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gmendoza_ab-inbev_com/Documents/EDV Gasti/Herramienta Acciones/"/>
    </mc:Choice>
  </mc:AlternateContent>
  <xr:revisionPtr revIDLastSave="12" documentId="13_ncr:1_{CE7B4444-5FFE-4C93-AAE1-E482AC2F619C}" xr6:coauthVersionLast="47" xr6:coauthVersionMax="47" xr10:uidLastSave="{11D30237-8F72-4FB7-B7EE-4518893D5513}"/>
  <bookViews>
    <workbookView xWindow="-120" yWindow="-120" windowWidth="20730" windowHeight="11160" xr2:uid="{00000000-000D-0000-FFFF-FFFF00000000}"/>
  </bookViews>
  <sheets>
    <sheet name="PQ" sheetId="11" r:id="rId1"/>
    <sheet name="Listados" sheetId="2" r:id="rId2"/>
    <sheet name="Auxiliar" sheetId="3" r:id="rId3"/>
  </sheets>
  <definedNames>
    <definedName name="DatosExternos_1" localSheetId="0" hidden="1">PQ!$A$1:$L$1798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W2" i="2" l="1"/>
  <c r="EX2" i="2"/>
  <c r="EY2" i="2"/>
  <c r="CI2" i="2" l="1"/>
  <c r="CJ2" i="2"/>
  <c r="CK2" i="2"/>
  <c r="CI3" i="2"/>
  <c r="CJ3" i="2"/>
  <c r="CK3" i="2"/>
  <c r="CI4" i="2"/>
  <c r="CJ4" i="2"/>
  <c r="CK4" i="2"/>
  <c r="CI5" i="2"/>
  <c r="CJ5" i="2"/>
  <c r="CK5" i="2"/>
  <c r="CI6" i="2"/>
  <c r="CJ6" i="2"/>
  <c r="CK6" i="2"/>
  <c r="CI7" i="2"/>
  <c r="CJ7" i="2"/>
  <c r="CK7" i="2"/>
  <c r="CI8" i="2"/>
  <c r="CJ8" i="2"/>
  <c r="CK8" i="2"/>
  <c r="CI9" i="2"/>
  <c r="CJ9" i="2"/>
  <c r="CK9" i="2"/>
  <c r="CI10" i="2"/>
  <c r="CJ10" i="2"/>
  <c r="CK10" i="2"/>
  <c r="CI11" i="2"/>
  <c r="CJ11" i="2"/>
  <c r="CK11" i="2"/>
  <c r="CI12" i="2"/>
  <c r="CJ12" i="2"/>
  <c r="CK12" i="2"/>
  <c r="CI13" i="2"/>
  <c r="CJ13" i="2"/>
  <c r="CK13" i="2"/>
  <c r="CI14" i="2"/>
  <c r="CJ14" i="2"/>
  <c r="CK14" i="2"/>
  <c r="CI15" i="2"/>
  <c r="CJ15" i="2"/>
  <c r="CK15" i="2"/>
  <c r="CI16" i="2"/>
  <c r="CJ16" i="2"/>
  <c r="CK16" i="2"/>
  <c r="CI17" i="2"/>
  <c r="CJ17" i="2"/>
  <c r="CK17" i="2"/>
  <c r="CI18" i="2"/>
  <c r="CJ18" i="2"/>
  <c r="CK18" i="2"/>
  <c r="CI19" i="2"/>
  <c r="CJ19" i="2"/>
  <c r="CK19" i="2"/>
  <c r="CI20" i="2"/>
  <c r="CJ20" i="2"/>
  <c r="CK20" i="2"/>
  <c r="CI21" i="2"/>
  <c r="CJ21" i="2"/>
  <c r="CK21" i="2"/>
  <c r="CI22" i="2"/>
  <c r="CJ22" i="2"/>
  <c r="CK22" i="2"/>
  <c r="CI23" i="2"/>
  <c r="CJ23" i="2"/>
  <c r="CK23" i="2"/>
  <c r="CI24" i="2"/>
  <c r="CJ24" i="2"/>
  <c r="CK24" i="2"/>
  <c r="CI25" i="2"/>
  <c r="CJ25" i="2"/>
  <c r="CK25" i="2"/>
  <c r="CI26" i="2"/>
  <c r="CJ26" i="2"/>
  <c r="CK26" i="2"/>
  <c r="CI27" i="2"/>
  <c r="CJ27" i="2"/>
  <c r="CK27" i="2"/>
  <c r="CI28" i="2"/>
  <c r="CJ28" i="2"/>
  <c r="CK28" i="2"/>
  <c r="CI29" i="2"/>
  <c r="CJ29" i="2"/>
  <c r="CK29" i="2"/>
  <c r="CI30" i="2"/>
  <c r="CJ30" i="2"/>
  <c r="CK30" i="2"/>
  <c r="CI31" i="2"/>
  <c r="CJ31" i="2"/>
  <c r="CK31" i="2"/>
  <c r="CI32" i="2"/>
  <c r="CJ32" i="2"/>
  <c r="CK32" i="2"/>
  <c r="CI33" i="2"/>
  <c r="CJ33" i="2"/>
  <c r="CK33" i="2"/>
  <c r="CI34" i="2"/>
  <c r="CJ34" i="2"/>
  <c r="CK34" i="2"/>
  <c r="CI35" i="2"/>
  <c r="CJ35" i="2"/>
  <c r="CK35" i="2"/>
  <c r="CI36" i="2"/>
  <c r="CJ36" i="2"/>
  <c r="CK36" i="2"/>
  <c r="CI37" i="2"/>
  <c r="CJ37" i="2"/>
  <c r="CK37" i="2"/>
  <c r="CI38" i="2"/>
  <c r="CJ38" i="2"/>
  <c r="CK38" i="2"/>
  <c r="CI39" i="2"/>
  <c r="CJ39" i="2"/>
  <c r="CK39" i="2"/>
  <c r="CI40" i="2"/>
  <c r="CJ40" i="2"/>
  <c r="CK40" i="2"/>
  <c r="CI41" i="2"/>
  <c r="CJ41" i="2"/>
  <c r="CK41" i="2"/>
  <c r="CI42" i="2"/>
  <c r="CJ42" i="2"/>
  <c r="CK42" i="2"/>
  <c r="CI43" i="2"/>
  <c r="CJ43" i="2"/>
  <c r="CK43" i="2"/>
  <c r="CI44" i="2"/>
  <c r="CJ44" i="2"/>
  <c r="CK44" i="2"/>
  <c r="CI45" i="2"/>
  <c r="CJ45" i="2"/>
  <c r="CK45" i="2"/>
  <c r="CI46" i="2"/>
  <c r="CJ46" i="2"/>
  <c r="CK46" i="2"/>
  <c r="CI47" i="2"/>
  <c r="CJ47" i="2"/>
  <c r="CK47" i="2"/>
  <c r="CI48" i="2"/>
  <c r="CJ48" i="2"/>
  <c r="CK48" i="2"/>
  <c r="CI49" i="2"/>
  <c r="CJ49" i="2"/>
  <c r="CK49" i="2"/>
  <c r="CI50" i="2"/>
  <c r="CJ50" i="2"/>
  <c r="CK50" i="2"/>
  <c r="CI51" i="2"/>
  <c r="CJ51" i="2"/>
  <c r="CK51" i="2"/>
  <c r="CI52" i="2"/>
  <c r="CJ52" i="2"/>
  <c r="CK52" i="2"/>
  <c r="CI53" i="2"/>
  <c r="CJ53" i="2"/>
  <c r="CK53" i="2"/>
  <c r="CI54" i="2"/>
  <c r="CJ54" i="2"/>
  <c r="CK54" i="2"/>
  <c r="CI55" i="2"/>
  <c r="CJ55" i="2"/>
  <c r="CK55" i="2"/>
  <c r="CI56" i="2"/>
  <c r="CJ56" i="2"/>
  <c r="CK56" i="2"/>
  <c r="CI57" i="2"/>
  <c r="CJ57" i="2"/>
  <c r="CK57" i="2"/>
  <c r="CI58" i="2"/>
  <c r="CJ58" i="2"/>
  <c r="CK58" i="2"/>
  <c r="CI59" i="2"/>
  <c r="CJ59" i="2"/>
  <c r="CK59" i="2"/>
  <c r="CI60" i="2"/>
  <c r="CJ60" i="2"/>
  <c r="CK60" i="2"/>
  <c r="CI61" i="2"/>
  <c r="CJ61" i="2"/>
  <c r="CK61" i="2"/>
  <c r="CI62" i="2"/>
  <c r="CJ62" i="2"/>
  <c r="CK62" i="2"/>
  <c r="CI63" i="2"/>
  <c r="CJ63" i="2"/>
  <c r="CK63" i="2"/>
  <c r="CI64" i="2"/>
  <c r="CJ64" i="2"/>
  <c r="CK64" i="2"/>
  <c r="CI65" i="2"/>
  <c r="CJ65" i="2"/>
  <c r="CK65" i="2"/>
  <c r="CI66" i="2"/>
  <c r="CJ66" i="2"/>
  <c r="CK66" i="2"/>
  <c r="U1011" i="2" l="1"/>
  <c r="V1011" i="2"/>
  <c r="W1011" i="2"/>
  <c r="CE3" i="2" l="1"/>
  <c r="CE4" i="2"/>
  <c r="CE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2" i="2"/>
  <c r="CC80" i="2"/>
  <c r="CC81" i="2"/>
  <c r="CC82" i="2"/>
  <c r="CC83" i="2"/>
  <c r="CC84" i="2"/>
  <c r="CC85" i="2"/>
  <c r="CC86" i="2"/>
  <c r="CC87" i="2"/>
  <c r="CC88" i="2"/>
  <c r="CC89" i="2"/>
  <c r="CC90" i="2"/>
  <c r="CC91" i="2"/>
  <c r="CC92" i="2"/>
  <c r="CC93" i="2"/>
  <c r="CC94" i="2"/>
  <c r="CC95" i="2"/>
  <c r="CC96" i="2"/>
  <c r="CC97" i="2"/>
  <c r="CC98" i="2"/>
  <c r="CC99" i="2"/>
  <c r="CC100" i="2"/>
  <c r="CC101" i="2"/>
  <c r="CC102" i="2"/>
  <c r="CC103" i="2"/>
  <c r="CC104" i="2"/>
  <c r="CC105" i="2"/>
  <c r="CC106" i="2"/>
  <c r="CC107" i="2"/>
  <c r="CC108" i="2"/>
  <c r="CC109" i="2"/>
  <c r="CC110" i="2"/>
  <c r="CC111" i="2"/>
  <c r="CC112" i="2"/>
  <c r="CC113" i="2"/>
  <c r="CC114" i="2"/>
  <c r="CC115" i="2"/>
  <c r="CC116" i="2"/>
  <c r="CC117" i="2"/>
  <c r="CC118" i="2"/>
  <c r="CC119" i="2"/>
  <c r="CC120" i="2"/>
  <c r="CC121" i="2"/>
  <c r="CC122" i="2"/>
  <c r="CC123" i="2"/>
  <c r="CC124" i="2"/>
  <c r="CC125" i="2"/>
  <c r="CC126" i="2"/>
  <c r="CC127" i="2"/>
  <c r="CC128" i="2"/>
  <c r="CC129" i="2"/>
  <c r="CC130" i="2"/>
  <c r="CC131" i="2"/>
  <c r="CC132" i="2"/>
  <c r="CC133" i="2"/>
  <c r="CC134" i="2"/>
  <c r="CC135" i="2"/>
  <c r="CC136" i="2"/>
  <c r="CC137" i="2"/>
  <c r="CC138" i="2"/>
  <c r="CC139" i="2"/>
  <c r="CC140" i="2"/>
  <c r="CC141" i="2"/>
  <c r="CC142" i="2"/>
  <c r="CC143" i="2"/>
  <c r="CC144" i="2"/>
  <c r="CC145" i="2"/>
  <c r="CC146" i="2"/>
  <c r="CC147" i="2"/>
  <c r="CC148" i="2"/>
  <c r="CC149" i="2"/>
  <c r="CC150" i="2"/>
  <c r="CC151" i="2"/>
  <c r="CC152" i="2"/>
  <c r="CC153" i="2"/>
  <c r="CC154" i="2"/>
  <c r="CC155" i="2"/>
  <c r="CC156" i="2"/>
  <c r="CC157" i="2"/>
  <c r="CC158" i="2"/>
  <c r="CC159" i="2"/>
  <c r="CC160" i="2"/>
  <c r="CC161" i="2"/>
  <c r="CC162" i="2"/>
  <c r="CC163" i="2"/>
  <c r="CC164" i="2"/>
  <c r="CC165" i="2"/>
  <c r="CC166" i="2"/>
  <c r="CC167" i="2"/>
  <c r="CC168" i="2"/>
  <c r="CC169" i="2"/>
  <c r="CC170" i="2"/>
  <c r="CC171" i="2"/>
  <c r="CC172" i="2"/>
  <c r="CC173" i="2"/>
  <c r="CC174" i="2"/>
  <c r="CC175" i="2"/>
  <c r="CC176" i="2"/>
  <c r="CC177" i="2"/>
  <c r="CC178" i="2"/>
  <c r="CC179" i="2"/>
  <c r="CC180" i="2"/>
  <c r="CC181" i="2"/>
  <c r="CC182" i="2"/>
  <c r="CC183" i="2"/>
  <c r="CC184" i="2"/>
  <c r="CC185" i="2"/>
  <c r="CC186" i="2"/>
  <c r="CC187" i="2"/>
  <c r="CC188" i="2"/>
  <c r="CC189" i="2"/>
  <c r="CC190" i="2"/>
  <c r="CC191" i="2"/>
  <c r="CC192" i="2"/>
  <c r="CC193" i="2"/>
  <c r="CC194" i="2"/>
  <c r="CC195" i="2"/>
  <c r="CC196" i="2"/>
  <c r="CC197" i="2"/>
  <c r="CC198" i="2"/>
  <c r="CC199" i="2"/>
  <c r="CC200" i="2"/>
  <c r="CC201" i="2"/>
  <c r="CC202" i="2"/>
  <c r="CC203" i="2"/>
  <c r="CC204" i="2"/>
  <c r="CC205" i="2"/>
  <c r="CC206" i="2"/>
  <c r="CC207" i="2"/>
  <c r="CC208" i="2"/>
  <c r="CC209" i="2"/>
  <c r="CC210" i="2"/>
  <c r="CC211" i="2"/>
  <c r="CC212" i="2"/>
  <c r="CC213" i="2"/>
  <c r="CC214" i="2"/>
  <c r="CC215" i="2"/>
  <c r="CC216" i="2"/>
  <c r="CC217" i="2"/>
  <c r="CC218" i="2"/>
  <c r="CC219" i="2"/>
  <c r="CC220" i="2"/>
  <c r="CC221" i="2"/>
  <c r="CC222" i="2"/>
  <c r="CC223" i="2"/>
  <c r="CC224" i="2"/>
  <c r="CC225" i="2"/>
  <c r="CC226" i="2"/>
  <c r="CC227" i="2"/>
  <c r="CC228" i="2"/>
  <c r="CC229" i="2"/>
  <c r="CC230" i="2"/>
  <c r="CC231" i="2"/>
  <c r="CC232" i="2"/>
  <c r="CC233" i="2"/>
  <c r="CC234" i="2"/>
  <c r="CC235" i="2"/>
  <c r="CC236" i="2"/>
  <c r="CC237" i="2"/>
  <c r="CC238" i="2"/>
  <c r="CC239" i="2"/>
  <c r="CC240" i="2"/>
  <c r="CC241" i="2"/>
  <c r="CC242" i="2"/>
  <c r="CC243" i="2"/>
  <c r="CC244" i="2"/>
  <c r="CC245" i="2"/>
  <c r="CC246" i="2"/>
  <c r="CC247" i="2"/>
  <c r="CC248" i="2"/>
  <c r="CC249" i="2"/>
  <c r="CC250" i="2"/>
  <c r="CC251" i="2"/>
  <c r="CC252" i="2"/>
  <c r="CC253" i="2"/>
  <c r="CC254" i="2"/>
  <c r="CC255" i="2"/>
  <c r="CC256" i="2"/>
  <c r="CC257" i="2"/>
  <c r="CC258" i="2"/>
  <c r="CC259" i="2"/>
  <c r="CC260" i="2"/>
  <c r="CC261" i="2"/>
  <c r="CC262" i="2"/>
  <c r="CC263" i="2"/>
  <c r="CC264" i="2"/>
  <c r="CC265" i="2"/>
  <c r="CC266" i="2"/>
  <c r="CC267" i="2"/>
  <c r="CC268" i="2"/>
  <c r="CC269" i="2"/>
  <c r="CC270" i="2"/>
  <c r="CC271" i="2"/>
  <c r="CC272" i="2"/>
  <c r="CC273" i="2"/>
  <c r="CC274" i="2"/>
  <c r="CC275" i="2"/>
  <c r="CC276" i="2"/>
  <c r="CC277" i="2"/>
  <c r="CC278" i="2"/>
  <c r="CC279" i="2"/>
  <c r="CC280" i="2"/>
  <c r="CC281" i="2"/>
  <c r="CC282" i="2"/>
  <c r="CC283" i="2"/>
  <c r="CC284" i="2"/>
  <c r="CC285" i="2"/>
  <c r="CC286" i="2"/>
  <c r="CC287" i="2"/>
  <c r="CC288" i="2"/>
  <c r="CC289" i="2"/>
  <c r="CC290" i="2"/>
  <c r="CC291" i="2"/>
  <c r="CC292" i="2"/>
  <c r="CC293" i="2"/>
  <c r="CC294" i="2"/>
  <c r="CC295" i="2"/>
  <c r="CC296" i="2"/>
  <c r="CC297" i="2"/>
  <c r="CC298" i="2"/>
  <c r="CC299" i="2"/>
  <c r="CC300" i="2"/>
  <c r="CC301" i="2"/>
  <c r="CC302" i="2"/>
  <c r="CC303" i="2"/>
  <c r="CC304" i="2"/>
  <c r="CC305" i="2"/>
  <c r="CC306" i="2"/>
  <c r="CC307" i="2"/>
  <c r="CC308" i="2"/>
  <c r="CC309" i="2"/>
  <c r="CC310" i="2"/>
  <c r="CC311" i="2"/>
  <c r="CC312" i="2"/>
  <c r="CC313" i="2"/>
  <c r="CC314" i="2"/>
  <c r="CC315" i="2"/>
  <c r="CC316" i="2"/>
  <c r="CC317" i="2"/>
  <c r="CC318" i="2"/>
  <c r="CC319" i="2"/>
  <c r="CC320" i="2"/>
  <c r="CC321" i="2"/>
  <c r="CC322" i="2"/>
  <c r="CC323" i="2"/>
  <c r="CC324" i="2"/>
  <c r="CC325" i="2"/>
  <c r="CC326" i="2"/>
  <c r="CC327" i="2"/>
  <c r="CC328" i="2"/>
  <c r="CC329" i="2"/>
  <c r="CC330" i="2"/>
  <c r="CC331" i="2"/>
  <c r="CC332" i="2"/>
  <c r="CC333" i="2"/>
  <c r="CC334" i="2"/>
  <c r="CC335" i="2"/>
  <c r="CC336" i="2"/>
  <c r="CC337" i="2"/>
  <c r="CC338" i="2"/>
  <c r="CC339" i="2"/>
  <c r="CC340" i="2"/>
  <c r="CC341" i="2"/>
  <c r="CC342" i="2"/>
  <c r="CC343" i="2"/>
  <c r="CC344" i="2"/>
  <c r="CC345" i="2"/>
  <c r="CC346" i="2"/>
  <c r="CC347" i="2"/>
  <c r="CC348" i="2"/>
  <c r="CC349" i="2"/>
  <c r="CC350" i="2"/>
  <c r="CC351" i="2"/>
  <c r="CC352" i="2"/>
  <c r="CC353" i="2"/>
  <c r="CC354" i="2"/>
  <c r="CC355" i="2"/>
  <c r="CC356" i="2"/>
  <c r="CC357" i="2"/>
  <c r="CC358" i="2"/>
  <c r="CC359" i="2"/>
  <c r="CC360" i="2"/>
  <c r="CC361" i="2"/>
  <c r="CC362" i="2"/>
  <c r="CC363" i="2"/>
  <c r="CC364" i="2"/>
  <c r="CC365" i="2"/>
  <c r="CC366" i="2"/>
  <c r="CC367" i="2"/>
  <c r="CC368" i="2"/>
  <c r="CC369" i="2"/>
  <c r="CC370" i="2"/>
  <c r="CC371" i="2"/>
  <c r="CC372" i="2"/>
  <c r="CC373" i="2"/>
  <c r="CC374" i="2"/>
  <c r="CC375" i="2"/>
  <c r="CC376" i="2"/>
  <c r="CC377" i="2"/>
  <c r="CC378" i="2"/>
  <c r="CC379" i="2"/>
  <c r="CC380" i="2"/>
  <c r="CC381" i="2"/>
  <c r="CC382" i="2"/>
  <c r="CC383" i="2"/>
  <c r="CC384" i="2"/>
  <c r="CC385" i="2"/>
  <c r="CC386" i="2"/>
  <c r="CC387" i="2"/>
  <c r="CC388" i="2"/>
  <c r="CC389" i="2"/>
  <c r="CC390" i="2"/>
  <c r="CC391" i="2"/>
  <c r="CC392" i="2"/>
  <c r="CC393" i="2"/>
  <c r="CC394" i="2"/>
  <c r="CC395" i="2"/>
  <c r="CC396" i="2"/>
  <c r="CC397" i="2"/>
  <c r="CC398" i="2"/>
  <c r="CC399" i="2"/>
  <c r="CC400" i="2"/>
  <c r="CC401" i="2"/>
  <c r="CC402" i="2"/>
  <c r="CC403" i="2"/>
  <c r="CC404" i="2"/>
  <c r="CC405" i="2"/>
  <c r="CC406" i="2"/>
  <c r="CC407" i="2"/>
  <c r="CC408" i="2"/>
  <c r="CC409" i="2"/>
  <c r="CC410" i="2"/>
  <c r="CC411" i="2"/>
  <c r="CC412" i="2"/>
  <c r="CC413" i="2"/>
  <c r="CC414" i="2"/>
  <c r="CC415" i="2"/>
  <c r="CC416" i="2"/>
  <c r="CC417" i="2"/>
  <c r="CC418" i="2"/>
  <c r="CC419" i="2"/>
  <c r="CC420" i="2"/>
  <c r="CC421" i="2"/>
  <c r="CC422" i="2"/>
  <c r="CC423" i="2"/>
  <c r="CC424" i="2"/>
  <c r="CC425" i="2"/>
  <c r="CC426" i="2"/>
  <c r="CC427" i="2"/>
  <c r="CC428" i="2"/>
  <c r="CC429" i="2"/>
  <c r="CC430" i="2"/>
  <c r="CC431" i="2"/>
  <c r="CC432" i="2"/>
  <c r="CC433" i="2"/>
  <c r="CC434" i="2"/>
  <c r="CC435" i="2"/>
  <c r="CC436" i="2"/>
  <c r="CC437" i="2"/>
  <c r="CC438" i="2"/>
  <c r="CC439" i="2"/>
  <c r="CC440" i="2"/>
  <c r="CC441" i="2"/>
  <c r="CC442" i="2"/>
  <c r="CC443" i="2"/>
  <c r="CC444" i="2"/>
  <c r="CC445" i="2"/>
  <c r="CC446" i="2"/>
  <c r="CC447" i="2"/>
  <c r="CC448" i="2"/>
  <c r="CC449" i="2"/>
  <c r="CC450" i="2"/>
  <c r="CC451" i="2"/>
  <c r="CC452" i="2"/>
  <c r="CC453" i="2"/>
  <c r="CC454" i="2"/>
  <c r="CC455" i="2"/>
  <c r="CC456" i="2"/>
  <c r="CC457" i="2"/>
  <c r="CC458" i="2"/>
  <c r="CC459" i="2"/>
  <c r="CC460" i="2"/>
  <c r="CC461" i="2"/>
  <c r="CC462" i="2"/>
  <c r="CC463" i="2"/>
  <c r="CC464" i="2"/>
  <c r="CC465" i="2"/>
  <c r="CC466" i="2"/>
  <c r="CC467" i="2"/>
  <c r="CC468" i="2"/>
  <c r="CC469" i="2"/>
  <c r="CC470" i="2"/>
  <c r="CC471" i="2"/>
  <c r="CC472" i="2"/>
  <c r="CC473" i="2"/>
  <c r="CC474" i="2"/>
  <c r="CC475" i="2"/>
  <c r="CC476" i="2"/>
  <c r="CC477" i="2"/>
  <c r="CC478" i="2"/>
  <c r="CC479" i="2"/>
  <c r="CC480" i="2"/>
  <c r="CC481" i="2"/>
  <c r="CC482" i="2"/>
  <c r="CC483" i="2"/>
  <c r="CC484" i="2"/>
  <c r="CC485" i="2"/>
  <c r="CC486" i="2"/>
  <c r="CC487" i="2"/>
  <c r="CC488" i="2"/>
  <c r="CC489" i="2"/>
  <c r="CC490" i="2"/>
  <c r="CC491" i="2"/>
  <c r="CC492" i="2"/>
  <c r="CC493" i="2"/>
  <c r="CC494" i="2"/>
  <c r="CC495" i="2"/>
  <c r="CC496" i="2"/>
  <c r="CC497" i="2"/>
  <c r="CC498" i="2"/>
  <c r="CC499" i="2"/>
  <c r="CC500" i="2"/>
  <c r="CC501" i="2"/>
  <c r="CC502" i="2"/>
  <c r="CC503" i="2"/>
  <c r="CC504" i="2"/>
  <c r="CC505" i="2"/>
  <c r="CC506" i="2"/>
  <c r="CC507" i="2"/>
  <c r="CC508" i="2"/>
  <c r="CC509" i="2"/>
  <c r="CC510" i="2"/>
  <c r="CC511" i="2"/>
  <c r="CC512" i="2"/>
  <c r="CC513" i="2"/>
  <c r="CC514" i="2"/>
  <c r="CC515" i="2"/>
  <c r="CC516" i="2"/>
  <c r="CC517" i="2"/>
  <c r="CC518" i="2"/>
  <c r="CC519" i="2"/>
  <c r="CC520" i="2"/>
  <c r="CC521" i="2"/>
  <c r="CC522" i="2"/>
  <c r="CC523" i="2"/>
  <c r="CC524" i="2"/>
  <c r="CC525" i="2"/>
  <c r="CC526" i="2"/>
  <c r="CC527" i="2"/>
  <c r="CC528" i="2"/>
  <c r="CC529" i="2"/>
  <c r="CC530" i="2"/>
  <c r="CC531" i="2"/>
  <c r="CC532" i="2"/>
  <c r="CC533" i="2"/>
  <c r="CC534" i="2"/>
  <c r="CC535" i="2"/>
  <c r="CC536" i="2"/>
  <c r="CC537" i="2"/>
  <c r="CC538" i="2"/>
  <c r="CC539" i="2"/>
  <c r="CC540" i="2"/>
  <c r="CC541" i="2"/>
  <c r="CC542" i="2"/>
  <c r="CC543" i="2"/>
  <c r="CC544" i="2"/>
  <c r="CC545" i="2"/>
  <c r="CC546" i="2"/>
  <c r="CC547" i="2"/>
  <c r="CC548" i="2"/>
  <c r="CC549" i="2"/>
  <c r="CC550" i="2"/>
  <c r="CC551" i="2"/>
  <c r="CC552" i="2"/>
  <c r="CC553" i="2"/>
  <c r="CC554" i="2"/>
  <c r="CC555" i="2"/>
  <c r="CC556" i="2"/>
  <c r="CC557" i="2"/>
  <c r="CC558" i="2"/>
  <c r="CC559" i="2"/>
  <c r="CC560" i="2"/>
  <c r="CC561" i="2"/>
  <c r="CC562" i="2"/>
  <c r="CC563" i="2"/>
  <c r="CC564" i="2"/>
  <c r="CC565" i="2"/>
  <c r="CC566" i="2"/>
  <c r="CC567" i="2"/>
  <c r="CC568" i="2"/>
  <c r="CC569" i="2"/>
  <c r="CC570" i="2"/>
  <c r="CC571" i="2"/>
  <c r="CC572" i="2"/>
  <c r="CC573" i="2"/>
  <c r="CC574" i="2"/>
  <c r="CC575" i="2"/>
  <c r="CC576" i="2"/>
  <c r="CC577" i="2"/>
  <c r="CC578" i="2"/>
  <c r="CC579" i="2"/>
  <c r="CC580" i="2"/>
  <c r="CC581" i="2"/>
  <c r="CC582" i="2"/>
  <c r="CC583" i="2"/>
  <c r="CC584" i="2"/>
  <c r="CC585" i="2"/>
  <c r="CC586" i="2"/>
  <c r="CC587" i="2"/>
  <c r="CC588" i="2"/>
  <c r="CC589" i="2"/>
  <c r="CC590" i="2"/>
  <c r="CC591" i="2"/>
  <c r="CC592" i="2"/>
  <c r="CC593" i="2"/>
  <c r="CC594" i="2"/>
  <c r="CC595" i="2"/>
  <c r="CC596" i="2"/>
  <c r="CC597" i="2"/>
  <c r="CC598" i="2"/>
  <c r="CC599" i="2"/>
  <c r="CC600" i="2"/>
  <c r="CC601" i="2"/>
  <c r="CC602" i="2"/>
  <c r="CC603" i="2"/>
  <c r="CC604" i="2"/>
  <c r="CC605" i="2"/>
  <c r="CC606" i="2"/>
  <c r="CC607" i="2"/>
  <c r="CC608" i="2"/>
  <c r="CC609" i="2"/>
  <c r="CC610" i="2"/>
  <c r="CC611" i="2"/>
  <c r="CC612" i="2"/>
  <c r="CC613" i="2"/>
  <c r="CC614" i="2"/>
  <c r="CC615" i="2"/>
  <c r="CC616" i="2"/>
  <c r="CC617" i="2"/>
  <c r="CC618" i="2"/>
  <c r="CC619" i="2"/>
  <c r="CC620" i="2"/>
  <c r="CC621" i="2"/>
  <c r="CC622" i="2"/>
  <c r="CC623" i="2"/>
  <c r="CC624" i="2"/>
  <c r="CC625" i="2"/>
  <c r="CC626" i="2"/>
  <c r="CC627" i="2"/>
  <c r="CC628" i="2"/>
  <c r="CC629" i="2"/>
  <c r="CC630" i="2"/>
  <c r="CC631" i="2"/>
  <c r="CC632" i="2"/>
  <c r="CC633" i="2"/>
  <c r="CC634" i="2"/>
  <c r="CC635" i="2"/>
  <c r="CC636" i="2"/>
  <c r="CC637" i="2"/>
  <c r="CC638" i="2"/>
  <c r="CC639" i="2"/>
  <c r="CC640" i="2"/>
  <c r="CC641" i="2"/>
  <c r="CC642" i="2"/>
  <c r="CC643" i="2"/>
  <c r="CC644" i="2"/>
  <c r="CC645" i="2"/>
  <c r="CC646" i="2"/>
  <c r="CC647" i="2"/>
  <c r="CC648" i="2"/>
  <c r="CC649" i="2"/>
  <c r="CC650" i="2"/>
  <c r="CC651" i="2"/>
  <c r="CC652" i="2"/>
  <c r="CC653" i="2"/>
  <c r="CC654" i="2"/>
  <c r="CC655" i="2"/>
  <c r="CC656" i="2"/>
  <c r="CC657" i="2"/>
  <c r="CC658" i="2"/>
  <c r="CC659" i="2"/>
  <c r="CC660" i="2"/>
  <c r="CC661" i="2"/>
  <c r="CC662" i="2"/>
  <c r="CC663" i="2"/>
  <c r="CC664" i="2"/>
  <c r="CC665" i="2"/>
  <c r="CC666" i="2"/>
  <c r="CC667" i="2"/>
  <c r="CC668" i="2"/>
  <c r="CC669" i="2"/>
  <c r="CC670" i="2"/>
  <c r="CC671" i="2"/>
  <c r="CC672" i="2"/>
  <c r="CC673" i="2"/>
  <c r="CC674" i="2"/>
  <c r="CC675" i="2"/>
  <c r="CC676" i="2"/>
  <c r="CC677" i="2"/>
  <c r="CC678" i="2"/>
  <c r="CC679" i="2"/>
  <c r="CC680" i="2"/>
  <c r="CC681" i="2"/>
  <c r="CC682" i="2"/>
  <c r="CC683" i="2"/>
  <c r="CC684" i="2"/>
  <c r="CC685" i="2"/>
  <c r="CC686" i="2"/>
  <c r="CC687" i="2"/>
  <c r="CC688" i="2"/>
  <c r="CC689" i="2"/>
  <c r="CC690" i="2"/>
  <c r="CC691" i="2"/>
  <c r="CC692" i="2"/>
  <c r="CC693" i="2"/>
  <c r="CC694" i="2"/>
  <c r="CC695" i="2"/>
  <c r="CC696" i="2"/>
  <c r="CC697" i="2"/>
  <c r="CC698" i="2"/>
  <c r="CC699" i="2"/>
  <c r="CC700" i="2"/>
  <c r="CC701" i="2"/>
  <c r="CC702" i="2"/>
  <c r="CC703" i="2"/>
  <c r="CC704" i="2"/>
  <c r="CC705" i="2"/>
  <c r="CC706" i="2"/>
  <c r="CC707" i="2"/>
  <c r="CC708" i="2"/>
  <c r="CC709" i="2"/>
  <c r="CC710" i="2"/>
  <c r="CC711" i="2"/>
  <c r="CC712" i="2"/>
  <c r="CC713" i="2"/>
  <c r="CC714" i="2"/>
  <c r="CC715" i="2"/>
  <c r="CC716" i="2"/>
  <c r="CC717" i="2"/>
  <c r="CC718" i="2"/>
  <c r="CC719" i="2"/>
  <c r="CC720" i="2"/>
  <c r="CC721" i="2"/>
  <c r="CC722" i="2"/>
  <c r="CC723" i="2"/>
  <c r="CC724" i="2"/>
  <c r="CC725" i="2"/>
  <c r="CC726" i="2"/>
  <c r="CC727" i="2"/>
  <c r="CC728" i="2"/>
  <c r="CC729" i="2"/>
  <c r="CC730" i="2"/>
  <c r="CC731" i="2"/>
  <c r="CC732" i="2"/>
  <c r="CC733" i="2"/>
  <c r="CC734" i="2"/>
  <c r="CC735" i="2"/>
  <c r="CC736" i="2"/>
  <c r="CC737" i="2"/>
  <c r="CC738" i="2"/>
  <c r="CC739" i="2"/>
  <c r="CC740" i="2"/>
  <c r="CC741" i="2"/>
  <c r="CC742" i="2"/>
  <c r="CC743" i="2"/>
  <c r="CC744" i="2"/>
  <c r="CC745" i="2"/>
  <c r="CC746" i="2"/>
  <c r="CC747" i="2"/>
  <c r="CC748" i="2"/>
  <c r="CC749" i="2"/>
  <c r="CC750" i="2"/>
  <c r="CC751" i="2"/>
  <c r="CC752" i="2"/>
  <c r="CC753" i="2"/>
  <c r="CC754" i="2"/>
  <c r="CC755" i="2"/>
  <c r="CC756" i="2"/>
  <c r="CC757" i="2"/>
  <c r="CC758" i="2"/>
  <c r="CC759" i="2"/>
  <c r="CC760" i="2"/>
  <c r="CC761" i="2"/>
  <c r="CC762" i="2"/>
  <c r="CC763" i="2"/>
  <c r="CC764" i="2"/>
  <c r="CC765" i="2"/>
  <c r="CC766" i="2"/>
  <c r="CC767" i="2"/>
  <c r="CC768" i="2"/>
  <c r="CC769" i="2"/>
  <c r="CC770" i="2"/>
  <c r="CC771" i="2"/>
  <c r="CC772" i="2"/>
  <c r="CC773" i="2"/>
  <c r="CC774" i="2"/>
  <c r="CC775" i="2"/>
  <c r="CC776" i="2"/>
  <c r="CC777" i="2"/>
  <c r="CC778" i="2"/>
  <c r="CC779" i="2"/>
  <c r="CC780" i="2"/>
  <c r="CC781" i="2"/>
  <c r="CC782" i="2"/>
  <c r="CC783" i="2"/>
  <c r="CC784" i="2"/>
  <c r="CC785" i="2"/>
  <c r="CC786" i="2"/>
  <c r="CC787" i="2"/>
  <c r="CC788" i="2"/>
  <c r="CC789" i="2"/>
  <c r="CC790" i="2"/>
  <c r="CC791" i="2"/>
  <c r="CC792" i="2"/>
  <c r="CC793" i="2"/>
  <c r="CC794" i="2"/>
  <c r="CC795" i="2"/>
  <c r="CC796" i="2"/>
  <c r="CC797" i="2"/>
  <c r="CC798" i="2"/>
  <c r="CC799" i="2"/>
  <c r="CC800" i="2"/>
  <c r="CC801" i="2"/>
  <c r="CC802" i="2"/>
  <c r="CC803" i="2"/>
  <c r="CC804" i="2"/>
  <c r="CC805" i="2"/>
  <c r="CC806" i="2"/>
  <c r="CC807" i="2"/>
  <c r="CC808" i="2"/>
  <c r="CC809" i="2"/>
  <c r="CC810" i="2"/>
  <c r="CC811" i="2"/>
  <c r="CC812" i="2"/>
  <c r="CC813" i="2"/>
  <c r="CC814" i="2"/>
  <c r="CC815" i="2"/>
  <c r="CC816" i="2"/>
  <c r="CC817" i="2"/>
  <c r="CC818" i="2"/>
  <c r="CC819" i="2"/>
  <c r="CC820" i="2"/>
  <c r="CC821" i="2"/>
  <c r="CC822" i="2"/>
  <c r="CC823" i="2"/>
  <c r="CC824" i="2"/>
  <c r="CC825" i="2"/>
  <c r="CC826" i="2"/>
  <c r="CC827" i="2"/>
  <c r="CC828" i="2"/>
  <c r="CC829" i="2"/>
  <c r="CC830" i="2"/>
  <c r="CC831" i="2"/>
  <c r="CC832" i="2"/>
  <c r="CC833" i="2"/>
  <c r="CC834" i="2"/>
  <c r="CC835" i="2"/>
  <c r="CC836" i="2"/>
  <c r="CC837" i="2"/>
  <c r="CC838" i="2"/>
  <c r="CC839" i="2"/>
  <c r="CC840" i="2"/>
  <c r="CC841" i="2"/>
  <c r="CC842" i="2"/>
  <c r="CC843" i="2"/>
  <c r="CC844" i="2"/>
  <c r="CC845" i="2"/>
  <c r="CC846" i="2"/>
  <c r="CC847" i="2"/>
  <c r="CC848" i="2"/>
  <c r="CC849" i="2"/>
  <c r="CC850" i="2"/>
  <c r="CC851" i="2"/>
  <c r="CC852" i="2"/>
  <c r="CC853" i="2"/>
  <c r="CC854" i="2"/>
  <c r="CC855" i="2"/>
  <c r="CC856" i="2"/>
  <c r="CC857" i="2"/>
  <c r="CC858" i="2"/>
  <c r="CC859" i="2"/>
  <c r="CC860" i="2"/>
  <c r="CC861" i="2"/>
  <c r="CC862" i="2"/>
  <c r="CC863" i="2"/>
  <c r="CC864" i="2"/>
  <c r="CC865" i="2"/>
  <c r="CC866" i="2"/>
  <c r="CC867" i="2"/>
  <c r="CC868" i="2"/>
  <c r="CC869" i="2"/>
  <c r="CC870" i="2"/>
  <c r="CC871" i="2"/>
  <c r="CC872" i="2"/>
  <c r="CC873" i="2"/>
  <c r="CC874" i="2"/>
  <c r="CC875" i="2"/>
  <c r="CC876" i="2"/>
  <c r="CC877" i="2"/>
  <c r="CC878" i="2"/>
  <c r="CC879" i="2"/>
  <c r="CC880" i="2"/>
  <c r="CC881" i="2"/>
  <c r="CC882" i="2"/>
  <c r="CC883" i="2"/>
  <c r="CC884" i="2"/>
  <c r="CC885" i="2"/>
  <c r="CC886" i="2"/>
  <c r="CC887" i="2"/>
  <c r="CC888" i="2"/>
  <c r="CC889" i="2"/>
  <c r="CC890" i="2"/>
  <c r="CC891" i="2"/>
  <c r="CC892" i="2"/>
  <c r="CC893" i="2"/>
  <c r="CC894" i="2"/>
  <c r="CC895" i="2"/>
  <c r="CC896" i="2"/>
  <c r="CC897" i="2"/>
  <c r="CC898" i="2"/>
  <c r="CC899" i="2"/>
  <c r="CC900" i="2"/>
  <c r="CC901" i="2"/>
  <c r="CC902" i="2"/>
  <c r="CC903" i="2"/>
  <c r="CC904" i="2"/>
  <c r="CC905" i="2"/>
  <c r="CC906" i="2"/>
  <c r="CC907" i="2"/>
  <c r="CC908" i="2"/>
  <c r="CC909" i="2"/>
  <c r="CC910" i="2"/>
  <c r="CC911" i="2"/>
  <c r="CC912" i="2"/>
  <c r="CC913" i="2"/>
  <c r="CC914" i="2"/>
  <c r="CC915" i="2"/>
  <c r="CC916" i="2"/>
  <c r="CC917" i="2"/>
  <c r="CC918" i="2"/>
  <c r="CC919" i="2"/>
  <c r="CC920" i="2"/>
  <c r="CC921" i="2"/>
  <c r="CC922" i="2"/>
  <c r="CC923" i="2"/>
  <c r="CC924" i="2"/>
  <c r="CC925" i="2"/>
  <c r="CC926" i="2"/>
  <c r="CC927" i="2"/>
  <c r="CC928" i="2"/>
  <c r="CC929" i="2"/>
  <c r="CC930" i="2"/>
  <c r="CC931" i="2"/>
  <c r="CC932" i="2"/>
  <c r="CC933" i="2"/>
  <c r="CC934" i="2"/>
  <c r="CC935" i="2"/>
  <c r="CC936" i="2"/>
  <c r="CC937" i="2"/>
  <c r="CC938" i="2"/>
  <c r="CC939" i="2"/>
  <c r="CC940" i="2"/>
  <c r="CC941" i="2"/>
  <c r="CC942" i="2"/>
  <c r="CC943" i="2"/>
  <c r="CC944" i="2"/>
  <c r="CC945" i="2"/>
  <c r="CC946" i="2"/>
  <c r="CC947" i="2"/>
  <c r="CC948" i="2"/>
  <c r="CC949" i="2"/>
  <c r="CC950" i="2"/>
  <c r="CC951" i="2"/>
  <c r="CC952" i="2"/>
  <c r="CC953" i="2"/>
  <c r="CC954" i="2"/>
  <c r="CC955" i="2"/>
  <c r="CC956" i="2"/>
  <c r="CC957" i="2"/>
  <c r="CC958" i="2"/>
  <c r="CC959" i="2"/>
  <c r="CC960" i="2"/>
  <c r="CC961" i="2"/>
  <c r="CC962" i="2"/>
  <c r="CC963" i="2"/>
  <c r="CC964" i="2"/>
  <c r="CC965" i="2"/>
  <c r="CC966" i="2"/>
  <c r="CC967" i="2"/>
  <c r="CC968" i="2"/>
  <c r="CC969" i="2"/>
  <c r="CC970" i="2"/>
  <c r="CC971" i="2"/>
  <c r="CC972" i="2"/>
  <c r="CC973" i="2"/>
  <c r="CC974" i="2"/>
  <c r="CC975" i="2"/>
  <c r="CC976" i="2"/>
  <c r="CC977" i="2"/>
  <c r="CC978" i="2"/>
  <c r="CC979" i="2"/>
  <c r="CC980" i="2"/>
  <c r="CC981" i="2"/>
  <c r="CC982" i="2"/>
  <c r="CC983" i="2"/>
  <c r="CC984" i="2"/>
  <c r="CC985" i="2"/>
  <c r="CC986" i="2"/>
  <c r="CC987" i="2"/>
  <c r="CC988" i="2"/>
  <c r="CC989" i="2"/>
  <c r="CC990" i="2"/>
  <c r="CC991" i="2"/>
  <c r="CC992" i="2"/>
  <c r="CC993" i="2"/>
  <c r="CC994" i="2"/>
  <c r="CC995" i="2"/>
  <c r="CC996" i="2"/>
  <c r="CC997" i="2"/>
  <c r="CC998" i="2"/>
  <c r="CC999" i="2"/>
  <c r="CC1000" i="2"/>
  <c r="CC1001" i="2"/>
  <c r="CC1002" i="2"/>
  <c r="CC1003" i="2"/>
  <c r="CC1004" i="2"/>
  <c r="CC1005" i="2"/>
  <c r="CC1006" i="2"/>
  <c r="CC1007" i="2"/>
  <c r="CC1008" i="2"/>
  <c r="CC1009" i="2"/>
  <c r="CC1010" i="2"/>
  <c r="CC1011" i="2"/>
  <c r="CC1012" i="2"/>
  <c r="CC1013" i="2"/>
  <c r="CC1014" i="2"/>
  <c r="CC1015" i="2"/>
  <c r="CC1016" i="2"/>
  <c r="CC1017" i="2"/>
  <c r="CC1018" i="2"/>
  <c r="CC1019" i="2"/>
  <c r="CC1020" i="2"/>
  <c r="CC1021" i="2"/>
  <c r="CC1022" i="2"/>
  <c r="CC1023" i="2"/>
  <c r="CC1024" i="2"/>
  <c r="CC1025" i="2"/>
  <c r="CC1026" i="2"/>
  <c r="CC1027" i="2"/>
  <c r="CC1028" i="2"/>
  <c r="CC1029" i="2"/>
  <c r="CC1030" i="2"/>
  <c r="CC1031" i="2"/>
  <c r="CC1032" i="2"/>
  <c r="CC1033" i="2"/>
  <c r="CC1034" i="2"/>
  <c r="CC1035" i="2"/>
  <c r="CC1036" i="2"/>
  <c r="CC1037" i="2"/>
  <c r="CC1038" i="2"/>
  <c r="CC1039" i="2"/>
  <c r="CC1040" i="2"/>
  <c r="CC1041" i="2"/>
  <c r="CC1042" i="2"/>
  <c r="CC1043" i="2"/>
  <c r="CC1044" i="2"/>
  <c r="CC1045" i="2"/>
  <c r="CC1046" i="2"/>
  <c r="CC1047" i="2"/>
  <c r="CC1048" i="2"/>
  <c r="CC1049" i="2"/>
  <c r="CC1050" i="2"/>
  <c r="CC1051" i="2"/>
  <c r="CC1052" i="2"/>
  <c r="CC1053" i="2"/>
  <c r="CC1054" i="2"/>
  <c r="CC1055" i="2"/>
  <c r="CC1056" i="2"/>
  <c r="CC1057" i="2"/>
  <c r="CC1058" i="2"/>
  <c r="CC1059" i="2"/>
  <c r="CC1060" i="2"/>
  <c r="CC1061" i="2"/>
  <c r="CC1062" i="2"/>
  <c r="CC1063" i="2"/>
  <c r="CC1064" i="2"/>
  <c r="CC1065" i="2"/>
  <c r="CC1066" i="2"/>
  <c r="CC1067" i="2"/>
  <c r="CC1068" i="2"/>
  <c r="CC1069" i="2"/>
  <c r="CC1070" i="2"/>
  <c r="CC1071" i="2"/>
  <c r="CC1072" i="2"/>
  <c r="CC1073" i="2"/>
  <c r="CC1074" i="2"/>
  <c r="CC1075" i="2"/>
  <c r="CC1076" i="2"/>
  <c r="CC1077" i="2"/>
  <c r="CC1078" i="2"/>
  <c r="CC1079" i="2"/>
  <c r="CC1080" i="2"/>
  <c r="CC1081" i="2"/>
  <c r="CC1082" i="2"/>
  <c r="CC1083" i="2"/>
  <c r="CC1084" i="2"/>
  <c r="CC1085" i="2"/>
  <c r="CC1086" i="2"/>
  <c r="CC1087" i="2"/>
  <c r="CC1088" i="2"/>
  <c r="CC1089" i="2"/>
  <c r="CC1090" i="2"/>
  <c r="CC1091" i="2"/>
  <c r="CC1092" i="2"/>
  <c r="CC1093" i="2"/>
  <c r="CC1094" i="2"/>
  <c r="CC1095" i="2"/>
  <c r="CC1096" i="2"/>
  <c r="CC1097" i="2"/>
  <c r="CC1098" i="2"/>
  <c r="CC1099" i="2"/>
  <c r="CC1100" i="2"/>
  <c r="CC1101" i="2"/>
  <c r="CC1102" i="2"/>
  <c r="CC1103" i="2"/>
  <c r="CC1104" i="2"/>
  <c r="CC1105" i="2"/>
  <c r="CC1106" i="2"/>
  <c r="CC1107" i="2"/>
  <c r="CC1108" i="2"/>
  <c r="CC1109" i="2"/>
  <c r="CC1110" i="2"/>
  <c r="CC1111" i="2"/>
  <c r="CC1112" i="2"/>
  <c r="CC1113" i="2"/>
  <c r="CC1114" i="2"/>
  <c r="CC1115" i="2"/>
  <c r="CC1116" i="2"/>
  <c r="CC1117" i="2"/>
  <c r="CC1118" i="2"/>
  <c r="CC1119" i="2"/>
  <c r="CC1120" i="2"/>
  <c r="CC1121" i="2"/>
  <c r="CC1122" i="2"/>
  <c r="CC1123" i="2"/>
  <c r="CC1124" i="2"/>
  <c r="CC1125" i="2"/>
  <c r="CC1126" i="2"/>
  <c r="CC1127" i="2"/>
  <c r="CC1128" i="2"/>
  <c r="CC1129" i="2"/>
  <c r="CC1130" i="2"/>
  <c r="CC1131" i="2"/>
  <c r="CC1132" i="2"/>
  <c r="CC1133" i="2"/>
  <c r="CC1134" i="2"/>
  <c r="CC1135" i="2"/>
  <c r="CC1136" i="2"/>
  <c r="CC1137" i="2"/>
  <c r="CC1138" i="2"/>
  <c r="CC1139" i="2"/>
  <c r="CC1140" i="2"/>
  <c r="CC1141" i="2"/>
  <c r="CC1142" i="2"/>
  <c r="CC1143" i="2"/>
  <c r="CC1144" i="2"/>
  <c r="CC1145" i="2"/>
  <c r="CC1146" i="2"/>
  <c r="CC1147" i="2"/>
  <c r="CC1148" i="2"/>
  <c r="CC1149" i="2"/>
  <c r="CC1150" i="2"/>
  <c r="CC1151" i="2"/>
  <c r="CC1152" i="2"/>
  <c r="CC1153" i="2"/>
  <c r="CC1154" i="2"/>
  <c r="CC1155" i="2"/>
  <c r="CC1156" i="2"/>
  <c r="CC1157" i="2"/>
  <c r="CC1158" i="2"/>
  <c r="CC1159" i="2"/>
  <c r="CC1160" i="2"/>
  <c r="CC1161" i="2"/>
  <c r="CC1162" i="2"/>
  <c r="CC1163" i="2"/>
  <c r="CC1164" i="2"/>
  <c r="CC1165" i="2"/>
  <c r="CC1166" i="2"/>
  <c r="CC1167" i="2"/>
  <c r="CC1168" i="2"/>
  <c r="CC1169" i="2"/>
  <c r="CC1170" i="2"/>
  <c r="CC1171" i="2"/>
  <c r="CC1172" i="2"/>
  <c r="CC1173" i="2"/>
  <c r="CC1174" i="2"/>
  <c r="CC1175" i="2"/>
  <c r="CC1176" i="2"/>
  <c r="CC1177" i="2"/>
  <c r="CC1178" i="2"/>
  <c r="CC1179" i="2"/>
  <c r="CC1180" i="2"/>
  <c r="CC1181" i="2"/>
  <c r="CC1182" i="2"/>
  <c r="CC1183" i="2"/>
  <c r="CC1184" i="2"/>
  <c r="CC1185" i="2"/>
  <c r="CC1186" i="2"/>
  <c r="CC1187" i="2"/>
  <c r="CC1188" i="2"/>
  <c r="CC1189" i="2"/>
  <c r="CC1190" i="2"/>
  <c r="CC1191" i="2"/>
  <c r="CC1192" i="2"/>
  <c r="CC1193" i="2"/>
  <c r="CC1194" i="2"/>
  <c r="CC1195" i="2"/>
  <c r="CC1196" i="2"/>
  <c r="CC1197" i="2"/>
  <c r="CC1198" i="2"/>
  <c r="CC1199" i="2"/>
  <c r="CC1200" i="2"/>
  <c r="CC1201" i="2"/>
  <c r="CC1202" i="2"/>
  <c r="CC1203" i="2"/>
  <c r="CC1204" i="2"/>
  <c r="CC1205" i="2"/>
  <c r="CC1206" i="2"/>
  <c r="CC1207" i="2"/>
  <c r="CC1208" i="2"/>
  <c r="CC1209" i="2"/>
  <c r="CC1210" i="2"/>
  <c r="CC1211" i="2"/>
  <c r="CC1212" i="2"/>
  <c r="CC1213" i="2"/>
  <c r="CC1214" i="2"/>
  <c r="CC1215" i="2"/>
  <c r="CC1216" i="2"/>
  <c r="CC1217" i="2"/>
  <c r="CC1218" i="2"/>
  <c r="CC1219" i="2"/>
  <c r="CC1220" i="2"/>
  <c r="CC1221" i="2"/>
  <c r="CC1222" i="2"/>
  <c r="CC1223" i="2"/>
  <c r="CC1224" i="2"/>
  <c r="CC1225" i="2"/>
  <c r="CC1226" i="2"/>
  <c r="CC1227" i="2"/>
  <c r="CC1228" i="2"/>
  <c r="CC1229" i="2"/>
  <c r="CC1230" i="2"/>
  <c r="CC1231" i="2"/>
  <c r="CC1232" i="2"/>
  <c r="CC1233" i="2"/>
  <c r="CC1234" i="2"/>
  <c r="CC1235" i="2"/>
  <c r="CC1236" i="2"/>
  <c r="CC1237" i="2"/>
  <c r="CC1238" i="2"/>
  <c r="CC1239" i="2"/>
  <c r="CC1240" i="2"/>
  <c r="CC1241" i="2"/>
  <c r="CC1242" i="2"/>
  <c r="CC1243" i="2"/>
  <c r="CC1244" i="2"/>
  <c r="CC1245" i="2"/>
  <c r="CC1246" i="2"/>
  <c r="CC1247" i="2"/>
  <c r="CC1248" i="2"/>
  <c r="CC1249" i="2"/>
  <c r="CC1250" i="2"/>
  <c r="CC1251" i="2"/>
  <c r="CC1252" i="2"/>
  <c r="CC1253" i="2"/>
  <c r="CC1254" i="2"/>
  <c r="CC1255" i="2"/>
  <c r="CC1256" i="2"/>
  <c r="CC1257" i="2"/>
  <c r="CC1258" i="2"/>
  <c r="CC1259" i="2"/>
  <c r="CC1260" i="2"/>
  <c r="CC1261" i="2"/>
  <c r="CC1262" i="2"/>
  <c r="CC1263" i="2"/>
  <c r="CC1264" i="2"/>
  <c r="CC1265" i="2"/>
  <c r="CC1266" i="2"/>
  <c r="CC1267" i="2"/>
  <c r="CC1268" i="2"/>
  <c r="CC1269" i="2"/>
  <c r="CC1270" i="2"/>
  <c r="CC1271" i="2"/>
  <c r="CC1272" i="2"/>
  <c r="CC1273" i="2"/>
  <c r="CC1274" i="2"/>
  <c r="CC1275" i="2"/>
  <c r="CC1276" i="2"/>
  <c r="CC1277" i="2"/>
  <c r="CC1278" i="2"/>
  <c r="CC1279" i="2"/>
  <c r="CC1280" i="2"/>
  <c r="CC1281" i="2"/>
  <c r="CC1282" i="2"/>
  <c r="CC1283" i="2"/>
  <c r="CC1284" i="2"/>
  <c r="CC1285" i="2"/>
  <c r="CC1286" i="2"/>
  <c r="CC1287" i="2"/>
  <c r="CC1288" i="2"/>
  <c r="CC1289" i="2"/>
  <c r="CC1290" i="2"/>
  <c r="CC1291" i="2"/>
  <c r="CC1292" i="2"/>
  <c r="CC1293" i="2"/>
  <c r="CC1294" i="2"/>
  <c r="CC1295" i="2"/>
  <c r="CC1296" i="2"/>
  <c r="CC1297" i="2"/>
  <c r="CC1298" i="2"/>
  <c r="CC1299" i="2"/>
  <c r="CC1300" i="2"/>
  <c r="CC1301" i="2"/>
  <c r="CC1302" i="2"/>
  <c r="CC1303" i="2"/>
  <c r="CC1304" i="2"/>
  <c r="CC1305" i="2"/>
  <c r="CC1306" i="2"/>
  <c r="CC1307" i="2"/>
  <c r="CC1308" i="2"/>
  <c r="CC1309" i="2"/>
  <c r="CC1310" i="2"/>
  <c r="CC1311" i="2"/>
  <c r="CC1312" i="2"/>
  <c r="CC1313" i="2"/>
  <c r="CC1314" i="2"/>
  <c r="CC1315" i="2"/>
  <c r="CC1316" i="2"/>
  <c r="CC1317" i="2"/>
  <c r="CC1318" i="2"/>
  <c r="CC1319" i="2"/>
  <c r="CC1320" i="2"/>
  <c r="CC1321" i="2"/>
  <c r="CC1322" i="2"/>
  <c r="CC1323" i="2"/>
  <c r="CC1324" i="2"/>
  <c r="CC1325" i="2"/>
  <c r="CC1326" i="2"/>
  <c r="CC1327" i="2"/>
  <c r="CC1328" i="2"/>
  <c r="CC1329" i="2"/>
  <c r="CC1330" i="2"/>
  <c r="CC1331" i="2"/>
  <c r="CC1332" i="2"/>
  <c r="CC1333" i="2"/>
  <c r="CC1334" i="2"/>
  <c r="CC1335" i="2"/>
  <c r="CC1336" i="2"/>
  <c r="CC1337" i="2"/>
  <c r="CC1338" i="2"/>
  <c r="CC1339" i="2"/>
  <c r="CC1340" i="2"/>
  <c r="CC1341" i="2"/>
  <c r="CC1342" i="2"/>
  <c r="CC1343" i="2"/>
  <c r="CC1344" i="2"/>
  <c r="CC1345" i="2"/>
  <c r="CC1346" i="2"/>
  <c r="CC1347" i="2"/>
  <c r="CC1348" i="2"/>
  <c r="CC1349" i="2"/>
  <c r="CC1350" i="2"/>
  <c r="CC1351" i="2"/>
  <c r="CC1352" i="2"/>
  <c r="CC1353" i="2"/>
  <c r="CC1354" i="2"/>
  <c r="CC1355" i="2"/>
  <c r="CC1356" i="2"/>
  <c r="CC1357" i="2"/>
  <c r="CC1358" i="2"/>
  <c r="CC1359" i="2"/>
  <c r="CC1360" i="2"/>
  <c r="CC1361" i="2"/>
  <c r="CC1362" i="2"/>
  <c r="CC1363" i="2"/>
  <c r="CC1364" i="2"/>
  <c r="CC1365" i="2"/>
  <c r="CC1366" i="2"/>
  <c r="CC1367" i="2"/>
  <c r="CC1368" i="2"/>
  <c r="CC1369" i="2"/>
  <c r="CC1370" i="2"/>
  <c r="CC1371" i="2"/>
  <c r="CC1372" i="2"/>
  <c r="CC1373" i="2"/>
  <c r="CC1374" i="2"/>
  <c r="CC1375" i="2"/>
  <c r="CC1376" i="2"/>
  <c r="CC1377" i="2"/>
  <c r="CC1378" i="2"/>
  <c r="CC1379" i="2"/>
  <c r="CC1380" i="2"/>
  <c r="CC1381" i="2"/>
  <c r="CC1382" i="2"/>
  <c r="CC1383" i="2"/>
  <c r="CC1384" i="2"/>
  <c r="CC1385" i="2"/>
  <c r="CC1386" i="2"/>
  <c r="CC1387" i="2"/>
  <c r="CC1388" i="2"/>
  <c r="CC1389" i="2"/>
  <c r="CC1390" i="2"/>
  <c r="CC1391" i="2"/>
  <c r="CC1392" i="2"/>
  <c r="CC1393" i="2"/>
  <c r="CC1394" i="2"/>
  <c r="CC1395" i="2"/>
  <c r="CC1396" i="2"/>
  <c r="CC1397" i="2"/>
  <c r="CC1398" i="2"/>
  <c r="CC1399" i="2"/>
  <c r="CC1400" i="2"/>
  <c r="CC1401" i="2"/>
  <c r="CC1402" i="2"/>
  <c r="CC1403" i="2"/>
  <c r="CC1404" i="2"/>
  <c r="CC1405" i="2"/>
  <c r="CC1406" i="2"/>
  <c r="CC1407" i="2"/>
  <c r="CC1408" i="2"/>
  <c r="CC1409" i="2"/>
  <c r="CC1410" i="2"/>
  <c r="CC1411" i="2"/>
  <c r="CC1412" i="2"/>
  <c r="CC1413" i="2"/>
  <c r="CC1414" i="2"/>
  <c r="CC1415" i="2"/>
  <c r="CC1416" i="2"/>
  <c r="CC1417" i="2"/>
  <c r="CC1418" i="2"/>
  <c r="CC1419" i="2"/>
  <c r="CC1420" i="2"/>
  <c r="CC1421" i="2"/>
  <c r="CC1422" i="2"/>
  <c r="CC1423" i="2"/>
  <c r="CC1424" i="2"/>
  <c r="CC1425" i="2"/>
  <c r="CC1426" i="2"/>
  <c r="CC1427" i="2"/>
  <c r="CC1428" i="2"/>
  <c r="CC1429" i="2"/>
  <c r="CC1430" i="2"/>
  <c r="CC1431" i="2"/>
  <c r="CC1432" i="2"/>
  <c r="CC1433" i="2"/>
  <c r="CC1434" i="2"/>
  <c r="CC1435" i="2"/>
  <c r="CC1436" i="2"/>
  <c r="CC1437" i="2"/>
  <c r="CC1438" i="2"/>
  <c r="CC1439" i="2"/>
  <c r="CC1440" i="2"/>
  <c r="CC1441" i="2"/>
  <c r="CC1442" i="2"/>
  <c r="CC1443" i="2"/>
  <c r="CC1444" i="2"/>
  <c r="CC1445" i="2"/>
  <c r="CC1446" i="2"/>
  <c r="CC1447" i="2"/>
  <c r="CC1448" i="2"/>
  <c r="CC1449" i="2"/>
  <c r="CC1450" i="2"/>
  <c r="CC1451" i="2"/>
  <c r="CC1452" i="2"/>
  <c r="CC1453" i="2"/>
  <c r="CC1454" i="2"/>
  <c r="CC1455" i="2"/>
  <c r="CC1456" i="2"/>
  <c r="CC1457" i="2"/>
  <c r="CC1458" i="2"/>
  <c r="CC1459" i="2"/>
  <c r="CC1460" i="2"/>
  <c r="CC1461" i="2"/>
  <c r="CC1462" i="2"/>
  <c r="CC1463" i="2"/>
  <c r="CC1464" i="2"/>
  <c r="CC1465" i="2"/>
  <c r="CC1466" i="2"/>
  <c r="CC1467" i="2"/>
  <c r="CC1468" i="2"/>
  <c r="CC1469" i="2"/>
  <c r="CC1470" i="2"/>
  <c r="CC1471" i="2"/>
  <c r="CC1472" i="2"/>
  <c r="CC1473" i="2"/>
  <c r="CC1474" i="2"/>
  <c r="CC1475" i="2"/>
  <c r="CC1476" i="2"/>
  <c r="CC1477" i="2"/>
  <c r="CC1478" i="2"/>
  <c r="CC1479" i="2"/>
  <c r="CC1480" i="2"/>
  <c r="CC1481" i="2"/>
  <c r="CC1482" i="2"/>
  <c r="CC1483" i="2"/>
  <c r="CC1484" i="2"/>
  <c r="CC1485" i="2"/>
  <c r="CC1486" i="2"/>
  <c r="CC1487" i="2"/>
  <c r="CC1488" i="2"/>
  <c r="CC1489" i="2"/>
  <c r="CC1490" i="2"/>
  <c r="CC1491" i="2"/>
  <c r="CC1492" i="2"/>
  <c r="CC1493" i="2"/>
  <c r="CC1494" i="2"/>
  <c r="CC1495" i="2"/>
  <c r="CC1496" i="2"/>
  <c r="CC1497" i="2"/>
  <c r="CC1498" i="2"/>
  <c r="CC1499" i="2"/>
  <c r="CC1500" i="2"/>
  <c r="CC1501" i="2"/>
  <c r="CC1502" i="2"/>
  <c r="CC1503" i="2"/>
  <c r="CC1504" i="2"/>
  <c r="CC1505" i="2"/>
  <c r="CC1506" i="2"/>
  <c r="CC1507" i="2"/>
  <c r="CC1508" i="2"/>
  <c r="CC1509" i="2"/>
  <c r="CC1510" i="2"/>
  <c r="CC1511" i="2"/>
  <c r="CC1512" i="2"/>
  <c r="CC1513" i="2"/>
  <c r="CC1514" i="2"/>
  <c r="CC1515" i="2"/>
  <c r="CC1516" i="2"/>
  <c r="CC1517" i="2"/>
  <c r="CC1518" i="2"/>
  <c r="CC1519" i="2"/>
  <c r="CC1520" i="2"/>
  <c r="CD80" i="2"/>
  <c r="CD81" i="2"/>
  <c r="CD82" i="2"/>
  <c r="CD83" i="2"/>
  <c r="CD84" i="2"/>
  <c r="CD85" i="2"/>
  <c r="CD86" i="2"/>
  <c r="CD87" i="2"/>
  <c r="CD88" i="2"/>
  <c r="CD89" i="2"/>
  <c r="CD90" i="2"/>
  <c r="CD91" i="2"/>
  <c r="CD92" i="2"/>
  <c r="CD93" i="2"/>
  <c r="CD94" i="2"/>
  <c r="CD95" i="2"/>
  <c r="CD96" i="2"/>
  <c r="CD97" i="2"/>
  <c r="CD98" i="2"/>
  <c r="CD99" i="2"/>
  <c r="CD100" i="2"/>
  <c r="CD101" i="2"/>
  <c r="CD102" i="2"/>
  <c r="CD103" i="2"/>
  <c r="CD104" i="2"/>
  <c r="CD105" i="2"/>
  <c r="CD106" i="2"/>
  <c r="CD107" i="2"/>
  <c r="CD108" i="2"/>
  <c r="CD109" i="2"/>
  <c r="CD110" i="2"/>
  <c r="CD111" i="2"/>
  <c r="CD112" i="2"/>
  <c r="CD113" i="2"/>
  <c r="CD114" i="2"/>
  <c r="CD115" i="2"/>
  <c r="CD116" i="2"/>
  <c r="CD117" i="2"/>
  <c r="CD118" i="2"/>
  <c r="CD119" i="2"/>
  <c r="CD120" i="2"/>
  <c r="CD121" i="2"/>
  <c r="CD122" i="2"/>
  <c r="CD123" i="2"/>
  <c r="CD124" i="2"/>
  <c r="CD125" i="2"/>
  <c r="CD126" i="2"/>
  <c r="CD127" i="2"/>
  <c r="CD128" i="2"/>
  <c r="CD129" i="2"/>
  <c r="CD130" i="2"/>
  <c r="CD131" i="2"/>
  <c r="CD132" i="2"/>
  <c r="CD133" i="2"/>
  <c r="CD134" i="2"/>
  <c r="CD135" i="2"/>
  <c r="CD136" i="2"/>
  <c r="CD137" i="2"/>
  <c r="CD138" i="2"/>
  <c r="CD139" i="2"/>
  <c r="CD140" i="2"/>
  <c r="CD141" i="2"/>
  <c r="CD142" i="2"/>
  <c r="CD143" i="2"/>
  <c r="CD144" i="2"/>
  <c r="CD145" i="2"/>
  <c r="CD146" i="2"/>
  <c r="CD147" i="2"/>
  <c r="CD148" i="2"/>
  <c r="CD149" i="2"/>
  <c r="CD150" i="2"/>
  <c r="CD151" i="2"/>
  <c r="CD152" i="2"/>
  <c r="CD153" i="2"/>
  <c r="CD154" i="2"/>
  <c r="CD155" i="2"/>
  <c r="CD156" i="2"/>
  <c r="CD157" i="2"/>
  <c r="CD158" i="2"/>
  <c r="CD159" i="2"/>
  <c r="CD160" i="2"/>
  <c r="CD161" i="2"/>
  <c r="CD162" i="2"/>
  <c r="CD163" i="2"/>
  <c r="CD164" i="2"/>
  <c r="CD165" i="2"/>
  <c r="CD166" i="2"/>
  <c r="CD167" i="2"/>
  <c r="CD168" i="2"/>
  <c r="CD169" i="2"/>
  <c r="CD170" i="2"/>
  <c r="CD171" i="2"/>
  <c r="CD172" i="2"/>
  <c r="CD173" i="2"/>
  <c r="CD174" i="2"/>
  <c r="CD175" i="2"/>
  <c r="CD176" i="2"/>
  <c r="CD177" i="2"/>
  <c r="CD178" i="2"/>
  <c r="CD179" i="2"/>
  <c r="CD180" i="2"/>
  <c r="CD181" i="2"/>
  <c r="CD182" i="2"/>
  <c r="CD183" i="2"/>
  <c r="CD184" i="2"/>
  <c r="CD185" i="2"/>
  <c r="CD186" i="2"/>
  <c r="CD187" i="2"/>
  <c r="CD188" i="2"/>
  <c r="CD189" i="2"/>
  <c r="CD190" i="2"/>
  <c r="CD191" i="2"/>
  <c r="CD192" i="2"/>
  <c r="CD193" i="2"/>
  <c r="CD194" i="2"/>
  <c r="CD195" i="2"/>
  <c r="CD196" i="2"/>
  <c r="CD197" i="2"/>
  <c r="CD198" i="2"/>
  <c r="CD199" i="2"/>
  <c r="CD200" i="2"/>
  <c r="CD201" i="2"/>
  <c r="CD202" i="2"/>
  <c r="CD203" i="2"/>
  <c r="CD204" i="2"/>
  <c r="CD205" i="2"/>
  <c r="CD206" i="2"/>
  <c r="CD207" i="2"/>
  <c r="CD208" i="2"/>
  <c r="CD209" i="2"/>
  <c r="CD210" i="2"/>
  <c r="CD211" i="2"/>
  <c r="CD212" i="2"/>
  <c r="CD213" i="2"/>
  <c r="CD214" i="2"/>
  <c r="CD215" i="2"/>
  <c r="CD216" i="2"/>
  <c r="CD217" i="2"/>
  <c r="CD218" i="2"/>
  <c r="CD219" i="2"/>
  <c r="CD220" i="2"/>
  <c r="CD221" i="2"/>
  <c r="CD222" i="2"/>
  <c r="CD223" i="2"/>
  <c r="CD224" i="2"/>
  <c r="CD225" i="2"/>
  <c r="CD226" i="2"/>
  <c r="CD227" i="2"/>
  <c r="CD228" i="2"/>
  <c r="CD229" i="2"/>
  <c r="CD230" i="2"/>
  <c r="CD231" i="2"/>
  <c r="CD232" i="2"/>
  <c r="CD233" i="2"/>
  <c r="CD234" i="2"/>
  <c r="CD235" i="2"/>
  <c r="CD236" i="2"/>
  <c r="CD237" i="2"/>
  <c r="CD238" i="2"/>
  <c r="CD239" i="2"/>
  <c r="CD240" i="2"/>
  <c r="CD241" i="2"/>
  <c r="CD242" i="2"/>
  <c r="CD243" i="2"/>
  <c r="CD244" i="2"/>
  <c r="CD245" i="2"/>
  <c r="CD246" i="2"/>
  <c r="CD247" i="2"/>
  <c r="CD248" i="2"/>
  <c r="CD249" i="2"/>
  <c r="CD250" i="2"/>
  <c r="CD251" i="2"/>
  <c r="CD252" i="2"/>
  <c r="CD253" i="2"/>
  <c r="CD254" i="2"/>
  <c r="CD255" i="2"/>
  <c r="CD256" i="2"/>
  <c r="CD257" i="2"/>
  <c r="CD258" i="2"/>
  <c r="CD259" i="2"/>
  <c r="CD260" i="2"/>
  <c r="CD261" i="2"/>
  <c r="CD262" i="2"/>
  <c r="CD263" i="2"/>
  <c r="CD264" i="2"/>
  <c r="CD265" i="2"/>
  <c r="CD266" i="2"/>
  <c r="CD267" i="2"/>
  <c r="CD268" i="2"/>
  <c r="CD269" i="2"/>
  <c r="CD270" i="2"/>
  <c r="CD271" i="2"/>
  <c r="CD272" i="2"/>
  <c r="CD273" i="2"/>
  <c r="CD274" i="2"/>
  <c r="CD275" i="2"/>
  <c r="CD276" i="2"/>
  <c r="CD277" i="2"/>
  <c r="CD278" i="2"/>
  <c r="CD279" i="2"/>
  <c r="CD280" i="2"/>
  <c r="CD281" i="2"/>
  <c r="CD282" i="2"/>
  <c r="CD283" i="2"/>
  <c r="CD284" i="2"/>
  <c r="CD285" i="2"/>
  <c r="CD286" i="2"/>
  <c r="CD287" i="2"/>
  <c r="CD288" i="2"/>
  <c r="CD289" i="2"/>
  <c r="CD290" i="2"/>
  <c r="CD291" i="2"/>
  <c r="CD292" i="2"/>
  <c r="CD293" i="2"/>
  <c r="CD294" i="2"/>
  <c r="CD295" i="2"/>
  <c r="CD296" i="2"/>
  <c r="CD297" i="2"/>
  <c r="CD298" i="2"/>
  <c r="CD299" i="2"/>
  <c r="CD300" i="2"/>
  <c r="CD301" i="2"/>
  <c r="CD302" i="2"/>
  <c r="CD303" i="2"/>
  <c r="CD304" i="2"/>
  <c r="CD305" i="2"/>
  <c r="CD306" i="2"/>
  <c r="CD307" i="2"/>
  <c r="CD308" i="2"/>
  <c r="CD309" i="2"/>
  <c r="CD310" i="2"/>
  <c r="CD311" i="2"/>
  <c r="CD312" i="2"/>
  <c r="CD313" i="2"/>
  <c r="CD314" i="2"/>
  <c r="CD315" i="2"/>
  <c r="CD316" i="2"/>
  <c r="CD317" i="2"/>
  <c r="CD318" i="2"/>
  <c r="CD319" i="2"/>
  <c r="CD320" i="2"/>
  <c r="CD321" i="2"/>
  <c r="CD322" i="2"/>
  <c r="CD323" i="2"/>
  <c r="CD324" i="2"/>
  <c r="CD325" i="2"/>
  <c r="CD326" i="2"/>
  <c r="CD327" i="2"/>
  <c r="CD328" i="2"/>
  <c r="CD329" i="2"/>
  <c r="CD330" i="2"/>
  <c r="CD331" i="2"/>
  <c r="CD332" i="2"/>
  <c r="CD333" i="2"/>
  <c r="CD334" i="2"/>
  <c r="CD335" i="2"/>
  <c r="CD336" i="2"/>
  <c r="CD337" i="2"/>
  <c r="CD338" i="2"/>
  <c r="CD339" i="2"/>
  <c r="CD340" i="2"/>
  <c r="CD341" i="2"/>
  <c r="CD342" i="2"/>
  <c r="CD343" i="2"/>
  <c r="CD344" i="2"/>
  <c r="CD345" i="2"/>
  <c r="CD346" i="2"/>
  <c r="CD347" i="2"/>
  <c r="CD348" i="2"/>
  <c r="CD349" i="2"/>
  <c r="CD350" i="2"/>
  <c r="CD351" i="2"/>
  <c r="CD352" i="2"/>
  <c r="CD353" i="2"/>
  <c r="CD354" i="2"/>
  <c r="CD355" i="2"/>
  <c r="CD356" i="2"/>
  <c r="CD357" i="2"/>
  <c r="CD358" i="2"/>
  <c r="CD359" i="2"/>
  <c r="CD360" i="2"/>
  <c r="CD361" i="2"/>
  <c r="CD362" i="2"/>
  <c r="CD363" i="2"/>
  <c r="CD364" i="2"/>
  <c r="CD365" i="2"/>
  <c r="CD366" i="2"/>
  <c r="CD367" i="2"/>
  <c r="CD368" i="2"/>
  <c r="CD369" i="2"/>
  <c r="CD370" i="2"/>
  <c r="CD371" i="2"/>
  <c r="CD372" i="2"/>
  <c r="CD373" i="2"/>
  <c r="CD374" i="2"/>
  <c r="CD375" i="2"/>
  <c r="CD376" i="2"/>
  <c r="CD377" i="2"/>
  <c r="CD378" i="2"/>
  <c r="CD379" i="2"/>
  <c r="CD380" i="2"/>
  <c r="CD381" i="2"/>
  <c r="CD382" i="2"/>
  <c r="CD383" i="2"/>
  <c r="CD384" i="2"/>
  <c r="CD385" i="2"/>
  <c r="CD386" i="2"/>
  <c r="CD387" i="2"/>
  <c r="CD388" i="2"/>
  <c r="CD389" i="2"/>
  <c r="CD390" i="2"/>
  <c r="CD391" i="2"/>
  <c r="CD392" i="2"/>
  <c r="CD393" i="2"/>
  <c r="CD394" i="2"/>
  <c r="CD395" i="2"/>
  <c r="CD396" i="2"/>
  <c r="CD397" i="2"/>
  <c r="CD398" i="2"/>
  <c r="CD399" i="2"/>
  <c r="CD400" i="2"/>
  <c r="CD401" i="2"/>
  <c r="CD402" i="2"/>
  <c r="CD403" i="2"/>
  <c r="CD404" i="2"/>
  <c r="CD405" i="2"/>
  <c r="CD406" i="2"/>
  <c r="CD407" i="2"/>
  <c r="CD408" i="2"/>
  <c r="CD409" i="2"/>
  <c r="CD410" i="2"/>
  <c r="CD411" i="2"/>
  <c r="CD412" i="2"/>
  <c r="CD413" i="2"/>
  <c r="CD414" i="2"/>
  <c r="CD415" i="2"/>
  <c r="CD416" i="2"/>
  <c r="CD417" i="2"/>
  <c r="CD418" i="2"/>
  <c r="CD419" i="2"/>
  <c r="CD420" i="2"/>
  <c r="CD421" i="2"/>
  <c r="CD422" i="2"/>
  <c r="CD423" i="2"/>
  <c r="CD424" i="2"/>
  <c r="CD425" i="2"/>
  <c r="CD426" i="2"/>
  <c r="CD427" i="2"/>
  <c r="CD428" i="2"/>
  <c r="CD429" i="2"/>
  <c r="CD430" i="2"/>
  <c r="CD431" i="2"/>
  <c r="CD432" i="2"/>
  <c r="CD433" i="2"/>
  <c r="CD434" i="2"/>
  <c r="CD435" i="2"/>
  <c r="CD436" i="2"/>
  <c r="CD437" i="2"/>
  <c r="CD438" i="2"/>
  <c r="CD439" i="2"/>
  <c r="CD440" i="2"/>
  <c r="CD441" i="2"/>
  <c r="CD442" i="2"/>
  <c r="CD443" i="2"/>
  <c r="CD444" i="2"/>
  <c r="CD445" i="2"/>
  <c r="CD446" i="2"/>
  <c r="CD447" i="2"/>
  <c r="CD448" i="2"/>
  <c r="CD449" i="2"/>
  <c r="CD450" i="2"/>
  <c r="CD451" i="2"/>
  <c r="CD452" i="2"/>
  <c r="CD453" i="2"/>
  <c r="CD454" i="2"/>
  <c r="CD455" i="2"/>
  <c r="CD456" i="2"/>
  <c r="CD457" i="2"/>
  <c r="CD458" i="2"/>
  <c r="CD459" i="2"/>
  <c r="CD460" i="2"/>
  <c r="CD461" i="2"/>
  <c r="CD462" i="2"/>
  <c r="CD463" i="2"/>
  <c r="CD464" i="2"/>
  <c r="CD465" i="2"/>
  <c r="CD466" i="2"/>
  <c r="CD467" i="2"/>
  <c r="CD468" i="2"/>
  <c r="CD469" i="2"/>
  <c r="CD470" i="2"/>
  <c r="CD471" i="2"/>
  <c r="CD472" i="2"/>
  <c r="CD473" i="2"/>
  <c r="CD474" i="2"/>
  <c r="CD475" i="2"/>
  <c r="CD476" i="2"/>
  <c r="CD477" i="2"/>
  <c r="CD478" i="2"/>
  <c r="CD479" i="2"/>
  <c r="CD480" i="2"/>
  <c r="CD481" i="2"/>
  <c r="CD482" i="2"/>
  <c r="CD483" i="2"/>
  <c r="CD484" i="2"/>
  <c r="CD485" i="2"/>
  <c r="CD486" i="2"/>
  <c r="CD487" i="2"/>
  <c r="CD488" i="2"/>
  <c r="CD489" i="2"/>
  <c r="CD490" i="2"/>
  <c r="CD491" i="2"/>
  <c r="CD492" i="2"/>
  <c r="CD493" i="2"/>
  <c r="CD494" i="2"/>
  <c r="CD495" i="2"/>
  <c r="CD496" i="2"/>
  <c r="CD497" i="2"/>
  <c r="CD498" i="2"/>
  <c r="CD499" i="2"/>
  <c r="CD500" i="2"/>
  <c r="CD501" i="2"/>
  <c r="CD502" i="2"/>
  <c r="CD503" i="2"/>
  <c r="CD504" i="2"/>
  <c r="CD505" i="2"/>
  <c r="CD506" i="2"/>
  <c r="CD507" i="2"/>
  <c r="CD508" i="2"/>
  <c r="CD509" i="2"/>
  <c r="CD510" i="2"/>
  <c r="CD511" i="2"/>
  <c r="CD512" i="2"/>
  <c r="CD513" i="2"/>
  <c r="CD514" i="2"/>
  <c r="CD515" i="2"/>
  <c r="CD516" i="2"/>
  <c r="CD517" i="2"/>
  <c r="CD518" i="2"/>
  <c r="CD519" i="2"/>
  <c r="CD520" i="2"/>
  <c r="CD521" i="2"/>
  <c r="CD522" i="2"/>
  <c r="CD523" i="2"/>
  <c r="CD524" i="2"/>
  <c r="CD525" i="2"/>
  <c r="CD526" i="2"/>
  <c r="CD527" i="2"/>
  <c r="CD528" i="2"/>
  <c r="CD529" i="2"/>
  <c r="CD530" i="2"/>
  <c r="CD531" i="2"/>
  <c r="CD532" i="2"/>
  <c r="CD533" i="2"/>
  <c r="CD534" i="2"/>
  <c r="CD535" i="2"/>
  <c r="CD536" i="2"/>
  <c r="CD537" i="2"/>
  <c r="CD538" i="2"/>
  <c r="CD539" i="2"/>
  <c r="CD540" i="2"/>
  <c r="CD541" i="2"/>
  <c r="CD542" i="2"/>
  <c r="CD543" i="2"/>
  <c r="CD544" i="2"/>
  <c r="CD545" i="2"/>
  <c r="CD546" i="2"/>
  <c r="CD547" i="2"/>
  <c r="CD548" i="2"/>
  <c r="CD549" i="2"/>
  <c r="CD550" i="2"/>
  <c r="CD551" i="2"/>
  <c r="CD552" i="2"/>
  <c r="CD553" i="2"/>
  <c r="CD554" i="2"/>
  <c r="CD555" i="2"/>
  <c r="CD556" i="2"/>
  <c r="CD557" i="2"/>
  <c r="CD558" i="2"/>
  <c r="CD559" i="2"/>
  <c r="CD560" i="2"/>
  <c r="CD561" i="2"/>
  <c r="CD562" i="2"/>
  <c r="CD563" i="2"/>
  <c r="CD564" i="2"/>
  <c r="CD565" i="2"/>
  <c r="CD566" i="2"/>
  <c r="CD567" i="2"/>
  <c r="CD568" i="2"/>
  <c r="CD569" i="2"/>
  <c r="CD570" i="2"/>
  <c r="CD571" i="2"/>
  <c r="CD572" i="2"/>
  <c r="CD573" i="2"/>
  <c r="CD574" i="2"/>
  <c r="CD575" i="2"/>
  <c r="CD576" i="2"/>
  <c r="CD577" i="2"/>
  <c r="CD578" i="2"/>
  <c r="CD579" i="2"/>
  <c r="CD580" i="2"/>
  <c r="CD581" i="2"/>
  <c r="CD582" i="2"/>
  <c r="CD583" i="2"/>
  <c r="CD584" i="2"/>
  <c r="CD585" i="2"/>
  <c r="CD586" i="2"/>
  <c r="CD587" i="2"/>
  <c r="CD588" i="2"/>
  <c r="CD589" i="2"/>
  <c r="CD590" i="2"/>
  <c r="CD591" i="2"/>
  <c r="CD592" i="2"/>
  <c r="CD593" i="2"/>
  <c r="CD594" i="2"/>
  <c r="CD595" i="2"/>
  <c r="CD596" i="2"/>
  <c r="CD597" i="2"/>
  <c r="CD598" i="2"/>
  <c r="CD599" i="2"/>
  <c r="CD600" i="2"/>
  <c r="CD601" i="2"/>
  <c r="CD602" i="2"/>
  <c r="CD603" i="2"/>
  <c r="CD604" i="2"/>
  <c r="CD605" i="2"/>
  <c r="CD606" i="2"/>
  <c r="CD607" i="2"/>
  <c r="CD608" i="2"/>
  <c r="CD609" i="2"/>
  <c r="CD610" i="2"/>
  <c r="CD611" i="2"/>
  <c r="CD612" i="2"/>
  <c r="CD613" i="2"/>
  <c r="CD614" i="2"/>
  <c r="CD615" i="2"/>
  <c r="CD616" i="2"/>
  <c r="CD617" i="2"/>
  <c r="CD618" i="2"/>
  <c r="CD619" i="2"/>
  <c r="CD620" i="2"/>
  <c r="CD621" i="2"/>
  <c r="CD622" i="2"/>
  <c r="CD623" i="2"/>
  <c r="CD624" i="2"/>
  <c r="CD625" i="2"/>
  <c r="CD626" i="2"/>
  <c r="CD627" i="2"/>
  <c r="CD628" i="2"/>
  <c r="CD629" i="2"/>
  <c r="CD630" i="2"/>
  <c r="CD631" i="2"/>
  <c r="CD632" i="2"/>
  <c r="CD633" i="2"/>
  <c r="CD634" i="2"/>
  <c r="CD635" i="2"/>
  <c r="CD636" i="2"/>
  <c r="CD637" i="2"/>
  <c r="CD638" i="2"/>
  <c r="CD639" i="2"/>
  <c r="CD640" i="2"/>
  <c r="CD641" i="2"/>
  <c r="CD642" i="2"/>
  <c r="CD643" i="2"/>
  <c r="CD644" i="2"/>
  <c r="CD645" i="2"/>
  <c r="CD646" i="2"/>
  <c r="CD647" i="2"/>
  <c r="CD648" i="2"/>
  <c r="CD649" i="2"/>
  <c r="CD650" i="2"/>
  <c r="CD651" i="2"/>
  <c r="CD652" i="2"/>
  <c r="CD653" i="2"/>
  <c r="CD654" i="2"/>
  <c r="CD655" i="2"/>
  <c r="CD656" i="2"/>
  <c r="CD657" i="2"/>
  <c r="CD658" i="2"/>
  <c r="CD659" i="2"/>
  <c r="CD660" i="2"/>
  <c r="CD661" i="2"/>
  <c r="CD662" i="2"/>
  <c r="CD663" i="2"/>
  <c r="CD664" i="2"/>
  <c r="CD665" i="2"/>
  <c r="CD666" i="2"/>
  <c r="CD667" i="2"/>
  <c r="CD668" i="2"/>
  <c r="CD669" i="2"/>
  <c r="CD670" i="2"/>
  <c r="CD671" i="2"/>
  <c r="CD672" i="2"/>
  <c r="CD673" i="2"/>
  <c r="CD674" i="2"/>
  <c r="CD675" i="2"/>
  <c r="CD676" i="2"/>
  <c r="CD677" i="2"/>
  <c r="CD678" i="2"/>
  <c r="CD679" i="2"/>
  <c r="CD680" i="2"/>
  <c r="CD681" i="2"/>
  <c r="CD682" i="2"/>
  <c r="CD683" i="2"/>
  <c r="CD684" i="2"/>
  <c r="CD685" i="2"/>
  <c r="CD686" i="2"/>
  <c r="CD687" i="2"/>
  <c r="CD688" i="2"/>
  <c r="CD689" i="2"/>
  <c r="CD690" i="2"/>
  <c r="CD691" i="2"/>
  <c r="CD692" i="2"/>
  <c r="CD693" i="2"/>
  <c r="CD694" i="2"/>
  <c r="CD695" i="2"/>
  <c r="CD696" i="2"/>
  <c r="CD697" i="2"/>
  <c r="CD698" i="2"/>
  <c r="CD699" i="2"/>
  <c r="CD700" i="2"/>
  <c r="CD701" i="2"/>
  <c r="CD702" i="2"/>
  <c r="CD703" i="2"/>
  <c r="CD704" i="2"/>
  <c r="CD705" i="2"/>
  <c r="CD706" i="2"/>
  <c r="CD707" i="2"/>
  <c r="CD708" i="2"/>
  <c r="CD709" i="2"/>
  <c r="CD710" i="2"/>
  <c r="CD711" i="2"/>
  <c r="CD712" i="2"/>
  <c r="CD713" i="2"/>
  <c r="CD714" i="2"/>
  <c r="CD715" i="2"/>
  <c r="CD716" i="2"/>
  <c r="CD717" i="2"/>
  <c r="CD718" i="2"/>
  <c r="CD719" i="2"/>
  <c r="CD720" i="2"/>
  <c r="CD721" i="2"/>
  <c r="CD722" i="2"/>
  <c r="CD723" i="2"/>
  <c r="CD724" i="2"/>
  <c r="CD725" i="2"/>
  <c r="CD726" i="2"/>
  <c r="CD727" i="2"/>
  <c r="CD728" i="2"/>
  <c r="CD729" i="2"/>
  <c r="CD730" i="2"/>
  <c r="CD731" i="2"/>
  <c r="CD732" i="2"/>
  <c r="CD733" i="2"/>
  <c r="CD734" i="2"/>
  <c r="CD735" i="2"/>
  <c r="CD736" i="2"/>
  <c r="CD737" i="2"/>
  <c r="CD738" i="2"/>
  <c r="CD739" i="2"/>
  <c r="CD740" i="2"/>
  <c r="CD741" i="2"/>
  <c r="CD742" i="2"/>
  <c r="CD743" i="2"/>
  <c r="CD744" i="2"/>
  <c r="CD745" i="2"/>
  <c r="CD746" i="2"/>
  <c r="CD747" i="2"/>
  <c r="CD748" i="2"/>
  <c r="CD749" i="2"/>
  <c r="CD750" i="2"/>
  <c r="CD751" i="2"/>
  <c r="CD752" i="2"/>
  <c r="CD753" i="2"/>
  <c r="CD754" i="2"/>
  <c r="CD755" i="2"/>
  <c r="CD756" i="2"/>
  <c r="CD757" i="2"/>
  <c r="CD758" i="2"/>
  <c r="CD759" i="2"/>
  <c r="CD760" i="2"/>
  <c r="CD761" i="2"/>
  <c r="CD762" i="2"/>
  <c r="CD763" i="2"/>
  <c r="CD764" i="2"/>
  <c r="CD765" i="2"/>
  <c r="CD766" i="2"/>
  <c r="CD767" i="2"/>
  <c r="CD768" i="2"/>
  <c r="CD769" i="2"/>
  <c r="CD770" i="2"/>
  <c r="CD771" i="2"/>
  <c r="CD772" i="2"/>
  <c r="CD773" i="2"/>
  <c r="CD774" i="2"/>
  <c r="CD775" i="2"/>
  <c r="CD776" i="2"/>
  <c r="CD777" i="2"/>
  <c r="CD778" i="2"/>
  <c r="CD779" i="2"/>
  <c r="CD780" i="2"/>
  <c r="CD781" i="2"/>
  <c r="CD782" i="2"/>
  <c r="CD783" i="2"/>
  <c r="CD784" i="2"/>
  <c r="CD785" i="2"/>
  <c r="CD786" i="2"/>
  <c r="CD787" i="2"/>
  <c r="CD788" i="2"/>
  <c r="CD789" i="2"/>
  <c r="CD790" i="2"/>
  <c r="CD791" i="2"/>
  <c r="CD792" i="2"/>
  <c r="CD793" i="2"/>
  <c r="CD794" i="2"/>
  <c r="CD795" i="2"/>
  <c r="CD796" i="2"/>
  <c r="CD797" i="2"/>
  <c r="CD798" i="2"/>
  <c r="CD799" i="2"/>
  <c r="CD800" i="2"/>
  <c r="CD801" i="2"/>
  <c r="CD802" i="2"/>
  <c r="CD803" i="2"/>
  <c r="CD804" i="2"/>
  <c r="CD805" i="2"/>
  <c r="CD806" i="2"/>
  <c r="CD807" i="2"/>
  <c r="CD808" i="2"/>
  <c r="CD809" i="2"/>
  <c r="CD810" i="2"/>
  <c r="CD811" i="2"/>
  <c r="CD812" i="2"/>
  <c r="CD813" i="2"/>
  <c r="CD814" i="2"/>
  <c r="CD815" i="2"/>
  <c r="CD816" i="2"/>
  <c r="CD817" i="2"/>
  <c r="CD818" i="2"/>
  <c r="CD819" i="2"/>
  <c r="CD820" i="2"/>
  <c r="CD821" i="2"/>
  <c r="CD822" i="2"/>
  <c r="CD823" i="2"/>
  <c r="CD824" i="2"/>
  <c r="CD825" i="2"/>
  <c r="CD826" i="2"/>
  <c r="CD827" i="2"/>
  <c r="CD828" i="2"/>
  <c r="CD829" i="2"/>
  <c r="CD830" i="2"/>
  <c r="CD831" i="2"/>
  <c r="CD832" i="2"/>
  <c r="CD833" i="2"/>
  <c r="CD834" i="2"/>
  <c r="CD835" i="2"/>
  <c r="CD836" i="2"/>
  <c r="CD837" i="2"/>
  <c r="CD838" i="2"/>
  <c r="CD839" i="2"/>
  <c r="CD840" i="2"/>
  <c r="CD841" i="2"/>
  <c r="CD842" i="2"/>
  <c r="CD843" i="2"/>
  <c r="CD844" i="2"/>
  <c r="CD845" i="2"/>
  <c r="CD846" i="2"/>
  <c r="CD847" i="2"/>
  <c r="CD848" i="2"/>
  <c r="CD849" i="2"/>
  <c r="CD850" i="2"/>
  <c r="CD851" i="2"/>
  <c r="CD852" i="2"/>
  <c r="CD853" i="2"/>
  <c r="CD854" i="2"/>
  <c r="CD855" i="2"/>
  <c r="CD856" i="2"/>
  <c r="CD857" i="2"/>
  <c r="CD858" i="2"/>
  <c r="CD859" i="2"/>
  <c r="CD860" i="2"/>
  <c r="CD861" i="2"/>
  <c r="CD862" i="2"/>
  <c r="CD863" i="2"/>
  <c r="CD864" i="2"/>
  <c r="CD865" i="2"/>
  <c r="CD866" i="2"/>
  <c r="CD867" i="2"/>
  <c r="CD868" i="2"/>
  <c r="CD869" i="2"/>
  <c r="CD870" i="2"/>
  <c r="CD871" i="2"/>
  <c r="CD872" i="2"/>
  <c r="CD873" i="2"/>
  <c r="CD874" i="2"/>
  <c r="CD875" i="2"/>
  <c r="CD876" i="2"/>
  <c r="CD877" i="2"/>
  <c r="CD878" i="2"/>
  <c r="CD879" i="2"/>
  <c r="CD880" i="2"/>
  <c r="CD881" i="2"/>
  <c r="CD882" i="2"/>
  <c r="CD883" i="2"/>
  <c r="CD884" i="2"/>
  <c r="CD885" i="2"/>
  <c r="CD886" i="2"/>
  <c r="CD887" i="2"/>
  <c r="CD888" i="2"/>
  <c r="CD889" i="2"/>
  <c r="CD890" i="2"/>
  <c r="CD891" i="2"/>
  <c r="CD892" i="2"/>
  <c r="CD893" i="2"/>
  <c r="CD894" i="2"/>
  <c r="CD895" i="2"/>
  <c r="CD896" i="2"/>
  <c r="CD897" i="2"/>
  <c r="CD898" i="2"/>
  <c r="CD899" i="2"/>
  <c r="CD900" i="2"/>
  <c r="CD901" i="2"/>
  <c r="CD902" i="2"/>
  <c r="CD903" i="2"/>
  <c r="CD904" i="2"/>
  <c r="CD905" i="2"/>
  <c r="CD906" i="2"/>
  <c r="CD907" i="2"/>
  <c r="CD908" i="2"/>
  <c r="CD909" i="2"/>
  <c r="CD910" i="2"/>
  <c r="CD911" i="2"/>
  <c r="CD912" i="2"/>
  <c r="CD913" i="2"/>
  <c r="CD914" i="2"/>
  <c r="CD915" i="2"/>
  <c r="CD916" i="2"/>
  <c r="CD917" i="2"/>
  <c r="CD918" i="2"/>
  <c r="CD919" i="2"/>
  <c r="CD920" i="2"/>
  <c r="CD921" i="2"/>
  <c r="CD922" i="2"/>
  <c r="CD923" i="2"/>
  <c r="CD924" i="2"/>
  <c r="CD925" i="2"/>
  <c r="CD926" i="2"/>
  <c r="CD927" i="2"/>
  <c r="CD928" i="2"/>
  <c r="CD929" i="2"/>
  <c r="CD930" i="2"/>
  <c r="CD931" i="2"/>
  <c r="CD932" i="2"/>
  <c r="CD933" i="2"/>
  <c r="CD934" i="2"/>
  <c r="CD935" i="2"/>
  <c r="CD936" i="2"/>
  <c r="CD937" i="2"/>
  <c r="CD938" i="2"/>
  <c r="CD939" i="2"/>
  <c r="CD940" i="2"/>
  <c r="CD941" i="2"/>
  <c r="CD942" i="2"/>
  <c r="CD943" i="2"/>
  <c r="CD944" i="2"/>
  <c r="CD945" i="2"/>
  <c r="CD946" i="2"/>
  <c r="CD947" i="2"/>
  <c r="CD948" i="2"/>
  <c r="CD949" i="2"/>
  <c r="CD950" i="2"/>
  <c r="CD951" i="2"/>
  <c r="CD952" i="2"/>
  <c r="CD953" i="2"/>
  <c r="CD954" i="2"/>
  <c r="CD955" i="2"/>
  <c r="CD956" i="2"/>
  <c r="CD957" i="2"/>
  <c r="CD958" i="2"/>
  <c r="CD959" i="2"/>
  <c r="CD960" i="2"/>
  <c r="CD961" i="2"/>
  <c r="CD962" i="2"/>
  <c r="CD963" i="2"/>
  <c r="CD964" i="2"/>
  <c r="CD965" i="2"/>
  <c r="CD966" i="2"/>
  <c r="CD967" i="2"/>
  <c r="CD968" i="2"/>
  <c r="CD969" i="2"/>
  <c r="CD970" i="2"/>
  <c r="CD971" i="2"/>
  <c r="CD972" i="2"/>
  <c r="CD973" i="2"/>
  <c r="CD974" i="2"/>
  <c r="CD975" i="2"/>
  <c r="CD976" i="2"/>
  <c r="CD977" i="2"/>
  <c r="CD978" i="2"/>
  <c r="CD979" i="2"/>
  <c r="CD980" i="2"/>
  <c r="CD981" i="2"/>
  <c r="CD982" i="2"/>
  <c r="CD983" i="2"/>
  <c r="CD984" i="2"/>
  <c r="CD985" i="2"/>
  <c r="CD986" i="2"/>
  <c r="CD987" i="2"/>
  <c r="CD988" i="2"/>
  <c r="CD989" i="2"/>
  <c r="CD990" i="2"/>
  <c r="CD991" i="2"/>
  <c r="CD992" i="2"/>
  <c r="CD993" i="2"/>
  <c r="CD994" i="2"/>
  <c r="CD995" i="2"/>
  <c r="CD996" i="2"/>
  <c r="CD997" i="2"/>
  <c r="CD998" i="2"/>
  <c r="CD999" i="2"/>
  <c r="CD1000" i="2"/>
  <c r="CD1001" i="2"/>
  <c r="CD1002" i="2"/>
  <c r="CD1003" i="2"/>
  <c r="CD1004" i="2"/>
  <c r="CD1005" i="2"/>
  <c r="CD1006" i="2"/>
  <c r="CD1007" i="2"/>
  <c r="CD1008" i="2"/>
  <c r="CD1009" i="2"/>
  <c r="CD1010" i="2"/>
  <c r="CD1011" i="2"/>
  <c r="CD1012" i="2"/>
  <c r="CD1013" i="2"/>
  <c r="CD1014" i="2"/>
  <c r="CD1015" i="2"/>
  <c r="CD1016" i="2"/>
  <c r="CD1017" i="2"/>
  <c r="CD1018" i="2"/>
  <c r="CD1019" i="2"/>
  <c r="CD1020" i="2"/>
  <c r="CD1021" i="2"/>
  <c r="CD1022" i="2"/>
  <c r="CD1023" i="2"/>
  <c r="CD1024" i="2"/>
  <c r="CD1025" i="2"/>
  <c r="CD1026" i="2"/>
  <c r="CD1027" i="2"/>
  <c r="CD1028" i="2"/>
  <c r="CD1029" i="2"/>
  <c r="CD1030" i="2"/>
  <c r="CD1031" i="2"/>
  <c r="CD1032" i="2"/>
  <c r="CD1033" i="2"/>
  <c r="CD1034" i="2"/>
  <c r="CD1035" i="2"/>
  <c r="CD1036" i="2"/>
  <c r="CD1037" i="2"/>
  <c r="CD1038" i="2"/>
  <c r="CD1039" i="2"/>
  <c r="CD1040" i="2"/>
  <c r="CD1041" i="2"/>
  <c r="CD1042" i="2"/>
  <c r="CD1043" i="2"/>
  <c r="CD1044" i="2"/>
  <c r="CD1045" i="2"/>
  <c r="CD1046" i="2"/>
  <c r="CD1047" i="2"/>
  <c r="CD1048" i="2"/>
  <c r="CD1049" i="2"/>
  <c r="CD1050" i="2"/>
  <c r="CD1051" i="2"/>
  <c r="CD1052" i="2"/>
  <c r="CD1053" i="2"/>
  <c r="CD1054" i="2"/>
  <c r="CD1055" i="2"/>
  <c r="CD1056" i="2"/>
  <c r="CD1057" i="2"/>
  <c r="CD1058" i="2"/>
  <c r="CD1059" i="2"/>
  <c r="CD1060" i="2"/>
  <c r="CD1061" i="2"/>
  <c r="CD1062" i="2"/>
  <c r="CD1063" i="2"/>
  <c r="CD1064" i="2"/>
  <c r="CD1065" i="2"/>
  <c r="CD1066" i="2"/>
  <c r="CD1067" i="2"/>
  <c r="CD1068" i="2"/>
  <c r="CD1069" i="2"/>
  <c r="CD1070" i="2"/>
  <c r="CD1071" i="2"/>
  <c r="CD1072" i="2"/>
  <c r="CD1073" i="2"/>
  <c r="CD1074" i="2"/>
  <c r="CD1075" i="2"/>
  <c r="CD1076" i="2"/>
  <c r="CD1077" i="2"/>
  <c r="CD1078" i="2"/>
  <c r="CD1079" i="2"/>
  <c r="CD1080" i="2"/>
  <c r="CD1081" i="2"/>
  <c r="CD1082" i="2"/>
  <c r="CD1083" i="2"/>
  <c r="CD1084" i="2"/>
  <c r="CD1085" i="2"/>
  <c r="CD1086" i="2"/>
  <c r="CD1087" i="2"/>
  <c r="CD1088" i="2"/>
  <c r="CD1089" i="2"/>
  <c r="CD1090" i="2"/>
  <c r="CD1091" i="2"/>
  <c r="CD1092" i="2"/>
  <c r="CD1093" i="2"/>
  <c r="CD1094" i="2"/>
  <c r="CD1095" i="2"/>
  <c r="CD1096" i="2"/>
  <c r="CD1097" i="2"/>
  <c r="CD1098" i="2"/>
  <c r="CD1099" i="2"/>
  <c r="CD1100" i="2"/>
  <c r="CD1101" i="2"/>
  <c r="CD1102" i="2"/>
  <c r="CD1103" i="2"/>
  <c r="CD1104" i="2"/>
  <c r="CD1105" i="2"/>
  <c r="CD1106" i="2"/>
  <c r="CD1107" i="2"/>
  <c r="CD1108" i="2"/>
  <c r="CD1109" i="2"/>
  <c r="CD1110" i="2"/>
  <c r="CD1111" i="2"/>
  <c r="CD1112" i="2"/>
  <c r="CD1113" i="2"/>
  <c r="CD1114" i="2"/>
  <c r="CD1115" i="2"/>
  <c r="CD1116" i="2"/>
  <c r="CD1117" i="2"/>
  <c r="CD1118" i="2"/>
  <c r="CD1119" i="2"/>
  <c r="CD1120" i="2"/>
  <c r="CD1121" i="2"/>
  <c r="CD1122" i="2"/>
  <c r="CD1123" i="2"/>
  <c r="CD1124" i="2"/>
  <c r="CD1125" i="2"/>
  <c r="CD1126" i="2"/>
  <c r="CD1127" i="2"/>
  <c r="CD1128" i="2"/>
  <c r="CD1129" i="2"/>
  <c r="CD1130" i="2"/>
  <c r="CD1131" i="2"/>
  <c r="CD1132" i="2"/>
  <c r="CD1133" i="2"/>
  <c r="CD1134" i="2"/>
  <c r="CD1135" i="2"/>
  <c r="CD1136" i="2"/>
  <c r="CD1137" i="2"/>
  <c r="CD1138" i="2"/>
  <c r="CD1139" i="2"/>
  <c r="CD1140" i="2"/>
  <c r="CD1141" i="2"/>
  <c r="CD1142" i="2"/>
  <c r="CD1143" i="2"/>
  <c r="CD1144" i="2"/>
  <c r="CD1145" i="2"/>
  <c r="CD1146" i="2"/>
  <c r="CD1147" i="2"/>
  <c r="CD1148" i="2"/>
  <c r="CD1149" i="2"/>
  <c r="CD1150" i="2"/>
  <c r="CD1151" i="2"/>
  <c r="CD1152" i="2"/>
  <c r="CD1153" i="2"/>
  <c r="CD1154" i="2"/>
  <c r="CD1155" i="2"/>
  <c r="CD1156" i="2"/>
  <c r="CD1157" i="2"/>
  <c r="CD1158" i="2"/>
  <c r="CD1159" i="2"/>
  <c r="CD1160" i="2"/>
  <c r="CD1161" i="2"/>
  <c r="CD1162" i="2"/>
  <c r="CD1163" i="2"/>
  <c r="CD1164" i="2"/>
  <c r="CD1165" i="2"/>
  <c r="CD1166" i="2"/>
  <c r="CD1167" i="2"/>
  <c r="CD1168" i="2"/>
  <c r="CD1169" i="2"/>
  <c r="CD1170" i="2"/>
  <c r="CD1171" i="2"/>
  <c r="CD1172" i="2"/>
  <c r="CD1173" i="2"/>
  <c r="CD1174" i="2"/>
  <c r="CD1175" i="2"/>
  <c r="CD1176" i="2"/>
  <c r="CD1177" i="2"/>
  <c r="CD1178" i="2"/>
  <c r="CD1179" i="2"/>
  <c r="CD1180" i="2"/>
  <c r="CD1181" i="2"/>
  <c r="CD1182" i="2"/>
  <c r="CD1183" i="2"/>
  <c r="CD1184" i="2"/>
  <c r="CD1185" i="2"/>
  <c r="CD1186" i="2"/>
  <c r="CD1187" i="2"/>
  <c r="CD1188" i="2"/>
  <c r="CD1189" i="2"/>
  <c r="CD1190" i="2"/>
  <c r="CD1191" i="2"/>
  <c r="CD1192" i="2"/>
  <c r="CD1193" i="2"/>
  <c r="CD1194" i="2"/>
  <c r="CD1195" i="2"/>
  <c r="CD1196" i="2"/>
  <c r="CD1197" i="2"/>
  <c r="CD1198" i="2"/>
  <c r="CD1199" i="2"/>
  <c r="CD1200" i="2"/>
  <c r="CD1201" i="2"/>
  <c r="CD1202" i="2"/>
  <c r="CD1203" i="2"/>
  <c r="CD1204" i="2"/>
  <c r="CD1205" i="2"/>
  <c r="CD1206" i="2"/>
  <c r="CD1207" i="2"/>
  <c r="CD1208" i="2"/>
  <c r="CD1209" i="2"/>
  <c r="CD1210" i="2"/>
  <c r="CD1211" i="2"/>
  <c r="CD1212" i="2"/>
  <c r="CD1213" i="2"/>
  <c r="CD1214" i="2"/>
  <c r="CD1215" i="2"/>
  <c r="CD1216" i="2"/>
  <c r="CD1217" i="2"/>
  <c r="CD1218" i="2"/>
  <c r="CD1219" i="2"/>
  <c r="CD1220" i="2"/>
  <c r="CD1221" i="2"/>
  <c r="CD1222" i="2"/>
  <c r="CD1223" i="2"/>
  <c r="CD1224" i="2"/>
  <c r="CD1225" i="2"/>
  <c r="CD1226" i="2"/>
  <c r="CD1227" i="2"/>
  <c r="CD1228" i="2"/>
  <c r="CD1229" i="2"/>
  <c r="CD1230" i="2"/>
  <c r="CD1231" i="2"/>
  <c r="CD1232" i="2"/>
  <c r="CD1233" i="2"/>
  <c r="CD1234" i="2"/>
  <c r="CD1235" i="2"/>
  <c r="CD1236" i="2"/>
  <c r="CD1237" i="2"/>
  <c r="CD1238" i="2"/>
  <c r="CD1239" i="2"/>
  <c r="CD1240" i="2"/>
  <c r="CD1241" i="2"/>
  <c r="CD1242" i="2"/>
  <c r="CD1243" i="2"/>
  <c r="CD1244" i="2"/>
  <c r="CD1245" i="2"/>
  <c r="CD1246" i="2"/>
  <c r="CD1247" i="2"/>
  <c r="CD1248" i="2"/>
  <c r="CD1249" i="2"/>
  <c r="CD1250" i="2"/>
  <c r="CD1251" i="2"/>
  <c r="CD1252" i="2"/>
  <c r="CD1253" i="2"/>
  <c r="CD1254" i="2"/>
  <c r="CD1255" i="2"/>
  <c r="CD1256" i="2"/>
  <c r="CD1257" i="2"/>
  <c r="CD1258" i="2"/>
  <c r="CD1259" i="2"/>
  <c r="CD1260" i="2"/>
  <c r="CD1261" i="2"/>
  <c r="CD1262" i="2"/>
  <c r="CD1263" i="2"/>
  <c r="CD1264" i="2"/>
  <c r="CD1265" i="2"/>
  <c r="CD1266" i="2"/>
  <c r="CD1267" i="2"/>
  <c r="CD1268" i="2"/>
  <c r="CD1269" i="2"/>
  <c r="CD1270" i="2"/>
  <c r="CD1271" i="2"/>
  <c r="CD1272" i="2"/>
  <c r="CD1273" i="2"/>
  <c r="CD1274" i="2"/>
  <c r="CD1275" i="2"/>
  <c r="CD1276" i="2"/>
  <c r="CD1277" i="2"/>
  <c r="CD1278" i="2"/>
  <c r="CD1279" i="2"/>
  <c r="CD1280" i="2"/>
  <c r="CD1281" i="2"/>
  <c r="CD1282" i="2"/>
  <c r="CD1283" i="2"/>
  <c r="CD1284" i="2"/>
  <c r="CD1285" i="2"/>
  <c r="CD1286" i="2"/>
  <c r="CD1287" i="2"/>
  <c r="CD1288" i="2"/>
  <c r="CD1289" i="2"/>
  <c r="CD1290" i="2"/>
  <c r="CD1291" i="2"/>
  <c r="CD1292" i="2"/>
  <c r="CD1293" i="2"/>
  <c r="CD1294" i="2"/>
  <c r="CD1295" i="2"/>
  <c r="CD1296" i="2"/>
  <c r="CD1297" i="2"/>
  <c r="CD1298" i="2"/>
  <c r="CD1299" i="2"/>
  <c r="CD1300" i="2"/>
  <c r="CD1301" i="2"/>
  <c r="CD1302" i="2"/>
  <c r="CD1303" i="2"/>
  <c r="CD1304" i="2"/>
  <c r="CD1305" i="2"/>
  <c r="CD1306" i="2"/>
  <c r="CD1307" i="2"/>
  <c r="CD1308" i="2"/>
  <c r="CD1309" i="2"/>
  <c r="CD1310" i="2"/>
  <c r="CD1311" i="2"/>
  <c r="CD1312" i="2"/>
  <c r="CD1313" i="2"/>
  <c r="CD1314" i="2"/>
  <c r="CD1315" i="2"/>
  <c r="CD1316" i="2"/>
  <c r="CD1317" i="2"/>
  <c r="CD1318" i="2"/>
  <c r="CD1319" i="2"/>
  <c r="CD1320" i="2"/>
  <c r="CD1321" i="2"/>
  <c r="CD1322" i="2"/>
  <c r="CD1323" i="2"/>
  <c r="CD1324" i="2"/>
  <c r="CD1325" i="2"/>
  <c r="CD1326" i="2"/>
  <c r="CD1327" i="2"/>
  <c r="CD1328" i="2"/>
  <c r="CD1329" i="2"/>
  <c r="CD1330" i="2"/>
  <c r="CD1331" i="2"/>
  <c r="CD1332" i="2"/>
  <c r="CD1333" i="2"/>
  <c r="CD1334" i="2"/>
  <c r="CD1335" i="2"/>
  <c r="CD1336" i="2"/>
  <c r="CD1337" i="2"/>
  <c r="CD1338" i="2"/>
  <c r="CD1339" i="2"/>
  <c r="CD1340" i="2"/>
  <c r="CD1341" i="2"/>
  <c r="CD1342" i="2"/>
  <c r="CD1343" i="2"/>
  <c r="CD1344" i="2"/>
  <c r="CD1345" i="2"/>
  <c r="CD1346" i="2"/>
  <c r="CD1347" i="2"/>
  <c r="CD1348" i="2"/>
  <c r="CD1349" i="2"/>
  <c r="CD1350" i="2"/>
  <c r="CD1351" i="2"/>
  <c r="CD1352" i="2"/>
  <c r="CD1353" i="2"/>
  <c r="CD1354" i="2"/>
  <c r="CD1355" i="2"/>
  <c r="CD1356" i="2"/>
  <c r="CD1357" i="2"/>
  <c r="CD1358" i="2"/>
  <c r="CD1359" i="2"/>
  <c r="CD1360" i="2"/>
  <c r="CD1361" i="2"/>
  <c r="CD1362" i="2"/>
  <c r="CD1363" i="2"/>
  <c r="CD1364" i="2"/>
  <c r="CD1365" i="2"/>
  <c r="CD1366" i="2"/>
  <c r="CD1367" i="2"/>
  <c r="CD1368" i="2"/>
  <c r="CD1369" i="2"/>
  <c r="CD1370" i="2"/>
  <c r="CD1371" i="2"/>
  <c r="CD1372" i="2"/>
  <c r="CD1373" i="2"/>
  <c r="CD1374" i="2"/>
  <c r="CD1375" i="2"/>
  <c r="CD1376" i="2"/>
  <c r="CD1377" i="2"/>
  <c r="CD1378" i="2"/>
  <c r="CD1379" i="2"/>
  <c r="CD1380" i="2"/>
  <c r="CD1381" i="2"/>
  <c r="CD1382" i="2"/>
  <c r="CD1383" i="2"/>
  <c r="CD1384" i="2"/>
  <c r="CD1385" i="2"/>
  <c r="CD1386" i="2"/>
  <c r="CD1387" i="2"/>
  <c r="CD1388" i="2"/>
  <c r="CD1389" i="2"/>
  <c r="CD1390" i="2"/>
  <c r="CD1391" i="2"/>
  <c r="CD1392" i="2"/>
  <c r="CD1393" i="2"/>
  <c r="CD1394" i="2"/>
  <c r="CD1395" i="2"/>
  <c r="CD1396" i="2"/>
  <c r="CD1397" i="2"/>
  <c r="CD1398" i="2"/>
  <c r="CD1399" i="2"/>
  <c r="CD1400" i="2"/>
  <c r="CD1401" i="2"/>
  <c r="CD1402" i="2"/>
  <c r="CD1403" i="2"/>
  <c r="CD1404" i="2"/>
  <c r="CD1405" i="2"/>
  <c r="CD1406" i="2"/>
  <c r="CD1407" i="2"/>
  <c r="CD1408" i="2"/>
  <c r="CD1409" i="2"/>
  <c r="CD1410" i="2"/>
  <c r="CD1411" i="2"/>
  <c r="CD1412" i="2"/>
  <c r="CD1413" i="2"/>
  <c r="CD1414" i="2"/>
  <c r="CD1415" i="2"/>
  <c r="CD1416" i="2"/>
  <c r="CD1417" i="2"/>
  <c r="CD1418" i="2"/>
  <c r="CD1419" i="2"/>
  <c r="CD1420" i="2"/>
  <c r="CD1421" i="2"/>
  <c r="CD1422" i="2"/>
  <c r="CD1423" i="2"/>
  <c r="CD1424" i="2"/>
  <c r="CD1425" i="2"/>
  <c r="CD1426" i="2"/>
  <c r="CD1427" i="2"/>
  <c r="CD1428" i="2"/>
  <c r="CD1429" i="2"/>
  <c r="CD1430" i="2"/>
  <c r="CD1431" i="2"/>
  <c r="CD1432" i="2"/>
  <c r="CD1433" i="2"/>
  <c r="CD1434" i="2"/>
  <c r="CD1435" i="2"/>
  <c r="CD1436" i="2"/>
  <c r="CD1437" i="2"/>
  <c r="CD1438" i="2"/>
  <c r="CD1439" i="2"/>
  <c r="CD1440" i="2"/>
  <c r="CD1441" i="2"/>
  <c r="CD1442" i="2"/>
  <c r="CD1443" i="2"/>
  <c r="CD1444" i="2"/>
  <c r="CD1445" i="2"/>
  <c r="CD1446" i="2"/>
  <c r="CD1447" i="2"/>
  <c r="CD1448" i="2"/>
  <c r="CD1449" i="2"/>
  <c r="CD1450" i="2"/>
  <c r="CD1451" i="2"/>
  <c r="CD1452" i="2"/>
  <c r="CD1453" i="2"/>
  <c r="CD1454" i="2"/>
  <c r="CD1455" i="2"/>
  <c r="CD1456" i="2"/>
  <c r="CD1457" i="2"/>
  <c r="CD1458" i="2"/>
  <c r="CD1459" i="2"/>
  <c r="CD1460" i="2"/>
  <c r="CD1461" i="2"/>
  <c r="CD1462" i="2"/>
  <c r="CD1463" i="2"/>
  <c r="CD1464" i="2"/>
  <c r="CD1465" i="2"/>
  <c r="CD1466" i="2"/>
  <c r="CD1467" i="2"/>
  <c r="CD1468" i="2"/>
  <c r="CD1469" i="2"/>
  <c r="CD1470" i="2"/>
  <c r="CD1471" i="2"/>
  <c r="CD1472" i="2"/>
  <c r="CD1473" i="2"/>
  <c r="CD1474" i="2"/>
  <c r="CD1475" i="2"/>
  <c r="CD1476" i="2"/>
  <c r="CD1477" i="2"/>
  <c r="CD1478" i="2"/>
  <c r="CD1479" i="2"/>
  <c r="CD1480" i="2"/>
  <c r="CD1481" i="2"/>
  <c r="CD1482" i="2"/>
  <c r="CD1483" i="2"/>
  <c r="CD1484" i="2"/>
  <c r="CD1485" i="2"/>
  <c r="CD1486" i="2"/>
  <c r="CD1487" i="2"/>
  <c r="CD1488" i="2"/>
  <c r="CD1489" i="2"/>
  <c r="CD1490" i="2"/>
  <c r="CD1491" i="2"/>
  <c r="CD1492" i="2"/>
  <c r="CD1493" i="2"/>
  <c r="CD1494" i="2"/>
  <c r="CD1495" i="2"/>
  <c r="CD1496" i="2"/>
  <c r="CD1497" i="2"/>
  <c r="CD1498" i="2"/>
  <c r="CD1499" i="2"/>
  <c r="CD1500" i="2"/>
  <c r="CD1501" i="2"/>
  <c r="CD1502" i="2"/>
  <c r="CD1503" i="2"/>
  <c r="CD1504" i="2"/>
  <c r="CD1505" i="2"/>
  <c r="CD1506" i="2"/>
  <c r="CD1507" i="2"/>
  <c r="CD1508" i="2"/>
  <c r="CD1509" i="2"/>
  <c r="CD1510" i="2"/>
  <c r="CD1511" i="2"/>
  <c r="CD1512" i="2"/>
  <c r="CD1513" i="2"/>
  <c r="CD1514" i="2"/>
  <c r="CD1515" i="2"/>
  <c r="CD1516" i="2"/>
  <c r="CD1517" i="2"/>
  <c r="CD1518" i="2"/>
  <c r="CD1519" i="2"/>
  <c r="CD1520" i="2"/>
  <c r="CE80" i="2"/>
  <c r="CE81" i="2"/>
  <c r="CE82" i="2"/>
  <c r="CE83" i="2"/>
  <c r="CE84" i="2"/>
  <c r="CE85" i="2"/>
  <c r="CE86" i="2"/>
  <c r="CE87" i="2"/>
  <c r="CE88" i="2"/>
  <c r="CE89" i="2"/>
  <c r="CE90" i="2"/>
  <c r="CE91" i="2"/>
  <c r="CE92" i="2"/>
  <c r="CE93" i="2"/>
  <c r="CE94" i="2"/>
  <c r="CE95" i="2"/>
  <c r="CE96" i="2"/>
  <c r="CE97" i="2"/>
  <c r="CE98" i="2"/>
  <c r="CE99" i="2"/>
  <c r="CE100" i="2"/>
  <c r="CE101" i="2"/>
  <c r="CE102" i="2"/>
  <c r="CE103" i="2"/>
  <c r="CE104" i="2"/>
  <c r="CE105" i="2"/>
  <c r="CE106" i="2"/>
  <c r="CE107" i="2"/>
  <c r="CE108" i="2"/>
  <c r="CE109" i="2"/>
  <c r="CE110" i="2"/>
  <c r="CE111" i="2"/>
  <c r="CE112" i="2"/>
  <c r="CE113" i="2"/>
  <c r="CE114" i="2"/>
  <c r="CE115" i="2"/>
  <c r="CE116" i="2"/>
  <c r="CE117" i="2"/>
  <c r="CE118" i="2"/>
  <c r="CE119" i="2"/>
  <c r="CE120" i="2"/>
  <c r="CE121" i="2"/>
  <c r="CE122" i="2"/>
  <c r="CE123" i="2"/>
  <c r="CE124" i="2"/>
  <c r="CE125" i="2"/>
  <c r="CE126" i="2"/>
  <c r="CE127" i="2"/>
  <c r="CE128" i="2"/>
  <c r="CE129" i="2"/>
  <c r="CE130" i="2"/>
  <c r="CE131" i="2"/>
  <c r="CE132" i="2"/>
  <c r="CE133" i="2"/>
  <c r="CE134" i="2"/>
  <c r="CE135" i="2"/>
  <c r="CE136" i="2"/>
  <c r="CE137" i="2"/>
  <c r="CE138" i="2"/>
  <c r="CE139" i="2"/>
  <c r="CE140" i="2"/>
  <c r="CE141" i="2"/>
  <c r="CE142" i="2"/>
  <c r="CE143" i="2"/>
  <c r="CE144" i="2"/>
  <c r="CE145" i="2"/>
  <c r="CE146" i="2"/>
  <c r="CE147" i="2"/>
  <c r="CE148" i="2"/>
  <c r="CE149" i="2"/>
  <c r="CE150" i="2"/>
  <c r="CE151" i="2"/>
  <c r="CE152" i="2"/>
  <c r="CE153" i="2"/>
  <c r="CE154" i="2"/>
  <c r="CE155" i="2"/>
  <c r="CE156" i="2"/>
  <c r="CE157" i="2"/>
  <c r="CE158" i="2"/>
  <c r="CE159" i="2"/>
  <c r="CE160" i="2"/>
  <c r="CE161" i="2"/>
  <c r="CE162" i="2"/>
  <c r="CE163" i="2"/>
  <c r="CE164" i="2"/>
  <c r="CE165" i="2"/>
  <c r="CE166" i="2"/>
  <c r="CE167" i="2"/>
  <c r="CE168" i="2"/>
  <c r="CE169" i="2"/>
  <c r="CE170" i="2"/>
  <c r="CE171" i="2"/>
  <c r="CE172" i="2"/>
  <c r="CE173" i="2"/>
  <c r="CE174" i="2"/>
  <c r="CE175" i="2"/>
  <c r="CE176" i="2"/>
  <c r="CE177" i="2"/>
  <c r="CE178" i="2"/>
  <c r="CE179" i="2"/>
  <c r="CE180" i="2"/>
  <c r="CE181" i="2"/>
  <c r="CE182" i="2"/>
  <c r="CE183" i="2"/>
  <c r="CE184" i="2"/>
  <c r="CE185" i="2"/>
  <c r="CE186" i="2"/>
  <c r="CE187" i="2"/>
  <c r="CE188" i="2"/>
  <c r="CE189" i="2"/>
  <c r="CE190" i="2"/>
  <c r="CE191" i="2"/>
  <c r="CE192" i="2"/>
  <c r="CE193" i="2"/>
  <c r="CE194" i="2"/>
  <c r="CE195" i="2"/>
  <c r="CE196" i="2"/>
  <c r="CE197" i="2"/>
  <c r="CE198" i="2"/>
  <c r="CE199" i="2"/>
  <c r="CE200" i="2"/>
  <c r="CE201" i="2"/>
  <c r="CE202" i="2"/>
  <c r="CE203" i="2"/>
  <c r="CE204" i="2"/>
  <c r="CE205" i="2"/>
  <c r="CE206" i="2"/>
  <c r="CE207" i="2"/>
  <c r="CE208" i="2"/>
  <c r="CE209" i="2"/>
  <c r="CE210" i="2"/>
  <c r="CE211" i="2"/>
  <c r="CE212" i="2"/>
  <c r="CE213" i="2"/>
  <c r="CE214" i="2"/>
  <c r="CE215" i="2"/>
  <c r="CE216" i="2"/>
  <c r="CE217" i="2"/>
  <c r="CE218" i="2"/>
  <c r="CE219" i="2"/>
  <c r="CE220" i="2"/>
  <c r="CE221" i="2"/>
  <c r="CE222" i="2"/>
  <c r="CE223" i="2"/>
  <c r="CE224" i="2"/>
  <c r="CE225" i="2"/>
  <c r="CE226" i="2"/>
  <c r="CE227" i="2"/>
  <c r="CE228" i="2"/>
  <c r="CE229" i="2"/>
  <c r="CE230" i="2"/>
  <c r="CE231" i="2"/>
  <c r="CE232" i="2"/>
  <c r="CE233" i="2"/>
  <c r="CE234" i="2"/>
  <c r="CE235" i="2"/>
  <c r="CE236" i="2"/>
  <c r="CE237" i="2"/>
  <c r="CE238" i="2"/>
  <c r="CE239" i="2"/>
  <c r="CE240" i="2"/>
  <c r="CE241" i="2"/>
  <c r="CE242" i="2"/>
  <c r="CE243" i="2"/>
  <c r="CE244" i="2"/>
  <c r="CE245" i="2"/>
  <c r="CE246" i="2"/>
  <c r="CE247" i="2"/>
  <c r="CE248" i="2"/>
  <c r="CE249" i="2"/>
  <c r="CE250" i="2"/>
  <c r="CE251" i="2"/>
  <c r="CE252" i="2"/>
  <c r="CE253" i="2"/>
  <c r="CE254" i="2"/>
  <c r="CE255" i="2"/>
  <c r="CE256" i="2"/>
  <c r="CE257" i="2"/>
  <c r="CE258" i="2"/>
  <c r="CE259" i="2"/>
  <c r="CE260" i="2"/>
  <c r="CE261" i="2"/>
  <c r="CE262" i="2"/>
  <c r="CE263" i="2"/>
  <c r="CE264" i="2"/>
  <c r="CE265" i="2"/>
  <c r="CE266" i="2"/>
  <c r="CE267" i="2"/>
  <c r="CE268" i="2"/>
  <c r="CE269" i="2"/>
  <c r="CE270" i="2"/>
  <c r="CE271" i="2"/>
  <c r="CE272" i="2"/>
  <c r="CE273" i="2"/>
  <c r="CE274" i="2"/>
  <c r="CE275" i="2"/>
  <c r="CE276" i="2"/>
  <c r="CE277" i="2"/>
  <c r="CE278" i="2"/>
  <c r="CE279" i="2"/>
  <c r="CE280" i="2"/>
  <c r="CE281" i="2"/>
  <c r="CE282" i="2"/>
  <c r="CE283" i="2"/>
  <c r="CE284" i="2"/>
  <c r="CE285" i="2"/>
  <c r="CE286" i="2"/>
  <c r="CE287" i="2"/>
  <c r="CE288" i="2"/>
  <c r="CE289" i="2"/>
  <c r="CE290" i="2"/>
  <c r="CE291" i="2"/>
  <c r="CE292" i="2"/>
  <c r="CE293" i="2"/>
  <c r="CE294" i="2"/>
  <c r="CE295" i="2"/>
  <c r="CE296" i="2"/>
  <c r="CE297" i="2"/>
  <c r="CE298" i="2"/>
  <c r="CE299" i="2"/>
  <c r="CE300" i="2"/>
  <c r="CE301" i="2"/>
  <c r="CE302" i="2"/>
  <c r="CE303" i="2"/>
  <c r="CE304" i="2"/>
  <c r="CE305" i="2"/>
  <c r="CE306" i="2"/>
  <c r="CE307" i="2"/>
  <c r="CE308" i="2"/>
  <c r="CE309" i="2"/>
  <c r="CE310" i="2"/>
  <c r="CE311" i="2"/>
  <c r="CE312" i="2"/>
  <c r="CE313" i="2"/>
  <c r="CE314" i="2"/>
  <c r="CE315" i="2"/>
  <c r="CE316" i="2"/>
  <c r="CE317" i="2"/>
  <c r="CE318" i="2"/>
  <c r="CE319" i="2"/>
  <c r="CE320" i="2"/>
  <c r="CE321" i="2"/>
  <c r="CE322" i="2"/>
  <c r="CE323" i="2"/>
  <c r="CE324" i="2"/>
  <c r="CE325" i="2"/>
  <c r="CE326" i="2"/>
  <c r="CE327" i="2"/>
  <c r="CE328" i="2"/>
  <c r="CE329" i="2"/>
  <c r="CE330" i="2"/>
  <c r="CE331" i="2"/>
  <c r="CE332" i="2"/>
  <c r="CE333" i="2"/>
  <c r="CE334" i="2"/>
  <c r="CE335" i="2"/>
  <c r="CE336" i="2"/>
  <c r="CE337" i="2"/>
  <c r="CE338" i="2"/>
  <c r="CE339" i="2"/>
  <c r="CE340" i="2"/>
  <c r="CE341" i="2"/>
  <c r="CE342" i="2"/>
  <c r="CE343" i="2"/>
  <c r="CE344" i="2"/>
  <c r="CE345" i="2"/>
  <c r="CE346" i="2"/>
  <c r="CE347" i="2"/>
  <c r="CE348" i="2"/>
  <c r="CE349" i="2"/>
  <c r="CE350" i="2"/>
  <c r="CE351" i="2"/>
  <c r="CE352" i="2"/>
  <c r="CE353" i="2"/>
  <c r="CE354" i="2"/>
  <c r="CE355" i="2"/>
  <c r="CE356" i="2"/>
  <c r="CE357" i="2"/>
  <c r="CE358" i="2"/>
  <c r="CE359" i="2"/>
  <c r="CE360" i="2"/>
  <c r="CE361" i="2"/>
  <c r="CE362" i="2"/>
  <c r="CE363" i="2"/>
  <c r="CE364" i="2"/>
  <c r="CE365" i="2"/>
  <c r="CE366" i="2"/>
  <c r="CE367" i="2"/>
  <c r="CE368" i="2"/>
  <c r="CE369" i="2"/>
  <c r="CE370" i="2"/>
  <c r="CE371" i="2"/>
  <c r="CE372" i="2"/>
  <c r="CE373" i="2"/>
  <c r="CE374" i="2"/>
  <c r="CE375" i="2"/>
  <c r="CE376" i="2"/>
  <c r="CE377" i="2"/>
  <c r="CE378" i="2"/>
  <c r="CE379" i="2"/>
  <c r="CE380" i="2"/>
  <c r="CE381" i="2"/>
  <c r="CE382" i="2"/>
  <c r="CE383" i="2"/>
  <c r="CE384" i="2"/>
  <c r="CE385" i="2"/>
  <c r="CE386" i="2"/>
  <c r="CE387" i="2"/>
  <c r="CE388" i="2"/>
  <c r="CE389" i="2"/>
  <c r="CE390" i="2"/>
  <c r="CE391" i="2"/>
  <c r="CE392" i="2"/>
  <c r="CE393" i="2"/>
  <c r="CE394" i="2"/>
  <c r="CE395" i="2"/>
  <c r="CE396" i="2"/>
  <c r="CE397" i="2"/>
  <c r="CE398" i="2"/>
  <c r="CE399" i="2"/>
  <c r="CE400" i="2"/>
  <c r="CE401" i="2"/>
  <c r="CE402" i="2"/>
  <c r="CE403" i="2"/>
  <c r="CE404" i="2"/>
  <c r="CE405" i="2"/>
  <c r="CE406" i="2"/>
  <c r="CE407" i="2"/>
  <c r="CE408" i="2"/>
  <c r="CE409" i="2"/>
  <c r="CE410" i="2"/>
  <c r="CE411" i="2"/>
  <c r="CE412" i="2"/>
  <c r="CE413" i="2"/>
  <c r="CE414" i="2"/>
  <c r="CE415" i="2"/>
  <c r="CE416" i="2"/>
  <c r="CE417" i="2"/>
  <c r="CE418" i="2"/>
  <c r="CE419" i="2"/>
  <c r="CE420" i="2"/>
  <c r="CE421" i="2"/>
  <c r="CE422" i="2"/>
  <c r="CE423" i="2"/>
  <c r="CE424" i="2"/>
  <c r="CE425" i="2"/>
  <c r="CE426" i="2"/>
  <c r="CE427" i="2"/>
  <c r="CE428" i="2"/>
  <c r="CE429" i="2"/>
  <c r="CE430" i="2"/>
  <c r="CE431" i="2"/>
  <c r="CE432" i="2"/>
  <c r="CE433" i="2"/>
  <c r="CE434" i="2"/>
  <c r="CE435" i="2"/>
  <c r="CE436" i="2"/>
  <c r="CE437" i="2"/>
  <c r="CE438" i="2"/>
  <c r="CE439" i="2"/>
  <c r="CE440" i="2"/>
  <c r="CE441" i="2"/>
  <c r="CE442" i="2"/>
  <c r="CE443" i="2"/>
  <c r="CE444" i="2"/>
  <c r="CE445" i="2"/>
  <c r="CE446" i="2"/>
  <c r="CE447" i="2"/>
  <c r="CE448" i="2"/>
  <c r="CE449" i="2"/>
  <c r="CE450" i="2"/>
  <c r="CE451" i="2"/>
  <c r="CE452" i="2"/>
  <c r="CE453" i="2"/>
  <c r="CE454" i="2"/>
  <c r="CE455" i="2"/>
  <c r="CE456" i="2"/>
  <c r="CE457" i="2"/>
  <c r="CE458" i="2"/>
  <c r="CE459" i="2"/>
  <c r="CE460" i="2"/>
  <c r="CE461" i="2"/>
  <c r="CE462" i="2"/>
  <c r="CE463" i="2"/>
  <c r="CE464" i="2"/>
  <c r="CE465" i="2"/>
  <c r="CE466" i="2"/>
  <c r="CE467" i="2"/>
  <c r="CE468" i="2"/>
  <c r="CE469" i="2"/>
  <c r="CE470" i="2"/>
  <c r="CE471" i="2"/>
  <c r="CE472" i="2"/>
  <c r="CE473" i="2"/>
  <c r="CE474" i="2"/>
  <c r="CE475" i="2"/>
  <c r="CE476" i="2"/>
  <c r="CE477" i="2"/>
  <c r="CE478" i="2"/>
  <c r="CE479" i="2"/>
  <c r="CE480" i="2"/>
  <c r="CE481" i="2"/>
  <c r="CE482" i="2"/>
  <c r="CE483" i="2"/>
  <c r="CE484" i="2"/>
  <c r="CE485" i="2"/>
  <c r="CE486" i="2"/>
  <c r="CE487" i="2"/>
  <c r="CE488" i="2"/>
  <c r="CE489" i="2"/>
  <c r="CE490" i="2"/>
  <c r="CE491" i="2"/>
  <c r="CE492" i="2"/>
  <c r="CE493" i="2"/>
  <c r="CE494" i="2"/>
  <c r="CE495" i="2"/>
  <c r="CE496" i="2"/>
  <c r="CE497" i="2"/>
  <c r="CE498" i="2"/>
  <c r="CE499" i="2"/>
  <c r="CE500" i="2"/>
  <c r="CE501" i="2"/>
  <c r="CE502" i="2"/>
  <c r="CE503" i="2"/>
  <c r="CE504" i="2"/>
  <c r="CE505" i="2"/>
  <c r="CE506" i="2"/>
  <c r="CE507" i="2"/>
  <c r="CE508" i="2"/>
  <c r="CE509" i="2"/>
  <c r="CE510" i="2"/>
  <c r="CE511" i="2"/>
  <c r="CE512" i="2"/>
  <c r="CE513" i="2"/>
  <c r="CE514" i="2"/>
  <c r="CE515" i="2"/>
  <c r="CE516" i="2"/>
  <c r="CE517" i="2"/>
  <c r="CE518" i="2"/>
  <c r="CE519" i="2"/>
  <c r="CE520" i="2"/>
  <c r="CE521" i="2"/>
  <c r="CE522" i="2"/>
  <c r="CE523" i="2"/>
  <c r="CE524" i="2"/>
  <c r="CE525" i="2"/>
  <c r="CE526" i="2"/>
  <c r="CE527" i="2"/>
  <c r="CE528" i="2"/>
  <c r="CE529" i="2"/>
  <c r="CE530" i="2"/>
  <c r="CE531" i="2"/>
  <c r="CE532" i="2"/>
  <c r="CE533" i="2"/>
  <c r="CE534" i="2"/>
  <c r="CE535" i="2"/>
  <c r="CE536" i="2"/>
  <c r="CE537" i="2"/>
  <c r="CE538" i="2"/>
  <c r="CE539" i="2"/>
  <c r="CE540" i="2"/>
  <c r="CE541" i="2"/>
  <c r="CE542" i="2"/>
  <c r="CE543" i="2"/>
  <c r="CE544" i="2"/>
  <c r="CE545" i="2"/>
  <c r="CE546" i="2"/>
  <c r="CE547" i="2"/>
  <c r="CE548" i="2"/>
  <c r="CE549" i="2"/>
  <c r="CE550" i="2"/>
  <c r="CE551" i="2"/>
  <c r="CE552" i="2"/>
  <c r="CE553" i="2"/>
  <c r="CE554" i="2"/>
  <c r="CE555" i="2"/>
  <c r="CE556" i="2"/>
  <c r="CE557" i="2"/>
  <c r="CE558" i="2"/>
  <c r="CE559" i="2"/>
  <c r="CE560" i="2"/>
  <c r="CE561" i="2"/>
  <c r="CE562" i="2"/>
  <c r="CE563" i="2"/>
  <c r="CE564" i="2"/>
  <c r="CE565" i="2"/>
  <c r="CE566" i="2"/>
  <c r="CE567" i="2"/>
  <c r="CE568" i="2"/>
  <c r="CE569" i="2"/>
  <c r="CE570" i="2"/>
  <c r="CE571" i="2"/>
  <c r="CE572" i="2"/>
  <c r="CE573" i="2"/>
  <c r="CE574" i="2"/>
  <c r="CE575" i="2"/>
  <c r="CE576" i="2"/>
  <c r="CE577" i="2"/>
  <c r="CE578" i="2"/>
  <c r="CE579" i="2"/>
  <c r="CE580" i="2"/>
  <c r="CE581" i="2"/>
  <c r="CE582" i="2"/>
  <c r="CE583" i="2"/>
  <c r="CE584" i="2"/>
  <c r="CE585" i="2"/>
  <c r="CE586" i="2"/>
  <c r="CE587" i="2"/>
  <c r="CE588" i="2"/>
  <c r="CE589" i="2"/>
  <c r="CE590" i="2"/>
  <c r="CE591" i="2"/>
  <c r="CE592" i="2"/>
  <c r="CE593" i="2"/>
  <c r="CE594" i="2"/>
  <c r="CE595" i="2"/>
  <c r="CE596" i="2"/>
  <c r="CE597" i="2"/>
  <c r="CE598" i="2"/>
  <c r="CE599" i="2"/>
  <c r="CE600" i="2"/>
  <c r="CE601" i="2"/>
  <c r="CE602" i="2"/>
  <c r="CE603" i="2"/>
  <c r="CE604" i="2"/>
  <c r="CE605" i="2"/>
  <c r="CE606" i="2"/>
  <c r="CE607" i="2"/>
  <c r="CE608" i="2"/>
  <c r="CE609" i="2"/>
  <c r="CE610" i="2"/>
  <c r="CE611" i="2"/>
  <c r="CE612" i="2"/>
  <c r="CE613" i="2"/>
  <c r="CE614" i="2"/>
  <c r="CE615" i="2"/>
  <c r="CE616" i="2"/>
  <c r="CE617" i="2"/>
  <c r="CE618" i="2"/>
  <c r="CE619" i="2"/>
  <c r="CE620" i="2"/>
  <c r="CE621" i="2"/>
  <c r="CE622" i="2"/>
  <c r="CE623" i="2"/>
  <c r="CE624" i="2"/>
  <c r="CE625" i="2"/>
  <c r="CE626" i="2"/>
  <c r="CE627" i="2"/>
  <c r="CE628" i="2"/>
  <c r="CE629" i="2"/>
  <c r="CE630" i="2"/>
  <c r="CE631" i="2"/>
  <c r="CE632" i="2"/>
  <c r="CE633" i="2"/>
  <c r="CE634" i="2"/>
  <c r="CE635" i="2"/>
  <c r="CE636" i="2"/>
  <c r="CE637" i="2"/>
  <c r="CE638" i="2"/>
  <c r="CE639" i="2"/>
  <c r="CE640" i="2"/>
  <c r="CE641" i="2"/>
  <c r="CE642" i="2"/>
  <c r="CE643" i="2"/>
  <c r="CE644" i="2"/>
  <c r="CE645" i="2"/>
  <c r="CE646" i="2"/>
  <c r="CE647" i="2"/>
  <c r="CE648" i="2"/>
  <c r="CE649" i="2"/>
  <c r="CE650" i="2"/>
  <c r="CE651" i="2"/>
  <c r="CE652" i="2"/>
  <c r="CE653" i="2"/>
  <c r="CE654" i="2"/>
  <c r="CE655" i="2"/>
  <c r="CE656" i="2"/>
  <c r="CE657" i="2"/>
  <c r="CE658" i="2"/>
  <c r="CE659" i="2"/>
  <c r="CE660" i="2"/>
  <c r="CE661" i="2"/>
  <c r="CE662" i="2"/>
  <c r="CE663" i="2"/>
  <c r="CE664" i="2"/>
  <c r="CE665" i="2"/>
  <c r="CE666" i="2"/>
  <c r="CE667" i="2"/>
  <c r="CE668" i="2"/>
  <c r="CE669" i="2"/>
  <c r="CE670" i="2"/>
  <c r="CE671" i="2"/>
  <c r="CE672" i="2"/>
  <c r="CE673" i="2"/>
  <c r="CE674" i="2"/>
  <c r="CE675" i="2"/>
  <c r="CE676" i="2"/>
  <c r="CE677" i="2"/>
  <c r="CE678" i="2"/>
  <c r="CE679" i="2"/>
  <c r="CE680" i="2"/>
  <c r="CE681" i="2"/>
  <c r="CE682" i="2"/>
  <c r="CE683" i="2"/>
  <c r="CE684" i="2"/>
  <c r="CE685" i="2"/>
  <c r="CE686" i="2"/>
  <c r="CE687" i="2"/>
  <c r="CE688" i="2"/>
  <c r="CE689" i="2"/>
  <c r="CE690" i="2"/>
  <c r="CE691" i="2"/>
  <c r="CE692" i="2"/>
  <c r="CE693" i="2"/>
  <c r="CE694" i="2"/>
  <c r="CE695" i="2"/>
  <c r="CE696" i="2"/>
  <c r="CE697" i="2"/>
  <c r="CE698" i="2"/>
  <c r="CE699" i="2"/>
  <c r="CE700" i="2"/>
  <c r="CE701" i="2"/>
  <c r="CE702" i="2"/>
  <c r="CE703" i="2"/>
  <c r="CE704" i="2"/>
  <c r="CE705" i="2"/>
  <c r="CE706" i="2"/>
  <c r="CE707" i="2"/>
  <c r="CE708" i="2"/>
  <c r="CE709" i="2"/>
  <c r="CE710" i="2"/>
  <c r="CE711" i="2"/>
  <c r="CE712" i="2"/>
  <c r="CE713" i="2"/>
  <c r="CE714" i="2"/>
  <c r="CE715" i="2"/>
  <c r="CE716" i="2"/>
  <c r="CE717" i="2"/>
  <c r="CE718" i="2"/>
  <c r="CE719" i="2"/>
  <c r="CE720" i="2"/>
  <c r="CE721" i="2"/>
  <c r="CE722" i="2"/>
  <c r="CE723" i="2"/>
  <c r="CE724" i="2"/>
  <c r="CE725" i="2"/>
  <c r="CE726" i="2"/>
  <c r="CE727" i="2"/>
  <c r="CE728" i="2"/>
  <c r="CE729" i="2"/>
  <c r="CE730" i="2"/>
  <c r="CE731" i="2"/>
  <c r="CE732" i="2"/>
  <c r="CE733" i="2"/>
  <c r="CE734" i="2"/>
  <c r="CE735" i="2"/>
  <c r="CE736" i="2"/>
  <c r="CE737" i="2"/>
  <c r="CE738" i="2"/>
  <c r="CE739" i="2"/>
  <c r="CE740" i="2"/>
  <c r="CE741" i="2"/>
  <c r="CE742" i="2"/>
  <c r="CE743" i="2"/>
  <c r="CE744" i="2"/>
  <c r="CE745" i="2"/>
  <c r="CE746" i="2"/>
  <c r="CE747" i="2"/>
  <c r="CE748" i="2"/>
  <c r="CE749" i="2"/>
  <c r="CE750" i="2"/>
  <c r="CE751" i="2"/>
  <c r="CE752" i="2"/>
  <c r="CE753" i="2"/>
  <c r="CE754" i="2"/>
  <c r="CE755" i="2"/>
  <c r="CE756" i="2"/>
  <c r="CE757" i="2"/>
  <c r="CE758" i="2"/>
  <c r="CE759" i="2"/>
  <c r="CE760" i="2"/>
  <c r="CE761" i="2"/>
  <c r="CE762" i="2"/>
  <c r="CE763" i="2"/>
  <c r="CE764" i="2"/>
  <c r="CE765" i="2"/>
  <c r="CE766" i="2"/>
  <c r="CE767" i="2"/>
  <c r="CE768" i="2"/>
  <c r="CE769" i="2"/>
  <c r="CE770" i="2"/>
  <c r="CE771" i="2"/>
  <c r="CE772" i="2"/>
  <c r="CE773" i="2"/>
  <c r="CE774" i="2"/>
  <c r="CE775" i="2"/>
  <c r="CE776" i="2"/>
  <c r="CE777" i="2"/>
  <c r="CE778" i="2"/>
  <c r="CE779" i="2"/>
  <c r="CE780" i="2"/>
  <c r="CE781" i="2"/>
  <c r="CE782" i="2"/>
  <c r="CE783" i="2"/>
  <c r="CE784" i="2"/>
  <c r="CE785" i="2"/>
  <c r="CE786" i="2"/>
  <c r="CE787" i="2"/>
  <c r="CE788" i="2"/>
  <c r="CE789" i="2"/>
  <c r="CE790" i="2"/>
  <c r="CE791" i="2"/>
  <c r="CE792" i="2"/>
  <c r="CE793" i="2"/>
  <c r="CE794" i="2"/>
  <c r="CE795" i="2"/>
  <c r="CE796" i="2"/>
  <c r="CE797" i="2"/>
  <c r="CE798" i="2"/>
  <c r="CE799" i="2"/>
  <c r="CE800" i="2"/>
  <c r="CE801" i="2"/>
  <c r="CE802" i="2"/>
  <c r="CE803" i="2"/>
  <c r="CE804" i="2"/>
  <c r="CE805" i="2"/>
  <c r="CE806" i="2"/>
  <c r="CE807" i="2"/>
  <c r="CE808" i="2"/>
  <c r="CE809" i="2"/>
  <c r="CE810" i="2"/>
  <c r="CE811" i="2"/>
  <c r="CE812" i="2"/>
  <c r="CE813" i="2"/>
  <c r="CE814" i="2"/>
  <c r="CE815" i="2"/>
  <c r="CE816" i="2"/>
  <c r="CE817" i="2"/>
  <c r="CE818" i="2"/>
  <c r="CE819" i="2"/>
  <c r="CE820" i="2"/>
  <c r="CE821" i="2"/>
  <c r="CE822" i="2"/>
  <c r="CE823" i="2"/>
  <c r="CE824" i="2"/>
  <c r="CE825" i="2"/>
  <c r="CE826" i="2"/>
  <c r="CE827" i="2"/>
  <c r="CE828" i="2"/>
  <c r="CE829" i="2"/>
  <c r="CE830" i="2"/>
  <c r="CE831" i="2"/>
  <c r="CE832" i="2"/>
  <c r="CE833" i="2"/>
  <c r="CE834" i="2"/>
  <c r="CE835" i="2"/>
  <c r="CE836" i="2"/>
  <c r="CE837" i="2"/>
  <c r="CE838" i="2"/>
  <c r="CE839" i="2"/>
  <c r="CE840" i="2"/>
  <c r="CE841" i="2"/>
  <c r="CE842" i="2"/>
  <c r="CE843" i="2"/>
  <c r="CE844" i="2"/>
  <c r="CE845" i="2"/>
  <c r="CE846" i="2"/>
  <c r="CE847" i="2"/>
  <c r="CE848" i="2"/>
  <c r="CE849" i="2"/>
  <c r="CE850" i="2"/>
  <c r="CE851" i="2"/>
  <c r="CE852" i="2"/>
  <c r="CE853" i="2"/>
  <c r="CE854" i="2"/>
  <c r="CE855" i="2"/>
  <c r="CE856" i="2"/>
  <c r="CE857" i="2"/>
  <c r="CE858" i="2"/>
  <c r="CE859" i="2"/>
  <c r="CE860" i="2"/>
  <c r="CE861" i="2"/>
  <c r="CE862" i="2"/>
  <c r="CE863" i="2"/>
  <c r="CE864" i="2"/>
  <c r="CE865" i="2"/>
  <c r="CE866" i="2"/>
  <c r="CE867" i="2"/>
  <c r="CE868" i="2"/>
  <c r="CE869" i="2"/>
  <c r="CE870" i="2"/>
  <c r="CE871" i="2"/>
  <c r="CE872" i="2"/>
  <c r="CE873" i="2"/>
  <c r="CE874" i="2"/>
  <c r="CE875" i="2"/>
  <c r="CE876" i="2"/>
  <c r="CE877" i="2"/>
  <c r="CE878" i="2"/>
  <c r="CE879" i="2"/>
  <c r="CE880" i="2"/>
  <c r="CE881" i="2"/>
  <c r="CE882" i="2"/>
  <c r="CE883" i="2"/>
  <c r="CE884" i="2"/>
  <c r="CE885" i="2"/>
  <c r="CE886" i="2"/>
  <c r="CE887" i="2"/>
  <c r="CE888" i="2"/>
  <c r="CE889" i="2"/>
  <c r="CE890" i="2"/>
  <c r="CE891" i="2"/>
  <c r="CE892" i="2"/>
  <c r="CE893" i="2"/>
  <c r="CE894" i="2"/>
  <c r="CE895" i="2"/>
  <c r="CE896" i="2"/>
  <c r="CE897" i="2"/>
  <c r="CE898" i="2"/>
  <c r="CE899" i="2"/>
  <c r="CE900" i="2"/>
  <c r="CE901" i="2"/>
  <c r="CE902" i="2"/>
  <c r="CE903" i="2"/>
  <c r="CE904" i="2"/>
  <c r="CE905" i="2"/>
  <c r="CE906" i="2"/>
  <c r="CE907" i="2"/>
  <c r="CE908" i="2"/>
  <c r="CE909" i="2"/>
  <c r="CE910" i="2"/>
  <c r="CE911" i="2"/>
  <c r="CE912" i="2"/>
  <c r="CE913" i="2"/>
  <c r="CE914" i="2"/>
  <c r="CE915" i="2"/>
  <c r="CE916" i="2"/>
  <c r="CE917" i="2"/>
  <c r="CE918" i="2"/>
  <c r="CE919" i="2"/>
  <c r="CE920" i="2"/>
  <c r="CE921" i="2"/>
  <c r="CE922" i="2"/>
  <c r="CE923" i="2"/>
  <c r="CE924" i="2"/>
  <c r="CE925" i="2"/>
  <c r="CE926" i="2"/>
  <c r="CE927" i="2"/>
  <c r="CE928" i="2"/>
  <c r="CE929" i="2"/>
  <c r="CE930" i="2"/>
  <c r="CE931" i="2"/>
  <c r="CE932" i="2"/>
  <c r="CE933" i="2"/>
  <c r="CE934" i="2"/>
  <c r="CE935" i="2"/>
  <c r="CE936" i="2"/>
  <c r="CE937" i="2"/>
  <c r="CE938" i="2"/>
  <c r="CE939" i="2"/>
  <c r="CE940" i="2"/>
  <c r="CE941" i="2"/>
  <c r="CE942" i="2"/>
  <c r="CE943" i="2"/>
  <c r="CE944" i="2"/>
  <c r="CE945" i="2"/>
  <c r="CE946" i="2"/>
  <c r="CE947" i="2"/>
  <c r="CE948" i="2"/>
  <c r="CE949" i="2"/>
  <c r="CE950" i="2"/>
  <c r="CE951" i="2"/>
  <c r="CE952" i="2"/>
  <c r="CE953" i="2"/>
  <c r="CE954" i="2"/>
  <c r="CE955" i="2"/>
  <c r="CE956" i="2"/>
  <c r="CE957" i="2"/>
  <c r="CE958" i="2"/>
  <c r="CE959" i="2"/>
  <c r="CE960" i="2"/>
  <c r="CE961" i="2"/>
  <c r="CE962" i="2"/>
  <c r="CE963" i="2"/>
  <c r="CE964" i="2"/>
  <c r="CE965" i="2"/>
  <c r="CE966" i="2"/>
  <c r="CE967" i="2"/>
  <c r="CE968" i="2"/>
  <c r="CE969" i="2"/>
  <c r="CE970" i="2"/>
  <c r="CE971" i="2"/>
  <c r="CE972" i="2"/>
  <c r="CE973" i="2"/>
  <c r="CE974" i="2"/>
  <c r="CE975" i="2"/>
  <c r="CE976" i="2"/>
  <c r="CE977" i="2"/>
  <c r="CE978" i="2"/>
  <c r="CE979" i="2"/>
  <c r="CE980" i="2"/>
  <c r="CE981" i="2"/>
  <c r="CE982" i="2"/>
  <c r="CE983" i="2"/>
  <c r="CE984" i="2"/>
  <c r="CE985" i="2"/>
  <c r="CE986" i="2"/>
  <c r="CE987" i="2"/>
  <c r="CE988" i="2"/>
  <c r="CE989" i="2"/>
  <c r="CE990" i="2"/>
  <c r="CE991" i="2"/>
  <c r="CE992" i="2"/>
  <c r="CE993" i="2"/>
  <c r="CE994" i="2"/>
  <c r="CE995" i="2"/>
  <c r="CE996" i="2"/>
  <c r="CE997" i="2"/>
  <c r="CE998" i="2"/>
  <c r="CE999" i="2"/>
  <c r="CE1000" i="2"/>
  <c r="CE1001" i="2"/>
  <c r="CE1002" i="2"/>
  <c r="CE1003" i="2"/>
  <c r="CE1004" i="2"/>
  <c r="CE1005" i="2"/>
  <c r="CE1006" i="2"/>
  <c r="CE1007" i="2"/>
  <c r="CE1008" i="2"/>
  <c r="CE1009" i="2"/>
  <c r="CE1010" i="2"/>
  <c r="CE1011" i="2"/>
  <c r="CE1012" i="2"/>
  <c r="CE1013" i="2"/>
  <c r="CE1014" i="2"/>
  <c r="CE1015" i="2"/>
  <c r="CE1016" i="2"/>
  <c r="CE1017" i="2"/>
  <c r="CE1018" i="2"/>
  <c r="CE1019" i="2"/>
  <c r="CE1020" i="2"/>
  <c r="CE1021" i="2"/>
  <c r="CE1022" i="2"/>
  <c r="CE1023" i="2"/>
  <c r="CE1024" i="2"/>
  <c r="CE1025" i="2"/>
  <c r="CE1026" i="2"/>
  <c r="CE1027" i="2"/>
  <c r="CE1028" i="2"/>
  <c r="CE1029" i="2"/>
  <c r="CE1030" i="2"/>
  <c r="CE1031" i="2"/>
  <c r="CE1032" i="2"/>
  <c r="CE1033" i="2"/>
  <c r="CE1034" i="2"/>
  <c r="CE1035" i="2"/>
  <c r="CE1036" i="2"/>
  <c r="CE1037" i="2"/>
  <c r="CE1038" i="2"/>
  <c r="CE1039" i="2"/>
  <c r="CE1040" i="2"/>
  <c r="CE1041" i="2"/>
  <c r="CE1042" i="2"/>
  <c r="CE1043" i="2"/>
  <c r="CE1044" i="2"/>
  <c r="CE1045" i="2"/>
  <c r="CE1046" i="2"/>
  <c r="CE1047" i="2"/>
  <c r="CE1048" i="2"/>
  <c r="CE1049" i="2"/>
  <c r="CE1050" i="2"/>
  <c r="CE1051" i="2"/>
  <c r="CE1052" i="2"/>
  <c r="CE1053" i="2"/>
  <c r="CE1054" i="2"/>
  <c r="CE1055" i="2"/>
  <c r="CE1056" i="2"/>
  <c r="CE1057" i="2"/>
  <c r="CE1058" i="2"/>
  <c r="CE1059" i="2"/>
  <c r="CE1060" i="2"/>
  <c r="CE1061" i="2"/>
  <c r="CE1062" i="2"/>
  <c r="CE1063" i="2"/>
  <c r="CE1064" i="2"/>
  <c r="CE1065" i="2"/>
  <c r="CE1066" i="2"/>
  <c r="CE1067" i="2"/>
  <c r="CE1068" i="2"/>
  <c r="CE1069" i="2"/>
  <c r="CE1070" i="2"/>
  <c r="CE1071" i="2"/>
  <c r="CE1072" i="2"/>
  <c r="CE1073" i="2"/>
  <c r="CE1074" i="2"/>
  <c r="CE1075" i="2"/>
  <c r="CE1076" i="2"/>
  <c r="CE1077" i="2"/>
  <c r="CE1078" i="2"/>
  <c r="CE1079" i="2"/>
  <c r="CE1080" i="2"/>
  <c r="CE1081" i="2"/>
  <c r="CE1082" i="2"/>
  <c r="CE1083" i="2"/>
  <c r="CE1084" i="2"/>
  <c r="CE1085" i="2"/>
  <c r="CE1086" i="2"/>
  <c r="CE1087" i="2"/>
  <c r="CE1088" i="2"/>
  <c r="CE1089" i="2"/>
  <c r="CE1090" i="2"/>
  <c r="CE1091" i="2"/>
  <c r="CE1092" i="2"/>
  <c r="CE1093" i="2"/>
  <c r="CE1094" i="2"/>
  <c r="CE1095" i="2"/>
  <c r="CE1096" i="2"/>
  <c r="CE1097" i="2"/>
  <c r="CE1098" i="2"/>
  <c r="CE1099" i="2"/>
  <c r="CE1100" i="2"/>
  <c r="CE1101" i="2"/>
  <c r="CE1102" i="2"/>
  <c r="CE1103" i="2"/>
  <c r="CE1104" i="2"/>
  <c r="CE1105" i="2"/>
  <c r="CE1106" i="2"/>
  <c r="CE1107" i="2"/>
  <c r="CE1108" i="2"/>
  <c r="CE1109" i="2"/>
  <c r="CE1110" i="2"/>
  <c r="CE1111" i="2"/>
  <c r="CE1112" i="2"/>
  <c r="CE1113" i="2"/>
  <c r="CE1114" i="2"/>
  <c r="CE1115" i="2"/>
  <c r="CE1116" i="2"/>
  <c r="CE1117" i="2"/>
  <c r="CE1118" i="2"/>
  <c r="CE1119" i="2"/>
  <c r="CE1120" i="2"/>
  <c r="CE1121" i="2"/>
  <c r="CE1122" i="2"/>
  <c r="CE1123" i="2"/>
  <c r="CE1124" i="2"/>
  <c r="CE1125" i="2"/>
  <c r="CE1126" i="2"/>
  <c r="CE1127" i="2"/>
  <c r="CE1128" i="2"/>
  <c r="CE1129" i="2"/>
  <c r="CE1130" i="2"/>
  <c r="CE1131" i="2"/>
  <c r="CE1132" i="2"/>
  <c r="CE1133" i="2"/>
  <c r="CE1134" i="2"/>
  <c r="CE1135" i="2"/>
  <c r="CE1136" i="2"/>
  <c r="CE1137" i="2"/>
  <c r="CE1138" i="2"/>
  <c r="CE1139" i="2"/>
  <c r="CE1140" i="2"/>
  <c r="CE1141" i="2"/>
  <c r="CE1142" i="2"/>
  <c r="CE1143" i="2"/>
  <c r="CE1144" i="2"/>
  <c r="CE1145" i="2"/>
  <c r="CE1146" i="2"/>
  <c r="CE1147" i="2"/>
  <c r="CE1148" i="2"/>
  <c r="CE1149" i="2"/>
  <c r="CE1150" i="2"/>
  <c r="CE1151" i="2"/>
  <c r="CE1152" i="2"/>
  <c r="CE1153" i="2"/>
  <c r="CE1154" i="2"/>
  <c r="CE1155" i="2"/>
  <c r="CE1156" i="2"/>
  <c r="CE1157" i="2"/>
  <c r="CE1158" i="2"/>
  <c r="CE1159" i="2"/>
  <c r="CE1160" i="2"/>
  <c r="CE1161" i="2"/>
  <c r="CE1162" i="2"/>
  <c r="CE1163" i="2"/>
  <c r="CE1164" i="2"/>
  <c r="CE1165" i="2"/>
  <c r="CE1166" i="2"/>
  <c r="CE1167" i="2"/>
  <c r="CE1168" i="2"/>
  <c r="CE1169" i="2"/>
  <c r="CE1170" i="2"/>
  <c r="CE1171" i="2"/>
  <c r="CE1172" i="2"/>
  <c r="CE1173" i="2"/>
  <c r="CE1174" i="2"/>
  <c r="CE1175" i="2"/>
  <c r="CE1176" i="2"/>
  <c r="CE1177" i="2"/>
  <c r="CE1178" i="2"/>
  <c r="CE1179" i="2"/>
  <c r="CE1180" i="2"/>
  <c r="CE1181" i="2"/>
  <c r="CE1182" i="2"/>
  <c r="CE1183" i="2"/>
  <c r="CE1184" i="2"/>
  <c r="CE1185" i="2"/>
  <c r="CE1186" i="2"/>
  <c r="CE1187" i="2"/>
  <c r="CE1188" i="2"/>
  <c r="CE1189" i="2"/>
  <c r="CE1190" i="2"/>
  <c r="CE1191" i="2"/>
  <c r="CE1192" i="2"/>
  <c r="CE1193" i="2"/>
  <c r="CE1194" i="2"/>
  <c r="CE1195" i="2"/>
  <c r="CE1196" i="2"/>
  <c r="CE1197" i="2"/>
  <c r="CE1198" i="2"/>
  <c r="CE1199" i="2"/>
  <c r="CE1200" i="2"/>
  <c r="CE1201" i="2"/>
  <c r="CE1202" i="2"/>
  <c r="CE1203" i="2"/>
  <c r="CE1204" i="2"/>
  <c r="CE1205" i="2"/>
  <c r="CE1206" i="2"/>
  <c r="CE1207" i="2"/>
  <c r="CE1208" i="2"/>
  <c r="CE1209" i="2"/>
  <c r="CE1210" i="2"/>
  <c r="CE1211" i="2"/>
  <c r="CE1212" i="2"/>
  <c r="CE1213" i="2"/>
  <c r="CE1214" i="2"/>
  <c r="CE1215" i="2"/>
  <c r="CE1216" i="2"/>
  <c r="CE1217" i="2"/>
  <c r="CE1218" i="2"/>
  <c r="CE1219" i="2"/>
  <c r="CE1220" i="2"/>
  <c r="CE1221" i="2"/>
  <c r="CE1222" i="2"/>
  <c r="CE1223" i="2"/>
  <c r="CE1224" i="2"/>
  <c r="CE1225" i="2"/>
  <c r="CE1226" i="2"/>
  <c r="CE1227" i="2"/>
  <c r="CE1228" i="2"/>
  <c r="CE1229" i="2"/>
  <c r="CE1230" i="2"/>
  <c r="CE1231" i="2"/>
  <c r="CE1232" i="2"/>
  <c r="CE1233" i="2"/>
  <c r="CE1234" i="2"/>
  <c r="CE1235" i="2"/>
  <c r="CE1236" i="2"/>
  <c r="CE1237" i="2"/>
  <c r="CE1238" i="2"/>
  <c r="CE1239" i="2"/>
  <c r="CE1240" i="2"/>
  <c r="CE1241" i="2"/>
  <c r="CE1242" i="2"/>
  <c r="CE1243" i="2"/>
  <c r="CE1244" i="2"/>
  <c r="CE1245" i="2"/>
  <c r="CE1246" i="2"/>
  <c r="CE1247" i="2"/>
  <c r="CE1248" i="2"/>
  <c r="CE1249" i="2"/>
  <c r="CE1250" i="2"/>
  <c r="CE1251" i="2"/>
  <c r="CE1252" i="2"/>
  <c r="CE1253" i="2"/>
  <c r="CE1254" i="2"/>
  <c r="CE1255" i="2"/>
  <c r="CE1256" i="2"/>
  <c r="CE1257" i="2"/>
  <c r="CE1258" i="2"/>
  <c r="CE1259" i="2"/>
  <c r="CE1260" i="2"/>
  <c r="CE1261" i="2"/>
  <c r="CE1262" i="2"/>
  <c r="CE1263" i="2"/>
  <c r="CE1264" i="2"/>
  <c r="CE1265" i="2"/>
  <c r="CE1266" i="2"/>
  <c r="CE1267" i="2"/>
  <c r="CE1268" i="2"/>
  <c r="CE1269" i="2"/>
  <c r="CE1270" i="2"/>
  <c r="CE1271" i="2"/>
  <c r="CE1272" i="2"/>
  <c r="CE1273" i="2"/>
  <c r="CE1274" i="2"/>
  <c r="CE1275" i="2"/>
  <c r="CE1276" i="2"/>
  <c r="CE1277" i="2"/>
  <c r="CE1278" i="2"/>
  <c r="CE1279" i="2"/>
  <c r="CE1280" i="2"/>
  <c r="CE1281" i="2"/>
  <c r="CE1282" i="2"/>
  <c r="CE1283" i="2"/>
  <c r="CE1284" i="2"/>
  <c r="CE1285" i="2"/>
  <c r="CE1286" i="2"/>
  <c r="CE1287" i="2"/>
  <c r="CE1288" i="2"/>
  <c r="CE1289" i="2"/>
  <c r="CE1290" i="2"/>
  <c r="CE1291" i="2"/>
  <c r="CE1292" i="2"/>
  <c r="CE1293" i="2"/>
  <c r="CE1294" i="2"/>
  <c r="CE1295" i="2"/>
  <c r="CE1296" i="2"/>
  <c r="CE1297" i="2"/>
  <c r="CE1298" i="2"/>
  <c r="CE1299" i="2"/>
  <c r="CE1300" i="2"/>
  <c r="CE1301" i="2"/>
  <c r="CE1302" i="2"/>
  <c r="CE1303" i="2"/>
  <c r="CE1304" i="2"/>
  <c r="CE1305" i="2"/>
  <c r="CE1306" i="2"/>
  <c r="CE1307" i="2"/>
  <c r="CE1308" i="2"/>
  <c r="CE1309" i="2"/>
  <c r="CE1310" i="2"/>
  <c r="CE1311" i="2"/>
  <c r="CE1312" i="2"/>
  <c r="CE1313" i="2"/>
  <c r="CE1314" i="2"/>
  <c r="CE1315" i="2"/>
  <c r="CE1316" i="2"/>
  <c r="CE1317" i="2"/>
  <c r="CE1318" i="2"/>
  <c r="CE1319" i="2"/>
  <c r="CE1320" i="2"/>
  <c r="CE1321" i="2"/>
  <c r="CE1322" i="2"/>
  <c r="CE1323" i="2"/>
  <c r="CE1324" i="2"/>
  <c r="CE1325" i="2"/>
  <c r="CE1326" i="2"/>
  <c r="CE1327" i="2"/>
  <c r="CE1328" i="2"/>
  <c r="CE1329" i="2"/>
  <c r="CE1330" i="2"/>
  <c r="CE1331" i="2"/>
  <c r="CE1332" i="2"/>
  <c r="CE1333" i="2"/>
  <c r="CE1334" i="2"/>
  <c r="CE1335" i="2"/>
  <c r="CE1336" i="2"/>
  <c r="CE1337" i="2"/>
  <c r="CE1338" i="2"/>
  <c r="CE1339" i="2"/>
  <c r="CE1340" i="2"/>
  <c r="CE1341" i="2"/>
  <c r="CE1342" i="2"/>
  <c r="CE1343" i="2"/>
  <c r="CE1344" i="2"/>
  <c r="CE1345" i="2"/>
  <c r="CE1346" i="2"/>
  <c r="CE1347" i="2"/>
  <c r="CE1348" i="2"/>
  <c r="CE1349" i="2"/>
  <c r="CE1350" i="2"/>
  <c r="CE1351" i="2"/>
  <c r="CE1352" i="2"/>
  <c r="CE1353" i="2"/>
  <c r="CE1354" i="2"/>
  <c r="CE1355" i="2"/>
  <c r="CE1356" i="2"/>
  <c r="CE1357" i="2"/>
  <c r="CE1358" i="2"/>
  <c r="CE1359" i="2"/>
  <c r="CE1360" i="2"/>
  <c r="CE1361" i="2"/>
  <c r="CE1362" i="2"/>
  <c r="CE1363" i="2"/>
  <c r="CE1364" i="2"/>
  <c r="CE1365" i="2"/>
  <c r="CE1366" i="2"/>
  <c r="CE1367" i="2"/>
  <c r="CE1368" i="2"/>
  <c r="CE1369" i="2"/>
  <c r="CE1370" i="2"/>
  <c r="CE1371" i="2"/>
  <c r="CE1372" i="2"/>
  <c r="CE1373" i="2"/>
  <c r="CE1374" i="2"/>
  <c r="CE1375" i="2"/>
  <c r="CE1376" i="2"/>
  <c r="CE1377" i="2"/>
  <c r="CE1378" i="2"/>
  <c r="CE1379" i="2"/>
  <c r="CE1380" i="2"/>
  <c r="CE1381" i="2"/>
  <c r="CE1382" i="2"/>
  <c r="CE1383" i="2"/>
  <c r="CE1384" i="2"/>
  <c r="CE1385" i="2"/>
  <c r="CE1386" i="2"/>
  <c r="CE1387" i="2"/>
  <c r="CE1388" i="2"/>
  <c r="CE1389" i="2"/>
  <c r="CE1390" i="2"/>
  <c r="CE1391" i="2"/>
  <c r="CE1392" i="2"/>
  <c r="CE1393" i="2"/>
  <c r="CE1394" i="2"/>
  <c r="CE1395" i="2"/>
  <c r="CE1396" i="2"/>
  <c r="CE1397" i="2"/>
  <c r="CE1398" i="2"/>
  <c r="CE1399" i="2"/>
  <c r="CE1400" i="2"/>
  <c r="CE1401" i="2"/>
  <c r="CE1402" i="2"/>
  <c r="CE1403" i="2"/>
  <c r="CE1404" i="2"/>
  <c r="CE1405" i="2"/>
  <c r="CE1406" i="2"/>
  <c r="CE1407" i="2"/>
  <c r="CE1408" i="2"/>
  <c r="CE1409" i="2"/>
  <c r="CE1410" i="2"/>
  <c r="CE1411" i="2"/>
  <c r="CE1412" i="2"/>
  <c r="CE1413" i="2"/>
  <c r="CE1414" i="2"/>
  <c r="CE1415" i="2"/>
  <c r="CE1416" i="2"/>
  <c r="CE1417" i="2"/>
  <c r="CE1418" i="2"/>
  <c r="CE1419" i="2"/>
  <c r="CE1420" i="2"/>
  <c r="CE1421" i="2"/>
  <c r="CE1422" i="2"/>
  <c r="CE1423" i="2"/>
  <c r="CE1424" i="2"/>
  <c r="CE1425" i="2"/>
  <c r="CE1426" i="2"/>
  <c r="CE1427" i="2"/>
  <c r="CE1428" i="2"/>
  <c r="CE1429" i="2"/>
  <c r="CE1430" i="2"/>
  <c r="CE1431" i="2"/>
  <c r="CE1432" i="2"/>
  <c r="CE1433" i="2"/>
  <c r="CE1434" i="2"/>
  <c r="CE1435" i="2"/>
  <c r="CE1436" i="2"/>
  <c r="CE1437" i="2"/>
  <c r="CE1438" i="2"/>
  <c r="CE1439" i="2"/>
  <c r="CE1440" i="2"/>
  <c r="CE1441" i="2"/>
  <c r="CE1442" i="2"/>
  <c r="CE1443" i="2"/>
  <c r="CE1444" i="2"/>
  <c r="CE1445" i="2"/>
  <c r="CE1446" i="2"/>
  <c r="CE1447" i="2"/>
  <c r="CE1448" i="2"/>
  <c r="CE1449" i="2"/>
  <c r="CE1450" i="2"/>
  <c r="CE1451" i="2"/>
  <c r="CE1452" i="2"/>
  <c r="CE1453" i="2"/>
  <c r="CE1454" i="2"/>
  <c r="CE1455" i="2"/>
  <c r="CE1456" i="2"/>
  <c r="CE1457" i="2"/>
  <c r="CE1458" i="2"/>
  <c r="CE1459" i="2"/>
  <c r="CE1460" i="2"/>
  <c r="CE1461" i="2"/>
  <c r="CE1462" i="2"/>
  <c r="CE1463" i="2"/>
  <c r="CE1464" i="2"/>
  <c r="CE1465" i="2"/>
  <c r="CE1466" i="2"/>
  <c r="CE1467" i="2"/>
  <c r="CE1468" i="2"/>
  <c r="CE1469" i="2"/>
  <c r="CE1470" i="2"/>
  <c r="CE1471" i="2"/>
  <c r="CE1472" i="2"/>
  <c r="CE1473" i="2"/>
  <c r="CE1474" i="2"/>
  <c r="CE1475" i="2"/>
  <c r="CE1476" i="2"/>
  <c r="CE1477" i="2"/>
  <c r="CE1478" i="2"/>
  <c r="CE1479" i="2"/>
  <c r="CE1480" i="2"/>
  <c r="CE1481" i="2"/>
  <c r="CE1482" i="2"/>
  <c r="CE1483" i="2"/>
  <c r="CE1484" i="2"/>
  <c r="CE1485" i="2"/>
  <c r="CE1486" i="2"/>
  <c r="CE1487" i="2"/>
  <c r="CE1488" i="2"/>
  <c r="CE1489" i="2"/>
  <c r="CE1490" i="2"/>
  <c r="CE1491" i="2"/>
  <c r="CE1492" i="2"/>
  <c r="CE1493" i="2"/>
  <c r="CE1494" i="2"/>
  <c r="CE1495" i="2"/>
  <c r="CE1496" i="2"/>
  <c r="CE1497" i="2"/>
  <c r="CE1498" i="2"/>
  <c r="CE1499" i="2"/>
  <c r="CE1500" i="2"/>
  <c r="CE1501" i="2"/>
  <c r="CE1502" i="2"/>
  <c r="CE1503" i="2"/>
  <c r="CE1504" i="2"/>
  <c r="CE1505" i="2"/>
  <c r="CE1506" i="2"/>
  <c r="CE1507" i="2"/>
  <c r="CE1508" i="2"/>
  <c r="CE1509" i="2"/>
  <c r="CE1510" i="2"/>
  <c r="CE1511" i="2"/>
  <c r="CE1512" i="2"/>
  <c r="CE1513" i="2"/>
  <c r="CE1514" i="2"/>
  <c r="CE1515" i="2"/>
  <c r="CE1516" i="2"/>
  <c r="CE1517" i="2"/>
  <c r="CE1518" i="2"/>
  <c r="CE1519" i="2"/>
  <c r="CE1520" i="2"/>
  <c r="BW73" i="2"/>
  <c r="BX73" i="2"/>
  <c r="BY73" i="2"/>
  <c r="BW74" i="2"/>
  <c r="BX74" i="2"/>
  <c r="BY74" i="2"/>
  <c r="BW75" i="2"/>
  <c r="BX75" i="2"/>
  <c r="BY75" i="2"/>
  <c r="BW76" i="2"/>
  <c r="BX76" i="2"/>
  <c r="BY76" i="2"/>
  <c r="BW77" i="2"/>
  <c r="BX77" i="2"/>
  <c r="BY77" i="2"/>
  <c r="BW78" i="2"/>
  <c r="BX78" i="2"/>
  <c r="BY78" i="2"/>
  <c r="BW79" i="2"/>
  <c r="BX79" i="2"/>
  <c r="BY79" i="2"/>
  <c r="BW80" i="2"/>
  <c r="BX80" i="2"/>
  <c r="BY80" i="2"/>
  <c r="BW81" i="2"/>
  <c r="BX81" i="2"/>
  <c r="BY81" i="2"/>
  <c r="BW82" i="2"/>
  <c r="BX82" i="2"/>
  <c r="BY82" i="2"/>
  <c r="BW83" i="2"/>
  <c r="BX83" i="2"/>
  <c r="BY83" i="2"/>
  <c r="BW84" i="2"/>
  <c r="BX84" i="2"/>
  <c r="BY84" i="2"/>
  <c r="BW85" i="2"/>
  <c r="BX85" i="2"/>
  <c r="BY85" i="2"/>
  <c r="BW86" i="2"/>
  <c r="BX86" i="2"/>
  <c r="BY86" i="2"/>
  <c r="BW87" i="2"/>
  <c r="BX87" i="2"/>
  <c r="BY87" i="2"/>
  <c r="BW88" i="2"/>
  <c r="BX88" i="2"/>
  <c r="BY88" i="2"/>
  <c r="BW89" i="2"/>
  <c r="BX89" i="2"/>
  <c r="BY89" i="2"/>
  <c r="BW90" i="2"/>
  <c r="BX90" i="2"/>
  <c r="BY90" i="2"/>
  <c r="BW91" i="2"/>
  <c r="BX91" i="2"/>
  <c r="BY91" i="2"/>
  <c r="BW92" i="2"/>
  <c r="BX92" i="2"/>
  <c r="BY92" i="2"/>
  <c r="BW93" i="2"/>
  <c r="BX93" i="2"/>
  <c r="BY93" i="2"/>
  <c r="BW94" i="2"/>
  <c r="BX94" i="2"/>
  <c r="BY94" i="2"/>
  <c r="BW95" i="2"/>
  <c r="BX95" i="2"/>
  <c r="BY95" i="2"/>
  <c r="BW96" i="2"/>
  <c r="BX96" i="2"/>
  <c r="BY96" i="2"/>
  <c r="BW97" i="2"/>
  <c r="BX97" i="2"/>
  <c r="BY97" i="2"/>
  <c r="BW98" i="2"/>
  <c r="BX98" i="2"/>
  <c r="BY98" i="2"/>
  <c r="BW99" i="2"/>
  <c r="BX99" i="2"/>
  <c r="BY99" i="2"/>
  <c r="BW100" i="2"/>
  <c r="BX100" i="2"/>
  <c r="BY100" i="2"/>
  <c r="BW101" i="2"/>
  <c r="BX101" i="2"/>
  <c r="BY101" i="2"/>
  <c r="BW102" i="2"/>
  <c r="BX102" i="2"/>
  <c r="BY102" i="2"/>
  <c r="BW103" i="2"/>
  <c r="BX103" i="2"/>
  <c r="BY103" i="2"/>
  <c r="BW104" i="2"/>
  <c r="BX104" i="2"/>
  <c r="BY104" i="2"/>
  <c r="BW105" i="2"/>
  <c r="BX105" i="2"/>
  <c r="BY105" i="2"/>
  <c r="BW106" i="2"/>
  <c r="BX106" i="2"/>
  <c r="BY106" i="2"/>
  <c r="BW107" i="2"/>
  <c r="BX107" i="2"/>
  <c r="BY107" i="2"/>
  <c r="BW108" i="2"/>
  <c r="BX108" i="2"/>
  <c r="BY108" i="2"/>
  <c r="BW109" i="2"/>
  <c r="BX109" i="2"/>
  <c r="BY109" i="2"/>
  <c r="BW110" i="2"/>
  <c r="BX110" i="2"/>
  <c r="BY110" i="2"/>
  <c r="BW111" i="2"/>
  <c r="BX111" i="2"/>
  <c r="BY111" i="2"/>
  <c r="BW112" i="2"/>
  <c r="BX112" i="2"/>
  <c r="BY112" i="2"/>
  <c r="BW113" i="2"/>
  <c r="BX113" i="2"/>
  <c r="BY113" i="2"/>
  <c r="BW114" i="2"/>
  <c r="BX114" i="2"/>
  <c r="BY114" i="2"/>
  <c r="BW115" i="2"/>
  <c r="BX115" i="2"/>
  <c r="BY115" i="2"/>
  <c r="BW116" i="2"/>
  <c r="BX116" i="2"/>
  <c r="BY116" i="2"/>
  <c r="BW117" i="2"/>
  <c r="BX117" i="2"/>
  <c r="BY117" i="2"/>
  <c r="BW118" i="2"/>
  <c r="BX118" i="2"/>
  <c r="BY118" i="2"/>
  <c r="BW119" i="2"/>
  <c r="BX119" i="2"/>
  <c r="BY119" i="2"/>
  <c r="BW120" i="2"/>
  <c r="BX120" i="2"/>
  <c r="BY120" i="2"/>
  <c r="BW121" i="2"/>
  <c r="BX121" i="2"/>
  <c r="BY121" i="2"/>
  <c r="BW122" i="2"/>
  <c r="BX122" i="2"/>
  <c r="BY122" i="2"/>
  <c r="BW123" i="2"/>
  <c r="BX123" i="2"/>
  <c r="BY123" i="2"/>
  <c r="BW124" i="2"/>
  <c r="BX124" i="2"/>
  <c r="BY124" i="2"/>
  <c r="BW125" i="2"/>
  <c r="BX125" i="2"/>
  <c r="BY125" i="2"/>
  <c r="BW126" i="2"/>
  <c r="BX126" i="2"/>
  <c r="BY126" i="2"/>
  <c r="BW127" i="2"/>
  <c r="BX127" i="2"/>
  <c r="BY127" i="2"/>
  <c r="BW128" i="2"/>
  <c r="BX128" i="2"/>
  <c r="BY128" i="2"/>
  <c r="BW129" i="2"/>
  <c r="BX129" i="2"/>
  <c r="BY129" i="2"/>
  <c r="BW130" i="2"/>
  <c r="BX130" i="2"/>
  <c r="BY130" i="2"/>
  <c r="BW131" i="2"/>
  <c r="BX131" i="2"/>
  <c r="BY131" i="2"/>
  <c r="BW132" i="2"/>
  <c r="BX132" i="2"/>
  <c r="BY132" i="2"/>
  <c r="AS171" i="2" l="1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212" i="2"/>
  <c r="AS213" i="2"/>
  <c r="AS214" i="2"/>
  <c r="AS215" i="2"/>
  <c r="AS216" i="2"/>
  <c r="AS217" i="2"/>
  <c r="AS218" i="2"/>
  <c r="AS219" i="2"/>
  <c r="AS220" i="2"/>
  <c r="AS221" i="2"/>
  <c r="AS222" i="2"/>
  <c r="AS223" i="2"/>
  <c r="AS224" i="2"/>
  <c r="AS225" i="2"/>
  <c r="AS226" i="2"/>
  <c r="AS227" i="2"/>
  <c r="AS228" i="2"/>
  <c r="AS229" i="2"/>
  <c r="AS230" i="2"/>
  <c r="AS231" i="2"/>
  <c r="AS232" i="2"/>
  <c r="AS233" i="2"/>
  <c r="AS234" i="2"/>
  <c r="AS235" i="2"/>
  <c r="AS236" i="2"/>
  <c r="AS237" i="2"/>
  <c r="AS238" i="2"/>
  <c r="AS239" i="2"/>
  <c r="AS240" i="2"/>
  <c r="AS241" i="2"/>
  <c r="AS242" i="2"/>
  <c r="AS243" i="2"/>
  <c r="AS244" i="2"/>
  <c r="AS245" i="2"/>
  <c r="AS246" i="2"/>
  <c r="AS247" i="2"/>
  <c r="AS248" i="2"/>
  <c r="AS249" i="2"/>
  <c r="AS250" i="2"/>
  <c r="AS251" i="2"/>
  <c r="AS252" i="2"/>
  <c r="AS253" i="2"/>
  <c r="AS254" i="2"/>
  <c r="AS255" i="2"/>
  <c r="AS256" i="2"/>
  <c r="AS257" i="2"/>
  <c r="AS258" i="2"/>
  <c r="AS259" i="2"/>
  <c r="AS260" i="2"/>
  <c r="AS261" i="2"/>
  <c r="AS262" i="2"/>
  <c r="AS263" i="2"/>
  <c r="AS264" i="2"/>
  <c r="AS265" i="2"/>
  <c r="AS266" i="2"/>
  <c r="AS267" i="2"/>
  <c r="AS268" i="2"/>
  <c r="AS269" i="2"/>
  <c r="AS270" i="2"/>
  <c r="AS271" i="2"/>
  <c r="AS272" i="2"/>
  <c r="AS273" i="2"/>
  <c r="AS274" i="2"/>
  <c r="AS275" i="2"/>
  <c r="AS276" i="2"/>
  <c r="AS277" i="2"/>
  <c r="AS278" i="2"/>
  <c r="AS279" i="2"/>
  <c r="AS280" i="2"/>
  <c r="AS281" i="2"/>
  <c r="AS282" i="2"/>
  <c r="AS283" i="2"/>
  <c r="AS284" i="2"/>
  <c r="AS285" i="2"/>
  <c r="AS286" i="2"/>
  <c r="AS287" i="2"/>
  <c r="AS288" i="2"/>
  <c r="AS289" i="2"/>
  <c r="AS290" i="2"/>
  <c r="AS291" i="2"/>
  <c r="AS292" i="2"/>
  <c r="AS293" i="2"/>
  <c r="AS294" i="2"/>
  <c r="AS295" i="2"/>
  <c r="AS296" i="2"/>
  <c r="AS297" i="2"/>
  <c r="AS298" i="2"/>
  <c r="AS299" i="2"/>
  <c r="AS300" i="2"/>
  <c r="AS301" i="2"/>
  <c r="AS302" i="2"/>
  <c r="AS303" i="2"/>
  <c r="AS304" i="2"/>
  <c r="AS305" i="2"/>
  <c r="AS306" i="2"/>
  <c r="AS307" i="2"/>
  <c r="AS308" i="2"/>
  <c r="AS309" i="2"/>
  <c r="AS310" i="2"/>
  <c r="AS311" i="2"/>
  <c r="AS312" i="2"/>
  <c r="AS313" i="2"/>
  <c r="AS314" i="2"/>
  <c r="AS315" i="2"/>
  <c r="AS316" i="2"/>
  <c r="AS317" i="2"/>
  <c r="AS318" i="2"/>
  <c r="AS319" i="2"/>
  <c r="AS320" i="2"/>
  <c r="AS321" i="2"/>
  <c r="AS322" i="2"/>
  <c r="AS323" i="2"/>
  <c r="AS324" i="2"/>
  <c r="AS325" i="2"/>
  <c r="AS326" i="2"/>
  <c r="AS327" i="2"/>
  <c r="AS328" i="2"/>
  <c r="AS329" i="2"/>
  <c r="AS330" i="2"/>
  <c r="AS331" i="2"/>
  <c r="AS332" i="2"/>
  <c r="AS333" i="2"/>
  <c r="AS334" i="2"/>
  <c r="AS335" i="2"/>
  <c r="AS336" i="2"/>
  <c r="AS337" i="2"/>
  <c r="AS338" i="2"/>
  <c r="AS339" i="2"/>
  <c r="AS340" i="2"/>
  <c r="AS341" i="2"/>
  <c r="AS342" i="2"/>
  <c r="AS343" i="2"/>
  <c r="AS344" i="2"/>
  <c r="AS345" i="2"/>
  <c r="AS346" i="2"/>
  <c r="AS347" i="2"/>
  <c r="AS348" i="2"/>
  <c r="AS349" i="2"/>
  <c r="AS350" i="2"/>
  <c r="AS351" i="2"/>
  <c r="AS352" i="2"/>
  <c r="AS353" i="2"/>
  <c r="AS354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41" i="2"/>
  <c r="AT242" i="2"/>
  <c r="AT243" i="2"/>
  <c r="AT244" i="2"/>
  <c r="AT245" i="2"/>
  <c r="AT246" i="2"/>
  <c r="AT247" i="2"/>
  <c r="AT248" i="2"/>
  <c r="AT249" i="2"/>
  <c r="AT250" i="2"/>
  <c r="AT251" i="2"/>
  <c r="AT252" i="2"/>
  <c r="AT253" i="2"/>
  <c r="AT254" i="2"/>
  <c r="AT255" i="2"/>
  <c r="AT256" i="2"/>
  <c r="AT257" i="2"/>
  <c r="AT258" i="2"/>
  <c r="AT259" i="2"/>
  <c r="AT260" i="2"/>
  <c r="AT261" i="2"/>
  <c r="AT262" i="2"/>
  <c r="AT263" i="2"/>
  <c r="AT264" i="2"/>
  <c r="AT265" i="2"/>
  <c r="AT266" i="2"/>
  <c r="AT267" i="2"/>
  <c r="AT268" i="2"/>
  <c r="AT269" i="2"/>
  <c r="AT270" i="2"/>
  <c r="AT271" i="2"/>
  <c r="AT272" i="2"/>
  <c r="AT273" i="2"/>
  <c r="AT274" i="2"/>
  <c r="AT275" i="2"/>
  <c r="AT276" i="2"/>
  <c r="AT277" i="2"/>
  <c r="AT278" i="2"/>
  <c r="AT279" i="2"/>
  <c r="AT280" i="2"/>
  <c r="AT281" i="2"/>
  <c r="AT282" i="2"/>
  <c r="AT283" i="2"/>
  <c r="AT284" i="2"/>
  <c r="AT285" i="2"/>
  <c r="AT286" i="2"/>
  <c r="AT287" i="2"/>
  <c r="AT288" i="2"/>
  <c r="AT289" i="2"/>
  <c r="AT290" i="2"/>
  <c r="AT291" i="2"/>
  <c r="AT292" i="2"/>
  <c r="AT293" i="2"/>
  <c r="AT294" i="2"/>
  <c r="AT295" i="2"/>
  <c r="AT296" i="2"/>
  <c r="AT297" i="2"/>
  <c r="AT298" i="2"/>
  <c r="AT299" i="2"/>
  <c r="AT300" i="2"/>
  <c r="AT301" i="2"/>
  <c r="AT302" i="2"/>
  <c r="AT303" i="2"/>
  <c r="AT304" i="2"/>
  <c r="AT305" i="2"/>
  <c r="AT306" i="2"/>
  <c r="AT307" i="2"/>
  <c r="AT308" i="2"/>
  <c r="AT309" i="2"/>
  <c r="AT310" i="2"/>
  <c r="AT311" i="2"/>
  <c r="AT312" i="2"/>
  <c r="AT313" i="2"/>
  <c r="AT314" i="2"/>
  <c r="AT315" i="2"/>
  <c r="AT316" i="2"/>
  <c r="AT317" i="2"/>
  <c r="AT318" i="2"/>
  <c r="AT319" i="2"/>
  <c r="AT320" i="2"/>
  <c r="AT321" i="2"/>
  <c r="AT322" i="2"/>
  <c r="AT323" i="2"/>
  <c r="AT324" i="2"/>
  <c r="AT325" i="2"/>
  <c r="AT326" i="2"/>
  <c r="AT327" i="2"/>
  <c r="AT328" i="2"/>
  <c r="AT329" i="2"/>
  <c r="AT330" i="2"/>
  <c r="AT331" i="2"/>
  <c r="AT332" i="2"/>
  <c r="AT333" i="2"/>
  <c r="AT334" i="2"/>
  <c r="AT335" i="2"/>
  <c r="AT336" i="2"/>
  <c r="AT337" i="2"/>
  <c r="AT338" i="2"/>
  <c r="AT339" i="2"/>
  <c r="AT340" i="2"/>
  <c r="AT341" i="2"/>
  <c r="AT342" i="2"/>
  <c r="AT343" i="2"/>
  <c r="AT344" i="2"/>
  <c r="AT345" i="2"/>
  <c r="AT346" i="2"/>
  <c r="AT347" i="2"/>
  <c r="AT348" i="2"/>
  <c r="AT349" i="2"/>
  <c r="AT350" i="2"/>
  <c r="AT351" i="2"/>
  <c r="AT352" i="2"/>
  <c r="AT353" i="2"/>
  <c r="AT354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0" i="2"/>
  <c r="AU241" i="2"/>
  <c r="AU242" i="2"/>
  <c r="AU243" i="2"/>
  <c r="AU244" i="2"/>
  <c r="AU245" i="2"/>
  <c r="AU246" i="2"/>
  <c r="AU247" i="2"/>
  <c r="AU248" i="2"/>
  <c r="AU249" i="2"/>
  <c r="AU250" i="2"/>
  <c r="AU251" i="2"/>
  <c r="AU252" i="2"/>
  <c r="AU253" i="2"/>
  <c r="AU254" i="2"/>
  <c r="AU255" i="2"/>
  <c r="AU256" i="2"/>
  <c r="AU257" i="2"/>
  <c r="AU258" i="2"/>
  <c r="AU259" i="2"/>
  <c r="AU260" i="2"/>
  <c r="AU261" i="2"/>
  <c r="AU262" i="2"/>
  <c r="AU263" i="2"/>
  <c r="AU264" i="2"/>
  <c r="AU265" i="2"/>
  <c r="AU266" i="2"/>
  <c r="AU267" i="2"/>
  <c r="AU268" i="2"/>
  <c r="AU269" i="2"/>
  <c r="AU270" i="2"/>
  <c r="AU271" i="2"/>
  <c r="AU272" i="2"/>
  <c r="AU273" i="2"/>
  <c r="AU274" i="2"/>
  <c r="AU275" i="2"/>
  <c r="AU276" i="2"/>
  <c r="AU277" i="2"/>
  <c r="AU278" i="2"/>
  <c r="AU279" i="2"/>
  <c r="AU280" i="2"/>
  <c r="AU281" i="2"/>
  <c r="AU282" i="2"/>
  <c r="AU283" i="2"/>
  <c r="AU284" i="2"/>
  <c r="AU285" i="2"/>
  <c r="AU286" i="2"/>
  <c r="AU287" i="2"/>
  <c r="AU288" i="2"/>
  <c r="AU289" i="2"/>
  <c r="AU290" i="2"/>
  <c r="AU291" i="2"/>
  <c r="AU292" i="2"/>
  <c r="AU293" i="2"/>
  <c r="AU294" i="2"/>
  <c r="AU295" i="2"/>
  <c r="AU296" i="2"/>
  <c r="AU297" i="2"/>
  <c r="AU298" i="2"/>
  <c r="AU299" i="2"/>
  <c r="AU300" i="2"/>
  <c r="AU301" i="2"/>
  <c r="AU302" i="2"/>
  <c r="AU303" i="2"/>
  <c r="AU304" i="2"/>
  <c r="AU305" i="2"/>
  <c r="AU306" i="2"/>
  <c r="AU307" i="2"/>
  <c r="AU308" i="2"/>
  <c r="AU309" i="2"/>
  <c r="AU310" i="2"/>
  <c r="AU311" i="2"/>
  <c r="AU312" i="2"/>
  <c r="AU313" i="2"/>
  <c r="AU314" i="2"/>
  <c r="AU315" i="2"/>
  <c r="AU316" i="2"/>
  <c r="AU317" i="2"/>
  <c r="AU318" i="2"/>
  <c r="AU319" i="2"/>
  <c r="AU320" i="2"/>
  <c r="AU321" i="2"/>
  <c r="AU322" i="2"/>
  <c r="AU323" i="2"/>
  <c r="AU324" i="2"/>
  <c r="AU325" i="2"/>
  <c r="AU326" i="2"/>
  <c r="AU327" i="2"/>
  <c r="AU328" i="2"/>
  <c r="AU329" i="2"/>
  <c r="AU330" i="2"/>
  <c r="AU331" i="2"/>
  <c r="AU332" i="2"/>
  <c r="AU333" i="2"/>
  <c r="AU334" i="2"/>
  <c r="AU335" i="2"/>
  <c r="AU336" i="2"/>
  <c r="AU337" i="2"/>
  <c r="AU338" i="2"/>
  <c r="AU339" i="2"/>
  <c r="AU340" i="2"/>
  <c r="AU341" i="2"/>
  <c r="AU342" i="2"/>
  <c r="AU343" i="2"/>
  <c r="AU344" i="2"/>
  <c r="AU345" i="2"/>
  <c r="AU346" i="2"/>
  <c r="AU347" i="2"/>
  <c r="AU348" i="2"/>
  <c r="AU349" i="2"/>
  <c r="AU350" i="2"/>
  <c r="AU351" i="2"/>
  <c r="AU352" i="2"/>
  <c r="AU353" i="2"/>
  <c r="AU354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M1100" i="2"/>
  <c r="AM1101" i="2"/>
  <c r="AM1102" i="2"/>
  <c r="AM1103" i="2"/>
  <c r="AM1104" i="2"/>
  <c r="AM1105" i="2"/>
  <c r="AM1106" i="2"/>
  <c r="AM1107" i="2"/>
  <c r="AM1108" i="2"/>
  <c r="AM1109" i="2"/>
  <c r="AM1110" i="2"/>
  <c r="AM1111" i="2"/>
  <c r="AM1112" i="2"/>
  <c r="AM1113" i="2"/>
  <c r="AM1114" i="2"/>
  <c r="AM1115" i="2"/>
  <c r="AM1116" i="2"/>
  <c r="AM1117" i="2"/>
  <c r="AM1118" i="2"/>
  <c r="AM1119" i="2"/>
  <c r="AM1120" i="2"/>
  <c r="AM1121" i="2"/>
  <c r="AM1122" i="2"/>
  <c r="AM1123" i="2"/>
  <c r="AM1124" i="2"/>
  <c r="AM1125" i="2"/>
  <c r="AM1126" i="2"/>
  <c r="AM1127" i="2"/>
  <c r="AM1128" i="2"/>
  <c r="AM1129" i="2"/>
  <c r="AM1130" i="2"/>
  <c r="AM1131" i="2"/>
  <c r="AM1132" i="2"/>
  <c r="AM1133" i="2"/>
  <c r="AM1134" i="2"/>
  <c r="AM1135" i="2"/>
  <c r="AM1136" i="2"/>
  <c r="AM1137" i="2"/>
  <c r="AM1138" i="2"/>
  <c r="AM1139" i="2"/>
  <c r="AM1140" i="2"/>
  <c r="AM1141" i="2"/>
  <c r="AM1142" i="2"/>
  <c r="AM1143" i="2"/>
  <c r="AM1144" i="2"/>
  <c r="AM1145" i="2"/>
  <c r="AM1146" i="2"/>
  <c r="AM1147" i="2"/>
  <c r="AM1148" i="2"/>
  <c r="AM1149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N374" i="2"/>
  <c r="AN375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N632" i="2"/>
  <c r="AN633" i="2"/>
  <c r="AN634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N648" i="2"/>
  <c r="AN649" i="2"/>
  <c r="AN650" i="2"/>
  <c r="AN651" i="2"/>
  <c r="AN652" i="2"/>
  <c r="AN653" i="2"/>
  <c r="AN654" i="2"/>
  <c r="AN655" i="2"/>
  <c r="AN656" i="2"/>
  <c r="AN657" i="2"/>
  <c r="AN658" i="2"/>
  <c r="AN659" i="2"/>
  <c r="AN660" i="2"/>
  <c r="AN661" i="2"/>
  <c r="AN662" i="2"/>
  <c r="AN663" i="2"/>
  <c r="AN664" i="2"/>
  <c r="AN665" i="2"/>
  <c r="AN666" i="2"/>
  <c r="AN667" i="2"/>
  <c r="AN668" i="2"/>
  <c r="AN669" i="2"/>
  <c r="AN670" i="2"/>
  <c r="AN671" i="2"/>
  <c r="AN672" i="2"/>
  <c r="AN673" i="2"/>
  <c r="AN674" i="2"/>
  <c r="AN675" i="2"/>
  <c r="AN676" i="2"/>
  <c r="AN677" i="2"/>
  <c r="AN678" i="2"/>
  <c r="AN679" i="2"/>
  <c r="AN680" i="2"/>
  <c r="AN681" i="2"/>
  <c r="AN682" i="2"/>
  <c r="AN683" i="2"/>
  <c r="AN684" i="2"/>
  <c r="AN685" i="2"/>
  <c r="AN686" i="2"/>
  <c r="AN687" i="2"/>
  <c r="AN688" i="2"/>
  <c r="AN689" i="2"/>
  <c r="AN690" i="2"/>
  <c r="AN691" i="2"/>
  <c r="AN692" i="2"/>
  <c r="AN693" i="2"/>
  <c r="AN694" i="2"/>
  <c r="AN695" i="2"/>
  <c r="AN696" i="2"/>
  <c r="AN697" i="2"/>
  <c r="AN698" i="2"/>
  <c r="AN699" i="2"/>
  <c r="AN700" i="2"/>
  <c r="AN701" i="2"/>
  <c r="AN702" i="2"/>
  <c r="AN703" i="2"/>
  <c r="AN704" i="2"/>
  <c r="AN705" i="2"/>
  <c r="AN706" i="2"/>
  <c r="AN707" i="2"/>
  <c r="AN708" i="2"/>
  <c r="AN709" i="2"/>
  <c r="AN710" i="2"/>
  <c r="AN711" i="2"/>
  <c r="AN712" i="2"/>
  <c r="AN713" i="2"/>
  <c r="AN714" i="2"/>
  <c r="AN715" i="2"/>
  <c r="AN716" i="2"/>
  <c r="AN717" i="2"/>
  <c r="AN718" i="2"/>
  <c r="AN719" i="2"/>
  <c r="AN720" i="2"/>
  <c r="AN721" i="2"/>
  <c r="AN722" i="2"/>
  <c r="AN723" i="2"/>
  <c r="AN724" i="2"/>
  <c r="AN725" i="2"/>
  <c r="AN726" i="2"/>
  <c r="AN727" i="2"/>
  <c r="AN728" i="2"/>
  <c r="AN729" i="2"/>
  <c r="AN730" i="2"/>
  <c r="AN731" i="2"/>
  <c r="AN732" i="2"/>
  <c r="AN733" i="2"/>
  <c r="AN734" i="2"/>
  <c r="AN735" i="2"/>
  <c r="AN736" i="2"/>
  <c r="AN737" i="2"/>
  <c r="AN738" i="2"/>
  <c r="AN739" i="2"/>
  <c r="AN740" i="2"/>
  <c r="AN741" i="2"/>
  <c r="AN742" i="2"/>
  <c r="AN743" i="2"/>
  <c r="AN744" i="2"/>
  <c r="AN745" i="2"/>
  <c r="AN746" i="2"/>
  <c r="AN747" i="2"/>
  <c r="AN748" i="2"/>
  <c r="AN749" i="2"/>
  <c r="AN750" i="2"/>
  <c r="AN751" i="2"/>
  <c r="AN752" i="2"/>
  <c r="AN753" i="2"/>
  <c r="AN754" i="2"/>
  <c r="AN755" i="2"/>
  <c r="AN756" i="2"/>
  <c r="AN757" i="2"/>
  <c r="AN758" i="2"/>
  <c r="AN759" i="2"/>
  <c r="AN760" i="2"/>
  <c r="AN761" i="2"/>
  <c r="AN762" i="2"/>
  <c r="AN763" i="2"/>
  <c r="AN764" i="2"/>
  <c r="AN765" i="2"/>
  <c r="AN766" i="2"/>
  <c r="AN767" i="2"/>
  <c r="AN768" i="2"/>
  <c r="AN769" i="2"/>
  <c r="AN770" i="2"/>
  <c r="AN771" i="2"/>
  <c r="AN772" i="2"/>
  <c r="AN773" i="2"/>
  <c r="AN774" i="2"/>
  <c r="AN775" i="2"/>
  <c r="AN776" i="2"/>
  <c r="AN777" i="2"/>
  <c r="AN778" i="2"/>
  <c r="AN779" i="2"/>
  <c r="AN780" i="2"/>
  <c r="AN781" i="2"/>
  <c r="AN782" i="2"/>
  <c r="AN783" i="2"/>
  <c r="AN784" i="2"/>
  <c r="AN785" i="2"/>
  <c r="AN786" i="2"/>
  <c r="AN787" i="2"/>
  <c r="AN788" i="2"/>
  <c r="AN789" i="2"/>
  <c r="AN790" i="2"/>
  <c r="AN791" i="2"/>
  <c r="AN792" i="2"/>
  <c r="AN793" i="2"/>
  <c r="AN794" i="2"/>
  <c r="AN795" i="2"/>
  <c r="AN796" i="2"/>
  <c r="AN797" i="2"/>
  <c r="AN798" i="2"/>
  <c r="AN799" i="2"/>
  <c r="AN800" i="2"/>
  <c r="AN801" i="2"/>
  <c r="AN802" i="2"/>
  <c r="AN803" i="2"/>
  <c r="AN804" i="2"/>
  <c r="AN805" i="2"/>
  <c r="AN806" i="2"/>
  <c r="AN807" i="2"/>
  <c r="AN808" i="2"/>
  <c r="AN809" i="2"/>
  <c r="AN810" i="2"/>
  <c r="AN811" i="2"/>
  <c r="AN812" i="2"/>
  <c r="AN813" i="2"/>
  <c r="AN814" i="2"/>
  <c r="AN815" i="2"/>
  <c r="AN816" i="2"/>
  <c r="AN817" i="2"/>
  <c r="AN818" i="2"/>
  <c r="AN819" i="2"/>
  <c r="AN820" i="2"/>
  <c r="AN821" i="2"/>
  <c r="AN822" i="2"/>
  <c r="AN823" i="2"/>
  <c r="AN824" i="2"/>
  <c r="AN825" i="2"/>
  <c r="AN826" i="2"/>
  <c r="AN827" i="2"/>
  <c r="AN828" i="2"/>
  <c r="AN829" i="2"/>
  <c r="AN830" i="2"/>
  <c r="AN831" i="2"/>
  <c r="AN832" i="2"/>
  <c r="AN833" i="2"/>
  <c r="AN834" i="2"/>
  <c r="AN835" i="2"/>
  <c r="AN836" i="2"/>
  <c r="AN837" i="2"/>
  <c r="AN838" i="2"/>
  <c r="AN839" i="2"/>
  <c r="AN840" i="2"/>
  <c r="AN841" i="2"/>
  <c r="AN842" i="2"/>
  <c r="AN843" i="2"/>
  <c r="AN844" i="2"/>
  <c r="AN845" i="2"/>
  <c r="AN846" i="2"/>
  <c r="AN847" i="2"/>
  <c r="AN848" i="2"/>
  <c r="AN849" i="2"/>
  <c r="AN850" i="2"/>
  <c r="AN851" i="2"/>
  <c r="AN852" i="2"/>
  <c r="AN853" i="2"/>
  <c r="AN854" i="2"/>
  <c r="AN855" i="2"/>
  <c r="AN856" i="2"/>
  <c r="AN857" i="2"/>
  <c r="AN858" i="2"/>
  <c r="AN859" i="2"/>
  <c r="AN860" i="2"/>
  <c r="AN861" i="2"/>
  <c r="AN862" i="2"/>
  <c r="AN863" i="2"/>
  <c r="AN864" i="2"/>
  <c r="AN865" i="2"/>
  <c r="AN866" i="2"/>
  <c r="AN867" i="2"/>
  <c r="AN868" i="2"/>
  <c r="AN869" i="2"/>
  <c r="AN870" i="2"/>
  <c r="AN871" i="2"/>
  <c r="AN872" i="2"/>
  <c r="AN873" i="2"/>
  <c r="AN874" i="2"/>
  <c r="AN875" i="2"/>
  <c r="AN876" i="2"/>
  <c r="AN877" i="2"/>
  <c r="AN878" i="2"/>
  <c r="AN879" i="2"/>
  <c r="AN880" i="2"/>
  <c r="AN881" i="2"/>
  <c r="AN882" i="2"/>
  <c r="AN883" i="2"/>
  <c r="AN884" i="2"/>
  <c r="AN885" i="2"/>
  <c r="AN886" i="2"/>
  <c r="AN887" i="2"/>
  <c r="AN888" i="2"/>
  <c r="AN889" i="2"/>
  <c r="AN890" i="2"/>
  <c r="AN891" i="2"/>
  <c r="AN892" i="2"/>
  <c r="AN893" i="2"/>
  <c r="AN894" i="2"/>
  <c r="AN895" i="2"/>
  <c r="AN896" i="2"/>
  <c r="AN897" i="2"/>
  <c r="AN898" i="2"/>
  <c r="AN899" i="2"/>
  <c r="AN900" i="2"/>
  <c r="AN901" i="2"/>
  <c r="AN902" i="2"/>
  <c r="AN903" i="2"/>
  <c r="AN904" i="2"/>
  <c r="AN905" i="2"/>
  <c r="AN906" i="2"/>
  <c r="AN907" i="2"/>
  <c r="AN908" i="2"/>
  <c r="AN909" i="2"/>
  <c r="AN910" i="2"/>
  <c r="AN911" i="2"/>
  <c r="AN912" i="2"/>
  <c r="AN913" i="2"/>
  <c r="AN914" i="2"/>
  <c r="AN915" i="2"/>
  <c r="AN916" i="2"/>
  <c r="AN917" i="2"/>
  <c r="AN918" i="2"/>
  <c r="AN919" i="2"/>
  <c r="AN920" i="2"/>
  <c r="AN921" i="2"/>
  <c r="AN922" i="2"/>
  <c r="AN923" i="2"/>
  <c r="AN924" i="2"/>
  <c r="AN925" i="2"/>
  <c r="AN926" i="2"/>
  <c r="AN927" i="2"/>
  <c r="AN928" i="2"/>
  <c r="AN929" i="2"/>
  <c r="AN930" i="2"/>
  <c r="AN931" i="2"/>
  <c r="AN932" i="2"/>
  <c r="AN933" i="2"/>
  <c r="AN934" i="2"/>
  <c r="AN935" i="2"/>
  <c r="AN936" i="2"/>
  <c r="AN937" i="2"/>
  <c r="AN938" i="2"/>
  <c r="AN939" i="2"/>
  <c r="AN940" i="2"/>
  <c r="AN941" i="2"/>
  <c r="AN942" i="2"/>
  <c r="AN943" i="2"/>
  <c r="AN944" i="2"/>
  <c r="AN945" i="2"/>
  <c r="AN946" i="2"/>
  <c r="AN947" i="2"/>
  <c r="AN948" i="2"/>
  <c r="AN949" i="2"/>
  <c r="AN950" i="2"/>
  <c r="AN951" i="2"/>
  <c r="AN952" i="2"/>
  <c r="AN953" i="2"/>
  <c r="AN954" i="2"/>
  <c r="AN955" i="2"/>
  <c r="AN956" i="2"/>
  <c r="AN957" i="2"/>
  <c r="AN958" i="2"/>
  <c r="AN959" i="2"/>
  <c r="AN960" i="2"/>
  <c r="AN961" i="2"/>
  <c r="AN962" i="2"/>
  <c r="AN963" i="2"/>
  <c r="AN964" i="2"/>
  <c r="AN965" i="2"/>
  <c r="AN966" i="2"/>
  <c r="AN967" i="2"/>
  <c r="AN968" i="2"/>
  <c r="AN969" i="2"/>
  <c r="AN970" i="2"/>
  <c r="AN971" i="2"/>
  <c r="AN972" i="2"/>
  <c r="AN973" i="2"/>
  <c r="AN974" i="2"/>
  <c r="AN975" i="2"/>
  <c r="AN976" i="2"/>
  <c r="AN977" i="2"/>
  <c r="AN978" i="2"/>
  <c r="AN979" i="2"/>
  <c r="AN980" i="2"/>
  <c r="AN981" i="2"/>
  <c r="AN982" i="2"/>
  <c r="AN983" i="2"/>
  <c r="AN984" i="2"/>
  <c r="AN985" i="2"/>
  <c r="AN986" i="2"/>
  <c r="AN987" i="2"/>
  <c r="AN988" i="2"/>
  <c r="AN989" i="2"/>
  <c r="AN990" i="2"/>
  <c r="AN991" i="2"/>
  <c r="AN992" i="2"/>
  <c r="AN993" i="2"/>
  <c r="AN994" i="2"/>
  <c r="AN995" i="2"/>
  <c r="AN996" i="2"/>
  <c r="AN997" i="2"/>
  <c r="AN998" i="2"/>
  <c r="AN999" i="2"/>
  <c r="AN1000" i="2"/>
  <c r="AN1001" i="2"/>
  <c r="AN1002" i="2"/>
  <c r="AN1003" i="2"/>
  <c r="AN1004" i="2"/>
  <c r="AN1005" i="2"/>
  <c r="AN1006" i="2"/>
  <c r="AN1007" i="2"/>
  <c r="AN1008" i="2"/>
  <c r="AN1009" i="2"/>
  <c r="AN1010" i="2"/>
  <c r="AN1011" i="2"/>
  <c r="AN1012" i="2"/>
  <c r="AN1013" i="2"/>
  <c r="AN1014" i="2"/>
  <c r="AN1015" i="2"/>
  <c r="AN1016" i="2"/>
  <c r="AN1017" i="2"/>
  <c r="AN1018" i="2"/>
  <c r="AN1019" i="2"/>
  <c r="AN1020" i="2"/>
  <c r="AN1021" i="2"/>
  <c r="AN1022" i="2"/>
  <c r="AN1023" i="2"/>
  <c r="AN1024" i="2"/>
  <c r="AN1025" i="2"/>
  <c r="AN1026" i="2"/>
  <c r="AN1027" i="2"/>
  <c r="AN1028" i="2"/>
  <c r="AN1029" i="2"/>
  <c r="AN1030" i="2"/>
  <c r="AN1031" i="2"/>
  <c r="AN1032" i="2"/>
  <c r="AN1033" i="2"/>
  <c r="AN1034" i="2"/>
  <c r="AN1035" i="2"/>
  <c r="AN1036" i="2"/>
  <c r="AN1037" i="2"/>
  <c r="AN1038" i="2"/>
  <c r="AN1039" i="2"/>
  <c r="AN1040" i="2"/>
  <c r="AN1041" i="2"/>
  <c r="AN1042" i="2"/>
  <c r="AN1043" i="2"/>
  <c r="AN1044" i="2"/>
  <c r="AN1045" i="2"/>
  <c r="AN1046" i="2"/>
  <c r="AN1047" i="2"/>
  <c r="AN1048" i="2"/>
  <c r="AN1049" i="2"/>
  <c r="AN1050" i="2"/>
  <c r="AN1051" i="2"/>
  <c r="AN1052" i="2"/>
  <c r="AN1053" i="2"/>
  <c r="AN1054" i="2"/>
  <c r="AN1055" i="2"/>
  <c r="AN1056" i="2"/>
  <c r="AN1057" i="2"/>
  <c r="AN1058" i="2"/>
  <c r="AN1059" i="2"/>
  <c r="AN1060" i="2"/>
  <c r="AN1061" i="2"/>
  <c r="AN1062" i="2"/>
  <c r="AN1063" i="2"/>
  <c r="AN1064" i="2"/>
  <c r="AN1065" i="2"/>
  <c r="AN1066" i="2"/>
  <c r="AN1067" i="2"/>
  <c r="AN1068" i="2"/>
  <c r="AN1069" i="2"/>
  <c r="AN1070" i="2"/>
  <c r="AN1071" i="2"/>
  <c r="AN1072" i="2"/>
  <c r="AN1073" i="2"/>
  <c r="AN1074" i="2"/>
  <c r="AN1075" i="2"/>
  <c r="AN1076" i="2"/>
  <c r="AN1077" i="2"/>
  <c r="AN1078" i="2"/>
  <c r="AN1079" i="2"/>
  <c r="AN1080" i="2"/>
  <c r="AN1081" i="2"/>
  <c r="AN1082" i="2"/>
  <c r="AN1083" i="2"/>
  <c r="AN1084" i="2"/>
  <c r="AN1085" i="2"/>
  <c r="AN1086" i="2"/>
  <c r="AN1087" i="2"/>
  <c r="AN1088" i="2"/>
  <c r="AN1089" i="2"/>
  <c r="AN1090" i="2"/>
  <c r="AN1091" i="2"/>
  <c r="AN1092" i="2"/>
  <c r="AN1093" i="2"/>
  <c r="AN1094" i="2"/>
  <c r="AN1095" i="2"/>
  <c r="AN1096" i="2"/>
  <c r="AN1097" i="2"/>
  <c r="AN1098" i="2"/>
  <c r="AN1099" i="2"/>
  <c r="AN1100" i="2"/>
  <c r="AN1101" i="2"/>
  <c r="AN1102" i="2"/>
  <c r="AN1103" i="2"/>
  <c r="AN1104" i="2"/>
  <c r="AN1105" i="2"/>
  <c r="AN1106" i="2"/>
  <c r="AN1107" i="2"/>
  <c r="AN1108" i="2"/>
  <c r="AN1109" i="2"/>
  <c r="AN1110" i="2"/>
  <c r="AN1111" i="2"/>
  <c r="AN1112" i="2"/>
  <c r="AN1113" i="2"/>
  <c r="AN1114" i="2"/>
  <c r="AN1115" i="2"/>
  <c r="AN1116" i="2"/>
  <c r="AN1117" i="2"/>
  <c r="AN1118" i="2"/>
  <c r="AN1119" i="2"/>
  <c r="AN1120" i="2"/>
  <c r="AN1121" i="2"/>
  <c r="AN1122" i="2"/>
  <c r="AN1123" i="2"/>
  <c r="AN1124" i="2"/>
  <c r="AN1125" i="2"/>
  <c r="AN1126" i="2"/>
  <c r="AN1127" i="2"/>
  <c r="AN1128" i="2"/>
  <c r="AN1129" i="2"/>
  <c r="AN1130" i="2"/>
  <c r="AN1131" i="2"/>
  <c r="AN1132" i="2"/>
  <c r="AN1133" i="2"/>
  <c r="AN1134" i="2"/>
  <c r="AN1135" i="2"/>
  <c r="AN1136" i="2"/>
  <c r="AN1137" i="2"/>
  <c r="AN1138" i="2"/>
  <c r="AN1139" i="2"/>
  <c r="AN1140" i="2"/>
  <c r="AN1141" i="2"/>
  <c r="AN1142" i="2"/>
  <c r="AN1143" i="2"/>
  <c r="AN1144" i="2"/>
  <c r="AN1145" i="2"/>
  <c r="AN1146" i="2"/>
  <c r="AN1147" i="2"/>
  <c r="AN1148" i="2"/>
  <c r="AN1149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O519" i="2"/>
  <c r="AO520" i="2"/>
  <c r="AO521" i="2"/>
  <c r="AO522" i="2"/>
  <c r="AO523" i="2"/>
  <c r="AO524" i="2"/>
  <c r="AO525" i="2"/>
  <c r="AO526" i="2"/>
  <c r="AO527" i="2"/>
  <c r="AO528" i="2"/>
  <c r="AO529" i="2"/>
  <c r="AO530" i="2"/>
  <c r="AO531" i="2"/>
  <c r="AO532" i="2"/>
  <c r="AO533" i="2"/>
  <c r="AO534" i="2"/>
  <c r="AO535" i="2"/>
  <c r="AO536" i="2"/>
  <c r="AO537" i="2"/>
  <c r="AO538" i="2"/>
  <c r="AO539" i="2"/>
  <c r="AO540" i="2"/>
  <c r="AO541" i="2"/>
  <c r="AO542" i="2"/>
  <c r="AO543" i="2"/>
  <c r="AO544" i="2"/>
  <c r="AO545" i="2"/>
  <c r="AO546" i="2"/>
  <c r="AO547" i="2"/>
  <c r="AO548" i="2"/>
  <c r="AO549" i="2"/>
  <c r="AO550" i="2"/>
  <c r="AO551" i="2"/>
  <c r="AO552" i="2"/>
  <c r="AO553" i="2"/>
  <c r="AO554" i="2"/>
  <c r="AO555" i="2"/>
  <c r="AO556" i="2"/>
  <c r="AO557" i="2"/>
  <c r="AO558" i="2"/>
  <c r="AO559" i="2"/>
  <c r="AO560" i="2"/>
  <c r="AO561" i="2"/>
  <c r="AO562" i="2"/>
  <c r="AO563" i="2"/>
  <c r="AO564" i="2"/>
  <c r="AO565" i="2"/>
  <c r="AO566" i="2"/>
  <c r="AO567" i="2"/>
  <c r="AO568" i="2"/>
  <c r="AO569" i="2"/>
  <c r="AO570" i="2"/>
  <c r="AO571" i="2"/>
  <c r="AO572" i="2"/>
  <c r="AO573" i="2"/>
  <c r="AO574" i="2"/>
  <c r="AO575" i="2"/>
  <c r="AO576" i="2"/>
  <c r="AO577" i="2"/>
  <c r="AO578" i="2"/>
  <c r="AO579" i="2"/>
  <c r="AO580" i="2"/>
  <c r="AO581" i="2"/>
  <c r="AO582" i="2"/>
  <c r="AO583" i="2"/>
  <c r="AO584" i="2"/>
  <c r="AO585" i="2"/>
  <c r="AO586" i="2"/>
  <c r="AO587" i="2"/>
  <c r="AO588" i="2"/>
  <c r="AO589" i="2"/>
  <c r="AO590" i="2"/>
  <c r="AO591" i="2"/>
  <c r="AO592" i="2"/>
  <c r="AO593" i="2"/>
  <c r="AO594" i="2"/>
  <c r="AO595" i="2"/>
  <c r="AO596" i="2"/>
  <c r="AO597" i="2"/>
  <c r="AO598" i="2"/>
  <c r="AO599" i="2"/>
  <c r="AO600" i="2"/>
  <c r="AO601" i="2"/>
  <c r="AO602" i="2"/>
  <c r="AO603" i="2"/>
  <c r="AO604" i="2"/>
  <c r="AO605" i="2"/>
  <c r="AO606" i="2"/>
  <c r="AO607" i="2"/>
  <c r="AO608" i="2"/>
  <c r="AO609" i="2"/>
  <c r="AO610" i="2"/>
  <c r="AO611" i="2"/>
  <c r="AO612" i="2"/>
  <c r="AO613" i="2"/>
  <c r="AO614" i="2"/>
  <c r="AO615" i="2"/>
  <c r="AO616" i="2"/>
  <c r="AO617" i="2"/>
  <c r="AO618" i="2"/>
  <c r="AO619" i="2"/>
  <c r="AO620" i="2"/>
  <c r="AO621" i="2"/>
  <c r="AO622" i="2"/>
  <c r="AO623" i="2"/>
  <c r="AO624" i="2"/>
  <c r="AO625" i="2"/>
  <c r="AO626" i="2"/>
  <c r="AO627" i="2"/>
  <c r="AO628" i="2"/>
  <c r="AO629" i="2"/>
  <c r="AO630" i="2"/>
  <c r="AO631" i="2"/>
  <c r="AO632" i="2"/>
  <c r="AO633" i="2"/>
  <c r="AO634" i="2"/>
  <c r="AO635" i="2"/>
  <c r="AO636" i="2"/>
  <c r="AO637" i="2"/>
  <c r="AO638" i="2"/>
  <c r="AO639" i="2"/>
  <c r="AO640" i="2"/>
  <c r="AO641" i="2"/>
  <c r="AO642" i="2"/>
  <c r="AO643" i="2"/>
  <c r="AO644" i="2"/>
  <c r="AO645" i="2"/>
  <c r="AO646" i="2"/>
  <c r="AO647" i="2"/>
  <c r="AO648" i="2"/>
  <c r="AO649" i="2"/>
  <c r="AO650" i="2"/>
  <c r="AO651" i="2"/>
  <c r="AO652" i="2"/>
  <c r="AO653" i="2"/>
  <c r="AO654" i="2"/>
  <c r="AO655" i="2"/>
  <c r="AO656" i="2"/>
  <c r="AO657" i="2"/>
  <c r="AO658" i="2"/>
  <c r="AO659" i="2"/>
  <c r="AO660" i="2"/>
  <c r="AO661" i="2"/>
  <c r="AO662" i="2"/>
  <c r="AO663" i="2"/>
  <c r="AO664" i="2"/>
  <c r="AO665" i="2"/>
  <c r="AO666" i="2"/>
  <c r="AO667" i="2"/>
  <c r="AO668" i="2"/>
  <c r="AO669" i="2"/>
  <c r="AO670" i="2"/>
  <c r="AO671" i="2"/>
  <c r="AO672" i="2"/>
  <c r="AO673" i="2"/>
  <c r="AO674" i="2"/>
  <c r="AO675" i="2"/>
  <c r="AO676" i="2"/>
  <c r="AO677" i="2"/>
  <c r="AO678" i="2"/>
  <c r="AO679" i="2"/>
  <c r="AO680" i="2"/>
  <c r="AO681" i="2"/>
  <c r="AO682" i="2"/>
  <c r="AO683" i="2"/>
  <c r="AO684" i="2"/>
  <c r="AO685" i="2"/>
  <c r="AO686" i="2"/>
  <c r="AO687" i="2"/>
  <c r="AO688" i="2"/>
  <c r="AO689" i="2"/>
  <c r="AO690" i="2"/>
  <c r="AO691" i="2"/>
  <c r="AO692" i="2"/>
  <c r="AO693" i="2"/>
  <c r="AO694" i="2"/>
  <c r="AO695" i="2"/>
  <c r="AO696" i="2"/>
  <c r="AO697" i="2"/>
  <c r="AO698" i="2"/>
  <c r="AO699" i="2"/>
  <c r="AO700" i="2"/>
  <c r="AO701" i="2"/>
  <c r="AO702" i="2"/>
  <c r="AO703" i="2"/>
  <c r="AO704" i="2"/>
  <c r="AO705" i="2"/>
  <c r="AO706" i="2"/>
  <c r="AO707" i="2"/>
  <c r="AO708" i="2"/>
  <c r="AO709" i="2"/>
  <c r="AO710" i="2"/>
  <c r="AO711" i="2"/>
  <c r="AO712" i="2"/>
  <c r="AO713" i="2"/>
  <c r="AO714" i="2"/>
  <c r="AO715" i="2"/>
  <c r="AO716" i="2"/>
  <c r="AO717" i="2"/>
  <c r="AO718" i="2"/>
  <c r="AO719" i="2"/>
  <c r="AO720" i="2"/>
  <c r="AO721" i="2"/>
  <c r="AO722" i="2"/>
  <c r="AO723" i="2"/>
  <c r="AO724" i="2"/>
  <c r="AO725" i="2"/>
  <c r="AO726" i="2"/>
  <c r="AO727" i="2"/>
  <c r="AO728" i="2"/>
  <c r="AO729" i="2"/>
  <c r="AO730" i="2"/>
  <c r="AO731" i="2"/>
  <c r="AO732" i="2"/>
  <c r="AO733" i="2"/>
  <c r="AO734" i="2"/>
  <c r="AO735" i="2"/>
  <c r="AO736" i="2"/>
  <c r="AO737" i="2"/>
  <c r="AO738" i="2"/>
  <c r="AO739" i="2"/>
  <c r="AO740" i="2"/>
  <c r="AO741" i="2"/>
  <c r="AO742" i="2"/>
  <c r="AO743" i="2"/>
  <c r="AO744" i="2"/>
  <c r="AO745" i="2"/>
  <c r="AO746" i="2"/>
  <c r="AO747" i="2"/>
  <c r="AO748" i="2"/>
  <c r="AO749" i="2"/>
  <c r="AO750" i="2"/>
  <c r="AO751" i="2"/>
  <c r="AO752" i="2"/>
  <c r="AO753" i="2"/>
  <c r="AO754" i="2"/>
  <c r="AO755" i="2"/>
  <c r="AO756" i="2"/>
  <c r="AO757" i="2"/>
  <c r="AO758" i="2"/>
  <c r="AO759" i="2"/>
  <c r="AO760" i="2"/>
  <c r="AO761" i="2"/>
  <c r="AO762" i="2"/>
  <c r="AO763" i="2"/>
  <c r="AO764" i="2"/>
  <c r="AO765" i="2"/>
  <c r="AO766" i="2"/>
  <c r="AO767" i="2"/>
  <c r="AO768" i="2"/>
  <c r="AO769" i="2"/>
  <c r="AO770" i="2"/>
  <c r="AO771" i="2"/>
  <c r="AO772" i="2"/>
  <c r="AO773" i="2"/>
  <c r="AO774" i="2"/>
  <c r="AO775" i="2"/>
  <c r="AO776" i="2"/>
  <c r="AO777" i="2"/>
  <c r="AO778" i="2"/>
  <c r="AO779" i="2"/>
  <c r="AO780" i="2"/>
  <c r="AO781" i="2"/>
  <c r="AO782" i="2"/>
  <c r="AO783" i="2"/>
  <c r="AO784" i="2"/>
  <c r="AO785" i="2"/>
  <c r="AO786" i="2"/>
  <c r="AO787" i="2"/>
  <c r="AO788" i="2"/>
  <c r="AO789" i="2"/>
  <c r="AO790" i="2"/>
  <c r="AO791" i="2"/>
  <c r="AO792" i="2"/>
  <c r="AO793" i="2"/>
  <c r="AO794" i="2"/>
  <c r="AO795" i="2"/>
  <c r="AO796" i="2"/>
  <c r="AO797" i="2"/>
  <c r="AO798" i="2"/>
  <c r="AO799" i="2"/>
  <c r="AO800" i="2"/>
  <c r="AO801" i="2"/>
  <c r="AO802" i="2"/>
  <c r="AO803" i="2"/>
  <c r="AO804" i="2"/>
  <c r="AO805" i="2"/>
  <c r="AO806" i="2"/>
  <c r="AO807" i="2"/>
  <c r="AO808" i="2"/>
  <c r="AO809" i="2"/>
  <c r="AO810" i="2"/>
  <c r="AO811" i="2"/>
  <c r="AO812" i="2"/>
  <c r="AO813" i="2"/>
  <c r="AO814" i="2"/>
  <c r="AO815" i="2"/>
  <c r="AO816" i="2"/>
  <c r="AO817" i="2"/>
  <c r="AO818" i="2"/>
  <c r="AO819" i="2"/>
  <c r="AO820" i="2"/>
  <c r="AO821" i="2"/>
  <c r="AO822" i="2"/>
  <c r="AO823" i="2"/>
  <c r="AO824" i="2"/>
  <c r="AO825" i="2"/>
  <c r="AO826" i="2"/>
  <c r="AO827" i="2"/>
  <c r="AO828" i="2"/>
  <c r="AO829" i="2"/>
  <c r="AO830" i="2"/>
  <c r="AO831" i="2"/>
  <c r="AO832" i="2"/>
  <c r="AO833" i="2"/>
  <c r="AO834" i="2"/>
  <c r="AO835" i="2"/>
  <c r="AO836" i="2"/>
  <c r="AO837" i="2"/>
  <c r="AO838" i="2"/>
  <c r="AO839" i="2"/>
  <c r="AO840" i="2"/>
  <c r="AO841" i="2"/>
  <c r="AO842" i="2"/>
  <c r="AO843" i="2"/>
  <c r="AO844" i="2"/>
  <c r="AO845" i="2"/>
  <c r="AO846" i="2"/>
  <c r="AO847" i="2"/>
  <c r="AO848" i="2"/>
  <c r="AO849" i="2"/>
  <c r="AO850" i="2"/>
  <c r="AO851" i="2"/>
  <c r="AO852" i="2"/>
  <c r="AO853" i="2"/>
  <c r="AO854" i="2"/>
  <c r="AO855" i="2"/>
  <c r="AO856" i="2"/>
  <c r="AO857" i="2"/>
  <c r="AO858" i="2"/>
  <c r="AO859" i="2"/>
  <c r="AO860" i="2"/>
  <c r="AO861" i="2"/>
  <c r="AO862" i="2"/>
  <c r="AO863" i="2"/>
  <c r="AO864" i="2"/>
  <c r="AO865" i="2"/>
  <c r="AO866" i="2"/>
  <c r="AO867" i="2"/>
  <c r="AO868" i="2"/>
  <c r="AO869" i="2"/>
  <c r="AO870" i="2"/>
  <c r="AO871" i="2"/>
  <c r="AO872" i="2"/>
  <c r="AO873" i="2"/>
  <c r="AO874" i="2"/>
  <c r="AO875" i="2"/>
  <c r="AO876" i="2"/>
  <c r="AO877" i="2"/>
  <c r="AO878" i="2"/>
  <c r="AO879" i="2"/>
  <c r="AO880" i="2"/>
  <c r="AO881" i="2"/>
  <c r="AO882" i="2"/>
  <c r="AO883" i="2"/>
  <c r="AO884" i="2"/>
  <c r="AO885" i="2"/>
  <c r="AO886" i="2"/>
  <c r="AO887" i="2"/>
  <c r="AO888" i="2"/>
  <c r="AO889" i="2"/>
  <c r="AO890" i="2"/>
  <c r="AO891" i="2"/>
  <c r="AO892" i="2"/>
  <c r="AO893" i="2"/>
  <c r="AO894" i="2"/>
  <c r="AO895" i="2"/>
  <c r="AO896" i="2"/>
  <c r="AO897" i="2"/>
  <c r="AO898" i="2"/>
  <c r="AO899" i="2"/>
  <c r="AO900" i="2"/>
  <c r="AO901" i="2"/>
  <c r="AO902" i="2"/>
  <c r="AO903" i="2"/>
  <c r="AO904" i="2"/>
  <c r="AO905" i="2"/>
  <c r="AO906" i="2"/>
  <c r="AO907" i="2"/>
  <c r="AO908" i="2"/>
  <c r="AO909" i="2"/>
  <c r="AO910" i="2"/>
  <c r="AO911" i="2"/>
  <c r="AO912" i="2"/>
  <c r="AO913" i="2"/>
  <c r="AO914" i="2"/>
  <c r="AO915" i="2"/>
  <c r="AO916" i="2"/>
  <c r="AO917" i="2"/>
  <c r="AO918" i="2"/>
  <c r="AO919" i="2"/>
  <c r="AO920" i="2"/>
  <c r="AO921" i="2"/>
  <c r="AO922" i="2"/>
  <c r="AO923" i="2"/>
  <c r="AO924" i="2"/>
  <c r="AO925" i="2"/>
  <c r="AO926" i="2"/>
  <c r="AO927" i="2"/>
  <c r="AO928" i="2"/>
  <c r="AO929" i="2"/>
  <c r="AO930" i="2"/>
  <c r="AO931" i="2"/>
  <c r="AO932" i="2"/>
  <c r="AO933" i="2"/>
  <c r="AO934" i="2"/>
  <c r="AO935" i="2"/>
  <c r="AO936" i="2"/>
  <c r="AO937" i="2"/>
  <c r="AO938" i="2"/>
  <c r="AO939" i="2"/>
  <c r="AO940" i="2"/>
  <c r="AO941" i="2"/>
  <c r="AO942" i="2"/>
  <c r="AO943" i="2"/>
  <c r="AO944" i="2"/>
  <c r="AO945" i="2"/>
  <c r="AO946" i="2"/>
  <c r="AO947" i="2"/>
  <c r="AO948" i="2"/>
  <c r="AO949" i="2"/>
  <c r="AO950" i="2"/>
  <c r="AO951" i="2"/>
  <c r="AO952" i="2"/>
  <c r="AO953" i="2"/>
  <c r="AO954" i="2"/>
  <c r="AO955" i="2"/>
  <c r="AO956" i="2"/>
  <c r="AO957" i="2"/>
  <c r="AO958" i="2"/>
  <c r="AO959" i="2"/>
  <c r="AO960" i="2"/>
  <c r="AO961" i="2"/>
  <c r="AO962" i="2"/>
  <c r="AO963" i="2"/>
  <c r="AO964" i="2"/>
  <c r="AO965" i="2"/>
  <c r="AO966" i="2"/>
  <c r="AO967" i="2"/>
  <c r="AO968" i="2"/>
  <c r="AO969" i="2"/>
  <c r="AO970" i="2"/>
  <c r="AO971" i="2"/>
  <c r="AO972" i="2"/>
  <c r="AO973" i="2"/>
  <c r="AO974" i="2"/>
  <c r="AO975" i="2"/>
  <c r="AO976" i="2"/>
  <c r="AO977" i="2"/>
  <c r="AO978" i="2"/>
  <c r="AO979" i="2"/>
  <c r="AO980" i="2"/>
  <c r="AO981" i="2"/>
  <c r="AO982" i="2"/>
  <c r="AO983" i="2"/>
  <c r="AO984" i="2"/>
  <c r="AO985" i="2"/>
  <c r="AO986" i="2"/>
  <c r="AO987" i="2"/>
  <c r="AO988" i="2"/>
  <c r="AO989" i="2"/>
  <c r="AO990" i="2"/>
  <c r="AO991" i="2"/>
  <c r="AO992" i="2"/>
  <c r="AO993" i="2"/>
  <c r="AO994" i="2"/>
  <c r="AO995" i="2"/>
  <c r="AO996" i="2"/>
  <c r="AO997" i="2"/>
  <c r="AO998" i="2"/>
  <c r="AO999" i="2"/>
  <c r="AO1000" i="2"/>
  <c r="AO1001" i="2"/>
  <c r="AO1002" i="2"/>
  <c r="AO1003" i="2"/>
  <c r="AO1004" i="2"/>
  <c r="AO1005" i="2"/>
  <c r="AO1006" i="2"/>
  <c r="AO1007" i="2"/>
  <c r="AO1008" i="2"/>
  <c r="AO1009" i="2"/>
  <c r="AO1010" i="2"/>
  <c r="AO1011" i="2"/>
  <c r="AO1012" i="2"/>
  <c r="AO1013" i="2"/>
  <c r="AO1014" i="2"/>
  <c r="AO1015" i="2"/>
  <c r="AO1016" i="2"/>
  <c r="AO1017" i="2"/>
  <c r="AO1018" i="2"/>
  <c r="AO1019" i="2"/>
  <c r="AO1020" i="2"/>
  <c r="AO1021" i="2"/>
  <c r="AO1022" i="2"/>
  <c r="AO1023" i="2"/>
  <c r="AO1024" i="2"/>
  <c r="AO1025" i="2"/>
  <c r="AO1026" i="2"/>
  <c r="AO1027" i="2"/>
  <c r="AO1028" i="2"/>
  <c r="AO1029" i="2"/>
  <c r="AO1030" i="2"/>
  <c r="AO1031" i="2"/>
  <c r="AO1032" i="2"/>
  <c r="AO1033" i="2"/>
  <c r="AO1034" i="2"/>
  <c r="AO1035" i="2"/>
  <c r="AO1036" i="2"/>
  <c r="AO1037" i="2"/>
  <c r="AO1038" i="2"/>
  <c r="AO1039" i="2"/>
  <c r="AO1040" i="2"/>
  <c r="AO1041" i="2"/>
  <c r="AO1042" i="2"/>
  <c r="AO1043" i="2"/>
  <c r="AO1044" i="2"/>
  <c r="AO1045" i="2"/>
  <c r="AO1046" i="2"/>
  <c r="AO1047" i="2"/>
  <c r="AO1048" i="2"/>
  <c r="AO1049" i="2"/>
  <c r="AO1050" i="2"/>
  <c r="AO1051" i="2"/>
  <c r="AO1052" i="2"/>
  <c r="AO1053" i="2"/>
  <c r="AO1054" i="2"/>
  <c r="AO1055" i="2"/>
  <c r="AO1056" i="2"/>
  <c r="AO1057" i="2"/>
  <c r="AO1058" i="2"/>
  <c r="AO1059" i="2"/>
  <c r="AO1060" i="2"/>
  <c r="AO1061" i="2"/>
  <c r="AO1062" i="2"/>
  <c r="AO1063" i="2"/>
  <c r="AO1064" i="2"/>
  <c r="AO1065" i="2"/>
  <c r="AO1066" i="2"/>
  <c r="AO1067" i="2"/>
  <c r="AO1068" i="2"/>
  <c r="AO1069" i="2"/>
  <c r="AO1070" i="2"/>
  <c r="AO1071" i="2"/>
  <c r="AO1072" i="2"/>
  <c r="AO1073" i="2"/>
  <c r="AO1074" i="2"/>
  <c r="AO1075" i="2"/>
  <c r="AO1076" i="2"/>
  <c r="AO1077" i="2"/>
  <c r="AO1078" i="2"/>
  <c r="AO1079" i="2"/>
  <c r="AO1080" i="2"/>
  <c r="AO1081" i="2"/>
  <c r="AO1082" i="2"/>
  <c r="AO1083" i="2"/>
  <c r="AO1084" i="2"/>
  <c r="AO1085" i="2"/>
  <c r="AO1086" i="2"/>
  <c r="AO1087" i="2"/>
  <c r="AO1088" i="2"/>
  <c r="AO1089" i="2"/>
  <c r="AO1090" i="2"/>
  <c r="AO1091" i="2"/>
  <c r="AO1092" i="2"/>
  <c r="AO1093" i="2"/>
  <c r="AO1094" i="2"/>
  <c r="AO1095" i="2"/>
  <c r="AO1096" i="2"/>
  <c r="AO1097" i="2"/>
  <c r="AO1098" i="2"/>
  <c r="AO1099" i="2"/>
  <c r="AO1100" i="2"/>
  <c r="AO1101" i="2"/>
  <c r="AO1102" i="2"/>
  <c r="AO1103" i="2"/>
  <c r="AO1104" i="2"/>
  <c r="AO1105" i="2"/>
  <c r="AO1106" i="2"/>
  <c r="AO1107" i="2"/>
  <c r="AO1108" i="2"/>
  <c r="AO1109" i="2"/>
  <c r="AO1110" i="2"/>
  <c r="AO1111" i="2"/>
  <c r="AO1112" i="2"/>
  <c r="AO1113" i="2"/>
  <c r="AO1114" i="2"/>
  <c r="AO1115" i="2"/>
  <c r="AO1116" i="2"/>
  <c r="AO1117" i="2"/>
  <c r="AO1118" i="2"/>
  <c r="AO1119" i="2"/>
  <c r="AO1120" i="2"/>
  <c r="AO1121" i="2"/>
  <c r="AO1122" i="2"/>
  <c r="AO1123" i="2"/>
  <c r="AO1124" i="2"/>
  <c r="AO1125" i="2"/>
  <c r="AO1126" i="2"/>
  <c r="AO1127" i="2"/>
  <c r="AO1128" i="2"/>
  <c r="AO1129" i="2"/>
  <c r="AO1130" i="2"/>
  <c r="AO1131" i="2"/>
  <c r="AO1132" i="2"/>
  <c r="AO1133" i="2"/>
  <c r="AO1134" i="2"/>
  <c r="AO1135" i="2"/>
  <c r="AO1136" i="2"/>
  <c r="AO1137" i="2"/>
  <c r="AO1138" i="2"/>
  <c r="AO1139" i="2"/>
  <c r="AO1140" i="2"/>
  <c r="AO1141" i="2"/>
  <c r="AO1142" i="2"/>
  <c r="AO1143" i="2"/>
  <c r="AO1144" i="2"/>
  <c r="AO1145" i="2"/>
  <c r="AO1146" i="2"/>
  <c r="AO1147" i="2"/>
  <c r="AO1148" i="2"/>
  <c r="AO1149" i="2"/>
  <c r="CC2" i="2" l="1"/>
  <c r="CD2" i="2"/>
  <c r="CC3" i="2"/>
  <c r="CD3" i="2"/>
  <c r="CC4" i="2"/>
  <c r="CD4" i="2"/>
  <c r="CC5" i="2"/>
  <c r="CD5" i="2"/>
  <c r="CC6" i="2"/>
  <c r="CD6" i="2"/>
  <c r="CC7" i="2"/>
  <c r="CD7" i="2"/>
  <c r="CC8" i="2"/>
  <c r="CD8" i="2"/>
  <c r="CC9" i="2"/>
  <c r="CD9" i="2"/>
  <c r="CC10" i="2"/>
  <c r="CD10" i="2"/>
  <c r="CC11" i="2"/>
  <c r="CD11" i="2"/>
  <c r="CC12" i="2"/>
  <c r="CD12" i="2"/>
  <c r="CC13" i="2"/>
  <c r="CD13" i="2"/>
  <c r="CC14" i="2"/>
  <c r="CD14" i="2"/>
  <c r="CC15" i="2"/>
  <c r="CD15" i="2"/>
  <c r="CC16" i="2"/>
  <c r="CD16" i="2"/>
  <c r="CC17" i="2"/>
  <c r="CD17" i="2"/>
  <c r="CC18" i="2"/>
  <c r="CD18" i="2"/>
  <c r="CC19" i="2"/>
  <c r="CD19" i="2"/>
  <c r="CC20" i="2"/>
  <c r="CD20" i="2"/>
  <c r="CC21" i="2"/>
  <c r="CD21" i="2"/>
  <c r="CC22" i="2"/>
  <c r="CD22" i="2"/>
  <c r="CC23" i="2"/>
  <c r="CD23" i="2"/>
  <c r="CC24" i="2"/>
  <c r="CD24" i="2"/>
  <c r="CC25" i="2"/>
  <c r="CD25" i="2"/>
  <c r="CC26" i="2"/>
  <c r="CD26" i="2"/>
  <c r="CC27" i="2"/>
  <c r="CD27" i="2"/>
  <c r="CC28" i="2"/>
  <c r="CD28" i="2"/>
  <c r="CC29" i="2"/>
  <c r="CD29" i="2"/>
  <c r="CC30" i="2"/>
  <c r="CD30" i="2"/>
  <c r="CC31" i="2"/>
  <c r="CD31" i="2"/>
  <c r="CC32" i="2"/>
  <c r="CD32" i="2"/>
  <c r="CC33" i="2"/>
  <c r="CD33" i="2"/>
  <c r="CC34" i="2"/>
  <c r="CD34" i="2"/>
  <c r="CC35" i="2"/>
  <c r="CD35" i="2"/>
  <c r="CC36" i="2"/>
  <c r="CD36" i="2"/>
  <c r="CC37" i="2"/>
  <c r="CD37" i="2"/>
  <c r="CC38" i="2"/>
  <c r="CD38" i="2"/>
  <c r="CC39" i="2"/>
  <c r="CD39" i="2"/>
  <c r="CC40" i="2"/>
  <c r="CD40" i="2"/>
  <c r="CC41" i="2"/>
  <c r="CD41" i="2"/>
  <c r="CC42" i="2"/>
  <c r="CD42" i="2"/>
  <c r="CC43" i="2"/>
  <c r="CD43" i="2"/>
  <c r="CC44" i="2"/>
  <c r="CD44" i="2"/>
  <c r="CC45" i="2"/>
  <c r="CD45" i="2"/>
  <c r="CC46" i="2"/>
  <c r="CD46" i="2"/>
  <c r="CC47" i="2"/>
  <c r="CD47" i="2"/>
  <c r="CC48" i="2"/>
  <c r="CD48" i="2"/>
  <c r="CC49" i="2"/>
  <c r="CD49" i="2"/>
  <c r="CC50" i="2"/>
  <c r="CD50" i="2"/>
  <c r="CC51" i="2"/>
  <c r="CD51" i="2"/>
  <c r="CC52" i="2"/>
  <c r="CD52" i="2"/>
  <c r="CC53" i="2"/>
  <c r="CD53" i="2"/>
  <c r="CC54" i="2"/>
  <c r="CD54" i="2"/>
  <c r="CC55" i="2"/>
  <c r="CD55" i="2"/>
  <c r="CC56" i="2"/>
  <c r="CD56" i="2"/>
  <c r="CC57" i="2"/>
  <c r="CD57" i="2"/>
  <c r="CC58" i="2"/>
  <c r="CD58" i="2"/>
  <c r="CC59" i="2"/>
  <c r="CD59" i="2"/>
  <c r="CC60" i="2"/>
  <c r="CD60" i="2"/>
  <c r="CC61" i="2"/>
  <c r="CD61" i="2"/>
  <c r="CC62" i="2"/>
  <c r="CD62" i="2"/>
  <c r="CC63" i="2"/>
  <c r="CD63" i="2"/>
  <c r="CC64" i="2"/>
  <c r="CD64" i="2"/>
  <c r="CC65" i="2"/>
  <c r="CD65" i="2"/>
  <c r="CC66" i="2"/>
  <c r="CD66" i="2"/>
  <c r="CC67" i="2"/>
  <c r="CD67" i="2"/>
  <c r="CC68" i="2"/>
  <c r="CD68" i="2"/>
  <c r="CC69" i="2"/>
  <c r="CD69" i="2"/>
  <c r="CC70" i="2"/>
  <c r="CD70" i="2"/>
  <c r="CC71" i="2"/>
  <c r="CD71" i="2"/>
  <c r="CC72" i="2"/>
  <c r="CD72" i="2"/>
  <c r="CD73" i="2"/>
  <c r="CD74" i="2"/>
  <c r="CD75" i="2"/>
  <c r="CD76" i="2"/>
  <c r="CD77" i="2"/>
  <c r="CD78" i="2"/>
  <c r="CD79" i="2"/>
  <c r="CC73" i="2"/>
  <c r="CC74" i="2"/>
  <c r="CC75" i="2"/>
  <c r="CC76" i="2"/>
  <c r="CC77" i="2"/>
  <c r="CC78" i="2"/>
  <c r="CC79" i="2"/>
  <c r="DY24" i="2" l="1"/>
  <c r="DZ24" i="2"/>
  <c r="EA24" i="2"/>
  <c r="DY25" i="2"/>
  <c r="DZ25" i="2"/>
  <c r="EA25" i="2"/>
  <c r="DY26" i="2"/>
  <c r="DZ26" i="2"/>
  <c r="EA26" i="2"/>
  <c r="DY27" i="2"/>
  <c r="DZ27" i="2"/>
  <c r="EA27" i="2"/>
  <c r="DY28" i="2"/>
  <c r="DZ28" i="2"/>
  <c r="EA28" i="2"/>
  <c r="DY29" i="2"/>
  <c r="DZ29" i="2"/>
  <c r="EA29" i="2"/>
  <c r="DY30" i="2"/>
  <c r="DZ30" i="2"/>
  <c r="EA30" i="2"/>
  <c r="DY31" i="2"/>
  <c r="DZ31" i="2"/>
  <c r="EA31" i="2"/>
  <c r="DY32" i="2"/>
  <c r="DZ32" i="2"/>
  <c r="EA32" i="2"/>
  <c r="DY33" i="2"/>
  <c r="DZ33" i="2"/>
  <c r="EA33" i="2"/>
  <c r="DY34" i="2"/>
  <c r="DZ34" i="2"/>
  <c r="EA34" i="2"/>
  <c r="DY35" i="2"/>
  <c r="DZ35" i="2"/>
  <c r="EA35" i="2"/>
  <c r="DY36" i="2"/>
  <c r="DZ36" i="2"/>
  <c r="EA36" i="2"/>
  <c r="DY37" i="2"/>
  <c r="DZ37" i="2"/>
  <c r="EA37" i="2"/>
  <c r="DY38" i="2"/>
  <c r="DZ38" i="2"/>
  <c r="EA38" i="2"/>
  <c r="DY39" i="2"/>
  <c r="DZ39" i="2"/>
  <c r="EA39" i="2"/>
  <c r="DY40" i="2"/>
  <c r="DZ40" i="2"/>
  <c r="EA40" i="2"/>
  <c r="DY41" i="2"/>
  <c r="DZ41" i="2"/>
  <c r="EA41" i="2"/>
  <c r="DY42" i="2"/>
  <c r="DZ42" i="2"/>
  <c r="EA42" i="2"/>
  <c r="DY43" i="2"/>
  <c r="DZ43" i="2"/>
  <c r="EA43" i="2"/>
  <c r="DY44" i="2"/>
  <c r="DZ44" i="2"/>
  <c r="EA44" i="2"/>
  <c r="DY45" i="2"/>
  <c r="DZ45" i="2"/>
  <c r="EA45" i="2"/>
  <c r="DY46" i="2"/>
  <c r="DZ46" i="2"/>
  <c r="EA46" i="2"/>
  <c r="DY47" i="2"/>
  <c r="DZ47" i="2"/>
  <c r="EA47" i="2"/>
  <c r="DY48" i="2"/>
  <c r="DZ48" i="2"/>
  <c r="EA48" i="2"/>
  <c r="DY49" i="2"/>
  <c r="DZ49" i="2"/>
  <c r="EA49" i="2"/>
  <c r="DY50" i="2"/>
  <c r="DZ50" i="2"/>
  <c r="EA50" i="2"/>
  <c r="DY51" i="2"/>
  <c r="DZ51" i="2"/>
  <c r="EA51" i="2"/>
  <c r="DY52" i="2"/>
  <c r="DZ52" i="2"/>
  <c r="EA52" i="2"/>
  <c r="DY53" i="2"/>
  <c r="DZ53" i="2"/>
  <c r="EA53" i="2"/>
  <c r="DY54" i="2"/>
  <c r="DZ54" i="2"/>
  <c r="EA54" i="2"/>
  <c r="DY55" i="2"/>
  <c r="DZ55" i="2"/>
  <c r="EA55" i="2"/>
  <c r="DY56" i="2"/>
  <c r="DZ56" i="2"/>
  <c r="EA56" i="2"/>
  <c r="DY57" i="2"/>
  <c r="DZ57" i="2"/>
  <c r="EA57" i="2"/>
  <c r="DY58" i="2"/>
  <c r="DZ58" i="2"/>
  <c r="EA58" i="2"/>
  <c r="DY59" i="2"/>
  <c r="DZ59" i="2"/>
  <c r="EA59" i="2"/>
  <c r="DY60" i="2"/>
  <c r="DZ60" i="2"/>
  <c r="EA60" i="2"/>
  <c r="DY61" i="2"/>
  <c r="DZ61" i="2"/>
  <c r="EA61" i="2"/>
  <c r="DY62" i="2"/>
  <c r="DZ62" i="2"/>
  <c r="EA62" i="2"/>
  <c r="DY63" i="2"/>
  <c r="DZ63" i="2"/>
  <c r="EA63" i="2"/>
  <c r="DY64" i="2"/>
  <c r="DZ64" i="2"/>
  <c r="EA64" i="2"/>
  <c r="DY65" i="2"/>
  <c r="DZ65" i="2"/>
  <c r="EA65" i="2"/>
  <c r="DY66" i="2"/>
  <c r="DZ66" i="2"/>
  <c r="EA66" i="2"/>
  <c r="DY67" i="2"/>
  <c r="DZ67" i="2"/>
  <c r="EA67" i="2"/>
  <c r="DY68" i="2"/>
  <c r="DZ68" i="2"/>
  <c r="EA68" i="2"/>
  <c r="DY69" i="2"/>
  <c r="DZ69" i="2"/>
  <c r="EA69" i="2"/>
  <c r="DY70" i="2"/>
  <c r="DZ70" i="2"/>
  <c r="EA70" i="2"/>
  <c r="DY71" i="2"/>
  <c r="DZ71" i="2"/>
  <c r="EA71" i="2"/>
  <c r="DY72" i="2"/>
  <c r="DZ72" i="2"/>
  <c r="EA72" i="2"/>
  <c r="DY73" i="2"/>
  <c r="DZ73" i="2"/>
  <c r="EA73" i="2"/>
  <c r="DY74" i="2"/>
  <c r="DZ74" i="2"/>
  <c r="EA74" i="2"/>
  <c r="DY75" i="2"/>
  <c r="DZ75" i="2"/>
  <c r="EA75" i="2"/>
  <c r="DY76" i="2"/>
  <c r="DZ76" i="2"/>
  <c r="EA76" i="2"/>
  <c r="EX5" i="2" l="1"/>
  <c r="EX6" i="2"/>
  <c r="EX7" i="2"/>
  <c r="EX8" i="2"/>
  <c r="EX9" i="2"/>
  <c r="EX10" i="2"/>
  <c r="EX11" i="2"/>
  <c r="EX12" i="2"/>
  <c r="EX13" i="2"/>
  <c r="EX14" i="2"/>
  <c r="EX15" i="2"/>
  <c r="EX16" i="2"/>
  <c r="EX17" i="2"/>
  <c r="EX18" i="2"/>
  <c r="EX19" i="2"/>
  <c r="EX20" i="2"/>
  <c r="EX21" i="2"/>
  <c r="EX22" i="2"/>
  <c r="EX23" i="2"/>
  <c r="EX24" i="2"/>
  <c r="EX25" i="2"/>
  <c r="EX26" i="2"/>
  <c r="EX27" i="2"/>
  <c r="EX28" i="2"/>
  <c r="EX29" i="2"/>
  <c r="EX30" i="2"/>
  <c r="EX31" i="2"/>
  <c r="EX32" i="2"/>
  <c r="EX33" i="2"/>
  <c r="EX34" i="2"/>
  <c r="EX35" i="2"/>
  <c r="EX36" i="2"/>
  <c r="EX37" i="2"/>
  <c r="EX38" i="2"/>
  <c r="EX39" i="2"/>
  <c r="EX40" i="2"/>
  <c r="EX41" i="2"/>
  <c r="EX42" i="2"/>
  <c r="EX43" i="2"/>
  <c r="EX44" i="2"/>
  <c r="EX45" i="2"/>
  <c r="EX46" i="2"/>
  <c r="EX47" i="2"/>
  <c r="EX48" i="2"/>
  <c r="EX49" i="2"/>
  <c r="EX50" i="2"/>
  <c r="EX51" i="2"/>
  <c r="EX52" i="2"/>
  <c r="EX53" i="2"/>
  <c r="EX54" i="2"/>
  <c r="EX55" i="2"/>
  <c r="EX56" i="2"/>
  <c r="EX57" i="2"/>
  <c r="EX58" i="2"/>
  <c r="EX59" i="2"/>
  <c r="EX60" i="2"/>
  <c r="EX61" i="2"/>
  <c r="EX62" i="2"/>
  <c r="EX63" i="2"/>
  <c r="EX64" i="2"/>
  <c r="EX65" i="2"/>
  <c r="EX66" i="2"/>
  <c r="EX67" i="2"/>
  <c r="EX68" i="2"/>
  <c r="EX69" i="2"/>
  <c r="EX70" i="2"/>
  <c r="EX71" i="2"/>
  <c r="EX72" i="2"/>
  <c r="EX73" i="2"/>
  <c r="EX74" i="2"/>
  <c r="EX75" i="2"/>
  <c r="EX76" i="2"/>
  <c r="EX77" i="2"/>
  <c r="EX78" i="2"/>
  <c r="EX79" i="2"/>
  <c r="EX80" i="2"/>
  <c r="EX81" i="2"/>
  <c r="EX82" i="2"/>
  <c r="EX83" i="2"/>
  <c r="EX84" i="2"/>
  <c r="EX85" i="2"/>
  <c r="EX86" i="2"/>
  <c r="EX87" i="2"/>
  <c r="EX88" i="2"/>
  <c r="EX89" i="2"/>
  <c r="EX90" i="2"/>
  <c r="EX91" i="2"/>
  <c r="EX92" i="2"/>
  <c r="EX93" i="2"/>
  <c r="EX94" i="2"/>
  <c r="EX95" i="2"/>
  <c r="EX96" i="2"/>
  <c r="EX97" i="2"/>
  <c r="EX98" i="2"/>
  <c r="EX99" i="2"/>
  <c r="EX100" i="2"/>
  <c r="EX101" i="2"/>
  <c r="EX102" i="2"/>
  <c r="EX103" i="2"/>
  <c r="EX104" i="2"/>
  <c r="EX105" i="2"/>
  <c r="EX106" i="2"/>
  <c r="EX107" i="2"/>
  <c r="EX108" i="2"/>
  <c r="EX109" i="2"/>
  <c r="EX110" i="2"/>
  <c r="EX111" i="2"/>
  <c r="EX112" i="2"/>
  <c r="EX113" i="2"/>
  <c r="EX114" i="2"/>
  <c r="EX115" i="2"/>
  <c r="EX116" i="2"/>
  <c r="EX117" i="2"/>
  <c r="EX118" i="2"/>
  <c r="EX119" i="2"/>
  <c r="EX120" i="2"/>
  <c r="EX121" i="2"/>
  <c r="EX122" i="2"/>
  <c r="EX123" i="2"/>
  <c r="EX124" i="2"/>
  <c r="EX125" i="2"/>
  <c r="EX126" i="2"/>
  <c r="EX127" i="2"/>
  <c r="EX128" i="2"/>
  <c r="EX129" i="2"/>
  <c r="EX130" i="2"/>
  <c r="EX131" i="2"/>
  <c r="EX132" i="2"/>
  <c r="EX133" i="2"/>
  <c r="EX134" i="2"/>
  <c r="EX135" i="2"/>
  <c r="EX136" i="2"/>
  <c r="EX137" i="2"/>
  <c r="EX138" i="2"/>
  <c r="EX139" i="2"/>
  <c r="EX140" i="2"/>
  <c r="EX141" i="2"/>
  <c r="EX142" i="2"/>
  <c r="EX143" i="2"/>
  <c r="EX144" i="2"/>
  <c r="EX145" i="2"/>
  <c r="EX146" i="2"/>
  <c r="EX147" i="2"/>
  <c r="EX148" i="2"/>
  <c r="EX149" i="2"/>
  <c r="EX150" i="2"/>
  <c r="EX151" i="2"/>
  <c r="EX152" i="2"/>
  <c r="EX153" i="2"/>
  <c r="EX154" i="2"/>
  <c r="EX155" i="2"/>
  <c r="EX156" i="2"/>
  <c r="EX157" i="2"/>
  <c r="EX158" i="2"/>
  <c r="EX159" i="2"/>
  <c r="EX160" i="2"/>
  <c r="EX161" i="2"/>
  <c r="EX162" i="2"/>
  <c r="EX163" i="2"/>
  <c r="EX164" i="2"/>
  <c r="EX165" i="2"/>
  <c r="EX166" i="2"/>
  <c r="EX167" i="2"/>
  <c r="EX168" i="2"/>
  <c r="EX169" i="2"/>
  <c r="EX170" i="2"/>
  <c r="EX171" i="2"/>
  <c r="EX172" i="2"/>
  <c r="EX173" i="2"/>
  <c r="EX174" i="2"/>
  <c r="EX175" i="2"/>
  <c r="EX176" i="2"/>
  <c r="EX177" i="2"/>
  <c r="EX178" i="2"/>
  <c r="EX179" i="2"/>
  <c r="EX180" i="2"/>
  <c r="EX181" i="2"/>
  <c r="EX182" i="2"/>
  <c r="EX183" i="2"/>
  <c r="EX184" i="2"/>
  <c r="EX185" i="2"/>
  <c r="EX186" i="2"/>
  <c r="EX187" i="2"/>
  <c r="EX188" i="2"/>
  <c r="EX189" i="2"/>
  <c r="EX190" i="2"/>
  <c r="EX191" i="2"/>
  <c r="EX192" i="2"/>
  <c r="EX193" i="2"/>
  <c r="EX194" i="2"/>
  <c r="EX195" i="2"/>
  <c r="EX196" i="2"/>
  <c r="EX197" i="2"/>
  <c r="EX198" i="2"/>
  <c r="EX199" i="2"/>
  <c r="EX200" i="2"/>
  <c r="EX201" i="2"/>
  <c r="EX202" i="2"/>
  <c r="EX203" i="2"/>
  <c r="EX204" i="2"/>
  <c r="EX205" i="2"/>
  <c r="EX206" i="2"/>
  <c r="EX207" i="2"/>
  <c r="EX208" i="2"/>
  <c r="EX209" i="2"/>
  <c r="EX210" i="2"/>
  <c r="EX211" i="2"/>
  <c r="EX212" i="2"/>
  <c r="EX213" i="2"/>
  <c r="EX214" i="2"/>
  <c r="EX215" i="2"/>
  <c r="EX216" i="2"/>
  <c r="EX217" i="2"/>
  <c r="EX218" i="2"/>
  <c r="EX219" i="2"/>
  <c r="EX220" i="2"/>
  <c r="EX221" i="2"/>
  <c r="EX222" i="2"/>
  <c r="EX223" i="2"/>
  <c r="EX224" i="2"/>
  <c r="EX225" i="2"/>
  <c r="EX226" i="2"/>
  <c r="EX227" i="2"/>
  <c r="EX228" i="2"/>
  <c r="EX229" i="2"/>
  <c r="EX230" i="2"/>
  <c r="EX231" i="2"/>
  <c r="EX232" i="2"/>
  <c r="EX233" i="2"/>
  <c r="EX234" i="2"/>
  <c r="EX235" i="2"/>
  <c r="EX236" i="2"/>
  <c r="EX237" i="2"/>
  <c r="EX238" i="2"/>
  <c r="EX239" i="2"/>
  <c r="EX240" i="2"/>
  <c r="EX241" i="2"/>
  <c r="EX242" i="2"/>
  <c r="EX243" i="2"/>
  <c r="EX244" i="2"/>
  <c r="EX245" i="2"/>
  <c r="EX246" i="2"/>
  <c r="EX247" i="2"/>
  <c r="EX248" i="2"/>
  <c r="EX249" i="2"/>
  <c r="EX250" i="2"/>
  <c r="EX251" i="2"/>
  <c r="EX252" i="2"/>
  <c r="EX253" i="2"/>
  <c r="EX254" i="2"/>
  <c r="EX255" i="2"/>
  <c r="EX256" i="2"/>
  <c r="EX257" i="2"/>
  <c r="EX258" i="2"/>
  <c r="EX259" i="2"/>
  <c r="EX260" i="2"/>
  <c r="EX261" i="2"/>
  <c r="EX262" i="2"/>
  <c r="EX263" i="2"/>
  <c r="EX264" i="2"/>
  <c r="EX265" i="2"/>
  <c r="EX266" i="2"/>
  <c r="EX267" i="2"/>
  <c r="EX268" i="2"/>
  <c r="EX269" i="2"/>
  <c r="EX270" i="2"/>
  <c r="EX271" i="2"/>
  <c r="EX272" i="2"/>
  <c r="EX273" i="2"/>
  <c r="EX274" i="2"/>
  <c r="EX275" i="2"/>
  <c r="EX276" i="2"/>
  <c r="EX277" i="2"/>
  <c r="EX278" i="2"/>
  <c r="EX279" i="2"/>
  <c r="EX280" i="2"/>
  <c r="EX281" i="2"/>
  <c r="EX282" i="2"/>
  <c r="EX283" i="2"/>
  <c r="EX284" i="2"/>
  <c r="EX285" i="2"/>
  <c r="EX286" i="2"/>
  <c r="EX287" i="2"/>
  <c r="EX288" i="2"/>
  <c r="EX289" i="2"/>
  <c r="EX290" i="2"/>
  <c r="EX291" i="2"/>
  <c r="EX292" i="2"/>
  <c r="EX293" i="2"/>
  <c r="EX294" i="2"/>
  <c r="EX295" i="2"/>
  <c r="EX296" i="2"/>
  <c r="EX297" i="2"/>
  <c r="EX298" i="2"/>
  <c r="EX299" i="2"/>
  <c r="EX300" i="2"/>
  <c r="EX301" i="2"/>
  <c r="EX302" i="2"/>
  <c r="EX303" i="2"/>
  <c r="EX304" i="2"/>
  <c r="EX305" i="2"/>
  <c r="EX306" i="2"/>
  <c r="EX307" i="2"/>
  <c r="EX308" i="2"/>
  <c r="EX309" i="2"/>
  <c r="EX310" i="2"/>
  <c r="EX311" i="2"/>
  <c r="EX312" i="2"/>
  <c r="EX313" i="2"/>
  <c r="EX314" i="2"/>
  <c r="EX315" i="2"/>
  <c r="EX316" i="2"/>
  <c r="EX317" i="2"/>
  <c r="EX318" i="2"/>
  <c r="EX319" i="2"/>
  <c r="EX320" i="2"/>
  <c r="EX321" i="2"/>
  <c r="EX322" i="2"/>
  <c r="EX323" i="2"/>
  <c r="EX324" i="2"/>
  <c r="EX325" i="2"/>
  <c r="EX326" i="2"/>
  <c r="EX327" i="2"/>
  <c r="EX328" i="2"/>
  <c r="EX329" i="2"/>
  <c r="EX330" i="2"/>
  <c r="EX331" i="2"/>
  <c r="EX332" i="2"/>
  <c r="EX333" i="2"/>
  <c r="EX334" i="2"/>
  <c r="EX335" i="2"/>
  <c r="EX336" i="2"/>
  <c r="EX337" i="2"/>
  <c r="EX338" i="2"/>
  <c r="EX339" i="2"/>
  <c r="EX340" i="2"/>
  <c r="EX341" i="2"/>
  <c r="EX342" i="2"/>
  <c r="EX343" i="2"/>
  <c r="EX344" i="2"/>
  <c r="EX345" i="2"/>
  <c r="EX346" i="2"/>
  <c r="EX347" i="2"/>
  <c r="EX348" i="2"/>
  <c r="EX349" i="2"/>
  <c r="EX350" i="2"/>
  <c r="EX351" i="2"/>
  <c r="EX352" i="2"/>
  <c r="EX353" i="2"/>
  <c r="EX354" i="2"/>
  <c r="EX355" i="2"/>
  <c r="EX356" i="2"/>
  <c r="EX357" i="2"/>
  <c r="EX358" i="2"/>
  <c r="EX359" i="2"/>
  <c r="EX360" i="2"/>
  <c r="EX361" i="2"/>
  <c r="EX362" i="2"/>
  <c r="EX363" i="2"/>
  <c r="EX364" i="2"/>
  <c r="EX365" i="2"/>
  <c r="EX366" i="2"/>
  <c r="EX367" i="2"/>
  <c r="EX368" i="2"/>
  <c r="EX369" i="2"/>
  <c r="EX370" i="2"/>
  <c r="EX371" i="2"/>
  <c r="EX372" i="2"/>
  <c r="EX373" i="2"/>
  <c r="EX374" i="2"/>
  <c r="EX375" i="2"/>
  <c r="EX376" i="2"/>
  <c r="EX377" i="2"/>
  <c r="EX378" i="2"/>
  <c r="EX379" i="2"/>
  <c r="EX380" i="2"/>
  <c r="EX381" i="2"/>
  <c r="EX382" i="2"/>
  <c r="EX383" i="2"/>
  <c r="EX384" i="2"/>
  <c r="EX385" i="2"/>
  <c r="EX386" i="2"/>
  <c r="EX387" i="2"/>
  <c r="EX388" i="2"/>
  <c r="EX389" i="2"/>
  <c r="EX390" i="2"/>
  <c r="EX391" i="2"/>
  <c r="EX392" i="2"/>
  <c r="EX393" i="2"/>
  <c r="EX394" i="2"/>
  <c r="EX395" i="2"/>
  <c r="EX396" i="2"/>
  <c r="EX397" i="2"/>
  <c r="EX398" i="2"/>
  <c r="EX399" i="2"/>
  <c r="EX400" i="2"/>
  <c r="EX401" i="2"/>
  <c r="EX402" i="2"/>
  <c r="EX403" i="2"/>
  <c r="EX404" i="2"/>
  <c r="EX405" i="2"/>
  <c r="EX406" i="2"/>
  <c r="EX407" i="2"/>
  <c r="EX408" i="2"/>
  <c r="EX409" i="2"/>
  <c r="EX410" i="2"/>
  <c r="EX411" i="2"/>
  <c r="EX412" i="2"/>
  <c r="EX413" i="2"/>
  <c r="EX414" i="2"/>
  <c r="EX415" i="2"/>
  <c r="EX416" i="2"/>
  <c r="EX417" i="2"/>
  <c r="EX418" i="2"/>
  <c r="EX419" i="2"/>
  <c r="EX420" i="2"/>
  <c r="EX421" i="2"/>
  <c r="EX422" i="2"/>
  <c r="EX423" i="2"/>
  <c r="EX424" i="2"/>
  <c r="EX425" i="2"/>
  <c r="EX426" i="2"/>
  <c r="EX427" i="2"/>
  <c r="EX428" i="2"/>
  <c r="EX429" i="2"/>
  <c r="EX430" i="2"/>
  <c r="EX431" i="2"/>
  <c r="EX432" i="2"/>
  <c r="EX433" i="2"/>
  <c r="EX434" i="2"/>
  <c r="EX435" i="2"/>
  <c r="EX436" i="2"/>
  <c r="EX437" i="2"/>
  <c r="EX438" i="2"/>
  <c r="EX439" i="2"/>
  <c r="EX440" i="2"/>
  <c r="EX441" i="2"/>
  <c r="EX442" i="2"/>
  <c r="EX443" i="2"/>
  <c r="EX444" i="2"/>
  <c r="EX445" i="2"/>
  <c r="EX446" i="2"/>
  <c r="EX447" i="2"/>
  <c r="EX448" i="2"/>
  <c r="EX449" i="2"/>
  <c r="EX450" i="2"/>
  <c r="EX451" i="2"/>
  <c r="EX452" i="2"/>
  <c r="EX453" i="2"/>
  <c r="EX454" i="2"/>
  <c r="EX455" i="2"/>
  <c r="EX456" i="2"/>
  <c r="EX457" i="2"/>
  <c r="EX458" i="2"/>
  <c r="EX459" i="2"/>
  <c r="EX460" i="2"/>
  <c r="EX461" i="2"/>
  <c r="EX462" i="2"/>
  <c r="EX463" i="2"/>
  <c r="EX464" i="2"/>
  <c r="EX465" i="2"/>
  <c r="EX466" i="2"/>
  <c r="EX467" i="2"/>
  <c r="EX468" i="2"/>
  <c r="EX469" i="2"/>
  <c r="EX470" i="2"/>
  <c r="EX471" i="2"/>
  <c r="EX472" i="2"/>
  <c r="EX473" i="2"/>
  <c r="EX474" i="2"/>
  <c r="EX475" i="2"/>
  <c r="EX476" i="2"/>
  <c r="EX477" i="2"/>
  <c r="EX478" i="2"/>
  <c r="EX479" i="2"/>
  <c r="EX480" i="2"/>
  <c r="EX481" i="2"/>
  <c r="EX482" i="2"/>
  <c r="EX483" i="2"/>
  <c r="EX484" i="2"/>
  <c r="EX485" i="2"/>
  <c r="EX486" i="2"/>
  <c r="EX487" i="2"/>
  <c r="EX488" i="2"/>
  <c r="EX489" i="2"/>
  <c r="EX490" i="2"/>
  <c r="EX491" i="2"/>
  <c r="EX492" i="2"/>
  <c r="EX493" i="2"/>
  <c r="EX494" i="2"/>
  <c r="EX495" i="2"/>
  <c r="EX496" i="2"/>
  <c r="EX497" i="2"/>
  <c r="EX498" i="2"/>
  <c r="EX499" i="2"/>
  <c r="EX500" i="2"/>
  <c r="EX501" i="2"/>
  <c r="EX502" i="2"/>
  <c r="EX503" i="2"/>
  <c r="EX504" i="2"/>
  <c r="EX505" i="2"/>
  <c r="EX506" i="2"/>
  <c r="EX507" i="2"/>
  <c r="EX508" i="2"/>
  <c r="EX509" i="2"/>
  <c r="EX510" i="2"/>
  <c r="EX511" i="2"/>
  <c r="EX512" i="2"/>
  <c r="EX513" i="2"/>
  <c r="EX514" i="2"/>
  <c r="EX515" i="2"/>
  <c r="EX516" i="2"/>
  <c r="EX517" i="2"/>
  <c r="EX518" i="2"/>
  <c r="EX519" i="2"/>
  <c r="EX520" i="2"/>
  <c r="EX521" i="2"/>
  <c r="EX522" i="2"/>
  <c r="EX523" i="2"/>
  <c r="EX524" i="2"/>
  <c r="EX525" i="2"/>
  <c r="EX526" i="2"/>
  <c r="EX527" i="2"/>
  <c r="EX528" i="2"/>
  <c r="EX529" i="2"/>
  <c r="EX530" i="2"/>
  <c r="EX531" i="2"/>
  <c r="EX532" i="2"/>
  <c r="EX533" i="2"/>
  <c r="EX534" i="2"/>
  <c r="EX535" i="2"/>
  <c r="EX536" i="2"/>
  <c r="EX537" i="2"/>
  <c r="EX538" i="2"/>
  <c r="EX539" i="2"/>
  <c r="EX540" i="2"/>
  <c r="EX541" i="2"/>
  <c r="EX542" i="2"/>
  <c r="EX543" i="2"/>
  <c r="EX544" i="2"/>
  <c r="EX545" i="2"/>
  <c r="EX546" i="2"/>
  <c r="EX547" i="2"/>
  <c r="EX548" i="2"/>
  <c r="EX549" i="2"/>
  <c r="EX550" i="2"/>
  <c r="EX551" i="2"/>
  <c r="EX552" i="2"/>
  <c r="EX553" i="2"/>
  <c r="EX554" i="2"/>
  <c r="EX555" i="2"/>
  <c r="EX556" i="2"/>
  <c r="EX557" i="2"/>
  <c r="EX558" i="2"/>
  <c r="EX559" i="2"/>
  <c r="EX560" i="2"/>
  <c r="EX561" i="2"/>
  <c r="EX562" i="2"/>
  <c r="EX563" i="2"/>
  <c r="EX564" i="2"/>
  <c r="EX565" i="2"/>
  <c r="EX566" i="2"/>
  <c r="EX567" i="2"/>
  <c r="EX568" i="2"/>
  <c r="EX569" i="2"/>
  <c r="EX570" i="2"/>
  <c r="EX571" i="2"/>
  <c r="EX572" i="2"/>
  <c r="EX573" i="2"/>
  <c r="EX574" i="2"/>
  <c r="EX575" i="2"/>
  <c r="EX576" i="2"/>
  <c r="EX577" i="2"/>
  <c r="EX578" i="2"/>
  <c r="EX579" i="2"/>
  <c r="EX580" i="2"/>
  <c r="EX581" i="2"/>
  <c r="EX582" i="2"/>
  <c r="EX583" i="2"/>
  <c r="EX584" i="2"/>
  <c r="EX585" i="2"/>
  <c r="EX586" i="2"/>
  <c r="EX587" i="2"/>
  <c r="EX588" i="2"/>
  <c r="EX589" i="2"/>
  <c r="EX590" i="2"/>
  <c r="EX591" i="2"/>
  <c r="EX592" i="2"/>
  <c r="EX593" i="2"/>
  <c r="EX594" i="2"/>
  <c r="EX595" i="2"/>
  <c r="EX596" i="2"/>
  <c r="EX597" i="2"/>
  <c r="EX598" i="2"/>
  <c r="EX599" i="2"/>
  <c r="EX600" i="2"/>
  <c r="EX601" i="2"/>
  <c r="EX602" i="2"/>
  <c r="EX603" i="2"/>
  <c r="EX604" i="2"/>
  <c r="EX605" i="2"/>
  <c r="EX606" i="2"/>
  <c r="EX607" i="2"/>
  <c r="EX608" i="2"/>
  <c r="EX609" i="2"/>
  <c r="EX610" i="2"/>
  <c r="EX611" i="2"/>
  <c r="EX612" i="2"/>
  <c r="EX613" i="2"/>
  <c r="EX614" i="2"/>
  <c r="EX615" i="2"/>
  <c r="EX616" i="2"/>
  <c r="EX617" i="2"/>
  <c r="EX618" i="2"/>
  <c r="EX619" i="2"/>
  <c r="EX620" i="2"/>
  <c r="EX621" i="2"/>
  <c r="EX622" i="2"/>
  <c r="EX623" i="2"/>
  <c r="EX624" i="2"/>
  <c r="EX625" i="2"/>
  <c r="EX626" i="2"/>
  <c r="EX627" i="2"/>
  <c r="EX628" i="2"/>
  <c r="EX629" i="2"/>
  <c r="EX630" i="2"/>
  <c r="EX631" i="2"/>
  <c r="EX632" i="2"/>
  <c r="EX633" i="2"/>
  <c r="EX634" i="2"/>
  <c r="EX635" i="2"/>
  <c r="EX636" i="2"/>
  <c r="EX637" i="2"/>
  <c r="EX638" i="2"/>
  <c r="EX639" i="2"/>
  <c r="EX640" i="2"/>
  <c r="EX641" i="2"/>
  <c r="EX642" i="2"/>
  <c r="EX643" i="2"/>
  <c r="EX644" i="2"/>
  <c r="EX645" i="2"/>
  <c r="EX646" i="2"/>
  <c r="EX647" i="2"/>
  <c r="EX648" i="2"/>
  <c r="EX649" i="2"/>
  <c r="EX650" i="2"/>
  <c r="EX651" i="2"/>
  <c r="EX652" i="2"/>
  <c r="EX653" i="2"/>
  <c r="EX654" i="2"/>
  <c r="EX655" i="2"/>
  <c r="EX656" i="2"/>
  <c r="EX657" i="2"/>
  <c r="EX658" i="2"/>
  <c r="EX659" i="2"/>
  <c r="EX660" i="2"/>
  <c r="EX661" i="2"/>
  <c r="EX662" i="2"/>
  <c r="EX663" i="2"/>
  <c r="EX664" i="2"/>
  <c r="EX665" i="2"/>
  <c r="EX666" i="2"/>
  <c r="EX667" i="2"/>
  <c r="EX668" i="2"/>
  <c r="EX669" i="2"/>
  <c r="EX670" i="2"/>
  <c r="EX671" i="2"/>
  <c r="EX672" i="2"/>
  <c r="EX673" i="2"/>
  <c r="EX674" i="2"/>
  <c r="EX675" i="2"/>
  <c r="EX676" i="2"/>
  <c r="EX677" i="2"/>
  <c r="EX678" i="2"/>
  <c r="EX679" i="2"/>
  <c r="EX680" i="2"/>
  <c r="EX681" i="2"/>
  <c r="EX682" i="2"/>
  <c r="EX683" i="2"/>
  <c r="EX684" i="2"/>
  <c r="EX685" i="2"/>
  <c r="EX686" i="2"/>
  <c r="EX687" i="2"/>
  <c r="EX688" i="2"/>
  <c r="EX689" i="2"/>
  <c r="EX690" i="2"/>
  <c r="EX691" i="2"/>
  <c r="EX692" i="2"/>
  <c r="EX693" i="2"/>
  <c r="EX694" i="2"/>
  <c r="EX695" i="2"/>
  <c r="EX696" i="2"/>
  <c r="EX697" i="2"/>
  <c r="EX698" i="2"/>
  <c r="EX699" i="2"/>
  <c r="EX700" i="2"/>
  <c r="EX701" i="2"/>
  <c r="EX702" i="2"/>
  <c r="EX703" i="2"/>
  <c r="EX704" i="2"/>
  <c r="EX705" i="2"/>
  <c r="EX706" i="2"/>
  <c r="EX707" i="2"/>
  <c r="EX708" i="2"/>
  <c r="EX709" i="2"/>
  <c r="EX710" i="2"/>
  <c r="EX711" i="2"/>
  <c r="EX712" i="2"/>
  <c r="EX713" i="2"/>
  <c r="EX714" i="2"/>
  <c r="EX715" i="2"/>
  <c r="EX716" i="2"/>
  <c r="EX717" i="2"/>
  <c r="EX718" i="2"/>
  <c r="EX719" i="2"/>
  <c r="EX720" i="2"/>
  <c r="EX721" i="2"/>
  <c r="EX722" i="2"/>
  <c r="EX723" i="2"/>
  <c r="EX724" i="2"/>
  <c r="EX725" i="2"/>
  <c r="EX726" i="2"/>
  <c r="EX727" i="2"/>
  <c r="EX728" i="2"/>
  <c r="EX729" i="2"/>
  <c r="EX730" i="2"/>
  <c r="EX731" i="2"/>
  <c r="EX732" i="2"/>
  <c r="EX733" i="2"/>
  <c r="EX734" i="2"/>
  <c r="EX735" i="2"/>
  <c r="EX736" i="2"/>
  <c r="EX737" i="2"/>
  <c r="EX738" i="2"/>
  <c r="EX739" i="2"/>
  <c r="EX740" i="2"/>
  <c r="EX741" i="2"/>
  <c r="EX742" i="2"/>
  <c r="EX743" i="2"/>
  <c r="EX744" i="2"/>
  <c r="EX745" i="2"/>
  <c r="EX746" i="2"/>
  <c r="EX747" i="2"/>
  <c r="EX748" i="2"/>
  <c r="EX749" i="2"/>
  <c r="EX750" i="2"/>
  <c r="EX751" i="2"/>
  <c r="EX752" i="2"/>
  <c r="EX753" i="2"/>
  <c r="EX754" i="2"/>
  <c r="EX755" i="2"/>
  <c r="EX756" i="2"/>
  <c r="EX757" i="2"/>
  <c r="EX758" i="2"/>
  <c r="EX759" i="2"/>
  <c r="EX760" i="2"/>
  <c r="EX761" i="2"/>
  <c r="EX762" i="2"/>
  <c r="EX763" i="2"/>
  <c r="EX764" i="2"/>
  <c r="EX765" i="2"/>
  <c r="EX766" i="2"/>
  <c r="EX767" i="2"/>
  <c r="EX768" i="2"/>
  <c r="EX769" i="2"/>
  <c r="EX770" i="2"/>
  <c r="EX771" i="2"/>
  <c r="EX772" i="2"/>
  <c r="EX773" i="2"/>
  <c r="EX774" i="2"/>
  <c r="EX775" i="2"/>
  <c r="EX776" i="2"/>
  <c r="EX777" i="2"/>
  <c r="EX778" i="2"/>
  <c r="EX779" i="2"/>
  <c r="EX780" i="2"/>
  <c r="EX781" i="2"/>
  <c r="EX782" i="2"/>
  <c r="EX783" i="2"/>
  <c r="EX784" i="2"/>
  <c r="EX785" i="2"/>
  <c r="EX786" i="2"/>
  <c r="EX787" i="2"/>
  <c r="EX788" i="2"/>
  <c r="EX789" i="2"/>
  <c r="EX790" i="2"/>
  <c r="EX791" i="2"/>
  <c r="EX792" i="2"/>
  <c r="EX793" i="2"/>
  <c r="EX794" i="2"/>
  <c r="EX795" i="2"/>
  <c r="EX796" i="2"/>
  <c r="EX797" i="2"/>
  <c r="EX798" i="2"/>
  <c r="EX799" i="2"/>
  <c r="EX800" i="2"/>
  <c r="EX801" i="2"/>
  <c r="EX802" i="2"/>
  <c r="EX803" i="2"/>
  <c r="EX804" i="2"/>
  <c r="EX805" i="2"/>
  <c r="EX806" i="2"/>
  <c r="EX807" i="2"/>
  <c r="EX808" i="2"/>
  <c r="EX809" i="2"/>
  <c r="EX810" i="2"/>
  <c r="EX811" i="2"/>
  <c r="EX812" i="2"/>
  <c r="EX813" i="2"/>
  <c r="EX814" i="2"/>
  <c r="EX815" i="2"/>
  <c r="EX816" i="2"/>
  <c r="EX817" i="2"/>
  <c r="EX818" i="2"/>
  <c r="EX819" i="2"/>
  <c r="EX820" i="2"/>
  <c r="EX821" i="2"/>
  <c r="EX822" i="2"/>
  <c r="EX823" i="2"/>
  <c r="EX824" i="2"/>
  <c r="EX825" i="2"/>
  <c r="EX826" i="2"/>
  <c r="EX827" i="2"/>
  <c r="EX828" i="2"/>
  <c r="EX829" i="2"/>
  <c r="EX830" i="2"/>
  <c r="EX831" i="2"/>
  <c r="EX832" i="2"/>
  <c r="EX833" i="2"/>
  <c r="EX834" i="2"/>
  <c r="EX835" i="2"/>
  <c r="EX836" i="2"/>
  <c r="EX837" i="2"/>
  <c r="EX838" i="2"/>
  <c r="EX839" i="2"/>
  <c r="EX840" i="2"/>
  <c r="EX841" i="2"/>
  <c r="EX842" i="2"/>
  <c r="EX843" i="2"/>
  <c r="EX844" i="2"/>
  <c r="EX845" i="2"/>
  <c r="EX846" i="2"/>
  <c r="EX847" i="2"/>
  <c r="EX848" i="2"/>
  <c r="EX849" i="2"/>
  <c r="EX850" i="2"/>
  <c r="EX851" i="2"/>
  <c r="EX852" i="2"/>
  <c r="EX853" i="2"/>
  <c r="EX854" i="2"/>
  <c r="EX855" i="2"/>
  <c r="EX856" i="2"/>
  <c r="EX857" i="2"/>
  <c r="EX858" i="2"/>
  <c r="EX859" i="2"/>
  <c r="EX860" i="2"/>
  <c r="EX861" i="2"/>
  <c r="EX862" i="2"/>
  <c r="EX863" i="2"/>
  <c r="EX864" i="2"/>
  <c r="EX865" i="2"/>
  <c r="EX866" i="2"/>
  <c r="EX867" i="2"/>
  <c r="EX868" i="2"/>
  <c r="EX869" i="2"/>
  <c r="EX870" i="2"/>
  <c r="EX871" i="2"/>
  <c r="EX872" i="2"/>
  <c r="EX873" i="2"/>
  <c r="EX874" i="2"/>
  <c r="EX875" i="2"/>
  <c r="EX876" i="2"/>
  <c r="EX877" i="2"/>
  <c r="EX878" i="2"/>
  <c r="EX879" i="2"/>
  <c r="EX880" i="2"/>
  <c r="EX881" i="2"/>
  <c r="EX882" i="2"/>
  <c r="EX883" i="2"/>
  <c r="EX884" i="2"/>
  <c r="EX885" i="2"/>
  <c r="EX886" i="2"/>
  <c r="EX887" i="2"/>
  <c r="EX888" i="2"/>
  <c r="EX889" i="2"/>
  <c r="EX890" i="2"/>
  <c r="EX891" i="2"/>
  <c r="EX892" i="2"/>
  <c r="EX893" i="2"/>
  <c r="EX894" i="2"/>
  <c r="EX895" i="2"/>
  <c r="EX896" i="2"/>
  <c r="EX897" i="2"/>
  <c r="EX898" i="2"/>
  <c r="EX899" i="2"/>
  <c r="EX900" i="2"/>
  <c r="EX901" i="2"/>
  <c r="EX902" i="2"/>
  <c r="EX903" i="2"/>
  <c r="EX904" i="2"/>
  <c r="EX905" i="2"/>
  <c r="EX906" i="2"/>
  <c r="EX907" i="2"/>
  <c r="EX908" i="2"/>
  <c r="EX909" i="2"/>
  <c r="EX910" i="2"/>
  <c r="EX911" i="2"/>
  <c r="EX912" i="2"/>
  <c r="EX913" i="2"/>
  <c r="EX914" i="2"/>
  <c r="EX915" i="2"/>
  <c r="EX916" i="2"/>
  <c r="EX917" i="2"/>
  <c r="EX918" i="2"/>
  <c r="EX919" i="2"/>
  <c r="EX920" i="2"/>
  <c r="EX921" i="2"/>
  <c r="EX922" i="2"/>
  <c r="EX923" i="2"/>
  <c r="EX924" i="2"/>
  <c r="EX925" i="2"/>
  <c r="EX926" i="2"/>
  <c r="EX927" i="2"/>
  <c r="EX928" i="2"/>
  <c r="EX929" i="2"/>
  <c r="EX930" i="2"/>
  <c r="EX931" i="2"/>
  <c r="EX932" i="2"/>
  <c r="EX933" i="2"/>
  <c r="EX934" i="2"/>
  <c r="EX935" i="2"/>
  <c r="EX936" i="2"/>
  <c r="EX937" i="2"/>
  <c r="EX938" i="2"/>
  <c r="EX939" i="2"/>
  <c r="EX940" i="2"/>
  <c r="EX941" i="2"/>
  <c r="EX942" i="2"/>
  <c r="EX943" i="2"/>
  <c r="EX944" i="2"/>
  <c r="EX945" i="2"/>
  <c r="EX946" i="2"/>
  <c r="EX947" i="2"/>
  <c r="EX948" i="2"/>
  <c r="EX949" i="2"/>
  <c r="EX950" i="2"/>
  <c r="EX951" i="2"/>
  <c r="EX952" i="2"/>
  <c r="EX953" i="2"/>
  <c r="EX954" i="2"/>
  <c r="EX955" i="2"/>
  <c r="EX956" i="2"/>
  <c r="EX957" i="2"/>
  <c r="EX958" i="2"/>
  <c r="EX959" i="2"/>
  <c r="EX960" i="2"/>
  <c r="EX961" i="2"/>
  <c r="EX962" i="2"/>
  <c r="EX963" i="2"/>
  <c r="EX964" i="2"/>
  <c r="EX965" i="2"/>
  <c r="EX966" i="2"/>
  <c r="EX967" i="2"/>
  <c r="EX968" i="2"/>
  <c r="EX969" i="2"/>
  <c r="EX970" i="2"/>
  <c r="EX971" i="2"/>
  <c r="EX972" i="2"/>
  <c r="EX973" i="2"/>
  <c r="EX974" i="2"/>
  <c r="EX975" i="2"/>
  <c r="EX976" i="2"/>
  <c r="EX977" i="2"/>
  <c r="EX978" i="2"/>
  <c r="EX979" i="2"/>
  <c r="EX980" i="2"/>
  <c r="EX981" i="2"/>
  <c r="EX982" i="2"/>
  <c r="EX983" i="2"/>
  <c r="EX984" i="2"/>
  <c r="EX985" i="2"/>
  <c r="EX986" i="2"/>
  <c r="EX987" i="2"/>
  <c r="EX988" i="2"/>
  <c r="EX989" i="2"/>
  <c r="EX990" i="2"/>
  <c r="EX991" i="2"/>
  <c r="EX992" i="2"/>
  <c r="EX993" i="2"/>
  <c r="EX994" i="2"/>
  <c r="EX995" i="2"/>
  <c r="EX996" i="2"/>
  <c r="EX997" i="2"/>
  <c r="EX998" i="2"/>
  <c r="EX999" i="2"/>
  <c r="EX1000" i="2"/>
  <c r="EX1001" i="2"/>
  <c r="EX1002" i="2"/>
  <c r="EX1003" i="2"/>
  <c r="EX1004" i="2"/>
  <c r="EX1005" i="2"/>
  <c r="EX1006" i="2"/>
  <c r="EX1007" i="2"/>
  <c r="EX1008" i="2"/>
  <c r="EX1009" i="2"/>
  <c r="EX1010" i="2"/>
  <c r="EX1011" i="2"/>
  <c r="EX1012" i="2"/>
  <c r="EX1013" i="2"/>
  <c r="EX1014" i="2"/>
  <c r="EX1015" i="2"/>
  <c r="EX1016" i="2"/>
  <c r="EX1017" i="2"/>
  <c r="EX1018" i="2"/>
  <c r="EX1019" i="2"/>
  <c r="EX1020" i="2"/>
  <c r="EX1021" i="2"/>
  <c r="EX1022" i="2"/>
  <c r="EX1023" i="2"/>
  <c r="EX1024" i="2"/>
  <c r="EX1025" i="2"/>
  <c r="EX1026" i="2"/>
  <c r="EX1027" i="2"/>
  <c r="EX1028" i="2"/>
  <c r="EX1029" i="2"/>
  <c r="EX1030" i="2"/>
  <c r="EX1031" i="2"/>
  <c r="EX1032" i="2"/>
  <c r="EX1033" i="2"/>
  <c r="EX1034" i="2"/>
  <c r="EX1035" i="2"/>
  <c r="EX1036" i="2"/>
  <c r="EX1037" i="2"/>
  <c r="EX1038" i="2"/>
  <c r="EX1039" i="2"/>
  <c r="EX1040" i="2"/>
  <c r="EX1041" i="2"/>
  <c r="EX1042" i="2"/>
  <c r="EX1043" i="2"/>
  <c r="EX1044" i="2"/>
  <c r="EX1045" i="2"/>
  <c r="EX1046" i="2"/>
  <c r="EX1047" i="2"/>
  <c r="EX1048" i="2"/>
  <c r="EX1049" i="2"/>
  <c r="EX1050" i="2"/>
  <c r="EX1051" i="2"/>
  <c r="EX1052" i="2"/>
  <c r="EX1053" i="2"/>
  <c r="EX1054" i="2"/>
  <c r="EX1055" i="2"/>
  <c r="EX1056" i="2"/>
  <c r="EX1057" i="2"/>
  <c r="EX1058" i="2"/>
  <c r="EX1059" i="2"/>
  <c r="EX1060" i="2"/>
  <c r="EX1061" i="2"/>
  <c r="EX1062" i="2"/>
  <c r="EX1063" i="2"/>
  <c r="EX1064" i="2"/>
  <c r="EX1065" i="2"/>
  <c r="EX1066" i="2"/>
  <c r="EX1067" i="2"/>
  <c r="EX1068" i="2"/>
  <c r="EX1069" i="2"/>
  <c r="EX1070" i="2"/>
  <c r="EX1071" i="2"/>
  <c r="EX1072" i="2"/>
  <c r="EX1073" i="2"/>
  <c r="EX1074" i="2"/>
  <c r="EX1075" i="2"/>
  <c r="EX1076" i="2"/>
  <c r="EX1077" i="2"/>
  <c r="EX1078" i="2"/>
  <c r="EX1079" i="2"/>
  <c r="EX1080" i="2"/>
  <c r="EX1081" i="2"/>
  <c r="EX1082" i="2"/>
  <c r="EX1083" i="2"/>
  <c r="EX1084" i="2"/>
  <c r="EX1085" i="2"/>
  <c r="EX1086" i="2"/>
  <c r="EX1087" i="2"/>
  <c r="EX1088" i="2"/>
  <c r="EX1089" i="2"/>
  <c r="EX1090" i="2"/>
  <c r="EX1091" i="2"/>
  <c r="EX1092" i="2"/>
  <c r="EX1093" i="2"/>
  <c r="EX1094" i="2"/>
  <c r="EX1095" i="2"/>
  <c r="EX1096" i="2"/>
  <c r="EX1097" i="2"/>
  <c r="EX1098" i="2"/>
  <c r="EX1099" i="2"/>
  <c r="EX1100" i="2"/>
  <c r="EX1101" i="2"/>
  <c r="EX1102" i="2"/>
  <c r="EX1103" i="2"/>
  <c r="EX1104" i="2"/>
  <c r="EX1105" i="2"/>
  <c r="EX1106" i="2"/>
  <c r="EX1107" i="2"/>
  <c r="EX1108" i="2"/>
  <c r="EX1109" i="2"/>
  <c r="EX1110" i="2"/>
  <c r="EX1111" i="2"/>
  <c r="EX1112" i="2"/>
  <c r="EX1113" i="2"/>
  <c r="EX1114" i="2"/>
  <c r="EX1115" i="2"/>
  <c r="EX1116" i="2"/>
  <c r="EX1117" i="2"/>
  <c r="EX1118" i="2"/>
  <c r="EX1119" i="2"/>
  <c r="EX1120" i="2"/>
  <c r="EX1121" i="2"/>
  <c r="EX1122" i="2"/>
  <c r="EX1123" i="2"/>
  <c r="EX1124" i="2"/>
  <c r="EX1125" i="2"/>
  <c r="EX1126" i="2"/>
  <c r="EX1127" i="2"/>
  <c r="EX1128" i="2"/>
  <c r="EX1129" i="2"/>
  <c r="EX1130" i="2"/>
  <c r="EX1131" i="2"/>
  <c r="EX1132" i="2"/>
  <c r="EX1133" i="2"/>
  <c r="EX1134" i="2"/>
  <c r="EX1135" i="2"/>
  <c r="EX1136" i="2"/>
  <c r="EX1137" i="2"/>
  <c r="EX1138" i="2"/>
  <c r="EX1139" i="2"/>
  <c r="EX1140" i="2"/>
  <c r="EX1141" i="2"/>
  <c r="EX1142" i="2"/>
  <c r="EX1143" i="2"/>
  <c r="EX1144" i="2"/>
  <c r="EX1145" i="2"/>
  <c r="EX1146" i="2"/>
  <c r="EX1147" i="2"/>
  <c r="EX1148" i="2"/>
  <c r="EX1149" i="2"/>
  <c r="EX1150" i="2"/>
  <c r="EX1151" i="2"/>
  <c r="EX1152" i="2"/>
  <c r="EX1153" i="2"/>
  <c r="EX1154" i="2"/>
  <c r="EX1155" i="2"/>
  <c r="EX1156" i="2"/>
  <c r="EX1157" i="2"/>
  <c r="EX1158" i="2"/>
  <c r="EX1159" i="2"/>
  <c r="EX1160" i="2"/>
  <c r="EX1161" i="2"/>
  <c r="EX1162" i="2"/>
  <c r="EX1163" i="2"/>
  <c r="EX1164" i="2"/>
  <c r="EX1165" i="2"/>
  <c r="EX1166" i="2"/>
  <c r="EX1167" i="2"/>
  <c r="EX1168" i="2"/>
  <c r="EX1169" i="2"/>
  <c r="EX1170" i="2"/>
  <c r="EX1171" i="2"/>
  <c r="EX1172" i="2"/>
  <c r="EX1173" i="2"/>
  <c r="EX1174" i="2"/>
  <c r="EX1175" i="2"/>
  <c r="EX1176" i="2"/>
  <c r="EX1177" i="2"/>
  <c r="EX1178" i="2"/>
  <c r="EX1179" i="2"/>
  <c r="EX1180" i="2"/>
  <c r="EX1181" i="2"/>
  <c r="EX1182" i="2"/>
  <c r="EX1183" i="2"/>
  <c r="EX1184" i="2"/>
  <c r="EX1185" i="2"/>
  <c r="EX1186" i="2"/>
  <c r="EX1187" i="2"/>
  <c r="EX1188" i="2"/>
  <c r="EX1189" i="2"/>
  <c r="EX1190" i="2"/>
  <c r="EX1191" i="2"/>
  <c r="EX1192" i="2"/>
  <c r="EX1193" i="2"/>
  <c r="EX1194" i="2"/>
  <c r="EX1195" i="2"/>
  <c r="EX1196" i="2"/>
  <c r="EX1197" i="2"/>
  <c r="EX1198" i="2"/>
  <c r="EX1199" i="2"/>
  <c r="EX1200" i="2"/>
  <c r="EX1201" i="2"/>
  <c r="EX1202" i="2"/>
  <c r="EX1203" i="2"/>
  <c r="EX1204" i="2"/>
  <c r="EX1205" i="2"/>
  <c r="EX1206" i="2"/>
  <c r="EX1207" i="2"/>
  <c r="EX1208" i="2"/>
  <c r="EX1209" i="2"/>
  <c r="EX1210" i="2"/>
  <c r="EX1211" i="2"/>
  <c r="EX1212" i="2"/>
  <c r="EX1213" i="2"/>
  <c r="EX1214" i="2"/>
  <c r="EX1215" i="2"/>
  <c r="EX1216" i="2"/>
  <c r="EX1217" i="2"/>
  <c r="EX1218" i="2"/>
  <c r="EX1219" i="2"/>
  <c r="EX1220" i="2"/>
  <c r="EX1221" i="2"/>
  <c r="EX1222" i="2"/>
  <c r="EX1223" i="2"/>
  <c r="EX1224" i="2"/>
  <c r="EX1225" i="2"/>
  <c r="EX1226" i="2"/>
  <c r="EX1227" i="2"/>
  <c r="EX1228" i="2"/>
  <c r="EX1229" i="2"/>
  <c r="EX1230" i="2"/>
  <c r="EX1231" i="2"/>
  <c r="EX1232" i="2"/>
  <c r="EX1233" i="2"/>
  <c r="EX1234" i="2"/>
  <c r="EX1235" i="2"/>
  <c r="EX1236" i="2"/>
  <c r="EX1237" i="2"/>
  <c r="EX1238" i="2"/>
  <c r="EX1239" i="2"/>
  <c r="EX1240" i="2"/>
  <c r="EX1241" i="2"/>
  <c r="EX1242" i="2"/>
  <c r="EX1243" i="2"/>
  <c r="EX1244" i="2"/>
  <c r="EX1245" i="2"/>
  <c r="EX1246" i="2"/>
  <c r="EX1247" i="2"/>
  <c r="EX1248" i="2"/>
  <c r="EX1249" i="2"/>
  <c r="EX1250" i="2"/>
  <c r="EX1251" i="2"/>
  <c r="EX1252" i="2"/>
  <c r="EX1253" i="2"/>
  <c r="EX1254" i="2"/>
  <c r="EX1255" i="2"/>
  <c r="EX1256" i="2"/>
  <c r="EX1257" i="2"/>
  <c r="EX1258" i="2"/>
  <c r="EX1259" i="2"/>
  <c r="EX1260" i="2"/>
  <c r="EX1261" i="2"/>
  <c r="EX1262" i="2"/>
  <c r="EX1263" i="2"/>
  <c r="EX1264" i="2"/>
  <c r="EX1265" i="2"/>
  <c r="EX1266" i="2"/>
  <c r="EX1267" i="2"/>
  <c r="EX1268" i="2"/>
  <c r="EX1269" i="2"/>
  <c r="EX1270" i="2"/>
  <c r="EX1271" i="2"/>
  <c r="EX1272" i="2"/>
  <c r="EX1273" i="2"/>
  <c r="EX1274" i="2"/>
  <c r="EX1275" i="2"/>
  <c r="EX1276" i="2"/>
  <c r="EX1277" i="2"/>
  <c r="EX1278" i="2"/>
  <c r="EX1279" i="2"/>
  <c r="EX1280" i="2"/>
  <c r="EX1281" i="2"/>
  <c r="EX1282" i="2"/>
  <c r="EX1283" i="2"/>
  <c r="EX1284" i="2"/>
  <c r="EX1285" i="2"/>
  <c r="EX1286" i="2"/>
  <c r="EX1287" i="2"/>
  <c r="EX1288" i="2"/>
  <c r="EX1289" i="2"/>
  <c r="EX1290" i="2"/>
  <c r="EX1291" i="2"/>
  <c r="EX1292" i="2"/>
  <c r="EX1293" i="2"/>
  <c r="EX1294" i="2"/>
  <c r="EX1295" i="2"/>
  <c r="EX1296" i="2"/>
  <c r="EX1297" i="2"/>
  <c r="EX1298" i="2"/>
  <c r="EX1299" i="2"/>
  <c r="EX1300" i="2"/>
  <c r="EX1301" i="2"/>
  <c r="EX1302" i="2"/>
  <c r="EX1303" i="2"/>
  <c r="EX1304" i="2"/>
  <c r="EX1305" i="2"/>
  <c r="EX1306" i="2"/>
  <c r="EX1307" i="2"/>
  <c r="EX1308" i="2"/>
  <c r="EX1309" i="2"/>
  <c r="EX1310" i="2"/>
  <c r="EX1311" i="2"/>
  <c r="EX1312" i="2"/>
  <c r="EX1313" i="2"/>
  <c r="EX1314" i="2"/>
  <c r="EX1315" i="2"/>
  <c r="EX1316" i="2"/>
  <c r="EX1317" i="2"/>
  <c r="EX1318" i="2"/>
  <c r="EX1319" i="2"/>
  <c r="EX1320" i="2"/>
  <c r="EX1321" i="2"/>
  <c r="EX1322" i="2"/>
  <c r="EX1323" i="2"/>
  <c r="EX1324" i="2"/>
  <c r="EX1325" i="2"/>
  <c r="EX1326" i="2"/>
  <c r="EX1327" i="2"/>
  <c r="EX1328" i="2"/>
  <c r="EX1329" i="2"/>
  <c r="EX1330" i="2"/>
  <c r="EX1331" i="2"/>
  <c r="EX1332" i="2"/>
  <c r="EX1333" i="2"/>
  <c r="EX1334" i="2"/>
  <c r="EX1335" i="2"/>
  <c r="EX1336" i="2"/>
  <c r="EX1337" i="2"/>
  <c r="EX1338" i="2"/>
  <c r="EX1339" i="2"/>
  <c r="EX1340" i="2"/>
  <c r="EX1341" i="2"/>
  <c r="EX1342" i="2"/>
  <c r="EX1343" i="2"/>
  <c r="EX1344" i="2"/>
  <c r="EX1345" i="2"/>
  <c r="EX1346" i="2"/>
  <c r="EX1347" i="2"/>
  <c r="EX1348" i="2"/>
  <c r="EX1349" i="2"/>
  <c r="EX1350" i="2"/>
  <c r="EX1351" i="2"/>
  <c r="EX1352" i="2"/>
  <c r="EX1353" i="2"/>
  <c r="EX1354" i="2"/>
  <c r="EX1355" i="2"/>
  <c r="EX1356" i="2"/>
  <c r="EX1357" i="2"/>
  <c r="EX1358" i="2"/>
  <c r="EX1359" i="2"/>
  <c r="EX1360" i="2"/>
  <c r="EX1361" i="2"/>
  <c r="EX1362" i="2"/>
  <c r="EX1363" i="2"/>
  <c r="EX1364" i="2"/>
  <c r="EX1365" i="2"/>
  <c r="EX1366" i="2"/>
  <c r="EX1367" i="2"/>
  <c r="EX1368" i="2"/>
  <c r="EX1369" i="2"/>
  <c r="EX1370" i="2"/>
  <c r="EX1371" i="2"/>
  <c r="EX1372" i="2"/>
  <c r="EX1373" i="2"/>
  <c r="EX1374" i="2"/>
  <c r="EX1375" i="2"/>
  <c r="EX1376" i="2"/>
  <c r="EX1377" i="2"/>
  <c r="EX1378" i="2"/>
  <c r="EX1379" i="2"/>
  <c r="EX1380" i="2"/>
  <c r="EX1381" i="2"/>
  <c r="EX1382" i="2"/>
  <c r="EX1383" i="2"/>
  <c r="EX1384" i="2"/>
  <c r="EX1385" i="2"/>
  <c r="EX1386" i="2"/>
  <c r="EX1387" i="2"/>
  <c r="EX1388" i="2"/>
  <c r="EX1389" i="2"/>
  <c r="EX1390" i="2"/>
  <c r="EX1391" i="2"/>
  <c r="EX1392" i="2"/>
  <c r="EX1393" i="2"/>
  <c r="EX1394" i="2"/>
  <c r="EX1395" i="2"/>
  <c r="EX1396" i="2"/>
  <c r="EX1397" i="2"/>
  <c r="EX1398" i="2"/>
  <c r="EX1399" i="2"/>
  <c r="EX1400" i="2"/>
  <c r="EX1401" i="2"/>
  <c r="EX1402" i="2"/>
  <c r="EX1403" i="2"/>
  <c r="EX1404" i="2"/>
  <c r="EX1405" i="2"/>
  <c r="EX1406" i="2"/>
  <c r="EX1407" i="2"/>
  <c r="EX1408" i="2"/>
  <c r="EX1409" i="2"/>
  <c r="EX1410" i="2"/>
  <c r="EX1411" i="2"/>
  <c r="EX1412" i="2"/>
  <c r="EX1413" i="2"/>
  <c r="EX1414" i="2"/>
  <c r="EX1415" i="2"/>
  <c r="EX1416" i="2"/>
  <c r="EX1417" i="2"/>
  <c r="EX1418" i="2"/>
  <c r="EX1419" i="2"/>
  <c r="EX1420" i="2"/>
  <c r="EX1421" i="2"/>
  <c r="EX1422" i="2"/>
  <c r="EX1423" i="2"/>
  <c r="EX1424" i="2"/>
  <c r="EX1425" i="2"/>
  <c r="EX1426" i="2"/>
  <c r="EX1427" i="2"/>
  <c r="EX1428" i="2"/>
  <c r="EX1429" i="2"/>
  <c r="EX1430" i="2"/>
  <c r="EX1431" i="2"/>
  <c r="EX1432" i="2"/>
  <c r="EX1433" i="2"/>
  <c r="EX1434" i="2"/>
  <c r="EX1435" i="2"/>
  <c r="EX1436" i="2"/>
  <c r="EX1437" i="2"/>
  <c r="EX1438" i="2"/>
  <c r="EX1439" i="2"/>
  <c r="EX1440" i="2"/>
  <c r="EX1441" i="2"/>
  <c r="EX1442" i="2"/>
  <c r="EX1443" i="2"/>
  <c r="EX1444" i="2"/>
  <c r="EX1445" i="2"/>
  <c r="EX1446" i="2"/>
  <c r="EX1447" i="2"/>
  <c r="EX1448" i="2"/>
  <c r="EX1449" i="2"/>
  <c r="EX1450" i="2"/>
  <c r="EX1451" i="2"/>
  <c r="EX1452" i="2"/>
  <c r="EX1453" i="2"/>
  <c r="EX1454" i="2"/>
  <c r="EX1455" i="2"/>
  <c r="EX1456" i="2"/>
  <c r="EX1457" i="2"/>
  <c r="EX1458" i="2"/>
  <c r="EX1459" i="2"/>
  <c r="EX1460" i="2"/>
  <c r="EX1461" i="2"/>
  <c r="EX1462" i="2"/>
  <c r="EX1463" i="2"/>
  <c r="EX1464" i="2"/>
  <c r="EX1465" i="2"/>
  <c r="EX1466" i="2"/>
  <c r="EX1467" i="2"/>
  <c r="EX1468" i="2"/>
  <c r="EX1469" i="2"/>
  <c r="EX1470" i="2"/>
  <c r="EX1471" i="2"/>
  <c r="EX1472" i="2"/>
  <c r="EX1473" i="2"/>
  <c r="EX1474" i="2"/>
  <c r="EX1475" i="2"/>
  <c r="EX1476" i="2"/>
  <c r="EX1477" i="2"/>
  <c r="EX1478" i="2"/>
  <c r="EX1479" i="2"/>
  <c r="EX1480" i="2"/>
  <c r="EX1481" i="2"/>
  <c r="EX1482" i="2"/>
  <c r="EX1483" i="2"/>
  <c r="EX1484" i="2"/>
  <c r="EX1485" i="2"/>
  <c r="EX1486" i="2"/>
  <c r="EX1487" i="2"/>
  <c r="EX1488" i="2"/>
  <c r="EX1489" i="2"/>
  <c r="EX1490" i="2"/>
  <c r="EX1491" i="2"/>
  <c r="EX1492" i="2"/>
  <c r="EX1493" i="2"/>
  <c r="EX1494" i="2"/>
  <c r="EX1495" i="2"/>
  <c r="EX1496" i="2"/>
  <c r="EX1497" i="2"/>
  <c r="EX1498" i="2"/>
  <c r="EX1499" i="2"/>
  <c r="EX1500" i="2"/>
  <c r="EX1501" i="2"/>
  <c r="EX1502" i="2"/>
  <c r="EX1503" i="2"/>
  <c r="EX1504" i="2"/>
  <c r="EX1505" i="2"/>
  <c r="EX1506" i="2"/>
  <c r="EX1507" i="2"/>
  <c r="EX1508" i="2"/>
  <c r="EX1509" i="2"/>
  <c r="EX1510" i="2"/>
  <c r="EX1511" i="2"/>
  <c r="EX1512" i="2"/>
  <c r="EX1513" i="2"/>
  <c r="EX1514" i="2"/>
  <c r="EX1515" i="2"/>
  <c r="EX1516" i="2"/>
  <c r="EX1517" i="2"/>
  <c r="EX1518" i="2"/>
  <c r="EX1519" i="2"/>
  <c r="EX1520" i="2"/>
  <c r="EX1521" i="2"/>
  <c r="EX1522" i="2"/>
  <c r="EX1523" i="2"/>
  <c r="EX1524" i="2"/>
  <c r="EX1525" i="2"/>
  <c r="EX1526" i="2"/>
  <c r="EX1527" i="2"/>
  <c r="EX1528" i="2"/>
  <c r="EX1529" i="2"/>
  <c r="EX1530" i="2"/>
  <c r="EX1531" i="2"/>
  <c r="EX1532" i="2"/>
  <c r="EX1533" i="2"/>
  <c r="EX1534" i="2"/>
  <c r="EX1535" i="2"/>
  <c r="EX1536" i="2"/>
  <c r="EX1537" i="2"/>
  <c r="EX1538" i="2"/>
  <c r="EX1539" i="2"/>
  <c r="EX1540" i="2"/>
  <c r="EX1541" i="2"/>
  <c r="EX1542" i="2"/>
  <c r="EX1543" i="2"/>
  <c r="EX1544" i="2"/>
  <c r="EX1545" i="2"/>
  <c r="EX1546" i="2"/>
  <c r="EX1547" i="2"/>
  <c r="EX1548" i="2"/>
  <c r="EX1549" i="2"/>
  <c r="EX1550" i="2"/>
  <c r="EX1551" i="2"/>
  <c r="EX1552" i="2"/>
  <c r="EX1553" i="2"/>
  <c r="EX1554" i="2"/>
  <c r="EX1555" i="2"/>
  <c r="EX1556" i="2"/>
  <c r="EX1557" i="2"/>
  <c r="EX1558" i="2"/>
  <c r="EX1559" i="2"/>
  <c r="EX1560" i="2"/>
  <c r="EX1561" i="2"/>
  <c r="EX1562" i="2"/>
  <c r="EX1563" i="2"/>
  <c r="EX1564" i="2"/>
  <c r="EX1565" i="2"/>
  <c r="EX1566" i="2"/>
  <c r="EX1567" i="2"/>
  <c r="EX1568" i="2"/>
  <c r="EX1569" i="2"/>
  <c r="EX1570" i="2"/>
  <c r="GH1570" i="2" l="1"/>
  <c r="GG1570" i="2"/>
  <c r="GF1570" i="2"/>
  <c r="GH1569" i="2"/>
  <c r="GG1569" i="2"/>
  <c r="GF1569" i="2"/>
  <c r="GH1568" i="2"/>
  <c r="GG1568" i="2"/>
  <c r="GF1568" i="2"/>
  <c r="GH1567" i="2"/>
  <c r="GG1567" i="2"/>
  <c r="GF1567" i="2"/>
  <c r="GH1566" i="2"/>
  <c r="GG1566" i="2"/>
  <c r="GF1566" i="2"/>
  <c r="GH1565" i="2"/>
  <c r="GG1565" i="2"/>
  <c r="GF1565" i="2"/>
  <c r="GH1564" i="2"/>
  <c r="GG1564" i="2"/>
  <c r="GF1564" i="2"/>
  <c r="GH1563" i="2"/>
  <c r="GG1563" i="2"/>
  <c r="GF1563" i="2"/>
  <c r="GH1562" i="2"/>
  <c r="GG1562" i="2"/>
  <c r="GF1562" i="2"/>
  <c r="GH1561" i="2"/>
  <c r="GG1561" i="2"/>
  <c r="GF1561" i="2"/>
  <c r="GH1560" i="2"/>
  <c r="GG1560" i="2"/>
  <c r="GF1560" i="2"/>
  <c r="GH1559" i="2"/>
  <c r="GG1559" i="2"/>
  <c r="GF1559" i="2"/>
  <c r="GH1558" i="2"/>
  <c r="GG1558" i="2"/>
  <c r="GF1558" i="2"/>
  <c r="GH1557" i="2"/>
  <c r="GG1557" i="2"/>
  <c r="GF1557" i="2"/>
  <c r="GH1556" i="2"/>
  <c r="GG1556" i="2"/>
  <c r="GF1556" i="2"/>
  <c r="GH1555" i="2"/>
  <c r="GG1555" i="2"/>
  <c r="GF1555" i="2"/>
  <c r="GH1554" i="2"/>
  <c r="GG1554" i="2"/>
  <c r="GF1554" i="2"/>
  <c r="GH1553" i="2"/>
  <c r="GG1553" i="2"/>
  <c r="GF1553" i="2"/>
  <c r="GH1552" i="2"/>
  <c r="GG1552" i="2"/>
  <c r="GF1552" i="2"/>
  <c r="GH1551" i="2"/>
  <c r="GG1551" i="2"/>
  <c r="GF1551" i="2"/>
  <c r="GH1550" i="2"/>
  <c r="GG1550" i="2"/>
  <c r="GF1550" i="2"/>
  <c r="GH1549" i="2"/>
  <c r="GG1549" i="2"/>
  <c r="GF1549" i="2"/>
  <c r="GH1548" i="2"/>
  <c r="GG1548" i="2"/>
  <c r="GF1548" i="2"/>
  <c r="GH1547" i="2"/>
  <c r="GG1547" i="2"/>
  <c r="GF1547" i="2"/>
  <c r="GH1546" i="2"/>
  <c r="GG1546" i="2"/>
  <c r="GF1546" i="2"/>
  <c r="GH1545" i="2"/>
  <c r="GG1545" i="2"/>
  <c r="GF1545" i="2"/>
  <c r="GH1544" i="2"/>
  <c r="GG1544" i="2"/>
  <c r="GF1544" i="2"/>
  <c r="GH1543" i="2"/>
  <c r="GG1543" i="2"/>
  <c r="GF1543" i="2"/>
  <c r="GH1542" i="2"/>
  <c r="GG1542" i="2"/>
  <c r="GF1542" i="2"/>
  <c r="GH1541" i="2"/>
  <c r="GG1541" i="2"/>
  <c r="GF1541" i="2"/>
  <c r="GH1540" i="2"/>
  <c r="GG1540" i="2"/>
  <c r="GF1540" i="2"/>
  <c r="GH1539" i="2"/>
  <c r="GG1539" i="2"/>
  <c r="GF1539" i="2"/>
  <c r="GH1538" i="2"/>
  <c r="GG1538" i="2"/>
  <c r="GF1538" i="2"/>
  <c r="GH1537" i="2"/>
  <c r="GG1537" i="2"/>
  <c r="GF1537" i="2"/>
  <c r="GH1536" i="2"/>
  <c r="GG1536" i="2"/>
  <c r="GF1536" i="2"/>
  <c r="GH1535" i="2"/>
  <c r="GG1535" i="2"/>
  <c r="GF1535" i="2"/>
  <c r="GH1534" i="2"/>
  <c r="GG1534" i="2"/>
  <c r="GF1534" i="2"/>
  <c r="GH1533" i="2"/>
  <c r="GG1533" i="2"/>
  <c r="GF1533" i="2"/>
  <c r="GH1532" i="2"/>
  <c r="GG1532" i="2"/>
  <c r="GF1532" i="2"/>
  <c r="GH1531" i="2"/>
  <c r="GG1531" i="2"/>
  <c r="GF1531" i="2"/>
  <c r="GH1530" i="2"/>
  <c r="GG1530" i="2"/>
  <c r="GF1530" i="2"/>
  <c r="GH1529" i="2"/>
  <c r="GG1529" i="2"/>
  <c r="GF1529" i="2"/>
  <c r="GH1528" i="2"/>
  <c r="GG1528" i="2"/>
  <c r="GF1528" i="2"/>
  <c r="GH1527" i="2"/>
  <c r="GG1527" i="2"/>
  <c r="GF1527" i="2"/>
  <c r="GH1526" i="2"/>
  <c r="GG1526" i="2"/>
  <c r="GF1526" i="2"/>
  <c r="GH1525" i="2"/>
  <c r="GG1525" i="2"/>
  <c r="GF1525" i="2"/>
  <c r="GH1524" i="2"/>
  <c r="GG1524" i="2"/>
  <c r="GF1524" i="2"/>
  <c r="GH1523" i="2"/>
  <c r="GG1523" i="2"/>
  <c r="GF1523" i="2"/>
  <c r="GH1522" i="2"/>
  <c r="GG1522" i="2"/>
  <c r="GF1522" i="2"/>
  <c r="GH1521" i="2"/>
  <c r="GG1521" i="2"/>
  <c r="GF1521" i="2"/>
  <c r="GH1520" i="2"/>
  <c r="GG1520" i="2"/>
  <c r="GF1520" i="2"/>
  <c r="GH1519" i="2"/>
  <c r="GG1519" i="2"/>
  <c r="GF1519" i="2"/>
  <c r="GH1518" i="2"/>
  <c r="GG1518" i="2"/>
  <c r="GF1518" i="2"/>
  <c r="GH1517" i="2"/>
  <c r="GG1517" i="2"/>
  <c r="GF1517" i="2"/>
  <c r="GH1516" i="2"/>
  <c r="GG1516" i="2"/>
  <c r="GF1516" i="2"/>
  <c r="GH1515" i="2"/>
  <c r="GG1515" i="2"/>
  <c r="GF1515" i="2"/>
  <c r="GH1514" i="2"/>
  <c r="GG1514" i="2"/>
  <c r="GF1514" i="2"/>
  <c r="GH1513" i="2"/>
  <c r="GG1513" i="2"/>
  <c r="GF1513" i="2"/>
  <c r="GH1512" i="2"/>
  <c r="GG1512" i="2"/>
  <c r="GF1512" i="2"/>
  <c r="GH1511" i="2"/>
  <c r="GG1511" i="2"/>
  <c r="GF1511" i="2"/>
  <c r="GH1510" i="2"/>
  <c r="GG1510" i="2"/>
  <c r="GF1510" i="2"/>
  <c r="GH1509" i="2"/>
  <c r="GG1509" i="2"/>
  <c r="GF1509" i="2"/>
  <c r="GH1508" i="2"/>
  <c r="GG1508" i="2"/>
  <c r="GF1508" i="2"/>
  <c r="GH1507" i="2"/>
  <c r="GG1507" i="2"/>
  <c r="GF1507" i="2"/>
  <c r="GH1506" i="2"/>
  <c r="GG1506" i="2"/>
  <c r="GF1506" i="2"/>
  <c r="GH1505" i="2"/>
  <c r="GG1505" i="2"/>
  <c r="GF1505" i="2"/>
  <c r="GH1504" i="2"/>
  <c r="GG1504" i="2"/>
  <c r="GF1504" i="2"/>
  <c r="GH1503" i="2"/>
  <c r="GG1503" i="2"/>
  <c r="GF1503" i="2"/>
  <c r="GH1502" i="2"/>
  <c r="GG1502" i="2"/>
  <c r="GF1502" i="2"/>
  <c r="GH1501" i="2"/>
  <c r="GG1501" i="2"/>
  <c r="GF1501" i="2"/>
  <c r="GH1500" i="2"/>
  <c r="GG1500" i="2"/>
  <c r="GF1500" i="2"/>
  <c r="GH1499" i="2"/>
  <c r="GG1499" i="2"/>
  <c r="GF1499" i="2"/>
  <c r="GH1498" i="2"/>
  <c r="GG1498" i="2"/>
  <c r="GF1498" i="2"/>
  <c r="GH1497" i="2"/>
  <c r="GG1497" i="2"/>
  <c r="GF1497" i="2"/>
  <c r="GH1496" i="2"/>
  <c r="GG1496" i="2"/>
  <c r="GF1496" i="2"/>
  <c r="GH1495" i="2"/>
  <c r="GG1495" i="2"/>
  <c r="GF1495" i="2"/>
  <c r="GH1494" i="2"/>
  <c r="GG1494" i="2"/>
  <c r="GF1494" i="2"/>
  <c r="GH1493" i="2"/>
  <c r="GG1493" i="2"/>
  <c r="GF1493" i="2"/>
  <c r="GH1492" i="2"/>
  <c r="GG1492" i="2"/>
  <c r="GF1492" i="2"/>
  <c r="GH1491" i="2"/>
  <c r="GG1491" i="2"/>
  <c r="GF1491" i="2"/>
  <c r="GH1490" i="2"/>
  <c r="GG1490" i="2"/>
  <c r="GF1490" i="2"/>
  <c r="GH1489" i="2"/>
  <c r="GG1489" i="2"/>
  <c r="GF1489" i="2"/>
  <c r="GH1488" i="2"/>
  <c r="GG1488" i="2"/>
  <c r="GF1488" i="2"/>
  <c r="GH1487" i="2"/>
  <c r="GG1487" i="2"/>
  <c r="GF1487" i="2"/>
  <c r="GH1486" i="2"/>
  <c r="GG1486" i="2"/>
  <c r="GF1486" i="2"/>
  <c r="GH1485" i="2"/>
  <c r="GG1485" i="2"/>
  <c r="GF1485" i="2"/>
  <c r="GH1484" i="2"/>
  <c r="GG1484" i="2"/>
  <c r="GF1484" i="2"/>
  <c r="GH1483" i="2"/>
  <c r="GG1483" i="2"/>
  <c r="GF1483" i="2"/>
  <c r="GH1482" i="2"/>
  <c r="GG1482" i="2"/>
  <c r="GF1482" i="2"/>
  <c r="GH1481" i="2"/>
  <c r="GG1481" i="2"/>
  <c r="GF1481" i="2"/>
  <c r="GH1480" i="2"/>
  <c r="GG1480" i="2"/>
  <c r="GF1480" i="2"/>
  <c r="GH1479" i="2"/>
  <c r="GG1479" i="2"/>
  <c r="GF1479" i="2"/>
  <c r="GH1478" i="2"/>
  <c r="GG1478" i="2"/>
  <c r="GF1478" i="2"/>
  <c r="GH1477" i="2"/>
  <c r="GG1477" i="2"/>
  <c r="GF1477" i="2"/>
  <c r="GH1476" i="2"/>
  <c r="GG1476" i="2"/>
  <c r="GF1476" i="2"/>
  <c r="GH1475" i="2"/>
  <c r="GG1475" i="2"/>
  <c r="GF1475" i="2"/>
  <c r="GH1474" i="2"/>
  <c r="GG1474" i="2"/>
  <c r="GF1474" i="2"/>
  <c r="GH1473" i="2"/>
  <c r="GG1473" i="2"/>
  <c r="GF1473" i="2"/>
  <c r="GH1472" i="2"/>
  <c r="GG1472" i="2"/>
  <c r="GF1472" i="2"/>
  <c r="GH1471" i="2"/>
  <c r="GG1471" i="2"/>
  <c r="GF1471" i="2"/>
  <c r="GH1470" i="2"/>
  <c r="GG1470" i="2"/>
  <c r="GF1470" i="2"/>
  <c r="GH1469" i="2"/>
  <c r="GG1469" i="2"/>
  <c r="GF1469" i="2"/>
  <c r="GH1468" i="2"/>
  <c r="GG1468" i="2"/>
  <c r="GF1468" i="2"/>
  <c r="GH1467" i="2"/>
  <c r="GG1467" i="2"/>
  <c r="GF1467" i="2"/>
  <c r="GH1466" i="2"/>
  <c r="GG1466" i="2"/>
  <c r="GF1466" i="2"/>
  <c r="GH1465" i="2"/>
  <c r="GG1465" i="2"/>
  <c r="GF1465" i="2"/>
  <c r="GH1464" i="2"/>
  <c r="GG1464" i="2"/>
  <c r="GF1464" i="2"/>
  <c r="GH1463" i="2"/>
  <c r="GG1463" i="2"/>
  <c r="GF1463" i="2"/>
  <c r="GH1462" i="2"/>
  <c r="GG1462" i="2"/>
  <c r="GF1462" i="2"/>
  <c r="GH1461" i="2"/>
  <c r="GG1461" i="2"/>
  <c r="GF1461" i="2"/>
  <c r="GH1460" i="2"/>
  <c r="GG1460" i="2"/>
  <c r="GF1460" i="2"/>
  <c r="GH1459" i="2"/>
  <c r="GG1459" i="2"/>
  <c r="GF1459" i="2"/>
  <c r="GH1458" i="2"/>
  <c r="GG1458" i="2"/>
  <c r="GF1458" i="2"/>
  <c r="GH1457" i="2"/>
  <c r="GG1457" i="2"/>
  <c r="GF1457" i="2"/>
  <c r="GH1456" i="2"/>
  <c r="GG1456" i="2"/>
  <c r="GF1456" i="2"/>
  <c r="GH1455" i="2"/>
  <c r="GG1455" i="2"/>
  <c r="GF1455" i="2"/>
  <c r="GH1454" i="2"/>
  <c r="GG1454" i="2"/>
  <c r="GF1454" i="2"/>
  <c r="GH1453" i="2"/>
  <c r="GG1453" i="2"/>
  <c r="GF1453" i="2"/>
  <c r="GH1452" i="2"/>
  <c r="GG1452" i="2"/>
  <c r="GF1452" i="2"/>
  <c r="GH1451" i="2"/>
  <c r="GG1451" i="2"/>
  <c r="GF1451" i="2"/>
  <c r="GH1450" i="2"/>
  <c r="GG1450" i="2"/>
  <c r="GF1450" i="2"/>
  <c r="GH1449" i="2"/>
  <c r="GG1449" i="2"/>
  <c r="GF1449" i="2"/>
  <c r="GH1448" i="2"/>
  <c r="GG1448" i="2"/>
  <c r="GF1448" i="2"/>
  <c r="GH1447" i="2"/>
  <c r="GG1447" i="2"/>
  <c r="GF1447" i="2"/>
  <c r="GH1446" i="2"/>
  <c r="GG1446" i="2"/>
  <c r="GF1446" i="2"/>
  <c r="GH1445" i="2"/>
  <c r="GG1445" i="2"/>
  <c r="GF1445" i="2"/>
  <c r="GH1444" i="2"/>
  <c r="GG1444" i="2"/>
  <c r="GF1444" i="2"/>
  <c r="GH1443" i="2"/>
  <c r="GG1443" i="2"/>
  <c r="GF1443" i="2"/>
  <c r="GH1442" i="2"/>
  <c r="GG1442" i="2"/>
  <c r="GF1442" i="2"/>
  <c r="GH1441" i="2"/>
  <c r="GG1441" i="2"/>
  <c r="GF1441" i="2"/>
  <c r="GH1440" i="2"/>
  <c r="GG1440" i="2"/>
  <c r="GF1440" i="2"/>
  <c r="GH1439" i="2"/>
  <c r="GG1439" i="2"/>
  <c r="GF1439" i="2"/>
  <c r="GH1438" i="2"/>
  <c r="GG1438" i="2"/>
  <c r="GF1438" i="2"/>
  <c r="GH1437" i="2"/>
  <c r="GG1437" i="2"/>
  <c r="GF1437" i="2"/>
  <c r="GH1436" i="2"/>
  <c r="GG1436" i="2"/>
  <c r="GF1436" i="2"/>
  <c r="GH1435" i="2"/>
  <c r="GG1435" i="2"/>
  <c r="GF1435" i="2"/>
  <c r="GH1434" i="2"/>
  <c r="GG1434" i="2"/>
  <c r="GF1434" i="2"/>
  <c r="GH1433" i="2"/>
  <c r="GG1433" i="2"/>
  <c r="GF1433" i="2"/>
  <c r="GH1432" i="2"/>
  <c r="GG1432" i="2"/>
  <c r="GF1432" i="2"/>
  <c r="GH1431" i="2"/>
  <c r="GG1431" i="2"/>
  <c r="GF1431" i="2"/>
  <c r="GH1430" i="2"/>
  <c r="GG1430" i="2"/>
  <c r="GF1430" i="2"/>
  <c r="GH1429" i="2"/>
  <c r="GG1429" i="2"/>
  <c r="GF1429" i="2"/>
  <c r="GH1428" i="2"/>
  <c r="GG1428" i="2"/>
  <c r="GF1428" i="2"/>
  <c r="GH1427" i="2"/>
  <c r="GG1427" i="2"/>
  <c r="GF1427" i="2"/>
  <c r="GH1426" i="2"/>
  <c r="GG1426" i="2"/>
  <c r="GF1426" i="2"/>
  <c r="GH1425" i="2"/>
  <c r="GG1425" i="2"/>
  <c r="GF1425" i="2"/>
  <c r="GH1424" i="2"/>
  <c r="GG1424" i="2"/>
  <c r="GF1424" i="2"/>
  <c r="GH1423" i="2"/>
  <c r="GG1423" i="2"/>
  <c r="GF1423" i="2"/>
  <c r="GH1422" i="2"/>
  <c r="GG1422" i="2"/>
  <c r="GF1422" i="2"/>
  <c r="GH1421" i="2"/>
  <c r="GG1421" i="2"/>
  <c r="GF1421" i="2"/>
  <c r="GH1420" i="2"/>
  <c r="GG1420" i="2"/>
  <c r="GF1420" i="2"/>
  <c r="GH1419" i="2"/>
  <c r="GG1419" i="2"/>
  <c r="GF1419" i="2"/>
  <c r="GH1418" i="2"/>
  <c r="GG1418" i="2"/>
  <c r="GF1418" i="2"/>
  <c r="GH1417" i="2"/>
  <c r="GG1417" i="2"/>
  <c r="GF1417" i="2"/>
  <c r="GH1416" i="2"/>
  <c r="GG1416" i="2"/>
  <c r="GF1416" i="2"/>
  <c r="GH1415" i="2"/>
  <c r="GG1415" i="2"/>
  <c r="GF1415" i="2"/>
  <c r="GH1414" i="2"/>
  <c r="GG1414" i="2"/>
  <c r="GF1414" i="2"/>
  <c r="GH1413" i="2"/>
  <c r="GG1413" i="2"/>
  <c r="GF1413" i="2"/>
  <c r="GH1412" i="2"/>
  <c r="GG1412" i="2"/>
  <c r="GF1412" i="2"/>
  <c r="GH1411" i="2"/>
  <c r="GG1411" i="2"/>
  <c r="GF1411" i="2"/>
  <c r="GH1410" i="2"/>
  <c r="GG1410" i="2"/>
  <c r="GF1410" i="2"/>
  <c r="GH1409" i="2"/>
  <c r="GG1409" i="2"/>
  <c r="GF1409" i="2"/>
  <c r="GH1408" i="2"/>
  <c r="GG1408" i="2"/>
  <c r="GF1408" i="2"/>
  <c r="GH1407" i="2"/>
  <c r="GG1407" i="2"/>
  <c r="GF1407" i="2"/>
  <c r="GH1406" i="2"/>
  <c r="GG1406" i="2"/>
  <c r="GF1406" i="2"/>
  <c r="GH1405" i="2"/>
  <c r="GG1405" i="2"/>
  <c r="GF1405" i="2"/>
  <c r="GH1404" i="2"/>
  <c r="GG1404" i="2"/>
  <c r="GF1404" i="2"/>
  <c r="GH1403" i="2"/>
  <c r="GG1403" i="2"/>
  <c r="GF1403" i="2"/>
  <c r="GH1402" i="2"/>
  <c r="GG1402" i="2"/>
  <c r="GF1402" i="2"/>
  <c r="GH1401" i="2"/>
  <c r="GG1401" i="2"/>
  <c r="GF1401" i="2"/>
  <c r="GH1400" i="2"/>
  <c r="GG1400" i="2"/>
  <c r="GF1400" i="2"/>
  <c r="GH1399" i="2"/>
  <c r="GG1399" i="2"/>
  <c r="GF1399" i="2"/>
  <c r="GH1398" i="2"/>
  <c r="GG1398" i="2"/>
  <c r="GF1398" i="2"/>
  <c r="GH1397" i="2"/>
  <c r="GG1397" i="2"/>
  <c r="GF1397" i="2"/>
  <c r="GH1396" i="2"/>
  <c r="GG1396" i="2"/>
  <c r="GF1396" i="2"/>
  <c r="GH1395" i="2"/>
  <c r="GG1395" i="2"/>
  <c r="GF1395" i="2"/>
  <c r="GH1394" i="2"/>
  <c r="GG1394" i="2"/>
  <c r="GF1394" i="2"/>
  <c r="GH1393" i="2"/>
  <c r="GG1393" i="2"/>
  <c r="GF1393" i="2"/>
  <c r="GH1392" i="2"/>
  <c r="GG1392" i="2"/>
  <c r="GF1392" i="2"/>
  <c r="GH1391" i="2"/>
  <c r="GG1391" i="2"/>
  <c r="GF1391" i="2"/>
  <c r="GH1390" i="2"/>
  <c r="GG1390" i="2"/>
  <c r="GF1390" i="2"/>
  <c r="GH1389" i="2"/>
  <c r="GG1389" i="2"/>
  <c r="GF1389" i="2"/>
  <c r="GH1388" i="2"/>
  <c r="GG1388" i="2"/>
  <c r="GF1388" i="2"/>
  <c r="GH1387" i="2"/>
  <c r="GG1387" i="2"/>
  <c r="GF1387" i="2"/>
  <c r="GH1386" i="2"/>
  <c r="GG1386" i="2"/>
  <c r="GF1386" i="2"/>
  <c r="GH1385" i="2"/>
  <c r="GG1385" i="2"/>
  <c r="GF1385" i="2"/>
  <c r="GH1384" i="2"/>
  <c r="GG1384" i="2"/>
  <c r="GF1384" i="2"/>
  <c r="GH1383" i="2"/>
  <c r="GG1383" i="2"/>
  <c r="GF1383" i="2"/>
  <c r="GH1382" i="2"/>
  <c r="GG1382" i="2"/>
  <c r="GF1382" i="2"/>
  <c r="GH1381" i="2"/>
  <c r="GG1381" i="2"/>
  <c r="GF1381" i="2"/>
  <c r="GH1380" i="2"/>
  <c r="GG1380" i="2"/>
  <c r="GF1380" i="2"/>
  <c r="GH1379" i="2"/>
  <c r="GG1379" i="2"/>
  <c r="GF1379" i="2"/>
  <c r="GH1378" i="2"/>
  <c r="GG1378" i="2"/>
  <c r="GF1378" i="2"/>
  <c r="GH1377" i="2"/>
  <c r="GG1377" i="2"/>
  <c r="GF1377" i="2"/>
  <c r="GH1376" i="2"/>
  <c r="GG1376" i="2"/>
  <c r="GF1376" i="2"/>
  <c r="GH1375" i="2"/>
  <c r="GG1375" i="2"/>
  <c r="GF1375" i="2"/>
  <c r="GH1374" i="2"/>
  <c r="GG1374" i="2"/>
  <c r="GF1374" i="2"/>
  <c r="GH1373" i="2"/>
  <c r="GG1373" i="2"/>
  <c r="GF1373" i="2"/>
  <c r="GH1372" i="2"/>
  <c r="GG1372" i="2"/>
  <c r="GF1372" i="2"/>
  <c r="GH1371" i="2"/>
  <c r="GG1371" i="2"/>
  <c r="GF1371" i="2"/>
  <c r="GH1370" i="2"/>
  <c r="GG1370" i="2"/>
  <c r="GF1370" i="2"/>
  <c r="GH1369" i="2"/>
  <c r="GG1369" i="2"/>
  <c r="GF1369" i="2"/>
  <c r="GH1368" i="2"/>
  <c r="GG1368" i="2"/>
  <c r="GF1368" i="2"/>
  <c r="GH1367" i="2"/>
  <c r="GG1367" i="2"/>
  <c r="GF1367" i="2"/>
  <c r="GH1366" i="2"/>
  <c r="GG1366" i="2"/>
  <c r="GF1366" i="2"/>
  <c r="GH1365" i="2"/>
  <c r="GG1365" i="2"/>
  <c r="GF1365" i="2"/>
  <c r="GH1364" i="2"/>
  <c r="GG1364" i="2"/>
  <c r="GF1364" i="2"/>
  <c r="GH1363" i="2"/>
  <c r="GG1363" i="2"/>
  <c r="GF1363" i="2"/>
  <c r="GH1362" i="2"/>
  <c r="GG1362" i="2"/>
  <c r="GF1362" i="2"/>
  <c r="GH1361" i="2"/>
  <c r="GG1361" i="2"/>
  <c r="GF1361" i="2"/>
  <c r="GH1360" i="2"/>
  <c r="GG1360" i="2"/>
  <c r="GF1360" i="2"/>
  <c r="GH1359" i="2"/>
  <c r="GG1359" i="2"/>
  <c r="GF1359" i="2"/>
  <c r="GH1358" i="2"/>
  <c r="GG1358" i="2"/>
  <c r="GF1358" i="2"/>
  <c r="GH1357" i="2"/>
  <c r="GG1357" i="2"/>
  <c r="GF1357" i="2"/>
  <c r="GH1356" i="2"/>
  <c r="GG1356" i="2"/>
  <c r="GF1356" i="2"/>
  <c r="GH1355" i="2"/>
  <c r="GG1355" i="2"/>
  <c r="GF1355" i="2"/>
  <c r="GH1354" i="2"/>
  <c r="GG1354" i="2"/>
  <c r="GF1354" i="2"/>
  <c r="GH1353" i="2"/>
  <c r="GG1353" i="2"/>
  <c r="GF1353" i="2"/>
  <c r="GH1352" i="2"/>
  <c r="GG1352" i="2"/>
  <c r="GF1352" i="2"/>
  <c r="GH1351" i="2"/>
  <c r="GG1351" i="2"/>
  <c r="GF1351" i="2"/>
  <c r="GH1350" i="2"/>
  <c r="GG1350" i="2"/>
  <c r="GF1350" i="2"/>
  <c r="GH1349" i="2"/>
  <c r="GG1349" i="2"/>
  <c r="GF1349" i="2"/>
  <c r="GH1348" i="2"/>
  <c r="GG1348" i="2"/>
  <c r="GF1348" i="2"/>
  <c r="GH1347" i="2"/>
  <c r="GG1347" i="2"/>
  <c r="GF1347" i="2"/>
  <c r="GH1346" i="2"/>
  <c r="GG1346" i="2"/>
  <c r="GF1346" i="2"/>
  <c r="GH1345" i="2"/>
  <c r="GG1345" i="2"/>
  <c r="GF1345" i="2"/>
  <c r="GH1344" i="2"/>
  <c r="GG1344" i="2"/>
  <c r="GF1344" i="2"/>
  <c r="GH1343" i="2"/>
  <c r="GG1343" i="2"/>
  <c r="GF1343" i="2"/>
  <c r="GH1342" i="2"/>
  <c r="GG1342" i="2"/>
  <c r="GF1342" i="2"/>
  <c r="GH1341" i="2"/>
  <c r="GG1341" i="2"/>
  <c r="GF1341" i="2"/>
  <c r="GH1340" i="2"/>
  <c r="GG1340" i="2"/>
  <c r="GF1340" i="2"/>
  <c r="GH1339" i="2"/>
  <c r="GG1339" i="2"/>
  <c r="GF1339" i="2"/>
  <c r="GH1338" i="2"/>
  <c r="GG1338" i="2"/>
  <c r="GF1338" i="2"/>
  <c r="GH1337" i="2"/>
  <c r="GG1337" i="2"/>
  <c r="GF1337" i="2"/>
  <c r="GH1336" i="2"/>
  <c r="GG1336" i="2"/>
  <c r="GF1336" i="2"/>
  <c r="GH1335" i="2"/>
  <c r="GG1335" i="2"/>
  <c r="GF1335" i="2"/>
  <c r="GH1334" i="2"/>
  <c r="GG1334" i="2"/>
  <c r="GF1334" i="2"/>
  <c r="GH1333" i="2"/>
  <c r="GG1333" i="2"/>
  <c r="GF1333" i="2"/>
  <c r="GH1332" i="2"/>
  <c r="GG1332" i="2"/>
  <c r="GF1332" i="2"/>
  <c r="GH1331" i="2"/>
  <c r="GG1331" i="2"/>
  <c r="GF1331" i="2"/>
  <c r="GH1330" i="2"/>
  <c r="GG1330" i="2"/>
  <c r="GF1330" i="2"/>
  <c r="GH1329" i="2"/>
  <c r="GG1329" i="2"/>
  <c r="GF1329" i="2"/>
  <c r="GH1328" i="2"/>
  <c r="GG1328" i="2"/>
  <c r="GF1328" i="2"/>
  <c r="GH1327" i="2"/>
  <c r="GG1327" i="2"/>
  <c r="GF1327" i="2"/>
  <c r="GH1326" i="2"/>
  <c r="GG1326" i="2"/>
  <c r="GF1326" i="2"/>
  <c r="GH1325" i="2"/>
  <c r="GG1325" i="2"/>
  <c r="GF1325" i="2"/>
  <c r="GH1324" i="2"/>
  <c r="GG1324" i="2"/>
  <c r="GF1324" i="2"/>
  <c r="GH1323" i="2"/>
  <c r="GG1323" i="2"/>
  <c r="GF1323" i="2"/>
  <c r="GH1322" i="2"/>
  <c r="GG1322" i="2"/>
  <c r="GF1322" i="2"/>
  <c r="GH1321" i="2"/>
  <c r="GG1321" i="2"/>
  <c r="GF1321" i="2"/>
  <c r="GH1320" i="2"/>
  <c r="GG1320" i="2"/>
  <c r="GF1320" i="2"/>
  <c r="GH1319" i="2"/>
  <c r="GG1319" i="2"/>
  <c r="GF1319" i="2"/>
  <c r="GH1318" i="2"/>
  <c r="GG1318" i="2"/>
  <c r="GF1318" i="2"/>
  <c r="GH1317" i="2"/>
  <c r="GG1317" i="2"/>
  <c r="GF1317" i="2"/>
  <c r="GH1316" i="2"/>
  <c r="GG1316" i="2"/>
  <c r="GF1316" i="2"/>
  <c r="GH1315" i="2"/>
  <c r="GG1315" i="2"/>
  <c r="GF1315" i="2"/>
  <c r="GH1314" i="2"/>
  <c r="GG1314" i="2"/>
  <c r="GF1314" i="2"/>
  <c r="GH1313" i="2"/>
  <c r="GG1313" i="2"/>
  <c r="GF1313" i="2"/>
  <c r="GH1312" i="2"/>
  <c r="GG1312" i="2"/>
  <c r="GF1312" i="2"/>
  <c r="GH1311" i="2"/>
  <c r="GG1311" i="2"/>
  <c r="GF1311" i="2"/>
  <c r="GH1310" i="2"/>
  <c r="GG1310" i="2"/>
  <c r="GF1310" i="2"/>
  <c r="GH1309" i="2"/>
  <c r="GG1309" i="2"/>
  <c r="GF1309" i="2"/>
  <c r="GH1308" i="2"/>
  <c r="GG1308" i="2"/>
  <c r="GF1308" i="2"/>
  <c r="GH1307" i="2"/>
  <c r="GG1307" i="2"/>
  <c r="GF1307" i="2"/>
  <c r="GH1306" i="2"/>
  <c r="GG1306" i="2"/>
  <c r="GF1306" i="2"/>
  <c r="GH1305" i="2"/>
  <c r="GG1305" i="2"/>
  <c r="GF1305" i="2"/>
  <c r="GH1304" i="2"/>
  <c r="GG1304" i="2"/>
  <c r="GF1304" i="2"/>
  <c r="GH1303" i="2"/>
  <c r="GG1303" i="2"/>
  <c r="GF1303" i="2"/>
  <c r="GH1302" i="2"/>
  <c r="GG1302" i="2"/>
  <c r="GF1302" i="2"/>
  <c r="GH1301" i="2"/>
  <c r="GG1301" i="2"/>
  <c r="GF1301" i="2"/>
  <c r="GH1300" i="2"/>
  <c r="GG1300" i="2"/>
  <c r="GF1300" i="2"/>
  <c r="GH1299" i="2"/>
  <c r="GG1299" i="2"/>
  <c r="GF1299" i="2"/>
  <c r="GH1298" i="2"/>
  <c r="GG1298" i="2"/>
  <c r="GF1298" i="2"/>
  <c r="GH1297" i="2"/>
  <c r="GG1297" i="2"/>
  <c r="GF1297" i="2"/>
  <c r="GH1296" i="2"/>
  <c r="GG1296" i="2"/>
  <c r="GF1296" i="2"/>
  <c r="GH1295" i="2"/>
  <c r="GG1295" i="2"/>
  <c r="GF1295" i="2"/>
  <c r="GH1294" i="2"/>
  <c r="GG1294" i="2"/>
  <c r="GF1294" i="2"/>
  <c r="GH1293" i="2"/>
  <c r="GG1293" i="2"/>
  <c r="GF1293" i="2"/>
  <c r="GH1292" i="2"/>
  <c r="GG1292" i="2"/>
  <c r="GF1292" i="2"/>
  <c r="GH1291" i="2"/>
  <c r="GG1291" i="2"/>
  <c r="GF1291" i="2"/>
  <c r="GH1290" i="2"/>
  <c r="GG1290" i="2"/>
  <c r="GF1290" i="2"/>
  <c r="GH1289" i="2"/>
  <c r="GG1289" i="2"/>
  <c r="GF1289" i="2"/>
  <c r="GH1288" i="2"/>
  <c r="GG1288" i="2"/>
  <c r="GF1288" i="2"/>
  <c r="GH1287" i="2"/>
  <c r="GG1287" i="2"/>
  <c r="GF1287" i="2"/>
  <c r="GH1286" i="2"/>
  <c r="GG1286" i="2"/>
  <c r="GF1286" i="2"/>
  <c r="GH1285" i="2"/>
  <c r="GG1285" i="2"/>
  <c r="GF1285" i="2"/>
  <c r="GH1284" i="2"/>
  <c r="GG1284" i="2"/>
  <c r="GF1284" i="2"/>
  <c r="GH1283" i="2"/>
  <c r="GG1283" i="2"/>
  <c r="GF1283" i="2"/>
  <c r="GH1282" i="2"/>
  <c r="GG1282" i="2"/>
  <c r="GF1282" i="2"/>
  <c r="GH1281" i="2"/>
  <c r="GG1281" i="2"/>
  <c r="GF1281" i="2"/>
  <c r="GH1280" i="2"/>
  <c r="GG1280" i="2"/>
  <c r="GF1280" i="2"/>
  <c r="GH1279" i="2"/>
  <c r="GG1279" i="2"/>
  <c r="GF1279" i="2"/>
  <c r="GH1278" i="2"/>
  <c r="GG1278" i="2"/>
  <c r="GF1278" i="2"/>
  <c r="GH1277" i="2"/>
  <c r="GG1277" i="2"/>
  <c r="GF1277" i="2"/>
  <c r="GH1276" i="2"/>
  <c r="GG1276" i="2"/>
  <c r="GF1276" i="2"/>
  <c r="GH1275" i="2"/>
  <c r="GG1275" i="2"/>
  <c r="GF1275" i="2"/>
  <c r="GH1274" i="2"/>
  <c r="GG1274" i="2"/>
  <c r="GF1274" i="2"/>
  <c r="GH1273" i="2"/>
  <c r="GG1273" i="2"/>
  <c r="GF1273" i="2"/>
  <c r="GH1272" i="2"/>
  <c r="GG1272" i="2"/>
  <c r="GF1272" i="2"/>
  <c r="GH1271" i="2"/>
  <c r="GG1271" i="2"/>
  <c r="GF1271" i="2"/>
  <c r="GH1270" i="2"/>
  <c r="GG1270" i="2"/>
  <c r="GF1270" i="2"/>
  <c r="GH1269" i="2"/>
  <c r="GG1269" i="2"/>
  <c r="GF1269" i="2"/>
  <c r="GH1268" i="2"/>
  <c r="GG1268" i="2"/>
  <c r="GF1268" i="2"/>
  <c r="GH1267" i="2"/>
  <c r="GG1267" i="2"/>
  <c r="GF1267" i="2"/>
  <c r="GH1266" i="2"/>
  <c r="GG1266" i="2"/>
  <c r="GF1266" i="2"/>
  <c r="GH1265" i="2"/>
  <c r="GG1265" i="2"/>
  <c r="GF1265" i="2"/>
  <c r="GH1264" i="2"/>
  <c r="GG1264" i="2"/>
  <c r="GF1264" i="2"/>
  <c r="GH1263" i="2"/>
  <c r="GG1263" i="2"/>
  <c r="GF1263" i="2"/>
  <c r="GH1262" i="2"/>
  <c r="GG1262" i="2"/>
  <c r="GF1262" i="2"/>
  <c r="GH1261" i="2"/>
  <c r="GG1261" i="2"/>
  <c r="GF1261" i="2"/>
  <c r="GH1260" i="2"/>
  <c r="GG1260" i="2"/>
  <c r="GF1260" i="2"/>
  <c r="GH1259" i="2"/>
  <c r="GG1259" i="2"/>
  <c r="GF1259" i="2"/>
  <c r="GH1258" i="2"/>
  <c r="GG1258" i="2"/>
  <c r="GF1258" i="2"/>
  <c r="GH1257" i="2"/>
  <c r="GG1257" i="2"/>
  <c r="GF1257" i="2"/>
  <c r="GH1256" i="2"/>
  <c r="GG1256" i="2"/>
  <c r="GF1256" i="2"/>
  <c r="GH1255" i="2"/>
  <c r="GG1255" i="2"/>
  <c r="GF1255" i="2"/>
  <c r="GH1254" i="2"/>
  <c r="GG1254" i="2"/>
  <c r="GF1254" i="2"/>
  <c r="GH1253" i="2"/>
  <c r="GG1253" i="2"/>
  <c r="GF1253" i="2"/>
  <c r="GH1252" i="2"/>
  <c r="GG1252" i="2"/>
  <c r="GF1252" i="2"/>
  <c r="GH1251" i="2"/>
  <c r="GG1251" i="2"/>
  <c r="GF1251" i="2"/>
  <c r="GH1250" i="2"/>
  <c r="GG1250" i="2"/>
  <c r="GF1250" i="2"/>
  <c r="GH1249" i="2"/>
  <c r="GG1249" i="2"/>
  <c r="GF1249" i="2"/>
  <c r="GH1248" i="2"/>
  <c r="GG1248" i="2"/>
  <c r="GF1248" i="2"/>
  <c r="GH1247" i="2"/>
  <c r="GG1247" i="2"/>
  <c r="GF1247" i="2"/>
  <c r="GH1246" i="2"/>
  <c r="GG1246" i="2"/>
  <c r="GF1246" i="2"/>
  <c r="GH1245" i="2"/>
  <c r="GG1245" i="2"/>
  <c r="GF1245" i="2"/>
  <c r="GH1244" i="2"/>
  <c r="GG1244" i="2"/>
  <c r="GF1244" i="2"/>
  <c r="GH1243" i="2"/>
  <c r="GG1243" i="2"/>
  <c r="GF1243" i="2"/>
  <c r="GH1242" i="2"/>
  <c r="GG1242" i="2"/>
  <c r="GF1242" i="2"/>
  <c r="GH1241" i="2"/>
  <c r="GG1241" i="2"/>
  <c r="GF1241" i="2"/>
  <c r="GH1240" i="2"/>
  <c r="GG1240" i="2"/>
  <c r="GF1240" i="2"/>
  <c r="GH1239" i="2"/>
  <c r="GG1239" i="2"/>
  <c r="GF1239" i="2"/>
  <c r="GH1238" i="2"/>
  <c r="GG1238" i="2"/>
  <c r="GF1238" i="2"/>
  <c r="GH1237" i="2"/>
  <c r="GG1237" i="2"/>
  <c r="GF1237" i="2"/>
  <c r="GH1236" i="2"/>
  <c r="GG1236" i="2"/>
  <c r="GF1236" i="2"/>
  <c r="GH1235" i="2"/>
  <c r="GG1235" i="2"/>
  <c r="GF1235" i="2"/>
  <c r="GH1234" i="2"/>
  <c r="GG1234" i="2"/>
  <c r="GF1234" i="2"/>
  <c r="GH1233" i="2"/>
  <c r="GG1233" i="2"/>
  <c r="GF1233" i="2"/>
  <c r="GH1232" i="2"/>
  <c r="GG1232" i="2"/>
  <c r="GF1232" i="2"/>
  <c r="GH1231" i="2"/>
  <c r="GG1231" i="2"/>
  <c r="GF1231" i="2"/>
  <c r="GH1230" i="2"/>
  <c r="GG1230" i="2"/>
  <c r="GF1230" i="2"/>
  <c r="GH1229" i="2"/>
  <c r="GG1229" i="2"/>
  <c r="GF1229" i="2"/>
  <c r="GH1228" i="2"/>
  <c r="GG1228" i="2"/>
  <c r="GF1228" i="2"/>
  <c r="GH1227" i="2"/>
  <c r="GG1227" i="2"/>
  <c r="GF1227" i="2"/>
  <c r="GH1226" i="2"/>
  <c r="GG1226" i="2"/>
  <c r="GF1226" i="2"/>
  <c r="GH1225" i="2"/>
  <c r="GG1225" i="2"/>
  <c r="GF1225" i="2"/>
  <c r="GH1224" i="2"/>
  <c r="GG1224" i="2"/>
  <c r="GF1224" i="2"/>
  <c r="GH1223" i="2"/>
  <c r="GG1223" i="2"/>
  <c r="GF1223" i="2"/>
  <c r="GH1222" i="2"/>
  <c r="GG1222" i="2"/>
  <c r="GF1222" i="2"/>
  <c r="GH1221" i="2"/>
  <c r="GG1221" i="2"/>
  <c r="GF1221" i="2"/>
  <c r="GH1220" i="2"/>
  <c r="GG1220" i="2"/>
  <c r="GF1220" i="2"/>
  <c r="GH1219" i="2"/>
  <c r="GG1219" i="2"/>
  <c r="GF1219" i="2"/>
  <c r="GH1218" i="2"/>
  <c r="GG1218" i="2"/>
  <c r="GF1218" i="2"/>
  <c r="GH1217" i="2"/>
  <c r="GG1217" i="2"/>
  <c r="GF1217" i="2"/>
  <c r="GH1216" i="2"/>
  <c r="GG1216" i="2"/>
  <c r="GF1216" i="2"/>
  <c r="GH1215" i="2"/>
  <c r="GG1215" i="2"/>
  <c r="GF1215" i="2"/>
  <c r="GH1214" i="2"/>
  <c r="GG1214" i="2"/>
  <c r="GF1214" i="2"/>
  <c r="GH1213" i="2"/>
  <c r="GG1213" i="2"/>
  <c r="GF1213" i="2"/>
  <c r="GH1212" i="2"/>
  <c r="GG1212" i="2"/>
  <c r="GF1212" i="2"/>
  <c r="GH1211" i="2"/>
  <c r="GG1211" i="2"/>
  <c r="GF1211" i="2"/>
  <c r="GH1210" i="2"/>
  <c r="GG1210" i="2"/>
  <c r="GF1210" i="2"/>
  <c r="GH1209" i="2"/>
  <c r="GG1209" i="2"/>
  <c r="GF1209" i="2"/>
  <c r="GH1208" i="2"/>
  <c r="GG1208" i="2"/>
  <c r="GF1208" i="2"/>
  <c r="GH1207" i="2"/>
  <c r="GG1207" i="2"/>
  <c r="GF1207" i="2"/>
  <c r="GH1206" i="2"/>
  <c r="GG1206" i="2"/>
  <c r="GF1206" i="2"/>
  <c r="GH1205" i="2"/>
  <c r="GG1205" i="2"/>
  <c r="GF1205" i="2"/>
  <c r="GH1204" i="2"/>
  <c r="GG1204" i="2"/>
  <c r="GF1204" i="2"/>
  <c r="GH1203" i="2"/>
  <c r="GG1203" i="2"/>
  <c r="GF1203" i="2"/>
  <c r="GH1202" i="2"/>
  <c r="GG1202" i="2"/>
  <c r="GF1202" i="2"/>
  <c r="GH1201" i="2"/>
  <c r="GG1201" i="2"/>
  <c r="GF1201" i="2"/>
  <c r="GH1200" i="2"/>
  <c r="GG1200" i="2"/>
  <c r="GF1200" i="2"/>
  <c r="GH1199" i="2"/>
  <c r="GG1199" i="2"/>
  <c r="GF1199" i="2"/>
  <c r="GH1198" i="2"/>
  <c r="GG1198" i="2"/>
  <c r="GF1198" i="2"/>
  <c r="GH1197" i="2"/>
  <c r="GG1197" i="2"/>
  <c r="GF1197" i="2"/>
  <c r="GH1196" i="2"/>
  <c r="GG1196" i="2"/>
  <c r="GF1196" i="2"/>
  <c r="GH1195" i="2"/>
  <c r="GG1195" i="2"/>
  <c r="GF1195" i="2"/>
  <c r="GH1194" i="2"/>
  <c r="GG1194" i="2"/>
  <c r="GF1194" i="2"/>
  <c r="GH1193" i="2"/>
  <c r="GG1193" i="2"/>
  <c r="GF1193" i="2"/>
  <c r="GH1192" i="2"/>
  <c r="GG1192" i="2"/>
  <c r="GF1192" i="2"/>
  <c r="GH1191" i="2"/>
  <c r="GG1191" i="2"/>
  <c r="GF1191" i="2"/>
  <c r="GH1190" i="2"/>
  <c r="GG1190" i="2"/>
  <c r="GF1190" i="2"/>
  <c r="GH1189" i="2"/>
  <c r="GG1189" i="2"/>
  <c r="GF1189" i="2"/>
  <c r="GH1188" i="2"/>
  <c r="GG1188" i="2"/>
  <c r="GF1188" i="2"/>
  <c r="GH1187" i="2"/>
  <c r="GG1187" i="2"/>
  <c r="GF1187" i="2"/>
  <c r="GH1186" i="2"/>
  <c r="GG1186" i="2"/>
  <c r="GF1186" i="2"/>
  <c r="GH1185" i="2"/>
  <c r="GG1185" i="2"/>
  <c r="GF1185" i="2"/>
  <c r="GH1184" i="2"/>
  <c r="GG1184" i="2"/>
  <c r="GF1184" i="2"/>
  <c r="GH1183" i="2"/>
  <c r="GG1183" i="2"/>
  <c r="GF1183" i="2"/>
  <c r="GH1182" i="2"/>
  <c r="GG1182" i="2"/>
  <c r="GF1182" i="2"/>
  <c r="GH1181" i="2"/>
  <c r="GG1181" i="2"/>
  <c r="GF1181" i="2"/>
  <c r="GH1180" i="2"/>
  <c r="GG1180" i="2"/>
  <c r="GF1180" i="2"/>
  <c r="GH1179" i="2"/>
  <c r="GG1179" i="2"/>
  <c r="GF1179" i="2"/>
  <c r="GH1178" i="2"/>
  <c r="GG1178" i="2"/>
  <c r="GF1178" i="2"/>
  <c r="GH1177" i="2"/>
  <c r="GG1177" i="2"/>
  <c r="GF1177" i="2"/>
  <c r="GH1176" i="2"/>
  <c r="GG1176" i="2"/>
  <c r="GF1176" i="2"/>
  <c r="GH1175" i="2"/>
  <c r="GG1175" i="2"/>
  <c r="GF1175" i="2"/>
  <c r="GH1174" i="2"/>
  <c r="GG1174" i="2"/>
  <c r="GF1174" i="2"/>
  <c r="GH1173" i="2"/>
  <c r="GG1173" i="2"/>
  <c r="GF1173" i="2"/>
  <c r="GH1172" i="2"/>
  <c r="GG1172" i="2"/>
  <c r="GF1172" i="2"/>
  <c r="GH1171" i="2"/>
  <c r="GG1171" i="2"/>
  <c r="GF1171" i="2"/>
  <c r="GH1170" i="2"/>
  <c r="GG1170" i="2"/>
  <c r="GF1170" i="2"/>
  <c r="GH1169" i="2"/>
  <c r="GG1169" i="2"/>
  <c r="GF1169" i="2"/>
  <c r="GH1168" i="2"/>
  <c r="GG1168" i="2"/>
  <c r="GF1168" i="2"/>
  <c r="GH1167" i="2"/>
  <c r="GG1167" i="2"/>
  <c r="GF1167" i="2"/>
  <c r="GH1166" i="2"/>
  <c r="GG1166" i="2"/>
  <c r="GF1166" i="2"/>
  <c r="GH1165" i="2"/>
  <c r="GG1165" i="2"/>
  <c r="GF1165" i="2"/>
  <c r="GH1164" i="2"/>
  <c r="GG1164" i="2"/>
  <c r="GF1164" i="2"/>
  <c r="GH1163" i="2"/>
  <c r="GG1163" i="2"/>
  <c r="GF1163" i="2"/>
  <c r="GH1162" i="2"/>
  <c r="GG1162" i="2"/>
  <c r="GF1162" i="2"/>
  <c r="GH1161" i="2"/>
  <c r="GG1161" i="2"/>
  <c r="GF1161" i="2"/>
  <c r="GH1160" i="2"/>
  <c r="GG1160" i="2"/>
  <c r="GF1160" i="2"/>
  <c r="GH1159" i="2"/>
  <c r="GG1159" i="2"/>
  <c r="GF1159" i="2"/>
  <c r="GH1158" i="2"/>
  <c r="GG1158" i="2"/>
  <c r="GF1158" i="2"/>
  <c r="GH1157" i="2"/>
  <c r="GG1157" i="2"/>
  <c r="GF1157" i="2"/>
  <c r="GH1156" i="2"/>
  <c r="GG1156" i="2"/>
  <c r="GF1156" i="2"/>
  <c r="GH1155" i="2"/>
  <c r="GG1155" i="2"/>
  <c r="GF1155" i="2"/>
  <c r="GH1154" i="2"/>
  <c r="GG1154" i="2"/>
  <c r="GF1154" i="2"/>
  <c r="GH1153" i="2"/>
  <c r="GG1153" i="2"/>
  <c r="GF1153" i="2"/>
  <c r="GH1152" i="2"/>
  <c r="GG1152" i="2"/>
  <c r="GF1152" i="2"/>
  <c r="GH1151" i="2"/>
  <c r="GG1151" i="2"/>
  <c r="GF1151" i="2"/>
  <c r="GH1150" i="2"/>
  <c r="GG1150" i="2"/>
  <c r="GF1150" i="2"/>
  <c r="GH1149" i="2"/>
  <c r="GG1149" i="2"/>
  <c r="GF1149" i="2"/>
  <c r="GH1148" i="2"/>
  <c r="GG1148" i="2"/>
  <c r="GF1148" i="2"/>
  <c r="GH1147" i="2"/>
  <c r="GG1147" i="2"/>
  <c r="GF1147" i="2"/>
  <c r="GH1146" i="2"/>
  <c r="GG1146" i="2"/>
  <c r="GF1146" i="2"/>
  <c r="GH1145" i="2"/>
  <c r="GG1145" i="2"/>
  <c r="GF1145" i="2"/>
  <c r="GH1144" i="2"/>
  <c r="GG1144" i="2"/>
  <c r="GF1144" i="2"/>
  <c r="GH1143" i="2"/>
  <c r="GG1143" i="2"/>
  <c r="GF1143" i="2"/>
  <c r="GH1142" i="2"/>
  <c r="GG1142" i="2"/>
  <c r="GF1142" i="2"/>
  <c r="GH1141" i="2"/>
  <c r="GG1141" i="2"/>
  <c r="GF1141" i="2"/>
  <c r="GH1140" i="2"/>
  <c r="GG1140" i="2"/>
  <c r="GF1140" i="2"/>
  <c r="GH1139" i="2"/>
  <c r="GG1139" i="2"/>
  <c r="GF1139" i="2"/>
  <c r="GH1138" i="2"/>
  <c r="GG1138" i="2"/>
  <c r="GF1138" i="2"/>
  <c r="GH1137" i="2"/>
  <c r="GG1137" i="2"/>
  <c r="GF1137" i="2"/>
  <c r="GH1136" i="2"/>
  <c r="GG1136" i="2"/>
  <c r="GF1136" i="2"/>
  <c r="GH1135" i="2"/>
  <c r="GG1135" i="2"/>
  <c r="GF1135" i="2"/>
  <c r="GH1134" i="2"/>
  <c r="GG1134" i="2"/>
  <c r="GF1134" i="2"/>
  <c r="GH1133" i="2"/>
  <c r="GG1133" i="2"/>
  <c r="GF1133" i="2"/>
  <c r="GH1132" i="2"/>
  <c r="GG1132" i="2"/>
  <c r="GF1132" i="2"/>
  <c r="GH1131" i="2"/>
  <c r="GG1131" i="2"/>
  <c r="GF1131" i="2"/>
  <c r="GH1130" i="2"/>
  <c r="GG1130" i="2"/>
  <c r="GF1130" i="2"/>
  <c r="GH1129" i="2"/>
  <c r="GG1129" i="2"/>
  <c r="GF1129" i="2"/>
  <c r="GH1128" i="2"/>
  <c r="GG1128" i="2"/>
  <c r="GF1128" i="2"/>
  <c r="GH1127" i="2"/>
  <c r="GG1127" i="2"/>
  <c r="GF1127" i="2"/>
  <c r="GH1126" i="2"/>
  <c r="GG1126" i="2"/>
  <c r="GF1126" i="2"/>
  <c r="GH1125" i="2"/>
  <c r="GG1125" i="2"/>
  <c r="GF1125" i="2"/>
  <c r="GH1124" i="2"/>
  <c r="GG1124" i="2"/>
  <c r="GF1124" i="2"/>
  <c r="GH1123" i="2"/>
  <c r="GG1123" i="2"/>
  <c r="GF1123" i="2"/>
  <c r="GH1122" i="2"/>
  <c r="GG1122" i="2"/>
  <c r="GF1122" i="2"/>
  <c r="GH1121" i="2"/>
  <c r="GG1121" i="2"/>
  <c r="GF1121" i="2"/>
  <c r="GH1120" i="2"/>
  <c r="GG1120" i="2"/>
  <c r="GF1120" i="2"/>
  <c r="GH1119" i="2"/>
  <c r="GG1119" i="2"/>
  <c r="GF1119" i="2"/>
  <c r="GH1118" i="2"/>
  <c r="GG1118" i="2"/>
  <c r="GF1118" i="2"/>
  <c r="GH1117" i="2"/>
  <c r="GG1117" i="2"/>
  <c r="GF1117" i="2"/>
  <c r="GH1116" i="2"/>
  <c r="GG1116" i="2"/>
  <c r="GF1116" i="2"/>
  <c r="GH1115" i="2"/>
  <c r="GG1115" i="2"/>
  <c r="GF1115" i="2"/>
  <c r="GH1114" i="2"/>
  <c r="GG1114" i="2"/>
  <c r="GF1114" i="2"/>
  <c r="GH1113" i="2"/>
  <c r="GG1113" i="2"/>
  <c r="GF1113" i="2"/>
  <c r="GH1112" i="2"/>
  <c r="GG1112" i="2"/>
  <c r="GF1112" i="2"/>
  <c r="GH1111" i="2"/>
  <c r="GG1111" i="2"/>
  <c r="GF1111" i="2"/>
  <c r="GH1110" i="2"/>
  <c r="GG1110" i="2"/>
  <c r="GF1110" i="2"/>
  <c r="GH1109" i="2"/>
  <c r="GG1109" i="2"/>
  <c r="GF1109" i="2"/>
  <c r="GH1108" i="2"/>
  <c r="GG1108" i="2"/>
  <c r="GF1108" i="2"/>
  <c r="GH1107" i="2"/>
  <c r="GG1107" i="2"/>
  <c r="GF1107" i="2"/>
  <c r="GH1106" i="2"/>
  <c r="GG1106" i="2"/>
  <c r="GF1106" i="2"/>
  <c r="GH1105" i="2"/>
  <c r="GG1105" i="2"/>
  <c r="GF1105" i="2"/>
  <c r="GH1104" i="2"/>
  <c r="GG1104" i="2"/>
  <c r="GF1104" i="2"/>
  <c r="GH1103" i="2"/>
  <c r="GG1103" i="2"/>
  <c r="GF1103" i="2"/>
  <c r="GH1102" i="2"/>
  <c r="GG1102" i="2"/>
  <c r="GF1102" i="2"/>
  <c r="GH1101" i="2"/>
  <c r="GG1101" i="2"/>
  <c r="GF1101" i="2"/>
  <c r="GH1100" i="2"/>
  <c r="GG1100" i="2"/>
  <c r="GF1100" i="2"/>
  <c r="GH1099" i="2"/>
  <c r="GG1099" i="2"/>
  <c r="GF1099" i="2"/>
  <c r="GH1098" i="2"/>
  <c r="GG1098" i="2"/>
  <c r="GF1098" i="2"/>
  <c r="GH1097" i="2"/>
  <c r="GG1097" i="2"/>
  <c r="GF1097" i="2"/>
  <c r="GH1096" i="2"/>
  <c r="GG1096" i="2"/>
  <c r="GF1096" i="2"/>
  <c r="GH1095" i="2"/>
  <c r="GG1095" i="2"/>
  <c r="GF1095" i="2"/>
  <c r="GH1094" i="2"/>
  <c r="GG1094" i="2"/>
  <c r="GF1094" i="2"/>
  <c r="GH1093" i="2"/>
  <c r="GG1093" i="2"/>
  <c r="GF1093" i="2"/>
  <c r="GH1092" i="2"/>
  <c r="GG1092" i="2"/>
  <c r="GF1092" i="2"/>
  <c r="GH1091" i="2"/>
  <c r="GG1091" i="2"/>
  <c r="GF1091" i="2"/>
  <c r="GH1090" i="2"/>
  <c r="GG1090" i="2"/>
  <c r="GF1090" i="2"/>
  <c r="GH1089" i="2"/>
  <c r="GG1089" i="2"/>
  <c r="GF1089" i="2"/>
  <c r="GH1088" i="2"/>
  <c r="GG1088" i="2"/>
  <c r="GF1088" i="2"/>
  <c r="GH1087" i="2"/>
  <c r="GG1087" i="2"/>
  <c r="GF1087" i="2"/>
  <c r="GH1086" i="2"/>
  <c r="GG1086" i="2"/>
  <c r="GF1086" i="2"/>
  <c r="GH1085" i="2"/>
  <c r="GG1085" i="2"/>
  <c r="GF1085" i="2"/>
  <c r="GH1084" i="2"/>
  <c r="GG1084" i="2"/>
  <c r="GF1084" i="2"/>
  <c r="GH1083" i="2"/>
  <c r="GG1083" i="2"/>
  <c r="GF1083" i="2"/>
  <c r="GH1082" i="2"/>
  <c r="GG1082" i="2"/>
  <c r="GF1082" i="2"/>
  <c r="GH1081" i="2"/>
  <c r="GG1081" i="2"/>
  <c r="GF1081" i="2"/>
  <c r="GH1080" i="2"/>
  <c r="GG1080" i="2"/>
  <c r="GF1080" i="2"/>
  <c r="GH1079" i="2"/>
  <c r="GG1079" i="2"/>
  <c r="GF1079" i="2"/>
  <c r="GH1078" i="2"/>
  <c r="GG1078" i="2"/>
  <c r="GF1078" i="2"/>
  <c r="GH1077" i="2"/>
  <c r="GG1077" i="2"/>
  <c r="GF1077" i="2"/>
  <c r="GH1076" i="2"/>
  <c r="GG1076" i="2"/>
  <c r="GF1076" i="2"/>
  <c r="GH1075" i="2"/>
  <c r="GG1075" i="2"/>
  <c r="GF1075" i="2"/>
  <c r="GH1074" i="2"/>
  <c r="GG1074" i="2"/>
  <c r="GF1074" i="2"/>
  <c r="GH1073" i="2"/>
  <c r="GG1073" i="2"/>
  <c r="GF1073" i="2"/>
  <c r="GH1072" i="2"/>
  <c r="GG1072" i="2"/>
  <c r="GF1072" i="2"/>
  <c r="GH1071" i="2"/>
  <c r="GG1071" i="2"/>
  <c r="GF1071" i="2"/>
  <c r="GH1070" i="2"/>
  <c r="GG1070" i="2"/>
  <c r="GF1070" i="2"/>
  <c r="GH1069" i="2"/>
  <c r="GG1069" i="2"/>
  <c r="GF1069" i="2"/>
  <c r="GH1068" i="2"/>
  <c r="GG1068" i="2"/>
  <c r="GF1068" i="2"/>
  <c r="GH1067" i="2"/>
  <c r="GG1067" i="2"/>
  <c r="GF1067" i="2"/>
  <c r="GH1066" i="2"/>
  <c r="GG1066" i="2"/>
  <c r="GF1066" i="2"/>
  <c r="GH1065" i="2"/>
  <c r="GG1065" i="2"/>
  <c r="GF1065" i="2"/>
  <c r="GH1064" i="2"/>
  <c r="GG1064" i="2"/>
  <c r="GF1064" i="2"/>
  <c r="GH1063" i="2"/>
  <c r="GG1063" i="2"/>
  <c r="GF1063" i="2"/>
  <c r="GH1062" i="2"/>
  <c r="GG1062" i="2"/>
  <c r="GF1062" i="2"/>
  <c r="GH1061" i="2"/>
  <c r="GG1061" i="2"/>
  <c r="GF1061" i="2"/>
  <c r="GH1060" i="2"/>
  <c r="GG1060" i="2"/>
  <c r="GF1060" i="2"/>
  <c r="GH1059" i="2"/>
  <c r="GG1059" i="2"/>
  <c r="GF1059" i="2"/>
  <c r="GH1058" i="2"/>
  <c r="GG1058" i="2"/>
  <c r="GF1058" i="2"/>
  <c r="GH1057" i="2"/>
  <c r="GG1057" i="2"/>
  <c r="GF1057" i="2"/>
  <c r="GH1056" i="2"/>
  <c r="GG1056" i="2"/>
  <c r="GF1056" i="2"/>
  <c r="GH1055" i="2"/>
  <c r="GG1055" i="2"/>
  <c r="GF1055" i="2"/>
  <c r="GH1054" i="2"/>
  <c r="GG1054" i="2"/>
  <c r="GF1054" i="2"/>
  <c r="GH1053" i="2"/>
  <c r="GG1053" i="2"/>
  <c r="GF1053" i="2"/>
  <c r="GH1052" i="2"/>
  <c r="GG1052" i="2"/>
  <c r="GF1052" i="2"/>
  <c r="GH1051" i="2"/>
  <c r="GG1051" i="2"/>
  <c r="GF1051" i="2"/>
  <c r="GH1050" i="2"/>
  <c r="GG1050" i="2"/>
  <c r="GF1050" i="2"/>
  <c r="GH1049" i="2"/>
  <c r="GG1049" i="2"/>
  <c r="GF1049" i="2"/>
  <c r="GH1048" i="2"/>
  <c r="GG1048" i="2"/>
  <c r="GF1048" i="2"/>
  <c r="GH1047" i="2"/>
  <c r="GG1047" i="2"/>
  <c r="GF1047" i="2"/>
  <c r="GH1046" i="2"/>
  <c r="GG1046" i="2"/>
  <c r="GF1046" i="2"/>
  <c r="GH1045" i="2"/>
  <c r="GG1045" i="2"/>
  <c r="GF1045" i="2"/>
  <c r="GH1044" i="2"/>
  <c r="GG1044" i="2"/>
  <c r="GF1044" i="2"/>
  <c r="GH1043" i="2"/>
  <c r="GG1043" i="2"/>
  <c r="GF1043" i="2"/>
  <c r="GH1042" i="2"/>
  <c r="GG1042" i="2"/>
  <c r="GF1042" i="2"/>
  <c r="GH1041" i="2"/>
  <c r="GG1041" i="2"/>
  <c r="GF1041" i="2"/>
  <c r="GH1040" i="2"/>
  <c r="GG1040" i="2"/>
  <c r="GF1040" i="2"/>
  <c r="GH1039" i="2"/>
  <c r="GG1039" i="2"/>
  <c r="GF1039" i="2"/>
  <c r="GH1038" i="2"/>
  <c r="GG1038" i="2"/>
  <c r="GF1038" i="2"/>
  <c r="GH1037" i="2"/>
  <c r="GG1037" i="2"/>
  <c r="GF1037" i="2"/>
  <c r="GH1036" i="2"/>
  <c r="GG1036" i="2"/>
  <c r="GF1036" i="2"/>
  <c r="GH1035" i="2"/>
  <c r="GG1035" i="2"/>
  <c r="GF1035" i="2"/>
  <c r="GH1034" i="2"/>
  <c r="GG1034" i="2"/>
  <c r="GF1034" i="2"/>
  <c r="GH1033" i="2"/>
  <c r="GG1033" i="2"/>
  <c r="GF1033" i="2"/>
  <c r="GH1032" i="2"/>
  <c r="GG1032" i="2"/>
  <c r="GF1032" i="2"/>
  <c r="GH1031" i="2"/>
  <c r="GG1031" i="2"/>
  <c r="GF1031" i="2"/>
  <c r="GH1030" i="2"/>
  <c r="GG1030" i="2"/>
  <c r="GF1030" i="2"/>
  <c r="GH1029" i="2"/>
  <c r="GG1029" i="2"/>
  <c r="GF1029" i="2"/>
  <c r="GH1028" i="2"/>
  <c r="GG1028" i="2"/>
  <c r="GF1028" i="2"/>
  <c r="GH1027" i="2"/>
  <c r="GG1027" i="2"/>
  <c r="GF1027" i="2"/>
  <c r="GH1026" i="2"/>
  <c r="GG1026" i="2"/>
  <c r="GF1026" i="2"/>
  <c r="GH1025" i="2"/>
  <c r="GG1025" i="2"/>
  <c r="GF1025" i="2"/>
  <c r="GH1024" i="2"/>
  <c r="GG1024" i="2"/>
  <c r="GF1024" i="2"/>
  <c r="GH1023" i="2"/>
  <c r="GG1023" i="2"/>
  <c r="GF1023" i="2"/>
  <c r="GH1022" i="2"/>
  <c r="GG1022" i="2"/>
  <c r="GF1022" i="2"/>
  <c r="GH1021" i="2"/>
  <c r="GG1021" i="2"/>
  <c r="GF1021" i="2"/>
  <c r="GH1020" i="2"/>
  <c r="GG1020" i="2"/>
  <c r="GF1020" i="2"/>
  <c r="GH1019" i="2"/>
  <c r="GG1019" i="2"/>
  <c r="GF1019" i="2"/>
  <c r="GH1018" i="2"/>
  <c r="GG1018" i="2"/>
  <c r="GF1018" i="2"/>
  <c r="GH1017" i="2"/>
  <c r="GG1017" i="2"/>
  <c r="GF1017" i="2"/>
  <c r="GH1016" i="2"/>
  <c r="GG1016" i="2"/>
  <c r="GF1016" i="2"/>
  <c r="GH1015" i="2"/>
  <c r="GG1015" i="2"/>
  <c r="GF1015" i="2"/>
  <c r="GH1014" i="2"/>
  <c r="GG1014" i="2"/>
  <c r="GF1014" i="2"/>
  <c r="GH1013" i="2"/>
  <c r="GG1013" i="2"/>
  <c r="GF1013" i="2"/>
  <c r="GH1012" i="2"/>
  <c r="GG1012" i="2"/>
  <c r="GF1012" i="2"/>
  <c r="GH1011" i="2"/>
  <c r="GG1011" i="2"/>
  <c r="GF1011" i="2"/>
  <c r="GH1010" i="2"/>
  <c r="GG1010" i="2"/>
  <c r="GF1010" i="2"/>
  <c r="GH1009" i="2"/>
  <c r="GG1009" i="2"/>
  <c r="GF1009" i="2"/>
  <c r="GH1008" i="2"/>
  <c r="GG1008" i="2"/>
  <c r="GF1008" i="2"/>
  <c r="GH1007" i="2"/>
  <c r="GG1007" i="2"/>
  <c r="GF1007" i="2"/>
  <c r="GH1006" i="2"/>
  <c r="GG1006" i="2"/>
  <c r="GF1006" i="2"/>
  <c r="GH1005" i="2"/>
  <c r="GG1005" i="2"/>
  <c r="GF1005" i="2"/>
  <c r="GH1004" i="2"/>
  <c r="GG1004" i="2"/>
  <c r="GF1004" i="2"/>
  <c r="GH1003" i="2"/>
  <c r="GG1003" i="2"/>
  <c r="GF1003" i="2"/>
  <c r="GH1002" i="2"/>
  <c r="GG1002" i="2"/>
  <c r="GF1002" i="2"/>
  <c r="GH1001" i="2"/>
  <c r="GG1001" i="2"/>
  <c r="GF1001" i="2"/>
  <c r="GH1000" i="2"/>
  <c r="GG1000" i="2"/>
  <c r="GF1000" i="2"/>
  <c r="GH999" i="2"/>
  <c r="GG999" i="2"/>
  <c r="GF999" i="2"/>
  <c r="GH998" i="2"/>
  <c r="GG998" i="2"/>
  <c r="GF998" i="2"/>
  <c r="GH997" i="2"/>
  <c r="GG997" i="2"/>
  <c r="GF997" i="2"/>
  <c r="GH996" i="2"/>
  <c r="GG996" i="2"/>
  <c r="GF996" i="2"/>
  <c r="GH995" i="2"/>
  <c r="GG995" i="2"/>
  <c r="GF995" i="2"/>
  <c r="GH994" i="2"/>
  <c r="GG994" i="2"/>
  <c r="GF994" i="2"/>
  <c r="GH993" i="2"/>
  <c r="GG993" i="2"/>
  <c r="GF993" i="2"/>
  <c r="GH992" i="2"/>
  <c r="GG992" i="2"/>
  <c r="GF992" i="2"/>
  <c r="GH991" i="2"/>
  <c r="GG991" i="2"/>
  <c r="GF991" i="2"/>
  <c r="GH990" i="2"/>
  <c r="GG990" i="2"/>
  <c r="GF990" i="2"/>
  <c r="GH989" i="2"/>
  <c r="GG989" i="2"/>
  <c r="GF989" i="2"/>
  <c r="GH988" i="2"/>
  <c r="GG988" i="2"/>
  <c r="GF988" i="2"/>
  <c r="GH987" i="2"/>
  <c r="GG987" i="2"/>
  <c r="GF987" i="2"/>
  <c r="GH986" i="2"/>
  <c r="GG986" i="2"/>
  <c r="GF986" i="2"/>
  <c r="GH985" i="2"/>
  <c r="GG985" i="2"/>
  <c r="GF985" i="2"/>
  <c r="GH984" i="2"/>
  <c r="GG984" i="2"/>
  <c r="GF984" i="2"/>
  <c r="GH983" i="2"/>
  <c r="GG983" i="2"/>
  <c r="GF983" i="2"/>
  <c r="GH982" i="2"/>
  <c r="GG982" i="2"/>
  <c r="GF982" i="2"/>
  <c r="GH981" i="2"/>
  <c r="GG981" i="2"/>
  <c r="GF981" i="2"/>
  <c r="GH980" i="2"/>
  <c r="GG980" i="2"/>
  <c r="GF980" i="2"/>
  <c r="GH979" i="2"/>
  <c r="GG979" i="2"/>
  <c r="GF979" i="2"/>
  <c r="GH978" i="2"/>
  <c r="GG978" i="2"/>
  <c r="GF978" i="2"/>
  <c r="GH977" i="2"/>
  <c r="GG977" i="2"/>
  <c r="GF977" i="2"/>
  <c r="GH976" i="2"/>
  <c r="GG976" i="2"/>
  <c r="GF976" i="2"/>
  <c r="GH975" i="2"/>
  <c r="GG975" i="2"/>
  <c r="GF975" i="2"/>
  <c r="GH974" i="2"/>
  <c r="GG974" i="2"/>
  <c r="GF974" i="2"/>
  <c r="GH973" i="2"/>
  <c r="GG973" i="2"/>
  <c r="GF973" i="2"/>
  <c r="GH972" i="2"/>
  <c r="GG972" i="2"/>
  <c r="GF972" i="2"/>
  <c r="GH971" i="2"/>
  <c r="GG971" i="2"/>
  <c r="GF971" i="2"/>
  <c r="GH970" i="2"/>
  <c r="GG970" i="2"/>
  <c r="GF970" i="2"/>
  <c r="GH969" i="2"/>
  <c r="GG969" i="2"/>
  <c r="GF969" i="2"/>
  <c r="GH968" i="2"/>
  <c r="GG968" i="2"/>
  <c r="GF968" i="2"/>
  <c r="GH967" i="2"/>
  <c r="GG967" i="2"/>
  <c r="GF967" i="2"/>
  <c r="GH966" i="2"/>
  <c r="GG966" i="2"/>
  <c r="GF966" i="2"/>
  <c r="GH965" i="2"/>
  <c r="GG965" i="2"/>
  <c r="GF965" i="2"/>
  <c r="GH964" i="2"/>
  <c r="GG964" i="2"/>
  <c r="GF964" i="2"/>
  <c r="GH963" i="2"/>
  <c r="GG963" i="2"/>
  <c r="GF963" i="2"/>
  <c r="GH962" i="2"/>
  <c r="GG962" i="2"/>
  <c r="GF962" i="2"/>
  <c r="GH961" i="2"/>
  <c r="GG961" i="2"/>
  <c r="GF961" i="2"/>
  <c r="GH960" i="2"/>
  <c r="GG960" i="2"/>
  <c r="GF960" i="2"/>
  <c r="GH959" i="2"/>
  <c r="GG959" i="2"/>
  <c r="GF959" i="2"/>
  <c r="GH958" i="2"/>
  <c r="GG958" i="2"/>
  <c r="GF958" i="2"/>
  <c r="GH957" i="2"/>
  <c r="GG957" i="2"/>
  <c r="GF957" i="2"/>
  <c r="GH956" i="2"/>
  <c r="GG956" i="2"/>
  <c r="GF956" i="2"/>
  <c r="GH955" i="2"/>
  <c r="GG955" i="2"/>
  <c r="GF955" i="2"/>
  <c r="GH954" i="2"/>
  <c r="GG954" i="2"/>
  <c r="GF954" i="2"/>
  <c r="GH953" i="2"/>
  <c r="GG953" i="2"/>
  <c r="GF953" i="2"/>
  <c r="GH952" i="2"/>
  <c r="GG952" i="2"/>
  <c r="GF952" i="2"/>
  <c r="GH951" i="2"/>
  <c r="GG951" i="2"/>
  <c r="GF951" i="2"/>
  <c r="GH950" i="2"/>
  <c r="GG950" i="2"/>
  <c r="GF950" i="2"/>
  <c r="GH949" i="2"/>
  <c r="GG949" i="2"/>
  <c r="GF949" i="2"/>
  <c r="GH948" i="2"/>
  <c r="GG948" i="2"/>
  <c r="GF948" i="2"/>
  <c r="GH947" i="2"/>
  <c r="GG947" i="2"/>
  <c r="GF947" i="2"/>
  <c r="GH946" i="2"/>
  <c r="GG946" i="2"/>
  <c r="GF946" i="2"/>
  <c r="GH945" i="2"/>
  <c r="GG945" i="2"/>
  <c r="GF945" i="2"/>
  <c r="GH944" i="2"/>
  <c r="GG944" i="2"/>
  <c r="GF944" i="2"/>
  <c r="GH943" i="2"/>
  <c r="GG943" i="2"/>
  <c r="GF943" i="2"/>
  <c r="GH942" i="2"/>
  <c r="GG942" i="2"/>
  <c r="GF942" i="2"/>
  <c r="GH941" i="2"/>
  <c r="GG941" i="2"/>
  <c r="GF941" i="2"/>
  <c r="GH940" i="2"/>
  <c r="GG940" i="2"/>
  <c r="GF940" i="2"/>
  <c r="GH939" i="2"/>
  <c r="GG939" i="2"/>
  <c r="GF939" i="2"/>
  <c r="GH938" i="2"/>
  <c r="GG938" i="2"/>
  <c r="GF938" i="2"/>
  <c r="GH937" i="2"/>
  <c r="GG937" i="2"/>
  <c r="GF937" i="2"/>
  <c r="GH936" i="2"/>
  <c r="GG936" i="2"/>
  <c r="GF936" i="2"/>
  <c r="GH935" i="2"/>
  <c r="GG935" i="2"/>
  <c r="GF935" i="2"/>
  <c r="GH934" i="2"/>
  <c r="GG934" i="2"/>
  <c r="GF934" i="2"/>
  <c r="GH933" i="2"/>
  <c r="GG933" i="2"/>
  <c r="GF933" i="2"/>
  <c r="GH932" i="2"/>
  <c r="GG932" i="2"/>
  <c r="GF932" i="2"/>
  <c r="GH931" i="2"/>
  <c r="GG931" i="2"/>
  <c r="GF931" i="2"/>
  <c r="GH930" i="2"/>
  <c r="GG930" i="2"/>
  <c r="GF930" i="2"/>
  <c r="GH929" i="2"/>
  <c r="GG929" i="2"/>
  <c r="GF929" i="2"/>
  <c r="GH928" i="2"/>
  <c r="GG928" i="2"/>
  <c r="GF928" i="2"/>
  <c r="GH927" i="2"/>
  <c r="GG927" i="2"/>
  <c r="GF927" i="2"/>
  <c r="GH926" i="2"/>
  <c r="GG926" i="2"/>
  <c r="GF926" i="2"/>
  <c r="GH925" i="2"/>
  <c r="GG925" i="2"/>
  <c r="GF925" i="2"/>
  <c r="GH924" i="2"/>
  <c r="GG924" i="2"/>
  <c r="GF924" i="2"/>
  <c r="GH923" i="2"/>
  <c r="GG923" i="2"/>
  <c r="GF923" i="2"/>
  <c r="GH922" i="2"/>
  <c r="GG922" i="2"/>
  <c r="GF922" i="2"/>
  <c r="GH921" i="2"/>
  <c r="GG921" i="2"/>
  <c r="GF921" i="2"/>
  <c r="GH920" i="2"/>
  <c r="GG920" i="2"/>
  <c r="GF920" i="2"/>
  <c r="GH919" i="2"/>
  <c r="GG919" i="2"/>
  <c r="GF919" i="2"/>
  <c r="GH918" i="2"/>
  <c r="GG918" i="2"/>
  <c r="GF918" i="2"/>
  <c r="GH917" i="2"/>
  <c r="GG917" i="2"/>
  <c r="GF917" i="2"/>
  <c r="GH916" i="2"/>
  <c r="GG916" i="2"/>
  <c r="GF916" i="2"/>
  <c r="GH915" i="2"/>
  <c r="GG915" i="2"/>
  <c r="GF915" i="2"/>
  <c r="GH914" i="2"/>
  <c r="GG914" i="2"/>
  <c r="GF914" i="2"/>
  <c r="GH913" i="2"/>
  <c r="GG913" i="2"/>
  <c r="GF913" i="2"/>
  <c r="GH912" i="2"/>
  <c r="GG912" i="2"/>
  <c r="GF912" i="2"/>
  <c r="GH911" i="2"/>
  <c r="GG911" i="2"/>
  <c r="GF911" i="2"/>
  <c r="GH910" i="2"/>
  <c r="GG910" i="2"/>
  <c r="GF910" i="2"/>
  <c r="GH909" i="2"/>
  <c r="GG909" i="2"/>
  <c r="GF909" i="2"/>
  <c r="GH908" i="2"/>
  <c r="GG908" i="2"/>
  <c r="GF908" i="2"/>
  <c r="GH907" i="2"/>
  <c r="GG907" i="2"/>
  <c r="GF907" i="2"/>
  <c r="GH906" i="2"/>
  <c r="GG906" i="2"/>
  <c r="GF906" i="2"/>
  <c r="GH905" i="2"/>
  <c r="GG905" i="2"/>
  <c r="GF905" i="2"/>
  <c r="GH904" i="2"/>
  <c r="GG904" i="2"/>
  <c r="GF904" i="2"/>
  <c r="GH903" i="2"/>
  <c r="GG903" i="2"/>
  <c r="GF903" i="2"/>
  <c r="GH902" i="2"/>
  <c r="GG902" i="2"/>
  <c r="GF902" i="2"/>
  <c r="GH901" i="2"/>
  <c r="GG901" i="2"/>
  <c r="GF901" i="2"/>
  <c r="GH900" i="2"/>
  <c r="GG900" i="2"/>
  <c r="GF900" i="2"/>
  <c r="GH899" i="2"/>
  <c r="GG899" i="2"/>
  <c r="GF899" i="2"/>
  <c r="GH898" i="2"/>
  <c r="GG898" i="2"/>
  <c r="GF898" i="2"/>
  <c r="GH897" i="2"/>
  <c r="GG897" i="2"/>
  <c r="GF897" i="2"/>
  <c r="GH896" i="2"/>
  <c r="GG896" i="2"/>
  <c r="GF896" i="2"/>
  <c r="GH895" i="2"/>
  <c r="GG895" i="2"/>
  <c r="GF895" i="2"/>
  <c r="GH894" i="2"/>
  <c r="GG894" i="2"/>
  <c r="GF894" i="2"/>
  <c r="GH893" i="2"/>
  <c r="GG893" i="2"/>
  <c r="GF893" i="2"/>
  <c r="GH892" i="2"/>
  <c r="GG892" i="2"/>
  <c r="GF892" i="2"/>
  <c r="GH891" i="2"/>
  <c r="GG891" i="2"/>
  <c r="GF891" i="2"/>
  <c r="GH890" i="2"/>
  <c r="GG890" i="2"/>
  <c r="GF890" i="2"/>
  <c r="GH889" i="2"/>
  <c r="GG889" i="2"/>
  <c r="GF889" i="2"/>
  <c r="GH888" i="2"/>
  <c r="GG888" i="2"/>
  <c r="GF888" i="2"/>
  <c r="GH887" i="2"/>
  <c r="GG887" i="2"/>
  <c r="GF887" i="2"/>
  <c r="GH886" i="2"/>
  <c r="GG886" i="2"/>
  <c r="GF886" i="2"/>
  <c r="GH885" i="2"/>
  <c r="GG885" i="2"/>
  <c r="GF885" i="2"/>
  <c r="GH884" i="2"/>
  <c r="GG884" i="2"/>
  <c r="GF884" i="2"/>
  <c r="GH883" i="2"/>
  <c r="GG883" i="2"/>
  <c r="GF883" i="2"/>
  <c r="GH882" i="2"/>
  <c r="GG882" i="2"/>
  <c r="GF882" i="2"/>
  <c r="GH881" i="2"/>
  <c r="GG881" i="2"/>
  <c r="GF881" i="2"/>
  <c r="GH880" i="2"/>
  <c r="GG880" i="2"/>
  <c r="GF880" i="2"/>
  <c r="GH879" i="2"/>
  <c r="GG879" i="2"/>
  <c r="GF879" i="2"/>
  <c r="GH878" i="2"/>
  <c r="GG878" i="2"/>
  <c r="GF878" i="2"/>
  <c r="GH877" i="2"/>
  <c r="GG877" i="2"/>
  <c r="GF877" i="2"/>
  <c r="GH876" i="2"/>
  <c r="GG876" i="2"/>
  <c r="GF876" i="2"/>
  <c r="GH875" i="2"/>
  <c r="GG875" i="2"/>
  <c r="GF875" i="2"/>
  <c r="GH874" i="2"/>
  <c r="GG874" i="2"/>
  <c r="GF874" i="2"/>
  <c r="GH873" i="2"/>
  <c r="GG873" i="2"/>
  <c r="GF873" i="2"/>
  <c r="GH872" i="2"/>
  <c r="GG872" i="2"/>
  <c r="GF872" i="2"/>
  <c r="GH871" i="2"/>
  <c r="GG871" i="2"/>
  <c r="GF871" i="2"/>
  <c r="GH870" i="2"/>
  <c r="GG870" i="2"/>
  <c r="GF870" i="2"/>
  <c r="GH869" i="2"/>
  <c r="GG869" i="2"/>
  <c r="GF869" i="2"/>
  <c r="GH868" i="2"/>
  <c r="GG868" i="2"/>
  <c r="GF868" i="2"/>
  <c r="GH867" i="2"/>
  <c r="GG867" i="2"/>
  <c r="GF867" i="2"/>
  <c r="GH866" i="2"/>
  <c r="GG866" i="2"/>
  <c r="GF866" i="2"/>
  <c r="GH865" i="2"/>
  <c r="GG865" i="2"/>
  <c r="GF865" i="2"/>
  <c r="GH864" i="2"/>
  <c r="GG864" i="2"/>
  <c r="GF864" i="2"/>
  <c r="GH863" i="2"/>
  <c r="GG863" i="2"/>
  <c r="GF863" i="2"/>
  <c r="GH862" i="2"/>
  <c r="GG862" i="2"/>
  <c r="GF862" i="2"/>
  <c r="GH861" i="2"/>
  <c r="GG861" i="2"/>
  <c r="GF861" i="2"/>
  <c r="GH860" i="2"/>
  <c r="GG860" i="2"/>
  <c r="GF860" i="2"/>
  <c r="GH859" i="2"/>
  <c r="GG859" i="2"/>
  <c r="GF859" i="2"/>
  <c r="GH858" i="2"/>
  <c r="GG858" i="2"/>
  <c r="GF858" i="2"/>
  <c r="GH857" i="2"/>
  <c r="GG857" i="2"/>
  <c r="GF857" i="2"/>
  <c r="GH856" i="2"/>
  <c r="GG856" i="2"/>
  <c r="GF856" i="2"/>
  <c r="GH855" i="2"/>
  <c r="GG855" i="2"/>
  <c r="GF855" i="2"/>
  <c r="GH854" i="2"/>
  <c r="GG854" i="2"/>
  <c r="GF854" i="2"/>
  <c r="GH853" i="2"/>
  <c r="GG853" i="2"/>
  <c r="GF853" i="2"/>
  <c r="GH852" i="2"/>
  <c r="GG852" i="2"/>
  <c r="GF852" i="2"/>
  <c r="GH851" i="2"/>
  <c r="GG851" i="2"/>
  <c r="GF851" i="2"/>
  <c r="GH850" i="2"/>
  <c r="GG850" i="2"/>
  <c r="GF850" i="2"/>
  <c r="GH849" i="2"/>
  <c r="GG849" i="2"/>
  <c r="GF849" i="2"/>
  <c r="GH848" i="2"/>
  <c r="GG848" i="2"/>
  <c r="GF848" i="2"/>
  <c r="GH847" i="2"/>
  <c r="GG847" i="2"/>
  <c r="GF847" i="2"/>
  <c r="GH846" i="2"/>
  <c r="GG846" i="2"/>
  <c r="GF846" i="2"/>
  <c r="GH845" i="2"/>
  <c r="GG845" i="2"/>
  <c r="GF845" i="2"/>
  <c r="GH844" i="2"/>
  <c r="GG844" i="2"/>
  <c r="GF844" i="2"/>
  <c r="GH843" i="2"/>
  <c r="GG843" i="2"/>
  <c r="GF843" i="2"/>
  <c r="GH842" i="2"/>
  <c r="GG842" i="2"/>
  <c r="GF842" i="2"/>
  <c r="GH841" i="2"/>
  <c r="GG841" i="2"/>
  <c r="GF841" i="2"/>
  <c r="GH840" i="2"/>
  <c r="GG840" i="2"/>
  <c r="GF840" i="2"/>
  <c r="GH839" i="2"/>
  <c r="GG839" i="2"/>
  <c r="GF839" i="2"/>
  <c r="GH838" i="2"/>
  <c r="GG838" i="2"/>
  <c r="GF838" i="2"/>
  <c r="GH837" i="2"/>
  <c r="GG837" i="2"/>
  <c r="GF837" i="2"/>
  <c r="GH836" i="2"/>
  <c r="GG836" i="2"/>
  <c r="GF836" i="2"/>
  <c r="GH835" i="2"/>
  <c r="GG835" i="2"/>
  <c r="GF835" i="2"/>
  <c r="GH834" i="2"/>
  <c r="GG834" i="2"/>
  <c r="GF834" i="2"/>
  <c r="GH833" i="2"/>
  <c r="GG833" i="2"/>
  <c r="GF833" i="2"/>
  <c r="GH832" i="2"/>
  <c r="GG832" i="2"/>
  <c r="GF832" i="2"/>
  <c r="GH831" i="2"/>
  <c r="GG831" i="2"/>
  <c r="GF831" i="2"/>
  <c r="GH830" i="2"/>
  <c r="GG830" i="2"/>
  <c r="GF830" i="2"/>
  <c r="GH829" i="2"/>
  <c r="GG829" i="2"/>
  <c r="GF829" i="2"/>
  <c r="GH828" i="2"/>
  <c r="GG828" i="2"/>
  <c r="GF828" i="2"/>
  <c r="GH827" i="2"/>
  <c r="GG827" i="2"/>
  <c r="GF827" i="2"/>
  <c r="GH826" i="2"/>
  <c r="GG826" i="2"/>
  <c r="GF826" i="2"/>
  <c r="GH825" i="2"/>
  <c r="GG825" i="2"/>
  <c r="GF825" i="2"/>
  <c r="GH824" i="2"/>
  <c r="GG824" i="2"/>
  <c r="GF824" i="2"/>
  <c r="GH823" i="2"/>
  <c r="GG823" i="2"/>
  <c r="GF823" i="2"/>
  <c r="GH822" i="2"/>
  <c r="GG822" i="2"/>
  <c r="GF822" i="2"/>
  <c r="GH821" i="2"/>
  <c r="GG821" i="2"/>
  <c r="GF821" i="2"/>
  <c r="GH820" i="2"/>
  <c r="GG820" i="2"/>
  <c r="GF820" i="2"/>
  <c r="GH819" i="2"/>
  <c r="GG819" i="2"/>
  <c r="GF819" i="2"/>
  <c r="GH818" i="2"/>
  <c r="GG818" i="2"/>
  <c r="GF818" i="2"/>
  <c r="GH817" i="2"/>
  <c r="GG817" i="2"/>
  <c r="GF817" i="2"/>
  <c r="GH816" i="2"/>
  <c r="GG816" i="2"/>
  <c r="GF816" i="2"/>
  <c r="GH815" i="2"/>
  <c r="GG815" i="2"/>
  <c r="GF815" i="2"/>
  <c r="GH814" i="2"/>
  <c r="GG814" i="2"/>
  <c r="GF814" i="2"/>
  <c r="GH813" i="2"/>
  <c r="GG813" i="2"/>
  <c r="GF813" i="2"/>
  <c r="GH812" i="2"/>
  <c r="GG812" i="2"/>
  <c r="GF812" i="2"/>
  <c r="GH811" i="2"/>
  <c r="GG811" i="2"/>
  <c r="GF811" i="2"/>
  <c r="GH810" i="2"/>
  <c r="GG810" i="2"/>
  <c r="GF810" i="2"/>
  <c r="GH809" i="2"/>
  <c r="GG809" i="2"/>
  <c r="GF809" i="2"/>
  <c r="GH808" i="2"/>
  <c r="GG808" i="2"/>
  <c r="GF808" i="2"/>
  <c r="GH807" i="2"/>
  <c r="GG807" i="2"/>
  <c r="GF807" i="2"/>
  <c r="GH806" i="2"/>
  <c r="GG806" i="2"/>
  <c r="GF806" i="2"/>
  <c r="GH805" i="2"/>
  <c r="GG805" i="2"/>
  <c r="GF805" i="2"/>
  <c r="GH804" i="2"/>
  <c r="GG804" i="2"/>
  <c r="GF804" i="2"/>
  <c r="GH803" i="2"/>
  <c r="GG803" i="2"/>
  <c r="GF803" i="2"/>
  <c r="GH802" i="2"/>
  <c r="GG802" i="2"/>
  <c r="GF802" i="2"/>
  <c r="GH801" i="2"/>
  <c r="GG801" i="2"/>
  <c r="GF801" i="2"/>
  <c r="GH800" i="2"/>
  <c r="GG800" i="2"/>
  <c r="GF800" i="2"/>
  <c r="GH799" i="2"/>
  <c r="GG799" i="2"/>
  <c r="GF799" i="2"/>
  <c r="GH798" i="2"/>
  <c r="GG798" i="2"/>
  <c r="GF798" i="2"/>
  <c r="GH797" i="2"/>
  <c r="GG797" i="2"/>
  <c r="GF797" i="2"/>
  <c r="GH796" i="2"/>
  <c r="GG796" i="2"/>
  <c r="GF796" i="2"/>
  <c r="GH795" i="2"/>
  <c r="GG795" i="2"/>
  <c r="GF795" i="2"/>
  <c r="GH794" i="2"/>
  <c r="GG794" i="2"/>
  <c r="GF794" i="2"/>
  <c r="GH793" i="2"/>
  <c r="GG793" i="2"/>
  <c r="GF793" i="2"/>
  <c r="GH792" i="2"/>
  <c r="GG792" i="2"/>
  <c r="GF792" i="2"/>
  <c r="GH791" i="2"/>
  <c r="GG791" i="2"/>
  <c r="GF791" i="2"/>
  <c r="GH790" i="2"/>
  <c r="GG790" i="2"/>
  <c r="GF790" i="2"/>
  <c r="GH789" i="2"/>
  <c r="GG789" i="2"/>
  <c r="GF789" i="2"/>
  <c r="GH788" i="2"/>
  <c r="GG788" i="2"/>
  <c r="GF788" i="2"/>
  <c r="GH787" i="2"/>
  <c r="GG787" i="2"/>
  <c r="GF787" i="2"/>
  <c r="GH786" i="2"/>
  <c r="GG786" i="2"/>
  <c r="GF786" i="2"/>
  <c r="GH785" i="2"/>
  <c r="GG785" i="2"/>
  <c r="GF785" i="2"/>
  <c r="GH784" i="2"/>
  <c r="GG784" i="2"/>
  <c r="GF784" i="2"/>
  <c r="GH783" i="2"/>
  <c r="GG783" i="2"/>
  <c r="GF783" i="2"/>
  <c r="GH782" i="2"/>
  <c r="GG782" i="2"/>
  <c r="GF782" i="2"/>
  <c r="GH781" i="2"/>
  <c r="GG781" i="2"/>
  <c r="GF781" i="2"/>
  <c r="GH780" i="2"/>
  <c r="GG780" i="2"/>
  <c r="GF780" i="2"/>
  <c r="GH779" i="2"/>
  <c r="GG779" i="2"/>
  <c r="GF779" i="2"/>
  <c r="GH778" i="2"/>
  <c r="GG778" i="2"/>
  <c r="GF778" i="2"/>
  <c r="GH777" i="2"/>
  <c r="GG777" i="2"/>
  <c r="GF777" i="2"/>
  <c r="GH776" i="2"/>
  <c r="GG776" i="2"/>
  <c r="GF776" i="2"/>
  <c r="GH775" i="2"/>
  <c r="GG775" i="2"/>
  <c r="GF775" i="2"/>
  <c r="GH774" i="2"/>
  <c r="GG774" i="2"/>
  <c r="GF774" i="2"/>
  <c r="GH773" i="2"/>
  <c r="GG773" i="2"/>
  <c r="GF773" i="2"/>
  <c r="GH772" i="2"/>
  <c r="GG772" i="2"/>
  <c r="GF772" i="2"/>
  <c r="GH771" i="2"/>
  <c r="GG771" i="2"/>
  <c r="GF771" i="2"/>
  <c r="GH770" i="2"/>
  <c r="GG770" i="2"/>
  <c r="GF770" i="2"/>
  <c r="GH769" i="2"/>
  <c r="GG769" i="2"/>
  <c r="GF769" i="2"/>
  <c r="GH768" i="2"/>
  <c r="GG768" i="2"/>
  <c r="GF768" i="2"/>
  <c r="GH767" i="2"/>
  <c r="GG767" i="2"/>
  <c r="GF767" i="2"/>
  <c r="GH766" i="2"/>
  <c r="GG766" i="2"/>
  <c r="GF766" i="2"/>
  <c r="GH765" i="2"/>
  <c r="GG765" i="2"/>
  <c r="GF765" i="2"/>
  <c r="GH764" i="2"/>
  <c r="GG764" i="2"/>
  <c r="GF764" i="2"/>
  <c r="GH763" i="2"/>
  <c r="GG763" i="2"/>
  <c r="GF763" i="2"/>
  <c r="GH762" i="2"/>
  <c r="GG762" i="2"/>
  <c r="GF762" i="2"/>
  <c r="GH761" i="2"/>
  <c r="GG761" i="2"/>
  <c r="GF761" i="2"/>
  <c r="GH760" i="2"/>
  <c r="GG760" i="2"/>
  <c r="GF760" i="2"/>
  <c r="GH759" i="2"/>
  <c r="GG759" i="2"/>
  <c r="GF759" i="2"/>
  <c r="GH758" i="2"/>
  <c r="GG758" i="2"/>
  <c r="GF758" i="2"/>
  <c r="GH757" i="2"/>
  <c r="GG757" i="2"/>
  <c r="GF757" i="2"/>
  <c r="GH756" i="2"/>
  <c r="GG756" i="2"/>
  <c r="GF756" i="2"/>
  <c r="GH755" i="2"/>
  <c r="GG755" i="2"/>
  <c r="GF755" i="2"/>
  <c r="GH754" i="2"/>
  <c r="GG754" i="2"/>
  <c r="GF754" i="2"/>
  <c r="GH753" i="2"/>
  <c r="GG753" i="2"/>
  <c r="GF753" i="2"/>
  <c r="GH752" i="2"/>
  <c r="GG752" i="2"/>
  <c r="GF752" i="2"/>
  <c r="GH751" i="2"/>
  <c r="GG751" i="2"/>
  <c r="GF751" i="2"/>
  <c r="GH750" i="2"/>
  <c r="GG750" i="2"/>
  <c r="GF750" i="2"/>
  <c r="GH749" i="2"/>
  <c r="GG749" i="2"/>
  <c r="GF749" i="2"/>
  <c r="GH748" i="2"/>
  <c r="GG748" i="2"/>
  <c r="GF748" i="2"/>
  <c r="GH747" i="2"/>
  <c r="GG747" i="2"/>
  <c r="GF747" i="2"/>
  <c r="GH746" i="2"/>
  <c r="GG746" i="2"/>
  <c r="GF746" i="2"/>
  <c r="GH745" i="2"/>
  <c r="GG745" i="2"/>
  <c r="GF745" i="2"/>
  <c r="GH744" i="2"/>
  <c r="GG744" i="2"/>
  <c r="GF744" i="2"/>
  <c r="GH743" i="2"/>
  <c r="GG743" i="2"/>
  <c r="GF743" i="2"/>
  <c r="GH742" i="2"/>
  <c r="GG742" i="2"/>
  <c r="GF742" i="2"/>
  <c r="GH741" i="2"/>
  <c r="GG741" i="2"/>
  <c r="GF741" i="2"/>
  <c r="GH740" i="2"/>
  <c r="GG740" i="2"/>
  <c r="GF740" i="2"/>
  <c r="GH739" i="2"/>
  <c r="GG739" i="2"/>
  <c r="GF739" i="2"/>
  <c r="GH738" i="2"/>
  <c r="GG738" i="2"/>
  <c r="GF738" i="2"/>
  <c r="GH737" i="2"/>
  <c r="GG737" i="2"/>
  <c r="GF737" i="2"/>
  <c r="GH736" i="2"/>
  <c r="GG736" i="2"/>
  <c r="GF736" i="2"/>
  <c r="GH735" i="2"/>
  <c r="GG735" i="2"/>
  <c r="GF735" i="2"/>
  <c r="GH734" i="2"/>
  <c r="GG734" i="2"/>
  <c r="GF734" i="2"/>
  <c r="GH733" i="2"/>
  <c r="GG733" i="2"/>
  <c r="GF733" i="2"/>
  <c r="GH732" i="2"/>
  <c r="GG732" i="2"/>
  <c r="GF732" i="2"/>
  <c r="GH731" i="2"/>
  <c r="GG731" i="2"/>
  <c r="GF731" i="2"/>
  <c r="GH730" i="2"/>
  <c r="GG730" i="2"/>
  <c r="GF730" i="2"/>
  <c r="GH729" i="2"/>
  <c r="GG729" i="2"/>
  <c r="GF729" i="2"/>
  <c r="GH728" i="2"/>
  <c r="GG728" i="2"/>
  <c r="GF728" i="2"/>
  <c r="GH727" i="2"/>
  <c r="GG727" i="2"/>
  <c r="GF727" i="2"/>
  <c r="GH726" i="2"/>
  <c r="GG726" i="2"/>
  <c r="GF726" i="2"/>
  <c r="GH725" i="2"/>
  <c r="GG725" i="2"/>
  <c r="GF725" i="2"/>
  <c r="GH724" i="2"/>
  <c r="GG724" i="2"/>
  <c r="GF724" i="2"/>
  <c r="GH723" i="2"/>
  <c r="GG723" i="2"/>
  <c r="GF723" i="2"/>
  <c r="GH722" i="2"/>
  <c r="GG722" i="2"/>
  <c r="GF722" i="2"/>
  <c r="GH721" i="2"/>
  <c r="GG721" i="2"/>
  <c r="GF721" i="2"/>
  <c r="GH720" i="2"/>
  <c r="GG720" i="2"/>
  <c r="GF720" i="2"/>
  <c r="GH719" i="2"/>
  <c r="GG719" i="2"/>
  <c r="GF719" i="2"/>
  <c r="GH718" i="2"/>
  <c r="GG718" i="2"/>
  <c r="GF718" i="2"/>
  <c r="GH717" i="2"/>
  <c r="GG717" i="2"/>
  <c r="GF717" i="2"/>
  <c r="GH716" i="2"/>
  <c r="GG716" i="2"/>
  <c r="GF716" i="2"/>
  <c r="GH715" i="2"/>
  <c r="GG715" i="2"/>
  <c r="GF715" i="2"/>
  <c r="GH714" i="2"/>
  <c r="GG714" i="2"/>
  <c r="GF714" i="2"/>
  <c r="GH713" i="2"/>
  <c r="GG713" i="2"/>
  <c r="GF713" i="2"/>
  <c r="GH712" i="2"/>
  <c r="GG712" i="2"/>
  <c r="GF712" i="2"/>
  <c r="GH711" i="2"/>
  <c r="GG711" i="2"/>
  <c r="GF711" i="2"/>
  <c r="GH710" i="2"/>
  <c r="GG710" i="2"/>
  <c r="GF710" i="2"/>
  <c r="GH709" i="2"/>
  <c r="GG709" i="2"/>
  <c r="GF709" i="2"/>
  <c r="GH708" i="2"/>
  <c r="GG708" i="2"/>
  <c r="GF708" i="2"/>
  <c r="GH707" i="2"/>
  <c r="GG707" i="2"/>
  <c r="GF707" i="2"/>
  <c r="GH706" i="2"/>
  <c r="GG706" i="2"/>
  <c r="GF706" i="2"/>
  <c r="GH705" i="2"/>
  <c r="GG705" i="2"/>
  <c r="GF705" i="2"/>
  <c r="GH704" i="2"/>
  <c r="GG704" i="2"/>
  <c r="GF704" i="2"/>
  <c r="GH703" i="2"/>
  <c r="GG703" i="2"/>
  <c r="GF703" i="2"/>
  <c r="GH702" i="2"/>
  <c r="GG702" i="2"/>
  <c r="GF702" i="2"/>
  <c r="GH701" i="2"/>
  <c r="GG701" i="2"/>
  <c r="GF701" i="2"/>
  <c r="GH700" i="2"/>
  <c r="GG700" i="2"/>
  <c r="GF700" i="2"/>
  <c r="GH699" i="2"/>
  <c r="GG699" i="2"/>
  <c r="GF699" i="2"/>
  <c r="GH698" i="2"/>
  <c r="GG698" i="2"/>
  <c r="GF698" i="2"/>
  <c r="GH697" i="2"/>
  <c r="GG697" i="2"/>
  <c r="GF697" i="2"/>
  <c r="GH696" i="2"/>
  <c r="GG696" i="2"/>
  <c r="GF696" i="2"/>
  <c r="GH695" i="2"/>
  <c r="GG695" i="2"/>
  <c r="GF695" i="2"/>
  <c r="GH694" i="2"/>
  <c r="GG694" i="2"/>
  <c r="GF694" i="2"/>
  <c r="GH693" i="2"/>
  <c r="GG693" i="2"/>
  <c r="GF693" i="2"/>
  <c r="GH692" i="2"/>
  <c r="GG692" i="2"/>
  <c r="GF692" i="2"/>
  <c r="GH691" i="2"/>
  <c r="GG691" i="2"/>
  <c r="GF691" i="2"/>
  <c r="GH690" i="2"/>
  <c r="GG690" i="2"/>
  <c r="GF690" i="2"/>
  <c r="GH689" i="2"/>
  <c r="GG689" i="2"/>
  <c r="GF689" i="2"/>
  <c r="GH688" i="2"/>
  <c r="GG688" i="2"/>
  <c r="GF688" i="2"/>
  <c r="GH687" i="2"/>
  <c r="GG687" i="2"/>
  <c r="GF687" i="2"/>
  <c r="GH686" i="2"/>
  <c r="GG686" i="2"/>
  <c r="GF686" i="2"/>
  <c r="GH685" i="2"/>
  <c r="GG685" i="2"/>
  <c r="GF685" i="2"/>
  <c r="GH684" i="2"/>
  <c r="GG684" i="2"/>
  <c r="GF684" i="2"/>
  <c r="GH683" i="2"/>
  <c r="GG683" i="2"/>
  <c r="GF683" i="2"/>
  <c r="GH682" i="2"/>
  <c r="GG682" i="2"/>
  <c r="GF682" i="2"/>
  <c r="GH681" i="2"/>
  <c r="GG681" i="2"/>
  <c r="GF681" i="2"/>
  <c r="GH680" i="2"/>
  <c r="GG680" i="2"/>
  <c r="GF680" i="2"/>
  <c r="GH679" i="2"/>
  <c r="GG679" i="2"/>
  <c r="GF679" i="2"/>
  <c r="GH678" i="2"/>
  <c r="GG678" i="2"/>
  <c r="GF678" i="2"/>
  <c r="GH677" i="2"/>
  <c r="GG677" i="2"/>
  <c r="GF677" i="2"/>
  <c r="GH676" i="2"/>
  <c r="GG676" i="2"/>
  <c r="GF676" i="2"/>
  <c r="GH675" i="2"/>
  <c r="GG675" i="2"/>
  <c r="GF675" i="2"/>
  <c r="GH674" i="2"/>
  <c r="GG674" i="2"/>
  <c r="GF674" i="2"/>
  <c r="GH673" i="2"/>
  <c r="GG673" i="2"/>
  <c r="GF673" i="2"/>
  <c r="GH672" i="2"/>
  <c r="GG672" i="2"/>
  <c r="GF672" i="2"/>
  <c r="GH671" i="2"/>
  <c r="GG671" i="2"/>
  <c r="GF671" i="2"/>
  <c r="GH670" i="2"/>
  <c r="GG670" i="2"/>
  <c r="GF670" i="2"/>
  <c r="GH669" i="2"/>
  <c r="GG669" i="2"/>
  <c r="GF669" i="2"/>
  <c r="GH668" i="2"/>
  <c r="GG668" i="2"/>
  <c r="GF668" i="2"/>
  <c r="GH667" i="2"/>
  <c r="GG667" i="2"/>
  <c r="GF667" i="2"/>
  <c r="GH666" i="2"/>
  <c r="GG666" i="2"/>
  <c r="GF666" i="2"/>
  <c r="GH665" i="2"/>
  <c r="GG665" i="2"/>
  <c r="GF665" i="2"/>
  <c r="GH664" i="2"/>
  <c r="GG664" i="2"/>
  <c r="GF664" i="2"/>
  <c r="GH663" i="2"/>
  <c r="GG663" i="2"/>
  <c r="GF663" i="2"/>
  <c r="GH662" i="2"/>
  <c r="GG662" i="2"/>
  <c r="GF662" i="2"/>
  <c r="GH661" i="2"/>
  <c r="GG661" i="2"/>
  <c r="GF661" i="2"/>
  <c r="GH660" i="2"/>
  <c r="GG660" i="2"/>
  <c r="GF660" i="2"/>
  <c r="GH659" i="2"/>
  <c r="GG659" i="2"/>
  <c r="GF659" i="2"/>
  <c r="GH658" i="2"/>
  <c r="GG658" i="2"/>
  <c r="GF658" i="2"/>
  <c r="GH657" i="2"/>
  <c r="GG657" i="2"/>
  <c r="GF657" i="2"/>
  <c r="GH656" i="2"/>
  <c r="GG656" i="2"/>
  <c r="GF656" i="2"/>
  <c r="GH655" i="2"/>
  <c r="GG655" i="2"/>
  <c r="GF655" i="2"/>
  <c r="GH654" i="2"/>
  <c r="GG654" i="2"/>
  <c r="GF654" i="2"/>
  <c r="GH653" i="2"/>
  <c r="GG653" i="2"/>
  <c r="GF653" i="2"/>
  <c r="GH652" i="2"/>
  <c r="GG652" i="2"/>
  <c r="GF652" i="2"/>
  <c r="GH651" i="2"/>
  <c r="GG651" i="2"/>
  <c r="GF651" i="2"/>
  <c r="GH650" i="2"/>
  <c r="GG650" i="2"/>
  <c r="GF650" i="2"/>
  <c r="GH649" i="2"/>
  <c r="GG649" i="2"/>
  <c r="GF649" i="2"/>
  <c r="GH648" i="2"/>
  <c r="GG648" i="2"/>
  <c r="GF648" i="2"/>
  <c r="GH647" i="2"/>
  <c r="GG647" i="2"/>
  <c r="GF647" i="2"/>
  <c r="GH646" i="2"/>
  <c r="GG646" i="2"/>
  <c r="GF646" i="2"/>
  <c r="GH645" i="2"/>
  <c r="GG645" i="2"/>
  <c r="GF645" i="2"/>
  <c r="GH644" i="2"/>
  <c r="GG644" i="2"/>
  <c r="GF644" i="2"/>
  <c r="GH643" i="2"/>
  <c r="GG643" i="2"/>
  <c r="GF643" i="2"/>
  <c r="GH642" i="2"/>
  <c r="GG642" i="2"/>
  <c r="GF642" i="2"/>
  <c r="GH641" i="2"/>
  <c r="GG641" i="2"/>
  <c r="GF641" i="2"/>
  <c r="GH640" i="2"/>
  <c r="GG640" i="2"/>
  <c r="GF640" i="2"/>
  <c r="GH639" i="2"/>
  <c r="GG639" i="2"/>
  <c r="GF639" i="2"/>
  <c r="GH638" i="2"/>
  <c r="GG638" i="2"/>
  <c r="GF638" i="2"/>
  <c r="GH637" i="2"/>
  <c r="GG637" i="2"/>
  <c r="GF637" i="2"/>
  <c r="GH636" i="2"/>
  <c r="GG636" i="2"/>
  <c r="GF636" i="2"/>
  <c r="GH635" i="2"/>
  <c r="GG635" i="2"/>
  <c r="GF635" i="2"/>
  <c r="GH634" i="2"/>
  <c r="GG634" i="2"/>
  <c r="GF634" i="2"/>
  <c r="GH633" i="2"/>
  <c r="GG633" i="2"/>
  <c r="GF633" i="2"/>
  <c r="GH632" i="2"/>
  <c r="GG632" i="2"/>
  <c r="GF632" i="2"/>
  <c r="GH631" i="2"/>
  <c r="GG631" i="2"/>
  <c r="GF631" i="2"/>
  <c r="GH630" i="2"/>
  <c r="GG630" i="2"/>
  <c r="GF630" i="2"/>
  <c r="GH629" i="2"/>
  <c r="GG629" i="2"/>
  <c r="GF629" i="2"/>
  <c r="GH628" i="2"/>
  <c r="GG628" i="2"/>
  <c r="GF628" i="2"/>
  <c r="GH627" i="2"/>
  <c r="GG627" i="2"/>
  <c r="GF627" i="2"/>
  <c r="GH626" i="2"/>
  <c r="GG626" i="2"/>
  <c r="GF626" i="2"/>
  <c r="GH625" i="2"/>
  <c r="GG625" i="2"/>
  <c r="GF625" i="2"/>
  <c r="GH624" i="2"/>
  <c r="GG624" i="2"/>
  <c r="GF624" i="2"/>
  <c r="GH623" i="2"/>
  <c r="GG623" i="2"/>
  <c r="GF623" i="2"/>
  <c r="GH622" i="2"/>
  <c r="GG622" i="2"/>
  <c r="GF622" i="2"/>
  <c r="GH621" i="2"/>
  <c r="GG621" i="2"/>
  <c r="GF621" i="2"/>
  <c r="GH620" i="2"/>
  <c r="GG620" i="2"/>
  <c r="GF620" i="2"/>
  <c r="GH619" i="2"/>
  <c r="GG619" i="2"/>
  <c r="GF619" i="2"/>
  <c r="GH618" i="2"/>
  <c r="GG618" i="2"/>
  <c r="GF618" i="2"/>
  <c r="GH617" i="2"/>
  <c r="GG617" i="2"/>
  <c r="GF617" i="2"/>
  <c r="GH616" i="2"/>
  <c r="GG616" i="2"/>
  <c r="GF616" i="2"/>
  <c r="GH615" i="2"/>
  <c r="GG615" i="2"/>
  <c r="GF615" i="2"/>
  <c r="GH614" i="2"/>
  <c r="GG614" i="2"/>
  <c r="GF614" i="2"/>
  <c r="GH613" i="2"/>
  <c r="GG613" i="2"/>
  <c r="GF613" i="2"/>
  <c r="GH612" i="2"/>
  <c r="GG612" i="2"/>
  <c r="GF612" i="2"/>
  <c r="GH611" i="2"/>
  <c r="GG611" i="2"/>
  <c r="GF611" i="2"/>
  <c r="GH610" i="2"/>
  <c r="GG610" i="2"/>
  <c r="GF610" i="2"/>
  <c r="GH609" i="2"/>
  <c r="GG609" i="2"/>
  <c r="GF609" i="2"/>
  <c r="GH608" i="2"/>
  <c r="GG608" i="2"/>
  <c r="GF608" i="2"/>
  <c r="GH607" i="2"/>
  <c r="GG607" i="2"/>
  <c r="GF607" i="2"/>
  <c r="GH606" i="2"/>
  <c r="GG606" i="2"/>
  <c r="GF606" i="2"/>
  <c r="GH605" i="2"/>
  <c r="GG605" i="2"/>
  <c r="GF605" i="2"/>
  <c r="GH604" i="2"/>
  <c r="GG604" i="2"/>
  <c r="GF604" i="2"/>
  <c r="GH603" i="2"/>
  <c r="GG603" i="2"/>
  <c r="GF603" i="2"/>
  <c r="GH602" i="2"/>
  <c r="GG602" i="2"/>
  <c r="GF602" i="2"/>
  <c r="GH601" i="2"/>
  <c r="GG601" i="2"/>
  <c r="GF601" i="2"/>
  <c r="GH600" i="2"/>
  <c r="GG600" i="2"/>
  <c r="GF600" i="2"/>
  <c r="GH599" i="2"/>
  <c r="GG599" i="2"/>
  <c r="GF599" i="2"/>
  <c r="GH598" i="2"/>
  <c r="GG598" i="2"/>
  <c r="GF598" i="2"/>
  <c r="GH597" i="2"/>
  <c r="GG597" i="2"/>
  <c r="GF597" i="2"/>
  <c r="GH596" i="2"/>
  <c r="GG596" i="2"/>
  <c r="GF596" i="2"/>
  <c r="GH595" i="2"/>
  <c r="GG595" i="2"/>
  <c r="GF595" i="2"/>
  <c r="GH594" i="2"/>
  <c r="GG594" i="2"/>
  <c r="GF594" i="2"/>
  <c r="GH593" i="2"/>
  <c r="GG593" i="2"/>
  <c r="GF593" i="2"/>
  <c r="GH592" i="2"/>
  <c r="GG592" i="2"/>
  <c r="GF592" i="2"/>
  <c r="GH591" i="2"/>
  <c r="GG591" i="2"/>
  <c r="GF591" i="2"/>
  <c r="GH590" i="2"/>
  <c r="GG590" i="2"/>
  <c r="GF590" i="2"/>
  <c r="GH589" i="2"/>
  <c r="GG589" i="2"/>
  <c r="GF589" i="2"/>
  <c r="GH588" i="2"/>
  <c r="GG588" i="2"/>
  <c r="GF588" i="2"/>
  <c r="GH587" i="2"/>
  <c r="GG587" i="2"/>
  <c r="GF587" i="2"/>
  <c r="GH586" i="2"/>
  <c r="GG586" i="2"/>
  <c r="GF586" i="2"/>
  <c r="GH585" i="2"/>
  <c r="GG585" i="2"/>
  <c r="GF585" i="2"/>
  <c r="GH584" i="2"/>
  <c r="GG584" i="2"/>
  <c r="GF584" i="2"/>
  <c r="GH583" i="2"/>
  <c r="GG583" i="2"/>
  <c r="GF583" i="2"/>
  <c r="GH582" i="2"/>
  <c r="GG582" i="2"/>
  <c r="GF582" i="2"/>
  <c r="GH581" i="2"/>
  <c r="GG581" i="2"/>
  <c r="GF581" i="2"/>
  <c r="GH580" i="2"/>
  <c r="GG580" i="2"/>
  <c r="GF580" i="2"/>
  <c r="GH579" i="2"/>
  <c r="GG579" i="2"/>
  <c r="GF579" i="2"/>
  <c r="GH578" i="2"/>
  <c r="GG578" i="2"/>
  <c r="GF578" i="2"/>
  <c r="GH577" i="2"/>
  <c r="GG577" i="2"/>
  <c r="GF577" i="2"/>
  <c r="GH576" i="2"/>
  <c r="GG576" i="2"/>
  <c r="GF576" i="2"/>
  <c r="GH575" i="2"/>
  <c r="GG575" i="2"/>
  <c r="GF575" i="2"/>
  <c r="GH574" i="2"/>
  <c r="GG574" i="2"/>
  <c r="GF574" i="2"/>
  <c r="GH573" i="2"/>
  <c r="GG573" i="2"/>
  <c r="GF573" i="2"/>
  <c r="GH572" i="2"/>
  <c r="GG572" i="2"/>
  <c r="GF572" i="2"/>
  <c r="GH571" i="2"/>
  <c r="GG571" i="2"/>
  <c r="GF571" i="2"/>
  <c r="GH570" i="2"/>
  <c r="GG570" i="2"/>
  <c r="GF570" i="2"/>
  <c r="GH569" i="2"/>
  <c r="GG569" i="2"/>
  <c r="GF569" i="2"/>
  <c r="GH568" i="2"/>
  <c r="GG568" i="2"/>
  <c r="GF568" i="2"/>
  <c r="GH567" i="2"/>
  <c r="GG567" i="2"/>
  <c r="GF567" i="2"/>
  <c r="GH566" i="2"/>
  <c r="GG566" i="2"/>
  <c r="GF566" i="2"/>
  <c r="GH565" i="2"/>
  <c r="GG565" i="2"/>
  <c r="GF565" i="2"/>
  <c r="GH564" i="2"/>
  <c r="GG564" i="2"/>
  <c r="GF564" i="2"/>
  <c r="GH563" i="2"/>
  <c r="GG563" i="2"/>
  <c r="GF563" i="2"/>
  <c r="GH562" i="2"/>
  <c r="GG562" i="2"/>
  <c r="GF562" i="2"/>
  <c r="GH561" i="2"/>
  <c r="GG561" i="2"/>
  <c r="GF561" i="2"/>
  <c r="GH560" i="2"/>
  <c r="GG560" i="2"/>
  <c r="GF560" i="2"/>
  <c r="GH559" i="2"/>
  <c r="GG559" i="2"/>
  <c r="GF559" i="2"/>
  <c r="GH558" i="2"/>
  <c r="GG558" i="2"/>
  <c r="GF558" i="2"/>
  <c r="GH557" i="2"/>
  <c r="GG557" i="2"/>
  <c r="GF557" i="2"/>
  <c r="GH556" i="2"/>
  <c r="GG556" i="2"/>
  <c r="GF556" i="2"/>
  <c r="GH555" i="2"/>
  <c r="GG555" i="2"/>
  <c r="GF555" i="2"/>
  <c r="GH554" i="2"/>
  <c r="GG554" i="2"/>
  <c r="GF554" i="2"/>
  <c r="GH553" i="2"/>
  <c r="GG553" i="2"/>
  <c r="GF553" i="2"/>
  <c r="GH552" i="2"/>
  <c r="GG552" i="2"/>
  <c r="GF552" i="2"/>
  <c r="GH551" i="2"/>
  <c r="GG551" i="2"/>
  <c r="GF551" i="2"/>
  <c r="GH550" i="2"/>
  <c r="GG550" i="2"/>
  <c r="GF550" i="2"/>
  <c r="GH549" i="2"/>
  <c r="GG549" i="2"/>
  <c r="GF549" i="2"/>
  <c r="GH548" i="2"/>
  <c r="GG548" i="2"/>
  <c r="GF548" i="2"/>
  <c r="GH547" i="2"/>
  <c r="GG547" i="2"/>
  <c r="GF547" i="2"/>
  <c r="GH546" i="2"/>
  <c r="GG546" i="2"/>
  <c r="GF546" i="2"/>
  <c r="GH545" i="2"/>
  <c r="GG545" i="2"/>
  <c r="GF545" i="2"/>
  <c r="GH544" i="2"/>
  <c r="GG544" i="2"/>
  <c r="GF544" i="2"/>
  <c r="GH543" i="2"/>
  <c r="GG543" i="2"/>
  <c r="GF543" i="2"/>
  <c r="GH542" i="2"/>
  <c r="GG542" i="2"/>
  <c r="GF542" i="2"/>
  <c r="GH541" i="2"/>
  <c r="GG541" i="2"/>
  <c r="GF541" i="2"/>
  <c r="GH540" i="2"/>
  <c r="GG540" i="2"/>
  <c r="GF540" i="2"/>
  <c r="GH539" i="2"/>
  <c r="GG539" i="2"/>
  <c r="GF539" i="2"/>
  <c r="GH538" i="2"/>
  <c r="GG538" i="2"/>
  <c r="GF538" i="2"/>
  <c r="GH537" i="2"/>
  <c r="GG537" i="2"/>
  <c r="GF537" i="2"/>
  <c r="GH536" i="2"/>
  <c r="GG536" i="2"/>
  <c r="GF536" i="2"/>
  <c r="GH535" i="2"/>
  <c r="GG535" i="2"/>
  <c r="GF535" i="2"/>
  <c r="GH534" i="2"/>
  <c r="GG534" i="2"/>
  <c r="GF534" i="2"/>
  <c r="GH533" i="2"/>
  <c r="GG533" i="2"/>
  <c r="GF533" i="2"/>
  <c r="GH532" i="2"/>
  <c r="GG532" i="2"/>
  <c r="GF532" i="2"/>
  <c r="GH531" i="2"/>
  <c r="GG531" i="2"/>
  <c r="GF531" i="2"/>
  <c r="GH530" i="2"/>
  <c r="GG530" i="2"/>
  <c r="GF530" i="2"/>
  <c r="GH529" i="2"/>
  <c r="GG529" i="2"/>
  <c r="GF529" i="2"/>
  <c r="GH528" i="2"/>
  <c r="GG528" i="2"/>
  <c r="GF528" i="2"/>
  <c r="GH527" i="2"/>
  <c r="GG527" i="2"/>
  <c r="GF527" i="2"/>
  <c r="GH526" i="2"/>
  <c r="GG526" i="2"/>
  <c r="GF526" i="2"/>
  <c r="GH525" i="2"/>
  <c r="GG525" i="2"/>
  <c r="GF525" i="2"/>
  <c r="GH524" i="2"/>
  <c r="GG524" i="2"/>
  <c r="GF524" i="2"/>
  <c r="GH523" i="2"/>
  <c r="GG523" i="2"/>
  <c r="GF523" i="2"/>
  <c r="GH522" i="2"/>
  <c r="GG522" i="2"/>
  <c r="GF522" i="2"/>
  <c r="GH521" i="2"/>
  <c r="GG521" i="2"/>
  <c r="GF521" i="2"/>
  <c r="GH520" i="2"/>
  <c r="GG520" i="2"/>
  <c r="GF520" i="2"/>
  <c r="GH519" i="2"/>
  <c r="GG519" i="2"/>
  <c r="GF519" i="2"/>
  <c r="GH518" i="2"/>
  <c r="GG518" i="2"/>
  <c r="GF518" i="2"/>
  <c r="GH517" i="2"/>
  <c r="GG517" i="2"/>
  <c r="GF517" i="2"/>
  <c r="GH516" i="2"/>
  <c r="GG516" i="2"/>
  <c r="GF516" i="2"/>
  <c r="GH515" i="2"/>
  <c r="GG515" i="2"/>
  <c r="GF515" i="2"/>
  <c r="GH514" i="2"/>
  <c r="GG514" i="2"/>
  <c r="GF514" i="2"/>
  <c r="GH513" i="2"/>
  <c r="GG513" i="2"/>
  <c r="GF513" i="2"/>
  <c r="GH512" i="2"/>
  <c r="GG512" i="2"/>
  <c r="GF512" i="2"/>
  <c r="GH511" i="2"/>
  <c r="GG511" i="2"/>
  <c r="GF511" i="2"/>
  <c r="GH510" i="2"/>
  <c r="GG510" i="2"/>
  <c r="GF510" i="2"/>
  <c r="GH509" i="2"/>
  <c r="GG509" i="2"/>
  <c r="GF509" i="2"/>
  <c r="GH508" i="2"/>
  <c r="GG508" i="2"/>
  <c r="GF508" i="2"/>
  <c r="GH507" i="2"/>
  <c r="GG507" i="2"/>
  <c r="GF507" i="2"/>
  <c r="GH506" i="2"/>
  <c r="GG506" i="2"/>
  <c r="GF506" i="2"/>
  <c r="GH505" i="2"/>
  <c r="GG505" i="2"/>
  <c r="GF505" i="2"/>
  <c r="GH504" i="2"/>
  <c r="GG504" i="2"/>
  <c r="GF504" i="2"/>
  <c r="GH503" i="2"/>
  <c r="GG503" i="2"/>
  <c r="GF503" i="2"/>
  <c r="GH502" i="2"/>
  <c r="GG502" i="2"/>
  <c r="GF502" i="2"/>
  <c r="GH501" i="2"/>
  <c r="GG501" i="2"/>
  <c r="GF501" i="2"/>
  <c r="GH500" i="2"/>
  <c r="GG500" i="2"/>
  <c r="GF500" i="2"/>
  <c r="GH499" i="2"/>
  <c r="GG499" i="2"/>
  <c r="GF499" i="2"/>
  <c r="GH498" i="2"/>
  <c r="GG498" i="2"/>
  <c r="GF498" i="2"/>
  <c r="GH497" i="2"/>
  <c r="GG497" i="2"/>
  <c r="GF497" i="2"/>
  <c r="GH496" i="2"/>
  <c r="GG496" i="2"/>
  <c r="GF496" i="2"/>
  <c r="GH495" i="2"/>
  <c r="GG495" i="2"/>
  <c r="GF495" i="2"/>
  <c r="GH494" i="2"/>
  <c r="GG494" i="2"/>
  <c r="GF494" i="2"/>
  <c r="GH493" i="2"/>
  <c r="GG493" i="2"/>
  <c r="GF493" i="2"/>
  <c r="GH492" i="2"/>
  <c r="GG492" i="2"/>
  <c r="GF492" i="2"/>
  <c r="GH491" i="2"/>
  <c r="GG491" i="2"/>
  <c r="GF491" i="2"/>
  <c r="GH490" i="2"/>
  <c r="GG490" i="2"/>
  <c r="GF490" i="2"/>
  <c r="GH489" i="2"/>
  <c r="GG489" i="2"/>
  <c r="GF489" i="2"/>
  <c r="GH488" i="2"/>
  <c r="GG488" i="2"/>
  <c r="GF488" i="2"/>
  <c r="GH487" i="2"/>
  <c r="GG487" i="2"/>
  <c r="GF487" i="2"/>
  <c r="GH486" i="2"/>
  <c r="GG486" i="2"/>
  <c r="GF486" i="2"/>
  <c r="GH485" i="2"/>
  <c r="GG485" i="2"/>
  <c r="GF485" i="2"/>
  <c r="GH484" i="2"/>
  <c r="GG484" i="2"/>
  <c r="GF484" i="2"/>
  <c r="GH483" i="2"/>
  <c r="GG483" i="2"/>
  <c r="GF483" i="2"/>
  <c r="GH482" i="2"/>
  <c r="GG482" i="2"/>
  <c r="GF482" i="2"/>
  <c r="GH481" i="2"/>
  <c r="GG481" i="2"/>
  <c r="GF481" i="2"/>
  <c r="GH480" i="2"/>
  <c r="GG480" i="2"/>
  <c r="GF480" i="2"/>
  <c r="GH479" i="2"/>
  <c r="GG479" i="2"/>
  <c r="GF479" i="2"/>
  <c r="GH478" i="2"/>
  <c r="GG478" i="2"/>
  <c r="GF478" i="2"/>
  <c r="GH477" i="2"/>
  <c r="GG477" i="2"/>
  <c r="GF477" i="2"/>
  <c r="GH476" i="2"/>
  <c r="GG476" i="2"/>
  <c r="GF476" i="2"/>
  <c r="GH475" i="2"/>
  <c r="GG475" i="2"/>
  <c r="GF475" i="2"/>
  <c r="GH474" i="2"/>
  <c r="GG474" i="2"/>
  <c r="GF474" i="2"/>
  <c r="GH473" i="2"/>
  <c r="GG473" i="2"/>
  <c r="GF473" i="2"/>
  <c r="GH472" i="2"/>
  <c r="GG472" i="2"/>
  <c r="GF472" i="2"/>
  <c r="GH471" i="2"/>
  <c r="GG471" i="2"/>
  <c r="GF471" i="2"/>
  <c r="GH470" i="2"/>
  <c r="GG470" i="2"/>
  <c r="GF470" i="2"/>
  <c r="GH469" i="2"/>
  <c r="GG469" i="2"/>
  <c r="GF469" i="2"/>
  <c r="GH468" i="2"/>
  <c r="GG468" i="2"/>
  <c r="GF468" i="2"/>
  <c r="GH467" i="2"/>
  <c r="GG467" i="2"/>
  <c r="GF467" i="2"/>
  <c r="GH466" i="2"/>
  <c r="GG466" i="2"/>
  <c r="GF466" i="2"/>
  <c r="GH465" i="2"/>
  <c r="GG465" i="2"/>
  <c r="GF465" i="2"/>
  <c r="GH464" i="2"/>
  <c r="GG464" i="2"/>
  <c r="GF464" i="2"/>
  <c r="GH463" i="2"/>
  <c r="GG463" i="2"/>
  <c r="GF463" i="2"/>
  <c r="GH462" i="2"/>
  <c r="GG462" i="2"/>
  <c r="GF462" i="2"/>
  <c r="GH461" i="2"/>
  <c r="GG461" i="2"/>
  <c r="GF461" i="2"/>
  <c r="GH460" i="2"/>
  <c r="GG460" i="2"/>
  <c r="GF460" i="2"/>
  <c r="GH459" i="2"/>
  <c r="GG459" i="2"/>
  <c r="GF459" i="2"/>
  <c r="GH458" i="2"/>
  <c r="GG458" i="2"/>
  <c r="GF458" i="2"/>
  <c r="GH457" i="2"/>
  <c r="GG457" i="2"/>
  <c r="GF457" i="2"/>
  <c r="GH456" i="2"/>
  <c r="GG456" i="2"/>
  <c r="GF456" i="2"/>
  <c r="GH455" i="2"/>
  <c r="GG455" i="2"/>
  <c r="GF455" i="2"/>
  <c r="GH454" i="2"/>
  <c r="GG454" i="2"/>
  <c r="GF454" i="2"/>
  <c r="GH453" i="2"/>
  <c r="GG453" i="2"/>
  <c r="GF453" i="2"/>
  <c r="GH452" i="2"/>
  <c r="GG452" i="2"/>
  <c r="GF452" i="2"/>
  <c r="GH451" i="2"/>
  <c r="GG451" i="2"/>
  <c r="GF451" i="2"/>
  <c r="GH450" i="2"/>
  <c r="GG450" i="2"/>
  <c r="GF450" i="2"/>
  <c r="GH449" i="2"/>
  <c r="GG449" i="2"/>
  <c r="GF449" i="2"/>
  <c r="GH448" i="2"/>
  <c r="GG448" i="2"/>
  <c r="GF448" i="2"/>
  <c r="GH447" i="2"/>
  <c r="GG447" i="2"/>
  <c r="GF447" i="2"/>
  <c r="GH446" i="2"/>
  <c r="GG446" i="2"/>
  <c r="GF446" i="2"/>
  <c r="GH445" i="2"/>
  <c r="GG445" i="2"/>
  <c r="GF445" i="2"/>
  <c r="GH444" i="2"/>
  <c r="GG444" i="2"/>
  <c r="GF444" i="2"/>
  <c r="GH443" i="2"/>
  <c r="GG443" i="2"/>
  <c r="GF443" i="2"/>
  <c r="GH442" i="2"/>
  <c r="GG442" i="2"/>
  <c r="GF442" i="2"/>
  <c r="GH441" i="2"/>
  <c r="GG441" i="2"/>
  <c r="GF441" i="2"/>
  <c r="GH440" i="2"/>
  <c r="GG440" i="2"/>
  <c r="GF440" i="2"/>
  <c r="GH439" i="2"/>
  <c r="GG439" i="2"/>
  <c r="GF439" i="2"/>
  <c r="GH438" i="2"/>
  <c r="GG438" i="2"/>
  <c r="GF438" i="2"/>
  <c r="GH437" i="2"/>
  <c r="GG437" i="2"/>
  <c r="GF437" i="2"/>
  <c r="GH436" i="2"/>
  <c r="GG436" i="2"/>
  <c r="GF436" i="2"/>
  <c r="GH435" i="2"/>
  <c r="GG435" i="2"/>
  <c r="GF435" i="2"/>
  <c r="GH434" i="2"/>
  <c r="GG434" i="2"/>
  <c r="GF434" i="2"/>
  <c r="GH433" i="2"/>
  <c r="GG433" i="2"/>
  <c r="GF433" i="2"/>
  <c r="GH432" i="2"/>
  <c r="GG432" i="2"/>
  <c r="GF432" i="2"/>
  <c r="GH431" i="2"/>
  <c r="GG431" i="2"/>
  <c r="GF431" i="2"/>
  <c r="GH430" i="2"/>
  <c r="GG430" i="2"/>
  <c r="GF430" i="2"/>
  <c r="GH429" i="2"/>
  <c r="GG429" i="2"/>
  <c r="GF429" i="2"/>
  <c r="GH428" i="2"/>
  <c r="GG428" i="2"/>
  <c r="GF428" i="2"/>
  <c r="GH427" i="2"/>
  <c r="GG427" i="2"/>
  <c r="GF427" i="2"/>
  <c r="GH426" i="2"/>
  <c r="GG426" i="2"/>
  <c r="GF426" i="2"/>
  <c r="GH425" i="2"/>
  <c r="GG425" i="2"/>
  <c r="GF425" i="2"/>
  <c r="GH424" i="2"/>
  <c r="GG424" i="2"/>
  <c r="GF424" i="2"/>
  <c r="GH423" i="2"/>
  <c r="GG423" i="2"/>
  <c r="GF423" i="2"/>
  <c r="GH422" i="2"/>
  <c r="GG422" i="2"/>
  <c r="GF422" i="2"/>
  <c r="GH421" i="2"/>
  <c r="GG421" i="2"/>
  <c r="GF421" i="2"/>
  <c r="GH420" i="2"/>
  <c r="GG420" i="2"/>
  <c r="GF420" i="2"/>
  <c r="GH419" i="2"/>
  <c r="GG419" i="2"/>
  <c r="GF419" i="2"/>
  <c r="GH418" i="2"/>
  <c r="GG418" i="2"/>
  <c r="GF418" i="2"/>
  <c r="GH417" i="2"/>
  <c r="GG417" i="2"/>
  <c r="GF417" i="2"/>
  <c r="GH416" i="2"/>
  <c r="GG416" i="2"/>
  <c r="GF416" i="2"/>
  <c r="GH415" i="2"/>
  <c r="GG415" i="2"/>
  <c r="GF415" i="2"/>
  <c r="GH414" i="2"/>
  <c r="GG414" i="2"/>
  <c r="GF414" i="2"/>
  <c r="GH413" i="2"/>
  <c r="GG413" i="2"/>
  <c r="GF413" i="2"/>
  <c r="GH412" i="2"/>
  <c r="GG412" i="2"/>
  <c r="GF412" i="2"/>
  <c r="GH411" i="2"/>
  <c r="GG411" i="2"/>
  <c r="GF411" i="2"/>
  <c r="GH410" i="2"/>
  <c r="GG410" i="2"/>
  <c r="GF410" i="2"/>
  <c r="GH409" i="2"/>
  <c r="GG409" i="2"/>
  <c r="GF409" i="2"/>
  <c r="GH408" i="2"/>
  <c r="GG408" i="2"/>
  <c r="GF408" i="2"/>
  <c r="GH407" i="2"/>
  <c r="GG407" i="2"/>
  <c r="GF407" i="2"/>
  <c r="GH406" i="2"/>
  <c r="GG406" i="2"/>
  <c r="GF406" i="2"/>
  <c r="GH405" i="2"/>
  <c r="GG405" i="2"/>
  <c r="GF405" i="2"/>
  <c r="GH404" i="2"/>
  <c r="GG404" i="2"/>
  <c r="GF404" i="2"/>
  <c r="GH403" i="2"/>
  <c r="GG403" i="2"/>
  <c r="GF403" i="2"/>
  <c r="GH402" i="2"/>
  <c r="GG402" i="2"/>
  <c r="GF402" i="2"/>
  <c r="GH401" i="2"/>
  <c r="GG401" i="2"/>
  <c r="GF401" i="2"/>
  <c r="GH400" i="2"/>
  <c r="GG400" i="2"/>
  <c r="GF400" i="2"/>
  <c r="GH399" i="2"/>
  <c r="GG399" i="2"/>
  <c r="GF399" i="2"/>
  <c r="GH398" i="2"/>
  <c r="GG398" i="2"/>
  <c r="GF398" i="2"/>
  <c r="GH397" i="2"/>
  <c r="GG397" i="2"/>
  <c r="GF397" i="2"/>
  <c r="GH396" i="2"/>
  <c r="GG396" i="2"/>
  <c r="GF396" i="2"/>
  <c r="GH395" i="2"/>
  <c r="GG395" i="2"/>
  <c r="GF395" i="2"/>
  <c r="GH394" i="2"/>
  <c r="GG394" i="2"/>
  <c r="GF394" i="2"/>
  <c r="GH393" i="2"/>
  <c r="GG393" i="2"/>
  <c r="GF393" i="2"/>
  <c r="GH392" i="2"/>
  <c r="GG392" i="2"/>
  <c r="GF392" i="2"/>
  <c r="GH391" i="2"/>
  <c r="GG391" i="2"/>
  <c r="GF391" i="2"/>
  <c r="GH390" i="2"/>
  <c r="GG390" i="2"/>
  <c r="GF390" i="2"/>
  <c r="GH389" i="2"/>
  <c r="GG389" i="2"/>
  <c r="GF389" i="2"/>
  <c r="GH388" i="2"/>
  <c r="GG388" i="2"/>
  <c r="GF388" i="2"/>
  <c r="GH387" i="2"/>
  <c r="GG387" i="2"/>
  <c r="GF387" i="2"/>
  <c r="GH386" i="2"/>
  <c r="GG386" i="2"/>
  <c r="GF386" i="2"/>
  <c r="GH385" i="2"/>
  <c r="GG385" i="2"/>
  <c r="GF385" i="2"/>
  <c r="GH384" i="2"/>
  <c r="GG384" i="2"/>
  <c r="GF384" i="2"/>
  <c r="GH383" i="2"/>
  <c r="GG383" i="2"/>
  <c r="GF383" i="2"/>
  <c r="GH382" i="2"/>
  <c r="GG382" i="2"/>
  <c r="GF382" i="2"/>
  <c r="GH381" i="2"/>
  <c r="GG381" i="2"/>
  <c r="GF381" i="2"/>
  <c r="GH380" i="2"/>
  <c r="GG380" i="2"/>
  <c r="GF380" i="2"/>
  <c r="GH379" i="2"/>
  <c r="GG379" i="2"/>
  <c r="GF379" i="2"/>
  <c r="GH378" i="2"/>
  <c r="GG378" i="2"/>
  <c r="GF378" i="2"/>
  <c r="GH377" i="2"/>
  <c r="GG377" i="2"/>
  <c r="GF377" i="2"/>
  <c r="GH376" i="2"/>
  <c r="GG376" i="2"/>
  <c r="GF376" i="2"/>
  <c r="GH375" i="2"/>
  <c r="GG375" i="2"/>
  <c r="GF375" i="2"/>
  <c r="GH374" i="2"/>
  <c r="GG374" i="2"/>
  <c r="GF374" i="2"/>
  <c r="GH373" i="2"/>
  <c r="GG373" i="2"/>
  <c r="GF373" i="2"/>
  <c r="GH372" i="2"/>
  <c r="GG372" i="2"/>
  <c r="GF372" i="2"/>
  <c r="GH371" i="2"/>
  <c r="GG371" i="2"/>
  <c r="GF371" i="2"/>
  <c r="GH370" i="2"/>
  <c r="GG370" i="2"/>
  <c r="GF370" i="2"/>
  <c r="GH369" i="2"/>
  <c r="GG369" i="2"/>
  <c r="GF369" i="2"/>
  <c r="GH368" i="2"/>
  <c r="GG368" i="2"/>
  <c r="GF368" i="2"/>
  <c r="GH367" i="2"/>
  <c r="GG367" i="2"/>
  <c r="GF367" i="2"/>
  <c r="GH366" i="2"/>
  <c r="GG366" i="2"/>
  <c r="GF366" i="2"/>
  <c r="GH365" i="2"/>
  <c r="GG365" i="2"/>
  <c r="GF365" i="2"/>
  <c r="GH364" i="2"/>
  <c r="GG364" i="2"/>
  <c r="GF364" i="2"/>
  <c r="GH363" i="2"/>
  <c r="GG363" i="2"/>
  <c r="GF363" i="2"/>
  <c r="GH362" i="2"/>
  <c r="GG362" i="2"/>
  <c r="GF362" i="2"/>
  <c r="GH361" i="2"/>
  <c r="GG361" i="2"/>
  <c r="GF361" i="2"/>
  <c r="GH360" i="2"/>
  <c r="GG360" i="2"/>
  <c r="GF360" i="2"/>
  <c r="GH359" i="2"/>
  <c r="GG359" i="2"/>
  <c r="GF359" i="2"/>
  <c r="GH358" i="2"/>
  <c r="GG358" i="2"/>
  <c r="GF358" i="2"/>
  <c r="GH357" i="2"/>
  <c r="GG357" i="2"/>
  <c r="GF357" i="2"/>
  <c r="GH356" i="2"/>
  <c r="GG356" i="2"/>
  <c r="GF356" i="2"/>
  <c r="GH355" i="2"/>
  <c r="GG355" i="2"/>
  <c r="GF355" i="2"/>
  <c r="GH354" i="2"/>
  <c r="GG354" i="2"/>
  <c r="GF354" i="2"/>
  <c r="GH353" i="2"/>
  <c r="GG353" i="2"/>
  <c r="GF353" i="2"/>
  <c r="GH352" i="2"/>
  <c r="GG352" i="2"/>
  <c r="GF352" i="2"/>
  <c r="GH351" i="2"/>
  <c r="GG351" i="2"/>
  <c r="GF351" i="2"/>
  <c r="GH350" i="2"/>
  <c r="GG350" i="2"/>
  <c r="GF350" i="2"/>
  <c r="GH349" i="2"/>
  <c r="GG349" i="2"/>
  <c r="GF349" i="2"/>
  <c r="GH348" i="2"/>
  <c r="GG348" i="2"/>
  <c r="GF348" i="2"/>
  <c r="GH347" i="2"/>
  <c r="GG347" i="2"/>
  <c r="GF347" i="2"/>
  <c r="GH346" i="2"/>
  <c r="GG346" i="2"/>
  <c r="GF346" i="2"/>
  <c r="GH345" i="2"/>
  <c r="GG345" i="2"/>
  <c r="GF345" i="2"/>
  <c r="GH344" i="2"/>
  <c r="GG344" i="2"/>
  <c r="GF344" i="2"/>
  <c r="GH343" i="2"/>
  <c r="GG343" i="2"/>
  <c r="GF343" i="2"/>
  <c r="GH342" i="2"/>
  <c r="GG342" i="2"/>
  <c r="GF342" i="2"/>
  <c r="GH341" i="2"/>
  <c r="GG341" i="2"/>
  <c r="GF341" i="2"/>
  <c r="GH340" i="2"/>
  <c r="GG340" i="2"/>
  <c r="GF340" i="2"/>
  <c r="GH339" i="2"/>
  <c r="GG339" i="2"/>
  <c r="GF339" i="2"/>
  <c r="GH338" i="2"/>
  <c r="GG338" i="2"/>
  <c r="GF338" i="2"/>
  <c r="GH337" i="2"/>
  <c r="GG337" i="2"/>
  <c r="GF337" i="2"/>
  <c r="GH336" i="2"/>
  <c r="GG336" i="2"/>
  <c r="GF336" i="2"/>
  <c r="GH335" i="2"/>
  <c r="GG335" i="2"/>
  <c r="GF335" i="2"/>
  <c r="GH334" i="2"/>
  <c r="GG334" i="2"/>
  <c r="GF334" i="2"/>
  <c r="GH333" i="2"/>
  <c r="GG333" i="2"/>
  <c r="GF333" i="2"/>
  <c r="GH332" i="2"/>
  <c r="GG332" i="2"/>
  <c r="GF332" i="2"/>
  <c r="GH331" i="2"/>
  <c r="GG331" i="2"/>
  <c r="GF331" i="2"/>
  <c r="GH330" i="2"/>
  <c r="GG330" i="2"/>
  <c r="GF330" i="2"/>
  <c r="GH329" i="2"/>
  <c r="GG329" i="2"/>
  <c r="GF329" i="2"/>
  <c r="GH328" i="2"/>
  <c r="GG328" i="2"/>
  <c r="GF328" i="2"/>
  <c r="GH327" i="2"/>
  <c r="GG327" i="2"/>
  <c r="GF327" i="2"/>
  <c r="GH326" i="2"/>
  <c r="GG326" i="2"/>
  <c r="GF326" i="2"/>
  <c r="GH325" i="2"/>
  <c r="GG325" i="2"/>
  <c r="GF325" i="2"/>
  <c r="GH324" i="2"/>
  <c r="GG324" i="2"/>
  <c r="GF324" i="2"/>
  <c r="GH323" i="2"/>
  <c r="GG323" i="2"/>
  <c r="GF323" i="2"/>
  <c r="GH322" i="2"/>
  <c r="GG322" i="2"/>
  <c r="GF322" i="2"/>
  <c r="GH321" i="2"/>
  <c r="GG321" i="2"/>
  <c r="GF321" i="2"/>
  <c r="GH320" i="2"/>
  <c r="GG320" i="2"/>
  <c r="GF320" i="2"/>
  <c r="GH319" i="2"/>
  <c r="GG319" i="2"/>
  <c r="GF319" i="2"/>
  <c r="GH318" i="2"/>
  <c r="GG318" i="2"/>
  <c r="GF318" i="2"/>
  <c r="GH317" i="2"/>
  <c r="GG317" i="2"/>
  <c r="GF317" i="2"/>
  <c r="GH316" i="2"/>
  <c r="GG316" i="2"/>
  <c r="GF316" i="2"/>
  <c r="GH315" i="2"/>
  <c r="GG315" i="2"/>
  <c r="GF315" i="2"/>
  <c r="GH314" i="2"/>
  <c r="GG314" i="2"/>
  <c r="GF314" i="2"/>
  <c r="GH313" i="2"/>
  <c r="GG313" i="2"/>
  <c r="GF313" i="2"/>
  <c r="GH312" i="2"/>
  <c r="GG312" i="2"/>
  <c r="GF312" i="2"/>
  <c r="GH311" i="2"/>
  <c r="GG311" i="2"/>
  <c r="GF311" i="2"/>
  <c r="GH310" i="2"/>
  <c r="GG310" i="2"/>
  <c r="GF310" i="2"/>
  <c r="GH309" i="2"/>
  <c r="GG309" i="2"/>
  <c r="GF309" i="2"/>
  <c r="GH308" i="2"/>
  <c r="GG308" i="2"/>
  <c r="GF308" i="2"/>
  <c r="GH307" i="2"/>
  <c r="GG307" i="2"/>
  <c r="GF307" i="2"/>
  <c r="GH306" i="2"/>
  <c r="GG306" i="2"/>
  <c r="GF306" i="2"/>
  <c r="GH305" i="2"/>
  <c r="GG305" i="2"/>
  <c r="GF305" i="2"/>
  <c r="GH304" i="2"/>
  <c r="GG304" i="2"/>
  <c r="GF304" i="2"/>
  <c r="GH303" i="2"/>
  <c r="GG303" i="2"/>
  <c r="GF303" i="2"/>
  <c r="GH302" i="2"/>
  <c r="GG302" i="2"/>
  <c r="GF302" i="2"/>
  <c r="GH301" i="2"/>
  <c r="GG301" i="2"/>
  <c r="GF301" i="2"/>
  <c r="GH300" i="2"/>
  <c r="GG300" i="2"/>
  <c r="GF300" i="2"/>
  <c r="GH299" i="2"/>
  <c r="GG299" i="2"/>
  <c r="GF299" i="2"/>
  <c r="GH298" i="2"/>
  <c r="GG298" i="2"/>
  <c r="GF298" i="2"/>
  <c r="GH297" i="2"/>
  <c r="GG297" i="2"/>
  <c r="GF297" i="2"/>
  <c r="GH296" i="2"/>
  <c r="GG296" i="2"/>
  <c r="GF296" i="2"/>
  <c r="GH295" i="2"/>
  <c r="GG295" i="2"/>
  <c r="GF295" i="2"/>
  <c r="GH294" i="2"/>
  <c r="GG294" i="2"/>
  <c r="GF294" i="2"/>
  <c r="GH293" i="2"/>
  <c r="GG293" i="2"/>
  <c r="GF293" i="2"/>
  <c r="GH292" i="2"/>
  <c r="GG292" i="2"/>
  <c r="GF292" i="2"/>
  <c r="GH291" i="2"/>
  <c r="GG291" i="2"/>
  <c r="GF291" i="2"/>
  <c r="GH290" i="2"/>
  <c r="GG290" i="2"/>
  <c r="GF290" i="2"/>
  <c r="GH289" i="2"/>
  <c r="GG289" i="2"/>
  <c r="GF289" i="2"/>
  <c r="GH288" i="2"/>
  <c r="GG288" i="2"/>
  <c r="GF288" i="2"/>
  <c r="GH287" i="2"/>
  <c r="GG287" i="2"/>
  <c r="GF287" i="2"/>
  <c r="GH286" i="2"/>
  <c r="GG286" i="2"/>
  <c r="GF286" i="2"/>
  <c r="GH285" i="2"/>
  <c r="GG285" i="2"/>
  <c r="GF285" i="2"/>
  <c r="GH284" i="2"/>
  <c r="GG284" i="2"/>
  <c r="GF284" i="2"/>
  <c r="GH283" i="2"/>
  <c r="GG283" i="2"/>
  <c r="GF283" i="2"/>
  <c r="GH282" i="2"/>
  <c r="GG282" i="2"/>
  <c r="GF282" i="2"/>
  <c r="GH281" i="2"/>
  <c r="GG281" i="2"/>
  <c r="GF281" i="2"/>
  <c r="GH280" i="2"/>
  <c r="GG280" i="2"/>
  <c r="GF280" i="2"/>
  <c r="GH279" i="2"/>
  <c r="GG279" i="2"/>
  <c r="GF279" i="2"/>
  <c r="GH278" i="2"/>
  <c r="GG278" i="2"/>
  <c r="GF278" i="2"/>
  <c r="GH277" i="2"/>
  <c r="GG277" i="2"/>
  <c r="GF277" i="2"/>
  <c r="GH276" i="2"/>
  <c r="GG276" i="2"/>
  <c r="GF276" i="2"/>
  <c r="GH275" i="2"/>
  <c r="GG275" i="2"/>
  <c r="GF275" i="2"/>
  <c r="GH274" i="2"/>
  <c r="GG274" i="2"/>
  <c r="GF274" i="2"/>
  <c r="GH273" i="2"/>
  <c r="GG273" i="2"/>
  <c r="GF273" i="2"/>
  <c r="GH272" i="2"/>
  <c r="GG272" i="2"/>
  <c r="GF272" i="2"/>
  <c r="GH271" i="2"/>
  <c r="GG271" i="2"/>
  <c r="GF271" i="2"/>
  <c r="GH270" i="2"/>
  <c r="GG270" i="2"/>
  <c r="GF270" i="2"/>
  <c r="GH269" i="2"/>
  <c r="GG269" i="2"/>
  <c r="GF269" i="2"/>
  <c r="GH268" i="2"/>
  <c r="GG268" i="2"/>
  <c r="GF268" i="2"/>
  <c r="GH267" i="2"/>
  <c r="GG267" i="2"/>
  <c r="GF267" i="2"/>
  <c r="GH266" i="2"/>
  <c r="GG266" i="2"/>
  <c r="GF266" i="2"/>
  <c r="GH265" i="2"/>
  <c r="GG265" i="2"/>
  <c r="GF265" i="2"/>
  <c r="GH264" i="2"/>
  <c r="GG264" i="2"/>
  <c r="GF264" i="2"/>
  <c r="GH263" i="2"/>
  <c r="GG263" i="2"/>
  <c r="GF263" i="2"/>
  <c r="GH262" i="2"/>
  <c r="GG262" i="2"/>
  <c r="GF262" i="2"/>
  <c r="GH261" i="2"/>
  <c r="GG261" i="2"/>
  <c r="GF261" i="2"/>
  <c r="GH260" i="2"/>
  <c r="GG260" i="2"/>
  <c r="GF260" i="2"/>
  <c r="GH259" i="2"/>
  <c r="GG259" i="2"/>
  <c r="GF259" i="2"/>
  <c r="GH258" i="2"/>
  <c r="GG258" i="2"/>
  <c r="GF258" i="2"/>
  <c r="GH257" i="2"/>
  <c r="GG257" i="2"/>
  <c r="GF257" i="2"/>
  <c r="GH256" i="2"/>
  <c r="GG256" i="2"/>
  <c r="GF256" i="2"/>
  <c r="GH255" i="2"/>
  <c r="GG255" i="2"/>
  <c r="GF255" i="2"/>
  <c r="GH254" i="2"/>
  <c r="GG254" i="2"/>
  <c r="GF254" i="2"/>
  <c r="GH253" i="2"/>
  <c r="GG253" i="2"/>
  <c r="GF253" i="2"/>
  <c r="GH252" i="2"/>
  <c r="GG252" i="2"/>
  <c r="GF252" i="2"/>
  <c r="GH251" i="2"/>
  <c r="GG251" i="2"/>
  <c r="GF251" i="2"/>
  <c r="GH250" i="2"/>
  <c r="GG250" i="2"/>
  <c r="GF250" i="2"/>
  <c r="GH249" i="2"/>
  <c r="GG249" i="2"/>
  <c r="GF249" i="2"/>
  <c r="GH248" i="2"/>
  <c r="GG248" i="2"/>
  <c r="GF248" i="2"/>
  <c r="GH247" i="2"/>
  <c r="GG247" i="2"/>
  <c r="GF247" i="2"/>
  <c r="GH246" i="2"/>
  <c r="GG246" i="2"/>
  <c r="GF246" i="2"/>
  <c r="GH245" i="2"/>
  <c r="GG245" i="2"/>
  <c r="GF245" i="2"/>
  <c r="GH244" i="2"/>
  <c r="GG244" i="2"/>
  <c r="GF244" i="2"/>
  <c r="GH243" i="2"/>
  <c r="GG243" i="2"/>
  <c r="GF243" i="2"/>
  <c r="GH242" i="2"/>
  <c r="GG242" i="2"/>
  <c r="GF242" i="2"/>
  <c r="GH241" i="2"/>
  <c r="GG241" i="2"/>
  <c r="GF241" i="2"/>
  <c r="GH240" i="2"/>
  <c r="GG240" i="2"/>
  <c r="GF240" i="2"/>
  <c r="GH239" i="2"/>
  <c r="GG239" i="2"/>
  <c r="GF239" i="2"/>
  <c r="GH238" i="2"/>
  <c r="GG238" i="2"/>
  <c r="GF238" i="2"/>
  <c r="GH237" i="2"/>
  <c r="GG237" i="2"/>
  <c r="GF237" i="2"/>
  <c r="GH236" i="2"/>
  <c r="GG236" i="2"/>
  <c r="GF236" i="2"/>
  <c r="GH235" i="2"/>
  <c r="GG235" i="2"/>
  <c r="GF235" i="2"/>
  <c r="GH234" i="2"/>
  <c r="GG234" i="2"/>
  <c r="GF234" i="2"/>
  <c r="GH233" i="2"/>
  <c r="GG233" i="2"/>
  <c r="GF233" i="2"/>
  <c r="GH232" i="2"/>
  <c r="GG232" i="2"/>
  <c r="GF232" i="2"/>
  <c r="GH231" i="2"/>
  <c r="GG231" i="2"/>
  <c r="GF231" i="2"/>
  <c r="GH230" i="2"/>
  <c r="GG230" i="2"/>
  <c r="GF230" i="2"/>
  <c r="GH229" i="2"/>
  <c r="GG229" i="2"/>
  <c r="GF229" i="2"/>
  <c r="GH228" i="2"/>
  <c r="GG228" i="2"/>
  <c r="GF228" i="2"/>
  <c r="GH227" i="2"/>
  <c r="GG227" i="2"/>
  <c r="GF227" i="2"/>
  <c r="GH226" i="2"/>
  <c r="GG226" i="2"/>
  <c r="GF226" i="2"/>
  <c r="GH225" i="2"/>
  <c r="GG225" i="2"/>
  <c r="GF225" i="2"/>
  <c r="GH224" i="2"/>
  <c r="GG224" i="2"/>
  <c r="GF224" i="2"/>
  <c r="GH223" i="2"/>
  <c r="GG223" i="2"/>
  <c r="GF223" i="2"/>
  <c r="GH222" i="2"/>
  <c r="GG222" i="2"/>
  <c r="GF222" i="2"/>
  <c r="GH221" i="2"/>
  <c r="GG221" i="2"/>
  <c r="GF221" i="2"/>
  <c r="GH220" i="2"/>
  <c r="GG220" i="2"/>
  <c r="GF220" i="2"/>
  <c r="GH219" i="2"/>
  <c r="GG219" i="2"/>
  <c r="GF219" i="2"/>
  <c r="GH218" i="2"/>
  <c r="GG218" i="2"/>
  <c r="GF218" i="2"/>
  <c r="GH217" i="2"/>
  <c r="GG217" i="2"/>
  <c r="GF217" i="2"/>
  <c r="GH216" i="2"/>
  <c r="GG216" i="2"/>
  <c r="GF216" i="2"/>
  <c r="GH215" i="2"/>
  <c r="GG215" i="2"/>
  <c r="GF215" i="2"/>
  <c r="GH214" i="2"/>
  <c r="GG214" i="2"/>
  <c r="GF214" i="2"/>
  <c r="GH213" i="2"/>
  <c r="GG213" i="2"/>
  <c r="GF213" i="2"/>
  <c r="GH212" i="2"/>
  <c r="GG212" i="2"/>
  <c r="GF212" i="2"/>
  <c r="GH211" i="2"/>
  <c r="GG211" i="2"/>
  <c r="GF211" i="2"/>
  <c r="GH210" i="2"/>
  <c r="GG210" i="2"/>
  <c r="GF210" i="2"/>
  <c r="GH209" i="2"/>
  <c r="GG209" i="2"/>
  <c r="GF209" i="2"/>
  <c r="GH208" i="2"/>
  <c r="GG208" i="2"/>
  <c r="GF208" i="2"/>
  <c r="GH207" i="2"/>
  <c r="GG207" i="2"/>
  <c r="GF207" i="2"/>
  <c r="GH206" i="2"/>
  <c r="GG206" i="2"/>
  <c r="GF206" i="2"/>
  <c r="GH205" i="2"/>
  <c r="GG205" i="2"/>
  <c r="GF205" i="2"/>
  <c r="GH204" i="2"/>
  <c r="GG204" i="2"/>
  <c r="GF204" i="2"/>
  <c r="GH203" i="2"/>
  <c r="GG203" i="2"/>
  <c r="GF203" i="2"/>
  <c r="GH202" i="2"/>
  <c r="GG202" i="2"/>
  <c r="GF202" i="2"/>
  <c r="GH201" i="2"/>
  <c r="GG201" i="2"/>
  <c r="GF201" i="2"/>
  <c r="GH200" i="2"/>
  <c r="GG200" i="2"/>
  <c r="GF200" i="2"/>
  <c r="GH199" i="2"/>
  <c r="GG199" i="2"/>
  <c r="GF199" i="2"/>
  <c r="GH198" i="2"/>
  <c r="GG198" i="2"/>
  <c r="GF198" i="2"/>
  <c r="GH197" i="2"/>
  <c r="GG197" i="2"/>
  <c r="GF197" i="2"/>
  <c r="GH196" i="2"/>
  <c r="GG196" i="2"/>
  <c r="GF196" i="2"/>
  <c r="GH195" i="2"/>
  <c r="GG195" i="2"/>
  <c r="GF195" i="2"/>
  <c r="GH194" i="2"/>
  <c r="GG194" i="2"/>
  <c r="GF194" i="2"/>
  <c r="GH193" i="2"/>
  <c r="GG193" i="2"/>
  <c r="GF193" i="2"/>
  <c r="GH192" i="2"/>
  <c r="GG192" i="2"/>
  <c r="GF192" i="2"/>
  <c r="GH191" i="2"/>
  <c r="GG191" i="2"/>
  <c r="GF191" i="2"/>
  <c r="GH190" i="2"/>
  <c r="GG190" i="2"/>
  <c r="GF190" i="2"/>
  <c r="GH189" i="2"/>
  <c r="GG189" i="2"/>
  <c r="GF189" i="2"/>
  <c r="GH188" i="2"/>
  <c r="GG188" i="2"/>
  <c r="GF188" i="2"/>
  <c r="GH187" i="2"/>
  <c r="GG187" i="2"/>
  <c r="GF187" i="2"/>
  <c r="GH186" i="2"/>
  <c r="GG186" i="2"/>
  <c r="GF186" i="2"/>
  <c r="GH185" i="2"/>
  <c r="GG185" i="2"/>
  <c r="GF185" i="2"/>
  <c r="GH184" i="2"/>
  <c r="GG184" i="2"/>
  <c r="GF184" i="2"/>
  <c r="GH183" i="2"/>
  <c r="GG183" i="2"/>
  <c r="GF183" i="2"/>
  <c r="GH182" i="2"/>
  <c r="GG182" i="2"/>
  <c r="GF182" i="2"/>
  <c r="GH181" i="2"/>
  <c r="GG181" i="2"/>
  <c r="GF181" i="2"/>
  <c r="GH180" i="2"/>
  <c r="GG180" i="2"/>
  <c r="GF180" i="2"/>
  <c r="GH179" i="2"/>
  <c r="GG179" i="2"/>
  <c r="GF179" i="2"/>
  <c r="GH178" i="2"/>
  <c r="GG178" i="2"/>
  <c r="GF178" i="2"/>
  <c r="GH177" i="2"/>
  <c r="GG177" i="2"/>
  <c r="GF177" i="2"/>
  <c r="GH176" i="2"/>
  <c r="GG176" i="2"/>
  <c r="GF176" i="2"/>
  <c r="GH175" i="2"/>
  <c r="GG175" i="2"/>
  <c r="GF175" i="2"/>
  <c r="GH174" i="2"/>
  <c r="GG174" i="2"/>
  <c r="GF174" i="2"/>
  <c r="GH173" i="2"/>
  <c r="GG173" i="2"/>
  <c r="GF173" i="2"/>
  <c r="GH172" i="2"/>
  <c r="GG172" i="2"/>
  <c r="GF172" i="2"/>
  <c r="GH171" i="2"/>
  <c r="GG171" i="2"/>
  <c r="GF171" i="2"/>
  <c r="GH170" i="2"/>
  <c r="GG170" i="2"/>
  <c r="GF170" i="2"/>
  <c r="GH169" i="2"/>
  <c r="GG169" i="2"/>
  <c r="GF169" i="2"/>
  <c r="GH168" i="2"/>
  <c r="GG168" i="2"/>
  <c r="GF168" i="2"/>
  <c r="GH167" i="2"/>
  <c r="GG167" i="2"/>
  <c r="GF167" i="2"/>
  <c r="GH166" i="2"/>
  <c r="GG166" i="2"/>
  <c r="GF166" i="2"/>
  <c r="GH165" i="2"/>
  <c r="GG165" i="2"/>
  <c r="GF165" i="2"/>
  <c r="GH164" i="2"/>
  <c r="GG164" i="2"/>
  <c r="GF164" i="2"/>
  <c r="GH163" i="2"/>
  <c r="GG163" i="2"/>
  <c r="GF163" i="2"/>
  <c r="GH162" i="2"/>
  <c r="GG162" i="2"/>
  <c r="GF162" i="2"/>
  <c r="GH161" i="2"/>
  <c r="GG161" i="2"/>
  <c r="GF161" i="2"/>
  <c r="GH160" i="2"/>
  <c r="GG160" i="2"/>
  <c r="GF160" i="2"/>
  <c r="GH159" i="2"/>
  <c r="GG159" i="2"/>
  <c r="GF159" i="2"/>
  <c r="GH158" i="2"/>
  <c r="GG158" i="2"/>
  <c r="GF158" i="2"/>
  <c r="GH157" i="2"/>
  <c r="GG157" i="2"/>
  <c r="GF157" i="2"/>
  <c r="GH156" i="2"/>
  <c r="GG156" i="2"/>
  <c r="GF156" i="2"/>
  <c r="GH155" i="2"/>
  <c r="GG155" i="2"/>
  <c r="GF155" i="2"/>
  <c r="GH154" i="2"/>
  <c r="GG154" i="2"/>
  <c r="GF154" i="2"/>
  <c r="GH153" i="2"/>
  <c r="GG153" i="2"/>
  <c r="GF153" i="2"/>
  <c r="GH152" i="2"/>
  <c r="GG152" i="2"/>
  <c r="GF152" i="2"/>
  <c r="GH151" i="2"/>
  <c r="GG151" i="2"/>
  <c r="GF151" i="2"/>
  <c r="GH150" i="2"/>
  <c r="GG150" i="2"/>
  <c r="GF150" i="2"/>
  <c r="GH149" i="2"/>
  <c r="GG149" i="2"/>
  <c r="GF149" i="2"/>
  <c r="GH148" i="2"/>
  <c r="GG148" i="2"/>
  <c r="GF148" i="2"/>
  <c r="GH147" i="2"/>
  <c r="GG147" i="2"/>
  <c r="GF147" i="2"/>
  <c r="GH146" i="2"/>
  <c r="GG146" i="2"/>
  <c r="GF146" i="2"/>
  <c r="GH145" i="2"/>
  <c r="GG145" i="2"/>
  <c r="GF145" i="2"/>
  <c r="GH144" i="2"/>
  <c r="GG144" i="2"/>
  <c r="GF144" i="2"/>
  <c r="GH143" i="2"/>
  <c r="GG143" i="2"/>
  <c r="GF143" i="2"/>
  <c r="GH142" i="2"/>
  <c r="GG142" i="2"/>
  <c r="GF142" i="2"/>
  <c r="GH141" i="2"/>
  <c r="GG141" i="2"/>
  <c r="GF141" i="2"/>
  <c r="GH140" i="2"/>
  <c r="GG140" i="2"/>
  <c r="GF140" i="2"/>
  <c r="GH139" i="2"/>
  <c r="GG139" i="2"/>
  <c r="GF139" i="2"/>
  <c r="GH138" i="2"/>
  <c r="GG138" i="2"/>
  <c r="GF138" i="2"/>
  <c r="GH137" i="2"/>
  <c r="GG137" i="2"/>
  <c r="GF137" i="2"/>
  <c r="GH136" i="2"/>
  <c r="GG136" i="2"/>
  <c r="GF136" i="2"/>
  <c r="GH135" i="2"/>
  <c r="GG135" i="2"/>
  <c r="GF135" i="2"/>
  <c r="GH134" i="2"/>
  <c r="GG134" i="2"/>
  <c r="GF134" i="2"/>
  <c r="GH133" i="2"/>
  <c r="GG133" i="2"/>
  <c r="GF133" i="2"/>
  <c r="GH132" i="2"/>
  <c r="GG132" i="2"/>
  <c r="GF132" i="2"/>
  <c r="GH131" i="2"/>
  <c r="GG131" i="2"/>
  <c r="GF131" i="2"/>
  <c r="GH130" i="2"/>
  <c r="GG130" i="2"/>
  <c r="GF130" i="2"/>
  <c r="GH129" i="2"/>
  <c r="GG129" i="2"/>
  <c r="GF129" i="2"/>
  <c r="GH128" i="2"/>
  <c r="GG128" i="2"/>
  <c r="GF128" i="2"/>
  <c r="GH127" i="2"/>
  <c r="GG127" i="2"/>
  <c r="GF127" i="2"/>
  <c r="GH126" i="2"/>
  <c r="GG126" i="2"/>
  <c r="GF126" i="2"/>
  <c r="GH125" i="2"/>
  <c r="GG125" i="2"/>
  <c r="GF125" i="2"/>
  <c r="GH124" i="2"/>
  <c r="GG124" i="2"/>
  <c r="GF124" i="2"/>
  <c r="GH123" i="2"/>
  <c r="GG123" i="2"/>
  <c r="GF123" i="2"/>
  <c r="GH122" i="2"/>
  <c r="GG122" i="2"/>
  <c r="GF122" i="2"/>
  <c r="GH121" i="2"/>
  <c r="GG121" i="2"/>
  <c r="GF121" i="2"/>
  <c r="GH120" i="2"/>
  <c r="GG120" i="2"/>
  <c r="GF120" i="2"/>
  <c r="GH119" i="2"/>
  <c r="GG119" i="2"/>
  <c r="GF119" i="2"/>
  <c r="GH118" i="2"/>
  <c r="GG118" i="2"/>
  <c r="GF118" i="2"/>
  <c r="GH117" i="2"/>
  <c r="GG117" i="2"/>
  <c r="GF117" i="2"/>
  <c r="GH116" i="2"/>
  <c r="GG116" i="2"/>
  <c r="GF116" i="2"/>
  <c r="GH115" i="2"/>
  <c r="GG115" i="2"/>
  <c r="GF115" i="2"/>
  <c r="GH114" i="2"/>
  <c r="GG114" i="2"/>
  <c r="GF114" i="2"/>
  <c r="GH113" i="2"/>
  <c r="GG113" i="2"/>
  <c r="GF113" i="2"/>
  <c r="GH112" i="2"/>
  <c r="GG112" i="2"/>
  <c r="GF112" i="2"/>
  <c r="GH111" i="2"/>
  <c r="GG111" i="2"/>
  <c r="GF111" i="2"/>
  <c r="GH110" i="2"/>
  <c r="GG110" i="2"/>
  <c r="GF110" i="2"/>
  <c r="GH109" i="2"/>
  <c r="GG109" i="2"/>
  <c r="GF109" i="2"/>
  <c r="GH108" i="2"/>
  <c r="GG108" i="2"/>
  <c r="GF108" i="2"/>
  <c r="GH107" i="2"/>
  <c r="GG107" i="2"/>
  <c r="GF107" i="2"/>
  <c r="GH106" i="2"/>
  <c r="GG106" i="2"/>
  <c r="GF106" i="2"/>
  <c r="GH105" i="2"/>
  <c r="GG105" i="2"/>
  <c r="GF105" i="2"/>
  <c r="GH104" i="2"/>
  <c r="GG104" i="2"/>
  <c r="GF104" i="2"/>
  <c r="GH103" i="2"/>
  <c r="GG103" i="2"/>
  <c r="GF103" i="2"/>
  <c r="GH102" i="2"/>
  <c r="GG102" i="2"/>
  <c r="GF102" i="2"/>
  <c r="GH101" i="2"/>
  <c r="GG101" i="2"/>
  <c r="GF101" i="2"/>
  <c r="GH100" i="2"/>
  <c r="GG100" i="2"/>
  <c r="GF100" i="2"/>
  <c r="GH99" i="2"/>
  <c r="GG99" i="2"/>
  <c r="GF99" i="2"/>
  <c r="GH98" i="2"/>
  <c r="GG98" i="2"/>
  <c r="GF98" i="2"/>
  <c r="GH97" i="2"/>
  <c r="GG97" i="2"/>
  <c r="GF97" i="2"/>
  <c r="GH96" i="2"/>
  <c r="GG96" i="2"/>
  <c r="GF96" i="2"/>
  <c r="GH95" i="2"/>
  <c r="GG95" i="2"/>
  <c r="GF95" i="2"/>
  <c r="GH94" i="2"/>
  <c r="GG94" i="2"/>
  <c r="GF94" i="2"/>
  <c r="GH93" i="2"/>
  <c r="GG93" i="2"/>
  <c r="GF93" i="2"/>
  <c r="GH92" i="2"/>
  <c r="GG92" i="2"/>
  <c r="GF92" i="2"/>
  <c r="GH91" i="2"/>
  <c r="GG91" i="2"/>
  <c r="GF91" i="2"/>
  <c r="GH90" i="2"/>
  <c r="GG90" i="2"/>
  <c r="GF90" i="2"/>
  <c r="GH89" i="2"/>
  <c r="GG89" i="2"/>
  <c r="GF89" i="2"/>
  <c r="GH88" i="2"/>
  <c r="GG88" i="2"/>
  <c r="GF88" i="2"/>
  <c r="GH87" i="2"/>
  <c r="GG87" i="2"/>
  <c r="GF87" i="2"/>
  <c r="GH86" i="2"/>
  <c r="GG86" i="2"/>
  <c r="GF86" i="2"/>
  <c r="GH85" i="2"/>
  <c r="GG85" i="2"/>
  <c r="GF85" i="2"/>
  <c r="GH84" i="2"/>
  <c r="GG84" i="2"/>
  <c r="GF84" i="2"/>
  <c r="GH83" i="2"/>
  <c r="GG83" i="2"/>
  <c r="GF83" i="2"/>
  <c r="GH82" i="2"/>
  <c r="GG82" i="2"/>
  <c r="GF82" i="2"/>
  <c r="GH81" i="2"/>
  <c r="GG81" i="2"/>
  <c r="GF81" i="2"/>
  <c r="GH80" i="2"/>
  <c r="GG80" i="2"/>
  <c r="GF80" i="2"/>
  <c r="GH79" i="2"/>
  <c r="GG79" i="2"/>
  <c r="GF79" i="2"/>
  <c r="GH78" i="2"/>
  <c r="GG78" i="2"/>
  <c r="GF78" i="2"/>
  <c r="GH77" i="2"/>
  <c r="GG77" i="2"/>
  <c r="GF77" i="2"/>
  <c r="GH76" i="2"/>
  <c r="GG76" i="2"/>
  <c r="GF76" i="2"/>
  <c r="GH75" i="2"/>
  <c r="GG75" i="2"/>
  <c r="GF75" i="2"/>
  <c r="GH74" i="2"/>
  <c r="GG74" i="2"/>
  <c r="GF74" i="2"/>
  <c r="GH73" i="2"/>
  <c r="GG73" i="2"/>
  <c r="GF73" i="2"/>
  <c r="GH72" i="2"/>
  <c r="GG72" i="2"/>
  <c r="GF72" i="2"/>
  <c r="GH71" i="2"/>
  <c r="GG71" i="2"/>
  <c r="GF71" i="2"/>
  <c r="GH70" i="2"/>
  <c r="GG70" i="2"/>
  <c r="GF70" i="2"/>
  <c r="GH69" i="2"/>
  <c r="GG69" i="2"/>
  <c r="GF69" i="2"/>
  <c r="GH68" i="2"/>
  <c r="GG68" i="2"/>
  <c r="GF68" i="2"/>
  <c r="GH67" i="2"/>
  <c r="GG67" i="2"/>
  <c r="GF67" i="2"/>
  <c r="GH66" i="2"/>
  <c r="GG66" i="2"/>
  <c r="GF66" i="2"/>
  <c r="GH65" i="2"/>
  <c r="GG65" i="2"/>
  <c r="GF65" i="2"/>
  <c r="GH64" i="2"/>
  <c r="GG64" i="2"/>
  <c r="GF64" i="2"/>
  <c r="GH63" i="2"/>
  <c r="GG63" i="2"/>
  <c r="GF63" i="2"/>
  <c r="GH62" i="2"/>
  <c r="GG62" i="2"/>
  <c r="GF62" i="2"/>
  <c r="GH61" i="2"/>
  <c r="GG61" i="2"/>
  <c r="GF61" i="2"/>
  <c r="GH60" i="2"/>
  <c r="GG60" i="2"/>
  <c r="GF60" i="2"/>
  <c r="GH59" i="2"/>
  <c r="GG59" i="2"/>
  <c r="GF59" i="2"/>
  <c r="GH58" i="2"/>
  <c r="GG58" i="2"/>
  <c r="GF58" i="2"/>
  <c r="GH57" i="2"/>
  <c r="GG57" i="2"/>
  <c r="GF57" i="2"/>
  <c r="GH56" i="2"/>
  <c r="GG56" i="2"/>
  <c r="GF56" i="2"/>
  <c r="GH55" i="2"/>
  <c r="GG55" i="2"/>
  <c r="GF55" i="2"/>
  <c r="GH54" i="2"/>
  <c r="GG54" i="2"/>
  <c r="GF54" i="2"/>
  <c r="GH53" i="2"/>
  <c r="GG53" i="2"/>
  <c r="GF53" i="2"/>
  <c r="GH52" i="2"/>
  <c r="GG52" i="2"/>
  <c r="GF52" i="2"/>
  <c r="GH51" i="2"/>
  <c r="GG51" i="2"/>
  <c r="GF51" i="2"/>
  <c r="GH50" i="2"/>
  <c r="GG50" i="2"/>
  <c r="GF50" i="2"/>
  <c r="GH49" i="2"/>
  <c r="GG49" i="2"/>
  <c r="GF49" i="2"/>
  <c r="GH48" i="2"/>
  <c r="GG48" i="2"/>
  <c r="GF48" i="2"/>
  <c r="GH47" i="2"/>
  <c r="GG47" i="2"/>
  <c r="GF47" i="2"/>
  <c r="GH46" i="2"/>
  <c r="GG46" i="2"/>
  <c r="GF46" i="2"/>
  <c r="GH45" i="2"/>
  <c r="GG45" i="2"/>
  <c r="GF45" i="2"/>
  <c r="GH44" i="2"/>
  <c r="GG44" i="2"/>
  <c r="GF44" i="2"/>
  <c r="GH43" i="2"/>
  <c r="GG43" i="2"/>
  <c r="GF43" i="2"/>
  <c r="GH42" i="2"/>
  <c r="GG42" i="2"/>
  <c r="GF42" i="2"/>
  <c r="GH41" i="2"/>
  <c r="GG41" i="2"/>
  <c r="GF41" i="2"/>
  <c r="GH40" i="2"/>
  <c r="GG40" i="2"/>
  <c r="GF40" i="2"/>
  <c r="GH39" i="2"/>
  <c r="GG39" i="2"/>
  <c r="GF39" i="2"/>
  <c r="GH38" i="2"/>
  <c r="GG38" i="2"/>
  <c r="GF38" i="2"/>
  <c r="GH37" i="2"/>
  <c r="GG37" i="2"/>
  <c r="GF37" i="2"/>
  <c r="GH36" i="2"/>
  <c r="GG36" i="2"/>
  <c r="GF36" i="2"/>
  <c r="GH35" i="2"/>
  <c r="GG35" i="2"/>
  <c r="GF35" i="2"/>
  <c r="GH34" i="2"/>
  <c r="GG34" i="2"/>
  <c r="GF34" i="2"/>
  <c r="GH33" i="2"/>
  <c r="GG33" i="2"/>
  <c r="GF33" i="2"/>
  <c r="GH32" i="2"/>
  <c r="GG32" i="2"/>
  <c r="GF32" i="2"/>
  <c r="GH31" i="2"/>
  <c r="GG31" i="2"/>
  <c r="GF31" i="2"/>
  <c r="GH30" i="2"/>
  <c r="GG30" i="2"/>
  <c r="GF30" i="2"/>
  <c r="GH29" i="2"/>
  <c r="GG29" i="2"/>
  <c r="GF29" i="2"/>
  <c r="GH28" i="2"/>
  <c r="GG28" i="2"/>
  <c r="GF28" i="2"/>
  <c r="GH27" i="2"/>
  <c r="GG27" i="2"/>
  <c r="GF27" i="2"/>
  <c r="GH26" i="2"/>
  <c r="GG26" i="2"/>
  <c r="GF26" i="2"/>
  <c r="GH25" i="2"/>
  <c r="GG25" i="2"/>
  <c r="GF25" i="2"/>
  <c r="GH24" i="2"/>
  <c r="GG24" i="2"/>
  <c r="GF24" i="2"/>
  <c r="GH23" i="2"/>
  <c r="GG23" i="2"/>
  <c r="GF23" i="2"/>
  <c r="GH22" i="2"/>
  <c r="GG22" i="2"/>
  <c r="GF22" i="2"/>
  <c r="GH21" i="2"/>
  <c r="GG21" i="2"/>
  <c r="GF21" i="2"/>
  <c r="GH20" i="2"/>
  <c r="GG20" i="2"/>
  <c r="GF20" i="2"/>
  <c r="GH19" i="2"/>
  <c r="GG19" i="2"/>
  <c r="GF19" i="2"/>
  <c r="GH18" i="2"/>
  <c r="GG18" i="2"/>
  <c r="GF18" i="2"/>
  <c r="GH17" i="2"/>
  <c r="GG17" i="2"/>
  <c r="GF17" i="2"/>
  <c r="GH16" i="2"/>
  <c r="GG16" i="2"/>
  <c r="GF16" i="2"/>
  <c r="GH15" i="2"/>
  <c r="GG15" i="2"/>
  <c r="GF15" i="2"/>
  <c r="GH14" i="2"/>
  <c r="GG14" i="2"/>
  <c r="GF14" i="2"/>
  <c r="GH13" i="2"/>
  <c r="GG13" i="2"/>
  <c r="GF13" i="2"/>
  <c r="GH12" i="2"/>
  <c r="GG12" i="2"/>
  <c r="GF12" i="2"/>
  <c r="GH11" i="2"/>
  <c r="GG11" i="2"/>
  <c r="GF11" i="2"/>
  <c r="GH10" i="2"/>
  <c r="GG10" i="2"/>
  <c r="GF10" i="2"/>
  <c r="GH9" i="2"/>
  <c r="GG9" i="2"/>
  <c r="GF9" i="2"/>
  <c r="GH8" i="2"/>
  <c r="GG8" i="2"/>
  <c r="GF8" i="2"/>
  <c r="GH7" i="2"/>
  <c r="GG7" i="2"/>
  <c r="GF7" i="2"/>
  <c r="GH6" i="2"/>
  <c r="GG6" i="2"/>
  <c r="GF6" i="2"/>
  <c r="GH5" i="2"/>
  <c r="GG5" i="2"/>
  <c r="GF5" i="2"/>
  <c r="GH4" i="2"/>
  <c r="GG4" i="2"/>
  <c r="GF4" i="2"/>
  <c r="GH3" i="2"/>
  <c r="GG3" i="2"/>
  <c r="GF3" i="2"/>
  <c r="GH2" i="2"/>
  <c r="GG2" i="2"/>
  <c r="GF2" i="2"/>
  <c r="GC1570" i="2"/>
  <c r="GB1570" i="2"/>
  <c r="GA1570" i="2"/>
  <c r="GC1569" i="2"/>
  <c r="GB1569" i="2"/>
  <c r="GA1569" i="2"/>
  <c r="GC1568" i="2"/>
  <c r="GB1568" i="2"/>
  <c r="GA1568" i="2"/>
  <c r="GC1567" i="2"/>
  <c r="GB1567" i="2"/>
  <c r="GA1567" i="2"/>
  <c r="GC1566" i="2"/>
  <c r="GB1566" i="2"/>
  <c r="GA1566" i="2"/>
  <c r="GC1565" i="2"/>
  <c r="GB1565" i="2"/>
  <c r="GA1565" i="2"/>
  <c r="GC1564" i="2"/>
  <c r="GB1564" i="2"/>
  <c r="GA1564" i="2"/>
  <c r="GC1563" i="2"/>
  <c r="GB1563" i="2"/>
  <c r="GA1563" i="2"/>
  <c r="GC1562" i="2"/>
  <c r="GB1562" i="2"/>
  <c r="GA1562" i="2"/>
  <c r="GC1561" i="2"/>
  <c r="GB1561" i="2"/>
  <c r="GA1561" i="2"/>
  <c r="GC1560" i="2"/>
  <c r="GB1560" i="2"/>
  <c r="GA1560" i="2"/>
  <c r="GC1559" i="2"/>
  <c r="GB1559" i="2"/>
  <c r="GA1559" i="2"/>
  <c r="GC1558" i="2"/>
  <c r="GB1558" i="2"/>
  <c r="GA1558" i="2"/>
  <c r="GC1557" i="2"/>
  <c r="GB1557" i="2"/>
  <c r="GA1557" i="2"/>
  <c r="GC1556" i="2"/>
  <c r="GB1556" i="2"/>
  <c r="GA1556" i="2"/>
  <c r="GC1555" i="2"/>
  <c r="GB1555" i="2"/>
  <c r="GA1555" i="2"/>
  <c r="GC1554" i="2"/>
  <c r="GB1554" i="2"/>
  <c r="GA1554" i="2"/>
  <c r="GC1553" i="2"/>
  <c r="GB1553" i="2"/>
  <c r="GA1553" i="2"/>
  <c r="GC1552" i="2"/>
  <c r="GB1552" i="2"/>
  <c r="GA1552" i="2"/>
  <c r="GC1551" i="2"/>
  <c r="GB1551" i="2"/>
  <c r="GA1551" i="2"/>
  <c r="GC1550" i="2"/>
  <c r="GB1550" i="2"/>
  <c r="GA1550" i="2"/>
  <c r="GC1549" i="2"/>
  <c r="GB1549" i="2"/>
  <c r="GA1549" i="2"/>
  <c r="GC1548" i="2"/>
  <c r="GB1548" i="2"/>
  <c r="GA1548" i="2"/>
  <c r="GC1547" i="2"/>
  <c r="GB1547" i="2"/>
  <c r="GA1547" i="2"/>
  <c r="GC1546" i="2"/>
  <c r="GB1546" i="2"/>
  <c r="GA1546" i="2"/>
  <c r="GC1545" i="2"/>
  <c r="GB1545" i="2"/>
  <c r="GA1545" i="2"/>
  <c r="GC1544" i="2"/>
  <c r="GB1544" i="2"/>
  <c r="GA1544" i="2"/>
  <c r="GC1543" i="2"/>
  <c r="GB1543" i="2"/>
  <c r="GA1543" i="2"/>
  <c r="GC1542" i="2"/>
  <c r="GB1542" i="2"/>
  <c r="GA1542" i="2"/>
  <c r="GC1541" i="2"/>
  <c r="GB1541" i="2"/>
  <c r="GA1541" i="2"/>
  <c r="GC1540" i="2"/>
  <c r="GB1540" i="2"/>
  <c r="GA1540" i="2"/>
  <c r="GC1539" i="2"/>
  <c r="GB1539" i="2"/>
  <c r="GA1539" i="2"/>
  <c r="GC1538" i="2"/>
  <c r="GB1538" i="2"/>
  <c r="GA1538" i="2"/>
  <c r="GC1537" i="2"/>
  <c r="GB1537" i="2"/>
  <c r="GA1537" i="2"/>
  <c r="GC1536" i="2"/>
  <c r="GB1536" i="2"/>
  <c r="GA1536" i="2"/>
  <c r="GC1535" i="2"/>
  <c r="GB1535" i="2"/>
  <c r="GA1535" i="2"/>
  <c r="GC1534" i="2"/>
  <c r="GB1534" i="2"/>
  <c r="GA1534" i="2"/>
  <c r="GC1533" i="2"/>
  <c r="GB1533" i="2"/>
  <c r="GA1533" i="2"/>
  <c r="GC1532" i="2"/>
  <c r="GB1532" i="2"/>
  <c r="GA1532" i="2"/>
  <c r="GC1531" i="2"/>
  <c r="GB1531" i="2"/>
  <c r="GA1531" i="2"/>
  <c r="GC1530" i="2"/>
  <c r="GB1530" i="2"/>
  <c r="GA1530" i="2"/>
  <c r="GC1529" i="2"/>
  <c r="GB1529" i="2"/>
  <c r="GA1529" i="2"/>
  <c r="GC1528" i="2"/>
  <c r="GB1528" i="2"/>
  <c r="GA1528" i="2"/>
  <c r="GC1527" i="2"/>
  <c r="GB1527" i="2"/>
  <c r="GA1527" i="2"/>
  <c r="GC1526" i="2"/>
  <c r="GB1526" i="2"/>
  <c r="GA1526" i="2"/>
  <c r="GC1525" i="2"/>
  <c r="GB1525" i="2"/>
  <c r="GA1525" i="2"/>
  <c r="GC1524" i="2"/>
  <c r="GB1524" i="2"/>
  <c r="GA1524" i="2"/>
  <c r="GC1523" i="2"/>
  <c r="GB1523" i="2"/>
  <c r="GA1523" i="2"/>
  <c r="GC1522" i="2"/>
  <c r="GB1522" i="2"/>
  <c r="GA1522" i="2"/>
  <c r="GC1521" i="2"/>
  <c r="GB1521" i="2"/>
  <c r="GA1521" i="2"/>
  <c r="GC1520" i="2"/>
  <c r="GB1520" i="2"/>
  <c r="GA1520" i="2"/>
  <c r="GC1519" i="2"/>
  <c r="GB1519" i="2"/>
  <c r="GA1519" i="2"/>
  <c r="GC1518" i="2"/>
  <c r="GB1518" i="2"/>
  <c r="GA1518" i="2"/>
  <c r="GC1517" i="2"/>
  <c r="GB1517" i="2"/>
  <c r="GA1517" i="2"/>
  <c r="GC1516" i="2"/>
  <c r="GB1516" i="2"/>
  <c r="GA1516" i="2"/>
  <c r="GC1515" i="2"/>
  <c r="GB1515" i="2"/>
  <c r="GA1515" i="2"/>
  <c r="GC1514" i="2"/>
  <c r="GB1514" i="2"/>
  <c r="GA1514" i="2"/>
  <c r="GC1513" i="2"/>
  <c r="GB1513" i="2"/>
  <c r="GA1513" i="2"/>
  <c r="GC1512" i="2"/>
  <c r="GB1512" i="2"/>
  <c r="GA1512" i="2"/>
  <c r="GC1511" i="2"/>
  <c r="GB1511" i="2"/>
  <c r="GA1511" i="2"/>
  <c r="GC1510" i="2"/>
  <c r="GB1510" i="2"/>
  <c r="GA1510" i="2"/>
  <c r="GC1509" i="2"/>
  <c r="GB1509" i="2"/>
  <c r="GA1509" i="2"/>
  <c r="GC1508" i="2"/>
  <c r="GB1508" i="2"/>
  <c r="GA1508" i="2"/>
  <c r="GC1507" i="2"/>
  <c r="GB1507" i="2"/>
  <c r="GA1507" i="2"/>
  <c r="GC1506" i="2"/>
  <c r="GB1506" i="2"/>
  <c r="GA1506" i="2"/>
  <c r="GC1505" i="2"/>
  <c r="GB1505" i="2"/>
  <c r="GA1505" i="2"/>
  <c r="GC1504" i="2"/>
  <c r="GB1504" i="2"/>
  <c r="GA1504" i="2"/>
  <c r="GC1503" i="2"/>
  <c r="GB1503" i="2"/>
  <c r="GA1503" i="2"/>
  <c r="GC1502" i="2"/>
  <c r="GB1502" i="2"/>
  <c r="GA1502" i="2"/>
  <c r="GC1501" i="2"/>
  <c r="GB1501" i="2"/>
  <c r="GA1501" i="2"/>
  <c r="GC1500" i="2"/>
  <c r="GB1500" i="2"/>
  <c r="GA1500" i="2"/>
  <c r="GC1499" i="2"/>
  <c r="GB1499" i="2"/>
  <c r="GA1499" i="2"/>
  <c r="GC1498" i="2"/>
  <c r="GB1498" i="2"/>
  <c r="GA1498" i="2"/>
  <c r="GC1497" i="2"/>
  <c r="GB1497" i="2"/>
  <c r="GA1497" i="2"/>
  <c r="GC1496" i="2"/>
  <c r="GB1496" i="2"/>
  <c r="GA1496" i="2"/>
  <c r="GC1495" i="2"/>
  <c r="GB1495" i="2"/>
  <c r="GA1495" i="2"/>
  <c r="GC1494" i="2"/>
  <c r="GB1494" i="2"/>
  <c r="GA1494" i="2"/>
  <c r="GC1493" i="2"/>
  <c r="GB1493" i="2"/>
  <c r="GA1493" i="2"/>
  <c r="GC1492" i="2"/>
  <c r="GB1492" i="2"/>
  <c r="GA1492" i="2"/>
  <c r="GC1491" i="2"/>
  <c r="GB1491" i="2"/>
  <c r="GA1491" i="2"/>
  <c r="GC1490" i="2"/>
  <c r="GB1490" i="2"/>
  <c r="GA1490" i="2"/>
  <c r="GC1489" i="2"/>
  <c r="GB1489" i="2"/>
  <c r="GA1489" i="2"/>
  <c r="GC1488" i="2"/>
  <c r="GB1488" i="2"/>
  <c r="GA1488" i="2"/>
  <c r="GC1487" i="2"/>
  <c r="GB1487" i="2"/>
  <c r="GA1487" i="2"/>
  <c r="GC1486" i="2"/>
  <c r="GB1486" i="2"/>
  <c r="GA1486" i="2"/>
  <c r="GC1485" i="2"/>
  <c r="GB1485" i="2"/>
  <c r="GA1485" i="2"/>
  <c r="GC1484" i="2"/>
  <c r="GB1484" i="2"/>
  <c r="GA1484" i="2"/>
  <c r="GC1483" i="2"/>
  <c r="GB1483" i="2"/>
  <c r="GA1483" i="2"/>
  <c r="GC1482" i="2"/>
  <c r="GB1482" i="2"/>
  <c r="GA1482" i="2"/>
  <c r="GC1481" i="2"/>
  <c r="GB1481" i="2"/>
  <c r="GA1481" i="2"/>
  <c r="GC1480" i="2"/>
  <c r="GB1480" i="2"/>
  <c r="GA1480" i="2"/>
  <c r="GC1479" i="2"/>
  <c r="GB1479" i="2"/>
  <c r="GA1479" i="2"/>
  <c r="GC1478" i="2"/>
  <c r="GB1478" i="2"/>
  <c r="GA1478" i="2"/>
  <c r="GC1477" i="2"/>
  <c r="GB1477" i="2"/>
  <c r="GA1477" i="2"/>
  <c r="GC1476" i="2"/>
  <c r="GB1476" i="2"/>
  <c r="GA1476" i="2"/>
  <c r="GC1475" i="2"/>
  <c r="GB1475" i="2"/>
  <c r="GA1475" i="2"/>
  <c r="GC1474" i="2"/>
  <c r="GB1474" i="2"/>
  <c r="GA1474" i="2"/>
  <c r="GC1473" i="2"/>
  <c r="GB1473" i="2"/>
  <c r="GA1473" i="2"/>
  <c r="GC1472" i="2"/>
  <c r="GB1472" i="2"/>
  <c r="GA1472" i="2"/>
  <c r="GC1471" i="2"/>
  <c r="GB1471" i="2"/>
  <c r="GA1471" i="2"/>
  <c r="GC1470" i="2"/>
  <c r="GB1470" i="2"/>
  <c r="GA1470" i="2"/>
  <c r="GC1469" i="2"/>
  <c r="GB1469" i="2"/>
  <c r="GA1469" i="2"/>
  <c r="GC1468" i="2"/>
  <c r="GB1468" i="2"/>
  <c r="GA1468" i="2"/>
  <c r="GC1467" i="2"/>
  <c r="GB1467" i="2"/>
  <c r="GA1467" i="2"/>
  <c r="GC1466" i="2"/>
  <c r="GB1466" i="2"/>
  <c r="GA1466" i="2"/>
  <c r="GC1465" i="2"/>
  <c r="GB1465" i="2"/>
  <c r="GA1465" i="2"/>
  <c r="GC1464" i="2"/>
  <c r="GB1464" i="2"/>
  <c r="GA1464" i="2"/>
  <c r="GC1463" i="2"/>
  <c r="GB1463" i="2"/>
  <c r="GA1463" i="2"/>
  <c r="GC1462" i="2"/>
  <c r="GB1462" i="2"/>
  <c r="GA1462" i="2"/>
  <c r="GC1461" i="2"/>
  <c r="GB1461" i="2"/>
  <c r="GA1461" i="2"/>
  <c r="GC1460" i="2"/>
  <c r="GB1460" i="2"/>
  <c r="GA1460" i="2"/>
  <c r="GC1459" i="2"/>
  <c r="GB1459" i="2"/>
  <c r="GA1459" i="2"/>
  <c r="GC1458" i="2"/>
  <c r="GB1458" i="2"/>
  <c r="GA1458" i="2"/>
  <c r="GC1457" i="2"/>
  <c r="GB1457" i="2"/>
  <c r="GA1457" i="2"/>
  <c r="GC1456" i="2"/>
  <c r="GB1456" i="2"/>
  <c r="GA1456" i="2"/>
  <c r="GC1455" i="2"/>
  <c r="GB1455" i="2"/>
  <c r="GA1455" i="2"/>
  <c r="GC1454" i="2"/>
  <c r="GB1454" i="2"/>
  <c r="GA1454" i="2"/>
  <c r="GC1453" i="2"/>
  <c r="GB1453" i="2"/>
  <c r="GA1453" i="2"/>
  <c r="GC1452" i="2"/>
  <c r="GB1452" i="2"/>
  <c r="GA1452" i="2"/>
  <c r="GC1451" i="2"/>
  <c r="GB1451" i="2"/>
  <c r="GA1451" i="2"/>
  <c r="GC1450" i="2"/>
  <c r="GB1450" i="2"/>
  <c r="GA1450" i="2"/>
  <c r="GC1449" i="2"/>
  <c r="GB1449" i="2"/>
  <c r="GA1449" i="2"/>
  <c r="GC1448" i="2"/>
  <c r="GB1448" i="2"/>
  <c r="GA1448" i="2"/>
  <c r="GC1447" i="2"/>
  <c r="GB1447" i="2"/>
  <c r="GA1447" i="2"/>
  <c r="GC1446" i="2"/>
  <c r="GB1446" i="2"/>
  <c r="GA1446" i="2"/>
  <c r="GC1445" i="2"/>
  <c r="GB1445" i="2"/>
  <c r="GA1445" i="2"/>
  <c r="GC1444" i="2"/>
  <c r="GB1444" i="2"/>
  <c r="GA1444" i="2"/>
  <c r="GC1443" i="2"/>
  <c r="GB1443" i="2"/>
  <c r="GA1443" i="2"/>
  <c r="GC1442" i="2"/>
  <c r="GB1442" i="2"/>
  <c r="GA1442" i="2"/>
  <c r="GC1441" i="2"/>
  <c r="GB1441" i="2"/>
  <c r="GA1441" i="2"/>
  <c r="GC1440" i="2"/>
  <c r="GB1440" i="2"/>
  <c r="GA1440" i="2"/>
  <c r="GC1439" i="2"/>
  <c r="GB1439" i="2"/>
  <c r="GA1439" i="2"/>
  <c r="GC1438" i="2"/>
  <c r="GB1438" i="2"/>
  <c r="GA1438" i="2"/>
  <c r="GC1437" i="2"/>
  <c r="GB1437" i="2"/>
  <c r="GA1437" i="2"/>
  <c r="GC1436" i="2"/>
  <c r="GB1436" i="2"/>
  <c r="GA1436" i="2"/>
  <c r="GC1435" i="2"/>
  <c r="GB1435" i="2"/>
  <c r="GA1435" i="2"/>
  <c r="GC1434" i="2"/>
  <c r="GB1434" i="2"/>
  <c r="GA1434" i="2"/>
  <c r="GC1433" i="2"/>
  <c r="GB1433" i="2"/>
  <c r="GA1433" i="2"/>
  <c r="GC1432" i="2"/>
  <c r="GB1432" i="2"/>
  <c r="GA1432" i="2"/>
  <c r="GC1431" i="2"/>
  <c r="GB1431" i="2"/>
  <c r="GA1431" i="2"/>
  <c r="GC1430" i="2"/>
  <c r="GB1430" i="2"/>
  <c r="GA1430" i="2"/>
  <c r="GC1429" i="2"/>
  <c r="GB1429" i="2"/>
  <c r="GA1429" i="2"/>
  <c r="GC1428" i="2"/>
  <c r="GB1428" i="2"/>
  <c r="GA1428" i="2"/>
  <c r="GC1427" i="2"/>
  <c r="GB1427" i="2"/>
  <c r="GA1427" i="2"/>
  <c r="GC1426" i="2"/>
  <c r="GB1426" i="2"/>
  <c r="GA1426" i="2"/>
  <c r="GC1425" i="2"/>
  <c r="GB1425" i="2"/>
  <c r="GA1425" i="2"/>
  <c r="GC1424" i="2"/>
  <c r="GB1424" i="2"/>
  <c r="GA1424" i="2"/>
  <c r="GC1423" i="2"/>
  <c r="GB1423" i="2"/>
  <c r="GA1423" i="2"/>
  <c r="GC1422" i="2"/>
  <c r="GB1422" i="2"/>
  <c r="GA1422" i="2"/>
  <c r="GC1421" i="2"/>
  <c r="GB1421" i="2"/>
  <c r="GA1421" i="2"/>
  <c r="GC1420" i="2"/>
  <c r="GB1420" i="2"/>
  <c r="GA1420" i="2"/>
  <c r="GC1419" i="2"/>
  <c r="GB1419" i="2"/>
  <c r="GA1419" i="2"/>
  <c r="GC1418" i="2"/>
  <c r="GB1418" i="2"/>
  <c r="GA1418" i="2"/>
  <c r="GC1417" i="2"/>
  <c r="GB1417" i="2"/>
  <c r="GA1417" i="2"/>
  <c r="GC1416" i="2"/>
  <c r="GB1416" i="2"/>
  <c r="GA1416" i="2"/>
  <c r="GC1415" i="2"/>
  <c r="GB1415" i="2"/>
  <c r="GA1415" i="2"/>
  <c r="GC1414" i="2"/>
  <c r="GB1414" i="2"/>
  <c r="GA1414" i="2"/>
  <c r="GC1413" i="2"/>
  <c r="GB1413" i="2"/>
  <c r="GA1413" i="2"/>
  <c r="GC1412" i="2"/>
  <c r="GB1412" i="2"/>
  <c r="GA1412" i="2"/>
  <c r="GC1411" i="2"/>
  <c r="GB1411" i="2"/>
  <c r="GA1411" i="2"/>
  <c r="GC1410" i="2"/>
  <c r="GB1410" i="2"/>
  <c r="GA1410" i="2"/>
  <c r="GC1409" i="2"/>
  <c r="GB1409" i="2"/>
  <c r="GA1409" i="2"/>
  <c r="GC1408" i="2"/>
  <c r="GB1408" i="2"/>
  <c r="GA1408" i="2"/>
  <c r="GC1407" i="2"/>
  <c r="GB1407" i="2"/>
  <c r="GA1407" i="2"/>
  <c r="GC1406" i="2"/>
  <c r="GB1406" i="2"/>
  <c r="GA1406" i="2"/>
  <c r="GC1405" i="2"/>
  <c r="GB1405" i="2"/>
  <c r="GA1405" i="2"/>
  <c r="GC1404" i="2"/>
  <c r="GB1404" i="2"/>
  <c r="GA1404" i="2"/>
  <c r="GC1403" i="2"/>
  <c r="GB1403" i="2"/>
  <c r="GA1403" i="2"/>
  <c r="GC1402" i="2"/>
  <c r="GB1402" i="2"/>
  <c r="GA1402" i="2"/>
  <c r="GC1401" i="2"/>
  <c r="GB1401" i="2"/>
  <c r="GA1401" i="2"/>
  <c r="GC1400" i="2"/>
  <c r="GB1400" i="2"/>
  <c r="GA1400" i="2"/>
  <c r="GC1399" i="2"/>
  <c r="GB1399" i="2"/>
  <c r="GA1399" i="2"/>
  <c r="GC1398" i="2"/>
  <c r="GB1398" i="2"/>
  <c r="GA1398" i="2"/>
  <c r="GC1397" i="2"/>
  <c r="GB1397" i="2"/>
  <c r="GA1397" i="2"/>
  <c r="GC1396" i="2"/>
  <c r="GB1396" i="2"/>
  <c r="GA1396" i="2"/>
  <c r="GC1395" i="2"/>
  <c r="GB1395" i="2"/>
  <c r="GA1395" i="2"/>
  <c r="GC1394" i="2"/>
  <c r="GB1394" i="2"/>
  <c r="GA1394" i="2"/>
  <c r="GC1393" i="2"/>
  <c r="GB1393" i="2"/>
  <c r="GA1393" i="2"/>
  <c r="GC1392" i="2"/>
  <c r="GB1392" i="2"/>
  <c r="GA1392" i="2"/>
  <c r="GC1391" i="2"/>
  <c r="GB1391" i="2"/>
  <c r="GA1391" i="2"/>
  <c r="GC1390" i="2"/>
  <c r="GB1390" i="2"/>
  <c r="GA1390" i="2"/>
  <c r="GC1389" i="2"/>
  <c r="GB1389" i="2"/>
  <c r="GA1389" i="2"/>
  <c r="GC1388" i="2"/>
  <c r="GB1388" i="2"/>
  <c r="GA1388" i="2"/>
  <c r="GC1387" i="2"/>
  <c r="GB1387" i="2"/>
  <c r="GA1387" i="2"/>
  <c r="GC1386" i="2"/>
  <c r="GB1386" i="2"/>
  <c r="GA1386" i="2"/>
  <c r="GC1385" i="2"/>
  <c r="GB1385" i="2"/>
  <c r="GA1385" i="2"/>
  <c r="GC1384" i="2"/>
  <c r="GB1384" i="2"/>
  <c r="GA1384" i="2"/>
  <c r="GC1383" i="2"/>
  <c r="GB1383" i="2"/>
  <c r="GA1383" i="2"/>
  <c r="GC1382" i="2"/>
  <c r="GB1382" i="2"/>
  <c r="GA1382" i="2"/>
  <c r="GC1381" i="2"/>
  <c r="GB1381" i="2"/>
  <c r="GA1381" i="2"/>
  <c r="GC1380" i="2"/>
  <c r="GB1380" i="2"/>
  <c r="GA1380" i="2"/>
  <c r="GC1379" i="2"/>
  <c r="GB1379" i="2"/>
  <c r="GA1379" i="2"/>
  <c r="GC1378" i="2"/>
  <c r="GB1378" i="2"/>
  <c r="GA1378" i="2"/>
  <c r="GC1377" i="2"/>
  <c r="GB1377" i="2"/>
  <c r="GA1377" i="2"/>
  <c r="GC1376" i="2"/>
  <c r="GB1376" i="2"/>
  <c r="GA1376" i="2"/>
  <c r="GC1375" i="2"/>
  <c r="GB1375" i="2"/>
  <c r="GA1375" i="2"/>
  <c r="GC1374" i="2"/>
  <c r="GB1374" i="2"/>
  <c r="GA1374" i="2"/>
  <c r="GC1373" i="2"/>
  <c r="GB1373" i="2"/>
  <c r="GA1373" i="2"/>
  <c r="GC1372" i="2"/>
  <c r="GB1372" i="2"/>
  <c r="GA1372" i="2"/>
  <c r="GC1371" i="2"/>
  <c r="GB1371" i="2"/>
  <c r="GA1371" i="2"/>
  <c r="GC1370" i="2"/>
  <c r="GB1370" i="2"/>
  <c r="GA1370" i="2"/>
  <c r="GC1369" i="2"/>
  <c r="GB1369" i="2"/>
  <c r="GA1369" i="2"/>
  <c r="GC1368" i="2"/>
  <c r="GB1368" i="2"/>
  <c r="GA1368" i="2"/>
  <c r="GC1367" i="2"/>
  <c r="GB1367" i="2"/>
  <c r="GA1367" i="2"/>
  <c r="GC1366" i="2"/>
  <c r="GB1366" i="2"/>
  <c r="GA1366" i="2"/>
  <c r="GC1365" i="2"/>
  <c r="GB1365" i="2"/>
  <c r="GA1365" i="2"/>
  <c r="GC1364" i="2"/>
  <c r="GB1364" i="2"/>
  <c r="GA1364" i="2"/>
  <c r="GC1363" i="2"/>
  <c r="GB1363" i="2"/>
  <c r="GA1363" i="2"/>
  <c r="GC1362" i="2"/>
  <c r="GB1362" i="2"/>
  <c r="GA1362" i="2"/>
  <c r="GC1361" i="2"/>
  <c r="GB1361" i="2"/>
  <c r="GA1361" i="2"/>
  <c r="GC1360" i="2"/>
  <c r="GB1360" i="2"/>
  <c r="GA1360" i="2"/>
  <c r="GC1359" i="2"/>
  <c r="GB1359" i="2"/>
  <c r="GA1359" i="2"/>
  <c r="GC1358" i="2"/>
  <c r="GB1358" i="2"/>
  <c r="GA1358" i="2"/>
  <c r="GC1357" i="2"/>
  <c r="GB1357" i="2"/>
  <c r="GA1357" i="2"/>
  <c r="GC1356" i="2"/>
  <c r="GB1356" i="2"/>
  <c r="GA1356" i="2"/>
  <c r="GC1355" i="2"/>
  <c r="GB1355" i="2"/>
  <c r="GA1355" i="2"/>
  <c r="GC1354" i="2"/>
  <c r="GB1354" i="2"/>
  <c r="GA1354" i="2"/>
  <c r="GC1353" i="2"/>
  <c r="GB1353" i="2"/>
  <c r="GA1353" i="2"/>
  <c r="GC1352" i="2"/>
  <c r="GB1352" i="2"/>
  <c r="GA1352" i="2"/>
  <c r="GC1351" i="2"/>
  <c r="GB1351" i="2"/>
  <c r="GA1351" i="2"/>
  <c r="GC1350" i="2"/>
  <c r="GB1350" i="2"/>
  <c r="GA1350" i="2"/>
  <c r="GC1349" i="2"/>
  <c r="GB1349" i="2"/>
  <c r="GA1349" i="2"/>
  <c r="GC1348" i="2"/>
  <c r="GB1348" i="2"/>
  <c r="GA1348" i="2"/>
  <c r="GC1347" i="2"/>
  <c r="GB1347" i="2"/>
  <c r="GA1347" i="2"/>
  <c r="GC1346" i="2"/>
  <c r="GB1346" i="2"/>
  <c r="GA1346" i="2"/>
  <c r="GC1345" i="2"/>
  <c r="GB1345" i="2"/>
  <c r="GA1345" i="2"/>
  <c r="GC1344" i="2"/>
  <c r="GB1344" i="2"/>
  <c r="GA1344" i="2"/>
  <c r="GC1343" i="2"/>
  <c r="GB1343" i="2"/>
  <c r="GA1343" i="2"/>
  <c r="GC1342" i="2"/>
  <c r="GB1342" i="2"/>
  <c r="GA1342" i="2"/>
  <c r="GC1341" i="2"/>
  <c r="GB1341" i="2"/>
  <c r="GA1341" i="2"/>
  <c r="GC1340" i="2"/>
  <c r="GB1340" i="2"/>
  <c r="GA1340" i="2"/>
  <c r="GC1339" i="2"/>
  <c r="GB1339" i="2"/>
  <c r="GA1339" i="2"/>
  <c r="GC1338" i="2"/>
  <c r="GB1338" i="2"/>
  <c r="GA1338" i="2"/>
  <c r="GC1337" i="2"/>
  <c r="GB1337" i="2"/>
  <c r="GA1337" i="2"/>
  <c r="GC1336" i="2"/>
  <c r="GB1336" i="2"/>
  <c r="GA1336" i="2"/>
  <c r="GC1335" i="2"/>
  <c r="GB1335" i="2"/>
  <c r="GA1335" i="2"/>
  <c r="GC1334" i="2"/>
  <c r="GB1334" i="2"/>
  <c r="GA1334" i="2"/>
  <c r="GC1333" i="2"/>
  <c r="GB1333" i="2"/>
  <c r="GA1333" i="2"/>
  <c r="GC1332" i="2"/>
  <c r="GB1332" i="2"/>
  <c r="GA1332" i="2"/>
  <c r="GC1331" i="2"/>
  <c r="GB1331" i="2"/>
  <c r="GA1331" i="2"/>
  <c r="GC1330" i="2"/>
  <c r="GB1330" i="2"/>
  <c r="GA1330" i="2"/>
  <c r="GC1329" i="2"/>
  <c r="GB1329" i="2"/>
  <c r="GA1329" i="2"/>
  <c r="GC1328" i="2"/>
  <c r="GB1328" i="2"/>
  <c r="GA1328" i="2"/>
  <c r="GC1327" i="2"/>
  <c r="GB1327" i="2"/>
  <c r="GA1327" i="2"/>
  <c r="GC1326" i="2"/>
  <c r="GB1326" i="2"/>
  <c r="GA1326" i="2"/>
  <c r="GC1325" i="2"/>
  <c r="GB1325" i="2"/>
  <c r="GA1325" i="2"/>
  <c r="GC1324" i="2"/>
  <c r="GB1324" i="2"/>
  <c r="GA1324" i="2"/>
  <c r="GC1323" i="2"/>
  <c r="GB1323" i="2"/>
  <c r="GA1323" i="2"/>
  <c r="GC1322" i="2"/>
  <c r="GB1322" i="2"/>
  <c r="GA1322" i="2"/>
  <c r="GC1321" i="2"/>
  <c r="GB1321" i="2"/>
  <c r="GA1321" i="2"/>
  <c r="GC1320" i="2"/>
  <c r="GB1320" i="2"/>
  <c r="GA1320" i="2"/>
  <c r="GC1319" i="2"/>
  <c r="GB1319" i="2"/>
  <c r="GA1319" i="2"/>
  <c r="GC1318" i="2"/>
  <c r="GB1318" i="2"/>
  <c r="GA1318" i="2"/>
  <c r="GC1317" i="2"/>
  <c r="GB1317" i="2"/>
  <c r="GA1317" i="2"/>
  <c r="GC1316" i="2"/>
  <c r="GB1316" i="2"/>
  <c r="GA1316" i="2"/>
  <c r="GC1315" i="2"/>
  <c r="GB1315" i="2"/>
  <c r="GA1315" i="2"/>
  <c r="GC1314" i="2"/>
  <c r="GB1314" i="2"/>
  <c r="GA1314" i="2"/>
  <c r="GC1313" i="2"/>
  <c r="GB1313" i="2"/>
  <c r="GA1313" i="2"/>
  <c r="GC1312" i="2"/>
  <c r="GB1312" i="2"/>
  <c r="GA1312" i="2"/>
  <c r="GC1311" i="2"/>
  <c r="GB1311" i="2"/>
  <c r="GA1311" i="2"/>
  <c r="GC1310" i="2"/>
  <c r="GB1310" i="2"/>
  <c r="GA1310" i="2"/>
  <c r="GC1309" i="2"/>
  <c r="GB1309" i="2"/>
  <c r="GA1309" i="2"/>
  <c r="GC1308" i="2"/>
  <c r="GB1308" i="2"/>
  <c r="GA1308" i="2"/>
  <c r="GC1307" i="2"/>
  <c r="GB1307" i="2"/>
  <c r="GA1307" i="2"/>
  <c r="GC1306" i="2"/>
  <c r="GB1306" i="2"/>
  <c r="GA1306" i="2"/>
  <c r="GC1305" i="2"/>
  <c r="GB1305" i="2"/>
  <c r="GA1305" i="2"/>
  <c r="GC1304" i="2"/>
  <c r="GB1304" i="2"/>
  <c r="GA1304" i="2"/>
  <c r="GC1303" i="2"/>
  <c r="GB1303" i="2"/>
  <c r="GA1303" i="2"/>
  <c r="GC1302" i="2"/>
  <c r="GB1302" i="2"/>
  <c r="GA1302" i="2"/>
  <c r="GC1301" i="2"/>
  <c r="GB1301" i="2"/>
  <c r="GA1301" i="2"/>
  <c r="GC1300" i="2"/>
  <c r="GB1300" i="2"/>
  <c r="GA1300" i="2"/>
  <c r="GC1299" i="2"/>
  <c r="GB1299" i="2"/>
  <c r="GA1299" i="2"/>
  <c r="GC1298" i="2"/>
  <c r="GB1298" i="2"/>
  <c r="GA1298" i="2"/>
  <c r="GC1297" i="2"/>
  <c r="GB1297" i="2"/>
  <c r="GA1297" i="2"/>
  <c r="GC1296" i="2"/>
  <c r="GB1296" i="2"/>
  <c r="GA1296" i="2"/>
  <c r="GC1295" i="2"/>
  <c r="GB1295" i="2"/>
  <c r="GA1295" i="2"/>
  <c r="GC1294" i="2"/>
  <c r="GB1294" i="2"/>
  <c r="GA1294" i="2"/>
  <c r="GC1293" i="2"/>
  <c r="GB1293" i="2"/>
  <c r="GA1293" i="2"/>
  <c r="GC1292" i="2"/>
  <c r="GB1292" i="2"/>
  <c r="GA1292" i="2"/>
  <c r="GC1291" i="2"/>
  <c r="GB1291" i="2"/>
  <c r="GA1291" i="2"/>
  <c r="GC1290" i="2"/>
  <c r="GB1290" i="2"/>
  <c r="GA1290" i="2"/>
  <c r="GC1289" i="2"/>
  <c r="GB1289" i="2"/>
  <c r="GA1289" i="2"/>
  <c r="GC1288" i="2"/>
  <c r="GB1288" i="2"/>
  <c r="GA1288" i="2"/>
  <c r="GC1287" i="2"/>
  <c r="GB1287" i="2"/>
  <c r="GA1287" i="2"/>
  <c r="GC1286" i="2"/>
  <c r="GB1286" i="2"/>
  <c r="GA1286" i="2"/>
  <c r="GC1285" i="2"/>
  <c r="GB1285" i="2"/>
  <c r="GA1285" i="2"/>
  <c r="GC1284" i="2"/>
  <c r="GB1284" i="2"/>
  <c r="GA1284" i="2"/>
  <c r="GC1283" i="2"/>
  <c r="GB1283" i="2"/>
  <c r="GA1283" i="2"/>
  <c r="GC1282" i="2"/>
  <c r="GB1282" i="2"/>
  <c r="GA1282" i="2"/>
  <c r="GC1281" i="2"/>
  <c r="GB1281" i="2"/>
  <c r="GA1281" i="2"/>
  <c r="GC1280" i="2"/>
  <c r="GB1280" i="2"/>
  <c r="GA1280" i="2"/>
  <c r="GC1279" i="2"/>
  <c r="GB1279" i="2"/>
  <c r="GA1279" i="2"/>
  <c r="GC1278" i="2"/>
  <c r="GB1278" i="2"/>
  <c r="GA1278" i="2"/>
  <c r="GC1277" i="2"/>
  <c r="GB1277" i="2"/>
  <c r="GA1277" i="2"/>
  <c r="GC1276" i="2"/>
  <c r="GB1276" i="2"/>
  <c r="GA1276" i="2"/>
  <c r="GC1275" i="2"/>
  <c r="GB1275" i="2"/>
  <c r="GA1275" i="2"/>
  <c r="GC1274" i="2"/>
  <c r="GB1274" i="2"/>
  <c r="GA1274" i="2"/>
  <c r="GC1273" i="2"/>
  <c r="GB1273" i="2"/>
  <c r="GA1273" i="2"/>
  <c r="GC1272" i="2"/>
  <c r="GB1272" i="2"/>
  <c r="GA1272" i="2"/>
  <c r="GC1271" i="2"/>
  <c r="GB1271" i="2"/>
  <c r="GA1271" i="2"/>
  <c r="GC1270" i="2"/>
  <c r="GB1270" i="2"/>
  <c r="GA1270" i="2"/>
  <c r="GC1269" i="2"/>
  <c r="GB1269" i="2"/>
  <c r="GA1269" i="2"/>
  <c r="GC1268" i="2"/>
  <c r="GB1268" i="2"/>
  <c r="GA1268" i="2"/>
  <c r="GC1267" i="2"/>
  <c r="GB1267" i="2"/>
  <c r="GA1267" i="2"/>
  <c r="GC1266" i="2"/>
  <c r="GB1266" i="2"/>
  <c r="GA1266" i="2"/>
  <c r="GC1265" i="2"/>
  <c r="GB1265" i="2"/>
  <c r="GA1265" i="2"/>
  <c r="GC1264" i="2"/>
  <c r="GB1264" i="2"/>
  <c r="GA1264" i="2"/>
  <c r="GC1263" i="2"/>
  <c r="GB1263" i="2"/>
  <c r="GA1263" i="2"/>
  <c r="GC1262" i="2"/>
  <c r="GB1262" i="2"/>
  <c r="GA1262" i="2"/>
  <c r="GC1261" i="2"/>
  <c r="GB1261" i="2"/>
  <c r="GA1261" i="2"/>
  <c r="GC1260" i="2"/>
  <c r="GB1260" i="2"/>
  <c r="GA1260" i="2"/>
  <c r="GC1259" i="2"/>
  <c r="GB1259" i="2"/>
  <c r="GA1259" i="2"/>
  <c r="GC1258" i="2"/>
  <c r="GB1258" i="2"/>
  <c r="GA1258" i="2"/>
  <c r="GC1257" i="2"/>
  <c r="GB1257" i="2"/>
  <c r="GA1257" i="2"/>
  <c r="GC1256" i="2"/>
  <c r="GB1256" i="2"/>
  <c r="GA1256" i="2"/>
  <c r="GC1255" i="2"/>
  <c r="GB1255" i="2"/>
  <c r="GA1255" i="2"/>
  <c r="GC1254" i="2"/>
  <c r="GB1254" i="2"/>
  <c r="GA1254" i="2"/>
  <c r="GC1253" i="2"/>
  <c r="GB1253" i="2"/>
  <c r="GA1253" i="2"/>
  <c r="GC1252" i="2"/>
  <c r="GB1252" i="2"/>
  <c r="GA1252" i="2"/>
  <c r="GC1251" i="2"/>
  <c r="GB1251" i="2"/>
  <c r="GA1251" i="2"/>
  <c r="GC1250" i="2"/>
  <c r="GB1250" i="2"/>
  <c r="GA1250" i="2"/>
  <c r="GC1249" i="2"/>
  <c r="GB1249" i="2"/>
  <c r="GA1249" i="2"/>
  <c r="GC1248" i="2"/>
  <c r="GB1248" i="2"/>
  <c r="GA1248" i="2"/>
  <c r="GC1247" i="2"/>
  <c r="GB1247" i="2"/>
  <c r="GA1247" i="2"/>
  <c r="GC1246" i="2"/>
  <c r="GB1246" i="2"/>
  <c r="GA1246" i="2"/>
  <c r="GC1245" i="2"/>
  <c r="GB1245" i="2"/>
  <c r="GA1245" i="2"/>
  <c r="GC1244" i="2"/>
  <c r="GB1244" i="2"/>
  <c r="GA1244" i="2"/>
  <c r="GC1243" i="2"/>
  <c r="GB1243" i="2"/>
  <c r="GA1243" i="2"/>
  <c r="GC1242" i="2"/>
  <c r="GB1242" i="2"/>
  <c r="GA1242" i="2"/>
  <c r="GC1241" i="2"/>
  <c r="GB1241" i="2"/>
  <c r="GA1241" i="2"/>
  <c r="GC1240" i="2"/>
  <c r="GB1240" i="2"/>
  <c r="GA1240" i="2"/>
  <c r="GC1239" i="2"/>
  <c r="GB1239" i="2"/>
  <c r="GA1239" i="2"/>
  <c r="GC1238" i="2"/>
  <c r="GB1238" i="2"/>
  <c r="GA1238" i="2"/>
  <c r="GC1237" i="2"/>
  <c r="GB1237" i="2"/>
  <c r="GA1237" i="2"/>
  <c r="GC1236" i="2"/>
  <c r="GB1236" i="2"/>
  <c r="GA1236" i="2"/>
  <c r="GC1235" i="2"/>
  <c r="GB1235" i="2"/>
  <c r="GA1235" i="2"/>
  <c r="GC1234" i="2"/>
  <c r="GB1234" i="2"/>
  <c r="GA1234" i="2"/>
  <c r="GC1233" i="2"/>
  <c r="GB1233" i="2"/>
  <c r="GA1233" i="2"/>
  <c r="GC1232" i="2"/>
  <c r="GB1232" i="2"/>
  <c r="GA1232" i="2"/>
  <c r="GC1231" i="2"/>
  <c r="GB1231" i="2"/>
  <c r="GA1231" i="2"/>
  <c r="GC1230" i="2"/>
  <c r="GB1230" i="2"/>
  <c r="GA1230" i="2"/>
  <c r="GC1229" i="2"/>
  <c r="GB1229" i="2"/>
  <c r="GA1229" i="2"/>
  <c r="GC1228" i="2"/>
  <c r="GB1228" i="2"/>
  <c r="GA1228" i="2"/>
  <c r="GC1227" i="2"/>
  <c r="GB1227" i="2"/>
  <c r="GA1227" i="2"/>
  <c r="GC1226" i="2"/>
  <c r="GB1226" i="2"/>
  <c r="GA1226" i="2"/>
  <c r="GC1225" i="2"/>
  <c r="GB1225" i="2"/>
  <c r="GA1225" i="2"/>
  <c r="GC1224" i="2"/>
  <c r="GB1224" i="2"/>
  <c r="GA1224" i="2"/>
  <c r="GC1223" i="2"/>
  <c r="GB1223" i="2"/>
  <c r="GA1223" i="2"/>
  <c r="GC1222" i="2"/>
  <c r="GB1222" i="2"/>
  <c r="GA1222" i="2"/>
  <c r="GC1221" i="2"/>
  <c r="GB1221" i="2"/>
  <c r="GA1221" i="2"/>
  <c r="GC1220" i="2"/>
  <c r="GB1220" i="2"/>
  <c r="GA1220" i="2"/>
  <c r="GC1219" i="2"/>
  <c r="GB1219" i="2"/>
  <c r="GA1219" i="2"/>
  <c r="GC1218" i="2"/>
  <c r="GB1218" i="2"/>
  <c r="GA1218" i="2"/>
  <c r="GC1217" i="2"/>
  <c r="GB1217" i="2"/>
  <c r="GA1217" i="2"/>
  <c r="GC1216" i="2"/>
  <c r="GB1216" i="2"/>
  <c r="GA1216" i="2"/>
  <c r="GC1215" i="2"/>
  <c r="GB1215" i="2"/>
  <c r="GA1215" i="2"/>
  <c r="GC1214" i="2"/>
  <c r="GB1214" i="2"/>
  <c r="GA1214" i="2"/>
  <c r="GC1213" i="2"/>
  <c r="GB1213" i="2"/>
  <c r="GA1213" i="2"/>
  <c r="GC1212" i="2"/>
  <c r="GB1212" i="2"/>
  <c r="GA1212" i="2"/>
  <c r="GC1211" i="2"/>
  <c r="GB1211" i="2"/>
  <c r="GA1211" i="2"/>
  <c r="GC1210" i="2"/>
  <c r="GB1210" i="2"/>
  <c r="GA1210" i="2"/>
  <c r="GC1209" i="2"/>
  <c r="GB1209" i="2"/>
  <c r="GA1209" i="2"/>
  <c r="GC1208" i="2"/>
  <c r="GB1208" i="2"/>
  <c r="GA1208" i="2"/>
  <c r="GC1207" i="2"/>
  <c r="GB1207" i="2"/>
  <c r="GA1207" i="2"/>
  <c r="GC1206" i="2"/>
  <c r="GB1206" i="2"/>
  <c r="GA1206" i="2"/>
  <c r="GC1205" i="2"/>
  <c r="GB1205" i="2"/>
  <c r="GA1205" i="2"/>
  <c r="GC1204" i="2"/>
  <c r="GB1204" i="2"/>
  <c r="GA1204" i="2"/>
  <c r="GC1203" i="2"/>
  <c r="GB1203" i="2"/>
  <c r="GA1203" i="2"/>
  <c r="GC1202" i="2"/>
  <c r="GB1202" i="2"/>
  <c r="GA1202" i="2"/>
  <c r="GC1201" i="2"/>
  <c r="GB1201" i="2"/>
  <c r="GA1201" i="2"/>
  <c r="GC1200" i="2"/>
  <c r="GB1200" i="2"/>
  <c r="GA1200" i="2"/>
  <c r="GC1199" i="2"/>
  <c r="GB1199" i="2"/>
  <c r="GA1199" i="2"/>
  <c r="GC1198" i="2"/>
  <c r="GB1198" i="2"/>
  <c r="GA1198" i="2"/>
  <c r="GC1197" i="2"/>
  <c r="GB1197" i="2"/>
  <c r="GA1197" i="2"/>
  <c r="GC1196" i="2"/>
  <c r="GB1196" i="2"/>
  <c r="GA1196" i="2"/>
  <c r="GC1195" i="2"/>
  <c r="GB1195" i="2"/>
  <c r="GA1195" i="2"/>
  <c r="GC1194" i="2"/>
  <c r="GB1194" i="2"/>
  <c r="GA1194" i="2"/>
  <c r="GC1193" i="2"/>
  <c r="GB1193" i="2"/>
  <c r="GA1193" i="2"/>
  <c r="GC1192" i="2"/>
  <c r="GB1192" i="2"/>
  <c r="GA1192" i="2"/>
  <c r="GC1191" i="2"/>
  <c r="GB1191" i="2"/>
  <c r="GA1191" i="2"/>
  <c r="GC1190" i="2"/>
  <c r="GB1190" i="2"/>
  <c r="GA1190" i="2"/>
  <c r="GC1189" i="2"/>
  <c r="GB1189" i="2"/>
  <c r="GA1189" i="2"/>
  <c r="GC1188" i="2"/>
  <c r="GB1188" i="2"/>
  <c r="GA1188" i="2"/>
  <c r="GC1187" i="2"/>
  <c r="GB1187" i="2"/>
  <c r="GA1187" i="2"/>
  <c r="GC1186" i="2"/>
  <c r="GB1186" i="2"/>
  <c r="GA1186" i="2"/>
  <c r="GC1185" i="2"/>
  <c r="GB1185" i="2"/>
  <c r="GA1185" i="2"/>
  <c r="GC1184" i="2"/>
  <c r="GB1184" i="2"/>
  <c r="GA1184" i="2"/>
  <c r="GC1183" i="2"/>
  <c r="GB1183" i="2"/>
  <c r="GA1183" i="2"/>
  <c r="GC1182" i="2"/>
  <c r="GB1182" i="2"/>
  <c r="GA1182" i="2"/>
  <c r="GC1181" i="2"/>
  <c r="GB1181" i="2"/>
  <c r="GA1181" i="2"/>
  <c r="GC1180" i="2"/>
  <c r="GB1180" i="2"/>
  <c r="GA1180" i="2"/>
  <c r="GC1179" i="2"/>
  <c r="GB1179" i="2"/>
  <c r="GA1179" i="2"/>
  <c r="GC1178" i="2"/>
  <c r="GB1178" i="2"/>
  <c r="GA1178" i="2"/>
  <c r="GC1177" i="2"/>
  <c r="GB1177" i="2"/>
  <c r="GA1177" i="2"/>
  <c r="GC1176" i="2"/>
  <c r="GB1176" i="2"/>
  <c r="GA1176" i="2"/>
  <c r="GC1175" i="2"/>
  <c r="GB1175" i="2"/>
  <c r="GA1175" i="2"/>
  <c r="GC1174" i="2"/>
  <c r="GB1174" i="2"/>
  <c r="GA1174" i="2"/>
  <c r="GC1173" i="2"/>
  <c r="GB1173" i="2"/>
  <c r="GA1173" i="2"/>
  <c r="GC1172" i="2"/>
  <c r="GB1172" i="2"/>
  <c r="GA1172" i="2"/>
  <c r="GC1171" i="2"/>
  <c r="GB1171" i="2"/>
  <c r="GA1171" i="2"/>
  <c r="GC1170" i="2"/>
  <c r="GB1170" i="2"/>
  <c r="GA1170" i="2"/>
  <c r="GC1169" i="2"/>
  <c r="GB1169" i="2"/>
  <c r="GA1169" i="2"/>
  <c r="GC1168" i="2"/>
  <c r="GB1168" i="2"/>
  <c r="GA1168" i="2"/>
  <c r="GC1167" i="2"/>
  <c r="GB1167" i="2"/>
  <c r="GA1167" i="2"/>
  <c r="GC1166" i="2"/>
  <c r="GB1166" i="2"/>
  <c r="GA1166" i="2"/>
  <c r="GC1165" i="2"/>
  <c r="GB1165" i="2"/>
  <c r="GA1165" i="2"/>
  <c r="GC1164" i="2"/>
  <c r="GB1164" i="2"/>
  <c r="GA1164" i="2"/>
  <c r="GC1163" i="2"/>
  <c r="GB1163" i="2"/>
  <c r="GA1163" i="2"/>
  <c r="GC1162" i="2"/>
  <c r="GB1162" i="2"/>
  <c r="GA1162" i="2"/>
  <c r="GC1161" i="2"/>
  <c r="GB1161" i="2"/>
  <c r="GA1161" i="2"/>
  <c r="GC1160" i="2"/>
  <c r="GB1160" i="2"/>
  <c r="GA1160" i="2"/>
  <c r="GC1159" i="2"/>
  <c r="GB1159" i="2"/>
  <c r="GA1159" i="2"/>
  <c r="GC1158" i="2"/>
  <c r="GB1158" i="2"/>
  <c r="GA1158" i="2"/>
  <c r="GC1157" i="2"/>
  <c r="GB1157" i="2"/>
  <c r="GA1157" i="2"/>
  <c r="GC1156" i="2"/>
  <c r="GB1156" i="2"/>
  <c r="GA1156" i="2"/>
  <c r="GC1155" i="2"/>
  <c r="GB1155" i="2"/>
  <c r="GA1155" i="2"/>
  <c r="GC1154" i="2"/>
  <c r="GB1154" i="2"/>
  <c r="GA1154" i="2"/>
  <c r="GC1153" i="2"/>
  <c r="GB1153" i="2"/>
  <c r="GA1153" i="2"/>
  <c r="GC1152" i="2"/>
  <c r="GB1152" i="2"/>
  <c r="GA1152" i="2"/>
  <c r="GC1151" i="2"/>
  <c r="GB1151" i="2"/>
  <c r="GA1151" i="2"/>
  <c r="GC1150" i="2"/>
  <c r="GB1150" i="2"/>
  <c r="GA1150" i="2"/>
  <c r="GC1149" i="2"/>
  <c r="GB1149" i="2"/>
  <c r="GA1149" i="2"/>
  <c r="GC1148" i="2"/>
  <c r="GB1148" i="2"/>
  <c r="GA1148" i="2"/>
  <c r="GC1147" i="2"/>
  <c r="GB1147" i="2"/>
  <c r="GA1147" i="2"/>
  <c r="GC1146" i="2"/>
  <c r="GB1146" i="2"/>
  <c r="GA1146" i="2"/>
  <c r="GC1145" i="2"/>
  <c r="GB1145" i="2"/>
  <c r="GA1145" i="2"/>
  <c r="GC1144" i="2"/>
  <c r="GB1144" i="2"/>
  <c r="GA1144" i="2"/>
  <c r="GC1143" i="2"/>
  <c r="GB1143" i="2"/>
  <c r="GA1143" i="2"/>
  <c r="GC1142" i="2"/>
  <c r="GB1142" i="2"/>
  <c r="GA1142" i="2"/>
  <c r="GC1141" i="2"/>
  <c r="GB1141" i="2"/>
  <c r="GA1141" i="2"/>
  <c r="GC1140" i="2"/>
  <c r="GB1140" i="2"/>
  <c r="GA1140" i="2"/>
  <c r="GC1139" i="2"/>
  <c r="GB1139" i="2"/>
  <c r="GA1139" i="2"/>
  <c r="GC1138" i="2"/>
  <c r="GB1138" i="2"/>
  <c r="GA1138" i="2"/>
  <c r="GC1137" i="2"/>
  <c r="GB1137" i="2"/>
  <c r="GA1137" i="2"/>
  <c r="GC1136" i="2"/>
  <c r="GB1136" i="2"/>
  <c r="GA1136" i="2"/>
  <c r="GC1135" i="2"/>
  <c r="GB1135" i="2"/>
  <c r="GA1135" i="2"/>
  <c r="GC1134" i="2"/>
  <c r="GB1134" i="2"/>
  <c r="GA1134" i="2"/>
  <c r="GC1133" i="2"/>
  <c r="GB1133" i="2"/>
  <c r="GA1133" i="2"/>
  <c r="GC1132" i="2"/>
  <c r="GB1132" i="2"/>
  <c r="GA1132" i="2"/>
  <c r="GC1131" i="2"/>
  <c r="GB1131" i="2"/>
  <c r="GA1131" i="2"/>
  <c r="GC1130" i="2"/>
  <c r="GB1130" i="2"/>
  <c r="GA1130" i="2"/>
  <c r="GC1129" i="2"/>
  <c r="GB1129" i="2"/>
  <c r="GA1129" i="2"/>
  <c r="GC1128" i="2"/>
  <c r="GB1128" i="2"/>
  <c r="GA1128" i="2"/>
  <c r="GC1127" i="2"/>
  <c r="GB1127" i="2"/>
  <c r="GA1127" i="2"/>
  <c r="GC1126" i="2"/>
  <c r="GB1126" i="2"/>
  <c r="GA1126" i="2"/>
  <c r="GC1125" i="2"/>
  <c r="GB1125" i="2"/>
  <c r="GA1125" i="2"/>
  <c r="GC1124" i="2"/>
  <c r="GB1124" i="2"/>
  <c r="GA1124" i="2"/>
  <c r="GC1123" i="2"/>
  <c r="GB1123" i="2"/>
  <c r="GA1123" i="2"/>
  <c r="GC1122" i="2"/>
  <c r="GB1122" i="2"/>
  <c r="GA1122" i="2"/>
  <c r="GC1121" i="2"/>
  <c r="GB1121" i="2"/>
  <c r="GA1121" i="2"/>
  <c r="GC1120" i="2"/>
  <c r="GB1120" i="2"/>
  <c r="GA1120" i="2"/>
  <c r="GC1119" i="2"/>
  <c r="GB1119" i="2"/>
  <c r="GA1119" i="2"/>
  <c r="GC1118" i="2"/>
  <c r="GB1118" i="2"/>
  <c r="GA1118" i="2"/>
  <c r="GC1117" i="2"/>
  <c r="GB1117" i="2"/>
  <c r="GA1117" i="2"/>
  <c r="GC1116" i="2"/>
  <c r="GB1116" i="2"/>
  <c r="GA1116" i="2"/>
  <c r="GC1115" i="2"/>
  <c r="GB1115" i="2"/>
  <c r="GA1115" i="2"/>
  <c r="GC1114" i="2"/>
  <c r="GB1114" i="2"/>
  <c r="GA1114" i="2"/>
  <c r="GC1113" i="2"/>
  <c r="GB1113" i="2"/>
  <c r="GA1113" i="2"/>
  <c r="GC1112" i="2"/>
  <c r="GB1112" i="2"/>
  <c r="GA1112" i="2"/>
  <c r="GC1111" i="2"/>
  <c r="GB1111" i="2"/>
  <c r="GA1111" i="2"/>
  <c r="GC1110" i="2"/>
  <c r="GB1110" i="2"/>
  <c r="GA1110" i="2"/>
  <c r="GC1109" i="2"/>
  <c r="GB1109" i="2"/>
  <c r="GA1109" i="2"/>
  <c r="GC1108" i="2"/>
  <c r="GB1108" i="2"/>
  <c r="GA1108" i="2"/>
  <c r="GC1107" i="2"/>
  <c r="GB1107" i="2"/>
  <c r="GA1107" i="2"/>
  <c r="GC1106" i="2"/>
  <c r="GB1106" i="2"/>
  <c r="GA1106" i="2"/>
  <c r="GC1105" i="2"/>
  <c r="GB1105" i="2"/>
  <c r="GA1105" i="2"/>
  <c r="GC1104" i="2"/>
  <c r="GB1104" i="2"/>
  <c r="GA1104" i="2"/>
  <c r="GC1103" i="2"/>
  <c r="GB1103" i="2"/>
  <c r="GA1103" i="2"/>
  <c r="GC1102" i="2"/>
  <c r="GB1102" i="2"/>
  <c r="GA1102" i="2"/>
  <c r="GC1101" i="2"/>
  <c r="GB1101" i="2"/>
  <c r="GA1101" i="2"/>
  <c r="GC1100" i="2"/>
  <c r="GB1100" i="2"/>
  <c r="GA1100" i="2"/>
  <c r="GC1099" i="2"/>
  <c r="GB1099" i="2"/>
  <c r="GA1099" i="2"/>
  <c r="GC1098" i="2"/>
  <c r="GB1098" i="2"/>
  <c r="GA1098" i="2"/>
  <c r="GC1097" i="2"/>
  <c r="GB1097" i="2"/>
  <c r="GA1097" i="2"/>
  <c r="GC1096" i="2"/>
  <c r="GB1096" i="2"/>
  <c r="GA1096" i="2"/>
  <c r="GC1095" i="2"/>
  <c r="GB1095" i="2"/>
  <c r="GA1095" i="2"/>
  <c r="GC1094" i="2"/>
  <c r="GB1094" i="2"/>
  <c r="GA1094" i="2"/>
  <c r="GC1093" i="2"/>
  <c r="GB1093" i="2"/>
  <c r="GA1093" i="2"/>
  <c r="GC1092" i="2"/>
  <c r="GB1092" i="2"/>
  <c r="GA1092" i="2"/>
  <c r="GC1091" i="2"/>
  <c r="GB1091" i="2"/>
  <c r="GA1091" i="2"/>
  <c r="GC1090" i="2"/>
  <c r="GB1090" i="2"/>
  <c r="GA1090" i="2"/>
  <c r="GC1089" i="2"/>
  <c r="GB1089" i="2"/>
  <c r="GA1089" i="2"/>
  <c r="GC1088" i="2"/>
  <c r="GB1088" i="2"/>
  <c r="GA1088" i="2"/>
  <c r="GC1087" i="2"/>
  <c r="GB1087" i="2"/>
  <c r="GA1087" i="2"/>
  <c r="GC1086" i="2"/>
  <c r="GB1086" i="2"/>
  <c r="GA1086" i="2"/>
  <c r="GC1085" i="2"/>
  <c r="GB1085" i="2"/>
  <c r="GA1085" i="2"/>
  <c r="GC1084" i="2"/>
  <c r="GB1084" i="2"/>
  <c r="GA1084" i="2"/>
  <c r="GC1083" i="2"/>
  <c r="GB1083" i="2"/>
  <c r="GA1083" i="2"/>
  <c r="GC1082" i="2"/>
  <c r="GB1082" i="2"/>
  <c r="GA1082" i="2"/>
  <c r="GC1081" i="2"/>
  <c r="GB1081" i="2"/>
  <c r="GA1081" i="2"/>
  <c r="GC1080" i="2"/>
  <c r="GB1080" i="2"/>
  <c r="GA1080" i="2"/>
  <c r="GC1079" i="2"/>
  <c r="GB1079" i="2"/>
  <c r="GA1079" i="2"/>
  <c r="GC1078" i="2"/>
  <c r="GB1078" i="2"/>
  <c r="GA1078" i="2"/>
  <c r="GC1077" i="2"/>
  <c r="GB1077" i="2"/>
  <c r="GA1077" i="2"/>
  <c r="GC1076" i="2"/>
  <c r="GB1076" i="2"/>
  <c r="GA1076" i="2"/>
  <c r="GC1075" i="2"/>
  <c r="GB1075" i="2"/>
  <c r="GA1075" i="2"/>
  <c r="GC1074" i="2"/>
  <c r="GB1074" i="2"/>
  <c r="GA1074" i="2"/>
  <c r="GC1073" i="2"/>
  <c r="GB1073" i="2"/>
  <c r="GA1073" i="2"/>
  <c r="GC1072" i="2"/>
  <c r="GB1072" i="2"/>
  <c r="GA1072" i="2"/>
  <c r="GC1071" i="2"/>
  <c r="GB1071" i="2"/>
  <c r="GA1071" i="2"/>
  <c r="GC1070" i="2"/>
  <c r="GB1070" i="2"/>
  <c r="GA1070" i="2"/>
  <c r="GC1069" i="2"/>
  <c r="GB1069" i="2"/>
  <c r="GA1069" i="2"/>
  <c r="GC1068" i="2"/>
  <c r="GB1068" i="2"/>
  <c r="GA1068" i="2"/>
  <c r="GC1067" i="2"/>
  <c r="GB1067" i="2"/>
  <c r="GA1067" i="2"/>
  <c r="GC1066" i="2"/>
  <c r="GB1066" i="2"/>
  <c r="GA1066" i="2"/>
  <c r="GC1065" i="2"/>
  <c r="GB1065" i="2"/>
  <c r="GA1065" i="2"/>
  <c r="GC1064" i="2"/>
  <c r="GB1064" i="2"/>
  <c r="GA1064" i="2"/>
  <c r="GC1063" i="2"/>
  <c r="GB1063" i="2"/>
  <c r="GA1063" i="2"/>
  <c r="GC1062" i="2"/>
  <c r="GB1062" i="2"/>
  <c r="GA1062" i="2"/>
  <c r="GC1061" i="2"/>
  <c r="GB1061" i="2"/>
  <c r="GA1061" i="2"/>
  <c r="GC1060" i="2"/>
  <c r="GB1060" i="2"/>
  <c r="GA1060" i="2"/>
  <c r="GC1059" i="2"/>
  <c r="GB1059" i="2"/>
  <c r="GA1059" i="2"/>
  <c r="GC1058" i="2"/>
  <c r="GB1058" i="2"/>
  <c r="GA1058" i="2"/>
  <c r="GC1057" i="2"/>
  <c r="GB1057" i="2"/>
  <c r="GA1057" i="2"/>
  <c r="GC1056" i="2"/>
  <c r="GB1056" i="2"/>
  <c r="GA1056" i="2"/>
  <c r="GC1055" i="2"/>
  <c r="GB1055" i="2"/>
  <c r="GA1055" i="2"/>
  <c r="GC1054" i="2"/>
  <c r="GB1054" i="2"/>
  <c r="GA1054" i="2"/>
  <c r="GC1053" i="2"/>
  <c r="GB1053" i="2"/>
  <c r="GA1053" i="2"/>
  <c r="GC1052" i="2"/>
  <c r="GB1052" i="2"/>
  <c r="GA1052" i="2"/>
  <c r="GC1051" i="2"/>
  <c r="GB1051" i="2"/>
  <c r="GA1051" i="2"/>
  <c r="GC1050" i="2"/>
  <c r="GB1050" i="2"/>
  <c r="GA1050" i="2"/>
  <c r="GC1049" i="2"/>
  <c r="GB1049" i="2"/>
  <c r="GA1049" i="2"/>
  <c r="GC1048" i="2"/>
  <c r="GB1048" i="2"/>
  <c r="GA1048" i="2"/>
  <c r="GC1047" i="2"/>
  <c r="GB1047" i="2"/>
  <c r="GA1047" i="2"/>
  <c r="GC1046" i="2"/>
  <c r="GB1046" i="2"/>
  <c r="GA1046" i="2"/>
  <c r="GC1045" i="2"/>
  <c r="GB1045" i="2"/>
  <c r="GA1045" i="2"/>
  <c r="GC1044" i="2"/>
  <c r="GB1044" i="2"/>
  <c r="GA1044" i="2"/>
  <c r="GC1043" i="2"/>
  <c r="GB1043" i="2"/>
  <c r="GA1043" i="2"/>
  <c r="GC1042" i="2"/>
  <c r="GB1042" i="2"/>
  <c r="GA1042" i="2"/>
  <c r="GC1041" i="2"/>
  <c r="GB1041" i="2"/>
  <c r="GA1041" i="2"/>
  <c r="GC1040" i="2"/>
  <c r="GB1040" i="2"/>
  <c r="GA1040" i="2"/>
  <c r="GC1039" i="2"/>
  <c r="GB1039" i="2"/>
  <c r="GA1039" i="2"/>
  <c r="GC1038" i="2"/>
  <c r="GB1038" i="2"/>
  <c r="GA1038" i="2"/>
  <c r="GC1037" i="2"/>
  <c r="GB1037" i="2"/>
  <c r="GA1037" i="2"/>
  <c r="GC1036" i="2"/>
  <c r="GB1036" i="2"/>
  <c r="GA1036" i="2"/>
  <c r="GC1035" i="2"/>
  <c r="GB1035" i="2"/>
  <c r="GA1035" i="2"/>
  <c r="GC1034" i="2"/>
  <c r="GB1034" i="2"/>
  <c r="GA1034" i="2"/>
  <c r="GC1033" i="2"/>
  <c r="GB1033" i="2"/>
  <c r="GA1033" i="2"/>
  <c r="GC1032" i="2"/>
  <c r="GB1032" i="2"/>
  <c r="GA1032" i="2"/>
  <c r="GC1031" i="2"/>
  <c r="GB1031" i="2"/>
  <c r="GA1031" i="2"/>
  <c r="GC1030" i="2"/>
  <c r="GB1030" i="2"/>
  <c r="GA1030" i="2"/>
  <c r="GC1029" i="2"/>
  <c r="GB1029" i="2"/>
  <c r="GA1029" i="2"/>
  <c r="GC1028" i="2"/>
  <c r="GB1028" i="2"/>
  <c r="GA1028" i="2"/>
  <c r="GC1027" i="2"/>
  <c r="GB1027" i="2"/>
  <c r="GA1027" i="2"/>
  <c r="GC1026" i="2"/>
  <c r="GB1026" i="2"/>
  <c r="GA1026" i="2"/>
  <c r="GC1025" i="2"/>
  <c r="GB1025" i="2"/>
  <c r="GA1025" i="2"/>
  <c r="GC1024" i="2"/>
  <c r="GB1024" i="2"/>
  <c r="GA1024" i="2"/>
  <c r="GC1023" i="2"/>
  <c r="GB1023" i="2"/>
  <c r="GA1023" i="2"/>
  <c r="GC1022" i="2"/>
  <c r="GB1022" i="2"/>
  <c r="GA1022" i="2"/>
  <c r="GC1021" i="2"/>
  <c r="GB1021" i="2"/>
  <c r="GA1021" i="2"/>
  <c r="GC1020" i="2"/>
  <c r="GB1020" i="2"/>
  <c r="GA1020" i="2"/>
  <c r="GC1019" i="2"/>
  <c r="GB1019" i="2"/>
  <c r="GA1019" i="2"/>
  <c r="GC1018" i="2"/>
  <c r="GB1018" i="2"/>
  <c r="GA1018" i="2"/>
  <c r="GC1017" i="2"/>
  <c r="GB1017" i="2"/>
  <c r="GA1017" i="2"/>
  <c r="GC1016" i="2"/>
  <c r="GB1016" i="2"/>
  <c r="GA1016" i="2"/>
  <c r="GC1015" i="2"/>
  <c r="GB1015" i="2"/>
  <c r="GA1015" i="2"/>
  <c r="GC1014" i="2"/>
  <c r="GB1014" i="2"/>
  <c r="GA1014" i="2"/>
  <c r="GC1013" i="2"/>
  <c r="GB1013" i="2"/>
  <c r="GA1013" i="2"/>
  <c r="GC1012" i="2"/>
  <c r="GB1012" i="2"/>
  <c r="GA1012" i="2"/>
  <c r="GC1011" i="2"/>
  <c r="GB1011" i="2"/>
  <c r="GA1011" i="2"/>
  <c r="GC1010" i="2"/>
  <c r="GB1010" i="2"/>
  <c r="GA1010" i="2"/>
  <c r="GC1009" i="2"/>
  <c r="GB1009" i="2"/>
  <c r="GA1009" i="2"/>
  <c r="GC1008" i="2"/>
  <c r="GB1008" i="2"/>
  <c r="GA1008" i="2"/>
  <c r="GC1007" i="2"/>
  <c r="GB1007" i="2"/>
  <c r="GA1007" i="2"/>
  <c r="GC1006" i="2"/>
  <c r="GB1006" i="2"/>
  <c r="GA1006" i="2"/>
  <c r="GC1005" i="2"/>
  <c r="GB1005" i="2"/>
  <c r="GA1005" i="2"/>
  <c r="GC1004" i="2"/>
  <c r="GB1004" i="2"/>
  <c r="GA1004" i="2"/>
  <c r="GC1003" i="2"/>
  <c r="GB1003" i="2"/>
  <c r="GA1003" i="2"/>
  <c r="GC1002" i="2"/>
  <c r="GB1002" i="2"/>
  <c r="GA1002" i="2"/>
  <c r="GC1001" i="2"/>
  <c r="GB1001" i="2"/>
  <c r="GA1001" i="2"/>
  <c r="GC1000" i="2"/>
  <c r="GB1000" i="2"/>
  <c r="GA1000" i="2"/>
  <c r="GC999" i="2"/>
  <c r="GB999" i="2"/>
  <c r="GA999" i="2"/>
  <c r="GC998" i="2"/>
  <c r="GB998" i="2"/>
  <c r="GA998" i="2"/>
  <c r="GC997" i="2"/>
  <c r="GB997" i="2"/>
  <c r="GA997" i="2"/>
  <c r="GC996" i="2"/>
  <c r="GB996" i="2"/>
  <c r="GA996" i="2"/>
  <c r="GC995" i="2"/>
  <c r="GB995" i="2"/>
  <c r="GA995" i="2"/>
  <c r="GC994" i="2"/>
  <c r="GB994" i="2"/>
  <c r="GA994" i="2"/>
  <c r="GC993" i="2"/>
  <c r="GB993" i="2"/>
  <c r="GA993" i="2"/>
  <c r="GC992" i="2"/>
  <c r="GB992" i="2"/>
  <c r="GA992" i="2"/>
  <c r="GC991" i="2"/>
  <c r="GB991" i="2"/>
  <c r="GA991" i="2"/>
  <c r="GC990" i="2"/>
  <c r="GB990" i="2"/>
  <c r="GA990" i="2"/>
  <c r="GC989" i="2"/>
  <c r="GB989" i="2"/>
  <c r="GA989" i="2"/>
  <c r="GC988" i="2"/>
  <c r="GB988" i="2"/>
  <c r="GA988" i="2"/>
  <c r="GC987" i="2"/>
  <c r="GB987" i="2"/>
  <c r="GA987" i="2"/>
  <c r="GC986" i="2"/>
  <c r="GB986" i="2"/>
  <c r="GA986" i="2"/>
  <c r="GC985" i="2"/>
  <c r="GB985" i="2"/>
  <c r="GA985" i="2"/>
  <c r="GC984" i="2"/>
  <c r="GB984" i="2"/>
  <c r="GA984" i="2"/>
  <c r="GC983" i="2"/>
  <c r="GB983" i="2"/>
  <c r="GA983" i="2"/>
  <c r="GC982" i="2"/>
  <c r="GB982" i="2"/>
  <c r="GA982" i="2"/>
  <c r="GC981" i="2"/>
  <c r="GB981" i="2"/>
  <c r="GA981" i="2"/>
  <c r="GC980" i="2"/>
  <c r="GB980" i="2"/>
  <c r="GA980" i="2"/>
  <c r="GC979" i="2"/>
  <c r="GB979" i="2"/>
  <c r="GA979" i="2"/>
  <c r="GC978" i="2"/>
  <c r="GB978" i="2"/>
  <c r="GA978" i="2"/>
  <c r="GC977" i="2"/>
  <c r="GB977" i="2"/>
  <c r="GA977" i="2"/>
  <c r="GC976" i="2"/>
  <c r="GB976" i="2"/>
  <c r="GA976" i="2"/>
  <c r="GC975" i="2"/>
  <c r="GB975" i="2"/>
  <c r="GA975" i="2"/>
  <c r="GC974" i="2"/>
  <c r="GB974" i="2"/>
  <c r="GA974" i="2"/>
  <c r="GC973" i="2"/>
  <c r="GB973" i="2"/>
  <c r="GA973" i="2"/>
  <c r="GC972" i="2"/>
  <c r="GB972" i="2"/>
  <c r="GA972" i="2"/>
  <c r="GC971" i="2"/>
  <c r="GB971" i="2"/>
  <c r="GA971" i="2"/>
  <c r="GC970" i="2"/>
  <c r="GB970" i="2"/>
  <c r="GA970" i="2"/>
  <c r="GC969" i="2"/>
  <c r="GB969" i="2"/>
  <c r="GA969" i="2"/>
  <c r="GC968" i="2"/>
  <c r="GB968" i="2"/>
  <c r="GA968" i="2"/>
  <c r="GC967" i="2"/>
  <c r="GB967" i="2"/>
  <c r="GA967" i="2"/>
  <c r="GC966" i="2"/>
  <c r="GB966" i="2"/>
  <c r="GA966" i="2"/>
  <c r="GC965" i="2"/>
  <c r="GB965" i="2"/>
  <c r="GA965" i="2"/>
  <c r="GC964" i="2"/>
  <c r="GB964" i="2"/>
  <c r="GA964" i="2"/>
  <c r="GC963" i="2"/>
  <c r="GB963" i="2"/>
  <c r="GA963" i="2"/>
  <c r="GC962" i="2"/>
  <c r="GB962" i="2"/>
  <c r="GA962" i="2"/>
  <c r="GC961" i="2"/>
  <c r="GB961" i="2"/>
  <c r="GA961" i="2"/>
  <c r="GC960" i="2"/>
  <c r="GB960" i="2"/>
  <c r="GA960" i="2"/>
  <c r="GC959" i="2"/>
  <c r="GB959" i="2"/>
  <c r="GA959" i="2"/>
  <c r="GC958" i="2"/>
  <c r="GB958" i="2"/>
  <c r="GA958" i="2"/>
  <c r="GC957" i="2"/>
  <c r="GB957" i="2"/>
  <c r="GA957" i="2"/>
  <c r="GC956" i="2"/>
  <c r="GB956" i="2"/>
  <c r="GA956" i="2"/>
  <c r="GC955" i="2"/>
  <c r="GB955" i="2"/>
  <c r="GA955" i="2"/>
  <c r="GC954" i="2"/>
  <c r="GB954" i="2"/>
  <c r="GA954" i="2"/>
  <c r="GC953" i="2"/>
  <c r="GB953" i="2"/>
  <c r="GA953" i="2"/>
  <c r="GC952" i="2"/>
  <c r="GB952" i="2"/>
  <c r="GA952" i="2"/>
  <c r="GC951" i="2"/>
  <c r="GB951" i="2"/>
  <c r="GA951" i="2"/>
  <c r="GC950" i="2"/>
  <c r="GB950" i="2"/>
  <c r="GA950" i="2"/>
  <c r="GC949" i="2"/>
  <c r="GB949" i="2"/>
  <c r="GA949" i="2"/>
  <c r="GC948" i="2"/>
  <c r="GB948" i="2"/>
  <c r="GA948" i="2"/>
  <c r="GC947" i="2"/>
  <c r="GB947" i="2"/>
  <c r="GA947" i="2"/>
  <c r="GC946" i="2"/>
  <c r="GB946" i="2"/>
  <c r="GA946" i="2"/>
  <c r="GC945" i="2"/>
  <c r="GB945" i="2"/>
  <c r="GA945" i="2"/>
  <c r="GC944" i="2"/>
  <c r="GB944" i="2"/>
  <c r="GA944" i="2"/>
  <c r="GC943" i="2"/>
  <c r="GB943" i="2"/>
  <c r="GA943" i="2"/>
  <c r="GC942" i="2"/>
  <c r="GB942" i="2"/>
  <c r="GA942" i="2"/>
  <c r="GC941" i="2"/>
  <c r="GB941" i="2"/>
  <c r="GA941" i="2"/>
  <c r="GC940" i="2"/>
  <c r="GB940" i="2"/>
  <c r="GA940" i="2"/>
  <c r="GC939" i="2"/>
  <c r="GB939" i="2"/>
  <c r="GA939" i="2"/>
  <c r="GC938" i="2"/>
  <c r="GB938" i="2"/>
  <c r="GA938" i="2"/>
  <c r="GC937" i="2"/>
  <c r="GB937" i="2"/>
  <c r="GA937" i="2"/>
  <c r="GC936" i="2"/>
  <c r="GB936" i="2"/>
  <c r="GA936" i="2"/>
  <c r="GC935" i="2"/>
  <c r="GB935" i="2"/>
  <c r="GA935" i="2"/>
  <c r="GC934" i="2"/>
  <c r="GB934" i="2"/>
  <c r="GA934" i="2"/>
  <c r="GC933" i="2"/>
  <c r="GB933" i="2"/>
  <c r="GA933" i="2"/>
  <c r="GC932" i="2"/>
  <c r="GB932" i="2"/>
  <c r="GA932" i="2"/>
  <c r="GC931" i="2"/>
  <c r="GB931" i="2"/>
  <c r="GA931" i="2"/>
  <c r="GC930" i="2"/>
  <c r="GB930" i="2"/>
  <c r="GA930" i="2"/>
  <c r="GC929" i="2"/>
  <c r="GB929" i="2"/>
  <c r="GA929" i="2"/>
  <c r="GC928" i="2"/>
  <c r="GB928" i="2"/>
  <c r="GA928" i="2"/>
  <c r="GC927" i="2"/>
  <c r="GB927" i="2"/>
  <c r="GA927" i="2"/>
  <c r="GC926" i="2"/>
  <c r="GB926" i="2"/>
  <c r="GA926" i="2"/>
  <c r="GC925" i="2"/>
  <c r="GB925" i="2"/>
  <c r="GA925" i="2"/>
  <c r="GC924" i="2"/>
  <c r="GB924" i="2"/>
  <c r="GA924" i="2"/>
  <c r="GC923" i="2"/>
  <c r="GB923" i="2"/>
  <c r="GA923" i="2"/>
  <c r="GC922" i="2"/>
  <c r="GB922" i="2"/>
  <c r="GA922" i="2"/>
  <c r="GC921" i="2"/>
  <c r="GB921" i="2"/>
  <c r="GA921" i="2"/>
  <c r="GC920" i="2"/>
  <c r="GB920" i="2"/>
  <c r="GA920" i="2"/>
  <c r="GC919" i="2"/>
  <c r="GB919" i="2"/>
  <c r="GA919" i="2"/>
  <c r="GC918" i="2"/>
  <c r="GB918" i="2"/>
  <c r="GA918" i="2"/>
  <c r="GC917" i="2"/>
  <c r="GB917" i="2"/>
  <c r="GA917" i="2"/>
  <c r="GC916" i="2"/>
  <c r="GB916" i="2"/>
  <c r="GA916" i="2"/>
  <c r="GC915" i="2"/>
  <c r="GB915" i="2"/>
  <c r="GA915" i="2"/>
  <c r="GC914" i="2"/>
  <c r="GB914" i="2"/>
  <c r="GA914" i="2"/>
  <c r="GC913" i="2"/>
  <c r="GB913" i="2"/>
  <c r="GA913" i="2"/>
  <c r="GC912" i="2"/>
  <c r="GB912" i="2"/>
  <c r="GA912" i="2"/>
  <c r="GC911" i="2"/>
  <c r="GB911" i="2"/>
  <c r="GA911" i="2"/>
  <c r="GC910" i="2"/>
  <c r="GB910" i="2"/>
  <c r="GA910" i="2"/>
  <c r="GC909" i="2"/>
  <c r="GB909" i="2"/>
  <c r="GA909" i="2"/>
  <c r="GC908" i="2"/>
  <c r="GB908" i="2"/>
  <c r="GA908" i="2"/>
  <c r="GC907" i="2"/>
  <c r="GB907" i="2"/>
  <c r="GA907" i="2"/>
  <c r="GC906" i="2"/>
  <c r="GB906" i="2"/>
  <c r="GA906" i="2"/>
  <c r="GC905" i="2"/>
  <c r="GB905" i="2"/>
  <c r="GA905" i="2"/>
  <c r="GC904" i="2"/>
  <c r="GB904" i="2"/>
  <c r="GA904" i="2"/>
  <c r="GC903" i="2"/>
  <c r="GB903" i="2"/>
  <c r="GA903" i="2"/>
  <c r="GC902" i="2"/>
  <c r="GB902" i="2"/>
  <c r="GA902" i="2"/>
  <c r="GC901" i="2"/>
  <c r="GB901" i="2"/>
  <c r="GA901" i="2"/>
  <c r="GC900" i="2"/>
  <c r="GB900" i="2"/>
  <c r="GA900" i="2"/>
  <c r="GC899" i="2"/>
  <c r="GB899" i="2"/>
  <c r="GA899" i="2"/>
  <c r="GC898" i="2"/>
  <c r="GB898" i="2"/>
  <c r="GA898" i="2"/>
  <c r="GC897" i="2"/>
  <c r="GB897" i="2"/>
  <c r="GA897" i="2"/>
  <c r="GC896" i="2"/>
  <c r="GB896" i="2"/>
  <c r="GA896" i="2"/>
  <c r="GC895" i="2"/>
  <c r="GB895" i="2"/>
  <c r="GA895" i="2"/>
  <c r="GC894" i="2"/>
  <c r="GB894" i="2"/>
  <c r="GA894" i="2"/>
  <c r="GC893" i="2"/>
  <c r="GB893" i="2"/>
  <c r="GA893" i="2"/>
  <c r="GC892" i="2"/>
  <c r="GB892" i="2"/>
  <c r="GA892" i="2"/>
  <c r="GC891" i="2"/>
  <c r="GB891" i="2"/>
  <c r="GA891" i="2"/>
  <c r="GC890" i="2"/>
  <c r="GB890" i="2"/>
  <c r="GA890" i="2"/>
  <c r="GC889" i="2"/>
  <c r="GB889" i="2"/>
  <c r="GA889" i="2"/>
  <c r="GC888" i="2"/>
  <c r="GB888" i="2"/>
  <c r="GA888" i="2"/>
  <c r="GC887" i="2"/>
  <c r="GB887" i="2"/>
  <c r="GA887" i="2"/>
  <c r="GC886" i="2"/>
  <c r="GB886" i="2"/>
  <c r="GA886" i="2"/>
  <c r="GC885" i="2"/>
  <c r="GB885" i="2"/>
  <c r="GA885" i="2"/>
  <c r="GC884" i="2"/>
  <c r="GB884" i="2"/>
  <c r="GA884" i="2"/>
  <c r="GC883" i="2"/>
  <c r="GB883" i="2"/>
  <c r="GA883" i="2"/>
  <c r="GC882" i="2"/>
  <c r="GB882" i="2"/>
  <c r="GA882" i="2"/>
  <c r="GC881" i="2"/>
  <c r="GB881" i="2"/>
  <c r="GA881" i="2"/>
  <c r="GC880" i="2"/>
  <c r="GB880" i="2"/>
  <c r="GA880" i="2"/>
  <c r="GC879" i="2"/>
  <c r="GB879" i="2"/>
  <c r="GA879" i="2"/>
  <c r="GC878" i="2"/>
  <c r="GB878" i="2"/>
  <c r="GA878" i="2"/>
  <c r="GC877" i="2"/>
  <c r="GB877" i="2"/>
  <c r="GA877" i="2"/>
  <c r="GC876" i="2"/>
  <c r="GB876" i="2"/>
  <c r="GA876" i="2"/>
  <c r="GC875" i="2"/>
  <c r="GB875" i="2"/>
  <c r="GA875" i="2"/>
  <c r="GC874" i="2"/>
  <c r="GB874" i="2"/>
  <c r="GA874" i="2"/>
  <c r="GC873" i="2"/>
  <c r="GB873" i="2"/>
  <c r="GA873" i="2"/>
  <c r="GC872" i="2"/>
  <c r="GB872" i="2"/>
  <c r="GA872" i="2"/>
  <c r="GC871" i="2"/>
  <c r="GB871" i="2"/>
  <c r="GA871" i="2"/>
  <c r="GC870" i="2"/>
  <c r="GB870" i="2"/>
  <c r="GA870" i="2"/>
  <c r="GC869" i="2"/>
  <c r="GB869" i="2"/>
  <c r="GA869" i="2"/>
  <c r="GC868" i="2"/>
  <c r="GB868" i="2"/>
  <c r="GA868" i="2"/>
  <c r="GC867" i="2"/>
  <c r="GB867" i="2"/>
  <c r="GA867" i="2"/>
  <c r="GC866" i="2"/>
  <c r="GB866" i="2"/>
  <c r="GA866" i="2"/>
  <c r="GC865" i="2"/>
  <c r="GB865" i="2"/>
  <c r="GA865" i="2"/>
  <c r="GC864" i="2"/>
  <c r="GB864" i="2"/>
  <c r="GA864" i="2"/>
  <c r="GC863" i="2"/>
  <c r="GB863" i="2"/>
  <c r="GA863" i="2"/>
  <c r="GC862" i="2"/>
  <c r="GB862" i="2"/>
  <c r="GA862" i="2"/>
  <c r="GC861" i="2"/>
  <c r="GB861" i="2"/>
  <c r="GA861" i="2"/>
  <c r="GC860" i="2"/>
  <c r="GB860" i="2"/>
  <c r="GA860" i="2"/>
  <c r="GC859" i="2"/>
  <c r="GB859" i="2"/>
  <c r="GA859" i="2"/>
  <c r="GC858" i="2"/>
  <c r="GB858" i="2"/>
  <c r="GA858" i="2"/>
  <c r="GC857" i="2"/>
  <c r="GB857" i="2"/>
  <c r="GA857" i="2"/>
  <c r="GC856" i="2"/>
  <c r="GB856" i="2"/>
  <c r="GA856" i="2"/>
  <c r="GC855" i="2"/>
  <c r="GB855" i="2"/>
  <c r="GA855" i="2"/>
  <c r="GC854" i="2"/>
  <c r="GB854" i="2"/>
  <c r="GA854" i="2"/>
  <c r="GC853" i="2"/>
  <c r="GB853" i="2"/>
  <c r="GA853" i="2"/>
  <c r="GC852" i="2"/>
  <c r="GB852" i="2"/>
  <c r="GA852" i="2"/>
  <c r="GC851" i="2"/>
  <c r="GB851" i="2"/>
  <c r="GA851" i="2"/>
  <c r="GC850" i="2"/>
  <c r="GB850" i="2"/>
  <c r="GA850" i="2"/>
  <c r="GC849" i="2"/>
  <c r="GB849" i="2"/>
  <c r="GA849" i="2"/>
  <c r="GC848" i="2"/>
  <c r="GB848" i="2"/>
  <c r="GA848" i="2"/>
  <c r="GC847" i="2"/>
  <c r="GB847" i="2"/>
  <c r="GA847" i="2"/>
  <c r="GC846" i="2"/>
  <c r="GB846" i="2"/>
  <c r="GA846" i="2"/>
  <c r="GC845" i="2"/>
  <c r="GB845" i="2"/>
  <c r="GA845" i="2"/>
  <c r="GC844" i="2"/>
  <c r="GB844" i="2"/>
  <c r="GA844" i="2"/>
  <c r="GC843" i="2"/>
  <c r="GB843" i="2"/>
  <c r="GA843" i="2"/>
  <c r="GC842" i="2"/>
  <c r="GB842" i="2"/>
  <c r="GA842" i="2"/>
  <c r="GC841" i="2"/>
  <c r="GB841" i="2"/>
  <c r="GA841" i="2"/>
  <c r="GC840" i="2"/>
  <c r="GB840" i="2"/>
  <c r="GA840" i="2"/>
  <c r="GC839" i="2"/>
  <c r="GB839" i="2"/>
  <c r="GA839" i="2"/>
  <c r="GC838" i="2"/>
  <c r="GB838" i="2"/>
  <c r="GA838" i="2"/>
  <c r="GC837" i="2"/>
  <c r="GB837" i="2"/>
  <c r="GA837" i="2"/>
  <c r="GC836" i="2"/>
  <c r="GB836" i="2"/>
  <c r="GA836" i="2"/>
  <c r="GC835" i="2"/>
  <c r="GB835" i="2"/>
  <c r="GA835" i="2"/>
  <c r="GC834" i="2"/>
  <c r="GB834" i="2"/>
  <c r="GA834" i="2"/>
  <c r="GC833" i="2"/>
  <c r="GB833" i="2"/>
  <c r="GA833" i="2"/>
  <c r="GC832" i="2"/>
  <c r="GB832" i="2"/>
  <c r="GA832" i="2"/>
  <c r="GC831" i="2"/>
  <c r="GB831" i="2"/>
  <c r="GA831" i="2"/>
  <c r="GC830" i="2"/>
  <c r="GB830" i="2"/>
  <c r="GA830" i="2"/>
  <c r="GC829" i="2"/>
  <c r="GB829" i="2"/>
  <c r="GA829" i="2"/>
  <c r="GC828" i="2"/>
  <c r="GB828" i="2"/>
  <c r="GA828" i="2"/>
  <c r="GC827" i="2"/>
  <c r="GB827" i="2"/>
  <c r="GA827" i="2"/>
  <c r="GC826" i="2"/>
  <c r="GB826" i="2"/>
  <c r="GA826" i="2"/>
  <c r="GC825" i="2"/>
  <c r="GB825" i="2"/>
  <c r="GA825" i="2"/>
  <c r="GC824" i="2"/>
  <c r="GB824" i="2"/>
  <c r="GA824" i="2"/>
  <c r="GC823" i="2"/>
  <c r="GB823" i="2"/>
  <c r="GA823" i="2"/>
  <c r="GC822" i="2"/>
  <c r="GB822" i="2"/>
  <c r="GA822" i="2"/>
  <c r="GC821" i="2"/>
  <c r="GB821" i="2"/>
  <c r="GA821" i="2"/>
  <c r="GC820" i="2"/>
  <c r="GB820" i="2"/>
  <c r="GA820" i="2"/>
  <c r="GC819" i="2"/>
  <c r="GB819" i="2"/>
  <c r="GA819" i="2"/>
  <c r="GC818" i="2"/>
  <c r="GB818" i="2"/>
  <c r="GA818" i="2"/>
  <c r="GC817" i="2"/>
  <c r="GB817" i="2"/>
  <c r="GA817" i="2"/>
  <c r="GC816" i="2"/>
  <c r="GB816" i="2"/>
  <c r="GA816" i="2"/>
  <c r="GC815" i="2"/>
  <c r="GB815" i="2"/>
  <c r="GA815" i="2"/>
  <c r="GC814" i="2"/>
  <c r="GB814" i="2"/>
  <c r="GA814" i="2"/>
  <c r="GC813" i="2"/>
  <c r="GB813" i="2"/>
  <c r="GA813" i="2"/>
  <c r="GC812" i="2"/>
  <c r="GB812" i="2"/>
  <c r="GA812" i="2"/>
  <c r="GC811" i="2"/>
  <c r="GB811" i="2"/>
  <c r="GA811" i="2"/>
  <c r="GC810" i="2"/>
  <c r="GB810" i="2"/>
  <c r="GA810" i="2"/>
  <c r="GC809" i="2"/>
  <c r="GB809" i="2"/>
  <c r="GA809" i="2"/>
  <c r="GC808" i="2"/>
  <c r="GB808" i="2"/>
  <c r="GA808" i="2"/>
  <c r="GC807" i="2"/>
  <c r="GB807" i="2"/>
  <c r="GA807" i="2"/>
  <c r="GC806" i="2"/>
  <c r="GB806" i="2"/>
  <c r="GA806" i="2"/>
  <c r="GC805" i="2"/>
  <c r="GB805" i="2"/>
  <c r="GA805" i="2"/>
  <c r="GC804" i="2"/>
  <c r="GB804" i="2"/>
  <c r="GA804" i="2"/>
  <c r="GC803" i="2"/>
  <c r="GB803" i="2"/>
  <c r="GA803" i="2"/>
  <c r="GC802" i="2"/>
  <c r="GB802" i="2"/>
  <c r="GA802" i="2"/>
  <c r="GC801" i="2"/>
  <c r="GB801" i="2"/>
  <c r="GA801" i="2"/>
  <c r="GC800" i="2"/>
  <c r="GB800" i="2"/>
  <c r="GA800" i="2"/>
  <c r="GC799" i="2"/>
  <c r="GB799" i="2"/>
  <c r="GA799" i="2"/>
  <c r="GC798" i="2"/>
  <c r="GB798" i="2"/>
  <c r="GA798" i="2"/>
  <c r="GC797" i="2"/>
  <c r="GB797" i="2"/>
  <c r="GA797" i="2"/>
  <c r="GC796" i="2"/>
  <c r="GB796" i="2"/>
  <c r="GA796" i="2"/>
  <c r="GC795" i="2"/>
  <c r="GB795" i="2"/>
  <c r="GA795" i="2"/>
  <c r="GC794" i="2"/>
  <c r="GB794" i="2"/>
  <c r="GA794" i="2"/>
  <c r="GC793" i="2"/>
  <c r="GB793" i="2"/>
  <c r="GA793" i="2"/>
  <c r="GC792" i="2"/>
  <c r="GB792" i="2"/>
  <c r="GA792" i="2"/>
  <c r="GC791" i="2"/>
  <c r="GB791" i="2"/>
  <c r="GA791" i="2"/>
  <c r="GC790" i="2"/>
  <c r="GB790" i="2"/>
  <c r="GA790" i="2"/>
  <c r="GC789" i="2"/>
  <c r="GB789" i="2"/>
  <c r="GA789" i="2"/>
  <c r="GC788" i="2"/>
  <c r="GB788" i="2"/>
  <c r="GA788" i="2"/>
  <c r="GC787" i="2"/>
  <c r="GB787" i="2"/>
  <c r="GA787" i="2"/>
  <c r="GC786" i="2"/>
  <c r="GB786" i="2"/>
  <c r="GA786" i="2"/>
  <c r="GC785" i="2"/>
  <c r="GB785" i="2"/>
  <c r="GA785" i="2"/>
  <c r="GC784" i="2"/>
  <c r="GB784" i="2"/>
  <c r="GA784" i="2"/>
  <c r="GC783" i="2"/>
  <c r="GB783" i="2"/>
  <c r="GA783" i="2"/>
  <c r="GC782" i="2"/>
  <c r="GB782" i="2"/>
  <c r="GA782" i="2"/>
  <c r="GC781" i="2"/>
  <c r="GB781" i="2"/>
  <c r="GA781" i="2"/>
  <c r="GC780" i="2"/>
  <c r="GB780" i="2"/>
  <c r="GA780" i="2"/>
  <c r="GC779" i="2"/>
  <c r="GB779" i="2"/>
  <c r="GA779" i="2"/>
  <c r="GC778" i="2"/>
  <c r="GB778" i="2"/>
  <c r="GA778" i="2"/>
  <c r="GC777" i="2"/>
  <c r="GB777" i="2"/>
  <c r="GA777" i="2"/>
  <c r="GC776" i="2"/>
  <c r="GB776" i="2"/>
  <c r="GA776" i="2"/>
  <c r="GC775" i="2"/>
  <c r="GB775" i="2"/>
  <c r="GA775" i="2"/>
  <c r="GC774" i="2"/>
  <c r="GB774" i="2"/>
  <c r="GA774" i="2"/>
  <c r="GC773" i="2"/>
  <c r="GB773" i="2"/>
  <c r="GA773" i="2"/>
  <c r="GC772" i="2"/>
  <c r="GB772" i="2"/>
  <c r="GA772" i="2"/>
  <c r="GC771" i="2"/>
  <c r="GB771" i="2"/>
  <c r="GA771" i="2"/>
  <c r="GC770" i="2"/>
  <c r="GB770" i="2"/>
  <c r="GA770" i="2"/>
  <c r="GC769" i="2"/>
  <c r="GB769" i="2"/>
  <c r="GA769" i="2"/>
  <c r="GC768" i="2"/>
  <c r="GB768" i="2"/>
  <c r="GA768" i="2"/>
  <c r="GC767" i="2"/>
  <c r="GB767" i="2"/>
  <c r="GA767" i="2"/>
  <c r="GC766" i="2"/>
  <c r="GB766" i="2"/>
  <c r="GA766" i="2"/>
  <c r="GC765" i="2"/>
  <c r="GB765" i="2"/>
  <c r="GA765" i="2"/>
  <c r="GC764" i="2"/>
  <c r="GB764" i="2"/>
  <c r="GA764" i="2"/>
  <c r="GC763" i="2"/>
  <c r="GB763" i="2"/>
  <c r="GA763" i="2"/>
  <c r="GC762" i="2"/>
  <c r="GB762" i="2"/>
  <c r="GA762" i="2"/>
  <c r="GC761" i="2"/>
  <c r="GB761" i="2"/>
  <c r="GA761" i="2"/>
  <c r="GC760" i="2"/>
  <c r="GB760" i="2"/>
  <c r="GA760" i="2"/>
  <c r="GC759" i="2"/>
  <c r="GB759" i="2"/>
  <c r="GA759" i="2"/>
  <c r="GC758" i="2"/>
  <c r="GB758" i="2"/>
  <c r="GA758" i="2"/>
  <c r="GC757" i="2"/>
  <c r="GB757" i="2"/>
  <c r="GA757" i="2"/>
  <c r="GC756" i="2"/>
  <c r="GB756" i="2"/>
  <c r="GA756" i="2"/>
  <c r="GC755" i="2"/>
  <c r="GB755" i="2"/>
  <c r="GA755" i="2"/>
  <c r="GC754" i="2"/>
  <c r="GB754" i="2"/>
  <c r="GA754" i="2"/>
  <c r="GC753" i="2"/>
  <c r="GB753" i="2"/>
  <c r="GA753" i="2"/>
  <c r="GC752" i="2"/>
  <c r="GB752" i="2"/>
  <c r="GA752" i="2"/>
  <c r="GC751" i="2"/>
  <c r="GB751" i="2"/>
  <c r="GA751" i="2"/>
  <c r="GC750" i="2"/>
  <c r="GB750" i="2"/>
  <c r="GA750" i="2"/>
  <c r="GC749" i="2"/>
  <c r="GB749" i="2"/>
  <c r="GA749" i="2"/>
  <c r="GC748" i="2"/>
  <c r="GB748" i="2"/>
  <c r="GA748" i="2"/>
  <c r="GC747" i="2"/>
  <c r="GB747" i="2"/>
  <c r="GA747" i="2"/>
  <c r="GC746" i="2"/>
  <c r="GB746" i="2"/>
  <c r="GA746" i="2"/>
  <c r="GC745" i="2"/>
  <c r="GB745" i="2"/>
  <c r="GA745" i="2"/>
  <c r="GC744" i="2"/>
  <c r="GB744" i="2"/>
  <c r="GA744" i="2"/>
  <c r="GC743" i="2"/>
  <c r="GB743" i="2"/>
  <c r="GA743" i="2"/>
  <c r="GC742" i="2"/>
  <c r="GB742" i="2"/>
  <c r="GA742" i="2"/>
  <c r="GC741" i="2"/>
  <c r="GB741" i="2"/>
  <c r="GA741" i="2"/>
  <c r="GC740" i="2"/>
  <c r="GB740" i="2"/>
  <c r="GA740" i="2"/>
  <c r="GC739" i="2"/>
  <c r="GB739" i="2"/>
  <c r="GA739" i="2"/>
  <c r="GC738" i="2"/>
  <c r="GB738" i="2"/>
  <c r="GA738" i="2"/>
  <c r="GC737" i="2"/>
  <c r="GB737" i="2"/>
  <c r="GA737" i="2"/>
  <c r="GC736" i="2"/>
  <c r="GB736" i="2"/>
  <c r="GA736" i="2"/>
  <c r="GC735" i="2"/>
  <c r="GB735" i="2"/>
  <c r="GA735" i="2"/>
  <c r="GC734" i="2"/>
  <c r="GB734" i="2"/>
  <c r="GA734" i="2"/>
  <c r="GC733" i="2"/>
  <c r="GB733" i="2"/>
  <c r="GA733" i="2"/>
  <c r="GC732" i="2"/>
  <c r="GB732" i="2"/>
  <c r="GA732" i="2"/>
  <c r="GC731" i="2"/>
  <c r="GB731" i="2"/>
  <c r="GA731" i="2"/>
  <c r="GC730" i="2"/>
  <c r="GB730" i="2"/>
  <c r="GA730" i="2"/>
  <c r="GC729" i="2"/>
  <c r="GB729" i="2"/>
  <c r="GA729" i="2"/>
  <c r="GC728" i="2"/>
  <c r="GB728" i="2"/>
  <c r="GA728" i="2"/>
  <c r="GC727" i="2"/>
  <c r="GB727" i="2"/>
  <c r="GA727" i="2"/>
  <c r="GC726" i="2"/>
  <c r="GB726" i="2"/>
  <c r="GA726" i="2"/>
  <c r="GC725" i="2"/>
  <c r="GB725" i="2"/>
  <c r="GA725" i="2"/>
  <c r="GC724" i="2"/>
  <c r="GB724" i="2"/>
  <c r="GA724" i="2"/>
  <c r="GC723" i="2"/>
  <c r="GB723" i="2"/>
  <c r="GA723" i="2"/>
  <c r="GC722" i="2"/>
  <c r="GB722" i="2"/>
  <c r="GA722" i="2"/>
  <c r="GC721" i="2"/>
  <c r="GB721" i="2"/>
  <c r="GA721" i="2"/>
  <c r="GC720" i="2"/>
  <c r="GB720" i="2"/>
  <c r="GA720" i="2"/>
  <c r="GC719" i="2"/>
  <c r="GB719" i="2"/>
  <c r="GA719" i="2"/>
  <c r="GC718" i="2"/>
  <c r="GB718" i="2"/>
  <c r="GA718" i="2"/>
  <c r="GC717" i="2"/>
  <c r="GB717" i="2"/>
  <c r="GA717" i="2"/>
  <c r="GC716" i="2"/>
  <c r="GB716" i="2"/>
  <c r="GA716" i="2"/>
  <c r="GC715" i="2"/>
  <c r="GB715" i="2"/>
  <c r="GA715" i="2"/>
  <c r="GC714" i="2"/>
  <c r="GB714" i="2"/>
  <c r="GA714" i="2"/>
  <c r="GC713" i="2"/>
  <c r="GB713" i="2"/>
  <c r="GA713" i="2"/>
  <c r="GC712" i="2"/>
  <c r="GB712" i="2"/>
  <c r="GA712" i="2"/>
  <c r="GC711" i="2"/>
  <c r="GB711" i="2"/>
  <c r="GA711" i="2"/>
  <c r="GC710" i="2"/>
  <c r="GB710" i="2"/>
  <c r="GA710" i="2"/>
  <c r="GC709" i="2"/>
  <c r="GB709" i="2"/>
  <c r="GA709" i="2"/>
  <c r="GC708" i="2"/>
  <c r="GB708" i="2"/>
  <c r="GA708" i="2"/>
  <c r="GC707" i="2"/>
  <c r="GB707" i="2"/>
  <c r="GA707" i="2"/>
  <c r="GC706" i="2"/>
  <c r="GB706" i="2"/>
  <c r="GA706" i="2"/>
  <c r="GC705" i="2"/>
  <c r="GB705" i="2"/>
  <c r="GA705" i="2"/>
  <c r="GC704" i="2"/>
  <c r="GB704" i="2"/>
  <c r="GA704" i="2"/>
  <c r="GC703" i="2"/>
  <c r="GB703" i="2"/>
  <c r="GA703" i="2"/>
  <c r="GC702" i="2"/>
  <c r="GB702" i="2"/>
  <c r="GA702" i="2"/>
  <c r="GC701" i="2"/>
  <c r="GB701" i="2"/>
  <c r="GA701" i="2"/>
  <c r="GC700" i="2"/>
  <c r="GB700" i="2"/>
  <c r="GA700" i="2"/>
  <c r="GC699" i="2"/>
  <c r="GB699" i="2"/>
  <c r="GA699" i="2"/>
  <c r="GC698" i="2"/>
  <c r="GB698" i="2"/>
  <c r="GA698" i="2"/>
  <c r="GC697" i="2"/>
  <c r="GB697" i="2"/>
  <c r="GA697" i="2"/>
  <c r="GC696" i="2"/>
  <c r="GB696" i="2"/>
  <c r="GA696" i="2"/>
  <c r="GC695" i="2"/>
  <c r="GB695" i="2"/>
  <c r="GA695" i="2"/>
  <c r="GC694" i="2"/>
  <c r="GB694" i="2"/>
  <c r="GA694" i="2"/>
  <c r="GC693" i="2"/>
  <c r="GB693" i="2"/>
  <c r="GA693" i="2"/>
  <c r="GC692" i="2"/>
  <c r="GB692" i="2"/>
  <c r="GA692" i="2"/>
  <c r="GC691" i="2"/>
  <c r="GB691" i="2"/>
  <c r="GA691" i="2"/>
  <c r="GC690" i="2"/>
  <c r="GB690" i="2"/>
  <c r="GA690" i="2"/>
  <c r="GC689" i="2"/>
  <c r="GB689" i="2"/>
  <c r="GA689" i="2"/>
  <c r="GC688" i="2"/>
  <c r="GB688" i="2"/>
  <c r="GA688" i="2"/>
  <c r="GC687" i="2"/>
  <c r="GB687" i="2"/>
  <c r="GA687" i="2"/>
  <c r="GC686" i="2"/>
  <c r="GB686" i="2"/>
  <c r="GA686" i="2"/>
  <c r="GC685" i="2"/>
  <c r="GB685" i="2"/>
  <c r="GA685" i="2"/>
  <c r="GC684" i="2"/>
  <c r="GB684" i="2"/>
  <c r="GA684" i="2"/>
  <c r="GC683" i="2"/>
  <c r="GB683" i="2"/>
  <c r="GA683" i="2"/>
  <c r="GC682" i="2"/>
  <c r="GB682" i="2"/>
  <c r="GA682" i="2"/>
  <c r="GC681" i="2"/>
  <c r="GB681" i="2"/>
  <c r="GA681" i="2"/>
  <c r="GC680" i="2"/>
  <c r="GB680" i="2"/>
  <c r="GA680" i="2"/>
  <c r="GC679" i="2"/>
  <c r="GB679" i="2"/>
  <c r="GA679" i="2"/>
  <c r="GC678" i="2"/>
  <c r="GB678" i="2"/>
  <c r="GA678" i="2"/>
  <c r="GC677" i="2"/>
  <c r="GB677" i="2"/>
  <c r="GA677" i="2"/>
  <c r="GC676" i="2"/>
  <c r="GB676" i="2"/>
  <c r="GA676" i="2"/>
  <c r="GC675" i="2"/>
  <c r="GB675" i="2"/>
  <c r="GA675" i="2"/>
  <c r="GC674" i="2"/>
  <c r="GB674" i="2"/>
  <c r="GA674" i="2"/>
  <c r="GC673" i="2"/>
  <c r="GB673" i="2"/>
  <c r="GA673" i="2"/>
  <c r="GC672" i="2"/>
  <c r="GB672" i="2"/>
  <c r="GA672" i="2"/>
  <c r="GC671" i="2"/>
  <c r="GB671" i="2"/>
  <c r="GA671" i="2"/>
  <c r="GC670" i="2"/>
  <c r="GB670" i="2"/>
  <c r="GA670" i="2"/>
  <c r="GC669" i="2"/>
  <c r="GB669" i="2"/>
  <c r="GA669" i="2"/>
  <c r="GC668" i="2"/>
  <c r="GB668" i="2"/>
  <c r="GA668" i="2"/>
  <c r="GC667" i="2"/>
  <c r="GB667" i="2"/>
  <c r="GA667" i="2"/>
  <c r="GC666" i="2"/>
  <c r="GB666" i="2"/>
  <c r="GA666" i="2"/>
  <c r="GC665" i="2"/>
  <c r="GB665" i="2"/>
  <c r="GA665" i="2"/>
  <c r="GC664" i="2"/>
  <c r="GB664" i="2"/>
  <c r="GA664" i="2"/>
  <c r="GC663" i="2"/>
  <c r="GB663" i="2"/>
  <c r="GA663" i="2"/>
  <c r="GC662" i="2"/>
  <c r="GB662" i="2"/>
  <c r="GA662" i="2"/>
  <c r="GC661" i="2"/>
  <c r="GB661" i="2"/>
  <c r="GA661" i="2"/>
  <c r="GC660" i="2"/>
  <c r="GB660" i="2"/>
  <c r="GA660" i="2"/>
  <c r="GC659" i="2"/>
  <c r="GB659" i="2"/>
  <c r="GA659" i="2"/>
  <c r="GC658" i="2"/>
  <c r="GB658" i="2"/>
  <c r="GA658" i="2"/>
  <c r="GC657" i="2"/>
  <c r="GB657" i="2"/>
  <c r="GA657" i="2"/>
  <c r="GC656" i="2"/>
  <c r="GB656" i="2"/>
  <c r="GA656" i="2"/>
  <c r="GC655" i="2"/>
  <c r="GB655" i="2"/>
  <c r="GA655" i="2"/>
  <c r="GC654" i="2"/>
  <c r="GB654" i="2"/>
  <c r="GA654" i="2"/>
  <c r="GC653" i="2"/>
  <c r="GB653" i="2"/>
  <c r="GA653" i="2"/>
  <c r="GC652" i="2"/>
  <c r="GB652" i="2"/>
  <c r="GA652" i="2"/>
  <c r="GC651" i="2"/>
  <c r="GB651" i="2"/>
  <c r="GA651" i="2"/>
  <c r="GC650" i="2"/>
  <c r="GB650" i="2"/>
  <c r="GA650" i="2"/>
  <c r="GC649" i="2"/>
  <c r="GB649" i="2"/>
  <c r="GA649" i="2"/>
  <c r="GC648" i="2"/>
  <c r="GB648" i="2"/>
  <c r="GA648" i="2"/>
  <c r="GC647" i="2"/>
  <c r="GB647" i="2"/>
  <c r="GA647" i="2"/>
  <c r="GC646" i="2"/>
  <c r="GB646" i="2"/>
  <c r="GA646" i="2"/>
  <c r="GC645" i="2"/>
  <c r="GB645" i="2"/>
  <c r="GA645" i="2"/>
  <c r="GC644" i="2"/>
  <c r="GB644" i="2"/>
  <c r="GA644" i="2"/>
  <c r="GC643" i="2"/>
  <c r="GB643" i="2"/>
  <c r="GA643" i="2"/>
  <c r="GC642" i="2"/>
  <c r="GB642" i="2"/>
  <c r="GA642" i="2"/>
  <c r="GC641" i="2"/>
  <c r="GB641" i="2"/>
  <c r="GA641" i="2"/>
  <c r="GC640" i="2"/>
  <c r="GB640" i="2"/>
  <c r="GA640" i="2"/>
  <c r="GC639" i="2"/>
  <c r="GB639" i="2"/>
  <c r="GA639" i="2"/>
  <c r="GC638" i="2"/>
  <c r="GB638" i="2"/>
  <c r="GA638" i="2"/>
  <c r="GC637" i="2"/>
  <c r="GB637" i="2"/>
  <c r="GA637" i="2"/>
  <c r="GC636" i="2"/>
  <c r="GB636" i="2"/>
  <c r="GA636" i="2"/>
  <c r="GC635" i="2"/>
  <c r="GB635" i="2"/>
  <c r="GA635" i="2"/>
  <c r="GC634" i="2"/>
  <c r="GB634" i="2"/>
  <c r="GA634" i="2"/>
  <c r="GC633" i="2"/>
  <c r="GB633" i="2"/>
  <c r="GA633" i="2"/>
  <c r="GC632" i="2"/>
  <c r="GB632" i="2"/>
  <c r="GA632" i="2"/>
  <c r="GC631" i="2"/>
  <c r="GB631" i="2"/>
  <c r="GA631" i="2"/>
  <c r="GC630" i="2"/>
  <c r="GB630" i="2"/>
  <c r="GA630" i="2"/>
  <c r="GC629" i="2"/>
  <c r="GB629" i="2"/>
  <c r="GA629" i="2"/>
  <c r="GC628" i="2"/>
  <c r="GB628" i="2"/>
  <c r="GA628" i="2"/>
  <c r="GC627" i="2"/>
  <c r="GB627" i="2"/>
  <c r="GA627" i="2"/>
  <c r="GC626" i="2"/>
  <c r="GB626" i="2"/>
  <c r="GA626" i="2"/>
  <c r="GC625" i="2"/>
  <c r="GB625" i="2"/>
  <c r="GA625" i="2"/>
  <c r="GC624" i="2"/>
  <c r="GB624" i="2"/>
  <c r="GA624" i="2"/>
  <c r="GC623" i="2"/>
  <c r="GB623" i="2"/>
  <c r="GA623" i="2"/>
  <c r="GC622" i="2"/>
  <c r="GB622" i="2"/>
  <c r="GA622" i="2"/>
  <c r="GC621" i="2"/>
  <c r="GB621" i="2"/>
  <c r="GA621" i="2"/>
  <c r="GC620" i="2"/>
  <c r="GB620" i="2"/>
  <c r="GA620" i="2"/>
  <c r="GC619" i="2"/>
  <c r="GB619" i="2"/>
  <c r="GA619" i="2"/>
  <c r="GC618" i="2"/>
  <c r="GB618" i="2"/>
  <c r="GA618" i="2"/>
  <c r="GC617" i="2"/>
  <c r="GB617" i="2"/>
  <c r="GA617" i="2"/>
  <c r="GC616" i="2"/>
  <c r="GB616" i="2"/>
  <c r="GA616" i="2"/>
  <c r="GC615" i="2"/>
  <c r="GB615" i="2"/>
  <c r="GA615" i="2"/>
  <c r="GC614" i="2"/>
  <c r="GB614" i="2"/>
  <c r="GA614" i="2"/>
  <c r="GC613" i="2"/>
  <c r="GB613" i="2"/>
  <c r="GA613" i="2"/>
  <c r="GC612" i="2"/>
  <c r="GB612" i="2"/>
  <c r="GA612" i="2"/>
  <c r="GC611" i="2"/>
  <c r="GB611" i="2"/>
  <c r="GA611" i="2"/>
  <c r="GC610" i="2"/>
  <c r="GB610" i="2"/>
  <c r="GA610" i="2"/>
  <c r="GC609" i="2"/>
  <c r="GB609" i="2"/>
  <c r="GA609" i="2"/>
  <c r="GC608" i="2"/>
  <c r="GB608" i="2"/>
  <c r="GA608" i="2"/>
  <c r="GC607" i="2"/>
  <c r="GB607" i="2"/>
  <c r="GA607" i="2"/>
  <c r="GC606" i="2"/>
  <c r="GB606" i="2"/>
  <c r="GA606" i="2"/>
  <c r="GC605" i="2"/>
  <c r="GB605" i="2"/>
  <c r="GA605" i="2"/>
  <c r="GC604" i="2"/>
  <c r="GB604" i="2"/>
  <c r="GA604" i="2"/>
  <c r="GC603" i="2"/>
  <c r="GB603" i="2"/>
  <c r="GA603" i="2"/>
  <c r="GC602" i="2"/>
  <c r="GB602" i="2"/>
  <c r="GA602" i="2"/>
  <c r="GC601" i="2"/>
  <c r="GB601" i="2"/>
  <c r="GA601" i="2"/>
  <c r="GC600" i="2"/>
  <c r="GB600" i="2"/>
  <c r="GA600" i="2"/>
  <c r="GC599" i="2"/>
  <c r="GB599" i="2"/>
  <c r="GA599" i="2"/>
  <c r="GC598" i="2"/>
  <c r="GB598" i="2"/>
  <c r="GA598" i="2"/>
  <c r="GC597" i="2"/>
  <c r="GB597" i="2"/>
  <c r="GA597" i="2"/>
  <c r="GC596" i="2"/>
  <c r="GB596" i="2"/>
  <c r="GA596" i="2"/>
  <c r="GC595" i="2"/>
  <c r="GB595" i="2"/>
  <c r="GA595" i="2"/>
  <c r="GC594" i="2"/>
  <c r="GB594" i="2"/>
  <c r="GA594" i="2"/>
  <c r="GC593" i="2"/>
  <c r="GB593" i="2"/>
  <c r="GA593" i="2"/>
  <c r="GC592" i="2"/>
  <c r="GB592" i="2"/>
  <c r="GA592" i="2"/>
  <c r="GC591" i="2"/>
  <c r="GB591" i="2"/>
  <c r="GA591" i="2"/>
  <c r="GC590" i="2"/>
  <c r="GB590" i="2"/>
  <c r="GA590" i="2"/>
  <c r="GC589" i="2"/>
  <c r="GB589" i="2"/>
  <c r="GA589" i="2"/>
  <c r="GC588" i="2"/>
  <c r="GB588" i="2"/>
  <c r="GA588" i="2"/>
  <c r="GC587" i="2"/>
  <c r="GB587" i="2"/>
  <c r="GA587" i="2"/>
  <c r="GC586" i="2"/>
  <c r="GB586" i="2"/>
  <c r="GA586" i="2"/>
  <c r="GC585" i="2"/>
  <c r="GB585" i="2"/>
  <c r="GA585" i="2"/>
  <c r="GC584" i="2"/>
  <c r="GB584" i="2"/>
  <c r="GA584" i="2"/>
  <c r="GC583" i="2"/>
  <c r="GB583" i="2"/>
  <c r="GA583" i="2"/>
  <c r="GC582" i="2"/>
  <c r="GB582" i="2"/>
  <c r="GA582" i="2"/>
  <c r="GC581" i="2"/>
  <c r="GB581" i="2"/>
  <c r="GA581" i="2"/>
  <c r="GC580" i="2"/>
  <c r="GB580" i="2"/>
  <c r="GA580" i="2"/>
  <c r="GC579" i="2"/>
  <c r="GB579" i="2"/>
  <c r="GA579" i="2"/>
  <c r="GC578" i="2"/>
  <c r="GB578" i="2"/>
  <c r="GA578" i="2"/>
  <c r="GC577" i="2"/>
  <c r="GB577" i="2"/>
  <c r="GA577" i="2"/>
  <c r="GC576" i="2"/>
  <c r="GB576" i="2"/>
  <c r="GA576" i="2"/>
  <c r="GC575" i="2"/>
  <c r="GB575" i="2"/>
  <c r="GA575" i="2"/>
  <c r="GC574" i="2"/>
  <c r="GB574" i="2"/>
  <c r="GA574" i="2"/>
  <c r="GC573" i="2"/>
  <c r="GB573" i="2"/>
  <c r="GA573" i="2"/>
  <c r="GC572" i="2"/>
  <c r="GB572" i="2"/>
  <c r="GA572" i="2"/>
  <c r="GC571" i="2"/>
  <c r="GB571" i="2"/>
  <c r="GA571" i="2"/>
  <c r="GC570" i="2"/>
  <c r="GB570" i="2"/>
  <c r="GA570" i="2"/>
  <c r="GC569" i="2"/>
  <c r="GB569" i="2"/>
  <c r="GA569" i="2"/>
  <c r="GC568" i="2"/>
  <c r="GB568" i="2"/>
  <c r="GA568" i="2"/>
  <c r="GC567" i="2"/>
  <c r="GB567" i="2"/>
  <c r="GA567" i="2"/>
  <c r="GC566" i="2"/>
  <c r="GB566" i="2"/>
  <c r="GA566" i="2"/>
  <c r="GC565" i="2"/>
  <c r="GB565" i="2"/>
  <c r="GA565" i="2"/>
  <c r="GC564" i="2"/>
  <c r="GB564" i="2"/>
  <c r="GA564" i="2"/>
  <c r="GC563" i="2"/>
  <c r="GB563" i="2"/>
  <c r="GA563" i="2"/>
  <c r="GC562" i="2"/>
  <c r="GB562" i="2"/>
  <c r="GA562" i="2"/>
  <c r="GC561" i="2"/>
  <c r="GB561" i="2"/>
  <c r="GA561" i="2"/>
  <c r="GC560" i="2"/>
  <c r="GB560" i="2"/>
  <c r="GA560" i="2"/>
  <c r="GC559" i="2"/>
  <c r="GB559" i="2"/>
  <c r="GA559" i="2"/>
  <c r="GC558" i="2"/>
  <c r="GB558" i="2"/>
  <c r="GA558" i="2"/>
  <c r="GC557" i="2"/>
  <c r="GB557" i="2"/>
  <c r="GA557" i="2"/>
  <c r="GC556" i="2"/>
  <c r="GB556" i="2"/>
  <c r="GA556" i="2"/>
  <c r="GC555" i="2"/>
  <c r="GB555" i="2"/>
  <c r="GA555" i="2"/>
  <c r="GC554" i="2"/>
  <c r="GB554" i="2"/>
  <c r="GA554" i="2"/>
  <c r="GC553" i="2"/>
  <c r="GB553" i="2"/>
  <c r="GA553" i="2"/>
  <c r="GC552" i="2"/>
  <c r="GB552" i="2"/>
  <c r="GA552" i="2"/>
  <c r="GC551" i="2"/>
  <c r="GB551" i="2"/>
  <c r="GA551" i="2"/>
  <c r="GC550" i="2"/>
  <c r="GB550" i="2"/>
  <c r="GA550" i="2"/>
  <c r="GC549" i="2"/>
  <c r="GB549" i="2"/>
  <c r="GA549" i="2"/>
  <c r="GC548" i="2"/>
  <c r="GB548" i="2"/>
  <c r="GA548" i="2"/>
  <c r="GC547" i="2"/>
  <c r="GB547" i="2"/>
  <c r="GA547" i="2"/>
  <c r="GC546" i="2"/>
  <c r="GB546" i="2"/>
  <c r="GA546" i="2"/>
  <c r="GC545" i="2"/>
  <c r="GB545" i="2"/>
  <c r="GA545" i="2"/>
  <c r="GC544" i="2"/>
  <c r="GB544" i="2"/>
  <c r="GA544" i="2"/>
  <c r="GC543" i="2"/>
  <c r="GB543" i="2"/>
  <c r="GA543" i="2"/>
  <c r="GC542" i="2"/>
  <c r="GB542" i="2"/>
  <c r="GA542" i="2"/>
  <c r="GC541" i="2"/>
  <c r="GB541" i="2"/>
  <c r="GA541" i="2"/>
  <c r="GC540" i="2"/>
  <c r="GB540" i="2"/>
  <c r="GA540" i="2"/>
  <c r="GC539" i="2"/>
  <c r="GB539" i="2"/>
  <c r="GA539" i="2"/>
  <c r="GC538" i="2"/>
  <c r="GB538" i="2"/>
  <c r="GA538" i="2"/>
  <c r="GC537" i="2"/>
  <c r="GB537" i="2"/>
  <c r="GA537" i="2"/>
  <c r="GC536" i="2"/>
  <c r="GB536" i="2"/>
  <c r="GA536" i="2"/>
  <c r="GC535" i="2"/>
  <c r="GB535" i="2"/>
  <c r="GA535" i="2"/>
  <c r="GC534" i="2"/>
  <c r="GB534" i="2"/>
  <c r="GA534" i="2"/>
  <c r="GC533" i="2"/>
  <c r="GB533" i="2"/>
  <c r="GA533" i="2"/>
  <c r="GC532" i="2"/>
  <c r="GB532" i="2"/>
  <c r="GA532" i="2"/>
  <c r="GC531" i="2"/>
  <c r="GB531" i="2"/>
  <c r="GA531" i="2"/>
  <c r="GC530" i="2"/>
  <c r="GB530" i="2"/>
  <c r="GA530" i="2"/>
  <c r="GC529" i="2"/>
  <c r="GB529" i="2"/>
  <c r="GA529" i="2"/>
  <c r="GC528" i="2"/>
  <c r="GB528" i="2"/>
  <c r="GA528" i="2"/>
  <c r="GC527" i="2"/>
  <c r="GB527" i="2"/>
  <c r="GA527" i="2"/>
  <c r="GC526" i="2"/>
  <c r="GB526" i="2"/>
  <c r="GA526" i="2"/>
  <c r="GC525" i="2"/>
  <c r="GB525" i="2"/>
  <c r="GA525" i="2"/>
  <c r="GC524" i="2"/>
  <c r="GB524" i="2"/>
  <c r="GA524" i="2"/>
  <c r="GC523" i="2"/>
  <c r="GB523" i="2"/>
  <c r="GA523" i="2"/>
  <c r="GC522" i="2"/>
  <c r="GB522" i="2"/>
  <c r="GA522" i="2"/>
  <c r="GC521" i="2"/>
  <c r="GB521" i="2"/>
  <c r="GA521" i="2"/>
  <c r="GC520" i="2"/>
  <c r="GB520" i="2"/>
  <c r="GA520" i="2"/>
  <c r="GC519" i="2"/>
  <c r="GB519" i="2"/>
  <c r="GA519" i="2"/>
  <c r="GC518" i="2"/>
  <c r="GB518" i="2"/>
  <c r="GA518" i="2"/>
  <c r="GC517" i="2"/>
  <c r="GB517" i="2"/>
  <c r="GA517" i="2"/>
  <c r="GC516" i="2"/>
  <c r="GB516" i="2"/>
  <c r="GA516" i="2"/>
  <c r="GC515" i="2"/>
  <c r="GB515" i="2"/>
  <c r="GA515" i="2"/>
  <c r="GC514" i="2"/>
  <c r="GB514" i="2"/>
  <c r="GA514" i="2"/>
  <c r="GC513" i="2"/>
  <c r="GB513" i="2"/>
  <c r="GA513" i="2"/>
  <c r="GC512" i="2"/>
  <c r="GB512" i="2"/>
  <c r="GA512" i="2"/>
  <c r="GC511" i="2"/>
  <c r="GB511" i="2"/>
  <c r="GA511" i="2"/>
  <c r="GC510" i="2"/>
  <c r="GB510" i="2"/>
  <c r="GA510" i="2"/>
  <c r="GC509" i="2"/>
  <c r="GB509" i="2"/>
  <c r="GA509" i="2"/>
  <c r="GC508" i="2"/>
  <c r="GB508" i="2"/>
  <c r="GA508" i="2"/>
  <c r="GC507" i="2"/>
  <c r="GB507" i="2"/>
  <c r="GA507" i="2"/>
  <c r="GC506" i="2"/>
  <c r="GB506" i="2"/>
  <c r="GA506" i="2"/>
  <c r="GC505" i="2"/>
  <c r="GB505" i="2"/>
  <c r="GA505" i="2"/>
  <c r="GC504" i="2"/>
  <c r="GB504" i="2"/>
  <c r="GA504" i="2"/>
  <c r="GC503" i="2"/>
  <c r="GB503" i="2"/>
  <c r="GA503" i="2"/>
  <c r="GC502" i="2"/>
  <c r="GB502" i="2"/>
  <c r="GA502" i="2"/>
  <c r="GC501" i="2"/>
  <c r="GB501" i="2"/>
  <c r="GA501" i="2"/>
  <c r="GC500" i="2"/>
  <c r="GB500" i="2"/>
  <c r="GA500" i="2"/>
  <c r="GC499" i="2"/>
  <c r="GB499" i="2"/>
  <c r="GA499" i="2"/>
  <c r="GC498" i="2"/>
  <c r="GB498" i="2"/>
  <c r="GA498" i="2"/>
  <c r="GC497" i="2"/>
  <c r="GB497" i="2"/>
  <c r="GA497" i="2"/>
  <c r="GC496" i="2"/>
  <c r="GB496" i="2"/>
  <c r="GA496" i="2"/>
  <c r="GC495" i="2"/>
  <c r="GB495" i="2"/>
  <c r="GA495" i="2"/>
  <c r="GC494" i="2"/>
  <c r="GB494" i="2"/>
  <c r="GA494" i="2"/>
  <c r="GC493" i="2"/>
  <c r="GB493" i="2"/>
  <c r="GA493" i="2"/>
  <c r="GC492" i="2"/>
  <c r="GB492" i="2"/>
  <c r="GA492" i="2"/>
  <c r="GC491" i="2"/>
  <c r="GB491" i="2"/>
  <c r="GA491" i="2"/>
  <c r="GC490" i="2"/>
  <c r="GB490" i="2"/>
  <c r="GA490" i="2"/>
  <c r="GC489" i="2"/>
  <c r="GB489" i="2"/>
  <c r="GA489" i="2"/>
  <c r="GC488" i="2"/>
  <c r="GB488" i="2"/>
  <c r="GA488" i="2"/>
  <c r="GC487" i="2"/>
  <c r="GB487" i="2"/>
  <c r="GA487" i="2"/>
  <c r="GC486" i="2"/>
  <c r="GB486" i="2"/>
  <c r="GA486" i="2"/>
  <c r="GC485" i="2"/>
  <c r="GB485" i="2"/>
  <c r="GA485" i="2"/>
  <c r="GC484" i="2"/>
  <c r="GB484" i="2"/>
  <c r="GA484" i="2"/>
  <c r="GC483" i="2"/>
  <c r="GB483" i="2"/>
  <c r="GA483" i="2"/>
  <c r="GC482" i="2"/>
  <c r="GB482" i="2"/>
  <c r="GA482" i="2"/>
  <c r="GC481" i="2"/>
  <c r="GB481" i="2"/>
  <c r="GA481" i="2"/>
  <c r="GC480" i="2"/>
  <c r="GB480" i="2"/>
  <c r="GA480" i="2"/>
  <c r="GC479" i="2"/>
  <c r="GB479" i="2"/>
  <c r="GA479" i="2"/>
  <c r="GC478" i="2"/>
  <c r="GB478" i="2"/>
  <c r="GA478" i="2"/>
  <c r="GC477" i="2"/>
  <c r="GB477" i="2"/>
  <c r="GA477" i="2"/>
  <c r="GC476" i="2"/>
  <c r="GB476" i="2"/>
  <c r="GA476" i="2"/>
  <c r="GC475" i="2"/>
  <c r="GB475" i="2"/>
  <c r="GA475" i="2"/>
  <c r="GC474" i="2"/>
  <c r="GB474" i="2"/>
  <c r="GA474" i="2"/>
  <c r="GC473" i="2"/>
  <c r="GB473" i="2"/>
  <c r="GA473" i="2"/>
  <c r="GC472" i="2"/>
  <c r="GB472" i="2"/>
  <c r="GA472" i="2"/>
  <c r="GC471" i="2"/>
  <c r="GB471" i="2"/>
  <c r="GA471" i="2"/>
  <c r="GC470" i="2"/>
  <c r="GB470" i="2"/>
  <c r="GA470" i="2"/>
  <c r="GC469" i="2"/>
  <c r="GB469" i="2"/>
  <c r="GA469" i="2"/>
  <c r="GC468" i="2"/>
  <c r="GB468" i="2"/>
  <c r="GA468" i="2"/>
  <c r="GC467" i="2"/>
  <c r="GB467" i="2"/>
  <c r="GA467" i="2"/>
  <c r="GC466" i="2"/>
  <c r="GB466" i="2"/>
  <c r="GA466" i="2"/>
  <c r="GC465" i="2"/>
  <c r="GB465" i="2"/>
  <c r="GA465" i="2"/>
  <c r="GC464" i="2"/>
  <c r="GB464" i="2"/>
  <c r="GA464" i="2"/>
  <c r="GC463" i="2"/>
  <c r="GB463" i="2"/>
  <c r="GA463" i="2"/>
  <c r="GC462" i="2"/>
  <c r="GB462" i="2"/>
  <c r="GA462" i="2"/>
  <c r="GC461" i="2"/>
  <c r="GB461" i="2"/>
  <c r="GA461" i="2"/>
  <c r="GC460" i="2"/>
  <c r="GB460" i="2"/>
  <c r="GA460" i="2"/>
  <c r="GC459" i="2"/>
  <c r="GB459" i="2"/>
  <c r="GA459" i="2"/>
  <c r="GC458" i="2"/>
  <c r="GB458" i="2"/>
  <c r="GA458" i="2"/>
  <c r="GC457" i="2"/>
  <c r="GB457" i="2"/>
  <c r="GA457" i="2"/>
  <c r="GC456" i="2"/>
  <c r="GB456" i="2"/>
  <c r="GA456" i="2"/>
  <c r="GC455" i="2"/>
  <c r="GB455" i="2"/>
  <c r="GA455" i="2"/>
  <c r="GC454" i="2"/>
  <c r="GB454" i="2"/>
  <c r="GA454" i="2"/>
  <c r="GC453" i="2"/>
  <c r="GB453" i="2"/>
  <c r="GA453" i="2"/>
  <c r="GC452" i="2"/>
  <c r="GB452" i="2"/>
  <c r="GA452" i="2"/>
  <c r="GC451" i="2"/>
  <c r="GB451" i="2"/>
  <c r="GA451" i="2"/>
  <c r="GC450" i="2"/>
  <c r="GB450" i="2"/>
  <c r="GA450" i="2"/>
  <c r="GC449" i="2"/>
  <c r="GB449" i="2"/>
  <c r="GA449" i="2"/>
  <c r="GC448" i="2"/>
  <c r="GB448" i="2"/>
  <c r="GA448" i="2"/>
  <c r="GC447" i="2"/>
  <c r="GB447" i="2"/>
  <c r="GA447" i="2"/>
  <c r="GC446" i="2"/>
  <c r="GB446" i="2"/>
  <c r="GA446" i="2"/>
  <c r="GC445" i="2"/>
  <c r="GB445" i="2"/>
  <c r="GA445" i="2"/>
  <c r="GC444" i="2"/>
  <c r="GB444" i="2"/>
  <c r="GA444" i="2"/>
  <c r="GC443" i="2"/>
  <c r="GB443" i="2"/>
  <c r="GA443" i="2"/>
  <c r="GC442" i="2"/>
  <c r="GB442" i="2"/>
  <c r="GA442" i="2"/>
  <c r="GC441" i="2"/>
  <c r="GB441" i="2"/>
  <c r="GA441" i="2"/>
  <c r="GC440" i="2"/>
  <c r="GB440" i="2"/>
  <c r="GA440" i="2"/>
  <c r="GC439" i="2"/>
  <c r="GB439" i="2"/>
  <c r="GA439" i="2"/>
  <c r="GC438" i="2"/>
  <c r="GB438" i="2"/>
  <c r="GA438" i="2"/>
  <c r="GC437" i="2"/>
  <c r="GB437" i="2"/>
  <c r="GA437" i="2"/>
  <c r="GC436" i="2"/>
  <c r="GB436" i="2"/>
  <c r="GA436" i="2"/>
  <c r="GC435" i="2"/>
  <c r="GB435" i="2"/>
  <c r="GA435" i="2"/>
  <c r="GC434" i="2"/>
  <c r="GB434" i="2"/>
  <c r="GA434" i="2"/>
  <c r="GC433" i="2"/>
  <c r="GB433" i="2"/>
  <c r="GA433" i="2"/>
  <c r="GC432" i="2"/>
  <c r="GB432" i="2"/>
  <c r="GA432" i="2"/>
  <c r="GC431" i="2"/>
  <c r="GB431" i="2"/>
  <c r="GA431" i="2"/>
  <c r="GC430" i="2"/>
  <c r="GB430" i="2"/>
  <c r="GA430" i="2"/>
  <c r="GC429" i="2"/>
  <c r="GB429" i="2"/>
  <c r="GA429" i="2"/>
  <c r="GC428" i="2"/>
  <c r="GB428" i="2"/>
  <c r="GA428" i="2"/>
  <c r="GC427" i="2"/>
  <c r="GB427" i="2"/>
  <c r="GA427" i="2"/>
  <c r="GC426" i="2"/>
  <c r="GB426" i="2"/>
  <c r="GA426" i="2"/>
  <c r="GC425" i="2"/>
  <c r="GB425" i="2"/>
  <c r="GA425" i="2"/>
  <c r="GC424" i="2"/>
  <c r="GB424" i="2"/>
  <c r="GA424" i="2"/>
  <c r="GC423" i="2"/>
  <c r="GB423" i="2"/>
  <c r="GA423" i="2"/>
  <c r="GC422" i="2"/>
  <c r="GB422" i="2"/>
  <c r="GA422" i="2"/>
  <c r="GC421" i="2"/>
  <c r="GB421" i="2"/>
  <c r="GA421" i="2"/>
  <c r="GC420" i="2"/>
  <c r="GB420" i="2"/>
  <c r="GA420" i="2"/>
  <c r="GC419" i="2"/>
  <c r="GB419" i="2"/>
  <c r="GA419" i="2"/>
  <c r="GC418" i="2"/>
  <c r="GB418" i="2"/>
  <c r="GA418" i="2"/>
  <c r="GC417" i="2"/>
  <c r="GB417" i="2"/>
  <c r="GA417" i="2"/>
  <c r="GC416" i="2"/>
  <c r="GB416" i="2"/>
  <c r="GA416" i="2"/>
  <c r="GC415" i="2"/>
  <c r="GB415" i="2"/>
  <c r="GA415" i="2"/>
  <c r="GC414" i="2"/>
  <c r="GB414" i="2"/>
  <c r="GA414" i="2"/>
  <c r="GC413" i="2"/>
  <c r="GB413" i="2"/>
  <c r="GA413" i="2"/>
  <c r="GC412" i="2"/>
  <c r="GB412" i="2"/>
  <c r="GA412" i="2"/>
  <c r="GC411" i="2"/>
  <c r="GB411" i="2"/>
  <c r="GA411" i="2"/>
  <c r="GC410" i="2"/>
  <c r="GB410" i="2"/>
  <c r="GA410" i="2"/>
  <c r="GC409" i="2"/>
  <c r="GB409" i="2"/>
  <c r="GA409" i="2"/>
  <c r="GC408" i="2"/>
  <c r="GB408" i="2"/>
  <c r="GA408" i="2"/>
  <c r="GC407" i="2"/>
  <c r="GB407" i="2"/>
  <c r="GA407" i="2"/>
  <c r="GC406" i="2"/>
  <c r="GB406" i="2"/>
  <c r="GA406" i="2"/>
  <c r="GC405" i="2"/>
  <c r="GB405" i="2"/>
  <c r="GA405" i="2"/>
  <c r="GC404" i="2"/>
  <c r="GB404" i="2"/>
  <c r="GA404" i="2"/>
  <c r="GC403" i="2"/>
  <c r="GB403" i="2"/>
  <c r="GA403" i="2"/>
  <c r="GC402" i="2"/>
  <c r="GB402" i="2"/>
  <c r="GA402" i="2"/>
  <c r="GC401" i="2"/>
  <c r="GB401" i="2"/>
  <c r="GA401" i="2"/>
  <c r="GC400" i="2"/>
  <c r="GB400" i="2"/>
  <c r="GA400" i="2"/>
  <c r="GC399" i="2"/>
  <c r="GB399" i="2"/>
  <c r="GA399" i="2"/>
  <c r="GC398" i="2"/>
  <c r="GB398" i="2"/>
  <c r="GA398" i="2"/>
  <c r="GC397" i="2"/>
  <c r="GB397" i="2"/>
  <c r="GA397" i="2"/>
  <c r="GC396" i="2"/>
  <c r="GB396" i="2"/>
  <c r="GA396" i="2"/>
  <c r="GC395" i="2"/>
  <c r="GB395" i="2"/>
  <c r="GA395" i="2"/>
  <c r="GC394" i="2"/>
  <c r="GB394" i="2"/>
  <c r="GA394" i="2"/>
  <c r="GC393" i="2"/>
  <c r="GB393" i="2"/>
  <c r="GA393" i="2"/>
  <c r="GC392" i="2"/>
  <c r="GB392" i="2"/>
  <c r="GA392" i="2"/>
  <c r="GC391" i="2"/>
  <c r="GB391" i="2"/>
  <c r="GA391" i="2"/>
  <c r="GC390" i="2"/>
  <c r="GB390" i="2"/>
  <c r="GA390" i="2"/>
  <c r="GC389" i="2"/>
  <c r="GB389" i="2"/>
  <c r="GA389" i="2"/>
  <c r="GC388" i="2"/>
  <c r="GB388" i="2"/>
  <c r="GA388" i="2"/>
  <c r="GC387" i="2"/>
  <c r="GB387" i="2"/>
  <c r="GA387" i="2"/>
  <c r="GC386" i="2"/>
  <c r="GB386" i="2"/>
  <c r="GA386" i="2"/>
  <c r="GC385" i="2"/>
  <c r="GB385" i="2"/>
  <c r="GA385" i="2"/>
  <c r="GC384" i="2"/>
  <c r="GB384" i="2"/>
  <c r="GA384" i="2"/>
  <c r="GC383" i="2"/>
  <c r="GB383" i="2"/>
  <c r="GA383" i="2"/>
  <c r="GC382" i="2"/>
  <c r="GB382" i="2"/>
  <c r="GA382" i="2"/>
  <c r="GC381" i="2"/>
  <c r="GB381" i="2"/>
  <c r="GA381" i="2"/>
  <c r="GC380" i="2"/>
  <c r="GB380" i="2"/>
  <c r="GA380" i="2"/>
  <c r="GC379" i="2"/>
  <c r="GB379" i="2"/>
  <c r="GA379" i="2"/>
  <c r="GC378" i="2"/>
  <c r="GB378" i="2"/>
  <c r="GA378" i="2"/>
  <c r="GC377" i="2"/>
  <c r="GB377" i="2"/>
  <c r="GA377" i="2"/>
  <c r="GC376" i="2"/>
  <c r="GB376" i="2"/>
  <c r="GA376" i="2"/>
  <c r="GC375" i="2"/>
  <c r="GB375" i="2"/>
  <c r="GA375" i="2"/>
  <c r="GC374" i="2"/>
  <c r="GB374" i="2"/>
  <c r="GA374" i="2"/>
  <c r="GC373" i="2"/>
  <c r="GB373" i="2"/>
  <c r="GA373" i="2"/>
  <c r="GC372" i="2"/>
  <c r="GB372" i="2"/>
  <c r="GA372" i="2"/>
  <c r="GC371" i="2"/>
  <c r="GB371" i="2"/>
  <c r="GA371" i="2"/>
  <c r="GC370" i="2"/>
  <c r="GB370" i="2"/>
  <c r="GA370" i="2"/>
  <c r="GC369" i="2"/>
  <c r="GB369" i="2"/>
  <c r="GA369" i="2"/>
  <c r="GC368" i="2"/>
  <c r="GB368" i="2"/>
  <c r="GA368" i="2"/>
  <c r="GC367" i="2"/>
  <c r="GB367" i="2"/>
  <c r="GA367" i="2"/>
  <c r="GC366" i="2"/>
  <c r="GB366" i="2"/>
  <c r="GA366" i="2"/>
  <c r="GC365" i="2"/>
  <c r="GB365" i="2"/>
  <c r="GA365" i="2"/>
  <c r="GC364" i="2"/>
  <c r="GB364" i="2"/>
  <c r="GA364" i="2"/>
  <c r="GC363" i="2"/>
  <c r="GB363" i="2"/>
  <c r="GA363" i="2"/>
  <c r="GC362" i="2"/>
  <c r="GB362" i="2"/>
  <c r="GA362" i="2"/>
  <c r="GC361" i="2"/>
  <c r="GB361" i="2"/>
  <c r="GA361" i="2"/>
  <c r="GC360" i="2"/>
  <c r="GB360" i="2"/>
  <c r="GA360" i="2"/>
  <c r="GC359" i="2"/>
  <c r="GB359" i="2"/>
  <c r="GA359" i="2"/>
  <c r="GC358" i="2"/>
  <c r="GB358" i="2"/>
  <c r="GA358" i="2"/>
  <c r="GC357" i="2"/>
  <c r="GB357" i="2"/>
  <c r="GA357" i="2"/>
  <c r="GC356" i="2"/>
  <c r="GB356" i="2"/>
  <c r="GA356" i="2"/>
  <c r="GC355" i="2"/>
  <c r="GB355" i="2"/>
  <c r="GA355" i="2"/>
  <c r="GC354" i="2"/>
  <c r="GB354" i="2"/>
  <c r="GA354" i="2"/>
  <c r="GC353" i="2"/>
  <c r="GB353" i="2"/>
  <c r="GA353" i="2"/>
  <c r="GC352" i="2"/>
  <c r="GB352" i="2"/>
  <c r="GA352" i="2"/>
  <c r="GC351" i="2"/>
  <c r="GB351" i="2"/>
  <c r="GA351" i="2"/>
  <c r="GC350" i="2"/>
  <c r="GB350" i="2"/>
  <c r="GA350" i="2"/>
  <c r="GC349" i="2"/>
  <c r="GB349" i="2"/>
  <c r="GA349" i="2"/>
  <c r="GC348" i="2"/>
  <c r="GB348" i="2"/>
  <c r="GA348" i="2"/>
  <c r="GC347" i="2"/>
  <c r="GB347" i="2"/>
  <c r="GA347" i="2"/>
  <c r="GC346" i="2"/>
  <c r="GB346" i="2"/>
  <c r="GA346" i="2"/>
  <c r="GC345" i="2"/>
  <c r="GB345" i="2"/>
  <c r="GA345" i="2"/>
  <c r="GC344" i="2"/>
  <c r="GB344" i="2"/>
  <c r="GA344" i="2"/>
  <c r="GC343" i="2"/>
  <c r="GB343" i="2"/>
  <c r="GA343" i="2"/>
  <c r="GC342" i="2"/>
  <c r="GB342" i="2"/>
  <c r="GA342" i="2"/>
  <c r="GC341" i="2"/>
  <c r="GB341" i="2"/>
  <c r="GA341" i="2"/>
  <c r="GC340" i="2"/>
  <c r="GB340" i="2"/>
  <c r="GA340" i="2"/>
  <c r="GC339" i="2"/>
  <c r="GB339" i="2"/>
  <c r="GA339" i="2"/>
  <c r="GC338" i="2"/>
  <c r="GB338" i="2"/>
  <c r="GA338" i="2"/>
  <c r="GC337" i="2"/>
  <c r="GB337" i="2"/>
  <c r="GA337" i="2"/>
  <c r="GC336" i="2"/>
  <c r="GB336" i="2"/>
  <c r="GA336" i="2"/>
  <c r="GC335" i="2"/>
  <c r="GB335" i="2"/>
  <c r="GA335" i="2"/>
  <c r="GC334" i="2"/>
  <c r="GB334" i="2"/>
  <c r="GA334" i="2"/>
  <c r="GC333" i="2"/>
  <c r="GB333" i="2"/>
  <c r="GA333" i="2"/>
  <c r="GC332" i="2"/>
  <c r="GB332" i="2"/>
  <c r="GA332" i="2"/>
  <c r="GC331" i="2"/>
  <c r="GB331" i="2"/>
  <c r="GA331" i="2"/>
  <c r="GC330" i="2"/>
  <c r="GB330" i="2"/>
  <c r="GA330" i="2"/>
  <c r="GC329" i="2"/>
  <c r="GB329" i="2"/>
  <c r="GA329" i="2"/>
  <c r="GC328" i="2"/>
  <c r="GB328" i="2"/>
  <c r="GA328" i="2"/>
  <c r="GC327" i="2"/>
  <c r="GB327" i="2"/>
  <c r="GA327" i="2"/>
  <c r="GC326" i="2"/>
  <c r="GB326" i="2"/>
  <c r="GA326" i="2"/>
  <c r="GC325" i="2"/>
  <c r="GB325" i="2"/>
  <c r="GA325" i="2"/>
  <c r="GC324" i="2"/>
  <c r="GB324" i="2"/>
  <c r="GA324" i="2"/>
  <c r="GC323" i="2"/>
  <c r="GB323" i="2"/>
  <c r="GA323" i="2"/>
  <c r="GC322" i="2"/>
  <c r="GB322" i="2"/>
  <c r="GA322" i="2"/>
  <c r="GC321" i="2"/>
  <c r="GB321" i="2"/>
  <c r="GA321" i="2"/>
  <c r="GC320" i="2"/>
  <c r="GB320" i="2"/>
  <c r="GA320" i="2"/>
  <c r="GC319" i="2"/>
  <c r="GB319" i="2"/>
  <c r="GA319" i="2"/>
  <c r="GC318" i="2"/>
  <c r="GB318" i="2"/>
  <c r="GA318" i="2"/>
  <c r="GC317" i="2"/>
  <c r="GB317" i="2"/>
  <c r="GA317" i="2"/>
  <c r="GC316" i="2"/>
  <c r="GB316" i="2"/>
  <c r="GA316" i="2"/>
  <c r="GC315" i="2"/>
  <c r="GB315" i="2"/>
  <c r="GA315" i="2"/>
  <c r="GC314" i="2"/>
  <c r="GB314" i="2"/>
  <c r="GA314" i="2"/>
  <c r="GC313" i="2"/>
  <c r="GB313" i="2"/>
  <c r="GA313" i="2"/>
  <c r="GC312" i="2"/>
  <c r="GB312" i="2"/>
  <c r="GA312" i="2"/>
  <c r="GC311" i="2"/>
  <c r="GB311" i="2"/>
  <c r="GA311" i="2"/>
  <c r="GC310" i="2"/>
  <c r="GB310" i="2"/>
  <c r="GA310" i="2"/>
  <c r="GC309" i="2"/>
  <c r="GB309" i="2"/>
  <c r="GA309" i="2"/>
  <c r="GC308" i="2"/>
  <c r="GB308" i="2"/>
  <c r="GA308" i="2"/>
  <c r="GC307" i="2"/>
  <c r="GB307" i="2"/>
  <c r="GA307" i="2"/>
  <c r="GC306" i="2"/>
  <c r="GB306" i="2"/>
  <c r="GA306" i="2"/>
  <c r="GC305" i="2"/>
  <c r="GB305" i="2"/>
  <c r="GA305" i="2"/>
  <c r="GC304" i="2"/>
  <c r="GB304" i="2"/>
  <c r="GA304" i="2"/>
  <c r="GC303" i="2"/>
  <c r="GB303" i="2"/>
  <c r="GA303" i="2"/>
  <c r="GC302" i="2"/>
  <c r="GB302" i="2"/>
  <c r="GA302" i="2"/>
  <c r="GC301" i="2"/>
  <c r="GB301" i="2"/>
  <c r="GA301" i="2"/>
  <c r="GC300" i="2"/>
  <c r="GB300" i="2"/>
  <c r="GA300" i="2"/>
  <c r="GC299" i="2"/>
  <c r="GB299" i="2"/>
  <c r="GA299" i="2"/>
  <c r="GC298" i="2"/>
  <c r="GB298" i="2"/>
  <c r="GA298" i="2"/>
  <c r="GC297" i="2"/>
  <c r="GB297" i="2"/>
  <c r="GA297" i="2"/>
  <c r="GC296" i="2"/>
  <c r="GB296" i="2"/>
  <c r="GA296" i="2"/>
  <c r="GC295" i="2"/>
  <c r="GB295" i="2"/>
  <c r="GA295" i="2"/>
  <c r="GC294" i="2"/>
  <c r="GB294" i="2"/>
  <c r="GA294" i="2"/>
  <c r="GC293" i="2"/>
  <c r="GB293" i="2"/>
  <c r="GA293" i="2"/>
  <c r="GC292" i="2"/>
  <c r="GB292" i="2"/>
  <c r="GA292" i="2"/>
  <c r="GC291" i="2"/>
  <c r="GB291" i="2"/>
  <c r="GA291" i="2"/>
  <c r="GC290" i="2"/>
  <c r="GB290" i="2"/>
  <c r="GA290" i="2"/>
  <c r="GC289" i="2"/>
  <c r="GB289" i="2"/>
  <c r="GA289" i="2"/>
  <c r="GC288" i="2"/>
  <c r="GB288" i="2"/>
  <c r="GA288" i="2"/>
  <c r="GC287" i="2"/>
  <c r="GB287" i="2"/>
  <c r="GA287" i="2"/>
  <c r="GC286" i="2"/>
  <c r="GB286" i="2"/>
  <c r="GA286" i="2"/>
  <c r="GC285" i="2"/>
  <c r="GB285" i="2"/>
  <c r="GA285" i="2"/>
  <c r="GC284" i="2"/>
  <c r="GB284" i="2"/>
  <c r="GA284" i="2"/>
  <c r="GC283" i="2"/>
  <c r="GB283" i="2"/>
  <c r="GA283" i="2"/>
  <c r="GC282" i="2"/>
  <c r="GB282" i="2"/>
  <c r="GA282" i="2"/>
  <c r="GC281" i="2"/>
  <c r="GB281" i="2"/>
  <c r="GA281" i="2"/>
  <c r="GC280" i="2"/>
  <c r="GB280" i="2"/>
  <c r="GA280" i="2"/>
  <c r="GC279" i="2"/>
  <c r="GB279" i="2"/>
  <c r="GA279" i="2"/>
  <c r="GC278" i="2"/>
  <c r="GB278" i="2"/>
  <c r="GA278" i="2"/>
  <c r="GC277" i="2"/>
  <c r="GB277" i="2"/>
  <c r="GA277" i="2"/>
  <c r="GC276" i="2"/>
  <c r="GB276" i="2"/>
  <c r="GA276" i="2"/>
  <c r="GC275" i="2"/>
  <c r="GB275" i="2"/>
  <c r="GA275" i="2"/>
  <c r="GC274" i="2"/>
  <c r="GB274" i="2"/>
  <c r="GA274" i="2"/>
  <c r="GC273" i="2"/>
  <c r="GB273" i="2"/>
  <c r="GA273" i="2"/>
  <c r="GC272" i="2"/>
  <c r="GB272" i="2"/>
  <c r="GA272" i="2"/>
  <c r="GC271" i="2"/>
  <c r="GB271" i="2"/>
  <c r="GA271" i="2"/>
  <c r="GC270" i="2"/>
  <c r="GB270" i="2"/>
  <c r="GA270" i="2"/>
  <c r="GC269" i="2"/>
  <c r="GB269" i="2"/>
  <c r="GA269" i="2"/>
  <c r="GC268" i="2"/>
  <c r="GB268" i="2"/>
  <c r="GA268" i="2"/>
  <c r="GC267" i="2"/>
  <c r="GB267" i="2"/>
  <c r="GA267" i="2"/>
  <c r="GC266" i="2"/>
  <c r="GB266" i="2"/>
  <c r="GA266" i="2"/>
  <c r="GC265" i="2"/>
  <c r="GB265" i="2"/>
  <c r="GA265" i="2"/>
  <c r="GC264" i="2"/>
  <c r="GB264" i="2"/>
  <c r="GA264" i="2"/>
  <c r="GC263" i="2"/>
  <c r="GB263" i="2"/>
  <c r="GA263" i="2"/>
  <c r="GC262" i="2"/>
  <c r="GB262" i="2"/>
  <c r="GA262" i="2"/>
  <c r="GC261" i="2"/>
  <c r="GB261" i="2"/>
  <c r="GA261" i="2"/>
  <c r="GC260" i="2"/>
  <c r="GB260" i="2"/>
  <c r="GA260" i="2"/>
  <c r="GC259" i="2"/>
  <c r="GB259" i="2"/>
  <c r="GA259" i="2"/>
  <c r="GC258" i="2"/>
  <c r="GB258" i="2"/>
  <c r="GA258" i="2"/>
  <c r="GC257" i="2"/>
  <c r="GB257" i="2"/>
  <c r="GA257" i="2"/>
  <c r="GC256" i="2"/>
  <c r="GB256" i="2"/>
  <c r="GA256" i="2"/>
  <c r="GC255" i="2"/>
  <c r="GB255" i="2"/>
  <c r="GA255" i="2"/>
  <c r="GC254" i="2"/>
  <c r="GB254" i="2"/>
  <c r="GA254" i="2"/>
  <c r="GC253" i="2"/>
  <c r="GB253" i="2"/>
  <c r="GA253" i="2"/>
  <c r="GC252" i="2"/>
  <c r="GB252" i="2"/>
  <c r="GA252" i="2"/>
  <c r="GC251" i="2"/>
  <c r="GB251" i="2"/>
  <c r="GA251" i="2"/>
  <c r="GC250" i="2"/>
  <c r="GB250" i="2"/>
  <c r="GA250" i="2"/>
  <c r="GC249" i="2"/>
  <c r="GB249" i="2"/>
  <c r="GA249" i="2"/>
  <c r="GC248" i="2"/>
  <c r="GB248" i="2"/>
  <c r="GA248" i="2"/>
  <c r="GC247" i="2"/>
  <c r="GB247" i="2"/>
  <c r="GA247" i="2"/>
  <c r="GC246" i="2"/>
  <c r="GB246" i="2"/>
  <c r="GA246" i="2"/>
  <c r="GC245" i="2"/>
  <c r="GB245" i="2"/>
  <c r="GA245" i="2"/>
  <c r="GC244" i="2"/>
  <c r="GB244" i="2"/>
  <c r="GA244" i="2"/>
  <c r="GC243" i="2"/>
  <c r="GB243" i="2"/>
  <c r="GA243" i="2"/>
  <c r="GC242" i="2"/>
  <c r="GB242" i="2"/>
  <c r="GA242" i="2"/>
  <c r="GC241" i="2"/>
  <c r="GB241" i="2"/>
  <c r="GA241" i="2"/>
  <c r="GC240" i="2"/>
  <c r="GB240" i="2"/>
  <c r="GA240" i="2"/>
  <c r="GC239" i="2"/>
  <c r="GB239" i="2"/>
  <c r="GA239" i="2"/>
  <c r="GC238" i="2"/>
  <c r="GB238" i="2"/>
  <c r="GA238" i="2"/>
  <c r="GC237" i="2"/>
  <c r="GB237" i="2"/>
  <c r="GA237" i="2"/>
  <c r="GC236" i="2"/>
  <c r="GB236" i="2"/>
  <c r="GA236" i="2"/>
  <c r="GC235" i="2"/>
  <c r="GB235" i="2"/>
  <c r="GA235" i="2"/>
  <c r="GC234" i="2"/>
  <c r="GB234" i="2"/>
  <c r="GA234" i="2"/>
  <c r="GC233" i="2"/>
  <c r="GB233" i="2"/>
  <c r="GA233" i="2"/>
  <c r="GC232" i="2"/>
  <c r="GB232" i="2"/>
  <c r="GA232" i="2"/>
  <c r="GC231" i="2"/>
  <c r="GB231" i="2"/>
  <c r="GA231" i="2"/>
  <c r="GC230" i="2"/>
  <c r="GB230" i="2"/>
  <c r="GA230" i="2"/>
  <c r="GC229" i="2"/>
  <c r="GB229" i="2"/>
  <c r="GA229" i="2"/>
  <c r="GC228" i="2"/>
  <c r="GB228" i="2"/>
  <c r="GA228" i="2"/>
  <c r="GC227" i="2"/>
  <c r="GB227" i="2"/>
  <c r="GA227" i="2"/>
  <c r="GC226" i="2"/>
  <c r="GB226" i="2"/>
  <c r="GA226" i="2"/>
  <c r="GC225" i="2"/>
  <c r="GB225" i="2"/>
  <c r="GA225" i="2"/>
  <c r="GC224" i="2"/>
  <c r="GB224" i="2"/>
  <c r="GA224" i="2"/>
  <c r="GC223" i="2"/>
  <c r="GB223" i="2"/>
  <c r="GA223" i="2"/>
  <c r="GC222" i="2"/>
  <c r="GB222" i="2"/>
  <c r="GA222" i="2"/>
  <c r="GC221" i="2"/>
  <c r="GB221" i="2"/>
  <c r="GA221" i="2"/>
  <c r="GC220" i="2"/>
  <c r="GB220" i="2"/>
  <c r="GA220" i="2"/>
  <c r="GC219" i="2"/>
  <c r="GB219" i="2"/>
  <c r="GA219" i="2"/>
  <c r="GC218" i="2"/>
  <c r="GB218" i="2"/>
  <c r="GA218" i="2"/>
  <c r="GC217" i="2"/>
  <c r="GB217" i="2"/>
  <c r="GA217" i="2"/>
  <c r="GC216" i="2"/>
  <c r="GB216" i="2"/>
  <c r="GA216" i="2"/>
  <c r="GC215" i="2"/>
  <c r="GB215" i="2"/>
  <c r="GA215" i="2"/>
  <c r="GC214" i="2"/>
  <c r="GB214" i="2"/>
  <c r="GA214" i="2"/>
  <c r="GC213" i="2"/>
  <c r="GB213" i="2"/>
  <c r="GA213" i="2"/>
  <c r="GC212" i="2"/>
  <c r="GB212" i="2"/>
  <c r="GA212" i="2"/>
  <c r="GC211" i="2"/>
  <c r="GB211" i="2"/>
  <c r="GA211" i="2"/>
  <c r="GC210" i="2"/>
  <c r="GB210" i="2"/>
  <c r="GA210" i="2"/>
  <c r="GC209" i="2"/>
  <c r="GB209" i="2"/>
  <c r="GA209" i="2"/>
  <c r="GC208" i="2"/>
  <c r="GB208" i="2"/>
  <c r="GA208" i="2"/>
  <c r="GC207" i="2"/>
  <c r="GB207" i="2"/>
  <c r="GA207" i="2"/>
  <c r="GC206" i="2"/>
  <c r="GB206" i="2"/>
  <c r="GA206" i="2"/>
  <c r="GC205" i="2"/>
  <c r="GB205" i="2"/>
  <c r="GA205" i="2"/>
  <c r="GC204" i="2"/>
  <c r="GB204" i="2"/>
  <c r="GA204" i="2"/>
  <c r="GC203" i="2"/>
  <c r="GB203" i="2"/>
  <c r="GA203" i="2"/>
  <c r="GC202" i="2"/>
  <c r="GB202" i="2"/>
  <c r="GA202" i="2"/>
  <c r="GC201" i="2"/>
  <c r="GB201" i="2"/>
  <c r="GA201" i="2"/>
  <c r="GC200" i="2"/>
  <c r="GB200" i="2"/>
  <c r="GA200" i="2"/>
  <c r="GC199" i="2"/>
  <c r="GB199" i="2"/>
  <c r="GA199" i="2"/>
  <c r="GC198" i="2"/>
  <c r="GB198" i="2"/>
  <c r="GA198" i="2"/>
  <c r="GC197" i="2"/>
  <c r="GB197" i="2"/>
  <c r="GA197" i="2"/>
  <c r="GC196" i="2"/>
  <c r="GB196" i="2"/>
  <c r="GA196" i="2"/>
  <c r="GC195" i="2"/>
  <c r="GB195" i="2"/>
  <c r="GA195" i="2"/>
  <c r="GC194" i="2"/>
  <c r="GB194" i="2"/>
  <c r="GA194" i="2"/>
  <c r="GC193" i="2"/>
  <c r="GB193" i="2"/>
  <c r="GA193" i="2"/>
  <c r="GC192" i="2"/>
  <c r="GB192" i="2"/>
  <c r="GA192" i="2"/>
  <c r="GC191" i="2"/>
  <c r="GB191" i="2"/>
  <c r="GA191" i="2"/>
  <c r="GC190" i="2"/>
  <c r="GB190" i="2"/>
  <c r="GA190" i="2"/>
  <c r="GC189" i="2"/>
  <c r="GB189" i="2"/>
  <c r="GA189" i="2"/>
  <c r="GC188" i="2"/>
  <c r="GB188" i="2"/>
  <c r="GA188" i="2"/>
  <c r="GC187" i="2"/>
  <c r="GB187" i="2"/>
  <c r="GA187" i="2"/>
  <c r="GC186" i="2"/>
  <c r="GB186" i="2"/>
  <c r="GA186" i="2"/>
  <c r="GC185" i="2"/>
  <c r="GB185" i="2"/>
  <c r="GA185" i="2"/>
  <c r="GC184" i="2"/>
  <c r="GB184" i="2"/>
  <c r="GA184" i="2"/>
  <c r="GC183" i="2"/>
  <c r="GB183" i="2"/>
  <c r="GA183" i="2"/>
  <c r="GC182" i="2"/>
  <c r="GB182" i="2"/>
  <c r="GA182" i="2"/>
  <c r="GC181" i="2"/>
  <c r="GB181" i="2"/>
  <c r="GA181" i="2"/>
  <c r="GC180" i="2"/>
  <c r="GB180" i="2"/>
  <c r="GA180" i="2"/>
  <c r="GC179" i="2"/>
  <c r="GB179" i="2"/>
  <c r="GA179" i="2"/>
  <c r="GC178" i="2"/>
  <c r="GB178" i="2"/>
  <c r="GA178" i="2"/>
  <c r="GC177" i="2"/>
  <c r="GB177" i="2"/>
  <c r="GA177" i="2"/>
  <c r="GC176" i="2"/>
  <c r="GB176" i="2"/>
  <c r="GA176" i="2"/>
  <c r="GC175" i="2"/>
  <c r="GB175" i="2"/>
  <c r="GA175" i="2"/>
  <c r="GC174" i="2"/>
  <c r="GB174" i="2"/>
  <c r="GA174" i="2"/>
  <c r="GC173" i="2"/>
  <c r="GB173" i="2"/>
  <c r="GA173" i="2"/>
  <c r="GC172" i="2"/>
  <c r="GB172" i="2"/>
  <c r="GA172" i="2"/>
  <c r="GC171" i="2"/>
  <c r="GB171" i="2"/>
  <c r="GA171" i="2"/>
  <c r="GC170" i="2"/>
  <c r="GB170" i="2"/>
  <c r="GA170" i="2"/>
  <c r="GC169" i="2"/>
  <c r="GB169" i="2"/>
  <c r="GA169" i="2"/>
  <c r="GC168" i="2"/>
  <c r="GB168" i="2"/>
  <c r="GA168" i="2"/>
  <c r="GC167" i="2"/>
  <c r="GB167" i="2"/>
  <c r="GA167" i="2"/>
  <c r="GC166" i="2"/>
  <c r="GB166" i="2"/>
  <c r="GA166" i="2"/>
  <c r="GC165" i="2"/>
  <c r="GB165" i="2"/>
  <c r="GA165" i="2"/>
  <c r="GC164" i="2"/>
  <c r="GB164" i="2"/>
  <c r="GA164" i="2"/>
  <c r="GC163" i="2"/>
  <c r="GB163" i="2"/>
  <c r="GA163" i="2"/>
  <c r="GC162" i="2"/>
  <c r="GB162" i="2"/>
  <c r="GA162" i="2"/>
  <c r="GC161" i="2"/>
  <c r="GB161" i="2"/>
  <c r="GA161" i="2"/>
  <c r="GC160" i="2"/>
  <c r="GB160" i="2"/>
  <c r="GA160" i="2"/>
  <c r="GC159" i="2"/>
  <c r="GB159" i="2"/>
  <c r="GA159" i="2"/>
  <c r="GC158" i="2"/>
  <c r="GB158" i="2"/>
  <c r="GA158" i="2"/>
  <c r="GC157" i="2"/>
  <c r="GB157" i="2"/>
  <c r="GA157" i="2"/>
  <c r="GC156" i="2"/>
  <c r="GB156" i="2"/>
  <c r="GA156" i="2"/>
  <c r="GC155" i="2"/>
  <c r="GB155" i="2"/>
  <c r="GA155" i="2"/>
  <c r="GC154" i="2"/>
  <c r="GB154" i="2"/>
  <c r="GA154" i="2"/>
  <c r="GC153" i="2"/>
  <c r="GB153" i="2"/>
  <c r="GA153" i="2"/>
  <c r="GC152" i="2"/>
  <c r="GB152" i="2"/>
  <c r="GA152" i="2"/>
  <c r="GC151" i="2"/>
  <c r="GB151" i="2"/>
  <c r="GA151" i="2"/>
  <c r="GC150" i="2"/>
  <c r="GB150" i="2"/>
  <c r="GA150" i="2"/>
  <c r="GC149" i="2"/>
  <c r="GB149" i="2"/>
  <c r="GA149" i="2"/>
  <c r="GC148" i="2"/>
  <c r="GB148" i="2"/>
  <c r="GA148" i="2"/>
  <c r="GC147" i="2"/>
  <c r="GB147" i="2"/>
  <c r="GA147" i="2"/>
  <c r="GC146" i="2"/>
  <c r="GB146" i="2"/>
  <c r="GA146" i="2"/>
  <c r="GC145" i="2"/>
  <c r="GB145" i="2"/>
  <c r="GA145" i="2"/>
  <c r="GC144" i="2"/>
  <c r="GB144" i="2"/>
  <c r="GA144" i="2"/>
  <c r="GC143" i="2"/>
  <c r="GB143" i="2"/>
  <c r="GA143" i="2"/>
  <c r="GC142" i="2"/>
  <c r="GB142" i="2"/>
  <c r="GA142" i="2"/>
  <c r="GC141" i="2"/>
  <c r="GB141" i="2"/>
  <c r="GA141" i="2"/>
  <c r="GC140" i="2"/>
  <c r="GB140" i="2"/>
  <c r="GA140" i="2"/>
  <c r="GC139" i="2"/>
  <c r="GB139" i="2"/>
  <c r="GA139" i="2"/>
  <c r="GC138" i="2"/>
  <c r="GB138" i="2"/>
  <c r="GA138" i="2"/>
  <c r="GC137" i="2"/>
  <c r="GB137" i="2"/>
  <c r="GA137" i="2"/>
  <c r="GC136" i="2"/>
  <c r="GB136" i="2"/>
  <c r="GA136" i="2"/>
  <c r="GC135" i="2"/>
  <c r="GB135" i="2"/>
  <c r="GA135" i="2"/>
  <c r="GC134" i="2"/>
  <c r="GB134" i="2"/>
  <c r="GA134" i="2"/>
  <c r="GC133" i="2"/>
  <c r="GB133" i="2"/>
  <c r="GA133" i="2"/>
  <c r="GC132" i="2"/>
  <c r="GB132" i="2"/>
  <c r="GA132" i="2"/>
  <c r="GC131" i="2"/>
  <c r="GB131" i="2"/>
  <c r="GA131" i="2"/>
  <c r="GC130" i="2"/>
  <c r="GB130" i="2"/>
  <c r="GA130" i="2"/>
  <c r="GC129" i="2"/>
  <c r="GB129" i="2"/>
  <c r="GA129" i="2"/>
  <c r="GC128" i="2"/>
  <c r="GB128" i="2"/>
  <c r="GA128" i="2"/>
  <c r="GC127" i="2"/>
  <c r="GB127" i="2"/>
  <c r="GA127" i="2"/>
  <c r="GC126" i="2"/>
  <c r="GB126" i="2"/>
  <c r="GA126" i="2"/>
  <c r="GC125" i="2"/>
  <c r="GB125" i="2"/>
  <c r="GA125" i="2"/>
  <c r="GC124" i="2"/>
  <c r="GB124" i="2"/>
  <c r="GA124" i="2"/>
  <c r="GC123" i="2"/>
  <c r="GB123" i="2"/>
  <c r="GA123" i="2"/>
  <c r="GC122" i="2"/>
  <c r="GB122" i="2"/>
  <c r="GA122" i="2"/>
  <c r="GC121" i="2"/>
  <c r="GB121" i="2"/>
  <c r="GA121" i="2"/>
  <c r="GC120" i="2"/>
  <c r="GB120" i="2"/>
  <c r="GA120" i="2"/>
  <c r="GC119" i="2"/>
  <c r="GB119" i="2"/>
  <c r="GA119" i="2"/>
  <c r="GC118" i="2"/>
  <c r="GB118" i="2"/>
  <c r="GA118" i="2"/>
  <c r="GC117" i="2"/>
  <c r="GB117" i="2"/>
  <c r="GA117" i="2"/>
  <c r="GC116" i="2"/>
  <c r="GB116" i="2"/>
  <c r="GA116" i="2"/>
  <c r="GC115" i="2"/>
  <c r="GB115" i="2"/>
  <c r="GA115" i="2"/>
  <c r="GC114" i="2"/>
  <c r="GB114" i="2"/>
  <c r="GA114" i="2"/>
  <c r="GC113" i="2"/>
  <c r="GB113" i="2"/>
  <c r="GA113" i="2"/>
  <c r="GC112" i="2"/>
  <c r="GB112" i="2"/>
  <c r="GA112" i="2"/>
  <c r="GC111" i="2"/>
  <c r="GB111" i="2"/>
  <c r="GA111" i="2"/>
  <c r="GC110" i="2"/>
  <c r="GB110" i="2"/>
  <c r="GA110" i="2"/>
  <c r="GC109" i="2"/>
  <c r="GB109" i="2"/>
  <c r="GA109" i="2"/>
  <c r="GC108" i="2"/>
  <c r="GB108" i="2"/>
  <c r="GA108" i="2"/>
  <c r="GC107" i="2"/>
  <c r="GB107" i="2"/>
  <c r="GA107" i="2"/>
  <c r="GC106" i="2"/>
  <c r="GB106" i="2"/>
  <c r="GA106" i="2"/>
  <c r="GC105" i="2"/>
  <c r="GB105" i="2"/>
  <c r="GA105" i="2"/>
  <c r="GC104" i="2"/>
  <c r="GB104" i="2"/>
  <c r="GA104" i="2"/>
  <c r="GC103" i="2"/>
  <c r="GB103" i="2"/>
  <c r="GA103" i="2"/>
  <c r="GC102" i="2"/>
  <c r="GB102" i="2"/>
  <c r="GA102" i="2"/>
  <c r="GC101" i="2"/>
  <c r="GB101" i="2"/>
  <c r="GA101" i="2"/>
  <c r="GC100" i="2"/>
  <c r="GB100" i="2"/>
  <c r="GA100" i="2"/>
  <c r="GC99" i="2"/>
  <c r="GB99" i="2"/>
  <c r="GA99" i="2"/>
  <c r="GC98" i="2"/>
  <c r="GB98" i="2"/>
  <c r="GA98" i="2"/>
  <c r="GC97" i="2"/>
  <c r="GB97" i="2"/>
  <c r="GA97" i="2"/>
  <c r="GC96" i="2"/>
  <c r="GB96" i="2"/>
  <c r="GA96" i="2"/>
  <c r="GC95" i="2"/>
  <c r="GB95" i="2"/>
  <c r="GA95" i="2"/>
  <c r="GC94" i="2"/>
  <c r="GB94" i="2"/>
  <c r="GA94" i="2"/>
  <c r="GC93" i="2"/>
  <c r="GB93" i="2"/>
  <c r="GA93" i="2"/>
  <c r="GC92" i="2"/>
  <c r="GB92" i="2"/>
  <c r="GA92" i="2"/>
  <c r="GC91" i="2"/>
  <c r="GB91" i="2"/>
  <c r="GA91" i="2"/>
  <c r="GC90" i="2"/>
  <c r="GB90" i="2"/>
  <c r="GA90" i="2"/>
  <c r="GC89" i="2"/>
  <c r="GB89" i="2"/>
  <c r="GA89" i="2"/>
  <c r="GC88" i="2"/>
  <c r="GB88" i="2"/>
  <c r="GA88" i="2"/>
  <c r="GC87" i="2"/>
  <c r="GB87" i="2"/>
  <c r="GA87" i="2"/>
  <c r="GC86" i="2"/>
  <c r="GB86" i="2"/>
  <c r="GA86" i="2"/>
  <c r="GC85" i="2"/>
  <c r="GB85" i="2"/>
  <c r="GA85" i="2"/>
  <c r="GC84" i="2"/>
  <c r="GB84" i="2"/>
  <c r="GA84" i="2"/>
  <c r="GC83" i="2"/>
  <c r="GB83" i="2"/>
  <c r="GA83" i="2"/>
  <c r="GC82" i="2"/>
  <c r="GB82" i="2"/>
  <c r="GA82" i="2"/>
  <c r="GC81" i="2"/>
  <c r="GB81" i="2"/>
  <c r="GA81" i="2"/>
  <c r="GC80" i="2"/>
  <c r="GB80" i="2"/>
  <c r="GA80" i="2"/>
  <c r="GC79" i="2"/>
  <c r="GB79" i="2"/>
  <c r="GA79" i="2"/>
  <c r="GC78" i="2"/>
  <c r="GB78" i="2"/>
  <c r="GA78" i="2"/>
  <c r="GC77" i="2"/>
  <c r="GB77" i="2"/>
  <c r="GA77" i="2"/>
  <c r="GC76" i="2"/>
  <c r="GB76" i="2"/>
  <c r="GA76" i="2"/>
  <c r="GC75" i="2"/>
  <c r="GB75" i="2"/>
  <c r="GA75" i="2"/>
  <c r="GC74" i="2"/>
  <c r="GB74" i="2"/>
  <c r="GA74" i="2"/>
  <c r="GC73" i="2"/>
  <c r="GB73" i="2"/>
  <c r="GA73" i="2"/>
  <c r="GC72" i="2"/>
  <c r="GB72" i="2"/>
  <c r="GA72" i="2"/>
  <c r="GC71" i="2"/>
  <c r="GB71" i="2"/>
  <c r="GA71" i="2"/>
  <c r="GC70" i="2"/>
  <c r="GB70" i="2"/>
  <c r="GA70" i="2"/>
  <c r="GC69" i="2"/>
  <c r="GB69" i="2"/>
  <c r="GA69" i="2"/>
  <c r="GC68" i="2"/>
  <c r="GB68" i="2"/>
  <c r="GA68" i="2"/>
  <c r="GC67" i="2"/>
  <c r="GB67" i="2"/>
  <c r="GA67" i="2"/>
  <c r="GC66" i="2"/>
  <c r="GB66" i="2"/>
  <c r="GA66" i="2"/>
  <c r="GC65" i="2"/>
  <c r="GB65" i="2"/>
  <c r="GA65" i="2"/>
  <c r="GC64" i="2"/>
  <c r="GB64" i="2"/>
  <c r="GA64" i="2"/>
  <c r="GC63" i="2"/>
  <c r="GB63" i="2"/>
  <c r="GA63" i="2"/>
  <c r="GC62" i="2"/>
  <c r="GB62" i="2"/>
  <c r="GA62" i="2"/>
  <c r="GC61" i="2"/>
  <c r="GB61" i="2"/>
  <c r="GA61" i="2"/>
  <c r="GC60" i="2"/>
  <c r="GB60" i="2"/>
  <c r="GA60" i="2"/>
  <c r="GC59" i="2"/>
  <c r="GB59" i="2"/>
  <c r="GA59" i="2"/>
  <c r="GC58" i="2"/>
  <c r="GB58" i="2"/>
  <c r="GA58" i="2"/>
  <c r="GC57" i="2"/>
  <c r="GB57" i="2"/>
  <c r="GA57" i="2"/>
  <c r="GC56" i="2"/>
  <c r="GB56" i="2"/>
  <c r="GA56" i="2"/>
  <c r="GC55" i="2"/>
  <c r="GB55" i="2"/>
  <c r="GA55" i="2"/>
  <c r="GC54" i="2"/>
  <c r="GB54" i="2"/>
  <c r="GA54" i="2"/>
  <c r="GC53" i="2"/>
  <c r="GB53" i="2"/>
  <c r="GA53" i="2"/>
  <c r="GC52" i="2"/>
  <c r="GB52" i="2"/>
  <c r="GA52" i="2"/>
  <c r="GC51" i="2"/>
  <c r="GB51" i="2"/>
  <c r="GA51" i="2"/>
  <c r="GC50" i="2"/>
  <c r="GB50" i="2"/>
  <c r="GA50" i="2"/>
  <c r="GC49" i="2"/>
  <c r="GB49" i="2"/>
  <c r="GA49" i="2"/>
  <c r="GC48" i="2"/>
  <c r="GB48" i="2"/>
  <c r="GA48" i="2"/>
  <c r="GC47" i="2"/>
  <c r="GB47" i="2"/>
  <c r="GA47" i="2"/>
  <c r="GC46" i="2"/>
  <c r="GB46" i="2"/>
  <c r="GA46" i="2"/>
  <c r="GC45" i="2"/>
  <c r="GB45" i="2"/>
  <c r="GA45" i="2"/>
  <c r="GC44" i="2"/>
  <c r="GB44" i="2"/>
  <c r="GA44" i="2"/>
  <c r="GC43" i="2"/>
  <c r="GB43" i="2"/>
  <c r="GA43" i="2"/>
  <c r="GC42" i="2"/>
  <c r="GB42" i="2"/>
  <c r="GA42" i="2"/>
  <c r="GC41" i="2"/>
  <c r="GB41" i="2"/>
  <c r="GA41" i="2"/>
  <c r="GC40" i="2"/>
  <c r="GB40" i="2"/>
  <c r="GA40" i="2"/>
  <c r="GC39" i="2"/>
  <c r="GB39" i="2"/>
  <c r="GA39" i="2"/>
  <c r="GC38" i="2"/>
  <c r="GB38" i="2"/>
  <c r="GA38" i="2"/>
  <c r="GC37" i="2"/>
  <c r="GB37" i="2"/>
  <c r="GA37" i="2"/>
  <c r="GC36" i="2"/>
  <c r="GB36" i="2"/>
  <c r="GA36" i="2"/>
  <c r="GC35" i="2"/>
  <c r="GB35" i="2"/>
  <c r="GA35" i="2"/>
  <c r="GC34" i="2"/>
  <c r="GB34" i="2"/>
  <c r="GA34" i="2"/>
  <c r="GC33" i="2"/>
  <c r="GB33" i="2"/>
  <c r="GA33" i="2"/>
  <c r="GC32" i="2"/>
  <c r="GB32" i="2"/>
  <c r="GA32" i="2"/>
  <c r="GC31" i="2"/>
  <c r="GB31" i="2"/>
  <c r="GA31" i="2"/>
  <c r="GC30" i="2"/>
  <c r="GB30" i="2"/>
  <c r="GA30" i="2"/>
  <c r="GC29" i="2"/>
  <c r="GB29" i="2"/>
  <c r="GA29" i="2"/>
  <c r="GC28" i="2"/>
  <c r="GB28" i="2"/>
  <c r="GA28" i="2"/>
  <c r="GC27" i="2"/>
  <c r="GB27" i="2"/>
  <c r="GA27" i="2"/>
  <c r="GC26" i="2"/>
  <c r="GB26" i="2"/>
  <c r="GA26" i="2"/>
  <c r="GC25" i="2"/>
  <c r="GB25" i="2"/>
  <c r="GA25" i="2"/>
  <c r="GC24" i="2"/>
  <c r="GB24" i="2"/>
  <c r="GA24" i="2"/>
  <c r="GC23" i="2"/>
  <c r="GB23" i="2"/>
  <c r="GA23" i="2"/>
  <c r="GC22" i="2"/>
  <c r="GB22" i="2"/>
  <c r="GA22" i="2"/>
  <c r="GC21" i="2"/>
  <c r="GB21" i="2"/>
  <c r="GA21" i="2"/>
  <c r="GC20" i="2"/>
  <c r="GB20" i="2"/>
  <c r="GA20" i="2"/>
  <c r="GC19" i="2"/>
  <c r="GB19" i="2"/>
  <c r="GA19" i="2"/>
  <c r="GC18" i="2"/>
  <c r="GB18" i="2"/>
  <c r="GA18" i="2"/>
  <c r="GC17" i="2"/>
  <c r="GB17" i="2"/>
  <c r="GA17" i="2"/>
  <c r="GC16" i="2"/>
  <c r="GB16" i="2"/>
  <c r="GA16" i="2"/>
  <c r="GC15" i="2"/>
  <c r="GB15" i="2"/>
  <c r="GA15" i="2"/>
  <c r="GC14" i="2"/>
  <c r="GB14" i="2"/>
  <c r="GA14" i="2"/>
  <c r="GC13" i="2"/>
  <c r="GB13" i="2"/>
  <c r="GA13" i="2"/>
  <c r="GC12" i="2"/>
  <c r="GB12" i="2"/>
  <c r="GA12" i="2"/>
  <c r="GC11" i="2"/>
  <c r="GB11" i="2"/>
  <c r="GA11" i="2"/>
  <c r="GC10" i="2"/>
  <c r="GB10" i="2"/>
  <c r="GA10" i="2"/>
  <c r="GC9" i="2"/>
  <c r="GB9" i="2"/>
  <c r="GA9" i="2"/>
  <c r="GC8" i="2"/>
  <c r="GB8" i="2"/>
  <c r="GA8" i="2"/>
  <c r="GC7" i="2"/>
  <c r="GB7" i="2"/>
  <c r="GA7" i="2"/>
  <c r="GC6" i="2"/>
  <c r="GB6" i="2"/>
  <c r="GA6" i="2"/>
  <c r="GC5" i="2"/>
  <c r="GB5" i="2"/>
  <c r="GA5" i="2"/>
  <c r="GC4" i="2"/>
  <c r="GB4" i="2"/>
  <c r="GA4" i="2"/>
  <c r="GC3" i="2"/>
  <c r="GB3" i="2"/>
  <c r="GA3" i="2"/>
  <c r="GC2" i="2"/>
  <c r="GB2" i="2"/>
  <c r="GA2" i="2"/>
  <c r="FX1570" i="2"/>
  <c r="FW1570" i="2"/>
  <c r="FV1570" i="2"/>
  <c r="FX1569" i="2"/>
  <c r="FW1569" i="2"/>
  <c r="FV1569" i="2"/>
  <c r="FX1568" i="2"/>
  <c r="FW1568" i="2"/>
  <c r="FV1568" i="2"/>
  <c r="FX1567" i="2"/>
  <c r="FW1567" i="2"/>
  <c r="FV1567" i="2"/>
  <c r="FX1566" i="2"/>
  <c r="FW1566" i="2"/>
  <c r="FV1566" i="2"/>
  <c r="FX1565" i="2"/>
  <c r="FW1565" i="2"/>
  <c r="FV1565" i="2"/>
  <c r="FX1564" i="2"/>
  <c r="FW1564" i="2"/>
  <c r="FV1564" i="2"/>
  <c r="FX1563" i="2"/>
  <c r="FW1563" i="2"/>
  <c r="FV1563" i="2"/>
  <c r="FX1562" i="2"/>
  <c r="FW1562" i="2"/>
  <c r="FV1562" i="2"/>
  <c r="FX1561" i="2"/>
  <c r="FW1561" i="2"/>
  <c r="FV1561" i="2"/>
  <c r="FX1560" i="2"/>
  <c r="FW1560" i="2"/>
  <c r="FV1560" i="2"/>
  <c r="FX1559" i="2"/>
  <c r="FW1559" i="2"/>
  <c r="FV1559" i="2"/>
  <c r="FX1558" i="2"/>
  <c r="FW1558" i="2"/>
  <c r="FV1558" i="2"/>
  <c r="FX1557" i="2"/>
  <c r="FW1557" i="2"/>
  <c r="FV1557" i="2"/>
  <c r="FX1556" i="2"/>
  <c r="FW1556" i="2"/>
  <c r="FV1556" i="2"/>
  <c r="FX1555" i="2"/>
  <c r="FW1555" i="2"/>
  <c r="FV1555" i="2"/>
  <c r="FX1554" i="2"/>
  <c r="FW1554" i="2"/>
  <c r="FV1554" i="2"/>
  <c r="FX1553" i="2"/>
  <c r="FW1553" i="2"/>
  <c r="FV1553" i="2"/>
  <c r="FX1552" i="2"/>
  <c r="FW1552" i="2"/>
  <c r="FV1552" i="2"/>
  <c r="FX1551" i="2"/>
  <c r="FW1551" i="2"/>
  <c r="FV1551" i="2"/>
  <c r="FX1550" i="2"/>
  <c r="FW1550" i="2"/>
  <c r="FV1550" i="2"/>
  <c r="FX1549" i="2"/>
  <c r="FW1549" i="2"/>
  <c r="FV1549" i="2"/>
  <c r="FX1548" i="2"/>
  <c r="FW1548" i="2"/>
  <c r="FV1548" i="2"/>
  <c r="FX1547" i="2"/>
  <c r="FW1547" i="2"/>
  <c r="FV1547" i="2"/>
  <c r="FX1546" i="2"/>
  <c r="FW1546" i="2"/>
  <c r="FV1546" i="2"/>
  <c r="FX1545" i="2"/>
  <c r="FW1545" i="2"/>
  <c r="FV1545" i="2"/>
  <c r="FX1544" i="2"/>
  <c r="FW1544" i="2"/>
  <c r="FV1544" i="2"/>
  <c r="FX1543" i="2"/>
  <c r="FW1543" i="2"/>
  <c r="FV1543" i="2"/>
  <c r="FX1542" i="2"/>
  <c r="FW1542" i="2"/>
  <c r="FV1542" i="2"/>
  <c r="FX1541" i="2"/>
  <c r="FW1541" i="2"/>
  <c r="FV1541" i="2"/>
  <c r="FX1540" i="2"/>
  <c r="FW1540" i="2"/>
  <c r="FV1540" i="2"/>
  <c r="FX1539" i="2"/>
  <c r="FW1539" i="2"/>
  <c r="FV1539" i="2"/>
  <c r="FX1538" i="2"/>
  <c r="FW1538" i="2"/>
  <c r="FV1538" i="2"/>
  <c r="FX1537" i="2"/>
  <c r="FW1537" i="2"/>
  <c r="FV1537" i="2"/>
  <c r="FX1536" i="2"/>
  <c r="FW1536" i="2"/>
  <c r="FV1536" i="2"/>
  <c r="FX1535" i="2"/>
  <c r="FW1535" i="2"/>
  <c r="FV1535" i="2"/>
  <c r="FX1534" i="2"/>
  <c r="FW1534" i="2"/>
  <c r="FV1534" i="2"/>
  <c r="FX1533" i="2"/>
  <c r="FW1533" i="2"/>
  <c r="FV1533" i="2"/>
  <c r="FX1532" i="2"/>
  <c r="FW1532" i="2"/>
  <c r="FV1532" i="2"/>
  <c r="FX1531" i="2"/>
  <c r="FW1531" i="2"/>
  <c r="FV1531" i="2"/>
  <c r="FX1530" i="2"/>
  <c r="FW1530" i="2"/>
  <c r="FV1530" i="2"/>
  <c r="FX1529" i="2"/>
  <c r="FW1529" i="2"/>
  <c r="FV1529" i="2"/>
  <c r="FX1528" i="2"/>
  <c r="FW1528" i="2"/>
  <c r="FV1528" i="2"/>
  <c r="FX1527" i="2"/>
  <c r="FW1527" i="2"/>
  <c r="FV1527" i="2"/>
  <c r="FX1526" i="2"/>
  <c r="FW1526" i="2"/>
  <c r="FV1526" i="2"/>
  <c r="FX1525" i="2"/>
  <c r="FW1525" i="2"/>
  <c r="FV1525" i="2"/>
  <c r="FX1524" i="2"/>
  <c r="FW1524" i="2"/>
  <c r="FV1524" i="2"/>
  <c r="FX1523" i="2"/>
  <c r="FW1523" i="2"/>
  <c r="FV1523" i="2"/>
  <c r="FX1522" i="2"/>
  <c r="FW1522" i="2"/>
  <c r="FV1522" i="2"/>
  <c r="FX1521" i="2"/>
  <c r="FW1521" i="2"/>
  <c r="FV1521" i="2"/>
  <c r="FX1520" i="2"/>
  <c r="FW1520" i="2"/>
  <c r="FV1520" i="2"/>
  <c r="FX1519" i="2"/>
  <c r="FW1519" i="2"/>
  <c r="FV1519" i="2"/>
  <c r="FX1518" i="2"/>
  <c r="FW1518" i="2"/>
  <c r="FV1518" i="2"/>
  <c r="FX1517" i="2"/>
  <c r="FW1517" i="2"/>
  <c r="FV1517" i="2"/>
  <c r="FX1516" i="2"/>
  <c r="FW1516" i="2"/>
  <c r="FV1516" i="2"/>
  <c r="FX1515" i="2"/>
  <c r="FW1515" i="2"/>
  <c r="FV1515" i="2"/>
  <c r="FX1514" i="2"/>
  <c r="FW1514" i="2"/>
  <c r="FV1514" i="2"/>
  <c r="FX1513" i="2"/>
  <c r="FW1513" i="2"/>
  <c r="FV1513" i="2"/>
  <c r="FX1512" i="2"/>
  <c r="FW1512" i="2"/>
  <c r="FV1512" i="2"/>
  <c r="FX1511" i="2"/>
  <c r="FW1511" i="2"/>
  <c r="FV1511" i="2"/>
  <c r="FX1510" i="2"/>
  <c r="FW1510" i="2"/>
  <c r="FV1510" i="2"/>
  <c r="FX1509" i="2"/>
  <c r="FW1509" i="2"/>
  <c r="FV1509" i="2"/>
  <c r="FX1508" i="2"/>
  <c r="FW1508" i="2"/>
  <c r="FV1508" i="2"/>
  <c r="FX1507" i="2"/>
  <c r="FW1507" i="2"/>
  <c r="FV1507" i="2"/>
  <c r="FX1506" i="2"/>
  <c r="FW1506" i="2"/>
  <c r="FV1506" i="2"/>
  <c r="FX1505" i="2"/>
  <c r="FW1505" i="2"/>
  <c r="FV1505" i="2"/>
  <c r="FX1504" i="2"/>
  <c r="FW1504" i="2"/>
  <c r="FV1504" i="2"/>
  <c r="FX1503" i="2"/>
  <c r="FW1503" i="2"/>
  <c r="FV1503" i="2"/>
  <c r="FX1502" i="2"/>
  <c r="FW1502" i="2"/>
  <c r="FV1502" i="2"/>
  <c r="FX1501" i="2"/>
  <c r="FW1501" i="2"/>
  <c r="FV1501" i="2"/>
  <c r="FX1500" i="2"/>
  <c r="FW1500" i="2"/>
  <c r="FV1500" i="2"/>
  <c r="FX1499" i="2"/>
  <c r="FW1499" i="2"/>
  <c r="FV1499" i="2"/>
  <c r="FX1498" i="2"/>
  <c r="FW1498" i="2"/>
  <c r="FV1498" i="2"/>
  <c r="FX1497" i="2"/>
  <c r="FW1497" i="2"/>
  <c r="FV1497" i="2"/>
  <c r="FX1496" i="2"/>
  <c r="FW1496" i="2"/>
  <c r="FV1496" i="2"/>
  <c r="FX1495" i="2"/>
  <c r="FW1495" i="2"/>
  <c r="FV1495" i="2"/>
  <c r="FX1494" i="2"/>
  <c r="FW1494" i="2"/>
  <c r="FV1494" i="2"/>
  <c r="FX1493" i="2"/>
  <c r="FW1493" i="2"/>
  <c r="FV1493" i="2"/>
  <c r="FX1492" i="2"/>
  <c r="FW1492" i="2"/>
  <c r="FV1492" i="2"/>
  <c r="FX1491" i="2"/>
  <c r="FW1491" i="2"/>
  <c r="FV1491" i="2"/>
  <c r="FX1490" i="2"/>
  <c r="FW1490" i="2"/>
  <c r="FV1490" i="2"/>
  <c r="FX1489" i="2"/>
  <c r="FW1489" i="2"/>
  <c r="FV1489" i="2"/>
  <c r="FX1488" i="2"/>
  <c r="FW1488" i="2"/>
  <c r="FV1488" i="2"/>
  <c r="FX1487" i="2"/>
  <c r="FW1487" i="2"/>
  <c r="FV1487" i="2"/>
  <c r="FX1486" i="2"/>
  <c r="FW1486" i="2"/>
  <c r="FV1486" i="2"/>
  <c r="FX1485" i="2"/>
  <c r="FW1485" i="2"/>
  <c r="FV1485" i="2"/>
  <c r="FX1484" i="2"/>
  <c r="FW1484" i="2"/>
  <c r="FV1484" i="2"/>
  <c r="FX1483" i="2"/>
  <c r="FW1483" i="2"/>
  <c r="FV1483" i="2"/>
  <c r="FX1482" i="2"/>
  <c r="FW1482" i="2"/>
  <c r="FV1482" i="2"/>
  <c r="FX1481" i="2"/>
  <c r="FW1481" i="2"/>
  <c r="FV1481" i="2"/>
  <c r="FX1480" i="2"/>
  <c r="FW1480" i="2"/>
  <c r="FV1480" i="2"/>
  <c r="FX1479" i="2"/>
  <c r="FW1479" i="2"/>
  <c r="FV1479" i="2"/>
  <c r="FX1478" i="2"/>
  <c r="FW1478" i="2"/>
  <c r="FV1478" i="2"/>
  <c r="FX1477" i="2"/>
  <c r="FW1477" i="2"/>
  <c r="FV1477" i="2"/>
  <c r="FX1476" i="2"/>
  <c r="FW1476" i="2"/>
  <c r="FV1476" i="2"/>
  <c r="FX1475" i="2"/>
  <c r="FW1475" i="2"/>
  <c r="FV1475" i="2"/>
  <c r="FX1474" i="2"/>
  <c r="FW1474" i="2"/>
  <c r="FV1474" i="2"/>
  <c r="FX1473" i="2"/>
  <c r="FW1473" i="2"/>
  <c r="FV1473" i="2"/>
  <c r="FX1472" i="2"/>
  <c r="FW1472" i="2"/>
  <c r="FV1472" i="2"/>
  <c r="FX1471" i="2"/>
  <c r="FW1471" i="2"/>
  <c r="FV1471" i="2"/>
  <c r="FX1470" i="2"/>
  <c r="FW1470" i="2"/>
  <c r="FV1470" i="2"/>
  <c r="FX1469" i="2"/>
  <c r="FW1469" i="2"/>
  <c r="FV1469" i="2"/>
  <c r="FX1468" i="2"/>
  <c r="FW1468" i="2"/>
  <c r="FV1468" i="2"/>
  <c r="FX1467" i="2"/>
  <c r="FW1467" i="2"/>
  <c r="FV1467" i="2"/>
  <c r="FX1466" i="2"/>
  <c r="FW1466" i="2"/>
  <c r="FV1466" i="2"/>
  <c r="FX1465" i="2"/>
  <c r="FW1465" i="2"/>
  <c r="FV1465" i="2"/>
  <c r="FX1464" i="2"/>
  <c r="FW1464" i="2"/>
  <c r="FV1464" i="2"/>
  <c r="FX1463" i="2"/>
  <c r="FW1463" i="2"/>
  <c r="FV1463" i="2"/>
  <c r="FX1462" i="2"/>
  <c r="FW1462" i="2"/>
  <c r="FV1462" i="2"/>
  <c r="FX1461" i="2"/>
  <c r="FW1461" i="2"/>
  <c r="FV1461" i="2"/>
  <c r="FX1460" i="2"/>
  <c r="FW1460" i="2"/>
  <c r="FV1460" i="2"/>
  <c r="FX1459" i="2"/>
  <c r="FW1459" i="2"/>
  <c r="FV1459" i="2"/>
  <c r="FX1458" i="2"/>
  <c r="FW1458" i="2"/>
  <c r="FV1458" i="2"/>
  <c r="FX1457" i="2"/>
  <c r="FW1457" i="2"/>
  <c r="FV1457" i="2"/>
  <c r="FX1456" i="2"/>
  <c r="FW1456" i="2"/>
  <c r="FV1456" i="2"/>
  <c r="FX1455" i="2"/>
  <c r="FW1455" i="2"/>
  <c r="FV1455" i="2"/>
  <c r="FX1454" i="2"/>
  <c r="FW1454" i="2"/>
  <c r="FV1454" i="2"/>
  <c r="FX1453" i="2"/>
  <c r="FW1453" i="2"/>
  <c r="FV1453" i="2"/>
  <c r="FX1452" i="2"/>
  <c r="FW1452" i="2"/>
  <c r="FV1452" i="2"/>
  <c r="FX1451" i="2"/>
  <c r="FW1451" i="2"/>
  <c r="FV1451" i="2"/>
  <c r="FX1450" i="2"/>
  <c r="FW1450" i="2"/>
  <c r="FV1450" i="2"/>
  <c r="FX1449" i="2"/>
  <c r="FW1449" i="2"/>
  <c r="FV1449" i="2"/>
  <c r="FX1448" i="2"/>
  <c r="FW1448" i="2"/>
  <c r="FV1448" i="2"/>
  <c r="FX1447" i="2"/>
  <c r="FW1447" i="2"/>
  <c r="FV1447" i="2"/>
  <c r="FX1446" i="2"/>
  <c r="FW1446" i="2"/>
  <c r="FV1446" i="2"/>
  <c r="FX1445" i="2"/>
  <c r="FW1445" i="2"/>
  <c r="FV1445" i="2"/>
  <c r="FX1444" i="2"/>
  <c r="FW1444" i="2"/>
  <c r="FV1444" i="2"/>
  <c r="FX1443" i="2"/>
  <c r="FW1443" i="2"/>
  <c r="FV1443" i="2"/>
  <c r="FX1442" i="2"/>
  <c r="FW1442" i="2"/>
  <c r="FV1442" i="2"/>
  <c r="FX1441" i="2"/>
  <c r="FW1441" i="2"/>
  <c r="FV1441" i="2"/>
  <c r="FX1440" i="2"/>
  <c r="FW1440" i="2"/>
  <c r="FV1440" i="2"/>
  <c r="FX1439" i="2"/>
  <c r="FW1439" i="2"/>
  <c r="FV1439" i="2"/>
  <c r="FX1438" i="2"/>
  <c r="FW1438" i="2"/>
  <c r="FV1438" i="2"/>
  <c r="FX1437" i="2"/>
  <c r="FW1437" i="2"/>
  <c r="FV1437" i="2"/>
  <c r="FX1436" i="2"/>
  <c r="FW1436" i="2"/>
  <c r="FV1436" i="2"/>
  <c r="FX1435" i="2"/>
  <c r="FW1435" i="2"/>
  <c r="FV1435" i="2"/>
  <c r="FX1434" i="2"/>
  <c r="FW1434" i="2"/>
  <c r="FV1434" i="2"/>
  <c r="FX1433" i="2"/>
  <c r="FW1433" i="2"/>
  <c r="FV1433" i="2"/>
  <c r="FX1432" i="2"/>
  <c r="FW1432" i="2"/>
  <c r="FV1432" i="2"/>
  <c r="FX1431" i="2"/>
  <c r="FW1431" i="2"/>
  <c r="FV1431" i="2"/>
  <c r="FX1430" i="2"/>
  <c r="FW1430" i="2"/>
  <c r="FV1430" i="2"/>
  <c r="FX1429" i="2"/>
  <c r="FW1429" i="2"/>
  <c r="FV1429" i="2"/>
  <c r="FX1428" i="2"/>
  <c r="FW1428" i="2"/>
  <c r="FV1428" i="2"/>
  <c r="FX1427" i="2"/>
  <c r="FW1427" i="2"/>
  <c r="FV1427" i="2"/>
  <c r="FX1426" i="2"/>
  <c r="FW1426" i="2"/>
  <c r="FV1426" i="2"/>
  <c r="FX1425" i="2"/>
  <c r="FW1425" i="2"/>
  <c r="FV1425" i="2"/>
  <c r="FX1424" i="2"/>
  <c r="FW1424" i="2"/>
  <c r="FV1424" i="2"/>
  <c r="FX1423" i="2"/>
  <c r="FW1423" i="2"/>
  <c r="FV1423" i="2"/>
  <c r="FX1422" i="2"/>
  <c r="FW1422" i="2"/>
  <c r="FV1422" i="2"/>
  <c r="FX1421" i="2"/>
  <c r="FW1421" i="2"/>
  <c r="FV1421" i="2"/>
  <c r="FX1420" i="2"/>
  <c r="FW1420" i="2"/>
  <c r="FV1420" i="2"/>
  <c r="FX1419" i="2"/>
  <c r="FW1419" i="2"/>
  <c r="FV1419" i="2"/>
  <c r="FX1418" i="2"/>
  <c r="FW1418" i="2"/>
  <c r="FV1418" i="2"/>
  <c r="FX1417" i="2"/>
  <c r="FW1417" i="2"/>
  <c r="FV1417" i="2"/>
  <c r="FX1416" i="2"/>
  <c r="FW1416" i="2"/>
  <c r="FV1416" i="2"/>
  <c r="FX1415" i="2"/>
  <c r="FW1415" i="2"/>
  <c r="FV1415" i="2"/>
  <c r="FX1414" i="2"/>
  <c r="FW1414" i="2"/>
  <c r="FV1414" i="2"/>
  <c r="FX1413" i="2"/>
  <c r="FW1413" i="2"/>
  <c r="FV1413" i="2"/>
  <c r="FX1412" i="2"/>
  <c r="FW1412" i="2"/>
  <c r="FV1412" i="2"/>
  <c r="FX1411" i="2"/>
  <c r="FW1411" i="2"/>
  <c r="FV1411" i="2"/>
  <c r="FX1410" i="2"/>
  <c r="FW1410" i="2"/>
  <c r="FV1410" i="2"/>
  <c r="FX1409" i="2"/>
  <c r="FW1409" i="2"/>
  <c r="FV1409" i="2"/>
  <c r="FX1408" i="2"/>
  <c r="FW1408" i="2"/>
  <c r="FV1408" i="2"/>
  <c r="FX1407" i="2"/>
  <c r="FW1407" i="2"/>
  <c r="FV1407" i="2"/>
  <c r="FX1406" i="2"/>
  <c r="FW1406" i="2"/>
  <c r="FV1406" i="2"/>
  <c r="FX1405" i="2"/>
  <c r="FW1405" i="2"/>
  <c r="FV1405" i="2"/>
  <c r="FX1404" i="2"/>
  <c r="FW1404" i="2"/>
  <c r="FV1404" i="2"/>
  <c r="FX1403" i="2"/>
  <c r="FW1403" i="2"/>
  <c r="FV1403" i="2"/>
  <c r="FX1402" i="2"/>
  <c r="FW1402" i="2"/>
  <c r="FV1402" i="2"/>
  <c r="FX1401" i="2"/>
  <c r="FW1401" i="2"/>
  <c r="FV1401" i="2"/>
  <c r="FX1400" i="2"/>
  <c r="FW1400" i="2"/>
  <c r="FV1400" i="2"/>
  <c r="FX1399" i="2"/>
  <c r="FW1399" i="2"/>
  <c r="FV1399" i="2"/>
  <c r="FX1398" i="2"/>
  <c r="FW1398" i="2"/>
  <c r="FV1398" i="2"/>
  <c r="FX1397" i="2"/>
  <c r="FW1397" i="2"/>
  <c r="FV1397" i="2"/>
  <c r="FX1396" i="2"/>
  <c r="FW1396" i="2"/>
  <c r="FV1396" i="2"/>
  <c r="FX1395" i="2"/>
  <c r="FW1395" i="2"/>
  <c r="FV1395" i="2"/>
  <c r="FX1394" i="2"/>
  <c r="FW1394" i="2"/>
  <c r="FV1394" i="2"/>
  <c r="FX1393" i="2"/>
  <c r="FW1393" i="2"/>
  <c r="FV1393" i="2"/>
  <c r="FX1392" i="2"/>
  <c r="FW1392" i="2"/>
  <c r="FV1392" i="2"/>
  <c r="FX1391" i="2"/>
  <c r="FW1391" i="2"/>
  <c r="FV1391" i="2"/>
  <c r="FX1390" i="2"/>
  <c r="FW1390" i="2"/>
  <c r="FV1390" i="2"/>
  <c r="FX1389" i="2"/>
  <c r="FW1389" i="2"/>
  <c r="FV1389" i="2"/>
  <c r="FX1388" i="2"/>
  <c r="FW1388" i="2"/>
  <c r="FV1388" i="2"/>
  <c r="FX1387" i="2"/>
  <c r="FW1387" i="2"/>
  <c r="FV1387" i="2"/>
  <c r="FX1386" i="2"/>
  <c r="FW1386" i="2"/>
  <c r="FV1386" i="2"/>
  <c r="FX1385" i="2"/>
  <c r="FW1385" i="2"/>
  <c r="FV1385" i="2"/>
  <c r="FX1384" i="2"/>
  <c r="FW1384" i="2"/>
  <c r="FV1384" i="2"/>
  <c r="FX1383" i="2"/>
  <c r="FW1383" i="2"/>
  <c r="FV1383" i="2"/>
  <c r="FX1382" i="2"/>
  <c r="FW1382" i="2"/>
  <c r="FV1382" i="2"/>
  <c r="FX1381" i="2"/>
  <c r="FW1381" i="2"/>
  <c r="FV1381" i="2"/>
  <c r="FX1380" i="2"/>
  <c r="FW1380" i="2"/>
  <c r="FV1380" i="2"/>
  <c r="FX1379" i="2"/>
  <c r="FW1379" i="2"/>
  <c r="FV1379" i="2"/>
  <c r="FX1378" i="2"/>
  <c r="FW1378" i="2"/>
  <c r="FV1378" i="2"/>
  <c r="FX1377" i="2"/>
  <c r="FW1377" i="2"/>
  <c r="FV1377" i="2"/>
  <c r="FX1376" i="2"/>
  <c r="FW1376" i="2"/>
  <c r="FV1376" i="2"/>
  <c r="FX1375" i="2"/>
  <c r="FW1375" i="2"/>
  <c r="FV1375" i="2"/>
  <c r="FX1374" i="2"/>
  <c r="FW1374" i="2"/>
  <c r="FV1374" i="2"/>
  <c r="FX1373" i="2"/>
  <c r="FW1373" i="2"/>
  <c r="FV1373" i="2"/>
  <c r="FX1372" i="2"/>
  <c r="FW1372" i="2"/>
  <c r="FV1372" i="2"/>
  <c r="FX1371" i="2"/>
  <c r="FW1371" i="2"/>
  <c r="FV1371" i="2"/>
  <c r="FX1370" i="2"/>
  <c r="FW1370" i="2"/>
  <c r="FV1370" i="2"/>
  <c r="FX1369" i="2"/>
  <c r="FW1369" i="2"/>
  <c r="FV1369" i="2"/>
  <c r="FX1368" i="2"/>
  <c r="FW1368" i="2"/>
  <c r="FV1368" i="2"/>
  <c r="FX1367" i="2"/>
  <c r="FW1367" i="2"/>
  <c r="FV1367" i="2"/>
  <c r="FX1366" i="2"/>
  <c r="FW1366" i="2"/>
  <c r="FV1366" i="2"/>
  <c r="FX1365" i="2"/>
  <c r="FW1365" i="2"/>
  <c r="FV1365" i="2"/>
  <c r="FX1364" i="2"/>
  <c r="FW1364" i="2"/>
  <c r="FV1364" i="2"/>
  <c r="FX1363" i="2"/>
  <c r="FW1363" i="2"/>
  <c r="FV1363" i="2"/>
  <c r="FX1362" i="2"/>
  <c r="FW1362" i="2"/>
  <c r="FV1362" i="2"/>
  <c r="FX1361" i="2"/>
  <c r="FW1361" i="2"/>
  <c r="FV1361" i="2"/>
  <c r="FX1360" i="2"/>
  <c r="FW1360" i="2"/>
  <c r="FV1360" i="2"/>
  <c r="FX1359" i="2"/>
  <c r="FW1359" i="2"/>
  <c r="FV1359" i="2"/>
  <c r="FX1358" i="2"/>
  <c r="FW1358" i="2"/>
  <c r="FV1358" i="2"/>
  <c r="FX1357" i="2"/>
  <c r="FW1357" i="2"/>
  <c r="FV1357" i="2"/>
  <c r="FX1356" i="2"/>
  <c r="FW1356" i="2"/>
  <c r="FV1356" i="2"/>
  <c r="FX1355" i="2"/>
  <c r="FW1355" i="2"/>
  <c r="FV1355" i="2"/>
  <c r="FX1354" i="2"/>
  <c r="FW1354" i="2"/>
  <c r="FV1354" i="2"/>
  <c r="FX1353" i="2"/>
  <c r="FW1353" i="2"/>
  <c r="FV1353" i="2"/>
  <c r="FX1352" i="2"/>
  <c r="FW1352" i="2"/>
  <c r="FV1352" i="2"/>
  <c r="FX1351" i="2"/>
  <c r="FW1351" i="2"/>
  <c r="FV1351" i="2"/>
  <c r="FX1350" i="2"/>
  <c r="FW1350" i="2"/>
  <c r="FV1350" i="2"/>
  <c r="FX1349" i="2"/>
  <c r="FW1349" i="2"/>
  <c r="FV1349" i="2"/>
  <c r="FX1348" i="2"/>
  <c r="FW1348" i="2"/>
  <c r="FV1348" i="2"/>
  <c r="FX1347" i="2"/>
  <c r="FW1347" i="2"/>
  <c r="FV1347" i="2"/>
  <c r="FX1346" i="2"/>
  <c r="FW1346" i="2"/>
  <c r="FV1346" i="2"/>
  <c r="FX1345" i="2"/>
  <c r="FW1345" i="2"/>
  <c r="FV1345" i="2"/>
  <c r="FX1344" i="2"/>
  <c r="FW1344" i="2"/>
  <c r="FV1344" i="2"/>
  <c r="FX1343" i="2"/>
  <c r="FW1343" i="2"/>
  <c r="FV1343" i="2"/>
  <c r="FX1342" i="2"/>
  <c r="FW1342" i="2"/>
  <c r="FV1342" i="2"/>
  <c r="FX1341" i="2"/>
  <c r="FW1341" i="2"/>
  <c r="FV1341" i="2"/>
  <c r="FX1340" i="2"/>
  <c r="FW1340" i="2"/>
  <c r="FV1340" i="2"/>
  <c r="FX1339" i="2"/>
  <c r="FW1339" i="2"/>
  <c r="FV1339" i="2"/>
  <c r="FX1338" i="2"/>
  <c r="FW1338" i="2"/>
  <c r="FV1338" i="2"/>
  <c r="FX1337" i="2"/>
  <c r="FW1337" i="2"/>
  <c r="FV1337" i="2"/>
  <c r="FX1336" i="2"/>
  <c r="FW1336" i="2"/>
  <c r="FV1336" i="2"/>
  <c r="FX1335" i="2"/>
  <c r="FW1335" i="2"/>
  <c r="FV1335" i="2"/>
  <c r="FX1334" i="2"/>
  <c r="FW1334" i="2"/>
  <c r="FV1334" i="2"/>
  <c r="FX1333" i="2"/>
  <c r="FW1333" i="2"/>
  <c r="FV1333" i="2"/>
  <c r="FX1332" i="2"/>
  <c r="FW1332" i="2"/>
  <c r="FV1332" i="2"/>
  <c r="FX1331" i="2"/>
  <c r="FW1331" i="2"/>
  <c r="FV1331" i="2"/>
  <c r="FX1330" i="2"/>
  <c r="FW1330" i="2"/>
  <c r="FV1330" i="2"/>
  <c r="FX1329" i="2"/>
  <c r="FW1329" i="2"/>
  <c r="FV1329" i="2"/>
  <c r="FX1328" i="2"/>
  <c r="FW1328" i="2"/>
  <c r="FV1328" i="2"/>
  <c r="FX1327" i="2"/>
  <c r="FW1327" i="2"/>
  <c r="FV1327" i="2"/>
  <c r="FX1326" i="2"/>
  <c r="FW1326" i="2"/>
  <c r="FV1326" i="2"/>
  <c r="FX1325" i="2"/>
  <c r="FW1325" i="2"/>
  <c r="FV1325" i="2"/>
  <c r="FX1324" i="2"/>
  <c r="FW1324" i="2"/>
  <c r="FV1324" i="2"/>
  <c r="FX1323" i="2"/>
  <c r="FW1323" i="2"/>
  <c r="FV1323" i="2"/>
  <c r="FX1322" i="2"/>
  <c r="FW1322" i="2"/>
  <c r="FV1322" i="2"/>
  <c r="FX1321" i="2"/>
  <c r="FW1321" i="2"/>
  <c r="FV1321" i="2"/>
  <c r="FX1320" i="2"/>
  <c r="FW1320" i="2"/>
  <c r="FV1320" i="2"/>
  <c r="FX1319" i="2"/>
  <c r="FW1319" i="2"/>
  <c r="FV1319" i="2"/>
  <c r="FX1318" i="2"/>
  <c r="FW1318" i="2"/>
  <c r="FV1318" i="2"/>
  <c r="FX1317" i="2"/>
  <c r="FW1317" i="2"/>
  <c r="FV1317" i="2"/>
  <c r="FX1316" i="2"/>
  <c r="FW1316" i="2"/>
  <c r="FV1316" i="2"/>
  <c r="FX1315" i="2"/>
  <c r="FW1315" i="2"/>
  <c r="FV1315" i="2"/>
  <c r="FX1314" i="2"/>
  <c r="FW1314" i="2"/>
  <c r="FV1314" i="2"/>
  <c r="FX1313" i="2"/>
  <c r="FW1313" i="2"/>
  <c r="FV1313" i="2"/>
  <c r="FX1312" i="2"/>
  <c r="FW1312" i="2"/>
  <c r="FV1312" i="2"/>
  <c r="FX1311" i="2"/>
  <c r="FW1311" i="2"/>
  <c r="FV1311" i="2"/>
  <c r="FX1310" i="2"/>
  <c r="FW1310" i="2"/>
  <c r="FV1310" i="2"/>
  <c r="FX1309" i="2"/>
  <c r="FW1309" i="2"/>
  <c r="FV1309" i="2"/>
  <c r="FX1308" i="2"/>
  <c r="FW1308" i="2"/>
  <c r="FV1308" i="2"/>
  <c r="FX1307" i="2"/>
  <c r="FW1307" i="2"/>
  <c r="FV1307" i="2"/>
  <c r="FX1306" i="2"/>
  <c r="FW1306" i="2"/>
  <c r="FV1306" i="2"/>
  <c r="FX1305" i="2"/>
  <c r="FW1305" i="2"/>
  <c r="FV1305" i="2"/>
  <c r="FX1304" i="2"/>
  <c r="FW1304" i="2"/>
  <c r="FV1304" i="2"/>
  <c r="FX1303" i="2"/>
  <c r="FW1303" i="2"/>
  <c r="FV1303" i="2"/>
  <c r="FX1302" i="2"/>
  <c r="FW1302" i="2"/>
  <c r="FV1302" i="2"/>
  <c r="FX1301" i="2"/>
  <c r="FW1301" i="2"/>
  <c r="FV1301" i="2"/>
  <c r="FX1300" i="2"/>
  <c r="FW1300" i="2"/>
  <c r="FV1300" i="2"/>
  <c r="FX1299" i="2"/>
  <c r="FW1299" i="2"/>
  <c r="FV1299" i="2"/>
  <c r="FX1298" i="2"/>
  <c r="FW1298" i="2"/>
  <c r="FV1298" i="2"/>
  <c r="FX1297" i="2"/>
  <c r="FW1297" i="2"/>
  <c r="FV1297" i="2"/>
  <c r="FX1296" i="2"/>
  <c r="FW1296" i="2"/>
  <c r="FV1296" i="2"/>
  <c r="FX1295" i="2"/>
  <c r="FW1295" i="2"/>
  <c r="FV1295" i="2"/>
  <c r="FX1294" i="2"/>
  <c r="FW1294" i="2"/>
  <c r="FV1294" i="2"/>
  <c r="FX1293" i="2"/>
  <c r="FW1293" i="2"/>
  <c r="FV1293" i="2"/>
  <c r="FX1292" i="2"/>
  <c r="FW1292" i="2"/>
  <c r="FV1292" i="2"/>
  <c r="FX1291" i="2"/>
  <c r="FW1291" i="2"/>
  <c r="FV1291" i="2"/>
  <c r="FX1290" i="2"/>
  <c r="FW1290" i="2"/>
  <c r="FV1290" i="2"/>
  <c r="FX1289" i="2"/>
  <c r="FW1289" i="2"/>
  <c r="FV1289" i="2"/>
  <c r="FX1288" i="2"/>
  <c r="FW1288" i="2"/>
  <c r="FV1288" i="2"/>
  <c r="FX1287" i="2"/>
  <c r="FW1287" i="2"/>
  <c r="FV1287" i="2"/>
  <c r="FX1286" i="2"/>
  <c r="FW1286" i="2"/>
  <c r="FV1286" i="2"/>
  <c r="FX1285" i="2"/>
  <c r="FW1285" i="2"/>
  <c r="FV1285" i="2"/>
  <c r="FX1284" i="2"/>
  <c r="FW1284" i="2"/>
  <c r="FV1284" i="2"/>
  <c r="FX1283" i="2"/>
  <c r="FW1283" i="2"/>
  <c r="FV1283" i="2"/>
  <c r="FX1282" i="2"/>
  <c r="FW1282" i="2"/>
  <c r="FV1282" i="2"/>
  <c r="FX1281" i="2"/>
  <c r="FW1281" i="2"/>
  <c r="FV1281" i="2"/>
  <c r="FX1280" i="2"/>
  <c r="FW1280" i="2"/>
  <c r="FV1280" i="2"/>
  <c r="FX1279" i="2"/>
  <c r="FW1279" i="2"/>
  <c r="FV1279" i="2"/>
  <c r="FX1278" i="2"/>
  <c r="FW1278" i="2"/>
  <c r="FV1278" i="2"/>
  <c r="FX1277" i="2"/>
  <c r="FW1277" i="2"/>
  <c r="FV1277" i="2"/>
  <c r="FX1276" i="2"/>
  <c r="FW1276" i="2"/>
  <c r="FV1276" i="2"/>
  <c r="FX1275" i="2"/>
  <c r="FW1275" i="2"/>
  <c r="FV1275" i="2"/>
  <c r="FX1274" i="2"/>
  <c r="FW1274" i="2"/>
  <c r="FV1274" i="2"/>
  <c r="FX1273" i="2"/>
  <c r="FW1273" i="2"/>
  <c r="FV1273" i="2"/>
  <c r="FX1272" i="2"/>
  <c r="FW1272" i="2"/>
  <c r="FV1272" i="2"/>
  <c r="FX1271" i="2"/>
  <c r="FW1271" i="2"/>
  <c r="FV1271" i="2"/>
  <c r="FX1270" i="2"/>
  <c r="FW1270" i="2"/>
  <c r="FV1270" i="2"/>
  <c r="FX1269" i="2"/>
  <c r="FW1269" i="2"/>
  <c r="FV1269" i="2"/>
  <c r="FX1268" i="2"/>
  <c r="FW1268" i="2"/>
  <c r="FV1268" i="2"/>
  <c r="FX1267" i="2"/>
  <c r="FW1267" i="2"/>
  <c r="FV1267" i="2"/>
  <c r="FX1266" i="2"/>
  <c r="FW1266" i="2"/>
  <c r="FV1266" i="2"/>
  <c r="FX1265" i="2"/>
  <c r="FW1265" i="2"/>
  <c r="FV1265" i="2"/>
  <c r="FX1264" i="2"/>
  <c r="FW1264" i="2"/>
  <c r="FV1264" i="2"/>
  <c r="FX1263" i="2"/>
  <c r="FW1263" i="2"/>
  <c r="FV1263" i="2"/>
  <c r="FX1262" i="2"/>
  <c r="FW1262" i="2"/>
  <c r="FV1262" i="2"/>
  <c r="FX1261" i="2"/>
  <c r="FW1261" i="2"/>
  <c r="FV1261" i="2"/>
  <c r="FX1260" i="2"/>
  <c r="FW1260" i="2"/>
  <c r="FV1260" i="2"/>
  <c r="FX1259" i="2"/>
  <c r="FW1259" i="2"/>
  <c r="FV1259" i="2"/>
  <c r="FX1258" i="2"/>
  <c r="FW1258" i="2"/>
  <c r="FV1258" i="2"/>
  <c r="FX1257" i="2"/>
  <c r="FW1257" i="2"/>
  <c r="FV1257" i="2"/>
  <c r="FX1256" i="2"/>
  <c r="FW1256" i="2"/>
  <c r="FV1256" i="2"/>
  <c r="FX1255" i="2"/>
  <c r="FW1255" i="2"/>
  <c r="FV1255" i="2"/>
  <c r="FX1254" i="2"/>
  <c r="FW1254" i="2"/>
  <c r="FV1254" i="2"/>
  <c r="FX1253" i="2"/>
  <c r="FW1253" i="2"/>
  <c r="FV1253" i="2"/>
  <c r="FX1252" i="2"/>
  <c r="FW1252" i="2"/>
  <c r="FV1252" i="2"/>
  <c r="FX1251" i="2"/>
  <c r="FW1251" i="2"/>
  <c r="FV1251" i="2"/>
  <c r="FX1250" i="2"/>
  <c r="FW1250" i="2"/>
  <c r="FV1250" i="2"/>
  <c r="FX1249" i="2"/>
  <c r="FW1249" i="2"/>
  <c r="FV1249" i="2"/>
  <c r="FX1248" i="2"/>
  <c r="FW1248" i="2"/>
  <c r="FV1248" i="2"/>
  <c r="FX1247" i="2"/>
  <c r="FW1247" i="2"/>
  <c r="FV1247" i="2"/>
  <c r="FX1246" i="2"/>
  <c r="FW1246" i="2"/>
  <c r="FV1246" i="2"/>
  <c r="FX1245" i="2"/>
  <c r="FW1245" i="2"/>
  <c r="FV1245" i="2"/>
  <c r="FX1244" i="2"/>
  <c r="FW1244" i="2"/>
  <c r="FV1244" i="2"/>
  <c r="FX1243" i="2"/>
  <c r="FW1243" i="2"/>
  <c r="FV1243" i="2"/>
  <c r="FX1242" i="2"/>
  <c r="FW1242" i="2"/>
  <c r="FV1242" i="2"/>
  <c r="FX1241" i="2"/>
  <c r="FW1241" i="2"/>
  <c r="FV1241" i="2"/>
  <c r="FX1240" i="2"/>
  <c r="FW1240" i="2"/>
  <c r="FV1240" i="2"/>
  <c r="FX1239" i="2"/>
  <c r="FW1239" i="2"/>
  <c r="FV1239" i="2"/>
  <c r="FX1238" i="2"/>
  <c r="FW1238" i="2"/>
  <c r="FV1238" i="2"/>
  <c r="FX1237" i="2"/>
  <c r="FW1237" i="2"/>
  <c r="FV1237" i="2"/>
  <c r="FX1236" i="2"/>
  <c r="FW1236" i="2"/>
  <c r="FV1236" i="2"/>
  <c r="FX1235" i="2"/>
  <c r="FW1235" i="2"/>
  <c r="FV1235" i="2"/>
  <c r="FX1234" i="2"/>
  <c r="FW1234" i="2"/>
  <c r="FV1234" i="2"/>
  <c r="FX1233" i="2"/>
  <c r="FW1233" i="2"/>
  <c r="FV1233" i="2"/>
  <c r="FX1232" i="2"/>
  <c r="FW1232" i="2"/>
  <c r="FV1232" i="2"/>
  <c r="FX1231" i="2"/>
  <c r="FW1231" i="2"/>
  <c r="FV1231" i="2"/>
  <c r="FX1230" i="2"/>
  <c r="FW1230" i="2"/>
  <c r="FV1230" i="2"/>
  <c r="FX1229" i="2"/>
  <c r="FW1229" i="2"/>
  <c r="FV1229" i="2"/>
  <c r="FX1228" i="2"/>
  <c r="FW1228" i="2"/>
  <c r="FV1228" i="2"/>
  <c r="FX1227" i="2"/>
  <c r="FW1227" i="2"/>
  <c r="FV1227" i="2"/>
  <c r="FX1226" i="2"/>
  <c r="FW1226" i="2"/>
  <c r="FV1226" i="2"/>
  <c r="FX1225" i="2"/>
  <c r="FW1225" i="2"/>
  <c r="FV1225" i="2"/>
  <c r="FX1224" i="2"/>
  <c r="FW1224" i="2"/>
  <c r="FV1224" i="2"/>
  <c r="FX1223" i="2"/>
  <c r="FW1223" i="2"/>
  <c r="FV1223" i="2"/>
  <c r="FX1222" i="2"/>
  <c r="FW1222" i="2"/>
  <c r="FV1222" i="2"/>
  <c r="FX1221" i="2"/>
  <c r="FW1221" i="2"/>
  <c r="FV1221" i="2"/>
  <c r="FX1220" i="2"/>
  <c r="FW1220" i="2"/>
  <c r="FV1220" i="2"/>
  <c r="FX1219" i="2"/>
  <c r="FW1219" i="2"/>
  <c r="FV1219" i="2"/>
  <c r="FX1218" i="2"/>
  <c r="FW1218" i="2"/>
  <c r="FV1218" i="2"/>
  <c r="FX1217" i="2"/>
  <c r="FW1217" i="2"/>
  <c r="FV1217" i="2"/>
  <c r="FX1216" i="2"/>
  <c r="FW1216" i="2"/>
  <c r="FV1216" i="2"/>
  <c r="FX1215" i="2"/>
  <c r="FW1215" i="2"/>
  <c r="FV1215" i="2"/>
  <c r="FX1214" i="2"/>
  <c r="FW1214" i="2"/>
  <c r="FV1214" i="2"/>
  <c r="FX1213" i="2"/>
  <c r="FW1213" i="2"/>
  <c r="FV1213" i="2"/>
  <c r="FX1212" i="2"/>
  <c r="FW1212" i="2"/>
  <c r="FV1212" i="2"/>
  <c r="FX1211" i="2"/>
  <c r="FW1211" i="2"/>
  <c r="FV1211" i="2"/>
  <c r="FX1210" i="2"/>
  <c r="FW1210" i="2"/>
  <c r="FV1210" i="2"/>
  <c r="FX1209" i="2"/>
  <c r="FW1209" i="2"/>
  <c r="FV1209" i="2"/>
  <c r="FX1208" i="2"/>
  <c r="FW1208" i="2"/>
  <c r="FV1208" i="2"/>
  <c r="FX1207" i="2"/>
  <c r="FW1207" i="2"/>
  <c r="FV1207" i="2"/>
  <c r="FX1206" i="2"/>
  <c r="FW1206" i="2"/>
  <c r="FV1206" i="2"/>
  <c r="FX1205" i="2"/>
  <c r="FW1205" i="2"/>
  <c r="FV1205" i="2"/>
  <c r="FX1204" i="2"/>
  <c r="FW1204" i="2"/>
  <c r="FV1204" i="2"/>
  <c r="FX1203" i="2"/>
  <c r="FW1203" i="2"/>
  <c r="FV1203" i="2"/>
  <c r="FX1202" i="2"/>
  <c r="FW1202" i="2"/>
  <c r="FV1202" i="2"/>
  <c r="FX1201" i="2"/>
  <c r="FW1201" i="2"/>
  <c r="FV1201" i="2"/>
  <c r="FX1200" i="2"/>
  <c r="FW1200" i="2"/>
  <c r="FV1200" i="2"/>
  <c r="FX1199" i="2"/>
  <c r="FW1199" i="2"/>
  <c r="FV1199" i="2"/>
  <c r="FX1198" i="2"/>
  <c r="FW1198" i="2"/>
  <c r="FV1198" i="2"/>
  <c r="FX1197" i="2"/>
  <c r="FW1197" i="2"/>
  <c r="FV1197" i="2"/>
  <c r="FX1196" i="2"/>
  <c r="FW1196" i="2"/>
  <c r="FV1196" i="2"/>
  <c r="FX1195" i="2"/>
  <c r="FW1195" i="2"/>
  <c r="FV1195" i="2"/>
  <c r="FX1194" i="2"/>
  <c r="FW1194" i="2"/>
  <c r="FV1194" i="2"/>
  <c r="FX1193" i="2"/>
  <c r="FW1193" i="2"/>
  <c r="FV1193" i="2"/>
  <c r="FX1192" i="2"/>
  <c r="FW1192" i="2"/>
  <c r="FV1192" i="2"/>
  <c r="FX1191" i="2"/>
  <c r="FW1191" i="2"/>
  <c r="FV1191" i="2"/>
  <c r="FX1190" i="2"/>
  <c r="FW1190" i="2"/>
  <c r="FV1190" i="2"/>
  <c r="FX1189" i="2"/>
  <c r="FW1189" i="2"/>
  <c r="FV1189" i="2"/>
  <c r="FX1188" i="2"/>
  <c r="FW1188" i="2"/>
  <c r="FV1188" i="2"/>
  <c r="FX1187" i="2"/>
  <c r="FW1187" i="2"/>
  <c r="FV1187" i="2"/>
  <c r="FX1186" i="2"/>
  <c r="FW1186" i="2"/>
  <c r="FV1186" i="2"/>
  <c r="FX1185" i="2"/>
  <c r="FW1185" i="2"/>
  <c r="FV1185" i="2"/>
  <c r="FX1184" i="2"/>
  <c r="FW1184" i="2"/>
  <c r="FV1184" i="2"/>
  <c r="FX1183" i="2"/>
  <c r="FW1183" i="2"/>
  <c r="FV1183" i="2"/>
  <c r="FX1182" i="2"/>
  <c r="FW1182" i="2"/>
  <c r="FV1182" i="2"/>
  <c r="FX1181" i="2"/>
  <c r="FW1181" i="2"/>
  <c r="FV1181" i="2"/>
  <c r="FX1180" i="2"/>
  <c r="FW1180" i="2"/>
  <c r="FV1180" i="2"/>
  <c r="FX1179" i="2"/>
  <c r="FW1179" i="2"/>
  <c r="FV1179" i="2"/>
  <c r="FX1178" i="2"/>
  <c r="FW1178" i="2"/>
  <c r="FV1178" i="2"/>
  <c r="FX1177" i="2"/>
  <c r="FW1177" i="2"/>
  <c r="FV1177" i="2"/>
  <c r="FX1176" i="2"/>
  <c r="FW1176" i="2"/>
  <c r="FV1176" i="2"/>
  <c r="FX1175" i="2"/>
  <c r="FW1175" i="2"/>
  <c r="FV1175" i="2"/>
  <c r="FX1174" i="2"/>
  <c r="FW1174" i="2"/>
  <c r="FV1174" i="2"/>
  <c r="FX1173" i="2"/>
  <c r="FW1173" i="2"/>
  <c r="FV1173" i="2"/>
  <c r="FX1172" i="2"/>
  <c r="FW1172" i="2"/>
  <c r="FV1172" i="2"/>
  <c r="FX1171" i="2"/>
  <c r="FW1171" i="2"/>
  <c r="FV1171" i="2"/>
  <c r="FX1170" i="2"/>
  <c r="FW1170" i="2"/>
  <c r="FV1170" i="2"/>
  <c r="FX1169" i="2"/>
  <c r="FW1169" i="2"/>
  <c r="FV1169" i="2"/>
  <c r="FX1168" i="2"/>
  <c r="FW1168" i="2"/>
  <c r="FV1168" i="2"/>
  <c r="FX1167" i="2"/>
  <c r="FW1167" i="2"/>
  <c r="FV1167" i="2"/>
  <c r="FX1166" i="2"/>
  <c r="FW1166" i="2"/>
  <c r="FV1166" i="2"/>
  <c r="FX1165" i="2"/>
  <c r="FW1165" i="2"/>
  <c r="FV1165" i="2"/>
  <c r="FX1164" i="2"/>
  <c r="FW1164" i="2"/>
  <c r="FV1164" i="2"/>
  <c r="FX1163" i="2"/>
  <c r="FW1163" i="2"/>
  <c r="FV1163" i="2"/>
  <c r="FX1162" i="2"/>
  <c r="FW1162" i="2"/>
  <c r="FV1162" i="2"/>
  <c r="FX1161" i="2"/>
  <c r="FW1161" i="2"/>
  <c r="FV1161" i="2"/>
  <c r="FX1160" i="2"/>
  <c r="FW1160" i="2"/>
  <c r="FV1160" i="2"/>
  <c r="FX1159" i="2"/>
  <c r="FW1159" i="2"/>
  <c r="FV1159" i="2"/>
  <c r="FX1158" i="2"/>
  <c r="FW1158" i="2"/>
  <c r="FV1158" i="2"/>
  <c r="FX1157" i="2"/>
  <c r="FW1157" i="2"/>
  <c r="FV1157" i="2"/>
  <c r="FX1156" i="2"/>
  <c r="FW1156" i="2"/>
  <c r="FV1156" i="2"/>
  <c r="FX1155" i="2"/>
  <c r="FW1155" i="2"/>
  <c r="FV1155" i="2"/>
  <c r="FX1154" i="2"/>
  <c r="FW1154" i="2"/>
  <c r="FV1154" i="2"/>
  <c r="FX1153" i="2"/>
  <c r="FW1153" i="2"/>
  <c r="FV1153" i="2"/>
  <c r="FX1152" i="2"/>
  <c r="FW1152" i="2"/>
  <c r="FV1152" i="2"/>
  <c r="FX1151" i="2"/>
  <c r="FW1151" i="2"/>
  <c r="FV1151" i="2"/>
  <c r="FX1150" i="2"/>
  <c r="FW1150" i="2"/>
  <c r="FV1150" i="2"/>
  <c r="FX1149" i="2"/>
  <c r="FW1149" i="2"/>
  <c r="FV1149" i="2"/>
  <c r="FX1148" i="2"/>
  <c r="FW1148" i="2"/>
  <c r="FV1148" i="2"/>
  <c r="FX1147" i="2"/>
  <c r="FW1147" i="2"/>
  <c r="FV1147" i="2"/>
  <c r="FX1146" i="2"/>
  <c r="FW1146" i="2"/>
  <c r="FV1146" i="2"/>
  <c r="FX1145" i="2"/>
  <c r="FW1145" i="2"/>
  <c r="FV1145" i="2"/>
  <c r="FX1144" i="2"/>
  <c r="FW1144" i="2"/>
  <c r="FV1144" i="2"/>
  <c r="FX1143" i="2"/>
  <c r="FW1143" i="2"/>
  <c r="FV1143" i="2"/>
  <c r="FX1142" i="2"/>
  <c r="FW1142" i="2"/>
  <c r="FV1142" i="2"/>
  <c r="FX1141" i="2"/>
  <c r="FW1141" i="2"/>
  <c r="FV1141" i="2"/>
  <c r="FX1140" i="2"/>
  <c r="FW1140" i="2"/>
  <c r="FV1140" i="2"/>
  <c r="FX1139" i="2"/>
  <c r="FW1139" i="2"/>
  <c r="FV1139" i="2"/>
  <c r="FX1138" i="2"/>
  <c r="FW1138" i="2"/>
  <c r="FV1138" i="2"/>
  <c r="FX1137" i="2"/>
  <c r="FW1137" i="2"/>
  <c r="FV1137" i="2"/>
  <c r="FX1136" i="2"/>
  <c r="FW1136" i="2"/>
  <c r="FV1136" i="2"/>
  <c r="FX1135" i="2"/>
  <c r="FW1135" i="2"/>
  <c r="FV1135" i="2"/>
  <c r="FX1134" i="2"/>
  <c r="FW1134" i="2"/>
  <c r="FV1134" i="2"/>
  <c r="FX1133" i="2"/>
  <c r="FW1133" i="2"/>
  <c r="FV1133" i="2"/>
  <c r="FX1132" i="2"/>
  <c r="FW1132" i="2"/>
  <c r="FV1132" i="2"/>
  <c r="FX1131" i="2"/>
  <c r="FW1131" i="2"/>
  <c r="FV1131" i="2"/>
  <c r="FX1130" i="2"/>
  <c r="FW1130" i="2"/>
  <c r="FV1130" i="2"/>
  <c r="FX1129" i="2"/>
  <c r="FW1129" i="2"/>
  <c r="FV1129" i="2"/>
  <c r="FX1128" i="2"/>
  <c r="FW1128" i="2"/>
  <c r="FV1128" i="2"/>
  <c r="FX1127" i="2"/>
  <c r="FW1127" i="2"/>
  <c r="FV1127" i="2"/>
  <c r="FX1126" i="2"/>
  <c r="FW1126" i="2"/>
  <c r="FV1126" i="2"/>
  <c r="FX1125" i="2"/>
  <c r="FW1125" i="2"/>
  <c r="FV1125" i="2"/>
  <c r="FX1124" i="2"/>
  <c r="FW1124" i="2"/>
  <c r="FV1124" i="2"/>
  <c r="FX1123" i="2"/>
  <c r="FW1123" i="2"/>
  <c r="FV1123" i="2"/>
  <c r="FX1122" i="2"/>
  <c r="FW1122" i="2"/>
  <c r="FV1122" i="2"/>
  <c r="FX1121" i="2"/>
  <c r="FW1121" i="2"/>
  <c r="FV1121" i="2"/>
  <c r="FX1120" i="2"/>
  <c r="FW1120" i="2"/>
  <c r="FV1120" i="2"/>
  <c r="FX1119" i="2"/>
  <c r="FW1119" i="2"/>
  <c r="FV1119" i="2"/>
  <c r="FX1118" i="2"/>
  <c r="FW1118" i="2"/>
  <c r="FV1118" i="2"/>
  <c r="FX1117" i="2"/>
  <c r="FW1117" i="2"/>
  <c r="FV1117" i="2"/>
  <c r="FX1116" i="2"/>
  <c r="FW1116" i="2"/>
  <c r="FV1116" i="2"/>
  <c r="FX1115" i="2"/>
  <c r="FW1115" i="2"/>
  <c r="FV1115" i="2"/>
  <c r="FX1114" i="2"/>
  <c r="FW1114" i="2"/>
  <c r="FV1114" i="2"/>
  <c r="FX1113" i="2"/>
  <c r="FW1113" i="2"/>
  <c r="FV1113" i="2"/>
  <c r="FX1112" i="2"/>
  <c r="FW1112" i="2"/>
  <c r="FV1112" i="2"/>
  <c r="FX1111" i="2"/>
  <c r="FW1111" i="2"/>
  <c r="FV1111" i="2"/>
  <c r="FX1110" i="2"/>
  <c r="FW1110" i="2"/>
  <c r="FV1110" i="2"/>
  <c r="FX1109" i="2"/>
  <c r="FW1109" i="2"/>
  <c r="FV1109" i="2"/>
  <c r="FX1108" i="2"/>
  <c r="FW1108" i="2"/>
  <c r="FV1108" i="2"/>
  <c r="FX1107" i="2"/>
  <c r="FW1107" i="2"/>
  <c r="FV1107" i="2"/>
  <c r="FX1106" i="2"/>
  <c r="FW1106" i="2"/>
  <c r="FV1106" i="2"/>
  <c r="FX1105" i="2"/>
  <c r="FW1105" i="2"/>
  <c r="FV1105" i="2"/>
  <c r="FX1104" i="2"/>
  <c r="FW1104" i="2"/>
  <c r="FV1104" i="2"/>
  <c r="FX1103" i="2"/>
  <c r="FW1103" i="2"/>
  <c r="FV1103" i="2"/>
  <c r="FX1102" i="2"/>
  <c r="FW1102" i="2"/>
  <c r="FV1102" i="2"/>
  <c r="FX1101" i="2"/>
  <c r="FW1101" i="2"/>
  <c r="FV1101" i="2"/>
  <c r="FX1100" i="2"/>
  <c r="FW1100" i="2"/>
  <c r="FV1100" i="2"/>
  <c r="FX1099" i="2"/>
  <c r="FW1099" i="2"/>
  <c r="FV1099" i="2"/>
  <c r="FX1098" i="2"/>
  <c r="FW1098" i="2"/>
  <c r="FV1098" i="2"/>
  <c r="FX1097" i="2"/>
  <c r="FW1097" i="2"/>
  <c r="FV1097" i="2"/>
  <c r="FX1096" i="2"/>
  <c r="FW1096" i="2"/>
  <c r="FV1096" i="2"/>
  <c r="FX1095" i="2"/>
  <c r="FW1095" i="2"/>
  <c r="FV1095" i="2"/>
  <c r="FX1094" i="2"/>
  <c r="FW1094" i="2"/>
  <c r="FV1094" i="2"/>
  <c r="FX1093" i="2"/>
  <c r="FW1093" i="2"/>
  <c r="FV1093" i="2"/>
  <c r="FX1092" i="2"/>
  <c r="FW1092" i="2"/>
  <c r="FV1092" i="2"/>
  <c r="FX1091" i="2"/>
  <c r="FW1091" i="2"/>
  <c r="FV1091" i="2"/>
  <c r="FX1090" i="2"/>
  <c r="FW1090" i="2"/>
  <c r="FV1090" i="2"/>
  <c r="FX1089" i="2"/>
  <c r="FW1089" i="2"/>
  <c r="FV1089" i="2"/>
  <c r="FX1088" i="2"/>
  <c r="FW1088" i="2"/>
  <c r="FV1088" i="2"/>
  <c r="FX1087" i="2"/>
  <c r="FW1087" i="2"/>
  <c r="FV1087" i="2"/>
  <c r="FX1086" i="2"/>
  <c r="FW1086" i="2"/>
  <c r="FV1086" i="2"/>
  <c r="FX1085" i="2"/>
  <c r="FW1085" i="2"/>
  <c r="FV1085" i="2"/>
  <c r="FX1084" i="2"/>
  <c r="FW1084" i="2"/>
  <c r="FV1084" i="2"/>
  <c r="FX1083" i="2"/>
  <c r="FW1083" i="2"/>
  <c r="FV1083" i="2"/>
  <c r="FX1082" i="2"/>
  <c r="FW1082" i="2"/>
  <c r="FV1082" i="2"/>
  <c r="FX1081" i="2"/>
  <c r="FW1081" i="2"/>
  <c r="FV1081" i="2"/>
  <c r="FX1080" i="2"/>
  <c r="FW1080" i="2"/>
  <c r="FV1080" i="2"/>
  <c r="FX1079" i="2"/>
  <c r="FW1079" i="2"/>
  <c r="FV1079" i="2"/>
  <c r="FX1078" i="2"/>
  <c r="FW1078" i="2"/>
  <c r="FV1078" i="2"/>
  <c r="FX1077" i="2"/>
  <c r="FW1077" i="2"/>
  <c r="FV1077" i="2"/>
  <c r="FX1076" i="2"/>
  <c r="FW1076" i="2"/>
  <c r="FV1076" i="2"/>
  <c r="FX1075" i="2"/>
  <c r="FW1075" i="2"/>
  <c r="FV1075" i="2"/>
  <c r="FX1074" i="2"/>
  <c r="FW1074" i="2"/>
  <c r="FV1074" i="2"/>
  <c r="FX1073" i="2"/>
  <c r="FW1073" i="2"/>
  <c r="FV1073" i="2"/>
  <c r="FX1072" i="2"/>
  <c r="FW1072" i="2"/>
  <c r="FV1072" i="2"/>
  <c r="FX1071" i="2"/>
  <c r="FW1071" i="2"/>
  <c r="FV1071" i="2"/>
  <c r="FX1070" i="2"/>
  <c r="FW1070" i="2"/>
  <c r="FV1070" i="2"/>
  <c r="FX1069" i="2"/>
  <c r="FW1069" i="2"/>
  <c r="FV1069" i="2"/>
  <c r="FX1068" i="2"/>
  <c r="FW1068" i="2"/>
  <c r="FV1068" i="2"/>
  <c r="FX1067" i="2"/>
  <c r="FW1067" i="2"/>
  <c r="FV1067" i="2"/>
  <c r="FX1066" i="2"/>
  <c r="FW1066" i="2"/>
  <c r="FV1066" i="2"/>
  <c r="FX1065" i="2"/>
  <c r="FW1065" i="2"/>
  <c r="FV1065" i="2"/>
  <c r="FX1064" i="2"/>
  <c r="FW1064" i="2"/>
  <c r="FV1064" i="2"/>
  <c r="FX1063" i="2"/>
  <c r="FW1063" i="2"/>
  <c r="FV1063" i="2"/>
  <c r="FX1062" i="2"/>
  <c r="FW1062" i="2"/>
  <c r="FV1062" i="2"/>
  <c r="FX1061" i="2"/>
  <c r="FW1061" i="2"/>
  <c r="FV1061" i="2"/>
  <c r="FX1060" i="2"/>
  <c r="FW1060" i="2"/>
  <c r="FV1060" i="2"/>
  <c r="FX1059" i="2"/>
  <c r="FW1059" i="2"/>
  <c r="FV1059" i="2"/>
  <c r="FX1058" i="2"/>
  <c r="FW1058" i="2"/>
  <c r="FV1058" i="2"/>
  <c r="FX1057" i="2"/>
  <c r="FW1057" i="2"/>
  <c r="FV1057" i="2"/>
  <c r="FX1056" i="2"/>
  <c r="FW1056" i="2"/>
  <c r="FV1056" i="2"/>
  <c r="FX1055" i="2"/>
  <c r="FW1055" i="2"/>
  <c r="FV1055" i="2"/>
  <c r="FX1054" i="2"/>
  <c r="FW1054" i="2"/>
  <c r="FV1054" i="2"/>
  <c r="FX1053" i="2"/>
  <c r="FW1053" i="2"/>
  <c r="FV1053" i="2"/>
  <c r="FX1052" i="2"/>
  <c r="FW1052" i="2"/>
  <c r="FV1052" i="2"/>
  <c r="FX1051" i="2"/>
  <c r="FW1051" i="2"/>
  <c r="FV1051" i="2"/>
  <c r="FX1050" i="2"/>
  <c r="FW1050" i="2"/>
  <c r="FV1050" i="2"/>
  <c r="FX1049" i="2"/>
  <c r="FW1049" i="2"/>
  <c r="FV1049" i="2"/>
  <c r="FX1048" i="2"/>
  <c r="FW1048" i="2"/>
  <c r="FV1048" i="2"/>
  <c r="FX1047" i="2"/>
  <c r="FW1047" i="2"/>
  <c r="FV1047" i="2"/>
  <c r="FX1046" i="2"/>
  <c r="FW1046" i="2"/>
  <c r="FV1046" i="2"/>
  <c r="FX1045" i="2"/>
  <c r="FW1045" i="2"/>
  <c r="FV1045" i="2"/>
  <c r="FX1044" i="2"/>
  <c r="FW1044" i="2"/>
  <c r="FV1044" i="2"/>
  <c r="FX1043" i="2"/>
  <c r="FW1043" i="2"/>
  <c r="FV1043" i="2"/>
  <c r="FX1042" i="2"/>
  <c r="FW1042" i="2"/>
  <c r="FV1042" i="2"/>
  <c r="FX1041" i="2"/>
  <c r="FW1041" i="2"/>
  <c r="FV1041" i="2"/>
  <c r="FX1040" i="2"/>
  <c r="FW1040" i="2"/>
  <c r="FV1040" i="2"/>
  <c r="FX1039" i="2"/>
  <c r="FW1039" i="2"/>
  <c r="FV1039" i="2"/>
  <c r="FX1038" i="2"/>
  <c r="FW1038" i="2"/>
  <c r="FV1038" i="2"/>
  <c r="FX1037" i="2"/>
  <c r="FW1037" i="2"/>
  <c r="FV1037" i="2"/>
  <c r="FX1036" i="2"/>
  <c r="FW1036" i="2"/>
  <c r="FV1036" i="2"/>
  <c r="FX1035" i="2"/>
  <c r="FW1035" i="2"/>
  <c r="FV1035" i="2"/>
  <c r="FX1034" i="2"/>
  <c r="FW1034" i="2"/>
  <c r="FV1034" i="2"/>
  <c r="FX1033" i="2"/>
  <c r="FW1033" i="2"/>
  <c r="FV1033" i="2"/>
  <c r="FX1032" i="2"/>
  <c r="FW1032" i="2"/>
  <c r="FV1032" i="2"/>
  <c r="FX1031" i="2"/>
  <c r="FW1031" i="2"/>
  <c r="FV1031" i="2"/>
  <c r="FX1030" i="2"/>
  <c r="FW1030" i="2"/>
  <c r="FV1030" i="2"/>
  <c r="FX1029" i="2"/>
  <c r="FW1029" i="2"/>
  <c r="FV1029" i="2"/>
  <c r="FX1028" i="2"/>
  <c r="FW1028" i="2"/>
  <c r="FV1028" i="2"/>
  <c r="FX1027" i="2"/>
  <c r="FW1027" i="2"/>
  <c r="FV1027" i="2"/>
  <c r="FX1026" i="2"/>
  <c r="FW1026" i="2"/>
  <c r="FV1026" i="2"/>
  <c r="FX1025" i="2"/>
  <c r="FW1025" i="2"/>
  <c r="FV1025" i="2"/>
  <c r="FX1024" i="2"/>
  <c r="FW1024" i="2"/>
  <c r="FV1024" i="2"/>
  <c r="FX1023" i="2"/>
  <c r="FW1023" i="2"/>
  <c r="FV1023" i="2"/>
  <c r="FX1022" i="2"/>
  <c r="FW1022" i="2"/>
  <c r="FV1022" i="2"/>
  <c r="FX1021" i="2"/>
  <c r="FW1021" i="2"/>
  <c r="FV1021" i="2"/>
  <c r="FX1020" i="2"/>
  <c r="FW1020" i="2"/>
  <c r="FV1020" i="2"/>
  <c r="FX1019" i="2"/>
  <c r="FW1019" i="2"/>
  <c r="FV1019" i="2"/>
  <c r="FX1018" i="2"/>
  <c r="FW1018" i="2"/>
  <c r="FV1018" i="2"/>
  <c r="FX1017" i="2"/>
  <c r="FW1017" i="2"/>
  <c r="FV1017" i="2"/>
  <c r="FX1016" i="2"/>
  <c r="FW1016" i="2"/>
  <c r="FV1016" i="2"/>
  <c r="FX1015" i="2"/>
  <c r="FW1015" i="2"/>
  <c r="FV1015" i="2"/>
  <c r="FX1014" i="2"/>
  <c r="FW1014" i="2"/>
  <c r="FV1014" i="2"/>
  <c r="FX1013" i="2"/>
  <c r="FW1013" i="2"/>
  <c r="FV1013" i="2"/>
  <c r="FX1012" i="2"/>
  <c r="FW1012" i="2"/>
  <c r="FV1012" i="2"/>
  <c r="FX1011" i="2"/>
  <c r="FW1011" i="2"/>
  <c r="FV1011" i="2"/>
  <c r="FX1010" i="2"/>
  <c r="FW1010" i="2"/>
  <c r="FV1010" i="2"/>
  <c r="FX1009" i="2"/>
  <c r="FW1009" i="2"/>
  <c r="FV1009" i="2"/>
  <c r="FX1008" i="2"/>
  <c r="FW1008" i="2"/>
  <c r="FV1008" i="2"/>
  <c r="FX1007" i="2"/>
  <c r="FW1007" i="2"/>
  <c r="FV1007" i="2"/>
  <c r="FX1006" i="2"/>
  <c r="FW1006" i="2"/>
  <c r="FV1006" i="2"/>
  <c r="FX1005" i="2"/>
  <c r="FW1005" i="2"/>
  <c r="FV1005" i="2"/>
  <c r="FX1004" i="2"/>
  <c r="FW1004" i="2"/>
  <c r="FV1004" i="2"/>
  <c r="FX1003" i="2"/>
  <c r="FW1003" i="2"/>
  <c r="FV1003" i="2"/>
  <c r="FX1002" i="2"/>
  <c r="FW1002" i="2"/>
  <c r="FV1002" i="2"/>
  <c r="FX1001" i="2"/>
  <c r="FW1001" i="2"/>
  <c r="FV1001" i="2"/>
  <c r="FX1000" i="2"/>
  <c r="FW1000" i="2"/>
  <c r="FV1000" i="2"/>
  <c r="FX999" i="2"/>
  <c r="FW999" i="2"/>
  <c r="FV999" i="2"/>
  <c r="FX998" i="2"/>
  <c r="FW998" i="2"/>
  <c r="FV998" i="2"/>
  <c r="FX997" i="2"/>
  <c r="FW997" i="2"/>
  <c r="FV997" i="2"/>
  <c r="FX996" i="2"/>
  <c r="FW996" i="2"/>
  <c r="FV996" i="2"/>
  <c r="FX995" i="2"/>
  <c r="FW995" i="2"/>
  <c r="FV995" i="2"/>
  <c r="FX994" i="2"/>
  <c r="FW994" i="2"/>
  <c r="FV994" i="2"/>
  <c r="FX993" i="2"/>
  <c r="FW993" i="2"/>
  <c r="FV993" i="2"/>
  <c r="FX992" i="2"/>
  <c r="FW992" i="2"/>
  <c r="FV992" i="2"/>
  <c r="FX991" i="2"/>
  <c r="FW991" i="2"/>
  <c r="FV991" i="2"/>
  <c r="FX990" i="2"/>
  <c r="FW990" i="2"/>
  <c r="FV990" i="2"/>
  <c r="FX989" i="2"/>
  <c r="FW989" i="2"/>
  <c r="FV989" i="2"/>
  <c r="FX988" i="2"/>
  <c r="FW988" i="2"/>
  <c r="FV988" i="2"/>
  <c r="FX987" i="2"/>
  <c r="FW987" i="2"/>
  <c r="FV987" i="2"/>
  <c r="FX986" i="2"/>
  <c r="FW986" i="2"/>
  <c r="FV986" i="2"/>
  <c r="FX985" i="2"/>
  <c r="FW985" i="2"/>
  <c r="FV985" i="2"/>
  <c r="FX984" i="2"/>
  <c r="FW984" i="2"/>
  <c r="FV984" i="2"/>
  <c r="FX983" i="2"/>
  <c r="FW983" i="2"/>
  <c r="FV983" i="2"/>
  <c r="FX982" i="2"/>
  <c r="FW982" i="2"/>
  <c r="FV982" i="2"/>
  <c r="FX981" i="2"/>
  <c r="FW981" i="2"/>
  <c r="FV981" i="2"/>
  <c r="FX980" i="2"/>
  <c r="FW980" i="2"/>
  <c r="FV980" i="2"/>
  <c r="FX979" i="2"/>
  <c r="FW979" i="2"/>
  <c r="FV979" i="2"/>
  <c r="FX978" i="2"/>
  <c r="FW978" i="2"/>
  <c r="FV978" i="2"/>
  <c r="FX977" i="2"/>
  <c r="FW977" i="2"/>
  <c r="FV977" i="2"/>
  <c r="FX976" i="2"/>
  <c r="FW976" i="2"/>
  <c r="FV976" i="2"/>
  <c r="FX975" i="2"/>
  <c r="FW975" i="2"/>
  <c r="FV975" i="2"/>
  <c r="FX974" i="2"/>
  <c r="FW974" i="2"/>
  <c r="FV974" i="2"/>
  <c r="FX973" i="2"/>
  <c r="FW973" i="2"/>
  <c r="FV973" i="2"/>
  <c r="FX972" i="2"/>
  <c r="FW972" i="2"/>
  <c r="FV972" i="2"/>
  <c r="FX971" i="2"/>
  <c r="FW971" i="2"/>
  <c r="FV971" i="2"/>
  <c r="FX970" i="2"/>
  <c r="FW970" i="2"/>
  <c r="FV970" i="2"/>
  <c r="FX969" i="2"/>
  <c r="FW969" i="2"/>
  <c r="FV969" i="2"/>
  <c r="FX968" i="2"/>
  <c r="FW968" i="2"/>
  <c r="FV968" i="2"/>
  <c r="FX967" i="2"/>
  <c r="FW967" i="2"/>
  <c r="FV967" i="2"/>
  <c r="FX966" i="2"/>
  <c r="FW966" i="2"/>
  <c r="FV966" i="2"/>
  <c r="FX965" i="2"/>
  <c r="FW965" i="2"/>
  <c r="FV965" i="2"/>
  <c r="FX964" i="2"/>
  <c r="FW964" i="2"/>
  <c r="FV964" i="2"/>
  <c r="FX963" i="2"/>
  <c r="FW963" i="2"/>
  <c r="FV963" i="2"/>
  <c r="FX962" i="2"/>
  <c r="FW962" i="2"/>
  <c r="FV962" i="2"/>
  <c r="FX961" i="2"/>
  <c r="FW961" i="2"/>
  <c r="FV961" i="2"/>
  <c r="FX960" i="2"/>
  <c r="FW960" i="2"/>
  <c r="FV960" i="2"/>
  <c r="FX959" i="2"/>
  <c r="FW959" i="2"/>
  <c r="FV959" i="2"/>
  <c r="FX958" i="2"/>
  <c r="FW958" i="2"/>
  <c r="FV958" i="2"/>
  <c r="FX957" i="2"/>
  <c r="FW957" i="2"/>
  <c r="FV957" i="2"/>
  <c r="FX956" i="2"/>
  <c r="FW956" i="2"/>
  <c r="FV956" i="2"/>
  <c r="FX955" i="2"/>
  <c r="FW955" i="2"/>
  <c r="FV955" i="2"/>
  <c r="FX954" i="2"/>
  <c r="FW954" i="2"/>
  <c r="FV954" i="2"/>
  <c r="FX953" i="2"/>
  <c r="FW953" i="2"/>
  <c r="FV953" i="2"/>
  <c r="FX952" i="2"/>
  <c r="FW952" i="2"/>
  <c r="FV952" i="2"/>
  <c r="FX951" i="2"/>
  <c r="FW951" i="2"/>
  <c r="FV951" i="2"/>
  <c r="FX950" i="2"/>
  <c r="FW950" i="2"/>
  <c r="FV950" i="2"/>
  <c r="FX949" i="2"/>
  <c r="FW949" i="2"/>
  <c r="FV949" i="2"/>
  <c r="FX948" i="2"/>
  <c r="FW948" i="2"/>
  <c r="FV948" i="2"/>
  <c r="FX947" i="2"/>
  <c r="FW947" i="2"/>
  <c r="FV947" i="2"/>
  <c r="FX946" i="2"/>
  <c r="FW946" i="2"/>
  <c r="FV946" i="2"/>
  <c r="FX945" i="2"/>
  <c r="FW945" i="2"/>
  <c r="FV945" i="2"/>
  <c r="FX944" i="2"/>
  <c r="FW944" i="2"/>
  <c r="FV944" i="2"/>
  <c r="FX943" i="2"/>
  <c r="FW943" i="2"/>
  <c r="FV943" i="2"/>
  <c r="FX942" i="2"/>
  <c r="FW942" i="2"/>
  <c r="FV942" i="2"/>
  <c r="FX941" i="2"/>
  <c r="FW941" i="2"/>
  <c r="FV941" i="2"/>
  <c r="FX940" i="2"/>
  <c r="FW940" i="2"/>
  <c r="FV940" i="2"/>
  <c r="FX939" i="2"/>
  <c r="FW939" i="2"/>
  <c r="FV939" i="2"/>
  <c r="FX938" i="2"/>
  <c r="FW938" i="2"/>
  <c r="FV938" i="2"/>
  <c r="FX937" i="2"/>
  <c r="FW937" i="2"/>
  <c r="FV937" i="2"/>
  <c r="FX936" i="2"/>
  <c r="FW936" i="2"/>
  <c r="FV936" i="2"/>
  <c r="FX935" i="2"/>
  <c r="FW935" i="2"/>
  <c r="FV935" i="2"/>
  <c r="FX934" i="2"/>
  <c r="FW934" i="2"/>
  <c r="FV934" i="2"/>
  <c r="FX933" i="2"/>
  <c r="FW933" i="2"/>
  <c r="FV933" i="2"/>
  <c r="FX932" i="2"/>
  <c r="FW932" i="2"/>
  <c r="FV932" i="2"/>
  <c r="FX931" i="2"/>
  <c r="FW931" i="2"/>
  <c r="FV931" i="2"/>
  <c r="FX930" i="2"/>
  <c r="FW930" i="2"/>
  <c r="FV930" i="2"/>
  <c r="FX929" i="2"/>
  <c r="FW929" i="2"/>
  <c r="FV929" i="2"/>
  <c r="FX928" i="2"/>
  <c r="FW928" i="2"/>
  <c r="FV928" i="2"/>
  <c r="FX927" i="2"/>
  <c r="FW927" i="2"/>
  <c r="FV927" i="2"/>
  <c r="FX926" i="2"/>
  <c r="FW926" i="2"/>
  <c r="FV926" i="2"/>
  <c r="FX925" i="2"/>
  <c r="FW925" i="2"/>
  <c r="FV925" i="2"/>
  <c r="FX924" i="2"/>
  <c r="FW924" i="2"/>
  <c r="FV924" i="2"/>
  <c r="FX923" i="2"/>
  <c r="FW923" i="2"/>
  <c r="FV923" i="2"/>
  <c r="FX922" i="2"/>
  <c r="FW922" i="2"/>
  <c r="FV922" i="2"/>
  <c r="FX921" i="2"/>
  <c r="FW921" i="2"/>
  <c r="FV921" i="2"/>
  <c r="FX920" i="2"/>
  <c r="FW920" i="2"/>
  <c r="FV920" i="2"/>
  <c r="FX919" i="2"/>
  <c r="FW919" i="2"/>
  <c r="FV919" i="2"/>
  <c r="FX918" i="2"/>
  <c r="FW918" i="2"/>
  <c r="FV918" i="2"/>
  <c r="FX917" i="2"/>
  <c r="FW917" i="2"/>
  <c r="FV917" i="2"/>
  <c r="FX916" i="2"/>
  <c r="FW916" i="2"/>
  <c r="FV916" i="2"/>
  <c r="FX915" i="2"/>
  <c r="FW915" i="2"/>
  <c r="FV915" i="2"/>
  <c r="FX914" i="2"/>
  <c r="FW914" i="2"/>
  <c r="FV914" i="2"/>
  <c r="FX913" i="2"/>
  <c r="FW913" i="2"/>
  <c r="FV913" i="2"/>
  <c r="FX912" i="2"/>
  <c r="FW912" i="2"/>
  <c r="FV912" i="2"/>
  <c r="FX911" i="2"/>
  <c r="FW911" i="2"/>
  <c r="FV911" i="2"/>
  <c r="FX910" i="2"/>
  <c r="FW910" i="2"/>
  <c r="FV910" i="2"/>
  <c r="FX909" i="2"/>
  <c r="FW909" i="2"/>
  <c r="FV909" i="2"/>
  <c r="FX908" i="2"/>
  <c r="FW908" i="2"/>
  <c r="FV908" i="2"/>
  <c r="FX907" i="2"/>
  <c r="FW907" i="2"/>
  <c r="FV907" i="2"/>
  <c r="FX906" i="2"/>
  <c r="FW906" i="2"/>
  <c r="FV906" i="2"/>
  <c r="FX905" i="2"/>
  <c r="FW905" i="2"/>
  <c r="FV905" i="2"/>
  <c r="FX904" i="2"/>
  <c r="FW904" i="2"/>
  <c r="FV904" i="2"/>
  <c r="FX903" i="2"/>
  <c r="FW903" i="2"/>
  <c r="FV903" i="2"/>
  <c r="FX902" i="2"/>
  <c r="FW902" i="2"/>
  <c r="FV902" i="2"/>
  <c r="FX901" i="2"/>
  <c r="FW901" i="2"/>
  <c r="FV901" i="2"/>
  <c r="FX900" i="2"/>
  <c r="FW900" i="2"/>
  <c r="FV900" i="2"/>
  <c r="FX899" i="2"/>
  <c r="FW899" i="2"/>
  <c r="FV899" i="2"/>
  <c r="FX898" i="2"/>
  <c r="FW898" i="2"/>
  <c r="FV898" i="2"/>
  <c r="FX897" i="2"/>
  <c r="FW897" i="2"/>
  <c r="FV897" i="2"/>
  <c r="FX896" i="2"/>
  <c r="FW896" i="2"/>
  <c r="FV896" i="2"/>
  <c r="FX895" i="2"/>
  <c r="FW895" i="2"/>
  <c r="FV895" i="2"/>
  <c r="FX894" i="2"/>
  <c r="FW894" i="2"/>
  <c r="FV894" i="2"/>
  <c r="FX893" i="2"/>
  <c r="FW893" i="2"/>
  <c r="FV893" i="2"/>
  <c r="FX892" i="2"/>
  <c r="FW892" i="2"/>
  <c r="FV892" i="2"/>
  <c r="FX891" i="2"/>
  <c r="FW891" i="2"/>
  <c r="FV891" i="2"/>
  <c r="FX890" i="2"/>
  <c r="FW890" i="2"/>
  <c r="FV890" i="2"/>
  <c r="FX889" i="2"/>
  <c r="FW889" i="2"/>
  <c r="FV889" i="2"/>
  <c r="FX888" i="2"/>
  <c r="FW888" i="2"/>
  <c r="FV888" i="2"/>
  <c r="FX887" i="2"/>
  <c r="FW887" i="2"/>
  <c r="FV887" i="2"/>
  <c r="FX886" i="2"/>
  <c r="FW886" i="2"/>
  <c r="FV886" i="2"/>
  <c r="FX885" i="2"/>
  <c r="FW885" i="2"/>
  <c r="FV885" i="2"/>
  <c r="FX884" i="2"/>
  <c r="FW884" i="2"/>
  <c r="FV884" i="2"/>
  <c r="FX883" i="2"/>
  <c r="FW883" i="2"/>
  <c r="FV883" i="2"/>
  <c r="FX882" i="2"/>
  <c r="FW882" i="2"/>
  <c r="FV882" i="2"/>
  <c r="FX881" i="2"/>
  <c r="FW881" i="2"/>
  <c r="FV881" i="2"/>
  <c r="FX880" i="2"/>
  <c r="FW880" i="2"/>
  <c r="FV880" i="2"/>
  <c r="FX879" i="2"/>
  <c r="FW879" i="2"/>
  <c r="FV879" i="2"/>
  <c r="FX878" i="2"/>
  <c r="FW878" i="2"/>
  <c r="FV878" i="2"/>
  <c r="FX877" i="2"/>
  <c r="FW877" i="2"/>
  <c r="FV877" i="2"/>
  <c r="FX876" i="2"/>
  <c r="FW876" i="2"/>
  <c r="FV876" i="2"/>
  <c r="FX875" i="2"/>
  <c r="FW875" i="2"/>
  <c r="FV875" i="2"/>
  <c r="FX874" i="2"/>
  <c r="FW874" i="2"/>
  <c r="FV874" i="2"/>
  <c r="FX873" i="2"/>
  <c r="FW873" i="2"/>
  <c r="FV873" i="2"/>
  <c r="FX872" i="2"/>
  <c r="FW872" i="2"/>
  <c r="FV872" i="2"/>
  <c r="FX871" i="2"/>
  <c r="FW871" i="2"/>
  <c r="FV871" i="2"/>
  <c r="FX870" i="2"/>
  <c r="FW870" i="2"/>
  <c r="FV870" i="2"/>
  <c r="FX869" i="2"/>
  <c r="FW869" i="2"/>
  <c r="FV869" i="2"/>
  <c r="FX868" i="2"/>
  <c r="FW868" i="2"/>
  <c r="FV868" i="2"/>
  <c r="FX867" i="2"/>
  <c r="FW867" i="2"/>
  <c r="FV867" i="2"/>
  <c r="FX866" i="2"/>
  <c r="FW866" i="2"/>
  <c r="FV866" i="2"/>
  <c r="FX865" i="2"/>
  <c r="FW865" i="2"/>
  <c r="FV865" i="2"/>
  <c r="FX864" i="2"/>
  <c r="FW864" i="2"/>
  <c r="FV864" i="2"/>
  <c r="FX863" i="2"/>
  <c r="FW863" i="2"/>
  <c r="FV863" i="2"/>
  <c r="FX862" i="2"/>
  <c r="FW862" i="2"/>
  <c r="FV862" i="2"/>
  <c r="FX861" i="2"/>
  <c r="FW861" i="2"/>
  <c r="FV861" i="2"/>
  <c r="FX860" i="2"/>
  <c r="FW860" i="2"/>
  <c r="FV860" i="2"/>
  <c r="FX859" i="2"/>
  <c r="FW859" i="2"/>
  <c r="FV859" i="2"/>
  <c r="FX858" i="2"/>
  <c r="FW858" i="2"/>
  <c r="FV858" i="2"/>
  <c r="FX857" i="2"/>
  <c r="FW857" i="2"/>
  <c r="FV857" i="2"/>
  <c r="FX856" i="2"/>
  <c r="FW856" i="2"/>
  <c r="FV856" i="2"/>
  <c r="FX855" i="2"/>
  <c r="FW855" i="2"/>
  <c r="FV855" i="2"/>
  <c r="FX854" i="2"/>
  <c r="FW854" i="2"/>
  <c r="FV854" i="2"/>
  <c r="FX853" i="2"/>
  <c r="FW853" i="2"/>
  <c r="FV853" i="2"/>
  <c r="FX852" i="2"/>
  <c r="FW852" i="2"/>
  <c r="FV852" i="2"/>
  <c r="FX851" i="2"/>
  <c r="FW851" i="2"/>
  <c r="FV851" i="2"/>
  <c r="FX850" i="2"/>
  <c r="FW850" i="2"/>
  <c r="FV850" i="2"/>
  <c r="FX849" i="2"/>
  <c r="FW849" i="2"/>
  <c r="FV849" i="2"/>
  <c r="FX848" i="2"/>
  <c r="FW848" i="2"/>
  <c r="FV848" i="2"/>
  <c r="FX847" i="2"/>
  <c r="FW847" i="2"/>
  <c r="FV847" i="2"/>
  <c r="FX846" i="2"/>
  <c r="FW846" i="2"/>
  <c r="FV846" i="2"/>
  <c r="FX845" i="2"/>
  <c r="FW845" i="2"/>
  <c r="FV845" i="2"/>
  <c r="FX844" i="2"/>
  <c r="FW844" i="2"/>
  <c r="FV844" i="2"/>
  <c r="FX843" i="2"/>
  <c r="FW843" i="2"/>
  <c r="FV843" i="2"/>
  <c r="FX842" i="2"/>
  <c r="FW842" i="2"/>
  <c r="FV842" i="2"/>
  <c r="FX841" i="2"/>
  <c r="FW841" i="2"/>
  <c r="FV841" i="2"/>
  <c r="FX840" i="2"/>
  <c r="FW840" i="2"/>
  <c r="FV840" i="2"/>
  <c r="FX839" i="2"/>
  <c r="FW839" i="2"/>
  <c r="FV839" i="2"/>
  <c r="FX838" i="2"/>
  <c r="FW838" i="2"/>
  <c r="FV838" i="2"/>
  <c r="FX837" i="2"/>
  <c r="FW837" i="2"/>
  <c r="FV837" i="2"/>
  <c r="FX836" i="2"/>
  <c r="FW836" i="2"/>
  <c r="FV836" i="2"/>
  <c r="FX835" i="2"/>
  <c r="FW835" i="2"/>
  <c r="FV835" i="2"/>
  <c r="FX834" i="2"/>
  <c r="FW834" i="2"/>
  <c r="FV834" i="2"/>
  <c r="FX833" i="2"/>
  <c r="FW833" i="2"/>
  <c r="FV833" i="2"/>
  <c r="FX832" i="2"/>
  <c r="FW832" i="2"/>
  <c r="FV832" i="2"/>
  <c r="FX831" i="2"/>
  <c r="FW831" i="2"/>
  <c r="FV831" i="2"/>
  <c r="FX830" i="2"/>
  <c r="FW830" i="2"/>
  <c r="FV830" i="2"/>
  <c r="FX829" i="2"/>
  <c r="FW829" i="2"/>
  <c r="FV829" i="2"/>
  <c r="FX828" i="2"/>
  <c r="FW828" i="2"/>
  <c r="FV828" i="2"/>
  <c r="FX827" i="2"/>
  <c r="FW827" i="2"/>
  <c r="FV827" i="2"/>
  <c r="FX826" i="2"/>
  <c r="FW826" i="2"/>
  <c r="FV826" i="2"/>
  <c r="FX825" i="2"/>
  <c r="FW825" i="2"/>
  <c r="FV825" i="2"/>
  <c r="FX824" i="2"/>
  <c r="FW824" i="2"/>
  <c r="FV824" i="2"/>
  <c r="FX823" i="2"/>
  <c r="FW823" i="2"/>
  <c r="FV823" i="2"/>
  <c r="FX822" i="2"/>
  <c r="FW822" i="2"/>
  <c r="FV822" i="2"/>
  <c r="FX821" i="2"/>
  <c r="FW821" i="2"/>
  <c r="FV821" i="2"/>
  <c r="FX820" i="2"/>
  <c r="FW820" i="2"/>
  <c r="FV820" i="2"/>
  <c r="FX819" i="2"/>
  <c r="FW819" i="2"/>
  <c r="FV819" i="2"/>
  <c r="FX818" i="2"/>
  <c r="FW818" i="2"/>
  <c r="FV818" i="2"/>
  <c r="FX817" i="2"/>
  <c r="FW817" i="2"/>
  <c r="FV817" i="2"/>
  <c r="FX816" i="2"/>
  <c r="FW816" i="2"/>
  <c r="FV816" i="2"/>
  <c r="FX815" i="2"/>
  <c r="FW815" i="2"/>
  <c r="FV815" i="2"/>
  <c r="FX814" i="2"/>
  <c r="FW814" i="2"/>
  <c r="FV814" i="2"/>
  <c r="FX813" i="2"/>
  <c r="FW813" i="2"/>
  <c r="FV813" i="2"/>
  <c r="FX812" i="2"/>
  <c r="FW812" i="2"/>
  <c r="FV812" i="2"/>
  <c r="FX811" i="2"/>
  <c r="FW811" i="2"/>
  <c r="FV811" i="2"/>
  <c r="FX810" i="2"/>
  <c r="FW810" i="2"/>
  <c r="FV810" i="2"/>
  <c r="FX809" i="2"/>
  <c r="FW809" i="2"/>
  <c r="FV809" i="2"/>
  <c r="FX808" i="2"/>
  <c r="FW808" i="2"/>
  <c r="FV808" i="2"/>
  <c r="FX807" i="2"/>
  <c r="FW807" i="2"/>
  <c r="FV807" i="2"/>
  <c r="FX806" i="2"/>
  <c r="FW806" i="2"/>
  <c r="FV806" i="2"/>
  <c r="FX805" i="2"/>
  <c r="FW805" i="2"/>
  <c r="FV805" i="2"/>
  <c r="FX804" i="2"/>
  <c r="FW804" i="2"/>
  <c r="FV804" i="2"/>
  <c r="FX803" i="2"/>
  <c r="FW803" i="2"/>
  <c r="FV803" i="2"/>
  <c r="FX802" i="2"/>
  <c r="FW802" i="2"/>
  <c r="FV802" i="2"/>
  <c r="FX801" i="2"/>
  <c r="FW801" i="2"/>
  <c r="FV801" i="2"/>
  <c r="FX800" i="2"/>
  <c r="FW800" i="2"/>
  <c r="FV800" i="2"/>
  <c r="FX799" i="2"/>
  <c r="FW799" i="2"/>
  <c r="FV799" i="2"/>
  <c r="FX798" i="2"/>
  <c r="FW798" i="2"/>
  <c r="FV798" i="2"/>
  <c r="FX797" i="2"/>
  <c r="FW797" i="2"/>
  <c r="FV797" i="2"/>
  <c r="FX796" i="2"/>
  <c r="FW796" i="2"/>
  <c r="FV796" i="2"/>
  <c r="FX795" i="2"/>
  <c r="FW795" i="2"/>
  <c r="FV795" i="2"/>
  <c r="FX794" i="2"/>
  <c r="FW794" i="2"/>
  <c r="FV794" i="2"/>
  <c r="FX793" i="2"/>
  <c r="FW793" i="2"/>
  <c r="FV793" i="2"/>
  <c r="FX792" i="2"/>
  <c r="FW792" i="2"/>
  <c r="FV792" i="2"/>
  <c r="FX791" i="2"/>
  <c r="FW791" i="2"/>
  <c r="FV791" i="2"/>
  <c r="FX790" i="2"/>
  <c r="FW790" i="2"/>
  <c r="FV790" i="2"/>
  <c r="FX789" i="2"/>
  <c r="FW789" i="2"/>
  <c r="FV789" i="2"/>
  <c r="FX788" i="2"/>
  <c r="FW788" i="2"/>
  <c r="FV788" i="2"/>
  <c r="FX787" i="2"/>
  <c r="FW787" i="2"/>
  <c r="FV787" i="2"/>
  <c r="FX786" i="2"/>
  <c r="FW786" i="2"/>
  <c r="FV786" i="2"/>
  <c r="FX785" i="2"/>
  <c r="FW785" i="2"/>
  <c r="FV785" i="2"/>
  <c r="FX784" i="2"/>
  <c r="FW784" i="2"/>
  <c r="FV784" i="2"/>
  <c r="FX783" i="2"/>
  <c r="FW783" i="2"/>
  <c r="FV783" i="2"/>
  <c r="FX782" i="2"/>
  <c r="FW782" i="2"/>
  <c r="FV782" i="2"/>
  <c r="FX781" i="2"/>
  <c r="FW781" i="2"/>
  <c r="FV781" i="2"/>
  <c r="FX780" i="2"/>
  <c r="FW780" i="2"/>
  <c r="FV780" i="2"/>
  <c r="FX779" i="2"/>
  <c r="FW779" i="2"/>
  <c r="FV779" i="2"/>
  <c r="FX778" i="2"/>
  <c r="FW778" i="2"/>
  <c r="FV778" i="2"/>
  <c r="FX777" i="2"/>
  <c r="FW777" i="2"/>
  <c r="FV777" i="2"/>
  <c r="FX776" i="2"/>
  <c r="FW776" i="2"/>
  <c r="FV776" i="2"/>
  <c r="FX775" i="2"/>
  <c r="FW775" i="2"/>
  <c r="FV775" i="2"/>
  <c r="FX774" i="2"/>
  <c r="FW774" i="2"/>
  <c r="FV774" i="2"/>
  <c r="FX773" i="2"/>
  <c r="FW773" i="2"/>
  <c r="FV773" i="2"/>
  <c r="FX772" i="2"/>
  <c r="FW772" i="2"/>
  <c r="FV772" i="2"/>
  <c r="FX771" i="2"/>
  <c r="FW771" i="2"/>
  <c r="FV771" i="2"/>
  <c r="FX770" i="2"/>
  <c r="FW770" i="2"/>
  <c r="FV770" i="2"/>
  <c r="FX769" i="2"/>
  <c r="FW769" i="2"/>
  <c r="FV769" i="2"/>
  <c r="FX768" i="2"/>
  <c r="FW768" i="2"/>
  <c r="FV768" i="2"/>
  <c r="FX767" i="2"/>
  <c r="FW767" i="2"/>
  <c r="FV767" i="2"/>
  <c r="FX766" i="2"/>
  <c r="FW766" i="2"/>
  <c r="FV766" i="2"/>
  <c r="FX765" i="2"/>
  <c r="FW765" i="2"/>
  <c r="FV765" i="2"/>
  <c r="FX764" i="2"/>
  <c r="FW764" i="2"/>
  <c r="FV764" i="2"/>
  <c r="FX763" i="2"/>
  <c r="FW763" i="2"/>
  <c r="FV763" i="2"/>
  <c r="FX762" i="2"/>
  <c r="FW762" i="2"/>
  <c r="FV762" i="2"/>
  <c r="FX761" i="2"/>
  <c r="FW761" i="2"/>
  <c r="FV761" i="2"/>
  <c r="FX760" i="2"/>
  <c r="FW760" i="2"/>
  <c r="FV760" i="2"/>
  <c r="FX759" i="2"/>
  <c r="FW759" i="2"/>
  <c r="FV759" i="2"/>
  <c r="FX758" i="2"/>
  <c r="FW758" i="2"/>
  <c r="FV758" i="2"/>
  <c r="FX757" i="2"/>
  <c r="FW757" i="2"/>
  <c r="FV757" i="2"/>
  <c r="FX756" i="2"/>
  <c r="FW756" i="2"/>
  <c r="FV756" i="2"/>
  <c r="FX755" i="2"/>
  <c r="FW755" i="2"/>
  <c r="FV755" i="2"/>
  <c r="FX754" i="2"/>
  <c r="FW754" i="2"/>
  <c r="FV754" i="2"/>
  <c r="FX753" i="2"/>
  <c r="FW753" i="2"/>
  <c r="FV753" i="2"/>
  <c r="FX752" i="2"/>
  <c r="FW752" i="2"/>
  <c r="FV752" i="2"/>
  <c r="FX751" i="2"/>
  <c r="FW751" i="2"/>
  <c r="FV751" i="2"/>
  <c r="FX750" i="2"/>
  <c r="FW750" i="2"/>
  <c r="FV750" i="2"/>
  <c r="FX749" i="2"/>
  <c r="FW749" i="2"/>
  <c r="FV749" i="2"/>
  <c r="FX748" i="2"/>
  <c r="FW748" i="2"/>
  <c r="FV748" i="2"/>
  <c r="FX747" i="2"/>
  <c r="FW747" i="2"/>
  <c r="FV747" i="2"/>
  <c r="FX746" i="2"/>
  <c r="FW746" i="2"/>
  <c r="FV746" i="2"/>
  <c r="FX745" i="2"/>
  <c r="FW745" i="2"/>
  <c r="FV745" i="2"/>
  <c r="FX744" i="2"/>
  <c r="FW744" i="2"/>
  <c r="FV744" i="2"/>
  <c r="FX743" i="2"/>
  <c r="FW743" i="2"/>
  <c r="FV743" i="2"/>
  <c r="FX742" i="2"/>
  <c r="FW742" i="2"/>
  <c r="FV742" i="2"/>
  <c r="FX741" i="2"/>
  <c r="FW741" i="2"/>
  <c r="FV741" i="2"/>
  <c r="FX740" i="2"/>
  <c r="FW740" i="2"/>
  <c r="FV740" i="2"/>
  <c r="FX739" i="2"/>
  <c r="FW739" i="2"/>
  <c r="FV739" i="2"/>
  <c r="FX738" i="2"/>
  <c r="FW738" i="2"/>
  <c r="FV738" i="2"/>
  <c r="FX737" i="2"/>
  <c r="FW737" i="2"/>
  <c r="FV737" i="2"/>
  <c r="FX736" i="2"/>
  <c r="FW736" i="2"/>
  <c r="FV736" i="2"/>
  <c r="FX735" i="2"/>
  <c r="FW735" i="2"/>
  <c r="FV735" i="2"/>
  <c r="FX734" i="2"/>
  <c r="FW734" i="2"/>
  <c r="FV734" i="2"/>
  <c r="FX733" i="2"/>
  <c r="FW733" i="2"/>
  <c r="FV733" i="2"/>
  <c r="FX732" i="2"/>
  <c r="FW732" i="2"/>
  <c r="FV732" i="2"/>
  <c r="FX731" i="2"/>
  <c r="FW731" i="2"/>
  <c r="FV731" i="2"/>
  <c r="FX730" i="2"/>
  <c r="FW730" i="2"/>
  <c r="FV730" i="2"/>
  <c r="FX729" i="2"/>
  <c r="FW729" i="2"/>
  <c r="FV729" i="2"/>
  <c r="FX728" i="2"/>
  <c r="FW728" i="2"/>
  <c r="FV728" i="2"/>
  <c r="FX727" i="2"/>
  <c r="FW727" i="2"/>
  <c r="FV727" i="2"/>
  <c r="FX726" i="2"/>
  <c r="FW726" i="2"/>
  <c r="FV726" i="2"/>
  <c r="FX725" i="2"/>
  <c r="FW725" i="2"/>
  <c r="FV725" i="2"/>
  <c r="FX724" i="2"/>
  <c r="FW724" i="2"/>
  <c r="FV724" i="2"/>
  <c r="FX723" i="2"/>
  <c r="FW723" i="2"/>
  <c r="FV723" i="2"/>
  <c r="FX722" i="2"/>
  <c r="FW722" i="2"/>
  <c r="FV722" i="2"/>
  <c r="FX721" i="2"/>
  <c r="FW721" i="2"/>
  <c r="FV721" i="2"/>
  <c r="FX720" i="2"/>
  <c r="FW720" i="2"/>
  <c r="FV720" i="2"/>
  <c r="FX719" i="2"/>
  <c r="FW719" i="2"/>
  <c r="FV719" i="2"/>
  <c r="FX718" i="2"/>
  <c r="FW718" i="2"/>
  <c r="FV718" i="2"/>
  <c r="FX717" i="2"/>
  <c r="FW717" i="2"/>
  <c r="FV717" i="2"/>
  <c r="FX716" i="2"/>
  <c r="FW716" i="2"/>
  <c r="FV716" i="2"/>
  <c r="FX715" i="2"/>
  <c r="FW715" i="2"/>
  <c r="FV715" i="2"/>
  <c r="FX714" i="2"/>
  <c r="FW714" i="2"/>
  <c r="FV714" i="2"/>
  <c r="FX713" i="2"/>
  <c r="FW713" i="2"/>
  <c r="FV713" i="2"/>
  <c r="FX712" i="2"/>
  <c r="FW712" i="2"/>
  <c r="FV712" i="2"/>
  <c r="FX711" i="2"/>
  <c r="FW711" i="2"/>
  <c r="FV711" i="2"/>
  <c r="FX710" i="2"/>
  <c r="FW710" i="2"/>
  <c r="FV710" i="2"/>
  <c r="FX709" i="2"/>
  <c r="FW709" i="2"/>
  <c r="FV709" i="2"/>
  <c r="FX708" i="2"/>
  <c r="FW708" i="2"/>
  <c r="FV708" i="2"/>
  <c r="FX707" i="2"/>
  <c r="FW707" i="2"/>
  <c r="FV707" i="2"/>
  <c r="FX706" i="2"/>
  <c r="FW706" i="2"/>
  <c r="FV706" i="2"/>
  <c r="FX705" i="2"/>
  <c r="FW705" i="2"/>
  <c r="FV705" i="2"/>
  <c r="FX704" i="2"/>
  <c r="FW704" i="2"/>
  <c r="FV704" i="2"/>
  <c r="FX703" i="2"/>
  <c r="FW703" i="2"/>
  <c r="FV703" i="2"/>
  <c r="FX702" i="2"/>
  <c r="FW702" i="2"/>
  <c r="FV702" i="2"/>
  <c r="FX701" i="2"/>
  <c r="FW701" i="2"/>
  <c r="FV701" i="2"/>
  <c r="FX700" i="2"/>
  <c r="FW700" i="2"/>
  <c r="FV700" i="2"/>
  <c r="FX699" i="2"/>
  <c r="FW699" i="2"/>
  <c r="FV699" i="2"/>
  <c r="FX698" i="2"/>
  <c r="FW698" i="2"/>
  <c r="FV698" i="2"/>
  <c r="FX697" i="2"/>
  <c r="FW697" i="2"/>
  <c r="FV697" i="2"/>
  <c r="FX696" i="2"/>
  <c r="FW696" i="2"/>
  <c r="FV696" i="2"/>
  <c r="FX695" i="2"/>
  <c r="FW695" i="2"/>
  <c r="FV695" i="2"/>
  <c r="FX694" i="2"/>
  <c r="FW694" i="2"/>
  <c r="FV694" i="2"/>
  <c r="FX693" i="2"/>
  <c r="FW693" i="2"/>
  <c r="FV693" i="2"/>
  <c r="FX692" i="2"/>
  <c r="FW692" i="2"/>
  <c r="FV692" i="2"/>
  <c r="FX691" i="2"/>
  <c r="FW691" i="2"/>
  <c r="FV691" i="2"/>
  <c r="FX690" i="2"/>
  <c r="FW690" i="2"/>
  <c r="FV690" i="2"/>
  <c r="FX689" i="2"/>
  <c r="FW689" i="2"/>
  <c r="FV689" i="2"/>
  <c r="FX688" i="2"/>
  <c r="FW688" i="2"/>
  <c r="FV688" i="2"/>
  <c r="FX687" i="2"/>
  <c r="FW687" i="2"/>
  <c r="FV687" i="2"/>
  <c r="FX686" i="2"/>
  <c r="FW686" i="2"/>
  <c r="FV686" i="2"/>
  <c r="FX685" i="2"/>
  <c r="FW685" i="2"/>
  <c r="FV685" i="2"/>
  <c r="FX684" i="2"/>
  <c r="FW684" i="2"/>
  <c r="FV684" i="2"/>
  <c r="FX683" i="2"/>
  <c r="FW683" i="2"/>
  <c r="FV683" i="2"/>
  <c r="FX682" i="2"/>
  <c r="FW682" i="2"/>
  <c r="FV682" i="2"/>
  <c r="FX681" i="2"/>
  <c r="FW681" i="2"/>
  <c r="FV681" i="2"/>
  <c r="FX680" i="2"/>
  <c r="FW680" i="2"/>
  <c r="FV680" i="2"/>
  <c r="FX679" i="2"/>
  <c r="FW679" i="2"/>
  <c r="FV679" i="2"/>
  <c r="FX678" i="2"/>
  <c r="FW678" i="2"/>
  <c r="FV678" i="2"/>
  <c r="FX677" i="2"/>
  <c r="FW677" i="2"/>
  <c r="FV677" i="2"/>
  <c r="FX676" i="2"/>
  <c r="FW676" i="2"/>
  <c r="FV676" i="2"/>
  <c r="FX675" i="2"/>
  <c r="FW675" i="2"/>
  <c r="FV675" i="2"/>
  <c r="FX674" i="2"/>
  <c r="FW674" i="2"/>
  <c r="FV674" i="2"/>
  <c r="FX673" i="2"/>
  <c r="FW673" i="2"/>
  <c r="FV673" i="2"/>
  <c r="FX672" i="2"/>
  <c r="FW672" i="2"/>
  <c r="FV672" i="2"/>
  <c r="FX671" i="2"/>
  <c r="FW671" i="2"/>
  <c r="FV671" i="2"/>
  <c r="FX670" i="2"/>
  <c r="FW670" i="2"/>
  <c r="FV670" i="2"/>
  <c r="FX669" i="2"/>
  <c r="FW669" i="2"/>
  <c r="FV669" i="2"/>
  <c r="FX668" i="2"/>
  <c r="FW668" i="2"/>
  <c r="FV668" i="2"/>
  <c r="FX667" i="2"/>
  <c r="FW667" i="2"/>
  <c r="FV667" i="2"/>
  <c r="FX666" i="2"/>
  <c r="FW666" i="2"/>
  <c r="FV666" i="2"/>
  <c r="FX665" i="2"/>
  <c r="FW665" i="2"/>
  <c r="FV665" i="2"/>
  <c r="FX664" i="2"/>
  <c r="FW664" i="2"/>
  <c r="FV664" i="2"/>
  <c r="FX663" i="2"/>
  <c r="FW663" i="2"/>
  <c r="FV663" i="2"/>
  <c r="FX662" i="2"/>
  <c r="FW662" i="2"/>
  <c r="FV662" i="2"/>
  <c r="FX661" i="2"/>
  <c r="FW661" i="2"/>
  <c r="FV661" i="2"/>
  <c r="FX660" i="2"/>
  <c r="FW660" i="2"/>
  <c r="FV660" i="2"/>
  <c r="FX659" i="2"/>
  <c r="FW659" i="2"/>
  <c r="FV659" i="2"/>
  <c r="FX658" i="2"/>
  <c r="FW658" i="2"/>
  <c r="FV658" i="2"/>
  <c r="FX657" i="2"/>
  <c r="FW657" i="2"/>
  <c r="FV657" i="2"/>
  <c r="FX656" i="2"/>
  <c r="FW656" i="2"/>
  <c r="FV656" i="2"/>
  <c r="FX655" i="2"/>
  <c r="FW655" i="2"/>
  <c r="FV655" i="2"/>
  <c r="FX654" i="2"/>
  <c r="FW654" i="2"/>
  <c r="FV654" i="2"/>
  <c r="FX653" i="2"/>
  <c r="FW653" i="2"/>
  <c r="FV653" i="2"/>
  <c r="FX652" i="2"/>
  <c r="FW652" i="2"/>
  <c r="FV652" i="2"/>
  <c r="FX651" i="2"/>
  <c r="FW651" i="2"/>
  <c r="FV651" i="2"/>
  <c r="FX650" i="2"/>
  <c r="FW650" i="2"/>
  <c r="FV650" i="2"/>
  <c r="FX649" i="2"/>
  <c r="FW649" i="2"/>
  <c r="FV649" i="2"/>
  <c r="FX648" i="2"/>
  <c r="FW648" i="2"/>
  <c r="FV648" i="2"/>
  <c r="FX647" i="2"/>
  <c r="FW647" i="2"/>
  <c r="FV647" i="2"/>
  <c r="FX646" i="2"/>
  <c r="FW646" i="2"/>
  <c r="FV646" i="2"/>
  <c r="FX645" i="2"/>
  <c r="FW645" i="2"/>
  <c r="FV645" i="2"/>
  <c r="FX644" i="2"/>
  <c r="FW644" i="2"/>
  <c r="FV644" i="2"/>
  <c r="FX643" i="2"/>
  <c r="FW643" i="2"/>
  <c r="FV643" i="2"/>
  <c r="FX642" i="2"/>
  <c r="FW642" i="2"/>
  <c r="FV642" i="2"/>
  <c r="FX641" i="2"/>
  <c r="FW641" i="2"/>
  <c r="FV641" i="2"/>
  <c r="FX640" i="2"/>
  <c r="FW640" i="2"/>
  <c r="FV640" i="2"/>
  <c r="FX639" i="2"/>
  <c r="FW639" i="2"/>
  <c r="FV639" i="2"/>
  <c r="FX638" i="2"/>
  <c r="FW638" i="2"/>
  <c r="FV638" i="2"/>
  <c r="FX637" i="2"/>
  <c r="FW637" i="2"/>
  <c r="FV637" i="2"/>
  <c r="FX636" i="2"/>
  <c r="FW636" i="2"/>
  <c r="FV636" i="2"/>
  <c r="FX635" i="2"/>
  <c r="FW635" i="2"/>
  <c r="FV635" i="2"/>
  <c r="FX634" i="2"/>
  <c r="FW634" i="2"/>
  <c r="FV634" i="2"/>
  <c r="FX633" i="2"/>
  <c r="FW633" i="2"/>
  <c r="FV633" i="2"/>
  <c r="FX632" i="2"/>
  <c r="FW632" i="2"/>
  <c r="FV632" i="2"/>
  <c r="FX631" i="2"/>
  <c r="FW631" i="2"/>
  <c r="FV631" i="2"/>
  <c r="FX630" i="2"/>
  <c r="FW630" i="2"/>
  <c r="FV630" i="2"/>
  <c r="FX629" i="2"/>
  <c r="FW629" i="2"/>
  <c r="FV629" i="2"/>
  <c r="FX628" i="2"/>
  <c r="FW628" i="2"/>
  <c r="FV628" i="2"/>
  <c r="FX627" i="2"/>
  <c r="FW627" i="2"/>
  <c r="FV627" i="2"/>
  <c r="FX626" i="2"/>
  <c r="FW626" i="2"/>
  <c r="FV626" i="2"/>
  <c r="FX625" i="2"/>
  <c r="FW625" i="2"/>
  <c r="FV625" i="2"/>
  <c r="FX624" i="2"/>
  <c r="FW624" i="2"/>
  <c r="FV624" i="2"/>
  <c r="FX623" i="2"/>
  <c r="FW623" i="2"/>
  <c r="FV623" i="2"/>
  <c r="FX622" i="2"/>
  <c r="FW622" i="2"/>
  <c r="FV622" i="2"/>
  <c r="FX621" i="2"/>
  <c r="FW621" i="2"/>
  <c r="FV621" i="2"/>
  <c r="FX620" i="2"/>
  <c r="FW620" i="2"/>
  <c r="FV620" i="2"/>
  <c r="FX619" i="2"/>
  <c r="FW619" i="2"/>
  <c r="FV619" i="2"/>
  <c r="FX618" i="2"/>
  <c r="FW618" i="2"/>
  <c r="FV618" i="2"/>
  <c r="FX617" i="2"/>
  <c r="FW617" i="2"/>
  <c r="FV617" i="2"/>
  <c r="FX616" i="2"/>
  <c r="FW616" i="2"/>
  <c r="FV616" i="2"/>
  <c r="FX615" i="2"/>
  <c r="FW615" i="2"/>
  <c r="FV615" i="2"/>
  <c r="FX614" i="2"/>
  <c r="FW614" i="2"/>
  <c r="FV614" i="2"/>
  <c r="FX613" i="2"/>
  <c r="FW613" i="2"/>
  <c r="FV613" i="2"/>
  <c r="FX612" i="2"/>
  <c r="FW612" i="2"/>
  <c r="FV612" i="2"/>
  <c r="FX611" i="2"/>
  <c r="FW611" i="2"/>
  <c r="FV611" i="2"/>
  <c r="FX610" i="2"/>
  <c r="FW610" i="2"/>
  <c r="FV610" i="2"/>
  <c r="FX609" i="2"/>
  <c r="FW609" i="2"/>
  <c r="FV609" i="2"/>
  <c r="FX608" i="2"/>
  <c r="FW608" i="2"/>
  <c r="FV608" i="2"/>
  <c r="FX607" i="2"/>
  <c r="FW607" i="2"/>
  <c r="FV607" i="2"/>
  <c r="FX606" i="2"/>
  <c r="FW606" i="2"/>
  <c r="FV606" i="2"/>
  <c r="FX605" i="2"/>
  <c r="FW605" i="2"/>
  <c r="FV605" i="2"/>
  <c r="FX604" i="2"/>
  <c r="FW604" i="2"/>
  <c r="FV604" i="2"/>
  <c r="FX603" i="2"/>
  <c r="FW603" i="2"/>
  <c r="FV603" i="2"/>
  <c r="FX602" i="2"/>
  <c r="FW602" i="2"/>
  <c r="FV602" i="2"/>
  <c r="FX601" i="2"/>
  <c r="FW601" i="2"/>
  <c r="FV601" i="2"/>
  <c r="FX600" i="2"/>
  <c r="FW600" i="2"/>
  <c r="FV600" i="2"/>
  <c r="FX599" i="2"/>
  <c r="FW599" i="2"/>
  <c r="FV599" i="2"/>
  <c r="FX598" i="2"/>
  <c r="FW598" i="2"/>
  <c r="FV598" i="2"/>
  <c r="FX597" i="2"/>
  <c r="FW597" i="2"/>
  <c r="FV597" i="2"/>
  <c r="FX596" i="2"/>
  <c r="FW596" i="2"/>
  <c r="FV596" i="2"/>
  <c r="FX595" i="2"/>
  <c r="FW595" i="2"/>
  <c r="FV595" i="2"/>
  <c r="FX594" i="2"/>
  <c r="FW594" i="2"/>
  <c r="FV594" i="2"/>
  <c r="FX593" i="2"/>
  <c r="FW593" i="2"/>
  <c r="FV593" i="2"/>
  <c r="FX592" i="2"/>
  <c r="FW592" i="2"/>
  <c r="FV592" i="2"/>
  <c r="FX591" i="2"/>
  <c r="FW591" i="2"/>
  <c r="FV591" i="2"/>
  <c r="FX590" i="2"/>
  <c r="FW590" i="2"/>
  <c r="FV590" i="2"/>
  <c r="FX589" i="2"/>
  <c r="FW589" i="2"/>
  <c r="FV589" i="2"/>
  <c r="FX588" i="2"/>
  <c r="FW588" i="2"/>
  <c r="FV588" i="2"/>
  <c r="FX587" i="2"/>
  <c r="FW587" i="2"/>
  <c r="FV587" i="2"/>
  <c r="FX586" i="2"/>
  <c r="FW586" i="2"/>
  <c r="FV586" i="2"/>
  <c r="FX585" i="2"/>
  <c r="FW585" i="2"/>
  <c r="FV585" i="2"/>
  <c r="FX584" i="2"/>
  <c r="FW584" i="2"/>
  <c r="FV584" i="2"/>
  <c r="FX583" i="2"/>
  <c r="FW583" i="2"/>
  <c r="FV583" i="2"/>
  <c r="FX582" i="2"/>
  <c r="FW582" i="2"/>
  <c r="FV582" i="2"/>
  <c r="FX581" i="2"/>
  <c r="FW581" i="2"/>
  <c r="FV581" i="2"/>
  <c r="FX580" i="2"/>
  <c r="FW580" i="2"/>
  <c r="FV580" i="2"/>
  <c r="FX579" i="2"/>
  <c r="FW579" i="2"/>
  <c r="FV579" i="2"/>
  <c r="FX578" i="2"/>
  <c r="FW578" i="2"/>
  <c r="FV578" i="2"/>
  <c r="FX577" i="2"/>
  <c r="FW577" i="2"/>
  <c r="FV577" i="2"/>
  <c r="FX576" i="2"/>
  <c r="FW576" i="2"/>
  <c r="FV576" i="2"/>
  <c r="FX575" i="2"/>
  <c r="FW575" i="2"/>
  <c r="FV575" i="2"/>
  <c r="FX574" i="2"/>
  <c r="FW574" i="2"/>
  <c r="FV574" i="2"/>
  <c r="FX573" i="2"/>
  <c r="FW573" i="2"/>
  <c r="FV573" i="2"/>
  <c r="FX572" i="2"/>
  <c r="FW572" i="2"/>
  <c r="FV572" i="2"/>
  <c r="FX571" i="2"/>
  <c r="FW571" i="2"/>
  <c r="FV571" i="2"/>
  <c r="FX570" i="2"/>
  <c r="FW570" i="2"/>
  <c r="FV570" i="2"/>
  <c r="FX569" i="2"/>
  <c r="FW569" i="2"/>
  <c r="FV569" i="2"/>
  <c r="FX568" i="2"/>
  <c r="FW568" i="2"/>
  <c r="FV568" i="2"/>
  <c r="FX567" i="2"/>
  <c r="FW567" i="2"/>
  <c r="FV567" i="2"/>
  <c r="FX566" i="2"/>
  <c r="FW566" i="2"/>
  <c r="FV566" i="2"/>
  <c r="FX565" i="2"/>
  <c r="FW565" i="2"/>
  <c r="FV565" i="2"/>
  <c r="FX564" i="2"/>
  <c r="FW564" i="2"/>
  <c r="FV564" i="2"/>
  <c r="FX563" i="2"/>
  <c r="FW563" i="2"/>
  <c r="FV563" i="2"/>
  <c r="FX562" i="2"/>
  <c r="FW562" i="2"/>
  <c r="FV562" i="2"/>
  <c r="FX561" i="2"/>
  <c r="FW561" i="2"/>
  <c r="FV561" i="2"/>
  <c r="FX560" i="2"/>
  <c r="FW560" i="2"/>
  <c r="FV560" i="2"/>
  <c r="FX559" i="2"/>
  <c r="FW559" i="2"/>
  <c r="FV559" i="2"/>
  <c r="FX558" i="2"/>
  <c r="FW558" i="2"/>
  <c r="FV558" i="2"/>
  <c r="FX557" i="2"/>
  <c r="FW557" i="2"/>
  <c r="FV557" i="2"/>
  <c r="FX556" i="2"/>
  <c r="FW556" i="2"/>
  <c r="FV556" i="2"/>
  <c r="FX555" i="2"/>
  <c r="FW555" i="2"/>
  <c r="FV555" i="2"/>
  <c r="FX554" i="2"/>
  <c r="FW554" i="2"/>
  <c r="FV554" i="2"/>
  <c r="FX553" i="2"/>
  <c r="FW553" i="2"/>
  <c r="FV553" i="2"/>
  <c r="FX552" i="2"/>
  <c r="FW552" i="2"/>
  <c r="FV552" i="2"/>
  <c r="FX551" i="2"/>
  <c r="FW551" i="2"/>
  <c r="FV551" i="2"/>
  <c r="FX550" i="2"/>
  <c r="FW550" i="2"/>
  <c r="FV550" i="2"/>
  <c r="FX549" i="2"/>
  <c r="FW549" i="2"/>
  <c r="FV549" i="2"/>
  <c r="FX548" i="2"/>
  <c r="FW548" i="2"/>
  <c r="FV548" i="2"/>
  <c r="FX547" i="2"/>
  <c r="FW547" i="2"/>
  <c r="FV547" i="2"/>
  <c r="FX546" i="2"/>
  <c r="FW546" i="2"/>
  <c r="FV546" i="2"/>
  <c r="FX545" i="2"/>
  <c r="FW545" i="2"/>
  <c r="FV545" i="2"/>
  <c r="FX544" i="2"/>
  <c r="FW544" i="2"/>
  <c r="FV544" i="2"/>
  <c r="FX543" i="2"/>
  <c r="FW543" i="2"/>
  <c r="FV543" i="2"/>
  <c r="FX542" i="2"/>
  <c r="FW542" i="2"/>
  <c r="FV542" i="2"/>
  <c r="FX541" i="2"/>
  <c r="FW541" i="2"/>
  <c r="FV541" i="2"/>
  <c r="FX540" i="2"/>
  <c r="FW540" i="2"/>
  <c r="FV540" i="2"/>
  <c r="FX539" i="2"/>
  <c r="FW539" i="2"/>
  <c r="FV539" i="2"/>
  <c r="FX538" i="2"/>
  <c r="FW538" i="2"/>
  <c r="FV538" i="2"/>
  <c r="FX537" i="2"/>
  <c r="FW537" i="2"/>
  <c r="FV537" i="2"/>
  <c r="FX536" i="2"/>
  <c r="FW536" i="2"/>
  <c r="FV536" i="2"/>
  <c r="FX535" i="2"/>
  <c r="FW535" i="2"/>
  <c r="FV535" i="2"/>
  <c r="FX534" i="2"/>
  <c r="FW534" i="2"/>
  <c r="FV534" i="2"/>
  <c r="FX533" i="2"/>
  <c r="FW533" i="2"/>
  <c r="FV533" i="2"/>
  <c r="FX532" i="2"/>
  <c r="FW532" i="2"/>
  <c r="FV532" i="2"/>
  <c r="FX531" i="2"/>
  <c r="FW531" i="2"/>
  <c r="FV531" i="2"/>
  <c r="FX530" i="2"/>
  <c r="FW530" i="2"/>
  <c r="FV530" i="2"/>
  <c r="FX529" i="2"/>
  <c r="FW529" i="2"/>
  <c r="FV529" i="2"/>
  <c r="FX528" i="2"/>
  <c r="FW528" i="2"/>
  <c r="FV528" i="2"/>
  <c r="FX527" i="2"/>
  <c r="FW527" i="2"/>
  <c r="FV527" i="2"/>
  <c r="FX526" i="2"/>
  <c r="FW526" i="2"/>
  <c r="FV526" i="2"/>
  <c r="FX525" i="2"/>
  <c r="FW525" i="2"/>
  <c r="FV525" i="2"/>
  <c r="FX524" i="2"/>
  <c r="FW524" i="2"/>
  <c r="FV524" i="2"/>
  <c r="FX523" i="2"/>
  <c r="FW523" i="2"/>
  <c r="FV523" i="2"/>
  <c r="FX522" i="2"/>
  <c r="FW522" i="2"/>
  <c r="FV522" i="2"/>
  <c r="FX521" i="2"/>
  <c r="FW521" i="2"/>
  <c r="FV521" i="2"/>
  <c r="FX520" i="2"/>
  <c r="FW520" i="2"/>
  <c r="FV520" i="2"/>
  <c r="FX519" i="2"/>
  <c r="FW519" i="2"/>
  <c r="FV519" i="2"/>
  <c r="FX518" i="2"/>
  <c r="FW518" i="2"/>
  <c r="FV518" i="2"/>
  <c r="FX517" i="2"/>
  <c r="FW517" i="2"/>
  <c r="FV517" i="2"/>
  <c r="FX516" i="2"/>
  <c r="FW516" i="2"/>
  <c r="FV516" i="2"/>
  <c r="FX515" i="2"/>
  <c r="FW515" i="2"/>
  <c r="FV515" i="2"/>
  <c r="FX514" i="2"/>
  <c r="FW514" i="2"/>
  <c r="FV514" i="2"/>
  <c r="FX513" i="2"/>
  <c r="FW513" i="2"/>
  <c r="FV513" i="2"/>
  <c r="FX512" i="2"/>
  <c r="FW512" i="2"/>
  <c r="FV512" i="2"/>
  <c r="FX511" i="2"/>
  <c r="FW511" i="2"/>
  <c r="FV511" i="2"/>
  <c r="FX510" i="2"/>
  <c r="FW510" i="2"/>
  <c r="FV510" i="2"/>
  <c r="FX509" i="2"/>
  <c r="FW509" i="2"/>
  <c r="FV509" i="2"/>
  <c r="FX508" i="2"/>
  <c r="FW508" i="2"/>
  <c r="FV508" i="2"/>
  <c r="FX507" i="2"/>
  <c r="FW507" i="2"/>
  <c r="FV507" i="2"/>
  <c r="FX506" i="2"/>
  <c r="FW506" i="2"/>
  <c r="FV506" i="2"/>
  <c r="FX505" i="2"/>
  <c r="FW505" i="2"/>
  <c r="FV505" i="2"/>
  <c r="FX504" i="2"/>
  <c r="FW504" i="2"/>
  <c r="FV504" i="2"/>
  <c r="FX503" i="2"/>
  <c r="FW503" i="2"/>
  <c r="FV503" i="2"/>
  <c r="FX502" i="2"/>
  <c r="FW502" i="2"/>
  <c r="FV502" i="2"/>
  <c r="FX501" i="2"/>
  <c r="FW501" i="2"/>
  <c r="FV501" i="2"/>
  <c r="FX500" i="2"/>
  <c r="FW500" i="2"/>
  <c r="FV500" i="2"/>
  <c r="FX499" i="2"/>
  <c r="FW499" i="2"/>
  <c r="FV499" i="2"/>
  <c r="FX498" i="2"/>
  <c r="FW498" i="2"/>
  <c r="FV498" i="2"/>
  <c r="FX497" i="2"/>
  <c r="FW497" i="2"/>
  <c r="FV497" i="2"/>
  <c r="FX496" i="2"/>
  <c r="FW496" i="2"/>
  <c r="FV496" i="2"/>
  <c r="FX495" i="2"/>
  <c r="FW495" i="2"/>
  <c r="FV495" i="2"/>
  <c r="FX494" i="2"/>
  <c r="FW494" i="2"/>
  <c r="FV494" i="2"/>
  <c r="FX493" i="2"/>
  <c r="FW493" i="2"/>
  <c r="FV493" i="2"/>
  <c r="FX492" i="2"/>
  <c r="FW492" i="2"/>
  <c r="FV492" i="2"/>
  <c r="FX491" i="2"/>
  <c r="FW491" i="2"/>
  <c r="FV491" i="2"/>
  <c r="FX490" i="2"/>
  <c r="FW490" i="2"/>
  <c r="FV490" i="2"/>
  <c r="FX489" i="2"/>
  <c r="FW489" i="2"/>
  <c r="FV489" i="2"/>
  <c r="FX488" i="2"/>
  <c r="FW488" i="2"/>
  <c r="FV488" i="2"/>
  <c r="FX487" i="2"/>
  <c r="FW487" i="2"/>
  <c r="FV487" i="2"/>
  <c r="FX486" i="2"/>
  <c r="FW486" i="2"/>
  <c r="FV486" i="2"/>
  <c r="FX485" i="2"/>
  <c r="FW485" i="2"/>
  <c r="FV485" i="2"/>
  <c r="FX484" i="2"/>
  <c r="FW484" i="2"/>
  <c r="FV484" i="2"/>
  <c r="FX483" i="2"/>
  <c r="FW483" i="2"/>
  <c r="FV483" i="2"/>
  <c r="FX482" i="2"/>
  <c r="FW482" i="2"/>
  <c r="FV482" i="2"/>
  <c r="FX481" i="2"/>
  <c r="FW481" i="2"/>
  <c r="FV481" i="2"/>
  <c r="FX480" i="2"/>
  <c r="FW480" i="2"/>
  <c r="FV480" i="2"/>
  <c r="FX479" i="2"/>
  <c r="FW479" i="2"/>
  <c r="FV479" i="2"/>
  <c r="FX478" i="2"/>
  <c r="FW478" i="2"/>
  <c r="FV478" i="2"/>
  <c r="FX477" i="2"/>
  <c r="FW477" i="2"/>
  <c r="FV477" i="2"/>
  <c r="FX476" i="2"/>
  <c r="FW476" i="2"/>
  <c r="FV476" i="2"/>
  <c r="FX475" i="2"/>
  <c r="FW475" i="2"/>
  <c r="FV475" i="2"/>
  <c r="FX474" i="2"/>
  <c r="FW474" i="2"/>
  <c r="FV474" i="2"/>
  <c r="FX473" i="2"/>
  <c r="FW473" i="2"/>
  <c r="FV473" i="2"/>
  <c r="FX472" i="2"/>
  <c r="FW472" i="2"/>
  <c r="FV472" i="2"/>
  <c r="FX471" i="2"/>
  <c r="FW471" i="2"/>
  <c r="FV471" i="2"/>
  <c r="FX470" i="2"/>
  <c r="FW470" i="2"/>
  <c r="FV470" i="2"/>
  <c r="FX469" i="2"/>
  <c r="FW469" i="2"/>
  <c r="FV469" i="2"/>
  <c r="FX468" i="2"/>
  <c r="FW468" i="2"/>
  <c r="FV468" i="2"/>
  <c r="FX467" i="2"/>
  <c r="FW467" i="2"/>
  <c r="FV467" i="2"/>
  <c r="FX466" i="2"/>
  <c r="FW466" i="2"/>
  <c r="FV466" i="2"/>
  <c r="FX465" i="2"/>
  <c r="FW465" i="2"/>
  <c r="FV465" i="2"/>
  <c r="FX464" i="2"/>
  <c r="FW464" i="2"/>
  <c r="FV464" i="2"/>
  <c r="FX463" i="2"/>
  <c r="FW463" i="2"/>
  <c r="FV463" i="2"/>
  <c r="FX462" i="2"/>
  <c r="FW462" i="2"/>
  <c r="FV462" i="2"/>
  <c r="FX461" i="2"/>
  <c r="FW461" i="2"/>
  <c r="FV461" i="2"/>
  <c r="FX460" i="2"/>
  <c r="FW460" i="2"/>
  <c r="FV460" i="2"/>
  <c r="FX459" i="2"/>
  <c r="FW459" i="2"/>
  <c r="FV459" i="2"/>
  <c r="FX458" i="2"/>
  <c r="FW458" i="2"/>
  <c r="FV458" i="2"/>
  <c r="FX457" i="2"/>
  <c r="FW457" i="2"/>
  <c r="FV457" i="2"/>
  <c r="FX456" i="2"/>
  <c r="FW456" i="2"/>
  <c r="FV456" i="2"/>
  <c r="FX455" i="2"/>
  <c r="FW455" i="2"/>
  <c r="FV455" i="2"/>
  <c r="FX454" i="2"/>
  <c r="FW454" i="2"/>
  <c r="FV454" i="2"/>
  <c r="FX453" i="2"/>
  <c r="FW453" i="2"/>
  <c r="FV453" i="2"/>
  <c r="FX452" i="2"/>
  <c r="FW452" i="2"/>
  <c r="FV452" i="2"/>
  <c r="FX451" i="2"/>
  <c r="FW451" i="2"/>
  <c r="FV451" i="2"/>
  <c r="FX450" i="2"/>
  <c r="FW450" i="2"/>
  <c r="FV450" i="2"/>
  <c r="FX449" i="2"/>
  <c r="FW449" i="2"/>
  <c r="FV449" i="2"/>
  <c r="FX448" i="2"/>
  <c r="FW448" i="2"/>
  <c r="FV448" i="2"/>
  <c r="FX447" i="2"/>
  <c r="FW447" i="2"/>
  <c r="FV447" i="2"/>
  <c r="FX446" i="2"/>
  <c r="FW446" i="2"/>
  <c r="FV446" i="2"/>
  <c r="FX445" i="2"/>
  <c r="FW445" i="2"/>
  <c r="FV445" i="2"/>
  <c r="FX444" i="2"/>
  <c r="FW444" i="2"/>
  <c r="FV444" i="2"/>
  <c r="FX443" i="2"/>
  <c r="FW443" i="2"/>
  <c r="FV443" i="2"/>
  <c r="FX442" i="2"/>
  <c r="FW442" i="2"/>
  <c r="FV442" i="2"/>
  <c r="FX441" i="2"/>
  <c r="FW441" i="2"/>
  <c r="FV441" i="2"/>
  <c r="FX440" i="2"/>
  <c r="FW440" i="2"/>
  <c r="FV440" i="2"/>
  <c r="FX439" i="2"/>
  <c r="FW439" i="2"/>
  <c r="FV439" i="2"/>
  <c r="FX438" i="2"/>
  <c r="FW438" i="2"/>
  <c r="FV438" i="2"/>
  <c r="FX437" i="2"/>
  <c r="FW437" i="2"/>
  <c r="FV437" i="2"/>
  <c r="FX436" i="2"/>
  <c r="FW436" i="2"/>
  <c r="FV436" i="2"/>
  <c r="FX435" i="2"/>
  <c r="FW435" i="2"/>
  <c r="FV435" i="2"/>
  <c r="FX434" i="2"/>
  <c r="FW434" i="2"/>
  <c r="FV434" i="2"/>
  <c r="FX433" i="2"/>
  <c r="FW433" i="2"/>
  <c r="FV433" i="2"/>
  <c r="FX432" i="2"/>
  <c r="FW432" i="2"/>
  <c r="FV432" i="2"/>
  <c r="FX431" i="2"/>
  <c r="FW431" i="2"/>
  <c r="FV431" i="2"/>
  <c r="FX430" i="2"/>
  <c r="FW430" i="2"/>
  <c r="FV430" i="2"/>
  <c r="FX429" i="2"/>
  <c r="FW429" i="2"/>
  <c r="FV429" i="2"/>
  <c r="FX428" i="2"/>
  <c r="FW428" i="2"/>
  <c r="FV428" i="2"/>
  <c r="FX427" i="2"/>
  <c r="FW427" i="2"/>
  <c r="FV427" i="2"/>
  <c r="FX426" i="2"/>
  <c r="FW426" i="2"/>
  <c r="FV426" i="2"/>
  <c r="FX425" i="2"/>
  <c r="FW425" i="2"/>
  <c r="FV425" i="2"/>
  <c r="FX424" i="2"/>
  <c r="FW424" i="2"/>
  <c r="FV424" i="2"/>
  <c r="FX423" i="2"/>
  <c r="FW423" i="2"/>
  <c r="FV423" i="2"/>
  <c r="FX422" i="2"/>
  <c r="FW422" i="2"/>
  <c r="FV422" i="2"/>
  <c r="FX421" i="2"/>
  <c r="FW421" i="2"/>
  <c r="FV421" i="2"/>
  <c r="FX420" i="2"/>
  <c r="FW420" i="2"/>
  <c r="FV420" i="2"/>
  <c r="FX419" i="2"/>
  <c r="FW419" i="2"/>
  <c r="FV419" i="2"/>
  <c r="FX418" i="2"/>
  <c r="FW418" i="2"/>
  <c r="FV418" i="2"/>
  <c r="FX417" i="2"/>
  <c r="FW417" i="2"/>
  <c r="FV417" i="2"/>
  <c r="FX416" i="2"/>
  <c r="FW416" i="2"/>
  <c r="FV416" i="2"/>
  <c r="FX415" i="2"/>
  <c r="FW415" i="2"/>
  <c r="FV415" i="2"/>
  <c r="FX414" i="2"/>
  <c r="FW414" i="2"/>
  <c r="FV414" i="2"/>
  <c r="FX413" i="2"/>
  <c r="FW413" i="2"/>
  <c r="FV413" i="2"/>
  <c r="FX412" i="2"/>
  <c r="FW412" i="2"/>
  <c r="FV412" i="2"/>
  <c r="FX411" i="2"/>
  <c r="FW411" i="2"/>
  <c r="FV411" i="2"/>
  <c r="FX410" i="2"/>
  <c r="FW410" i="2"/>
  <c r="FV410" i="2"/>
  <c r="FX409" i="2"/>
  <c r="FW409" i="2"/>
  <c r="FV409" i="2"/>
  <c r="FX408" i="2"/>
  <c r="FW408" i="2"/>
  <c r="FV408" i="2"/>
  <c r="FX407" i="2"/>
  <c r="FW407" i="2"/>
  <c r="FV407" i="2"/>
  <c r="FX406" i="2"/>
  <c r="FW406" i="2"/>
  <c r="FV406" i="2"/>
  <c r="FX405" i="2"/>
  <c r="FW405" i="2"/>
  <c r="FV405" i="2"/>
  <c r="FX404" i="2"/>
  <c r="FW404" i="2"/>
  <c r="FV404" i="2"/>
  <c r="FX403" i="2"/>
  <c r="FW403" i="2"/>
  <c r="FV403" i="2"/>
  <c r="FX402" i="2"/>
  <c r="FW402" i="2"/>
  <c r="FV402" i="2"/>
  <c r="FX401" i="2"/>
  <c r="FW401" i="2"/>
  <c r="FV401" i="2"/>
  <c r="FX400" i="2"/>
  <c r="FW400" i="2"/>
  <c r="FV400" i="2"/>
  <c r="FX399" i="2"/>
  <c r="FW399" i="2"/>
  <c r="FV399" i="2"/>
  <c r="FX398" i="2"/>
  <c r="FW398" i="2"/>
  <c r="FV398" i="2"/>
  <c r="FX397" i="2"/>
  <c r="FW397" i="2"/>
  <c r="FV397" i="2"/>
  <c r="FX396" i="2"/>
  <c r="FW396" i="2"/>
  <c r="FV396" i="2"/>
  <c r="FX395" i="2"/>
  <c r="FW395" i="2"/>
  <c r="FV395" i="2"/>
  <c r="FX394" i="2"/>
  <c r="FW394" i="2"/>
  <c r="FV394" i="2"/>
  <c r="FX393" i="2"/>
  <c r="FW393" i="2"/>
  <c r="FV393" i="2"/>
  <c r="FX392" i="2"/>
  <c r="FW392" i="2"/>
  <c r="FV392" i="2"/>
  <c r="FX391" i="2"/>
  <c r="FW391" i="2"/>
  <c r="FV391" i="2"/>
  <c r="FX390" i="2"/>
  <c r="FW390" i="2"/>
  <c r="FV390" i="2"/>
  <c r="FX389" i="2"/>
  <c r="FW389" i="2"/>
  <c r="FV389" i="2"/>
  <c r="FX388" i="2"/>
  <c r="FW388" i="2"/>
  <c r="FV388" i="2"/>
  <c r="FX387" i="2"/>
  <c r="FW387" i="2"/>
  <c r="FV387" i="2"/>
  <c r="FX386" i="2"/>
  <c r="FW386" i="2"/>
  <c r="FV386" i="2"/>
  <c r="FX385" i="2"/>
  <c r="FW385" i="2"/>
  <c r="FV385" i="2"/>
  <c r="FX384" i="2"/>
  <c r="FW384" i="2"/>
  <c r="FV384" i="2"/>
  <c r="FX383" i="2"/>
  <c r="FW383" i="2"/>
  <c r="FV383" i="2"/>
  <c r="FX382" i="2"/>
  <c r="FW382" i="2"/>
  <c r="FV382" i="2"/>
  <c r="FX381" i="2"/>
  <c r="FW381" i="2"/>
  <c r="FV381" i="2"/>
  <c r="FX380" i="2"/>
  <c r="FW380" i="2"/>
  <c r="FV380" i="2"/>
  <c r="FX379" i="2"/>
  <c r="FW379" i="2"/>
  <c r="FV379" i="2"/>
  <c r="FX378" i="2"/>
  <c r="FW378" i="2"/>
  <c r="FV378" i="2"/>
  <c r="FX377" i="2"/>
  <c r="FW377" i="2"/>
  <c r="FV377" i="2"/>
  <c r="FX376" i="2"/>
  <c r="FW376" i="2"/>
  <c r="FV376" i="2"/>
  <c r="FX375" i="2"/>
  <c r="FW375" i="2"/>
  <c r="FV375" i="2"/>
  <c r="FX374" i="2"/>
  <c r="FW374" i="2"/>
  <c r="FV374" i="2"/>
  <c r="FX373" i="2"/>
  <c r="FW373" i="2"/>
  <c r="FV373" i="2"/>
  <c r="FX372" i="2"/>
  <c r="FW372" i="2"/>
  <c r="FV372" i="2"/>
  <c r="FX371" i="2"/>
  <c r="FW371" i="2"/>
  <c r="FV371" i="2"/>
  <c r="FX370" i="2"/>
  <c r="FW370" i="2"/>
  <c r="FV370" i="2"/>
  <c r="FX369" i="2"/>
  <c r="FW369" i="2"/>
  <c r="FV369" i="2"/>
  <c r="FX368" i="2"/>
  <c r="FW368" i="2"/>
  <c r="FV368" i="2"/>
  <c r="FX367" i="2"/>
  <c r="FW367" i="2"/>
  <c r="FV367" i="2"/>
  <c r="FX366" i="2"/>
  <c r="FW366" i="2"/>
  <c r="FV366" i="2"/>
  <c r="FX365" i="2"/>
  <c r="FW365" i="2"/>
  <c r="FV365" i="2"/>
  <c r="FX364" i="2"/>
  <c r="FW364" i="2"/>
  <c r="FV364" i="2"/>
  <c r="FX363" i="2"/>
  <c r="FW363" i="2"/>
  <c r="FV363" i="2"/>
  <c r="FX362" i="2"/>
  <c r="FW362" i="2"/>
  <c r="FV362" i="2"/>
  <c r="FX361" i="2"/>
  <c r="FW361" i="2"/>
  <c r="FV361" i="2"/>
  <c r="FX360" i="2"/>
  <c r="FW360" i="2"/>
  <c r="FV360" i="2"/>
  <c r="FX359" i="2"/>
  <c r="FW359" i="2"/>
  <c r="FV359" i="2"/>
  <c r="FX358" i="2"/>
  <c r="FW358" i="2"/>
  <c r="FV358" i="2"/>
  <c r="FX357" i="2"/>
  <c r="FW357" i="2"/>
  <c r="FV357" i="2"/>
  <c r="FX356" i="2"/>
  <c r="FW356" i="2"/>
  <c r="FV356" i="2"/>
  <c r="FX355" i="2"/>
  <c r="FW355" i="2"/>
  <c r="FV355" i="2"/>
  <c r="FX354" i="2"/>
  <c r="FW354" i="2"/>
  <c r="FV354" i="2"/>
  <c r="FX353" i="2"/>
  <c r="FW353" i="2"/>
  <c r="FV353" i="2"/>
  <c r="FX352" i="2"/>
  <c r="FW352" i="2"/>
  <c r="FV352" i="2"/>
  <c r="FX351" i="2"/>
  <c r="FW351" i="2"/>
  <c r="FV351" i="2"/>
  <c r="FX350" i="2"/>
  <c r="FW350" i="2"/>
  <c r="FV350" i="2"/>
  <c r="FX349" i="2"/>
  <c r="FW349" i="2"/>
  <c r="FV349" i="2"/>
  <c r="FX348" i="2"/>
  <c r="FW348" i="2"/>
  <c r="FV348" i="2"/>
  <c r="FX347" i="2"/>
  <c r="FW347" i="2"/>
  <c r="FV347" i="2"/>
  <c r="FX346" i="2"/>
  <c r="FW346" i="2"/>
  <c r="FV346" i="2"/>
  <c r="FX345" i="2"/>
  <c r="FW345" i="2"/>
  <c r="FV345" i="2"/>
  <c r="FX344" i="2"/>
  <c r="FW344" i="2"/>
  <c r="FV344" i="2"/>
  <c r="FX343" i="2"/>
  <c r="FW343" i="2"/>
  <c r="FV343" i="2"/>
  <c r="FX342" i="2"/>
  <c r="FW342" i="2"/>
  <c r="FV342" i="2"/>
  <c r="FX341" i="2"/>
  <c r="FW341" i="2"/>
  <c r="FV341" i="2"/>
  <c r="FX340" i="2"/>
  <c r="FW340" i="2"/>
  <c r="FV340" i="2"/>
  <c r="FX339" i="2"/>
  <c r="FW339" i="2"/>
  <c r="FV339" i="2"/>
  <c r="FX338" i="2"/>
  <c r="FW338" i="2"/>
  <c r="FV338" i="2"/>
  <c r="FX337" i="2"/>
  <c r="FW337" i="2"/>
  <c r="FV337" i="2"/>
  <c r="FX336" i="2"/>
  <c r="FW336" i="2"/>
  <c r="FV336" i="2"/>
  <c r="FX335" i="2"/>
  <c r="FW335" i="2"/>
  <c r="FV335" i="2"/>
  <c r="FX334" i="2"/>
  <c r="FW334" i="2"/>
  <c r="FV334" i="2"/>
  <c r="FX333" i="2"/>
  <c r="FW333" i="2"/>
  <c r="FV333" i="2"/>
  <c r="FX332" i="2"/>
  <c r="FW332" i="2"/>
  <c r="FV332" i="2"/>
  <c r="FX331" i="2"/>
  <c r="FW331" i="2"/>
  <c r="FV331" i="2"/>
  <c r="FX330" i="2"/>
  <c r="FW330" i="2"/>
  <c r="FV330" i="2"/>
  <c r="FX329" i="2"/>
  <c r="FW329" i="2"/>
  <c r="FV329" i="2"/>
  <c r="FX328" i="2"/>
  <c r="FW328" i="2"/>
  <c r="FV328" i="2"/>
  <c r="FX327" i="2"/>
  <c r="FW327" i="2"/>
  <c r="FV327" i="2"/>
  <c r="FX326" i="2"/>
  <c r="FW326" i="2"/>
  <c r="FV326" i="2"/>
  <c r="FX325" i="2"/>
  <c r="FW325" i="2"/>
  <c r="FV325" i="2"/>
  <c r="FX324" i="2"/>
  <c r="FW324" i="2"/>
  <c r="FV324" i="2"/>
  <c r="FX323" i="2"/>
  <c r="FW323" i="2"/>
  <c r="FV323" i="2"/>
  <c r="FX322" i="2"/>
  <c r="FW322" i="2"/>
  <c r="FV322" i="2"/>
  <c r="FX321" i="2"/>
  <c r="FW321" i="2"/>
  <c r="FV321" i="2"/>
  <c r="FX320" i="2"/>
  <c r="FW320" i="2"/>
  <c r="FV320" i="2"/>
  <c r="FX319" i="2"/>
  <c r="FW319" i="2"/>
  <c r="FV319" i="2"/>
  <c r="FX318" i="2"/>
  <c r="FW318" i="2"/>
  <c r="FV318" i="2"/>
  <c r="FX317" i="2"/>
  <c r="FW317" i="2"/>
  <c r="FV317" i="2"/>
  <c r="FX316" i="2"/>
  <c r="FW316" i="2"/>
  <c r="FV316" i="2"/>
  <c r="FX315" i="2"/>
  <c r="FW315" i="2"/>
  <c r="FV315" i="2"/>
  <c r="FX314" i="2"/>
  <c r="FW314" i="2"/>
  <c r="FV314" i="2"/>
  <c r="FX313" i="2"/>
  <c r="FW313" i="2"/>
  <c r="FV313" i="2"/>
  <c r="FX312" i="2"/>
  <c r="FW312" i="2"/>
  <c r="FV312" i="2"/>
  <c r="FX311" i="2"/>
  <c r="FW311" i="2"/>
  <c r="FV311" i="2"/>
  <c r="FX310" i="2"/>
  <c r="FW310" i="2"/>
  <c r="FV310" i="2"/>
  <c r="FX309" i="2"/>
  <c r="FW309" i="2"/>
  <c r="FV309" i="2"/>
  <c r="FX308" i="2"/>
  <c r="FW308" i="2"/>
  <c r="FV308" i="2"/>
  <c r="FX307" i="2"/>
  <c r="FW307" i="2"/>
  <c r="FV307" i="2"/>
  <c r="FX306" i="2"/>
  <c r="FW306" i="2"/>
  <c r="FV306" i="2"/>
  <c r="FX305" i="2"/>
  <c r="FW305" i="2"/>
  <c r="FV305" i="2"/>
  <c r="FX304" i="2"/>
  <c r="FW304" i="2"/>
  <c r="FV304" i="2"/>
  <c r="FX303" i="2"/>
  <c r="FW303" i="2"/>
  <c r="FV303" i="2"/>
  <c r="FX302" i="2"/>
  <c r="FW302" i="2"/>
  <c r="FV302" i="2"/>
  <c r="FX301" i="2"/>
  <c r="FW301" i="2"/>
  <c r="FV301" i="2"/>
  <c r="FX300" i="2"/>
  <c r="FW300" i="2"/>
  <c r="FV300" i="2"/>
  <c r="FX299" i="2"/>
  <c r="FW299" i="2"/>
  <c r="FV299" i="2"/>
  <c r="FX298" i="2"/>
  <c r="FW298" i="2"/>
  <c r="FV298" i="2"/>
  <c r="FX297" i="2"/>
  <c r="FW297" i="2"/>
  <c r="FV297" i="2"/>
  <c r="FX296" i="2"/>
  <c r="FW296" i="2"/>
  <c r="FV296" i="2"/>
  <c r="FX295" i="2"/>
  <c r="FW295" i="2"/>
  <c r="FV295" i="2"/>
  <c r="FX294" i="2"/>
  <c r="FW294" i="2"/>
  <c r="FV294" i="2"/>
  <c r="FX293" i="2"/>
  <c r="FW293" i="2"/>
  <c r="FV293" i="2"/>
  <c r="FX292" i="2"/>
  <c r="FW292" i="2"/>
  <c r="FV292" i="2"/>
  <c r="FX291" i="2"/>
  <c r="FW291" i="2"/>
  <c r="FV291" i="2"/>
  <c r="FX290" i="2"/>
  <c r="FW290" i="2"/>
  <c r="FV290" i="2"/>
  <c r="FX289" i="2"/>
  <c r="FW289" i="2"/>
  <c r="FV289" i="2"/>
  <c r="FX288" i="2"/>
  <c r="FW288" i="2"/>
  <c r="FV288" i="2"/>
  <c r="FX287" i="2"/>
  <c r="FW287" i="2"/>
  <c r="FV287" i="2"/>
  <c r="FX286" i="2"/>
  <c r="FW286" i="2"/>
  <c r="FV286" i="2"/>
  <c r="FX285" i="2"/>
  <c r="FW285" i="2"/>
  <c r="FV285" i="2"/>
  <c r="FX284" i="2"/>
  <c r="FW284" i="2"/>
  <c r="FV284" i="2"/>
  <c r="FX283" i="2"/>
  <c r="FW283" i="2"/>
  <c r="FV283" i="2"/>
  <c r="FX282" i="2"/>
  <c r="FW282" i="2"/>
  <c r="FV282" i="2"/>
  <c r="FX281" i="2"/>
  <c r="FW281" i="2"/>
  <c r="FV281" i="2"/>
  <c r="FX280" i="2"/>
  <c r="FW280" i="2"/>
  <c r="FV280" i="2"/>
  <c r="FX279" i="2"/>
  <c r="FW279" i="2"/>
  <c r="FV279" i="2"/>
  <c r="FX278" i="2"/>
  <c r="FW278" i="2"/>
  <c r="FV278" i="2"/>
  <c r="FX277" i="2"/>
  <c r="FW277" i="2"/>
  <c r="FV277" i="2"/>
  <c r="FX276" i="2"/>
  <c r="FW276" i="2"/>
  <c r="FV276" i="2"/>
  <c r="FX275" i="2"/>
  <c r="FW275" i="2"/>
  <c r="FV275" i="2"/>
  <c r="FX274" i="2"/>
  <c r="FW274" i="2"/>
  <c r="FV274" i="2"/>
  <c r="FX273" i="2"/>
  <c r="FW273" i="2"/>
  <c r="FV273" i="2"/>
  <c r="FX272" i="2"/>
  <c r="FW272" i="2"/>
  <c r="FV272" i="2"/>
  <c r="FX271" i="2"/>
  <c r="FW271" i="2"/>
  <c r="FV271" i="2"/>
  <c r="FX270" i="2"/>
  <c r="FW270" i="2"/>
  <c r="FV270" i="2"/>
  <c r="FX269" i="2"/>
  <c r="FW269" i="2"/>
  <c r="FV269" i="2"/>
  <c r="FX268" i="2"/>
  <c r="FW268" i="2"/>
  <c r="FV268" i="2"/>
  <c r="FX267" i="2"/>
  <c r="FW267" i="2"/>
  <c r="FV267" i="2"/>
  <c r="FX266" i="2"/>
  <c r="FW266" i="2"/>
  <c r="FV266" i="2"/>
  <c r="FX265" i="2"/>
  <c r="FW265" i="2"/>
  <c r="FV265" i="2"/>
  <c r="FX264" i="2"/>
  <c r="FW264" i="2"/>
  <c r="FV264" i="2"/>
  <c r="FX263" i="2"/>
  <c r="FW263" i="2"/>
  <c r="FV263" i="2"/>
  <c r="FX262" i="2"/>
  <c r="FW262" i="2"/>
  <c r="FV262" i="2"/>
  <c r="FX261" i="2"/>
  <c r="FW261" i="2"/>
  <c r="FV261" i="2"/>
  <c r="FX260" i="2"/>
  <c r="FW260" i="2"/>
  <c r="FV260" i="2"/>
  <c r="FX259" i="2"/>
  <c r="FW259" i="2"/>
  <c r="FV259" i="2"/>
  <c r="FX258" i="2"/>
  <c r="FW258" i="2"/>
  <c r="FV258" i="2"/>
  <c r="FX257" i="2"/>
  <c r="FW257" i="2"/>
  <c r="FV257" i="2"/>
  <c r="FX256" i="2"/>
  <c r="FW256" i="2"/>
  <c r="FV256" i="2"/>
  <c r="FX255" i="2"/>
  <c r="FW255" i="2"/>
  <c r="FV255" i="2"/>
  <c r="FX254" i="2"/>
  <c r="FW254" i="2"/>
  <c r="FV254" i="2"/>
  <c r="FX253" i="2"/>
  <c r="FW253" i="2"/>
  <c r="FV253" i="2"/>
  <c r="FX252" i="2"/>
  <c r="FW252" i="2"/>
  <c r="FV252" i="2"/>
  <c r="FX251" i="2"/>
  <c r="FW251" i="2"/>
  <c r="FV251" i="2"/>
  <c r="FX250" i="2"/>
  <c r="FW250" i="2"/>
  <c r="FV250" i="2"/>
  <c r="FX249" i="2"/>
  <c r="FW249" i="2"/>
  <c r="FV249" i="2"/>
  <c r="FX248" i="2"/>
  <c r="FW248" i="2"/>
  <c r="FV248" i="2"/>
  <c r="FX247" i="2"/>
  <c r="FW247" i="2"/>
  <c r="FV247" i="2"/>
  <c r="FX246" i="2"/>
  <c r="FW246" i="2"/>
  <c r="FV246" i="2"/>
  <c r="FX245" i="2"/>
  <c r="FW245" i="2"/>
  <c r="FV245" i="2"/>
  <c r="FX244" i="2"/>
  <c r="FW244" i="2"/>
  <c r="FV244" i="2"/>
  <c r="FX243" i="2"/>
  <c r="FW243" i="2"/>
  <c r="FV243" i="2"/>
  <c r="FX242" i="2"/>
  <c r="FW242" i="2"/>
  <c r="FV242" i="2"/>
  <c r="FX241" i="2"/>
  <c r="FW241" i="2"/>
  <c r="FV241" i="2"/>
  <c r="FX240" i="2"/>
  <c r="FW240" i="2"/>
  <c r="FV240" i="2"/>
  <c r="FX239" i="2"/>
  <c r="FW239" i="2"/>
  <c r="FV239" i="2"/>
  <c r="FX238" i="2"/>
  <c r="FW238" i="2"/>
  <c r="FV238" i="2"/>
  <c r="FX237" i="2"/>
  <c r="FW237" i="2"/>
  <c r="FV237" i="2"/>
  <c r="FX236" i="2"/>
  <c r="FW236" i="2"/>
  <c r="FV236" i="2"/>
  <c r="FX235" i="2"/>
  <c r="FW235" i="2"/>
  <c r="FV235" i="2"/>
  <c r="FX234" i="2"/>
  <c r="FW234" i="2"/>
  <c r="FV234" i="2"/>
  <c r="FX233" i="2"/>
  <c r="FW233" i="2"/>
  <c r="FV233" i="2"/>
  <c r="FX232" i="2"/>
  <c r="FW232" i="2"/>
  <c r="FV232" i="2"/>
  <c r="FX231" i="2"/>
  <c r="FW231" i="2"/>
  <c r="FV231" i="2"/>
  <c r="FX230" i="2"/>
  <c r="FW230" i="2"/>
  <c r="FV230" i="2"/>
  <c r="FX229" i="2"/>
  <c r="FW229" i="2"/>
  <c r="FV229" i="2"/>
  <c r="FX228" i="2"/>
  <c r="FW228" i="2"/>
  <c r="FV228" i="2"/>
  <c r="FX227" i="2"/>
  <c r="FW227" i="2"/>
  <c r="FV227" i="2"/>
  <c r="FX226" i="2"/>
  <c r="FW226" i="2"/>
  <c r="FV226" i="2"/>
  <c r="FX225" i="2"/>
  <c r="FW225" i="2"/>
  <c r="FV225" i="2"/>
  <c r="FX224" i="2"/>
  <c r="FW224" i="2"/>
  <c r="FV224" i="2"/>
  <c r="FX223" i="2"/>
  <c r="FW223" i="2"/>
  <c r="FV223" i="2"/>
  <c r="FX222" i="2"/>
  <c r="FW222" i="2"/>
  <c r="FV222" i="2"/>
  <c r="FX221" i="2"/>
  <c r="FW221" i="2"/>
  <c r="FV221" i="2"/>
  <c r="FX220" i="2"/>
  <c r="FW220" i="2"/>
  <c r="FV220" i="2"/>
  <c r="FX219" i="2"/>
  <c r="FW219" i="2"/>
  <c r="FV219" i="2"/>
  <c r="FX218" i="2"/>
  <c r="FW218" i="2"/>
  <c r="FV218" i="2"/>
  <c r="FX217" i="2"/>
  <c r="FW217" i="2"/>
  <c r="FV217" i="2"/>
  <c r="FX216" i="2"/>
  <c r="FW216" i="2"/>
  <c r="FV216" i="2"/>
  <c r="FX215" i="2"/>
  <c r="FW215" i="2"/>
  <c r="FV215" i="2"/>
  <c r="FX214" i="2"/>
  <c r="FW214" i="2"/>
  <c r="FV214" i="2"/>
  <c r="FX213" i="2"/>
  <c r="FW213" i="2"/>
  <c r="FV213" i="2"/>
  <c r="FX212" i="2"/>
  <c r="FW212" i="2"/>
  <c r="FV212" i="2"/>
  <c r="FX211" i="2"/>
  <c r="FW211" i="2"/>
  <c r="FV211" i="2"/>
  <c r="FX210" i="2"/>
  <c r="FW210" i="2"/>
  <c r="FV210" i="2"/>
  <c r="FX209" i="2"/>
  <c r="FW209" i="2"/>
  <c r="FV209" i="2"/>
  <c r="FX208" i="2"/>
  <c r="FW208" i="2"/>
  <c r="FV208" i="2"/>
  <c r="FX207" i="2"/>
  <c r="FW207" i="2"/>
  <c r="FV207" i="2"/>
  <c r="FX206" i="2"/>
  <c r="FW206" i="2"/>
  <c r="FV206" i="2"/>
  <c r="FX205" i="2"/>
  <c r="FW205" i="2"/>
  <c r="FV205" i="2"/>
  <c r="FX204" i="2"/>
  <c r="FW204" i="2"/>
  <c r="FV204" i="2"/>
  <c r="FX203" i="2"/>
  <c r="FW203" i="2"/>
  <c r="FV203" i="2"/>
  <c r="FX202" i="2"/>
  <c r="FW202" i="2"/>
  <c r="FV202" i="2"/>
  <c r="FX201" i="2"/>
  <c r="FW201" i="2"/>
  <c r="FV201" i="2"/>
  <c r="FX200" i="2"/>
  <c r="FW200" i="2"/>
  <c r="FV200" i="2"/>
  <c r="FX199" i="2"/>
  <c r="FW199" i="2"/>
  <c r="FV199" i="2"/>
  <c r="FX198" i="2"/>
  <c r="FW198" i="2"/>
  <c r="FV198" i="2"/>
  <c r="FX197" i="2"/>
  <c r="FW197" i="2"/>
  <c r="FV197" i="2"/>
  <c r="FX196" i="2"/>
  <c r="FW196" i="2"/>
  <c r="FV196" i="2"/>
  <c r="FX195" i="2"/>
  <c r="FW195" i="2"/>
  <c r="FV195" i="2"/>
  <c r="FX194" i="2"/>
  <c r="FW194" i="2"/>
  <c r="FV194" i="2"/>
  <c r="FX193" i="2"/>
  <c r="FW193" i="2"/>
  <c r="FV193" i="2"/>
  <c r="FX192" i="2"/>
  <c r="FW192" i="2"/>
  <c r="FV192" i="2"/>
  <c r="FX191" i="2"/>
  <c r="FW191" i="2"/>
  <c r="FV191" i="2"/>
  <c r="FX190" i="2"/>
  <c r="FW190" i="2"/>
  <c r="FV190" i="2"/>
  <c r="FX189" i="2"/>
  <c r="FW189" i="2"/>
  <c r="FV189" i="2"/>
  <c r="FX188" i="2"/>
  <c r="FW188" i="2"/>
  <c r="FV188" i="2"/>
  <c r="FX187" i="2"/>
  <c r="FW187" i="2"/>
  <c r="FV187" i="2"/>
  <c r="FX186" i="2"/>
  <c r="FW186" i="2"/>
  <c r="FV186" i="2"/>
  <c r="FX185" i="2"/>
  <c r="FW185" i="2"/>
  <c r="FV185" i="2"/>
  <c r="FX184" i="2"/>
  <c r="FW184" i="2"/>
  <c r="FV184" i="2"/>
  <c r="FX183" i="2"/>
  <c r="FW183" i="2"/>
  <c r="FV183" i="2"/>
  <c r="FX182" i="2"/>
  <c r="FW182" i="2"/>
  <c r="FV182" i="2"/>
  <c r="FX181" i="2"/>
  <c r="FW181" i="2"/>
  <c r="FV181" i="2"/>
  <c r="FX180" i="2"/>
  <c r="FW180" i="2"/>
  <c r="FV180" i="2"/>
  <c r="FX179" i="2"/>
  <c r="FW179" i="2"/>
  <c r="FV179" i="2"/>
  <c r="FX178" i="2"/>
  <c r="FW178" i="2"/>
  <c r="FV178" i="2"/>
  <c r="FX177" i="2"/>
  <c r="FW177" i="2"/>
  <c r="FV177" i="2"/>
  <c r="FX176" i="2"/>
  <c r="FW176" i="2"/>
  <c r="FV176" i="2"/>
  <c r="FX175" i="2"/>
  <c r="FW175" i="2"/>
  <c r="FV175" i="2"/>
  <c r="FX174" i="2"/>
  <c r="FW174" i="2"/>
  <c r="FV174" i="2"/>
  <c r="FX173" i="2"/>
  <c r="FW173" i="2"/>
  <c r="FV173" i="2"/>
  <c r="FX172" i="2"/>
  <c r="FW172" i="2"/>
  <c r="FV172" i="2"/>
  <c r="FX171" i="2"/>
  <c r="FW171" i="2"/>
  <c r="FV171" i="2"/>
  <c r="FX170" i="2"/>
  <c r="FW170" i="2"/>
  <c r="FV170" i="2"/>
  <c r="FX169" i="2"/>
  <c r="FW169" i="2"/>
  <c r="FV169" i="2"/>
  <c r="FX168" i="2"/>
  <c r="FW168" i="2"/>
  <c r="FV168" i="2"/>
  <c r="FX167" i="2"/>
  <c r="FW167" i="2"/>
  <c r="FV167" i="2"/>
  <c r="FX166" i="2"/>
  <c r="FW166" i="2"/>
  <c r="FV166" i="2"/>
  <c r="FX165" i="2"/>
  <c r="FW165" i="2"/>
  <c r="FV165" i="2"/>
  <c r="FX164" i="2"/>
  <c r="FW164" i="2"/>
  <c r="FV164" i="2"/>
  <c r="FX163" i="2"/>
  <c r="FW163" i="2"/>
  <c r="FV163" i="2"/>
  <c r="FX162" i="2"/>
  <c r="FW162" i="2"/>
  <c r="FV162" i="2"/>
  <c r="FX161" i="2"/>
  <c r="FW161" i="2"/>
  <c r="FV161" i="2"/>
  <c r="FX160" i="2"/>
  <c r="FW160" i="2"/>
  <c r="FV160" i="2"/>
  <c r="FX159" i="2"/>
  <c r="FW159" i="2"/>
  <c r="FV159" i="2"/>
  <c r="FX158" i="2"/>
  <c r="FW158" i="2"/>
  <c r="FV158" i="2"/>
  <c r="FX157" i="2"/>
  <c r="FW157" i="2"/>
  <c r="FV157" i="2"/>
  <c r="FX156" i="2"/>
  <c r="FW156" i="2"/>
  <c r="FV156" i="2"/>
  <c r="FX155" i="2"/>
  <c r="FW155" i="2"/>
  <c r="FV155" i="2"/>
  <c r="FX154" i="2"/>
  <c r="FW154" i="2"/>
  <c r="FV154" i="2"/>
  <c r="FX153" i="2"/>
  <c r="FW153" i="2"/>
  <c r="FV153" i="2"/>
  <c r="FX152" i="2"/>
  <c r="FW152" i="2"/>
  <c r="FV152" i="2"/>
  <c r="FX151" i="2"/>
  <c r="FW151" i="2"/>
  <c r="FV151" i="2"/>
  <c r="FX150" i="2"/>
  <c r="FW150" i="2"/>
  <c r="FV150" i="2"/>
  <c r="FX149" i="2"/>
  <c r="FW149" i="2"/>
  <c r="FV149" i="2"/>
  <c r="FX148" i="2"/>
  <c r="FW148" i="2"/>
  <c r="FV148" i="2"/>
  <c r="FX147" i="2"/>
  <c r="FW147" i="2"/>
  <c r="FV147" i="2"/>
  <c r="FX146" i="2"/>
  <c r="FW146" i="2"/>
  <c r="FV146" i="2"/>
  <c r="FX145" i="2"/>
  <c r="FW145" i="2"/>
  <c r="FV145" i="2"/>
  <c r="FX144" i="2"/>
  <c r="FW144" i="2"/>
  <c r="FV144" i="2"/>
  <c r="FX143" i="2"/>
  <c r="FW143" i="2"/>
  <c r="FV143" i="2"/>
  <c r="FX142" i="2"/>
  <c r="FW142" i="2"/>
  <c r="FV142" i="2"/>
  <c r="FX141" i="2"/>
  <c r="FW141" i="2"/>
  <c r="FV141" i="2"/>
  <c r="FX140" i="2"/>
  <c r="FW140" i="2"/>
  <c r="FV140" i="2"/>
  <c r="FX139" i="2"/>
  <c r="FW139" i="2"/>
  <c r="FV139" i="2"/>
  <c r="FX138" i="2"/>
  <c r="FW138" i="2"/>
  <c r="FV138" i="2"/>
  <c r="FX137" i="2"/>
  <c r="FW137" i="2"/>
  <c r="FV137" i="2"/>
  <c r="FX136" i="2"/>
  <c r="FW136" i="2"/>
  <c r="FV136" i="2"/>
  <c r="FX135" i="2"/>
  <c r="FW135" i="2"/>
  <c r="FV135" i="2"/>
  <c r="FX134" i="2"/>
  <c r="FW134" i="2"/>
  <c r="FV134" i="2"/>
  <c r="FX133" i="2"/>
  <c r="FW133" i="2"/>
  <c r="FV133" i="2"/>
  <c r="FX132" i="2"/>
  <c r="FW132" i="2"/>
  <c r="FV132" i="2"/>
  <c r="FX131" i="2"/>
  <c r="FW131" i="2"/>
  <c r="FV131" i="2"/>
  <c r="FX130" i="2"/>
  <c r="FW130" i="2"/>
  <c r="FV130" i="2"/>
  <c r="FX129" i="2"/>
  <c r="FW129" i="2"/>
  <c r="FV129" i="2"/>
  <c r="FX128" i="2"/>
  <c r="FW128" i="2"/>
  <c r="FV128" i="2"/>
  <c r="FX127" i="2"/>
  <c r="FW127" i="2"/>
  <c r="FV127" i="2"/>
  <c r="FX126" i="2"/>
  <c r="FW126" i="2"/>
  <c r="FV126" i="2"/>
  <c r="FX125" i="2"/>
  <c r="FW125" i="2"/>
  <c r="FV125" i="2"/>
  <c r="FX124" i="2"/>
  <c r="FW124" i="2"/>
  <c r="FV124" i="2"/>
  <c r="FX123" i="2"/>
  <c r="FW123" i="2"/>
  <c r="FV123" i="2"/>
  <c r="FX122" i="2"/>
  <c r="FW122" i="2"/>
  <c r="FV122" i="2"/>
  <c r="FX121" i="2"/>
  <c r="FW121" i="2"/>
  <c r="FV121" i="2"/>
  <c r="FX120" i="2"/>
  <c r="FW120" i="2"/>
  <c r="FV120" i="2"/>
  <c r="FX119" i="2"/>
  <c r="FW119" i="2"/>
  <c r="FV119" i="2"/>
  <c r="FX118" i="2"/>
  <c r="FW118" i="2"/>
  <c r="FV118" i="2"/>
  <c r="FX117" i="2"/>
  <c r="FW117" i="2"/>
  <c r="FV117" i="2"/>
  <c r="FX116" i="2"/>
  <c r="FW116" i="2"/>
  <c r="FV116" i="2"/>
  <c r="FX115" i="2"/>
  <c r="FW115" i="2"/>
  <c r="FV115" i="2"/>
  <c r="FX114" i="2"/>
  <c r="FW114" i="2"/>
  <c r="FV114" i="2"/>
  <c r="FX113" i="2"/>
  <c r="FW113" i="2"/>
  <c r="FV113" i="2"/>
  <c r="FX112" i="2"/>
  <c r="FW112" i="2"/>
  <c r="FV112" i="2"/>
  <c r="FX111" i="2"/>
  <c r="FW111" i="2"/>
  <c r="FV111" i="2"/>
  <c r="FX110" i="2"/>
  <c r="FW110" i="2"/>
  <c r="FV110" i="2"/>
  <c r="FX109" i="2"/>
  <c r="FW109" i="2"/>
  <c r="FV109" i="2"/>
  <c r="FX108" i="2"/>
  <c r="FW108" i="2"/>
  <c r="FV108" i="2"/>
  <c r="FX107" i="2"/>
  <c r="FW107" i="2"/>
  <c r="FV107" i="2"/>
  <c r="FX106" i="2"/>
  <c r="FW106" i="2"/>
  <c r="FV106" i="2"/>
  <c r="FX105" i="2"/>
  <c r="FW105" i="2"/>
  <c r="FV105" i="2"/>
  <c r="FX104" i="2"/>
  <c r="FW104" i="2"/>
  <c r="FV104" i="2"/>
  <c r="FX103" i="2"/>
  <c r="FW103" i="2"/>
  <c r="FV103" i="2"/>
  <c r="FX102" i="2"/>
  <c r="FW102" i="2"/>
  <c r="FV102" i="2"/>
  <c r="FX101" i="2"/>
  <c r="FW101" i="2"/>
  <c r="FV101" i="2"/>
  <c r="FX100" i="2"/>
  <c r="FW100" i="2"/>
  <c r="FV100" i="2"/>
  <c r="FX99" i="2"/>
  <c r="FW99" i="2"/>
  <c r="FV99" i="2"/>
  <c r="FX98" i="2"/>
  <c r="FW98" i="2"/>
  <c r="FV98" i="2"/>
  <c r="FX97" i="2"/>
  <c r="FW97" i="2"/>
  <c r="FV97" i="2"/>
  <c r="FX96" i="2"/>
  <c r="FW96" i="2"/>
  <c r="FV96" i="2"/>
  <c r="FX95" i="2"/>
  <c r="FW95" i="2"/>
  <c r="FV95" i="2"/>
  <c r="FX94" i="2"/>
  <c r="FW94" i="2"/>
  <c r="FV94" i="2"/>
  <c r="FX93" i="2"/>
  <c r="FW93" i="2"/>
  <c r="FV93" i="2"/>
  <c r="FX92" i="2"/>
  <c r="FW92" i="2"/>
  <c r="FV92" i="2"/>
  <c r="FX91" i="2"/>
  <c r="FW91" i="2"/>
  <c r="FV91" i="2"/>
  <c r="FX90" i="2"/>
  <c r="FW90" i="2"/>
  <c r="FV90" i="2"/>
  <c r="FX89" i="2"/>
  <c r="FW89" i="2"/>
  <c r="FV89" i="2"/>
  <c r="FX88" i="2"/>
  <c r="FW88" i="2"/>
  <c r="FV88" i="2"/>
  <c r="FX87" i="2"/>
  <c r="FW87" i="2"/>
  <c r="FV87" i="2"/>
  <c r="FX86" i="2"/>
  <c r="FW86" i="2"/>
  <c r="FV86" i="2"/>
  <c r="FX85" i="2"/>
  <c r="FW85" i="2"/>
  <c r="FV85" i="2"/>
  <c r="FX84" i="2"/>
  <c r="FW84" i="2"/>
  <c r="FV84" i="2"/>
  <c r="FX83" i="2"/>
  <c r="FW83" i="2"/>
  <c r="FV83" i="2"/>
  <c r="FX82" i="2"/>
  <c r="FW82" i="2"/>
  <c r="FV82" i="2"/>
  <c r="FX81" i="2"/>
  <c r="FW81" i="2"/>
  <c r="FV81" i="2"/>
  <c r="FX80" i="2"/>
  <c r="FW80" i="2"/>
  <c r="FV80" i="2"/>
  <c r="FX79" i="2"/>
  <c r="FW79" i="2"/>
  <c r="FV79" i="2"/>
  <c r="FX78" i="2"/>
  <c r="FW78" i="2"/>
  <c r="FV78" i="2"/>
  <c r="FX77" i="2"/>
  <c r="FW77" i="2"/>
  <c r="FV77" i="2"/>
  <c r="FX76" i="2"/>
  <c r="FW76" i="2"/>
  <c r="FV76" i="2"/>
  <c r="FX75" i="2"/>
  <c r="FW75" i="2"/>
  <c r="FV75" i="2"/>
  <c r="FX74" i="2"/>
  <c r="FW74" i="2"/>
  <c r="FV74" i="2"/>
  <c r="FX73" i="2"/>
  <c r="FW73" i="2"/>
  <c r="FV73" i="2"/>
  <c r="FX72" i="2"/>
  <c r="FW72" i="2"/>
  <c r="FV72" i="2"/>
  <c r="FX71" i="2"/>
  <c r="FW71" i="2"/>
  <c r="FV71" i="2"/>
  <c r="FX70" i="2"/>
  <c r="FW70" i="2"/>
  <c r="FV70" i="2"/>
  <c r="FX69" i="2"/>
  <c r="FW69" i="2"/>
  <c r="FV69" i="2"/>
  <c r="FX68" i="2"/>
  <c r="FW68" i="2"/>
  <c r="FV68" i="2"/>
  <c r="FX67" i="2"/>
  <c r="FW67" i="2"/>
  <c r="FV67" i="2"/>
  <c r="FX66" i="2"/>
  <c r="FW66" i="2"/>
  <c r="FV66" i="2"/>
  <c r="FX65" i="2"/>
  <c r="FW65" i="2"/>
  <c r="FV65" i="2"/>
  <c r="FX64" i="2"/>
  <c r="FW64" i="2"/>
  <c r="FV64" i="2"/>
  <c r="FX63" i="2"/>
  <c r="FW63" i="2"/>
  <c r="FV63" i="2"/>
  <c r="FX62" i="2"/>
  <c r="FW62" i="2"/>
  <c r="FV62" i="2"/>
  <c r="FX61" i="2"/>
  <c r="FW61" i="2"/>
  <c r="FV61" i="2"/>
  <c r="FX60" i="2"/>
  <c r="FW60" i="2"/>
  <c r="FV60" i="2"/>
  <c r="FX59" i="2"/>
  <c r="FW59" i="2"/>
  <c r="FV59" i="2"/>
  <c r="FX58" i="2"/>
  <c r="FW58" i="2"/>
  <c r="FV58" i="2"/>
  <c r="FX57" i="2"/>
  <c r="FW57" i="2"/>
  <c r="FV57" i="2"/>
  <c r="FX56" i="2"/>
  <c r="FW56" i="2"/>
  <c r="FV56" i="2"/>
  <c r="FX55" i="2"/>
  <c r="FW55" i="2"/>
  <c r="FV55" i="2"/>
  <c r="FX54" i="2"/>
  <c r="FW54" i="2"/>
  <c r="FV54" i="2"/>
  <c r="FX53" i="2"/>
  <c r="FW53" i="2"/>
  <c r="FV53" i="2"/>
  <c r="FX52" i="2"/>
  <c r="FW52" i="2"/>
  <c r="FV52" i="2"/>
  <c r="FX51" i="2"/>
  <c r="FW51" i="2"/>
  <c r="FV51" i="2"/>
  <c r="FX50" i="2"/>
  <c r="FW50" i="2"/>
  <c r="FV50" i="2"/>
  <c r="FX49" i="2"/>
  <c r="FW49" i="2"/>
  <c r="FV49" i="2"/>
  <c r="FX48" i="2"/>
  <c r="FW48" i="2"/>
  <c r="FV48" i="2"/>
  <c r="FX47" i="2"/>
  <c r="FW47" i="2"/>
  <c r="FV47" i="2"/>
  <c r="FX46" i="2"/>
  <c r="FW46" i="2"/>
  <c r="FV46" i="2"/>
  <c r="FX45" i="2"/>
  <c r="FW45" i="2"/>
  <c r="FV45" i="2"/>
  <c r="FX44" i="2"/>
  <c r="FW44" i="2"/>
  <c r="FV44" i="2"/>
  <c r="FX43" i="2"/>
  <c r="FW43" i="2"/>
  <c r="FV43" i="2"/>
  <c r="FX42" i="2"/>
  <c r="FW42" i="2"/>
  <c r="FV42" i="2"/>
  <c r="FX41" i="2"/>
  <c r="FW41" i="2"/>
  <c r="FV41" i="2"/>
  <c r="FX40" i="2"/>
  <c r="FW40" i="2"/>
  <c r="FV40" i="2"/>
  <c r="FX39" i="2"/>
  <c r="FW39" i="2"/>
  <c r="FV39" i="2"/>
  <c r="FX38" i="2"/>
  <c r="FW38" i="2"/>
  <c r="FV38" i="2"/>
  <c r="FX37" i="2"/>
  <c r="FW37" i="2"/>
  <c r="FV37" i="2"/>
  <c r="FX36" i="2"/>
  <c r="FW36" i="2"/>
  <c r="FV36" i="2"/>
  <c r="FX35" i="2"/>
  <c r="FW35" i="2"/>
  <c r="FV35" i="2"/>
  <c r="FX34" i="2"/>
  <c r="FW34" i="2"/>
  <c r="FV34" i="2"/>
  <c r="FX33" i="2"/>
  <c r="FW33" i="2"/>
  <c r="FV33" i="2"/>
  <c r="FX32" i="2"/>
  <c r="FW32" i="2"/>
  <c r="FV32" i="2"/>
  <c r="FX31" i="2"/>
  <c r="FW31" i="2"/>
  <c r="FV31" i="2"/>
  <c r="FX30" i="2"/>
  <c r="FW30" i="2"/>
  <c r="FV30" i="2"/>
  <c r="FX29" i="2"/>
  <c r="FW29" i="2"/>
  <c r="FV29" i="2"/>
  <c r="FX28" i="2"/>
  <c r="FW28" i="2"/>
  <c r="FV28" i="2"/>
  <c r="FX27" i="2"/>
  <c r="FW27" i="2"/>
  <c r="FV27" i="2"/>
  <c r="FX26" i="2"/>
  <c r="FW26" i="2"/>
  <c r="FV26" i="2"/>
  <c r="FX25" i="2"/>
  <c r="FW25" i="2"/>
  <c r="FV25" i="2"/>
  <c r="FX24" i="2"/>
  <c r="FW24" i="2"/>
  <c r="FV24" i="2"/>
  <c r="FX23" i="2"/>
  <c r="FW23" i="2"/>
  <c r="FV23" i="2"/>
  <c r="FX22" i="2"/>
  <c r="FW22" i="2"/>
  <c r="FV22" i="2"/>
  <c r="FX21" i="2"/>
  <c r="FW21" i="2"/>
  <c r="FV21" i="2"/>
  <c r="FX20" i="2"/>
  <c r="FW20" i="2"/>
  <c r="FV20" i="2"/>
  <c r="FX19" i="2"/>
  <c r="FW19" i="2"/>
  <c r="FV19" i="2"/>
  <c r="FX18" i="2"/>
  <c r="FW18" i="2"/>
  <c r="FV18" i="2"/>
  <c r="FX17" i="2"/>
  <c r="FW17" i="2"/>
  <c r="FV17" i="2"/>
  <c r="FX16" i="2"/>
  <c r="FW16" i="2"/>
  <c r="FV16" i="2"/>
  <c r="FX15" i="2"/>
  <c r="FW15" i="2"/>
  <c r="FV15" i="2"/>
  <c r="FX14" i="2"/>
  <c r="FW14" i="2"/>
  <c r="FV14" i="2"/>
  <c r="FX13" i="2"/>
  <c r="FW13" i="2"/>
  <c r="FV13" i="2"/>
  <c r="FX12" i="2"/>
  <c r="FW12" i="2"/>
  <c r="FV12" i="2"/>
  <c r="FX11" i="2"/>
  <c r="FW11" i="2"/>
  <c r="FV11" i="2"/>
  <c r="FX10" i="2"/>
  <c r="FW10" i="2"/>
  <c r="FV10" i="2"/>
  <c r="FX9" i="2"/>
  <c r="FW9" i="2"/>
  <c r="FV9" i="2"/>
  <c r="FX8" i="2"/>
  <c r="FW8" i="2"/>
  <c r="FV8" i="2"/>
  <c r="FX7" i="2"/>
  <c r="FW7" i="2"/>
  <c r="FV7" i="2"/>
  <c r="FX6" i="2"/>
  <c r="FW6" i="2"/>
  <c r="FV6" i="2"/>
  <c r="FX5" i="2"/>
  <c r="FW5" i="2"/>
  <c r="FV5" i="2"/>
  <c r="FX4" i="2"/>
  <c r="FW4" i="2"/>
  <c r="FV4" i="2"/>
  <c r="FX3" i="2"/>
  <c r="FW3" i="2"/>
  <c r="FV3" i="2"/>
  <c r="FX2" i="2"/>
  <c r="FW2" i="2"/>
  <c r="FV2" i="2"/>
  <c r="FR1570" i="2"/>
  <c r="FQ1570" i="2"/>
  <c r="FR1569" i="2"/>
  <c r="FQ1569" i="2"/>
  <c r="FR1568" i="2"/>
  <c r="FQ1568" i="2"/>
  <c r="FR1567" i="2"/>
  <c r="FQ1567" i="2"/>
  <c r="FR1566" i="2"/>
  <c r="FQ1566" i="2"/>
  <c r="FR1565" i="2"/>
  <c r="FQ1565" i="2"/>
  <c r="FR1564" i="2"/>
  <c r="FQ1564" i="2"/>
  <c r="FR1563" i="2"/>
  <c r="FQ1563" i="2"/>
  <c r="FR1562" i="2"/>
  <c r="FQ1562" i="2"/>
  <c r="FR1561" i="2"/>
  <c r="FQ1561" i="2"/>
  <c r="FR1560" i="2"/>
  <c r="FQ1560" i="2"/>
  <c r="FR1559" i="2"/>
  <c r="FQ1559" i="2"/>
  <c r="FR1558" i="2"/>
  <c r="FQ1558" i="2"/>
  <c r="FR1557" i="2"/>
  <c r="FQ1557" i="2"/>
  <c r="FR1556" i="2"/>
  <c r="FQ1556" i="2"/>
  <c r="FR1555" i="2"/>
  <c r="FQ1555" i="2"/>
  <c r="FR1554" i="2"/>
  <c r="FQ1554" i="2"/>
  <c r="FR1553" i="2"/>
  <c r="FQ1553" i="2"/>
  <c r="FR1552" i="2"/>
  <c r="FQ1552" i="2"/>
  <c r="FR1551" i="2"/>
  <c r="FQ1551" i="2"/>
  <c r="FR1550" i="2"/>
  <c r="FQ1550" i="2"/>
  <c r="FR1549" i="2"/>
  <c r="FQ1549" i="2"/>
  <c r="FR1548" i="2"/>
  <c r="FQ1548" i="2"/>
  <c r="FR1547" i="2"/>
  <c r="FQ1547" i="2"/>
  <c r="FR1546" i="2"/>
  <c r="FQ1546" i="2"/>
  <c r="FR1545" i="2"/>
  <c r="FQ1545" i="2"/>
  <c r="FR1544" i="2"/>
  <c r="FQ1544" i="2"/>
  <c r="FR1543" i="2"/>
  <c r="FQ1543" i="2"/>
  <c r="FR1542" i="2"/>
  <c r="FQ1542" i="2"/>
  <c r="FR1541" i="2"/>
  <c r="FQ1541" i="2"/>
  <c r="FR1540" i="2"/>
  <c r="FQ1540" i="2"/>
  <c r="FR1539" i="2"/>
  <c r="FQ1539" i="2"/>
  <c r="FR1538" i="2"/>
  <c r="FQ1538" i="2"/>
  <c r="FR1537" i="2"/>
  <c r="FQ1537" i="2"/>
  <c r="FR1536" i="2"/>
  <c r="FQ1536" i="2"/>
  <c r="FR1535" i="2"/>
  <c r="FQ1535" i="2"/>
  <c r="FR1534" i="2"/>
  <c r="FQ1534" i="2"/>
  <c r="FR1533" i="2"/>
  <c r="FQ1533" i="2"/>
  <c r="FR1532" i="2"/>
  <c r="FQ1532" i="2"/>
  <c r="FR1531" i="2"/>
  <c r="FQ1531" i="2"/>
  <c r="FR1530" i="2"/>
  <c r="FQ1530" i="2"/>
  <c r="FR1529" i="2"/>
  <c r="FQ1529" i="2"/>
  <c r="FR1528" i="2"/>
  <c r="FQ1528" i="2"/>
  <c r="FR1527" i="2"/>
  <c r="FQ1527" i="2"/>
  <c r="FR1526" i="2"/>
  <c r="FQ1526" i="2"/>
  <c r="FR1525" i="2"/>
  <c r="FQ1525" i="2"/>
  <c r="FR1524" i="2"/>
  <c r="FQ1524" i="2"/>
  <c r="FR1523" i="2"/>
  <c r="FQ1523" i="2"/>
  <c r="FR1522" i="2"/>
  <c r="FQ1522" i="2"/>
  <c r="FR1521" i="2"/>
  <c r="FQ1521" i="2"/>
  <c r="FR1520" i="2"/>
  <c r="FQ1520" i="2"/>
  <c r="FR1519" i="2"/>
  <c r="FQ1519" i="2"/>
  <c r="FR1518" i="2"/>
  <c r="FQ1518" i="2"/>
  <c r="FR1517" i="2"/>
  <c r="FQ1517" i="2"/>
  <c r="FR1516" i="2"/>
  <c r="FQ1516" i="2"/>
  <c r="FR1515" i="2"/>
  <c r="FQ1515" i="2"/>
  <c r="FR1514" i="2"/>
  <c r="FQ1514" i="2"/>
  <c r="FR1513" i="2"/>
  <c r="FQ1513" i="2"/>
  <c r="FR1512" i="2"/>
  <c r="FQ1512" i="2"/>
  <c r="FR1511" i="2"/>
  <c r="FQ1511" i="2"/>
  <c r="FR1510" i="2"/>
  <c r="FQ1510" i="2"/>
  <c r="FR1509" i="2"/>
  <c r="FQ1509" i="2"/>
  <c r="FR1508" i="2"/>
  <c r="FQ1508" i="2"/>
  <c r="FR1507" i="2"/>
  <c r="FQ1507" i="2"/>
  <c r="FR1506" i="2"/>
  <c r="FQ1506" i="2"/>
  <c r="FR1505" i="2"/>
  <c r="FQ1505" i="2"/>
  <c r="FR1504" i="2"/>
  <c r="FQ1504" i="2"/>
  <c r="FR1503" i="2"/>
  <c r="FQ1503" i="2"/>
  <c r="FR1502" i="2"/>
  <c r="FQ1502" i="2"/>
  <c r="FR1501" i="2"/>
  <c r="FQ1501" i="2"/>
  <c r="FR1500" i="2"/>
  <c r="FQ1500" i="2"/>
  <c r="FR1499" i="2"/>
  <c r="FQ1499" i="2"/>
  <c r="FR1498" i="2"/>
  <c r="FQ1498" i="2"/>
  <c r="FR1497" i="2"/>
  <c r="FQ1497" i="2"/>
  <c r="FR1496" i="2"/>
  <c r="FQ1496" i="2"/>
  <c r="FR1495" i="2"/>
  <c r="FQ1495" i="2"/>
  <c r="FR1494" i="2"/>
  <c r="FQ1494" i="2"/>
  <c r="FR1493" i="2"/>
  <c r="FQ1493" i="2"/>
  <c r="FR1492" i="2"/>
  <c r="FQ1492" i="2"/>
  <c r="FR1491" i="2"/>
  <c r="FQ1491" i="2"/>
  <c r="FR1490" i="2"/>
  <c r="FQ1490" i="2"/>
  <c r="FR1489" i="2"/>
  <c r="FQ1489" i="2"/>
  <c r="FR1488" i="2"/>
  <c r="FQ1488" i="2"/>
  <c r="FR1487" i="2"/>
  <c r="FQ1487" i="2"/>
  <c r="FR1486" i="2"/>
  <c r="FQ1486" i="2"/>
  <c r="FR1485" i="2"/>
  <c r="FQ1485" i="2"/>
  <c r="FR1484" i="2"/>
  <c r="FQ1484" i="2"/>
  <c r="FR1483" i="2"/>
  <c r="FQ1483" i="2"/>
  <c r="FR1482" i="2"/>
  <c r="FQ1482" i="2"/>
  <c r="FR1481" i="2"/>
  <c r="FQ1481" i="2"/>
  <c r="FR1480" i="2"/>
  <c r="FQ1480" i="2"/>
  <c r="FR1479" i="2"/>
  <c r="FQ1479" i="2"/>
  <c r="FR1478" i="2"/>
  <c r="FQ1478" i="2"/>
  <c r="FR1477" i="2"/>
  <c r="FQ1477" i="2"/>
  <c r="FR1476" i="2"/>
  <c r="FQ1476" i="2"/>
  <c r="FR1475" i="2"/>
  <c r="FQ1475" i="2"/>
  <c r="FR1474" i="2"/>
  <c r="FQ1474" i="2"/>
  <c r="FR1473" i="2"/>
  <c r="FQ1473" i="2"/>
  <c r="FR1472" i="2"/>
  <c r="FQ1472" i="2"/>
  <c r="FR1471" i="2"/>
  <c r="FQ1471" i="2"/>
  <c r="FR1470" i="2"/>
  <c r="FQ1470" i="2"/>
  <c r="FR1469" i="2"/>
  <c r="FQ1469" i="2"/>
  <c r="FR1468" i="2"/>
  <c r="FQ1468" i="2"/>
  <c r="FR1467" i="2"/>
  <c r="FQ1467" i="2"/>
  <c r="FR1466" i="2"/>
  <c r="FQ1466" i="2"/>
  <c r="FR1465" i="2"/>
  <c r="FQ1465" i="2"/>
  <c r="FR1464" i="2"/>
  <c r="FQ1464" i="2"/>
  <c r="FR1463" i="2"/>
  <c r="FQ1463" i="2"/>
  <c r="FR1462" i="2"/>
  <c r="FQ1462" i="2"/>
  <c r="FR1461" i="2"/>
  <c r="FQ1461" i="2"/>
  <c r="FR1460" i="2"/>
  <c r="FQ1460" i="2"/>
  <c r="FR1459" i="2"/>
  <c r="FQ1459" i="2"/>
  <c r="FR1458" i="2"/>
  <c r="FQ1458" i="2"/>
  <c r="FR1457" i="2"/>
  <c r="FQ1457" i="2"/>
  <c r="FR1456" i="2"/>
  <c r="FQ1456" i="2"/>
  <c r="FR1455" i="2"/>
  <c r="FQ1455" i="2"/>
  <c r="FR1454" i="2"/>
  <c r="FQ1454" i="2"/>
  <c r="FR1453" i="2"/>
  <c r="FQ1453" i="2"/>
  <c r="FR1452" i="2"/>
  <c r="FQ1452" i="2"/>
  <c r="FR1451" i="2"/>
  <c r="FQ1451" i="2"/>
  <c r="FR1450" i="2"/>
  <c r="FQ1450" i="2"/>
  <c r="FR1449" i="2"/>
  <c r="FQ1449" i="2"/>
  <c r="FR1448" i="2"/>
  <c r="FQ1448" i="2"/>
  <c r="FR1447" i="2"/>
  <c r="FQ1447" i="2"/>
  <c r="FR1446" i="2"/>
  <c r="FQ1446" i="2"/>
  <c r="FR1445" i="2"/>
  <c r="FQ1445" i="2"/>
  <c r="FR1444" i="2"/>
  <c r="FQ1444" i="2"/>
  <c r="FR1443" i="2"/>
  <c r="FQ1443" i="2"/>
  <c r="FR1442" i="2"/>
  <c r="FQ1442" i="2"/>
  <c r="FR1441" i="2"/>
  <c r="FQ1441" i="2"/>
  <c r="FR1440" i="2"/>
  <c r="FQ1440" i="2"/>
  <c r="FR1439" i="2"/>
  <c r="FQ1439" i="2"/>
  <c r="FR1438" i="2"/>
  <c r="FQ1438" i="2"/>
  <c r="FR1437" i="2"/>
  <c r="FQ1437" i="2"/>
  <c r="FR1436" i="2"/>
  <c r="FQ1436" i="2"/>
  <c r="FR1435" i="2"/>
  <c r="FQ1435" i="2"/>
  <c r="FR1434" i="2"/>
  <c r="FQ1434" i="2"/>
  <c r="FR1433" i="2"/>
  <c r="FQ1433" i="2"/>
  <c r="FR1432" i="2"/>
  <c r="FQ1432" i="2"/>
  <c r="FR1431" i="2"/>
  <c r="FQ1431" i="2"/>
  <c r="FR1430" i="2"/>
  <c r="FQ1430" i="2"/>
  <c r="FR1429" i="2"/>
  <c r="FQ1429" i="2"/>
  <c r="FR1428" i="2"/>
  <c r="FQ1428" i="2"/>
  <c r="FR1427" i="2"/>
  <c r="FQ1427" i="2"/>
  <c r="FR1426" i="2"/>
  <c r="FQ1426" i="2"/>
  <c r="FR1425" i="2"/>
  <c r="FQ1425" i="2"/>
  <c r="FR1424" i="2"/>
  <c r="FQ1424" i="2"/>
  <c r="FR1423" i="2"/>
  <c r="FQ1423" i="2"/>
  <c r="FR1422" i="2"/>
  <c r="FQ1422" i="2"/>
  <c r="FR1421" i="2"/>
  <c r="FQ1421" i="2"/>
  <c r="FR1420" i="2"/>
  <c r="FQ1420" i="2"/>
  <c r="FR1419" i="2"/>
  <c r="FQ1419" i="2"/>
  <c r="FR1418" i="2"/>
  <c r="FQ1418" i="2"/>
  <c r="FR1417" i="2"/>
  <c r="FQ1417" i="2"/>
  <c r="FR1416" i="2"/>
  <c r="FQ1416" i="2"/>
  <c r="FR1415" i="2"/>
  <c r="FQ1415" i="2"/>
  <c r="FR1414" i="2"/>
  <c r="FQ1414" i="2"/>
  <c r="FR1413" i="2"/>
  <c r="FQ1413" i="2"/>
  <c r="FR1412" i="2"/>
  <c r="FQ1412" i="2"/>
  <c r="FR1411" i="2"/>
  <c r="FQ1411" i="2"/>
  <c r="FR1410" i="2"/>
  <c r="FQ1410" i="2"/>
  <c r="FR1409" i="2"/>
  <c r="FQ1409" i="2"/>
  <c r="FR1408" i="2"/>
  <c r="FQ1408" i="2"/>
  <c r="FR1407" i="2"/>
  <c r="FQ1407" i="2"/>
  <c r="FR1406" i="2"/>
  <c r="FQ1406" i="2"/>
  <c r="FR1405" i="2"/>
  <c r="FQ1405" i="2"/>
  <c r="FR1404" i="2"/>
  <c r="FQ1404" i="2"/>
  <c r="FR1403" i="2"/>
  <c r="FQ1403" i="2"/>
  <c r="FR1402" i="2"/>
  <c r="FQ1402" i="2"/>
  <c r="FR1401" i="2"/>
  <c r="FQ1401" i="2"/>
  <c r="FR1400" i="2"/>
  <c r="FQ1400" i="2"/>
  <c r="FR1399" i="2"/>
  <c r="FQ1399" i="2"/>
  <c r="FR1398" i="2"/>
  <c r="FQ1398" i="2"/>
  <c r="FR1397" i="2"/>
  <c r="FQ1397" i="2"/>
  <c r="FR1396" i="2"/>
  <c r="FQ1396" i="2"/>
  <c r="FR1395" i="2"/>
  <c r="FQ1395" i="2"/>
  <c r="FR1394" i="2"/>
  <c r="FQ1394" i="2"/>
  <c r="FR1393" i="2"/>
  <c r="FQ1393" i="2"/>
  <c r="FR1392" i="2"/>
  <c r="FQ1392" i="2"/>
  <c r="FR1391" i="2"/>
  <c r="FQ1391" i="2"/>
  <c r="FR1390" i="2"/>
  <c r="FQ1390" i="2"/>
  <c r="FR1389" i="2"/>
  <c r="FQ1389" i="2"/>
  <c r="FR1388" i="2"/>
  <c r="FQ1388" i="2"/>
  <c r="FR1387" i="2"/>
  <c r="FQ1387" i="2"/>
  <c r="FR1386" i="2"/>
  <c r="FQ1386" i="2"/>
  <c r="FR1385" i="2"/>
  <c r="FQ1385" i="2"/>
  <c r="FR1384" i="2"/>
  <c r="FQ1384" i="2"/>
  <c r="FR1383" i="2"/>
  <c r="FQ1383" i="2"/>
  <c r="FR1382" i="2"/>
  <c r="FQ1382" i="2"/>
  <c r="FR1381" i="2"/>
  <c r="FQ1381" i="2"/>
  <c r="FR1380" i="2"/>
  <c r="FQ1380" i="2"/>
  <c r="FR1379" i="2"/>
  <c r="FQ1379" i="2"/>
  <c r="FR1378" i="2"/>
  <c r="FQ1378" i="2"/>
  <c r="FR1377" i="2"/>
  <c r="FQ1377" i="2"/>
  <c r="FR1376" i="2"/>
  <c r="FQ1376" i="2"/>
  <c r="FR1375" i="2"/>
  <c r="FQ1375" i="2"/>
  <c r="FR1374" i="2"/>
  <c r="FQ1374" i="2"/>
  <c r="FR1373" i="2"/>
  <c r="FQ1373" i="2"/>
  <c r="FR1372" i="2"/>
  <c r="FQ1372" i="2"/>
  <c r="FR1371" i="2"/>
  <c r="FQ1371" i="2"/>
  <c r="FR1370" i="2"/>
  <c r="FQ1370" i="2"/>
  <c r="FR1369" i="2"/>
  <c r="FQ1369" i="2"/>
  <c r="FR1368" i="2"/>
  <c r="FQ1368" i="2"/>
  <c r="FR1367" i="2"/>
  <c r="FQ1367" i="2"/>
  <c r="FR1366" i="2"/>
  <c r="FQ1366" i="2"/>
  <c r="FR1365" i="2"/>
  <c r="FQ1365" i="2"/>
  <c r="FR1364" i="2"/>
  <c r="FQ1364" i="2"/>
  <c r="FR1363" i="2"/>
  <c r="FQ1363" i="2"/>
  <c r="FR1362" i="2"/>
  <c r="FQ1362" i="2"/>
  <c r="FR1361" i="2"/>
  <c r="FQ1361" i="2"/>
  <c r="FR1360" i="2"/>
  <c r="FQ1360" i="2"/>
  <c r="FR1359" i="2"/>
  <c r="FQ1359" i="2"/>
  <c r="FR1358" i="2"/>
  <c r="FQ1358" i="2"/>
  <c r="FR1357" i="2"/>
  <c r="FQ1357" i="2"/>
  <c r="FR1356" i="2"/>
  <c r="FQ1356" i="2"/>
  <c r="FR1355" i="2"/>
  <c r="FQ1355" i="2"/>
  <c r="FR1354" i="2"/>
  <c r="FQ1354" i="2"/>
  <c r="FR1353" i="2"/>
  <c r="FQ1353" i="2"/>
  <c r="FR1352" i="2"/>
  <c r="FQ1352" i="2"/>
  <c r="FR1351" i="2"/>
  <c r="FQ1351" i="2"/>
  <c r="FR1350" i="2"/>
  <c r="FQ1350" i="2"/>
  <c r="FR1349" i="2"/>
  <c r="FQ1349" i="2"/>
  <c r="FR1348" i="2"/>
  <c r="FQ1348" i="2"/>
  <c r="FR1347" i="2"/>
  <c r="FQ1347" i="2"/>
  <c r="FR1346" i="2"/>
  <c r="FQ1346" i="2"/>
  <c r="FR1345" i="2"/>
  <c r="FQ1345" i="2"/>
  <c r="FR1344" i="2"/>
  <c r="FQ1344" i="2"/>
  <c r="FR1343" i="2"/>
  <c r="FQ1343" i="2"/>
  <c r="FR1342" i="2"/>
  <c r="FQ1342" i="2"/>
  <c r="FR1341" i="2"/>
  <c r="FQ1341" i="2"/>
  <c r="FR1340" i="2"/>
  <c r="FQ1340" i="2"/>
  <c r="FR1339" i="2"/>
  <c r="FQ1339" i="2"/>
  <c r="FR1338" i="2"/>
  <c r="FQ1338" i="2"/>
  <c r="FR1337" i="2"/>
  <c r="FQ1337" i="2"/>
  <c r="FR1336" i="2"/>
  <c r="FQ1336" i="2"/>
  <c r="FR1335" i="2"/>
  <c r="FQ1335" i="2"/>
  <c r="FR1334" i="2"/>
  <c r="FQ1334" i="2"/>
  <c r="FR1333" i="2"/>
  <c r="FQ1333" i="2"/>
  <c r="FR1332" i="2"/>
  <c r="FQ1332" i="2"/>
  <c r="FR1331" i="2"/>
  <c r="FQ1331" i="2"/>
  <c r="FR1330" i="2"/>
  <c r="FQ1330" i="2"/>
  <c r="FR1329" i="2"/>
  <c r="FQ1329" i="2"/>
  <c r="FR1328" i="2"/>
  <c r="FQ1328" i="2"/>
  <c r="FR1327" i="2"/>
  <c r="FQ1327" i="2"/>
  <c r="FR1326" i="2"/>
  <c r="FQ1326" i="2"/>
  <c r="FR1325" i="2"/>
  <c r="FQ1325" i="2"/>
  <c r="FR1324" i="2"/>
  <c r="FQ1324" i="2"/>
  <c r="FR1323" i="2"/>
  <c r="FQ1323" i="2"/>
  <c r="FR1322" i="2"/>
  <c r="FQ1322" i="2"/>
  <c r="FR1321" i="2"/>
  <c r="FQ1321" i="2"/>
  <c r="FR1320" i="2"/>
  <c r="FQ1320" i="2"/>
  <c r="FR1319" i="2"/>
  <c r="FQ1319" i="2"/>
  <c r="FR1318" i="2"/>
  <c r="FQ1318" i="2"/>
  <c r="FR1317" i="2"/>
  <c r="FQ1317" i="2"/>
  <c r="FR1316" i="2"/>
  <c r="FQ1316" i="2"/>
  <c r="FR1315" i="2"/>
  <c r="FQ1315" i="2"/>
  <c r="FR1314" i="2"/>
  <c r="FQ1314" i="2"/>
  <c r="FR1313" i="2"/>
  <c r="FQ1313" i="2"/>
  <c r="FR1312" i="2"/>
  <c r="FQ1312" i="2"/>
  <c r="FR1311" i="2"/>
  <c r="FQ1311" i="2"/>
  <c r="FR1310" i="2"/>
  <c r="FQ1310" i="2"/>
  <c r="FR1309" i="2"/>
  <c r="FQ1309" i="2"/>
  <c r="FR1308" i="2"/>
  <c r="FQ1308" i="2"/>
  <c r="FR1307" i="2"/>
  <c r="FQ1307" i="2"/>
  <c r="FR1306" i="2"/>
  <c r="FQ1306" i="2"/>
  <c r="FR1305" i="2"/>
  <c r="FQ1305" i="2"/>
  <c r="FR1304" i="2"/>
  <c r="FQ1304" i="2"/>
  <c r="FR1303" i="2"/>
  <c r="FQ1303" i="2"/>
  <c r="FR1302" i="2"/>
  <c r="FQ1302" i="2"/>
  <c r="FR1301" i="2"/>
  <c r="FQ1301" i="2"/>
  <c r="FR1300" i="2"/>
  <c r="FQ1300" i="2"/>
  <c r="FR1299" i="2"/>
  <c r="FQ1299" i="2"/>
  <c r="FR1298" i="2"/>
  <c r="FQ1298" i="2"/>
  <c r="FR1297" i="2"/>
  <c r="FQ1297" i="2"/>
  <c r="FR1296" i="2"/>
  <c r="FQ1296" i="2"/>
  <c r="FR1295" i="2"/>
  <c r="FQ1295" i="2"/>
  <c r="FR1294" i="2"/>
  <c r="FQ1294" i="2"/>
  <c r="FR1293" i="2"/>
  <c r="FQ1293" i="2"/>
  <c r="FR1292" i="2"/>
  <c r="FQ1292" i="2"/>
  <c r="FR1291" i="2"/>
  <c r="FQ1291" i="2"/>
  <c r="FR1290" i="2"/>
  <c r="FQ1290" i="2"/>
  <c r="FR1289" i="2"/>
  <c r="FQ1289" i="2"/>
  <c r="FR1288" i="2"/>
  <c r="FQ1288" i="2"/>
  <c r="FR1287" i="2"/>
  <c r="FQ1287" i="2"/>
  <c r="FR1286" i="2"/>
  <c r="FQ1286" i="2"/>
  <c r="FR1285" i="2"/>
  <c r="FQ1285" i="2"/>
  <c r="FR1284" i="2"/>
  <c r="FQ1284" i="2"/>
  <c r="FR1283" i="2"/>
  <c r="FQ1283" i="2"/>
  <c r="FR1282" i="2"/>
  <c r="FQ1282" i="2"/>
  <c r="FR1281" i="2"/>
  <c r="FQ1281" i="2"/>
  <c r="FR1280" i="2"/>
  <c r="FQ1280" i="2"/>
  <c r="FR1279" i="2"/>
  <c r="FQ1279" i="2"/>
  <c r="FR1278" i="2"/>
  <c r="FQ1278" i="2"/>
  <c r="FR1277" i="2"/>
  <c r="FQ1277" i="2"/>
  <c r="FR1276" i="2"/>
  <c r="FQ1276" i="2"/>
  <c r="FR1275" i="2"/>
  <c r="FQ1275" i="2"/>
  <c r="FR1274" i="2"/>
  <c r="FQ1274" i="2"/>
  <c r="FR1273" i="2"/>
  <c r="FQ1273" i="2"/>
  <c r="FR1272" i="2"/>
  <c r="FQ1272" i="2"/>
  <c r="FR1271" i="2"/>
  <c r="FQ1271" i="2"/>
  <c r="FR1270" i="2"/>
  <c r="FQ1270" i="2"/>
  <c r="FR1269" i="2"/>
  <c r="FQ1269" i="2"/>
  <c r="FR1268" i="2"/>
  <c r="FQ1268" i="2"/>
  <c r="FR1267" i="2"/>
  <c r="FQ1267" i="2"/>
  <c r="FR1266" i="2"/>
  <c r="FQ1266" i="2"/>
  <c r="FR1265" i="2"/>
  <c r="FQ1265" i="2"/>
  <c r="FR1264" i="2"/>
  <c r="FQ1264" i="2"/>
  <c r="FR1263" i="2"/>
  <c r="FQ1263" i="2"/>
  <c r="FR1262" i="2"/>
  <c r="FQ1262" i="2"/>
  <c r="FR1261" i="2"/>
  <c r="FQ1261" i="2"/>
  <c r="FR1260" i="2"/>
  <c r="FQ1260" i="2"/>
  <c r="FR1259" i="2"/>
  <c r="FQ1259" i="2"/>
  <c r="FR1258" i="2"/>
  <c r="FQ1258" i="2"/>
  <c r="FR1257" i="2"/>
  <c r="FQ1257" i="2"/>
  <c r="FR1256" i="2"/>
  <c r="FQ1256" i="2"/>
  <c r="FR1255" i="2"/>
  <c r="FQ1255" i="2"/>
  <c r="FR1254" i="2"/>
  <c r="FQ1254" i="2"/>
  <c r="FR1253" i="2"/>
  <c r="FQ1253" i="2"/>
  <c r="FR1252" i="2"/>
  <c r="FQ1252" i="2"/>
  <c r="FR1251" i="2"/>
  <c r="FQ1251" i="2"/>
  <c r="FR1250" i="2"/>
  <c r="FQ1250" i="2"/>
  <c r="FR1249" i="2"/>
  <c r="FQ1249" i="2"/>
  <c r="FR1248" i="2"/>
  <c r="FQ1248" i="2"/>
  <c r="FR1247" i="2"/>
  <c r="FQ1247" i="2"/>
  <c r="FR1246" i="2"/>
  <c r="FQ1246" i="2"/>
  <c r="FR1245" i="2"/>
  <c r="FQ1245" i="2"/>
  <c r="FR1244" i="2"/>
  <c r="FQ1244" i="2"/>
  <c r="FR1243" i="2"/>
  <c r="FQ1243" i="2"/>
  <c r="FR1242" i="2"/>
  <c r="FQ1242" i="2"/>
  <c r="FR1241" i="2"/>
  <c r="FQ1241" i="2"/>
  <c r="FR1240" i="2"/>
  <c r="FQ1240" i="2"/>
  <c r="FR1239" i="2"/>
  <c r="FQ1239" i="2"/>
  <c r="FR1238" i="2"/>
  <c r="FQ1238" i="2"/>
  <c r="FR1237" i="2"/>
  <c r="FQ1237" i="2"/>
  <c r="FR1236" i="2"/>
  <c r="FQ1236" i="2"/>
  <c r="FR1235" i="2"/>
  <c r="FQ1235" i="2"/>
  <c r="FR1234" i="2"/>
  <c r="FQ1234" i="2"/>
  <c r="FR1233" i="2"/>
  <c r="FQ1233" i="2"/>
  <c r="FR1232" i="2"/>
  <c r="FQ1232" i="2"/>
  <c r="FR1231" i="2"/>
  <c r="FQ1231" i="2"/>
  <c r="FR1230" i="2"/>
  <c r="FQ1230" i="2"/>
  <c r="FR1229" i="2"/>
  <c r="FQ1229" i="2"/>
  <c r="FR1228" i="2"/>
  <c r="FQ1228" i="2"/>
  <c r="FR1227" i="2"/>
  <c r="FQ1227" i="2"/>
  <c r="FR1226" i="2"/>
  <c r="FQ1226" i="2"/>
  <c r="FR1225" i="2"/>
  <c r="FQ1225" i="2"/>
  <c r="FR1224" i="2"/>
  <c r="FQ1224" i="2"/>
  <c r="FR1223" i="2"/>
  <c r="FQ1223" i="2"/>
  <c r="FR1222" i="2"/>
  <c r="FQ1222" i="2"/>
  <c r="FR1221" i="2"/>
  <c r="FQ1221" i="2"/>
  <c r="FR1220" i="2"/>
  <c r="FQ1220" i="2"/>
  <c r="FR1219" i="2"/>
  <c r="FQ1219" i="2"/>
  <c r="FR1218" i="2"/>
  <c r="FQ1218" i="2"/>
  <c r="FR1217" i="2"/>
  <c r="FQ1217" i="2"/>
  <c r="FR1216" i="2"/>
  <c r="FQ1216" i="2"/>
  <c r="FR1215" i="2"/>
  <c r="FQ1215" i="2"/>
  <c r="FR1214" i="2"/>
  <c r="FQ1214" i="2"/>
  <c r="FR1213" i="2"/>
  <c r="FQ1213" i="2"/>
  <c r="FR1212" i="2"/>
  <c r="FQ1212" i="2"/>
  <c r="FR1211" i="2"/>
  <c r="FQ1211" i="2"/>
  <c r="FR1210" i="2"/>
  <c r="FQ1210" i="2"/>
  <c r="FR1209" i="2"/>
  <c r="FQ1209" i="2"/>
  <c r="FR1208" i="2"/>
  <c r="FQ1208" i="2"/>
  <c r="FR1207" i="2"/>
  <c r="FQ1207" i="2"/>
  <c r="FR1206" i="2"/>
  <c r="FQ1206" i="2"/>
  <c r="FR1205" i="2"/>
  <c r="FQ1205" i="2"/>
  <c r="FR1204" i="2"/>
  <c r="FQ1204" i="2"/>
  <c r="FR1203" i="2"/>
  <c r="FQ1203" i="2"/>
  <c r="FR1202" i="2"/>
  <c r="FQ1202" i="2"/>
  <c r="FR1201" i="2"/>
  <c r="FQ1201" i="2"/>
  <c r="FR1200" i="2"/>
  <c r="FQ1200" i="2"/>
  <c r="FR1199" i="2"/>
  <c r="FQ1199" i="2"/>
  <c r="FR1198" i="2"/>
  <c r="FQ1198" i="2"/>
  <c r="FR1197" i="2"/>
  <c r="FQ1197" i="2"/>
  <c r="FR1196" i="2"/>
  <c r="FQ1196" i="2"/>
  <c r="FR1195" i="2"/>
  <c r="FQ1195" i="2"/>
  <c r="FR1194" i="2"/>
  <c r="FQ1194" i="2"/>
  <c r="FR1193" i="2"/>
  <c r="FQ1193" i="2"/>
  <c r="FR1192" i="2"/>
  <c r="FQ1192" i="2"/>
  <c r="FR1191" i="2"/>
  <c r="FQ1191" i="2"/>
  <c r="FR1190" i="2"/>
  <c r="FQ1190" i="2"/>
  <c r="FR1189" i="2"/>
  <c r="FQ1189" i="2"/>
  <c r="FR1188" i="2"/>
  <c r="FQ1188" i="2"/>
  <c r="FR1187" i="2"/>
  <c r="FQ1187" i="2"/>
  <c r="FR1186" i="2"/>
  <c r="FQ1186" i="2"/>
  <c r="FR1185" i="2"/>
  <c r="FQ1185" i="2"/>
  <c r="FR1184" i="2"/>
  <c r="FQ1184" i="2"/>
  <c r="FR1183" i="2"/>
  <c r="FQ1183" i="2"/>
  <c r="FR1182" i="2"/>
  <c r="FQ1182" i="2"/>
  <c r="FR1181" i="2"/>
  <c r="FQ1181" i="2"/>
  <c r="FR1180" i="2"/>
  <c r="FQ1180" i="2"/>
  <c r="FR1179" i="2"/>
  <c r="FQ1179" i="2"/>
  <c r="FR1178" i="2"/>
  <c r="FQ1178" i="2"/>
  <c r="FR1177" i="2"/>
  <c r="FQ1177" i="2"/>
  <c r="FR1176" i="2"/>
  <c r="FQ1176" i="2"/>
  <c r="FR1175" i="2"/>
  <c r="FQ1175" i="2"/>
  <c r="FR1174" i="2"/>
  <c r="FQ1174" i="2"/>
  <c r="FR1173" i="2"/>
  <c r="FQ1173" i="2"/>
  <c r="FR1172" i="2"/>
  <c r="FQ1172" i="2"/>
  <c r="FR1171" i="2"/>
  <c r="FQ1171" i="2"/>
  <c r="FR1170" i="2"/>
  <c r="FQ1170" i="2"/>
  <c r="FR1169" i="2"/>
  <c r="FQ1169" i="2"/>
  <c r="FR1168" i="2"/>
  <c r="FQ1168" i="2"/>
  <c r="FR1167" i="2"/>
  <c r="FQ1167" i="2"/>
  <c r="FR1166" i="2"/>
  <c r="FQ1166" i="2"/>
  <c r="FR1165" i="2"/>
  <c r="FQ1165" i="2"/>
  <c r="FR1164" i="2"/>
  <c r="FQ1164" i="2"/>
  <c r="FR1163" i="2"/>
  <c r="FQ1163" i="2"/>
  <c r="FR1162" i="2"/>
  <c r="FQ1162" i="2"/>
  <c r="FR1161" i="2"/>
  <c r="FQ1161" i="2"/>
  <c r="FR1160" i="2"/>
  <c r="FQ1160" i="2"/>
  <c r="FR1159" i="2"/>
  <c r="FQ1159" i="2"/>
  <c r="FR1158" i="2"/>
  <c r="FQ1158" i="2"/>
  <c r="FR1157" i="2"/>
  <c r="FQ1157" i="2"/>
  <c r="FR1156" i="2"/>
  <c r="FQ1156" i="2"/>
  <c r="FR1155" i="2"/>
  <c r="FQ1155" i="2"/>
  <c r="FR1154" i="2"/>
  <c r="FQ1154" i="2"/>
  <c r="FR1153" i="2"/>
  <c r="FQ1153" i="2"/>
  <c r="FR1152" i="2"/>
  <c r="FQ1152" i="2"/>
  <c r="FR1151" i="2"/>
  <c r="FQ1151" i="2"/>
  <c r="FR1150" i="2"/>
  <c r="FQ1150" i="2"/>
  <c r="FR1149" i="2"/>
  <c r="FQ1149" i="2"/>
  <c r="FR1148" i="2"/>
  <c r="FQ1148" i="2"/>
  <c r="FR1147" i="2"/>
  <c r="FQ1147" i="2"/>
  <c r="FR1146" i="2"/>
  <c r="FQ1146" i="2"/>
  <c r="FR1145" i="2"/>
  <c r="FQ1145" i="2"/>
  <c r="FR1144" i="2"/>
  <c r="FQ1144" i="2"/>
  <c r="FR1143" i="2"/>
  <c r="FQ1143" i="2"/>
  <c r="FR1142" i="2"/>
  <c r="FQ1142" i="2"/>
  <c r="FR1141" i="2"/>
  <c r="FQ1141" i="2"/>
  <c r="FR1140" i="2"/>
  <c r="FQ1140" i="2"/>
  <c r="FR1139" i="2"/>
  <c r="FQ1139" i="2"/>
  <c r="FR1138" i="2"/>
  <c r="FQ1138" i="2"/>
  <c r="FR1137" i="2"/>
  <c r="FQ1137" i="2"/>
  <c r="FR1136" i="2"/>
  <c r="FQ1136" i="2"/>
  <c r="FR1135" i="2"/>
  <c r="FQ1135" i="2"/>
  <c r="FR1134" i="2"/>
  <c r="FQ1134" i="2"/>
  <c r="FR1133" i="2"/>
  <c r="FQ1133" i="2"/>
  <c r="FR1132" i="2"/>
  <c r="FQ1132" i="2"/>
  <c r="FR1131" i="2"/>
  <c r="FQ1131" i="2"/>
  <c r="FR1130" i="2"/>
  <c r="FQ1130" i="2"/>
  <c r="FR1129" i="2"/>
  <c r="FQ1129" i="2"/>
  <c r="FR1128" i="2"/>
  <c r="FQ1128" i="2"/>
  <c r="FR1127" i="2"/>
  <c r="FQ1127" i="2"/>
  <c r="FR1126" i="2"/>
  <c r="FQ1126" i="2"/>
  <c r="FR1125" i="2"/>
  <c r="FQ1125" i="2"/>
  <c r="FR1124" i="2"/>
  <c r="FQ1124" i="2"/>
  <c r="FR1123" i="2"/>
  <c r="FQ1123" i="2"/>
  <c r="FR1122" i="2"/>
  <c r="FQ1122" i="2"/>
  <c r="FR1121" i="2"/>
  <c r="FQ1121" i="2"/>
  <c r="FR1120" i="2"/>
  <c r="FQ1120" i="2"/>
  <c r="FR1119" i="2"/>
  <c r="FQ1119" i="2"/>
  <c r="FR1118" i="2"/>
  <c r="FQ1118" i="2"/>
  <c r="FR1117" i="2"/>
  <c r="FQ1117" i="2"/>
  <c r="FR1116" i="2"/>
  <c r="FQ1116" i="2"/>
  <c r="FR1115" i="2"/>
  <c r="FQ1115" i="2"/>
  <c r="FR1114" i="2"/>
  <c r="FQ1114" i="2"/>
  <c r="FR1113" i="2"/>
  <c r="FQ1113" i="2"/>
  <c r="FR1112" i="2"/>
  <c r="FQ1112" i="2"/>
  <c r="FR1111" i="2"/>
  <c r="FQ1111" i="2"/>
  <c r="FR1110" i="2"/>
  <c r="FQ1110" i="2"/>
  <c r="FR1109" i="2"/>
  <c r="FQ1109" i="2"/>
  <c r="FR1108" i="2"/>
  <c r="FQ1108" i="2"/>
  <c r="FR1107" i="2"/>
  <c r="FQ1107" i="2"/>
  <c r="FR1106" i="2"/>
  <c r="FQ1106" i="2"/>
  <c r="FR1105" i="2"/>
  <c r="FQ1105" i="2"/>
  <c r="FR1104" i="2"/>
  <c r="FQ1104" i="2"/>
  <c r="FR1103" i="2"/>
  <c r="FQ1103" i="2"/>
  <c r="FR1102" i="2"/>
  <c r="FQ1102" i="2"/>
  <c r="FR1101" i="2"/>
  <c r="FQ1101" i="2"/>
  <c r="FR1100" i="2"/>
  <c r="FQ1100" i="2"/>
  <c r="FR1099" i="2"/>
  <c r="FQ1099" i="2"/>
  <c r="FR1098" i="2"/>
  <c r="FQ1098" i="2"/>
  <c r="FR1097" i="2"/>
  <c r="FQ1097" i="2"/>
  <c r="FR1096" i="2"/>
  <c r="FQ1096" i="2"/>
  <c r="FR1095" i="2"/>
  <c r="FQ1095" i="2"/>
  <c r="FR1094" i="2"/>
  <c r="FQ1094" i="2"/>
  <c r="FR1093" i="2"/>
  <c r="FQ1093" i="2"/>
  <c r="FR1092" i="2"/>
  <c r="FQ1092" i="2"/>
  <c r="FR1091" i="2"/>
  <c r="FQ1091" i="2"/>
  <c r="FR1090" i="2"/>
  <c r="FQ1090" i="2"/>
  <c r="FR1089" i="2"/>
  <c r="FQ1089" i="2"/>
  <c r="FR1088" i="2"/>
  <c r="FQ1088" i="2"/>
  <c r="FR1087" i="2"/>
  <c r="FQ1087" i="2"/>
  <c r="FR1086" i="2"/>
  <c r="FQ1086" i="2"/>
  <c r="FR1085" i="2"/>
  <c r="FQ1085" i="2"/>
  <c r="FR1084" i="2"/>
  <c r="FQ1084" i="2"/>
  <c r="FR1083" i="2"/>
  <c r="FQ1083" i="2"/>
  <c r="FR1082" i="2"/>
  <c r="FQ1082" i="2"/>
  <c r="FR1081" i="2"/>
  <c r="FQ1081" i="2"/>
  <c r="FR1080" i="2"/>
  <c r="FQ1080" i="2"/>
  <c r="FR1079" i="2"/>
  <c r="FQ1079" i="2"/>
  <c r="FR1078" i="2"/>
  <c r="FQ1078" i="2"/>
  <c r="FR1077" i="2"/>
  <c r="FQ1077" i="2"/>
  <c r="FR1076" i="2"/>
  <c r="FQ1076" i="2"/>
  <c r="FR1075" i="2"/>
  <c r="FQ1075" i="2"/>
  <c r="FR1074" i="2"/>
  <c r="FQ1074" i="2"/>
  <c r="FR1073" i="2"/>
  <c r="FQ1073" i="2"/>
  <c r="FR1072" i="2"/>
  <c r="FQ1072" i="2"/>
  <c r="FR1071" i="2"/>
  <c r="FQ1071" i="2"/>
  <c r="FR1070" i="2"/>
  <c r="FQ1070" i="2"/>
  <c r="FR1069" i="2"/>
  <c r="FQ1069" i="2"/>
  <c r="FR1068" i="2"/>
  <c r="FQ1068" i="2"/>
  <c r="FR1067" i="2"/>
  <c r="FQ1067" i="2"/>
  <c r="FR1066" i="2"/>
  <c r="FQ1066" i="2"/>
  <c r="FR1065" i="2"/>
  <c r="FQ1065" i="2"/>
  <c r="FR1064" i="2"/>
  <c r="FQ1064" i="2"/>
  <c r="FR1063" i="2"/>
  <c r="FQ1063" i="2"/>
  <c r="FR1062" i="2"/>
  <c r="FQ1062" i="2"/>
  <c r="FR1061" i="2"/>
  <c r="FQ1061" i="2"/>
  <c r="FR1060" i="2"/>
  <c r="FQ1060" i="2"/>
  <c r="FR1059" i="2"/>
  <c r="FQ1059" i="2"/>
  <c r="FR1058" i="2"/>
  <c r="FQ1058" i="2"/>
  <c r="FR1057" i="2"/>
  <c r="FQ1057" i="2"/>
  <c r="FR1056" i="2"/>
  <c r="FQ1056" i="2"/>
  <c r="FR1055" i="2"/>
  <c r="FQ1055" i="2"/>
  <c r="FR1054" i="2"/>
  <c r="FQ1054" i="2"/>
  <c r="FR1053" i="2"/>
  <c r="FQ1053" i="2"/>
  <c r="FR1052" i="2"/>
  <c r="FQ1052" i="2"/>
  <c r="FR1051" i="2"/>
  <c r="FQ1051" i="2"/>
  <c r="FR1050" i="2"/>
  <c r="FQ1050" i="2"/>
  <c r="FR1049" i="2"/>
  <c r="FQ1049" i="2"/>
  <c r="FR1048" i="2"/>
  <c r="FQ1048" i="2"/>
  <c r="FR1047" i="2"/>
  <c r="FQ1047" i="2"/>
  <c r="FR1046" i="2"/>
  <c r="FQ1046" i="2"/>
  <c r="FR1045" i="2"/>
  <c r="FQ1045" i="2"/>
  <c r="FR1044" i="2"/>
  <c r="FQ1044" i="2"/>
  <c r="FR1043" i="2"/>
  <c r="FQ1043" i="2"/>
  <c r="FR1042" i="2"/>
  <c r="FQ1042" i="2"/>
  <c r="FR1041" i="2"/>
  <c r="FQ1041" i="2"/>
  <c r="FR1040" i="2"/>
  <c r="FQ1040" i="2"/>
  <c r="FR1039" i="2"/>
  <c r="FQ1039" i="2"/>
  <c r="FR1038" i="2"/>
  <c r="FQ1038" i="2"/>
  <c r="FR1037" i="2"/>
  <c r="FQ1037" i="2"/>
  <c r="FR1036" i="2"/>
  <c r="FQ1036" i="2"/>
  <c r="FR1035" i="2"/>
  <c r="FQ1035" i="2"/>
  <c r="FR1034" i="2"/>
  <c r="FQ1034" i="2"/>
  <c r="FR1033" i="2"/>
  <c r="FQ1033" i="2"/>
  <c r="FR1032" i="2"/>
  <c r="FQ1032" i="2"/>
  <c r="FR1031" i="2"/>
  <c r="FQ1031" i="2"/>
  <c r="FR1030" i="2"/>
  <c r="FQ1030" i="2"/>
  <c r="FR1029" i="2"/>
  <c r="FQ1029" i="2"/>
  <c r="FR1028" i="2"/>
  <c r="FQ1028" i="2"/>
  <c r="FR1027" i="2"/>
  <c r="FQ1027" i="2"/>
  <c r="FR1026" i="2"/>
  <c r="FQ1026" i="2"/>
  <c r="FR1025" i="2"/>
  <c r="FQ1025" i="2"/>
  <c r="FR1024" i="2"/>
  <c r="FQ1024" i="2"/>
  <c r="FR1023" i="2"/>
  <c r="FQ1023" i="2"/>
  <c r="FR1022" i="2"/>
  <c r="FQ1022" i="2"/>
  <c r="FR1021" i="2"/>
  <c r="FQ1021" i="2"/>
  <c r="FR1020" i="2"/>
  <c r="FQ1020" i="2"/>
  <c r="FR1019" i="2"/>
  <c r="FQ1019" i="2"/>
  <c r="FR1018" i="2"/>
  <c r="FQ1018" i="2"/>
  <c r="FR1017" i="2"/>
  <c r="FQ1017" i="2"/>
  <c r="FR1016" i="2"/>
  <c r="FQ1016" i="2"/>
  <c r="FR1015" i="2"/>
  <c r="FQ1015" i="2"/>
  <c r="FR1014" i="2"/>
  <c r="FQ1014" i="2"/>
  <c r="FR1013" i="2"/>
  <c r="FQ1013" i="2"/>
  <c r="FR1012" i="2"/>
  <c r="FQ1012" i="2"/>
  <c r="FR1011" i="2"/>
  <c r="FQ1011" i="2"/>
  <c r="FR1010" i="2"/>
  <c r="FQ1010" i="2"/>
  <c r="FR1009" i="2"/>
  <c r="FQ1009" i="2"/>
  <c r="FR1008" i="2"/>
  <c r="FQ1008" i="2"/>
  <c r="FR1007" i="2"/>
  <c r="FQ1007" i="2"/>
  <c r="FR1006" i="2"/>
  <c r="FQ1006" i="2"/>
  <c r="FR1005" i="2"/>
  <c r="FQ1005" i="2"/>
  <c r="FR1004" i="2"/>
  <c r="FQ1004" i="2"/>
  <c r="FR1003" i="2"/>
  <c r="FQ1003" i="2"/>
  <c r="FR1002" i="2"/>
  <c r="FQ1002" i="2"/>
  <c r="FR1001" i="2"/>
  <c r="FQ1001" i="2"/>
  <c r="FR1000" i="2"/>
  <c r="FQ1000" i="2"/>
  <c r="FR999" i="2"/>
  <c r="FQ999" i="2"/>
  <c r="FR998" i="2"/>
  <c r="FQ998" i="2"/>
  <c r="FR997" i="2"/>
  <c r="FQ997" i="2"/>
  <c r="FR996" i="2"/>
  <c r="FQ996" i="2"/>
  <c r="FR995" i="2"/>
  <c r="FQ995" i="2"/>
  <c r="FR994" i="2"/>
  <c r="FQ994" i="2"/>
  <c r="FR993" i="2"/>
  <c r="FQ993" i="2"/>
  <c r="FR992" i="2"/>
  <c r="FQ992" i="2"/>
  <c r="FR991" i="2"/>
  <c r="FQ991" i="2"/>
  <c r="FR990" i="2"/>
  <c r="FQ990" i="2"/>
  <c r="FR989" i="2"/>
  <c r="FQ989" i="2"/>
  <c r="FR988" i="2"/>
  <c r="FQ988" i="2"/>
  <c r="FR987" i="2"/>
  <c r="FQ987" i="2"/>
  <c r="FR986" i="2"/>
  <c r="FQ986" i="2"/>
  <c r="FR985" i="2"/>
  <c r="FQ985" i="2"/>
  <c r="FR984" i="2"/>
  <c r="FQ984" i="2"/>
  <c r="FR983" i="2"/>
  <c r="FQ983" i="2"/>
  <c r="FR982" i="2"/>
  <c r="FQ982" i="2"/>
  <c r="FR981" i="2"/>
  <c r="FQ981" i="2"/>
  <c r="FR980" i="2"/>
  <c r="FQ980" i="2"/>
  <c r="FR979" i="2"/>
  <c r="FQ979" i="2"/>
  <c r="FR978" i="2"/>
  <c r="FQ978" i="2"/>
  <c r="FR977" i="2"/>
  <c r="FQ977" i="2"/>
  <c r="FR976" i="2"/>
  <c r="FQ976" i="2"/>
  <c r="FR975" i="2"/>
  <c r="FQ975" i="2"/>
  <c r="FR974" i="2"/>
  <c r="FQ974" i="2"/>
  <c r="FR973" i="2"/>
  <c r="FQ973" i="2"/>
  <c r="FR972" i="2"/>
  <c r="FQ972" i="2"/>
  <c r="FR971" i="2"/>
  <c r="FQ971" i="2"/>
  <c r="FR970" i="2"/>
  <c r="FQ970" i="2"/>
  <c r="FR969" i="2"/>
  <c r="FQ969" i="2"/>
  <c r="FR968" i="2"/>
  <c r="FQ968" i="2"/>
  <c r="FR967" i="2"/>
  <c r="FQ967" i="2"/>
  <c r="FR966" i="2"/>
  <c r="FQ966" i="2"/>
  <c r="FR965" i="2"/>
  <c r="FQ965" i="2"/>
  <c r="FR964" i="2"/>
  <c r="FQ964" i="2"/>
  <c r="FR963" i="2"/>
  <c r="FQ963" i="2"/>
  <c r="FR962" i="2"/>
  <c r="FQ962" i="2"/>
  <c r="FR961" i="2"/>
  <c r="FQ961" i="2"/>
  <c r="FR960" i="2"/>
  <c r="FQ960" i="2"/>
  <c r="FR959" i="2"/>
  <c r="FQ959" i="2"/>
  <c r="FR958" i="2"/>
  <c r="FQ958" i="2"/>
  <c r="FR957" i="2"/>
  <c r="FQ957" i="2"/>
  <c r="FR956" i="2"/>
  <c r="FQ956" i="2"/>
  <c r="FR955" i="2"/>
  <c r="FQ955" i="2"/>
  <c r="FR954" i="2"/>
  <c r="FQ954" i="2"/>
  <c r="FR953" i="2"/>
  <c r="FQ953" i="2"/>
  <c r="FR952" i="2"/>
  <c r="FQ952" i="2"/>
  <c r="FR951" i="2"/>
  <c r="FQ951" i="2"/>
  <c r="FR950" i="2"/>
  <c r="FQ950" i="2"/>
  <c r="FR949" i="2"/>
  <c r="FQ949" i="2"/>
  <c r="FR948" i="2"/>
  <c r="FQ948" i="2"/>
  <c r="FR947" i="2"/>
  <c r="FQ947" i="2"/>
  <c r="FR946" i="2"/>
  <c r="FQ946" i="2"/>
  <c r="FR945" i="2"/>
  <c r="FQ945" i="2"/>
  <c r="FR944" i="2"/>
  <c r="FQ944" i="2"/>
  <c r="FR943" i="2"/>
  <c r="FQ943" i="2"/>
  <c r="FR942" i="2"/>
  <c r="FQ942" i="2"/>
  <c r="FR941" i="2"/>
  <c r="FQ941" i="2"/>
  <c r="FR940" i="2"/>
  <c r="FQ940" i="2"/>
  <c r="FR939" i="2"/>
  <c r="FQ939" i="2"/>
  <c r="FR938" i="2"/>
  <c r="FQ938" i="2"/>
  <c r="FR937" i="2"/>
  <c r="FQ937" i="2"/>
  <c r="FR936" i="2"/>
  <c r="FQ936" i="2"/>
  <c r="FR935" i="2"/>
  <c r="FQ935" i="2"/>
  <c r="FR934" i="2"/>
  <c r="FQ934" i="2"/>
  <c r="FR933" i="2"/>
  <c r="FQ933" i="2"/>
  <c r="FR932" i="2"/>
  <c r="FQ932" i="2"/>
  <c r="FR931" i="2"/>
  <c r="FQ931" i="2"/>
  <c r="FR930" i="2"/>
  <c r="FQ930" i="2"/>
  <c r="FR929" i="2"/>
  <c r="FQ929" i="2"/>
  <c r="FR928" i="2"/>
  <c r="FQ928" i="2"/>
  <c r="FR927" i="2"/>
  <c r="FQ927" i="2"/>
  <c r="FR926" i="2"/>
  <c r="FQ926" i="2"/>
  <c r="FR925" i="2"/>
  <c r="FQ925" i="2"/>
  <c r="FR924" i="2"/>
  <c r="FQ924" i="2"/>
  <c r="FR923" i="2"/>
  <c r="FQ923" i="2"/>
  <c r="FR922" i="2"/>
  <c r="FQ922" i="2"/>
  <c r="FR921" i="2"/>
  <c r="FQ921" i="2"/>
  <c r="FR920" i="2"/>
  <c r="FQ920" i="2"/>
  <c r="FR919" i="2"/>
  <c r="FQ919" i="2"/>
  <c r="FR918" i="2"/>
  <c r="FQ918" i="2"/>
  <c r="FR917" i="2"/>
  <c r="FQ917" i="2"/>
  <c r="FR916" i="2"/>
  <c r="FQ916" i="2"/>
  <c r="FR915" i="2"/>
  <c r="FQ915" i="2"/>
  <c r="FR914" i="2"/>
  <c r="FQ914" i="2"/>
  <c r="FR913" i="2"/>
  <c r="FQ913" i="2"/>
  <c r="FR912" i="2"/>
  <c r="FQ912" i="2"/>
  <c r="FR911" i="2"/>
  <c r="FQ911" i="2"/>
  <c r="FR910" i="2"/>
  <c r="FQ910" i="2"/>
  <c r="FR909" i="2"/>
  <c r="FQ909" i="2"/>
  <c r="FR908" i="2"/>
  <c r="FQ908" i="2"/>
  <c r="FR907" i="2"/>
  <c r="FQ907" i="2"/>
  <c r="FR906" i="2"/>
  <c r="FQ906" i="2"/>
  <c r="FR905" i="2"/>
  <c r="FQ905" i="2"/>
  <c r="FR904" i="2"/>
  <c r="FQ904" i="2"/>
  <c r="FR903" i="2"/>
  <c r="FQ903" i="2"/>
  <c r="FR902" i="2"/>
  <c r="FQ902" i="2"/>
  <c r="FR901" i="2"/>
  <c r="FQ901" i="2"/>
  <c r="FR900" i="2"/>
  <c r="FQ900" i="2"/>
  <c r="FR899" i="2"/>
  <c r="FQ899" i="2"/>
  <c r="FR898" i="2"/>
  <c r="FQ898" i="2"/>
  <c r="FR897" i="2"/>
  <c r="FQ897" i="2"/>
  <c r="FR896" i="2"/>
  <c r="FQ896" i="2"/>
  <c r="FR895" i="2"/>
  <c r="FQ895" i="2"/>
  <c r="FR894" i="2"/>
  <c r="FQ894" i="2"/>
  <c r="FR893" i="2"/>
  <c r="FQ893" i="2"/>
  <c r="FR892" i="2"/>
  <c r="FQ892" i="2"/>
  <c r="FR891" i="2"/>
  <c r="FQ891" i="2"/>
  <c r="FR890" i="2"/>
  <c r="FQ890" i="2"/>
  <c r="FR889" i="2"/>
  <c r="FQ889" i="2"/>
  <c r="FR888" i="2"/>
  <c r="FQ888" i="2"/>
  <c r="FR887" i="2"/>
  <c r="FQ887" i="2"/>
  <c r="FR886" i="2"/>
  <c r="FQ886" i="2"/>
  <c r="FR885" i="2"/>
  <c r="FQ885" i="2"/>
  <c r="FR884" i="2"/>
  <c r="FQ884" i="2"/>
  <c r="FR883" i="2"/>
  <c r="FQ883" i="2"/>
  <c r="FR882" i="2"/>
  <c r="FQ882" i="2"/>
  <c r="FR881" i="2"/>
  <c r="FQ881" i="2"/>
  <c r="FR880" i="2"/>
  <c r="FQ880" i="2"/>
  <c r="FR879" i="2"/>
  <c r="FQ879" i="2"/>
  <c r="FR878" i="2"/>
  <c r="FQ878" i="2"/>
  <c r="FR877" i="2"/>
  <c r="FQ877" i="2"/>
  <c r="FR876" i="2"/>
  <c r="FQ876" i="2"/>
  <c r="FR875" i="2"/>
  <c r="FQ875" i="2"/>
  <c r="FR874" i="2"/>
  <c r="FQ874" i="2"/>
  <c r="FR873" i="2"/>
  <c r="FQ873" i="2"/>
  <c r="FR872" i="2"/>
  <c r="FQ872" i="2"/>
  <c r="FR871" i="2"/>
  <c r="FQ871" i="2"/>
  <c r="FR870" i="2"/>
  <c r="FQ870" i="2"/>
  <c r="FR869" i="2"/>
  <c r="FQ869" i="2"/>
  <c r="FR868" i="2"/>
  <c r="FQ868" i="2"/>
  <c r="FR867" i="2"/>
  <c r="FQ867" i="2"/>
  <c r="FR866" i="2"/>
  <c r="FQ866" i="2"/>
  <c r="FR865" i="2"/>
  <c r="FQ865" i="2"/>
  <c r="FR864" i="2"/>
  <c r="FQ864" i="2"/>
  <c r="FR863" i="2"/>
  <c r="FQ863" i="2"/>
  <c r="FR862" i="2"/>
  <c r="FQ862" i="2"/>
  <c r="FR861" i="2"/>
  <c r="FQ861" i="2"/>
  <c r="FR860" i="2"/>
  <c r="FQ860" i="2"/>
  <c r="FR859" i="2"/>
  <c r="FQ859" i="2"/>
  <c r="FR858" i="2"/>
  <c r="FQ858" i="2"/>
  <c r="FR857" i="2"/>
  <c r="FQ857" i="2"/>
  <c r="FR856" i="2"/>
  <c r="FQ856" i="2"/>
  <c r="FR855" i="2"/>
  <c r="FQ855" i="2"/>
  <c r="FR854" i="2"/>
  <c r="FQ854" i="2"/>
  <c r="FR853" i="2"/>
  <c r="FQ853" i="2"/>
  <c r="FR852" i="2"/>
  <c r="FQ852" i="2"/>
  <c r="FR851" i="2"/>
  <c r="FQ851" i="2"/>
  <c r="FR850" i="2"/>
  <c r="FQ850" i="2"/>
  <c r="FR849" i="2"/>
  <c r="FQ849" i="2"/>
  <c r="FR848" i="2"/>
  <c r="FQ848" i="2"/>
  <c r="FR847" i="2"/>
  <c r="FQ847" i="2"/>
  <c r="FR846" i="2"/>
  <c r="FQ846" i="2"/>
  <c r="FR845" i="2"/>
  <c r="FQ845" i="2"/>
  <c r="FR844" i="2"/>
  <c r="FQ844" i="2"/>
  <c r="FR843" i="2"/>
  <c r="FQ843" i="2"/>
  <c r="FR842" i="2"/>
  <c r="FQ842" i="2"/>
  <c r="FR841" i="2"/>
  <c r="FQ841" i="2"/>
  <c r="FR840" i="2"/>
  <c r="FQ840" i="2"/>
  <c r="FR839" i="2"/>
  <c r="FQ839" i="2"/>
  <c r="FR838" i="2"/>
  <c r="FQ838" i="2"/>
  <c r="FR837" i="2"/>
  <c r="FQ837" i="2"/>
  <c r="FR836" i="2"/>
  <c r="FQ836" i="2"/>
  <c r="FR835" i="2"/>
  <c r="FQ835" i="2"/>
  <c r="FR834" i="2"/>
  <c r="FQ834" i="2"/>
  <c r="FR833" i="2"/>
  <c r="FQ833" i="2"/>
  <c r="FR832" i="2"/>
  <c r="FQ832" i="2"/>
  <c r="FR831" i="2"/>
  <c r="FQ831" i="2"/>
  <c r="FR830" i="2"/>
  <c r="FQ830" i="2"/>
  <c r="FR829" i="2"/>
  <c r="FQ829" i="2"/>
  <c r="FR828" i="2"/>
  <c r="FQ828" i="2"/>
  <c r="FR827" i="2"/>
  <c r="FQ827" i="2"/>
  <c r="FR826" i="2"/>
  <c r="FQ826" i="2"/>
  <c r="FR825" i="2"/>
  <c r="FQ825" i="2"/>
  <c r="FR824" i="2"/>
  <c r="FQ824" i="2"/>
  <c r="FR823" i="2"/>
  <c r="FQ823" i="2"/>
  <c r="FR822" i="2"/>
  <c r="FQ822" i="2"/>
  <c r="FR821" i="2"/>
  <c r="FQ821" i="2"/>
  <c r="FR820" i="2"/>
  <c r="FQ820" i="2"/>
  <c r="FR819" i="2"/>
  <c r="FQ819" i="2"/>
  <c r="FR818" i="2"/>
  <c r="FQ818" i="2"/>
  <c r="FR817" i="2"/>
  <c r="FQ817" i="2"/>
  <c r="FR816" i="2"/>
  <c r="FQ816" i="2"/>
  <c r="FR815" i="2"/>
  <c r="FQ815" i="2"/>
  <c r="FR814" i="2"/>
  <c r="FQ814" i="2"/>
  <c r="FR813" i="2"/>
  <c r="FQ813" i="2"/>
  <c r="FR812" i="2"/>
  <c r="FQ812" i="2"/>
  <c r="FR811" i="2"/>
  <c r="FQ811" i="2"/>
  <c r="FR810" i="2"/>
  <c r="FQ810" i="2"/>
  <c r="FR809" i="2"/>
  <c r="FQ809" i="2"/>
  <c r="FR808" i="2"/>
  <c r="FQ808" i="2"/>
  <c r="FR807" i="2"/>
  <c r="FQ807" i="2"/>
  <c r="FR806" i="2"/>
  <c r="FQ806" i="2"/>
  <c r="FR805" i="2"/>
  <c r="FQ805" i="2"/>
  <c r="FR804" i="2"/>
  <c r="FQ804" i="2"/>
  <c r="FR803" i="2"/>
  <c r="FQ803" i="2"/>
  <c r="FR802" i="2"/>
  <c r="FQ802" i="2"/>
  <c r="FR801" i="2"/>
  <c r="FQ801" i="2"/>
  <c r="FR800" i="2"/>
  <c r="FQ800" i="2"/>
  <c r="FR799" i="2"/>
  <c r="FQ799" i="2"/>
  <c r="FR798" i="2"/>
  <c r="FQ798" i="2"/>
  <c r="FR797" i="2"/>
  <c r="FQ797" i="2"/>
  <c r="FR796" i="2"/>
  <c r="FQ796" i="2"/>
  <c r="FR795" i="2"/>
  <c r="FQ795" i="2"/>
  <c r="FR794" i="2"/>
  <c r="FQ794" i="2"/>
  <c r="FR793" i="2"/>
  <c r="FQ793" i="2"/>
  <c r="FR792" i="2"/>
  <c r="FQ792" i="2"/>
  <c r="FR791" i="2"/>
  <c r="FQ791" i="2"/>
  <c r="FR790" i="2"/>
  <c r="FQ790" i="2"/>
  <c r="FR789" i="2"/>
  <c r="FQ789" i="2"/>
  <c r="FR788" i="2"/>
  <c r="FQ788" i="2"/>
  <c r="FR787" i="2"/>
  <c r="FQ787" i="2"/>
  <c r="FR786" i="2"/>
  <c r="FQ786" i="2"/>
  <c r="FR785" i="2"/>
  <c r="FQ785" i="2"/>
  <c r="FR784" i="2"/>
  <c r="FQ784" i="2"/>
  <c r="FR783" i="2"/>
  <c r="FQ783" i="2"/>
  <c r="FR782" i="2"/>
  <c r="FQ782" i="2"/>
  <c r="FR781" i="2"/>
  <c r="FQ781" i="2"/>
  <c r="FR780" i="2"/>
  <c r="FQ780" i="2"/>
  <c r="FR779" i="2"/>
  <c r="FQ779" i="2"/>
  <c r="FR778" i="2"/>
  <c r="FQ778" i="2"/>
  <c r="FR777" i="2"/>
  <c r="FQ777" i="2"/>
  <c r="FR776" i="2"/>
  <c r="FQ776" i="2"/>
  <c r="FR775" i="2"/>
  <c r="FQ775" i="2"/>
  <c r="FR774" i="2"/>
  <c r="FQ774" i="2"/>
  <c r="FR773" i="2"/>
  <c r="FQ773" i="2"/>
  <c r="FR772" i="2"/>
  <c r="FQ772" i="2"/>
  <c r="FR771" i="2"/>
  <c r="FQ771" i="2"/>
  <c r="FR770" i="2"/>
  <c r="FQ770" i="2"/>
  <c r="FR769" i="2"/>
  <c r="FQ769" i="2"/>
  <c r="FR768" i="2"/>
  <c r="FQ768" i="2"/>
  <c r="FR767" i="2"/>
  <c r="FQ767" i="2"/>
  <c r="FR766" i="2"/>
  <c r="FQ766" i="2"/>
  <c r="FR765" i="2"/>
  <c r="FQ765" i="2"/>
  <c r="FR764" i="2"/>
  <c r="FQ764" i="2"/>
  <c r="FR763" i="2"/>
  <c r="FQ763" i="2"/>
  <c r="FR762" i="2"/>
  <c r="FQ762" i="2"/>
  <c r="FR761" i="2"/>
  <c r="FQ761" i="2"/>
  <c r="FR760" i="2"/>
  <c r="FQ760" i="2"/>
  <c r="FR759" i="2"/>
  <c r="FQ759" i="2"/>
  <c r="FR758" i="2"/>
  <c r="FQ758" i="2"/>
  <c r="FR757" i="2"/>
  <c r="FQ757" i="2"/>
  <c r="FR756" i="2"/>
  <c r="FQ756" i="2"/>
  <c r="FR755" i="2"/>
  <c r="FQ755" i="2"/>
  <c r="FR754" i="2"/>
  <c r="FQ754" i="2"/>
  <c r="FR753" i="2"/>
  <c r="FQ753" i="2"/>
  <c r="FR752" i="2"/>
  <c r="FQ752" i="2"/>
  <c r="FR751" i="2"/>
  <c r="FQ751" i="2"/>
  <c r="FR750" i="2"/>
  <c r="FQ750" i="2"/>
  <c r="FR749" i="2"/>
  <c r="FQ749" i="2"/>
  <c r="FR748" i="2"/>
  <c r="FQ748" i="2"/>
  <c r="FR747" i="2"/>
  <c r="FQ747" i="2"/>
  <c r="FR746" i="2"/>
  <c r="FQ746" i="2"/>
  <c r="FR745" i="2"/>
  <c r="FQ745" i="2"/>
  <c r="FR744" i="2"/>
  <c r="FQ744" i="2"/>
  <c r="FR743" i="2"/>
  <c r="FQ743" i="2"/>
  <c r="FR742" i="2"/>
  <c r="FQ742" i="2"/>
  <c r="FR741" i="2"/>
  <c r="FQ741" i="2"/>
  <c r="FR740" i="2"/>
  <c r="FQ740" i="2"/>
  <c r="FR739" i="2"/>
  <c r="FQ739" i="2"/>
  <c r="FR738" i="2"/>
  <c r="FQ738" i="2"/>
  <c r="FR737" i="2"/>
  <c r="FQ737" i="2"/>
  <c r="FR736" i="2"/>
  <c r="FQ736" i="2"/>
  <c r="FR735" i="2"/>
  <c r="FQ735" i="2"/>
  <c r="FR734" i="2"/>
  <c r="FQ734" i="2"/>
  <c r="FR733" i="2"/>
  <c r="FQ733" i="2"/>
  <c r="FR732" i="2"/>
  <c r="FQ732" i="2"/>
  <c r="FR731" i="2"/>
  <c r="FQ731" i="2"/>
  <c r="FR730" i="2"/>
  <c r="FQ730" i="2"/>
  <c r="FR729" i="2"/>
  <c r="FQ729" i="2"/>
  <c r="FR728" i="2"/>
  <c r="FQ728" i="2"/>
  <c r="FR727" i="2"/>
  <c r="FQ727" i="2"/>
  <c r="FR726" i="2"/>
  <c r="FQ726" i="2"/>
  <c r="FR725" i="2"/>
  <c r="FQ725" i="2"/>
  <c r="FR724" i="2"/>
  <c r="FQ724" i="2"/>
  <c r="FR723" i="2"/>
  <c r="FQ723" i="2"/>
  <c r="FR722" i="2"/>
  <c r="FQ722" i="2"/>
  <c r="FR721" i="2"/>
  <c r="FQ721" i="2"/>
  <c r="FR720" i="2"/>
  <c r="FQ720" i="2"/>
  <c r="FR719" i="2"/>
  <c r="FQ719" i="2"/>
  <c r="FR718" i="2"/>
  <c r="FQ718" i="2"/>
  <c r="FR717" i="2"/>
  <c r="FQ717" i="2"/>
  <c r="FR716" i="2"/>
  <c r="FQ716" i="2"/>
  <c r="FR715" i="2"/>
  <c r="FQ715" i="2"/>
  <c r="FR714" i="2"/>
  <c r="FQ714" i="2"/>
  <c r="FR713" i="2"/>
  <c r="FQ713" i="2"/>
  <c r="FR712" i="2"/>
  <c r="FQ712" i="2"/>
  <c r="FR711" i="2"/>
  <c r="FQ711" i="2"/>
  <c r="FR710" i="2"/>
  <c r="FQ710" i="2"/>
  <c r="FR709" i="2"/>
  <c r="FQ709" i="2"/>
  <c r="FR708" i="2"/>
  <c r="FQ708" i="2"/>
  <c r="FR707" i="2"/>
  <c r="FQ707" i="2"/>
  <c r="FR706" i="2"/>
  <c r="FQ706" i="2"/>
  <c r="FR705" i="2"/>
  <c r="FQ705" i="2"/>
  <c r="FR704" i="2"/>
  <c r="FQ704" i="2"/>
  <c r="FR703" i="2"/>
  <c r="FQ703" i="2"/>
  <c r="FR702" i="2"/>
  <c r="FQ702" i="2"/>
  <c r="FR701" i="2"/>
  <c r="FQ701" i="2"/>
  <c r="FR700" i="2"/>
  <c r="FQ700" i="2"/>
  <c r="FR699" i="2"/>
  <c r="FQ699" i="2"/>
  <c r="FR698" i="2"/>
  <c r="FQ698" i="2"/>
  <c r="FR697" i="2"/>
  <c r="FQ697" i="2"/>
  <c r="FR696" i="2"/>
  <c r="FQ696" i="2"/>
  <c r="FR695" i="2"/>
  <c r="FQ695" i="2"/>
  <c r="FR694" i="2"/>
  <c r="FQ694" i="2"/>
  <c r="FR693" i="2"/>
  <c r="FQ693" i="2"/>
  <c r="FR692" i="2"/>
  <c r="FQ692" i="2"/>
  <c r="FR691" i="2"/>
  <c r="FQ691" i="2"/>
  <c r="FR690" i="2"/>
  <c r="FQ690" i="2"/>
  <c r="FR689" i="2"/>
  <c r="FQ689" i="2"/>
  <c r="FR688" i="2"/>
  <c r="FQ688" i="2"/>
  <c r="FR687" i="2"/>
  <c r="FQ687" i="2"/>
  <c r="FR686" i="2"/>
  <c r="FQ686" i="2"/>
  <c r="FR685" i="2"/>
  <c r="FQ685" i="2"/>
  <c r="FR684" i="2"/>
  <c r="FQ684" i="2"/>
  <c r="FR683" i="2"/>
  <c r="FQ683" i="2"/>
  <c r="FR682" i="2"/>
  <c r="FQ682" i="2"/>
  <c r="FR681" i="2"/>
  <c r="FQ681" i="2"/>
  <c r="FR680" i="2"/>
  <c r="FQ680" i="2"/>
  <c r="FR679" i="2"/>
  <c r="FQ679" i="2"/>
  <c r="FR678" i="2"/>
  <c r="FQ678" i="2"/>
  <c r="FR677" i="2"/>
  <c r="FQ677" i="2"/>
  <c r="FR676" i="2"/>
  <c r="FQ676" i="2"/>
  <c r="FR675" i="2"/>
  <c r="FQ675" i="2"/>
  <c r="FR674" i="2"/>
  <c r="FQ674" i="2"/>
  <c r="FR673" i="2"/>
  <c r="FQ673" i="2"/>
  <c r="FR672" i="2"/>
  <c r="FQ672" i="2"/>
  <c r="FR671" i="2"/>
  <c r="FQ671" i="2"/>
  <c r="FR670" i="2"/>
  <c r="FQ670" i="2"/>
  <c r="FR669" i="2"/>
  <c r="FQ669" i="2"/>
  <c r="FR668" i="2"/>
  <c r="FQ668" i="2"/>
  <c r="FR667" i="2"/>
  <c r="FQ667" i="2"/>
  <c r="FR666" i="2"/>
  <c r="FQ666" i="2"/>
  <c r="FR665" i="2"/>
  <c r="FQ665" i="2"/>
  <c r="FR664" i="2"/>
  <c r="FQ664" i="2"/>
  <c r="FR663" i="2"/>
  <c r="FQ663" i="2"/>
  <c r="FR662" i="2"/>
  <c r="FQ662" i="2"/>
  <c r="FR661" i="2"/>
  <c r="FQ661" i="2"/>
  <c r="FR660" i="2"/>
  <c r="FQ660" i="2"/>
  <c r="FR659" i="2"/>
  <c r="FQ659" i="2"/>
  <c r="FR658" i="2"/>
  <c r="FQ658" i="2"/>
  <c r="FR657" i="2"/>
  <c r="FQ657" i="2"/>
  <c r="FR656" i="2"/>
  <c r="FQ656" i="2"/>
  <c r="FR655" i="2"/>
  <c r="FQ655" i="2"/>
  <c r="FR654" i="2"/>
  <c r="FQ654" i="2"/>
  <c r="FR653" i="2"/>
  <c r="FQ653" i="2"/>
  <c r="FR652" i="2"/>
  <c r="FQ652" i="2"/>
  <c r="FR651" i="2"/>
  <c r="FQ651" i="2"/>
  <c r="FR650" i="2"/>
  <c r="FQ650" i="2"/>
  <c r="FR649" i="2"/>
  <c r="FQ649" i="2"/>
  <c r="FR648" i="2"/>
  <c r="FQ648" i="2"/>
  <c r="FR647" i="2"/>
  <c r="FQ647" i="2"/>
  <c r="FR646" i="2"/>
  <c r="FQ646" i="2"/>
  <c r="FR645" i="2"/>
  <c r="FQ645" i="2"/>
  <c r="FR644" i="2"/>
  <c r="FQ644" i="2"/>
  <c r="FR643" i="2"/>
  <c r="FQ643" i="2"/>
  <c r="FR642" i="2"/>
  <c r="FQ642" i="2"/>
  <c r="FR641" i="2"/>
  <c r="FQ641" i="2"/>
  <c r="FR640" i="2"/>
  <c r="FQ640" i="2"/>
  <c r="FR639" i="2"/>
  <c r="FQ639" i="2"/>
  <c r="FR638" i="2"/>
  <c r="FQ638" i="2"/>
  <c r="FR637" i="2"/>
  <c r="FQ637" i="2"/>
  <c r="FR636" i="2"/>
  <c r="FQ636" i="2"/>
  <c r="FR635" i="2"/>
  <c r="FQ635" i="2"/>
  <c r="FR634" i="2"/>
  <c r="FQ634" i="2"/>
  <c r="FR633" i="2"/>
  <c r="FQ633" i="2"/>
  <c r="FR632" i="2"/>
  <c r="FQ632" i="2"/>
  <c r="FR631" i="2"/>
  <c r="FQ631" i="2"/>
  <c r="FR630" i="2"/>
  <c r="FQ630" i="2"/>
  <c r="FR629" i="2"/>
  <c r="FQ629" i="2"/>
  <c r="FR628" i="2"/>
  <c r="FQ628" i="2"/>
  <c r="FR627" i="2"/>
  <c r="FQ627" i="2"/>
  <c r="FR626" i="2"/>
  <c r="FQ626" i="2"/>
  <c r="FR625" i="2"/>
  <c r="FQ625" i="2"/>
  <c r="FR624" i="2"/>
  <c r="FQ624" i="2"/>
  <c r="FR623" i="2"/>
  <c r="FQ623" i="2"/>
  <c r="FR622" i="2"/>
  <c r="FQ622" i="2"/>
  <c r="FR621" i="2"/>
  <c r="FQ621" i="2"/>
  <c r="FR620" i="2"/>
  <c r="FQ620" i="2"/>
  <c r="FR619" i="2"/>
  <c r="FQ619" i="2"/>
  <c r="FR618" i="2"/>
  <c r="FQ618" i="2"/>
  <c r="FR617" i="2"/>
  <c r="FQ617" i="2"/>
  <c r="FR616" i="2"/>
  <c r="FQ616" i="2"/>
  <c r="FR615" i="2"/>
  <c r="FQ615" i="2"/>
  <c r="FR614" i="2"/>
  <c r="FQ614" i="2"/>
  <c r="FR613" i="2"/>
  <c r="FQ613" i="2"/>
  <c r="FR612" i="2"/>
  <c r="FQ612" i="2"/>
  <c r="FR611" i="2"/>
  <c r="FQ611" i="2"/>
  <c r="FR610" i="2"/>
  <c r="FQ610" i="2"/>
  <c r="FR609" i="2"/>
  <c r="FQ609" i="2"/>
  <c r="FR608" i="2"/>
  <c r="FQ608" i="2"/>
  <c r="FR607" i="2"/>
  <c r="FQ607" i="2"/>
  <c r="FR606" i="2"/>
  <c r="FQ606" i="2"/>
  <c r="FR605" i="2"/>
  <c r="FQ605" i="2"/>
  <c r="FR604" i="2"/>
  <c r="FQ604" i="2"/>
  <c r="FR603" i="2"/>
  <c r="FQ603" i="2"/>
  <c r="FR602" i="2"/>
  <c r="FQ602" i="2"/>
  <c r="FR601" i="2"/>
  <c r="FQ601" i="2"/>
  <c r="FR600" i="2"/>
  <c r="FQ600" i="2"/>
  <c r="FR599" i="2"/>
  <c r="FQ599" i="2"/>
  <c r="FR598" i="2"/>
  <c r="FQ598" i="2"/>
  <c r="FR597" i="2"/>
  <c r="FQ597" i="2"/>
  <c r="FR596" i="2"/>
  <c r="FQ596" i="2"/>
  <c r="FR595" i="2"/>
  <c r="FQ595" i="2"/>
  <c r="FR594" i="2"/>
  <c r="FQ594" i="2"/>
  <c r="FR593" i="2"/>
  <c r="FQ593" i="2"/>
  <c r="FR592" i="2"/>
  <c r="FQ592" i="2"/>
  <c r="FR591" i="2"/>
  <c r="FQ591" i="2"/>
  <c r="FR590" i="2"/>
  <c r="FQ590" i="2"/>
  <c r="FR589" i="2"/>
  <c r="FQ589" i="2"/>
  <c r="FR588" i="2"/>
  <c r="FQ588" i="2"/>
  <c r="FR587" i="2"/>
  <c r="FQ587" i="2"/>
  <c r="FR586" i="2"/>
  <c r="FQ586" i="2"/>
  <c r="FR585" i="2"/>
  <c r="FQ585" i="2"/>
  <c r="FR584" i="2"/>
  <c r="FQ584" i="2"/>
  <c r="FR583" i="2"/>
  <c r="FQ583" i="2"/>
  <c r="FR582" i="2"/>
  <c r="FQ582" i="2"/>
  <c r="FR581" i="2"/>
  <c r="FQ581" i="2"/>
  <c r="FR580" i="2"/>
  <c r="FQ580" i="2"/>
  <c r="FR579" i="2"/>
  <c r="FQ579" i="2"/>
  <c r="FR578" i="2"/>
  <c r="FQ578" i="2"/>
  <c r="FR577" i="2"/>
  <c r="FQ577" i="2"/>
  <c r="FR576" i="2"/>
  <c r="FQ576" i="2"/>
  <c r="FR575" i="2"/>
  <c r="FQ575" i="2"/>
  <c r="FR574" i="2"/>
  <c r="FQ574" i="2"/>
  <c r="FR573" i="2"/>
  <c r="FQ573" i="2"/>
  <c r="FR572" i="2"/>
  <c r="FQ572" i="2"/>
  <c r="FR571" i="2"/>
  <c r="FQ571" i="2"/>
  <c r="FR570" i="2"/>
  <c r="FQ570" i="2"/>
  <c r="FR569" i="2"/>
  <c r="FQ569" i="2"/>
  <c r="FR568" i="2"/>
  <c r="FQ568" i="2"/>
  <c r="FR567" i="2"/>
  <c r="FQ567" i="2"/>
  <c r="FR566" i="2"/>
  <c r="FQ566" i="2"/>
  <c r="FR565" i="2"/>
  <c r="FQ565" i="2"/>
  <c r="FR564" i="2"/>
  <c r="FQ564" i="2"/>
  <c r="FR563" i="2"/>
  <c r="FQ563" i="2"/>
  <c r="FR562" i="2"/>
  <c r="FQ562" i="2"/>
  <c r="FR561" i="2"/>
  <c r="FQ561" i="2"/>
  <c r="FR560" i="2"/>
  <c r="FQ560" i="2"/>
  <c r="FR559" i="2"/>
  <c r="FQ559" i="2"/>
  <c r="FR558" i="2"/>
  <c r="FQ558" i="2"/>
  <c r="FR557" i="2"/>
  <c r="FQ557" i="2"/>
  <c r="FR556" i="2"/>
  <c r="FQ556" i="2"/>
  <c r="FR555" i="2"/>
  <c r="FQ555" i="2"/>
  <c r="FR554" i="2"/>
  <c r="FQ554" i="2"/>
  <c r="FR553" i="2"/>
  <c r="FQ553" i="2"/>
  <c r="FR552" i="2"/>
  <c r="FQ552" i="2"/>
  <c r="FR551" i="2"/>
  <c r="FQ551" i="2"/>
  <c r="FR550" i="2"/>
  <c r="FQ550" i="2"/>
  <c r="FR549" i="2"/>
  <c r="FQ549" i="2"/>
  <c r="FR548" i="2"/>
  <c r="FQ548" i="2"/>
  <c r="FR547" i="2"/>
  <c r="FQ547" i="2"/>
  <c r="FR546" i="2"/>
  <c r="FQ546" i="2"/>
  <c r="FR545" i="2"/>
  <c r="FQ545" i="2"/>
  <c r="FR544" i="2"/>
  <c r="FQ544" i="2"/>
  <c r="FR543" i="2"/>
  <c r="FQ543" i="2"/>
  <c r="FR542" i="2"/>
  <c r="FQ542" i="2"/>
  <c r="FR541" i="2"/>
  <c r="FQ541" i="2"/>
  <c r="FR540" i="2"/>
  <c r="FQ540" i="2"/>
  <c r="FR539" i="2"/>
  <c r="FQ539" i="2"/>
  <c r="FR538" i="2"/>
  <c r="FQ538" i="2"/>
  <c r="FR537" i="2"/>
  <c r="FQ537" i="2"/>
  <c r="FR536" i="2"/>
  <c r="FQ536" i="2"/>
  <c r="FR535" i="2"/>
  <c r="FQ535" i="2"/>
  <c r="FR534" i="2"/>
  <c r="FQ534" i="2"/>
  <c r="FR533" i="2"/>
  <c r="FQ533" i="2"/>
  <c r="FR532" i="2"/>
  <c r="FQ532" i="2"/>
  <c r="FR531" i="2"/>
  <c r="FQ531" i="2"/>
  <c r="FR530" i="2"/>
  <c r="FQ530" i="2"/>
  <c r="FR529" i="2"/>
  <c r="FQ529" i="2"/>
  <c r="FR528" i="2"/>
  <c r="FQ528" i="2"/>
  <c r="FR527" i="2"/>
  <c r="FQ527" i="2"/>
  <c r="FR526" i="2"/>
  <c r="FQ526" i="2"/>
  <c r="FR525" i="2"/>
  <c r="FQ525" i="2"/>
  <c r="FR524" i="2"/>
  <c r="FQ524" i="2"/>
  <c r="FR523" i="2"/>
  <c r="FQ523" i="2"/>
  <c r="FR522" i="2"/>
  <c r="FQ522" i="2"/>
  <c r="FR521" i="2"/>
  <c r="FQ521" i="2"/>
  <c r="FR520" i="2"/>
  <c r="FQ520" i="2"/>
  <c r="FR519" i="2"/>
  <c r="FQ519" i="2"/>
  <c r="FR518" i="2"/>
  <c r="FQ518" i="2"/>
  <c r="FR517" i="2"/>
  <c r="FQ517" i="2"/>
  <c r="FR516" i="2"/>
  <c r="FQ516" i="2"/>
  <c r="FR515" i="2"/>
  <c r="FQ515" i="2"/>
  <c r="FR514" i="2"/>
  <c r="FQ514" i="2"/>
  <c r="FR513" i="2"/>
  <c r="FQ513" i="2"/>
  <c r="FR512" i="2"/>
  <c r="FQ512" i="2"/>
  <c r="FR511" i="2"/>
  <c r="FQ511" i="2"/>
  <c r="FR510" i="2"/>
  <c r="FQ510" i="2"/>
  <c r="FR509" i="2"/>
  <c r="FQ509" i="2"/>
  <c r="FR508" i="2"/>
  <c r="FQ508" i="2"/>
  <c r="FR507" i="2"/>
  <c r="FQ507" i="2"/>
  <c r="FR506" i="2"/>
  <c r="FQ506" i="2"/>
  <c r="FR505" i="2"/>
  <c r="FQ505" i="2"/>
  <c r="FR504" i="2"/>
  <c r="FQ504" i="2"/>
  <c r="FR503" i="2"/>
  <c r="FQ503" i="2"/>
  <c r="FR502" i="2"/>
  <c r="FQ502" i="2"/>
  <c r="FR501" i="2"/>
  <c r="FQ501" i="2"/>
  <c r="FR500" i="2"/>
  <c r="FQ500" i="2"/>
  <c r="FR499" i="2"/>
  <c r="FQ499" i="2"/>
  <c r="FR498" i="2"/>
  <c r="FQ498" i="2"/>
  <c r="FR497" i="2"/>
  <c r="FQ497" i="2"/>
  <c r="FR496" i="2"/>
  <c r="FQ496" i="2"/>
  <c r="FR495" i="2"/>
  <c r="FQ495" i="2"/>
  <c r="FR494" i="2"/>
  <c r="FQ494" i="2"/>
  <c r="FR493" i="2"/>
  <c r="FQ493" i="2"/>
  <c r="FR492" i="2"/>
  <c r="FQ492" i="2"/>
  <c r="FR491" i="2"/>
  <c r="FQ491" i="2"/>
  <c r="FR490" i="2"/>
  <c r="FQ490" i="2"/>
  <c r="FR489" i="2"/>
  <c r="FQ489" i="2"/>
  <c r="FR488" i="2"/>
  <c r="FQ488" i="2"/>
  <c r="FR487" i="2"/>
  <c r="FQ487" i="2"/>
  <c r="FR486" i="2"/>
  <c r="FQ486" i="2"/>
  <c r="FR485" i="2"/>
  <c r="FQ485" i="2"/>
  <c r="FR484" i="2"/>
  <c r="FQ484" i="2"/>
  <c r="FR483" i="2"/>
  <c r="FQ483" i="2"/>
  <c r="FR482" i="2"/>
  <c r="FQ482" i="2"/>
  <c r="FR481" i="2"/>
  <c r="FQ481" i="2"/>
  <c r="FR480" i="2"/>
  <c r="FQ480" i="2"/>
  <c r="FR479" i="2"/>
  <c r="FQ479" i="2"/>
  <c r="FR478" i="2"/>
  <c r="FQ478" i="2"/>
  <c r="FR477" i="2"/>
  <c r="FQ477" i="2"/>
  <c r="FR476" i="2"/>
  <c r="FQ476" i="2"/>
  <c r="FR475" i="2"/>
  <c r="FQ475" i="2"/>
  <c r="FR474" i="2"/>
  <c r="FQ474" i="2"/>
  <c r="FR473" i="2"/>
  <c r="FQ473" i="2"/>
  <c r="FR472" i="2"/>
  <c r="FQ472" i="2"/>
  <c r="FR471" i="2"/>
  <c r="FQ471" i="2"/>
  <c r="FR470" i="2"/>
  <c r="FQ470" i="2"/>
  <c r="FR469" i="2"/>
  <c r="FQ469" i="2"/>
  <c r="FR468" i="2"/>
  <c r="FQ468" i="2"/>
  <c r="FR467" i="2"/>
  <c r="FQ467" i="2"/>
  <c r="FR466" i="2"/>
  <c r="FQ466" i="2"/>
  <c r="FR465" i="2"/>
  <c r="FQ465" i="2"/>
  <c r="FR464" i="2"/>
  <c r="FQ464" i="2"/>
  <c r="FR463" i="2"/>
  <c r="FQ463" i="2"/>
  <c r="FR462" i="2"/>
  <c r="FQ462" i="2"/>
  <c r="FR461" i="2"/>
  <c r="FQ461" i="2"/>
  <c r="FR460" i="2"/>
  <c r="FQ460" i="2"/>
  <c r="FR459" i="2"/>
  <c r="FQ459" i="2"/>
  <c r="FR458" i="2"/>
  <c r="FQ458" i="2"/>
  <c r="FR457" i="2"/>
  <c r="FQ457" i="2"/>
  <c r="FR456" i="2"/>
  <c r="FQ456" i="2"/>
  <c r="FR455" i="2"/>
  <c r="FQ455" i="2"/>
  <c r="FR454" i="2"/>
  <c r="FQ454" i="2"/>
  <c r="FR453" i="2"/>
  <c r="FQ453" i="2"/>
  <c r="FR452" i="2"/>
  <c r="FQ452" i="2"/>
  <c r="FR451" i="2"/>
  <c r="FQ451" i="2"/>
  <c r="FR450" i="2"/>
  <c r="FQ450" i="2"/>
  <c r="FR449" i="2"/>
  <c r="FQ449" i="2"/>
  <c r="FR448" i="2"/>
  <c r="FQ448" i="2"/>
  <c r="FR447" i="2"/>
  <c r="FQ447" i="2"/>
  <c r="FR446" i="2"/>
  <c r="FQ446" i="2"/>
  <c r="FR445" i="2"/>
  <c r="FQ445" i="2"/>
  <c r="FR444" i="2"/>
  <c r="FQ444" i="2"/>
  <c r="FR443" i="2"/>
  <c r="FQ443" i="2"/>
  <c r="FR442" i="2"/>
  <c r="FQ442" i="2"/>
  <c r="FR441" i="2"/>
  <c r="FQ441" i="2"/>
  <c r="FR440" i="2"/>
  <c r="FQ440" i="2"/>
  <c r="FR439" i="2"/>
  <c r="FQ439" i="2"/>
  <c r="FR438" i="2"/>
  <c r="FQ438" i="2"/>
  <c r="FR437" i="2"/>
  <c r="FQ437" i="2"/>
  <c r="FR436" i="2"/>
  <c r="FQ436" i="2"/>
  <c r="FR435" i="2"/>
  <c r="FQ435" i="2"/>
  <c r="FR434" i="2"/>
  <c r="FQ434" i="2"/>
  <c r="FR433" i="2"/>
  <c r="FQ433" i="2"/>
  <c r="FR432" i="2"/>
  <c r="FQ432" i="2"/>
  <c r="FR431" i="2"/>
  <c r="FQ431" i="2"/>
  <c r="FR430" i="2"/>
  <c r="FQ430" i="2"/>
  <c r="FR429" i="2"/>
  <c r="FQ429" i="2"/>
  <c r="FR428" i="2"/>
  <c r="FQ428" i="2"/>
  <c r="FR427" i="2"/>
  <c r="FQ427" i="2"/>
  <c r="FR426" i="2"/>
  <c r="FQ426" i="2"/>
  <c r="FR425" i="2"/>
  <c r="FQ425" i="2"/>
  <c r="FR424" i="2"/>
  <c r="FQ424" i="2"/>
  <c r="FR423" i="2"/>
  <c r="FQ423" i="2"/>
  <c r="FR422" i="2"/>
  <c r="FQ422" i="2"/>
  <c r="FR421" i="2"/>
  <c r="FQ421" i="2"/>
  <c r="FR420" i="2"/>
  <c r="FQ420" i="2"/>
  <c r="FR419" i="2"/>
  <c r="FQ419" i="2"/>
  <c r="FR418" i="2"/>
  <c r="FQ418" i="2"/>
  <c r="FR417" i="2"/>
  <c r="FQ417" i="2"/>
  <c r="FR416" i="2"/>
  <c r="FQ416" i="2"/>
  <c r="FR415" i="2"/>
  <c r="FQ415" i="2"/>
  <c r="FR414" i="2"/>
  <c r="FQ414" i="2"/>
  <c r="FR413" i="2"/>
  <c r="FQ413" i="2"/>
  <c r="FR412" i="2"/>
  <c r="FQ412" i="2"/>
  <c r="FR411" i="2"/>
  <c r="FQ411" i="2"/>
  <c r="FR410" i="2"/>
  <c r="FQ410" i="2"/>
  <c r="FR409" i="2"/>
  <c r="FQ409" i="2"/>
  <c r="FR408" i="2"/>
  <c r="FQ408" i="2"/>
  <c r="FR407" i="2"/>
  <c r="FQ407" i="2"/>
  <c r="FR406" i="2"/>
  <c r="FQ406" i="2"/>
  <c r="FR405" i="2"/>
  <c r="FQ405" i="2"/>
  <c r="FR404" i="2"/>
  <c r="FQ404" i="2"/>
  <c r="FR403" i="2"/>
  <c r="FQ403" i="2"/>
  <c r="FR402" i="2"/>
  <c r="FQ402" i="2"/>
  <c r="FR401" i="2"/>
  <c r="FQ401" i="2"/>
  <c r="FR400" i="2"/>
  <c r="FQ400" i="2"/>
  <c r="FR399" i="2"/>
  <c r="FQ399" i="2"/>
  <c r="FR398" i="2"/>
  <c r="FQ398" i="2"/>
  <c r="FR397" i="2"/>
  <c r="FQ397" i="2"/>
  <c r="FR396" i="2"/>
  <c r="FQ396" i="2"/>
  <c r="FR395" i="2"/>
  <c r="FQ395" i="2"/>
  <c r="FR394" i="2"/>
  <c r="FQ394" i="2"/>
  <c r="FR393" i="2"/>
  <c r="FQ393" i="2"/>
  <c r="FR392" i="2"/>
  <c r="FQ392" i="2"/>
  <c r="FR391" i="2"/>
  <c r="FQ391" i="2"/>
  <c r="FR390" i="2"/>
  <c r="FQ390" i="2"/>
  <c r="FR389" i="2"/>
  <c r="FQ389" i="2"/>
  <c r="FR388" i="2"/>
  <c r="FQ388" i="2"/>
  <c r="FR387" i="2"/>
  <c r="FQ387" i="2"/>
  <c r="FR386" i="2"/>
  <c r="FQ386" i="2"/>
  <c r="FR385" i="2"/>
  <c r="FQ385" i="2"/>
  <c r="FR384" i="2"/>
  <c r="FQ384" i="2"/>
  <c r="FR383" i="2"/>
  <c r="FQ383" i="2"/>
  <c r="FR382" i="2"/>
  <c r="FQ382" i="2"/>
  <c r="FR381" i="2"/>
  <c r="FQ381" i="2"/>
  <c r="FR380" i="2"/>
  <c r="FQ380" i="2"/>
  <c r="FR379" i="2"/>
  <c r="FQ379" i="2"/>
  <c r="FR378" i="2"/>
  <c r="FQ378" i="2"/>
  <c r="FR377" i="2"/>
  <c r="FQ377" i="2"/>
  <c r="FR376" i="2"/>
  <c r="FQ376" i="2"/>
  <c r="FR375" i="2"/>
  <c r="FQ375" i="2"/>
  <c r="FR374" i="2"/>
  <c r="FQ374" i="2"/>
  <c r="FR373" i="2"/>
  <c r="FQ373" i="2"/>
  <c r="FR372" i="2"/>
  <c r="FQ372" i="2"/>
  <c r="FR371" i="2"/>
  <c r="FQ371" i="2"/>
  <c r="FR370" i="2"/>
  <c r="FQ370" i="2"/>
  <c r="FR369" i="2"/>
  <c r="FQ369" i="2"/>
  <c r="FR368" i="2"/>
  <c r="FQ368" i="2"/>
  <c r="FR367" i="2"/>
  <c r="FQ367" i="2"/>
  <c r="FR366" i="2"/>
  <c r="FQ366" i="2"/>
  <c r="FR365" i="2"/>
  <c r="FQ365" i="2"/>
  <c r="FR364" i="2"/>
  <c r="FQ364" i="2"/>
  <c r="FR363" i="2"/>
  <c r="FQ363" i="2"/>
  <c r="FR362" i="2"/>
  <c r="FQ362" i="2"/>
  <c r="FR361" i="2"/>
  <c r="FQ361" i="2"/>
  <c r="FR360" i="2"/>
  <c r="FQ360" i="2"/>
  <c r="FR359" i="2"/>
  <c r="FQ359" i="2"/>
  <c r="FR358" i="2"/>
  <c r="FQ358" i="2"/>
  <c r="FR357" i="2"/>
  <c r="FQ357" i="2"/>
  <c r="FR356" i="2"/>
  <c r="FQ356" i="2"/>
  <c r="FR355" i="2"/>
  <c r="FQ355" i="2"/>
  <c r="FR354" i="2"/>
  <c r="FQ354" i="2"/>
  <c r="FR353" i="2"/>
  <c r="FQ353" i="2"/>
  <c r="FR352" i="2"/>
  <c r="FQ352" i="2"/>
  <c r="FR351" i="2"/>
  <c r="FQ351" i="2"/>
  <c r="FR350" i="2"/>
  <c r="FQ350" i="2"/>
  <c r="FR349" i="2"/>
  <c r="FQ349" i="2"/>
  <c r="FR348" i="2"/>
  <c r="FQ348" i="2"/>
  <c r="FR347" i="2"/>
  <c r="FQ347" i="2"/>
  <c r="FR346" i="2"/>
  <c r="FQ346" i="2"/>
  <c r="FR345" i="2"/>
  <c r="FQ345" i="2"/>
  <c r="FR344" i="2"/>
  <c r="FQ344" i="2"/>
  <c r="FR343" i="2"/>
  <c r="FQ343" i="2"/>
  <c r="FR342" i="2"/>
  <c r="FQ342" i="2"/>
  <c r="FR341" i="2"/>
  <c r="FQ341" i="2"/>
  <c r="FR340" i="2"/>
  <c r="FQ340" i="2"/>
  <c r="FR339" i="2"/>
  <c r="FQ339" i="2"/>
  <c r="FR338" i="2"/>
  <c r="FQ338" i="2"/>
  <c r="FR337" i="2"/>
  <c r="FQ337" i="2"/>
  <c r="FR336" i="2"/>
  <c r="FQ336" i="2"/>
  <c r="FR335" i="2"/>
  <c r="FQ335" i="2"/>
  <c r="FR334" i="2"/>
  <c r="FQ334" i="2"/>
  <c r="FR333" i="2"/>
  <c r="FQ333" i="2"/>
  <c r="FR332" i="2"/>
  <c r="FQ332" i="2"/>
  <c r="FR331" i="2"/>
  <c r="FQ331" i="2"/>
  <c r="FR330" i="2"/>
  <c r="FQ330" i="2"/>
  <c r="FR329" i="2"/>
  <c r="FQ329" i="2"/>
  <c r="FR328" i="2"/>
  <c r="FQ328" i="2"/>
  <c r="FR327" i="2"/>
  <c r="FQ327" i="2"/>
  <c r="FR326" i="2"/>
  <c r="FQ326" i="2"/>
  <c r="FR325" i="2"/>
  <c r="FQ325" i="2"/>
  <c r="FR324" i="2"/>
  <c r="FQ324" i="2"/>
  <c r="FR323" i="2"/>
  <c r="FQ323" i="2"/>
  <c r="FR322" i="2"/>
  <c r="FQ322" i="2"/>
  <c r="FR321" i="2"/>
  <c r="FQ321" i="2"/>
  <c r="FR320" i="2"/>
  <c r="FQ320" i="2"/>
  <c r="FR319" i="2"/>
  <c r="FQ319" i="2"/>
  <c r="FR318" i="2"/>
  <c r="FQ318" i="2"/>
  <c r="FR317" i="2"/>
  <c r="FQ317" i="2"/>
  <c r="FR316" i="2"/>
  <c r="FQ316" i="2"/>
  <c r="FR315" i="2"/>
  <c r="FQ315" i="2"/>
  <c r="FR314" i="2"/>
  <c r="FQ314" i="2"/>
  <c r="FR313" i="2"/>
  <c r="FQ313" i="2"/>
  <c r="FR312" i="2"/>
  <c r="FQ312" i="2"/>
  <c r="FR311" i="2"/>
  <c r="FQ311" i="2"/>
  <c r="FR310" i="2"/>
  <c r="FQ310" i="2"/>
  <c r="FR309" i="2"/>
  <c r="FQ309" i="2"/>
  <c r="FR308" i="2"/>
  <c r="FQ308" i="2"/>
  <c r="FR307" i="2"/>
  <c r="FQ307" i="2"/>
  <c r="FR306" i="2"/>
  <c r="FQ306" i="2"/>
  <c r="FR305" i="2"/>
  <c r="FQ305" i="2"/>
  <c r="FR304" i="2"/>
  <c r="FQ304" i="2"/>
  <c r="FR303" i="2"/>
  <c r="FQ303" i="2"/>
  <c r="FR302" i="2"/>
  <c r="FQ302" i="2"/>
  <c r="FR301" i="2"/>
  <c r="FQ301" i="2"/>
  <c r="FR300" i="2"/>
  <c r="FQ300" i="2"/>
  <c r="FR299" i="2"/>
  <c r="FQ299" i="2"/>
  <c r="FR298" i="2"/>
  <c r="FQ298" i="2"/>
  <c r="FR297" i="2"/>
  <c r="FQ297" i="2"/>
  <c r="FR296" i="2"/>
  <c r="FQ296" i="2"/>
  <c r="FR295" i="2"/>
  <c r="FQ295" i="2"/>
  <c r="FR294" i="2"/>
  <c r="FQ294" i="2"/>
  <c r="FR293" i="2"/>
  <c r="FQ293" i="2"/>
  <c r="FR292" i="2"/>
  <c r="FQ292" i="2"/>
  <c r="FR291" i="2"/>
  <c r="FQ291" i="2"/>
  <c r="FR290" i="2"/>
  <c r="FQ290" i="2"/>
  <c r="FR289" i="2"/>
  <c r="FQ289" i="2"/>
  <c r="FR288" i="2"/>
  <c r="FQ288" i="2"/>
  <c r="FR287" i="2"/>
  <c r="FQ287" i="2"/>
  <c r="FR286" i="2"/>
  <c r="FQ286" i="2"/>
  <c r="FR285" i="2"/>
  <c r="FQ285" i="2"/>
  <c r="FR284" i="2"/>
  <c r="FQ284" i="2"/>
  <c r="FR283" i="2"/>
  <c r="FQ283" i="2"/>
  <c r="FR282" i="2"/>
  <c r="FQ282" i="2"/>
  <c r="FR281" i="2"/>
  <c r="FQ281" i="2"/>
  <c r="FR280" i="2"/>
  <c r="FQ280" i="2"/>
  <c r="FR279" i="2"/>
  <c r="FQ279" i="2"/>
  <c r="FR278" i="2"/>
  <c r="FQ278" i="2"/>
  <c r="FR277" i="2"/>
  <c r="FQ277" i="2"/>
  <c r="FR276" i="2"/>
  <c r="FQ276" i="2"/>
  <c r="FR275" i="2"/>
  <c r="FQ275" i="2"/>
  <c r="FR274" i="2"/>
  <c r="FQ274" i="2"/>
  <c r="FR273" i="2"/>
  <c r="FQ273" i="2"/>
  <c r="FR272" i="2"/>
  <c r="FQ272" i="2"/>
  <c r="FR271" i="2"/>
  <c r="FQ271" i="2"/>
  <c r="FR270" i="2"/>
  <c r="FQ270" i="2"/>
  <c r="FR269" i="2"/>
  <c r="FQ269" i="2"/>
  <c r="FR268" i="2"/>
  <c r="FQ268" i="2"/>
  <c r="FR267" i="2"/>
  <c r="FQ267" i="2"/>
  <c r="FR266" i="2"/>
  <c r="FQ266" i="2"/>
  <c r="FR265" i="2"/>
  <c r="FQ265" i="2"/>
  <c r="FR264" i="2"/>
  <c r="FQ264" i="2"/>
  <c r="FR263" i="2"/>
  <c r="FQ263" i="2"/>
  <c r="FR262" i="2"/>
  <c r="FQ262" i="2"/>
  <c r="FR261" i="2"/>
  <c r="FQ261" i="2"/>
  <c r="FR260" i="2"/>
  <c r="FQ260" i="2"/>
  <c r="FR259" i="2"/>
  <c r="FQ259" i="2"/>
  <c r="FR258" i="2"/>
  <c r="FQ258" i="2"/>
  <c r="FR257" i="2"/>
  <c r="FQ257" i="2"/>
  <c r="FR256" i="2"/>
  <c r="FQ256" i="2"/>
  <c r="FR255" i="2"/>
  <c r="FQ255" i="2"/>
  <c r="FR254" i="2"/>
  <c r="FQ254" i="2"/>
  <c r="FR253" i="2"/>
  <c r="FQ253" i="2"/>
  <c r="FR252" i="2"/>
  <c r="FQ252" i="2"/>
  <c r="FR251" i="2"/>
  <c r="FQ251" i="2"/>
  <c r="FR250" i="2"/>
  <c r="FQ250" i="2"/>
  <c r="FR249" i="2"/>
  <c r="FQ249" i="2"/>
  <c r="FR248" i="2"/>
  <c r="FQ248" i="2"/>
  <c r="FR247" i="2"/>
  <c r="FQ247" i="2"/>
  <c r="FR246" i="2"/>
  <c r="FQ246" i="2"/>
  <c r="FR245" i="2"/>
  <c r="FQ245" i="2"/>
  <c r="FR244" i="2"/>
  <c r="FQ244" i="2"/>
  <c r="FR243" i="2"/>
  <c r="FQ243" i="2"/>
  <c r="FR242" i="2"/>
  <c r="FQ242" i="2"/>
  <c r="FR241" i="2"/>
  <c r="FQ241" i="2"/>
  <c r="FR240" i="2"/>
  <c r="FQ240" i="2"/>
  <c r="FR239" i="2"/>
  <c r="FQ239" i="2"/>
  <c r="FR238" i="2"/>
  <c r="FQ238" i="2"/>
  <c r="FR237" i="2"/>
  <c r="FQ237" i="2"/>
  <c r="FR236" i="2"/>
  <c r="FQ236" i="2"/>
  <c r="FR235" i="2"/>
  <c r="FQ235" i="2"/>
  <c r="FR234" i="2"/>
  <c r="FQ234" i="2"/>
  <c r="FR233" i="2"/>
  <c r="FQ233" i="2"/>
  <c r="FR232" i="2"/>
  <c r="FQ232" i="2"/>
  <c r="FR231" i="2"/>
  <c r="FQ231" i="2"/>
  <c r="FR230" i="2"/>
  <c r="FQ230" i="2"/>
  <c r="FR229" i="2"/>
  <c r="FQ229" i="2"/>
  <c r="FR228" i="2"/>
  <c r="FQ228" i="2"/>
  <c r="FR227" i="2"/>
  <c r="FQ227" i="2"/>
  <c r="FR226" i="2"/>
  <c r="FQ226" i="2"/>
  <c r="FR225" i="2"/>
  <c r="FQ225" i="2"/>
  <c r="FR224" i="2"/>
  <c r="FQ224" i="2"/>
  <c r="FR223" i="2"/>
  <c r="FQ223" i="2"/>
  <c r="FR222" i="2"/>
  <c r="FQ222" i="2"/>
  <c r="FR221" i="2"/>
  <c r="FQ221" i="2"/>
  <c r="FR220" i="2"/>
  <c r="FQ220" i="2"/>
  <c r="FR219" i="2"/>
  <c r="FQ219" i="2"/>
  <c r="FR218" i="2"/>
  <c r="FQ218" i="2"/>
  <c r="FR217" i="2"/>
  <c r="FQ217" i="2"/>
  <c r="FR216" i="2"/>
  <c r="FQ216" i="2"/>
  <c r="FR215" i="2"/>
  <c r="FQ215" i="2"/>
  <c r="FR214" i="2"/>
  <c r="FQ214" i="2"/>
  <c r="FR213" i="2"/>
  <c r="FQ213" i="2"/>
  <c r="FR212" i="2"/>
  <c r="FQ212" i="2"/>
  <c r="FR211" i="2"/>
  <c r="FQ211" i="2"/>
  <c r="FR210" i="2"/>
  <c r="FQ210" i="2"/>
  <c r="FR209" i="2"/>
  <c r="FQ209" i="2"/>
  <c r="FR208" i="2"/>
  <c r="FQ208" i="2"/>
  <c r="FR207" i="2"/>
  <c r="FQ207" i="2"/>
  <c r="FR206" i="2"/>
  <c r="FQ206" i="2"/>
  <c r="FR205" i="2"/>
  <c r="FQ205" i="2"/>
  <c r="FR204" i="2"/>
  <c r="FQ204" i="2"/>
  <c r="FR203" i="2"/>
  <c r="FQ203" i="2"/>
  <c r="FR202" i="2"/>
  <c r="FQ202" i="2"/>
  <c r="FR201" i="2"/>
  <c r="FQ201" i="2"/>
  <c r="FR200" i="2"/>
  <c r="FQ200" i="2"/>
  <c r="FR199" i="2"/>
  <c r="FQ199" i="2"/>
  <c r="FR198" i="2"/>
  <c r="FQ198" i="2"/>
  <c r="FR197" i="2"/>
  <c r="FQ197" i="2"/>
  <c r="FR196" i="2"/>
  <c r="FQ196" i="2"/>
  <c r="FR195" i="2"/>
  <c r="FQ195" i="2"/>
  <c r="FR194" i="2"/>
  <c r="FQ194" i="2"/>
  <c r="FR193" i="2"/>
  <c r="FQ193" i="2"/>
  <c r="FR192" i="2"/>
  <c r="FQ192" i="2"/>
  <c r="FR191" i="2"/>
  <c r="FQ191" i="2"/>
  <c r="FR190" i="2"/>
  <c r="FQ190" i="2"/>
  <c r="FR189" i="2"/>
  <c r="FQ189" i="2"/>
  <c r="FR188" i="2"/>
  <c r="FQ188" i="2"/>
  <c r="FR187" i="2"/>
  <c r="FQ187" i="2"/>
  <c r="FR186" i="2"/>
  <c r="FQ186" i="2"/>
  <c r="FR185" i="2"/>
  <c r="FQ185" i="2"/>
  <c r="FR184" i="2"/>
  <c r="FQ184" i="2"/>
  <c r="FR183" i="2"/>
  <c r="FQ183" i="2"/>
  <c r="FR182" i="2"/>
  <c r="FQ182" i="2"/>
  <c r="FR181" i="2"/>
  <c r="FQ181" i="2"/>
  <c r="FR180" i="2"/>
  <c r="FQ180" i="2"/>
  <c r="FR179" i="2"/>
  <c r="FQ179" i="2"/>
  <c r="FR178" i="2"/>
  <c r="FQ178" i="2"/>
  <c r="FR177" i="2"/>
  <c r="FQ177" i="2"/>
  <c r="FR176" i="2"/>
  <c r="FQ176" i="2"/>
  <c r="FR175" i="2"/>
  <c r="FQ175" i="2"/>
  <c r="FR174" i="2"/>
  <c r="FQ174" i="2"/>
  <c r="FR173" i="2"/>
  <c r="FQ173" i="2"/>
  <c r="FR172" i="2"/>
  <c r="FQ172" i="2"/>
  <c r="FR171" i="2"/>
  <c r="FQ171" i="2"/>
  <c r="FR170" i="2"/>
  <c r="FQ170" i="2"/>
  <c r="FR169" i="2"/>
  <c r="FQ169" i="2"/>
  <c r="FR168" i="2"/>
  <c r="FQ168" i="2"/>
  <c r="FR167" i="2"/>
  <c r="FQ167" i="2"/>
  <c r="FR166" i="2"/>
  <c r="FQ166" i="2"/>
  <c r="FR165" i="2"/>
  <c r="FQ165" i="2"/>
  <c r="FR164" i="2"/>
  <c r="FQ164" i="2"/>
  <c r="FR163" i="2"/>
  <c r="FQ163" i="2"/>
  <c r="FR162" i="2"/>
  <c r="FQ162" i="2"/>
  <c r="FR161" i="2"/>
  <c r="FQ161" i="2"/>
  <c r="FR160" i="2"/>
  <c r="FQ160" i="2"/>
  <c r="FR159" i="2"/>
  <c r="FQ159" i="2"/>
  <c r="FR158" i="2"/>
  <c r="FQ158" i="2"/>
  <c r="FR157" i="2"/>
  <c r="FQ157" i="2"/>
  <c r="FR156" i="2"/>
  <c r="FQ156" i="2"/>
  <c r="FR155" i="2"/>
  <c r="FQ155" i="2"/>
  <c r="FR154" i="2"/>
  <c r="FQ154" i="2"/>
  <c r="FR153" i="2"/>
  <c r="FQ153" i="2"/>
  <c r="FR152" i="2"/>
  <c r="FQ152" i="2"/>
  <c r="FR151" i="2"/>
  <c r="FQ151" i="2"/>
  <c r="FR150" i="2"/>
  <c r="FQ150" i="2"/>
  <c r="FR149" i="2"/>
  <c r="FQ149" i="2"/>
  <c r="FR148" i="2"/>
  <c r="FQ148" i="2"/>
  <c r="FR147" i="2"/>
  <c r="FQ147" i="2"/>
  <c r="FR146" i="2"/>
  <c r="FQ146" i="2"/>
  <c r="FR145" i="2"/>
  <c r="FQ145" i="2"/>
  <c r="FR144" i="2"/>
  <c r="FQ144" i="2"/>
  <c r="FR143" i="2"/>
  <c r="FQ143" i="2"/>
  <c r="FR142" i="2"/>
  <c r="FQ142" i="2"/>
  <c r="FR141" i="2"/>
  <c r="FQ141" i="2"/>
  <c r="FR140" i="2"/>
  <c r="FQ140" i="2"/>
  <c r="FR139" i="2"/>
  <c r="FQ139" i="2"/>
  <c r="FR138" i="2"/>
  <c r="FQ138" i="2"/>
  <c r="FR137" i="2"/>
  <c r="FQ137" i="2"/>
  <c r="FR136" i="2"/>
  <c r="FQ136" i="2"/>
  <c r="FR135" i="2"/>
  <c r="FQ135" i="2"/>
  <c r="FR134" i="2"/>
  <c r="FQ134" i="2"/>
  <c r="FR133" i="2"/>
  <c r="FQ133" i="2"/>
  <c r="FR132" i="2"/>
  <c r="FQ132" i="2"/>
  <c r="FR131" i="2"/>
  <c r="FQ131" i="2"/>
  <c r="FR130" i="2"/>
  <c r="FQ130" i="2"/>
  <c r="FR129" i="2"/>
  <c r="FQ129" i="2"/>
  <c r="FR128" i="2"/>
  <c r="FQ128" i="2"/>
  <c r="FR127" i="2"/>
  <c r="FQ127" i="2"/>
  <c r="FR126" i="2"/>
  <c r="FQ126" i="2"/>
  <c r="FR125" i="2"/>
  <c r="FQ125" i="2"/>
  <c r="FR124" i="2"/>
  <c r="FQ124" i="2"/>
  <c r="FR72" i="2"/>
  <c r="FQ72" i="2"/>
  <c r="FR71" i="2"/>
  <c r="FQ71" i="2"/>
  <c r="FR70" i="2"/>
  <c r="FQ70" i="2"/>
  <c r="FR69" i="2"/>
  <c r="FQ69" i="2"/>
  <c r="FR68" i="2"/>
  <c r="FQ68" i="2"/>
  <c r="FR67" i="2"/>
  <c r="FQ67" i="2"/>
  <c r="FR66" i="2"/>
  <c r="FQ66" i="2"/>
  <c r="FR65" i="2"/>
  <c r="FQ65" i="2"/>
  <c r="FR64" i="2"/>
  <c r="FQ64" i="2"/>
  <c r="FR63" i="2"/>
  <c r="FQ63" i="2"/>
  <c r="FR62" i="2"/>
  <c r="FQ62" i="2"/>
  <c r="FR61" i="2"/>
  <c r="FQ61" i="2"/>
  <c r="FR60" i="2"/>
  <c r="FQ60" i="2"/>
  <c r="FR59" i="2"/>
  <c r="FQ59" i="2"/>
  <c r="FR58" i="2"/>
  <c r="FQ58" i="2"/>
  <c r="FR57" i="2"/>
  <c r="FQ57" i="2"/>
  <c r="FR56" i="2"/>
  <c r="FQ56" i="2"/>
  <c r="FR55" i="2"/>
  <c r="FQ55" i="2"/>
  <c r="FR54" i="2"/>
  <c r="FQ54" i="2"/>
  <c r="FR53" i="2"/>
  <c r="FQ53" i="2"/>
  <c r="FR52" i="2"/>
  <c r="FQ52" i="2"/>
  <c r="FR51" i="2"/>
  <c r="FQ51" i="2"/>
  <c r="FR50" i="2"/>
  <c r="FQ50" i="2"/>
  <c r="FR49" i="2"/>
  <c r="FQ49" i="2"/>
  <c r="FR48" i="2"/>
  <c r="FQ48" i="2"/>
  <c r="FR47" i="2"/>
  <c r="FQ47" i="2"/>
  <c r="FR46" i="2"/>
  <c r="FQ46" i="2"/>
  <c r="FR45" i="2"/>
  <c r="FQ45" i="2"/>
  <c r="FR44" i="2"/>
  <c r="FQ44" i="2"/>
  <c r="FR43" i="2"/>
  <c r="FQ43" i="2"/>
  <c r="FR42" i="2"/>
  <c r="FQ42" i="2"/>
  <c r="FR41" i="2"/>
  <c r="FQ41" i="2"/>
  <c r="FR40" i="2"/>
  <c r="FQ40" i="2"/>
  <c r="FR39" i="2"/>
  <c r="FQ39" i="2"/>
  <c r="FR38" i="2"/>
  <c r="FQ38" i="2"/>
  <c r="FR37" i="2"/>
  <c r="FQ37" i="2"/>
  <c r="FR36" i="2"/>
  <c r="FQ36" i="2"/>
  <c r="FR35" i="2"/>
  <c r="FQ35" i="2"/>
  <c r="FR34" i="2"/>
  <c r="FQ34" i="2"/>
  <c r="FR33" i="2"/>
  <c r="FQ33" i="2"/>
  <c r="FR32" i="2"/>
  <c r="FQ32" i="2"/>
  <c r="FR31" i="2"/>
  <c r="FQ31" i="2"/>
  <c r="FR30" i="2"/>
  <c r="FQ30" i="2"/>
  <c r="FR29" i="2"/>
  <c r="FQ29" i="2"/>
  <c r="FR28" i="2"/>
  <c r="FQ28" i="2"/>
  <c r="FR27" i="2"/>
  <c r="FQ27" i="2"/>
  <c r="FR26" i="2"/>
  <c r="FQ26" i="2"/>
  <c r="FR25" i="2"/>
  <c r="FQ25" i="2"/>
  <c r="FR24" i="2"/>
  <c r="FQ24" i="2"/>
  <c r="FR23" i="2"/>
  <c r="FQ23" i="2"/>
  <c r="FR22" i="2"/>
  <c r="FQ22" i="2"/>
  <c r="FR21" i="2"/>
  <c r="FQ21" i="2"/>
  <c r="FR20" i="2"/>
  <c r="FQ20" i="2"/>
  <c r="FR19" i="2"/>
  <c r="FQ19" i="2"/>
  <c r="FR18" i="2"/>
  <c r="FQ18" i="2"/>
  <c r="FR17" i="2"/>
  <c r="FQ17" i="2"/>
  <c r="FR16" i="2"/>
  <c r="FQ16" i="2"/>
  <c r="FR15" i="2"/>
  <c r="FQ15" i="2"/>
  <c r="FR14" i="2"/>
  <c r="FQ14" i="2"/>
  <c r="FR13" i="2"/>
  <c r="FQ13" i="2"/>
  <c r="FR12" i="2"/>
  <c r="FQ12" i="2"/>
  <c r="FR11" i="2"/>
  <c r="FQ11" i="2"/>
  <c r="FR10" i="2"/>
  <c r="FQ10" i="2"/>
  <c r="FR9" i="2"/>
  <c r="FQ9" i="2"/>
  <c r="FR8" i="2"/>
  <c r="FQ8" i="2"/>
  <c r="FR7" i="2"/>
  <c r="FQ7" i="2"/>
  <c r="FR6" i="2"/>
  <c r="FQ6" i="2"/>
  <c r="FR5" i="2"/>
  <c r="FQ5" i="2"/>
  <c r="FR4" i="2"/>
  <c r="FQ4" i="2"/>
  <c r="FR3" i="2"/>
  <c r="FQ3" i="2"/>
  <c r="FR2" i="2"/>
  <c r="FQ2" i="2"/>
  <c r="FN1570" i="2"/>
  <c r="FM1570" i="2"/>
  <c r="FL1570" i="2"/>
  <c r="FN1569" i="2"/>
  <c r="FM1569" i="2"/>
  <c r="FL1569" i="2"/>
  <c r="FN1568" i="2"/>
  <c r="FM1568" i="2"/>
  <c r="FL1568" i="2"/>
  <c r="FN1567" i="2"/>
  <c r="FM1567" i="2"/>
  <c r="FL1567" i="2"/>
  <c r="FN1566" i="2"/>
  <c r="FM1566" i="2"/>
  <c r="FL1566" i="2"/>
  <c r="FN1565" i="2"/>
  <c r="FM1565" i="2"/>
  <c r="FL1565" i="2"/>
  <c r="FN1564" i="2"/>
  <c r="FM1564" i="2"/>
  <c r="FL1564" i="2"/>
  <c r="FN1563" i="2"/>
  <c r="FM1563" i="2"/>
  <c r="FL1563" i="2"/>
  <c r="FN1562" i="2"/>
  <c r="FM1562" i="2"/>
  <c r="FL1562" i="2"/>
  <c r="FN1561" i="2"/>
  <c r="FM1561" i="2"/>
  <c r="FL1561" i="2"/>
  <c r="FN1560" i="2"/>
  <c r="FM1560" i="2"/>
  <c r="FL1560" i="2"/>
  <c r="FN1559" i="2"/>
  <c r="FM1559" i="2"/>
  <c r="FL1559" i="2"/>
  <c r="FN1558" i="2"/>
  <c r="FM1558" i="2"/>
  <c r="FL1558" i="2"/>
  <c r="FN1557" i="2"/>
  <c r="FM1557" i="2"/>
  <c r="FL1557" i="2"/>
  <c r="FN1556" i="2"/>
  <c r="FM1556" i="2"/>
  <c r="FL1556" i="2"/>
  <c r="FN1555" i="2"/>
  <c r="FM1555" i="2"/>
  <c r="FL1555" i="2"/>
  <c r="FN1554" i="2"/>
  <c r="FM1554" i="2"/>
  <c r="FL1554" i="2"/>
  <c r="FN1553" i="2"/>
  <c r="FM1553" i="2"/>
  <c r="FL1553" i="2"/>
  <c r="FN1552" i="2"/>
  <c r="FM1552" i="2"/>
  <c r="FL1552" i="2"/>
  <c r="FN1551" i="2"/>
  <c r="FM1551" i="2"/>
  <c r="FL1551" i="2"/>
  <c r="FN1550" i="2"/>
  <c r="FM1550" i="2"/>
  <c r="FL1550" i="2"/>
  <c r="FN1549" i="2"/>
  <c r="FM1549" i="2"/>
  <c r="FL1549" i="2"/>
  <c r="FN1548" i="2"/>
  <c r="FM1548" i="2"/>
  <c r="FL1548" i="2"/>
  <c r="FN1547" i="2"/>
  <c r="FM1547" i="2"/>
  <c r="FL1547" i="2"/>
  <c r="FN1546" i="2"/>
  <c r="FM1546" i="2"/>
  <c r="FL1546" i="2"/>
  <c r="FN1545" i="2"/>
  <c r="FM1545" i="2"/>
  <c r="FL1545" i="2"/>
  <c r="FN1544" i="2"/>
  <c r="FM1544" i="2"/>
  <c r="FL1544" i="2"/>
  <c r="FN1543" i="2"/>
  <c r="FM1543" i="2"/>
  <c r="FL1543" i="2"/>
  <c r="FN1542" i="2"/>
  <c r="FM1542" i="2"/>
  <c r="FL1542" i="2"/>
  <c r="FN1541" i="2"/>
  <c r="FM1541" i="2"/>
  <c r="FL1541" i="2"/>
  <c r="FN1540" i="2"/>
  <c r="FM1540" i="2"/>
  <c r="FL1540" i="2"/>
  <c r="FN1539" i="2"/>
  <c r="FM1539" i="2"/>
  <c r="FL1539" i="2"/>
  <c r="FN1538" i="2"/>
  <c r="FM1538" i="2"/>
  <c r="FL1538" i="2"/>
  <c r="FN1537" i="2"/>
  <c r="FM1537" i="2"/>
  <c r="FL1537" i="2"/>
  <c r="FN1536" i="2"/>
  <c r="FM1536" i="2"/>
  <c r="FL1536" i="2"/>
  <c r="FN1535" i="2"/>
  <c r="FM1535" i="2"/>
  <c r="FL1535" i="2"/>
  <c r="FN1534" i="2"/>
  <c r="FM1534" i="2"/>
  <c r="FL1534" i="2"/>
  <c r="FN1533" i="2"/>
  <c r="FM1533" i="2"/>
  <c r="FL1533" i="2"/>
  <c r="FN1532" i="2"/>
  <c r="FM1532" i="2"/>
  <c r="FL1532" i="2"/>
  <c r="FN1531" i="2"/>
  <c r="FM1531" i="2"/>
  <c r="FL1531" i="2"/>
  <c r="FN1530" i="2"/>
  <c r="FM1530" i="2"/>
  <c r="FL1530" i="2"/>
  <c r="FN1529" i="2"/>
  <c r="FM1529" i="2"/>
  <c r="FL1529" i="2"/>
  <c r="FN1528" i="2"/>
  <c r="FM1528" i="2"/>
  <c r="FL1528" i="2"/>
  <c r="FN1527" i="2"/>
  <c r="FM1527" i="2"/>
  <c r="FL1527" i="2"/>
  <c r="FN1526" i="2"/>
  <c r="FM1526" i="2"/>
  <c r="FL1526" i="2"/>
  <c r="FN1525" i="2"/>
  <c r="FM1525" i="2"/>
  <c r="FL1525" i="2"/>
  <c r="FN1524" i="2"/>
  <c r="FM1524" i="2"/>
  <c r="FL1524" i="2"/>
  <c r="FN1523" i="2"/>
  <c r="FM1523" i="2"/>
  <c r="FL1523" i="2"/>
  <c r="FN1522" i="2"/>
  <c r="FM1522" i="2"/>
  <c r="FL1522" i="2"/>
  <c r="FN1521" i="2"/>
  <c r="FM1521" i="2"/>
  <c r="FL1521" i="2"/>
  <c r="FN1520" i="2"/>
  <c r="FM1520" i="2"/>
  <c r="FL1520" i="2"/>
  <c r="FN1519" i="2"/>
  <c r="FM1519" i="2"/>
  <c r="FL1519" i="2"/>
  <c r="FN1518" i="2"/>
  <c r="FM1518" i="2"/>
  <c r="FL1518" i="2"/>
  <c r="FN1517" i="2"/>
  <c r="FM1517" i="2"/>
  <c r="FL1517" i="2"/>
  <c r="FN1516" i="2"/>
  <c r="FM1516" i="2"/>
  <c r="FL1516" i="2"/>
  <c r="FN1515" i="2"/>
  <c r="FM1515" i="2"/>
  <c r="FL1515" i="2"/>
  <c r="FN1514" i="2"/>
  <c r="FM1514" i="2"/>
  <c r="FL1514" i="2"/>
  <c r="FN1513" i="2"/>
  <c r="FM1513" i="2"/>
  <c r="FL1513" i="2"/>
  <c r="FN1512" i="2"/>
  <c r="FM1512" i="2"/>
  <c r="FL1512" i="2"/>
  <c r="FN1511" i="2"/>
  <c r="FM1511" i="2"/>
  <c r="FL1511" i="2"/>
  <c r="FN1510" i="2"/>
  <c r="FM1510" i="2"/>
  <c r="FL1510" i="2"/>
  <c r="FN1509" i="2"/>
  <c r="FM1509" i="2"/>
  <c r="FL1509" i="2"/>
  <c r="FN1508" i="2"/>
  <c r="FM1508" i="2"/>
  <c r="FL1508" i="2"/>
  <c r="FN1507" i="2"/>
  <c r="FM1507" i="2"/>
  <c r="FL1507" i="2"/>
  <c r="FN1506" i="2"/>
  <c r="FM1506" i="2"/>
  <c r="FL1506" i="2"/>
  <c r="FN1505" i="2"/>
  <c r="FM1505" i="2"/>
  <c r="FL1505" i="2"/>
  <c r="FN1504" i="2"/>
  <c r="FM1504" i="2"/>
  <c r="FL1504" i="2"/>
  <c r="FN1503" i="2"/>
  <c r="FM1503" i="2"/>
  <c r="FL1503" i="2"/>
  <c r="FN1502" i="2"/>
  <c r="FM1502" i="2"/>
  <c r="FL1502" i="2"/>
  <c r="FN1501" i="2"/>
  <c r="FM1501" i="2"/>
  <c r="FL1501" i="2"/>
  <c r="FN1500" i="2"/>
  <c r="FM1500" i="2"/>
  <c r="FL1500" i="2"/>
  <c r="FN1499" i="2"/>
  <c r="FM1499" i="2"/>
  <c r="FL1499" i="2"/>
  <c r="FN1498" i="2"/>
  <c r="FM1498" i="2"/>
  <c r="FL1498" i="2"/>
  <c r="FN1497" i="2"/>
  <c r="FM1497" i="2"/>
  <c r="FL1497" i="2"/>
  <c r="FN1496" i="2"/>
  <c r="FM1496" i="2"/>
  <c r="FL1496" i="2"/>
  <c r="FN1495" i="2"/>
  <c r="FM1495" i="2"/>
  <c r="FL1495" i="2"/>
  <c r="FN1494" i="2"/>
  <c r="FM1494" i="2"/>
  <c r="FL1494" i="2"/>
  <c r="FN1493" i="2"/>
  <c r="FM1493" i="2"/>
  <c r="FL1493" i="2"/>
  <c r="FN1492" i="2"/>
  <c r="FM1492" i="2"/>
  <c r="FL1492" i="2"/>
  <c r="FN1491" i="2"/>
  <c r="FM1491" i="2"/>
  <c r="FL1491" i="2"/>
  <c r="FN1490" i="2"/>
  <c r="FM1490" i="2"/>
  <c r="FL1490" i="2"/>
  <c r="FN1489" i="2"/>
  <c r="FM1489" i="2"/>
  <c r="FL1489" i="2"/>
  <c r="FN1488" i="2"/>
  <c r="FM1488" i="2"/>
  <c r="FL1488" i="2"/>
  <c r="FN1487" i="2"/>
  <c r="FM1487" i="2"/>
  <c r="FL1487" i="2"/>
  <c r="FN1486" i="2"/>
  <c r="FM1486" i="2"/>
  <c r="FL1486" i="2"/>
  <c r="FN1485" i="2"/>
  <c r="FM1485" i="2"/>
  <c r="FL1485" i="2"/>
  <c r="FN1484" i="2"/>
  <c r="FM1484" i="2"/>
  <c r="FL1484" i="2"/>
  <c r="FN1483" i="2"/>
  <c r="FM1483" i="2"/>
  <c r="FL1483" i="2"/>
  <c r="FN1482" i="2"/>
  <c r="FM1482" i="2"/>
  <c r="FL1482" i="2"/>
  <c r="FN1481" i="2"/>
  <c r="FM1481" i="2"/>
  <c r="FL1481" i="2"/>
  <c r="FN1480" i="2"/>
  <c r="FM1480" i="2"/>
  <c r="FL1480" i="2"/>
  <c r="FN1479" i="2"/>
  <c r="FM1479" i="2"/>
  <c r="FL1479" i="2"/>
  <c r="FN1478" i="2"/>
  <c r="FM1478" i="2"/>
  <c r="FL1478" i="2"/>
  <c r="FN1477" i="2"/>
  <c r="FM1477" i="2"/>
  <c r="FL1477" i="2"/>
  <c r="FN1476" i="2"/>
  <c r="FM1476" i="2"/>
  <c r="FL1476" i="2"/>
  <c r="FN1475" i="2"/>
  <c r="FM1475" i="2"/>
  <c r="FL1475" i="2"/>
  <c r="FN1474" i="2"/>
  <c r="FM1474" i="2"/>
  <c r="FL1474" i="2"/>
  <c r="FN1473" i="2"/>
  <c r="FM1473" i="2"/>
  <c r="FL1473" i="2"/>
  <c r="FN1472" i="2"/>
  <c r="FM1472" i="2"/>
  <c r="FL1472" i="2"/>
  <c r="FN1471" i="2"/>
  <c r="FM1471" i="2"/>
  <c r="FL1471" i="2"/>
  <c r="FN1470" i="2"/>
  <c r="FM1470" i="2"/>
  <c r="FL1470" i="2"/>
  <c r="FN1469" i="2"/>
  <c r="FM1469" i="2"/>
  <c r="FL1469" i="2"/>
  <c r="FN1468" i="2"/>
  <c r="FM1468" i="2"/>
  <c r="FL1468" i="2"/>
  <c r="FN1467" i="2"/>
  <c r="FM1467" i="2"/>
  <c r="FL1467" i="2"/>
  <c r="FN1466" i="2"/>
  <c r="FM1466" i="2"/>
  <c r="FL1466" i="2"/>
  <c r="FN1465" i="2"/>
  <c r="FM1465" i="2"/>
  <c r="FL1465" i="2"/>
  <c r="FN1464" i="2"/>
  <c r="FM1464" i="2"/>
  <c r="FL1464" i="2"/>
  <c r="FN1463" i="2"/>
  <c r="FM1463" i="2"/>
  <c r="FL1463" i="2"/>
  <c r="FN1462" i="2"/>
  <c r="FM1462" i="2"/>
  <c r="FL1462" i="2"/>
  <c r="FN1461" i="2"/>
  <c r="FM1461" i="2"/>
  <c r="FL1461" i="2"/>
  <c r="FN1460" i="2"/>
  <c r="FM1460" i="2"/>
  <c r="FL1460" i="2"/>
  <c r="FN1459" i="2"/>
  <c r="FM1459" i="2"/>
  <c r="FL1459" i="2"/>
  <c r="FN1458" i="2"/>
  <c r="FM1458" i="2"/>
  <c r="FL1458" i="2"/>
  <c r="FN1457" i="2"/>
  <c r="FM1457" i="2"/>
  <c r="FL1457" i="2"/>
  <c r="FN1456" i="2"/>
  <c r="FM1456" i="2"/>
  <c r="FL1456" i="2"/>
  <c r="FN1455" i="2"/>
  <c r="FM1455" i="2"/>
  <c r="FL1455" i="2"/>
  <c r="FN1454" i="2"/>
  <c r="FM1454" i="2"/>
  <c r="FL1454" i="2"/>
  <c r="FN1453" i="2"/>
  <c r="FM1453" i="2"/>
  <c r="FL1453" i="2"/>
  <c r="FN1452" i="2"/>
  <c r="FM1452" i="2"/>
  <c r="FL1452" i="2"/>
  <c r="FN1451" i="2"/>
  <c r="FM1451" i="2"/>
  <c r="FL1451" i="2"/>
  <c r="FN1450" i="2"/>
  <c r="FM1450" i="2"/>
  <c r="FL1450" i="2"/>
  <c r="FN1449" i="2"/>
  <c r="FM1449" i="2"/>
  <c r="FL1449" i="2"/>
  <c r="FN1448" i="2"/>
  <c r="FM1448" i="2"/>
  <c r="FL1448" i="2"/>
  <c r="FN1447" i="2"/>
  <c r="FM1447" i="2"/>
  <c r="FL1447" i="2"/>
  <c r="FN1446" i="2"/>
  <c r="FM1446" i="2"/>
  <c r="FL1446" i="2"/>
  <c r="FN1445" i="2"/>
  <c r="FM1445" i="2"/>
  <c r="FL1445" i="2"/>
  <c r="FN1444" i="2"/>
  <c r="FM1444" i="2"/>
  <c r="FL1444" i="2"/>
  <c r="FN1443" i="2"/>
  <c r="FM1443" i="2"/>
  <c r="FL1443" i="2"/>
  <c r="FN1442" i="2"/>
  <c r="FM1442" i="2"/>
  <c r="FL1442" i="2"/>
  <c r="FN1441" i="2"/>
  <c r="FM1441" i="2"/>
  <c r="FL1441" i="2"/>
  <c r="FN1440" i="2"/>
  <c r="FM1440" i="2"/>
  <c r="FL1440" i="2"/>
  <c r="FN1439" i="2"/>
  <c r="FM1439" i="2"/>
  <c r="FL1439" i="2"/>
  <c r="FN1438" i="2"/>
  <c r="FM1438" i="2"/>
  <c r="FL1438" i="2"/>
  <c r="FN1437" i="2"/>
  <c r="FM1437" i="2"/>
  <c r="FL1437" i="2"/>
  <c r="FN1436" i="2"/>
  <c r="FM1436" i="2"/>
  <c r="FL1436" i="2"/>
  <c r="FN1435" i="2"/>
  <c r="FM1435" i="2"/>
  <c r="FL1435" i="2"/>
  <c r="FN1434" i="2"/>
  <c r="FM1434" i="2"/>
  <c r="FL1434" i="2"/>
  <c r="FN1433" i="2"/>
  <c r="FM1433" i="2"/>
  <c r="FL1433" i="2"/>
  <c r="FN1432" i="2"/>
  <c r="FM1432" i="2"/>
  <c r="FL1432" i="2"/>
  <c r="FN1431" i="2"/>
  <c r="FM1431" i="2"/>
  <c r="FL1431" i="2"/>
  <c r="FN1430" i="2"/>
  <c r="FM1430" i="2"/>
  <c r="FL1430" i="2"/>
  <c r="FN1429" i="2"/>
  <c r="FM1429" i="2"/>
  <c r="FL1429" i="2"/>
  <c r="FN1428" i="2"/>
  <c r="FM1428" i="2"/>
  <c r="FL1428" i="2"/>
  <c r="FN1427" i="2"/>
  <c r="FM1427" i="2"/>
  <c r="FL1427" i="2"/>
  <c r="FN1426" i="2"/>
  <c r="FM1426" i="2"/>
  <c r="FL1426" i="2"/>
  <c r="FN1425" i="2"/>
  <c r="FM1425" i="2"/>
  <c r="FL1425" i="2"/>
  <c r="FN1424" i="2"/>
  <c r="FM1424" i="2"/>
  <c r="FL1424" i="2"/>
  <c r="FN1423" i="2"/>
  <c r="FM1423" i="2"/>
  <c r="FL1423" i="2"/>
  <c r="FN1422" i="2"/>
  <c r="FM1422" i="2"/>
  <c r="FL1422" i="2"/>
  <c r="FN1421" i="2"/>
  <c r="FM1421" i="2"/>
  <c r="FL1421" i="2"/>
  <c r="FN1420" i="2"/>
  <c r="FM1420" i="2"/>
  <c r="FL1420" i="2"/>
  <c r="FN1419" i="2"/>
  <c r="FM1419" i="2"/>
  <c r="FL1419" i="2"/>
  <c r="FN1418" i="2"/>
  <c r="FM1418" i="2"/>
  <c r="FL1418" i="2"/>
  <c r="FN1417" i="2"/>
  <c r="FM1417" i="2"/>
  <c r="FL1417" i="2"/>
  <c r="FN1416" i="2"/>
  <c r="FM1416" i="2"/>
  <c r="FL1416" i="2"/>
  <c r="FN1415" i="2"/>
  <c r="FM1415" i="2"/>
  <c r="FL1415" i="2"/>
  <c r="FN1414" i="2"/>
  <c r="FM1414" i="2"/>
  <c r="FL1414" i="2"/>
  <c r="FN1413" i="2"/>
  <c r="FM1413" i="2"/>
  <c r="FL1413" i="2"/>
  <c r="FN1412" i="2"/>
  <c r="FM1412" i="2"/>
  <c r="FL1412" i="2"/>
  <c r="FN1411" i="2"/>
  <c r="FM1411" i="2"/>
  <c r="FL1411" i="2"/>
  <c r="FN1410" i="2"/>
  <c r="FM1410" i="2"/>
  <c r="FL1410" i="2"/>
  <c r="FN1409" i="2"/>
  <c r="FM1409" i="2"/>
  <c r="FL1409" i="2"/>
  <c r="FN1408" i="2"/>
  <c r="FM1408" i="2"/>
  <c r="FL1408" i="2"/>
  <c r="FN1407" i="2"/>
  <c r="FM1407" i="2"/>
  <c r="FL1407" i="2"/>
  <c r="FN1406" i="2"/>
  <c r="FM1406" i="2"/>
  <c r="FL1406" i="2"/>
  <c r="FN1405" i="2"/>
  <c r="FM1405" i="2"/>
  <c r="FL1405" i="2"/>
  <c r="FN1404" i="2"/>
  <c r="FM1404" i="2"/>
  <c r="FL1404" i="2"/>
  <c r="FN1403" i="2"/>
  <c r="FM1403" i="2"/>
  <c r="FL1403" i="2"/>
  <c r="FN1402" i="2"/>
  <c r="FM1402" i="2"/>
  <c r="FL1402" i="2"/>
  <c r="FN1401" i="2"/>
  <c r="FM1401" i="2"/>
  <c r="FL1401" i="2"/>
  <c r="FN1400" i="2"/>
  <c r="FM1400" i="2"/>
  <c r="FL1400" i="2"/>
  <c r="FN1399" i="2"/>
  <c r="FM1399" i="2"/>
  <c r="FL1399" i="2"/>
  <c r="FN1398" i="2"/>
  <c r="FM1398" i="2"/>
  <c r="FL1398" i="2"/>
  <c r="FN1397" i="2"/>
  <c r="FM1397" i="2"/>
  <c r="FL1397" i="2"/>
  <c r="FN1396" i="2"/>
  <c r="FM1396" i="2"/>
  <c r="FL1396" i="2"/>
  <c r="FN1395" i="2"/>
  <c r="FM1395" i="2"/>
  <c r="FL1395" i="2"/>
  <c r="FN1394" i="2"/>
  <c r="FM1394" i="2"/>
  <c r="FL1394" i="2"/>
  <c r="FN1393" i="2"/>
  <c r="FM1393" i="2"/>
  <c r="FL1393" i="2"/>
  <c r="FN1392" i="2"/>
  <c r="FM1392" i="2"/>
  <c r="FL1392" i="2"/>
  <c r="FN1391" i="2"/>
  <c r="FM1391" i="2"/>
  <c r="FL1391" i="2"/>
  <c r="FN1390" i="2"/>
  <c r="FM1390" i="2"/>
  <c r="FL1390" i="2"/>
  <c r="FN1389" i="2"/>
  <c r="FM1389" i="2"/>
  <c r="FL1389" i="2"/>
  <c r="FN1388" i="2"/>
  <c r="FM1388" i="2"/>
  <c r="FL1388" i="2"/>
  <c r="FN1387" i="2"/>
  <c r="FM1387" i="2"/>
  <c r="FL1387" i="2"/>
  <c r="FN1386" i="2"/>
  <c r="FM1386" i="2"/>
  <c r="FL1386" i="2"/>
  <c r="FN1385" i="2"/>
  <c r="FM1385" i="2"/>
  <c r="FL1385" i="2"/>
  <c r="FN1384" i="2"/>
  <c r="FM1384" i="2"/>
  <c r="FL1384" i="2"/>
  <c r="FN1383" i="2"/>
  <c r="FM1383" i="2"/>
  <c r="FL1383" i="2"/>
  <c r="FN1382" i="2"/>
  <c r="FM1382" i="2"/>
  <c r="FL1382" i="2"/>
  <c r="FN1381" i="2"/>
  <c r="FM1381" i="2"/>
  <c r="FL1381" i="2"/>
  <c r="FN1380" i="2"/>
  <c r="FM1380" i="2"/>
  <c r="FL1380" i="2"/>
  <c r="FN1379" i="2"/>
  <c r="FM1379" i="2"/>
  <c r="FL1379" i="2"/>
  <c r="FN1378" i="2"/>
  <c r="FM1378" i="2"/>
  <c r="FL1378" i="2"/>
  <c r="FN1377" i="2"/>
  <c r="FM1377" i="2"/>
  <c r="FL1377" i="2"/>
  <c r="FN1376" i="2"/>
  <c r="FM1376" i="2"/>
  <c r="FL1376" i="2"/>
  <c r="FN1375" i="2"/>
  <c r="FM1375" i="2"/>
  <c r="FL1375" i="2"/>
  <c r="FN1374" i="2"/>
  <c r="FM1374" i="2"/>
  <c r="FL1374" i="2"/>
  <c r="FN1373" i="2"/>
  <c r="FM1373" i="2"/>
  <c r="FL1373" i="2"/>
  <c r="FN1372" i="2"/>
  <c r="FM1372" i="2"/>
  <c r="FL1372" i="2"/>
  <c r="FN1371" i="2"/>
  <c r="FM1371" i="2"/>
  <c r="FL1371" i="2"/>
  <c r="FN1370" i="2"/>
  <c r="FM1370" i="2"/>
  <c r="FL1370" i="2"/>
  <c r="FN1369" i="2"/>
  <c r="FM1369" i="2"/>
  <c r="FL1369" i="2"/>
  <c r="FN1368" i="2"/>
  <c r="FM1368" i="2"/>
  <c r="FL1368" i="2"/>
  <c r="FN1367" i="2"/>
  <c r="FM1367" i="2"/>
  <c r="FL1367" i="2"/>
  <c r="FN1366" i="2"/>
  <c r="FM1366" i="2"/>
  <c r="FL1366" i="2"/>
  <c r="FN1365" i="2"/>
  <c r="FM1365" i="2"/>
  <c r="FL1365" i="2"/>
  <c r="FN1364" i="2"/>
  <c r="FM1364" i="2"/>
  <c r="FL1364" i="2"/>
  <c r="FN1363" i="2"/>
  <c r="FM1363" i="2"/>
  <c r="FL1363" i="2"/>
  <c r="FN1362" i="2"/>
  <c r="FM1362" i="2"/>
  <c r="FL1362" i="2"/>
  <c r="FN1361" i="2"/>
  <c r="FM1361" i="2"/>
  <c r="FL1361" i="2"/>
  <c r="FN1360" i="2"/>
  <c r="FM1360" i="2"/>
  <c r="FL1360" i="2"/>
  <c r="FN1359" i="2"/>
  <c r="FM1359" i="2"/>
  <c r="FL1359" i="2"/>
  <c r="FN1358" i="2"/>
  <c r="FM1358" i="2"/>
  <c r="FL1358" i="2"/>
  <c r="FN1357" i="2"/>
  <c r="FM1357" i="2"/>
  <c r="FL1357" i="2"/>
  <c r="FN1356" i="2"/>
  <c r="FM1356" i="2"/>
  <c r="FL1356" i="2"/>
  <c r="FN1355" i="2"/>
  <c r="FM1355" i="2"/>
  <c r="FL1355" i="2"/>
  <c r="FN1354" i="2"/>
  <c r="FM1354" i="2"/>
  <c r="FL1354" i="2"/>
  <c r="FN1353" i="2"/>
  <c r="FM1353" i="2"/>
  <c r="FL1353" i="2"/>
  <c r="FN1352" i="2"/>
  <c r="FM1352" i="2"/>
  <c r="FL1352" i="2"/>
  <c r="FN1351" i="2"/>
  <c r="FM1351" i="2"/>
  <c r="FL1351" i="2"/>
  <c r="FN1350" i="2"/>
  <c r="FM1350" i="2"/>
  <c r="FL1350" i="2"/>
  <c r="FN1349" i="2"/>
  <c r="FM1349" i="2"/>
  <c r="FL1349" i="2"/>
  <c r="FN1348" i="2"/>
  <c r="FM1348" i="2"/>
  <c r="FL1348" i="2"/>
  <c r="FN1347" i="2"/>
  <c r="FM1347" i="2"/>
  <c r="FL1347" i="2"/>
  <c r="FN1346" i="2"/>
  <c r="FM1346" i="2"/>
  <c r="FL1346" i="2"/>
  <c r="FN1345" i="2"/>
  <c r="FM1345" i="2"/>
  <c r="FL1345" i="2"/>
  <c r="FN1344" i="2"/>
  <c r="FM1344" i="2"/>
  <c r="FL1344" i="2"/>
  <c r="FN1343" i="2"/>
  <c r="FM1343" i="2"/>
  <c r="FL1343" i="2"/>
  <c r="FN1342" i="2"/>
  <c r="FM1342" i="2"/>
  <c r="FL1342" i="2"/>
  <c r="FN1341" i="2"/>
  <c r="FM1341" i="2"/>
  <c r="FL1341" i="2"/>
  <c r="FN1340" i="2"/>
  <c r="FM1340" i="2"/>
  <c r="FL1340" i="2"/>
  <c r="FN1339" i="2"/>
  <c r="FM1339" i="2"/>
  <c r="FL1339" i="2"/>
  <c r="FN1338" i="2"/>
  <c r="FM1338" i="2"/>
  <c r="FL1338" i="2"/>
  <c r="FN1337" i="2"/>
  <c r="FM1337" i="2"/>
  <c r="FL1337" i="2"/>
  <c r="FN1336" i="2"/>
  <c r="FM1336" i="2"/>
  <c r="FL1336" i="2"/>
  <c r="FN1335" i="2"/>
  <c r="FM1335" i="2"/>
  <c r="FL1335" i="2"/>
  <c r="FN1334" i="2"/>
  <c r="FM1334" i="2"/>
  <c r="FL1334" i="2"/>
  <c r="FN1333" i="2"/>
  <c r="FM1333" i="2"/>
  <c r="FL1333" i="2"/>
  <c r="FN1332" i="2"/>
  <c r="FM1332" i="2"/>
  <c r="FL1332" i="2"/>
  <c r="FN1331" i="2"/>
  <c r="FM1331" i="2"/>
  <c r="FL1331" i="2"/>
  <c r="FN1330" i="2"/>
  <c r="FM1330" i="2"/>
  <c r="FL1330" i="2"/>
  <c r="FN1329" i="2"/>
  <c r="FM1329" i="2"/>
  <c r="FL1329" i="2"/>
  <c r="FN1328" i="2"/>
  <c r="FM1328" i="2"/>
  <c r="FL1328" i="2"/>
  <c r="FN1327" i="2"/>
  <c r="FM1327" i="2"/>
  <c r="FL1327" i="2"/>
  <c r="FN1326" i="2"/>
  <c r="FM1326" i="2"/>
  <c r="FL1326" i="2"/>
  <c r="FN1325" i="2"/>
  <c r="FM1325" i="2"/>
  <c r="FL1325" i="2"/>
  <c r="FN1324" i="2"/>
  <c r="FM1324" i="2"/>
  <c r="FL1324" i="2"/>
  <c r="FN1323" i="2"/>
  <c r="FM1323" i="2"/>
  <c r="FL1323" i="2"/>
  <c r="FN1322" i="2"/>
  <c r="FM1322" i="2"/>
  <c r="FL1322" i="2"/>
  <c r="FN1321" i="2"/>
  <c r="FM1321" i="2"/>
  <c r="FL1321" i="2"/>
  <c r="FN1320" i="2"/>
  <c r="FM1320" i="2"/>
  <c r="FL1320" i="2"/>
  <c r="FN1319" i="2"/>
  <c r="FM1319" i="2"/>
  <c r="FL1319" i="2"/>
  <c r="FN1318" i="2"/>
  <c r="FM1318" i="2"/>
  <c r="FL1318" i="2"/>
  <c r="FN1317" i="2"/>
  <c r="FM1317" i="2"/>
  <c r="FL1317" i="2"/>
  <c r="FN1316" i="2"/>
  <c r="FM1316" i="2"/>
  <c r="FL1316" i="2"/>
  <c r="FN1315" i="2"/>
  <c r="FM1315" i="2"/>
  <c r="FL1315" i="2"/>
  <c r="FN1314" i="2"/>
  <c r="FM1314" i="2"/>
  <c r="FL1314" i="2"/>
  <c r="FN1313" i="2"/>
  <c r="FM1313" i="2"/>
  <c r="FL1313" i="2"/>
  <c r="FN1312" i="2"/>
  <c r="FM1312" i="2"/>
  <c r="FL1312" i="2"/>
  <c r="FN1311" i="2"/>
  <c r="FM1311" i="2"/>
  <c r="FL1311" i="2"/>
  <c r="FN1310" i="2"/>
  <c r="FM1310" i="2"/>
  <c r="FL1310" i="2"/>
  <c r="FN1309" i="2"/>
  <c r="FM1309" i="2"/>
  <c r="FL1309" i="2"/>
  <c r="FN1308" i="2"/>
  <c r="FM1308" i="2"/>
  <c r="FL1308" i="2"/>
  <c r="FN1307" i="2"/>
  <c r="FM1307" i="2"/>
  <c r="FL1307" i="2"/>
  <c r="FN1306" i="2"/>
  <c r="FM1306" i="2"/>
  <c r="FL1306" i="2"/>
  <c r="FN1305" i="2"/>
  <c r="FM1305" i="2"/>
  <c r="FL1305" i="2"/>
  <c r="FN1304" i="2"/>
  <c r="FM1304" i="2"/>
  <c r="FL1304" i="2"/>
  <c r="FN1303" i="2"/>
  <c r="FM1303" i="2"/>
  <c r="FL1303" i="2"/>
  <c r="FN1302" i="2"/>
  <c r="FM1302" i="2"/>
  <c r="FL1302" i="2"/>
  <c r="FN1301" i="2"/>
  <c r="FM1301" i="2"/>
  <c r="FL1301" i="2"/>
  <c r="FN1300" i="2"/>
  <c r="FM1300" i="2"/>
  <c r="FL1300" i="2"/>
  <c r="FN1299" i="2"/>
  <c r="FM1299" i="2"/>
  <c r="FL1299" i="2"/>
  <c r="FN1298" i="2"/>
  <c r="FM1298" i="2"/>
  <c r="FL1298" i="2"/>
  <c r="FN1297" i="2"/>
  <c r="FM1297" i="2"/>
  <c r="FL1297" i="2"/>
  <c r="FN1296" i="2"/>
  <c r="FM1296" i="2"/>
  <c r="FL1296" i="2"/>
  <c r="FN1295" i="2"/>
  <c r="FM1295" i="2"/>
  <c r="FL1295" i="2"/>
  <c r="FN1294" i="2"/>
  <c r="FM1294" i="2"/>
  <c r="FL1294" i="2"/>
  <c r="FN1293" i="2"/>
  <c r="FM1293" i="2"/>
  <c r="FL1293" i="2"/>
  <c r="FN1292" i="2"/>
  <c r="FM1292" i="2"/>
  <c r="FL1292" i="2"/>
  <c r="FN1291" i="2"/>
  <c r="FM1291" i="2"/>
  <c r="FL1291" i="2"/>
  <c r="FN1290" i="2"/>
  <c r="FM1290" i="2"/>
  <c r="FL1290" i="2"/>
  <c r="FN1289" i="2"/>
  <c r="FM1289" i="2"/>
  <c r="FL1289" i="2"/>
  <c r="FN1288" i="2"/>
  <c r="FM1288" i="2"/>
  <c r="FL1288" i="2"/>
  <c r="FN1287" i="2"/>
  <c r="FM1287" i="2"/>
  <c r="FL1287" i="2"/>
  <c r="FN1286" i="2"/>
  <c r="FM1286" i="2"/>
  <c r="FL1286" i="2"/>
  <c r="FN1285" i="2"/>
  <c r="FM1285" i="2"/>
  <c r="FL1285" i="2"/>
  <c r="FN1284" i="2"/>
  <c r="FM1284" i="2"/>
  <c r="FL1284" i="2"/>
  <c r="FN1283" i="2"/>
  <c r="FM1283" i="2"/>
  <c r="FL1283" i="2"/>
  <c r="FN1282" i="2"/>
  <c r="FM1282" i="2"/>
  <c r="FL1282" i="2"/>
  <c r="FN1281" i="2"/>
  <c r="FM1281" i="2"/>
  <c r="FL1281" i="2"/>
  <c r="FN1280" i="2"/>
  <c r="FM1280" i="2"/>
  <c r="FL1280" i="2"/>
  <c r="FN1279" i="2"/>
  <c r="FM1279" i="2"/>
  <c r="FL1279" i="2"/>
  <c r="FN1278" i="2"/>
  <c r="FM1278" i="2"/>
  <c r="FL1278" i="2"/>
  <c r="FN1277" i="2"/>
  <c r="FM1277" i="2"/>
  <c r="FL1277" i="2"/>
  <c r="FN1276" i="2"/>
  <c r="FM1276" i="2"/>
  <c r="FL1276" i="2"/>
  <c r="FN1275" i="2"/>
  <c r="FM1275" i="2"/>
  <c r="FL1275" i="2"/>
  <c r="FN1274" i="2"/>
  <c r="FM1274" i="2"/>
  <c r="FL1274" i="2"/>
  <c r="FN1273" i="2"/>
  <c r="FM1273" i="2"/>
  <c r="FL1273" i="2"/>
  <c r="FN1272" i="2"/>
  <c r="FM1272" i="2"/>
  <c r="FL1272" i="2"/>
  <c r="FN1271" i="2"/>
  <c r="FM1271" i="2"/>
  <c r="FL1271" i="2"/>
  <c r="FN1270" i="2"/>
  <c r="FM1270" i="2"/>
  <c r="FL1270" i="2"/>
  <c r="FN1269" i="2"/>
  <c r="FM1269" i="2"/>
  <c r="FL1269" i="2"/>
  <c r="FN1268" i="2"/>
  <c r="FM1268" i="2"/>
  <c r="FL1268" i="2"/>
  <c r="FN1267" i="2"/>
  <c r="FM1267" i="2"/>
  <c r="FL1267" i="2"/>
  <c r="FN1266" i="2"/>
  <c r="FM1266" i="2"/>
  <c r="FL1266" i="2"/>
  <c r="FN1265" i="2"/>
  <c r="FM1265" i="2"/>
  <c r="FL1265" i="2"/>
  <c r="FN1264" i="2"/>
  <c r="FM1264" i="2"/>
  <c r="FL1264" i="2"/>
  <c r="FN1263" i="2"/>
  <c r="FM1263" i="2"/>
  <c r="FL1263" i="2"/>
  <c r="FN1262" i="2"/>
  <c r="FM1262" i="2"/>
  <c r="FL1262" i="2"/>
  <c r="FN1261" i="2"/>
  <c r="FM1261" i="2"/>
  <c r="FL1261" i="2"/>
  <c r="FN1260" i="2"/>
  <c r="FM1260" i="2"/>
  <c r="FL1260" i="2"/>
  <c r="FN1259" i="2"/>
  <c r="FM1259" i="2"/>
  <c r="FL1259" i="2"/>
  <c r="FN1258" i="2"/>
  <c r="FM1258" i="2"/>
  <c r="FL1258" i="2"/>
  <c r="FN1257" i="2"/>
  <c r="FM1257" i="2"/>
  <c r="FL1257" i="2"/>
  <c r="FN1256" i="2"/>
  <c r="FM1256" i="2"/>
  <c r="FL1256" i="2"/>
  <c r="FN1255" i="2"/>
  <c r="FM1255" i="2"/>
  <c r="FL1255" i="2"/>
  <c r="FN1254" i="2"/>
  <c r="FM1254" i="2"/>
  <c r="FL1254" i="2"/>
  <c r="FN1253" i="2"/>
  <c r="FM1253" i="2"/>
  <c r="FL1253" i="2"/>
  <c r="FN1252" i="2"/>
  <c r="FM1252" i="2"/>
  <c r="FL1252" i="2"/>
  <c r="FN1251" i="2"/>
  <c r="FM1251" i="2"/>
  <c r="FL1251" i="2"/>
  <c r="FN1250" i="2"/>
  <c r="FM1250" i="2"/>
  <c r="FL1250" i="2"/>
  <c r="FN1249" i="2"/>
  <c r="FM1249" i="2"/>
  <c r="FL1249" i="2"/>
  <c r="FN1248" i="2"/>
  <c r="FM1248" i="2"/>
  <c r="FL1248" i="2"/>
  <c r="FN1247" i="2"/>
  <c r="FM1247" i="2"/>
  <c r="FL1247" i="2"/>
  <c r="FN1246" i="2"/>
  <c r="FM1246" i="2"/>
  <c r="FL1246" i="2"/>
  <c r="FN1245" i="2"/>
  <c r="FM1245" i="2"/>
  <c r="FL1245" i="2"/>
  <c r="FN1244" i="2"/>
  <c r="FM1244" i="2"/>
  <c r="FL1244" i="2"/>
  <c r="FN1243" i="2"/>
  <c r="FM1243" i="2"/>
  <c r="FL1243" i="2"/>
  <c r="FN1242" i="2"/>
  <c r="FM1242" i="2"/>
  <c r="FL1242" i="2"/>
  <c r="FN1241" i="2"/>
  <c r="FM1241" i="2"/>
  <c r="FL1241" i="2"/>
  <c r="FN1240" i="2"/>
  <c r="FM1240" i="2"/>
  <c r="FL1240" i="2"/>
  <c r="FN1239" i="2"/>
  <c r="FM1239" i="2"/>
  <c r="FL1239" i="2"/>
  <c r="FN1238" i="2"/>
  <c r="FM1238" i="2"/>
  <c r="FL1238" i="2"/>
  <c r="FN1237" i="2"/>
  <c r="FM1237" i="2"/>
  <c r="FL1237" i="2"/>
  <c r="FN1236" i="2"/>
  <c r="FM1236" i="2"/>
  <c r="FL1236" i="2"/>
  <c r="FN1235" i="2"/>
  <c r="FM1235" i="2"/>
  <c r="FL1235" i="2"/>
  <c r="FN1234" i="2"/>
  <c r="FM1234" i="2"/>
  <c r="FL1234" i="2"/>
  <c r="FN1233" i="2"/>
  <c r="FM1233" i="2"/>
  <c r="FL1233" i="2"/>
  <c r="FN1232" i="2"/>
  <c r="FM1232" i="2"/>
  <c r="FL1232" i="2"/>
  <c r="FN1231" i="2"/>
  <c r="FM1231" i="2"/>
  <c r="FL1231" i="2"/>
  <c r="FN1230" i="2"/>
  <c r="FM1230" i="2"/>
  <c r="FL1230" i="2"/>
  <c r="FN1229" i="2"/>
  <c r="FM1229" i="2"/>
  <c r="FL1229" i="2"/>
  <c r="FN1228" i="2"/>
  <c r="FM1228" i="2"/>
  <c r="FL1228" i="2"/>
  <c r="FN1227" i="2"/>
  <c r="FM1227" i="2"/>
  <c r="FL1227" i="2"/>
  <c r="FN1226" i="2"/>
  <c r="FM1226" i="2"/>
  <c r="FL1226" i="2"/>
  <c r="FN1225" i="2"/>
  <c r="FM1225" i="2"/>
  <c r="FL1225" i="2"/>
  <c r="FN1224" i="2"/>
  <c r="FM1224" i="2"/>
  <c r="FL1224" i="2"/>
  <c r="FN1223" i="2"/>
  <c r="FM1223" i="2"/>
  <c r="FL1223" i="2"/>
  <c r="FN1222" i="2"/>
  <c r="FM1222" i="2"/>
  <c r="FL1222" i="2"/>
  <c r="FN1221" i="2"/>
  <c r="FM1221" i="2"/>
  <c r="FL1221" i="2"/>
  <c r="FN1220" i="2"/>
  <c r="FM1220" i="2"/>
  <c r="FL1220" i="2"/>
  <c r="FN1219" i="2"/>
  <c r="FM1219" i="2"/>
  <c r="FL1219" i="2"/>
  <c r="FN1218" i="2"/>
  <c r="FM1218" i="2"/>
  <c r="FL1218" i="2"/>
  <c r="FN1217" i="2"/>
  <c r="FM1217" i="2"/>
  <c r="FL1217" i="2"/>
  <c r="FN1216" i="2"/>
  <c r="FM1216" i="2"/>
  <c r="FL1216" i="2"/>
  <c r="FN1215" i="2"/>
  <c r="FM1215" i="2"/>
  <c r="FL1215" i="2"/>
  <c r="FN1214" i="2"/>
  <c r="FM1214" i="2"/>
  <c r="FL1214" i="2"/>
  <c r="FN1213" i="2"/>
  <c r="FM1213" i="2"/>
  <c r="FL1213" i="2"/>
  <c r="FN1212" i="2"/>
  <c r="FM1212" i="2"/>
  <c r="FL1212" i="2"/>
  <c r="FN1211" i="2"/>
  <c r="FM1211" i="2"/>
  <c r="FL1211" i="2"/>
  <c r="FN1210" i="2"/>
  <c r="FM1210" i="2"/>
  <c r="FL1210" i="2"/>
  <c r="FN1209" i="2"/>
  <c r="FM1209" i="2"/>
  <c r="FL1209" i="2"/>
  <c r="FN1208" i="2"/>
  <c r="FM1208" i="2"/>
  <c r="FL1208" i="2"/>
  <c r="FN1207" i="2"/>
  <c r="FM1207" i="2"/>
  <c r="FL1207" i="2"/>
  <c r="FN1206" i="2"/>
  <c r="FM1206" i="2"/>
  <c r="FL1206" i="2"/>
  <c r="FN1205" i="2"/>
  <c r="FM1205" i="2"/>
  <c r="FL1205" i="2"/>
  <c r="FN1204" i="2"/>
  <c r="FM1204" i="2"/>
  <c r="FL1204" i="2"/>
  <c r="FN1203" i="2"/>
  <c r="FM1203" i="2"/>
  <c r="FL1203" i="2"/>
  <c r="FN1202" i="2"/>
  <c r="FM1202" i="2"/>
  <c r="FL1202" i="2"/>
  <c r="FN1201" i="2"/>
  <c r="FM1201" i="2"/>
  <c r="FL1201" i="2"/>
  <c r="FN1200" i="2"/>
  <c r="FM1200" i="2"/>
  <c r="FL1200" i="2"/>
  <c r="FN1199" i="2"/>
  <c r="FM1199" i="2"/>
  <c r="FL1199" i="2"/>
  <c r="FN1198" i="2"/>
  <c r="FM1198" i="2"/>
  <c r="FL1198" i="2"/>
  <c r="FN1197" i="2"/>
  <c r="FM1197" i="2"/>
  <c r="FL1197" i="2"/>
  <c r="FN1196" i="2"/>
  <c r="FM1196" i="2"/>
  <c r="FL1196" i="2"/>
  <c r="FN1195" i="2"/>
  <c r="FM1195" i="2"/>
  <c r="FL1195" i="2"/>
  <c r="FN1194" i="2"/>
  <c r="FM1194" i="2"/>
  <c r="FL1194" i="2"/>
  <c r="FN1193" i="2"/>
  <c r="FM1193" i="2"/>
  <c r="FL1193" i="2"/>
  <c r="FN1192" i="2"/>
  <c r="FM1192" i="2"/>
  <c r="FL1192" i="2"/>
  <c r="FN1191" i="2"/>
  <c r="FM1191" i="2"/>
  <c r="FL1191" i="2"/>
  <c r="FN1190" i="2"/>
  <c r="FM1190" i="2"/>
  <c r="FL1190" i="2"/>
  <c r="FN1189" i="2"/>
  <c r="FM1189" i="2"/>
  <c r="FL1189" i="2"/>
  <c r="FN1188" i="2"/>
  <c r="FM1188" i="2"/>
  <c r="FL1188" i="2"/>
  <c r="FN1187" i="2"/>
  <c r="FM1187" i="2"/>
  <c r="FL1187" i="2"/>
  <c r="FN1186" i="2"/>
  <c r="FM1186" i="2"/>
  <c r="FL1186" i="2"/>
  <c r="FN1185" i="2"/>
  <c r="FM1185" i="2"/>
  <c r="FL1185" i="2"/>
  <c r="FN1184" i="2"/>
  <c r="FM1184" i="2"/>
  <c r="FL1184" i="2"/>
  <c r="FN1183" i="2"/>
  <c r="FM1183" i="2"/>
  <c r="FL1183" i="2"/>
  <c r="FN1182" i="2"/>
  <c r="FM1182" i="2"/>
  <c r="FL1182" i="2"/>
  <c r="FN1181" i="2"/>
  <c r="FM1181" i="2"/>
  <c r="FL1181" i="2"/>
  <c r="FN1180" i="2"/>
  <c r="FM1180" i="2"/>
  <c r="FL1180" i="2"/>
  <c r="FN1179" i="2"/>
  <c r="FM1179" i="2"/>
  <c r="FL1179" i="2"/>
  <c r="FN1178" i="2"/>
  <c r="FM1178" i="2"/>
  <c r="FL1178" i="2"/>
  <c r="FN1177" i="2"/>
  <c r="FM1177" i="2"/>
  <c r="FL1177" i="2"/>
  <c r="FN1176" i="2"/>
  <c r="FM1176" i="2"/>
  <c r="FL1176" i="2"/>
  <c r="FN1175" i="2"/>
  <c r="FM1175" i="2"/>
  <c r="FL1175" i="2"/>
  <c r="FN1174" i="2"/>
  <c r="FM1174" i="2"/>
  <c r="FL1174" i="2"/>
  <c r="FN1173" i="2"/>
  <c r="FM1173" i="2"/>
  <c r="FL1173" i="2"/>
  <c r="FN1172" i="2"/>
  <c r="FM1172" i="2"/>
  <c r="FL1172" i="2"/>
  <c r="FN1171" i="2"/>
  <c r="FM1171" i="2"/>
  <c r="FL1171" i="2"/>
  <c r="FN1170" i="2"/>
  <c r="FM1170" i="2"/>
  <c r="FL1170" i="2"/>
  <c r="FN1169" i="2"/>
  <c r="FM1169" i="2"/>
  <c r="FL1169" i="2"/>
  <c r="FN1168" i="2"/>
  <c r="FM1168" i="2"/>
  <c r="FL1168" i="2"/>
  <c r="FN1167" i="2"/>
  <c r="FM1167" i="2"/>
  <c r="FL1167" i="2"/>
  <c r="FN1166" i="2"/>
  <c r="FM1166" i="2"/>
  <c r="FL1166" i="2"/>
  <c r="FN1165" i="2"/>
  <c r="FM1165" i="2"/>
  <c r="FL1165" i="2"/>
  <c r="FN1164" i="2"/>
  <c r="FM1164" i="2"/>
  <c r="FL1164" i="2"/>
  <c r="FN1163" i="2"/>
  <c r="FM1163" i="2"/>
  <c r="FL1163" i="2"/>
  <c r="FN1162" i="2"/>
  <c r="FM1162" i="2"/>
  <c r="FL1162" i="2"/>
  <c r="FN1161" i="2"/>
  <c r="FM1161" i="2"/>
  <c r="FL1161" i="2"/>
  <c r="FN1160" i="2"/>
  <c r="FM1160" i="2"/>
  <c r="FL1160" i="2"/>
  <c r="FN1159" i="2"/>
  <c r="FM1159" i="2"/>
  <c r="FL1159" i="2"/>
  <c r="FN1158" i="2"/>
  <c r="FM1158" i="2"/>
  <c r="FL1158" i="2"/>
  <c r="FN1157" i="2"/>
  <c r="FM1157" i="2"/>
  <c r="FL1157" i="2"/>
  <c r="FN1156" i="2"/>
  <c r="FM1156" i="2"/>
  <c r="FL1156" i="2"/>
  <c r="FN1155" i="2"/>
  <c r="FM1155" i="2"/>
  <c r="FL1155" i="2"/>
  <c r="FN1154" i="2"/>
  <c r="FM1154" i="2"/>
  <c r="FL1154" i="2"/>
  <c r="FN1153" i="2"/>
  <c r="FM1153" i="2"/>
  <c r="FL1153" i="2"/>
  <c r="FN1152" i="2"/>
  <c r="FM1152" i="2"/>
  <c r="FL1152" i="2"/>
  <c r="FN1151" i="2"/>
  <c r="FM1151" i="2"/>
  <c r="FL1151" i="2"/>
  <c r="FN1150" i="2"/>
  <c r="FM1150" i="2"/>
  <c r="FL1150" i="2"/>
  <c r="FN1149" i="2"/>
  <c r="FM1149" i="2"/>
  <c r="FL1149" i="2"/>
  <c r="FN1148" i="2"/>
  <c r="FM1148" i="2"/>
  <c r="FL1148" i="2"/>
  <c r="FN1147" i="2"/>
  <c r="FM1147" i="2"/>
  <c r="FL1147" i="2"/>
  <c r="FN1146" i="2"/>
  <c r="FM1146" i="2"/>
  <c r="FL1146" i="2"/>
  <c r="FN1145" i="2"/>
  <c r="FM1145" i="2"/>
  <c r="FL1145" i="2"/>
  <c r="FN1144" i="2"/>
  <c r="FM1144" i="2"/>
  <c r="FL1144" i="2"/>
  <c r="FN1143" i="2"/>
  <c r="FM1143" i="2"/>
  <c r="FL1143" i="2"/>
  <c r="FN1142" i="2"/>
  <c r="FM1142" i="2"/>
  <c r="FL1142" i="2"/>
  <c r="FN1141" i="2"/>
  <c r="FM1141" i="2"/>
  <c r="FL1141" i="2"/>
  <c r="FN1140" i="2"/>
  <c r="FM1140" i="2"/>
  <c r="FL1140" i="2"/>
  <c r="FN1139" i="2"/>
  <c r="FM1139" i="2"/>
  <c r="FL1139" i="2"/>
  <c r="FN1138" i="2"/>
  <c r="FM1138" i="2"/>
  <c r="FL1138" i="2"/>
  <c r="FN1137" i="2"/>
  <c r="FM1137" i="2"/>
  <c r="FL1137" i="2"/>
  <c r="FN1136" i="2"/>
  <c r="FM1136" i="2"/>
  <c r="FL1136" i="2"/>
  <c r="FN1135" i="2"/>
  <c r="FM1135" i="2"/>
  <c r="FL1135" i="2"/>
  <c r="FN1134" i="2"/>
  <c r="FM1134" i="2"/>
  <c r="FL1134" i="2"/>
  <c r="FN1133" i="2"/>
  <c r="FM1133" i="2"/>
  <c r="FL1133" i="2"/>
  <c r="FN1132" i="2"/>
  <c r="FM1132" i="2"/>
  <c r="FL1132" i="2"/>
  <c r="FN1131" i="2"/>
  <c r="FM1131" i="2"/>
  <c r="FL1131" i="2"/>
  <c r="FN1130" i="2"/>
  <c r="FM1130" i="2"/>
  <c r="FL1130" i="2"/>
  <c r="FN1129" i="2"/>
  <c r="FM1129" i="2"/>
  <c r="FL1129" i="2"/>
  <c r="FN1128" i="2"/>
  <c r="FM1128" i="2"/>
  <c r="FL1128" i="2"/>
  <c r="FN1127" i="2"/>
  <c r="FM1127" i="2"/>
  <c r="FL1127" i="2"/>
  <c r="FN1126" i="2"/>
  <c r="FM1126" i="2"/>
  <c r="FL1126" i="2"/>
  <c r="FN1125" i="2"/>
  <c r="FM1125" i="2"/>
  <c r="FL1125" i="2"/>
  <c r="FN1124" i="2"/>
  <c r="FM1124" i="2"/>
  <c r="FL1124" i="2"/>
  <c r="FN1123" i="2"/>
  <c r="FM1123" i="2"/>
  <c r="FL1123" i="2"/>
  <c r="FN1122" i="2"/>
  <c r="FM1122" i="2"/>
  <c r="FL1122" i="2"/>
  <c r="FN1121" i="2"/>
  <c r="FM1121" i="2"/>
  <c r="FL1121" i="2"/>
  <c r="FN1120" i="2"/>
  <c r="FM1120" i="2"/>
  <c r="FL1120" i="2"/>
  <c r="FN1119" i="2"/>
  <c r="FM1119" i="2"/>
  <c r="FL1119" i="2"/>
  <c r="FN1118" i="2"/>
  <c r="FM1118" i="2"/>
  <c r="FL1118" i="2"/>
  <c r="FN1117" i="2"/>
  <c r="FM1117" i="2"/>
  <c r="FL1117" i="2"/>
  <c r="FN1116" i="2"/>
  <c r="FM1116" i="2"/>
  <c r="FL1116" i="2"/>
  <c r="FN1115" i="2"/>
  <c r="FM1115" i="2"/>
  <c r="FL1115" i="2"/>
  <c r="FN1114" i="2"/>
  <c r="FM1114" i="2"/>
  <c r="FL1114" i="2"/>
  <c r="FN1113" i="2"/>
  <c r="FM1113" i="2"/>
  <c r="FL1113" i="2"/>
  <c r="FN1112" i="2"/>
  <c r="FM1112" i="2"/>
  <c r="FL1112" i="2"/>
  <c r="FN1111" i="2"/>
  <c r="FM1111" i="2"/>
  <c r="FL1111" i="2"/>
  <c r="FN1110" i="2"/>
  <c r="FM1110" i="2"/>
  <c r="FL1110" i="2"/>
  <c r="FN1109" i="2"/>
  <c r="FM1109" i="2"/>
  <c r="FL1109" i="2"/>
  <c r="FN1108" i="2"/>
  <c r="FM1108" i="2"/>
  <c r="FL1108" i="2"/>
  <c r="FN1107" i="2"/>
  <c r="FM1107" i="2"/>
  <c r="FL1107" i="2"/>
  <c r="FN1106" i="2"/>
  <c r="FM1106" i="2"/>
  <c r="FL1106" i="2"/>
  <c r="FN1105" i="2"/>
  <c r="FM1105" i="2"/>
  <c r="FL1105" i="2"/>
  <c r="FN1104" i="2"/>
  <c r="FM1104" i="2"/>
  <c r="FL1104" i="2"/>
  <c r="FN1103" i="2"/>
  <c r="FM1103" i="2"/>
  <c r="FL1103" i="2"/>
  <c r="FN1102" i="2"/>
  <c r="FM1102" i="2"/>
  <c r="FL1102" i="2"/>
  <c r="FN1101" i="2"/>
  <c r="FM1101" i="2"/>
  <c r="FL1101" i="2"/>
  <c r="FN1100" i="2"/>
  <c r="FM1100" i="2"/>
  <c r="FL1100" i="2"/>
  <c r="FN1099" i="2"/>
  <c r="FM1099" i="2"/>
  <c r="FL1099" i="2"/>
  <c r="FN1098" i="2"/>
  <c r="FM1098" i="2"/>
  <c r="FL1098" i="2"/>
  <c r="FN1097" i="2"/>
  <c r="FM1097" i="2"/>
  <c r="FL1097" i="2"/>
  <c r="FN1096" i="2"/>
  <c r="FM1096" i="2"/>
  <c r="FL1096" i="2"/>
  <c r="FN1095" i="2"/>
  <c r="FM1095" i="2"/>
  <c r="FL1095" i="2"/>
  <c r="FN1094" i="2"/>
  <c r="FM1094" i="2"/>
  <c r="FL1094" i="2"/>
  <c r="FN1093" i="2"/>
  <c r="FM1093" i="2"/>
  <c r="FL1093" i="2"/>
  <c r="FN1092" i="2"/>
  <c r="FM1092" i="2"/>
  <c r="FL1092" i="2"/>
  <c r="FN1091" i="2"/>
  <c r="FM1091" i="2"/>
  <c r="FL1091" i="2"/>
  <c r="FN1090" i="2"/>
  <c r="FM1090" i="2"/>
  <c r="FL1090" i="2"/>
  <c r="FN1089" i="2"/>
  <c r="FM1089" i="2"/>
  <c r="FL1089" i="2"/>
  <c r="FN1088" i="2"/>
  <c r="FM1088" i="2"/>
  <c r="FL1088" i="2"/>
  <c r="FN1087" i="2"/>
  <c r="FM1087" i="2"/>
  <c r="FL1087" i="2"/>
  <c r="FN1086" i="2"/>
  <c r="FM1086" i="2"/>
  <c r="FL1086" i="2"/>
  <c r="FN1085" i="2"/>
  <c r="FM1085" i="2"/>
  <c r="FL1085" i="2"/>
  <c r="FN1084" i="2"/>
  <c r="FM1084" i="2"/>
  <c r="FL1084" i="2"/>
  <c r="FN1083" i="2"/>
  <c r="FM1083" i="2"/>
  <c r="FL1083" i="2"/>
  <c r="FN1082" i="2"/>
  <c r="FM1082" i="2"/>
  <c r="FL1082" i="2"/>
  <c r="FN1081" i="2"/>
  <c r="FM1081" i="2"/>
  <c r="FL1081" i="2"/>
  <c r="FN1080" i="2"/>
  <c r="FM1080" i="2"/>
  <c r="FL1080" i="2"/>
  <c r="FN1079" i="2"/>
  <c r="FM1079" i="2"/>
  <c r="FL1079" i="2"/>
  <c r="FN1078" i="2"/>
  <c r="FM1078" i="2"/>
  <c r="FL1078" i="2"/>
  <c r="FN1077" i="2"/>
  <c r="FM1077" i="2"/>
  <c r="FL1077" i="2"/>
  <c r="FN1076" i="2"/>
  <c r="FM1076" i="2"/>
  <c r="FL1076" i="2"/>
  <c r="FN1075" i="2"/>
  <c r="FM1075" i="2"/>
  <c r="FL1075" i="2"/>
  <c r="FN1074" i="2"/>
  <c r="FM1074" i="2"/>
  <c r="FL1074" i="2"/>
  <c r="FN1073" i="2"/>
  <c r="FM1073" i="2"/>
  <c r="FL1073" i="2"/>
  <c r="FN1072" i="2"/>
  <c r="FM1072" i="2"/>
  <c r="FL1072" i="2"/>
  <c r="FN1071" i="2"/>
  <c r="FM1071" i="2"/>
  <c r="FL1071" i="2"/>
  <c r="FN1070" i="2"/>
  <c r="FM1070" i="2"/>
  <c r="FL1070" i="2"/>
  <c r="FN1069" i="2"/>
  <c r="FM1069" i="2"/>
  <c r="FL1069" i="2"/>
  <c r="FN1068" i="2"/>
  <c r="FM1068" i="2"/>
  <c r="FL1068" i="2"/>
  <c r="FN1067" i="2"/>
  <c r="FM1067" i="2"/>
  <c r="FL1067" i="2"/>
  <c r="FN1066" i="2"/>
  <c r="FM1066" i="2"/>
  <c r="FL1066" i="2"/>
  <c r="FN1065" i="2"/>
  <c r="FM1065" i="2"/>
  <c r="FL1065" i="2"/>
  <c r="FN1064" i="2"/>
  <c r="FM1064" i="2"/>
  <c r="FL1064" i="2"/>
  <c r="FN1063" i="2"/>
  <c r="FM1063" i="2"/>
  <c r="FL1063" i="2"/>
  <c r="FN1062" i="2"/>
  <c r="FM1062" i="2"/>
  <c r="FL1062" i="2"/>
  <c r="FN1061" i="2"/>
  <c r="FM1061" i="2"/>
  <c r="FL1061" i="2"/>
  <c r="FN1060" i="2"/>
  <c r="FM1060" i="2"/>
  <c r="FL1060" i="2"/>
  <c r="FN1059" i="2"/>
  <c r="FM1059" i="2"/>
  <c r="FL1059" i="2"/>
  <c r="FN1058" i="2"/>
  <c r="FM1058" i="2"/>
  <c r="FL1058" i="2"/>
  <c r="FN1057" i="2"/>
  <c r="FM1057" i="2"/>
  <c r="FL1057" i="2"/>
  <c r="FN1056" i="2"/>
  <c r="FM1056" i="2"/>
  <c r="FL1056" i="2"/>
  <c r="FN1055" i="2"/>
  <c r="FM1055" i="2"/>
  <c r="FL1055" i="2"/>
  <c r="FN1054" i="2"/>
  <c r="FM1054" i="2"/>
  <c r="FL1054" i="2"/>
  <c r="FN1053" i="2"/>
  <c r="FM1053" i="2"/>
  <c r="FL1053" i="2"/>
  <c r="FN1052" i="2"/>
  <c r="FM1052" i="2"/>
  <c r="FL1052" i="2"/>
  <c r="FN1051" i="2"/>
  <c r="FM1051" i="2"/>
  <c r="FL1051" i="2"/>
  <c r="FN1050" i="2"/>
  <c r="FM1050" i="2"/>
  <c r="FL1050" i="2"/>
  <c r="FN1049" i="2"/>
  <c r="FM1049" i="2"/>
  <c r="FL1049" i="2"/>
  <c r="FN1048" i="2"/>
  <c r="FM1048" i="2"/>
  <c r="FL1048" i="2"/>
  <c r="FN1047" i="2"/>
  <c r="FM1047" i="2"/>
  <c r="FL1047" i="2"/>
  <c r="FN1046" i="2"/>
  <c r="FM1046" i="2"/>
  <c r="FL1046" i="2"/>
  <c r="FN1045" i="2"/>
  <c r="FM1045" i="2"/>
  <c r="FL1045" i="2"/>
  <c r="FN1044" i="2"/>
  <c r="FM1044" i="2"/>
  <c r="FL1044" i="2"/>
  <c r="FN1043" i="2"/>
  <c r="FM1043" i="2"/>
  <c r="FL1043" i="2"/>
  <c r="FN1042" i="2"/>
  <c r="FM1042" i="2"/>
  <c r="FL1042" i="2"/>
  <c r="FN1041" i="2"/>
  <c r="FM1041" i="2"/>
  <c r="FL1041" i="2"/>
  <c r="FN1040" i="2"/>
  <c r="FM1040" i="2"/>
  <c r="FL1040" i="2"/>
  <c r="FN1039" i="2"/>
  <c r="FM1039" i="2"/>
  <c r="FL1039" i="2"/>
  <c r="FN1038" i="2"/>
  <c r="FM1038" i="2"/>
  <c r="FL1038" i="2"/>
  <c r="FN1037" i="2"/>
  <c r="FM1037" i="2"/>
  <c r="FL1037" i="2"/>
  <c r="FN1036" i="2"/>
  <c r="FM1036" i="2"/>
  <c r="FL1036" i="2"/>
  <c r="FN1035" i="2"/>
  <c r="FM1035" i="2"/>
  <c r="FL1035" i="2"/>
  <c r="FN1034" i="2"/>
  <c r="FM1034" i="2"/>
  <c r="FL1034" i="2"/>
  <c r="FN1033" i="2"/>
  <c r="FM1033" i="2"/>
  <c r="FL1033" i="2"/>
  <c r="FN1032" i="2"/>
  <c r="FM1032" i="2"/>
  <c r="FL1032" i="2"/>
  <c r="FN1031" i="2"/>
  <c r="FM1031" i="2"/>
  <c r="FL1031" i="2"/>
  <c r="FN1030" i="2"/>
  <c r="FM1030" i="2"/>
  <c r="FL1030" i="2"/>
  <c r="FN1029" i="2"/>
  <c r="FM1029" i="2"/>
  <c r="FL1029" i="2"/>
  <c r="FN1028" i="2"/>
  <c r="FM1028" i="2"/>
  <c r="FL1028" i="2"/>
  <c r="FN1027" i="2"/>
  <c r="FM1027" i="2"/>
  <c r="FL1027" i="2"/>
  <c r="FN1026" i="2"/>
  <c r="FM1026" i="2"/>
  <c r="FL1026" i="2"/>
  <c r="FN1025" i="2"/>
  <c r="FM1025" i="2"/>
  <c r="FL1025" i="2"/>
  <c r="FN1024" i="2"/>
  <c r="FM1024" i="2"/>
  <c r="FL1024" i="2"/>
  <c r="FN1023" i="2"/>
  <c r="FM1023" i="2"/>
  <c r="FL1023" i="2"/>
  <c r="FN1022" i="2"/>
  <c r="FM1022" i="2"/>
  <c r="FL1022" i="2"/>
  <c r="FN1021" i="2"/>
  <c r="FM1021" i="2"/>
  <c r="FL1021" i="2"/>
  <c r="FN1020" i="2"/>
  <c r="FM1020" i="2"/>
  <c r="FL1020" i="2"/>
  <c r="FN1019" i="2"/>
  <c r="FM1019" i="2"/>
  <c r="FL1019" i="2"/>
  <c r="FN1018" i="2"/>
  <c r="FM1018" i="2"/>
  <c r="FL1018" i="2"/>
  <c r="FN1017" i="2"/>
  <c r="FM1017" i="2"/>
  <c r="FL1017" i="2"/>
  <c r="FN1016" i="2"/>
  <c r="FM1016" i="2"/>
  <c r="FL1016" i="2"/>
  <c r="FN1015" i="2"/>
  <c r="FM1015" i="2"/>
  <c r="FL1015" i="2"/>
  <c r="FN1014" i="2"/>
  <c r="FM1014" i="2"/>
  <c r="FL1014" i="2"/>
  <c r="FN1013" i="2"/>
  <c r="FM1013" i="2"/>
  <c r="FL1013" i="2"/>
  <c r="FN1012" i="2"/>
  <c r="FM1012" i="2"/>
  <c r="FL1012" i="2"/>
  <c r="FN1011" i="2"/>
  <c r="FM1011" i="2"/>
  <c r="FL1011" i="2"/>
  <c r="FN1010" i="2"/>
  <c r="FM1010" i="2"/>
  <c r="FL1010" i="2"/>
  <c r="FN1009" i="2"/>
  <c r="FM1009" i="2"/>
  <c r="FL1009" i="2"/>
  <c r="FN1008" i="2"/>
  <c r="FM1008" i="2"/>
  <c r="FL1008" i="2"/>
  <c r="FN1007" i="2"/>
  <c r="FM1007" i="2"/>
  <c r="FL1007" i="2"/>
  <c r="FN1006" i="2"/>
  <c r="FM1006" i="2"/>
  <c r="FL1006" i="2"/>
  <c r="FN1005" i="2"/>
  <c r="FM1005" i="2"/>
  <c r="FL1005" i="2"/>
  <c r="FN1004" i="2"/>
  <c r="FM1004" i="2"/>
  <c r="FL1004" i="2"/>
  <c r="FN1003" i="2"/>
  <c r="FM1003" i="2"/>
  <c r="FL1003" i="2"/>
  <c r="FN1002" i="2"/>
  <c r="FM1002" i="2"/>
  <c r="FL1002" i="2"/>
  <c r="FN1001" i="2"/>
  <c r="FM1001" i="2"/>
  <c r="FL1001" i="2"/>
  <c r="FN1000" i="2"/>
  <c r="FM1000" i="2"/>
  <c r="FL1000" i="2"/>
  <c r="FN999" i="2"/>
  <c r="FM999" i="2"/>
  <c r="FL999" i="2"/>
  <c r="FN998" i="2"/>
  <c r="FM998" i="2"/>
  <c r="FL998" i="2"/>
  <c r="FN997" i="2"/>
  <c r="FM997" i="2"/>
  <c r="FL997" i="2"/>
  <c r="FN996" i="2"/>
  <c r="FM996" i="2"/>
  <c r="FL996" i="2"/>
  <c r="FN995" i="2"/>
  <c r="FM995" i="2"/>
  <c r="FL995" i="2"/>
  <c r="FN994" i="2"/>
  <c r="FM994" i="2"/>
  <c r="FL994" i="2"/>
  <c r="FN993" i="2"/>
  <c r="FM993" i="2"/>
  <c r="FL993" i="2"/>
  <c r="FN992" i="2"/>
  <c r="FM992" i="2"/>
  <c r="FL992" i="2"/>
  <c r="FN991" i="2"/>
  <c r="FM991" i="2"/>
  <c r="FL991" i="2"/>
  <c r="FN990" i="2"/>
  <c r="FM990" i="2"/>
  <c r="FL990" i="2"/>
  <c r="FN989" i="2"/>
  <c r="FM989" i="2"/>
  <c r="FL989" i="2"/>
  <c r="FN988" i="2"/>
  <c r="FM988" i="2"/>
  <c r="FL988" i="2"/>
  <c r="FN987" i="2"/>
  <c r="FM987" i="2"/>
  <c r="FL987" i="2"/>
  <c r="FN986" i="2"/>
  <c r="FM986" i="2"/>
  <c r="FL986" i="2"/>
  <c r="FN985" i="2"/>
  <c r="FM985" i="2"/>
  <c r="FL985" i="2"/>
  <c r="FN984" i="2"/>
  <c r="FM984" i="2"/>
  <c r="FL984" i="2"/>
  <c r="FN983" i="2"/>
  <c r="FM983" i="2"/>
  <c r="FL983" i="2"/>
  <c r="FN982" i="2"/>
  <c r="FM982" i="2"/>
  <c r="FL982" i="2"/>
  <c r="FN981" i="2"/>
  <c r="FM981" i="2"/>
  <c r="FL981" i="2"/>
  <c r="FN980" i="2"/>
  <c r="FM980" i="2"/>
  <c r="FL980" i="2"/>
  <c r="FN979" i="2"/>
  <c r="FM979" i="2"/>
  <c r="FL979" i="2"/>
  <c r="FN978" i="2"/>
  <c r="FM978" i="2"/>
  <c r="FL978" i="2"/>
  <c r="FN977" i="2"/>
  <c r="FM977" i="2"/>
  <c r="FL977" i="2"/>
  <c r="FN976" i="2"/>
  <c r="FM976" i="2"/>
  <c r="FL976" i="2"/>
  <c r="FN975" i="2"/>
  <c r="FM975" i="2"/>
  <c r="FL975" i="2"/>
  <c r="FN974" i="2"/>
  <c r="FM974" i="2"/>
  <c r="FL974" i="2"/>
  <c r="FN973" i="2"/>
  <c r="FM973" i="2"/>
  <c r="FL973" i="2"/>
  <c r="FN972" i="2"/>
  <c r="FM972" i="2"/>
  <c r="FL972" i="2"/>
  <c r="FN971" i="2"/>
  <c r="FM971" i="2"/>
  <c r="FL971" i="2"/>
  <c r="FN970" i="2"/>
  <c r="FM970" i="2"/>
  <c r="FL970" i="2"/>
  <c r="FN969" i="2"/>
  <c r="FM969" i="2"/>
  <c r="FL969" i="2"/>
  <c r="FN968" i="2"/>
  <c r="FM968" i="2"/>
  <c r="FL968" i="2"/>
  <c r="FN967" i="2"/>
  <c r="FM967" i="2"/>
  <c r="FL967" i="2"/>
  <c r="FN966" i="2"/>
  <c r="FM966" i="2"/>
  <c r="FL966" i="2"/>
  <c r="FN965" i="2"/>
  <c r="FM965" i="2"/>
  <c r="FL965" i="2"/>
  <c r="FN964" i="2"/>
  <c r="FM964" i="2"/>
  <c r="FL964" i="2"/>
  <c r="FN963" i="2"/>
  <c r="FM963" i="2"/>
  <c r="FL963" i="2"/>
  <c r="FN962" i="2"/>
  <c r="FM962" i="2"/>
  <c r="FL962" i="2"/>
  <c r="FN961" i="2"/>
  <c r="FM961" i="2"/>
  <c r="FL961" i="2"/>
  <c r="FN960" i="2"/>
  <c r="FM960" i="2"/>
  <c r="FL960" i="2"/>
  <c r="FN959" i="2"/>
  <c r="FM959" i="2"/>
  <c r="FL959" i="2"/>
  <c r="FN958" i="2"/>
  <c r="FM958" i="2"/>
  <c r="FL958" i="2"/>
  <c r="FN957" i="2"/>
  <c r="FM957" i="2"/>
  <c r="FL957" i="2"/>
  <c r="FN956" i="2"/>
  <c r="FM956" i="2"/>
  <c r="FL956" i="2"/>
  <c r="FN955" i="2"/>
  <c r="FM955" i="2"/>
  <c r="FL955" i="2"/>
  <c r="FN954" i="2"/>
  <c r="FM954" i="2"/>
  <c r="FL954" i="2"/>
  <c r="FN953" i="2"/>
  <c r="FM953" i="2"/>
  <c r="FL953" i="2"/>
  <c r="FN952" i="2"/>
  <c r="FM952" i="2"/>
  <c r="FL952" i="2"/>
  <c r="FN951" i="2"/>
  <c r="FM951" i="2"/>
  <c r="FL951" i="2"/>
  <c r="FN950" i="2"/>
  <c r="FM950" i="2"/>
  <c r="FL950" i="2"/>
  <c r="FN949" i="2"/>
  <c r="FM949" i="2"/>
  <c r="FL949" i="2"/>
  <c r="FN948" i="2"/>
  <c r="FM948" i="2"/>
  <c r="FL948" i="2"/>
  <c r="FN947" i="2"/>
  <c r="FM947" i="2"/>
  <c r="FL947" i="2"/>
  <c r="FN946" i="2"/>
  <c r="FM946" i="2"/>
  <c r="FL946" i="2"/>
  <c r="FN945" i="2"/>
  <c r="FM945" i="2"/>
  <c r="FL945" i="2"/>
  <c r="FN944" i="2"/>
  <c r="FM944" i="2"/>
  <c r="FL944" i="2"/>
  <c r="FN943" i="2"/>
  <c r="FM943" i="2"/>
  <c r="FL943" i="2"/>
  <c r="FN942" i="2"/>
  <c r="FM942" i="2"/>
  <c r="FL942" i="2"/>
  <c r="FN941" i="2"/>
  <c r="FM941" i="2"/>
  <c r="FL941" i="2"/>
  <c r="FN940" i="2"/>
  <c r="FM940" i="2"/>
  <c r="FL940" i="2"/>
  <c r="FN939" i="2"/>
  <c r="FM939" i="2"/>
  <c r="FL939" i="2"/>
  <c r="FN938" i="2"/>
  <c r="FM938" i="2"/>
  <c r="FL938" i="2"/>
  <c r="FN937" i="2"/>
  <c r="FM937" i="2"/>
  <c r="FL937" i="2"/>
  <c r="FN936" i="2"/>
  <c r="FM936" i="2"/>
  <c r="FL936" i="2"/>
  <c r="FN935" i="2"/>
  <c r="FM935" i="2"/>
  <c r="FL935" i="2"/>
  <c r="FN934" i="2"/>
  <c r="FM934" i="2"/>
  <c r="FL934" i="2"/>
  <c r="FN933" i="2"/>
  <c r="FM933" i="2"/>
  <c r="FL933" i="2"/>
  <c r="FN932" i="2"/>
  <c r="FM932" i="2"/>
  <c r="FL932" i="2"/>
  <c r="FN931" i="2"/>
  <c r="FM931" i="2"/>
  <c r="FL931" i="2"/>
  <c r="FN930" i="2"/>
  <c r="FM930" i="2"/>
  <c r="FL930" i="2"/>
  <c r="FN929" i="2"/>
  <c r="FM929" i="2"/>
  <c r="FL929" i="2"/>
  <c r="FN928" i="2"/>
  <c r="FM928" i="2"/>
  <c r="FL928" i="2"/>
  <c r="FN927" i="2"/>
  <c r="FM927" i="2"/>
  <c r="FL927" i="2"/>
  <c r="FN926" i="2"/>
  <c r="FM926" i="2"/>
  <c r="FL926" i="2"/>
  <c r="FN925" i="2"/>
  <c r="FM925" i="2"/>
  <c r="FL925" i="2"/>
  <c r="FN924" i="2"/>
  <c r="FM924" i="2"/>
  <c r="FL924" i="2"/>
  <c r="FN923" i="2"/>
  <c r="FM923" i="2"/>
  <c r="FL923" i="2"/>
  <c r="FN922" i="2"/>
  <c r="FM922" i="2"/>
  <c r="FL922" i="2"/>
  <c r="FN921" i="2"/>
  <c r="FM921" i="2"/>
  <c r="FL921" i="2"/>
  <c r="FN920" i="2"/>
  <c r="FM920" i="2"/>
  <c r="FL920" i="2"/>
  <c r="FN919" i="2"/>
  <c r="FM919" i="2"/>
  <c r="FL919" i="2"/>
  <c r="FN918" i="2"/>
  <c r="FM918" i="2"/>
  <c r="FL918" i="2"/>
  <c r="FN917" i="2"/>
  <c r="FM917" i="2"/>
  <c r="FL917" i="2"/>
  <c r="FN916" i="2"/>
  <c r="FM916" i="2"/>
  <c r="FL916" i="2"/>
  <c r="FN915" i="2"/>
  <c r="FM915" i="2"/>
  <c r="FL915" i="2"/>
  <c r="FN914" i="2"/>
  <c r="FM914" i="2"/>
  <c r="FL914" i="2"/>
  <c r="FN913" i="2"/>
  <c r="FM913" i="2"/>
  <c r="FL913" i="2"/>
  <c r="FN912" i="2"/>
  <c r="FM912" i="2"/>
  <c r="FL912" i="2"/>
  <c r="FN911" i="2"/>
  <c r="FM911" i="2"/>
  <c r="FL911" i="2"/>
  <c r="FN910" i="2"/>
  <c r="FM910" i="2"/>
  <c r="FL910" i="2"/>
  <c r="FN909" i="2"/>
  <c r="FM909" i="2"/>
  <c r="FL909" i="2"/>
  <c r="FN908" i="2"/>
  <c r="FM908" i="2"/>
  <c r="FL908" i="2"/>
  <c r="FN907" i="2"/>
  <c r="FM907" i="2"/>
  <c r="FL907" i="2"/>
  <c r="FN906" i="2"/>
  <c r="FM906" i="2"/>
  <c r="FL906" i="2"/>
  <c r="FN905" i="2"/>
  <c r="FM905" i="2"/>
  <c r="FL905" i="2"/>
  <c r="FN904" i="2"/>
  <c r="FM904" i="2"/>
  <c r="FL904" i="2"/>
  <c r="FN903" i="2"/>
  <c r="FM903" i="2"/>
  <c r="FL903" i="2"/>
  <c r="FN902" i="2"/>
  <c r="FM902" i="2"/>
  <c r="FL902" i="2"/>
  <c r="FN901" i="2"/>
  <c r="FM901" i="2"/>
  <c r="FL901" i="2"/>
  <c r="FN900" i="2"/>
  <c r="FM900" i="2"/>
  <c r="FL900" i="2"/>
  <c r="FN899" i="2"/>
  <c r="FM899" i="2"/>
  <c r="FL899" i="2"/>
  <c r="FN898" i="2"/>
  <c r="FM898" i="2"/>
  <c r="FL898" i="2"/>
  <c r="FN897" i="2"/>
  <c r="FM897" i="2"/>
  <c r="FL897" i="2"/>
  <c r="FN896" i="2"/>
  <c r="FM896" i="2"/>
  <c r="FL896" i="2"/>
  <c r="FN895" i="2"/>
  <c r="FM895" i="2"/>
  <c r="FL895" i="2"/>
  <c r="FN894" i="2"/>
  <c r="FM894" i="2"/>
  <c r="FL894" i="2"/>
  <c r="FN893" i="2"/>
  <c r="FM893" i="2"/>
  <c r="FL893" i="2"/>
  <c r="FN892" i="2"/>
  <c r="FM892" i="2"/>
  <c r="FL892" i="2"/>
  <c r="FN891" i="2"/>
  <c r="FM891" i="2"/>
  <c r="FL891" i="2"/>
  <c r="FN890" i="2"/>
  <c r="FM890" i="2"/>
  <c r="FL890" i="2"/>
  <c r="FN889" i="2"/>
  <c r="FM889" i="2"/>
  <c r="FL889" i="2"/>
  <c r="FN888" i="2"/>
  <c r="FM888" i="2"/>
  <c r="FL888" i="2"/>
  <c r="FN887" i="2"/>
  <c r="FM887" i="2"/>
  <c r="FL887" i="2"/>
  <c r="FN886" i="2"/>
  <c r="FM886" i="2"/>
  <c r="FL886" i="2"/>
  <c r="FN885" i="2"/>
  <c r="FM885" i="2"/>
  <c r="FL885" i="2"/>
  <c r="FN884" i="2"/>
  <c r="FM884" i="2"/>
  <c r="FL884" i="2"/>
  <c r="FN883" i="2"/>
  <c r="FM883" i="2"/>
  <c r="FL883" i="2"/>
  <c r="FN882" i="2"/>
  <c r="FM882" i="2"/>
  <c r="FL882" i="2"/>
  <c r="FN881" i="2"/>
  <c r="FM881" i="2"/>
  <c r="FL881" i="2"/>
  <c r="FN880" i="2"/>
  <c r="FM880" i="2"/>
  <c r="FL880" i="2"/>
  <c r="FN879" i="2"/>
  <c r="FM879" i="2"/>
  <c r="FL879" i="2"/>
  <c r="FN878" i="2"/>
  <c r="FM878" i="2"/>
  <c r="FL878" i="2"/>
  <c r="FN877" i="2"/>
  <c r="FM877" i="2"/>
  <c r="FL877" i="2"/>
  <c r="FN876" i="2"/>
  <c r="FM876" i="2"/>
  <c r="FL876" i="2"/>
  <c r="FN875" i="2"/>
  <c r="FM875" i="2"/>
  <c r="FL875" i="2"/>
  <c r="FN874" i="2"/>
  <c r="FM874" i="2"/>
  <c r="FL874" i="2"/>
  <c r="FN873" i="2"/>
  <c r="FM873" i="2"/>
  <c r="FL873" i="2"/>
  <c r="FN872" i="2"/>
  <c r="FM872" i="2"/>
  <c r="FL872" i="2"/>
  <c r="FN871" i="2"/>
  <c r="FM871" i="2"/>
  <c r="FL871" i="2"/>
  <c r="FN870" i="2"/>
  <c r="FM870" i="2"/>
  <c r="FL870" i="2"/>
  <c r="FN869" i="2"/>
  <c r="FM869" i="2"/>
  <c r="FL869" i="2"/>
  <c r="FN868" i="2"/>
  <c r="FM868" i="2"/>
  <c r="FL868" i="2"/>
  <c r="FN867" i="2"/>
  <c r="FM867" i="2"/>
  <c r="FL867" i="2"/>
  <c r="FN866" i="2"/>
  <c r="FM866" i="2"/>
  <c r="FL866" i="2"/>
  <c r="FN865" i="2"/>
  <c r="FM865" i="2"/>
  <c r="FL865" i="2"/>
  <c r="FN864" i="2"/>
  <c r="FM864" i="2"/>
  <c r="FL864" i="2"/>
  <c r="FN863" i="2"/>
  <c r="FM863" i="2"/>
  <c r="FL863" i="2"/>
  <c r="FN862" i="2"/>
  <c r="FM862" i="2"/>
  <c r="FL862" i="2"/>
  <c r="FN861" i="2"/>
  <c r="FM861" i="2"/>
  <c r="FL861" i="2"/>
  <c r="FN860" i="2"/>
  <c r="FM860" i="2"/>
  <c r="FL860" i="2"/>
  <c r="FN859" i="2"/>
  <c r="FM859" i="2"/>
  <c r="FL859" i="2"/>
  <c r="FN858" i="2"/>
  <c r="FM858" i="2"/>
  <c r="FL858" i="2"/>
  <c r="FN857" i="2"/>
  <c r="FM857" i="2"/>
  <c r="FL857" i="2"/>
  <c r="FN856" i="2"/>
  <c r="FM856" i="2"/>
  <c r="FL856" i="2"/>
  <c r="FN855" i="2"/>
  <c r="FM855" i="2"/>
  <c r="FL855" i="2"/>
  <c r="FN854" i="2"/>
  <c r="FM854" i="2"/>
  <c r="FL854" i="2"/>
  <c r="FN853" i="2"/>
  <c r="FM853" i="2"/>
  <c r="FL853" i="2"/>
  <c r="FN852" i="2"/>
  <c r="FM852" i="2"/>
  <c r="FL852" i="2"/>
  <c r="FN851" i="2"/>
  <c r="FM851" i="2"/>
  <c r="FL851" i="2"/>
  <c r="FN850" i="2"/>
  <c r="FM850" i="2"/>
  <c r="FL850" i="2"/>
  <c r="FN849" i="2"/>
  <c r="FM849" i="2"/>
  <c r="FL849" i="2"/>
  <c r="FN848" i="2"/>
  <c r="FM848" i="2"/>
  <c r="FL848" i="2"/>
  <c r="FN847" i="2"/>
  <c r="FM847" i="2"/>
  <c r="FL847" i="2"/>
  <c r="FN846" i="2"/>
  <c r="FM846" i="2"/>
  <c r="FL846" i="2"/>
  <c r="FN845" i="2"/>
  <c r="FM845" i="2"/>
  <c r="FL845" i="2"/>
  <c r="FN844" i="2"/>
  <c r="FM844" i="2"/>
  <c r="FL844" i="2"/>
  <c r="FN843" i="2"/>
  <c r="FM843" i="2"/>
  <c r="FL843" i="2"/>
  <c r="FN842" i="2"/>
  <c r="FM842" i="2"/>
  <c r="FL842" i="2"/>
  <c r="FN841" i="2"/>
  <c r="FM841" i="2"/>
  <c r="FL841" i="2"/>
  <c r="FN840" i="2"/>
  <c r="FM840" i="2"/>
  <c r="FL840" i="2"/>
  <c r="FN839" i="2"/>
  <c r="FM839" i="2"/>
  <c r="FL839" i="2"/>
  <c r="FN838" i="2"/>
  <c r="FM838" i="2"/>
  <c r="FL838" i="2"/>
  <c r="FN837" i="2"/>
  <c r="FM837" i="2"/>
  <c r="FL837" i="2"/>
  <c r="FN836" i="2"/>
  <c r="FM836" i="2"/>
  <c r="FL836" i="2"/>
  <c r="FN835" i="2"/>
  <c r="FM835" i="2"/>
  <c r="FL835" i="2"/>
  <c r="FN834" i="2"/>
  <c r="FM834" i="2"/>
  <c r="FL834" i="2"/>
  <c r="FN833" i="2"/>
  <c r="FM833" i="2"/>
  <c r="FL833" i="2"/>
  <c r="FN832" i="2"/>
  <c r="FM832" i="2"/>
  <c r="FL832" i="2"/>
  <c r="FN831" i="2"/>
  <c r="FM831" i="2"/>
  <c r="FL831" i="2"/>
  <c r="FN830" i="2"/>
  <c r="FM830" i="2"/>
  <c r="FL830" i="2"/>
  <c r="FN829" i="2"/>
  <c r="FM829" i="2"/>
  <c r="FL829" i="2"/>
  <c r="FN828" i="2"/>
  <c r="FM828" i="2"/>
  <c r="FL828" i="2"/>
  <c r="FN827" i="2"/>
  <c r="FM827" i="2"/>
  <c r="FL827" i="2"/>
  <c r="FN826" i="2"/>
  <c r="FM826" i="2"/>
  <c r="FL826" i="2"/>
  <c r="FN825" i="2"/>
  <c r="FM825" i="2"/>
  <c r="FL825" i="2"/>
  <c r="FN824" i="2"/>
  <c r="FM824" i="2"/>
  <c r="FL824" i="2"/>
  <c r="FN823" i="2"/>
  <c r="FM823" i="2"/>
  <c r="FL823" i="2"/>
  <c r="FN822" i="2"/>
  <c r="FM822" i="2"/>
  <c r="FL822" i="2"/>
  <c r="FN821" i="2"/>
  <c r="FM821" i="2"/>
  <c r="FL821" i="2"/>
  <c r="FN820" i="2"/>
  <c r="FM820" i="2"/>
  <c r="FL820" i="2"/>
  <c r="FN819" i="2"/>
  <c r="FM819" i="2"/>
  <c r="FL819" i="2"/>
  <c r="FN818" i="2"/>
  <c r="FM818" i="2"/>
  <c r="FL818" i="2"/>
  <c r="FN817" i="2"/>
  <c r="FM817" i="2"/>
  <c r="FL817" i="2"/>
  <c r="FN816" i="2"/>
  <c r="FM816" i="2"/>
  <c r="FL816" i="2"/>
  <c r="FN815" i="2"/>
  <c r="FM815" i="2"/>
  <c r="FL815" i="2"/>
  <c r="FN814" i="2"/>
  <c r="FM814" i="2"/>
  <c r="FL814" i="2"/>
  <c r="FN813" i="2"/>
  <c r="FM813" i="2"/>
  <c r="FL813" i="2"/>
  <c r="FN812" i="2"/>
  <c r="FM812" i="2"/>
  <c r="FL812" i="2"/>
  <c r="FN811" i="2"/>
  <c r="FM811" i="2"/>
  <c r="FL811" i="2"/>
  <c r="FN810" i="2"/>
  <c r="FM810" i="2"/>
  <c r="FL810" i="2"/>
  <c r="FN809" i="2"/>
  <c r="FM809" i="2"/>
  <c r="FL809" i="2"/>
  <c r="FN808" i="2"/>
  <c r="FM808" i="2"/>
  <c r="FL808" i="2"/>
  <c r="FN807" i="2"/>
  <c r="FM807" i="2"/>
  <c r="FL807" i="2"/>
  <c r="FN806" i="2"/>
  <c r="FM806" i="2"/>
  <c r="FL806" i="2"/>
  <c r="FN805" i="2"/>
  <c r="FM805" i="2"/>
  <c r="FL805" i="2"/>
  <c r="FN804" i="2"/>
  <c r="FM804" i="2"/>
  <c r="FL804" i="2"/>
  <c r="FN803" i="2"/>
  <c r="FM803" i="2"/>
  <c r="FL803" i="2"/>
  <c r="FN802" i="2"/>
  <c r="FM802" i="2"/>
  <c r="FL802" i="2"/>
  <c r="FN801" i="2"/>
  <c r="FM801" i="2"/>
  <c r="FL801" i="2"/>
  <c r="FN800" i="2"/>
  <c r="FM800" i="2"/>
  <c r="FL800" i="2"/>
  <c r="FN799" i="2"/>
  <c r="FM799" i="2"/>
  <c r="FL799" i="2"/>
  <c r="FN798" i="2"/>
  <c r="FM798" i="2"/>
  <c r="FL798" i="2"/>
  <c r="FN797" i="2"/>
  <c r="FM797" i="2"/>
  <c r="FL797" i="2"/>
  <c r="FN796" i="2"/>
  <c r="FM796" i="2"/>
  <c r="FL796" i="2"/>
  <c r="FN795" i="2"/>
  <c r="FM795" i="2"/>
  <c r="FL795" i="2"/>
  <c r="FN794" i="2"/>
  <c r="FM794" i="2"/>
  <c r="FL794" i="2"/>
  <c r="FN793" i="2"/>
  <c r="FM793" i="2"/>
  <c r="FL793" i="2"/>
  <c r="FN792" i="2"/>
  <c r="FM792" i="2"/>
  <c r="FL792" i="2"/>
  <c r="FN791" i="2"/>
  <c r="FM791" i="2"/>
  <c r="FL791" i="2"/>
  <c r="FN790" i="2"/>
  <c r="FM790" i="2"/>
  <c r="FL790" i="2"/>
  <c r="FN789" i="2"/>
  <c r="FM789" i="2"/>
  <c r="FL789" i="2"/>
  <c r="FN788" i="2"/>
  <c r="FM788" i="2"/>
  <c r="FL788" i="2"/>
  <c r="FN787" i="2"/>
  <c r="FM787" i="2"/>
  <c r="FL787" i="2"/>
  <c r="FN786" i="2"/>
  <c r="FM786" i="2"/>
  <c r="FL786" i="2"/>
  <c r="FN785" i="2"/>
  <c r="FM785" i="2"/>
  <c r="FL785" i="2"/>
  <c r="FN784" i="2"/>
  <c r="FM784" i="2"/>
  <c r="FL784" i="2"/>
  <c r="FN783" i="2"/>
  <c r="FM783" i="2"/>
  <c r="FL783" i="2"/>
  <c r="FN782" i="2"/>
  <c r="FM782" i="2"/>
  <c r="FL782" i="2"/>
  <c r="FN781" i="2"/>
  <c r="FM781" i="2"/>
  <c r="FL781" i="2"/>
  <c r="FN780" i="2"/>
  <c r="FM780" i="2"/>
  <c r="FL780" i="2"/>
  <c r="FN779" i="2"/>
  <c r="FM779" i="2"/>
  <c r="FL779" i="2"/>
  <c r="FN778" i="2"/>
  <c r="FM778" i="2"/>
  <c r="FL778" i="2"/>
  <c r="FN777" i="2"/>
  <c r="FM777" i="2"/>
  <c r="FL777" i="2"/>
  <c r="FN776" i="2"/>
  <c r="FM776" i="2"/>
  <c r="FL776" i="2"/>
  <c r="FN775" i="2"/>
  <c r="FM775" i="2"/>
  <c r="FL775" i="2"/>
  <c r="FN774" i="2"/>
  <c r="FM774" i="2"/>
  <c r="FL774" i="2"/>
  <c r="FN773" i="2"/>
  <c r="FM773" i="2"/>
  <c r="FL773" i="2"/>
  <c r="FN772" i="2"/>
  <c r="FM772" i="2"/>
  <c r="FL772" i="2"/>
  <c r="FN771" i="2"/>
  <c r="FM771" i="2"/>
  <c r="FL771" i="2"/>
  <c r="FN770" i="2"/>
  <c r="FM770" i="2"/>
  <c r="FL770" i="2"/>
  <c r="FN769" i="2"/>
  <c r="FM769" i="2"/>
  <c r="FL769" i="2"/>
  <c r="FN768" i="2"/>
  <c r="FM768" i="2"/>
  <c r="FL768" i="2"/>
  <c r="FN767" i="2"/>
  <c r="FM767" i="2"/>
  <c r="FL767" i="2"/>
  <c r="FN766" i="2"/>
  <c r="FM766" i="2"/>
  <c r="FL766" i="2"/>
  <c r="FN765" i="2"/>
  <c r="FM765" i="2"/>
  <c r="FL765" i="2"/>
  <c r="FN764" i="2"/>
  <c r="FM764" i="2"/>
  <c r="FL764" i="2"/>
  <c r="FN763" i="2"/>
  <c r="FM763" i="2"/>
  <c r="FL763" i="2"/>
  <c r="FN762" i="2"/>
  <c r="FM762" i="2"/>
  <c r="FL762" i="2"/>
  <c r="FN761" i="2"/>
  <c r="FM761" i="2"/>
  <c r="FL761" i="2"/>
  <c r="FN760" i="2"/>
  <c r="FM760" i="2"/>
  <c r="FL760" i="2"/>
  <c r="FN759" i="2"/>
  <c r="FM759" i="2"/>
  <c r="FL759" i="2"/>
  <c r="FN758" i="2"/>
  <c r="FM758" i="2"/>
  <c r="FL758" i="2"/>
  <c r="FN757" i="2"/>
  <c r="FM757" i="2"/>
  <c r="FL757" i="2"/>
  <c r="FN756" i="2"/>
  <c r="FM756" i="2"/>
  <c r="FL756" i="2"/>
  <c r="FN755" i="2"/>
  <c r="FM755" i="2"/>
  <c r="FL755" i="2"/>
  <c r="FN754" i="2"/>
  <c r="FM754" i="2"/>
  <c r="FL754" i="2"/>
  <c r="FN753" i="2"/>
  <c r="FM753" i="2"/>
  <c r="FL753" i="2"/>
  <c r="FN752" i="2"/>
  <c r="FM752" i="2"/>
  <c r="FL752" i="2"/>
  <c r="FN751" i="2"/>
  <c r="FM751" i="2"/>
  <c r="FL751" i="2"/>
  <c r="FN750" i="2"/>
  <c r="FM750" i="2"/>
  <c r="FL750" i="2"/>
  <c r="FN749" i="2"/>
  <c r="FM749" i="2"/>
  <c r="FL749" i="2"/>
  <c r="FN748" i="2"/>
  <c r="FM748" i="2"/>
  <c r="FL748" i="2"/>
  <c r="FN747" i="2"/>
  <c r="FM747" i="2"/>
  <c r="FL747" i="2"/>
  <c r="FN746" i="2"/>
  <c r="FM746" i="2"/>
  <c r="FL746" i="2"/>
  <c r="FN745" i="2"/>
  <c r="FM745" i="2"/>
  <c r="FL745" i="2"/>
  <c r="FN744" i="2"/>
  <c r="FM744" i="2"/>
  <c r="FL744" i="2"/>
  <c r="FN743" i="2"/>
  <c r="FM743" i="2"/>
  <c r="FL743" i="2"/>
  <c r="FN742" i="2"/>
  <c r="FM742" i="2"/>
  <c r="FL742" i="2"/>
  <c r="FN741" i="2"/>
  <c r="FM741" i="2"/>
  <c r="FL741" i="2"/>
  <c r="FN740" i="2"/>
  <c r="FM740" i="2"/>
  <c r="FL740" i="2"/>
  <c r="FN739" i="2"/>
  <c r="FM739" i="2"/>
  <c r="FL739" i="2"/>
  <c r="FN738" i="2"/>
  <c r="FM738" i="2"/>
  <c r="FL738" i="2"/>
  <c r="FN737" i="2"/>
  <c r="FM737" i="2"/>
  <c r="FL737" i="2"/>
  <c r="FN736" i="2"/>
  <c r="FM736" i="2"/>
  <c r="FL736" i="2"/>
  <c r="FN735" i="2"/>
  <c r="FM735" i="2"/>
  <c r="FL735" i="2"/>
  <c r="FN734" i="2"/>
  <c r="FM734" i="2"/>
  <c r="FL734" i="2"/>
  <c r="FN733" i="2"/>
  <c r="FM733" i="2"/>
  <c r="FL733" i="2"/>
  <c r="FN732" i="2"/>
  <c r="FM732" i="2"/>
  <c r="FL732" i="2"/>
  <c r="FN731" i="2"/>
  <c r="FM731" i="2"/>
  <c r="FL731" i="2"/>
  <c r="FN730" i="2"/>
  <c r="FM730" i="2"/>
  <c r="FL730" i="2"/>
  <c r="FN729" i="2"/>
  <c r="FM729" i="2"/>
  <c r="FL729" i="2"/>
  <c r="FN728" i="2"/>
  <c r="FM728" i="2"/>
  <c r="FL728" i="2"/>
  <c r="FN727" i="2"/>
  <c r="FM727" i="2"/>
  <c r="FL727" i="2"/>
  <c r="FN726" i="2"/>
  <c r="FM726" i="2"/>
  <c r="FL726" i="2"/>
  <c r="FN725" i="2"/>
  <c r="FM725" i="2"/>
  <c r="FL725" i="2"/>
  <c r="FN724" i="2"/>
  <c r="FM724" i="2"/>
  <c r="FL724" i="2"/>
  <c r="FN723" i="2"/>
  <c r="FM723" i="2"/>
  <c r="FL723" i="2"/>
  <c r="FN722" i="2"/>
  <c r="FM722" i="2"/>
  <c r="FL722" i="2"/>
  <c r="FN721" i="2"/>
  <c r="FM721" i="2"/>
  <c r="FL721" i="2"/>
  <c r="FN720" i="2"/>
  <c r="FM720" i="2"/>
  <c r="FL720" i="2"/>
  <c r="FN719" i="2"/>
  <c r="FM719" i="2"/>
  <c r="FL719" i="2"/>
  <c r="FN718" i="2"/>
  <c r="FM718" i="2"/>
  <c r="FL718" i="2"/>
  <c r="FN717" i="2"/>
  <c r="FM717" i="2"/>
  <c r="FL717" i="2"/>
  <c r="FN716" i="2"/>
  <c r="FM716" i="2"/>
  <c r="FL716" i="2"/>
  <c r="FN715" i="2"/>
  <c r="FM715" i="2"/>
  <c r="FL715" i="2"/>
  <c r="FN714" i="2"/>
  <c r="FM714" i="2"/>
  <c r="FL714" i="2"/>
  <c r="FN713" i="2"/>
  <c r="FM713" i="2"/>
  <c r="FL713" i="2"/>
  <c r="FN712" i="2"/>
  <c r="FM712" i="2"/>
  <c r="FL712" i="2"/>
  <c r="FN711" i="2"/>
  <c r="FM711" i="2"/>
  <c r="FL711" i="2"/>
  <c r="FN710" i="2"/>
  <c r="FM710" i="2"/>
  <c r="FL710" i="2"/>
  <c r="FN709" i="2"/>
  <c r="FM709" i="2"/>
  <c r="FL709" i="2"/>
  <c r="FN708" i="2"/>
  <c r="FM708" i="2"/>
  <c r="FL708" i="2"/>
  <c r="FN707" i="2"/>
  <c r="FM707" i="2"/>
  <c r="FL707" i="2"/>
  <c r="FN706" i="2"/>
  <c r="FM706" i="2"/>
  <c r="FL706" i="2"/>
  <c r="FN705" i="2"/>
  <c r="FM705" i="2"/>
  <c r="FL705" i="2"/>
  <c r="FN704" i="2"/>
  <c r="FM704" i="2"/>
  <c r="FL704" i="2"/>
  <c r="FN703" i="2"/>
  <c r="FM703" i="2"/>
  <c r="FL703" i="2"/>
  <c r="FN702" i="2"/>
  <c r="FM702" i="2"/>
  <c r="FL702" i="2"/>
  <c r="FN701" i="2"/>
  <c r="FM701" i="2"/>
  <c r="FL701" i="2"/>
  <c r="FN700" i="2"/>
  <c r="FM700" i="2"/>
  <c r="FL700" i="2"/>
  <c r="FN699" i="2"/>
  <c r="FM699" i="2"/>
  <c r="FL699" i="2"/>
  <c r="FN698" i="2"/>
  <c r="FM698" i="2"/>
  <c r="FL698" i="2"/>
  <c r="FN697" i="2"/>
  <c r="FM697" i="2"/>
  <c r="FL697" i="2"/>
  <c r="FN696" i="2"/>
  <c r="FM696" i="2"/>
  <c r="FL696" i="2"/>
  <c r="FN695" i="2"/>
  <c r="FM695" i="2"/>
  <c r="FL695" i="2"/>
  <c r="FN694" i="2"/>
  <c r="FM694" i="2"/>
  <c r="FL694" i="2"/>
  <c r="FN693" i="2"/>
  <c r="FM693" i="2"/>
  <c r="FL693" i="2"/>
  <c r="FN692" i="2"/>
  <c r="FM692" i="2"/>
  <c r="FL692" i="2"/>
  <c r="FN691" i="2"/>
  <c r="FM691" i="2"/>
  <c r="FL691" i="2"/>
  <c r="FN690" i="2"/>
  <c r="FM690" i="2"/>
  <c r="FL690" i="2"/>
  <c r="FN689" i="2"/>
  <c r="FM689" i="2"/>
  <c r="FL689" i="2"/>
  <c r="FN688" i="2"/>
  <c r="FM688" i="2"/>
  <c r="FL688" i="2"/>
  <c r="FN687" i="2"/>
  <c r="FM687" i="2"/>
  <c r="FL687" i="2"/>
  <c r="FN686" i="2"/>
  <c r="FM686" i="2"/>
  <c r="FL686" i="2"/>
  <c r="FN685" i="2"/>
  <c r="FM685" i="2"/>
  <c r="FL685" i="2"/>
  <c r="FN684" i="2"/>
  <c r="FM684" i="2"/>
  <c r="FL684" i="2"/>
  <c r="FN683" i="2"/>
  <c r="FM683" i="2"/>
  <c r="FL683" i="2"/>
  <c r="FN682" i="2"/>
  <c r="FM682" i="2"/>
  <c r="FL682" i="2"/>
  <c r="FN681" i="2"/>
  <c r="FM681" i="2"/>
  <c r="FL681" i="2"/>
  <c r="FN680" i="2"/>
  <c r="FM680" i="2"/>
  <c r="FL680" i="2"/>
  <c r="FN679" i="2"/>
  <c r="FM679" i="2"/>
  <c r="FL679" i="2"/>
  <c r="FN678" i="2"/>
  <c r="FM678" i="2"/>
  <c r="FL678" i="2"/>
  <c r="FN677" i="2"/>
  <c r="FM677" i="2"/>
  <c r="FL677" i="2"/>
  <c r="FN676" i="2"/>
  <c r="FM676" i="2"/>
  <c r="FL676" i="2"/>
  <c r="FN675" i="2"/>
  <c r="FM675" i="2"/>
  <c r="FL675" i="2"/>
  <c r="FN674" i="2"/>
  <c r="FM674" i="2"/>
  <c r="FL674" i="2"/>
  <c r="FN673" i="2"/>
  <c r="FM673" i="2"/>
  <c r="FL673" i="2"/>
  <c r="FN672" i="2"/>
  <c r="FM672" i="2"/>
  <c r="FL672" i="2"/>
  <c r="FN671" i="2"/>
  <c r="FM671" i="2"/>
  <c r="FL671" i="2"/>
  <c r="FN670" i="2"/>
  <c r="FM670" i="2"/>
  <c r="FL670" i="2"/>
  <c r="FN669" i="2"/>
  <c r="FM669" i="2"/>
  <c r="FL669" i="2"/>
  <c r="FN668" i="2"/>
  <c r="FM668" i="2"/>
  <c r="FL668" i="2"/>
  <c r="FN667" i="2"/>
  <c r="FM667" i="2"/>
  <c r="FL667" i="2"/>
  <c r="FN666" i="2"/>
  <c r="FM666" i="2"/>
  <c r="FL666" i="2"/>
  <c r="FN665" i="2"/>
  <c r="FM665" i="2"/>
  <c r="FL665" i="2"/>
  <c r="FN664" i="2"/>
  <c r="FM664" i="2"/>
  <c r="FL664" i="2"/>
  <c r="FN663" i="2"/>
  <c r="FM663" i="2"/>
  <c r="FL663" i="2"/>
  <c r="FN662" i="2"/>
  <c r="FM662" i="2"/>
  <c r="FL662" i="2"/>
  <c r="FN661" i="2"/>
  <c r="FM661" i="2"/>
  <c r="FL661" i="2"/>
  <c r="FN660" i="2"/>
  <c r="FM660" i="2"/>
  <c r="FL660" i="2"/>
  <c r="FN659" i="2"/>
  <c r="FM659" i="2"/>
  <c r="FL659" i="2"/>
  <c r="FN658" i="2"/>
  <c r="FM658" i="2"/>
  <c r="FL658" i="2"/>
  <c r="FN657" i="2"/>
  <c r="FM657" i="2"/>
  <c r="FL657" i="2"/>
  <c r="FN656" i="2"/>
  <c r="FM656" i="2"/>
  <c r="FL656" i="2"/>
  <c r="FN655" i="2"/>
  <c r="FM655" i="2"/>
  <c r="FL655" i="2"/>
  <c r="FN654" i="2"/>
  <c r="FM654" i="2"/>
  <c r="FL654" i="2"/>
  <c r="FN653" i="2"/>
  <c r="FM653" i="2"/>
  <c r="FL653" i="2"/>
  <c r="FN652" i="2"/>
  <c r="FM652" i="2"/>
  <c r="FL652" i="2"/>
  <c r="FN651" i="2"/>
  <c r="FM651" i="2"/>
  <c r="FL651" i="2"/>
  <c r="FN650" i="2"/>
  <c r="FM650" i="2"/>
  <c r="FL650" i="2"/>
  <c r="FN649" i="2"/>
  <c r="FM649" i="2"/>
  <c r="FL649" i="2"/>
  <c r="FN648" i="2"/>
  <c r="FM648" i="2"/>
  <c r="FL648" i="2"/>
  <c r="FN647" i="2"/>
  <c r="FM647" i="2"/>
  <c r="FL647" i="2"/>
  <c r="FN646" i="2"/>
  <c r="FM646" i="2"/>
  <c r="FL646" i="2"/>
  <c r="FN645" i="2"/>
  <c r="FM645" i="2"/>
  <c r="FL645" i="2"/>
  <c r="FN644" i="2"/>
  <c r="FM644" i="2"/>
  <c r="FL644" i="2"/>
  <c r="FN643" i="2"/>
  <c r="FM643" i="2"/>
  <c r="FL643" i="2"/>
  <c r="FN642" i="2"/>
  <c r="FM642" i="2"/>
  <c r="FL642" i="2"/>
  <c r="FN641" i="2"/>
  <c r="FM641" i="2"/>
  <c r="FL641" i="2"/>
  <c r="FN640" i="2"/>
  <c r="FM640" i="2"/>
  <c r="FL640" i="2"/>
  <c r="FN639" i="2"/>
  <c r="FM639" i="2"/>
  <c r="FL639" i="2"/>
  <c r="FN638" i="2"/>
  <c r="FM638" i="2"/>
  <c r="FL638" i="2"/>
  <c r="FN637" i="2"/>
  <c r="FM637" i="2"/>
  <c r="FL637" i="2"/>
  <c r="FN636" i="2"/>
  <c r="FM636" i="2"/>
  <c r="FL636" i="2"/>
  <c r="FN635" i="2"/>
  <c r="FM635" i="2"/>
  <c r="FL635" i="2"/>
  <c r="FN634" i="2"/>
  <c r="FM634" i="2"/>
  <c r="FL634" i="2"/>
  <c r="FN633" i="2"/>
  <c r="FM633" i="2"/>
  <c r="FL633" i="2"/>
  <c r="FN632" i="2"/>
  <c r="FM632" i="2"/>
  <c r="FL632" i="2"/>
  <c r="FN631" i="2"/>
  <c r="FM631" i="2"/>
  <c r="FL631" i="2"/>
  <c r="FN630" i="2"/>
  <c r="FM630" i="2"/>
  <c r="FL630" i="2"/>
  <c r="FN629" i="2"/>
  <c r="FM629" i="2"/>
  <c r="FL629" i="2"/>
  <c r="FN628" i="2"/>
  <c r="FM628" i="2"/>
  <c r="FL628" i="2"/>
  <c r="FN627" i="2"/>
  <c r="FM627" i="2"/>
  <c r="FL627" i="2"/>
  <c r="FN626" i="2"/>
  <c r="FM626" i="2"/>
  <c r="FL626" i="2"/>
  <c r="FN625" i="2"/>
  <c r="FM625" i="2"/>
  <c r="FL625" i="2"/>
  <c r="FN624" i="2"/>
  <c r="FM624" i="2"/>
  <c r="FL624" i="2"/>
  <c r="FN623" i="2"/>
  <c r="FM623" i="2"/>
  <c r="FL623" i="2"/>
  <c r="FN622" i="2"/>
  <c r="FM622" i="2"/>
  <c r="FL622" i="2"/>
  <c r="FN621" i="2"/>
  <c r="FM621" i="2"/>
  <c r="FL621" i="2"/>
  <c r="FN620" i="2"/>
  <c r="FM620" i="2"/>
  <c r="FL620" i="2"/>
  <c r="FN619" i="2"/>
  <c r="FM619" i="2"/>
  <c r="FL619" i="2"/>
  <c r="FN618" i="2"/>
  <c r="FM618" i="2"/>
  <c r="FL618" i="2"/>
  <c r="FN617" i="2"/>
  <c r="FM617" i="2"/>
  <c r="FL617" i="2"/>
  <c r="FN616" i="2"/>
  <c r="FM616" i="2"/>
  <c r="FL616" i="2"/>
  <c r="FN615" i="2"/>
  <c r="FM615" i="2"/>
  <c r="FL615" i="2"/>
  <c r="FN614" i="2"/>
  <c r="FM614" i="2"/>
  <c r="FL614" i="2"/>
  <c r="FN613" i="2"/>
  <c r="FM613" i="2"/>
  <c r="FL613" i="2"/>
  <c r="FN612" i="2"/>
  <c r="FM612" i="2"/>
  <c r="FL612" i="2"/>
  <c r="FN611" i="2"/>
  <c r="FM611" i="2"/>
  <c r="FL611" i="2"/>
  <c r="FN610" i="2"/>
  <c r="FM610" i="2"/>
  <c r="FL610" i="2"/>
  <c r="FN609" i="2"/>
  <c r="FM609" i="2"/>
  <c r="FL609" i="2"/>
  <c r="FN608" i="2"/>
  <c r="FM608" i="2"/>
  <c r="FL608" i="2"/>
  <c r="FN607" i="2"/>
  <c r="FM607" i="2"/>
  <c r="FL607" i="2"/>
  <c r="FN606" i="2"/>
  <c r="FM606" i="2"/>
  <c r="FL606" i="2"/>
  <c r="FN605" i="2"/>
  <c r="FM605" i="2"/>
  <c r="FL605" i="2"/>
  <c r="FN604" i="2"/>
  <c r="FM604" i="2"/>
  <c r="FL604" i="2"/>
  <c r="FN603" i="2"/>
  <c r="FM603" i="2"/>
  <c r="FL603" i="2"/>
  <c r="FN602" i="2"/>
  <c r="FM602" i="2"/>
  <c r="FL602" i="2"/>
  <c r="FN601" i="2"/>
  <c r="FM601" i="2"/>
  <c r="FL601" i="2"/>
  <c r="FN600" i="2"/>
  <c r="FM600" i="2"/>
  <c r="FL600" i="2"/>
  <c r="FN599" i="2"/>
  <c r="FM599" i="2"/>
  <c r="FL599" i="2"/>
  <c r="FN598" i="2"/>
  <c r="FM598" i="2"/>
  <c r="FL598" i="2"/>
  <c r="FN597" i="2"/>
  <c r="FM597" i="2"/>
  <c r="FL597" i="2"/>
  <c r="FN596" i="2"/>
  <c r="FM596" i="2"/>
  <c r="FL596" i="2"/>
  <c r="FN595" i="2"/>
  <c r="FM595" i="2"/>
  <c r="FL595" i="2"/>
  <c r="FN594" i="2"/>
  <c r="FM594" i="2"/>
  <c r="FL594" i="2"/>
  <c r="FN593" i="2"/>
  <c r="FM593" i="2"/>
  <c r="FL593" i="2"/>
  <c r="FN592" i="2"/>
  <c r="FM592" i="2"/>
  <c r="FL592" i="2"/>
  <c r="FN591" i="2"/>
  <c r="FM591" i="2"/>
  <c r="FL591" i="2"/>
  <c r="FN590" i="2"/>
  <c r="FM590" i="2"/>
  <c r="FL590" i="2"/>
  <c r="FN589" i="2"/>
  <c r="FM589" i="2"/>
  <c r="FL589" i="2"/>
  <c r="FN588" i="2"/>
  <c r="FM588" i="2"/>
  <c r="FL588" i="2"/>
  <c r="FN587" i="2"/>
  <c r="FM587" i="2"/>
  <c r="FL587" i="2"/>
  <c r="FN586" i="2"/>
  <c r="FM586" i="2"/>
  <c r="FL586" i="2"/>
  <c r="FN585" i="2"/>
  <c r="FM585" i="2"/>
  <c r="FL585" i="2"/>
  <c r="FN584" i="2"/>
  <c r="FM584" i="2"/>
  <c r="FL584" i="2"/>
  <c r="FN583" i="2"/>
  <c r="FM583" i="2"/>
  <c r="FL583" i="2"/>
  <c r="FN582" i="2"/>
  <c r="FM582" i="2"/>
  <c r="FL582" i="2"/>
  <c r="FN581" i="2"/>
  <c r="FM581" i="2"/>
  <c r="FL581" i="2"/>
  <c r="FN580" i="2"/>
  <c r="FM580" i="2"/>
  <c r="FL580" i="2"/>
  <c r="FN579" i="2"/>
  <c r="FM579" i="2"/>
  <c r="FL579" i="2"/>
  <c r="FN578" i="2"/>
  <c r="FM578" i="2"/>
  <c r="FL578" i="2"/>
  <c r="FN577" i="2"/>
  <c r="FM577" i="2"/>
  <c r="FL577" i="2"/>
  <c r="FN576" i="2"/>
  <c r="FM576" i="2"/>
  <c r="FL576" i="2"/>
  <c r="FN575" i="2"/>
  <c r="FM575" i="2"/>
  <c r="FL575" i="2"/>
  <c r="FN574" i="2"/>
  <c r="FM574" i="2"/>
  <c r="FL574" i="2"/>
  <c r="FN573" i="2"/>
  <c r="FM573" i="2"/>
  <c r="FL573" i="2"/>
  <c r="FN572" i="2"/>
  <c r="FM572" i="2"/>
  <c r="FL572" i="2"/>
  <c r="FN571" i="2"/>
  <c r="FM571" i="2"/>
  <c r="FL571" i="2"/>
  <c r="FN570" i="2"/>
  <c r="FM570" i="2"/>
  <c r="FL570" i="2"/>
  <c r="FN569" i="2"/>
  <c r="FM569" i="2"/>
  <c r="FL569" i="2"/>
  <c r="FN568" i="2"/>
  <c r="FM568" i="2"/>
  <c r="FL568" i="2"/>
  <c r="FN567" i="2"/>
  <c r="FM567" i="2"/>
  <c r="FL567" i="2"/>
  <c r="FN566" i="2"/>
  <c r="FM566" i="2"/>
  <c r="FL566" i="2"/>
  <c r="FN565" i="2"/>
  <c r="FM565" i="2"/>
  <c r="FL565" i="2"/>
  <c r="FN564" i="2"/>
  <c r="FM564" i="2"/>
  <c r="FL564" i="2"/>
  <c r="FN563" i="2"/>
  <c r="FM563" i="2"/>
  <c r="FL563" i="2"/>
  <c r="FN562" i="2"/>
  <c r="FM562" i="2"/>
  <c r="FL562" i="2"/>
  <c r="FN561" i="2"/>
  <c r="FM561" i="2"/>
  <c r="FL561" i="2"/>
  <c r="FN560" i="2"/>
  <c r="FM560" i="2"/>
  <c r="FL560" i="2"/>
  <c r="FN559" i="2"/>
  <c r="FM559" i="2"/>
  <c r="FL559" i="2"/>
  <c r="FN558" i="2"/>
  <c r="FM558" i="2"/>
  <c r="FL558" i="2"/>
  <c r="FN557" i="2"/>
  <c r="FM557" i="2"/>
  <c r="FL557" i="2"/>
  <c r="FN556" i="2"/>
  <c r="FM556" i="2"/>
  <c r="FL556" i="2"/>
  <c r="FN555" i="2"/>
  <c r="FM555" i="2"/>
  <c r="FL555" i="2"/>
  <c r="FN554" i="2"/>
  <c r="FM554" i="2"/>
  <c r="FL554" i="2"/>
  <c r="FN553" i="2"/>
  <c r="FM553" i="2"/>
  <c r="FL553" i="2"/>
  <c r="FN552" i="2"/>
  <c r="FM552" i="2"/>
  <c r="FL552" i="2"/>
  <c r="FN551" i="2"/>
  <c r="FM551" i="2"/>
  <c r="FL551" i="2"/>
  <c r="FN550" i="2"/>
  <c r="FM550" i="2"/>
  <c r="FL550" i="2"/>
  <c r="FN549" i="2"/>
  <c r="FM549" i="2"/>
  <c r="FL549" i="2"/>
  <c r="FN548" i="2"/>
  <c r="FM548" i="2"/>
  <c r="FL548" i="2"/>
  <c r="FN547" i="2"/>
  <c r="FM547" i="2"/>
  <c r="FL547" i="2"/>
  <c r="FN546" i="2"/>
  <c r="FM546" i="2"/>
  <c r="FL546" i="2"/>
  <c r="FN545" i="2"/>
  <c r="FM545" i="2"/>
  <c r="FL545" i="2"/>
  <c r="FN544" i="2"/>
  <c r="FM544" i="2"/>
  <c r="FL544" i="2"/>
  <c r="FN543" i="2"/>
  <c r="FM543" i="2"/>
  <c r="FL543" i="2"/>
  <c r="FN542" i="2"/>
  <c r="FM542" i="2"/>
  <c r="FL542" i="2"/>
  <c r="FN541" i="2"/>
  <c r="FM541" i="2"/>
  <c r="FL541" i="2"/>
  <c r="FN540" i="2"/>
  <c r="FM540" i="2"/>
  <c r="FL540" i="2"/>
  <c r="FN539" i="2"/>
  <c r="FM539" i="2"/>
  <c r="FL539" i="2"/>
  <c r="FN538" i="2"/>
  <c r="FM538" i="2"/>
  <c r="FL538" i="2"/>
  <c r="FN537" i="2"/>
  <c r="FM537" i="2"/>
  <c r="FL537" i="2"/>
  <c r="FN536" i="2"/>
  <c r="FM536" i="2"/>
  <c r="FL536" i="2"/>
  <c r="FN535" i="2"/>
  <c r="FM535" i="2"/>
  <c r="FL535" i="2"/>
  <c r="FN534" i="2"/>
  <c r="FM534" i="2"/>
  <c r="FL534" i="2"/>
  <c r="FN533" i="2"/>
  <c r="FM533" i="2"/>
  <c r="FL533" i="2"/>
  <c r="FN532" i="2"/>
  <c r="FM532" i="2"/>
  <c r="FL532" i="2"/>
  <c r="FN531" i="2"/>
  <c r="FM531" i="2"/>
  <c r="FL531" i="2"/>
  <c r="FN530" i="2"/>
  <c r="FM530" i="2"/>
  <c r="FL530" i="2"/>
  <c r="FN529" i="2"/>
  <c r="FM529" i="2"/>
  <c r="FL529" i="2"/>
  <c r="FN528" i="2"/>
  <c r="FM528" i="2"/>
  <c r="FL528" i="2"/>
  <c r="FN527" i="2"/>
  <c r="FM527" i="2"/>
  <c r="FL527" i="2"/>
  <c r="FN526" i="2"/>
  <c r="FM526" i="2"/>
  <c r="FL526" i="2"/>
  <c r="FN525" i="2"/>
  <c r="FM525" i="2"/>
  <c r="FL525" i="2"/>
  <c r="FN524" i="2"/>
  <c r="FM524" i="2"/>
  <c r="FL524" i="2"/>
  <c r="FN523" i="2"/>
  <c r="FM523" i="2"/>
  <c r="FL523" i="2"/>
  <c r="FN522" i="2"/>
  <c r="FM522" i="2"/>
  <c r="FL522" i="2"/>
  <c r="FN521" i="2"/>
  <c r="FM521" i="2"/>
  <c r="FL521" i="2"/>
  <c r="FN520" i="2"/>
  <c r="FM520" i="2"/>
  <c r="FL520" i="2"/>
  <c r="FN519" i="2"/>
  <c r="FM519" i="2"/>
  <c r="FL519" i="2"/>
  <c r="FN518" i="2"/>
  <c r="FM518" i="2"/>
  <c r="FL518" i="2"/>
  <c r="FN517" i="2"/>
  <c r="FM517" i="2"/>
  <c r="FL517" i="2"/>
  <c r="FN516" i="2"/>
  <c r="FM516" i="2"/>
  <c r="FL516" i="2"/>
  <c r="FN515" i="2"/>
  <c r="FM515" i="2"/>
  <c r="FL515" i="2"/>
  <c r="FN514" i="2"/>
  <c r="FM514" i="2"/>
  <c r="FL514" i="2"/>
  <c r="FN513" i="2"/>
  <c r="FM513" i="2"/>
  <c r="FL513" i="2"/>
  <c r="FN512" i="2"/>
  <c r="FM512" i="2"/>
  <c r="FL512" i="2"/>
  <c r="FN511" i="2"/>
  <c r="FM511" i="2"/>
  <c r="FL511" i="2"/>
  <c r="FN510" i="2"/>
  <c r="FM510" i="2"/>
  <c r="FL510" i="2"/>
  <c r="FN509" i="2"/>
  <c r="FM509" i="2"/>
  <c r="FL509" i="2"/>
  <c r="FN508" i="2"/>
  <c r="FM508" i="2"/>
  <c r="FL508" i="2"/>
  <c r="FN507" i="2"/>
  <c r="FM507" i="2"/>
  <c r="FL507" i="2"/>
  <c r="FN506" i="2"/>
  <c r="FM506" i="2"/>
  <c r="FL506" i="2"/>
  <c r="FN505" i="2"/>
  <c r="FM505" i="2"/>
  <c r="FL505" i="2"/>
  <c r="FN504" i="2"/>
  <c r="FM504" i="2"/>
  <c r="FL504" i="2"/>
  <c r="FN503" i="2"/>
  <c r="FM503" i="2"/>
  <c r="FL503" i="2"/>
  <c r="FN502" i="2"/>
  <c r="FM502" i="2"/>
  <c r="FL502" i="2"/>
  <c r="FN501" i="2"/>
  <c r="FM501" i="2"/>
  <c r="FL501" i="2"/>
  <c r="FN500" i="2"/>
  <c r="FM500" i="2"/>
  <c r="FL500" i="2"/>
  <c r="FN499" i="2"/>
  <c r="FM499" i="2"/>
  <c r="FL499" i="2"/>
  <c r="FN498" i="2"/>
  <c r="FM498" i="2"/>
  <c r="FL498" i="2"/>
  <c r="FN497" i="2"/>
  <c r="FM497" i="2"/>
  <c r="FL497" i="2"/>
  <c r="FN496" i="2"/>
  <c r="FM496" i="2"/>
  <c r="FL496" i="2"/>
  <c r="FN495" i="2"/>
  <c r="FM495" i="2"/>
  <c r="FL495" i="2"/>
  <c r="FN494" i="2"/>
  <c r="FM494" i="2"/>
  <c r="FL494" i="2"/>
  <c r="FN493" i="2"/>
  <c r="FM493" i="2"/>
  <c r="FL493" i="2"/>
  <c r="FN492" i="2"/>
  <c r="FM492" i="2"/>
  <c r="FL492" i="2"/>
  <c r="FN491" i="2"/>
  <c r="FM491" i="2"/>
  <c r="FL491" i="2"/>
  <c r="FN490" i="2"/>
  <c r="FM490" i="2"/>
  <c r="FL490" i="2"/>
  <c r="FN489" i="2"/>
  <c r="FM489" i="2"/>
  <c r="FL489" i="2"/>
  <c r="FN488" i="2"/>
  <c r="FM488" i="2"/>
  <c r="FL488" i="2"/>
  <c r="FN487" i="2"/>
  <c r="FM487" i="2"/>
  <c r="FL487" i="2"/>
  <c r="FN486" i="2"/>
  <c r="FM486" i="2"/>
  <c r="FL486" i="2"/>
  <c r="FN485" i="2"/>
  <c r="FM485" i="2"/>
  <c r="FL485" i="2"/>
  <c r="FN484" i="2"/>
  <c r="FM484" i="2"/>
  <c r="FL484" i="2"/>
  <c r="FN483" i="2"/>
  <c r="FM483" i="2"/>
  <c r="FL483" i="2"/>
  <c r="FN482" i="2"/>
  <c r="FM482" i="2"/>
  <c r="FL482" i="2"/>
  <c r="FN481" i="2"/>
  <c r="FM481" i="2"/>
  <c r="FL481" i="2"/>
  <c r="FN480" i="2"/>
  <c r="FM480" i="2"/>
  <c r="FL480" i="2"/>
  <c r="FN479" i="2"/>
  <c r="FM479" i="2"/>
  <c r="FL479" i="2"/>
  <c r="FN478" i="2"/>
  <c r="FM478" i="2"/>
  <c r="FL478" i="2"/>
  <c r="FN477" i="2"/>
  <c r="FM477" i="2"/>
  <c r="FL477" i="2"/>
  <c r="FN476" i="2"/>
  <c r="FM476" i="2"/>
  <c r="FL476" i="2"/>
  <c r="FN475" i="2"/>
  <c r="FM475" i="2"/>
  <c r="FL475" i="2"/>
  <c r="FN474" i="2"/>
  <c r="FM474" i="2"/>
  <c r="FL474" i="2"/>
  <c r="FN473" i="2"/>
  <c r="FM473" i="2"/>
  <c r="FL473" i="2"/>
  <c r="FN472" i="2"/>
  <c r="FM472" i="2"/>
  <c r="FL472" i="2"/>
  <c r="FN471" i="2"/>
  <c r="FM471" i="2"/>
  <c r="FL471" i="2"/>
  <c r="FN470" i="2"/>
  <c r="FM470" i="2"/>
  <c r="FL470" i="2"/>
  <c r="FN469" i="2"/>
  <c r="FM469" i="2"/>
  <c r="FL469" i="2"/>
  <c r="FN468" i="2"/>
  <c r="FM468" i="2"/>
  <c r="FL468" i="2"/>
  <c r="FN467" i="2"/>
  <c r="FM467" i="2"/>
  <c r="FL467" i="2"/>
  <c r="FN466" i="2"/>
  <c r="FM466" i="2"/>
  <c r="FL466" i="2"/>
  <c r="FN465" i="2"/>
  <c r="FM465" i="2"/>
  <c r="FL465" i="2"/>
  <c r="FN464" i="2"/>
  <c r="FM464" i="2"/>
  <c r="FL464" i="2"/>
  <c r="FN463" i="2"/>
  <c r="FM463" i="2"/>
  <c r="FL463" i="2"/>
  <c r="FN462" i="2"/>
  <c r="FM462" i="2"/>
  <c r="FL462" i="2"/>
  <c r="FN461" i="2"/>
  <c r="FM461" i="2"/>
  <c r="FL461" i="2"/>
  <c r="FN460" i="2"/>
  <c r="FM460" i="2"/>
  <c r="FL460" i="2"/>
  <c r="FN459" i="2"/>
  <c r="FM459" i="2"/>
  <c r="FL459" i="2"/>
  <c r="FN458" i="2"/>
  <c r="FM458" i="2"/>
  <c r="FL458" i="2"/>
  <c r="FN457" i="2"/>
  <c r="FM457" i="2"/>
  <c r="FL457" i="2"/>
  <c r="FN456" i="2"/>
  <c r="FM456" i="2"/>
  <c r="FL456" i="2"/>
  <c r="FN455" i="2"/>
  <c r="FM455" i="2"/>
  <c r="FL455" i="2"/>
  <c r="FN454" i="2"/>
  <c r="FM454" i="2"/>
  <c r="FL454" i="2"/>
  <c r="FN453" i="2"/>
  <c r="FM453" i="2"/>
  <c r="FL453" i="2"/>
  <c r="FN452" i="2"/>
  <c r="FM452" i="2"/>
  <c r="FL452" i="2"/>
  <c r="FN451" i="2"/>
  <c r="FM451" i="2"/>
  <c r="FL451" i="2"/>
  <c r="FN450" i="2"/>
  <c r="FM450" i="2"/>
  <c r="FL450" i="2"/>
  <c r="FN449" i="2"/>
  <c r="FM449" i="2"/>
  <c r="FL449" i="2"/>
  <c r="FN448" i="2"/>
  <c r="FM448" i="2"/>
  <c r="FL448" i="2"/>
  <c r="FN447" i="2"/>
  <c r="FM447" i="2"/>
  <c r="FL447" i="2"/>
  <c r="FN446" i="2"/>
  <c r="FM446" i="2"/>
  <c r="FL446" i="2"/>
  <c r="FN445" i="2"/>
  <c r="FM445" i="2"/>
  <c r="FL445" i="2"/>
  <c r="FN444" i="2"/>
  <c r="FM444" i="2"/>
  <c r="FL444" i="2"/>
  <c r="FN443" i="2"/>
  <c r="FM443" i="2"/>
  <c r="FL443" i="2"/>
  <c r="FN442" i="2"/>
  <c r="FM442" i="2"/>
  <c r="FL442" i="2"/>
  <c r="FN441" i="2"/>
  <c r="FM441" i="2"/>
  <c r="FL441" i="2"/>
  <c r="FN440" i="2"/>
  <c r="FM440" i="2"/>
  <c r="FL440" i="2"/>
  <c r="FN439" i="2"/>
  <c r="FM439" i="2"/>
  <c r="FL439" i="2"/>
  <c r="FN438" i="2"/>
  <c r="FM438" i="2"/>
  <c r="FL438" i="2"/>
  <c r="FN437" i="2"/>
  <c r="FM437" i="2"/>
  <c r="FL437" i="2"/>
  <c r="FN436" i="2"/>
  <c r="FM436" i="2"/>
  <c r="FL436" i="2"/>
  <c r="FN435" i="2"/>
  <c r="FM435" i="2"/>
  <c r="FL435" i="2"/>
  <c r="FN434" i="2"/>
  <c r="FM434" i="2"/>
  <c r="FL434" i="2"/>
  <c r="FN433" i="2"/>
  <c r="FM433" i="2"/>
  <c r="FL433" i="2"/>
  <c r="FN432" i="2"/>
  <c r="FM432" i="2"/>
  <c r="FL432" i="2"/>
  <c r="FN431" i="2"/>
  <c r="FM431" i="2"/>
  <c r="FL431" i="2"/>
  <c r="FN430" i="2"/>
  <c r="FM430" i="2"/>
  <c r="FL430" i="2"/>
  <c r="FN429" i="2"/>
  <c r="FM429" i="2"/>
  <c r="FL429" i="2"/>
  <c r="FN428" i="2"/>
  <c r="FM428" i="2"/>
  <c r="FL428" i="2"/>
  <c r="FN427" i="2"/>
  <c r="FM427" i="2"/>
  <c r="FL427" i="2"/>
  <c r="FN426" i="2"/>
  <c r="FM426" i="2"/>
  <c r="FL426" i="2"/>
  <c r="FN425" i="2"/>
  <c r="FM425" i="2"/>
  <c r="FL425" i="2"/>
  <c r="FN424" i="2"/>
  <c r="FM424" i="2"/>
  <c r="FL424" i="2"/>
  <c r="FN423" i="2"/>
  <c r="FM423" i="2"/>
  <c r="FL423" i="2"/>
  <c r="FN422" i="2"/>
  <c r="FM422" i="2"/>
  <c r="FL422" i="2"/>
  <c r="FN421" i="2"/>
  <c r="FM421" i="2"/>
  <c r="FL421" i="2"/>
  <c r="FN420" i="2"/>
  <c r="FM420" i="2"/>
  <c r="FL420" i="2"/>
  <c r="FN419" i="2"/>
  <c r="FM419" i="2"/>
  <c r="FL419" i="2"/>
  <c r="FN418" i="2"/>
  <c r="FM418" i="2"/>
  <c r="FL418" i="2"/>
  <c r="FN417" i="2"/>
  <c r="FM417" i="2"/>
  <c r="FL417" i="2"/>
  <c r="FN416" i="2"/>
  <c r="FM416" i="2"/>
  <c r="FL416" i="2"/>
  <c r="FN415" i="2"/>
  <c r="FM415" i="2"/>
  <c r="FL415" i="2"/>
  <c r="FN414" i="2"/>
  <c r="FM414" i="2"/>
  <c r="FL414" i="2"/>
  <c r="FN413" i="2"/>
  <c r="FM413" i="2"/>
  <c r="FL413" i="2"/>
  <c r="FN412" i="2"/>
  <c r="FM412" i="2"/>
  <c r="FL412" i="2"/>
  <c r="FN411" i="2"/>
  <c r="FM411" i="2"/>
  <c r="FL411" i="2"/>
  <c r="FN410" i="2"/>
  <c r="FM410" i="2"/>
  <c r="FL410" i="2"/>
  <c r="FN409" i="2"/>
  <c r="FM409" i="2"/>
  <c r="FL409" i="2"/>
  <c r="FN408" i="2"/>
  <c r="FM408" i="2"/>
  <c r="FL408" i="2"/>
  <c r="FN407" i="2"/>
  <c r="FM407" i="2"/>
  <c r="FL407" i="2"/>
  <c r="FN406" i="2"/>
  <c r="FM406" i="2"/>
  <c r="FL406" i="2"/>
  <c r="FN405" i="2"/>
  <c r="FM405" i="2"/>
  <c r="FL405" i="2"/>
  <c r="FN404" i="2"/>
  <c r="FM404" i="2"/>
  <c r="FL404" i="2"/>
  <c r="FN403" i="2"/>
  <c r="FM403" i="2"/>
  <c r="FL403" i="2"/>
  <c r="FN402" i="2"/>
  <c r="FM402" i="2"/>
  <c r="FL402" i="2"/>
  <c r="FN401" i="2"/>
  <c r="FM401" i="2"/>
  <c r="FL401" i="2"/>
  <c r="FN400" i="2"/>
  <c r="FM400" i="2"/>
  <c r="FL400" i="2"/>
  <c r="FN399" i="2"/>
  <c r="FM399" i="2"/>
  <c r="FL399" i="2"/>
  <c r="FN398" i="2"/>
  <c r="FM398" i="2"/>
  <c r="FL398" i="2"/>
  <c r="FN397" i="2"/>
  <c r="FM397" i="2"/>
  <c r="FL397" i="2"/>
  <c r="FN396" i="2"/>
  <c r="FM396" i="2"/>
  <c r="FL396" i="2"/>
  <c r="FN395" i="2"/>
  <c r="FM395" i="2"/>
  <c r="FL395" i="2"/>
  <c r="FN394" i="2"/>
  <c r="FM394" i="2"/>
  <c r="FL394" i="2"/>
  <c r="FN393" i="2"/>
  <c r="FM393" i="2"/>
  <c r="FL393" i="2"/>
  <c r="FN392" i="2"/>
  <c r="FM392" i="2"/>
  <c r="FL392" i="2"/>
  <c r="FN391" i="2"/>
  <c r="FM391" i="2"/>
  <c r="FL391" i="2"/>
  <c r="FN390" i="2"/>
  <c r="FM390" i="2"/>
  <c r="FL390" i="2"/>
  <c r="FN389" i="2"/>
  <c r="FM389" i="2"/>
  <c r="FL389" i="2"/>
  <c r="FN388" i="2"/>
  <c r="FM388" i="2"/>
  <c r="FL388" i="2"/>
  <c r="FN387" i="2"/>
  <c r="FM387" i="2"/>
  <c r="FL387" i="2"/>
  <c r="FN386" i="2"/>
  <c r="FM386" i="2"/>
  <c r="FL386" i="2"/>
  <c r="FN385" i="2"/>
  <c r="FM385" i="2"/>
  <c r="FL385" i="2"/>
  <c r="FN384" i="2"/>
  <c r="FM384" i="2"/>
  <c r="FL384" i="2"/>
  <c r="FN383" i="2"/>
  <c r="FM383" i="2"/>
  <c r="FL383" i="2"/>
  <c r="FN382" i="2"/>
  <c r="FM382" i="2"/>
  <c r="FL382" i="2"/>
  <c r="FN381" i="2"/>
  <c r="FM381" i="2"/>
  <c r="FL381" i="2"/>
  <c r="FN380" i="2"/>
  <c r="FM380" i="2"/>
  <c r="FL380" i="2"/>
  <c r="FN379" i="2"/>
  <c r="FM379" i="2"/>
  <c r="FL379" i="2"/>
  <c r="FN378" i="2"/>
  <c r="FM378" i="2"/>
  <c r="FL378" i="2"/>
  <c r="FN377" i="2"/>
  <c r="FM377" i="2"/>
  <c r="FL377" i="2"/>
  <c r="FN376" i="2"/>
  <c r="FM376" i="2"/>
  <c r="FL376" i="2"/>
  <c r="FN375" i="2"/>
  <c r="FM375" i="2"/>
  <c r="FL375" i="2"/>
  <c r="FN374" i="2"/>
  <c r="FM374" i="2"/>
  <c r="FL374" i="2"/>
  <c r="FN373" i="2"/>
  <c r="FM373" i="2"/>
  <c r="FL373" i="2"/>
  <c r="FN372" i="2"/>
  <c r="FM372" i="2"/>
  <c r="FL372" i="2"/>
  <c r="FN371" i="2"/>
  <c r="FM371" i="2"/>
  <c r="FL371" i="2"/>
  <c r="FN370" i="2"/>
  <c r="FM370" i="2"/>
  <c r="FL370" i="2"/>
  <c r="FN369" i="2"/>
  <c r="FM369" i="2"/>
  <c r="FL369" i="2"/>
  <c r="FN368" i="2"/>
  <c r="FM368" i="2"/>
  <c r="FL368" i="2"/>
  <c r="FN367" i="2"/>
  <c r="FM367" i="2"/>
  <c r="FL367" i="2"/>
  <c r="FN366" i="2"/>
  <c r="FM366" i="2"/>
  <c r="FL366" i="2"/>
  <c r="FN365" i="2"/>
  <c r="FM365" i="2"/>
  <c r="FL365" i="2"/>
  <c r="FN364" i="2"/>
  <c r="FM364" i="2"/>
  <c r="FL364" i="2"/>
  <c r="FN363" i="2"/>
  <c r="FM363" i="2"/>
  <c r="FL363" i="2"/>
  <c r="FN362" i="2"/>
  <c r="FM362" i="2"/>
  <c r="FL362" i="2"/>
  <c r="FN361" i="2"/>
  <c r="FM361" i="2"/>
  <c r="FL361" i="2"/>
  <c r="FN360" i="2"/>
  <c r="FM360" i="2"/>
  <c r="FL360" i="2"/>
  <c r="FN359" i="2"/>
  <c r="FM359" i="2"/>
  <c r="FL359" i="2"/>
  <c r="FN358" i="2"/>
  <c r="FM358" i="2"/>
  <c r="FL358" i="2"/>
  <c r="FN357" i="2"/>
  <c r="FM357" i="2"/>
  <c r="FL357" i="2"/>
  <c r="FN356" i="2"/>
  <c r="FM356" i="2"/>
  <c r="FL356" i="2"/>
  <c r="FN355" i="2"/>
  <c r="FM355" i="2"/>
  <c r="FL355" i="2"/>
  <c r="FN354" i="2"/>
  <c r="FM354" i="2"/>
  <c r="FL354" i="2"/>
  <c r="FN353" i="2"/>
  <c r="FM353" i="2"/>
  <c r="FL353" i="2"/>
  <c r="FN352" i="2"/>
  <c r="FM352" i="2"/>
  <c r="FL352" i="2"/>
  <c r="FN351" i="2"/>
  <c r="FM351" i="2"/>
  <c r="FL351" i="2"/>
  <c r="FN350" i="2"/>
  <c r="FM350" i="2"/>
  <c r="FL350" i="2"/>
  <c r="FN349" i="2"/>
  <c r="FM349" i="2"/>
  <c r="FL349" i="2"/>
  <c r="FN348" i="2"/>
  <c r="FM348" i="2"/>
  <c r="FL348" i="2"/>
  <c r="FN347" i="2"/>
  <c r="FM347" i="2"/>
  <c r="FL347" i="2"/>
  <c r="FN346" i="2"/>
  <c r="FM346" i="2"/>
  <c r="FL346" i="2"/>
  <c r="FN345" i="2"/>
  <c r="FM345" i="2"/>
  <c r="FL345" i="2"/>
  <c r="FN344" i="2"/>
  <c r="FM344" i="2"/>
  <c r="FL344" i="2"/>
  <c r="FN343" i="2"/>
  <c r="FM343" i="2"/>
  <c r="FL343" i="2"/>
  <c r="FN342" i="2"/>
  <c r="FM342" i="2"/>
  <c r="FL342" i="2"/>
  <c r="FN341" i="2"/>
  <c r="FM341" i="2"/>
  <c r="FL341" i="2"/>
  <c r="FN340" i="2"/>
  <c r="FM340" i="2"/>
  <c r="FL340" i="2"/>
  <c r="FN339" i="2"/>
  <c r="FM339" i="2"/>
  <c r="FL339" i="2"/>
  <c r="FN338" i="2"/>
  <c r="FM338" i="2"/>
  <c r="FL338" i="2"/>
  <c r="FN337" i="2"/>
  <c r="FM337" i="2"/>
  <c r="FL337" i="2"/>
  <c r="FN336" i="2"/>
  <c r="FM336" i="2"/>
  <c r="FL336" i="2"/>
  <c r="FN335" i="2"/>
  <c r="FM335" i="2"/>
  <c r="FL335" i="2"/>
  <c r="FN334" i="2"/>
  <c r="FM334" i="2"/>
  <c r="FL334" i="2"/>
  <c r="FN333" i="2"/>
  <c r="FM333" i="2"/>
  <c r="FL333" i="2"/>
  <c r="FN332" i="2"/>
  <c r="FM332" i="2"/>
  <c r="FL332" i="2"/>
  <c r="FN331" i="2"/>
  <c r="FM331" i="2"/>
  <c r="FL331" i="2"/>
  <c r="FN330" i="2"/>
  <c r="FM330" i="2"/>
  <c r="FL330" i="2"/>
  <c r="FN329" i="2"/>
  <c r="FM329" i="2"/>
  <c r="FL329" i="2"/>
  <c r="FN328" i="2"/>
  <c r="FM328" i="2"/>
  <c r="FL328" i="2"/>
  <c r="FN327" i="2"/>
  <c r="FM327" i="2"/>
  <c r="FL327" i="2"/>
  <c r="FN326" i="2"/>
  <c r="FM326" i="2"/>
  <c r="FL326" i="2"/>
  <c r="FN325" i="2"/>
  <c r="FM325" i="2"/>
  <c r="FL325" i="2"/>
  <c r="FN324" i="2"/>
  <c r="FM324" i="2"/>
  <c r="FL324" i="2"/>
  <c r="FN323" i="2"/>
  <c r="FM323" i="2"/>
  <c r="FL323" i="2"/>
  <c r="FN322" i="2"/>
  <c r="FM322" i="2"/>
  <c r="FL322" i="2"/>
  <c r="FN321" i="2"/>
  <c r="FM321" i="2"/>
  <c r="FL321" i="2"/>
  <c r="FN320" i="2"/>
  <c r="FM320" i="2"/>
  <c r="FL320" i="2"/>
  <c r="FN319" i="2"/>
  <c r="FM319" i="2"/>
  <c r="FL319" i="2"/>
  <c r="FN318" i="2"/>
  <c r="FM318" i="2"/>
  <c r="FL318" i="2"/>
  <c r="FN317" i="2"/>
  <c r="FM317" i="2"/>
  <c r="FL317" i="2"/>
  <c r="FN316" i="2"/>
  <c r="FM316" i="2"/>
  <c r="FL316" i="2"/>
  <c r="FN315" i="2"/>
  <c r="FM315" i="2"/>
  <c r="FL315" i="2"/>
  <c r="FN314" i="2"/>
  <c r="FM314" i="2"/>
  <c r="FL314" i="2"/>
  <c r="FN313" i="2"/>
  <c r="FM313" i="2"/>
  <c r="FL313" i="2"/>
  <c r="FN312" i="2"/>
  <c r="FM312" i="2"/>
  <c r="FL312" i="2"/>
  <c r="FN311" i="2"/>
  <c r="FM311" i="2"/>
  <c r="FL311" i="2"/>
  <c r="FN310" i="2"/>
  <c r="FM310" i="2"/>
  <c r="FL310" i="2"/>
  <c r="FN309" i="2"/>
  <c r="FM309" i="2"/>
  <c r="FL309" i="2"/>
  <c r="FN308" i="2"/>
  <c r="FM308" i="2"/>
  <c r="FL308" i="2"/>
  <c r="FN307" i="2"/>
  <c r="FM307" i="2"/>
  <c r="FL307" i="2"/>
  <c r="FN306" i="2"/>
  <c r="FM306" i="2"/>
  <c r="FL306" i="2"/>
  <c r="FN305" i="2"/>
  <c r="FM305" i="2"/>
  <c r="FL305" i="2"/>
  <c r="FN304" i="2"/>
  <c r="FM304" i="2"/>
  <c r="FL304" i="2"/>
  <c r="FN303" i="2"/>
  <c r="FM303" i="2"/>
  <c r="FL303" i="2"/>
  <c r="FN302" i="2"/>
  <c r="FM302" i="2"/>
  <c r="FL302" i="2"/>
  <c r="FN301" i="2"/>
  <c r="FM301" i="2"/>
  <c r="FL301" i="2"/>
  <c r="FN300" i="2"/>
  <c r="FM300" i="2"/>
  <c r="FL300" i="2"/>
  <c r="FN299" i="2"/>
  <c r="FM299" i="2"/>
  <c r="FL299" i="2"/>
  <c r="FN298" i="2"/>
  <c r="FM298" i="2"/>
  <c r="FL298" i="2"/>
  <c r="FN297" i="2"/>
  <c r="FM297" i="2"/>
  <c r="FL297" i="2"/>
  <c r="FN296" i="2"/>
  <c r="FM296" i="2"/>
  <c r="FL296" i="2"/>
  <c r="FN295" i="2"/>
  <c r="FM295" i="2"/>
  <c r="FL295" i="2"/>
  <c r="FN294" i="2"/>
  <c r="FM294" i="2"/>
  <c r="FL294" i="2"/>
  <c r="FN293" i="2"/>
  <c r="FM293" i="2"/>
  <c r="FL293" i="2"/>
  <c r="FN292" i="2"/>
  <c r="FM292" i="2"/>
  <c r="FL292" i="2"/>
  <c r="FN291" i="2"/>
  <c r="FM291" i="2"/>
  <c r="FL291" i="2"/>
  <c r="FN290" i="2"/>
  <c r="FM290" i="2"/>
  <c r="FL290" i="2"/>
  <c r="FN289" i="2"/>
  <c r="FM289" i="2"/>
  <c r="FL289" i="2"/>
  <c r="FN288" i="2"/>
  <c r="FM288" i="2"/>
  <c r="FL288" i="2"/>
  <c r="FN287" i="2"/>
  <c r="FM287" i="2"/>
  <c r="FL287" i="2"/>
  <c r="FN286" i="2"/>
  <c r="FM286" i="2"/>
  <c r="FL286" i="2"/>
  <c r="FN285" i="2"/>
  <c r="FM285" i="2"/>
  <c r="FL285" i="2"/>
  <c r="FN284" i="2"/>
  <c r="FM284" i="2"/>
  <c r="FL284" i="2"/>
  <c r="FN283" i="2"/>
  <c r="FM283" i="2"/>
  <c r="FL283" i="2"/>
  <c r="FN282" i="2"/>
  <c r="FM282" i="2"/>
  <c r="FL282" i="2"/>
  <c r="FN281" i="2"/>
  <c r="FM281" i="2"/>
  <c r="FL281" i="2"/>
  <c r="FN280" i="2"/>
  <c r="FM280" i="2"/>
  <c r="FL280" i="2"/>
  <c r="FN279" i="2"/>
  <c r="FM279" i="2"/>
  <c r="FL279" i="2"/>
  <c r="FN278" i="2"/>
  <c r="FM278" i="2"/>
  <c r="FL278" i="2"/>
  <c r="FN277" i="2"/>
  <c r="FM277" i="2"/>
  <c r="FL277" i="2"/>
  <c r="FN276" i="2"/>
  <c r="FM276" i="2"/>
  <c r="FL276" i="2"/>
  <c r="FN275" i="2"/>
  <c r="FM275" i="2"/>
  <c r="FL275" i="2"/>
  <c r="FN274" i="2"/>
  <c r="FM274" i="2"/>
  <c r="FL274" i="2"/>
  <c r="FN273" i="2"/>
  <c r="FM273" i="2"/>
  <c r="FL273" i="2"/>
  <c r="FN272" i="2"/>
  <c r="FM272" i="2"/>
  <c r="FL272" i="2"/>
  <c r="FN271" i="2"/>
  <c r="FM271" i="2"/>
  <c r="FL271" i="2"/>
  <c r="FN270" i="2"/>
  <c r="FM270" i="2"/>
  <c r="FL270" i="2"/>
  <c r="FN269" i="2"/>
  <c r="FM269" i="2"/>
  <c r="FL269" i="2"/>
  <c r="FN268" i="2"/>
  <c r="FM268" i="2"/>
  <c r="FL268" i="2"/>
  <c r="FN267" i="2"/>
  <c r="FM267" i="2"/>
  <c r="FL267" i="2"/>
  <c r="FN266" i="2"/>
  <c r="FM266" i="2"/>
  <c r="FL266" i="2"/>
  <c r="FN265" i="2"/>
  <c r="FM265" i="2"/>
  <c r="FL265" i="2"/>
  <c r="FN264" i="2"/>
  <c r="FM264" i="2"/>
  <c r="FL264" i="2"/>
  <c r="FN263" i="2"/>
  <c r="FM263" i="2"/>
  <c r="FL263" i="2"/>
  <c r="FN262" i="2"/>
  <c r="FM262" i="2"/>
  <c r="FL262" i="2"/>
  <c r="FN261" i="2"/>
  <c r="FM261" i="2"/>
  <c r="FL261" i="2"/>
  <c r="FN260" i="2"/>
  <c r="FM260" i="2"/>
  <c r="FL260" i="2"/>
  <c r="FN259" i="2"/>
  <c r="FM259" i="2"/>
  <c r="FL259" i="2"/>
  <c r="FN258" i="2"/>
  <c r="FM258" i="2"/>
  <c r="FL258" i="2"/>
  <c r="FN257" i="2"/>
  <c r="FM257" i="2"/>
  <c r="FL257" i="2"/>
  <c r="FN256" i="2"/>
  <c r="FM256" i="2"/>
  <c r="FL256" i="2"/>
  <c r="FN255" i="2"/>
  <c r="FM255" i="2"/>
  <c r="FL255" i="2"/>
  <c r="FN254" i="2"/>
  <c r="FM254" i="2"/>
  <c r="FL254" i="2"/>
  <c r="FN253" i="2"/>
  <c r="FM253" i="2"/>
  <c r="FL253" i="2"/>
  <c r="FN252" i="2"/>
  <c r="FM252" i="2"/>
  <c r="FL252" i="2"/>
  <c r="FN251" i="2"/>
  <c r="FM251" i="2"/>
  <c r="FL251" i="2"/>
  <c r="FN250" i="2"/>
  <c r="FM250" i="2"/>
  <c r="FL250" i="2"/>
  <c r="FN249" i="2"/>
  <c r="FM249" i="2"/>
  <c r="FL249" i="2"/>
  <c r="FN248" i="2"/>
  <c r="FM248" i="2"/>
  <c r="FL248" i="2"/>
  <c r="FN247" i="2"/>
  <c r="FM247" i="2"/>
  <c r="FL247" i="2"/>
  <c r="FN246" i="2"/>
  <c r="FM246" i="2"/>
  <c r="FL246" i="2"/>
  <c r="FN245" i="2"/>
  <c r="FM245" i="2"/>
  <c r="FL245" i="2"/>
  <c r="FN244" i="2"/>
  <c r="FM244" i="2"/>
  <c r="FL244" i="2"/>
  <c r="FN243" i="2"/>
  <c r="FM243" i="2"/>
  <c r="FL243" i="2"/>
  <c r="FN242" i="2"/>
  <c r="FM242" i="2"/>
  <c r="FL242" i="2"/>
  <c r="FN241" i="2"/>
  <c r="FM241" i="2"/>
  <c r="FL241" i="2"/>
  <c r="FN240" i="2"/>
  <c r="FM240" i="2"/>
  <c r="FL240" i="2"/>
  <c r="FN239" i="2"/>
  <c r="FM239" i="2"/>
  <c r="FL239" i="2"/>
  <c r="FN238" i="2"/>
  <c r="FM238" i="2"/>
  <c r="FL238" i="2"/>
  <c r="FN237" i="2"/>
  <c r="FM237" i="2"/>
  <c r="FL237" i="2"/>
  <c r="FN236" i="2"/>
  <c r="FM236" i="2"/>
  <c r="FL236" i="2"/>
  <c r="FN235" i="2"/>
  <c r="FM235" i="2"/>
  <c r="FL235" i="2"/>
  <c r="FN234" i="2"/>
  <c r="FM234" i="2"/>
  <c r="FL234" i="2"/>
  <c r="FN233" i="2"/>
  <c r="FM233" i="2"/>
  <c r="FL233" i="2"/>
  <c r="FN232" i="2"/>
  <c r="FM232" i="2"/>
  <c r="FL232" i="2"/>
  <c r="FN231" i="2"/>
  <c r="FM231" i="2"/>
  <c r="FL231" i="2"/>
  <c r="FN230" i="2"/>
  <c r="FM230" i="2"/>
  <c r="FL230" i="2"/>
  <c r="FN229" i="2"/>
  <c r="FM229" i="2"/>
  <c r="FL229" i="2"/>
  <c r="FN228" i="2"/>
  <c r="FM228" i="2"/>
  <c r="FL228" i="2"/>
  <c r="FN227" i="2"/>
  <c r="FM227" i="2"/>
  <c r="FL227" i="2"/>
  <c r="FN226" i="2"/>
  <c r="FM226" i="2"/>
  <c r="FL226" i="2"/>
  <c r="FN225" i="2"/>
  <c r="FM225" i="2"/>
  <c r="FL225" i="2"/>
  <c r="FN224" i="2"/>
  <c r="FM224" i="2"/>
  <c r="FL224" i="2"/>
  <c r="FN223" i="2"/>
  <c r="FM223" i="2"/>
  <c r="FL223" i="2"/>
  <c r="FN222" i="2"/>
  <c r="FM222" i="2"/>
  <c r="FL222" i="2"/>
  <c r="FN221" i="2"/>
  <c r="FM221" i="2"/>
  <c r="FL221" i="2"/>
  <c r="FN220" i="2"/>
  <c r="FM220" i="2"/>
  <c r="FL220" i="2"/>
  <c r="FN219" i="2"/>
  <c r="FM219" i="2"/>
  <c r="FL219" i="2"/>
  <c r="FN218" i="2"/>
  <c r="FM218" i="2"/>
  <c r="FL218" i="2"/>
  <c r="FN217" i="2"/>
  <c r="FM217" i="2"/>
  <c r="FL217" i="2"/>
  <c r="FN216" i="2"/>
  <c r="FM216" i="2"/>
  <c r="FL216" i="2"/>
  <c r="FN215" i="2"/>
  <c r="FM215" i="2"/>
  <c r="FL215" i="2"/>
  <c r="FN214" i="2"/>
  <c r="FM214" i="2"/>
  <c r="FL214" i="2"/>
  <c r="FN213" i="2"/>
  <c r="FM213" i="2"/>
  <c r="FL213" i="2"/>
  <c r="FN212" i="2"/>
  <c r="FM212" i="2"/>
  <c r="FL212" i="2"/>
  <c r="FN211" i="2"/>
  <c r="FM211" i="2"/>
  <c r="FL211" i="2"/>
  <c r="FN210" i="2"/>
  <c r="FM210" i="2"/>
  <c r="FL210" i="2"/>
  <c r="FN209" i="2"/>
  <c r="FM209" i="2"/>
  <c r="FL209" i="2"/>
  <c r="FN208" i="2"/>
  <c r="FM208" i="2"/>
  <c r="FL208" i="2"/>
  <c r="FN207" i="2"/>
  <c r="FM207" i="2"/>
  <c r="FL207" i="2"/>
  <c r="FN206" i="2"/>
  <c r="FM206" i="2"/>
  <c r="FL206" i="2"/>
  <c r="FN205" i="2"/>
  <c r="FM205" i="2"/>
  <c r="FL205" i="2"/>
  <c r="FN204" i="2"/>
  <c r="FM204" i="2"/>
  <c r="FL204" i="2"/>
  <c r="FN203" i="2"/>
  <c r="FM203" i="2"/>
  <c r="FL203" i="2"/>
  <c r="FN202" i="2"/>
  <c r="FM202" i="2"/>
  <c r="FL202" i="2"/>
  <c r="FN201" i="2"/>
  <c r="FM201" i="2"/>
  <c r="FL201" i="2"/>
  <c r="FN200" i="2"/>
  <c r="FM200" i="2"/>
  <c r="FL200" i="2"/>
  <c r="FN199" i="2"/>
  <c r="FM199" i="2"/>
  <c r="FL199" i="2"/>
  <c r="FN198" i="2"/>
  <c r="FM198" i="2"/>
  <c r="FL198" i="2"/>
  <c r="FN197" i="2"/>
  <c r="FM197" i="2"/>
  <c r="FL197" i="2"/>
  <c r="FN196" i="2"/>
  <c r="FM196" i="2"/>
  <c r="FL196" i="2"/>
  <c r="FN195" i="2"/>
  <c r="FM195" i="2"/>
  <c r="FL195" i="2"/>
  <c r="FN194" i="2"/>
  <c r="FM194" i="2"/>
  <c r="FL194" i="2"/>
  <c r="FN193" i="2"/>
  <c r="FM193" i="2"/>
  <c r="FL193" i="2"/>
  <c r="FN192" i="2"/>
  <c r="FM192" i="2"/>
  <c r="FL192" i="2"/>
  <c r="FN191" i="2"/>
  <c r="FM191" i="2"/>
  <c r="FL191" i="2"/>
  <c r="FN190" i="2"/>
  <c r="FM190" i="2"/>
  <c r="FL190" i="2"/>
  <c r="FN189" i="2"/>
  <c r="FM189" i="2"/>
  <c r="FL189" i="2"/>
  <c r="FN188" i="2"/>
  <c r="FM188" i="2"/>
  <c r="FL188" i="2"/>
  <c r="FN187" i="2"/>
  <c r="FM187" i="2"/>
  <c r="FL187" i="2"/>
  <c r="FN186" i="2"/>
  <c r="FM186" i="2"/>
  <c r="FL186" i="2"/>
  <c r="FN185" i="2"/>
  <c r="FM185" i="2"/>
  <c r="FL185" i="2"/>
  <c r="FN184" i="2"/>
  <c r="FM184" i="2"/>
  <c r="FL184" i="2"/>
  <c r="FN183" i="2"/>
  <c r="FM183" i="2"/>
  <c r="FL183" i="2"/>
  <c r="FN182" i="2"/>
  <c r="FM182" i="2"/>
  <c r="FL182" i="2"/>
  <c r="FN181" i="2"/>
  <c r="FM181" i="2"/>
  <c r="FL181" i="2"/>
  <c r="FN180" i="2"/>
  <c r="FM180" i="2"/>
  <c r="FL180" i="2"/>
  <c r="FN179" i="2"/>
  <c r="FM179" i="2"/>
  <c r="FL179" i="2"/>
  <c r="FN178" i="2"/>
  <c r="FM178" i="2"/>
  <c r="FL178" i="2"/>
  <c r="FN177" i="2"/>
  <c r="FM177" i="2"/>
  <c r="FL177" i="2"/>
  <c r="FN176" i="2"/>
  <c r="FM176" i="2"/>
  <c r="FL176" i="2"/>
  <c r="FN175" i="2"/>
  <c r="FM175" i="2"/>
  <c r="FL175" i="2"/>
  <c r="FN174" i="2"/>
  <c r="FM174" i="2"/>
  <c r="FL174" i="2"/>
  <c r="FN173" i="2"/>
  <c r="FM173" i="2"/>
  <c r="FL173" i="2"/>
  <c r="FN172" i="2"/>
  <c r="FM172" i="2"/>
  <c r="FL172" i="2"/>
  <c r="FN171" i="2"/>
  <c r="FM171" i="2"/>
  <c r="FL171" i="2"/>
  <c r="FN170" i="2"/>
  <c r="FM170" i="2"/>
  <c r="FL170" i="2"/>
  <c r="FN169" i="2"/>
  <c r="FM169" i="2"/>
  <c r="FL169" i="2"/>
  <c r="FN168" i="2"/>
  <c r="FM168" i="2"/>
  <c r="FL168" i="2"/>
  <c r="FN167" i="2"/>
  <c r="FM167" i="2"/>
  <c r="FL167" i="2"/>
  <c r="FN166" i="2"/>
  <c r="FM166" i="2"/>
  <c r="FL166" i="2"/>
  <c r="FN165" i="2"/>
  <c r="FM165" i="2"/>
  <c r="FL165" i="2"/>
  <c r="FN164" i="2"/>
  <c r="FM164" i="2"/>
  <c r="FL164" i="2"/>
  <c r="FN163" i="2"/>
  <c r="FM163" i="2"/>
  <c r="FL163" i="2"/>
  <c r="FN162" i="2"/>
  <c r="FM162" i="2"/>
  <c r="FL162" i="2"/>
  <c r="FN161" i="2"/>
  <c r="FM161" i="2"/>
  <c r="FL161" i="2"/>
  <c r="FN160" i="2"/>
  <c r="FM160" i="2"/>
  <c r="FL160" i="2"/>
  <c r="FN159" i="2"/>
  <c r="FM159" i="2"/>
  <c r="FL159" i="2"/>
  <c r="FN158" i="2"/>
  <c r="FM158" i="2"/>
  <c r="FL158" i="2"/>
  <c r="FN157" i="2"/>
  <c r="FM157" i="2"/>
  <c r="FL157" i="2"/>
  <c r="FN156" i="2"/>
  <c r="FM156" i="2"/>
  <c r="FL156" i="2"/>
  <c r="FN155" i="2"/>
  <c r="FM155" i="2"/>
  <c r="FL155" i="2"/>
  <c r="FN154" i="2"/>
  <c r="FM154" i="2"/>
  <c r="FL154" i="2"/>
  <c r="FN153" i="2"/>
  <c r="FM153" i="2"/>
  <c r="FL153" i="2"/>
  <c r="FN152" i="2"/>
  <c r="FM152" i="2"/>
  <c r="FL152" i="2"/>
  <c r="FN151" i="2"/>
  <c r="FM151" i="2"/>
  <c r="FL151" i="2"/>
  <c r="FN150" i="2"/>
  <c r="FM150" i="2"/>
  <c r="FL150" i="2"/>
  <c r="FN149" i="2"/>
  <c r="FM149" i="2"/>
  <c r="FL149" i="2"/>
  <c r="FN148" i="2"/>
  <c r="FM148" i="2"/>
  <c r="FL148" i="2"/>
  <c r="FN147" i="2"/>
  <c r="FM147" i="2"/>
  <c r="FL147" i="2"/>
  <c r="FN146" i="2"/>
  <c r="FM146" i="2"/>
  <c r="FL146" i="2"/>
  <c r="FN145" i="2"/>
  <c r="FM145" i="2"/>
  <c r="FL145" i="2"/>
  <c r="FN144" i="2"/>
  <c r="FM144" i="2"/>
  <c r="FL144" i="2"/>
  <c r="FN143" i="2"/>
  <c r="FM143" i="2"/>
  <c r="FL143" i="2"/>
  <c r="FN142" i="2"/>
  <c r="FM142" i="2"/>
  <c r="FL142" i="2"/>
  <c r="FN141" i="2"/>
  <c r="FM141" i="2"/>
  <c r="FL141" i="2"/>
  <c r="FN140" i="2"/>
  <c r="FM140" i="2"/>
  <c r="FL140" i="2"/>
  <c r="FN139" i="2"/>
  <c r="FM139" i="2"/>
  <c r="FL139" i="2"/>
  <c r="FN138" i="2"/>
  <c r="FM138" i="2"/>
  <c r="FL138" i="2"/>
  <c r="FN137" i="2"/>
  <c r="FM137" i="2"/>
  <c r="FL137" i="2"/>
  <c r="FN136" i="2"/>
  <c r="FM136" i="2"/>
  <c r="FL136" i="2"/>
  <c r="FN135" i="2"/>
  <c r="FM135" i="2"/>
  <c r="FL135" i="2"/>
  <c r="FN134" i="2"/>
  <c r="FM134" i="2"/>
  <c r="FL134" i="2"/>
  <c r="FN133" i="2"/>
  <c r="FM133" i="2"/>
  <c r="FL133" i="2"/>
  <c r="FN132" i="2"/>
  <c r="FM132" i="2"/>
  <c r="FL132" i="2"/>
  <c r="FN131" i="2"/>
  <c r="FM131" i="2"/>
  <c r="FL131" i="2"/>
  <c r="FN130" i="2"/>
  <c r="FM130" i="2"/>
  <c r="FL130" i="2"/>
  <c r="FN129" i="2"/>
  <c r="FM129" i="2"/>
  <c r="FL129" i="2"/>
  <c r="FN128" i="2"/>
  <c r="FM128" i="2"/>
  <c r="FL128" i="2"/>
  <c r="FN127" i="2"/>
  <c r="FM127" i="2"/>
  <c r="FL127" i="2"/>
  <c r="FN126" i="2"/>
  <c r="FM126" i="2"/>
  <c r="FL126" i="2"/>
  <c r="FN125" i="2"/>
  <c r="FM125" i="2"/>
  <c r="FL125" i="2"/>
  <c r="FN124" i="2"/>
  <c r="FM124" i="2"/>
  <c r="FL124" i="2"/>
  <c r="FN123" i="2"/>
  <c r="FM123" i="2"/>
  <c r="FL123" i="2"/>
  <c r="FN122" i="2"/>
  <c r="FM122" i="2"/>
  <c r="FL122" i="2"/>
  <c r="FN121" i="2"/>
  <c r="FM121" i="2"/>
  <c r="FL121" i="2"/>
  <c r="FN120" i="2"/>
  <c r="FM120" i="2"/>
  <c r="FL120" i="2"/>
  <c r="FN119" i="2"/>
  <c r="FM119" i="2"/>
  <c r="FL119" i="2"/>
  <c r="FN118" i="2"/>
  <c r="FM118" i="2"/>
  <c r="FL118" i="2"/>
  <c r="FN117" i="2"/>
  <c r="FM117" i="2"/>
  <c r="FL117" i="2"/>
  <c r="FN116" i="2"/>
  <c r="FM116" i="2"/>
  <c r="FL116" i="2"/>
  <c r="FN115" i="2"/>
  <c r="FM115" i="2"/>
  <c r="FL115" i="2"/>
  <c r="FN114" i="2"/>
  <c r="FM114" i="2"/>
  <c r="FL114" i="2"/>
  <c r="FN113" i="2"/>
  <c r="FM113" i="2"/>
  <c r="FL113" i="2"/>
  <c r="FN112" i="2"/>
  <c r="FM112" i="2"/>
  <c r="FL112" i="2"/>
  <c r="FN111" i="2"/>
  <c r="FM111" i="2"/>
  <c r="FL111" i="2"/>
  <c r="FN110" i="2"/>
  <c r="FM110" i="2"/>
  <c r="FL110" i="2"/>
  <c r="FN109" i="2"/>
  <c r="FM109" i="2"/>
  <c r="FL109" i="2"/>
  <c r="FN108" i="2"/>
  <c r="FM108" i="2"/>
  <c r="FL108" i="2"/>
  <c r="FN107" i="2"/>
  <c r="FM107" i="2"/>
  <c r="FL107" i="2"/>
  <c r="FN106" i="2"/>
  <c r="FM106" i="2"/>
  <c r="FL106" i="2"/>
  <c r="FN105" i="2"/>
  <c r="FM105" i="2"/>
  <c r="FL105" i="2"/>
  <c r="FN104" i="2"/>
  <c r="FM104" i="2"/>
  <c r="FL104" i="2"/>
  <c r="FN103" i="2"/>
  <c r="FM103" i="2"/>
  <c r="FL103" i="2"/>
  <c r="FN102" i="2"/>
  <c r="FM102" i="2"/>
  <c r="FL102" i="2"/>
  <c r="FN101" i="2"/>
  <c r="FM101" i="2"/>
  <c r="FL101" i="2"/>
  <c r="FN100" i="2"/>
  <c r="FM100" i="2"/>
  <c r="FL100" i="2"/>
  <c r="FN99" i="2"/>
  <c r="FM99" i="2"/>
  <c r="FL99" i="2"/>
  <c r="FN98" i="2"/>
  <c r="FM98" i="2"/>
  <c r="FL98" i="2"/>
  <c r="FN97" i="2"/>
  <c r="FM97" i="2"/>
  <c r="FL97" i="2"/>
  <c r="FN96" i="2"/>
  <c r="FM96" i="2"/>
  <c r="FL96" i="2"/>
  <c r="FN95" i="2"/>
  <c r="FM95" i="2"/>
  <c r="FL95" i="2"/>
  <c r="FN94" i="2"/>
  <c r="FM94" i="2"/>
  <c r="FL94" i="2"/>
  <c r="FN93" i="2"/>
  <c r="FM93" i="2"/>
  <c r="FL93" i="2"/>
  <c r="FN92" i="2"/>
  <c r="FM92" i="2"/>
  <c r="FL92" i="2"/>
  <c r="FN91" i="2"/>
  <c r="FM91" i="2"/>
  <c r="FL91" i="2"/>
  <c r="FN90" i="2"/>
  <c r="FM90" i="2"/>
  <c r="FL90" i="2"/>
  <c r="FN89" i="2"/>
  <c r="FM89" i="2"/>
  <c r="FL89" i="2"/>
  <c r="FN88" i="2"/>
  <c r="FM88" i="2"/>
  <c r="FL88" i="2"/>
  <c r="FN87" i="2"/>
  <c r="FM87" i="2"/>
  <c r="FL87" i="2"/>
  <c r="FN86" i="2"/>
  <c r="FM86" i="2"/>
  <c r="FL86" i="2"/>
  <c r="FN85" i="2"/>
  <c r="FM85" i="2"/>
  <c r="FL85" i="2"/>
  <c r="FN84" i="2"/>
  <c r="FM84" i="2"/>
  <c r="FL84" i="2"/>
  <c r="FN83" i="2"/>
  <c r="FM83" i="2"/>
  <c r="FL83" i="2"/>
  <c r="FN82" i="2"/>
  <c r="FM82" i="2"/>
  <c r="FL82" i="2"/>
  <c r="FN81" i="2"/>
  <c r="FM81" i="2"/>
  <c r="FL81" i="2"/>
  <c r="FN80" i="2"/>
  <c r="FM80" i="2"/>
  <c r="FL80" i="2"/>
  <c r="FN79" i="2"/>
  <c r="FM79" i="2"/>
  <c r="FL79" i="2"/>
  <c r="FN78" i="2"/>
  <c r="FM78" i="2"/>
  <c r="FL78" i="2"/>
  <c r="FN77" i="2"/>
  <c r="FM77" i="2"/>
  <c r="FL77" i="2"/>
  <c r="FN76" i="2"/>
  <c r="FM76" i="2"/>
  <c r="FL76" i="2"/>
  <c r="FN75" i="2"/>
  <c r="FM75" i="2"/>
  <c r="FL75" i="2"/>
  <c r="FN74" i="2"/>
  <c r="FM74" i="2"/>
  <c r="FL74" i="2"/>
  <c r="FN73" i="2"/>
  <c r="FM73" i="2"/>
  <c r="FL73" i="2"/>
  <c r="FN72" i="2"/>
  <c r="FM72" i="2"/>
  <c r="FL72" i="2"/>
  <c r="FN71" i="2"/>
  <c r="FM71" i="2"/>
  <c r="FL71" i="2"/>
  <c r="FN70" i="2"/>
  <c r="FM70" i="2"/>
  <c r="FL70" i="2"/>
  <c r="FN69" i="2"/>
  <c r="FM69" i="2"/>
  <c r="FL69" i="2"/>
  <c r="FN68" i="2"/>
  <c r="FM68" i="2"/>
  <c r="FL68" i="2"/>
  <c r="FN67" i="2"/>
  <c r="FM67" i="2"/>
  <c r="FL67" i="2"/>
  <c r="FN66" i="2"/>
  <c r="FM66" i="2"/>
  <c r="FL66" i="2"/>
  <c r="FN65" i="2"/>
  <c r="FM65" i="2"/>
  <c r="FL65" i="2"/>
  <c r="FN64" i="2"/>
  <c r="FM64" i="2"/>
  <c r="FL64" i="2"/>
  <c r="FN63" i="2"/>
  <c r="FM63" i="2"/>
  <c r="FL63" i="2"/>
  <c r="FN62" i="2"/>
  <c r="FM62" i="2"/>
  <c r="FL62" i="2"/>
  <c r="FN61" i="2"/>
  <c r="FM61" i="2"/>
  <c r="FL61" i="2"/>
  <c r="FN60" i="2"/>
  <c r="FM60" i="2"/>
  <c r="FL60" i="2"/>
  <c r="FN59" i="2"/>
  <c r="FM59" i="2"/>
  <c r="FL59" i="2"/>
  <c r="FN58" i="2"/>
  <c r="FM58" i="2"/>
  <c r="FL58" i="2"/>
  <c r="FN57" i="2"/>
  <c r="FM57" i="2"/>
  <c r="FL57" i="2"/>
  <c r="FN56" i="2"/>
  <c r="FM56" i="2"/>
  <c r="FL56" i="2"/>
  <c r="FN55" i="2"/>
  <c r="FM55" i="2"/>
  <c r="FL55" i="2"/>
  <c r="FN54" i="2"/>
  <c r="FM54" i="2"/>
  <c r="FL54" i="2"/>
  <c r="FN53" i="2"/>
  <c r="FM53" i="2"/>
  <c r="FL53" i="2"/>
  <c r="FN52" i="2"/>
  <c r="FM52" i="2"/>
  <c r="FL52" i="2"/>
  <c r="FN51" i="2"/>
  <c r="FM51" i="2"/>
  <c r="FL51" i="2"/>
  <c r="FN50" i="2"/>
  <c r="FM50" i="2"/>
  <c r="FL50" i="2"/>
  <c r="FN49" i="2"/>
  <c r="FM49" i="2"/>
  <c r="FL49" i="2"/>
  <c r="FN48" i="2"/>
  <c r="FM48" i="2"/>
  <c r="FL48" i="2"/>
  <c r="FN47" i="2"/>
  <c r="FM47" i="2"/>
  <c r="FL47" i="2"/>
  <c r="FN46" i="2"/>
  <c r="FM46" i="2"/>
  <c r="FL46" i="2"/>
  <c r="FN45" i="2"/>
  <c r="FM45" i="2"/>
  <c r="FL45" i="2"/>
  <c r="FN44" i="2"/>
  <c r="FM44" i="2"/>
  <c r="FL44" i="2"/>
  <c r="FN43" i="2"/>
  <c r="FM43" i="2"/>
  <c r="FL43" i="2"/>
  <c r="FN42" i="2"/>
  <c r="FM42" i="2"/>
  <c r="FL42" i="2"/>
  <c r="FN41" i="2"/>
  <c r="FM41" i="2"/>
  <c r="FL41" i="2"/>
  <c r="FN40" i="2"/>
  <c r="FM40" i="2"/>
  <c r="FL40" i="2"/>
  <c r="FN39" i="2"/>
  <c r="FM39" i="2"/>
  <c r="FL39" i="2"/>
  <c r="FN38" i="2"/>
  <c r="FM38" i="2"/>
  <c r="FL38" i="2"/>
  <c r="FN37" i="2"/>
  <c r="FM37" i="2"/>
  <c r="FL37" i="2"/>
  <c r="FN36" i="2"/>
  <c r="FM36" i="2"/>
  <c r="FL36" i="2"/>
  <c r="FN35" i="2"/>
  <c r="FM35" i="2"/>
  <c r="FL35" i="2"/>
  <c r="FN34" i="2"/>
  <c r="FM34" i="2"/>
  <c r="FL34" i="2"/>
  <c r="FN33" i="2"/>
  <c r="FM33" i="2"/>
  <c r="FL33" i="2"/>
  <c r="FN32" i="2"/>
  <c r="FM32" i="2"/>
  <c r="FL32" i="2"/>
  <c r="FN31" i="2"/>
  <c r="FM31" i="2"/>
  <c r="FL31" i="2"/>
  <c r="FN30" i="2"/>
  <c r="FM30" i="2"/>
  <c r="FL30" i="2"/>
  <c r="FN29" i="2"/>
  <c r="FM29" i="2"/>
  <c r="FL29" i="2"/>
  <c r="FN28" i="2"/>
  <c r="FM28" i="2"/>
  <c r="FL28" i="2"/>
  <c r="FN27" i="2"/>
  <c r="FM27" i="2"/>
  <c r="FL27" i="2"/>
  <c r="FN26" i="2"/>
  <c r="FM26" i="2"/>
  <c r="FL26" i="2"/>
  <c r="FN25" i="2"/>
  <c r="FM25" i="2"/>
  <c r="FL25" i="2"/>
  <c r="FN24" i="2"/>
  <c r="FM24" i="2"/>
  <c r="FL24" i="2"/>
  <c r="FN23" i="2"/>
  <c r="FM23" i="2"/>
  <c r="FL23" i="2"/>
  <c r="FN22" i="2"/>
  <c r="FM22" i="2"/>
  <c r="FL22" i="2"/>
  <c r="FN21" i="2"/>
  <c r="FM21" i="2"/>
  <c r="FL21" i="2"/>
  <c r="FN20" i="2"/>
  <c r="FM20" i="2"/>
  <c r="FL20" i="2"/>
  <c r="FN19" i="2"/>
  <c r="FM19" i="2"/>
  <c r="FL19" i="2"/>
  <c r="FN18" i="2"/>
  <c r="FM18" i="2"/>
  <c r="FL18" i="2"/>
  <c r="FN17" i="2"/>
  <c r="FM17" i="2"/>
  <c r="FL17" i="2"/>
  <c r="FN16" i="2"/>
  <c r="FM16" i="2"/>
  <c r="FL16" i="2"/>
  <c r="FN15" i="2"/>
  <c r="FM15" i="2"/>
  <c r="FL15" i="2"/>
  <c r="FN14" i="2"/>
  <c r="FM14" i="2"/>
  <c r="FL14" i="2"/>
  <c r="FN13" i="2"/>
  <c r="FM13" i="2"/>
  <c r="FL13" i="2"/>
  <c r="FN12" i="2"/>
  <c r="FM12" i="2"/>
  <c r="FL12" i="2"/>
  <c r="FN11" i="2"/>
  <c r="FM11" i="2"/>
  <c r="FL11" i="2"/>
  <c r="FN10" i="2"/>
  <c r="FM10" i="2"/>
  <c r="FL10" i="2"/>
  <c r="FN9" i="2"/>
  <c r="FM9" i="2"/>
  <c r="FL9" i="2"/>
  <c r="FN8" i="2"/>
  <c r="FM8" i="2"/>
  <c r="FL8" i="2"/>
  <c r="FN7" i="2"/>
  <c r="FM7" i="2"/>
  <c r="FL7" i="2"/>
  <c r="FN6" i="2"/>
  <c r="FM6" i="2"/>
  <c r="FL6" i="2"/>
  <c r="FN5" i="2"/>
  <c r="FM5" i="2"/>
  <c r="FL5" i="2"/>
  <c r="FN4" i="2"/>
  <c r="FM4" i="2"/>
  <c r="FL4" i="2"/>
  <c r="FN3" i="2"/>
  <c r="FM3" i="2"/>
  <c r="FL3" i="2"/>
  <c r="FN2" i="2"/>
  <c r="FM2" i="2"/>
  <c r="FL2" i="2"/>
  <c r="FI1570" i="2"/>
  <c r="FH1570" i="2"/>
  <c r="FG1570" i="2"/>
  <c r="FI1569" i="2"/>
  <c r="FH1569" i="2"/>
  <c r="FG1569" i="2"/>
  <c r="FI1568" i="2"/>
  <c r="FH1568" i="2"/>
  <c r="FG1568" i="2"/>
  <c r="FI1567" i="2"/>
  <c r="FH1567" i="2"/>
  <c r="FG1567" i="2"/>
  <c r="FI1566" i="2"/>
  <c r="FH1566" i="2"/>
  <c r="FG1566" i="2"/>
  <c r="FI1565" i="2"/>
  <c r="FH1565" i="2"/>
  <c r="FG1565" i="2"/>
  <c r="FI1564" i="2"/>
  <c r="FH1564" i="2"/>
  <c r="FG1564" i="2"/>
  <c r="FI1563" i="2"/>
  <c r="FH1563" i="2"/>
  <c r="FG1563" i="2"/>
  <c r="FI1562" i="2"/>
  <c r="FH1562" i="2"/>
  <c r="FG1562" i="2"/>
  <c r="FI1561" i="2"/>
  <c r="FH1561" i="2"/>
  <c r="FG1561" i="2"/>
  <c r="FI1560" i="2"/>
  <c r="FH1560" i="2"/>
  <c r="FG1560" i="2"/>
  <c r="FI1559" i="2"/>
  <c r="FH1559" i="2"/>
  <c r="FG1559" i="2"/>
  <c r="FI1558" i="2"/>
  <c r="FH1558" i="2"/>
  <c r="FG1558" i="2"/>
  <c r="FI1557" i="2"/>
  <c r="FH1557" i="2"/>
  <c r="FG1557" i="2"/>
  <c r="FI1556" i="2"/>
  <c r="FH1556" i="2"/>
  <c r="FG1556" i="2"/>
  <c r="FI1555" i="2"/>
  <c r="FH1555" i="2"/>
  <c r="FG1555" i="2"/>
  <c r="FI1554" i="2"/>
  <c r="FH1554" i="2"/>
  <c r="FG1554" i="2"/>
  <c r="FI1553" i="2"/>
  <c r="FH1553" i="2"/>
  <c r="FG1553" i="2"/>
  <c r="FI1552" i="2"/>
  <c r="FH1552" i="2"/>
  <c r="FG1552" i="2"/>
  <c r="FI1551" i="2"/>
  <c r="FH1551" i="2"/>
  <c r="FG1551" i="2"/>
  <c r="FI1550" i="2"/>
  <c r="FH1550" i="2"/>
  <c r="FG1550" i="2"/>
  <c r="FI1549" i="2"/>
  <c r="FH1549" i="2"/>
  <c r="FG1549" i="2"/>
  <c r="FI1548" i="2"/>
  <c r="FH1548" i="2"/>
  <c r="FG1548" i="2"/>
  <c r="FI1547" i="2"/>
  <c r="FH1547" i="2"/>
  <c r="FG1547" i="2"/>
  <c r="FI1546" i="2"/>
  <c r="FH1546" i="2"/>
  <c r="FG1546" i="2"/>
  <c r="FI1545" i="2"/>
  <c r="FH1545" i="2"/>
  <c r="FG1545" i="2"/>
  <c r="FI1544" i="2"/>
  <c r="FH1544" i="2"/>
  <c r="FG1544" i="2"/>
  <c r="FI1543" i="2"/>
  <c r="FH1543" i="2"/>
  <c r="FG1543" i="2"/>
  <c r="FI1542" i="2"/>
  <c r="FH1542" i="2"/>
  <c r="FG1542" i="2"/>
  <c r="FI1541" i="2"/>
  <c r="FH1541" i="2"/>
  <c r="FG1541" i="2"/>
  <c r="FI1540" i="2"/>
  <c r="FH1540" i="2"/>
  <c r="FG1540" i="2"/>
  <c r="FI1539" i="2"/>
  <c r="FH1539" i="2"/>
  <c r="FG1539" i="2"/>
  <c r="FI1538" i="2"/>
  <c r="FH1538" i="2"/>
  <c r="FG1538" i="2"/>
  <c r="FI1537" i="2"/>
  <c r="FH1537" i="2"/>
  <c r="FG1537" i="2"/>
  <c r="FI1536" i="2"/>
  <c r="FH1536" i="2"/>
  <c r="FG1536" i="2"/>
  <c r="FI1535" i="2"/>
  <c r="FH1535" i="2"/>
  <c r="FG1535" i="2"/>
  <c r="FI1534" i="2"/>
  <c r="FH1534" i="2"/>
  <c r="FG1534" i="2"/>
  <c r="FI1533" i="2"/>
  <c r="FH1533" i="2"/>
  <c r="FG1533" i="2"/>
  <c r="FI1532" i="2"/>
  <c r="FH1532" i="2"/>
  <c r="FG1532" i="2"/>
  <c r="FI1531" i="2"/>
  <c r="FH1531" i="2"/>
  <c r="FG1531" i="2"/>
  <c r="FI1530" i="2"/>
  <c r="FH1530" i="2"/>
  <c r="FG1530" i="2"/>
  <c r="FI1529" i="2"/>
  <c r="FH1529" i="2"/>
  <c r="FG1529" i="2"/>
  <c r="FI1528" i="2"/>
  <c r="FH1528" i="2"/>
  <c r="FG1528" i="2"/>
  <c r="FI1527" i="2"/>
  <c r="FH1527" i="2"/>
  <c r="FG1527" i="2"/>
  <c r="FI1526" i="2"/>
  <c r="FH1526" i="2"/>
  <c r="FG1526" i="2"/>
  <c r="FI1525" i="2"/>
  <c r="FH1525" i="2"/>
  <c r="FG1525" i="2"/>
  <c r="FI1524" i="2"/>
  <c r="FH1524" i="2"/>
  <c r="FG1524" i="2"/>
  <c r="FI1523" i="2"/>
  <c r="FH1523" i="2"/>
  <c r="FG1523" i="2"/>
  <c r="FI1522" i="2"/>
  <c r="FH1522" i="2"/>
  <c r="FG1522" i="2"/>
  <c r="FI1521" i="2"/>
  <c r="FH1521" i="2"/>
  <c r="FG1521" i="2"/>
  <c r="FI1520" i="2"/>
  <c r="FH1520" i="2"/>
  <c r="FG1520" i="2"/>
  <c r="FI1519" i="2"/>
  <c r="FH1519" i="2"/>
  <c r="FG1519" i="2"/>
  <c r="FI1518" i="2"/>
  <c r="FH1518" i="2"/>
  <c r="FG1518" i="2"/>
  <c r="FI1517" i="2"/>
  <c r="FH1517" i="2"/>
  <c r="FG1517" i="2"/>
  <c r="FI1516" i="2"/>
  <c r="FH1516" i="2"/>
  <c r="FG1516" i="2"/>
  <c r="FI1515" i="2"/>
  <c r="FH1515" i="2"/>
  <c r="FG1515" i="2"/>
  <c r="FI1514" i="2"/>
  <c r="FH1514" i="2"/>
  <c r="FG1514" i="2"/>
  <c r="FI1513" i="2"/>
  <c r="FH1513" i="2"/>
  <c r="FG1513" i="2"/>
  <c r="FI1512" i="2"/>
  <c r="FH1512" i="2"/>
  <c r="FG1512" i="2"/>
  <c r="FI1511" i="2"/>
  <c r="FH1511" i="2"/>
  <c r="FG1511" i="2"/>
  <c r="FI1510" i="2"/>
  <c r="FH1510" i="2"/>
  <c r="FG1510" i="2"/>
  <c r="FI1509" i="2"/>
  <c r="FH1509" i="2"/>
  <c r="FG1509" i="2"/>
  <c r="FI1508" i="2"/>
  <c r="FH1508" i="2"/>
  <c r="FG1508" i="2"/>
  <c r="FI1507" i="2"/>
  <c r="FH1507" i="2"/>
  <c r="FG1507" i="2"/>
  <c r="FI1506" i="2"/>
  <c r="FH1506" i="2"/>
  <c r="FG1506" i="2"/>
  <c r="FI1505" i="2"/>
  <c r="FH1505" i="2"/>
  <c r="FG1505" i="2"/>
  <c r="FI1504" i="2"/>
  <c r="FH1504" i="2"/>
  <c r="FG1504" i="2"/>
  <c r="FI1503" i="2"/>
  <c r="FH1503" i="2"/>
  <c r="FG1503" i="2"/>
  <c r="FI1502" i="2"/>
  <c r="FH1502" i="2"/>
  <c r="FG1502" i="2"/>
  <c r="FI1501" i="2"/>
  <c r="FH1501" i="2"/>
  <c r="FG1501" i="2"/>
  <c r="FI1500" i="2"/>
  <c r="FH1500" i="2"/>
  <c r="FG1500" i="2"/>
  <c r="FI1499" i="2"/>
  <c r="FH1499" i="2"/>
  <c r="FG1499" i="2"/>
  <c r="FI1498" i="2"/>
  <c r="FH1498" i="2"/>
  <c r="FG1498" i="2"/>
  <c r="FI1497" i="2"/>
  <c r="FH1497" i="2"/>
  <c r="FG1497" i="2"/>
  <c r="FI1496" i="2"/>
  <c r="FH1496" i="2"/>
  <c r="FG1496" i="2"/>
  <c r="FI1495" i="2"/>
  <c r="FH1495" i="2"/>
  <c r="FG1495" i="2"/>
  <c r="FI1494" i="2"/>
  <c r="FH1494" i="2"/>
  <c r="FG1494" i="2"/>
  <c r="FI1493" i="2"/>
  <c r="FH1493" i="2"/>
  <c r="FG1493" i="2"/>
  <c r="FI1492" i="2"/>
  <c r="FH1492" i="2"/>
  <c r="FG1492" i="2"/>
  <c r="FI1491" i="2"/>
  <c r="FH1491" i="2"/>
  <c r="FG1491" i="2"/>
  <c r="FI1490" i="2"/>
  <c r="FH1490" i="2"/>
  <c r="FG1490" i="2"/>
  <c r="FI1489" i="2"/>
  <c r="FH1489" i="2"/>
  <c r="FG1489" i="2"/>
  <c r="FI1488" i="2"/>
  <c r="FH1488" i="2"/>
  <c r="FG1488" i="2"/>
  <c r="FI1487" i="2"/>
  <c r="FH1487" i="2"/>
  <c r="FG1487" i="2"/>
  <c r="FI1486" i="2"/>
  <c r="FH1486" i="2"/>
  <c r="FG1486" i="2"/>
  <c r="FI1485" i="2"/>
  <c r="FH1485" i="2"/>
  <c r="FG1485" i="2"/>
  <c r="FI1484" i="2"/>
  <c r="FH1484" i="2"/>
  <c r="FG1484" i="2"/>
  <c r="FI1483" i="2"/>
  <c r="FH1483" i="2"/>
  <c r="FG1483" i="2"/>
  <c r="FI1482" i="2"/>
  <c r="FH1482" i="2"/>
  <c r="FG1482" i="2"/>
  <c r="FI1481" i="2"/>
  <c r="FH1481" i="2"/>
  <c r="FG1481" i="2"/>
  <c r="FI1480" i="2"/>
  <c r="FH1480" i="2"/>
  <c r="FG1480" i="2"/>
  <c r="FI1479" i="2"/>
  <c r="FH1479" i="2"/>
  <c r="FG1479" i="2"/>
  <c r="FI1478" i="2"/>
  <c r="FH1478" i="2"/>
  <c r="FG1478" i="2"/>
  <c r="FI1477" i="2"/>
  <c r="FH1477" i="2"/>
  <c r="FG1477" i="2"/>
  <c r="FI1476" i="2"/>
  <c r="FH1476" i="2"/>
  <c r="FG1476" i="2"/>
  <c r="FI1475" i="2"/>
  <c r="FH1475" i="2"/>
  <c r="FG1475" i="2"/>
  <c r="FI1474" i="2"/>
  <c r="FH1474" i="2"/>
  <c r="FG1474" i="2"/>
  <c r="FI1473" i="2"/>
  <c r="FH1473" i="2"/>
  <c r="FG1473" i="2"/>
  <c r="FI1472" i="2"/>
  <c r="FH1472" i="2"/>
  <c r="FG1472" i="2"/>
  <c r="FI1471" i="2"/>
  <c r="FH1471" i="2"/>
  <c r="FG1471" i="2"/>
  <c r="FI1470" i="2"/>
  <c r="FH1470" i="2"/>
  <c r="FG1470" i="2"/>
  <c r="FI1469" i="2"/>
  <c r="FH1469" i="2"/>
  <c r="FG1469" i="2"/>
  <c r="FI1468" i="2"/>
  <c r="FH1468" i="2"/>
  <c r="FG1468" i="2"/>
  <c r="FI1467" i="2"/>
  <c r="FH1467" i="2"/>
  <c r="FG1467" i="2"/>
  <c r="FI1466" i="2"/>
  <c r="FH1466" i="2"/>
  <c r="FG1466" i="2"/>
  <c r="FI1465" i="2"/>
  <c r="FH1465" i="2"/>
  <c r="FG1465" i="2"/>
  <c r="FI1464" i="2"/>
  <c r="FH1464" i="2"/>
  <c r="FG1464" i="2"/>
  <c r="FI1463" i="2"/>
  <c r="FH1463" i="2"/>
  <c r="FG1463" i="2"/>
  <c r="FI1462" i="2"/>
  <c r="FH1462" i="2"/>
  <c r="FG1462" i="2"/>
  <c r="FI1461" i="2"/>
  <c r="FH1461" i="2"/>
  <c r="FG1461" i="2"/>
  <c r="FI1460" i="2"/>
  <c r="FH1460" i="2"/>
  <c r="FG1460" i="2"/>
  <c r="FI1459" i="2"/>
  <c r="FH1459" i="2"/>
  <c r="FG1459" i="2"/>
  <c r="FI1458" i="2"/>
  <c r="FH1458" i="2"/>
  <c r="FG1458" i="2"/>
  <c r="FI1457" i="2"/>
  <c r="FH1457" i="2"/>
  <c r="FG1457" i="2"/>
  <c r="FI1456" i="2"/>
  <c r="FH1456" i="2"/>
  <c r="FG1456" i="2"/>
  <c r="FI1455" i="2"/>
  <c r="FH1455" i="2"/>
  <c r="FG1455" i="2"/>
  <c r="FI1454" i="2"/>
  <c r="FH1454" i="2"/>
  <c r="FG1454" i="2"/>
  <c r="FI1453" i="2"/>
  <c r="FH1453" i="2"/>
  <c r="FG1453" i="2"/>
  <c r="FI1452" i="2"/>
  <c r="FH1452" i="2"/>
  <c r="FG1452" i="2"/>
  <c r="FI1451" i="2"/>
  <c r="FH1451" i="2"/>
  <c r="FG1451" i="2"/>
  <c r="FI1450" i="2"/>
  <c r="FH1450" i="2"/>
  <c r="FG1450" i="2"/>
  <c r="FI1449" i="2"/>
  <c r="FH1449" i="2"/>
  <c r="FG1449" i="2"/>
  <c r="FI1448" i="2"/>
  <c r="FH1448" i="2"/>
  <c r="FG1448" i="2"/>
  <c r="FI1447" i="2"/>
  <c r="FH1447" i="2"/>
  <c r="FG1447" i="2"/>
  <c r="FI1446" i="2"/>
  <c r="FH1446" i="2"/>
  <c r="FG1446" i="2"/>
  <c r="FI1445" i="2"/>
  <c r="FH1445" i="2"/>
  <c r="FG1445" i="2"/>
  <c r="FI1444" i="2"/>
  <c r="FH1444" i="2"/>
  <c r="FG1444" i="2"/>
  <c r="FI1443" i="2"/>
  <c r="FH1443" i="2"/>
  <c r="FG1443" i="2"/>
  <c r="FI1442" i="2"/>
  <c r="FH1442" i="2"/>
  <c r="FG1442" i="2"/>
  <c r="FI1441" i="2"/>
  <c r="FH1441" i="2"/>
  <c r="FG1441" i="2"/>
  <c r="FI1440" i="2"/>
  <c r="FH1440" i="2"/>
  <c r="FG1440" i="2"/>
  <c r="FI1439" i="2"/>
  <c r="FH1439" i="2"/>
  <c r="FG1439" i="2"/>
  <c r="FI1438" i="2"/>
  <c r="FH1438" i="2"/>
  <c r="FG1438" i="2"/>
  <c r="FI1437" i="2"/>
  <c r="FH1437" i="2"/>
  <c r="FG1437" i="2"/>
  <c r="FI1436" i="2"/>
  <c r="FH1436" i="2"/>
  <c r="FG1436" i="2"/>
  <c r="FI1435" i="2"/>
  <c r="FH1435" i="2"/>
  <c r="FG1435" i="2"/>
  <c r="FI1434" i="2"/>
  <c r="FH1434" i="2"/>
  <c r="FG1434" i="2"/>
  <c r="FI1433" i="2"/>
  <c r="FH1433" i="2"/>
  <c r="FG1433" i="2"/>
  <c r="FI1432" i="2"/>
  <c r="FH1432" i="2"/>
  <c r="FG1432" i="2"/>
  <c r="FI1431" i="2"/>
  <c r="FH1431" i="2"/>
  <c r="FG1431" i="2"/>
  <c r="FI1430" i="2"/>
  <c r="FH1430" i="2"/>
  <c r="FG1430" i="2"/>
  <c r="FI1429" i="2"/>
  <c r="FH1429" i="2"/>
  <c r="FG1429" i="2"/>
  <c r="FI1428" i="2"/>
  <c r="FH1428" i="2"/>
  <c r="FG1428" i="2"/>
  <c r="FI1427" i="2"/>
  <c r="FH1427" i="2"/>
  <c r="FG1427" i="2"/>
  <c r="FI1426" i="2"/>
  <c r="FH1426" i="2"/>
  <c r="FG1426" i="2"/>
  <c r="FI1425" i="2"/>
  <c r="FH1425" i="2"/>
  <c r="FG1425" i="2"/>
  <c r="FI1424" i="2"/>
  <c r="FH1424" i="2"/>
  <c r="FG1424" i="2"/>
  <c r="FI1423" i="2"/>
  <c r="FH1423" i="2"/>
  <c r="FG1423" i="2"/>
  <c r="FI1422" i="2"/>
  <c r="FH1422" i="2"/>
  <c r="FG1422" i="2"/>
  <c r="FI1421" i="2"/>
  <c r="FH1421" i="2"/>
  <c r="FG1421" i="2"/>
  <c r="FI1420" i="2"/>
  <c r="FH1420" i="2"/>
  <c r="FG1420" i="2"/>
  <c r="FI1419" i="2"/>
  <c r="FH1419" i="2"/>
  <c r="FG1419" i="2"/>
  <c r="FI1418" i="2"/>
  <c r="FH1418" i="2"/>
  <c r="FG1418" i="2"/>
  <c r="FI1417" i="2"/>
  <c r="FH1417" i="2"/>
  <c r="FG1417" i="2"/>
  <c r="FI1416" i="2"/>
  <c r="FH1416" i="2"/>
  <c r="FG1416" i="2"/>
  <c r="FI1415" i="2"/>
  <c r="FH1415" i="2"/>
  <c r="FG1415" i="2"/>
  <c r="FI1414" i="2"/>
  <c r="FH1414" i="2"/>
  <c r="FG1414" i="2"/>
  <c r="FI1413" i="2"/>
  <c r="FH1413" i="2"/>
  <c r="FG1413" i="2"/>
  <c r="FI1412" i="2"/>
  <c r="FH1412" i="2"/>
  <c r="FG1412" i="2"/>
  <c r="FI1411" i="2"/>
  <c r="FH1411" i="2"/>
  <c r="FG1411" i="2"/>
  <c r="FI1410" i="2"/>
  <c r="FH1410" i="2"/>
  <c r="FG1410" i="2"/>
  <c r="FI1409" i="2"/>
  <c r="FH1409" i="2"/>
  <c r="FG1409" i="2"/>
  <c r="FI1408" i="2"/>
  <c r="FH1408" i="2"/>
  <c r="FG1408" i="2"/>
  <c r="FI1407" i="2"/>
  <c r="FH1407" i="2"/>
  <c r="FG1407" i="2"/>
  <c r="FI1406" i="2"/>
  <c r="FH1406" i="2"/>
  <c r="FG1406" i="2"/>
  <c r="FI1405" i="2"/>
  <c r="FH1405" i="2"/>
  <c r="FG1405" i="2"/>
  <c r="FI1404" i="2"/>
  <c r="FH1404" i="2"/>
  <c r="FG1404" i="2"/>
  <c r="FI1403" i="2"/>
  <c r="FH1403" i="2"/>
  <c r="FG1403" i="2"/>
  <c r="FI1402" i="2"/>
  <c r="FH1402" i="2"/>
  <c r="FG1402" i="2"/>
  <c r="FI1401" i="2"/>
  <c r="FH1401" i="2"/>
  <c r="FG1401" i="2"/>
  <c r="FI1400" i="2"/>
  <c r="FH1400" i="2"/>
  <c r="FG1400" i="2"/>
  <c r="FI1399" i="2"/>
  <c r="FH1399" i="2"/>
  <c r="FG1399" i="2"/>
  <c r="FI1398" i="2"/>
  <c r="FH1398" i="2"/>
  <c r="FG1398" i="2"/>
  <c r="FI1397" i="2"/>
  <c r="FH1397" i="2"/>
  <c r="FG1397" i="2"/>
  <c r="FI1396" i="2"/>
  <c r="FH1396" i="2"/>
  <c r="FG1396" i="2"/>
  <c r="FI1395" i="2"/>
  <c r="FH1395" i="2"/>
  <c r="FG1395" i="2"/>
  <c r="FI1394" i="2"/>
  <c r="FH1394" i="2"/>
  <c r="FG1394" i="2"/>
  <c r="FI1393" i="2"/>
  <c r="FH1393" i="2"/>
  <c r="FG1393" i="2"/>
  <c r="FI1392" i="2"/>
  <c r="FH1392" i="2"/>
  <c r="FG1392" i="2"/>
  <c r="FI1391" i="2"/>
  <c r="FH1391" i="2"/>
  <c r="FG1391" i="2"/>
  <c r="FI1390" i="2"/>
  <c r="FH1390" i="2"/>
  <c r="FG1390" i="2"/>
  <c r="FI1389" i="2"/>
  <c r="FH1389" i="2"/>
  <c r="FG1389" i="2"/>
  <c r="FI1388" i="2"/>
  <c r="FH1388" i="2"/>
  <c r="FG1388" i="2"/>
  <c r="FI1387" i="2"/>
  <c r="FH1387" i="2"/>
  <c r="FG1387" i="2"/>
  <c r="FI1386" i="2"/>
  <c r="FH1386" i="2"/>
  <c r="FG1386" i="2"/>
  <c r="FI1385" i="2"/>
  <c r="FH1385" i="2"/>
  <c r="FG1385" i="2"/>
  <c r="FI1384" i="2"/>
  <c r="FH1384" i="2"/>
  <c r="FG1384" i="2"/>
  <c r="FI1383" i="2"/>
  <c r="FH1383" i="2"/>
  <c r="FG1383" i="2"/>
  <c r="FI1382" i="2"/>
  <c r="FH1382" i="2"/>
  <c r="FG1382" i="2"/>
  <c r="FI1381" i="2"/>
  <c r="FH1381" i="2"/>
  <c r="FG1381" i="2"/>
  <c r="FI1380" i="2"/>
  <c r="FH1380" i="2"/>
  <c r="FG1380" i="2"/>
  <c r="FI1379" i="2"/>
  <c r="FH1379" i="2"/>
  <c r="FG1379" i="2"/>
  <c r="FI1378" i="2"/>
  <c r="FH1378" i="2"/>
  <c r="FG1378" i="2"/>
  <c r="FI1377" i="2"/>
  <c r="FH1377" i="2"/>
  <c r="FG1377" i="2"/>
  <c r="FI1376" i="2"/>
  <c r="FH1376" i="2"/>
  <c r="FG1376" i="2"/>
  <c r="FI1375" i="2"/>
  <c r="FH1375" i="2"/>
  <c r="FG1375" i="2"/>
  <c r="FI1374" i="2"/>
  <c r="FH1374" i="2"/>
  <c r="FG1374" i="2"/>
  <c r="FI1373" i="2"/>
  <c r="FH1373" i="2"/>
  <c r="FG1373" i="2"/>
  <c r="FI1372" i="2"/>
  <c r="FH1372" i="2"/>
  <c r="FG1372" i="2"/>
  <c r="FI1371" i="2"/>
  <c r="FH1371" i="2"/>
  <c r="FG1371" i="2"/>
  <c r="FI1370" i="2"/>
  <c r="FH1370" i="2"/>
  <c r="FG1370" i="2"/>
  <c r="FI1369" i="2"/>
  <c r="FH1369" i="2"/>
  <c r="FG1369" i="2"/>
  <c r="FI1368" i="2"/>
  <c r="FH1368" i="2"/>
  <c r="FG1368" i="2"/>
  <c r="FI1367" i="2"/>
  <c r="FH1367" i="2"/>
  <c r="FG1367" i="2"/>
  <c r="FI1366" i="2"/>
  <c r="FH1366" i="2"/>
  <c r="FG1366" i="2"/>
  <c r="FI1365" i="2"/>
  <c r="FH1365" i="2"/>
  <c r="FG1365" i="2"/>
  <c r="FI1364" i="2"/>
  <c r="FH1364" i="2"/>
  <c r="FG1364" i="2"/>
  <c r="FI1363" i="2"/>
  <c r="FH1363" i="2"/>
  <c r="FG1363" i="2"/>
  <c r="FI1362" i="2"/>
  <c r="FH1362" i="2"/>
  <c r="FG1362" i="2"/>
  <c r="FI1361" i="2"/>
  <c r="FH1361" i="2"/>
  <c r="FG1361" i="2"/>
  <c r="FI1360" i="2"/>
  <c r="FH1360" i="2"/>
  <c r="FG1360" i="2"/>
  <c r="FI1359" i="2"/>
  <c r="FH1359" i="2"/>
  <c r="FG1359" i="2"/>
  <c r="FI1358" i="2"/>
  <c r="FH1358" i="2"/>
  <c r="FG1358" i="2"/>
  <c r="FI1357" i="2"/>
  <c r="FH1357" i="2"/>
  <c r="FG1357" i="2"/>
  <c r="FI1356" i="2"/>
  <c r="FH1356" i="2"/>
  <c r="FG1356" i="2"/>
  <c r="FI1355" i="2"/>
  <c r="FH1355" i="2"/>
  <c r="FG1355" i="2"/>
  <c r="FI1354" i="2"/>
  <c r="FH1354" i="2"/>
  <c r="FG1354" i="2"/>
  <c r="FI1353" i="2"/>
  <c r="FH1353" i="2"/>
  <c r="FG1353" i="2"/>
  <c r="FI1352" i="2"/>
  <c r="FH1352" i="2"/>
  <c r="FG1352" i="2"/>
  <c r="FI1351" i="2"/>
  <c r="FH1351" i="2"/>
  <c r="FG1351" i="2"/>
  <c r="FI1350" i="2"/>
  <c r="FH1350" i="2"/>
  <c r="FG1350" i="2"/>
  <c r="FI1349" i="2"/>
  <c r="FH1349" i="2"/>
  <c r="FG1349" i="2"/>
  <c r="FI1348" i="2"/>
  <c r="FH1348" i="2"/>
  <c r="FG1348" i="2"/>
  <c r="FI1347" i="2"/>
  <c r="FH1347" i="2"/>
  <c r="FG1347" i="2"/>
  <c r="FI1346" i="2"/>
  <c r="FH1346" i="2"/>
  <c r="FG1346" i="2"/>
  <c r="FI1345" i="2"/>
  <c r="FH1345" i="2"/>
  <c r="FG1345" i="2"/>
  <c r="FI1344" i="2"/>
  <c r="FH1344" i="2"/>
  <c r="FG1344" i="2"/>
  <c r="FI1343" i="2"/>
  <c r="FH1343" i="2"/>
  <c r="FG1343" i="2"/>
  <c r="FI1342" i="2"/>
  <c r="FH1342" i="2"/>
  <c r="FG1342" i="2"/>
  <c r="FI1341" i="2"/>
  <c r="FH1341" i="2"/>
  <c r="FG1341" i="2"/>
  <c r="FI1340" i="2"/>
  <c r="FH1340" i="2"/>
  <c r="FG1340" i="2"/>
  <c r="FI1339" i="2"/>
  <c r="FH1339" i="2"/>
  <c r="FG1339" i="2"/>
  <c r="FI1338" i="2"/>
  <c r="FH1338" i="2"/>
  <c r="FG1338" i="2"/>
  <c r="FI1337" i="2"/>
  <c r="FH1337" i="2"/>
  <c r="FG1337" i="2"/>
  <c r="FI1336" i="2"/>
  <c r="FH1336" i="2"/>
  <c r="FG1336" i="2"/>
  <c r="FI1335" i="2"/>
  <c r="FH1335" i="2"/>
  <c r="FG1335" i="2"/>
  <c r="FI1334" i="2"/>
  <c r="FH1334" i="2"/>
  <c r="FG1334" i="2"/>
  <c r="FI1333" i="2"/>
  <c r="FH1333" i="2"/>
  <c r="FG1333" i="2"/>
  <c r="FI1332" i="2"/>
  <c r="FH1332" i="2"/>
  <c r="FG1332" i="2"/>
  <c r="FI1331" i="2"/>
  <c r="FH1331" i="2"/>
  <c r="FG1331" i="2"/>
  <c r="FI1330" i="2"/>
  <c r="FH1330" i="2"/>
  <c r="FG1330" i="2"/>
  <c r="FI1329" i="2"/>
  <c r="FH1329" i="2"/>
  <c r="FG1329" i="2"/>
  <c r="FI1328" i="2"/>
  <c r="FH1328" i="2"/>
  <c r="FG1328" i="2"/>
  <c r="FI1327" i="2"/>
  <c r="FH1327" i="2"/>
  <c r="FG1327" i="2"/>
  <c r="FI1326" i="2"/>
  <c r="FH1326" i="2"/>
  <c r="FG1326" i="2"/>
  <c r="FI1325" i="2"/>
  <c r="FH1325" i="2"/>
  <c r="FG1325" i="2"/>
  <c r="FI1324" i="2"/>
  <c r="FH1324" i="2"/>
  <c r="FG1324" i="2"/>
  <c r="FI1323" i="2"/>
  <c r="FH1323" i="2"/>
  <c r="FG1323" i="2"/>
  <c r="FI1322" i="2"/>
  <c r="FH1322" i="2"/>
  <c r="FG1322" i="2"/>
  <c r="FI1321" i="2"/>
  <c r="FH1321" i="2"/>
  <c r="FG1321" i="2"/>
  <c r="FI1320" i="2"/>
  <c r="FH1320" i="2"/>
  <c r="FG1320" i="2"/>
  <c r="FI1319" i="2"/>
  <c r="FH1319" i="2"/>
  <c r="FG1319" i="2"/>
  <c r="FI1318" i="2"/>
  <c r="FH1318" i="2"/>
  <c r="FG1318" i="2"/>
  <c r="FI1317" i="2"/>
  <c r="FH1317" i="2"/>
  <c r="FG1317" i="2"/>
  <c r="FI1316" i="2"/>
  <c r="FH1316" i="2"/>
  <c r="FG1316" i="2"/>
  <c r="FI1315" i="2"/>
  <c r="FH1315" i="2"/>
  <c r="FG1315" i="2"/>
  <c r="FI1314" i="2"/>
  <c r="FH1314" i="2"/>
  <c r="FG1314" i="2"/>
  <c r="FI1313" i="2"/>
  <c r="FH1313" i="2"/>
  <c r="FG1313" i="2"/>
  <c r="FI1312" i="2"/>
  <c r="FH1312" i="2"/>
  <c r="FG1312" i="2"/>
  <c r="FI1311" i="2"/>
  <c r="FH1311" i="2"/>
  <c r="FG1311" i="2"/>
  <c r="FI1310" i="2"/>
  <c r="FH1310" i="2"/>
  <c r="FG1310" i="2"/>
  <c r="FI1309" i="2"/>
  <c r="FH1309" i="2"/>
  <c r="FG1309" i="2"/>
  <c r="FI1308" i="2"/>
  <c r="FH1308" i="2"/>
  <c r="FG1308" i="2"/>
  <c r="FI1307" i="2"/>
  <c r="FH1307" i="2"/>
  <c r="FG1307" i="2"/>
  <c r="FI1306" i="2"/>
  <c r="FH1306" i="2"/>
  <c r="FG1306" i="2"/>
  <c r="FI1305" i="2"/>
  <c r="FH1305" i="2"/>
  <c r="FG1305" i="2"/>
  <c r="FI1304" i="2"/>
  <c r="FH1304" i="2"/>
  <c r="FG1304" i="2"/>
  <c r="FI1303" i="2"/>
  <c r="FH1303" i="2"/>
  <c r="FG1303" i="2"/>
  <c r="FI1302" i="2"/>
  <c r="FH1302" i="2"/>
  <c r="FG1302" i="2"/>
  <c r="FI1301" i="2"/>
  <c r="FH1301" i="2"/>
  <c r="FG1301" i="2"/>
  <c r="FI1300" i="2"/>
  <c r="FH1300" i="2"/>
  <c r="FG1300" i="2"/>
  <c r="FI1299" i="2"/>
  <c r="FH1299" i="2"/>
  <c r="FG1299" i="2"/>
  <c r="FI1298" i="2"/>
  <c r="FH1298" i="2"/>
  <c r="FG1298" i="2"/>
  <c r="FI1297" i="2"/>
  <c r="FH1297" i="2"/>
  <c r="FG1297" i="2"/>
  <c r="FI1296" i="2"/>
  <c r="FH1296" i="2"/>
  <c r="FG1296" i="2"/>
  <c r="FI1295" i="2"/>
  <c r="FH1295" i="2"/>
  <c r="FG1295" i="2"/>
  <c r="FI1294" i="2"/>
  <c r="FH1294" i="2"/>
  <c r="FG1294" i="2"/>
  <c r="FI1293" i="2"/>
  <c r="FH1293" i="2"/>
  <c r="FG1293" i="2"/>
  <c r="FI1292" i="2"/>
  <c r="FH1292" i="2"/>
  <c r="FG1292" i="2"/>
  <c r="FI1291" i="2"/>
  <c r="FH1291" i="2"/>
  <c r="FG1291" i="2"/>
  <c r="FI1290" i="2"/>
  <c r="FH1290" i="2"/>
  <c r="FG1290" i="2"/>
  <c r="FI1289" i="2"/>
  <c r="FH1289" i="2"/>
  <c r="FG1289" i="2"/>
  <c r="FI1288" i="2"/>
  <c r="FH1288" i="2"/>
  <c r="FG1288" i="2"/>
  <c r="FI1287" i="2"/>
  <c r="FH1287" i="2"/>
  <c r="FG1287" i="2"/>
  <c r="FI1286" i="2"/>
  <c r="FH1286" i="2"/>
  <c r="FG1286" i="2"/>
  <c r="FI1285" i="2"/>
  <c r="FH1285" i="2"/>
  <c r="FG1285" i="2"/>
  <c r="FI1284" i="2"/>
  <c r="FH1284" i="2"/>
  <c r="FG1284" i="2"/>
  <c r="FI1283" i="2"/>
  <c r="FH1283" i="2"/>
  <c r="FG1283" i="2"/>
  <c r="FI1282" i="2"/>
  <c r="FH1282" i="2"/>
  <c r="FG1282" i="2"/>
  <c r="FI1281" i="2"/>
  <c r="FH1281" i="2"/>
  <c r="FG1281" i="2"/>
  <c r="FI1280" i="2"/>
  <c r="FH1280" i="2"/>
  <c r="FG1280" i="2"/>
  <c r="FI1279" i="2"/>
  <c r="FH1279" i="2"/>
  <c r="FG1279" i="2"/>
  <c r="FI1278" i="2"/>
  <c r="FH1278" i="2"/>
  <c r="FG1278" i="2"/>
  <c r="FI1277" i="2"/>
  <c r="FH1277" i="2"/>
  <c r="FG1277" i="2"/>
  <c r="FI1276" i="2"/>
  <c r="FH1276" i="2"/>
  <c r="FG1276" i="2"/>
  <c r="FI1275" i="2"/>
  <c r="FH1275" i="2"/>
  <c r="FG1275" i="2"/>
  <c r="FI1274" i="2"/>
  <c r="FH1274" i="2"/>
  <c r="FG1274" i="2"/>
  <c r="FI1273" i="2"/>
  <c r="FH1273" i="2"/>
  <c r="FG1273" i="2"/>
  <c r="FI1272" i="2"/>
  <c r="FH1272" i="2"/>
  <c r="FG1272" i="2"/>
  <c r="FI1271" i="2"/>
  <c r="FH1271" i="2"/>
  <c r="FG1271" i="2"/>
  <c r="FI1270" i="2"/>
  <c r="FH1270" i="2"/>
  <c r="FG1270" i="2"/>
  <c r="FI1269" i="2"/>
  <c r="FH1269" i="2"/>
  <c r="FG1269" i="2"/>
  <c r="FI1268" i="2"/>
  <c r="FH1268" i="2"/>
  <c r="FG1268" i="2"/>
  <c r="FI1267" i="2"/>
  <c r="FH1267" i="2"/>
  <c r="FG1267" i="2"/>
  <c r="FI1266" i="2"/>
  <c r="FH1266" i="2"/>
  <c r="FG1266" i="2"/>
  <c r="FI1265" i="2"/>
  <c r="FH1265" i="2"/>
  <c r="FG1265" i="2"/>
  <c r="FI1264" i="2"/>
  <c r="FH1264" i="2"/>
  <c r="FG1264" i="2"/>
  <c r="FI1263" i="2"/>
  <c r="FH1263" i="2"/>
  <c r="FG1263" i="2"/>
  <c r="FI1262" i="2"/>
  <c r="FH1262" i="2"/>
  <c r="FG1262" i="2"/>
  <c r="FI1261" i="2"/>
  <c r="FH1261" i="2"/>
  <c r="FG1261" i="2"/>
  <c r="FI1260" i="2"/>
  <c r="FH1260" i="2"/>
  <c r="FG1260" i="2"/>
  <c r="FI1259" i="2"/>
  <c r="FH1259" i="2"/>
  <c r="FG1259" i="2"/>
  <c r="FI1258" i="2"/>
  <c r="FH1258" i="2"/>
  <c r="FG1258" i="2"/>
  <c r="FI1257" i="2"/>
  <c r="FH1257" i="2"/>
  <c r="FG1257" i="2"/>
  <c r="FI1256" i="2"/>
  <c r="FH1256" i="2"/>
  <c r="FG1256" i="2"/>
  <c r="FI1255" i="2"/>
  <c r="FH1255" i="2"/>
  <c r="FG1255" i="2"/>
  <c r="FI1254" i="2"/>
  <c r="FH1254" i="2"/>
  <c r="FG1254" i="2"/>
  <c r="FI1253" i="2"/>
  <c r="FH1253" i="2"/>
  <c r="FG1253" i="2"/>
  <c r="FI1252" i="2"/>
  <c r="FH1252" i="2"/>
  <c r="FG1252" i="2"/>
  <c r="FI1251" i="2"/>
  <c r="FH1251" i="2"/>
  <c r="FG1251" i="2"/>
  <c r="FI1250" i="2"/>
  <c r="FH1250" i="2"/>
  <c r="FG1250" i="2"/>
  <c r="FI1249" i="2"/>
  <c r="FH1249" i="2"/>
  <c r="FG1249" i="2"/>
  <c r="FI1248" i="2"/>
  <c r="FH1248" i="2"/>
  <c r="FG1248" i="2"/>
  <c r="FI1247" i="2"/>
  <c r="FH1247" i="2"/>
  <c r="FG1247" i="2"/>
  <c r="FI1246" i="2"/>
  <c r="FH1246" i="2"/>
  <c r="FG1246" i="2"/>
  <c r="FI1245" i="2"/>
  <c r="FH1245" i="2"/>
  <c r="FG1245" i="2"/>
  <c r="FI1244" i="2"/>
  <c r="FH1244" i="2"/>
  <c r="FG1244" i="2"/>
  <c r="FI1243" i="2"/>
  <c r="FH1243" i="2"/>
  <c r="FG1243" i="2"/>
  <c r="FI1242" i="2"/>
  <c r="FH1242" i="2"/>
  <c r="FG1242" i="2"/>
  <c r="FI1241" i="2"/>
  <c r="FH1241" i="2"/>
  <c r="FG1241" i="2"/>
  <c r="FI1240" i="2"/>
  <c r="FH1240" i="2"/>
  <c r="FG1240" i="2"/>
  <c r="FI1239" i="2"/>
  <c r="FH1239" i="2"/>
  <c r="FG1239" i="2"/>
  <c r="FI1238" i="2"/>
  <c r="FH1238" i="2"/>
  <c r="FG1238" i="2"/>
  <c r="FI1237" i="2"/>
  <c r="FH1237" i="2"/>
  <c r="FG1237" i="2"/>
  <c r="FI1236" i="2"/>
  <c r="FH1236" i="2"/>
  <c r="FG1236" i="2"/>
  <c r="FI1235" i="2"/>
  <c r="FH1235" i="2"/>
  <c r="FG1235" i="2"/>
  <c r="FI1234" i="2"/>
  <c r="FH1234" i="2"/>
  <c r="FG1234" i="2"/>
  <c r="FI1233" i="2"/>
  <c r="FH1233" i="2"/>
  <c r="FG1233" i="2"/>
  <c r="FI1232" i="2"/>
  <c r="FH1232" i="2"/>
  <c r="FG1232" i="2"/>
  <c r="FI1231" i="2"/>
  <c r="FH1231" i="2"/>
  <c r="FG1231" i="2"/>
  <c r="FI1230" i="2"/>
  <c r="FH1230" i="2"/>
  <c r="FG1230" i="2"/>
  <c r="FI1229" i="2"/>
  <c r="FH1229" i="2"/>
  <c r="FG1229" i="2"/>
  <c r="FI1228" i="2"/>
  <c r="FH1228" i="2"/>
  <c r="FG1228" i="2"/>
  <c r="FI1227" i="2"/>
  <c r="FH1227" i="2"/>
  <c r="FG1227" i="2"/>
  <c r="FI1226" i="2"/>
  <c r="FH1226" i="2"/>
  <c r="FG1226" i="2"/>
  <c r="FI1225" i="2"/>
  <c r="FH1225" i="2"/>
  <c r="FG1225" i="2"/>
  <c r="FI1224" i="2"/>
  <c r="FH1224" i="2"/>
  <c r="FG1224" i="2"/>
  <c r="FI1223" i="2"/>
  <c r="FH1223" i="2"/>
  <c r="FG1223" i="2"/>
  <c r="FI1222" i="2"/>
  <c r="FH1222" i="2"/>
  <c r="FG1222" i="2"/>
  <c r="FI1221" i="2"/>
  <c r="FH1221" i="2"/>
  <c r="FG1221" i="2"/>
  <c r="FI1220" i="2"/>
  <c r="FH1220" i="2"/>
  <c r="FG1220" i="2"/>
  <c r="FI1219" i="2"/>
  <c r="FH1219" i="2"/>
  <c r="FG1219" i="2"/>
  <c r="FI1218" i="2"/>
  <c r="FH1218" i="2"/>
  <c r="FG1218" i="2"/>
  <c r="FI1217" i="2"/>
  <c r="FH1217" i="2"/>
  <c r="FG1217" i="2"/>
  <c r="FI1216" i="2"/>
  <c r="FH1216" i="2"/>
  <c r="FG1216" i="2"/>
  <c r="FI1215" i="2"/>
  <c r="FH1215" i="2"/>
  <c r="FG1215" i="2"/>
  <c r="FI1214" i="2"/>
  <c r="FH1214" i="2"/>
  <c r="FG1214" i="2"/>
  <c r="FI1213" i="2"/>
  <c r="FH1213" i="2"/>
  <c r="FG1213" i="2"/>
  <c r="FI1212" i="2"/>
  <c r="FH1212" i="2"/>
  <c r="FG1212" i="2"/>
  <c r="FI1211" i="2"/>
  <c r="FH1211" i="2"/>
  <c r="FG1211" i="2"/>
  <c r="FI1210" i="2"/>
  <c r="FH1210" i="2"/>
  <c r="FG1210" i="2"/>
  <c r="FI1209" i="2"/>
  <c r="FH1209" i="2"/>
  <c r="FG1209" i="2"/>
  <c r="FI1208" i="2"/>
  <c r="FH1208" i="2"/>
  <c r="FG1208" i="2"/>
  <c r="FI1207" i="2"/>
  <c r="FH1207" i="2"/>
  <c r="FG1207" i="2"/>
  <c r="FI1206" i="2"/>
  <c r="FH1206" i="2"/>
  <c r="FG1206" i="2"/>
  <c r="FI1205" i="2"/>
  <c r="FH1205" i="2"/>
  <c r="FG1205" i="2"/>
  <c r="FI1204" i="2"/>
  <c r="FH1204" i="2"/>
  <c r="FG1204" i="2"/>
  <c r="FI1203" i="2"/>
  <c r="FH1203" i="2"/>
  <c r="FG1203" i="2"/>
  <c r="FI1202" i="2"/>
  <c r="FH1202" i="2"/>
  <c r="FG1202" i="2"/>
  <c r="FI1201" i="2"/>
  <c r="FH1201" i="2"/>
  <c r="FG1201" i="2"/>
  <c r="FI1200" i="2"/>
  <c r="FH1200" i="2"/>
  <c r="FG1200" i="2"/>
  <c r="FI1199" i="2"/>
  <c r="FH1199" i="2"/>
  <c r="FG1199" i="2"/>
  <c r="FI1198" i="2"/>
  <c r="FH1198" i="2"/>
  <c r="FG1198" i="2"/>
  <c r="FI1197" i="2"/>
  <c r="FH1197" i="2"/>
  <c r="FG1197" i="2"/>
  <c r="FI1196" i="2"/>
  <c r="FH1196" i="2"/>
  <c r="FG1196" i="2"/>
  <c r="FI1195" i="2"/>
  <c r="FH1195" i="2"/>
  <c r="FG1195" i="2"/>
  <c r="FI1194" i="2"/>
  <c r="FH1194" i="2"/>
  <c r="FG1194" i="2"/>
  <c r="FI1193" i="2"/>
  <c r="FH1193" i="2"/>
  <c r="FG1193" i="2"/>
  <c r="FI1192" i="2"/>
  <c r="FH1192" i="2"/>
  <c r="FG1192" i="2"/>
  <c r="FI1191" i="2"/>
  <c r="FH1191" i="2"/>
  <c r="FG1191" i="2"/>
  <c r="FI1190" i="2"/>
  <c r="FH1190" i="2"/>
  <c r="FG1190" i="2"/>
  <c r="FI1189" i="2"/>
  <c r="FH1189" i="2"/>
  <c r="FG1189" i="2"/>
  <c r="FI1188" i="2"/>
  <c r="FH1188" i="2"/>
  <c r="FG1188" i="2"/>
  <c r="FI1187" i="2"/>
  <c r="FH1187" i="2"/>
  <c r="FG1187" i="2"/>
  <c r="FI1186" i="2"/>
  <c r="FH1186" i="2"/>
  <c r="FG1186" i="2"/>
  <c r="FI1185" i="2"/>
  <c r="FH1185" i="2"/>
  <c r="FG1185" i="2"/>
  <c r="FI1184" i="2"/>
  <c r="FH1184" i="2"/>
  <c r="FG1184" i="2"/>
  <c r="FI1183" i="2"/>
  <c r="FH1183" i="2"/>
  <c r="FG1183" i="2"/>
  <c r="FI1182" i="2"/>
  <c r="FH1182" i="2"/>
  <c r="FG1182" i="2"/>
  <c r="FI1181" i="2"/>
  <c r="FH1181" i="2"/>
  <c r="FG1181" i="2"/>
  <c r="FI1180" i="2"/>
  <c r="FH1180" i="2"/>
  <c r="FG1180" i="2"/>
  <c r="FI1179" i="2"/>
  <c r="FH1179" i="2"/>
  <c r="FG1179" i="2"/>
  <c r="FI1178" i="2"/>
  <c r="FH1178" i="2"/>
  <c r="FG1178" i="2"/>
  <c r="FI1177" i="2"/>
  <c r="FH1177" i="2"/>
  <c r="FG1177" i="2"/>
  <c r="FI1176" i="2"/>
  <c r="FH1176" i="2"/>
  <c r="FG1176" i="2"/>
  <c r="FI1175" i="2"/>
  <c r="FH1175" i="2"/>
  <c r="FG1175" i="2"/>
  <c r="FI1174" i="2"/>
  <c r="FH1174" i="2"/>
  <c r="FG1174" i="2"/>
  <c r="FI1173" i="2"/>
  <c r="FH1173" i="2"/>
  <c r="FG1173" i="2"/>
  <c r="FI1172" i="2"/>
  <c r="FH1172" i="2"/>
  <c r="FG1172" i="2"/>
  <c r="FI1171" i="2"/>
  <c r="FH1171" i="2"/>
  <c r="FG1171" i="2"/>
  <c r="FI1170" i="2"/>
  <c r="FH1170" i="2"/>
  <c r="FG1170" i="2"/>
  <c r="FI1169" i="2"/>
  <c r="FH1169" i="2"/>
  <c r="FG1169" i="2"/>
  <c r="FI1168" i="2"/>
  <c r="FH1168" i="2"/>
  <c r="FG1168" i="2"/>
  <c r="FI1167" i="2"/>
  <c r="FH1167" i="2"/>
  <c r="FG1167" i="2"/>
  <c r="FI1166" i="2"/>
  <c r="FH1166" i="2"/>
  <c r="FG1166" i="2"/>
  <c r="FI1165" i="2"/>
  <c r="FH1165" i="2"/>
  <c r="FG1165" i="2"/>
  <c r="FI1164" i="2"/>
  <c r="FH1164" i="2"/>
  <c r="FG1164" i="2"/>
  <c r="FI1163" i="2"/>
  <c r="FH1163" i="2"/>
  <c r="FG1163" i="2"/>
  <c r="FI1162" i="2"/>
  <c r="FH1162" i="2"/>
  <c r="FG1162" i="2"/>
  <c r="FI1161" i="2"/>
  <c r="FH1161" i="2"/>
  <c r="FG1161" i="2"/>
  <c r="FI1160" i="2"/>
  <c r="FH1160" i="2"/>
  <c r="FG1160" i="2"/>
  <c r="FI1159" i="2"/>
  <c r="FH1159" i="2"/>
  <c r="FG1159" i="2"/>
  <c r="FI1158" i="2"/>
  <c r="FH1158" i="2"/>
  <c r="FG1158" i="2"/>
  <c r="FI1157" i="2"/>
  <c r="FH1157" i="2"/>
  <c r="FG1157" i="2"/>
  <c r="FI1156" i="2"/>
  <c r="FH1156" i="2"/>
  <c r="FG1156" i="2"/>
  <c r="FI1155" i="2"/>
  <c r="FH1155" i="2"/>
  <c r="FG1155" i="2"/>
  <c r="FI1154" i="2"/>
  <c r="FH1154" i="2"/>
  <c r="FG1154" i="2"/>
  <c r="FI1153" i="2"/>
  <c r="FH1153" i="2"/>
  <c r="FG1153" i="2"/>
  <c r="FI1152" i="2"/>
  <c r="FH1152" i="2"/>
  <c r="FG1152" i="2"/>
  <c r="FI1151" i="2"/>
  <c r="FH1151" i="2"/>
  <c r="FG1151" i="2"/>
  <c r="FI1150" i="2"/>
  <c r="FH1150" i="2"/>
  <c r="FG1150" i="2"/>
  <c r="FI1149" i="2"/>
  <c r="FH1149" i="2"/>
  <c r="FG1149" i="2"/>
  <c r="FI1148" i="2"/>
  <c r="FH1148" i="2"/>
  <c r="FG1148" i="2"/>
  <c r="FI1147" i="2"/>
  <c r="FH1147" i="2"/>
  <c r="FG1147" i="2"/>
  <c r="FI1146" i="2"/>
  <c r="FH1146" i="2"/>
  <c r="FG1146" i="2"/>
  <c r="FI1145" i="2"/>
  <c r="FH1145" i="2"/>
  <c r="FG1145" i="2"/>
  <c r="FI1144" i="2"/>
  <c r="FH1144" i="2"/>
  <c r="FG1144" i="2"/>
  <c r="FI1143" i="2"/>
  <c r="FH1143" i="2"/>
  <c r="FG1143" i="2"/>
  <c r="FI1142" i="2"/>
  <c r="FH1142" i="2"/>
  <c r="FG1142" i="2"/>
  <c r="FI1141" i="2"/>
  <c r="FH1141" i="2"/>
  <c r="FG1141" i="2"/>
  <c r="FI1140" i="2"/>
  <c r="FH1140" i="2"/>
  <c r="FG1140" i="2"/>
  <c r="FI1139" i="2"/>
  <c r="FH1139" i="2"/>
  <c r="FG1139" i="2"/>
  <c r="FI1138" i="2"/>
  <c r="FH1138" i="2"/>
  <c r="FG1138" i="2"/>
  <c r="FI1137" i="2"/>
  <c r="FH1137" i="2"/>
  <c r="FG1137" i="2"/>
  <c r="FI1136" i="2"/>
  <c r="FH1136" i="2"/>
  <c r="FG1136" i="2"/>
  <c r="FI1135" i="2"/>
  <c r="FH1135" i="2"/>
  <c r="FG1135" i="2"/>
  <c r="FI1134" i="2"/>
  <c r="FH1134" i="2"/>
  <c r="FG1134" i="2"/>
  <c r="FI1133" i="2"/>
  <c r="FH1133" i="2"/>
  <c r="FG1133" i="2"/>
  <c r="FI1132" i="2"/>
  <c r="FH1132" i="2"/>
  <c r="FG1132" i="2"/>
  <c r="FI1131" i="2"/>
  <c r="FH1131" i="2"/>
  <c r="FG1131" i="2"/>
  <c r="FI1130" i="2"/>
  <c r="FH1130" i="2"/>
  <c r="FG1130" i="2"/>
  <c r="FI1129" i="2"/>
  <c r="FH1129" i="2"/>
  <c r="FG1129" i="2"/>
  <c r="FI1128" i="2"/>
  <c r="FH1128" i="2"/>
  <c r="FG1128" i="2"/>
  <c r="FI1127" i="2"/>
  <c r="FH1127" i="2"/>
  <c r="FG1127" i="2"/>
  <c r="FI1126" i="2"/>
  <c r="FH1126" i="2"/>
  <c r="FG1126" i="2"/>
  <c r="FI1125" i="2"/>
  <c r="FH1125" i="2"/>
  <c r="FG1125" i="2"/>
  <c r="FI1124" i="2"/>
  <c r="FH1124" i="2"/>
  <c r="FG1124" i="2"/>
  <c r="FI1123" i="2"/>
  <c r="FH1123" i="2"/>
  <c r="FG1123" i="2"/>
  <c r="FI1122" i="2"/>
  <c r="FH1122" i="2"/>
  <c r="FG1122" i="2"/>
  <c r="FI1121" i="2"/>
  <c r="FH1121" i="2"/>
  <c r="FG1121" i="2"/>
  <c r="FI1120" i="2"/>
  <c r="FH1120" i="2"/>
  <c r="FG1120" i="2"/>
  <c r="FI1119" i="2"/>
  <c r="FH1119" i="2"/>
  <c r="FG1119" i="2"/>
  <c r="FI1118" i="2"/>
  <c r="FH1118" i="2"/>
  <c r="FG1118" i="2"/>
  <c r="FI1117" i="2"/>
  <c r="FH1117" i="2"/>
  <c r="FG1117" i="2"/>
  <c r="FI1116" i="2"/>
  <c r="FH1116" i="2"/>
  <c r="FG1116" i="2"/>
  <c r="FI1115" i="2"/>
  <c r="FH1115" i="2"/>
  <c r="FG1115" i="2"/>
  <c r="FI1114" i="2"/>
  <c r="FH1114" i="2"/>
  <c r="FG1114" i="2"/>
  <c r="FI1113" i="2"/>
  <c r="FH1113" i="2"/>
  <c r="FG1113" i="2"/>
  <c r="FI1112" i="2"/>
  <c r="FH1112" i="2"/>
  <c r="FG1112" i="2"/>
  <c r="FI1111" i="2"/>
  <c r="FH1111" i="2"/>
  <c r="FG1111" i="2"/>
  <c r="FI1110" i="2"/>
  <c r="FH1110" i="2"/>
  <c r="FG1110" i="2"/>
  <c r="FI1109" i="2"/>
  <c r="FH1109" i="2"/>
  <c r="FG1109" i="2"/>
  <c r="FI1108" i="2"/>
  <c r="FH1108" i="2"/>
  <c r="FG1108" i="2"/>
  <c r="FI1107" i="2"/>
  <c r="FH1107" i="2"/>
  <c r="FG1107" i="2"/>
  <c r="FI1106" i="2"/>
  <c r="FH1106" i="2"/>
  <c r="FG1106" i="2"/>
  <c r="FI1105" i="2"/>
  <c r="FH1105" i="2"/>
  <c r="FG1105" i="2"/>
  <c r="FI1104" i="2"/>
  <c r="FH1104" i="2"/>
  <c r="FG1104" i="2"/>
  <c r="FI1103" i="2"/>
  <c r="FH1103" i="2"/>
  <c r="FG1103" i="2"/>
  <c r="FI1102" i="2"/>
  <c r="FH1102" i="2"/>
  <c r="FG1102" i="2"/>
  <c r="FI1101" i="2"/>
  <c r="FH1101" i="2"/>
  <c r="FG1101" i="2"/>
  <c r="FI1100" i="2"/>
  <c r="FH1100" i="2"/>
  <c r="FG1100" i="2"/>
  <c r="FI1099" i="2"/>
  <c r="FH1099" i="2"/>
  <c r="FG1099" i="2"/>
  <c r="FI1098" i="2"/>
  <c r="FH1098" i="2"/>
  <c r="FG1098" i="2"/>
  <c r="FI1097" i="2"/>
  <c r="FH1097" i="2"/>
  <c r="FG1097" i="2"/>
  <c r="FI1096" i="2"/>
  <c r="FH1096" i="2"/>
  <c r="FG1096" i="2"/>
  <c r="FI1095" i="2"/>
  <c r="FH1095" i="2"/>
  <c r="FG1095" i="2"/>
  <c r="FI1094" i="2"/>
  <c r="FH1094" i="2"/>
  <c r="FG1094" i="2"/>
  <c r="FI1093" i="2"/>
  <c r="FH1093" i="2"/>
  <c r="FG1093" i="2"/>
  <c r="FI1092" i="2"/>
  <c r="FH1092" i="2"/>
  <c r="FG1092" i="2"/>
  <c r="FI1091" i="2"/>
  <c r="FH1091" i="2"/>
  <c r="FG1091" i="2"/>
  <c r="FI1090" i="2"/>
  <c r="FH1090" i="2"/>
  <c r="FG1090" i="2"/>
  <c r="FI1089" i="2"/>
  <c r="FH1089" i="2"/>
  <c r="FG1089" i="2"/>
  <c r="FI1088" i="2"/>
  <c r="FH1088" i="2"/>
  <c r="FG1088" i="2"/>
  <c r="FI1087" i="2"/>
  <c r="FH1087" i="2"/>
  <c r="FG1087" i="2"/>
  <c r="FI1086" i="2"/>
  <c r="FH1086" i="2"/>
  <c r="FG1086" i="2"/>
  <c r="FI1085" i="2"/>
  <c r="FH1085" i="2"/>
  <c r="FG1085" i="2"/>
  <c r="FI1084" i="2"/>
  <c r="FH1084" i="2"/>
  <c r="FG1084" i="2"/>
  <c r="FI1083" i="2"/>
  <c r="FH1083" i="2"/>
  <c r="FG1083" i="2"/>
  <c r="FI1082" i="2"/>
  <c r="FH1082" i="2"/>
  <c r="FG1082" i="2"/>
  <c r="FI1081" i="2"/>
  <c r="FH1081" i="2"/>
  <c r="FG1081" i="2"/>
  <c r="FI1080" i="2"/>
  <c r="FH1080" i="2"/>
  <c r="FG1080" i="2"/>
  <c r="FI1079" i="2"/>
  <c r="FH1079" i="2"/>
  <c r="FG1079" i="2"/>
  <c r="FI1078" i="2"/>
  <c r="FH1078" i="2"/>
  <c r="FG1078" i="2"/>
  <c r="FI1077" i="2"/>
  <c r="FH1077" i="2"/>
  <c r="FG1077" i="2"/>
  <c r="FI1076" i="2"/>
  <c r="FH1076" i="2"/>
  <c r="FG1076" i="2"/>
  <c r="FI1075" i="2"/>
  <c r="FH1075" i="2"/>
  <c r="FG1075" i="2"/>
  <c r="FI1074" i="2"/>
  <c r="FH1074" i="2"/>
  <c r="FG1074" i="2"/>
  <c r="FI1073" i="2"/>
  <c r="FH1073" i="2"/>
  <c r="FG1073" i="2"/>
  <c r="FI1072" i="2"/>
  <c r="FH1072" i="2"/>
  <c r="FG1072" i="2"/>
  <c r="FI1071" i="2"/>
  <c r="FH1071" i="2"/>
  <c r="FG1071" i="2"/>
  <c r="FI1070" i="2"/>
  <c r="FH1070" i="2"/>
  <c r="FG1070" i="2"/>
  <c r="FI1069" i="2"/>
  <c r="FH1069" i="2"/>
  <c r="FG1069" i="2"/>
  <c r="FI1068" i="2"/>
  <c r="FH1068" i="2"/>
  <c r="FG1068" i="2"/>
  <c r="FI1067" i="2"/>
  <c r="FH1067" i="2"/>
  <c r="FG1067" i="2"/>
  <c r="FI1066" i="2"/>
  <c r="FH1066" i="2"/>
  <c r="FG1066" i="2"/>
  <c r="FI1065" i="2"/>
  <c r="FH1065" i="2"/>
  <c r="FG1065" i="2"/>
  <c r="FI1064" i="2"/>
  <c r="FH1064" i="2"/>
  <c r="FG1064" i="2"/>
  <c r="FI1063" i="2"/>
  <c r="FH1063" i="2"/>
  <c r="FG1063" i="2"/>
  <c r="FI1062" i="2"/>
  <c r="FH1062" i="2"/>
  <c r="FG1062" i="2"/>
  <c r="FI1061" i="2"/>
  <c r="FH1061" i="2"/>
  <c r="FG1061" i="2"/>
  <c r="FI1060" i="2"/>
  <c r="FH1060" i="2"/>
  <c r="FG1060" i="2"/>
  <c r="FI1059" i="2"/>
  <c r="FH1059" i="2"/>
  <c r="FG1059" i="2"/>
  <c r="FI1058" i="2"/>
  <c r="FH1058" i="2"/>
  <c r="FG1058" i="2"/>
  <c r="FI1057" i="2"/>
  <c r="FH1057" i="2"/>
  <c r="FG1057" i="2"/>
  <c r="FI1056" i="2"/>
  <c r="FH1056" i="2"/>
  <c r="FG1056" i="2"/>
  <c r="FI1055" i="2"/>
  <c r="FH1055" i="2"/>
  <c r="FG1055" i="2"/>
  <c r="FI1054" i="2"/>
  <c r="FH1054" i="2"/>
  <c r="FG1054" i="2"/>
  <c r="FI1053" i="2"/>
  <c r="FH1053" i="2"/>
  <c r="FG1053" i="2"/>
  <c r="FI1052" i="2"/>
  <c r="FH1052" i="2"/>
  <c r="FG1052" i="2"/>
  <c r="FI1051" i="2"/>
  <c r="FH1051" i="2"/>
  <c r="FG1051" i="2"/>
  <c r="FI1050" i="2"/>
  <c r="FH1050" i="2"/>
  <c r="FG1050" i="2"/>
  <c r="FI1049" i="2"/>
  <c r="FH1049" i="2"/>
  <c r="FG1049" i="2"/>
  <c r="FI1048" i="2"/>
  <c r="FH1048" i="2"/>
  <c r="FG1048" i="2"/>
  <c r="FI1047" i="2"/>
  <c r="FH1047" i="2"/>
  <c r="FG1047" i="2"/>
  <c r="FI1046" i="2"/>
  <c r="FH1046" i="2"/>
  <c r="FG1046" i="2"/>
  <c r="FI1045" i="2"/>
  <c r="FH1045" i="2"/>
  <c r="FG1045" i="2"/>
  <c r="FI1044" i="2"/>
  <c r="FH1044" i="2"/>
  <c r="FG1044" i="2"/>
  <c r="FI1043" i="2"/>
  <c r="FH1043" i="2"/>
  <c r="FG1043" i="2"/>
  <c r="FI1042" i="2"/>
  <c r="FH1042" i="2"/>
  <c r="FG1042" i="2"/>
  <c r="FI1041" i="2"/>
  <c r="FH1041" i="2"/>
  <c r="FG1041" i="2"/>
  <c r="FI1040" i="2"/>
  <c r="FH1040" i="2"/>
  <c r="FG1040" i="2"/>
  <c r="FI1039" i="2"/>
  <c r="FH1039" i="2"/>
  <c r="FG1039" i="2"/>
  <c r="FI1038" i="2"/>
  <c r="FH1038" i="2"/>
  <c r="FG1038" i="2"/>
  <c r="FI1037" i="2"/>
  <c r="FH1037" i="2"/>
  <c r="FG1037" i="2"/>
  <c r="FI1036" i="2"/>
  <c r="FH1036" i="2"/>
  <c r="FG1036" i="2"/>
  <c r="FI1035" i="2"/>
  <c r="FH1035" i="2"/>
  <c r="FG1035" i="2"/>
  <c r="FI1034" i="2"/>
  <c r="FH1034" i="2"/>
  <c r="FG1034" i="2"/>
  <c r="FI1033" i="2"/>
  <c r="FH1033" i="2"/>
  <c r="FG1033" i="2"/>
  <c r="FI1032" i="2"/>
  <c r="FH1032" i="2"/>
  <c r="FG1032" i="2"/>
  <c r="FI1031" i="2"/>
  <c r="FH1031" i="2"/>
  <c r="FG1031" i="2"/>
  <c r="FI1030" i="2"/>
  <c r="FH1030" i="2"/>
  <c r="FG1030" i="2"/>
  <c r="FI1029" i="2"/>
  <c r="FH1029" i="2"/>
  <c r="FG1029" i="2"/>
  <c r="FI1028" i="2"/>
  <c r="FH1028" i="2"/>
  <c r="FG1028" i="2"/>
  <c r="FI1027" i="2"/>
  <c r="FH1027" i="2"/>
  <c r="FG1027" i="2"/>
  <c r="FI1026" i="2"/>
  <c r="FH1026" i="2"/>
  <c r="FG1026" i="2"/>
  <c r="FI1025" i="2"/>
  <c r="FH1025" i="2"/>
  <c r="FG1025" i="2"/>
  <c r="FI1024" i="2"/>
  <c r="FH1024" i="2"/>
  <c r="FG1024" i="2"/>
  <c r="FI1023" i="2"/>
  <c r="FH1023" i="2"/>
  <c r="FG1023" i="2"/>
  <c r="FI1022" i="2"/>
  <c r="FH1022" i="2"/>
  <c r="FG1022" i="2"/>
  <c r="FI1021" i="2"/>
  <c r="FH1021" i="2"/>
  <c r="FG1021" i="2"/>
  <c r="FI1020" i="2"/>
  <c r="FH1020" i="2"/>
  <c r="FG1020" i="2"/>
  <c r="FI1019" i="2"/>
  <c r="FH1019" i="2"/>
  <c r="FG1019" i="2"/>
  <c r="FI1018" i="2"/>
  <c r="FH1018" i="2"/>
  <c r="FG1018" i="2"/>
  <c r="FI1017" i="2"/>
  <c r="FH1017" i="2"/>
  <c r="FG1017" i="2"/>
  <c r="FI1016" i="2"/>
  <c r="FH1016" i="2"/>
  <c r="FG1016" i="2"/>
  <c r="FI1015" i="2"/>
  <c r="FH1015" i="2"/>
  <c r="FG1015" i="2"/>
  <c r="FI1014" i="2"/>
  <c r="FH1014" i="2"/>
  <c r="FG1014" i="2"/>
  <c r="FI1013" i="2"/>
  <c r="FH1013" i="2"/>
  <c r="FG1013" i="2"/>
  <c r="FI1012" i="2"/>
  <c r="FH1012" i="2"/>
  <c r="FG1012" i="2"/>
  <c r="FI1011" i="2"/>
  <c r="FH1011" i="2"/>
  <c r="FG1011" i="2"/>
  <c r="FI1010" i="2"/>
  <c r="FH1010" i="2"/>
  <c r="FG1010" i="2"/>
  <c r="FI1009" i="2"/>
  <c r="FH1009" i="2"/>
  <c r="FG1009" i="2"/>
  <c r="FI1008" i="2"/>
  <c r="FH1008" i="2"/>
  <c r="FG1008" i="2"/>
  <c r="FI1007" i="2"/>
  <c r="FH1007" i="2"/>
  <c r="FG1007" i="2"/>
  <c r="FI1006" i="2"/>
  <c r="FH1006" i="2"/>
  <c r="FG1006" i="2"/>
  <c r="FI1005" i="2"/>
  <c r="FH1005" i="2"/>
  <c r="FG1005" i="2"/>
  <c r="FI1004" i="2"/>
  <c r="FH1004" i="2"/>
  <c r="FG1004" i="2"/>
  <c r="FI1003" i="2"/>
  <c r="FH1003" i="2"/>
  <c r="FG1003" i="2"/>
  <c r="FI1002" i="2"/>
  <c r="FH1002" i="2"/>
  <c r="FG1002" i="2"/>
  <c r="FI1001" i="2"/>
  <c r="FH1001" i="2"/>
  <c r="FG1001" i="2"/>
  <c r="FI1000" i="2"/>
  <c r="FH1000" i="2"/>
  <c r="FG1000" i="2"/>
  <c r="FI999" i="2"/>
  <c r="FH999" i="2"/>
  <c r="FG999" i="2"/>
  <c r="FI998" i="2"/>
  <c r="FH998" i="2"/>
  <c r="FG998" i="2"/>
  <c r="FI997" i="2"/>
  <c r="FH997" i="2"/>
  <c r="FG997" i="2"/>
  <c r="FI996" i="2"/>
  <c r="FH996" i="2"/>
  <c r="FG996" i="2"/>
  <c r="FI995" i="2"/>
  <c r="FH995" i="2"/>
  <c r="FG995" i="2"/>
  <c r="FI994" i="2"/>
  <c r="FH994" i="2"/>
  <c r="FG994" i="2"/>
  <c r="FI993" i="2"/>
  <c r="FH993" i="2"/>
  <c r="FG993" i="2"/>
  <c r="FI992" i="2"/>
  <c r="FH992" i="2"/>
  <c r="FG992" i="2"/>
  <c r="FI991" i="2"/>
  <c r="FH991" i="2"/>
  <c r="FG991" i="2"/>
  <c r="FI990" i="2"/>
  <c r="FH990" i="2"/>
  <c r="FG990" i="2"/>
  <c r="FI989" i="2"/>
  <c r="FH989" i="2"/>
  <c r="FG989" i="2"/>
  <c r="FI988" i="2"/>
  <c r="FH988" i="2"/>
  <c r="FG988" i="2"/>
  <c r="FI987" i="2"/>
  <c r="FH987" i="2"/>
  <c r="FG987" i="2"/>
  <c r="FI986" i="2"/>
  <c r="FH986" i="2"/>
  <c r="FG986" i="2"/>
  <c r="FI985" i="2"/>
  <c r="FH985" i="2"/>
  <c r="FG985" i="2"/>
  <c r="FI984" i="2"/>
  <c r="FH984" i="2"/>
  <c r="FG984" i="2"/>
  <c r="FI983" i="2"/>
  <c r="FH983" i="2"/>
  <c r="FG983" i="2"/>
  <c r="FI982" i="2"/>
  <c r="FH982" i="2"/>
  <c r="FG982" i="2"/>
  <c r="FI981" i="2"/>
  <c r="FH981" i="2"/>
  <c r="FG981" i="2"/>
  <c r="FI980" i="2"/>
  <c r="FH980" i="2"/>
  <c r="FG980" i="2"/>
  <c r="FI979" i="2"/>
  <c r="FH979" i="2"/>
  <c r="FG979" i="2"/>
  <c r="FI978" i="2"/>
  <c r="FH978" i="2"/>
  <c r="FG978" i="2"/>
  <c r="FI977" i="2"/>
  <c r="FH977" i="2"/>
  <c r="FG977" i="2"/>
  <c r="FI976" i="2"/>
  <c r="FH976" i="2"/>
  <c r="FG976" i="2"/>
  <c r="FI975" i="2"/>
  <c r="FH975" i="2"/>
  <c r="FG975" i="2"/>
  <c r="FI974" i="2"/>
  <c r="FH974" i="2"/>
  <c r="FG974" i="2"/>
  <c r="FI973" i="2"/>
  <c r="FH973" i="2"/>
  <c r="FG973" i="2"/>
  <c r="FI972" i="2"/>
  <c r="FH972" i="2"/>
  <c r="FG972" i="2"/>
  <c r="FI971" i="2"/>
  <c r="FH971" i="2"/>
  <c r="FG971" i="2"/>
  <c r="FI970" i="2"/>
  <c r="FH970" i="2"/>
  <c r="FG970" i="2"/>
  <c r="FI969" i="2"/>
  <c r="FH969" i="2"/>
  <c r="FG969" i="2"/>
  <c r="FI968" i="2"/>
  <c r="FH968" i="2"/>
  <c r="FG968" i="2"/>
  <c r="FI967" i="2"/>
  <c r="FH967" i="2"/>
  <c r="FG967" i="2"/>
  <c r="FI966" i="2"/>
  <c r="FH966" i="2"/>
  <c r="FG966" i="2"/>
  <c r="FI965" i="2"/>
  <c r="FH965" i="2"/>
  <c r="FG965" i="2"/>
  <c r="FI964" i="2"/>
  <c r="FH964" i="2"/>
  <c r="FG964" i="2"/>
  <c r="FI963" i="2"/>
  <c r="FH963" i="2"/>
  <c r="FG963" i="2"/>
  <c r="FI962" i="2"/>
  <c r="FH962" i="2"/>
  <c r="FG962" i="2"/>
  <c r="FI961" i="2"/>
  <c r="FH961" i="2"/>
  <c r="FG961" i="2"/>
  <c r="FI960" i="2"/>
  <c r="FH960" i="2"/>
  <c r="FG960" i="2"/>
  <c r="FI959" i="2"/>
  <c r="FH959" i="2"/>
  <c r="FG959" i="2"/>
  <c r="FI958" i="2"/>
  <c r="FH958" i="2"/>
  <c r="FG958" i="2"/>
  <c r="FI957" i="2"/>
  <c r="FH957" i="2"/>
  <c r="FG957" i="2"/>
  <c r="FI956" i="2"/>
  <c r="FH956" i="2"/>
  <c r="FG956" i="2"/>
  <c r="FI955" i="2"/>
  <c r="FH955" i="2"/>
  <c r="FG955" i="2"/>
  <c r="FI954" i="2"/>
  <c r="FH954" i="2"/>
  <c r="FG954" i="2"/>
  <c r="FI953" i="2"/>
  <c r="FH953" i="2"/>
  <c r="FG953" i="2"/>
  <c r="FI952" i="2"/>
  <c r="FH952" i="2"/>
  <c r="FG952" i="2"/>
  <c r="FI951" i="2"/>
  <c r="FH951" i="2"/>
  <c r="FG951" i="2"/>
  <c r="FI950" i="2"/>
  <c r="FH950" i="2"/>
  <c r="FG950" i="2"/>
  <c r="FI949" i="2"/>
  <c r="FH949" i="2"/>
  <c r="FG949" i="2"/>
  <c r="FI948" i="2"/>
  <c r="FH948" i="2"/>
  <c r="FG948" i="2"/>
  <c r="FI947" i="2"/>
  <c r="FH947" i="2"/>
  <c r="FG947" i="2"/>
  <c r="FI946" i="2"/>
  <c r="FH946" i="2"/>
  <c r="FG946" i="2"/>
  <c r="FI945" i="2"/>
  <c r="FH945" i="2"/>
  <c r="FG945" i="2"/>
  <c r="FI944" i="2"/>
  <c r="FH944" i="2"/>
  <c r="FG944" i="2"/>
  <c r="FI943" i="2"/>
  <c r="FH943" i="2"/>
  <c r="FG943" i="2"/>
  <c r="FI942" i="2"/>
  <c r="FH942" i="2"/>
  <c r="FG942" i="2"/>
  <c r="FI941" i="2"/>
  <c r="FH941" i="2"/>
  <c r="FG941" i="2"/>
  <c r="FI940" i="2"/>
  <c r="FH940" i="2"/>
  <c r="FG940" i="2"/>
  <c r="FI939" i="2"/>
  <c r="FH939" i="2"/>
  <c r="FG939" i="2"/>
  <c r="FI938" i="2"/>
  <c r="FH938" i="2"/>
  <c r="FG938" i="2"/>
  <c r="FI937" i="2"/>
  <c r="FH937" i="2"/>
  <c r="FG937" i="2"/>
  <c r="FI936" i="2"/>
  <c r="FH936" i="2"/>
  <c r="FG936" i="2"/>
  <c r="FI935" i="2"/>
  <c r="FH935" i="2"/>
  <c r="FG935" i="2"/>
  <c r="FI934" i="2"/>
  <c r="FH934" i="2"/>
  <c r="FG934" i="2"/>
  <c r="FI933" i="2"/>
  <c r="FH933" i="2"/>
  <c r="FG933" i="2"/>
  <c r="FI932" i="2"/>
  <c r="FH932" i="2"/>
  <c r="FG932" i="2"/>
  <c r="FI931" i="2"/>
  <c r="FH931" i="2"/>
  <c r="FG931" i="2"/>
  <c r="FI930" i="2"/>
  <c r="FH930" i="2"/>
  <c r="FG930" i="2"/>
  <c r="FI929" i="2"/>
  <c r="FH929" i="2"/>
  <c r="FG929" i="2"/>
  <c r="FI928" i="2"/>
  <c r="FH928" i="2"/>
  <c r="FG928" i="2"/>
  <c r="FI927" i="2"/>
  <c r="FH927" i="2"/>
  <c r="FG927" i="2"/>
  <c r="FI926" i="2"/>
  <c r="FH926" i="2"/>
  <c r="FG926" i="2"/>
  <c r="FI925" i="2"/>
  <c r="FH925" i="2"/>
  <c r="FG925" i="2"/>
  <c r="FI924" i="2"/>
  <c r="FH924" i="2"/>
  <c r="FG924" i="2"/>
  <c r="FI923" i="2"/>
  <c r="FH923" i="2"/>
  <c r="FG923" i="2"/>
  <c r="FI922" i="2"/>
  <c r="FH922" i="2"/>
  <c r="FG922" i="2"/>
  <c r="FI921" i="2"/>
  <c r="FH921" i="2"/>
  <c r="FG921" i="2"/>
  <c r="FI920" i="2"/>
  <c r="FH920" i="2"/>
  <c r="FG920" i="2"/>
  <c r="FI919" i="2"/>
  <c r="FH919" i="2"/>
  <c r="FG919" i="2"/>
  <c r="FI918" i="2"/>
  <c r="FH918" i="2"/>
  <c r="FG918" i="2"/>
  <c r="FI917" i="2"/>
  <c r="FH917" i="2"/>
  <c r="FG917" i="2"/>
  <c r="FI916" i="2"/>
  <c r="FH916" i="2"/>
  <c r="FG916" i="2"/>
  <c r="FI915" i="2"/>
  <c r="FH915" i="2"/>
  <c r="FG915" i="2"/>
  <c r="FI914" i="2"/>
  <c r="FH914" i="2"/>
  <c r="FG914" i="2"/>
  <c r="FI913" i="2"/>
  <c r="FH913" i="2"/>
  <c r="FG913" i="2"/>
  <c r="FI912" i="2"/>
  <c r="FH912" i="2"/>
  <c r="FG912" i="2"/>
  <c r="FI911" i="2"/>
  <c r="FH911" i="2"/>
  <c r="FG911" i="2"/>
  <c r="FI910" i="2"/>
  <c r="FH910" i="2"/>
  <c r="FG910" i="2"/>
  <c r="FI909" i="2"/>
  <c r="FH909" i="2"/>
  <c r="FG909" i="2"/>
  <c r="FI908" i="2"/>
  <c r="FH908" i="2"/>
  <c r="FG908" i="2"/>
  <c r="FI907" i="2"/>
  <c r="FH907" i="2"/>
  <c r="FG907" i="2"/>
  <c r="FI906" i="2"/>
  <c r="FH906" i="2"/>
  <c r="FG906" i="2"/>
  <c r="FI905" i="2"/>
  <c r="FH905" i="2"/>
  <c r="FG905" i="2"/>
  <c r="FI904" i="2"/>
  <c r="FH904" i="2"/>
  <c r="FG904" i="2"/>
  <c r="FI903" i="2"/>
  <c r="FH903" i="2"/>
  <c r="FG903" i="2"/>
  <c r="FI902" i="2"/>
  <c r="FH902" i="2"/>
  <c r="FG902" i="2"/>
  <c r="FI901" i="2"/>
  <c r="FH901" i="2"/>
  <c r="FG901" i="2"/>
  <c r="FI900" i="2"/>
  <c r="FH900" i="2"/>
  <c r="FG900" i="2"/>
  <c r="FI899" i="2"/>
  <c r="FH899" i="2"/>
  <c r="FG899" i="2"/>
  <c r="FI898" i="2"/>
  <c r="FH898" i="2"/>
  <c r="FG898" i="2"/>
  <c r="FI897" i="2"/>
  <c r="FH897" i="2"/>
  <c r="FG897" i="2"/>
  <c r="FI896" i="2"/>
  <c r="FH896" i="2"/>
  <c r="FG896" i="2"/>
  <c r="FI895" i="2"/>
  <c r="FH895" i="2"/>
  <c r="FG895" i="2"/>
  <c r="FI894" i="2"/>
  <c r="FH894" i="2"/>
  <c r="FG894" i="2"/>
  <c r="FI893" i="2"/>
  <c r="FH893" i="2"/>
  <c r="FG893" i="2"/>
  <c r="FI892" i="2"/>
  <c r="FH892" i="2"/>
  <c r="FG892" i="2"/>
  <c r="FI891" i="2"/>
  <c r="FH891" i="2"/>
  <c r="FG891" i="2"/>
  <c r="FI890" i="2"/>
  <c r="FH890" i="2"/>
  <c r="FG890" i="2"/>
  <c r="FI889" i="2"/>
  <c r="FH889" i="2"/>
  <c r="FG889" i="2"/>
  <c r="FI888" i="2"/>
  <c r="FH888" i="2"/>
  <c r="FG888" i="2"/>
  <c r="FI887" i="2"/>
  <c r="FH887" i="2"/>
  <c r="FG887" i="2"/>
  <c r="FI886" i="2"/>
  <c r="FH886" i="2"/>
  <c r="FG886" i="2"/>
  <c r="FI885" i="2"/>
  <c r="FH885" i="2"/>
  <c r="FG885" i="2"/>
  <c r="FI884" i="2"/>
  <c r="FH884" i="2"/>
  <c r="FG884" i="2"/>
  <c r="FI883" i="2"/>
  <c r="FH883" i="2"/>
  <c r="FG883" i="2"/>
  <c r="FI882" i="2"/>
  <c r="FH882" i="2"/>
  <c r="FG882" i="2"/>
  <c r="FI881" i="2"/>
  <c r="FH881" i="2"/>
  <c r="FG881" i="2"/>
  <c r="FI880" i="2"/>
  <c r="FH880" i="2"/>
  <c r="FG880" i="2"/>
  <c r="FI879" i="2"/>
  <c r="FH879" i="2"/>
  <c r="FG879" i="2"/>
  <c r="FI878" i="2"/>
  <c r="FH878" i="2"/>
  <c r="FG878" i="2"/>
  <c r="FI877" i="2"/>
  <c r="FH877" i="2"/>
  <c r="FG877" i="2"/>
  <c r="FI876" i="2"/>
  <c r="FH876" i="2"/>
  <c r="FG876" i="2"/>
  <c r="FI875" i="2"/>
  <c r="FH875" i="2"/>
  <c r="FG875" i="2"/>
  <c r="FI874" i="2"/>
  <c r="FH874" i="2"/>
  <c r="FG874" i="2"/>
  <c r="FI873" i="2"/>
  <c r="FH873" i="2"/>
  <c r="FG873" i="2"/>
  <c r="FI872" i="2"/>
  <c r="FH872" i="2"/>
  <c r="FG872" i="2"/>
  <c r="FI871" i="2"/>
  <c r="FH871" i="2"/>
  <c r="FG871" i="2"/>
  <c r="FI870" i="2"/>
  <c r="FH870" i="2"/>
  <c r="FG870" i="2"/>
  <c r="FI869" i="2"/>
  <c r="FH869" i="2"/>
  <c r="FG869" i="2"/>
  <c r="FI868" i="2"/>
  <c r="FH868" i="2"/>
  <c r="FG868" i="2"/>
  <c r="FI867" i="2"/>
  <c r="FH867" i="2"/>
  <c r="FG867" i="2"/>
  <c r="FI866" i="2"/>
  <c r="FH866" i="2"/>
  <c r="FG866" i="2"/>
  <c r="FI865" i="2"/>
  <c r="FH865" i="2"/>
  <c r="FG865" i="2"/>
  <c r="FI864" i="2"/>
  <c r="FH864" i="2"/>
  <c r="FG864" i="2"/>
  <c r="FI863" i="2"/>
  <c r="FH863" i="2"/>
  <c r="FG863" i="2"/>
  <c r="FI862" i="2"/>
  <c r="FH862" i="2"/>
  <c r="FG862" i="2"/>
  <c r="FI861" i="2"/>
  <c r="FH861" i="2"/>
  <c r="FG861" i="2"/>
  <c r="FI860" i="2"/>
  <c r="FH860" i="2"/>
  <c r="FG860" i="2"/>
  <c r="FI859" i="2"/>
  <c r="FH859" i="2"/>
  <c r="FG859" i="2"/>
  <c r="FI858" i="2"/>
  <c r="FH858" i="2"/>
  <c r="FG858" i="2"/>
  <c r="FI857" i="2"/>
  <c r="FH857" i="2"/>
  <c r="FG857" i="2"/>
  <c r="FI856" i="2"/>
  <c r="FH856" i="2"/>
  <c r="FG856" i="2"/>
  <c r="FI855" i="2"/>
  <c r="FH855" i="2"/>
  <c r="FG855" i="2"/>
  <c r="FI854" i="2"/>
  <c r="FH854" i="2"/>
  <c r="FG854" i="2"/>
  <c r="FI853" i="2"/>
  <c r="FH853" i="2"/>
  <c r="FG853" i="2"/>
  <c r="FI852" i="2"/>
  <c r="FH852" i="2"/>
  <c r="FG852" i="2"/>
  <c r="FI851" i="2"/>
  <c r="FH851" i="2"/>
  <c r="FG851" i="2"/>
  <c r="FI850" i="2"/>
  <c r="FH850" i="2"/>
  <c r="FG850" i="2"/>
  <c r="FI849" i="2"/>
  <c r="FH849" i="2"/>
  <c r="FG849" i="2"/>
  <c r="FI848" i="2"/>
  <c r="FH848" i="2"/>
  <c r="FG848" i="2"/>
  <c r="FI847" i="2"/>
  <c r="FH847" i="2"/>
  <c r="FG847" i="2"/>
  <c r="FI846" i="2"/>
  <c r="FH846" i="2"/>
  <c r="FG846" i="2"/>
  <c r="FI845" i="2"/>
  <c r="FH845" i="2"/>
  <c r="FG845" i="2"/>
  <c r="FI844" i="2"/>
  <c r="FH844" i="2"/>
  <c r="FG844" i="2"/>
  <c r="FI843" i="2"/>
  <c r="FH843" i="2"/>
  <c r="FG843" i="2"/>
  <c r="FI842" i="2"/>
  <c r="FH842" i="2"/>
  <c r="FG842" i="2"/>
  <c r="FI841" i="2"/>
  <c r="FH841" i="2"/>
  <c r="FG841" i="2"/>
  <c r="FI840" i="2"/>
  <c r="FH840" i="2"/>
  <c r="FG840" i="2"/>
  <c r="FI839" i="2"/>
  <c r="FH839" i="2"/>
  <c r="FG839" i="2"/>
  <c r="FI838" i="2"/>
  <c r="FH838" i="2"/>
  <c r="FG838" i="2"/>
  <c r="FI837" i="2"/>
  <c r="FH837" i="2"/>
  <c r="FG837" i="2"/>
  <c r="FI836" i="2"/>
  <c r="FH836" i="2"/>
  <c r="FG836" i="2"/>
  <c r="FI835" i="2"/>
  <c r="FH835" i="2"/>
  <c r="FG835" i="2"/>
  <c r="FI834" i="2"/>
  <c r="FH834" i="2"/>
  <c r="FG834" i="2"/>
  <c r="FI833" i="2"/>
  <c r="FH833" i="2"/>
  <c r="FG833" i="2"/>
  <c r="FI832" i="2"/>
  <c r="FH832" i="2"/>
  <c r="FG832" i="2"/>
  <c r="FI831" i="2"/>
  <c r="FH831" i="2"/>
  <c r="FG831" i="2"/>
  <c r="FI830" i="2"/>
  <c r="FH830" i="2"/>
  <c r="FG830" i="2"/>
  <c r="FI829" i="2"/>
  <c r="FH829" i="2"/>
  <c r="FG829" i="2"/>
  <c r="FI828" i="2"/>
  <c r="FH828" i="2"/>
  <c r="FG828" i="2"/>
  <c r="FI827" i="2"/>
  <c r="FH827" i="2"/>
  <c r="FG827" i="2"/>
  <c r="FI826" i="2"/>
  <c r="FH826" i="2"/>
  <c r="FG826" i="2"/>
  <c r="FI825" i="2"/>
  <c r="FH825" i="2"/>
  <c r="FG825" i="2"/>
  <c r="FI824" i="2"/>
  <c r="FH824" i="2"/>
  <c r="FG824" i="2"/>
  <c r="FI823" i="2"/>
  <c r="FH823" i="2"/>
  <c r="FG823" i="2"/>
  <c r="FI822" i="2"/>
  <c r="FH822" i="2"/>
  <c r="FG822" i="2"/>
  <c r="FI821" i="2"/>
  <c r="FH821" i="2"/>
  <c r="FG821" i="2"/>
  <c r="FI820" i="2"/>
  <c r="FH820" i="2"/>
  <c r="FG820" i="2"/>
  <c r="FI819" i="2"/>
  <c r="FH819" i="2"/>
  <c r="FG819" i="2"/>
  <c r="FI818" i="2"/>
  <c r="FH818" i="2"/>
  <c r="FG818" i="2"/>
  <c r="FI817" i="2"/>
  <c r="FH817" i="2"/>
  <c r="FG817" i="2"/>
  <c r="FI816" i="2"/>
  <c r="FH816" i="2"/>
  <c r="FG816" i="2"/>
  <c r="FI815" i="2"/>
  <c r="FH815" i="2"/>
  <c r="FG815" i="2"/>
  <c r="FI814" i="2"/>
  <c r="FH814" i="2"/>
  <c r="FG814" i="2"/>
  <c r="FI813" i="2"/>
  <c r="FH813" i="2"/>
  <c r="FG813" i="2"/>
  <c r="FI812" i="2"/>
  <c r="FH812" i="2"/>
  <c r="FG812" i="2"/>
  <c r="FI811" i="2"/>
  <c r="FH811" i="2"/>
  <c r="FG811" i="2"/>
  <c r="FI810" i="2"/>
  <c r="FH810" i="2"/>
  <c r="FG810" i="2"/>
  <c r="FI809" i="2"/>
  <c r="FH809" i="2"/>
  <c r="FG809" i="2"/>
  <c r="FI808" i="2"/>
  <c r="FH808" i="2"/>
  <c r="FG808" i="2"/>
  <c r="FI807" i="2"/>
  <c r="FH807" i="2"/>
  <c r="FG807" i="2"/>
  <c r="FI806" i="2"/>
  <c r="FH806" i="2"/>
  <c r="FG806" i="2"/>
  <c r="FI805" i="2"/>
  <c r="FH805" i="2"/>
  <c r="FG805" i="2"/>
  <c r="FI804" i="2"/>
  <c r="FH804" i="2"/>
  <c r="FG804" i="2"/>
  <c r="FI803" i="2"/>
  <c r="FH803" i="2"/>
  <c r="FG803" i="2"/>
  <c r="FI802" i="2"/>
  <c r="FH802" i="2"/>
  <c r="FG802" i="2"/>
  <c r="FI801" i="2"/>
  <c r="FH801" i="2"/>
  <c r="FG801" i="2"/>
  <c r="FI800" i="2"/>
  <c r="FH800" i="2"/>
  <c r="FG800" i="2"/>
  <c r="FI799" i="2"/>
  <c r="FH799" i="2"/>
  <c r="FG799" i="2"/>
  <c r="FI798" i="2"/>
  <c r="FH798" i="2"/>
  <c r="FG798" i="2"/>
  <c r="FI797" i="2"/>
  <c r="FH797" i="2"/>
  <c r="FG797" i="2"/>
  <c r="FI796" i="2"/>
  <c r="FH796" i="2"/>
  <c r="FG796" i="2"/>
  <c r="FI795" i="2"/>
  <c r="FH795" i="2"/>
  <c r="FG795" i="2"/>
  <c r="FI794" i="2"/>
  <c r="FH794" i="2"/>
  <c r="FG794" i="2"/>
  <c r="FI793" i="2"/>
  <c r="FH793" i="2"/>
  <c r="FG793" i="2"/>
  <c r="FI792" i="2"/>
  <c r="FH792" i="2"/>
  <c r="FG792" i="2"/>
  <c r="FI791" i="2"/>
  <c r="FH791" i="2"/>
  <c r="FG791" i="2"/>
  <c r="FI790" i="2"/>
  <c r="FH790" i="2"/>
  <c r="FG790" i="2"/>
  <c r="FI789" i="2"/>
  <c r="FH789" i="2"/>
  <c r="FG789" i="2"/>
  <c r="FI788" i="2"/>
  <c r="FH788" i="2"/>
  <c r="FG788" i="2"/>
  <c r="FI787" i="2"/>
  <c r="FH787" i="2"/>
  <c r="FG787" i="2"/>
  <c r="FI786" i="2"/>
  <c r="FH786" i="2"/>
  <c r="FG786" i="2"/>
  <c r="FI785" i="2"/>
  <c r="FH785" i="2"/>
  <c r="FG785" i="2"/>
  <c r="FI784" i="2"/>
  <c r="FH784" i="2"/>
  <c r="FG784" i="2"/>
  <c r="FI783" i="2"/>
  <c r="FH783" i="2"/>
  <c r="FG783" i="2"/>
  <c r="FI782" i="2"/>
  <c r="FH782" i="2"/>
  <c r="FG782" i="2"/>
  <c r="FI781" i="2"/>
  <c r="FH781" i="2"/>
  <c r="FG781" i="2"/>
  <c r="FI780" i="2"/>
  <c r="FH780" i="2"/>
  <c r="FG780" i="2"/>
  <c r="FI779" i="2"/>
  <c r="FH779" i="2"/>
  <c r="FG779" i="2"/>
  <c r="FI778" i="2"/>
  <c r="FH778" i="2"/>
  <c r="FG778" i="2"/>
  <c r="FI777" i="2"/>
  <c r="FH777" i="2"/>
  <c r="FG777" i="2"/>
  <c r="FI776" i="2"/>
  <c r="FH776" i="2"/>
  <c r="FG776" i="2"/>
  <c r="FI775" i="2"/>
  <c r="FH775" i="2"/>
  <c r="FG775" i="2"/>
  <c r="FI774" i="2"/>
  <c r="FH774" i="2"/>
  <c r="FG774" i="2"/>
  <c r="FI773" i="2"/>
  <c r="FH773" i="2"/>
  <c r="FG773" i="2"/>
  <c r="FI772" i="2"/>
  <c r="FH772" i="2"/>
  <c r="FG772" i="2"/>
  <c r="FI771" i="2"/>
  <c r="FH771" i="2"/>
  <c r="FG771" i="2"/>
  <c r="FI770" i="2"/>
  <c r="FH770" i="2"/>
  <c r="FG770" i="2"/>
  <c r="FI769" i="2"/>
  <c r="FH769" i="2"/>
  <c r="FG769" i="2"/>
  <c r="FI768" i="2"/>
  <c r="FH768" i="2"/>
  <c r="FG768" i="2"/>
  <c r="FI767" i="2"/>
  <c r="FH767" i="2"/>
  <c r="FG767" i="2"/>
  <c r="FI766" i="2"/>
  <c r="FH766" i="2"/>
  <c r="FG766" i="2"/>
  <c r="FI765" i="2"/>
  <c r="FH765" i="2"/>
  <c r="FG765" i="2"/>
  <c r="FI764" i="2"/>
  <c r="FH764" i="2"/>
  <c r="FG764" i="2"/>
  <c r="FI763" i="2"/>
  <c r="FH763" i="2"/>
  <c r="FG763" i="2"/>
  <c r="FI762" i="2"/>
  <c r="FH762" i="2"/>
  <c r="FG762" i="2"/>
  <c r="FI761" i="2"/>
  <c r="FH761" i="2"/>
  <c r="FG761" i="2"/>
  <c r="FI760" i="2"/>
  <c r="FH760" i="2"/>
  <c r="FG760" i="2"/>
  <c r="FI759" i="2"/>
  <c r="FH759" i="2"/>
  <c r="FG759" i="2"/>
  <c r="FI758" i="2"/>
  <c r="FH758" i="2"/>
  <c r="FG758" i="2"/>
  <c r="FI757" i="2"/>
  <c r="FH757" i="2"/>
  <c r="FG757" i="2"/>
  <c r="FI756" i="2"/>
  <c r="FH756" i="2"/>
  <c r="FG756" i="2"/>
  <c r="FI755" i="2"/>
  <c r="FH755" i="2"/>
  <c r="FG755" i="2"/>
  <c r="FI754" i="2"/>
  <c r="FH754" i="2"/>
  <c r="FG754" i="2"/>
  <c r="FI753" i="2"/>
  <c r="FH753" i="2"/>
  <c r="FG753" i="2"/>
  <c r="FI752" i="2"/>
  <c r="FH752" i="2"/>
  <c r="FG752" i="2"/>
  <c r="FI751" i="2"/>
  <c r="FH751" i="2"/>
  <c r="FG751" i="2"/>
  <c r="FI750" i="2"/>
  <c r="FH750" i="2"/>
  <c r="FG750" i="2"/>
  <c r="FI749" i="2"/>
  <c r="FH749" i="2"/>
  <c r="FG749" i="2"/>
  <c r="FI748" i="2"/>
  <c r="FH748" i="2"/>
  <c r="FG748" i="2"/>
  <c r="FI747" i="2"/>
  <c r="FH747" i="2"/>
  <c r="FG747" i="2"/>
  <c r="FI746" i="2"/>
  <c r="FH746" i="2"/>
  <c r="FG746" i="2"/>
  <c r="FI745" i="2"/>
  <c r="FH745" i="2"/>
  <c r="FG745" i="2"/>
  <c r="FI744" i="2"/>
  <c r="FH744" i="2"/>
  <c r="FG744" i="2"/>
  <c r="FI743" i="2"/>
  <c r="FH743" i="2"/>
  <c r="FG743" i="2"/>
  <c r="FI742" i="2"/>
  <c r="FH742" i="2"/>
  <c r="FG742" i="2"/>
  <c r="FI741" i="2"/>
  <c r="FH741" i="2"/>
  <c r="FG741" i="2"/>
  <c r="FI740" i="2"/>
  <c r="FH740" i="2"/>
  <c r="FG740" i="2"/>
  <c r="FI739" i="2"/>
  <c r="FH739" i="2"/>
  <c r="FG739" i="2"/>
  <c r="FI738" i="2"/>
  <c r="FH738" i="2"/>
  <c r="FG738" i="2"/>
  <c r="FI737" i="2"/>
  <c r="FH737" i="2"/>
  <c r="FG737" i="2"/>
  <c r="FI736" i="2"/>
  <c r="FH736" i="2"/>
  <c r="FG736" i="2"/>
  <c r="FI735" i="2"/>
  <c r="FH735" i="2"/>
  <c r="FG735" i="2"/>
  <c r="FI734" i="2"/>
  <c r="FH734" i="2"/>
  <c r="FG734" i="2"/>
  <c r="FI733" i="2"/>
  <c r="FH733" i="2"/>
  <c r="FG733" i="2"/>
  <c r="FI732" i="2"/>
  <c r="FH732" i="2"/>
  <c r="FG732" i="2"/>
  <c r="FI731" i="2"/>
  <c r="FH731" i="2"/>
  <c r="FG731" i="2"/>
  <c r="FI730" i="2"/>
  <c r="FH730" i="2"/>
  <c r="FG730" i="2"/>
  <c r="FI729" i="2"/>
  <c r="FH729" i="2"/>
  <c r="FG729" i="2"/>
  <c r="FI728" i="2"/>
  <c r="FH728" i="2"/>
  <c r="FG728" i="2"/>
  <c r="FI727" i="2"/>
  <c r="FH727" i="2"/>
  <c r="FG727" i="2"/>
  <c r="FI726" i="2"/>
  <c r="FH726" i="2"/>
  <c r="FG726" i="2"/>
  <c r="FI725" i="2"/>
  <c r="FH725" i="2"/>
  <c r="FG725" i="2"/>
  <c r="FI724" i="2"/>
  <c r="FH724" i="2"/>
  <c r="FG724" i="2"/>
  <c r="FI723" i="2"/>
  <c r="FH723" i="2"/>
  <c r="FG723" i="2"/>
  <c r="FI722" i="2"/>
  <c r="FH722" i="2"/>
  <c r="FG722" i="2"/>
  <c r="FI721" i="2"/>
  <c r="FH721" i="2"/>
  <c r="FG721" i="2"/>
  <c r="FI720" i="2"/>
  <c r="FH720" i="2"/>
  <c r="FG720" i="2"/>
  <c r="FI719" i="2"/>
  <c r="FH719" i="2"/>
  <c r="FG719" i="2"/>
  <c r="FI718" i="2"/>
  <c r="FH718" i="2"/>
  <c r="FG718" i="2"/>
  <c r="FI717" i="2"/>
  <c r="FH717" i="2"/>
  <c r="FG717" i="2"/>
  <c r="FI716" i="2"/>
  <c r="FH716" i="2"/>
  <c r="FG716" i="2"/>
  <c r="FI715" i="2"/>
  <c r="FH715" i="2"/>
  <c r="FG715" i="2"/>
  <c r="FI714" i="2"/>
  <c r="FH714" i="2"/>
  <c r="FG714" i="2"/>
  <c r="FI713" i="2"/>
  <c r="FH713" i="2"/>
  <c r="FG713" i="2"/>
  <c r="FI712" i="2"/>
  <c r="FH712" i="2"/>
  <c r="FG712" i="2"/>
  <c r="FI711" i="2"/>
  <c r="FH711" i="2"/>
  <c r="FG711" i="2"/>
  <c r="FI710" i="2"/>
  <c r="FH710" i="2"/>
  <c r="FG710" i="2"/>
  <c r="FI709" i="2"/>
  <c r="FH709" i="2"/>
  <c r="FG709" i="2"/>
  <c r="FI708" i="2"/>
  <c r="FH708" i="2"/>
  <c r="FG708" i="2"/>
  <c r="FI707" i="2"/>
  <c r="FH707" i="2"/>
  <c r="FG707" i="2"/>
  <c r="FI706" i="2"/>
  <c r="FH706" i="2"/>
  <c r="FG706" i="2"/>
  <c r="FI705" i="2"/>
  <c r="FH705" i="2"/>
  <c r="FG705" i="2"/>
  <c r="FI704" i="2"/>
  <c r="FH704" i="2"/>
  <c r="FG704" i="2"/>
  <c r="FI703" i="2"/>
  <c r="FH703" i="2"/>
  <c r="FG703" i="2"/>
  <c r="FI702" i="2"/>
  <c r="FH702" i="2"/>
  <c r="FG702" i="2"/>
  <c r="FI701" i="2"/>
  <c r="FH701" i="2"/>
  <c r="FG701" i="2"/>
  <c r="FI700" i="2"/>
  <c r="FH700" i="2"/>
  <c r="FG700" i="2"/>
  <c r="FI699" i="2"/>
  <c r="FH699" i="2"/>
  <c r="FG699" i="2"/>
  <c r="FI698" i="2"/>
  <c r="FH698" i="2"/>
  <c r="FG698" i="2"/>
  <c r="FI697" i="2"/>
  <c r="FH697" i="2"/>
  <c r="FG697" i="2"/>
  <c r="FI696" i="2"/>
  <c r="FH696" i="2"/>
  <c r="FG696" i="2"/>
  <c r="FI695" i="2"/>
  <c r="FH695" i="2"/>
  <c r="FG695" i="2"/>
  <c r="FI694" i="2"/>
  <c r="FH694" i="2"/>
  <c r="FG694" i="2"/>
  <c r="FI693" i="2"/>
  <c r="FH693" i="2"/>
  <c r="FG693" i="2"/>
  <c r="FI692" i="2"/>
  <c r="FH692" i="2"/>
  <c r="FG692" i="2"/>
  <c r="FI691" i="2"/>
  <c r="FH691" i="2"/>
  <c r="FG691" i="2"/>
  <c r="FI690" i="2"/>
  <c r="FH690" i="2"/>
  <c r="FG690" i="2"/>
  <c r="FI689" i="2"/>
  <c r="FH689" i="2"/>
  <c r="FG689" i="2"/>
  <c r="FI688" i="2"/>
  <c r="FH688" i="2"/>
  <c r="FG688" i="2"/>
  <c r="FI687" i="2"/>
  <c r="FH687" i="2"/>
  <c r="FG687" i="2"/>
  <c r="FI686" i="2"/>
  <c r="FH686" i="2"/>
  <c r="FG686" i="2"/>
  <c r="FI685" i="2"/>
  <c r="FH685" i="2"/>
  <c r="FG685" i="2"/>
  <c r="FI684" i="2"/>
  <c r="FH684" i="2"/>
  <c r="FG684" i="2"/>
  <c r="FI683" i="2"/>
  <c r="FH683" i="2"/>
  <c r="FG683" i="2"/>
  <c r="FI682" i="2"/>
  <c r="FH682" i="2"/>
  <c r="FG682" i="2"/>
  <c r="FI681" i="2"/>
  <c r="FH681" i="2"/>
  <c r="FG681" i="2"/>
  <c r="FI680" i="2"/>
  <c r="FH680" i="2"/>
  <c r="FG680" i="2"/>
  <c r="FI679" i="2"/>
  <c r="FH679" i="2"/>
  <c r="FG679" i="2"/>
  <c r="FI678" i="2"/>
  <c r="FH678" i="2"/>
  <c r="FG678" i="2"/>
  <c r="FI677" i="2"/>
  <c r="FH677" i="2"/>
  <c r="FG677" i="2"/>
  <c r="FI676" i="2"/>
  <c r="FH676" i="2"/>
  <c r="FG676" i="2"/>
  <c r="FI675" i="2"/>
  <c r="FH675" i="2"/>
  <c r="FG675" i="2"/>
  <c r="FI674" i="2"/>
  <c r="FH674" i="2"/>
  <c r="FG674" i="2"/>
  <c r="FI673" i="2"/>
  <c r="FH673" i="2"/>
  <c r="FG673" i="2"/>
  <c r="FI672" i="2"/>
  <c r="FH672" i="2"/>
  <c r="FG672" i="2"/>
  <c r="FI671" i="2"/>
  <c r="FH671" i="2"/>
  <c r="FG671" i="2"/>
  <c r="FI670" i="2"/>
  <c r="FH670" i="2"/>
  <c r="FG670" i="2"/>
  <c r="FI669" i="2"/>
  <c r="FH669" i="2"/>
  <c r="FG669" i="2"/>
  <c r="FI668" i="2"/>
  <c r="FH668" i="2"/>
  <c r="FG668" i="2"/>
  <c r="FI667" i="2"/>
  <c r="FH667" i="2"/>
  <c r="FG667" i="2"/>
  <c r="FI666" i="2"/>
  <c r="FH666" i="2"/>
  <c r="FG666" i="2"/>
  <c r="FI665" i="2"/>
  <c r="FH665" i="2"/>
  <c r="FG665" i="2"/>
  <c r="FI664" i="2"/>
  <c r="FH664" i="2"/>
  <c r="FG664" i="2"/>
  <c r="FI663" i="2"/>
  <c r="FH663" i="2"/>
  <c r="FG663" i="2"/>
  <c r="FI662" i="2"/>
  <c r="FH662" i="2"/>
  <c r="FG662" i="2"/>
  <c r="FI661" i="2"/>
  <c r="FH661" i="2"/>
  <c r="FG661" i="2"/>
  <c r="FI660" i="2"/>
  <c r="FH660" i="2"/>
  <c r="FG660" i="2"/>
  <c r="FI659" i="2"/>
  <c r="FH659" i="2"/>
  <c r="FG659" i="2"/>
  <c r="FI658" i="2"/>
  <c r="FH658" i="2"/>
  <c r="FG658" i="2"/>
  <c r="FI657" i="2"/>
  <c r="FH657" i="2"/>
  <c r="FG657" i="2"/>
  <c r="FI656" i="2"/>
  <c r="FH656" i="2"/>
  <c r="FG656" i="2"/>
  <c r="FI655" i="2"/>
  <c r="FH655" i="2"/>
  <c r="FG655" i="2"/>
  <c r="FI654" i="2"/>
  <c r="FH654" i="2"/>
  <c r="FG654" i="2"/>
  <c r="FI653" i="2"/>
  <c r="FH653" i="2"/>
  <c r="FG653" i="2"/>
  <c r="FI652" i="2"/>
  <c r="FH652" i="2"/>
  <c r="FG652" i="2"/>
  <c r="FI651" i="2"/>
  <c r="FH651" i="2"/>
  <c r="FG651" i="2"/>
  <c r="FI650" i="2"/>
  <c r="FH650" i="2"/>
  <c r="FG650" i="2"/>
  <c r="FI649" i="2"/>
  <c r="FH649" i="2"/>
  <c r="FG649" i="2"/>
  <c r="FI648" i="2"/>
  <c r="FH648" i="2"/>
  <c r="FG648" i="2"/>
  <c r="FI647" i="2"/>
  <c r="FH647" i="2"/>
  <c r="FG647" i="2"/>
  <c r="FI646" i="2"/>
  <c r="FH646" i="2"/>
  <c r="FG646" i="2"/>
  <c r="FI645" i="2"/>
  <c r="FH645" i="2"/>
  <c r="FG645" i="2"/>
  <c r="FI644" i="2"/>
  <c r="FH644" i="2"/>
  <c r="FG644" i="2"/>
  <c r="FI643" i="2"/>
  <c r="FH643" i="2"/>
  <c r="FG643" i="2"/>
  <c r="FI642" i="2"/>
  <c r="FH642" i="2"/>
  <c r="FG642" i="2"/>
  <c r="FI641" i="2"/>
  <c r="FH641" i="2"/>
  <c r="FG641" i="2"/>
  <c r="FI640" i="2"/>
  <c r="FH640" i="2"/>
  <c r="FG640" i="2"/>
  <c r="FI639" i="2"/>
  <c r="FH639" i="2"/>
  <c r="FG639" i="2"/>
  <c r="FI638" i="2"/>
  <c r="FH638" i="2"/>
  <c r="FG638" i="2"/>
  <c r="FI637" i="2"/>
  <c r="FH637" i="2"/>
  <c r="FG637" i="2"/>
  <c r="FI636" i="2"/>
  <c r="FH636" i="2"/>
  <c r="FG636" i="2"/>
  <c r="FI635" i="2"/>
  <c r="FH635" i="2"/>
  <c r="FG635" i="2"/>
  <c r="FI634" i="2"/>
  <c r="FH634" i="2"/>
  <c r="FG634" i="2"/>
  <c r="FI633" i="2"/>
  <c r="FH633" i="2"/>
  <c r="FG633" i="2"/>
  <c r="FI632" i="2"/>
  <c r="FH632" i="2"/>
  <c r="FG632" i="2"/>
  <c r="FI631" i="2"/>
  <c r="FH631" i="2"/>
  <c r="FG631" i="2"/>
  <c r="FI630" i="2"/>
  <c r="FH630" i="2"/>
  <c r="FG630" i="2"/>
  <c r="FI629" i="2"/>
  <c r="FH629" i="2"/>
  <c r="FG629" i="2"/>
  <c r="FI628" i="2"/>
  <c r="FH628" i="2"/>
  <c r="FG628" i="2"/>
  <c r="FI627" i="2"/>
  <c r="FH627" i="2"/>
  <c r="FG627" i="2"/>
  <c r="FI626" i="2"/>
  <c r="FH626" i="2"/>
  <c r="FG626" i="2"/>
  <c r="FI625" i="2"/>
  <c r="FH625" i="2"/>
  <c r="FG625" i="2"/>
  <c r="FI624" i="2"/>
  <c r="FH624" i="2"/>
  <c r="FG624" i="2"/>
  <c r="FI623" i="2"/>
  <c r="FH623" i="2"/>
  <c r="FG623" i="2"/>
  <c r="FI622" i="2"/>
  <c r="FH622" i="2"/>
  <c r="FG622" i="2"/>
  <c r="FI621" i="2"/>
  <c r="FH621" i="2"/>
  <c r="FG621" i="2"/>
  <c r="FI620" i="2"/>
  <c r="FH620" i="2"/>
  <c r="FG620" i="2"/>
  <c r="FI619" i="2"/>
  <c r="FH619" i="2"/>
  <c r="FG619" i="2"/>
  <c r="FI618" i="2"/>
  <c r="FH618" i="2"/>
  <c r="FG618" i="2"/>
  <c r="FI617" i="2"/>
  <c r="FH617" i="2"/>
  <c r="FG617" i="2"/>
  <c r="FI616" i="2"/>
  <c r="FH616" i="2"/>
  <c r="FG616" i="2"/>
  <c r="FI615" i="2"/>
  <c r="FH615" i="2"/>
  <c r="FG615" i="2"/>
  <c r="FI614" i="2"/>
  <c r="FH614" i="2"/>
  <c r="FG614" i="2"/>
  <c r="FI613" i="2"/>
  <c r="FH613" i="2"/>
  <c r="FG613" i="2"/>
  <c r="FI612" i="2"/>
  <c r="FH612" i="2"/>
  <c r="FG612" i="2"/>
  <c r="FI611" i="2"/>
  <c r="FH611" i="2"/>
  <c r="FG611" i="2"/>
  <c r="FI610" i="2"/>
  <c r="FH610" i="2"/>
  <c r="FG610" i="2"/>
  <c r="FI609" i="2"/>
  <c r="FH609" i="2"/>
  <c r="FG609" i="2"/>
  <c r="FI608" i="2"/>
  <c r="FH608" i="2"/>
  <c r="FG608" i="2"/>
  <c r="FI607" i="2"/>
  <c r="FH607" i="2"/>
  <c r="FG607" i="2"/>
  <c r="FI606" i="2"/>
  <c r="FH606" i="2"/>
  <c r="FG606" i="2"/>
  <c r="FI605" i="2"/>
  <c r="FH605" i="2"/>
  <c r="FG605" i="2"/>
  <c r="FI604" i="2"/>
  <c r="FH604" i="2"/>
  <c r="FG604" i="2"/>
  <c r="FI603" i="2"/>
  <c r="FH603" i="2"/>
  <c r="FG603" i="2"/>
  <c r="FI602" i="2"/>
  <c r="FH602" i="2"/>
  <c r="FG602" i="2"/>
  <c r="FI601" i="2"/>
  <c r="FH601" i="2"/>
  <c r="FG601" i="2"/>
  <c r="FI600" i="2"/>
  <c r="FH600" i="2"/>
  <c r="FG600" i="2"/>
  <c r="FI599" i="2"/>
  <c r="FH599" i="2"/>
  <c r="FG599" i="2"/>
  <c r="FI598" i="2"/>
  <c r="FH598" i="2"/>
  <c r="FG598" i="2"/>
  <c r="FI597" i="2"/>
  <c r="FH597" i="2"/>
  <c r="FG597" i="2"/>
  <c r="FI596" i="2"/>
  <c r="FH596" i="2"/>
  <c r="FG596" i="2"/>
  <c r="FI595" i="2"/>
  <c r="FH595" i="2"/>
  <c r="FG595" i="2"/>
  <c r="FI594" i="2"/>
  <c r="FH594" i="2"/>
  <c r="FG594" i="2"/>
  <c r="FI593" i="2"/>
  <c r="FH593" i="2"/>
  <c r="FG593" i="2"/>
  <c r="FI592" i="2"/>
  <c r="FH592" i="2"/>
  <c r="FG592" i="2"/>
  <c r="FI591" i="2"/>
  <c r="FH591" i="2"/>
  <c r="FG591" i="2"/>
  <c r="FI590" i="2"/>
  <c r="FH590" i="2"/>
  <c r="FG590" i="2"/>
  <c r="FI589" i="2"/>
  <c r="FH589" i="2"/>
  <c r="FG589" i="2"/>
  <c r="FI588" i="2"/>
  <c r="FH588" i="2"/>
  <c r="FG588" i="2"/>
  <c r="FI587" i="2"/>
  <c r="FH587" i="2"/>
  <c r="FG587" i="2"/>
  <c r="FI586" i="2"/>
  <c r="FH586" i="2"/>
  <c r="FG586" i="2"/>
  <c r="FI585" i="2"/>
  <c r="FH585" i="2"/>
  <c r="FG585" i="2"/>
  <c r="FI584" i="2"/>
  <c r="FH584" i="2"/>
  <c r="FG584" i="2"/>
  <c r="FI583" i="2"/>
  <c r="FH583" i="2"/>
  <c r="FG583" i="2"/>
  <c r="FI582" i="2"/>
  <c r="FH582" i="2"/>
  <c r="FG582" i="2"/>
  <c r="FI581" i="2"/>
  <c r="FH581" i="2"/>
  <c r="FG581" i="2"/>
  <c r="FI580" i="2"/>
  <c r="FH580" i="2"/>
  <c r="FG580" i="2"/>
  <c r="FI579" i="2"/>
  <c r="FH579" i="2"/>
  <c r="FG579" i="2"/>
  <c r="FI578" i="2"/>
  <c r="FH578" i="2"/>
  <c r="FG578" i="2"/>
  <c r="FI577" i="2"/>
  <c r="FH577" i="2"/>
  <c r="FG577" i="2"/>
  <c r="FI576" i="2"/>
  <c r="FH576" i="2"/>
  <c r="FG576" i="2"/>
  <c r="FI575" i="2"/>
  <c r="FH575" i="2"/>
  <c r="FG575" i="2"/>
  <c r="FI574" i="2"/>
  <c r="FH574" i="2"/>
  <c r="FG574" i="2"/>
  <c r="FI573" i="2"/>
  <c r="FH573" i="2"/>
  <c r="FG573" i="2"/>
  <c r="FI572" i="2"/>
  <c r="FH572" i="2"/>
  <c r="FG572" i="2"/>
  <c r="FI571" i="2"/>
  <c r="FH571" i="2"/>
  <c r="FG571" i="2"/>
  <c r="FI570" i="2"/>
  <c r="FH570" i="2"/>
  <c r="FG570" i="2"/>
  <c r="FI569" i="2"/>
  <c r="FH569" i="2"/>
  <c r="FG569" i="2"/>
  <c r="FI568" i="2"/>
  <c r="FH568" i="2"/>
  <c r="FG568" i="2"/>
  <c r="FI567" i="2"/>
  <c r="FH567" i="2"/>
  <c r="FG567" i="2"/>
  <c r="FI566" i="2"/>
  <c r="FH566" i="2"/>
  <c r="FG566" i="2"/>
  <c r="FI565" i="2"/>
  <c r="FH565" i="2"/>
  <c r="FG565" i="2"/>
  <c r="FI564" i="2"/>
  <c r="FH564" i="2"/>
  <c r="FG564" i="2"/>
  <c r="FI563" i="2"/>
  <c r="FH563" i="2"/>
  <c r="FG563" i="2"/>
  <c r="FI562" i="2"/>
  <c r="FH562" i="2"/>
  <c r="FG562" i="2"/>
  <c r="FI561" i="2"/>
  <c r="FH561" i="2"/>
  <c r="FG561" i="2"/>
  <c r="FI560" i="2"/>
  <c r="FH560" i="2"/>
  <c r="FG560" i="2"/>
  <c r="FI559" i="2"/>
  <c r="FH559" i="2"/>
  <c r="FG559" i="2"/>
  <c r="FI558" i="2"/>
  <c r="FH558" i="2"/>
  <c r="FG558" i="2"/>
  <c r="FI557" i="2"/>
  <c r="FH557" i="2"/>
  <c r="FG557" i="2"/>
  <c r="FI556" i="2"/>
  <c r="FH556" i="2"/>
  <c r="FG556" i="2"/>
  <c r="FI555" i="2"/>
  <c r="FH555" i="2"/>
  <c r="FG555" i="2"/>
  <c r="FI554" i="2"/>
  <c r="FH554" i="2"/>
  <c r="FG554" i="2"/>
  <c r="FI553" i="2"/>
  <c r="FH553" i="2"/>
  <c r="FG553" i="2"/>
  <c r="FI552" i="2"/>
  <c r="FH552" i="2"/>
  <c r="FG552" i="2"/>
  <c r="FI551" i="2"/>
  <c r="FH551" i="2"/>
  <c r="FG551" i="2"/>
  <c r="FI550" i="2"/>
  <c r="FH550" i="2"/>
  <c r="FG550" i="2"/>
  <c r="FI549" i="2"/>
  <c r="FH549" i="2"/>
  <c r="FG549" i="2"/>
  <c r="FI548" i="2"/>
  <c r="FH548" i="2"/>
  <c r="FG548" i="2"/>
  <c r="FI547" i="2"/>
  <c r="FH547" i="2"/>
  <c r="FG547" i="2"/>
  <c r="FI546" i="2"/>
  <c r="FH546" i="2"/>
  <c r="FG546" i="2"/>
  <c r="FI545" i="2"/>
  <c r="FH545" i="2"/>
  <c r="FG545" i="2"/>
  <c r="FI544" i="2"/>
  <c r="FH544" i="2"/>
  <c r="FG544" i="2"/>
  <c r="FI543" i="2"/>
  <c r="FH543" i="2"/>
  <c r="FG543" i="2"/>
  <c r="FI542" i="2"/>
  <c r="FH542" i="2"/>
  <c r="FG542" i="2"/>
  <c r="FI541" i="2"/>
  <c r="FH541" i="2"/>
  <c r="FG541" i="2"/>
  <c r="FI540" i="2"/>
  <c r="FH540" i="2"/>
  <c r="FG540" i="2"/>
  <c r="FI539" i="2"/>
  <c r="FH539" i="2"/>
  <c r="FG539" i="2"/>
  <c r="FI538" i="2"/>
  <c r="FH538" i="2"/>
  <c r="FG538" i="2"/>
  <c r="FI537" i="2"/>
  <c r="FH537" i="2"/>
  <c r="FG537" i="2"/>
  <c r="FI536" i="2"/>
  <c r="FH536" i="2"/>
  <c r="FG536" i="2"/>
  <c r="FI535" i="2"/>
  <c r="FH535" i="2"/>
  <c r="FG535" i="2"/>
  <c r="FI534" i="2"/>
  <c r="FH534" i="2"/>
  <c r="FG534" i="2"/>
  <c r="FI533" i="2"/>
  <c r="FH533" i="2"/>
  <c r="FG533" i="2"/>
  <c r="FI532" i="2"/>
  <c r="FH532" i="2"/>
  <c r="FG532" i="2"/>
  <c r="FI531" i="2"/>
  <c r="FH531" i="2"/>
  <c r="FG531" i="2"/>
  <c r="FI530" i="2"/>
  <c r="FH530" i="2"/>
  <c r="FG530" i="2"/>
  <c r="FI529" i="2"/>
  <c r="FH529" i="2"/>
  <c r="FG529" i="2"/>
  <c r="FI528" i="2"/>
  <c r="FH528" i="2"/>
  <c r="FG528" i="2"/>
  <c r="FI527" i="2"/>
  <c r="FH527" i="2"/>
  <c r="FG527" i="2"/>
  <c r="FI526" i="2"/>
  <c r="FH526" i="2"/>
  <c r="FG526" i="2"/>
  <c r="FI525" i="2"/>
  <c r="FH525" i="2"/>
  <c r="FG525" i="2"/>
  <c r="FI524" i="2"/>
  <c r="FH524" i="2"/>
  <c r="FG524" i="2"/>
  <c r="FI523" i="2"/>
  <c r="FH523" i="2"/>
  <c r="FG523" i="2"/>
  <c r="FI522" i="2"/>
  <c r="FH522" i="2"/>
  <c r="FG522" i="2"/>
  <c r="FI521" i="2"/>
  <c r="FH521" i="2"/>
  <c r="FG521" i="2"/>
  <c r="FI520" i="2"/>
  <c r="FH520" i="2"/>
  <c r="FG520" i="2"/>
  <c r="FI519" i="2"/>
  <c r="FH519" i="2"/>
  <c r="FG519" i="2"/>
  <c r="FI518" i="2"/>
  <c r="FH518" i="2"/>
  <c r="FG518" i="2"/>
  <c r="FI517" i="2"/>
  <c r="FH517" i="2"/>
  <c r="FG517" i="2"/>
  <c r="FI516" i="2"/>
  <c r="FH516" i="2"/>
  <c r="FG516" i="2"/>
  <c r="FI515" i="2"/>
  <c r="FH515" i="2"/>
  <c r="FG515" i="2"/>
  <c r="FI514" i="2"/>
  <c r="FH514" i="2"/>
  <c r="FG514" i="2"/>
  <c r="FI513" i="2"/>
  <c r="FH513" i="2"/>
  <c r="FG513" i="2"/>
  <c r="FI512" i="2"/>
  <c r="FH512" i="2"/>
  <c r="FG512" i="2"/>
  <c r="FI511" i="2"/>
  <c r="FH511" i="2"/>
  <c r="FG511" i="2"/>
  <c r="FI510" i="2"/>
  <c r="FH510" i="2"/>
  <c r="FG510" i="2"/>
  <c r="FI509" i="2"/>
  <c r="FH509" i="2"/>
  <c r="FG509" i="2"/>
  <c r="FI508" i="2"/>
  <c r="FH508" i="2"/>
  <c r="FG508" i="2"/>
  <c r="FI507" i="2"/>
  <c r="FH507" i="2"/>
  <c r="FG507" i="2"/>
  <c r="FI506" i="2"/>
  <c r="FH506" i="2"/>
  <c r="FG506" i="2"/>
  <c r="FI505" i="2"/>
  <c r="FH505" i="2"/>
  <c r="FG505" i="2"/>
  <c r="FI504" i="2"/>
  <c r="FH504" i="2"/>
  <c r="FG504" i="2"/>
  <c r="FI503" i="2"/>
  <c r="FH503" i="2"/>
  <c r="FG503" i="2"/>
  <c r="FI502" i="2"/>
  <c r="FH502" i="2"/>
  <c r="FG502" i="2"/>
  <c r="FI501" i="2"/>
  <c r="FH501" i="2"/>
  <c r="FG501" i="2"/>
  <c r="FI500" i="2"/>
  <c r="FH500" i="2"/>
  <c r="FG500" i="2"/>
  <c r="FI499" i="2"/>
  <c r="FH499" i="2"/>
  <c r="FG499" i="2"/>
  <c r="FI498" i="2"/>
  <c r="FH498" i="2"/>
  <c r="FG498" i="2"/>
  <c r="FI497" i="2"/>
  <c r="FH497" i="2"/>
  <c r="FG497" i="2"/>
  <c r="FI496" i="2"/>
  <c r="FH496" i="2"/>
  <c r="FG496" i="2"/>
  <c r="FI495" i="2"/>
  <c r="FH495" i="2"/>
  <c r="FG495" i="2"/>
  <c r="FI494" i="2"/>
  <c r="FH494" i="2"/>
  <c r="FG494" i="2"/>
  <c r="FI493" i="2"/>
  <c r="FH493" i="2"/>
  <c r="FG493" i="2"/>
  <c r="FI492" i="2"/>
  <c r="FH492" i="2"/>
  <c r="FG492" i="2"/>
  <c r="FI491" i="2"/>
  <c r="FH491" i="2"/>
  <c r="FG491" i="2"/>
  <c r="FI490" i="2"/>
  <c r="FH490" i="2"/>
  <c r="FG490" i="2"/>
  <c r="FI489" i="2"/>
  <c r="FH489" i="2"/>
  <c r="FG489" i="2"/>
  <c r="FI488" i="2"/>
  <c r="FH488" i="2"/>
  <c r="FG488" i="2"/>
  <c r="FI487" i="2"/>
  <c r="FH487" i="2"/>
  <c r="FG487" i="2"/>
  <c r="FI486" i="2"/>
  <c r="FH486" i="2"/>
  <c r="FG486" i="2"/>
  <c r="FI485" i="2"/>
  <c r="FH485" i="2"/>
  <c r="FG485" i="2"/>
  <c r="FI484" i="2"/>
  <c r="FH484" i="2"/>
  <c r="FG484" i="2"/>
  <c r="FI483" i="2"/>
  <c r="FH483" i="2"/>
  <c r="FG483" i="2"/>
  <c r="FI482" i="2"/>
  <c r="FH482" i="2"/>
  <c r="FG482" i="2"/>
  <c r="FI481" i="2"/>
  <c r="FH481" i="2"/>
  <c r="FG481" i="2"/>
  <c r="FI480" i="2"/>
  <c r="FH480" i="2"/>
  <c r="FG480" i="2"/>
  <c r="FI479" i="2"/>
  <c r="FH479" i="2"/>
  <c r="FG479" i="2"/>
  <c r="FI478" i="2"/>
  <c r="FH478" i="2"/>
  <c r="FG478" i="2"/>
  <c r="FI477" i="2"/>
  <c r="FH477" i="2"/>
  <c r="FG477" i="2"/>
  <c r="FI476" i="2"/>
  <c r="FH476" i="2"/>
  <c r="FG476" i="2"/>
  <c r="FI475" i="2"/>
  <c r="FH475" i="2"/>
  <c r="FG475" i="2"/>
  <c r="FI474" i="2"/>
  <c r="FH474" i="2"/>
  <c r="FG474" i="2"/>
  <c r="FI473" i="2"/>
  <c r="FH473" i="2"/>
  <c r="FG473" i="2"/>
  <c r="FI472" i="2"/>
  <c r="FH472" i="2"/>
  <c r="FG472" i="2"/>
  <c r="FI471" i="2"/>
  <c r="FH471" i="2"/>
  <c r="FG471" i="2"/>
  <c r="FI470" i="2"/>
  <c r="FH470" i="2"/>
  <c r="FG470" i="2"/>
  <c r="FI469" i="2"/>
  <c r="FH469" i="2"/>
  <c r="FG469" i="2"/>
  <c r="FI468" i="2"/>
  <c r="FH468" i="2"/>
  <c r="FG468" i="2"/>
  <c r="FI467" i="2"/>
  <c r="FH467" i="2"/>
  <c r="FG467" i="2"/>
  <c r="FI466" i="2"/>
  <c r="FH466" i="2"/>
  <c r="FG466" i="2"/>
  <c r="FI465" i="2"/>
  <c r="FH465" i="2"/>
  <c r="FG465" i="2"/>
  <c r="FI464" i="2"/>
  <c r="FH464" i="2"/>
  <c r="FG464" i="2"/>
  <c r="FI463" i="2"/>
  <c r="FH463" i="2"/>
  <c r="FG463" i="2"/>
  <c r="FI462" i="2"/>
  <c r="FH462" i="2"/>
  <c r="FG462" i="2"/>
  <c r="FI461" i="2"/>
  <c r="FH461" i="2"/>
  <c r="FG461" i="2"/>
  <c r="FI460" i="2"/>
  <c r="FH460" i="2"/>
  <c r="FG460" i="2"/>
  <c r="FI459" i="2"/>
  <c r="FH459" i="2"/>
  <c r="FG459" i="2"/>
  <c r="FI458" i="2"/>
  <c r="FH458" i="2"/>
  <c r="FG458" i="2"/>
  <c r="FI457" i="2"/>
  <c r="FH457" i="2"/>
  <c r="FG457" i="2"/>
  <c r="FI456" i="2"/>
  <c r="FH456" i="2"/>
  <c r="FG456" i="2"/>
  <c r="FI455" i="2"/>
  <c r="FH455" i="2"/>
  <c r="FG455" i="2"/>
  <c r="FI454" i="2"/>
  <c r="FH454" i="2"/>
  <c r="FG454" i="2"/>
  <c r="FI453" i="2"/>
  <c r="FH453" i="2"/>
  <c r="FG453" i="2"/>
  <c r="FI452" i="2"/>
  <c r="FH452" i="2"/>
  <c r="FG452" i="2"/>
  <c r="FI451" i="2"/>
  <c r="FH451" i="2"/>
  <c r="FG451" i="2"/>
  <c r="FI450" i="2"/>
  <c r="FH450" i="2"/>
  <c r="FG450" i="2"/>
  <c r="FI449" i="2"/>
  <c r="FH449" i="2"/>
  <c r="FG449" i="2"/>
  <c r="FI448" i="2"/>
  <c r="FH448" i="2"/>
  <c r="FG448" i="2"/>
  <c r="FI447" i="2"/>
  <c r="FH447" i="2"/>
  <c r="FG447" i="2"/>
  <c r="FI446" i="2"/>
  <c r="FH446" i="2"/>
  <c r="FG446" i="2"/>
  <c r="FI445" i="2"/>
  <c r="FH445" i="2"/>
  <c r="FG445" i="2"/>
  <c r="FI444" i="2"/>
  <c r="FH444" i="2"/>
  <c r="FG444" i="2"/>
  <c r="FI443" i="2"/>
  <c r="FH443" i="2"/>
  <c r="FG443" i="2"/>
  <c r="FI442" i="2"/>
  <c r="FH442" i="2"/>
  <c r="FG442" i="2"/>
  <c r="FI441" i="2"/>
  <c r="FH441" i="2"/>
  <c r="FG441" i="2"/>
  <c r="FI440" i="2"/>
  <c r="FH440" i="2"/>
  <c r="FG440" i="2"/>
  <c r="FI439" i="2"/>
  <c r="FH439" i="2"/>
  <c r="FG439" i="2"/>
  <c r="FI438" i="2"/>
  <c r="FH438" i="2"/>
  <c r="FG438" i="2"/>
  <c r="FI437" i="2"/>
  <c r="FH437" i="2"/>
  <c r="FG437" i="2"/>
  <c r="FI436" i="2"/>
  <c r="FH436" i="2"/>
  <c r="FG436" i="2"/>
  <c r="FI435" i="2"/>
  <c r="FH435" i="2"/>
  <c r="FG435" i="2"/>
  <c r="FI434" i="2"/>
  <c r="FH434" i="2"/>
  <c r="FG434" i="2"/>
  <c r="FI433" i="2"/>
  <c r="FH433" i="2"/>
  <c r="FG433" i="2"/>
  <c r="FI432" i="2"/>
  <c r="FH432" i="2"/>
  <c r="FG432" i="2"/>
  <c r="FI431" i="2"/>
  <c r="FH431" i="2"/>
  <c r="FG431" i="2"/>
  <c r="FI430" i="2"/>
  <c r="FH430" i="2"/>
  <c r="FG430" i="2"/>
  <c r="FI429" i="2"/>
  <c r="FH429" i="2"/>
  <c r="FG429" i="2"/>
  <c r="FI428" i="2"/>
  <c r="FH428" i="2"/>
  <c r="FG428" i="2"/>
  <c r="FI427" i="2"/>
  <c r="FH427" i="2"/>
  <c r="FG427" i="2"/>
  <c r="FI426" i="2"/>
  <c r="FH426" i="2"/>
  <c r="FG426" i="2"/>
  <c r="FI425" i="2"/>
  <c r="FH425" i="2"/>
  <c r="FG425" i="2"/>
  <c r="FI424" i="2"/>
  <c r="FH424" i="2"/>
  <c r="FG424" i="2"/>
  <c r="FI423" i="2"/>
  <c r="FH423" i="2"/>
  <c r="FG423" i="2"/>
  <c r="FI422" i="2"/>
  <c r="FH422" i="2"/>
  <c r="FG422" i="2"/>
  <c r="FI421" i="2"/>
  <c r="FH421" i="2"/>
  <c r="FG421" i="2"/>
  <c r="FI420" i="2"/>
  <c r="FH420" i="2"/>
  <c r="FG420" i="2"/>
  <c r="FI419" i="2"/>
  <c r="FH419" i="2"/>
  <c r="FG419" i="2"/>
  <c r="FI418" i="2"/>
  <c r="FH418" i="2"/>
  <c r="FG418" i="2"/>
  <c r="FI417" i="2"/>
  <c r="FH417" i="2"/>
  <c r="FG417" i="2"/>
  <c r="FI416" i="2"/>
  <c r="FH416" i="2"/>
  <c r="FG416" i="2"/>
  <c r="FI415" i="2"/>
  <c r="FH415" i="2"/>
  <c r="FG415" i="2"/>
  <c r="FI414" i="2"/>
  <c r="FH414" i="2"/>
  <c r="FG414" i="2"/>
  <c r="FI413" i="2"/>
  <c r="FH413" i="2"/>
  <c r="FG413" i="2"/>
  <c r="FI412" i="2"/>
  <c r="FH412" i="2"/>
  <c r="FG412" i="2"/>
  <c r="FI411" i="2"/>
  <c r="FH411" i="2"/>
  <c r="FG411" i="2"/>
  <c r="FI410" i="2"/>
  <c r="FH410" i="2"/>
  <c r="FG410" i="2"/>
  <c r="FI409" i="2"/>
  <c r="FH409" i="2"/>
  <c r="FG409" i="2"/>
  <c r="FI408" i="2"/>
  <c r="FH408" i="2"/>
  <c r="FG408" i="2"/>
  <c r="FI407" i="2"/>
  <c r="FH407" i="2"/>
  <c r="FG407" i="2"/>
  <c r="FI406" i="2"/>
  <c r="FH406" i="2"/>
  <c r="FG406" i="2"/>
  <c r="FI405" i="2"/>
  <c r="FH405" i="2"/>
  <c r="FG405" i="2"/>
  <c r="FI404" i="2"/>
  <c r="FH404" i="2"/>
  <c r="FG404" i="2"/>
  <c r="FI403" i="2"/>
  <c r="FH403" i="2"/>
  <c r="FG403" i="2"/>
  <c r="FI402" i="2"/>
  <c r="FH402" i="2"/>
  <c r="FG402" i="2"/>
  <c r="FI401" i="2"/>
  <c r="FH401" i="2"/>
  <c r="FG401" i="2"/>
  <c r="FI400" i="2"/>
  <c r="FH400" i="2"/>
  <c r="FG400" i="2"/>
  <c r="FI399" i="2"/>
  <c r="FH399" i="2"/>
  <c r="FG399" i="2"/>
  <c r="FI398" i="2"/>
  <c r="FH398" i="2"/>
  <c r="FG398" i="2"/>
  <c r="FI397" i="2"/>
  <c r="FH397" i="2"/>
  <c r="FG397" i="2"/>
  <c r="FI396" i="2"/>
  <c r="FH396" i="2"/>
  <c r="FG396" i="2"/>
  <c r="FI395" i="2"/>
  <c r="FH395" i="2"/>
  <c r="FG395" i="2"/>
  <c r="FI394" i="2"/>
  <c r="FH394" i="2"/>
  <c r="FG394" i="2"/>
  <c r="FI393" i="2"/>
  <c r="FH393" i="2"/>
  <c r="FG393" i="2"/>
  <c r="FI392" i="2"/>
  <c r="FH392" i="2"/>
  <c r="FG392" i="2"/>
  <c r="FI391" i="2"/>
  <c r="FH391" i="2"/>
  <c r="FG391" i="2"/>
  <c r="FI390" i="2"/>
  <c r="FH390" i="2"/>
  <c r="FG390" i="2"/>
  <c r="FI389" i="2"/>
  <c r="FH389" i="2"/>
  <c r="FG389" i="2"/>
  <c r="FI388" i="2"/>
  <c r="FH388" i="2"/>
  <c r="FG388" i="2"/>
  <c r="FI387" i="2"/>
  <c r="FH387" i="2"/>
  <c r="FG387" i="2"/>
  <c r="FI386" i="2"/>
  <c r="FH386" i="2"/>
  <c r="FG386" i="2"/>
  <c r="FI385" i="2"/>
  <c r="FH385" i="2"/>
  <c r="FG385" i="2"/>
  <c r="FI384" i="2"/>
  <c r="FH384" i="2"/>
  <c r="FG384" i="2"/>
  <c r="FI383" i="2"/>
  <c r="FH383" i="2"/>
  <c r="FG383" i="2"/>
  <c r="FI382" i="2"/>
  <c r="FH382" i="2"/>
  <c r="FG382" i="2"/>
  <c r="FI381" i="2"/>
  <c r="FH381" i="2"/>
  <c r="FG381" i="2"/>
  <c r="FI380" i="2"/>
  <c r="FH380" i="2"/>
  <c r="FG380" i="2"/>
  <c r="FI379" i="2"/>
  <c r="FH379" i="2"/>
  <c r="FG379" i="2"/>
  <c r="FI378" i="2"/>
  <c r="FH378" i="2"/>
  <c r="FG378" i="2"/>
  <c r="FI377" i="2"/>
  <c r="FH377" i="2"/>
  <c r="FG377" i="2"/>
  <c r="FI376" i="2"/>
  <c r="FH376" i="2"/>
  <c r="FG376" i="2"/>
  <c r="FI375" i="2"/>
  <c r="FH375" i="2"/>
  <c r="FG375" i="2"/>
  <c r="FI374" i="2"/>
  <c r="FH374" i="2"/>
  <c r="FG374" i="2"/>
  <c r="FI373" i="2"/>
  <c r="FH373" i="2"/>
  <c r="FG373" i="2"/>
  <c r="FI372" i="2"/>
  <c r="FH372" i="2"/>
  <c r="FG372" i="2"/>
  <c r="FI371" i="2"/>
  <c r="FH371" i="2"/>
  <c r="FG371" i="2"/>
  <c r="FI370" i="2"/>
  <c r="FH370" i="2"/>
  <c r="FG370" i="2"/>
  <c r="FI369" i="2"/>
  <c r="FH369" i="2"/>
  <c r="FG369" i="2"/>
  <c r="FI368" i="2"/>
  <c r="FH368" i="2"/>
  <c r="FG368" i="2"/>
  <c r="FI367" i="2"/>
  <c r="FH367" i="2"/>
  <c r="FG367" i="2"/>
  <c r="FI366" i="2"/>
  <c r="FH366" i="2"/>
  <c r="FG366" i="2"/>
  <c r="FI365" i="2"/>
  <c r="FH365" i="2"/>
  <c r="FG365" i="2"/>
  <c r="FI364" i="2"/>
  <c r="FH364" i="2"/>
  <c r="FG364" i="2"/>
  <c r="FI363" i="2"/>
  <c r="FH363" i="2"/>
  <c r="FG363" i="2"/>
  <c r="FI362" i="2"/>
  <c r="FH362" i="2"/>
  <c r="FG362" i="2"/>
  <c r="FI361" i="2"/>
  <c r="FH361" i="2"/>
  <c r="FG361" i="2"/>
  <c r="FI360" i="2"/>
  <c r="FH360" i="2"/>
  <c r="FG360" i="2"/>
  <c r="FI359" i="2"/>
  <c r="FH359" i="2"/>
  <c r="FG359" i="2"/>
  <c r="FI358" i="2"/>
  <c r="FH358" i="2"/>
  <c r="FG358" i="2"/>
  <c r="FI357" i="2"/>
  <c r="FH357" i="2"/>
  <c r="FG357" i="2"/>
  <c r="FI356" i="2"/>
  <c r="FH356" i="2"/>
  <c r="FG356" i="2"/>
  <c r="FI355" i="2"/>
  <c r="FH355" i="2"/>
  <c r="FG355" i="2"/>
  <c r="FI354" i="2"/>
  <c r="FH354" i="2"/>
  <c r="FG354" i="2"/>
  <c r="FI353" i="2"/>
  <c r="FH353" i="2"/>
  <c r="FG353" i="2"/>
  <c r="FI352" i="2"/>
  <c r="FH352" i="2"/>
  <c r="FG352" i="2"/>
  <c r="FI351" i="2"/>
  <c r="FH351" i="2"/>
  <c r="FG351" i="2"/>
  <c r="FI350" i="2"/>
  <c r="FH350" i="2"/>
  <c r="FG350" i="2"/>
  <c r="FI349" i="2"/>
  <c r="FH349" i="2"/>
  <c r="FG349" i="2"/>
  <c r="FI348" i="2"/>
  <c r="FH348" i="2"/>
  <c r="FG348" i="2"/>
  <c r="FI347" i="2"/>
  <c r="FH347" i="2"/>
  <c r="FG347" i="2"/>
  <c r="FI346" i="2"/>
  <c r="FH346" i="2"/>
  <c r="FG346" i="2"/>
  <c r="FI345" i="2"/>
  <c r="FH345" i="2"/>
  <c r="FG345" i="2"/>
  <c r="FI344" i="2"/>
  <c r="FH344" i="2"/>
  <c r="FG344" i="2"/>
  <c r="FI343" i="2"/>
  <c r="FH343" i="2"/>
  <c r="FG343" i="2"/>
  <c r="FI342" i="2"/>
  <c r="FH342" i="2"/>
  <c r="FG342" i="2"/>
  <c r="FI341" i="2"/>
  <c r="FH341" i="2"/>
  <c r="FG341" i="2"/>
  <c r="FI340" i="2"/>
  <c r="FH340" i="2"/>
  <c r="FG340" i="2"/>
  <c r="FI339" i="2"/>
  <c r="FH339" i="2"/>
  <c r="FG339" i="2"/>
  <c r="FI338" i="2"/>
  <c r="FH338" i="2"/>
  <c r="FG338" i="2"/>
  <c r="FI337" i="2"/>
  <c r="FH337" i="2"/>
  <c r="FG337" i="2"/>
  <c r="FI336" i="2"/>
  <c r="FH336" i="2"/>
  <c r="FG336" i="2"/>
  <c r="FI335" i="2"/>
  <c r="FH335" i="2"/>
  <c r="FG335" i="2"/>
  <c r="FI334" i="2"/>
  <c r="FH334" i="2"/>
  <c r="FG334" i="2"/>
  <c r="FI333" i="2"/>
  <c r="FH333" i="2"/>
  <c r="FG333" i="2"/>
  <c r="FI332" i="2"/>
  <c r="FH332" i="2"/>
  <c r="FG332" i="2"/>
  <c r="FI331" i="2"/>
  <c r="FH331" i="2"/>
  <c r="FG331" i="2"/>
  <c r="FI330" i="2"/>
  <c r="FH330" i="2"/>
  <c r="FG330" i="2"/>
  <c r="FI329" i="2"/>
  <c r="FH329" i="2"/>
  <c r="FG329" i="2"/>
  <c r="FI328" i="2"/>
  <c r="FH328" i="2"/>
  <c r="FG328" i="2"/>
  <c r="FI327" i="2"/>
  <c r="FH327" i="2"/>
  <c r="FG327" i="2"/>
  <c r="FI326" i="2"/>
  <c r="FH326" i="2"/>
  <c r="FG326" i="2"/>
  <c r="FI325" i="2"/>
  <c r="FH325" i="2"/>
  <c r="FG325" i="2"/>
  <c r="FI324" i="2"/>
  <c r="FH324" i="2"/>
  <c r="FG324" i="2"/>
  <c r="FI323" i="2"/>
  <c r="FH323" i="2"/>
  <c r="FG323" i="2"/>
  <c r="FI322" i="2"/>
  <c r="FH322" i="2"/>
  <c r="FG322" i="2"/>
  <c r="FI321" i="2"/>
  <c r="FH321" i="2"/>
  <c r="FG321" i="2"/>
  <c r="FI320" i="2"/>
  <c r="FH320" i="2"/>
  <c r="FG320" i="2"/>
  <c r="FI319" i="2"/>
  <c r="FH319" i="2"/>
  <c r="FG319" i="2"/>
  <c r="FI318" i="2"/>
  <c r="FH318" i="2"/>
  <c r="FG318" i="2"/>
  <c r="FI317" i="2"/>
  <c r="FH317" i="2"/>
  <c r="FG317" i="2"/>
  <c r="FI316" i="2"/>
  <c r="FH316" i="2"/>
  <c r="FG316" i="2"/>
  <c r="FI315" i="2"/>
  <c r="FH315" i="2"/>
  <c r="FG315" i="2"/>
  <c r="FI314" i="2"/>
  <c r="FH314" i="2"/>
  <c r="FG314" i="2"/>
  <c r="FI313" i="2"/>
  <c r="FH313" i="2"/>
  <c r="FG313" i="2"/>
  <c r="FI312" i="2"/>
  <c r="FH312" i="2"/>
  <c r="FG312" i="2"/>
  <c r="FI311" i="2"/>
  <c r="FH311" i="2"/>
  <c r="FG311" i="2"/>
  <c r="FI310" i="2"/>
  <c r="FH310" i="2"/>
  <c r="FG310" i="2"/>
  <c r="FI309" i="2"/>
  <c r="FH309" i="2"/>
  <c r="FG309" i="2"/>
  <c r="FI308" i="2"/>
  <c r="FH308" i="2"/>
  <c r="FG308" i="2"/>
  <c r="FI307" i="2"/>
  <c r="FH307" i="2"/>
  <c r="FG307" i="2"/>
  <c r="FI306" i="2"/>
  <c r="FH306" i="2"/>
  <c r="FG306" i="2"/>
  <c r="FI305" i="2"/>
  <c r="FH305" i="2"/>
  <c r="FG305" i="2"/>
  <c r="FI304" i="2"/>
  <c r="FH304" i="2"/>
  <c r="FG304" i="2"/>
  <c r="FI303" i="2"/>
  <c r="FH303" i="2"/>
  <c r="FG303" i="2"/>
  <c r="FI302" i="2"/>
  <c r="FH302" i="2"/>
  <c r="FG302" i="2"/>
  <c r="FI301" i="2"/>
  <c r="FH301" i="2"/>
  <c r="FG301" i="2"/>
  <c r="FI300" i="2"/>
  <c r="FH300" i="2"/>
  <c r="FG300" i="2"/>
  <c r="FI299" i="2"/>
  <c r="FH299" i="2"/>
  <c r="FG299" i="2"/>
  <c r="FI298" i="2"/>
  <c r="FH298" i="2"/>
  <c r="FG298" i="2"/>
  <c r="FI297" i="2"/>
  <c r="FH297" i="2"/>
  <c r="FG297" i="2"/>
  <c r="FI296" i="2"/>
  <c r="FH296" i="2"/>
  <c r="FG296" i="2"/>
  <c r="FI295" i="2"/>
  <c r="FH295" i="2"/>
  <c r="FG295" i="2"/>
  <c r="FI294" i="2"/>
  <c r="FH294" i="2"/>
  <c r="FG294" i="2"/>
  <c r="FI293" i="2"/>
  <c r="FH293" i="2"/>
  <c r="FG293" i="2"/>
  <c r="FI292" i="2"/>
  <c r="FH292" i="2"/>
  <c r="FG292" i="2"/>
  <c r="FI291" i="2"/>
  <c r="FH291" i="2"/>
  <c r="FG291" i="2"/>
  <c r="FI290" i="2"/>
  <c r="FH290" i="2"/>
  <c r="FG290" i="2"/>
  <c r="FI289" i="2"/>
  <c r="FH289" i="2"/>
  <c r="FG289" i="2"/>
  <c r="FI288" i="2"/>
  <c r="FH288" i="2"/>
  <c r="FG288" i="2"/>
  <c r="FI287" i="2"/>
  <c r="FH287" i="2"/>
  <c r="FG287" i="2"/>
  <c r="FI286" i="2"/>
  <c r="FH286" i="2"/>
  <c r="FG286" i="2"/>
  <c r="FI285" i="2"/>
  <c r="FH285" i="2"/>
  <c r="FG285" i="2"/>
  <c r="FI284" i="2"/>
  <c r="FH284" i="2"/>
  <c r="FG284" i="2"/>
  <c r="FI283" i="2"/>
  <c r="FH283" i="2"/>
  <c r="FG283" i="2"/>
  <c r="FI282" i="2"/>
  <c r="FH282" i="2"/>
  <c r="FG282" i="2"/>
  <c r="FI281" i="2"/>
  <c r="FH281" i="2"/>
  <c r="FG281" i="2"/>
  <c r="FI280" i="2"/>
  <c r="FH280" i="2"/>
  <c r="FG280" i="2"/>
  <c r="FI279" i="2"/>
  <c r="FH279" i="2"/>
  <c r="FG279" i="2"/>
  <c r="FI278" i="2"/>
  <c r="FH278" i="2"/>
  <c r="FG278" i="2"/>
  <c r="FI277" i="2"/>
  <c r="FH277" i="2"/>
  <c r="FG277" i="2"/>
  <c r="FI276" i="2"/>
  <c r="FH276" i="2"/>
  <c r="FG276" i="2"/>
  <c r="FI275" i="2"/>
  <c r="FH275" i="2"/>
  <c r="FG275" i="2"/>
  <c r="FI274" i="2"/>
  <c r="FH274" i="2"/>
  <c r="FG274" i="2"/>
  <c r="FI273" i="2"/>
  <c r="FH273" i="2"/>
  <c r="FG273" i="2"/>
  <c r="FI272" i="2"/>
  <c r="FH272" i="2"/>
  <c r="FG272" i="2"/>
  <c r="FI271" i="2"/>
  <c r="FH271" i="2"/>
  <c r="FG271" i="2"/>
  <c r="FI270" i="2"/>
  <c r="FH270" i="2"/>
  <c r="FG270" i="2"/>
  <c r="FI269" i="2"/>
  <c r="FH269" i="2"/>
  <c r="FG269" i="2"/>
  <c r="FI268" i="2"/>
  <c r="FH268" i="2"/>
  <c r="FG268" i="2"/>
  <c r="FI267" i="2"/>
  <c r="FH267" i="2"/>
  <c r="FG267" i="2"/>
  <c r="FI266" i="2"/>
  <c r="FH266" i="2"/>
  <c r="FG266" i="2"/>
  <c r="FI265" i="2"/>
  <c r="FH265" i="2"/>
  <c r="FG265" i="2"/>
  <c r="FI264" i="2"/>
  <c r="FH264" i="2"/>
  <c r="FG264" i="2"/>
  <c r="FI263" i="2"/>
  <c r="FH263" i="2"/>
  <c r="FG263" i="2"/>
  <c r="FI262" i="2"/>
  <c r="FH262" i="2"/>
  <c r="FG262" i="2"/>
  <c r="FI261" i="2"/>
  <c r="FH261" i="2"/>
  <c r="FG261" i="2"/>
  <c r="FI260" i="2"/>
  <c r="FH260" i="2"/>
  <c r="FG260" i="2"/>
  <c r="FI259" i="2"/>
  <c r="FH259" i="2"/>
  <c r="FG259" i="2"/>
  <c r="FI258" i="2"/>
  <c r="FH258" i="2"/>
  <c r="FG258" i="2"/>
  <c r="FI257" i="2"/>
  <c r="FH257" i="2"/>
  <c r="FG257" i="2"/>
  <c r="FI256" i="2"/>
  <c r="FH256" i="2"/>
  <c r="FG256" i="2"/>
  <c r="FI255" i="2"/>
  <c r="FH255" i="2"/>
  <c r="FG255" i="2"/>
  <c r="FI254" i="2"/>
  <c r="FH254" i="2"/>
  <c r="FG254" i="2"/>
  <c r="FI253" i="2"/>
  <c r="FH253" i="2"/>
  <c r="FG253" i="2"/>
  <c r="FI252" i="2"/>
  <c r="FH252" i="2"/>
  <c r="FG252" i="2"/>
  <c r="FI251" i="2"/>
  <c r="FH251" i="2"/>
  <c r="FG251" i="2"/>
  <c r="FI250" i="2"/>
  <c r="FH250" i="2"/>
  <c r="FG250" i="2"/>
  <c r="FI249" i="2"/>
  <c r="FH249" i="2"/>
  <c r="FG249" i="2"/>
  <c r="FI248" i="2"/>
  <c r="FH248" i="2"/>
  <c r="FG248" i="2"/>
  <c r="FI247" i="2"/>
  <c r="FH247" i="2"/>
  <c r="FG247" i="2"/>
  <c r="FI246" i="2"/>
  <c r="FH246" i="2"/>
  <c r="FG246" i="2"/>
  <c r="FI245" i="2"/>
  <c r="FH245" i="2"/>
  <c r="FG245" i="2"/>
  <c r="FI244" i="2"/>
  <c r="FH244" i="2"/>
  <c r="FG244" i="2"/>
  <c r="FI243" i="2"/>
  <c r="FH243" i="2"/>
  <c r="FG243" i="2"/>
  <c r="FI242" i="2"/>
  <c r="FH242" i="2"/>
  <c r="FG242" i="2"/>
  <c r="FI241" i="2"/>
  <c r="FH241" i="2"/>
  <c r="FG241" i="2"/>
  <c r="FI240" i="2"/>
  <c r="FH240" i="2"/>
  <c r="FG240" i="2"/>
  <c r="FI239" i="2"/>
  <c r="FH239" i="2"/>
  <c r="FG239" i="2"/>
  <c r="FI238" i="2"/>
  <c r="FH238" i="2"/>
  <c r="FG238" i="2"/>
  <c r="FI237" i="2"/>
  <c r="FH237" i="2"/>
  <c r="FG237" i="2"/>
  <c r="FI236" i="2"/>
  <c r="FH236" i="2"/>
  <c r="FG236" i="2"/>
  <c r="FI235" i="2"/>
  <c r="FH235" i="2"/>
  <c r="FG235" i="2"/>
  <c r="FI234" i="2"/>
  <c r="FH234" i="2"/>
  <c r="FG234" i="2"/>
  <c r="FI233" i="2"/>
  <c r="FH233" i="2"/>
  <c r="FG233" i="2"/>
  <c r="FI232" i="2"/>
  <c r="FH232" i="2"/>
  <c r="FG232" i="2"/>
  <c r="FI231" i="2"/>
  <c r="FH231" i="2"/>
  <c r="FG231" i="2"/>
  <c r="FI230" i="2"/>
  <c r="FH230" i="2"/>
  <c r="FG230" i="2"/>
  <c r="FI229" i="2"/>
  <c r="FH229" i="2"/>
  <c r="FG229" i="2"/>
  <c r="FI228" i="2"/>
  <c r="FH228" i="2"/>
  <c r="FG228" i="2"/>
  <c r="FI227" i="2"/>
  <c r="FH227" i="2"/>
  <c r="FG227" i="2"/>
  <c r="FI226" i="2"/>
  <c r="FH226" i="2"/>
  <c r="FG226" i="2"/>
  <c r="FI225" i="2"/>
  <c r="FH225" i="2"/>
  <c r="FG225" i="2"/>
  <c r="FI224" i="2"/>
  <c r="FH224" i="2"/>
  <c r="FG224" i="2"/>
  <c r="FI223" i="2"/>
  <c r="FH223" i="2"/>
  <c r="FG223" i="2"/>
  <c r="FI222" i="2"/>
  <c r="FH222" i="2"/>
  <c r="FG222" i="2"/>
  <c r="FI221" i="2"/>
  <c r="FH221" i="2"/>
  <c r="FG221" i="2"/>
  <c r="FI220" i="2"/>
  <c r="FH220" i="2"/>
  <c r="FG220" i="2"/>
  <c r="FI219" i="2"/>
  <c r="FH219" i="2"/>
  <c r="FG219" i="2"/>
  <c r="FI218" i="2"/>
  <c r="FH218" i="2"/>
  <c r="FG218" i="2"/>
  <c r="FI217" i="2"/>
  <c r="FH217" i="2"/>
  <c r="FG217" i="2"/>
  <c r="FI216" i="2"/>
  <c r="FH216" i="2"/>
  <c r="FG216" i="2"/>
  <c r="FI215" i="2"/>
  <c r="FH215" i="2"/>
  <c r="FG215" i="2"/>
  <c r="FI214" i="2"/>
  <c r="FH214" i="2"/>
  <c r="FG214" i="2"/>
  <c r="FI213" i="2"/>
  <c r="FH213" i="2"/>
  <c r="FG213" i="2"/>
  <c r="FI212" i="2"/>
  <c r="FH212" i="2"/>
  <c r="FG212" i="2"/>
  <c r="FI211" i="2"/>
  <c r="FH211" i="2"/>
  <c r="FG211" i="2"/>
  <c r="FI210" i="2"/>
  <c r="FH210" i="2"/>
  <c r="FG210" i="2"/>
  <c r="FI209" i="2"/>
  <c r="FH209" i="2"/>
  <c r="FG209" i="2"/>
  <c r="FI208" i="2"/>
  <c r="FH208" i="2"/>
  <c r="FG208" i="2"/>
  <c r="FI207" i="2"/>
  <c r="FH207" i="2"/>
  <c r="FG207" i="2"/>
  <c r="FI206" i="2"/>
  <c r="FH206" i="2"/>
  <c r="FG206" i="2"/>
  <c r="FI205" i="2"/>
  <c r="FH205" i="2"/>
  <c r="FG205" i="2"/>
  <c r="FI204" i="2"/>
  <c r="FH204" i="2"/>
  <c r="FG204" i="2"/>
  <c r="FI203" i="2"/>
  <c r="FH203" i="2"/>
  <c r="FG203" i="2"/>
  <c r="FI202" i="2"/>
  <c r="FH202" i="2"/>
  <c r="FG202" i="2"/>
  <c r="FI201" i="2"/>
  <c r="FH201" i="2"/>
  <c r="FG201" i="2"/>
  <c r="FI200" i="2"/>
  <c r="FH200" i="2"/>
  <c r="FG200" i="2"/>
  <c r="FI199" i="2"/>
  <c r="FH199" i="2"/>
  <c r="FG199" i="2"/>
  <c r="FI198" i="2"/>
  <c r="FH198" i="2"/>
  <c r="FG198" i="2"/>
  <c r="FI197" i="2"/>
  <c r="FH197" i="2"/>
  <c r="FG197" i="2"/>
  <c r="FI196" i="2"/>
  <c r="FH196" i="2"/>
  <c r="FG196" i="2"/>
  <c r="FI195" i="2"/>
  <c r="FH195" i="2"/>
  <c r="FG195" i="2"/>
  <c r="FI194" i="2"/>
  <c r="FH194" i="2"/>
  <c r="FG194" i="2"/>
  <c r="FI193" i="2"/>
  <c r="FH193" i="2"/>
  <c r="FG193" i="2"/>
  <c r="FI192" i="2"/>
  <c r="FH192" i="2"/>
  <c r="FG192" i="2"/>
  <c r="FI191" i="2"/>
  <c r="FH191" i="2"/>
  <c r="FG191" i="2"/>
  <c r="FI190" i="2"/>
  <c r="FH190" i="2"/>
  <c r="FG190" i="2"/>
  <c r="FI189" i="2"/>
  <c r="FH189" i="2"/>
  <c r="FG189" i="2"/>
  <c r="FI188" i="2"/>
  <c r="FH188" i="2"/>
  <c r="FG188" i="2"/>
  <c r="FI187" i="2"/>
  <c r="FH187" i="2"/>
  <c r="FG187" i="2"/>
  <c r="FI186" i="2"/>
  <c r="FH186" i="2"/>
  <c r="FG186" i="2"/>
  <c r="FI185" i="2"/>
  <c r="FH185" i="2"/>
  <c r="FG185" i="2"/>
  <c r="FI184" i="2"/>
  <c r="FH184" i="2"/>
  <c r="FG184" i="2"/>
  <c r="FI183" i="2"/>
  <c r="FH183" i="2"/>
  <c r="FG183" i="2"/>
  <c r="FI182" i="2"/>
  <c r="FH182" i="2"/>
  <c r="FG182" i="2"/>
  <c r="FI181" i="2"/>
  <c r="FH181" i="2"/>
  <c r="FG181" i="2"/>
  <c r="FI180" i="2"/>
  <c r="FH180" i="2"/>
  <c r="FG180" i="2"/>
  <c r="FI179" i="2"/>
  <c r="FH179" i="2"/>
  <c r="FG179" i="2"/>
  <c r="FI178" i="2"/>
  <c r="FH178" i="2"/>
  <c r="FG178" i="2"/>
  <c r="FI177" i="2"/>
  <c r="FH177" i="2"/>
  <c r="FG177" i="2"/>
  <c r="FI176" i="2"/>
  <c r="FH176" i="2"/>
  <c r="FG176" i="2"/>
  <c r="FI175" i="2"/>
  <c r="FH175" i="2"/>
  <c r="FG175" i="2"/>
  <c r="FI174" i="2"/>
  <c r="FH174" i="2"/>
  <c r="FG174" i="2"/>
  <c r="FI173" i="2"/>
  <c r="FH173" i="2"/>
  <c r="FG173" i="2"/>
  <c r="FI172" i="2"/>
  <c r="FH172" i="2"/>
  <c r="FG172" i="2"/>
  <c r="FI171" i="2"/>
  <c r="FH171" i="2"/>
  <c r="FG171" i="2"/>
  <c r="FI170" i="2"/>
  <c r="FH170" i="2"/>
  <c r="FG170" i="2"/>
  <c r="FI169" i="2"/>
  <c r="FH169" i="2"/>
  <c r="FG169" i="2"/>
  <c r="FI168" i="2"/>
  <c r="FH168" i="2"/>
  <c r="FG168" i="2"/>
  <c r="FI167" i="2"/>
  <c r="FH167" i="2"/>
  <c r="FG167" i="2"/>
  <c r="FI166" i="2"/>
  <c r="FH166" i="2"/>
  <c r="FG166" i="2"/>
  <c r="FI165" i="2"/>
  <c r="FH165" i="2"/>
  <c r="FG165" i="2"/>
  <c r="FI164" i="2"/>
  <c r="FH164" i="2"/>
  <c r="FG164" i="2"/>
  <c r="FI163" i="2"/>
  <c r="FH163" i="2"/>
  <c r="FG163" i="2"/>
  <c r="FI162" i="2"/>
  <c r="FH162" i="2"/>
  <c r="FG162" i="2"/>
  <c r="FI161" i="2"/>
  <c r="FH161" i="2"/>
  <c r="FG161" i="2"/>
  <c r="FI160" i="2"/>
  <c r="FH160" i="2"/>
  <c r="FG160" i="2"/>
  <c r="FI159" i="2"/>
  <c r="FH159" i="2"/>
  <c r="FG159" i="2"/>
  <c r="FI158" i="2"/>
  <c r="FH158" i="2"/>
  <c r="FG158" i="2"/>
  <c r="FI157" i="2"/>
  <c r="FH157" i="2"/>
  <c r="FG157" i="2"/>
  <c r="FI156" i="2"/>
  <c r="FH156" i="2"/>
  <c r="FG156" i="2"/>
  <c r="FI155" i="2"/>
  <c r="FH155" i="2"/>
  <c r="FG155" i="2"/>
  <c r="FI154" i="2"/>
  <c r="FH154" i="2"/>
  <c r="FG154" i="2"/>
  <c r="FI153" i="2"/>
  <c r="FH153" i="2"/>
  <c r="FG153" i="2"/>
  <c r="FI152" i="2"/>
  <c r="FH152" i="2"/>
  <c r="FG152" i="2"/>
  <c r="FI151" i="2"/>
  <c r="FH151" i="2"/>
  <c r="FG151" i="2"/>
  <c r="FI150" i="2"/>
  <c r="FH150" i="2"/>
  <c r="FG150" i="2"/>
  <c r="FI149" i="2"/>
  <c r="FH149" i="2"/>
  <c r="FG149" i="2"/>
  <c r="FI148" i="2"/>
  <c r="FH148" i="2"/>
  <c r="FG148" i="2"/>
  <c r="FI147" i="2"/>
  <c r="FH147" i="2"/>
  <c r="FG147" i="2"/>
  <c r="FI146" i="2"/>
  <c r="FH146" i="2"/>
  <c r="FG146" i="2"/>
  <c r="FI145" i="2"/>
  <c r="FH145" i="2"/>
  <c r="FG145" i="2"/>
  <c r="FI144" i="2"/>
  <c r="FH144" i="2"/>
  <c r="FG144" i="2"/>
  <c r="FI143" i="2"/>
  <c r="FH143" i="2"/>
  <c r="FG143" i="2"/>
  <c r="FI142" i="2"/>
  <c r="FH142" i="2"/>
  <c r="FG142" i="2"/>
  <c r="FI141" i="2"/>
  <c r="FH141" i="2"/>
  <c r="FG141" i="2"/>
  <c r="FI140" i="2"/>
  <c r="FH140" i="2"/>
  <c r="FG140" i="2"/>
  <c r="FI139" i="2"/>
  <c r="FH139" i="2"/>
  <c r="FG139" i="2"/>
  <c r="FI138" i="2"/>
  <c r="FH138" i="2"/>
  <c r="FG138" i="2"/>
  <c r="FI137" i="2"/>
  <c r="FH137" i="2"/>
  <c r="FG137" i="2"/>
  <c r="FI136" i="2"/>
  <c r="FH136" i="2"/>
  <c r="FG136" i="2"/>
  <c r="FI135" i="2"/>
  <c r="FH135" i="2"/>
  <c r="FG135" i="2"/>
  <c r="FI134" i="2"/>
  <c r="FH134" i="2"/>
  <c r="FG134" i="2"/>
  <c r="FI133" i="2"/>
  <c r="FH133" i="2"/>
  <c r="FG133" i="2"/>
  <c r="FI132" i="2"/>
  <c r="FH132" i="2"/>
  <c r="FG132" i="2"/>
  <c r="FI131" i="2"/>
  <c r="FH131" i="2"/>
  <c r="FG131" i="2"/>
  <c r="FI130" i="2"/>
  <c r="FH130" i="2"/>
  <c r="FG130" i="2"/>
  <c r="FI129" i="2"/>
  <c r="FH129" i="2"/>
  <c r="FG129" i="2"/>
  <c r="FI128" i="2"/>
  <c r="FH128" i="2"/>
  <c r="FG128" i="2"/>
  <c r="FI127" i="2"/>
  <c r="FH127" i="2"/>
  <c r="FG127" i="2"/>
  <c r="FI126" i="2"/>
  <c r="FH126" i="2"/>
  <c r="FG126" i="2"/>
  <c r="FI125" i="2"/>
  <c r="FH125" i="2"/>
  <c r="FG125" i="2"/>
  <c r="FI124" i="2"/>
  <c r="FH124" i="2"/>
  <c r="FG124" i="2"/>
  <c r="FI123" i="2"/>
  <c r="FH123" i="2"/>
  <c r="FG123" i="2"/>
  <c r="FI122" i="2"/>
  <c r="FH122" i="2"/>
  <c r="FG122" i="2"/>
  <c r="FI121" i="2"/>
  <c r="FH121" i="2"/>
  <c r="FG121" i="2"/>
  <c r="FI120" i="2"/>
  <c r="FH120" i="2"/>
  <c r="FG120" i="2"/>
  <c r="FI119" i="2"/>
  <c r="FH119" i="2"/>
  <c r="FG119" i="2"/>
  <c r="FI118" i="2"/>
  <c r="FH118" i="2"/>
  <c r="FG118" i="2"/>
  <c r="FI117" i="2"/>
  <c r="FH117" i="2"/>
  <c r="FG117" i="2"/>
  <c r="FI116" i="2"/>
  <c r="FH116" i="2"/>
  <c r="FG116" i="2"/>
  <c r="FI115" i="2"/>
  <c r="FH115" i="2"/>
  <c r="FG115" i="2"/>
  <c r="FI114" i="2"/>
  <c r="FH114" i="2"/>
  <c r="FG114" i="2"/>
  <c r="FI113" i="2"/>
  <c r="FH113" i="2"/>
  <c r="FG113" i="2"/>
  <c r="FI112" i="2"/>
  <c r="FH112" i="2"/>
  <c r="FG112" i="2"/>
  <c r="FI111" i="2"/>
  <c r="FH111" i="2"/>
  <c r="FG111" i="2"/>
  <c r="FI110" i="2"/>
  <c r="FH110" i="2"/>
  <c r="FG110" i="2"/>
  <c r="FI109" i="2"/>
  <c r="FH109" i="2"/>
  <c r="FG109" i="2"/>
  <c r="FI108" i="2"/>
  <c r="FH108" i="2"/>
  <c r="FG108" i="2"/>
  <c r="FI107" i="2"/>
  <c r="FH107" i="2"/>
  <c r="FG107" i="2"/>
  <c r="FI106" i="2"/>
  <c r="FH106" i="2"/>
  <c r="FG106" i="2"/>
  <c r="FI105" i="2"/>
  <c r="FH105" i="2"/>
  <c r="FG105" i="2"/>
  <c r="FI104" i="2"/>
  <c r="FH104" i="2"/>
  <c r="FG104" i="2"/>
  <c r="FI103" i="2"/>
  <c r="FH103" i="2"/>
  <c r="FG103" i="2"/>
  <c r="FI102" i="2"/>
  <c r="FH102" i="2"/>
  <c r="FG102" i="2"/>
  <c r="FI101" i="2"/>
  <c r="FH101" i="2"/>
  <c r="FG101" i="2"/>
  <c r="FI100" i="2"/>
  <c r="FH100" i="2"/>
  <c r="FG100" i="2"/>
  <c r="FI99" i="2"/>
  <c r="FH99" i="2"/>
  <c r="FG99" i="2"/>
  <c r="FI98" i="2"/>
  <c r="FH98" i="2"/>
  <c r="FG98" i="2"/>
  <c r="FI97" i="2"/>
  <c r="FH97" i="2"/>
  <c r="FG97" i="2"/>
  <c r="FI96" i="2"/>
  <c r="FH96" i="2"/>
  <c r="FG96" i="2"/>
  <c r="FI95" i="2"/>
  <c r="FH95" i="2"/>
  <c r="FG95" i="2"/>
  <c r="FI94" i="2"/>
  <c r="FH94" i="2"/>
  <c r="FG94" i="2"/>
  <c r="FI93" i="2"/>
  <c r="FH93" i="2"/>
  <c r="FG93" i="2"/>
  <c r="FI92" i="2"/>
  <c r="FH92" i="2"/>
  <c r="FG92" i="2"/>
  <c r="FI91" i="2"/>
  <c r="FH91" i="2"/>
  <c r="FG91" i="2"/>
  <c r="FI90" i="2"/>
  <c r="FH90" i="2"/>
  <c r="FG90" i="2"/>
  <c r="FI89" i="2"/>
  <c r="FH89" i="2"/>
  <c r="FG89" i="2"/>
  <c r="FI88" i="2"/>
  <c r="FH88" i="2"/>
  <c r="FG88" i="2"/>
  <c r="FI87" i="2"/>
  <c r="FH87" i="2"/>
  <c r="FG87" i="2"/>
  <c r="FI86" i="2"/>
  <c r="FH86" i="2"/>
  <c r="FG86" i="2"/>
  <c r="FI85" i="2"/>
  <c r="FH85" i="2"/>
  <c r="FG85" i="2"/>
  <c r="FI84" i="2"/>
  <c r="FH84" i="2"/>
  <c r="FG84" i="2"/>
  <c r="FI83" i="2"/>
  <c r="FH83" i="2"/>
  <c r="FG83" i="2"/>
  <c r="FI82" i="2"/>
  <c r="FH82" i="2"/>
  <c r="FG82" i="2"/>
  <c r="FI81" i="2"/>
  <c r="FH81" i="2"/>
  <c r="FG81" i="2"/>
  <c r="FI80" i="2"/>
  <c r="FH80" i="2"/>
  <c r="FG80" i="2"/>
  <c r="FI79" i="2"/>
  <c r="FH79" i="2"/>
  <c r="FG79" i="2"/>
  <c r="FI78" i="2"/>
  <c r="FH78" i="2"/>
  <c r="FG78" i="2"/>
  <c r="FI77" i="2"/>
  <c r="FH77" i="2"/>
  <c r="FG77" i="2"/>
  <c r="FI76" i="2"/>
  <c r="FH76" i="2"/>
  <c r="FG76" i="2"/>
  <c r="FI75" i="2"/>
  <c r="FH75" i="2"/>
  <c r="FG75" i="2"/>
  <c r="FI74" i="2"/>
  <c r="FH74" i="2"/>
  <c r="FG74" i="2"/>
  <c r="FI73" i="2"/>
  <c r="FH73" i="2"/>
  <c r="FG73" i="2"/>
  <c r="FI72" i="2"/>
  <c r="FH72" i="2"/>
  <c r="FG72" i="2"/>
  <c r="FI71" i="2"/>
  <c r="FH71" i="2"/>
  <c r="FG71" i="2"/>
  <c r="FI70" i="2"/>
  <c r="FH70" i="2"/>
  <c r="FG70" i="2"/>
  <c r="FI69" i="2"/>
  <c r="FH69" i="2"/>
  <c r="FG69" i="2"/>
  <c r="FI68" i="2"/>
  <c r="FH68" i="2"/>
  <c r="FG68" i="2"/>
  <c r="FI67" i="2"/>
  <c r="FH67" i="2"/>
  <c r="FG67" i="2"/>
  <c r="FI66" i="2"/>
  <c r="FH66" i="2"/>
  <c r="FG66" i="2"/>
  <c r="FI65" i="2"/>
  <c r="FH65" i="2"/>
  <c r="FG65" i="2"/>
  <c r="FI64" i="2"/>
  <c r="FH64" i="2"/>
  <c r="FG64" i="2"/>
  <c r="FI63" i="2"/>
  <c r="FH63" i="2"/>
  <c r="FG63" i="2"/>
  <c r="FI62" i="2"/>
  <c r="FH62" i="2"/>
  <c r="FG62" i="2"/>
  <c r="FI61" i="2"/>
  <c r="FH61" i="2"/>
  <c r="FG61" i="2"/>
  <c r="FI60" i="2"/>
  <c r="FH60" i="2"/>
  <c r="FG60" i="2"/>
  <c r="FI59" i="2"/>
  <c r="FH59" i="2"/>
  <c r="FG59" i="2"/>
  <c r="FI58" i="2"/>
  <c r="FH58" i="2"/>
  <c r="FG58" i="2"/>
  <c r="FI57" i="2"/>
  <c r="FH57" i="2"/>
  <c r="FG57" i="2"/>
  <c r="FI56" i="2"/>
  <c r="FH56" i="2"/>
  <c r="FG56" i="2"/>
  <c r="FI55" i="2"/>
  <c r="FH55" i="2"/>
  <c r="FG55" i="2"/>
  <c r="FI54" i="2"/>
  <c r="FH54" i="2"/>
  <c r="FG54" i="2"/>
  <c r="FI53" i="2"/>
  <c r="FH53" i="2"/>
  <c r="FG53" i="2"/>
  <c r="FI52" i="2"/>
  <c r="FH52" i="2"/>
  <c r="FG52" i="2"/>
  <c r="FI51" i="2"/>
  <c r="FH51" i="2"/>
  <c r="FG51" i="2"/>
  <c r="FI50" i="2"/>
  <c r="FH50" i="2"/>
  <c r="FG50" i="2"/>
  <c r="FI49" i="2"/>
  <c r="FH49" i="2"/>
  <c r="FG49" i="2"/>
  <c r="FI48" i="2"/>
  <c r="FH48" i="2"/>
  <c r="FG48" i="2"/>
  <c r="FI47" i="2"/>
  <c r="FH47" i="2"/>
  <c r="FG47" i="2"/>
  <c r="FI46" i="2"/>
  <c r="FH46" i="2"/>
  <c r="FG46" i="2"/>
  <c r="FI45" i="2"/>
  <c r="FH45" i="2"/>
  <c r="FG45" i="2"/>
  <c r="FI44" i="2"/>
  <c r="FH44" i="2"/>
  <c r="FG44" i="2"/>
  <c r="FI43" i="2"/>
  <c r="FH43" i="2"/>
  <c r="FG43" i="2"/>
  <c r="FI42" i="2"/>
  <c r="FH42" i="2"/>
  <c r="FG42" i="2"/>
  <c r="FI41" i="2"/>
  <c r="FH41" i="2"/>
  <c r="FG41" i="2"/>
  <c r="FI40" i="2"/>
  <c r="FH40" i="2"/>
  <c r="FG40" i="2"/>
  <c r="FI39" i="2"/>
  <c r="FH39" i="2"/>
  <c r="FG39" i="2"/>
  <c r="FI38" i="2"/>
  <c r="FH38" i="2"/>
  <c r="FG38" i="2"/>
  <c r="FI37" i="2"/>
  <c r="FH37" i="2"/>
  <c r="FG37" i="2"/>
  <c r="FI36" i="2"/>
  <c r="FH36" i="2"/>
  <c r="FG36" i="2"/>
  <c r="FI35" i="2"/>
  <c r="FH35" i="2"/>
  <c r="FG35" i="2"/>
  <c r="FI34" i="2"/>
  <c r="FH34" i="2"/>
  <c r="FG34" i="2"/>
  <c r="FI33" i="2"/>
  <c r="FH33" i="2"/>
  <c r="FG33" i="2"/>
  <c r="FI32" i="2"/>
  <c r="FH32" i="2"/>
  <c r="FG32" i="2"/>
  <c r="FI31" i="2"/>
  <c r="FH31" i="2"/>
  <c r="FG31" i="2"/>
  <c r="FI30" i="2"/>
  <c r="FH30" i="2"/>
  <c r="FG30" i="2"/>
  <c r="FI29" i="2"/>
  <c r="FH29" i="2"/>
  <c r="FG29" i="2"/>
  <c r="FI28" i="2"/>
  <c r="FH28" i="2"/>
  <c r="FG28" i="2"/>
  <c r="FI27" i="2"/>
  <c r="FH27" i="2"/>
  <c r="FG27" i="2"/>
  <c r="FI26" i="2"/>
  <c r="FH26" i="2"/>
  <c r="FG26" i="2"/>
  <c r="FI25" i="2"/>
  <c r="FH25" i="2"/>
  <c r="FG25" i="2"/>
  <c r="FI24" i="2"/>
  <c r="FH24" i="2"/>
  <c r="FG24" i="2"/>
  <c r="FI23" i="2"/>
  <c r="FH23" i="2"/>
  <c r="FG23" i="2"/>
  <c r="FI22" i="2"/>
  <c r="FH22" i="2"/>
  <c r="FG22" i="2"/>
  <c r="FI21" i="2"/>
  <c r="FH21" i="2"/>
  <c r="FG21" i="2"/>
  <c r="FI20" i="2"/>
  <c r="FH20" i="2"/>
  <c r="FG20" i="2"/>
  <c r="FI19" i="2"/>
  <c r="FH19" i="2"/>
  <c r="FG19" i="2"/>
  <c r="FI18" i="2"/>
  <c r="FH18" i="2"/>
  <c r="FG18" i="2"/>
  <c r="FI17" i="2"/>
  <c r="FH17" i="2"/>
  <c r="FG17" i="2"/>
  <c r="FI16" i="2"/>
  <c r="FH16" i="2"/>
  <c r="FG16" i="2"/>
  <c r="FI15" i="2"/>
  <c r="FH15" i="2"/>
  <c r="FG15" i="2"/>
  <c r="FI14" i="2"/>
  <c r="FH14" i="2"/>
  <c r="FG14" i="2"/>
  <c r="FI13" i="2"/>
  <c r="FH13" i="2"/>
  <c r="FG13" i="2"/>
  <c r="FI12" i="2"/>
  <c r="FH12" i="2"/>
  <c r="FG12" i="2"/>
  <c r="FI11" i="2"/>
  <c r="FH11" i="2"/>
  <c r="FG11" i="2"/>
  <c r="FI10" i="2"/>
  <c r="FH10" i="2"/>
  <c r="FG10" i="2"/>
  <c r="FI9" i="2"/>
  <c r="FH9" i="2"/>
  <c r="FG9" i="2"/>
  <c r="FI8" i="2"/>
  <c r="FH8" i="2"/>
  <c r="FG8" i="2"/>
  <c r="FI7" i="2"/>
  <c r="FH7" i="2"/>
  <c r="FG7" i="2"/>
  <c r="FI6" i="2"/>
  <c r="FH6" i="2"/>
  <c r="FG6" i="2"/>
  <c r="FI5" i="2"/>
  <c r="FH5" i="2"/>
  <c r="FG5" i="2"/>
  <c r="FI4" i="2"/>
  <c r="FH4" i="2"/>
  <c r="FG4" i="2"/>
  <c r="FI3" i="2"/>
  <c r="FH3" i="2"/>
  <c r="FG3" i="2"/>
  <c r="FI2" i="2"/>
  <c r="FH2" i="2"/>
  <c r="FG2" i="2"/>
  <c r="FD1570" i="2"/>
  <c r="FC1570" i="2"/>
  <c r="FB1570" i="2"/>
  <c r="FD1569" i="2"/>
  <c r="FC1569" i="2"/>
  <c r="FB1569" i="2"/>
  <c r="FD1568" i="2"/>
  <c r="FC1568" i="2"/>
  <c r="FB1568" i="2"/>
  <c r="FD1567" i="2"/>
  <c r="FC1567" i="2"/>
  <c r="FB1567" i="2"/>
  <c r="FD1566" i="2"/>
  <c r="FC1566" i="2"/>
  <c r="FB1566" i="2"/>
  <c r="FD1565" i="2"/>
  <c r="FC1565" i="2"/>
  <c r="FB1565" i="2"/>
  <c r="FD1564" i="2"/>
  <c r="FC1564" i="2"/>
  <c r="FB1564" i="2"/>
  <c r="FD1563" i="2"/>
  <c r="FC1563" i="2"/>
  <c r="FB1563" i="2"/>
  <c r="FD1562" i="2"/>
  <c r="FC1562" i="2"/>
  <c r="FB1562" i="2"/>
  <c r="FD1561" i="2"/>
  <c r="FC1561" i="2"/>
  <c r="FB1561" i="2"/>
  <c r="FD1560" i="2"/>
  <c r="FC1560" i="2"/>
  <c r="FB1560" i="2"/>
  <c r="FD1559" i="2"/>
  <c r="FC1559" i="2"/>
  <c r="FB1559" i="2"/>
  <c r="FD1558" i="2"/>
  <c r="FC1558" i="2"/>
  <c r="FB1558" i="2"/>
  <c r="FD1557" i="2"/>
  <c r="FC1557" i="2"/>
  <c r="FB1557" i="2"/>
  <c r="FD1556" i="2"/>
  <c r="FC1556" i="2"/>
  <c r="FB1556" i="2"/>
  <c r="FD1555" i="2"/>
  <c r="FC1555" i="2"/>
  <c r="FB1555" i="2"/>
  <c r="FD1554" i="2"/>
  <c r="FC1554" i="2"/>
  <c r="FB1554" i="2"/>
  <c r="FD1553" i="2"/>
  <c r="FC1553" i="2"/>
  <c r="FB1553" i="2"/>
  <c r="FD1552" i="2"/>
  <c r="FC1552" i="2"/>
  <c r="FB1552" i="2"/>
  <c r="FD1551" i="2"/>
  <c r="FC1551" i="2"/>
  <c r="FB1551" i="2"/>
  <c r="FD1550" i="2"/>
  <c r="FC1550" i="2"/>
  <c r="FB1550" i="2"/>
  <c r="FD1549" i="2"/>
  <c r="FC1549" i="2"/>
  <c r="FB1549" i="2"/>
  <c r="FD1548" i="2"/>
  <c r="FC1548" i="2"/>
  <c r="FB1548" i="2"/>
  <c r="FD1547" i="2"/>
  <c r="FC1547" i="2"/>
  <c r="FB1547" i="2"/>
  <c r="FD1546" i="2"/>
  <c r="FC1546" i="2"/>
  <c r="FB1546" i="2"/>
  <c r="FD1545" i="2"/>
  <c r="FC1545" i="2"/>
  <c r="FB1545" i="2"/>
  <c r="FD1544" i="2"/>
  <c r="FC1544" i="2"/>
  <c r="FB1544" i="2"/>
  <c r="FD1543" i="2"/>
  <c r="FC1543" i="2"/>
  <c r="FB1543" i="2"/>
  <c r="FD1542" i="2"/>
  <c r="FC1542" i="2"/>
  <c r="FB1542" i="2"/>
  <c r="FD1541" i="2"/>
  <c r="FC1541" i="2"/>
  <c r="FB1541" i="2"/>
  <c r="FD1540" i="2"/>
  <c r="FC1540" i="2"/>
  <c r="FB1540" i="2"/>
  <c r="FD1539" i="2"/>
  <c r="FC1539" i="2"/>
  <c r="FB1539" i="2"/>
  <c r="FD1538" i="2"/>
  <c r="FC1538" i="2"/>
  <c r="FB1538" i="2"/>
  <c r="FD1537" i="2"/>
  <c r="FC1537" i="2"/>
  <c r="FB1537" i="2"/>
  <c r="FD1536" i="2"/>
  <c r="FC1536" i="2"/>
  <c r="FB1536" i="2"/>
  <c r="FD1535" i="2"/>
  <c r="FC1535" i="2"/>
  <c r="FB1535" i="2"/>
  <c r="FD1534" i="2"/>
  <c r="FC1534" i="2"/>
  <c r="FB1534" i="2"/>
  <c r="FD1533" i="2"/>
  <c r="FC1533" i="2"/>
  <c r="FB1533" i="2"/>
  <c r="FD1532" i="2"/>
  <c r="FC1532" i="2"/>
  <c r="FB1532" i="2"/>
  <c r="FD1531" i="2"/>
  <c r="FC1531" i="2"/>
  <c r="FB1531" i="2"/>
  <c r="FD1530" i="2"/>
  <c r="FC1530" i="2"/>
  <c r="FB1530" i="2"/>
  <c r="FD1529" i="2"/>
  <c r="FC1529" i="2"/>
  <c r="FB1529" i="2"/>
  <c r="FD1528" i="2"/>
  <c r="FC1528" i="2"/>
  <c r="FB1528" i="2"/>
  <c r="FD1527" i="2"/>
  <c r="FC1527" i="2"/>
  <c r="FB1527" i="2"/>
  <c r="FD1526" i="2"/>
  <c r="FC1526" i="2"/>
  <c r="FB1526" i="2"/>
  <c r="FD1525" i="2"/>
  <c r="FC1525" i="2"/>
  <c r="FB1525" i="2"/>
  <c r="FD1524" i="2"/>
  <c r="FC1524" i="2"/>
  <c r="FB1524" i="2"/>
  <c r="FD1523" i="2"/>
  <c r="FC1523" i="2"/>
  <c r="FB1523" i="2"/>
  <c r="FD1522" i="2"/>
  <c r="FC1522" i="2"/>
  <c r="FB1522" i="2"/>
  <c r="FD1521" i="2"/>
  <c r="FC1521" i="2"/>
  <c r="FB1521" i="2"/>
  <c r="FD1520" i="2"/>
  <c r="FC1520" i="2"/>
  <c r="FB1520" i="2"/>
  <c r="FD1519" i="2"/>
  <c r="FC1519" i="2"/>
  <c r="FB1519" i="2"/>
  <c r="FD1518" i="2"/>
  <c r="FC1518" i="2"/>
  <c r="FB1518" i="2"/>
  <c r="FD1517" i="2"/>
  <c r="FC1517" i="2"/>
  <c r="FB1517" i="2"/>
  <c r="FD1516" i="2"/>
  <c r="FC1516" i="2"/>
  <c r="FB1516" i="2"/>
  <c r="FD1515" i="2"/>
  <c r="FC1515" i="2"/>
  <c r="FB1515" i="2"/>
  <c r="FD1514" i="2"/>
  <c r="FC1514" i="2"/>
  <c r="FB1514" i="2"/>
  <c r="FD1513" i="2"/>
  <c r="FC1513" i="2"/>
  <c r="FB1513" i="2"/>
  <c r="FD1512" i="2"/>
  <c r="FC1512" i="2"/>
  <c r="FB1512" i="2"/>
  <c r="FD1511" i="2"/>
  <c r="FC1511" i="2"/>
  <c r="FB1511" i="2"/>
  <c r="FD1510" i="2"/>
  <c r="FC1510" i="2"/>
  <c r="FB1510" i="2"/>
  <c r="FD1509" i="2"/>
  <c r="FC1509" i="2"/>
  <c r="FB1509" i="2"/>
  <c r="FD1508" i="2"/>
  <c r="FC1508" i="2"/>
  <c r="FB1508" i="2"/>
  <c r="FD1507" i="2"/>
  <c r="FC1507" i="2"/>
  <c r="FB1507" i="2"/>
  <c r="FD1506" i="2"/>
  <c r="FC1506" i="2"/>
  <c r="FB1506" i="2"/>
  <c r="FD1505" i="2"/>
  <c r="FC1505" i="2"/>
  <c r="FB1505" i="2"/>
  <c r="FD1504" i="2"/>
  <c r="FC1504" i="2"/>
  <c r="FB1504" i="2"/>
  <c r="FD1503" i="2"/>
  <c r="FC1503" i="2"/>
  <c r="FB1503" i="2"/>
  <c r="FD1502" i="2"/>
  <c r="FC1502" i="2"/>
  <c r="FB1502" i="2"/>
  <c r="FD1501" i="2"/>
  <c r="FC1501" i="2"/>
  <c r="FB1501" i="2"/>
  <c r="FD1500" i="2"/>
  <c r="FC1500" i="2"/>
  <c r="FB1500" i="2"/>
  <c r="FD1499" i="2"/>
  <c r="FC1499" i="2"/>
  <c r="FB1499" i="2"/>
  <c r="FD1498" i="2"/>
  <c r="FC1498" i="2"/>
  <c r="FB1498" i="2"/>
  <c r="FD1497" i="2"/>
  <c r="FC1497" i="2"/>
  <c r="FB1497" i="2"/>
  <c r="FD1496" i="2"/>
  <c r="FC1496" i="2"/>
  <c r="FB1496" i="2"/>
  <c r="FD1495" i="2"/>
  <c r="FC1495" i="2"/>
  <c r="FB1495" i="2"/>
  <c r="FD1494" i="2"/>
  <c r="FC1494" i="2"/>
  <c r="FB1494" i="2"/>
  <c r="FD1493" i="2"/>
  <c r="FC1493" i="2"/>
  <c r="FB1493" i="2"/>
  <c r="FD1492" i="2"/>
  <c r="FC1492" i="2"/>
  <c r="FB1492" i="2"/>
  <c r="FD1491" i="2"/>
  <c r="FC1491" i="2"/>
  <c r="FB1491" i="2"/>
  <c r="FD1490" i="2"/>
  <c r="FC1490" i="2"/>
  <c r="FB1490" i="2"/>
  <c r="FD1489" i="2"/>
  <c r="FC1489" i="2"/>
  <c r="FB1489" i="2"/>
  <c r="FD1488" i="2"/>
  <c r="FC1488" i="2"/>
  <c r="FB1488" i="2"/>
  <c r="FD1487" i="2"/>
  <c r="FC1487" i="2"/>
  <c r="FB1487" i="2"/>
  <c r="FD1486" i="2"/>
  <c r="FC1486" i="2"/>
  <c r="FB1486" i="2"/>
  <c r="FD1485" i="2"/>
  <c r="FC1485" i="2"/>
  <c r="FB1485" i="2"/>
  <c r="FD1484" i="2"/>
  <c r="FC1484" i="2"/>
  <c r="FB1484" i="2"/>
  <c r="FD1483" i="2"/>
  <c r="FC1483" i="2"/>
  <c r="FB1483" i="2"/>
  <c r="FD1482" i="2"/>
  <c r="FC1482" i="2"/>
  <c r="FB1482" i="2"/>
  <c r="FD1481" i="2"/>
  <c r="FC1481" i="2"/>
  <c r="FB1481" i="2"/>
  <c r="FD1480" i="2"/>
  <c r="FC1480" i="2"/>
  <c r="FB1480" i="2"/>
  <c r="FD1479" i="2"/>
  <c r="FC1479" i="2"/>
  <c r="FB1479" i="2"/>
  <c r="FD1478" i="2"/>
  <c r="FC1478" i="2"/>
  <c r="FB1478" i="2"/>
  <c r="FD1477" i="2"/>
  <c r="FC1477" i="2"/>
  <c r="FB1477" i="2"/>
  <c r="FD1476" i="2"/>
  <c r="FC1476" i="2"/>
  <c r="FB1476" i="2"/>
  <c r="FD1475" i="2"/>
  <c r="FC1475" i="2"/>
  <c r="FB1475" i="2"/>
  <c r="FD1474" i="2"/>
  <c r="FC1474" i="2"/>
  <c r="FB1474" i="2"/>
  <c r="FD1473" i="2"/>
  <c r="FC1473" i="2"/>
  <c r="FB1473" i="2"/>
  <c r="FD1472" i="2"/>
  <c r="FC1472" i="2"/>
  <c r="FB1472" i="2"/>
  <c r="FD1471" i="2"/>
  <c r="FC1471" i="2"/>
  <c r="FB1471" i="2"/>
  <c r="FD1470" i="2"/>
  <c r="FC1470" i="2"/>
  <c r="FB1470" i="2"/>
  <c r="FD1469" i="2"/>
  <c r="FC1469" i="2"/>
  <c r="FB1469" i="2"/>
  <c r="FD1468" i="2"/>
  <c r="FC1468" i="2"/>
  <c r="FB1468" i="2"/>
  <c r="FD1467" i="2"/>
  <c r="FC1467" i="2"/>
  <c r="FB1467" i="2"/>
  <c r="FD1466" i="2"/>
  <c r="FC1466" i="2"/>
  <c r="FB1466" i="2"/>
  <c r="FD1465" i="2"/>
  <c r="FC1465" i="2"/>
  <c r="FB1465" i="2"/>
  <c r="FD1464" i="2"/>
  <c r="FC1464" i="2"/>
  <c r="FB1464" i="2"/>
  <c r="FD1463" i="2"/>
  <c r="FC1463" i="2"/>
  <c r="FB1463" i="2"/>
  <c r="FD1462" i="2"/>
  <c r="FC1462" i="2"/>
  <c r="FB1462" i="2"/>
  <c r="FD1461" i="2"/>
  <c r="FC1461" i="2"/>
  <c r="FB1461" i="2"/>
  <c r="FD1460" i="2"/>
  <c r="FC1460" i="2"/>
  <c r="FB1460" i="2"/>
  <c r="FD1459" i="2"/>
  <c r="FC1459" i="2"/>
  <c r="FB1459" i="2"/>
  <c r="FD1458" i="2"/>
  <c r="FC1458" i="2"/>
  <c r="FB1458" i="2"/>
  <c r="FD1457" i="2"/>
  <c r="FC1457" i="2"/>
  <c r="FB1457" i="2"/>
  <c r="FD1456" i="2"/>
  <c r="FC1456" i="2"/>
  <c r="FB1456" i="2"/>
  <c r="FD1455" i="2"/>
  <c r="FC1455" i="2"/>
  <c r="FB1455" i="2"/>
  <c r="FD1454" i="2"/>
  <c r="FC1454" i="2"/>
  <c r="FB1454" i="2"/>
  <c r="FD1453" i="2"/>
  <c r="FC1453" i="2"/>
  <c r="FB1453" i="2"/>
  <c r="FD1452" i="2"/>
  <c r="FC1452" i="2"/>
  <c r="FB1452" i="2"/>
  <c r="FD1451" i="2"/>
  <c r="FC1451" i="2"/>
  <c r="FB1451" i="2"/>
  <c r="FD1450" i="2"/>
  <c r="FC1450" i="2"/>
  <c r="FB1450" i="2"/>
  <c r="FD1449" i="2"/>
  <c r="FC1449" i="2"/>
  <c r="FB1449" i="2"/>
  <c r="FD1448" i="2"/>
  <c r="FC1448" i="2"/>
  <c r="FB1448" i="2"/>
  <c r="FD1447" i="2"/>
  <c r="FC1447" i="2"/>
  <c r="FB1447" i="2"/>
  <c r="FD1446" i="2"/>
  <c r="FC1446" i="2"/>
  <c r="FB1446" i="2"/>
  <c r="FD1445" i="2"/>
  <c r="FC1445" i="2"/>
  <c r="FB1445" i="2"/>
  <c r="FD1444" i="2"/>
  <c r="FC1444" i="2"/>
  <c r="FB1444" i="2"/>
  <c r="FD1443" i="2"/>
  <c r="FC1443" i="2"/>
  <c r="FB1443" i="2"/>
  <c r="FD1442" i="2"/>
  <c r="FC1442" i="2"/>
  <c r="FB1442" i="2"/>
  <c r="FD1441" i="2"/>
  <c r="FC1441" i="2"/>
  <c r="FB1441" i="2"/>
  <c r="FD1440" i="2"/>
  <c r="FC1440" i="2"/>
  <c r="FB1440" i="2"/>
  <c r="FD1439" i="2"/>
  <c r="FC1439" i="2"/>
  <c r="FB1439" i="2"/>
  <c r="FD1438" i="2"/>
  <c r="FC1438" i="2"/>
  <c r="FB1438" i="2"/>
  <c r="FD1437" i="2"/>
  <c r="FC1437" i="2"/>
  <c r="FB1437" i="2"/>
  <c r="FD1436" i="2"/>
  <c r="FC1436" i="2"/>
  <c r="FB1436" i="2"/>
  <c r="FD1435" i="2"/>
  <c r="FC1435" i="2"/>
  <c r="FB1435" i="2"/>
  <c r="FD1434" i="2"/>
  <c r="FC1434" i="2"/>
  <c r="FB1434" i="2"/>
  <c r="FD1433" i="2"/>
  <c r="FC1433" i="2"/>
  <c r="FB1433" i="2"/>
  <c r="FD1432" i="2"/>
  <c r="FC1432" i="2"/>
  <c r="FB1432" i="2"/>
  <c r="FD1431" i="2"/>
  <c r="FC1431" i="2"/>
  <c r="FB1431" i="2"/>
  <c r="FD1430" i="2"/>
  <c r="FC1430" i="2"/>
  <c r="FB1430" i="2"/>
  <c r="FD1429" i="2"/>
  <c r="FC1429" i="2"/>
  <c r="FB1429" i="2"/>
  <c r="FD1428" i="2"/>
  <c r="FC1428" i="2"/>
  <c r="FB1428" i="2"/>
  <c r="FD1427" i="2"/>
  <c r="FC1427" i="2"/>
  <c r="FB1427" i="2"/>
  <c r="FD1426" i="2"/>
  <c r="FC1426" i="2"/>
  <c r="FB1426" i="2"/>
  <c r="FD1425" i="2"/>
  <c r="FC1425" i="2"/>
  <c r="FB1425" i="2"/>
  <c r="FD1424" i="2"/>
  <c r="FC1424" i="2"/>
  <c r="FB1424" i="2"/>
  <c r="FD1423" i="2"/>
  <c r="FC1423" i="2"/>
  <c r="FB1423" i="2"/>
  <c r="FD1422" i="2"/>
  <c r="FC1422" i="2"/>
  <c r="FB1422" i="2"/>
  <c r="FD1421" i="2"/>
  <c r="FC1421" i="2"/>
  <c r="FB1421" i="2"/>
  <c r="FD1420" i="2"/>
  <c r="FC1420" i="2"/>
  <c r="FB1420" i="2"/>
  <c r="FD1419" i="2"/>
  <c r="FC1419" i="2"/>
  <c r="FB1419" i="2"/>
  <c r="FD1418" i="2"/>
  <c r="FC1418" i="2"/>
  <c r="FB1418" i="2"/>
  <c r="FD1417" i="2"/>
  <c r="FC1417" i="2"/>
  <c r="FB1417" i="2"/>
  <c r="FD1416" i="2"/>
  <c r="FC1416" i="2"/>
  <c r="FB1416" i="2"/>
  <c r="FD1415" i="2"/>
  <c r="FC1415" i="2"/>
  <c r="FB1415" i="2"/>
  <c r="FD1414" i="2"/>
  <c r="FC1414" i="2"/>
  <c r="FB1414" i="2"/>
  <c r="FD1413" i="2"/>
  <c r="FC1413" i="2"/>
  <c r="FB1413" i="2"/>
  <c r="FD1412" i="2"/>
  <c r="FC1412" i="2"/>
  <c r="FB1412" i="2"/>
  <c r="FD1411" i="2"/>
  <c r="FC1411" i="2"/>
  <c r="FB1411" i="2"/>
  <c r="FD1410" i="2"/>
  <c r="FC1410" i="2"/>
  <c r="FB1410" i="2"/>
  <c r="FD1409" i="2"/>
  <c r="FC1409" i="2"/>
  <c r="FB1409" i="2"/>
  <c r="FD1408" i="2"/>
  <c r="FC1408" i="2"/>
  <c r="FB1408" i="2"/>
  <c r="FD1407" i="2"/>
  <c r="FC1407" i="2"/>
  <c r="FB1407" i="2"/>
  <c r="FD1406" i="2"/>
  <c r="FC1406" i="2"/>
  <c r="FB1406" i="2"/>
  <c r="FD1405" i="2"/>
  <c r="FC1405" i="2"/>
  <c r="FB1405" i="2"/>
  <c r="FD1404" i="2"/>
  <c r="FC1404" i="2"/>
  <c r="FB1404" i="2"/>
  <c r="FD1403" i="2"/>
  <c r="FC1403" i="2"/>
  <c r="FB1403" i="2"/>
  <c r="FD1402" i="2"/>
  <c r="FC1402" i="2"/>
  <c r="FB1402" i="2"/>
  <c r="FD1401" i="2"/>
  <c r="FC1401" i="2"/>
  <c r="FB1401" i="2"/>
  <c r="FD1400" i="2"/>
  <c r="FC1400" i="2"/>
  <c r="FB1400" i="2"/>
  <c r="FD1399" i="2"/>
  <c r="FC1399" i="2"/>
  <c r="FB1399" i="2"/>
  <c r="FD1398" i="2"/>
  <c r="FC1398" i="2"/>
  <c r="FB1398" i="2"/>
  <c r="FD1397" i="2"/>
  <c r="FC1397" i="2"/>
  <c r="FB1397" i="2"/>
  <c r="FD1396" i="2"/>
  <c r="FC1396" i="2"/>
  <c r="FB1396" i="2"/>
  <c r="FD1395" i="2"/>
  <c r="FC1395" i="2"/>
  <c r="FB1395" i="2"/>
  <c r="FD1394" i="2"/>
  <c r="FC1394" i="2"/>
  <c r="FB1394" i="2"/>
  <c r="FD1393" i="2"/>
  <c r="FC1393" i="2"/>
  <c r="FB1393" i="2"/>
  <c r="FD1392" i="2"/>
  <c r="FC1392" i="2"/>
  <c r="FB1392" i="2"/>
  <c r="FD1391" i="2"/>
  <c r="FC1391" i="2"/>
  <c r="FB1391" i="2"/>
  <c r="FD1390" i="2"/>
  <c r="FC1390" i="2"/>
  <c r="FB1390" i="2"/>
  <c r="FD1389" i="2"/>
  <c r="FC1389" i="2"/>
  <c r="FB1389" i="2"/>
  <c r="FD1388" i="2"/>
  <c r="FC1388" i="2"/>
  <c r="FB1388" i="2"/>
  <c r="FD1387" i="2"/>
  <c r="FC1387" i="2"/>
  <c r="FB1387" i="2"/>
  <c r="FD1386" i="2"/>
  <c r="FC1386" i="2"/>
  <c r="FB1386" i="2"/>
  <c r="FD1385" i="2"/>
  <c r="FC1385" i="2"/>
  <c r="FB1385" i="2"/>
  <c r="FD1384" i="2"/>
  <c r="FC1384" i="2"/>
  <c r="FB1384" i="2"/>
  <c r="FD1383" i="2"/>
  <c r="FC1383" i="2"/>
  <c r="FB1383" i="2"/>
  <c r="FD1382" i="2"/>
  <c r="FC1382" i="2"/>
  <c r="FB1382" i="2"/>
  <c r="FD1381" i="2"/>
  <c r="FC1381" i="2"/>
  <c r="FB1381" i="2"/>
  <c r="FD1380" i="2"/>
  <c r="FC1380" i="2"/>
  <c r="FB1380" i="2"/>
  <c r="FD1379" i="2"/>
  <c r="FC1379" i="2"/>
  <c r="FB1379" i="2"/>
  <c r="FD1378" i="2"/>
  <c r="FC1378" i="2"/>
  <c r="FB1378" i="2"/>
  <c r="FD1377" i="2"/>
  <c r="FC1377" i="2"/>
  <c r="FB1377" i="2"/>
  <c r="FD1376" i="2"/>
  <c r="FC1376" i="2"/>
  <c r="FB1376" i="2"/>
  <c r="FD1375" i="2"/>
  <c r="FC1375" i="2"/>
  <c r="FB1375" i="2"/>
  <c r="FD1374" i="2"/>
  <c r="FC1374" i="2"/>
  <c r="FB1374" i="2"/>
  <c r="FD1373" i="2"/>
  <c r="FC1373" i="2"/>
  <c r="FB1373" i="2"/>
  <c r="FD1372" i="2"/>
  <c r="FC1372" i="2"/>
  <c r="FB1372" i="2"/>
  <c r="FD1371" i="2"/>
  <c r="FC1371" i="2"/>
  <c r="FB1371" i="2"/>
  <c r="FD1370" i="2"/>
  <c r="FC1370" i="2"/>
  <c r="FB1370" i="2"/>
  <c r="FD1369" i="2"/>
  <c r="FC1369" i="2"/>
  <c r="FB1369" i="2"/>
  <c r="FD1368" i="2"/>
  <c r="FC1368" i="2"/>
  <c r="FB1368" i="2"/>
  <c r="FD1367" i="2"/>
  <c r="FC1367" i="2"/>
  <c r="FB1367" i="2"/>
  <c r="FD1366" i="2"/>
  <c r="FC1366" i="2"/>
  <c r="FB1366" i="2"/>
  <c r="FD1365" i="2"/>
  <c r="FC1365" i="2"/>
  <c r="FB1365" i="2"/>
  <c r="FD1364" i="2"/>
  <c r="FC1364" i="2"/>
  <c r="FB1364" i="2"/>
  <c r="FD1363" i="2"/>
  <c r="FC1363" i="2"/>
  <c r="FB1363" i="2"/>
  <c r="FD1362" i="2"/>
  <c r="FC1362" i="2"/>
  <c r="FB1362" i="2"/>
  <c r="FD1361" i="2"/>
  <c r="FC1361" i="2"/>
  <c r="FB1361" i="2"/>
  <c r="FD1360" i="2"/>
  <c r="FC1360" i="2"/>
  <c r="FB1360" i="2"/>
  <c r="FD1359" i="2"/>
  <c r="FC1359" i="2"/>
  <c r="FB1359" i="2"/>
  <c r="FD1358" i="2"/>
  <c r="FC1358" i="2"/>
  <c r="FB1358" i="2"/>
  <c r="FD1357" i="2"/>
  <c r="FC1357" i="2"/>
  <c r="FB1357" i="2"/>
  <c r="FD1356" i="2"/>
  <c r="FC1356" i="2"/>
  <c r="FB1356" i="2"/>
  <c r="FD1355" i="2"/>
  <c r="FC1355" i="2"/>
  <c r="FB1355" i="2"/>
  <c r="FD1354" i="2"/>
  <c r="FC1354" i="2"/>
  <c r="FB1354" i="2"/>
  <c r="FD1353" i="2"/>
  <c r="FC1353" i="2"/>
  <c r="FB1353" i="2"/>
  <c r="FD1352" i="2"/>
  <c r="FC1352" i="2"/>
  <c r="FB1352" i="2"/>
  <c r="FD1351" i="2"/>
  <c r="FC1351" i="2"/>
  <c r="FB1351" i="2"/>
  <c r="FD1350" i="2"/>
  <c r="FC1350" i="2"/>
  <c r="FB1350" i="2"/>
  <c r="FD1349" i="2"/>
  <c r="FC1349" i="2"/>
  <c r="FB1349" i="2"/>
  <c r="FD1348" i="2"/>
  <c r="FC1348" i="2"/>
  <c r="FB1348" i="2"/>
  <c r="FD1347" i="2"/>
  <c r="FC1347" i="2"/>
  <c r="FB1347" i="2"/>
  <c r="FD1346" i="2"/>
  <c r="FC1346" i="2"/>
  <c r="FB1346" i="2"/>
  <c r="FD1345" i="2"/>
  <c r="FC1345" i="2"/>
  <c r="FB1345" i="2"/>
  <c r="FD1344" i="2"/>
  <c r="FC1344" i="2"/>
  <c r="FB1344" i="2"/>
  <c r="FD1343" i="2"/>
  <c r="FC1343" i="2"/>
  <c r="FB1343" i="2"/>
  <c r="FD1342" i="2"/>
  <c r="FC1342" i="2"/>
  <c r="FB1342" i="2"/>
  <c r="FD1341" i="2"/>
  <c r="FC1341" i="2"/>
  <c r="FB1341" i="2"/>
  <c r="FD1340" i="2"/>
  <c r="FC1340" i="2"/>
  <c r="FB1340" i="2"/>
  <c r="FD1339" i="2"/>
  <c r="FC1339" i="2"/>
  <c r="FB1339" i="2"/>
  <c r="FD1338" i="2"/>
  <c r="FC1338" i="2"/>
  <c r="FB1338" i="2"/>
  <c r="FD1337" i="2"/>
  <c r="FC1337" i="2"/>
  <c r="FB1337" i="2"/>
  <c r="FD1336" i="2"/>
  <c r="FC1336" i="2"/>
  <c r="FB1336" i="2"/>
  <c r="FD1335" i="2"/>
  <c r="FC1335" i="2"/>
  <c r="FB1335" i="2"/>
  <c r="FD1334" i="2"/>
  <c r="FC1334" i="2"/>
  <c r="FB1334" i="2"/>
  <c r="FD1333" i="2"/>
  <c r="FC1333" i="2"/>
  <c r="FB1333" i="2"/>
  <c r="FD1332" i="2"/>
  <c r="FC1332" i="2"/>
  <c r="FB1332" i="2"/>
  <c r="FD1331" i="2"/>
  <c r="FC1331" i="2"/>
  <c r="FB1331" i="2"/>
  <c r="FD1330" i="2"/>
  <c r="FC1330" i="2"/>
  <c r="FB1330" i="2"/>
  <c r="FD1329" i="2"/>
  <c r="FC1329" i="2"/>
  <c r="FB1329" i="2"/>
  <c r="FD1328" i="2"/>
  <c r="FC1328" i="2"/>
  <c r="FB1328" i="2"/>
  <c r="FD1327" i="2"/>
  <c r="FC1327" i="2"/>
  <c r="FB1327" i="2"/>
  <c r="FD1326" i="2"/>
  <c r="FC1326" i="2"/>
  <c r="FB1326" i="2"/>
  <c r="FD1325" i="2"/>
  <c r="FC1325" i="2"/>
  <c r="FB1325" i="2"/>
  <c r="FD1324" i="2"/>
  <c r="FC1324" i="2"/>
  <c r="FB1324" i="2"/>
  <c r="FD1323" i="2"/>
  <c r="FC1323" i="2"/>
  <c r="FB1323" i="2"/>
  <c r="FD1322" i="2"/>
  <c r="FC1322" i="2"/>
  <c r="FB1322" i="2"/>
  <c r="FD1321" i="2"/>
  <c r="FC1321" i="2"/>
  <c r="FB1321" i="2"/>
  <c r="FD1320" i="2"/>
  <c r="FC1320" i="2"/>
  <c r="FB1320" i="2"/>
  <c r="FD1319" i="2"/>
  <c r="FC1319" i="2"/>
  <c r="FB1319" i="2"/>
  <c r="FD1318" i="2"/>
  <c r="FC1318" i="2"/>
  <c r="FB1318" i="2"/>
  <c r="FD1317" i="2"/>
  <c r="FC1317" i="2"/>
  <c r="FB1317" i="2"/>
  <c r="FD1316" i="2"/>
  <c r="FC1316" i="2"/>
  <c r="FB1316" i="2"/>
  <c r="FD1315" i="2"/>
  <c r="FC1315" i="2"/>
  <c r="FB1315" i="2"/>
  <c r="FD1314" i="2"/>
  <c r="FC1314" i="2"/>
  <c r="FB1314" i="2"/>
  <c r="FD1313" i="2"/>
  <c r="FC1313" i="2"/>
  <c r="FB1313" i="2"/>
  <c r="FD1312" i="2"/>
  <c r="FC1312" i="2"/>
  <c r="FB1312" i="2"/>
  <c r="FD1311" i="2"/>
  <c r="FC1311" i="2"/>
  <c r="FB1311" i="2"/>
  <c r="FD1310" i="2"/>
  <c r="FC1310" i="2"/>
  <c r="FB1310" i="2"/>
  <c r="FD1309" i="2"/>
  <c r="FC1309" i="2"/>
  <c r="FB1309" i="2"/>
  <c r="FD1308" i="2"/>
  <c r="FC1308" i="2"/>
  <c r="FB1308" i="2"/>
  <c r="FD1307" i="2"/>
  <c r="FC1307" i="2"/>
  <c r="FB1307" i="2"/>
  <c r="FD1306" i="2"/>
  <c r="FC1306" i="2"/>
  <c r="FB1306" i="2"/>
  <c r="FD1305" i="2"/>
  <c r="FC1305" i="2"/>
  <c r="FB1305" i="2"/>
  <c r="FD1304" i="2"/>
  <c r="FC1304" i="2"/>
  <c r="FB1304" i="2"/>
  <c r="FD1303" i="2"/>
  <c r="FC1303" i="2"/>
  <c r="FB1303" i="2"/>
  <c r="FD1302" i="2"/>
  <c r="FC1302" i="2"/>
  <c r="FB1302" i="2"/>
  <c r="FD1301" i="2"/>
  <c r="FC1301" i="2"/>
  <c r="FB1301" i="2"/>
  <c r="FD1300" i="2"/>
  <c r="FC1300" i="2"/>
  <c r="FB1300" i="2"/>
  <c r="FD1299" i="2"/>
  <c r="FC1299" i="2"/>
  <c r="FB1299" i="2"/>
  <c r="FD1298" i="2"/>
  <c r="FC1298" i="2"/>
  <c r="FB1298" i="2"/>
  <c r="FD1297" i="2"/>
  <c r="FC1297" i="2"/>
  <c r="FB1297" i="2"/>
  <c r="FD1296" i="2"/>
  <c r="FC1296" i="2"/>
  <c r="FB1296" i="2"/>
  <c r="FD1295" i="2"/>
  <c r="FC1295" i="2"/>
  <c r="FB1295" i="2"/>
  <c r="FD1294" i="2"/>
  <c r="FC1294" i="2"/>
  <c r="FB1294" i="2"/>
  <c r="FD1293" i="2"/>
  <c r="FC1293" i="2"/>
  <c r="FB1293" i="2"/>
  <c r="FD1292" i="2"/>
  <c r="FC1292" i="2"/>
  <c r="FB1292" i="2"/>
  <c r="FD1291" i="2"/>
  <c r="FC1291" i="2"/>
  <c r="FB1291" i="2"/>
  <c r="FD1290" i="2"/>
  <c r="FC1290" i="2"/>
  <c r="FB1290" i="2"/>
  <c r="FD1289" i="2"/>
  <c r="FC1289" i="2"/>
  <c r="FB1289" i="2"/>
  <c r="FD1288" i="2"/>
  <c r="FC1288" i="2"/>
  <c r="FB1288" i="2"/>
  <c r="FD1287" i="2"/>
  <c r="FC1287" i="2"/>
  <c r="FB1287" i="2"/>
  <c r="FD1286" i="2"/>
  <c r="FC1286" i="2"/>
  <c r="FB1286" i="2"/>
  <c r="FD1285" i="2"/>
  <c r="FC1285" i="2"/>
  <c r="FB1285" i="2"/>
  <c r="FD1284" i="2"/>
  <c r="FC1284" i="2"/>
  <c r="FB1284" i="2"/>
  <c r="FD1283" i="2"/>
  <c r="FC1283" i="2"/>
  <c r="FB1283" i="2"/>
  <c r="FD1282" i="2"/>
  <c r="FC1282" i="2"/>
  <c r="FB1282" i="2"/>
  <c r="FD1281" i="2"/>
  <c r="FC1281" i="2"/>
  <c r="FB1281" i="2"/>
  <c r="FD1280" i="2"/>
  <c r="FC1280" i="2"/>
  <c r="FB1280" i="2"/>
  <c r="FD1279" i="2"/>
  <c r="FC1279" i="2"/>
  <c r="FB1279" i="2"/>
  <c r="FD1278" i="2"/>
  <c r="FC1278" i="2"/>
  <c r="FB1278" i="2"/>
  <c r="FD1277" i="2"/>
  <c r="FC1277" i="2"/>
  <c r="FB1277" i="2"/>
  <c r="FD1276" i="2"/>
  <c r="FC1276" i="2"/>
  <c r="FB1276" i="2"/>
  <c r="FD1275" i="2"/>
  <c r="FC1275" i="2"/>
  <c r="FB1275" i="2"/>
  <c r="FD1274" i="2"/>
  <c r="FC1274" i="2"/>
  <c r="FB1274" i="2"/>
  <c r="FD1273" i="2"/>
  <c r="FC1273" i="2"/>
  <c r="FB1273" i="2"/>
  <c r="FD1272" i="2"/>
  <c r="FC1272" i="2"/>
  <c r="FB1272" i="2"/>
  <c r="FD1271" i="2"/>
  <c r="FC1271" i="2"/>
  <c r="FB1271" i="2"/>
  <c r="FD1270" i="2"/>
  <c r="FC1270" i="2"/>
  <c r="FB1270" i="2"/>
  <c r="FD1269" i="2"/>
  <c r="FC1269" i="2"/>
  <c r="FB1269" i="2"/>
  <c r="FD1268" i="2"/>
  <c r="FC1268" i="2"/>
  <c r="FB1268" i="2"/>
  <c r="FD1267" i="2"/>
  <c r="FC1267" i="2"/>
  <c r="FB1267" i="2"/>
  <c r="FD1266" i="2"/>
  <c r="FC1266" i="2"/>
  <c r="FB1266" i="2"/>
  <c r="FD1265" i="2"/>
  <c r="FC1265" i="2"/>
  <c r="FB1265" i="2"/>
  <c r="FD1264" i="2"/>
  <c r="FC1264" i="2"/>
  <c r="FB1264" i="2"/>
  <c r="FD1263" i="2"/>
  <c r="FC1263" i="2"/>
  <c r="FB1263" i="2"/>
  <c r="FD1262" i="2"/>
  <c r="FC1262" i="2"/>
  <c r="FB1262" i="2"/>
  <c r="FD1261" i="2"/>
  <c r="FC1261" i="2"/>
  <c r="FB1261" i="2"/>
  <c r="FD1260" i="2"/>
  <c r="FC1260" i="2"/>
  <c r="FB1260" i="2"/>
  <c r="FD1259" i="2"/>
  <c r="FC1259" i="2"/>
  <c r="FB1259" i="2"/>
  <c r="FD1258" i="2"/>
  <c r="FC1258" i="2"/>
  <c r="FB1258" i="2"/>
  <c r="FD1257" i="2"/>
  <c r="FC1257" i="2"/>
  <c r="FB1257" i="2"/>
  <c r="FD1256" i="2"/>
  <c r="FC1256" i="2"/>
  <c r="FB1256" i="2"/>
  <c r="FD1255" i="2"/>
  <c r="FC1255" i="2"/>
  <c r="FB1255" i="2"/>
  <c r="FD1254" i="2"/>
  <c r="FC1254" i="2"/>
  <c r="FB1254" i="2"/>
  <c r="FD1253" i="2"/>
  <c r="FC1253" i="2"/>
  <c r="FB1253" i="2"/>
  <c r="FD1252" i="2"/>
  <c r="FC1252" i="2"/>
  <c r="FB1252" i="2"/>
  <c r="FD1251" i="2"/>
  <c r="FC1251" i="2"/>
  <c r="FB1251" i="2"/>
  <c r="FD1250" i="2"/>
  <c r="FC1250" i="2"/>
  <c r="FB1250" i="2"/>
  <c r="FD1249" i="2"/>
  <c r="FC1249" i="2"/>
  <c r="FB1249" i="2"/>
  <c r="FD1248" i="2"/>
  <c r="FC1248" i="2"/>
  <c r="FB1248" i="2"/>
  <c r="FD1247" i="2"/>
  <c r="FC1247" i="2"/>
  <c r="FB1247" i="2"/>
  <c r="FD1246" i="2"/>
  <c r="FC1246" i="2"/>
  <c r="FB1246" i="2"/>
  <c r="FD1245" i="2"/>
  <c r="FC1245" i="2"/>
  <c r="FB1245" i="2"/>
  <c r="FD1244" i="2"/>
  <c r="FC1244" i="2"/>
  <c r="FB1244" i="2"/>
  <c r="FD1243" i="2"/>
  <c r="FC1243" i="2"/>
  <c r="FB1243" i="2"/>
  <c r="FD1242" i="2"/>
  <c r="FC1242" i="2"/>
  <c r="FB1242" i="2"/>
  <c r="FD1241" i="2"/>
  <c r="FC1241" i="2"/>
  <c r="FB1241" i="2"/>
  <c r="FD1240" i="2"/>
  <c r="FC1240" i="2"/>
  <c r="FB1240" i="2"/>
  <c r="FD1239" i="2"/>
  <c r="FC1239" i="2"/>
  <c r="FB1239" i="2"/>
  <c r="FD1238" i="2"/>
  <c r="FC1238" i="2"/>
  <c r="FB1238" i="2"/>
  <c r="FD1237" i="2"/>
  <c r="FC1237" i="2"/>
  <c r="FB1237" i="2"/>
  <c r="FD1236" i="2"/>
  <c r="FC1236" i="2"/>
  <c r="FB1236" i="2"/>
  <c r="FD1235" i="2"/>
  <c r="FC1235" i="2"/>
  <c r="FB1235" i="2"/>
  <c r="FD1234" i="2"/>
  <c r="FC1234" i="2"/>
  <c r="FB1234" i="2"/>
  <c r="FD1233" i="2"/>
  <c r="FC1233" i="2"/>
  <c r="FB1233" i="2"/>
  <c r="FD1232" i="2"/>
  <c r="FC1232" i="2"/>
  <c r="FB1232" i="2"/>
  <c r="FD1231" i="2"/>
  <c r="FC1231" i="2"/>
  <c r="FB1231" i="2"/>
  <c r="FD1230" i="2"/>
  <c r="FC1230" i="2"/>
  <c r="FB1230" i="2"/>
  <c r="FD1229" i="2"/>
  <c r="FC1229" i="2"/>
  <c r="FB1229" i="2"/>
  <c r="FD1228" i="2"/>
  <c r="FC1228" i="2"/>
  <c r="FB1228" i="2"/>
  <c r="FD1227" i="2"/>
  <c r="FC1227" i="2"/>
  <c r="FB1227" i="2"/>
  <c r="FD1226" i="2"/>
  <c r="FC1226" i="2"/>
  <c r="FB1226" i="2"/>
  <c r="FD1225" i="2"/>
  <c r="FC1225" i="2"/>
  <c r="FB1225" i="2"/>
  <c r="FD1224" i="2"/>
  <c r="FC1224" i="2"/>
  <c r="FB1224" i="2"/>
  <c r="FD1223" i="2"/>
  <c r="FC1223" i="2"/>
  <c r="FB1223" i="2"/>
  <c r="FD1222" i="2"/>
  <c r="FC1222" i="2"/>
  <c r="FB1222" i="2"/>
  <c r="FD1221" i="2"/>
  <c r="FC1221" i="2"/>
  <c r="FB1221" i="2"/>
  <c r="FD1220" i="2"/>
  <c r="FC1220" i="2"/>
  <c r="FB1220" i="2"/>
  <c r="FD1219" i="2"/>
  <c r="FC1219" i="2"/>
  <c r="FB1219" i="2"/>
  <c r="FD1218" i="2"/>
  <c r="FC1218" i="2"/>
  <c r="FB1218" i="2"/>
  <c r="FD1217" i="2"/>
  <c r="FC1217" i="2"/>
  <c r="FB1217" i="2"/>
  <c r="FD1216" i="2"/>
  <c r="FC1216" i="2"/>
  <c r="FB1216" i="2"/>
  <c r="FD1215" i="2"/>
  <c r="FC1215" i="2"/>
  <c r="FB1215" i="2"/>
  <c r="FD1214" i="2"/>
  <c r="FC1214" i="2"/>
  <c r="FB1214" i="2"/>
  <c r="FD1213" i="2"/>
  <c r="FC1213" i="2"/>
  <c r="FB1213" i="2"/>
  <c r="FD1212" i="2"/>
  <c r="FC1212" i="2"/>
  <c r="FB1212" i="2"/>
  <c r="FD1211" i="2"/>
  <c r="FC1211" i="2"/>
  <c r="FB1211" i="2"/>
  <c r="FD1210" i="2"/>
  <c r="FC1210" i="2"/>
  <c r="FB1210" i="2"/>
  <c r="FD1209" i="2"/>
  <c r="FC1209" i="2"/>
  <c r="FB1209" i="2"/>
  <c r="FD1208" i="2"/>
  <c r="FC1208" i="2"/>
  <c r="FB1208" i="2"/>
  <c r="FD1207" i="2"/>
  <c r="FC1207" i="2"/>
  <c r="FB1207" i="2"/>
  <c r="FD1206" i="2"/>
  <c r="FC1206" i="2"/>
  <c r="FB1206" i="2"/>
  <c r="FD1205" i="2"/>
  <c r="FC1205" i="2"/>
  <c r="FB1205" i="2"/>
  <c r="FD1204" i="2"/>
  <c r="FC1204" i="2"/>
  <c r="FB1204" i="2"/>
  <c r="FD1203" i="2"/>
  <c r="FC1203" i="2"/>
  <c r="FB1203" i="2"/>
  <c r="FD1202" i="2"/>
  <c r="FC1202" i="2"/>
  <c r="FB1202" i="2"/>
  <c r="FD1201" i="2"/>
  <c r="FC1201" i="2"/>
  <c r="FB1201" i="2"/>
  <c r="FD1200" i="2"/>
  <c r="FC1200" i="2"/>
  <c r="FB1200" i="2"/>
  <c r="FD1199" i="2"/>
  <c r="FC1199" i="2"/>
  <c r="FB1199" i="2"/>
  <c r="FD1198" i="2"/>
  <c r="FC1198" i="2"/>
  <c r="FB1198" i="2"/>
  <c r="FD1197" i="2"/>
  <c r="FC1197" i="2"/>
  <c r="FB1197" i="2"/>
  <c r="FD1196" i="2"/>
  <c r="FC1196" i="2"/>
  <c r="FB1196" i="2"/>
  <c r="FD1195" i="2"/>
  <c r="FC1195" i="2"/>
  <c r="FB1195" i="2"/>
  <c r="FD1194" i="2"/>
  <c r="FC1194" i="2"/>
  <c r="FB1194" i="2"/>
  <c r="FD1193" i="2"/>
  <c r="FC1193" i="2"/>
  <c r="FB1193" i="2"/>
  <c r="FD1192" i="2"/>
  <c r="FC1192" i="2"/>
  <c r="FB1192" i="2"/>
  <c r="FD1191" i="2"/>
  <c r="FC1191" i="2"/>
  <c r="FB1191" i="2"/>
  <c r="FD1190" i="2"/>
  <c r="FC1190" i="2"/>
  <c r="FB1190" i="2"/>
  <c r="FD1189" i="2"/>
  <c r="FC1189" i="2"/>
  <c r="FB1189" i="2"/>
  <c r="FD1188" i="2"/>
  <c r="FC1188" i="2"/>
  <c r="FB1188" i="2"/>
  <c r="FD1187" i="2"/>
  <c r="FC1187" i="2"/>
  <c r="FB1187" i="2"/>
  <c r="FD1186" i="2"/>
  <c r="FC1186" i="2"/>
  <c r="FB1186" i="2"/>
  <c r="FD1185" i="2"/>
  <c r="FC1185" i="2"/>
  <c r="FB1185" i="2"/>
  <c r="FD1184" i="2"/>
  <c r="FC1184" i="2"/>
  <c r="FB1184" i="2"/>
  <c r="FD1183" i="2"/>
  <c r="FC1183" i="2"/>
  <c r="FB1183" i="2"/>
  <c r="FD1182" i="2"/>
  <c r="FC1182" i="2"/>
  <c r="FB1182" i="2"/>
  <c r="FD1181" i="2"/>
  <c r="FC1181" i="2"/>
  <c r="FB1181" i="2"/>
  <c r="FD1180" i="2"/>
  <c r="FC1180" i="2"/>
  <c r="FB1180" i="2"/>
  <c r="FD1179" i="2"/>
  <c r="FC1179" i="2"/>
  <c r="FB1179" i="2"/>
  <c r="FD1178" i="2"/>
  <c r="FC1178" i="2"/>
  <c r="FB1178" i="2"/>
  <c r="FD1177" i="2"/>
  <c r="FC1177" i="2"/>
  <c r="FB1177" i="2"/>
  <c r="FD1176" i="2"/>
  <c r="FC1176" i="2"/>
  <c r="FB1176" i="2"/>
  <c r="FD1175" i="2"/>
  <c r="FC1175" i="2"/>
  <c r="FB1175" i="2"/>
  <c r="FD1174" i="2"/>
  <c r="FC1174" i="2"/>
  <c r="FB1174" i="2"/>
  <c r="FD1173" i="2"/>
  <c r="FC1173" i="2"/>
  <c r="FB1173" i="2"/>
  <c r="FD1172" i="2"/>
  <c r="FC1172" i="2"/>
  <c r="FB1172" i="2"/>
  <c r="FD1171" i="2"/>
  <c r="FC1171" i="2"/>
  <c r="FB1171" i="2"/>
  <c r="FD1170" i="2"/>
  <c r="FC1170" i="2"/>
  <c r="FB1170" i="2"/>
  <c r="FD1169" i="2"/>
  <c r="FC1169" i="2"/>
  <c r="FB1169" i="2"/>
  <c r="FD1168" i="2"/>
  <c r="FC1168" i="2"/>
  <c r="FB1168" i="2"/>
  <c r="FD1167" i="2"/>
  <c r="FC1167" i="2"/>
  <c r="FB1167" i="2"/>
  <c r="FD1166" i="2"/>
  <c r="FC1166" i="2"/>
  <c r="FB1166" i="2"/>
  <c r="FD1165" i="2"/>
  <c r="FC1165" i="2"/>
  <c r="FB1165" i="2"/>
  <c r="FD1164" i="2"/>
  <c r="FC1164" i="2"/>
  <c r="FB1164" i="2"/>
  <c r="FD1163" i="2"/>
  <c r="FC1163" i="2"/>
  <c r="FB1163" i="2"/>
  <c r="FD1162" i="2"/>
  <c r="FC1162" i="2"/>
  <c r="FB1162" i="2"/>
  <c r="FD1161" i="2"/>
  <c r="FC1161" i="2"/>
  <c r="FB1161" i="2"/>
  <c r="FD1160" i="2"/>
  <c r="FC1160" i="2"/>
  <c r="FB1160" i="2"/>
  <c r="FD1159" i="2"/>
  <c r="FC1159" i="2"/>
  <c r="FB1159" i="2"/>
  <c r="FD1158" i="2"/>
  <c r="FC1158" i="2"/>
  <c r="FB1158" i="2"/>
  <c r="FD1157" i="2"/>
  <c r="FC1157" i="2"/>
  <c r="FB1157" i="2"/>
  <c r="FD1156" i="2"/>
  <c r="FC1156" i="2"/>
  <c r="FB1156" i="2"/>
  <c r="FD1155" i="2"/>
  <c r="FC1155" i="2"/>
  <c r="FB1155" i="2"/>
  <c r="FD1154" i="2"/>
  <c r="FC1154" i="2"/>
  <c r="FB1154" i="2"/>
  <c r="FD1153" i="2"/>
  <c r="FC1153" i="2"/>
  <c r="FB1153" i="2"/>
  <c r="FD1152" i="2"/>
  <c r="FC1152" i="2"/>
  <c r="FB1152" i="2"/>
  <c r="FD1151" i="2"/>
  <c r="FC1151" i="2"/>
  <c r="FB1151" i="2"/>
  <c r="FD1150" i="2"/>
  <c r="FC1150" i="2"/>
  <c r="FB1150" i="2"/>
  <c r="FD1149" i="2"/>
  <c r="FC1149" i="2"/>
  <c r="FB1149" i="2"/>
  <c r="FD1148" i="2"/>
  <c r="FC1148" i="2"/>
  <c r="FB1148" i="2"/>
  <c r="FD1147" i="2"/>
  <c r="FC1147" i="2"/>
  <c r="FB1147" i="2"/>
  <c r="FD1146" i="2"/>
  <c r="FC1146" i="2"/>
  <c r="FB1146" i="2"/>
  <c r="FD1145" i="2"/>
  <c r="FC1145" i="2"/>
  <c r="FB1145" i="2"/>
  <c r="FD1144" i="2"/>
  <c r="FC1144" i="2"/>
  <c r="FB1144" i="2"/>
  <c r="FD1143" i="2"/>
  <c r="FC1143" i="2"/>
  <c r="FB1143" i="2"/>
  <c r="FD1142" i="2"/>
  <c r="FC1142" i="2"/>
  <c r="FB1142" i="2"/>
  <c r="FD1141" i="2"/>
  <c r="FC1141" i="2"/>
  <c r="FB1141" i="2"/>
  <c r="FD1140" i="2"/>
  <c r="FC1140" i="2"/>
  <c r="FB1140" i="2"/>
  <c r="FD1139" i="2"/>
  <c r="FC1139" i="2"/>
  <c r="FB1139" i="2"/>
  <c r="FD1138" i="2"/>
  <c r="FC1138" i="2"/>
  <c r="FB1138" i="2"/>
  <c r="FD1137" i="2"/>
  <c r="FC1137" i="2"/>
  <c r="FB1137" i="2"/>
  <c r="FD1136" i="2"/>
  <c r="FC1136" i="2"/>
  <c r="FB1136" i="2"/>
  <c r="FD1135" i="2"/>
  <c r="FC1135" i="2"/>
  <c r="FB1135" i="2"/>
  <c r="FD1134" i="2"/>
  <c r="FC1134" i="2"/>
  <c r="FB1134" i="2"/>
  <c r="FD1133" i="2"/>
  <c r="FC1133" i="2"/>
  <c r="FB1133" i="2"/>
  <c r="FD1132" i="2"/>
  <c r="FC1132" i="2"/>
  <c r="FB1132" i="2"/>
  <c r="FD1131" i="2"/>
  <c r="FC1131" i="2"/>
  <c r="FB1131" i="2"/>
  <c r="FD1130" i="2"/>
  <c r="FC1130" i="2"/>
  <c r="FB1130" i="2"/>
  <c r="FD1129" i="2"/>
  <c r="FC1129" i="2"/>
  <c r="FB1129" i="2"/>
  <c r="FD1128" i="2"/>
  <c r="FC1128" i="2"/>
  <c r="FB1128" i="2"/>
  <c r="FD1127" i="2"/>
  <c r="FC1127" i="2"/>
  <c r="FB1127" i="2"/>
  <c r="FD1126" i="2"/>
  <c r="FC1126" i="2"/>
  <c r="FB1126" i="2"/>
  <c r="FD1125" i="2"/>
  <c r="FC1125" i="2"/>
  <c r="FB1125" i="2"/>
  <c r="FD1124" i="2"/>
  <c r="FC1124" i="2"/>
  <c r="FB1124" i="2"/>
  <c r="FD1123" i="2"/>
  <c r="FC1123" i="2"/>
  <c r="FB1123" i="2"/>
  <c r="FD1122" i="2"/>
  <c r="FC1122" i="2"/>
  <c r="FB1122" i="2"/>
  <c r="FD1121" i="2"/>
  <c r="FC1121" i="2"/>
  <c r="FB1121" i="2"/>
  <c r="FD1120" i="2"/>
  <c r="FC1120" i="2"/>
  <c r="FB1120" i="2"/>
  <c r="FD1119" i="2"/>
  <c r="FC1119" i="2"/>
  <c r="FB1119" i="2"/>
  <c r="FD1118" i="2"/>
  <c r="FC1118" i="2"/>
  <c r="FB1118" i="2"/>
  <c r="FD1117" i="2"/>
  <c r="FC1117" i="2"/>
  <c r="FB1117" i="2"/>
  <c r="FD1116" i="2"/>
  <c r="FC1116" i="2"/>
  <c r="FB1116" i="2"/>
  <c r="FD1115" i="2"/>
  <c r="FC1115" i="2"/>
  <c r="FB1115" i="2"/>
  <c r="FD1114" i="2"/>
  <c r="FC1114" i="2"/>
  <c r="FB1114" i="2"/>
  <c r="FD1113" i="2"/>
  <c r="FC1113" i="2"/>
  <c r="FB1113" i="2"/>
  <c r="FD1112" i="2"/>
  <c r="FC1112" i="2"/>
  <c r="FB1112" i="2"/>
  <c r="FD1111" i="2"/>
  <c r="FC1111" i="2"/>
  <c r="FB1111" i="2"/>
  <c r="FD1110" i="2"/>
  <c r="FC1110" i="2"/>
  <c r="FB1110" i="2"/>
  <c r="FD1109" i="2"/>
  <c r="FC1109" i="2"/>
  <c r="FB1109" i="2"/>
  <c r="FD1108" i="2"/>
  <c r="FC1108" i="2"/>
  <c r="FB1108" i="2"/>
  <c r="FD1107" i="2"/>
  <c r="FC1107" i="2"/>
  <c r="FB1107" i="2"/>
  <c r="FD1106" i="2"/>
  <c r="FC1106" i="2"/>
  <c r="FB1106" i="2"/>
  <c r="FD1105" i="2"/>
  <c r="FC1105" i="2"/>
  <c r="FB1105" i="2"/>
  <c r="FD1104" i="2"/>
  <c r="FC1104" i="2"/>
  <c r="FB1104" i="2"/>
  <c r="FD1103" i="2"/>
  <c r="FC1103" i="2"/>
  <c r="FB1103" i="2"/>
  <c r="FD1102" i="2"/>
  <c r="FC1102" i="2"/>
  <c r="FB1102" i="2"/>
  <c r="FD1101" i="2"/>
  <c r="FC1101" i="2"/>
  <c r="FB1101" i="2"/>
  <c r="FD1100" i="2"/>
  <c r="FC1100" i="2"/>
  <c r="FB1100" i="2"/>
  <c r="FD1099" i="2"/>
  <c r="FC1099" i="2"/>
  <c r="FB1099" i="2"/>
  <c r="FD1098" i="2"/>
  <c r="FC1098" i="2"/>
  <c r="FB1098" i="2"/>
  <c r="FD1097" i="2"/>
  <c r="FC1097" i="2"/>
  <c r="FB1097" i="2"/>
  <c r="FD1096" i="2"/>
  <c r="FC1096" i="2"/>
  <c r="FB1096" i="2"/>
  <c r="FD1095" i="2"/>
  <c r="FC1095" i="2"/>
  <c r="FB1095" i="2"/>
  <c r="FD1094" i="2"/>
  <c r="FC1094" i="2"/>
  <c r="FB1094" i="2"/>
  <c r="FD1093" i="2"/>
  <c r="FC1093" i="2"/>
  <c r="FB1093" i="2"/>
  <c r="FD1092" i="2"/>
  <c r="FC1092" i="2"/>
  <c r="FB1092" i="2"/>
  <c r="FD1091" i="2"/>
  <c r="FC1091" i="2"/>
  <c r="FB1091" i="2"/>
  <c r="FD1090" i="2"/>
  <c r="FC1090" i="2"/>
  <c r="FB1090" i="2"/>
  <c r="FD1089" i="2"/>
  <c r="FC1089" i="2"/>
  <c r="FB1089" i="2"/>
  <c r="FD1088" i="2"/>
  <c r="FC1088" i="2"/>
  <c r="FB1088" i="2"/>
  <c r="FD1087" i="2"/>
  <c r="FC1087" i="2"/>
  <c r="FB1087" i="2"/>
  <c r="FD1086" i="2"/>
  <c r="FC1086" i="2"/>
  <c r="FB1086" i="2"/>
  <c r="FD1085" i="2"/>
  <c r="FC1085" i="2"/>
  <c r="FB1085" i="2"/>
  <c r="FD1084" i="2"/>
  <c r="FC1084" i="2"/>
  <c r="FB1084" i="2"/>
  <c r="FD1083" i="2"/>
  <c r="FC1083" i="2"/>
  <c r="FB1083" i="2"/>
  <c r="FD1082" i="2"/>
  <c r="FC1082" i="2"/>
  <c r="FB1082" i="2"/>
  <c r="FD1081" i="2"/>
  <c r="FC1081" i="2"/>
  <c r="FB1081" i="2"/>
  <c r="FD1080" i="2"/>
  <c r="FC1080" i="2"/>
  <c r="FB1080" i="2"/>
  <c r="FD1079" i="2"/>
  <c r="FC1079" i="2"/>
  <c r="FB1079" i="2"/>
  <c r="FD1078" i="2"/>
  <c r="FC1078" i="2"/>
  <c r="FB1078" i="2"/>
  <c r="FD1077" i="2"/>
  <c r="FC1077" i="2"/>
  <c r="FB1077" i="2"/>
  <c r="FD1076" i="2"/>
  <c r="FC1076" i="2"/>
  <c r="FB1076" i="2"/>
  <c r="FD1075" i="2"/>
  <c r="FC1075" i="2"/>
  <c r="FB1075" i="2"/>
  <c r="FD1074" i="2"/>
  <c r="FC1074" i="2"/>
  <c r="FB1074" i="2"/>
  <c r="FD1073" i="2"/>
  <c r="FC1073" i="2"/>
  <c r="FB1073" i="2"/>
  <c r="FD1072" i="2"/>
  <c r="FC1072" i="2"/>
  <c r="FB1072" i="2"/>
  <c r="FD1071" i="2"/>
  <c r="FC1071" i="2"/>
  <c r="FB1071" i="2"/>
  <c r="FD1070" i="2"/>
  <c r="FC1070" i="2"/>
  <c r="FB1070" i="2"/>
  <c r="FD1069" i="2"/>
  <c r="FC1069" i="2"/>
  <c r="FB1069" i="2"/>
  <c r="FD1068" i="2"/>
  <c r="FC1068" i="2"/>
  <c r="FB1068" i="2"/>
  <c r="FD1067" i="2"/>
  <c r="FC1067" i="2"/>
  <c r="FB1067" i="2"/>
  <c r="FD1066" i="2"/>
  <c r="FC1066" i="2"/>
  <c r="FB1066" i="2"/>
  <c r="FD1065" i="2"/>
  <c r="FC1065" i="2"/>
  <c r="FB1065" i="2"/>
  <c r="FD1064" i="2"/>
  <c r="FC1064" i="2"/>
  <c r="FB1064" i="2"/>
  <c r="FD1063" i="2"/>
  <c r="FC1063" i="2"/>
  <c r="FB1063" i="2"/>
  <c r="FD1062" i="2"/>
  <c r="FC1062" i="2"/>
  <c r="FB1062" i="2"/>
  <c r="FD1061" i="2"/>
  <c r="FC1061" i="2"/>
  <c r="FB1061" i="2"/>
  <c r="FD1060" i="2"/>
  <c r="FC1060" i="2"/>
  <c r="FB1060" i="2"/>
  <c r="FD1059" i="2"/>
  <c r="FC1059" i="2"/>
  <c r="FB1059" i="2"/>
  <c r="FD1058" i="2"/>
  <c r="FC1058" i="2"/>
  <c r="FB1058" i="2"/>
  <c r="FD1057" i="2"/>
  <c r="FC1057" i="2"/>
  <c r="FB1057" i="2"/>
  <c r="FD1056" i="2"/>
  <c r="FC1056" i="2"/>
  <c r="FB1056" i="2"/>
  <c r="FD1055" i="2"/>
  <c r="FC1055" i="2"/>
  <c r="FB1055" i="2"/>
  <c r="FD1054" i="2"/>
  <c r="FC1054" i="2"/>
  <c r="FB1054" i="2"/>
  <c r="FD1053" i="2"/>
  <c r="FC1053" i="2"/>
  <c r="FB1053" i="2"/>
  <c r="FD1052" i="2"/>
  <c r="FC1052" i="2"/>
  <c r="FB1052" i="2"/>
  <c r="FD1051" i="2"/>
  <c r="FC1051" i="2"/>
  <c r="FB1051" i="2"/>
  <c r="FD1050" i="2"/>
  <c r="FC1050" i="2"/>
  <c r="FB1050" i="2"/>
  <c r="FD1049" i="2"/>
  <c r="FC1049" i="2"/>
  <c r="FB1049" i="2"/>
  <c r="FD1048" i="2"/>
  <c r="FC1048" i="2"/>
  <c r="FB1048" i="2"/>
  <c r="FD1047" i="2"/>
  <c r="FC1047" i="2"/>
  <c r="FB1047" i="2"/>
  <c r="FD1046" i="2"/>
  <c r="FC1046" i="2"/>
  <c r="FB1046" i="2"/>
  <c r="FD1045" i="2"/>
  <c r="FC1045" i="2"/>
  <c r="FB1045" i="2"/>
  <c r="FD1044" i="2"/>
  <c r="FC1044" i="2"/>
  <c r="FB1044" i="2"/>
  <c r="FD1043" i="2"/>
  <c r="FC1043" i="2"/>
  <c r="FB1043" i="2"/>
  <c r="FD1042" i="2"/>
  <c r="FC1042" i="2"/>
  <c r="FB1042" i="2"/>
  <c r="FD1041" i="2"/>
  <c r="FC1041" i="2"/>
  <c r="FB1041" i="2"/>
  <c r="FD1040" i="2"/>
  <c r="FC1040" i="2"/>
  <c r="FB1040" i="2"/>
  <c r="FD1039" i="2"/>
  <c r="FC1039" i="2"/>
  <c r="FB1039" i="2"/>
  <c r="FD1038" i="2"/>
  <c r="FC1038" i="2"/>
  <c r="FB1038" i="2"/>
  <c r="FD1037" i="2"/>
  <c r="FC1037" i="2"/>
  <c r="FB1037" i="2"/>
  <c r="FD1036" i="2"/>
  <c r="FC1036" i="2"/>
  <c r="FB1036" i="2"/>
  <c r="FD1035" i="2"/>
  <c r="FC1035" i="2"/>
  <c r="FB1035" i="2"/>
  <c r="FD1034" i="2"/>
  <c r="FC1034" i="2"/>
  <c r="FB1034" i="2"/>
  <c r="FD1033" i="2"/>
  <c r="FC1033" i="2"/>
  <c r="FB1033" i="2"/>
  <c r="FD1032" i="2"/>
  <c r="FC1032" i="2"/>
  <c r="FB1032" i="2"/>
  <c r="FD1031" i="2"/>
  <c r="FC1031" i="2"/>
  <c r="FB1031" i="2"/>
  <c r="FD1030" i="2"/>
  <c r="FC1030" i="2"/>
  <c r="FB1030" i="2"/>
  <c r="FD1029" i="2"/>
  <c r="FC1029" i="2"/>
  <c r="FB1029" i="2"/>
  <c r="FD1028" i="2"/>
  <c r="FC1028" i="2"/>
  <c r="FB1028" i="2"/>
  <c r="FD1027" i="2"/>
  <c r="FC1027" i="2"/>
  <c r="FB1027" i="2"/>
  <c r="FD1026" i="2"/>
  <c r="FC1026" i="2"/>
  <c r="FB1026" i="2"/>
  <c r="FD1025" i="2"/>
  <c r="FC1025" i="2"/>
  <c r="FB1025" i="2"/>
  <c r="FD1024" i="2"/>
  <c r="FC1024" i="2"/>
  <c r="FB1024" i="2"/>
  <c r="FD1023" i="2"/>
  <c r="FC1023" i="2"/>
  <c r="FB1023" i="2"/>
  <c r="FD1022" i="2"/>
  <c r="FC1022" i="2"/>
  <c r="FB1022" i="2"/>
  <c r="FD1021" i="2"/>
  <c r="FC1021" i="2"/>
  <c r="FB1021" i="2"/>
  <c r="FD1020" i="2"/>
  <c r="FC1020" i="2"/>
  <c r="FB1020" i="2"/>
  <c r="FD1019" i="2"/>
  <c r="FC1019" i="2"/>
  <c r="FB1019" i="2"/>
  <c r="FD1018" i="2"/>
  <c r="FC1018" i="2"/>
  <c r="FB1018" i="2"/>
  <c r="FD1017" i="2"/>
  <c r="FC1017" i="2"/>
  <c r="FB1017" i="2"/>
  <c r="FD1016" i="2"/>
  <c r="FC1016" i="2"/>
  <c r="FB1016" i="2"/>
  <c r="FD1015" i="2"/>
  <c r="FC1015" i="2"/>
  <c r="FB1015" i="2"/>
  <c r="FD1014" i="2"/>
  <c r="FC1014" i="2"/>
  <c r="FB1014" i="2"/>
  <c r="FD1013" i="2"/>
  <c r="FC1013" i="2"/>
  <c r="FB1013" i="2"/>
  <c r="FD1012" i="2"/>
  <c r="FC1012" i="2"/>
  <c r="FB1012" i="2"/>
  <c r="FD1011" i="2"/>
  <c r="FC1011" i="2"/>
  <c r="FB1011" i="2"/>
  <c r="FD1010" i="2"/>
  <c r="FC1010" i="2"/>
  <c r="FB1010" i="2"/>
  <c r="FD1009" i="2"/>
  <c r="FC1009" i="2"/>
  <c r="FB1009" i="2"/>
  <c r="FD1008" i="2"/>
  <c r="FC1008" i="2"/>
  <c r="FB1008" i="2"/>
  <c r="FD1007" i="2"/>
  <c r="FC1007" i="2"/>
  <c r="FB1007" i="2"/>
  <c r="FD1006" i="2"/>
  <c r="FC1006" i="2"/>
  <c r="FB1006" i="2"/>
  <c r="FD1005" i="2"/>
  <c r="FC1005" i="2"/>
  <c r="FB1005" i="2"/>
  <c r="FD1004" i="2"/>
  <c r="FC1004" i="2"/>
  <c r="FB1004" i="2"/>
  <c r="FD1003" i="2"/>
  <c r="FC1003" i="2"/>
  <c r="FB1003" i="2"/>
  <c r="FD1002" i="2"/>
  <c r="FC1002" i="2"/>
  <c r="FB1002" i="2"/>
  <c r="FD1001" i="2"/>
  <c r="FC1001" i="2"/>
  <c r="FB1001" i="2"/>
  <c r="FD1000" i="2"/>
  <c r="FC1000" i="2"/>
  <c r="FB1000" i="2"/>
  <c r="FD999" i="2"/>
  <c r="FC999" i="2"/>
  <c r="FB999" i="2"/>
  <c r="FD998" i="2"/>
  <c r="FC998" i="2"/>
  <c r="FB998" i="2"/>
  <c r="FD997" i="2"/>
  <c r="FC997" i="2"/>
  <c r="FB997" i="2"/>
  <c r="FD996" i="2"/>
  <c r="FC996" i="2"/>
  <c r="FB996" i="2"/>
  <c r="FD995" i="2"/>
  <c r="FC995" i="2"/>
  <c r="FB995" i="2"/>
  <c r="FD994" i="2"/>
  <c r="FC994" i="2"/>
  <c r="FB994" i="2"/>
  <c r="FD993" i="2"/>
  <c r="FC993" i="2"/>
  <c r="FB993" i="2"/>
  <c r="FD992" i="2"/>
  <c r="FC992" i="2"/>
  <c r="FB992" i="2"/>
  <c r="FD991" i="2"/>
  <c r="FC991" i="2"/>
  <c r="FB991" i="2"/>
  <c r="FD990" i="2"/>
  <c r="FC990" i="2"/>
  <c r="FB990" i="2"/>
  <c r="FD989" i="2"/>
  <c r="FC989" i="2"/>
  <c r="FB989" i="2"/>
  <c r="FD988" i="2"/>
  <c r="FC988" i="2"/>
  <c r="FB988" i="2"/>
  <c r="FD987" i="2"/>
  <c r="FC987" i="2"/>
  <c r="FB987" i="2"/>
  <c r="FD986" i="2"/>
  <c r="FC986" i="2"/>
  <c r="FB986" i="2"/>
  <c r="FD985" i="2"/>
  <c r="FC985" i="2"/>
  <c r="FB985" i="2"/>
  <c r="FD984" i="2"/>
  <c r="FC984" i="2"/>
  <c r="FB984" i="2"/>
  <c r="FD983" i="2"/>
  <c r="FC983" i="2"/>
  <c r="FB983" i="2"/>
  <c r="FD982" i="2"/>
  <c r="FC982" i="2"/>
  <c r="FB982" i="2"/>
  <c r="FD981" i="2"/>
  <c r="FC981" i="2"/>
  <c r="FB981" i="2"/>
  <c r="FD980" i="2"/>
  <c r="FC980" i="2"/>
  <c r="FB980" i="2"/>
  <c r="FD979" i="2"/>
  <c r="FC979" i="2"/>
  <c r="FB979" i="2"/>
  <c r="FD978" i="2"/>
  <c r="FC978" i="2"/>
  <c r="FB978" i="2"/>
  <c r="FD977" i="2"/>
  <c r="FC977" i="2"/>
  <c r="FB977" i="2"/>
  <c r="FD976" i="2"/>
  <c r="FC976" i="2"/>
  <c r="FB976" i="2"/>
  <c r="FD975" i="2"/>
  <c r="FC975" i="2"/>
  <c r="FB975" i="2"/>
  <c r="FD974" i="2"/>
  <c r="FC974" i="2"/>
  <c r="FB974" i="2"/>
  <c r="FD973" i="2"/>
  <c r="FC973" i="2"/>
  <c r="FB973" i="2"/>
  <c r="FD972" i="2"/>
  <c r="FC972" i="2"/>
  <c r="FB972" i="2"/>
  <c r="FD971" i="2"/>
  <c r="FC971" i="2"/>
  <c r="FB971" i="2"/>
  <c r="FD970" i="2"/>
  <c r="FC970" i="2"/>
  <c r="FB970" i="2"/>
  <c r="FD969" i="2"/>
  <c r="FC969" i="2"/>
  <c r="FB969" i="2"/>
  <c r="FD968" i="2"/>
  <c r="FC968" i="2"/>
  <c r="FB968" i="2"/>
  <c r="FD967" i="2"/>
  <c r="FC967" i="2"/>
  <c r="FB967" i="2"/>
  <c r="FD966" i="2"/>
  <c r="FC966" i="2"/>
  <c r="FB966" i="2"/>
  <c r="FD965" i="2"/>
  <c r="FC965" i="2"/>
  <c r="FB965" i="2"/>
  <c r="FD964" i="2"/>
  <c r="FC964" i="2"/>
  <c r="FB964" i="2"/>
  <c r="FD963" i="2"/>
  <c r="FC963" i="2"/>
  <c r="FB963" i="2"/>
  <c r="FD962" i="2"/>
  <c r="FC962" i="2"/>
  <c r="FB962" i="2"/>
  <c r="FD961" i="2"/>
  <c r="FC961" i="2"/>
  <c r="FB961" i="2"/>
  <c r="FD960" i="2"/>
  <c r="FC960" i="2"/>
  <c r="FB960" i="2"/>
  <c r="FD959" i="2"/>
  <c r="FC959" i="2"/>
  <c r="FB959" i="2"/>
  <c r="FD958" i="2"/>
  <c r="FC958" i="2"/>
  <c r="FB958" i="2"/>
  <c r="FD957" i="2"/>
  <c r="FC957" i="2"/>
  <c r="FB957" i="2"/>
  <c r="FD956" i="2"/>
  <c r="FC956" i="2"/>
  <c r="FB956" i="2"/>
  <c r="FD955" i="2"/>
  <c r="FC955" i="2"/>
  <c r="FB955" i="2"/>
  <c r="FD954" i="2"/>
  <c r="FC954" i="2"/>
  <c r="FB954" i="2"/>
  <c r="FD953" i="2"/>
  <c r="FC953" i="2"/>
  <c r="FB953" i="2"/>
  <c r="FD952" i="2"/>
  <c r="FC952" i="2"/>
  <c r="FB952" i="2"/>
  <c r="FD951" i="2"/>
  <c r="FC951" i="2"/>
  <c r="FB951" i="2"/>
  <c r="FD950" i="2"/>
  <c r="FC950" i="2"/>
  <c r="FB950" i="2"/>
  <c r="FD949" i="2"/>
  <c r="FC949" i="2"/>
  <c r="FB949" i="2"/>
  <c r="FD948" i="2"/>
  <c r="FC948" i="2"/>
  <c r="FB948" i="2"/>
  <c r="FD947" i="2"/>
  <c r="FC947" i="2"/>
  <c r="FB947" i="2"/>
  <c r="FD946" i="2"/>
  <c r="FC946" i="2"/>
  <c r="FB946" i="2"/>
  <c r="FD945" i="2"/>
  <c r="FC945" i="2"/>
  <c r="FB945" i="2"/>
  <c r="FD944" i="2"/>
  <c r="FC944" i="2"/>
  <c r="FB944" i="2"/>
  <c r="FD943" i="2"/>
  <c r="FC943" i="2"/>
  <c r="FB943" i="2"/>
  <c r="FD942" i="2"/>
  <c r="FC942" i="2"/>
  <c r="FB942" i="2"/>
  <c r="FD941" i="2"/>
  <c r="FC941" i="2"/>
  <c r="FB941" i="2"/>
  <c r="FD940" i="2"/>
  <c r="FC940" i="2"/>
  <c r="FB940" i="2"/>
  <c r="FD939" i="2"/>
  <c r="FC939" i="2"/>
  <c r="FB939" i="2"/>
  <c r="FD938" i="2"/>
  <c r="FC938" i="2"/>
  <c r="FB938" i="2"/>
  <c r="FD937" i="2"/>
  <c r="FC937" i="2"/>
  <c r="FB937" i="2"/>
  <c r="FD936" i="2"/>
  <c r="FC936" i="2"/>
  <c r="FB936" i="2"/>
  <c r="FD935" i="2"/>
  <c r="FC935" i="2"/>
  <c r="FB935" i="2"/>
  <c r="FD934" i="2"/>
  <c r="FC934" i="2"/>
  <c r="FB934" i="2"/>
  <c r="FD933" i="2"/>
  <c r="FC933" i="2"/>
  <c r="FB933" i="2"/>
  <c r="FD932" i="2"/>
  <c r="FC932" i="2"/>
  <c r="FB932" i="2"/>
  <c r="FD931" i="2"/>
  <c r="FC931" i="2"/>
  <c r="FB931" i="2"/>
  <c r="FD930" i="2"/>
  <c r="FC930" i="2"/>
  <c r="FB930" i="2"/>
  <c r="FD929" i="2"/>
  <c r="FC929" i="2"/>
  <c r="FB929" i="2"/>
  <c r="FD928" i="2"/>
  <c r="FC928" i="2"/>
  <c r="FB928" i="2"/>
  <c r="FD927" i="2"/>
  <c r="FC927" i="2"/>
  <c r="FB927" i="2"/>
  <c r="FD926" i="2"/>
  <c r="FC926" i="2"/>
  <c r="FB926" i="2"/>
  <c r="FD925" i="2"/>
  <c r="FC925" i="2"/>
  <c r="FB925" i="2"/>
  <c r="FD924" i="2"/>
  <c r="FC924" i="2"/>
  <c r="FB924" i="2"/>
  <c r="FD923" i="2"/>
  <c r="FC923" i="2"/>
  <c r="FB923" i="2"/>
  <c r="FD922" i="2"/>
  <c r="FC922" i="2"/>
  <c r="FB922" i="2"/>
  <c r="FD921" i="2"/>
  <c r="FC921" i="2"/>
  <c r="FB921" i="2"/>
  <c r="FD920" i="2"/>
  <c r="FC920" i="2"/>
  <c r="FB920" i="2"/>
  <c r="FD919" i="2"/>
  <c r="FC919" i="2"/>
  <c r="FB919" i="2"/>
  <c r="FD918" i="2"/>
  <c r="FC918" i="2"/>
  <c r="FB918" i="2"/>
  <c r="FD917" i="2"/>
  <c r="FC917" i="2"/>
  <c r="FB917" i="2"/>
  <c r="FD916" i="2"/>
  <c r="FC916" i="2"/>
  <c r="FB916" i="2"/>
  <c r="FD915" i="2"/>
  <c r="FC915" i="2"/>
  <c r="FB915" i="2"/>
  <c r="FD914" i="2"/>
  <c r="FC914" i="2"/>
  <c r="FB914" i="2"/>
  <c r="FD913" i="2"/>
  <c r="FC913" i="2"/>
  <c r="FB913" i="2"/>
  <c r="FD912" i="2"/>
  <c r="FC912" i="2"/>
  <c r="FB912" i="2"/>
  <c r="FD911" i="2"/>
  <c r="FC911" i="2"/>
  <c r="FB911" i="2"/>
  <c r="FD910" i="2"/>
  <c r="FC910" i="2"/>
  <c r="FB910" i="2"/>
  <c r="FD909" i="2"/>
  <c r="FC909" i="2"/>
  <c r="FB909" i="2"/>
  <c r="FD908" i="2"/>
  <c r="FC908" i="2"/>
  <c r="FB908" i="2"/>
  <c r="FD907" i="2"/>
  <c r="FC907" i="2"/>
  <c r="FB907" i="2"/>
  <c r="FD906" i="2"/>
  <c r="FC906" i="2"/>
  <c r="FB906" i="2"/>
  <c r="FD905" i="2"/>
  <c r="FC905" i="2"/>
  <c r="FB905" i="2"/>
  <c r="FD904" i="2"/>
  <c r="FC904" i="2"/>
  <c r="FB904" i="2"/>
  <c r="FD903" i="2"/>
  <c r="FC903" i="2"/>
  <c r="FB903" i="2"/>
  <c r="FD902" i="2"/>
  <c r="FC902" i="2"/>
  <c r="FB902" i="2"/>
  <c r="FD901" i="2"/>
  <c r="FC901" i="2"/>
  <c r="FB901" i="2"/>
  <c r="FD900" i="2"/>
  <c r="FC900" i="2"/>
  <c r="FB900" i="2"/>
  <c r="FD899" i="2"/>
  <c r="FC899" i="2"/>
  <c r="FB899" i="2"/>
  <c r="FD898" i="2"/>
  <c r="FC898" i="2"/>
  <c r="FB898" i="2"/>
  <c r="FD897" i="2"/>
  <c r="FC897" i="2"/>
  <c r="FB897" i="2"/>
  <c r="FD896" i="2"/>
  <c r="FC896" i="2"/>
  <c r="FB896" i="2"/>
  <c r="FD895" i="2"/>
  <c r="FC895" i="2"/>
  <c r="FB895" i="2"/>
  <c r="FD894" i="2"/>
  <c r="FC894" i="2"/>
  <c r="FB894" i="2"/>
  <c r="FD893" i="2"/>
  <c r="FC893" i="2"/>
  <c r="FB893" i="2"/>
  <c r="FD892" i="2"/>
  <c r="FC892" i="2"/>
  <c r="FB892" i="2"/>
  <c r="FD891" i="2"/>
  <c r="FC891" i="2"/>
  <c r="FB891" i="2"/>
  <c r="FD890" i="2"/>
  <c r="FC890" i="2"/>
  <c r="FB890" i="2"/>
  <c r="FD889" i="2"/>
  <c r="FC889" i="2"/>
  <c r="FB889" i="2"/>
  <c r="FD888" i="2"/>
  <c r="FC888" i="2"/>
  <c r="FB888" i="2"/>
  <c r="FD887" i="2"/>
  <c r="FC887" i="2"/>
  <c r="FB887" i="2"/>
  <c r="FD886" i="2"/>
  <c r="FC886" i="2"/>
  <c r="FB886" i="2"/>
  <c r="FD885" i="2"/>
  <c r="FC885" i="2"/>
  <c r="FB885" i="2"/>
  <c r="FD884" i="2"/>
  <c r="FC884" i="2"/>
  <c r="FB884" i="2"/>
  <c r="FD883" i="2"/>
  <c r="FC883" i="2"/>
  <c r="FB883" i="2"/>
  <c r="FD882" i="2"/>
  <c r="FC882" i="2"/>
  <c r="FB882" i="2"/>
  <c r="FD881" i="2"/>
  <c r="FC881" i="2"/>
  <c r="FB881" i="2"/>
  <c r="FD880" i="2"/>
  <c r="FC880" i="2"/>
  <c r="FB880" i="2"/>
  <c r="FD879" i="2"/>
  <c r="FC879" i="2"/>
  <c r="FB879" i="2"/>
  <c r="FD878" i="2"/>
  <c r="FC878" i="2"/>
  <c r="FB878" i="2"/>
  <c r="FD877" i="2"/>
  <c r="FC877" i="2"/>
  <c r="FB877" i="2"/>
  <c r="FD876" i="2"/>
  <c r="FC876" i="2"/>
  <c r="FB876" i="2"/>
  <c r="FD875" i="2"/>
  <c r="FC875" i="2"/>
  <c r="FB875" i="2"/>
  <c r="FD874" i="2"/>
  <c r="FC874" i="2"/>
  <c r="FB874" i="2"/>
  <c r="FD873" i="2"/>
  <c r="FC873" i="2"/>
  <c r="FB873" i="2"/>
  <c r="FD872" i="2"/>
  <c r="FC872" i="2"/>
  <c r="FB872" i="2"/>
  <c r="FD871" i="2"/>
  <c r="FC871" i="2"/>
  <c r="FB871" i="2"/>
  <c r="FD870" i="2"/>
  <c r="FC870" i="2"/>
  <c r="FB870" i="2"/>
  <c r="FD869" i="2"/>
  <c r="FC869" i="2"/>
  <c r="FB869" i="2"/>
  <c r="FD868" i="2"/>
  <c r="FC868" i="2"/>
  <c r="FB868" i="2"/>
  <c r="FD867" i="2"/>
  <c r="FC867" i="2"/>
  <c r="FB867" i="2"/>
  <c r="FD866" i="2"/>
  <c r="FC866" i="2"/>
  <c r="FB866" i="2"/>
  <c r="FD865" i="2"/>
  <c r="FC865" i="2"/>
  <c r="FB865" i="2"/>
  <c r="FD864" i="2"/>
  <c r="FC864" i="2"/>
  <c r="FB864" i="2"/>
  <c r="FD863" i="2"/>
  <c r="FC863" i="2"/>
  <c r="FB863" i="2"/>
  <c r="FD862" i="2"/>
  <c r="FC862" i="2"/>
  <c r="FB862" i="2"/>
  <c r="FD861" i="2"/>
  <c r="FC861" i="2"/>
  <c r="FB861" i="2"/>
  <c r="FD860" i="2"/>
  <c r="FC860" i="2"/>
  <c r="FB860" i="2"/>
  <c r="FD859" i="2"/>
  <c r="FC859" i="2"/>
  <c r="FB859" i="2"/>
  <c r="FD858" i="2"/>
  <c r="FC858" i="2"/>
  <c r="FB858" i="2"/>
  <c r="FD857" i="2"/>
  <c r="FC857" i="2"/>
  <c r="FB857" i="2"/>
  <c r="FD856" i="2"/>
  <c r="FC856" i="2"/>
  <c r="FB856" i="2"/>
  <c r="FD855" i="2"/>
  <c r="FC855" i="2"/>
  <c r="FB855" i="2"/>
  <c r="FD854" i="2"/>
  <c r="FC854" i="2"/>
  <c r="FB854" i="2"/>
  <c r="FD853" i="2"/>
  <c r="FC853" i="2"/>
  <c r="FB853" i="2"/>
  <c r="FD852" i="2"/>
  <c r="FC852" i="2"/>
  <c r="FB852" i="2"/>
  <c r="FD851" i="2"/>
  <c r="FC851" i="2"/>
  <c r="FB851" i="2"/>
  <c r="FD850" i="2"/>
  <c r="FC850" i="2"/>
  <c r="FB850" i="2"/>
  <c r="FD849" i="2"/>
  <c r="FC849" i="2"/>
  <c r="FB849" i="2"/>
  <c r="FD848" i="2"/>
  <c r="FC848" i="2"/>
  <c r="FB848" i="2"/>
  <c r="FD847" i="2"/>
  <c r="FC847" i="2"/>
  <c r="FB847" i="2"/>
  <c r="FD846" i="2"/>
  <c r="FC846" i="2"/>
  <c r="FB846" i="2"/>
  <c r="FD845" i="2"/>
  <c r="FC845" i="2"/>
  <c r="FB845" i="2"/>
  <c r="FD844" i="2"/>
  <c r="FC844" i="2"/>
  <c r="FB844" i="2"/>
  <c r="FD843" i="2"/>
  <c r="FC843" i="2"/>
  <c r="FB843" i="2"/>
  <c r="FD842" i="2"/>
  <c r="FC842" i="2"/>
  <c r="FB842" i="2"/>
  <c r="FD841" i="2"/>
  <c r="FC841" i="2"/>
  <c r="FB841" i="2"/>
  <c r="FD840" i="2"/>
  <c r="FC840" i="2"/>
  <c r="FB840" i="2"/>
  <c r="FD839" i="2"/>
  <c r="FC839" i="2"/>
  <c r="FB839" i="2"/>
  <c r="FD838" i="2"/>
  <c r="FC838" i="2"/>
  <c r="FB838" i="2"/>
  <c r="FD837" i="2"/>
  <c r="FC837" i="2"/>
  <c r="FB837" i="2"/>
  <c r="FD836" i="2"/>
  <c r="FC836" i="2"/>
  <c r="FB836" i="2"/>
  <c r="FD835" i="2"/>
  <c r="FC835" i="2"/>
  <c r="FB835" i="2"/>
  <c r="FD834" i="2"/>
  <c r="FC834" i="2"/>
  <c r="FB834" i="2"/>
  <c r="FD833" i="2"/>
  <c r="FC833" i="2"/>
  <c r="FB833" i="2"/>
  <c r="FD832" i="2"/>
  <c r="FC832" i="2"/>
  <c r="FB832" i="2"/>
  <c r="FD831" i="2"/>
  <c r="FC831" i="2"/>
  <c r="FB831" i="2"/>
  <c r="FD830" i="2"/>
  <c r="FC830" i="2"/>
  <c r="FB830" i="2"/>
  <c r="FD829" i="2"/>
  <c r="FC829" i="2"/>
  <c r="FB829" i="2"/>
  <c r="FD828" i="2"/>
  <c r="FC828" i="2"/>
  <c r="FB828" i="2"/>
  <c r="FD827" i="2"/>
  <c r="FC827" i="2"/>
  <c r="FB827" i="2"/>
  <c r="FD826" i="2"/>
  <c r="FC826" i="2"/>
  <c r="FB826" i="2"/>
  <c r="FD825" i="2"/>
  <c r="FC825" i="2"/>
  <c r="FB825" i="2"/>
  <c r="FD824" i="2"/>
  <c r="FC824" i="2"/>
  <c r="FB824" i="2"/>
  <c r="FD823" i="2"/>
  <c r="FC823" i="2"/>
  <c r="FB823" i="2"/>
  <c r="FD822" i="2"/>
  <c r="FC822" i="2"/>
  <c r="FB822" i="2"/>
  <c r="FD821" i="2"/>
  <c r="FC821" i="2"/>
  <c r="FB821" i="2"/>
  <c r="FD820" i="2"/>
  <c r="FC820" i="2"/>
  <c r="FB820" i="2"/>
  <c r="FD819" i="2"/>
  <c r="FC819" i="2"/>
  <c r="FB819" i="2"/>
  <c r="FD818" i="2"/>
  <c r="FC818" i="2"/>
  <c r="FB818" i="2"/>
  <c r="FD817" i="2"/>
  <c r="FC817" i="2"/>
  <c r="FB817" i="2"/>
  <c r="FD816" i="2"/>
  <c r="FC816" i="2"/>
  <c r="FB816" i="2"/>
  <c r="FD815" i="2"/>
  <c r="FC815" i="2"/>
  <c r="FB815" i="2"/>
  <c r="FD814" i="2"/>
  <c r="FC814" i="2"/>
  <c r="FB814" i="2"/>
  <c r="FD813" i="2"/>
  <c r="FC813" i="2"/>
  <c r="FB813" i="2"/>
  <c r="FD812" i="2"/>
  <c r="FC812" i="2"/>
  <c r="FB812" i="2"/>
  <c r="FD811" i="2"/>
  <c r="FC811" i="2"/>
  <c r="FB811" i="2"/>
  <c r="FD810" i="2"/>
  <c r="FC810" i="2"/>
  <c r="FB810" i="2"/>
  <c r="FD809" i="2"/>
  <c r="FC809" i="2"/>
  <c r="FB809" i="2"/>
  <c r="FD808" i="2"/>
  <c r="FC808" i="2"/>
  <c r="FB808" i="2"/>
  <c r="FD807" i="2"/>
  <c r="FC807" i="2"/>
  <c r="FB807" i="2"/>
  <c r="FD806" i="2"/>
  <c r="FC806" i="2"/>
  <c r="FB806" i="2"/>
  <c r="FD805" i="2"/>
  <c r="FC805" i="2"/>
  <c r="FB805" i="2"/>
  <c r="FD804" i="2"/>
  <c r="FC804" i="2"/>
  <c r="FB804" i="2"/>
  <c r="FD803" i="2"/>
  <c r="FC803" i="2"/>
  <c r="FB803" i="2"/>
  <c r="FD802" i="2"/>
  <c r="FC802" i="2"/>
  <c r="FB802" i="2"/>
  <c r="FD801" i="2"/>
  <c r="FC801" i="2"/>
  <c r="FB801" i="2"/>
  <c r="FD800" i="2"/>
  <c r="FC800" i="2"/>
  <c r="FB800" i="2"/>
  <c r="FD799" i="2"/>
  <c r="FC799" i="2"/>
  <c r="FB799" i="2"/>
  <c r="FD798" i="2"/>
  <c r="FC798" i="2"/>
  <c r="FB798" i="2"/>
  <c r="FD797" i="2"/>
  <c r="FC797" i="2"/>
  <c r="FB797" i="2"/>
  <c r="FD796" i="2"/>
  <c r="FC796" i="2"/>
  <c r="FB796" i="2"/>
  <c r="FD795" i="2"/>
  <c r="FC795" i="2"/>
  <c r="FB795" i="2"/>
  <c r="FD794" i="2"/>
  <c r="FC794" i="2"/>
  <c r="FB794" i="2"/>
  <c r="FD793" i="2"/>
  <c r="FC793" i="2"/>
  <c r="FB793" i="2"/>
  <c r="FD792" i="2"/>
  <c r="FC792" i="2"/>
  <c r="FB792" i="2"/>
  <c r="FD791" i="2"/>
  <c r="FC791" i="2"/>
  <c r="FB791" i="2"/>
  <c r="FD790" i="2"/>
  <c r="FC790" i="2"/>
  <c r="FB790" i="2"/>
  <c r="FD789" i="2"/>
  <c r="FC789" i="2"/>
  <c r="FB789" i="2"/>
  <c r="FD788" i="2"/>
  <c r="FC788" i="2"/>
  <c r="FB788" i="2"/>
  <c r="FD787" i="2"/>
  <c r="FC787" i="2"/>
  <c r="FB787" i="2"/>
  <c r="FD786" i="2"/>
  <c r="FC786" i="2"/>
  <c r="FB786" i="2"/>
  <c r="FD785" i="2"/>
  <c r="FC785" i="2"/>
  <c r="FB785" i="2"/>
  <c r="FD784" i="2"/>
  <c r="FC784" i="2"/>
  <c r="FB784" i="2"/>
  <c r="FD783" i="2"/>
  <c r="FC783" i="2"/>
  <c r="FB783" i="2"/>
  <c r="FD782" i="2"/>
  <c r="FC782" i="2"/>
  <c r="FB782" i="2"/>
  <c r="FD781" i="2"/>
  <c r="FC781" i="2"/>
  <c r="FB781" i="2"/>
  <c r="FD780" i="2"/>
  <c r="FC780" i="2"/>
  <c r="FB780" i="2"/>
  <c r="FD779" i="2"/>
  <c r="FC779" i="2"/>
  <c r="FB779" i="2"/>
  <c r="FD778" i="2"/>
  <c r="FC778" i="2"/>
  <c r="FB778" i="2"/>
  <c r="FD777" i="2"/>
  <c r="FC777" i="2"/>
  <c r="FB777" i="2"/>
  <c r="FD776" i="2"/>
  <c r="FC776" i="2"/>
  <c r="FB776" i="2"/>
  <c r="FD775" i="2"/>
  <c r="FC775" i="2"/>
  <c r="FB775" i="2"/>
  <c r="FD774" i="2"/>
  <c r="FC774" i="2"/>
  <c r="FB774" i="2"/>
  <c r="FD773" i="2"/>
  <c r="FC773" i="2"/>
  <c r="FB773" i="2"/>
  <c r="FD772" i="2"/>
  <c r="FC772" i="2"/>
  <c r="FB772" i="2"/>
  <c r="FD771" i="2"/>
  <c r="FC771" i="2"/>
  <c r="FB771" i="2"/>
  <c r="FD770" i="2"/>
  <c r="FC770" i="2"/>
  <c r="FB770" i="2"/>
  <c r="FD769" i="2"/>
  <c r="FC769" i="2"/>
  <c r="FB769" i="2"/>
  <c r="FD768" i="2"/>
  <c r="FC768" i="2"/>
  <c r="FB768" i="2"/>
  <c r="FD767" i="2"/>
  <c r="FC767" i="2"/>
  <c r="FB767" i="2"/>
  <c r="FD766" i="2"/>
  <c r="FC766" i="2"/>
  <c r="FB766" i="2"/>
  <c r="FD765" i="2"/>
  <c r="FC765" i="2"/>
  <c r="FB765" i="2"/>
  <c r="FD764" i="2"/>
  <c r="FC764" i="2"/>
  <c r="FB764" i="2"/>
  <c r="FD763" i="2"/>
  <c r="FC763" i="2"/>
  <c r="FB763" i="2"/>
  <c r="FD762" i="2"/>
  <c r="FC762" i="2"/>
  <c r="FB762" i="2"/>
  <c r="FD761" i="2"/>
  <c r="FC761" i="2"/>
  <c r="FB761" i="2"/>
  <c r="FD760" i="2"/>
  <c r="FC760" i="2"/>
  <c r="FB760" i="2"/>
  <c r="FD759" i="2"/>
  <c r="FC759" i="2"/>
  <c r="FB759" i="2"/>
  <c r="FD758" i="2"/>
  <c r="FC758" i="2"/>
  <c r="FB758" i="2"/>
  <c r="FD757" i="2"/>
  <c r="FC757" i="2"/>
  <c r="FB757" i="2"/>
  <c r="FD756" i="2"/>
  <c r="FC756" i="2"/>
  <c r="FB756" i="2"/>
  <c r="FD755" i="2"/>
  <c r="FC755" i="2"/>
  <c r="FB755" i="2"/>
  <c r="FD754" i="2"/>
  <c r="FC754" i="2"/>
  <c r="FB754" i="2"/>
  <c r="FD753" i="2"/>
  <c r="FC753" i="2"/>
  <c r="FB753" i="2"/>
  <c r="FD752" i="2"/>
  <c r="FC752" i="2"/>
  <c r="FB752" i="2"/>
  <c r="FD751" i="2"/>
  <c r="FC751" i="2"/>
  <c r="FB751" i="2"/>
  <c r="FD750" i="2"/>
  <c r="FC750" i="2"/>
  <c r="FB750" i="2"/>
  <c r="FD749" i="2"/>
  <c r="FC749" i="2"/>
  <c r="FB749" i="2"/>
  <c r="FD748" i="2"/>
  <c r="FC748" i="2"/>
  <c r="FB748" i="2"/>
  <c r="FD747" i="2"/>
  <c r="FC747" i="2"/>
  <c r="FB747" i="2"/>
  <c r="FD746" i="2"/>
  <c r="FC746" i="2"/>
  <c r="FB746" i="2"/>
  <c r="FD745" i="2"/>
  <c r="FC745" i="2"/>
  <c r="FB745" i="2"/>
  <c r="FD744" i="2"/>
  <c r="FC744" i="2"/>
  <c r="FB744" i="2"/>
  <c r="FD743" i="2"/>
  <c r="FC743" i="2"/>
  <c r="FB743" i="2"/>
  <c r="FD742" i="2"/>
  <c r="FC742" i="2"/>
  <c r="FB742" i="2"/>
  <c r="FD741" i="2"/>
  <c r="FC741" i="2"/>
  <c r="FB741" i="2"/>
  <c r="FD740" i="2"/>
  <c r="FC740" i="2"/>
  <c r="FB740" i="2"/>
  <c r="FD739" i="2"/>
  <c r="FC739" i="2"/>
  <c r="FB739" i="2"/>
  <c r="FD738" i="2"/>
  <c r="FC738" i="2"/>
  <c r="FB738" i="2"/>
  <c r="FD737" i="2"/>
  <c r="FC737" i="2"/>
  <c r="FB737" i="2"/>
  <c r="FD736" i="2"/>
  <c r="FC736" i="2"/>
  <c r="FB736" i="2"/>
  <c r="FD735" i="2"/>
  <c r="FC735" i="2"/>
  <c r="FB735" i="2"/>
  <c r="FD734" i="2"/>
  <c r="FC734" i="2"/>
  <c r="FB734" i="2"/>
  <c r="FD733" i="2"/>
  <c r="FC733" i="2"/>
  <c r="FB733" i="2"/>
  <c r="FD732" i="2"/>
  <c r="FC732" i="2"/>
  <c r="FB732" i="2"/>
  <c r="FD731" i="2"/>
  <c r="FC731" i="2"/>
  <c r="FB731" i="2"/>
  <c r="FD730" i="2"/>
  <c r="FC730" i="2"/>
  <c r="FB730" i="2"/>
  <c r="FD729" i="2"/>
  <c r="FC729" i="2"/>
  <c r="FB729" i="2"/>
  <c r="FD728" i="2"/>
  <c r="FC728" i="2"/>
  <c r="FB728" i="2"/>
  <c r="FD727" i="2"/>
  <c r="FC727" i="2"/>
  <c r="FB727" i="2"/>
  <c r="FD726" i="2"/>
  <c r="FC726" i="2"/>
  <c r="FB726" i="2"/>
  <c r="FD725" i="2"/>
  <c r="FC725" i="2"/>
  <c r="FB725" i="2"/>
  <c r="FD724" i="2"/>
  <c r="FC724" i="2"/>
  <c r="FB724" i="2"/>
  <c r="FD723" i="2"/>
  <c r="FC723" i="2"/>
  <c r="FB723" i="2"/>
  <c r="FD722" i="2"/>
  <c r="FC722" i="2"/>
  <c r="FB722" i="2"/>
  <c r="FD721" i="2"/>
  <c r="FC721" i="2"/>
  <c r="FB721" i="2"/>
  <c r="FD720" i="2"/>
  <c r="FC720" i="2"/>
  <c r="FB720" i="2"/>
  <c r="FD719" i="2"/>
  <c r="FC719" i="2"/>
  <c r="FB719" i="2"/>
  <c r="FD718" i="2"/>
  <c r="FC718" i="2"/>
  <c r="FB718" i="2"/>
  <c r="FD717" i="2"/>
  <c r="FC717" i="2"/>
  <c r="FB717" i="2"/>
  <c r="FD716" i="2"/>
  <c r="FC716" i="2"/>
  <c r="FB716" i="2"/>
  <c r="FD715" i="2"/>
  <c r="FC715" i="2"/>
  <c r="FB715" i="2"/>
  <c r="FD714" i="2"/>
  <c r="FC714" i="2"/>
  <c r="FB714" i="2"/>
  <c r="FD713" i="2"/>
  <c r="FC713" i="2"/>
  <c r="FB713" i="2"/>
  <c r="FD712" i="2"/>
  <c r="FC712" i="2"/>
  <c r="FB712" i="2"/>
  <c r="FD711" i="2"/>
  <c r="FC711" i="2"/>
  <c r="FB711" i="2"/>
  <c r="FD710" i="2"/>
  <c r="FC710" i="2"/>
  <c r="FB710" i="2"/>
  <c r="FD709" i="2"/>
  <c r="FC709" i="2"/>
  <c r="FB709" i="2"/>
  <c r="FD708" i="2"/>
  <c r="FC708" i="2"/>
  <c r="FB708" i="2"/>
  <c r="FD707" i="2"/>
  <c r="FC707" i="2"/>
  <c r="FB707" i="2"/>
  <c r="FD706" i="2"/>
  <c r="FC706" i="2"/>
  <c r="FB706" i="2"/>
  <c r="FD705" i="2"/>
  <c r="FC705" i="2"/>
  <c r="FB705" i="2"/>
  <c r="FD704" i="2"/>
  <c r="FC704" i="2"/>
  <c r="FB704" i="2"/>
  <c r="FD703" i="2"/>
  <c r="FC703" i="2"/>
  <c r="FB703" i="2"/>
  <c r="FD702" i="2"/>
  <c r="FC702" i="2"/>
  <c r="FB702" i="2"/>
  <c r="FD701" i="2"/>
  <c r="FC701" i="2"/>
  <c r="FB701" i="2"/>
  <c r="FD700" i="2"/>
  <c r="FC700" i="2"/>
  <c r="FB700" i="2"/>
  <c r="FD699" i="2"/>
  <c r="FC699" i="2"/>
  <c r="FB699" i="2"/>
  <c r="FD698" i="2"/>
  <c r="FC698" i="2"/>
  <c r="FB698" i="2"/>
  <c r="FD697" i="2"/>
  <c r="FC697" i="2"/>
  <c r="FB697" i="2"/>
  <c r="FD696" i="2"/>
  <c r="FC696" i="2"/>
  <c r="FB696" i="2"/>
  <c r="FD695" i="2"/>
  <c r="FC695" i="2"/>
  <c r="FB695" i="2"/>
  <c r="FD694" i="2"/>
  <c r="FC694" i="2"/>
  <c r="FB694" i="2"/>
  <c r="FD693" i="2"/>
  <c r="FC693" i="2"/>
  <c r="FB693" i="2"/>
  <c r="FD692" i="2"/>
  <c r="FC692" i="2"/>
  <c r="FB692" i="2"/>
  <c r="FD691" i="2"/>
  <c r="FC691" i="2"/>
  <c r="FB691" i="2"/>
  <c r="FD690" i="2"/>
  <c r="FC690" i="2"/>
  <c r="FB690" i="2"/>
  <c r="FD689" i="2"/>
  <c r="FC689" i="2"/>
  <c r="FB689" i="2"/>
  <c r="FD688" i="2"/>
  <c r="FC688" i="2"/>
  <c r="FB688" i="2"/>
  <c r="FD687" i="2"/>
  <c r="FC687" i="2"/>
  <c r="FB687" i="2"/>
  <c r="FD686" i="2"/>
  <c r="FC686" i="2"/>
  <c r="FB686" i="2"/>
  <c r="FD685" i="2"/>
  <c r="FC685" i="2"/>
  <c r="FB685" i="2"/>
  <c r="FD684" i="2"/>
  <c r="FC684" i="2"/>
  <c r="FB684" i="2"/>
  <c r="FD683" i="2"/>
  <c r="FC683" i="2"/>
  <c r="FB683" i="2"/>
  <c r="FD682" i="2"/>
  <c r="FC682" i="2"/>
  <c r="FB682" i="2"/>
  <c r="FD681" i="2"/>
  <c r="FC681" i="2"/>
  <c r="FB681" i="2"/>
  <c r="FD680" i="2"/>
  <c r="FC680" i="2"/>
  <c r="FB680" i="2"/>
  <c r="FD679" i="2"/>
  <c r="FC679" i="2"/>
  <c r="FB679" i="2"/>
  <c r="FD678" i="2"/>
  <c r="FC678" i="2"/>
  <c r="FB678" i="2"/>
  <c r="FD677" i="2"/>
  <c r="FC677" i="2"/>
  <c r="FB677" i="2"/>
  <c r="FD676" i="2"/>
  <c r="FC676" i="2"/>
  <c r="FB676" i="2"/>
  <c r="FD675" i="2"/>
  <c r="FC675" i="2"/>
  <c r="FB675" i="2"/>
  <c r="FD674" i="2"/>
  <c r="FC674" i="2"/>
  <c r="FB674" i="2"/>
  <c r="FD673" i="2"/>
  <c r="FC673" i="2"/>
  <c r="FB673" i="2"/>
  <c r="FD672" i="2"/>
  <c r="FC672" i="2"/>
  <c r="FB672" i="2"/>
  <c r="FD671" i="2"/>
  <c r="FC671" i="2"/>
  <c r="FB671" i="2"/>
  <c r="FD670" i="2"/>
  <c r="FC670" i="2"/>
  <c r="FB670" i="2"/>
  <c r="FD669" i="2"/>
  <c r="FC669" i="2"/>
  <c r="FB669" i="2"/>
  <c r="FD668" i="2"/>
  <c r="FC668" i="2"/>
  <c r="FB668" i="2"/>
  <c r="FD667" i="2"/>
  <c r="FC667" i="2"/>
  <c r="FB667" i="2"/>
  <c r="FD666" i="2"/>
  <c r="FC666" i="2"/>
  <c r="FB666" i="2"/>
  <c r="FD665" i="2"/>
  <c r="FC665" i="2"/>
  <c r="FB665" i="2"/>
  <c r="FD664" i="2"/>
  <c r="FC664" i="2"/>
  <c r="FB664" i="2"/>
  <c r="FD663" i="2"/>
  <c r="FC663" i="2"/>
  <c r="FB663" i="2"/>
  <c r="FD662" i="2"/>
  <c r="FC662" i="2"/>
  <c r="FB662" i="2"/>
  <c r="FD661" i="2"/>
  <c r="FC661" i="2"/>
  <c r="FB661" i="2"/>
  <c r="FD660" i="2"/>
  <c r="FC660" i="2"/>
  <c r="FB660" i="2"/>
  <c r="FD659" i="2"/>
  <c r="FC659" i="2"/>
  <c r="FB659" i="2"/>
  <c r="FD658" i="2"/>
  <c r="FC658" i="2"/>
  <c r="FB658" i="2"/>
  <c r="FD657" i="2"/>
  <c r="FC657" i="2"/>
  <c r="FB657" i="2"/>
  <c r="FD656" i="2"/>
  <c r="FC656" i="2"/>
  <c r="FB656" i="2"/>
  <c r="FD655" i="2"/>
  <c r="FC655" i="2"/>
  <c r="FB655" i="2"/>
  <c r="FD654" i="2"/>
  <c r="FC654" i="2"/>
  <c r="FB654" i="2"/>
  <c r="FD653" i="2"/>
  <c r="FC653" i="2"/>
  <c r="FB653" i="2"/>
  <c r="FD652" i="2"/>
  <c r="FC652" i="2"/>
  <c r="FB652" i="2"/>
  <c r="FD651" i="2"/>
  <c r="FC651" i="2"/>
  <c r="FB651" i="2"/>
  <c r="FD650" i="2"/>
  <c r="FC650" i="2"/>
  <c r="FB650" i="2"/>
  <c r="FD649" i="2"/>
  <c r="FC649" i="2"/>
  <c r="FB649" i="2"/>
  <c r="FD648" i="2"/>
  <c r="FC648" i="2"/>
  <c r="FB648" i="2"/>
  <c r="FD647" i="2"/>
  <c r="FC647" i="2"/>
  <c r="FB647" i="2"/>
  <c r="FD646" i="2"/>
  <c r="FC646" i="2"/>
  <c r="FB646" i="2"/>
  <c r="FD645" i="2"/>
  <c r="FC645" i="2"/>
  <c r="FB645" i="2"/>
  <c r="FD644" i="2"/>
  <c r="FC644" i="2"/>
  <c r="FB644" i="2"/>
  <c r="FD643" i="2"/>
  <c r="FC643" i="2"/>
  <c r="FB643" i="2"/>
  <c r="FD642" i="2"/>
  <c r="FC642" i="2"/>
  <c r="FB642" i="2"/>
  <c r="FD641" i="2"/>
  <c r="FC641" i="2"/>
  <c r="FB641" i="2"/>
  <c r="FD640" i="2"/>
  <c r="FC640" i="2"/>
  <c r="FB640" i="2"/>
  <c r="FD639" i="2"/>
  <c r="FC639" i="2"/>
  <c r="FB639" i="2"/>
  <c r="FD638" i="2"/>
  <c r="FC638" i="2"/>
  <c r="FB638" i="2"/>
  <c r="FD637" i="2"/>
  <c r="FC637" i="2"/>
  <c r="FB637" i="2"/>
  <c r="FD636" i="2"/>
  <c r="FC636" i="2"/>
  <c r="FB636" i="2"/>
  <c r="FD635" i="2"/>
  <c r="FC635" i="2"/>
  <c r="FB635" i="2"/>
  <c r="FD634" i="2"/>
  <c r="FC634" i="2"/>
  <c r="FB634" i="2"/>
  <c r="FD633" i="2"/>
  <c r="FC633" i="2"/>
  <c r="FB633" i="2"/>
  <c r="FD632" i="2"/>
  <c r="FC632" i="2"/>
  <c r="FB632" i="2"/>
  <c r="FD631" i="2"/>
  <c r="FC631" i="2"/>
  <c r="FB631" i="2"/>
  <c r="FD630" i="2"/>
  <c r="FC630" i="2"/>
  <c r="FB630" i="2"/>
  <c r="FD629" i="2"/>
  <c r="FC629" i="2"/>
  <c r="FB629" i="2"/>
  <c r="FD628" i="2"/>
  <c r="FC628" i="2"/>
  <c r="FB628" i="2"/>
  <c r="FD627" i="2"/>
  <c r="FC627" i="2"/>
  <c r="FB627" i="2"/>
  <c r="FD626" i="2"/>
  <c r="FC626" i="2"/>
  <c r="FB626" i="2"/>
  <c r="FD625" i="2"/>
  <c r="FC625" i="2"/>
  <c r="FB625" i="2"/>
  <c r="FD624" i="2"/>
  <c r="FC624" i="2"/>
  <c r="FB624" i="2"/>
  <c r="FD623" i="2"/>
  <c r="FC623" i="2"/>
  <c r="FB623" i="2"/>
  <c r="FD622" i="2"/>
  <c r="FC622" i="2"/>
  <c r="FB622" i="2"/>
  <c r="FD621" i="2"/>
  <c r="FC621" i="2"/>
  <c r="FB621" i="2"/>
  <c r="FD620" i="2"/>
  <c r="FC620" i="2"/>
  <c r="FB620" i="2"/>
  <c r="FD619" i="2"/>
  <c r="FC619" i="2"/>
  <c r="FB619" i="2"/>
  <c r="FD618" i="2"/>
  <c r="FC618" i="2"/>
  <c r="FB618" i="2"/>
  <c r="FD617" i="2"/>
  <c r="FC617" i="2"/>
  <c r="FB617" i="2"/>
  <c r="FD616" i="2"/>
  <c r="FC616" i="2"/>
  <c r="FB616" i="2"/>
  <c r="FD615" i="2"/>
  <c r="FC615" i="2"/>
  <c r="FB615" i="2"/>
  <c r="FD614" i="2"/>
  <c r="FC614" i="2"/>
  <c r="FB614" i="2"/>
  <c r="FD613" i="2"/>
  <c r="FC613" i="2"/>
  <c r="FB613" i="2"/>
  <c r="FD612" i="2"/>
  <c r="FC612" i="2"/>
  <c r="FB612" i="2"/>
  <c r="FD611" i="2"/>
  <c r="FC611" i="2"/>
  <c r="FB611" i="2"/>
  <c r="FD610" i="2"/>
  <c r="FC610" i="2"/>
  <c r="FB610" i="2"/>
  <c r="FD609" i="2"/>
  <c r="FC609" i="2"/>
  <c r="FB609" i="2"/>
  <c r="FD608" i="2"/>
  <c r="FC608" i="2"/>
  <c r="FB608" i="2"/>
  <c r="FD607" i="2"/>
  <c r="FC607" i="2"/>
  <c r="FB607" i="2"/>
  <c r="FD606" i="2"/>
  <c r="FC606" i="2"/>
  <c r="FB606" i="2"/>
  <c r="FD605" i="2"/>
  <c r="FC605" i="2"/>
  <c r="FB605" i="2"/>
  <c r="FD604" i="2"/>
  <c r="FC604" i="2"/>
  <c r="FB604" i="2"/>
  <c r="FD603" i="2"/>
  <c r="FC603" i="2"/>
  <c r="FB603" i="2"/>
  <c r="FD602" i="2"/>
  <c r="FC602" i="2"/>
  <c r="FB602" i="2"/>
  <c r="FD601" i="2"/>
  <c r="FC601" i="2"/>
  <c r="FB601" i="2"/>
  <c r="FD600" i="2"/>
  <c r="FC600" i="2"/>
  <c r="FB600" i="2"/>
  <c r="FD599" i="2"/>
  <c r="FC599" i="2"/>
  <c r="FB599" i="2"/>
  <c r="FD598" i="2"/>
  <c r="FC598" i="2"/>
  <c r="FB598" i="2"/>
  <c r="FD597" i="2"/>
  <c r="FC597" i="2"/>
  <c r="FB597" i="2"/>
  <c r="FD596" i="2"/>
  <c r="FC596" i="2"/>
  <c r="FB596" i="2"/>
  <c r="FD595" i="2"/>
  <c r="FC595" i="2"/>
  <c r="FB595" i="2"/>
  <c r="FD594" i="2"/>
  <c r="FC594" i="2"/>
  <c r="FB594" i="2"/>
  <c r="FD593" i="2"/>
  <c r="FC593" i="2"/>
  <c r="FB593" i="2"/>
  <c r="FD592" i="2"/>
  <c r="FC592" i="2"/>
  <c r="FB592" i="2"/>
  <c r="FD591" i="2"/>
  <c r="FC591" i="2"/>
  <c r="FB591" i="2"/>
  <c r="FD590" i="2"/>
  <c r="FC590" i="2"/>
  <c r="FB590" i="2"/>
  <c r="FD589" i="2"/>
  <c r="FC589" i="2"/>
  <c r="FB589" i="2"/>
  <c r="FD588" i="2"/>
  <c r="FC588" i="2"/>
  <c r="FB588" i="2"/>
  <c r="FD587" i="2"/>
  <c r="FC587" i="2"/>
  <c r="FB587" i="2"/>
  <c r="FD586" i="2"/>
  <c r="FC586" i="2"/>
  <c r="FB586" i="2"/>
  <c r="FD585" i="2"/>
  <c r="FC585" i="2"/>
  <c r="FB585" i="2"/>
  <c r="FD584" i="2"/>
  <c r="FC584" i="2"/>
  <c r="FB584" i="2"/>
  <c r="FD583" i="2"/>
  <c r="FC583" i="2"/>
  <c r="FB583" i="2"/>
  <c r="FD582" i="2"/>
  <c r="FC582" i="2"/>
  <c r="FB582" i="2"/>
  <c r="FD581" i="2"/>
  <c r="FC581" i="2"/>
  <c r="FB581" i="2"/>
  <c r="FD580" i="2"/>
  <c r="FC580" i="2"/>
  <c r="FB580" i="2"/>
  <c r="FD579" i="2"/>
  <c r="FC579" i="2"/>
  <c r="FB579" i="2"/>
  <c r="FD578" i="2"/>
  <c r="FC578" i="2"/>
  <c r="FB578" i="2"/>
  <c r="FD577" i="2"/>
  <c r="FC577" i="2"/>
  <c r="FB577" i="2"/>
  <c r="FD576" i="2"/>
  <c r="FC576" i="2"/>
  <c r="FB576" i="2"/>
  <c r="FD575" i="2"/>
  <c r="FC575" i="2"/>
  <c r="FB575" i="2"/>
  <c r="FD574" i="2"/>
  <c r="FC574" i="2"/>
  <c r="FB574" i="2"/>
  <c r="FD573" i="2"/>
  <c r="FC573" i="2"/>
  <c r="FB573" i="2"/>
  <c r="FD572" i="2"/>
  <c r="FC572" i="2"/>
  <c r="FB572" i="2"/>
  <c r="FD571" i="2"/>
  <c r="FC571" i="2"/>
  <c r="FB571" i="2"/>
  <c r="FD570" i="2"/>
  <c r="FC570" i="2"/>
  <c r="FB570" i="2"/>
  <c r="FD569" i="2"/>
  <c r="FC569" i="2"/>
  <c r="FB569" i="2"/>
  <c r="FD568" i="2"/>
  <c r="FC568" i="2"/>
  <c r="FB568" i="2"/>
  <c r="FD567" i="2"/>
  <c r="FC567" i="2"/>
  <c r="FB567" i="2"/>
  <c r="FD566" i="2"/>
  <c r="FC566" i="2"/>
  <c r="FB566" i="2"/>
  <c r="FD565" i="2"/>
  <c r="FC565" i="2"/>
  <c r="FB565" i="2"/>
  <c r="FD564" i="2"/>
  <c r="FC564" i="2"/>
  <c r="FB564" i="2"/>
  <c r="FD563" i="2"/>
  <c r="FC563" i="2"/>
  <c r="FB563" i="2"/>
  <c r="FD562" i="2"/>
  <c r="FC562" i="2"/>
  <c r="FB562" i="2"/>
  <c r="FD561" i="2"/>
  <c r="FC561" i="2"/>
  <c r="FB561" i="2"/>
  <c r="FD560" i="2"/>
  <c r="FC560" i="2"/>
  <c r="FB560" i="2"/>
  <c r="FD559" i="2"/>
  <c r="FC559" i="2"/>
  <c r="FB559" i="2"/>
  <c r="FD558" i="2"/>
  <c r="FC558" i="2"/>
  <c r="FB558" i="2"/>
  <c r="FD557" i="2"/>
  <c r="FC557" i="2"/>
  <c r="FB557" i="2"/>
  <c r="FD556" i="2"/>
  <c r="FC556" i="2"/>
  <c r="FB556" i="2"/>
  <c r="FD555" i="2"/>
  <c r="FC555" i="2"/>
  <c r="FB555" i="2"/>
  <c r="FD554" i="2"/>
  <c r="FC554" i="2"/>
  <c r="FB554" i="2"/>
  <c r="FD553" i="2"/>
  <c r="FC553" i="2"/>
  <c r="FB553" i="2"/>
  <c r="FD552" i="2"/>
  <c r="FC552" i="2"/>
  <c r="FB552" i="2"/>
  <c r="FD551" i="2"/>
  <c r="FC551" i="2"/>
  <c r="FB551" i="2"/>
  <c r="FD550" i="2"/>
  <c r="FC550" i="2"/>
  <c r="FB550" i="2"/>
  <c r="FD549" i="2"/>
  <c r="FC549" i="2"/>
  <c r="FB549" i="2"/>
  <c r="FD548" i="2"/>
  <c r="FC548" i="2"/>
  <c r="FB548" i="2"/>
  <c r="FD547" i="2"/>
  <c r="FC547" i="2"/>
  <c r="FB547" i="2"/>
  <c r="FD546" i="2"/>
  <c r="FC546" i="2"/>
  <c r="FB546" i="2"/>
  <c r="FD545" i="2"/>
  <c r="FC545" i="2"/>
  <c r="FB545" i="2"/>
  <c r="FD544" i="2"/>
  <c r="FC544" i="2"/>
  <c r="FB544" i="2"/>
  <c r="FD543" i="2"/>
  <c r="FC543" i="2"/>
  <c r="FB543" i="2"/>
  <c r="FD542" i="2"/>
  <c r="FC542" i="2"/>
  <c r="FB542" i="2"/>
  <c r="FD541" i="2"/>
  <c r="FC541" i="2"/>
  <c r="FB541" i="2"/>
  <c r="FD540" i="2"/>
  <c r="FC540" i="2"/>
  <c r="FB540" i="2"/>
  <c r="FD539" i="2"/>
  <c r="FC539" i="2"/>
  <c r="FB539" i="2"/>
  <c r="FD538" i="2"/>
  <c r="FC538" i="2"/>
  <c r="FB538" i="2"/>
  <c r="FD537" i="2"/>
  <c r="FC537" i="2"/>
  <c r="FB537" i="2"/>
  <c r="FD536" i="2"/>
  <c r="FC536" i="2"/>
  <c r="FB536" i="2"/>
  <c r="FD535" i="2"/>
  <c r="FC535" i="2"/>
  <c r="FB535" i="2"/>
  <c r="FD534" i="2"/>
  <c r="FC534" i="2"/>
  <c r="FB534" i="2"/>
  <c r="FD533" i="2"/>
  <c r="FC533" i="2"/>
  <c r="FB533" i="2"/>
  <c r="FD532" i="2"/>
  <c r="FC532" i="2"/>
  <c r="FB532" i="2"/>
  <c r="FD531" i="2"/>
  <c r="FC531" i="2"/>
  <c r="FB531" i="2"/>
  <c r="FD530" i="2"/>
  <c r="FC530" i="2"/>
  <c r="FB530" i="2"/>
  <c r="FD529" i="2"/>
  <c r="FC529" i="2"/>
  <c r="FB529" i="2"/>
  <c r="FD528" i="2"/>
  <c r="FC528" i="2"/>
  <c r="FB528" i="2"/>
  <c r="FD527" i="2"/>
  <c r="FC527" i="2"/>
  <c r="FB527" i="2"/>
  <c r="FD526" i="2"/>
  <c r="FC526" i="2"/>
  <c r="FB526" i="2"/>
  <c r="FD525" i="2"/>
  <c r="FC525" i="2"/>
  <c r="FB525" i="2"/>
  <c r="FD524" i="2"/>
  <c r="FC524" i="2"/>
  <c r="FB524" i="2"/>
  <c r="FD523" i="2"/>
  <c r="FC523" i="2"/>
  <c r="FB523" i="2"/>
  <c r="FD522" i="2"/>
  <c r="FC522" i="2"/>
  <c r="FB522" i="2"/>
  <c r="FD521" i="2"/>
  <c r="FC521" i="2"/>
  <c r="FB521" i="2"/>
  <c r="FD520" i="2"/>
  <c r="FC520" i="2"/>
  <c r="FB520" i="2"/>
  <c r="FD519" i="2"/>
  <c r="FC519" i="2"/>
  <c r="FB519" i="2"/>
  <c r="FD518" i="2"/>
  <c r="FC518" i="2"/>
  <c r="FB518" i="2"/>
  <c r="FD517" i="2"/>
  <c r="FC517" i="2"/>
  <c r="FB517" i="2"/>
  <c r="FD516" i="2"/>
  <c r="FC516" i="2"/>
  <c r="FB516" i="2"/>
  <c r="FD515" i="2"/>
  <c r="FC515" i="2"/>
  <c r="FB515" i="2"/>
  <c r="FD514" i="2"/>
  <c r="FC514" i="2"/>
  <c r="FB514" i="2"/>
  <c r="FD513" i="2"/>
  <c r="FC513" i="2"/>
  <c r="FB513" i="2"/>
  <c r="FD512" i="2"/>
  <c r="FC512" i="2"/>
  <c r="FB512" i="2"/>
  <c r="FD511" i="2"/>
  <c r="FC511" i="2"/>
  <c r="FB511" i="2"/>
  <c r="FD510" i="2"/>
  <c r="FC510" i="2"/>
  <c r="FB510" i="2"/>
  <c r="FD509" i="2"/>
  <c r="FC509" i="2"/>
  <c r="FB509" i="2"/>
  <c r="FD508" i="2"/>
  <c r="FC508" i="2"/>
  <c r="FB508" i="2"/>
  <c r="FD507" i="2"/>
  <c r="FC507" i="2"/>
  <c r="FB507" i="2"/>
  <c r="FD506" i="2"/>
  <c r="FC506" i="2"/>
  <c r="FB506" i="2"/>
  <c r="FD505" i="2"/>
  <c r="FC505" i="2"/>
  <c r="FB505" i="2"/>
  <c r="FD504" i="2"/>
  <c r="FC504" i="2"/>
  <c r="FB504" i="2"/>
  <c r="FD503" i="2"/>
  <c r="FC503" i="2"/>
  <c r="FB503" i="2"/>
  <c r="FD502" i="2"/>
  <c r="FC502" i="2"/>
  <c r="FB502" i="2"/>
  <c r="FD501" i="2"/>
  <c r="FC501" i="2"/>
  <c r="FB501" i="2"/>
  <c r="FD500" i="2"/>
  <c r="FC500" i="2"/>
  <c r="FB500" i="2"/>
  <c r="FD499" i="2"/>
  <c r="FC499" i="2"/>
  <c r="FB499" i="2"/>
  <c r="FD498" i="2"/>
  <c r="FC498" i="2"/>
  <c r="FB498" i="2"/>
  <c r="FD497" i="2"/>
  <c r="FC497" i="2"/>
  <c r="FB497" i="2"/>
  <c r="FD496" i="2"/>
  <c r="FC496" i="2"/>
  <c r="FB496" i="2"/>
  <c r="FD495" i="2"/>
  <c r="FC495" i="2"/>
  <c r="FB495" i="2"/>
  <c r="FD494" i="2"/>
  <c r="FC494" i="2"/>
  <c r="FB494" i="2"/>
  <c r="FD493" i="2"/>
  <c r="FC493" i="2"/>
  <c r="FB493" i="2"/>
  <c r="FD492" i="2"/>
  <c r="FC492" i="2"/>
  <c r="FB492" i="2"/>
  <c r="FD491" i="2"/>
  <c r="FC491" i="2"/>
  <c r="FB491" i="2"/>
  <c r="FD490" i="2"/>
  <c r="FC490" i="2"/>
  <c r="FB490" i="2"/>
  <c r="FD489" i="2"/>
  <c r="FC489" i="2"/>
  <c r="FB489" i="2"/>
  <c r="FD488" i="2"/>
  <c r="FC488" i="2"/>
  <c r="FB488" i="2"/>
  <c r="FD487" i="2"/>
  <c r="FC487" i="2"/>
  <c r="FB487" i="2"/>
  <c r="FD486" i="2"/>
  <c r="FC486" i="2"/>
  <c r="FB486" i="2"/>
  <c r="FD485" i="2"/>
  <c r="FC485" i="2"/>
  <c r="FB485" i="2"/>
  <c r="FD484" i="2"/>
  <c r="FC484" i="2"/>
  <c r="FB484" i="2"/>
  <c r="FD483" i="2"/>
  <c r="FC483" i="2"/>
  <c r="FB483" i="2"/>
  <c r="FD482" i="2"/>
  <c r="FC482" i="2"/>
  <c r="FB482" i="2"/>
  <c r="FD481" i="2"/>
  <c r="FC481" i="2"/>
  <c r="FB481" i="2"/>
  <c r="FD480" i="2"/>
  <c r="FC480" i="2"/>
  <c r="FB480" i="2"/>
  <c r="FD479" i="2"/>
  <c r="FC479" i="2"/>
  <c r="FB479" i="2"/>
  <c r="FD478" i="2"/>
  <c r="FC478" i="2"/>
  <c r="FB478" i="2"/>
  <c r="FD477" i="2"/>
  <c r="FC477" i="2"/>
  <c r="FB477" i="2"/>
  <c r="FD476" i="2"/>
  <c r="FC476" i="2"/>
  <c r="FB476" i="2"/>
  <c r="FD475" i="2"/>
  <c r="FC475" i="2"/>
  <c r="FB475" i="2"/>
  <c r="FD474" i="2"/>
  <c r="FC474" i="2"/>
  <c r="FB474" i="2"/>
  <c r="FD473" i="2"/>
  <c r="FC473" i="2"/>
  <c r="FB473" i="2"/>
  <c r="FD472" i="2"/>
  <c r="FC472" i="2"/>
  <c r="FB472" i="2"/>
  <c r="FD471" i="2"/>
  <c r="FC471" i="2"/>
  <c r="FB471" i="2"/>
  <c r="FD470" i="2"/>
  <c r="FC470" i="2"/>
  <c r="FB470" i="2"/>
  <c r="FD469" i="2"/>
  <c r="FC469" i="2"/>
  <c r="FB469" i="2"/>
  <c r="FD468" i="2"/>
  <c r="FC468" i="2"/>
  <c r="FB468" i="2"/>
  <c r="FD467" i="2"/>
  <c r="FC467" i="2"/>
  <c r="FB467" i="2"/>
  <c r="FD466" i="2"/>
  <c r="FC466" i="2"/>
  <c r="FB466" i="2"/>
  <c r="FD465" i="2"/>
  <c r="FC465" i="2"/>
  <c r="FB465" i="2"/>
  <c r="FD464" i="2"/>
  <c r="FC464" i="2"/>
  <c r="FB464" i="2"/>
  <c r="FD463" i="2"/>
  <c r="FC463" i="2"/>
  <c r="FB463" i="2"/>
  <c r="FD462" i="2"/>
  <c r="FC462" i="2"/>
  <c r="FB462" i="2"/>
  <c r="FD461" i="2"/>
  <c r="FC461" i="2"/>
  <c r="FB461" i="2"/>
  <c r="FD460" i="2"/>
  <c r="FC460" i="2"/>
  <c r="FB460" i="2"/>
  <c r="FD459" i="2"/>
  <c r="FC459" i="2"/>
  <c r="FB459" i="2"/>
  <c r="FD458" i="2"/>
  <c r="FC458" i="2"/>
  <c r="FB458" i="2"/>
  <c r="FD457" i="2"/>
  <c r="FC457" i="2"/>
  <c r="FB457" i="2"/>
  <c r="FD456" i="2"/>
  <c r="FC456" i="2"/>
  <c r="FB456" i="2"/>
  <c r="FD455" i="2"/>
  <c r="FC455" i="2"/>
  <c r="FB455" i="2"/>
  <c r="FD454" i="2"/>
  <c r="FC454" i="2"/>
  <c r="FB454" i="2"/>
  <c r="FD453" i="2"/>
  <c r="FC453" i="2"/>
  <c r="FB453" i="2"/>
  <c r="FD452" i="2"/>
  <c r="FC452" i="2"/>
  <c r="FB452" i="2"/>
  <c r="FD451" i="2"/>
  <c r="FC451" i="2"/>
  <c r="FB451" i="2"/>
  <c r="FD450" i="2"/>
  <c r="FC450" i="2"/>
  <c r="FB450" i="2"/>
  <c r="FD449" i="2"/>
  <c r="FC449" i="2"/>
  <c r="FB449" i="2"/>
  <c r="FD448" i="2"/>
  <c r="FC448" i="2"/>
  <c r="FB448" i="2"/>
  <c r="FD447" i="2"/>
  <c r="FC447" i="2"/>
  <c r="FB447" i="2"/>
  <c r="FD446" i="2"/>
  <c r="FC446" i="2"/>
  <c r="FB446" i="2"/>
  <c r="FD445" i="2"/>
  <c r="FC445" i="2"/>
  <c r="FB445" i="2"/>
  <c r="FD444" i="2"/>
  <c r="FC444" i="2"/>
  <c r="FB444" i="2"/>
  <c r="FD443" i="2"/>
  <c r="FC443" i="2"/>
  <c r="FB443" i="2"/>
  <c r="FD442" i="2"/>
  <c r="FC442" i="2"/>
  <c r="FB442" i="2"/>
  <c r="FD441" i="2"/>
  <c r="FC441" i="2"/>
  <c r="FB441" i="2"/>
  <c r="FD440" i="2"/>
  <c r="FC440" i="2"/>
  <c r="FB440" i="2"/>
  <c r="FD439" i="2"/>
  <c r="FC439" i="2"/>
  <c r="FB439" i="2"/>
  <c r="FD438" i="2"/>
  <c r="FC438" i="2"/>
  <c r="FB438" i="2"/>
  <c r="FD437" i="2"/>
  <c r="FC437" i="2"/>
  <c r="FB437" i="2"/>
  <c r="FD436" i="2"/>
  <c r="FC436" i="2"/>
  <c r="FB436" i="2"/>
  <c r="FD435" i="2"/>
  <c r="FC435" i="2"/>
  <c r="FB435" i="2"/>
  <c r="FD434" i="2"/>
  <c r="FC434" i="2"/>
  <c r="FB434" i="2"/>
  <c r="FD433" i="2"/>
  <c r="FC433" i="2"/>
  <c r="FB433" i="2"/>
  <c r="FD432" i="2"/>
  <c r="FC432" i="2"/>
  <c r="FB432" i="2"/>
  <c r="FD431" i="2"/>
  <c r="FC431" i="2"/>
  <c r="FB431" i="2"/>
  <c r="FD430" i="2"/>
  <c r="FC430" i="2"/>
  <c r="FB430" i="2"/>
  <c r="FD429" i="2"/>
  <c r="FC429" i="2"/>
  <c r="FB429" i="2"/>
  <c r="FD428" i="2"/>
  <c r="FC428" i="2"/>
  <c r="FB428" i="2"/>
  <c r="FD427" i="2"/>
  <c r="FC427" i="2"/>
  <c r="FB427" i="2"/>
  <c r="FD426" i="2"/>
  <c r="FC426" i="2"/>
  <c r="FB426" i="2"/>
  <c r="FD425" i="2"/>
  <c r="FC425" i="2"/>
  <c r="FB425" i="2"/>
  <c r="FD424" i="2"/>
  <c r="FC424" i="2"/>
  <c r="FB424" i="2"/>
  <c r="FD423" i="2"/>
  <c r="FC423" i="2"/>
  <c r="FB423" i="2"/>
  <c r="FD422" i="2"/>
  <c r="FC422" i="2"/>
  <c r="FB422" i="2"/>
  <c r="FD421" i="2"/>
  <c r="FC421" i="2"/>
  <c r="FB421" i="2"/>
  <c r="FD420" i="2"/>
  <c r="FC420" i="2"/>
  <c r="FB420" i="2"/>
  <c r="FD419" i="2"/>
  <c r="FC419" i="2"/>
  <c r="FB419" i="2"/>
  <c r="FD418" i="2"/>
  <c r="FC418" i="2"/>
  <c r="FB418" i="2"/>
  <c r="FD417" i="2"/>
  <c r="FC417" i="2"/>
  <c r="FB417" i="2"/>
  <c r="FD416" i="2"/>
  <c r="FC416" i="2"/>
  <c r="FB416" i="2"/>
  <c r="FD415" i="2"/>
  <c r="FC415" i="2"/>
  <c r="FB415" i="2"/>
  <c r="FD414" i="2"/>
  <c r="FC414" i="2"/>
  <c r="FB414" i="2"/>
  <c r="FD413" i="2"/>
  <c r="FC413" i="2"/>
  <c r="FB413" i="2"/>
  <c r="FD412" i="2"/>
  <c r="FC412" i="2"/>
  <c r="FB412" i="2"/>
  <c r="FD411" i="2"/>
  <c r="FC411" i="2"/>
  <c r="FB411" i="2"/>
  <c r="FD410" i="2"/>
  <c r="FC410" i="2"/>
  <c r="FB410" i="2"/>
  <c r="FD409" i="2"/>
  <c r="FC409" i="2"/>
  <c r="FB409" i="2"/>
  <c r="FD408" i="2"/>
  <c r="FC408" i="2"/>
  <c r="FB408" i="2"/>
  <c r="FD407" i="2"/>
  <c r="FC407" i="2"/>
  <c r="FB407" i="2"/>
  <c r="FD406" i="2"/>
  <c r="FC406" i="2"/>
  <c r="FB406" i="2"/>
  <c r="FD405" i="2"/>
  <c r="FC405" i="2"/>
  <c r="FB405" i="2"/>
  <c r="FD404" i="2"/>
  <c r="FC404" i="2"/>
  <c r="FB404" i="2"/>
  <c r="FD403" i="2"/>
  <c r="FC403" i="2"/>
  <c r="FB403" i="2"/>
  <c r="FD402" i="2"/>
  <c r="FC402" i="2"/>
  <c r="FB402" i="2"/>
  <c r="FD401" i="2"/>
  <c r="FC401" i="2"/>
  <c r="FB401" i="2"/>
  <c r="FD400" i="2"/>
  <c r="FC400" i="2"/>
  <c r="FB400" i="2"/>
  <c r="FD399" i="2"/>
  <c r="FC399" i="2"/>
  <c r="FB399" i="2"/>
  <c r="FD398" i="2"/>
  <c r="FC398" i="2"/>
  <c r="FB398" i="2"/>
  <c r="FD397" i="2"/>
  <c r="FC397" i="2"/>
  <c r="FB397" i="2"/>
  <c r="FD396" i="2"/>
  <c r="FC396" i="2"/>
  <c r="FB396" i="2"/>
  <c r="FD395" i="2"/>
  <c r="FC395" i="2"/>
  <c r="FB395" i="2"/>
  <c r="FD394" i="2"/>
  <c r="FC394" i="2"/>
  <c r="FB394" i="2"/>
  <c r="FD393" i="2"/>
  <c r="FC393" i="2"/>
  <c r="FB393" i="2"/>
  <c r="FD392" i="2"/>
  <c r="FC392" i="2"/>
  <c r="FB392" i="2"/>
  <c r="FD391" i="2"/>
  <c r="FC391" i="2"/>
  <c r="FB391" i="2"/>
  <c r="FD390" i="2"/>
  <c r="FC390" i="2"/>
  <c r="FB390" i="2"/>
  <c r="FD389" i="2"/>
  <c r="FC389" i="2"/>
  <c r="FB389" i="2"/>
  <c r="FD388" i="2"/>
  <c r="FC388" i="2"/>
  <c r="FB388" i="2"/>
  <c r="FD387" i="2"/>
  <c r="FC387" i="2"/>
  <c r="FB387" i="2"/>
  <c r="FD386" i="2"/>
  <c r="FC386" i="2"/>
  <c r="FB386" i="2"/>
  <c r="FD385" i="2"/>
  <c r="FC385" i="2"/>
  <c r="FB385" i="2"/>
  <c r="FD384" i="2"/>
  <c r="FC384" i="2"/>
  <c r="FB384" i="2"/>
  <c r="FD383" i="2"/>
  <c r="FC383" i="2"/>
  <c r="FB383" i="2"/>
  <c r="FD382" i="2"/>
  <c r="FC382" i="2"/>
  <c r="FB382" i="2"/>
  <c r="FD381" i="2"/>
  <c r="FC381" i="2"/>
  <c r="FB381" i="2"/>
  <c r="FD380" i="2"/>
  <c r="FC380" i="2"/>
  <c r="FB380" i="2"/>
  <c r="FD379" i="2"/>
  <c r="FC379" i="2"/>
  <c r="FB379" i="2"/>
  <c r="FD378" i="2"/>
  <c r="FC378" i="2"/>
  <c r="FB378" i="2"/>
  <c r="FD377" i="2"/>
  <c r="FC377" i="2"/>
  <c r="FB377" i="2"/>
  <c r="FD376" i="2"/>
  <c r="FC376" i="2"/>
  <c r="FB376" i="2"/>
  <c r="FD375" i="2"/>
  <c r="FC375" i="2"/>
  <c r="FB375" i="2"/>
  <c r="FD374" i="2"/>
  <c r="FC374" i="2"/>
  <c r="FB374" i="2"/>
  <c r="FD373" i="2"/>
  <c r="FC373" i="2"/>
  <c r="FB373" i="2"/>
  <c r="FD372" i="2"/>
  <c r="FC372" i="2"/>
  <c r="FB372" i="2"/>
  <c r="FD371" i="2"/>
  <c r="FC371" i="2"/>
  <c r="FB371" i="2"/>
  <c r="FD370" i="2"/>
  <c r="FC370" i="2"/>
  <c r="FB370" i="2"/>
  <c r="FD369" i="2"/>
  <c r="FC369" i="2"/>
  <c r="FB369" i="2"/>
  <c r="FD368" i="2"/>
  <c r="FC368" i="2"/>
  <c r="FB368" i="2"/>
  <c r="FD367" i="2"/>
  <c r="FC367" i="2"/>
  <c r="FB367" i="2"/>
  <c r="FD366" i="2"/>
  <c r="FC366" i="2"/>
  <c r="FB366" i="2"/>
  <c r="FD365" i="2"/>
  <c r="FC365" i="2"/>
  <c r="FB365" i="2"/>
  <c r="FD364" i="2"/>
  <c r="FC364" i="2"/>
  <c r="FB364" i="2"/>
  <c r="FD363" i="2"/>
  <c r="FC363" i="2"/>
  <c r="FB363" i="2"/>
  <c r="FD362" i="2"/>
  <c r="FC362" i="2"/>
  <c r="FB362" i="2"/>
  <c r="FD361" i="2"/>
  <c r="FC361" i="2"/>
  <c r="FB361" i="2"/>
  <c r="FD360" i="2"/>
  <c r="FC360" i="2"/>
  <c r="FB360" i="2"/>
  <c r="FD359" i="2"/>
  <c r="FC359" i="2"/>
  <c r="FB359" i="2"/>
  <c r="FD358" i="2"/>
  <c r="FC358" i="2"/>
  <c r="FB358" i="2"/>
  <c r="FD357" i="2"/>
  <c r="FC357" i="2"/>
  <c r="FB357" i="2"/>
  <c r="FD356" i="2"/>
  <c r="FC356" i="2"/>
  <c r="FB356" i="2"/>
  <c r="FD355" i="2"/>
  <c r="FC355" i="2"/>
  <c r="FB355" i="2"/>
  <c r="FD354" i="2"/>
  <c r="FC354" i="2"/>
  <c r="FB354" i="2"/>
  <c r="FD353" i="2"/>
  <c r="FC353" i="2"/>
  <c r="FB353" i="2"/>
  <c r="FD352" i="2"/>
  <c r="FC352" i="2"/>
  <c r="FB352" i="2"/>
  <c r="FD351" i="2"/>
  <c r="FC351" i="2"/>
  <c r="FB351" i="2"/>
  <c r="FD350" i="2"/>
  <c r="FC350" i="2"/>
  <c r="FB350" i="2"/>
  <c r="FD349" i="2"/>
  <c r="FC349" i="2"/>
  <c r="FB349" i="2"/>
  <c r="FD348" i="2"/>
  <c r="FC348" i="2"/>
  <c r="FB348" i="2"/>
  <c r="FD347" i="2"/>
  <c r="FC347" i="2"/>
  <c r="FB347" i="2"/>
  <c r="FD346" i="2"/>
  <c r="FC346" i="2"/>
  <c r="FB346" i="2"/>
  <c r="FD345" i="2"/>
  <c r="FC345" i="2"/>
  <c r="FB345" i="2"/>
  <c r="FD344" i="2"/>
  <c r="FC344" i="2"/>
  <c r="FB344" i="2"/>
  <c r="FD343" i="2"/>
  <c r="FC343" i="2"/>
  <c r="FB343" i="2"/>
  <c r="FD342" i="2"/>
  <c r="FC342" i="2"/>
  <c r="FB342" i="2"/>
  <c r="FD341" i="2"/>
  <c r="FC341" i="2"/>
  <c r="FB341" i="2"/>
  <c r="FD340" i="2"/>
  <c r="FC340" i="2"/>
  <c r="FB340" i="2"/>
  <c r="FD339" i="2"/>
  <c r="FC339" i="2"/>
  <c r="FB339" i="2"/>
  <c r="FD338" i="2"/>
  <c r="FC338" i="2"/>
  <c r="FB338" i="2"/>
  <c r="FD337" i="2"/>
  <c r="FC337" i="2"/>
  <c r="FB337" i="2"/>
  <c r="FD336" i="2"/>
  <c r="FC336" i="2"/>
  <c r="FB336" i="2"/>
  <c r="FD335" i="2"/>
  <c r="FC335" i="2"/>
  <c r="FB335" i="2"/>
  <c r="FD334" i="2"/>
  <c r="FC334" i="2"/>
  <c r="FB334" i="2"/>
  <c r="FD333" i="2"/>
  <c r="FC333" i="2"/>
  <c r="FB333" i="2"/>
  <c r="FD332" i="2"/>
  <c r="FC332" i="2"/>
  <c r="FB332" i="2"/>
  <c r="FD331" i="2"/>
  <c r="FC331" i="2"/>
  <c r="FB331" i="2"/>
  <c r="FD330" i="2"/>
  <c r="FC330" i="2"/>
  <c r="FB330" i="2"/>
  <c r="FD329" i="2"/>
  <c r="FC329" i="2"/>
  <c r="FB329" i="2"/>
  <c r="FD328" i="2"/>
  <c r="FC328" i="2"/>
  <c r="FB328" i="2"/>
  <c r="FD327" i="2"/>
  <c r="FC327" i="2"/>
  <c r="FB327" i="2"/>
  <c r="FD326" i="2"/>
  <c r="FC326" i="2"/>
  <c r="FB326" i="2"/>
  <c r="FD325" i="2"/>
  <c r="FC325" i="2"/>
  <c r="FB325" i="2"/>
  <c r="FD324" i="2"/>
  <c r="FC324" i="2"/>
  <c r="FB324" i="2"/>
  <c r="FD323" i="2"/>
  <c r="FC323" i="2"/>
  <c r="FB323" i="2"/>
  <c r="FD322" i="2"/>
  <c r="FC322" i="2"/>
  <c r="FB322" i="2"/>
  <c r="FD321" i="2"/>
  <c r="FC321" i="2"/>
  <c r="FB321" i="2"/>
  <c r="FD320" i="2"/>
  <c r="FC320" i="2"/>
  <c r="FB320" i="2"/>
  <c r="FD319" i="2"/>
  <c r="FC319" i="2"/>
  <c r="FB319" i="2"/>
  <c r="FD318" i="2"/>
  <c r="FC318" i="2"/>
  <c r="FB318" i="2"/>
  <c r="FD317" i="2"/>
  <c r="FC317" i="2"/>
  <c r="FB317" i="2"/>
  <c r="FD316" i="2"/>
  <c r="FC316" i="2"/>
  <c r="FB316" i="2"/>
  <c r="FD315" i="2"/>
  <c r="FC315" i="2"/>
  <c r="FB315" i="2"/>
  <c r="FD314" i="2"/>
  <c r="FC314" i="2"/>
  <c r="FB314" i="2"/>
  <c r="FD313" i="2"/>
  <c r="FC313" i="2"/>
  <c r="FB313" i="2"/>
  <c r="FD312" i="2"/>
  <c r="FC312" i="2"/>
  <c r="FB312" i="2"/>
  <c r="FD311" i="2"/>
  <c r="FC311" i="2"/>
  <c r="FB311" i="2"/>
  <c r="FD310" i="2"/>
  <c r="FC310" i="2"/>
  <c r="FB310" i="2"/>
  <c r="FD309" i="2"/>
  <c r="FC309" i="2"/>
  <c r="FB309" i="2"/>
  <c r="FD308" i="2"/>
  <c r="FC308" i="2"/>
  <c r="FB308" i="2"/>
  <c r="FD307" i="2"/>
  <c r="FC307" i="2"/>
  <c r="FB307" i="2"/>
  <c r="FD306" i="2"/>
  <c r="FC306" i="2"/>
  <c r="FB306" i="2"/>
  <c r="FD305" i="2"/>
  <c r="FC305" i="2"/>
  <c r="FB305" i="2"/>
  <c r="FD304" i="2"/>
  <c r="FC304" i="2"/>
  <c r="FB304" i="2"/>
  <c r="FD303" i="2"/>
  <c r="FC303" i="2"/>
  <c r="FB303" i="2"/>
  <c r="FD302" i="2"/>
  <c r="FC302" i="2"/>
  <c r="FB302" i="2"/>
  <c r="FD301" i="2"/>
  <c r="FC301" i="2"/>
  <c r="FB301" i="2"/>
  <c r="FD300" i="2"/>
  <c r="FC300" i="2"/>
  <c r="FB300" i="2"/>
  <c r="FD299" i="2"/>
  <c r="FC299" i="2"/>
  <c r="FB299" i="2"/>
  <c r="FD298" i="2"/>
  <c r="FC298" i="2"/>
  <c r="FB298" i="2"/>
  <c r="FD297" i="2"/>
  <c r="FC297" i="2"/>
  <c r="FB297" i="2"/>
  <c r="FD296" i="2"/>
  <c r="FC296" i="2"/>
  <c r="FB296" i="2"/>
  <c r="FD295" i="2"/>
  <c r="FC295" i="2"/>
  <c r="FB295" i="2"/>
  <c r="FD294" i="2"/>
  <c r="FC294" i="2"/>
  <c r="FB294" i="2"/>
  <c r="FD293" i="2"/>
  <c r="FC293" i="2"/>
  <c r="FB293" i="2"/>
  <c r="FD292" i="2"/>
  <c r="FC292" i="2"/>
  <c r="FB292" i="2"/>
  <c r="FD291" i="2"/>
  <c r="FC291" i="2"/>
  <c r="FB291" i="2"/>
  <c r="FD290" i="2"/>
  <c r="FC290" i="2"/>
  <c r="FB290" i="2"/>
  <c r="FD289" i="2"/>
  <c r="FC289" i="2"/>
  <c r="FB289" i="2"/>
  <c r="FD288" i="2"/>
  <c r="FC288" i="2"/>
  <c r="FB288" i="2"/>
  <c r="FD287" i="2"/>
  <c r="FC287" i="2"/>
  <c r="FB287" i="2"/>
  <c r="FD286" i="2"/>
  <c r="FC286" i="2"/>
  <c r="FB286" i="2"/>
  <c r="FD285" i="2"/>
  <c r="FC285" i="2"/>
  <c r="FB285" i="2"/>
  <c r="FD284" i="2"/>
  <c r="FC284" i="2"/>
  <c r="FB284" i="2"/>
  <c r="FD283" i="2"/>
  <c r="FC283" i="2"/>
  <c r="FB283" i="2"/>
  <c r="FD282" i="2"/>
  <c r="FC282" i="2"/>
  <c r="FB282" i="2"/>
  <c r="FD281" i="2"/>
  <c r="FC281" i="2"/>
  <c r="FB281" i="2"/>
  <c r="FD280" i="2"/>
  <c r="FC280" i="2"/>
  <c r="FB280" i="2"/>
  <c r="FD279" i="2"/>
  <c r="FC279" i="2"/>
  <c r="FB279" i="2"/>
  <c r="FD278" i="2"/>
  <c r="FC278" i="2"/>
  <c r="FB278" i="2"/>
  <c r="FD277" i="2"/>
  <c r="FC277" i="2"/>
  <c r="FB277" i="2"/>
  <c r="FD276" i="2"/>
  <c r="FC276" i="2"/>
  <c r="FB276" i="2"/>
  <c r="FD275" i="2"/>
  <c r="FC275" i="2"/>
  <c r="FB275" i="2"/>
  <c r="FD274" i="2"/>
  <c r="FC274" i="2"/>
  <c r="FB274" i="2"/>
  <c r="FD273" i="2"/>
  <c r="FC273" i="2"/>
  <c r="FB273" i="2"/>
  <c r="FD272" i="2"/>
  <c r="FC272" i="2"/>
  <c r="FB272" i="2"/>
  <c r="FD271" i="2"/>
  <c r="FC271" i="2"/>
  <c r="FB271" i="2"/>
  <c r="FD270" i="2"/>
  <c r="FC270" i="2"/>
  <c r="FB270" i="2"/>
  <c r="FD269" i="2"/>
  <c r="FC269" i="2"/>
  <c r="FB269" i="2"/>
  <c r="FD268" i="2"/>
  <c r="FC268" i="2"/>
  <c r="FB268" i="2"/>
  <c r="FD267" i="2"/>
  <c r="FC267" i="2"/>
  <c r="FB267" i="2"/>
  <c r="FD266" i="2"/>
  <c r="FC266" i="2"/>
  <c r="FB266" i="2"/>
  <c r="FD265" i="2"/>
  <c r="FC265" i="2"/>
  <c r="FB265" i="2"/>
  <c r="FD264" i="2"/>
  <c r="FC264" i="2"/>
  <c r="FB264" i="2"/>
  <c r="FD263" i="2"/>
  <c r="FC263" i="2"/>
  <c r="FB263" i="2"/>
  <c r="FD262" i="2"/>
  <c r="FC262" i="2"/>
  <c r="FB262" i="2"/>
  <c r="FD261" i="2"/>
  <c r="FC261" i="2"/>
  <c r="FB261" i="2"/>
  <c r="FD260" i="2"/>
  <c r="FC260" i="2"/>
  <c r="FB260" i="2"/>
  <c r="FD259" i="2"/>
  <c r="FC259" i="2"/>
  <c r="FB259" i="2"/>
  <c r="FD258" i="2"/>
  <c r="FC258" i="2"/>
  <c r="FB258" i="2"/>
  <c r="FD257" i="2"/>
  <c r="FC257" i="2"/>
  <c r="FB257" i="2"/>
  <c r="FD256" i="2"/>
  <c r="FC256" i="2"/>
  <c r="FB256" i="2"/>
  <c r="FD255" i="2"/>
  <c r="FC255" i="2"/>
  <c r="FB255" i="2"/>
  <c r="FD254" i="2"/>
  <c r="FC254" i="2"/>
  <c r="FB254" i="2"/>
  <c r="FD253" i="2"/>
  <c r="FC253" i="2"/>
  <c r="FB253" i="2"/>
  <c r="FD252" i="2"/>
  <c r="FC252" i="2"/>
  <c r="FB252" i="2"/>
  <c r="FD251" i="2"/>
  <c r="FC251" i="2"/>
  <c r="FB251" i="2"/>
  <c r="FD250" i="2"/>
  <c r="FC250" i="2"/>
  <c r="FB250" i="2"/>
  <c r="FD249" i="2"/>
  <c r="FC249" i="2"/>
  <c r="FB249" i="2"/>
  <c r="FD248" i="2"/>
  <c r="FC248" i="2"/>
  <c r="FB248" i="2"/>
  <c r="FD247" i="2"/>
  <c r="FC247" i="2"/>
  <c r="FB247" i="2"/>
  <c r="FD246" i="2"/>
  <c r="FC246" i="2"/>
  <c r="FB246" i="2"/>
  <c r="FD245" i="2"/>
  <c r="FC245" i="2"/>
  <c r="FB245" i="2"/>
  <c r="FD244" i="2"/>
  <c r="FC244" i="2"/>
  <c r="FB244" i="2"/>
  <c r="FD243" i="2"/>
  <c r="FC243" i="2"/>
  <c r="FB243" i="2"/>
  <c r="FD242" i="2"/>
  <c r="FC242" i="2"/>
  <c r="FB242" i="2"/>
  <c r="FD241" i="2"/>
  <c r="FC241" i="2"/>
  <c r="FB241" i="2"/>
  <c r="FD240" i="2"/>
  <c r="FC240" i="2"/>
  <c r="FB240" i="2"/>
  <c r="FD239" i="2"/>
  <c r="FC239" i="2"/>
  <c r="FB239" i="2"/>
  <c r="FD238" i="2"/>
  <c r="FC238" i="2"/>
  <c r="FB238" i="2"/>
  <c r="FD237" i="2"/>
  <c r="FC237" i="2"/>
  <c r="FB237" i="2"/>
  <c r="FD236" i="2"/>
  <c r="FC236" i="2"/>
  <c r="FB236" i="2"/>
  <c r="FD235" i="2"/>
  <c r="FC235" i="2"/>
  <c r="FB235" i="2"/>
  <c r="FD234" i="2"/>
  <c r="FC234" i="2"/>
  <c r="FB234" i="2"/>
  <c r="FD233" i="2"/>
  <c r="FC233" i="2"/>
  <c r="FB233" i="2"/>
  <c r="FD232" i="2"/>
  <c r="FC232" i="2"/>
  <c r="FB232" i="2"/>
  <c r="FD231" i="2"/>
  <c r="FC231" i="2"/>
  <c r="FB231" i="2"/>
  <c r="FD230" i="2"/>
  <c r="FC230" i="2"/>
  <c r="FB230" i="2"/>
  <c r="FD229" i="2"/>
  <c r="FC229" i="2"/>
  <c r="FB229" i="2"/>
  <c r="FD228" i="2"/>
  <c r="FC228" i="2"/>
  <c r="FB228" i="2"/>
  <c r="FD227" i="2"/>
  <c r="FC227" i="2"/>
  <c r="FB227" i="2"/>
  <c r="FD226" i="2"/>
  <c r="FC226" i="2"/>
  <c r="FB226" i="2"/>
  <c r="FD225" i="2"/>
  <c r="FC225" i="2"/>
  <c r="FB225" i="2"/>
  <c r="FD224" i="2"/>
  <c r="FC224" i="2"/>
  <c r="FB224" i="2"/>
  <c r="FD223" i="2"/>
  <c r="FC223" i="2"/>
  <c r="FB223" i="2"/>
  <c r="FD222" i="2"/>
  <c r="FC222" i="2"/>
  <c r="FB222" i="2"/>
  <c r="FD221" i="2"/>
  <c r="FC221" i="2"/>
  <c r="FB221" i="2"/>
  <c r="FD220" i="2"/>
  <c r="FC220" i="2"/>
  <c r="FB220" i="2"/>
  <c r="FD219" i="2"/>
  <c r="FC219" i="2"/>
  <c r="FB219" i="2"/>
  <c r="FD218" i="2"/>
  <c r="FC218" i="2"/>
  <c r="FB218" i="2"/>
  <c r="FD217" i="2"/>
  <c r="FC217" i="2"/>
  <c r="FB217" i="2"/>
  <c r="FD216" i="2"/>
  <c r="FC216" i="2"/>
  <c r="FB216" i="2"/>
  <c r="FD215" i="2"/>
  <c r="FC215" i="2"/>
  <c r="FB215" i="2"/>
  <c r="FD214" i="2"/>
  <c r="FC214" i="2"/>
  <c r="FB214" i="2"/>
  <c r="FD213" i="2"/>
  <c r="FC213" i="2"/>
  <c r="FB213" i="2"/>
  <c r="FD212" i="2"/>
  <c r="FC212" i="2"/>
  <c r="FB212" i="2"/>
  <c r="FD211" i="2"/>
  <c r="FC211" i="2"/>
  <c r="FB211" i="2"/>
  <c r="FD210" i="2"/>
  <c r="FC210" i="2"/>
  <c r="FB210" i="2"/>
  <c r="FD209" i="2"/>
  <c r="FC209" i="2"/>
  <c r="FB209" i="2"/>
  <c r="FD208" i="2"/>
  <c r="FC208" i="2"/>
  <c r="FB208" i="2"/>
  <c r="FD207" i="2"/>
  <c r="FC207" i="2"/>
  <c r="FB207" i="2"/>
  <c r="FD206" i="2"/>
  <c r="FC206" i="2"/>
  <c r="FB206" i="2"/>
  <c r="FD205" i="2"/>
  <c r="FC205" i="2"/>
  <c r="FB205" i="2"/>
  <c r="FD204" i="2"/>
  <c r="FC204" i="2"/>
  <c r="FB204" i="2"/>
  <c r="FD203" i="2"/>
  <c r="FC203" i="2"/>
  <c r="FB203" i="2"/>
  <c r="FD202" i="2"/>
  <c r="FC202" i="2"/>
  <c r="FB202" i="2"/>
  <c r="FD201" i="2"/>
  <c r="FC201" i="2"/>
  <c r="FB201" i="2"/>
  <c r="FD200" i="2"/>
  <c r="FC200" i="2"/>
  <c r="FB200" i="2"/>
  <c r="FD199" i="2"/>
  <c r="FC199" i="2"/>
  <c r="FB199" i="2"/>
  <c r="FD198" i="2"/>
  <c r="FC198" i="2"/>
  <c r="FB198" i="2"/>
  <c r="FD197" i="2"/>
  <c r="FC197" i="2"/>
  <c r="FB197" i="2"/>
  <c r="FD196" i="2"/>
  <c r="FC196" i="2"/>
  <c r="FB196" i="2"/>
  <c r="FD195" i="2"/>
  <c r="FC195" i="2"/>
  <c r="FB195" i="2"/>
  <c r="FD194" i="2"/>
  <c r="FC194" i="2"/>
  <c r="FB194" i="2"/>
  <c r="FD193" i="2"/>
  <c r="FC193" i="2"/>
  <c r="FB193" i="2"/>
  <c r="FD192" i="2"/>
  <c r="FC192" i="2"/>
  <c r="FB192" i="2"/>
  <c r="FD191" i="2"/>
  <c r="FC191" i="2"/>
  <c r="FB191" i="2"/>
  <c r="FD190" i="2"/>
  <c r="FC190" i="2"/>
  <c r="FB190" i="2"/>
  <c r="FD189" i="2"/>
  <c r="FC189" i="2"/>
  <c r="FB189" i="2"/>
  <c r="FD188" i="2"/>
  <c r="FC188" i="2"/>
  <c r="FB188" i="2"/>
  <c r="FD187" i="2"/>
  <c r="FC187" i="2"/>
  <c r="FB187" i="2"/>
  <c r="FD186" i="2"/>
  <c r="FC186" i="2"/>
  <c r="FB186" i="2"/>
  <c r="FD185" i="2"/>
  <c r="FC185" i="2"/>
  <c r="FB185" i="2"/>
  <c r="FD184" i="2"/>
  <c r="FC184" i="2"/>
  <c r="FB184" i="2"/>
  <c r="FD183" i="2"/>
  <c r="FC183" i="2"/>
  <c r="FB183" i="2"/>
  <c r="FD182" i="2"/>
  <c r="FC182" i="2"/>
  <c r="FB182" i="2"/>
  <c r="FD181" i="2"/>
  <c r="FC181" i="2"/>
  <c r="FB181" i="2"/>
  <c r="FD180" i="2"/>
  <c r="FC180" i="2"/>
  <c r="FB180" i="2"/>
  <c r="FD179" i="2"/>
  <c r="FC179" i="2"/>
  <c r="FB179" i="2"/>
  <c r="FD178" i="2"/>
  <c r="FC178" i="2"/>
  <c r="FB178" i="2"/>
  <c r="FD177" i="2"/>
  <c r="FC177" i="2"/>
  <c r="FB177" i="2"/>
  <c r="FD176" i="2"/>
  <c r="FC176" i="2"/>
  <c r="FB176" i="2"/>
  <c r="FD175" i="2"/>
  <c r="FC175" i="2"/>
  <c r="FB175" i="2"/>
  <c r="FD174" i="2"/>
  <c r="FC174" i="2"/>
  <c r="FB174" i="2"/>
  <c r="FD173" i="2"/>
  <c r="FC173" i="2"/>
  <c r="FB173" i="2"/>
  <c r="FD172" i="2"/>
  <c r="FC172" i="2"/>
  <c r="FB172" i="2"/>
  <c r="FD171" i="2"/>
  <c r="FC171" i="2"/>
  <c r="FB171" i="2"/>
  <c r="FD170" i="2"/>
  <c r="FC170" i="2"/>
  <c r="FB170" i="2"/>
  <c r="FD169" i="2"/>
  <c r="FC169" i="2"/>
  <c r="FB169" i="2"/>
  <c r="FD168" i="2"/>
  <c r="FC168" i="2"/>
  <c r="FB168" i="2"/>
  <c r="FD167" i="2"/>
  <c r="FC167" i="2"/>
  <c r="FB167" i="2"/>
  <c r="FD166" i="2"/>
  <c r="FC166" i="2"/>
  <c r="FB166" i="2"/>
  <c r="FD165" i="2"/>
  <c r="FC165" i="2"/>
  <c r="FB165" i="2"/>
  <c r="FD164" i="2"/>
  <c r="FC164" i="2"/>
  <c r="FB164" i="2"/>
  <c r="FD163" i="2"/>
  <c r="FC163" i="2"/>
  <c r="FB163" i="2"/>
  <c r="FD162" i="2"/>
  <c r="FC162" i="2"/>
  <c r="FB162" i="2"/>
  <c r="FD161" i="2"/>
  <c r="FC161" i="2"/>
  <c r="FB161" i="2"/>
  <c r="FD160" i="2"/>
  <c r="FC160" i="2"/>
  <c r="FB160" i="2"/>
  <c r="FD159" i="2"/>
  <c r="FC159" i="2"/>
  <c r="FB159" i="2"/>
  <c r="FD158" i="2"/>
  <c r="FC158" i="2"/>
  <c r="FB158" i="2"/>
  <c r="FD157" i="2"/>
  <c r="FC157" i="2"/>
  <c r="FB157" i="2"/>
  <c r="FD156" i="2"/>
  <c r="FC156" i="2"/>
  <c r="FB156" i="2"/>
  <c r="FD155" i="2"/>
  <c r="FC155" i="2"/>
  <c r="FB155" i="2"/>
  <c r="FD154" i="2"/>
  <c r="FC154" i="2"/>
  <c r="FB154" i="2"/>
  <c r="FD153" i="2"/>
  <c r="FC153" i="2"/>
  <c r="FB153" i="2"/>
  <c r="FD152" i="2"/>
  <c r="FC152" i="2"/>
  <c r="FB152" i="2"/>
  <c r="FD151" i="2"/>
  <c r="FC151" i="2"/>
  <c r="FB151" i="2"/>
  <c r="FD150" i="2"/>
  <c r="FC150" i="2"/>
  <c r="FB150" i="2"/>
  <c r="FD149" i="2"/>
  <c r="FC149" i="2"/>
  <c r="FB149" i="2"/>
  <c r="FD148" i="2"/>
  <c r="FC148" i="2"/>
  <c r="FB148" i="2"/>
  <c r="FD147" i="2"/>
  <c r="FC147" i="2"/>
  <c r="FB147" i="2"/>
  <c r="FD146" i="2"/>
  <c r="FC146" i="2"/>
  <c r="FB146" i="2"/>
  <c r="FD145" i="2"/>
  <c r="FC145" i="2"/>
  <c r="FB145" i="2"/>
  <c r="FD144" i="2"/>
  <c r="FC144" i="2"/>
  <c r="FB144" i="2"/>
  <c r="FD143" i="2"/>
  <c r="FC143" i="2"/>
  <c r="FB143" i="2"/>
  <c r="FD142" i="2"/>
  <c r="FC142" i="2"/>
  <c r="FB142" i="2"/>
  <c r="FD141" i="2"/>
  <c r="FC141" i="2"/>
  <c r="FB141" i="2"/>
  <c r="FD140" i="2"/>
  <c r="FC140" i="2"/>
  <c r="FB140" i="2"/>
  <c r="FD139" i="2"/>
  <c r="FC139" i="2"/>
  <c r="FB139" i="2"/>
  <c r="FD138" i="2"/>
  <c r="FC138" i="2"/>
  <c r="FB138" i="2"/>
  <c r="FD137" i="2"/>
  <c r="FC137" i="2"/>
  <c r="FB137" i="2"/>
  <c r="FD136" i="2"/>
  <c r="FC136" i="2"/>
  <c r="FB136" i="2"/>
  <c r="FD135" i="2"/>
  <c r="FC135" i="2"/>
  <c r="FB135" i="2"/>
  <c r="FD134" i="2"/>
  <c r="FC134" i="2"/>
  <c r="FB134" i="2"/>
  <c r="FD133" i="2"/>
  <c r="FC133" i="2"/>
  <c r="FB133" i="2"/>
  <c r="FD132" i="2"/>
  <c r="FC132" i="2"/>
  <c r="FB132" i="2"/>
  <c r="FD131" i="2"/>
  <c r="FC131" i="2"/>
  <c r="FB131" i="2"/>
  <c r="FD130" i="2"/>
  <c r="FC130" i="2"/>
  <c r="FB130" i="2"/>
  <c r="FD129" i="2"/>
  <c r="FC129" i="2"/>
  <c r="FB129" i="2"/>
  <c r="FD128" i="2"/>
  <c r="FC128" i="2"/>
  <c r="FB128" i="2"/>
  <c r="FD127" i="2"/>
  <c r="FC127" i="2"/>
  <c r="FB127" i="2"/>
  <c r="FD126" i="2"/>
  <c r="FC126" i="2"/>
  <c r="FB126" i="2"/>
  <c r="FD125" i="2"/>
  <c r="FC125" i="2"/>
  <c r="FB125" i="2"/>
  <c r="FD124" i="2"/>
  <c r="FC124" i="2"/>
  <c r="FB124" i="2"/>
  <c r="FD123" i="2"/>
  <c r="FC123" i="2"/>
  <c r="FB123" i="2"/>
  <c r="FD122" i="2"/>
  <c r="FC122" i="2"/>
  <c r="FB122" i="2"/>
  <c r="FD121" i="2"/>
  <c r="FC121" i="2"/>
  <c r="FB121" i="2"/>
  <c r="FD120" i="2"/>
  <c r="FC120" i="2"/>
  <c r="FB120" i="2"/>
  <c r="FD119" i="2"/>
  <c r="FC119" i="2"/>
  <c r="FB119" i="2"/>
  <c r="FD118" i="2"/>
  <c r="FC118" i="2"/>
  <c r="FB118" i="2"/>
  <c r="FD117" i="2"/>
  <c r="FC117" i="2"/>
  <c r="FB117" i="2"/>
  <c r="FD116" i="2"/>
  <c r="FC116" i="2"/>
  <c r="FB116" i="2"/>
  <c r="FD115" i="2"/>
  <c r="FC115" i="2"/>
  <c r="FB115" i="2"/>
  <c r="FD114" i="2"/>
  <c r="FC114" i="2"/>
  <c r="FB114" i="2"/>
  <c r="FD113" i="2"/>
  <c r="FC113" i="2"/>
  <c r="FB113" i="2"/>
  <c r="FD112" i="2"/>
  <c r="FC112" i="2"/>
  <c r="FB112" i="2"/>
  <c r="FD111" i="2"/>
  <c r="FC111" i="2"/>
  <c r="FB111" i="2"/>
  <c r="FD110" i="2"/>
  <c r="FC110" i="2"/>
  <c r="FB110" i="2"/>
  <c r="FD109" i="2"/>
  <c r="FC109" i="2"/>
  <c r="FB109" i="2"/>
  <c r="FD108" i="2"/>
  <c r="FC108" i="2"/>
  <c r="FB108" i="2"/>
  <c r="FD107" i="2"/>
  <c r="FC107" i="2"/>
  <c r="FB107" i="2"/>
  <c r="FD106" i="2"/>
  <c r="FC106" i="2"/>
  <c r="FB106" i="2"/>
  <c r="FD105" i="2"/>
  <c r="FC105" i="2"/>
  <c r="FB105" i="2"/>
  <c r="FD104" i="2"/>
  <c r="FC104" i="2"/>
  <c r="FB104" i="2"/>
  <c r="FD103" i="2"/>
  <c r="FC103" i="2"/>
  <c r="FB103" i="2"/>
  <c r="FD102" i="2"/>
  <c r="FC102" i="2"/>
  <c r="FB102" i="2"/>
  <c r="FD101" i="2"/>
  <c r="FC101" i="2"/>
  <c r="FB101" i="2"/>
  <c r="FD100" i="2"/>
  <c r="FC100" i="2"/>
  <c r="FB100" i="2"/>
  <c r="FD99" i="2"/>
  <c r="FC99" i="2"/>
  <c r="FB99" i="2"/>
  <c r="FD98" i="2"/>
  <c r="FC98" i="2"/>
  <c r="FB98" i="2"/>
  <c r="FD97" i="2"/>
  <c r="FC97" i="2"/>
  <c r="FB97" i="2"/>
  <c r="FD96" i="2"/>
  <c r="FC96" i="2"/>
  <c r="FB96" i="2"/>
  <c r="FD95" i="2"/>
  <c r="FC95" i="2"/>
  <c r="FB95" i="2"/>
  <c r="FD94" i="2"/>
  <c r="FC94" i="2"/>
  <c r="FB94" i="2"/>
  <c r="FD93" i="2"/>
  <c r="FC93" i="2"/>
  <c r="FB93" i="2"/>
  <c r="FD92" i="2"/>
  <c r="FC92" i="2"/>
  <c r="FB92" i="2"/>
  <c r="FD91" i="2"/>
  <c r="FC91" i="2"/>
  <c r="FB91" i="2"/>
  <c r="FD90" i="2"/>
  <c r="FC90" i="2"/>
  <c r="FB90" i="2"/>
  <c r="FD89" i="2"/>
  <c r="FC89" i="2"/>
  <c r="FB89" i="2"/>
  <c r="FD88" i="2"/>
  <c r="FC88" i="2"/>
  <c r="FB88" i="2"/>
  <c r="FD87" i="2"/>
  <c r="FC87" i="2"/>
  <c r="FB87" i="2"/>
  <c r="FD86" i="2"/>
  <c r="FC86" i="2"/>
  <c r="FB86" i="2"/>
  <c r="FD85" i="2"/>
  <c r="FC85" i="2"/>
  <c r="FB85" i="2"/>
  <c r="FD84" i="2"/>
  <c r="FC84" i="2"/>
  <c r="FB84" i="2"/>
  <c r="FD83" i="2"/>
  <c r="FC83" i="2"/>
  <c r="FB83" i="2"/>
  <c r="FD82" i="2"/>
  <c r="FC82" i="2"/>
  <c r="FB82" i="2"/>
  <c r="FD81" i="2"/>
  <c r="FC81" i="2"/>
  <c r="FB81" i="2"/>
  <c r="FD80" i="2"/>
  <c r="FC80" i="2"/>
  <c r="FB80" i="2"/>
  <c r="FD79" i="2"/>
  <c r="FC79" i="2"/>
  <c r="FB79" i="2"/>
  <c r="FD78" i="2"/>
  <c r="FC78" i="2"/>
  <c r="FB78" i="2"/>
  <c r="FD77" i="2"/>
  <c r="FC77" i="2"/>
  <c r="FB77" i="2"/>
  <c r="FD76" i="2"/>
  <c r="FC76" i="2"/>
  <c r="FB76" i="2"/>
  <c r="FD75" i="2"/>
  <c r="FC75" i="2"/>
  <c r="FB75" i="2"/>
  <c r="FD74" i="2"/>
  <c r="FC74" i="2"/>
  <c r="FB74" i="2"/>
  <c r="FD73" i="2"/>
  <c r="FC73" i="2"/>
  <c r="FB73" i="2"/>
  <c r="FD72" i="2"/>
  <c r="FC72" i="2"/>
  <c r="FB72" i="2"/>
  <c r="FD71" i="2"/>
  <c r="FC71" i="2"/>
  <c r="FB71" i="2"/>
  <c r="FD70" i="2"/>
  <c r="FC70" i="2"/>
  <c r="FB70" i="2"/>
  <c r="FD69" i="2"/>
  <c r="FC69" i="2"/>
  <c r="FB69" i="2"/>
  <c r="FD68" i="2"/>
  <c r="FC68" i="2"/>
  <c r="FB68" i="2"/>
  <c r="FD67" i="2"/>
  <c r="FC67" i="2"/>
  <c r="FB67" i="2"/>
  <c r="FD66" i="2"/>
  <c r="FC66" i="2"/>
  <c r="FB66" i="2"/>
  <c r="FD65" i="2"/>
  <c r="FC65" i="2"/>
  <c r="FB65" i="2"/>
  <c r="FD64" i="2"/>
  <c r="FC64" i="2"/>
  <c r="FB64" i="2"/>
  <c r="FD63" i="2"/>
  <c r="FC63" i="2"/>
  <c r="FB63" i="2"/>
  <c r="FD62" i="2"/>
  <c r="FC62" i="2"/>
  <c r="FB62" i="2"/>
  <c r="FD61" i="2"/>
  <c r="FC61" i="2"/>
  <c r="FB61" i="2"/>
  <c r="FD60" i="2"/>
  <c r="FC60" i="2"/>
  <c r="FB60" i="2"/>
  <c r="FD59" i="2"/>
  <c r="FC59" i="2"/>
  <c r="FB59" i="2"/>
  <c r="FD58" i="2"/>
  <c r="FC58" i="2"/>
  <c r="FB58" i="2"/>
  <c r="FD57" i="2"/>
  <c r="FC57" i="2"/>
  <c r="FB57" i="2"/>
  <c r="FD56" i="2"/>
  <c r="FC56" i="2"/>
  <c r="FB56" i="2"/>
  <c r="FD55" i="2"/>
  <c r="FC55" i="2"/>
  <c r="FB55" i="2"/>
  <c r="FD54" i="2"/>
  <c r="FC54" i="2"/>
  <c r="FB54" i="2"/>
  <c r="FD53" i="2"/>
  <c r="FC53" i="2"/>
  <c r="FB53" i="2"/>
  <c r="FD52" i="2"/>
  <c r="FC52" i="2"/>
  <c r="FB52" i="2"/>
  <c r="FD51" i="2"/>
  <c r="FC51" i="2"/>
  <c r="FB51" i="2"/>
  <c r="FD50" i="2"/>
  <c r="FC50" i="2"/>
  <c r="FB50" i="2"/>
  <c r="FD49" i="2"/>
  <c r="FC49" i="2"/>
  <c r="FB49" i="2"/>
  <c r="FD48" i="2"/>
  <c r="FC48" i="2"/>
  <c r="FB48" i="2"/>
  <c r="FD47" i="2"/>
  <c r="FC47" i="2"/>
  <c r="FB47" i="2"/>
  <c r="FD46" i="2"/>
  <c r="FC46" i="2"/>
  <c r="FB46" i="2"/>
  <c r="FD45" i="2"/>
  <c r="FC45" i="2"/>
  <c r="FB45" i="2"/>
  <c r="FD44" i="2"/>
  <c r="FC44" i="2"/>
  <c r="FB44" i="2"/>
  <c r="FD43" i="2"/>
  <c r="FC43" i="2"/>
  <c r="FB43" i="2"/>
  <c r="FD42" i="2"/>
  <c r="FC42" i="2"/>
  <c r="FB42" i="2"/>
  <c r="FD41" i="2"/>
  <c r="FC41" i="2"/>
  <c r="FB41" i="2"/>
  <c r="FD40" i="2"/>
  <c r="FC40" i="2"/>
  <c r="FB40" i="2"/>
  <c r="FD39" i="2"/>
  <c r="FC39" i="2"/>
  <c r="FB39" i="2"/>
  <c r="FD38" i="2"/>
  <c r="FC38" i="2"/>
  <c r="FB38" i="2"/>
  <c r="FD37" i="2"/>
  <c r="FC37" i="2"/>
  <c r="FB37" i="2"/>
  <c r="FD36" i="2"/>
  <c r="FC36" i="2"/>
  <c r="FB36" i="2"/>
  <c r="FD35" i="2"/>
  <c r="FC35" i="2"/>
  <c r="FB35" i="2"/>
  <c r="FD34" i="2"/>
  <c r="FC34" i="2"/>
  <c r="FB34" i="2"/>
  <c r="FD33" i="2"/>
  <c r="FC33" i="2"/>
  <c r="FB33" i="2"/>
  <c r="FD32" i="2"/>
  <c r="FC32" i="2"/>
  <c r="FB32" i="2"/>
  <c r="FD31" i="2"/>
  <c r="FC31" i="2"/>
  <c r="FB31" i="2"/>
  <c r="FD30" i="2"/>
  <c r="FC30" i="2"/>
  <c r="FB30" i="2"/>
  <c r="FD29" i="2"/>
  <c r="FC29" i="2"/>
  <c r="FB29" i="2"/>
  <c r="FD28" i="2"/>
  <c r="FC28" i="2"/>
  <c r="FB28" i="2"/>
  <c r="FD27" i="2"/>
  <c r="FC27" i="2"/>
  <c r="FB27" i="2"/>
  <c r="FD26" i="2"/>
  <c r="FC26" i="2"/>
  <c r="FB26" i="2"/>
  <c r="FD25" i="2"/>
  <c r="FC25" i="2"/>
  <c r="FB25" i="2"/>
  <c r="FD24" i="2"/>
  <c r="FC24" i="2"/>
  <c r="FB24" i="2"/>
  <c r="FD23" i="2"/>
  <c r="FC23" i="2"/>
  <c r="FB23" i="2"/>
  <c r="FD22" i="2"/>
  <c r="FC22" i="2"/>
  <c r="FB22" i="2"/>
  <c r="FD21" i="2"/>
  <c r="FC21" i="2"/>
  <c r="FB21" i="2"/>
  <c r="FD20" i="2"/>
  <c r="FC20" i="2"/>
  <c r="FB20" i="2"/>
  <c r="FD19" i="2"/>
  <c r="FC19" i="2"/>
  <c r="FB19" i="2"/>
  <c r="FD18" i="2"/>
  <c r="FC18" i="2"/>
  <c r="FB18" i="2"/>
  <c r="FD17" i="2"/>
  <c r="FC17" i="2"/>
  <c r="FB17" i="2"/>
  <c r="FD16" i="2"/>
  <c r="FC16" i="2"/>
  <c r="FB16" i="2"/>
  <c r="FD15" i="2"/>
  <c r="FC15" i="2"/>
  <c r="FB15" i="2"/>
  <c r="FD14" i="2"/>
  <c r="FC14" i="2"/>
  <c r="FB14" i="2"/>
  <c r="FD13" i="2"/>
  <c r="FC13" i="2"/>
  <c r="FB13" i="2"/>
  <c r="FD12" i="2"/>
  <c r="FC12" i="2"/>
  <c r="FB12" i="2"/>
  <c r="FD11" i="2"/>
  <c r="FC11" i="2"/>
  <c r="FB11" i="2"/>
  <c r="FD10" i="2"/>
  <c r="FC10" i="2"/>
  <c r="FB10" i="2"/>
  <c r="FD9" i="2"/>
  <c r="FC9" i="2"/>
  <c r="FB9" i="2"/>
  <c r="FD8" i="2"/>
  <c r="FC8" i="2"/>
  <c r="FB8" i="2"/>
  <c r="FD7" i="2"/>
  <c r="FC7" i="2"/>
  <c r="FB7" i="2"/>
  <c r="FD6" i="2"/>
  <c r="FC6" i="2"/>
  <c r="FB6" i="2"/>
  <c r="FD5" i="2"/>
  <c r="FC5" i="2"/>
  <c r="FB5" i="2"/>
  <c r="FD4" i="2"/>
  <c r="FC4" i="2"/>
  <c r="FB4" i="2"/>
  <c r="FD3" i="2"/>
  <c r="FC3" i="2"/>
  <c r="FB3" i="2"/>
  <c r="FD2" i="2"/>
  <c r="FC2" i="2"/>
  <c r="FB2" i="2"/>
  <c r="EY1570" i="2"/>
  <c r="EW1570" i="2"/>
  <c r="EY1569" i="2"/>
  <c r="EW1569" i="2"/>
  <c r="EY1568" i="2"/>
  <c r="EW1568" i="2"/>
  <c r="EY1567" i="2"/>
  <c r="EW1567" i="2"/>
  <c r="EY1566" i="2"/>
  <c r="EW1566" i="2"/>
  <c r="EY1565" i="2"/>
  <c r="EW1565" i="2"/>
  <c r="EY1564" i="2"/>
  <c r="EW1564" i="2"/>
  <c r="EY1563" i="2"/>
  <c r="EW1563" i="2"/>
  <c r="EY1562" i="2"/>
  <c r="EW1562" i="2"/>
  <c r="EY1561" i="2"/>
  <c r="EW1561" i="2"/>
  <c r="EY1560" i="2"/>
  <c r="EW1560" i="2"/>
  <c r="EY1559" i="2"/>
  <c r="EW1559" i="2"/>
  <c r="EY1558" i="2"/>
  <c r="EW1558" i="2"/>
  <c r="EY1557" i="2"/>
  <c r="EW1557" i="2"/>
  <c r="EY1556" i="2"/>
  <c r="EW1556" i="2"/>
  <c r="EY1555" i="2"/>
  <c r="EW1555" i="2"/>
  <c r="EY1554" i="2"/>
  <c r="EW1554" i="2"/>
  <c r="EY1553" i="2"/>
  <c r="EW1553" i="2"/>
  <c r="EY1552" i="2"/>
  <c r="EW1552" i="2"/>
  <c r="EY1551" i="2"/>
  <c r="EW1551" i="2"/>
  <c r="EY1550" i="2"/>
  <c r="EW1550" i="2"/>
  <c r="EY1549" i="2"/>
  <c r="EW1549" i="2"/>
  <c r="EY1548" i="2"/>
  <c r="EW1548" i="2"/>
  <c r="EY1547" i="2"/>
  <c r="EW1547" i="2"/>
  <c r="EY1546" i="2"/>
  <c r="EW1546" i="2"/>
  <c r="EY1545" i="2"/>
  <c r="EW1545" i="2"/>
  <c r="EY1544" i="2"/>
  <c r="EW1544" i="2"/>
  <c r="EY1543" i="2"/>
  <c r="EW1543" i="2"/>
  <c r="EY1542" i="2"/>
  <c r="EW1542" i="2"/>
  <c r="EY1541" i="2"/>
  <c r="EW1541" i="2"/>
  <c r="EY1540" i="2"/>
  <c r="EW1540" i="2"/>
  <c r="EY1539" i="2"/>
  <c r="EW1539" i="2"/>
  <c r="EY1538" i="2"/>
  <c r="EW1538" i="2"/>
  <c r="EY1537" i="2"/>
  <c r="EW1537" i="2"/>
  <c r="EY1536" i="2"/>
  <c r="EW1536" i="2"/>
  <c r="EY1535" i="2"/>
  <c r="EW1535" i="2"/>
  <c r="EY1534" i="2"/>
  <c r="EW1534" i="2"/>
  <c r="EY1533" i="2"/>
  <c r="EW1533" i="2"/>
  <c r="EY1532" i="2"/>
  <c r="EW1532" i="2"/>
  <c r="EY1531" i="2"/>
  <c r="EW1531" i="2"/>
  <c r="EY1530" i="2"/>
  <c r="EW1530" i="2"/>
  <c r="EY1529" i="2"/>
  <c r="EW1529" i="2"/>
  <c r="EY1528" i="2"/>
  <c r="EW1528" i="2"/>
  <c r="EY1527" i="2"/>
  <c r="EW1527" i="2"/>
  <c r="EY1526" i="2"/>
  <c r="EW1526" i="2"/>
  <c r="EY1525" i="2"/>
  <c r="EW1525" i="2"/>
  <c r="EY1524" i="2"/>
  <c r="EW1524" i="2"/>
  <c r="EY1523" i="2"/>
  <c r="EW1523" i="2"/>
  <c r="EY1522" i="2"/>
  <c r="EW1522" i="2"/>
  <c r="EY1521" i="2"/>
  <c r="EW1521" i="2"/>
  <c r="EY1520" i="2"/>
  <c r="EW1520" i="2"/>
  <c r="EY1519" i="2"/>
  <c r="EW1519" i="2"/>
  <c r="EY1518" i="2"/>
  <c r="EW1518" i="2"/>
  <c r="EY1517" i="2"/>
  <c r="EW1517" i="2"/>
  <c r="EY1516" i="2"/>
  <c r="EW1516" i="2"/>
  <c r="EY1515" i="2"/>
  <c r="EW1515" i="2"/>
  <c r="EY1514" i="2"/>
  <c r="EW1514" i="2"/>
  <c r="EY1513" i="2"/>
  <c r="EW1513" i="2"/>
  <c r="EY1512" i="2"/>
  <c r="EW1512" i="2"/>
  <c r="EY1511" i="2"/>
  <c r="EW1511" i="2"/>
  <c r="EY1510" i="2"/>
  <c r="EW1510" i="2"/>
  <c r="EY1509" i="2"/>
  <c r="EW1509" i="2"/>
  <c r="EY1508" i="2"/>
  <c r="EW1508" i="2"/>
  <c r="EY1507" i="2"/>
  <c r="EW1507" i="2"/>
  <c r="EY1506" i="2"/>
  <c r="EW1506" i="2"/>
  <c r="EY1505" i="2"/>
  <c r="EW1505" i="2"/>
  <c r="EY1504" i="2"/>
  <c r="EW1504" i="2"/>
  <c r="EY1503" i="2"/>
  <c r="EW1503" i="2"/>
  <c r="EY1502" i="2"/>
  <c r="EW1502" i="2"/>
  <c r="EY1501" i="2"/>
  <c r="EW1501" i="2"/>
  <c r="EY1500" i="2"/>
  <c r="EW1500" i="2"/>
  <c r="EY1499" i="2"/>
  <c r="EW1499" i="2"/>
  <c r="EY1498" i="2"/>
  <c r="EW1498" i="2"/>
  <c r="EY1497" i="2"/>
  <c r="EW1497" i="2"/>
  <c r="EY1496" i="2"/>
  <c r="EW1496" i="2"/>
  <c r="EY1495" i="2"/>
  <c r="EW1495" i="2"/>
  <c r="EY1494" i="2"/>
  <c r="EW1494" i="2"/>
  <c r="EY1493" i="2"/>
  <c r="EW1493" i="2"/>
  <c r="EY1492" i="2"/>
  <c r="EW1492" i="2"/>
  <c r="EY1491" i="2"/>
  <c r="EW1491" i="2"/>
  <c r="EY1490" i="2"/>
  <c r="EW1490" i="2"/>
  <c r="EY1489" i="2"/>
  <c r="EW1489" i="2"/>
  <c r="EY1488" i="2"/>
  <c r="EW1488" i="2"/>
  <c r="EY1487" i="2"/>
  <c r="EW1487" i="2"/>
  <c r="EY1486" i="2"/>
  <c r="EW1486" i="2"/>
  <c r="EY1485" i="2"/>
  <c r="EW1485" i="2"/>
  <c r="EY1484" i="2"/>
  <c r="EW1484" i="2"/>
  <c r="EY1483" i="2"/>
  <c r="EW1483" i="2"/>
  <c r="EY1482" i="2"/>
  <c r="EW1482" i="2"/>
  <c r="EY1481" i="2"/>
  <c r="EW1481" i="2"/>
  <c r="EY1480" i="2"/>
  <c r="EW1480" i="2"/>
  <c r="EY1479" i="2"/>
  <c r="EW1479" i="2"/>
  <c r="EY1478" i="2"/>
  <c r="EW1478" i="2"/>
  <c r="EY1477" i="2"/>
  <c r="EW1477" i="2"/>
  <c r="EY1476" i="2"/>
  <c r="EW1476" i="2"/>
  <c r="EY1475" i="2"/>
  <c r="EW1475" i="2"/>
  <c r="EY1474" i="2"/>
  <c r="EW1474" i="2"/>
  <c r="EY1473" i="2"/>
  <c r="EW1473" i="2"/>
  <c r="EY1472" i="2"/>
  <c r="EW1472" i="2"/>
  <c r="EY1471" i="2"/>
  <c r="EW1471" i="2"/>
  <c r="EY1470" i="2"/>
  <c r="EW1470" i="2"/>
  <c r="EY1469" i="2"/>
  <c r="EW1469" i="2"/>
  <c r="EY1468" i="2"/>
  <c r="EW1468" i="2"/>
  <c r="EY1467" i="2"/>
  <c r="EW1467" i="2"/>
  <c r="EY1466" i="2"/>
  <c r="EW1466" i="2"/>
  <c r="EY1465" i="2"/>
  <c r="EW1465" i="2"/>
  <c r="EY1464" i="2"/>
  <c r="EW1464" i="2"/>
  <c r="EY1463" i="2"/>
  <c r="EW1463" i="2"/>
  <c r="EY1462" i="2"/>
  <c r="EW1462" i="2"/>
  <c r="EY1461" i="2"/>
  <c r="EW1461" i="2"/>
  <c r="EY1460" i="2"/>
  <c r="EW1460" i="2"/>
  <c r="EY1459" i="2"/>
  <c r="EW1459" i="2"/>
  <c r="EY1458" i="2"/>
  <c r="EW1458" i="2"/>
  <c r="EY1457" i="2"/>
  <c r="EW1457" i="2"/>
  <c r="EY1456" i="2"/>
  <c r="EW1456" i="2"/>
  <c r="EY1455" i="2"/>
  <c r="EW1455" i="2"/>
  <c r="EY1454" i="2"/>
  <c r="EW1454" i="2"/>
  <c r="EY1453" i="2"/>
  <c r="EW1453" i="2"/>
  <c r="EY1452" i="2"/>
  <c r="EW1452" i="2"/>
  <c r="EY1451" i="2"/>
  <c r="EW1451" i="2"/>
  <c r="EY1450" i="2"/>
  <c r="EW1450" i="2"/>
  <c r="EY1449" i="2"/>
  <c r="EW1449" i="2"/>
  <c r="EY1448" i="2"/>
  <c r="EW1448" i="2"/>
  <c r="EY1447" i="2"/>
  <c r="EW1447" i="2"/>
  <c r="EY1446" i="2"/>
  <c r="EW1446" i="2"/>
  <c r="EY1445" i="2"/>
  <c r="EW1445" i="2"/>
  <c r="EY1444" i="2"/>
  <c r="EW1444" i="2"/>
  <c r="EY1443" i="2"/>
  <c r="EW1443" i="2"/>
  <c r="EY1442" i="2"/>
  <c r="EW1442" i="2"/>
  <c r="EY1441" i="2"/>
  <c r="EW1441" i="2"/>
  <c r="EY1440" i="2"/>
  <c r="EW1440" i="2"/>
  <c r="EY1439" i="2"/>
  <c r="EW1439" i="2"/>
  <c r="EY1438" i="2"/>
  <c r="EW1438" i="2"/>
  <c r="EY1437" i="2"/>
  <c r="EW1437" i="2"/>
  <c r="EY1436" i="2"/>
  <c r="EW1436" i="2"/>
  <c r="EY1435" i="2"/>
  <c r="EW1435" i="2"/>
  <c r="EY1434" i="2"/>
  <c r="EW1434" i="2"/>
  <c r="EY1433" i="2"/>
  <c r="EW1433" i="2"/>
  <c r="EY1432" i="2"/>
  <c r="EW1432" i="2"/>
  <c r="EY1431" i="2"/>
  <c r="EW1431" i="2"/>
  <c r="EY1430" i="2"/>
  <c r="EW1430" i="2"/>
  <c r="EY1429" i="2"/>
  <c r="EW1429" i="2"/>
  <c r="EY1428" i="2"/>
  <c r="EW1428" i="2"/>
  <c r="EY1427" i="2"/>
  <c r="EW1427" i="2"/>
  <c r="EY1426" i="2"/>
  <c r="EW1426" i="2"/>
  <c r="EY1425" i="2"/>
  <c r="EW1425" i="2"/>
  <c r="EY1424" i="2"/>
  <c r="EW1424" i="2"/>
  <c r="EY1423" i="2"/>
  <c r="EW1423" i="2"/>
  <c r="EY1422" i="2"/>
  <c r="EW1422" i="2"/>
  <c r="EY1421" i="2"/>
  <c r="EW1421" i="2"/>
  <c r="EY1420" i="2"/>
  <c r="EW1420" i="2"/>
  <c r="EY1419" i="2"/>
  <c r="EW1419" i="2"/>
  <c r="EY1418" i="2"/>
  <c r="EW1418" i="2"/>
  <c r="EY1417" i="2"/>
  <c r="EW1417" i="2"/>
  <c r="EY1416" i="2"/>
  <c r="EW1416" i="2"/>
  <c r="EY1415" i="2"/>
  <c r="EW1415" i="2"/>
  <c r="EY1414" i="2"/>
  <c r="EW1414" i="2"/>
  <c r="EY1413" i="2"/>
  <c r="EW1413" i="2"/>
  <c r="EY1412" i="2"/>
  <c r="EW1412" i="2"/>
  <c r="EY1411" i="2"/>
  <c r="EW1411" i="2"/>
  <c r="EY1410" i="2"/>
  <c r="EW1410" i="2"/>
  <c r="EY1409" i="2"/>
  <c r="EW1409" i="2"/>
  <c r="EY1408" i="2"/>
  <c r="EW1408" i="2"/>
  <c r="EY1407" i="2"/>
  <c r="EW1407" i="2"/>
  <c r="EY1406" i="2"/>
  <c r="EW1406" i="2"/>
  <c r="EY1405" i="2"/>
  <c r="EW1405" i="2"/>
  <c r="EY1404" i="2"/>
  <c r="EW1404" i="2"/>
  <c r="EY1403" i="2"/>
  <c r="EW1403" i="2"/>
  <c r="EY1402" i="2"/>
  <c r="EW1402" i="2"/>
  <c r="EY1401" i="2"/>
  <c r="EW1401" i="2"/>
  <c r="EY1400" i="2"/>
  <c r="EW1400" i="2"/>
  <c r="EY1399" i="2"/>
  <c r="EW1399" i="2"/>
  <c r="EY1398" i="2"/>
  <c r="EW1398" i="2"/>
  <c r="EY1397" i="2"/>
  <c r="EW1397" i="2"/>
  <c r="EY1396" i="2"/>
  <c r="EW1396" i="2"/>
  <c r="EY1395" i="2"/>
  <c r="EW1395" i="2"/>
  <c r="EY1394" i="2"/>
  <c r="EW1394" i="2"/>
  <c r="EY1393" i="2"/>
  <c r="EW1393" i="2"/>
  <c r="EY1392" i="2"/>
  <c r="EW1392" i="2"/>
  <c r="EY1391" i="2"/>
  <c r="EW1391" i="2"/>
  <c r="EY1390" i="2"/>
  <c r="EW1390" i="2"/>
  <c r="EY1389" i="2"/>
  <c r="EW1389" i="2"/>
  <c r="EY1388" i="2"/>
  <c r="EW1388" i="2"/>
  <c r="EY1387" i="2"/>
  <c r="EW1387" i="2"/>
  <c r="EY1386" i="2"/>
  <c r="EW1386" i="2"/>
  <c r="EY1385" i="2"/>
  <c r="EW1385" i="2"/>
  <c r="EY1384" i="2"/>
  <c r="EW1384" i="2"/>
  <c r="EY1383" i="2"/>
  <c r="EW1383" i="2"/>
  <c r="EY1382" i="2"/>
  <c r="EW1382" i="2"/>
  <c r="EY1381" i="2"/>
  <c r="EW1381" i="2"/>
  <c r="EY1380" i="2"/>
  <c r="EW1380" i="2"/>
  <c r="EY1379" i="2"/>
  <c r="EW1379" i="2"/>
  <c r="EY1378" i="2"/>
  <c r="EW1378" i="2"/>
  <c r="EY1377" i="2"/>
  <c r="EW1377" i="2"/>
  <c r="EY1376" i="2"/>
  <c r="EW1376" i="2"/>
  <c r="EY1375" i="2"/>
  <c r="EW1375" i="2"/>
  <c r="EY1374" i="2"/>
  <c r="EW1374" i="2"/>
  <c r="EY1373" i="2"/>
  <c r="EW1373" i="2"/>
  <c r="EY1372" i="2"/>
  <c r="EW1372" i="2"/>
  <c r="EY1371" i="2"/>
  <c r="EW1371" i="2"/>
  <c r="EY1370" i="2"/>
  <c r="EW1370" i="2"/>
  <c r="EY1369" i="2"/>
  <c r="EW1369" i="2"/>
  <c r="EY1368" i="2"/>
  <c r="EW1368" i="2"/>
  <c r="EY1367" i="2"/>
  <c r="EW1367" i="2"/>
  <c r="EY1366" i="2"/>
  <c r="EW1366" i="2"/>
  <c r="EY1365" i="2"/>
  <c r="EW1365" i="2"/>
  <c r="EY1364" i="2"/>
  <c r="EW1364" i="2"/>
  <c r="EY1363" i="2"/>
  <c r="EW1363" i="2"/>
  <c r="EY1362" i="2"/>
  <c r="EW1362" i="2"/>
  <c r="EY1361" i="2"/>
  <c r="EW1361" i="2"/>
  <c r="EY1360" i="2"/>
  <c r="EW1360" i="2"/>
  <c r="EY1359" i="2"/>
  <c r="EW1359" i="2"/>
  <c r="EY1358" i="2"/>
  <c r="EW1358" i="2"/>
  <c r="EY1357" i="2"/>
  <c r="EW1357" i="2"/>
  <c r="EY1356" i="2"/>
  <c r="EW1356" i="2"/>
  <c r="EY1355" i="2"/>
  <c r="EW1355" i="2"/>
  <c r="EY1354" i="2"/>
  <c r="EW1354" i="2"/>
  <c r="EY1353" i="2"/>
  <c r="EW1353" i="2"/>
  <c r="EY1352" i="2"/>
  <c r="EW1352" i="2"/>
  <c r="EY1351" i="2"/>
  <c r="EW1351" i="2"/>
  <c r="EY1350" i="2"/>
  <c r="EW1350" i="2"/>
  <c r="EY1349" i="2"/>
  <c r="EW1349" i="2"/>
  <c r="EY1348" i="2"/>
  <c r="EW1348" i="2"/>
  <c r="EY1347" i="2"/>
  <c r="EW1347" i="2"/>
  <c r="EY1346" i="2"/>
  <c r="EW1346" i="2"/>
  <c r="EY1345" i="2"/>
  <c r="EW1345" i="2"/>
  <c r="EY1344" i="2"/>
  <c r="EW1344" i="2"/>
  <c r="EY1343" i="2"/>
  <c r="EW1343" i="2"/>
  <c r="EY1342" i="2"/>
  <c r="EW1342" i="2"/>
  <c r="EY1341" i="2"/>
  <c r="EW1341" i="2"/>
  <c r="EY1340" i="2"/>
  <c r="EW1340" i="2"/>
  <c r="EY1339" i="2"/>
  <c r="EW1339" i="2"/>
  <c r="EY1338" i="2"/>
  <c r="EW1338" i="2"/>
  <c r="EY1337" i="2"/>
  <c r="EW1337" i="2"/>
  <c r="EY1336" i="2"/>
  <c r="EW1336" i="2"/>
  <c r="EY1335" i="2"/>
  <c r="EW1335" i="2"/>
  <c r="EY1334" i="2"/>
  <c r="EW1334" i="2"/>
  <c r="EY1333" i="2"/>
  <c r="EW1333" i="2"/>
  <c r="EY1332" i="2"/>
  <c r="EW1332" i="2"/>
  <c r="EY1331" i="2"/>
  <c r="EW1331" i="2"/>
  <c r="EY1330" i="2"/>
  <c r="EW1330" i="2"/>
  <c r="EY1329" i="2"/>
  <c r="EW1329" i="2"/>
  <c r="EY1328" i="2"/>
  <c r="EW1328" i="2"/>
  <c r="EY1327" i="2"/>
  <c r="EW1327" i="2"/>
  <c r="EY1326" i="2"/>
  <c r="EW1326" i="2"/>
  <c r="EY1325" i="2"/>
  <c r="EW1325" i="2"/>
  <c r="EY1324" i="2"/>
  <c r="EW1324" i="2"/>
  <c r="EY1323" i="2"/>
  <c r="EW1323" i="2"/>
  <c r="EY1322" i="2"/>
  <c r="EW1322" i="2"/>
  <c r="EY1321" i="2"/>
  <c r="EW1321" i="2"/>
  <c r="EY1320" i="2"/>
  <c r="EW1320" i="2"/>
  <c r="EY1319" i="2"/>
  <c r="EW1319" i="2"/>
  <c r="EY1318" i="2"/>
  <c r="EW1318" i="2"/>
  <c r="EY1317" i="2"/>
  <c r="EW1317" i="2"/>
  <c r="EY1316" i="2"/>
  <c r="EW1316" i="2"/>
  <c r="EY1315" i="2"/>
  <c r="EW1315" i="2"/>
  <c r="EY1314" i="2"/>
  <c r="EW1314" i="2"/>
  <c r="EY1313" i="2"/>
  <c r="EW1313" i="2"/>
  <c r="EY1312" i="2"/>
  <c r="EW1312" i="2"/>
  <c r="EY1311" i="2"/>
  <c r="EW1311" i="2"/>
  <c r="EY1310" i="2"/>
  <c r="EW1310" i="2"/>
  <c r="EY1309" i="2"/>
  <c r="EW1309" i="2"/>
  <c r="EY1308" i="2"/>
  <c r="EW1308" i="2"/>
  <c r="EY1307" i="2"/>
  <c r="EW1307" i="2"/>
  <c r="EY1306" i="2"/>
  <c r="EW1306" i="2"/>
  <c r="EY1305" i="2"/>
  <c r="EW1305" i="2"/>
  <c r="EY1304" i="2"/>
  <c r="EW1304" i="2"/>
  <c r="EY1303" i="2"/>
  <c r="EW1303" i="2"/>
  <c r="EY1302" i="2"/>
  <c r="EW1302" i="2"/>
  <c r="EY1301" i="2"/>
  <c r="EW1301" i="2"/>
  <c r="EY1300" i="2"/>
  <c r="EW1300" i="2"/>
  <c r="EY1299" i="2"/>
  <c r="EW1299" i="2"/>
  <c r="EY1298" i="2"/>
  <c r="EW1298" i="2"/>
  <c r="EY1297" i="2"/>
  <c r="EW1297" i="2"/>
  <c r="EY1296" i="2"/>
  <c r="EW1296" i="2"/>
  <c r="EY1295" i="2"/>
  <c r="EW1295" i="2"/>
  <c r="EY1294" i="2"/>
  <c r="EW1294" i="2"/>
  <c r="EY1293" i="2"/>
  <c r="EW1293" i="2"/>
  <c r="EY1292" i="2"/>
  <c r="EW1292" i="2"/>
  <c r="EY1291" i="2"/>
  <c r="EW1291" i="2"/>
  <c r="EY1290" i="2"/>
  <c r="EW1290" i="2"/>
  <c r="EY1289" i="2"/>
  <c r="EW1289" i="2"/>
  <c r="EY1288" i="2"/>
  <c r="EW1288" i="2"/>
  <c r="EY1287" i="2"/>
  <c r="EW1287" i="2"/>
  <c r="EY1286" i="2"/>
  <c r="EW1286" i="2"/>
  <c r="EY1285" i="2"/>
  <c r="EW1285" i="2"/>
  <c r="EY1284" i="2"/>
  <c r="EW1284" i="2"/>
  <c r="EY1283" i="2"/>
  <c r="EW1283" i="2"/>
  <c r="EY1282" i="2"/>
  <c r="EW1282" i="2"/>
  <c r="EY1281" i="2"/>
  <c r="EW1281" i="2"/>
  <c r="EY1280" i="2"/>
  <c r="EW1280" i="2"/>
  <c r="EY1279" i="2"/>
  <c r="EW1279" i="2"/>
  <c r="EY1278" i="2"/>
  <c r="EW1278" i="2"/>
  <c r="EY1277" i="2"/>
  <c r="EW1277" i="2"/>
  <c r="EY1276" i="2"/>
  <c r="EW1276" i="2"/>
  <c r="EY1275" i="2"/>
  <c r="EW1275" i="2"/>
  <c r="EY1274" i="2"/>
  <c r="EW1274" i="2"/>
  <c r="EY1273" i="2"/>
  <c r="EW1273" i="2"/>
  <c r="EY1272" i="2"/>
  <c r="EW1272" i="2"/>
  <c r="EY1271" i="2"/>
  <c r="EW1271" i="2"/>
  <c r="EY1270" i="2"/>
  <c r="EW1270" i="2"/>
  <c r="EY1269" i="2"/>
  <c r="EW1269" i="2"/>
  <c r="EY1268" i="2"/>
  <c r="EW1268" i="2"/>
  <c r="EY1267" i="2"/>
  <c r="EW1267" i="2"/>
  <c r="EY1266" i="2"/>
  <c r="EW1266" i="2"/>
  <c r="EY1265" i="2"/>
  <c r="EW1265" i="2"/>
  <c r="EY1264" i="2"/>
  <c r="EW1264" i="2"/>
  <c r="EY1263" i="2"/>
  <c r="EW1263" i="2"/>
  <c r="EY1262" i="2"/>
  <c r="EW1262" i="2"/>
  <c r="EY1261" i="2"/>
  <c r="EW1261" i="2"/>
  <c r="EY1260" i="2"/>
  <c r="EW1260" i="2"/>
  <c r="EY1259" i="2"/>
  <c r="EW1259" i="2"/>
  <c r="EY1258" i="2"/>
  <c r="EW1258" i="2"/>
  <c r="EY1257" i="2"/>
  <c r="EW1257" i="2"/>
  <c r="EY1256" i="2"/>
  <c r="EW1256" i="2"/>
  <c r="EY1255" i="2"/>
  <c r="EW1255" i="2"/>
  <c r="EY1254" i="2"/>
  <c r="EW1254" i="2"/>
  <c r="EY1253" i="2"/>
  <c r="EW1253" i="2"/>
  <c r="EY1252" i="2"/>
  <c r="EW1252" i="2"/>
  <c r="EY1251" i="2"/>
  <c r="EW1251" i="2"/>
  <c r="EY1250" i="2"/>
  <c r="EW1250" i="2"/>
  <c r="EY1249" i="2"/>
  <c r="EW1249" i="2"/>
  <c r="EY1248" i="2"/>
  <c r="EW1248" i="2"/>
  <c r="EY1247" i="2"/>
  <c r="EW1247" i="2"/>
  <c r="EY1246" i="2"/>
  <c r="EW1246" i="2"/>
  <c r="EY1245" i="2"/>
  <c r="EW1245" i="2"/>
  <c r="EY1244" i="2"/>
  <c r="EW1244" i="2"/>
  <c r="EY1243" i="2"/>
  <c r="EW1243" i="2"/>
  <c r="EY1242" i="2"/>
  <c r="EW1242" i="2"/>
  <c r="EY1241" i="2"/>
  <c r="EW1241" i="2"/>
  <c r="EY1240" i="2"/>
  <c r="EW1240" i="2"/>
  <c r="EY1239" i="2"/>
  <c r="EW1239" i="2"/>
  <c r="EY1238" i="2"/>
  <c r="EW1238" i="2"/>
  <c r="EY1237" i="2"/>
  <c r="EW1237" i="2"/>
  <c r="EY1236" i="2"/>
  <c r="EW1236" i="2"/>
  <c r="EY1235" i="2"/>
  <c r="EW1235" i="2"/>
  <c r="EY1234" i="2"/>
  <c r="EW1234" i="2"/>
  <c r="EY1233" i="2"/>
  <c r="EW1233" i="2"/>
  <c r="EY1232" i="2"/>
  <c r="EW1232" i="2"/>
  <c r="EY1231" i="2"/>
  <c r="EW1231" i="2"/>
  <c r="EY1230" i="2"/>
  <c r="EW1230" i="2"/>
  <c r="EY1229" i="2"/>
  <c r="EW1229" i="2"/>
  <c r="EY1228" i="2"/>
  <c r="EW1228" i="2"/>
  <c r="EY1227" i="2"/>
  <c r="EW1227" i="2"/>
  <c r="EY1226" i="2"/>
  <c r="EW1226" i="2"/>
  <c r="EY1225" i="2"/>
  <c r="EW1225" i="2"/>
  <c r="EY1224" i="2"/>
  <c r="EW1224" i="2"/>
  <c r="EY1223" i="2"/>
  <c r="EW1223" i="2"/>
  <c r="EY1222" i="2"/>
  <c r="EW1222" i="2"/>
  <c r="EY1221" i="2"/>
  <c r="EW1221" i="2"/>
  <c r="EY1220" i="2"/>
  <c r="EW1220" i="2"/>
  <c r="EY1219" i="2"/>
  <c r="EW1219" i="2"/>
  <c r="EY1218" i="2"/>
  <c r="EW1218" i="2"/>
  <c r="EY1217" i="2"/>
  <c r="EW1217" i="2"/>
  <c r="EY1216" i="2"/>
  <c r="EW1216" i="2"/>
  <c r="EY1215" i="2"/>
  <c r="EW1215" i="2"/>
  <c r="EY1214" i="2"/>
  <c r="EW1214" i="2"/>
  <c r="EY1213" i="2"/>
  <c r="EW1213" i="2"/>
  <c r="EY1212" i="2"/>
  <c r="EW1212" i="2"/>
  <c r="EY1211" i="2"/>
  <c r="EW1211" i="2"/>
  <c r="EY1210" i="2"/>
  <c r="EW1210" i="2"/>
  <c r="EY1209" i="2"/>
  <c r="EW1209" i="2"/>
  <c r="EY1208" i="2"/>
  <c r="EW1208" i="2"/>
  <c r="EY1207" i="2"/>
  <c r="EW1207" i="2"/>
  <c r="EY1206" i="2"/>
  <c r="EW1206" i="2"/>
  <c r="EY1205" i="2"/>
  <c r="EW1205" i="2"/>
  <c r="EY1204" i="2"/>
  <c r="EW1204" i="2"/>
  <c r="EY1203" i="2"/>
  <c r="EW1203" i="2"/>
  <c r="EY1202" i="2"/>
  <c r="EW1202" i="2"/>
  <c r="EY1201" i="2"/>
  <c r="EW1201" i="2"/>
  <c r="EY1200" i="2"/>
  <c r="EW1200" i="2"/>
  <c r="EY1199" i="2"/>
  <c r="EW1199" i="2"/>
  <c r="EY1198" i="2"/>
  <c r="EW1198" i="2"/>
  <c r="EY1197" i="2"/>
  <c r="EW1197" i="2"/>
  <c r="EY1196" i="2"/>
  <c r="EW1196" i="2"/>
  <c r="EY1195" i="2"/>
  <c r="EW1195" i="2"/>
  <c r="EY1194" i="2"/>
  <c r="EW1194" i="2"/>
  <c r="EY1193" i="2"/>
  <c r="EW1193" i="2"/>
  <c r="EY1192" i="2"/>
  <c r="EW1192" i="2"/>
  <c r="EY1191" i="2"/>
  <c r="EW1191" i="2"/>
  <c r="EY1190" i="2"/>
  <c r="EW1190" i="2"/>
  <c r="EY1189" i="2"/>
  <c r="EW1189" i="2"/>
  <c r="EY1188" i="2"/>
  <c r="EW1188" i="2"/>
  <c r="EY1187" i="2"/>
  <c r="EW1187" i="2"/>
  <c r="EY1186" i="2"/>
  <c r="EW1186" i="2"/>
  <c r="EY1185" i="2"/>
  <c r="EW1185" i="2"/>
  <c r="EY1184" i="2"/>
  <c r="EW1184" i="2"/>
  <c r="EY1183" i="2"/>
  <c r="EW1183" i="2"/>
  <c r="EY1182" i="2"/>
  <c r="EW1182" i="2"/>
  <c r="EY1181" i="2"/>
  <c r="EW1181" i="2"/>
  <c r="EY1180" i="2"/>
  <c r="EW1180" i="2"/>
  <c r="EY1179" i="2"/>
  <c r="EW1179" i="2"/>
  <c r="EY1178" i="2"/>
  <c r="EW1178" i="2"/>
  <c r="EY1177" i="2"/>
  <c r="EW1177" i="2"/>
  <c r="EY1176" i="2"/>
  <c r="EW1176" i="2"/>
  <c r="EY1175" i="2"/>
  <c r="EW1175" i="2"/>
  <c r="EY1174" i="2"/>
  <c r="EW1174" i="2"/>
  <c r="EY1173" i="2"/>
  <c r="EW1173" i="2"/>
  <c r="EY1172" i="2"/>
  <c r="EW1172" i="2"/>
  <c r="EY1171" i="2"/>
  <c r="EW1171" i="2"/>
  <c r="EY1170" i="2"/>
  <c r="EW1170" i="2"/>
  <c r="EY1169" i="2"/>
  <c r="EW1169" i="2"/>
  <c r="EY1168" i="2"/>
  <c r="EW1168" i="2"/>
  <c r="EY1167" i="2"/>
  <c r="EW1167" i="2"/>
  <c r="EY1166" i="2"/>
  <c r="EW1166" i="2"/>
  <c r="EY1165" i="2"/>
  <c r="EW1165" i="2"/>
  <c r="EY1164" i="2"/>
  <c r="EW1164" i="2"/>
  <c r="EY1163" i="2"/>
  <c r="EW1163" i="2"/>
  <c r="EY1162" i="2"/>
  <c r="EW1162" i="2"/>
  <c r="EY1161" i="2"/>
  <c r="EW1161" i="2"/>
  <c r="EY1160" i="2"/>
  <c r="EW1160" i="2"/>
  <c r="EY1159" i="2"/>
  <c r="EW1159" i="2"/>
  <c r="EY1158" i="2"/>
  <c r="EW1158" i="2"/>
  <c r="EY1157" i="2"/>
  <c r="EW1157" i="2"/>
  <c r="EY1156" i="2"/>
  <c r="EW1156" i="2"/>
  <c r="EY1155" i="2"/>
  <c r="EW1155" i="2"/>
  <c r="EY1154" i="2"/>
  <c r="EW1154" i="2"/>
  <c r="EY1153" i="2"/>
  <c r="EW1153" i="2"/>
  <c r="EY1152" i="2"/>
  <c r="EW1152" i="2"/>
  <c r="EY1151" i="2"/>
  <c r="EW1151" i="2"/>
  <c r="EY1150" i="2"/>
  <c r="EW1150" i="2"/>
  <c r="EY1149" i="2"/>
  <c r="EW1149" i="2"/>
  <c r="EY1148" i="2"/>
  <c r="EW1148" i="2"/>
  <c r="EY1147" i="2"/>
  <c r="EW1147" i="2"/>
  <c r="EY1146" i="2"/>
  <c r="EW1146" i="2"/>
  <c r="EY1145" i="2"/>
  <c r="EW1145" i="2"/>
  <c r="EY1144" i="2"/>
  <c r="EW1144" i="2"/>
  <c r="EY1143" i="2"/>
  <c r="EW1143" i="2"/>
  <c r="EY1142" i="2"/>
  <c r="EW1142" i="2"/>
  <c r="EY1141" i="2"/>
  <c r="EW1141" i="2"/>
  <c r="EY1140" i="2"/>
  <c r="EW1140" i="2"/>
  <c r="EY1139" i="2"/>
  <c r="EW1139" i="2"/>
  <c r="EY1138" i="2"/>
  <c r="EW1138" i="2"/>
  <c r="EY1137" i="2"/>
  <c r="EW1137" i="2"/>
  <c r="EY1136" i="2"/>
  <c r="EW1136" i="2"/>
  <c r="EY1135" i="2"/>
  <c r="EW1135" i="2"/>
  <c r="EY1134" i="2"/>
  <c r="EW1134" i="2"/>
  <c r="EY1133" i="2"/>
  <c r="EW1133" i="2"/>
  <c r="EY1132" i="2"/>
  <c r="EW1132" i="2"/>
  <c r="EY1131" i="2"/>
  <c r="EW1131" i="2"/>
  <c r="EY1130" i="2"/>
  <c r="EW1130" i="2"/>
  <c r="EY1129" i="2"/>
  <c r="EW1129" i="2"/>
  <c r="EY1128" i="2"/>
  <c r="EW1128" i="2"/>
  <c r="EY1127" i="2"/>
  <c r="EW1127" i="2"/>
  <c r="EY1126" i="2"/>
  <c r="EW1126" i="2"/>
  <c r="EY1125" i="2"/>
  <c r="EW1125" i="2"/>
  <c r="EY1124" i="2"/>
  <c r="EW1124" i="2"/>
  <c r="EY1123" i="2"/>
  <c r="EW1123" i="2"/>
  <c r="EY1122" i="2"/>
  <c r="EW1122" i="2"/>
  <c r="EY1121" i="2"/>
  <c r="EW1121" i="2"/>
  <c r="EY1120" i="2"/>
  <c r="EW1120" i="2"/>
  <c r="EY1119" i="2"/>
  <c r="EW1119" i="2"/>
  <c r="EY1118" i="2"/>
  <c r="EW1118" i="2"/>
  <c r="EY1117" i="2"/>
  <c r="EW1117" i="2"/>
  <c r="EY1116" i="2"/>
  <c r="EW1116" i="2"/>
  <c r="EY1115" i="2"/>
  <c r="EW1115" i="2"/>
  <c r="EY1114" i="2"/>
  <c r="EW1114" i="2"/>
  <c r="EY1113" i="2"/>
  <c r="EW1113" i="2"/>
  <c r="EY1112" i="2"/>
  <c r="EW1112" i="2"/>
  <c r="EY1111" i="2"/>
  <c r="EW1111" i="2"/>
  <c r="EY1110" i="2"/>
  <c r="EW1110" i="2"/>
  <c r="EY1109" i="2"/>
  <c r="EW1109" i="2"/>
  <c r="EY1108" i="2"/>
  <c r="EW1108" i="2"/>
  <c r="EY1107" i="2"/>
  <c r="EW1107" i="2"/>
  <c r="EY1106" i="2"/>
  <c r="EW1106" i="2"/>
  <c r="EY1105" i="2"/>
  <c r="EW1105" i="2"/>
  <c r="EY1104" i="2"/>
  <c r="EW1104" i="2"/>
  <c r="EY1103" i="2"/>
  <c r="EW1103" i="2"/>
  <c r="EY1102" i="2"/>
  <c r="EW1102" i="2"/>
  <c r="EY1101" i="2"/>
  <c r="EW1101" i="2"/>
  <c r="EY1100" i="2"/>
  <c r="EW1100" i="2"/>
  <c r="EY1099" i="2"/>
  <c r="EW1099" i="2"/>
  <c r="EY1098" i="2"/>
  <c r="EW1098" i="2"/>
  <c r="EY1097" i="2"/>
  <c r="EW1097" i="2"/>
  <c r="EY1096" i="2"/>
  <c r="EW1096" i="2"/>
  <c r="EY1095" i="2"/>
  <c r="EW1095" i="2"/>
  <c r="EY1094" i="2"/>
  <c r="EW1094" i="2"/>
  <c r="EY1093" i="2"/>
  <c r="EW1093" i="2"/>
  <c r="EY1092" i="2"/>
  <c r="EW1092" i="2"/>
  <c r="EY1091" i="2"/>
  <c r="EW1091" i="2"/>
  <c r="EY1090" i="2"/>
  <c r="EW1090" i="2"/>
  <c r="EY1089" i="2"/>
  <c r="EW1089" i="2"/>
  <c r="EY1088" i="2"/>
  <c r="EW1088" i="2"/>
  <c r="EY1087" i="2"/>
  <c r="EW1087" i="2"/>
  <c r="EY1086" i="2"/>
  <c r="EW1086" i="2"/>
  <c r="EY1085" i="2"/>
  <c r="EW1085" i="2"/>
  <c r="EY1084" i="2"/>
  <c r="EW1084" i="2"/>
  <c r="EY1083" i="2"/>
  <c r="EW1083" i="2"/>
  <c r="EY1082" i="2"/>
  <c r="EW1082" i="2"/>
  <c r="EY1081" i="2"/>
  <c r="EW1081" i="2"/>
  <c r="EY1080" i="2"/>
  <c r="EW1080" i="2"/>
  <c r="EY1079" i="2"/>
  <c r="EW1079" i="2"/>
  <c r="EY1078" i="2"/>
  <c r="EW1078" i="2"/>
  <c r="EY1077" i="2"/>
  <c r="EW1077" i="2"/>
  <c r="EY1076" i="2"/>
  <c r="EW1076" i="2"/>
  <c r="EY1075" i="2"/>
  <c r="EW1075" i="2"/>
  <c r="EY1074" i="2"/>
  <c r="EW1074" i="2"/>
  <c r="EY1073" i="2"/>
  <c r="EW1073" i="2"/>
  <c r="EY1072" i="2"/>
  <c r="EW1072" i="2"/>
  <c r="EY1071" i="2"/>
  <c r="EW1071" i="2"/>
  <c r="EY1070" i="2"/>
  <c r="EW1070" i="2"/>
  <c r="EY1069" i="2"/>
  <c r="EW1069" i="2"/>
  <c r="EY1068" i="2"/>
  <c r="EW1068" i="2"/>
  <c r="EY1067" i="2"/>
  <c r="EW1067" i="2"/>
  <c r="EY1066" i="2"/>
  <c r="EW1066" i="2"/>
  <c r="EY1065" i="2"/>
  <c r="EW1065" i="2"/>
  <c r="EY1064" i="2"/>
  <c r="EW1064" i="2"/>
  <c r="EY1063" i="2"/>
  <c r="EW1063" i="2"/>
  <c r="EY1062" i="2"/>
  <c r="EW1062" i="2"/>
  <c r="EY1061" i="2"/>
  <c r="EW1061" i="2"/>
  <c r="EY1060" i="2"/>
  <c r="EW1060" i="2"/>
  <c r="EY1059" i="2"/>
  <c r="EW1059" i="2"/>
  <c r="EY1058" i="2"/>
  <c r="EW1058" i="2"/>
  <c r="EY1057" i="2"/>
  <c r="EW1057" i="2"/>
  <c r="EY1056" i="2"/>
  <c r="EW1056" i="2"/>
  <c r="EY1055" i="2"/>
  <c r="EW1055" i="2"/>
  <c r="EY1054" i="2"/>
  <c r="EW1054" i="2"/>
  <c r="EY1053" i="2"/>
  <c r="EW1053" i="2"/>
  <c r="EY1052" i="2"/>
  <c r="EW1052" i="2"/>
  <c r="EY1051" i="2"/>
  <c r="EW1051" i="2"/>
  <c r="EY1050" i="2"/>
  <c r="EW1050" i="2"/>
  <c r="EY1049" i="2"/>
  <c r="EW1049" i="2"/>
  <c r="EY1048" i="2"/>
  <c r="EW1048" i="2"/>
  <c r="EY1047" i="2"/>
  <c r="EW1047" i="2"/>
  <c r="EY1046" i="2"/>
  <c r="EW1046" i="2"/>
  <c r="EY1045" i="2"/>
  <c r="EW1045" i="2"/>
  <c r="EY1044" i="2"/>
  <c r="EW1044" i="2"/>
  <c r="EY1043" i="2"/>
  <c r="EW1043" i="2"/>
  <c r="EY1042" i="2"/>
  <c r="EW1042" i="2"/>
  <c r="EY1041" i="2"/>
  <c r="EW1041" i="2"/>
  <c r="EY1040" i="2"/>
  <c r="EW1040" i="2"/>
  <c r="EY1039" i="2"/>
  <c r="EW1039" i="2"/>
  <c r="EY1038" i="2"/>
  <c r="EW1038" i="2"/>
  <c r="EY1037" i="2"/>
  <c r="EW1037" i="2"/>
  <c r="EY1036" i="2"/>
  <c r="EW1036" i="2"/>
  <c r="EY1035" i="2"/>
  <c r="EW1035" i="2"/>
  <c r="EY1034" i="2"/>
  <c r="EW1034" i="2"/>
  <c r="EY1033" i="2"/>
  <c r="EW1033" i="2"/>
  <c r="EY1032" i="2"/>
  <c r="EW1032" i="2"/>
  <c r="EY1031" i="2"/>
  <c r="EW1031" i="2"/>
  <c r="EY1030" i="2"/>
  <c r="EW1030" i="2"/>
  <c r="EY1029" i="2"/>
  <c r="EW1029" i="2"/>
  <c r="EY1028" i="2"/>
  <c r="EW1028" i="2"/>
  <c r="EY1027" i="2"/>
  <c r="EW1027" i="2"/>
  <c r="EY1026" i="2"/>
  <c r="EW1026" i="2"/>
  <c r="EY1025" i="2"/>
  <c r="EW1025" i="2"/>
  <c r="EY1024" i="2"/>
  <c r="EW1024" i="2"/>
  <c r="EY1023" i="2"/>
  <c r="EW1023" i="2"/>
  <c r="EY1022" i="2"/>
  <c r="EW1022" i="2"/>
  <c r="EY1021" i="2"/>
  <c r="EW1021" i="2"/>
  <c r="EY1020" i="2"/>
  <c r="EW1020" i="2"/>
  <c r="EY1019" i="2"/>
  <c r="EW1019" i="2"/>
  <c r="EY1018" i="2"/>
  <c r="EW1018" i="2"/>
  <c r="EY1017" i="2"/>
  <c r="EW1017" i="2"/>
  <c r="EY1016" i="2"/>
  <c r="EW1016" i="2"/>
  <c r="EY1015" i="2"/>
  <c r="EW1015" i="2"/>
  <c r="EY1014" i="2"/>
  <c r="EW1014" i="2"/>
  <c r="EY1013" i="2"/>
  <c r="EW1013" i="2"/>
  <c r="EY1012" i="2"/>
  <c r="EW1012" i="2"/>
  <c r="EY1011" i="2"/>
  <c r="EW1011" i="2"/>
  <c r="EY1010" i="2"/>
  <c r="EW1010" i="2"/>
  <c r="EY1009" i="2"/>
  <c r="EW1009" i="2"/>
  <c r="EY1008" i="2"/>
  <c r="EW1008" i="2"/>
  <c r="EY1007" i="2"/>
  <c r="EW1007" i="2"/>
  <c r="EY1006" i="2"/>
  <c r="EW1006" i="2"/>
  <c r="EY1005" i="2"/>
  <c r="EW1005" i="2"/>
  <c r="EY1004" i="2"/>
  <c r="EW1004" i="2"/>
  <c r="EY1003" i="2"/>
  <c r="EW1003" i="2"/>
  <c r="EY1002" i="2"/>
  <c r="EW1002" i="2"/>
  <c r="EY1001" i="2"/>
  <c r="EW1001" i="2"/>
  <c r="EY1000" i="2"/>
  <c r="EW1000" i="2"/>
  <c r="EY999" i="2"/>
  <c r="EW999" i="2"/>
  <c r="EY998" i="2"/>
  <c r="EW998" i="2"/>
  <c r="EY997" i="2"/>
  <c r="EW997" i="2"/>
  <c r="EY996" i="2"/>
  <c r="EW996" i="2"/>
  <c r="EY995" i="2"/>
  <c r="EW995" i="2"/>
  <c r="EY994" i="2"/>
  <c r="EW994" i="2"/>
  <c r="EY993" i="2"/>
  <c r="EW993" i="2"/>
  <c r="EY992" i="2"/>
  <c r="EW992" i="2"/>
  <c r="EY991" i="2"/>
  <c r="EW991" i="2"/>
  <c r="EY990" i="2"/>
  <c r="EW990" i="2"/>
  <c r="EY989" i="2"/>
  <c r="EW989" i="2"/>
  <c r="EY988" i="2"/>
  <c r="EW988" i="2"/>
  <c r="EY987" i="2"/>
  <c r="EW987" i="2"/>
  <c r="EY986" i="2"/>
  <c r="EW986" i="2"/>
  <c r="EY985" i="2"/>
  <c r="EW985" i="2"/>
  <c r="EY984" i="2"/>
  <c r="EW984" i="2"/>
  <c r="EY983" i="2"/>
  <c r="EW983" i="2"/>
  <c r="EY982" i="2"/>
  <c r="EW982" i="2"/>
  <c r="EY981" i="2"/>
  <c r="EW981" i="2"/>
  <c r="EY980" i="2"/>
  <c r="EW980" i="2"/>
  <c r="EY979" i="2"/>
  <c r="EW979" i="2"/>
  <c r="EY978" i="2"/>
  <c r="EW978" i="2"/>
  <c r="EY977" i="2"/>
  <c r="EW977" i="2"/>
  <c r="EY976" i="2"/>
  <c r="EW976" i="2"/>
  <c r="EY975" i="2"/>
  <c r="EW975" i="2"/>
  <c r="EY974" i="2"/>
  <c r="EW974" i="2"/>
  <c r="EY973" i="2"/>
  <c r="EW973" i="2"/>
  <c r="EY972" i="2"/>
  <c r="EW972" i="2"/>
  <c r="EY971" i="2"/>
  <c r="EW971" i="2"/>
  <c r="EY970" i="2"/>
  <c r="EW970" i="2"/>
  <c r="EY969" i="2"/>
  <c r="EW969" i="2"/>
  <c r="EY968" i="2"/>
  <c r="EW968" i="2"/>
  <c r="EY967" i="2"/>
  <c r="EW967" i="2"/>
  <c r="EY966" i="2"/>
  <c r="EW966" i="2"/>
  <c r="EY965" i="2"/>
  <c r="EW965" i="2"/>
  <c r="EY964" i="2"/>
  <c r="EW964" i="2"/>
  <c r="EY963" i="2"/>
  <c r="EW963" i="2"/>
  <c r="EY962" i="2"/>
  <c r="EW962" i="2"/>
  <c r="EY961" i="2"/>
  <c r="EW961" i="2"/>
  <c r="EY960" i="2"/>
  <c r="EW960" i="2"/>
  <c r="EY959" i="2"/>
  <c r="EW959" i="2"/>
  <c r="EY958" i="2"/>
  <c r="EW958" i="2"/>
  <c r="EY957" i="2"/>
  <c r="EW957" i="2"/>
  <c r="EY956" i="2"/>
  <c r="EW956" i="2"/>
  <c r="EY955" i="2"/>
  <c r="EW955" i="2"/>
  <c r="EY954" i="2"/>
  <c r="EW954" i="2"/>
  <c r="EY953" i="2"/>
  <c r="EW953" i="2"/>
  <c r="EY952" i="2"/>
  <c r="EW952" i="2"/>
  <c r="EY951" i="2"/>
  <c r="EW951" i="2"/>
  <c r="EY950" i="2"/>
  <c r="EW950" i="2"/>
  <c r="EY949" i="2"/>
  <c r="EW949" i="2"/>
  <c r="EY948" i="2"/>
  <c r="EW948" i="2"/>
  <c r="EY947" i="2"/>
  <c r="EW947" i="2"/>
  <c r="EY946" i="2"/>
  <c r="EW946" i="2"/>
  <c r="EY945" i="2"/>
  <c r="EW945" i="2"/>
  <c r="EY944" i="2"/>
  <c r="EW944" i="2"/>
  <c r="EY943" i="2"/>
  <c r="EW943" i="2"/>
  <c r="EY942" i="2"/>
  <c r="EW942" i="2"/>
  <c r="EY941" i="2"/>
  <c r="EW941" i="2"/>
  <c r="EY940" i="2"/>
  <c r="EW940" i="2"/>
  <c r="EY939" i="2"/>
  <c r="EW939" i="2"/>
  <c r="EY938" i="2"/>
  <c r="EW938" i="2"/>
  <c r="EY937" i="2"/>
  <c r="EW937" i="2"/>
  <c r="EY936" i="2"/>
  <c r="EW936" i="2"/>
  <c r="EY935" i="2"/>
  <c r="EW935" i="2"/>
  <c r="EY934" i="2"/>
  <c r="EW934" i="2"/>
  <c r="EY933" i="2"/>
  <c r="EW933" i="2"/>
  <c r="EY932" i="2"/>
  <c r="EW932" i="2"/>
  <c r="EY931" i="2"/>
  <c r="EW931" i="2"/>
  <c r="EY930" i="2"/>
  <c r="EW930" i="2"/>
  <c r="EY929" i="2"/>
  <c r="EW929" i="2"/>
  <c r="EY928" i="2"/>
  <c r="EW928" i="2"/>
  <c r="EY927" i="2"/>
  <c r="EW927" i="2"/>
  <c r="EY926" i="2"/>
  <c r="EW926" i="2"/>
  <c r="EY925" i="2"/>
  <c r="EW925" i="2"/>
  <c r="EY924" i="2"/>
  <c r="EW924" i="2"/>
  <c r="EY923" i="2"/>
  <c r="EW923" i="2"/>
  <c r="EY922" i="2"/>
  <c r="EW922" i="2"/>
  <c r="EY921" i="2"/>
  <c r="EW921" i="2"/>
  <c r="EY920" i="2"/>
  <c r="EW920" i="2"/>
  <c r="EY919" i="2"/>
  <c r="EW919" i="2"/>
  <c r="EY918" i="2"/>
  <c r="EW918" i="2"/>
  <c r="EY917" i="2"/>
  <c r="EW917" i="2"/>
  <c r="EY916" i="2"/>
  <c r="EW916" i="2"/>
  <c r="EY915" i="2"/>
  <c r="EW915" i="2"/>
  <c r="EY914" i="2"/>
  <c r="EW914" i="2"/>
  <c r="EY913" i="2"/>
  <c r="EW913" i="2"/>
  <c r="EY912" i="2"/>
  <c r="EW912" i="2"/>
  <c r="EY911" i="2"/>
  <c r="EW911" i="2"/>
  <c r="EY910" i="2"/>
  <c r="EW910" i="2"/>
  <c r="EY909" i="2"/>
  <c r="EW909" i="2"/>
  <c r="EY908" i="2"/>
  <c r="EW908" i="2"/>
  <c r="EY907" i="2"/>
  <c r="EW907" i="2"/>
  <c r="EY906" i="2"/>
  <c r="EW906" i="2"/>
  <c r="EY905" i="2"/>
  <c r="EW905" i="2"/>
  <c r="EY904" i="2"/>
  <c r="EW904" i="2"/>
  <c r="EY903" i="2"/>
  <c r="EW903" i="2"/>
  <c r="EY902" i="2"/>
  <c r="EW902" i="2"/>
  <c r="EY901" i="2"/>
  <c r="EW901" i="2"/>
  <c r="EY900" i="2"/>
  <c r="EW900" i="2"/>
  <c r="EY899" i="2"/>
  <c r="EW899" i="2"/>
  <c r="EY898" i="2"/>
  <c r="EW898" i="2"/>
  <c r="EY897" i="2"/>
  <c r="EW897" i="2"/>
  <c r="EY896" i="2"/>
  <c r="EW896" i="2"/>
  <c r="EY895" i="2"/>
  <c r="EW895" i="2"/>
  <c r="EY894" i="2"/>
  <c r="EW894" i="2"/>
  <c r="EY893" i="2"/>
  <c r="EW893" i="2"/>
  <c r="EY892" i="2"/>
  <c r="EW892" i="2"/>
  <c r="EY891" i="2"/>
  <c r="EW891" i="2"/>
  <c r="EY890" i="2"/>
  <c r="EW890" i="2"/>
  <c r="EY889" i="2"/>
  <c r="EW889" i="2"/>
  <c r="EY888" i="2"/>
  <c r="EW888" i="2"/>
  <c r="EY887" i="2"/>
  <c r="EW887" i="2"/>
  <c r="EY886" i="2"/>
  <c r="EW886" i="2"/>
  <c r="EY885" i="2"/>
  <c r="EW885" i="2"/>
  <c r="EY884" i="2"/>
  <c r="EW884" i="2"/>
  <c r="EY883" i="2"/>
  <c r="EW883" i="2"/>
  <c r="EY882" i="2"/>
  <c r="EW882" i="2"/>
  <c r="EY881" i="2"/>
  <c r="EW881" i="2"/>
  <c r="EY880" i="2"/>
  <c r="EW880" i="2"/>
  <c r="EY879" i="2"/>
  <c r="EW879" i="2"/>
  <c r="EY878" i="2"/>
  <c r="EW878" i="2"/>
  <c r="EY877" i="2"/>
  <c r="EW877" i="2"/>
  <c r="EY876" i="2"/>
  <c r="EW876" i="2"/>
  <c r="EY875" i="2"/>
  <c r="EW875" i="2"/>
  <c r="EY874" i="2"/>
  <c r="EW874" i="2"/>
  <c r="EY873" i="2"/>
  <c r="EW873" i="2"/>
  <c r="EY872" i="2"/>
  <c r="EW872" i="2"/>
  <c r="EY871" i="2"/>
  <c r="EW871" i="2"/>
  <c r="EY870" i="2"/>
  <c r="EW870" i="2"/>
  <c r="EY869" i="2"/>
  <c r="EW869" i="2"/>
  <c r="EY868" i="2"/>
  <c r="EW868" i="2"/>
  <c r="EY867" i="2"/>
  <c r="EW867" i="2"/>
  <c r="EY866" i="2"/>
  <c r="EW866" i="2"/>
  <c r="EY865" i="2"/>
  <c r="EW865" i="2"/>
  <c r="EY864" i="2"/>
  <c r="EW864" i="2"/>
  <c r="EY863" i="2"/>
  <c r="EW863" i="2"/>
  <c r="EY862" i="2"/>
  <c r="EW862" i="2"/>
  <c r="EY861" i="2"/>
  <c r="EW861" i="2"/>
  <c r="EY860" i="2"/>
  <c r="EW860" i="2"/>
  <c r="EY859" i="2"/>
  <c r="EW859" i="2"/>
  <c r="EY858" i="2"/>
  <c r="EW858" i="2"/>
  <c r="EY857" i="2"/>
  <c r="EW857" i="2"/>
  <c r="EY856" i="2"/>
  <c r="EW856" i="2"/>
  <c r="EY855" i="2"/>
  <c r="EW855" i="2"/>
  <c r="EY854" i="2"/>
  <c r="EW854" i="2"/>
  <c r="EY853" i="2"/>
  <c r="EW853" i="2"/>
  <c r="EY852" i="2"/>
  <c r="EW852" i="2"/>
  <c r="EY851" i="2"/>
  <c r="EW851" i="2"/>
  <c r="EY850" i="2"/>
  <c r="EW850" i="2"/>
  <c r="EY849" i="2"/>
  <c r="EW849" i="2"/>
  <c r="EY848" i="2"/>
  <c r="EW848" i="2"/>
  <c r="EY847" i="2"/>
  <c r="EW847" i="2"/>
  <c r="EY846" i="2"/>
  <c r="EW846" i="2"/>
  <c r="EY845" i="2"/>
  <c r="EW845" i="2"/>
  <c r="EY844" i="2"/>
  <c r="EW844" i="2"/>
  <c r="EY843" i="2"/>
  <c r="EW843" i="2"/>
  <c r="EY842" i="2"/>
  <c r="EW842" i="2"/>
  <c r="EY841" i="2"/>
  <c r="EW841" i="2"/>
  <c r="EY840" i="2"/>
  <c r="EW840" i="2"/>
  <c r="EY839" i="2"/>
  <c r="EW839" i="2"/>
  <c r="EY838" i="2"/>
  <c r="EW838" i="2"/>
  <c r="EY837" i="2"/>
  <c r="EW837" i="2"/>
  <c r="EY836" i="2"/>
  <c r="EW836" i="2"/>
  <c r="EY835" i="2"/>
  <c r="EW835" i="2"/>
  <c r="EY834" i="2"/>
  <c r="EW834" i="2"/>
  <c r="EY833" i="2"/>
  <c r="EW833" i="2"/>
  <c r="EY832" i="2"/>
  <c r="EW832" i="2"/>
  <c r="EY831" i="2"/>
  <c r="EW831" i="2"/>
  <c r="EY830" i="2"/>
  <c r="EW830" i="2"/>
  <c r="EY829" i="2"/>
  <c r="EW829" i="2"/>
  <c r="EY828" i="2"/>
  <c r="EW828" i="2"/>
  <c r="EY827" i="2"/>
  <c r="EW827" i="2"/>
  <c r="EY826" i="2"/>
  <c r="EW826" i="2"/>
  <c r="EY825" i="2"/>
  <c r="EW825" i="2"/>
  <c r="EY824" i="2"/>
  <c r="EW824" i="2"/>
  <c r="EY823" i="2"/>
  <c r="EW823" i="2"/>
  <c r="EY822" i="2"/>
  <c r="EW822" i="2"/>
  <c r="EY821" i="2"/>
  <c r="EW821" i="2"/>
  <c r="EY820" i="2"/>
  <c r="EW820" i="2"/>
  <c r="EY819" i="2"/>
  <c r="EW819" i="2"/>
  <c r="EY818" i="2"/>
  <c r="EW818" i="2"/>
  <c r="EY817" i="2"/>
  <c r="EW817" i="2"/>
  <c r="EY816" i="2"/>
  <c r="EW816" i="2"/>
  <c r="EY815" i="2"/>
  <c r="EW815" i="2"/>
  <c r="EY814" i="2"/>
  <c r="EW814" i="2"/>
  <c r="EY813" i="2"/>
  <c r="EW813" i="2"/>
  <c r="EY812" i="2"/>
  <c r="EW812" i="2"/>
  <c r="EY811" i="2"/>
  <c r="EW811" i="2"/>
  <c r="EY810" i="2"/>
  <c r="EW810" i="2"/>
  <c r="EY809" i="2"/>
  <c r="EW809" i="2"/>
  <c r="EY808" i="2"/>
  <c r="EW808" i="2"/>
  <c r="EY807" i="2"/>
  <c r="EW807" i="2"/>
  <c r="EY806" i="2"/>
  <c r="EW806" i="2"/>
  <c r="EY805" i="2"/>
  <c r="EW805" i="2"/>
  <c r="EY804" i="2"/>
  <c r="EW804" i="2"/>
  <c r="EY803" i="2"/>
  <c r="EW803" i="2"/>
  <c r="EY802" i="2"/>
  <c r="EW802" i="2"/>
  <c r="EY801" i="2"/>
  <c r="EW801" i="2"/>
  <c r="EY800" i="2"/>
  <c r="EW800" i="2"/>
  <c r="EY799" i="2"/>
  <c r="EW799" i="2"/>
  <c r="EY798" i="2"/>
  <c r="EW798" i="2"/>
  <c r="EY797" i="2"/>
  <c r="EW797" i="2"/>
  <c r="EY796" i="2"/>
  <c r="EW796" i="2"/>
  <c r="EY795" i="2"/>
  <c r="EW795" i="2"/>
  <c r="EY794" i="2"/>
  <c r="EW794" i="2"/>
  <c r="EY793" i="2"/>
  <c r="EW793" i="2"/>
  <c r="EY792" i="2"/>
  <c r="EW792" i="2"/>
  <c r="EY791" i="2"/>
  <c r="EW791" i="2"/>
  <c r="EY790" i="2"/>
  <c r="EW790" i="2"/>
  <c r="EY789" i="2"/>
  <c r="EW789" i="2"/>
  <c r="EY788" i="2"/>
  <c r="EW788" i="2"/>
  <c r="EY787" i="2"/>
  <c r="EW787" i="2"/>
  <c r="EY786" i="2"/>
  <c r="EW786" i="2"/>
  <c r="EY785" i="2"/>
  <c r="EW785" i="2"/>
  <c r="EY784" i="2"/>
  <c r="EW784" i="2"/>
  <c r="EY783" i="2"/>
  <c r="EW783" i="2"/>
  <c r="EY782" i="2"/>
  <c r="EW782" i="2"/>
  <c r="EY781" i="2"/>
  <c r="EW781" i="2"/>
  <c r="EY780" i="2"/>
  <c r="EW780" i="2"/>
  <c r="EY779" i="2"/>
  <c r="EW779" i="2"/>
  <c r="EY778" i="2"/>
  <c r="EW778" i="2"/>
  <c r="EY777" i="2"/>
  <c r="EW777" i="2"/>
  <c r="EY776" i="2"/>
  <c r="EW776" i="2"/>
  <c r="EY775" i="2"/>
  <c r="EW775" i="2"/>
  <c r="EY774" i="2"/>
  <c r="EW774" i="2"/>
  <c r="EY773" i="2"/>
  <c r="EW773" i="2"/>
  <c r="EY772" i="2"/>
  <c r="EW772" i="2"/>
  <c r="EY771" i="2"/>
  <c r="EW771" i="2"/>
  <c r="EY770" i="2"/>
  <c r="EW770" i="2"/>
  <c r="EY769" i="2"/>
  <c r="EW769" i="2"/>
  <c r="EY768" i="2"/>
  <c r="EW768" i="2"/>
  <c r="EY767" i="2"/>
  <c r="EW767" i="2"/>
  <c r="EY766" i="2"/>
  <c r="EW766" i="2"/>
  <c r="EY765" i="2"/>
  <c r="EW765" i="2"/>
  <c r="EY764" i="2"/>
  <c r="EW764" i="2"/>
  <c r="EY763" i="2"/>
  <c r="EW763" i="2"/>
  <c r="EY762" i="2"/>
  <c r="EW762" i="2"/>
  <c r="EY761" i="2"/>
  <c r="EW761" i="2"/>
  <c r="EY760" i="2"/>
  <c r="EW760" i="2"/>
  <c r="EY759" i="2"/>
  <c r="EW759" i="2"/>
  <c r="EY758" i="2"/>
  <c r="EW758" i="2"/>
  <c r="EY757" i="2"/>
  <c r="EW757" i="2"/>
  <c r="EY756" i="2"/>
  <c r="EW756" i="2"/>
  <c r="EY755" i="2"/>
  <c r="EW755" i="2"/>
  <c r="EY754" i="2"/>
  <c r="EW754" i="2"/>
  <c r="EY753" i="2"/>
  <c r="EW753" i="2"/>
  <c r="EY752" i="2"/>
  <c r="EW752" i="2"/>
  <c r="EY751" i="2"/>
  <c r="EW751" i="2"/>
  <c r="EY750" i="2"/>
  <c r="EW750" i="2"/>
  <c r="EY749" i="2"/>
  <c r="EW749" i="2"/>
  <c r="EY748" i="2"/>
  <c r="EW748" i="2"/>
  <c r="EY747" i="2"/>
  <c r="EW747" i="2"/>
  <c r="EY746" i="2"/>
  <c r="EW746" i="2"/>
  <c r="EY745" i="2"/>
  <c r="EW745" i="2"/>
  <c r="EY744" i="2"/>
  <c r="EW744" i="2"/>
  <c r="EY743" i="2"/>
  <c r="EW743" i="2"/>
  <c r="EY742" i="2"/>
  <c r="EW742" i="2"/>
  <c r="EY741" i="2"/>
  <c r="EW741" i="2"/>
  <c r="EY740" i="2"/>
  <c r="EW740" i="2"/>
  <c r="EY739" i="2"/>
  <c r="EW739" i="2"/>
  <c r="EY738" i="2"/>
  <c r="EW738" i="2"/>
  <c r="EY737" i="2"/>
  <c r="EW737" i="2"/>
  <c r="EY736" i="2"/>
  <c r="EW736" i="2"/>
  <c r="EY735" i="2"/>
  <c r="EW735" i="2"/>
  <c r="EY734" i="2"/>
  <c r="EW734" i="2"/>
  <c r="EY733" i="2"/>
  <c r="EW733" i="2"/>
  <c r="EY732" i="2"/>
  <c r="EW732" i="2"/>
  <c r="EY731" i="2"/>
  <c r="EW731" i="2"/>
  <c r="EY730" i="2"/>
  <c r="EW730" i="2"/>
  <c r="EY729" i="2"/>
  <c r="EW729" i="2"/>
  <c r="EY728" i="2"/>
  <c r="EW728" i="2"/>
  <c r="EY727" i="2"/>
  <c r="EW727" i="2"/>
  <c r="EY726" i="2"/>
  <c r="EW726" i="2"/>
  <c r="EY725" i="2"/>
  <c r="EW725" i="2"/>
  <c r="EY724" i="2"/>
  <c r="EW724" i="2"/>
  <c r="EY723" i="2"/>
  <c r="EW723" i="2"/>
  <c r="EY722" i="2"/>
  <c r="EW722" i="2"/>
  <c r="EY721" i="2"/>
  <c r="EW721" i="2"/>
  <c r="EY720" i="2"/>
  <c r="EW720" i="2"/>
  <c r="EY719" i="2"/>
  <c r="EW719" i="2"/>
  <c r="EY718" i="2"/>
  <c r="EW718" i="2"/>
  <c r="EY717" i="2"/>
  <c r="EW717" i="2"/>
  <c r="EY716" i="2"/>
  <c r="EW716" i="2"/>
  <c r="EY715" i="2"/>
  <c r="EW715" i="2"/>
  <c r="EY714" i="2"/>
  <c r="EW714" i="2"/>
  <c r="EY713" i="2"/>
  <c r="EW713" i="2"/>
  <c r="EY712" i="2"/>
  <c r="EW712" i="2"/>
  <c r="EY711" i="2"/>
  <c r="EW711" i="2"/>
  <c r="EY710" i="2"/>
  <c r="EW710" i="2"/>
  <c r="EY709" i="2"/>
  <c r="EW709" i="2"/>
  <c r="EY708" i="2"/>
  <c r="EW708" i="2"/>
  <c r="EY707" i="2"/>
  <c r="EW707" i="2"/>
  <c r="EY706" i="2"/>
  <c r="EW706" i="2"/>
  <c r="EY705" i="2"/>
  <c r="EW705" i="2"/>
  <c r="EY704" i="2"/>
  <c r="EW704" i="2"/>
  <c r="EY703" i="2"/>
  <c r="EW703" i="2"/>
  <c r="EY702" i="2"/>
  <c r="EW702" i="2"/>
  <c r="EY701" i="2"/>
  <c r="EW701" i="2"/>
  <c r="EY700" i="2"/>
  <c r="EW700" i="2"/>
  <c r="EY699" i="2"/>
  <c r="EW699" i="2"/>
  <c r="EY698" i="2"/>
  <c r="EW698" i="2"/>
  <c r="EY697" i="2"/>
  <c r="EW697" i="2"/>
  <c r="EY696" i="2"/>
  <c r="EW696" i="2"/>
  <c r="EY695" i="2"/>
  <c r="EW695" i="2"/>
  <c r="EY694" i="2"/>
  <c r="EW694" i="2"/>
  <c r="EY693" i="2"/>
  <c r="EW693" i="2"/>
  <c r="EY692" i="2"/>
  <c r="EW692" i="2"/>
  <c r="EY691" i="2"/>
  <c r="EW691" i="2"/>
  <c r="EY690" i="2"/>
  <c r="EW690" i="2"/>
  <c r="EY689" i="2"/>
  <c r="EW689" i="2"/>
  <c r="EY688" i="2"/>
  <c r="EW688" i="2"/>
  <c r="EY687" i="2"/>
  <c r="EW687" i="2"/>
  <c r="EY686" i="2"/>
  <c r="EW686" i="2"/>
  <c r="EY685" i="2"/>
  <c r="EW685" i="2"/>
  <c r="EY684" i="2"/>
  <c r="EW684" i="2"/>
  <c r="EY683" i="2"/>
  <c r="EW683" i="2"/>
  <c r="EY682" i="2"/>
  <c r="EW682" i="2"/>
  <c r="EY681" i="2"/>
  <c r="EW681" i="2"/>
  <c r="EY680" i="2"/>
  <c r="EW680" i="2"/>
  <c r="EY679" i="2"/>
  <c r="EW679" i="2"/>
  <c r="EY678" i="2"/>
  <c r="EW678" i="2"/>
  <c r="EY677" i="2"/>
  <c r="EW677" i="2"/>
  <c r="EY676" i="2"/>
  <c r="EW676" i="2"/>
  <c r="EY675" i="2"/>
  <c r="EW675" i="2"/>
  <c r="EY674" i="2"/>
  <c r="EW674" i="2"/>
  <c r="EY673" i="2"/>
  <c r="EW673" i="2"/>
  <c r="EY672" i="2"/>
  <c r="EW672" i="2"/>
  <c r="EY671" i="2"/>
  <c r="EW671" i="2"/>
  <c r="EY670" i="2"/>
  <c r="EW670" i="2"/>
  <c r="EY669" i="2"/>
  <c r="EW669" i="2"/>
  <c r="EY668" i="2"/>
  <c r="EW668" i="2"/>
  <c r="EY667" i="2"/>
  <c r="EW667" i="2"/>
  <c r="EY666" i="2"/>
  <c r="EW666" i="2"/>
  <c r="EY665" i="2"/>
  <c r="EW665" i="2"/>
  <c r="EY664" i="2"/>
  <c r="EW664" i="2"/>
  <c r="EY663" i="2"/>
  <c r="EW663" i="2"/>
  <c r="EY662" i="2"/>
  <c r="EW662" i="2"/>
  <c r="EY661" i="2"/>
  <c r="EW661" i="2"/>
  <c r="EY660" i="2"/>
  <c r="EW660" i="2"/>
  <c r="EY659" i="2"/>
  <c r="EW659" i="2"/>
  <c r="EY658" i="2"/>
  <c r="EW658" i="2"/>
  <c r="EY657" i="2"/>
  <c r="EW657" i="2"/>
  <c r="EY656" i="2"/>
  <c r="EW656" i="2"/>
  <c r="EY655" i="2"/>
  <c r="EW655" i="2"/>
  <c r="EY654" i="2"/>
  <c r="EW654" i="2"/>
  <c r="EY653" i="2"/>
  <c r="EW653" i="2"/>
  <c r="EY652" i="2"/>
  <c r="EW652" i="2"/>
  <c r="EY651" i="2"/>
  <c r="EW651" i="2"/>
  <c r="EY650" i="2"/>
  <c r="EW650" i="2"/>
  <c r="EY649" i="2"/>
  <c r="EW649" i="2"/>
  <c r="EY648" i="2"/>
  <c r="EW648" i="2"/>
  <c r="EY647" i="2"/>
  <c r="EW647" i="2"/>
  <c r="EY646" i="2"/>
  <c r="EW646" i="2"/>
  <c r="EY645" i="2"/>
  <c r="EW645" i="2"/>
  <c r="EY644" i="2"/>
  <c r="EW644" i="2"/>
  <c r="EY643" i="2"/>
  <c r="EW643" i="2"/>
  <c r="EY642" i="2"/>
  <c r="EW642" i="2"/>
  <c r="EY641" i="2"/>
  <c r="EW641" i="2"/>
  <c r="EY640" i="2"/>
  <c r="EW640" i="2"/>
  <c r="EY639" i="2"/>
  <c r="EW639" i="2"/>
  <c r="EY638" i="2"/>
  <c r="EW638" i="2"/>
  <c r="EY637" i="2"/>
  <c r="EW637" i="2"/>
  <c r="EY636" i="2"/>
  <c r="EW636" i="2"/>
  <c r="EY635" i="2"/>
  <c r="EW635" i="2"/>
  <c r="EY634" i="2"/>
  <c r="EW634" i="2"/>
  <c r="EY633" i="2"/>
  <c r="EW633" i="2"/>
  <c r="EY632" i="2"/>
  <c r="EW632" i="2"/>
  <c r="EY631" i="2"/>
  <c r="EW631" i="2"/>
  <c r="EY630" i="2"/>
  <c r="EW630" i="2"/>
  <c r="EY629" i="2"/>
  <c r="EW629" i="2"/>
  <c r="EY628" i="2"/>
  <c r="EW628" i="2"/>
  <c r="EY627" i="2"/>
  <c r="EW627" i="2"/>
  <c r="EY626" i="2"/>
  <c r="EW626" i="2"/>
  <c r="EY625" i="2"/>
  <c r="EW625" i="2"/>
  <c r="EY624" i="2"/>
  <c r="EW624" i="2"/>
  <c r="EY623" i="2"/>
  <c r="EW623" i="2"/>
  <c r="EY622" i="2"/>
  <c r="EW622" i="2"/>
  <c r="EY621" i="2"/>
  <c r="EW621" i="2"/>
  <c r="EY620" i="2"/>
  <c r="EW620" i="2"/>
  <c r="EY619" i="2"/>
  <c r="EW619" i="2"/>
  <c r="EY618" i="2"/>
  <c r="EW618" i="2"/>
  <c r="EY617" i="2"/>
  <c r="EW617" i="2"/>
  <c r="EY616" i="2"/>
  <c r="EW616" i="2"/>
  <c r="EY615" i="2"/>
  <c r="EW615" i="2"/>
  <c r="EY614" i="2"/>
  <c r="EW614" i="2"/>
  <c r="EY613" i="2"/>
  <c r="EW613" i="2"/>
  <c r="EY612" i="2"/>
  <c r="EW612" i="2"/>
  <c r="EY611" i="2"/>
  <c r="EW611" i="2"/>
  <c r="EY610" i="2"/>
  <c r="EW610" i="2"/>
  <c r="EY609" i="2"/>
  <c r="EW609" i="2"/>
  <c r="EY608" i="2"/>
  <c r="EW608" i="2"/>
  <c r="EY607" i="2"/>
  <c r="EW607" i="2"/>
  <c r="EY606" i="2"/>
  <c r="EW606" i="2"/>
  <c r="EY605" i="2"/>
  <c r="EW605" i="2"/>
  <c r="EY604" i="2"/>
  <c r="EW604" i="2"/>
  <c r="EY603" i="2"/>
  <c r="EW603" i="2"/>
  <c r="EY602" i="2"/>
  <c r="EW602" i="2"/>
  <c r="EY601" i="2"/>
  <c r="EW601" i="2"/>
  <c r="EY600" i="2"/>
  <c r="EW600" i="2"/>
  <c r="EY599" i="2"/>
  <c r="EW599" i="2"/>
  <c r="EY598" i="2"/>
  <c r="EW598" i="2"/>
  <c r="EY597" i="2"/>
  <c r="EW597" i="2"/>
  <c r="EY596" i="2"/>
  <c r="EW596" i="2"/>
  <c r="EY595" i="2"/>
  <c r="EW595" i="2"/>
  <c r="EY594" i="2"/>
  <c r="EW594" i="2"/>
  <c r="EY593" i="2"/>
  <c r="EW593" i="2"/>
  <c r="EY592" i="2"/>
  <c r="EW592" i="2"/>
  <c r="EY591" i="2"/>
  <c r="EW591" i="2"/>
  <c r="EY590" i="2"/>
  <c r="EW590" i="2"/>
  <c r="EY589" i="2"/>
  <c r="EW589" i="2"/>
  <c r="EY588" i="2"/>
  <c r="EW588" i="2"/>
  <c r="EY587" i="2"/>
  <c r="EW587" i="2"/>
  <c r="EY586" i="2"/>
  <c r="EW586" i="2"/>
  <c r="EY585" i="2"/>
  <c r="EW585" i="2"/>
  <c r="EY584" i="2"/>
  <c r="EW584" i="2"/>
  <c r="EY583" i="2"/>
  <c r="EW583" i="2"/>
  <c r="EY582" i="2"/>
  <c r="EW582" i="2"/>
  <c r="EY581" i="2"/>
  <c r="EW581" i="2"/>
  <c r="EY580" i="2"/>
  <c r="EW580" i="2"/>
  <c r="EY579" i="2"/>
  <c r="EW579" i="2"/>
  <c r="EY578" i="2"/>
  <c r="EW578" i="2"/>
  <c r="EY577" i="2"/>
  <c r="EW577" i="2"/>
  <c r="EY576" i="2"/>
  <c r="EW576" i="2"/>
  <c r="EY575" i="2"/>
  <c r="EW575" i="2"/>
  <c r="EY574" i="2"/>
  <c r="EW574" i="2"/>
  <c r="EY573" i="2"/>
  <c r="EW573" i="2"/>
  <c r="EY572" i="2"/>
  <c r="EW572" i="2"/>
  <c r="EY571" i="2"/>
  <c r="EW571" i="2"/>
  <c r="EY570" i="2"/>
  <c r="EW570" i="2"/>
  <c r="EY569" i="2"/>
  <c r="EW569" i="2"/>
  <c r="EY568" i="2"/>
  <c r="EW568" i="2"/>
  <c r="EY567" i="2"/>
  <c r="EW567" i="2"/>
  <c r="EY566" i="2"/>
  <c r="EW566" i="2"/>
  <c r="EY565" i="2"/>
  <c r="EW565" i="2"/>
  <c r="EY564" i="2"/>
  <c r="EW564" i="2"/>
  <c r="EY563" i="2"/>
  <c r="EW563" i="2"/>
  <c r="EY562" i="2"/>
  <c r="EW562" i="2"/>
  <c r="EY561" i="2"/>
  <c r="EW561" i="2"/>
  <c r="EY560" i="2"/>
  <c r="EW560" i="2"/>
  <c r="EY559" i="2"/>
  <c r="EW559" i="2"/>
  <c r="EY558" i="2"/>
  <c r="EW558" i="2"/>
  <c r="EY557" i="2"/>
  <c r="EW557" i="2"/>
  <c r="EY556" i="2"/>
  <c r="EW556" i="2"/>
  <c r="EY555" i="2"/>
  <c r="EW555" i="2"/>
  <c r="EY554" i="2"/>
  <c r="EW554" i="2"/>
  <c r="EY553" i="2"/>
  <c r="EW553" i="2"/>
  <c r="EY552" i="2"/>
  <c r="EW552" i="2"/>
  <c r="EY551" i="2"/>
  <c r="EW551" i="2"/>
  <c r="EY550" i="2"/>
  <c r="EW550" i="2"/>
  <c r="EY549" i="2"/>
  <c r="EW549" i="2"/>
  <c r="EY548" i="2"/>
  <c r="EW548" i="2"/>
  <c r="EY547" i="2"/>
  <c r="EW547" i="2"/>
  <c r="EY546" i="2"/>
  <c r="EW546" i="2"/>
  <c r="EY545" i="2"/>
  <c r="EW545" i="2"/>
  <c r="EY544" i="2"/>
  <c r="EW544" i="2"/>
  <c r="EY543" i="2"/>
  <c r="EW543" i="2"/>
  <c r="EY542" i="2"/>
  <c r="EW542" i="2"/>
  <c r="EY541" i="2"/>
  <c r="EW541" i="2"/>
  <c r="EY540" i="2"/>
  <c r="EW540" i="2"/>
  <c r="EY539" i="2"/>
  <c r="EW539" i="2"/>
  <c r="EY538" i="2"/>
  <c r="EW538" i="2"/>
  <c r="EY537" i="2"/>
  <c r="EW537" i="2"/>
  <c r="EY536" i="2"/>
  <c r="EW536" i="2"/>
  <c r="EY535" i="2"/>
  <c r="EW535" i="2"/>
  <c r="EY534" i="2"/>
  <c r="EW534" i="2"/>
  <c r="EY533" i="2"/>
  <c r="EW533" i="2"/>
  <c r="EY532" i="2"/>
  <c r="EW532" i="2"/>
  <c r="EY531" i="2"/>
  <c r="EW531" i="2"/>
  <c r="EY530" i="2"/>
  <c r="EW530" i="2"/>
  <c r="EY529" i="2"/>
  <c r="EW529" i="2"/>
  <c r="EY528" i="2"/>
  <c r="EW528" i="2"/>
  <c r="EY527" i="2"/>
  <c r="EW527" i="2"/>
  <c r="EY526" i="2"/>
  <c r="EW526" i="2"/>
  <c r="EY525" i="2"/>
  <c r="EW525" i="2"/>
  <c r="EY524" i="2"/>
  <c r="EW524" i="2"/>
  <c r="EY523" i="2"/>
  <c r="EW523" i="2"/>
  <c r="EY522" i="2"/>
  <c r="EW522" i="2"/>
  <c r="EY521" i="2"/>
  <c r="EW521" i="2"/>
  <c r="EY520" i="2"/>
  <c r="EW520" i="2"/>
  <c r="EY519" i="2"/>
  <c r="EW519" i="2"/>
  <c r="EY518" i="2"/>
  <c r="EW518" i="2"/>
  <c r="EY517" i="2"/>
  <c r="EW517" i="2"/>
  <c r="EY516" i="2"/>
  <c r="EW516" i="2"/>
  <c r="EY515" i="2"/>
  <c r="EW515" i="2"/>
  <c r="EY514" i="2"/>
  <c r="EW514" i="2"/>
  <c r="EY513" i="2"/>
  <c r="EW513" i="2"/>
  <c r="EY512" i="2"/>
  <c r="EW512" i="2"/>
  <c r="EY511" i="2"/>
  <c r="EW511" i="2"/>
  <c r="EY510" i="2"/>
  <c r="EW510" i="2"/>
  <c r="EY509" i="2"/>
  <c r="EW509" i="2"/>
  <c r="EY508" i="2"/>
  <c r="EW508" i="2"/>
  <c r="EY507" i="2"/>
  <c r="EW507" i="2"/>
  <c r="EY506" i="2"/>
  <c r="EW506" i="2"/>
  <c r="EY505" i="2"/>
  <c r="EW505" i="2"/>
  <c r="EY504" i="2"/>
  <c r="EW504" i="2"/>
  <c r="EY503" i="2"/>
  <c r="EW503" i="2"/>
  <c r="EY502" i="2"/>
  <c r="EW502" i="2"/>
  <c r="EY501" i="2"/>
  <c r="EW501" i="2"/>
  <c r="EY500" i="2"/>
  <c r="EW500" i="2"/>
  <c r="EY499" i="2"/>
  <c r="EW499" i="2"/>
  <c r="EY498" i="2"/>
  <c r="EW498" i="2"/>
  <c r="EY497" i="2"/>
  <c r="EW497" i="2"/>
  <c r="EY496" i="2"/>
  <c r="EW496" i="2"/>
  <c r="EY495" i="2"/>
  <c r="EW495" i="2"/>
  <c r="EY494" i="2"/>
  <c r="EW494" i="2"/>
  <c r="EY493" i="2"/>
  <c r="EW493" i="2"/>
  <c r="EY492" i="2"/>
  <c r="EW492" i="2"/>
  <c r="EY491" i="2"/>
  <c r="EW491" i="2"/>
  <c r="EY490" i="2"/>
  <c r="EW490" i="2"/>
  <c r="EY489" i="2"/>
  <c r="EW489" i="2"/>
  <c r="EY488" i="2"/>
  <c r="EW488" i="2"/>
  <c r="EY487" i="2"/>
  <c r="EW487" i="2"/>
  <c r="EY486" i="2"/>
  <c r="EW486" i="2"/>
  <c r="EY485" i="2"/>
  <c r="EW485" i="2"/>
  <c r="EY484" i="2"/>
  <c r="EW484" i="2"/>
  <c r="EY483" i="2"/>
  <c r="EW483" i="2"/>
  <c r="EY482" i="2"/>
  <c r="EW482" i="2"/>
  <c r="EY481" i="2"/>
  <c r="EW481" i="2"/>
  <c r="EY480" i="2"/>
  <c r="EW480" i="2"/>
  <c r="EY479" i="2"/>
  <c r="EW479" i="2"/>
  <c r="EY478" i="2"/>
  <c r="EW478" i="2"/>
  <c r="EY477" i="2"/>
  <c r="EW477" i="2"/>
  <c r="EY476" i="2"/>
  <c r="EW476" i="2"/>
  <c r="EY475" i="2"/>
  <c r="EW475" i="2"/>
  <c r="EY474" i="2"/>
  <c r="EW474" i="2"/>
  <c r="EY473" i="2"/>
  <c r="EW473" i="2"/>
  <c r="EY472" i="2"/>
  <c r="EW472" i="2"/>
  <c r="EY471" i="2"/>
  <c r="EW471" i="2"/>
  <c r="EY470" i="2"/>
  <c r="EW470" i="2"/>
  <c r="EY469" i="2"/>
  <c r="EW469" i="2"/>
  <c r="EY468" i="2"/>
  <c r="EW468" i="2"/>
  <c r="EY467" i="2"/>
  <c r="EW467" i="2"/>
  <c r="EY466" i="2"/>
  <c r="EW466" i="2"/>
  <c r="EY465" i="2"/>
  <c r="EW465" i="2"/>
  <c r="EY464" i="2"/>
  <c r="EW464" i="2"/>
  <c r="EY463" i="2"/>
  <c r="EW463" i="2"/>
  <c r="EY462" i="2"/>
  <c r="EW462" i="2"/>
  <c r="EY461" i="2"/>
  <c r="EW461" i="2"/>
  <c r="EY460" i="2"/>
  <c r="EW460" i="2"/>
  <c r="EY459" i="2"/>
  <c r="EW459" i="2"/>
  <c r="EY458" i="2"/>
  <c r="EW458" i="2"/>
  <c r="EY457" i="2"/>
  <c r="EW457" i="2"/>
  <c r="EY456" i="2"/>
  <c r="EW456" i="2"/>
  <c r="EY455" i="2"/>
  <c r="EW455" i="2"/>
  <c r="EY454" i="2"/>
  <c r="EW454" i="2"/>
  <c r="EY453" i="2"/>
  <c r="EW453" i="2"/>
  <c r="EY452" i="2"/>
  <c r="EW452" i="2"/>
  <c r="EY451" i="2"/>
  <c r="EW451" i="2"/>
  <c r="EY450" i="2"/>
  <c r="EW450" i="2"/>
  <c r="EY449" i="2"/>
  <c r="EW449" i="2"/>
  <c r="EY448" i="2"/>
  <c r="EW448" i="2"/>
  <c r="EY447" i="2"/>
  <c r="EW447" i="2"/>
  <c r="EY446" i="2"/>
  <c r="EW446" i="2"/>
  <c r="EY445" i="2"/>
  <c r="EW445" i="2"/>
  <c r="EY444" i="2"/>
  <c r="EW444" i="2"/>
  <c r="EY443" i="2"/>
  <c r="EW443" i="2"/>
  <c r="EY442" i="2"/>
  <c r="EW442" i="2"/>
  <c r="EY441" i="2"/>
  <c r="EW441" i="2"/>
  <c r="EY440" i="2"/>
  <c r="EW440" i="2"/>
  <c r="EY439" i="2"/>
  <c r="EW439" i="2"/>
  <c r="EY438" i="2"/>
  <c r="EW438" i="2"/>
  <c r="EY437" i="2"/>
  <c r="EW437" i="2"/>
  <c r="EY436" i="2"/>
  <c r="EW436" i="2"/>
  <c r="EY435" i="2"/>
  <c r="EW435" i="2"/>
  <c r="EY434" i="2"/>
  <c r="EW434" i="2"/>
  <c r="EY433" i="2"/>
  <c r="EW433" i="2"/>
  <c r="EY432" i="2"/>
  <c r="EW432" i="2"/>
  <c r="EY431" i="2"/>
  <c r="EW431" i="2"/>
  <c r="EY430" i="2"/>
  <c r="EW430" i="2"/>
  <c r="EY429" i="2"/>
  <c r="EW429" i="2"/>
  <c r="EY428" i="2"/>
  <c r="EW428" i="2"/>
  <c r="EY427" i="2"/>
  <c r="EW427" i="2"/>
  <c r="EY426" i="2"/>
  <c r="EW426" i="2"/>
  <c r="EY425" i="2"/>
  <c r="EW425" i="2"/>
  <c r="EY424" i="2"/>
  <c r="EW424" i="2"/>
  <c r="EY423" i="2"/>
  <c r="EW423" i="2"/>
  <c r="EY422" i="2"/>
  <c r="EW422" i="2"/>
  <c r="EY421" i="2"/>
  <c r="EW421" i="2"/>
  <c r="EY420" i="2"/>
  <c r="EW420" i="2"/>
  <c r="EY419" i="2"/>
  <c r="EW419" i="2"/>
  <c r="EY418" i="2"/>
  <c r="EW418" i="2"/>
  <c r="EY417" i="2"/>
  <c r="EW417" i="2"/>
  <c r="EY416" i="2"/>
  <c r="EW416" i="2"/>
  <c r="EY415" i="2"/>
  <c r="EW415" i="2"/>
  <c r="EY414" i="2"/>
  <c r="EW414" i="2"/>
  <c r="EY413" i="2"/>
  <c r="EW413" i="2"/>
  <c r="EY412" i="2"/>
  <c r="EW412" i="2"/>
  <c r="EY411" i="2"/>
  <c r="EW411" i="2"/>
  <c r="EY410" i="2"/>
  <c r="EW410" i="2"/>
  <c r="EY409" i="2"/>
  <c r="EW409" i="2"/>
  <c r="EY408" i="2"/>
  <c r="EW408" i="2"/>
  <c r="EY407" i="2"/>
  <c r="EW407" i="2"/>
  <c r="EY406" i="2"/>
  <c r="EW406" i="2"/>
  <c r="EY405" i="2"/>
  <c r="EW405" i="2"/>
  <c r="EY404" i="2"/>
  <c r="EW404" i="2"/>
  <c r="EY403" i="2"/>
  <c r="EW403" i="2"/>
  <c r="EY402" i="2"/>
  <c r="EW402" i="2"/>
  <c r="EY401" i="2"/>
  <c r="EW401" i="2"/>
  <c r="EY400" i="2"/>
  <c r="EW400" i="2"/>
  <c r="EY399" i="2"/>
  <c r="EW399" i="2"/>
  <c r="EY398" i="2"/>
  <c r="EW398" i="2"/>
  <c r="EY397" i="2"/>
  <c r="EW397" i="2"/>
  <c r="EY396" i="2"/>
  <c r="EW396" i="2"/>
  <c r="EY395" i="2"/>
  <c r="EW395" i="2"/>
  <c r="EY394" i="2"/>
  <c r="EW394" i="2"/>
  <c r="EY393" i="2"/>
  <c r="EW393" i="2"/>
  <c r="EY392" i="2"/>
  <c r="EW392" i="2"/>
  <c r="EY391" i="2"/>
  <c r="EW391" i="2"/>
  <c r="EY390" i="2"/>
  <c r="EW390" i="2"/>
  <c r="EY389" i="2"/>
  <c r="EW389" i="2"/>
  <c r="EY388" i="2"/>
  <c r="EW388" i="2"/>
  <c r="EY387" i="2"/>
  <c r="EW387" i="2"/>
  <c r="EY386" i="2"/>
  <c r="EW386" i="2"/>
  <c r="EY385" i="2"/>
  <c r="EW385" i="2"/>
  <c r="EY384" i="2"/>
  <c r="EW384" i="2"/>
  <c r="EY383" i="2"/>
  <c r="EW383" i="2"/>
  <c r="EY382" i="2"/>
  <c r="EW382" i="2"/>
  <c r="EY381" i="2"/>
  <c r="EW381" i="2"/>
  <c r="EY380" i="2"/>
  <c r="EW380" i="2"/>
  <c r="EY379" i="2"/>
  <c r="EW379" i="2"/>
  <c r="EY378" i="2"/>
  <c r="EW378" i="2"/>
  <c r="EY377" i="2"/>
  <c r="EW377" i="2"/>
  <c r="EY376" i="2"/>
  <c r="EW376" i="2"/>
  <c r="EY375" i="2"/>
  <c r="EW375" i="2"/>
  <c r="EY374" i="2"/>
  <c r="EW374" i="2"/>
  <c r="EY373" i="2"/>
  <c r="EW373" i="2"/>
  <c r="EY372" i="2"/>
  <c r="EW372" i="2"/>
  <c r="EY371" i="2"/>
  <c r="EW371" i="2"/>
  <c r="EY370" i="2"/>
  <c r="EW370" i="2"/>
  <c r="EY369" i="2"/>
  <c r="EW369" i="2"/>
  <c r="EY368" i="2"/>
  <c r="EW368" i="2"/>
  <c r="EY367" i="2"/>
  <c r="EW367" i="2"/>
  <c r="EY366" i="2"/>
  <c r="EW366" i="2"/>
  <c r="EY365" i="2"/>
  <c r="EW365" i="2"/>
  <c r="EY364" i="2"/>
  <c r="EW364" i="2"/>
  <c r="EY363" i="2"/>
  <c r="EW363" i="2"/>
  <c r="EY362" i="2"/>
  <c r="EW362" i="2"/>
  <c r="EY361" i="2"/>
  <c r="EW361" i="2"/>
  <c r="EY360" i="2"/>
  <c r="EW360" i="2"/>
  <c r="EY359" i="2"/>
  <c r="EW359" i="2"/>
  <c r="EY358" i="2"/>
  <c r="EW358" i="2"/>
  <c r="EY357" i="2"/>
  <c r="EW357" i="2"/>
  <c r="EY356" i="2"/>
  <c r="EW356" i="2"/>
  <c r="EY355" i="2"/>
  <c r="EW355" i="2"/>
  <c r="EY354" i="2"/>
  <c r="EW354" i="2"/>
  <c r="EY353" i="2"/>
  <c r="EW353" i="2"/>
  <c r="EY352" i="2"/>
  <c r="EW352" i="2"/>
  <c r="EY351" i="2"/>
  <c r="EW351" i="2"/>
  <c r="EY350" i="2"/>
  <c r="EW350" i="2"/>
  <c r="EY349" i="2"/>
  <c r="EW349" i="2"/>
  <c r="EY348" i="2"/>
  <c r="EW348" i="2"/>
  <c r="EY347" i="2"/>
  <c r="EW347" i="2"/>
  <c r="EY346" i="2"/>
  <c r="EW346" i="2"/>
  <c r="EY345" i="2"/>
  <c r="EW345" i="2"/>
  <c r="EY344" i="2"/>
  <c r="EW344" i="2"/>
  <c r="EY343" i="2"/>
  <c r="EW343" i="2"/>
  <c r="EY342" i="2"/>
  <c r="EW342" i="2"/>
  <c r="EY341" i="2"/>
  <c r="EW341" i="2"/>
  <c r="EY340" i="2"/>
  <c r="EW340" i="2"/>
  <c r="EY339" i="2"/>
  <c r="EW339" i="2"/>
  <c r="EY338" i="2"/>
  <c r="EW338" i="2"/>
  <c r="EY337" i="2"/>
  <c r="EW337" i="2"/>
  <c r="EY336" i="2"/>
  <c r="EW336" i="2"/>
  <c r="EY335" i="2"/>
  <c r="EW335" i="2"/>
  <c r="EY334" i="2"/>
  <c r="EW334" i="2"/>
  <c r="EY333" i="2"/>
  <c r="EW333" i="2"/>
  <c r="EY332" i="2"/>
  <c r="EW332" i="2"/>
  <c r="EY331" i="2"/>
  <c r="EW331" i="2"/>
  <c r="EY330" i="2"/>
  <c r="EW330" i="2"/>
  <c r="EY329" i="2"/>
  <c r="EW329" i="2"/>
  <c r="EY328" i="2"/>
  <c r="EW328" i="2"/>
  <c r="EY327" i="2"/>
  <c r="EW327" i="2"/>
  <c r="EY326" i="2"/>
  <c r="EW326" i="2"/>
  <c r="EY325" i="2"/>
  <c r="EW325" i="2"/>
  <c r="EY324" i="2"/>
  <c r="EW324" i="2"/>
  <c r="EY323" i="2"/>
  <c r="EW323" i="2"/>
  <c r="EY322" i="2"/>
  <c r="EW322" i="2"/>
  <c r="EY321" i="2"/>
  <c r="EW321" i="2"/>
  <c r="EY320" i="2"/>
  <c r="EW320" i="2"/>
  <c r="EY319" i="2"/>
  <c r="EW319" i="2"/>
  <c r="EY318" i="2"/>
  <c r="EW318" i="2"/>
  <c r="EY317" i="2"/>
  <c r="EW317" i="2"/>
  <c r="EY316" i="2"/>
  <c r="EW316" i="2"/>
  <c r="EY315" i="2"/>
  <c r="EW315" i="2"/>
  <c r="EY314" i="2"/>
  <c r="EW314" i="2"/>
  <c r="EY313" i="2"/>
  <c r="EW313" i="2"/>
  <c r="EY312" i="2"/>
  <c r="EW312" i="2"/>
  <c r="EY311" i="2"/>
  <c r="EW311" i="2"/>
  <c r="EY310" i="2"/>
  <c r="EW310" i="2"/>
  <c r="EY309" i="2"/>
  <c r="EW309" i="2"/>
  <c r="EY308" i="2"/>
  <c r="EW308" i="2"/>
  <c r="EY307" i="2"/>
  <c r="EW307" i="2"/>
  <c r="EY306" i="2"/>
  <c r="EW306" i="2"/>
  <c r="EY305" i="2"/>
  <c r="EW305" i="2"/>
  <c r="EY304" i="2"/>
  <c r="EW304" i="2"/>
  <c r="EY303" i="2"/>
  <c r="EW303" i="2"/>
  <c r="EY302" i="2"/>
  <c r="EW302" i="2"/>
  <c r="EY301" i="2"/>
  <c r="EW301" i="2"/>
  <c r="EY300" i="2"/>
  <c r="EW300" i="2"/>
  <c r="EY299" i="2"/>
  <c r="EW299" i="2"/>
  <c r="EY298" i="2"/>
  <c r="EW298" i="2"/>
  <c r="EY297" i="2"/>
  <c r="EW297" i="2"/>
  <c r="EY296" i="2"/>
  <c r="EW296" i="2"/>
  <c r="EY295" i="2"/>
  <c r="EW295" i="2"/>
  <c r="EY294" i="2"/>
  <c r="EW294" i="2"/>
  <c r="EY293" i="2"/>
  <c r="EW293" i="2"/>
  <c r="EY292" i="2"/>
  <c r="EW292" i="2"/>
  <c r="EY291" i="2"/>
  <c r="EW291" i="2"/>
  <c r="EY290" i="2"/>
  <c r="EW290" i="2"/>
  <c r="EY289" i="2"/>
  <c r="EW289" i="2"/>
  <c r="EY288" i="2"/>
  <c r="EW288" i="2"/>
  <c r="EY287" i="2"/>
  <c r="EW287" i="2"/>
  <c r="EY286" i="2"/>
  <c r="EW286" i="2"/>
  <c r="EY285" i="2"/>
  <c r="EW285" i="2"/>
  <c r="EY284" i="2"/>
  <c r="EW284" i="2"/>
  <c r="EY283" i="2"/>
  <c r="EW283" i="2"/>
  <c r="EY282" i="2"/>
  <c r="EW282" i="2"/>
  <c r="EY281" i="2"/>
  <c r="EW281" i="2"/>
  <c r="EY280" i="2"/>
  <c r="EW280" i="2"/>
  <c r="EY279" i="2"/>
  <c r="EW279" i="2"/>
  <c r="EY278" i="2"/>
  <c r="EW278" i="2"/>
  <c r="EY277" i="2"/>
  <c r="EW277" i="2"/>
  <c r="EY276" i="2"/>
  <c r="EW276" i="2"/>
  <c r="EY275" i="2"/>
  <c r="EW275" i="2"/>
  <c r="EY274" i="2"/>
  <c r="EW274" i="2"/>
  <c r="EY273" i="2"/>
  <c r="EW273" i="2"/>
  <c r="EY272" i="2"/>
  <c r="EW272" i="2"/>
  <c r="EY271" i="2"/>
  <c r="EW271" i="2"/>
  <c r="EY270" i="2"/>
  <c r="EW270" i="2"/>
  <c r="EY269" i="2"/>
  <c r="EW269" i="2"/>
  <c r="EY268" i="2"/>
  <c r="EW268" i="2"/>
  <c r="EY267" i="2"/>
  <c r="EW267" i="2"/>
  <c r="EY266" i="2"/>
  <c r="EW266" i="2"/>
  <c r="EY265" i="2"/>
  <c r="EW265" i="2"/>
  <c r="EY264" i="2"/>
  <c r="EW264" i="2"/>
  <c r="EY263" i="2"/>
  <c r="EW263" i="2"/>
  <c r="EY262" i="2"/>
  <c r="EW262" i="2"/>
  <c r="EY261" i="2"/>
  <c r="EW261" i="2"/>
  <c r="EY260" i="2"/>
  <c r="EW260" i="2"/>
  <c r="EY259" i="2"/>
  <c r="EW259" i="2"/>
  <c r="EY258" i="2"/>
  <c r="EW258" i="2"/>
  <c r="EY257" i="2"/>
  <c r="EW257" i="2"/>
  <c r="EY256" i="2"/>
  <c r="EW256" i="2"/>
  <c r="EY255" i="2"/>
  <c r="EW255" i="2"/>
  <c r="EY254" i="2"/>
  <c r="EW254" i="2"/>
  <c r="EY253" i="2"/>
  <c r="EW253" i="2"/>
  <c r="EY252" i="2"/>
  <c r="EW252" i="2"/>
  <c r="EY251" i="2"/>
  <c r="EW251" i="2"/>
  <c r="EY250" i="2"/>
  <c r="EW250" i="2"/>
  <c r="EY249" i="2"/>
  <c r="EW249" i="2"/>
  <c r="EY248" i="2"/>
  <c r="EW248" i="2"/>
  <c r="EY247" i="2"/>
  <c r="EW247" i="2"/>
  <c r="EY246" i="2"/>
  <c r="EW246" i="2"/>
  <c r="EY245" i="2"/>
  <c r="EW245" i="2"/>
  <c r="EY244" i="2"/>
  <c r="EW244" i="2"/>
  <c r="EY243" i="2"/>
  <c r="EW243" i="2"/>
  <c r="EY242" i="2"/>
  <c r="EW242" i="2"/>
  <c r="EY241" i="2"/>
  <c r="EW241" i="2"/>
  <c r="EY240" i="2"/>
  <c r="EW240" i="2"/>
  <c r="EY239" i="2"/>
  <c r="EW239" i="2"/>
  <c r="EY238" i="2"/>
  <c r="EW238" i="2"/>
  <c r="EY237" i="2"/>
  <c r="EW237" i="2"/>
  <c r="EY236" i="2"/>
  <c r="EW236" i="2"/>
  <c r="EY235" i="2"/>
  <c r="EW235" i="2"/>
  <c r="EY234" i="2"/>
  <c r="EW234" i="2"/>
  <c r="EY233" i="2"/>
  <c r="EW233" i="2"/>
  <c r="EY232" i="2"/>
  <c r="EW232" i="2"/>
  <c r="EY231" i="2"/>
  <c r="EW231" i="2"/>
  <c r="EY230" i="2"/>
  <c r="EW230" i="2"/>
  <c r="EY229" i="2"/>
  <c r="EW229" i="2"/>
  <c r="EY228" i="2"/>
  <c r="EW228" i="2"/>
  <c r="EY227" i="2"/>
  <c r="EW227" i="2"/>
  <c r="EY226" i="2"/>
  <c r="EW226" i="2"/>
  <c r="EY225" i="2"/>
  <c r="EW225" i="2"/>
  <c r="EY224" i="2"/>
  <c r="EW224" i="2"/>
  <c r="EY223" i="2"/>
  <c r="EW223" i="2"/>
  <c r="EY222" i="2"/>
  <c r="EW222" i="2"/>
  <c r="EY221" i="2"/>
  <c r="EW221" i="2"/>
  <c r="EY220" i="2"/>
  <c r="EW220" i="2"/>
  <c r="EY219" i="2"/>
  <c r="EW219" i="2"/>
  <c r="EY218" i="2"/>
  <c r="EW218" i="2"/>
  <c r="EY217" i="2"/>
  <c r="EW217" i="2"/>
  <c r="EY216" i="2"/>
  <c r="EW216" i="2"/>
  <c r="EY215" i="2"/>
  <c r="EW215" i="2"/>
  <c r="EY214" i="2"/>
  <c r="EW214" i="2"/>
  <c r="EY213" i="2"/>
  <c r="EW213" i="2"/>
  <c r="EY212" i="2"/>
  <c r="EW212" i="2"/>
  <c r="EY211" i="2"/>
  <c r="EW211" i="2"/>
  <c r="EY210" i="2"/>
  <c r="EW210" i="2"/>
  <c r="EY209" i="2"/>
  <c r="EW209" i="2"/>
  <c r="EY208" i="2"/>
  <c r="EW208" i="2"/>
  <c r="EY207" i="2"/>
  <c r="EW207" i="2"/>
  <c r="EY206" i="2"/>
  <c r="EW206" i="2"/>
  <c r="EY205" i="2"/>
  <c r="EW205" i="2"/>
  <c r="EY204" i="2"/>
  <c r="EW204" i="2"/>
  <c r="EY203" i="2"/>
  <c r="EW203" i="2"/>
  <c r="EY202" i="2"/>
  <c r="EW202" i="2"/>
  <c r="EY201" i="2"/>
  <c r="EW201" i="2"/>
  <c r="EY200" i="2"/>
  <c r="EW200" i="2"/>
  <c r="EY199" i="2"/>
  <c r="EW199" i="2"/>
  <c r="EY198" i="2"/>
  <c r="EW198" i="2"/>
  <c r="EY197" i="2"/>
  <c r="EW197" i="2"/>
  <c r="EY196" i="2"/>
  <c r="EW196" i="2"/>
  <c r="EY195" i="2"/>
  <c r="EW195" i="2"/>
  <c r="EY194" i="2"/>
  <c r="EW194" i="2"/>
  <c r="EY193" i="2"/>
  <c r="EW193" i="2"/>
  <c r="EY192" i="2"/>
  <c r="EW192" i="2"/>
  <c r="EY191" i="2"/>
  <c r="EW191" i="2"/>
  <c r="EY190" i="2"/>
  <c r="EW190" i="2"/>
  <c r="EY189" i="2"/>
  <c r="EW189" i="2"/>
  <c r="EY188" i="2"/>
  <c r="EW188" i="2"/>
  <c r="EY187" i="2"/>
  <c r="EW187" i="2"/>
  <c r="EY186" i="2"/>
  <c r="EW186" i="2"/>
  <c r="EY185" i="2"/>
  <c r="EW185" i="2"/>
  <c r="EY184" i="2"/>
  <c r="EW184" i="2"/>
  <c r="EY183" i="2"/>
  <c r="EW183" i="2"/>
  <c r="EY182" i="2"/>
  <c r="EW182" i="2"/>
  <c r="EY181" i="2"/>
  <c r="EW181" i="2"/>
  <c r="EY180" i="2"/>
  <c r="EW180" i="2"/>
  <c r="EY179" i="2"/>
  <c r="EW179" i="2"/>
  <c r="EY178" i="2"/>
  <c r="EW178" i="2"/>
  <c r="EY177" i="2"/>
  <c r="EW177" i="2"/>
  <c r="EY176" i="2"/>
  <c r="EW176" i="2"/>
  <c r="EY175" i="2"/>
  <c r="EW175" i="2"/>
  <c r="EY174" i="2"/>
  <c r="EW174" i="2"/>
  <c r="EY173" i="2"/>
  <c r="EW173" i="2"/>
  <c r="EY172" i="2"/>
  <c r="EW172" i="2"/>
  <c r="EY171" i="2"/>
  <c r="EW171" i="2"/>
  <c r="EY170" i="2"/>
  <c r="EW170" i="2"/>
  <c r="EY169" i="2"/>
  <c r="EW169" i="2"/>
  <c r="EY168" i="2"/>
  <c r="EW168" i="2"/>
  <c r="EY167" i="2"/>
  <c r="EW167" i="2"/>
  <c r="EY166" i="2"/>
  <c r="EW166" i="2"/>
  <c r="EY165" i="2"/>
  <c r="EW165" i="2"/>
  <c r="EY164" i="2"/>
  <c r="EW164" i="2"/>
  <c r="EY163" i="2"/>
  <c r="EW163" i="2"/>
  <c r="EY162" i="2"/>
  <c r="EW162" i="2"/>
  <c r="EY161" i="2"/>
  <c r="EW161" i="2"/>
  <c r="EY160" i="2"/>
  <c r="EW160" i="2"/>
  <c r="EY159" i="2"/>
  <c r="EW159" i="2"/>
  <c r="EY158" i="2"/>
  <c r="EW158" i="2"/>
  <c r="EY157" i="2"/>
  <c r="EW157" i="2"/>
  <c r="EY156" i="2"/>
  <c r="EW156" i="2"/>
  <c r="EY155" i="2"/>
  <c r="EW155" i="2"/>
  <c r="EY154" i="2"/>
  <c r="EW154" i="2"/>
  <c r="EY153" i="2"/>
  <c r="EW153" i="2"/>
  <c r="EY152" i="2"/>
  <c r="EW152" i="2"/>
  <c r="EY151" i="2"/>
  <c r="EW151" i="2"/>
  <c r="EY150" i="2"/>
  <c r="EW150" i="2"/>
  <c r="EY149" i="2"/>
  <c r="EW149" i="2"/>
  <c r="EY148" i="2"/>
  <c r="EW148" i="2"/>
  <c r="EY147" i="2"/>
  <c r="EW147" i="2"/>
  <c r="EY146" i="2"/>
  <c r="EW146" i="2"/>
  <c r="EY145" i="2"/>
  <c r="EW145" i="2"/>
  <c r="EY144" i="2"/>
  <c r="EW144" i="2"/>
  <c r="EY143" i="2"/>
  <c r="EW143" i="2"/>
  <c r="EY142" i="2"/>
  <c r="EW142" i="2"/>
  <c r="EY141" i="2"/>
  <c r="EW141" i="2"/>
  <c r="EY140" i="2"/>
  <c r="EW140" i="2"/>
  <c r="EY139" i="2"/>
  <c r="EW139" i="2"/>
  <c r="EY138" i="2"/>
  <c r="EW138" i="2"/>
  <c r="EY137" i="2"/>
  <c r="EW137" i="2"/>
  <c r="EY136" i="2"/>
  <c r="EW136" i="2"/>
  <c r="EY135" i="2"/>
  <c r="EW135" i="2"/>
  <c r="EY134" i="2"/>
  <c r="EW134" i="2"/>
  <c r="EY133" i="2"/>
  <c r="EW133" i="2"/>
  <c r="EY132" i="2"/>
  <c r="EW132" i="2"/>
  <c r="EY131" i="2"/>
  <c r="EW131" i="2"/>
  <c r="EY130" i="2"/>
  <c r="EW130" i="2"/>
  <c r="EY129" i="2"/>
  <c r="EW129" i="2"/>
  <c r="EY128" i="2"/>
  <c r="EW128" i="2"/>
  <c r="EY127" i="2"/>
  <c r="EW127" i="2"/>
  <c r="EY126" i="2"/>
  <c r="EW126" i="2"/>
  <c r="EY125" i="2"/>
  <c r="EW125" i="2"/>
  <c r="EY124" i="2"/>
  <c r="EW124" i="2"/>
  <c r="EY123" i="2"/>
  <c r="EW123" i="2"/>
  <c r="EY122" i="2"/>
  <c r="EW122" i="2"/>
  <c r="EY121" i="2"/>
  <c r="EW121" i="2"/>
  <c r="EY120" i="2"/>
  <c r="EW120" i="2"/>
  <c r="EY119" i="2"/>
  <c r="EW119" i="2"/>
  <c r="EY118" i="2"/>
  <c r="EW118" i="2"/>
  <c r="EY117" i="2"/>
  <c r="EW117" i="2"/>
  <c r="EY116" i="2"/>
  <c r="EW116" i="2"/>
  <c r="EY115" i="2"/>
  <c r="EW115" i="2"/>
  <c r="EY114" i="2"/>
  <c r="EW114" i="2"/>
  <c r="EY113" i="2"/>
  <c r="EW113" i="2"/>
  <c r="EY112" i="2"/>
  <c r="EW112" i="2"/>
  <c r="EY111" i="2"/>
  <c r="EW111" i="2"/>
  <c r="EY110" i="2"/>
  <c r="EW110" i="2"/>
  <c r="EY109" i="2"/>
  <c r="EW109" i="2"/>
  <c r="EY108" i="2"/>
  <c r="EW108" i="2"/>
  <c r="EY107" i="2"/>
  <c r="EW107" i="2"/>
  <c r="EY106" i="2"/>
  <c r="EW106" i="2"/>
  <c r="EY105" i="2"/>
  <c r="EW105" i="2"/>
  <c r="EY104" i="2"/>
  <c r="EW104" i="2"/>
  <c r="EY103" i="2"/>
  <c r="EW103" i="2"/>
  <c r="EY102" i="2"/>
  <c r="EW102" i="2"/>
  <c r="EY101" i="2"/>
  <c r="EW101" i="2"/>
  <c r="EY100" i="2"/>
  <c r="EW100" i="2"/>
  <c r="EY99" i="2"/>
  <c r="EW99" i="2"/>
  <c r="EY98" i="2"/>
  <c r="EW98" i="2"/>
  <c r="EY97" i="2"/>
  <c r="EW97" i="2"/>
  <c r="EY96" i="2"/>
  <c r="EW96" i="2"/>
  <c r="EY95" i="2"/>
  <c r="EW95" i="2"/>
  <c r="EY94" i="2"/>
  <c r="EW94" i="2"/>
  <c r="EY93" i="2"/>
  <c r="EW93" i="2"/>
  <c r="EY92" i="2"/>
  <c r="EW92" i="2"/>
  <c r="EY91" i="2"/>
  <c r="EW91" i="2"/>
  <c r="EY90" i="2"/>
  <c r="EW90" i="2"/>
  <c r="EY89" i="2"/>
  <c r="EW89" i="2"/>
  <c r="EY88" i="2"/>
  <c r="EW88" i="2"/>
  <c r="EY87" i="2"/>
  <c r="EW87" i="2"/>
  <c r="EY86" i="2"/>
  <c r="EW86" i="2"/>
  <c r="EY85" i="2"/>
  <c r="EW85" i="2"/>
  <c r="EY84" i="2"/>
  <c r="EW84" i="2"/>
  <c r="EY83" i="2"/>
  <c r="EW83" i="2"/>
  <c r="EY82" i="2"/>
  <c r="EW82" i="2"/>
  <c r="EY81" i="2"/>
  <c r="EW81" i="2"/>
  <c r="EY80" i="2"/>
  <c r="EW80" i="2"/>
  <c r="EY79" i="2"/>
  <c r="EW79" i="2"/>
  <c r="EY78" i="2"/>
  <c r="EW78" i="2"/>
  <c r="EY77" i="2"/>
  <c r="EW77" i="2"/>
  <c r="EY76" i="2"/>
  <c r="EW76" i="2"/>
  <c r="EY75" i="2"/>
  <c r="EW75" i="2"/>
  <c r="EY74" i="2"/>
  <c r="EW74" i="2"/>
  <c r="EY73" i="2"/>
  <c r="EW73" i="2"/>
  <c r="EY72" i="2"/>
  <c r="EW72" i="2"/>
  <c r="EY71" i="2"/>
  <c r="EW71" i="2"/>
  <c r="EY70" i="2"/>
  <c r="EW70" i="2"/>
  <c r="EY69" i="2"/>
  <c r="EW69" i="2"/>
  <c r="EY68" i="2"/>
  <c r="EW68" i="2"/>
  <c r="EY67" i="2"/>
  <c r="EW67" i="2"/>
  <c r="EY66" i="2"/>
  <c r="EW66" i="2"/>
  <c r="EY65" i="2"/>
  <c r="EW65" i="2"/>
  <c r="EY64" i="2"/>
  <c r="EW64" i="2"/>
  <c r="EY63" i="2"/>
  <c r="EW63" i="2"/>
  <c r="EY62" i="2"/>
  <c r="EW62" i="2"/>
  <c r="EY61" i="2"/>
  <c r="EW61" i="2"/>
  <c r="EY60" i="2"/>
  <c r="EW60" i="2"/>
  <c r="EY59" i="2"/>
  <c r="EW59" i="2"/>
  <c r="EY58" i="2"/>
  <c r="EW58" i="2"/>
  <c r="EY57" i="2"/>
  <c r="EW57" i="2"/>
  <c r="EY56" i="2"/>
  <c r="EW56" i="2"/>
  <c r="EY55" i="2"/>
  <c r="EW55" i="2"/>
  <c r="EY54" i="2"/>
  <c r="EW54" i="2"/>
  <c r="EY53" i="2"/>
  <c r="EW53" i="2"/>
  <c r="EY52" i="2"/>
  <c r="EW52" i="2"/>
  <c r="EY51" i="2"/>
  <c r="EW51" i="2"/>
  <c r="EY50" i="2"/>
  <c r="EW50" i="2"/>
  <c r="EY49" i="2"/>
  <c r="EW49" i="2"/>
  <c r="EY48" i="2"/>
  <c r="EW48" i="2"/>
  <c r="EY47" i="2"/>
  <c r="EW47" i="2"/>
  <c r="EY46" i="2"/>
  <c r="EW46" i="2"/>
  <c r="EY45" i="2"/>
  <c r="EW45" i="2"/>
  <c r="EY44" i="2"/>
  <c r="EW44" i="2"/>
  <c r="EY43" i="2"/>
  <c r="EW43" i="2"/>
  <c r="EY42" i="2"/>
  <c r="EW42" i="2"/>
  <c r="EY41" i="2"/>
  <c r="EW41" i="2"/>
  <c r="EY40" i="2"/>
  <c r="EW40" i="2"/>
  <c r="EY39" i="2"/>
  <c r="EW39" i="2"/>
  <c r="EY38" i="2"/>
  <c r="EW38" i="2"/>
  <c r="EY37" i="2"/>
  <c r="EW37" i="2"/>
  <c r="EY36" i="2"/>
  <c r="EW36" i="2"/>
  <c r="EY35" i="2"/>
  <c r="EW35" i="2"/>
  <c r="EY34" i="2"/>
  <c r="EW34" i="2"/>
  <c r="EY33" i="2"/>
  <c r="EW33" i="2"/>
  <c r="EY32" i="2"/>
  <c r="EW32" i="2"/>
  <c r="EY31" i="2"/>
  <c r="EW31" i="2"/>
  <c r="EY30" i="2"/>
  <c r="EW30" i="2"/>
  <c r="EY29" i="2"/>
  <c r="EW29" i="2"/>
  <c r="EY28" i="2"/>
  <c r="EW28" i="2"/>
  <c r="EY27" i="2"/>
  <c r="EW27" i="2"/>
  <c r="EY26" i="2"/>
  <c r="EW26" i="2"/>
  <c r="EY25" i="2"/>
  <c r="EW25" i="2"/>
  <c r="EY24" i="2"/>
  <c r="EW24" i="2"/>
  <c r="EY23" i="2"/>
  <c r="EW23" i="2"/>
  <c r="EY22" i="2"/>
  <c r="EW22" i="2"/>
  <c r="EY21" i="2"/>
  <c r="EW21" i="2"/>
  <c r="EY20" i="2"/>
  <c r="EW20" i="2"/>
  <c r="EY19" i="2"/>
  <c r="EW19" i="2"/>
  <c r="EY18" i="2"/>
  <c r="EW18" i="2"/>
  <c r="EY17" i="2"/>
  <c r="EW17" i="2"/>
  <c r="EY16" i="2"/>
  <c r="EW16" i="2"/>
  <c r="EY15" i="2"/>
  <c r="EW15" i="2"/>
  <c r="EY14" i="2"/>
  <c r="EW14" i="2"/>
  <c r="EY13" i="2"/>
  <c r="EW13" i="2"/>
  <c r="EY12" i="2"/>
  <c r="EW12" i="2"/>
  <c r="EY11" i="2"/>
  <c r="EW11" i="2"/>
  <c r="EY10" i="2"/>
  <c r="EW10" i="2"/>
  <c r="EY9" i="2"/>
  <c r="EW9" i="2"/>
  <c r="EY8" i="2"/>
  <c r="EW8" i="2"/>
  <c r="EY7" i="2"/>
  <c r="EW7" i="2"/>
  <c r="EY6" i="2"/>
  <c r="EW6" i="2"/>
  <c r="EY5" i="2"/>
  <c r="EW5" i="2"/>
  <c r="EY4" i="2"/>
  <c r="EX4" i="2"/>
  <c r="EW4" i="2"/>
  <c r="EY3" i="2"/>
  <c r="EX3" i="2"/>
  <c r="EW3" i="2"/>
  <c r="ES1570" i="2"/>
  <c r="ER1570" i="2"/>
  <c r="EQ1570" i="2"/>
  <c r="ES1569" i="2"/>
  <c r="ER1569" i="2"/>
  <c r="EQ1569" i="2"/>
  <c r="ES1568" i="2"/>
  <c r="ER1568" i="2"/>
  <c r="EQ1568" i="2"/>
  <c r="ES1567" i="2"/>
  <c r="ER1567" i="2"/>
  <c r="EQ1567" i="2"/>
  <c r="ES1566" i="2"/>
  <c r="ER1566" i="2"/>
  <c r="EQ1566" i="2"/>
  <c r="ES1565" i="2"/>
  <c r="ER1565" i="2"/>
  <c r="EQ1565" i="2"/>
  <c r="ES1564" i="2"/>
  <c r="ER1564" i="2"/>
  <c r="EQ1564" i="2"/>
  <c r="ES1563" i="2"/>
  <c r="ER1563" i="2"/>
  <c r="EQ1563" i="2"/>
  <c r="ES1562" i="2"/>
  <c r="ER1562" i="2"/>
  <c r="EQ1562" i="2"/>
  <c r="ES1561" i="2"/>
  <c r="ER1561" i="2"/>
  <c r="EQ1561" i="2"/>
  <c r="ES1560" i="2"/>
  <c r="ER1560" i="2"/>
  <c r="EQ1560" i="2"/>
  <c r="ES1559" i="2"/>
  <c r="ER1559" i="2"/>
  <c r="EQ1559" i="2"/>
  <c r="ES1558" i="2"/>
  <c r="ER1558" i="2"/>
  <c r="EQ1558" i="2"/>
  <c r="ES1557" i="2"/>
  <c r="ER1557" i="2"/>
  <c r="EQ1557" i="2"/>
  <c r="ES1556" i="2"/>
  <c r="ER1556" i="2"/>
  <c r="EQ1556" i="2"/>
  <c r="ES1555" i="2"/>
  <c r="ER1555" i="2"/>
  <c r="EQ1555" i="2"/>
  <c r="ES1554" i="2"/>
  <c r="ER1554" i="2"/>
  <c r="EQ1554" i="2"/>
  <c r="ES1553" i="2"/>
  <c r="ER1553" i="2"/>
  <c r="EQ1553" i="2"/>
  <c r="ES1552" i="2"/>
  <c r="ER1552" i="2"/>
  <c r="EQ1552" i="2"/>
  <c r="ES1551" i="2"/>
  <c r="ER1551" i="2"/>
  <c r="EQ1551" i="2"/>
  <c r="ES1550" i="2"/>
  <c r="ER1550" i="2"/>
  <c r="EQ1550" i="2"/>
  <c r="ES1549" i="2"/>
  <c r="ER1549" i="2"/>
  <c r="EQ1549" i="2"/>
  <c r="ES1548" i="2"/>
  <c r="ER1548" i="2"/>
  <c r="EQ1548" i="2"/>
  <c r="ES1547" i="2"/>
  <c r="ER1547" i="2"/>
  <c r="EQ1547" i="2"/>
  <c r="ES1546" i="2"/>
  <c r="ER1546" i="2"/>
  <c r="EQ1546" i="2"/>
  <c r="ES1545" i="2"/>
  <c r="ER1545" i="2"/>
  <c r="EQ1545" i="2"/>
  <c r="ES1544" i="2"/>
  <c r="ER1544" i="2"/>
  <c r="EQ1544" i="2"/>
  <c r="ES1543" i="2"/>
  <c r="ER1543" i="2"/>
  <c r="EQ1543" i="2"/>
  <c r="ES1542" i="2"/>
  <c r="ER1542" i="2"/>
  <c r="EQ1542" i="2"/>
  <c r="ES1541" i="2"/>
  <c r="ER1541" i="2"/>
  <c r="EQ1541" i="2"/>
  <c r="ES1540" i="2"/>
  <c r="ER1540" i="2"/>
  <c r="EQ1540" i="2"/>
  <c r="ES1539" i="2"/>
  <c r="ER1539" i="2"/>
  <c r="EQ1539" i="2"/>
  <c r="ES1538" i="2"/>
  <c r="ER1538" i="2"/>
  <c r="EQ1538" i="2"/>
  <c r="ES1537" i="2"/>
  <c r="ER1537" i="2"/>
  <c r="EQ1537" i="2"/>
  <c r="ES1536" i="2"/>
  <c r="ER1536" i="2"/>
  <c r="EQ1536" i="2"/>
  <c r="ES1535" i="2"/>
  <c r="ER1535" i="2"/>
  <c r="EQ1535" i="2"/>
  <c r="ES1534" i="2"/>
  <c r="ER1534" i="2"/>
  <c r="EQ1534" i="2"/>
  <c r="ES1533" i="2"/>
  <c r="ER1533" i="2"/>
  <c r="EQ1533" i="2"/>
  <c r="ES1532" i="2"/>
  <c r="ER1532" i="2"/>
  <c r="EQ1532" i="2"/>
  <c r="ES1531" i="2"/>
  <c r="ER1531" i="2"/>
  <c r="EQ1531" i="2"/>
  <c r="ES1530" i="2"/>
  <c r="ER1530" i="2"/>
  <c r="EQ1530" i="2"/>
  <c r="ES1529" i="2"/>
  <c r="ER1529" i="2"/>
  <c r="EQ1529" i="2"/>
  <c r="ES1528" i="2"/>
  <c r="ER1528" i="2"/>
  <c r="EQ1528" i="2"/>
  <c r="ES1527" i="2"/>
  <c r="ER1527" i="2"/>
  <c r="EQ1527" i="2"/>
  <c r="ES1526" i="2"/>
  <c r="ER1526" i="2"/>
  <c r="EQ1526" i="2"/>
  <c r="ES1525" i="2"/>
  <c r="ER1525" i="2"/>
  <c r="EQ1525" i="2"/>
  <c r="ES1524" i="2"/>
  <c r="ER1524" i="2"/>
  <c r="EQ1524" i="2"/>
  <c r="ES1523" i="2"/>
  <c r="ER1523" i="2"/>
  <c r="EQ1523" i="2"/>
  <c r="ES1522" i="2"/>
  <c r="ER1522" i="2"/>
  <c r="EQ1522" i="2"/>
  <c r="ES1521" i="2"/>
  <c r="ER1521" i="2"/>
  <c r="EQ1521" i="2"/>
  <c r="ES1520" i="2"/>
  <c r="ER1520" i="2"/>
  <c r="EQ1520" i="2"/>
  <c r="ES1519" i="2"/>
  <c r="ER1519" i="2"/>
  <c r="EQ1519" i="2"/>
  <c r="ES1518" i="2"/>
  <c r="ER1518" i="2"/>
  <c r="EQ1518" i="2"/>
  <c r="ES1517" i="2"/>
  <c r="ER1517" i="2"/>
  <c r="EQ1517" i="2"/>
  <c r="ES1516" i="2"/>
  <c r="ER1516" i="2"/>
  <c r="EQ1516" i="2"/>
  <c r="ES1515" i="2"/>
  <c r="ER1515" i="2"/>
  <c r="EQ1515" i="2"/>
  <c r="ES1514" i="2"/>
  <c r="ER1514" i="2"/>
  <c r="EQ1514" i="2"/>
  <c r="ES1513" i="2"/>
  <c r="ER1513" i="2"/>
  <c r="EQ1513" i="2"/>
  <c r="ES1512" i="2"/>
  <c r="ER1512" i="2"/>
  <c r="EQ1512" i="2"/>
  <c r="ES1511" i="2"/>
  <c r="ER1511" i="2"/>
  <c r="EQ1511" i="2"/>
  <c r="ES1510" i="2"/>
  <c r="ER1510" i="2"/>
  <c r="EQ1510" i="2"/>
  <c r="ES1509" i="2"/>
  <c r="ER1509" i="2"/>
  <c r="EQ1509" i="2"/>
  <c r="ES1508" i="2"/>
  <c r="ER1508" i="2"/>
  <c r="EQ1508" i="2"/>
  <c r="ES1507" i="2"/>
  <c r="ER1507" i="2"/>
  <c r="EQ1507" i="2"/>
  <c r="ES1506" i="2"/>
  <c r="ER1506" i="2"/>
  <c r="EQ1506" i="2"/>
  <c r="ES1505" i="2"/>
  <c r="ER1505" i="2"/>
  <c r="EQ1505" i="2"/>
  <c r="ES1504" i="2"/>
  <c r="ER1504" i="2"/>
  <c r="EQ1504" i="2"/>
  <c r="ES1503" i="2"/>
  <c r="ER1503" i="2"/>
  <c r="EQ1503" i="2"/>
  <c r="ES1502" i="2"/>
  <c r="ER1502" i="2"/>
  <c r="EQ1502" i="2"/>
  <c r="ES1501" i="2"/>
  <c r="ER1501" i="2"/>
  <c r="EQ1501" i="2"/>
  <c r="ES1500" i="2"/>
  <c r="ER1500" i="2"/>
  <c r="EQ1500" i="2"/>
  <c r="ES1499" i="2"/>
  <c r="ER1499" i="2"/>
  <c r="EQ1499" i="2"/>
  <c r="ES1498" i="2"/>
  <c r="ER1498" i="2"/>
  <c r="EQ1498" i="2"/>
  <c r="ES1497" i="2"/>
  <c r="ER1497" i="2"/>
  <c r="EQ1497" i="2"/>
  <c r="ES1496" i="2"/>
  <c r="ER1496" i="2"/>
  <c r="EQ1496" i="2"/>
  <c r="ES1495" i="2"/>
  <c r="ER1495" i="2"/>
  <c r="EQ1495" i="2"/>
  <c r="ES1494" i="2"/>
  <c r="ER1494" i="2"/>
  <c r="EQ1494" i="2"/>
  <c r="ES1493" i="2"/>
  <c r="ER1493" i="2"/>
  <c r="EQ1493" i="2"/>
  <c r="ES1492" i="2"/>
  <c r="ER1492" i="2"/>
  <c r="EQ1492" i="2"/>
  <c r="ES1491" i="2"/>
  <c r="ER1491" i="2"/>
  <c r="EQ1491" i="2"/>
  <c r="ES1490" i="2"/>
  <c r="ER1490" i="2"/>
  <c r="EQ1490" i="2"/>
  <c r="ES1489" i="2"/>
  <c r="ER1489" i="2"/>
  <c r="EQ1489" i="2"/>
  <c r="ES1488" i="2"/>
  <c r="ER1488" i="2"/>
  <c r="EQ1488" i="2"/>
  <c r="ES1487" i="2"/>
  <c r="ER1487" i="2"/>
  <c r="EQ1487" i="2"/>
  <c r="ES1486" i="2"/>
  <c r="ER1486" i="2"/>
  <c r="EQ1486" i="2"/>
  <c r="ES1485" i="2"/>
  <c r="ER1485" i="2"/>
  <c r="EQ1485" i="2"/>
  <c r="ES1484" i="2"/>
  <c r="ER1484" i="2"/>
  <c r="EQ1484" i="2"/>
  <c r="ES1483" i="2"/>
  <c r="ER1483" i="2"/>
  <c r="EQ1483" i="2"/>
  <c r="ES1482" i="2"/>
  <c r="ER1482" i="2"/>
  <c r="EQ1482" i="2"/>
  <c r="ES1481" i="2"/>
  <c r="ER1481" i="2"/>
  <c r="EQ1481" i="2"/>
  <c r="ES1480" i="2"/>
  <c r="ER1480" i="2"/>
  <c r="EQ1480" i="2"/>
  <c r="ES1479" i="2"/>
  <c r="ER1479" i="2"/>
  <c r="EQ1479" i="2"/>
  <c r="ES1478" i="2"/>
  <c r="ER1478" i="2"/>
  <c r="EQ1478" i="2"/>
  <c r="ES1477" i="2"/>
  <c r="ER1477" i="2"/>
  <c r="EQ1477" i="2"/>
  <c r="ES1476" i="2"/>
  <c r="ER1476" i="2"/>
  <c r="EQ1476" i="2"/>
  <c r="ES1475" i="2"/>
  <c r="ER1475" i="2"/>
  <c r="EQ1475" i="2"/>
  <c r="ES1474" i="2"/>
  <c r="ER1474" i="2"/>
  <c r="EQ1474" i="2"/>
  <c r="ES1473" i="2"/>
  <c r="ER1473" i="2"/>
  <c r="EQ1473" i="2"/>
  <c r="ES1472" i="2"/>
  <c r="ER1472" i="2"/>
  <c r="EQ1472" i="2"/>
  <c r="ES1471" i="2"/>
  <c r="ER1471" i="2"/>
  <c r="EQ1471" i="2"/>
  <c r="ES1470" i="2"/>
  <c r="ER1470" i="2"/>
  <c r="EQ1470" i="2"/>
  <c r="ES1469" i="2"/>
  <c r="ER1469" i="2"/>
  <c r="EQ1469" i="2"/>
  <c r="ES1468" i="2"/>
  <c r="ER1468" i="2"/>
  <c r="EQ1468" i="2"/>
  <c r="ES1467" i="2"/>
  <c r="ER1467" i="2"/>
  <c r="EQ1467" i="2"/>
  <c r="ES1466" i="2"/>
  <c r="ER1466" i="2"/>
  <c r="EQ1466" i="2"/>
  <c r="ES1465" i="2"/>
  <c r="ER1465" i="2"/>
  <c r="EQ1465" i="2"/>
  <c r="ES1464" i="2"/>
  <c r="ER1464" i="2"/>
  <c r="EQ1464" i="2"/>
  <c r="ES1463" i="2"/>
  <c r="ER1463" i="2"/>
  <c r="EQ1463" i="2"/>
  <c r="ES1462" i="2"/>
  <c r="ER1462" i="2"/>
  <c r="EQ1462" i="2"/>
  <c r="ES1461" i="2"/>
  <c r="ER1461" i="2"/>
  <c r="EQ1461" i="2"/>
  <c r="ES1460" i="2"/>
  <c r="ER1460" i="2"/>
  <c r="EQ1460" i="2"/>
  <c r="ES1459" i="2"/>
  <c r="ER1459" i="2"/>
  <c r="EQ1459" i="2"/>
  <c r="ES1458" i="2"/>
  <c r="ER1458" i="2"/>
  <c r="EQ1458" i="2"/>
  <c r="ES1457" i="2"/>
  <c r="ER1457" i="2"/>
  <c r="EQ1457" i="2"/>
  <c r="ES1456" i="2"/>
  <c r="ER1456" i="2"/>
  <c r="EQ1456" i="2"/>
  <c r="ES1455" i="2"/>
  <c r="ER1455" i="2"/>
  <c r="EQ1455" i="2"/>
  <c r="ES1454" i="2"/>
  <c r="ER1454" i="2"/>
  <c r="EQ1454" i="2"/>
  <c r="ES1453" i="2"/>
  <c r="ER1453" i="2"/>
  <c r="EQ1453" i="2"/>
  <c r="ES1452" i="2"/>
  <c r="ER1452" i="2"/>
  <c r="EQ1452" i="2"/>
  <c r="ES1451" i="2"/>
  <c r="ER1451" i="2"/>
  <c r="EQ1451" i="2"/>
  <c r="ES1450" i="2"/>
  <c r="ER1450" i="2"/>
  <c r="EQ1450" i="2"/>
  <c r="ES1449" i="2"/>
  <c r="ER1449" i="2"/>
  <c r="EQ1449" i="2"/>
  <c r="ES1448" i="2"/>
  <c r="ER1448" i="2"/>
  <c r="EQ1448" i="2"/>
  <c r="ES1447" i="2"/>
  <c r="ER1447" i="2"/>
  <c r="EQ1447" i="2"/>
  <c r="ES1446" i="2"/>
  <c r="ER1446" i="2"/>
  <c r="EQ1446" i="2"/>
  <c r="ES1445" i="2"/>
  <c r="ER1445" i="2"/>
  <c r="EQ1445" i="2"/>
  <c r="ES1444" i="2"/>
  <c r="ER1444" i="2"/>
  <c r="EQ1444" i="2"/>
  <c r="ES1443" i="2"/>
  <c r="ER1443" i="2"/>
  <c r="EQ1443" i="2"/>
  <c r="ES1442" i="2"/>
  <c r="ER1442" i="2"/>
  <c r="EQ1442" i="2"/>
  <c r="ES1441" i="2"/>
  <c r="ER1441" i="2"/>
  <c r="EQ1441" i="2"/>
  <c r="ES1440" i="2"/>
  <c r="ER1440" i="2"/>
  <c r="EQ1440" i="2"/>
  <c r="ES1439" i="2"/>
  <c r="ER1439" i="2"/>
  <c r="EQ1439" i="2"/>
  <c r="ES1438" i="2"/>
  <c r="ER1438" i="2"/>
  <c r="EQ1438" i="2"/>
  <c r="ES1437" i="2"/>
  <c r="ER1437" i="2"/>
  <c r="EQ1437" i="2"/>
  <c r="ES1436" i="2"/>
  <c r="ER1436" i="2"/>
  <c r="EQ1436" i="2"/>
  <c r="ES1435" i="2"/>
  <c r="ER1435" i="2"/>
  <c r="EQ1435" i="2"/>
  <c r="ES1434" i="2"/>
  <c r="ER1434" i="2"/>
  <c r="EQ1434" i="2"/>
  <c r="ES1433" i="2"/>
  <c r="ER1433" i="2"/>
  <c r="EQ1433" i="2"/>
  <c r="ES1432" i="2"/>
  <c r="ER1432" i="2"/>
  <c r="EQ1432" i="2"/>
  <c r="ES1431" i="2"/>
  <c r="ER1431" i="2"/>
  <c r="EQ1431" i="2"/>
  <c r="ES1430" i="2"/>
  <c r="ER1430" i="2"/>
  <c r="EQ1430" i="2"/>
  <c r="ES1429" i="2"/>
  <c r="ER1429" i="2"/>
  <c r="EQ1429" i="2"/>
  <c r="ES1428" i="2"/>
  <c r="ER1428" i="2"/>
  <c r="EQ1428" i="2"/>
  <c r="ES1427" i="2"/>
  <c r="ER1427" i="2"/>
  <c r="EQ1427" i="2"/>
  <c r="ES1426" i="2"/>
  <c r="ER1426" i="2"/>
  <c r="EQ1426" i="2"/>
  <c r="ES1425" i="2"/>
  <c r="ER1425" i="2"/>
  <c r="EQ1425" i="2"/>
  <c r="ES1424" i="2"/>
  <c r="ER1424" i="2"/>
  <c r="EQ1424" i="2"/>
  <c r="ES1423" i="2"/>
  <c r="ER1423" i="2"/>
  <c r="EQ1423" i="2"/>
  <c r="ES1422" i="2"/>
  <c r="ER1422" i="2"/>
  <c r="EQ1422" i="2"/>
  <c r="ES1421" i="2"/>
  <c r="ER1421" i="2"/>
  <c r="EQ1421" i="2"/>
  <c r="ES1420" i="2"/>
  <c r="ER1420" i="2"/>
  <c r="EQ1420" i="2"/>
  <c r="ES1419" i="2"/>
  <c r="ER1419" i="2"/>
  <c r="EQ1419" i="2"/>
  <c r="ES1418" i="2"/>
  <c r="ER1418" i="2"/>
  <c r="EQ1418" i="2"/>
  <c r="ES1417" i="2"/>
  <c r="ER1417" i="2"/>
  <c r="EQ1417" i="2"/>
  <c r="ES1416" i="2"/>
  <c r="ER1416" i="2"/>
  <c r="EQ1416" i="2"/>
  <c r="ES1415" i="2"/>
  <c r="ER1415" i="2"/>
  <c r="EQ1415" i="2"/>
  <c r="ES1414" i="2"/>
  <c r="ER1414" i="2"/>
  <c r="EQ1414" i="2"/>
  <c r="ES1413" i="2"/>
  <c r="ER1413" i="2"/>
  <c r="EQ1413" i="2"/>
  <c r="ES1412" i="2"/>
  <c r="ER1412" i="2"/>
  <c r="EQ1412" i="2"/>
  <c r="ES1411" i="2"/>
  <c r="ER1411" i="2"/>
  <c r="EQ1411" i="2"/>
  <c r="ES1410" i="2"/>
  <c r="ER1410" i="2"/>
  <c r="EQ1410" i="2"/>
  <c r="ES1409" i="2"/>
  <c r="ER1409" i="2"/>
  <c r="EQ1409" i="2"/>
  <c r="ES1408" i="2"/>
  <c r="ER1408" i="2"/>
  <c r="EQ1408" i="2"/>
  <c r="ES1407" i="2"/>
  <c r="ER1407" i="2"/>
  <c r="EQ1407" i="2"/>
  <c r="ES1406" i="2"/>
  <c r="ER1406" i="2"/>
  <c r="EQ1406" i="2"/>
  <c r="ES1405" i="2"/>
  <c r="ER1405" i="2"/>
  <c r="EQ1405" i="2"/>
  <c r="ES1404" i="2"/>
  <c r="ER1404" i="2"/>
  <c r="EQ1404" i="2"/>
  <c r="ES1403" i="2"/>
  <c r="ER1403" i="2"/>
  <c r="EQ1403" i="2"/>
  <c r="ES1402" i="2"/>
  <c r="ER1402" i="2"/>
  <c r="EQ1402" i="2"/>
  <c r="ES1401" i="2"/>
  <c r="ER1401" i="2"/>
  <c r="EQ1401" i="2"/>
  <c r="ES1400" i="2"/>
  <c r="ER1400" i="2"/>
  <c r="EQ1400" i="2"/>
  <c r="ES1399" i="2"/>
  <c r="ER1399" i="2"/>
  <c r="EQ1399" i="2"/>
  <c r="ES1398" i="2"/>
  <c r="ER1398" i="2"/>
  <c r="EQ1398" i="2"/>
  <c r="ES1397" i="2"/>
  <c r="ER1397" i="2"/>
  <c r="EQ1397" i="2"/>
  <c r="ES1396" i="2"/>
  <c r="ER1396" i="2"/>
  <c r="EQ1396" i="2"/>
  <c r="ES1395" i="2"/>
  <c r="ER1395" i="2"/>
  <c r="EQ1395" i="2"/>
  <c r="ES1394" i="2"/>
  <c r="ER1394" i="2"/>
  <c r="EQ1394" i="2"/>
  <c r="ES1393" i="2"/>
  <c r="ER1393" i="2"/>
  <c r="EQ1393" i="2"/>
  <c r="ES1392" i="2"/>
  <c r="ER1392" i="2"/>
  <c r="EQ1392" i="2"/>
  <c r="ES1391" i="2"/>
  <c r="ER1391" i="2"/>
  <c r="EQ1391" i="2"/>
  <c r="ES1390" i="2"/>
  <c r="ER1390" i="2"/>
  <c r="EQ1390" i="2"/>
  <c r="ES1389" i="2"/>
  <c r="ER1389" i="2"/>
  <c r="EQ1389" i="2"/>
  <c r="ES1388" i="2"/>
  <c r="ER1388" i="2"/>
  <c r="EQ1388" i="2"/>
  <c r="ES1387" i="2"/>
  <c r="ER1387" i="2"/>
  <c r="EQ1387" i="2"/>
  <c r="ES1386" i="2"/>
  <c r="ER1386" i="2"/>
  <c r="EQ1386" i="2"/>
  <c r="ES1385" i="2"/>
  <c r="ER1385" i="2"/>
  <c r="EQ1385" i="2"/>
  <c r="ES1384" i="2"/>
  <c r="ER1384" i="2"/>
  <c r="EQ1384" i="2"/>
  <c r="ES1383" i="2"/>
  <c r="ER1383" i="2"/>
  <c r="EQ1383" i="2"/>
  <c r="ES1382" i="2"/>
  <c r="ER1382" i="2"/>
  <c r="EQ1382" i="2"/>
  <c r="ES1381" i="2"/>
  <c r="ER1381" i="2"/>
  <c r="EQ1381" i="2"/>
  <c r="ES1380" i="2"/>
  <c r="ER1380" i="2"/>
  <c r="EQ1380" i="2"/>
  <c r="ES1379" i="2"/>
  <c r="ER1379" i="2"/>
  <c r="EQ1379" i="2"/>
  <c r="ES1378" i="2"/>
  <c r="ER1378" i="2"/>
  <c r="EQ1378" i="2"/>
  <c r="ES1377" i="2"/>
  <c r="ER1377" i="2"/>
  <c r="EQ1377" i="2"/>
  <c r="ES1376" i="2"/>
  <c r="ER1376" i="2"/>
  <c r="EQ1376" i="2"/>
  <c r="ES1375" i="2"/>
  <c r="ER1375" i="2"/>
  <c r="EQ1375" i="2"/>
  <c r="ES1374" i="2"/>
  <c r="ER1374" i="2"/>
  <c r="EQ1374" i="2"/>
  <c r="ES1373" i="2"/>
  <c r="ER1373" i="2"/>
  <c r="EQ1373" i="2"/>
  <c r="ES1372" i="2"/>
  <c r="ER1372" i="2"/>
  <c r="EQ1372" i="2"/>
  <c r="ES1371" i="2"/>
  <c r="ER1371" i="2"/>
  <c r="EQ1371" i="2"/>
  <c r="ES1370" i="2"/>
  <c r="ER1370" i="2"/>
  <c r="EQ1370" i="2"/>
  <c r="ES1369" i="2"/>
  <c r="ER1369" i="2"/>
  <c r="EQ1369" i="2"/>
  <c r="ES1368" i="2"/>
  <c r="ER1368" i="2"/>
  <c r="EQ1368" i="2"/>
  <c r="ES1367" i="2"/>
  <c r="ER1367" i="2"/>
  <c r="EQ1367" i="2"/>
  <c r="ES1366" i="2"/>
  <c r="ER1366" i="2"/>
  <c r="EQ1366" i="2"/>
  <c r="ES1365" i="2"/>
  <c r="ER1365" i="2"/>
  <c r="EQ1365" i="2"/>
  <c r="ES1364" i="2"/>
  <c r="ER1364" i="2"/>
  <c r="EQ1364" i="2"/>
  <c r="ES1363" i="2"/>
  <c r="ER1363" i="2"/>
  <c r="EQ1363" i="2"/>
  <c r="ES1362" i="2"/>
  <c r="ER1362" i="2"/>
  <c r="EQ1362" i="2"/>
  <c r="ES1361" i="2"/>
  <c r="ER1361" i="2"/>
  <c r="EQ1361" i="2"/>
  <c r="ES1360" i="2"/>
  <c r="ER1360" i="2"/>
  <c r="EQ1360" i="2"/>
  <c r="ES1359" i="2"/>
  <c r="ER1359" i="2"/>
  <c r="EQ1359" i="2"/>
  <c r="ES1358" i="2"/>
  <c r="ER1358" i="2"/>
  <c r="EQ1358" i="2"/>
  <c r="ES1357" i="2"/>
  <c r="ER1357" i="2"/>
  <c r="EQ1357" i="2"/>
  <c r="ES1356" i="2"/>
  <c r="ER1356" i="2"/>
  <c r="EQ1356" i="2"/>
  <c r="ES1355" i="2"/>
  <c r="ER1355" i="2"/>
  <c r="EQ1355" i="2"/>
  <c r="ES1354" i="2"/>
  <c r="ER1354" i="2"/>
  <c r="EQ1354" i="2"/>
  <c r="ES1353" i="2"/>
  <c r="ER1353" i="2"/>
  <c r="EQ1353" i="2"/>
  <c r="ES1352" i="2"/>
  <c r="ER1352" i="2"/>
  <c r="EQ1352" i="2"/>
  <c r="ES1351" i="2"/>
  <c r="ER1351" i="2"/>
  <c r="EQ1351" i="2"/>
  <c r="ES1350" i="2"/>
  <c r="ER1350" i="2"/>
  <c r="EQ1350" i="2"/>
  <c r="ES1349" i="2"/>
  <c r="ER1349" i="2"/>
  <c r="EQ1349" i="2"/>
  <c r="ES1348" i="2"/>
  <c r="ER1348" i="2"/>
  <c r="EQ1348" i="2"/>
  <c r="ES1347" i="2"/>
  <c r="ER1347" i="2"/>
  <c r="EQ1347" i="2"/>
  <c r="ES1346" i="2"/>
  <c r="ER1346" i="2"/>
  <c r="EQ1346" i="2"/>
  <c r="ES1345" i="2"/>
  <c r="ER1345" i="2"/>
  <c r="EQ1345" i="2"/>
  <c r="ES1344" i="2"/>
  <c r="ER1344" i="2"/>
  <c r="EQ1344" i="2"/>
  <c r="ES1343" i="2"/>
  <c r="ER1343" i="2"/>
  <c r="EQ1343" i="2"/>
  <c r="ES1342" i="2"/>
  <c r="ER1342" i="2"/>
  <c r="EQ1342" i="2"/>
  <c r="ES1341" i="2"/>
  <c r="ER1341" i="2"/>
  <c r="EQ1341" i="2"/>
  <c r="ES1340" i="2"/>
  <c r="ER1340" i="2"/>
  <c r="EQ1340" i="2"/>
  <c r="ES1339" i="2"/>
  <c r="ER1339" i="2"/>
  <c r="EQ1339" i="2"/>
  <c r="ES1338" i="2"/>
  <c r="ER1338" i="2"/>
  <c r="EQ1338" i="2"/>
  <c r="ES1337" i="2"/>
  <c r="ER1337" i="2"/>
  <c r="EQ1337" i="2"/>
  <c r="ES1336" i="2"/>
  <c r="ER1336" i="2"/>
  <c r="EQ1336" i="2"/>
  <c r="ES1335" i="2"/>
  <c r="ER1335" i="2"/>
  <c r="EQ1335" i="2"/>
  <c r="ES1334" i="2"/>
  <c r="ER1334" i="2"/>
  <c r="EQ1334" i="2"/>
  <c r="ES1333" i="2"/>
  <c r="ER1333" i="2"/>
  <c r="EQ1333" i="2"/>
  <c r="ES1332" i="2"/>
  <c r="ER1332" i="2"/>
  <c r="EQ1332" i="2"/>
  <c r="ES1331" i="2"/>
  <c r="ER1331" i="2"/>
  <c r="EQ1331" i="2"/>
  <c r="ES1330" i="2"/>
  <c r="ER1330" i="2"/>
  <c r="EQ1330" i="2"/>
  <c r="ES1329" i="2"/>
  <c r="ER1329" i="2"/>
  <c r="EQ1329" i="2"/>
  <c r="ES1328" i="2"/>
  <c r="ER1328" i="2"/>
  <c r="EQ1328" i="2"/>
  <c r="ES1327" i="2"/>
  <c r="ER1327" i="2"/>
  <c r="EQ1327" i="2"/>
  <c r="ES1326" i="2"/>
  <c r="ER1326" i="2"/>
  <c r="EQ1326" i="2"/>
  <c r="ES1325" i="2"/>
  <c r="ER1325" i="2"/>
  <c r="EQ1325" i="2"/>
  <c r="ES1324" i="2"/>
  <c r="ER1324" i="2"/>
  <c r="EQ1324" i="2"/>
  <c r="ES1323" i="2"/>
  <c r="ER1323" i="2"/>
  <c r="EQ1323" i="2"/>
  <c r="ES1322" i="2"/>
  <c r="ER1322" i="2"/>
  <c r="EQ1322" i="2"/>
  <c r="ES1321" i="2"/>
  <c r="ER1321" i="2"/>
  <c r="EQ1321" i="2"/>
  <c r="ES1320" i="2"/>
  <c r="ER1320" i="2"/>
  <c r="EQ1320" i="2"/>
  <c r="ES1319" i="2"/>
  <c r="ER1319" i="2"/>
  <c r="EQ1319" i="2"/>
  <c r="ES1318" i="2"/>
  <c r="ER1318" i="2"/>
  <c r="EQ1318" i="2"/>
  <c r="ES1317" i="2"/>
  <c r="ER1317" i="2"/>
  <c r="EQ1317" i="2"/>
  <c r="ES1316" i="2"/>
  <c r="ER1316" i="2"/>
  <c r="EQ1316" i="2"/>
  <c r="ES1315" i="2"/>
  <c r="ER1315" i="2"/>
  <c r="EQ1315" i="2"/>
  <c r="ES1314" i="2"/>
  <c r="ER1314" i="2"/>
  <c r="EQ1314" i="2"/>
  <c r="ES1313" i="2"/>
  <c r="ER1313" i="2"/>
  <c r="EQ1313" i="2"/>
  <c r="ES1312" i="2"/>
  <c r="ER1312" i="2"/>
  <c r="EQ1312" i="2"/>
  <c r="ES1311" i="2"/>
  <c r="ER1311" i="2"/>
  <c r="EQ1311" i="2"/>
  <c r="ES1310" i="2"/>
  <c r="ER1310" i="2"/>
  <c r="EQ1310" i="2"/>
  <c r="ES1309" i="2"/>
  <c r="ER1309" i="2"/>
  <c r="EQ1309" i="2"/>
  <c r="ES1308" i="2"/>
  <c r="ER1308" i="2"/>
  <c r="EQ1308" i="2"/>
  <c r="ES1307" i="2"/>
  <c r="ER1307" i="2"/>
  <c r="EQ1307" i="2"/>
  <c r="ES1306" i="2"/>
  <c r="ER1306" i="2"/>
  <c r="EQ1306" i="2"/>
  <c r="ES1305" i="2"/>
  <c r="ER1305" i="2"/>
  <c r="EQ1305" i="2"/>
  <c r="ES1304" i="2"/>
  <c r="ER1304" i="2"/>
  <c r="EQ1304" i="2"/>
  <c r="ES1303" i="2"/>
  <c r="ER1303" i="2"/>
  <c r="EQ1303" i="2"/>
  <c r="ES1302" i="2"/>
  <c r="ER1302" i="2"/>
  <c r="EQ1302" i="2"/>
  <c r="ES1301" i="2"/>
  <c r="ER1301" i="2"/>
  <c r="EQ1301" i="2"/>
  <c r="ES1300" i="2"/>
  <c r="ER1300" i="2"/>
  <c r="EQ1300" i="2"/>
  <c r="ES1299" i="2"/>
  <c r="ER1299" i="2"/>
  <c r="EQ1299" i="2"/>
  <c r="ES1298" i="2"/>
  <c r="ER1298" i="2"/>
  <c r="EQ1298" i="2"/>
  <c r="ES1297" i="2"/>
  <c r="ER1297" i="2"/>
  <c r="EQ1297" i="2"/>
  <c r="ES1296" i="2"/>
  <c r="ER1296" i="2"/>
  <c r="EQ1296" i="2"/>
  <c r="ES1295" i="2"/>
  <c r="ER1295" i="2"/>
  <c r="EQ1295" i="2"/>
  <c r="ES1294" i="2"/>
  <c r="ER1294" i="2"/>
  <c r="EQ1294" i="2"/>
  <c r="ES1293" i="2"/>
  <c r="ER1293" i="2"/>
  <c r="EQ1293" i="2"/>
  <c r="ES1292" i="2"/>
  <c r="ER1292" i="2"/>
  <c r="EQ1292" i="2"/>
  <c r="ES1291" i="2"/>
  <c r="ER1291" i="2"/>
  <c r="EQ1291" i="2"/>
  <c r="ES1290" i="2"/>
  <c r="ER1290" i="2"/>
  <c r="EQ1290" i="2"/>
  <c r="ES1289" i="2"/>
  <c r="ER1289" i="2"/>
  <c r="EQ1289" i="2"/>
  <c r="ES1288" i="2"/>
  <c r="ER1288" i="2"/>
  <c r="EQ1288" i="2"/>
  <c r="ES1287" i="2"/>
  <c r="ER1287" i="2"/>
  <c r="EQ1287" i="2"/>
  <c r="ES1286" i="2"/>
  <c r="ER1286" i="2"/>
  <c r="EQ1286" i="2"/>
  <c r="ES1285" i="2"/>
  <c r="ER1285" i="2"/>
  <c r="EQ1285" i="2"/>
  <c r="ES1284" i="2"/>
  <c r="ER1284" i="2"/>
  <c r="EQ1284" i="2"/>
  <c r="ES1283" i="2"/>
  <c r="ER1283" i="2"/>
  <c r="EQ1283" i="2"/>
  <c r="ES1282" i="2"/>
  <c r="ER1282" i="2"/>
  <c r="EQ1282" i="2"/>
  <c r="ES1281" i="2"/>
  <c r="ER1281" i="2"/>
  <c r="EQ1281" i="2"/>
  <c r="ES1280" i="2"/>
  <c r="ER1280" i="2"/>
  <c r="EQ1280" i="2"/>
  <c r="ES1279" i="2"/>
  <c r="ER1279" i="2"/>
  <c r="EQ1279" i="2"/>
  <c r="ES1278" i="2"/>
  <c r="ER1278" i="2"/>
  <c r="EQ1278" i="2"/>
  <c r="ES1277" i="2"/>
  <c r="ER1277" i="2"/>
  <c r="EQ1277" i="2"/>
  <c r="ES1276" i="2"/>
  <c r="ER1276" i="2"/>
  <c r="EQ1276" i="2"/>
  <c r="ES1275" i="2"/>
  <c r="ER1275" i="2"/>
  <c r="EQ1275" i="2"/>
  <c r="ES1274" i="2"/>
  <c r="ER1274" i="2"/>
  <c r="EQ1274" i="2"/>
  <c r="ES1273" i="2"/>
  <c r="ER1273" i="2"/>
  <c r="EQ1273" i="2"/>
  <c r="ES1272" i="2"/>
  <c r="ER1272" i="2"/>
  <c r="EQ1272" i="2"/>
  <c r="ES1271" i="2"/>
  <c r="ER1271" i="2"/>
  <c r="EQ1271" i="2"/>
  <c r="ES1270" i="2"/>
  <c r="ER1270" i="2"/>
  <c r="EQ1270" i="2"/>
  <c r="ES1269" i="2"/>
  <c r="ER1269" i="2"/>
  <c r="EQ1269" i="2"/>
  <c r="ES1268" i="2"/>
  <c r="ER1268" i="2"/>
  <c r="EQ1268" i="2"/>
  <c r="ES1267" i="2"/>
  <c r="ER1267" i="2"/>
  <c r="EQ1267" i="2"/>
  <c r="ES1266" i="2"/>
  <c r="ER1266" i="2"/>
  <c r="EQ1266" i="2"/>
  <c r="ES1265" i="2"/>
  <c r="ER1265" i="2"/>
  <c r="EQ1265" i="2"/>
  <c r="ES1264" i="2"/>
  <c r="ER1264" i="2"/>
  <c r="EQ1264" i="2"/>
  <c r="ES1263" i="2"/>
  <c r="ER1263" i="2"/>
  <c r="EQ1263" i="2"/>
  <c r="ES1262" i="2"/>
  <c r="ER1262" i="2"/>
  <c r="EQ1262" i="2"/>
  <c r="ES1261" i="2"/>
  <c r="ER1261" i="2"/>
  <c r="EQ1261" i="2"/>
  <c r="ES1260" i="2"/>
  <c r="ER1260" i="2"/>
  <c r="EQ1260" i="2"/>
  <c r="ES1259" i="2"/>
  <c r="ER1259" i="2"/>
  <c r="EQ1259" i="2"/>
  <c r="ES1258" i="2"/>
  <c r="ER1258" i="2"/>
  <c r="EQ1258" i="2"/>
  <c r="ES1257" i="2"/>
  <c r="ER1257" i="2"/>
  <c r="EQ1257" i="2"/>
  <c r="ES1256" i="2"/>
  <c r="ER1256" i="2"/>
  <c r="EQ1256" i="2"/>
  <c r="ES1255" i="2"/>
  <c r="ER1255" i="2"/>
  <c r="EQ1255" i="2"/>
  <c r="ES1254" i="2"/>
  <c r="ER1254" i="2"/>
  <c r="EQ1254" i="2"/>
  <c r="ES1253" i="2"/>
  <c r="ER1253" i="2"/>
  <c r="EQ1253" i="2"/>
  <c r="ES1252" i="2"/>
  <c r="ER1252" i="2"/>
  <c r="EQ1252" i="2"/>
  <c r="ES1251" i="2"/>
  <c r="ER1251" i="2"/>
  <c r="EQ1251" i="2"/>
  <c r="ES1250" i="2"/>
  <c r="ER1250" i="2"/>
  <c r="EQ1250" i="2"/>
  <c r="ES1249" i="2"/>
  <c r="ER1249" i="2"/>
  <c r="EQ1249" i="2"/>
  <c r="ES1248" i="2"/>
  <c r="ER1248" i="2"/>
  <c r="EQ1248" i="2"/>
  <c r="ES1247" i="2"/>
  <c r="ER1247" i="2"/>
  <c r="EQ1247" i="2"/>
  <c r="ES1246" i="2"/>
  <c r="ER1246" i="2"/>
  <c r="EQ1246" i="2"/>
  <c r="ES1245" i="2"/>
  <c r="ER1245" i="2"/>
  <c r="EQ1245" i="2"/>
  <c r="ES1244" i="2"/>
  <c r="ER1244" i="2"/>
  <c r="EQ1244" i="2"/>
  <c r="ES1243" i="2"/>
  <c r="ER1243" i="2"/>
  <c r="EQ1243" i="2"/>
  <c r="ES1242" i="2"/>
  <c r="ER1242" i="2"/>
  <c r="EQ1242" i="2"/>
  <c r="ES1241" i="2"/>
  <c r="ER1241" i="2"/>
  <c r="EQ1241" i="2"/>
  <c r="ES1240" i="2"/>
  <c r="ER1240" i="2"/>
  <c r="EQ1240" i="2"/>
  <c r="ES1239" i="2"/>
  <c r="ER1239" i="2"/>
  <c r="EQ1239" i="2"/>
  <c r="ES1238" i="2"/>
  <c r="ER1238" i="2"/>
  <c r="EQ1238" i="2"/>
  <c r="ES1237" i="2"/>
  <c r="ER1237" i="2"/>
  <c r="EQ1237" i="2"/>
  <c r="ES1236" i="2"/>
  <c r="ER1236" i="2"/>
  <c r="EQ1236" i="2"/>
  <c r="ES1235" i="2"/>
  <c r="ER1235" i="2"/>
  <c r="EQ1235" i="2"/>
  <c r="ES1234" i="2"/>
  <c r="ER1234" i="2"/>
  <c r="EQ1234" i="2"/>
  <c r="ES1233" i="2"/>
  <c r="ER1233" i="2"/>
  <c r="EQ1233" i="2"/>
  <c r="ES1232" i="2"/>
  <c r="ER1232" i="2"/>
  <c r="EQ1232" i="2"/>
  <c r="ES1231" i="2"/>
  <c r="ER1231" i="2"/>
  <c r="EQ1231" i="2"/>
  <c r="ES1230" i="2"/>
  <c r="ER1230" i="2"/>
  <c r="EQ1230" i="2"/>
  <c r="ES1229" i="2"/>
  <c r="ER1229" i="2"/>
  <c r="EQ1229" i="2"/>
  <c r="ES1228" i="2"/>
  <c r="ER1228" i="2"/>
  <c r="EQ1228" i="2"/>
  <c r="ES1227" i="2"/>
  <c r="ER1227" i="2"/>
  <c r="EQ1227" i="2"/>
  <c r="ES1226" i="2"/>
  <c r="ER1226" i="2"/>
  <c r="EQ1226" i="2"/>
  <c r="ES1225" i="2"/>
  <c r="ER1225" i="2"/>
  <c r="EQ1225" i="2"/>
  <c r="ES1224" i="2"/>
  <c r="ER1224" i="2"/>
  <c r="EQ1224" i="2"/>
  <c r="ES1223" i="2"/>
  <c r="ER1223" i="2"/>
  <c r="EQ1223" i="2"/>
  <c r="ES1222" i="2"/>
  <c r="ER1222" i="2"/>
  <c r="EQ1222" i="2"/>
  <c r="ES1221" i="2"/>
  <c r="ER1221" i="2"/>
  <c r="EQ1221" i="2"/>
  <c r="ES1220" i="2"/>
  <c r="ER1220" i="2"/>
  <c r="EQ1220" i="2"/>
  <c r="ES1219" i="2"/>
  <c r="ER1219" i="2"/>
  <c r="EQ1219" i="2"/>
  <c r="ES1218" i="2"/>
  <c r="ER1218" i="2"/>
  <c r="EQ1218" i="2"/>
  <c r="ES1217" i="2"/>
  <c r="ER1217" i="2"/>
  <c r="EQ1217" i="2"/>
  <c r="ES1216" i="2"/>
  <c r="ER1216" i="2"/>
  <c r="EQ1216" i="2"/>
  <c r="ES1215" i="2"/>
  <c r="ER1215" i="2"/>
  <c r="EQ1215" i="2"/>
  <c r="ES1214" i="2"/>
  <c r="ER1214" i="2"/>
  <c r="EQ1214" i="2"/>
  <c r="ES1213" i="2"/>
  <c r="ER1213" i="2"/>
  <c r="EQ1213" i="2"/>
  <c r="ES1212" i="2"/>
  <c r="ER1212" i="2"/>
  <c r="EQ1212" i="2"/>
  <c r="ES1211" i="2"/>
  <c r="ER1211" i="2"/>
  <c r="EQ1211" i="2"/>
  <c r="ES1210" i="2"/>
  <c r="ER1210" i="2"/>
  <c r="EQ1210" i="2"/>
  <c r="ES1209" i="2"/>
  <c r="ER1209" i="2"/>
  <c r="EQ1209" i="2"/>
  <c r="ES1208" i="2"/>
  <c r="ER1208" i="2"/>
  <c r="EQ1208" i="2"/>
  <c r="ES1207" i="2"/>
  <c r="ER1207" i="2"/>
  <c r="EQ1207" i="2"/>
  <c r="ES1206" i="2"/>
  <c r="ER1206" i="2"/>
  <c r="EQ1206" i="2"/>
  <c r="ES1205" i="2"/>
  <c r="ER1205" i="2"/>
  <c r="EQ1205" i="2"/>
  <c r="ES1204" i="2"/>
  <c r="ER1204" i="2"/>
  <c r="EQ1204" i="2"/>
  <c r="ES1203" i="2"/>
  <c r="ER1203" i="2"/>
  <c r="EQ1203" i="2"/>
  <c r="ES1202" i="2"/>
  <c r="ER1202" i="2"/>
  <c r="EQ1202" i="2"/>
  <c r="ES1201" i="2"/>
  <c r="ER1201" i="2"/>
  <c r="EQ1201" i="2"/>
  <c r="ES1200" i="2"/>
  <c r="ER1200" i="2"/>
  <c r="EQ1200" i="2"/>
  <c r="ES1199" i="2"/>
  <c r="ER1199" i="2"/>
  <c r="EQ1199" i="2"/>
  <c r="ES1198" i="2"/>
  <c r="ER1198" i="2"/>
  <c r="EQ1198" i="2"/>
  <c r="ES1197" i="2"/>
  <c r="ER1197" i="2"/>
  <c r="EQ1197" i="2"/>
  <c r="ES1196" i="2"/>
  <c r="ER1196" i="2"/>
  <c r="EQ1196" i="2"/>
  <c r="ES1195" i="2"/>
  <c r="ER1195" i="2"/>
  <c r="EQ1195" i="2"/>
  <c r="ES1194" i="2"/>
  <c r="ER1194" i="2"/>
  <c r="EQ1194" i="2"/>
  <c r="ES1193" i="2"/>
  <c r="ER1193" i="2"/>
  <c r="EQ1193" i="2"/>
  <c r="ES1192" i="2"/>
  <c r="ER1192" i="2"/>
  <c r="EQ1192" i="2"/>
  <c r="ES1191" i="2"/>
  <c r="ER1191" i="2"/>
  <c r="EQ1191" i="2"/>
  <c r="ES1190" i="2"/>
  <c r="ER1190" i="2"/>
  <c r="EQ1190" i="2"/>
  <c r="ES1189" i="2"/>
  <c r="ER1189" i="2"/>
  <c r="EQ1189" i="2"/>
  <c r="ES1188" i="2"/>
  <c r="ER1188" i="2"/>
  <c r="EQ1188" i="2"/>
  <c r="ES1187" i="2"/>
  <c r="ER1187" i="2"/>
  <c r="EQ1187" i="2"/>
  <c r="ES1186" i="2"/>
  <c r="ER1186" i="2"/>
  <c r="EQ1186" i="2"/>
  <c r="ES1185" i="2"/>
  <c r="ER1185" i="2"/>
  <c r="EQ1185" i="2"/>
  <c r="ES1184" i="2"/>
  <c r="ER1184" i="2"/>
  <c r="EQ1184" i="2"/>
  <c r="ES1183" i="2"/>
  <c r="ER1183" i="2"/>
  <c r="EQ1183" i="2"/>
  <c r="ES1182" i="2"/>
  <c r="ER1182" i="2"/>
  <c r="EQ1182" i="2"/>
  <c r="ES1181" i="2"/>
  <c r="ER1181" i="2"/>
  <c r="EQ1181" i="2"/>
  <c r="ES1180" i="2"/>
  <c r="ER1180" i="2"/>
  <c r="EQ1180" i="2"/>
  <c r="ES1179" i="2"/>
  <c r="ER1179" i="2"/>
  <c r="EQ1179" i="2"/>
  <c r="ES1178" i="2"/>
  <c r="ER1178" i="2"/>
  <c r="EQ1178" i="2"/>
  <c r="ES1177" i="2"/>
  <c r="ER1177" i="2"/>
  <c r="EQ1177" i="2"/>
  <c r="ES1176" i="2"/>
  <c r="ER1176" i="2"/>
  <c r="EQ1176" i="2"/>
  <c r="ES1175" i="2"/>
  <c r="ER1175" i="2"/>
  <c r="EQ1175" i="2"/>
  <c r="ES1174" i="2"/>
  <c r="ER1174" i="2"/>
  <c r="EQ1174" i="2"/>
  <c r="ES1173" i="2"/>
  <c r="ER1173" i="2"/>
  <c r="EQ1173" i="2"/>
  <c r="ES1172" i="2"/>
  <c r="ER1172" i="2"/>
  <c r="EQ1172" i="2"/>
  <c r="ES1171" i="2"/>
  <c r="ER1171" i="2"/>
  <c r="EQ1171" i="2"/>
  <c r="ES1170" i="2"/>
  <c r="ER1170" i="2"/>
  <c r="EQ1170" i="2"/>
  <c r="ES1169" i="2"/>
  <c r="ER1169" i="2"/>
  <c r="EQ1169" i="2"/>
  <c r="ES1168" i="2"/>
  <c r="ER1168" i="2"/>
  <c r="EQ1168" i="2"/>
  <c r="ES1167" i="2"/>
  <c r="ER1167" i="2"/>
  <c r="EQ1167" i="2"/>
  <c r="ES1166" i="2"/>
  <c r="ER1166" i="2"/>
  <c r="EQ1166" i="2"/>
  <c r="ES1165" i="2"/>
  <c r="ER1165" i="2"/>
  <c r="EQ1165" i="2"/>
  <c r="ES1164" i="2"/>
  <c r="ER1164" i="2"/>
  <c r="EQ1164" i="2"/>
  <c r="ES1163" i="2"/>
  <c r="ER1163" i="2"/>
  <c r="EQ1163" i="2"/>
  <c r="ES1162" i="2"/>
  <c r="ER1162" i="2"/>
  <c r="EQ1162" i="2"/>
  <c r="ES1161" i="2"/>
  <c r="ER1161" i="2"/>
  <c r="EQ1161" i="2"/>
  <c r="ES1160" i="2"/>
  <c r="ER1160" i="2"/>
  <c r="EQ1160" i="2"/>
  <c r="ES1159" i="2"/>
  <c r="ER1159" i="2"/>
  <c r="EQ1159" i="2"/>
  <c r="ES1158" i="2"/>
  <c r="ER1158" i="2"/>
  <c r="EQ1158" i="2"/>
  <c r="ES1157" i="2"/>
  <c r="ER1157" i="2"/>
  <c r="EQ1157" i="2"/>
  <c r="ES1156" i="2"/>
  <c r="ER1156" i="2"/>
  <c r="EQ1156" i="2"/>
  <c r="ES1155" i="2"/>
  <c r="ER1155" i="2"/>
  <c r="EQ1155" i="2"/>
  <c r="ES1154" i="2"/>
  <c r="ER1154" i="2"/>
  <c r="EQ1154" i="2"/>
  <c r="ES1153" i="2"/>
  <c r="ER1153" i="2"/>
  <c r="EQ1153" i="2"/>
  <c r="ES1152" i="2"/>
  <c r="ER1152" i="2"/>
  <c r="EQ1152" i="2"/>
  <c r="ES1151" i="2"/>
  <c r="ER1151" i="2"/>
  <c r="EQ1151" i="2"/>
  <c r="ES1150" i="2"/>
  <c r="ER1150" i="2"/>
  <c r="EQ1150" i="2"/>
  <c r="ES1149" i="2"/>
  <c r="ER1149" i="2"/>
  <c r="EQ1149" i="2"/>
  <c r="ES1148" i="2"/>
  <c r="ER1148" i="2"/>
  <c r="EQ1148" i="2"/>
  <c r="ES1147" i="2"/>
  <c r="ER1147" i="2"/>
  <c r="EQ1147" i="2"/>
  <c r="ES1146" i="2"/>
  <c r="ER1146" i="2"/>
  <c r="EQ1146" i="2"/>
  <c r="ES1145" i="2"/>
  <c r="ER1145" i="2"/>
  <c r="EQ1145" i="2"/>
  <c r="ES1144" i="2"/>
  <c r="ER1144" i="2"/>
  <c r="EQ1144" i="2"/>
  <c r="ES1143" i="2"/>
  <c r="ER1143" i="2"/>
  <c r="EQ1143" i="2"/>
  <c r="ES1142" i="2"/>
  <c r="ER1142" i="2"/>
  <c r="EQ1142" i="2"/>
  <c r="ES1141" i="2"/>
  <c r="ER1141" i="2"/>
  <c r="EQ1141" i="2"/>
  <c r="ES1140" i="2"/>
  <c r="ER1140" i="2"/>
  <c r="EQ1140" i="2"/>
  <c r="ES1139" i="2"/>
  <c r="ER1139" i="2"/>
  <c r="EQ1139" i="2"/>
  <c r="ES1138" i="2"/>
  <c r="ER1138" i="2"/>
  <c r="EQ1138" i="2"/>
  <c r="ES1137" i="2"/>
  <c r="ER1137" i="2"/>
  <c r="EQ1137" i="2"/>
  <c r="ES1136" i="2"/>
  <c r="ER1136" i="2"/>
  <c r="EQ1136" i="2"/>
  <c r="ES1135" i="2"/>
  <c r="ER1135" i="2"/>
  <c r="EQ1135" i="2"/>
  <c r="ES1134" i="2"/>
  <c r="ER1134" i="2"/>
  <c r="EQ1134" i="2"/>
  <c r="ES1133" i="2"/>
  <c r="ER1133" i="2"/>
  <c r="EQ1133" i="2"/>
  <c r="ES1132" i="2"/>
  <c r="ER1132" i="2"/>
  <c r="EQ1132" i="2"/>
  <c r="ES1131" i="2"/>
  <c r="ER1131" i="2"/>
  <c r="EQ1131" i="2"/>
  <c r="ES1130" i="2"/>
  <c r="ER1130" i="2"/>
  <c r="EQ1130" i="2"/>
  <c r="ES1129" i="2"/>
  <c r="ER1129" i="2"/>
  <c r="EQ1129" i="2"/>
  <c r="ES1128" i="2"/>
  <c r="ER1128" i="2"/>
  <c r="EQ1128" i="2"/>
  <c r="ES1127" i="2"/>
  <c r="ER1127" i="2"/>
  <c r="EQ1127" i="2"/>
  <c r="ES1126" i="2"/>
  <c r="ER1126" i="2"/>
  <c r="EQ1126" i="2"/>
  <c r="ES1125" i="2"/>
  <c r="ER1125" i="2"/>
  <c r="EQ1125" i="2"/>
  <c r="ES1124" i="2"/>
  <c r="ER1124" i="2"/>
  <c r="EQ1124" i="2"/>
  <c r="ES1123" i="2"/>
  <c r="ER1123" i="2"/>
  <c r="EQ1123" i="2"/>
  <c r="ES1122" i="2"/>
  <c r="ER1122" i="2"/>
  <c r="EQ1122" i="2"/>
  <c r="ES1121" i="2"/>
  <c r="ER1121" i="2"/>
  <c r="EQ1121" i="2"/>
  <c r="ES1120" i="2"/>
  <c r="ER1120" i="2"/>
  <c r="EQ1120" i="2"/>
  <c r="ES1119" i="2"/>
  <c r="ER1119" i="2"/>
  <c r="EQ1119" i="2"/>
  <c r="ES1118" i="2"/>
  <c r="ER1118" i="2"/>
  <c r="EQ1118" i="2"/>
  <c r="ES1117" i="2"/>
  <c r="ER1117" i="2"/>
  <c r="EQ1117" i="2"/>
  <c r="ES1116" i="2"/>
  <c r="ER1116" i="2"/>
  <c r="EQ1116" i="2"/>
  <c r="ES1115" i="2"/>
  <c r="ER1115" i="2"/>
  <c r="EQ1115" i="2"/>
  <c r="ES1114" i="2"/>
  <c r="ER1114" i="2"/>
  <c r="EQ1114" i="2"/>
  <c r="ES1113" i="2"/>
  <c r="ER1113" i="2"/>
  <c r="EQ1113" i="2"/>
  <c r="ES1112" i="2"/>
  <c r="ER1112" i="2"/>
  <c r="EQ1112" i="2"/>
  <c r="ES1111" i="2"/>
  <c r="ER1111" i="2"/>
  <c r="EQ1111" i="2"/>
  <c r="ES1110" i="2"/>
  <c r="ER1110" i="2"/>
  <c r="EQ1110" i="2"/>
  <c r="ES1109" i="2"/>
  <c r="ER1109" i="2"/>
  <c r="EQ1109" i="2"/>
  <c r="ES1108" i="2"/>
  <c r="ER1108" i="2"/>
  <c r="EQ1108" i="2"/>
  <c r="ES1107" i="2"/>
  <c r="ER1107" i="2"/>
  <c r="EQ1107" i="2"/>
  <c r="ES1106" i="2"/>
  <c r="ER1106" i="2"/>
  <c r="EQ1106" i="2"/>
  <c r="ES1105" i="2"/>
  <c r="ER1105" i="2"/>
  <c r="EQ1105" i="2"/>
  <c r="ES1104" i="2"/>
  <c r="ER1104" i="2"/>
  <c r="EQ1104" i="2"/>
  <c r="ES1103" i="2"/>
  <c r="ER1103" i="2"/>
  <c r="EQ1103" i="2"/>
  <c r="ES1102" i="2"/>
  <c r="ER1102" i="2"/>
  <c r="EQ1102" i="2"/>
  <c r="ES1101" i="2"/>
  <c r="ER1101" i="2"/>
  <c r="EQ1101" i="2"/>
  <c r="ES1100" i="2"/>
  <c r="ER1100" i="2"/>
  <c r="EQ1100" i="2"/>
  <c r="ES1099" i="2"/>
  <c r="ER1099" i="2"/>
  <c r="EQ1099" i="2"/>
  <c r="ES1098" i="2"/>
  <c r="ER1098" i="2"/>
  <c r="EQ1098" i="2"/>
  <c r="ES1097" i="2"/>
  <c r="ER1097" i="2"/>
  <c r="EQ1097" i="2"/>
  <c r="ES1096" i="2"/>
  <c r="ER1096" i="2"/>
  <c r="EQ1096" i="2"/>
  <c r="ES1095" i="2"/>
  <c r="ER1095" i="2"/>
  <c r="EQ1095" i="2"/>
  <c r="ES1094" i="2"/>
  <c r="ER1094" i="2"/>
  <c r="EQ1094" i="2"/>
  <c r="ES1093" i="2"/>
  <c r="ER1093" i="2"/>
  <c r="EQ1093" i="2"/>
  <c r="ES1092" i="2"/>
  <c r="ER1092" i="2"/>
  <c r="EQ1092" i="2"/>
  <c r="ES1091" i="2"/>
  <c r="ER1091" i="2"/>
  <c r="EQ1091" i="2"/>
  <c r="ES1090" i="2"/>
  <c r="ER1090" i="2"/>
  <c r="EQ1090" i="2"/>
  <c r="ES1089" i="2"/>
  <c r="ER1089" i="2"/>
  <c r="EQ1089" i="2"/>
  <c r="ES1088" i="2"/>
  <c r="ER1088" i="2"/>
  <c r="EQ1088" i="2"/>
  <c r="ES1087" i="2"/>
  <c r="ER1087" i="2"/>
  <c r="EQ1087" i="2"/>
  <c r="ES1086" i="2"/>
  <c r="ER1086" i="2"/>
  <c r="EQ1086" i="2"/>
  <c r="ES1085" i="2"/>
  <c r="ER1085" i="2"/>
  <c r="EQ1085" i="2"/>
  <c r="ES1084" i="2"/>
  <c r="ER1084" i="2"/>
  <c r="EQ1084" i="2"/>
  <c r="ES1083" i="2"/>
  <c r="ER1083" i="2"/>
  <c r="EQ1083" i="2"/>
  <c r="ES1082" i="2"/>
  <c r="ER1082" i="2"/>
  <c r="EQ1082" i="2"/>
  <c r="ES1081" i="2"/>
  <c r="ER1081" i="2"/>
  <c r="EQ1081" i="2"/>
  <c r="ES1080" i="2"/>
  <c r="ER1080" i="2"/>
  <c r="EQ1080" i="2"/>
  <c r="ES1079" i="2"/>
  <c r="ER1079" i="2"/>
  <c r="EQ1079" i="2"/>
  <c r="ES1078" i="2"/>
  <c r="ER1078" i="2"/>
  <c r="EQ1078" i="2"/>
  <c r="ES1077" i="2"/>
  <c r="ER1077" i="2"/>
  <c r="EQ1077" i="2"/>
  <c r="ES1076" i="2"/>
  <c r="ER1076" i="2"/>
  <c r="EQ1076" i="2"/>
  <c r="ES1075" i="2"/>
  <c r="ER1075" i="2"/>
  <c r="EQ1075" i="2"/>
  <c r="ES1074" i="2"/>
  <c r="ER1074" i="2"/>
  <c r="EQ1074" i="2"/>
  <c r="ES1073" i="2"/>
  <c r="ER1073" i="2"/>
  <c r="EQ1073" i="2"/>
  <c r="ES1072" i="2"/>
  <c r="ER1072" i="2"/>
  <c r="EQ1072" i="2"/>
  <c r="ES1071" i="2"/>
  <c r="ER1071" i="2"/>
  <c r="EQ1071" i="2"/>
  <c r="ES1070" i="2"/>
  <c r="ER1070" i="2"/>
  <c r="EQ1070" i="2"/>
  <c r="ES1069" i="2"/>
  <c r="ER1069" i="2"/>
  <c r="EQ1069" i="2"/>
  <c r="ES1068" i="2"/>
  <c r="ER1068" i="2"/>
  <c r="EQ1068" i="2"/>
  <c r="ES1067" i="2"/>
  <c r="ER1067" i="2"/>
  <c r="EQ1067" i="2"/>
  <c r="ES1066" i="2"/>
  <c r="ER1066" i="2"/>
  <c r="EQ1066" i="2"/>
  <c r="ES1065" i="2"/>
  <c r="ER1065" i="2"/>
  <c r="EQ1065" i="2"/>
  <c r="ES1064" i="2"/>
  <c r="ER1064" i="2"/>
  <c r="EQ1064" i="2"/>
  <c r="ES1063" i="2"/>
  <c r="ER1063" i="2"/>
  <c r="EQ1063" i="2"/>
  <c r="ES1062" i="2"/>
  <c r="ER1062" i="2"/>
  <c r="EQ1062" i="2"/>
  <c r="ES1061" i="2"/>
  <c r="ER1061" i="2"/>
  <c r="EQ1061" i="2"/>
  <c r="ES1060" i="2"/>
  <c r="ER1060" i="2"/>
  <c r="EQ1060" i="2"/>
  <c r="ES1059" i="2"/>
  <c r="ER1059" i="2"/>
  <c r="EQ1059" i="2"/>
  <c r="ES1058" i="2"/>
  <c r="ER1058" i="2"/>
  <c r="EQ1058" i="2"/>
  <c r="ES1057" i="2"/>
  <c r="ER1057" i="2"/>
  <c r="EQ1057" i="2"/>
  <c r="ES1056" i="2"/>
  <c r="ER1056" i="2"/>
  <c r="EQ1056" i="2"/>
  <c r="ES1055" i="2"/>
  <c r="ER1055" i="2"/>
  <c r="EQ1055" i="2"/>
  <c r="ES1054" i="2"/>
  <c r="ER1054" i="2"/>
  <c r="EQ1054" i="2"/>
  <c r="ES1053" i="2"/>
  <c r="ER1053" i="2"/>
  <c r="EQ1053" i="2"/>
  <c r="ES1052" i="2"/>
  <c r="ER1052" i="2"/>
  <c r="EQ1052" i="2"/>
  <c r="ES1051" i="2"/>
  <c r="ER1051" i="2"/>
  <c r="EQ1051" i="2"/>
  <c r="ES1050" i="2"/>
  <c r="ER1050" i="2"/>
  <c r="EQ1050" i="2"/>
  <c r="ES1049" i="2"/>
  <c r="ER1049" i="2"/>
  <c r="EQ1049" i="2"/>
  <c r="ES1048" i="2"/>
  <c r="ER1048" i="2"/>
  <c r="EQ1048" i="2"/>
  <c r="ES1047" i="2"/>
  <c r="ER1047" i="2"/>
  <c r="EQ1047" i="2"/>
  <c r="ES1046" i="2"/>
  <c r="ER1046" i="2"/>
  <c r="EQ1046" i="2"/>
  <c r="ES1045" i="2"/>
  <c r="ER1045" i="2"/>
  <c r="EQ1045" i="2"/>
  <c r="ES1044" i="2"/>
  <c r="ER1044" i="2"/>
  <c r="EQ1044" i="2"/>
  <c r="ES1043" i="2"/>
  <c r="ER1043" i="2"/>
  <c r="EQ1043" i="2"/>
  <c r="ES1042" i="2"/>
  <c r="ER1042" i="2"/>
  <c r="EQ1042" i="2"/>
  <c r="ES1041" i="2"/>
  <c r="ER1041" i="2"/>
  <c r="EQ1041" i="2"/>
  <c r="ES1040" i="2"/>
  <c r="ER1040" i="2"/>
  <c r="EQ1040" i="2"/>
  <c r="ES1039" i="2"/>
  <c r="ER1039" i="2"/>
  <c r="EQ1039" i="2"/>
  <c r="ES1038" i="2"/>
  <c r="ER1038" i="2"/>
  <c r="EQ1038" i="2"/>
  <c r="ES1037" i="2"/>
  <c r="ER1037" i="2"/>
  <c r="EQ1037" i="2"/>
  <c r="ES1036" i="2"/>
  <c r="ER1036" i="2"/>
  <c r="EQ1036" i="2"/>
  <c r="ES1035" i="2"/>
  <c r="ER1035" i="2"/>
  <c r="EQ1035" i="2"/>
  <c r="ES1034" i="2"/>
  <c r="ER1034" i="2"/>
  <c r="EQ1034" i="2"/>
  <c r="ES1033" i="2"/>
  <c r="ER1033" i="2"/>
  <c r="EQ1033" i="2"/>
  <c r="ES1032" i="2"/>
  <c r="ER1032" i="2"/>
  <c r="EQ1032" i="2"/>
  <c r="ES1031" i="2"/>
  <c r="ER1031" i="2"/>
  <c r="EQ1031" i="2"/>
  <c r="ES1030" i="2"/>
  <c r="ER1030" i="2"/>
  <c r="EQ1030" i="2"/>
  <c r="ES1029" i="2"/>
  <c r="ER1029" i="2"/>
  <c r="EQ1029" i="2"/>
  <c r="ES1028" i="2"/>
  <c r="ER1028" i="2"/>
  <c r="EQ1028" i="2"/>
  <c r="ES1027" i="2"/>
  <c r="ER1027" i="2"/>
  <c r="EQ1027" i="2"/>
  <c r="ES1026" i="2"/>
  <c r="ER1026" i="2"/>
  <c r="EQ1026" i="2"/>
  <c r="ES1025" i="2"/>
  <c r="ER1025" i="2"/>
  <c r="EQ1025" i="2"/>
  <c r="ES1024" i="2"/>
  <c r="ER1024" i="2"/>
  <c r="EQ1024" i="2"/>
  <c r="ES1023" i="2"/>
  <c r="ER1023" i="2"/>
  <c r="EQ1023" i="2"/>
  <c r="ES1022" i="2"/>
  <c r="ER1022" i="2"/>
  <c r="EQ1022" i="2"/>
  <c r="ES1021" i="2"/>
  <c r="ER1021" i="2"/>
  <c r="EQ1021" i="2"/>
  <c r="ES1020" i="2"/>
  <c r="ER1020" i="2"/>
  <c r="EQ1020" i="2"/>
  <c r="ES1019" i="2"/>
  <c r="ER1019" i="2"/>
  <c r="EQ1019" i="2"/>
  <c r="ES1018" i="2"/>
  <c r="ER1018" i="2"/>
  <c r="EQ1018" i="2"/>
  <c r="ES1017" i="2"/>
  <c r="ER1017" i="2"/>
  <c r="EQ1017" i="2"/>
  <c r="ES1016" i="2"/>
  <c r="ER1016" i="2"/>
  <c r="EQ1016" i="2"/>
  <c r="ES1015" i="2"/>
  <c r="ER1015" i="2"/>
  <c r="EQ1015" i="2"/>
  <c r="ES1014" i="2"/>
  <c r="ER1014" i="2"/>
  <c r="EQ1014" i="2"/>
  <c r="ES1013" i="2"/>
  <c r="ER1013" i="2"/>
  <c r="EQ1013" i="2"/>
  <c r="ES1012" i="2"/>
  <c r="ER1012" i="2"/>
  <c r="EQ1012" i="2"/>
  <c r="ES1011" i="2"/>
  <c r="ER1011" i="2"/>
  <c r="EQ1011" i="2"/>
  <c r="ES1010" i="2"/>
  <c r="ER1010" i="2"/>
  <c r="EQ1010" i="2"/>
  <c r="ES1009" i="2"/>
  <c r="ER1009" i="2"/>
  <c r="EQ1009" i="2"/>
  <c r="ES1008" i="2"/>
  <c r="ER1008" i="2"/>
  <c r="EQ1008" i="2"/>
  <c r="ES1007" i="2"/>
  <c r="ER1007" i="2"/>
  <c r="EQ1007" i="2"/>
  <c r="ES1006" i="2"/>
  <c r="ER1006" i="2"/>
  <c r="EQ1006" i="2"/>
  <c r="ES1005" i="2"/>
  <c r="ER1005" i="2"/>
  <c r="EQ1005" i="2"/>
  <c r="ES1004" i="2"/>
  <c r="ER1004" i="2"/>
  <c r="EQ1004" i="2"/>
  <c r="ES1003" i="2"/>
  <c r="ER1003" i="2"/>
  <c r="EQ1003" i="2"/>
  <c r="ES1002" i="2"/>
  <c r="ER1002" i="2"/>
  <c r="EQ1002" i="2"/>
  <c r="ES1001" i="2"/>
  <c r="ER1001" i="2"/>
  <c r="EQ1001" i="2"/>
  <c r="ES1000" i="2"/>
  <c r="ER1000" i="2"/>
  <c r="EQ1000" i="2"/>
  <c r="ES999" i="2"/>
  <c r="ER999" i="2"/>
  <c r="EQ999" i="2"/>
  <c r="ES998" i="2"/>
  <c r="ER998" i="2"/>
  <c r="EQ998" i="2"/>
  <c r="ES997" i="2"/>
  <c r="ER997" i="2"/>
  <c r="EQ997" i="2"/>
  <c r="ES996" i="2"/>
  <c r="ER996" i="2"/>
  <c r="EQ996" i="2"/>
  <c r="ES995" i="2"/>
  <c r="ER995" i="2"/>
  <c r="EQ995" i="2"/>
  <c r="ES994" i="2"/>
  <c r="ER994" i="2"/>
  <c r="EQ994" i="2"/>
  <c r="ES993" i="2"/>
  <c r="ER993" i="2"/>
  <c r="EQ993" i="2"/>
  <c r="ES992" i="2"/>
  <c r="ER992" i="2"/>
  <c r="EQ992" i="2"/>
  <c r="ES991" i="2"/>
  <c r="ER991" i="2"/>
  <c r="EQ991" i="2"/>
  <c r="ES990" i="2"/>
  <c r="ER990" i="2"/>
  <c r="EQ990" i="2"/>
  <c r="ES989" i="2"/>
  <c r="ER989" i="2"/>
  <c r="EQ989" i="2"/>
  <c r="ES988" i="2"/>
  <c r="ER988" i="2"/>
  <c r="EQ988" i="2"/>
  <c r="ES987" i="2"/>
  <c r="ER987" i="2"/>
  <c r="EQ987" i="2"/>
  <c r="ES986" i="2"/>
  <c r="ER986" i="2"/>
  <c r="EQ986" i="2"/>
  <c r="ES985" i="2"/>
  <c r="ER985" i="2"/>
  <c r="EQ985" i="2"/>
  <c r="ES984" i="2"/>
  <c r="ER984" i="2"/>
  <c r="EQ984" i="2"/>
  <c r="ES983" i="2"/>
  <c r="ER983" i="2"/>
  <c r="EQ983" i="2"/>
  <c r="ES982" i="2"/>
  <c r="ER982" i="2"/>
  <c r="EQ982" i="2"/>
  <c r="ES981" i="2"/>
  <c r="ER981" i="2"/>
  <c r="EQ981" i="2"/>
  <c r="ES980" i="2"/>
  <c r="ER980" i="2"/>
  <c r="EQ980" i="2"/>
  <c r="ES979" i="2"/>
  <c r="ER979" i="2"/>
  <c r="EQ979" i="2"/>
  <c r="ES978" i="2"/>
  <c r="ER978" i="2"/>
  <c r="EQ978" i="2"/>
  <c r="ES977" i="2"/>
  <c r="ER977" i="2"/>
  <c r="EQ977" i="2"/>
  <c r="ES976" i="2"/>
  <c r="ER976" i="2"/>
  <c r="EQ976" i="2"/>
  <c r="ES975" i="2"/>
  <c r="ER975" i="2"/>
  <c r="EQ975" i="2"/>
  <c r="ES974" i="2"/>
  <c r="ER974" i="2"/>
  <c r="EQ974" i="2"/>
  <c r="ES973" i="2"/>
  <c r="ER973" i="2"/>
  <c r="EQ973" i="2"/>
  <c r="ES972" i="2"/>
  <c r="ER972" i="2"/>
  <c r="EQ972" i="2"/>
  <c r="ES971" i="2"/>
  <c r="ER971" i="2"/>
  <c r="EQ971" i="2"/>
  <c r="ES970" i="2"/>
  <c r="ER970" i="2"/>
  <c r="EQ970" i="2"/>
  <c r="ES969" i="2"/>
  <c r="ER969" i="2"/>
  <c r="EQ969" i="2"/>
  <c r="ES968" i="2"/>
  <c r="ER968" i="2"/>
  <c r="EQ968" i="2"/>
  <c r="ES967" i="2"/>
  <c r="ER967" i="2"/>
  <c r="EQ967" i="2"/>
  <c r="ES966" i="2"/>
  <c r="ER966" i="2"/>
  <c r="EQ966" i="2"/>
  <c r="ES965" i="2"/>
  <c r="ER965" i="2"/>
  <c r="EQ965" i="2"/>
  <c r="ES964" i="2"/>
  <c r="ER964" i="2"/>
  <c r="EQ964" i="2"/>
  <c r="ES963" i="2"/>
  <c r="ER963" i="2"/>
  <c r="EQ963" i="2"/>
  <c r="ES962" i="2"/>
  <c r="ER962" i="2"/>
  <c r="EQ962" i="2"/>
  <c r="ES961" i="2"/>
  <c r="ER961" i="2"/>
  <c r="EQ961" i="2"/>
  <c r="ES960" i="2"/>
  <c r="ER960" i="2"/>
  <c r="EQ960" i="2"/>
  <c r="ES959" i="2"/>
  <c r="ER959" i="2"/>
  <c r="EQ959" i="2"/>
  <c r="ES958" i="2"/>
  <c r="ER958" i="2"/>
  <c r="EQ958" i="2"/>
  <c r="ES957" i="2"/>
  <c r="ER957" i="2"/>
  <c r="EQ957" i="2"/>
  <c r="ES956" i="2"/>
  <c r="ER956" i="2"/>
  <c r="EQ956" i="2"/>
  <c r="ES955" i="2"/>
  <c r="ER955" i="2"/>
  <c r="EQ955" i="2"/>
  <c r="ES954" i="2"/>
  <c r="ER954" i="2"/>
  <c r="EQ954" i="2"/>
  <c r="ES953" i="2"/>
  <c r="ER953" i="2"/>
  <c r="EQ953" i="2"/>
  <c r="ES952" i="2"/>
  <c r="ER952" i="2"/>
  <c r="EQ952" i="2"/>
  <c r="ES951" i="2"/>
  <c r="ER951" i="2"/>
  <c r="EQ951" i="2"/>
  <c r="ES950" i="2"/>
  <c r="ER950" i="2"/>
  <c r="EQ950" i="2"/>
  <c r="ES949" i="2"/>
  <c r="ER949" i="2"/>
  <c r="EQ949" i="2"/>
  <c r="ES948" i="2"/>
  <c r="ER948" i="2"/>
  <c r="EQ948" i="2"/>
  <c r="ES947" i="2"/>
  <c r="ER947" i="2"/>
  <c r="EQ947" i="2"/>
  <c r="ES946" i="2"/>
  <c r="ER946" i="2"/>
  <c r="EQ946" i="2"/>
  <c r="ES945" i="2"/>
  <c r="ER945" i="2"/>
  <c r="EQ945" i="2"/>
  <c r="ES944" i="2"/>
  <c r="ER944" i="2"/>
  <c r="EQ944" i="2"/>
  <c r="ES943" i="2"/>
  <c r="ER943" i="2"/>
  <c r="EQ943" i="2"/>
  <c r="ES942" i="2"/>
  <c r="ER942" i="2"/>
  <c r="EQ942" i="2"/>
  <c r="ES941" i="2"/>
  <c r="ER941" i="2"/>
  <c r="EQ941" i="2"/>
  <c r="ES940" i="2"/>
  <c r="ER940" i="2"/>
  <c r="EQ940" i="2"/>
  <c r="ES939" i="2"/>
  <c r="ER939" i="2"/>
  <c r="EQ939" i="2"/>
  <c r="ES938" i="2"/>
  <c r="ER938" i="2"/>
  <c r="EQ938" i="2"/>
  <c r="ES937" i="2"/>
  <c r="ER937" i="2"/>
  <c r="EQ937" i="2"/>
  <c r="ES936" i="2"/>
  <c r="ER936" i="2"/>
  <c r="EQ936" i="2"/>
  <c r="ES935" i="2"/>
  <c r="ER935" i="2"/>
  <c r="EQ935" i="2"/>
  <c r="ES934" i="2"/>
  <c r="ER934" i="2"/>
  <c r="EQ934" i="2"/>
  <c r="ES933" i="2"/>
  <c r="ER933" i="2"/>
  <c r="EQ933" i="2"/>
  <c r="ES932" i="2"/>
  <c r="ER932" i="2"/>
  <c r="EQ932" i="2"/>
  <c r="ES931" i="2"/>
  <c r="ER931" i="2"/>
  <c r="EQ931" i="2"/>
  <c r="ES930" i="2"/>
  <c r="ER930" i="2"/>
  <c r="EQ930" i="2"/>
  <c r="ES929" i="2"/>
  <c r="ER929" i="2"/>
  <c r="EQ929" i="2"/>
  <c r="ES928" i="2"/>
  <c r="ER928" i="2"/>
  <c r="EQ928" i="2"/>
  <c r="ES927" i="2"/>
  <c r="ER927" i="2"/>
  <c r="EQ927" i="2"/>
  <c r="ES926" i="2"/>
  <c r="ER926" i="2"/>
  <c r="EQ926" i="2"/>
  <c r="ES925" i="2"/>
  <c r="ER925" i="2"/>
  <c r="EQ925" i="2"/>
  <c r="ES924" i="2"/>
  <c r="ER924" i="2"/>
  <c r="EQ924" i="2"/>
  <c r="ES923" i="2"/>
  <c r="ER923" i="2"/>
  <c r="EQ923" i="2"/>
  <c r="ES922" i="2"/>
  <c r="ER922" i="2"/>
  <c r="EQ922" i="2"/>
  <c r="ES921" i="2"/>
  <c r="ER921" i="2"/>
  <c r="EQ921" i="2"/>
  <c r="ES920" i="2"/>
  <c r="ER920" i="2"/>
  <c r="EQ920" i="2"/>
  <c r="ES919" i="2"/>
  <c r="ER919" i="2"/>
  <c r="EQ919" i="2"/>
  <c r="ES918" i="2"/>
  <c r="ER918" i="2"/>
  <c r="EQ918" i="2"/>
  <c r="ES917" i="2"/>
  <c r="ER917" i="2"/>
  <c r="EQ917" i="2"/>
  <c r="ES916" i="2"/>
  <c r="ER916" i="2"/>
  <c r="EQ916" i="2"/>
  <c r="ES915" i="2"/>
  <c r="ER915" i="2"/>
  <c r="EQ915" i="2"/>
  <c r="ES914" i="2"/>
  <c r="ER914" i="2"/>
  <c r="EQ914" i="2"/>
  <c r="ES913" i="2"/>
  <c r="ER913" i="2"/>
  <c r="EQ913" i="2"/>
  <c r="ES912" i="2"/>
  <c r="ER912" i="2"/>
  <c r="EQ912" i="2"/>
  <c r="ES911" i="2"/>
  <c r="ER911" i="2"/>
  <c r="EQ911" i="2"/>
  <c r="ES910" i="2"/>
  <c r="ER910" i="2"/>
  <c r="EQ910" i="2"/>
  <c r="ES909" i="2"/>
  <c r="ER909" i="2"/>
  <c r="EQ909" i="2"/>
  <c r="ES908" i="2"/>
  <c r="ER908" i="2"/>
  <c r="EQ908" i="2"/>
  <c r="ES907" i="2"/>
  <c r="ER907" i="2"/>
  <c r="EQ907" i="2"/>
  <c r="ES906" i="2"/>
  <c r="ER906" i="2"/>
  <c r="EQ906" i="2"/>
  <c r="ES905" i="2"/>
  <c r="ER905" i="2"/>
  <c r="EQ905" i="2"/>
  <c r="ES904" i="2"/>
  <c r="ER904" i="2"/>
  <c r="EQ904" i="2"/>
  <c r="ES903" i="2"/>
  <c r="ER903" i="2"/>
  <c r="EQ903" i="2"/>
  <c r="ES902" i="2"/>
  <c r="ER902" i="2"/>
  <c r="EQ902" i="2"/>
  <c r="ES901" i="2"/>
  <c r="ER901" i="2"/>
  <c r="EQ901" i="2"/>
  <c r="ES900" i="2"/>
  <c r="ER900" i="2"/>
  <c r="EQ900" i="2"/>
  <c r="ES899" i="2"/>
  <c r="ER899" i="2"/>
  <c r="EQ899" i="2"/>
  <c r="ES898" i="2"/>
  <c r="ER898" i="2"/>
  <c r="EQ898" i="2"/>
  <c r="ES897" i="2"/>
  <c r="ER897" i="2"/>
  <c r="EQ897" i="2"/>
  <c r="ES896" i="2"/>
  <c r="ER896" i="2"/>
  <c r="EQ896" i="2"/>
  <c r="ES895" i="2"/>
  <c r="ER895" i="2"/>
  <c r="EQ895" i="2"/>
  <c r="ES894" i="2"/>
  <c r="ER894" i="2"/>
  <c r="EQ894" i="2"/>
  <c r="ES893" i="2"/>
  <c r="ER893" i="2"/>
  <c r="EQ893" i="2"/>
  <c r="ES892" i="2"/>
  <c r="ER892" i="2"/>
  <c r="EQ892" i="2"/>
  <c r="ES891" i="2"/>
  <c r="ER891" i="2"/>
  <c r="EQ891" i="2"/>
  <c r="ES890" i="2"/>
  <c r="ER890" i="2"/>
  <c r="EQ890" i="2"/>
  <c r="ES889" i="2"/>
  <c r="ER889" i="2"/>
  <c r="EQ889" i="2"/>
  <c r="ES888" i="2"/>
  <c r="ER888" i="2"/>
  <c r="EQ888" i="2"/>
  <c r="ES887" i="2"/>
  <c r="ER887" i="2"/>
  <c r="EQ887" i="2"/>
  <c r="ES886" i="2"/>
  <c r="ER886" i="2"/>
  <c r="EQ886" i="2"/>
  <c r="ES885" i="2"/>
  <c r="ER885" i="2"/>
  <c r="EQ885" i="2"/>
  <c r="ES884" i="2"/>
  <c r="ER884" i="2"/>
  <c r="EQ884" i="2"/>
  <c r="ES883" i="2"/>
  <c r="ER883" i="2"/>
  <c r="EQ883" i="2"/>
  <c r="ES882" i="2"/>
  <c r="ER882" i="2"/>
  <c r="EQ882" i="2"/>
  <c r="ES881" i="2"/>
  <c r="ER881" i="2"/>
  <c r="EQ881" i="2"/>
  <c r="ES880" i="2"/>
  <c r="ER880" i="2"/>
  <c r="EQ880" i="2"/>
  <c r="ES879" i="2"/>
  <c r="ER879" i="2"/>
  <c r="EQ879" i="2"/>
  <c r="ES878" i="2"/>
  <c r="ER878" i="2"/>
  <c r="EQ878" i="2"/>
  <c r="ES877" i="2"/>
  <c r="ER877" i="2"/>
  <c r="EQ877" i="2"/>
  <c r="ES876" i="2"/>
  <c r="ER876" i="2"/>
  <c r="EQ876" i="2"/>
  <c r="ES875" i="2"/>
  <c r="ER875" i="2"/>
  <c r="EQ875" i="2"/>
  <c r="ES874" i="2"/>
  <c r="ER874" i="2"/>
  <c r="EQ874" i="2"/>
  <c r="ES873" i="2"/>
  <c r="ER873" i="2"/>
  <c r="EQ873" i="2"/>
  <c r="ES872" i="2"/>
  <c r="ER872" i="2"/>
  <c r="EQ872" i="2"/>
  <c r="ES871" i="2"/>
  <c r="ER871" i="2"/>
  <c r="EQ871" i="2"/>
  <c r="ES870" i="2"/>
  <c r="ER870" i="2"/>
  <c r="EQ870" i="2"/>
  <c r="ES869" i="2"/>
  <c r="ER869" i="2"/>
  <c r="EQ869" i="2"/>
  <c r="ES868" i="2"/>
  <c r="ER868" i="2"/>
  <c r="EQ868" i="2"/>
  <c r="ES867" i="2"/>
  <c r="ER867" i="2"/>
  <c r="EQ867" i="2"/>
  <c r="ES866" i="2"/>
  <c r="ER866" i="2"/>
  <c r="EQ866" i="2"/>
  <c r="ES865" i="2"/>
  <c r="ER865" i="2"/>
  <c r="EQ865" i="2"/>
  <c r="ES864" i="2"/>
  <c r="ER864" i="2"/>
  <c r="EQ864" i="2"/>
  <c r="ES863" i="2"/>
  <c r="ER863" i="2"/>
  <c r="EQ863" i="2"/>
  <c r="ES862" i="2"/>
  <c r="ER862" i="2"/>
  <c r="EQ862" i="2"/>
  <c r="ES861" i="2"/>
  <c r="ER861" i="2"/>
  <c r="EQ861" i="2"/>
  <c r="ES860" i="2"/>
  <c r="ER860" i="2"/>
  <c r="EQ860" i="2"/>
  <c r="ES859" i="2"/>
  <c r="ER859" i="2"/>
  <c r="EQ859" i="2"/>
  <c r="ES858" i="2"/>
  <c r="ER858" i="2"/>
  <c r="EQ858" i="2"/>
  <c r="ES857" i="2"/>
  <c r="ER857" i="2"/>
  <c r="EQ857" i="2"/>
  <c r="ES856" i="2"/>
  <c r="ER856" i="2"/>
  <c r="EQ856" i="2"/>
  <c r="ES855" i="2"/>
  <c r="ER855" i="2"/>
  <c r="EQ855" i="2"/>
  <c r="ES854" i="2"/>
  <c r="ER854" i="2"/>
  <c r="EQ854" i="2"/>
  <c r="ES853" i="2"/>
  <c r="ER853" i="2"/>
  <c r="EQ853" i="2"/>
  <c r="ES852" i="2"/>
  <c r="ER852" i="2"/>
  <c r="EQ852" i="2"/>
  <c r="ES851" i="2"/>
  <c r="ER851" i="2"/>
  <c r="EQ851" i="2"/>
  <c r="ES850" i="2"/>
  <c r="ER850" i="2"/>
  <c r="EQ850" i="2"/>
  <c r="ES849" i="2"/>
  <c r="ER849" i="2"/>
  <c r="EQ849" i="2"/>
  <c r="ES848" i="2"/>
  <c r="ER848" i="2"/>
  <c r="EQ848" i="2"/>
  <c r="ES847" i="2"/>
  <c r="ER847" i="2"/>
  <c r="EQ847" i="2"/>
  <c r="ES846" i="2"/>
  <c r="ER846" i="2"/>
  <c r="EQ846" i="2"/>
  <c r="ES845" i="2"/>
  <c r="ER845" i="2"/>
  <c r="EQ845" i="2"/>
  <c r="ES844" i="2"/>
  <c r="ER844" i="2"/>
  <c r="EQ844" i="2"/>
  <c r="ES843" i="2"/>
  <c r="ER843" i="2"/>
  <c r="EQ843" i="2"/>
  <c r="ES842" i="2"/>
  <c r="ER842" i="2"/>
  <c r="EQ842" i="2"/>
  <c r="ES841" i="2"/>
  <c r="ER841" i="2"/>
  <c r="EQ841" i="2"/>
  <c r="ES840" i="2"/>
  <c r="ER840" i="2"/>
  <c r="EQ840" i="2"/>
  <c r="ES839" i="2"/>
  <c r="ER839" i="2"/>
  <c r="EQ839" i="2"/>
  <c r="ES838" i="2"/>
  <c r="ER838" i="2"/>
  <c r="EQ838" i="2"/>
  <c r="ES837" i="2"/>
  <c r="ER837" i="2"/>
  <c r="EQ837" i="2"/>
  <c r="ES836" i="2"/>
  <c r="ER836" i="2"/>
  <c r="EQ836" i="2"/>
  <c r="ES835" i="2"/>
  <c r="ER835" i="2"/>
  <c r="EQ835" i="2"/>
  <c r="ES834" i="2"/>
  <c r="ER834" i="2"/>
  <c r="EQ834" i="2"/>
  <c r="ES833" i="2"/>
  <c r="ER833" i="2"/>
  <c r="EQ833" i="2"/>
  <c r="ES832" i="2"/>
  <c r="ER832" i="2"/>
  <c r="EQ832" i="2"/>
  <c r="ES831" i="2"/>
  <c r="ER831" i="2"/>
  <c r="EQ831" i="2"/>
  <c r="ES830" i="2"/>
  <c r="ER830" i="2"/>
  <c r="EQ830" i="2"/>
  <c r="ES829" i="2"/>
  <c r="ER829" i="2"/>
  <c r="EQ829" i="2"/>
  <c r="ES828" i="2"/>
  <c r="ER828" i="2"/>
  <c r="EQ828" i="2"/>
  <c r="ES827" i="2"/>
  <c r="ER827" i="2"/>
  <c r="EQ827" i="2"/>
  <c r="ES826" i="2"/>
  <c r="ER826" i="2"/>
  <c r="EQ826" i="2"/>
  <c r="ES825" i="2"/>
  <c r="ER825" i="2"/>
  <c r="EQ825" i="2"/>
  <c r="ES824" i="2"/>
  <c r="ER824" i="2"/>
  <c r="EQ824" i="2"/>
  <c r="ES823" i="2"/>
  <c r="ER823" i="2"/>
  <c r="EQ823" i="2"/>
  <c r="ES822" i="2"/>
  <c r="ER822" i="2"/>
  <c r="EQ822" i="2"/>
  <c r="ES821" i="2"/>
  <c r="ER821" i="2"/>
  <c r="EQ821" i="2"/>
  <c r="ES820" i="2"/>
  <c r="ER820" i="2"/>
  <c r="EQ820" i="2"/>
  <c r="ES819" i="2"/>
  <c r="ER819" i="2"/>
  <c r="EQ819" i="2"/>
  <c r="ES818" i="2"/>
  <c r="ER818" i="2"/>
  <c r="EQ818" i="2"/>
  <c r="ES817" i="2"/>
  <c r="ER817" i="2"/>
  <c r="EQ817" i="2"/>
  <c r="ES816" i="2"/>
  <c r="ER816" i="2"/>
  <c r="EQ816" i="2"/>
  <c r="ES815" i="2"/>
  <c r="ER815" i="2"/>
  <c r="EQ815" i="2"/>
  <c r="ES814" i="2"/>
  <c r="ER814" i="2"/>
  <c r="EQ814" i="2"/>
  <c r="ES813" i="2"/>
  <c r="ER813" i="2"/>
  <c r="EQ813" i="2"/>
  <c r="ES812" i="2"/>
  <c r="ER812" i="2"/>
  <c r="EQ812" i="2"/>
  <c r="ES811" i="2"/>
  <c r="ER811" i="2"/>
  <c r="EQ811" i="2"/>
  <c r="ES810" i="2"/>
  <c r="ER810" i="2"/>
  <c r="EQ810" i="2"/>
  <c r="ES809" i="2"/>
  <c r="ER809" i="2"/>
  <c r="EQ809" i="2"/>
  <c r="ES808" i="2"/>
  <c r="ER808" i="2"/>
  <c r="EQ808" i="2"/>
  <c r="ES807" i="2"/>
  <c r="ER807" i="2"/>
  <c r="EQ807" i="2"/>
  <c r="ES806" i="2"/>
  <c r="ER806" i="2"/>
  <c r="EQ806" i="2"/>
  <c r="ES805" i="2"/>
  <c r="ER805" i="2"/>
  <c r="EQ805" i="2"/>
  <c r="ES804" i="2"/>
  <c r="ER804" i="2"/>
  <c r="EQ804" i="2"/>
  <c r="ES803" i="2"/>
  <c r="ER803" i="2"/>
  <c r="EQ803" i="2"/>
  <c r="ES802" i="2"/>
  <c r="ER802" i="2"/>
  <c r="EQ802" i="2"/>
  <c r="ES801" i="2"/>
  <c r="ER801" i="2"/>
  <c r="EQ801" i="2"/>
  <c r="ES800" i="2"/>
  <c r="ER800" i="2"/>
  <c r="EQ800" i="2"/>
  <c r="ES799" i="2"/>
  <c r="ER799" i="2"/>
  <c r="EQ799" i="2"/>
  <c r="ES798" i="2"/>
  <c r="ER798" i="2"/>
  <c r="EQ798" i="2"/>
  <c r="ES797" i="2"/>
  <c r="ER797" i="2"/>
  <c r="EQ797" i="2"/>
  <c r="ES796" i="2"/>
  <c r="ER796" i="2"/>
  <c r="EQ796" i="2"/>
  <c r="ES795" i="2"/>
  <c r="ER795" i="2"/>
  <c r="EQ795" i="2"/>
  <c r="ES794" i="2"/>
  <c r="ER794" i="2"/>
  <c r="EQ794" i="2"/>
  <c r="ES793" i="2"/>
  <c r="ER793" i="2"/>
  <c r="EQ793" i="2"/>
  <c r="ES792" i="2"/>
  <c r="ER792" i="2"/>
  <c r="EQ792" i="2"/>
  <c r="ES791" i="2"/>
  <c r="ER791" i="2"/>
  <c r="EQ791" i="2"/>
  <c r="ES790" i="2"/>
  <c r="ER790" i="2"/>
  <c r="EQ790" i="2"/>
  <c r="ES789" i="2"/>
  <c r="ER789" i="2"/>
  <c r="EQ789" i="2"/>
  <c r="ES788" i="2"/>
  <c r="ER788" i="2"/>
  <c r="EQ788" i="2"/>
  <c r="ES787" i="2"/>
  <c r="ER787" i="2"/>
  <c r="EQ787" i="2"/>
  <c r="ES786" i="2"/>
  <c r="ER786" i="2"/>
  <c r="EQ786" i="2"/>
  <c r="ES785" i="2"/>
  <c r="ER785" i="2"/>
  <c r="EQ785" i="2"/>
  <c r="ES784" i="2"/>
  <c r="ER784" i="2"/>
  <c r="EQ784" i="2"/>
  <c r="ES783" i="2"/>
  <c r="ER783" i="2"/>
  <c r="EQ783" i="2"/>
  <c r="ES782" i="2"/>
  <c r="ER782" i="2"/>
  <c r="EQ782" i="2"/>
  <c r="ES781" i="2"/>
  <c r="ER781" i="2"/>
  <c r="EQ781" i="2"/>
  <c r="ES780" i="2"/>
  <c r="ER780" i="2"/>
  <c r="EQ780" i="2"/>
  <c r="ES779" i="2"/>
  <c r="ER779" i="2"/>
  <c r="EQ779" i="2"/>
  <c r="ES778" i="2"/>
  <c r="ER778" i="2"/>
  <c r="EQ778" i="2"/>
  <c r="ES777" i="2"/>
  <c r="ER777" i="2"/>
  <c r="EQ777" i="2"/>
  <c r="ES776" i="2"/>
  <c r="ER776" i="2"/>
  <c r="EQ776" i="2"/>
  <c r="ES775" i="2"/>
  <c r="ER775" i="2"/>
  <c r="EQ775" i="2"/>
  <c r="ES774" i="2"/>
  <c r="ER774" i="2"/>
  <c r="EQ774" i="2"/>
  <c r="ES773" i="2"/>
  <c r="ER773" i="2"/>
  <c r="EQ773" i="2"/>
  <c r="ES772" i="2"/>
  <c r="ER772" i="2"/>
  <c r="EQ772" i="2"/>
  <c r="ES771" i="2"/>
  <c r="ER771" i="2"/>
  <c r="EQ771" i="2"/>
  <c r="ES770" i="2"/>
  <c r="ER770" i="2"/>
  <c r="EQ770" i="2"/>
  <c r="ES769" i="2"/>
  <c r="ER769" i="2"/>
  <c r="EQ769" i="2"/>
  <c r="ES768" i="2"/>
  <c r="ER768" i="2"/>
  <c r="EQ768" i="2"/>
  <c r="ES767" i="2"/>
  <c r="ER767" i="2"/>
  <c r="EQ767" i="2"/>
  <c r="ES766" i="2"/>
  <c r="ER766" i="2"/>
  <c r="EQ766" i="2"/>
  <c r="ES765" i="2"/>
  <c r="ER765" i="2"/>
  <c r="EQ765" i="2"/>
  <c r="ES764" i="2"/>
  <c r="ER764" i="2"/>
  <c r="EQ764" i="2"/>
  <c r="ES763" i="2"/>
  <c r="ER763" i="2"/>
  <c r="EQ763" i="2"/>
  <c r="ES762" i="2"/>
  <c r="ER762" i="2"/>
  <c r="EQ762" i="2"/>
  <c r="ES761" i="2"/>
  <c r="ER761" i="2"/>
  <c r="EQ761" i="2"/>
  <c r="ES760" i="2"/>
  <c r="ER760" i="2"/>
  <c r="EQ760" i="2"/>
  <c r="ES759" i="2"/>
  <c r="ER759" i="2"/>
  <c r="EQ759" i="2"/>
  <c r="ES758" i="2"/>
  <c r="ER758" i="2"/>
  <c r="EQ758" i="2"/>
  <c r="ES757" i="2"/>
  <c r="ER757" i="2"/>
  <c r="EQ757" i="2"/>
  <c r="ES756" i="2"/>
  <c r="ER756" i="2"/>
  <c r="EQ756" i="2"/>
  <c r="ES755" i="2"/>
  <c r="ER755" i="2"/>
  <c r="EQ755" i="2"/>
  <c r="ES754" i="2"/>
  <c r="ER754" i="2"/>
  <c r="EQ754" i="2"/>
  <c r="ES753" i="2"/>
  <c r="ER753" i="2"/>
  <c r="EQ753" i="2"/>
  <c r="ES752" i="2"/>
  <c r="ER752" i="2"/>
  <c r="EQ752" i="2"/>
  <c r="ES751" i="2"/>
  <c r="ER751" i="2"/>
  <c r="EQ751" i="2"/>
  <c r="ES750" i="2"/>
  <c r="ER750" i="2"/>
  <c r="EQ750" i="2"/>
  <c r="ES749" i="2"/>
  <c r="ER749" i="2"/>
  <c r="EQ749" i="2"/>
  <c r="ES748" i="2"/>
  <c r="ER748" i="2"/>
  <c r="EQ748" i="2"/>
  <c r="ES747" i="2"/>
  <c r="ER747" i="2"/>
  <c r="EQ747" i="2"/>
  <c r="ES746" i="2"/>
  <c r="ER746" i="2"/>
  <c r="EQ746" i="2"/>
  <c r="ES745" i="2"/>
  <c r="ER745" i="2"/>
  <c r="EQ745" i="2"/>
  <c r="ES744" i="2"/>
  <c r="ER744" i="2"/>
  <c r="EQ744" i="2"/>
  <c r="ES743" i="2"/>
  <c r="ER743" i="2"/>
  <c r="EQ743" i="2"/>
  <c r="ES742" i="2"/>
  <c r="ER742" i="2"/>
  <c r="EQ742" i="2"/>
  <c r="ES741" i="2"/>
  <c r="ER741" i="2"/>
  <c r="EQ741" i="2"/>
  <c r="ES740" i="2"/>
  <c r="ER740" i="2"/>
  <c r="EQ740" i="2"/>
  <c r="ES739" i="2"/>
  <c r="ER739" i="2"/>
  <c r="EQ739" i="2"/>
  <c r="ES738" i="2"/>
  <c r="ER738" i="2"/>
  <c r="EQ738" i="2"/>
  <c r="ES737" i="2"/>
  <c r="ER737" i="2"/>
  <c r="EQ737" i="2"/>
  <c r="ES736" i="2"/>
  <c r="ER736" i="2"/>
  <c r="EQ736" i="2"/>
  <c r="ES735" i="2"/>
  <c r="ER735" i="2"/>
  <c r="EQ735" i="2"/>
  <c r="ES734" i="2"/>
  <c r="ER734" i="2"/>
  <c r="EQ734" i="2"/>
  <c r="ES733" i="2"/>
  <c r="ER733" i="2"/>
  <c r="EQ733" i="2"/>
  <c r="ES732" i="2"/>
  <c r="ER732" i="2"/>
  <c r="EQ732" i="2"/>
  <c r="ES731" i="2"/>
  <c r="ER731" i="2"/>
  <c r="EQ731" i="2"/>
  <c r="ES730" i="2"/>
  <c r="ER730" i="2"/>
  <c r="EQ730" i="2"/>
  <c r="ES729" i="2"/>
  <c r="ER729" i="2"/>
  <c r="EQ729" i="2"/>
  <c r="ES728" i="2"/>
  <c r="ER728" i="2"/>
  <c r="EQ728" i="2"/>
  <c r="ES727" i="2"/>
  <c r="ER727" i="2"/>
  <c r="EQ727" i="2"/>
  <c r="ES726" i="2"/>
  <c r="ER726" i="2"/>
  <c r="EQ726" i="2"/>
  <c r="ES725" i="2"/>
  <c r="ER725" i="2"/>
  <c r="EQ725" i="2"/>
  <c r="ES724" i="2"/>
  <c r="ER724" i="2"/>
  <c r="EQ724" i="2"/>
  <c r="ES723" i="2"/>
  <c r="ER723" i="2"/>
  <c r="EQ723" i="2"/>
  <c r="ES722" i="2"/>
  <c r="ER722" i="2"/>
  <c r="EQ722" i="2"/>
  <c r="ES721" i="2"/>
  <c r="ER721" i="2"/>
  <c r="EQ721" i="2"/>
  <c r="ES720" i="2"/>
  <c r="ER720" i="2"/>
  <c r="EQ720" i="2"/>
  <c r="ES719" i="2"/>
  <c r="ER719" i="2"/>
  <c r="EQ719" i="2"/>
  <c r="ES718" i="2"/>
  <c r="ER718" i="2"/>
  <c r="EQ718" i="2"/>
  <c r="ES717" i="2"/>
  <c r="ER717" i="2"/>
  <c r="EQ717" i="2"/>
  <c r="ES716" i="2"/>
  <c r="ER716" i="2"/>
  <c r="EQ716" i="2"/>
  <c r="ES715" i="2"/>
  <c r="ER715" i="2"/>
  <c r="EQ715" i="2"/>
  <c r="ES714" i="2"/>
  <c r="ER714" i="2"/>
  <c r="EQ714" i="2"/>
  <c r="ES713" i="2"/>
  <c r="ER713" i="2"/>
  <c r="EQ713" i="2"/>
  <c r="ES712" i="2"/>
  <c r="ER712" i="2"/>
  <c r="EQ712" i="2"/>
  <c r="ES711" i="2"/>
  <c r="ER711" i="2"/>
  <c r="EQ711" i="2"/>
  <c r="ES710" i="2"/>
  <c r="ER710" i="2"/>
  <c r="EQ710" i="2"/>
  <c r="ES709" i="2"/>
  <c r="ER709" i="2"/>
  <c r="EQ709" i="2"/>
  <c r="ES708" i="2"/>
  <c r="ER708" i="2"/>
  <c r="EQ708" i="2"/>
  <c r="ES707" i="2"/>
  <c r="ER707" i="2"/>
  <c r="EQ707" i="2"/>
  <c r="ES706" i="2"/>
  <c r="ER706" i="2"/>
  <c r="EQ706" i="2"/>
  <c r="ES705" i="2"/>
  <c r="ER705" i="2"/>
  <c r="EQ705" i="2"/>
  <c r="ES704" i="2"/>
  <c r="ER704" i="2"/>
  <c r="EQ704" i="2"/>
  <c r="ES703" i="2"/>
  <c r="ER703" i="2"/>
  <c r="EQ703" i="2"/>
  <c r="ES702" i="2"/>
  <c r="ER702" i="2"/>
  <c r="EQ702" i="2"/>
  <c r="ES701" i="2"/>
  <c r="ER701" i="2"/>
  <c r="EQ701" i="2"/>
  <c r="ES700" i="2"/>
  <c r="ER700" i="2"/>
  <c r="EQ700" i="2"/>
  <c r="ES699" i="2"/>
  <c r="ER699" i="2"/>
  <c r="EQ699" i="2"/>
  <c r="ES698" i="2"/>
  <c r="ER698" i="2"/>
  <c r="EQ698" i="2"/>
  <c r="ES697" i="2"/>
  <c r="ER697" i="2"/>
  <c r="EQ697" i="2"/>
  <c r="ES696" i="2"/>
  <c r="ER696" i="2"/>
  <c r="EQ696" i="2"/>
  <c r="ES695" i="2"/>
  <c r="ER695" i="2"/>
  <c r="EQ695" i="2"/>
  <c r="ES694" i="2"/>
  <c r="ER694" i="2"/>
  <c r="EQ694" i="2"/>
  <c r="ES693" i="2"/>
  <c r="ER693" i="2"/>
  <c r="EQ693" i="2"/>
  <c r="ES692" i="2"/>
  <c r="ER692" i="2"/>
  <c r="EQ692" i="2"/>
  <c r="ES691" i="2"/>
  <c r="ER691" i="2"/>
  <c r="EQ691" i="2"/>
  <c r="ES690" i="2"/>
  <c r="ER690" i="2"/>
  <c r="EQ690" i="2"/>
  <c r="ES689" i="2"/>
  <c r="ER689" i="2"/>
  <c r="EQ689" i="2"/>
  <c r="ES688" i="2"/>
  <c r="ER688" i="2"/>
  <c r="EQ688" i="2"/>
  <c r="ES687" i="2"/>
  <c r="ER687" i="2"/>
  <c r="EQ687" i="2"/>
  <c r="ES686" i="2"/>
  <c r="ER686" i="2"/>
  <c r="EQ686" i="2"/>
  <c r="ES685" i="2"/>
  <c r="ER685" i="2"/>
  <c r="EQ685" i="2"/>
  <c r="ES684" i="2"/>
  <c r="ER684" i="2"/>
  <c r="EQ684" i="2"/>
  <c r="ES683" i="2"/>
  <c r="ER683" i="2"/>
  <c r="EQ683" i="2"/>
  <c r="ES682" i="2"/>
  <c r="ER682" i="2"/>
  <c r="EQ682" i="2"/>
  <c r="ES681" i="2"/>
  <c r="ER681" i="2"/>
  <c r="EQ681" i="2"/>
  <c r="ES680" i="2"/>
  <c r="ER680" i="2"/>
  <c r="EQ680" i="2"/>
  <c r="ES679" i="2"/>
  <c r="ER679" i="2"/>
  <c r="EQ679" i="2"/>
  <c r="ES678" i="2"/>
  <c r="ER678" i="2"/>
  <c r="EQ678" i="2"/>
  <c r="ES677" i="2"/>
  <c r="ER677" i="2"/>
  <c r="EQ677" i="2"/>
  <c r="ES676" i="2"/>
  <c r="ER676" i="2"/>
  <c r="EQ676" i="2"/>
  <c r="ES675" i="2"/>
  <c r="ER675" i="2"/>
  <c r="EQ675" i="2"/>
  <c r="ES674" i="2"/>
  <c r="ER674" i="2"/>
  <c r="EQ674" i="2"/>
  <c r="ES673" i="2"/>
  <c r="ER673" i="2"/>
  <c r="EQ673" i="2"/>
  <c r="ES672" i="2"/>
  <c r="ER672" i="2"/>
  <c r="EQ672" i="2"/>
  <c r="ES671" i="2"/>
  <c r="ER671" i="2"/>
  <c r="EQ671" i="2"/>
  <c r="ES670" i="2"/>
  <c r="ER670" i="2"/>
  <c r="EQ670" i="2"/>
  <c r="ES669" i="2"/>
  <c r="ER669" i="2"/>
  <c r="EQ669" i="2"/>
  <c r="ES668" i="2"/>
  <c r="ER668" i="2"/>
  <c r="EQ668" i="2"/>
  <c r="ES667" i="2"/>
  <c r="ER667" i="2"/>
  <c r="EQ667" i="2"/>
  <c r="ES666" i="2"/>
  <c r="ER666" i="2"/>
  <c r="EQ666" i="2"/>
  <c r="ES665" i="2"/>
  <c r="ER665" i="2"/>
  <c r="EQ665" i="2"/>
  <c r="ES664" i="2"/>
  <c r="ER664" i="2"/>
  <c r="EQ664" i="2"/>
  <c r="ES663" i="2"/>
  <c r="ER663" i="2"/>
  <c r="EQ663" i="2"/>
  <c r="ES662" i="2"/>
  <c r="ER662" i="2"/>
  <c r="EQ662" i="2"/>
  <c r="ES661" i="2"/>
  <c r="ER661" i="2"/>
  <c r="EQ661" i="2"/>
  <c r="ES660" i="2"/>
  <c r="ER660" i="2"/>
  <c r="EQ660" i="2"/>
  <c r="ES659" i="2"/>
  <c r="ER659" i="2"/>
  <c r="EQ659" i="2"/>
  <c r="ES658" i="2"/>
  <c r="ER658" i="2"/>
  <c r="EQ658" i="2"/>
  <c r="ES657" i="2"/>
  <c r="ER657" i="2"/>
  <c r="EQ657" i="2"/>
  <c r="ES656" i="2"/>
  <c r="ER656" i="2"/>
  <c r="EQ656" i="2"/>
  <c r="ES655" i="2"/>
  <c r="ER655" i="2"/>
  <c r="EQ655" i="2"/>
  <c r="ES654" i="2"/>
  <c r="ER654" i="2"/>
  <c r="EQ654" i="2"/>
  <c r="ES653" i="2"/>
  <c r="ER653" i="2"/>
  <c r="EQ653" i="2"/>
  <c r="ES652" i="2"/>
  <c r="ER652" i="2"/>
  <c r="EQ652" i="2"/>
  <c r="ES651" i="2"/>
  <c r="ER651" i="2"/>
  <c r="EQ651" i="2"/>
  <c r="ES650" i="2"/>
  <c r="ER650" i="2"/>
  <c r="EQ650" i="2"/>
  <c r="ES649" i="2"/>
  <c r="ER649" i="2"/>
  <c r="EQ649" i="2"/>
  <c r="ES648" i="2"/>
  <c r="ER648" i="2"/>
  <c r="EQ648" i="2"/>
  <c r="ES647" i="2"/>
  <c r="ER647" i="2"/>
  <c r="EQ647" i="2"/>
  <c r="ES646" i="2"/>
  <c r="ER646" i="2"/>
  <c r="EQ646" i="2"/>
  <c r="ES645" i="2"/>
  <c r="ER645" i="2"/>
  <c r="EQ645" i="2"/>
  <c r="ES644" i="2"/>
  <c r="ER644" i="2"/>
  <c r="EQ644" i="2"/>
  <c r="ES643" i="2"/>
  <c r="ER643" i="2"/>
  <c r="EQ643" i="2"/>
  <c r="ES642" i="2"/>
  <c r="ER642" i="2"/>
  <c r="EQ642" i="2"/>
  <c r="ES641" i="2"/>
  <c r="ER641" i="2"/>
  <c r="EQ641" i="2"/>
  <c r="ES640" i="2"/>
  <c r="ER640" i="2"/>
  <c r="EQ640" i="2"/>
  <c r="ES639" i="2"/>
  <c r="ER639" i="2"/>
  <c r="EQ639" i="2"/>
  <c r="ES638" i="2"/>
  <c r="ER638" i="2"/>
  <c r="EQ638" i="2"/>
  <c r="ES637" i="2"/>
  <c r="ER637" i="2"/>
  <c r="EQ637" i="2"/>
  <c r="ES636" i="2"/>
  <c r="ER636" i="2"/>
  <c r="EQ636" i="2"/>
  <c r="ES635" i="2"/>
  <c r="ER635" i="2"/>
  <c r="EQ635" i="2"/>
  <c r="ES634" i="2"/>
  <c r="ER634" i="2"/>
  <c r="EQ634" i="2"/>
  <c r="ES633" i="2"/>
  <c r="ER633" i="2"/>
  <c r="EQ633" i="2"/>
  <c r="ES632" i="2"/>
  <c r="ER632" i="2"/>
  <c r="EQ632" i="2"/>
  <c r="ES631" i="2"/>
  <c r="ER631" i="2"/>
  <c r="EQ631" i="2"/>
  <c r="ES630" i="2"/>
  <c r="ER630" i="2"/>
  <c r="EQ630" i="2"/>
  <c r="ES629" i="2"/>
  <c r="ER629" i="2"/>
  <c r="EQ629" i="2"/>
  <c r="ES628" i="2"/>
  <c r="ER628" i="2"/>
  <c r="EQ628" i="2"/>
  <c r="ES627" i="2"/>
  <c r="ER627" i="2"/>
  <c r="EQ627" i="2"/>
  <c r="ES626" i="2"/>
  <c r="ER626" i="2"/>
  <c r="EQ626" i="2"/>
  <c r="ES625" i="2"/>
  <c r="ER625" i="2"/>
  <c r="EQ625" i="2"/>
  <c r="ES624" i="2"/>
  <c r="ER624" i="2"/>
  <c r="EQ624" i="2"/>
  <c r="ES623" i="2"/>
  <c r="ER623" i="2"/>
  <c r="EQ623" i="2"/>
  <c r="ES622" i="2"/>
  <c r="ER622" i="2"/>
  <c r="EQ622" i="2"/>
  <c r="ES621" i="2"/>
  <c r="ER621" i="2"/>
  <c r="EQ621" i="2"/>
  <c r="ES620" i="2"/>
  <c r="ER620" i="2"/>
  <c r="EQ620" i="2"/>
  <c r="ES619" i="2"/>
  <c r="ER619" i="2"/>
  <c r="EQ619" i="2"/>
  <c r="ES618" i="2"/>
  <c r="ER618" i="2"/>
  <c r="EQ618" i="2"/>
  <c r="ES617" i="2"/>
  <c r="ER617" i="2"/>
  <c r="EQ617" i="2"/>
  <c r="ES616" i="2"/>
  <c r="ER616" i="2"/>
  <c r="EQ616" i="2"/>
  <c r="ES615" i="2"/>
  <c r="ER615" i="2"/>
  <c r="EQ615" i="2"/>
  <c r="ES614" i="2"/>
  <c r="ER614" i="2"/>
  <c r="EQ614" i="2"/>
  <c r="ES613" i="2"/>
  <c r="ER613" i="2"/>
  <c r="EQ613" i="2"/>
  <c r="ES612" i="2"/>
  <c r="ER612" i="2"/>
  <c r="EQ612" i="2"/>
  <c r="ES611" i="2"/>
  <c r="ER611" i="2"/>
  <c r="EQ611" i="2"/>
  <c r="ES610" i="2"/>
  <c r="ER610" i="2"/>
  <c r="EQ610" i="2"/>
  <c r="ES609" i="2"/>
  <c r="ER609" i="2"/>
  <c r="EQ609" i="2"/>
  <c r="ES608" i="2"/>
  <c r="ER608" i="2"/>
  <c r="EQ608" i="2"/>
  <c r="ES607" i="2"/>
  <c r="ER607" i="2"/>
  <c r="EQ607" i="2"/>
  <c r="ES606" i="2"/>
  <c r="ER606" i="2"/>
  <c r="EQ606" i="2"/>
  <c r="ES605" i="2"/>
  <c r="ER605" i="2"/>
  <c r="EQ605" i="2"/>
  <c r="ES604" i="2"/>
  <c r="ER604" i="2"/>
  <c r="EQ604" i="2"/>
  <c r="ES603" i="2"/>
  <c r="ER603" i="2"/>
  <c r="EQ603" i="2"/>
  <c r="ES602" i="2"/>
  <c r="ER602" i="2"/>
  <c r="EQ602" i="2"/>
  <c r="ES601" i="2"/>
  <c r="ER601" i="2"/>
  <c r="EQ601" i="2"/>
  <c r="ES600" i="2"/>
  <c r="ER600" i="2"/>
  <c r="EQ600" i="2"/>
  <c r="ES599" i="2"/>
  <c r="ER599" i="2"/>
  <c r="EQ599" i="2"/>
  <c r="ES598" i="2"/>
  <c r="ER598" i="2"/>
  <c r="EQ598" i="2"/>
  <c r="ES597" i="2"/>
  <c r="ER597" i="2"/>
  <c r="EQ597" i="2"/>
  <c r="ES596" i="2"/>
  <c r="ER596" i="2"/>
  <c r="EQ596" i="2"/>
  <c r="ES595" i="2"/>
  <c r="ER595" i="2"/>
  <c r="EQ595" i="2"/>
  <c r="ES594" i="2"/>
  <c r="ER594" i="2"/>
  <c r="EQ594" i="2"/>
  <c r="ES593" i="2"/>
  <c r="ER593" i="2"/>
  <c r="EQ593" i="2"/>
  <c r="ES592" i="2"/>
  <c r="ER592" i="2"/>
  <c r="EQ592" i="2"/>
  <c r="ES591" i="2"/>
  <c r="ER591" i="2"/>
  <c r="EQ591" i="2"/>
  <c r="ES590" i="2"/>
  <c r="ER590" i="2"/>
  <c r="EQ590" i="2"/>
  <c r="ES589" i="2"/>
  <c r="ER589" i="2"/>
  <c r="EQ589" i="2"/>
  <c r="ES588" i="2"/>
  <c r="ER588" i="2"/>
  <c r="EQ588" i="2"/>
  <c r="ES587" i="2"/>
  <c r="ER587" i="2"/>
  <c r="EQ587" i="2"/>
  <c r="ES586" i="2"/>
  <c r="ER586" i="2"/>
  <c r="EQ586" i="2"/>
  <c r="ES585" i="2"/>
  <c r="ER585" i="2"/>
  <c r="EQ585" i="2"/>
  <c r="ES584" i="2"/>
  <c r="ER584" i="2"/>
  <c r="EQ584" i="2"/>
  <c r="ES583" i="2"/>
  <c r="ER583" i="2"/>
  <c r="EQ583" i="2"/>
  <c r="ES582" i="2"/>
  <c r="ER582" i="2"/>
  <c r="EQ582" i="2"/>
  <c r="ES581" i="2"/>
  <c r="ER581" i="2"/>
  <c r="EQ581" i="2"/>
  <c r="ES580" i="2"/>
  <c r="ER580" i="2"/>
  <c r="EQ580" i="2"/>
  <c r="ES579" i="2"/>
  <c r="ER579" i="2"/>
  <c r="EQ579" i="2"/>
  <c r="ES578" i="2"/>
  <c r="ER578" i="2"/>
  <c r="EQ578" i="2"/>
  <c r="ES577" i="2"/>
  <c r="ER577" i="2"/>
  <c r="EQ577" i="2"/>
  <c r="ES576" i="2"/>
  <c r="ER576" i="2"/>
  <c r="EQ576" i="2"/>
  <c r="ES575" i="2"/>
  <c r="ER575" i="2"/>
  <c r="EQ575" i="2"/>
  <c r="ES574" i="2"/>
  <c r="ER574" i="2"/>
  <c r="EQ574" i="2"/>
  <c r="ES573" i="2"/>
  <c r="ER573" i="2"/>
  <c r="EQ573" i="2"/>
  <c r="ES572" i="2"/>
  <c r="ER572" i="2"/>
  <c r="EQ572" i="2"/>
  <c r="ES571" i="2"/>
  <c r="ER571" i="2"/>
  <c r="EQ571" i="2"/>
  <c r="ES570" i="2"/>
  <c r="ER570" i="2"/>
  <c r="EQ570" i="2"/>
  <c r="ES569" i="2"/>
  <c r="ER569" i="2"/>
  <c r="EQ569" i="2"/>
  <c r="ES568" i="2"/>
  <c r="ER568" i="2"/>
  <c r="EQ568" i="2"/>
  <c r="ES567" i="2"/>
  <c r="ER567" i="2"/>
  <c r="EQ567" i="2"/>
  <c r="ES566" i="2"/>
  <c r="ER566" i="2"/>
  <c r="EQ566" i="2"/>
  <c r="ES565" i="2"/>
  <c r="ER565" i="2"/>
  <c r="EQ565" i="2"/>
  <c r="ES564" i="2"/>
  <c r="ER564" i="2"/>
  <c r="EQ564" i="2"/>
  <c r="ES563" i="2"/>
  <c r="ER563" i="2"/>
  <c r="EQ563" i="2"/>
  <c r="ES562" i="2"/>
  <c r="ER562" i="2"/>
  <c r="EQ562" i="2"/>
  <c r="ES561" i="2"/>
  <c r="ER561" i="2"/>
  <c r="EQ561" i="2"/>
  <c r="ES560" i="2"/>
  <c r="ER560" i="2"/>
  <c r="EQ560" i="2"/>
  <c r="ES559" i="2"/>
  <c r="ER559" i="2"/>
  <c r="EQ559" i="2"/>
  <c r="ES558" i="2"/>
  <c r="ER558" i="2"/>
  <c r="EQ558" i="2"/>
  <c r="ES557" i="2"/>
  <c r="ER557" i="2"/>
  <c r="EQ557" i="2"/>
  <c r="ES556" i="2"/>
  <c r="ER556" i="2"/>
  <c r="EQ556" i="2"/>
  <c r="ES555" i="2"/>
  <c r="ER555" i="2"/>
  <c r="EQ555" i="2"/>
  <c r="ES554" i="2"/>
  <c r="ER554" i="2"/>
  <c r="EQ554" i="2"/>
  <c r="ES553" i="2"/>
  <c r="ER553" i="2"/>
  <c r="EQ553" i="2"/>
  <c r="ES552" i="2"/>
  <c r="ER552" i="2"/>
  <c r="EQ552" i="2"/>
  <c r="ES551" i="2"/>
  <c r="ER551" i="2"/>
  <c r="EQ551" i="2"/>
  <c r="ES550" i="2"/>
  <c r="ER550" i="2"/>
  <c r="EQ550" i="2"/>
  <c r="ES549" i="2"/>
  <c r="ER549" i="2"/>
  <c r="EQ549" i="2"/>
  <c r="ES548" i="2"/>
  <c r="ER548" i="2"/>
  <c r="EQ548" i="2"/>
  <c r="ES547" i="2"/>
  <c r="ER547" i="2"/>
  <c r="EQ547" i="2"/>
  <c r="ES546" i="2"/>
  <c r="ER546" i="2"/>
  <c r="EQ546" i="2"/>
  <c r="ES545" i="2"/>
  <c r="ER545" i="2"/>
  <c r="EQ545" i="2"/>
  <c r="ES544" i="2"/>
  <c r="ER544" i="2"/>
  <c r="EQ544" i="2"/>
  <c r="ES543" i="2"/>
  <c r="ER543" i="2"/>
  <c r="EQ543" i="2"/>
  <c r="ES542" i="2"/>
  <c r="ER542" i="2"/>
  <c r="EQ542" i="2"/>
  <c r="ES541" i="2"/>
  <c r="ER541" i="2"/>
  <c r="EQ541" i="2"/>
  <c r="ES540" i="2"/>
  <c r="ER540" i="2"/>
  <c r="EQ540" i="2"/>
  <c r="ES539" i="2"/>
  <c r="ER539" i="2"/>
  <c r="EQ539" i="2"/>
  <c r="ES538" i="2"/>
  <c r="ER538" i="2"/>
  <c r="EQ538" i="2"/>
  <c r="ES537" i="2"/>
  <c r="ER537" i="2"/>
  <c r="EQ537" i="2"/>
  <c r="ES536" i="2"/>
  <c r="ER536" i="2"/>
  <c r="EQ536" i="2"/>
  <c r="ES535" i="2"/>
  <c r="ER535" i="2"/>
  <c r="EQ535" i="2"/>
  <c r="ES534" i="2"/>
  <c r="ER534" i="2"/>
  <c r="EQ534" i="2"/>
  <c r="ES533" i="2"/>
  <c r="ER533" i="2"/>
  <c r="EQ533" i="2"/>
  <c r="ES532" i="2"/>
  <c r="ER532" i="2"/>
  <c r="EQ532" i="2"/>
  <c r="ES531" i="2"/>
  <c r="ER531" i="2"/>
  <c r="EQ531" i="2"/>
  <c r="ES530" i="2"/>
  <c r="ER530" i="2"/>
  <c r="EQ530" i="2"/>
  <c r="ES529" i="2"/>
  <c r="ER529" i="2"/>
  <c r="EQ529" i="2"/>
  <c r="ES528" i="2"/>
  <c r="ER528" i="2"/>
  <c r="EQ528" i="2"/>
  <c r="ES527" i="2"/>
  <c r="ER527" i="2"/>
  <c r="EQ527" i="2"/>
  <c r="ES526" i="2"/>
  <c r="ER526" i="2"/>
  <c r="EQ526" i="2"/>
  <c r="ES525" i="2"/>
  <c r="ER525" i="2"/>
  <c r="EQ525" i="2"/>
  <c r="ES524" i="2"/>
  <c r="ER524" i="2"/>
  <c r="EQ524" i="2"/>
  <c r="ES523" i="2"/>
  <c r="ER523" i="2"/>
  <c r="EQ523" i="2"/>
  <c r="ES522" i="2"/>
  <c r="ER522" i="2"/>
  <c r="EQ522" i="2"/>
  <c r="ES521" i="2"/>
  <c r="ER521" i="2"/>
  <c r="EQ521" i="2"/>
  <c r="ES520" i="2"/>
  <c r="ER520" i="2"/>
  <c r="EQ520" i="2"/>
  <c r="ES519" i="2"/>
  <c r="ER519" i="2"/>
  <c r="EQ519" i="2"/>
  <c r="ES518" i="2"/>
  <c r="ER518" i="2"/>
  <c r="EQ518" i="2"/>
  <c r="ES517" i="2"/>
  <c r="ER517" i="2"/>
  <c r="EQ517" i="2"/>
  <c r="ES516" i="2"/>
  <c r="ER516" i="2"/>
  <c r="EQ516" i="2"/>
  <c r="ES515" i="2"/>
  <c r="ER515" i="2"/>
  <c r="EQ515" i="2"/>
  <c r="ES514" i="2"/>
  <c r="ER514" i="2"/>
  <c r="EQ514" i="2"/>
  <c r="ES513" i="2"/>
  <c r="ER513" i="2"/>
  <c r="EQ513" i="2"/>
  <c r="ES512" i="2"/>
  <c r="ER512" i="2"/>
  <c r="EQ512" i="2"/>
  <c r="ES511" i="2"/>
  <c r="ER511" i="2"/>
  <c r="EQ511" i="2"/>
  <c r="ES510" i="2"/>
  <c r="ER510" i="2"/>
  <c r="EQ510" i="2"/>
  <c r="ES509" i="2"/>
  <c r="ER509" i="2"/>
  <c r="EQ509" i="2"/>
  <c r="ES508" i="2"/>
  <c r="ER508" i="2"/>
  <c r="EQ508" i="2"/>
  <c r="ES507" i="2"/>
  <c r="ER507" i="2"/>
  <c r="EQ507" i="2"/>
  <c r="ES506" i="2"/>
  <c r="ER506" i="2"/>
  <c r="EQ506" i="2"/>
  <c r="ES505" i="2"/>
  <c r="ER505" i="2"/>
  <c r="EQ505" i="2"/>
  <c r="ES504" i="2"/>
  <c r="ER504" i="2"/>
  <c r="EQ504" i="2"/>
  <c r="ES503" i="2"/>
  <c r="ER503" i="2"/>
  <c r="EQ503" i="2"/>
  <c r="ES502" i="2"/>
  <c r="ER502" i="2"/>
  <c r="EQ502" i="2"/>
  <c r="ES501" i="2"/>
  <c r="ER501" i="2"/>
  <c r="EQ501" i="2"/>
  <c r="ES500" i="2"/>
  <c r="ER500" i="2"/>
  <c r="EQ500" i="2"/>
  <c r="ES499" i="2"/>
  <c r="ER499" i="2"/>
  <c r="EQ499" i="2"/>
  <c r="ES498" i="2"/>
  <c r="ER498" i="2"/>
  <c r="EQ498" i="2"/>
  <c r="ES497" i="2"/>
  <c r="ER497" i="2"/>
  <c r="EQ497" i="2"/>
  <c r="ES496" i="2"/>
  <c r="ER496" i="2"/>
  <c r="EQ496" i="2"/>
  <c r="ES495" i="2"/>
  <c r="ER495" i="2"/>
  <c r="EQ495" i="2"/>
  <c r="ES494" i="2"/>
  <c r="ER494" i="2"/>
  <c r="EQ494" i="2"/>
  <c r="ES493" i="2"/>
  <c r="ER493" i="2"/>
  <c r="EQ493" i="2"/>
  <c r="ES492" i="2"/>
  <c r="ER492" i="2"/>
  <c r="EQ492" i="2"/>
  <c r="ES491" i="2"/>
  <c r="ER491" i="2"/>
  <c r="EQ491" i="2"/>
  <c r="ES490" i="2"/>
  <c r="ER490" i="2"/>
  <c r="EQ490" i="2"/>
  <c r="ES489" i="2"/>
  <c r="ER489" i="2"/>
  <c r="EQ489" i="2"/>
  <c r="ES488" i="2"/>
  <c r="ER488" i="2"/>
  <c r="EQ488" i="2"/>
  <c r="ES487" i="2"/>
  <c r="ER487" i="2"/>
  <c r="EQ487" i="2"/>
  <c r="ES486" i="2"/>
  <c r="ER486" i="2"/>
  <c r="EQ486" i="2"/>
  <c r="ES485" i="2"/>
  <c r="ER485" i="2"/>
  <c r="EQ485" i="2"/>
  <c r="ES484" i="2"/>
  <c r="ER484" i="2"/>
  <c r="EQ484" i="2"/>
  <c r="ES483" i="2"/>
  <c r="ER483" i="2"/>
  <c r="EQ483" i="2"/>
  <c r="ES482" i="2"/>
  <c r="ER482" i="2"/>
  <c r="EQ482" i="2"/>
  <c r="ES481" i="2"/>
  <c r="ER481" i="2"/>
  <c r="EQ481" i="2"/>
  <c r="ES480" i="2"/>
  <c r="ER480" i="2"/>
  <c r="EQ480" i="2"/>
  <c r="ES479" i="2"/>
  <c r="ER479" i="2"/>
  <c r="EQ479" i="2"/>
  <c r="ES478" i="2"/>
  <c r="ER478" i="2"/>
  <c r="EQ478" i="2"/>
  <c r="ES477" i="2"/>
  <c r="ER477" i="2"/>
  <c r="EQ477" i="2"/>
  <c r="ES476" i="2"/>
  <c r="ER476" i="2"/>
  <c r="EQ476" i="2"/>
  <c r="ES475" i="2"/>
  <c r="ER475" i="2"/>
  <c r="EQ475" i="2"/>
  <c r="ES474" i="2"/>
  <c r="ER474" i="2"/>
  <c r="EQ474" i="2"/>
  <c r="ES473" i="2"/>
  <c r="ER473" i="2"/>
  <c r="EQ473" i="2"/>
  <c r="ES472" i="2"/>
  <c r="ER472" i="2"/>
  <c r="EQ472" i="2"/>
  <c r="ES471" i="2"/>
  <c r="ER471" i="2"/>
  <c r="EQ471" i="2"/>
  <c r="ES470" i="2"/>
  <c r="ER470" i="2"/>
  <c r="EQ470" i="2"/>
  <c r="ES469" i="2"/>
  <c r="ER469" i="2"/>
  <c r="EQ469" i="2"/>
  <c r="ES468" i="2"/>
  <c r="ER468" i="2"/>
  <c r="EQ468" i="2"/>
  <c r="ES467" i="2"/>
  <c r="ER467" i="2"/>
  <c r="EQ467" i="2"/>
  <c r="ES466" i="2"/>
  <c r="ER466" i="2"/>
  <c r="EQ466" i="2"/>
  <c r="ES465" i="2"/>
  <c r="ER465" i="2"/>
  <c r="EQ465" i="2"/>
  <c r="ES464" i="2"/>
  <c r="ER464" i="2"/>
  <c r="EQ464" i="2"/>
  <c r="ES463" i="2"/>
  <c r="ER463" i="2"/>
  <c r="EQ463" i="2"/>
  <c r="ES462" i="2"/>
  <c r="ER462" i="2"/>
  <c r="EQ462" i="2"/>
  <c r="ES461" i="2"/>
  <c r="ER461" i="2"/>
  <c r="EQ461" i="2"/>
  <c r="ES460" i="2"/>
  <c r="ER460" i="2"/>
  <c r="EQ460" i="2"/>
  <c r="ES459" i="2"/>
  <c r="ER459" i="2"/>
  <c r="EQ459" i="2"/>
  <c r="ES458" i="2"/>
  <c r="ER458" i="2"/>
  <c r="EQ458" i="2"/>
  <c r="ES457" i="2"/>
  <c r="ER457" i="2"/>
  <c r="EQ457" i="2"/>
  <c r="ES456" i="2"/>
  <c r="ER456" i="2"/>
  <c r="EQ456" i="2"/>
  <c r="ES455" i="2"/>
  <c r="ER455" i="2"/>
  <c r="EQ455" i="2"/>
  <c r="ES454" i="2"/>
  <c r="ER454" i="2"/>
  <c r="EQ454" i="2"/>
  <c r="ES453" i="2"/>
  <c r="ER453" i="2"/>
  <c r="EQ453" i="2"/>
  <c r="ES452" i="2"/>
  <c r="ER452" i="2"/>
  <c r="EQ452" i="2"/>
  <c r="ES451" i="2"/>
  <c r="ER451" i="2"/>
  <c r="EQ451" i="2"/>
  <c r="ES450" i="2"/>
  <c r="ER450" i="2"/>
  <c r="EQ450" i="2"/>
  <c r="ES449" i="2"/>
  <c r="ER449" i="2"/>
  <c r="EQ449" i="2"/>
  <c r="ES448" i="2"/>
  <c r="ER448" i="2"/>
  <c r="EQ448" i="2"/>
  <c r="ES447" i="2"/>
  <c r="ER447" i="2"/>
  <c r="EQ447" i="2"/>
  <c r="ES446" i="2"/>
  <c r="ER446" i="2"/>
  <c r="EQ446" i="2"/>
  <c r="ES445" i="2"/>
  <c r="ER445" i="2"/>
  <c r="EQ445" i="2"/>
  <c r="ES444" i="2"/>
  <c r="ER444" i="2"/>
  <c r="EQ444" i="2"/>
  <c r="ES443" i="2"/>
  <c r="ER443" i="2"/>
  <c r="EQ443" i="2"/>
  <c r="ES442" i="2"/>
  <c r="ER442" i="2"/>
  <c r="EQ442" i="2"/>
  <c r="ES441" i="2"/>
  <c r="ER441" i="2"/>
  <c r="EQ441" i="2"/>
  <c r="ES440" i="2"/>
  <c r="ER440" i="2"/>
  <c r="EQ440" i="2"/>
  <c r="ES439" i="2"/>
  <c r="ER439" i="2"/>
  <c r="EQ439" i="2"/>
  <c r="ES438" i="2"/>
  <c r="ER438" i="2"/>
  <c r="EQ438" i="2"/>
  <c r="ES437" i="2"/>
  <c r="ER437" i="2"/>
  <c r="EQ437" i="2"/>
  <c r="ES436" i="2"/>
  <c r="ER436" i="2"/>
  <c r="EQ436" i="2"/>
  <c r="ES435" i="2"/>
  <c r="ER435" i="2"/>
  <c r="EQ435" i="2"/>
  <c r="ES434" i="2"/>
  <c r="ER434" i="2"/>
  <c r="EQ434" i="2"/>
  <c r="ES433" i="2"/>
  <c r="ER433" i="2"/>
  <c r="EQ433" i="2"/>
  <c r="ES432" i="2"/>
  <c r="ER432" i="2"/>
  <c r="EQ432" i="2"/>
  <c r="ES431" i="2"/>
  <c r="ER431" i="2"/>
  <c r="EQ431" i="2"/>
  <c r="ES430" i="2"/>
  <c r="ER430" i="2"/>
  <c r="EQ430" i="2"/>
  <c r="ES429" i="2"/>
  <c r="ER429" i="2"/>
  <c r="EQ429" i="2"/>
  <c r="ES428" i="2"/>
  <c r="ER428" i="2"/>
  <c r="EQ428" i="2"/>
  <c r="ES427" i="2"/>
  <c r="ER427" i="2"/>
  <c r="EQ427" i="2"/>
  <c r="ES426" i="2"/>
  <c r="ER426" i="2"/>
  <c r="EQ426" i="2"/>
  <c r="ES425" i="2"/>
  <c r="ER425" i="2"/>
  <c r="EQ425" i="2"/>
  <c r="ES424" i="2"/>
  <c r="ER424" i="2"/>
  <c r="EQ424" i="2"/>
  <c r="ES423" i="2"/>
  <c r="ER423" i="2"/>
  <c r="EQ423" i="2"/>
  <c r="ES422" i="2"/>
  <c r="ER422" i="2"/>
  <c r="EQ422" i="2"/>
  <c r="ES421" i="2"/>
  <c r="ER421" i="2"/>
  <c r="EQ421" i="2"/>
  <c r="ES420" i="2"/>
  <c r="ER420" i="2"/>
  <c r="EQ420" i="2"/>
  <c r="ES419" i="2"/>
  <c r="ER419" i="2"/>
  <c r="EQ419" i="2"/>
  <c r="ES418" i="2"/>
  <c r="ER418" i="2"/>
  <c r="EQ418" i="2"/>
  <c r="ES417" i="2"/>
  <c r="ER417" i="2"/>
  <c r="EQ417" i="2"/>
  <c r="ES416" i="2"/>
  <c r="ER416" i="2"/>
  <c r="EQ416" i="2"/>
  <c r="ES415" i="2"/>
  <c r="ER415" i="2"/>
  <c r="EQ415" i="2"/>
  <c r="ES414" i="2"/>
  <c r="ER414" i="2"/>
  <c r="EQ414" i="2"/>
  <c r="ES413" i="2"/>
  <c r="ER413" i="2"/>
  <c r="EQ413" i="2"/>
  <c r="ES412" i="2"/>
  <c r="ER412" i="2"/>
  <c r="EQ412" i="2"/>
  <c r="ES411" i="2"/>
  <c r="ER411" i="2"/>
  <c r="EQ411" i="2"/>
  <c r="ES410" i="2"/>
  <c r="ER410" i="2"/>
  <c r="EQ410" i="2"/>
  <c r="ES409" i="2"/>
  <c r="ER409" i="2"/>
  <c r="EQ409" i="2"/>
  <c r="ES408" i="2"/>
  <c r="ER408" i="2"/>
  <c r="EQ408" i="2"/>
  <c r="ES407" i="2"/>
  <c r="ER407" i="2"/>
  <c r="EQ407" i="2"/>
  <c r="ES406" i="2"/>
  <c r="ER406" i="2"/>
  <c r="EQ406" i="2"/>
  <c r="ES405" i="2"/>
  <c r="ER405" i="2"/>
  <c r="EQ405" i="2"/>
  <c r="ES404" i="2"/>
  <c r="ER404" i="2"/>
  <c r="EQ404" i="2"/>
  <c r="ES403" i="2"/>
  <c r="ER403" i="2"/>
  <c r="EQ403" i="2"/>
  <c r="ES402" i="2"/>
  <c r="ER402" i="2"/>
  <c r="EQ402" i="2"/>
  <c r="ES401" i="2"/>
  <c r="ER401" i="2"/>
  <c r="EQ401" i="2"/>
  <c r="ES400" i="2"/>
  <c r="ER400" i="2"/>
  <c r="EQ400" i="2"/>
  <c r="ES399" i="2"/>
  <c r="ER399" i="2"/>
  <c r="EQ399" i="2"/>
  <c r="ES398" i="2"/>
  <c r="ER398" i="2"/>
  <c r="EQ398" i="2"/>
  <c r="ES397" i="2"/>
  <c r="ER397" i="2"/>
  <c r="EQ397" i="2"/>
  <c r="ES396" i="2"/>
  <c r="ER396" i="2"/>
  <c r="EQ396" i="2"/>
  <c r="ES395" i="2"/>
  <c r="ER395" i="2"/>
  <c r="EQ395" i="2"/>
  <c r="ES394" i="2"/>
  <c r="ER394" i="2"/>
  <c r="EQ394" i="2"/>
  <c r="ES393" i="2"/>
  <c r="ER393" i="2"/>
  <c r="EQ393" i="2"/>
  <c r="ES392" i="2"/>
  <c r="ER392" i="2"/>
  <c r="EQ392" i="2"/>
  <c r="ES391" i="2"/>
  <c r="ER391" i="2"/>
  <c r="EQ391" i="2"/>
  <c r="ES390" i="2"/>
  <c r="ER390" i="2"/>
  <c r="EQ390" i="2"/>
  <c r="ES389" i="2"/>
  <c r="ER389" i="2"/>
  <c r="EQ389" i="2"/>
  <c r="ES388" i="2"/>
  <c r="ER388" i="2"/>
  <c r="EQ388" i="2"/>
  <c r="ES387" i="2"/>
  <c r="ER387" i="2"/>
  <c r="EQ387" i="2"/>
  <c r="ES386" i="2"/>
  <c r="ER386" i="2"/>
  <c r="EQ386" i="2"/>
  <c r="ES385" i="2"/>
  <c r="ER385" i="2"/>
  <c r="EQ385" i="2"/>
  <c r="ES384" i="2"/>
  <c r="ER384" i="2"/>
  <c r="EQ384" i="2"/>
  <c r="ES383" i="2"/>
  <c r="ER383" i="2"/>
  <c r="EQ383" i="2"/>
  <c r="ES382" i="2"/>
  <c r="ER382" i="2"/>
  <c r="EQ382" i="2"/>
  <c r="ES381" i="2"/>
  <c r="ER381" i="2"/>
  <c r="EQ381" i="2"/>
  <c r="ES380" i="2"/>
  <c r="ER380" i="2"/>
  <c r="EQ380" i="2"/>
  <c r="ES379" i="2"/>
  <c r="ER379" i="2"/>
  <c r="EQ379" i="2"/>
  <c r="ES378" i="2"/>
  <c r="ER378" i="2"/>
  <c r="EQ378" i="2"/>
  <c r="ES377" i="2"/>
  <c r="ER377" i="2"/>
  <c r="EQ377" i="2"/>
  <c r="ES376" i="2"/>
  <c r="ER376" i="2"/>
  <c r="EQ376" i="2"/>
  <c r="ES375" i="2"/>
  <c r="ER375" i="2"/>
  <c r="EQ375" i="2"/>
  <c r="ES374" i="2"/>
  <c r="ER374" i="2"/>
  <c r="EQ374" i="2"/>
  <c r="ES373" i="2"/>
  <c r="ER373" i="2"/>
  <c r="EQ373" i="2"/>
  <c r="ES372" i="2"/>
  <c r="ER372" i="2"/>
  <c r="EQ372" i="2"/>
  <c r="ES371" i="2"/>
  <c r="ER371" i="2"/>
  <c r="EQ371" i="2"/>
  <c r="ES370" i="2"/>
  <c r="ER370" i="2"/>
  <c r="EQ370" i="2"/>
  <c r="ES369" i="2"/>
  <c r="ER369" i="2"/>
  <c r="EQ369" i="2"/>
  <c r="ES368" i="2"/>
  <c r="ER368" i="2"/>
  <c r="EQ368" i="2"/>
  <c r="ES367" i="2"/>
  <c r="ER367" i="2"/>
  <c r="EQ367" i="2"/>
  <c r="ES366" i="2"/>
  <c r="ER366" i="2"/>
  <c r="EQ366" i="2"/>
  <c r="ES365" i="2"/>
  <c r="ER365" i="2"/>
  <c r="EQ365" i="2"/>
  <c r="ES364" i="2"/>
  <c r="ER364" i="2"/>
  <c r="EQ364" i="2"/>
  <c r="ES363" i="2"/>
  <c r="ER363" i="2"/>
  <c r="EQ363" i="2"/>
  <c r="ES362" i="2"/>
  <c r="ER362" i="2"/>
  <c r="EQ362" i="2"/>
  <c r="ES361" i="2"/>
  <c r="ER361" i="2"/>
  <c r="EQ361" i="2"/>
  <c r="ES360" i="2"/>
  <c r="ER360" i="2"/>
  <c r="EQ360" i="2"/>
  <c r="ES359" i="2"/>
  <c r="ER359" i="2"/>
  <c r="EQ359" i="2"/>
  <c r="ES358" i="2"/>
  <c r="ER358" i="2"/>
  <c r="EQ358" i="2"/>
  <c r="ES357" i="2"/>
  <c r="ER357" i="2"/>
  <c r="EQ357" i="2"/>
  <c r="ES356" i="2"/>
  <c r="ER356" i="2"/>
  <c r="EQ356" i="2"/>
  <c r="ES355" i="2"/>
  <c r="ER355" i="2"/>
  <c r="EQ355" i="2"/>
  <c r="ES354" i="2"/>
  <c r="ER354" i="2"/>
  <c r="EQ354" i="2"/>
  <c r="ES353" i="2"/>
  <c r="ER353" i="2"/>
  <c r="EQ353" i="2"/>
  <c r="ES352" i="2"/>
  <c r="ER352" i="2"/>
  <c r="EQ352" i="2"/>
  <c r="ES351" i="2"/>
  <c r="ER351" i="2"/>
  <c r="EQ351" i="2"/>
  <c r="ES350" i="2"/>
  <c r="ER350" i="2"/>
  <c r="EQ350" i="2"/>
  <c r="ES349" i="2"/>
  <c r="ER349" i="2"/>
  <c r="EQ349" i="2"/>
  <c r="ES348" i="2"/>
  <c r="ER348" i="2"/>
  <c r="EQ348" i="2"/>
  <c r="ES347" i="2"/>
  <c r="ER347" i="2"/>
  <c r="EQ347" i="2"/>
  <c r="ES346" i="2"/>
  <c r="ER346" i="2"/>
  <c r="EQ346" i="2"/>
  <c r="ES345" i="2"/>
  <c r="ER345" i="2"/>
  <c r="EQ345" i="2"/>
  <c r="ES344" i="2"/>
  <c r="ER344" i="2"/>
  <c r="EQ344" i="2"/>
  <c r="ES343" i="2"/>
  <c r="ER343" i="2"/>
  <c r="EQ343" i="2"/>
  <c r="ES342" i="2"/>
  <c r="ER342" i="2"/>
  <c r="EQ342" i="2"/>
  <c r="ES341" i="2"/>
  <c r="ER341" i="2"/>
  <c r="EQ341" i="2"/>
  <c r="ES340" i="2"/>
  <c r="ER340" i="2"/>
  <c r="EQ340" i="2"/>
  <c r="ES339" i="2"/>
  <c r="ER339" i="2"/>
  <c r="EQ339" i="2"/>
  <c r="ES338" i="2"/>
  <c r="ER338" i="2"/>
  <c r="EQ338" i="2"/>
  <c r="ES337" i="2"/>
  <c r="ER337" i="2"/>
  <c r="EQ337" i="2"/>
  <c r="ES336" i="2"/>
  <c r="ER336" i="2"/>
  <c r="EQ336" i="2"/>
  <c r="ES335" i="2"/>
  <c r="ER335" i="2"/>
  <c r="EQ335" i="2"/>
  <c r="ES334" i="2"/>
  <c r="ER334" i="2"/>
  <c r="EQ334" i="2"/>
  <c r="ES333" i="2"/>
  <c r="ER333" i="2"/>
  <c r="EQ333" i="2"/>
  <c r="ES332" i="2"/>
  <c r="ER332" i="2"/>
  <c r="EQ332" i="2"/>
  <c r="ES331" i="2"/>
  <c r="ER331" i="2"/>
  <c r="EQ331" i="2"/>
  <c r="ES330" i="2"/>
  <c r="ER330" i="2"/>
  <c r="EQ330" i="2"/>
  <c r="ES329" i="2"/>
  <c r="ER329" i="2"/>
  <c r="EQ329" i="2"/>
  <c r="ES328" i="2"/>
  <c r="ER328" i="2"/>
  <c r="EQ328" i="2"/>
  <c r="ES327" i="2"/>
  <c r="ER327" i="2"/>
  <c r="EQ327" i="2"/>
  <c r="ES326" i="2"/>
  <c r="ER326" i="2"/>
  <c r="EQ326" i="2"/>
  <c r="ES325" i="2"/>
  <c r="ER325" i="2"/>
  <c r="EQ325" i="2"/>
  <c r="ES324" i="2"/>
  <c r="ER324" i="2"/>
  <c r="EQ324" i="2"/>
  <c r="ES323" i="2"/>
  <c r="ER323" i="2"/>
  <c r="EQ323" i="2"/>
  <c r="ES322" i="2"/>
  <c r="ER322" i="2"/>
  <c r="EQ322" i="2"/>
  <c r="ES321" i="2"/>
  <c r="ER321" i="2"/>
  <c r="EQ321" i="2"/>
  <c r="ES320" i="2"/>
  <c r="ER320" i="2"/>
  <c r="EQ320" i="2"/>
  <c r="ES319" i="2"/>
  <c r="ER319" i="2"/>
  <c r="EQ319" i="2"/>
  <c r="ES318" i="2"/>
  <c r="ER318" i="2"/>
  <c r="EQ318" i="2"/>
  <c r="ES317" i="2"/>
  <c r="ER317" i="2"/>
  <c r="EQ317" i="2"/>
  <c r="ES316" i="2"/>
  <c r="ER316" i="2"/>
  <c r="EQ316" i="2"/>
  <c r="ES315" i="2"/>
  <c r="ER315" i="2"/>
  <c r="EQ315" i="2"/>
  <c r="ES314" i="2"/>
  <c r="ER314" i="2"/>
  <c r="EQ314" i="2"/>
  <c r="ES313" i="2"/>
  <c r="ER313" i="2"/>
  <c r="EQ313" i="2"/>
  <c r="ES312" i="2"/>
  <c r="ER312" i="2"/>
  <c r="EQ312" i="2"/>
  <c r="ES311" i="2"/>
  <c r="ER311" i="2"/>
  <c r="EQ311" i="2"/>
  <c r="ES310" i="2"/>
  <c r="ER310" i="2"/>
  <c r="EQ310" i="2"/>
  <c r="ES309" i="2"/>
  <c r="ER309" i="2"/>
  <c r="EQ309" i="2"/>
  <c r="ES308" i="2"/>
  <c r="ER308" i="2"/>
  <c r="EQ308" i="2"/>
  <c r="ES307" i="2"/>
  <c r="ER307" i="2"/>
  <c r="EQ307" i="2"/>
  <c r="ES306" i="2"/>
  <c r="ER306" i="2"/>
  <c r="EQ306" i="2"/>
  <c r="ES305" i="2"/>
  <c r="ER305" i="2"/>
  <c r="EQ305" i="2"/>
  <c r="ES304" i="2"/>
  <c r="ER304" i="2"/>
  <c r="EQ304" i="2"/>
  <c r="ES303" i="2"/>
  <c r="ER303" i="2"/>
  <c r="EQ303" i="2"/>
  <c r="ES302" i="2"/>
  <c r="ER302" i="2"/>
  <c r="EQ302" i="2"/>
  <c r="ES301" i="2"/>
  <c r="ER301" i="2"/>
  <c r="EQ301" i="2"/>
  <c r="ES300" i="2"/>
  <c r="ER300" i="2"/>
  <c r="EQ300" i="2"/>
  <c r="ES299" i="2"/>
  <c r="ER299" i="2"/>
  <c r="EQ299" i="2"/>
  <c r="ES298" i="2"/>
  <c r="ER298" i="2"/>
  <c r="EQ298" i="2"/>
  <c r="ES297" i="2"/>
  <c r="ER297" i="2"/>
  <c r="EQ297" i="2"/>
  <c r="ES296" i="2"/>
  <c r="ER296" i="2"/>
  <c r="EQ296" i="2"/>
  <c r="ES295" i="2"/>
  <c r="ER295" i="2"/>
  <c r="EQ295" i="2"/>
  <c r="ES294" i="2"/>
  <c r="ER294" i="2"/>
  <c r="EQ294" i="2"/>
  <c r="ES293" i="2"/>
  <c r="ER293" i="2"/>
  <c r="EQ293" i="2"/>
  <c r="ES292" i="2"/>
  <c r="ER292" i="2"/>
  <c r="EQ292" i="2"/>
  <c r="ES291" i="2"/>
  <c r="ER291" i="2"/>
  <c r="EQ291" i="2"/>
  <c r="ES290" i="2"/>
  <c r="ER290" i="2"/>
  <c r="EQ290" i="2"/>
  <c r="ES289" i="2"/>
  <c r="ER289" i="2"/>
  <c r="EQ289" i="2"/>
  <c r="ES288" i="2"/>
  <c r="ER288" i="2"/>
  <c r="EQ288" i="2"/>
  <c r="ES287" i="2"/>
  <c r="ER287" i="2"/>
  <c r="EQ287" i="2"/>
  <c r="ES286" i="2"/>
  <c r="ER286" i="2"/>
  <c r="EQ286" i="2"/>
  <c r="ES285" i="2"/>
  <c r="ER285" i="2"/>
  <c r="EQ285" i="2"/>
  <c r="ES284" i="2"/>
  <c r="ER284" i="2"/>
  <c r="EQ284" i="2"/>
  <c r="ES283" i="2"/>
  <c r="ER283" i="2"/>
  <c r="EQ283" i="2"/>
  <c r="ES282" i="2"/>
  <c r="ER282" i="2"/>
  <c r="EQ282" i="2"/>
  <c r="ES281" i="2"/>
  <c r="ER281" i="2"/>
  <c r="EQ281" i="2"/>
  <c r="ES280" i="2"/>
  <c r="ER280" i="2"/>
  <c r="EQ280" i="2"/>
  <c r="ES279" i="2"/>
  <c r="ER279" i="2"/>
  <c r="EQ279" i="2"/>
  <c r="ES278" i="2"/>
  <c r="ER278" i="2"/>
  <c r="EQ278" i="2"/>
  <c r="ES277" i="2"/>
  <c r="ER277" i="2"/>
  <c r="EQ277" i="2"/>
  <c r="ES276" i="2"/>
  <c r="ER276" i="2"/>
  <c r="EQ276" i="2"/>
  <c r="ES275" i="2"/>
  <c r="ER275" i="2"/>
  <c r="EQ275" i="2"/>
  <c r="ES274" i="2"/>
  <c r="ER274" i="2"/>
  <c r="EQ274" i="2"/>
  <c r="ES273" i="2"/>
  <c r="ER273" i="2"/>
  <c r="EQ273" i="2"/>
  <c r="ES272" i="2"/>
  <c r="ER272" i="2"/>
  <c r="EQ272" i="2"/>
  <c r="ES271" i="2"/>
  <c r="ER271" i="2"/>
  <c r="EQ271" i="2"/>
  <c r="ES270" i="2"/>
  <c r="ER270" i="2"/>
  <c r="EQ270" i="2"/>
  <c r="ES269" i="2"/>
  <c r="ER269" i="2"/>
  <c r="EQ269" i="2"/>
  <c r="ES268" i="2"/>
  <c r="ER268" i="2"/>
  <c r="EQ268" i="2"/>
  <c r="ES267" i="2"/>
  <c r="ER267" i="2"/>
  <c r="EQ267" i="2"/>
  <c r="ES266" i="2"/>
  <c r="ER266" i="2"/>
  <c r="EQ266" i="2"/>
  <c r="ES265" i="2"/>
  <c r="ER265" i="2"/>
  <c r="EQ265" i="2"/>
  <c r="ES264" i="2"/>
  <c r="ER264" i="2"/>
  <c r="EQ264" i="2"/>
  <c r="ES263" i="2"/>
  <c r="ER263" i="2"/>
  <c r="EQ263" i="2"/>
  <c r="ES262" i="2"/>
  <c r="ER262" i="2"/>
  <c r="EQ262" i="2"/>
  <c r="ES261" i="2"/>
  <c r="ER261" i="2"/>
  <c r="EQ261" i="2"/>
  <c r="ES260" i="2"/>
  <c r="ER260" i="2"/>
  <c r="EQ260" i="2"/>
  <c r="ES259" i="2"/>
  <c r="ER259" i="2"/>
  <c r="EQ259" i="2"/>
  <c r="ES258" i="2"/>
  <c r="ER258" i="2"/>
  <c r="EQ258" i="2"/>
  <c r="ES257" i="2"/>
  <c r="ER257" i="2"/>
  <c r="EQ257" i="2"/>
  <c r="ES256" i="2"/>
  <c r="ER256" i="2"/>
  <c r="EQ256" i="2"/>
  <c r="ES255" i="2"/>
  <c r="ER255" i="2"/>
  <c r="EQ255" i="2"/>
  <c r="ES254" i="2"/>
  <c r="ER254" i="2"/>
  <c r="EQ254" i="2"/>
  <c r="ES253" i="2"/>
  <c r="ER253" i="2"/>
  <c r="EQ253" i="2"/>
  <c r="ES252" i="2"/>
  <c r="ER252" i="2"/>
  <c r="EQ252" i="2"/>
  <c r="ES251" i="2"/>
  <c r="ER251" i="2"/>
  <c r="EQ251" i="2"/>
  <c r="ES250" i="2"/>
  <c r="ER250" i="2"/>
  <c r="EQ250" i="2"/>
  <c r="ES249" i="2"/>
  <c r="ER249" i="2"/>
  <c r="EQ249" i="2"/>
  <c r="ES248" i="2"/>
  <c r="ER248" i="2"/>
  <c r="EQ248" i="2"/>
  <c r="ES247" i="2"/>
  <c r="ER247" i="2"/>
  <c r="EQ247" i="2"/>
  <c r="ES246" i="2"/>
  <c r="ER246" i="2"/>
  <c r="EQ246" i="2"/>
  <c r="ES245" i="2"/>
  <c r="ER245" i="2"/>
  <c r="EQ245" i="2"/>
  <c r="ES244" i="2"/>
  <c r="ER244" i="2"/>
  <c r="EQ244" i="2"/>
  <c r="ES243" i="2"/>
  <c r="ER243" i="2"/>
  <c r="EQ243" i="2"/>
  <c r="ES242" i="2"/>
  <c r="ER242" i="2"/>
  <c r="EQ242" i="2"/>
  <c r="ES241" i="2"/>
  <c r="ER241" i="2"/>
  <c r="EQ241" i="2"/>
  <c r="ES240" i="2"/>
  <c r="ER240" i="2"/>
  <c r="EQ240" i="2"/>
  <c r="ES239" i="2"/>
  <c r="ER239" i="2"/>
  <c r="EQ239" i="2"/>
  <c r="ES238" i="2"/>
  <c r="ER238" i="2"/>
  <c r="EQ238" i="2"/>
  <c r="ES237" i="2"/>
  <c r="ER237" i="2"/>
  <c r="EQ237" i="2"/>
  <c r="ES236" i="2"/>
  <c r="ER236" i="2"/>
  <c r="EQ236" i="2"/>
  <c r="ES235" i="2"/>
  <c r="ER235" i="2"/>
  <c r="EQ235" i="2"/>
  <c r="ES234" i="2"/>
  <c r="ER234" i="2"/>
  <c r="EQ234" i="2"/>
  <c r="ES233" i="2"/>
  <c r="ER233" i="2"/>
  <c r="EQ233" i="2"/>
  <c r="ES232" i="2"/>
  <c r="ER232" i="2"/>
  <c r="EQ232" i="2"/>
  <c r="ES231" i="2"/>
  <c r="ER231" i="2"/>
  <c r="EQ231" i="2"/>
  <c r="ES230" i="2"/>
  <c r="ER230" i="2"/>
  <c r="EQ230" i="2"/>
  <c r="ES229" i="2"/>
  <c r="ER229" i="2"/>
  <c r="EQ229" i="2"/>
  <c r="ES228" i="2"/>
  <c r="ER228" i="2"/>
  <c r="EQ228" i="2"/>
  <c r="ES227" i="2"/>
  <c r="ER227" i="2"/>
  <c r="EQ227" i="2"/>
  <c r="ES226" i="2"/>
  <c r="ER226" i="2"/>
  <c r="EQ226" i="2"/>
  <c r="ES225" i="2"/>
  <c r="ER225" i="2"/>
  <c r="EQ225" i="2"/>
  <c r="ES224" i="2"/>
  <c r="ER224" i="2"/>
  <c r="EQ224" i="2"/>
  <c r="ES223" i="2"/>
  <c r="ER223" i="2"/>
  <c r="EQ223" i="2"/>
  <c r="ES222" i="2"/>
  <c r="ER222" i="2"/>
  <c r="EQ222" i="2"/>
  <c r="ES221" i="2"/>
  <c r="ER221" i="2"/>
  <c r="EQ221" i="2"/>
  <c r="ES220" i="2"/>
  <c r="ER220" i="2"/>
  <c r="EQ220" i="2"/>
  <c r="ES219" i="2"/>
  <c r="ER219" i="2"/>
  <c r="EQ219" i="2"/>
  <c r="ES218" i="2"/>
  <c r="ER218" i="2"/>
  <c r="EQ218" i="2"/>
  <c r="ES217" i="2"/>
  <c r="ER217" i="2"/>
  <c r="EQ217" i="2"/>
  <c r="ES216" i="2"/>
  <c r="ER216" i="2"/>
  <c r="EQ216" i="2"/>
  <c r="ES215" i="2"/>
  <c r="ER215" i="2"/>
  <c r="EQ215" i="2"/>
  <c r="ES214" i="2"/>
  <c r="ER214" i="2"/>
  <c r="EQ214" i="2"/>
  <c r="ES213" i="2"/>
  <c r="ER213" i="2"/>
  <c r="EQ213" i="2"/>
  <c r="ES212" i="2"/>
  <c r="ER212" i="2"/>
  <c r="EQ212" i="2"/>
  <c r="ES211" i="2"/>
  <c r="ER211" i="2"/>
  <c r="EQ211" i="2"/>
  <c r="ES210" i="2"/>
  <c r="ER210" i="2"/>
  <c r="EQ210" i="2"/>
  <c r="ES209" i="2"/>
  <c r="ER209" i="2"/>
  <c r="EQ209" i="2"/>
  <c r="ES208" i="2"/>
  <c r="ER208" i="2"/>
  <c r="EQ208" i="2"/>
  <c r="ES207" i="2"/>
  <c r="ER207" i="2"/>
  <c r="EQ207" i="2"/>
  <c r="ES206" i="2"/>
  <c r="ER206" i="2"/>
  <c r="EQ206" i="2"/>
  <c r="ES205" i="2"/>
  <c r="ER205" i="2"/>
  <c r="EQ205" i="2"/>
  <c r="ES204" i="2"/>
  <c r="ER204" i="2"/>
  <c r="EQ204" i="2"/>
  <c r="ES203" i="2"/>
  <c r="ER203" i="2"/>
  <c r="EQ203" i="2"/>
  <c r="ES202" i="2"/>
  <c r="ER202" i="2"/>
  <c r="EQ202" i="2"/>
  <c r="ES201" i="2"/>
  <c r="ER201" i="2"/>
  <c r="EQ201" i="2"/>
  <c r="ES200" i="2"/>
  <c r="ER200" i="2"/>
  <c r="EQ200" i="2"/>
  <c r="ES199" i="2"/>
  <c r="ER199" i="2"/>
  <c r="EQ199" i="2"/>
  <c r="ES198" i="2"/>
  <c r="ER198" i="2"/>
  <c r="EQ198" i="2"/>
  <c r="ES197" i="2"/>
  <c r="ER197" i="2"/>
  <c r="EQ197" i="2"/>
  <c r="ES196" i="2"/>
  <c r="ER196" i="2"/>
  <c r="EQ196" i="2"/>
  <c r="ES195" i="2"/>
  <c r="ER195" i="2"/>
  <c r="EQ195" i="2"/>
  <c r="ES194" i="2"/>
  <c r="ER194" i="2"/>
  <c r="EQ194" i="2"/>
  <c r="ES193" i="2"/>
  <c r="ER193" i="2"/>
  <c r="EQ193" i="2"/>
  <c r="ES192" i="2"/>
  <c r="ER192" i="2"/>
  <c r="EQ192" i="2"/>
  <c r="ES191" i="2"/>
  <c r="ER191" i="2"/>
  <c r="EQ191" i="2"/>
  <c r="ES190" i="2"/>
  <c r="ER190" i="2"/>
  <c r="EQ190" i="2"/>
  <c r="ES189" i="2"/>
  <c r="ER189" i="2"/>
  <c r="EQ189" i="2"/>
  <c r="ES188" i="2"/>
  <c r="ER188" i="2"/>
  <c r="EQ188" i="2"/>
  <c r="ES187" i="2"/>
  <c r="ER187" i="2"/>
  <c r="EQ187" i="2"/>
  <c r="ES186" i="2"/>
  <c r="ER186" i="2"/>
  <c r="EQ186" i="2"/>
  <c r="ES185" i="2"/>
  <c r="ER185" i="2"/>
  <c r="EQ185" i="2"/>
  <c r="ES184" i="2"/>
  <c r="ER184" i="2"/>
  <c r="EQ184" i="2"/>
  <c r="ES183" i="2"/>
  <c r="ER183" i="2"/>
  <c r="EQ183" i="2"/>
  <c r="ES182" i="2"/>
  <c r="ER182" i="2"/>
  <c r="EQ182" i="2"/>
  <c r="ES181" i="2"/>
  <c r="ER181" i="2"/>
  <c r="EQ181" i="2"/>
  <c r="ES180" i="2"/>
  <c r="ER180" i="2"/>
  <c r="EQ180" i="2"/>
  <c r="ES179" i="2"/>
  <c r="ER179" i="2"/>
  <c r="EQ179" i="2"/>
  <c r="ES178" i="2"/>
  <c r="ER178" i="2"/>
  <c r="EQ178" i="2"/>
  <c r="ES177" i="2"/>
  <c r="ER177" i="2"/>
  <c r="EQ177" i="2"/>
  <c r="ES176" i="2"/>
  <c r="ER176" i="2"/>
  <c r="EQ176" i="2"/>
  <c r="ES175" i="2"/>
  <c r="ER175" i="2"/>
  <c r="EQ175" i="2"/>
  <c r="ES174" i="2"/>
  <c r="ER174" i="2"/>
  <c r="EQ174" i="2"/>
  <c r="ES173" i="2"/>
  <c r="ER173" i="2"/>
  <c r="EQ173" i="2"/>
  <c r="ES172" i="2"/>
  <c r="ER172" i="2"/>
  <c r="EQ172" i="2"/>
  <c r="ES171" i="2"/>
  <c r="ER171" i="2"/>
  <c r="EQ171" i="2"/>
  <c r="ES170" i="2"/>
  <c r="ER170" i="2"/>
  <c r="EQ170" i="2"/>
  <c r="ES169" i="2"/>
  <c r="ER169" i="2"/>
  <c r="EQ169" i="2"/>
  <c r="ES168" i="2"/>
  <c r="ER168" i="2"/>
  <c r="EQ168" i="2"/>
  <c r="ES167" i="2"/>
  <c r="ER167" i="2"/>
  <c r="EQ167" i="2"/>
  <c r="ES166" i="2"/>
  <c r="ER166" i="2"/>
  <c r="EQ166" i="2"/>
  <c r="ES165" i="2"/>
  <c r="ER165" i="2"/>
  <c r="EQ165" i="2"/>
  <c r="ES164" i="2"/>
  <c r="ER164" i="2"/>
  <c r="EQ164" i="2"/>
  <c r="ES163" i="2"/>
  <c r="ER163" i="2"/>
  <c r="EQ163" i="2"/>
  <c r="ES162" i="2"/>
  <c r="ER162" i="2"/>
  <c r="EQ162" i="2"/>
  <c r="ES161" i="2"/>
  <c r="ER161" i="2"/>
  <c r="EQ161" i="2"/>
  <c r="ES160" i="2"/>
  <c r="ER160" i="2"/>
  <c r="EQ160" i="2"/>
  <c r="ES159" i="2"/>
  <c r="ER159" i="2"/>
  <c r="EQ159" i="2"/>
  <c r="ES158" i="2"/>
  <c r="ER158" i="2"/>
  <c r="EQ158" i="2"/>
  <c r="ES157" i="2"/>
  <c r="ER157" i="2"/>
  <c r="EQ157" i="2"/>
  <c r="ES156" i="2"/>
  <c r="ER156" i="2"/>
  <c r="EQ156" i="2"/>
  <c r="ES155" i="2"/>
  <c r="ER155" i="2"/>
  <c r="EQ155" i="2"/>
  <c r="ES154" i="2"/>
  <c r="ER154" i="2"/>
  <c r="EQ154" i="2"/>
  <c r="ES153" i="2"/>
  <c r="ER153" i="2"/>
  <c r="EQ153" i="2"/>
  <c r="ES152" i="2"/>
  <c r="ER152" i="2"/>
  <c r="EQ152" i="2"/>
  <c r="ES151" i="2"/>
  <c r="ER151" i="2"/>
  <c r="EQ151" i="2"/>
  <c r="ES150" i="2"/>
  <c r="ER150" i="2"/>
  <c r="EQ150" i="2"/>
  <c r="ES149" i="2"/>
  <c r="ER149" i="2"/>
  <c r="EQ149" i="2"/>
  <c r="ES148" i="2"/>
  <c r="ER148" i="2"/>
  <c r="EQ148" i="2"/>
  <c r="ES147" i="2"/>
  <c r="ER147" i="2"/>
  <c r="EQ147" i="2"/>
  <c r="ES146" i="2"/>
  <c r="ER146" i="2"/>
  <c r="EQ146" i="2"/>
  <c r="ES145" i="2"/>
  <c r="ER145" i="2"/>
  <c r="EQ145" i="2"/>
  <c r="ES144" i="2"/>
  <c r="ER144" i="2"/>
  <c r="EQ144" i="2"/>
  <c r="ES143" i="2"/>
  <c r="ER143" i="2"/>
  <c r="EQ143" i="2"/>
  <c r="ES142" i="2"/>
  <c r="ER142" i="2"/>
  <c r="EQ142" i="2"/>
  <c r="ES141" i="2"/>
  <c r="ER141" i="2"/>
  <c r="EQ141" i="2"/>
  <c r="ES140" i="2"/>
  <c r="ER140" i="2"/>
  <c r="EQ140" i="2"/>
  <c r="ES139" i="2"/>
  <c r="ER139" i="2"/>
  <c r="EQ139" i="2"/>
  <c r="ES138" i="2"/>
  <c r="ER138" i="2"/>
  <c r="EQ138" i="2"/>
  <c r="ES137" i="2"/>
  <c r="ER137" i="2"/>
  <c r="EQ137" i="2"/>
  <c r="ES136" i="2"/>
  <c r="ER136" i="2"/>
  <c r="EQ136" i="2"/>
  <c r="ES135" i="2"/>
  <c r="ER135" i="2"/>
  <c r="EQ135" i="2"/>
  <c r="ES134" i="2"/>
  <c r="ER134" i="2"/>
  <c r="EQ134" i="2"/>
  <c r="ES133" i="2"/>
  <c r="ER133" i="2"/>
  <c r="EQ133" i="2"/>
  <c r="ES132" i="2"/>
  <c r="ER132" i="2"/>
  <c r="EQ132" i="2"/>
  <c r="ES131" i="2"/>
  <c r="ER131" i="2"/>
  <c r="EQ131" i="2"/>
  <c r="ES130" i="2"/>
  <c r="ER130" i="2"/>
  <c r="EQ130" i="2"/>
  <c r="ES129" i="2"/>
  <c r="ER129" i="2"/>
  <c r="EQ129" i="2"/>
  <c r="ES128" i="2"/>
  <c r="ER128" i="2"/>
  <c r="EQ128" i="2"/>
  <c r="ES127" i="2"/>
  <c r="ER127" i="2"/>
  <c r="EQ127" i="2"/>
  <c r="ES126" i="2"/>
  <c r="ER126" i="2"/>
  <c r="EQ126" i="2"/>
  <c r="ES125" i="2"/>
  <c r="ER125" i="2"/>
  <c r="EQ125" i="2"/>
  <c r="ES124" i="2"/>
  <c r="ER124" i="2"/>
  <c r="EQ124" i="2"/>
  <c r="ES123" i="2"/>
  <c r="ER123" i="2"/>
  <c r="EQ123" i="2"/>
  <c r="ES122" i="2"/>
  <c r="ER122" i="2"/>
  <c r="EQ122" i="2"/>
  <c r="ES121" i="2"/>
  <c r="ER121" i="2"/>
  <c r="EQ121" i="2"/>
  <c r="ES120" i="2"/>
  <c r="ER120" i="2"/>
  <c r="EQ120" i="2"/>
  <c r="ES119" i="2"/>
  <c r="ER119" i="2"/>
  <c r="EQ119" i="2"/>
  <c r="ES118" i="2"/>
  <c r="ER118" i="2"/>
  <c r="EQ118" i="2"/>
  <c r="ES117" i="2"/>
  <c r="ER117" i="2"/>
  <c r="EQ117" i="2"/>
  <c r="ES116" i="2"/>
  <c r="ER116" i="2"/>
  <c r="EQ116" i="2"/>
  <c r="ES115" i="2"/>
  <c r="ER115" i="2"/>
  <c r="EQ115" i="2"/>
  <c r="ES114" i="2"/>
  <c r="ER114" i="2"/>
  <c r="EQ114" i="2"/>
  <c r="ES113" i="2"/>
  <c r="ER113" i="2"/>
  <c r="EQ113" i="2"/>
  <c r="ES112" i="2"/>
  <c r="ER112" i="2"/>
  <c r="EQ112" i="2"/>
  <c r="ES111" i="2"/>
  <c r="ER111" i="2"/>
  <c r="EQ111" i="2"/>
  <c r="ES110" i="2"/>
  <c r="ER110" i="2"/>
  <c r="EQ110" i="2"/>
  <c r="ES109" i="2"/>
  <c r="ER109" i="2"/>
  <c r="EQ109" i="2"/>
  <c r="ES108" i="2"/>
  <c r="ER108" i="2"/>
  <c r="EQ108" i="2"/>
  <c r="ES107" i="2"/>
  <c r="ER107" i="2"/>
  <c r="EQ107" i="2"/>
  <c r="ES106" i="2"/>
  <c r="ER106" i="2"/>
  <c r="EQ106" i="2"/>
  <c r="ES105" i="2"/>
  <c r="ER105" i="2"/>
  <c r="EQ105" i="2"/>
  <c r="ES104" i="2"/>
  <c r="ER104" i="2"/>
  <c r="EQ104" i="2"/>
  <c r="ES103" i="2"/>
  <c r="ER103" i="2"/>
  <c r="EQ103" i="2"/>
  <c r="ES102" i="2"/>
  <c r="ER102" i="2"/>
  <c r="EQ102" i="2"/>
  <c r="ES101" i="2"/>
  <c r="ER101" i="2"/>
  <c r="EQ101" i="2"/>
  <c r="ES100" i="2"/>
  <c r="ER100" i="2"/>
  <c r="EQ100" i="2"/>
  <c r="ES99" i="2"/>
  <c r="ER99" i="2"/>
  <c r="EQ99" i="2"/>
  <c r="ES98" i="2"/>
  <c r="ER98" i="2"/>
  <c r="EQ98" i="2"/>
  <c r="ES97" i="2"/>
  <c r="ER97" i="2"/>
  <c r="EQ97" i="2"/>
  <c r="ES96" i="2"/>
  <c r="ER96" i="2"/>
  <c r="EQ96" i="2"/>
  <c r="ES95" i="2"/>
  <c r="ER95" i="2"/>
  <c r="EQ95" i="2"/>
  <c r="ES94" i="2"/>
  <c r="ER94" i="2"/>
  <c r="EQ94" i="2"/>
  <c r="ES93" i="2"/>
  <c r="ER93" i="2"/>
  <c r="EQ93" i="2"/>
  <c r="ES92" i="2"/>
  <c r="ER92" i="2"/>
  <c r="EQ92" i="2"/>
  <c r="ES91" i="2"/>
  <c r="ER91" i="2"/>
  <c r="EQ91" i="2"/>
  <c r="ES90" i="2"/>
  <c r="ER90" i="2"/>
  <c r="EQ90" i="2"/>
  <c r="ES89" i="2"/>
  <c r="ER89" i="2"/>
  <c r="EQ89" i="2"/>
  <c r="ES88" i="2"/>
  <c r="ER88" i="2"/>
  <c r="EQ88" i="2"/>
  <c r="ES87" i="2"/>
  <c r="ER87" i="2"/>
  <c r="EQ87" i="2"/>
  <c r="ES86" i="2"/>
  <c r="ER86" i="2"/>
  <c r="EQ86" i="2"/>
  <c r="ES85" i="2"/>
  <c r="ER85" i="2"/>
  <c r="EQ85" i="2"/>
  <c r="ES84" i="2"/>
  <c r="ER84" i="2"/>
  <c r="EQ84" i="2"/>
  <c r="ES83" i="2"/>
  <c r="ER83" i="2"/>
  <c r="EQ83" i="2"/>
  <c r="ES82" i="2"/>
  <c r="ER82" i="2"/>
  <c r="EQ82" i="2"/>
  <c r="ES81" i="2"/>
  <c r="ER81" i="2"/>
  <c r="EQ81" i="2"/>
  <c r="ES80" i="2"/>
  <c r="ER80" i="2"/>
  <c r="EQ80" i="2"/>
  <c r="ES79" i="2"/>
  <c r="ER79" i="2"/>
  <c r="EQ79" i="2"/>
  <c r="ES78" i="2"/>
  <c r="ER78" i="2"/>
  <c r="EQ78" i="2"/>
  <c r="ES77" i="2"/>
  <c r="ER77" i="2"/>
  <c r="EQ77" i="2"/>
  <c r="ES76" i="2"/>
  <c r="ER76" i="2"/>
  <c r="EQ76" i="2"/>
  <c r="ES75" i="2"/>
  <c r="ER75" i="2"/>
  <c r="EQ75" i="2"/>
  <c r="ES74" i="2"/>
  <c r="ER74" i="2"/>
  <c r="EQ74" i="2"/>
  <c r="ES73" i="2"/>
  <c r="ER73" i="2"/>
  <c r="EQ73" i="2"/>
  <c r="ES72" i="2"/>
  <c r="ER72" i="2"/>
  <c r="EQ72" i="2"/>
  <c r="ES71" i="2"/>
  <c r="ER71" i="2"/>
  <c r="EQ71" i="2"/>
  <c r="ES70" i="2"/>
  <c r="ER70" i="2"/>
  <c r="EQ70" i="2"/>
  <c r="ES69" i="2"/>
  <c r="ER69" i="2"/>
  <c r="EQ69" i="2"/>
  <c r="ES68" i="2"/>
  <c r="ER68" i="2"/>
  <c r="EQ68" i="2"/>
  <c r="ES67" i="2"/>
  <c r="ER67" i="2"/>
  <c r="EQ67" i="2"/>
  <c r="ES66" i="2"/>
  <c r="ER66" i="2"/>
  <c r="EQ66" i="2"/>
  <c r="ES65" i="2"/>
  <c r="ER65" i="2"/>
  <c r="EQ65" i="2"/>
  <c r="ES64" i="2"/>
  <c r="ER64" i="2"/>
  <c r="EQ64" i="2"/>
  <c r="ES63" i="2"/>
  <c r="ER63" i="2"/>
  <c r="EQ63" i="2"/>
  <c r="ES62" i="2"/>
  <c r="ER62" i="2"/>
  <c r="EQ62" i="2"/>
  <c r="ES61" i="2"/>
  <c r="ER61" i="2"/>
  <c r="EQ61" i="2"/>
  <c r="ES60" i="2"/>
  <c r="ER60" i="2"/>
  <c r="EQ60" i="2"/>
  <c r="ES59" i="2"/>
  <c r="ER59" i="2"/>
  <c r="EQ59" i="2"/>
  <c r="ES58" i="2"/>
  <c r="ER58" i="2"/>
  <c r="EQ58" i="2"/>
  <c r="ES57" i="2"/>
  <c r="ER57" i="2"/>
  <c r="EQ57" i="2"/>
  <c r="ES56" i="2"/>
  <c r="ER56" i="2"/>
  <c r="EQ56" i="2"/>
  <c r="ES55" i="2"/>
  <c r="ER55" i="2"/>
  <c r="EQ55" i="2"/>
  <c r="ES54" i="2"/>
  <c r="ER54" i="2"/>
  <c r="EQ54" i="2"/>
  <c r="ES53" i="2"/>
  <c r="ER53" i="2"/>
  <c r="EQ53" i="2"/>
  <c r="ES52" i="2"/>
  <c r="ER52" i="2"/>
  <c r="EQ52" i="2"/>
  <c r="ES51" i="2"/>
  <c r="ER51" i="2"/>
  <c r="EQ51" i="2"/>
  <c r="ES50" i="2"/>
  <c r="ER50" i="2"/>
  <c r="EQ50" i="2"/>
  <c r="ES49" i="2"/>
  <c r="ER49" i="2"/>
  <c r="EQ49" i="2"/>
  <c r="ES48" i="2"/>
  <c r="ER48" i="2"/>
  <c r="EQ48" i="2"/>
  <c r="ES47" i="2"/>
  <c r="ER47" i="2"/>
  <c r="EQ47" i="2"/>
  <c r="ES46" i="2"/>
  <c r="ER46" i="2"/>
  <c r="EQ46" i="2"/>
  <c r="ES45" i="2"/>
  <c r="ER45" i="2"/>
  <c r="EQ45" i="2"/>
  <c r="ES44" i="2"/>
  <c r="ER44" i="2"/>
  <c r="EQ44" i="2"/>
  <c r="ES43" i="2"/>
  <c r="ER43" i="2"/>
  <c r="EQ43" i="2"/>
  <c r="ES42" i="2"/>
  <c r="ER42" i="2"/>
  <c r="EQ42" i="2"/>
  <c r="ES41" i="2"/>
  <c r="ER41" i="2"/>
  <c r="EQ41" i="2"/>
  <c r="ES40" i="2"/>
  <c r="ER40" i="2"/>
  <c r="EQ40" i="2"/>
  <c r="ES39" i="2"/>
  <c r="ER39" i="2"/>
  <c r="EQ39" i="2"/>
  <c r="ES38" i="2"/>
  <c r="ER38" i="2"/>
  <c r="EQ38" i="2"/>
  <c r="ES37" i="2"/>
  <c r="ER37" i="2"/>
  <c r="EQ37" i="2"/>
  <c r="ES36" i="2"/>
  <c r="ER36" i="2"/>
  <c r="EQ36" i="2"/>
  <c r="ES35" i="2"/>
  <c r="ER35" i="2"/>
  <c r="EQ35" i="2"/>
  <c r="ES34" i="2"/>
  <c r="ER34" i="2"/>
  <c r="EQ34" i="2"/>
  <c r="ES33" i="2"/>
  <c r="ER33" i="2"/>
  <c r="EQ33" i="2"/>
  <c r="ES32" i="2"/>
  <c r="ER32" i="2"/>
  <c r="EQ32" i="2"/>
  <c r="ES31" i="2"/>
  <c r="ER31" i="2"/>
  <c r="EQ31" i="2"/>
  <c r="ES30" i="2"/>
  <c r="ER30" i="2"/>
  <c r="EQ30" i="2"/>
  <c r="ES29" i="2"/>
  <c r="ER29" i="2"/>
  <c r="EQ29" i="2"/>
  <c r="ES28" i="2"/>
  <c r="ER28" i="2"/>
  <c r="EQ28" i="2"/>
  <c r="ES27" i="2"/>
  <c r="ER27" i="2"/>
  <c r="EQ27" i="2"/>
  <c r="ES26" i="2"/>
  <c r="ER26" i="2"/>
  <c r="EQ26" i="2"/>
  <c r="ES25" i="2"/>
  <c r="ER25" i="2"/>
  <c r="EQ25" i="2"/>
  <c r="ES24" i="2"/>
  <c r="ER24" i="2"/>
  <c r="EQ24" i="2"/>
  <c r="ES23" i="2"/>
  <c r="ER23" i="2"/>
  <c r="EQ23" i="2"/>
  <c r="ES22" i="2"/>
  <c r="ER22" i="2"/>
  <c r="EQ22" i="2"/>
  <c r="ES21" i="2"/>
  <c r="ER21" i="2"/>
  <c r="EQ21" i="2"/>
  <c r="ES20" i="2"/>
  <c r="ER20" i="2"/>
  <c r="EQ20" i="2"/>
  <c r="ES19" i="2"/>
  <c r="ER19" i="2"/>
  <c r="EQ19" i="2"/>
  <c r="ES18" i="2"/>
  <c r="ER18" i="2"/>
  <c r="EQ18" i="2"/>
  <c r="ES17" i="2"/>
  <c r="ER17" i="2"/>
  <c r="EQ17" i="2"/>
  <c r="ES16" i="2"/>
  <c r="ER16" i="2"/>
  <c r="EQ16" i="2"/>
  <c r="ES15" i="2"/>
  <c r="ER15" i="2"/>
  <c r="EQ15" i="2"/>
  <c r="ES14" i="2"/>
  <c r="ER14" i="2"/>
  <c r="EQ14" i="2"/>
  <c r="ES13" i="2"/>
  <c r="ER13" i="2"/>
  <c r="EQ13" i="2"/>
  <c r="ES12" i="2"/>
  <c r="ER12" i="2"/>
  <c r="EQ12" i="2"/>
  <c r="ES11" i="2"/>
  <c r="ER11" i="2"/>
  <c r="EQ11" i="2"/>
  <c r="ES10" i="2"/>
  <c r="ER10" i="2"/>
  <c r="EQ10" i="2"/>
  <c r="ES9" i="2"/>
  <c r="ER9" i="2"/>
  <c r="EQ9" i="2"/>
  <c r="ES8" i="2"/>
  <c r="ER8" i="2"/>
  <c r="EQ8" i="2"/>
  <c r="ES7" i="2"/>
  <c r="ER7" i="2"/>
  <c r="EQ7" i="2"/>
  <c r="ES6" i="2"/>
  <c r="ER6" i="2"/>
  <c r="EQ6" i="2"/>
  <c r="ES5" i="2"/>
  <c r="ER5" i="2"/>
  <c r="EQ5" i="2"/>
  <c r="ES4" i="2"/>
  <c r="ER4" i="2"/>
  <c r="EQ4" i="2"/>
  <c r="ES3" i="2"/>
  <c r="ER3" i="2"/>
  <c r="EQ3" i="2"/>
  <c r="ES2" i="2"/>
  <c r="ER2" i="2"/>
  <c r="EQ2" i="2"/>
  <c r="EM1570" i="2"/>
  <c r="EL1570" i="2"/>
  <c r="EK1570" i="2"/>
  <c r="EM1569" i="2"/>
  <c r="EL1569" i="2"/>
  <c r="EK1569" i="2"/>
  <c r="EM1568" i="2"/>
  <c r="EL1568" i="2"/>
  <c r="EK1568" i="2"/>
  <c r="EM1567" i="2"/>
  <c r="EL1567" i="2"/>
  <c r="EK1567" i="2"/>
  <c r="EM1566" i="2"/>
  <c r="EL1566" i="2"/>
  <c r="EK1566" i="2"/>
  <c r="EM1565" i="2"/>
  <c r="EL1565" i="2"/>
  <c r="EK1565" i="2"/>
  <c r="EM1564" i="2"/>
  <c r="EL1564" i="2"/>
  <c r="EK1564" i="2"/>
  <c r="EM1563" i="2"/>
  <c r="EL1563" i="2"/>
  <c r="EK1563" i="2"/>
  <c r="EM1562" i="2"/>
  <c r="EL1562" i="2"/>
  <c r="EK1562" i="2"/>
  <c r="EM1561" i="2"/>
  <c r="EL1561" i="2"/>
  <c r="EK1561" i="2"/>
  <c r="EM1560" i="2"/>
  <c r="EL1560" i="2"/>
  <c r="EK1560" i="2"/>
  <c r="EM1559" i="2"/>
  <c r="EL1559" i="2"/>
  <c r="EK1559" i="2"/>
  <c r="EM1558" i="2"/>
  <c r="EL1558" i="2"/>
  <c r="EK1558" i="2"/>
  <c r="EM1557" i="2"/>
  <c r="EL1557" i="2"/>
  <c r="EK1557" i="2"/>
  <c r="EM1556" i="2"/>
  <c r="EL1556" i="2"/>
  <c r="EK1556" i="2"/>
  <c r="EM1555" i="2"/>
  <c r="EL1555" i="2"/>
  <c r="EK1555" i="2"/>
  <c r="EM1554" i="2"/>
  <c r="EL1554" i="2"/>
  <c r="EK1554" i="2"/>
  <c r="EM1553" i="2"/>
  <c r="EL1553" i="2"/>
  <c r="EK1553" i="2"/>
  <c r="EM1552" i="2"/>
  <c r="EL1552" i="2"/>
  <c r="EK1552" i="2"/>
  <c r="EM1551" i="2"/>
  <c r="EL1551" i="2"/>
  <c r="EK1551" i="2"/>
  <c r="EM1550" i="2"/>
  <c r="EL1550" i="2"/>
  <c r="EK1550" i="2"/>
  <c r="EM1549" i="2"/>
  <c r="EL1549" i="2"/>
  <c r="EK1549" i="2"/>
  <c r="EM1548" i="2"/>
  <c r="EL1548" i="2"/>
  <c r="EK1548" i="2"/>
  <c r="EM1547" i="2"/>
  <c r="EL1547" i="2"/>
  <c r="EK1547" i="2"/>
  <c r="EM1546" i="2"/>
  <c r="EL1546" i="2"/>
  <c r="EK1546" i="2"/>
  <c r="EM1545" i="2"/>
  <c r="EL1545" i="2"/>
  <c r="EK1545" i="2"/>
  <c r="EM1544" i="2"/>
  <c r="EL1544" i="2"/>
  <c r="EK1544" i="2"/>
  <c r="EM1543" i="2"/>
  <c r="EL1543" i="2"/>
  <c r="EK1543" i="2"/>
  <c r="EM1542" i="2"/>
  <c r="EL1542" i="2"/>
  <c r="EK1542" i="2"/>
  <c r="EM1541" i="2"/>
  <c r="EL1541" i="2"/>
  <c r="EK1541" i="2"/>
  <c r="EM1540" i="2"/>
  <c r="EL1540" i="2"/>
  <c r="EK1540" i="2"/>
  <c r="EM1539" i="2"/>
  <c r="EL1539" i="2"/>
  <c r="EK1539" i="2"/>
  <c r="EM1538" i="2"/>
  <c r="EL1538" i="2"/>
  <c r="EK1538" i="2"/>
  <c r="EM1537" i="2"/>
  <c r="EL1537" i="2"/>
  <c r="EK1537" i="2"/>
  <c r="EM1536" i="2"/>
  <c r="EL1536" i="2"/>
  <c r="EK1536" i="2"/>
  <c r="EM1535" i="2"/>
  <c r="EL1535" i="2"/>
  <c r="EK1535" i="2"/>
  <c r="EM1534" i="2"/>
  <c r="EL1534" i="2"/>
  <c r="EK1534" i="2"/>
  <c r="EM1533" i="2"/>
  <c r="EL1533" i="2"/>
  <c r="EK1533" i="2"/>
  <c r="EM1532" i="2"/>
  <c r="EL1532" i="2"/>
  <c r="EK1532" i="2"/>
  <c r="EM1531" i="2"/>
  <c r="EL1531" i="2"/>
  <c r="EK1531" i="2"/>
  <c r="EM1530" i="2"/>
  <c r="EL1530" i="2"/>
  <c r="EK1530" i="2"/>
  <c r="EM1529" i="2"/>
  <c r="EL1529" i="2"/>
  <c r="EK1529" i="2"/>
  <c r="EM1528" i="2"/>
  <c r="EL1528" i="2"/>
  <c r="EK1528" i="2"/>
  <c r="EM1527" i="2"/>
  <c r="EL1527" i="2"/>
  <c r="EK1527" i="2"/>
  <c r="EM1526" i="2"/>
  <c r="EL1526" i="2"/>
  <c r="EK1526" i="2"/>
  <c r="EM1525" i="2"/>
  <c r="EL1525" i="2"/>
  <c r="EK1525" i="2"/>
  <c r="EM1524" i="2"/>
  <c r="EL1524" i="2"/>
  <c r="EK1524" i="2"/>
  <c r="EM1523" i="2"/>
  <c r="EL1523" i="2"/>
  <c r="EK1523" i="2"/>
  <c r="EM1522" i="2"/>
  <c r="EL1522" i="2"/>
  <c r="EK1522" i="2"/>
  <c r="EM1521" i="2"/>
  <c r="EL1521" i="2"/>
  <c r="EK1521" i="2"/>
  <c r="EM1520" i="2"/>
  <c r="EL1520" i="2"/>
  <c r="EK1520" i="2"/>
  <c r="EM1519" i="2"/>
  <c r="EL1519" i="2"/>
  <c r="EK1519" i="2"/>
  <c r="EM1518" i="2"/>
  <c r="EL1518" i="2"/>
  <c r="EK1518" i="2"/>
  <c r="EM1517" i="2"/>
  <c r="EL1517" i="2"/>
  <c r="EK1517" i="2"/>
  <c r="EM1516" i="2"/>
  <c r="EL1516" i="2"/>
  <c r="EK1516" i="2"/>
  <c r="EM1515" i="2"/>
  <c r="EL1515" i="2"/>
  <c r="EK1515" i="2"/>
  <c r="EM1514" i="2"/>
  <c r="EL1514" i="2"/>
  <c r="EK1514" i="2"/>
  <c r="EM1513" i="2"/>
  <c r="EL1513" i="2"/>
  <c r="EK1513" i="2"/>
  <c r="EM1512" i="2"/>
  <c r="EL1512" i="2"/>
  <c r="EK1512" i="2"/>
  <c r="EM1511" i="2"/>
  <c r="EL1511" i="2"/>
  <c r="EK1511" i="2"/>
  <c r="EM1510" i="2"/>
  <c r="EL1510" i="2"/>
  <c r="EK1510" i="2"/>
  <c r="EM1509" i="2"/>
  <c r="EL1509" i="2"/>
  <c r="EK1509" i="2"/>
  <c r="EM1508" i="2"/>
  <c r="EL1508" i="2"/>
  <c r="EK1508" i="2"/>
  <c r="EM1507" i="2"/>
  <c r="EL1507" i="2"/>
  <c r="EK1507" i="2"/>
  <c r="EM1506" i="2"/>
  <c r="EL1506" i="2"/>
  <c r="EK1506" i="2"/>
  <c r="EM1505" i="2"/>
  <c r="EL1505" i="2"/>
  <c r="EK1505" i="2"/>
  <c r="EM1504" i="2"/>
  <c r="EL1504" i="2"/>
  <c r="EK1504" i="2"/>
  <c r="EM1503" i="2"/>
  <c r="EL1503" i="2"/>
  <c r="EK1503" i="2"/>
  <c r="EM1502" i="2"/>
  <c r="EL1502" i="2"/>
  <c r="EK1502" i="2"/>
  <c r="EM1501" i="2"/>
  <c r="EL1501" i="2"/>
  <c r="EK1501" i="2"/>
  <c r="EM1500" i="2"/>
  <c r="EL1500" i="2"/>
  <c r="EK1500" i="2"/>
  <c r="EM1499" i="2"/>
  <c r="EL1499" i="2"/>
  <c r="EK1499" i="2"/>
  <c r="EM1498" i="2"/>
  <c r="EL1498" i="2"/>
  <c r="EK1498" i="2"/>
  <c r="EM1497" i="2"/>
  <c r="EL1497" i="2"/>
  <c r="EK1497" i="2"/>
  <c r="EM1496" i="2"/>
  <c r="EL1496" i="2"/>
  <c r="EK1496" i="2"/>
  <c r="EM1495" i="2"/>
  <c r="EL1495" i="2"/>
  <c r="EK1495" i="2"/>
  <c r="EM1494" i="2"/>
  <c r="EL1494" i="2"/>
  <c r="EK1494" i="2"/>
  <c r="EM1493" i="2"/>
  <c r="EL1493" i="2"/>
  <c r="EK1493" i="2"/>
  <c r="EM1492" i="2"/>
  <c r="EL1492" i="2"/>
  <c r="EK1492" i="2"/>
  <c r="EM1491" i="2"/>
  <c r="EL1491" i="2"/>
  <c r="EK1491" i="2"/>
  <c r="EM1490" i="2"/>
  <c r="EL1490" i="2"/>
  <c r="EK1490" i="2"/>
  <c r="EM1489" i="2"/>
  <c r="EL1489" i="2"/>
  <c r="EK1489" i="2"/>
  <c r="EM1488" i="2"/>
  <c r="EL1488" i="2"/>
  <c r="EK1488" i="2"/>
  <c r="EM1487" i="2"/>
  <c r="EL1487" i="2"/>
  <c r="EK1487" i="2"/>
  <c r="EM1486" i="2"/>
  <c r="EL1486" i="2"/>
  <c r="EK1486" i="2"/>
  <c r="EM1485" i="2"/>
  <c r="EL1485" i="2"/>
  <c r="EK1485" i="2"/>
  <c r="EM1484" i="2"/>
  <c r="EL1484" i="2"/>
  <c r="EK1484" i="2"/>
  <c r="EM1483" i="2"/>
  <c r="EL1483" i="2"/>
  <c r="EK1483" i="2"/>
  <c r="EM1482" i="2"/>
  <c r="EL1482" i="2"/>
  <c r="EK1482" i="2"/>
  <c r="EM1481" i="2"/>
  <c r="EL1481" i="2"/>
  <c r="EK1481" i="2"/>
  <c r="EM1480" i="2"/>
  <c r="EL1480" i="2"/>
  <c r="EK1480" i="2"/>
  <c r="EM1479" i="2"/>
  <c r="EL1479" i="2"/>
  <c r="EK1479" i="2"/>
  <c r="EM1478" i="2"/>
  <c r="EL1478" i="2"/>
  <c r="EK1478" i="2"/>
  <c r="EM1477" i="2"/>
  <c r="EL1477" i="2"/>
  <c r="EK1477" i="2"/>
  <c r="EM1476" i="2"/>
  <c r="EL1476" i="2"/>
  <c r="EK1476" i="2"/>
  <c r="EM1475" i="2"/>
  <c r="EL1475" i="2"/>
  <c r="EK1475" i="2"/>
  <c r="EM1474" i="2"/>
  <c r="EL1474" i="2"/>
  <c r="EK1474" i="2"/>
  <c r="EM1473" i="2"/>
  <c r="EL1473" i="2"/>
  <c r="EK1473" i="2"/>
  <c r="EM1472" i="2"/>
  <c r="EL1472" i="2"/>
  <c r="EK1472" i="2"/>
  <c r="EM1471" i="2"/>
  <c r="EL1471" i="2"/>
  <c r="EK1471" i="2"/>
  <c r="EM1470" i="2"/>
  <c r="EL1470" i="2"/>
  <c r="EK1470" i="2"/>
  <c r="EM1469" i="2"/>
  <c r="EL1469" i="2"/>
  <c r="EK1469" i="2"/>
  <c r="EM1468" i="2"/>
  <c r="EL1468" i="2"/>
  <c r="EK1468" i="2"/>
  <c r="EM1467" i="2"/>
  <c r="EL1467" i="2"/>
  <c r="EK1467" i="2"/>
  <c r="EM1466" i="2"/>
  <c r="EL1466" i="2"/>
  <c r="EK1466" i="2"/>
  <c r="EM1465" i="2"/>
  <c r="EL1465" i="2"/>
  <c r="EK1465" i="2"/>
  <c r="EM1464" i="2"/>
  <c r="EL1464" i="2"/>
  <c r="EK1464" i="2"/>
  <c r="EM1463" i="2"/>
  <c r="EL1463" i="2"/>
  <c r="EK1463" i="2"/>
  <c r="EM1462" i="2"/>
  <c r="EL1462" i="2"/>
  <c r="EK1462" i="2"/>
  <c r="EM1461" i="2"/>
  <c r="EL1461" i="2"/>
  <c r="EK1461" i="2"/>
  <c r="EM1460" i="2"/>
  <c r="EL1460" i="2"/>
  <c r="EK1460" i="2"/>
  <c r="EM1459" i="2"/>
  <c r="EL1459" i="2"/>
  <c r="EK1459" i="2"/>
  <c r="EM1458" i="2"/>
  <c r="EL1458" i="2"/>
  <c r="EK1458" i="2"/>
  <c r="EM1457" i="2"/>
  <c r="EL1457" i="2"/>
  <c r="EK1457" i="2"/>
  <c r="EM1456" i="2"/>
  <c r="EL1456" i="2"/>
  <c r="EK1456" i="2"/>
  <c r="EM1455" i="2"/>
  <c r="EL1455" i="2"/>
  <c r="EK1455" i="2"/>
  <c r="EM1454" i="2"/>
  <c r="EL1454" i="2"/>
  <c r="EK1454" i="2"/>
  <c r="EM1453" i="2"/>
  <c r="EL1453" i="2"/>
  <c r="EK1453" i="2"/>
  <c r="EM1452" i="2"/>
  <c r="EL1452" i="2"/>
  <c r="EK1452" i="2"/>
  <c r="EM1451" i="2"/>
  <c r="EL1451" i="2"/>
  <c r="EK1451" i="2"/>
  <c r="EM1450" i="2"/>
  <c r="EL1450" i="2"/>
  <c r="EK1450" i="2"/>
  <c r="EM1449" i="2"/>
  <c r="EL1449" i="2"/>
  <c r="EK1449" i="2"/>
  <c r="EM1448" i="2"/>
  <c r="EL1448" i="2"/>
  <c r="EK1448" i="2"/>
  <c r="EM1447" i="2"/>
  <c r="EL1447" i="2"/>
  <c r="EK1447" i="2"/>
  <c r="EM1446" i="2"/>
  <c r="EL1446" i="2"/>
  <c r="EK1446" i="2"/>
  <c r="EM1445" i="2"/>
  <c r="EL1445" i="2"/>
  <c r="EK1445" i="2"/>
  <c r="EM1444" i="2"/>
  <c r="EL1444" i="2"/>
  <c r="EK1444" i="2"/>
  <c r="EM1443" i="2"/>
  <c r="EL1443" i="2"/>
  <c r="EK1443" i="2"/>
  <c r="EM1442" i="2"/>
  <c r="EL1442" i="2"/>
  <c r="EK1442" i="2"/>
  <c r="EM1441" i="2"/>
  <c r="EL1441" i="2"/>
  <c r="EK1441" i="2"/>
  <c r="EM1440" i="2"/>
  <c r="EL1440" i="2"/>
  <c r="EK1440" i="2"/>
  <c r="EM1439" i="2"/>
  <c r="EL1439" i="2"/>
  <c r="EK1439" i="2"/>
  <c r="EM1438" i="2"/>
  <c r="EL1438" i="2"/>
  <c r="EK1438" i="2"/>
  <c r="EM1437" i="2"/>
  <c r="EL1437" i="2"/>
  <c r="EK1437" i="2"/>
  <c r="EM1436" i="2"/>
  <c r="EL1436" i="2"/>
  <c r="EK1436" i="2"/>
  <c r="EM1435" i="2"/>
  <c r="EL1435" i="2"/>
  <c r="EK1435" i="2"/>
  <c r="EM1434" i="2"/>
  <c r="EL1434" i="2"/>
  <c r="EK1434" i="2"/>
  <c r="EM1433" i="2"/>
  <c r="EL1433" i="2"/>
  <c r="EK1433" i="2"/>
  <c r="EM1432" i="2"/>
  <c r="EL1432" i="2"/>
  <c r="EK1432" i="2"/>
  <c r="EM1431" i="2"/>
  <c r="EL1431" i="2"/>
  <c r="EK1431" i="2"/>
  <c r="EM1430" i="2"/>
  <c r="EL1430" i="2"/>
  <c r="EK1430" i="2"/>
  <c r="EM1429" i="2"/>
  <c r="EL1429" i="2"/>
  <c r="EK1429" i="2"/>
  <c r="EM1428" i="2"/>
  <c r="EL1428" i="2"/>
  <c r="EK1428" i="2"/>
  <c r="EM1427" i="2"/>
  <c r="EL1427" i="2"/>
  <c r="EK1427" i="2"/>
  <c r="EM1426" i="2"/>
  <c r="EL1426" i="2"/>
  <c r="EK1426" i="2"/>
  <c r="EM1425" i="2"/>
  <c r="EL1425" i="2"/>
  <c r="EK1425" i="2"/>
  <c r="EM1424" i="2"/>
  <c r="EL1424" i="2"/>
  <c r="EK1424" i="2"/>
  <c r="EM1423" i="2"/>
  <c r="EL1423" i="2"/>
  <c r="EK1423" i="2"/>
  <c r="EM1422" i="2"/>
  <c r="EL1422" i="2"/>
  <c r="EK1422" i="2"/>
  <c r="EM1421" i="2"/>
  <c r="EL1421" i="2"/>
  <c r="EK1421" i="2"/>
  <c r="EM1420" i="2"/>
  <c r="EL1420" i="2"/>
  <c r="EK1420" i="2"/>
  <c r="EM1419" i="2"/>
  <c r="EL1419" i="2"/>
  <c r="EK1419" i="2"/>
  <c r="EM1418" i="2"/>
  <c r="EL1418" i="2"/>
  <c r="EK1418" i="2"/>
  <c r="EM1417" i="2"/>
  <c r="EL1417" i="2"/>
  <c r="EK1417" i="2"/>
  <c r="EM1416" i="2"/>
  <c r="EL1416" i="2"/>
  <c r="EK1416" i="2"/>
  <c r="EM1415" i="2"/>
  <c r="EL1415" i="2"/>
  <c r="EK1415" i="2"/>
  <c r="EM1414" i="2"/>
  <c r="EL1414" i="2"/>
  <c r="EK1414" i="2"/>
  <c r="EM1413" i="2"/>
  <c r="EL1413" i="2"/>
  <c r="EK1413" i="2"/>
  <c r="EM1412" i="2"/>
  <c r="EL1412" i="2"/>
  <c r="EK1412" i="2"/>
  <c r="EM1411" i="2"/>
  <c r="EL1411" i="2"/>
  <c r="EK1411" i="2"/>
  <c r="EM1410" i="2"/>
  <c r="EL1410" i="2"/>
  <c r="EK1410" i="2"/>
  <c r="EM1409" i="2"/>
  <c r="EL1409" i="2"/>
  <c r="EK1409" i="2"/>
  <c r="EM1408" i="2"/>
  <c r="EL1408" i="2"/>
  <c r="EK1408" i="2"/>
  <c r="EM1407" i="2"/>
  <c r="EL1407" i="2"/>
  <c r="EK1407" i="2"/>
  <c r="EM1406" i="2"/>
  <c r="EL1406" i="2"/>
  <c r="EK1406" i="2"/>
  <c r="EM1405" i="2"/>
  <c r="EL1405" i="2"/>
  <c r="EK1405" i="2"/>
  <c r="EM1404" i="2"/>
  <c r="EL1404" i="2"/>
  <c r="EK1404" i="2"/>
  <c r="EM1403" i="2"/>
  <c r="EL1403" i="2"/>
  <c r="EK1403" i="2"/>
  <c r="EM1402" i="2"/>
  <c r="EL1402" i="2"/>
  <c r="EK1402" i="2"/>
  <c r="EM1401" i="2"/>
  <c r="EL1401" i="2"/>
  <c r="EK1401" i="2"/>
  <c r="EM1400" i="2"/>
  <c r="EL1400" i="2"/>
  <c r="EK1400" i="2"/>
  <c r="EM1399" i="2"/>
  <c r="EL1399" i="2"/>
  <c r="EK1399" i="2"/>
  <c r="EM1398" i="2"/>
  <c r="EL1398" i="2"/>
  <c r="EK1398" i="2"/>
  <c r="EM1397" i="2"/>
  <c r="EL1397" i="2"/>
  <c r="EK1397" i="2"/>
  <c r="EM1396" i="2"/>
  <c r="EL1396" i="2"/>
  <c r="EK1396" i="2"/>
  <c r="EM1395" i="2"/>
  <c r="EL1395" i="2"/>
  <c r="EK1395" i="2"/>
  <c r="EM1394" i="2"/>
  <c r="EL1394" i="2"/>
  <c r="EK1394" i="2"/>
  <c r="EM1393" i="2"/>
  <c r="EL1393" i="2"/>
  <c r="EK1393" i="2"/>
  <c r="EM1392" i="2"/>
  <c r="EL1392" i="2"/>
  <c r="EK1392" i="2"/>
  <c r="EM1391" i="2"/>
  <c r="EL1391" i="2"/>
  <c r="EK1391" i="2"/>
  <c r="EM1390" i="2"/>
  <c r="EL1390" i="2"/>
  <c r="EK1390" i="2"/>
  <c r="EM1389" i="2"/>
  <c r="EL1389" i="2"/>
  <c r="EK1389" i="2"/>
  <c r="EM1388" i="2"/>
  <c r="EL1388" i="2"/>
  <c r="EK1388" i="2"/>
  <c r="EM1387" i="2"/>
  <c r="EL1387" i="2"/>
  <c r="EK1387" i="2"/>
  <c r="EM1386" i="2"/>
  <c r="EL1386" i="2"/>
  <c r="EK1386" i="2"/>
  <c r="EM1385" i="2"/>
  <c r="EL1385" i="2"/>
  <c r="EK1385" i="2"/>
  <c r="EM1384" i="2"/>
  <c r="EL1384" i="2"/>
  <c r="EK1384" i="2"/>
  <c r="EM1383" i="2"/>
  <c r="EL1383" i="2"/>
  <c r="EK1383" i="2"/>
  <c r="EM1382" i="2"/>
  <c r="EL1382" i="2"/>
  <c r="EK1382" i="2"/>
  <c r="EM1381" i="2"/>
  <c r="EL1381" i="2"/>
  <c r="EK1381" i="2"/>
  <c r="EM1380" i="2"/>
  <c r="EL1380" i="2"/>
  <c r="EK1380" i="2"/>
  <c r="EM1379" i="2"/>
  <c r="EL1379" i="2"/>
  <c r="EK1379" i="2"/>
  <c r="EM1378" i="2"/>
  <c r="EL1378" i="2"/>
  <c r="EK1378" i="2"/>
  <c r="EM1377" i="2"/>
  <c r="EL1377" i="2"/>
  <c r="EK1377" i="2"/>
  <c r="EM1376" i="2"/>
  <c r="EL1376" i="2"/>
  <c r="EK1376" i="2"/>
  <c r="EM1375" i="2"/>
  <c r="EL1375" i="2"/>
  <c r="EK1375" i="2"/>
  <c r="EM1374" i="2"/>
  <c r="EL1374" i="2"/>
  <c r="EK1374" i="2"/>
  <c r="EM1373" i="2"/>
  <c r="EL1373" i="2"/>
  <c r="EK1373" i="2"/>
  <c r="EM1372" i="2"/>
  <c r="EL1372" i="2"/>
  <c r="EK1372" i="2"/>
  <c r="EM1371" i="2"/>
  <c r="EL1371" i="2"/>
  <c r="EK1371" i="2"/>
  <c r="EM1370" i="2"/>
  <c r="EL1370" i="2"/>
  <c r="EK1370" i="2"/>
  <c r="EM1369" i="2"/>
  <c r="EL1369" i="2"/>
  <c r="EK1369" i="2"/>
  <c r="EM1368" i="2"/>
  <c r="EL1368" i="2"/>
  <c r="EK1368" i="2"/>
  <c r="EM1367" i="2"/>
  <c r="EL1367" i="2"/>
  <c r="EK1367" i="2"/>
  <c r="EM1366" i="2"/>
  <c r="EL1366" i="2"/>
  <c r="EK1366" i="2"/>
  <c r="EM1365" i="2"/>
  <c r="EL1365" i="2"/>
  <c r="EK1365" i="2"/>
  <c r="EM1364" i="2"/>
  <c r="EL1364" i="2"/>
  <c r="EK1364" i="2"/>
  <c r="EM1363" i="2"/>
  <c r="EL1363" i="2"/>
  <c r="EK1363" i="2"/>
  <c r="EM1362" i="2"/>
  <c r="EL1362" i="2"/>
  <c r="EK1362" i="2"/>
  <c r="EM1361" i="2"/>
  <c r="EL1361" i="2"/>
  <c r="EK1361" i="2"/>
  <c r="EM1360" i="2"/>
  <c r="EL1360" i="2"/>
  <c r="EK1360" i="2"/>
  <c r="EM1359" i="2"/>
  <c r="EL1359" i="2"/>
  <c r="EK1359" i="2"/>
  <c r="EM1358" i="2"/>
  <c r="EL1358" i="2"/>
  <c r="EK1358" i="2"/>
  <c r="EM1357" i="2"/>
  <c r="EL1357" i="2"/>
  <c r="EK1357" i="2"/>
  <c r="EM1356" i="2"/>
  <c r="EL1356" i="2"/>
  <c r="EK1356" i="2"/>
  <c r="EM1355" i="2"/>
  <c r="EL1355" i="2"/>
  <c r="EK1355" i="2"/>
  <c r="EM1354" i="2"/>
  <c r="EL1354" i="2"/>
  <c r="EK1354" i="2"/>
  <c r="EM1353" i="2"/>
  <c r="EL1353" i="2"/>
  <c r="EK1353" i="2"/>
  <c r="EM1352" i="2"/>
  <c r="EL1352" i="2"/>
  <c r="EK1352" i="2"/>
  <c r="EM1351" i="2"/>
  <c r="EL1351" i="2"/>
  <c r="EK1351" i="2"/>
  <c r="EM1350" i="2"/>
  <c r="EL1350" i="2"/>
  <c r="EK1350" i="2"/>
  <c r="EM1349" i="2"/>
  <c r="EL1349" i="2"/>
  <c r="EK1349" i="2"/>
  <c r="EM1348" i="2"/>
  <c r="EL1348" i="2"/>
  <c r="EK1348" i="2"/>
  <c r="EM1347" i="2"/>
  <c r="EL1347" i="2"/>
  <c r="EK1347" i="2"/>
  <c r="EM1346" i="2"/>
  <c r="EL1346" i="2"/>
  <c r="EK1346" i="2"/>
  <c r="EM1345" i="2"/>
  <c r="EL1345" i="2"/>
  <c r="EK1345" i="2"/>
  <c r="EM1344" i="2"/>
  <c r="EL1344" i="2"/>
  <c r="EK1344" i="2"/>
  <c r="EM1343" i="2"/>
  <c r="EL1343" i="2"/>
  <c r="EK1343" i="2"/>
  <c r="EM1342" i="2"/>
  <c r="EL1342" i="2"/>
  <c r="EK1342" i="2"/>
  <c r="EM1341" i="2"/>
  <c r="EL1341" i="2"/>
  <c r="EK1341" i="2"/>
  <c r="EM1340" i="2"/>
  <c r="EL1340" i="2"/>
  <c r="EK1340" i="2"/>
  <c r="EM1339" i="2"/>
  <c r="EL1339" i="2"/>
  <c r="EK1339" i="2"/>
  <c r="EM1338" i="2"/>
  <c r="EL1338" i="2"/>
  <c r="EK1338" i="2"/>
  <c r="EM1337" i="2"/>
  <c r="EL1337" i="2"/>
  <c r="EK1337" i="2"/>
  <c r="EM1336" i="2"/>
  <c r="EL1336" i="2"/>
  <c r="EK1336" i="2"/>
  <c r="EM1335" i="2"/>
  <c r="EL1335" i="2"/>
  <c r="EK1335" i="2"/>
  <c r="EM1334" i="2"/>
  <c r="EL1334" i="2"/>
  <c r="EK1334" i="2"/>
  <c r="EM1333" i="2"/>
  <c r="EL1333" i="2"/>
  <c r="EK1333" i="2"/>
  <c r="EM1332" i="2"/>
  <c r="EL1332" i="2"/>
  <c r="EK1332" i="2"/>
  <c r="EM1331" i="2"/>
  <c r="EL1331" i="2"/>
  <c r="EK1331" i="2"/>
  <c r="EM1330" i="2"/>
  <c r="EL1330" i="2"/>
  <c r="EK1330" i="2"/>
  <c r="EM1329" i="2"/>
  <c r="EL1329" i="2"/>
  <c r="EK1329" i="2"/>
  <c r="EM1328" i="2"/>
  <c r="EL1328" i="2"/>
  <c r="EK1328" i="2"/>
  <c r="EM1327" i="2"/>
  <c r="EL1327" i="2"/>
  <c r="EK1327" i="2"/>
  <c r="EM1326" i="2"/>
  <c r="EL1326" i="2"/>
  <c r="EK1326" i="2"/>
  <c r="EM1325" i="2"/>
  <c r="EL1325" i="2"/>
  <c r="EK1325" i="2"/>
  <c r="EM1324" i="2"/>
  <c r="EL1324" i="2"/>
  <c r="EK1324" i="2"/>
  <c r="EM1323" i="2"/>
  <c r="EL1323" i="2"/>
  <c r="EK1323" i="2"/>
  <c r="EM1322" i="2"/>
  <c r="EL1322" i="2"/>
  <c r="EK1322" i="2"/>
  <c r="EM1321" i="2"/>
  <c r="EL1321" i="2"/>
  <c r="EK1321" i="2"/>
  <c r="EM1320" i="2"/>
  <c r="EL1320" i="2"/>
  <c r="EK1320" i="2"/>
  <c r="EM1319" i="2"/>
  <c r="EL1319" i="2"/>
  <c r="EK1319" i="2"/>
  <c r="EM1318" i="2"/>
  <c r="EL1318" i="2"/>
  <c r="EK1318" i="2"/>
  <c r="EM1317" i="2"/>
  <c r="EL1317" i="2"/>
  <c r="EK1317" i="2"/>
  <c r="EM1316" i="2"/>
  <c r="EL1316" i="2"/>
  <c r="EK1316" i="2"/>
  <c r="EM1315" i="2"/>
  <c r="EL1315" i="2"/>
  <c r="EK1315" i="2"/>
  <c r="EM1314" i="2"/>
  <c r="EL1314" i="2"/>
  <c r="EK1314" i="2"/>
  <c r="EM1313" i="2"/>
  <c r="EL1313" i="2"/>
  <c r="EK1313" i="2"/>
  <c r="EM1312" i="2"/>
  <c r="EL1312" i="2"/>
  <c r="EK1312" i="2"/>
  <c r="EM1311" i="2"/>
  <c r="EL1311" i="2"/>
  <c r="EK1311" i="2"/>
  <c r="EM1310" i="2"/>
  <c r="EL1310" i="2"/>
  <c r="EK1310" i="2"/>
  <c r="EM1309" i="2"/>
  <c r="EL1309" i="2"/>
  <c r="EK1309" i="2"/>
  <c r="EM1308" i="2"/>
  <c r="EL1308" i="2"/>
  <c r="EK1308" i="2"/>
  <c r="EM1307" i="2"/>
  <c r="EL1307" i="2"/>
  <c r="EK1307" i="2"/>
  <c r="EM1306" i="2"/>
  <c r="EL1306" i="2"/>
  <c r="EK1306" i="2"/>
  <c r="EM1305" i="2"/>
  <c r="EL1305" i="2"/>
  <c r="EK1305" i="2"/>
  <c r="EM1304" i="2"/>
  <c r="EL1304" i="2"/>
  <c r="EK1304" i="2"/>
  <c r="EM1303" i="2"/>
  <c r="EL1303" i="2"/>
  <c r="EK1303" i="2"/>
  <c r="EM1302" i="2"/>
  <c r="EL1302" i="2"/>
  <c r="EK1302" i="2"/>
  <c r="EM1301" i="2"/>
  <c r="EL1301" i="2"/>
  <c r="EK1301" i="2"/>
  <c r="EM1300" i="2"/>
  <c r="EL1300" i="2"/>
  <c r="EK1300" i="2"/>
  <c r="EM1299" i="2"/>
  <c r="EL1299" i="2"/>
  <c r="EK1299" i="2"/>
  <c r="EM1298" i="2"/>
  <c r="EL1298" i="2"/>
  <c r="EK1298" i="2"/>
  <c r="EM1297" i="2"/>
  <c r="EL1297" i="2"/>
  <c r="EK1297" i="2"/>
  <c r="EM1296" i="2"/>
  <c r="EL1296" i="2"/>
  <c r="EK1296" i="2"/>
  <c r="EM1295" i="2"/>
  <c r="EL1295" i="2"/>
  <c r="EK1295" i="2"/>
  <c r="EM1294" i="2"/>
  <c r="EL1294" i="2"/>
  <c r="EK1294" i="2"/>
  <c r="EM1293" i="2"/>
  <c r="EL1293" i="2"/>
  <c r="EK1293" i="2"/>
  <c r="EM1292" i="2"/>
  <c r="EL1292" i="2"/>
  <c r="EK1292" i="2"/>
  <c r="EM1291" i="2"/>
  <c r="EL1291" i="2"/>
  <c r="EK1291" i="2"/>
  <c r="EM1290" i="2"/>
  <c r="EL1290" i="2"/>
  <c r="EK1290" i="2"/>
  <c r="EM1289" i="2"/>
  <c r="EL1289" i="2"/>
  <c r="EK1289" i="2"/>
  <c r="EM1288" i="2"/>
  <c r="EL1288" i="2"/>
  <c r="EK1288" i="2"/>
  <c r="EM1287" i="2"/>
  <c r="EL1287" i="2"/>
  <c r="EK1287" i="2"/>
  <c r="EM1286" i="2"/>
  <c r="EL1286" i="2"/>
  <c r="EK1286" i="2"/>
  <c r="EM1285" i="2"/>
  <c r="EL1285" i="2"/>
  <c r="EK1285" i="2"/>
  <c r="EM1284" i="2"/>
  <c r="EL1284" i="2"/>
  <c r="EK1284" i="2"/>
  <c r="EM1283" i="2"/>
  <c r="EL1283" i="2"/>
  <c r="EK1283" i="2"/>
  <c r="EM1282" i="2"/>
  <c r="EL1282" i="2"/>
  <c r="EK1282" i="2"/>
  <c r="EM1281" i="2"/>
  <c r="EL1281" i="2"/>
  <c r="EK1281" i="2"/>
  <c r="EM1280" i="2"/>
  <c r="EL1280" i="2"/>
  <c r="EK1280" i="2"/>
  <c r="EM1279" i="2"/>
  <c r="EL1279" i="2"/>
  <c r="EK1279" i="2"/>
  <c r="EM1278" i="2"/>
  <c r="EL1278" i="2"/>
  <c r="EK1278" i="2"/>
  <c r="EM1277" i="2"/>
  <c r="EL1277" i="2"/>
  <c r="EK1277" i="2"/>
  <c r="EM1276" i="2"/>
  <c r="EL1276" i="2"/>
  <c r="EK1276" i="2"/>
  <c r="EM1275" i="2"/>
  <c r="EL1275" i="2"/>
  <c r="EK1275" i="2"/>
  <c r="EM1274" i="2"/>
  <c r="EL1274" i="2"/>
  <c r="EK1274" i="2"/>
  <c r="EM1273" i="2"/>
  <c r="EL1273" i="2"/>
  <c r="EK1273" i="2"/>
  <c r="EM1272" i="2"/>
  <c r="EL1272" i="2"/>
  <c r="EK1272" i="2"/>
  <c r="EM1271" i="2"/>
  <c r="EL1271" i="2"/>
  <c r="EK1271" i="2"/>
  <c r="EM1270" i="2"/>
  <c r="EL1270" i="2"/>
  <c r="EK1270" i="2"/>
  <c r="EM1269" i="2"/>
  <c r="EL1269" i="2"/>
  <c r="EK1269" i="2"/>
  <c r="EM1268" i="2"/>
  <c r="EL1268" i="2"/>
  <c r="EK1268" i="2"/>
  <c r="EM1267" i="2"/>
  <c r="EL1267" i="2"/>
  <c r="EK1267" i="2"/>
  <c r="EM1266" i="2"/>
  <c r="EL1266" i="2"/>
  <c r="EK1266" i="2"/>
  <c r="EM1265" i="2"/>
  <c r="EL1265" i="2"/>
  <c r="EK1265" i="2"/>
  <c r="EM1264" i="2"/>
  <c r="EL1264" i="2"/>
  <c r="EK1264" i="2"/>
  <c r="EM1263" i="2"/>
  <c r="EL1263" i="2"/>
  <c r="EK1263" i="2"/>
  <c r="EM1262" i="2"/>
  <c r="EL1262" i="2"/>
  <c r="EK1262" i="2"/>
  <c r="EM1261" i="2"/>
  <c r="EL1261" i="2"/>
  <c r="EK1261" i="2"/>
  <c r="EM1260" i="2"/>
  <c r="EL1260" i="2"/>
  <c r="EK1260" i="2"/>
  <c r="EM1259" i="2"/>
  <c r="EL1259" i="2"/>
  <c r="EK1259" i="2"/>
  <c r="EM1258" i="2"/>
  <c r="EL1258" i="2"/>
  <c r="EK1258" i="2"/>
  <c r="EM1257" i="2"/>
  <c r="EL1257" i="2"/>
  <c r="EK1257" i="2"/>
  <c r="EM1256" i="2"/>
  <c r="EL1256" i="2"/>
  <c r="EK1256" i="2"/>
  <c r="EM1255" i="2"/>
  <c r="EL1255" i="2"/>
  <c r="EK1255" i="2"/>
  <c r="EM1254" i="2"/>
  <c r="EL1254" i="2"/>
  <c r="EK1254" i="2"/>
  <c r="EM1253" i="2"/>
  <c r="EL1253" i="2"/>
  <c r="EK1253" i="2"/>
  <c r="EM1252" i="2"/>
  <c r="EL1252" i="2"/>
  <c r="EK1252" i="2"/>
  <c r="EM1251" i="2"/>
  <c r="EL1251" i="2"/>
  <c r="EK1251" i="2"/>
  <c r="EM1250" i="2"/>
  <c r="EL1250" i="2"/>
  <c r="EK1250" i="2"/>
  <c r="EM1249" i="2"/>
  <c r="EL1249" i="2"/>
  <c r="EK1249" i="2"/>
  <c r="EM1248" i="2"/>
  <c r="EL1248" i="2"/>
  <c r="EK1248" i="2"/>
  <c r="EM1247" i="2"/>
  <c r="EL1247" i="2"/>
  <c r="EK1247" i="2"/>
  <c r="EM1246" i="2"/>
  <c r="EL1246" i="2"/>
  <c r="EK1246" i="2"/>
  <c r="EM1245" i="2"/>
  <c r="EL1245" i="2"/>
  <c r="EK1245" i="2"/>
  <c r="EM1244" i="2"/>
  <c r="EL1244" i="2"/>
  <c r="EK1244" i="2"/>
  <c r="EM1243" i="2"/>
  <c r="EL1243" i="2"/>
  <c r="EK1243" i="2"/>
  <c r="EM1242" i="2"/>
  <c r="EL1242" i="2"/>
  <c r="EK1242" i="2"/>
  <c r="EM1241" i="2"/>
  <c r="EL1241" i="2"/>
  <c r="EK1241" i="2"/>
  <c r="EM1240" i="2"/>
  <c r="EL1240" i="2"/>
  <c r="EK1240" i="2"/>
  <c r="EM1239" i="2"/>
  <c r="EL1239" i="2"/>
  <c r="EK1239" i="2"/>
  <c r="EM1238" i="2"/>
  <c r="EL1238" i="2"/>
  <c r="EK1238" i="2"/>
  <c r="EM1237" i="2"/>
  <c r="EL1237" i="2"/>
  <c r="EK1237" i="2"/>
  <c r="EM1236" i="2"/>
  <c r="EL1236" i="2"/>
  <c r="EK1236" i="2"/>
  <c r="EM1235" i="2"/>
  <c r="EL1235" i="2"/>
  <c r="EK1235" i="2"/>
  <c r="EM1234" i="2"/>
  <c r="EL1234" i="2"/>
  <c r="EK1234" i="2"/>
  <c r="EM1233" i="2"/>
  <c r="EL1233" i="2"/>
  <c r="EK1233" i="2"/>
  <c r="EM1232" i="2"/>
  <c r="EL1232" i="2"/>
  <c r="EK1232" i="2"/>
  <c r="EM1231" i="2"/>
  <c r="EL1231" i="2"/>
  <c r="EK1231" i="2"/>
  <c r="EM1230" i="2"/>
  <c r="EL1230" i="2"/>
  <c r="EK1230" i="2"/>
  <c r="EM1229" i="2"/>
  <c r="EL1229" i="2"/>
  <c r="EK1229" i="2"/>
  <c r="EM1228" i="2"/>
  <c r="EL1228" i="2"/>
  <c r="EK1228" i="2"/>
  <c r="EM1227" i="2"/>
  <c r="EL1227" i="2"/>
  <c r="EK1227" i="2"/>
  <c r="EM1226" i="2"/>
  <c r="EL1226" i="2"/>
  <c r="EK1226" i="2"/>
  <c r="EM1225" i="2"/>
  <c r="EL1225" i="2"/>
  <c r="EK1225" i="2"/>
  <c r="EM1224" i="2"/>
  <c r="EL1224" i="2"/>
  <c r="EK1224" i="2"/>
  <c r="EM1223" i="2"/>
  <c r="EL1223" i="2"/>
  <c r="EK1223" i="2"/>
  <c r="EM1222" i="2"/>
  <c r="EL1222" i="2"/>
  <c r="EK1222" i="2"/>
  <c r="EM1221" i="2"/>
  <c r="EL1221" i="2"/>
  <c r="EK1221" i="2"/>
  <c r="EM1220" i="2"/>
  <c r="EL1220" i="2"/>
  <c r="EK1220" i="2"/>
  <c r="EM1219" i="2"/>
  <c r="EL1219" i="2"/>
  <c r="EK1219" i="2"/>
  <c r="EM1218" i="2"/>
  <c r="EL1218" i="2"/>
  <c r="EK1218" i="2"/>
  <c r="EM1217" i="2"/>
  <c r="EL1217" i="2"/>
  <c r="EK1217" i="2"/>
  <c r="EM1216" i="2"/>
  <c r="EL1216" i="2"/>
  <c r="EK1216" i="2"/>
  <c r="EM1215" i="2"/>
  <c r="EL1215" i="2"/>
  <c r="EK1215" i="2"/>
  <c r="EM1214" i="2"/>
  <c r="EL1214" i="2"/>
  <c r="EK1214" i="2"/>
  <c r="EM1213" i="2"/>
  <c r="EL1213" i="2"/>
  <c r="EK1213" i="2"/>
  <c r="EM1212" i="2"/>
  <c r="EL1212" i="2"/>
  <c r="EK1212" i="2"/>
  <c r="EM1211" i="2"/>
  <c r="EL1211" i="2"/>
  <c r="EK1211" i="2"/>
  <c r="EM1210" i="2"/>
  <c r="EL1210" i="2"/>
  <c r="EK1210" i="2"/>
  <c r="EM1209" i="2"/>
  <c r="EL1209" i="2"/>
  <c r="EK1209" i="2"/>
  <c r="EM1208" i="2"/>
  <c r="EL1208" i="2"/>
  <c r="EK1208" i="2"/>
  <c r="EM1207" i="2"/>
  <c r="EL1207" i="2"/>
  <c r="EK1207" i="2"/>
  <c r="EM1206" i="2"/>
  <c r="EL1206" i="2"/>
  <c r="EK1206" i="2"/>
  <c r="EM1205" i="2"/>
  <c r="EL1205" i="2"/>
  <c r="EK1205" i="2"/>
  <c r="EM1204" i="2"/>
  <c r="EL1204" i="2"/>
  <c r="EK1204" i="2"/>
  <c r="EM1203" i="2"/>
  <c r="EL1203" i="2"/>
  <c r="EK1203" i="2"/>
  <c r="EM1202" i="2"/>
  <c r="EL1202" i="2"/>
  <c r="EK1202" i="2"/>
  <c r="EM1201" i="2"/>
  <c r="EL1201" i="2"/>
  <c r="EK1201" i="2"/>
  <c r="EM1200" i="2"/>
  <c r="EL1200" i="2"/>
  <c r="EK1200" i="2"/>
  <c r="EM1199" i="2"/>
  <c r="EL1199" i="2"/>
  <c r="EK1199" i="2"/>
  <c r="EM1198" i="2"/>
  <c r="EL1198" i="2"/>
  <c r="EK1198" i="2"/>
  <c r="EM1197" i="2"/>
  <c r="EL1197" i="2"/>
  <c r="EK1197" i="2"/>
  <c r="EM1196" i="2"/>
  <c r="EL1196" i="2"/>
  <c r="EK1196" i="2"/>
  <c r="EM1195" i="2"/>
  <c r="EL1195" i="2"/>
  <c r="EK1195" i="2"/>
  <c r="EM1194" i="2"/>
  <c r="EL1194" i="2"/>
  <c r="EK1194" i="2"/>
  <c r="EM1193" i="2"/>
  <c r="EL1193" i="2"/>
  <c r="EK1193" i="2"/>
  <c r="EM1192" i="2"/>
  <c r="EL1192" i="2"/>
  <c r="EK1192" i="2"/>
  <c r="EM1191" i="2"/>
  <c r="EL1191" i="2"/>
  <c r="EK1191" i="2"/>
  <c r="EM1190" i="2"/>
  <c r="EL1190" i="2"/>
  <c r="EK1190" i="2"/>
  <c r="EM1189" i="2"/>
  <c r="EL1189" i="2"/>
  <c r="EK1189" i="2"/>
  <c r="EM1188" i="2"/>
  <c r="EL1188" i="2"/>
  <c r="EK1188" i="2"/>
  <c r="EM1187" i="2"/>
  <c r="EL1187" i="2"/>
  <c r="EK1187" i="2"/>
  <c r="EM1186" i="2"/>
  <c r="EL1186" i="2"/>
  <c r="EK1186" i="2"/>
  <c r="EM1185" i="2"/>
  <c r="EL1185" i="2"/>
  <c r="EK1185" i="2"/>
  <c r="EM1184" i="2"/>
  <c r="EL1184" i="2"/>
  <c r="EK1184" i="2"/>
  <c r="EM1183" i="2"/>
  <c r="EL1183" i="2"/>
  <c r="EK1183" i="2"/>
  <c r="EM1182" i="2"/>
  <c r="EL1182" i="2"/>
  <c r="EK1182" i="2"/>
  <c r="EM1181" i="2"/>
  <c r="EL1181" i="2"/>
  <c r="EK1181" i="2"/>
  <c r="EM1180" i="2"/>
  <c r="EL1180" i="2"/>
  <c r="EK1180" i="2"/>
  <c r="EM1179" i="2"/>
  <c r="EL1179" i="2"/>
  <c r="EK1179" i="2"/>
  <c r="EM1178" i="2"/>
  <c r="EL1178" i="2"/>
  <c r="EK1178" i="2"/>
  <c r="EM1177" i="2"/>
  <c r="EL1177" i="2"/>
  <c r="EK1177" i="2"/>
  <c r="EM1176" i="2"/>
  <c r="EL1176" i="2"/>
  <c r="EK1176" i="2"/>
  <c r="EM1175" i="2"/>
  <c r="EL1175" i="2"/>
  <c r="EK1175" i="2"/>
  <c r="EM1174" i="2"/>
  <c r="EL1174" i="2"/>
  <c r="EK1174" i="2"/>
  <c r="EM1173" i="2"/>
  <c r="EL1173" i="2"/>
  <c r="EK1173" i="2"/>
  <c r="EM1172" i="2"/>
  <c r="EL1172" i="2"/>
  <c r="EK1172" i="2"/>
  <c r="EM1171" i="2"/>
  <c r="EL1171" i="2"/>
  <c r="EK1171" i="2"/>
  <c r="EM1170" i="2"/>
  <c r="EL1170" i="2"/>
  <c r="EK1170" i="2"/>
  <c r="EM1169" i="2"/>
  <c r="EL1169" i="2"/>
  <c r="EK1169" i="2"/>
  <c r="EM1168" i="2"/>
  <c r="EL1168" i="2"/>
  <c r="EK1168" i="2"/>
  <c r="EM1167" i="2"/>
  <c r="EL1167" i="2"/>
  <c r="EK1167" i="2"/>
  <c r="EM1166" i="2"/>
  <c r="EL1166" i="2"/>
  <c r="EK1166" i="2"/>
  <c r="EM1165" i="2"/>
  <c r="EL1165" i="2"/>
  <c r="EK1165" i="2"/>
  <c r="EM1164" i="2"/>
  <c r="EL1164" i="2"/>
  <c r="EK1164" i="2"/>
  <c r="EM1163" i="2"/>
  <c r="EL1163" i="2"/>
  <c r="EK1163" i="2"/>
  <c r="EM1162" i="2"/>
  <c r="EL1162" i="2"/>
  <c r="EK1162" i="2"/>
  <c r="EM1161" i="2"/>
  <c r="EL1161" i="2"/>
  <c r="EK1161" i="2"/>
  <c r="EM1160" i="2"/>
  <c r="EL1160" i="2"/>
  <c r="EK1160" i="2"/>
  <c r="EM1159" i="2"/>
  <c r="EL1159" i="2"/>
  <c r="EK1159" i="2"/>
  <c r="EM1158" i="2"/>
  <c r="EL1158" i="2"/>
  <c r="EK1158" i="2"/>
  <c r="EM1157" i="2"/>
  <c r="EL1157" i="2"/>
  <c r="EK1157" i="2"/>
  <c r="EM1156" i="2"/>
  <c r="EL1156" i="2"/>
  <c r="EK1156" i="2"/>
  <c r="EM1155" i="2"/>
  <c r="EL1155" i="2"/>
  <c r="EK1155" i="2"/>
  <c r="EM1154" i="2"/>
  <c r="EL1154" i="2"/>
  <c r="EK1154" i="2"/>
  <c r="EM1153" i="2"/>
  <c r="EL1153" i="2"/>
  <c r="EK1153" i="2"/>
  <c r="EM1152" i="2"/>
  <c r="EL1152" i="2"/>
  <c r="EK1152" i="2"/>
  <c r="EM1151" i="2"/>
  <c r="EL1151" i="2"/>
  <c r="EK1151" i="2"/>
  <c r="EM1150" i="2"/>
  <c r="EL1150" i="2"/>
  <c r="EK1150" i="2"/>
  <c r="EM1149" i="2"/>
  <c r="EL1149" i="2"/>
  <c r="EK1149" i="2"/>
  <c r="EM1148" i="2"/>
  <c r="EL1148" i="2"/>
  <c r="EK1148" i="2"/>
  <c r="EM1147" i="2"/>
  <c r="EL1147" i="2"/>
  <c r="EK1147" i="2"/>
  <c r="EM1146" i="2"/>
  <c r="EL1146" i="2"/>
  <c r="EK1146" i="2"/>
  <c r="EM1145" i="2"/>
  <c r="EL1145" i="2"/>
  <c r="EK1145" i="2"/>
  <c r="EM1144" i="2"/>
  <c r="EL1144" i="2"/>
  <c r="EK1144" i="2"/>
  <c r="EM1143" i="2"/>
  <c r="EL1143" i="2"/>
  <c r="EK1143" i="2"/>
  <c r="EM1142" i="2"/>
  <c r="EL1142" i="2"/>
  <c r="EK1142" i="2"/>
  <c r="EM1141" i="2"/>
  <c r="EL1141" i="2"/>
  <c r="EK1141" i="2"/>
  <c r="EM1140" i="2"/>
  <c r="EL1140" i="2"/>
  <c r="EK1140" i="2"/>
  <c r="EM1139" i="2"/>
  <c r="EL1139" i="2"/>
  <c r="EK1139" i="2"/>
  <c r="EM1138" i="2"/>
  <c r="EL1138" i="2"/>
  <c r="EK1138" i="2"/>
  <c r="EM1137" i="2"/>
  <c r="EL1137" i="2"/>
  <c r="EK1137" i="2"/>
  <c r="EM1136" i="2"/>
  <c r="EL1136" i="2"/>
  <c r="EK1136" i="2"/>
  <c r="EM1135" i="2"/>
  <c r="EL1135" i="2"/>
  <c r="EK1135" i="2"/>
  <c r="EM1134" i="2"/>
  <c r="EL1134" i="2"/>
  <c r="EK1134" i="2"/>
  <c r="EM1133" i="2"/>
  <c r="EL1133" i="2"/>
  <c r="EK1133" i="2"/>
  <c r="EM1132" i="2"/>
  <c r="EL1132" i="2"/>
  <c r="EK1132" i="2"/>
  <c r="EM1131" i="2"/>
  <c r="EL1131" i="2"/>
  <c r="EK1131" i="2"/>
  <c r="EM1130" i="2"/>
  <c r="EL1130" i="2"/>
  <c r="EK1130" i="2"/>
  <c r="EM1129" i="2"/>
  <c r="EL1129" i="2"/>
  <c r="EK1129" i="2"/>
  <c r="EM1128" i="2"/>
  <c r="EL1128" i="2"/>
  <c r="EK1128" i="2"/>
  <c r="EM1127" i="2"/>
  <c r="EL1127" i="2"/>
  <c r="EK1127" i="2"/>
  <c r="EM1126" i="2"/>
  <c r="EL1126" i="2"/>
  <c r="EK1126" i="2"/>
  <c r="EM1125" i="2"/>
  <c r="EL1125" i="2"/>
  <c r="EK1125" i="2"/>
  <c r="EM1124" i="2"/>
  <c r="EL1124" i="2"/>
  <c r="EK1124" i="2"/>
  <c r="EM1123" i="2"/>
  <c r="EL1123" i="2"/>
  <c r="EK1123" i="2"/>
  <c r="EM1122" i="2"/>
  <c r="EL1122" i="2"/>
  <c r="EK1122" i="2"/>
  <c r="EM1121" i="2"/>
  <c r="EL1121" i="2"/>
  <c r="EK1121" i="2"/>
  <c r="EM1120" i="2"/>
  <c r="EL1120" i="2"/>
  <c r="EK1120" i="2"/>
  <c r="EM1119" i="2"/>
  <c r="EL1119" i="2"/>
  <c r="EK1119" i="2"/>
  <c r="EM1118" i="2"/>
  <c r="EL1118" i="2"/>
  <c r="EK1118" i="2"/>
  <c r="EM1117" i="2"/>
  <c r="EL1117" i="2"/>
  <c r="EK1117" i="2"/>
  <c r="EM1116" i="2"/>
  <c r="EL1116" i="2"/>
  <c r="EK1116" i="2"/>
  <c r="EM1115" i="2"/>
  <c r="EL1115" i="2"/>
  <c r="EK1115" i="2"/>
  <c r="EM1114" i="2"/>
  <c r="EL1114" i="2"/>
  <c r="EK1114" i="2"/>
  <c r="EM1113" i="2"/>
  <c r="EL1113" i="2"/>
  <c r="EK1113" i="2"/>
  <c r="EM1112" i="2"/>
  <c r="EL1112" i="2"/>
  <c r="EK1112" i="2"/>
  <c r="EM1111" i="2"/>
  <c r="EL1111" i="2"/>
  <c r="EK1111" i="2"/>
  <c r="EM1110" i="2"/>
  <c r="EL1110" i="2"/>
  <c r="EK1110" i="2"/>
  <c r="EM1109" i="2"/>
  <c r="EL1109" i="2"/>
  <c r="EK1109" i="2"/>
  <c r="EM1108" i="2"/>
  <c r="EL1108" i="2"/>
  <c r="EK1108" i="2"/>
  <c r="EM1107" i="2"/>
  <c r="EL1107" i="2"/>
  <c r="EK1107" i="2"/>
  <c r="EM1106" i="2"/>
  <c r="EL1106" i="2"/>
  <c r="EK1106" i="2"/>
  <c r="EM1105" i="2"/>
  <c r="EL1105" i="2"/>
  <c r="EK1105" i="2"/>
  <c r="EM1104" i="2"/>
  <c r="EL1104" i="2"/>
  <c r="EK1104" i="2"/>
  <c r="EM1103" i="2"/>
  <c r="EL1103" i="2"/>
  <c r="EK1103" i="2"/>
  <c r="EM1102" i="2"/>
  <c r="EL1102" i="2"/>
  <c r="EK1102" i="2"/>
  <c r="EM1101" i="2"/>
  <c r="EL1101" i="2"/>
  <c r="EK1101" i="2"/>
  <c r="EM1100" i="2"/>
  <c r="EL1100" i="2"/>
  <c r="EK1100" i="2"/>
  <c r="EM1099" i="2"/>
  <c r="EL1099" i="2"/>
  <c r="EK1099" i="2"/>
  <c r="EM1098" i="2"/>
  <c r="EL1098" i="2"/>
  <c r="EK1098" i="2"/>
  <c r="EM1097" i="2"/>
  <c r="EL1097" i="2"/>
  <c r="EK1097" i="2"/>
  <c r="EM1096" i="2"/>
  <c r="EL1096" i="2"/>
  <c r="EK1096" i="2"/>
  <c r="EM1095" i="2"/>
  <c r="EL1095" i="2"/>
  <c r="EK1095" i="2"/>
  <c r="EM1094" i="2"/>
  <c r="EL1094" i="2"/>
  <c r="EK1094" i="2"/>
  <c r="EM1093" i="2"/>
  <c r="EL1093" i="2"/>
  <c r="EK1093" i="2"/>
  <c r="EM1092" i="2"/>
  <c r="EL1092" i="2"/>
  <c r="EK1092" i="2"/>
  <c r="EM1091" i="2"/>
  <c r="EL1091" i="2"/>
  <c r="EK1091" i="2"/>
  <c r="EM1090" i="2"/>
  <c r="EL1090" i="2"/>
  <c r="EK1090" i="2"/>
  <c r="EM1089" i="2"/>
  <c r="EL1089" i="2"/>
  <c r="EK1089" i="2"/>
  <c r="EM1088" i="2"/>
  <c r="EL1088" i="2"/>
  <c r="EK1088" i="2"/>
  <c r="EM1087" i="2"/>
  <c r="EL1087" i="2"/>
  <c r="EK1087" i="2"/>
  <c r="EM1086" i="2"/>
  <c r="EL1086" i="2"/>
  <c r="EK1086" i="2"/>
  <c r="EM1085" i="2"/>
  <c r="EL1085" i="2"/>
  <c r="EK1085" i="2"/>
  <c r="EM1084" i="2"/>
  <c r="EL1084" i="2"/>
  <c r="EK1084" i="2"/>
  <c r="EM1083" i="2"/>
  <c r="EL1083" i="2"/>
  <c r="EK1083" i="2"/>
  <c r="EM1082" i="2"/>
  <c r="EL1082" i="2"/>
  <c r="EK1082" i="2"/>
  <c r="EM1081" i="2"/>
  <c r="EL1081" i="2"/>
  <c r="EK1081" i="2"/>
  <c r="EM1080" i="2"/>
  <c r="EL1080" i="2"/>
  <c r="EK1080" i="2"/>
  <c r="EM1079" i="2"/>
  <c r="EL1079" i="2"/>
  <c r="EK1079" i="2"/>
  <c r="EM1078" i="2"/>
  <c r="EL1078" i="2"/>
  <c r="EK1078" i="2"/>
  <c r="EM1077" i="2"/>
  <c r="EL1077" i="2"/>
  <c r="EK1077" i="2"/>
  <c r="EM1076" i="2"/>
  <c r="EL1076" i="2"/>
  <c r="EK1076" i="2"/>
  <c r="EM1075" i="2"/>
  <c r="EL1075" i="2"/>
  <c r="EK1075" i="2"/>
  <c r="EM1074" i="2"/>
  <c r="EL1074" i="2"/>
  <c r="EK1074" i="2"/>
  <c r="EM1073" i="2"/>
  <c r="EL1073" i="2"/>
  <c r="EK1073" i="2"/>
  <c r="EM1072" i="2"/>
  <c r="EL1072" i="2"/>
  <c r="EK1072" i="2"/>
  <c r="EM1071" i="2"/>
  <c r="EL1071" i="2"/>
  <c r="EK1071" i="2"/>
  <c r="EM1070" i="2"/>
  <c r="EL1070" i="2"/>
  <c r="EK1070" i="2"/>
  <c r="EM1069" i="2"/>
  <c r="EL1069" i="2"/>
  <c r="EK1069" i="2"/>
  <c r="EM1068" i="2"/>
  <c r="EL1068" i="2"/>
  <c r="EK1068" i="2"/>
  <c r="EM1067" i="2"/>
  <c r="EL1067" i="2"/>
  <c r="EK1067" i="2"/>
  <c r="EM1066" i="2"/>
  <c r="EL1066" i="2"/>
  <c r="EK1066" i="2"/>
  <c r="EM1065" i="2"/>
  <c r="EL1065" i="2"/>
  <c r="EK1065" i="2"/>
  <c r="EM1064" i="2"/>
  <c r="EL1064" i="2"/>
  <c r="EK1064" i="2"/>
  <c r="EM1063" i="2"/>
  <c r="EL1063" i="2"/>
  <c r="EK1063" i="2"/>
  <c r="EM1062" i="2"/>
  <c r="EL1062" i="2"/>
  <c r="EK1062" i="2"/>
  <c r="EM1061" i="2"/>
  <c r="EL1061" i="2"/>
  <c r="EK1061" i="2"/>
  <c r="EM1060" i="2"/>
  <c r="EL1060" i="2"/>
  <c r="EK1060" i="2"/>
  <c r="EM1059" i="2"/>
  <c r="EL1059" i="2"/>
  <c r="EK1059" i="2"/>
  <c r="EM1058" i="2"/>
  <c r="EL1058" i="2"/>
  <c r="EK1058" i="2"/>
  <c r="EM1057" i="2"/>
  <c r="EL1057" i="2"/>
  <c r="EK1057" i="2"/>
  <c r="EM1056" i="2"/>
  <c r="EL1056" i="2"/>
  <c r="EK1056" i="2"/>
  <c r="EM1055" i="2"/>
  <c r="EL1055" i="2"/>
  <c r="EK1055" i="2"/>
  <c r="EM1054" i="2"/>
  <c r="EL1054" i="2"/>
  <c r="EK1054" i="2"/>
  <c r="EM1053" i="2"/>
  <c r="EL1053" i="2"/>
  <c r="EK1053" i="2"/>
  <c r="EM1052" i="2"/>
  <c r="EL1052" i="2"/>
  <c r="EK1052" i="2"/>
  <c r="EM1051" i="2"/>
  <c r="EL1051" i="2"/>
  <c r="EK1051" i="2"/>
  <c r="EM1050" i="2"/>
  <c r="EL1050" i="2"/>
  <c r="EK1050" i="2"/>
  <c r="EM1049" i="2"/>
  <c r="EL1049" i="2"/>
  <c r="EK1049" i="2"/>
  <c r="EM1048" i="2"/>
  <c r="EL1048" i="2"/>
  <c r="EK1048" i="2"/>
  <c r="EM1047" i="2"/>
  <c r="EL1047" i="2"/>
  <c r="EK1047" i="2"/>
  <c r="EM1046" i="2"/>
  <c r="EL1046" i="2"/>
  <c r="EK1046" i="2"/>
  <c r="EM1045" i="2"/>
  <c r="EL1045" i="2"/>
  <c r="EK1045" i="2"/>
  <c r="EM1044" i="2"/>
  <c r="EL1044" i="2"/>
  <c r="EK1044" i="2"/>
  <c r="EM1043" i="2"/>
  <c r="EL1043" i="2"/>
  <c r="EK1043" i="2"/>
  <c r="EM1042" i="2"/>
  <c r="EL1042" i="2"/>
  <c r="EK1042" i="2"/>
  <c r="EM1041" i="2"/>
  <c r="EL1041" i="2"/>
  <c r="EK1041" i="2"/>
  <c r="EM1040" i="2"/>
  <c r="EL1040" i="2"/>
  <c r="EK1040" i="2"/>
  <c r="EM1039" i="2"/>
  <c r="EL1039" i="2"/>
  <c r="EK1039" i="2"/>
  <c r="EM1038" i="2"/>
  <c r="EL1038" i="2"/>
  <c r="EK1038" i="2"/>
  <c r="EM1037" i="2"/>
  <c r="EL1037" i="2"/>
  <c r="EK1037" i="2"/>
  <c r="EM1036" i="2"/>
  <c r="EL1036" i="2"/>
  <c r="EK1036" i="2"/>
  <c r="EM1035" i="2"/>
  <c r="EL1035" i="2"/>
  <c r="EK1035" i="2"/>
  <c r="EM1034" i="2"/>
  <c r="EL1034" i="2"/>
  <c r="EK1034" i="2"/>
  <c r="EM1033" i="2"/>
  <c r="EL1033" i="2"/>
  <c r="EK1033" i="2"/>
  <c r="EM1032" i="2"/>
  <c r="EL1032" i="2"/>
  <c r="EK1032" i="2"/>
  <c r="EM1031" i="2"/>
  <c r="EL1031" i="2"/>
  <c r="EK1031" i="2"/>
  <c r="EM1030" i="2"/>
  <c r="EL1030" i="2"/>
  <c r="EK1030" i="2"/>
  <c r="EM1029" i="2"/>
  <c r="EL1029" i="2"/>
  <c r="EK1029" i="2"/>
  <c r="EM1028" i="2"/>
  <c r="EL1028" i="2"/>
  <c r="EK1028" i="2"/>
  <c r="EM1027" i="2"/>
  <c r="EL1027" i="2"/>
  <c r="EK1027" i="2"/>
  <c r="EM1026" i="2"/>
  <c r="EL1026" i="2"/>
  <c r="EK1026" i="2"/>
  <c r="EM1025" i="2"/>
  <c r="EL1025" i="2"/>
  <c r="EK1025" i="2"/>
  <c r="EM1024" i="2"/>
  <c r="EL1024" i="2"/>
  <c r="EK1024" i="2"/>
  <c r="EM1023" i="2"/>
  <c r="EL1023" i="2"/>
  <c r="EK1023" i="2"/>
  <c r="EM1022" i="2"/>
  <c r="EL1022" i="2"/>
  <c r="EK1022" i="2"/>
  <c r="EM1021" i="2"/>
  <c r="EL1021" i="2"/>
  <c r="EK1021" i="2"/>
  <c r="EM1020" i="2"/>
  <c r="EL1020" i="2"/>
  <c r="EK1020" i="2"/>
  <c r="EM1019" i="2"/>
  <c r="EL1019" i="2"/>
  <c r="EK1019" i="2"/>
  <c r="EM1018" i="2"/>
  <c r="EL1018" i="2"/>
  <c r="EK1018" i="2"/>
  <c r="EM1017" i="2"/>
  <c r="EL1017" i="2"/>
  <c r="EK1017" i="2"/>
  <c r="EM1016" i="2"/>
  <c r="EL1016" i="2"/>
  <c r="EK1016" i="2"/>
  <c r="EM1015" i="2"/>
  <c r="EL1015" i="2"/>
  <c r="EK1015" i="2"/>
  <c r="EM1014" i="2"/>
  <c r="EL1014" i="2"/>
  <c r="EK1014" i="2"/>
  <c r="EM1013" i="2"/>
  <c r="EL1013" i="2"/>
  <c r="EK1013" i="2"/>
  <c r="EM1012" i="2"/>
  <c r="EL1012" i="2"/>
  <c r="EK1012" i="2"/>
  <c r="EM1011" i="2"/>
  <c r="EL1011" i="2"/>
  <c r="EK1011" i="2"/>
  <c r="EM1010" i="2"/>
  <c r="EL1010" i="2"/>
  <c r="EK1010" i="2"/>
  <c r="EM1009" i="2"/>
  <c r="EL1009" i="2"/>
  <c r="EK1009" i="2"/>
  <c r="EM1008" i="2"/>
  <c r="EL1008" i="2"/>
  <c r="EK1008" i="2"/>
  <c r="EM1007" i="2"/>
  <c r="EL1007" i="2"/>
  <c r="EK1007" i="2"/>
  <c r="EM1006" i="2"/>
  <c r="EL1006" i="2"/>
  <c r="EK1006" i="2"/>
  <c r="EM1005" i="2"/>
  <c r="EL1005" i="2"/>
  <c r="EK1005" i="2"/>
  <c r="EM1004" i="2"/>
  <c r="EL1004" i="2"/>
  <c r="EK1004" i="2"/>
  <c r="EM1003" i="2"/>
  <c r="EL1003" i="2"/>
  <c r="EK1003" i="2"/>
  <c r="EM1002" i="2"/>
  <c r="EL1002" i="2"/>
  <c r="EK1002" i="2"/>
  <c r="EM1001" i="2"/>
  <c r="EL1001" i="2"/>
  <c r="EK1001" i="2"/>
  <c r="EM1000" i="2"/>
  <c r="EL1000" i="2"/>
  <c r="EK1000" i="2"/>
  <c r="EM999" i="2"/>
  <c r="EL999" i="2"/>
  <c r="EK999" i="2"/>
  <c r="EM998" i="2"/>
  <c r="EL998" i="2"/>
  <c r="EK998" i="2"/>
  <c r="EM997" i="2"/>
  <c r="EL997" i="2"/>
  <c r="EK997" i="2"/>
  <c r="EM996" i="2"/>
  <c r="EL996" i="2"/>
  <c r="EK996" i="2"/>
  <c r="EM995" i="2"/>
  <c r="EL995" i="2"/>
  <c r="EK995" i="2"/>
  <c r="EM994" i="2"/>
  <c r="EL994" i="2"/>
  <c r="EK994" i="2"/>
  <c r="EM993" i="2"/>
  <c r="EL993" i="2"/>
  <c r="EK993" i="2"/>
  <c r="EM992" i="2"/>
  <c r="EL992" i="2"/>
  <c r="EK992" i="2"/>
  <c r="EM991" i="2"/>
  <c r="EL991" i="2"/>
  <c r="EK991" i="2"/>
  <c r="EM990" i="2"/>
  <c r="EL990" i="2"/>
  <c r="EK990" i="2"/>
  <c r="EM989" i="2"/>
  <c r="EL989" i="2"/>
  <c r="EK989" i="2"/>
  <c r="EM988" i="2"/>
  <c r="EL988" i="2"/>
  <c r="EK988" i="2"/>
  <c r="EM987" i="2"/>
  <c r="EL987" i="2"/>
  <c r="EK987" i="2"/>
  <c r="EM986" i="2"/>
  <c r="EL986" i="2"/>
  <c r="EK986" i="2"/>
  <c r="EM985" i="2"/>
  <c r="EL985" i="2"/>
  <c r="EK985" i="2"/>
  <c r="EM984" i="2"/>
  <c r="EL984" i="2"/>
  <c r="EK984" i="2"/>
  <c r="EM983" i="2"/>
  <c r="EL983" i="2"/>
  <c r="EK983" i="2"/>
  <c r="EM982" i="2"/>
  <c r="EL982" i="2"/>
  <c r="EK982" i="2"/>
  <c r="EM981" i="2"/>
  <c r="EL981" i="2"/>
  <c r="EK981" i="2"/>
  <c r="EM980" i="2"/>
  <c r="EL980" i="2"/>
  <c r="EK980" i="2"/>
  <c r="EM979" i="2"/>
  <c r="EL979" i="2"/>
  <c r="EK979" i="2"/>
  <c r="EM978" i="2"/>
  <c r="EL978" i="2"/>
  <c r="EK978" i="2"/>
  <c r="EM977" i="2"/>
  <c r="EL977" i="2"/>
  <c r="EK977" i="2"/>
  <c r="EM976" i="2"/>
  <c r="EL976" i="2"/>
  <c r="EK976" i="2"/>
  <c r="EM975" i="2"/>
  <c r="EL975" i="2"/>
  <c r="EK975" i="2"/>
  <c r="EM974" i="2"/>
  <c r="EL974" i="2"/>
  <c r="EK974" i="2"/>
  <c r="EM973" i="2"/>
  <c r="EL973" i="2"/>
  <c r="EK973" i="2"/>
  <c r="EM972" i="2"/>
  <c r="EL972" i="2"/>
  <c r="EK972" i="2"/>
  <c r="EM971" i="2"/>
  <c r="EL971" i="2"/>
  <c r="EK971" i="2"/>
  <c r="EM970" i="2"/>
  <c r="EL970" i="2"/>
  <c r="EK970" i="2"/>
  <c r="EM969" i="2"/>
  <c r="EL969" i="2"/>
  <c r="EK969" i="2"/>
  <c r="EM968" i="2"/>
  <c r="EL968" i="2"/>
  <c r="EK968" i="2"/>
  <c r="EM967" i="2"/>
  <c r="EL967" i="2"/>
  <c r="EK967" i="2"/>
  <c r="EM966" i="2"/>
  <c r="EL966" i="2"/>
  <c r="EK966" i="2"/>
  <c r="EM965" i="2"/>
  <c r="EL965" i="2"/>
  <c r="EK965" i="2"/>
  <c r="EM964" i="2"/>
  <c r="EL964" i="2"/>
  <c r="EK964" i="2"/>
  <c r="EM963" i="2"/>
  <c r="EL963" i="2"/>
  <c r="EK963" i="2"/>
  <c r="EM962" i="2"/>
  <c r="EL962" i="2"/>
  <c r="EK962" i="2"/>
  <c r="EM961" i="2"/>
  <c r="EL961" i="2"/>
  <c r="EK961" i="2"/>
  <c r="EM960" i="2"/>
  <c r="EL960" i="2"/>
  <c r="EK960" i="2"/>
  <c r="EM959" i="2"/>
  <c r="EL959" i="2"/>
  <c r="EK959" i="2"/>
  <c r="EM958" i="2"/>
  <c r="EL958" i="2"/>
  <c r="EK958" i="2"/>
  <c r="EM957" i="2"/>
  <c r="EL957" i="2"/>
  <c r="EK957" i="2"/>
  <c r="EM956" i="2"/>
  <c r="EL956" i="2"/>
  <c r="EK956" i="2"/>
  <c r="EM955" i="2"/>
  <c r="EL955" i="2"/>
  <c r="EK955" i="2"/>
  <c r="EM954" i="2"/>
  <c r="EL954" i="2"/>
  <c r="EK954" i="2"/>
  <c r="EM953" i="2"/>
  <c r="EL953" i="2"/>
  <c r="EK953" i="2"/>
  <c r="EM952" i="2"/>
  <c r="EL952" i="2"/>
  <c r="EK952" i="2"/>
  <c r="EM951" i="2"/>
  <c r="EL951" i="2"/>
  <c r="EK951" i="2"/>
  <c r="EM950" i="2"/>
  <c r="EL950" i="2"/>
  <c r="EK950" i="2"/>
  <c r="EM949" i="2"/>
  <c r="EL949" i="2"/>
  <c r="EK949" i="2"/>
  <c r="EM948" i="2"/>
  <c r="EL948" i="2"/>
  <c r="EK948" i="2"/>
  <c r="EM947" i="2"/>
  <c r="EL947" i="2"/>
  <c r="EK947" i="2"/>
  <c r="EM946" i="2"/>
  <c r="EL946" i="2"/>
  <c r="EK946" i="2"/>
  <c r="EM945" i="2"/>
  <c r="EL945" i="2"/>
  <c r="EK945" i="2"/>
  <c r="EM944" i="2"/>
  <c r="EL944" i="2"/>
  <c r="EK944" i="2"/>
  <c r="EM943" i="2"/>
  <c r="EL943" i="2"/>
  <c r="EK943" i="2"/>
  <c r="EM942" i="2"/>
  <c r="EL942" i="2"/>
  <c r="EK942" i="2"/>
  <c r="EM941" i="2"/>
  <c r="EL941" i="2"/>
  <c r="EK941" i="2"/>
  <c r="EM940" i="2"/>
  <c r="EL940" i="2"/>
  <c r="EK940" i="2"/>
  <c r="EM939" i="2"/>
  <c r="EL939" i="2"/>
  <c r="EK939" i="2"/>
  <c r="EM938" i="2"/>
  <c r="EL938" i="2"/>
  <c r="EK938" i="2"/>
  <c r="EM937" i="2"/>
  <c r="EL937" i="2"/>
  <c r="EK937" i="2"/>
  <c r="EM936" i="2"/>
  <c r="EL936" i="2"/>
  <c r="EK936" i="2"/>
  <c r="EM935" i="2"/>
  <c r="EL935" i="2"/>
  <c r="EK935" i="2"/>
  <c r="EM934" i="2"/>
  <c r="EL934" i="2"/>
  <c r="EK934" i="2"/>
  <c r="EM933" i="2"/>
  <c r="EL933" i="2"/>
  <c r="EK933" i="2"/>
  <c r="EM932" i="2"/>
  <c r="EL932" i="2"/>
  <c r="EK932" i="2"/>
  <c r="EM931" i="2"/>
  <c r="EL931" i="2"/>
  <c r="EK931" i="2"/>
  <c r="EM930" i="2"/>
  <c r="EL930" i="2"/>
  <c r="EK930" i="2"/>
  <c r="EM929" i="2"/>
  <c r="EL929" i="2"/>
  <c r="EK929" i="2"/>
  <c r="EM928" i="2"/>
  <c r="EL928" i="2"/>
  <c r="EK928" i="2"/>
  <c r="EM927" i="2"/>
  <c r="EL927" i="2"/>
  <c r="EK927" i="2"/>
  <c r="EM926" i="2"/>
  <c r="EL926" i="2"/>
  <c r="EK926" i="2"/>
  <c r="EM925" i="2"/>
  <c r="EL925" i="2"/>
  <c r="EK925" i="2"/>
  <c r="EM924" i="2"/>
  <c r="EL924" i="2"/>
  <c r="EK924" i="2"/>
  <c r="EM923" i="2"/>
  <c r="EL923" i="2"/>
  <c r="EK923" i="2"/>
  <c r="EM922" i="2"/>
  <c r="EL922" i="2"/>
  <c r="EK922" i="2"/>
  <c r="EM921" i="2"/>
  <c r="EL921" i="2"/>
  <c r="EK921" i="2"/>
  <c r="EM920" i="2"/>
  <c r="EL920" i="2"/>
  <c r="EK920" i="2"/>
  <c r="EM919" i="2"/>
  <c r="EL919" i="2"/>
  <c r="EK919" i="2"/>
  <c r="EM918" i="2"/>
  <c r="EL918" i="2"/>
  <c r="EK918" i="2"/>
  <c r="EM917" i="2"/>
  <c r="EL917" i="2"/>
  <c r="EK917" i="2"/>
  <c r="EM916" i="2"/>
  <c r="EL916" i="2"/>
  <c r="EK916" i="2"/>
  <c r="EM915" i="2"/>
  <c r="EL915" i="2"/>
  <c r="EK915" i="2"/>
  <c r="EM914" i="2"/>
  <c r="EL914" i="2"/>
  <c r="EK914" i="2"/>
  <c r="EM913" i="2"/>
  <c r="EL913" i="2"/>
  <c r="EK913" i="2"/>
  <c r="EM912" i="2"/>
  <c r="EL912" i="2"/>
  <c r="EK912" i="2"/>
  <c r="EM911" i="2"/>
  <c r="EL911" i="2"/>
  <c r="EK911" i="2"/>
  <c r="EM910" i="2"/>
  <c r="EL910" i="2"/>
  <c r="EK910" i="2"/>
  <c r="EM909" i="2"/>
  <c r="EL909" i="2"/>
  <c r="EK909" i="2"/>
  <c r="EM908" i="2"/>
  <c r="EL908" i="2"/>
  <c r="EK908" i="2"/>
  <c r="EM907" i="2"/>
  <c r="EL907" i="2"/>
  <c r="EK907" i="2"/>
  <c r="EM906" i="2"/>
  <c r="EL906" i="2"/>
  <c r="EK906" i="2"/>
  <c r="EM905" i="2"/>
  <c r="EL905" i="2"/>
  <c r="EK905" i="2"/>
  <c r="EM904" i="2"/>
  <c r="EL904" i="2"/>
  <c r="EK904" i="2"/>
  <c r="EM903" i="2"/>
  <c r="EL903" i="2"/>
  <c r="EK903" i="2"/>
  <c r="EM902" i="2"/>
  <c r="EL902" i="2"/>
  <c r="EK902" i="2"/>
  <c r="EM901" i="2"/>
  <c r="EL901" i="2"/>
  <c r="EK901" i="2"/>
  <c r="EM900" i="2"/>
  <c r="EL900" i="2"/>
  <c r="EK900" i="2"/>
  <c r="EM899" i="2"/>
  <c r="EL899" i="2"/>
  <c r="EK899" i="2"/>
  <c r="EM898" i="2"/>
  <c r="EL898" i="2"/>
  <c r="EK898" i="2"/>
  <c r="EM897" i="2"/>
  <c r="EL897" i="2"/>
  <c r="EK897" i="2"/>
  <c r="EM896" i="2"/>
  <c r="EL896" i="2"/>
  <c r="EK896" i="2"/>
  <c r="EM895" i="2"/>
  <c r="EL895" i="2"/>
  <c r="EK895" i="2"/>
  <c r="EM894" i="2"/>
  <c r="EL894" i="2"/>
  <c r="EK894" i="2"/>
  <c r="EM893" i="2"/>
  <c r="EL893" i="2"/>
  <c r="EK893" i="2"/>
  <c r="EM892" i="2"/>
  <c r="EL892" i="2"/>
  <c r="EK892" i="2"/>
  <c r="EM891" i="2"/>
  <c r="EL891" i="2"/>
  <c r="EK891" i="2"/>
  <c r="EM890" i="2"/>
  <c r="EL890" i="2"/>
  <c r="EK890" i="2"/>
  <c r="EM889" i="2"/>
  <c r="EL889" i="2"/>
  <c r="EK889" i="2"/>
  <c r="EM888" i="2"/>
  <c r="EL888" i="2"/>
  <c r="EK888" i="2"/>
  <c r="EM887" i="2"/>
  <c r="EL887" i="2"/>
  <c r="EK887" i="2"/>
  <c r="EM886" i="2"/>
  <c r="EL886" i="2"/>
  <c r="EK886" i="2"/>
  <c r="EM885" i="2"/>
  <c r="EL885" i="2"/>
  <c r="EK885" i="2"/>
  <c r="EM884" i="2"/>
  <c r="EL884" i="2"/>
  <c r="EK884" i="2"/>
  <c r="EM883" i="2"/>
  <c r="EL883" i="2"/>
  <c r="EK883" i="2"/>
  <c r="EM882" i="2"/>
  <c r="EL882" i="2"/>
  <c r="EK882" i="2"/>
  <c r="EM881" i="2"/>
  <c r="EL881" i="2"/>
  <c r="EK881" i="2"/>
  <c r="EM880" i="2"/>
  <c r="EL880" i="2"/>
  <c r="EK880" i="2"/>
  <c r="EM879" i="2"/>
  <c r="EL879" i="2"/>
  <c r="EK879" i="2"/>
  <c r="EM878" i="2"/>
  <c r="EL878" i="2"/>
  <c r="EK878" i="2"/>
  <c r="EM877" i="2"/>
  <c r="EL877" i="2"/>
  <c r="EK877" i="2"/>
  <c r="EM876" i="2"/>
  <c r="EL876" i="2"/>
  <c r="EK876" i="2"/>
  <c r="EM875" i="2"/>
  <c r="EL875" i="2"/>
  <c r="EK875" i="2"/>
  <c r="EM874" i="2"/>
  <c r="EL874" i="2"/>
  <c r="EK874" i="2"/>
  <c r="EM873" i="2"/>
  <c r="EL873" i="2"/>
  <c r="EK873" i="2"/>
  <c r="EM872" i="2"/>
  <c r="EL872" i="2"/>
  <c r="EK872" i="2"/>
  <c r="EM871" i="2"/>
  <c r="EL871" i="2"/>
  <c r="EK871" i="2"/>
  <c r="EM870" i="2"/>
  <c r="EL870" i="2"/>
  <c r="EK870" i="2"/>
  <c r="EM869" i="2"/>
  <c r="EL869" i="2"/>
  <c r="EK869" i="2"/>
  <c r="EM868" i="2"/>
  <c r="EL868" i="2"/>
  <c r="EK868" i="2"/>
  <c r="EM867" i="2"/>
  <c r="EL867" i="2"/>
  <c r="EK867" i="2"/>
  <c r="EM866" i="2"/>
  <c r="EL866" i="2"/>
  <c r="EK866" i="2"/>
  <c r="EM865" i="2"/>
  <c r="EL865" i="2"/>
  <c r="EK865" i="2"/>
  <c r="EM864" i="2"/>
  <c r="EL864" i="2"/>
  <c r="EK864" i="2"/>
  <c r="EM863" i="2"/>
  <c r="EL863" i="2"/>
  <c r="EK863" i="2"/>
  <c r="EM862" i="2"/>
  <c r="EL862" i="2"/>
  <c r="EK862" i="2"/>
  <c r="EM861" i="2"/>
  <c r="EL861" i="2"/>
  <c r="EK861" i="2"/>
  <c r="EM860" i="2"/>
  <c r="EL860" i="2"/>
  <c r="EK860" i="2"/>
  <c r="EM859" i="2"/>
  <c r="EL859" i="2"/>
  <c r="EK859" i="2"/>
  <c r="EM858" i="2"/>
  <c r="EL858" i="2"/>
  <c r="EK858" i="2"/>
  <c r="EM857" i="2"/>
  <c r="EL857" i="2"/>
  <c r="EK857" i="2"/>
  <c r="EM856" i="2"/>
  <c r="EL856" i="2"/>
  <c r="EK856" i="2"/>
  <c r="EM855" i="2"/>
  <c r="EL855" i="2"/>
  <c r="EK855" i="2"/>
  <c r="EM854" i="2"/>
  <c r="EL854" i="2"/>
  <c r="EK854" i="2"/>
  <c r="EM853" i="2"/>
  <c r="EL853" i="2"/>
  <c r="EK853" i="2"/>
  <c r="EM852" i="2"/>
  <c r="EL852" i="2"/>
  <c r="EK852" i="2"/>
  <c r="EM851" i="2"/>
  <c r="EL851" i="2"/>
  <c r="EK851" i="2"/>
  <c r="EM850" i="2"/>
  <c r="EL850" i="2"/>
  <c r="EK850" i="2"/>
  <c r="EM849" i="2"/>
  <c r="EL849" i="2"/>
  <c r="EK849" i="2"/>
  <c r="EM848" i="2"/>
  <c r="EL848" i="2"/>
  <c r="EK848" i="2"/>
  <c r="EM847" i="2"/>
  <c r="EL847" i="2"/>
  <c r="EK847" i="2"/>
  <c r="EM846" i="2"/>
  <c r="EL846" i="2"/>
  <c r="EK846" i="2"/>
  <c r="EM845" i="2"/>
  <c r="EL845" i="2"/>
  <c r="EK845" i="2"/>
  <c r="EM844" i="2"/>
  <c r="EL844" i="2"/>
  <c r="EK844" i="2"/>
  <c r="EM843" i="2"/>
  <c r="EL843" i="2"/>
  <c r="EK843" i="2"/>
  <c r="EM842" i="2"/>
  <c r="EL842" i="2"/>
  <c r="EK842" i="2"/>
  <c r="EM841" i="2"/>
  <c r="EL841" i="2"/>
  <c r="EK841" i="2"/>
  <c r="EM840" i="2"/>
  <c r="EL840" i="2"/>
  <c r="EK840" i="2"/>
  <c r="EM839" i="2"/>
  <c r="EL839" i="2"/>
  <c r="EK839" i="2"/>
  <c r="EM838" i="2"/>
  <c r="EL838" i="2"/>
  <c r="EK838" i="2"/>
  <c r="EM837" i="2"/>
  <c r="EL837" i="2"/>
  <c r="EK837" i="2"/>
  <c r="EM836" i="2"/>
  <c r="EL836" i="2"/>
  <c r="EK836" i="2"/>
  <c r="EM835" i="2"/>
  <c r="EL835" i="2"/>
  <c r="EK835" i="2"/>
  <c r="EM834" i="2"/>
  <c r="EL834" i="2"/>
  <c r="EK834" i="2"/>
  <c r="EM833" i="2"/>
  <c r="EL833" i="2"/>
  <c r="EK833" i="2"/>
  <c r="EM832" i="2"/>
  <c r="EL832" i="2"/>
  <c r="EK832" i="2"/>
  <c r="EM831" i="2"/>
  <c r="EL831" i="2"/>
  <c r="EK831" i="2"/>
  <c r="EM830" i="2"/>
  <c r="EL830" i="2"/>
  <c r="EK830" i="2"/>
  <c r="EM829" i="2"/>
  <c r="EL829" i="2"/>
  <c r="EK829" i="2"/>
  <c r="EM828" i="2"/>
  <c r="EL828" i="2"/>
  <c r="EK828" i="2"/>
  <c r="EM827" i="2"/>
  <c r="EL827" i="2"/>
  <c r="EK827" i="2"/>
  <c r="EM826" i="2"/>
  <c r="EL826" i="2"/>
  <c r="EK826" i="2"/>
  <c r="EM825" i="2"/>
  <c r="EL825" i="2"/>
  <c r="EK825" i="2"/>
  <c r="EM824" i="2"/>
  <c r="EL824" i="2"/>
  <c r="EK824" i="2"/>
  <c r="EM823" i="2"/>
  <c r="EL823" i="2"/>
  <c r="EK823" i="2"/>
  <c r="EM822" i="2"/>
  <c r="EL822" i="2"/>
  <c r="EK822" i="2"/>
  <c r="EM821" i="2"/>
  <c r="EL821" i="2"/>
  <c r="EK821" i="2"/>
  <c r="EM820" i="2"/>
  <c r="EL820" i="2"/>
  <c r="EK820" i="2"/>
  <c r="EM819" i="2"/>
  <c r="EL819" i="2"/>
  <c r="EK819" i="2"/>
  <c r="EM818" i="2"/>
  <c r="EL818" i="2"/>
  <c r="EK818" i="2"/>
  <c r="EM817" i="2"/>
  <c r="EL817" i="2"/>
  <c r="EK817" i="2"/>
  <c r="EM816" i="2"/>
  <c r="EL816" i="2"/>
  <c r="EK816" i="2"/>
  <c r="EM815" i="2"/>
  <c r="EL815" i="2"/>
  <c r="EK815" i="2"/>
  <c r="EM814" i="2"/>
  <c r="EL814" i="2"/>
  <c r="EK814" i="2"/>
  <c r="EM813" i="2"/>
  <c r="EL813" i="2"/>
  <c r="EK813" i="2"/>
  <c r="EM812" i="2"/>
  <c r="EL812" i="2"/>
  <c r="EK812" i="2"/>
  <c r="EM811" i="2"/>
  <c r="EL811" i="2"/>
  <c r="EK811" i="2"/>
  <c r="EM810" i="2"/>
  <c r="EL810" i="2"/>
  <c r="EK810" i="2"/>
  <c r="EM809" i="2"/>
  <c r="EL809" i="2"/>
  <c r="EK809" i="2"/>
  <c r="EM808" i="2"/>
  <c r="EL808" i="2"/>
  <c r="EK808" i="2"/>
  <c r="EM807" i="2"/>
  <c r="EL807" i="2"/>
  <c r="EK807" i="2"/>
  <c r="EM806" i="2"/>
  <c r="EL806" i="2"/>
  <c r="EK806" i="2"/>
  <c r="EM805" i="2"/>
  <c r="EL805" i="2"/>
  <c r="EK805" i="2"/>
  <c r="EM804" i="2"/>
  <c r="EL804" i="2"/>
  <c r="EK804" i="2"/>
  <c r="EM803" i="2"/>
  <c r="EL803" i="2"/>
  <c r="EK803" i="2"/>
  <c r="EM802" i="2"/>
  <c r="EL802" i="2"/>
  <c r="EK802" i="2"/>
  <c r="EM801" i="2"/>
  <c r="EL801" i="2"/>
  <c r="EK801" i="2"/>
  <c r="EM800" i="2"/>
  <c r="EL800" i="2"/>
  <c r="EK800" i="2"/>
  <c r="EM799" i="2"/>
  <c r="EL799" i="2"/>
  <c r="EK799" i="2"/>
  <c r="EM798" i="2"/>
  <c r="EL798" i="2"/>
  <c r="EK798" i="2"/>
  <c r="EM797" i="2"/>
  <c r="EL797" i="2"/>
  <c r="EK797" i="2"/>
  <c r="EM796" i="2"/>
  <c r="EL796" i="2"/>
  <c r="EK796" i="2"/>
  <c r="EM795" i="2"/>
  <c r="EL795" i="2"/>
  <c r="EK795" i="2"/>
  <c r="EM794" i="2"/>
  <c r="EL794" i="2"/>
  <c r="EK794" i="2"/>
  <c r="EM793" i="2"/>
  <c r="EL793" i="2"/>
  <c r="EK793" i="2"/>
  <c r="EM792" i="2"/>
  <c r="EL792" i="2"/>
  <c r="EK792" i="2"/>
  <c r="EM791" i="2"/>
  <c r="EL791" i="2"/>
  <c r="EK791" i="2"/>
  <c r="EM790" i="2"/>
  <c r="EL790" i="2"/>
  <c r="EK790" i="2"/>
  <c r="EM789" i="2"/>
  <c r="EL789" i="2"/>
  <c r="EK789" i="2"/>
  <c r="EM788" i="2"/>
  <c r="EL788" i="2"/>
  <c r="EK788" i="2"/>
  <c r="EM787" i="2"/>
  <c r="EL787" i="2"/>
  <c r="EK787" i="2"/>
  <c r="EM786" i="2"/>
  <c r="EL786" i="2"/>
  <c r="EK786" i="2"/>
  <c r="EM785" i="2"/>
  <c r="EL785" i="2"/>
  <c r="EK785" i="2"/>
  <c r="EM784" i="2"/>
  <c r="EL784" i="2"/>
  <c r="EK784" i="2"/>
  <c r="EM783" i="2"/>
  <c r="EL783" i="2"/>
  <c r="EK783" i="2"/>
  <c r="EM782" i="2"/>
  <c r="EL782" i="2"/>
  <c r="EK782" i="2"/>
  <c r="EM781" i="2"/>
  <c r="EL781" i="2"/>
  <c r="EK781" i="2"/>
  <c r="EM780" i="2"/>
  <c r="EL780" i="2"/>
  <c r="EK780" i="2"/>
  <c r="EM779" i="2"/>
  <c r="EL779" i="2"/>
  <c r="EK779" i="2"/>
  <c r="EM778" i="2"/>
  <c r="EL778" i="2"/>
  <c r="EK778" i="2"/>
  <c r="EM777" i="2"/>
  <c r="EL777" i="2"/>
  <c r="EK777" i="2"/>
  <c r="EM776" i="2"/>
  <c r="EL776" i="2"/>
  <c r="EK776" i="2"/>
  <c r="EM775" i="2"/>
  <c r="EL775" i="2"/>
  <c r="EK775" i="2"/>
  <c r="EM774" i="2"/>
  <c r="EL774" i="2"/>
  <c r="EK774" i="2"/>
  <c r="EM773" i="2"/>
  <c r="EL773" i="2"/>
  <c r="EK773" i="2"/>
  <c r="EM772" i="2"/>
  <c r="EL772" i="2"/>
  <c r="EK772" i="2"/>
  <c r="EM771" i="2"/>
  <c r="EL771" i="2"/>
  <c r="EK771" i="2"/>
  <c r="EM770" i="2"/>
  <c r="EL770" i="2"/>
  <c r="EK770" i="2"/>
  <c r="EM769" i="2"/>
  <c r="EL769" i="2"/>
  <c r="EK769" i="2"/>
  <c r="EM768" i="2"/>
  <c r="EL768" i="2"/>
  <c r="EK768" i="2"/>
  <c r="EM767" i="2"/>
  <c r="EL767" i="2"/>
  <c r="EK767" i="2"/>
  <c r="EM766" i="2"/>
  <c r="EL766" i="2"/>
  <c r="EK766" i="2"/>
  <c r="EM765" i="2"/>
  <c r="EL765" i="2"/>
  <c r="EK765" i="2"/>
  <c r="EM764" i="2"/>
  <c r="EL764" i="2"/>
  <c r="EK764" i="2"/>
  <c r="EM763" i="2"/>
  <c r="EL763" i="2"/>
  <c r="EK763" i="2"/>
  <c r="EM762" i="2"/>
  <c r="EL762" i="2"/>
  <c r="EK762" i="2"/>
  <c r="EM761" i="2"/>
  <c r="EL761" i="2"/>
  <c r="EK761" i="2"/>
  <c r="EM760" i="2"/>
  <c r="EL760" i="2"/>
  <c r="EK760" i="2"/>
  <c r="EM759" i="2"/>
  <c r="EL759" i="2"/>
  <c r="EK759" i="2"/>
  <c r="EM758" i="2"/>
  <c r="EL758" i="2"/>
  <c r="EK758" i="2"/>
  <c r="EM757" i="2"/>
  <c r="EL757" i="2"/>
  <c r="EK757" i="2"/>
  <c r="EM756" i="2"/>
  <c r="EL756" i="2"/>
  <c r="EK756" i="2"/>
  <c r="EM755" i="2"/>
  <c r="EL755" i="2"/>
  <c r="EK755" i="2"/>
  <c r="EM754" i="2"/>
  <c r="EL754" i="2"/>
  <c r="EK754" i="2"/>
  <c r="EM753" i="2"/>
  <c r="EL753" i="2"/>
  <c r="EK753" i="2"/>
  <c r="EM752" i="2"/>
  <c r="EL752" i="2"/>
  <c r="EK752" i="2"/>
  <c r="EM751" i="2"/>
  <c r="EL751" i="2"/>
  <c r="EK751" i="2"/>
  <c r="EM750" i="2"/>
  <c r="EL750" i="2"/>
  <c r="EK750" i="2"/>
  <c r="EM749" i="2"/>
  <c r="EL749" i="2"/>
  <c r="EK749" i="2"/>
  <c r="EM748" i="2"/>
  <c r="EL748" i="2"/>
  <c r="EK748" i="2"/>
  <c r="EM747" i="2"/>
  <c r="EL747" i="2"/>
  <c r="EK747" i="2"/>
  <c r="EM746" i="2"/>
  <c r="EL746" i="2"/>
  <c r="EK746" i="2"/>
  <c r="EM745" i="2"/>
  <c r="EL745" i="2"/>
  <c r="EK745" i="2"/>
  <c r="EM744" i="2"/>
  <c r="EL744" i="2"/>
  <c r="EK744" i="2"/>
  <c r="EM743" i="2"/>
  <c r="EL743" i="2"/>
  <c r="EK743" i="2"/>
  <c r="EM742" i="2"/>
  <c r="EL742" i="2"/>
  <c r="EK742" i="2"/>
  <c r="EM741" i="2"/>
  <c r="EL741" i="2"/>
  <c r="EK741" i="2"/>
  <c r="EM740" i="2"/>
  <c r="EL740" i="2"/>
  <c r="EK740" i="2"/>
  <c r="EM739" i="2"/>
  <c r="EL739" i="2"/>
  <c r="EK739" i="2"/>
  <c r="EM738" i="2"/>
  <c r="EL738" i="2"/>
  <c r="EK738" i="2"/>
  <c r="EM737" i="2"/>
  <c r="EL737" i="2"/>
  <c r="EK737" i="2"/>
  <c r="EM736" i="2"/>
  <c r="EL736" i="2"/>
  <c r="EK736" i="2"/>
  <c r="EM735" i="2"/>
  <c r="EL735" i="2"/>
  <c r="EK735" i="2"/>
  <c r="EM734" i="2"/>
  <c r="EL734" i="2"/>
  <c r="EK734" i="2"/>
  <c r="EM733" i="2"/>
  <c r="EL733" i="2"/>
  <c r="EK733" i="2"/>
  <c r="EM732" i="2"/>
  <c r="EL732" i="2"/>
  <c r="EK732" i="2"/>
  <c r="EM731" i="2"/>
  <c r="EL731" i="2"/>
  <c r="EK731" i="2"/>
  <c r="EM730" i="2"/>
  <c r="EL730" i="2"/>
  <c r="EK730" i="2"/>
  <c r="EM729" i="2"/>
  <c r="EL729" i="2"/>
  <c r="EK729" i="2"/>
  <c r="EM728" i="2"/>
  <c r="EL728" i="2"/>
  <c r="EK728" i="2"/>
  <c r="EM727" i="2"/>
  <c r="EL727" i="2"/>
  <c r="EK727" i="2"/>
  <c r="EM726" i="2"/>
  <c r="EL726" i="2"/>
  <c r="EK726" i="2"/>
  <c r="EM725" i="2"/>
  <c r="EL725" i="2"/>
  <c r="EK725" i="2"/>
  <c r="EM724" i="2"/>
  <c r="EL724" i="2"/>
  <c r="EK724" i="2"/>
  <c r="EM723" i="2"/>
  <c r="EL723" i="2"/>
  <c r="EK723" i="2"/>
  <c r="EM722" i="2"/>
  <c r="EL722" i="2"/>
  <c r="EK722" i="2"/>
  <c r="EM721" i="2"/>
  <c r="EL721" i="2"/>
  <c r="EK721" i="2"/>
  <c r="EM720" i="2"/>
  <c r="EL720" i="2"/>
  <c r="EK720" i="2"/>
  <c r="EM719" i="2"/>
  <c r="EL719" i="2"/>
  <c r="EK719" i="2"/>
  <c r="EM718" i="2"/>
  <c r="EL718" i="2"/>
  <c r="EK718" i="2"/>
  <c r="EM717" i="2"/>
  <c r="EL717" i="2"/>
  <c r="EK717" i="2"/>
  <c r="EM716" i="2"/>
  <c r="EL716" i="2"/>
  <c r="EK716" i="2"/>
  <c r="EM715" i="2"/>
  <c r="EL715" i="2"/>
  <c r="EK715" i="2"/>
  <c r="EM714" i="2"/>
  <c r="EL714" i="2"/>
  <c r="EK714" i="2"/>
  <c r="EM713" i="2"/>
  <c r="EL713" i="2"/>
  <c r="EK713" i="2"/>
  <c r="EM712" i="2"/>
  <c r="EL712" i="2"/>
  <c r="EK712" i="2"/>
  <c r="EM711" i="2"/>
  <c r="EL711" i="2"/>
  <c r="EK711" i="2"/>
  <c r="EM710" i="2"/>
  <c r="EL710" i="2"/>
  <c r="EK710" i="2"/>
  <c r="EM709" i="2"/>
  <c r="EL709" i="2"/>
  <c r="EK709" i="2"/>
  <c r="EM708" i="2"/>
  <c r="EL708" i="2"/>
  <c r="EK708" i="2"/>
  <c r="EM707" i="2"/>
  <c r="EL707" i="2"/>
  <c r="EK707" i="2"/>
  <c r="EM706" i="2"/>
  <c r="EL706" i="2"/>
  <c r="EK706" i="2"/>
  <c r="EM705" i="2"/>
  <c r="EL705" i="2"/>
  <c r="EK705" i="2"/>
  <c r="EM704" i="2"/>
  <c r="EL704" i="2"/>
  <c r="EK704" i="2"/>
  <c r="EM703" i="2"/>
  <c r="EL703" i="2"/>
  <c r="EK703" i="2"/>
  <c r="EM702" i="2"/>
  <c r="EL702" i="2"/>
  <c r="EK702" i="2"/>
  <c r="EM701" i="2"/>
  <c r="EL701" i="2"/>
  <c r="EK701" i="2"/>
  <c r="EM700" i="2"/>
  <c r="EL700" i="2"/>
  <c r="EK700" i="2"/>
  <c r="EM699" i="2"/>
  <c r="EL699" i="2"/>
  <c r="EK699" i="2"/>
  <c r="EM698" i="2"/>
  <c r="EL698" i="2"/>
  <c r="EK698" i="2"/>
  <c r="EM697" i="2"/>
  <c r="EL697" i="2"/>
  <c r="EK697" i="2"/>
  <c r="EM696" i="2"/>
  <c r="EL696" i="2"/>
  <c r="EK696" i="2"/>
  <c r="EM695" i="2"/>
  <c r="EL695" i="2"/>
  <c r="EK695" i="2"/>
  <c r="EM694" i="2"/>
  <c r="EL694" i="2"/>
  <c r="EK694" i="2"/>
  <c r="EM693" i="2"/>
  <c r="EL693" i="2"/>
  <c r="EK693" i="2"/>
  <c r="EM692" i="2"/>
  <c r="EL692" i="2"/>
  <c r="EK692" i="2"/>
  <c r="EM691" i="2"/>
  <c r="EL691" i="2"/>
  <c r="EK691" i="2"/>
  <c r="EM690" i="2"/>
  <c r="EL690" i="2"/>
  <c r="EK690" i="2"/>
  <c r="EM689" i="2"/>
  <c r="EL689" i="2"/>
  <c r="EK689" i="2"/>
  <c r="EM688" i="2"/>
  <c r="EL688" i="2"/>
  <c r="EK688" i="2"/>
  <c r="EM687" i="2"/>
  <c r="EL687" i="2"/>
  <c r="EK687" i="2"/>
  <c r="EM686" i="2"/>
  <c r="EL686" i="2"/>
  <c r="EK686" i="2"/>
  <c r="EM685" i="2"/>
  <c r="EL685" i="2"/>
  <c r="EK685" i="2"/>
  <c r="EM684" i="2"/>
  <c r="EL684" i="2"/>
  <c r="EK684" i="2"/>
  <c r="EM683" i="2"/>
  <c r="EL683" i="2"/>
  <c r="EK683" i="2"/>
  <c r="EM682" i="2"/>
  <c r="EL682" i="2"/>
  <c r="EK682" i="2"/>
  <c r="EM681" i="2"/>
  <c r="EL681" i="2"/>
  <c r="EK681" i="2"/>
  <c r="EM680" i="2"/>
  <c r="EL680" i="2"/>
  <c r="EK680" i="2"/>
  <c r="EM679" i="2"/>
  <c r="EL679" i="2"/>
  <c r="EK679" i="2"/>
  <c r="EM678" i="2"/>
  <c r="EL678" i="2"/>
  <c r="EK678" i="2"/>
  <c r="EM677" i="2"/>
  <c r="EL677" i="2"/>
  <c r="EK677" i="2"/>
  <c r="EM676" i="2"/>
  <c r="EL676" i="2"/>
  <c r="EK676" i="2"/>
  <c r="EM675" i="2"/>
  <c r="EL675" i="2"/>
  <c r="EK675" i="2"/>
  <c r="EM674" i="2"/>
  <c r="EL674" i="2"/>
  <c r="EK674" i="2"/>
  <c r="EM673" i="2"/>
  <c r="EL673" i="2"/>
  <c r="EK673" i="2"/>
  <c r="EM672" i="2"/>
  <c r="EL672" i="2"/>
  <c r="EK672" i="2"/>
  <c r="EM671" i="2"/>
  <c r="EL671" i="2"/>
  <c r="EK671" i="2"/>
  <c r="EM670" i="2"/>
  <c r="EL670" i="2"/>
  <c r="EK670" i="2"/>
  <c r="EM669" i="2"/>
  <c r="EL669" i="2"/>
  <c r="EK669" i="2"/>
  <c r="EM668" i="2"/>
  <c r="EL668" i="2"/>
  <c r="EK668" i="2"/>
  <c r="EM667" i="2"/>
  <c r="EL667" i="2"/>
  <c r="EK667" i="2"/>
  <c r="EM666" i="2"/>
  <c r="EL666" i="2"/>
  <c r="EK666" i="2"/>
  <c r="EM665" i="2"/>
  <c r="EL665" i="2"/>
  <c r="EK665" i="2"/>
  <c r="EM664" i="2"/>
  <c r="EL664" i="2"/>
  <c r="EK664" i="2"/>
  <c r="EM663" i="2"/>
  <c r="EL663" i="2"/>
  <c r="EK663" i="2"/>
  <c r="EM662" i="2"/>
  <c r="EL662" i="2"/>
  <c r="EK662" i="2"/>
  <c r="EM661" i="2"/>
  <c r="EL661" i="2"/>
  <c r="EK661" i="2"/>
  <c r="EM660" i="2"/>
  <c r="EL660" i="2"/>
  <c r="EK660" i="2"/>
  <c r="EM659" i="2"/>
  <c r="EL659" i="2"/>
  <c r="EK659" i="2"/>
  <c r="EM658" i="2"/>
  <c r="EL658" i="2"/>
  <c r="EK658" i="2"/>
  <c r="EM657" i="2"/>
  <c r="EL657" i="2"/>
  <c r="EK657" i="2"/>
  <c r="EM656" i="2"/>
  <c r="EL656" i="2"/>
  <c r="EK656" i="2"/>
  <c r="EM655" i="2"/>
  <c r="EL655" i="2"/>
  <c r="EK655" i="2"/>
  <c r="EM654" i="2"/>
  <c r="EL654" i="2"/>
  <c r="EK654" i="2"/>
  <c r="EM653" i="2"/>
  <c r="EL653" i="2"/>
  <c r="EK653" i="2"/>
  <c r="EM652" i="2"/>
  <c r="EL652" i="2"/>
  <c r="EK652" i="2"/>
  <c r="EM651" i="2"/>
  <c r="EL651" i="2"/>
  <c r="EK651" i="2"/>
  <c r="EM650" i="2"/>
  <c r="EL650" i="2"/>
  <c r="EK650" i="2"/>
  <c r="EM649" i="2"/>
  <c r="EL649" i="2"/>
  <c r="EK649" i="2"/>
  <c r="EM648" i="2"/>
  <c r="EL648" i="2"/>
  <c r="EK648" i="2"/>
  <c r="EM647" i="2"/>
  <c r="EL647" i="2"/>
  <c r="EK647" i="2"/>
  <c r="EM646" i="2"/>
  <c r="EL646" i="2"/>
  <c r="EK646" i="2"/>
  <c r="EM645" i="2"/>
  <c r="EL645" i="2"/>
  <c r="EK645" i="2"/>
  <c r="EM644" i="2"/>
  <c r="EL644" i="2"/>
  <c r="EK644" i="2"/>
  <c r="EM643" i="2"/>
  <c r="EL643" i="2"/>
  <c r="EK643" i="2"/>
  <c r="EM642" i="2"/>
  <c r="EL642" i="2"/>
  <c r="EK642" i="2"/>
  <c r="EM641" i="2"/>
  <c r="EL641" i="2"/>
  <c r="EK641" i="2"/>
  <c r="EM640" i="2"/>
  <c r="EL640" i="2"/>
  <c r="EK640" i="2"/>
  <c r="EM639" i="2"/>
  <c r="EL639" i="2"/>
  <c r="EK639" i="2"/>
  <c r="EM638" i="2"/>
  <c r="EL638" i="2"/>
  <c r="EK638" i="2"/>
  <c r="EM637" i="2"/>
  <c r="EL637" i="2"/>
  <c r="EK637" i="2"/>
  <c r="EM636" i="2"/>
  <c r="EL636" i="2"/>
  <c r="EK636" i="2"/>
  <c r="EM635" i="2"/>
  <c r="EL635" i="2"/>
  <c r="EK635" i="2"/>
  <c r="EM634" i="2"/>
  <c r="EL634" i="2"/>
  <c r="EK634" i="2"/>
  <c r="EM633" i="2"/>
  <c r="EL633" i="2"/>
  <c r="EK633" i="2"/>
  <c r="EM632" i="2"/>
  <c r="EL632" i="2"/>
  <c r="EK632" i="2"/>
  <c r="EM631" i="2"/>
  <c r="EL631" i="2"/>
  <c r="EK631" i="2"/>
  <c r="EM630" i="2"/>
  <c r="EL630" i="2"/>
  <c r="EK630" i="2"/>
  <c r="EM629" i="2"/>
  <c r="EL629" i="2"/>
  <c r="EK629" i="2"/>
  <c r="EM628" i="2"/>
  <c r="EL628" i="2"/>
  <c r="EK628" i="2"/>
  <c r="EM627" i="2"/>
  <c r="EL627" i="2"/>
  <c r="EK627" i="2"/>
  <c r="EM626" i="2"/>
  <c r="EL626" i="2"/>
  <c r="EK626" i="2"/>
  <c r="EM625" i="2"/>
  <c r="EL625" i="2"/>
  <c r="EK625" i="2"/>
  <c r="EM624" i="2"/>
  <c r="EL624" i="2"/>
  <c r="EK624" i="2"/>
  <c r="EM623" i="2"/>
  <c r="EL623" i="2"/>
  <c r="EK623" i="2"/>
  <c r="EM622" i="2"/>
  <c r="EL622" i="2"/>
  <c r="EK622" i="2"/>
  <c r="EM621" i="2"/>
  <c r="EL621" i="2"/>
  <c r="EK621" i="2"/>
  <c r="EM620" i="2"/>
  <c r="EL620" i="2"/>
  <c r="EK620" i="2"/>
  <c r="EM619" i="2"/>
  <c r="EL619" i="2"/>
  <c r="EK619" i="2"/>
  <c r="EM618" i="2"/>
  <c r="EL618" i="2"/>
  <c r="EK618" i="2"/>
  <c r="EM617" i="2"/>
  <c r="EL617" i="2"/>
  <c r="EK617" i="2"/>
  <c r="EM616" i="2"/>
  <c r="EL616" i="2"/>
  <c r="EK616" i="2"/>
  <c r="EM615" i="2"/>
  <c r="EL615" i="2"/>
  <c r="EK615" i="2"/>
  <c r="EM614" i="2"/>
  <c r="EL614" i="2"/>
  <c r="EK614" i="2"/>
  <c r="EM613" i="2"/>
  <c r="EL613" i="2"/>
  <c r="EK613" i="2"/>
  <c r="EM612" i="2"/>
  <c r="EL612" i="2"/>
  <c r="EK612" i="2"/>
  <c r="EM611" i="2"/>
  <c r="EL611" i="2"/>
  <c r="EK611" i="2"/>
  <c r="EM610" i="2"/>
  <c r="EL610" i="2"/>
  <c r="EK610" i="2"/>
  <c r="EM609" i="2"/>
  <c r="EL609" i="2"/>
  <c r="EK609" i="2"/>
  <c r="EM608" i="2"/>
  <c r="EL608" i="2"/>
  <c r="EK608" i="2"/>
  <c r="EM607" i="2"/>
  <c r="EL607" i="2"/>
  <c r="EK607" i="2"/>
  <c r="EM606" i="2"/>
  <c r="EL606" i="2"/>
  <c r="EK606" i="2"/>
  <c r="EM605" i="2"/>
  <c r="EL605" i="2"/>
  <c r="EK605" i="2"/>
  <c r="EM604" i="2"/>
  <c r="EL604" i="2"/>
  <c r="EK604" i="2"/>
  <c r="EM603" i="2"/>
  <c r="EL603" i="2"/>
  <c r="EK603" i="2"/>
  <c r="EM602" i="2"/>
  <c r="EL602" i="2"/>
  <c r="EK602" i="2"/>
  <c r="EM601" i="2"/>
  <c r="EL601" i="2"/>
  <c r="EK601" i="2"/>
  <c r="EM600" i="2"/>
  <c r="EL600" i="2"/>
  <c r="EK600" i="2"/>
  <c r="EM599" i="2"/>
  <c r="EL599" i="2"/>
  <c r="EK599" i="2"/>
  <c r="EM598" i="2"/>
  <c r="EL598" i="2"/>
  <c r="EK598" i="2"/>
  <c r="EM597" i="2"/>
  <c r="EL597" i="2"/>
  <c r="EK597" i="2"/>
  <c r="EM596" i="2"/>
  <c r="EL596" i="2"/>
  <c r="EK596" i="2"/>
  <c r="EM595" i="2"/>
  <c r="EL595" i="2"/>
  <c r="EK595" i="2"/>
  <c r="EM594" i="2"/>
  <c r="EL594" i="2"/>
  <c r="EK594" i="2"/>
  <c r="EM593" i="2"/>
  <c r="EL593" i="2"/>
  <c r="EK593" i="2"/>
  <c r="EM592" i="2"/>
  <c r="EL592" i="2"/>
  <c r="EK592" i="2"/>
  <c r="EM591" i="2"/>
  <c r="EL591" i="2"/>
  <c r="EK591" i="2"/>
  <c r="EM590" i="2"/>
  <c r="EL590" i="2"/>
  <c r="EK590" i="2"/>
  <c r="EM589" i="2"/>
  <c r="EL589" i="2"/>
  <c r="EK589" i="2"/>
  <c r="EM588" i="2"/>
  <c r="EL588" i="2"/>
  <c r="EK588" i="2"/>
  <c r="EM587" i="2"/>
  <c r="EL587" i="2"/>
  <c r="EK587" i="2"/>
  <c r="EM586" i="2"/>
  <c r="EL586" i="2"/>
  <c r="EK586" i="2"/>
  <c r="EM585" i="2"/>
  <c r="EL585" i="2"/>
  <c r="EK585" i="2"/>
  <c r="EM584" i="2"/>
  <c r="EL584" i="2"/>
  <c r="EK584" i="2"/>
  <c r="EM583" i="2"/>
  <c r="EL583" i="2"/>
  <c r="EK583" i="2"/>
  <c r="EM582" i="2"/>
  <c r="EL582" i="2"/>
  <c r="EK582" i="2"/>
  <c r="EM581" i="2"/>
  <c r="EL581" i="2"/>
  <c r="EK581" i="2"/>
  <c r="EM580" i="2"/>
  <c r="EL580" i="2"/>
  <c r="EK580" i="2"/>
  <c r="EM579" i="2"/>
  <c r="EL579" i="2"/>
  <c r="EK579" i="2"/>
  <c r="EM578" i="2"/>
  <c r="EL578" i="2"/>
  <c r="EK578" i="2"/>
  <c r="EM577" i="2"/>
  <c r="EL577" i="2"/>
  <c r="EK577" i="2"/>
  <c r="EM576" i="2"/>
  <c r="EL576" i="2"/>
  <c r="EK576" i="2"/>
  <c r="EM575" i="2"/>
  <c r="EL575" i="2"/>
  <c r="EK575" i="2"/>
  <c r="EM574" i="2"/>
  <c r="EL574" i="2"/>
  <c r="EK574" i="2"/>
  <c r="EM573" i="2"/>
  <c r="EL573" i="2"/>
  <c r="EK573" i="2"/>
  <c r="EM572" i="2"/>
  <c r="EL572" i="2"/>
  <c r="EK572" i="2"/>
  <c r="EM571" i="2"/>
  <c r="EL571" i="2"/>
  <c r="EK571" i="2"/>
  <c r="EM570" i="2"/>
  <c r="EL570" i="2"/>
  <c r="EK570" i="2"/>
  <c r="EM569" i="2"/>
  <c r="EL569" i="2"/>
  <c r="EK569" i="2"/>
  <c r="EM568" i="2"/>
  <c r="EL568" i="2"/>
  <c r="EK568" i="2"/>
  <c r="EM567" i="2"/>
  <c r="EL567" i="2"/>
  <c r="EK567" i="2"/>
  <c r="EM566" i="2"/>
  <c r="EL566" i="2"/>
  <c r="EK566" i="2"/>
  <c r="EM565" i="2"/>
  <c r="EL565" i="2"/>
  <c r="EK565" i="2"/>
  <c r="EM564" i="2"/>
  <c r="EL564" i="2"/>
  <c r="EK564" i="2"/>
  <c r="EM563" i="2"/>
  <c r="EL563" i="2"/>
  <c r="EK563" i="2"/>
  <c r="EM562" i="2"/>
  <c r="EL562" i="2"/>
  <c r="EK562" i="2"/>
  <c r="EM561" i="2"/>
  <c r="EL561" i="2"/>
  <c r="EK561" i="2"/>
  <c r="EM560" i="2"/>
  <c r="EL560" i="2"/>
  <c r="EK560" i="2"/>
  <c r="EM559" i="2"/>
  <c r="EL559" i="2"/>
  <c r="EK559" i="2"/>
  <c r="EM558" i="2"/>
  <c r="EL558" i="2"/>
  <c r="EK558" i="2"/>
  <c r="EM557" i="2"/>
  <c r="EL557" i="2"/>
  <c r="EK557" i="2"/>
  <c r="EM556" i="2"/>
  <c r="EL556" i="2"/>
  <c r="EK556" i="2"/>
  <c r="EM555" i="2"/>
  <c r="EL555" i="2"/>
  <c r="EK555" i="2"/>
  <c r="EM554" i="2"/>
  <c r="EL554" i="2"/>
  <c r="EK554" i="2"/>
  <c r="EM553" i="2"/>
  <c r="EL553" i="2"/>
  <c r="EK553" i="2"/>
  <c r="EM552" i="2"/>
  <c r="EL552" i="2"/>
  <c r="EK552" i="2"/>
  <c r="EM551" i="2"/>
  <c r="EL551" i="2"/>
  <c r="EK551" i="2"/>
  <c r="EM550" i="2"/>
  <c r="EL550" i="2"/>
  <c r="EK550" i="2"/>
  <c r="EM549" i="2"/>
  <c r="EL549" i="2"/>
  <c r="EK549" i="2"/>
  <c r="EM548" i="2"/>
  <c r="EL548" i="2"/>
  <c r="EK548" i="2"/>
  <c r="EM547" i="2"/>
  <c r="EL547" i="2"/>
  <c r="EK547" i="2"/>
  <c r="EM546" i="2"/>
  <c r="EL546" i="2"/>
  <c r="EK546" i="2"/>
  <c r="EM545" i="2"/>
  <c r="EL545" i="2"/>
  <c r="EK545" i="2"/>
  <c r="EM544" i="2"/>
  <c r="EL544" i="2"/>
  <c r="EK544" i="2"/>
  <c r="EM543" i="2"/>
  <c r="EL543" i="2"/>
  <c r="EK543" i="2"/>
  <c r="EM542" i="2"/>
  <c r="EL542" i="2"/>
  <c r="EK542" i="2"/>
  <c r="EM541" i="2"/>
  <c r="EL541" i="2"/>
  <c r="EK541" i="2"/>
  <c r="EM540" i="2"/>
  <c r="EL540" i="2"/>
  <c r="EK540" i="2"/>
  <c r="EM539" i="2"/>
  <c r="EL539" i="2"/>
  <c r="EK539" i="2"/>
  <c r="EM538" i="2"/>
  <c r="EL538" i="2"/>
  <c r="EK538" i="2"/>
  <c r="EM537" i="2"/>
  <c r="EL537" i="2"/>
  <c r="EK537" i="2"/>
  <c r="EM536" i="2"/>
  <c r="EL536" i="2"/>
  <c r="EK536" i="2"/>
  <c r="EM535" i="2"/>
  <c r="EL535" i="2"/>
  <c r="EK535" i="2"/>
  <c r="EM534" i="2"/>
  <c r="EL534" i="2"/>
  <c r="EK534" i="2"/>
  <c r="EM533" i="2"/>
  <c r="EL533" i="2"/>
  <c r="EK533" i="2"/>
  <c r="EM532" i="2"/>
  <c r="EL532" i="2"/>
  <c r="EK532" i="2"/>
  <c r="EM531" i="2"/>
  <c r="EL531" i="2"/>
  <c r="EK531" i="2"/>
  <c r="EM530" i="2"/>
  <c r="EL530" i="2"/>
  <c r="EK530" i="2"/>
  <c r="EM529" i="2"/>
  <c r="EL529" i="2"/>
  <c r="EK529" i="2"/>
  <c r="EM528" i="2"/>
  <c r="EL528" i="2"/>
  <c r="EK528" i="2"/>
  <c r="EM527" i="2"/>
  <c r="EL527" i="2"/>
  <c r="EK527" i="2"/>
  <c r="EM526" i="2"/>
  <c r="EL526" i="2"/>
  <c r="EK526" i="2"/>
  <c r="EM525" i="2"/>
  <c r="EL525" i="2"/>
  <c r="EK525" i="2"/>
  <c r="EM524" i="2"/>
  <c r="EL524" i="2"/>
  <c r="EK524" i="2"/>
  <c r="EM523" i="2"/>
  <c r="EL523" i="2"/>
  <c r="EK523" i="2"/>
  <c r="EM522" i="2"/>
  <c r="EL522" i="2"/>
  <c r="EK522" i="2"/>
  <c r="EM521" i="2"/>
  <c r="EL521" i="2"/>
  <c r="EK521" i="2"/>
  <c r="EM520" i="2"/>
  <c r="EL520" i="2"/>
  <c r="EK520" i="2"/>
  <c r="EM519" i="2"/>
  <c r="EL519" i="2"/>
  <c r="EK519" i="2"/>
  <c r="EM518" i="2"/>
  <c r="EL518" i="2"/>
  <c r="EK518" i="2"/>
  <c r="EM517" i="2"/>
  <c r="EL517" i="2"/>
  <c r="EK517" i="2"/>
  <c r="EM516" i="2"/>
  <c r="EL516" i="2"/>
  <c r="EK516" i="2"/>
  <c r="EM515" i="2"/>
  <c r="EL515" i="2"/>
  <c r="EK515" i="2"/>
  <c r="EM514" i="2"/>
  <c r="EL514" i="2"/>
  <c r="EK514" i="2"/>
  <c r="EM513" i="2"/>
  <c r="EL513" i="2"/>
  <c r="EK513" i="2"/>
  <c r="EM512" i="2"/>
  <c r="EL512" i="2"/>
  <c r="EK512" i="2"/>
  <c r="EM511" i="2"/>
  <c r="EL511" i="2"/>
  <c r="EK511" i="2"/>
  <c r="EM510" i="2"/>
  <c r="EL510" i="2"/>
  <c r="EK510" i="2"/>
  <c r="EM509" i="2"/>
  <c r="EL509" i="2"/>
  <c r="EK509" i="2"/>
  <c r="EM508" i="2"/>
  <c r="EL508" i="2"/>
  <c r="EK508" i="2"/>
  <c r="EM507" i="2"/>
  <c r="EL507" i="2"/>
  <c r="EK507" i="2"/>
  <c r="EM506" i="2"/>
  <c r="EL506" i="2"/>
  <c r="EK506" i="2"/>
  <c r="EM505" i="2"/>
  <c r="EL505" i="2"/>
  <c r="EK505" i="2"/>
  <c r="EM504" i="2"/>
  <c r="EL504" i="2"/>
  <c r="EK504" i="2"/>
  <c r="EM503" i="2"/>
  <c r="EL503" i="2"/>
  <c r="EK503" i="2"/>
  <c r="EM502" i="2"/>
  <c r="EL502" i="2"/>
  <c r="EK502" i="2"/>
  <c r="EM501" i="2"/>
  <c r="EL501" i="2"/>
  <c r="EK501" i="2"/>
  <c r="EM500" i="2"/>
  <c r="EL500" i="2"/>
  <c r="EK500" i="2"/>
  <c r="EM499" i="2"/>
  <c r="EL499" i="2"/>
  <c r="EK499" i="2"/>
  <c r="EM498" i="2"/>
  <c r="EL498" i="2"/>
  <c r="EK498" i="2"/>
  <c r="EM497" i="2"/>
  <c r="EL497" i="2"/>
  <c r="EK497" i="2"/>
  <c r="EM496" i="2"/>
  <c r="EL496" i="2"/>
  <c r="EK496" i="2"/>
  <c r="EM495" i="2"/>
  <c r="EL495" i="2"/>
  <c r="EK495" i="2"/>
  <c r="EM494" i="2"/>
  <c r="EL494" i="2"/>
  <c r="EK494" i="2"/>
  <c r="EM493" i="2"/>
  <c r="EL493" i="2"/>
  <c r="EK493" i="2"/>
  <c r="EM492" i="2"/>
  <c r="EL492" i="2"/>
  <c r="EK492" i="2"/>
  <c r="EM491" i="2"/>
  <c r="EL491" i="2"/>
  <c r="EK491" i="2"/>
  <c r="EM490" i="2"/>
  <c r="EL490" i="2"/>
  <c r="EK490" i="2"/>
  <c r="EM489" i="2"/>
  <c r="EL489" i="2"/>
  <c r="EK489" i="2"/>
  <c r="EM488" i="2"/>
  <c r="EL488" i="2"/>
  <c r="EK488" i="2"/>
  <c r="EM487" i="2"/>
  <c r="EL487" i="2"/>
  <c r="EK487" i="2"/>
  <c r="EM486" i="2"/>
  <c r="EL486" i="2"/>
  <c r="EK486" i="2"/>
  <c r="EM485" i="2"/>
  <c r="EL485" i="2"/>
  <c r="EK485" i="2"/>
  <c r="EM484" i="2"/>
  <c r="EL484" i="2"/>
  <c r="EK484" i="2"/>
  <c r="EM483" i="2"/>
  <c r="EL483" i="2"/>
  <c r="EK483" i="2"/>
  <c r="EM482" i="2"/>
  <c r="EL482" i="2"/>
  <c r="EK482" i="2"/>
  <c r="EM481" i="2"/>
  <c r="EL481" i="2"/>
  <c r="EK481" i="2"/>
  <c r="EM480" i="2"/>
  <c r="EL480" i="2"/>
  <c r="EK480" i="2"/>
  <c r="EM479" i="2"/>
  <c r="EL479" i="2"/>
  <c r="EK479" i="2"/>
  <c r="EM478" i="2"/>
  <c r="EL478" i="2"/>
  <c r="EK478" i="2"/>
  <c r="EM477" i="2"/>
  <c r="EL477" i="2"/>
  <c r="EK477" i="2"/>
  <c r="EM476" i="2"/>
  <c r="EL476" i="2"/>
  <c r="EK476" i="2"/>
  <c r="EM475" i="2"/>
  <c r="EL475" i="2"/>
  <c r="EK475" i="2"/>
  <c r="EM474" i="2"/>
  <c r="EL474" i="2"/>
  <c r="EK474" i="2"/>
  <c r="EM473" i="2"/>
  <c r="EL473" i="2"/>
  <c r="EK473" i="2"/>
  <c r="EM472" i="2"/>
  <c r="EL472" i="2"/>
  <c r="EK472" i="2"/>
  <c r="EM471" i="2"/>
  <c r="EL471" i="2"/>
  <c r="EK471" i="2"/>
  <c r="EM470" i="2"/>
  <c r="EL470" i="2"/>
  <c r="EK470" i="2"/>
  <c r="EM469" i="2"/>
  <c r="EL469" i="2"/>
  <c r="EK469" i="2"/>
  <c r="EM468" i="2"/>
  <c r="EL468" i="2"/>
  <c r="EK468" i="2"/>
  <c r="EM467" i="2"/>
  <c r="EL467" i="2"/>
  <c r="EK467" i="2"/>
  <c r="EM466" i="2"/>
  <c r="EL466" i="2"/>
  <c r="EK466" i="2"/>
  <c r="EM465" i="2"/>
  <c r="EL465" i="2"/>
  <c r="EK465" i="2"/>
  <c r="EM464" i="2"/>
  <c r="EL464" i="2"/>
  <c r="EK464" i="2"/>
  <c r="EM463" i="2"/>
  <c r="EL463" i="2"/>
  <c r="EK463" i="2"/>
  <c r="EM462" i="2"/>
  <c r="EL462" i="2"/>
  <c r="EK462" i="2"/>
  <c r="EM461" i="2"/>
  <c r="EL461" i="2"/>
  <c r="EK461" i="2"/>
  <c r="EM460" i="2"/>
  <c r="EL460" i="2"/>
  <c r="EK460" i="2"/>
  <c r="EM459" i="2"/>
  <c r="EL459" i="2"/>
  <c r="EK459" i="2"/>
  <c r="EM458" i="2"/>
  <c r="EL458" i="2"/>
  <c r="EK458" i="2"/>
  <c r="EM457" i="2"/>
  <c r="EL457" i="2"/>
  <c r="EK457" i="2"/>
  <c r="EM456" i="2"/>
  <c r="EL456" i="2"/>
  <c r="EK456" i="2"/>
  <c r="EM455" i="2"/>
  <c r="EL455" i="2"/>
  <c r="EK455" i="2"/>
  <c r="EM454" i="2"/>
  <c r="EL454" i="2"/>
  <c r="EK454" i="2"/>
  <c r="EM453" i="2"/>
  <c r="EL453" i="2"/>
  <c r="EK453" i="2"/>
  <c r="EM452" i="2"/>
  <c r="EL452" i="2"/>
  <c r="EK452" i="2"/>
  <c r="EM451" i="2"/>
  <c r="EL451" i="2"/>
  <c r="EK451" i="2"/>
  <c r="EM450" i="2"/>
  <c r="EL450" i="2"/>
  <c r="EK450" i="2"/>
  <c r="EM449" i="2"/>
  <c r="EL449" i="2"/>
  <c r="EK449" i="2"/>
  <c r="EM448" i="2"/>
  <c r="EL448" i="2"/>
  <c r="EK448" i="2"/>
  <c r="EM447" i="2"/>
  <c r="EL447" i="2"/>
  <c r="EK447" i="2"/>
  <c r="EM446" i="2"/>
  <c r="EL446" i="2"/>
  <c r="EK446" i="2"/>
  <c r="EM445" i="2"/>
  <c r="EL445" i="2"/>
  <c r="EK445" i="2"/>
  <c r="EM444" i="2"/>
  <c r="EL444" i="2"/>
  <c r="EK444" i="2"/>
  <c r="EM443" i="2"/>
  <c r="EL443" i="2"/>
  <c r="EK443" i="2"/>
  <c r="EM442" i="2"/>
  <c r="EL442" i="2"/>
  <c r="EK442" i="2"/>
  <c r="EM441" i="2"/>
  <c r="EL441" i="2"/>
  <c r="EK441" i="2"/>
  <c r="EM440" i="2"/>
  <c r="EL440" i="2"/>
  <c r="EK440" i="2"/>
  <c r="EM439" i="2"/>
  <c r="EL439" i="2"/>
  <c r="EK439" i="2"/>
  <c r="EM438" i="2"/>
  <c r="EL438" i="2"/>
  <c r="EK438" i="2"/>
  <c r="EM437" i="2"/>
  <c r="EL437" i="2"/>
  <c r="EK437" i="2"/>
  <c r="EM436" i="2"/>
  <c r="EL436" i="2"/>
  <c r="EK436" i="2"/>
  <c r="EM435" i="2"/>
  <c r="EL435" i="2"/>
  <c r="EK435" i="2"/>
  <c r="EM434" i="2"/>
  <c r="EL434" i="2"/>
  <c r="EK434" i="2"/>
  <c r="EM433" i="2"/>
  <c r="EL433" i="2"/>
  <c r="EK433" i="2"/>
  <c r="EM432" i="2"/>
  <c r="EL432" i="2"/>
  <c r="EK432" i="2"/>
  <c r="EM431" i="2"/>
  <c r="EL431" i="2"/>
  <c r="EK431" i="2"/>
  <c r="EM430" i="2"/>
  <c r="EL430" i="2"/>
  <c r="EK430" i="2"/>
  <c r="EM429" i="2"/>
  <c r="EL429" i="2"/>
  <c r="EK429" i="2"/>
  <c r="EM428" i="2"/>
  <c r="EL428" i="2"/>
  <c r="EK428" i="2"/>
  <c r="EM427" i="2"/>
  <c r="EL427" i="2"/>
  <c r="EK427" i="2"/>
  <c r="EM426" i="2"/>
  <c r="EL426" i="2"/>
  <c r="EK426" i="2"/>
  <c r="EM425" i="2"/>
  <c r="EL425" i="2"/>
  <c r="EK425" i="2"/>
  <c r="EM424" i="2"/>
  <c r="EL424" i="2"/>
  <c r="EK424" i="2"/>
  <c r="EM423" i="2"/>
  <c r="EL423" i="2"/>
  <c r="EK423" i="2"/>
  <c r="EM422" i="2"/>
  <c r="EL422" i="2"/>
  <c r="EK422" i="2"/>
  <c r="EM421" i="2"/>
  <c r="EL421" i="2"/>
  <c r="EK421" i="2"/>
  <c r="EM420" i="2"/>
  <c r="EL420" i="2"/>
  <c r="EK420" i="2"/>
  <c r="EM419" i="2"/>
  <c r="EL419" i="2"/>
  <c r="EK419" i="2"/>
  <c r="EM418" i="2"/>
  <c r="EL418" i="2"/>
  <c r="EK418" i="2"/>
  <c r="EM417" i="2"/>
  <c r="EL417" i="2"/>
  <c r="EK417" i="2"/>
  <c r="EM416" i="2"/>
  <c r="EL416" i="2"/>
  <c r="EK416" i="2"/>
  <c r="EM415" i="2"/>
  <c r="EL415" i="2"/>
  <c r="EK415" i="2"/>
  <c r="EM414" i="2"/>
  <c r="EL414" i="2"/>
  <c r="EK414" i="2"/>
  <c r="EM413" i="2"/>
  <c r="EL413" i="2"/>
  <c r="EK413" i="2"/>
  <c r="EM412" i="2"/>
  <c r="EL412" i="2"/>
  <c r="EK412" i="2"/>
  <c r="EM411" i="2"/>
  <c r="EL411" i="2"/>
  <c r="EK411" i="2"/>
  <c r="EM410" i="2"/>
  <c r="EL410" i="2"/>
  <c r="EK410" i="2"/>
  <c r="EM409" i="2"/>
  <c r="EL409" i="2"/>
  <c r="EK409" i="2"/>
  <c r="EM408" i="2"/>
  <c r="EL408" i="2"/>
  <c r="EK408" i="2"/>
  <c r="EM407" i="2"/>
  <c r="EL407" i="2"/>
  <c r="EK407" i="2"/>
  <c r="EM406" i="2"/>
  <c r="EL406" i="2"/>
  <c r="EK406" i="2"/>
  <c r="EM405" i="2"/>
  <c r="EL405" i="2"/>
  <c r="EK405" i="2"/>
  <c r="EM404" i="2"/>
  <c r="EL404" i="2"/>
  <c r="EK404" i="2"/>
  <c r="EM403" i="2"/>
  <c r="EL403" i="2"/>
  <c r="EK403" i="2"/>
  <c r="EM402" i="2"/>
  <c r="EL402" i="2"/>
  <c r="EK402" i="2"/>
  <c r="EM401" i="2"/>
  <c r="EL401" i="2"/>
  <c r="EK401" i="2"/>
  <c r="EM400" i="2"/>
  <c r="EL400" i="2"/>
  <c r="EK400" i="2"/>
  <c r="EM399" i="2"/>
  <c r="EL399" i="2"/>
  <c r="EK399" i="2"/>
  <c r="EM398" i="2"/>
  <c r="EL398" i="2"/>
  <c r="EK398" i="2"/>
  <c r="EM397" i="2"/>
  <c r="EL397" i="2"/>
  <c r="EK397" i="2"/>
  <c r="EM396" i="2"/>
  <c r="EL396" i="2"/>
  <c r="EK396" i="2"/>
  <c r="EM395" i="2"/>
  <c r="EL395" i="2"/>
  <c r="EK395" i="2"/>
  <c r="EM394" i="2"/>
  <c r="EL394" i="2"/>
  <c r="EK394" i="2"/>
  <c r="EM393" i="2"/>
  <c r="EL393" i="2"/>
  <c r="EK393" i="2"/>
  <c r="EM392" i="2"/>
  <c r="EL392" i="2"/>
  <c r="EK392" i="2"/>
  <c r="EM391" i="2"/>
  <c r="EL391" i="2"/>
  <c r="EK391" i="2"/>
  <c r="EM390" i="2"/>
  <c r="EL390" i="2"/>
  <c r="EK390" i="2"/>
  <c r="EM389" i="2"/>
  <c r="EL389" i="2"/>
  <c r="EK389" i="2"/>
  <c r="EM388" i="2"/>
  <c r="EL388" i="2"/>
  <c r="EK388" i="2"/>
  <c r="EM387" i="2"/>
  <c r="EL387" i="2"/>
  <c r="EK387" i="2"/>
  <c r="EM386" i="2"/>
  <c r="EL386" i="2"/>
  <c r="EK386" i="2"/>
  <c r="EM385" i="2"/>
  <c r="EL385" i="2"/>
  <c r="EK385" i="2"/>
  <c r="EM384" i="2"/>
  <c r="EL384" i="2"/>
  <c r="EK384" i="2"/>
  <c r="EM383" i="2"/>
  <c r="EL383" i="2"/>
  <c r="EK383" i="2"/>
  <c r="EM382" i="2"/>
  <c r="EL382" i="2"/>
  <c r="EK382" i="2"/>
  <c r="EM381" i="2"/>
  <c r="EL381" i="2"/>
  <c r="EK381" i="2"/>
  <c r="EM380" i="2"/>
  <c r="EL380" i="2"/>
  <c r="EK380" i="2"/>
  <c r="EM379" i="2"/>
  <c r="EL379" i="2"/>
  <c r="EK379" i="2"/>
  <c r="EM378" i="2"/>
  <c r="EL378" i="2"/>
  <c r="EK378" i="2"/>
  <c r="EM377" i="2"/>
  <c r="EL377" i="2"/>
  <c r="EK377" i="2"/>
  <c r="EM376" i="2"/>
  <c r="EL376" i="2"/>
  <c r="EK376" i="2"/>
  <c r="EM375" i="2"/>
  <c r="EL375" i="2"/>
  <c r="EK375" i="2"/>
  <c r="EM374" i="2"/>
  <c r="EL374" i="2"/>
  <c r="EK374" i="2"/>
  <c r="EM373" i="2"/>
  <c r="EL373" i="2"/>
  <c r="EK373" i="2"/>
  <c r="EM372" i="2"/>
  <c r="EL372" i="2"/>
  <c r="EK372" i="2"/>
  <c r="EM371" i="2"/>
  <c r="EL371" i="2"/>
  <c r="EK371" i="2"/>
  <c r="EM370" i="2"/>
  <c r="EL370" i="2"/>
  <c r="EK370" i="2"/>
  <c r="EM369" i="2"/>
  <c r="EL369" i="2"/>
  <c r="EK369" i="2"/>
  <c r="EM368" i="2"/>
  <c r="EL368" i="2"/>
  <c r="EK368" i="2"/>
  <c r="EM367" i="2"/>
  <c r="EL367" i="2"/>
  <c r="EK367" i="2"/>
  <c r="EM366" i="2"/>
  <c r="EL366" i="2"/>
  <c r="EK366" i="2"/>
  <c r="EM365" i="2"/>
  <c r="EL365" i="2"/>
  <c r="EK365" i="2"/>
  <c r="EM364" i="2"/>
  <c r="EL364" i="2"/>
  <c r="EK364" i="2"/>
  <c r="EM363" i="2"/>
  <c r="EL363" i="2"/>
  <c r="EK363" i="2"/>
  <c r="EM362" i="2"/>
  <c r="EL362" i="2"/>
  <c r="EK362" i="2"/>
  <c r="EM361" i="2"/>
  <c r="EL361" i="2"/>
  <c r="EK361" i="2"/>
  <c r="EM360" i="2"/>
  <c r="EL360" i="2"/>
  <c r="EK360" i="2"/>
  <c r="EM359" i="2"/>
  <c r="EL359" i="2"/>
  <c r="EK359" i="2"/>
  <c r="EM358" i="2"/>
  <c r="EL358" i="2"/>
  <c r="EK358" i="2"/>
  <c r="EM357" i="2"/>
  <c r="EL357" i="2"/>
  <c r="EK357" i="2"/>
  <c r="EM356" i="2"/>
  <c r="EL356" i="2"/>
  <c r="EK356" i="2"/>
  <c r="EM355" i="2"/>
  <c r="EL355" i="2"/>
  <c r="EK355" i="2"/>
  <c r="EM354" i="2"/>
  <c r="EL354" i="2"/>
  <c r="EK354" i="2"/>
  <c r="EM353" i="2"/>
  <c r="EL353" i="2"/>
  <c r="EK353" i="2"/>
  <c r="EM352" i="2"/>
  <c r="EL352" i="2"/>
  <c r="EK352" i="2"/>
  <c r="EM351" i="2"/>
  <c r="EL351" i="2"/>
  <c r="EK351" i="2"/>
  <c r="EM350" i="2"/>
  <c r="EL350" i="2"/>
  <c r="EK350" i="2"/>
  <c r="EM349" i="2"/>
  <c r="EL349" i="2"/>
  <c r="EK349" i="2"/>
  <c r="EM348" i="2"/>
  <c r="EL348" i="2"/>
  <c r="EK348" i="2"/>
  <c r="EM347" i="2"/>
  <c r="EL347" i="2"/>
  <c r="EK347" i="2"/>
  <c r="EM346" i="2"/>
  <c r="EL346" i="2"/>
  <c r="EK346" i="2"/>
  <c r="EM345" i="2"/>
  <c r="EL345" i="2"/>
  <c r="EK345" i="2"/>
  <c r="EM344" i="2"/>
  <c r="EL344" i="2"/>
  <c r="EK344" i="2"/>
  <c r="EM343" i="2"/>
  <c r="EL343" i="2"/>
  <c r="EK343" i="2"/>
  <c r="EM342" i="2"/>
  <c r="EL342" i="2"/>
  <c r="EK342" i="2"/>
  <c r="EM341" i="2"/>
  <c r="EL341" i="2"/>
  <c r="EK341" i="2"/>
  <c r="EM340" i="2"/>
  <c r="EL340" i="2"/>
  <c r="EK340" i="2"/>
  <c r="EM339" i="2"/>
  <c r="EL339" i="2"/>
  <c r="EK339" i="2"/>
  <c r="EM338" i="2"/>
  <c r="EL338" i="2"/>
  <c r="EK338" i="2"/>
  <c r="EM337" i="2"/>
  <c r="EL337" i="2"/>
  <c r="EK337" i="2"/>
  <c r="EM336" i="2"/>
  <c r="EL336" i="2"/>
  <c r="EK336" i="2"/>
  <c r="EM335" i="2"/>
  <c r="EL335" i="2"/>
  <c r="EK335" i="2"/>
  <c r="EM334" i="2"/>
  <c r="EL334" i="2"/>
  <c r="EK334" i="2"/>
  <c r="EM333" i="2"/>
  <c r="EL333" i="2"/>
  <c r="EK333" i="2"/>
  <c r="EM332" i="2"/>
  <c r="EL332" i="2"/>
  <c r="EK332" i="2"/>
  <c r="EM331" i="2"/>
  <c r="EL331" i="2"/>
  <c r="EK331" i="2"/>
  <c r="EM330" i="2"/>
  <c r="EL330" i="2"/>
  <c r="EK330" i="2"/>
  <c r="EM329" i="2"/>
  <c r="EL329" i="2"/>
  <c r="EK329" i="2"/>
  <c r="EM328" i="2"/>
  <c r="EL328" i="2"/>
  <c r="EK328" i="2"/>
  <c r="EM327" i="2"/>
  <c r="EL327" i="2"/>
  <c r="EK327" i="2"/>
  <c r="EM326" i="2"/>
  <c r="EL326" i="2"/>
  <c r="EK326" i="2"/>
  <c r="EM325" i="2"/>
  <c r="EL325" i="2"/>
  <c r="EK325" i="2"/>
  <c r="EM324" i="2"/>
  <c r="EL324" i="2"/>
  <c r="EK324" i="2"/>
  <c r="EM323" i="2"/>
  <c r="EL323" i="2"/>
  <c r="EK323" i="2"/>
  <c r="EM322" i="2"/>
  <c r="EL322" i="2"/>
  <c r="EK322" i="2"/>
  <c r="EM321" i="2"/>
  <c r="EL321" i="2"/>
  <c r="EK321" i="2"/>
  <c r="EM320" i="2"/>
  <c r="EL320" i="2"/>
  <c r="EK320" i="2"/>
  <c r="EM319" i="2"/>
  <c r="EL319" i="2"/>
  <c r="EK319" i="2"/>
  <c r="EM318" i="2"/>
  <c r="EL318" i="2"/>
  <c r="EK318" i="2"/>
  <c r="EM317" i="2"/>
  <c r="EL317" i="2"/>
  <c r="EK317" i="2"/>
  <c r="EM316" i="2"/>
  <c r="EL316" i="2"/>
  <c r="EK316" i="2"/>
  <c r="EM315" i="2"/>
  <c r="EL315" i="2"/>
  <c r="EK315" i="2"/>
  <c r="EM314" i="2"/>
  <c r="EL314" i="2"/>
  <c r="EK314" i="2"/>
  <c r="EM313" i="2"/>
  <c r="EL313" i="2"/>
  <c r="EK313" i="2"/>
  <c r="EM312" i="2"/>
  <c r="EL312" i="2"/>
  <c r="EK312" i="2"/>
  <c r="EM311" i="2"/>
  <c r="EL311" i="2"/>
  <c r="EK311" i="2"/>
  <c r="EM310" i="2"/>
  <c r="EL310" i="2"/>
  <c r="EK310" i="2"/>
  <c r="EM309" i="2"/>
  <c r="EL309" i="2"/>
  <c r="EK309" i="2"/>
  <c r="EM308" i="2"/>
  <c r="EL308" i="2"/>
  <c r="EK308" i="2"/>
  <c r="EM307" i="2"/>
  <c r="EL307" i="2"/>
  <c r="EK307" i="2"/>
  <c r="EM306" i="2"/>
  <c r="EL306" i="2"/>
  <c r="EK306" i="2"/>
  <c r="EM305" i="2"/>
  <c r="EL305" i="2"/>
  <c r="EK305" i="2"/>
  <c r="EM304" i="2"/>
  <c r="EL304" i="2"/>
  <c r="EK304" i="2"/>
  <c r="EM303" i="2"/>
  <c r="EL303" i="2"/>
  <c r="EK303" i="2"/>
  <c r="EM302" i="2"/>
  <c r="EL302" i="2"/>
  <c r="EK302" i="2"/>
  <c r="EM301" i="2"/>
  <c r="EL301" i="2"/>
  <c r="EK301" i="2"/>
  <c r="EM300" i="2"/>
  <c r="EL300" i="2"/>
  <c r="EK300" i="2"/>
  <c r="EM299" i="2"/>
  <c r="EL299" i="2"/>
  <c r="EK299" i="2"/>
  <c r="EM298" i="2"/>
  <c r="EL298" i="2"/>
  <c r="EK298" i="2"/>
  <c r="EM297" i="2"/>
  <c r="EL297" i="2"/>
  <c r="EK297" i="2"/>
  <c r="EM296" i="2"/>
  <c r="EL296" i="2"/>
  <c r="EK296" i="2"/>
  <c r="EM295" i="2"/>
  <c r="EL295" i="2"/>
  <c r="EK295" i="2"/>
  <c r="EM294" i="2"/>
  <c r="EL294" i="2"/>
  <c r="EK294" i="2"/>
  <c r="EM293" i="2"/>
  <c r="EL293" i="2"/>
  <c r="EK293" i="2"/>
  <c r="EM292" i="2"/>
  <c r="EL292" i="2"/>
  <c r="EK292" i="2"/>
  <c r="EM291" i="2"/>
  <c r="EL291" i="2"/>
  <c r="EK291" i="2"/>
  <c r="EM290" i="2"/>
  <c r="EL290" i="2"/>
  <c r="EK290" i="2"/>
  <c r="EM289" i="2"/>
  <c r="EL289" i="2"/>
  <c r="EK289" i="2"/>
  <c r="EM288" i="2"/>
  <c r="EL288" i="2"/>
  <c r="EK288" i="2"/>
  <c r="EM287" i="2"/>
  <c r="EL287" i="2"/>
  <c r="EK287" i="2"/>
  <c r="EM286" i="2"/>
  <c r="EL286" i="2"/>
  <c r="EK286" i="2"/>
  <c r="EM285" i="2"/>
  <c r="EL285" i="2"/>
  <c r="EK285" i="2"/>
  <c r="EM284" i="2"/>
  <c r="EL284" i="2"/>
  <c r="EK284" i="2"/>
  <c r="EM283" i="2"/>
  <c r="EL283" i="2"/>
  <c r="EK283" i="2"/>
  <c r="EM282" i="2"/>
  <c r="EL282" i="2"/>
  <c r="EK282" i="2"/>
  <c r="EM281" i="2"/>
  <c r="EL281" i="2"/>
  <c r="EK281" i="2"/>
  <c r="EM280" i="2"/>
  <c r="EL280" i="2"/>
  <c r="EK280" i="2"/>
  <c r="EM279" i="2"/>
  <c r="EL279" i="2"/>
  <c r="EK279" i="2"/>
  <c r="EM278" i="2"/>
  <c r="EL278" i="2"/>
  <c r="EK278" i="2"/>
  <c r="EM277" i="2"/>
  <c r="EL277" i="2"/>
  <c r="EK277" i="2"/>
  <c r="EM276" i="2"/>
  <c r="EL276" i="2"/>
  <c r="EK276" i="2"/>
  <c r="EM275" i="2"/>
  <c r="EL275" i="2"/>
  <c r="EK275" i="2"/>
  <c r="EM274" i="2"/>
  <c r="EL274" i="2"/>
  <c r="EK274" i="2"/>
  <c r="EM273" i="2"/>
  <c r="EL273" i="2"/>
  <c r="EK273" i="2"/>
  <c r="EM272" i="2"/>
  <c r="EL272" i="2"/>
  <c r="EK272" i="2"/>
  <c r="EM271" i="2"/>
  <c r="EL271" i="2"/>
  <c r="EK271" i="2"/>
  <c r="EM270" i="2"/>
  <c r="EL270" i="2"/>
  <c r="EK270" i="2"/>
  <c r="EM269" i="2"/>
  <c r="EL269" i="2"/>
  <c r="EK269" i="2"/>
  <c r="EM268" i="2"/>
  <c r="EL268" i="2"/>
  <c r="EK268" i="2"/>
  <c r="EM267" i="2"/>
  <c r="EL267" i="2"/>
  <c r="EK267" i="2"/>
  <c r="EM266" i="2"/>
  <c r="EL266" i="2"/>
  <c r="EK266" i="2"/>
  <c r="EM265" i="2"/>
  <c r="EL265" i="2"/>
  <c r="EK265" i="2"/>
  <c r="EM264" i="2"/>
  <c r="EL264" i="2"/>
  <c r="EK264" i="2"/>
  <c r="EM263" i="2"/>
  <c r="EL263" i="2"/>
  <c r="EK263" i="2"/>
  <c r="EM262" i="2"/>
  <c r="EL262" i="2"/>
  <c r="EK262" i="2"/>
  <c r="EM261" i="2"/>
  <c r="EL261" i="2"/>
  <c r="EK261" i="2"/>
  <c r="EM260" i="2"/>
  <c r="EL260" i="2"/>
  <c r="EK260" i="2"/>
  <c r="EM259" i="2"/>
  <c r="EL259" i="2"/>
  <c r="EK259" i="2"/>
  <c r="EM258" i="2"/>
  <c r="EL258" i="2"/>
  <c r="EK258" i="2"/>
  <c r="EM257" i="2"/>
  <c r="EL257" i="2"/>
  <c r="EK257" i="2"/>
  <c r="EM256" i="2"/>
  <c r="EL256" i="2"/>
  <c r="EK256" i="2"/>
  <c r="EM255" i="2"/>
  <c r="EL255" i="2"/>
  <c r="EK255" i="2"/>
  <c r="EM254" i="2"/>
  <c r="EL254" i="2"/>
  <c r="EK254" i="2"/>
  <c r="EM253" i="2"/>
  <c r="EL253" i="2"/>
  <c r="EK253" i="2"/>
  <c r="EM252" i="2"/>
  <c r="EL252" i="2"/>
  <c r="EK252" i="2"/>
  <c r="EM251" i="2"/>
  <c r="EL251" i="2"/>
  <c r="EK251" i="2"/>
  <c r="EM250" i="2"/>
  <c r="EL250" i="2"/>
  <c r="EK250" i="2"/>
  <c r="EM249" i="2"/>
  <c r="EL249" i="2"/>
  <c r="EK249" i="2"/>
  <c r="EM248" i="2"/>
  <c r="EL248" i="2"/>
  <c r="EK248" i="2"/>
  <c r="EM247" i="2"/>
  <c r="EL247" i="2"/>
  <c r="EK247" i="2"/>
  <c r="EM246" i="2"/>
  <c r="EL246" i="2"/>
  <c r="EK246" i="2"/>
  <c r="EM245" i="2"/>
  <c r="EL245" i="2"/>
  <c r="EK245" i="2"/>
  <c r="EM244" i="2"/>
  <c r="EL244" i="2"/>
  <c r="EK244" i="2"/>
  <c r="EM243" i="2"/>
  <c r="EL243" i="2"/>
  <c r="EK243" i="2"/>
  <c r="EM242" i="2"/>
  <c r="EL242" i="2"/>
  <c r="EK242" i="2"/>
  <c r="EM241" i="2"/>
  <c r="EL241" i="2"/>
  <c r="EK241" i="2"/>
  <c r="EM240" i="2"/>
  <c r="EL240" i="2"/>
  <c r="EK240" i="2"/>
  <c r="EM239" i="2"/>
  <c r="EL239" i="2"/>
  <c r="EK239" i="2"/>
  <c r="EM238" i="2"/>
  <c r="EL238" i="2"/>
  <c r="EK238" i="2"/>
  <c r="EM237" i="2"/>
  <c r="EL237" i="2"/>
  <c r="EK237" i="2"/>
  <c r="EM236" i="2"/>
  <c r="EL236" i="2"/>
  <c r="EK236" i="2"/>
  <c r="EM235" i="2"/>
  <c r="EL235" i="2"/>
  <c r="EK235" i="2"/>
  <c r="EM234" i="2"/>
  <c r="EL234" i="2"/>
  <c r="EK234" i="2"/>
  <c r="EM233" i="2"/>
  <c r="EL233" i="2"/>
  <c r="EK233" i="2"/>
  <c r="EM232" i="2"/>
  <c r="EL232" i="2"/>
  <c r="EK232" i="2"/>
  <c r="EM231" i="2"/>
  <c r="EL231" i="2"/>
  <c r="EK231" i="2"/>
  <c r="EM230" i="2"/>
  <c r="EL230" i="2"/>
  <c r="EK230" i="2"/>
  <c r="EM229" i="2"/>
  <c r="EL229" i="2"/>
  <c r="EK229" i="2"/>
  <c r="EM228" i="2"/>
  <c r="EL228" i="2"/>
  <c r="EK228" i="2"/>
  <c r="EM227" i="2"/>
  <c r="EL227" i="2"/>
  <c r="EK227" i="2"/>
  <c r="EM226" i="2"/>
  <c r="EL226" i="2"/>
  <c r="EK226" i="2"/>
  <c r="EM225" i="2"/>
  <c r="EL225" i="2"/>
  <c r="EK225" i="2"/>
  <c r="EM224" i="2"/>
  <c r="EL224" i="2"/>
  <c r="EK224" i="2"/>
  <c r="EM223" i="2"/>
  <c r="EL223" i="2"/>
  <c r="EK223" i="2"/>
  <c r="EM222" i="2"/>
  <c r="EL222" i="2"/>
  <c r="EK222" i="2"/>
  <c r="EM221" i="2"/>
  <c r="EL221" i="2"/>
  <c r="EK221" i="2"/>
  <c r="EM220" i="2"/>
  <c r="EL220" i="2"/>
  <c r="EK220" i="2"/>
  <c r="EM219" i="2"/>
  <c r="EL219" i="2"/>
  <c r="EK219" i="2"/>
  <c r="EM218" i="2"/>
  <c r="EL218" i="2"/>
  <c r="EK218" i="2"/>
  <c r="EM217" i="2"/>
  <c r="EL217" i="2"/>
  <c r="EK217" i="2"/>
  <c r="EM216" i="2"/>
  <c r="EL216" i="2"/>
  <c r="EK216" i="2"/>
  <c r="EM215" i="2"/>
  <c r="EL215" i="2"/>
  <c r="EK215" i="2"/>
  <c r="EM214" i="2"/>
  <c r="EL214" i="2"/>
  <c r="EK214" i="2"/>
  <c r="EM213" i="2"/>
  <c r="EL213" i="2"/>
  <c r="EK213" i="2"/>
  <c r="EM212" i="2"/>
  <c r="EL212" i="2"/>
  <c r="EK212" i="2"/>
  <c r="EM211" i="2"/>
  <c r="EL211" i="2"/>
  <c r="EK211" i="2"/>
  <c r="EM210" i="2"/>
  <c r="EL210" i="2"/>
  <c r="EK210" i="2"/>
  <c r="EM209" i="2"/>
  <c r="EL209" i="2"/>
  <c r="EK209" i="2"/>
  <c r="EM208" i="2"/>
  <c r="EL208" i="2"/>
  <c r="EK208" i="2"/>
  <c r="EM207" i="2"/>
  <c r="EL207" i="2"/>
  <c r="EK207" i="2"/>
  <c r="EM206" i="2"/>
  <c r="EL206" i="2"/>
  <c r="EK206" i="2"/>
  <c r="EM205" i="2"/>
  <c r="EL205" i="2"/>
  <c r="EK205" i="2"/>
  <c r="EM204" i="2"/>
  <c r="EL204" i="2"/>
  <c r="EK204" i="2"/>
  <c r="EM203" i="2"/>
  <c r="EL203" i="2"/>
  <c r="EK203" i="2"/>
  <c r="EM202" i="2"/>
  <c r="EL202" i="2"/>
  <c r="EK202" i="2"/>
  <c r="EM201" i="2"/>
  <c r="EL201" i="2"/>
  <c r="EK201" i="2"/>
  <c r="EM200" i="2"/>
  <c r="EL200" i="2"/>
  <c r="EK200" i="2"/>
  <c r="EM199" i="2"/>
  <c r="EL199" i="2"/>
  <c r="EK199" i="2"/>
  <c r="EM198" i="2"/>
  <c r="EL198" i="2"/>
  <c r="EK198" i="2"/>
  <c r="EM197" i="2"/>
  <c r="EL197" i="2"/>
  <c r="EK197" i="2"/>
  <c r="EM196" i="2"/>
  <c r="EL196" i="2"/>
  <c r="EK196" i="2"/>
  <c r="EM195" i="2"/>
  <c r="EL195" i="2"/>
  <c r="EK195" i="2"/>
  <c r="EM194" i="2"/>
  <c r="EL194" i="2"/>
  <c r="EK194" i="2"/>
  <c r="EM193" i="2"/>
  <c r="EL193" i="2"/>
  <c r="EK193" i="2"/>
  <c r="EM192" i="2"/>
  <c r="EL192" i="2"/>
  <c r="EK192" i="2"/>
  <c r="EM191" i="2"/>
  <c r="EL191" i="2"/>
  <c r="EK191" i="2"/>
  <c r="EM190" i="2"/>
  <c r="EL190" i="2"/>
  <c r="EK190" i="2"/>
  <c r="EM189" i="2"/>
  <c r="EL189" i="2"/>
  <c r="EK189" i="2"/>
  <c r="EM188" i="2"/>
  <c r="EL188" i="2"/>
  <c r="EK188" i="2"/>
  <c r="EM187" i="2"/>
  <c r="EL187" i="2"/>
  <c r="EK187" i="2"/>
  <c r="EM186" i="2"/>
  <c r="EL186" i="2"/>
  <c r="EK186" i="2"/>
  <c r="EM185" i="2"/>
  <c r="EL185" i="2"/>
  <c r="EK185" i="2"/>
  <c r="EM184" i="2"/>
  <c r="EL184" i="2"/>
  <c r="EK184" i="2"/>
  <c r="EM183" i="2"/>
  <c r="EL183" i="2"/>
  <c r="EK183" i="2"/>
  <c r="EM182" i="2"/>
  <c r="EL182" i="2"/>
  <c r="EK182" i="2"/>
  <c r="EM181" i="2"/>
  <c r="EL181" i="2"/>
  <c r="EK181" i="2"/>
  <c r="EM180" i="2"/>
  <c r="EL180" i="2"/>
  <c r="EK180" i="2"/>
  <c r="EM179" i="2"/>
  <c r="EL179" i="2"/>
  <c r="EK179" i="2"/>
  <c r="EM178" i="2"/>
  <c r="EL178" i="2"/>
  <c r="EK178" i="2"/>
  <c r="EM177" i="2"/>
  <c r="EL177" i="2"/>
  <c r="EK177" i="2"/>
  <c r="EM176" i="2"/>
  <c r="EL176" i="2"/>
  <c r="EK176" i="2"/>
  <c r="EM175" i="2"/>
  <c r="EL175" i="2"/>
  <c r="EK175" i="2"/>
  <c r="EM174" i="2"/>
  <c r="EL174" i="2"/>
  <c r="EK174" i="2"/>
  <c r="EM173" i="2"/>
  <c r="EL173" i="2"/>
  <c r="EK173" i="2"/>
  <c r="EM172" i="2"/>
  <c r="EL172" i="2"/>
  <c r="EK172" i="2"/>
  <c r="EM171" i="2"/>
  <c r="EL171" i="2"/>
  <c r="EK171" i="2"/>
  <c r="EM170" i="2"/>
  <c r="EL170" i="2"/>
  <c r="EK170" i="2"/>
  <c r="EM169" i="2"/>
  <c r="EL169" i="2"/>
  <c r="EK169" i="2"/>
  <c r="EM168" i="2"/>
  <c r="EL168" i="2"/>
  <c r="EK168" i="2"/>
  <c r="EM167" i="2"/>
  <c r="EL167" i="2"/>
  <c r="EK167" i="2"/>
  <c r="EM166" i="2"/>
  <c r="EL166" i="2"/>
  <c r="EK166" i="2"/>
  <c r="EM165" i="2"/>
  <c r="EL165" i="2"/>
  <c r="EK165" i="2"/>
  <c r="EM164" i="2"/>
  <c r="EL164" i="2"/>
  <c r="EK164" i="2"/>
  <c r="EM163" i="2"/>
  <c r="EL163" i="2"/>
  <c r="EK163" i="2"/>
  <c r="EM162" i="2"/>
  <c r="EL162" i="2"/>
  <c r="EK162" i="2"/>
  <c r="EM161" i="2"/>
  <c r="EL161" i="2"/>
  <c r="EK161" i="2"/>
  <c r="EM160" i="2"/>
  <c r="EL160" i="2"/>
  <c r="EK160" i="2"/>
  <c r="EM159" i="2"/>
  <c r="EL159" i="2"/>
  <c r="EK159" i="2"/>
  <c r="EM158" i="2"/>
  <c r="EL158" i="2"/>
  <c r="EK158" i="2"/>
  <c r="EM157" i="2"/>
  <c r="EL157" i="2"/>
  <c r="EK157" i="2"/>
  <c r="EM156" i="2"/>
  <c r="EL156" i="2"/>
  <c r="EK156" i="2"/>
  <c r="EM155" i="2"/>
  <c r="EL155" i="2"/>
  <c r="EK155" i="2"/>
  <c r="EM154" i="2"/>
  <c r="EL154" i="2"/>
  <c r="EK154" i="2"/>
  <c r="EM153" i="2"/>
  <c r="EL153" i="2"/>
  <c r="EK153" i="2"/>
  <c r="EM152" i="2"/>
  <c r="EL152" i="2"/>
  <c r="EK152" i="2"/>
  <c r="EM151" i="2"/>
  <c r="EL151" i="2"/>
  <c r="EK151" i="2"/>
  <c r="EM150" i="2"/>
  <c r="EL150" i="2"/>
  <c r="EK150" i="2"/>
  <c r="EM149" i="2"/>
  <c r="EL149" i="2"/>
  <c r="EK149" i="2"/>
  <c r="EM148" i="2"/>
  <c r="EL148" i="2"/>
  <c r="EK148" i="2"/>
  <c r="EM147" i="2"/>
  <c r="EL147" i="2"/>
  <c r="EK147" i="2"/>
  <c r="EM146" i="2"/>
  <c r="EL146" i="2"/>
  <c r="EK146" i="2"/>
  <c r="EM145" i="2"/>
  <c r="EL145" i="2"/>
  <c r="EK145" i="2"/>
  <c r="EM144" i="2"/>
  <c r="EL144" i="2"/>
  <c r="EK144" i="2"/>
  <c r="EM143" i="2"/>
  <c r="EL143" i="2"/>
  <c r="EK143" i="2"/>
  <c r="EM142" i="2"/>
  <c r="EL142" i="2"/>
  <c r="EK142" i="2"/>
  <c r="EM141" i="2"/>
  <c r="EL141" i="2"/>
  <c r="EK141" i="2"/>
  <c r="EM140" i="2"/>
  <c r="EL140" i="2"/>
  <c r="EK140" i="2"/>
  <c r="EM139" i="2"/>
  <c r="EL139" i="2"/>
  <c r="EK139" i="2"/>
  <c r="EM138" i="2"/>
  <c r="EL138" i="2"/>
  <c r="EK138" i="2"/>
  <c r="EM137" i="2"/>
  <c r="EL137" i="2"/>
  <c r="EK137" i="2"/>
  <c r="EM136" i="2"/>
  <c r="EL136" i="2"/>
  <c r="EK136" i="2"/>
  <c r="EM135" i="2"/>
  <c r="EL135" i="2"/>
  <c r="EK135" i="2"/>
  <c r="EM134" i="2"/>
  <c r="EL134" i="2"/>
  <c r="EK134" i="2"/>
  <c r="EM133" i="2"/>
  <c r="EL133" i="2"/>
  <c r="EK133" i="2"/>
  <c r="EM132" i="2"/>
  <c r="EL132" i="2"/>
  <c r="EK132" i="2"/>
  <c r="EM131" i="2"/>
  <c r="EL131" i="2"/>
  <c r="EK131" i="2"/>
  <c r="EM130" i="2"/>
  <c r="EL130" i="2"/>
  <c r="EK130" i="2"/>
  <c r="EM129" i="2"/>
  <c r="EL129" i="2"/>
  <c r="EK129" i="2"/>
  <c r="EM128" i="2"/>
  <c r="EL128" i="2"/>
  <c r="EK128" i="2"/>
  <c r="EM127" i="2"/>
  <c r="EL127" i="2"/>
  <c r="EK127" i="2"/>
  <c r="EM126" i="2"/>
  <c r="EL126" i="2"/>
  <c r="EK126" i="2"/>
  <c r="EM125" i="2"/>
  <c r="EL125" i="2"/>
  <c r="EK125" i="2"/>
  <c r="EM124" i="2"/>
  <c r="EL124" i="2"/>
  <c r="EK124" i="2"/>
  <c r="EM123" i="2"/>
  <c r="EL123" i="2"/>
  <c r="EK123" i="2"/>
  <c r="EM122" i="2"/>
  <c r="EL122" i="2"/>
  <c r="EK122" i="2"/>
  <c r="EM121" i="2"/>
  <c r="EL121" i="2"/>
  <c r="EK121" i="2"/>
  <c r="EM120" i="2"/>
  <c r="EL120" i="2"/>
  <c r="EK120" i="2"/>
  <c r="EM119" i="2"/>
  <c r="EL119" i="2"/>
  <c r="EK119" i="2"/>
  <c r="EM118" i="2"/>
  <c r="EL118" i="2"/>
  <c r="EK118" i="2"/>
  <c r="EM117" i="2"/>
  <c r="EL117" i="2"/>
  <c r="EK117" i="2"/>
  <c r="EM116" i="2"/>
  <c r="EL116" i="2"/>
  <c r="EK116" i="2"/>
  <c r="EM115" i="2"/>
  <c r="EL115" i="2"/>
  <c r="EK115" i="2"/>
  <c r="EM114" i="2"/>
  <c r="EL114" i="2"/>
  <c r="EK114" i="2"/>
  <c r="EM113" i="2"/>
  <c r="EL113" i="2"/>
  <c r="EK113" i="2"/>
  <c r="EM112" i="2"/>
  <c r="EL112" i="2"/>
  <c r="EK112" i="2"/>
  <c r="EM111" i="2"/>
  <c r="EL111" i="2"/>
  <c r="EK111" i="2"/>
  <c r="EM110" i="2"/>
  <c r="EL110" i="2"/>
  <c r="EK110" i="2"/>
  <c r="EM109" i="2"/>
  <c r="EL109" i="2"/>
  <c r="EK109" i="2"/>
  <c r="EM108" i="2"/>
  <c r="EL108" i="2"/>
  <c r="EK108" i="2"/>
  <c r="EM107" i="2"/>
  <c r="EL107" i="2"/>
  <c r="EK107" i="2"/>
  <c r="EM106" i="2"/>
  <c r="EL106" i="2"/>
  <c r="EK106" i="2"/>
  <c r="EM105" i="2"/>
  <c r="EL105" i="2"/>
  <c r="EK105" i="2"/>
  <c r="EM104" i="2"/>
  <c r="EL104" i="2"/>
  <c r="EK104" i="2"/>
  <c r="EM103" i="2"/>
  <c r="EL103" i="2"/>
  <c r="EK103" i="2"/>
  <c r="EM102" i="2"/>
  <c r="EL102" i="2"/>
  <c r="EK102" i="2"/>
  <c r="EM101" i="2"/>
  <c r="EL101" i="2"/>
  <c r="EK101" i="2"/>
  <c r="EM100" i="2"/>
  <c r="EL100" i="2"/>
  <c r="EK100" i="2"/>
  <c r="EM99" i="2"/>
  <c r="EL99" i="2"/>
  <c r="EK99" i="2"/>
  <c r="EM98" i="2"/>
  <c r="EL98" i="2"/>
  <c r="EK98" i="2"/>
  <c r="EM97" i="2"/>
  <c r="EL97" i="2"/>
  <c r="EK97" i="2"/>
  <c r="EM96" i="2"/>
  <c r="EL96" i="2"/>
  <c r="EK96" i="2"/>
  <c r="EM95" i="2"/>
  <c r="EL95" i="2"/>
  <c r="EK95" i="2"/>
  <c r="EM94" i="2"/>
  <c r="EL94" i="2"/>
  <c r="EK94" i="2"/>
  <c r="EM93" i="2"/>
  <c r="EL93" i="2"/>
  <c r="EK93" i="2"/>
  <c r="EM92" i="2"/>
  <c r="EL92" i="2"/>
  <c r="EK92" i="2"/>
  <c r="EM91" i="2"/>
  <c r="EL91" i="2"/>
  <c r="EK91" i="2"/>
  <c r="EM90" i="2"/>
  <c r="EL90" i="2"/>
  <c r="EK90" i="2"/>
  <c r="EM89" i="2"/>
  <c r="EL89" i="2"/>
  <c r="EK89" i="2"/>
  <c r="EM88" i="2"/>
  <c r="EL88" i="2"/>
  <c r="EK88" i="2"/>
  <c r="EM87" i="2"/>
  <c r="EL87" i="2"/>
  <c r="EK87" i="2"/>
  <c r="EM86" i="2"/>
  <c r="EL86" i="2"/>
  <c r="EK86" i="2"/>
  <c r="EM85" i="2"/>
  <c r="EL85" i="2"/>
  <c r="EK85" i="2"/>
  <c r="EM84" i="2"/>
  <c r="EL84" i="2"/>
  <c r="EK84" i="2"/>
  <c r="EM83" i="2"/>
  <c r="EL83" i="2"/>
  <c r="EK83" i="2"/>
  <c r="EM82" i="2"/>
  <c r="EL82" i="2"/>
  <c r="EK82" i="2"/>
  <c r="EM81" i="2"/>
  <c r="EL81" i="2"/>
  <c r="EK81" i="2"/>
  <c r="EM80" i="2"/>
  <c r="EL80" i="2"/>
  <c r="EK80" i="2"/>
  <c r="EM79" i="2"/>
  <c r="EL79" i="2"/>
  <c r="EK79" i="2"/>
  <c r="EM78" i="2"/>
  <c r="EL78" i="2"/>
  <c r="EK78" i="2"/>
  <c r="EM77" i="2"/>
  <c r="EL77" i="2"/>
  <c r="EK77" i="2"/>
  <c r="EM76" i="2"/>
  <c r="EL76" i="2"/>
  <c r="EK76" i="2"/>
  <c r="EM75" i="2"/>
  <c r="EL75" i="2"/>
  <c r="EK75" i="2"/>
  <c r="EM74" i="2"/>
  <c r="EL74" i="2"/>
  <c r="EK74" i="2"/>
  <c r="EM73" i="2"/>
  <c r="EL73" i="2"/>
  <c r="EK73" i="2"/>
  <c r="EM72" i="2"/>
  <c r="EL72" i="2"/>
  <c r="EK72" i="2"/>
  <c r="EM71" i="2"/>
  <c r="EL71" i="2"/>
  <c r="EK71" i="2"/>
  <c r="EM70" i="2"/>
  <c r="EL70" i="2"/>
  <c r="EK70" i="2"/>
  <c r="EM69" i="2"/>
  <c r="EL69" i="2"/>
  <c r="EK69" i="2"/>
  <c r="EM68" i="2"/>
  <c r="EL68" i="2"/>
  <c r="EK68" i="2"/>
  <c r="EM67" i="2"/>
  <c r="EL67" i="2"/>
  <c r="EK67" i="2"/>
  <c r="EM66" i="2"/>
  <c r="EL66" i="2"/>
  <c r="EK66" i="2"/>
  <c r="EM65" i="2"/>
  <c r="EL65" i="2"/>
  <c r="EK65" i="2"/>
  <c r="EM64" i="2"/>
  <c r="EL64" i="2"/>
  <c r="EK64" i="2"/>
  <c r="EM63" i="2"/>
  <c r="EL63" i="2"/>
  <c r="EK63" i="2"/>
  <c r="EM62" i="2"/>
  <c r="EL62" i="2"/>
  <c r="EK62" i="2"/>
  <c r="EM61" i="2"/>
  <c r="EL61" i="2"/>
  <c r="EK61" i="2"/>
  <c r="EM60" i="2"/>
  <c r="EL60" i="2"/>
  <c r="EK60" i="2"/>
  <c r="EM59" i="2"/>
  <c r="EL59" i="2"/>
  <c r="EK59" i="2"/>
  <c r="EM58" i="2"/>
  <c r="EL58" i="2"/>
  <c r="EK58" i="2"/>
  <c r="EM57" i="2"/>
  <c r="EL57" i="2"/>
  <c r="EK57" i="2"/>
  <c r="EM56" i="2"/>
  <c r="EL56" i="2"/>
  <c r="EK56" i="2"/>
  <c r="EM55" i="2"/>
  <c r="EL55" i="2"/>
  <c r="EK55" i="2"/>
  <c r="EM54" i="2"/>
  <c r="EL54" i="2"/>
  <c r="EK54" i="2"/>
  <c r="EM53" i="2"/>
  <c r="EL53" i="2"/>
  <c r="EK53" i="2"/>
  <c r="EM52" i="2"/>
  <c r="EL52" i="2"/>
  <c r="EK52" i="2"/>
  <c r="EM51" i="2"/>
  <c r="EL51" i="2"/>
  <c r="EK51" i="2"/>
  <c r="EM50" i="2"/>
  <c r="EL50" i="2"/>
  <c r="EK50" i="2"/>
  <c r="EM49" i="2"/>
  <c r="EL49" i="2"/>
  <c r="EK49" i="2"/>
  <c r="EM48" i="2"/>
  <c r="EL48" i="2"/>
  <c r="EK48" i="2"/>
  <c r="EM47" i="2"/>
  <c r="EL47" i="2"/>
  <c r="EK47" i="2"/>
  <c r="EM46" i="2"/>
  <c r="EL46" i="2"/>
  <c r="EK46" i="2"/>
  <c r="EM45" i="2"/>
  <c r="EL45" i="2"/>
  <c r="EK45" i="2"/>
  <c r="EM44" i="2"/>
  <c r="EL44" i="2"/>
  <c r="EK44" i="2"/>
  <c r="EM43" i="2"/>
  <c r="EL43" i="2"/>
  <c r="EK43" i="2"/>
  <c r="EM42" i="2"/>
  <c r="EL42" i="2"/>
  <c r="EK42" i="2"/>
  <c r="EM41" i="2"/>
  <c r="EL41" i="2"/>
  <c r="EK41" i="2"/>
  <c r="EM40" i="2"/>
  <c r="EL40" i="2"/>
  <c r="EK40" i="2"/>
  <c r="EM39" i="2"/>
  <c r="EL39" i="2"/>
  <c r="EK39" i="2"/>
  <c r="EM38" i="2"/>
  <c r="EL38" i="2"/>
  <c r="EK38" i="2"/>
  <c r="EM37" i="2"/>
  <c r="EL37" i="2"/>
  <c r="EK37" i="2"/>
  <c r="EM36" i="2"/>
  <c r="EL36" i="2"/>
  <c r="EK36" i="2"/>
  <c r="EM35" i="2"/>
  <c r="EL35" i="2"/>
  <c r="EK35" i="2"/>
  <c r="EM34" i="2"/>
  <c r="EL34" i="2"/>
  <c r="EK34" i="2"/>
  <c r="EM33" i="2"/>
  <c r="EL33" i="2"/>
  <c r="EK33" i="2"/>
  <c r="EM32" i="2"/>
  <c r="EL32" i="2"/>
  <c r="EK32" i="2"/>
  <c r="EM31" i="2"/>
  <c r="EL31" i="2"/>
  <c r="EK31" i="2"/>
  <c r="EM30" i="2"/>
  <c r="EL30" i="2"/>
  <c r="EK30" i="2"/>
  <c r="EM29" i="2"/>
  <c r="EL29" i="2"/>
  <c r="EK29" i="2"/>
  <c r="EM28" i="2"/>
  <c r="EL28" i="2"/>
  <c r="EK28" i="2"/>
  <c r="EM27" i="2"/>
  <c r="EL27" i="2"/>
  <c r="EK27" i="2"/>
  <c r="EM26" i="2"/>
  <c r="EL26" i="2"/>
  <c r="EK26" i="2"/>
  <c r="EM25" i="2"/>
  <c r="EL25" i="2"/>
  <c r="EK25" i="2"/>
  <c r="EM24" i="2"/>
  <c r="EL24" i="2"/>
  <c r="EK24" i="2"/>
  <c r="EM23" i="2"/>
  <c r="EL23" i="2"/>
  <c r="EK23" i="2"/>
  <c r="EM22" i="2"/>
  <c r="EL22" i="2"/>
  <c r="EK22" i="2"/>
  <c r="EM21" i="2"/>
  <c r="EL21" i="2"/>
  <c r="EK21" i="2"/>
  <c r="EM20" i="2"/>
  <c r="EL20" i="2"/>
  <c r="EK20" i="2"/>
  <c r="EM19" i="2"/>
  <c r="EL19" i="2"/>
  <c r="EK19" i="2"/>
  <c r="EM18" i="2"/>
  <c r="EL18" i="2"/>
  <c r="EK18" i="2"/>
  <c r="EM17" i="2"/>
  <c r="EL17" i="2"/>
  <c r="EK17" i="2"/>
  <c r="EM16" i="2"/>
  <c r="EL16" i="2"/>
  <c r="EK16" i="2"/>
  <c r="EM15" i="2"/>
  <c r="EL15" i="2"/>
  <c r="EK15" i="2"/>
  <c r="EM14" i="2"/>
  <c r="EL14" i="2"/>
  <c r="EK14" i="2"/>
  <c r="EM13" i="2"/>
  <c r="EL13" i="2"/>
  <c r="EK13" i="2"/>
  <c r="EM12" i="2"/>
  <c r="EL12" i="2"/>
  <c r="EK12" i="2"/>
  <c r="EM11" i="2"/>
  <c r="EL11" i="2"/>
  <c r="EK11" i="2"/>
  <c r="EM10" i="2"/>
  <c r="EL10" i="2"/>
  <c r="EK10" i="2"/>
  <c r="EM9" i="2"/>
  <c r="EL9" i="2"/>
  <c r="EK9" i="2"/>
  <c r="EM8" i="2"/>
  <c r="EL8" i="2"/>
  <c r="EK8" i="2"/>
  <c r="EM7" i="2"/>
  <c r="EL7" i="2"/>
  <c r="EK7" i="2"/>
  <c r="EM6" i="2"/>
  <c r="EL6" i="2"/>
  <c r="EK6" i="2"/>
  <c r="EM5" i="2"/>
  <c r="EL5" i="2"/>
  <c r="EK5" i="2"/>
  <c r="EM4" i="2"/>
  <c r="EL4" i="2"/>
  <c r="EK4" i="2"/>
  <c r="EM3" i="2"/>
  <c r="EL3" i="2"/>
  <c r="EK3" i="2"/>
  <c r="EM2" i="2"/>
  <c r="EL2" i="2"/>
  <c r="EK2" i="2"/>
  <c r="EG1570" i="2"/>
  <c r="EF1570" i="2"/>
  <c r="EE1570" i="2"/>
  <c r="EG1569" i="2"/>
  <c r="EF1569" i="2"/>
  <c r="EE1569" i="2"/>
  <c r="EG1568" i="2"/>
  <c r="EF1568" i="2"/>
  <c r="EE1568" i="2"/>
  <c r="EG1567" i="2"/>
  <c r="EF1567" i="2"/>
  <c r="EE1567" i="2"/>
  <c r="EG1566" i="2"/>
  <c r="EF1566" i="2"/>
  <c r="EE1566" i="2"/>
  <c r="EG1565" i="2"/>
  <c r="EF1565" i="2"/>
  <c r="EE1565" i="2"/>
  <c r="EG1564" i="2"/>
  <c r="EF1564" i="2"/>
  <c r="EE1564" i="2"/>
  <c r="EG1563" i="2"/>
  <c r="EF1563" i="2"/>
  <c r="EE1563" i="2"/>
  <c r="EG1562" i="2"/>
  <c r="EF1562" i="2"/>
  <c r="EE1562" i="2"/>
  <c r="EG1561" i="2"/>
  <c r="EF1561" i="2"/>
  <c r="EE1561" i="2"/>
  <c r="EG1560" i="2"/>
  <c r="EF1560" i="2"/>
  <c r="EE1560" i="2"/>
  <c r="EG1559" i="2"/>
  <c r="EF1559" i="2"/>
  <c r="EE1559" i="2"/>
  <c r="EG1558" i="2"/>
  <c r="EF1558" i="2"/>
  <c r="EE1558" i="2"/>
  <c r="EG1557" i="2"/>
  <c r="EF1557" i="2"/>
  <c r="EE1557" i="2"/>
  <c r="EG1556" i="2"/>
  <c r="EF1556" i="2"/>
  <c r="EE1556" i="2"/>
  <c r="EG1555" i="2"/>
  <c r="EF1555" i="2"/>
  <c r="EE1555" i="2"/>
  <c r="EG1554" i="2"/>
  <c r="EF1554" i="2"/>
  <c r="EE1554" i="2"/>
  <c r="EG1553" i="2"/>
  <c r="EF1553" i="2"/>
  <c r="EE1553" i="2"/>
  <c r="EG1552" i="2"/>
  <c r="EF1552" i="2"/>
  <c r="EE1552" i="2"/>
  <c r="EG1551" i="2"/>
  <c r="EF1551" i="2"/>
  <c r="EE1551" i="2"/>
  <c r="EG1550" i="2"/>
  <c r="EF1550" i="2"/>
  <c r="EE1550" i="2"/>
  <c r="EG1549" i="2"/>
  <c r="EF1549" i="2"/>
  <c r="EE1549" i="2"/>
  <c r="EG1548" i="2"/>
  <c r="EF1548" i="2"/>
  <c r="EE1548" i="2"/>
  <c r="EG1547" i="2"/>
  <c r="EF1547" i="2"/>
  <c r="EE1547" i="2"/>
  <c r="EG1546" i="2"/>
  <c r="EF1546" i="2"/>
  <c r="EE1546" i="2"/>
  <c r="EG1545" i="2"/>
  <c r="EF1545" i="2"/>
  <c r="EE1545" i="2"/>
  <c r="EG1544" i="2"/>
  <c r="EF1544" i="2"/>
  <c r="EE1544" i="2"/>
  <c r="EG1543" i="2"/>
  <c r="EF1543" i="2"/>
  <c r="EE1543" i="2"/>
  <c r="EG1542" i="2"/>
  <c r="EF1542" i="2"/>
  <c r="EE1542" i="2"/>
  <c r="EG1541" i="2"/>
  <c r="EF1541" i="2"/>
  <c r="EE1541" i="2"/>
  <c r="EG1540" i="2"/>
  <c r="EF1540" i="2"/>
  <c r="EE1540" i="2"/>
  <c r="EG1539" i="2"/>
  <c r="EF1539" i="2"/>
  <c r="EE1539" i="2"/>
  <c r="EG1538" i="2"/>
  <c r="EF1538" i="2"/>
  <c r="EE1538" i="2"/>
  <c r="EG1537" i="2"/>
  <c r="EF1537" i="2"/>
  <c r="EE1537" i="2"/>
  <c r="EG1536" i="2"/>
  <c r="EF1536" i="2"/>
  <c r="EE1536" i="2"/>
  <c r="EG1535" i="2"/>
  <c r="EF1535" i="2"/>
  <c r="EE1535" i="2"/>
  <c r="EG1534" i="2"/>
  <c r="EF1534" i="2"/>
  <c r="EE1534" i="2"/>
  <c r="EG1533" i="2"/>
  <c r="EF1533" i="2"/>
  <c r="EE1533" i="2"/>
  <c r="EG1532" i="2"/>
  <c r="EF1532" i="2"/>
  <c r="EE1532" i="2"/>
  <c r="EG1531" i="2"/>
  <c r="EF1531" i="2"/>
  <c r="EE1531" i="2"/>
  <c r="EG1530" i="2"/>
  <c r="EF1530" i="2"/>
  <c r="EE1530" i="2"/>
  <c r="EG1529" i="2"/>
  <c r="EF1529" i="2"/>
  <c r="EE1529" i="2"/>
  <c r="EG1528" i="2"/>
  <c r="EF1528" i="2"/>
  <c r="EE1528" i="2"/>
  <c r="EG1527" i="2"/>
  <c r="EF1527" i="2"/>
  <c r="EE1527" i="2"/>
  <c r="EG1526" i="2"/>
  <c r="EF1526" i="2"/>
  <c r="EE1526" i="2"/>
  <c r="EG1525" i="2"/>
  <c r="EF1525" i="2"/>
  <c r="EE1525" i="2"/>
  <c r="EG1524" i="2"/>
  <c r="EF1524" i="2"/>
  <c r="EE1524" i="2"/>
  <c r="EG1523" i="2"/>
  <c r="EF1523" i="2"/>
  <c r="EE1523" i="2"/>
  <c r="EG1522" i="2"/>
  <c r="EF1522" i="2"/>
  <c r="EE1522" i="2"/>
  <c r="EG1521" i="2"/>
  <c r="EF1521" i="2"/>
  <c r="EE1521" i="2"/>
  <c r="EG1520" i="2"/>
  <c r="EF1520" i="2"/>
  <c r="EE1520" i="2"/>
  <c r="EG1519" i="2"/>
  <c r="EF1519" i="2"/>
  <c r="EE1519" i="2"/>
  <c r="EG1518" i="2"/>
  <c r="EF1518" i="2"/>
  <c r="EE1518" i="2"/>
  <c r="EG1517" i="2"/>
  <c r="EF1517" i="2"/>
  <c r="EE1517" i="2"/>
  <c r="EG1516" i="2"/>
  <c r="EF1516" i="2"/>
  <c r="EE1516" i="2"/>
  <c r="EG1515" i="2"/>
  <c r="EF1515" i="2"/>
  <c r="EE1515" i="2"/>
  <c r="EG1514" i="2"/>
  <c r="EF1514" i="2"/>
  <c r="EE1514" i="2"/>
  <c r="EG1513" i="2"/>
  <c r="EF1513" i="2"/>
  <c r="EE1513" i="2"/>
  <c r="EG1512" i="2"/>
  <c r="EF1512" i="2"/>
  <c r="EE1512" i="2"/>
  <c r="EG1511" i="2"/>
  <c r="EF1511" i="2"/>
  <c r="EE1511" i="2"/>
  <c r="EG1510" i="2"/>
  <c r="EF1510" i="2"/>
  <c r="EE1510" i="2"/>
  <c r="EG1509" i="2"/>
  <c r="EF1509" i="2"/>
  <c r="EE1509" i="2"/>
  <c r="EG1508" i="2"/>
  <c r="EF1508" i="2"/>
  <c r="EE1508" i="2"/>
  <c r="EG1507" i="2"/>
  <c r="EF1507" i="2"/>
  <c r="EE1507" i="2"/>
  <c r="EG1506" i="2"/>
  <c r="EF1506" i="2"/>
  <c r="EE1506" i="2"/>
  <c r="EG1505" i="2"/>
  <c r="EF1505" i="2"/>
  <c r="EE1505" i="2"/>
  <c r="EG1504" i="2"/>
  <c r="EF1504" i="2"/>
  <c r="EE1504" i="2"/>
  <c r="EG1503" i="2"/>
  <c r="EF1503" i="2"/>
  <c r="EE1503" i="2"/>
  <c r="EG1502" i="2"/>
  <c r="EF1502" i="2"/>
  <c r="EE1502" i="2"/>
  <c r="EG1501" i="2"/>
  <c r="EF1501" i="2"/>
  <c r="EE1501" i="2"/>
  <c r="EG1500" i="2"/>
  <c r="EF1500" i="2"/>
  <c r="EE1500" i="2"/>
  <c r="EG1499" i="2"/>
  <c r="EF1499" i="2"/>
  <c r="EE1499" i="2"/>
  <c r="EG1498" i="2"/>
  <c r="EF1498" i="2"/>
  <c r="EE1498" i="2"/>
  <c r="EG1497" i="2"/>
  <c r="EF1497" i="2"/>
  <c r="EE1497" i="2"/>
  <c r="EG1496" i="2"/>
  <c r="EF1496" i="2"/>
  <c r="EE1496" i="2"/>
  <c r="EG1495" i="2"/>
  <c r="EF1495" i="2"/>
  <c r="EE1495" i="2"/>
  <c r="EG1494" i="2"/>
  <c r="EF1494" i="2"/>
  <c r="EE1494" i="2"/>
  <c r="EG1493" i="2"/>
  <c r="EF1493" i="2"/>
  <c r="EE1493" i="2"/>
  <c r="EG1492" i="2"/>
  <c r="EF1492" i="2"/>
  <c r="EE1492" i="2"/>
  <c r="EG1491" i="2"/>
  <c r="EF1491" i="2"/>
  <c r="EE1491" i="2"/>
  <c r="EG1490" i="2"/>
  <c r="EF1490" i="2"/>
  <c r="EE1490" i="2"/>
  <c r="EG1489" i="2"/>
  <c r="EF1489" i="2"/>
  <c r="EE1489" i="2"/>
  <c r="EG1488" i="2"/>
  <c r="EF1488" i="2"/>
  <c r="EE1488" i="2"/>
  <c r="EG1487" i="2"/>
  <c r="EF1487" i="2"/>
  <c r="EE1487" i="2"/>
  <c r="EG1486" i="2"/>
  <c r="EF1486" i="2"/>
  <c r="EE1486" i="2"/>
  <c r="EG1485" i="2"/>
  <c r="EF1485" i="2"/>
  <c r="EE1485" i="2"/>
  <c r="EG1484" i="2"/>
  <c r="EF1484" i="2"/>
  <c r="EE1484" i="2"/>
  <c r="EG1483" i="2"/>
  <c r="EF1483" i="2"/>
  <c r="EE1483" i="2"/>
  <c r="EG1482" i="2"/>
  <c r="EF1482" i="2"/>
  <c r="EE1482" i="2"/>
  <c r="EG1481" i="2"/>
  <c r="EF1481" i="2"/>
  <c r="EE1481" i="2"/>
  <c r="EG1480" i="2"/>
  <c r="EF1480" i="2"/>
  <c r="EE1480" i="2"/>
  <c r="EG1479" i="2"/>
  <c r="EF1479" i="2"/>
  <c r="EE1479" i="2"/>
  <c r="EG1478" i="2"/>
  <c r="EF1478" i="2"/>
  <c r="EE1478" i="2"/>
  <c r="EG1477" i="2"/>
  <c r="EF1477" i="2"/>
  <c r="EE1477" i="2"/>
  <c r="EG1476" i="2"/>
  <c r="EF1476" i="2"/>
  <c r="EE1476" i="2"/>
  <c r="EG1475" i="2"/>
  <c r="EF1475" i="2"/>
  <c r="EE1475" i="2"/>
  <c r="EG1474" i="2"/>
  <c r="EF1474" i="2"/>
  <c r="EE1474" i="2"/>
  <c r="EG1473" i="2"/>
  <c r="EF1473" i="2"/>
  <c r="EE1473" i="2"/>
  <c r="EG1472" i="2"/>
  <c r="EF1472" i="2"/>
  <c r="EE1472" i="2"/>
  <c r="EG1471" i="2"/>
  <c r="EF1471" i="2"/>
  <c r="EE1471" i="2"/>
  <c r="EG1470" i="2"/>
  <c r="EF1470" i="2"/>
  <c r="EE1470" i="2"/>
  <c r="EG1469" i="2"/>
  <c r="EF1469" i="2"/>
  <c r="EE1469" i="2"/>
  <c r="EG1468" i="2"/>
  <c r="EF1468" i="2"/>
  <c r="EE1468" i="2"/>
  <c r="EG1467" i="2"/>
  <c r="EF1467" i="2"/>
  <c r="EE1467" i="2"/>
  <c r="EG1466" i="2"/>
  <c r="EF1466" i="2"/>
  <c r="EE1466" i="2"/>
  <c r="EG1465" i="2"/>
  <c r="EF1465" i="2"/>
  <c r="EE1465" i="2"/>
  <c r="EG1464" i="2"/>
  <c r="EF1464" i="2"/>
  <c r="EE1464" i="2"/>
  <c r="EG1463" i="2"/>
  <c r="EF1463" i="2"/>
  <c r="EE1463" i="2"/>
  <c r="EG1462" i="2"/>
  <c r="EF1462" i="2"/>
  <c r="EE1462" i="2"/>
  <c r="EG1461" i="2"/>
  <c r="EF1461" i="2"/>
  <c r="EE1461" i="2"/>
  <c r="EG1460" i="2"/>
  <c r="EF1460" i="2"/>
  <c r="EE1460" i="2"/>
  <c r="EG1459" i="2"/>
  <c r="EF1459" i="2"/>
  <c r="EE1459" i="2"/>
  <c r="EG1458" i="2"/>
  <c r="EF1458" i="2"/>
  <c r="EE1458" i="2"/>
  <c r="EG1457" i="2"/>
  <c r="EF1457" i="2"/>
  <c r="EE1457" i="2"/>
  <c r="EG1456" i="2"/>
  <c r="EF1456" i="2"/>
  <c r="EE1456" i="2"/>
  <c r="EG1455" i="2"/>
  <c r="EF1455" i="2"/>
  <c r="EE1455" i="2"/>
  <c r="EG1454" i="2"/>
  <c r="EF1454" i="2"/>
  <c r="EE1454" i="2"/>
  <c r="EG1453" i="2"/>
  <c r="EF1453" i="2"/>
  <c r="EE1453" i="2"/>
  <c r="EG1452" i="2"/>
  <c r="EF1452" i="2"/>
  <c r="EE1452" i="2"/>
  <c r="EG1451" i="2"/>
  <c r="EF1451" i="2"/>
  <c r="EE1451" i="2"/>
  <c r="EG1450" i="2"/>
  <c r="EF1450" i="2"/>
  <c r="EE1450" i="2"/>
  <c r="EG1449" i="2"/>
  <c r="EF1449" i="2"/>
  <c r="EE1449" i="2"/>
  <c r="EG1448" i="2"/>
  <c r="EF1448" i="2"/>
  <c r="EE1448" i="2"/>
  <c r="EG1447" i="2"/>
  <c r="EF1447" i="2"/>
  <c r="EE1447" i="2"/>
  <c r="EG1446" i="2"/>
  <c r="EF1446" i="2"/>
  <c r="EE1446" i="2"/>
  <c r="EG1445" i="2"/>
  <c r="EF1445" i="2"/>
  <c r="EE1445" i="2"/>
  <c r="EG1444" i="2"/>
  <c r="EF1444" i="2"/>
  <c r="EE1444" i="2"/>
  <c r="EG1443" i="2"/>
  <c r="EF1443" i="2"/>
  <c r="EE1443" i="2"/>
  <c r="EG1442" i="2"/>
  <c r="EF1442" i="2"/>
  <c r="EE1442" i="2"/>
  <c r="EG1441" i="2"/>
  <c r="EF1441" i="2"/>
  <c r="EE1441" i="2"/>
  <c r="EG1440" i="2"/>
  <c r="EF1440" i="2"/>
  <c r="EE1440" i="2"/>
  <c r="EG1439" i="2"/>
  <c r="EF1439" i="2"/>
  <c r="EE1439" i="2"/>
  <c r="EG1438" i="2"/>
  <c r="EF1438" i="2"/>
  <c r="EE1438" i="2"/>
  <c r="EG1437" i="2"/>
  <c r="EF1437" i="2"/>
  <c r="EE1437" i="2"/>
  <c r="EG1436" i="2"/>
  <c r="EF1436" i="2"/>
  <c r="EE1436" i="2"/>
  <c r="EG1435" i="2"/>
  <c r="EF1435" i="2"/>
  <c r="EE1435" i="2"/>
  <c r="EG1434" i="2"/>
  <c r="EF1434" i="2"/>
  <c r="EE1434" i="2"/>
  <c r="EG1433" i="2"/>
  <c r="EF1433" i="2"/>
  <c r="EE1433" i="2"/>
  <c r="EG1432" i="2"/>
  <c r="EF1432" i="2"/>
  <c r="EE1432" i="2"/>
  <c r="EG1431" i="2"/>
  <c r="EF1431" i="2"/>
  <c r="EE1431" i="2"/>
  <c r="EG1430" i="2"/>
  <c r="EF1430" i="2"/>
  <c r="EE1430" i="2"/>
  <c r="EG1429" i="2"/>
  <c r="EF1429" i="2"/>
  <c r="EE1429" i="2"/>
  <c r="EG1428" i="2"/>
  <c r="EF1428" i="2"/>
  <c r="EE1428" i="2"/>
  <c r="EG1427" i="2"/>
  <c r="EF1427" i="2"/>
  <c r="EE1427" i="2"/>
  <c r="EG1426" i="2"/>
  <c r="EF1426" i="2"/>
  <c r="EE1426" i="2"/>
  <c r="EG1425" i="2"/>
  <c r="EF1425" i="2"/>
  <c r="EE1425" i="2"/>
  <c r="EG1424" i="2"/>
  <c r="EF1424" i="2"/>
  <c r="EE1424" i="2"/>
  <c r="EG1423" i="2"/>
  <c r="EF1423" i="2"/>
  <c r="EE1423" i="2"/>
  <c r="EG1422" i="2"/>
  <c r="EF1422" i="2"/>
  <c r="EE1422" i="2"/>
  <c r="EG1421" i="2"/>
  <c r="EF1421" i="2"/>
  <c r="EE1421" i="2"/>
  <c r="EG1420" i="2"/>
  <c r="EF1420" i="2"/>
  <c r="EE1420" i="2"/>
  <c r="EG1419" i="2"/>
  <c r="EF1419" i="2"/>
  <c r="EE1419" i="2"/>
  <c r="EG1418" i="2"/>
  <c r="EF1418" i="2"/>
  <c r="EE1418" i="2"/>
  <c r="EG1417" i="2"/>
  <c r="EF1417" i="2"/>
  <c r="EE1417" i="2"/>
  <c r="EG1416" i="2"/>
  <c r="EF1416" i="2"/>
  <c r="EE1416" i="2"/>
  <c r="EG1415" i="2"/>
  <c r="EF1415" i="2"/>
  <c r="EE1415" i="2"/>
  <c r="EG1414" i="2"/>
  <c r="EF1414" i="2"/>
  <c r="EE1414" i="2"/>
  <c r="EG1413" i="2"/>
  <c r="EF1413" i="2"/>
  <c r="EE1413" i="2"/>
  <c r="EG1412" i="2"/>
  <c r="EF1412" i="2"/>
  <c r="EE1412" i="2"/>
  <c r="EG1411" i="2"/>
  <c r="EF1411" i="2"/>
  <c r="EE1411" i="2"/>
  <c r="EG1410" i="2"/>
  <c r="EF1410" i="2"/>
  <c r="EE1410" i="2"/>
  <c r="EG1409" i="2"/>
  <c r="EF1409" i="2"/>
  <c r="EE1409" i="2"/>
  <c r="EG1408" i="2"/>
  <c r="EF1408" i="2"/>
  <c r="EE1408" i="2"/>
  <c r="EG1407" i="2"/>
  <c r="EF1407" i="2"/>
  <c r="EE1407" i="2"/>
  <c r="EG1406" i="2"/>
  <c r="EF1406" i="2"/>
  <c r="EE1406" i="2"/>
  <c r="EG1405" i="2"/>
  <c r="EF1405" i="2"/>
  <c r="EE1405" i="2"/>
  <c r="EG1404" i="2"/>
  <c r="EF1404" i="2"/>
  <c r="EE1404" i="2"/>
  <c r="EG1403" i="2"/>
  <c r="EF1403" i="2"/>
  <c r="EE1403" i="2"/>
  <c r="EG1402" i="2"/>
  <c r="EF1402" i="2"/>
  <c r="EE1402" i="2"/>
  <c r="EG1401" i="2"/>
  <c r="EF1401" i="2"/>
  <c r="EE1401" i="2"/>
  <c r="EG1400" i="2"/>
  <c r="EF1400" i="2"/>
  <c r="EE1400" i="2"/>
  <c r="EG1399" i="2"/>
  <c r="EF1399" i="2"/>
  <c r="EE1399" i="2"/>
  <c r="EG1398" i="2"/>
  <c r="EF1398" i="2"/>
  <c r="EE1398" i="2"/>
  <c r="EG1397" i="2"/>
  <c r="EF1397" i="2"/>
  <c r="EE1397" i="2"/>
  <c r="EG1396" i="2"/>
  <c r="EF1396" i="2"/>
  <c r="EE1396" i="2"/>
  <c r="EG1395" i="2"/>
  <c r="EF1395" i="2"/>
  <c r="EE1395" i="2"/>
  <c r="EG1394" i="2"/>
  <c r="EF1394" i="2"/>
  <c r="EE1394" i="2"/>
  <c r="EG1393" i="2"/>
  <c r="EF1393" i="2"/>
  <c r="EE1393" i="2"/>
  <c r="EG1392" i="2"/>
  <c r="EF1392" i="2"/>
  <c r="EE1392" i="2"/>
  <c r="EG1391" i="2"/>
  <c r="EF1391" i="2"/>
  <c r="EE1391" i="2"/>
  <c r="EG1390" i="2"/>
  <c r="EF1390" i="2"/>
  <c r="EE1390" i="2"/>
  <c r="EG1389" i="2"/>
  <c r="EF1389" i="2"/>
  <c r="EE1389" i="2"/>
  <c r="EG1388" i="2"/>
  <c r="EF1388" i="2"/>
  <c r="EE1388" i="2"/>
  <c r="EG1387" i="2"/>
  <c r="EF1387" i="2"/>
  <c r="EE1387" i="2"/>
  <c r="EG1386" i="2"/>
  <c r="EF1386" i="2"/>
  <c r="EE1386" i="2"/>
  <c r="EG1385" i="2"/>
  <c r="EF1385" i="2"/>
  <c r="EE1385" i="2"/>
  <c r="EG1384" i="2"/>
  <c r="EF1384" i="2"/>
  <c r="EE1384" i="2"/>
  <c r="EG1383" i="2"/>
  <c r="EF1383" i="2"/>
  <c r="EE1383" i="2"/>
  <c r="EG1382" i="2"/>
  <c r="EF1382" i="2"/>
  <c r="EE1382" i="2"/>
  <c r="EG1381" i="2"/>
  <c r="EF1381" i="2"/>
  <c r="EE1381" i="2"/>
  <c r="EG1380" i="2"/>
  <c r="EF1380" i="2"/>
  <c r="EE1380" i="2"/>
  <c r="EG1379" i="2"/>
  <c r="EF1379" i="2"/>
  <c r="EE1379" i="2"/>
  <c r="EG1378" i="2"/>
  <c r="EF1378" i="2"/>
  <c r="EE1378" i="2"/>
  <c r="EG1377" i="2"/>
  <c r="EF1377" i="2"/>
  <c r="EE1377" i="2"/>
  <c r="EG1376" i="2"/>
  <c r="EF1376" i="2"/>
  <c r="EE1376" i="2"/>
  <c r="EG1375" i="2"/>
  <c r="EF1375" i="2"/>
  <c r="EE1375" i="2"/>
  <c r="EG1374" i="2"/>
  <c r="EF1374" i="2"/>
  <c r="EE1374" i="2"/>
  <c r="EG1373" i="2"/>
  <c r="EF1373" i="2"/>
  <c r="EE1373" i="2"/>
  <c r="EG1372" i="2"/>
  <c r="EF1372" i="2"/>
  <c r="EE1372" i="2"/>
  <c r="EG1371" i="2"/>
  <c r="EF1371" i="2"/>
  <c r="EE1371" i="2"/>
  <c r="EG1370" i="2"/>
  <c r="EF1370" i="2"/>
  <c r="EE1370" i="2"/>
  <c r="EG1369" i="2"/>
  <c r="EF1369" i="2"/>
  <c r="EE1369" i="2"/>
  <c r="EG1368" i="2"/>
  <c r="EF1368" i="2"/>
  <c r="EE1368" i="2"/>
  <c r="EG1367" i="2"/>
  <c r="EF1367" i="2"/>
  <c r="EE1367" i="2"/>
  <c r="EG1366" i="2"/>
  <c r="EF1366" i="2"/>
  <c r="EE1366" i="2"/>
  <c r="EG1365" i="2"/>
  <c r="EF1365" i="2"/>
  <c r="EE1365" i="2"/>
  <c r="EG1364" i="2"/>
  <c r="EF1364" i="2"/>
  <c r="EE1364" i="2"/>
  <c r="EG1363" i="2"/>
  <c r="EF1363" i="2"/>
  <c r="EE1363" i="2"/>
  <c r="EG1362" i="2"/>
  <c r="EF1362" i="2"/>
  <c r="EE1362" i="2"/>
  <c r="EG1361" i="2"/>
  <c r="EF1361" i="2"/>
  <c r="EE1361" i="2"/>
  <c r="EG1360" i="2"/>
  <c r="EF1360" i="2"/>
  <c r="EE1360" i="2"/>
  <c r="EG1359" i="2"/>
  <c r="EF1359" i="2"/>
  <c r="EE1359" i="2"/>
  <c r="EG1358" i="2"/>
  <c r="EF1358" i="2"/>
  <c r="EE1358" i="2"/>
  <c r="EG1357" i="2"/>
  <c r="EF1357" i="2"/>
  <c r="EE1357" i="2"/>
  <c r="EG1356" i="2"/>
  <c r="EF1356" i="2"/>
  <c r="EE1356" i="2"/>
  <c r="EG1355" i="2"/>
  <c r="EF1355" i="2"/>
  <c r="EE1355" i="2"/>
  <c r="EG1354" i="2"/>
  <c r="EF1354" i="2"/>
  <c r="EE1354" i="2"/>
  <c r="EG1353" i="2"/>
  <c r="EF1353" i="2"/>
  <c r="EE1353" i="2"/>
  <c r="EG1352" i="2"/>
  <c r="EF1352" i="2"/>
  <c r="EE1352" i="2"/>
  <c r="EG1351" i="2"/>
  <c r="EF1351" i="2"/>
  <c r="EE1351" i="2"/>
  <c r="EG1350" i="2"/>
  <c r="EF1350" i="2"/>
  <c r="EE1350" i="2"/>
  <c r="EG1349" i="2"/>
  <c r="EF1349" i="2"/>
  <c r="EE1349" i="2"/>
  <c r="EG1348" i="2"/>
  <c r="EF1348" i="2"/>
  <c r="EE1348" i="2"/>
  <c r="EG1347" i="2"/>
  <c r="EF1347" i="2"/>
  <c r="EE1347" i="2"/>
  <c r="EG1346" i="2"/>
  <c r="EF1346" i="2"/>
  <c r="EE1346" i="2"/>
  <c r="EG1345" i="2"/>
  <c r="EF1345" i="2"/>
  <c r="EE1345" i="2"/>
  <c r="EG1344" i="2"/>
  <c r="EF1344" i="2"/>
  <c r="EE1344" i="2"/>
  <c r="EG1343" i="2"/>
  <c r="EF1343" i="2"/>
  <c r="EE1343" i="2"/>
  <c r="EG1342" i="2"/>
  <c r="EF1342" i="2"/>
  <c r="EE1342" i="2"/>
  <c r="EG1341" i="2"/>
  <c r="EF1341" i="2"/>
  <c r="EE1341" i="2"/>
  <c r="EG1340" i="2"/>
  <c r="EF1340" i="2"/>
  <c r="EE1340" i="2"/>
  <c r="EG1339" i="2"/>
  <c r="EF1339" i="2"/>
  <c r="EE1339" i="2"/>
  <c r="EG1338" i="2"/>
  <c r="EF1338" i="2"/>
  <c r="EE1338" i="2"/>
  <c r="EG1337" i="2"/>
  <c r="EF1337" i="2"/>
  <c r="EE1337" i="2"/>
  <c r="EG1336" i="2"/>
  <c r="EF1336" i="2"/>
  <c r="EE1336" i="2"/>
  <c r="EG1335" i="2"/>
  <c r="EF1335" i="2"/>
  <c r="EE1335" i="2"/>
  <c r="EG1334" i="2"/>
  <c r="EF1334" i="2"/>
  <c r="EE1334" i="2"/>
  <c r="EG1333" i="2"/>
  <c r="EF1333" i="2"/>
  <c r="EE1333" i="2"/>
  <c r="EG1332" i="2"/>
  <c r="EF1332" i="2"/>
  <c r="EE1332" i="2"/>
  <c r="EG1331" i="2"/>
  <c r="EF1331" i="2"/>
  <c r="EE1331" i="2"/>
  <c r="EG1330" i="2"/>
  <c r="EF1330" i="2"/>
  <c r="EE1330" i="2"/>
  <c r="EG1329" i="2"/>
  <c r="EF1329" i="2"/>
  <c r="EE1329" i="2"/>
  <c r="EG1328" i="2"/>
  <c r="EF1328" i="2"/>
  <c r="EE1328" i="2"/>
  <c r="EG1327" i="2"/>
  <c r="EF1327" i="2"/>
  <c r="EE1327" i="2"/>
  <c r="EG1326" i="2"/>
  <c r="EF1326" i="2"/>
  <c r="EE1326" i="2"/>
  <c r="EG1325" i="2"/>
  <c r="EF1325" i="2"/>
  <c r="EE1325" i="2"/>
  <c r="EG1324" i="2"/>
  <c r="EF1324" i="2"/>
  <c r="EE1324" i="2"/>
  <c r="EG1323" i="2"/>
  <c r="EF1323" i="2"/>
  <c r="EE1323" i="2"/>
  <c r="EG1322" i="2"/>
  <c r="EF1322" i="2"/>
  <c r="EE1322" i="2"/>
  <c r="EG1321" i="2"/>
  <c r="EF1321" i="2"/>
  <c r="EE1321" i="2"/>
  <c r="EG1320" i="2"/>
  <c r="EF1320" i="2"/>
  <c r="EE1320" i="2"/>
  <c r="EG1319" i="2"/>
  <c r="EF1319" i="2"/>
  <c r="EE1319" i="2"/>
  <c r="EG1318" i="2"/>
  <c r="EF1318" i="2"/>
  <c r="EE1318" i="2"/>
  <c r="EG1317" i="2"/>
  <c r="EF1317" i="2"/>
  <c r="EE1317" i="2"/>
  <c r="EG1316" i="2"/>
  <c r="EF1316" i="2"/>
  <c r="EE1316" i="2"/>
  <c r="EG1315" i="2"/>
  <c r="EF1315" i="2"/>
  <c r="EE1315" i="2"/>
  <c r="EG1314" i="2"/>
  <c r="EF1314" i="2"/>
  <c r="EE1314" i="2"/>
  <c r="EG1313" i="2"/>
  <c r="EF1313" i="2"/>
  <c r="EE1313" i="2"/>
  <c r="EG1312" i="2"/>
  <c r="EF1312" i="2"/>
  <c r="EE1312" i="2"/>
  <c r="EG1311" i="2"/>
  <c r="EF1311" i="2"/>
  <c r="EE1311" i="2"/>
  <c r="EG1310" i="2"/>
  <c r="EF1310" i="2"/>
  <c r="EE1310" i="2"/>
  <c r="EG1309" i="2"/>
  <c r="EF1309" i="2"/>
  <c r="EE1309" i="2"/>
  <c r="EG1308" i="2"/>
  <c r="EF1308" i="2"/>
  <c r="EE1308" i="2"/>
  <c r="EG1307" i="2"/>
  <c r="EF1307" i="2"/>
  <c r="EE1307" i="2"/>
  <c r="EG1306" i="2"/>
  <c r="EF1306" i="2"/>
  <c r="EE1306" i="2"/>
  <c r="EG1305" i="2"/>
  <c r="EF1305" i="2"/>
  <c r="EE1305" i="2"/>
  <c r="EG1304" i="2"/>
  <c r="EF1304" i="2"/>
  <c r="EE1304" i="2"/>
  <c r="EG1303" i="2"/>
  <c r="EF1303" i="2"/>
  <c r="EE1303" i="2"/>
  <c r="EG1302" i="2"/>
  <c r="EF1302" i="2"/>
  <c r="EE1302" i="2"/>
  <c r="EG1301" i="2"/>
  <c r="EF1301" i="2"/>
  <c r="EE1301" i="2"/>
  <c r="EG1300" i="2"/>
  <c r="EF1300" i="2"/>
  <c r="EE1300" i="2"/>
  <c r="EG1299" i="2"/>
  <c r="EF1299" i="2"/>
  <c r="EE1299" i="2"/>
  <c r="EG1298" i="2"/>
  <c r="EF1298" i="2"/>
  <c r="EE1298" i="2"/>
  <c r="EG1297" i="2"/>
  <c r="EF1297" i="2"/>
  <c r="EE1297" i="2"/>
  <c r="EG1296" i="2"/>
  <c r="EF1296" i="2"/>
  <c r="EE1296" i="2"/>
  <c r="EG1295" i="2"/>
  <c r="EF1295" i="2"/>
  <c r="EE1295" i="2"/>
  <c r="EG1294" i="2"/>
  <c r="EF1294" i="2"/>
  <c r="EE1294" i="2"/>
  <c r="EG1293" i="2"/>
  <c r="EF1293" i="2"/>
  <c r="EE1293" i="2"/>
  <c r="EG1292" i="2"/>
  <c r="EF1292" i="2"/>
  <c r="EE1292" i="2"/>
  <c r="EG1291" i="2"/>
  <c r="EF1291" i="2"/>
  <c r="EE1291" i="2"/>
  <c r="EG1290" i="2"/>
  <c r="EF1290" i="2"/>
  <c r="EE1290" i="2"/>
  <c r="EG1289" i="2"/>
  <c r="EF1289" i="2"/>
  <c r="EE1289" i="2"/>
  <c r="EG1288" i="2"/>
  <c r="EF1288" i="2"/>
  <c r="EE1288" i="2"/>
  <c r="EG1287" i="2"/>
  <c r="EF1287" i="2"/>
  <c r="EE1287" i="2"/>
  <c r="EG1286" i="2"/>
  <c r="EF1286" i="2"/>
  <c r="EE1286" i="2"/>
  <c r="EG1285" i="2"/>
  <c r="EF1285" i="2"/>
  <c r="EE1285" i="2"/>
  <c r="EG1284" i="2"/>
  <c r="EF1284" i="2"/>
  <c r="EE1284" i="2"/>
  <c r="EG1283" i="2"/>
  <c r="EF1283" i="2"/>
  <c r="EE1283" i="2"/>
  <c r="EG1282" i="2"/>
  <c r="EF1282" i="2"/>
  <c r="EE1282" i="2"/>
  <c r="EG1281" i="2"/>
  <c r="EF1281" i="2"/>
  <c r="EE1281" i="2"/>
  <c r="EG1280" i="2"/>
  <c r="EF1280" i="2"/>
  <c r="EE1280" i="2"/>
  <c r="EG1279" i="2"/>
  <c r="EF1279" i="2"/>
  <c r="EE1279" i="2"/>
  <c r="EG1278" i="2"/>
  <c r="EF1278" i="2"/>
  <c r="EE1278" i="2"/>
  <c r="EG1277" i="2"/>
  <c r="EF1277" i="2"/>
  <c r="EE1277" i="2"/>
  <c r="EG1276" i="2"/>
  <c r="EF1276" i="2"/>
  <c r="EE1276" i="2"/>
  <c r="EG1275" i="2"/>
  <c r="EF1275" i="2"/>
  <c r="EE1275" i="2"/>
  <c r="EG1274" i="2"/>
  <c r="EF1274" i="2"/>
  <c r="EE1274" i="2"/>
  <c r="EG1273" i="2"/>
  <c r="EF1273" i="2"/>
  <c r="EE1273" i="2"/>
  <c r="EG1272" i="2"/>
  <c r="EF1272" i="2"/>
  <c r="EE1272" i="2"/>
  <c r="EG1271" i="2"/>
  <c r="EF1271" i="2"/>
  <c r="EE1271" i="2"/>
  <c r="EG1270" i="2"/>
  <c r="EF1270" i="2"/>
  <c r="EE1270" i="2"/>
  <c r="EG1269" i="2"/>
  <c r="EF1269" i="2"/>
  <c r="EE1269" i="2"/>
  <c r="EG1268" i="2"/>
  <c r="EF1268" i="2"/>
  <c r="EE1268" i="2"/>
  <c r="EG1267" i="2"/>
  <c r="EF1267" i="2"/>
  <c r="EE1267" i="2"/>
  <c r="EG1266" i="2"/>
  <c r="EF1266" i="2"/>
  <c r="EE1266" i="2"/>
  <c r="EG1265" i="2"/>
  <c r="EF1265" i="2"/>
  <c r="EE1265" i="2"/>
  <c r="EG1264" i="2"/>
  <c r="EF1264" i="2"/>
  <c r="EE1264" i="2"/>
  <c r="EG1263" i="2"/>
  <c r="EF1263" i="2"/>
  <c r="EE1263" i="2"/>
  <c r="EG1262" i="2"/>
  <c r="EF1262" i="2"/>
  <c r="EE1262" i="2"/>
  <c r="EG1261" i="2"/>
  <c r="EF1261" i="2"/>
  <c r="EE1261" i="2"/>
  <c r="EG1260" i="2"/>
  <c r="EF1260" i="2"/>
  <c r="EE1260" i="2"/>
  <c r="EG1259" i="2"/>
  <c r="EF1259" i="2"/>
  <c r="EE1259" i="2"/>
  <c r="EG1258" i="2"/>
  <c r="EF1258" i="2"/>
  <c r="EE1258" i="2"/>
  <c r="EG1257" i="2"/>
  <c r="EF1257" i="2"/>
  <c r="EE1257" i="2"/>
  <c r="EG1256" i="2"/>
  <c r="EF1256" i="2"/>
  <c r="EE1256" i="2"/>
  <c r="EG1255" i="2"/>
  <c r="EF1255" i="2"/>
  <c r="EE1255" i="2"/>
  <c r="EG1254" i="2"/>
  <c r="EF1254" i="2"/>
  <c r="EE1254" i="2"/>
  <c r="EG1253" i="2"/>
  <c r="EF1253" i="2"/>
  <c r="EE1253" i="2"/>
  <c r="EG1252" i="2"/>
  <c r="EF1252" i="2"/>
  <c r="EE1252" i="2"/>
  <c r="EG1251" i="2"/>
  <c r="EF1251" i="2"/>
  <c r="EE1251" i="2"/>
  <c r="EG1250" i="2"/>
  <c r="EF1250" i="2"/>
  <c r="EE1250" i="2"/>
  <c r="EG1249" i="2"/>
  <c r="EF1249" i="2"/>
  <c r="EE1249" i="2"/>
  <c r="EG1248" i="2"/>
  <c r="EF1248" i="2"/>
  <c r="EE1248" i="2"/>
  <c r="EG1247" i="2"/>
  <c r="EF1247" i="2"/>
  <c r="EE1247" i="2"/>
  <c r="EG1246" i="2"/>
  <c r="EF1246" i="2"/>
  <c r="EE1246" i="2"/>
  <c r="EG1245" i="2"/>
  <c r="EF1245" i="2"/>
  <c r="EE1245" i="2"/>
  <c r="EG1244" i="2"/>
  <c r="EF1244" i="2"/>
  <c r="EE1244" i="2"/>
  <c r="EG1243" i="2"/>
  <c r="EF1243" i="2"/>
  <c r="EE1243" i="2"/>
  <c r="EG1242" i="2"/>
  <c r="EF1242" i="2"/>
  <c r="EE1242" i="2"/>
  <c r="EG1241" i="2"/>
  <c r="EF1241" i="2"/>
  <c r="EE1241" i="2"/>
  <c r="EG1240" i="2"/>
  <c r="EF1240" i="2"/>
  <c r="EE1240" i="2"/>
  <c r="EG1239" i="2"/>
  <c r="EF1239" i="2"/>
  <c r="EE1239" i="2"/>
  <c r="EG1238" i="2"/>
  <c r="EF1238" i="2"/>
  <c r="EE1238" i="2"/>
  <c r="EG1237" i="2"/>
  <c r="EF1237" i="2"/>
  <c r="EE1237" i="2"/>
  <c r="EG1236" i="2"/>
  <c r="EF1236" i="2"/>
  <c r="EE1236" i="2"/>
  <c r="EG1235" i="2"/>
  <c r="EF1235" i="2"/>
  <c r="EE1235" i="2"/>
  <c r="EG1234" i="2"/>
  <c r="EF1234" i="2"/>
  <c r="EE1234" i="2"/>
  <c r="EG1233" i="2"/>
  <c r="EF1233" i="2"/>
  <c r="EE1233" i="2"/>
  <c r="EG1232" i="2"/>
  <c r="EF1232" i="2"/>
  <c r="EE1232" i="2"/>
  <c r="EG1231" i="2"/>
  <c r="EF1231" i="2"/>
  <c r="EE1231" i="2"/>
  <c r="EG1230" i="2"/>
  <c r="EF1230" i="2"/>
  <c r="EE1230" i="2"/>
  <c r="EG1229" i="2"/>
  <c r="EF1229" i="2"/>
  <c r="EE1229" i="2"/>
  <c r="EG1228" i="2"/>
  <c r="EF1228" i="2"/>
  <c r="EE1228" i="2"/>
  <c r="EG1227" i="2"/>
  <c r="EF1227" i="2"/>
  <c r="EE1227" i="2"/>
  <c r="EG1226" i="2"/>
  <c r="EF1226" i="2"/>
  <c r="EE1226" i="2"/>
  <c r="EG1225" i="2"/>
  <c r="EF1225" i="2"/>
  <c r="EE1225" i="2"/>
  <c r="EG1224" i="2"/>
  <c r="EF1224" i="2"/>
  <c r="EE1224" i="2"/>
  <c r="EG1223" i="2"/>
  <c r="EF1223" i="2"/>
  <c r="EE1223" i="2"/>
  <c r="EG1222" i="2"/>
  <c r="EF1222" i="2"/>
  <c r="EE1222" i="2"/>
  <c r="EG1221" i="2"/>
  <c r="EF1221" i="2"/>
  <c r="EE1221" i="2"/>
  <c r="EG1220" i="2"/>
  <c r="EF1220" i="2"/>
  <c r="EE1220" i="2"/>
  <c r="EG1219" i="2"/>
  <c r="EF1219" i="2"/>
  <c r="EE1219" i="2"/>
  <c r="EG1218" i="2"/>
  <c r="EF1218" i="2"/>
  <c r="EE1218" i="2"/>
  <c r="EG1217" i="2"/>
  <c r="EF1217" i="2"/>
  <c r="EE1217" i="2"/>
  <c r="EG1216" i="2"/>
  <c r="EF1216" i="2"/>
  <c r="EE1216" i="2"/>
  <c r="EG1215" i="2"/>
  <c r="EF1215" i="2"/>
  <c r="EE1215" i="2"/>
  <c r="EG1214" i="2"/>
  <c r="EF1214" i="2"/>
  <c r="EE1214" i="2"/>
  <c r="EG1213" i="2"/>
  <c r="EF1213" i="2"/>
  <c r="EE1213" i="2"/>
  <c r="EG1212" i="2"/>
  <c r="EF1212" i="2"/>
  <c r="EE1212" i="2"/>
  <c r="EG1211" i="2"/>
  <c r="EF1211" i="2"/>
  <c r="EE1211" i="2"/>
  <c r="EG1210" i="2"/>
  <c r="EF1210" i="2"/>
  <c r="EE1210" i="2"/>
  <c r="EG1209" i="2"/>
  <c r="EF1209" i="2"/>
  <c r="EE1209" i="2"/>
  <c r="EG1208" i="2"/>
  <c r="EF1208" i="2"/>
  <c r="EE1208" i="2"/>
  <c r="EG1207" i="2"/>
  <c r="EF1207" i="2"/>
  <c r="EE1207" i="2"/>
  <c r="EG1206" i="2"/>
  <c r="EF1206" i="2"/>
  <c r="EE1206" i="2"/>
  <c r="EG1205" i="2"/>
  <c r="EF1205" i="2"/>
  <c r="EE1205" i="2"/>
  <c r="EG1204" i="2"/>
  <c r="EF1204" i="2"/>
  <c r="EE1204" i="2"/>
  <c r="EG1203" i="2"/>
  <c r="EF1203" i="2"/>
  <c r="EE1203" i="2"/>
  <c r="EG1202" i="2"/>
  <c r="EF1202" i="2"/>
  <c r="EE1202" i="2"/>
  <c r="EG1201" i="2"/>
  <c r="EF1201" i="2"/>
  <c r="EE1201" i="2"/>
  <c r="EG1200" i="2"/>
  <c r="EF1200" i="2"/>
  <c r="EE1200" i="2"/>
  <c r="EG1199" i="2"/>
  <c r="EF1199" i="2"/>
  <c r="EE1199" i="2"/>
  <c r="EG1198" i="2"/>
  <c r="EF1198" i="2"/>
  <c r="EE1198" i="2"/>
  <c r="EG1197" i="2"/>
  <c r="EF1197" i="2"/>
  <c r="EE1197" i="2"/>
  <c r="EG1196" i="2"/>
  <c r="EF1196" i="2"/>
  <c r="EE1196" i="2"/>
  <c r="EG1195" i="2"/>
  <c r="EF1195" i="2"/>
  <c r="EE1195" i="2"/>
  <c r="EG1194" i="2"/>
  <c r="EF1194" i="2"/>
  <c r="EE1194" i="2"/>
  <c r="EG1193" i="2"/>
  <c r="EF1193" i="2"/>
  <c r="EE1193" i="2"/>
  <c r="EG1192" i="2"/>
  <c r="EF1192" i="2"/>
  <c r="EE1192" i="2"/>
  <c r="EG1191" i="2"/>
  <c r="EF1191" i="2"/>
  <c r="EE1191" i="2"/>
  <c r="EG1190" i="2"/>
  <c r="EF1190" i="2"/>
  <c r="EE1190" i="2"/>
  <c r="EG1189" i="2"/>
  <c r="EF1189" i="2"/>
  <c r="EE1189" i="2"/>
  <c r="EG1188" i="2"/>
  <c r="EF1188" i="2"/>
  <c r="EE1188" i="2"/>
  <c r="EG1187" i="2"/>
  <c r="EF1187" i="2"/>
  <c r="EE1187" i="2"/>
  <c r="EG1186" i="2"/>
  <c r="EF1186" i="2"/>
  <c r="EE1186" i="2"/>
  <c r="EG1185" i="2"/>
  <c r="EF1185" i="2"/>
  <c r="EE1185" i="2"/>
  <c r="EG1184" i="2"/>
  <c r="EF1184" i="2"/>
  <c r="EE1184" i="2"/>
  <c r="EG1183" i="2"/>
  <c r="EF1183" i="2"/>
  <c r="EE1183" i="2"/>
  <c r="EG1182" i="2"/>
  <c r="EF1182" i="2"/>
  <c r="EE1182" i="2"/>
  <c r="EG1181" i="2"/>
  <c r="EF1181" i="2"/>
  <c r="EE1181" i="2"/>
  <c r="EG1180" i="2"/>
  <c r="EF1180" i="2"/>
  <c r="EE1180" i="2"/>
  <c r="EG1179" i="2"/>
  <c r="EF1179" i="2"/>
  <c r="EE1179" i="2"/>
  <c r="EG1178" i="2"/>
  <c r="EF1178" i="2"/>
  <c r="EE1178" i="2"/>
  <c r="EG1177" i="2"/>
  <c r="EF1177" i="2"/>
  <c r="EE1177" i="2"/>
  <c r="EG1176" i="2"/>
  <c r="EF1176" i="2"/>
  <c r="EE1176" i="2"/>
  <c r="EG1175" i="2"/>
  <c r="EF1175" i="2"/>
  <c r="EE1175" i="2"/>
  <c r="EG1174" i="2"/>
  <c r="EF1174" i="2"/>
  <c r="EE1174" i="2"/>
  <c r="EG1173" i="2"/>
  <c r="EF1173" i="2"/>
  <c r="EE1173" i="2"/>
  <c r="EG1172" i="2"/>
  <c r="EF1172" i="2"/>
  <c r="EE1172" i="2"/>
  <c r="EG1171" i="2"/>
  <c r="EF1171" i="2"/>
  <c r="EE1171" i="2"/>
  <c r="EG1170" i="2"/>
  <c r="EF1170" i="2"/>
  <c r="EE1170" i="2"/>
  <c r="EG1169" i="2"/>
  <c r="EF1169" i="2"/>
  <c r="EE1169" i="2"/>
  <c r="EG1168" i="2"/>
  <c r="EF1168" i="2"/>
  <c r="EE1168" i="2"/>
  <c r="EG1167" i="2"/>
  <c r="EF1167" i="2"/>
  <c r="EE1167" i="2"/>
  <c r="EG1166" i="2"/>
  <c r="EF1166" i="2"/>
  <c r="EE1166" i="2"/>
  <c r="EG1165" i="2"/>
  <c r="EF1165" i="2"/>
  <c r="EE1165" i="2"/>
  <c r="EG1164" i="2"/>
  <c r="EF1164" i="2"/>
  <c r="EE1164" i="2"/>
  <c r="EG1163" i="2"/>
  <c r="EF1163" i="2"/>
  <c r="EE1163" i="2"/>
  <c r="EG1162" i="2"/>
  <c r="EF1162" i="2"/>
  <c r="EE1162" i="2"/>
  <c r="EG1161" i="2"/>
  <c r="EF1161" i="2"/>
  <c r="EE1161" i="2"/>
  <c r="EG1160" i="2"/>
  <c r="EF1160" i="2"/>
  <c r="EE1160" i="2"/>
  <c r="EG1159" i="2"/>
  <c r="EF1159" i="2"/>
  <c r="EE1159" i="2"/>
  <c r="EG1158" i="2"/>
  <c r="EF1158" i="2"/>
  <c r="EE1158" i="2"/>
  <c r="EG1157" i="2"/>
  <c r="EF1157" i="2"/>
  <c r="EE1157" i="2"/>
  <c r="EG1156" i="2"/>
  <c r="EF1156" i="2"/>
  <c r="EE1156" i="2"/>
  <c r="EG1155" i="2"/>
  <c r="EF1155" i="2"/>
  <c r="EE1155" i="2"/>
  <c r="EG1154" i="2"/>
  <c r="EF1154" i="2"/>
  <c r="EE1154" i="2"/>
  <c r="EG1153" i="2"/>
  <c r="EF1153" i="2"/>
  <c r="EE1153" i="2"/>
  <c r="EG1152" i="2"/>
  <c r="EF1152" i="2"/>
  <c r="EE1152" i="2"/>
  <c r="EG1151" i="2"/>
  <c r="EF1151" i="2"/>
  <c r="EE1151" i="2"/>
  <c r="EG1150" i="2"/>
  <c r="EF1150" i="2"/>
  <c r="EE1150" i="2"/>
  <c r="EG1149" i="2"/>
  <c r="EF1149" i="2"/>
  <c r="EE1149" i="2"/>
  <c r="EG1148" i="2"/>
  <c r="EF1148" i="2"/>
  <c r="EE1148" i="2"/>
  <c r="EG1147" i="2"/>
  <c r="EF1147" i="2"/>
  <c r="EE1147" i="2"/>
  <c r="EG1146" i="2"/>
  <c r="EF1146" i="2"/>
  <c r="EE1146" i="2"/>
  <c r="EG1145" i="2"/>
  <c r="EF1145" i="2"/>
  <c r="EE1145" i="2"/>
  <c r="EG1144" i="2"/>
  <c r="EF1144" i="2"/>
  <c r="EE1144" i="2"/>
  <c r="EG1143" i="2"/>
  <c r="EF1143" i="2"/>
  <c r="EE1143" i="2"/>
  <c r="EG1142" i="2"/>
  <c r="EF1142" i="2"/>
  <c r="EE1142" i="2"/>
  <c r="EG1141" i="2"/>
  <c r="EF1141" i="2"/>
  <c r="EE1141" i="2"/>
  <c r="EG1140" i="2"/>
  <c r="EF1140" i="2"/>
  <c r="EE1140" i="2"/>
  <c r="EG1139" i="2"/>
  <c r="EF1139" i="2"/>
  <c r="EE1139" i="2"/>
  <c r="EG1138" i="2"/>
  <c r="EF1138" i="2"/>
  <c r="EE1138" i="2"/>
  <c r="EG1137" i="2"/>
  <c r="EF1137" i="2"/>
  <c r="EE1137" i="2"/>
  <c r="EG1136" i="2"/>
  <c r="EF1136" i="2"/>
  <c r="EE1136" i="2"/>
  <c r="EG1135" i="2"/>
  <c r="EF1135" i="2"/>
  <c r="EE1135" i="2"/>
  <c r="EG1134" i="2"/>
  <c r="EF1134" i="2"/>
  <c r="EE1134" i="2"/>
  <c r="EG1133" i="2"/>
  <c r="EF1133" i="2"/>
  <c r="EE1133" i="2"/>
  <c r="EG1132" i="2"/>
  <c r="EF1132" i="2"/>
  <c r="EE1132" i="2"/>
  <c r="EG1131" i="2"/>
  <c r="EF1131" i="2"/>
  <c r="EE1131" i="2"/>
  <c r="EG1130" i="2"/>
  <c r="EF1130" i="2"/>
  <c r="EE1130" i="2"/>
  <c r="EG1129" i="2"/>
  <c r="EF1129" i="2"/>
  <c r="EE1129" i="2"/>
  <c r="EG1128" i="2"/>
  <c r="EF1128" i="2"/>
  <c r="EE1128" i="2"/>
  <c r="EG1127" i="2"/>
  <c r="EF1127" i="2"/>
  <c r="EE1127" i="2"/>
  <c r="EG1126" i="2"/>
  <c r="EF1126" i="2"/>
  <c r="EE1126" i="2"/>
  <c r="EG1125" i="2"/>
  <c r="EF1125" i="2"/>
  <c r="EE1125" i="2"/>
  <c r="EG1124" i="2"/>
  <c r="EF1124" i="2"/>
  <c r="EE1124" i="2"/>
  <c r="EG1123" i="2"/>
  <c r="EF1123" i="2"/>
  <c r="EE1123" i="2"/>
  <c r="EG1122" i="2"/>
  <c r="EF1122" i="2"/>
  <c r="EE1122" i="2"/>
  <c r="EG1121" i="2"/>
  <c r="EF1121" i="2"/>
  <c r="EE1121" i="2"/>
  <c r="EG1120" i="2"/>
  <c r="EF1120" i="2"/>
  <c r="EE1120" i="2"/>
  <c r="EG1119" i="2"/>
  <c r="EF1119" i="2"/>
  <c r="EE1119" i="2"/>
  <c r="EG1118" i="2"/>
  <c r="EF1118" i="2"/>
  <c r="EE1118" i="2"/>
  <c r="EG1117" i="2"/>
  <c r="EF1117" i="2"/>
  <c r="EE1117" i="2"/>
  <c r="EG1116" i="2"/>
  <c r="EF1116" i="2"/>
  <c r="EE1116" i="2"/>
  <c r="EG1115" i="2"/>
  <c r="EF1115" i="2"/>
  <c r="EE1115" i="2"/>
  <c r="EG1114" i="2"/>
  <c r="EF1114" i="2"/>
  <c r="EE1114" i="2"/>
  <c r="EG1113" i="2"/>
  <c r="EF1113" i="2"/>
  <c r="EE1113" i="2"/>
  <c r="EG1112" i="2"/>
  <c r="EF1112" i="2"/>
  <c r="EE1112" i="2"/>
  <c r="EG1111" i="2"/>
  <c r="EF1111" i="2"/>
  <c r="EE1111" i="2"/>
  <c r="EG1110" i="2"/>
  <c r="EF1110" i="2"/>
  <c r="EE1110" i="2"/>
  <c r="EG1109" i="2"/>
  <c r="EF1109" i="2"/>
  <c r="EE1109" i="2"/>
  <c r="EG1108" i="2"/>
  <c r="EF1108" i="2"/>
  <c r="EE1108" i="2"/>
  <c r="EG1107" i="2"/>
  <c r="EF1107" i="2"/>
  <c r="EE1107" i="2"/>
  <c r="EG1106" i="2"/>
  <c r="EF1106" i="2"/>
  <c r="EE1106" i="2"/>
  <c r="EG1105" i="2"/>
  <c r="EF1105" i="2"/>
  <c r="EE1105" i="2"/>
  <c r="EG1104" i="2"/>
  <c r="EF1104" i="2"/>
  <c r="EE1104" i="2"/>
  <c r="EG1103" i="2"/>
  <c r="EF1103" i="2"/>
  <c r="EE1103" i="2"/>
  <c r="EG1102" i="2"/>
  <c r="EF1102" i="2"/>
  <c r="EE1102" i="2"/>
  <c r="EG1101" i="2"/>
  <c r="EF1101" i="2"/>
  <c r="EE1101" i="2"/>
  <c r="EG1100" i="2"/>
  <c r="EF1100" i="2"/>
  <c r="EE1100" i="2"/>
  <c r="EG1099" i="2"/>
  <c r="EF1099" i="2"/>
  <c r="EE1099" i="2"/>
  <c r="EG1098" i="2"/>
  <c r="EF1098" i="2"/>
  <c r="EE1098" i="2"/>
  <c r="EG1097" i="2"/>
  <c r="EF1097" i="2"/>
  <c r="EE1097" i="2"/>
  <c r="EG1096" i="2"/>
  <c r="EF1096" i="2"/>
  <c r="EE1096" i="2"/>
  <c r="EG1095" i="2"/>
  <c r="EF1095" i="2"/>
  <c r="EE1095" i="2"/>
  <c r="EG1094" i="2"/>
  <c r="EF1094" i="2"/>
  <c r="EE1094" i="2"/>
  <c r="EG1093" i="2"/>
  <c r="EF1093" i="2"/>
  <c r="EE1093" i="2"/>
  <c r="EG1092" i="2"/>
  <c r="EF1092" i="2"/>
  <c r="EE1092" i="2"/>
  <c r="EG1091" i="2"/>
  <c r="EF1091" i="2"/>
  <c r="EE1091" i="2"/>
  <c r="EG1090" i="2"/>
  <c r="EF1090" i="2"/>
  <c r="EE1090" i="2"/>
  <c r="EG1089" i="2"/>
  <c r="EF1089" i="2"/>
  <c r="EE1089" i="2"/>
  <c r="EG1088" i="2"/>
  <c r="EF1088" i="2"/>
  <c r="EE1088" i="2"/>
  <c r="EG1087" i="2"/>
  <c r="EF1087" i="2"/>
  <c r="EE1087" i="2"/>
  <c r="EG1086" i="2"/>
  <c r="EF1086" i="2"/>
  <c r="EE1086" i="2"/>
  <c r="EG1085" i="2"/>
  <c r="EF1085" i="2"/>
  <c r="EE1085" i="2"/>
  <c r="EG1084" i="2"/>
  <c r="EF1084" i="2"/>
  <c r="EE1084" i="2"/>
  <c r="EG1083" i="2"/>
  <c r="EF1083" i="2"/>
  <c r="EE1083" i="2"/>
  <c r="EG1082" i="2"/>
  <c r="EF1082" i="2"/>
  <c r="EE1082" i="2"/>
  <c r="EG1081" i="2"/>
  <c r="EF1081" i="2"/>
  <c r="EE1081" i="2"/>
  <c r="EG1080" i="2"/>
  <c r="EF1080" i="2"/>
  <c r="EE1080" i="2"/>
  <c r="EG1079" i="2"/>
  <c r="EF1079" i="2"/>
  <c r="EE1079" i="2"/>
  <c r="EG1078" i="2"/>
  <c r="EF1078" i="2"/>
  <c r="EE1078" i="2"/>
  <c r="EG1077" i="2"/>
  <c r="EF1077" i="2"/>
  <c r="EE1077" i="2"/>
  <c r="EG1076" i="2"/>
  <c r="EF1076" i="2"/>
  <c r="EE1076" i="2"/>
  <c r="EG1075" i="2"/>
  <c r="EF1075" i="2"/>
  <c r="EE1075" i="2"/>
  <c r="EG1074" i="2"/>
  <c r="EF1074" i="2"/>
  <c r="EE1074" i="2"/>
  <c r="EG1073" i="2"/>
  <c r="EF1073" i="2"/>
  <c r="EE1073" i="2"/>
  <c r="EG1072" i="2"/>
  <c r="EF1072" i="2"/>
  <c r="EE1072" i="2"/>
  <c r="EG1071" i="2"/>
  <c r="EF1071" i="2"/>
  <c r="EE1071" i="2"/>
  <c r="EG1070" i="2"/>
  <c r="EF1070" i="2"/>
  <c r="EE1070" i="2"/>
  <c r="EG1069" i="2"/>
  <c r="EF1069" i="2"/>
  <c r="EE1069" i="2"/>
  <c r="EG1068" i="2"/>
  <c r="EF1068" i="2"/>
  <c r="EE1068" i="2"/>
  <c r="EG1067" i="2"/>
  <c r="EF1067" i="2"/>
  <c r="EE1067" i="2"/>
  <c r="EG1066" i="2"/>
  <c r="EF1066" i="2"/>
  <c r="EE1066" i="2"/>
  <c r="EG1065" i="2"/>
  <c r="EF1065" i="2"/>
  <c r="EE1065" i="2"/>
  <c r="EG1064" i="2"/>
  <c r="EF1064" i="2"/>
  <c r="EE1064" i="2"/>
  <c r="EG1063" i="2"/>
  <c r="EF1063" i="2"/>
  <c r="EE1063" i="2"/>
  <c r="EG1062" i="2"/>
  <c r="EF1062" i="2"/>
  <c r="EE1062" i="2"/>
  <c r="EG1061" i="2"/>
  <c r="EF1061" i="2"/>
  <c r="EE1061" i="2"/>
  <c r="EG1060" i="2"/>
  <c r="EF1060" i="2"/>
  <c r="EE1060" i="2"/>
  <c r="EG1059" i="2"/>
  <c r="EF1059" i="2"/>
  <c r="EE1059" i="2"/>
  <c r="EG1058" i="2"/>
  <c r="EF1058" i="2"/>
  <c r="EE1058" i="2"/>
  <c r="EG1057" i="2"/>
  <c r="EF1057" i="2"/>
  <c r="EE1057" i="2"/>
  <c r="EG1056" i="2"/>
  <c r="EF1056" i="2"/>
  <c r="EE1056" i="2"/>
  <c r="EG1055" i="2"/>
  <c r="EF1055" i="2"/>
  <c r="EE1055" i="2"/>
  <c r="EG1054" i="2"/>
  <c r="EF1054" i="2"/>
  <c r="EE1054" i="2"/>
  <c r="EG1053" i="2"/>
  <c r="EF1053" i="2"/>
  <c r="EE1053" i="2"/>
  <c r="EG1052" i="2"/>
  <c r="EF1052" i="2"/>
  <c r="EE1052" i="2"/>
  <c r="EG1051" i="2"/>
  <c r="EF1051" i="2"/>
  <c r="EE1051" i="2"/>
  <c r="EG1050" i="2"/>
  <c r="EF1050" i="2"/>
  <c r="EE1050" i="2"/>
  <c r="EG1049" i="2"/>
  <c r="EF1049" i="2"/>
  <c r="EE1049" i="2"/>
  <c r="EG1048" i="2"/>
  <c r="EF1048" i="2"/>
  <c r="EE1048" i="2"/>
  <c r="EG1047" i="2"/>
  <c r="EF1047" i="2"/>
  <c r="EE1047" i="2"/>
  <c r="EG1046" i="2"/>
  <c r="EF1046" i="2"/>
  <c r="EE1046" i="2"/>
  <c r="EG1045" i="2"/>
  <c r="EF1045" i="2"/>
  <c r="EE1045" i="2"/>
  <c r="EG1044" i="2"/>
  <c r="EF1044" i="2"/>
  <c r="EE1044" i="2"/>
  <c r="EG1043" i="2"/>
  <c r="EF1043" i="2"/>
  <c r="EE1043" i="2"/>
  <c r="EG1042" i="2"/>
  <c r="EF1042" i="2"/>
  <c r="EE1042" i="2"/>
  <c r="EG1041" i="2"/>
  <c r="EF1041" i="2"/>
  <c r="EE1041" i="2"/>
  <c r="EG1040" i="2"/>
  <c r="EF1040" i="2"/>
  <c r="EE1040" i="2"/>
  <c r="EG1039" i="2"/>
  <c r="EF1039" i="2"/>
  <c r="EE1039" i="2"/>
  <c r="EG1038" i="2"/>
  <c r="EF1038" i="2"/>
  <c r="EE1038" i="2"/>
  <c r="EG1037" i="2"/>
  <c r="EF1037" i="2"/>
  <c r="EE1037" i="2"/>
  <c r="EG1036" i="2"/>
  <c r="EF1036" i="2"/>
  <c r="EE1036" i="2"/>
  <c r="EG1035" i="2"/>
  <c r="EF1035" i="2"/>
  <c r="EE1035" i="2"/>
  <c r="EG1034" i="2"/>
  <c r="EF1034" i="2"/>
  <c r="EE1034" i="2"/>
  <c r="EG1033" i="2"/>
  <c r="EF1033" i="2"/>
  <c r="EE1033" i="2"/>
  <c r="EG1032" i="2"/>
  <c r="EF1032" i="2"/>
  <c r="EE1032" i="2"/>
  <c r="EG1031" i="2"/>
  <c r="EF1031" i="2"/>
  <c r="EE1031" i="2"/>
  <c r="EG1030" i="2"/>
  <c r="EF1030" i="2"/>
  <c r="EE1030" i="2"/>
  <c r="EG1029" i="2"/>
  <c r="EF1029" i="2"/>
  <c r="EE1029" i="2"/>
  <c r="EG1028" i="2"/>
  <c r="EF1028" i="2"/>
  <c r="EE1028" i="2"/>
  <c r="EG1027" i="2"/>
  <c r="EF1027" i="2"/>
  <c r="EE1027" i="2"/>
  <c r="EG1026" i="2"/>
  <c r="EF1026" i="2"/>
  <c r="EE1026" i="2"/>
  <c r="EG1025" i="2"/>
  <c r="EF1025" i="2"/>
  <c r="EE1025" i="2"/>
  <c r="EG1024" i="2"/>
  <c r="EF1024" i="2"/>
  <c r="EE1024" i="2"/>
  <c r="EG1023" i="2"/>
  <c r="EF1023" i="2"/>
  <c r="EE1023" i="2"/>
  <c r="EG1022" i="2"/>
  <c r="EF1022" i="2"/>
  <c r="EE1022" i="2"/>
  <c r="EG1021" i="2"/>
  <c r="EF1021" i="2"/>
  <c r="EE1021" i="2"/>
  <c r="EG1020" i="2"/>
  <c r="EF1020" i="2"/>
  <c r="EE1020" i="2"/>
  <c r="EG1019" i="2"/>
  <c r="EF1019" i="2"/>
  <c r="EE1019" i="2"/>
  <c r="EG1018" i="2"/>
  <c r="EF1018" i="2"/>
  <c r="EE1018" i="2"/>
  <c r="EG1017" i="2"/>
  <c r="EF1017" i="2"/>
  <c r="EE1017" i="2"/>
  <c r="EG1016" i="2"/>
  <c r="EF1016" i="2"/>
  <c r="EE1016" i="2"/>
  <c r="EG1015" i="2"/>
  <c r="EF1015" i="2"/>
  <c r="EE1015" i="2"/>
  <c r="EG1014" i="2"/>
  <c r="EF1014" i="2"/>
  <c r="EE1014" i="2"/>
  <c r="EG1013" i="2"/>
  <c r="EF1013" i="2"/>
  <c r="EE1013" i="2"/>
  <c r="EG1012" i="2"/>
  <c r="EF1012" i="2"/>
  <c r="EE1012" i="2"/>
  <c r="EG1011" i="2"/>
  <c r="EF1011" i="2"/>
  <c r="EE1011" i="2"/>
  <c r="EG1010" i="2"/>
  <c r="EF1010" i="2"/>
  <c r="EE1010" i="2"/>
  <c r="EG1009" i="2"/>
  <c r="EF1009" i="2"/>
  <c r="EE1009" i="2"/>
  <c r="EG1008" i="2"/>
  <c r="EF1008" i="2"/>
  <c r="EE1008" i="2"/>
  <c r="EG1007" i="2"/>
  <c r="EF1007" i="2"/>
  <c r="EE1007" i="2"/>
  <c r="EG1006" i="2"/>
  <c r="EF1006" i="2"/>
  <c r="EE1006" i="2"/>
  <c r="EG1005" i="2"/>
  <c r="EF1005" i="2"/>
  <c r="EE1005" i="2"/>
  <c r="EG1004" i="2"/>
  <c r="EF1004" i="2"/>
  <c r="EE1004" i="2"/>
  <c r="EG1003" i="2"/>
  <c r="EF1003" i="2"/>
  <c r="EE1003" i="2"/>
  <c r="EG1002" i="2"/>
  <c r="EF1002" i="2"/>
  <c r="EE1002" i="2"/>
  <c r="EG1001" i="2"/>
  <c r="EF1001" i="2"/>
  <c r="EE1001" i="2"/>
  <c r="EG1000" i="2"/>
  <c r="EF1000" i="2"/>
  <c r="EE1000" i="2"/>
  <c r="EG999" i="2"/>
  <c r="EF999" i="2"/>
  <c r="EE999" i="2"/>
  <c r="EG998" i="2"/>
  <c r="EF998" i="2"/>
  <c r="EE998" i="2"/>
  <c r="EG997" i="2"/>
  <c r="EF997" i="2"/>
  <c r="EE997" i="2"/>
  <c r="EG996" i="2"/>
  <c r="EF996" i="2"/>
  <c r="EE996" i="2"/>
  <c r="EG995" i="2"/>
  <c r="EF995" i="2"/>
  <c r="EE995" i="2"/>
  <c r="EG994" i="2"/>
  <c r="EF994" i="2"/>
  <c r="EE994" i="2"/>
  <c r="EG993" i="2"/>
  <c r="EF993" i="2"/>
  <c r="EE993" i="2"/>
  <c r="EG992" i="2"/>
  <c r="EF992" i="2"/>
  <c r="EE992" i="2"/>
  <c r="EG991" i="2"/>
  <c r="EF991" i="2"/>
  <c r="EE991" i="2"/>
  <c r="EG990" i="2"/>
  <c r="EF990" i="2"/>
  <c r="EE990" i="2"/>
  <c r="EG989" i="2"/>
  <c r="EF989" i="2"/>
  <c r="EE989" i="2"/>
  <c r="EG988" i="2"/>
  <c r="EF988" i="2"/>
  <c r="EE988" i="2"/>
  <c r="EG987" i="2"/>
  <c r="EF987" i="2"/>
  <c r="EE987" i="2"/>
  <c r="EG986" i="2"/>
  <c r="EF986" i="2"/>
  <c r="EE986" i="2"/>
  <c r="EG985" i="2"/>
  <c r="EF985" i="2"/>
  <c r="EE985" i="2"/>
  <c r="EG984" i="2"/>
  <c r="EF984" i="2"/>
  <c r="EE984" i="2"/>
  <c r="EG983" i="2"/>
  <c r="EF983" i="2"/>
  <c r="EE983" i="2"/>
  <c r="EG982" i="2"/>
  <c r="EF982" i="2"/>
  <c r="EE982" i="2"/>
  <c r="EG981" i="2"/>
  <c r="EF981" i="2"/>
  <c r="EE981" i="2"/>
  <c r="EG980" i="2"/>
  <c r="EF980" i="2"/>
  <c r="EE980" i="2"/>
  <c r="EG979" i="2"/>
  <c r="EF979" i="2"/>
  <c r="EE979" i="2"/>
  <c r="EG978" i="2"/>
  <c r="EF978" i="2"/>
  <c r="EE978" i="2"/>
  <c r="EG977" i="2"/>
  <c r="EF977" i="2"/>
  <c r="EE977" i="2"/>
  <c r="EG976" i="2"/>
  <c r="EF976" i="2"/>
  <c r="EE976" i="2"/>
  <c r="EG975" i="2"/>
  <c r="EF975" i="2"/>
  <c r="EE975" i="2"/>
  <c r="EG974" i="2"/>
  <c r="EF974" i="2"/>
  <c r="EE974" i="2"/>
  <c r="EG973" i="2"/>
  <c r="EF973" i="2"/>
  <c r="EE973" i="2"/>
  <c r="EG972" i="2"/>
  <c r="EF972" i="2"/>
  <c r="EE972" i="2"/>
  <c r="EG971" i="2"/>
  <c r="EF971" i="2"/>
  <c r="EE971" i="2"/>
  <c r="EG970" i="2"/>
  <c r="EF970" i="2"/>
  <c r="EE970" i="2"/>
  <c r="EG969" i="2"/>
  <c r="EF969" i="2"/>
  <c r="EE969" i="2"/>
  <c r="EG968" i="2"/>
  <c r="EF968" i="2"/>
  <c r="EE968" i="2"/>
  <c r="EG967" i="2"/>
  <c r="EF967" i="2"/>
  <c r="EE967" i="2"/>
  <c r="EG966" i="2"/>
  <c r="EF966" i="2"/>
  <c r="EE966" i="2"/>
  <c r="EG965" i="2"/>
  <c r="EF965" i="2"/>
  <c r="EE965" i="2"/>
  <c r="EG964" i="2"/>
  <c r="EF964" i="2"/>
  <c r="EE964" i="2"/>
  <c r="EG963" i="2"/>
  <c r="EF963" i="2"/>
  <c r="EE963" i="2"/>
  <c r="EG962" i="2"/>
  <c r="EF962" i="2"/>
  <c r="EE962" i="2"/>
  <c r="EG961" i="2"/>
  <c r="EF961" i="2"/>
  <c r="EE961" i="2"/>
  <c r="EG960" i="2"/>
  <c r="EF960" i="2"/>
  <c r="EE960" i="2"/>
  <c r="EG959" i="2"/>
  <c r="EF959" i="2"/>
  <c r="EE959" i="2"/>
  <c r="EG958" i="2"/>
  <c r="EF958" i="2"/>
  <c r="EE958" i="2"/>
  <c r="EG957" i="2"/>
  <c r="EF957" i="2"/>
  <c r="EE957" i="2"/>
  <c r="EG956" i="2"/>
  <c r="EF956" i="2"/>
  <c r="EE956" i="2"/>
  <c r="EG955" i="2"/>
  <c r="EF955" i="2"/>
  <c r="EE955" i="2"/>
  <c r="EG954" i="2"/>
  <c r="EF954" i="2"/>
  <c r="EE954" i="2"/>
  <c r="EG953" i="2"/>
  <c r="EF953" i="2"/>
  <c r="EE953" i="2"/>
  <c r="EG952" i="2"/>
  <c r="EF952" i="2"/>
  <c r="EE952" i="2"/>
  <c r="EG951" i="2"/>
  <c r="EF951" i="2"/>
  <c r="EE951" i="2"/>
  <c r="EG950" i="2"/>
  <c r="EF950" i="2"/>
  <c r="EE950" i="2"/>
  <c r="EG949" i="2"/>
  <c r="EF949" i="2"/>
  <c r="EE949" i="2"/>
  <c r="EG948" i="2"/>
  <c r="EF948" i="2"/>
  <c r="EE948" i="2"/>
  <c r="EG947" i="2"/>
  <c r="EF947" i="2"/>
  <c r="EE947" i="2"/>
  <c r="EG946" i="2"/>
  <c r="EF946" i="2"/>
  <c r="EE946" i="2"/>
  <c r="EG945" i="2"/>
  <c r="EF945" i="2"/>
  <c r="EE945" i="2"/>
  <c r="EG944" i="2"/>
  <c r="EF944" i="2"/>
  <c r="EE944" i="2"/>
  <c r="EG943" i="2"/>
  <c r="EF943" i="2"/>
  <c r="EE943" i="2"/>
  <c r="EG942" i="2"/>
  <c r="EF942" i="2"/>
  <c r="EE942" i="2"/>
  <c r="EG941" i="2"/>
  <c r="EF941" i="2"/>
  <c r="EE941" i="2"/>
  <c r="EG940" i="2"/>
  <c r="EF940" i="2"/>
  <c r="EE940" i="2"/>
  <c r="EG939" i="2"/>
  <c r="EF939" i="2"/>
  <c r="EE939" i="2"/>
  <c r="EG938" i="2"/>
  <c r="EF938" i="2"/>
  <c r="EE938" i="2"/>
  <c r="EG937" i="2"/>
  <c r="EF937" i="2"/>
  <c r="EE937" i="2"/>
  <c r="EG936" i="2"/>
  <c r="EF936" i="2"/>
  <c r="EE936" i="2"/>
  <c r="EG935" i="2"/>
  <c r="EF935" i="2"/>
  <c r="EE935" i="2"/>
  <c r="EG934" i="2"/>
  <c r="EF934" i="2"/>
  <c r="EE934" i="2"/>
  <c r="EG933" i="2"/>
  <c r="EF933" i="2"/>
  <c r="EE933" i="2"/>
  <c r="EG932" i="2"/>
  <c r="EF932" i="2"/>
  <c r="EE932" i="2"/>
  <c r="EG931" i="2"/>
  <c r="EF931" i="2"/>
  <c r="EE931" i="2"/>
  <c r="EG930" i="2"/>
  <c r="EF930" i="2"/>
  <c r="EE930" i="2"/>
  <c r="EG929" i="2"/>
  <c r="EF929" i="2"/>
  <c r="EE929" i="2"/>
  <c r="EG928" i="2"/>
  <c r="EF928" i="2"/>
  <c r="EE928" i="2"/>
  <c r="EG927" i="2"/>
  <c r="EF927" i="2"/>
  <c r="EE927" i="2"/>
  <c r="EG926" i="2"/>
  <c r="EF926" i="2"/>
  <c r="EE926" i="2"/>
  <c r="EG925" i="2"/>
  <c r="EF925" i="2"/>
  <c r="EE925" i="2"/>
  <c r="EG924" i="2"/>
  <c r="EF924" i="2"/>
  <c r="EE924" i="2"/>
  <c r="EG923" i="2"/>
  <c r="EF923" i="2"/>
  <c r="EE923" i="2"/>
  <c r="EG922" i="2"/>
  <c r="EF922" i="2"/>
  <c r="EE922" i="2"/>
  <c r="EG921" i="2"/>
  <c r="EF921" i="2"/>
  <c r="EE921" i="2"/>
  <c r="EG920" i="2"/>
  <c r="EF920" i="2"/>
  <c r="EE920" i="2"/>
  <c r="EG919" i="2"/>
  <c r="EF919" i="2"/>
  <c r="EE919" i="2"/>
  <c r="EG918" i="2"/>
  <c r="EF918" i="2"/>
  <c r="EE918" i="2"/>
  <c r="EG917" i="2"/>
  <c r="EF917" i="2"/>
  <c r="EE917" i="2"/>
  <c r="EG916" i="2"/>
  <c r="EF916" i="2"/>
  <c r="EE916" i="2"/>
  <c r="EG915" i="2"/>
  <c r="EF915" i="2"/>
  <c r="EE915" i="2"/>
  <c r="EG914" i="2"/>
  <c r="EF914" i="2"/>
  <c r="EE914" i="2"/>
  <c r="EG913" i="2"/>
  <c r="EF913" i="2"/>
  <c r="EE913" i="2"/>
  <c r="EG912" i="2"/>
  <c r="EF912" i="2"/>
  <c r="EE912" i="2"/>
  <c r="EG911" i="2"/>
  <c r="EF911" i="2"/>
  <c r="EE911" i="2"/>
  <c r="EG910" i="2"/>
  <c r="EF910" i="2"/>
  <c r="EE910" i="2"/>
  <c r="EG909" i="2"/>
  <c r="EF909" i="2"/>
  <c r="EE909" i="2"/>
  <c r="EG908" i="2"/>
  <c r="EF908" i="2"/>
  <c r="EE908" i="2"/>
  <c r="EG907" i="2"/>
  <c r="EF907" i="2"/>
  <c r="EE907" i="2"/>
  <c r="EG906" i="2"/>
  <c r="EF906" i="2"/>
  <c r="EE906" i="2"/>
  <c r="EG905" i="2"/>
  <c r="EF905" i="2"/>
  <c r="EE905" i="2"/>
  <c r="EG904" i="2"/>
  <c r="EF904" i="2"/>
  <c r="EE904" i="2"/>
  <c r="EG903" i="2"/>
  <c r="EF903" i="2"/>
  <c r="EE903" i="2"/>
  <c r="EG902" i="2"/>
  <c r="EF902" i="2"/>
  <c r="EE902" i="2"/>
  <c r="EG901" i="2"/>
  <c r="EF901" i="2"/>
  <c r="EE901" i="2"/>
  <c r="EG900" i="2"/>
  <c r="EF900" i="2"/>
  <c r="EE900" i="2"/>
  <c r="EG899" i="2"/>
  <c r="EF899" i="2"/>
  <c r="EE899" i="2"/>
  <c r="EG898" i="2"/>
  <c r="EF898" i="2"/>
  <c r="EE898" i="2"/>
  <c r="EG897" i="2"/>
  <c r="EF897" i="2"/>
  <c r="EE897" i="2"/>
  <c r="EG896" i="2"/>
  <c r="EF896" i="2"/>
  <c r="EE896" i="2"/>
  <c r="EG895" i="2"/>
  <c r="EF895" i="2"/>
  <c r="EE895" i="2"/>
  <c r="EG894" i="2"/>
  <c r="EF894" i="2"/>
  <c r="EE894" i="2"/>
  <c r="EG893" i="2"/>
  <c r="EF893" i="2"/>
  <c r="EE893" i="2"/>
  <c r="EG892" i="2"/>
  <c r="EF892" i="2"/>
  <c r="EE892" i="2"/>
  <c r="EG891" i="2"/>
  <c r="EF891" i="2"/>
  <c r="EE891" i="2"/>
  <c r="EG890" i="2"/>
  <c r="EF890" i="2"/>
  <c r="EE890" i="2"/>
  <c r="EG889" i="2"/>
  <c r="EF889" i="2"/>
  <c r="EE889" i="2"/>
  <c r="EG888" i="2"/>
  <c r="EF888" i="2"/>
  <c r="EE888" i="2"/>
  <c r="EG887" i="2"/>
  <c r="EF887" i="2"/>
  <c r="EE887" i="2"/>
  <c r="EG886" i="2"/>
  <c r="EF886" i="2"/>
  <c r="EE886" i="2"/>
  <c r="EG885" i="2"/>
  <c r="EF885" i="2"/>
  <c r="EE885" i="2"/>
  <c r="EG884" i="2"/>
  <c r="EF884" i="2"/>
  <c r="EE884" i="2"/>
  <c r="EG883" i="2"/>
  <c r="EF883" i="2"/>
  <c r="EE883" i="2"/>
  <c r="EG882" i="2"/>
  <c r="EF882" i="2"/>
  <c r="EE882" i="2"/>
  <c r="EG881" i="2"/>
  <c r="EF881" i="2"/>
  <c r="EE881" i="2"/>
  <c r="EG880" i="2"/>
  <c r="EF880" i="2"/>
  <c r="EE880" i="2"/>
  <c r="EG879" i="2"/>
  <c r="EF879" i="2"/>
  <c r="EE879" i="2"/>
  <c r="EG878" i="2"/>
  <c r="EF878" i="2"/>
  <c r="EE878" i="2"/>
  <c r="EG877" i="2"/>
  <c r="EF877" i="2"/>
  <c r="EE877" i="2"/>
  <c r="EG876" i="2"/>
  <c r="EF876" i="2"/>
  <c r="EE876" i="2"/>
  <c r="EG875" i="2"/>
  <c r="EF875" i="2"/>
  <c r="EE875" i="2"/>
  <c r="EG874" i="2"/>
  <c r="EF874" i="2"/>
  <c r="EE874" i="2"/>
  <c r="EG873" i="2"/>
  <c r="EF873" i="2"/>
  <c r="EE873" i="2"/>
  <c r="EG872" i="2"/>
  <c r="EF872" i="2"/>
  <c r="EE872" i="2"/>
  <c r="EG871" i="2"/>
  <c r="EF871" i="2"/>
  <c r="EE871" i="2"/>
  <c r="EG870" i="2"/>
  <c r="EF870" i="2"/>
  <c r="EE870" i="2"/>
  <c r="EG869" i="2"/>
  <c r="EF869" i="2"/>
  <c r="EE869" i="2"/>
  <c r="EG868" i="2"/>
  <c r="EF868" i="2"/>
  <c r="EE868" i="2"/>
  <c r="EG867" i="2"/>
  <c r="EF867" i="2"/>
  <c r="EE867" i="2"/>
  <c r="EG866" i="2"/>
  <c r="EF866" i="2"/>
  <c r="EE866" i="2"/>
  <c r="EG865" i="2"/>
  <c r="EF865" i="2"/>
  <c r="EE865" i="2"/>
  <c r="EG864" i="2"/>
  <c r="EF864" i="2"/>
  <c r="EE864" i="2"/>
  <c r="EG863" i="2"/>
  <c r="EF863" i="2"/>
  <c r="EE863" i="2"/>
  <c r="EG862" i="2"/>
  <c r="EF862" i="2"/>
  <c r="EE862" i="2"/>
  <c r="EG861" i="2"/>
  <c r="EF861" i="2"/>
  <c r="EE861" i="2"/>
  <c r="EG860" i="2"/>
  <c r="EF860" i="2"/>
  <c r="EE860" i="2"/>
  <c r="EG859" i="2"/>
  <c r="EF859" i="2"/>
  <c r="EE859" i="2"/>
  <c r="EG858" i="2"/>
  <c r="EF858" i="2"/>
  <c r="EE858" i="2"/>
  <c r="EG857" i="2"/>
  <c r="EF857" i="2"/>
  <c r="EE857" i="2"/>
  <c r="EG856" i="2"/>
  <c r="EF856" i="2"/>
  <c r="EE856" i="2"/>
  <c r="EG855" i="2"/>
  <c r="EF855" i="2"/>
  <c r="EE855" i="2"/>
  <c r="EG854" i="2"/>
  <c r="EF854" i="2"/>
  <c r="EE854" i="2"/>
  <c r="EG853" i="2"/>
  <c r="EF853" i="2"/>
  <c r="EE853" i="2"/>
  <c r="EG852" i="2"/>
  <c r="EF852" i="2"/>
  <c r="EE852" i="2"/>
  <c r="EG851" i="2"/>
  <c r="EF851" i="2"/>
  <c r="EE851" i="2"/>
  <c r="EG850" i="2"/>
  <c r="EF850" i="2"/>
  <c r="EE850" i="2"/>
  <c r="EG849" i="2"/>
  <c r="EF849" i="2"/>
  <c r="EE849" i="2"/>
  <c r="EG848" i="2"/>
  <c r="EF848" i="2"/>
  <c r="EE848" i="2"/>
  <c r="EG847" i="2"/>
  <c r="EF847" i="2"/>
  <c r="EE847" i="2"/>
  <c r="EG846" i="2"/>
  <c r="EF846" i="2"/>
  <c r="EE846" i="2"/>
  <c r="EG845" i="2"/>
  <c r="EF845" i="2"/>
  <c r="EE845" i="2"/>
  <c r="EG844" i="2"/>
  <c r="EF844" i="2"/>
  <c r="EE844" i="2"/>
  <c r="EG843" i="2"/>
  <c r="EF843" i="2"/>
  <c r="EE843" i="2"/>
  <c r="EG842" i="2"/>
  <c r="EF842" i="2"/>
  <c r="EE842" i="2"/>
  <c r="EG841" i="2"/>
  <c r="EF841" i="2"/>
  <c r="EE841" i="2"/>
  <c r="EG840" i="2"/>
  <c r="EF840" i="2"/>
  <c r="EE840" i="2"/>
  <c r="EG839" i="2"/>
  <c r="EF839" i="2"/>
  <c r="EE839" i="2"/>
  <c r="EG838" i="2"/>
  <c r="EF838" i="2"/>
  <c r="EE838" i="2"/>
  <c r="EG837" i="2"/>
  <c r="EF837" i="2"/>
  <c r="EE837" i="2"/>
  <c r="EG836" i="2"/>
  <c r="EF836" i="2"/>
  <c r="EE836" i="2"/>
  <c r="EG835" i="2"/>
  <c r="EF835" i="2"/>
  <c r="EE835" i="2"/>
  <c r="EG834" i="2"/>
  <c r="EF834" i="2"/>
  <c r="EE834" i="2"/>
  <c r="EG833" i="2"/>
  <c r="EF833" i="2"/>
  <c r="EE833" i="2"/>
  <c r="EG832" i="2"/>
  <c r="EF832" i="2"/>
  <c r="EE832" i="2"/>
  <c r="EG831" i="2"/>
  <c r="EF831" i="2"/>
  <c r="EE831" i="2"/>
  <c r="EG830" i="2"/>
  <c r="EF830" i="2"/>
  <c r="EE830" i="2"/>
  <c r="EG829" i="2"/>
  <c r="EF829" i="2"/>
  <c r="EE829" i="2"/>
  <c r="EG828" i="2"/>
  <c r="EF828" i="2"/>
  <c r="EE828" i="2"/>
  <c r="EG827" i="2"/>
  <c r="EF827" i="2"/>
  <c r="EE827" i="2"/>
  <c r="EG826" i="2"/>
  <c r="EF826" i="2"/>
  <c r="EE826" i="2"/>
  <c r="EG825" i="2"/>
  <c r="EF825" i="2"/>
  <c r="EE825" i="2"/>
  <c r="EG824" i="2"/>
  <c r="EF824" i="2"/>
  <c r="EE824" i="2"/>
  <c r="EG823" i="2"/>
  <c r="EF823" i="2"/>
  <c r="EE823" i="2"/>
  <c r="EG822" i="2"/>
  <c r="EF822" i="2"/>
  <c r="EE822" i="2"/>
  <c r="EG821" i="2"/>
  <c r="EF821" i="2"/>
  <c r="EE821" i="2"/>
  <c r="EG820" i="2"/>
  <c r="EF820" i="2"/>
  <c r="EE820" i="2"/>
  <c r="EG819" i="2"/>
  <c r="EF819" i="2"/>
  <c r="EE819" i="2"/>
  <c r="EG818" i="2"/>
  <c r="EF818" i="2"/>
  <c r="EE818" i="2"/>
  <c r="EG817" i="2"/>
  <c r="EF817" i="2"/>
  <c r="EE817" i="2"/>
  <c r="EG816" i="2"/>
  <c r="EF816" i="2"/>
  <c r="EE816" i="2"/>
  <c r="EG815" i="2"/>
  <c r="EF815" i="2"/>
  <c r="EE815" i="2"/>
  <c r="EG814" i="2"/>
  <c r="EF814" i="2"/>
  <c r="EE814" i="2"/>
  <c r="EG813" i="2"/>
  <c r="EF813" i="2"/>
  <c r="EE813" i="2"/>
  <c r="EG812" i="2"/>
  <c r="EF812" i="2"/>
  <c r="EE812" i="2"/>
  <c r="EG811" i="2"/>
  <c r="EF811" i="2"/>
  <c r="EE811" i="2"/>
  <c r="EG810" i="2"/>
  <c r="EF810" i="2"/>
  <c r="EE810" i="2"/>
  <c r="EG809" i="2"/>
  <c r="EF809" i="2"/>
  <c r="EE809" i="2"/>
  <c r="EG808" i="2"/>
  <c r="EF808" i="2"/>
  <c r="EE808" i="2"/>
  <c r="EG807" i="2"/>
  <c r="EF807" i="2"/>
  <c r="EE807" i="2"/>
  <c r="EG806" i="2"/>
  <c r="EF806" i="2"/>
  <c r="EE806" i="2"/>
  <c r="EG805" i="2"/>
  <c r="EF805" i="2"/>
  <c r="EE805" i="2"/>
  <c r="EG804" i="2"/>
  <c r="EF804" i="2"/>
  <c r="EE804" i="2"/>
  <c r="EG803" i="2"/>
  <c r="EF803" i="2"/>
  <c r="EE803" i="2"/>
  <c r="EG802" i="2"/>
  <c r="EF802" i="2"/>
  <c r="EE802" i="2"/>
  <c r="EG801" i="2"/>
  <c r="EF801" i="2"/>
  <c r="EE801" i="2"/>
  <c r="EG800" i="2"/>
  <c r="EF800" i="2"/>
  <c r="EE800" i="2"/>
  <c r="EG799" i="2"/>
  <c r="EF799" i="2"/>
  <c r="EE799" i="2"/>
  <c r="EG798" i="2"/>
  <c r="EF798" i="2"/>
  <c r="EE798" i="2"/>
  <c r="EG797" i="2"/>
  <c r="EF797" i="2"/>
  <c r="EE797" i="2"/>
  <c r="EG796" i="2"/>
  <c r="EF796" i="2"/>
  <c r="EE796" i="2"/>
  <c r="EG795" i="2"/>
  <c r="EF795" i="2"/>
  <c r="EE795" i="2"/>
  <c r="EG794" i="2"/>
  <c r="EF794" i="2"/>
  <c r="EE794" i="2"/>
  <c r="EG793" i="2"/>
  <c r="EF793" i="2"/>
  <c r="EE793" i="2"/>
  <c r="EG792" i="2"/>
  <c r="EF792" i="2"/>
  <c r="EE792" i="2"/>
  <c r="EG791" i="2"/>
  <c r="EF791" i="2"/>
  <c r="EE791" i="2"/>
  <c r="EG790" i="2"/>
  <c r="EF790" i="2"/>
  <c r="EE790" i="2"/>
  <c r="EG789" i="2"/>
  <c r="EF789" i="2"/>
  <c r="EE789" i="2"/>
  <c r="EG788" i="2"/>
  <c r="EF788" i="2"/>
  <c r="EE788" i="2"/>
  <c r="EG787" i="2"/>
  <c r="EF787" i="2"/>
  <c r="EE787" i="2"/>
  <c r="EG786" i="2"/>
  <c r="EF786" i="2"/>
  <c r="EE786" i="2"/>
  <c r="EG785" i="2"/>
  <c r="EF785" i="2"/>
  <c r="EE785" i="2"/>
  <c r="EG784" i="2"/>
  <c r="EF784" i="2"/>
  <c r="EE784" i="2"/>
  <c r="EG783" i="2"/>
  <c r="EF783" i="2"/>
  <c r="EE783" i="2"/>
  <c r="EG782" i="2"/>
  <c r="EF782" i="2"/>
  <c r="EE782" i="2"/>
  <c r="EG781" i="2"/>
  <c r="EF781" i="2"/>
  <c r="EE781" i="2"/>
  <c r="EG780" i="2"/>
  <c r="EF780" i="2"/>
  <c r="EE780" i="2"/>
  <c r="EG779" i="2"/>
  <c r="EF779" i="2"/>
  <c r="EE779" i="2"/>
  <c r="EG778" i="2"/>
  <c r="EF778" i="2"/>
  <c r="EE778" i="2"/>
  <c r="EG777" i="2"/>
  <c r="EF777" i="2"/>
  <c r="EE777" i="2"/>
  <c r="EG776" i="2"/>
  <c r="EF776" i="2"/>
  <c r="EE776" i="2"/>
  <c r="EG775" i="2"/>
  <c r="EF775" i="2"/>
  <c r="EE775" i="2"/>
  <c r="EG774" i="2"/>
  <c r="EF774" i="2"/>
  <c r="EE774" i="2"/>
  <c r="EG773" i="2"/>
  <c r="EF773" i="2"/>
  <c r="EE773" i="2"/>
  <c r="EG772" i="2"/>
  <c r="EF772" i="2"/>
  <c r="EE772" i="2"/>
  <c r="EG771" i="2"/>
  <c r="EF771" i="2"/>
  <c r="EE771" i="2"/>
  <c r="EG770" i="2"/>
  <c r="EF770" i="2"/>
  <c r="EE770" i="2"/>
  <c r="EG769" i="2"/>
  <c r="EF769" i="2"/>
  <c r="EE769" i="2"/>
  <c r="EG768" i="2"/>
  <c r="EF768" i="2"/>
  <c r="EE768" i="2"/>
  <c r="EG767" i="2"/>
  <c r="EF767" i="2"/>
  <c r="EE767" i="2"/>
  <c r="EG766" i="2"/>
  <c r="EF766" i="2"/>
  <c r="EE766" i="2"/>
  <c r="EG765" i="2"/>
  <c r="EF765" i="2"/>
  <c r="EE765" i="2"/>
  <c r="EG764" i="2"/>
  <c r="EF764" i="2"/>
  <c r="EE764" i="2"/>
  <c r="EG763" i="2"/>
  <c r="EF763" i="2"/>
  <c r="EE763" i="2"/>
  <c r="EG762" i="2"/>
  <c r="EF762" i="2"/>
  <c r="EE762" i="2"/>
  <c r="EG761" i="2"/>
  <c r="EF761" i="2"/>
  <c r="EE761" i="2"/>
  <c r="EG760" i="2"/>
  <c r="EF760" i="2"/>
  <c r="EE760" i="2"/>
  <c r="EG759" i="2"/>
  <c r="EF759" i="2"/>
  <c r="EE759" i="2"/>
  <c r="EG758" i="2"/>
  <c r="EF758" i="2"/>
  <c r="EE758" i="2"/>
  <c r="EG757" i="2"/>
  <c r="EF757" i="2"/>
  <c r="EE757" i="2"/>
  <c r="EG756" i="2"/>
  <c r="EF756" i="2"/>
  <c r="EE756" i="2"/>
  <c r="EG755" i="2"/>
  <c r="EF755" i="2"/>
  <c r="EE755" i="2"/>
  <c r="EG754" i="2"/>
  <c r="EF754" i="2"/>
  <c r="EE754" i="2"/>
  <c r="EG753" i="2"/>
  <c r="EF753" i="2"/>
  <c r="EE753" i="2"/>
  <c r="EG752" i="2"/>
  <c r="EF752" i="2"/>
  <c r="EE752" i="2"/>
  <c r="EG751" i="2"/>
  <c r="EF751" i="2"/>
  <c r="EE751" i="2"/>
  <c r="EG750" i="2"/>
  <c r="EF750" i="2"/>
  <c r="EE750" i="2"/>
  <c r="EG749" i="2"/>
  <c r="EF749" i="2"/>
  <c r="EE749" i="2"/>
  <c r="EG748" i="2"/>
  <c r="EF748" i="2"/>
  <c r="EE748" i="2"/>
  <c r="EG747" i="2"/>
  <c r="EF747" i="2"/>
  <c r="EE747" i="2"/>
  <c r="EG746" i="2"/>
  <c r="EF746" i="2"/>
  <c r="EE746" i="2"/>
  <c r="EG745" i="2"/>
  <c r="EF745" i="2"/>
  <c r="EE745" i="2"/>
  <c r="EG744" i="2"/>
  <c r="EF744" i="2"/>
  <c r="EE744" i="2"/>
  <c r="EG743" i="2"/>
  <c r="EF743" i="2"/>
  <c r="EE743" i="2"/>
  <c r="EG742" i="2"/>
  <c r="EF742" i="2"/>
  <c r="EE742" i="2"/>
  <c r="EG741" i="2"/>
  <c r="EF741" i="2"/>
  <c r="EE741" i="2"/>
  <c r="EG740" i="2"/>
  <c r="EF740" i="2"/>
  <c r="EE740" i="2"/>
  <c r="EG739" i="2"/>
  <c r="EF739" i="2"/>
  <c r="EE739" i="2"/>
  <c r="EG738" i="2"/>
  <c r="EF738" i="2"/>
  <c r="EE738" i="2"/>
  <c r="EG737" i="2"/>
  <c r="EF737" i="2"/>
  <c r="EE737" i="2"/>
  <c r="EG736" i="2"/>
  <c r="EF736" i="2"/>
  <c r="EE736" i="2"/>
  <c r="EG735" i="2"/>
  <c r="EF735" i="2"/>
  <c r="EE735" i="2"/>
  <c r="EG734" i="2"/>
  <c r="EF734" i="2"/>
  <c r="EE734" i="2"/>
  <c r="EG733" i="2"/>
  <c r="EF733" i="2"/>
  <c r="EE733" i="2"/>
  <c r="EG732" i="2"/>
  <c r="EF732" i="2"/>
  <c r="EE732" i="2"/>
  <c r="EG731" i="2"/>
  <c r="EF731" i="2"/>
  <c r="EE731" i="2"/>
  <c r="EG730" i="2"/>
  <c r="EF730" i="2"/>
  <c r="EE730" i="2"/>
  <c r="EG729" i="2"/>
  <c r="EF729" i="2"/>
  <c r="EE729" i="2"/>
  <c r="EG728" i="2"/>
  <c r="EF728" i="2"/>
  <c r="EE728" i="2"/>
  <c r="EG727" i="2"/>
  <c r="EF727" i="2"/>
  <c r="EE727" i="2"/>
  <c r="EG726" i="2"/>
  <c r="EF726" i="2"/>
  <c r="EE726" i="2"/>
  <c r="EG725" i="2"/>
  <c r="EF725" i="2"/>
  <c r="EE725" i="2"/>
  <c r="EG724" i="2"/>
  <c r="EF724" i="2"/>
  <c r="EE724" i="2"/>
  <c r="EG723" i="2"/>
  <c r="EF723" i="2"/>
  <c r="EE723" i="2"/>
  <c r="EG722" i="2"/>
  <c r="EF722" i="2"/>
  <c r="EE722" i="2"/>
  <c r="EG721" i="2"/>
  <c r="EF721" i="2"/>
  <c r="EE721" i="2"/>
  <c r="EG720" i="2"/>
  <c r="EF720" i="2"/>
  <c r="EE720" i="2"/>
  <c r="EG719" i="2"/>
  <c r="EF719" i="2"/>
  <c r="EE719" i="2"/>
  <c r="EG718" i="2"/>
  <c r="EF718" i="2"/>
  <c r="EE718" i="2"/>
  <c r="EG717" i="2"/>
  <c r="EF717" i="2"/>
  <c r="EE717" i="2"/>
  <c r="EG716" i="2"/>
  <c r="EF716" i="2"/>
  <c r="EE716" i="2"/>
  <c r="EG715" i="2"/>
  <c r="EF715" i="2"/>
  <c r="EE715" i="2"/>
  <c r="EG714" i="2"/>
  <c r="EF714" i="2"/>
  <c r="EE714" i="2"/>
  <c r="EG713" i="2"/>
  <c r="EF713" i="2"/>
  <c r="EE713" i="2"/>
  <c r="EG712" i="2"/>
  <c r="EF712" i="2"/>
  <c r="EE712" i="2"/>
  <c r="EG711" i="2"/>
  <c r="EF711" i="2"/>
  <c r="EE711" i="2"/>
  <c r="EG710" i="2"/>
  <c r="EF710" i="2"/>
  <c r="EE710" i="2"/>
  <c r="EG709" i="2"/>
  <c r="EF709" i="2"/>
  <c r="EE709" i="2"/>
  <c r="EG708" i="2"/>
  <c r="EF708" i="2"/>
  <c r="EE708" i="2"/>
  <c r="EG707" i="2"/>
  <c r="EF707" i="2"/>
  <c r="EE707" i="2"/>
  <c r="EG706" i="2"/>
  <c r="EF706" i="2"/>
  <c r="EE706" i="2"/>
  <c r="EG705" i="2"/>
  <c r="EF705" i="2"/>
  <c r="EE705" i="2"/>
  <c r="EG704" i="2"/>
  <c r="EF704" i="2"/>
  <c r="EE704" i="2"/>
  <c r="EG703" i="2"/>
  <c r="EF703" i="2"/>
  <c r="EE703" i="2"/>
  <c r="EG702" i="2"/>
  <c r="EF702" i="2"/>
  <c r="EE702" i="2"/>
  <c r="EG701" i="2"/>
  <c r="EF701" i="2"/>
  <c r="EE701" i="2"/>
  <c r="EG700" i="2"/>
  <c r="EF700" i="2"/>
  <c r="EE700" i="2"/>
  <c r="EG699" i="2"/>
  <c r="EF699" i="2"/>
  <c r="EE699" i="2"/>
  <c r="EG698" i="2"/>
  <c r="EF698" i="2"/>
  <c r="EE698" i="2"/>
  <c r="EG697" i="2"/>
  <c r="EF697" i="2"/>
  <c r="EE697" i="2"/>
  <c r="EG696" i="2"/>
  <c r="EF696" i="2"/>
  <c r="EE696" i="2"/>
  <c r="EG695" i="2"/>
  <c r="EF695" i="2"/>
  <c r="EE695" i="2"/>
  <c r="EG694" i="2"/>
  <c r="EF694" i="2"/>
  <c r="EE694" i="2"/>
  <c r="EG693" i="2"/>
  <c r="EF693" i="2"/>
  <c r="EE693" i="2"/>
  <c r="EG692" i="2"/>
  <c r="EF692" i="2"/>
  <c r="EE692" i="2"/>
  <c r="EG691" i="2"/>
  <c r="EF691" i="2"/>
  <c r="EE691" i="2"/>
  <c r="EG690" i="2"/>
  <c r="EF690" i="2"/>
  <c r="EE690" i="2"/>
  <c r="EG689" i="2"/>
  <c r="EF689" i="2"/>
  <c r="EE689" i="2"/>
  <c r="EG688" i="2"/>
  <c r="EF688" i="2"/>
  <c r="EE688" i="2"/>
  <c r="EG687" i="2"/>
  <c r="EF687" i="2"/>
  <c r="EE687" i="2"/>
  <c r="EG686" i="2"/>
  <c r="EF686" i="2"/>
  <c r="EE686" i="2"/>
  <c r="EG685" i="2"/>
  <c r="EF685" i="2"/>
  <c r="EE685" i="2"/>
  <c r="EG684" i="2"/>
  <c r="EF684" i="2"/>
  <c r="EE684" i="2"/>
  <c r="EG683" i="2"/>
  <c r="EF683" i="2"/>
  <c r="EE683" i="2"/>
  <c r="EG682" i="2"/>
  <c r="EF682" i="2"/>
  <c r="EE682" i="2"/>
  <c r="EG681" i="2"/>
  <c r="EF681" i="2"/>
  <c r="EE681" i="2"/>
  <c r="EG680" i="2"/>
  <c r="EF680" i="2"/>
  <c r="EE680" i="2"/>
  <c r="EG679" i="2"/>
  <c r="EF679" i="2"/>
  <c r="EE679" i="2"/>
  <c r="EG678" i="2"/>
  <c r="EF678" i="2"/>
  <c r="EE678" i="2"/>
  <c r="EG677" i="2"/>
  <c r="EF677" i="2"/>
  <c r="EE677" i="2"/>
  <c r="EG676" i="2"/>
  <c r="EF676" i="2"/>
  <c r="EE676" i="2"/>
  <c r="EG675" i="2"/>
  <c r="EF675" i="2"/>
  <c r="EE675" i="2"/>
  <c r="EG674" i="2"/>
  <c r="EF674" i="2"/>
  <c r="EE674" i="2"/>
  <c r="EG673" i="2"/>
  <c r="EF673" i="2"/>
  <c r="EE673" i="2"/>
  <c r="EG672" i="2"/>
  <c r="EF672" i="2"/>
  <c r="EE672" i="2"/>
  <c r="EG671" i="2"/>
  <c r="EF671" i="2"/>
  <c r="EE671" i="2"/>
  <c r="EG670" i="2"/>
  <c r="EF670" i="2"/>
  <c r="EE670" i="2"/>
  <c r="EG669" i="2"/>
  <c r="EF669" i="2"/>
  <c r="EE669" i="2"/>
  <c r="EG668" i="2"/>
  <c r="EF668" i="2"/>
  <c r="EE668" i="2"/>
  <c r="EG667" i="2"/>
  <c r="EF667" i="2"/>
  <c r="EE667" i="2"/>
  <c r="EG666" i="2"/>
  <c r="EF666" i="2"/>
  <c r="EE666" i="2"/>
  <c r="EG665" i="2"/>
  <c r="EF665" i="2"/>
  <c r="EE665" i="2"/>
  <c r="EG664" i="2"/>
  <c r="EF664" i="2"/>
  <c r="EE664" i="2"/>
  <c r="EG663" i="2"/>
  <c r="EF663" i="2"/>
  <c r="EE663" i="2"/>
  <c r="EG662" i="2"/>
  <c r="EF662" i="2"/>
  <c r="EE662" i="2"/>
  <c r="EG661" i="2"/>
  <c r="EF661" i="2"/>
  <c r="EE661" i="2"/>
  <c r="EG660" i="2"/>
  <c r="EF660" i="2"/>
  <c r="EE660" i="2"/>
  <c r="EG659" i="2"/>
  <c r="EF659" i="2"/>
  <c r="EE659" i="2"/>
  <c r="EG658" i="2"/>
  <c r="EF658" i="2"/>
  <c r="EE658" i="2"/>
  <c r="EG657" i="2"/>
  <c r="EF657" i="2"/>
  <c r="EE657" i="2"/>
  <c r="EG656" i="2"/>
  <c r="EF656" i="2"/>
  <c r="EE656" i="2"/>
  <c r="EG655" i="2"/>
  <c r="EF655" i="2"/>
  <c r="EE655" i="2"/>
  <c r="EG654" i="2"/>
  <c r="EF654" i="2"/>
  <c r="EE654" i="2"/>
  <c r="EG653" i="2"/>
  <c r="EF653" i="2"/>
  <c r="EE653" i="2"/>
  <c r="EG652" i="2"/>
  <c r="EF652" i="2"/>
  <c r="EE652" i="2"/>
  <c r="EG651" i="2"/>
  <c r="EF651" i="2"/>
  <c r="EE651" i="2"/>
  <c r="EG650" i="2"/>
  <c r="EF650" i="2"/>
  <c r="EE650" i="2"/>
  <c r="EG649" i="2"/>
  <c r="EF649" i="2"/>
  <c r="EE649" i="2"/>
  <c r="EG648" i="2"/>
  <c r="EF648" i="2"/>
  <c r="EE648" i="2"/>
  <c r="EG647" i="2"/>
  <c r="EF647" i="2"/>
  <c r="EE647" i="2"/>
  <c r="EG646" i="2"/>
  <c r="EF646" i="2"/>
  <c r="EE646" i="2"/>
  <c r="EG645" i="2"/>
  <c r="EF645" i="2"/>
  <c r="EE645" i="2"/>
  <c r="EG644" i="2"/>
  <c r="EF644" i="2"/>
  <c r="EE644" i="2"/>
  <c r="EG643" i="2"/>
  <c r="EF643" i="2"/>
  <c r="EE643" i="2"/>
  <c r="EG642" i="2"/>
  <c r="EF642" i="2"/>
  <c r="EE642" i="2"/>
  <c r="EG641" i="2"/>
  <c r="EF641" i="2"/>
  <c r="EE641" i="2"/>
  <c r="EG640" i="2"/>
  <c r="EF640" i="2"/>
  <c r="EE640" i="2"/>
  <c r="EG639" i="2"/>
  <c r="EF639" i="2"/>
  <c r="EE639" i="2"/>
  <c r="EG638" i="2"/>
  <c r="EF638" i="2"/>
  <c r="EE638" i="2"/>
  <c r="EG637" i="2"/>
  <c r="EF637" i="2"/>
  <c r="EE637" i="2"/>
  <c r="EG636" i="2"/>
  <c r="EF636" i="2"/>
  <c r="EE636" i="2"/>
  <c r="EG635" i="2"/>
  <c r="EF635" i="2"/>
  <c r="EE635" i="2"/>
  <c r="EG634" i="2"/>
  <c r="EF634" i="2"/>
  <c r="EE634" i="2"/>
  <c r="EG633" i="2"/>
  <c r="EF633" i="2"/>
  <c r="EE633" i="2"/>
  <c r="EG632" i="2"/>
  <c r="EF632" i="2"/>
  <c r="EE632" i="2"/>
  <c r="EG631" i="2"/>
  <c r="EF631" i="2"/>
  <c r="EE631" i="2"/>
  <c r="EG630" i="2"/>
  <c r="EF630" i="2"/>
  <c r="EE630" i="2"/>
  <c r="EG629" i="2"/>
  <c r="EF629" i="2"/>
  <c r="EE629" i="2"/>
  <c r="EG628" i="2"/>
  <c r="EF628" i="2"/>
  <c r="EE628" i="2"/>
  <c r="EG627" i="2"/>
  <c r="EF627" i="2"/>
  <c r="EE627" i="2"/>
  <c r="EG626" i="2"/>
  <c r="EF626" i="2"/>
  <c r="EE626" i="2"/>
  <c r="EG625" i="2"/>
  <c r="EF625" i="2"/>
  <c r="EE625" i="2"/>
  <c r="EG624" i="2"/>
  <c r="EF624" i="2"/>
  <c r="EE624" i="2"/>
  <c r="EG623" i="2"/>
  <c r="EF623" i="2"/>
  <c r="EE623" i="2"/>
  <c r="EG622" i="2"/>
  <c r="EF622" i="2"/>
  <c r="EE622" i="2"/>
  <c r="EG621" i="2"/>
  <c r="EF621" i="2"/>
  <c r="EE621" i="2"/>
  <c r="EG620" i="2"/>
  <c r="EF620" i="2"/>
  <c r="EE620" i="2"/>
  <c r="EG619" i="2"/>
  <c r="EF619" i="2"/>
  <c r="EE619" i="2"/>
  <c r="EG618" i="2"/>
  <c r="EF618" i="2"/>
  <c r="EE618" i="2"/>
  <c r="EG617" i="2"/>
  <c r="EF617" i="2"/>
  <c r="EE617" i="2"/>
  <c r="EG616" i="2"/>
  <c r="EF616" i="2"/>
  <c r="EE616" i="2"/>
  <c r="EG615" i="2"/>
  <c r="EF615" i="2"/>
  <c r="EE615" i="2"/>
  <c r="EG614" i="2"/>
  <c r="EF614" i="2"/>
  <c r="EE614" i="2"/>
  <c r="EG613" i="2"/>
  <c r="EF613" i="2"/>
  <c r="EE613" i="2"/>
  <c r="EG612" i="2"/>
  <c r="EF612" i="2"/>
  <c r="EE612" i="2"/>
  <c r="EG611" i="2"/>
  <c r="EF611" i="2"/>
  <c r="EE611" i="2"/>
  <c r="EG610" i="2"/>
  <c r="EF610" i="2"/>
  <c r="EE610" i="2"/>
  <c r="EG609" i="2"/>
  <c r="EF609" i="2"/>
  <c r="EE609" i="2"/>
  <c r="EG608" i="2"/>
  <c r="EF608" i="2"/>
  <c r="EE608" i="2"/>
  <c r="EG607" i="2"/>
  <c r="EF607" i="2"/>
  <c r="EE607" i="2"/>
  <c r="EG606" i="2"/>
  <c r="EF606" i="2"/>
  <c r="EE606" i="2"/>
  <c r="EG605" i="2"/>
  <c r="EF605" i="2"/>
  <c r="EE605" i="2"/>
  <c r="EG604" i="2"/>
  <c r="EF604" i="2"/>
  <c r="EE604" i="2"/>
  <c r="EG603" i="2"/>
  <c r="EF603" i="2"/>
  <c r="EE603" i="2"/>
  <c r="EG602" i="2"/>
  <c r="EF602" i="2"/>
  <c r="EE602" i="2"/>
  <c r="EG601" i="2"/>
  <c r="EF601" i="2"/>
  <c r="EE601" i="2"/>
  <c r="EG600" i="2"/>
  <c r="EF600" i="2"/>
  <c r="EE600" i="2"/>
  <c r="EG599" i="2"/>
  <c r="EF599" i="2"/>
  <c r="EE599" i="2"/>
  <c r="EG598" i="2"/>
  <c r="EF598" i="2"/>
  <c r="EE598" i="2"/>
  <c r="EG597" i="2"/>
  <c r="EF597" i="2"/>
  <c r="EE597" i="2"/>
  <c r="EG596" i="2"/>
  <c r="EF596" i="2"/>
  <c r="EE596" i="2"/>
  <c r="EG595" i="2"/>
  <c r="EF595" i="2"/>
  <c r="EE595" i="2"/>
  <c r="EG594" i="2"/>
  <c r="EF594" i="2"/>
  <c r="EE594" i="2"/>
  <c r="EG593" i="2"/>
  <c r="EF593" i="2"/>
  <c r="EE593" i="2"/>
  <c r="EG592" i="2"/>
  <c r="EF592" i="2"/>
  <c r="EE592" i="2"/>
  <c r="EG591" i="2"/>
  <c r="EF591" i="2"/>
  <c r="EE591" i="2"/>
  <c r="EG590" i="2"/>
  <c r="EF590" i="2"/>
  <c r="EE590" i="2"/>
  <c r="EG589" i="2"/>
  <c r="EF589" i="2"/>
  <c r="EE589" i="2"/>
  <c r="EG588" i="2"/>
  <c r="EF588" i="2"/>
  <c r="EE588" i="2"/>
  <c r="EG587" i="2"/>
  <c r="EF587" i="2"/>
  <c r="EE587" i="2"/>
  <c r="EG586" i="2"/>
  <c r="EF586" i="2"/>
  <c r="EE586" i="2"/>
  <c r="EG585" i="2"/>
  <c r="EF585" i="2"/>
  <c r="EE585" i="2"/>
  <c r="EG584" i="2"/>
  <c r="EF584" i="2"/>
  <c r="EE584" i="2"/>
  <c r="EG583" i="2"/>
  <c r="EF583" i="2"/>
  <c r="EE583" i="2"/>
  <c r="EG582" i="2"/>
  <c r="EF582" i="2"/>
  <c r="EE582" i="2"/>
  <c r="EG581" i="2"/>
  <c r="EF581" i="2"/>
  <c r="EE581" i="2"/>
  <c r="EG580" i="2"/>
  <c r="EF580" i="2"/>
  <c r="EE580" i="2"/>
  <c r="EG579" i="2"/>
  <c r="EF579" i="2"/>
  <c r="EE579" i="2"/>
  <c r="EG578" i="2"/>
  <c r="EF578" i="2"/>
  <c r="EE578" i="2"/>
  <c r="EG577" i="2"/>
  <c r="EF577" i="2"/>
  <c r="EE577" i="2"/>
  <c r="EG576" i="2"/>
  <c r="EF576" i="2"/>
  <c r="EE576" i="2"/>
  <c r="EG575" i="2"/>
  <c r="EF575" i="2"/>
  <c r="EE575" i="2"/>
  <c r="EG574" i="2"/>
  <c r="EF574" i="2"/>
  <c r="EE574" i="2"/>
  <c r="EG573" i="2"/>
  <c r="EF573" i="2"/>
  <c r="EE573" i="2"/>
  <c r="EG572" i="2"/>
  <c r="EF572" i="2"/>
  <c r="EE572" i="2"/>
  <c r="EG571" i="2"/>
  <c r="EF571" i="2"/>
  <c r="EE571" i="2"/>
  <c r="EG570" i="2"/>
  <c r="EF570" i="2"/>
  <c r="EE570" i="2"/>
  <c r="EG569" i="2"/>
  <c r="EF569" i="2"/>
  <c r="EE569" i="2"/>
  <c r="EG568" i="2"/>
  <c r="EF568" i="2"/>
  <c r="EE568" i="2"/>
  <c r="EG567" i="2"/>
  <c r="EF567" i="2"/>
  <c r="EE567" i="2"/>
  <c r="EG566" i="2"/>
  <c r="EF566" i="2"/>
  <c r="EE566" i="2"/>
  <c r="EG565" i="2"/>
  <c r="EF565" i="2"/>
  <c r="EE565" i="2"/>
  <c r="EG564" i="2"/>
  <c r="EF564" i="2"/>
  <c r="EE564" i="2"/>
  <c r="EG563" i="2"/>
  <c r="EF563" i="2"/>
  <c r="EE563" i="2"/>
  <c r="EG562" i="2"/>
  <c r="EF562" i="2"/>
  <c r="EE562" i="2"/>
  <c r="EG561" i="2"/>
  <c r="EF561" i="2"/>
  <c r="EE561" i="2"/>
  <c r="EG560" i="2"/>
  <c r="EF560" i="2"/>
  <c r="EE560" i="2"/>
  <c r="EG559" i="2"/>
  <c r="EF559" i="2"/>
  <c r="EE559" i="2"/>
  <c r="EG558" i="2"/>
  <c r="EF558" i="2"/>
  <c r="EE558" i="2"/>
  <c r="EG557" i="2"/>
  <c r="EF557" i="2"/>
  <c r="EE557" i="2"/>
  <c r="EG556" i="2"/>
  <c r="EF556" i="2"/>
  <c r="EE556" i="2"/>
  <c r="EG555" i="2"/>
  <c r="EF555" i="2"/>
  <c r="EE555" i="2"/>
  <c r="EG554" i="2"/>
  <c r="EF554" i="2"/>
  <c r="EE554" i="2"/>
  <c r="EG553" i="2"/>
  <c r="EF553" i="2"/>
  <c r="EE553" i="2"/>
  <c r="EG552" i="2"/>
  <c r="EF552" i="2"/>
  <c r="EE552" i="2"/>
  <c r="EG551" i="2"/>
  <c r="EF551" i="2"/>
  <c r="EE551" i="2"/>
  <c r="EG550" i="2"/>
  <c r="EF550" i="2"/>
  <c r="EE550" i="2"/>
  <c r="EG549" i="2"/>
  <c r="EF549" i="2"/>
  <c r="EE549" i="2"/>
  <c r="EG548" i="2"/>
  <c r="EF548" i="2"/>
  <c r="EE548" i="2"/>
  <c r="EG547" i="2"/>
  <c r="EF547" i="2"/>
  <c r="EE547" i="2"/>
  <c r="EG546" i="2"/>
  <c r="EF546" i="2"/>
  <c r="EE546" i="2"/>
  <c r="EG545" i="2"/>
  <c r="EF545" i="2"/>
  <c r="EE545" i="2"/>
  <c r="EG544" i="2"/>
  <c r="EF544" i="2"/>
  <c r="EE544" i="2"/>
  <c r="EG543" i="2"/>
  <c r="EF543" i="2"/>
  <c r="EE543" i="2"/>
  <c r="EG542" i="2"/>
  <c r="EF542" i="2"/>
  <c r="EE542" i="2"/>
  <c r="EG541" i="2"/>
  <c r="EF541" i="2"/>
  <c r="EE541" i="2"/>
  <c r="EG540" i="2"/>
  <c r="EF540" i="2"/>
  <c r="EE540" i="2"/>
  <c r="EG539" i="2"/>
  <c r="EF539" i="2"/>
  <c r="EE539" i="2"/>
  <c r="EG538" i="2"/>
  <c r="EF538" i="2"/>
  <c r="EE538" i="2"/>
  <c r="EG537" i="2"/>
  <c r="EF537" i="2"/>
  <c r="EE537" i="2"/>
  <c r="EG536" i="2"/>
  <c r="EF536" i="2"/>
  <c r="EE536" i="2"/>
  <c r="EG535" i="2"/>
  <c r="EF535" i="2"/>
  <c r="EE535" i="2"/>
  <c r="EG534" i="2"/>
  <c r="EF534" i="2"/>
  <c r="EE534" i="2"/>
  <c r="EG533" i="2"/>
  <c r="EF533" i="2"/>
  <c r="EE533" i="2"/>
  <c r="EG532" i="2"/>
  <c r="EF532" i="2"/>
  <c r="EE532" i="2"/>
  <c r="EG531" i="2"/>
  <c r="EF531" i="2"/>
  <c r="EE531" i="2"/>
  <c r="EG530" i="2"/>
  <c r="EF530" i="2"/>
  <c r="EE530" i="2"/>
  <c r="EG529" i="2"/>
  <c r="EF529" i="2"/>
  <c r="EE529" i="2"/>
  <c r="EG528" i="2"/>
  <c r="EF528" i="2"/>
  <c r="EE528" i="2"/>
  <c r="EG527" i="2"/>
  <c r="EF527" i="2"/>
  <c r="EE527" i="2"/>
  <c r="EG526" i="2"/>
  <c r="EF526" i="2"/>
  <c r="EE526" i="2"/>
  <c r="EG525" i="2"/>
  <c r="EF525" i="2"/>
  <c r="EE525" i="2"/>
  <c r="EG524" i="2"/>
  <c r="EF524" i="2"/>
  <c r="EE524" i="2"/>
  <c r="EG523" i="2"/>
  <c r="EF523" i="2"/>
  <c r="EE523" i="2"/>
  <c r="EG522" i="2"/>
  <c r="EF522" i="2"/>
  <c r="EE522" i="2"/>
  <c r="EG521" i="2"/>
  <c r="EF521" i="2"/>
  <c r="EE521" i="2"/>
  <c r="EG520" i="2"/>
  <c r="EF520" i="2"/>
  <c r="EE520" i="2"/>
  <c r="EG519" i="2"/>
  <c r="EF519" i="2"/>
  <c r="EE519" i="2"/>
  <c r="EG518" i="2"/>
  <c r="EF518" i="2"/>
  <c r="EE518" i="2"/>
  <c r="EG517" i="2"/>
  <c r="EF517" i="2"/>
  <c r="EE517" i="2"/>
  <c r="EG516" i="2"/>
  <c r="EF516" i="2"/>
  <c r="EE516" i="2"/>
  <c r="EG515" i="2"/>
  <c r="EF515" i="2"/>
  <c r="EE515" i="2"/>
  <c r="EG514" i="2"/>
  <c r="EF514" i="2"/>
  <c r="EE514" i="2"/>
  <c r="EG513" i="2"/>
  <c r="EF513" i="2"/>
  <c r="EE513" i="2"/>
  <c r="EG512" i="2"/>
  <c r="EF512" i="2"/>
  <c r="EE512" i="2"/>
  <c r="EG511" i="2"/>
  <c r="EF511" i="2"/>
  <c r="EE511" i="2"/>
  <c r="EG510" i="2"/>
  <c r="EF510" i="2"/>
  <c r="EE510" i="2"/>
  <c r="EG509" i="2"/>
  <c r="EF509" i="2"/>
  <c r="EE509" i="2"/>
  <c r="EG508" i="2"/>
  <c r="EF508" i="2"/>
  <c r="EE508" i="2"/>
  <c r="EG507" i="2"/>
  <c r="EF507" i="2"/>
  <c r="EE507" i="2"/>
  <c r="EG506" i="2"/>
  <c r="EF506" i="2"/>
  <c r="EE506" i="2"/>
  <c r="EG505" i="2"/>
  <c r="EF505" i="2"/>
  <c r="EE505" i="2"/>
  <c r="EG504" i="2"/>
  <c r="EF504" i="2"/>
  <c r="EE504" i="2"/>
  <c r="EG503" i="2"/>
  <c r="EF503" i="2"/>
  <c r="EE503" i="2"/>
  <c r="EG502" i="2"/>
  <c r="EF502" i="2"/>
  <c r="EE502" i="2"/>
  <c r="EG501" i="2"/>
  <c r="EF501" i="2"/>
  <c r="EE501" i="2"/>
  <c r="EG500" i="2"/>
  <c r="EF500" i="2"/>
  <c r="EE500" i="2"/>
  <c r="EG499" i="2"/>
  <c r="EF499" i="2"/>
  <c r="EE499" i="2"/>
  <c r="EG498" i="2"/>
  <c r="EF498" i="2"/>
  <c r="EE498" i="2"/>
  <c r="EG497" i="2"/>
  <c r="EF497" i="2"/>
  <c r="EE497" i="2"/>
  <c r="EG496" i="2"/>
  <c r="EF496" i="2"/>
  <c r="EE496" i="2"/>
  <c r="EG495" i="2"/>
  <c r="EF495" i="2"/>
  <c r="EE495" i="2"/>
  <c r="EG494" i="2"/>
  <c r="EF494" i="2"/>
  <c r="EE494" i="2"/>
  <c r="EG493" i="2"/>
  <c r="EF493" i="2"/>
  <c r="EE493" i="2"/>
  <c r="EG492" i="2"/>
  <c r="EF492" i="2"/>
  <c r="EE492" i="2"/>
  <c r="EG491" i="2"/>
  <c r="EF491" i="2"/>
  <c r="EE491" i="2"/>
  <c r="EG490" i="2"/>
  <c r="EF490" i="2"/>
  <c r="EE490" i="2"/>
  <c r="EG489" i="2"/>
  <c r="EF489" i="2"/>
  <c r="EE489" i="2"/>
  <c r="EG488" i="2"/>
  <c r="EF488" i="2"/>
  <c r="EE488" i="2"/>
  <c r="EG487" i="2"/>
  <c r="EF487" i="2"/>
  <c r="EE487" i="2"/>
  <c r="EG486" i="2"/>
  <c r="EF486" i="2"/>
  <c r="EE486" i="2"/>
  <c r="EG485" i="2"/>
  <c r="EF485" i="2"/>
  <c r="EE485" i="2"/>
  <c r="EG484" i="2"/>
  <c r="EF484" i="2"/>
  <c r="EE484" i="2"/>
  <c r="EG483" i="2"/>
  <c r="EF483" i="2"/>
  <c r="EE483" i="2"/>
  <c r="EG482" i="2"/>
  <c r="EF482" i="2"/>
  <c r="EE482" i="2"/>
  <c r="EG481" i="2"/>
  <c r="EF481" i="2"/>
  <c r="EE481" i="2"/>
  <c r="EG480" i="2"/>
  <c r="EF480" i="2"/>
  <c r="EE480" i="2"/>
  <c r="EG479" i="2"/>
  <c r="EF479" i="2"/>
  <c r="EE479" i="2"/>
  <c r="EG478" i="2"/>
  <c r="EF478" i="2"/>
  <c r="EE478" i="2"/>
  <c r="EG477" i="2"/>
  <c r="EF477" i="2"/>
  <c r="EE477" i="2"/>
  <c r="EG476" i="2"/>
  <c r="EF476" i="2"/>
  <c r="EE476" i="2"/>
  <c r="EG475" i="2"/>
  <c r="EF475" i="2"/>
  <c r="EE475" i="2"/>
  <c r="EG474" i="2"/>
  <c r="EF474" i="2"/>
  <c r="EE474" i="2"/>
  <c r="EG473" i="2"/>
  <c r="EF473" i="2"/>
  <c r="EE473" i="2"/>
  <c r="EG472" i="2"/>
  <c r="EF472" i="2"/>
  <c r="EE472" i="2"/>
  <c r="EG471" i="2"/>
  <c r="EF471" i="2"/>
  <c r="EE471" i="2"/>
  <c r="EG470" i="2"/>
  <c r="EF470" i="2"/>
  <c r="EE470" i="2"/>
  <c r="EG469" i="2"/>
  <c r="EF469" i="2"/>
  <c r="EE469" i="2"/>
  <c r="EG468" i="2"/>
  <c r="EF468" i="2"/>
  <c r="EE468" i="2"/>
  <c r="EG467" i="2"/>
  <c r="EF467" i="2"/>
  <c r="EE467" i="2"/>
  <c r="EG466" i="2"/>
  <c r="EF466" i="2"/>
  <c r="EE466" i="2"/>
  <c r="EG465" i="2"/>
  <c r="EF465" i="2"/>
  <c r="EE465" i="2"/>
  <c r="EG464" i="2"/>
  <c r="EF464" i="2"/>
  <c r="EE464" i="2"/>
  <c r="EG463" i="2"/>
  <c r="EF463" i="2"/>
  <c r="EE463" i="2"/>
  <c r="EG462" i="2"/>
  <c r="EF462" i="2"/>
  <c r="EE462" i="2"/>
  <c r="EG461" i="2"/>
  <c r="EF461" i="2"/>
  <c r="EE461" i="2"/>
  <c r="EG460" i="2"/>
  <c r="EF460" i="2"/>
  <c r="EE460" i="2"/>
  <c r="EG459" i="2"/>
  <c r="EF459" i="2"/>
  <c r="EE459" i="2"/>
  <c r="EG458" i="2"/>
  <c r="EF458" i="2"/>
  <c r="EE458" i="2"/>
  <c r="EG457" i="2"/>
  <c r="EF457" i="2"/>
  <c r="EE457" i="2"/>
  <c r="EG456" i="2"/>
  <c r="EF456" i="2"/>
  <c r="EE456" i="2"/>
  <c r="EG455" i="2"/>
  <c r="EF455" i="2"/>
  <c r="EE455" i="2"/>
  <c r="EG454" i="2"/>
  <c r="EF454" i="2"/>
  <c r="EE454" i="2"/>
  <c r="EG453" i="2"/>
  <c r="EF453" i="2"/>
  <c r="EE453" i="2"/>
  <c r="EG452" i="2"/>
  <c r="EF452" i="2"/>
  <c r="EE452" i="2"/>
  <c r="EG451" i="2"/>
  <c r="EF451" i="2"/>
  <c r="EE451" i="2"/>
  <c r="EG450" i="2"/>
  <c r="EF450" i="2"/>
  <c r="EE450" i="2"/>
  <c r="EG449" i="2"/>
  <c r="EF449" i="2"/>
  <c r="EE449" i="2"/>
  <c r="EG448" i="2"/>
  <c r="EF448" i="2"/>
  <c r="EE448" i="2"/>
  <c r="EG447" i="2"/>
  <c r="EF447" i="2"/>
  <c r="EE447" i="2"/>
  <c r="EG446" i="2"/>
  <c r="EF446" i="2"/>
  <c r="EE446" i="2"/>
  <c r="EG445" i="2"/>
  <c r="EF445" i="2"/>
  <c r="EE445" i="2"/>
  <c r="EG444" i="2"/>
  <c r="EF444" i="2"/>
  <c r="EE444" i="2"/>
  <c r="EG443" i="2"/>
  <c r="EF443" i="2"/>
  <c r="EE443" i="2"/>
  <c r="EG442" i="2"/>
  <c r="EF442" i="2"/>
  <c r="EE442" i="2"/>
  <c r="EG441" i="2"/>
  <c r="EF441" i="2"/>
  <c r="EE441" i="2"/>
  <c r="EG440" i="2"/>
  <c r="EF440" i="2"/>
  <c r="EE440" i="2"/>
  <c r="EG439" i="2"/>
  <c r="EF439" i="2"/>
  <c r="EE439" i="2"/>
  <c r="EG438" i="2"/>
  <c r="EF438" i="2"/>
  <c r="EE438" i="2"/>
  <c r="EG437" i="2"/>
  <c r="EF437" i="2"/>
  <c r="EE437" i="2"/>
  <c r="EG436" i="2"/>
  <c r="EF436" i="2"/>
  <c r="EE436" i="2"/>
  <c r="EG435" i="2"/>
  <c r="EF435" i="2"/>
  <c r="EE435" i="2"/>
  <c r="EG434" i="2"/>
  <c r="EF434" i="2"/>
  <c r="EE434" i="2"/>
  <c r="EG433" i="2"/>
  <c r="EF433" i="2"/>
  <c r="EE433" i="2"/>
  <c r="EG432" i="2"/>
  <c r="EF432" i="2"/>
  <c r="EE432" i="2"/>
  <c r="EG431" i="2"/>
  <c r="EF431" i="2"/>
  <c r="EE431" i="2"/>
  <c r="EG430" i="2"/>
  <c r="EF430" i="2"/>
  <c r="EE430" i="2"/>
  <c r="EG429" i="2"/>
  <c r="EF429" i="2"/>
  <c r="EE429" i="2"/>
  <c r="EG428" i="2"/>
  <c r="EF428" i="2"/>
  <c r="EE428" i="2"/>
  <c r="EG427" i="2"/>
  <c r="EF427" i="2"/>
  <c r="EE427" i="2"/>
  <c r="EG426" i="2"/>
  <c r="EF426" i="2"/>
  <c r="EE426" i="2"/>
  <c r="EG425" i="2"/>
  <c r="EF425" i="2"/>
  <c r="EE425" i="2"/>
  <c r="EG424" i="2"/>
  <c r="EF424" i="2"/>
  <c r="EE424" i="2"/>
  <c r="EG423" i="2"/>
  <c r="EF423" i="2"/>
  <c r="EE423" i="2"/>
  <c r="EG422" i="2"/>
  <c r="EF422" i="2"/>
  <c r="EE422" i="2"/>
  <c r="EG421" i="2"/>
  <c r="EF421" i="2"/>
  <c r="EE421" i="2"/>
  <c r="EG420" i="2"/>
  <c r="EF420" i="2"/>
  <c r="EE420" i="2"/>
  <c r="EG419" i="2"/>
  <c r="EF419" i="2"/>
  <c r="EE419" i="2"/>
  <c r="EG418" i="2"/>
  <c r="EF418" i="2"/>
  <c r="EE418" i="2"/>
  <c r="EG417" i="2"/>
  <c r="EF417" i="2"/>
  <c r="EE417" i="2"/>
  <c r="EG416" i="2"/>
  <c r="EF416" i="2"/>
  <c r="EE416" i="2"/>
  <c r="EG415" i="2"/>
  <c r="EF415" i="2"/>
  <c r="EE415" i="2"/>
  <c r="EG414" i="2"/>
  <c r="EF414" i="2"/>
  <c r="EE414" i="2"/>
  <c r="EG413" i="2"/>
  <c r="EF413" i="2"/>
  <c r="EE413" i="2"/>
  <c r="EG412" i="2"/>
  <c r="EF412" i="2"/>
  <c r="EE412" i="2"/>
  <c r="EG411" i="2"/>
  <c r="EF411" i="2"/>
  <c r="EE411" i="2"/>
  <c r="EG410" i="2"/>
  <c r="EF410" i="2"/>
  <c r="EE410" i="2"/>
  <c r="EG409" i="2"/>
  <c r="EF409" i="2"/>
  <c r="EE409" i="2"/>
  <c r="EG408" i="2"/>
  <c r="EF408" i="2"/>
  <c r="EE408" i="2"/>
  <c r="EG407" i="2"/>
  <c r="EF407" i="2"/>
  <c r="EE407" i="2"/>
  <c r="EG406" i="2"/>
  <c r="EF406" i="2"/>
  <c r="EE406" i="2"/>
  <c r="EG405" i="2"/>
  <c r="EF405" i="2"/>
  <c r="EE405" i="2"/>
  <c r="EG404" i="2"/>
  <c r="EF404" i="2"/>
  <c r="EE404" i="2"/>
  <c r="EG403" i="2"/>
  <c r="EF403" i="2"/>
  <c r="EE403" i="2"/>
  <c r="EG402" i="2"/>
  <c r="EF402" i="2"/>
  <c r="EE402" i="2"/>
  <c r="EG401" i="2"/>
  <c r="EF401" i="2"/>
  <c r="EE401" i="2"/>
  <c r="EG400" i="2"/>
  <c r="EF400" i="2"/>
  <c r="EE400" i="2"/>
  <c r="EG399" i="2"/>
  <c r="EF399" i="2"/>
  <c r="EE399" i="2"/>
  <c r="EG398" i="2"/>
  <c r="EF398" i="2"/>
  <c r="EE398" i="2"/>
  <c r="EG397" i="2"/>
  <c r="EF397" i="2"/>
  <c r="EE397" i="2"/>
  <c r="EG396" i="2"/>
  <c r="EF396" i="2"/>
  <c r="EE396" i="2"/>
  <c r="EG395" i="2"/>
  <c r="EF395" i="2"/>
  <c r="EE395" i="2"/>
  <c r="EG394" i="2"/>
  <c r="EF394" i="2"/>
  <c r="EE394" i="2"/>
  <c r="EG393" i="2"/>
  <c r="EF393" i="2"/>
  <c r="EE393" i="2"/>
  <c r="EG392" i="2"/>
  <c r="EF392" i="2"/>
  <c r="EE392" i="2"/>
  <c r="EG391" i="2"/>
  <c r="EF391" i="2"/>
  <c r="EE391" i="2"/>
  <c r="EG390" i="2"/>
  <c r="EF390" i="2"/>
  <c r="EE390" i="2"/>
  <c r="EG389" i="2"/>
  <c r="EF389" i="2"/>
  <c r="EE389" i="2"/>
  <c r="EG388" i="2"/>
  <c r="EF388" i="2"/>
  <c r="EE388" i="2"/>
  <c r="EG387" i="2"/>
  <c r="EF387" i="2"/>
  <c r="EE387" i="2"/>
  <c r="EG386" i="2"/>
  <c r="EF386" i="2"/>
  <c r="EE386" i="2"/>
  <c r="EG385" i="2"/>
  <c r="EF385" i="2"/>
  <c r="EE385" i="2"/>
  <c r="EG384" i="2"/>
  <c r="EF384" i="2"/>
  <c r="EE384" i="2"/>
  <c r="EG383" i="2"/>
  <c r="EF383" i="2"/>
  <c r="EE383" i="2"/>
  <c r="EG382" i="2"/>
  <c r="EF382" i="2"/>
  <c r="EE382" i="2"/>
  <c r="EG381" i="2"/>
  <c r="EF381" i="2"/>
  <c r="EE381" i="2"/>
  <c r="EG380" i="2"/>
  <c r="EF380" i="2"/>
  <c r="EE380" i="2"/>
  <c r="EG379" i="2"/>
  <c r="EF379" i="2"/>
  <c r="EE379" i="2"/>
  <c r="EG378" i="2"/>
  <c r="EF378" i="2"/>
  <c r="EE378" i="2"/>
  <c r="EG377" i="2"/>
  <c r="EF377" i="2"/>
  <c r="EE377" i="2"/>
  <c r="EG376" i="2"/>
  <c r="EF376" i="2"/>
  <c r="EE376" i="2"/>
  <c r="EG375" i="2"/>
  <c r="EF375" i="2"/>
  <c r="EE375" i="2"/>
  <c r="EG374" i="2"/>
  <c r="EF374" i="2"/>
  <c r="EE374" i="2"/>
  <c r="EG373" i="2"/>
  <c r="EF373" i="2"/>
  <c r="EE373" i="2"/>
  <c r="EG372" i="2"/>
  <c r="EF372" i="2"/>
  <c r="EE372" i="2"/>
  <c r="EG371" i="2"/>
  <c r="EF371" i="2"/>
  <c r="EE371" i="2"/>
  <c r="EG370" i="2"/>
  <c r="EF370" i="2"/>
  <c r="EE370" i="2"/>
  <c r="EG369" i="2"/>
  <c r="EF369" i="2"/>
  <c r="EE369" i="2"/>
  <c r="EG368" i="2"/>
  <c r="EF368" i="2"/>
  <c r="EE368" i="2"/>
  <c r="EG367" i="2"/>
  <c r="EF367" i="2"/>
  <c r="EE367" i="2"/>
  <c r="EG366" i="2"/>
  <c r="EF366" i="2"/>
  <c r="EE366" i="2"/>
  <c r="EG365" i="2"/>
  <c r="EF365" i="2"/>
  <c r="EE365" i="2"/>
  <c r="EG364" i="2"/>
  <c r="EF364" i="2"/>
  <c r="EE364" i="2"/>
  <c r="EG363" i="2"/>
  <c r="EF363" i="2"/>
  <c r="EE363" i="2"/>
  <c r="EG362" i="2"/>
  <c r="EF362" i="2"/>
  <c r="EE362" i="2"/>
  <c r="EG361" i="2"/>
  <c r="EF361" i="2"/>
  <c r="EE361" i="2"/>
  <c r="EG360" i="2"/>
  <c r="EF360" i="2"/>
  <c r="EE360" i="2"/>
  <c r="EG359" i="2"/>
  <c r="EF359" i="2"/>
  <c r="EE359" i="2"/>
  <c r="EG358" i="2"/>
  <c r="EF358" i="2"/>
  <c r="EE358" i="2"/>
  <c r="EG357" i="2"/>
  <c r="EF357" i="2"/>
  <c r="EE357" i="2"/>
  <c r="EG356" i="2"/>
  <c r="EF356" i="2"/>
  <c r="EE356" i="2"/>
  <c r="EG355" i="2"/>
  <c r="EF355" i="2"/>
  <c r="EE355" i="2"/>
  <c r="EG354" i="2"/>
  <c r="EF354" i="2"/>
  <c r="EE354" i="2"/>
  <c r="EG353" i="2"/>
  <c r="EF353" i="2"/>
  <c r="EE353" i="2"/>
  <c r="EG352" i="2"/>
  <c r="EF352" i="2"/>
  <c r="EE352" i="2"/>
  <c r="EG351" i="2"/>
  <c r="EF351" i="2"/>
  <c r="EE351" i="2"/>
  <c r="EG350" i="2"/>
  <c r="EF350" i="2"/>
  <c r="EE350" i="2"/>
  <c r="EG349" i="2"/>
  <c r="EF349" i="2"/>
  <c r="EE349" i="2"/>
  <c r="EG348" i="2"/>
  <c r="EF348" i="2"/>
  <c r="EE348" i="2"/>
  <c r="EG347" i="2"/>
  <c r="EF347" i="2"/>
  <c r="EE347" i="2"/>
  <c r="EG346" i="2"/>
  <c r="EF346" i="2"/>
  <c r="EE346" i="2"/>
  <c r="EG345" i="2"/>
  <c r="EF345" i="2"/>
  <c r="EE345" i="2"/>
  <c r="EG344" i="2"/>
  <c r="EF344" i="2"/>
  <c r="EE344" i="2"/>
  <c r="EG343" i="2"/>
  <c r="EF343" i="2"/>
  <c r="EE343" i="2"/>
  <c r="EG342" i="2"/>
  <c r="EF342" i="2"/>
  <c r="EE342" i="2"/>
  <c r="EG341" i="2"/>
  <c r="EF341" i="2"/>
  <c r="EE341" i="2"/>
  <c r="EG340" i="2"/>
  <c r="EF340" i="2"/>
  <c r="EE340" i="2"/>
  <c r="EG339" i="2"/>
  <c r="EF339" i="2"/>
  <c r="EE339" i="2"/>
  <c r="EG338" i="2"/>
  <c r="EF338" i="2"/>
  <c r="EE338" i="2"/>
  <c r="EG337" i="2"/>
  <c r="EF337" i="2"/>
  <c r="EE337" i="2"/>
  <c r="EG336" i="2"/>
  <c r="EF336" i="2"/>
  <c r="EE336" i="2"/>
  <c r="EG335" i="2"/>
  <c r="EF335" i="2"/>
  <c r="EE335" i="2"/>
  <c r="EG334" i="2"/>
  <c r="EF334" i="2"/>
  <c r="EE334" i="2"/>
  <c r="EG333" i="2"/>
  <c r="EF333" i="2"/>
  <c r="EE333" i="2"/>
  <c r="EG332" i="2"/>
  <c r="EF332" i="2"/>
  <c r="EE332" i="2"/>
  <c r="EG331" i="2"/>
  <c r="EF331" i="2"/>
  <c r="EE331" i="2"/>
  <c r="EG330" i="2"/>
  <c r="EF330" i="2"/>
  <c r="EE330" i="2"/>
  <c r="EG329" i="2"/>
  <c r="EF329" i="2"/>
  <c r="EE329" i="2"/>
  <c r="EG328" i="2"/>
  <c r="EF328" i="2"/>
  <c r="EE328" i="2"/>
  <c r="EG327" i="2"/>
  <c r="EF327" i="2"/>
  <c r="EE327" i="2"/>
  <c r="EG326" i="2"/>
  <c r="EF326" i="2"/>
  <c r="EE326" i="2"/>
  <c r="EG325" i="2"/>
  <c r="EF325" i="2"/>
  <c r="EE325" i="2"/>
  <c r="EG324" i="2"/>
  <c r="EF324" i="2"/>
  <c r="EE324" i="2"/>
  <c r="EG323" i="2"/>
  <c r="EF323" i="2"/>
  <c r="EE323" i="2"/>
  <c r="EG322" i="2"/>
  <c r="EF322" i="2"/>
  <c r="EE322" i="2"/>
  <c r="EG321" i="2"/>
  <c r="EF321" i="2"/>
  <c r="EE321" i="2"/>
  <c r="EG320" i="2"/>
  <c r="EF320" i="2"/>
  <c r="EE320" i="2"/>
  <c r="EG319" i="2"/>
  <c r="EF319" i="2"/>
  <c r="EE319" i="2"/>
  <c r="EG318" i="2"/>
  <c r="EF318" i="2"/>
  <c r="EE318" i="2"/>
  <c r="EG317" i="2"/>
  <c r="EF317" i="2"/>
  <c r="EE317" i="2"/>
  <c r="EG316" i="2"/>
  <c r="EF316" i="2"/>
  <c r="EE316" i="2"/>
  <c r="EG315" i="2"/>
  <c r="EF315" i="2"/>
  <c r="EE315" i="2"/>
  <c r="EG314" i="2"/>
  <c r="EF314" i="2"/>
  <c r="EE314" i="2"/>
  <c r="EG313" i="2"/>
  <c r="EF313" i="2"/>
  <c r="EE313" i="2"/>
  <c r="EG312" i="2"/>
  <c r="EF312" i="2"/>
  <c r="EE312" i="2"/>
  <c r="EG311" i="2"/>
  <c r="EF311" i="2"/>
  <c r="EE311" i="2"/>
  <c r="EG310" i="2"/>
  <c r="EF310" i="2"/>
  <c r="EE310" i="2"/>
  <c r="EG309" i="2"/>
  <c r="EF309" i="2"/>
  <c r="EE309" i="2"/>
  <c r="EG308" i="2"/>
  <c r="EF308" i="2"/>
  <c r="EE308" i="2"/>
  <c r="EG307" i="2"/>
  <c r="EF307" i="2"/>
  <c r="EE307" i="2"/>
  <c r="EG306" i="2"/>
  <c r="EF306" i="2"/>
  <c r="EE306" i="2"/>
  <c r="EG305" i="2"/>
  <c r="EF305" i="2"/>
  <c r="EE305" i="2"/>
  <c r="EG304" i="2"/>
  <c r="EF304" i="2"/>
  <c r="EE304" i="2"/>
  <c r="EG303" i="2"/>
  <c r="EF303" i="2"/>
  <c r="EE303" i="2"/>
  <c r="EG302" i="2"/>
  <c r="EF302" i="2"/>
  <c r="EE302" i="2"/>
  <c r="EG301" i="2"/>
  <c r="EF301" i="2"/>
  <c r="EE301" i="2"/>
  <c r="EG300" i="2"/>
  <c r="EF300" i="2"/>
  <c r="EE300" i="2"/>
  <c r="EG299" i="2"/>
  <c r="EF299" i="2"/>
  <c r="EE299" i="2"/>
  <c r="EG298" i="2"/>
  <c r="EF298" i="2"/>
  <c r="EE298" i="2"/>
  <c r="EG297" i="2"/>
  <c r="EF297" i="2"/>
  <c r="EE297" i="2"/>
  <c r="EG296" i="2"/>
  <c r="EF296" i="2"/>
  <c r="EE296" i="2"/>
  <c r="EG295" i="2"/>
  <c r="EF295" i="2"/>
  <c r="EE295" i="2"/>
  <c r="EG294" i="2"/>
  <c r="EF294" i="2"/>
  <c r="EE294" i="2"/>
  <c r="EG293" i="2"/>
  <c r="EF293" i="2"/>
  <c r="EE293" i="2"/>
  <c r="EG292" i="2"/>
  <c r="EF292" i="2"/>
  <c r="EE292" i="2"/>
  <c r="EG291" i="2"/>
  <c r="EF291" i="2"/>
  <c r="EE291" i="2"/>
  <c r="EG290" i="2"/>
  <c r="EF290" i="2"/>
  <c r="EE290" i="2"/>
  <c r="EG289" i="2"/>
  <c r="EF289" i="2"/>
  <c r="EE289" i="2"/>
  <c r="EG288" i="2"/>
  <c r="EF288" i="2"/>
  <c r="EE288" i="2"/>
  <c r="EG287" i="2"/>
  <c r="EF287" i="2"/>
  <c r="EE287" i="2"/>
  <c r="EG286" i="2"/>
  <c r="EF286" i="2"/>
  <c r="EE286" i="2"/>
  <c r="EG285" i="2"/>
  <c r="EF285" i="2"/>
  <c r="EE285" i="2"/>
  <c r="EG284" i="2"/>
  <c r="EF284" i="2"/>
  <c r="EE284" i="2"/>
  <c r="EG283" i="2"/>
  <c r="EF283" i="2"/>
  <c r="EE283" i="2"/>
  <c r="EG282" i="2"/>
  <c r="EF282" i="2"/>
  <c r="EE282" i="2"/>
  <c r="EG281" i="2"/>
  <c r="EF281" i="2"/>
  <c r="EE281" i="2"/>
  <c r="EG280" i="2"/>
  <c r="EF280" i="2"/>
  <c r="EE280" i="2"/>
  <c r="EG279" i="2"/>
  <c r="EF279" i="2"/>
  <c r="EE279" i="2"/>
  <c r="EG278" i="2"/>
  <c r="EF278" i="2"/>
  <c r="EE278" i="2"/>
  <c r="EG277" i="2"/>
  <c r="EF277" i="2"/>
  <c r="EE277" i="2"/>
  <c r="EG276" i="2"/>
  <c r="EF276" i="2"/>
  <c r="EE276" i="2"/>
  <c r="EG275" i="2"/>
  <c r="EF275" i="2"/>
  <c r="EE275" i="2"/>
  <c r="EG274" i="2"/>
  <c r="EF274" i="2"/>
  <c r="EE274" i="2"/>
  <c r="EG273" i="2"/>
  <c r="EF273" i="2"/>
  <c r="EE273" i="2"/>
  <c r="EG272" i="2"/>
  <c r="EF272" i="2"/>
  <c r="EE272" i="2"/>
  <c r="EG271" i="2"/>
  <c r="EF271" i="2"/>
  <c r="EE271" i="2"/>
  <c r="EG270" i="2"/>
  <c r="EF270" i="2"/>
  <c r="EE270" i="2"/>
  <c r="EG269" i="2"/>
  <c r="EF269" i="2"/>
  <c r="EE269" i="2"/>
  <c r="EG268" i="2"/>
  <c r="EF268" i="2"/>
  <c r="EE268" i="2"/>
  <c r="EG267" i="2"/>
  <c r="EF267" i="2"/>
  <c r="EE267" i="2"/>
  <c r="EG266" i="2"/>
  <c r="EF266" i="2"/>
  <c r="EE266" i="2"/>
  <c r="EG265" i="2"/>
  <c r="EF265" i="2"/>
  <c r="EE265" i="2"/>
  <c r="EG264" i="2"/>
  <c r="EF264" i="2"/>
  <c r="EE264" i="2"/>
  <c r="EG263" i="2"/>
  <c r="EF263" i="2"/>
  <c r="EE263" i="2"/>
  <c r="EG262" i="2"/>
  <c r="EF262" i="2"/>
  <c r="EE262" i="2"/>
  <c r="EG261" i="2"/>
  <c r="EF261" i="2"/>
  <c r="EE261" i="2"/>
  <c r="EG260" i="2"/>
  <c r="EF260" i="2"/>
  <c r="EE260" i="2"/>
  <c r="EG259" i="2"/>
  <c r="EF259" i="2"/>
  <c r="EE259" i="2"/>
  <c r="EG258" i="2"/>
  <c r="EF258" i="2"/>
  <c r="EE258" i="2"/>
  <c r="EG257" i="2"/>
  <c r="EF257" i="2"/>
  <c r="EE257" i="2"/>
  <c r="EG256" i="2"/>
  <c r="EF256" i="2"/>
  <c r="EE256" i="2"/>
  <c r="EG255" i="2"/>
  <c r="EF255" i="2"/>
  <c r="EE255" i="2"/>
  <c r="EG254" i="2"/>
  <c r="EF254" i="2"/>
  <c r="EE254" i="2"/>
  <c r="EG253" i="2"/>
  <c r="EF253" i="2"/>
  <c r="EE253" i="2"/>
  <c r="EG252" i="2"/>
  <c r="EF252" i="2"/>
  <c r="EE252" i="2"/>
  <c r="EG251" i="2"/>
  <c r="EF251" i="2"/>
  <c r="EE251" i="2"/>
  <c r="EG250" i="2"/>
  <c r="EF250" i="2"/>
  <c r="EE250" i="2"/>
  <c r="EG249" i="2"/>
  <c r="EF249" i="2"/>
  <c r="EE249" i="2"/>
  <c r="EG248" i="2"/>
  <c r="EF248" i="2"/>
  <c r="EE248" i="2"/>
  <c r="EG247" i="2"/>
  <c r="EF247" i="2"/>
  <c r="EE247" i="2"/>
  <c r="EG246" i="2"/>
  <c r="EF246" i="2"/>
  <c r="EE246" i="2"/>
  <c r="EG245" i="2"/>
  <c r="EF245" i="2"/>
  <c r="EE245" i="2"/>
  <c r="EG244" i="2"/>
  <c r="EF244" i="2"/>
  <c r="EE244" i="2"/>
  <c r="EG243" i="2"/>
  <c r="EF243" i="2"/>
  <c r="EE243" i="2"/>
  <c r="EG242" i="2"/>
  <c r="EF242" i="2"/>
  <c r="EE242" i="2"/>
  <c r="EG241" i="2"/>
  <c r="EF241" i="2"/>
  <c r="EE241" i="2"/>
  <c r="EG240" i="2"/>
  <c r="EF240" i="2"/>
  <c r="EE240" i="2"/>
  <c r="EG239" i="2"/>
  <c r="EF239" i="2"/>
  <c r="EE239" i="2"/>
  <c r="EG238" i="2"/>
  <c r="EF238" i="2"/>
  <c r="EE238" i="2"/>
  <c r="EG237" i="2"/>
  <c r="EF237" i="2"/>
  <c r="EE237" i="2"/>
  <c r="EG236" i="2"/>
  <c r="EF236" i="2"/>
  <c r="EE236" i="2"/>
  <c r="EG235" i="2"/>
  <c r="EF235" i="2"/>
  <c r="EE235" i="2"/>
  <c r="EG234" i="2"/>
  <c r="EF234" i="2"/>
  <c r="EE234" i="2"/>
  <c r="EG233" i="2"/>
  <c r="EF233" i="2"/>
  <c r="EE233" i="2"/>
  <c r="EG232" i="2"/>
  <c r="EF232" i="2"/>
  <c r="EE232" i="2"/>
  <c r="EG231" i="2"/>
  <c r="EF231" i="2"/>
  <c r="EE231" i="2"/>
  <c r="EG230" i="2"/>
  <c r="EF230" i="2"/>
  <c r="EE230" i="2"/>
  <c r="EG229" i="2"/>
  <c r="EF229" i="2"/>
  <c r="EE229" i="2"/>
  <c r="EG228" i="2"/>
  <c r="EF228" i="2"/>
  <c r="EE228" i="2"/>
  <c r="EG227" i="2"/>
  <c r="EF227" i="2"/>
  <c r="EE227" i="2"/>
  <c r="EG226" i="2"/>
  <c r="EF226" i="2"/>
  <c r="EE226" i="2"/>
  <c r="EG225" i="2"/>
  <c r="EF225" i="2"/>
  <c r="EE225" i="2"/>
  <c r="EG224" i="2"/>
  <c r="EF224" i="2"/>
  <c r="EE224" i="2"/>
  <c r="EG223" i="2"/>
  <c r="EF223" i="2"/>
  <c r="EE223" i="2"/>
  <c r="EG222" i="2"/>
  <c r="EF222" i="2"/>
  <c r="EE222" i="2"/>
  <c r="EG221" i="2"/>
  <c r="EF221" i="2"/>
  <c r="EE221" i="2"/>
  <c r="EG220" i="2"/>
  <c r="EF220" i="2"/>
  <c r="EE220" i="2"/>
  <c r="EG219" i="2"/>
  <c r="EF219" i="2"/>
  <c r="EE219" i="2"/>
  <c r="EG218" i="2"/>
  <c r="EF218" i="2"/>
  <c r="EE218" i="2"/>
  <c r="EG217" i="2"/>
  <c r="EF217" i="2"/>
  <c r="EE217" i="2"/>
  <c r="EG216" i="2"/>
  <c r="EF216" i="2"/>
  <c r="EE216" i="2"/>
  <c r="EG215" i="2"/>
  <c r="EF215" i="2"/>
  <c r="EE215" i="2"/>
  <c r="EG214" i="2"/>
  <c r="EF214" i="2"/>
  <c r="EE214" i="2"/>
  <c r="EG213" i="2"/>
  <c r="EF213" i="2"/>
  <c r="EE213" i="2"/>
  <c r="EG212" i="2"/>
  <c r="EF212" i="2"/>
  <c r="EE212" i="2"/>
  <c r="EG211" i="2"/>
  <c r="EF211" i="2"/>
  <c r="EE211" i="2"/>
  <c r="EG210" i="2"/>
  <c r="EF210" i="2"/>
  <c r="EE210" i="2"/>
  <c r="EG209" i="2"/>
  <c r="EF209" i="2"/>
  <c r="EE209" i="2"/>
  <c r="EG208" i="2"/>
  <c r="EF208" i="2"/>
  <c r="EE208" i="2"/>
  <c r="EG207" i="2"/>
  <c r="EF207" i="2"/>
  <c r="EE207" i="2"/>
  <c r="EG206" i="2"/>
  <c r="EF206" i="2"/>
  <c r="EE206" i="2"/>
  <c r="EG205" i="2"/>
  <c r="EF205" i="2"/>
  <c r="EE205" i="2"/>
  <c r="EG204" i="2"/>
  <c r="EF204" i="2"/>
  <c r="EE204" i="2"/>
  <c r="EG203" i="2"/>
  <c r="EF203" i="2"/>
  <c r="EE203" i="2"/>
  <c r="EG202" i="2"/>
  <c r="EF202" i="2"/>
  <c r="EE202" i="2"/>
  <c r="EG201" i="2"/>
  <c r="EF201" i="2"/>
  <c r="EE201" i="2"/>
  <c r="EG200" i="2"/>
  <c r="EF200" i="2"/>
  <c r="EE200" i="2"/>
  <c r="EG199" i="2"/>
  <c r="EF199" i="2"/>
  <c r="EE199" i="2"/>
  <c r="EG198" i="2"/>
  <c r="EF198" i="2"/>
  <c r="EE198" i="2"/>
  <c r="EG197" i="2"/>
  <c r="EF197" i="2"/>
  <c r="EE197" i="2"/>
  <c r="EG196" i="2"/>
  <c r="EF196" i="2"/>
  <c r="EE196" i="2"/>
  <c r="EG195" i="2"/>
  <c r="EF195" i="2"/>
  <c r="EE195" i="2"/>
  <c r="EG194" i="2"/>
  <c r="EF194" i="2"/>
  <c r="EE194" i="2"/>
  <c r="EG193" i="2"/>
  <c r="EF193" i="2"/>
  <c r="EE193" i="2"/>
  <c r="EG192" i="2"/>
  <c r="EF192" i="2"/>
  <c r="EE192" i="2"/>
  <c r="EG191" i="2"/>
  <c r="EF191" i="2"/>
  <c r="EE191" i="2"/>
  <c r="EG190" i="2"/>
  <c r="EF190" i="2"/>
  <c r="EE190" i="2"/>
  <c r="EG189" i="2"/>
  <c r="EF189" i="2"/>
  <c r="EE189" i="2"/>
  <c r="EG188" i="2"/>
  <c r="EF188" i="2"/>
  <c r="EE188" i="2"/>
  <c r="EG187" i="2"/>
  <c r="EF187" i="2"/>
  <c r="EE187" i="2"/>
  <c r="EG186" i="2"/>
  <c r="EF186" i="2"/>
  <c r="EE186" i="2"/>
  <c r="EG185" i="2"/>
  <c r="EF185" i="2"/>
  <c r="EE185" i="2"/>
  <c r="EG184" i="2"/>
  <c r="EF184" i="2"/>
  <c r="EE184" i="2"/>
  <c r="EG183" i="2"/>
  <c r="EF183" i="2"/>
  <c r="EE183" i="2"/>
  <c r="EG182" i="2"/>
  <c r="EF182" i="2"/>
  <c r="EE182" i="2"/>
  <c r="EG181" i="2"/>
  <c r="EF181" i="2"/>
  <c r="EE181" i="2"/>
  <c r="EG180" i="2"/>
  <c r="EF180" i="2"/>
  <c r="EE180" i="2"/>
  <c r="EG179" i="2"/>
  <c r="EF179" i="2"/>
  <c r="EE179" i="2"/>
  <c r="EG178" i="2"/>
  <c r="EF178" i="2"/>
  <c r="EE178" i="2"/>
  <c r="EG177" i="2"/>
  <c r="EF177" i="2"/>
  <c r="EE177" i="2"/>
  <c r="EG176" i="2"/>
  <c r="EF176" i="2"/>
  <c r="EE176" i="2"/>
  <c r="EG175" i="2"/>
  <c r="EF175" i="2"/>
  <c r="EE175" i="2"/>
  <c r="EG174" i="2"/>
  <c r="EF174" i="2"/>
  <c r="EE174" i="2"/>
  <c r="EG173" i="2"/>
  <c r="EF173" i="2"/>
  <c r="EE173" i="2"/>
  <c r="EG172" i="2"/>
  <c r="EF172" i="2"/>
  <c r="EE172" i="2"/>
  <c r="EG171" i="2"/>
  <c r="EF171" i="2"/>
  <c r="EE171" i="2"/>
  <c r="EG170" i="2"/>
  <c r="EF170" i="2"/>
  <c r="EE170" i="2"/>
  <c r="EG169" i="2"/>
  <c r="EF169" i="2"/>
  <c r="EE169" i="2"/>
  <c r="EG168" i="2"/>
  <c r="EF168" i="2"/>
  <c r="EE168" i="2"/>
  <c r="EG167" i="2"/>
  <c r="EF167" i="2"/>
  <c r="EE167" i="2"/>
  <c r="EG166" i="2"/>
  <c r="EF166" i="2"/>
  <c r="EE166" i="2"/>
  <c r="EG165" i="2"/>
  <c r="EF165" i="2"/>
  <c r="EE165" i="2"/>
  <c r="EG164" i="2"/>
  <c r="EF164" i="2"/>
  <c r="EE164" i="2"/>
  <c r="EG163" i="2"/>
  <c r="EF163" i="2"/>
  <c r="EE163" i="2"/>
  <c r="EG162" i="2"/>
  <c r="EF162" i="2"/>
  <c r="EE162" i="2"/>
  <c r="EG161" i="2"/>
  <c r="EF161" i="2"/>
  <c r="EE161" i="2"/>
  <c r="EG160" i="2"/>
  <c r="EF160" i="2"/>
  <c r="EE160" i="2"/>
  <c r="EG159" i="2"/>
  <c r="EF159" i="2"/>
  <c r="EE159" i="2"/>
  <c r="EG158" i="2"/>
  <c r="EF158" i="2"/>
  <c r="EE158" i="2"/>
  <c r="EG157" i="2"/>
  <c r="EF157" i="2"/>
  <c r="EE157" i="2"/>
  <c r="EG156" i="2"/>
  <c r="EF156" i="2"/>
  <c r="EE156" i="2"/>
  <c r="EG155" i="2"/>
  <c r="EF155" i="2"/>
  <c r="EE155" i="2"/>
  <c r="EG154" i="2"/>
  <c r="EF154" i="2"/>
  <c r="EE154" i="2"/>
  <c r="EG153" i="2"/>
  <c r="EF153" i="2"/>
  <c r="EE153" i="2"/>
  <c r="EG152" i="2"/>
  <c r="EF152" i="2"/>
  <c r="EE152" i="2"/>
  <c r="EG151" i="2"/>
  <c r="EF151" i="2"/>
  <c r="EE151" i="2"/>
  <c r="EG150" i="2"/>
  <c r="EF150" i="2"/>
  <c r="EE150" i="2"/>
  <c r="EG149" i="2"/>
  <c r="EF149" i="2"/>
  <c r="EE149" i="2"/>
  <c r="EG148" i="2"/>
  <c r="EF148" i="2"/>
  <c r="EE148" i="2"/>
  <c r="EG147" i="2"/>
  <c r="EF147" i="2"/>
  <c r="EE147" i="2"/>
  <c r="EG146" i="2"/>
  <c r="EF146" i="2"/>
  <c r="EE146" i="2"/>
  <c r="EG145" i="2"/>
  <c r="EF145" i="2"/>
  <c r="EE145" i="2"/>
  <c r="EG144" i="2"/>
  <c r="EF144" i="2"/>
  <c r="EE144" i="2"/>
  <c r="EG143" i="2"/>
  <c r="EF143" i="2"/>
  <c r="EE143" i="2"/>
  <c r="EG142" i="2"/>
  <c r="EF142" i="2"/>
  <c r="EE142" i="2"/>
  <c r="EG141" i="2"/>
  <c r="EF141" i="2"/>
  <c r="EE141" i="2"/>
  <c r="EG140" i="2"/>
  <c r="EF140" i="2"/>
  <c r="EE140" i="2"/>
  <c r="EG139" i="2"/>
  <c r="EF139" i="2"/>
  <c r="EE139" i="2"/>
  <c r="EG138" i="2"/>
  <c r="EF138" i="2"/>
  <c r="EE138" i="2"/>
  <c r="EG137" i="2"/>
  <c r="EF137" i="2"/>
  <c r="EE137" i="2"/>
  <c r="EG136" i="2"/>
  <c r="EF136" i="2"/>
  <c r="EE136" i="2"/>
  <c r="EG135" i="2"/>
  <c r="EF135" i="2"/>
  <c r="EE135" i="2"/>
  <c r="EG134" i="2"/>
  <c r="EF134" i="2"/>
  <c r="EE134" i="2"/>
  <c r="EG133" i="2"/>
  <c r="EF133" i="2"/>
  <c r="EE133" i="2"/>
  <c r="EG132" i="2"/>
  <c r="EF132" i="2"/>
  <c r="EE132" i="2"/>
  <c r="EG131" i="2"/>
  <c r="EF131" i="2"/>
  <c r="EE131" i="2"/>
  <c r="EG130" i="2"/>
  <c r="EF130" i="2"/>
  <c r="EE130" i="2"/>
  <c r="EG129" i="2"/>
  <c r="EF129" i="2"/>
  <c r="EE129" i="2"/>
  <c r="EG128" i="2"/>
  <c r="EF128" i="2"/>
  <c r="EE128" i="2"/>
  <c r="EG127" i="2"/>
  <c r="EF127" i="2"/>
  <c r="EE127" i="2"/>
  <c r="EG126" i="2"/>
  <c r="EF126" i="2"/>
  <c r="EE126" i="2"/>
  <c r="EG125" i="2"/>
  <c r="EF125" i="2"/>
  <c r="EE125" i="2"/>
  <c r="EG124" i="2"/>
  <c r="EF124" i="2"/>
  <c r="EE124" i="2"/>
  <c r="EG123" i="2"/>
  <c r="EF123" i="2"/>
  <c r="EE123" i="2"/>
  <c r="EG122" i="2"/>
  <c r="EF122" i="2"/>
  <c r="EE122" i="2"/>
  <c r="EG121" i="2"/>
  <c r="EF121" i="2"/>
  <c r="EE121" i="2"/>
  <c r="EG120" i="2"/>
  <c r="EF120" i="2"/>
  <c r="EE120" i="2"/>
  <c r="EG119" i="2"/>
  <c r="EF119" i="2"/>
  <c r="EE119" i="2"/>
  <c r="EG118" i="2"/>
  <c r="EF118" i="2"/>
  <c r="EE118" i="2"/>
  <c r="EG117" i="2"/>
  <c r="EF117" i="2"/>
  <c r="EE117" i="2"/>
  <c r="EG116" i="2"/>
  <c r="EF116" i="2"/>
  <c r="EE116" i="2"/>
  <c r="EG115" i="2"/>
  <c r="EF115" i="2"/>
  <c r="EE115" i="2"/>
  <c r="EG114" i="2"/>
  <c r="EF114" i="2"/>
  <c r="EE114" i="2"/>
  <c r="EG113" i="2"/>
  <c r="EF113" i="2"/>
  <c r="EE113" i="2"/>
  <c r="EG112" i="2"/>
  <c r="EF112" i="2"/>
  <c r="EE112" i="2"/>
  <c r="EG111" i="2"/>
  <c r="EF111" i="2"/>
  <c r="EE111" i="2"/>
  <c r="EG110" i="2"/>
  <c r="EF110" i="2"/>
  <c r="EE110" i="2"/>
  <c r="EG109" i="2"/>
  <c r="EF109" i="2"/>
  <c r="EE109" i="2"/>
  <c r="EG108" i="2"/>
  <c r="EF108" i="2"/>
  <c r="EE108" i="2"/>
  <c r="EG107" i="2"/>
  <c r="EF107" i="2"/>
  <c r="EE107" i="2"/>
  <c r="EG106" i="2"/>
  <c r="EF106" i="2"/>
  <c r="EE106" i="2"/>
  <c r="EG105" i="2"/>
  <c r="EF105" i="2"/>
  <c r="EE105" i="2"/>
  <c r="EG104" i="2"/>
  <c r="EF104" i="2"/>
  <c r="EE104" i="2"/>
  <c r="EG103" i="2"/>
  <c r="EF103" i="2"/>
  <c r="EE103" i="2"/>
  <c r="EG102" i="2"/>
  <c r="EF102" i="2"/>
  <c r="EE102" i="2"/>
  <c r="EG101" i="2"/>
  <c r="EF101" i="2"/>
  <c r="EE101" i="2"/>
  <c r="EG100" i="2"/>
  <c r="EF100" i="2"/>
  <c r="EE100" i="2"/>
  <c r="EG99" i="2"/>
  <c r="EF99" i="2"/>
  <c r="EE99" i="2"/>
  <c r="EG98" i="2"/>
  <c r="EF98" i="2"/>
  <c r="EE98" i="2"/>
  <c r="EG97" i="2"/>
  <c r="EF97" i="2"/>
  <c r="EE97" i="2"/>
  <c r="EG96" i="2"/>
  <c r="EF96" i="2"/>
  <c r="EE96" i="2"/>
  <c r="EG95" i="2"/>
  <c r="EF95" i="2"/>
  <c r="EE95" i="2"/>
  <c r="EG94" i="2"/>
  <c r="EF94" i="2"/>
  <c r="EE94" i="2"/>
  <c r="EG93" i="2"/>
  <c r="EF93" i="2"/>
  <c r="EE93" i="2"/>
  <c r="EG92" i="2"/>
  <c r="EF92" i="2"/>
  <c r="EE92" i="2"/>
  <c r="EG91" i="2"/>
  <c r="EF91" i="2"/>
  <c r="EE91" i="2"/>
  <c r="EG90" i="2"/>
  <c r="EF90" i="2"/>
  <c r="EE90" i="2"/>
  <c r="EG89" i="2"/>
  <c r="EF89" i="2"/>
  <c r="EE89" i="2"/>
  <c r="EG88" i="2"/>
  <c r="EF88" i="2"/>
  <c r="EE88" i="2"/>
  <c r="EG87" i="2"/>
  <c r="EF87" i="2"/>
  <c r="EE87" i="2"/>
  <c r="EG86" i="2"/>
  <c r="EF86" i="2"/>
  <c r="EE86" i="2"/>
  <c r="EG85" i="2"/>
  <c r="EF85" i="2"/>
  <c r="EE85" i="2"/>
  <c r="EG84" i="2"/>
  <c r="EF84" i="2"/>
  <c r="EE84" i="2"/>
  <c r="EG83" i="2"/>
  <c r="EF83" i="2"/>
  <c r="EE83" i="2"/>
  <c r="EG82" i="2"/>
  <c r="EF82" i="2"/>
  <c r="EE82" i="2"/>
  <c r="EG81" i="2"/>
  <c r="EF81" i="2"/>
  <c r="EE81" i="2"/>
  <c r="EG80" i="2"/>
  <c r="EF80" i="2"/>
  <c r="EE80" i="2"/>
  <c r="EG79" i="2"/>
  <c r="EF79" i="2"/>
  <c r="EE79" i="2"/>
  <c r="EG78" i="2"/>
  <c r="EF78" i="2"/>
  <c r="EE78" i="2"/>
  <c r="EG77" i="2"/>
  <c r="EF77" i="2"/>
  <c r="EE77" i="2"/>
  <c r="EG76" i="2"/>
  <c r="EF76" i="2"/>
  <c r="EE76" i="2"/>
  <c r="EG75" i="2"/>
  <c r="EF75" i="2"/>
  <c r="EE75" i="2"/>
  <c r="EG74" i="2"/>
  <c r="EF74" i="2"/>
  <c r="EE74" i="2"/>
  <c r="EG73" i="2"/>
  <c r="EF73" i="2"/>
  <c r="EE73" i="2"/>
  <c r="EG72" i="2"/>
  <c r="EF72" i="2"/>
  <c r="EE72" i="2"/>
  <c r="EG71" i="2"/>
  <c r="EF71" i="2"/>
  <c r="EE71" i="2"/>
  <c r="EG70" i="2"/>
  <c r="EF70" i="2"/>
  <c r="EE70" i="2"/>
  <c r="EG69" i="2"/>
  <c r="EF69" i="2"/>
  <c r="EE69" i="2"/>
  <c r="EG68" i="2"/>
  <c r="EF68" i="2"/>
  <c r="EE68" i="2"/>
  <c r="EG67" i="2"/>
  <c r="EF67" i="2"/>
  <c r="EE67" i="2"/>
  <c r="EG66" i="2"/>
  <c r="EF66" i="2"/>
  <c r="EE66" i="2"/>
  <c r="EG65" i="2"/>
  <c r="EF65" i="2"/>
  <c r="EE65" i="2"/>
  <c r="EG64" i="2"/>
  <c r="EF64" i="2"/>
  <c r="EE64" i="2"/>
  <c r="EG63" i="2"/>
  <c r="EF63" i="2"/>
  <c r="EE63" i="2"/>
  <c r="EG62" i="2"/>
  <c r="EF62" i="2"/>
  <c r="EE62" i="2"/>
  <c r="EG61" i="2"/>
  <c r="EF61" i="2"/>
  <c r="EE61" i="2"/>
  <c r="EG60" i="2"/>
  <c r="EF60" i="2"/>
  <c r="EE60" i="2"/>
  <c r="EG59" i="2"/>
  <c r="EF59" i="2"/>
  <c r="EE59" i="2"/>
  <c r="EG58" i="2"/>
  <c r="EF58" i="2"/>
  <c r="EE58" i="2"/>
  <c r="EG57" i="2"/>
  <c r="EF57" i="2"/>
  <c r="EE57" i="2"/>
  <c r="EG56" i="2"/>
  <c r="EF56" i="2"/>
  <c r="EE56" i="2"/>
  <c r="EG55" i="2"/>
  <c r="EF55" i="2"/>
  <c r="EE55" i="2"/>
  <c r="EG54" i="2"/>
  <c r="EF54" i="2"/>
  <c r="EE54" i="2"/>
  <c r="EG53" i="2"/>
  <c r="EF53" i="2"/>
  <c r="EE53" i="2"/>
  <c r="EG52" i="2"/>
  <c r="EF52" i="2"/>
  <c r="EE52" i="2"/>
  <c r="EG51" i="2"/>
  <c r="EF51" i="2"/>
  <c r="EE51" i="2"/>
  <c r="EG50" i="2"/>
  <c r="EF50" i="2"/>
  <c r="EE50" i="2"/>
  <c r="EG49" i="2"/>
  <c r="EF49" i="2"/>
  <c r="EE49" i="2"/>
  <c r="EG48" i="2"/>
  <c r="EF48" i="2"/>
  <c r="EE48" i="2"/>
  <c r="EG47" i="2"/>
  <c r="EF47" i="2"/>
  <c r="EE47" i="2"/>
  <c r="EG46" i="2"/>
  <c r="EF46" i="2"/>
  <c r="EE46" i="2"/>
  <c r="EG45" i="2"/>
  <c r="EF45" i="2"/>
  <c r="EE45" i="2"/>
  <c r="EG44" i="2"/>
  <c r="EF44" i="2"/>
  <c r="EE44" i="2"/>
  <c r="EG43" i="2"/>
  <c r="EF43" i="2"/>
  <c r="EE43" i="2"/>
  <c r="EG42" i="2"/>
  <c r="EF42" i="2"/>
  <c r="EE42" i="2"/>
  <c r="EG41" i="2"/>
  <c r="EF41" i="2"/>
  <c r="EE41" i="2"/>
  <c r="EG40" i="2"/>
  <c r="EF40" i="2"/>
  <c r="EE40" i="2"/>
  <c r="EG39" i="2"/>
  <c r="EF39" i="2"/>
  <c r="EE39" i="2"/>
  <c r="EG38" i="2"/>
  <c r="EF38" i="2"/>
  <c r="EE38" i="2"/>
  <c r="EG37" i="2"/>
  <c r="EF37" i="2"/>
  <c r="EE37" i="2"/>
  <c r="EG36" i="2"/>
  <c r="EF36" i="2"/>
  <c r="EE36" i="2"/>
  <c r="EG35" i="2"/>
  <c r="EF35" i="2"/>
  <c r="EE35" i="2"/>
  <c r="EG34" i="2"/>
  <c r="EF34" i="2"/>
  <c r="EE34" i="2"/>
  <c r="EG33" i="2"/>
  <c r="EF33" i="2"/>
  <c r="EE33" i="2"/>
  <c r="EG32" i="2"/>
  <c r="EF32" i="2"/>
  <c r="EE32" i="2"/>
  <c r="EG31" i="2"/>
  <c r="EF31" i="2"/>
  <c r="EE31" i="2"/>
  <c r="EG30" i="2"/>
  <c r="EF30" i="2"/>
  <c r="EE30" i="2"/>
  <c r="EG29" i="2"/>
  <c r="EF29" i="2"/>
  <c r="EE29" i="2"/>
  <c r="EG28" i="2"/>
  <c r="EF28" i="2"/>
  <c r="EE28" i="2"/>
  <c r="EG27" i="2"/>
  <c r="EF27" i="2"/>
  <c r="EE27" i="2"/>
  <c r="EG26" i="2"/>
  <c r="EF26" i="2"/>
  <c r="EE26" i="2"/>
  <c r="EG25" i="2"/>
  <c r="EF25" i="2"/>
  <c r="EE25" i="2"/>
  <c r="EG24" i="2"/>
  <c r="EF24" i="2"/>
  <c r="EE24" i="2"/>
  <c r="EG23" i="2"/>
  <c r="EF23" i="2"/>
  <c r="EE23" i="2"/>
  <c r="EG22" i="2"/>
  <c r="EF22" i="2"/>
  <c r="EE22" i="2"/>
  <c r="EG21" i="2"/>
  <c r="EF21" i="2"/>
  <c r="EE21" i="2"/>
  <c r="EG20" i="2"/>
  <c r="EF20" i="2"/>
  <c r="EE20" i="2"/>
  <c r="EG19" i="2"/>
  <c r="EF19" i="2"/>
  <c r="EE19" i="2"/>
  <c r="EG18" i="2"/>
  <c r="EF18" i="2"/>
  <c r="EE18" i="2"/>
  <c r="EG17" i="2"/>
  <c r="EF17" i="2"/>
  <c r="EE17" i="2"/>
  <c r="EG16" i="2"/>
  <c r="EF16" i="2"/>
  <c r="EE16" i="2"/>
  <c r="EG15" i="2"/>
  <c r="EF15" i="2"/>
  <c r="EE15" i="2"/>
  <c r="EG14" i="2"/>
  <c r="EF14" i="2"/>
  <c r="EE14" i="2"/>
  <c r="EG13" i="2"/>
  <c r="EF13" i="2"/>
  <c r="EE13" i="2"/>
  <c r="EG12" i="2"/>
  <c r="EF12" i="2"/>
  <c r="EE12" i="2"/>
  <c r="EG11" i="2"/>
  <c r="EF11" i="2"/>
  <c r="EE11" i="2"/>
  <c r="EG10" i="2"/>
  <c r="EF10" i="2"/>
  <c r="EE10" i="2"/>
  <c r="EG9" i="2"/>
  <c r="EF9" i="2"/>
  <c r="EE9" i="2"/>
  <c r="EG8" i="2"/>
  <c r="EF8" i="2"/>
  <c r="EE8" i="2"/>
  <c r="EG7" i="2"/>
  <c r="EF7" i="2"/>
  <c r="EE7" i="2"/>
  <c r="EG6" i="2"/>
  <c r="EF6" i="2"/>
  <c r="EE6" i="2"/>
  <c r="EG5" i="2"/>
  <c r="EF5" i="2"/>
  <c r="EE5" i="2"/>
  <c r="EG4" i="2"/>
  <c r="EF4" i="2"/>
  <c r="EE4" i="2"/>
  <c r="EG3" i="2"/>
  <c r="EF3" i="2"/>
  <c r="EE3" i="2"/>
  <c r="EG2" i="2"/>
  <c r="EF2" i="2"/>
  <c r="EE2" i="2"/>
  <c r="EA1570" i="2"/>
  <c r="DZ1570" i="2"/>
  <c r="DY1570" i="2"/>
  <c r="EA1569" i="2"/>
  <c r="DZ1569" i="2"/>
  <c r="DY1569" i="2"/>
  <c r="EA1568" i="2"/>
  <c r="DZ1568" i="2"/>
  <c r="DY1568" i="2"/>
  <c r="EA1567" i="2"/>
  <c r="DZ1567" i="2"/>
  <c r="DY1567" i="2"/>
  <c r="EA1566" i="2"/>
  <c r="DZ1566" i="2"/>
  <c r="DY1566" i="2"/>
  <c r="EA1565" i="2"/>
  <c r="DZ1565" i="2"/>
  <c r="DY1565" i="2"/>
  <c r="EA1564" i="2"/>
  <c r="DZ1564" i="2"/>
  <c r="DY1564" i="2"/>
  <c r="EA1563" i="2"/>
  <c r="DZ1563" i="2"/>
  <c r="DY1563" i="2"/>
  <c r="EA1562" i="2"/>
  <c r="DZ1562" i="2"/>
  <c r="DY1562" i="2"/>
  <c r="EA1561" i="2"/>
  <c r="DZ1561" i="2"/>
  <c r="DY1561" i="2"/>
  <c r="EA1560" i="2"/>
  <c r="DZ1560" i="2"/>
  <c r="DY1560" i="2"/>
  <c r="EA1559" i="2"/>
  <c r="DZ1559" i="2"/>
  <c r="DY1559" i="2"/>
  <c r="EA1558" i="2"/>
  <c r="DZ1558" i="2"/>
  <c r="DY1558" i="2"/>
  <c r="EA1557" i="2"/>
  <c r="DZ1557" i="2"/>
  <c r="DY1557" i="2"/>
  <c r="EA1556" i="2"/>
  <c r="DZ1556" i="2"/>
  <c r="DY1556" i="2"/>
  <c r="EA1555" i="2"/>
  <c r="DZ1555" i="2"/>
  <c r="DY1555" i="2"/>
  <c r="EA1554" i="2"/>
  <c r="DZ1554" i="2"/>
  <c r="DY1554" i="2"/>
  <c r="EA1553" i="2"/>
  <c r="DZ1553" i="2"/>
  <c r="DY1553" i="2"/>
  <c r="EA1552" i="2"/>
  <c r="DZ1552" i="2"/>
  <c r="DY1552" i="2"/>
  <c r="EA1551" i="2"/>
  <c r="DZ1551" i="2"/>
  <c r="DY1551" i="2"/>
  <c r="EA1550" i="2"/>
  <c r="DZ1550" i="2"/>
  <c r="DY1550" i="2"/>
  <c r="EA1549" i="2"/>
  <c r="DZ1549" i="2"/>
  <c r="DY1549" i="2"/>
  <c r="EA1548" i="2"/>
  <c r="DZ1548" i="2"/>
  <c r="DY1548" i="2"/>
  <c r="EA1547" i="2"/>
  <c r="DZ1547" i="2"/>
  <c r="DY1547" i="2"/>
  <c r="EA1546" i="2"/>
  <c r="DZ1546" i="2"/>
  <c r="DY1546" i="2"/>
  <c r="EA1545" i="2"/>
  <c r="DZ1545" i="2"/>
  <c r="DY1545" i="2"/>
  <c r="EA1544" i="2"/>
  <c r="DZ1544" i="2"/>
  <c r="DY1544" i="2"/>
  <c r="EA1543" i="2"/>
  <c r="DZ1543" i="2"/>
  <c r="DY1543" i="2"/>
  <c r="EA1542" i="2"/>
  <c r="DZ1542" i="2"/>
  <c r="DY1542" i="2"/>
  <c r="EA1541" i="2"/>
  <c r="DZ1541" i="2"/>
  <c r="DY1541" i="2"/>
  <c r="EA1540" i="2"/>
  <c r="DZ1540" i="2"/>
  <c r="DY1540" i="2"/>
  <c r="EA1539" i="2"/>
  <c r="DZ1539" i="2"/>
  <c r="DY1539" i="2"/>
  <c r="EA1538" i="2"/>
  <c r="DZ1538" i="2"/>
  <c r="DY1538" i="2"/>
  <c r="EA1537" i="2"/>
  <c r="DZ1537" i="2"/>
  <c r="DY1537" i="2"/>
  <c r="EA1536" i="2"/>
  <c r="DZ1536" i="2"/>
  <c r="DY1536" i="2"/>
  <c r="EA1535" i="2"/>
  <c r="DZ1535" i="2"/>
  <c r="DY1535" i="2"/>
  <c r="EA1534" i="2"/>
  <c r="DZ1534" i="2"/>
  <c r="DY1534" i="2"/>
  <c r="EA1533" i="2"/>
  <c r="DZ1533" i="2"/>
  <c r="DY1533" i="2"/>
  <c r="EA1532" i="2"/>
  <c r="DZ1532" i="2"/>
  <c r="DY1532" i="2"/>
  <c r="EA1531" i="2"/>
  <c r="DZ1531" i="2"/>
  <c r="DY1531" i="2"/>
  <c r="EA1530" i="2"/>
  <c r="DZ1530" i="2"/>
  <c r="DY1530" i="2"/>
  <c r="EA1529" i="2"/>
  <c r="DZ1529" i="2"/>
  <c r="DY1529" i="2"/>
  <c r="EA1528" i="2"/>
  <c r="DZ1528" i="2"/>
  <c r="DY1528" i="2"/>
  <c r="EA1527" i="2"/>
  <c r="DZ1527" i="2"/>
  <c r="DY1527" i="2"/>
  <c r="EA1526" i="2"/>
  <c r="DZ1526" i="2"/>
  <c r="DY1526" i="2"/>
  <c r="EA1525" i="2"/>
  <c r="DZ1525" i="2"/>
  <c r="DY1525" i="2"/>
  <c r="EA1524" i="2"/>
  <c r="DZ1524" i="2"/>
  <c r="DY1524" i="2"/>
  <c r="EA1523" i="2"/>
  <c r="DZ1523" i="2"/>
  <c r="DY1523" i="2"/>
  <c r="EA1522" i="2"/>
  <c r="DZ1522" i="2"/>
  <c r="DY1522" i="2"/>
  <c r="EA1521" i="2"/>
  <c r="DZ1521" i="2"/>
  <c r="DY1521" i="2"/>
  <c r="EA1520" i="2"/>
  <c r="DZ1520" i="2"/>
  <c r="DY1520" i="2"/>
  <c r="EA1519" i="2"/>
  <c r="DZ1519" i="2"/>
  <c r="DY1519" i="2"/>
  <c r="EA1518" i="2"/>
  <c r="DZ1518" i="2"/>
  <c r="DY1518" i="2"/>
  <c r="EA1517" i="2"/>
  <c r="DZ1517" i="2"/>
  <c r="DY1517" i="2"/>
  <c r="EA1516" i="2"/>
  <c r="DZ1516" i="2"/>
  <c r="DY1516" i="2"/>
  <c r="EA1515" i="2"/>
  <c r="DZ1515" i="2"/>
  <c r="DY1515" i="2"/>
  <c r="EA1514" i="2"/>
  <c r="DZ1514" i="2"/>
  <c r="DY1514" i="2"/>
  <c r="EA1513" i="2"/>
  <c r="DZ1513" i="2"/>
  <c r="DY1513" i="2"/>
  <c r="EA1512" i="2"/>
  <c r="DZ1512" i="2"/>
  <c r="DY1512" i="2"/>
  <c r="EA1511" i="2"/>
  <c r="DZ1511" i="2"/>
  <c r="DY1511" i="2"/>
  <c r="EA1510" i="2"/>
  <c r="DZ1510" i="2"/>
  <c r="DY1510" i="2"/>
  <c r="EA1509" i="2"/>
  <c r="DZ1509" i="2"/>
  <c r="DY1509" i="2"/>
  <c r="EA1508" i="2"/>
  <c r="DZ1508" i="2"/>
  <c r="DY1508" i="2"/>
  <c r="EA1507" i="2"/>
  <c r="DZ1507" i="2"/>
  <c r="DY1507" i="2"/>
  <c r="EA1506" i="2"/>
  <c r="DZ1506" i="2"/>
  <c r="DY1506" i="2"/>
  <c r="EA1505" i="2"/>
  <c r="DZ1505" i="2"/>
  <c r="DY1505" i="2"/>
  <c r="EA1504" i="2"/>
  <c r="DZ1504" i="2"/>
  <c r="DY1504" i="2"/>
  <c r="EA1503" i="2"/>
  <c r="DZ1503" i="2"/>
  <c r="DY1503" i="2"/>
  <c r="EA1502" i="2"/>
  <c r="DZ1502" i="2"/>
  <c r="DY1502" i="2"/>
  <c r="EA1501" i="2"/>
  <c r="DZ1501" i="2"/>
  <c r="DY1501" i="2"/>
  <c r="EA1500" i="2"/>
  <c r="DZ1500" i="2"/>
  <c r="DY1500" i="2"/>
  <c r="EA1499" i="2"/>
  <c r="DZ1499" i="2"/>
  <c r="DY1499" i="2"/>
  <c r="EA1498" i="2"/>
  <c r="DZ1498" i="2"/>
  <c r="DY1498" i="2"/>
  <c r="EA1497" i="2"/>
  <c r="DZ1497" i="2"/>
  <c r="DY1497" i="2"/>
  <c r="EA1496" i="2"/>
  <c r="DZ1496" i="2"/>
  <c r="DY1496" i="2"/>
  <c r="EA1495" i="2"/>
  <c r="DZ1495" i="2"/>
  <c r="DY1495" i="2"/>
  <c r="EA1494" i="2"/>
  <c r="DZ1494" i="2"/>
  <c r="DY1494" i="2"/>
  <c r="EA1493" i="2"/>
  <c r="DZ1493" i="2"/>
  <c r="DY1493" i="2"/>
  <c r="EA1492" i="2"/>
  <c r="DZ1492" i="2"/>
  <c r="DY1492" i="2"/>
  <c r="EA1491" i="2"/>
  <c r="DZ1491" i="2"/>
  <c r="DY1491" i="2"/>
  <c r="EA1490" i="2"/>
  <c r="DZ1490" i="2"/>
  <c r="DY1490" i="2"/>
  <c r="EA1489" i="2"/>
  <c r="DZ1489" i="2"/>
  <c r="DY1489" i="2"/>
  <c r="EA1488" i="2"/>
  <c r="DZ1488" i="2"/>
  <c r="DY1488" i="2"/>
  <c r="EA1487" i="2"/>
  <c r="DZ1487" i="2"/>
  <c r="DY1487" i="2"/>
  <c r="EA1486" i="2"/>
  <c r="DZ1486" i="2"/>
  <c r="DY1486" i="2"/>
  <c r="EA1485" i="2"/>
  <c r="DZ1485" i="2"/>
  <c r="DY1485" i="2"/>
  <c r="EA1484" i="2"/>
  <c r="DZ1484" i="2"/>
  <c r="DY1484" i="2"/>
  <c r="EA1483" i="2"/>
  <c r="DZ1483" i="2"/>
  <c r="DY1483" i="2"/>
  <c r="EA1482" i="2"/>
  <c r="DZ1482" i="2"/>
  <c r="DY1482" i="2"/>
  <c r="EA1481" i="2"/>
  <c r="DZ1481" i="2"/>
  <c r="DY1481" i="2"/>
  <c r="EA1480" i="2"/>
  <c r="DZ1480" i="2"/>
  <c r="DY1480" i="2"/>
  <c r="EA1479" i="2"/>
  <c r="DZ1479" i="2"/>
  <c r="DY1479" i="2"/>
  <c r="EA1478" i="2"/>
  <c r="DZ1478" i="2"/>
  <c r="DY1478" i="2"/>
  <c r="EA1477" i="2"/>
  <c r="DZ1477" i="2"/>
  <c r="DY1477" i="2"/>
  <c r="EA1476" i="2"/>
  <c r="DZ1476" i="2"/>
  <c r="DY1476" i="2"/>
  <c r="EA1475" i="2"/>
  <c r="DZ1475" i="2"/>
  <c r="DY1475" i="2"/>
  <c r="EA1474" i="2"/>
  <c r="DZ1474" i="2"/>
  <c r="DY1474" i="2"/>
  <c r="EA1473" i="2"/>
  <c r="DZ1473" i="2"/>
  <c r="DY1473" i="2"/>
  <c r="EA1472" i="2"/>
  <c r="DZ1472" i="2"/>
  <c r="DY1472" i="2"/>
  <c r="EA1471" i="2"/>
  <c r="DZ1471" i="2"/>
  <c r="DY1471" i="2"/>
  <c r="EA1470" i="2"/>
  <c r="DZ1470" i="2"/>
  <c r="DY1470" i="2"/>
  <c r="EA1469" i="2"/>
  <c r="DZ1469" i="2"/>
  <c r="DY1469" i="2"/>
  <c r="EA1468" i="2"/>
  <c r="DZ1468" i="2"/>
  <c r="DY1468" i="2"/>
  <c r="EA1467" i="2"/>
  <c r="DZ1467" i="2"/>
  <c r="DY1467" i="2"/>
  <c r="EA1466" i="2"/>
  <c r="DZ1466" i="2"/>
  <c r="DY1466" i="2"/>
  <c r="EA1465" i="2"/>
  <c r="DZ1465" i="2"/>
  <c r="DY1465" i="2"/>
  <c r="EA1464" i="2"/>
  <c r="DZ1464" i="2"/>
  <c r="DY1464" i="2"/>
  <c r="EA1463" i="2"/>
  <c r="DZ1463" i="2"/>
  <c r="DY1463" i="2"/>
  <c r="EA1462" i="2"/>
  <c r="DZ1462" i="2"/>
  <c r="DY1462" i="2"/>
  <c r="EA1461" i="2"/>
  <c r="DZ1461" i="2"/>
  <c r="DY1461" i="2"/>
  <c r="EA1460" i="2"/>
  <c r="DZ1460" i="2"/>
  <c r="DY1460" i="2"/>
  <c r="EA1459" i="2"/>
  <c r="DZ1459" i="2"/>
  <c r="DY1459" i="2"/>
  <c r="EA1458" i="2"/>
  <c r="DZ1458" i="2"/>
  <c r="DY1458" i="2"/>
  <c r="EA1457" i="2"/>
  <c r="DZ1457" i="2"/>
  <c r="DY1457" i="2"/>
  <c r="EA1456" i="2"/>
  <c r="DZ1456" i="2"/>
  <c r="DY1456" i="2"/>
  <c r="EA1455" i="2"/>
  <c r="DZ1455" i="2"/>
  <c r="DY1455" i="2"/>
  <c r="EA1454" i="2"/>
  <c r="DZ1454" i="2"/>
  <c r="DY1454" i="2"/>
  <c r="EA1453" i="2"/>
  <c r="DZ1453" i="2"/>
  <c r="DY1453" i="2"/>
  <c r="EA1452" i="2"/>
  <c r="DZ1452" i="2"/>
  <c r="DY1452" i="2"/>
  <c r="EA1451" i="2"/>
  <c r="DZ1451" i="2"/>
  <c r="DY1451" i="2"/>
  <c r="EA1450" i="2"/>
  <c r="DZ1450" i="2"/>
  <c r="DY1450" i="2"/>
  <c r="EA1449" i="2"/>
  <c r="DZ1449" i="2"/>
  <c r="DY1449" i="2"/>
  <c r="EA1448" i="2"/>
  <c r="DZ1448" i="2"/>
  <c r="DY1448" i="2"/>
  <c r="EA1447" i="2"/>
  <c r="DZ1447" i="2"/>
  <c r="DY1447" i="2"/>
  <c r="EA1446" i="2"/>
  <c r="DZ1446" i="2"/>
  <c r="DY1446" i="2"/>
  <c r="EA1445" i="2"/>
  <c r="DZ1445" i="2"/>
  <c r="DY1445" i="2"/>
  <c r="EA1444" i="2"/>
  <c r="DZ1444" i="2"/>
  <c r="DY1444" i="2"/>
  <c r="EA1443" i="2"/>
  <c r="DZ1443" i="2"/>
  <c r="DY1443" i="2"/>
  <c r="EA1442" i="2"/>
  <c r="DZ1442" i="2"/>
  <c r="DY1442" i="2"/>
  <c r="EA1441" i="2"/>
  <c r="DZ1441" i="2"/>
  <c r="DY1441" i="2"/>
  <c r="EA1440" i="2"/>
  <c r="DZ1440" i="2"/>
  <c r="DY1440" i="2"/>
  <c r="EA1439" i="2"/>
  <c r="DZ1439" i="2"/>
  <c r="DY1439" i="2"/>
  <c r="EA1438" i="2"/>
  <c r="DZ1438" i="2"/>
  <c r="DY1438" i="2"/>
  <c r="EA1437" i="2"/>
  <c r="DZ1437" i="2"/>
  <c r="DY1437" i="2"/>
  <c r="EA1436" i="2"/>
  <c r="DZ1436" i="2"/>
  <c r="DY1436" i="2"/>
  <c r="EA1435" i="2"/>
  <c r="DZ1435" i="2"/>
  <c r="DY1435" i="2"/>
  <c r="EA1434" i="2"/>
  <c r="DZ1434" i="2"/>
  <c r="DY1434" i="2"/>
  <c r="EA1433" i="2"/>
  <c r="DZ1433" i="2"/>
  <c r="DY1433" i="2"/>
  <c r="EA1432" i="2"/>
  <c r="DZ1432" i="2"/>
  <c r="DY1432" i="2"/>
  <c r="EA1431" i="2"/>
  <c r="DZ1431" i="2"/>
  <c r="DY1431" i="2"/>
  <c r="EA1430" i="2"/>
  <c r="DZ1430" i="2"/>
  <c r="DY1430" i="2"/>
  <c r="EA1429" i="2"/>
  <c r="DZ1429" i="2"/>
  <c r="DY1429" i="2"/>
  <c r="EA1428" i="2"/>
  <c r="DZ1428" i="2"/>
  <c r="DY1428" i="2"/>
  <c r="EA1427" i="2"/>
  <c r="DZ1427" i="2"/>
  <c r="DY1427" i="2"/>
  <c r="EA1426" i="2"/>
  <c r="DZ1426" i="2"/>
  <c r="DY1426" i="2"/>
  <c r="EA1425" i="2"/>
  <c r="DZ1425" i="2"/>
  <c r="DY1425" i="2"/>
  <c r="EA1424" i="2"/>
  <c r="DZ1424" i="2"/>
  <c r="DY1424" i="2"/>
  <c r="EA1423" i="2"/>
  <c r="DZ1423" i="2"/>
  <c r="DY1423" i="2"/>
  <c r="EA1422" i="2"/>
  <c r="DZ1422" i="2"/>
  <c r="DY1422" i="2"/>
  <c r="EA1421" i="2"/>
  <c r="DZ1421" i="2"/>
  <c r="DY1421" i="2"/>
  <c r="EA1420" i="2"/>
  <c r="DZ1420" i="2"/>
  <c r="DY1420" i="2"/>
  <c r="EA1419" i="2"/>
  <c r="DZ1419" i="2"/>
  <c r="DY1419" i="2"/>
  <c r="EA1418" i="2"/>
  <c r="DZ1418" i="2"/>
  <c r="DY1418" i="2"/>
  <c r="EA1417" i="2"/>
  <c r="DZ1417" i="2"/>
  <c r="DY1417" i="2"/>
  <c r="EA1416" i="2"/>
  <c r="DZ1416" i="2"/>
  <c r="DY1416" i="2"/>
  <c r="EA1415" i="2"/>
  <c r="DZ1415" i="2"/>
  <c r="DY1415" i="2"/>
  <c r="EA1414" i="2"/>
  <c r="DZ1414" i="2"/>
  <c r="DY1414" i="2"/>
  <c r="EA1413" i="2"/>
  <c r="DZ1413" i="2"/>
  <c r="DY1413" i="2"/>
  <c r="EA1412" i="2"/>
  <c r="DZ1412" i="2"/>
  <c r="DY1412" i="2"/>
  <c r="EA1411" i="2"/>
  <c r="DZ1411" i="2"/>
  <c r="DY1411" i="2"/>
  <c r="EA1410" i="2"/>
  <c r="DZ1410" i="2"/>
  <c r="DY1410" i="2"/>
  <c r="EA1409" i="2"/>
  <c r="DZ1409" i="2"/>
  <c r="DY1409" i="2"/>
  <c r="EA1408" i="2"/>
  <c r="DZ1408" i="2"/>
  <c r="DY1408" i="2"/>
  <c r="EA1407" i="2"/>
  <c r="DZ1407" i="2"/>
  <c r="DY1407" i="2"/>
  <c r="EA1406" i="2"/>
  <c r="DZ1406" i="2"/>
  <c r="DY1406" i="2"/>
  <c r="EA1405" i="2"/>
  <c r="DZ1405" i="2"/>
  <c r="DY1405" i="2"/>
  <c r="EA1404" i="2"/>
  <c r="DZ1404" i="2"/>
  <c r="DY1404" i="2"/>
  <c r="EA1403" i="2"/>
  <c r="DZ1403" i="2"/>
  <c r="DY1403" i="2"/>
  <c r="EA1402" i="2"/>
  <c r="DZ1402" i="2"/>
  <c r="DY1402" i="2"/>
  <c r="EA1401" i="2"/>
  <c r="DZ1401" i="2"/>
  <c r="DY1401" i="2"/>
  <c r="EA1400" i="2"/>
  <c r="DZ1400" i="2"/>
  <c r="DY1400" i="2"/>
  <c r="EA1399" i="2"/>
  <c r="DZ1399" i="2"/>
  <c r="DY1399" i="2"/>
  <c r="EA1398" i="2"/>
  <c r="DZ1398" i="2"/>
  <c r="DY1398" i="2"/>
  <c r="EA1397" i="2"/>
  <c r="DZ1397" i="2"/>
  <c r="DY1397" i="2"/>
  <c r="EA1396" i="2"/>
  <c r="DZ1396" i="2"/>
  <c r="DY1396" i="2"/>
  <c r="EA1395" i="2"/>
  <c r="DZ1395" i="2"/>
  <c r="DY1395" i="2"/>
  <c r="EA1394" i="2"/>
  <c r="DZ1394" i="2"/>
  <c r="DY1394" i="2"/>
  <c r="EA1393" i="2"/>
  <c r="DZ1393" i="2"/>
  <c r="DY1393" i="2"/>
  <c r="EA1392" i="2"/>
  <c r="DZ1392" i="2"/>
  <c r="DY1392" i="2"/>
  <c r="EA1391" i="2"/>
  <c r="DZ1391" i="2"/>
  <c r="DY1391" i="2"/>
  <c r="EA1390" i="2"/>
  <c r="DZ1390" i="2"/>
  <c r="DY1390" i="2"/>
  <c r="EA1389" i="2"/>
  <c r="DZ1389" i="2"/>
  <c r="DY1389" i="2"/>
  <c r="EA1388" i="2"/>
  <c r="DZ1388" i="2"/>
  <c r="DY1388" i="2"/>
  <c r="EA1387" i="2"/>
  <c r="DZ1387" i="2"/>
  <c r="DY1387" i="2"/>
  <c r="EA1386" i="2"/>
  <c r="DZ1386" i="2"/>
  <c r="DY1386" i="2"/>
  <c r="EA1385" i="2"/>
  <c r="DZ1385" i="2"/>
  <c r="DY1385" i="2"/>
  <c r="EA1384" i="2"/>
  <c r="DZ1384" i="2"/>
  <c r="DY1384" i="2"/>
  <c r="EA1383" i="2"/>
  <c r="DZ1383" i="2"/>
  <c r="DY1383" i="2"/>
  <c r="EA1382" i="2"/>
  <c r="DZ1382" i="2"/>
  <c r="DY1382" i="2"/>
  <c r="EA1381" i="2"/>
  <c r="DZ1381" i="2"/>
  <c r="DY1381" i="2"/>
  <c r="EA1380" i="2"/>
  <c r="DZ1380" i="2"/>
  <c r="DY1380" i="2"/>
  <c r="EA1379" i="2"/>
  <c r="DZ1379" i="2"/>
  <c r="DY1379" i="2"/>
  <c r="EA1378" i="2"/>
  <c r="DZ1378" i="2"/>
  <c r="DY1378" i="2"/>
  <c r="EA1377" i="2"/>
  <c r="DZ1377" i="2"/>
  <c r="DY1377" i="2"/>
  <c r="EA1376" i="2"/>
  <c r="DZ1376" i="2"/>
  <c r="DY1376" i="2"/>
  <c r="EA1375" i="2"/>
  <c r="DZ1375" i="2"/>
  <c r="DY1375" i="2"/>
  <c r="EA1374" i="2"/>
  <c r="DZ1374" i="2"/>
  <c r="DY1374" i="2"/>
  <c r="EA1373" i="2"/>
  <c r="DZ1373" i="2"/>
  <c r="DY1373" i="2"/>
  <c r="EA1372" i="2"/>
  <c r="DZ1372" i="2"/>
  <c r="DY1372" i="2"/>
  <c r="EA1371" i="2"/>
  <c r="DZ1371" i="2"/>
  <c r="DY1371" i="2"/>
  <c r="EA1370" i="2"/>
  <c r="DZ1370" i="2"/>
  <c r="DY1370" i="2"/>
  <c r="EA1369" i="2"/>
  <c r="DZ1369" i="2"/>
  <c r="DY1369" i="2"/>
  <c r="EA1368" i="2"/>
  <c r="DZ1368" i="2"/>
  <c r="DY1368" i="2"/>
  <c r="EA1367" i="2"/>
  <c r="DZ1367" i="2"/>
  <c r="DY1367" i="2"/>
  <c r="EA1366" i="2"/>
  <c r="DZ1366" i="2"/>
  <c r="DY1366" i="2"/>
  <c r="EA1365" i="2"/>
  <c r="DZ1365" i="2"/>
  <c r="DY1365" i="2"/>
  <c r="EA1364" i="2"/>
  <c r="DZ1364" i="2"/>
  <c r="DY1364" i="2"/>
  <c r="EA1363" i="2"/>
  <c r="DZ1363" i="2"/>
  <c r="DY1363" i="2"/>
  <c r="EA1362" i="2"/>
  <c r="DZ1362" i="2"/>
  <c r="DY1362" i="2"/>
  <c r="EA1361" i="2"/>
  <c r="DZ1361" i="2"/>
  <c r="DY1361" i="2"/>
  <c r="EA1360" i="2"/>
  <c r="DZ1360" i="2"/>
  <c r="DY1360" i="2"/>
  <c r="EA1359" i="2"/>
  <c r="DZ1359" i="2"/>
  <c r="DY1359" i="2"/>
  <c r="EA1358" i="2"/>
  <c r="DZ1358" i="2"/>
  <c r="DY1358" i="2"/>
  <c r="EA1357" i="2"/>
  <c r="DZ1357" i="2"/>
  <c r="DY1357" i="2"/>
  <c r="EA1356" i="2"/>
  <c r="DZ1356" i="2"/>
  <c r="DY1356" i="2"/>
  <c r="EA1355" i="2"/>
  <c r="DZ1355" i="2"/>
  <c r="DY1355" i="2"/>
  <c r="EA1354" i="2"/>
  <c r="DZ1354" i="2"/>
  <c r="DY1354" i="2"/>
  <c r="EA1353" i="2"/>
  <c r="DZ1353" i="2"/>
  <c r="DY1353" i="2"/>
  <c r="EA1352" i="2"/>
  <c r="DZ1352" i="2"/>
  <c r="DY1352" i="2"/>
  <c r="EA1351" i="2"/>
  <c r="DZ1351" i="2"/>
  <c r="DY1351" i="2"/>
  <c r="EA1350" i="2"/>
  <c r="DZ1350" i="2"/>
  <c r="DY1350" i="2"/>
  <c r="EA1349" i="2"/>
  <c r="DZ1349" i="2"/>
  <c r="DY1349" i="2"/>
  <c r="EA1348" i="2"/>
  <c r="DZ1348" i="2"/>
  <c r="DY1348" i="2"/>
  <c r="EA1347" i="2"/>
  <c r="DZ1347" i="2"/>
  <c r="DY1347" i="2"/>
  <c r="EA1346" i="2"/>
  <c r="DZ1346" i="2"/>
  <c r="DY1346" i="2"/>
  <c r="EA1345" i="2"/>
  <c r="DZ1345" i="2"/>
  <c r="DY1345" i="2"/>
  <c r="EA1344" i="2"/>
  <c r="DZ1344" i="2"/>
  <c r="DY1344" i="2"/>
  <c r="EA1343" i="2"/>
  <c r="DZ1343" i="2"/>
  <c r="DY1343" i="2"/>
  <c r="EA1342" i="2"/>
  <c r="DZ1342" i="2"/>
  <c r="DY1342" i="2"/>
  <c r="EA1341" i="2"/>
  <c r="DZ1341" i="2"/>
  <c r="DY1341" i="2"/>
  <c r="EA1340" i="2"/>
  <c r="DZ1340" i="2"/>
  <c r="DY1340" i="2"/>
  <c r="EA1339" i="2"/>
  <c r="DZ1339" i="2"/>
  <c r="DY1339" i="2"/>
  <c r="EA1338" i="2"/>
  <c r="DZ1338" i="2"/>
  <c r="DY1338" i="2"/>
  <c r="EA1337" i="2"/>
  <c r="DZ1337" i="2"/>
  <c r="DY1337" i="2"/>
  <c r="EA1336" i="2"/>
  <c r="DZ1336" i="2"/>
  <c r="DY1336" i="2"/>
  <c r="EA1335" i="2"/>
  <c r="DZ1335" i="2"/>
  <c r="DY1335" i="2"/>
  <c r="EA1334" i="2"/>
  <c r="DZ1334" i="2"/>
  <c r="DY1334" i="2"/>
  <c r="EA1333" i="2"/>
  <c r="DZ1333" i="2"/>
  <c r="DY1333" i="2"/>
  <c r="EA1332" i="2"/>
  <c r="DZ1332" i="2"/>
  <c r="DY1332" i="2"/>
  <c r="EA1331" i="2"/>
  <c r="DZ1331" i="2"/>
  <c r="DY1331" i="2"/>
  <c r="EA1330" i="2"/>
  <c r="DZ1330" i="2"/>
  <c r="DY1330" i="2"/>
  <c r="EA1329" i="2"/>
  <c r="DZ1329" i="2"/>
  <c r="DY1329" i="2"/>
  <c r="EA1328" i="2"/>
  <c r="DZ1328" i="2"/>
  <c r="DY1328" i="2"/>
  <c r="EA1327" i="2"/>
  <c r="DZ1327" i="2"/>
  <c r="DY1327" i="2"/>
  <c r="EA1326" i="2"/>
  <c r="DZ1326" i="2"/>
  <c r="DY1326" i="2"/>
  <c r="EA1325" i="2"/>
  <c r="DZ1325" i="2"/>
  <c r="DY1325" i="2"/>
  <c r="EA1324" i="2"/>
  <c r="DZ1324" i="2"/>
  <c r="DY1324" i="2"/>
  <c r="EA1323" i="2"/>
  <c r="DZ1323" i="2"/>
  <c r="DY1323" i="2"/>
  <c r="EA1322" i="2"/>
  <c r="DZ1322" i="2"/>
  <c r="DY1322" i="2"/>
  <c r="EA1321" i="2"/>
  <c r="DZ1321" i="2"/>
  <c r="DY1321" i="2"/>
  <c r="EA1320" i="2"/>
  <c r="DZ1320" i="2"/>
  <c r="DY1320" i="2"/>
  <c r="EA1319" i="2"/>
  <c r="DZ1319" i="2"/>
  <c r="DY1319" i="2"/>
  <c r="EA1318" i="2"/>
  <c r="DZ1318" i="2"/>
  <c r="DY1318" i="2"/>
  <c r="EA1317" i="2"/>
  <c r="DZ1317" i="2"/>
  <c r="DY1317" i="2"/>
  <c r="EA1316" i="2"/>
  <c r="DZ1316" i="2"/>
  <c r="DY1316" i="2"/>
  <c r="EA1315" i="2"/>
  <c r="DZ1315" i="2"/>
  <c r="DY1315" i="2"/>
  <c r="EA1314" i="2"/>
  <c r="DZ1314" i="2"/>
  <c r="DY1314" i="2"/>
  <c r="EA1313" i="2"/>
  <c r="DZ1313" i="2"/>
  <c r="DY1313" i="2"/>
  <c r="EA1312" i="2"/>
  <c r="DZ1312" i="2"/>
  <c r="DY1312" i="2"/>
  <c r="EA1311" i="2"/>
  <c r="DZ1311" i="2"/>
  <c r="DY1311" i="2"/>
  <c r="EA1310" i="2"/>
  <c r="DZ1310" i="2"/>
  <c r="DY1310" i="2"/>
  <c r="EA1309" i="2"/>
  <c r="DZ1309" i="2"/>
  <c r="DY1309" i="2"/>
  <c r="EA1308" i="2"/>
  <c r="DZ1308" i="2"/>
  <c r="DY1308" i="2"/>
  <c r="EA1307" i="2"/>
  <c r="DZ1307" i="2"/>
  <c r="DY1307" i="2"/>
  <c r="EA1306" i="2"/>
  <c r="DZ1306" i="2"/>
  <c r="DY1306" i="2"/>
  <c r="EA1305" i="2"/>
  <c r="DZ1305" i="2"/>
  <c r="DY1305" i="2"/>
  <c r="EA1304" i="2"/>
  <c r="DZ1304" i="2"/>
  <c r="DY1304" i="2"/>
  <c r="EA1303" i="2"/>
  <c r="DZ1303" i="2"/>
  <c r="DY1303" i="2"/>
  <c r="EA1302" i="2"/>
  <c r="DZ1302" i="2"/>
  <c r="DY1302" i="2"/>
  <c r="EA1301" i="2"/>
  <c r="DZ1301" i="2"/>
  <c r="DY1301" i="2"/>
  <c r="EA1300" i="2"/>
  <c r="DZ1300" i="2"/>
  <c r="DY1300" i="2"/>
  <c r="EA1299" i="2"/>
  <c r="DZ1299" i="2"/>
  <c r="DY1299" i="2"/>
  <c r="EA1298" i="2"/>
  <c r="DZ1298" i="2"/>
  <c r="DY1298" i="2"/>
  <c r="EA1297" i="2"/>
  <c r="DZ1297" i="2"/>
  <c r="DY1297" i="2"/>
  <c r="EA1296" i="2"/>
  <c r="DZ1296" i="2"/>
  <c r="DY1296" i="2"/>
  <c r="EA1295" i="2"/>
  <c r="DZ1295" i="2"/>
  <c r="DY1295" i="2"/>
  <c r="EA1294" i="2"/>
  <c r="DZ1294" i="2"/>
  <c r="DY1294" i="2"/>
  <c r="EA1293" i="2"/>
  <c r="DZ1293" i="2"/>
  <c r="DY1293" i="2"/>
  <c r="EA1292" i="2"/>
  <c r="DZ1292" i="2"/>
  <c r="DY1292" i="2"/>
  <c r="EA1291" i="2"/>
  <c r="DZ1291" i="2"/>
  <c r="DY1291" i="2"/>
  <c r="EA1290" i="2"/>
  <c r="DZ1290" i="2"/>
  <c r="DY1290" i="2"/>
  <c r="EA1289" i="2"/>
  <c r="DZ1289" i="2"/>
  <c r="DY1289" i="2"/>
  <c r="EA1288" i="2"/>
  <c r="DZ1288" i="2"/>
  <c r="DY1288" i="2"/>
  <c r="EA1287" i="2"/>
  <c r="DZ1287" i="2"/>
  <c r="DY1287" i="2"/>
  <c r="EA1286" i="2"/>
  <c r="DZ1286" i="2"/>
  <c r="DY1286" i="2"/>
  <c r="EA1285" i="2"/>
  <c r="DZ1285" i="2"/>
  <c r="DY1285" i="2"/>
  <c r="EA1284" i="2"/>
  <c r="DZ1284" i="2"/>
  <c r="DY1284" i="2"/>
  <c r="EA1283" i="2"/>
  <c r="DZ1283" i="2"/>
  <c r="DY1283" i="2"/>
  <c r="EA1282" i="2"/>
  <c r="DZ1282" i="2"/>
  <c r="DY1282" i="2"/>
  <c r="EA1281" i="2"/>
  <c r="DZ1281" i="2"/>
  <c r="DY1281" i="2"/>
  <c r="EA1280" i="2"/>
  <c r="DZ1280" i="2"/>
  <c r="DY1280" i="2"/>
  <c r="EA1279" i="2"/>
  <c r="DZ1279" i="2"/>
  <c r="DY1279" i="2"/>
  <c r="EA1278" i="2"/>
  <c r="DZ1278" i="2"/>
  <c r="DY1278" i="2"/>
  <c r="EA1277" i="2"/>
  <c r="DZ1277" i="2"/>
  <c r="DY1277" i="2"/>
  <c r="EA1276" i="2"/>
  <c r="DZ1276" i="2"/>
  <c r="DY1276" i="2"/>
  <c r="EA1275" i="2"/>
  <c r="DZ1275" i="2"/>
  <c r="DY1275" i="2"/>
  <c r="EA1274" i="2"/>
  <c r="DZ1274" i="2"/>
  <c r="DY1274" i="2"/>
  <c r="EA1273" i="2"/>
  <c r="DZ1273" i="2"/>
  <c r="DY1273" i="2"/>
  <c r="EA1272" i="2"/>
  <c r="DZ1272" i="2"/>
  <c r="DY1272" i="2"/>
  <c r="EA1271" i="2"/>
  <c r="DZ1271" i="2"/>
  <c r="DY1271" i="2"/>
  <c r="EA1270" i="2"/>
  <c r="DZ1270" i="2"/>
  <c r="DY1270" i="2"/>
  <c r="EA1269" i="2"/>
  <c r="DZ1269" i="2"/>
  <c r="DY1269" i="2"/>
  <c r="EA1268" i="2"/>
  <c r="DZ1268" i="2"/>
  <c r="DY1268" i="2"/>
  <c r="EA1267" i="2"/>
  <c r="DZ1267" i="2"/>
  <c r="DY1267" i="2"/>
  <c r="EA1266" i="2"/>
  <c r="DZ1266" i="2"/>
  <c r="DY1266" i="2"/>
  <c r="EA1265" i="2"/>
  <c r="DZ1265" i="2"/>
  <c r="DY1265" i="2"/>
  <c r="EA1264" i="2"/>
  <c r="DZ1264" i="2"/>
  <c r="DY1264" i="2"/>
  <c r="EA1263" i="2"/>
  <c r="DZ1263" i="2"/>
  <c r="DY1263" i="2"/>
  <c r="EA1262" i="2"/>
  <c r="DZ1262" i="2"/>
  <c r="DY1262" i="2"/>
  <c r="EA1261" i="2"/>
  <c r="DZ1261" i="2"/>
  <c r="DY1261" i="2"/>
  <c r="EA1260" i="2"/>
  <c r="DZ1260" i="2"/>
  <c r="DY1260" i="2"/>
  <c r="EA1259" i="2"/>
  <c r="DZ1259" i="2"/>
  <c r="DY1259" i="2"/>
  <c r="EA1258" i="2"/>
  <c r="DZ1258" i="2"/>
  <c r="DY1258" i="2"/>
  <c r="EA1257" i="2"/>
  <c r="DZ1257" i="2"/>
  <c r="DY1257" i="2"/>
  <c r="EA1256" i="2"/>
  <c r="DZ1256" i="2"/>
  <c r="DY1256" i="2"/>
  <c r="EA1255" i="2"/>
  <c r="DZ1255" i="2"/>
  <c r="DY1255" i="2"/>
  <c r="EA1254" i="2"/>
  <c r="DZ1254" i="2"/>
  <c r="DY1254" i="2"/>
  <c r="EA1253" i="2"/>
  <c r="DZ1253" i="2"/>
  <c r="DY1253" i="2"/>
  <c r="EA1252" i="2"/>
  <c r="DZ1252" i="2"/>
  <c r="DY1252" i="2"/>
  <c r="EA1251" i="2"/>
  <c r="DZ1251" i="2"/>
  <c r="DY1251" i="2"/>
  <c r="EA1250" i="2"/>
  <c r="DZ1250" i="2"/>
  <c r="DY1250" i="2"/>
  <c r="EA1249" i="2"/>
  <c r="DZ1249" i="2"/>
  <c r="DY1249" i="2"/>
  <c r="EA1248" i="2"/>
  <c r="DZ1248" i="2"/>
  <c r="DY1248" i="2"/>
  <c r="EA1247" i="2"/>
  <c r="DZ1247" i="2"/>
  <c r="DY1247" i="2"/>
  <c r="EA1246" i="2"/>
  <c r="DZ1246" i="2"/>
  <c r="DY1246" i="2"/>
  <c r="EA1245" i="2"/>
  <c r="DZ1245" i="2"/>
  <c r="DY1245" i="2"/>
  <c r="EA1244" i="2"/>
  <c r="DZ1244" i="2"/>
  <c r="DY1244" i="2"/>
  <c r="EA1243" i="2"/>
  <c r="DZ1243" i="2"/>
  <c r="DY1243" i="2"/>
  <c r="EA1242" i="2"/>
  <c r="DZ1242" i="2"/>
  <c r="DY1242" i="2"/>
  <c r="EA1241" i="2"/>
  <c r="DZ1241" i="2"/>
  <c r="DY1241" i="2"/>
  <c r="EA1240" i="2"/>
  <c r="DZ1240" i="2"/>
  <c r="DY1240" i="2"/>
  <c r="EA1239" i="2"/>
  <c r="DZ1239" i="2"/>
  <c r="DY1239" i="2"/>
  <c r="EA1238" i="2"/>
  <c r="DZ1238" i="2"/>
  <c r="DY1238" i="2"/>
  <c r="EA1237" i="2"/>
  <c r="DZ1237" i="2"/>
  <c r="DY1237" i="2"/>
  <c r="EA1236" i="2"/>
  <c r="DZ1236" i="2"/>
  <c r="DY1236" i="2"/>
  <c r="EA1235" i="2"/>
  <c r="DZ1235" i="2"/>
  <c r="DY1235" i="2"/>
  <c r="EA1234" i="2"/>
  <c r="DZ1234" i="2"/>
  <c r="DY1234" i="2"/>
  <c r="EA1233" i="2"/>
  <c r="DZ1233" i="2"/>
  <c r="DY1233" i="2"/>
  <c r="EA1232" i="2"/>
  <c r="DZ1232" i="2"/>
  <c r="DY1232" i="2"/>
  <c r="EA1231" i="2"/>
  <c r="DZ1231" i="2"/>
  <c r="DY1231" i="2"/>
  <c r="EA1230" i="2"/>
  <c r="DZ1230" i="2"/>
  <c r="DY1230" i="2"/>
  <c r="EA1229" i="2"/>
  <c r="DZ1229" i="2"/>
  <c r="DY1229" i="2"/>
  <c r="EA1228" i="2"/>
  <c r="DZ1228" i="2"/>
  <c r="DY1228" i="2"/>
  <c r="EA1227" i="2"/>
  <c r="DZ1227" i="2"/>
  <c r="DY1227" i="2"/>
  <c r="EA1226" i="2"/>
  <c r="DZ1226" i="2"/>
  <c r="DY1226" i="2"/>
  <c r="EA1225" i="2"/>
  <c r="DZ1225" i="2"/>
  <c r="DY1225" i="2"/>
  <c r="EA1224" i="2"/>
  <c r="DZ1224" i="2"/>
  <c r="DY1224" i="2"/>
  <c r="EA1223" i="2"/>
  <c r="DZ1223" i="2"/>
  <c r="DY1223" i="2"/>
  <c r="EA1222" i="2"/>
  <c r="DZ1222" i="2"/>
  <c r="DY1222" i="2"/>
  <c r="EA1221" i="2"/>
  <c r="DZ1221" i="2"/>
  <c r="DY1221" i="2"/>
  <c r="EA1220" i="2"/>
  <c r="DZ1220" i="2"/>
  <c r="DY1220" i="2"/>
  <c r="EA1219" i="2"/>
  <c r="DZ1219" i="2"/>
  <c r="DY1219" i="2"/>
  <c r="EA1218" i="2"/>
  <c r="DZ1218" i="2"/>
  <c r="DY1218" i="2"/>
  <c r="EA1217" i="2"/>
  <c r="DZ1217" i="2"/>
  <c r="DY1217" i="2"/>
  <c r="EA1216" i="2"/>
  <c r="DZ1216" i="2"/>
  <c r="DY1216" i="2"/>
  <c r="EA1215" i="2"/>
  <c r="DZ1215" i="2"/>
  <c r="DY1215" i="2"/>
  <c r="EA1214" i="2"/>
  <c r="DZ1214" i="2"/>
  <c r="DY1214" i="2"/>
  <c r="EA1213" i="2"/>
  <c r="DZ1213" i="2"/>
  <c r="DY1213" i="2"/>
  <c r="EA1212" i="2"/>
  <c r="DZ1212" i="2"/>
  <c r="DY1212" i="2"/>
  <c r="EA1211" i="2"/>
  <c r="DZ1211" i="2"/>
  <c r="DY1211" i="2"/>
  <c r="EA1210" i="2"/>
  <c r="DZ1210" i="2"/>
  <c r="DY1210" i="2"/>
  <c r="EA1209" i="2"/>
  <c r="DZ1209" i="2"/>
  <c r="DY1209" i="2"/>
  <c r="EA1208" i="2"/>
  <c r="DZ1208" i="2"/>
  <c r="DY1208" i="2"/>
  <c r="EA1207" i="2"/>
  <c r="DZ1207" i="2"/>
  <c r="DY1207" i="2"/>
  <c r="EA1206" i="2"/>
  <c r="DZ1206" i="2"/>
  <c r="DY1206" i="2"/>
  <c r="EA1205" i="2"/>
  <c r="DZ1205" i="2"/>
  <c r="DY1205" i="2"/>
  <c r="EA1204" i="2"/>
  <c r="DZ1204" i="2"/>
  <c r="DY1204" i="2"/>
  <c r="EA1203" i="2"/>
  <c r="DZ1203" i="2"/>
  <c r="DY1203" i="2"/>
  <c r="EA1202" i="2"/>
  <c r="DZ1202" i="2"/>
  <c r="DY1202" i="2"/>
  <c r="EA1201" i="2"/>
  <c r="DZ1201" i="2"/>
  <c r="DY1201" i="2"/>
  <c r="EA1200" i="2"/>
  <c r="DZ1200" i="2"/>
  <c r="DY1200" i="2"/>
  <c r="EA1199" i="2"/>
  <c r="DZ1199" i="2"/>
  <c r="DY1199" i="2"/>
  <c r="EA1198" i="2"/>
  <c r="DZ1198" i="2"/>
  <c r="DY1198" i="2"/>
  <c r="EA1197" i="2"/>
  <c r="DZ1197" i="2"/>
  <c r="DY1197" i="2"/>
  <c r="EA1196" i="2"/>
  <c r="DZ1196" i="2"/>
  <c r="DY1196" i="2"/>
  <c r="EA1195" i="2"/>
  <c r="DZ1195" i="2"/>
  <c r="DY1195" i="2"/>
  <c r="EA1194" i="2"/>
  <c r="DZ1194" i="2"/>
  <c r="DY1194" i="2"/>
  <c r="EA1193" i="2"/>
  <c r="DZ1193" i="2"/>
  <c r="DY1193" i="2"/>
  <c r="EA1192" i="2"/>
  <c r="DZ1192" i="2"/>
  <c r="DY1192" i="2"/>
  <c r="EA1191" i="2"/>
  <c r="DZ1191" i="2"/>
  <c r="DY1191" i="2"/>
  <c r="EA1190" i="2"/>
  <c r="DZ1190" i="2"/>
  <c r="DY1190" i="2"/>
  <c r="EA1189" i="2"/>
  <c r="DZ1189" i="2"/>
  <c r="DY1189" i="2"/>
  <c r="EA1188" i="2"/>
  <c r="DZ1188" i="2"/>
  <c r="DY1188" i="2"/>
  <c r="EA1187" i="2"/>
  <c r="DZ1187" i="2"/>
  <c r="DY1187" i="2"/>
  <c r="EA1186" i="2"/>
  <c r="DZ1186" i="2"/>
  <c r="DY1186" i="2"/>
  <c r="EA1185" i="2"/>
  <c r="DZ1185" i="2"/>
  <c r="DY1185" i="2"/>
  <c r="EA1184" i="2"/>
  <c r="DZ1184" i="2"/>
  <c r="DY1184" i="2"/>
  <c r="EA1183" i="2"/>
  <c r="DZ1183" i="2"/>
  <c r="DY1183" i="2"/>
  <c r="EA1182" i="2"/>
  <c r="DZ1182" i="2"/>
  <c r="DY1182" i="2"/>
  <c r="EA1181" i="2"/>
  <c r="DZ1181" i="2"/>
  <c r="DY1181" i="2"/>
  <c r="EA1180" i="2"/>
  <c r="DZ1180" i="2"/>
  <c r="DY1180" i="2"/>
  <c r="EA1179" i="2"/>
  <c r="DZ1179" i="2"/>
  <c r="DY1179" i="2"/>
  <c r="EA1178" i="2"/>
  <c r="DZ1178" i="2"/>
  <c r="DY1178" i="2"/>
  <c r="EA1177" i="2"/>
  <c r="DZ1177" i="2"/>
  <c r="DY1177" i="2"/>
  <c r="EA1176" i="2"/>
  <c r="DZ1176" i="2"/>
  <c r="DY1176" i="2"/>
  <c r="EA1175" i="2"/>
  <c r="DZ1175" i="2"/>
  <c r="DY1175" i="2"/>
  <c r="EA1174" i="2"/>
  <c r="DZ1174" i="2"/>
  <c r="DY1174" i="2"/>
  <c r="EA1173" i="2"/>
  <c r="DZ1173" i="2"/>
  <c r="DY1173" i="2"/>
  <c r="EA1172" i="2"/>
  <c r="DZ1172" i="2"/>
  <c r="DY1172" i="2"/>
  <c r="EA1171" i="2"/>
  <c r="DZ1171" i="2"/>
  <c r="DY1171" i="2"/>
  <c r="EA1170" i="2"/>
  <c r="DZ1170" i="2"/>
  <c r="DY1170" i="2"/>
  <c r="EA1169" i="2"/>
  <c r="DZ1169" i="2"/>
  <c r="DY1169" i="2"/>
  <c r="EA1168" i="2"/>
  <c r="DZ1168" i="2"/>
  <c r="DY1168" i="2"/>
  <c r="EA1167" i="2"/>
  <c r="DZ1167" i="2"/>
  <c r="DY1167" i="2"/>
  <c r="EA1166" i="2"/>
  <c r="DZ1166" i="2"/>
  <c r="DY1166" i="2"/>
  <c r="EA1165" i="2"/>
  <c r="DZ1165" i="2"/>
  <c r="DY1165" i="2"/>
  <c r="EA1164" i="2"/>
  <c r="DZ1164" i="2"/>
  <c r="DY1164" i="2"/>
  <c r="EA1163" i="2"/>
  <c r="DZ1163" i="2"/>
  <c r="DY1163" i="2"/>
  <c r="EA1162" i="2"/>
  <c r="DZ1162" i="2"/>
  <c r="DY1162" i="2"/>
  <c r="EA1161" i="2"/>
  <c r="DZ1161" i="2"/>
  <c r="DY1161" i="2"/>
  <c r="EA1160" i="2"/>
  <c r="DZ1160" i="2"/>
  <c r="DY1160" i="2"/>
  <c r="EA1159" i="2"/>
  <c r="DZ1159" i="2"/>
  <c r="DY1159" i="2"/>
  <c r="EA1158" i="2"/>
  <c r="DZ1158" i="2"/>
  <c r="DY1158" i="2"/>
  <c r="EA1157" i="2"/>
  <c r="DZ1157" i="2"/>
  <c r="DY1157" i="2"/>
  <c r="EA1156" i="2"/>
  <c r="DZ1156" i="2"/>
  <c r="DY1156" i="2"/>
  <c r="EA1155" i="2"/>
  <c r="DZ1155" i="2"/>
  <c r="DY1155" i="2"/>
  <c r="EA1154" i="2"/>
  <c r="DZ1154" i="2"/>
  <c r="DY1154" i="2"/>
  <c r="EA1153" i="2"/>
  <c r="DZ1153" i="2"/>
  <c r="DY1153" i="2"/>
  <c r="EA1152" i="2"/>
  <c r="DZ1152" i="2"/>
  <c r="DY1152" i="2"/>
  <c r="EA1151" i="2"/>
  <c r="DZ1151" i="2"/>
  <c r="DY1151" i="2"/>
  <c r="EA1150" i="2"/>
  <c r="DZ1150" i="2"/>
  <c r="DY1150" i="2"/>
  <c r="EA1149" i="2"/>
  <c r="DZ1149" i="2"/>
  <c r="DY1149" i="2"/>
  <c r="EA1148" i="2"/>
  <c r="DZ1148" i="2"/>
  <c r="DY1148" i="2"/>
  <c r="EA1147" i="2"/>
  <c r="DZ1147" i="2"/>
  <c r="DY1147" i="2"/>
  <c r="EA1146" i="2"/>
  <c r="DZ1146" i="2"/>
  <c r="DY1146" i="2"/>
  <c r="EA1145" i="2"/>
  <c r="DZ1145" i="2"/>
  <c r="DY1145" i="2"/>
  <c r="EA1144" i="2"/>
  <c r="DZ1144" i="2"/>
  <c r="DY1144" i="2"/>
  <c r="EA1143" i="2"/>
  <c r="DZ1143" i="2"/>
  <c r="DY1143" i="2"/>
  <c r="EA1142" i="2"/>
  <c r="DZ1142" i="2"/>
  <c r="DY1142" i="2"/>
  <c r="EA1141" i="2"/>
  <c r="DZ1141" i="2"/>
  <c r="DY1141" i="2"/>
  <c r="EA1140" i="2"/>
  <c r="DZ1140" i="2"/>
  <c r="DY1140" i="2"/>
  <c r="EA1139" i="2"/>
  <c r="DZ1139" i="2"/>
  <c r="DY1139" i="2"/>
  <c r="EA1138" i="2"/>
  <c r="DZ1138" i="2"/>
  <c r="DY1138" i="2"/>
  <c r="EA1137" i="2"/>
  <c r="DZ1137" i="2"/>
  <c r="DY1137" i="2"/>
  <c r="EA1136" i="2"/>
  <c r="DZ1136" i="2"/>
  <c r="DY1136" i="2"/>
  <c r="EA1135" i="2"/>
  <c r="DZ1135" i="2"/>
  <c r="DY1135" i="2"/>
  <c r="EA1134" i="2"/>
  <c r="DZ1134" i="2"/>
  <c r="DY1134" i="2"/>
  <c r="EA1133" i="2"/>
  <c r="DZ1133" i="2"/>
  <c r="DY1133" i="2"/>
  <c r="EA1132" i="2"/>
  <c r="DZ1132" i="2"/>
  <c r="DY1132" i="2"/>
  <c r="EA1131" i="2"/>
  <c r="DZ1131" i="2"/>
  <c r="DY1131" i="2"/>
  <c r="EA1130" i="2"/>
  <c r="DZ1130" i="2"/>
  <c r="DY1130" i="2"/>
  <c r="EA1129" i="2"/>
  <c r="DZ1129" i="2"/>
  <c r="DY1129" i="2"/>
  <c r="EA1128" i="2"/>
  <c r="DZ1128" i="2"/>
  <c r="DY1128" i="2"/>
  <c r="EA1127" i="2"/>
  <c r="DZ1127" i="2"/>
  <c r="DY1127" i="2"/>
  <c r="EA1126" i="2"/>
  <c r="DZ1126" i="2"/>
  <c r="DY1126" i="2"/>
  <c r="EA1125" i="2"/>
  <c r="DZ1125" i="2"/>
  <c r="DY1125" i="2"/>
  <c r="EA1124" i="2"/>
  <c r="DZ1124" i="2"/>
  <c r="DY1124" i="2"/>
  <c r="EA1123" i="2"/>
  <c r="DZ1123" i="2"/>
  <c r="DY1123" i="2"/>
  <c r="EA1122" i="2"/>
  <c r="DZ1122" i="2"/>
  <c r="DY1122" i="2"/>
  <c r="EA1121" i="2"/>
  <c r="DZ1121" i="2"/>
  <c r="DY1121" i="2"/>
  <c r="EA1120" i="2"/>
  <c r="DZ1120" i="2"/>
  <c r="DY1120" i="2"/>
  <c r="EA1119" i="2"/>
  <c r="DZ1119" i="2"/>
  <c r="DY1119" i="2"/>
  <c r="EA1118" i="2"/>
  <c r="DZ1118" i="2"/>
  <c r="DY1118" i="2"/>
  <c r="EA1117" i="2"/>
  <c r="DZ1117" i="2"/>
  <c r="DY1117" i="2"/>
  <c r="EA1116" i="2"/>
  <c r="DZ1116" i="2"/>
  <c r="DY1116" i="2"/>
  <c r="EA1115" i="2"/>
  <c r="DZ1115" i="2"/>
  <c r="DY1115" i="2"/>
  <c r="EA1114" i="2"/>
  <c r="DZ1114" i="2"/>
  <c r="DY1114" i="2"/>
  <c r="EA1113" i="2"/>
  <c r="DZ1113" i="2"/>
  <c r="DY1113" i="2"/>
  <c r="EA1112" i="2"/>
  <c r="DZ1112" i="2"/>
  <c r="DY1112" i="2"/>
  <c r="EA1111" i="2"/>
  <c r="DZ1111" i="2"/>
  <c r="DY1111" i="2"/>
  <c r="EA1110" i="2"/>
  <c r="DZ1110" i="2"/>
  <c r="DY1110" i="2"/>
  <c r="EA1109" i="2"/>
  <c r="DZ1109" i="2"/>
  <c r="DY1109" i="2"/>
  <c r="EA1108" i="2"/>
  <c r="DZ1108" i="2"/>
  <c r="DY1108" i="2"/>
  <c r="EA1107" i="2"/>
  <c r="DZ1107" i="2"/>
  <c r="DY1107" i="2"/>
  <c r="EA1106" i="2"/>
  <c r="DZ1106" i="2"/>
  <c r="DY1106" i="2"/>
  <c r="EA1105" i="2"/>
  <c r="DZ1105" i="2"/>
  <c r="DY1105" i="2"/>
  <c r="EA1104" i="2"/>
  <c r="DZ1104" i="2"/>
  <c r="DY1104" i="2"/>
  <c r="EA1103" i="2"/>
  <c r="DZ1103" i="2"/>
  <c r="DY1103" i="2"/>
  <c r="EA1102" i="2"/>
  <c r="DZ1102" i="2"/>
  <c r="DY1102" i="2"/>
  <c r="EA1101" i="2"/>
  <c r="DZ1101" i="2"/>
  <c r="DY1101" i="2"/>
  <c r="EA1100" i="2"/>
  <c r="DZ1100" i="2"/>
  <c r="DY1100" i="2"/>
  <c r="EA1099" i="2"/>
  <c r="DZ1099" i="2"/>
  <c r="DY1099" i="2"/>
  <c r="EA1098" i="2"/>
  <c r="DZ1098" i="2"/>
  <c r="DY1098" i="2"/>
  <c r="EA1097" i="2"/>
  <c r="DZ1097" i="2"/>
  <c r="DY1097" i="2"/>
  <c r="EA1096" i="2"/>
  <c r="DZ1096" i="2"/>
  <c r="DY1096" i="2"/>
  <c r="EA1095" i="2"/>
  <c r="DZ1095" i="2"/>
  <c r="DY1095" i="2"/>
  <c r="EA1094" i="2"/>
  <c r="DZ1094" i="2"/>
  <c r="DY1094" i="2"/>
  <c r="EA1093" i="2"/>
  <c r="DZ1093" i="2"/>
  <c r="DY1093" i="2"/>
  <c r="EA1092" i="2"/>
  <c r="DZ1092" i="2"/>
  <c r="DY1092" i="2"/>
  <c r="EA1091" i="2"/>
  <c r="DZ1091" i="2"/>
  <c r="DY1091" i="2"/>
  <c r="EA1090" i="2"/>
  <c r="DZ1090" i="2"/>
  <c r="DY1090" i="2"/>
  <c r="EA1089" i="2"/>
  <c r="DZ1089" i="2"/>
  <c r="DY1089" i="2"/>
  <c r="EA1088" i="2"/>
  <c r="DZ1088" i="2"/>
  <c r="DY1088" i="2"/>
  <c r="EA1087" i="2"/>
  <c r="DZ1087" i="2"/>
  <c r="DY1087" i="2"/>
  <c r="EA1086" i="2"/>
  <c r="DZ1086" i="2"/>
  <c r="DY1086" i="2"/>
  <c r="EA1085" i="2"/>
  <c r="DZ1085" i="2"/>
  <c r="DY1085" i="2"/>
  <c r="EA1084" i="2"/>
  <c r="DZ1084" i="2"/>
  <c r="DY1084" i="2"/>
  <c r="EA1083" i="2"/>
  <c r="DZ1083" i="2"/>
  <c r="DY1083" i="2"/>
  <c r="EA1082" i="2"/>
  <c r="DZ1082" i="2"/>
  <c r="DY1082" i="2"/>
  <c r="EA1081" i="2"/>
  <c r="DZ1081" i="2"/>
  <c r="DY1081" i="2"/>
  <c r="EA1080" i="2"/>
  <c r="DZ1080" i="2"/>
  <c r="DY1080" i="2"/>
  <c r="EA1079" i="2"/>
  <c r="DZ1079" i="2"/>
  <c r="DY1079" i="2"/>
  <c r="EA1078" i="2"/>
  <c r="DZ1078" i="2"/>
  <c r="DY1078" i="2"/>
  <c r="EA1077" i="2"/>
  <c r="DZ1077" i="2"/>
  <c r="DY1077" i="2"/>
  <c r="EA1076" i="2"/>
  <c r="DZ1076" i="2"/>
  <c r="DY1076" i="2"/>
  <c r="EA1075" i="2"/>
  <c r="DZ1075" i="2"/>
  <c r="DY1075" i="2"/>
  <c r="EA1074" i="2"/>
  <c r="DZ1074" i="2"/>
  <c r="DY1074" i="2"/>
  <c r="EA1073" i="2"/>
  <c r="DZ1073" i="2"/>
  <c r="DY1073" i="2"/>
  <c r="EA1072" i="2"/>
  <c r="DZ1072" i="2"/>
  <c r="DY1072" i="2"/>
  <c r="EA1071" i="2"/>
  <c r="DZ1071" i="2"/>
  <c r="DY1071" i="2"/>
  <c r="EA1070" i="2"/>
  <c r="DZ1070" i="2"/>
  <c r="DY1070" i="2"/>
  <c r="EA1069" i="2"/>
  <c r="DZ1069" i="2"/>
  <c r="DY1069" i="2"/>
  <c r="EA1068" i="2"/>
  <c r="DZ1068" i="2"/>
  <c r="DY1068" i="2"/>
  <c r="EA1067" i="2"/>
  <c r="DZ1067" i="2"/>
  <c r="DY1067" i="2"/>
  <c r="EA1066" i="2"/>
  <c r="DZ1066" i="2"/>
  <c r="DY1066" i="2"/>
  <c r="EA1065" i="2"/>
  <c r="DZ1065" i="2"/>
  <c r="DY1065" i="2"/>
  <c r="EA1064" i="2"/>
  <c r="DZ1064" i="2"/>
  <c r="DY1064" i="2"/>
  <c r="EA1063" i="2"/>
  <c r="DZ1063" i="2"/>
  <c r="DY1063" i="2"/>
  <c r="EA1062" i="2"/>
  <c r="DZ1062" i="2"/>
  <c r="DY1062" i="2"/>
  <c r="EA1061" i="2"/>
  <c r="DZ1061" i="2"/>
  <c r="DY1061" i="2"/>
  <c r="EA1060" i="2"/>
  <c r="DZ1060" i="2"/>
  <c r="DY1060" i="2"/>
  <c r="EA1059" i="2"/>
  <c r="DZ1059" i="2"/>
  <c r="DY1059" i="2"/>
  <c r="EA1058" i="2"/>
  <c r="DZ1058" i="2"/>
  <c r="DY1058" i="2"/>
  <c r="EA1057" i="2"/>
  <c r="DZ1057" i="2"/>
  <c r="DY1057" i="2"/>
  <c r="EA1056" i="2"/>
  <c r="DZ1056" i="2"/>
  <c r="DY1056" i="2"/>
  <c r="EA1055" i="2"/>
  <c r="DZ1055" i="2"/>
  <c r="DY1055" i="2"/>
  <c r="EA1054" i="2"/>
  <c r="DZ1054" i="2"/>
  <c r="DY1054" i="2"/>
  <c r="EA1053" i="2"/>
  <c r="DZ1053" i="2"/>
  <c r="DY1053" i="2"/>
  <c r="EA1052" i="2"/>
  <c r="DZ1052" i="2"/>
  <c r="DY1052" i="2"/>
  <c r="EA1051" i="2"/>
  <c r="DZ1051" i="2"/>
  <c r="DY1051" i="2"/>
  <c r="EA1050" i="2"/>
  <c r="DZ1050" i="2"/>
  <c r="DY1050" i="2"/>
  <c r="EA1049" i="2"/>
  <c r="DZ1049" i="2"/>
  <c r="DY1049" i="2"/>
  <c r="EA1048" i="2"/>
  <c r="DZ1048" i="2"/>
  <c r="DY1048" i="2"/>
  <c r="EA1047" i="2"/>
  <c r="DZ1047" i="2"/>
  <c r="DY1047" i="2"/>
  <c r="EA1046" i="2"/>
  <c r="DZ1046" i="2"/>
  <c r="DY1046" i="2"/>
  <c r="EA1045" i="2"/>
  <c r="DZ1045" i="2"/>
  <c r="DY1045" i="2"/>
  <c r="EA1044" i="2"/>
  <c r="DZ1044" i="2"/>
  <c r="DY1044" i="2"/>
  <c r="EA1043" i="2"/>
  <c r="DZ1043" i="2"/>
  <c r="DY1043" i="2"/>
  <c r="EA1042" i="2"/>
  <c r="DZ1042" i="2"/>
  <c r="DY1042" i="2"/>
  <c r="EA1041" i="2"/>
  <c r="DZ1041" i="2"/>
  <c r="DY1041" i="2"/>
  <c r="EA1040" i="2"/>
  <c r="DZ1040" i="2"/>
  <c r="DY1040" i="2"/>
  <c r="EA1039" i="2"/>
  <c r="DZ1039" i="2"/>
  <c r="DY1039" i="2"/>
  <c r="EA1038" i="2"/>
  <c r="DZ1038" i="2"/>
  <c r="DY1038" i="2"/>
  <c r="EA1037" i="2"/>
  <c r="DZ1037" i="2"/>
  <c r="DY1037" i="2"/>
  <c r="EA1036" i="2"/>
  <c r="DZ1036" i="2"/>
  <c r="DY1036" i="2"/>
  <c r="EA1035" i="2"/>
  <c r="DZ1035" i="2"/>
  <c r="DY1035" i="2"/>
  <c r="EA1034" i="2"/>
  <c r="DZ1034" i="2"/>
  <c r="DY1034" i="2"/>
  <c r="EA1033" i="2"/>
  <c r="DZ1033" i="2"/>
  <c r="DY1033" i="2"/>
  <c r="EA1032" i="2"/>
  <c r="DZ1032" i="2"/>
  <c r="DY1032" i="2"/>
  <c r="EA1031" i="2"/>
  <c r="DZ1031" i="2"/>
  <c r="DY1031" i="2"/>
  <c r="EA1030" i="2"/>
  <c r="DZ1030" i="2"/>
  <c r="DY1030" i="2"/>
  <c r="EA1029" i="2"/>
  <c r="DZ1029" i="2"/>
  <c r="DY1029" i="2"/>
  <c r="EA1028" i="2"/>
  <c r="DZ1028" i="2"/>
  <c r="DY1028" i="2"/>
  <c r="EA1027" i="2"/>
  <c r="DZ1027" i="2"/>
  <c r="DY1027" i="2"/>
  <c r="EA1026" i="2"/>
  <c r="DZ1026" i="2"/>
  <c r="DY1026" i="2"/>
  <c r="EA1025" i="2"/>
  <c r="DZ1025" i="2"/>
  <c r="DY1025" i="2"/>
  <c r="EA1024" i="2"/>
  <c r="DZ1024" i="2"/>
  <c r="DY1024" i="2"/>
  <c r="EA1023" i="2"/>
  <c r="DZ1023" i="2"/>
  <c r="DY1023" i="2"/>
  <c r="EA1022" i="2"/>
  <c r="DZ1022" i="2"/>
  <c r="DY1022" i="2"/>
  <c r="EA1021" i="2"/>
  <c r="DZ1021" i="2"/>
  <c r="DY1021" i="2"/>
  <c r="EA1020" i="2"/>
  <c r="DZ1020" i="2"/>
  <c r="DY1020" i="2"/>
  <c r="EA1019" i="2"/>
  <c r="DZ1019" i="2"/>
  <c r="DY1019" i="2"/>
  <c r="EA1018" i="2"/>
  <c r="DZ1018" i="2"/>
  <c r="DY1018" i="2"/>
  <c r="EA1017" i="2"/>
  <c r="DZ1017" i="2"/>
  <c r="DY1017" i="2"/>
  <c r="EA1016" i="2"/>
  <c r="DZ1016" i="2"/>
  <c r="DY1016" i="2"/>
  <c r="EA1015" i="2"/>
  <c r="DZ1015" i="2"/>
  <c r="DY1015" i="2"/>
  <c r="EA1014" i="2"/>
  <c r="DZ1014" i="2"/>
  <c r="DY1014" i="2"/>
  <c r="EA1013" i="2"/>
  <c r="DZ1013" i="2"/>
  <c r="DY1013" i="2"/>
  <c r="EA1012" i="2"/>
  <c r="DZ1012" i="2"/>
  <c r="DY1012" i="2"/>
  <c r="EA1011" i="2"/>
  <c r="DZ1011" i="2"/>
  <c r="DY1011" i="2"/>
  <c r="EA1010" i="2"/>
  <c r="DZ1010" i="2"/>
  <c r="DY1010" i="2"/>
  <c r="EA1009" i="2"/>
  <c r="DZ1009" i="2"/>
  <c r="DY1009" i="2"/>
  <c r="EA1008" i="2"/>
  <c r="DZ1008" i="2"/>
  <c r="DY1008" i="2"/>
  <c r="EA1007" i="2"/>
  <c r="DZ1007" i="2"/>
  <c r="DY1007" i="2"/>
  <c r="EA1006" i="2"/>
  <c r="DZ1006" i="2"/>
  <c r="DY1006" i="2"/>
  <c r="EA1005" i="2"/>
  <c r="DZ1005" i="2"/>
  <c r="DY1005" i="2"/>
  <c r="EA1004" i="2"/>
  <c r="DZ1004" i="2"/>
  <c r="DY1004" i="2"/>
  <c r="EA1003" i="2"/>
  <c r="DZ1003" i="2"/>
  <c r="DY1003" i="2"/>
  <c r="EA1002" i="2"/>
  <c r="DZ1002" i="2"/>
  <c r="DY1002" i="2"/>
  <c r="EA1001" i="2"/>
  <c r="DZ1001" i="2"/>
  <c r="DY1001" i="2"/>
  <c r="EA1000" i="2"/>
  <c r="DZ1000" i="2"/>
  <c r="DY1000" i="2"/>
  <c r="EA999" i="2"/>
  <c r="DZ999" i="2"/>
  <c r="DY999" i="2"/>
  <c r="EA998" i="2"/>
  <c r="DZ998" i="2"/>
  <c r="DY998" i="2"/>
  <c r="EA997" i="2"/>
  <c r="DZ997" i="2"/>
  <c r="DY997" i="2"/>
  <c r="EA996" i="2"/>
  <c r="DZ996" i="2"/>
  <c r="DY996" i="2"/>
  <c r="EA995" i="2"/>
  <c r="DZ995" i="2"/>
  <c r="DY995" i="2"/>
  <c r="EA994" i="2"/>
  <c r="DZ994" i="2"/>
  <c r="DY994" i="2"/>
  <c r="EA993" i="2"/>
  <c r="DZ993" i="2"/>
  <c r="DY993" i="2"/>
  <c r="EA992" i="2"/>
  <c r="DZ992" i="2"/>
  <c r="DY992" i="2"/>
  <c r="EA991" i="2"/>
  <c r="DZ991" i="2"/>
  <c r="DY991" i="2"/>
  <c r="EA990" i="2"/>
  <c r="DZ990" i="2"/>
  <c r="DY990" i="2"/>
  <c r="EA989" i="2"/>
  <c r="DZ989" i="2"/>
  <c r="DY989" i="2"/>
  <c r="EA988" i="2"/>
  <c r="DZ988" i="2"/>
  <c r="DY988" i="2"/>
  <c r="EA987" i="2"/>
  <c r="DZ987" i="2"/>
  <c r="DY987" i="2"/>
  <c r="EA986" i="2"/>
  <c r="DZ986" i="2"/>
  <c r="DY986" i="2"/>
  <c r="EA985" i="2"/>
  <c r="DZ985" i="2"/>
  <c r="DY985" i="2"/>
  <c r="EA984" i="2"/>
  <c r="DZ984" i="2"/>
  <c r="DY984" i="2"/>
  <c r="EA983" i="2"/>
  <c r="DZ983" i="2"/>
  <c r="DY983" i="2"/>
  <c r="EA982" i="2"/>
  <c r="DZ982" i="2"/>
  <c r="DY982" i="2"/>
  <c r="EA981" i="2"/>
  <c r="DZ981" i="2"/>
  <c r="DY981" i="2"/>
  <c r="EA980" i="2"/>
  <c r="DZ980" i="2"/>
  <c r="DY980" i="2"/>
  <c r="EA979" i="2"/>
  <c r="DZ979" i="2"/>
  <c r="DY979" i="2"/>
  <c r="EA978" i="2"/>
  <c r="DZ978" i="2"/>
  <c r="DY978" i="2"/>
  <c r="EA977" i="2"/>
  <c r="DZ977" i="2"/>
  <c r="DY977" i="2"/>
  <c r="EA976" i="2"/>
  <c r="DZ976" i="2"/>
  <c r="DY976" i="2"/>
  <c r="EA975" i="2"/>
  <c r="DZ975" i="2"/>
  <c r="DY975" i="2"/>
  <c r="EA974" i="2"/>
  <c r="DZ974" i="2"/>
  <c r="DY974" i="2"/>
  <c r="EA973" i="2"/>
  <c r="DZ973" i="2"/>
  <c r="DY973" i="2"/>
  <c r="EA972" i="2"/>
  <c r="DZ972" i="2"/>
  <c r="DY972" i="2"/>
  <c r="EA971" i="2"/>
  <c r="DZ971" i="2"/>
  <c r="DY971" i="2"/>
  <c r="EA970" i="2"/>
  <c r="DZ970" i="2"/>
  <c r="DY970" i="2"/>
  <c r="EA969" i="2"/>
  <c r="DZ969" i="2"/>
  <c r="DY969" i="2"/>
  <c r="EA968" i="2"/>
  <c r="DZ968" i="2"/>
  <c r="DY968" i="2"/>
  <c r="EA967" i="2"/>
  <c r="DZ967" i="2"/>
  <c r="DY967" i="2"/>
  <c r="EA966" i="2"/>
  <c r="DZ966" i="2"/>
  <c r="DY966" i="2"/>
  <c r="EA965" i="2"/>
  <c r="DZ965" i="2"/>
  <c r="DY965" i="2"/>
  <c r="EA964" i="2"/>
  <c r="DZ964" i="2"/>
  <c r="DY964" i="2"/>
  <c r="EA963" i="2"/>
  <c r="DZ963" i="2"/>
  <c r="DY963" i="2"/>
  <c r="EA962" i="2"/>
  <c r="DZ962" i="2"/>
  <c r="DY962" i="2"/>
  <c r="EA961" i="2"/>
  <c r="DZ961" i="2"/>
  <c r="DY961" i="2"/>
  <c r="EA960" i="2"/>
  <c r="DZ960" i="2"/>
  <c r="DY960" i="2"/>
  <c r="EA959" i="2"/>
  <c r="DZ959" i="2"/>
  <c r="DY959" i="2"/>
  <c r="EA958" i="2"/>
  <c r="DZ958" i="2"/>
  <c r="DY958" i="2"/>
  <c r="EA957" i="2"/>
  <c r="DZ957" i="2"/>
  <c r="DY957" i="2"/>
  <c r="EA956" i="2"/>
  <c r="DZ956" i="2"/>
  <c r="DY956" i="2"/>
  <c r="EA955" i="2"/>
  <c r="DZ955" i="2"/>
  <c r="DY955" i="2"/>
  <c r="EA954" i="2"/>
  <c r="DZ954" i="2"/>
  <c r="DY954" i="2"/>
  <c r="EA953" i="2"/>
  <c r="DZ953" i="2"/>
  <c r="DY953" i="2"/>
  <c r="EA952" i="2"/>
  <c r="DZ952" i="2"/>
  <c r="DY952" i="2"/>
  <c r="EA951" i="2"/>
  <c r="DZ951" i="2"/>
  <c r="DY951" i="2"/>
  <c r="EA950" i="2"/>
  <c r="DZ950" i="2"/>
  <c r="DY950" i="2"/>
  <c r="EA949" i="2"/>
  <c r="DZ949" i="2"/>
  <c r="DY949" i="2"/>
  <c r="EA948" i="2"/>
  <c r="DZ948" i="2"/>
  <c r="DY948" i="2"/>
  <c r="EA947" i="2"/>
  <c r="DZ947" i="2"/>
  <c r="DY947" i="2"/>
  <c r="EA946" i="2"/>
  <c r="DZ946" i="2"/>
  <c r="DY946" i="2"/>
  <c r="EA945" i="2"/>
  <c r="DZ945" i="2"/>
  <c r="DY945" i="2"/>
  <c r="EA944" i="2"/>
  <c r="DZ944" i="2"/>
  <c r="DY944" i="2"/>
  <c r="EA943" i="2"/>
  <c r="DZ943" i="2"/>
  <c r="DY943" i="2"/>
  <c r="EA942" i="2"/>
  <c r="DZ942" i="2"/>
  <c r="DY942" i="2"/>
  <c r="EA941" i="2"/>
  <c r="DZ941" i="2"/>
  <c r="DY941" i="2"/>
  <c r="EA940" i="2"/>
  <c r="DZ940" i="2"/>
  <c r="DY940" i="2"/>
  <c r="EA939" i="2"/>
  <c r="DZ939" i="2"/>
  <c r="DY939" i="2"/>
  <c r="EA938" i="2"/>
  <c r="DZ938" i="2"/>
  <c r="DY938" i="2"/>
  <c r="EA937" i="2"/>
  <c r="DZ937" i="2"/>
  <c r="DY937" i="2"/>
  <c r="EA936" i="2"/>
  <c r="DZ936" i="2"/>
  <c r="DY936" i="2"/>
  <c r="EA935" i="2"/>
  <c r="DZ935" i="2"/>
  <c r="DY935" i="2"/>
  <c r="EA934" i="2"/>
  <c r="DZ934" i="2"/>
  <c r="DY934" i="2"/>
  <c r="EA933" i="2"/>
  <c r="DZ933" i="2"/>
  <c r="DY933" i="2"/>
  <c r="EA932" i="2"/>
  <c r="DZ932" i="2"/>
  <c r="DY932" i="2"/>
  <c r="EA931" i="2"/>
  <c r="DZ931" i="2"/>
  <c r="DY931" i="2"/>
  <c r="EA930" i="2"/>
  <c r="DZ930" i="2"/>
  <c r="DY930" i="2"/>
  <c r="EA929" i="2"/>
  <c r="DZ929" i="2"/>
  <c r="DY929" i="2"/>
  <c r="EA928" i="2"/>
  <c r="DZ928" i="2"/>
  <c r="DY928" i="2"/>
  <c r="EA927" i="2"/>
  <c r="DZ927" i="2"/>
  <c r="DY927" i="2"/>
  <c r="EA926" i="2"/>
  <c r="DZ926" i="2"/>
  <c r="DY926" i="2"/>
  <c r="EA925" i="2"/>
  <c r="DZ925" i="2"/>
  <c r="DY925" i="2"/>
  <c r="EA924" i="2"/>
  <c r="DZ924" i="2"/>
  <c r="DY924" i="2"/>
  <c r="EA923" i="2"/>
  <c r="DZ923" i="2"/>
  <c r="DY923" i="2"/>
  <c r="EA922" i="2"/>
  <c r="DZ922" i="2"/>
  <c r="DY922" i="2"/>
  <c r="EA921" i="2"/>
  <c r="DZ921" i="2"/>
  <c r="DY921" i="2"/>
  <c r="EA920" i="2"/>
  <c r="DZ920" i="2"/>
  <c r="DY920" i="2"/>
  <c r="EA919" i="2"/>
  <c r="DZ919" i="2"/>
  <c r="DY919" i="2"/>
  <c r="EA918" i="2"/>
  <c r="DZ918" i="2"/>
  <c r="DY918" i="2"/>
  <c r="EA917" i="2"/>
  <c r="DZ917" i="2"/>
  <c r="DY917" i="2"/>
  <c r="EA916" i="2"/>
  <c r="DZ916" i="2"/>
  <c r="DY916" i="2"/>
  <c r="EA915" i="2"/>
  <c r="DZ915" i="2"/>
  <c r="DY915" i="2"/>
  <c r="EA914" i="2"/>
  <c r="DZ914" i="2"/>
  <c r="DY914" i="2"/>
  <c r="EA913" i="2"/>
  <c r="DZ913" i="2"/>
  <c r="DY913" i="2"/>
  <c r="EA912" i="2"/>
  <c r="DZ912" i="2"/>
  <c r="DY912" i="2"/>
  <c r="EA911" i="2"/>
  <c r="DZ911" i="2"/>
  <c r="DY911" i="2"/>
  <c r="EA910" i="2"/>
  <c r="DZ910" i="2"/>
  <c r="DY910" i="2"/>
  <c r="EA909" i="2"/>
  <c r="DZ909" i="2"/>
  <c r="DY909" i="2"/>
  <c r="EA908" i="2"/>
  <c r="DZ908" i="2"/>
  <c r="DY908" i="2"/>
  <c r="EA907" i="2"/>
  <c r="DZ907" i="2"/>
  <c r="DY907" i="2"/>
  <c r="EA906" i="2"/>
  <c r="DZ906" i="2"/>
  <c r="DY906" i="2"/>
  <c r="EA905" i="2"/>
  <c r="DZ905" i="2"/>
  <c r="DY905" i="2"/>
  <c r="EA904" i="2"/>
  <c r="DZ904" i="2"/>
  <c r="DY904" i="2"/>
  <c r="EA903" i="2"/>
  <c r="DZ903" i="2"/>
  <c r="DY903" i="2"/>
  <c r="EA902" i="2"/>
  <c r="DZ902" i="2"/>
  <c r="DY902" i="2"/>
  <c r="EA901" i="2"/>
  <c r="DZ901" i="2"/>
  <c r="DY901" i="2"/>
  <c r="EA900" i="2"/>
  <c r="DZ900" i="2"/>
  <c r="DY900" i="2"/>
  <c r="EA899" i="2"/>
  <c r="DZ899" i="2"/>
  <c r="DY899" i="2"/>
  <c r="EA898" i="2"/>
  <c r="DZ898" i="2"/>
  <c r="DY898" i="2"/>
  <c r="EA897" i="2"/>
  <c r="DZ897" i="2"/>
  <c r="DY897" i="2"/>
  <c r="EA896" i="2"/>
  <c r="DZ896" i="2"/>
  <c r="DY896" i="2"/>
  <c r="EA895" i="2"/>
  <c r="DZ895" i="2"/>
  <c r="DY895" i="2"/>
  <c r="EA894" i="2"/>
  <c r="DZ894" i="2"/>
  <c r="DY894" i="2"/>
  <c r="EA893" i="2"/>
  <c r="DZ893" i="2"/>
  <c r="DY893" i="2"/>
  <c r="EA892" i="2"/>
  <c r="DZ892" i="2"/>
  <c r="DY892" i="2"/>
  <c r="EA891" i="2"/>
  <c r="DZ891" i="2"/>
  <c r="DY891" i="2"/>
  <c r="EA890" i="2"/>
  <c r="DZ890" i="2"/>
  <c r="DY890" i="2"/>
  <c r="EA889" i="2"/>
  <c r="DZ889" i="2"/>
  <c r="DY889" i="2"/>
  <c r="EA888" i="2"/>
  <c r="DZ888" i="2"/>
  <c r="DY888" i="2"/>
  <c r="EA887" i="2"/>
  <c r="DZ887" i="2"/>
  <c r="DY887" i="2"/>
  <c r="EA886" i="2"/>
  <c r="DZ886" i="2"/>
  <c r="DY886" i="2"/>
  <c r="EA885" i="2"/>
  <c r="DZ885" i="2"/>
  <c r="DY885" i="2"/>
  <c r="EA884" i="2"/>
  <c r="DZ884" i="2"/>
  <c r="DY884" i="2"/>
  <c r="EA883" i="2"/>
  <c r="DZ883" i="2"/>
  <c r="DY883" i="2"/>
  <c r="EA882" i="2"/>
  <c r="DZ882" i="2"/>
  <c r="DY882" i="2"/>
  <c r="EA881" i="2"/>
  <c r="DZ881" i="2"/>
  <c r="DY881" i="2"/>
  <c r="EA880" i="2"/>
  <c r="DZ880" i="2"/>
  <c r="DY880" i="2"/>
  <c r="EA879" i="2"/>
  <c r="DZ879" i="2"/>
  <c r="DY879" i="2"/>
  <c r="EA878" i="2"/>
  <c r="DZ878" i="2"/>
  <c r="DY878" i="2"/>
  <c r="EA877" i="2"/>
  <c r="DZ877" i="2"/>
  <c r="DY877" i="2"/>
  <c r="EA876" i="2"/>
  <c r="DZ876" i="2"/>
  <c r="DY876" i="2"/>
  <c r="EA875" i="2"/>
  <c r="DZ875" i="2"/>
  <c r="DY875" i="2"/>
  <c r="EA874" i="2"/>
  <c r="DZ874" i="2"/>
  <c r="DY874" i="2"/>
  <c r="EA873" i="2"/>
  <c r="DZ873" i="2"/>
  <c r="DY873" i="2"/>
  <c r="EA872" i="2"/>
  <c r="DZ872" i="2"/>
  <c r="DY872" i="2"/>
  <c r="EA871" i="2"/>
  <c r="DZ871" i="2"/>
  <c r="DY871" i="2"/>
  <c r="EA870" i="2"/>
  <c r="DZ870" i="2"/>
  <c r="DY870" i="2"/>
  <c r="EA869" i="2"/>
  <c r="DZ869" i="2"/>
  <c r="DY869" i="2"/>
  <c r="EA868" i="2"/>
  <c r="DZ868" i="2"/>
  <c r="DY868" i="2"/>
  <c r="EA867" i="2"/>
  <c r="DZ867" i="2"/>
  <c r="DY867" i="2"/>
  <c r="EA866" i="2"/>
  <c r="DZ866" i="2"/>
  <c r="DY866" i="2"/>
  <c r="EA865" i="2"/>
  <c r="DZ865" i="2"/>
  <c r="DY865" i="2"/>
  <c r="EA864" i="2"/>
  <c r="DZ864" i="2"/>
  <c r="DY864" i="2"/>
  <c r="EA863" i="2"/>
  <c r="DZ863" i="2"/>
  <c r="DY863" i="2"/>
  <c r="EA862" i="2"/>
  <c r="DZ862" i="2"/>
  <c r="DY862" i="2"/>
  <c r="EA861" i="2"/>
  <c r="DZ861" i="2"/>
  <c r="DY861" i="2"/>
  <c r="EA860" i="2"/>
  <c r="DZ860" i="2"/>
  <c r="DY860" i="2"/>
  <c r="EA859" i="2"/>
  <c r="DZ859" i="2"/>
  <c r="DY859" i="2"/>
  <c r="EA858" i="2"/>
  <c r="DZ858" i="2"/>
  <c r="DY858" i="2"/>
  <c r="EA857" i="2"/>
  <c r="DZ857" i="2"/>
  <c r="DY857" i="2"/>
  <c r="EA856" i="2"/>
  <c r="DZ856" i="2"/>
  <c r="DY856" i="2"/>
  <c r="EA855" i="2"/>
  <c r="DZ855" i="2"/>
  <c r="DY855" i="2"/>
  <c r="EA854" i="2"/>
  <c r="DZ854" i="2"/>
  <c r="DY854" i="2"/>
  <c r="EA853" i="2"/>
  <c r="DZ853" i="2"/>
  <c r="DY853" i="2"/>
  <c r="EA852" i="2"/>
  <c r="DZ852" i="2"/>
  <c r="DY852" i="2"/>
  <c r="EA851" i="2"/>
  <c r="DZ851" i="2"/>
  <c r="DY851" i="2"/>
  <c r="EA850" i="2"/>
  <c r="DZ850" i="2"/>
  <c r="DY850" i="2"/>
  <c r="EA849" i="2"/>
  <c r="DZ849" i="2"/>
  <c r="DY849" i="2"/>
  <c r="EA848" i="2"/>
  <c r="DZ848" i="2"/>
  <c r="DY848" i="2"/>
  <c r="EA847" i="2"/>
  <c r="DZ847" i="2"/>
  <c r="DY847" i="2"/>
  <c r="EA846" i="2"/>
  <c r="DZ846" i="2"/>
  <c r="DY846" i="2"/>
  <c r="EA845" i="2"/>
  <c r="DZ845" i="2"/>
  <c r="DY845" i="2"/>
  <c r="EA844" i="2"/>
  <c r="DZ844" i="2"/>
  <c r="DY844" i="2"/>
  <c r="EA843" i="2"/>
  <c r="DZ843" i="2"/>
  <c r="DY843" i="2"/>
  <c r="EA842" i="2"/>
  <c r="DZ842" i="2"/>
  <c r="DY842" i="2"/>
  <c r="EA841" i="2"/>
  <c r="DZ841" i="2"/>
  <c r="DY841" i="2"/>
  <c r="EA840" i="2"/>
  <c r="DZ840" i="2"/>
  <c r="DY840" i="2"/>
  <c r="EA839" i="2"/>
  <c r="DZ839" i="2"/>
  <c r="DY839" i="2"/>
  <c r="EA838" i="2"/>
  <c r="DZ838" i="2"/>
  <c r="DY838" i="2"/>
  <c r="EA837" i="2"/>
  <c r="DZ837" i="2"/>
  <c r="DY837" i="2"/>
  <c r="EA836" i="2"/>
  <c r="DZ836" i="2"/>
  <c r="DY836" i="2"/>
  <c r="EA835" i="2"/>
  <c r="DZ835" i="2"/>
  <c r="DY835" i="2"/>
  <c r="EA834" i="2"/>
  <c r="DZ834" i="2"/>
  <c r="DY834" i="2"/>
  <c r="EA833" i="2"/>
  <c r="DZ833" i="2"/>
  <c r="DY833" i="2"/>
  <c r="EA832" i="2"/>
  <c r="DZ832" i="2"/>
  <c r="DY832" i="2"/>
  <c r="EA831" i="2"/>
  <c r="DZ831" i="2"/>
  <c r="DY831" i="2"/>
  <c r="EA830" i="2"/>
  <c r="DZ830" i="2"/>
  <c r="DY830" i="2"/>
  <c r="EA829" i="2"/>
  <c r="DZ829" i="2"/>
  <c r="DY829" i="2"/>
  <c r="EA828" i="2"/>
  <c r="DZ828" i="2"/>
  <c r="DY828" i="2"/>
  <c r="EA827" i="2"/>
  <c r="DZ827" i="2"/>
  <c r="DY827" i="2"/>
  <c r="EA826" i="2"/>
  <c r="DZ826" i="2"/>
  <c r="DY826" i="2"/>
  <c r="EA825" i="2"/>
  <c r="DZ825" i="2"/>
  <c r="DY825" i="2"/>
  <c r="EA824" i="2"/>
  <c r="DZ824" i="2"/>
  <c r="DY824" i="2"/>
  <c r="EA823" i="2"/>
  <c r="DZ823" i="2"/>
  <c r="DY823" i="2"/>
  <c r="EA822" i="2"/>
  <c r="DZ822" i="2"/>
  <c r="DY822" i="2"/>
  <c r="EA821" i="2"/>
  <c r="DZ821" i="2"/>
  <c r="DY821" i="2"/>
  <c r="EA820" i="2"/>
  <c r="DZ820" i="2"/>
  <c r="DY820" i="2"/>
  <c r="EA819" i="2"/>
  <c r="DZ819" i="2"/>
  <c r="DY819" i="2"/>
  <c r="EA818" i="2"/>
  <c r="DZ818" i="2"/>
  <c r="DY818" i="2"/>
  <c r="EA817" i="2"/>
  <c r="DZ817" i="2"/>
  <c r="DY817" i="2"/>
  <c r="EA816" i="2"/>
  <c r="DZ816" i="2"/>
  <c r="DY816" i="2"/>
  <c r="EA815" i="2"/>
  <c r="DZ815" i="2"/>
  <c r="DY815" i="2"/>
  <c r="EA814" i="2"/>
  <c r="DZ814" i="2"/>
  <c r="DY814" i="2"/>
  <c r="EA813" i="2"/>
  <c r="DZ813" i="2"/>
  <c r="DY813" i="2"/>
  <c r="EA812" i="2"/>
  <c r="DZ812" i="2"/>
  <c r="DY812" i="2"/>
  <c r="EA811" i="2"/>
  <c r="DZ811" i="2"/>
  <c r="DY811" i="2"/>
  <c r="EA810" i="2"/>
  <c r="DZ810" i="2"/>
  <c r="DY810" i="2"/>
  <c r="EA809" i="2"/>
  <c r="DZ809" i="2"/>
  <c r="DY809" i="2"/>
  <c r="EA808" i="2"/>
  <c r="DZ808" i="2"/>
  <c r="DY808" i="2"/>
  <c r="EA807" i="2"/>
  <c r="DZ807" i="2"/>
  <c r="DY807" i="2"/>
  <c r="EA806" i="2"/>
  <c r="DZ806" i="2"/>
  <c r="DY806" i="2"/>
  <c r="EA805" i="2"/>
  <c r="DZ805" i="2"/>
  <c r="DY805" i="2"/>
  <c r="EA804" i="2"/>
  <c r="DZ804" i="2"/>
  <c r="DY804" i="2"/>
  <c r="EA803" i="2"/>
  <c r="DZ803" i="2"/>
  <c r="DY803" i="2"/>
  <c r="EA802" i="2"/>
  <c r="DZ802" i="2"/>
  <c r="DY802" i="2"/>
  <c r="EA801" i="2"/>
  <c r="DZ801" i="2"/>
  <c r="DY801" i="2"/>
  <c r="EA800" i="2"/>
  <c r="DZ800" i="2"/>
  <c r="DY800" i="2"/>
  <c r="EA799" i="2"/>
  <c r="DZ799" i="2"/>
  <c r="DY799" i="2"/>
  <c r="EA798" i="2"/>
  <c r="DZ798" i="2"/>
  <c r="DY798" i="2"/>
  <c r="EA797" i="2"/>
  <c r="DZ797" i="2"/>
  <c r="DY797" i="2"/>
  <c r="EA796" i="2"/>
  <c r="DZ796" i="2"/>
  <c r="DY796" i="2"/>
  <c r="EA795" i="2"/>
  <c r="DZ795" i="2"/>
  <c r="DY795" i="2"/>
  <c r="EA794" i="2"/>
  <c r="DZ794" i="2"/>
  <c r="DY794" i="2"/>
  <c r="EA793" i="2"/>
  <c r="DZ793" i="2"/>
  <c r="DY793" i="2"/>
  <c r="EA792" i="2"/>
  <c r="DZ792" i="2"/>
  <c r="DY792" i="2"/>
  <c r="EA791" i="2"/>
  <c r="DZ791" i="2"/>
  <c r="DY791" i="2"/>
  <c r="EA790" i="2"/>
  <c r="DZ790" i="2"/>
  <c r="DY790" i="2"/>
  <c r="EA789" i="2"/>
  <c r="DZ789" i="2"/>
  <c r="DY789" i="2"/>
  <c r="EA788" i="2"/>
  <c r="DZ788" i="2"/>
  <c r="DY788" i="2"/>
  <c r="EA787" i="2"/>
  <c r="DZ787" i="2"/>
  <c r="DY787" i="2"/>
  <c r="EA786" i="2"/>
  <c r="DZ786" i="2"/>
  <c r="DY786" i="2"/>
  <c r="EA785" i="2"/>
  <c r="DZ785" i="2"/>
  <c r="DY785" i="2"/>
  <c r="EA784" i="2"/>
  <c r="DZ784" i="2"/>
  <c r="DY784" i="2"/>
  <c r="EA783" i="2"/>
  <c r="DZ783" i="2"/>
  <c r="DY783" i="2"/>
  <c r="EA782" i="2"/>
  <c r="DZ782" i="2"/>
  <c r="DY782" i="2"/>
  <c r="EA781" i="2"/>
  <c r="DZ781" i="2"/>
  <c r="DY781" i="2"/>
  <c r="EA780" i="2"/>
  <c r="DZ780" i="2"/>
  <c r="DY780" i="2"/>
  <c r="EA779" i="2"/>
  <c r="DZ779" i="2"/>
  <c r="DY779" i="2"/>
  <c r="EA778" i="2"/>
  <c r="DZ778" i="2"/>
  <c r="DY778" i="2"/>
  <c r="EA777" i="2"/>
  <c r="DZ777" i="2"/>
  <c r="DY777" i="2"/>
  <c r="EA776" i="2"/>
  <c r="DZ776" i="2"/>
  <c r="DY776" i="2"/>
  <c r="EA775" i="2"/>
  <c r="DZ775" i="2"/>
  <c r="DY775" i="2"/>
  <c r="EA774" i="2"/>
  <c r="DZ774" i="2"/>
  <c r="DY774" i="2"/>
  <c r="EA773" i="2"/>
  <c r="DZ773" i="2"/>
  <c r="DY773" i="2"/>
  <c r="EA772" i="2"/>
  <c r="DZ772" i="2"/>
  <c r="DY772" i="2"/>
  <c r="EA771" i="2"/>
  <c r="DZ771" i="2"/>
  <c r="DY771" i="2"/>
  <c r="EA770" i="2"/>
  <c r="DZ770" i="2"/>
  <c r="DY770" i="2"/>
  <c r="EA769" i="2"/>
  <c r="DZ769" i="2"/>
  <c r="DY769" i="2"/>
  <c r="EA768" i="2"/>
  <c r="DZ768" i="2"/>
  <c r="DY768" i="2"/>
  <c r="EA767" i="2"/>
  <c r="DZ767" i="2"/>
  <c r="DY767" i="2"/>
  <c r="EA766" i="2"/>
  <c r="DZ766" i="2"/>
  <c r="DY766" i="2"/>
  <c r="EA765" i="2"/>
  <c r="DZ765" i="2"/>
  <c r="DY765" i="2"/>
  <c r="EA764" i="2"/>
  <c r="DZ764" i="2"/>
  <c r="DY764" i="2"/>
  <c r="EA763" i="2"/>
  <c r="DZ763" i="2"/>
  <c r="DY763" i="2"/>
  <c r="EA762" i="2"/>
  <c r="DZ762" i="2"/>
  <c r="DY762" i="2"/>
  <c r="EA761" i="2"/>
  <c r="DZ761" i="2"/>
  <c r="DY761" i="2"/>
  <c r="EA760" i="2"/>
  <c r="DZ760" i="2"/>
  <c r="DY760" i="2"/>
  <c r="EA759" i="2"/>
  <c r="DZ759" i="2"/>
  <c r="DY759" i="2"/>
  <c r="EA758" i="2"/>
  <c r="DZ758" i="2"/>
  <c r="DY758" i="2"/>
  <c r="EA757" i="2"/>
  <c r="DZ757" i="2"/>
  <c r="DY757" i="2"/>
  <c r="EA756" i="2"/>
  <c r="DZ756" i="2"/>
  <c r="DY756" i="2"/>
  <c r="EA755" i="2"/>
  <c r="DZ755" i="2"/>
  <c r="DY755" i="2"/>
  <c r="EA754" i="2"/>
  <c r="DZ754" i="2"/>
  <c r="DY754" i="2"/>
  <c r="EA753" i="2"/>
  <c r="DZ753" i="2"/>
  <c r="DY753" i="2"/>
  <c r="EA752" i="2"/>
  <c r="DZ752" i="2"/>
  <c r="DY752" i="2"/>
  <c r="EA751" i="2"/>
  <c r="DZ751" i="2"/>
  <c r="DY751" i="2"/>
  <c r="EA750" i="2"/>
  <c r="DZ750" i="2"/>
  <c r="DY750" i="2"/>
  <c r="EA749" i="2"/>
  <c r="DZ749" i="2"/>
  <c r="DY749" i="2"/>
  <c r="EA748" i="2"/>
  <c r="DZ748" i="2"/>
  <c r="DY748" i="2"/>
  <c r="EA747" i="2"/>
  <c r="DZ747" i="2"/>
  <c r="DY747" i="2"/>
  <c r="EA746" i="2"/>
  <c r="DZ746" i="2"/>
  <c r="DY746" i="2"/>
  <c r="EA745" i="2"/>
  <c r="DZ745" i="2"/>
  <c r="DY745" i="2"/>
  <c r="EA744" i="2"/>
  <c r="DZ744" i="2"/>
  <c r="DY744" i="2"/>
  <c r="EA743" i="2"/>
  <c r="DZ743" i="2"/>
  <c r="DY743" i="2"/>
  <c r="EA742" i="2"/>
  <c r="DZ742" i="2"/>
  <c r="DY742" i="2"/>
  <c r="EA741" i="2"/>
  <c r="DZ741" i="2"/>
  <c r="DY741" i="2"/>
  <c r="EA740" i="2"/>
  <c r="DZ740" i="2"/>
  <c r="DY740" i="2"/>
  <c r="EA739" i="2"/>
  <c r="DZ739" i="2"/>
  <c r="DY739" i="2"/>
  <c r="EA738" i="2"/>
  <c r="DZ738" i="2"/>
  <c r="DY738" i="2"/>
  <c r="EA737" i="2"/>
  <c r="DZ737" i="2"/>
  <c r="DY737" i="2"/>
  <c r="EA736" i="2"/>
  <c r="DZ736" i="2"/>
  <c r="DY736" i="2"/>
  <c r="EA735" i="2"/>
  <c r="DZ735" i="2"/>
  <c r="DY735" i="2"/>
  <c r="EA734" i="2"/>
  <c r="DZ734" i="2"/>
  <c r="DY734" i="2"/>
  <c r="EA733" i="2"/>
  <c r="DZ733" i="2"/>
  <c r="DY733" i="2"/>
  <c r="EA732" i="2"/>
  <c r="DZ732" i="2"/>
  <c r="DY732" i="2"/>
  <c r="EA731" i="2"/>
  <c r="DZ731" i="2"/>
  <c r="DY731" i="2"/>
  <c r="EA730" i="2"/>
  <c r="DZ730" i="2"/>
  <c r="DY730" i="2"/>
  <c r="EA729" i="2"/>
  <c r="DZ729" i="2"/>
  <c r="DY729" i="2"/>
  <c r="EA728" i="2"/>
  <c r="DZ728" i="2"/>
  <c r="DY728" i="2"/>
  <c r="EA727" i="2"/>
  <c r="DZ727" i="2"/>
  <c r="DY727" i="2"/>
  <c r="EA726" i="2"/>
  <c r="DZ726" i="2"/>
  <c r="DY726" i="2"/>
  <c r="EA725" i="2"/>
  <c r="DZ725" i="2"/>
  <c r="DY725" i="2"/>
  <c r="EA724" i="2"/>
  <c r="DZ724" i="2"/>
  <c r="DY724" i="2"/>
  <c r="EA723" i="2"/>
  <c r="DZ723" i="2"/>
  <c r="DY723" i="2"/>
  <c r="EA722" i="2"/>
  <c r="DZ722" i="2"/>
  <c r="DY722" i="2"/>
  <c r="EA721" i="2"/>
  <c r="DZ721" i="2"/>
  <c r="DY721" i="2"/>
  <c r="EA720" i="2"/>
  <c r="DZ720" i="2"/>
  <c r="DY720" i="2"/>
  <c r="EA719" i="2"/>
  <c r="DZ719" i="2"/>
  <c r="DY719" i="2"/>
  <c r="EA718" i="2"/>
  <c r="DZ718" i="2"/>
  <c r="DY718" i="2"/>
  <c r="EA717" i="2"/>
  <c r="DZ717" i="2"/>
  <c r="DY717" i="2"/>
  <c r="EA716" i="2"/>
  <c r="DZ716" i="2"/>
  <c r="DY716" i="2"/>
  <c r="EA715" i="2"/>
  <c r="DZ715" i="2"/>
  <c r="DY715" i="2"/>
  <c r="EA714" i="2"/>
  <c r="DZ714" i="2"/>
  <c r="DY714" i="2"/>
  <c r="EA713" i="2"/>
  <c r="DZ713" i="2"/>
  <c r="DY713" i="2"/>
  <c r="EA712" i="2"/>
  <c r="DZ712" i="2"/>
  <c r="DY712" i="2"/>
  <c r="EA711" i="2"/>
  <c r="DZ711" i="2"/>
  <c r="DY711" i="2"/>
  <c r="EA710" i="2"/>
  <c r="DZ710" i="2"/>
  <c r="DY710" i="2"/>
  <c r="EA709" i="2"/>
  <c r="DZ709" i="2"/>
  <c r="DY709" i="2"/>
  <c r="EA708" i="2"/>
  <c r="DZ708" i="2"/>
  <c r="DY708" i="2"/>
  <c r="EA707" i="2"/>
  <c r="DZ707" i="2"/>
  <c r="DY707" i="2"/>
  <c r="EA706" i="2"/>
  <c r="DZ706" i="2"/>
  <c r="DY706" i="2"/>
  <c r="EA705" i="2"/>
  <c r="DZ705" i="2"/>
  <c r="DY705" i="2"/>
  <c r="EA704" i="2"/>
  <c r="DZ704" i="2"/>
  <c r="DY704" i="2"/>
  <c r="EA703" i="2"/>
  <c r="DZ703" i="2"/>
  <c r="DY703" i="2"/>
  <c r="EA702" i="2"/>
  <c r="DZ702" i="2"/>
  <c r="DY702" i="2"/>
  <c r="EA701" i="2"/>
  <c r="DZ701" i="2"/>
  <c r="DY701" i="2"/>
  <c r="EA700" i="2"/>
  <c r="DZ700" i="2"/>
  <c r="DY700" i="2"/>
  <c r="EA699" i="2"/>
  <c r="DZ699" i="2"/>
  <c r="DY699" i="2"/>
  <c r="EA698" i="2"/>
  <c r="DZ698" i="2"/>
  <c r="DY698" i="2"/>
  <c r="EA697" i="2"/>
  <c r="DZ697" i="2"/>
  <c r="DY697" i="2"/>
  <c r="EA696" i="2"/>
  <c r="DZ696" i="2"/>
  <c r="DY696" i="2"/>
  <c r="EA695" i="2"/>
  <c r="DZ695" i="2"/>
  <c r="DY695" i="2"/>
  <c r="EA694" i="2"/>
  <c r="DZ694" i="2"/>
  <c r="DY694" i="2"/>
  <c r="EA693" i="2"/>
  <c r="DZ693" i="2"/>
  <c r="DY693" i="2"/>
  <c r="EA692" i="2"/>
  <c r="DZ692" i="2"/>
  <c r="DY692" i="2"/>
  <c r="EA691" i="2"/>
  <c r="DZ691" i="2"/>
  <c r="DY691" i="2"/>
  <c r="EA690" i="2"/>
  <c r="DZ690" i="2"/>
  <c r="DY690" i="2"/>
  <c r="EA689" i="2"/>
  <c r="DZ689" i="2"/>
  <c r="DY689" i="2"/>
  <c r="EA688" i="2"/>
  <c r="DZ688" i="2"/>
  <c r="DY688" i="2"/>
  <c r="EA687" i="2"/>
  <c r="DZ687" i="2"/>
  <c r="DY687" i="2"/>
  <c r="EA686" i="2"/>
  <c r="DZ686" i="2"/>
  <c r="DY686" i="2"/>
  <c r="EA685" i="2"/>
  <c r="DZ685" i="2"/>
  <c r="DY685" i="2"/>
  <c r="EA684" i="2"/>
  <c r="DZ684" i="2"/>
  <c r="DY684" i="2"/>
  <c r="EA683" i="2"/>
  <c r="DZ683" i="2"/>
  <c r="DY683" i="2"/>
  <c r="EA682" i="2"/>
  <c r="DZ682" i="2"/>
  <c r="DY682" i="2"/>
  <c r="EA681" i="2"/>
  <c r="DZ681" i="2"/>
  <c r="DY681" i="2"/>
  <c r="EA680" i="2"/>
  <c r="DZ680" i="2"/>
  <c r="DY680" i="2"/>
  <c r="EA679" i="2"/>
  <c r="DZ679" i="2"/>
  <c r="DY679" i="2"/>
  <c r="EA678" i="2"/>
  <c r="DZ678" i="2"/>
  <c r="DY678" i="2"/>
  <c r="EA677" i="2"/>
  <c r="DZ677" i="2"/>
  <c r="DY677" i="2"/>
  <c r="EA676" i="2"/>
  <c r="DZ676" i="2"/>
  <c r="DY676" i="2"/>
  <c r="EA675" i="2"/>
  <c r="DZ675" i="2"/>
  <c r="DY675" i="2"/>
  <c r="EA674" i="2"/>
  <c r="DZ674" i="2"/>
  <c r="DY674" i="2"/>
  <c r="EA673" i="2"/>
  <c r="DZ673" i="2"/>
  <c r="DY673" i="2"/>
  <c r="EA672" i="2"/>
  <c r="DZ672" i="2"/>
  <c r="DY672" i="2"/>
  <c r="EA671" i="2"/>
  <c r="DZ671" i="2"/>
  <c r="DY671" i="2"/>
  <c r="EA670" i="2"/>
  <c r="DZ670" i="2"/>
  <c r="DY670" i="2"/>
  <c r="EA669" i="2"/>
  <c r="DZ669" i="2"/>
  <c r="DY669" i="2"/>
  <c r="EA668" i="2"/>
  <c r="DZ668" i="2"/>
  <c r="DY668" i="2"/>
  <c r="EA667" i="2"/>
  <c r="DZ667" i="2"/>
  <c r="DY667" i="2"/>
  <c r="EA666" i="2"/>
  <c r="DZ666" i="2"/>
  <c r="DY666" i="2"/>
  <c r="EA665" i="2"/>
  <c r="DZ665" i="2"/>
  <c r="DY665" i="2"/>
  <c r="EA664" i="2"/>
  <c r="DZ664" i="2"/>
  <c r="DY664" i="2"/>
  <c r="EA663" i="2"/>
  <c r="DZ663" i="2"/>
  <c r="DY663" i="2"/>
  <c r="EA662" i="2"/>
  <c r="DZ662" i="2"/>
  <c r="DY662" i="2"/>
  <c r="EA661" i="2"/>
  <c r="DZ661" i="2"/>
  <c r="DY661" i="2"/>
  <c r="EA660" i="2"/>
  <c r="DZ660" i="2"/>
  <c r="DY660" i="2"/>
  <c r="EA659" i="2"/>
  <c r="DZ659" i="2"/>
  <c r="DY659" i="2"/>
  <c r="EA658" i="2"/>
  <c r="DZ658" i="2"/>
  <c r="DY658" i="2"/>
  <c r="EA657" i="2"/>
  <c r="DZ657" i="2"/>
  <c r="DY657" i="2"/>
  <c r="EA656" i="2"/>
  <c r="DZ656" i="2"/>
  <c r="DY656" i="2"/>
  <c r="EA655" i="2"/>
  <c r="DZ655" i="2"/>
  <c r="DY655" i="2"/>
  <c r="EA654" i="2"/>
  <c r="DZ654" i="2"/>
  <c r="DY654" i="2"/>
  <c r="EA653" i="2"/>
  <c r="DZ653" i="2"/>
  <c r="DY653" i="2"/>
  <c r="EA652" i="2"/>
  <c r="DZ652" i="2"/>
  <c r="DY652" i="2"/>
  <c r="EA651" i="2"/>
  <c r="DZ651" i="2"/>
  <c r="DY651" i="2"/>
  <c r="EA650" i="2"/>
  <c r="DZ650" i="2"/>
  <c r="DY650" i="2"/>
  <c r="EA649" i="2"/>
  <c r="DZ649" i="2"/>
  <c r="DY649" i="2"/>
  <c r="EA648" i="2"/>
  <c r="DZ648" i="2"/>
  <c r="DY648" i="2"/>
  <c r="EA647" i="2"/>
  <c r="DZ647" i="2"/>
  <c r="DY647" i="2"/>
  <c r="EA646" i="2"/>
  <c r="DZ646" i="2"/>
  <c r="DY646" i="2"/>
  <c r="EA645" i="2"/>
  <c r="DZ645" i="2"/>
  <c r="DY645" i="2"/>
  <c r="EA644" i="2"/>
  <c r="DZ644" i="2"/>
  <c r="DY644" i="2"/>
  <c r="EA643" i="2"/>
  <c r="DZ643" i="2"/>
  <c r="DY643" i="2"/>
  <c r="EA642" i="2"/>
  <c r="DZ642" i="2"/>
  <c r="DY642" i="2"/>
  <c r="EA641" i="2"/>
  <c r="DZ641" i="2"/>
  <c r="DY641" i="2"/>
  <c r="EA640" i="2"/>
  <c r="DZ640" i="2"/>
  <c r="DY640" i="2"/>
  <c r="EA639" i="2"/>
  <c r="DZ639" i="2"/>
  <c r="DY639" i="2"/>
  <c r="EA638" i="2"/>
  <c r="DZ638" i="2"/>
  <c r="DY638" i="2"/>
  <c r="EA637" i="2"/>
  <c r="DZ637" i="2"/>
  <c r="DY637" i="2"/>
  <c r="EA636" i="2"/>
  <c r="DZ636" i="2"/>
  <c r="DY636" i="2"/>
  <c r="EA635" i="2"/>
  <c r="DZ635" i="2"/>
  <c r="DY635" i="2"/>
  <c r="EA634" i="2"/>
  <c r="DZ634" i="2"/>
  <c r="DY634" i="2"/>
  <c r="EA633" i="2"/>
  <c r="DZ633" i="2"/>
  <c r="DY633" i="2"/>
  <c r="EA632" i="2"/>
  <c r="DZ632" i="2"/>
  <c r="DY632" i="2"/>
  <c r="EA631" i="2"/>
  <c r="DZ631" i="2"/>
  <c r="DY631" i="2"/>
  <c r="EA630" i="2"/>
  <c r="DZ630" i="2"/>
  <c r="DY630" i="2"/>
  <c r="EA629" i="2"/>
  <c r="DZ629" i="2"/>
  <c r="DY629" i="2"/>
  <c r="EA628" i="2"/>
  <c r="DZ628" i="2"/>
  <c r="DY628" i="2"/>
  <c r="EA627" i="2"/>
  <c r="DZ627" i="2"/>
  <c r="DY627" i="2"/>
  <c r="EA626" i="2"/>
  <c r="DZ626" i="2"/>
  <c r="DY626" i="2"/>
  <c r="EA625" i="2"/>
  <c r="DZ625" i="2"/>
  <c r="DY625" i="2"/>
  <c r="EA624" i="2"/>
  <c r="DZ624" i="2"/>
  <c r="DY624" i="2"/>
  <c r="EA623" i="2"/>
  <c r="DZ623" i="2"/>
  <c r="DY623" i="2"/>
  <c r="EA622" i="2"/>
  <c r="DZ622" i="2"/>
  <c r="DY622" i="2"/>
  <c r="EA621" i="2"/>
  <c r="DZ621" i="2"/>
  <c r="DY621" i="2"/>
  <c r="EA620" i="2"/>
  <c r="DZ620" i="2"/>
  <c r="DY620" i="2"/>
  <c r="EA619" i="2"/>
  <c r="DZ619" i="2"/>
  <c r="DY619" i="2"/>
  <c r="EA618" i="2"/>
  <c r="DZ618" i="2"/>
  <c r="DY618" i="2"/>
  <c r="EA617" i="2"/>
  <c r="DZ617" i="2"/>
  <c r="DY617" i="2"/>
  <c r="EA616" i="2"/>
  <c r="DZ616" i="2"/>
  <c r="DY616" i="2"/>
  <c r="EA615" i="2"/>
  <c r="DZ615" i="2"/>
  <c r="DY615" i="2"/>
  <c r="EA614" i="2"/>
  <c r="DZ614" i="2"/>
  <c r="DY614" i="2"/>
  <c r="EA613" i="2"/>
  <c r="DZ613" i="2"/>
  <c r="DY613" i="2"/>
  <c r="EA612" i="2"/>
  <c r="DZ612" i="2"/>
  <c r="DY612" i="2"/>
  <c r="EA611" i="2"/>
  <c r="DZ611" i="2"/>
  <c r="DY611" i="2"/>
  <c r="EA610" i="2"/>
  <c r="DZ610" i="2"/>
  <c r="DY610" i="2"/>
  <c r="EA609" i="2"/>
  <c r="DZ609" i="2"/>
  <c r="DY609" i="2"/>
  <c r="EA608" i="2"/>
  <c r="DZ608" i="2"/>
  <c r="DY608" i="2"/>
  <c r="EA607" i="2"/>
  <c r="DZ607" i="2"/>
  <c r="DY607" i="2"/>
  <c r="EA606" i="2"/>
  <c r="DZ606" i="2"/>
  <c r="DY606" i="2"/>
  <c r="EA605" i="2"/>
  <c r="DZ605" i="2"/>
  <c r="DY605" i="2"/>
  <c r="EA604" i="2"/>
  <c r="DZ604" i="2"/>
  <c r="DY604" i="2"/>
  <c r="EA603" i="2"/>
  <c r="DZ603" i="2"/>
  <c r="DY603" i="2"/>
  <c r="EA602" i="2"/>
  <c r="DZ602" i="2"/>
  <c r="DY602" i="2"/>
  <c r="EA601" i="2"/>
  <c r="DZ601" i="2"/>
  <c r="DY601" i="2"/>
  <c r="EA600" i="2"/>
  <c r="DZ600" i="2"/>
  <c r="DY600" i="2"/>
  <c r="EA599" i="2"/>
  <c r="DZ599" i="2"/>
  <c r="DY599" i="2"/>
  <c r="EA598" i="2"/>
  <c r="DZ598" i="2"/>
  <c r="DY598" i="2"/>
  <c r="EA597" i="2"/>
  <c r="DZ597" i="2"/>
  <c r="DY597" i="2"/>
  <c r="EA596" i="2"/>
  <c r="DZ596" i="2"/>
  <c r="DY596" i="2"/>
  <c r="EA595" i="2"/>
  <c r="DZ595" i="2"/>
  <c r="DY595" i="2"/>
  <c r="EA594" i="2"/>
  <c r="DZ594" i="2"/>
  <c r="DY594" i="2"/>
  <c r="EA593" i="2"/>
  <c r="DZ593" i="2"/>
  <c r="DY593" i="2"/>
  <c r="EA592" i="2"/>
  <c r="DZ592" i="2"/>
  <c r="DY592" i="2"/>
  <c r="EA591" i="2"/>
  <c r="DZ591" i="2"/>
  <c r="DY591" i="2"/>
  <c r="EA590" i="2"/>
  <c r="DZ590" i="2"/>
  <c r="DY590" i="2"/>
  <c r="EA589" i="2"/>
  <c r="DZ589" i="2"/>
  <c r="DY589" i="2"/>
  <c r="EA588" i="2"/>
  <c r="DZ588" i="2"/>
  <c r="DY588" i="2"/>
  <c r="EA587" i="2"/>
  <c r="DZ587" i="2"/>
  <c r="DY587" i="2"/>
  <c r="EA586" i="2"/>
  <c r="DZ586" i="2"/>
  <c r="DY586" i="2"/>
  <c r="EA585" i="2"/>
  <c r="DZ585" i="2"/>
  <c r="DY585" i="2"/>
  <c r="EA584" i="2"/>
  <c r="DZ584" i="2"/>
  <c r="DY584" i="2"/>
  <c r="EA583" i="2"/>
  <c r="DZ583" i="2"/>
  <c r="DY583" i="2"/>
  <c r="EA582" i="2"/>
  <c r="DZ582" i="2"/>
  <c r="DY582" i="2"/>
  <c r="EA581" i="2"/>
  <c r="DZ581" i="2"/>
  <c r="DY581" i="2"/>
  <c r="EA580" i="2"/>
  <c r="DZ580" i="2"/>
  <c r="DY580" i="2"/>
  <c r="EA579" i="2"/>
  <c r="DZ579" i="2"/>
  <c r="DY579" i="2"/>
  <c r="EA578" i="2"/>
  <c r="DZ578" i="2"/>
  <c r="DY578" i="2"/>
  <c r="EA577" i="2"/>
  <c r="DZ577" i="2"/>
  <c r="DY577" i="2"/>
  <c r="EA576" i="2"/>
  <c r="DZ576" i="2"/>
  <c r="DY576" i="2"/>
  <c r="EA575" i="2"/>
  <c r="DZ575" i="2"/>
  <c r="DY575" i="2"/>
  <c r="EA574" i="2"/>
  <c r="DZ574" i="2"/>
  <c r="DY574" i="2"/>
  <c r="EA573" i="2"/>
  <c r="DZ573" i="2"/>
  <c r="DY573" i="2"/>
  <c r="EA572" i="2"/>
  <c r="DZ572" i="2"/>
  <c r="DY572" i="2"/>
  <c r="EA571" i="2"/>
  <c r="DZ571" i="2"/>
  <c r="DY571" i="2"/>
  <c r="EA570" i="2"/>
  <c r="DZ570" i="2"/>
  <c r="DY570" i="2"/>
  <c r="EA569" i="2"/>
  <c r="DZ569" i="2"/>
  <c r="DY569" i="2"/>
  <c r="EA568" i="2"/>
  <c r="DZ568" i="2"/>
  <c r="DY568" i="2"/>
  <c r="EA567" i="2"/>
  <c r="DZ567" i="2"/>
  <c r="DY567" i="2"/>
  <c r="EA566" i="2"/>
  <c r="DZ566" i="2"/>
  <c r="DY566" i="2"/>
  <c r="EA565" i="2"/>
  <c r="DZ565" i="2"/>
  <c r="DY565" i="2"/>
  <c r="EA564" i="2"/>
  <c r="DZ564" i="2"/>
  <c r="DY564" i="2"/>
  <c r="EA563" i="2"/>
  <c r="DZ563" i="2"/>
  <c r="DY563" i="2"/>
  <c r="EA562" i="2"/>
  <c r="DZ562" i="2"/>
  <c r="DY562" i="2"/>
  <c r="EA561" i="2"/>
  <c r="DZ561" i="2"/>
  <c r="DY561" i="2"/>
  <c r="EA560" i="2"/>
  <c r="DZ560" i="2"/>
  <c r="DY560" i="2"/>
  <c r="EA559" i="2"/>
  <c r="DZ559" i="2"/>
  <c r="DY559" i="2"/>
  <c r="EA558" i="2"/>
  <c r="DZ558" i="2"/>
  <c r="DY558" i="2"/>
  <c r="EA557" i="2"/>
  <c r="DZ557" i="2"/>
  <c r="DY557" i="2"/>
  <c r="EA556" i="2"/>
  <c r="DZ556" i="2"/>
  <c r="DY556" i="2"/>
  <c r="EA555" i="2"/>
  <c r="DZ555" i="2"/>
  <c r="DY555" i="2"/>
  <c r="EA554" i="2"/>
  <c r="DZ554" i="2"/>
  <c r="DY554" i="2"/>
  <c r="EA553" i="2"/>
  <c r="DZ553" i="2"/>
  <c r="DY553" i="2"/>
  <c r="EA552" i="2"/>
  <c r="DZ552" i="2"/>
  <c r="DY552" i="2"/>
  <c r="EA551" i="2"/>
  <c r="DZ551" i="2"/>
  <c r="DY551" i="2"/>
  <c r="EA550" i="2"/>
  <c r="DZ550" i="2"/>
  <c r="DY550" i="2"/>
  <c r="EA549" i="2"/>
  <c r="DZ549" i="2"/>
  <c r="DY549" i="2"/>
  <c r="EA548" i="2"/>
  <c r="DZ548" i="2"/>
  <c r="DY548" i="2"/>
  <c r="EA547" i="2"/>
  <c r="DZ547" i="2"/>
  <c r="DY547" i="2"/>
  <c r="EA546" i="2"/>
  <c r="DZ546" i="2"/>
  <c r="DY546" i="2"/>
  <c r="EA545" i="2"/>
  <c r="DZ545" i="2"/>
  <c r="DY545" i="2"/>
  <c r="EA544" i="2"/>
  <c r="DZ544" i="2"/>
  <c r="DY544" i="2"/>
  <c r="EA543" i="2"/>
  <c r="DZ543" i="2"/>
  <c r="DY543" i="2"/>
  <c r="EA542" i="2"/>
  <c r="DZ542" i="2"/>
  <c r="DY542" i="2"/>
  <c r="EA541" i="2"/>
  <c r="DZ541" i="2"/>
  <c r="DY541" i="2"/>
  <c r="EA540" i="2"/>
  <c r="DZ540" i="2"/>
  <c r="DY540" i="2"/>
  <c r="EA539" i="2"/>
  <c r="DZ539" i="2"/>
  <c r="DY539" i="2"/>
  <c r="EA538" i="2"/>
  <c r="DZ538" i="2"/>
  <c r="DY538" i="2"/>
  <c r="EA537" i="2"/>
  <c r="DZ537" i="2"/>
  <c r="DY537" i="2"/>
  <c r="EA536" i="2"/>
  <c r="DZ536" i="2"/>
  <c r="DY536" i="2"/>
  <c r="EA535" i="2"/>
  <c r="DZ535" i="2"/>
  <c r="DY535" i="2"/>
  <c r="EA534" i="2"/>
  <c r="DZ534" i="2"/>
  <c r="DY534" i="2"/>
  <c r="EA533" i="2"/>
  <c r="DZ533" i="2"/>
  <c r="DY533" i="2"/>
  <c r="EA532" i="2"/>
  <c r="DZ532" i="2"/>
  <c r="DY532" i="2"/>
  <c r="EA531" i="2"/>
  <c r="DZ531" i="2"/>
  <c r="DY531" i="2"/>
  <c r="EA530" i="2"/>
  <c r="DZ530" i="2"/>
  <c r="DY530" i="2"/>
  <c r="EA529" i="2"/>
  <c r="DZ529" i="2"/>
  <c r="DY529" i="2"/>
  <c r="EA528" i="2"/>
  <c r="DZ528" i="2"/>
  <c r="DY528" i="2"/>
  <c r="EA527" i="2"/>
  <c r="DZ527" i="2"/>
  <c r="DY527" i="2"/>
  <c r="EA526" i="2"/>
  <c r="DZ526" i="2"/>
  <c r="DY526" i="2"/>
  <c r="EA525" i="2"/>
  <c r="DZ525" i="2"/>
  <c r="DY525" i="2"/>
  <c r="EA524" i="2"/>
  <c r="DZ524" i="2"/>
  <c r="DY524" i="2"/>
  <c r="EA523" i="2"/>
  <c r="DZ523" i="2"/>
  <c r="DY523" i="2"/>
  <c r="EA522" i="2"/>
  <c r="DZ522" i="2"/>
  <c r="DY522" i="2"/>
  <c r="EA521" i="2"/>
  <c r="DZ521" i="2"/>
  <c r="DY521" i="2"/>
  <c r="EA520" i="2"/>
  <c r="DZ520" i="2"/>
  <c r="DY520" i="2"/>
  <c r="EA519" i="2"/>
  <c r="DZ519" i="2"/>
  <c r="DY519" i="2"/>
  <c r="EA518" i="2"/>
  <c r="DZ518" i="2"/>
  <c r="DY518" i="2"/>
  <c r="EA517" i="2"/>
  <c r="DZ517" i="2"/>
  <c r="DY517" i="2"/>
  <c r="EA516" i="2"/>
  <c r="DZ516" i="2"/>
  <c r="DY516" i="2"/>
  <c r="EA515" i="2"/>
  <c r="DZ515" i="2"/>
  <c r="DY515" i="2"/>
  <c r="EA514" i="2"/>
  <c r="DZ514" i="2"/>
  <c r="DY514" i="2"/>
  <c r="EA513" i="2"/>
  <c r="DZ513" i="2"/>
  <c r="DY513" i="2"/>
  <c r="EA512" i="2"/>
  <c r="DZ512" i="2"/>
  <c r="DY512" i="2"/>
  <c r="EA511" i="2"/>
  <c r="DZ511" i="2"/>
  <c r="DY511" i="2"/>
  <c r="EA510" i="2"/>
  <c r="DZ510" i="2"/>
  <c r="DY510" i="2"/>
  <c r="EA509" i="2"/>
  <c r="DZ509" i="2"/>
  <c r="DY509" i="2"/>
  <c r="EA508" i="2"/>
  <c r="DZ508" i="2"/>
  <c r="DY508" i="2"/>
  <c r="EA507" i="2"/>
  <c r="DZ507" i="2"/>
  <c r="DY507" i="2"/>
  <c r="EA506" i="2"/>
  <c r="DZ506" i="2"/>
  <c r="DY506" i="2"/>
  <c r="EA505" i="2"/>
  <c r="DZ505" i="2"/>
  <c r="DY505" i="2"/>
  <c r="EA504" i="2"/>
  <c r="DZ504" i="2"/>
  <c r="DY504" i="2"/>
  <c r="EA503" i="2"/>
  <c r="DZ503" i="2"/>
  <c r="DY503" i="2"/>
  <c r="EA502" i="2"/>
  <c r="DZ502" i="2"/>
  <c r="DY502" i="2"/>
  <c r="EA501" i="2"/>
  <c r="DZ501" i="2"/>
  <c r="DY501" i="2"/>
  <c r="EA500" i="2"/>
  <c r="DZ500" i="2"/>
  <c r="DY500" i="2"/>
  <c r="EA499" i="2"/>
  <c r="DZ499" i="2"/>
  <c r="DY499" i="2"/>
  <c r="EA498" i="2"/>
  <c r="DZ498" i="2"/>
  <c r="DY498" i="2"/>
  <c r="EA497" i="2"/>
  <c r="DZ497" i="2"/>
  <c r="DY497" i="2"/>
  <c r="EA496" i="2"/>
  <c r="DZ496" i="2"/>
  <c r="DY496" i="2"/>
  <c r="EA495" i="2"/>
  <c r="DZ495" i="2"/>
  <c r="DY495" i="2"/>
  <c r="EA494" i="2"/>
  <c r="DZ494" i="2"/>
  <c r="DY494" i="2"/>
  <c r="EA493" i="2"/>
  <c r="DZ493" i="2"/>
  <c r="DY493" i="2"/>
  <c r="EA492" i="2"/>
  <c r="DZ492" i="2"/>
  <c r="DY492" i="2"/>
  <c r="EA491" i="2"/>
  <c r="DZ491" i="2"/>
  <c r="DY491" i="2"/>
  <c r="EA490" i="2"/>
  <c r="DZ490" i="2"/>
  <c r="DY490" i="2"/>
  <c r="EA489" i="2"/>
  <c r="DZ489" i="2"/>
  <c r="DY489" i="2"/>
  <c r="EA488" i="2"/>
  <c r="DZ488" i="2"/>
  <c r="DY488" i="2"/>
  <c r="EA487" i="2"/>
  <c r="DZ487" i="2"/>
  <c r="DY487" i="2"/>
  <c r="EA486" i="2"/>
  <c r="DZ486" i="2"/>
  <c r="DY486" i="2"/>
  <c r="EA485" i="2"/>
  <c r="DZ485" i="2"/>
  <c r="DY485" i="2"/>
  <c r="EA484" i="2"/>
  <c r="DZ484" i="2"/>
  <c r="DY484" i="2"/>
  <c r="EA483" i="2"/>
  <c r="DZ483" i="2"/>
  <c r="DY483" i="2"/>
  <c r="EA482" i="2"/>
  <c r="DZ482" i="2"/>
  <c r="DY482" i="2"/>
  <c r="EA481" i="2"/>
  <c r="DZ481" i="2"/>
  <c r="DY481" i="2"/>
  <c r="EA480" i="2"/>
  <c r="DZ480" i="2"/>
  <c r="DY480" i="2"/>
  <c r="EA479" i="2"/>
  <c r="DZ479" i="2"/>
  <c r="DY479" i="2"/>
  <c r="EA478" i="2"/>
  <c r="DZ478" i="2"/>
  <c r="DY478" i="2"/>
  <c r="EA477" i="2"/>
  <c r="DZ477" i="2"/>
  <c r="DY477" i="2"/>
  <c r="EA476" i="2"/>
  <c r="DZ476" i="2"/>
  <c r="DY476" i="2"/>
  <c r="EA475" i="2"/>
  <c r="DZ475" i="2"/>
  <c r="DY475" i="2"/>
  <c r="EA474" i="2"/>
  <c r="DZ474" i="2"/>
  <c r="DY474" i="2"/>
  <c r="EA473" i="2"/>
  <c r="DZ473" i="2"/>
  <c r="DY473" i="2"/>
  <c r="EA472" i="2"/>
  <c r="DZ472" i="2"/>
  <c r="DY472" i="2"/>
  <c r="EA471" i="2"/>
  <c r="DZ471" i="2"/>
  <c r="DY471" i="2"/>
  <c r="EA470" i="2"/>
  <c r="DZ470" i="2"/>
  <c r="DY470" i="2"/>
  <c r="EA469" i="2"/>
  <c r="DZ469" i="2"/>
  <c r="DY469" i="2"/>
  <c r="EA468" i="2"/>
  <c r="DZ468" i="2"/>
  <c r="DY468" i="2"/>
  <c r="EA467" i="2"/>
  <c r="DZ467" i="2"/>
  <c r="DY467" i="2"/>
  <c r="EA466" i="2"/>
  <c r="DZ466" i="2"/>
  <c r="DY466" i="2"/>
  <c r="EA465" i="2"/>
  <c r="DZ465" i="2"/>
  <c r="DY465" i="2"/>
  <c r="EA464" i="2"/>
  <c r="DZ464" i="2"/>
  <c r="DY464" i="2"/>
  <c r="EA463" i="2"/>
  <c r="DZ463" i="2"/>
  <c r="DY463" i="2"/>
  <c r="EA462" i="2"/>
  <c r="DZ462" i="2"/>
  <c r="DY462" i="2"/>
  <c r="EA461" i="2"/>
  <c r="DZ461" i="2"/>
  <c r="DY461" i="2"/>
  <c r="EA460" i="2"/>
  <c r="DZ460" i="2"/>
  <c r="DY460" i="2"/>
  <c r="EA459" i="2"/>
  <c r="DZ459" i="2"/>
  <c r="DY459" i="2"/>
  <c r="EA458" i="2"/>
  <c r="DZ458" i="2"/>
  <c r="DY458" i="2"/>
  <c r="EA457" i="2"/>
  <c r="DZ457" i="2"/>
  <c r="DY457" i="2"/>
  <c r="EA456" i="2"/>
  <c r="DZ456" i="2"/>
  <c r="DY456" i="2"/>
  <c r="EA455" i="2"/>
  <c r="DZ455" i="2"/>
  <c r="DY455" i="2"/>
  <c r="EA454" i="2"/>
  <c r="DZ454" i="2"/>
  <c r="DY454" i="2"/>
  <c r="EA453" i="2"/>
  <c r="DZ453" i="2"/>
  <c r="DY453" i="2"/>
  <c r="EA452" i="2"/>
  <c r="DZ452" i="2"/>
  <c r="DY452" i="2"/>
  <c r="EA451" i="2"/>
  <c r="DZ451" i="2"/>
  <c r="DY451" i="2"/>
  <c r="EA450" i="2"/>
  <c r="DZ450" i="2"/>
  <c r="DY450" i="2"/>
  <c r="EA449" i="2"/>
  <c r="DZ449" i="2"/>
  <c r="DY449" i="2"/>
  <c r="EA448" i="2"/>
  <c r="DZ448" i="2"/>
  <c r="DY448" i="2"/>
  <c r="EA447" i="2"/>
  <c r="DZ447" i="2"/>
  <c r="DY447" i="2"/>
  <c r="EA446" i="2"/>
  <c r="DZ446" i="2"/>
  <c r="DY446" i="2"/>
  <c r="EA445" i="2"/>
  <c r="DZ445" i="2"/>
  <c r="DY445" i="2"/>
  <c r="EA444" i="2"/>
  <c r="DZ444" i="2"/>
  <c r="DY444" i="2"/>
  <c r="EA443" i="2"/>
  <c r="DZ443" i="2"/>
  <c r="DY443" i="2"/>
  <c r="EA442" i="2"/>
  <c r="DZ442" i="2"/>
  <c r="DY442" i="2"/>
  <c r="EA441" i="2"/>
  <c r="DZ441" i="2"/>
  <c r="DY441" i="2"/>
  <c r="EA440" i="2"/>
  <c r="DZ440" i="2"/>
  <c r="DY440" i="2"/>
  <c r="EA439" i="2"/>
  <c r="DZ439" i="2"/>
  <c r="DY439" i="2"/>
  <c r="EA438" i="2"/>
  <c r="DZ438" i="2"/>
  <c r="DY438" i="2"/>
  <c r="EA437" i="2"/>
  <c r="DZ437" i="2"/>
  <c r="DY437" i="2"/>
  <c r="EA436" i="2"/>
  <c r="DZ436" i="2"/>
  <c r="DY436" i="2"/>
  <c r="EA435" i="2"/>
  <c r="DZ435" i="2"/>
  <c r="DY435" i="2"/>
  <c r="EA434" i="2"/>
  <c r="DZ434" i="2"/>
  <c r="DY434" i="2"/>
  <c r="EA433" i="2"/>
  <c r="DZ433" i="2"/>
  <c r="DY433" i="2"/>
  <c r="EA432" i="2"/>
  <c r="DZ432" i="2"/>
  <c r="DY432" i="2"/>
  <c r="EA431" i="2"/>
  <c r="DZ431" i="2"/>
  <c r="DY431" i="2"/>
  <c r="EA430" i="2"/>
  <c r="DZ430" i="2"/>
  <c r="DY430" i="2"/>
  <c r="EA429" i="2"/>
  <c r="DZ429" i="2"/>
  <c r="DY429" i="2"/>
  <c r="EA428" i="2"/>
  <c r="DZ428" i="2"/>
  <c r="DY428" i="2"/>
  <c r="EA427" i="2"/>
  <c r="DZ427" i="2"/>
  <c r="DY427" i="2"/>
  <c r="EA426" i="2"/>
  <c r="DZ426" i="2"/>
  <c r="DY426" i="2"/>
  <c r="EA425" i="2"/>
  <c r="DZ425" i="2"/>
  <c r="DY425" i="2"/>
  <c r="EA424" i="2"/>
  <c r="DZ424" i="2"/>
  <c r="DY424" i="2"/>
  <c r="EA423" i="2"/>
  <c r="DZ423" i="2"/>
  <c r="DY423" i="2"/>
  <c r="EA422" i="2"/>
  <c r="DZ422" i="2"/>
  <c r="DY422" i="2"/>
  <c r="EA421" i="2"/>
  <c r="DZ421" i="2"/>
  <c r="DY421" i="2"/>
  <c r="EA420" i="2"/>
  <c r="DZ420" i="2"/>
  <c r="DY420" i="2"/>
  <c r="EA419" i="2"/>
  <c r="DZ419" i="2"/>
  <c r="DY419" i="2"/>
  <c r="EA418" i="2"/>
  <c r="DZ418" i="2"/>
  <c r="DY418" i="2"/>
  <c r="EA417" i="2"/>
  <c r="DZ417" i="2"/>
  <c r="DY417" i="2"/>
  <c r="EA416" i="2"/>
  <c r="DZ416" i="2"/>
  <c r="DY416" i="2"/>
  <c r="EA415" i="2"/>
  <c r="DZ415" i="2"/>
  <c r="DY415" i="2"/>
  <c r="EA414" i="2"/>
  <c r="DZ414" i="2"/>
  <c r="DY414" i="2"/>
  <c r="EA413" i="2"/>
  <c r="DZ413" i="2"/>
  <c r="DY413" i="2"/>
  <c r="EA412" i="2"/>
  <c r="DZ412" i="2"/>
  <c r="DY412" i="2"/>
  <c r="EA411" i="2"/>
  <c r="DZ411" i="2"/>
  <c r="DY411" i="2"/>
  <c r="EA410" i="2"/>
  <c r="DZ410" i="2"/>
  <c r="DY410" i="2"/>
  <c r="EA409" i="2"/>
  <c r="DZ409" i="2"/>
  <c r="DY409" i="2"/>
  <c r="EA408" i="2"/>
  <c r="DZ408" i="2"/>
  <c r="DY408" i="2"/>
  <c r="EA407" i="2"/>
  <c r="DZ407" i="2"/>
  <c r="DY407" i="2"/>
  <c r="EA406" i="2"/>
  <c r="DZ406" i="2"/>
  <c r="DY406" i="2"/>
  <c r="EA405" i="2"/>
  <c r="DZ405" i="2"/>
  <c r="DY405" i="2"/>
  <c r="EA404" i="2"/>
  <c r="DZ404" i="2"/>
  <c r="DY404" i="2"/>
  <c r="EA403" i="2"/>
  <c r="DZ403" i="2"/>
  <c r="DY403" i="2"/>
  <c r="EA402" i="2"/>
  <c r="DZ402" i="2"/>
  <c r="DY402" i="2"/>
  <c r="EA401" i="2"/>
  <c r="DZ401" i="2"/>
  <c r="DY401" i="2"/>
  <c r="EA400" i="2"/>
  <c r="DZ400" i="2"/>
  <c r="DY400" i="2"/>
  <c r="EA399" i="2"/>
  <c r="DZ399" i="2"/>
  <c r="DY399" i="2"/>
  <c r="EA398" i="2"/>
  <c r="DZ398" i="2"/>
  <c r="DY398" i="2"/>
  <c r="EA397" i="2"/>
  <c r="DZ397" i="2"/>
  <c r="DY397" i="2"/>
  <c r="EA396" i="2"/>
  <c r="DZ396" i="2"/>
  <c r="DY396" i="2"/>
  <c r="EA395" i="2"/>
  <c r="DZ395" i="2"/>
  <c r="DY395" i="2"/>
  <c r="EA394" i="2"/>
  <c r="DZ394" i="2"/>
  <c r="DY394" i="2"/>
  <c r="EA393" i="2"/>
  <c r="DZ393" i="2"/>
  <c r="DY393" i="2"/>
  <c r="EA392" i="2"/>
  <c r="DZ392" i="2"/>
  <c r="DY392" i="2"/>
  <c r="EA391" i="2"/>
  <c r="DZ391" i="2"/>
  <c r="DY391" i="2"/>
  <c r="EA390" i="2"/>
  <c r="DZ390" i="2"/>
  <c r="DY390" i="2"/>
  <c r="EA389" i="2"/>
  <c r="DZ389" i="2"/>
  <c r="DY389" i="2"/>
  <c r="EA388" i="2"/>
  <c r="DZ388" i="2"/>
  <c r="DY388" i="2"/>
  <c r="EA387" i="2"/>
  <c r="DZ387" i="2"/>
  <c r="DY387" i="2"/>
  <c r="EA386" i="2"/>
  <c r="DZ386" i="2"/>
  <c r="DY386" i="2"/>
  <c r="EA385" i="2"/>
  <c r="DZ385" i="2"/>
  <c r="DY385" i="2"/>
  <c r="EA384" i="2"/>
  <c r="DZ384" i="2"/>
  <c r="DY384" i="2"/>
  <c r="EA383" i="2"/>
  <c r="DZ383" i="2"/>
  <c r="DY383" i="2"/>
  <c r="EA382" i="2"/>
  <c r="DZ382" i="2"/>
  <c r="DY382" i="2"/>
  <c r="EA381" i="2"/>
  <c r="DZ381" i="2"/>
  <c r="DY381" i="2"/>
  <c r="EA380" i="2"/>
  <c r="DZ380" i="2"/>
  <c r="DY380" i="2"/>
  <c r="EA379" i="2"/>
  <c r="DZ379" i="2"/>
  <c r="DY379" i="2"/>
  <c r="EA378" i="2"/>
  <c r="DZ378" i="2"/>
  <c r="DY378" i="2"/>
  <c r="EA377" i="2"/>
  <c r="DZ377" i="2"/>
  <c r="DY377" i="2"/>
  <c r="EA376" i="2"/>
  <c r="DZ376" i="2"/>
  <c r="DY376" i="2"/>
  <c r="EA375" i="2"/>
  <c r="DZ375" i="2"/>
  <c r="DY375" i="2"/>
  <c r="EA374" i="2"/>
  <c r="DZ374" i="2"/>
  <c r="DY374" i="2"/>
  <c r="EA373" i="2"/>
  <c r="DZ373" i="2"/>
  <c r="DY373" i="2"/>
  <c r="EA372" i="2"/>
  <c r="DZ372" i="2"/>
  <c r="DY372" i="2"/>
  <c r="EA371" i="2"/>
  <c r="DZ371" i="2"/>
  <c r="DY371" i="2"/>
  <c r="EA370" i="2"/>
  <c r="DZ370" i="2"/>
  <c r="DY370" i="2"/>
  <c r="EA369" i="2"/>
  <c r="DZ369" i="2"/>
  <c r="DY369" i="2"/>
  <c r="EA368" i="2"/>
  <c r="DZ368" i="2"/>
  <c r="DY368" i="2"/>
  <c r="EA367" i="2"/>
  <c r="DZ367" i="2"/>
  <c r="DY367" i="2"/>
  <c r="EA366" i="2"/>
  <c r="DZ366" i="2"/>
  <c r="DY366" i="2"/>
  <c r="EA365" i="2"/>
  <c r="DZ365" i="2"/>
  <c r="DY365" i="2"/>
  <c r="EA364" i="2"/>
  <c r="DZ364" i="2"/>
  <c r="DY364" i="2"/>
  <c r="EA363" i="2"/>
  <c r="DZ363" i="2"/>
  <c r="DY363" i="2"/>
  <c r="EA362" i="2"/>
  <c r="DZ362" i="2"/>
  <c r="DY362" i="2"/>
  <c r="EA361" i="2"/>
  <c r="DZ361" i="2"/>
  <c r="DY361" i="2"/>
  <c r="EA360" i="2"/>
  <c r="DZ360" i="2"/>
  <c r="DY360" i="2"/>
  <c r="EA359" i="2"/>
  <c r="DZ359" i="2"/>
  <c r="DY359" i="2"/>
  <c r="EA358" i="2"/>
  <c r="DZ358" i="2"/>
  <c r="DY358" i="2"/>
  <c r="EA357" i="2"/>
  <c r="DZ357" i="2"/>
  <c r="DY357" i="2"/>
  <c r="EA356" i="2"/>
  <c r="DZ356" i="2"/>
  <c r="DY356" i="2"/>
  <c r="EA355" i="2"/>
  <c r="DZ355" i="2"/>
  <c r="DY355" i="2"/>
  <c r="EA354" i="2"/>
  <c r="DZ354" i="2"/>
  <c r="DY354" i="2"/>
  <c r="EA353" i="2"/>
  <c r="DZ353" i="2"/>
  <c r="DY353" i="2"/>
  <c r="EA352" i="2"/>
  <c r="DZ352" i="2"/>
  <c r="DY352" i="2"/>
  <c r="EA351" i="2"/>
  <c r="DZ351" i="2"/>
  <c r="DY351" i="2"/>
  <c r="EA350" i="2"/>
  <c r="DZ350" i="2"/>
  <c r="DY350" i="2"/>
  <c r="EA349" i="2"/>
  <c r="DZ349" i="2"/>
  <c r="DY349" i="2"/>
  <c r="EA348" i="2"/>
  <c r="DZ348" i="2"/>
  <c r="DY348" i="2"/>
  <c r="EA347" i="2"/>
  <c r="DZ347" i="2"/>
  <c r="DY347" i="2"/>
  <c r="EA346" i="2"/>
  <c r="DZ346" i="2"/>
  <c r="DY346" i="2"/>
  <c r="EA345" i="2"/>
  <c r="DZ345" i="2"/>
  <c r="DY345" i="2"/>
  <c r="EA344" i="2"/>
  <c r="DZ344" i="2"/>
  <c r="DY344" i="2"/>
  <c r="EA343" i="2"/>
  <c r="DZ343" i="2"/>
  <c r="DY343" i="2"/>
  <c r="EA342" i="2"/>
  <c r="DZ342" i="2"/>
  <c r="DY342" i="2"/>
  <c r="EA341" i="2"/>
  <c r="DZ341" i="2"/>
  <c r="DY341" i="2"/>
  <c r="EA340" i="2"/>
  <c r="DZ340" i="2"/>
  <c r="DY340" i="2"/>
  <c r="EA339" i="2"/>
  <c r="DZ339" i="2"/>
  <c r="DY339" i="2"/>
  <c r="EA338" i="2"/>
  <c r="DZ338" i="2"/>
  <c r="DY338" i="2"/>
  <c r="EA337" i="2"/>
  <c r="DZ337" i="2"/>
  <c r="DY337" i="2"/>
  <c r="EA336" i="2"/>
  <c r="DZ336" i="2"/>
  <c r="DY336" i="2"/>
  <c r="EA335" i="2"/>
  <c r="DZ335" i="2"/>
  <c r="DY335" i="2"/>
  <c r="EA334" i="2"/>
  <c r="DZ334" i="2"/>
  <c r="DY334" i="2"/>
  <c r="EA333" i="2"/>
  <c r="DZ333" i="2"/>
  <c r="DY333" i="2"/>
  <c r="EA332" i="2"/>
  <c r="DZ332" i="2"/>
  <c r="DY332" i="2"/>
  <c r="EA331" i="2"/>
  <c r="DZ331" i="2"/>
  <c r="DY331" i="2"/>
  <c r="EA330" i="2"/>
  <c r="DZ330" i="2"/>
  <c r="DY330" i="2"/>
  <c r="EA329" i="2"/>
  <c r="DZ329" i="2"/>
  <c r="DY329" i="2"/>
  <c r="EA328" i="2"/>
  <c r="DZ328" i="2"/>
  <c r="DY328" i="2"/>
  <c r="EA327" i="2"/>
  <c r="DZ327" i="2"/>
  <c r="DY327" i="2"/>
  <c r="EA326" i="2"/>
  <c r="DZ326" i="2"/>
  <c r="DY326" i="2"/>
  <c r="EA325" i="2"/>
  <c r="DZ325" i="2"/>
  <c r="DY325" i="2"/>
  <c r="EA324" i="2"/>
  <c r="DZ324" i="2"/>
  <c r="DY324" i="2"/>
  <c r="EA323" i="2"/>
  <c r="DZ323" i="2"/>
  <c r="DY323" i="2"/>
  <c r="EA322" i="2"/>
  <c r="DZ322" i="2"/>
  <c r="DY322" i="2"/>
  <c r="EA321" i="2"/>
  <c r="DZ321" i="2"/>
  <c r="DY321" i="2"/>
  <c r="EA320" i="2"/>
  <c r="DZ320" i="2"/>
  <c r="DY320" i="2"/>
  <c r="EA319" i="2"/>
  <c r="DZ319" i="2"/>
  <c r="DY319" i="2"/>
  <c r="EA318" i="2"/>
  <c r="DZ318" i="2"/>
  <c r="DY318" i="2"/>
  <c r="EA317" i="2"/>
  <c r="DZ317" i="2"/>
  <c r="DY317" i="2"/>
  <c r="EA316" i="2"/>
  <c r="DZ316" i="2"/>
  <c r="DY316" i="2"/>
  <c r="EA315" i="2"/>
  <c r="DZ315" i="2"/>
  <c r="DY315" i="2"/>
  <c r="EA314" i="2"/>
  <c r="DZ314" i="2"/>
  <c r="DY314" i="2"/>
  <c r="EA313" i="2"/>
  <c r="DZ313" i="2"/>
  <c r="DY313" i="2"/>
  <c r="EA312" i="2"/>
  <c r="DZ312" i="2"/>
  <c r="DY312" i="2"/>
  <c r="EA311" i="2"/>
  <c r="DZ311" i="2"/>
  <c r="DY311" i="2"/>
  <c r="EA310" i="2"/>
  <c r="DZ310" i="2"/>
  <c r="DY310" i="2"/>
  <c r="EA309" i="2"/>
  <c r="DZ309" i="2"/>
  <c r="DY309" i="2"/>
  <c r="EA308" i="2"/>
  <c r="DZ308" i="2"/>
  <c r="DY308" i="2"/>
  <c r="EA307" i="2"/>
  <c r="DZ307" i="2"/>
  <c r="DY307" i="2"/>
  <c r="EA306" i="2"/>
  <c r="DZ306" i="2"/>
  <c r="DY306" i="2"/>
  <c r="EA305" i="2"/>
  <c r="DZ305" i="2"/>
  <c r="DY305" i="2"/>
  <c r="EA304" i="2"/>
  <c r="DZ304" i="2"/>
  <c r="DY304" i="2"/>
  <c r="EA303" i="2"/>
  <c r="DZ303" i="2"/>
  <c r="DY303" i="2"/>
  <c r="EA302" i="2"/>
  <c r="DZ302" i="2"/>
  <c r="DY302" i="2"/>
  <c r="EA301" i="2"/>
  <c r="DZ301" i="2"/>
  <c r="DY301" i="2"/>
  <c r="EA300" i="2"/>
  <c r="DZ300" i="2"/>
  <c r="DY300" i="2"/>
  <c r="EA299" i="2"/>
  <c r="DZ299" i="2"/>
  <c r="DY299" i="2"/>
  <c r="EA298" i="2"/>
  <c r="DZ298" i="2"/>
  <c r="DY298" i="2"/>
  <c r="EA297" i="2"/>
  <c r="DZ297" i="2"/>
  <c r="DY297" i="2"/>
  <c r="EA296" i="2"/>
  <c r="DZ296" i="2"/>
  <c r="DY296" i="2"/>
  <c r="EA295" i="2"/>
  <c r="DZ295" i="2"/>
  <c r="DY295" i="2"/>
  <c r="EA294" i="2"/>
  <c r="DZ294" i="2"/>
  <c r="DY294" i="2"/>
  <c r="EA293" i="2"/>
  <c r="DZ293" i="2"/>
  <c r="DY293" i="2"/>
  <c r="EA292" i="2"/>
  <c r="DZ292" i="2"/>
  <c r="DY292" i="2"/>
  <c r="EA291" i="2"/>
  <c r="DZ291" i="2"/>
  <c r="DY291" i="2"/>
  <c r="EA290" i="2"/>
  <c r="DZ290" i="2"/>
  <c r="DY290" i="2"/>
  <c r="EA289" i="2"/>
  <c r="DZ289" i="2"/>
  <c r="DY289" i="2"/>
  <c r="EA288" i="2"/>
  <c r="DZ288" i="2"/>
  <c r="DY288" i="2"/>
  <c r="EA287" i="2"/>
  <c r="DZ287" i="2"/>
  <c r="DY287" i="2"/>
  <c r="EA286" i="2"/>
  <c r="DZ286" i="2"/>
  <c r="DY286" i="2"/>
  <c r="EA285" i="2"/>
  <c r="DZ285" i="2"/>
  <c r="DY285" i="2"/>
  <c r="EA284" i="2"/>
  <c r="DZ284" i="2"/>
  <c r="DY284" i="2"/>
  <c r="EA283" i="2"/>
  <c r="DZ283" i="2"/>
  <c r="DY283" i="2"/>
  <c r="EA282" i="2"/>
  <c r="DZ282" i="2"/>
  <c r="DY282" i="2"/>
  <c r="EA281" i="2"/>
  <c r="DZ281" i="2"/>
  <c r="DY281" i="2"/>
  <c r="EA280" i="2"/>
  <c r="DZ280" i="2"/>
  <c r="DY280" i="2"/>
  <c r="EA279" i="2"/>
  <c r="DZ279" i="2"/>
  <c r="DY279" i="2"/>
  <c r="EA278" i="2"/>
  <c r="DZ278" i="2"/>
  <c r="DY278" i="2"/>
  <c r="EA277" i="2"/>
  <c r="DZ277" i="2"/>
  <c r="DY277" i="2"/>
  <c r="EA276" i="2"/>
  <c r="DZ276" i="2"/>
  <c r="DY276" i="2"/>
  <c r="EA275" i="2"/>
  <c r="DZ275" i="2"/>
  <c r="DY275" i="2"/>
  <c r="EA274" i="2"/>
  <c r="DZ274" i="2"/>
  <c r="DY274" i="2"/>
  <c r="EA273" i="2"/>
  <c r="DZ273" i="2"/>
  <c r="DY273" i="2"/>
  <c r="EA272" i="2"/>
  <c r="DZ272" i="2"/>
  <c r="DY272" i="2"/>
  <c r="EA271" i="2"/>
  <c r="DZ271" i="2"/>
  <c r="DY271" i="2"/>
  <c r="EA270" i="2"/>
  <c r="DZ270" i="2"/>
  <c r="DY270" i="2"/>
  <c r="EA269" i="2"/>
  <c r="DZ269" i="2"/>
  <c r="DY269" i="2"/>
  <c r="EA268" i="2"/>
  <c r="DZ268" i="2"/>
  <c r="DY268" i="2"/>
  <c r="EA267" i="2"/>
  <c r="DZ267" i="2"/>
  <c r="DY267" i="2"/>
  <c r="EA266" i="2"/>
  <c r="DZ266" i="2"/>
  <c r="DY266" i="2"/>
  <c r="EA265" i="2"/>
  <c r="DZ265" i="2"/>
  <c r="DY265" i="2"/>
  <c r="EA264" i="2"/>
  <c r="DZ264" i="2"/>
  <c r="DY264" i="2"/>
  <c r="EA263" i="2"/>
  <c r="DZ263" i="2"/>
  <c r="DY263" i="2"/>
  <c r="EA262" i="2"/>
  <c r="DZ262" i="2"/>
  <c r="DY262" i="2"/>
  <c r="EA261" i="2"/>
  <c r="DZ261" i="2"/>
  <c r="DY261" i="2"/>
  <c r="EA260" i="2"/>
  <c r="DZ260" i="2"/>
  <c r="DY260" i="2"/>
  <c r="EA259" i="2"/>
  <c r="DZ259" i="2"/>
  <c r="DY259" i="2"/>
  <c r="EA258" i="2"/>
  <c r="DZ258" i="2"/>
  <c r="DY258" i="2"/>
  <c r="EA257" i="2"/>
  <c r="DZ257" i="2"/>
  <c r="DY257" i="2"/>
  <c r="EA256" i="2"/>
  <c r="DZ256" i="2"/>
  <c r="DY256" i="2"/>
  <c r="EA255" i="2"/>
  <c r="DZ255" i="2"/>
  <c r="DY255" i="2"/>
  <c r="EA254" i="2"/>
  <c r="DZ254" i="2"/>
  <c r="DY254" i="2"/>
  <c r="EA253" i="2"/>
  <c r="DZ253" i="2"/>
  <c r="DY253" i="2"/>
  <c r="EA252" i="2"/>
  <c r="DZ252" i="2"/>
  <c r="DY252" i="2"/>
  <c r="EA251" i="2"/>
  <c r="DZ251" i="2"/>
  <c r="DY251" i="2"/>
  <c r="EA250" i="2"/>
  <c r="DZ250" i="2"/>
  <c r="DY250" i="2"/>
  <c r="EA249" i="2"/>
  <c r="DZ249" i="2"/>
  <c r="DY249" i="2"/>
  <c r="EA248" i="2"/>
  <c r="DZ248" i="2"/>
  <c r="DY248" i="2"/>
  <c r="EA247" i="2"/>
  <c r="DZ247" i="2"/>
  <c r="DY247" i="2"/>
  <c r="EA246" i="2"/>
  <c r="DZ246" i="2"/>
  <c r="DY246" i="2"/>
  <c r="EA245" i="2"/>
  <c r="DZ245" i="2"/>
  <c r="DY245" i="2"/>
  <c r="EA244" i="2"/>
  <c r="DZ244" i="2"/>
  <c r="DY244" i="2"/>
  <c r="EA243" i="2"/>
  <c r="DZ243" i="2"/>
  <c r="DY243" i="2"/>
  <c r="EA242" i="2"/>
  <c r="DZ242" i="2"/>
  <c r="DY242" i="2"/>
  <c r="EA241" i="2"/>
  <c r="DZ241" i="2"/>
  <c r="DY241" i="2"/>
  <c r="EA240" i="2"/>
  <c r="DZ240" i="2"/>
  <c r="DY240" i="2"/>
  <c r="EA239" i="2"/>
  <c r="DZ239" i="2"/>
  <c r="DY239" i="2"/>
  <c r="EA238" i="2"/>
  <c r="DZ238" i="2"/>
  <c r="DY238" i="2"/>
  <c r="EA237" i="2"/>
  <c r="DZ237" i="2"/>
  <c r="DY237" i="2"/>
  <c r="EA236" i="2"/>
  <c r="DZ236" i="2"/>
  <c r="DY236" i="2"/>
  <c r="EA235" i="2"/>
  <c r="DZ235" i="2"/>
  <c r="DY235" i="2"/>
  <c r="EA234" i="2"/>
  <c r="DZ234" i="2"/>
  <c r="DY234" i="2"/>
  <c r="EA233" i="2"/>
  <c r="DZ233" i="2"/>
  <c r="DY233" i="2"/>
  <c r="EA232" i="2"/>
  <c r="DZ232" i="2"/>
  <c r="DY232" i="2"/>
  <c r="EA231" i="2"/>
  <c r="DZ231" i="2"/>
  <c r="DY231" i="2"/>
  <c r="EA230" i="2"/>
  <c r="DZ230" i="2"/>
  <c r="DY230" i="2"/>
  <c r="EA229" i="2"/>
  <c r="DZ229" i="2"/>
  <c r="DY229" i="2"/>
  <c r="EA228" i="2"/>
  <c r="DZ228" i="2"/>
  <c r="DY228" i="2"/>
  <c r="EA227" i="2"/>
  <c r="DZ227" i="2"/>
  <c r="DY227" i="2"/>
  <c r="EA226" i="2"/>
  <c r="DZ226" i="2"/>
  <c r="DY226" i="2"/>
  <c r="EA225" i="2"/>
  <c r="DZ225" i="2"/>
  <c r="DY225" i="2"/>
  <c r="EA224" i="2"/>
  <c r="DZ224" i="2"/>
  <c r="DY224" i="2"/>
  <c r="EA223" i="2"/>
  <c r="DZ223" i="2"/>
  <c r="DY223" i="2"/>
  <c r="EA222" i="2"/>
  <c r="DZ222" i="2"/>
  <c r="DY222" i="2"/>
  <c r="EA221" i="2"/>
  <c r="DZ221" i="2"/>
  <c r="DY221" i="2"/>
  <c r="EA220" i="2"/>
  <c r="DZ220" i="2"/>
  <c r="DY220" i="2"/>
  <c r="EA219" i="2"/>
  <c r="DZ219" i="2"/>
  <c r="DY219" i="2"/>
  <c r="EA218" i="2"/>
  <c r="DZ218" i="2"/>
  <c r="DY218" i="2"/>
  <c r="EA217" i="2"/>
  <c r="DZ217" i="2"/>
  <c r="DY217" i="2"/>
  <c r="EA216" i="2"/>
  <c r="DZ216" i="2"/>
  <c r="DY216" i="2"/>
  <c r="EA215" i="2"/>
  <c r="DZ215" i="2"/>
  <c r="DY215" i="2"/>
  <c r="EA214" i="2"/>
  <c r="DZ214" i="2"/>
  <c r="DY214" i="2"/>
  <c r="EA213" i="2"/>
  <c r="DZ213" i="2"/>
  <c r="DY213" i="2"/>
  <c r="EA212" i="2"/>
  <c r="DZ212" i="2"/>
  <c r="DY212" i="2"/>
  <c r="EA211" i="2"/>
  <c r="DZ211" i="2"/>
  <c r="DY211" i="2"/>
  <c r="EA210" i="2"/>
  <c r="DZ210" i="2"/>
  <c r="DY210" i="2"/>
  <c r="EA209" i="2"/>
  <c r="DZ209" i="2"/>
  <c r="DY209" i="2"/>
  <c r="EA208" i="2"/>
  <c r="DZ208" i="2"/>
  <c r="DY208" i="2"/>
  <c r="EA207" i="2"/>
  <c r="DZ207" i="2"/>
  <c r="DY207" i="2"/>
  <c r="EA206" i="2"/>
  <c r="DZ206" i="2"/>
  <c r="DY206" i="2"/>
  <c r="EA205" i="2"/>
  <c r="DZ205" i="2"/>
  <c r="DY205" i="2"/>
  <c r="EA204" i="2"/>
  <c r="DZ204" i="2"/>
  <c r="DY204" i="2"/>
  <c r="EA203" i="2"/>
  <c r="DZ203" i="2"/>
  <c r="DY203" i="2"/>
  <c r="EA202" i="2"/>
  <c r="DZ202" i="2"/>
  <c r="DY202" i="2"/>
  <c r="EA201" i="2"/>
  <c r="DZ201" i="2"/>
  <c r="DY201" i="2"/>
  <c r="EA200" i="2"/>
  <c r="DZ200" i="2"/>
  <c r="DY200" i="2"/>
  <c r="EA199" i="2"/>
  <c r="DZ199" i="2"/>
  <c r="DY199" i="2"/>
  <c r="EA198" i="2"/>
  <c r="DZ198" i="2"/>
  <c r="DY198" i="2"/>
  <c r="EA197" i="2"/>
  <c r="DZ197" i="2"/>
  <c r="DY197" i="2"/>
  <c r="EA196" i="2"/>
  <c r="DZ196" i="2"/>
  <c r="DY196" i="2"/>
  <c r="EA195" i="2"/>
  <c r="DZ195" i="2"/>
  <c r="DY195" i="2"/>
  <c r="EA194" i="2"/>
  <c r="DZ194" i="2"/>
  <c r="DY194" i="2"/>
  <c r="EA193" i="2"/>
  <c r="DZ193" i="2"/>
  <c r="DY193" i="2"/>
  <c r="EA192" i="2"/>
  <c r="DZ192" i="2"/>
  <c r="DY192" i="2"/>
  <c r="EA191" i="2"/>
  <c r="DZ191" i="2"/>
  <c r="DY191" i="2"/>
  <c r="EA190" i="2"/>
  <c r="DZ190" i="2"/>
  <c r="DY190" i="2"/>
  <c r="EA189" i="2"/>
  <c r="DZ189" i="2"/>
  <c r="DY189" i="2"/>
  <c r="EA188" i="2"/>
  <c r="DZ188" i="2"/>
  <c r="DY188" i="2"/>
  <c r="EA187" i="2"/>
  <c r="DZ187" i="2"/>
  <c r="DY187" i="2"/>
  <c r="EA186" i="2"/>
  <c r="DZ186" i="2"/>
  <c r="DY186" i="2"/>
  <c r="EA185" i="2"/>
  <c r="DZ185" i="2"/>
  <c r="DY185" i="2"/>
  <c r="EA184" i="2"/>
  <c r="DZ184" i="2"/>
  <c r="DY184" i="2"/>
  <c r="EA183" i="2"/>
  <c r="DZ183" i="2"/>
  <c r="DY183" i="2"/>
  <c r="EA182" i="2"/>
  <c r="DZ182" i="2"/>
  <c r="DY182" i="2"/>
  <c r="EA181" i="2"/>
  <c r="DZ181" i="2"/>
  <c r="DY181" i="2"/>
  <c r="EA180" i="2"/>
  <c r="DZ180" i="2"/>
  <c r="DY180" i="2"/>
  <c r="EA179" i="2"/>
  <c r="DZ179" i="2"/>
  <c r="DY179" i="2"/>
  <c r="EA178" i="2"/>
  <c r="DZ178" i="2"/>
  <c r="DY178" i="2"/>
  <c r="EA177" i="2"/>
  <c r="DZ177" i="2"/>
  <c r="DY177" i="2"/>
  <c r="EA176" i="2"/>
  <c r="DZ176" i="2"/>
  <c r="DY176" i="2"/>
  <c r="EA175" i="2"/>
  <c r="DZ175" i="2"/>
  <c r="DY175" i="2"/>
  <c r="EA174" i="2"/>
  <c r="DZ174" i="2"/>
  <c r="DY174" i="2"/>
  <c r="EA173" i="2"/>
  <c r="DZ173" i="2"/>
  <c r="DY173" i="2"/>
  <c r="EA172" i="2"/>
  <c r="DZ172" i="2"/>
  <c r="DY172" i="2"/>
  <c r="EA171" i="2"/>
  <c r="DZ171" i="2"/>
  <c r="DY171" i="2"/>
  <c r="EA170" i="2"/>
  <c r="DZ170" i="2"/>
  <c r="DY170" i="2"/>
  <c r="EA169" i="2"/>
  <c r="DZ169" i="2"/>
  <c r="DY169" i="2"/>
  <c r="EA168" i="2"/>
  <c r="DZ168" i="2"/>
  <c r="DY168" i="2"/>
  <c r="EA167" i="2"/>
  <c r="DZ167" i="2"/>
  <c r="DY167" i="2"/>
  <c r="EA166" i="2"/>
  <c r="DZ166" i="2"/>
  <c r="DY166" i="2"/>
  <c r="EA165" i="2"/>
  <c r="DZ165" i="2"/>
  <c r="DY165" i="2"/>
  <c r="EA164" i="2"/>
  <c r="DZ164" i="2"/>
  <c r="DY164" i="2"/>
  <c r="EA163" i="2"/>
  <c r="DZ163" i="2"/>
  <c r="DY163" i="2"/>
  <c r="EA162" i="2"/>
  <c r="DZ162" i="2"/>
  <c r="DY162" i="2"/>
  <c r="EA161" i="2"/>
  <c r="DZ161" i="2"/>
  <c r="DY161" i="2"/>
  <c r="EA160" i="2"/>
  <c r="DZ160" i="2"/>
  <c r="DY160" i="2"/>
  <c r="EA159" i="2"/>
  <c r="DZ159" i="2"/>
  <c r="DY159" i="2"/>
  <c r="EA158" i="2"/>
  <c r="DZ158" i="2"/>
  <c r="DY158" i="2"/>
  <c r="EA157" i="2"/>
  <c r="DZ157" i="2"/>
  <c r="DY157" i="2"/>
  <c r="EA156" i="2"/>
  <c r="DZ156" i="2"/>
  <c r="DY156" i="2"/>
  <c r="EA155" i="2"/>
  <c r="DZ155" i="2"/>
  <c r="DY155" i="2"/>
  <c r="EA154" i="2"/>
  <c r="DZ154" i="2"/>
  <c r="DY154" i="2"/>
  <c r="EA153" i="2"/>
  <c r="DZ153" i="2"/>
  <c r="DY153" i="2"/>
  <c r="EA152" i="2"/>
  <c r="DZ152" i="2"/>
  <c r="DY152" i="2"/>
  <c r="EA151" i="2"/>
  <c r="DZ151" i="2"/>
  <c r="DY151" i="2"/>
  <c r="EA150" i="2"/>
  <c r="DZ150" i="2"/>
  <c r="DY150" i="2"/>
  <c r="EA149" i="2"/>
  <c r="DZ149" i="2"/>
  <c r="DY149" i="2"/>
  <c r="EA148" i="2"/>
  <c r="DZ148" i="2"/>
  <c r="DY148" i="2"/>
  <c r="EA147" i="2"/>
  <c r="DZ147" i="2"/>
  <c r="DY147" i="2"/>
  <c r="EA146" i="2"/>
  <c r="DZ146" i="2"/>
  <c r="DY146" i="2"/>
  <c r="EA145" i="2"/>
  <c r="DZ145" i="2"/>
  <c r="DY145" i="2"/>
  <c r="EA144" i="2"/>
  <c r="DZ144" i="2"/>
  <c r="DY144" i="2"/>
  <c r="EA143" i="2"/>
  <c r="DZ143" i="2"/>
  <c r="DY143" i="2"/>
  <c r="EA142" i="2"/>
  <c r="DZ142" i="2"/>
  <c r="DY142" i="2"/>
  <c r="EA141" i="2"/>
  <c r="DZ141" i="2"/>
  <c r="DY141" i="2"/>
  <c r="EA140" i="2"/>
  <c r="DZ140" i="2"/>
  <c r="DY140" i="2"/>
  <c r="EA139" i="2"/>
  <c r="DZ139" i="2"/>
  <c r="DY139" i="2"/>
  <c r="EA138" i="2"/>
  <c r="DZ138" i="2"/>
  <c r="DY138" i="2"/>
  <c r="EA137" i="2"/>
  <c r="DZ137" i="2"/>
  <c r="DY137" i="2"/>
  <c r="EA136" i="2"/>
  <c r="DZ136" i="2"/>
  <c r="DY136" i="2"/>
  <c r="EA135" i="2"/>
  <c r="DZ135" i="2"/>
  <c r="DY135" i="2"/>
  <c r="EA134" i="2"/>
  <c r="DZ134" i="2"/>
  <c r="DY134" i="2"/>
  <c r="EA133" i="2"/>
  <c r="DZ133" i="2"/>
  <c r="DY133" i="2"/>
  <c r="EA132" i="2"/>
  <c r="DZ132" i="2"/>
  <c r="DY132" i="2"/>
  <c r="EA131" i="2"/>
  <c r="DZ131" i="2"/>
  <c r="DY131" i="2"/>
  <c r="EA130" i="2"/>
  <c r="DZ130" i="2"/>
  <c r="DY130" i="2"/>
  <c r="EA129" i="2"/>
  <c r="DZ129" i="2"/>
  <c r="DY129" i="2"/>
  <c r="EA128" i="2"/>
  <c r="DZ128" i="2"/>
  <c r="DY128" i="2"/>
  <c r="EA127" i="2"/>
  <c r="DZ127" i="2"/>
  <c r="DY127" i="2"/>
  <c r="EA126" i="2"/>
  <c r="DZ126" i="2"/>
  <c r="DY126" i="2"/>
  <c r="EA125" i="2"/>
  <c r="DZ125" i="2"/>
  <c r="DY125" i="2"/>
  <c r="EA124" i="2"/>
  <c r="DZ124" i="2"/>
  <c r="DY124" i="2"/>
  <c r="EA123" i="2"/>
  <c r="DZ123" i="2"/>
  <c r="DY123" i="2"/>
  <c r="EA122" i="2"/>
  <c r="DZ122" i="2"/>
  <c r="DY122" i="2"/>
  <c r="EA121" i="2"/>
  <c r="DZ121" i="2"/>
  <c r="DY121" i="2"/>
  <c r="EA120" i="2"/>
  <c r="DZ120" i="2"/>
  <c r="DY120" i="2"/>
  <c r="EA119" i="2"/>
  <c r="DZ119" i="2"/>
  <c r="DY119" i="2"/>
  <c r="EA118" i="2"/>
  <c r="DZ118" i="2"/>
  <c r="DY118" i="2"/>
  <c r="EA117" i="2"/>
  <c r="DZ117" i="2"/>
  <c r="DY117" i="2"/>
  <c r="EA116" i="2"/>
  <c r="DZ116" i="2"/>
  <c r="DY116" i="2"/>
  <c r="EA115" i="2"/>
  <c r="DZ115" i="2"/>
  <c r="DY115" i="2"/>
  <c r="EA114" i="2"/>
  <c r="DZ114" i="2"/>
  <c r="DY114" i="2"/>
  <c r="EA113" i="2"/>
  <c r="DZ113" i="2"/>
  <c r="DY113" i="2"/>
  <c r="EA112" i="2"/>
  <c r="DZ112" i="2"/>
  <c r="DY112" i="2"/>
  <c r="EA111" i="2"/>
  <c r="DZ111" i="2"/>
  <c r="DY111" i="2"/>
  <c r="EA110" i="2"/>
  <c r="DZ110" i="2"/>
  <c r="DY110" i="2"/>
  <c r="EA109" i="2"/>
  <c r="DZ109" i="2"/>
  <c r="DY109" i="2"/>
  <c r="EA108" i="2"/>
  <c r="DZ108" i="2"/>
  <c r="DY108" i="2"/>
  <c r="EA107" i="2"/>
  <c r="DZ107" i="2"/>
  <c r="DY107" i="2"/>
  <c r="EA106" i="2"/>
  <c r="DZ106" i="2"/>
  <c r="DY106" i="2"/>
  <c r="EA105" i="2"/>
  <c r="DZ105" i="2"/>
  <c r="DY105" i="2"/>
  <c r="EA104" i="2"/>
  <c r="DZ104" i="2"/>
  <c r="DY104" i="2"/>
  <c r="EA103" i="2"/>
  <c r="DZ103" i="2"/>
  <c r="DY103" i="2"/>
  <c r="EA102" i="2"/>
  <c r="DZ102" i="2"/>
  <c r="DY102" i="2"/>
  <c r="EA101" i="2"/>
  <c r="DZ101" i="2"/>
  <c r="DY101" i="2"/>
  <c r="EA100" i="2"/>
  <c r="DZ100" i="2"/>
  <c r="DY100" i="2"/>
  <c r="EA99" i="2"/>
  <c r="DZ99" i="2"/>
  <c r="DY99" i="2"/>
  <c r="EA98" i="2"/>
  <c r="DZ98" i="2"/>
  <c r="DY98" i="2"/>
  <c r="EA97" i="2"/>
  <c r="DZ97" i="2"/>
  <c r="DY97" i="2"/>
  <c r="EA96" i="2"/>
  <c r="DZ96" i="2"/>
  <c r="DY96" i="2"/>
  <c r="EA95" i="2"/>
  <c r="DZ95" i="2"/>
  <c r="DY95" i="2"/>
  <c r="EA94" i="2"/>
  <c r="DZ94" i="2"/>
  <c r="DY94" i="2"/>
  <c r="EA93" i="2"/>
  <c r="DZ93" i="2"/>
  <c r="DY93" i="2"/>
  <c r="EA92" i="2"/>
  <c r="DZ92" i="2"/>
  <c r="DY92" i="2"/>
  <c r="EA91" i="2"/>
  <c r="DZ91" i="2"/>
  <c r="DY91" i="2"/>
  <c r="EA90" i="2"/>
  <c r="DZ90" i="2"/>
  <c r="DY90" i="2"/>
  <c r="EA89" i="2"/>
  <c r="DZ89" i="2"/>
  <c r="DY89" i="2"/>
  <c r="EA88" i="2"/>
  <c r="DZ88" i="2"/>
  <c r="DY88" i="2"/>
  <c r="EA87" i="2"/>
  <c r="DZ87" i="2"/>
  <c r="DY87" i="2"/>
  <c r="EA86" i="2"/>
  <c r="DZ86" i="2"/>
  <c r="DY86" i="2"/>
  <c r="EA85" i="2"/>
  <c r="DZ85" i="2"/>
  <c r="DY85" i="2"/>
  <c r="EA84" i="2"/>
  <c r="DZ84" i="2"/>
  <c r="DY84" i="2"/>
  <c r="EA83" i="2"/>
  <c r="DZ83" i="2"/>
  <c r="DY83" i="2"/>
  <c r="EA82" i="2"/>
  <c r="DZ82" i="2"/>
  <c r="DY82" i="2"/>
  <c r="EA81" i="2"/>
  <c r="DZ81" i="2"/>
  <c r="DY81" i="2"/>
  <c r="EA80" i="2"/>
  <c r="DZ80" i="2"/>
  <c r="DY80" i="2"/>
  <c r="EA79" i="2"/>
  <c r="DZ79" i="2"/>
  <c r="DY79" i="2"/>
  <c r="EA78" i="2"/>
  <c r="DZ78" i="2"/>
  <c r="DY78" i="2"/>
  <c r="EA77" i="2"/>
  <c r="DZ77" i="2"/>
  <c r="DY77" i="2"/>
  <c r="EA23" i="2"/>
  <c r="DZ23" i="2"/>
  <c r="DY23" i="2"/>
  <c r="EA22" i="2"/>
  <c r="DZ22" i="2"/>
  <c r="DY22" i="2"/>
  <c r="EA21" i="2"/>
  <c r="DZ21" i="2"/>
  <c r="DY21" i="2"/>
  <c r="EA20" i="2"/>
  <c r="DZ20" i="2"/>
  <c r="DY20" i="2"/>
  <c r="EA19" i="2"/>
  <c r="DZ19" i="2"/>
  <c r="DY19" i="2"/>
  <c r="EA18" i="2"/>
  <c r="DZ18" i="2"/>
  <c r="DY18" i="2"/>
  <c r="EA17" i="2"/>
  <c r="DZ17" i="2"/>
  <c r="DY17" i="2"/>
  <c r="EA16" i="2"/>
  <c r="DZ16" i="2"/>
  <c r="DY16" i="2"/>
  <c r="EA15" i="2"/>
  <c r="DZ15" i="2"/>
  <c r="DY15" i="2"/>
  <c r="EA14" i="2"/>
  <c r="DZ14" i="2"/>
  <c r="DY14" i="2"/>
  <c r="EA13" i="2"/>
  <c r="DZ13" i="2"/>
  <c r="DY13" i="2"/>
  <c r="EA12" i="2"/>
  <c r="DZ12" i="2"/>
  <c r="DY12" i="2"/>
  <c r="EA11" i="2"/>
  <c r="DZ11" i="2"/>
  <c r="DY11" i="2"/>
  <c r="EA10" i="2"/>
  <c r="DZ10" i="2"/>
  <c r="DY10" i="2"/>
  <c r="EA9" i="2"/>
  <c r="DZ9" i="2"/>
  <c r="DY9" i="2"/>
  <c r="EA8" i="2"/>
  <c r="DZ8" i="2"/>
  <c r="DY8" i="2"/>
  <c r="EA7" i="2"/>
  <c r="DZ7" i="2"/>
  <c r="DY7" i="2"/>
  <c r="EA6" i="2"/>
  <c r="DZ6" i="2"/>
  <c r="DY6" i="2"/>
  <c r="EA5" i="2"/>
  <c r="DZ5" i="2"/>
  <c r="DY5" i="2"/>
  <c r="EA4" i="2"/>
  <c r="DZ4" i="2"/>
  <c r="DY4" i="2"/>
  <c r="EA3" i="2"/>
  <c r="DZ3" i="2"/>
  <c r="DY3" i="2"/>
  <c r="EA2" i="2"/>
  <c r="DZ2" i="2"/>
  <c r="DY2" i="2"/>
  <c r="DU1570" i="2"/>
  <c r="DT1570" i="2"/>
  <c r="DS1570" i="2"/>
  <c r="DU1569" i="2"/>
  <c r="DT1569" i="2"/>
  <c r="DS1569" i="2"/>
  <c r="DU1568" i="2"/>
  <c r="DT1568" i="2"/>
  <c r="DS1568" i="2"/>
  <c r="DU1567" i="2"/>
  <c r="DT1567" i="2"/>
  <c r="DS1567" i="2"/>
  <c r="DU1566" i="2"/>
  <c r="DT1566" i="2"/>
  <c r="DS1566" i="2"/>
  <c r="DU1565" i="2"/>
  <c r="DT1565" i="2"/>
  <c r="DS1565" i="2"/>
  <c r="DU1564" i="2"/>
  <c r="DT1564" i="2"/>
  <c r="DS1564" i="2"/>
  <c r="DU1563" i="2"/>
  <c r="DT1563" i="2"/>
  <c r="DS1563" i="2"/>
  <c r="DU1562" i="2"/>
  <c r="DT1562" i="2"/>
  <c r="DS1562" i="2"/>
  <c r="DU1561" i="2"/>
  <c r="DT1561" i="2"/>
  <c r="DS1561" i="2"/>
  <c r="DU1560" i="2"/>
  <c r="DT1560" i="2"/>
  <c r="DS1560" i="2"/>
  <c r="DU1559" i="2"/>
  <c r="DT1559" i="2"/>
  <c r="DS1559" i="2"/>
  <c r="DU1558" i="2"/>
  <c r="DT1558" i="2"/>
  <c r="DS1558" i="2"/>
  <c r="DU1557" i="2"/>
  <c r="DT1557" i="2"/>
  <c r="DS1557" i="2"/>
  <c r="DU1556" i="2"/>
  <c r="DT1556" i="2"/>
  <c r="DS1556" i="2"/>
  <c r="DU1555" i="2"/>
  <c r="DT1555" i="2"/>
  <c r="DS1555" i="2"/>
  <c r="DU1554" i="2"/>
  <c r="DT1554" i="2"/>
  <c r="DS1554" i="2"/>
  <c r="DU1553" i="2"/>
  <c r="DT1553" i="2"/>
  <c r="DS1553" i="2"/>
  <c r="DU1552" i="2"/>
  <c r="DT1552" i="2"/>
  <c r="DS1552" i="2"/>
  <c r="DU1551" i="2"/>
  <c r="DT1551" i="2"/>
  <c r="DS1551" i="2"/>
  <c r="DU1550" i="2"/>
  <c r="DT1550" i="2"/>
  <c r="DS1550" i="2"/>
  <c r="DU1549" i="2"/>
  <c r="DT1549" i="2"/>
  <c r="DS1549" i="2"/>
  <c r="DU1548" i="2"/>
  <c r="DT1548" i="2"/>
  <c r="DS1548" i="2"/>
  <c r="DU1547" i="2"/>
  <c r="DT1547" i="2"/>
  <c r="DS1547" i="2"/>
  <c r="DU1546" i="2"/>
  <c r="DT1546" i="2"/>
  <c r="DS1546" i="2"/>
  <c r="DU1545" i="2"/>
  <c r="DT1545" i="2"/>
  <c r="DS1545" i="2"/>
  <c r="DU1544" i="2"/>
  <c r="DT1544" i="2"/>
  <c r="DS1544" i="2"/>
  <c r="DU1543" i="2"/>
  <c r="DT1543" i="2"/>
  <c r="DS1543" i="2"/>
  <c r="DU1542" i="2"/>
  <c r="DT1542" i="2"/>
  <c r="DS1542" i="2"/>
  <c r="DU1541" i="2"/>
  <c r="DT1541" i="2"/>
  <c r="DS1541" i="2"/>
  <c r="DU1540" i="2"/>
  <c r="DT1540" i="2"/>
  <c r="DS1540" i="2"/>
  <c r="DU1539" i="2"/>
  <c r="DT1539" i="2"/>
  <c r="DS1539" i="2"/>
  <c r="DU1538" i="2"/>
  <c r="DT1538" i="2"/>
  <c r="DS1538" i="2"/>
  <c r="DU1537" i="2"/>
  <c r="DT1537" i="2"/>
  <c r="DS1537" i="2"/>
  <c r="DU1536" i="2"/>
  <c r="DT1536" i="2"/>
  <c r="DS1536" i="2"/>
  <c r="DU1535" i="2"/>
  <c r="DT1535" i="2"/>
  <c r="DS1535" i="2"/>
  <c r="DU1534" i="2"/>
  <c r="DT1534" i="2"/>
  <c r="DS1534" i="2"/>
  <c r="DU1533" i="2"/>
  <c r="DT1533" i="2"/>
  <c r="DS1533" i="2"/>
  <c r="DU1532" i="2"/>
  <c r="DT1532" i="2"/>
  <c r="DS1532" i="2"/>
  <c r="DU1531" i="2"/>
  <c r="DT1531" i="2"/>
  <c r="DS1531" i="2"/>
  <c r="DU1530" i="2"/>
  <c r="DT1530" i="2"/>
  <c r="DS1530" i="2"/>
  <c r="DU1529" i="2"/>
  <c r="DT1529" i="2"/>
  <c r="DS1529" i="2"/>
  <c r="DU1528" i="2"/>
  <c r="DT1528" i="2"/>
  <c r="DS1528" i="2"/>
  <c r="DU1527" i="2"/>
  <c r="DT1527" i="2"/>
  <c r="DS1527" i="2"/>
  <c r="DU1526" i="2"/>
  <c r="DT1526" i="2"/>
  <c r="DS1526" i="2"/>
  <c r="DU1525" i="2"/>
  <c r="DT1525" i="2"/>
  <c r="DS1525" i="2"/>
  <c r="DU1524" i="2"/>
  <c r="DT1524" i="2"/>
  <c r="DS1524" i="2"/>
  <c r="DU1523" i="2"/>
  <c r="DT1523" i="2"/>
  <c r="DS1523" i="2"/>
  <c r="DU1522" i="2"/>
  <c r="DT1522" i="2"/>
  <c r="DS1522" i="2"/>
  <c r="DU1521" i="2"/>
  <c r="DT1521" i="2"/>
  <c r="DS1521" i="2"/>
  <c r="DU1520" i="2"/>
  <c r="DT1520" i="2"/>
  <c r="DS1520" i="2"/>
  <c r="DU1519" i="2"/>
  <c r="DT1519" i="2"/>
  <c r="DS1519" i="2"/>
  <c r="DU1518" i="2"/>
  <c r="DT1518" i="2"/>
  <c r="DS1518" i="2"/>
  <c r="DU1517" i="2"/>
  <c r="DT1517" i="2"/>
  <c r="DS1517" i="2"/>
  <c r="DU1516" i="2"/>
  <c r="DT1516" i="2"/>
  <c r="DS1516" i="2"/>
  <c r="DU1515" i="2"/>
  <c r="DT1515" i="2"/>
  <c r="DS1515" i="2"/>
  <c r="DU1514" i="2"/>
  <c r="DT1514" i="2"/>
  <c r="DS1514" i="2"/>
  <c r="DU1513" i="2"/>
  <c r="DT1513" i="2"/>
  <c r="DS1513" i="2"/>
  <c r="DU1512" i="2"/>
  <c r="DT1512" i="2"/>
  <c r="DS1512" i="2"/>
  <c r="DU1511" i="2"/>
  <c r="DT1511" i="2"/>
  <c r="DS1511" i="2"/>
  <c r="DU1510" i="2"/>
  <c r="DT1510" i="2"/>
  <c r="DS1510" i="2"/>
  <c r="DU1509" i="2"/>
  <c r="DT1509" i="2"/>
  <c r="DS1509" i="2"/>
  <c r="DU1508" i="2"/>
  <c r="DT1508" i="2"/>
  <c r="DS1508" i="2"/>
  <c r="DU1507" i="2"/>
  <c r="DT1507" i="2"/>
  <c r="DS1507" i="2"/>
  <c r="DU1506" i="2"/>
  <c r="DT1506" i="2"/>
  <c r="DS1506" i="2"/>
  <c r="DU1505" i="2"/>
  <c r="DT1505" i="2"/>
  <c r="DS1505" i="2"/>
  <c r="DU1504" i="2"/>
  <c r="DT1504" i="2"/>
  <c r="DS1504" i="2"/>
  <c r="DU1503" i="2"/>
  <c r="DT1503" i="2"/>
  <c r="DS1503" i="2"/>
  <c r="DU1502" i="2"/>
  <c r="DT1502" i="2"/>
  <c r="DS1502" i="2"/>
  <c r="DU1501" i="2"/>
  <c r="DT1501" i="2"/>
  <c r="DS1501" i="2"/>
  <c r="DU1500" i="2"/>
  <c r="DT1500" i="2"/>
  <c r="DS1500" i="2"/>
  <c r="DU1499" i="2"/>
  <c r="DT1499" i="2"/>
  <c r="DS1499" i="2"/>
  <c r="DU1498" i="2"/>
  <c r="DT1498" i="2"/>
  <c r="DS1498" i="2"/>
  <c r="DU1497" i="2"/>
  <c r="DT1497" i="2"/>
  <c r="DS1497" i="2"/>
  <c r="DU1496" i="2"/>
  <c r="DT1496" i="2"/>
  <c r="DS1496" i="2"/>
  <c r="DU1495" i="2"/>
  <c r="DT1495" i="2"/>
  <c r="DS1495" i="2"/>
  <c r="DU1494" i="2"/>
  <c r="DT1494" i="2"/>
  <c r="DS1494" i="2"/>
  <c r="DU1493" i="2"/>
  <c r="DT1493" i="2"/>
  <c r="DS1493" i="2"/>
  <c r="DU1492" i="2"/>
  <c r="DT1492" i="2"/>
  <c r="DS1492" i="2"/>
  <c r="DU1491" i="2"/>
  <c r="DT1491" i="2"/>
  <c r="DS1491" i="2"/>
  <c r="DU1490" i="2"/>
  <c r="DT1490" i="2"/>
  <c r="DS1490" i="2"/>
  <c r="DU1489" i="2"/>
  <c r="DT1489" i="2"/>
  <c r="DS1489" i="2"/>
  <c r="DU1488" i="2"/>
  <c r="DT1488" i="2"/>
  <c r="DS1488" i="2"/>
  <c r="DU1487" i="2"/>
  <c r="DT1487" i="2"/>
  <c r="DS1487" i="2"/>
  <c r="DU1486" i="2"/>
  <c r="DT1486" i="2"/>
  <c r="DS1486" i="2"/>
  <c r="DU1485" i="2"/>
  <c r="DT1485" i="2"/>
  <c r="DS1485" i="2"/>
  <c r="DU1484" i="2"/>
  <c r="DT1484" i="2"/>
  <c r="DS1484" i="2"/>
  <c r="DU1483" i="2"/>
  <c r="DT1483" i="2"/>
  <c r="DS1483" i="2"/>
  <c r="DU1482" i="2"/>
  <c r="DT1482" i="2"/>
  <c r="DS1482" i="2"/>
  <c r="DU1481" i="2"/>
  <c r="DT1481" i="2"/>
  <c r="DS1481" i="2"/>
  <c r="DU1480" i="2"/>
  <c r="DT1480" i="2"/>
  <c r="DS1480" i="2"/>
  <c r="DU1479" i="2"/>
  <c r="DT1479" i="2"/>
  <c r="DS1479" i="2"/>
  <c r="DU1478" i="2"/>
  <c r="DT1478" i="2"/>
  <c r="DS1478" i="2"/>
  <c r="DU1477" i="2"/>
  <c r="DT1477" i="2"/>
  <c r="DS1477" i="2"/>
  <c r="DU1476" i="2"/>
  <c r="DT1476" i="2"/>
  <c r="DS1476" i="2"/>
  <c r="DU1475" i="2"/>
  <c r="DT1475" i="2"/>
  <c r="DS1475" i="2"/>
  <c r="DU1474" i="2"/>
  <c r="DT1474" i="2"/>
  <c r="DS1474" i="2"/>
  <c r="DU1473" i="2"/>
  <c r="DT1473" i="2"/>
  <c r="DS1473" i="2"/>
  <c r="DU1472" i="2"/>
  <c r="DT1472" i="2"/>
  <c r="DS1472" i="2"/>
  <c r="DU1471" i="2"/>
  <c r="DT1471" i="2"/>
  <c r="DS1471" i="2"/>
  <c r="DU1470" i="2"/>
  <c r="DT1470" i="2"/>
  <c r="DS1470" i="2"/>
  <c r="DU1469" i="2"/>
  <c r="DT1469" i="2"/>
  <c r="DS1469" i="2"/>
  <c r="DU1468" i="2"/>
  <c r="DT1468" i="2"/>
  <c r="DS1468" i="2"/>
  <c r="DU1467" i="2"/>
  <c r="DT1467" i="2"/>
  <c r="DS1467" i="2"/>
  <c r="DU1466" i="2"/>
  <c r="DT1466" i="2"/>
  <c r="DS1466" i="2"/>
  <c r="DU1465" i="2"/>
  <c r="DT1465" i="2"/>
  <c r="DS1465" i="2"/>
  <c r="DU1464" i="2"/>
  <c r="DT1464" i="2"/>
  <c r="DS1464" i="2"/>
  <c r="DU1463" i="2"/>
  <c r="DT1463" i="2"/>
  <c r="DS1463" i="2"/>
  <c r="DU1462" i="2"/>
  <c r="DT1462" i="2"/>
  <c r="DS1462" i="2"/>
  <c r="DU1461" i="2"/>
  <c r="DT1461" i="2"/>
  <c r="DS1461" i="2"/>
  <c r="DU1460" i="2"/>
  <c r="DT1460" i="2"/>
  <c r="DS1460" i="2"/>
  <c r="DU1459" i="2"/>
  <c r="DT1459" i="2"/>
  <c r="DS1459" i="2"/>
  <c r="DU1458" i="2"/>
  <c r="DT1458" i="2"/>
  <c r="DS1458" i="2"/>
  <c r="DU1457" i="2"/>
  <c r="DT1457" i="2"/>
  <c r="DS1457" i="2"/>
  <c r="DU1456" i="2"/>
  <c r="DT1456" i="2"/>
  <c r="DS1456" i="2"/>
  <c r="DU1455" i="2"/>
  <c r="DT1455" i="2"/>
  <c r="DS1455" i="2"/>
  <c r="DU1454" i="2"/>
  <c r="DT1454" i="2"/>
  <c r="DS1454" i="2"/>
  <c r="DU1453" i="2"/>
  <c r="DT1453" i="2"/>
  <c r="DS1453" i="2"/>
  <c r="DU1452" i="2"/>
  <c r="DT1452" i="2"/>
  <c r="DS1452" i="2"/>
  <c r="DU1451" i="2"/>
  <c r="DT1451" i="2"/>
  <c r="DS1451" i="2"/>
  <c r="DU1450" i="2"/>
  <c r="DT1450" i="2"/>
  <c r="DS1450" i="2"/>
  <c r="DU1449" i="2"/>
  <c r="DT1449" i="2"/>
  <c r="DS1449" i="2"/>
  <c r="DU1448" i="2"/>
  <c r="DT1448" i="2"/>
  <c r="DS1448" i="2"/>
  <c r="DU1447" i="2"/>
  <c r="DT1447" i="2"/>
  <c r="DS1447" i="2"/>
  <c r="DU1446" i="2"/>
  <c r="DT1446" i="2"/>
  <c r="DS1446" i="2"/>
  <c r="DU1445" i="2"/>
  <c r="DT1445" i="2"/>
  <c r="DS1445" i="2"/>
  <c r="DU1444" i="2"/>
  <c r="DT1444" i="2"/>
  <c r="DS1444" i="2"/>
  <c r="DU1443" i="2"/>
  <c r="DT1443" i="2"/>
  <c r="DS1443" i="2"/>
  <c r="DU1442" i="2"/>
  <c r="DT1442" i="2"/>
  <c r="DS1442" i="2"/>
  <c r="DU1441" i="2"/>
  <c r="DT1441" i="2"/>
  <c r="DS1441" i="2"/>
  <c r="DU1440" i="2"/>
  <c r="DT1440" i="2"/>
  <c r="DS1440" i="2"/>
  <c r="DU1439" i="2"/>
  <c r="DT1439" i="2"/>
  <c r="DS1439" i="2"/>
  <c r="DU1438" i="2"/>
  <c r="DT1438" i="2"/>
  <c r="DS1438" i="2"/>
  <c r="DU1437" i="2"/>
  <c r="DT1437" i="2"/>
  <c r="DS1437" i="2"/>
  <c r="DU1436" i="2"/>
  <c r="DT1436" i="2"/>
  <c r="DS1436" i="2"/>
  <c r="DU1435" i="2"/>
  <c r="DT1435" i="2"/>
  <c r="DS1435" i="2"/>
  <c r="DU1434" i="2"/>
  <c r="DT1434" i="2"/>
  <c r="DS1434" i="2"/>
  <c r="DU1433" i="2"/>
  <c r="DT1433" i="2"/>
  <c r="DS1433" i="2"/>
  <c r="DU1432" i="2"/>
  <c r="DT1432" i="2"/>
  <c r="DS1432" i="2"/>
  <c r="DU1431" i="2"/>
  <c r="DT1431" i="2"/>
  <c r="DS1431" i="2"/>
  <c r="DU1430" i="2"/>
  <c r="DT1430" i="2"/>
  <c r="DS1430" i="2"/>
  <c r="DU1429" i="2"/>
  <c r="DT1429" i="2"/>
  <c r="DS1429" i="2"/>
  <c r="DU1428" i="2"/>
  <c r="DT1428" i="2"/>
  <c r="DS1428" i="2"/>
  <c r="DU1427" i="2"/>
  <c r="DT1427" i="2"/>
  <c r="DS1427" i="2"/>
  <c r="DU1426" i="2"/>
  <c r="DT1426" i="2"/>
  <c r="DS1426" i="2"/>
  <c r="DU1425" i="2"/>
  <c r="DT1425" i="2"/>
  <c r="DS1425" i="2"/>
  <c r="DU1424" i="2"/>
  <c r="DT1424" i="2"/>
  <c r="DS1424" i="2"/>
  <c r="DU1423" i="2"/>
  <c r="DT1423" i="2"/>
  <c r="DS1423" i="2"/>
  <c r="DU1422" i="2"/>
  <c r="DT1422" i="2"/>
  <c r="DS1422" i="2"/>
  <c r="DU1421" i="2"/>
  <c r="DT1421" i="2"/>
  <c r="DS1421" i="2"/>
  <c r="DU1420" i="2"/>
  <c r="DT1420" i="2"/>
  <c r="DS1420" i="2"/>
  <c r="DU1419" i="2"/>
  <c r="DT1419" i="2"/>
  <c r="DS1419" i="2"/>
  <c r="DU1418" i="2"/>
  <c r="DT1418" i="2"/>
  <c r="DS1418" i="2"/>
  <c r="DU1417" i="2"/>
  <c r="DT1417" i="2"/>
  <c r="DS1417" i="2"/>
  <c r="DU1416" i="2"/>
  <c r="DT1416" i="2"/>
  <c r="DS1416" i="2"/>
  <c r="DU1415" i="2"/>
  <c r="DT1415" i="2"/>
  <c r="DS1415" i="2"/>
  <c r="DU1414" i="2"/>
  <c r="DT1414" i="2"/>
  <c r="DS1414" i="2"/>
  <c r="DU1413" i="2"/>
  <c r="DT1413" i="2"/>
  <c r="DS1413" i="2"/>
  <c r="DU1412" i="2"/>
  <c r="DT1412" i="2"/>
  <c r="DS1412" i="2"/>
  <c r="DU1411" i="2"/>
  <c r="DT1411" i="2"/>
  <c r="DS1411" i="2"/>
  <c r="DU1410" i="2"/>
  <c r="DT1410" i="2"/>
  <c r="DS1410" i="2"/>
  <c r="DU1409" i="2"/>
  <c r="DT1409" i="2"/>
  <c r="DS1409" i="2"/>
  <c r="DU1408" i="2"/>
  <c r="DT1408" i="2"/>
  <c r="DS1408" i="2"/>
  <c r="DU1407" i="2"/>
  <c r="DT1407" i="2"/>
  <c r="DS1407" i="2"/>
  <c r="DU1406" i="2"/>
  <c r="DT1406" i="2"/>
  <c r="DS1406" i="2"/>
  <c r="DU1405" i="2"/>
  <c r="DT1405" i="2"/>
  <c r="DS1405" i="2"/>
  <c r="DU1404" i="2"/>
  <c r="DT1404" i="2"/>
  <c r="DS1404" i="2"/>
  <c r="DU1403" i="2"/>
  <c r="DT1403" i="2"/>
  <c r="DS1403" i="2"/>
  <c r="DU1402" i="2"/>
  <c r="DT1402" i="2"/>
  <c r="DS1402" i="2"/>
  <c r="DU1401" i="2"/>
  <c r="DT1401" i="2"/>
  <c r="DS1401" i="2"/>
  <c r="DU1400" i="2"/>
  <c r="DT1400" i="2"/>
  <c r="DS1400" i="2"/>
  <c r="DU1399" i="2"/>
  <c r="DT1399" i="2"/>
  <c r="DS1399" i="2"/>
  <c r="DU1398" i="2"/>
  <c r="DT1398" i="2"/>
  <c r="DS1398" i="2"/>
  <c r="DU1397" i="2"/>
  <c r="DT1397" i="2"/>
  <c r="DS1397" i="2"/>
  <c r="DU1396" i="2"/>
  <c r="DT1396" i="2"/>
  <c r="DS1396" i="2"/>
  <c r="DU1395" i="2"/>
  <c r="DT1395" i="2"/>
  <c r="DS1395" i="2"/>
  <c r="DU1394" i="2"/>
  <c r="DT1394" i="2"/>
  <c r="DS1394" i="2"/>
  <c r="DU1393" i="2"/>
  <c r="DT1393" i="2"/>
  <c r="DS1393" i="2"/>
  <c r="DU1392" i="2"/>
  <c r="DT1392" i="2"/>
  <c r="DS1392" i="2"/>
  <c r="DU1391" i="2"/>
  <c r="DT1391" i="2"/>
  <c r="DS1391" i="2"/>
  <c r="DU1390" i="2"/>
  <c r="DT1390" i="2"/>
  <c r="DS1390" i="2"/>
  <c r="DU1389" i="2"/>
  <c r="DT1389" i="2"/>
  <c r="DS1389" i="2"/>
  <c r="DU1388" i="2"/>
  <c r="DT1388" i="2"/>
  <c r="DS1388" i="2"/>
  <c r="DU1387" i="2"/>
  <c r="DT1387" i="2"/>
  <c r="DS1387" i="2"/>
  <c r="DU1386" i="2"/>
  <c r="DT1386" i="2"/>
  <c r="DS1386" i="2"/>
  <c r="DU1385" i="2"/>
  <c r="DT1385" i="2"/>
  <c r="DS1385" i="2"/>
  <c r="DU1384" i="2"/>
  <c r="DT1384" i="2"/>
  <c r="DS1384" i="2"/>
  <c r="DU1383" i="2"/>
  <c r="DT1383" i="2"/>
  <c r="DS1383" i="2"/>
  <c r="DU1382" i="2"/>
  <c r="DT1382" i="2"/>
  <c r="DS1382" i="2"/>
  <c r="DU1381" i="2"/>
  <c r="DT1381" i="2"/>
  <c r="DS1381" i="2"/>
  <c r="DU1380" i="2"/>
  <c r="DT1380" i="2"/>
  <c r="DS1380" i="2"/>
  <c r="DU1379" i="2"/>
  <c r="DT1379" i="2"/>
  <c r="DS1379" i="2"/>
  <c r="DU1378" i="2"/>
  <c r="DT1378" i="2"/>
  <c r="DS1378" i="2"/>
  <c r="DU1377" i="2"/>
  <c r="DT1377" i="2"/>
  <c r="DS1377" i="2"/>
  <c r="DU1376" i="2"/>
  <c r="DT1376" i="2"/>
  <c r="DS1376" i="2"/>
  <c r="DU1375" i="2"/>
  <c r="DT1375" i="2"/>
  <c r="DS1375" i="2"/>
  <c r="DU1374" i="2"/>
  <c r="DT1374" i="2"/>
  <c r="DS1374" i="2"/>
  <c r="DU1373" i="2"/>
  <c r="DT1373" i="2"/>
  <c r="DS1373" i="2"/>
  <c r="DU1372" i="2"/>
  <c r="DT1372" i="2"/>
  <c r="DS1372" i="2"/>
  <c r="DU1371" i="2"/>
  <c r="DT1371" i="2"/>
  <c r="DS1371" i="2"/>
  <c r="DU1370" i="2"/>
  <c r="DT1370" i="2"/>
  <c r="DS1370" i="2"/>
  <c r="DU1369" i="2"/>
  <c r="DT1369" i="2"/>
  <c r="DS1369" i="2"/>
  <c r="DU1368" i="2"/>
  <c r="DT1368" i="2"/>
  <c r="DS1368" i="2"/>
  <c r="DU1367" i="2"/>
  <c r="DT1367" i="2"/>
  <c r="DS1367" i="2"/>
  <c r="DU1366" i="2"/>
  <c r="DT1366" i="2"/>
  <c r="DS1366" i="2"/>
  <c r="DU1365" i="2"/>
  <c r="DT1365" i="2"/>
  <c r="DS1365" i="2"/>
  <c r="DU1364" i="2"/>
  <c r="DT1364" i="2"/>
  <c r="DS1364" i="2"/>
  <c r="DU1363" i="2"/>
  <c r="DT1363" i="2"/>
  <c r="DS1363" i="2"/>
  <c r="DU1362" i="2"/>
  <c r="DT1362" i="2"/>
  <c r="DS1362" i="2"/>
  <c r="DU1361" i="2"/>
  <c r="DT1361" i="2"/>
  <c r="DS1361" i="2"/>
  <c r="DU1360" i="2"/>
  <c r="DT1360" i="2"/>
  <c r="DS1360" i="2"/>
  <c r="DU1359" i="2"/>
  <c r="DT1359" i="2"/>
  <c r="DS1359" i="2"/>
  <c r="DU1358" i="2"/>
  <c r="DT1358" i="2"/>
  <c r="DS1358" i="2"/>
  <c r="DU1357" i="2"/>
  <c r="DT1357" i="2"/>
  <c r="DS1357" i="2"/>
  <c r="DU1356" i="2"/>
  <c r="DT1356" i="2"/>
  <c r="DS1356" i="2"/>
  <c r="DU1355" i="2"/>
  <c r="DT1355" i="2"/>
  <c r="DS1355" i="2"/>
  <c r="DU1354" i="2"/>
  <c r="DT1354" i="2"/>
  <c r="DS1354" i="2"/>
  <c r="DU1353" i="2"/>
  <c r="DT1353" i="2"/>
  <c r="DS1353" i="2"/>
  <c r="DU1352" i="2"/>
  <c r="DT1352" i="2"/>
  <c r="DS1352" i="2"/>
  <c r="DU1351" i="2"/>
  <c r="DT1351" i="2"/>
  <c r="DS1351" i="2"/>
  <c r="DU1350" i="2"/>
  <c r="DT1350" i="2"/>
  <c r="DS1350" i="2"/>
  <c r="DU1349" i="2"/>
  <c r="DT1349" i="2"/>
  <c r="DS1349" i="2"/>
  <c r="DU1348" i="2"/>
  <c r="DT1348" i="2"/>
  <c r="DS1348" i="2"/>
  <c r="DU1347" i="2"/>
  <c r="DT1347" i="2"/>
  <c r="DS1347" i="2"/>
  <c r="DU1346" i="2"/>
  <c r="DT1346" i="2"/>
  <c r="DS1346" i="2"/>
  <c r="DU1345" i="2"/>
  <c r="DT1345" i="2"/>
  <c r="DS1345" i="2"/>
  <c r="DU1344" i="2"/>
  <c r="DT1344" i="2"/>
  <c r="DS1344" i="2"/>
  <c r="DU1343" i="2"/>
  <c r="DT1343" i="2"/>
  <c r="DS1343" i="2"/>
  <c r="DU1342" i="2"/>
  <c r="DT1342" i="2"/>
  <c r="DS1342" i="2"/>
  <c r="DU1341" i="2"/>
  <c r="DT1341" i="2"/>
  <c r="DS1341" i="2"/>
  <c r="DU1340" i="2"/>
  <c r="DT1340" i="2"/>
  <c r="DS1340" i="2"/>
  <c r="DU1339" i="2"/>
  <c r="DT1339" i="2"/>
  <c r="DS1339" i="2"/>
  <c r="DU1338" i="2"/>
  <c r="DT1338" i="2"/>
  <c r="DS1338" i="2"/>
  <c r="DU1337" i="2"/>
  <c r="DT1337" i="2"/>
  <c r="DS1337" i="2"/>
  <c r="DU1336" i="2"/>
  <c r="DT1336" i="2"/>
  <c r="DS1336" i="2"/>
  <c r="DU1335" i="2"/>
  <c r="DT1335" i="2"/>
  <c r="DS1335" i="2"/>
  <c r="DU1334" i="2"/>
  <c r="DT1334" i="2"/>
  <c r="DS1334" i="2"/>
  <c r="DU1333" i="2"/>
  <c r="DT1333" i="2"/>
  <c r="DS1333" i="2"/>
  <c r="DU1332" i="2"/>
  <c r="DT1332" i="2"/>
  <c r="DS1332" i="2"/>
  <c r="DU1331" i="2"/>
  <c r="DT1331" i="2"/>
  <c r="DS1331" i="2"/>
  <c r="DU1330" i="2"/>
  <c r="DT1330" i="2"/>
  <c r="DS1330" i="2"/>
  <c r="DU1329" i="2"/>
  <c r="DT1329" i="2"/>
  <c r="DS1329" i="2"/>
  <c r="DU1328" i="2"/>
  <c r="DT1328" i="2"/>
  <c r="DS1328" i="2"/>
  <c r="DU1327" i="2"/>
  <c r="DT1327" i="2"/>
  <c r="DS1327" i="2"/>
  <c r="DU1326" i="2"/>
  <c r="DT1326" i="2"/>
  <c r="DS1326" i="2"/>
  <c r="DU1325" i="2"/>
  <c r="DT1325" i="2"/>
  <c r="DS1325" i="2"/>
  <c r="DU1324" i="2"/>
  <c r="DT1324" i="2"/>
  <c r="DS1324" i="2"/>
  <c r="DU1323" i="2"/>
  <c r="DT1323" i="2"/>
  <c r="DS1323" i="2"/>
  <c r="DU1322" i="2"/>
  <c r="DT1322" i="2"/>
  <c r="DS1322" i="2"/>
  <c r="DU1321" i="2"/>
  <c r="DT1321" i="2"/>
  <c r="DS1321" i="2"/>
  <c r="DU1320" i="2"/>
  <c r="DT1320" i="2"/>
  <c r="DS1320" i="2"/>
  <c r="DU1319" i="2"/>
  <c r="DT1319" i="2"/>
  <c r="DS1319" i="2"/>
  <c r="DU1318" i="2"/>
  <c r="DT1318" i="2"/>
  <c r="DS1318" i="2"/>
  <c r="DU1317" i="2"/>
  <c r="DT1317" i="2"/>
  <c r="DS1317" i="2"/>
  <c r="DU1316" i="2"/>
  <c r="DT1316" i="2"/>
  <c r="DS1316" i="2"/>
  <c r="DU1315" i="2"/>
  <c r="DT1315" i="2"/>
  <c r="DS1315" i="2"/>
  <c r="DU1314" i="2"/>
  <c r="DT1314" i="2"/>
  <c r="DS1314" i="2"/>
  <c r="DU1313" i="2"/>
  <c r="DT1313" i="2"/>
  <c r="DS1313" i="2"/>
  <c r="DU1312" i="2"/>
  <c r="DT1312" i="2"/>
  <c r="DS1312" i="2"/>
  <c r="DU1311" i="2"/>
  <c r="DT1311" i="2"/>
  <c r="DS1311" i="2"/>
  <c r="DU1310" i="2"/>
  <c r="DT1310" i="2"/>
  <c r="DS1310" i="2"/>
  <c r="DU1309" i="2"/>
  <c r="DT1309" i="2"/>
  <c r="DS1309" i="2"/>
  <c r="DU1308" i="2"/>
  <c r="DT1308" i="2"/>
  <c r="DS1308" i="2"/>
  <c r="DU1307" i="2"/>
  <c r="DT1307" i="2"/>
  <c r="DS1307" i="2"/>
  <c r="DU1306" i="2"/>
  <c r="DT1306" i="2"/>
  <c r="DS1306" i="2"/>
  <c r="DU1305" i="2"/>
  <c r="DT1305" i="2"/>
  <c r="DS1305" i="2"/>
  <c r="DU1304" i="2"/>
  <c r="DT1304" i="2"/>
  <c r="DS1304" i="2"/>
  <c r="DU1303" i="2"/>
  <c r="DT1303" i="2"/>
  <c r="DS1303" i="2"/>
  <c r="DU1302" i="2"/>
  <c r="DT1302" i="2"/>
  <c r="DS1302" i="2"/>
  <c r="DU1301" i="2"/>
  <c r="DT1301" i="2"/>
  <c r="DS1301" i="2"/>
  <c r="DU1300" i="2"/>
  <c r="DT1300" i="2"/>
  <c r="DS1300" i="2"/>
  <c r="DU1299" i="2"/>
  <c r="DT1299" i="2"/>
  <c r="DS1299" i="2"/>
  <c r="DU1298" i="2"/>
  <c r="DT1298" i="2"/>
  <c r="DS1298" i="2"/>
  <c r="DU1297" i="2"/>
  <c r="DT1297" i="2"/>
  <c r="DS1297" i="2"/>
  <c r="DU1296" i="2"/>
  <c r="DT1296" i="2"/>
  <c r="DS1296" i="2"/>
  <c r="DU1295" i="2"/>
  <c r="DT1295" i="2"/>
  <c r="DS1295" i="2"/>
  <c r="DU1294" i="2"/>
  <c r="DT1294" i="2"/>
  <c r="DS1294" i="2"/>
  <c r="DU1293" i="2"/>
  <c r="DT1293" i="2"/>
  <c r="DS1293" i="2"/>
  <c r="DU1292" i="2"/>
  <c r="DT1292" i="2"/>
  <c r="DS1292" i="2"/>
  <c r="DU1291" i="2"/>
  <c r="DT1291" i="2"/>
  <c r="DS1291" i="2"/>
  <c r="DU1290" i="2"/>
  <c r="DT1290" i="2"/>
  <c r="DS1290" i="2"/>
  <c r="DU1289" i="2"/>
  <c r="DT1289" i="2"/>
  <c r="DS1289" i="2"/>
  <c r="DU1288" i="2"/>
  <c r="DT1288" i="2"/>
  <c r="DS1288" i="2"/>
  <c r="DU1287" i="2"/>
  <c r="DT1287" i="2"/>
  <c r="DS1287" i="2"/>
  <c r="DU1286" i="2"/>
  <c r="DT1286" i="2"/>
  <c r="DS1286" i="2"/>
  <c r="DU1285" i="2"/>
  <c r="DT1285" i="2"/>
  <c r="DS1285" i="2"/>
  <c r="DU1284" i="2"/>
  <c r="DT1284" i="2"/>
  <c r="DS1284" i="2"/>
  <c r="DU1283" i="2"/>
  <c r="DT1283" i="2"/>
  <c r="DS1283" i="2"/>
  <c r="DU1282" i="2"/>
  <c r="DT1282" i="2"/>
  <c r="DS1282" i="2"/>
  <c r="DU1281" i="2"/>
  <c r="DT1281" i="2"/>
  <c r="DS1281" i="2"/>
  <c r="DU1280" i="2"/>
  <c r="DT1280" i="2"/>
  <c r="DS1280" i="2"/>
  <c r="DU1279" i="2"/>
  <c r="DT1279" i="2"/>
  <c r="DS1279" i="2"/>
  <c r="DU1278" i="2"/>
  <c r="DT1278" i="2"/>
  <c r="DS1278" i="2"/>
  <c r="DU1277" i="2"/>
  <c r="DT1277" i="2"/>
  <c r="DS1277" i="2"/>
  <c r="DU1276" i="2"/>
  <c r="DT1276" i="2"/>
  <c r="DS1276" i="2"/>
  <c r="DU1275" i="2"/>
  <c r="DT1275" i="2"/>
  <c r="DS1275" i="2"/>
  <c r="DU1274" i="2"/>
  <c r="DT1274" i="2"/>
  <c r="DS1274" i="2"/>
  <c r="DU1273" i="2"/>
  <c r="DT1273" i="2"/>
  <c r="DS1273" i="2"/>
  <c r="DU1272" i="2"/>
  <c r="DT1272" i="2"/>
  <c r="DS1272" i="2"/>
  <c r="DU1271" i="2"/>
  <c r="DT1271" i="2"/>
  <c r="DS1271" i="2"/>
  <c r="DU1270" i="2"/>
  <c r="DT1270" i="2"/>
  <c r="DS1270" i="2"/>
  <c r="DU1269" i="2"/>
  <c r="DT1269" i="2"/>
  <c r="DS1269" i="2"/>
  <c r="DU1268" i="2"/>
  <c r="DT1268" i="2"/>
  <c r="DS1268" i="2"/>
  <c r="DU1267" i="2"/>
  <c r="DT1267" i="2"/>
  <c r="DS1267" i="2"/>
  <c r="DU1266" i="2"/>
  <c r="DT1266" i="2"/>
  <c r="DS1266" i="2"/>
  <c r="DU1265" i="2"/>
  <c r="DT1265" i="2"/>
  <c r="DS1265" i="2"/>
  <c r="DU1264" i="2"/>
  <c r="DT1264" i="2"/>
  <c r="DS1264" i="2"/>
  <c r="DU1263" i="2"/>
  <c r="DT1263" i="2"/>
  <c r="DS1263" i="2"/>
  <c r="DU1262" i="2"/>
  <c r="DT1262" i="2"/>
  <c r="DS1262" i="2"/>
  <c r="DU1261" i="2"/>
  <c r="DT1261" i="2"/>
  <c r="DS1261" i="2"/>
  <c r="DU1260" i="2"/>
  <c r="DT1260" i="2"/>
  <c r="DS1260" i="2"/>
  <c r="DU1259" i="2"/>
  <c r="DT1259" i="2"/>
  <c r="DS1259" i="2"/>
  <c r="DU1258" i="2"/>
  <c r="DT1258" i="2"/>
  <c r="DS1258" i="2"/>
  <c r="DU1257" i="2"/>
  <c r="DT1257" i="2"/>
  <c r="DS1257" i="2"/>
  <c r="DU1256" i="2"/>
  <c r="DT1256" i="2"/>
  <c r="DS1256" i="2"/>
  <c r="DU1255" i="2"/>
  <c r="DT1255" i="2"/>
  <c r="DS1255" i="2"/>
  <c r="DU1254" i="2"/>
  <c r="DT1254" i="2"/>
  <c r="DS1254" i="2"/>
  <c r="DU1253" i="2"/>
  <c r="DT1253" i="2"/>
  <c r="DS1253" i="2"/>
  <c r="DU1252" i="2"/>
  <c r="DT1252" i="2"/>
  <c r="DS1252" i="2"/>
  <c r="DU1251" i="2"/>
  <c r="DT1251" i="2"/>
  <c r="DS1251" i="2"/>
  <c r="DU1250" i="2"/>
  <c r="DT1250" i="2"/>
  <c r="DS1250" i="2"/>
  <c r="DU1249" i="2"/>
  <c r="DT1249" i="2"/>
  <c r="DS1249" i="2"/>
  <c r="DU1248" i="2"/>
  <c r="DT1248" i="2"/>
  <c r="DS1248" i="2"/>
  <c r="DU1247" i="2"/>
  <c r="DT1247" i="2"/>
  <c r="DS1247" i="2"/>
  <c r="DU1246" i="2"/>
  <c r="DT1246" i="2"/>
  <c r="DS1246" i="2"/>
  <c r="DU1245" i="2"/>
  <c r="DT1245" i="2"/>
  <c r="DS1245" i="2"/>
  <c r="DU1244" i="2"/>
  <c r="DT1244" i="2"/>
  <c r="DS1244" i="2"/>
  <c r="DU1243" i="2"/>
  <c r="DT1243" i="2"/>
  <c r="DS1243" i="2"/>
  <c r="DU1242" i="2"/>
  <c r="DT1242" i="2"/>
  <c r="DS1242" i="2"/>
  <c r="DU1241" i="2"/>
  <c r="DT1241" i="2"/>
  <c r="DS1241" i="2"/>
  <c r="DU1240" i="2"/>
  <c r="DT1240" i="2"/>
  <c r="DS1240" i="2"/>
  <c r="DU1239" i="2"/>
  <c r="DT1239" i="2"/>
  <c r="DS1239" i="2"/>
  <c r="DU1238" i="2"/>
  <c r="DT1238" i="2"/>
  <c r="DS1238" i="2"/>
  <c r="DU1237" i="2"/>
  <c r="DT1237" i="2"/>
  <c r="DS1237" i="2"/>
  <c r="DU1236" i="2"/>
  <c r="DT1236" i="2"/>
  <c r="DS1236" i="2"/>
  <c r="DU1235" i="2"/>
  <c r="DT1235" i="2"/>
  <c r="DS1235" i="2"/>
  <c r="DU1234" i="2"/>
  <c r="DT1234" i="2"/>
  <c r="DS1234" i="2"/>
  <c r="DU1233" i="2"/>
  <c r="DT1233" i="2"/>
  <c r="DS1233" i="2"/>
  <c r="DU1232" i="2"/>
  <c r="DT1232" i="2"/>
  <c r="DS1232" i="2"/>
  <c r="DU1231" i="2"/>
  <c r="DT1231" i="2"/>
  <c r="DS1231" i="2"/>
  <c r="DU1230" i="2"/>
  <c r="DT1230" i="2"/>
  <c r="DS1230" i="2"/>
  <c r="DU1229" i="2"/>
  <c r="DT1229" i="2"/>
  <c r="DS1229" i="2"/>
  <c r="DU1228" i="2"/>
  <c r="DT1228" i="2"/>
  <c r="DS1228" i="2"/>
  <c r="DU1227" i="2"/>
  <c r="DT1227" i="2"/>
  <c r="DS1227" i="2"/>
  <c r="DU1226" i="2"/>
  <c r="DT1226" i="2"/>
  <c r="DS1226" i="2"/>
  <c r="DU1225" i="2"/>
  <c r="DT1225" i="2"/>
  <c r="DS1225" i="2"/>
  <c r="DU1224" i="2"/>
  <c r="DT1224" i="2"/>
  <c r="DS1224" i="2"/>
  <c r="DU1223" i="2"/>
  <c r="DT1223" i="2"/>
  <c r="DS1223" i="2"/>
  <c r="DU1222" i="2"/>
  <c r="DT1222" i="2"/>
  <c r="DS1222" i="2"/>
  <c r="DU1221" i="2"/>
  <c r="DT1221" i="2"/>
  <c r="DS1221" i="2"/>
  <c r="DU1220" i="2"/>
  <c r="DT1220" i="2"/>
  <c r="DS1220" i="2"/>
  <c r="DU1219" i="2"/>
  <c r="DT1219" i="2"/>
  <c r="DS1219" i="2"/>
  <c r="DU1218" i="2"/>
  <c r="DT1218" i="2"/>
  <c r="DS1218" i="2"/>
  <c r="DU1217" i="2"/>
  <c r="DT1217" i="2"/>
  <c r="DS1217" i="2"/>
  <c r="DU1216" i="2"/>
  <c r="DT1216" i="2"/>
  <c r="DS1216" i="2"/>
  <c r="DU1215" i="2"/>
  <c r="DT1215" i="2"/>
  <c r="DS1215" i="2"/>
  <c r="DU1214" i="2"/>
  <c r="DT1214" i="2"/>
  <c r="DS1214" i="2"/>
  <c r="DU1213" i="2"/>
  <c r="DT1213" i="2"/>
  <c r="DS1213" i="2"/>
  <c r="DU1212" i="2"/>
  <c r="DT1212" i="2"/>
  <c r="DS1212" i="2"/>
  <c r="DU1211" i="2"/>
  <c r="DT1211" i="2"/>
  <c r="DS1211" i="2"/>
  <c r="DU1210" i="2"/>
  <c r="DT1210" i="2"/>
  <c r="DS1210" i="2"/>
  <c r="DU1209" i="2"/>
  <c r="DT1209" i="2"/>
  <c r="DS1209" i="2"/>
  <c r="DU1208" i="2"/>
  <c r="DT1208" i="2"/>
  <c r="DS1208" i="2"/>
  <c r="DU1207" i="2"/>
  <c r="DT1207" i="2"/>
  <c r="DS1207" i="2"/>
  <c r="DU1206" i="2"/>
  <c r="DT1206" i="2"/>
  <c r="DS1206" i="2"/>
  <c r="DU1205" i="2"/>
  <c r="DT1205" i="2"/>
  <c r="DS1205" i="2"/>
  <c r="DU1204" i="2"/>
  <c r="DT1204" i="2"/>
  <c r="DS1204" i="2"/>
  <c r="DU1203" i="2"/>
  <c r="DT1203" i="2"/>
  <c r="DS1203" i="2"/>
  <c r="DU1202" i="2"/>
  <c r="DT1202" i="2"/>
  <c r="DS1202" i="2"/>
  <c r="DU1201" i="2"/>
  <c r="DT1201" i="2"/>
  <c r="DS1201" i="2"/>
  <c r="DU1200" i="2"/>
  <c r="DT1200" i="2"/>
  <c r="DS1200" i="2"/>
  <c r="DU1199" i="2"/>
  <c r="DT1199" i="2"/>
  <c r="DS1199" i="2"/>
  <c r="DU1198" i="2"/>
  <c r="DT1198" i="2"/>
  <c r="DS1198" i="2"/>
  <c r="DU1197" i="2"/>
  <c r="DT1197" i="2"/>
  <c r="DS1197" i="2"/>
  <c r="DU1196" i="2"/>
  <c r="DT1196" i="2"/>
  <c r="DS1196" i="2"/>
  <c r="DU1195" i="2"/>
  <c r="DT1195" i="2"/>
  <c r="DS1195" i="2"/>
  <c r="DU1194" i="2"/>
  <c r="DT1194" i="2"/>
  <c r="DS1194" i="2"/>
  <c r="DU1193" i="2"/>
  <c r="DT1193" i="2"/>
  <c r="DS1193" i="2"/>
  <c r="DU1192" i="2"/>
  <c r="DT1192" i="2"/>
  <c r="DS1192" i="2"/>
  <c r="DU1191" i="2"/>
  <c r="DT1191" i="2"/>
  <c r="DS1191" i="2"/>
  <c r="DU1190" i="2"/>
  <c r="DT1190" i="2"/>
  <c r="DS1190" i="2"/>
  <c r="DU1189" i="2"/>
  <c r="DT1189" i="2"/>
  <c r="DS1189" i="2"/>
  <c r="DU1188" i="2"/>
  <c r="DT1188" i="2"/>
  <c r="DS1188" i="2"/>
  <c r="DU1187" i="2"/>
  <c r="DT1187" i="2"/>
  <c r="DS1187" i="2"/>
  <c r="DU1186" i="2"/>
  <c r="DT1186" i="2"/>
  <c r="DS1186" i="2"/>
  <c r="DU1185" i="2"/>
  <c r="DT1185" i="2"/>
  <c r="DS1185" i="2"/>
  <c r="DU1184" i="2"/>
  <c r="DT1184" i="2"/>
  <c r="DS1184" i="2"/>
  <c r="DU1183" i="2"/>
  <c r="DT1183" i="2"/>
  <c r="DS1183" i="2"/>
  <c r="DU1182" i="2"/>
  <c r="DT1182" i="2"/>
  <c r="DS1182" i="2"/>
  <c r="DU1181" i="2"/>
  <c r="DT1181" i="2"/>
  <c r="DS1181" i="2"/>
  <c r="DU1180" i="2"/>
  <c r="DT1180" i="2"/>
  <c r="DS1180" i="2"/>
  <c r="DU1179" i="2"/>
  <c r="DT1179" i="2"/>
  <c r="DS1179" i="2"/>
  <c r="DU1178" i="2"/>
  <c r="DT1178" i="2"/>
  <c r="DS1178" i="2"/>
  <c r="DU1177" i="2"/>
  <c r="DT1177" i="2"/>
  <c r="DS1177" i="2"/>
  <c r="DU1176" i="2"/>
  <c r="DT1176" i="2"/>
  <c r="DS1176" i="2"/>
  <c r="DU1175" i="2"/>
  <c r="DT1175" i="2"/>
  <c r="DS1175" i="2"/>
  <c r="DU1174" i="2"/>
  <c r="DT1174" i="2"/>
  <c r="DS1174" i="2"/>
  <c r="DU1173" i="2"/>
  <c r="DT1173" i="2"/>
  <c r="DS1173" i="2"/>
  <c r="DU1172" i="2"/>
  <c r="DT1172" i="2"/>
  <c r="DS1172" i="2"/>
  <c r="DU1171" i="2"/>
  <c r="DT1171" i="2"/>
  <c r="DS1171" i="2"/>
  <c r="DU1170" i="2"/>
  <c r="DT1170" i="2"/>
  <c r="DS1170" i="2"/>
  <c r="DU1169" i="2"/>
  <c r="DT1169" i="2"/>
  <c r="DS1169" i="2"/>
  <c r="DU1168" i="2"/>
  <c r="DT1168" i="2"/>
  <c r="DS1168" i="2"/>
  <c r="DU1167" i="2"/>
  <c r="DT1167" i="2"/>
  <c r="DS1167" i="2"/>
  <c r="DU1166" i="2"/>
  <c r="DT1166" i="2"/>
  <c r="DS1166" i="2"/>
  <c r="DU1165" i="2"/>
  <c r="DT1165" i="2"/>
  <c r="DS1165" i="2"/>
  <c r="DU1164" i="2"/>
  <c r="DT1164" i="2"/>
  <c r="DS1164" i="2"/>
  <c r="DU1163" i="2"/>
  <c r="DT1163" i="2"/>
  <c r="DS1163" i="2"/>
  <c r="DU1162" i="2"/>
  <c r="DT1162" i="2"/>
  <c r="DS1162" i="2"/>
  <c r="DU1161" i="2"/>
  <c r="DT1161" i="2"/>
  <c r="DS1161" i="2"/>
  <c r="DU1160" i="2"/>
  <c r="DT1160" i="2"/>
  <c r="DS1160" i="2"/>
  <c r="DU1159" i="2"/>
  <c r="DT1159" i="2"/>
  <c r="DS1159" i="2"/>
  <c r="DU1158" i="2"/>
  <c r="DT1158" i="2"/>
  <c r="DS1158" i="2"/>
  <c r="DU1157" i="2"/>
  <c r="DT1157" i="2"/>
  <c r="DS1157" i="2"/>
  <c r="DU1156" i="2"/>
  <c r="DT1156" i="2"/>
  <c r="DS1156" i="2"/>
  <c r="DU1155" i="2"/>
  <c r="DT1155" i="2"/>
  <c r="DS1155" i="2"/>
  <c r="DU1154" i="2"/>
  <c r="DT1154" i="2"/>
  <c r="DS1154" i="2"/>
  <c r="DU1153" i="2"/>
  <c r="DT1153" i="2"/>
  <c r="DS1153" i="2"/>
  <c r="DU1152" i="2"/>
  <c r="DT1152" i="2"/>
  <c r="DS1152" i="2"/>
  <c r="DU1151" i="2"/>
  <c r="DT1151" i="2"/>
  <c r="DS1151" i="2"/>
  <c r="DU1150" i="2"/>
  <c r="DT1150" i="2"/>
  <c r="DS1150" i="2"/>
  <c r="DU1149" i="2"/>
  <c r="DT1149" i="2"/>
  <c r="DS1149" i="2"/>
  <c r="DU1148" i="2"/>
  <c r="DT1148" i="2"/>
  <c r="DS1148" i="2"/>
  <c r="DU1147" i="2"/>
  <c r="DT1147" i="2"/>
  <c r="DS1147" i="2"/>
  <c r="DU1146" i="2"/>
  <c r="DT1146" i="2"/>
  <c r="DS1146" i="2"/>
  <c r="DU1145" i="2"/>
  <c r="DT1145" i="2"/>
  <c r="DS1145" i="2"/>
  <c r="DU1144" i="2"/>
  <c r="DT1144" i="2"/>
  <c r="DS1144" i="2"/>
  <c r="DU1143" i="2"/>
  <c r="DT1143" i="2"/>
  <c r="DS1143" i="2"/>
  <c r="DU1142" i="2"/>
  <c r="DT1142" i="2"/>
  <c r="DS1142" i="2"/>
  <c r="DU1141" i="2"/>
  <c r="DT1141" i="2"/>
  <c r="DS1141" i="2"/>
  <c r="DU1140" i="2"/>
  <c r="DT1140" i="2"/>
  <c r="DS1140" i="2"/>
  <c r="DU1139" i="2"/>
  <c r="DT1139" i="2"/>
  <c r="DS1139" i="2"/>
  <c r="DU1138" i="2"/>
  <c r="DT1138" i="2"/>
  <c r="DS1138" i="2"/>
  <c r="DU1137" i="2"/>
  <c r="DT1137" i="2"/>
  <c r="DS1137" i="2"/>
  <c r="DU1136" i="2"/>
  <c r="DT1136" i="2"/>
  <c r="DS1136" i="2"/>
  <c r="DU1135" i="2"/>
  <c r="DT1135" i="2"/>
  <c r="DS1135" i="2"/>
  <c r="DU1134" i="2"/>
  <c r="DT1134" i="2"/>
  <c r="DS1134" i="2"/>
  <c r="DU1133" i="2"/>
  <c r="DT1133" i="2"/>
  <c r="DS1133" i="2"/>
  <c r="DU1132" i="2"/>
  <c r="DT1132" i="2"/>
  <c r="DS1132" i="2"/>
  <c r="DU1131" i="2"/>
  <c r="DT1131" i="2"/>
  <c r="DS1131" i="2"/>
  <c r="DU1130" i="2"/>
  <c r="DT1130" i="2"/>
  <c r="DS1130" i="2"/>
  <c r="DU1129" i="2"/>
  <c r="DT1129" i="2"/>
  <c r="DS1129" i="2"/>
  <c r="DU1128" i="2"/>
  <c r="DT1128" i="2"/>
  <c r="DS1128" i="2"/>
  <c r="DU1127" i="2"/>
  <c r="DT1127" i="2"/>
  <c r="DS1127" i="2"/>
  <c r="DU1126" i="2"/>
  <c r="DT1126" i="2"/>
  <c r="DS1126" i="2"/>
  <c r="DU1125" i="2"/>
  <c r="DT1125" i="2"/>
  <c r="DS1125" i="2"/>
  <c r="DU1124" i="2"/>
  <c r="DT1124" i="2"/>
  <c r="DS1124" i="2"/>
  <c r="DU1123" i="2"/>
  <c r="DT1123" i="2"/>
  <c r="DS1123" i="2"/>
  <c r="DU1122" i="2"/>
  <c r="DT1122" i="2"/>
  <c r="DS1122" i="2"/>
  <c r="DU1121" i="2"/>
  <c r="DT1121" i="2"/>
  <c r="DS1121" i="2"/>
  <c r="DU1120" i="2"/>
  <c r="DT1120" i="2"/>
  <c r="DS1120" i="2"/>
  <c r="DU1119" i="2"/>
  <c r="DT1119" i="2"/>
  <c r="DS1119" i="2"/>
  <c r="DU1118" i="2"/>
  <c r="DT1118" i="2"/>
  <c r="DS1118" i="2"/>
  <c r="DU1117" i="2"/>
  <c r="DT1117" i="2"/>
  <c r="DS1117" i="2"/>
  <c r="DU1116" i="2"/>
  <c r="DT1116" i="2"/>
  <c r="DS1116" i="2"/>
  <c r="DU1115" i="2"/>
  <c r="DT1115" i="2"/>
  <c r="DS1115" i="2"/>
  <c r="DU1114" i="2"/>
  <c r="DT1114" i="2"/>
  <c r="DS1114" i="2"/>
  <c r="DU1113" i="2"/>
  <c r="DT1113" i="2"/>
  <c r="DS1113" i="2"/>
  <c r="DU1112" i="2"/>
  <c r="DT1112" i="2"/>
  <c r="DS1112" i="2"/>
  <c r="DU1111" i="2"/>
  <c r="DT1111" i="2"/>
  <c r="DS1111" i="2"/>
  <c r="DU1110" i="2"/>
  <c r="DT1110" i="2"/>
  <c r="DS1110" i="2"/>
  <c r="DU1109" i="2"/>
  <c r="DT1109" i="2"/>
  <c r="DS1109" i="2"/>
  <c r="DU1108" i="2"/>
  <c r="DT1108" i="2"/>
  <c r="DS1108" i="2"/>
  <c r="DU1107" i="2"/>
  <c r="DT1107" i="2"/>
  <c r="DS1107" i="2"/>
  <c r="DU1106" i="2"/>
  <c r="DT1106" i="2"/>
  <c r="DS1106" i="2"/>
  <c r="DU1105" i="2"/>
  <c r="DT1105" i="2"/>
  <c r="DS1105" i="2"/>
  <c r="DU1104" i="2"/>
  <c r="DT1104" i="2"/>
  <c r="DS1104" i="2"/>
  <c r="DU1103" i="2"/>
  <c r="DT1103" i="2"/>
  <c r="DS1103" i="2"/>
  <c r="DU1102" i="2"/>
  <c r="DT1102" i="2"/>
  <c r="DS1102" i="2"/>
  <c r="DU1101" i="2"/>
  <c r="DT1101" i="2"/>
  <c r="DS1101" i="2"/>
  <c r="DU1100" i="2"/>
  <c r="DT1100" i="2"/>
  <c r="DS1100" i="2"/>
  <c r="DU1099" i="2"/>
  <c r="DT1099" i="2"/>
  <c r="DS1099" i="2"/>
  <c r="DU1098" i="2"/>
  <c r="DT1098" i="2"/>
  <c r="DS1098" i="2"/>
  <c r="DU1097" i="2"/>
  <c r="DT1097" i="2"/>
  <c r="DS1097" i="2"/>
  <c r="DU1096" i="2"/>
  <c r="DT1096" i="2"/>
  <c r="DS1096" i="2"/>
  <c r="DU1095" i="2"/>
  <c r="DT1095" i="2"/>
  <c r="DS1095" i="2"/>
  <c r="DU1094" i="2"/>
  <c r="DT1094" i="2"/>
  <c r="DS1094" i="2"/>
  <c r="DU1093" i="2"/>
  <c r="DT1093" i="2"/>
  <c r="DS1093" i="2"/>
  <c r="DU1092" i="2"/>
  <c r="DT1092" i="2"/>
  <c r="DS1092" i="2"/>
  <c r="DU1091" i="2"/>
  <c r="DT1091" i="2"/>
  <c r="DS1091" i="2"/>
  <c r="DU1090" i="2"/>
  <c r="DT1090" i="2"/>
  <c r="DS1090" i="2"/>
  <c r="DU1089" i="2"/>
  <c r="DT1089" i="2"/>
  <c r="DS1089" i="2"/>
  <c r="DU1088" i="2"/>
  <c r="DT1088" i="2"/>
  <c r="DS1088" i="2"/>
  <c r="DU1087" i="2"/>
  <c r="DT1087" i="2"/>
  <c r="DS1087" i="2"/>
  <c r="DU1086" i="2"/>
  <c r="DT1086" i="2"/>
  <c r="DS1086" i="2"/>
  <c r="DU1085" i="2"/>
  <c r="DT1085" i="2"/>
  <c r="DS1085" i="2"/>
  <c r="DU1084" i="2"/>
  <c r="DT1084" i="2"/>
  <c r="DS1084" i="2"/>
  <c r="DU1083" i="2"/>
  <c r="DT1083" i="2"/>
  <c r="DS1083" i="2"/>
  <c r="DU1082" i="2"/>
  <c r="DT1082" i="2"/>
  <c r="DS1082" i="2"/>
  <c r="DU1081" i="2"/>
  <c r="DT1081" i="2"/>
  <c r="DS1081" i="2"/>
  <c r="DU1080" i="2"/>
  <c r="DT1080" i="2"/>
  <c r="DS1080" i="2"/>
  <c r="DU1079" i="2"/>
  <c r="DT1079" i="2"/>
  <c r="DS1079" i="2"/>
  <c r="DU1078" i="2"/>
  <c r="DT1078" i="2"/>
  <c r="DS1078" i="2"/>
  <c r="DU1077" i="2"/>
  <c r="DT1077" i="2"/>
  <c r="DS1077" i="2"/>
  <c r="DU1076" i="2"/>
  <c r="DT1076" i="2"/>
  <c r="DS1076" i="2"/>
  <c r="DU1075" i="2"/>
  <c r="DT1075" i="2"/>
  <c r="DS1075" i="2"/>
  <c r="DU1074" i="2"/>
  <c r="DT1074" i="2"/>
  <c r="DS1074" i="2"/>
  <c r="DU1073" i="2"/>
  <c r="DT1073" i="2"/>
  <c r="DS1073" i="2"/>
  <c r="DU1072" i="2"/>
  <c r="DT1072" i="2"/>
  <c r="DS1072" i="2"/>
  <c r="DU1071" i="2"/>
  <c r="DT1071" i="2"/>
  <c r="DS1071" i="2"/>
  <c r="DU1070" i="2"/>
  <c r="DT1070" i="2"/>
  <c r="DS1070" i="2"/>
  <c r="DU1069" i="2"/>
  <c r="DT1069" i="2"/>
  <c r="DS1069" i="2"/>
  <c r="DU1068" i="2"/>
  <c r="DT1068" i="2"/>
  <c r="DS1068" i="2"/>
  <c r="DU1067" i="2"/>
  <c r="DT1067" i="2"/>
  <c r="DS1067" i="2"/>
  <c r="DU1066" i="2"/>
  <c r="DT1066" i="2"/>
  <c r="DS1066" i="2"/>
  <c r="DU1065" i="2"/>
  <c r="DT1065" i="2"/>
  <c r="DS1065" i="2"/>
  <c r="DU1064" i="2"/>
  <c r="DT1064" i="2"/>
  <c r="DS1064" i="2"/>
  <c r="DU1063" i="2"/>
  <c r="DT1063" i="2"/>
  <c r="DS1063" i="2"/>
  <c r="DU1062" i="2"/>
  <c r="DT1062" i="2"/>
  <c r="DS1062" i="2"/>
  <c r="DU1061" i="2"/>
  <c r="DT1061" i="2"/>
  <c r="DS1061" i="2"/>
  <c r="DU1060" i="2"/>
  <c r="DT1060" i="2"/>
  <c r="DS1060" i="2"/>
  <c r="DU1059" i="2"/>
  <c r="DT1059" i="2"/>
  <c r="DS1059" i="2"/>
  <c r="DU1058" i="2"/>
  <c r="DT1058" i="2"/>
  <c r="DS1058" i="2"/>
  <c r="DU1057" i="2"/>
  <c r="DT1057" i="2"/>
  <c r="DS1057" i="2"/>
  <c r="DU1056" i="2"/>
  <c r="DT1056" i="2"/>
  <c r="DS1056" i="2"/>
  <c r="DU1055" i="2"/>
  <c r="DT1055" i="2"/>
  <c r="DS1055" i="2"/>
  <c r="DU1054" i="2"/>
  <c r="DT1054" i="2"/>
  <c r="DS1054" i="2"/>
  <c r="DU1053" i="2"/>
  <c r="DT1053" i="2"/>
  <c r="DS1053" i="2"/>
  <c r="DU1052" i="2"/>
  <c r="DT1052" i="2"/>
  <c r="DS1052" i="2"/>
  <c r="DU1051" i="2"/>
  <c r="DT1051" i="2"/>
  <c r="DS1051" i="2"/>
  <c r="DU1050" i="2"/>
  <c r="DT1050" i="2"/>
  <c r="DS1050" i="2"/>
  <c r="DU1049" i="2"/>
  <c r="DT1049" i="2"/>
  <c r="DS1049" i="2"/>
  <c r="DU1048" i="2"/>
  <c r="DT1048" i="2"/>
  <c r="DS1048" i="2"/>
  <c r="DU1047" i="2"/>
  <c r="DT1047" i="2"/>
  <c r="DS1047" i="2"/>
  <c r="DU1046" i="2"/>
  <c r="DT1046" i="2"/>
  <c r="DS1046" i="2"/>
  <c r="DU1045" i="2"/>
  <c r="DT1045" i="2"/>
  <c r="DS1045" i="2"/>
  <c r="DU1044" i="2"/>
  <c r="DT1044" i="2"/>
  <c r="DS1044" i="2"/>
  <c r="DU1043" i="2"/>
  <c r="DT1043" i="2"/>
  <c r="DS1043" i="2"/>
  <c r="DU1042" i="2"/>
  <c r="DT1042" i="2"/>
  <c r="DS1042" i="2"/>
  <c r="DU1041" i="2"/>
  <c r="DT1041" i="2"/>
  <c r="DS1041" i="2"/>
  <c r="DU1040" i="2"/>
  <c r="DT1040" i="2"/>
  <c r="DS1040" i="2"/>
  <c r="DU1039" i="2"/>
  <c r="DT1039" i="2"/>
  <c r="DS1039" i="2"/>
  <c r="DU1038" i="2"/>
  <c r="DT1038" i="2"/>
  <c r="DS1038" i="2"/>
  <c r="DU1037" i="2"/>
  <c r="DT1037" i="2"/>
  <c r="DS1037" i="2"/>
  <c r="DU1036" i="2"/>
  <c r="DT1036" i="2"/>
  <c r="DS1036" i="2"/>
  <c r="DU1035" i="2"/>
  <c r="DT1035" i="2"/>
  <c r="DS1035" i="2"/>
  <c r="DU1034" i="2"/>
  <c r="DT1034" i="2"/>
  <c r="DS1034" i="2"/>
  <c r="DU1033" i="2"/>
  <c r="DT1033" i="2"/>
  <c r="DS1033" i="2"/>
  <c r="DU1032" i="2"/>
  <c r="DT1032" i="2"/>
  <c r="DS1032" i="2"/>
  <c r="DU1031" i="2"/>
  <c r="DT1031" i="2"/>
  <c r="DS1031" i="2"/>
  <c r="DU1030" i="2"/>
  <c r="DT1030" i="2"/>
  <c r="DS1030" i="2"/>
  <c r="DU1029" i="2"/>
  <c r="DT1029" i="2"/>
  <c r="DS1029" i="2"/>
  <c r="DU1028" i="2"/>
  <c r="DT1028" i="2"/>
  <c r="DS1028" i="2"/>
  <c r="DU1027" i="2"/>
  <c r="DT1027" i="2"/>
  <c r="DS1027" i="2"/>
  <c r="DU1026" i="2"/>
  <c r="DT1026" i="2"/>
  <c r="DS1026" i="2"/>
  <c r="DU1025" i="2"/>
  <c r="DT1025" i="2"/>
  <c r="DS1025" i="2"/>
  <c r="DU1024" i="2"/>
  <c r="DT1024" i="2"/>
  <c r="DS1024" i="2"/>
  <c r="DU1023" i="2"/>
  <c r="DT1023" i="2"/>
  <c r="DS1023" i="2"/>
  <c r="DU1022" i="2"/>
  <c r="DT1022" i="2"/>
  <c r="DS1022" i="2"/>
  <c r="DU1021" i="2"/>
  <c r="DT1021" i="2"/>
  <c r="DS1021" i="2"/>
  <c r="DU1020" i="2"/>
  <c r="DT1020" i="2"/>
  <c r="DS1020" i="2"/>
  <c r="DU1019" i="2"/>
  <c r="DT1019" i="2"/>
  <c r="DS1019" i="2"/>
  <c r="DU1018" i="2"/>
  <c r="DT1018" i="2"/>
  <c r="DS1018" i="2"/>
  <c r="DU1017" i="2"/>
  <c r="DT1017" i="2"/>
  <c r="DS1017" i="2"/>
  <c r="DU1016" i="2"/>
  <c r="DT1016" i="2"/>
  <c r="DS1016" i="2"/>
  <c r="DU1015" i="2"/>
  <c r="DT1015" i="2"/>
  <c r="DS1015" i="2"/>
  <c r="DU1014" i="2"/>
  <c r="DT1014" i="2"/>
  <c r="DS1014" i="2"/>
  <c r="DU1013" i="2"/>
  <c r="DT1013" i="2"/>
  <c r="DS1013" i="2"/>
  <c r="DU1012" i="2"/>
  <c r="DT1012" i="2"/>
  <c r="DS1012" i="2"/>
  <c r="DU1011" i="2"/>
  <c r="DT1011" i="2"/>
  <c r="DS1011" i="2"/>
  <c r="DU1010" i="2"/>
  <c r="DT1010" i="2"/>
  <c r="DS1010" i="2"/>
  <c r="DU1009" i="2"/>
  <c r="DT1009" i="2"/>
  <c r="DS1009" i="2"/>
  <c r="DU1008" i="2"/>
  <c r="DT1008" i="2"/>
  <c r="DS1008" i="2"/>
  <c r="DU1007" i="2"/>
  <c r="DT1007" i="2"/>
  <c r="DS1007" i="2"/>
  <c r="DU1006" i="2"/>
  <c r="DT1006" i="2"/>
  <c r="DS1006" i="2"/>
  <c r="DU1005" i="2"/>
  <c r="DT1005" i="2"/>
  <c r="DS1005" i="2"/>
  <c r="DU1004" i="2"/>
  <c r="DT1004" i="2"/>
  <c r="DS1004" i="2"/>
  <c r="DU1003" i="2"/>
  <c r="DT1003" i="2"/>
  <c r="DS1003" i="2"/>
  <c r="DU1002" i="2"/>
  <c r="DT1002" i="2"/>
  <c r="DS1002" i="2"/>
  <c r="DU1001" i="2"/>
  <c r="DT1001" i="2"/>
  <c r="DS1001" i="2"/>
  <c r="DU1000" i="2"/>
  <c r="DT1000" i="2"/>
  <c r="DS1000" i="2"/>
  <c r="DU999" i="2"/>
  <c r="DT999" i="2"/>
  <c r="DS999" i="2"/>
  <c r="DU998" i="2"/>
  <c r="DT998" i="2"/>
  <c r="DS998" i="2"/>
  <c r="DU997" i="2"/>
  <c r="DT997" i="2"/>
  <c r="DS997" i="2"/>
  <c r="DU996" i="2"/>
  <c r="DT996" i="2"/>
  <c r="DS996" i="2"/>
  <c r="DU995" i="2"/>
  <c r="DT995" i="2"/>
  <c r="DS995" i="2"/>
  <c r="DU994" i="2"/>
  <c r="DT994" i="2"/>
  <c r="DS994" i="2"/>
  <c r="DU993" i="2"/>
  <c r="DT993" i="2"/>
  <c r="DS993" i="2"/>
  <c r="DU992" i="2"/>
  <c r="DT992" i="2"/>
  <c r="DS992" i="2"/>
  <c r="DU991" i="2"/>
  <c r="DT991" i="2"/>
  <c r="DS991" i="2"/>
  <c r="DU990" i="2"/>
  <c r="DT990" i="2"/>
  <c r="DS990" i="2"/>
  <c r="DU989" i="2"/>
  <c r="DT989" i="2"/>
  <c r="DS989" i="2"/>
  <c r="DU988" i="2"/>
  <c r="DT988" i="2"/>
  <c r="DS988" i="2"/>
  <c r="DU987" i="2"/>
  <c r="DT987" i="2"/>
  <c r="DS987" i="2"/>
  <c r="DU986" i="2"/>
  <c r="DT986" i="2"/>
  <c r="DS986" i="2"/>
  <c r="DU985" i="2"/>
  <c r="DT985" i="2"/>
  <c r="DS985" i="2"/>
  <c r="DU984" i="2"/>
  <c r="DT984" i="2"/>
  <c r="DS984" i="2"/>
  <c r="DU983" i="2"/>
  <c r="DT983" i="2"/>
  <c r="DS983" i="2"/>
  <c r="DU982" i="2"/>
  <c r="DT982" i="2"/>
  <c r="DS982" i="2"/>
  <c r="DU981" i="2"/>
  <c r="DT981" i="2"/>
  <c r="DS981" i="2"/>
  <c r="DU980" i="2"/>
  <c r="DT980" i="2"/>
  <c r="DS980" i="2"/>
  <c r="DU979" i="2"/>
  <c r="DT979" i="2"/>
  <c r="DS979" i="2"/>
  <c r="DU978" i="2"/>
  <c r="DT978" i="2"/>
  <c r="DS978" i="2"/>
  <c r="DU977" i="2"/>
  <c r="DT977" i="2"/>
  <c r="DS977" i="2"/>
  <c r="DU976" i="2"/>
  <c r="DT976" i="2"/>
  <c r="DS976" i="2"/>
  <c r="DU975" i="2"/>
  <c r="DT975" i="2"/>
  <c r="DS975" i="2"/>
  <c r="DU974" i="2"/>
  <c r="DT974" i="2"/>
  <c r="DS974" i="2"/>
  <c r="DU973" i="2"/>
  <c r="DT973" i="2"/>
  <c r="DS973" i="2"/>
  <c r="DU972" i="2"/>
  <c r="DT972" i="2"/>
  <c r="DS972" i="2"/>
  <c r="DU971" i="2"/>
  <c r="DT971" i="2"/>
  <c r="DS971" i="2"/>
  <c r="DU970" i="2"/>
  <c r="DT970" i="2"/>
  <c r="DS970" i="2"/>
  <c r="DU969" i="2"/>
  <c r="DT969" i="2"/>
  <c r="DS969" i="2"/>
  <c r="DU968" i="2"/>
  <c r="DT968" i="2"/>
  <c r="DS968" i="2"/>
  <c r="DU967" i="2"/>
  <c r="DT967" i="2"/>
  <c r="DS967" i="2"/>
  <c r="DU966" i="2"/>
  <c r="DT966" i="2"/>
  <c r="DS966" i="2"/>
  <c r="DU965" i="2"/>
  <c r="DT965" i="2"/>
  <c r="DS965" i="2"/>
  <c r="DU964" i="2"/>
  <c r="DT964" i="2"/>
  <c r="DS964" i="2"/>
  <c r="DU963" i="2"/>
  <c r="DT963" i="2"/>
  <c r="DS963" i="2"/>
  <c r="DU962" i="2"/>
  <c r="DT962" i="2"/>
  <c r="DS962" i="2"/>
  <c r="DU961" i="2"/>
  <c r="DT961" i="2"/>
  <c r="DS961" i="2"/>
  <c r="DU960" i="2"/>
  <c r="DT960" i="2"/>
  <c r="DS960" i="2"/>
  <c r="DU959" i="2"/>
  <c r="DT959" i="2"/>
  <c r="DS959" i="2"/>
  <c r="DU958" i="2"/>
  <c r="DT958" i="2"/>
  <c r="DS958" i="2"/>
  <c r="DU957" i="2"/>
  <c r="DT957" i="2"/>
  <c r="DS957" i="2"/>
  <c r="DU956" i="2"/>
  <c r="DT956" i="2"/>
  <c r="DS956" i="2"/>
  <c r="DU955" i="2"/>
  <c r="DT955" i="2"/>
  <c r="DS955" i="2"/>
  <c r="DU954" i="2"/>
  <c r="DT954" i="2"/>
  <c r="DS954" i="2"/>
  <c r="DU953" i="2"/>
  <c r="DT953" i="2"/>
  <c r="DS953" i="2"/>
  <c r="DU952" i="2"/>
  <c r="DT952" i="2"/>
  <c r="DS952" i="2"/>
  <c r="DU951" i="2"/>
  <c r="DT951" i="2"/>
  <c r="DS951" i="2"/>
  <c r="DU950" i="2"/>
  <c r="DT950" i="2"/>
  <c r="DS950" i="2"/>
  <c r="DU949" i="2"/>
  <c r="DT949" i="2"/>
  <c r="DS949" i="2"/>
  <c r="DU948" i="2"/>
  <c r="DT948" i="2"/>
  <c r="DS948" i="2"/>
  <c r="DU947" i="2"/>
  <c r="DT947" i="2"/>
  <c r="DS947" i="2"/>
  <c r="DU946" i="2"/>
  <c r="DT946" i="2"/>
  <c r="DS946" i="2"/>
  <c r="DU945" i="2"/>
  <c r="DT945" i="2"/>
  <c r="DS945" i="2"/>
  <c r="DU944" i="2"/>
  <c r="DT944" i="2"/>
  <c r="DS944" i="2"/>
  <c r="DU943" i="2"/>
  <c r="DT943" i="2"/>
  <c r="DS943" i="2"/>
  <c r="DU942" i="2"/>
  <c r="DT942" i="2"/>
  <c r="DS942" i="2"/>
  <c r="DU941" i="2"/>
  <c r="DT941" i="2"/>
  <c r="DS941" i="2"/>
  <c r="DU940" i="2"/>
  <c r="DT940" i="2"/>
  <c r="DS940" i="2"/>
  <c r="DU939" i="2"/>
  <c r="DT939" i="2"/>
  <c r="DS939" i="2"/>
  <c r="DU938" i="2"/>
  <c r="DT938" i="2"/>
  <c r="DS938" i="2"/>
  <c r="DU937" i="2"/>
  <c r="DT937" i="2"/>
  <c r="DS937" i="2"/>
  <c r="DU936" i="2"/>
  <c r="DT936" i="2"/>
  <c r="DS936" i="2"/>
  <c r="DU935" i="2"/>
  <c r="DT935" i="2"/>
  <c r="DS935" i="2"/>
  <c r="DU934" i="2"/>
  <c r="DT934" i="2"/>
  <c r="DS934" i="2"/>
  <c r="DU933" i="2"/>
  <c r="DT933" i="2"/>
  <c r="DS933" i="2"/>
  <c r="DU932" i="2"/>
  <c r="DT932" i="2"/>
  <c r="DS932" i="2"/>
  <c r="DU931" i="2"/>
  <c r="DT931" i="2"/>
  <c r="DS931" i="2"/>
  <c r="DU930" i="2"/>
  <c r="DT930" i="2"/>
  <c r="DS930" i="2"/>
  <c r="DU929" i="2"/>
  <c r="DT929" i="2"/>
  <c r="DS929" i="2"/>
  <c r="DU928" i="2"/>
  <c r="DT928" i="2"/>
  <c r="DS928" i="2"/>
  <c r="DU927" i="2"/>
  <c r="DT927" i="2"/>
  <c r="DS927" i="2"/>
  <c r="DU926" i="2"/>
  <c r="DT926" i="2"/>
  <c r="DS926" i="2"/>
  <c r="DU925" i="2"/>
  <c r="DT925" i="2"/>
  <c r="DS925" i="2"/>
  <c r="DU924" i="2"/>
  <c r="DT924" i="2"/>
  <c r="DS924" i="2"/>
  <c r="DU923" i="2"/>
  <c r="DT923" i="2"/>
  <c r="DS923" i="2"/>
  <c r="DU922" i="2"/>
  <c r="DT922" i="2"/>
  <c r="DS922" i="2"/>
  <c r="DU921" i="2"/>
  <c r="DT921" i="2"/>
  <c r="DS921" i="2"/>
  <c r="DU920" i="2"/>
  <c r="DT920" i="2"/>
  <c r="DS920" i="2"/>
  <c r="DU919" i="2"/>
  <c r="DT919" i="2"/>
  <c r="DS919" i="2"/>
  <c r="DU918" i="2"/>
  <c r="DT918" i="2"/>
  <c r="DS918" i="2"/>
  <c r="DU917" i="2"/>
  <c r="DT917" i="2"/>
  <c r="DS917" i="2"/>
  <c r="DU916" i="2"/>
  <c r="DT916" i="2"/>
  <c r="DS916" i="2"/>
  <c r="DU915" i="2"/>
  <c r="DT915" i="2"/>
  <c r="DS915" i="2"/>
  <c r="DU914" i="2"/>
  <c r="DT914" i="2"/>
  <c r="DS914" i="2"/>
  <c r="DU913" i="2"/>
  <c r="DT913" i="2"/>
  <c r="DS913" i="2"/>
  <c r="DU912" i="2"/>
  <c r="DT912" i="2"/>
  <c r="DS912" i="2"/>
  <c r="DU911" i="2"/>
  <c r="DT911" i="2"/>
  <c r="DS911" i="2"/>
  <c r="DU910" i="2"/>
  <c r="DT910" i="2"/>
  <c r="DS910" i="2"/>
  <c r="DU909" i="2"/>
  <c r="DT909" i="2"/>
  <c r="DS909" i="2"/>
  <c r="DU908" i="2"/>
  <c r="DT908" i="2"/>
  <c r="DS908" i="2"/>
  <c r="DU907" i="2"/>
  <c r="DT907" i="2"/>
  <c r="DS907" i="2"/>
  <c r="DU906" i="2"/>
  <c r="DT906" i="2"/>
  <c r="DS906" i="2"/>
  <c r="DU905" i="2"/>
  <c r="DT905" i="2"/>
  <c r="DS905" i="2"/>
  <c r="DU904" i="2"/>
  <c r="DT904" i="2"/>
  <c r="DS904" i="2"/>
  <c r="DU903" i="2"/>
  <c r="DT903" i="2"/>
  <c r="DS903" i="2"/>
  <c r="DU902" i="2"/>
  <c r="DT902" i="2"/>
  <c r="DS902" i="2"/>
  <c r="DU901" i="2"/>
  <c r="DT901" i="2"/>
  <c r="DS901" i="2"/>
  <c r="DU900" i="2"/>
  <c r="DT900" i="2"/>
  <c r="DS900" i="2"/>
  <c r="DU899" i="2"/>
  <c r="DT899" i="2"/>
  <c r="DS899" i="2"/>
  <c r="DU898" i="2"/>
  <c r="DT898" i="2"/>
  <c r="DS898" i="2"/>
  <c r="DU897" i="2"/>
  <c r="DT897" i="2"/>
  <c r="DS897" i="2"/>
  <c r="DU896" i="2"/>
  <c r="DT896" i="2"/>
  <c r="DS896" i="2"/>
  <c r="DU895" i="2"/>
  <c r="DT895" i="2"/>
  <c r="DS895" i="2"/>
  <c r="DU894" i="2"/>
  <c r="DT894" i="2"/>
  <c r="DS894" i="2"/>
  <c r="DU893" i="2"/>
  <c r="DT893" i="2"/>
  <c r="DS893" i="2"/>
  <c r="DU892" i="2"/>
  <c r="DT892" i="2"/>
  <c r="DS892" i="2"/>
  <c r="DU891" i="2"/>
  <c r="DT891" i="2"/>
  <c r="DS891" i="2"/>
  <c r="DU890" i="2"/>
  <c r="DT890" i="2"/>
  <c r="DS890" i="2"/>
  <c r="DU889" i="2"/>
  <c r="DT889" i="2"/>
  <c r="DS889" i="2"/>
  <c r="DU888" i="2"/>
  <c r="DT888" i="2"/>
  <c r="DS888" i="2"/>
  <c r="DU887" i="2"/>
  <c r="DT887" i="2"/>
  <c r="DS887" i="2"/>
  <c r="DU886" i="2"/>
  <c r="DT886" i="2"/>
  <c r="DS886" i="2"/>
  <c r="DU885" i="2"/>
  <c r="DT885" i="2"/>
  <c r="DS885" i="2"/>
  <c r="DU884" i="2"/>
  <c r="DT884" i="2"/>
  <c r="DS884" i="2"/>
  <c r="DU883" i="2"/>
  <c r="DT883" i="2"/>
  <c r="DS883" i="2"/>
  <c r="DU882" i="2"/>
  <c r="DT882" i="2"/>
  <c r="DS882" i="2"/>
  <c r="DU881" i="2"/>
  <c r="DT881" i="2"/>
  <c r="DS881" i="2"/>
  <c r="DU880" i="2"/>
  <c r="DT880" i="2"/>
  <c r="DS880" i="2"/>
  <c r="DU879" i="2"/>
  <c r="DT879" i="2"/>
  <c r="DS879" i="2"/>
  <c r="DU878" i="2"/>
  <c r="DT878" i="2"/>
  <c r="DS878" i="2"/>
  <c r="DU877" i="2"/>
  <c r="DT877" i="2"/>
  <c r="DS877" i="2"/>
  <c r="DU876" i="2"/>
  <c r="DT876" i="2"/>
  <c r="DS876" i="2"/>
  <c r="DU875" i="2"/>
  <c r="DT875" i="2"/>
  <c r="DS875" i="2"/>
  <c r="DU874" i="2"/>
  <c r="DT874" i="2"/>
  <c r="DS874" i="2"/>
  <c r="DU873" i="2"/>
  <c r="DT873" i="2"/>
  <c r="DS873" i="2"/>
  <c r="DU872" i="2"/>
  <c r="DT872" i="2"/>
  <c r="DS872" i="2"/>
  <c r="DU871" i="2"/>
  <c r="DT871" i="2"/>
  <c r="DS871" i="2"/>
  <c r="DU870" i="2"/>
  <c r="DT870" i="2"/>
  <c r="DS870" i="2"/>
  <c r="DU869" i="2"/>
  <c r="DT869" i="2"/>
  <c r="DS869" i="2"/>
  <c r="DU868" i="2"/>
  <c r="DT868" i="2"/>
  <c r="DS868" i="2"/>
  <c r="DU867" i="2"/>
  <c r="DT867" i="2"/>
  <c r="DS867" i="2"/>
  <c r="DU866" i="2"/>
  <c r="DT866" i="2"/>
  <c r="DS866" i="2"/>
  <c r="DU865" i="2"/>
  <c r="DT865" i="2"/>
  <c r="DS865" i="2"/>
  <c r="DU864" i="2"/>
  <c r="DT864" i="2"/>
  <c r="DS864" i="2"/>
  <c r="DU863" i="2"/>
  <c r="DT863" i="2"/>
  <c r="DS863" i="2"/>
  <c r="DU862" i="2"/>
  <c r="DT862" i="2"/>
  <c r="DS862" i="2"/>
  <c r="DU861" i="2"/>
  <c r="DT861" i="2"/>
  <c r="DS861" i="2"/>
  <c r="DU860" i="2"/>
  <c r="DT860" i="2"/>
  <c r="DS860" i="2"/>
  <c r="DU859" i="2"/>
  <c r="DT859" i="2"/>
  <c r="DS859" i="2"/>
  <c r="DU858" i="2"/>
  <c r="DT858" i="2"/>
  <c r="DS858" i="2"/>
  <c r="DU857" i="2"/>
  <c r="DT857" i="2"/>
  <c r="DS857" i="2"/>
  <c r="DU856" i="2"/>
  <c r="DT856" i="2"/>
  <c r="DS856" i="2"/>
  <c r="DU855" i="2"/>
  <c r="DT855" i="2"/>
  <c r="DS855" i="2"/>
  <c r="DU854" i="2"/>
  <c r="DT854" i="2"/>
  <c r="DS854" i="2"/>
  <c r="DU853" i="2"/>
  <c r="DT853" i="2"/>
  <c r="DS853" i="2"/>
  <c r="DU852" i="2"/>
  <c r="DT852" i="2"/>
  <c r="DS852" i="2"/>
  <c r="DU851" i="2"/>
  <c r="DT851" i="2"/>
  <c r="DS851" i="2"/>
  <c r="DU850" i="2"/>
  <c r="DT850" i="2"/>
  <c r="DS850" i="2"/>
  <c r="DU849" i="2"/>
  <c r="DT849" i="2"/>
  <c r="DS849" i="2"/>
  <c r="DU848" i="2"/>
  <c r="DT848" i="2"/>
  <c r="DS848" i="2"/>
  <c r="DU847" i="2"/>
  <c r="DT847" i="2"/>
  <c r="DS847" i="2"/>
  <c r="DU846" i="2"/>
  <c r="DT846" i="2"/>
  <c r="DS846" i="2"/>
  <c r="DU845" i="2"/>
  <c r="DT845" i="2"/>
  <c r="DS845" i="2"/>
  <c r="DU844" i="2"/>
  <c r="DT844" i="2"/>
  <c r="DS844" i="2"/>
  <c r="DU843" i="2"/>
  <c r="DT843" i="2"/>
  <c r="DS843" i="2"/>
  <c r="DU842" i="2"/>
  <c r="DT842" i="2"/>
  <c r="DS842" i="2"/>
  <c r="DU841" i="2"/>
  <c r="DT841" i="2"/>
  <c r="DS841" i="2"/>
  <c r="DU840" i="2"/>
  <c r="DT840" i="2"/>
  <c r="DS840" i="2"/>
  <c r="DU839" i="2"/>
  <c r="DT839" i="2"/>
  <c r="DS839" i="2"/>
  <c r="DU838" i="2"/>
  <c r="DT838" i="2"/>
  <c r="DS838" i="2"/>
  <c r="DU837" i="2"/>
  <c r="DT837" i="2"/>
  <c r="DS837" i="2"/>
  <c r="DU836" i="2"/>
  <c r="DT836" i="2"/>
  <c r="DS836" i="2"/>
  <c r="DU835" i="2"/>
  <c r="DT835" i="2"/>
  <c r="DS835" i="2"/>
  <c r="DU834" i="2"/>
  <c r="DT834" i="2"/>
  <c r="DS834" i="2"/>
  <c r="DU833" i="2"/>
  <c r="DT833" i="2"/>
  <c r="DS833" i="2"/>
  <c r="DU832" i="2"/>
  <c r="DT832" i="2"/>
  <c r="DS832" i="2"/>
  <c r="DU831" i="2"/>
  <c r="DT831" i="2"/>
  <c r="DS831" i="2"/>
  <c r="DU830" i="2"/>
  <c r="DT830" i="2"/>
  <c r="DS830" i="2"/>
  <c r="DU829" i="2"/>
  <c r="DT829" i="2"/>
  <c r="DS829" i="2"/>
  <c r="DU828" i="2"/>
  <c r="DT828" i="2"/>
  <c r="DS828" i="2"/>
  <c r="DU827" i="2"/>
  <c r="DT827" i="2"/>
  <c r="DS827" i="2"/>
  <c r="DU826" i="2"/>
  <c r="DT826" i="2"/>
  <c r="DS826" i="2"/>
  <c r="DU825" i="2"/>
  <c r="DT825" i="2"/>
  <c r="DS825" i="2"/>
  <c r="DU824" i="2"/>
  <c r="DT824" i="2"/>
  <c r="DS824" i="2"/>
  <c r="DU823" i="2"/>
  <c r="DT823" i="2"/>
  <c r="DS823" i="2"/>
  <c r="DU822" i="2"/>
  <c r="DT822" i="2"/>
  <c r="DS822" i="2"/>
  <c r="DU821" i="2"/>
  <c r="DT821" i="2"/>
  <c r="DS821" i="2"/>
  <c r="DU820" i="2"/>
  <c r="DT820" i="2"/>
  <c r="DS820" i="2"/>
  <c r="DU819" i="2"/>
  <c r="DT819" i="2"/>
  <c r="DS819" i="2"/>
  <c r="DU818" i="2"/>
  <c r="DT818" i="2"/>
  <c r="DS818" i="2"/>
  <c r="DU817" i="2"/>
  <c r="DT817" i="2"/>
  <c r="DS817" i="2"/>
  <c r="DU816" i="2"/>
  <c r="DT816" i="2"/>
  <c r="DS816" i="2"/>
  <c r="DU815" i="2"/>
  <c r="DT815" i="2"/>
  <c r="DS815" i="2"/>
  <c r="DU814" i="2"/>
  <c r="DT814" i="2"/>
  <c r="DS814" i="2"/>
  <c r="DU813" i="2"/>
  <c r="DT813" i="2"/>
  <c r="DS813" i="2"/>
  <c r="DU812" i="2"/>
  <c r="DT812" i="2"/>
  <c r="DS812" i="2"/>
  <c r="DU811" i="2"/>
  <c r="DT811" i="2"/>
  <c r="DS811" i="2"/>
  <c r="DU810" i="2"/>
  <c r="DT810" i="2"/>
  <c r="DS810" i="2"/>
  <c r="DU809" i="2"/>
  <c r="DT809" i="2"/>
  <c r="DS809" i="2"/>
  <c r="DU808" i="2"/>
  <c r="DT808" i="2"/>
  <c r="DS808" i="2"/>
  <c r="DU807" i="2"/>
  <c r="DT807" i="2"/>
  <c r="DS807" i="2"/>
  <c r="DU806" i="2"/>
  <c r="DT806" i="2"/>
  <c r="DS806" i="2"/>
  <c r="DU805" i="2"/>
  <c r="DT805" i="2"/>
  <c r="DS805" i="2"/>
  <c r="DU804" i="2"/>
  <c r="DT804" i="2"/>
  <c r="DS804" i="2"/>
  <c r="DU803" i="2"/>
  <c r="DT803" i="2"/>
  <c r="DS803" i="2"/>
  <c r="DU802" i="2"/>
  <c r="DT802" i="2"/>
  <c r="DS802" i="2"/>
  <c r="DU801" i="2"/>
  <c r="DT801" i="2"/>
  <c r="DS801" i="2"/>
  <c r="DU800" i="2"/>
  <c r="DT800" i="2"/>
  <c r="DS800" i="2"/>
  <c r="DU799" i="2"/>
  <c r="DT799" i="2"/>
  <c r="DS799" i="2"/>
  <c r="DU798" i="2"/>
  <c r="DT798" i="2"/>
  <c r="DS798" i="2"/>
  <c r="DU797" i="2"/>
  <c r="DT797" i="2"/>
  <c r="DS797" i="2"/>
  <c r="DU796" i="2"/>
  <c r="DT796" i="2"/>
  <c r="DS796" i="2"/>
  <c r="DU795" i="2"/>
  <c r="DT795" i="2"/>
  <c r="DS795" i="2"/>
  <c r="DU794" i="2"/>
  <c r="DT794" i="2"/>
  <c r="DS794" i="2"/>
  <c r="DU793" i="2"/>
  <c r="DT793" i="2"/>
  <c r="DS793" i="2"/>
  <c r="DU792" i="2"/>
  <c r="DT792" i="2"/>
  <c r="DS792" i="2"/>
  <c r="DU791" i="2"/>
  <c r="DT791" i="2"/>
  <c r="DS791" i="2"/>
  <c r="DU790" i="2"/>
  <c r="DT790" i="2"/>
  <c r="DS790" i="2"/>
  <c r="DU789" i="2"/>
  <c r="DT789" i="2"/>
  <c r="DS789" i="2"/>
  <c r="DU788" i="2"/>
  <c r="DT788" i="2"/>
  <c r="DS788" i="2"/>
  <c r="DU787" i="2"/>
  <c r="DT787" i="2"/>
  <c r="DS787" i="2"/>
  <c r="DU786" i="2"/>
  <c r="DT786" i="2"/>
  <c r="DS786" i="2"/>
  <c r="DU785" i="2"/>
  <c r="DT785" i="2"/>
  <c r="DS785" i="2"/>
  <c r="DU784" i="2"/>
  <c r="DT784" i="2"/>
  <c r="DS784" i="2"/>
  <c r="DU783" i="2"/>
  <c r="DT783" i="2"/>
  <c r="DS783" i="2"/>
  <c r="DU782" i="2"/>
  <c r="DT782" i="2"/>
  <c r="DS782" i="2"/>
  <c r="DU781" i="2"/>
  <c r="DT781" i="2"/>
  <c r="DS781" i="2"/>
  <c r="DU780" i="2"/>
  <c r="DT780" i="2"/>
  <c r="DS780" i="2"/>
  <c r="DU779" i="2"/>
  <c r="DT779" i="2"/>
  <c r="DS779" i="2"/>
  <c r="DU778" i="2"/>
  <c r="DT778" i="2"/>
  <c r="DS778" i="2"/>
  <c r="DU777" i="2"/>
  <c r="DT777" i="2"/>
  <c r="DS777" i="2"/>
  <c r="DU776" i="2"/>
  <c r="DT776" i="2"/>
  <c r="DS776" i="2"/>
  <c r="DU775" i="2"/>
  <c r="DT775" i="2"/>
  <c r="DS775" i="2"/>
  <c r="DU774" i="2"/>
  <c r="DT774" i="2"/>
  <c r="DS774" i="2"/>
  <c r="DU773" i="2"/>
  <c r="DT773" i="2"/>
  <c r="DS773" i="2"/>
  <c r="DU772" i="2"/>
  <c r="DT772" i="2"/>
  <c r="DS772" i="2"/>
  <c r="DU771" i="2"/>
  <c r="DT771" i="2"/>
  <c r="DS771" i="2"/>
  <c r="DU770" i="2"/>
  <c r="DT770" i="2"/>
  <c r="DS770" i="2"/>
  <c r="DU769" i="2"/>
  <c r="DT769" i="2"/>
  <c r="DS769" i="2"/>
  <c r="DU768" i="2"/>
  <c r="DT768" i="2"/>
  <c r="DS768" i="2"/>
  <c r="DU767" i="2"/>
  <c r="DT767" i="2"/>
  <c r="DS767" i="2"/>
  <c r="DU766" i="2"/>
  <c r="DT766" i="2"/>
  <c r="DS766" i="2"/>
  <c r="DU765" i="2"/>
  <c r="DT765" i="2"/>
  <c r="DS765" i="2"/>
  <c r="DU764" i="2"/>
  <c r="DT764" i="2"/>
  <c r="DS764" i="2"/>
  <c r="DU763" i="2"/>
  <c r="DT763" i="2"/>
  <c r="DS763" i="2"/>
  <c r="DU762" i="2"/>
  <c r="DT762" i="2"/>
  <c r="DS762" i="2"/>
  <c r="DU761" i="2"/>
  <c r="DT761" i="2"/>
  <c r="DS761" i="2"/>
  <c r="DU760" i="2"/>
  <c r="DT760" i="2"/>
  <c r="DS760" i="2"/>
  <c r="DU759" i="2"/>
  <c r="DT759" i="2"/>
  <c r="DS759" i="2"/>
  <c r="DU758" i="2"/>
  <c r="DT758" i="2"/>
  <c r="DS758" i="2"/>
  <c r="DU757" i="2"/>
  <c r="DT757" i="2"/>
  <c r="DS757" i="2"/>
  <c r="DU756" i="2"/>
  <c r="DT756" i="2"/>
  <c r="DS756" i="2"/>
  <c r="DU755" i="2"/>
  <c r="DT755" i="2"/>
  <c r="DS755" i="2"/>
  <c r="DU754" i="2"/>
  <c r="DT754" i="2"/>
  <c r="DS754" i="2"/>
  <c r="DU753" i="2"/>
  <c r="DT753" i="2"/>
  <c r="DS753" i="2"/>
  <c r="DU752" i="2"/>
  <c r="DT752" i="2"/>
  <c r="DS752" i="2"/>
  <c r="DU751" i="2"/>
  <c r="DT751" i="2"/>
  <c r="DS751" i="2"/>
  <c r="DU750" i="2"/>
  <c r="DT750" i="2"/>
  <c r="DS750" i="2"/>
  <c r="DU749" i="2"/>
  <c r="DT749" i="2"/>
  <c r="DS749" i="2"/>
  <c r="DU748" i="2"/>
  <c r="DT748" i="2"/>
  <c r="DS748" i="2"/>
  <c r="DU747" i="2"/>
  <c r="DT747" i="2"/>
  <c r="DS747" i="2"/>
  <c r="DU746" i="2"/>
  <c r="DT746" i="2"/>
  <c r="DS746" i="2"/>
  <c r="DU745" i="2"/>
  <c r="DT745" i="2"/>
  <c r="DS745" i="2"/>
  <c r="DU744" i="2"/>
  <c r="DT744" i="2"/>
  <c r="DS744" i="2"/>
  <c r="DU743" i="2"/>
  <c r="DT743" i="2"/>
  <c r="DS743" i="2"/>
  <c r="DU742" i="2"/>
  <c r="DT742" i="2"/>
  <c r="DS742" i="2"/>
  <c r="DU741" i="2"/>
  <c r="DT741" i="2"/>
  <c r="DS741" i="2"/>
  <c r="DU740" i="2"/>
  <c r="DT740" i="2"/>
  <c r="DS740" i="2"/>
  <c r="DU739" i="2"/>
  <c r="DT739" i="2"/>
  <c r="DS739" i="2"/>
  <c r="DU738" i="2"/>
  <c r="DT738" i="2"/>
  <c r="DS738" i="2"/>
  <c r="DU737" i="2"/>
  <c r="DT737" i="2"/>
  <c r="DS737" i="2"/>
  <c r="DU736" i="2"/>
  <c r="DT736" i="2"/>
  <c r="DS736" i="2"/>
  <c r="DU735" i="2"/>
  <c r="DT735" i="2"/>
  <c r="DS735" i="2"/>
  <c r="DU734" i="2"/>
  <c r="DT734" i="2"/>
  <c r="DS734" i="2"/>
  <c r="DU733" i="2"/>
  <c r="DT733" i="2"/>
  <c r="DS733" i="2"/>
  <c r="DU732" i="2"/>
  <c r="DT732" i="2"/>
  <c r="DS732" i="2"/>
  <c r="DU731" i="2"/>
  <c r="DT731" i="2"/>
  <c r="DS731" i="2"/>
  <c r="DU730" i="2"/>
  <c r="DT730" i="2"/>
  <c r="DS730" i="2"/>
  <c r="DU729" i="2"/>
  <c r="DT729" i="2"/>
  <c r="DS729" i="2"/>
  <c r="DU728" i="2"/>
  <c r="DT728" i="2"/>
  <c r="DS728" i="2"/>
  <c r="DU727" i="2"/>
  <c r="DT727" i="2"/>
  <c r="DS727" i="2"/>
  <c r="DU726" i="2"/>
  <c r="DT726" i="2"/>
  <c r="DS726" i="2"/>
  <c r="DU725" i="2"/>
  <c r="DT725" i="2"/>
  <c r="DS725" i="2"/>
  <c r="DU724" i="2"/>
  <c r="DT724" i="2"/>
  <c r="DS724" i="2"/>
  <c r="DU723" i="2"/>
  <c r="DT723" i="2"/>
  <c r="DS723" i="2"/>
  <c r="DU722" i="2"/>
  <c r="DT722" i="2"/>
  <c r="DS722" i="2"/>
  <c r="DU721" i="2"/>
  <c r="DT721" i="2"/>
  <c r="DS721" i="2"/>
  <c r="DU720" i="2"/>
  <c r="DT720" i="2"/>
  <c r="DS720" i="2"/>
  <c r="DU719" i="2"/>
  <c r="DT719" i="2"/>
  <c r="DS719" i="2"/>
  <c r="DU718" i="2"/>
  <c r="DT718" i="2"/>
  <c r="DS718" i="2"/>
  <c r="DU717" i="2"/>
  <c r="DT717" i="2"/>
  <c r="DS717" i="2"/>
  <c r="DU716" i="2"/>
  <c r="DT716" i="2"/>
  <c r="DS716" i="2"/>
  <c r="DU715" i="2"/>
  <c r="DT715" i="2"/>
  <c r="DS715" i="2"/>
  <c r="DU714" i="2"/>
  <c r="DT714" i="2"/>
  <c r="DS714" i="2"/>
  <c r="DU713" i="2"/>
  <c r="DT713" i="2"/>
  <c r="DS713" i="2"/>
  <c r="DU712" i="2"/>
  <c r="DT712" i="2"/>
  <c r="DS712" i="2"/>
  <c r="DU711" i="2"/>
  <c r="DT711" i="2"/>
  <c r="DS711" i="2"/>
  <c r="DU710" i="2"/>
  <c r="DT710" i="2"/>
  <c r="DS710" i="2"/>
  <c r="DU709" i="2"/>
  <c r="DT709" i="2"/>
  <c r="DS709" i="2"/>
  <c r="DU708" i="2"/>
  <c r="DT708" i="2"/>
  <c r="DS708" i="2"/>
  <c r="DU707" i="2"/>
  <c r="DT707" i="2"/>
  <c r="DS707" i="2"/>
  <c r="DU706" i="2"/>
  <c r="DT706" i="2"/>
  <c r="DS706" i="2"/>
  <c r="DU705" i="2"/>
  <c r="DT705" i="2"/>
  <c r="DS705" i="2"/>
  <c r="DU704" i="2"/>
  <c r="DT704" i="2"/>
  <c r="DS704" i="2"/>
  <c r="DU703" i="2"/>
  <c r="DT703" i="2"/>
  <c r="DS703" i="2"/>
  <c r="DU702" i="2"/>
  <c r="DT702" i="2"/>
  <c r="DS702" i="2"/>
  <c r="DU701" i="2"/>
  <c r="DT701" i="2"/>
  <c r="DS701" i="2"/>
  <c r="DU700" i="2"/>
  <c r="DT700" i="2"/>
  <c r="DS700" i="2"/>
  <c r="DU699" i="2"/>
  <c r="DT699" i="2"/>
  <c r="DS699" i="2"/>
  <c r="DU698" i="2"/>
  <c r="DT698" i="2"/>
  <c r="DS698" i="2"/>
  <c r="DU697" i="2"/>
  <c r="DT697" i="2"/>
  <c r="DS697" i="2"/>
  <c r="DU696" i="2"/>
  <c r="DT696" i="2"/>
  <c r="DS696" i="2"/>
  <c r="DU695" i="2"/>
  <c r="DT695" i="2"/>
  <c r="DS695" i="2"/>
  <c r="DU694" i="2"/>
  <c r="DT694" i="2"/>
  <c r="DS694" i="2"/>
  <c r="DU693" i="2"/>
  <c r="DT693" i="2"/>
  <c r="DS693" i="2"/>
  <c r="DU692" i="2"/>
  <c r="DT692" i="2"/>
  <c r="DS692" i="2"/>
  <c r="DU691" i="2"/>
  <c r="DT691" i="2"/>
  <c r="DS691" i="2"/>
  <c r="DU690" i="2"/>
  <c r="DT690" i="2"/>
  <c r="DS690" i="2"/>
  <c r="DU689" i="2"/>
  <c r="DT689" i="2"/>
  <c r="DS689" i="2"/>
  <c r="DU688" i="2"/>
  <c r="DT688" i="2"/>
  <c r="DS688" i="2"/>
  <c r="DU687" i="2"/>
  <c r="DT687" i="2"/>
  <c r="DS687" i="2"/>
  <c r="DU686" i="2"/>
  <c r="DT686" i="2"/>
  <c r="DS686" i="2"/>
  <c r="DU685" i="2"/>
  <c r="DT685" i="2"/>
  <c r="DS685" i="2"/>
  <c r="DU684" i="2"/>
  <c r="DT684" i="2"/>
  <c r="DS684" i="2"/>
  <c r="DU683" i="2"/>
  <c r="DT683" i="2"/>
  <c r="DS683" i="2"/>
  <c r="DU682" i="2"/>
  <c r="DT682" i="2"/>
  <c r="DS682" i="2"/>
  <c r="DU681" i="2"/>
  <c r="DT681" i="2"/>
  <c r="DS681" i="2"/>
  <c r="DU680" i="2"/>
  <c r="DT680" i="2"/>
  <c r="DS680" i="2"/>
  <c r="DU679" i="2"/>
  <c r="DT679" i="2"/>
  <c r="DS679" i="2"/>
  <c r="DU678" i="2"/>
  <c r="DT678" i="2"/>
  <c r="DS678" i="2"/>
  <c r="DU677" i="2"/>
  <c r="DT677" i="2"/>
  <c r="DS677" i="2"/>
  <c r="DU676" i="2"/>
  <c r="DT676" i="2"/>
  <c r="DS676" i="2"/>
  <c r="DU675" i="2"/>
  <c r="DT675" i="2"/>
  <c r="DS675" i="2"/>
  <c r="DU674" i="2"/>
  <c r="DT674" i="2"/>
  <c r="DS674" i="2"/>
  <c r="DU673" i="2"/>
  <c r="DT673" i="2"/>
  <c r="DS673" i="2"/>
  <c r="DU672" i="2"/>
  <c r="DT672" i="2"/>
  <c r="DS672" i="2"/>
  <c r="DU671" i="2"/>
  <c r="DT671" i="2"/>
  <c r="DS671" i="2"/>
  <c r="DU670" i="2"/>
  <c r="DT670" i="2"/>
  <c r="DS670" i="2"/>
  <c r="DU669" i="2"/>
  <c r="DT669" i="2"/>
  <c r="DS669" i="2"/>
  <c r="DU668" i="2"/>
  <c r="DT668" i="2"/>
  <c r="DS668" i="2"/>
  <c r="DU667" i="2"/>
  <c r="DT667" i="2"/>
  <c r="DS667" i="2"/>
  <c r="DU666" i="2"/>
  <c r="DT666" i="2"/>
  <c r="DS666" i="2"/>
  <c r="DU665" i="2"/>
  <c r="DT665" i="2"/>
  <c r="DS665" i="2"/>
  <c r="DU664" i="2"/>
  <c r="DT664" i="2"/>
  <c r="DS664" i="2"/>
  <c r="DU663" i="2"/>
  <c r="DT663" i="2"/>
  <c r="DS663" i="2"/>
  <c r="DU662" i="2"/>
  <c r="DT662" i="2"/>
  <c r="DS662" i="2"/>
  <c r="DU661" i="2"/>
  <c r="DT661" i="2"/>
  <c r="DS661" i="2"/>
  <c r="DU660" i="2"/>
  <c r="DT660" i="2"/>
  <c r="DS660" i="2"/>
  <c r="DU659" i="2"/>
  <c r="DT659" i="2"/>
  <c r="DS659" i="2"/>
  <c r="DU658" i="2"/>
  <c r="DT658" i="2"/>
  <c r="DS658" i="2"/>
  <c r="DU657" i="2"/>
  <c r="DT657" i="2"/>
  <c r="DS657" i="2"/>
  <c r="DU656" i="2"/>
  <c r="DT656" i="2"/>
  <c r="DS656" i="2"/>
  <c r="DU655" i="2"/>
  <c r="DT655" i="2"/>
  <c r="DS655" i="2"/>
  <c r="DU654" i="2"/>
  <c r="DT654" i="2"/>
  <c r="DS654" i="2"/>
  <c r="DU653" i="2"/>
  <c r="DT653" i="2"/>
  <c r="DS653" i="2"/>
  <c r="DU652" i="2"/>
  <c r="DT652" i="2"/>
  <c r="DS652" i="2"/>
  <c r="DU651" i="2"/>
  <c r="DT651" i="2"/>
  <c r="DS651" i="2"/>
  <c r="DU650" i="2"/>
  <c r="DT650" i="2"/>
  <c r="DS650" i="2"/>
  <c r="DU649" i="2"/>
  <c r="DT649" i="2"/>
  <c r="DS649" i="2"/>
  <c r="DU648" i="2"/>
  <c r="DT648" i="2"/>
  <c r="DS648" i="2"/>
  <c r="DU647" i="2"/>
  <c r="DT647" i="2"/>
  <c r="DS647" i="2"/>
  <c r="DU646" i="2"/>
  <c r="DT646" i="2"/>
  <c r="DS646" i="2"/>
  <c r="DU645" i="2"/>
  <c r="DT645" i="2"/>
  <c r="DS645" i="2"/>
  <c r="DU644" i="2"/>
  <c r="DT644" i="2"/>
  <c r="DS644" i="2"/>
  <c r="DU643" i="2"/>
  <c r="DT643" i="2"/>
  <c r="DS643" i="2"/>
  <c r="DU642" i="2"/>
  <c r="DT642" i="2"/>
  <c r="DS642" i="2"/>
  <c r="DU641" i="2"/>
  <c r="DT641" i="2"/>
  <c r="DS641" i="2"/>
  <c r="DU640" i="2"/>
  <c r="DT640" i="2"/>
  <c r="DS640" i="2"/>
  <c r="DU639" i="2"/>
  <c r="DT639" i="2"/>
  <c r="DS639" i="2"/>
  <c r="DU638" i="2"/>
  <c r="DT638" i="2"/>
  <c r="DS638" i="2"/>
  <c r="DU637" i="2"/>
  <c r="DT637" i="2"/>
  <c r="DS637" i="2"/>
  <c r="DU636" i="2"/>
  <c r="DT636" i="2"/>
  <c r="DS636" i="2"/>
  <c r="DU635" i="2"/>
  <c r="DT635" i="2"/>
  <c r="DS635" i="2"/>
  <c r="DU634" i="2"/>
  <c r="DT634" i="2"/>
  <c r="DS634" i="2"/>
  <c r="DU633" i="2"/>
  <c r="DT633" i="2"/>
  <c r="DS633" i="2"/>
  <c r="DU632" i="2"/>
  <c r="DT632" i="2"/>
  <c r="DS632" i="2"/>
  <c r="DU631" i="2"/>
  <c r="DT631" i="2"/>
  <c r="DS631" i="2"/>
  <c r="DU630" i="2"/>
  <c r="DT630" i="2"/>
  <c r="DS630" i="2"/>
  <c r="DU629" i="2"/>
  <c r="DT629" i="2"/>
  <c r="DS629" i="2"/>
  <c r="DU628" i="2"/>
  <c r="DT628" i="2"/>
  <c r="DS628" i="2"/>
  <c r="DU627" i="2"/>
  <c r="DT627" i="2"/>
  <c r="DS627" i="2"/>
  <c r="DU626" i="2"/>
  <c r="DT626" i="2"/>
  <c r="DS626" i="2"/>
  <c r="DU625" i="2"/>
  <c r="DT625" i="2"/>
  <c r="DS625" i="2"/>
  <c r="DU624" i="2"/>
  <c r="DT624" i="2"/>
  <c r="DS624" i="2"/>
  <c r="DU623" i="2"/>
  <c r="DT623" i="2"/>
  <c r="DS623" i="2"/>
  <c r="DU622" i="2"/>
  <c r="DT622" i="2"/>
  <c r="DS622" i="2"/>
  <c r="DU621" i="2"/>
  <c r="DT621" i="2"/>
  <c r="DS621" i="2"/>
  <c r="DU620" i="2"/>
  <c r="DT620" i="2"/>
  <c r="DS620" i="2"/>
  <c r="DU619" i="2"/>
  <c r="DT619" i="2"/>
  <c r="DS619" i="2"/>
  <c r="DU618" i="2"/>
  <c r="DT618" i="2"/>
  <c r="DS618" i="2"/>
  <c r="DU617" i="2"/>
  <c r="DT617" i="2"/>
  <c r="DS617" i="2"/>
  <c r="DU616" i="2"/>
  <c r="DT616" i="2"/>
  <c r="DS616" i="2"/>
  <c r="DU615" i="2"/>
  <c r="DT615" i="2"/>
  <c r="DS615" i="2"/>
  <c r="DU614" i="2"/>
  <c r="DT614" i="2"/>
  <c r="DS614" i="2"/>
  <c r="DU613" i="2"/>
  <c r="DT613" i="2"/>
  <c r="DS613" i="2"/>
  <c r="DU612" i="2"/>
  <c r="DT612" i="2"/>
  <c r="DS612" i="2"/>
  <c r="DU611" i="2"/>
  <c r="DT611" i="2"/>
  <c r="DS611" i="2"/>
  <c r="DU610" i="2"/>
  <c r="DT610" i="2"/>
  <c r="DS610" i="2"/>
  <c r="DU609" i="2"/>
  <c r="DT609" i="2"/>
  <c r="DS609" i="2"/>
  <c r="DU608" i="2"/>
  <c r="DT608" i="2"/>
  <c r="DS608" i="2"/>
  <c r="DU607" i="2"/>
  <c r="DT607" i="2"/>
  <c r="DS607" i="2"/>
  <c r="DU606" i="2"/>
  <c r="DT606" i="2"/>
  <c r="DS606" i="2"/>
  <c r="DU605" i="2"/>
  <c r="DT605" i="2"/>
  <c r="DS605" i="2"/>
  <c r="DU604" i="2"/>
  <c r="DT604" i="2"/>
  <c r="DS604" i="2"/>
  <c r="DU603" i="2"/>
  <c r="DT603" i="2"/>
  <c r="DS603" i="2"/>
  <c r="DU602" i="2"/>
  <c r="DT602" i="2"/>
  <c r="DS602" i="2"/>
  <c r="DU601" i="2"/>
  <c r="DT601" i="2"/>
  <c r="DS601" i="2"/>
  <c r="DU600" i="2"/>
  <c r="DT600" i="2"/>
  <c r="DS600" i="2"/>
  <c r="DU599" i="2"/>
  <c r="DT599" i="2"/>
  <c r="DS599" i="2"/>
  <c r="DU598" i="2"/>
  <c r="DT598" i="2"/>
  <c r="DS598" i="2"/>
  <c r="DU597" i="2"/>
  <c r="DT597" i="2"/>
  <c r="DS597" i="2"/>
  <c r="DU596" i="2"/>
  <c r="DT596" i="2"/>
  <c r="DS596" i="2"/>
  <c r="DU595" i="2"/>
  <c r="DT595" i="2"/>
  <c r="DS595" i="2"/>
  <c r="DU594" i="2"/>
  <c r="DT594" i="2"/>
  <c r="DS594" i="2"/>
  <c r="DU593" i="2"/>
  <c r="DT593" i="2"/>
  <c r="DS593" i="2"/>
  <c r="DU592" i="2"/>
  <c r="DT592" i="2"/>
  <c r="DS592" i="2"/>
  <c r="DU591" i="2"/>
  <c r="DT591" i="2"/>
  <c r="DS591" i="2"/>
  <c r="DU590" i="2"/>
  <c r="DT590" i="2"/>
  <c r="DS590" i="2"/>
  <c r="DU589" i="2"/>
  <c r="DT589" i="2"/>
  <c r="DS589" i="2"/>
  <c r="DU588" i="2"/>
  <c r="DT588" i="2"/>
  <c r="DS588" i="2"/>
  <c r="DU587" i="2"/>
  <c r="DT587" i="2"/>
  <c r="DS587" i="2"/>
  <c r="DU586" i="2"/>
  <c r="DT586" i="2"/>
  <c r="DS586" i="2"/>
  <c r="DU585" i="2"/>
  <c r="DT585" i="2"/>
  <c r="DS585" i="2"/>
  <c r="DU584" i="2"/>
  <c r="DT584" i="2"/>
  <c r="DS584" i="2"/>
  <c r="DU583" i="2"/>
  <c r="DT583" i="2"/>
  <c r="DS583" i="2"/>
  <c r="DU582" i="2"/>
  <c r="DT582" i="2"/>
  <c r="DS582" i="2"/>
  <c r="DU581" i="2"/>
  <c r="DT581" i="2"/>
  <c r="DS581" i="2"/>
  <c r="DU580" i="2"/>
  <c r="DT580" i="2"/>
  <c r="DS580" i="2"/>
  <c r="DU579" i="2"/>
  <c r="DT579" i="2"/>
  <c r="DS579" i="2"/>
  <c r="DU578" i="2"/>
  <c r="DT578" i="2"/>
  <c r="DS578" i="2"/>
  <c r="DU577" i="2"/>
  <c r="DT577" i="2"/>
  <c r="DS577" i="2"/>
  <c r="DU576" i="2"/>
  <c r="DT576" i="2"/>
  <c r="DS576" i="2"/>
  <c r="DU575" i="2"/>
  <c r="DT575" i="2"/>
  <c r="DS575" i="2"/>
  <c r="DU574" i="2"/>
  <c r="DT574" i="2"/>
  <c r="DS574" i="2"/>
  <c r="DU573" i="2"/>
  <c r="DT573" i="2"/>
  <c r="DS573" i="2"/>
  <c r="DU572" i="2"/>
  <c r="DT572" i="2"/>
  <c r="DS572" i="2"/>
  <c r="DU571" i="2"/>
  <c r="DT571" i="2"/>
  <c r="DS571" i="2"/>
  <c r="DU570" i="2"/>
  <c r="DT570" i="2"/>
  <c r="DS570" i="2"/>
  <c r="DU569" i="2"/>
  <c r="DT569" i="2"/>
  <c r="DS569" i="2"/>
  <c r="DU568" i="2"/>
  <c r="DT568" i="2"/>
  <c r="DS568" i="2"/>
  <c r="DU567" i="2"/>
  <c r="DT567" i="2"/>
  <c r="DS567" i="2"/>
  <c r="DU566" i="2"/>
  <c r="DT566" i="2"/>
  <c r="DS566" i="2"/>
  <c r="DU565" i="2"/>
  <c r="DT565" i="2"/>
  <c r="DS565" i="2"/>
  <c r="DU564" i="2"/>
  <c r="DT564" i="2"/>
  <c r="DS564" i="2"/>
  <c r="DU563" i="2"/>
  <c r="DT563" i="2"/>
  <c r="DS563" i="2"/>
  <c r="DU562" i="2"/>
  <c r="DT562" i="2"/>
  <c r="DS562" i="2"/>
  <c r="DU561" i="2"/>
  <c r="DT561" i="2"/>
  <c r="DS561" i="2"/>
  <c r="DU560" i="2"/>
  <c r="DT560" i="2"/>
  <c r="DS560" i="2"/>
  <c r="DU559" i="2"/>
  <c r="DT559" i="2"/>
  <c r="DS559" i="2"/>
  <c r="DU558" i="2"/>
  <c r="DT558" i="2"/>
  <c r="DS558" i="2"/>
  <c r="DU557" i="2"/>
  <c r="DT557" i="2"/>
  <c r="DS557" i="2"/>
  <c r="DU556" i="2"/>
  <c r="DT556" i="2"/>
  <c r="DS556" i="2"/>
  <c r="DU555" i="2"/>
  <c r="DT555" i="2"/>
  <c r="DS555" i="2"/>
  <c r="DU554" i="2"/>
  <c r="DT554" i="2"/>
  <c r="DS554" i="2"/>
  <c r="DU553" i="2"/>
  <c r="DT553" i="2"/>
  <c r="DS553" i="2"/>
  <c r="DU552" i="2"/>
  <c r="DT552" i="2"/>
  <c r="DS552" i="2"/>
  <c r="DU551" i="2"/>
  <c r="DT551" i="2"/>
  <c r="DS551" i="2"/>
  <c r="DU550" i="2"/>
  <c r="DT550" i="2"/>
  <c r="DS550" i="2"/>
  <c r="DU549" i="2"/>
  <c r="DT549" i="2"/>
  <c r="DS549" i="2"/>
  <c r="DU548" i="2"/>
  <c r="DT548" i="2"/>
  <c r="DS548" i="2"/>
  <c r="DU547" i="2"/>
  <c r="DT547" i="2"/>
  <c r="DS547" i="2"/>
  <c r="DU546" i="2"/>
  <c r="DT546" i="2"/>
  <c r="DS546" i="2"/>
  <c r="DU545" i="2"/>
  <c r="DT545" i="2"/>
  <c r="DS545" i="2"/>
  <c r="DU544" i="2"/>
  <c r="DT544" i="2"/>
  <c r="DS544" i="2"/>
  <c r="DU543" i="2"/>
  <c r="DT543" i="2"/>
  <c r="DS543" i="2"/>
  <c r="DU542" i="2"/>
  <c r="DT542" i="2"/>
  <c r="DS542" i="2"/>
  <c r="DU541" i="2"/>
  <c r="DT541" i="2"/>
  <c r="DS541" i="2"/>
  <c r="DU540" i="2"/>
  <c r="DT540" i="2"/>
  <c r="DS540" i="2"/>
  <c r="DU539" i="2"/>
  <c r="DT539" i="2"/>
  <c r="DS539" i="2"/>
  <c r="DU538" i="2"/>
  <c r="DT538" i="2"/>
  <c r="DS538" i="2"/>
  <c r="DU537" i="2"/>
  <c r="DT537" i="2"/>
  <c r="DS537" i="2"/>
  <c r="DU536" i="2"/>
  <c r="DT536" i="2"/>
  <c r="DS536" i="2"/>
  <c r="DU535" i="2"/>
  <c r="DT535" i="2"/>
  <c r="DS535" i="2"/>
  <c r="DU534" i="2"/>
  <c r="DT534" i="2"/>
  <c r="DS534" i="2"/>
  <c r="DU533" i="2"/>
  <c r="DT533" i="2"/>
  <c r="DS533" i="2"/>
  <c r="DU532" i="2"/>
  <c r="DT532" i="2"/>
  <c r="DS532" i="2"/>
  <c r="DU531" i="2"/>
  <c r="DT531" i="2"/>
  <c r="DS531" i="2"/>
  <c r="DU530" i="2"/>
  <c r="DT530" i="2"/>
  <c r="DS530" i="2"/>
  <c r="DU529" i="2"/>
  <c r="DT529" i="2"/>
  <c r="DS529" i="2"/>
  <c r="DU528" i="2"/>
  <c r="DT528" i="2"/>
  <c r="DS528" i="2"/>
  <c r="DU527" i="2"/>
  <c r="DT527" i="2"/>
  <c r="DS527" i="2"/>
  <c r="DU526" i="2"/>
  <c r="DT526" i="2"/>
  <c r="DS526" i="2"/>
  <c r="DU525" i="2"/>
  <c r="DT525" i="2"/>
  <c r="DS525" i="2"/>
  <c r="DU524" i="2"/>
  <c r="DT524" i="2"/>
  <c r="DS524" i="2"/>
  <c r="DU523" i="2"/>
  <c r="DT523" i="2"/>
  <c r="DS523" i="2"/>
  <c r="DU522" i="2"/>
  <c r="DT522" i="2"/>
  <c r="DS522" i="2"/>
  <c r="DU521" i="2"/>
  <c r="DT521" i="2"/>
  <c r="DS521" i="2"/>
  <c r="DU520" i="2"/>
  <c r="DT520" i="2"/>
  <c r="DS520" i="2"/>
  <c r="DU519" i="2"/>
  <c r="DT519" i="2"/>
  <c r="DS519" i="2"/>
  <c r="DU518" i="2"/>
  <c r="DT518" i="2"/>
  <c r="DS518" i="2"/>
  <c r="DU517" i="2"/>
  <c r="DT517" i="2"/>
  <c r="DS517" i="2"/>
  <c r="DU516" i="2"/>
  <c r="DT516" i="2"/>
  <c r="DS516" i="2"/>
  <c r="DU515" i="2"/>
  <c r="DT515" i="2"/>
  <c r="DS515" i="2"/>
  <c r="DU514" i="2"/>
  <c r="DT514" i="2"/>
  <c r="DS514" i="2"/>
  <c r="DU513" i="2"/>
  <c r="DT513" i="2"/>
  <c r="DS513" i="2"/>
  <c r="DU512" i="2"/>
  <c r="DT512" i="2"/>
  <c r="DS512" i="2"/>
  <c r="DU511" i="2"/>
  <c r="DT511" i="2"/>
  <c r="DS511" i="2"/>
  <c r="DU510" i="2"/>
  <c r="DT510" i="2"/>
  <c r="DS510" i="2"/>
  <c r="DU509" i="2"/>
  <c r="DT509" i="2"/>
  <c r="DS509" i="2"/>
  <c r="DU508" i="2"/>
  <c r="DT508" i="2"/>
  <c r="DS508" i="2"/>
  <c r="DU507" i="2"/>
  <c r="DT507" i="2"/>
  <c r="DS507" i="2"/>
  <c r="DU506" i="2"/>
  <c r="DT506" i="2"/>
  <c r="DS506" i="2"/>
  <c r="DU505" i="2"/>
  <c r="DT505" i="2"/>
  <c r="DS505" i="2"/>
  <c r="DU504" i="2"/>
  <c r="DT504" i="2"/>
  <c r="DS504" i="2"/>
  <c r="DU503" i="2"/>
  <c r="DT503" i="2"/>
  <c r="DS503" i="2"/>
  <c r="DU502" i="2"/>
  <c r="DT502" i="2"/>
  <c r="DS502" i="2"/>
  <c r="DU501" i="2"/>
  <c r="DT501" i="2"/>
  <c r="DS501" i="2"/>
  <c r="DU500" i="2"/>
  <c r="DT500" i="2"/>
  <c r="DS500" i="2"/>
  <c r="DU499" i="2"/>
  <c r="DT499" i="2"/>
  <c r="DS499" i="2"/>
  <c r="DU498" i="2"/>
  <c r="DT498" i="2"/>
  <c r="DS498" i="2"/>
  <c r="DU497" i="2"/>
  <c r="DT497" i="2"/>
  <c r="DS497" i="2"/>
  <c r="DU496" i="2"/>
  <c r="DT496" i="2"/>
  <c r="DS496" i="2"/>
  <c r="DU495" i="2"/>
  <c r="DT495" i="2"/>
  <c r="DS495" i="2"/>
  <c r="DU494" i="2"/>
  <c r="DT494" i="2"/>
  <c r="DS494" i="2"/>
  <c r="DU493" i="2"/>
  <c r="DT493" i="2"/>
  <c r="DS493" i="2"/>
  <c r="DU492" i="2"/>
  <c r="DT492" i="2"/>
  <c r="DS492" i="2"/>
  <c r="DU491" i="2"/>
  <c r="DT491" i="2"/>
  <c r="DS491" i="2"/>
  <c r="DU490" i="2"/>
  <c r="DT490" i="2"/>
  <c r="DS490" i="2"/>
  <c r="DU489" i="2"/>
  <c r="DT489" i="2"/>
  <c r="DS489" i="2"/>
  <c r="DU488" i="2"/>
  <c r="DT488" i="2"/>
  <c r="DS488" i="2"/>
  <c r="DU487" i="2"/>
  <c r="DT487" i="2"/>
  <c r="DS487" i="2"/>
  <c r="DU486" i="2"/>
  <c r="DT486" i="2"/>
  <c r="DS486" i="2"/>
  <c r="DU485" i="2"/>
  <c r="DT485" i="2"/>
  <c r="DS485" i="2"/>
  <c r="DU484" i="2"/>
  <c r="DT484" i="2"/>
  <c r="DS484" i="2"/>
  <c r="DU483" i="2"/>
  <c r="DT483" i="2"/>
  <c r="DS483" i="2"/>
  <c r="DU482" i="2"/>
  <c r="DT482" i="2"/>
  <c r="DS482" i="2"/>
  <c r="DU481" i="2"/>
  <c r="DT481" i="2"/>
  <c r="DS481" i="2"/>
  <c r="DU480" i="2"/>
  <c r="DT480" i="2"/>
  <c r="DS480" i="2"/>
  <c r="DU479" i="2"/>
  <c r="DT479" i="2"/>
  <c r="DS479" i="2"/>
  <c r="DU478" i="2"/>
  <c r="DT478" i="2"/>
  <c r="DS478" i="2"/>
  <c r="DU477" i="2"/>
  <c r="DT477" i="2"/>
  <c r="DS477" i="2"/>
  <c r="DU476" i="2"/>
  <c r="DT476" i="2"/>
  <c r="DS476" i="2"/>
  <c r="DU475" i="2"/>
  <c r="DT475" i="2"/>
  <c r="DS475" i="2"/>
  <c r="DU474" i="2"/>
  <c r="DT474" i="2"/>
  <c r="DS474" i="2"/>
  <c r="DU473" i="2"/>
  <c r="DT473" i="2"/>
  <c r="DS473" i="2"/>
  <c r="DU472" i="2"/>
  <c r="DT472" i="2"/>
  <c r="DS472" i="2"/>
  <c r="DU471" i="2"/>
  <c r="DT471" i="2"/>
  <c r="DS471" i="2"/>
  <c r="DU470" i="2"/>
  <c r="DT470" i="2"/>
  <c r="DS470" i="2"/>
  <c r="DU469" i="2"/>
  <c r="DT469" i="2"/>
  <c r="DS469" i="2"/>
  <c r="DU468" i="2"/>
  <c r="DT468" i="2"/>
  <c r="DS468" i="2"/>
  <c r="DU467" i="2"/>
  <c r="DT467" i="2"/>
  <c r="DS467" i="2"/>
  <c r="DU466" i="2"/>
  <c r="DT466" i="2"/>
  <c r="DS466" i="2"/>
  <c r="DU465" i="2"/>
  <c r="DT465" i="2"/>
  <c r="DS465" i="2"/>
  <c r="DU464" i="2"/>
  <c r="DT464" i="2"/>
  <c r="DS464" i="2"/>
  <c r="DU463" i="2"/>
  <c r="DT463" i="2"/>
  <c r="DS463" i="2"/>
  <c r="DU462" i="2"/>
  <c r="DT462" i="2"/>
  <c r="DS462" i="2"/>
  <c r="DU461" i="2"/>
  <c r="DT461" i="2"/>
  <c r="DS461" i="2"/>
  <c r="DU460" i="2"/>
  <c r="DT460" i="2"/>
  <c r="DS460" i="2"/>
  <c r="DU459" i="2"/>
  <c r="DT459" i="2"/>
  <c r="DS459" i="2"/>
  <c r="DU458" i="2"/>
  <c r="DT458" i="2"/>
  <c r="DS458" i="2"/>
  <c r="DU457" i="2"/>
  <c r="DT457" i="2"/>
  <c r="DS457" i="2"/>
  <c r="DU456" i="2"/>
  <c r="DT456" i="2"/>
  <c r="DS456" i="2"/>
  <c r="DU455" i="2"/>
  <c r="DT455" i="2"/>
  <c r="DS455" i="2"/>
  <c r="DU454" i="2"/>
  <c r="DT454" i="2"/>
  <c r="DS454" i="2"/>
  <c r="DU453" i="2"/>
  <c r="DT453" i="2"/>
  <c r="DS453" i="2"/>
  <c r="DU452" i="2"/>
  <c r="DT452" i="2"/>
  <c r="DS452" i="2"/>
  <c r="DU451" i="2"/>
  <c r="DT451" i="2"/>
  <c r="DS451" i="2"/>
  <c r="DU450" i="2"/>
  <c r="DT450" i="2"/>
  <c r="DS450" i="2"/>
  <c r="DU449" i="2"/>
  <c r="DT449" i="2"/>
  <c r="DS449" i="2"/>
  <c r="DU448" i="2"/>
  <c r="DT448" i="2"/>
  <c r="DS448" i="2"/>
  <c r="DU447" i="2"/>
  <c r="DT447" i="2"/>
  <c r="DS447" i="2"/>
  <c r="DU446" i="2"/>
  <c r="DT446" i="2"/>
  <c r="DS446" i="2"/>
  <c r="DU445" i="2"/>
  <c r="DT445" i="2"/>
  <c r="DS445" i="2"/>
  <c r="DU444" i="2"/>
  <c r="DT444" i="2"/>
  <c r="DS444" i="2"/>
  <c r="DU443" i="2"/>
  <c r="DT443" i="2"/>
  <c r="DS443" i="2"/>
  <c r="DU442" i="2"/>
  <c r="DT442" i="2"/>
  <c r="DS442" i="2"/>
  <c r="DU441" i="2"/>
  <c r="DT441" i="2"/>
  <c r="DS441" i="2"/>
  <c r="DU440" i="2"/>
  <c r="DT440" i="2"/>
  <c r="DS440" i="2"/>
  <c r="DU439" i="2"/>
  <c r="DT439" i="2"/>
  <c r="DS439" i="2"/>
  <c r="DU438" i="2"/>
  <c r="DT438" i="2"/>
  <c r="DS438" i="2"/>
  <c r="DU437" i="2"/>
  <c r="DT437" i="2"/>
  <c r="DS437" i="2"/>
  <c r="DU436" i="2"/>
  <c r="DT436" i="2"/>
  <c r="DS436" i="2"/>
  <c r="DU435" i="2"/>
  <c r="DT435" i="2"/>
  <c r="DS435" i="2"/>
  <c r="DU434" i="2"/>
  <c r="DT434" i="2"/>
  <c r="DS434" i="2"/>
  <c r="DU433" i="2"/>
  <c r="DT433" i="2"/>
  <c r="DS433" i="2"/>
  <c r="DU432" i="2"/>
  <c r="DT432" i="2"/>
  <c r="DS432" i="2"/>
  <c r="DU431" i="2"/>
  <c r="DT431" i="2"/>
  <c r="DS431" i="2"/>
  <c r="DU430" i="2"/>
  <c r="DT430" i="2"/>
  <c r="DS430" i="2"/>
  <c r="DU429" i="2"/>
  <c r="DT429" i="2"/>
  <c r="DS429" i="2"/>
  <c r="DU428" i="2"/>
  <c r="DT428" i="2"/>
  <c r="DS428" i="2"/>
  <c r="DU427" i="2"/>
  <c r="DT427" i="2"/>
  <c r="DS427" i="2"/>
  <c r="DU426" i="2"/>
  <c r="DT426" i="2"/>
  <c r="DS426" i="2"/>
  <c r="DU425" i="2"/>
  <c r="DT425" i="2"/>
  <c r="DS425" i="2"/>
  <c r="DU424" i="2"/>
  <c r="DT424" i="2"/>
  <c r="DS424" i="2"/>
  <c r="DU423" i="2"/>
  <c r="DT423" i="2"/>
  <c r="DS423" i="2"/>
  <c r="DU422" i="2"/>
  <c r="DT422" i="2"/>
  <c r="DS422" i="2"/>
  <c r="DU421" i="2"/>
  <c r="DT421" i="2"/>
  <c r="DS421" i="2"/>
  <c r="DU420" i="2"/>
  <c r="DT420" i="2"/>
  <c r="DS420" i="2"/>
  <c r="DU419" i="2"/>
  <c r="DT419" i="2"/>
  <c r="DS419" i="2"/>
  <c r="DU418" i="2"/>
  <c r="DT418" i="2"/>
  <c r="DS418" i="2"/>
  <c r="DU417" i="2"/>
  <c r="DT417" i="2"/>
  <c r="DS417" i="2"/>
  <c r="DU416" i="2"/>
  <c r="DT416" i="2"/>
  <c r="DS416" i="2"/>
  <c r="DU415" i="2"/>
  <c r="DT415" i="2"/>
  <c r="DS415" i="2"/>
  <c r="DU414" i="2"/>
  <c r="DT414" i="2"/>
  <c r="DS414" i="2"/>
  <c r="DU413" i="2"/>
  <c r="DT413" i="2"/>
  <c r="DS413" i="2"/>
  <c r="DU412" i="2"/>
  <c r="DT412" i="2"/>
  <c r="DS412" i="2"/>
  <c r="DU411" i="2"/>
  <c r="DT411" i="2"/>
  <c r="DS411" i="2"/>
  <c r="DU410" i="2"/>
  <c r="DT410" i="2"/>
  <c r="DS410" i="2"/>
  <c r="DU409" i="2"/>
  <c r="DT409" i="2"/>
  <c r="DS409" i="2"/>
  <c r="DU408" i="2"/>
  <c r="DT408" i="2"/>
  <c r="DS408" i="2"/>
  <c r="DU407" i="2"/>
  <c r="DT407" i="2"/>
  <c r="DS407" i="2"/>
  <c r="DU406" i="2"/>
  <c r="DT406" i="2"/>
  <c r="DS406" i="2"/>
  <c r="DU405" i="2"/>
  <c r="DT405" i="2"/>
  <c r="DS405" i="2"/>
  <c r="DU404" i="2"/>
  <c r="DT404" i="2"/>
  <c r="DS404" i="2"/>
  <c r="DU403" i="2"/>
  <c r="DT403" i="2"/>
  <c r="DS403" i="2"/>
  <c r="DU402" i="2"/>
  <c r="DT402" i="2"/>
  <c r="DS402" i="2"/>
  <c r="DU401" i="2"/>
  <c r="DT401" i="2"/>
  <c r="DS401" i="2"/>
  <c r="DU400" i="2"/>
  <c r="DT400" i="2"/>
  <c r="DS400" i="2"/>
  <c r="DU399" i="2"/>
  <c r="DT399" i="2"/>
  <c r="DS399" i="2"/>
  <c r="DU398" i="2"/>
  <c r="DT398" i="2"/>
  <c r="DS398" i="2"/>
  <c r="DU397" i="2"/>
  <c r="DT397" i="2"/>
  <c r="DS397" i="2"/>
  <c r="DU396" i="2"/>
  <c r="DT396" i="2"/>
  <c r="DS396" i="2"/>
  <c r="DU395" i="2"/>
  <c r="DT395" i="2"/>
  <c r="DS395" i="2"/>
  <c r="DU394" i="2"/>
  <c r="DT394" i="2"/>
  <c r="DS394" i="2"/>
  <c r="DU393" i="2"/>
  <c r="DT393" i="2"/>
  <c r="DS393" i="2"/>
  <c r="DU392" i="2"/>
  <c r="DT392" i="2"/>
  <c r="DS392" i="2"/>
  <c r="DU391" i="2"/>
  <c r="DT391" i="2"/>
  <c r="DS391" i="2"/>
  <c r="DU390" i="2"/>
  <c r="DT390" i="2"/>
  <c r="DS390" i="2"/>
  <c r="DU389" i="2"/>
  <c r="DT389" i="2"/>
  <c r="DS389" i="2"/>
  <c r="DU388" i="2"/>
  <c r="DT388" i="2"/>
  <c r="DS388" i="2"/>
  <c r="DU387" i="2"/>
  <c r="DT387" i="2"/>
  <c r="DS387" i="2"/>
  <c r="DU386" i="2"/>
  <c r="DT386" i="2"/>
  <c r="DS386" i="2"/>
  <c r="DU385" i="2"/>
  <c r="DT385" i="2"/>
  <c r="DS385" i="2"/>
  <c r="DU384" i="2"/>
  <c r="DT384" i="2"/>
  <c r="DS384" i="2"/>
  <c r="DU383" i="2"/>
  <c r="DT383" i="2"/>
  <c r="DS383" i="2"/>
  <c r="DU382" i="2"/>
  <c r="DT382" i="2"/>
  <c r="DS382" i="2"/>
  <c r="DU381" i="2"/>
  <c r="DT381" i="2"/>
  <c r="DS381" i="2"/>
  <c r="DU380" i="2"/>
  <c r="DT380" i="2"/>
  <c r="DS380" i="2"/>
  <c r="DU379" i="2"/>
  <c r="DT379" i="2"/>
  <c r="DS379" i="2"/>
  <c r="DU378" i="2"/>
  <c r="DT378" i="2"/>
  <c r="DS378" i="2"/>
  <c r="DU377" i="2"/>
  <c r="DT377" i="2"/>
  <c r="DS377" i="2"/>
  <c r="DU376" i="2"/>
  <c r="DT376" i="2"/>
  <c r="DS376" i="2"/>
  <c r="DU375" i="2"/>
  <c r="DT375" i="2"/>
  <c r="DS375" i="2"/>
  <c r="DU374" i="2"/>
  <c r="DT374" i="2"/>
  <c r="DS374" i="2"/>
  <c r="DU373" i="2"/>
  <c r="DT373" i="2"/>
  <c r="DS373" i="2"/>
  <c r="DU372" i="2"/>
  <c r="DT372" i="2"/>
  <c r="DS372" i="2"/>
  <c r="DU371" i="2"/>
  <c r="DT371" i="2"/>
  <c r="DS371" i="2"/>
  <c r="DU370" i="2"/>
  <c r="DT370" i="2"/>
  <c r="DS370" i="2"/>
  <c r="DU369" i="2"/>
  <c r="DT369" i="2"/>
  <c r="DS369" i="2"/>
  <c r="DU368" i="2"/>
  <c r="DT368" i="2"/>
  <c r="DS368" i="2"/>
  <c r="DU367" i="2"/>
  <c r="DT367" i="2"/>
  <c r="DS367" i="2"/>
  <c r="DU366" i="2"/>
  <c r="DT366" i="2"/>
  <c r="DS366" i="2"/>
  <c r="DU365" i="2"/>
  <c r="DT365" i="2"/>
  <c r="DS365" i="2"/>
  <c r="DU364" i="2"/>
  <c r="DT364" i="2"/>
  <c r="DS364" i="2"/>
  <c r="DU363" i="2"/>
  <c r="DT363" i="2"/>
  <c r="DS363" i="2"/>
  <c r="DU362" i="2"/>
  <c r="DT362" i="2"/>
  <c r="DS362" i="2"/>
  <c r="DU361" i="2"/>
  <c r="DT361" i="2"/>
  <c r="DS361" i="2"/>
  <c r="DU360" i="2"/>
  <c r="DT360" i="2"/>
  <c r="DS360" i="2"/>
  <c r="DU359" i="2"/>
  <c r="DT359" i="2"/>
  <c r="DS359" i="2"/>
  <c r="DU358" i="2"/>
  <c r="DT358" i="2"/>
  <c r="DS358" i="2"/>
  <c r="DU357" i="2"/>
  <c r="DT357" i="2"/>
  <c r="DS357" i="2"/>
  <c r="DU356" i="2"/>
  <c r="DT356" i="2"/>
  <c r="DS356" i="2"/>
  <c r="DU355" i="2"/>
  <c r="DT355" i="2"/>
  <c r="DS355" i="2"/>
  <c r="DU354" i="2"/>
  <c r="DT354" i="2"/>
  <c r="DS354" i="2"/>
  <c r="DU353" i="2"/>
  <c r="DT353" i="2"/>
  <c r="DS353" i="2"/>
  <c r="DU352" i="2"/>
  <c r="DT352" i="2"/>
  <c r="DS352" i="2"/>
  <c r="DU351" i="2"/>
  <c r="DT351" i="2"/>
  <c r="DS351" i="2"/>
  <c r="DU350" i="2"/>
  <c r="DT350" i="2"/>
  <c r="DS350" i="2"/>
  <c r="DU349" i="2"/>
  <c r="DT349" i="2"/>
  <c r="DS349" i="2"/>
  <c r="DU348" i="2"/>
  <c r="DT348" i="2"/>
  <c r="DS348" i="2"/>
  <c r="DU347" i="2"/>
  <c r="DT347" i="2"/>
  <c r="DS347" i="2"/>
  <c r="DU346" i="2"/>
  <c r="DT346" i="2"/>
  <c r="DS346" i="2"/>
  <c r="DU345" i="2"/>
  <c r="DT345" i="2"/>
  <c r="DS345" i="2"/>
  <c r="DU344" i="2"/>
  <c r="DT344" i="2"/>
  <c r="DS344" i="2"/>
  <c r="DU343" i="2"/>
  <c r="DT343" i="2"/>
  <c r="DS343" i="2"/>
  <c r="DU342" i="2"/>
  <c r="DT342" i="2"/>
  <c r="DS342" i="2"/>
  <c r="DU341" i="2"/>
  <c r="DT341" i="2"/>
  <c r="DS341" i="2"/>
  <c r="DU340" i="2"/>
  <c r="DT340" i="2"/>
  <c r="DS340" i="2"/>
  <c r="DU339" i="2"/>
  <c r="DT339" i="2"/>
  <c r="DS339" i="2"/>
  <c r="DU338" i="2"/>
  <c r="DT338" i="2"/>
  <c r="DS338" i="2"/>
  <c r="DU337" i="2"/>
  <c r="DT337" i="2"/>
  <c r="DS337" i="2"/>
  <c r="DU336" i="2"/>
  <c r="DT336" i="2"/>
  <c r="DS336" i="2"/>
  <c r="DU335" i="2"/>
  <c r="DT335" i="2"/>
  <c r="DS335" i="2"/>
  <c r="DU334" i="2"/>
  <c r="DT334" i="2"/>
  <c r="DS334" i="2"/>
  <c r="DU333" i="2"/>
  <c r="DT333" i="2"/>
  <c r="DS333" i="2"/>
  <c r="DU332" i="2"/>
  <c r="DT332" i="2"/>
  <c r="DS332" i="2"/>
  <c r="DU331" i="2"/>
  <c r="DT331" i="2"/>
  <c r="DS331" i="2"/>
  <c r="DU330" i="2"/>
  <c r="DT330" i="2"/>
  <c r="DS330" i="2"/>
  <c r="DU329" i="2"/>
  <c r="DT329" i="2"/>
  <c r="DS329" i="2"/>
  <c r="DU328" i="2"/>
  <c r="DT328" i="2"/>
  <c r="DS328" i="2"/>
  <c r="DU327" i="2"/>
  <c r="DT327" i="2"/>
  <c r="DS327" i="2"/>
  <c r="DU326" i="2"/>
  <c r="DT326" i="2"/>
  <c r="DS326" i="2"/>
  <c r="DU325" i="2"/>
  <c r="DT325" i="2"/>
  <c r="DS325" i="2"/>
  <c r="DU324" i="2"/>
  <c r="DT324" i="2"/>
  <c r="DS324" i="2"/>
  <c r="DU323" i="2"/>
  <c r="DT323" i="2"/>
  <c r="DS323" i="2"/>
  <c r="DU322" i="2"/>
  <c r="DT322" i="2"/>
  <c r="DS322" i="2"/>
  <c r="DU321" i="2"/>
  <c r="DT321" i="2"/>
  <c r="DS321" i="2"/>
  <c r="DU320" i="2"/>
  <c r="DT320" i="2"/>
  <c r="DS320" i="2"/>
  <c r="DU319" i="2"/>
  <c r="DT319" i="2"/>
  <c r="DS319" i="2"/>
  <c r="DU318" i="2"/>
  <c r="DT318" i="2"/>
  <c r="DS318" i="2"/>
  <c r="DU317" i="2"/>
  <c r="DT317" i="2"/>
  <c r="DS317" i="2"/>
  <c r="DU316" i="2"/>
  <c r="DT316" i="2"/>
  <c r="DS316" i="2"/>
  <c r="DU315" i="2"/>
  <c r="DT315" i="2"/>
  <c r="DS315" i="2"/>
  <c r="DU314" i="2"/>
  <c r="DT314" i="2"/>
  <c r="DS314" i="2"/>
  <c r="DU313" i="2"/>
  <c r="DT313" i="2"/>
  <c r="DS313" i="2"/>
  <c r="DU312" i="2"/>
  <c r="DT312" i="2"/>
  <c r="DS312" i="2"/>
  <c r="DU311" i="2"/>
  <c r="DT311" i="2"/>
  <c r="DS311" i="2"/>
  <c r="DU310" i="2"/>
  <c r="DT310" i="2"/>
  <c r="DS310" i="2"/>
  <c r="DU309" i="2"/>
  <c r="DT309" i="2"/>
  <c r="DS309" i="2"/>
  <c r="DU308" i="2"/>
  <c r="DT308" i="2"/>
  <c r="DS308" i="2"/>
  <c r="DU307" i="2"/>
  <c r="DT307" i="2"/>
  <c r="DS307" i="2"/>
  <c r="DU306" i="2"/>
  <c r="DT306" i="2"/>
  <c r="DS306" i="2"/>
  <c r="DU305" i="2"/>
  <c r="DT305" i="2"/>
  <c r="DS305" i="2"/>
  <c r="DU304" i="2"/>
  <c r="DT304" i="2"/>
  <c r="DS304" i="2"/>
  <c r="DU303" i="2"/>
  <c r="DT303" i="2"/>
  <c r="DS303" i="2"/>
  <c r="DU302" i="2"/>
  <c r="DT302" i="2"/>
  <c r="DS302" i="2"/>
  <c r="DU301" i="2"/>
  <c r="DT301" i="2"/>
  <c r="DS301" i="2"/>
  <c r="DU300" i="2"/>
  <c r="DT300" i="2"/>
  <c r="DS300" i="2"/>
  <c r="DU299" i="2"/>
  <c r="DT299" i="2"/>
  <c r="DS299" i="2"/>
  <c r="DU298" i="2"/>
  <c r="DT298" i="2"/>
  <c r="DS298" i="2"/>
  <c r="DU297" i="2"/>
  <c r="DT297" i="2"/>
  <c r="DS297" i="2"/>
  <c r="DU296" i="2"/>
  <c r="DT296" i="2"/>
  <c r="DS296" i="2"/>
  <c r="DU295" i="2"/>
  <c r="DT295" i="2"/>
  <c r="DS295" i="2"/>
  <c r="DU294" i="2"/>
  <c r="DT294" i="2"/>
  <c r="DS294" i="2"/>
  <c r="DU293" i="2"/>
  <c r="DT293" i="2"/>
  <c r="DS293" i="2"/>
  <c r="DU292" i="2"/>
  <c r="DT292" i="2"/>
  <c r="DS292" i="2"/>
  <c r="DU291" i="2"/>
  <c r="DT291" i="2"/>
  <c r="DS291" i="2"/>
  <c r="DU290" i="2"/>
  <c r="DT290" i="2"/>
  <c r="DS290" i="2"/>
  <c r="DU289" i="2"/>
  <c r="DT289" i="2"/>
  <c r="DS289" i="2"/>
  <c r="DU288" i="2"/>
  <c r="DT288" i="2"/>
  <c r="DS288" i="2"/>
  <c r="DU287" i="2"/>
  <c r="DT287" i="2"/>
  <c r="DS287" i="2"/>
  <c r="DU286" i="2"/>
  <c r="DT286" i="2"/>
  <c r="DS286" i="2"/>
  <c r="DU285" i="2"/>
  <c r="DT285" i="2"/>
  <c r="DS285" i="2"/>
  <c r="DU284" i="2"/>
  <c r="DT284" i="2"/>
  <c r="DS284" i="2"/>
  <c r="DU283" i="2"/>
  <c r="DT283" i="2"/>
  <c r="DS283" i="2"/>
  <c r="DU282" i="2"/>
  <c r="DT282" i="2"/>
  <c r="DS282" i="2"/>
  <c r="DU281" i="2"/>
  <c r="DT281" i="2"/>
  <c r="DS281" i="2"/>
  <c r="DU280" i="2"/>
  <c r="DT280" i="2"/>
  <c r="DS280" i="2"/>
  <c r="DU279" i="2"/>
  <c r="DT279" i="2"/>
  <c r="DS279" i="2"/>
  <c r="DU278" i="2"/>
  <c r="DT278" i="2"/>
  <c r="DS278" i="2"/>
  <c r="DU277" i="2"/>
  <c r="DT277" i="2"/>
  <c r="DS277" i="2"/>
  <c r="DU276" i="2"/>
  <c r="DT276" i="2"/>
  <c r="DS276" i="2"/>
  <c r="DU275" i="2"/>
  <c r="DT275" i="2"/>
  <c r="DS275" i="2"/>
  <c r="DU274" i="2"/>
  <c r="DT274" i="2"/>
  <c r="DS274" i="2"/>
  <c r="DU273" i="2"/>
  <c r="DT273" i="2"/>
  <c r="DS273" i="2"/>
  <c r="DU272" i="2"/>
  <c r="DT272" i="2"/>
  <c r="DS272" i="2"/>
  <c r="DU271" i="2"/>
  <c r="DT271" i="2"/>
  <c r="DS271" i="2"/>
  <c r="DU270" i="2"/>
  <c r="DT270" i="2"/>
  <c r="DS270" i="2"/>
  <c r="DU269" i="2"/>
  <c r="DT269" i="2"/>
  <c r="DS269" i="2"/>
  <c r="DU268" i="2"/>
  <c r="DT268" i="2"/>
  <c r="DS268" i="2"/>
  <c r="DU267" i="2"/>
  <c r="DT267" i="2"/>
  <c r="DS267" i="2"/>
  <c r="DU266" i="2"/>
  <c r="DT266" i="2"/>
  <c r="DS266" i="2"/>
  <c r="DU265" i="2"/>
  <c r="DT265" i="2"/>
  <c r="DS265" i="2"/>
  <c r="DU264" i="2"/>
  <c r="DT264" i="2"/>
  <c r="DS264" i="2"/>
  <c r="DU263" i="2"/>
  <c r="DT263" i="2"/>
  <c r="DS263" i="2"/>
  <c r="DU262" i="2"/>
  <c r="DT262" i="2"/>
  <c r="DS262" i="2"/>
  <c r="DU261" i="2"/>
  <c r="DT261" i="2"/>
  <c r="DS261" i="2"/>
  <c r="DU260" i="2"/>
  <c r="DT260" i="2"/>
  <c r="DS260" i="2"/>
  <c r="DU259" i="2"/>
  <c r="DT259" i="2"/>
  <c r="DS259" i="2"/>
  <c r="DU258" i="2"/>
  <c r="DT258" i="2"/>
  <c r="DS258" i="2"/>
  <c r="DU257" i="2"/>
  <c r="DT257" i="2"/>
  <c r="DS257" i="2"/>
  <c r="DU256" i="2"/>
  <c r="DT256" i="2"/>
  <c r="DS256" i="2"/>
  <c r="DU255" i="2"/>
  <c r="DT255" i="2"/>
  <c r="DS255" i="2"/>
  <c r="DU254" i="2"/>
  <c r="DT254" i="2"/>
  <c r="DS254" i="2"/>
  <c r="DU253" i="2"/>
  <c r="DT253" i="2"/>
  <c r="DS253" i="2"/>
  <c r="DU252" i="2"/>
  <c r="DT252" i="2"/>
  <c r="DS252" i="2"/>
  <c r="DU251" i="2"/>
  <c r="DT251" i="2"/>
  <c r="DS251" i="2"/>
  <c r="DU250" i="2"/>
  <c r="DT250" i="2"/>
  <c r="DS250" i="2"/>
  <c r="DU249" i="2"/>
  <c r="DT249" i="2"/>
  <c r="DS249" i="2"/>
  <c r="DU248" i="2"/>
  <c r="DT248" i="2"/>
  <c r="DS248" i="2"/>
  <c r="DU247" i="2"/>
  <c r="DT247" i="2"/>
  <c r="DS247" i="2"/>
  <c r="DU246" i="2"/>
  <c r="DT246" i="2"/>
  <c r="DS246" i="2"/>
  <c r="DU245" i="2"/>
  <c r="DT245" i="2"/>
  <c r="DS245" i="2"/>
  <c r="DU244" i="2"/>
  <c r="DT244" i="2"/>
  <c r="DS244" i="2"/>
  <c r="DU243" i="2"/>
  <c r="DT243" i="2"/>
  <c r="DS243" i="2"/>
  <c r="DU242" i="2"/>
  <c r="DT242" i="2"/>
  <c r="DS242" i="2"/>
  <c r="DU241" i="2"/>
  <c r="DT241" i="2"/>
  <c r="DS241" i="2"/>
  <c r="DU240" i="2"/>
  <c r="DT240" i="2"/>
  <c r="DS240" i="2"/>
  <c r="DU239" i="2"/>
  <c r="DT239" i="2"/>
  <c r="DS239" i="2"/>
  <c r="DU238" i="2"/>
  <c r="DT238" i="2"/>
  <c r="DS238" i="2"/>
  <c r="DU237" i="2"/>
  <c r="DT237" i="2"/>
  <c r="DS237" i="2"/>
  <c r="DU236" i="2"/>
  <c r="DT236" i="2"/>
  <c r="DS236" i="2"/>
  <c r="DU235" i="2"/>
  <c r="DT235" i="2"/>
  <c r="DS235" i="2"/>
  <c r="DU234" i="2"/>
  <c r="DT234" i="2"/>
  <c r="DS234" i="2"/>
  <c r="DU233" i="2"/>
  <c r="DT233" i="2"/>
  <c r="DS233" i="2"/>
  <c r="DU232" i="2"/>
  <c r="DT232" i="2"/>
  <c r="DS232" i="2"/>
  <c r="DU231" i="2"/>
  <c r="DT231" i="2"/>
  <c r="DS231" i="2"/>
  <c r="DU230" i="2"/>
  <c r="DT230" i="2"/>
  <c r="DS230" i="2"/>
  <c r="DU229" i="2"/>
  <c r="DT229" i="2"/>
  <c r="DS229" i="2"/>
  <c r="DU228" i="2"/>
  <c r="DT228" i="2"/>
  <c r="DS228" i="2"/>
  <c r="DU227" i="2"/>
  <c r="DT227" i="2"/>
  <c r="DS227" i="2"/>
  <c r="DU226" i="2"/>
  <c r="DT226" i="2"/>
  <c r="DS226" i="2"/>
  <c r="DU225" i="2"/>
  <c r="DT225" i="2"/>
  <c r="DS225" i="2"/>
  <c r="DU224" i="2"/>
  <c r="DT224" i="2"/>
  <c r="DS224" i="2"/>
  <c r="DU223" i="2"/>
  <c r="DT223" i="2"/>
  <c r="DS223" i="2"/>
  <c r="DU222" i="2"/>
  <c r="DT222" i="2"/>
  <c r="DS222" i="2"/>
  <c r="DU221" i="2"/>
  <c r="DT221" i="2"/>
  <c r="DS221" i="2"/>
  <c r="DU220" i="2"/>
  <c r="DT220" i="2"/>
  <c r="DS220" i="2"/>
  <c r="DU219" i="2"/>
  <c r="DT219" i="2"/>
  <c r="DS219" i="2"/>
  <c r="DU218" i="2"/>
  <c r="DT218" i="2"/>
  <c r="DS218" i="2"/>
  <c r="DU217" i="2"/>
  <c r="DT217" i="2"/>
  <c r="DS217" i="2"/>
  <c r="DU216" i="2"/>
  <c r="DT216" i="2"/>
  <c r="DS216" i="2"/>
  <c r="DU215" i="2"/>
  <c r="DT215" i="2"/>
  <c r="DS215" i="2"/>
  <c r="DU214" i="2"/>
  <c r="DT214" i="2"/>
  <c r="DS214" i="2"/>
  <c r="DU213" i="2"/>
  <c r="DT213" i="2"/>
  <c r="DS213" i="2"/>
  <c r="DU212" i="2"/>
  <c r="DT212" i="2"/>
  <c r="DS212" i="2"/>
  <c r="DU211" i="2"/>
  <c r="DT211" i="2"/>
  <c r="DS211" i="2"/>
  <c r="DU210" i="2"/>
  <c r="DT210" i="2"/>
  <c r="DS210" i="2"/>
  <c r="DU209" i="2"/>
  <c r="DT209" i="2"/>
  <c r="DS209" i="2"/>
  <c r="DU208" i="2"/>
  <c r="DT208" i="2"/>
  <c r="DS208" i="2"/>
  <c r="DU207" i="2"/>
  <c r="DT207" i="2"/>
  <c r="DS207" i="2"/>
  <c r="DU206" i="2"/>
  <c r="DT206" i="2"/>
  <c r="DS206" i="2"/>
  <c r="DU205" i="2"/>
  <c r="DT205" i="2"/>
  <c r="DS205" i="2"/>
  <c r="DU204" i="2"/>
  <c r="DT204" i="2"/>
  <c r="DS204" i="2"/>
  <c r="DU203" i="2"/>
  <c r="DT203" i="2"/>
  <c r="DS203" i="2"/>
  <c r="DU202" i="2"/>
  <c r="DT202" i="2"/>
  <c r="DS202" i="2"/>
  <c r="DU201" i="2"/>
  <c r="DT201" i="2"/>
  <c r="DS201" i="2"/>
  <c r="DU200" i="2"/>
  <c r="DT200" i="2"/>
  <c r="DS200" i="2"/>
  <c r="DU199" i="2"/>
  <c r="DT199" i="2"/>
  <c r="DS199" i="2"/>
  <c r="DU198" i="2"/>
  <c r="DT198" i="2"/>
  <c r="DS198" i="2"/>
  <c r="DU197" i="2"/>
  <c r="DT197" i="2"/>
  <c r="DS197" i="2"/>
  <c r="DU196" i="2"/>
  <c r="DT196" i="2"/>
  <c r="DS196" i="2"/>
  <c r="DU195" i="2"/>
  <c r="DT195" i="2"/>
  <c r="DS195" i="2"/>
  <c r="DU194" i="2"/>
  <c r="DT194" i="2"/>
  <c r="DS194" i="2"/>
  <c r="DU193" i="2"/>
  <c r="DT193" i="2"/>
  <c r="DS193" i="2"/>
  <c r="DU192" i="2"/>
  <c r="DT192" i="2"/>
  <c r="DS192" i="2"/>
  <c r="DU191" i="2"/>
  <c r="DT191" i="2"/>
  <c r="DS191" i="2"/>
  <c r="DU190" i="2"/>
  <c r="DT190" i="2"/>
  <c r="DS190" i="2"/>
  <c r="DU189" i="2"/>
  <c r="DT189" i="2"/>
  <c r="DS189" i="2"/>
  <c r="DU188" i="2"/>
  <c r="DT188" i="2"/>
  <c r="DS188" i="2"/>
  <c r="DU187" i="2"/>
  <c r="DT187" i="2"/>
  <c r="DS187" i="2"/>
  <c r="DU186" i="2"/>
  <c r="DT186" i="2"/>
  <c r="DS186" i="2"/>
  <c r="DU185" i="2"/>
  <c r="DT185" i="2"/>
  <c r="DS185" i="2"/>
  <c r="DU184" i="2"/>
  <c r="DT184" i="2"/>
  <c r="DS184" i="2"/>
  <c r="DU183" i="2"/>
  <c r="DT183" i="2"/>
  <c r="DS183" i="2"/>
  <c r="DU182" i="2"/>
  <c r="DT182" i="2"/>
  <c r="DS182" i="2"/>
  <c r="DU181" i="2"/>
  <c r="DT181" i="2"/>
  <c r="DS181" i="2"/>
  <c r="DU180" i="2"/>
  <c r="DT180" i="2"/>
  <c r="DS180" i="2"/>
  <c r="DU179" i="2"/>
  <c r="DT179" i="2"/>
  <c r="DS179" i="2"/>
  <c r="DU178" i="2"/>
  <c r="DT178" i="2"/>
  <c r="DS178" i="2"/>
  <c r="DU177" i="2"/>
  <c r="DT177" i="2"/>
  <c r="DS177" i="2"/>
  <c r="DU176" i="2"/>
  <c r="DT176" i="2"/>
  <c r="DS176" i="2"/>
  <c r="DU175" i="2"/>
  <c r="DT175" i="2"/>
  <c r="DS175" i="2"/>
  <c r="DU174" i="2"/>
  <c r="DT174" i="2"/>
  <c r="DS174" i="2"/>
  <c r="DU173" i="2"/>
  <c r="DT173" i="2"/>
  <c r="DS173" i="2"/>
  <c r="DU172" i="2"/>
  <c r="DT172" i="2"/>
  <c r="DS172" i="2"/>
  <c r="DU171" i="2"/>
  <c r="DT171" i="2"/>
  <c r="DS171" i="2"/>
  <c r="DU170" i="2"/>
  <c r="DT170" i="2"/>
  <c r="DS170" i="2"/>
  <c r="DU169" i="2"/>
  <c r="DT169" i="2"/>
  <c r="DS169" i="2"/>
  <c r="DU168" i="2"/>
  <c r="DT168" i="2"/>
  <c r="DS168" i="2"/>
  <c r="DU167" i="2"/>
  <c r="DT167" i="2"/>
  <c r="DS167" i="2"/>
  <c r="DU166" i="2"/>
  <c r="DT166" i="2"/>
  <c r="DS166" i="2"/>
  <c r="DU165" i="2"/>
  <c r="DT165" i="2"/>
  <c r="DS165" i="2"/>
  <c r="DU164" i="2"/>
  <c r="DT164" i="2"/>
  <c r="DS164" i="2"/>
  <c r="DU163" i="2"/>
  <c r="DT163" i="2"/>
  <c r="DS163" i="2"/>
  <c r="DU162" i="2"/>
  <c r="DT162" i="2"/>
  <c r="DS162" i="2"/>
  <c r="DU161" i="2"/>
  <c r="DT161" i="2"/>
  <c r="DS161" i="2"/>
  <c r="DU160" i="2"/>
  <c r="DT160" i="2"/>
  <c r="DS160" i="2"/>
  <c r="DU159" i="2"/>
  <c r="DT159" i="2"/>
  <c r="DS159" i="2"/>
  <c r="DU158" i="2"/>
  <c r="DT158" i="2"/>
  <c r="DS158" i="2"/>
  <c r="DU157" i="2"/>
  <c r="DT157" i="2"/>
  <c r="DS157" i="2"/>
  <c r="DU156" i="2"/>
  <c r="DT156" i="2"/>
  <c r="DS156" i="2"/>
  <c r="DU155" i="2"/>
  <c r="DT155" i="2"/>
  <c r="DS155" i="2"/>
  <c r="DU154" i="2"/>
  <c r="DT154" i="2"/>
  <c r="DS154" i="2"/>
  <c r="DU153" i="2"/>
  <c r="DT153" i="2"/>
  <c r="DS153" i="2"/>
  <c r="DU152" i="2"/>
  <c r="DT152" i="2"/>
  <c r="DS152" i="2"/>
  <c r="DU151" i="2"/>
  <c r="DT151" i="2"/>
  <c r="DS151" i="2"/>
  <c r="DU150" i="2"/>
  <c r="DT150" i="2"/>
  <c r="DS150" i="2"/>
  <c r="DU149" i="2"/>
  <c r="DT149" i="2"/>
  <c r="DS149" i="2"/>
  <c r="DU148" i="2"/>
  <c r="DT148" i="2"/>
  <c r="DS148" i="2"/>
  <c r="DU147" i="2"/>
  <c r="DT147" i="2"/>
  <c r="DS147" i="2"/>
  <c r="DU146" i="2"/>
  <c r="DT146" i="2"/>
  <c r="DS146" i="2"/>
  <c r="DU145" i="2"/>
  <c r="DT145" i="2"/>
  <c r="DS145" i="2"/>
  <c r="DU144" i="2"/>
  <c r="DT144" i="2"/>
  <c r="DS144" i="2"/>
  <c r="DU143" i="2"/>
  <c r="DT143" i="2"/>
  <c r="DS143" i="2"/>
  <c r="DU142" i="2"/>
  <c r="DT142" i="2"/>
  <c r="DS142" i="2"/>
  <c r="DU141" i="2"/>
  <c r="DT141" i="2"/>
  <c r="DS141" i="2"/>
  <c r="DU140" i="2"/>
  <c r="DT140" i="2"/>
  <c r="DS140" i="2"/>
  <c r="DU139" i="2"/>
  <c r="DT139" i="2"/>
  <c r="DS139" i="2"/>
  <c r="DU138" i="2"/>
  <c r="DT138" i="2"/>
  <c r="DS138" i="2"/>
  <c r="DU137" i="2"/>
  <c r="DT137" i="2"/>
  <c r="DS137" i="2"/>
  <c r="DU136" i="2"/>
  <c r="DT136" i="2"/>
  <c r="DS136" i="2"/>
  <c r="DU135" i="2"/>
  <c r="DT135" i="2"/>
  <c r="DS135" i="2"/>
  <c r="DU134" i="2"/>
  <c r="DT134" i="2"/>
  <c r="DS134" i="2"/>
  <c r="DU133" i="2"/>
  <c r="DT133" i="2"/>
  <c r="DS133" i="2"/>
  <c r="DU132" i="2"/>
  <c r="DT132" i="2"/>
  <c r="DS132" i="2"/>
  <c r="DU131" i="2"/>
  <c r="DT131" i="2"/>
  <c r="DS131" i="2"/>
  <c r="DU130" i="2"/>
  <c r="DT130" i="2"/>
  <c r="DS130" i="2"/>
  <c r="DU129" i="2"/>
  <c r="DT129" i="2"/>
  <c r="DS129" i="2"/>
  <c r="DU128" i="2"/>
  <c r="DT128" i="2"/>
  <c r="DS128" i="2"/>
  <c r="DU127" i="2"/>
  <c r="DT127" i="2"/>
  <c r="DS127" i="2"/>
  <c r="DU126" i="2"/>
  <c r="DT126" i="2"/>
  <c r="DS126" i="2"/>
  <c r="DU125" i="2"/>
  <c r="DT125" i="2"/>
  <c r="DS125" i="2"/>
  <c r="DU124" i="2"/>
  <c r="DT124" i="2"/>
  <c r="DS124" i="2"/>
  <c r="DU123" i="2"/>
  <c r="DT123" i="2"/>
  <c r="DS123" i="2"/>
  <c r="DU122" i="2"/>
  <c r="DT122" i="2"/>
  <c r="DS122" i="2"/>
  <c r="DU121" i="2"/>
  <c r="DT121" i="2"/>
  <c r="DS121" i="2"/>
  <c r="DU120" i="2"/>
  <c r="DT120" i="2"/>
  <c r="DS120" i="2"/>
  <c r="DU119" i="2"/>
  <c r="DT119" i="2"/>
  <c r="DS119" i="2"/>
  <c r="DU118" i="2"/>
  <c r="DT118" i="2"/>
  <c r="DS118" i="2"/>
  <c r="DU117" i="2"/>
  <c r="DT117" i="2"/>
  <c r="DS117" i="2"/>
  <c r="DU116" i="2"/>
  <c r="DT116" i="2"/>
  <c r="DS116" i="2"/>
  <c r="DU115" i="2"/>
  <c r="DT115" i="2"/>
  <c r="DS115" i="2"/>
  <c r="DU114" i="2"/>
  <c r="DT114" i="2"/>
  <c r="DS114" i="2"/>
  <c r="DU113" i="2"/>
  <c r="DT113" i="2"/>
  <c r="DS113" i="2"/>
  <c r="DU112" i="2"/>
  <c r="DT112" i="2"/>
  <c r="DS112" i="2"/>
  <c r="DU111" i="2"/>
  <c r="DT111" i="2"/>
  <c r="DS111" i="2"/>
  <c r="DU110" i="2"/>
  <c r="DT110" i="2"/>
  <c r="DS110" i="2"/>
  <c r="DU109" i="2"/>
  <c r="DT109" i="2"/>
  <c r="DS109" i="2"/>
  <c r="DU108" i="2"/>
  <c r="DT108" i="2"/>
  <c r="DS108" i="2"/>
  <c r="DU107" i="2"/>
  <c r="DT107" i="2"/>
  <c r="DS107" i="2"/>
  <c r="DU106" i="2"/>
  <c r="DT106" i="2"/>
  <c r="DS106" i="2"/>
  <c r="DU105" i="2"/>
  <c r="DT105" i="2"/>
  <c r="DS105" i="2"/>
  <c r="DU104" i="2"/>
  <c r="DT104" i="2"/>
  <c r="DS104" i="2"/>
  <c r="DU103" i="2"/>
  <c r="DT103" i="2"/>
  <c r="DS103" i="2"/>
  <c r="DU102" i="2"/>
  <c r="DT102" i="2"/>
  <c r="DS102" i="2"/>
  <c r="DU101" i="2"/>
  <c r="DT101" i="2"/>
  <c r="DS101" i="2"/>
  <c r="DU100" i="2"/>
  <c r="DT100" i="2"/>
  <c r="DS100" i="2"/>
  <c r="DU99" i="2"/>
  <c r="DT99" i="2"/>
  <c r="DS99" i="2"/>
  <c r="DU98" i="2"/>
  <c r="DT98" i="2"/>
  <c r="DS98" i="2"/>
  <c r="DU97" i="2"/>
  <c r="DT97" i="2"/>
  <c r="DS97" i="2"/>
  <c r="DU96" i="2"/>
  <c r="DT96" i="2"/>
  <c r="DS96" i="2"/>
  <c r="DU95" i="2"/>
  <c r="DT95" i="2"/>
  <c r="DS95" i="2"/>
  <c r="DU94" i="2"/>
  <c r="DT94" i="2"/>
  <c r="DS94" i="2"/>
  <c r="DU93" i="2"/>
  <c r="DT93" i="2"/>
  <c r="DS93" i="2"/>
  <c r="DU92" i="2"/>
  <c r="DT92" i="2"/>
  <c r="DS92" i="2"/>
  <c r="DU91" i="2"/>
  <c r="DT91" i="2"/>
  <c r="DS91" i="2"/>
  <c r="DU90" i="2"/>
  <c r="DT90" i="2"/>
  <c r="DS90" i="2"/>
  <c r="DU89" i="2"/>
  <c r="DT89" i="2"/>
  <c r="DS89" i="2"/>
  <c r="DU88" i="2"/>
  <c r="DT88" i="2"/>
  <c r="DS88" i="2"/>
  <c r="DU87" i="2"/>
  <c r="DT87" i="2"/>
  <c r="DS87" i="2"/>
  <c r="DU86" i="2"/>
  <c r="DT86" i="2"/>
  <c r="DS86" i="2"/>
  <c r="DU85" i="2"/>
  <c r="DT85" i="2"/>
  <c r="DS85" i="2"/>
  <c r="DU84" i="2"/>
  <c r="DT84" i="2"/>
  <c r="DS84" i="2"/>
  <c r="DU83" i="2"/>
  <c r="DT83" i="2"/>
  <c r="DS83" i="2"/>
  <c r="DU82" i="2"/>
  <c r="DT82" i="2"/>
  <c r="DS82" i="2"/>
  <c r="DU81" i="2"/>
  <c r="DT81" i="2"/>
  <c r="DS81" i="2"/>
  <c r="DU80" i="2"/>
  <c r="DT80" i="2"/>
  <c r="DS80" i="2"/>
  <c r="DU79" i="2"/>
  <c r="DT79" i="2"/>
  <c r="DS79" i="2"/>
  <c r="DU78" i="2"/>
  <c r="DT78" i="2"/>
  <c r="DS78" i="2"/>
  <c r="DU77" i="2"/>
  <c r="DT77" i="2"/>
  <c r="DS77" i="2"/>
  <c r="DU76" i="2"/>
  <c r="DT76" i="2"/>
  <c r="DS76" i="2"/>
  <c r="DU75" i="2"/>
  <c r="DT75" i="2"/>
  <c r="DS75" i="2"/>
  <c r="DU74" i="2"/>
  <c r="DT74" i="2"/>
  <c r="DS74" i="2"/>
  <c r="DU73" i="2"/>
  <c r="DT73" i="2"/>
  <c r="DS73" i="2"/>
  <c r="DU72" i="2"/>
  <c r="DT72" i="2"/>
  <c r="DS72" i="2"/>
  <c r="DU71" i="2"/>
  <c r="DT71" i="2"/>
  <c r="DS71" i="2"/>
  <c r="DU70" i="2"/>
  <c r="DT70" i="2"/>
  <c r="DS70" i="2"/>
  <c r="DU69" i="2"/>
  <c r="DT69" i="2"/>
  <c r="DS69" i="2"/>
  <c r="DU68" i="2"/>
  <c r="DT68" i="2"/>
  <c r="DS68" i="2"/>
  <c r="DU67" i="2"/>
  <c r="DT67" i="2"/>
  <c r="DS67" i="2"/>
  <c r="DU66" i="2"/>
  <c r="DT66" i="2"/>
  <c r="DS66" i="2"/>
  <c r="DU65" i="2"/>
  <c r="DT65" i="2"/>
  <c r="DS65" i="2"/>
  <c r="DU64" i="2"/>
  <c r="DT64" i="2"/>
  <c r="DS64" i="2"/>
  <c r="DU63" i="2"/>
  <c r="DT63" i="2"/>
  <c r="DS63" i="2"/>
  <c r="DU62" i="2"/>
  <c r="DT62" i="2"/>
  <c r="DS62" i="2"/>
  <c r="DU61" i="2"/>
  <c r="DT61" i="2"/>
  <c r="DS61" i="2"/>
  <c r="DU60" i="2"/>
  <c r="DT60" i="2"/>
  <c r="DS60" i="2"/>
  <c r="DU59" i="2"/>
  <c r="DT59" i="2"/>
  <c r="DS59" i="2"/>
  <c r="DU58" i="2"/>
  <c r="DT58" i="2"/>
  <c r="DS58" i="2"/>
  <c r="DU57" i="2"/>
  <c r="DT57" i="2"/>
  <c r="DS57" i="2"/>
  <c r="DU56" i="2"/>
  <c r="DT56" i="2"/>
  <c r="DS56" i="2"/>
  <c r="DU55" i="2"/>
  <c r="DT55" i="2"/>
  <c r="DS55" i="2"/>
  <c r="DU54" i="2"/>
  <c r="DT54" i="2"/>
  <c r="DS54" i="2"/>
  <c r="DU53" i="2"/>
  <c r="DT53" i="2"/>
  <c r="DS53" i="2"/>
  <c r="DU52" i="2"/>
  <c r="DT52" i="2"/>
  <c r="DS52" i="2"/>
  <c r="DU51" i="2"/>
  <c r="DT51" i="2"/>
  <c r="DS51" i="2"/>
  <c r="DU50" i="2"/>
  <c r="DT50" i="2"/>
  <c r="DS50" i="2"/>
  <c r="DU49" i="2"/>
  <c r="DT49" i="2"/>
  <c r="DS49" i="2"/>
  <c r="DU48" i="2"/>
  <c r="DT48" i="2"/>
  <c r="DS48" i="2"/>
  <c r="DU47" i="2"/>
  <c r="DT47" i="2"/>
  <c r="DS47" i="2"/>
  <c r="DU46" i="2"/>
  <c r="DT46" i="2"/>
  <c r="DS46" i="2"/>
  <c r="DU45" i="2"/>
  <c r="DT45" i="2"/>
  <c r="DS45" i="2"/>
  <c r="DU44" i="2"/>
  <c r="DT44" i="2"/>
  <c r="DS44" i="2"/>
  <c r="DU43" i="2"/>
  <c r="DT43" i="2"/>
  <c r="DS43" i="2"/>
  <c r="DU42" i="2"/>
  <c r="DT42" i="2"/>
  <c r="DS42" i="2"/>
  <c r="DU41" i="2"/>
  <c r="DT41" i="2"/>
  <c r="DS41" i="2"/>
  <c r="DU40" i="2"/>
  <c r="DT40" i="2"/>
  <c r="DS40" i="2"/>
  <c r="DU39" i="2"/>
  <c r="DT39" i="2"/>
  <c r="DS39" i="2"/>
  <c r="DU38" i="2"/>
  <c r="DT38" i="2"/>
  <c r="DS38" i="2"/>
  <c r="DU37" i="2"/>
  <c r="DT37" i="2"/>
  <c r="DS37" i="2"/>
  <c r="DU36" i="2"/>
  <c r="DT36" i="2"/>
  <c r="DS36" i="2"/>
  <c r="DU35" i="2"/>
  <c r="DT35" i="2"/>
  <c r="DS35" i="2"/>
  <c r="DU34" i="2"/>
  <c r="DT34" i="2"/>
  <c r="DS34" i="2"/>
  <c r="DU33" i="2"/>
  <c r="DT33" i="2"/>
  <c r="DS33" i="2"/>
  <c r="DU32" i="2"/>
  <c r="DT32" i="2"/>
  <c r="DS32" i="2"/>
  <c r="DU31" i="2"/>
  <c r="DT31" i="2"/>
  <c r="DS31" i="2"/>
  <c r="DU30" i="2"/>
  <c r="DT30" i="2"/>
  <c r="DS30" i="2"/>
  <c r="DU29" i="2"/>
  <c r="DT29" i="2"/>
  <c r="DS29" i="2"/>
  <c r="DU28" i="2"/>
  <c r="DT28" i="2"/>
  <c r="DS28" i="2"/>
  <c r="DU27" i="2"/>
  <c r="DT27" i="2"/>
  <c r="DS27" i="2"/>
  <c r="DU26" i="2"/>
  <c r="DT26" i="2"/>
  <c r="DS26" i="2"/>
  <c r="DU25" i="2"/>
  <c r="DT25" i="2"/>
  <c r="DS25" i="2"/>
  <c r="DU24" i="2"/>
  <c r="DT24" i="2"/>
  <c r="DS24" i="2"/>
  <c r="DU23" i="2"/>
  <c r="DT23" i="2"/>
  <c r="DS23" i="2"/>
  <c r="DU22" i="2"/>
  <c r="DT22" i="2"/>
  <c r="DS22" i="2"/>
  <c r="DU21" i="2"/>
  <c r="DT21" i="2"/>
  <c r="DS21" i="2"/>
  <c r="DU20" i="2"/>
  <c r="DT20" i="2"/>
  <c r="DS20" i="2"/>
  <c r="DU19" i="2"/>
  <c r="DT19" i="2"/>
  <c r="DS19" i="2"/>
  <c r="DU18" i="2"/>
  <c r="DT18" i="2"/>
  <c r="DS18" i="2"/>
  <c r="DU17" i="2"/>
  <c r="DT17" i="2"/>
  <c r="DS17" i="2"/>
  <c r="DU16" i="2"/>
  <c r="DT16" i="2"/>
  <c r="DS16" i="2"/>
  <c r="DU15" i="2"/>
  <c r="DT15" i="2"/>
  <c r="DS15" i="2"/>
  <c r="DU14" i="2"/>
  <c r="DT14" i="2"/>
  <c r="DS14" i="2"/>
  <c r="DU13" i="2"/>
  <c r="DT13" i="2"/>
  <c r="DS13" i="2"/>
  <c r="DU12" i="2"/>
  <c r="DT12" i="2"/>
  <c r="DS12" i="2"/>
  <c r="DU11" i="2"/>
  <c r="DT11" i="2"/>
  <c r="DS11" i="2"/>
  <c r="DU10" i="2"/>
  <c r="DT10" i="2"/>
  <c r="DS10" i="2"/>
  <c r="DU9" i="2"/>
  <c r="DT9" i="2"/>
  <c r="DS9" i="2"/>
  <c r="DU8" i="2"/>
  <c r="DT8" i="2"/>
  <c r="DS8" i="2"/>
  <c r="DU7" i="2"/>
  <c r="DT7" i="2"/>
  <c r="DS7" i="2"/>
  <c r="DU6" i="2"/>
  <c r="DT6" i="2"/>
  <c r="DS6" i="2"/>
  <c r="DU5" i="2"/>
  <c r="DT5" i="2"/>
  <c r="DS5" i="2"/>
  <c r="DU4" i="2"/>
  <c r="DT4" i="2"/>
  <c r="DS4" i="2"/>
  <c r="DU3" i="2"/>
  <c r="DT3" i="2"/>
  <c r="DS3" i="2"/>
  <c r="DU2" i="2"/>
  <c r="DT2" i="2"/>
  <c r="DS2" i="2"/>
  <c r="DM921" i="2"/>
  <c r="DM922" i="2"/>
  <c r="DM923" i="2"/>
  <c r="DM924" i="2"/>
  <c r="DM925" i="2"/>
  <c r="DM926" i="2"/>
  <c r="DM927" i="2"/>
  <c r="DM928" i="2"/>
  <c r="DM929" i="2"/>
  <c r="DM930" i="2"/>
  <c r="DM931" i="2"/>
  <c r="DM932" i="2"/>
  <c r="DM933" i="2"/>
  <c r="DM934" i="2"/>
  <c r="DM935" i="2"/>
  <c r="DM936" i="2"/>
  <c r="DM937" i="2"/>
  <c r="DM938" i="2"/>
  <c r="DM939" i="2"/>
  <c r="DM940" i="2"/>
  <c r="DM941" i="2"/>
  <c r="DM942" i="2"/>
  <c r="DM943" i="2"/>
  <c r="DM944" i="2"/>
  <c r="DM945" i="2"/>
  <c r="DM946" i="2"/>
  <c r="DM947" i="2"/>
  <c r="DM948" i="2"/>
  <c r="DM949" i="2"/>
  <c r="DM950" i="2"/>
  <c r="DM951" i="2"/>
  <c r="DM952" i="2"/>
  <c r="DM953" i="2"/>
  <c r="DM954" i="2"/>
  <c r="DM955" i="2"/>
  <c r="DM956" i="2"/>
  <c r="DM957" i="2"/>
  <c r="DM958" i="2"/>
  <c r="DM959" i="2"/>
  <c r="DM960" i="2"/>
  <c r="DM961" i="2"/>
  <c r="DM962" i="2"/>
  <c r="DM963" i="2"/>
  <c r="DM964" i="2"/>
  <c r="DM965" i="2"/>
  <c r="DM966" i="2"/>
  <c r="DM967" i="2"/>
  <c r="DM968" i="2"/>
  <c r="DM969" i="2"/>
  <c r="DM970" i="2"/>
  <c r="DM971" i="2"/>
  <c r="DM972" i="2"/>
  <c r="DM973" i="2"/>
  <c r="DM974" i="2"/>
  <c r="DM975" i="2"/>
  <c r="DM976" i="2"/>
  <c r="DM977" i="2"/>
  <c r="DM978" i="2"/>
  <c r="DM979" i="2"/>
  <c r="DM980" i="2"/>
  <c r="DM981" i="2"/>
  <c r="DM982" i="2"/>
  <c r="DM983" i="2"/>
  <c r="DM984" i="2"/>
  <c r="DM985" i="2"/>
  <c r="DM986" i="2"/>
  <c r="DM987" i="2"/>
  <c r="DM988" i="2"/>
  <c r="DM989" i="2"/>
  <c r="DM990" i="2"/>
  <c r="DM991" i="2"/>
  <c r="DM992" i="2"/>
  <c r="DM993" i="2"/>
  <c r="DM994" i="2"/>
  <c r="DM995" i="2"/>
  <c r="DM996" i="2"/>
  <c r="DM997" i="2"/>
  <c r="DM998" i="2"/>
  <c r="DM999" i="2"/>
  <c r="DM1000" i="2"/>
  <c r="DM1001" i="2"/>
  <c r="DM1002" i="2"/>
  <c r="DM1003" i="2"/>
  <c r="DM1004" i="2"/>
  <c r="DM1005" i="2"/>
  <c r="DM1006" i="2"/>
  <c r="DM1007" i="2"/>
  <c r="DM1008" i="2"/>
  <c r="DM1009" i="2"/>
  <c r="DM1010" i="2"/>
  <c r="DM1011" i="2"/>
  <c r="DM1012" i="2"/>
  <c r="DM1013" i="2"/>
  <c r="DM1014" i="2"/>
  <c r="DM1015" i="2"/>
  <c r="DM1016" i="2"/>
  <c r="DM1017" i="2"/>
  <c r="DM1018" i="2"/>
  <c r="DM1019" i="2"/>
  <c r="DM1020" i="2"/>
  <c r="DM1021" i="2"/>
  <c r="DM1022" i="2"/>
  <c r="DM1023" i="2"/>
  <c r="DM1024" i="2"/>
  <c r="DM1025" i="2"/>
  <c r="DM1026" i="2"/>
  <c r="DM1027" i="2"/>
  <c r="DM1028" i="2"/>
  <c r="DM1029" i="2"/>
  <c r="DM1030" i="2"/>
  <c r="DM1031" i="2"/>
  <c r="DM1032" i="2"/>
  <c r="DM1033" i="2"/>
  <c r="DM1034" i="2"/>
  <c r="DM1035" i="2"/>
  <c r="DM1036" i="2"/>
  <c r="DM1037" i="2"/>
  <c r="DM1038" i="2"/>
  <c r="DM1039" i="2"/>
  <c r="DM1040" i="2"/>
  <c r="DM1041" i="2"/>
  <c r="DM1042" i="2"/>
  <c r="DM1043" i="2"/>
  <c r="DM1044" i="2"/>
  <c r="DM1045" i="2"/>
  <c r="DM1046" i="2"/>
  <c r="DM1047" i="2"/>
  <c r="DM1048" i="2"/>
  <c r="DM1049" i="2"/>
  <c r="DM1050" i="2"/>
  <c r="DM1051" i="2"/>
  <c r="DM1052" i="2"/>
  <c r="DM1053" i="2"/>
  <c r="DM1054" i="2"/>
  <c r="DM1055" i="2"/>
  <c r="DM1056" i="2"/>
  <c r="DM1057" i="2"/>
  <c r="DM1058" i="2"/>
  <c r="DM1059" i="2"/>
  <c r="DM1060" i="2"/>
  <c r="DM1061" i="2"/>
  <c r="DM1062" i="2"/>
  <c r="DM1063" i="2"/>
  <c r="DM1064" i="2"/>
  <c r="DM1065" i="2"/>
  <c r="DM1066" i="2"/>
  <c r="DM1067" i="2"/>
  <c r="DM1068" i="2"/>
  <c r="DM1069" i="2"/>
  <c r="DM1070" i="2"/>
  <c r="DM1071" i="2"/>
  <c r="DM1072" i="2"/>
  <c r="DM1073" i="2"/>
  <c r="DM1074" i="2"/>
  <c r="DM1075" i="2"/>
  <c r="DM1076" i="2"/>
  <c r="DM1077" i="2"/>
  <c r="DM1078" i="2"/>
  <c r="DM1079" i="2"/>
  <c r="DM1080" i="2"/>
  <c r="DM1081" i="2"/>
  <c r="DM1082" i="2"/>
  <c r="DM1083" i="2"/>
  <c r="DM1084" i="2"/>
  <c r="DM1085" i="2"/>
  <c r="DM1086" i="2"/>
  <c r="DM1087" i="2"/>
  <c r="DM1088" i="2"/>
  <c r="DM1089" i="2"/>
  <c r="DM1090" i="2"/>
  <c r="DM1091" i="2"/>
  <c r="DM1092" i="2"/>
  <c r="DM1093" i="2"/>
  <c r="DM1094" i="2"/>
  <c r="DM1095" i="2"/>
  <c r="DM1096" i="2"/>
  <c r="DM1097" i="2"/>
  <c r="DM1098" i="2"/>
  <c r="DM1099" i="2"/>
  <c r="DM1100" i="2"/>
  <c r="DM1101" i="2"/>
  <c r="DM1102" i="2"/>
  <c r="DM1103" i="2"/>
  <c r="DM1104" i="2"/>
  <c r="DM1105" i="2"/>
  <c r="DM1106" i="2"/>
  <c r="DM1107" i="2"/>
  <c r="DM1108" i="2"/>
  <c r="DM1109" i="2"/>
  <c r="DM1110" i="2"/>
  <c r="DM1111" i="2"/>
  <c r="DM1112" i="2"/>
  <c r="DM1113" i="2"/>
  <c r="DM1114" i="2"/>
  <c r="DM1115" i="2"/>
  <c r="DM1116" i="2"/>
  <c r="DM1117" i="2"/>
  <c r="DM1118" i="2"/>
  <c r="DM1119" i="2"/>
  <c r="DM1120" i="2"/>
  <c r="DM1121" i="2"/>
  <c r="DM1122" i="2"/>
  <c r="DM1123" i="2"/>
  <c r="DM1124" i="2"/>
  <c r="DM1125" i="2"/>
  <c r="DM1126" i="2"/>
  <c r="DM1127" i="2"/>
  <c r="DM1128" i="2"/>
  <c r="DM1129" i="2"/>
  <c r="DM1130" i="2"/>
  <c r="DM1131" i="2"/>
  <c r="DM1132" i="2"/>
  <c r="DM1133" i="2"/>
  <c r="DM1134" i="2"/>
  <c r="DM1135" i="2"/>
  <c r="DM1136" i="2"/>
  <c r="DM1137" i="2"/>
  <c r="DM1138" i="2"/>
  <c r="DM1139" i="2"/>
  <c r="DM1140" i="2"/>
  <c r="DM1141" i="2"/>
  <c r="DM1142" i="2"/>
  <c r="DM1143" i="2"/>
  <c r="DM1144" i="2"/>
  <c r="DM1145" i="2"/>
  <c r="DM1146" i="2"/>
  <c r="DM1147" i="2"/>
  <c r="DM1148" i="2"/>
  <c r="DM1149" i="2"/>
  <c r="DM1150" i="2"/>
  <c r="DM1151" i="2"/>
  <c r="DM1152" i="2"/>
  <c r="DM1153" i="2"/>
  <c r="DM1154" i="2"/>
  <c r="DM1155" i="2"/>
  <c r="DM1156" i="2"/>
  <c r="DM1157" i="2"/>
  <c r="DM1158" i="2"/>
  <c r="DM1159" i="2"/>
  <c r="DM1160" i="2"/>
  <c r="DM1161" i="2"/>
  <c r="DM1162" i="2"/>
  <c r="DM1163" i="2"/>
  <c r="DM1164" i="2"/>
  <c r="DM1165" i="2"/>
  <c r="DM1166" i="2"/>
  <c r="DM1167" i="2"/>
  <c r="DM1168" i="2"/>
  <c r="DM1169" i="2"/>
  <c r="DM1170" i="2"/>
  <c r="DM1171" i="2"/>
  <c r="DM1172" i="2"/>
  <c r="DM1173" i="2"/>
  <c r="DM1174" i="2"/>
  <c r="DM1175" i="2"/>
  <c r="DM1176" i="2"/>
  <c r="DM1177" i="2"/>
  <c r="DM1178" i="2"/>
  <c r="DM1179" i="2"/>
  <c r="DM1180" i="2"/>
  <c r="DM1181" i="2"/>
  <c r="DM1182" i="2"/>
  <c r="DM1183" i="2"/>
  <c r="DM1184" i="2"/>
  <c r="DM1185" i="2"/>
  <c r="DM1186" i="2"/>
  <c r="DM1187" i="2"/>
  <c r="DM1188" i="2"/>
  <c r="DM1189" i="2"/>
  <c r="DM1190" i="2"/>
  <c r="DM1191" i="2"/>
  <c r="DM1192" i="2"/>
  <c r="DM1193" i="2"/>
  <c r="DM1194" i="2"/>
  <c r="DM1195" i="2"/>
  <c r="DM1196" i="2"/>
  <c r="DM1197" i="2"/>
  <c r="DM1198" i="2"/>
  <c r="DM1199" i="2"/>
  <c r="DM1200" i="2"/>
  <c r="DM1201" i="2"/>
  <c r="DM1202" i="2"/>
  <c r="DM1203" i="2"/>
  <c r="DM1204" i="2"/>
  <c r="DM1205" i="2"/>
  <c r="DM1206" i="2"/>
  <c r="DM1207" i="2"/>
  <c r="DM1208" i="2"/>
  <c r="DM1209" i="2"/>
  <c r="DM1210" i="2"/>
  <c r="DM1211" i="2"/>
  <c r="DM1212" i="2"/>
  <c r="DM1213" i="2"/>
  <c r="DM1214" i="2"/>
  <c r="DM1215" i="2"/>
  <c r="DM1216" i="2"/>
  <c r="DM1217" i="2"/>
  <c r="DM1218" i="2"/>
  <c r="DM1219" i="2"/>
  <c r="DM1220" i="2"/>
  <c r="DM1221" i="2"/>
  <c r="DM1222" i="2"/>
  <c r="DM1223" i="2"/>
  <c r="DM1224" i="2"/>
  <c r="DM1225" i="2"/>
  <c r="DM1226" i="2"/>
  <c r="DM1227" i="2"/>
  <c r="DM1228" i="2"/>
  <c r="DM1229" i="2"/>
  <c r="DM1230" i="2"/>
  <c r="DM1231" i="2"/>
  <c r="DM1232" i="2"/>
  <c r="DM1233" i="2"/>
  <c r="DM1234" i="2"/>
  <c r="DM1235" i="2"/>
  <c r="DM1236" i="2"/>
  <c r="DM1237" i="2"/>
  <c r="DM1238" i="2"/>
  <c r="DM1239" i="2"/>
  <c r="DM1240" i="2"/>
  <c r="DM1241" i="2"/>
  <c r="DM1242" i="2"/>
  <c r="DM1243" i="2"/>
  <c r="DM1244" i="2"/>
  <c r="DM1245" i="2"/>
  <c r="DM1246" i="2"/>
  <c r="DM1247" i="2"/>
  <c r="DM1248" i="2"/>
  <c r="DM1249" i="2"/>
  <c r="DM1250" i="2"/>
  <c r="DM1251" i="2"/>
  <c r="DM1252" i="2"/>
  <c r="DM1253" i="2"/>
  <c r="DM1254" i="2"/>
  <c r="DM1255" i="2"/>
  <c r="DM1256" i="2"/>
  <c r="DM1257" i="2"/>
  <c r="DM1258" i="2"/>
  <c r="DM1259" i="2"/>
  <c r="DM1260" i="2"/>
  <c r="DM1261" i="2"/>
  <c r="DM1262" i="2"/>
  <c r="DM1263" i="2"/>
  <c r="DM1264" i="2"/>
  <c r="DM1265" i="2"/>
  <c r="DM1266" i="2"/>
  <c r="DM1267" i="2"/>
  <c r="DM1268" i="2"/>
  <c r="DM1269" i="2"/>
  <c r="DM1270" i="2"/>
  <c r="DM1271" i="2"/>
  <c r="DM1272" i="2"/>
  <c r="DM1273" i="2"/>
  <c r="DM1274" i="2"/>
  <c r="DM1275" i="2"/>
  <c r="DM1276" i="2"/>
  <c r="DM1277" i="2"/>
  <c r="DM1278" i="2"/>
  <c r="DM1279" i="2"/>
  <c r="DM1280" i="2"/>
  <c r="DM1281" i="2"/>
  <c r="DM1282" i="2"/>
  <c r="DM1283" i="2"/>
  <c r="DM1284" i="2"/>
  <c r="DM1285" i="2"/>
  <c r="DM1286" i="2"/>
  <c r="DM1287" i="2"/>
  <c r="DM1288" i="2"/>
  <c r="DM1289" i="2"/>
  <c r="DM1290" i="2"/>
  <c r="DM1291" i="2"/>
  <c r="DM1292" i="2"/>
  <c r="DM1293" i="2"/>
  <c r="DM1294" i="2"/>
  <c r="DM1295" i="2"/>
  <c r="DM1296" i="2"/>
  <c r="DM1297" i="2"/>
  <c r="DM1298" i="2"/>
  <c r="DM1299" i="2"/>
  <c r="DM1300" i="2"/>
  <c r="DM1301" i="2"/>
  <c r="DM1302" i="2"/>
  <c r="DM1303" i="2"/>
  <c r="DM1304" i="2"/>
  <c r="DM1305" i="2"/>
  <c r="DM1306" i="2"/>
  <c r="DM1307" i="2"/>
  <c r="DM1308" i="2"/>
  <c r="DM1309" i="2"/>
  <c r="DM1310" i="2"/>
  <c r="DM1311" i="2"/>
  <c r="DM1312" i="2"/>
  <c r="DM1313" i="2"/>
  <c r="DM1314" i="2"/>
  <c r="DM1315" i="2"/>
  <c r="DM1316" i="2"/>
  <c r="DM1317" i="2"/>
  <c r="DM1318" i="2"/>
  <c r="DM1319" i="2"/>
  <c r="DM1320" i="2"/>
  <c r="DM1321" i="2"/>
  <c r="DM1322" i="2"/>
  <c r="DM1323" i="2"/>
  <c r="DM1324" i="2"/>
  <c r="DM1325" i="2"/>
  <c r="DM1326" i="2"/>
  <c r="DM1327" i="2"/>
  <c r="DM1328" i="2"/>
  <c r="DM1329" i="2"/>
  <c r="DM1330" i="2"/>
  <c r="DM1331" i="2"/>
  <c r="DM1332" i="2"/>
  <c r="DM1333" i="2"/>
  <c r="DM1334" i="2"/>
  <c r="DM1335" i="2"/>
  <c r="DM1336" i="2"/>
  <c r="DM1337" i="2"/>
  <c r="DM1338" i="2"/>
  <c r="DM1339" i="2"/>
  <c r="DM1340" i="2"/>
  <c r="DM1341" i="2"/>
  <c r="DM1342" i="2"/>
  <c r="DM1343" i="2"/>
  <c r="DM1344" i="2"/>
  <c r="DM1345" i="2"/>
  <c r="DM1346" i="2"/>
  <c r="DM1347" i="2"/>
  <c r="DM1348" i="2"/>
  <c r="DM1349" i="2"/>
  <c r="DM1350" i="2"/>
  <c r="DM1351" i="2"/>
  <c r="DM1352" i="2"/>
  <c r="DM1353" i="2"/>
  <c r="DM1354" i="2"/>
  <c r="DM1355" i="2"/>
  <c r="DM1356" i="2"/>
  <c r="DM1357" i="2"/>
  <c r="DM1358" i="2"/>
  <c r="DM1359" i="2"/>
  <c r="DM1360" i="2"/>
  <c r="DM1361" i="2"/>
  <c r="DM1362" i="2"/>
  <c r="DM1363" i="2"/>
  <c r="DM1364" i="2"/>
  <c r="DM1365" i="2"/>
  <c r="DM1366" i="2"/>
  <c r="DM1367" i="2"/>
  <c r="DM1368" i="2"/>
  <c r="DM1369" i="2"/>
  <c r="DM1370" i="2"/>
  <c r="DM1371" i="2"/>
  <c r="DM1372" i="2"/>
  <c r="DM1373" i="2"/>
  <c r="DM1374" i="2"/>
  <c r="DM1375" i="2"/>
  <c r="DM1376" i="2"/>
  <c r="DM1377" i="2"/>
  <c r="DM1378" i="2"/>
  <c r="DM1379" i="2"/>
  <c r="DM1380" i="2"/>
  <c r="DM1381" i="2"/>
  <c r="DM1382" i="2"/>
  <c r="DM1383" i="2"/>
  <c r="DM1384" i="2"/>
  <c r="DM1385" i="2"/>
  <c r="DM1386" i="2"/>
  <c r="DM1387" i="2"/>
  <c r="DM1388" i="2"/>
  <c r="DM1389" i="2"/>
  <c r="DM1390" i="2"/>
  <c r="DM1391" i="2"/>
  <c r="DM1392" i="2"/>
  <c r="DM1393" i="2"/>
  <c r="DM1394" i="2"/>
  <c r="DM1395" i="2"/>
  <c r="DM1396" i="2"/>
  <c r="DM1397" i="2"/>
  <c r="DM1398" i="2"/>
  <c r="DM1399" i="2"/>
  <c r="DM1400" i="2"/>
  <c r="DM1401" i="2"/>
  <c r="DM1402" i="2"/>
  <c r="DM1403" i="2"/>
  <c r="DM1404" i="2"/>
  <c r="DM1405" i="2"/>
  <c r="DM1406" i="2"/>
  <c r="DM1407" i="2"/>
  <c r="DM1408" i="2"/>
  <c r="DM1409" i="2"/>
  <c r="DM1410" i="2"/>
  <c r="DM1411" i="2"/>
  <c r="DM1412" i="2"/>
  <c r="DM1413" i="2"/>
  <c r="DM1414" i="2"/>
  <c r="DM1415" i="2"/>
  <c r="DM1416" i="2"/>
  <c r="DM1417" i="2"/>
  <c r="DM1418" i="2"/>
  <c r="DM1419" i="2"/>
  <c r="DM1420" i="2"/>
  <c r="DM1421" i="2"/>
  <c r="DM1422" i="2"/>
  <c r="DM1423" i="2"/>
  <c r="DM1424" i="2"/>
  <c r="DM1425" i="2"/>
  <c r="DM1426" i="2"/>
  <c r="DM1427" i="2"/>
  <c r="DM1428" i="2"/>
  <c r="DM1429" i="2"/>
  <c r="DM1430" i="2"/>
  <c r="DM1431" i="2"/>
  <c r="DM1432" i="2"/>
  <c r="DM1433" i="2"/>
  <c r="DM1434" i="2"/>
  <c r="DM1435" i="2"/>
  <c r="DM1436" i="2"/>
  <c r="DM1437" i="2"/>
  <c r="DM1438" i="2"/>
  <c r="DM1439" i="2"/>
  <c r="DM1440" i="2"/>
  <c r="DM1441" i="2"/>
  <c r="DM1442" i="2"/>
  <c r="DM1443" i="2"/>
  <c r="DM1444" i="2"/>
  <c r="DM1445" i="2"/>
  <c r="DM1446" i="2"/>
  <c r="DM1447" i="2"/>
  <c r="DM1448" i="2"/>
  <c r="DM1449" i="2"/>
  <c r="DM1450" i="2"/>
  <c r="DM1451" i="2"/>
  <c r="DM1452" i="2"/>
  <c r="DM1453" i="2"/>
  <c r="DM1454" i="2"/>
  <c r="DM1455" i="2"/>
  <c r="DM1456" i="2"/>
  <c r="DM1457" i="2"/>
  <c r="DM1458" i="2"/>
  <c r="DM1459" i="2"/>
  <c r="DM1460" i="2"/>
  <c r="DM1461" i="2"/>
  <c r="DM1462" i="2"/>
  <c r="DM1463" i="2"/>
  <c r="DM1464" i="2"/>
  <c r="DM1465" i="2"/>
  <c r="DM1466" i="2"/>
  <c r="DM1467" i="2"/>
  <c r="DM1468" i="2"/>
  <c r="DM1469" i="2"/>
  <c r="DM1470" i="2"/>
  <c r="DM1471" i="2"/>
  <c r="DM1472" i="2"/>
  <c r="DM1473" i="2"/>
  <c r="DM1474" i="2"/>
  <c r="DM1475" i="2"/>
  <c r="DM1476" i="2"/>
  <c r="DM1477" i="2"/>
  <c r="DM1478" i="2"/>
  <c r="DM1479" i="2"/>
  <c r="DM1480" i="2"/>
  <c r="DM1481" i="2"/>
  <c r="DM1482" i="2"/>
  <c r="DM1483" i="2"/>
  <c r="DM1484" i="2"/>
  <c r="DM1485" i="2"/>
  <c r="DM1486" i="2"/>
  <c r="DM1487" i="2"/>
  <c r="DM1488" i="2"/>
  <c r="DM1489" i="2"/>
  <c r="DM1490" i="2"/>
  <c r="DM1491" i="2"/>
  <c r="DM1492" i="2"/>
  <c r="DM1493" i="2"/>
  <c r="DM1494" i="2"/>
  <c r="DM1495" i="2"/>
  <c r="DM1496" i="2"/>
  <c r="DM1497" i="2"/>
  <c r="DM1498" i="2"/>
  <c r="DM1499" i="2"/>
  <c r="DM1500" i="2"/>
  <c r="DM1501" i="2"/>
  <c r="DM1502" i="2"/>
  <c r="DM1503" i="2"/>
  <c r="DM1504" i="2"/>
  <c r="DM1505" i="2"/>
  <c r="DM1506" i="2"/>
  <c r="DM1507" i="2"/>
  <c r="DM1508" i="2"/>
  <c r="DM1509" i="2"/>
  <c r="DM1510" i="2"/>
  <c r="DM1511" i="2"/>
  <c r="DM1512" i="2"/>
  <c r="DM1513" i="2"/>
  <c r="DM1514" i="2"/>
  <c r="DM1515" i="2"/>
  <c r="DM1516" i="2"/>
  <c r="DM1517" i="2"/>
  <c r="DM1518" i="2"/>
  <c r="DM1519" i="2"/>
  <c r="DM1520" i="2"/>
  <c r="DM1521" i="2"/>
  <c r="DM1522" i="2"/>
  <c r="DM1523" i="2"/>
  <c r="DM1524" i="2"/>
  <c r="DM1525" i="2"/>
  <c r="DM1526" i="2"/>
  <c r="DM1527" i="2"/>
  <c r="DM1528" i="2"/>
  <c r="DM1529" i="2"/>
  <c r="DM1530" i="2"/>
  <c r="DM1531" i="2"/>
  <c r="DM1532" i="2"/>
  <c r="DM1533" i="2"/>
  <c r="DM1534" i="2"/>
  <c r="DM1535" i="2"/>
  <c r="DM1536" i="2"/>
  <c r="DM1537" i="2"/>
  <c r="DM1538" i="2"/>
  <c r="DM1539" i="2"/>
  <c r="DM1540" i="2"/>
  <c r="DN921" i="2"/>
  <c r="DN922" i="2"/>
  <c r="DN923" i="2"/>
  <c r="DN924" i="2"/>
  <c r="DN925" i="2"/>
  <c r="DN926" i="2"/>
  <c r="DN927" i="2"/>
  <c r="DN928" i="2"/>
  <c r="DN929" i="2"/>
  <c r="DN930" i="2"/>
  <c r="DN931" i="2"/>
  <c r="DN932" i="2"/>
  <c r="DN933" i="2"/>
  <c r="DN934" i="2"/>
  <c r="DN935" i="2"/>
  <c r="DN936" i="2"/>
  <c r="DN937" i="2"/>
  <c r="DN938" i="2"/>
  <c r="DN939" i="2"/>
  <c r="DN940" i="2"/>
  <c r="DN941" i="2"/>
  <c r="DN942" i="2"/>
  <c r="DN943" i="2"/>
  <c r="DN944" i="2"/>
  <c r="DN945" i="2"/>
  <c r="DN946" i="2"/>
  <c r="DN947" i="2"/>
  <c r="DN948" i="2"/>
  <c r="DN949" i="2"/>
  <c r="DN950" i="2"/>
  <c r="DN951" i="2"/>
  <c r="DN952" i="2"/>
  <c r="DN953" i="2"/>
  <c r="DN954" i="2"/>
  <c r="DN955" i="2"/>
  <c r="DN956" i="2"/>
  <c r="DN957" i="2"/>
  <c r="DN958" i="2"/>
  <c r="DN959" i="2"/>
  <c r="DN960" i="2"/>
  <c r="DN961" i="2"/>
  <c r="DN962" i="2"/>
  <c r="DN963" i="2"/>
  <c r="DN964" i="2"/>
  <c r="DN965" i="2"/>
  <c r="DN966" i="2"/>
  <c r="DN967" i="2"/>
  <c r="DN968" i="2"/>
  <c r="DN969" i="2"/>
  <c r="DN970" i="2"/>
  <c r="DN971" i="2"/>
  <c r="DN972" i="2"/>
  <c r="DN973" i="2"/>
  <c r="DN974" i="2"/>
  <c r="DN975" i="2"/>
  <c r="DN976" i="2"/>
  <c r="DN977" i="2"/>
  <c r="DN978" i="2"/>
  <c r="DN979" i="2"/>
  <c r="DN980" i="2"/>
  <c r="DN981" i="2"/>
  <c r="DN982" i="2"/>
  <c r="DN983" i="2"/>
  <c r="DN984" i="2"/>
  <c r="DN985" i="2"/>
  <c r="DN986" i="2"/>
  <c r="DN987" i="2"/>
  <c r="DN988" i="2"/>
  <c r="DN989" i="2"/>
  <c r="DN990" i="2"/>
  <c r="DN991" i="2"/>
  <c r="DN992" i="2"/>
  <c r="DN993" i="2"/>
  <c r="DN994" i="2"/>
  <c r="DN995" i="2"/>
  <c r="DN996" i="2"/>
  <c r="DN997" i="2"/>
  <c r="DN998" i="2"/>
  <c r="DN999" i="2"/>
  <c r="DN1000" i="2"/>
  <c r="DN1001" i="2"/>
  <c r="DN1002" i="2"/>
  <c r="DN1003" i="2"/>
  <c r="DN1004" i="2"/>
  <c r="DN1005" i="2"/>
  <c r="DN1006" i="2"/>
  <c r="DN1007" i="2"/>
  <c r="DN1008" i="2"/>
  <c r="DN1009" i="2"/>
  <c r="DN1010" i="2"/>
  <c r="DN1011" i="2"/>
  <c r="DN1012" i="2"/>
  <c r="DN1013" i="2"/>
  <c r="DN1014" i="2"/>
  <c r="DN1015" i="2"/>
  <c r="DN1016" i="2"/>
  <c r="DN1017" i="2"/>
  <c r="DN1018" i="2"/>
  <c r="DN1019" i="2"/>
  <c r="DN1020" i="2"/>
  <c r="DN1021" i="2"/>
  <c r="DN1022" i="2"/>
  <c r="DN1023" i="2"/>
  <c r="DN1024" i="2"/>
  <c r="DN1025" i="2"/>
  <c r="DN1026" i="2"/>
  <c r="DN1027" i="2"/>
  <c r="DN1028" i="2"/>
  <c r="DN1029" i="2"/>
  <c r="DN1030" i="2"/>
  <c r="DN1031" i="2"/>
  <c r="DN1032" i="2"/>
  <c r="DN1033" i="2"/>
  <c r="DN1034" i="2"/>
  <c r="DN1035" i="2"/>
  <c r="DN1036" i="2"/>
  <c r="DN1037" i="2"/>
  <c r="DN1038" i="2"/>
  <c r="DN1039" i="2"/>
  <c r="DN1040" i="2"/>
  <c r="DN1041" i="2"/>
  <c r="DN1042" i="2"/>
  <c r="DN1043" i="2"/>
  <c r="DN1044" i="2"/>
  <c r="DN1045" i="2"/>
  <c r="DN1046" i="2"/>
  <c r="DN1047" i="2"/>
  <c r="DN1048" i="2"/>
  <c r="DN1049" i="2"/>
  <c r="DN1050" i="2"/>
  <c r="DN1051" i="2"/>
  <c r="DN1052" i="2"/>
  <c r="DN1053" i="2"/>
  <c r="DN1054" i="2"/>
  <c r="DN1055" i="2"/>
  <c r="DN1056" i="2"/>
  <c r="DN1057" i="2"/>
  <c r="DN1058" i="2"/>
  <c r="DN1059" i="2"/>
  <c r="DN1060" i="2"/>
  <c r="DN1061" i="2"/>
  <c r="DN1062" i="2"/>
  <c r="DN1063" i="2"/>
  <c r="DN1064" i="2"/>
  <c r="DN1065" i="2"/>
  <c r="DN1066" i="2"/>
  <c r="DN1067" i="2"/>
  <c r="DN1068" i="2"/>
  <c r="DN1069" i="2"/>
  <c r="DN1070" i="2"/>
  <c r="DN1071" i="2"/>
  <c r="DN1072" i="2"/>
  <c r="DN1073" i="2"/>
  <c r="DN1074" i="2"/>
  <c r="DN1075" i="2"/>
  <c r="DN1076" i="2"/>
  <c r="DN1077" i="2"/>
  <c r="DN1078" i="2"/>
  <c r="DN1079" i="2"/>
  <c r="DN1080" i="2"/>
  <c r="DN1081" i="2"/>
  <c r="DN1082" i="2"/>
  <c r="DN1083" i="2"/>
  <c r="DN1084" i="2"/>
  <c r="DN1085" i="2"/>
  <c r="DN1086" i="2"/>
  <c r="DN1087" i="2"/>
  <c r="DN1088" i="2"/>
  <c r="DN1089" i="2"/>
  <c r="DN1090" i="2"/>
  <c r="DN1091" i="2"/>
  <c r="DN1092" i="2"/>
  <c r="DN1093" i="2"/>
  <c r="DN1094" i="2"/>
  <c r="DN1095" i="2"/>
  <c r="DN1096" i="2"/>
  <c r="DN1097" i="2"/>
  <c r="DN1098" i="2"/>
  <c r="DN1099" i="2"/>
  <c r="DN1100" i="2"/>
  <c r="DN1101" i="2"/>
  <c r="DN1102" i="2"/>
  <c r="DN1103" i="2"/>
  <c r="DN1104" i="2"/>
  <c r="DN1105" i="2"/>
  <c r="DN1106" i="2"/>
  <c r="DN1107" i="2"/>
  <c r="DN1108" i="2"/>
  <c r="DN1109" i="2"/>
  <c r="DN1110" i="2"/>
  <c r="DN1111" i="2"/>
  <c r="DN1112" i="2"/>
  <c r="DN1113" i="2"/>
  <c r="DN1114" i="2"/>
  <c r="DN1115" i="2"/>
  <c r="DN1116" i="2"/>
  <c r="DN1117" i="2"/>
  <c r="DN1118" i="2"/>
  <c r="DN1119" i="2"/>
  <c r="DN1120" i="2"/>
  <c r="DN1121" i="2"/>
  <c r="DN1122" i="2"/>
  <c r="DN1123" i="2"/>
  <c r="DN1124" i="2"/>
  <c r="DN1125" i="2"/>
  <c r="DN1126" i="2"/>
  <c r="DN1127" i="2"/>
  <c r="DN1128" i="2"/>
  <c r="DN1129" i="2"/>
  <c r="DN1130" i="2"/>
  <c r="DN1131" i="2"/>
  <c r="DN1132" i="2"/>
  <c r="DN1133" i="2"/>
  <c r="DN1134" i="2"/>
  <c r="DN1135" i="2"/>
  <c r="DN1136" i="2"/>
  <c r="DN1137" i="2"/>
  <c r="DN1138" i="2"/>
  <c r="DN1139" i="2"/>
  <c r="DN1140" i="2"/>
  <c r="DN1141" i="2"/>
  <c r="DN1142" i="2"/>
  <c r="DN1143" i="2"/>
  <c r="DN1144" i="2"/>
  <c r="DN1145" i="2"/>
  <c r="DN1146" i="2"/>
  <c r="DN1147" i="2"/>
  <c r="DN1148" i="2"/>
  <c r="DN1149" i="2"/>
  <c r="DN1150" i="2"/>
  <c r="DN1151" i="2"/>
  <c r="DN1152" i="2"/>
  <c r="DN1153" i="2"/>
  <c r="DN1154" i="2"/>
  <c r="DN1155" i="2"/>
  <c r="DN1156" i="2"/>
  <c r="DN1157" i="2"/>
  <c r="DN1158" i="2"/>
  <c r="DN1159" i="2"/>
  <c r="DN1160" i="2"/>
  <c r="DN1161" i="2"/>
  <c r="DN1162" i="2"/>
  <c r="DN1163" i="2"/>
  <c r="DN1164" i="2"/>
  <c r="DN1165" i="2"/>
  <c r="DN1166" i="2"/>
  <c r="DN1167" i="2"/>
  <c r="DN1168" i="2"/>
  <c r="DN1169" i="2"/>
  <c r="DN1170" i="2"/>
  <c r="DN1171" i="2"/>
  <c r="DN1172" i="2"/>
  <c r="DN1173" i="2"/>
  <c r="DN1174" i="2"/>
  <c r="DN1175" i="2"/>
  <c r="DN1176" i="2"/>
  <c r="DN1177" i="2"/>
  <c r="DN1178" i="2"/>
  <c r="DN1179" i="2"/>
  <c r="DN1180" i="2"/>
  <c r="DN1181" i="2"/>
  <c r="DN1182" i="2"/>
  <c r="DN1183" i="2"/>
  <c r="DN1184" i="2"/>
  <c r="DN1185" i="2"/>
  <c r="DN1186" i="2"/>
  <c r="DN1187" i="2"/>
  <c r="DN1188" i="2"/>
  <c r="DN1189" i="2"/>
  <c r="DN1190" i="2"/>
  <c r="DN1191" i="2"/>
  <c r="DN1192" i="2"/>
  <c r="DN1193" i="2"/>
  <c r="DN1194" i="2"/>
  <c r="DN1195" i="2"/>
  <c r="DN1196" i="2"/>
  <c r="DN1197" i="2"/>
  <c r="DN1198" i="2"/>
  <c r="DN1199" i="2"/>
  <c r="DN1200" i="2"/>
  <c r="DN1201" i="2"/>
  <c r="DN1202" i="2"/>
  <c r="DN1203" i="2"/>
  <c r="DN1204" i="2"/>
  <c r="DN1205" i="2"/>
  <c r="DN1206" i="2"/>
  <c r="DN1207" i="2"/>
  <c r="DN1208" i="2"/>
  <c r="DN1209" i="2"/>
  <c r="DN1210" i="2"/>
  <c r="DN1211" i="2"/>
  <c r="DN1212" i="2"/>
  <c r="DN1213" i="2"/>
  <c r="DN1214" i="2"/>
  <c r="DN1215" i="2"/>
  <c r="DN1216" i="2"/>
  <c r="DN1217" i="2"/>
  <c r="DN1218" i="2"/>
  <c r="DN1219" i="2"/>
  <c r="DN1220" i="2"/>
  <c r="DN1221" i="2"/>
  <c r="DN1222" i="2"/>
  <c r="DN1223" i="2"/>
  <c r="DN1224" i="2"/>
  <c r="DN1225" i="2"/>
  <c r="DN1226" i="2"/>
  <c r="DN1227" i="2"/>
  <c r="DN1228" i="2"/>
  <c r="DN1229" i="2"/>
  <c r="DN1230" i="2"/>
  <c r="DN1231" i="2"/>
  <c r="DN1232" i="2"/>
  <c r="DN1233" i="2"/>
  <c r="DN1234" i="2"/>
  <c r="DN1235" i="2"/>
  <c r="DN1236" i="2"/>
  <c r="DN1237" i="2"/>
  <c r="DN1238" i="2"/>
  <c r="DN1239" i="2"/>
  <c r="DN1240" i="2"/>
  <c r="DN1241" i="2"/>
  <c r="DN1242" i="2"/>
  <c r="DN1243" i="2"/>
  <c r="DN1244" i="2"/>
  <c r="DN1245" i="2"/>
  <c r="DN1246" i="2"/>
  <c r="DN1247" i="2"/>
  <c r="DN1248" i="2"/>
  <c r="DN1249" i="2"/>
  <c r="DN1250" i="2"/>
  <c r="DN1251" i="2"/>
  <c r="DN1252" i="2"/>
  <c r="DN1253" i="2"/>
  <c r="DN1254" i="2"/>
  <c r="DN1255" i="2"/>
  <c r="DN1256" i="2"/>
  <c r="DN1257" i="2"/>
  <c r="DN1258" i="2"/>
  <c r="DN1259" i="2"/>
  <c r="DN1260" i="2"/>
  <c r="DN1261" i="2"/>
  <c r="DN1262" i="2"/>
  <c r="DN1263" i="2"/>
  <c r="DN1264" i="2"/>
  <c r="DN1265" i="2"/>
  <c r="DN1266" i="2"/>
  <c r="DN1267" i="2"/>
  <c r="DN1268" i="2"/>
  <c r="DN1269" i="2"/>
  <c r="DN1270" i="2"/>
  <c r="DN1271" i="2"/>
  <c r="DN1272" i="2"/>
  <c r="DN1273" i="2"/>
  <c r="DN1274" i="2"/>
  <c r="DN1275" i="2"/>
  <c r="DN1276" i="2"/>
  <c r="DN1277" i="2"/>
  <c r="DN1278" i="2"/>
  <c r="DN1279" i="2"/>
  <c r="DN1280" i="2"/>
  <c r="DN1281" i="2"/>
  <c r="DN1282" i="2"/>
  <c r="DN1283" i="2"/>
  <c r="DN1284" i="2"/>
  <c r="DN1285" i="2"/>
  <c r="DN1286" i="2"/>
  <c r="DN1287" i="2"/>
  <c r="DN1288" i="2"/>
  <c r="DN1289" i="2"/>
  <c r="DN1290" i="2"/>
  <c r="DN1291" i="2"/>
  <c r="DN1292" i="2"/>
  <c r="DN1293" i="2"/>
  <c r="DN1294" i="2"/>
  <c r="DN1295" i="2"/>
  <c r="DN1296" i="2"/>
  <c r="DN1297" i="2"/>
  <c r="DN1298" i="2"/>
  <c r="DN1299" i="2"/>
  <c r="DN1300" i="2"/>
  <c r="DN1301" i="2"/>
  <c r="DN1302" i="2"/>
  <c r="DN1303" i="2"/>
  <c r="DN1304" i="2"/>
  <c r="DN1305" i="2"/>
  <c r="DN1306" i="2"/>
  <c r="DN1307" i="2"/>
  <c r="DN1308" i="2"/>
  <c r="DN1309" i="2"/>
  <c r="DN1310" i="2"/>
  <c r="DN1311" i="2"/>
  <c r="DN1312" i="2"/>
  <c r="DN1313" i="2"/>
  <c r="DN1314" i="2"/>
  <c r="DN1315" i="2"/>
  <c r="DN1316" i="2"/>
  <c r="DN1317" i="2"/>
  <c r="DN1318" i="2"/>
  <c r="DN1319" i="2"/>
  <c r="DN1320" i="2"/>
  <c r="DN1321" i="2"/>
  <c r="DN1322" i="2"/>
  <c r="DN1323" i="2"/>
  <c r="DN1324" i="2"/>
  <c r="DN1325" i="2"/>
  <c r="DN1326" i="2"/>
  <c r="DN1327" i="2"/>
  <c r="DN1328" i="2"/>
  <c r="DN1329" i="2"/>
  <c r="DN1330" i="2"/>
  <c r="DN1331" i="2"/>
  <c r="DN1332" i="2"/>
  <c r="DN1333" i="2"/>
  <c r="DN1334" i="2"/>
  <c r="DN1335" i="2"/>
  <c r="DN1336" i="2"/>
  <c r="DN1337" i="2"/>
  <c r="DN1338" i="2"/>
  <c r="DN1339" i="2"/>
  <c r="DN1340" i="2"/>
  <c r="DN1341" i="2"/>
  <c r="DN1342" i="2"/>
  <c r="DN1343" i="2"/>
  <c r="DN1344" i="2"/>
  <c r="DN1345" i="2"/>
  <c r="DN1346" i="2"/>
  <c r="DN1347" i="2"/>
  <c r="DN1348" i="2"/>
  <c r="DN1349" i="2"/>
  <c r="DN1350" i="2"/>
  <c r="DN1351" i="2"/>
  <c r="DN1352" i="2"/>
  <c r="DN1353" i="2"/>
  <c r="DN1354" i="2"/>
  <c r="DN1355" i="2"/>
  <c r="DN1356" i="2"/>
  <c r="DN1357" i="2"/>
  <c r="DN1358" i="2"/>
  <c r="DN1359" i="2"/>
  <c r="DN1360" i="2"/>
  <c r="DN1361" i="2"/>
  <c r="DN1362" i="2"/>
  <c r="DN1363" i="2"/>
  <c r="DN1364" i="2"/>
  <c r="DN1365" i="2"/>
  <c r="DN1366" i="2"/>
  <c r="DN1367" i="2"/>
  <c r="DN1368" i="2"/>
  <c r="DN1369" i="2"/>
  <c r="DN1370" i="2"/>
  <c r="DN1371" i="2"/>
  <c r="DN1372" i="2"/>
  <c r="DN1373" i="2"/>
  <c r="DN1374" i="2"/>
  <c r="DN1375" i="2"/>
  <c r="DN1376" i="2"/>
  <c r="DN1377" i="2"/>
  <c r="DN1378" i="2"/>
  <c r="DN1379" i="2"/>
  <c r="DN1380" i="2"/>
  <c r="DN1381" i="2"/>
  <c r="DN1382" i="2"/>
  <c r="DN1383" i="2"/>
  <c r="DN1384" i="2"/>
  <c r="DN1385" i="2"/>
  <c r="DN1386" i="2"/>
  <c r="DN1387" i="2"/>
  <c r="DN1388" i="2"/>
  <c r="DN1389" i="2"/>
  <c r="DN1390" i="2"/>
  <c r="DN1391" i="2"/>
  <c r="DN1392" i="2"/>
  <c r="DN1393" i="2"/>
  <c r="DN1394" i="2"/>
  <c r="DN1395" i="2"/>
  <c r="DN1396" i="2"/>
  <c r="DN1397" i="2"/>
  <c r="DN1398" i="2"/>
  <c r="DN1399" i="2"/>
  <c r="DN1400" i="2"/>
  <c r="DN1401" i="2"/>
  <c r="DN1402" i="2"/>
  <c r="DN1403" i="2"/>
  <c r="DN1404" i="2"/>
  <c r="DN1405" i="2"/>
  <c r="DN1406" i="2"/>
  <c r="DN1407" i="2"/>
  <c r="DN1408" i="2"/>
  <c r="DN1409" i="2"/>
  <c r="DN1410" i="2"/>
  <c r="DN1411" i="2"/>
  <c r="DN1412" i="2"/>
  <c r="DN1413" i="2"/>
  <c r="DN1414" i="2"/>
  <c r="DN1415" i="2"/>
  <c r="DN1416" i="2"/>
  <c r="DN1417" i="2"/>
  <c r="DN1418" i="2"/>
  <c r="DN1419" i="2"/>
  <c r="DN1420" i="2"/>
  <c r="DN1421" i="2"/>
  <c r="DN1422" i="2"/>
  <c r="DN1423" i="2"/>
  <c r="DN1424" i="2"/>
  <c r="DN1425" i="2"/>
  <c r="DN1426" i="2"/>
  <c r="DN1427" i="2"/>
  <c r="DN1428" i="2"/>
  <c r="DN1429" i="2"/>
  <c r="DN1430" i="2"/>
  <c r="DN1431" i="2"/>
  <c r="DN1432" i="2"/>
  <c r="DN1433" i="2"/>
  <c r="DN1434" i="2"/>
  <c r="DN1435" i="2"/>
  <c r="DN1436" i="2"/>
  <c r="DN1437" i="2"/>
  <c r="DN1438" i="2"/>
  <c r="DN1439" i="2"/>
  <c r="DN1440" i="2"/>
  <c r="DN1441" i="2"/>
  <c r="DN1442" i="2"/>
  <c r="DN1443" i="2"/>
  <c r="DN1444" i="2"/>
  <c r="DN1445" i="2"/>
  <c r="DN1446" i="2"/>
  <c r="DN1447" i="2"/>
  <c r="DN1448" i="2"/>
  <c r="DN1449" i="2"/>
  <c r="DN1450" i="2"/>
  <c r="DN1451" i="2"/>
  <c r="DN1452" i="2"/>
  <c r="DN1453" i="2"/>
  <c r="DN1454" i="2"/>
  <c r="DN1455" i="2"/>
  <c r="DN1456" i="2"/>
  <c r="DN1457" i="2"/>
  <c r="DN1458" i="2"/>
  <c r="DN1459" i="2"/>
  <c r="DN1460" i="2"/>
  <c r="DN1461" i="2"/>
  <c r="DN1462" i="2"/>
  <c r="DN1463" i="2"/>
  <c r="DN1464" i="2"/>
  <c r="DN1465" i="2"/>
  <c r="DN1466" i="2"/>
  <c r="DN1467" i="2"/>
  <c r="DN1468" i="2"/>
  <c r="DN1469" i="2"/>
  <c r="DN1470" i="2"/>
  <c r="DN1471" i="2"/>
  <c r="DN1472" i="2"/>
  <c r="DN1473" i="2"/>
  <c r="DN1474" i="2"/>
  <c r="DN1475" i="2"/>
  <c r="DN1476" i="2"/>
  <c r="DN1477" i="2"/>
  <c r="DN1478" i="2"/>
  <c r="DN1479" i="2"/>
  <c r="DN1480" i="2"/>
  <c r="DN1481" i="2"/>
  <c r="DN1482" i="2"/>
  <c r="DN1483" i="2"/>
  <c r="DN1484" i="2"/>
  <c r="DN1485" i="2"/>
  <c r="DN1486" i="2"/>
  <c r="DN1487" i="2"/>
  <c r="DN1488" i="2"/>
  <c r="DN1489" i="2"/>
  <c r="DN1490" i="2"/>
  <c r="DN1491" i="2"/>
  <c r="DN1492" i="2"/>
  <c r="DN1493" i="2"/>
  <c r="DN1494" i="2"/>
  <c r="DN1495" i="2"/>
  <c r="DN1496" i="2"/>
  <c r="DN1497" i="2"/>
  <c r="DN1498" i="2"/>
  <c r="DN1499" i="2"/>
  <c r="DN1500" i="2"/>
  <c r="DN1501" i="2"/>
  <c r="DN1502" i="2"/>
  <c r="DN1503" i="2"/>
  <c r="DN1504" i="2"/>
  <c r="DN1505" i="2"/>
  <c r="DN1506" i="2"/>
  <c r="DN1507" i="2"/>
  <c r="DN1508" i="2"/>
  <c r="DN1509" i="2"/>
  <c r="DN1510" i="2"/>
  <c r="DN1511" i="2"/>
  <c r="DN1512" i="2"/>
  <c r="DN1513" i="2"/>
  <c r="DN1514" i="2"/>
  <c r="DN1515" i="2"/>
  <c r="DN1516" i="2"/>
  <c r="DN1517" i="2"/>
  <c r="DN1518" i="2"/>
  <c r="DN1519" i="2"/>
  <c r="DN1520" i="2"/>
  <c r="DN1521" i="2"/>
  <c r="DN1522" i="2"/>
  <c r="DN1523" i="2"/>
  <c r="DN1524" i="2"/>
  <c r="DN1525" i="2"/>
  <c r="DN1526" i="2"/>
  <c r="DN1527" i="2"/>
  <c r="DN1528" i="2"/>
  <c r="DN1529" i="2"/>
  <c r="DN1530" i="2"/>
  <c r="DN1531" i="2"/>
  <c r="DN1532" i="2"/>
  <c r="DN1533" i="2"/>
  <c r="DN1534" i="2"/>
  <c r="DN1535" i="2"/>
  <c r="DN1536" i="2"/>
  <c r="DN1537" i="2"/>
  <c r="DN1538" i="2"/>
  <c r="DN1539" i="2"/>
  <c r="DN1540" i="2"/>
  <c r="DO921" i="2"/>
  <c r="DO922" i="2"/>
  <c r="DO923" i="2"/>
  <c r="DO924" i="2"/>
  <c r="DO925" i="2"/>
  <c r="DO926" i="2"/>
  <c r="DO927" i="2"/>
  <c r="DO928" i="2"/>
  <c r="DO929" i="2"/>
  <c r="DO930" i="2"/>
  <c r="DO931" i="2"/>
  <c r="DO932" i="2"/>
  <c r="DO933" i="2"/>
  <c r="DO934" i="2"/>
  <c r="DO935" i="2"/>
  <c r="DO936" i="2"/>
  <c r="DO937" i="2"/>
  <c r="DO938" i="2"/>
  <c r="DO939" i="2"/>
  <c r="DO940" i="2"/>
  <c r="DO941" i="2"/>
  <c r="DO942" i="2"/>
  <c r="DO943" i="2"/>
  <c r="DO944" i="2"/>
  <c r="DO945" i="2"/>
  <c r="DO946" i="2"/>
  <c r="DO947" i="2"/>
  <c r="DO948" i="2"/>
  <c r="DO949" i="2"/>
  <c r="DO950" i="2"/>
  <c r="DO951" i="2"/>
  <c r="DO952" i="2"/>
  <c r="DO953" i="2"/>
  <c r="DO954" i="2"/>
  <c r="DO955" i="2"/>
  <c r="DO956" i="2"/>
  <c r="DO957" i="2"/>
  <c r="DO958" i="2"/>
  <c r="DO959" i="2"/>
  <c r="DO960" i="2"/>
  <c r="DO961" i="2"/>
  <c r="DO962" i="2"/>
  <c r="DO963" i="2"/>
  <c r="DO964" i="2"/>
  <c r="DO965" i="2"/>
  <c r="DO966" i="2"/>
  <c r="DO967" i="2"/>
  <c r="DO968" i="2"/>
  <c r="DO969" i="2"/>
  <c r="DO970" i="2"/>
  <c r="DO971" i="2"/>
  <c r="DO972" i="2"/>
  <c r="DO973" i="2"/>
  <c r="DO974" i="2"/>
  <c r="DO975" i="2"/>
  <c r="DO976" i="2"/>
  <c r="DO977" i="2"/>
  <c r="DO978" i="2"/>
  <c r="DO979" i="2"/>
  <c r="DO980" i="2"/>
  <c r="DO981" i="2"/>
  <c r="DO982" i="2"/>
  <c r="DO983" i="2"/>
  <c r="DO984" i="2"/>
  <c r="DO985" i="2"/>
  <c r="DO986" i="2"/>
  <c r="DO987" i="2"/>
  <c r="DO988" i="2"/>
  <c r="DO989" i="2"/>
  <c r="DO990" i="2"/>
  <c r="DO991" i="2"/>
  <c r="DO992" i="2"/>
  <c r="DO993" i="2"/>
  <c r="DO994" i="2"/>
  <c r="DO995" i="2"/>
  <c r="DO996" i="2"/>
  <c r="DO997" i="2"/>
  <c r="DO998" i="2"/>
  <c r="DO999" i="2"/>
  <c r="DO1000" i="2"/>
  <c r="DO1001" i="2"/>
  <c r="DO1002" i="2"/>
  <c r="DO1003" i="2"/>
  <c r="DO1004" i="2"/>
  <c r="DO1005" i="2"/>
  <c r="DO1006" i="2"/>
  <c r="DO1007" i="2"/>
  <c r="DO1008" i="2"/>
  <c r="DO1009" i="2"/>
  <c r="DO1010" i="2"/>
  <c r="DO1011" i="2"/>
  <c r="DO1012" i="2"/>
  <c r="DO1013" i="2"/>
  <c r="DO1014" i="2"/>
  <c r="DO1015" i="2"/>
  <c r="DO1016" i="2"/>
  <c r="DO1017" i="2"/>
  <c r="DO1018" i="2"/>
  <c r="DO1019" i="2"/>
  <c r="DO1020" i="2"/>
  <c r="DO1021" i="2"/>
  <c r="DO1022" i="2"/>
  <c r="DO1023" i="2"/>
  <c r="DO1024" i="2"/>
  <c r="DO1025" i="2"/>
  <c r="DO1026" i="2"/>
  <c r="DO1027" i="2"/>
  <c r="DO1028" i="2"/>
  <c r="DO1029" i="2"/>
  <c r="DO1030" i="2"/>
  <c r="DO1031" i="2"/>
  <c r="DO1032" i="2"/>
  <c r="DO1033" i="2"/>
  <c r="DO1034" i="2"/>
  <c r="DO1035" i="2"/>
  <c r="DO1036" i="2"/>
  <c r="DO1037" i="2"/>
  <c r="DO1038" i="2"/>
  <c r="DO1039" i="2"/>
  <c r="DO1040" i="2"/>
  <c r="DO1041" i="2"/>
  <c r="DO1042" i="2"/>
  <c r="DO1043" i="2"/>
  <c r="DO1044" i="2"/>
  <c r="DO1045" i="2"/>
  <c r="DO1046" i="2"/>
  <c r="DO1047" i="2"/>
  <c r="DO1048" i="2"/>
  <c r="DO1049" i="2"/>
  <c r="DO1050" i="2"/>
  <c r="DO1051" i="2"/>
  <c r="DO1052" i="2"/>
  <c r="DO1053" i="2"/>
  <c r="DO1054" i="2"/>
  <c r="DO1055" i="2"/>
  <c r="DO1056" i="2"/>
  <c r="DO1057" i="2"/>
  <c r="DO1058" i="2"/>
  <c r="DO1059" i="2"/>
  <c r="DO1060" i="2"/>
  <c r="DO1061" i="2"/>
  <c r="DO1062" i="2"/>
  <c r="DO1063" i="2"/>
  <c r="DO1064" i="2"/>
  <c r="DO1065" i="2"/>
  <c r="DO1066" i="2"/>
  <c r="DO1067" i="2"/>
  <c r="DO1068" i="2"/>
  <c r="DO1069" i="2"/>
  <c r="DO1070" i="2"/>
  <c r="DO1071" i="2"/>
  <c r="DO1072" i="2"/>
  <c r="DO1073" i="2"/>
  <c r="DO1074" i="2"/>
  <c r="DO1075" i="2"/>
  <c r="DO1076" i="2"/>
  <c r="DO1077" i="2"/>
  <c r="DO1078" i="2"/>
  <c r="DO1079" i="2"/>
  <c r="DO1080" i="2"/>
  <c r="DO1081" i="2"/>
  <c r="DO1082" i="2"/>
  <c r="DO1083" i="2"/>
  <c r="DO1084" i="2"/>
  <c r="DO1085" i="2"/>
  <c r="DO1086" i="2"/>
  <c r="DO1087" i="2"/>
  <c r="DO1088" i="2"/>
  <c r="DO1089" i="2"/>
  <c r="DO1090" i="2"/>
  <c r="DO1091" i="2"/>
  <c r="DO1092" i="2"/>
  <c r="DO1093" i="2"/>
  <c r="DO1094" i="2"/>
  <c r="DO1095" i="2"/>
  <c r="DO1096" i="2"/>
  <c r="DO1097" i="2"/>
  <c r="DO1098" i="2"/>
  <c r="DO1099" i="2"/>
  <c r="DO1100" i="2"/>
  <c r="DO1101" i="2"/>
  <c r="DO1102" i="2"/>
  <c r="DO1103" i="2"/>
  <c r="DO1104" i="2"/>
  <c r="DO1105" i="2"/>
  <c r="DO1106" i="2"/>
  <c r="DO1107" i="2"/>
  <c r="DO1108" i="2"/>
  <c r="DO1109" i="2"/>
  <c r="DO1110" i="2"/>
  <c r="DO1111" i="2"/>
  <c r="DO1112" i="2"/>
  <c r="DO1113" i="2"/>
  <c r="DO1114" i="2"/>
  <c r="DO1115" i="2"/>
  <c r="DO1116" i="2"/>
  <c r="DO1117" i="2"/>
  <c r="DO1118" i="2"/>
  <c r="DO1119" i="2"/>
  <c r="DO1120" i="2"/>
  <c r="DO1121" i="2"/>
  <c r="DO1122" i="2"/>
  <c r="DO1123" i="2"/>
  <c r="DO1124" i="2"/>
  <c r="DO1125" i="2"/>
  <c r="DO1126" i="2"/>
  <c r="DO1127" i="2"/>
  <c r="DO1128" i="2"/>
  <c r="DO1129" i="2"/>
  <c r="DO1130" i="2"/>
  <c r="DO1131" i="2"/>
  <c r="DO1132" i="2"/>
  <c r="DO1133" i="2"/>
  <c r="DO1134" i="2"/>
  <c r="DO1135" i="2"/>
  <c r="DO1136" i="2"/>
  <c r="DO1137" i="2"/>
  <c r="DO1138" i="2"/>
  <c r="DO1139" i="2"/>
  <c r="DO1140" i="2"/>
  <c r="DO1141" i="2"/>
  <c r="DO1142" i="2"/>
  <c r="DO1143" i="2"/>
  <c r="DO1144" i="2"/>
  <c r="DO1145" i="2"/>
  <c r="DO1146" i="2"/>
  <c r="DO1147" i="2"/>
  <c r="DO1148" i="2"/>
  <c r="DO1149" i="2"/>
  <c r="DO1150" i="2"/>
  <c r="DO1151" i="2"/>
  <c r="DO1152" i="2"/>
  <c r="DO1153" i="2"/>
  <c r="DO1154" i="2"/>
  <c r="DO1155" i="2"/>
  <c r="DO1156" i="2"/>
  <c r="DO1157" i="2"/>
  <c r="DO1158" i="2"/>
  <c r="DO1159" i="2"/>
  <c r="DO1160" i="2"/>
  <c r="DO1161" i="2"/>
  <c r="DO1162" i="2"/>
  <c r="DO1163" i="2"/>
  <c r="DO1164" i="2"/>
  <c r="DO1165" i="2"/>
  <c r="DO1166" i="2"/>
  <c r="DO1167" i="2"/>
  <c r="DO1168" i="2"/>
  <c r="DO1169" i="2"/>
  <c r="DO1170" i="2"/>
  <c r="DO1171" i="2"/>
  <c r="DO1172" i="2"/>
  <c r="DO1173" i="2"/>
  <c r="DO1174" i="2"/>
  <c r="DO1175" i="2"/>
  <c r="DO1176" i="2"/>
  <c r="DO1177" i="2"/>
  <c r="DO1178" i="2"/>
  <c r="DO1179" i="2"/>
  <c r="DO1180" i="2"/>
  <c r="DO1181" i="2"/>
  <c r="DO1182" i="2"/>
  <c r="DO1183" i="2"/>
  <c r="DO1184" i="2"/>
  <c r="DO1185" i="2"/>
  <c r="DO1186" i="2"/>
  <c r="DO1187" i="2"/>
  <c r="DO1188" i="2"/>
  <c r="DO1189" i="2"/>
  <c r="DO1190" i="2"/>
  <c r="DO1191" i="2"/>
  <c r="DO1192" i="2"/>
  <c r="DO1193" i="2"/>
  <c r="DO1194" i="2"/>
  <c r="DO1195" i="2"/>
  <c r="DO1196" i="2"/>
  <c r="DO1197" i="2"/>
  <c r="DO1198" i="2"/>
  <c r="DO1199" i="2"/>
  <c r="DO1200" i="2"/>
  <c r="DO1201" i="2"/>
  <c r="DO1202" i="2"/>
  <c r="DO1203" i="2"/>
  <c r="DO1204" i="2"/>
  <c r="DO1205" i="2"/>
  <c r="DO1206" i="2"/>
  <c r="DO1207" i="2"/>
  <c r="DO1208" i="2"/>
  <c r="DO1209" i="2"/>
  <c r="DO1210" i="2"/>
  <c r="DO1211" i="2"/>
  <c r="DO1212" i="2"/>
  <c r="DO1213" i="2"/>
  <c r="DO1214" i="2"/>
  <c r="DO1215" i="2"/>
  <c r="DO1216" i="2"/>
  <c r="DO1217" i="2"/>
  <c r="DO1218" i="2"/>
  <c r="DO1219" i="2"/>
  <c r="DO1220" i="2"/>
  <c r="DO1221" i="2"/>
  <c r="DO1222" i="2"/>
  <c r="DO1223" i="2"/>
  <c r="DO1224" i="2"/>
  <c r="DO1225" i="2"/>
  <c r="DO1226" i="2"/>
  <c r="DO1227" i="2"/>
  <c r="DO1228" i="2"/>
  <c r="DO1229" i="2"/>
  <c r="DO1230" i="2"/>
  <c r="DO1231" i="2"/>
  <c r="DO1232" i="2"/>
  <c r="DO1233" i="2"/>
  <c r="DO1234" i="2"/>
  <c r="DO1235" i="2"/>
  <c r="DO1236" i="2"/>
  <c r="DO1237" i="2"/>
  <c r="DO1238" i="2"/>
  <c r="DO1239" i="2"/>
  <c r="DO1240" i="2"/>
  <c r="DO1241" i="2"/>
  <c r="DO1242" i="2"/>
  <c r="DO1243" i="2"/>
  <c r="DO1244" i="2"/>
  <c r="DO1245" i="2"/>
  <c r="DO1246" i="2"/>
  <c r="DO1247" i="2"/>
  <c r="DO1248" i="2"/>
  <c r="DO1249" i="2"/>
  <c r="DO1250" i="2"/>
  <c r="DO1251" i="2"/>
  <c r="DO1252" i="2"/>
  <c r="DO1253" i="2"/>
  <c r="DO1254" i="2"/>
  <c r="DO1255" i="2"/>
  <c r="DO1256" i="2"/>
  <c r="DO1257" i="2"/>
  <c r="DO1258" i="2"/>
  <c r="DO1259" i="2"/>
  <c r="DO1260" i="2"/>
  <c r="DO1261" i="2"/>
  <c r="DO1262" i="2"/>
  <c r="DO1263" i="2"/>
  <c r="DO1264" i="2"/>
  <c r="DO1265" i="2"/>
  <c r="DO1266" i="2"/>
  <c r="DO1267" i="2"/>
  <c r="DO1268" i="2"/>
  <c r="DO1269" i="2"/>
  <c r="DO1270" i="2"/>
  <c r="DO1271" i="2"/>
  <c r="DO1272" i="2"/>
  <c r="DO1273" i="2"/>
  <c r="DO1274" i="2"/>
  <c r="DO1275" i="2"/>
  <c r="DO1276" i="2"/>
  <c r="DO1277" i="2"/>
  <c r="DO1278" i="2"/>
  <c r="DO1279" i="2"/>
  <c r="DO1280" i="2"/>
  <c r="DO1281" i="2"/>
  <c r="DO1282" i="2"/>
  <c r="DO1283" i="2"/>
  <c r="DO1284" i="2"/>
  <c r="DO1285" i="2"/>
  <c r="DO1286" i="2"/>
  <c r="DO1287" i="2"/>
  <c r="DO1288" i="2"/>
  <c r="DO1289" i="2"/>
  <c r="DO1290" i="2"/>
  <c r="DO1291" i="2"/>
  <c r="DO1292" i="2"/>
  <c r="DO1293" i="2"/>
  <c r="DO1294" i="2"/>
  <c r="DO1295" i="2"/>
  <c r="DO1296" i="2"/>
  <c r="DO1297" i="2"/>
  <c r="DO1298" i="2"/>
  <c r="DO1299" i="2"/>
  <c r="DO1300" i="2"/>
  <c r="DO1301" i="2"/>
  <c r="DO1302" i="2"/>
  <c r="DO1303" i="2"/>
  <c r="DO1304" i="2"/>
  <c r="DO1305" i="2"/>
  <c r="DO1306" i="2"/>
  <c r="DO1307" i="2"/>
  <c r="DO1308" i="2"/>
  <c r="DO1309" i="2"/>
  <c r="DO1310" i="2"/>
  <c r="DO1311" i="2"/>
  <c r="DO1312" i="2"/>
  <c r="DO1313" i="2"/>
  <c r="DO1314" i="2"/>
  <c r="DO1315" i="2"/>
  <c r="DO1316" i="2"/>
  <c r="DO1317" i="2"/>
  <c r="DO1318" i="2"/>
  <c r="DO1319" i="2"/>
  <c r="DO1320" i="2"/>
  <c r="DO1321" i="2"/>
  <c r="DO1322" i="2"/>
  <c r="DO1323" i="2"/>
  <c r="DO1324" i="2"/>
  <c r="DO1325" i="2"/>
  <c r="DO1326" i="2"/>
  <c r="DO1327" i="2"/>
  <c r="DO1328" i="2"/>
  <c r="DO1329" i="2"/>
  <c r="DO1330" i="2"/>
  <c r="DO1331" i="2"/>
  <c r="DO1332" i="2"/>
  <c r="DO1333" i="2"/>
  <c r="DO1334" i="2"/>
  <c r="DO1335" i="2"/>
  <c r="DO1336" i="2"/>
  <c r="DO1337" i="2"/>
  <c r="DO1338" i="2"/>
  <c r="DO1339" i="2"/>
  <c r="DO1340" i="2"/>
  <c r="DO1341" i="2"/>
  <c r="DO1342" i="2"/>
  <c r="DO1343" i="2"/>
  <c r="DO1344" i="2"/>
  <c r="DO1345" i="2"/>
  <c r="DO1346" i="2"/>
  <c r="DO1347" i="2"/>
  <c r="DO1348" i="2"/>
  <c r="DO1349" i="2"/>
  <c r="DO1350" i="2"/>
  <c r="DO1351" i="2"/>
  <c r="DO1352" i="2"/>
  <c r="DO1353" i="2"/>
  <c r="DO1354" i="2"/>
  <c r="DO1355" i="2"/>
  <c r="DO1356" i="2"/>
  <c r="DO1357" i="2"/>
  <c r="DO1358" i="2"/>
  <c r="DO1359" i="2"/>
  <c r="DO1360" i="2"/>
  <c r="DO1361" i="2"/>
  <c r="DO1362" i="2"/>
  <c r="DO1363" i="2"/>
  <c r="DO1364" i="2"/>
  <c r="DO1365" i="2"/>
  <c r="DO1366" i="2"/>
  <c r="DO1367" i="2"/>
  <c r="DO1368" i="2"/>
  <c r="DO1369" i="2"/>
  <c r="DO1370" i="2"/>
  <c r="DO1371" i="2"/>
  <c r="DO1372" i="2"/>
  <c r="DO1373" i="2"/>
  <c r="DO1374" i="2"/>
  <c r="DO1375" i="2"/>
  <c r="DO1376" i="2"/>
  <c r="DO1377" i="2"/>
  <c r="DO1378" i="2"/>
  <c r="DO1379" i="2"/>
  <c r="DO1380" i="2"/>
  <c r="DO1381" i="2"/>
  <c r="DO1382" i="2"/>
  <c r="DO1383" i="2"/>
  <c r="DO1384" i="2"/>
  <c r="DO1385" i="2"/>
  <c r="DO1386" i="2"/>
  <c r="DO1387" i="2"/>
  <c r="DO1388" i="2"/>
  <c r="DO1389" i="2"/>
  <c r="DO1390" i="2"/>
  <c r="DO1391" i="2"/>
  <c r="DO1392" i="2"/>
  <c r="DO1393" i="2"/>
  <c r="DO1394" i="2"/>
  <c r="DO1395" i="2"/>
  <c r="DO1396" i="2"/>
  <c r="DO1397" i="2"/>
  <c r="DO1398" i="2"/>
  <c r="DO1399" i="2"/>
  <c r="DO1400" i="2"/>
  <c r="DO1401" i="2"/>
  <c r="DO1402" i="2"/>
  <c r="DO1403" i="2"/>
  <c r="DO1404" i="2"/>
  <c r="DO1405" i="2"/>
  <c r="DO1406" i="2"/>
  <c r="DO1407" i="2"/>
  <c r="DO1408" i="2"/>
  <c r="DO1409" i="2"/>
  <c r="DO1410" i="2"/>
  <c r="DO1411" i="2"/>
  <c r="DO1412" i="2"/>
  <c r="DO1413" i="2"/>
  <c r="DO1414" i="2"/>
  <c r="DO1415" i="2"/>
  <c r="DO1416" i="2"/>
  <c r="DO1417" i="2"/>
  <c r="DO1418" i="2"/>
  <c r="DO1419" i="2"/>
  <c r="DO1420" i="2"/>
  <c r="DO1421" i="2"/>
  <c r="DO1422" i="2"/>
  <c r="DO1423" i="2"/>
  <c r="DO1424" i="2"/>
  <c r="DO1425" i="2"/>
  <c r="DO1426" i="2"/>
  <c r="DO1427" i="2"/>
  <c r="DO1428" i="2"/>
  <c r="DO1429" i="2"/>
  <c r="DO1430" i="2"/>
  <c r="DO1431" i="2"/>
  <c r="DO1432" i="2"/>
  <c r="DO1433" i="2"/>
  <c r="DO1434" i="2"/>
  <c r="DO1435" i="2"/>
  <c r="DO1436" i="2"/>
  <c r="DO1437" i="2"/>
  <c r="DO1438" i="2"/>
  <c r="DO1439" i="2"/>
  <c r="DO1440" i="2"/>
  <c r="DO1441" i="2"/>
  <c r="DO1442" i="2"/>
  <c r="DO1443" i="2"/>
  <c r="DO1444" i="2"/>
  <c r="DO1445" i="2"/>
  <c r="DO1446" i="2"/>
  <c r="DO1447" i="2"/>
  <c r="DO1448" i="2"/>
  <c r="DO1449" i="2"/>
  <c r="DO1450" i="2"/>
  <c r="DO1451" i="2"/>
  <c r="DO1452" i="2"/>
  <c r="DO1453" i="2"/>
  <c r="DO1454" i="2"/>
  <c r="DO1455" i="2"/>
  <c r="DO1456" i="2"/>
  <c r="DO1457" i="2"/>
  <c r="DO1458" i="2"/>
  <c r="DO1459" i="2"/>
  <c r="DO1460" i="2"/>
  <c r="DO1461" i="2"/>
  <c r="DO1462" i="2"/>
  <c r="DO1463" i="2"/>
  <c r="DO1464" i="2"/>
  <c r="DO1465" i="2"/>
  <c r="DO1466" i="2"/>
  <c r="DO1467" i="2"/>
  <c r="DO1468" i="2"/>
  <c r="DO1469" i="2"/>
  <c r="DO1470" i="2"/>
  <c r="DO1471" i="2"/>
  <c r="DO1472" i="2"/>
  <c r="DO1473" i="2"/>
  <c r="DO1474" i="2"/>
  <c r="DO1475" i="2"/>
  <c r="DO1476" i="2"/>
  <c r="DO1477" i="2"/>
  <c r="DO1478" i="2"/>
  <c r="DO1479" i="2"/>
  <c r="DO1480" i="2"/>
  <c r="DO1481" i="2"/>
  <c r="DO1482" i="2"/>
  <c r="DO1483" i="2"/>
  <c r="DO1484" i="2"/>
  <c r="DO1485" i="2"/>
  <c r="DO1486" i="2"/>
  <c r="DO1487" i="2"/>
  <c r="DO1488" i="2"/>
  <c r="DO1489" i="2"/>
  <c r="DO1490" i="2"/>
  <c r="DO1491" i="2"/>
  <c r="DO1492" i="2"/>
  <c r="DO1493" i="2"/>
  <c r="DO1494" i="2"/>
  <c r="DO1495" i="2"/>
  <c r="DO1496" i="2"/>
  <c r="DO1497" i="2"/>
  <c r="DO1498" i="2"/>
  <c r="DO1499" i="2"/>
  <c r="DO1500" i="2"/>
  <c r="DO1501" i="2"/>
  <c r="DO1502" i="2"/>
  <c r="DO1503" i="2"/>
  <c r="DO1504" i="2"/>
  <c r="DO1505" i="2"/>
  <c r="DO1506" i="2"/>
  <c r="DO1507" i="2"/>
  <c r="DO1508" i="2"/>
  <c r="DO1509" i="2"/>
  <c r="DO1510" i="2"/>
  <c r="DO1511" i="2"/>
  <c r="DO1512" i="2"/>
  <c r="DO1513" i="2"/>
  <c r="DO1514" i="2"/>
  <c r="DO1515" i="2"/>
  <c r="DO1516" i="2"/>
  <c r="DO1517" i="2"/>
  <c r="DO1518" i="2"/>
  <c r="DO1519" i="2"/>
  <c r="DO1520" i="2"/>
  <c r="DO1521" i="2"/>
  <c r="DO1522" i="2"/>
  <c r="DO1523" i="2"/>
  <c r="DO1524" i="2"/>
  <c r="DO1525" i="2"/>
  <c r="DO1526" i="2"/>
  <c r="DO1527" i="2"/>
  <c r="DO1528" i="2"/>
  <c r="DO1529" i="2"/>
  <c r="DO1530" i="2"/>
  <c r="DO1531" i="2"/>
  <c r="DO1532" i="2"/>
  <c r="DO1533" i="2"/>
  <c r="DO1534" i="2"/>
  <c r="DO1535" i="2"/>
  <c r="DO1536" i="2"/>
  <c r="DO1537" i="2"/>
  <c r="DO1538" i="2"/>
  <c r="DO1539" i="2"/>
  <c r="DO1540" i="2"/>
  <c r="DG1514" i="2"/>
  <c r="DG1515" i="2"/>
  <c r="DG1516" i="2"/>
  <c r="DG1517" i="2"/>
  <c r="DG1518" i="2"/>
  <c r="DG1519" i="2"/>
  <c r="DG1520" i="2"/>
  <c r="DG1521" i="2"/>
  <c r="DG1522" i="2"/>
  <c r="DG1523" i="2"/>
  <c r="DG1524" i="2"/>
  <c r="DG1525" i="2"/>
  <c r="DG1526" i="2"/>
  <c r="DG1527" i="2"/>
  <c r="DG1528" i="2"/>
  <c r="DG1529" i="2"/>
  <c r="DG1530" i="2"/>
  <c r="DG1531" i="2"/>
  <c r="DG1532" i="2"/>
  <c r="DG1533" i="2"/>
  <c r="DG1534" i="2"/>
  <c r="DG1535" i="2"/>
  <c r="DG1536" i="2"/>
  <c r="DG1537" i="2"/>
  <c r="DG1538" i="2"/>
  <c r="DG1539" i="2"/>
  <c r="DG1540" i="2"/>
  <c r="DG1541" i="2"/>
  <c r="DG1542" i="2"/>
  <c r="DG1543" i="2"/>
  <c r="DG1544" i="2"/>
  <c r="DG1545" i="2"/>
  <c r="DG1546" i="2"/>
  <c r="DG1547" i="2"/>
  <c r="DG1548" i="2"/>
  <c r="DG1549" i="2"/>
  <c r="DG1550" i="2"/>
  <c r="DG1551" i="2"/>
  <c r="DG1552" i="2"/>
  <c r="DG1553" i="2"/>
  <c r="DG1554" i="2"/>
  <c r="DG1555" i="2"/>
  <c r="DG1556" i="2"/>
  <c r="DG1557" i="2"/>
  <c r="DG1558" i="2"/>
  <c r="DG1559" i="2"/>
  <c r="DG1560" i="2"/>
  <c r="DG1561" i="2"/>
  <c r="DG1562" i="2"/>
  <c r="DG1563" i="2"/>
  <c r="DG1564" i="2"/>
  <c r="DG1565" i="2"/>
  <c r="DG1566" i="2"/>
  <c r="DG1567" i="2"/>
  <c r="DG1568" i="2"/>
  <c r="DG1569" i="2"/>
  <c r="DG1570" i="2"/>
  <c r="DH1514" i="2"/>
  <c r="DH1515" i="2"/>
  <c r="DH1516" i="2"/>
  <c r="DH1517" i="2"/>
  <c r="DH1518" i="2"/>
  <c r="DH1519" i="2"/>
  <c r="DH1520" i="2"/>
  <c r="DH1521" i="2"/>
  <c r="DH1522" i="2"/>
  <c r="DH1523" i="2"/>
  <c r="DH1524" i="2"/>
  <c r="DH1525" i="2"/>
  <c r="DH1526" i="2"/>
  <c r="DH1527" i="2"/>
  <c r="DH1528" i="2"/>
  <c r="DH1529" i="2"/>
  <c r="DH1530" i="2"/>
  <c r="DH1531" i="2"/>
  <c r="DH1532" i="2"/>
  <c r="DH1533" i="2"/>
  <c r="DH1534" i="2"/>
  <c r="DH1535" i="2"/>
  <c r="DH1536" i="2"/>
  <c r="DH1537" i="2"/>
  <c r="DH1538" i="2"/>
  <c r="DH1539" i="2"/>
  <c r="DH1540" i="2"/>
  <c r="DH1541" i="2"/>
  <c r="DH1542" i="2"/>
  <c r="DH1543" i="2"/>
  <c r="DH1544" i="2"/>
  <c r="DH1545" i="2"/>
  <c r="DH1546" i="2"/>
  <c r="DH1547" i="2"/>
  <c r="DH1548" i="2"/>
  <c r="DH1549" i="2"/>
  <c r="DH1550" i="2"/>
  <c r="DH1551" i="2"/>
  <c r="DH1552" i="2"/>
  <c r="DH1553" i="2"/>
  <c r="DH1554" i="2"/>
  <c r="DH1555" i="2"/>
  <c r="DH1556" i="2"/>
  <c r="DH1557" i="2"/>
  <c r="DH1558" i="2"/>
  <c r="DH1559" i="2"/>
  <c r="DH1560" i="2"/>
  <c r="DH1561" i="2"/>
  <c r="DH1562" i="2"/>
  <c r="DH1563" i="2"/>
  <c r="DH1564" i="2"/>
  <c r="DH1565" i="2"/>
  <c r="DH1566" i="2"/>
  <c r="DH1567" i="2"/>
  <c r="DH1568" i="2"/>
  <c r="DH1569" i="2"/>
  <c r="DH1570" i="2"/>
  <c r="DI1514" i="2"/>
  <c r="DI1515" i="2"/>
  <c r="DI1516" i="2"/>
  <c r="DI1517" i="2"/>
  <c r="DI1518" i="2"/>
  <c r="DI1519" i="2"/>
  <c r="DI1520" i="2"/>
  <c r="DI1521" i="2"/>
  <c r="DI1522" i="2"/>
  <c r="DI1523" i="2"/>
  <c r="DI1524" i="2"/>
  <c r="DI1525" i="2"/>
  <c r="DI1526" i="2"/>
  <c r="DI1527" i="2"/>
  <c r="DI1528" i="2"/>
  <c r="DI1529" i="2"/>
  <c r="DI1530" i="2"/>
  <c r="DI1531" i="2"/>
  <c r="DI1532" i="2"/>
  <c r="DI1533" i="2"/>
  <c r="DI1534" i="2"/>
  <c r="DI1535" i="2"/>
  <c r="DI1536" i="2"/>
  <c r="DI1537" i="2"/>
  <c r="DI1538" i="2"/>
  <c r="DI1539" i="2"/>
  <c r="DI1540" i="2"/>
  <c r="DI1541" i="2"/>
  <c r="DI1542" i="2"/>
  <c r="DI1543" i="2"/>
  <c r="DI1544" i="2"/>
  <c r="DI1545" i="2"/>
  <c r="DI1546" i="2"/>
  <c r="DI1547" i="2"/>
  <c r="DI1548" i="2"/>
  <c r="DI1549" i="2"/>
  <c r="DI1550" i="2"/>
  <c r="DI1551" i="2"/>
  <c r="DI1552" i="2"/>
  <c r="DI1553" i="2"/>
  <c r="DI1554" i="2"/>
  <c r="DI1555" i="2"/>
  <c r="DI1556" i="2"/>
  <c r="DI1557" i="2"/>
  <c r="DI1558" i="2"/>
  <c r="DI1559" i="2"/>
  <c r="DI1560" i="2"/>
  <c r="DI1561" i="2"/>
  <c r="DI1562" i="2"/>
  <c r="DI1563" i="2"/>
  <c r="DI1564" i="2"/>
  <c r="DI1565" i="2"/>
  <c r="DI1566" i="2"/>
  <c r="DI1567" i="2"/>
  <c r="DI1568" i="2"/>
  <c r="DI1569" i="2"/>
  <c r="DI1570" i="2"/>
  <c r="DG921" i="2"/>
  <c r="DG922" i="2"/>
  <c r="DG923" i="2"/>
  <c r="DG924" i="2"/>
  <c r="DG925" i="2"/>
  <c r="DG926" i="2"/>
  <c r="DG927" i="2"/>
  <c r="DG928" i="2"/>
  <c r="DG929" i="2"/>
  <c r="DG930" i="2"/>
  <c r="DG931" i="2"/>
  <c r="DG932" i="2"/>
  <c r="DG933" i="2"/>
  <c r="DG934" i="2"/>
  <c r="DG935" i="2"/>
  <c r="DG936" i="2"/>
  <c r="DG937" i="2"/>
  <c r="DG938" i="2"/>
  <c r="DG939" i="2"/>
  <c r="DG940" i="2"/>
  <c r="DG941" i="2"/>
  <c r="DG942" i="2"/>
  <c r="DG943" i="2"/>
  <c r="DG944" i="2"/>
  <c r="DG945" i="2"/>
  <c r="DG946" i="2"/>
  <c r="DG947" i="2"/>
  <c r="DG948" i="2"/>
  <c r="DG949" i="2"/>
  <c r="DG950" i="2"/>
  <c r="DG951" i="2"/>
  <c r="DG952" i="2"/>
  <c r="DG953" i="2"/>
  <c r="DG954" i="2"/>
  <c r="DG955" i="2"/>
  <c r="DG956" i="2"/>
  <c r="DG957" i="2"/>
  <c r="DG958" i="2"/>
  <c r="DG959" i="2"/>
  <c r="DG960" i="2"/>
  <c r="DG961" i="2"/>
  <c r="DG962" i="2"/>
  <c r="DG963" i="2"/>
  <c r="DG964" i="2"/>
  <c r="DG965" i="2"/>
  <c r="DG966" i="2"/>
  <c r="DG967" i="2"/>
  <c r="DG968" i="2"/>
  <c r="DG969" i="2"/>
  <c r="DG970" i="2"/>
  <c r="DG971" i="2"/>
  <c r="DG972" i="2"/>
  <c r="DG973" i="2"/>
  <c r="DG974" i="2"/>
  <c r="DG975" i="2"/>
  <c r="DG976" i="2"/>
  <c r="DG977" i="2"/>
  <c r="DG978" i="2"/>
  <c r="DG979" i="2"/>
  <c r="DG980" i="2"/>
  <c r="DG981" i="2"/>
  <c r="DG982" i="2"/>
  <c r="DG983" i="2"/>
  <c r="DG984" i="2"/>
  <c r="DG985" i="2"/>
  <c r="DG986" i="2"/>
  <c r="DG987" i="2"/>
  <c r="DG988" i="2"/>
  <c r="DG989" i="2"/>
  <c r="DG990" i="2"/>
  <c r="DG991" i="2"/>
  <c r="DG992" i="2"/>
  <c r="DG993" i="2"/>
  <c r="DG994" i="2"/>
  <c r="DG995" i="2"/>
  <c r="DG996" i="2"/>
  <c r="DG997" i="2"/>
  <c r="DG998" i="2"/>
  <c r="DG999" i="2"/>
  <c r="DG1000" i="2"/>
  <c r="DG1001" i="2"/>
  <c r="DG1002" i="2"/>
  <c r="DG1003" i="2"/>
  <c r="DG1004" i="2"/>
  <c r="DG1005" i="2"/>
  <c r="DG1006" i="2"/>
  <c r="DG1007" i="2"/>
  <c r="DG1008" i="2"/>
  <c r="DG1009" i="2"/>
  <c r="DG1010" i="2"/>
  <c r="DG1011" i="2"/>
  <c r="DG1012" i="2"/>
  <c r="DG1013" i="2"/>
  <c r="DG1014" i="2"/>
  <c r="DG1015" i="2"/>
  <c r="DG1016" i="2"/>
  <c r="DG1017" i="2"/>
  <c r="DG1018" i="2"/>
  <c r="DG1019" i="2"/>
  <c r="DG1020" i="2"/>
  <c r="DG1021" i="2"/>
  <c r="DG1022" i="2"/>
  <c r="DG1023" i="2"/>
  <c r="DG1024" i="2"/>
  <c r="DG1025" i="2"/>
  <c r="DG1026" i="2"/>
  <c r="DG1027" i="2"/>
  <c r="DG1028" i="2"/>
  <c r="DG1029" i="2"/>
  <c r="DG1030" i="2"/>
  <c r="DG1031" i="2"/>
  <c r="DG1032" i="2"/>
  <c r="DG1033" i="2"/>
  <c r="DG1034" i="2"/>
  <c r="DG1035" i="2"/>
  <c r="DG1036" i="2"/>
  <c r="DG1037" i="2"/>
  <c r="DG1038" i="2"/>
  <c r="DG1039" i="2"/>
  <c r="DG1040" i="2"/>
  <c r="DG1041" i="2"/>
  <c r="DG1042" i="2"/>
  <c r="DG1043" i="2"/>
  <c r="DG1044" i="2"/>
  <c r="DG1045" i="2"/>
  <c r="DG1046" i="2"/>
  <c r="DG1047" i="2"/>
  <c r="DG1048" i="2"/>
  <c r="DG1049" i="2"/>
  <c r="DG1050" i="2"/>
  <c r="DG1051" i="2"/>
  <c r="DG1052" i="2"/>
  <c r="DG1053" i="2"/>
  <c r="DG1054" i="2"/>
  <c r="DG1055" i="2"/>
  <c r="DG1056" i="2"/>
  <c r="DG1057" i="2"/>
  <c r="DG1058" i="2"/>
  <c r="DG1059" i="2"/>
  <c r="DG1060" i="2"/>
  <c r="DG1061" i="2"/>
  <c r="DG1062" i="2"/>
  <c r="DG1063" i="2"/>
  <c r="DG1064" i="2"/>
  <c r="DG1065" i="2"/>
  <c r="DG1066" i="2"/>
  <c r="DG1067" i="2"/>
  <c r="DG1068" i="2"/>
  <c r="DG1069" i="2"/>
  <c r="DG1070" i="2"/>
  <c r="DG1071" i="2"/>
  <c r="DG1072" i="2"/>
  <c r="DG1073" i="2"/>
  <c r="DG1074" i="2"/>
  <c r="DG1075" i="2"/>
  <c r="DG1076" i="2"/>
  <c r="DG1077" i="2"/>
  <c r="DG1078" i="2"/>
  <c r="DG1079" i="2"/>
  <c r="DG1080" i="2"/>
  <c r="DG1081" i="2"/>
  <c r="DG1082" i="2"/>
  <c r="DG1083" i="2"/>
  <c r="DG1084" i="2"/>
  <c r="DG1085" i="2"/>
  <c r="DG1086" i="2"/>
  <c r="DG1087" i="2"/>
  <c r="DG1088" i="2"/>
  <c r="DG1089" i="2"/>
  <c r="DG1090" i="2"/>
  <c r="DG1091" i="2"/>
  <c r="DG1092" i="2"/>
  <c r="DG1093" i="2"/>
  <c r="DG1094" i="2"/>
  <c r="DG1095" i="2"/>
  <c r="DG1096" i="2"/>
  <c r="DG1097" i="2"/>
  <c r="DG1098" i="2"/>
  <c r="DG1099" i="2"/>
  <c r="DG1100" i="2"/>
  <c r="DG1101" i="2"/>
  <c r="DG1102" i="2"/>
  <c r="DG1103" i="2"/>
  <c r="DG1104" i="2"/>
  <c r="DG1105" i="2"/>
  <c r="DG1106" i="2"/>
  <c r="DG1107" i="2"/>
  <c r="DG1108" i="2"/>
  <c r="DG1109" i="2"/>
  <c r="DG1110" i="2"/>
  <c r="DG1111" i="2"/>
  <c r="DG1112" i="2"/>
  <c r="DG1113" i="2"/>
  <c r="DG1114" i="2"/>
  <c r="DG1115" i="2"/>
  <c r="DG1116" i="2"/>
  <c r="DG1117" i="2"/>
  <c r="DG1118" i="2"/>
  <c r="DG1119" i="2"/>
  <c r="DG1120" i="2"/>
  <c r="DG1121" i="2"/>
  <c r="DG1122" i="2"/>
  <c r="DG1123" i="2"/>
  <c r="DG1124" i="2"/>
  <c r="DG1125" i="2"/>
  <c r="DG1126" i="2"/>
  <c r="DG1127" i="2"/>
  <c r="DG1128" i="2"/>
  <c r="DG1129" i="2"/>
  <c r="DG1130" i="2"/>
  <c r="DG1131" i="2"/>
  <c r="DG1132" i="2"/>
  <c r="DG1133" i="2"/>
  <c r="DG1134" i="2"/>
  <c r="DG1135" i="2"/>
  <c r="DG1136" i="2"/>
  <c r="DG1137" i="2"/>
  <c r="DG1138" i="2"/>
  <c r="DG1139" i="2"/>
  <c r="DG1140" i="2"/>
  <c r="DG1141" i="2"/>
  <c r="DG1142" i="2"/>
  <c r="DG1143" i="2"/>
  <c r="DG1144" i="2"/>
  <c r="DG1145" i="2"/>
  <c r="DG1146" i="2"/>
  <c r="DG1147" i="2"/>
  <c r="DG1148" i="2"/>
  <c r="DG1149" i="2"/>
  <c r="DG1150" i="2"/>
  <c r="DG1151" i="2"/>
  <c r="DG1152" i="2"/>
  <c r="DG1153" i="2"/>
  <c r="DG1154" i="2"/>
  <c r="DG1155" i="2"/>
  <c r="DG1156" i="2"/>
  <c r="DG1157" i="2"/>
  <c r="DG1158" i="2"/>
  <c r="DG1159" i="2"/>
  <c r="DG1160" i="2"/>
  <c r="DG1161" i="2"/>
  <c r="DG1162" i="2"/>
  <c r="DG1163" i="2"/>
  <c r="DG1164" i="2"/>
  <c r="DG1165" i="2"/>
  <c r="DG1166" i="2"/>
  <c r="DG1167" i="2"/>
  <c r="DG1168" i="2"/>
  <c r="DG1169" i="2"/>
  <c r="DG1170" i="2"/>
  <c r="DG1171" i="2"/>
  <c r="DG1172" i="2"/>
  <c r="DG1173" i="2"/>
  <c r="DG1174" i="2"/>
  <c r="DG1175" i="2"/>
  <c r="DG1176" i="2"/>
  <c r="DG1177" i="2"/>
  <c r="DG1178" i="2"/>
  <c r="DG1179" i="2"/>
  <c r="DG1180" i="2"/>
  <c r="DG1181" i="2"/>
  <c r="DG1182" i="2"/>
  <c r="DG1183" i="2"/>
  <c r="DG1184" i="2"/>
  <c r="DG1185" i="2"/>
  <c r="DG1186" i="2"/>
  <c r="DG1187" i="2"/>
  <c r="DG1188" i="2"/>
  <c r="DG1189" i="2"/>
  <c r="DG1190" i="2"/>
  <c r="DG1191" i="2"/>
  <c r="DG1192" i="2"/>
  <c r="DG1193" i="2"/>
  <c r="DG1194" i="2"/>
  <c r="DG1195" i="2"/>
  <c r="DG1196" i="2"/>
  <c r="DG1197" i="2"/>
  <c r="DG1198" i="2"/>
  <c r="DG1199" i="2"/>
  <c r="DG1200" i="2"/>
  <c r="DG1201" i="2"/>
  <c r="DG1202" i="2"/>
  <c r="DG1203" i="2"/>
  <c r="DG1204" i="2"/>
  <c r="DG1205" i="2"/>
  <c r="DG1206" i="2"/>
  <c r="DG1207" i="2"/>
  <c r="DG1208" i="2"/>
  <c r="DG1209" i="2"/>
  <c r="DG1210" i="2"/>
  <c r="DG1211" i="2"/>
  <c r="DG1212" i="2"/>
  <c r="DG1213" i="2"/>
  <c r="DG1214" i="2"/>
  <c r="DG1215" i="2"/>
  <c r="DG1216" i="2"/>
  <c r="DG1217" i="2"/>
  <c r="DG1218" i="2"/>
  <c r="DG1219" i="2"/>
  <c r="DG1220" i="2"/>
  <c r="DG1221" i="2"/>
  <c r="DG1222" i="2"/>
  <c r="DG1223" i="2"/>
  <c r="DG1224" i="2"/>
  <c r="DG1225" i="2"/>
  <c r="DG1226" i="2"/>
  <c r="DG1227" i="2"/>
  <c r="DG1228" i="2"/>
  <c r="DG1229" i="2"/>
  <c r="DG1230" i="2"/>
  <c r="DG1231" i="2"/>
  <c r="DG1232" i="2"/>
  <c r="DG1233" i="2"/>
  <c r="DG1234" i="2"/>
  <c r="DG1235" i="2"/>
  <c r="DG1236" i="2"/>
  <c r="DG1237" i="2"/>
  <c r="DG1238" i="2"/>
  <c r="DG1239" i="2"/>
  <c r="DG1240" i="2"/>
  <c r="DG1241" i="2"/>
  <c r="DG1242" i="2"/>
  <c r="DG1243" i="2"/>
  <c r="DG1244" i="2"/>
  <c r="DG1245" i="2"/>
  <c r="DG1246" i="2"/>
  <c r="DG1247" i="2"/>
  <c r="DG1248" i="2"/>
  <c r="DG1249" i="2"/>
  <c r="DG1250" i="2"/>
  <c r="DG1251" i="2"/>
  <c r="DG1252" i="2"/>
  <c r="DG1253" i="2"/>
  <c r="DG1254" i="2"/>
  <c r="DG1255" i="2"/>
  <c r="DG1256" i="2"/>
  <c r="DG1257" i="2"/>
  <c r="DG1258" i="2"/>
  <c r="DG1259" i="2"/>
  <c r="DG1260" i="2"/>
  <c r="DG1261" i="2"/>
  <c r="DG1262" i="2"/>
  <c r="DG1263" i="2"/>
  <c r="DG1264" i="2"/>
  <c r="DG1265" i="2"/>
  <c r="DG1266" i="2"/>
  <c r="DG1267" i="2"/>
  <c r="DG1268" i="2"/>
  <c r="DG1269" i="2"/>
  <c r="DG1270" i="2"/>
  <c r="DG1271" i="2"/>
  <c r="DG1272" i="2"/>
  <c r="DG1273" i="2"/>
  <c r="DG1274" i="2"/>
  <c r="DG1275" i="2"/>
  <c r="DG1276" i="2"/>
  <c r="DG1277" i="2"/>
  <c r="DG1278" i="2"/>
  <c r="DG1279" i="2"/>
  <c r="DG1280" i="2"/>
  <c r="DG1281" i="2"/>
  <c r="DG1282" i="2"/>
  <c r="DG1283" i="2"/>
  <c r="DG1284" i="2"/>
  <c r="DG1285" i="2"/>
  <c r="DG1286" i="2"/>
  <c r="DG1287" i="2"/>
  <c r="DG1288" i="2"/>
  <c r="DG1289" i="2"/>
  <c r="DG1290" i="2"/>
  <c r="DG1291" i="2"/>
  <c r="DG1292" i="2"/>
  <c r="DG1293" i="2"/>
  <c r="DG1294" i="2"/>
  <c r="DG1295" i="2"/>
  <c r="DG1296" i="2"/>
  <c r="DG1297" i="2"/>
  <c r="DG1298" i="2"/>
  <c r="DG1299" i="2"/>
  <c r="DG1300" i="2"/>
  <c r="DG1301" i="2"/>
  <c r="DG1302" i="2"/>
  <c r="DG1303" i="2"/>
  <c r="DG1304" i="2"/>
  <c r="DG1305" i="2"/>
  <c r="DG1306" i="2"/>
  <c r="DG1307" i="2"/>
  <c r="DG1308" i="2"/>
  <c r="DG1309" i="2"/>
  <c r="DG1310" i="2"/>
  <c r="DG1311" i="2"/>
  <c r="DG1312" i="2"/>
  <c r="DG1313" i="2"/>
  <c r="DG1314" i="2"/>
  <c r="DG1315" i="2"/>
  <c r="DG1316" i="2"/>
  <c r="DG1317" i="2"/>
  <c r="DG1318" i="2"/>
  <c r="DG1319" i="2"/>
  <c r="DG1320" i="2"/>
  <c r="DG1321" i="2"/>
  <c r="DG1322" i="2"/>
  <c r="DG1323" i="2"/>
  <c r="DG1324" i="2"/>
  <c r="DG1325" i="2"/>
  <c r="DG1326" i="2"/>
  <c r="DG1327" i="2"/>
  <c r="DG1328" i="2"/>
  <c r="DG1329" i="2"/>
  <c r="DG1330" i="2"/>
  <c r="DG1331" i="2"/>
  <c r="DG1332" i="2"/>
  <c r="DG1333" i="2"/>
  <c r="DG1334" i="2"/>
  <c r="DG1335" i="2"/>
  <c r="DG1336" i="2"/>
  <c r="DG1337" i="2"/>
  <c r="DG1338" i="2"/>
  <c r="DG1339" i="2"/>
  <c r="DG1340" i="2"/>
  <c r="DG1341" i="2"/>
  <c r="DG1342" i="2"/>
  <c r="DG1343" i="2"/>
  <c r="DG1344" i="2"/>
  <c r="DG1345" i="2"/>
  <c r="DG1346" i="2"/>
  <c r="DG1347" i="2"/>
  <c r="DG1348" i="2"/>
  <c r="DG1349" i="2"/>
  <c r="DG1350" i="2"/>
  <c r="DG1351" i="2"/>
  <c r="DG1352" i="2"/>
  <c r="DG1353" i="2"/>
  <c r="DG1354" i="2"/>
  <c r="DG1355" i="2"/>
  <c r="DG1356" i="2"/>
  <c r="DG1357" i="2"/>
  <c r="DG1358" i="2"/>
  <c r="DG1359" i="2"/>
  <c r="DG1360" i="2"/>
  <c r="DG1361" i="2"/>
  <c r="DG1362" i="2"/>
  <c r="DG1363" i="2"/>
  <c r="DG1364" i="2"/>
  <c r="DG1365" i="2"/>
  <c r="DG1366" i="2"/>
  <c r="DG1367" i="2"/>
  <c r="DG1368" i="2"/>
  <c r="DG1369" i="2"/>
  <c r="DG1370" i="2"/>
  <c r="DG1371" i="2"/>
  <c r="DG1372" i="2"/>
  <c r="DG1373" i="2"/>
  <c r="DG1374" i="2"/>
  <c r="DG1375" i="2"/>
  <c r="DG1376" i="2"/>
  <c r="DG1377" i="2"/>
  <c r="DG1378" i="2"/>
  <c r="DG1379" i="2"/>
  <c r="DG1380" i="2"/>
  <c r="DG1381" i="2"/>
  <c r="DG1382" i="2"/>
  <c r="DG1383" i="2"/>
  <c r="DG1384" i="2"/>
  <c r="DG1385" i="2"/>
  <c r="DG1386" i="2"/>
  <c r="DG1387" i="2"/>
  <c r="DG1388" i="2"/>
  <c r="DG1389" i="2"/>
  <c r="DG1390" i="2"/>
  <c r="DG1391" i="2"/>
  <c r="DG1392" i="2"/>
  <c r="DG1393" i="2"/>
  <c r="DG1394" i="2"/>
  <c r="DG1395" i="2"/>
  <c r="DG1396" i="2"/>
  <c r="DG1397" i="2"/>
  <c r="DG1398" i="2"/>
  <c r="DG1399" i="2"/>
  <c r="DG1400" i="2"/>
  <c r="DG1401" i="2"/>
  <c r="DG1402" i="2"/>
  <c r="DG1403" i="2"/>
  <c r="DG1404" i="2"/>
  <c r="DG1405" i="2"/>
  <c r="DG1406" i="2"/>
  <c r="DG1407" i="2"/>
  <c r="DG1408" i="2"/>
  <c r="DG1409" i="2"/>
  <c r="DG1410" i="2"/>
  <c r="DG1411" i="2"/>
  <c r="DG1412" i="2"/>
  <c r="DG1413" i="2"/>
  <c r="DG1414" i="2"/>
  <c r="DG1415" i="2"/>
  <c r="DG1416" i="2"/>
  <c r="DG1417" i="2"/>
  <c r="DG1418" i="2"/>
  <c r="DG1419" i="2"/>
  <c r="DG1420" i="2"/>
  <c r="DG1421" i="2"/>
  <c r="DG1422" i="2"/>
  <c r="DG1423" i="2"/>
  <c r="DG1424" i="2"/>
  <c r="DG1425" i="2"/>
  <c r="DG1426" i="2"/>
  <c r="DG1427" i="2"/>
  <c r="DG1428" i="2"/>
  <c r="DG1429" i="2"/>
  <c r="DG1430" i="2"/>
  <c r="DG1431" i="2"/>
  <c r="DG1432" i="2"/>
  <c r="DG1433" i="2"/>
  <c r="DG1434" i="2"/>
  <c r="DG1435" i="2"/>
  <c r="DG1436" i="2"/>
  <c r="DG1437" i="2"/>
  <c r="DG1438" i="2"/>
  <c r="DG1439" i="2"/>
  <c r="DG1440" i="2"/>
  <c r="DG1441" i="2"/>
  <c r="DG1442" i="2"/>
  <c r="DG1443" i="2"/>
  <c r="DG1444" i="2"/>
  <c r="DG1445" i="2"/>
  <c r="DG1446" i="2"/>
  <c r="DG1447" i="2"/>
  <c r="DG1448" i="2"/>
  <c r="DG1449" i="2"/>
  <c r="DG1450" i="2"/>
  <c r="DG1451" i="2"/>
  <c r="DG1452" i="2"/>
  <c r="DG1453" i="2"/>
  <c r="DG1454" i="2"/>
  <c r="DG1455" i="2"/>
  <c r="DG1456" i="2"/>
  <c r="DG1457" i="2"/>
  <c r="DG1458" i="2"/>
  <c r="DG1459" i="2"/>
  <c r="DG1460" i="2"/>
  <c r="DG1461" i="2"/>
  <c r="DG1462" i="2"/>
  <c r="DG1463" i="2"/>
  <c r="DG1464" i="2"/>
  <c r="DG1465" i="2"/>
  <c r="DG1466" i="2"/>
  <c r="DG1467" i="2"/>
  <c r="DG1468" i="2"/>
  <c r="DG1469" i="2"/>
  <c r="DG1470" i="2"/>
  <c r="DG1471" i="2"/>
  <c r="DG1472" i="2"/>
  <c r="DG1473" i="2"/>
  <c r="DG1474" i="2"/>
  <c r="DG1475" i="2"/>
  <c r="DG1476" i="2"/>
  <c r="DG1477" i="2"/>
  <c r="DG1478" i="2"/>
  <c r="DG1479" i="2"/>
  <c r="DG1480" i="2"/>
  <c r="DG1481" i="2"/>
  <c r="DG1482" i="2"/>
  <c r="DG1483" i="2"/>
  <c r="DG1484" i="2"/>
  <c r="DG1485" i="2"/>
  <c r="DG1486" i="2"/>
  <c r="DG1487" i="2"/>
  <c r="DG1488" i="2"/>
  <c r="DG1489" i="2"/>
  <c r="DG1490" i="2"/>
  <c r="DG1491" i="2"/>
  <c r="DG1492" i="2"/>
  <c r="DG1493" i="2"/>
  <c r="DG1494" i="2"/>
  <c r="DG1495" i="2"/>
  <c r="DG1496" i="2"/>
  <c r="DG1497" i="2"/>
  <c r="DG1498" i="2"/>
  <c r="DG1499" i="2"/>
  <c r="DG1500" i="2"/>
  <c r="DG1501" i="2"/>
  <c r="DG1502" i="2"/>
  <c r="DG1503" i="2"/>
  <c r="DG1504" i="2"/>
  <c r="DG1505" i="2"/>
  <c r="DG1506" i="2"/>
  <c r="DG1507" i="2"/>
  <c r="DG1508" i="2"/>
  <c r="DG1509" i="2"/>
  <c r="DG1510" i="2"/>
  <c r="DG1511" i="2"/>
  <c r="DG1512" i="2"/>
  <c r="DG1513" i="2"/>
  <c r="DH921" i="2"/>
  <c r="DH922" i="2"/>
  <c r="DH923" i="2"/>
  <c r="DH924" i="2"/>
  <c r="DH925" i="2"/>
  <c r="DH926" i="2"/>
  <c r="DH927" i="2"/>
  <c r="DH928" i="2"/>
  <c r="DH929" i="2"/>
  <c r="DH930" i="2"/>
  <c r="DH931" i="2"/>
  <c r="DH932" i="2"/>
  <c r="DH933" i="2"/>
  <c r="DH934" i="2"/>
  <c r="DH935" i="2"/>
  <c r="DH936" i="2"/>
  <c r="DH937" i="2"/>
  <c r="DH938" i="2"/>
  <c r="DH939" i="2"/>
  <c r="DH940" i="2"/>
  <c r="DH941" i="2"/>
  <c r="DH942" i="2"/>
  <c r="DH943" i="2"/>
  <c r="DH944" i="2"/>
  <c r="DH945" i="2"/>
  <c r="DH946" i="2"/>
  <c r="DH947" i="2"/>
  <c r="DH948" i="2"/>
  <c r="DH949" i="2"/>
  <c r="DH950" i="2"/>
  <c r="DH951" i="2"/>
  <c r="DH952" i="2"/>
  <c r="DH953" i="2"/>
  <c r="DH954" i="2"/>
  <c r="DH955" i="2"/>
  <c r="DH956" i="2"/>
  <c r="DH957" i="2"/>
  <c r="DH958" i="2"/>
  <c r="DH959" i="2"/>
  <c r="DH960" i="2"/>
  <c r="DH961" i="2"/>
  <c r="DH962" i="2"/>
  <c r="DH963" i="2"/>
  <c r="DH964" i="2"/>
  <c r="DH965" i="2"/>
  <c r="DH966" i="2"/>
  <c r="DH967" i="2"/>
  <c r="DH968" i="2"/>
  <c r="DH969" i="2"/>
  <c r="DH970" i="2"/>
  <c r="DH971" i="2"/>
  <c r="DH972" i="2"/>
  <c r="DH973" i="2"/>
  <c r="DH974" i="2"/>
  <c r="DH975" i="2"/>
  <c r="DH976" i="2"/>
  <c r="DH977" i="2"/>
  <c r="DH978" i="2"/>
  <c r="DH979" i="2"/>
  <c r="DH980" i="2"/>
  <c r="DH981" i="2"/>
  <c r="DH982" i="2"/>
  <c r="DH983" i="2"/>
  <c r="DH984" i="2"/>
  <c r="DH985" i="2"/>
  <c r="DH986" i="2"/>
  <c r="DH987" i="2"/>
  <c r="DH988" i="2"/>
  <c r="DH989" i="2"/>
  <c r="DH990" i="2"/>
  <c r="DH991" i="2"/>
  <c r="DH992" i="2"/>
  <c r="DH993" i="2"/>
  <c r="DH994" i="2"/>
  <c r="DH995" i="2"/>
  <c r="DH996" i="2"/>
  <c r="DH997" i="2"/>
  <c r="DH998" i="2"/>
  <c r="DH999" i="2"/>
  <c r="DH1000" i="2"/>
  <c r="DH1001" i="2"/>
  <c r="DH1002" i="2"/>
  <c r="DH1003" i="2"/>
  <c r="DH1004" i="2"/>
  <c r="DH1005" i="2"/>
  <c r="DH1006" i="2"/>
  <c r="DH1007" i="2"/>
  <c r="DH1008" i="2"/>
  <c r="DH1009" i="2"/>
  <c r="DH1010" i="2"/>
  <c r="DH1011" i="2"/>
  <c r="DH1012" i="2"/>
  <c r="DH1013" i="2"/>
  <c r="DH1014" i="2"/>
  <c r="DH1015" i="2"/>
  <c r="DH1016" i="2"/>
  <c r="DH1017" i="2"/>
  <c r="DH1018" i="2"/>
  <c r="DH1019" i="2"/>
  <c r="DH1020" i="2"/>
  <c r="DH1021" i="2"/>
  <c r="DH1022" i="2"/>
  <c r="DH1023" i="2"/>
  <c r="DH1024" i="2"/>
  <c r="DH1025" i="2"/>
  <c r="DH1026" i="2"/>
  <c r="DH1027" i="2"/>
  <c r="DH1028" i="2"/>
  <c r="DH1029" i="2"/>
  <c r="DH1030" i="2"/>
  <c r="DH1031" i="2"/>
  <c r="DH1032" i="2"/>
  <c r="DH1033" i="2"/>
  <c r="DH1034" i="2"/>
  <c r="DH1035" i="2"/>
  <c r="DH1036" i="2"/>
  <c r="DH1037" i="2"/>
  <c r="DH1038" i="2"/>
  <c r="DH1039" i="2"/>
  <c r="DH1040" i="2"/>
  <c r="DH1041" i="2"/>
  <c r="DH1042" i="2"/>
  <c r="DH1043" i="2"/>
  <c r="DH1044" i="2"/>
  <c r="DH1045" i="2"/>
  <c r="DH1046" i="2"/>
  <c r="DH1047" i="2"/>
  <c r="DH1048" i="2"/>
  <c r="DH1049" i="2"/>
  <c r="DH1050" i="2"/>
  <c r="DH1051" i="2"/>
  <c r="DH1052" i="2"/>
  <c r="DH1053" i="2"/>
  <c r="DH1054" i="2"/>
  <c r="DH1055" i="2"/>
  <c r="DH1056" i="2"/>
  <c r="DH1057" i="2"/>
  <c r="DH1058" i="2"/>
  <c r="DH1059" i="2"/>
  <c r="DH1060" i="2"/>
  <c r="DH1061" i="2"/>
  <c r="DH1062" i="2"/>
  <c r="DH1063" i="2"/>
  <c r="DH1064" i="2"/>
  <c r="DH1065" i="2"/>
  <c r="DH1066" i="2"/>
  <c r="DH1067" i="2"/>
  <c r="DH1068" i="2"/>
  <c r="DH1069" i="2"/>
  <c r="DH1070" i="2"/>
  <c r="DH1071" i="2"/>
  <c r="DH1072" i="2"/>
  <c r="DH1073" i="2"/>
  <c r="DH1074" i="2"/>
  <c r="DH1075" i="2"/>
  <c r="DH1076" i="2"/>
  <c r="DH1077" i="2"/>
  <c r="DH1078" i="2"/>
  <c r="DH1079" i="2"/>
  <c r="DH1080" i="2"/>
  <c r="DH1081" i="2"/>
  <c r="DH1082" i="2"/>
  <c r="DH1083" i="2"/>
  <c r="DH1084" i="2"/>
  <c r="DH1085" i="2"/>
  <c r="DH1086" i="2"/>
  <c r="DH1087" i="2"/>
  <c r="DH1088" i="2"/>
  <c r="DH1089" i="2"/>
  <c r="DH1090" i="2"/>
  <c r="DH1091" i="2"/>
  <c r="DH1092" i="2"/>
  <c r="DH1093" i="2"/>
  <c r="DH1094" i="2"/>
  <c r="DH1095" i="2"/>
  <c r="DH1096" i="2"/>
  <c r="DH1097" i="2"/>
  <c r="DH1098" i="2"/>
  <c r="DH1099" i="2"/>
  <c r="DH1100" i="2"/>
  <c r="DH1101" i="2"/>
  <c r="DH1102" i="2"/>
  <c r="DH1103" i="2"/>
  <c r="DH1104" i="2"/>
  <c r="DH1105" i="2"/>
  <c r="DH1106" i="2"/>
  <c r="DH1107" i="2"/>
  <c r="DH1108" i="2"/>
  <c r="DH1109" i="2"/>
  <c r="DH1110" i="2"/>
  <c r="DH1111" i="2"/>
  <c r="DH1112" i="2"/>
  <c r="DH1113" i="2"/>
  <c r="DH1114" i="2"/>
  <c r="DH1115" i="2"/>
  <c r="DH1116" i="2"/>
  <c r="DH1117" i="2"/>
  <c r="DH1118" i="2"/>
  <c r="DH1119" i="2"/>
  <c r="DH1120" i="2"/>
  <c r="DH1121" i="2"/>
  <c r="DH1122" i="2"/>
  <c r="DH1123" i="2"/>
  <c r="DH1124" i="2"/>
  <c r="DH1125" i="2"/>
  <c r="DH1126" i="2"/>
  <c r="DH1127" i="2"/>
  <c r="DH1128" i="2"/>
  <c r="DH1129" i="2"/>
  <c r="DH1130" i="2"/>
  <c r="DH1131" i="2"/>
  <c r="DH1132" i="2"/>
  <c r="DH1133" i="2"/>
  <c r="DH1134" i="2"/>
  <c r="DH1135" i="2"/>
  <c r="DH1136" i="2"/>
  <c r="DH1137" i="2"/>
  <c r="DH1138" i="2"/>
  <c r="DH1139" i="2"/>
  <c r="DH1140" i="2"/>
  <c r="DH1141" i="2"/>
  <c r="DH1142" i="2"/>
  <c r="DH1143" i="2"/>
  <c r="DH1144" i="2"/>
  <c r="DH1145" i="2"/>
  <c r="DH1146" i="2"/>
  <c r="DH1147" i="2"/>
  <c r="DH1148" i="2"/>
  <c r="DH1149" i="2"/>
  <c r="DH1150" i="2"/>
  <c r="DH1151" i="2"/>
  <c r="DH1152" i="2"/>
  <c r="DH1153" i="2"/>
  <c r="DH1154" i="2"/>
  <c r="DH1155" i="2"/>
  <c r="DH1156" i="2"/>
  <c r="DH1157" i="2"/>
  <c r="DH1158" i="2"/>
  <c r="DH1159" i="2"/>
  <c r="DH1160" i="2"/>
  <c r="DH1161" i="2"/>
  <c r="DH1162" i="2"/>
  <c r="DH1163" i="2"/>
  <c r="DH1164" i="2"/>
  <c r="DH1165" i="2"/>
  <c r="DH1166" i="2"/>
  <c r="DH1167" i="2"/>
  <c r="DH1168" i="2"/>
  <c r="DH1169" i="2"/>
  <c r="DH1170" i="2"/>
  <c r="DH1171" i="2"/>
  <c r="DH1172" i="2"/>
  <c r="DH1173" i="2"/>
  <c r="DH1174" i="2"/>
  <c r="DH1175" i="2"/>
  <c r="DH1176" i="2"/>
  <c r="DH1177" i="2"/>
  <c r="DH1178" i="2"/>
  <c r="DH1179" i="2"/>
  <c r="DH1180" i="2"/>
  <c r="DH1181" i="2"/>
  <c r="DH1182" i="2"/>
  <c r="DH1183" i="2"/>
  <c r="DH1184" i="2"/>
  <c r="DH1185" i="2"/>
  <c r="DH1186" i="2"/>
  <c r="DH1187" i="2"/>
  <c r="DH1188" i="2"/>
  <c r="DH1189" i="2"/>
  <c r="DH1190" i="2"/>
  <c r="DH1191" i="2"/>
  <c r="DH1192" i="2"/>
  <c r="DH1193" i="2"/>
  <c r="DH1194" i="2"/>
  <c r="DH1195" i="2"/>
  <c r="DH1196" i="2"/>
  <c r="DH1197" i="2"/>
  <c r="DH1198" i="2"/>
  <c r="DH1199" i="2"/>
  <c r="DH1200" i="2"/>
  <c r="DH1201" i="2"/>
  <c r="DH1202" i="2"/>
  <c r="DH1203" i="2"/>
  <c r="DH1204" i="2"/>
  <c r="DH1205" i="2"/>
  <c r="DH1206" i="2"/>
  <c r="DH1207" i="2"/>
  <c r="DH1208" i="2"/>
  <c r="DH1209" i="2"/>
  <c r="DH1210" i="2"/>
  <c r="DH1211" i="2"/>
  <c r="DH1212" i="2"/>
  <c r="DH1213" i="2"/>
  <c r="DH1214" i="2"/>
  <c r="DH1215" i="2"/>
  <c r="DH1216" i="2"/>
  <c r="DH1217" i="2"/>
  <c r="DH1218" i="2"/>
  <c r="DH1219" i="2"/>
  <c r="DH1220" i="2"/>
  <c r="DH1221" i="2"/>
  <c r="DH1222" i="2"/>
  <c r="DH1223" i="2"/>
  <c r="DH1224" i="2"/>
  <c r="DH1225" i="2"/>
  <c r="DH1226" i="2"/>
  <c r="DH1227" i="2"/>
  <c r="DH1228" i="2"/>
  <c r="DH1229" i="2"/>
  <c r="DH1230" i="2"/>
  <c r="DH1231" i="2"/>
  <c r="DH1232" i="2"/>
  <c r="DH1233" i="2"/>
  <c r="DH1234" i="2"/>
  <c r="DH1235" i="2"/>
  <c r="DH1236" i="2"/>
  <c r="DH1237" i="2"/>
  <c r="DH1238" i="2"/>
  <c r="DH1239" i="2"/>
  <c r="DH1240" i="2"/>
  <c r="DH1241" i="2"/>
  <c r="DH1242" i="2"/>
  <c r="DH1243" i="2"/>
  <c r="DH1244" i="2"/>
  <c r="DH1245" i="2"/>
  <c r="DH1246" i="2"/>
  <c r="DH1247" i="2"/>
  <c r="DH1248" i="2"/>
  <c r="DH1249" i="2"/>
  <c r="DH1250" i="2"/>
  <c r="DH1251" i="2"/>
  <c r="DH1252" i="2"/>
  <c r="DH1253" i="2"/>
  <c r="DH1254" i="2"/>
  <c r="DH1255" i="2"/>
  <c r="DH1256" i="2"/>
  <c r="DH1257" i="2"/>
  <c r="DH1258" i="2"/>
  <c r="DH1259" i="2"/>
  <c r="DH1260" i="2"/>
  <c r="DH1261" i="2"/>
  <c r="DH1262" i="2"/>
  <c r="DH1263" i="2"/>
  <c r="DH1264" i="2"/>
  <c r="DH1265" i="2"/>
  <c r="DH1266" i="2"/>
  <c r="DH1267" i="2"/>
  <c r="DH1268" i="2"/>
  <c r="DH1269" i="2"/>
  <c r="DH1270" i="2"/>
  <c r="DH1271" i="2"/>
  <c r="DH1272" i="2"/>
  <c r="DH1273" i="2"/>
  <c r="DH1274" i="2"/>
  <c r="DH1275" i="2"/>
  <c r="DH1276" i="2"/>
  <c r="DH1277" i="2"/>
  <c r="DH1278" i="2"/>
  <c r="DH1279" i="2"/>
  <c r="DH1280" i="2"/>
  <c r="DH1281" i="2"/>
  <c r="DH1282" i="2"/>
  <c r="DH1283" i="2"/>
  <c r="DH1284" i="2"/>
  <c r="DH1285" i="2"/>
  <c r="DH1286" i="2"/>
  <c r="DH1287" i="2"/>
  <c r="DH1288" i="2"/>
  <c r="DH1289" i="2"/>
  <c r="DH1290" i="2"/>
  <c r="DH1291" i="2"/>
  <c r="DH1292" i="2"/>
  <c r="DH1293" i="2"/>
  <c r="DH1294" i="2"/>
  <c r="DH1295" i="2"/>
  <c r="DH1296" i="2"/>
  <c r="DH1297" i="2"/>
  <c r="DH1298" i="2"/>
  <c r="DH1299" i="2"/>
  <c r="DH1300" i="2"/>
  <c r="DH1301" i="2"/>
  <c r="DH1302" i="2"/>
  <c r="DH1303" i="2"/>
  <c r="DH1304" i="2"/>
  <c r="DH1305" i="2"/>
  <c r="DH1306" i="2"/>
  <c r="DH1307" i="2"/>
  <c r="DH1308" i="2"/>
  <c r="DH1309" i="2"/>
  <c r="DH1310" i="2"/>
  <c r="DH1311" i="2"/>
  <c r="DH1312" i="2"/>
  <c r="DH1313" i="2"/>
  <c r="DH1314" i="2"/>
  <c r="DH1315" i="2"/>
  <c r="DH1316" i="2"/>
  <c r="DH1317" i="2"/>
  <c r="DH1318" i="2"/>
  <c r="DH1319" i="2"/>
  <c r="DH1320" i="2"/>
  <c r="DH1321" i="2"/>
  <c r="DH1322" i="2"/>
  <c r="DH1323" i="2"/>
  <c r="DH1324" i="2"/>
  <c r="DH1325" i="2"/>
  <c r="DH1326" i="2"/>
  <c r="DH1327" i="2"/>
  <c r="DH1328" i="2"/>
  <c r="DH1329" i="2"/>
  <c r="DH1330" i="2"/>
  <c r="DH1331" i="2"/>
  <c r="DH1332" i="2"/>
  <c r="DH1333" i="2"/>
  <c r="DH1334" i="2"/>
  <c r="DH1335" i="2"/>
  <c r="DH1336" i="2"/>
  <c r="DH1337" i="2"/>
  <c r="DH1338" i="2"/>
  <c r="DH1339" i="2"/>
  <c r="DH1340" i="2"/>
  <c r="DH1341" i="2"/>
  <c r="DH1342" i="2"/>
  <c r="DH1343" i="2"/>
  <c r="DH1344" i="2"/>
  <c r="DH1345" i="2"/>
  <c r="DH1346" i="2"/>
  <c r="DH1347" i="2"/>
  <c r="DH1348" i="2"/>
  <c r="DH1349" i="2"/>
  <c r="DH1350" i="2"/>
  <c r="DH1351" i="2"/>
  <c r="DH1352" i="2"/>
  <c r="DH1353" i="2"/>
  <c r="DH1354" i="2"/>
  <c r="DH1355" i="2"/>
  <c r="DH1356" i="2"/>
  <c r="DH1357" i="2"/>
  <c r="DH1358" i="2"/>
  <c r="DH1359" i="2"/>
  <c r="DH1360" i="2"/>
  <c r="DH1361" i="2"/>
  <c r="DH1362" i="2"/>
  <c r="DH1363" i="2"/>
  <c r="DH1364" i="2"/>
  <c r="DH1365" i="2"/>
  <c r="DH1366" i="2"/>
  <c r="DH1367" i="2"/>
  <c r="DH1368" i="2"/>
  <c r="DH1369" i="2"/>
  <c r="DH1370" i="2"/>
  <c r="DH1371" i="2"/>
  <c r="DH1372" i="2"/>
  <c r="DH1373" i="2"/>
  <c r="DH1374" i="2"/>
  <c r="DH1375" i="2"/>
  <c r="DH1376" i="2"/>
  <c r="DH1377" i="2"/>
  <c r="DH1378" i="2"/>
  <c r="DH1379" i="2"/>
  <c r="DH1380" i="2"/>
  <c r="DH1381" i="2"/>
  <c r="DH1382" i="2"/>
  <c r="DH1383" i="2"/>
  <c r="DH1384" i="2"/>
  <c r="DH1385" i="2"/>
  <c r="DH1386" i="2"/>
  <c r="DH1387" i="2"/>
  <c r="DH1388" i="2"/>
  <c r="DH1389" i="2"/>
  <c r="DH1390" i="2"/>
  <c r="DH1391" i="2"/>
  <c r="DH1392" i="2"/>
  <c r="DH1393" i="2"/>
  <c r="DH1394" i="2"/>
  <c r="DH1395" i="2"/>
  <c r="DH1396" i="2"/>
  <c r="DH1397" i="2"/>
  <c r="DH1398" i="2"/>
  <c r="DH1399" i="2"/>
  <c r="DH1400" i="2"/>
  <c r="DH1401" i="2"/>
  <c r="DH1402" i="2"/>
  <c r="DH1403" i="2"/>
  <c r="DH1404" i="2"/>
  <c r="DH1405" i="2"/>
  <c r="DH1406" i="2"/>
  <c r="DH1407" i="2"/>
  <c r="DH1408" i="2"/>
  <c r="DH1409" i="2"/>
  <c r="DH1410" i="2"/>
  <c r="DH1411" i="2"/>
  <c r="DH1412" i="2"/>
  <c r="DH1413" i="2"/>
  <c r="DH1414" i="2"/>
  <c r="DH1415" i="2"/>
  <c r="DH1416" i="2"/>
  <c r="DH1417" i="2"/>
  <c r="DH1418" i="2"/>
  <c r="DH1419" i="2"/>
  <c r="DH1420" i="2"/>
  <c r="DH1421" i="2"/>
  <c r="DH1422" i="2"/>
  <c r="DH1423" i="2"/>
  <c r="DH1424" i="2"/>
  <c r="DH1425" i="2"/>
  <c r="DH1426" i="2"/>
  <c r="DH1427" i="2"/>
  <c r="DH1428" i="2"/>
  <c r="DH1429" i="2"/>
  <c r="DH1430" i="2"/>
  <c r="DH1431" i="2"/>
  <c r="DH1432" i="2"/>
  <c r="DH1433" i="2"/>
  <c r="DH1434" i="2"/>
  <c r="DH1435" i="2"/>
  <c r="DH1436" i="2"/>
  <c r="DH1437" i="2"/>
  <c r="DH1438" i="2"/>
  <c r="DH1439" i="2"/>
  <c r="DH1440" i="2"/>
  <c r="DH1441" i="2"/>
  <c r="DH1442" i="2"/>
  <c r="DH1443" i="2"/>
  <c r="DH1444" i="2"/>
  <c r="DH1445" i="2"/>
  <c r="DH1446" i="2"/>
  <c r="DH1447" i="2"/>
  <c r="DH1448" i="2"/>
  <c r="DH1449" i="2"/>
  <c r="DH1450" i="2"/>
  <c r="DH1451" i="2"/>
  <c r="DH1452" i="2"/>
  <c r="DH1453" i="2"/>
  <c r="DH1454" i="2"/>
  <c r="DH1455" i="2"/>
  <c r="DH1456" i="2"/>
  <c r="DH1457" i="2"/>
  <c r="DH1458" i="2"/>
  <c r="DH1459" i="2"/>
  <c r="DH1460" i="2"/>
  <c r="DH1461" i="2"/>
  <c r="DH1462" i="2"/>
  <c r="DH1463" i="2"/>
  <c r="DH1464" i="2"/>
  <c r="DH1465" i="2"/>
  <c r="DH1466" i="2"/>
  <c r="DH1467" i="2"/>
  <c r="DH1468" i="2"/>
  <c r="DH1469" i="2"/>
  <c r="DH1470" i="2"/>
  <c r="DH1471" i="2"/>
  <c r="DH1472" i="2"/>
  <c r="DH1473" i="2"/>
  <c r="DH1474" i="2"/>
  <c r="DH1475" i="2"/>
  <c r="DH1476" i="2"/>
  <c r="DH1477" i="2"/>
  <c r="DH1478" i="2"/>
  <c r="DH1479" i="2"/>
  <c r="DH1480" i="2"/>
  <c r="DH1481" i="2"/>
  <c r="DH1482" i="2"/>
  <c r="DH1483" i="2"/>
  <c r="DH1484" i="2"/>
  <c r="DH1485" i="2"/>
  <c r="DH1486" i="2"/>
  <c r="DH1487" i="2"/>
  <c r="DH1488" i="2"/>
  <c r="DH1489" i="2"/>
  <c r="DH1490" i="2"/>
  <c r="DH1491" i="2"/>
  <c r="DH1492" i="2"/>
  <c r="DH1493" i="2"/>
  <c r="DH1494" i="2"/>
  <c r="DH1495" i="2"/>
  <c r="DH1496" i="2"/>
  <c r="DH1497" i="2"/>
  <c r="DH1498" i="2"/>
  <c r="DH1499" i="2"/>
  <c r="DH1500" i="2"/>
  <c r="DH1501" i="2"/>
  <c r="DH1502" i="2"/>
  <c r="DH1503" i="2"/>
  <c r="DH1504" i="2"/>
  <c r="DH1505" i="2"/>
  <c r="DH1506" i="2"/>
  <c r="DH1507" i="2"/>
  <c r="DH1508" i="2"/>
  <c r="DH1509" i="2"/>
  <c r="DH1510" i="2"/>
  <c r="DH1511" i="2"/>
  <c r="DH1512" i="2"/>
  <c r="DH1513" i="2"/>
  <c r="DI921" i="2"/>
  <c r="DI922" i="2"/>
  <c r="DI923" i="2"/>
  <c r="DI924" i="2"/>
  <c r="DI925" i="2"/>
  <c r="DI926" i="2"/>
  <c r="DI927" i="2"/>
  <c r="DI928" i="2"/>
  <c r="DI929" i="2"/>
  <c r="DI930" i="2"/>
  <c r="DI931" i="2"/>
  <c r="DI932" i="2"/>
  <c r="DI933" i="2"/>
  <c r="DI934" i="2"/>
  <c r="DI935" i="2"/>
  <c r="DI936" i="2"/>
  <c r="DI937" i="2"/>
  <c r="DI938" i="2"/>
  <c r="DI939" i="2"/>
  <c r="DI940" i="2"/>
  <c r="DI941" i="2"/>
  <c r="DI942" i="2"/>
  <c r="DI943" i="2"/>
  <c r="DI944" i="2"/>
  <c r="DI945" i="2"/>
  <c r="DI946" i="2"/>
  <c r="DI947" i="2"/>
  <c r="DI948" i="2"/>
  <c r="DI949" i="2"/>
  <c r="DI950" i="2"/>
  <c r="DI951" i="2"/>
  <c r="DI952" i="2"/>
  <c r="DI953" i="2"/>
  <c r="DI954" i="2"/>
  <c r="DI955" i="2"/>
  <c r="DI956" i="2"/>
  <c r="DI957" i="2"/>
  <c r="DI958" i="2"/>
  <c r="DI959" i="2"/>
  <c r="DI960" i="2"/>
  <c r="DI961" i="2"/>
  <c r="DI962" i="2"/>
  <c r="DI963" i="2"/>
  <c r="DI964" i="2"/>
  <c r="DI965" i="2"/>
  <c r="DI966" i="2"/>
  <c r="DI967" i="2"/>
  <c r="DI968" i="2"/>
  <c r="DI969" i="2"/>
  <c r="DI970" i="2"/>
  <c r="DI971" i="2"/>
  <c r="DI972" i="2"/>
  <c r="DI973" i="2"/>
  <c r="DI974" i="2"/>
  <c r="DI975" i="2"/>
  <c r="DI976" i="2"/>
  <c r="DI977" i="2"/>
  <c r="DI978" i="2"/>
  <c r="DI979" i="2"/>
  <c r="DI980" i="2"/>
  <c r="DI981" i="2"/>
  <c r="DI982" i="2"/>
  <c r="DI983" i="2"/>
  <c r="DI984" i="2"/>
  <c r="DI985" i="2"/>
  <c r="DI986" i="2"/>
  <c r="DI987" i="2"/>
  <c r="DI988" i="2"/>
  <c r="DI989" i="2"/>
  <c r="DI990" i="2"/>
  <c r="DI991" i="2"/>
  <c r="DI992" i="2"/>
  <c r="DI993" i="2"/>
  <c r="DI994" i="2"/>
  <c r="DI995" i="2"/>
  <c r="DI996" i="2"/>
  <c r="DI997" i="2"/>
  <c r="DI998" i="2"/>
  <c r="DI999" i="2"/>
  <c r="DI1000" i="2"/>
  <c r="DI1001" i="2"/>
  <c r="DI1002" i="2"/>
  <c r="DI1003" i="2"/>
  <c r="DI1004" i="2"/>
  <c r="DI1005" i="2"/>
  <c r="DI1006" i="2"/>
  <c r="DI1007" i="2"/>
  <c r="DI1008" i="2"/>
  <c r="DI1009" i="2"/>
  <c r="DI1010" i="2"/>
  <c r="DI1011" i="2"/>
  <c r="DI1012" i="2"/>
  <c r="DI1013" i="2"/>
  <c r="DI1014" i="2"/>
  <c r="DI1015" i="2"/>
  <c r="DI1016" i="2"/>
  <c r="DI1017" i="2"/>
  <c r="DI1018" i="2"/>
  <c r="DI1019" i="2"/>
  <c r="DI1020" i="2"/>
  <c r="DI1021" i="2"/>
  <c r="DI1022" i="2"/>
  <c r="DI1023" i="2"/>
  <c r="DI1024" i="2"/>
  <c r="DI1025" i="2"/>
  <c r="DI1026" i="2"/>
  <c r="DI1027" i="2"/>
  <c r="DI1028" i="2"/>
  <c r="DI1029" i="2"/>
  <c r="DI1030" i="2"/>
  <c r="DI1031" i="2"/>
  <c r="DI1032" i="2"/>
  <c r="DI1033" i="2"/>
  <c r="DI1034" i="2"/>
  <c r="DI1035" i="2"/>
  <c r="DI1036" i="2"/>
  <c r="DI1037" i="2"/>
  <c r="DI1038" i="2"/>
  <c r="DI1039" i="2"/>
  <c r="DI1040" i="2"/>
  <c r="DI1041" i="2"/>
  <c r="DI1042" i="2"/>
  <c r="DI1043" i="2"/>
  <c r="DI1044" i="2"/>
  <c r="DI1045" i="2"/>
  <c r="DI1046" i="2"/>
  <c r="DI1047" i="2"/>
  <c r="DI1048" i="2"/>
  <c r="DI1049" i="2"/>
  <c r="DI1050" i="2"/>
  <c r="DI1051" i="2"/>
  <c r="DI1052" i="2"/>
  <c r="DI1053" i="2"/>
  <c r="DI1054" i="2"/>
  <c r="DI1055" i="2"/>
  <c r="DI1056" i="2"/>
  <c r="DI1057" i="2"/>
  <c r="DI1058" i="2"/>
  <c r="DI1059" i="2"/>
  <c r="DI1060" i="2"/>
  <c r="DI1061" i="2"/>
  <c r="DI1062" i="2"/>
  <c r="DI1063" i="2"/>
  <c r="DI1064" i="2"/>
  <c r="DI1065" i="2"/>
  <c r="DI1066" i="2"/>
  <c r="DI1067" i="2"/>
  <c r="DI1068" i="2"/>
  <c r="DI1069" i="2"/>
  <c r="DI1070" i="2"/>
  <c r="DI1071" i="2"/>
  <c r="DI1072" i="2"/>
  <c r="DI1073" i="2"/>
  <c r="DI1074" i="2"/>
  <c r="DI1075" i="2"/>
  <c r="DI1076" i="2"/>
  <c r="DI1077" i="2"/>
  <c r="DI1078" i="2"/>
  <c r="DI1079" i="2"/>
  <c r="DI1080" i="2"/>
  <c r="DI1081" i="2"/>
  <c r="DI1082" i="2"/>
  <c r="DI1083" i="2"/>
  <c r="DI1084" i="2"/>
  <c r="DI1085" i="2"/>
  <c r="DI1086" i="2"/>
  <c r="DI1087" i="2"/>
  <c r="DI1088" i="2"/>
  <c r="DI1089" i="2"/>
  <c r="DI1090" i="2"/>
  <c r="DI1091" i="2"/>
  <c r="DI1092" i="2"/>
  <c r="DI1093" i="2"/>
  <c r="DI1094" i="2"/>
  <c r="DI1095" i="2"/>
  <c r="DI1096" i="2"/>
  <c r="DI1097" i="2"/>
  <c r="DI1098" i="2"/>
  <c r="DI1099" i="2"/>
  <c r="DI1100" i="2"/>
  <c r="DI1101" i="2"/>
  <c r="DI1102" i="2"/>
  <c r="DI1103" i="2"/>
  <c r="DI1104" i="2"/>
  <c r="DI1105" i="2"/>
  <c r="DI1106" i="2"/>
  <c r="DI1107" i="2"/>
  <c r="DI1108" i="2"/>
  <c r="DI1109" i="2"/>
  <c r="DI1110" i="2"/>
  <c r="DI1111" i="2"/>
  <c r="DI1112" i="2"/>
  <c r="DI1113" i="2"/>
  <c r="DI1114" i="2"/>
  <c r="DI1115" i="2"/>
  <c r="DI1116" i="2"/>
  <c r="DI1117" i="2"/>
  <c r="DI1118" i="2"/>
  <c r="DI1119" i="2"/>
  <c r="DI1120" i="2"/>
  <c r="DI1121" i="2"/>
  <c r="DI1122" i="2"/>
  <c r="DI1123" i="2"/>
  <c r="DI1124" i="2"/>
  <c r="DI1125" i="2"/>
  <c r="DI1126" i="2"/>
  <c r="DI1127" i="2"/>
  <c r="DI1128" i="2"/>
  <c r="DI1129" i="2"/>
  <c r="DI1130" i="2"/>
  <c r="DI1131" i="2"/>
  <c r="DI1132" i="2"/>
  <c r="DI1133" i="2"/>
  <c r="DI1134" i="2"/>
  <c r="DI1135" i="2"/>
  <c r="DI1136" i="2"/>
  <c r="DI1137" i="2"/>
  <c r="DI1138" i="2"/>
  <c r="DI1139" i="2"/>
  <c r="DI1140" i="2"/>
  <c r="DI1141" i="2"/>
  <c r="DI1142" i="2"/>
  <c r="DI1143" i="2"/>
  <c r="DI1144" i="2"/>
  <c r="DI1145" i="2"/>
  <c r="DI1146" i="2"/>
  <c r="DI1147" i="2"/>
  <c r="DI1148" i="2"/>
  <c r="DI1149" i="2"/>
  <c r="DI1150" i="2"/>
  <c r="DI1151" i="2"/>
  <c r="DI1152" i="2"/>
  <c r="DI1153" i="2"/>
  <c r="DI1154" i="2"/>
  <c r="DI1155" i="2"/>
  <c r="DI1156" i="2"/>
  <c r="DI1157" i="2"/>
  <c r="DI1158" i="2"/>
  <c r="DI1159" i="2"/>
  <c r="DI1160" i="2"/>
  <c r="DI1161" i="2"/>
  <c r="DI1162" i="2"/>
  <c r="DI1163" i="2"/>
  <c r="DI1164" i="2"/>
  <c r="DI1165" i="2"/>
  <c r="DI1166" i="2"/>
  <c r="DI1167" i="2"/>
  <c r="DI1168" i="2"/>
  <c r="DI1169" i="2"/>
  <c r="DI1170" i="2"/>
  <c r="DI1171" i="2"/>
  <c r="DI1172" i="2"/>
  <c r="DI1173" i="2"/>
  <c r="DI1174" i="2"/>
  <c r="DI1175" i="2"/>
  <c r="DI1176" i="2"/>
  <c r="DI1177" i="2"/>
  <c r="DI1178" i="2"/>
  <c r="DI1179" i="2"/>
  <c r="DI1180" i="2"/>
  <c r="DI1181" i="2"/>
  <c r="DI1182" i="2"/>
  <c r="DI1183" i="2"/>
  <c r="DI1184" i="2"/>
  <c r="DI1185" i="2"/>
  <c r="DI1186" i="2"/>
  <c r="DI1187" i="2"/>
  <c r="DI1188" i="2"/>
  <c r="DI1189" i="2"/>
  <c r="DI1190" i="2"/>
  <c r="DI1191" i="2"/>
  <c r="DI1192" i="2"/>
  <c r="DI1193" i="2"/>
  <c r="DI1194" i="2"/>
  <c r="DI1195" i="2"/>
  <c r="DI1196" i="2"/>
  <c r="DI1197" i="2"/>
  <c r="DI1198" i="2"/>
  <c r="DI1199" i="2"/>
  <c r="DI1200" i="2"/>
  <c r="DI1201" i="2"/>
  <c r="DI1202" i="2"/>
  <c r="DI1203" i="2"/>
  <c r="DI1204" i="2"/>
  <c r="DI1205" i="2"/>
  <c r="DI1206" i="2"/>
  <c r="DI1207" i="2"/>
  <c r="DI1208" i="2"/>
  <c r="DI1209" i="2"/>
  <c r="DI1210" i="2"/>
  <c r="DI1211" i="2"/>
  <c r="DI1212" i="2"/>
  <c r="DI1213" i="2"/>
  <c r="DI1214" i="2"/>
  <c r="DI1215" i="2"/>
  <c r="DI1216" i="2"/>
  <c r="DI1217" i="2"/>
  <c r="DI1218" i="2"/>
  <c r="DI1219" i="2"/>
  <c r="DI1220" i="2"/>
  <c r="DI1221" i="2"/>
  <c r="DI1222" i="2"/>
  <c r="DI1223" i="2"/>
  <c r="DI1224" i="2"/>
  <c r="DI1225" i="2"/>
  <c r="DI1226" i="2"/>
  <c r="DI1227" i="2"/>
  <c r="DI1228" i="2"/>
  <c r="DI1229" i="2"/>
  <c r="DI1230" i="2"/>
  <c r="DI1231" i="2"/>
  <c r="DI1232" i="2"/>
  <c r="DI1233" i="2"/>
  <c r="DI1234" i="2"/>
  <c r="DI1235" i="2"/>
  <c r="DI1236" i="2"/>
  <c r="DI1237" i="2"/>
  <c r="DI1238" i="2"/>
  <c r="DI1239" i="2"/>
  <c r="DI1240" i="2"/>
  <c r="DI1241" i="2"/>
  <c r="DI1242" i="2"/>
  <c r="DI1243" i="2"/>
  <c r="DI1244" i="2"/>
  <c r="DI1245" i="2"/>
  <c r="DI1246" i="2"/>
  <c r="DI1247" i="2"/>
  <c r="DI1248" i="2"/>
  <c r="DI1249" i="2"/>
  <c r="DI1250" i="2"/>
  <c r="DI1251" i="2"/>
  <c r="DI1252" i="2"/>
  <c r="DI1253" i="2"/>
  <c r="DI1254" i="2"/>
  <c r="DI1255" i="2"/>
  <c r="DI1256" i="2"/>
  <c r="DI1257" i="2"/>
  <c r="DI1258" i="2"/>
  <c r="DI1259" i="2"/>
  <c r="DI1260" i="2"/>
  <c r="DI1261" i="2"/>
  <c r="DI1262" i="2"/>
  <c r="DI1263" i="2"/>
  <c r="DI1264" i="2"/>
  <c r="DI1265" i="2"/>
  <c r="DI1266" i="2"/>
  <c r="DI1267" i="2"/>
  <c r="DI1268" i="2"/>
  <c r="DI1269" i="2"/>
  <c r="DI1270" i="2"/>
  <c r="DI1271" i="2"/>
  <c r="DI1272" i="2"/>
  <c r="DI1273" i="2"/>
  <c r="DI1274" i="2"/>
  <c r="DI1275" i="2"/>
  <c r="DI1276" i="2"/>
  <c r="DI1277" i="2"/>
  <c r="DI1278" i="2"/>
  <c r="DI1279" i="2"/>
  <c r="DI1280" i="2"/>
  <c r="DI1281" i="2"/>
  <c r="DI1282" i="2"/>
  <c r="DI1283" i="2"/>
  <c r="DI1284" i="2"/>
  <c r="DI1285" i="2"/>
  <c r="DI1286" i="2"/>
  <c r="DI1287" i="2"/>
  <c r="DI1288" i="2"/>
  <c r="DI1289" i="2"/>
  <c r="DI1290" i="2"/>
  <c r="DI1291" i="2"/>
  <c r="DI1292" i="2"/>
  <c r="DI1293" i="2"/>
  <c r="DI1294" i="2"/>
  <c r="DI1295" i="2"/>
  <c r="DI1296" i="2"/>
  <c r="DI1297" i="2"/>
  <c r="DI1298" i="2"/>
  <c r="DI1299" i="2"/>
  <c r="DI1300" i="2"/>
  <c r="DI1301" i="2"/>
  <c r="DI1302" i="2"/>
  <c r="DI1303" i="2"/>
  <c r="DI1304" i="2"/>
  <c r="DI1305" i="2"/>
  <c r="DI1306" i="2"/>
  <c r="DI1307" i="2"/>
  <c r="DI1308" i="2"/>
  <c r="DI1309" i="2"/>
  <c r="DI1310" i="2"/>
  <c r="DI1311" i="2"/>
  <c r="DI1312" i="2"/>
  <c r="DI1313" i="2"/>
  <c r="DI1314" i="2"/>
  <c r="DI1315" i="2"/>
  <c r="DI1316" i="2"/>
  <c r="DI1317" i="2"/>
  <c r="DI1318" i="2"/>
  <c r="DI1319" i="2"/>
  <c r="DI1320" i="2"/>
  <c r="DI1321" i="2"/>
  <c r="DI1322" i="2"/>
  <c r="DI1323" i="2"/>
  <c r="DI1324" i="2"/>
  <c r="DI1325" i="2"/>
  <c r="DI1326" i="2"/>
  <c r="DI1327" i="2"/>
  <c r="DI1328" i="2"/>
  <c r="DI1329" i="2"/>
  <c r="DI1330" i="2"/>
  <c r="DI1331" i="2"/>
  <c r="DI1332" i="2"/>
  <c r="DI1333" i="2"/>
  <c r="DI1334" i="2"/>
  <c r="DI1335" i="2"/>
  <c r="DI1336" i="2"/>
  <c r="DI1337" i="2"/>
  <c r="DI1338" i="2"/>
  <c r="DI1339" i="2"/>
  <c r="DI1340" i="2"/>
  <c r="DI1341" i="2"/>
  <c r="DI1342" i="2"/>
  <c r="DI1343" i="2"/>
  <c r="DI1344" i="2"/>
  <c r="DI1345" i="2"/>
  <c r="DI1346" i="2"/>
  <c r="DI1347" i="2"/>
  <c r="DI1348" i="2"/>
  <c r="DI1349" i="2"/>
  <c r="DI1350" i="2"/>
  <c r="DI1351" i="2"/>
  <c r="DI1352" i="2"/>
  <c r="DI1353" i="2"/>
  <c r="DI1354" i="2"/>
  <c r="DI1355" i="2"/>
  <c r="DI1356" i="2"/>
  <c r="DI1357" i="2"/>
  <c r="DI1358" i="2"/>
  <c r="DI1359" i="2"/>
  <c r="DI1360" i="2"/>
  <c r="DI1361" i="2"/>
  <c r="DI1362" i="2"/>
  <c r="DI1363" i="2"/>
  <c r="DI1364" i="2"/>
  <c r="DI1365" i="2"/>
  <c r="DI1366" i="2"/>
  <c r="DI1367" i="2"/>
  <c r="DI1368" i="2"/>
  <c r="DI1369" i="2"/>
  <c r="DI1370" i="2"/>
  <c r="DI1371" i="2"/>
  <c r="DI1372" i="2"/>
  <c r="DI1373" i="2"/>
  <c r="DI1374" i="2"/>
  <c r="DI1375" i="2"/>
  <c r="DI1376" i="2"/>
  <c r="DI1377" i="2"/>
  <c r="DI1378" i="2"/>
  <c r="DI1379" i="2"/>
  <c r="DI1380" i="2"/>
  <c r="DI1381" i="2"/>
  <c r="DI1382" i="2"/>
  <c r="DI1383" i="2"/>
  <c r="DI1384" i="2"/>
  <c r="DI1385" i="2"/>
  <c r="DI1386" i="2"/>
  <c r="DI1387" i="2"/>
  <c r="DI1388" i="2"/>
  <c r="DI1389" i="2"/>
  <c r="DI1390" i="2"/>
  <c r="DI1391" i="2"/>
  <c r="DI1392" i="2"/>
  <c r="DI1393" i="2"/>
  <c r="DI1394" i="2"/>
  <c r="DI1395" i="2"/>
  <c r="DI1396" i="2"/>
  <c r="DI1397" i="2"/>
  <c r="DI1398" i="2"/>
  <c r="DI1399" i="2"/>
  <c r="DI1400" i="2"/>
  <c r="DI1401" i="2"/>
  <c r="DI1402" i="2"/>
  <c r="DI1403" i="2"/>
  <c r="DI1404" i="2"/>
  <c r="DI1405" i="2"/>
  <c r="DI1406" i="2"/>
  <c r="DI1407" i="2"/>
  <c r="DI1408" i="2"/>
  <c r="DI1409" i="2"/>
  <c r="DI1410" i="2"/>
  <c r="DI1411" i="2"/>
  <c r="DI1412" i="2"/>
  <c r="DI1413" i="2"/>
  <c r="DI1414" i="2"/>
  <c r="DI1415" i="2"/>
  <c r="DI1416" i="2"/>
  <c r="DI1417" i="2"/>
  <c r="DI1418" i="2"/>
  <c r="DI1419" i="2"/>
  <c r="DI1420" i="2"/>
  <c r="DI1421" i="2"/>
  <c r="DI1422" i="2"/>
  <c r="DI1423" i="2"/>
  <c r="DI1424" i="2"/>
  <c r="DI1425" i="2"/>
  <c r="DI1426" i="2"/>
  <c r="DI1427" i="2"/>
  <c r="DI1428" i="2"/>
  <c r="DI1429" i="2"/>
  <c r="DI1430" i="2"/>
  <c r="DI1431" i="2"/>
  <c r="DI1432" i="2"/>
  <c r="DI1433" i="2"/>
  <c r="DI1434" i="2"/>
  <c r="DI1435" i="2"/>
  <c r="DI1436" i="2"/>
  <c r="DI1437" i="2"/>
  <c r="DI1438" i="2"/>
  <c r="DI1439" i="2"/>
  <c r="DI1440" i="2"/>
  <c r="DI1441" i="2"/>
  <c r="DI1442" i="2"/>
  <c r="DI1443" i="2"/>
  <c r="DI1444" i="2"/>
  <c r="DI1445" i="2"/>
  <c r="DI1446" i="2"/>
  <c r="DI1447" i="2"/>
  <c r="DI1448" i="2"/>
  <c r="DI1449" i="2"/>
  <c r="DI1450" i="2"/>
  <c r="DI1451" i="2"/>
  <c r="DI1452" i="2"/>
  <c r="DI1453" i="2"/>
  <c r="DI1454" i="2"/>
  <c r="DI1455" i="2"/>
  <c r="DI1456" i="2"/>
  <c r="DI1457" i="2"/>
  <c r="DI1458" i="2"/>
  <c r="DI1459" i="2"/>
  <c r="DI1460" i="2"/>
  <c r="DI1461" i="2"/>
  <c r="DI1462" i="2"/>
  <c r="DI1463" i="2"/>
  <c r="DI1464" i="2"/>
  <c r="DI1465" i="2"/>
  <c r="DI1466" i="2"/>
  <c r="DI1467" i="2"/>
  <c r="DI1468" i="2"/>
  <c r="DI1469" i="2"/>
  <c r="DI1470" i="2"/>
  <c r="DI1471" i="2"/>
  <c r="DI1472" i="2"/>
  <c r="DI1473" i="2"/>
  <c r="DI1474" i="2"/>
  <c r="DI1475" i="2"/>
  <c r="DI1476" i="2"/>
  <c r="DI1477" i="2"/>
  <c r="DI1478" i="2"/>
  <c r="DI1479" i="2"/>
  <c r="DI1480" i="2"/>
  <c r="DI1481" i="2"/>
  <c r="DI1482" i="2"/>
  <c r="DI1483" i="2"/>
  <c r="DI1484" i="2"/>
  <c r="DI1485" i="2"/>
  <c r="DI1486" i="2"/>
  <c r="DI1487" i="2"/>
  <c r="DI1488" i="2"/>
  <c r="DI1489" i="2"/>
  <c r="DI1490" i="2"/>
  <c r="DI1491" i="2"/>
  <c r="DI1492" i="2"/>
  <c r="DI1493" i="2"/>
  <c r="DI1494" i="2"/>
  <c r="DI1495" i="2"/>
  <c r="DI1496" i="2"/>
  <c r="DI1497" i="2"/>
  <c r="DI1498" i="2"/>
  <c r="DI1499" i="2"/>
  <c r="DI1500" i="2"/>
  <c r="DI1501" i="2"/>
  <c r="DI1502" i="2"/>
  <c r="DI1503" i="2"/>
  <c r="DI1504" i="2"/>
  <c r="DI1505" i="2"/>
  <c r="DI1506" i="2"/>
  <c r="DI1507" i="2"/>
  <c r="DI1508" i="2"/>
  <c r="DI1509" i="2"/>
  <c r="DI1510" i="2"/>
  <c r="DI1511" i="2"/>
  <c r="DI1512" i="2"/>
  <c r="DI1513" i="2"/>
  <c r="DA921" i="2"/>
  <c r="DA922" i="2"/>
  <c r="DA923" i="2"/>
  <c r="DA924" i="2"/>
  <c r="DA925" i="2"/>
  <c r="DA926" i="2"/>
  <c r="DA927" i="2"/>
  <c r="DA928" i="2"/>
  <c r="DA929" i="2"/>
  <c r="DA930" i="2"/>
  <c r="DA931" i="2"/>
  <c r="DA932" i="2"/>
  <c r="DA933" i="2"/>
  <c r="DA934" i="2"/>
  <c r="DA935" i="2"/>
  <c r="DA936" i="2"/>
  <c r="DA937" i="2"/>
  <c r="DA938" i="2"/>
  <c r="DA939" i="2"/>
  <c r="DA940" i="2"/>
  <c r="DA941" i="2"/>
  <c r="DA942" i="2"/>
  <c r="DA943" i="2"/>
  <c r="DA944" i="2"/>
  <c r="DA945" i="2"/>
  <c r="DA946" i="2"/>
  <c r="DA947" i="2"/>
  <c r="DA948" i="2"/>
  <c r="DA949" i="2"/>
  <c r="DA950" i="2"/>
  <c r="DA951" i="2"/>
  <c r="DA952" i="2"/>
  <c r="DA953" i="2"/>
  <c r="DA954" i="2"/>
  <c r="DA955" i="2"/>
  <c r="DA956" i="2"/>
  <c r="DA957" i="2"/>
  <c r="DA958" i="2"/>
  <c r="DA959" i="2"/>
  <c r="DA960" i="2"/>
  <c r="DA961" i="2"/>
  <c r="DA962" i="2"/>
  <c r="DA963" i="2"/>
  <c r="DA964" i="2"/>
  <c r="DA965" i="2"/>
  <c r="DA966" i="2"/>
  <c r="DA967" i="2"/>
  <c r="DA968" i="2"/>
  <c r="DA969" i="2"/>
  <c r="DA970" i="2"/>
  <c r="DA971" i="2"/>
  <c r="DA972" i="2"/>
  <c r="DA973" i="2"/>
  <c r="DA974" i="2"/>
  <c r="DA975" i="2"/>
  <c r="DA976" i="2"/>
  <c r="DA977" i="2"/>
  <c r="DA978" i="2"/>
  <c r="DA979" i="2"/>
  <c r="DA980" i="2"/>
  <c r="DA981" i="2"/>
  <c r="DA982" i="2"/>
  <c r="DA983" i="2"/>
  <c r="DA984" i="2"/>
  <c r="DA985" i="2"/>
  <c r="DA986" i="2"/>
  <c r="DA987" i="2"/>
  <c r="DA988" i="2"/>
  <c r="DA989" i="2"/>
  <c r="DA990" i="2"/>
  <c r="DA991" i="2"/>
  <c r="DA992" i="2"/>
  <c r="DA993" i="2"/>
  <c r="DA994" i="2"/>
  <c r="DA995" i="2"/>
  <c r="DA996" i="2"/>
  <c r="DA997" i="2"/>
  <c r="DA998" i="2"/>
  <c r="DA999" i="2"/>
  <c r="DA1000" i="2"/>
  <c r="DA1001" i="2"/>
  <c r="DA1002" i="2"/>
  <c r="DA1003" i="2"/>
  <c r="DA1004" i="2"/>
  <c r="DA1005" i="2"/>
  <c r="DA1006" i="2"/>
  <c r="DA1007" i="2"/>
  <c r="DA1008" i="2"/>
  <c r="DA1009" i="2"/>
  <c r="DA1010" i="2"/>
  <c r="DA1011" i="2"/>
  <c r="DA1012" i="2"/>
  <c r="DA1013" i="2"/>
  <c r="DA1014" i="2"/>
  <c r="DA1015" i="2"/>
  <c r="DA1016" i="2"/>
  <c r="DA1017" i="2"/>
  <c r="DA1018" i="2"/>
  <c r="DA1019" i="2"/>
  <c r="DA1020" i="2"/>
  <c r="DA1021" i="2"/>
  <c r="DA1022" i="2"/>
  <c r="DA1023" i="2"/>
  <c r="DA1024" i="2"/>
  <c r="DA1025" i="2"/>
  <c r="DA1026" i="2"/>
  <c r="DA1027" i="2"/>
  <c r="DA1028" i="2"/>
  <c r="DA1029" i="2"/>
  <c r="DA1030" i="2"/>
  <c r="DA1031" i="2"/>
  <c r="DA1032" i="2"/>
  <c r="DA1033" i="2"/>
  <c r="DA1034" i="2"/>
  <c r="DA1035" i="2"/>
  <c r="DA1036" i="2"/>
  <c r="DA1037" i="2"/>
  <c r="DA1038" i="2"/>
  <c r="DA1039" i="2"/>
  <c r="DA1040" i="2"/>
  <c r="DA1041" i="2"/>
  <c r="DA1042" i="2"/>
  <c r="DA1043" i="2"/>
  <c r="DA1044" i="2"/>
  <c r="DA1045" i="2"/>
  <c r="DA1046" i="2"/>
  <c r="DA1047" i="2"/>
  <c r="DA1048" i="2"/>
  <c r="DA1049" i="2"/>
  <c r="DA1050" i="2"/>
  <c r="DA1051" i="2"/>
  <c r="DA1052" i="2"/>
  <c r="DA1053" i="2"/>
  <c r="DA1054" i="2"/>
  <c r="DA1055" i="2"/>
  <c r="DA1056" i="2"/>
  <c r="DA1057" i="2"/>
  <c r="DA1058" i="2"/>
  <c r="DA1059" i="2"/>
  <c r="DA1060" i="2"/>
  <c r="DA1061" i="2"/>
  <c r="DA1062" i="2"/>
  <c r="DA1063" i="2"/>
  <c r="DA1064" i="2"/>
  <c r="DA1065" i="2"/>
  <c r="DA1066" i="2"/>
  <c r="DA1067" i="2"/>
  <c r="DA1068" i="2"/>
  <c r="DA1069" i="2"/>
  <c r="DA1070" i="2"/>
  <c r="DA1071" i="2"/>
  <c r="DA1072" i="2"/>
  <c r="DA1073" i="2"/>
  <c r="DA1074" i="2"/>
  <c r="DA1075" i="2"/>
  <c r="DA1076" i="2"/>
  <c r="DA1077" i="2"/>
  <c r="DA1078" i="2"/>
  <c r="DA1079" i="2"/>
  <c r="DA1080" i="2"/>
  <c r="DA1081" i="2"/>
  <c r="DA1082" i="2"/>
  <c r="DA1083" i="2"/>
  <c r="DA1084" i="2"/>
  <c r="DA1085" i="2"/>
  <c r="DA1086" i="2"/>
  <c r="DA1087" i="2"/>
  <c r="DA1088" i="2"/>
  <c r="DA1089" i="2"/>
  <c r="DA1090" i="2"/>
  <c r="DA1091" i="2"/>
  <c r="DA1092" i="2"/>
  <c r="DA1093" i="2"/>
  <c r="DA1094" i="2"/>
  <c r="DA1095" i="2"/>
  <c r="DA1096" i="2"/>
  <c r="DA1097" i="2"/>
  <c r="DA1098" i="2"/>
  <c r="DA1099" i="2"/>
  <c r="DA1100" i="2"/>
  <c r="DA1101" i="2"/>
  <c r="DA1102" i="2"/>
  <c r="DA1103" i="2"/>
  <c r="DA1104" i="2"/>
  <c r="DA1105" i="2"/>
  <c r="DA1106" i="2"/>
  <c r="DA1107" i="2"/>
  <c r="DA1108" i="2"/>
  <c r="DA1109" i="2"/>
  <c r="DA1110" i="2"/>
  <c r="DA1111" i="2"/>
  <c r="DA1112" i="2"/>
  <c r="DA1113" i="2"/>
  <c r="DA1114" i="2"/>
  <c r="DA1115" i="2"/>
  <c r="DA1116" i="2"/>
  <c r="DA1117" i="2"/>
  <c r="DA1118" i="2"/>
  <c r="DA1119" i="2"/>
  <c r="DA1120" i="2"/>
  <c r="DA1121" i="2"/>
  <c r="DA1122" i="2"/>
  <c r="DA1123" i="2"/>
  <c r="DA1124" i="2"/>
  <c r="DA1125" i="2"/>
  <c r="DA1126" i="2"/>
  <c r="DA1127" i="2"/>
  <c r="DA1128" i="2"/>
  <c r="DA1129" i="2"/>
  <c r="DA1130" i="2"/>
  <c r="DA1131" i="2"/>
  <c r="DA1132" i="2"/>
  <c r="DA1133" i="2"/>
  <c r="DA1134" i="2"/>
  <c r="DA1135" i="2"/>
  <c r="DA1136" i="2"/>
  <c r="DA1137" i="2"/>
  <c r="DA1138" i="2"/>
  <c r="DA1139" i="2"/>
  <c r="DA1140" i="2"/>
  <c r="DA1141" i="2"/>
  <c r="DA1142" i="2"/>
  <c r="DA1143" i="2"/>
  <c r="DA1144" i="2"/>
  <c r="DA1145" i="2"/>
  <c r="DA1146" i="2"/>
  <c r="DA1147" i="2"/>
  <c r="DA1148" i="2"/>
  <c r="DA1149" i="2"/>
  <c r="DA1150" i="2"/>
  <c r="DA1151" i="2"/>
  <c r="DA1152" i="2"/>
  <c r="DA1153" i="2"/>
  <c r="DA1154" i="2"/>
  <c r="DA1155" i="2"/>
  <c r="DA1156" i="2"/>
  <c r="DA1157" i="2"/>
  <c r="DA1158" i="2"/>
  <c r="DA1159" i="2"/>
  <c r="DA1160" i="2"/>
  <c r="DA1161" i="2"/>
  <c r="DA1162" i="2"/>
  <c r="DA1163" i="2"/>
  <c r="DA1164" i="2"/>
  <c r="DA1165" i="2"/>
  <c r="DA1166" i="2"/>
  <c r="DA1167" i="2"/>
  <c r="DA1168" i="2"/>
  <c r="DA1169" i="2"/>
  <c r="DA1170" i="2"/>
  <c r="DA1171" i="2"/>
  <c r="DA1172" i="2"/>
  <c r="DA1173" i="2"/>
  <c r="DA1174" i="2"/>
  <c r="DA1175" i="2"/>
  <c r="DA1176" i="2"/>
  <c r="DA1177" i="2"/>
  <c r="DA1178" i="2"/>
  <c r="DA1179" i="2"/>
  <c r="DA1180" i="2"/>
  <c r="DA1181" i="2"/>
  <c r="DA1182" i="2"/>
  <c r="DA1183" i="2"/>
  <c r="DA1184" i="2"/>
  <c r="DA1185" i="2"/>
  <c r="DA1186" i="2"/>
  <c r="DA1187" i="2"/>
  <c r="DA1188" i="2"/>
  <c r="DA1189" i="2"/>
  <c r="DA1190" i="2"/>
  <c r="DA1191" i="2"/>
  <c r="DA1192" i="2"/>
  <c r="DA1193" i="2"/>
  <c r="DA1194" i="2"/>
  <c r="DA1195" i="2"/>
  <c r="DA1196" i="2"/>
  <c r="DA1197" i="2"/>
  <c r="DA1198" i="2"/>
  <c r="DA1199" i="2"/>
  <c r="DA1200" i="2"/>
  <c r="DA1201" i="2"/>
  <c r="DA1202" i="2"/>
  <c r="DA1203" i="2"/>
  <c r="DA1204" i="2"/>
  <c r="DA1205" i="2"/>
  <c r="DA1206" i="2"/>
  <c r="DA1207" i="2"/>
  <c r="DA1208" i="2"/>
  <c r="DA1209" i="2"/>
  <c r="DA1210" i="2"/>
  <c r="DA1211" i="2"/>
  <c r="DA1212" i="2"/>
  <c r="DA1213" i="2"/>
  <c r="DA1214" i="2"/>
  <c r="DA1215" i="2"/>
  <c r="DA1216" i="2"/>
  <c r="DA1217" i="2"/>
  <c r="DA1218" i="2"/>
  <c r="DA1219" i="2"/>
  <c r="DA1220" i="2"/>
  <c r="DA1221" i="2"/>
  <c r="DA1222" i="2"/>
  <c r="DA1223" i="2"/>
  <c r="DA1224" i="2"/>
  <c r="DA1225" i="2"/>
  <c r="DA1226" i="2"/>
  <c r="DA1227" i="2"/>
  <c r="DA1228" i="2"/>
  <c r="DA1229" i="2"/>
  <c r="DA1230" i="2"/>
  <c r="DA1231" i="2"/>
  <c r="DA1232" i="2"/>
  <c r="DA1233" i="2"/>
  <c r="DA1234" i="2"/>
  <c r="DA1235" i="2"/>
  <c r="DA1236" i="2"/>
  <c r="DA1237" i="2"/>
  <c r="DA1238" i="2"/>
  <c r="DA1239" i="2"/>
  <c r="DA1240" i="2"/>
  <c r="DA1241" i="2"/>
  <c r="DA1242" i="2"/>
  <c r="DA1243" i="2"/>
  <c r="DA1244" i="2"/>
  <c r="DA1245" i="2"/>
  <c r="DA1246" i="2"/>
  <c r="DA1247" i="2"/>
  <c r="DA1248" i="2"/>
  <c r="DA1249" i="2"/>
  <c r="DA1250" i="2"/>
  <c r="DA1251" i="2"/>
  <c r="DA1252" i="2"/>
  <c r="DA1253" i="2"/>
  <c r="DA1254" i="2"/>
  <c r="DA1255" i="2"/>
  <c r="DA1256" i="2"/>
  <c r="DA1257" i="2"/>
  <c r="DA1258" i="2"/>
  <c r="DA1259" i="2"/>
  <c r="DA1260" i="2"/>
  <c r="DA1261" i="2"/>
  <c r="DA1262" i="2"/>
  <c r="DA1263" i="2"/>
  <c r="DA1264" i="2"/>
  <c r="DA1265" i="2"/>
  <c r="DA1266" i="2"/>
  <c r="DA1267" i="2"/>
  <c r="DA1268" i="2"/>
  <c r="DA1269" i="2"/>
  <c r="DA1270" i="2"/>
  <c r="DA1271" i="2"/>
  <c r="DA1272" i="2"/>
  <c r="DA1273" i="2"/>
  <c r="DA1274" i="2"/>
  <c r="DA1275" i="2"/>
  <c r="DA1276" i="2"/>
  <c r="DA1277" i="2"/>
  <c r="DA1278" i="2"/>
  <c r="DA1279" i="2"/>
  <c r="DA1280" i="2"/>
  <c r="DA1281" i="2"/>
  <c r="DA1282" i="2"/>
  <c r="DA1283" i="2"/>
  <c r="DA1284" i="2"/>
  <c r="DA1285" i="2"/>
  <c r="DA1286" i="2"/>
  <c r="DA1287" i="2"/>
  <c r="DA1288" i="2"/>
  <c r="DA1289" i="2"/>
  <c r="DA1290" i="2"/>
  <c r="DA1291" i="2"/>
  <c r="DA1292" i="2"/>
  <c r="DA1293" i="2"/>
  <c r="DA1294" i="2"/>
  <c r="DA1295" i="2"/>
  <c r="DA1296" i="2"/>
  <c r="DA1297" i="2"/>
  <c r="DA1298" i="2"/>
  <c r="DA1299" i="2"/>
  <c r="DA1300" i="2"/>
  <c r="DA1301" i="2"/>
  <c r="DA1302" i="2"/>
  <c r="DA1303" i="2"/>
  <c r="DA1304" i="2"/>
  <c r="DA1305" i="2"/>
  <c r="DA1306" i="2"/>
  <c r="DA1307" i="2"/>
  <c r="DA1308" i="2"/>
  <c r="DA1309" i="2"/>
  <c r="DA1310" i="2"/>
  <c r="DA1311" i="2"/>
  <c r="DA1312" i="2"/>
  <c r="DA1313" i="2"/>
  <c r="DA1314" i="2"/>
  <c r="DA1315" i="2"/>
  <c r="DA1316" i="2"/>
  <c r="DA1317" i="2"/>
  <c r="DA1318" i="2"/>
  <c r="DA1319" i="2"/>
  <c r="DA1320" i="2"/>
  <c r="DA1321" i="2"/>
  <c r="DA1322" i="2"/>
  <c r="DA1323" i="2"/>
  <c r="DA1324" i="2"/>
  <c r="DA1325" i="2"/>
  <c r="DA1326" i="2"/>
  <c r="DA1327" i="2"/>
  <c r="DA1328" i="2"/>
  <c r="DA1329" i="2"/>
  <c r="DA1330" i="2"/>
  <c r="DA1331" i="2"/>
  <c r="DA1332" i="2"/>
  <c r="DA1333" i="2"/>
  <c r="DA1334" i="2"/>
  <c r="DA1335" i="2"/>
  <c r="DA1336" i="2"/>
  <c r="DA1337" i="2"/>
  <c r="DA1338" i="2"/>
  <c r="DA1339" i="2"/>
  <c r="DA1340" i="2"/>
  <c r="DA1341" i="2"/>
  <c r="DA1342" i="2"/>
  <c r="DA1343" i="2"/>
  <c r="DA1344" i="2"/>
  <c r="DA1345" i="2"/>
  <c r="DA1346" i="2"/>
  <c r="DA1347" i="2"/>
  <c r="DA1348" i="2"/>
  <c r="DA1349" i="2"/>
  <c r="DA1350" i="2"/>
  <c r="DA1351" i="2"/>
  <c r="DA1352" i="2"/>
  <c r="DA1353" i="2"/>
  <c r="DA1354" i="2"/>
  <c r="DA1355" i="2"/>
  <c r="DA1356" i="2"/>
  <c r="DA1357" i="2"/>
  <c r="DA1358" i="2"/>
  <c r="DA1359" i="2"/>
  <c r="DA1360" i="2"/>
  <c r="DA1361" i="2"/>
  <c r="DA1362" i="2"/>
  <c r="DA1363" i="2"/>
  <c r="DA1364" i="2"/>
  <c r="DA1365" i="2"/>
  <c r="DA1366" i="2"/>
  <c r="DA1367" i="2"/>
  <c r="DA1368" i="2"/>
  <c r="DA1369" i="2"/>
  <c r="DA1370" i="2"/>
  <c r="DA1371" i="2"/>
  <c r="DA1372" i="2"/>
  <c r="DA1373" i="2"/>
  <c r="DA1374" i="2"/>
  <c r="DA1375" i="2"/>
  <c r="DA1376" i="2"/>
  <c r="DA1377" i="2"/>
  <c r="DA1378" i="2"/>
  <c r="DA1379" i="2"/>
  <c r="DA1380" i="2"/>
  <c r="DA1381" i="2"/>
  <c r="DA1382" i="2"/>
  <c r="DA1383" i="2"/>
  <c r="DA1384" i="2"/>
  <c r="DA1385" i="2"/>
  <c r="DA1386" i="2"/>
  <c r="DA1387" i="2"/>
  <c r="DA1388" i="2"/>
  <c r="DA1389" i="2"/>
  <c r="DA1390" i="2"/>
  <c r="DA1391" i="2"/>
  <c r="DA1392" i="2"/>
  <c r="DA1393" i="2"/>
  <c r="DA1394" i="2"/>
  <c r="DA1395" i="2"/>
  <c r="DA1396" i="2"/>
  <c r="DA1397" i="2"/>
  <c r="DA1398" i="2"/>
  <c r="DA1399" i="2"/>
  <c r="DA1400" i="2"/>
  <c r="DA1401" i="2"/>
  <c r="DA1402" i="2"/>
  <c r="DA1403" i="2"/>
  <c r="DA1404" i="2"/>
  <c r="DA1405" i="2"/>
  <c r="DA1406" i="2"/>
  <c r="DA1407" i="2"/>
  <c r="DA1408" i="2"/>
  <c r="DA1409" i="2"/>
  <c r="DA1410" i="2"/>
  <c r="DA1411" i="2"/>
  <c r="DA1412" i="2"/>
  <c r="DA1413" i="2"/>
  <c r="DA1414" i="2"/>
  <c r="DA1415" i="2"/>
  <c r="DA1416" i="2"/>
  <c r="DA1417" i="2"/>
  <c r="DA1418" i="2"/>
  <c r="DA1419" i="2"/>
  <c r="DA1420" i="2"/>
  <c r="DA1421" i="2"/>
  <c r="DA1422" i="2"/>
  <c r="DA1423" i="2"/>
  <c r="DA1424" i="2"/>
  <c r="DA1425" i="2"/>
  <c r="DA1426" i="2"/>
  <c r="DA1427" i="2"/>
  <c r="DA1428" i="2"/>
  <c r="DA1429" i="2"/>
  <c r="DA1430" i="2"/>
  <c r="DA1431" i="2"/>
  <c r="DA1432" i="2"/>
  <c r="DA1433" i="2"/>
  <c r="DA1434" i="2"/>
  <c r="DA1435" i="2"/>
  <c r="DA1436" i="2"/>
  <c r="DA1437" i="2"/>
  <c r="DA1438" i="2"/>
  <c r="DA1439" i="2"/>
  <c r="DA1440" i="2"/>
  <c r="DA1441" i="2"/>
  <c r="DA1442" i="2"/>
  <c r="DA1443" i="2"/>
  <c r="DA1444" i="2"/>
  <c r="DA1445" i="2"/>
  <c r="DA1446" i="2"/>
  <c r="DA1447" i="2"/>
  <c r="DA1448" i="2"/>
  <c r="DA1449" i="2"/>
  <c r="DA1450" i="2"/>
  <c r="DA1451" i="2"/>
  <c r="DA1452" i="2"/>
  <c r="DA1453" i="2"/>
  <c r="DA1454" i="2"/>
  <c r="DA1455" i="2"/>
  <c r="DA1456" i="2"/>
  <c r="DA1457" i="2"/>
  <c r="DA1458" i="2"/>
  <c r="DA1459" i="2"/>
  <c r="DA1460" i="2"/>
  <c r="DA1461" i="2"/>
  <c r="DA1462" i="2"/>
  <c r="DA1463" i="2"/>
  <c r="DA1464" i="2"/>
  <c r="DA1465" i="2"/>
  <c r="DA1466" i="2"/>
  <c r="DA1467" i="2"/>
  <c r="DA1468" i="2"/>
  <c r="DA1469" i="2"/>
  <c r="DA1470" i="2"/>
  <c r="DA1471" i="2"/>
  <c r="DA1472" i="2"/>
  <c r="DA1473" i="2"/>
  <c r="DA1474" i="2"/>
  <c r="DA1475" i="2"/>
  <c r="DA1476" i="2"/>
  <c r="DA1477" i="2"/>
  <c r="DA1478" i="2"/>
  <c r="DA1479" i="2"/>
  <c r="DA1480" i="2"/>
  <c r="DA1481" i="2"/>
  <c r="DA1482" i="2"/>
  <c r="DA1483" i="2"/>
  <c r="DA1484" i="2"/>
  <c r="DA1485" i="2"/>
  <c r="DA1486" i="2"/>
  <c r="DA1487" i="2"/>
  <c r="DA1488" i="2"/>
  <c r="DA1489" i="2"/>
  <c r="DA1490" i="2"/>
  <c r="DA1491" i="2"/>
  <c r="DA1492" i="2"/>
  <c r="DA1493" i="2"/>
  <c r="DA1494" i="2"/>
  <c r="DA1495" i="2"/>
  <c r="DA1496" i="2"/>
  <c r="DA1497" i="2"/>
  <c r="DA1498" i="2"/>
  <c r="DA1499" i="2"/>
  <c r="DA1500" i="2"/>
  <c r="DA1501" i="2"/>
  <c r="DA1502" i="2"/>
  <c r="DA1503" i="2"/>
  <c r="DA1504" i="2"/>
  <c r="DA1505" i="2"/>
  <c r="DA1506" i="2"/>
  <c r="DA1507" i="2"/>
  <c r="DA1508" i="2"/>
  <c r="DA1509" i="2"/>
  <c r="DA1510" i="2"/>
  <c r="DA1511" i="2"/>
  <c r="DA1512" i="2"/>
  <c r="DA1513" i="2"/>
  <c r="DB921" i="2"/>
  <c r="DB922" i="2"/>
  <c r="DB923" i="2"/>
  <c r="DB924" i="2"/>
  <c r="DB925" i="2"/>
  <c r="DB926" i="2"/>
  <c r="DB927" i="2"/>
  <c r="DB928" i="2"/>
  <c r="DB929" i="2"/>
  <c r="DB930" i="2"/>
  <c r="DB931" i="2"/>
  <c r="DB932" i="2"/>
  <c r="DB933" i="2"/>
  <c r="DB934" i="2"/>
  <c r="DB935" i="2"/>
  <c r="DB936" i="2"/>
  <c r="DB937" i="2"/>
  <c r="DB938" i="2"/>
  <c r="DB939" i="2"/>
  <c r="DB940" i="2"/>
  <c r="DB941" i="2"/>
  <c r="DB942" i="2"/>
  <c r="DB943" i="2"/>
  <c r="DB944" i="2"/>
  <c r="DB945" i="2"/>
  <c r="DB946" i="2"/>
  <c r="DB947" i="2"/>
  <c r="DB948" i="2"/>
  <c r="DB949" i="2"/>
  <c r="DB950" i="2"/>
  <c r="DB951" i="2"/>
  <c r="DB952" i="2"/>
  <c r="DB953" i="2"/>
  <c r="DB954" i="2"/>
  <c r="DB955" i="2"/>
  <c r="DB956" i="2"/>
  <c r="DB957" i="2"/>
  <c r="DB958" i="2"/>
  <c r="DB959" i="2"/>
  <c r="DB960" i="2"/>
  <c r="DB961" i="2"/>
  <c r="DB962" i="2"/>
  <c r="DB963" i="2"/>
  <c r="DB964" i="2"/>
  <c r="DB965" i="2"/>
  <c r="DB966" i="2"/>
  <c r="DB967" i="2"/>
  <c r="DB968" i="2"/>
  <c r="DB969" i="2"/>
  <c r="DB970" i="2"/>
  <c r="DB971" i="2"/>
  <c r="DB972" i="2"/>
  <c r="DB973" i="2"/>
  <c r="DB974" i="2"/>
  <c r="DB975" i="2"/>
  <c r="DB976" i="2"/>
  <c r="DB977" i="2"/>
  <c r="DB978" i="2"/>
  <c r="DB979" i="2"/>
  <c r="DB980" i="2"/>
  <c r="DB981" i="2"/>
  <c r="DB982" i="2"/>
  <c r="DB983" i="2"/>
  <c r="DB984" i="2"/>
  <c r="DB985" i="2"/>
  <c r="DB986" i="2"/>
  <c r="DB987" i="2"/>
  <c r="DB988" i="2"/>
  <c r="DB989" i="2"/>
  <c r="DB990" i="2"/>
  <c r="DB991" i="2"/>
  <c r="DB992" i="2"/>
  <c r="DB993" i="2"/>
  <c r="DB994" i="2"/>
  <c r="DB995" i="2"/>
  <c r="DB996" i="2"/>
  <c r="DB997" i="2"/>
  <c r="DB998" i="2"/>
  <c r="DB999" i="2"/>
  <c r="DB1000" i="2"/>
  <c r="DB1001" i="2"/>
  <c r="DB1002" i="2"/>
  <c r="DB1003" i="2"/>
  <c r="DB1004" i="2"/>
  <c r="DB1005" i="2"/>
  <c r="DB1006" i="2"/>
  <c r="DB1007" i="2"/>
  <c r="DB1008" i="2"/>
  <c r="DB1009" i="2"/>
  <c r="DB1010" i="2"/>
  <c r="DB1011" i="2"/>
  <c r="DB1012" i="2"/>
  <c r="DB1013" i="2"/>
  <c r="DB1014" i="2"/>
  <c r="DB1015" i="2"/>
  <c r="DB1016" i="2"/>
  <c r="DB1017" i="2"/>
  <c r="DB1018" i="2"/>
  <c r="DB1019" i="2"/>
  <c r="DB1020" i="2"/>
  <c r="DB1021" i="2"/>
  <c r="DB1022" i="2"/>
  <c r="DB1023" i="2"/>
  <c r="DB1024" i="2"/>
  <c r="DB1025" i="2"/>
  <c r="DB1026" i="2"/>
  <c r="DB1027" i="2"/>
  <c r="DB1028" i="2"/>
  <c r="DB1029" i="2"/>
  <c r="DB1030" i="2"/>
  <c r="DB1031" i="2"/>
  <c r="DB1032" i="2"/>
  <c r="DB1033" i="2"/>
  <c r="DB1034" i="2"/>
  <c r="DB1035" i="2"/>
  <c r="DB1036" i="2"/>
  <c r="DB1037" i="2"/>
  <c r="DB1038" i="2"/>
  <c r="DB1039" i="2"/>
  <c r="DB1040" i="2"/>
  <c r="DB1041" i="2"/>
  <c r="DB1042" i="2"/>
  <c r="DB1043" i="2"/>
  <c r="DB1044" i="2"/>
  <c r="DB1045" i="2"/>
  <c r="DB1046" i="2"/>
  <c r="DB1047" i="2"/>
  <c r="DB1048" i="2"/>
  <c r="DB1049" i="2"/>
  <c r="DB1050" i="2"/>
  <c r="DB1051" i="2"/>
  <c r="DB1052" i="2"/>
  <c r="DB1053" i="2"/>
  <c r="DB1054" i="2"/>
  <c r="DB1055" i="2"/>
  <c r="DB1056" i="2"/>
  <c r="DB1057" i="2"/>
  <c r="DB1058" i="2"/>
  <c r="DB1059" i="2"/>
  <c r="DB1060" i="2"/>
  <c r="DB1061" i="2"/>
  <c r="DB1062" i="2"/>
  <c r="DB1063" i="2"/>
  <c r="DB1064" i="2"/>
  <c r="DB1065" i="2"/>
  <c r="DB1066" i="2"/>
  <c r="DB1067" i="2"/>
  <c r="DB1068" i="2"/>
  <c r="DB1069" i="2"/>
  <c r="DB1070" i="2"/>
  <c r="DB1071" i="2"/>
  <c r="DB1072" i="2"/>
  <c r="DB1073" i="2"/>
  <c r="DB1074" i="2"/>
  <c r="DB1075" i="2"/>
  <c r="DB1076" i="2"/>
  <c r="DB1077" i="2"/>
  <c r="DB1078" i="2"/>
  <c r="DB1079" i="2"/>
  <c r="DB1080" i="2"/>
  <c r="DB1081" i="2"/>
  <c r="DB1082" i="2"/>
  <c r="DB1083" i="2"/>
  <c r="DB1084" i="2"/>
  <c r="DB1085" i="2"/>
  <c r="DB1086" i="2"/>
  <c r="DB1087" i="2"/>
  <c r="DB1088" i="2"/>
  <c r="DB1089" i="2"/>
  <c r="DB1090" i="2"/>
  <c r="DB1091" i="2"/>
  <c r="DB1092" i="2"/>
  <c r="DB1093" i="2"/>
  <c r="DB1094" i="2"/>
  <c r="DB1095" i="2"/>
  <c r="DB1096" i="2"/>
  <c r="DB1097" i="2"/>
  <c r="DB1098" i="2"/>
  <c r="DB1099" i="2"/>
  <c r="DB1100" i="2"/>
  <c r="DB1101" i="2"/>
  <c r="DB1102" i="2"/>
  <c r="DB1103" i="2"/>
  <c r="DB1104" i="2"/>
  <c r="DB1105" i="2"/>
  <c r="DB1106" i="2"/>
  <c r="DB1107" i="2"/>
  <c r="DB1108" i="2"/>
  <c r="DB1109" i="2"/>
  <c r="DB1110" i="2"/>
  <c r="DB1111" i="2"/>
  <c r="DB1112" i="2"/>
  <c r="DB1113" i="2"/>
  <c r="DB1114" i="2"/>
  <c r="DB1115" i="2"/>
  <c r="DB1116" i="2"/>
  <c r="DB1117" i="2"/>
  <c r="DB1118" i="2"/>
  <c r="DB1119" i="2"/>
  <c r="DB1120" i="2"/>
  <c r="DB1121" i="2"/>
  <c r="DB1122" i="2"/>
  <c r="DB1123" i="2"/>
  <c r="DB1124" i="2"/>
  <c r="DB1125" i="2"/>
  <c r="DB1126" i="2"/>
  <c r="DB1127" i="2"/>
  <c r="DB1128" i="2"/>
  <c r="DB1129" i="2"/>
  <c r="DB1130" i="2"/>
  <c r="DB1131" i="2"/>
  <c r="DB1132" i="2"/>
  <c r="DB1133" i="2"/>
  <c r="DB1134" i="2"/>
  <c r="DB1135" i="2"/>
  <c r="DB1136" i="2"/>
  <c r="DB1137" i="2"/>
  <c r="DB1138" i="2"/>
  <c r="DB1139" i="2"/>
  <c r="DB1140" i="2"/>
  <c r="DB1141" i="2"/>
  <c r="DB1142" i="2"/>
  <c r="DB1143" i="2"/>
  <c r="DB1144" i="2"/>
  <c r="DB1145" i="2"/>
  <c r="DB1146" i="2"/>
  <c r="DB1147" i="2"/>
  <c r="DB1148" i="2"/>
  <c r="DB1149" i="2"/>
  <c r="DB1150" i="2"/>
  <c r="DB1151" i="2"/>
  <c r="DB1152" i="2"/>
  <c r="DB1153" i="2"/>
  <c r="DB1154" i="2"/>
  <c r="DB1155" i="2"/>
  <c r="DB1156" i="2"/>
  <c r="DB1157" i="2"/>
  <c r="DB1158" i="2"/>
  <c r="DB1159" i="2"/>
  <c r="DB1160" i="2"/>
  <c r="DB1161" i="2"/>
  <c r="DB1162" i="2"/>
  <c r="DB1163" i="2"/>
  <c r="DB1164" i="2"/>
  <c r="DB1165" i="2"/>
  <c r="DB1166" i="2"/>
  <c r="DB1167" i="2"/>
  <c r="DB1168" i="2"/>
  <c r="DB1169" i="2"/>
  <c r="DB1170" i="2"/>
  <c r="DB1171" i="2"/>
  <c r="DB1172" i="2"/>
  <c r="DB1173" i="2"/>
  <c r="DB1174" i="2"/>
  <c r="DB1175" i="2"/>
  <c r="DB1176" i="2"/>
  <c r="DB1177" i="2"/>
  <c r="DB1178" i="2"/>
  <c r="DB1179" i="2"/>
  <c r="DB1180" i="2"/>
  <c r="DB1181" i="2"/>
  <c r="DB1182" i="2"/>
  <c r="DB1183" i="2"/>
  <c r="DB1184" i="2"/>
  <c r="DB1185" i="2"/>
  <c r="DB1186" i="2"/>
  <c r="DB1187" i="2"/>
  <c r="DB1188" i="2"/>
  <c r="DB1189" i="2"/>
  <c r="DB1190" i="2"/>
  <c r="DB1191" i="2"/>
  <c r="DB1192" i="2"/>
  <c r="DB1193" i="2"/>
  <c r="DB1194" i="2"/>
  <c r="DB1195" i="2"/>
  <c r="DB1196" i="2"/>
  <c r="DB1197" i="2"/>
  <c r="DB1198" i="2"/>
  <c r="DB1199" i="2"/>
  <c r="DB1200" i="2"/>
  <c r="DB1201" i="2"/>
  <c r="DB1202" i="2"/>
  <c r="DB1203" i="2"/>
  <c r="DB1204" i="2"/>
  <c r="DB1205" i="2"/>
  <c r="DB1206" i="2"/>
  <c r="DB1207" i="2"/>
  <c r="DB1208" i="2"/>
  <c r="DB1209" i="2"/>
  <c r="DB1210" i="2"/>
  <c r="DB1211" i="2"/>
  <c r="DB1212" i="2"/>
  <c r="DB1213" i="2"/>
  <c r="DB1214" i="2"/>
  <c r="DB1215" i="2"/>
  <c r="DB1216" i="2"/>
  <c r="DB1217" i="2"/>
  <c r="DB1218" i="2"/>
  <c r="DB1219" i="2"/>
  <c r="DB1220" i="2"/>
  <c r="DB1221" i="2"/>
  <c r="DB1222" i="2"/>
  <c r="DB1223" i="2"/>
  <c r="DB1224" i="2"/>
  <c r="DB1225" i="2"/>
  <c r="DB1226" i="2"/>
  <c r="DB1227" i="2"/>
  <c r="DB1228" i="2"/>
  <c r="DB1229" i="2"/>
  <c r="DB1230" i="2"/>
  <c r="DB1231" i="2"/>
  <c r="DB1232" i="2"/>
  <c r="DB1233" i="2"/>
  <c r="DB1234" i="2"/>
  <c r="DB1235" i="2"/>
  <c r="DB1236" i="2"/>
  <c r="DB1237" i="2"/>
  <c r="DB1238" i="2"/>
  <c r="DB1239" i="2"/>
  <c r="DB1240" i="2"/>
  <c r="DB1241" i="2"/>
  <c r="DB1242" i="2"/>
  <c r="DB1243" i="2"/>
  <c r="DB1244" i="2"/>
  <c r="DB1245" i="2"/>
  <c r="DB1246" i="2"/>
  <c r="DB1247" i="2"/>
  <c r="DB1248" i="2"/>
  <c r="DB1249" i="2"/>
  <c r="DB1250" i="2"/>
  <c r="DB1251" i="2"/>
  <c r="DB1252" i="2"/>
  <c r="DB1253" i="2"/>
  <c r="DB1254" i="2"/>
  <c r="DB1255" i="2"/>
  <c r="DB1256" i="2"/>
  <c r="DB1257" i="2"/>
  <c r="DB1258" i="2"/>
  <c r="DB1259" i="2"/>
  <c r="DB1260" i="2"/>
  <c r="DB1261" i="2"/>
  <c r="DB1262" i="2"/>
  <c r="DB1263" i="2"/>
  <c r="DB1264" i="2"/>
  <c r="DB1265" i="2"/>
  <c r="DB1266" i="2"/>
  <c r="DB1267" i="2"/>
  <c r="DB1268" i="2"/>
  <c r="DB1269" i="2"/>
  <c r="DB1270" i="2"/>
  <c r="DB1271" i="2"/>
  <c r="DB1272" i="2"/>
  <c r="DB1273" i="2"/>
  <c r="DB1274" i="2"/>
  <c r="DB1275" i="2"/>
  <c r="DB1276" i="2"/>
  <c r="DB1277" i="2"/>
  <c r="DB1278" i="2"/>
  <c r="DB1279" i="2"/>
  <c r="DB1280" i="2"/>
  <c r="DB1281" i="2"/>
  <c r="DB1282" i="2"/>
  <c r="DB1283" i="2"/>
  <c r="DB1284" i="2"/>
  <c r="DB1285" i="2"/>
  <c r="DB1286" i="2"/>
  <c r="DB1287" i="2"/>
  <c r="DB1288" i="2"/>
  <c r="DB1289" i="2"/>
  <c r="DB1290" i="2"/>
  <c r="DB1291" i="2"/>
  <c r="DB1292" i="2"/>
  <c r="DB1293" i="2"/>
  <c r="DB1294" i="2"/>
  <c r="DB1295" i="2"/>
  <c r="DB1296" i="2"/>
  <c r="DB1297" i="2"/>
  <c r="DB1298" i="2"/>
  <c r="DB1299" i="2"/>
  <c r="DB1300" i="2"/>
  <c r="DB1301" i="2"/>
  <c r="DB1302" i="2"/>
  <c r="DB1303" i="2"/>
  <c r="DB1304" i="2"/>
  <c r="DB1305" i="2"/>
  <c r="DB1306" i="2"/>
  <c r="DB1307" i="2"/>
  <c r="DB1308" i="2"/>
  <c r="DB1309" i="2"/>
  <c r="DB1310" i="2"/>
  <c r="DB1311" i="2"/>
  <c r="DB1312" i="2"/>
  <c r="DB1313" i="2"/>
  <c r="DB1314" i="2"/>
  <c r="DB1315" i="2"/>
  <c r="DB1316" i="2"/>
  <c r="DB1317" i="2"/>
  <c r="DB1318" i="2"/>
  <c r="DB1319" i="2"/>
  <c r="DB1320" i="2"/>
  <c r="DB1321" i="2"/>
  <c r="DB1322" i="2"/>
  <c r="DB1323" i="2"/>
  <c r="DB1324" i="2"/>
  <c r="DB1325" i="2"/>
  <c r="DB1326" i="2"/>
  <c r="DB1327" i="2"/>
  <c r="DB1328" i="2"/>
  <c r="DB1329" i="2"/>
  <c r="DB1330" i="2"/>
  <c r="DB1331" i="2"/>
  <c r="DB1332" i="2"/>
  <c r="DB1333" i="2"/>
  <c r="DB1334" i="2"/>
  <c r="DB1335" i="2"/>
  <c r="DB1336" i="2"/>
  <c r="DB1337" i="2"/>
  <c r="DB1338" i="2"/>
  <c r="DB1339" i="2"/>
  <c r="DB1340" i="2"/>
  <c r="DB1341" i="2"/>
  <c r="DB1342" i="2"/>
  <c r="DB1343" i="2"/>
  <c r="DB1344" i="2"/>
  <c r="DB1345" i="2"/>
  <c r="DB1346" i="2"/>
  <c r="DB1347" i="2"/>
  <c r="DB1348" i="2"/>
  <c r="DB1349" i="2"/>
  <c r="DB1350" i="2"/>
  <c r="DB1351" i="2"/>
  <c r="DB1352" i="2"/>
  <c r="DB1353" i="2"/>
  <c r="DB1354" i="2"/>
  <c r="DB1355" i="2"/>
  <c r="DB1356" i="2"/>
  <c r="DB1357" i="2"/>
  <c r="DB1358" i="2"/>
  <c r="DB1359" i="2"/>
  <c r="DB1360" i="2"/>
  <c r="DB1361" i="2"/>
  <c r="DB1362" i="2"/>
  <c r="DB1363" i="2"/>
  <c r="DB1364" i="2"/>
  <c r="DB1365" i="2"/>
  <c r="DB1366" i="2"/>
  <c r="DB1367" i="2"/>
  <c r="DB1368" i="2"/>
  <c r="DB1369" i="2"/>
  <c r="DB1370" i="2"/>
  <c r="DB1371" i="2"/>
  <c r="DB1372" i="2"/>
  <c r="DB1373" i="2"/>
  <c r="DB1374" i="2"/>
  <c r="DB1375" i="2"/>
  <c r="DB1376" i="2"/>
  <c r="DB1377" i="2"/>
  <c r="DB1378" i="2"/>
  <c r="DB1379" i="2"/>
  <c r="DB1380" i="2"/>
  <c r="DB1381" i="2"/>
  <c r="DB1382" i="2"/>
  <c r="DB1383" i="2"/>
  <c r="DB1384" i="2"/>
  <c r="DB1385" i="2"/>
  <c r="DB1386" i="2"/>
  <c r="DB1387" i="2"/>
  <c r="DB1388" i="2"/>
  <c r="DB1389" i="2"/>
  <c r="DB1390" i="2"/>
  <c r="DB1391" i="2"/>
  <c r="DB1392" i="2"/>
  <c r="DB1393" i="2"/>
  <c r="DB1394" i="2"/>
  <c r="DB1395" i="2"/>
  <c r="DB1396" i="2"/>
  <c r="DB1397" i="2"/>
  <c r="DB1398" i="2"/>
  <c r="DB1399" i="2"/>
  <c r="DB1400" i="2"/>
  <c r="DB1401" i="2"/>
  <c r="DB1402" i="2"/>
  <c r="DB1403" i="2"/>
  <c r="DB1404" i="2"/>
  <c r="DB1405" i="2"/>
  <c r="DB1406" i="2"/>
  <c r="DB1407" i="2"/>
  <c r="DB1408" i="2"/>
  <c r="DB1409" i="2"/>
  <c r="DB1410" i="2"/>
  <c r="DB1411" i="2"/>
  <c r="DB1412" i="2"/>
  <c r="DB1413" i="2"/>
  <c r="DB1414" i="2"/>
  <c r="DB1415" i="2"/>
  <c r="DB1416" i="2"/>
  <c r="DB1417" i="2"/>
  <c r="DB1418" i="2"/>
  <c r="DB1419" i="2"/>
  <c r="DB1420" i="2"/>
  <c r="DB1421" i="2"/>
  <c r="DB1422" i="2"/>
  <c r="DB1423" i="2"/>
  <c r="DB1424" i="2"/>
  <c r="DB1425" i="2"/>
  <c r="DB1426" i="2"/>
  <c r="DB1427" i="2"/>
  <c r="DB1428" i="2"/>
  <c r="DB1429" i="2"/>
  <c r="DB1430" i="2"/>
  <c r="DB1431" i="2"/>
  <c r="DB1432" i="2"/>
  <c r="DB1433" i="2"/>
  <c r="DB1434" i="2"/>
  <c r="DB1435" i="2"/>
  <c r="DB1436" i="2"/>
  <c r="DB1437" i="2"/>
  <c r="DB1438" i="2"/>
  <c r="DB1439" i="2"/>
  <c r="DB1440" i="2"/>
  <c r="DB1441" i="2"/>
  <c r="DB1442" i="2"/>
  <c r="DB1443" i="2"/>
  <c r="DB1444" i="2"/>
  <c r="DB1445" i="2"/>
  <c r="DB1446" i="2"/>
  <c r="DB1447" i="2"/>
  <c r="DB1448" i="2"/>
  <c r="DB1449" i="2"/>
  <c r="DB1450" i="2"/>
  <c r="DB1451" i="2"/>
  <c r="DB1452" i="2"/>
  <c r="DB1453" i="2"/>
  <c r="DB1454" i="2"/>
  <c r="DB1455" i="2"/>
  <c r="DB1456" i="2"/>
  <c r="DB1457" i="2"/>
  <c r="DB1458" i="2"/>
  <c r="DB1459" i="2"/>
  <c r="DB1460" i="2"/>
  <c r="DB1461" i="2"/>
  <c r="DB1462" i="2"/>
  <c r="DB1463" i="2"/>
  <c r="DB1464" i="2"/>
  <c r="DB1465" i="2"/>
  <c r="DB1466" i="2"/>
  <c r="DB1467" i="2"/>
  <c r="DB1468" i="2"/>
  <c r="DB1469" i="2"/>
  <c r="DB1470" i="2"/>
  <c r="DB1471" i="2"/>
  <c r="DB1472" i="2"/>
  <c r="DB1473" i="2"/>
  <c r="DB1474" i="2"/>
  <c r="DB1475" i="2"/>
  <c r="DB1476" i="2"/>
  <c r="DB1477" i="2"/>
  <c r="DB1478" i="2"/>
  <c r="DB1479" i="2"/>
  <c r="DB1480" i="2"/>
  <c r="DB1481" i="2"/>
  <c r="DB1482" i="2"/>
  <c r="DB1483" i="2"/>
  <c r="DB1484" i="2"/>
  <c r="DB1485" i="2"/>
  <c r="DB1486" i="2"/>
  <c r="DB1487" i="2"/>
  <c r="DB1488" i="2"/>
  <c r="DB1489" i="2"/>
  <c r="DB1490" i="2"/>
  <c r="DB1491" i="2"/>
  <c r="DB1492" i="2"/>
  <c r="DB1493" i="2"/>
  <c r="DB1494" i="2"/>
  <c r="DB1495" i="2"/>
  <c r="DB1496" i="2"/>
  <c r="DB1497" i="2"/>
  <c r="DB1498" i="2"/>
  <c r="DB1499" i="2"/>
  <c r="DB1500" i="2"/>
  <c r="DB1501" i="2"/>
  <c r="DB1502" i="2"/>
  <c r="DB1503" i="2"/>
  <c r="DB1504" i="2"/>
  <c r="DB1505" i="2"/>
  <c r="DB1506" i="2"/>
  <c r="DB1507" i="2"/>
  <c r="DB1508" i="2"/>
  <c r="DB1509" i="2"/>
  <c r="DB1510" i="2"/>
  <c r="DB1511" i="2"/>
  <c r="DB1512" i="2"/>
  <c r="DB1513" i="2"/>
  <c r="DC921" i="2"/>
  <c r="DC922" i="2"/>
  <c r="DC923" i="2"/>
  <c r="DC924" i="2"/>
  <c r="DC925" i="2"/>
  <c r="DC926" i="2"/>
  <c r="DC927" i="2"/>
  <c r="DC928" i="2"/>
  <c r="DC929" i="2"/>
  <c r="DC930" i="2"/>
  <c r="DC931" i="2"/>
  <c r="DC932" i="2"/>
  <c r="DC933" i="2"/>
  <c r="DC934" i="2"/>
  <c r="DC935" i="2"/>
  <c r="DC936" i="2"/>
  <c r="DC937" i="2"/>
  <c r="DC938" i="2"/>
  <c r="DC939" i="2"/>
  <c r="DC940" i="2"/>
  <c r="DC941" i="2"/>
  <c r="DC942" i="2"/>
  <c r="DC943" i="2"/>
  <c r="DC944" i="2"/>
  <c r="DC945" i="2"/>
  <c r="DC946" i="2"/>
  <c r="DC947" i="2"/>
  <c r="DC948" i="2"/>
  <c r="DC949" i="2"/>
  <c r="DC950" i="2"/>
  <c r="DC951" i="2"/>
  <c r="DC952" i="2"/>
  <c r="DC953" i="2"/>
  <c r="DC954" i="2"/>
  <c r="DC955" i="2"/>
  <c r="DC956" i="2"/>
  <c r="DC957" i="2"/>
  <c r="DC958" i="2"/>
  <c r="DC959" i="2"/>
  <c r="DC960" i="2"/>
  <c r="DC961" i="2"/>
  <c r="DC962" i="2"/>
  <c r="DC963" i="2"/>
  <c r="DC964" i="2"/>
  <c r="DC965" i="2"/>
  <c r="DC966" i="2"/>
  <c r="DC967" i="2"/>
  <c r="DC968" i="2"/>
  <c r="DC969" i="2"/>
  <c r="DC970" i="2"/>
  <c r="DC971" i="2"/>
  <c r="DC972" i="2"/>
  <c r="DC973" i="2"/>
  <c r="DC974" i="2"/>
  <c r="DC975" i="2"/>
  <c r="DC976" i="2"/>
  <c r="DC977" i="2"/>
  <c r="DC978" i="2"/>
  <c r="DC979" i="2"/>
  <c r="DC980" i="2"/>
  <c r="DC981" i="2"/>
  <c r="DC982" i="2"/>
  <c r="DC983" i="2"/>
  <c r="DC984" i="2"/>
  <c r="DC985" i="2"/>
  <c r="DC986" i="2"/>
  <c r="DC987" i="2"/>
  <c r="DC988" i="2"/>
  <c r="DC989" i="2"/>
  <c r="DC990" i="2"/>
  <c r="DC991" i="2"/>
  <c r="DC992" i="2"/>
  <c r="DC993" i="2"/>
  <c r="DC994" i="2"/>
  <c r="DC995" i="2"/>
  <c r="DC996" i="2"/>
  <c r="DC997" i="2"/>
  <c r="DC998" i="2"/>
  <c r="DC999" i="2"/>
  <c r="DC1000" i="2"/>
  <c r="DC1001" i="2"/>
  <c r="DC1002" i="2"/>
  <c r="DC1003" i="2"/>
  <c r="DC1004" i="2"/>
  <c r="DC1005" i="2"/>
  <c r="DC1006" i="2"/>
  <c r="DC1007" i="2"/>
  <c r="DC1008" i="2"/>
  <c r="DC1009" i="2"/>
  <c r="DC1010" i="2"/>
  <c r="DC1011" i="2"/>
  <c r="DC1012" i="2"/>
  <c r="DC1013" i="2"/>
  <c r="DC1014" i="2"/>
  <c r="DC1015" i="2"/>
  <c r="DC1016" i="2"/>
  <c r="DC1017" i="2"/>
  <c r="DC1018" i="2"/>
  <c r="DC1019" i="2"/>
  <c r="DC1020" i="2"/>
  <c r="DC1021" i="2"/>
  <c r="DC1022" i="2"/>
  <c r="DC1023" i="2"/>
  <c r="DC1024" i="2"/>
  <c r="DC1025" i="2"/>
  <c r="DC1026" i="2"/>
  <c r="DC1027" i="2"/>
  <c r="DC1028" i="2"/>
  <c r="DC1029" i="2"/>
  <c r="DC1030" i="2"/>
  <c r="DC1031" i="2"/>
  <c r="DC1032" i="2"/>
  <c r="DC1033" i="2"/>
  <c r="DC1034" i="2"/>
  <c r="DC1035" i="2"/>
  <c r="DC1036" i="2"/>
  <c r="DC1037" i="2"/>
  <c r="DC1038" i="2"/>
  <c r="DC1039" i="2"/>
  <c r="DC1040" i="2"/>
  <c r="DC1041" i="2"/>
  <c r="DC1042" i="2"/>
  <c r="DC1043" i="2"/>
  <c r="DC1044" i="2"/>
  <c r="DC1045" i="2"/>
  <c r="DC1046" i="2"/>
  <c r="DC1047" i="2"/>
  <c r="DC1048" i="2"/>
  <c r="DC1049" i="2"/>
  <c r="DC1050" i="2"/>
  <c r="DC1051" i="2"/>
  <c r="DC1052" i="2"/>
  <c r="DC1053" i="2"/>
  <c r="DC1054" i="2"/>
  <c r="DC1055" i="2"/>
  <c r="DC1056" i="2"/>
  <c r="DC1057" i="2"/>
  <c r="DC1058" i="2"/>
  <c r="DC1059" i="2"/>
  <c r="DC1060" i="2"/>
  <c r="DC1061" i="2"/>
  <c r="DC1062" i="2"/>
  <c r="DC1063" i="2"/>
  <c r="DC1064" i="2"/>
  <c r="DC1065" i="2"/>
  <c r="DC1066" i="2"/>
  <c r="DC1067" i="2"/>
  <c r="DC1068" i="2"/>
  <c r="DC1069" i="2"/>
  <c r="DC1070" i="2"/>
  <c r="DC1071" i="2"/>
  <c r="DC1072" i="2"/>
  <c r="DC1073" i="2"/>
  <c r="DC1074" i="2"/>
  <c r="DC1075" i="2"/>
  <c r="DC1076" i="2"/>
  <c r="DC1077" i="2"/>
  <c r="DC1078" i="2"/>
  <c r="DC1079" i="2"/>
  <c r="DC1080" i="2"/>
  <c r="DC1081" i="2"/>
  <c r="DC1082" i="2"/>
  <c r="DC1083" i="2"/>
  <c r="DC1084" i="2"/>
  <c r="DC1085" i="2"/>
  <c r="DC1086" i="2"/>
  <c r="DC1087" i="2"/>
  <c r="DC1088" i="2"/>
  <c r="DC1089" i="2"/>
  <c r="DC1090" i="2"/>
  <c r="DC1091" i="2"/>
  <c r="DC1092" i="2"/>
  <c r="DC1093" i="2"/>
  <c r="DC1094" i="2"/>
  <c r="DC1095" i="2"/>
  <c r="DC1096" i="2"/>
  <c r="DC1097" i="2"/>
  <c r="DC1098" i="2"/>
  <c r="DC1099" i="2"/>
  <c r="DC1100" i="2"/>
  <c r="DC1101" i="2"/>
  <c r="DC1102" i="2"/>
  <c r="DC1103" i="2"/>
  <c r="DC1104" i="2"/>
  <c r="DC1105" i="2"/>
  <c r="DC1106" i="2"/>
  <c r="DC1107" i="2"/>
  <c r="DC1108" i="2"/>
  <c r="DC1109" i="2"/>
  <c r="DC1110" i="2"/>
  <c r="DC1111" i="2"/>
  <c r="DC1112" i="2"/>
  <c r="DC1113" i="2"/>
  <c r="DC1114" i="2"/>
  <c r="DC1115" i="2"/>
  <c r="DC1116" i="2"/>
  <c r="DC1117" i="2"/>
  <c r="DC1118" i="2"/>
  <c r="DC1119" i="2"/>
  <c r="DC1120" i="2"/>
  <c r="DC1121" i="2"/>
  <c r="DC1122" i="2"/>
  <c r="DC1123" i="2"/>
  <c r="DC1124" i="2"/>
  <c r="DC1125" i="2"/>
  <c r="DC1126" i="2"/>
  <c r="DC1127" i="2"/>
  <c r="DC1128" i="2"/>
  <c r="DC1129" i="2"/>
  <c r="DC1130" i="2"/>
  <c r="DC1131" i="2"/>
  <c r="DC1132" i="2"/>
  <c r="DC1133" i="2"/>
  <c r="DC1134" i="2"/>
  <c r="DC1135" i="2"/>
  <c r="DC1136" i="2"/>
  <c r="DC1137" i="2"/>
  <c r="DC1138" i="2"/>
  <c r="DC1139" i="2"/>
  <c r="DC1140" i="2"/>
  <c r="DC1141" i="2"/>
  <c r="DC1142" i="2"/>
  <c r="DC1143" i="2"/>
  <c r="DC1144" i="2"/>
  <c r="DC1145" i="2"/>
  <c r="DC1146" i="2"/>
  <c r="DC1147" i="2"/>
  <c r="DC1148" i="2"/>
  <c r="DC1149" i="2"/>
  <c r="DC1150" i="2"/>
  <c r="DC1151" i="2"/>
  <c r="DC1152" i="2"/>
  <c r="DC1153" i="2"/>
  <c r="DC1154" i="2"/>
  <c r="DC1155" i="2"/>
  <c r="DC1156" i="2"/>
  <c r="DC1157" i="2"/>
  <c r="DC1158" i="2"/>
  <c r="DC1159" i="2"/>
  <c r="DC1160" i="2"/>
  <c r="DC1161" i="2"/>
  <c r="DC1162" i="2"/>
  <c r="DC1163" i="2"/>
  <c r="DC1164" i="2"/>
  <c r="DC1165" i="2"/>
  <c r="DC1166" i="2"/>
  <c r="DC1167" i="2"/>
  <c r="DC1168" i="2"/>
  <c r="DC1169" i="2"/>
  <c r="DC1170" i="2"/>
  <c r="DC1171" i="2"/>
  <c r="DC1172" i="2"/>
  <c r="DC1173" i="2"/>
  <c r="DC1174" i="2"/>
  <c r="DC1175" i="2"/>
  <c r="DC1176" i="2"/>
  <c r="DC1177" i="2"/>
  <c r="DC1178" i="2"/>
  <c r="DC1179" i="2"/>
  <c r="DC1180" i="2"/>
  <c r="DC1181" i="2"/>
  <c r="DC1182" i="2"/>
  <c r="DC1183" i="2"/>
  <c r="DC1184" i="2"/>
  <c r="DC1185" i="2"/>
  <c r="DC1186" i="2"/>
  <c r="DC1187" i="2"/>
  <c r="DC1188" i="2"/>
  <c r="DC1189" i="2"/>
  <c r="DC1190" i="2"/>
  <c r="DC1191" i="2"/>
  <c r="DC1192" i="2"/>
  <c r="DC1193" i="2"/>
  <c r="DC1194" i="2"/>
  <c r="DC1195" i="2"/>
  <c r="DC1196" i="2"/>
  <c r="DC1197" i="2"/>
  <c r="DC1198" i="2"/>
  <c r="DC1199" i="2"/>
  <c r="DC1200" i="2"/>
  <c r="DC1201" i="2"/>
  <c r="DC1202" i="2"/>
  <c r="DC1203" i="2"/>
  <c r="DC1204" i="2"/>
  <c r="DC1205" i="2"/>
  <c r="DC1206" i="2"/>
  <c r="DC1207" i="2"/>
  <c r="DC1208" i="2"/>
  <c r="DC1209" i="2"/>
  <c r="DC1210" i="2"/>
  <c r="DC1211" i="2"/>
  <c r="DC1212" i="2"/>
  <c r="DC1213" i="2"/>
  <c r="DC1214" i="2"/>
  <c r="DC1215" i="2"/>
  <c r="DC1216" i="2"/>
  <c r="DC1217" i="2"/>
  <c r="DC1218" i="2"/>
  <c r="DC1219" i="2"/>
  <c r="DC1220" i="2"/>
  <c r="DC1221" i="2"/>
  <c r="DC1222" i="2"/>
  <c r="DC1223" i="2"/>
  <c r="DC1224" i="2"/>
  <c r="DC1225" i="2"/>
  <c r="DC1226" i="2"/>
  <c r="DC1227" i="2"/>
  <c r="DC1228" i="2"/>
  <c r="DC1229" i="2"/>
  <c r="DC1230" i="2"/>
  <c r="DC1231" i="2"/>
  <c r="DC1232" i="2"/>
  <c r="DC1233" i="2"/>
  <c r="DC1234" i="2"/>
  <c r="DC1235" i="2"/>
  <c r="DC1236" i="2"/>
  <c r="DC1237" i="2"/>
  <c r="DC1238" i="2"/>
  <c r="DC1239" i="2"/>
  <c r="DC1240" i="2"/>
  <c r="DC1241" i="2"/>
  <c r="DC1242" i="2"/>
  <c r="DC1243" i="2"/>
  <c r="DC1244" i="2"/>
  <c r="DC1245" i="2"/>
  <c r="DC1246" i="2"/>
  <c r="DC1247" i="2"/>
  <c r="DC1248" i="2"/>
  <c r="DC1249" i="2"/>
  <c r="DC1250" i="2"/>
  <c r="DC1251" i="2"/>
  <c r="DC1252" i="2"/>
  <c r="DC1253" i="2"/>
  <c r="DC1254" i="2"/>
  <c r="DC1255" i="2"/>
  <c r="DC1256" i="2"/>
  <c r="DC1257" i="2"/>
  <c r="DC1258" i="2"/>
  <c r="DC1259" i="2"/>
  <c r="DC1260" i="2"/>
  <c r="DC1261" i="2"/>
  <c r="DC1262" i="2"/>
  <c r="DC1263" i="2"/>
  <c r="DC1264" i="2"/>
  <c r="DC1265" i="2"/>
  <c r="DC1266" i="2"/>
  <c r="DC1267" i="2"/>
  <c r="DC1268" i="2"/>
  <c r="DC1269" i="2"/>
  <c r="DC1270" i="2"/>
  <c r="DC1271" i="2"/>
  <c r="DC1272" i="2"/>
  <c r="DC1273" i="2"/>
  <c r="DC1274" i="2"/>
  <c r="DC1275" i="2"/>
  <c r="DC1276" i="2"/>
  <c r="DC1277" i="2"/>
  <c r="DC1278" i="2"/>
  <c r="DC1279" i="2"/>
  <c r="DC1280" i="2"/>
  <c r="DC1281" i="2"/>
  <c r="DC1282" i="2"/>
  <c r="DC1283" i="2"/>
  <c r="DC1284" i="2"/>
  <c r="DC1285" i="2"/>
  <c r="DC1286" i="2"/>
  <c r="DC1287" i="2"/>
  <c r="DC1288" i="2"/>
  <c r="DC1289" i="2"/>
  <c r="DC1290" i="2"/>
  <c r="DC1291" i="2"/>
  <c r="DC1292" i="2"/>
  <c r="DC1293" i="2"/>
  <c r="DC1294" i="2"/>
  <c r="DC1295" i="2"/>
  <c r="DC1296" i="2"/>
  <c r="DC1297" i="2"/>
  <c r="DC1298" i="2"/>
  <c r="DC1299" i="2"/>
  <c r="DC1300" i="2"/>
  <c r="DC1301" i="2"/>
  <c r="DC1302" i="2"/>
  <c r="DC1303" i="2"/>
  <c r="DC1304" i="2"/>
  <c r="DC1305" i="2"/>
  <c r="DC1306" i="2"/>
  <c r="DC1307" i="2"/>
  <c r="DC1308" i="2"/>
  <c r="DC1309" i="2"/>
  <c r="DC1310" i="2"/>
  <c r="DC1311" i="2"/>
  <c r="DC1312" i="2"/>
  <c r="DC1313" i="2"/>
  <c r="DC1314" i="2"/>
  <c r="DC1315" i="2"/>
  <c r="DC1316" i="2"/>
  <c r="DC1317" i="2"/>
  <c r="DC1318" i="2"/>
  <c r="DC1319" i="2"/>
  <c r="DC1320" i="2"/>
  <c r="DC1321" i="2"/>
  <c r="DC1322" i="2"/>
  <c r="DC1323" i="2"/>
  <c r="DC1324" i="2"/>
  <c r="DC1325" i="2"/>
  <c r="DC1326" i="2"/>
  <c r="DC1327" i="2"/>
  <c r="DC1328" i="2"/>
  <c r="DC1329" i="2"/>
  <c r="DC1330" i="2"/>
  <c r="DC1331" i="2"/>
  <c r="DC1332" i="2"/>
  <c r="DC1333" i="2"/>
  <c r="DC1334" i="2"/>
  <c r="DC1335" i="2"/>
  <c r="DC1336" i="2"/>
  <c r="DC1337" i="2"/>
  <c r="DC1338" i="2"/>
  <c r="DC1339" i="2"/>
  <c r="DC1340" i="2"/>
  <c r="DC1341" i="2"/>
  <c r="DC1342" i="2"/>
  <c r="DC1343" i="2"/>
  <c r="DC1344" i="2"/>
  <c r="DC1345" i="2"/>
  <c r="DC1346" i="2"/>
  <c r="DC1347" i="2"/>
  <c r="DC1348" i="2"/>
  <c r="DC1349" i="2"/>
  <c r="DC1350" i="2"/>
  <c r="DC1351" i="2"/>
  <c r="DC1352" i="2"/>
  <c r="DC1353" i="2"/>
  <c r="DC1354" i="2"/>
  <c r="DC1355" i="2"/>
  <c r="DC1356" i="2"/>
  <c r="DC1357" i="2"/>
  <c r="DC1358" i="2"/>
  <c r="DC1359" i="2"/>
  <c r="DC1360" i="2"/>
  <c r="DC1361" i="2"/>
  <c r="DC1362" i="2"/>
  <c r="DC1363" i="2"/>
  <c r="DC1364" i="2"/>
  <c r="DC1365" i="2"/>
  <c r="DC1366" i="2"/>
  <c r="DC1367" i="2"/>
  <c r="DC1368" i="2"/>
  <c r="DC1369" i="2"/>
  <c r="DC1370" i="2"/>
  <c r="DC1371" i="2"/>
  <c r="DC1372" i="2"/>
  <c r="DC1373" i="2"/>
  <c r="DC1374" i="2"/>
  <c r="DC1375" i="2"/>
  <c r="DC1376" i="2"/>
  <c r="DC1377" i="2"/>
  <c r="DC1378" i="2"/>
  <c r="DC1379" i="2"/>
  <c r="DC1380" i="2"/>
  <c r="DC1381" i="2"/>
  <c r="DC1382" i="2"/>
  <c r="DC1383" i="2"/>
  <c r="DC1384" i="2"/>
  <c r="DC1385" i="2"/>
  <c r="DC1386" i="2"/>
  <c r="DC1387" i="2"/>
  <c r="DC1388" i="2"/>
  <c r="DC1389" i="2"/>
  <c r="DC1390" i="2"/>
  <c r="DC1391" i="2"/>
  <c r="DC1392" i="2"/>
  <c r="DC1393" i="2"/>
  <c r="DC1394" i="2"/>
  <c r="DC1395" i="2"/>
  <c r="DC1396" i="2"/>
  <c r="DC1397" i="2"/>
  <c r="DC1398" i="2"/>
  <c r="DC1399" i="2"/>
  <c r="DC1400" i="2"/>
  <c r="DC1401" i="2"/>
  <c r="DC1402" i="2"/>
  <c r="DC1403" i="2"/>
  <c r="DC1404" i="2"/>
  <c r="DC1405" i="2"/>
  <c r="DC1406" i="2"/>
  <c r="DC1407" i="2"/>
  <c r="DC1408" i="2"/>
  <c r="DC1409" i="2"/>
  <c r="DC1410" i="2"/>
  <c r="DC1411" i="2"/>
  <c r="DC1412" i="2"/>
  <c r="DC1413" i="2"/>
  <c r="DC1414" i="2"/>
  <c r="DC1415" i="2"/>
  <c r="DC1416" i="2"/>
  <c r="DC1417" i="2"/>
  <c r="DC1418" i="2"/>
  <c r="DC1419" i="2"/>
  <c r="DC1420" i="2"/>
  <c r="DC1421" i="2"/>
  <c r="DC1422" i="2"/>
  <c r="DC1423" i="2"/>
  <c r="DC1424" i="2"/>
  <c r="DC1425" i="2"/>
  <c r="DC1426" i="2"/>
  <c r="DC1427" i="2"/>
  <c r="DC1428" i="2"/>
  <c r="DC1429" i="2"/>
  <c r="DC1430" i="2"/>
  <c r="DC1431" i="2"/>
  <c r="DC1432" i="2"/>
  <c r="DC1433" i="2"/>
  <c r="DC1434" i="2"/>
  <c r="DC1435" i="2"/>
  <c r="DC1436" i="2"/>
  <c r="DC1437" i="2"/>
  <c r="DC1438" i="2"/>
  <c r="DC1439" i="2"/>
  <c r="DC1440" i="2"/>
  <c r="DC1441" i="2"/>
  <c r="DC1442" i="2"/>
  <c r="DC1443" i="2"/>
  <c r="DC1444" i="2"/>
  <c r="DC1445" i="2"/>
  <c r="DC1446" i="2"/>
  <c r="DC1447" i="2"/>
  <c r="DC1448" i="2"/>
  <c r="DC1449" i="2"/>
  <c r="DC1450" i="2"/>
  <c r="DC1451" i="2"/>
  <c r="DC1452" i="2"/>
  <c r="DC1453" i="2"/>
  <c r="DC1454" i="2"/>
  <c r="DC1455" i="2"/>
  <c r="DC1456" i="2"/>
  <c r="DC1457" i="2"/>
  <c r="DC1458" i="2"/>
  <c r="DC1459" i="2"/>
  <c r="DC1460" i="2"/>
  <c r="DC1461" i="2"/>
  <c r="DC1462" i="2"/>
  <c r="DC1463" i="2"/>
  <c r="DC1464" i="2"/>
  <c r="DC1465" i="2"/>
  <c r="DC1466" i="2"/>
  <c r="DC1467" i="2"/>
  <c r="DC1468" i="2"/>
  <c r="DC1469" i="2"/>
  <c r="DC1470" i="2"/>
  <c r="DC1471" i="2"/>
  <c r="DC1472" i="2"/>
  <c r="DC1473" i="2"/>
  <c r="DC1474" i="2"/>
  <c r="DC1475" i="2"/>
  <c r="DC1476" i="2"/>
  <c r="DC1477" i="2"/>
  <c r="DC1478" i="2"/>
  <c r="DC1479" i="2"/>
  <c r="DC1480" i="2"/>
  <c r="DC1481" i="2"/>
  <c r="DC1482" i="2"/>
  <c r="DC1483" i="2"/>
  <c r="DC1484" i="2"/>
  <c r="DC1485" i="2"/>
  <c r="DC1486" i="2"/>
  <c r="DC1487" i="2"/>
  <c r="DC1488" i="2"/>
  <c r="DC1489" i="2"/>
  <c r="DC1490" i="2"/>
  <c r="DC1491" i="2"/>
  <c r="DC1492" i="2"/>
  <c r="DC1493" i="2"/>
  <c r="DC1494" i="2"/>
  <c r="DC1495" i="2"/>
  <c r="DC1496" i="2"/>
  <c r="DC1497" i="2"/>
  <c r="DC1498" i="2"/>
  <c r="DC1499" i="2"/>
  <c r="DC1500" i="2"/>
  <c r="DC1501" i="2"/>
  <c r="DC1502" i="2"/>
  <c r="DC1503" i="2"/>
  <c r="DC1504" i="2"/>
  <c r="DC1505" i="2"/>
  <c r="DC1506" i="2"/>
  <c r="DC1507" i="2"/>
  <c r="DC1508" i="2"/>
  <c r="DC1509" i="2"/>
  <c r="DC1510" i="2"/>
  <c r="DC1511" i="2"/>
  <c r="DC1512" i="2"/>
  <c r="DC1513" i="2"/>
  <c r="BW2" i="2" l="1"/>
  <c r="DO920" i="2" l="1"/>
  <c r="DN920" i="2"/>
  <c r="DM920" i="2"/>
  <c r="DO919" i="2"/>
  <c r="DN919" i="2"/>
  <c r="DM919" i="2"/>
  <c r="DO918" i="2"/>
  <c r="DN918" i="2"/>
  <c r="DM918" i="2"/>
  <c r="DO917" i="2"/>
  <c r="DN917" i="2"/>
  <c r="DM917" i="2"/>
  <c r="DO916" i="2"/>
  <c r="DN916" i="2"/>
  <c r="DM916" i="2"/>
  <c r="DO915" i="2"/>
  <c r="DN915" i="2"/>
  <c r="DM915" i="2"/>
  <c r="DO914" i="2"/>
  <c r="DN914" i="2"/>
  <c r="DM914" i="2"/>
  <c r="DO913" i="2"/>
  <c r="DN913" i="2"/>
  <c r="DM913" i="2"/>
  <c r="DO912" i="2"/>
  <c r="DN912" i="2"/>
  <c r="DM912" i="2"/>
  <c r="DO911" i="2"/>
  <c r="DN911" i="2"/>
  <c r="DM911" i="2"/>
  <c r="DO910" i="2"/>
  <c r="DN910" i="2"/>
  <c r="DM910" i="2"/>
  <c r="DO909" i="2"/>
  <c r="DN909" i="2"/>
  <c r="DM909" i="2"/>
  <c r="DO908" i="2"/>
  <c r="DN908" i="2"/>
  <c r="DM908" i="2"/>
  <c r="DO907" i="2"/>
  <c r="DN907" i="2"/>
  <c r="DM907" i="2"/>
  <c r="DO906" i="2"/>
  <c r="DN906" i="2"/>
  <c r="DM906" i="2"/>
  <c r="DO905" i="2"/>
  <c r="DN905" i="2"/>
  <c r="DM905" i="2"/>
  <c r="DO904" i="2"/>
  <c r="DN904" i="2"/>
  <c r="DM904" i="2"/>
  <c r="DO903" i="2"/>
  <c r="DN903" i="2"/>
  <c r="DM903" i="2"/>
  <c r="DO902" i="2"/>
  <c r="DN902" i="2"/>
  <c r="DM902" i="2"/>
  <c r="DO901" i="2"/>
  <c r="DN901" i="2"/>
  <c r="DM901" i="2"/>
  <c r="DO900" i="2"/>
  <c r="DN900" i="2"/>
  <c r="DM900" i="2"/>
  <c r="DO899" i="2"/>
  <c r="DN899" i="2"/>
  <c r="DM899" i="2"/>
  <c r="DO898" i="2"/>
  <c r="DN898" i="2"/>
  <c r="DM898" i="2"/>
  <c r="DO897" i="2"/>
  <c r="DN897" i="2"/>
  <c r="DM897" i="2"/>
  <c r="DO896" i="2"/>
  <c r="DN896" i="2"/>
  <c r="DM896" i="2"/>
  <c r="DO895" i="2"/>
  <c r="DN895" i="2"/>
  <c r="DM895" i="2"/>
  <c r="DO894" i="2"/>
  <c r="DN894" i="2"/>
  <c r="DM894" i="2"/>
  <c r="DO893" i="2"/>
  <c r="DN893" i="2"/>
  <c r="DM893" i="2"/>
  <c r="DO892" i="2"/>
  <c r="DN892" i="2"/>
  <c r="DM892" i="2"/>
  <c r="DO891" i="2"/>
  <c r="DN891" i="2"/>
  <c r="DM891" i="2"/>
  <c r="DO890" i="2"/>
  <c r="DN890" i="2"/>
  <c r="DM890" i="2"/>
  <c r="DO889" i="2"/>
  <c r="DN889" i="2"/>
  <c r="DM889" i="2"/>
  <c r="DO888" i="2"/>
  <c r="DN888" i="2"/>
  <c r="DM888" i="2"/>
  <c r="DO887" i="2"/>
  <c r="DN887" i="2"/>
  <c r="DM887" i="2"/>
  <c r="DO886" i="2"/>
  <c r="DN886" i="2"/>
  <c r="DM886" i="2"/>
  <c r="DO885" i="2"/>
  <c r="DN885" i="2"/>
  <c r="DM885" i="2"/>
  <c r="DO884" i="2"/>
  <c r="DN884" i="2"/>
  <c r="DM884" i="2"/>
  <c r="DO883" i="2"/>
  <c r="DN883" i="2"/>
  <c r="DM883" i="2"/>
  <c r="DO882" i="2"/>
  <c r="DN882" i="2"/>
  <c r="DM882" i="2"/>
  <c r="DO881" i="2"/>
  <c r="DN881" i="2"/>
  <c r="DM881" i="2"/>
  <c r="DO880" i="2"/>
  <c r="DN880" i="2"/>
  <c r="DM880" i="2"/>
  <c r="DO879" i="2"/>
  <c r="DN879" i="2"/>
  <c r="DM879" i="2"/>
  <c r="DO878" i="2"/>
  <c r="DN878" i="2"/>
  <c r="DM878" i="2"/>
  <c r="DO877" i="2"/>
  <c r="DN877" i="2"/>
  <c r="DM877" i="2"/>
  <c r="DO876" i="2"/>
  <c r="DN876" i="2"/>
  <c r="DM876" i="2"/>
  <c r="DO875" i="2"/>
  <c r="DN875" i="2"/>
  <c r="DM875" i="2"/>
  <c r="DO874" i="2"/>
  <c r="DN874" i="2"/>
  <c r="DM874" i="2"/>
  <c r="DO873" i="2"/>
  <c r="DN873" i="2"/>
  <c r="DM873" i="2"/>
  <c r="DO872" i="2"/>
  <c r="DN872" i="2"/>
  <c r="DM872" i="2"/>
  <c r="DO871" i="2"/>
  <c r="DN871" i="2"/>
  <c r="DM871" i="2"/>
  <c r="DO870" i="2"/>
  <c r="DN870" i="2"/>
  <c r="DM870" i="2"/>
  <c r="DO869" i="2"/>
  <c r="DN869" i="2"/>
  <c r="DM869" i="2"/>
  <c r="DO868" i="2"/>
  <c r="DN868" i="2"/>
  <c r="DM868" i="2"/>
  <c r="DO867" i="2"/>
  <c r="DN867" i="2"/>
  <c r="DM867" i="2"/>
  <c r="DO866" i="2"/>
  <c r="DN866" i="2"/>
  <c r="DM866" i="2"/>
  <c r="DO865" i="2"/>
  <c r="DN865" i="2"/>
  <c r="DM865" i="2"/>
  <c r="DO864" i="2"/>
  <c r="DN864" i="2"/>
  <c r="DM864" i="2"/>
  <c r="DO863" i="2"/>
  <c r="DN863" i="2"/>
  <c r="DM863" i="2"/>
  <c r="DO862" i="2"/>
  <c r="DN862" i="2"/>
  <c r="DM862" i="2"/>
  <c r="DO861" i="2"/>
  <c r="DN861" i="2"/>
  <c r="DM861" i="2"/>
  <c r="DO860" i="2"/>
  <c r="DN860" i="2"/>
  <c r="DM860" i="2"/>
  <c r="DO859" i="2"/>
  <c r="DN859" i="2"/>
  <c r="DM859" i="2"/>
  <c r="DO858" i="2"/>
  <c r="DN858" i="2"/>
  <c r="DM858" i="2"/>
  <c r="DO857" i="2"/>
  <c r="DN857" i="2"/>
  <c r="DM857" i="2"/>
  <c r="DO856" i="2"/>
  <c r="DN856" i="2"/>
  <c r="DM856" i="2"/>
  <c r="DO855" i="2"/>
  <c r="DN855" i="2"/>
  <c r="DM855" i="2"/>
  <c r="DO854" i="2"/>
  <c r="DN854" i="2"/>
  <c r="DM854" i="2"/>
  <c r="DO853" i="2"/>
  <c r="DN853" i="2"/>
  <c r="DM853" i="2"/>
  <c r="DO852" i="2"/>
  <c r="DN852" i="2"/>
  <c r="DM852" i="2"/>
  <c r="DO851" i="2"/>
  <c r="DN851" i="2"/>
  <c r="DM851" i="2"/>
  <c r="DO850" i="2"/>
  <c r="DN850" i="2"/>
  <c r="DM850" i="2"/>
  <c r="DO849" i="2"/>
  <c r="DN849" i="2"/>
  <c r="DM849" i="2"/>
  <c r="DO848" i="2"/>
  <c r="DN848" i="2"/>
  <c r="DM848" i="2"/>
  <c r="DO847" i="2"/>
  <c r="DN847" i="2"/>
  <c r="DM847" i="2"/>
  <c r="DO846" i="2"/>
  <c r="DN846" i="2"/>
  <c r="DM846" i="2"/>
  <c r="DO845" i="2"/>
  <c r="DN845" i="2"/>
  <c r="DM845" i="2"/>
  <c r="DO844" i="2"/>
  <c r="DN844" i="2"/>
  <c r="DM844" i="2"/>
  <c r="DO843" i="2"/>
  <c r="DN843" i="2"/>
  <c r="DM843" i="2"/>
  <c r="DO842" i="2"/>
  <c r="DN842" i="2"/>
  <c r="DM842" i="2"/>
  <c r="DO841" i="2"/>
  <c r="DN841" i="2"/>
  <c r="DM841" i="2"/>
  <c r="DO840" i="2"/>
  <c r="DN840" i="2"/>
  <c r="DM840" i="2"/>
  <c r="DO839" i="2"/>
  <c r="DN839" i="2"/>
  <c r="DM839" i="2"/>
  <c r="DO838" i="2"/>
  <c r="DN838" i="2"/>
  <c r="DM838" i="2"/>
  <c r="DO837" i="2"/>
  <c r="DN837" i="2"/>
  <c r="DM837" i="2"/>
  <c r="DO836" i="2"/>
  <c r="DN836" i="2"/>
  <c r="DM836" i="2"/>
  <c r="DO835" i="2"/>
  <c r="DN835" i="2"/>
  <c r="DM835" i="2"/>
  <c r="DO834" i="2"/>
  <c r="DN834" i="2"/>
  <c r="DM834" i="2"/>
  <c r="DO833" i="2"/>
  <c r="DN833" i="2"/>
  <c r="DM833" i="2"/>
  <c r="DO832" i="2"/>
  <c r="DN832" i="2"/>
  <c r="DM832" i="2"/>
  <c r="DO831" i="2"/>
  <c r="DN831" i="2"/>
  <c r="DM831" i="2"/>
  <c r="DO830" i="2"/>
  <c r="DN830" i="2"/>
  <c r="DM830" i="2"/>
  <c r="DO829" i="2"/>
  <c r="DN829" i="2"/>
  <c r="DM829" i="2"/>
  <c r="DO828" i="2"/>
  <c r="DN828" i="2"/>
  <c r="DM828" i="2"/>
  <c r="DO827" i="2"/>
  <c r="DN827" i="2"/>
  <c r="DM827" i="2"/>
  <c r="DO826" i="2"/>
  <c r="DN826" i="2"/>
  <c r="DM826" i="2"/>
  <c r="DO825" i="2"/>
  <c r="DN825" i="2"/>
  <c r="DM825" i="2"/>
  <c r="DO824" i="2"/>
  <c r="DN824" i="2"/>
  <c r="DM824" i="2"/>
  <c r="DO823" i="2"/>
  <c r="DN823" i="2"/>
  <c r="DM823" i="2"/>
  <c r="DO822" i="2"/>
  <c r="DN822" i="2"/>
  <c r="DM822" i="2"/>
  <c r="DO821" i="2"/>
  <c r="DN821" i="2"/>
  <c r="DM821" i="2"/>
  <c r="DO820" i="2"/>
  <c r="DN820" i="2"/>
  <c r="DM820" i="2"/>
  <c r="DO819" i="2"/>
  <c r="DN819" i="2"/>
  <c r="DM819" i="2"/>
  <c r="DO818" i="2"/>
  <c r="DN818" i="2"/>
  <c r="DM818" i="2"/>
  <c r="DO817" i="2"/>
  <c r="DN817" i="2"/>
  <c r="DM817" i="2"/>
  <c r="DO816" i="2"/>
  <c r="DN816" i="2"/>
  <c r="DM816" i="2"/>
  <c r="DO815" i="2"/>
  <c r="DN815" i="2"/>
  <c r="DM815" i="2"/>
  <c r="DO814" i="2"/>
  <c r="DN814" i="2"/>
  <c r="DM814" i="2"/>
  <c r="DO813" i="2"/>
  <c r="DN813" i="2"/>
  <c r="DM813" i="2"/>
  <c r="DO812" i="2"/>
  <c r="DN812" i="2"/>
  <c r="DM812" i="2"/>
  <c r="DO811" i="2"/>
  <c r="DN811" i="2"/>
  <c r="DM811" i="2"/>
  <c r="DO810" i="2"/>
  <c r="DN810" i="2"/>
  <c r="DM810" i="2"/>
  <c r="DO809" i="2"/>
  <c r="DN809" i="2"/>
  <c r="DM809" i="2"/>
  <c r="DO808" i="2"/>
  <c r="DN808" i="2"/>
  <c r="DM808" i="2"/>
  <c r="DO807" i="2"/>
  <c r="DN807" i="2"/>
  <c r="DM807" i="2"/>
  <c r="DO806" i="2"/>
  <c r="DN806" i="2"/>
  <c r="DM806" i="2"/>
  <c r="DO805" i="2"/>
  <c r="DN805" i="2"/>
  <c r="DM805" i="2"/>
  <c r="DO804" i="2"/>
  <c r="DN804" i="2"/>
  <c r="DM804" i="2"/>
  <c r="DO803" i="2"/>
  <c r="DN803" i="2"/>
  <c r="DM803" i="2"/>
  <c r="DO802" i="2"/>
  <c r="DN802" i="2"/>
  <c r="DM802" i="2"/>
  <c r="DO801" i="2"/>
  <c r="DN801" i="2"/>
  <c r="DM801" i="2"/>
  <c r="DO800" i="2"/>
  <c r="DN800" i="2"/>
  <c r="DM800" i="2"/>
  <c r="DO799" i="2"/>
  <c r="DN799" i="2"/>
  <c r="DM799" i="2"/>
  <c r="DO798" i="2"/>
  <c r="DN798" i="2"/>
  <c r="DM798" i="2"/>
  <c r="DO797" i="2"/>
  <c r="DN797" i="2"/>
  <c r="DM797" i="2"/>
  <c r="DO796" i="2"/>
  <c r="DN796" i="2"/>
  <c r="DM796" i="2"/>
  <c r="DO795" i="2"/>
  <c r="DN795" i="2"/>
  <c r="DM795" i="2"/>
  <c r="DO794" i="2"/>
  <c r="DN794" i="2"/>
  <c r="DM794" i="2"/>
  <c r="DO793" i="2"/>
  <c r="DN793" i="2"/>
  <c r="DM793" i="2"/>
  <c r="DO792" i="2"/>
  <c r="DN792" i="2"/>
  <c r="DM792" i="2"/>
  <c r="DO791" i="2"/>
  <c r="DN791" i="2"/>
  <c r="DM791" i="2"/>
  <c r="DO790" i="2"/>
  <c r="DN790" i="2"/>
  <c r="DM790" i="2"/>
  <c r="DO789" i="2"/>
  <c r="DN789" i="2"/>
  <c r="DM789" i="2"/>
  <c r="DO788" i="2"/>
  <c r="DN788" i="2"/>
  <c r="DM788" i="2"/>
  <c r="DO787" i="2"/>
  <c r="DN787" i="2"/>
  <c r="DM787" i="2"/>
  <c r="DO786" i="2"/>
  <c r="DN786" i="2"/>
  <c r="DM786" i="2"/>
  <c r="DO785" i="2"/>
  <c r="DN785" i="2"/>
  <c r="DM785" i="2"/>
  <c r="DO784" i="2"/>
  <c r="DN784" i="2"/>
  <c r="DM784" i="2"/>
  <c r="DO783" i="2"/>
  <c r="DN783" i="2"/>
  <c r="DM783" i="2"/>
  <c r="DO782" i="2"/>
  <c r="DN782" i="2"/>
  <c r="DM782" i="2"/>
  <c r="DO781" i="2"/>
  <c r="DN781" i="2"/>
  <c r="DM781" i="2"/>
  <c r="DO780" i="2"/>
  <c r="DN780" i="2"/>
  <c r="DM780" i="2"/>
  <c r="DO779" i="2"/>
  <c r="DN779" i="2"/>
  <c r="DM779" i="2"/>
  <c r="DO778" i="2"/>
  <c r="DN778" i="2"/>
  <c r="DM778" i="2"/>
  <c r="DO777" i="2"/>
  <c r="DN777" i="2"/>
  <c r="DM777" i="2"/>
  <c r="DO776" i="2"/>
  <c r="DN776" i="2"/>
  <c r="DM776" i="2"/>
  <c r="DO775" i="2"/>
  <c r="DN775" i="2"/>
  <c r="DM775" i="2"/>
  <c r="DO774" i="2"/>
  <c r="DN774" i="2"/>
  <c r="DM774" i="2"/>
  <c r="DO773" i="2"/>
  <c r="DN773" i="2"/>
  <c r="DM773" i="2"/>
  <c r="DO772" i="2"/>
  <c r="DN772" i="2"/>
  <c r="DM772" i="2"/>
  <c r="DO771" i="2"/>
  <c r="DN771" i="2"/>
  <c r="DM771" i="2"/>
  <c r="DO770" i="2"/>
  <c r="DN770" i="2"/>
  <c r="DM770" i="2"/>
  <c r="DO769" i="2"/>
  <c r="DN769" i="2"/>
  <c r="DM769" i="2"/>
  <c r="DO768" i="2"/>
  <c r="DN768" i="2"/>
  <c r="DM768" i="2"/>
  <c r="DO767" i="2"/>
  <c r="DN767" i="2"/>
  <c r="DM767" i="2"/>
  <c r="DO766" i="2"/>
  <c r="DN766" i="2"/>
  <c r="DM766" i="2"/>
  <c r="DO765" i="2"/>
  <c r="DN765" i="2"/>
  <c r="DM765" i="2"/>
  <c r="DO764" i="2"/>
  <c r="DN764" i="2"/>
  <c r="DM764" i="2"/>
  <c r="DO763" i="2"/>
  <c r="DN763" i="2"/>
  <c r="DM763" i="2"/>
  <c r="DO762" i="2"/>
  <c r="DN762" i="2"/>
  <c r="DM762" i="2"/>
  <c r="DO761" i="2"/>
  <c r="DN761" i="2"/>
  <c r="DM761" i="2"/>
  <c r="DO760" i="2"/>
  <c r="DN760" i="2"/>
  <c r="DM760" i="2"/>
  <c r="DO759" i="2"/>
  <c r="DN759" i="2"/>
  <c r="DM759" i="2"/>
  <c r="DO758" i="2"/>
  <c r="DN758" i="2"/>
  <c r="DM758" i="2"/>
  <c r="DO757" i="2"/>
  <c r="DN757" i="2"/>
  <c r="DM757" i="2"/>
  <c r="DO756" i="2"/>
  <c r="DN756" i="2"/>
  <c r="DM756" i="2"/>
  <c r="DO755" i="2"/>
  <c r="DN755" i="2"/>
  <c r="DM755" i="2"/>
  <c r="DO754" i="2"/>
  <c r="DN754" i="2"/>
  <c r="DM754" i="2"/>
  <c r="DO753" i="2"/>
  <c r="DN753" i="2"/>
  <c r="DM753" i="2"/>
  <c r="DO752" i="2"/>
  <c r="DN752" i="2"/>
  <c r="DM752" i="2"/>
  <c r="DO751" i="2"/>
  <c r="DN751" i="2"/>
  <c r="DM751" i="2"/>
  <c r="DO750" i="2"/>
  <c r="DN750" i="2"/>
  <c r="DM750" i="2"/>
  <c r="DO749" i="2"/>
  <c r="DN749" i="2"/>
  <c r="DM749" i="2"/>
  <c r="DO748" i="2"/>
  <c r="DN748" i="2"/>
  <c r="DM748" i="2"/>
  <c r="DO747" i="2"/>
  <c r="DN747" i="2"/>
  <c r="DM747" i="2"/>
  <c r="DO746" i="2"/>
  <c r="DN746" i="2"/>
  <c r="DM746" i="2"/>
  <c r="DO745" i="2"/>
  <c r="DN745" i="2"/>
  <c r="DM745" i="2"/>
  <c r="DO744" i="2"/>
  <c r="DN744" i="2"/>
  <c r="DM744" i="2"/>
  <c r="DO743" i="2"/>
  <c r="DN743" i="2"/>
  <c r="DM743" i="2"/>
  <c r="DO742" i="2"/>
  <c r="DN742" i="2"/>
  <c r="DM742" i="2"/>
  <c r="DO741" i="2"/>
  <c r="DN741" i="2"/>
  <c r="DM741" i="2"/>
  <c r="DO740" i="2"/>
  <c r="DN740" i="2"/>
  <c r="DM740" i="2"/>
  <c r="DO739" i="2"/>
  <c r="DN739" i="2"/>
  <c r="DM739" i="2"/>
  <c r="DO738" i="2"/>
  <c r="DN738" i="2"/>
  <c r="DM738" i="2"/>
  <c r="DO737" i="2"/>
  <c r="DN737" i="2"/>
  <c r="DM737" i="2"/>
  <c r="DO736" i="2"/>
  <c r="DN736" i="2"/>
  <c r="DM736" i="2"/>
  <c r="DO735" i="2"/>
  <c r="DN735" i="2"/>
  <c r="DM735" i="2"/>
  <c r="DO734" i="2"/>
  <c r="DN734" i="2"/>
  <c r="DM734" i="2"/>
  <c r="DO733" i="2"/>
  <c r="DN733" i="2"/>
  <c r="DM733" i="2"/>
  <c r="DO732" i="2"/>
  <c r="DN732" i="2"/>
  <c r="DM732" i="2"/>
  <c r="DO731" i="2"/>
  <c r="DN731" i="2"/>
  <c r="DM731" i="2"/>
  <c r="DO730" i="2"/>
  <c r="DN730" i="2"/>
  <c r="DM730" i="2"/>
  <c r="DO729" i="2"/>
  <c r="DN729" i="2"/>
  <c r="DM729" i="2"/>
  <c r="DO728" i="2"/>
  <c r="DN728" i="2"/>
  <c r="DM728" i="2"/>
  <c r="DO727" i="2"/>
  <c r="DN727" i="2"/>
  <c r="DM727" i="2"/>
  <c r="DO726" i="2"/>
  <c r="DN726" i="2"/>
  <c r="DM726" i="2"/>
  <c r="DO725" i="2"/>
  <c r="DN725" i="2"/>
  <c r="DM725" i="2"/>
  <c r="DO724" i="2"/>
  <c r="DN724" i="2"/>
  <c r="DM724" i="2"/>
  <c r="DO723" i="2"/>
  <c r="DN723" i="2"/>
  <c r="DM723" i="2"/>
  <c r="DO722" i="2"/>
  <c r="DN722" i="2"/>
  <c r="DM722" i="2"/>
  <c r="DO721" i="2"/>
  <c r="DN721" i="2"/>
  <c r="DM721" i="2"/>
  <c r="DO720" i="2"/>
  <c r="DN720" i="2"/>
  <c r="DM720" i="2"/>
  <c r="DO719" i="2"/>
  <c r="DN719" i="2"/>
  <c r="DM719" i="2"/>
  <c r="DO718" i="2"/>
  <c r="DN718" i="2"/>
  <c r="DM718" i="2"/>
  <c r="DO717" i="2"/>
  <c r="DN717" i="2"/>
  <c r="DM717" i="2"/>
  <c r="DO716" i="2"/>
  <c r="DN716" i="2"/>
  <c r="DM716" i="2"/>
  <c r="DO715" i="2"/>
  <c r="DN715" i="2"/>
  <c r="DM715" i="2"/>
  <c r="DO714" i="2"/>
  <c r="DN714" i="2"/>
  <c r="DM714" i="2"/>
  <c r="DO713" i="2"/>
  <c r="DN713" i="2"/>
  <c r="DM713" i="2"/>
  <c r="DO712" i="2"/>
  <c r="DN712" i="2"/>
  <c r="DM712" i="2"/>
  <c r="DO711" i="2"/>
  <c r="DN711" i="2"/>
  <c r="DM711" i="2"/>
  <c r="DO710" i="2"/>
  <c r="DN710" i="2"/>
  <c r="DM710" i="2"/>
  <c r="DO709" i="2"/>
  <c r="DN709" i="2"/>
  <c r="DM709" i="2"/>
  <c r="DO708" i="2"/>
  <c r="DN708" i="2"/>
  <c r="DM708" i="2"/>
  <c r="DO707" i="2"/>
  <c r="DN707" i="2"/>
  <c r="DM707" i="2"/>
  <c r="DO706" i="2"/>
  <c r="DN706" i="2"/>
  <c r="DM706" i="2"/>
  <c r="DO705" i="2"/>
  <c r="DN705" i="2"/>
  <c r="DM705" i="2"/>
  <c r="DO704" i="2"/>
  <c r="DN704" i="2"/>
  <c r="DM704" i="2"/>
  <c r="DO703" i="2"/>
  <c r="DN703" i="2"/>
  <c r="DM703" i="2"/>
  <c r="DO702" i="2"/>
  <c r="DN702" i="2"/>
  <c r="DM702" i="2"/>
  <c r="DO701" i="2"/>
  <c r="DN701" i="2"/>
  <c r="DM701" i="2"/>
  <c r="DO700" i="2"/>
  <c r="DN700" i="2"/>
  <c r="DM700" i="2"/>
  <c r="DO699" i="2"/>
  <c r="DN699" i="2"/>
  <c r="DM699" i="2"/>
  <c r="DO698" i="2"/>
  <c r="DN698" i="2"/>
  <c r="DM698" i="2"/>
  <c r="DO697" i="2"/>
  <c r="DN697" i="2"/>
  <c r="DM697" i="2"/>
  <c r="DO696" i="2"/>
  <c r="DN696" i="2"/>
  <c r="DM696" i="2"/>
  <c r="DO695" i="2"/>
  <c r="DN695" i="2"/>
  <c r="DM695" i="2"/>
  <c r="DO694" i="2"/>
  <c r="DN694" i="2"/>
  <c r="DM694" i="2"/>
  <c r="DO693" i="2"/>
  <c r="DN693" i="2"/>
  <c r="DM693" i="2"/>
  <c r="DO692" i="2"/>
  <c r="DN692" i="2"/>
  <c r="DM692" i="2"/>
  <c r="DO691" i="2"/>
  <c r="DN691" i="2"/>
  <c r="DM691" i="2"/>
  <c r="DO690" i="2"/>
  <c r="DN690" i="2"/>
  <c r="DM690" i="2"/>
  <c r="DO689" i="2"/>
  <c r="DN689" i="2"/>
  <c r="DM689" i="2"/>
  <c r="DO688" i="2"/>
  <c r="DN688" i="2"/>
  <c r="DM688" i="2"/>
  <c r="DO687" i="2"/>
  <c r="DN687" i="2"/>
  <c r="DM687" i="2"/>
  <c r="DO686" i="2"/>
  <c r="DN686" i="2"/>
  <c r="DM686" i="2"/>
  <c r="DO685" i="2"/>
  <c r="DN685" i="2"/>
  <c r="DM685" i="2"/>
  <c r="DO684" i="2"/>
  <c r="DN684" i="2"/>
  <c r="DM684" i="2"/>
  <c r="DO683" i="2"/>
  <c r="DN683" i="2"/>
  <c r="DM683" i="2"/>
  <c r="DO682" i="2"/>
  <c r="DN682" i="2"/>
  <c r="DM682" i="2"/>
  <c r="DO681" i="2"/>
  <c r="DN681" i="2"/>
  <c r="DM681" i="2"/>
  <c r="DO680" i="2"/>
  <c r="DN680" i="2"/>
  <c r="DM680" i="2"/>
  <c r="DO679" i="2"/>
  <c r="DN679" i="2"/>
  <c r="DM679" i="2"/>
  <c r="DO678" i="2"/>
  <c r="DN678" i="2"/>
  <c r="DM678" i="2"/>
  <c r="DO677" i="2"/>
  <c r="DN677" i="2"/>
  <c r="DM677" i="2"/>
  <c r="DO676" i="2"/>
  <c r="DN676" i="2"/>
  <c r="DM676" i="2"/>
  <c r="DO675" i="2"/>
  <c r="DN675" i="2"/>
  <c r="DM675" i="2"/>
  <c r="DO674" i="2"/>
  <c r="DN674" i="2"/>
  <c r="DM674" i="2"/>
  <c r="DO673" i="2"/>
  <c r="DN673" i="2"/>
  <c r="DM673" i="2"/>
  <c r="DO672" i="2"/>
  <c r="DN672" i="2"/>
  <c r="DM672" i="2"/>
  <c r="DO671" i="2"/>
  <c r="DN671" i="2"/>
  <c r="DM671" i="2"/>
  <c r="DO670" i="2"/>
  <c r="DN670" i="2"/>
  <c r="DM670" i="2"/>
  <c r="DO669" i="2"/>
  <c r="DN669" i="2"/>
  <c r="DM669" i="2"/>
  <c r="DO668" i="2"/>
  <c r="DN668" i="2"/>
  <c r="DM668" i="2"/>
  <c r="DO667" i="2"/>
  <c r="DN667" i="2"/>
  <c r="DM667" i="2"/>
  <c r="DO666" i="2"/>
  <c r="DN666" i="2"/>
  <c r="DM666" i="2"/>
  <c r="DO665" i="2"/>
  <c r="DN665" i="2"/>
  <c r="DM665" i="2"/>
  <c r="DO664" i="2"/>
  <c r="DN664" i="2"/>
  <c r="DM664" i="2"/>
  <c r="DO663" i="2"/>
  <c r="DN663" i="2"/>
  <c r="DM663" i="2"/>
  <c r="DO662" i="2"/>
  <c r="DN662" i="2"/>
  <c r="DM662" i="2"/>
  <c r="DO661" i="2"/>
  <c r="DN661" i="2"/>
  <c r="DM661" i="2"/>
  <c r="DO660" i="2"/>
  <c r="DN660" i="2"/>
  <c r="DM660" i="2"/>
  <c r="DO659" i="2"/>
  <c r="DN659" i="2"/>
  <c r="DM659" i="2"/>
  <c r="DO658" i="2"/>
  <c r="DN658" i="2"/>
  <c r="DM658" i="2"/>
  <c r="DO657" i="2"/>
  <c r="DN657" i="2"/>
  <c r="DM657" i="2"/>
  <c r="DO656" i="2"/>
  <c r="DN656" i="2"/>
  <c r="DM656" i="2"/>
  <c r="DO655" i="2"/>
  <c r="DN655" i="2"/>
  <c r="DM655" i="2"/>
  <c r="DO654" i="2"/>
  <c r="DN654" i="2"/>
  <c r="DM654" i="2"/>
  <c r="DO653" i="2"/>
  <c r="DN653" i="2"/>
  <c r="DM653" i="2"/>
  <c r="DO652" i="2"/>
  <c r="DN652" i="2"/>
  <c r="DM652" i="2"/>
  <c r="DO651" i="2"/>
  <c r="DN651" i="2"/>
  <c r="DM651" i="2"/>
  <c r="DO650" i="2"/>
  <c r="DN650" i="2"/>
  <c r="DM650" i="2"/>
  <c r="DO649" i="2"/>
  <c r="DN649" i="2"/>
  <c r="DM649" i="2"/>
  <c r="DO648" i="2"/>
  <c r="DN648" i="2"/>
  <c r="DM648" i="2"/>
  <c r="DO647" i="2"/>
  <c r="DN647" i="2"/>
  <c r="DM647" i="2"/>
  <c r="DO646" i="2"/>
  <c r="DN646" i="2"/>
  <c r="DM646" i="2"/>
  <c r="DO645" i="2"/>
  <c r="DN645" i="2"/>
  <c r="DM645" i="2"/>
  <c r="DO644" i="2"/>
  <c r="DN644" i="2"/>
  <c r="DM644" i="2"/>
  <c r="DO643" i="2"/>
  <c r="DN643" i="2"/>
  <c r="DM643" i="2"/>
  <c r="DO642" i="2"/>
  <c r="DN642" i="2"/>
  <c r="DM642" i="2"/>
  <c r="DO641" i="2"/>
  <c r="DN641" i="2"/>
  <c r="DM641" i="2"/>
  <c r="DO640" i="2"/>
  <c r="DN640" i="2"/>
  <c r="DM640" i="2"/>
  <c r="DO639" i="2"/>
  <c r="DN639" i="2"/>
  <c r="DM639" i="2"/>
  <c r="DO638" i="2"/>
  <c r="DN638" i="2"/>
  <c r="DM638" i="2"/>
  <c r="DO637" i="2"/>
  <c r="DN637" i="2"/>
  <c r="DM637" i="2"/>
  <c r="DO636" i="2"/>
  <c r="DN636" i="2"/>
  <c r="DM636" i="2"/>
  <c r="DO635" i="2"/>
  <c r="DN635" i="2"/>
  <c r="DM635" i="2"/>
  <c r="DO634" i="2"/>
  <c r="DN634" i="2"/>
  <c r="DM634" i="2"/>
  <c r="DO633" i="2"/>
  <c r="DN633" i="2"/>
  <c r="DM633" i="2"/>
  <c r="DO632" i="2"/>
  <c r="DN632" i="2"/>
  <c r="DM632" i="2"/>
  <c r="DO631" i="2"/>
  <c r="DN631" i="2"/>
  <c r="DM631" i="2"/>
  <c r="DO630" i="2"/>
  <c r="DN630" i="2"/>
  <c r="DM630" i="2"/>
  <c r="DO629" i="2"/>
  <c r="DN629" i="2"/>
  <c r="DM629" i="2"/>
  <c r="DO628" i="2"/>
  <c r="DN628" i="2"/>
  <c r="DM628" i="2"/>
  <c r="DO627" i="2"/>
  <c r="DN627" i="2"/>
  <c r="DM627" i="2"/>
  <c r="DO626" i="2"/>
  <c r="DN626" i="2"/>
  <c r="DM626" i="2"/>
  <c r="DO625" i="2"/>
  <c r="DN625" i="2"/>
  <c r="DM625" i="2"/>
  <c r="DO624" i="2"/>
  <c r="DN624" i="2"/>
  <c r="DM624" i="2"/>
  <c r="DO623" i="2"/>
  <c r="DN623" i="2"/>
  <c r="DM623" i="2"/>
  <c r="DO622" i="2"/>
  <c r="DN622" i="2"/>
  <c r="DM622" i="2"/>
  <c r="DO621" i="2"/>
  <c r="DN621" i="2"/>
  <c r="DM621" i="2"/>
  <c r="DO620" i="2"/>
  <c r="DN620" i="2"/>
  <c r="DM620" i="2"/>
  <c r="DO619" i="2"/>
  <c r="DN619" i="2"/>
  <c r="DM619" i="2"/>
  <c r="DO618" i="2"/>
  <c r="DN618" i="2"/>
  <c r="DM618" i="2"/>
  <c r="DO617" i="2"/>
  <c r="DN617" i="2"/>
  <c r="DM617" i="2"/>
  <c r="DO616" i="2"/>
  <c r="DN616" i="2"/>
  <c r="DM616" i="2"/>
  <c r="DO615" i="2"/>
  <c r="DN615" i="2"/>
  <c r="DM615" i="2"/>
  <c r="DO614" i="2"/>
  <c r="DN614" i="2"/>
  <c r="DM614" i="2"/>
  <c r="DO613" i="2"/>
  <c r="DN613" i="2"/>
  <c r="DM613" i="2"/>
  <c r="DO612" i="2"/>
  <c r="DN612" i="2"/>
  <c r="DM612" i="2"/>
  <c r="DO611" i="2"/>
  <c r="DN611" i="2"/>
  <c r="DM611" i="2"/>
  <c r="DO610" i="2"/>
  <c r="DN610" i="2"/>
  <c r="DM610" i="2"/>
  <c r="DO609" i="2"/>
  <c r="DN609" i="2"/>
  <c r="DM609" i="2"/>
  <c r="DO608" i="2"/>
  <c r="DN608" i="2"/>
  <c r="DM608" i="2"/>
  <c r="DO607" i="2"/>
  <c r="DN607" i="2"/>
  <c r="DM607" i="2"/>
  <c r="DO606" i="2"/>
  <c r="DN606" i="2"/>
  <c r="DM606" i="2"/>
  <c r="DO605" i="2"/>
  <c r="DN605" i="2"/>
  <c r="DM605" i="2"/>
  <c r="DO604" i="2"/>
  <c r="DN604" i="2"/>
  <c r="DM604" i="2"/>
  <c r="DO603" i="2"/>
  <c r="DN603" i="2"/>
  <c r="DM603" i="2"/>
  <c r="DO602" i="2"/>
  <c r="DN602" i="2"/>
  <c r="DM602" i="2"/>
  <c r="DO601" i="2"/>
  <c r="DN601" i="2"/>
  <c r="DM601" i="2"/>
  <c r="DO600" i="2"/>
  <c r="DN600" i="2"/>
  <c r="DM600" i="2"/>
  <c r="DO599" i="2"/>
  <c r="DN599" i="2"/>
  <c r="DM599" i="2"/>
  <c r="DO598" i="2"/>
  <c r="DN598" i="2"/>
  <c r="DM598" i="2"/>
  <c r="DO597" i="2"/>
  <c r="DN597" i="2"/>
  <c r="DM597" i="2"/>
  <c r="DO596" i="2"/>
  <c r="DN596" i="2"/>
  <c r="DM596" i="2"/>
  <c r="DO595" i="2"/>
  <c r="DN595" i="2"/>
  <c r="DM595" i="2"/>
  <c r="DO594" i="2"/>
  <c r="DN594" i="2"/>
  <c r="DM594" i="2"/>
  <c r="DO593" i="2"/>
  <c r="DN593" i="2"/>
  <c r="DM593" i="2"/>
  <c r="DO592" i="2"/>
  <c r="DN592" i="2"/>
  <c r="DM592" i="2"/>
  <c r="DO591" i="2"/>
  <c r="DN591" i="2"/>
  <c r="DM591" i="2"/>
  <c r="DO590" i="2"/>
  <c r="DN590" i="2"/>
  <c r="DM590" i="2"/>
  <c r="DO589" i="2"/>
  <c r="DN589" i="2"/>
  <c r="DM589" i="2"/>
  <c r="DO588" i="2"/>
  <c r="DN588" i="2"/>
  <c r="DM588" i="2"/>
  <c r="DO587" i="2"/>
  <c r="DN587" i="2"/>
  <c r="DM587" i="2"/>
  <c r="DO586" i="2"/>
  <c r="DN586" i="2"/>
  <c r="DM586" i="2"/>
  <c r="DO585" i="2"/>
  <c r="DN585" i="2"/>
  <c r="DM585" i="2"/>
  <c r="DO584" i="2"/>
  <c r="DN584" i="2"/>
  <c r="DM584" i="2"/>
  <c r="DO583" i="2"/>
  <c r="DN583" i="2"/>
  <c r="DM583" i="2"/>
  <c r="DO582" i="2"/>
  <c r="DN582" i="2"/>
  <c r="DM582" i="2"/>
  <c r="DO581" i="2"/>
  <c r="DN581" i="2"/>
  <c r="DM581" i="2"/>
  <c r="DO580" i="2"/>
  <c r="DN580" i="2"/>
  <c r="DM580" i="2"/>
  <c r="DO579" i="2"/>
  <c r="DN579" i="2"/>
  <c r="DM579" i="2"/>
  <c r="DO578" i="2"/>
  <c r="DN578" i="2"/>
  <c r="DM578" i="2"/>
  <c r="DO577" i="2"/>
  <c r="DN577" i="2"/>
  <c r="DM577" i="2"/>
  <c r="DO576" i="2"/>
  <c r="DN576" i="2"/>
  <c r="DM576" i="2"/>
  <c r="DO575" i="2"/>
  <c r="DN575" i="2"/>
  <c r="DM575" i="2"/>
  <c r="DO574" i="2"/>
  <c r="DN574" i="2"/>
  <c r="DM574" i="2"/>
  <c r="DO573" i="2"/>
  <c r="DN573" i="2"/>
  <c r="DM573" i="2"/>
  <c r="DO572" i="2"/>
  <c r="DN572" i="2"/>
  <c r="DM572" i="2"/>
  <c r="DO571" i="2"/>
  <c r="DN571" i="2"/>
  <c r="DM571" i="2"/>
  <c r="DO570" i="2"/>
  <c r="DN570" i="2"/>
  <c r="DM570" i="2"/>
  <c r="DO569" i="2"/>
  <c r="DN569" i="2"/>
  <c r="DM569" i="2"/>
  <c r="DO568" i="2"/>
  <c r="DN568" i="2"/>
  <c r="DM568" i="2"/>
  <c r="DO567" i="2"/>
  <c r="DN567" i="2"/>
  <c r="DM567" i="2"/>
  <c r="DO566" i="2"/>
  <c r="DN566" i="2"/>
  <c r="DM566" i="2"/>
  <c r="DO565" i="2"/>
  <c r="DN565" i="2"/>
  <c r="DM565" i="2"/>
  <c r="DO564" i="2"/>
  <c r="DN564" i="2"/>
  <c r="DM564" i="2"/>
  <c r="DO563" i="2"/>
  <c r="DN563" i="2"/>
  <c r="DM563" i="2"/>
  <c r="DO562" i="2"/>
  <c r="DN562" i="2"/>
  <c r="DM562" i="2"/>
  <c r="DO561" i="2"/>
  <c r="DN561" i="2"/>
  <c r="DM561" i="2"/>
  <c r="DO560" i="2"/>
  <c r="DN560" i="2"/>
  <c r="DM560" i="2"/>
  <c r="DO559" i="2"/>
  <c r="DN559" i="2"/>
  <c r="DM559" i="2"/>
  <c r="DO558" i="2"/>
  <c r="DN558" i="2"/>
  <c r="DM558" i="2"/>
  <c r="DO557" i="2"/>
  <c r="DN557" i="2"/>
  <c r="DM557" i="2"/>
  <c r="DO556" i="2"/>
  <c r="DN556" i="2"/>
  <c r="DM556" i="2"/>
  <c r="DO555" i="2"/>
  <c r="DN555" i="2"/>
  <c r="DM555" i="2"/>
  <c r="DO554" i="2"/>
  <c r="DN554" i="2"/>
  <c r="DM554" i="2"/>
  <c r="DO553" i="2"/>
  <c r="DN553" i="2"/>
  <c r="DM553" i="2"/>
  <c r="DO552" i="2"/>
  <c r="DN552" i="2"/>
  <c r="DM552" i="2"/>
  <c r="DO551" i="2"/>
  <c r="DN551" i="2"/>
  <c r="DM551" i="2"/>
  <c r="DO550" i="2"/>
  <c r="DN550" i="2"/>
  <c r="DM550" i="2"/>
  <c r="DO549" i="2"/>
  <c r="DN549" i="2"/>
  <c r="DM549" i="2"/>
  <c r="DO548" i="2"/>
  <c r="DN548" i="2"/>
  <c r="DM548" i="2"/>
  <c r="DO547" i="2"/>
  <c r="DN547" i="2"/>
  <c r="DM547" i="2"/>
  <c r="DO546" i="2"/>
  <c r="DN546" i="2"/>
  <c r="DM546" i="2"/>
  <c r="DO545" i="2"/>
  <c r="DN545" i="2"/>
  <c r="DM545" i="2"/>
  <c r="DO544" i="2"/>
  <c r="DN544" i="2"/>
  <c r="DM544" i="2"/>
  <c r="DO543" i="2"/>
  <c r="DN543" i="2"/>
  <c r="DM543" i="2"/>
  <c r="DO542" i="2"/>
  <c r="DN542" i="2"/>
  <c r="DM542" i="2"/>
  <c r="DO541" i="2"/>
  <c r="DN541" i="2"/>
  <c r="DM541" i="2"/>
  <c r="DO540" i="2"/>
  <c r="DN540" i="2"/>
  <c r="DM540" i="2"/>
  <c r="DO539" i="2"/>
  <c r="DN539" i="2"/>
  <c r="DM539" i="2"/>
  <c r="DO538" i="2"/>
  <c r="DN538" i="2"/>
  <c r="DM538" i="2"/>
  <c r="DO537" i="2"/>
  <c r="DN537" i="2"/>
  <c r="DM537" i="2"/>
  <c r="DO536" i="2"/>
  <c r="DN536" i="2"/>
  <c r="DM536" i="2"/>
  <c r="DO535" i="2"/>
  <c r="DN535" i="2"/>
  <c r="DM535" i="2"/>
  <c r="DO534" i="2"/>
  <c r="DN534" i="2"/>
  <c r="DM534" i="2"/>
  <c r="DO533" i="2"/>
  <c r="DN533" i="2"/>
  <c r="DM533" i="2"/>
  <c r="DO532" i="2"/>
  <c r="DN532" i="2"/>
  <c r="DM532" i="2"/>
  <c r="DO531" i="2"/>
  <c r="DN531" i="2"/>
  <c r="DM531" i="2"/>
  <c r="DO530" i="2"/>
  <c r="DN530" i="2"/>
  <c r="DM530" i="2"/>
  <c r="DO529" i="2"/>
  <c r="DN529" i="2"/>
  <c r="DM529" i="2"/>
  <c r="DO528" i="2"/>
  <c r="DN528" i="2"/>
  <c r="DM528" i="2"/>
  <c r="DO527" i="2"/>
  <c r="DN527" i="2"/>
  <c r="DM527" i="2"/>
  <c r="DO526" i="2"/>
  <c r="DN526" i="2"/>
  <c r="DM526" i="2"/>
  <c r="DO525" i="2"/>
  <c r="DN525" i="2"/>
  <c r="DM525" i="2"/>
  <c r="DO524" i="2"/>
  <c r="DN524" i="2"/>
  <c r="DM524" i="2"/>
  <c r="DO523" i="2"/>
  <c r="DN523" i="2"/>
  <c r="DM523" i="2"/>
  <c r="DO522" i="2"/>
  <c r="DN522" i="2"/>
  <c r="DM522" i="2"/>
  <c r="DO521" i="2"/>
  <c r="DN521" i="2"/>
  <c r="DM521" i="2"/>
  <c r="DO520" i="2"/>
  <c r="DN520" i="2"/>
  <c r="DM520" i="2"/>
  <c r="DO519" i="2"/>
  <c r="DN519" i="2"/>
  <c r="DM519" i="2"/>
  <c r="DO518" i="2"/>
  <c r="DN518" i="2"/>
  <c r="DM518" i="2"/>
  <c r="DO517" i="2"/>
  <c r="DN517" i="2"/>
  <c r="DM517" i="2"/>
  <c r="DO516" i="2"/>
  <c r="DN516" i="2"/>
  <c r="DM516" i="2"/>
  <c r="DO515" i="2"/>
  <c r="DN515" i="2"/>
  <c r="DM515" i="2"/>
  <c r="DO514" i="2"/>
  <c r="DN514" i="2"/>
  <c r="DM514" i="2"/>
  <c r="DO513" i="2"/>
  <c r="DN513" i="2"/>
  <c r="DM513" i="2"/>
  <c r="DO512" i="2"/>
  <c r="DN512" i="2"/>
  <c r="DM512" i="2"/>
  <c r="DO511" i="2"/>
  <c r="DN511" i="2"/>
  <c r="DM511" i="2"/>
  <c r="DO510" i="2"/>
  <c r="DN510" i="2"/>
  <c r="DM510" i="2"/>
  <c r="DO509" i="2"/>
  <c r="DN509" i="2"/>
  <c r="DM509" i="2"/>
  <c r="DO508" i="2"/>
  <c r="DN508" i="2"/>
  <c r="DM508" i="2"/>
  <c r="DO507" i="2"/>
  <c r="DN507" i="2"/>
  <c r="DM507" i="2"/>
  <c r="DO506" i="2"/>
  <c r="DN506" i="2"/>
  <c r="DM506" i="2"/>
  <c r="DO505" i="2"/>
  <c r="DN505" i="2"/>
  <c r="DM505" i="2"/>
  <c r="DO504" i="2"/>
  <c r="DN504" i="2"/>
  <c r="DM504" i="2"/>
  <c r="DO503" i="2"/>
  <c r="DN503" i="2"/>
  <c r="DM503" i="2"/>
  <c r="DO502" i="2"/>
  <c r="DN502" i="2"/>
  <c r="DM502" i="2"/>
  <c r="DO501" i="2"/>
  <c r="DN501" i="2"/>
  <c r="DM501" i="2"/>
  <c r="DO500" i="2"/>
  <c r="DN500" i="2"/>
  <c r="DM500" i="2"/>
  <c r="DO499" i="2"/>
  <c r="DN499" i="2"/>
  <c r="DM499" i="2"/>
  <c r="DO498" i="2"/>
  <c r="DN498" i="2"/>
  <c r="DM498" i="2"/>
  <c r="DO497" i="2"/>
  <c r="DN497" i="2"/>
  <c r="DM497" i="2"/>
  <c r="DO496" i="2"/>
  <c r="DN496" i="2"/>
  <c r="DM496" i="2"/>
  <c r="DO495" i="2"/>
  <c r="DN495" i="2"/>
  <c r="DM495" i="2"/>
  <c r="DO494" i="2"/>
  <c r="DN494" i="2"/>
  <c r="DM494" i="2"/>
  <c r="DO493" i="2"/>
  <c r="DN493" i="2"/>
  <c r="DM493" i="2"/>
  <c r="DO492" i="2"/>
  <c r="DN492" i="2"/>
  <c r="DM492" i="2"/>
  <c r="DO491" i="2"/>
  <c r="DN491" i="2"/>
  <c r="DM491" i="2"/>
  <c r="DO490" i="2"/>
  <c r="DN490" i="2"/>
  <c r="DM490" i="2"/>
  <c r="DO489" i="2"/>
  <c r="DN489" i="2"/>
  <c r="DM489" i="2"/>
  <c r="DO488" i="2"/>
  <c r="DN488" i="2"/>
  <c r="DM488" i="2"/>
  <c r="DO487" i="2"/>
  <c r="DN487" i="2"/>
  <c r="DM487" i="2"/>
  <c r="DO486" i="2"/>
  <c r="DN486" i="2"/>
  <c r="DM486" i="2"/>
  <c r="DO485" i="2"/>
  <c r="DN485" i="2"/>
  <c r="DM485" i="2"/>
  <c r="DO484" i="2"/>
  <c r="DN484" i="2"/>
  <c r="DM484" i="2"/>
  <c r="DO483" i="2"/>
  <c r="DN483" i="2"/>
  <c r="DM483" i="2"/>
  <c r="DO482" i="2"/>
  <c r="DN482" i="2"/>
  <c r="DM482" i="2"/>
  <c r="DO481" i="2"/>
  <c r="DN481" i="2"/>
  <c r="DM481" i="2"/>
  <c r="DO480" i="2"/>
  <c r="DN480" i="2"/>
  <c r="DM480" i="2"/>
  <c r="DO479" i="2"/>
  <c r="DN479" i="2"/>
  <c r="DM479" i="2"/>
  <c r="DO478" i="2"/>
  <c r="DN478" i="2"/>
  <c r="DM478" i="2"/>
  <c r="DO477" i="2"/>
  <c r="DN477" i="2"/>
  <c r="DM477" i="2"/>
  <c r="DO476" i="2"/>
  <c r="DN476" i="2"/>
  <c r="DM476" i="2"/>
  <c r="DO475" i="2"/>
  <c r="DN475" i="2"/>
  <c r="DM475" i="2"/>
  <c r="DO474" i="2"/>
  <c r="DN474" i="2"/>
  <c r="DM474" i="2"/>
  <c r="DO473" i="2"/>
  <c r="DN473" i="2"/>
  <c r="DM473" i="2"/>
  <c r="DO472" i="2"/>
  <c r="DN472" i="2"/>
  <c r="DM472" i="2"/>
  <c r="DO471" i="2"/>
  <c r="DN471" i="2"/>
  <c r="DM471" i="2"/>
  <c r="DO470" i="2"/>
  <c r="DN470" i="2"/>
  <c r="DM470" i="2"/>
  <c r="DO469" i="2"/>
  <c r="DN469" i="2"/>
  <c r="DM469" i="2"/>
  <c r="DO468" i="2"/>
  <c r="DN468" i="2"/>
  <c r="DM468" i="2"/>
  <c r="DO467" i="2"/>
  <c r="DN467" i="2"/>
  <c r="DM467" i="2"/>
  <c r="DO466" i="2"/>
  <c r="DN466" i="2"/>
  <c r="DM466" i="2"/>
  <c r="DO465" i="2"/>
  <c r="DN465" i="2"/>
  <c r="DM465" i="2"/>
  <c r="DO464" i="2"/>
  <c r="DN464" i="2"/>
  <c r="DM464" i="2"/>
  <c r="DO463" i="2"/>
  <c r="DN463" i="2"/>
  <c r="DM463" i="2"/>
  <c r="DO462" i="2"/>
  <c r="DN462" i="2"/>
  <c r="DM462" i="2"/>
  <c r="DO461" i="2"/>
  <c r="DN461" i="2"/>
  <c r="DM461" i="2"/>
  <c r="DO460" i="2"/>
  <c r="DN460" i="2"/>
  <c r="DM460" i="2"/>
  <c r="DO459" i="2"/>
  <c r="DN459" i="2"/>
  <c r="DM459" i="2"/>
  <c r="DO458" i="2"/>
  <c r="DN458" i="2"/>
  <c r="DM458" i="2"/>
  <c r="DO457" i="2"/>
  <c r="DN457" i="2"/>
  <c r="DM457" i="2"/>
  <c r="DO456" i="2"/>
  <c r="DN456" i="2"/>
  <c r="DM456" i="2"/>
  <c r="DO455" i="2"/>
  <c r="DN455" i="2"/>
  <c r="DM455" i="2"/>
  <c r="DO454" i="2"/>
  <c r="DN454" i="2"/>
  <c r="DM454" i="2"/>
  <c r="DO453" i="2"/>
  <c r="DN453" i="2"/>
  <c r="DM453" i="2"/>
  <c r="DO452" i="2"/>
  <c r="DN452" i="2"/>
  <c r="DM452" i="2"/>
  <c r="DO451" i="2"/>
  <c r="DN451" i="2"/>
  <c r="DM451" i="2"/>
  <c r="DO450" i="2"/>
  <c r="DN450" i="2"/>
  <c r="DM450" i="2"/>
  <c r="DO449" i="2"/>
  <c r="DN449" i="2"/>
  <c r="DM449" i="2"/>
  <c r="DO448" i="2"/>
  <c r="DN448" i="2"/>
  <c r="DM448" i="2"/>
  <c r="DO447" i="2"/>
  <c r="DN447" i="2"/>
  <c r="DM447" i="2"/>
  <c r="DO446" i="2"/>
  <c r="DN446" i="2"/>
  <c r="DM446" i="2"/>
  <c r="DO445" i="2"/>
  <c r="DN445" i="2"/>
  <c r="DM445" i="2"/>
  <c r="DO444" i="2"/>
  <c r="DN444" i="2"/>
  <c r="DM444" i="2"/>
  <c r="DO443" i="2"/>
  <c r="DN443" i="2"/>
  <c r="DM443" i="2"/>
  <c r="DO442" i="2"/>
  <c r="DN442" i="2"/>
  <c r="DM442" i="2"/>
  <c r="DO441" i="2"/>
  <c r="DN441" i="2"/>
  <c r="DM441" i="2"/>
  <c r="DO440" i="2"/>
  <c r="DN440" i="2"/>
  <c r="DM440" i="2"/>
  <c r="DO439" i="2"/>
  <c r="DN439" i="2"/>
  <c r="DM439" i="2"/>
  <c r="DO438" i="2"/>
  <c r="DN438" i="2"/>
  <c r="DM438" i="2"/>
  <c r="DO437" i="2"/>
  <c r="DN437" i="2"/>
  <c r="DM437" i="2"/>
  <c r="DO436" i="2"/>
  <c r="DN436" i="2"/>
  <c r="DM436" i="2"/>
  <c r="DO435" i="2"/>
  <c r="DN435" i="2"/>
  <c r="DM435" i="2"/>
  <c r="DO434" i="2"/>
  <c r="DN434" i="2"/>
  <c r="DM434" i="2"/>
  <c r="DO433" i="2"/>
  <c r="DN433" i="2"/>
  <c r="DM433" i="2"/>
  <c r="DO432" i="2"/>
  <c r="DN432" i="2"/>
  <c r="DM432" i="2"/>
  <c r="DO431" i="2"/>
  <c r="DN431" i="2"/>
  <c r="DM431" i="2"/>
  <c r="DO430" i="2"/>
  <c r="DN430" i="2"/>
  <c r="DM430" i="2"/>
  <c r="DO429" i="2"/>
  <c r="DN429" i="2"/>
  <c r="DM429" i="2"/>
  <c r="DO428" i="2"/>
  <c r="DN428" i="2"/>
  <c r="DM428" i="2"/>
  <c r="DO427" i="2"/>
  <c r="DN427" i="2"/>
  <c r="DM427" i="2"/>
  <c r="DO426" i="2"/>
  <c r="DN426" i="2"/>
  <c r="DM426" i="2"/>
  <c r="DO425" i="2"/>
  <c r="DN425" i="2"/>
  <c r="DM425" i="2"/>
  <c r="DO424" i="2"/>
  <c r="DN424" i="2"/>
  <c r="DM424" i="2"/>
  <c r="DO423" i="2"/>
  <c r="DN423" i="2"/>
  <c r="DM423" i="2"/>
  <c r="DO422" i="2"/>
  <c r="DN422" i="2"/>
  <c r="DM422" i="2"/>
  <c r="DO421" i="2"/>
  <c r="DN421" i="2"/>
  <c r="DM421" i="2"/>
  <c r="DO420" i="2"/>
  <c r="DN420" i="2"/>
  <c r="DM420" i="2"/>
  <c r="DO419" i="2"/>
  <c r="DN419" i="2"/>
  <c r="DM419" i="2"/>
  <c r="DO418" i="2"/>
  <c r="DN418" i="2"/>
  <c r="DM418" i="2"/>
  <c r="DO417" i="2"/>
  <c r="DN417" i="2"/>
  <c r="DM417" i="2"/>
  <c r="DO416" i="2"/>
  <c r="DN416" i="2"/>
  <c r="DM416" i="2"/>
  <c r="DO415" i="2"/>
  <c r="DN415" i="2"/>
  <c r="DM415" i="2"/>
  <c r="DO414" i="2"/>
  <c r="DN414" i="2"/>
  <c r="DM414" i="2"/>
  <c r="DO413" i="2"/>
  <c r="DN413" i="2"/>
  <c r="DM413" i="2"/>
  <c r="DO412" i="2"/>
  <c r="DN412" i="2"/>
  <c r="DM412" i="2"/>
  <c r="DO411" i="2"/>
  <c r="DN411" i="2"/>
  <c r="DM411" i="2"/>
  <c r="DO410" i="2"/>
  <c r="DN410" i="2"/>
  <c r="DM410" i="2"/>
  <c r="DO409" i="2"/>
  <c r="DN409" i="2"/>
  <c r="DM409" i="2"/>
  <c r="DO408" i="2"/>
  <c r="DN408" i="2"/>
  <c r="DM408" i="2"/>
  <c r="DO407" i="2"/>
  <c r="DN407" i="2"/>
  <c r="DM407" i="2"/>
  <c r="DO406" i="2"/>
  <c r="DN406" i="2"/>
  <c r="DM406" i="2"/>
  <c r="DO405" i="2"/>
  <c r="DN405" i="2"/>
  <c r="DM405" i="2"/>
  <c r="DO404" i="2"/>
  <c r="DN404" i="2"/>
  <c r="DM404" i="2"/>
  <c r="DO403" i="2"/>
  <c r="DN403" i="2"/>
  <c r="DM403" i="2"/>
  <c r="DO402" i="2"/>
  <c r="DN402" i="2"/>
  <c r="DM402" i="2"/>
  <c r="DO401" i="2"/>
  <c r="DN401" i="2"/>
  <c r="DM401" i="2"/>
  <c r="DO400" i="2"/>
  <c r="DN400" i="2"/>
  <c r="DM400" i="2"/>
  <c r="DO399" i="2"/>
  <c r="DN399" i="2"/>
  <c r="DM399" i="2"/>
  <c r="DO398" i="2"/>
  <c r="DN398" i="2"/>
  <c r="DM398" i="2"/>
  <c r="DO397" i="2"/>
  <c r="DN397" i="2"/>
  <c r="DM397" i="2"/>
  <c r="DO396" i="2"/>
  <c r="DN396" i="2"/>
  <c r="DM396" i="2"/>
  <c r="DO395" i="2"/>
  <c r="DN395" i="2"/>
  <c r="DM395" i="2"/>
  <c r="DO394" i="2"/>
  <c r="DN394" i="2"/>
  <c r="DM394" i="2"/>
  <c r="DO393" i="2"/>
  <c r="DN393" i="2"/>
  <c r="DM393" i="2"/>
  <c r="DO392" i="2"/>
  <c r="DN392" i="2"/>
  <c r="DM392" i="2"/>
  <c r="DO391" i="2"/>
  <c r="DN391" i="2"/>
  <c r="DM391" i="2"/>
  <c r="DO390" i="2"/>
  <c r="DN390" i="2"/>
  <c r="DM390" i="2"/>
  <c r="DO389" i="2"/>
  <c r="DN389" i="2"/>
  <c r="DM389" i="2"/>
  <c r="DO388" i="2"/>
  <c r="DN388" i="2"/>
  <c r="DM388" i="2"/>
  <c r="DO387" i="2"/>
  <c r="DN387" i="2"/>
  <c r="DM387" i="2"/>
  <c r="DO386" i="2"/>
  <c r="DN386" i="2"/>
  <c r="DM386" i="2"/>
  <c r="DO385" i="2"/>
  <c r="DN385" i="2"/>
  <c r="DM385" i="2"/>
  <c r="DO384" i="2"/>
  <c r="DN384" i="2"/>
  <c r="DM384" i="2"/>
  <c r="DO383" i="2"/>
  <c r="DN383" i="2"/>
  <c r="DM383" i="2"/>
  <c r="DO382" i="2"/>
  <c r="DN382" i="2"/>
  <c r="DM382" i="2"/>
  <c r="DO381" i="2"/>
  <c r="DN381" i="2"/>
  <c r="DM381" i="2"/>
  <c r="DO380" i="2"/>
  <c r="DN380" i="2"/>
  <c r="DM380" i="2"/>
  <c r="DO379" i="2"/>
  <c r="DN379" i="2"/>
  <c r="DM379" i="2"/>
  <c r="DO378" i="2"/>
  <c r="DN378" i="2"/>
  <c r="DM378" i="2"/>
  <c r="DO377" i="2"/>
  <c r="DN377" i="2"/>
  <c r="DM377" i="2"/>
  <c r="DO376" i="2"/>
  <c r="DN376" i="2"/>
  <c r="DM376" i="2"/>
  <c r="DO375" i="2"/>
  <c r="DN375" i="2"/>
  <c r="DM375" i="2"/>
  <c r="DO374" i="2"/>
  <c r="DN374" i="2"/>
  <c r="DM374" i="2"/>
  <c r="DO373" i="2"/>
  <c r="DN373" i="2"/>
  <c r="DM373" i="2"/>
  <c r="DO372" i="2"/>
  <c r="DN372" i="2"/>
  <c r="DM372" i="2"/>
  <c r="DO371" i="2"/>
  <c r="DN371" i="2"/>
  <c r="DM371" i="2"/>
  <c r="DO370" i="2"/>
  <c r="DN370" i="2"/>
  <c r="DM370" i="2"/>
  <c r="DO369" i="2"/>
  <c r="DN369" i="2"/>
  <c r="DM369" i="2"/>
  <c r="DO368" i="2"/>
  <c r="DN368" i="2"/>
  <c r="DM368" i="2"/>
  <c r="DO367" i="2"/>
  <c r="DN367" i="2"/>
  <c r="DM367" i="2"/>
  <c r="DO366" i="2"/>
  <c r="DN366" i="2"/>
  <c r="DM366" i="2"/>
  <c r="DO365" i="2"/>
  <c r="DN365" i="2"/>
  <c r="DM365" i="2"/>
  <c r="DO364" i="2"/>
  <c r="DN364" i="2"/>
  <c r="DM364" i="2"/>
  <c r="DO363" i="2"/>
  <c r="DN363" i="2"/>
  <c r="DM363" i="2"/>
  <c r="DO362" i="2"/>
  <c r="DN362" i="2"/>
  <c r="DM362" i="2"/>
  <c r="DO361" i="2"/>
  <c r="DN361" i="2"/>
  <c r="DM361" i="2"/>
  <c r="DO360" i="2"/>
  <c r="DN360" i="2"/>
  <c r="DM360" i="2"/>
  <c r="DO359" i="2"/>
  <c r="DN359" i="2"/>
  <c r="DM359" i="2"/>
  <c r="DO358" i="2"/>
  <c r="DN358" i="2"/>
  <c r="DM358" i="2"/>
  <c r="DO357" i="2"/>
  <c r="DN357" i="2"/>
  <c r="DM357" i="2"/>
  <c r="DO356" i="2"/>
  <c r="DN356" i="2"/>
  <c r="DM356" i="2"/>
  <c r="DO355" i="2"/>
  <c r="DN355" i="2"/>
  <c r="DM355" i="2"/>
  <c r="DO354" i="2"/>
  <c r="DN354" i="2"/>
  <c r="DM354" i="2"/>
  <c r="DO353" i="2"/>
  <c r="DN353" i="2"/>
  <c r="DM353" i="2"/>
  <c r="DO352" i="2"/>
  <c r="DN352" i="2"/>
  <c r="DM352" i="2"/>
  <c r="DO351" i="2"/>
  <c r="DN351" i="2"/>
  <c r="DM351" i="2"/>
  <c r="DO350" i="2"/>
  <c r="DN350" i="2"/>
  <c r="DM350" i="2"/>
  <c r="DO349" i="2"/>
  <c r="DN349" i="2"/>
  <c r="DM349" i="2"/>
  <c r="DO348" i="2"/>
  <c r="DN348" i="2"/>
  <c r="DM348" i="2"/>
  <c r="DO347" i="2"/>
  <c r="DN347" i="2"/>
  <c r="DM347" i="2"/>
  <c r="DO346" i="2"/>
  <c r="DN346" i="2"/>
  <c r="DM346" i="2"/>
  <c r="DO345" i="2"/>
  <c r="DN345" i="2"/>
  <c r="DM345" i="2"/>
  <c r="DO344" i="2"/>
  <c r="DN344" i="2"/>
  <c r="DM344" i="2"/>
  <c r="DO343" i="2"/>
  <c r="DN343" i="2"/>
  <c r="DM343" i="2"/>
  <c r="DO342" i="2"/>
  <c r="DN342" i="2"/>
  <c r="DM342" i="2"/>
  <c r="DO341" i="2"/>
  <c r="DN341" i="2"/>
  <c r="DM341" i="2"/>
  <c r="DO340" i="2"/>
  <c r="DN340" i="2"/>
  <c r="DM340" i="2"/>
  <c r="DO339" i="2"/>
  <c r="DN339" i="2"/>
  <c r="DM339" i="2"/>
  <c r="DO338" i="2"/>
  <c r="DN338" i="2"/>
  <c r="DM338" i="2"/>
  <c r="DO337" i="2"/>
  <c r="DN337" i="2"/>
  <c r="DM337" i="2"/>
  <c r="DO336" i="2"/>
  <c r="DN336" i="2"/>
  <c r="DM336" i="2"/>
  <c r="DO335" i="2"/>
  <c r="DN335" i="2"/>
  <c r="DM335" i="2"/>
  <c r="DO334" i="2"/>
  <c r="DN334" i="2"/>
  <c r="DM334" i="2"/>
  <c r="DO333" i="2"/>
  <c r="DN333" i="2"/>
  <c r="DM333" i="2"/>
  <c r="DO332" i="2"/>
  <c r="DN332" i="2"/>
  <c r="DM332" i="2"/>
  <c r="DO331" i="2"/>
  <c r="DN331" i="2"/>
  <c r="DM331" i="2"/>
  <c r="DO330" i="2"/>
  <c r="DN330" i="2"/>
  <c r="DM330" i="2"/>
  <c r="DO329" i="2"/>
  <c r="DN329" i="2"/>
  <c r="DM329" i="2"/>
  <c r="DO328" i="2"/>
  <c r="DN328" i="2"/>
  <c r="DM328" i="2"/>
  <c r="DO327" i="2"/>
  <c r="DN327" i="2"/>
  <c r="DM327" i="2"/>
  <c r="DO326" i="2"/>
  <c r="DN326" i="2"/>
  <c r="DM326" i="2"/>
  <c r="DO325" i="2"/>
  <c r="DN325" i="2"/>
  <c r="DM325" i="2"/>
  <c r="DO324" i="2"/>
  <c r="DN324" i="2"/>
  <c r="DM324" i="2"/>
  <c r="DO323" i="2"/>
  <c r="DN323" i="2"/>
  <c r="DM323" i="2"/>
  <c r="DO322" i="2"/>
  <c r="DN322" i="2"/>
  <c r="DM322" i="2"/>
  <c r="DO321" i="2"/>
  <c r="DN321" i="2"/>
  <c r="DM321" i="2"/>
  <c r="DO320" i="2"/>
  <c r="DN320" i="2"/>
  <c r="DM320" i="2"/>
  <c r="DO319" i="2"/>
  <c r="DN319" i="2"/>
  <c r="DM319" i="2"/>
  <c r="DO318" i="2"/>
  <c r="DN318" i="2"/>
  <c r="DM318" i="2"/>
  <c r="DO317" i="2"/>
  <c r="DN317" i="2"/>
  <c r="DM317" i="2"/>
  <c r="DO316" i="2"/>
  <c r="DN316" i="2"/>
  <c r="DM316" i="2"/>
  <c r="DO315" i="2"/>
  <c r="DN315" i="2"/>
  <c r="DM315" i="2"/>
  <c r="DO314" i="2"/>
  <c r="DN314" i="2"/>
  <c r="DM314" i="2"/>
  <c r="DO313" i="2"/>
  <c r="DN313" i="2"/>
  <c r="DM313" i="2"/>
  <c r="DO312" i="2"/>
  <c r="DN312" i="2"/>
  <c r="DM312" i="2"/>
  <c r="DO311" i="2"/>
  <c r="DN311" i="2"/>
  <c r="DM311" i="2"/>
  <c r="DO310" i="2"/>
  <c r="DN310" i="2"/>
  <c r="DM310" i="2"/>
  <c r="DO309" i="2"/>
  <c r="DN309" i="2"/>
  <c r="DM309" i="2"/>
  <c r="DO308" i="2"/>
  <c r="DN308" i="2"/>
  <c r="DM308" i="2"/>
  <c r="DO307" i="2"/>
  <c r="DN307" i="2"/>
  <c r="DM307" i="2"/>
  <c r="DO306" i="2"/>
  <c r="DN306" i="2"/>
  <c r="DM306" i="2"/>
  <c r="DO305" i="2"/>
  <c r="DN305" i="2"/>
  <c r="DM305" i="2"/>
  <c r="DO304" i="2"/>
  <c r="DN304" i="2"/>
  <c r="DM304" i="2"/>
  <c r="DO303" i="2"/>
  <c r="DN303" i="2"/>
  <c r="DM303" i="2"/>
  <c r="DO302" i="2"/>
  <c r="DN302" i="2"/>
  <c r="DM302" i="2"/>
  <c r="DO301" i="2"/>
  <c r="DN301" i="2"/>
  <c r="DM301" i="2"/>
  <c r="DO300" i="2"/>
  <c r="DN300" i="2"/>
  <c r="DM300" i="2"/>
  <c r="DO299" i="2"/>
  <c r="DN299" i="2"/>
  <c r="DM299" i="2"/>
  <c r="DO298" i="2"/>
  <c r="DN298" i="2"/>
  <c r="DM298" i="2"/>
  <c r="DO297" i="2"/>
  <c r="DN297" i="2"/>
  <c r="DM297" i="2"/>
  <c r="DO296" i="2"/>
  <c r="DN296" i="2"/>
  <c r="DM296" i="2"/>
  <c r="DO295" i="2"/>
  <c r="DN295" i="2"/>
  <c r="DM295" i="2"/>
  <c r="DO294" i="2"/>
  <c r="DN294" i="2"/>
  <c r="DM294" i="2"/>
  <c r="DO293" i="2"/>
  <c r="DN293" i="2"/>
  <c r="DM293" i="2"/>
  <c r="DO292" i="2"/>
  <c r="DN292" i="2"/>
  <c r="DM292" i="2"/>
  <c r="DO291" i="2"/>
  <c r="DN291" i="2"/>
  <c r="DM291" i="2"/>
  <c r="DO290" i="2"/>
  <c r="DN290" i="2"/>
  <c r="DM290" i="2"/>
  <c r="DO289" i="2"/>
  <c r="DN289" i="2"/>
  <c r="DM289" i="2"/>
  <c r="DO288" i="2"/>
  <c r="DN288" i="2"/>
  <c r="DM288" i="2"/>
  <c r="DO287" i="2"/>
  <c r="DN287" i="2"/>
  <c r="DM287" i="2"/>
  <c r="DO286" i="2"/>
  <c r="DN286" i="2"/>
  <c r="DM286" i="2"/>
  <c r="DO285" i="2"/>
  <c r="DN285" i="2"/>
  <c r="DM285" i="2"/>
  <c r="DO284" i="2"/>
  <c r="DN284" i="2"/>
  <c r="DM284" i="2"/>
  <c r="DO283" i="2"/>
  <c r="DN283" i="2"/>
  <c r="DM283" i="2"/>
  <c r="DO282" i="2"/>
  <c r="DN282" i="2"/>
  <c r="DM282" i="2"/>
  <c r="DO281" i="2"/>
  <c r="DN281" i="2"/>
  <c r="DM281" i="2"/>
  <c r="DO280" i="2"/>
  <c r="DN280" i="2"/>
  <c r="DM280" i="2"/>
  <c r="DO279" i="2"/>
  <c r="DN279" i="2"/>
  <c r="DM279" i="2"/>
  <c r="DO278" i="2"/>
  <c r="DN278" i="2"/>
  <c r="DM278" i="2"/>
  <c r="DO277" i="2"/>
  <c r="DN277" i="2"/>
  <c r="DM277" i="2"/>
  <c r="DO276" i="2"/>
  <c r="DN276" i="2"/>
  <c r="DM276" i="2"/>
  <c r="DO275" i="2"/>
  <c r="DN275" i="2"/>
  <c r="DM275" i="2"/>
  <c r="DO274" i="2"/>
  <c r="DN274" i="2"/>
  <c r="DM274" i="2"/>
  <c r="DO273" i="2"/>
  <c r="DN273" i="2"/>
  <c r="DM273" i="2"/>
  <c r="DO272" i="2"/>
  <c r="DN272" i="2"/>
  <c r="DM272" i="2"/>
  <c r="DO271" i="2"/>
  <c r="DN271" i="2"/>
  <c r="DM271" i="2"/>
  <c r="DO270" i="2"/>
  <c r="DN270" i="2"/>
  <c r="DM270" i="2"/>
  <c r="DO269" i="2"/>
  <c r="DN269" i="2"/>
  <c r="DM269" i="2"/>
  <c r="DO268" i="2"/>
  <c r="DN268" i="2"/>
  <c r="DM268" i="2"/>
  <c r="DO267" i="2"/>
  <c r="DN267" i="2"/>
  <c r="DM267" i="2"/>
  <c r="DO266" i="2"/>
  <c r="DN266" i="2"/>
  <c r="DM266" i="2"/>
  <c r="DO265" i="2"/>
  <c r="DN265" i="2"/>
  <c r="DM265" i="2"/>
  <c r="DO264" i="2"/>
  <c r="DN264" i="2"/>
  <c r="DM264" i="2"/>
  <c r="DO263" i="2"/>
  <c r="DN263" i="2"/>
  <c r="DM263" i="2"/>
  <c r="DO262" i="2"/>
  <c r="DN262" i="2"/>
  <c r="DM262" i="2"/>
  <c r="DO261" i="2"/>
  <c r="DN261" i="2"/>
  <c r="DM261" i="2"/>
  <c r="DO260" i="2"/>
  <c r="DN260" i="2"/>
  <c r="DM260" i="2"/>
  <c r="DO259" i="2"/>
  <c r="DN259" i="2"/>
  <c r="DM259" i="2"/>
  <c r="DO258" i="2"/>
  <c r="DN258" i="2"/>
  <c r="DM258" i="2"/>
  <c r="DO257" i="2"/>
  <c r="DN257" i="2"/>
  <c r="DM257" i="2"/>
  <c r="DO256" i="2"/>
  <c r="DN256" i="2"/>
  <c r="DM256" i="2"/>
  <c r="DO255" i="2"/>
  <c r="DN255" i="2"/>
  <c r="DM255" i="2"/>
  <c r="DO254" i="2"/>
  <c r="DN254" i="2"/>
  <c r="DM254" i="2"/>
  <c r="DO253" i="2"/>
  <c r="DN253" i="2"/>
  <c r="DM253" i="2"/>
  <c r="DO252" i="2"/>
  <c r="DN252" i="2"/>
  <c r="DM252" i="2"/>
  <c r="DO251" i="2"/>
  <c r="DN251" i="2"/>
  <c r="DM251" i="2"/>
  <c r="DO250" i="2"/>
  <c r="DN250" i="2"/>
  <c r="DM250" i="2"/>
  <c r="DO249" i="2"/>
  <c r="DN249" i="2"/>
  <c r="DM249" i="2"/>
  <c r="DO248" i="2"/>
  <c r="DN248" i="2"/>
  <c r="DM248" i="2"/>
  <c r="DO247" i="2"/>
  <c r="DN247" i="2"/>
  <c r="DM247" i="2"/>
  <c r="DO246" i="2"/>
  <c r="DN246" i="2"/>
  <c r="DM246" i="2"/>
  <c r="DO245" i="2"/>
  <c r="DN245" i="2"/>
  <c r="DM245" i="2"/>
  <c r="DO244" i="2"/>
  <c r="DN244" i="2"/>
  <c r="DM244" i="2"/>
  <c r="DO243" i="2"/>
  <c r="DN243" i="2"/>
  <c r="DM243" i="2"/>
  <c r="DO242" i="2"/>
  <c r="DN242" i="2"/>
  <c r="DM242" i="2"/>
  <c r="DO241" i="2"/>
  <c r="DN241" i="2"/>
  <c r="DM241" i="2"/>
  <c r="DO240" i="2"/>
  <c r="DN240" i="2"/>
  <c r="DM240" i="2"/>
  <c r="DO239" i="2"/>
  <c r="DN239" i="2"/>
  <c r="DM239" i="2"/>
  <c r="DO238" i="2"/>
  <c r="DN238" i="2"/>
  <c r="DM238" i="2"/>
  <c r="DO237" i="2"/>
  <c r="DN237" i="2"/>
  <c r="DM237" i="2"/>
  <c r="DO236" i="2"/>
  <c r="DN236" i="2"/>
  <c r="DM236" i="2"/>
  <c r="DO235" i="2"/>
  <c r="DN235" i="2"/>
  <c r="DM235" i="2"/>
  <c r="DO234" i="2"/>
  <c r="DN234" i="2"/>
  <c r="DM234" i="2"/>
  <c r="DO233" i="2"/>
  <c r="DN233" i="2"/>
  <c r="DM233" i="2"/>
  <c r="DO232" i="2"/>
  <c r="DN232" i="2"/>
  <c r="DM232" i="2"/>
  <c r="DO231" i="2"/>
  <c r="DN231" i="2"/>
  <c r="DM231" i="2"/>
  <c r="DO230" i="2"/>
  <c r="DN230" i="2"/>
  <c r="DM230" i="2"/>
  <c r="DO229" i="2"/>
  <c r="DN229" i="2"/>
  <c r="DM229" i="2"/>
  <c r="DO228" i="2"/>
  <c r="DN228" i="2"/>
  <c r="DM228" i="2"/>
  <c r="DO227" i="2"/>
  <c r="DN227" i="2"/>
  <c r="DM227" i="2"/>
  <c r="DO226" i="2"/>
  <c r="DN226" i="2"/>
  <c r="DM226" i="2"/>
  <c r="DO225" i="2"/>
  <c r="DN225" i="2"/>
  <c r="DM225" i="2"/>
  <c r="DO224" i="2"/>
  <c r="DN224" i="2"/>
  <c r="DM224" i="2"/>
  <c r="DO223" i="2"/>
  <c r="DN223" i="2"/>
  <c r="DM223" i="2"/>
  <c r="DO222" i="2"/>
  <c r="DN222" i="2"/>
  <c r="DM222" i="2"/>
  <c r="DO221" i="2"/>
  <c r="DN221" i="2"/>
  <c r="DM221" i="2"/>
  <c r="DO220" i="2"/>
  <c r="DN220" i="2"/>
  <c r="DM220" i="2"/>
  <c r="DO219" i="2"/>
  <c r="DN219" i="2"/>
  <c r="DM219" i="2"/>
  <c r="DO218" i="2"/>
  <c r="DN218" i="2"/>
  <c r="DM218" i="2"/>
  <c r="DO217" i="2"/>
  <c r="DN217" i="2"/>
  <c r="DM217" i="2"/>
  <c r="DO216" i="2"/>
  <c r="DN216" i="2"/>
  <c r="DM216" i="2"/>
  <c r="DO215" i="2"/>
  <c r="DN215" i="2"/>
  <c r="DM215" i="2"/>
  <c r="DO214" i="2"/>
  <c r="DN214" i="2"/>
  <c r="DM214" i="2"/>
  <c r="DO213" i="2"/>
  <c r="DN213" i="2"/>
  <c r="DM213" i="2"/>
  <c r="DO212" i="2"/>
  <c r="DN212" i="2"/>
  <c r="DM212" i="2"/>
  <c r="DO211" i="2"/>
  <c r="DN211" i="2"/>
  <c r="DM211" i="2"/>
  <c r="DO210" i="2"/>
  <c r="DN210" i="2"/>
  <c r="DM210" i="2"/>
  <c r="DO209" i="2"/>
  <c r="DN209" i="2"/>
  <c r="DM209" i="2"/>
  <c r="DO208" i="2"/>
  <c r="DN208" i="2"/>
  <c r="DM208" i="2"/>
  <c r="DO207" i="2"/>
  <c r="DN207" i="2"/>
  <c r="DM207" i="2"/>
  <c r="DO206" i="2"/>
  <c r="DN206" i="2"/>
  <c r="DM206" i="2"/>
  <c r="DO205" i="2"/>
  <c r="DN205" i="2"/>
  <c r="DM205" i="2"/>
  <c r="DO204" i="2"/>
  <c r="DN204" i="2"/>
  <c r="DM204" i="2"/>
  <c r="DO203" i="2"/>
  <c r="DN203" i="2"/>
  <c r="DM203" i="2"/>
  <c r="DO202" i="2"/>
  <c r="DN202" i="2"/>
  <c r="DM202" i="2"/>
  <c r="DO201" i="2"/>
  <c r="DN201" i="2"/>
  <c r="DM201" i="2"/>
  <c r="DO200" i="2"/>
  <c r="DN200" i="2"/>
  <c r="DM200" i="2"/>
  <c r="DO199" i="2"/>
  <c r="DN199" i="2"/>
  <c r="DM199" i="2"/>
  <c r="DO198" i="2"/>
  <c r="DN198" i="2"/>
  <c r="DM198" i="2"/>
  <c r="DO197" i="2"/>
  <c r="DN197" i="2"/>
  <c r="DM197" i="2"/>
  <c r="DO196" i="2"/>
  <c r="DN196" i="2"/>
  <c r="DM196" i="2"/>
  <c r="DO195" i="2"/>
  <c r="DN195" i="2"/>
  <c r="DM195" i="2"/>
  <c r="DO194" i="2"/>
  <c r="DN194" i="2"/>
  <c r="DM194" i="2"/>
  <c r="DO193" i="2"/>
  <c r="DN193" i="2"/>
  <c r="DM193" i="2"/>
  <c r="DO192" i="2"/>
  <c r="DN192" i="2"/>
  <c r="DM192" i="2"/>
  <c r="DO191" i="2"/>
  <c r="DN191" i="2"/>
  <c r="DM191" i="2"/>
  <c r="DO190" i="2"/>
  <c r="DN190" i="2"/>
  <c r="DM190" i="2"/>
  <c r="DO189" i="2"/>
  <c r="DN189" i="2"/>
  <c r="DM189" i="2"/>
  <c r="DO188" i="2"/>
  <c r="DN188" i="2"/>
  <c r="DM188" i="2"/>
  <c r="DO187" i="2"/>
  <c r="DN187" i="2"/>
  <c r="DM187" i="2"/>
  <c r="DO186" i="2"/>
  <c r="DN186" i="2"/>
  <c r="DM186" i="2"/>
  <c r="DO185" i="2"/>
  <c r="DN185" i="2"/>
  <c r="DM185" i="2"/>
  <c r="DO184" i="2"/>
  <c r="DN184" i="2"/>
  <c r="DM184" i="2"/>
  <c r="DO183" i="2"/>
  <c r="DN183" i="2"/>
  <c r="DM183" i="2"/>
  <c r="DO182" i="2"/>
  <c r="DN182" i="2"/>
  <c r="DM182" i="2"/>
  <c r="DO181" i="2"/>
  <c r="DN181" i="2"/>
  <c r="DM181" i="2"/>
  <c r="DO180" i="2"/>
  <c r="DN180" i="2"/>
  <c r="DM180" i="2"/>
  <c r="DO179" i="2"/>
  <c r="DN179" i="2"/>
  <c r="DM179" i="2"/>
  <c r="DO178" i="2"/>
  <c r="DN178" i="2"/>
  <c r="DM178" i="2"/>
  <c r="DO177" i="2"/>
  <c r="DN177" i="2"/>
  <c r="DM177" i="2"/>
  <c r="DO176" i="2"/>
  <c r="DN176" i="2"/>
  <c r="DM176" i="2"/>
  <c r="DO175" i="2"/>
  <c r="DN175" i="2"/>
  <c r="DM175" i="2"/>
  <c r="DO174" i="2"/>
  <c r="DN174" i="2"/>
  <c r="DM174" i="2"/>
  <c r="DO173" i="2"/>
  <c r="DN173" i="2"/>
  <c r="DM173" i="2"/>
  <c r="DO172" i="2"/>
  <c r="DN172" i="2"/>
  <c r="DM172" i="2"/>
  <c r="DO171" i="2"/>
  <c r="DN171" i="2"/>
  <c r="DM171" i="2"/>
  <c r="DO170" i="2"/>
  <c r="DN170" i="2"/>
  <c r="DM170" i="2"/>
  <c r="DO169" i="2"/>
  <c r="DN169" i="2"/>
  <c r="DM169" i="2"/>
  <c r="DO168" i="2"/>
  <c r="DN168" i="2"/>
  <c r="DM168" i="2"/>
  <c r="DO167" i="2"/>
  <c r="DN167" i="2"/>
  <c r="DM167" i="2"/>
  <c r="DO166" i="2"/>
  <c r="DN166" i="2"/>
  <c r="DM166" i="2"/>
  <c r="DO165" i="2"/>
  <c r="DN165" i="2"/>
  <c r="DM165" i="2"/>
  <c r="DO164" i="2"/>
  <c r="DN164" i="2"/>
  <c r="DM164" i="2"/>
  <c r="DO163" i="2"/>
  <c r="DN163" i="2"/>
  <c r="DM163" i="2"/>
  <c r="DO162" i="2"/>
  <c r="DN162" i="2"/>
  <c r="DM162" i="2"/>
  <c r="DO161" i="2"/>
  <c r="DN161" i="2"/>
  <c r="DM161" i="2"/>
  <c r="DO160" i="2"/>
  <c r="DN160" i="2"/>
  <c r="DM160" i="2"/>
  <c r="DO159" i="2"/>
  <c r="DN159" i="2"/>
  <c r="DM159" i="2"/>
  <c r="DO158" i="2"/>
  <c r="DN158" i="2"/>
  <c r="DM158" i="2"/>
  <c r="DO157" i="2"/>
  <c r="DN157" i="2"/>
  <c r="DM157" i="2"/>
  <c r="DO156" i="2"/>
  <c r="DN156" i="2"/>
  <c r="DM156" i="2"/>
  <c r="DO155" i="2"/>
  <c r="DN155" i="2"/>
  <c r="DM155" i="2"/>
  <c r="DO154" i="2"/>
  <c r="DN154" i="2"/>
  <c r="DM154" i="2"/>
  <c r="DO153" i="2"/>
  <c r="DN153" i="2"/>
  <c r="DM153" i="2"/>
  <c r="DO152" i="2"/>
  <c r="DN152" i="2"/>
  <c r="DM152" i="2"/>
  <c r="DO151" i="2"/>
  <c r="DN151" i="2"/>
  <c r="DM151" i="2"/>
  <c r="DO150" i="2"/>
  <c r="DN150" i="2"/>
  <c r="DM150" i="2"/>
  <c r="DO149" i="2"/>
  <c r="DN149" i="2"/>
  <c r="DM149" i="2"/>
  <c r="DO148" i="2"/>
  <c r="DN148" i="2"/>
  <c r="DM148" i="2"/>
  <c r="DO147" i="2"/>
  <c r="DN147" i="2"/>
  <c r="DM147" i="2"/>
  <c r="DO146" i="2"/>
  <c r="DN146" i="2"/>
  <c r="DM146" i="2"/>
  <c r="DO145" i="2"/>
  <c r="DN145" i="2"/>
  <c r="DM145" i="2"/>
  <c r="DO144" i="2"/>
  <c r="DN144" i="2"/>
  <c r="DM144" i="2"/>
  <c r="DO143" i="2"/>
  <c r="DN143" i="2"/>
  <c r="DM143" i="2"/>
  <c r="DO142" i="2"/>
  <c r="DN142" i="2"/>
  <c r="DM142" i="2"/>
  <c r="DO141" i="2"/>
  <c r="DN141" i="2"/>
  <c r="DM141" i="2"/>
  <c r="DO140" i="2"/>
  <c r="DN140" i="2"/>
  <c r="DM140" i="2"/>
  <c r="DO139" i="2"/>
  <c r="DN139" i="2"/>
  <c r="DM139" i="2"/>
  <c r="DO138" i="2"/>
  <c r="DN138" i="2"/>
  <c r="DM138" i="2"/>
  <c r="DO137" i="2"/>
  <c r="DN137" i="2"/>
  <c r="DM137" i="2"/>
  <c r="DO136" i="2"/>
  <c r="DN136" i="2"/>
  <c r="DM136" i="2"/>
  <c r="DO135" i="2"/>
  <c r="DN135" i="2"/>
  <c r="DM135" i="2"/>
  <c r="DO134" i="2"/>
  <c r="DN134" i="2"/>
  <c r="DM134" i="2"/>
  <c r="DO133" i="2"/>
  <c r="DN133" i="2"/>
  <c r="DM133" i="2"/>
  <c r="DO132" i="2"/>
  <c r="DN132" i="2"/>
  <c r="DM132" i="2"/>
  <c r="DO131" i="2"/>
  <c r="DN131" i="2"/>
  <c r="DM131" i="2"/>
  <c r="DO130" i="2"/>
  <c r="DN130" i="2"/>
  <c r="DM130" i="2"/>
  <c r="DO129" i="2"/>
  <c r="DN129" i="2"/>
  <c r="DM129" i="2"/>
  <c r="DO128" i="2"/>
  <c r="DN128" i="2"/>
  <c r="DM128" i="2"/>
  <c r="DO127" i="2"/>
  <c r="DN127" i="2"/>
  <c r="DM127" i="2"/>
  <c r="DO126" i="2"/>
  <c r="DN126" i="2"/>
  <c r="DM126" i="2"/>
  <c r="DO125" i="2"/>
  <c r="DN125" i="2"/>
  <c r="DM125" i="2"/>
  <c r="DO124" i="2"/>
  <c r="DN124" i="2"/>
  <c r="DM124" i="2"/>
  <c r="DO123" i="2"/>
  <c r="DN123" i="2"/>
  <c r="DM123" i="2"/>
  <c r="DO122" i="2"/>
  <c r="DN122" i="2"/>
  <c r="DM122" i="2"/>
  <c r="DO121" i="2"/>
  <c r="DN121" i="2"/>
  <c r="DM121" i="2"/>
  <c r="DO120" i="2"/>
  <c r="DN120" i="2"/>
  <c r="DM120" i="2"/>
  <c r="DO119" i="2"/>
  <c r="DN119" i="2"/>
  <c r="DM119" i="2"/>
  <c r="DO118" i="2"/>
  <c r="DN118" i="2"/>
  <c r="DM118" i="2"/>
  <c r="DO117" i="2"/>
  <c r="DN117" i="2"/>
  <c r="DM117" i="2"/>
  <c r="DO116" i="2"/>
  <c r="DN116" i="2"/>
  <c r="DM116" i="2"/>
  <c r="DO115" i="2"/>
  <c r="DN115" i="2"/>
  <c r="DM115" i="2"/>
  <c r="DO114" i="2"/>
  <c r="DN114" i="2"/>
  <c r="DM114" i="2"/>
  <c r="DO113" i="2"/>
  <c r="DN113" i="2"/>
  <c r="DM113" i="2"/>
  <c r="DO112" i="2"/>
  <c r="DN112" i="2"/>
  <c r="DM112" i="2"/>
  <c r="DO111" i="2"/>
  <c r="DN111" i="2"/>
  <c r="DM111" i="2"/>
  <c r="DO110" i="2"/>
  <c r="DN110" i="2"/>
  <c r="DM110" i="2"/>
  <c r="DO109" i="2"/>
  <c r="DN109" i="2"/>
  <c r="DM109" i="2"/>
  <c r="DO108" i="2"/>
  <c r="DN108" i="2"/>
  <c r="DM108" i="2"/>
  <c r="DO107" i="2"/>
  <c r="DN107" i="2"/>
  <c r="DM107" i="2"/>
  <c r="DO106" i="2"/>
  <c r="DN106" i="2"/>
  <c r="DM106" i="2"/>
  <c r="DO105" i="2"/>
  <c r="DN105" i="2"/>
  <c r="DM105" i="2"/>
  <c r="DO104" i="2"/>
  <c r="DN104" i="2"/>
  <c r="DM104" i="2"/>
  <c r="DO103" i="2"/>
  <c r="DN103" i="2"/>
  <c r="DM103" i="2"/>
  <c r="DO102" i="2"/>
  <c r="DN102" i="2"/>
  <c r="DM102" i="2"/>
  <c r="DO101" i="2"/>
  <c r="DN101" i="2"/>
  <c r="DM101" i="2"/>
  <c r="DO100" i="2"/>
  <c r="DN100" i="2"/>
  <c r="DM100" i="2"/>
  <c r="DO99" i="2"/>
  <c r="DN99" i="2"/>
  <c r="DM99" i="2"/>
  <c r="DO98" i="2"/>
  <c r="DN98" i="2"/>
  <c r="DM98" i="2"/>
  <c r="DO97" i="2"/>
  <c r="DN97" i="2"/>
  <c r="DM97" i="2"/>
  <c r="DO96" i="2"/>
  <c r="DN96" i="2"/>
  <c r="DM96" i="2"/>
  <c r="DO95" i="2"/>
  <c r="DN95" i="2"/>
  <c r="DM95" i="2"/>
  <c r="DO94" i="2"/>
  <c r="DN94" i="2"/>
  <c r="DM94" i="2"/>
  <c r="DO93" i="2"/>
  <c r="DN93" i="2"/>
  <c r="DM93" i="2"/>
  <c r="DO92" i="2"/>
  <c r="DN92" i="2"/>
  <c r="DM92" i="2"/>
  <c r="DO91" i="2"/>
  <c r="DN91" i="2"/>
  <c r="DM91" i="2"/>
  <c r="DO90" i="2"/>
  <c r="DN90" i="2"/>
  <c r="DM90" i="2"/>
  <c r="DO89" i="2"/>
  <c r="DN89" i="2"/>
  <c r="DM89" i="2"/>
  <c r="DO88" i="2"/>
  <c r="DN88" i="2"/>
  <c r="DM88" i="2"/>
  <c r="DO87" i="2"/>
  <c r="DN87" i="2"/>
  <c r="DM87" i="2"/>
  <c r="DO86" i="2"/>
  <c r="DN86" i="2"/>
  <c r="DM86" i="2"/>
  <c r="DO85" i="2"/>
  <c r="DN85" i="2"/>
  <c r="DM85" i="2"/>
  <c r="DO84" i="2"/>
  <c r="DN84" i="2"/>
  <c r="DM84" i="2"/>
  <c r="DO83" i="2"/>
  <c r="DN83" i="2"/>
  <c r="DM83" i="2"/>
  <c r="DO82" i="2"/>
  <c r="DN82" i="2"/>
  <c r="DM82" i="2"/>
  <c r="DO81" i="2"/>
  <c r="DN81" i="2"/>
  <c r="DM81" i="2"/>
  <c r="DO80" i="2"/>
  <c r="DN80" i="2"/>
  <c r="DM80" i="2"/>
  <c r="DO79" i="2"/>
  <c r="DN79" i="2"/>
  <c r="DM79" i="2"/>
  <c r="DO78" i="2"/>
  <c r="DN78" i="2"/>
  <c r="DM78" i="2"/>
  <c r="DO77" i="2"/>
  <c r="DN77" i="2"/>
  <c r="DM77" i="2"/>
  <c r="DO76" i="2"/>
  <c r="DN76" i="2"/>
  <c r="DM76" i="2"/>
  <c r="DO75" i="2"/>
  <c r="DN75" i="2"/>
  <c r="DM75" i="2"/>
  <c r="DO74" i="2"/>
  <c r="DN74" i="2"/>
  <c r="DM74" i="2"/>
  <c r="DO73" i="2"/>
  <c r="DN73" i="2"/>
  <c r="DM73" i="2"/>
  <c r="DO72" i="2"/>
  <c r="DN72" i="2"/>
  <c r="DM72" i="2"/>
  <c r="DO71" i="2"/>
  <c r="DN71" i="2"/>
  <c r="DM71" i="2"/>
  <c r="DO70" i="2"/>
  <c r="DN70" i="2"/>
  <c r="DM70" i="2"/>
  <c r="DO69" i="2"/>
  <c r="DN69" i="2"/>
  <c r="DM69" i="2"/>
  <c r="DO68" i="2"/>
  <c r="DN68" i="2"/>
  <c r="DM68" i="2"/>
  <c r="DO67" i="2"/>
  <c r="DN67" i="2"/>
  <c r="DM67" i="2"/>
  <c r="DO66" i="2"/>
  <c r="DN66" i="2"/>
  <c r="DM66" i="2"/>
  <c r="DO65" i="2"/>
  <c r="DN65" i="2"/>
  <c r="DM65" i="2"/>
  <c r="DO64" i="2"/>
  <c r="DN64" i="2"/>
  <c r="DM64" i="2"/>
  <c r="DO63" i="2"/>
  <c r="DN63" i="2"/>
  <c r="DM63" i="2"/>
  <c r="DO62" i="2"/>
  <c r="DN62" i="2"/>
  <c r="DM62" i="2"/>
  <c r="DO61" i="2"/>
  <c r="DN61" i="2"/>
  <c r="DM61" i="2"/>
  <c r="DO60" i="2"/>
  <c r="DN60" i="2"/>
  <c r="DM60" i="2"/>
  <c r="DO59" i="2"/>
  <c r="DN59" i="2"/>
  <c r="DM59" i="2"/>
  <c r="DO58" i="2"/>
  <c r="DN58" i="2"/>
  <c r="DM58" i="2"/>
  <c r="DO57" i="2"/>
  <c r="DN57" i="2"/>
  <c r="DM57" i="2"/>
  <c r="DO56" i="2"/>
  <c r="DN56" i="2"/>
  <c r="DM56" i="2"/>
  <c r="DO55" i="2"/>
  <c r="DN55" i="2"/>
  <c r="DM55" i="2"/>
  <c r="DO54" i="2"/>
  <c r="DN54" i="2"/>
  <c r="DM54" i="2"/>
  <c r="DO53" i="2"/>
  <c r="DN53" i="2"/>
  <c r="DM53" i="2"/>
  <c r="DO52" i="2"/>
  <c r="DN52" i="2"/>
  <c r="DM52" i="2"/>
  <c r="DO51" i="2"/>
  <c r="DN51" i="2"/>
  <c r="DM51" i="2"/>
  <c r="DO50" i="2"/>
  <c r="DN50" i="2"/>
  <c r="DM50" i="2"/>
  <c r="DO49" i="2"/>
  <c r="DN49" i="2"/>
  <c r="DM49" i="2"/>
  <c r="DO48" i="2"/>
  <c r="DN48" i="2"/>
  <c r="DM48" i="2"/>
  <c r="DO47" i="2"/>
  <c r="DN47" i="2"/>
  <c r="DM47" i="2"/>
  <c r="DO46" i="2"/>
  <c r="DN46" i="2"/>
  <c r="DM46" i="2"/>
  <c r="DO45" i="2"/>
  <c r="DN45" i="2"/>
  <c r="DM45" i="2"/>
  <c r="DO44" i="2"/>
  <c r="DN44" i="2"/>
  <c r="DM44" i="2"/>
  <c r="DO43" i="2"/>
  <c r="DN43" i="2"/>
  <c r="DM43" i="2"/>
  <c r="DO42" i="2"/>
  <c r="DN42" i="2"/>
  <c r="DM42" i="2"/>
  <c r="DO41" i="2"/>
  <c r="DN41" i="2"/>
  <c r="DM41" i="2"/>
  <c r="DO40" i="2"/>
  <c r="DN40" i="2"/>
  <c r="DM40" i="2"/>
  <c r="DO39" i="2"/>
  <c r="DN39" i="2"/>
  <c r="DM39" i="2"/>
  <c r="DO38" i="2"/>
  <c r="DN38" i="2"/>
  <c r="DM38" i="2"/>
  <c r="DO37" i="2"/>
  <c r="DN37" i="2"/>
  <c r="DM37" i="2"/>
  <c r="DO36" i="2"/>
  <c r="DN36" i="2"/>
  <c r="DM36" i="2"/>
  <c r="DO35" i="2"/>
  <c r="DN35" i="2"/>
  <c r="DM35" i="2"/>
  <c r="DO34" i="2"/>
  <c r="DN34" i="2"/>
  <c r="DM34" i="2"/>
  <c r="DO33" i="2"/>
  <c r="DN33" i="2"/>
  <c r="DM33" i="2"/>
  <c r="DO32" i="2"/>
  <c r="DN32" i="2"/>
  <c r="DM32" i="2"/>
  <c r="DO31" i="2"/>
  <c r="DN31" i="2"/>
  <c r="DM31" i="2"/>
  <c r="DO30" i="2"/>
  <c r="DN30" i="2"/>
  <c r="DM30" i="2"/>
  <c r="DO29" i="2"/>
  <c r="DN29" i="2"/>
  <c r="DM29" i="2"/>
  <c r="DO28" i="2"/>
  <c r="DN28" i="2"/>
  <c r="DM28" i="2"/>
  <c r="DO27" i="2"/>
  <c r="DN27" i="2"/>
  <c r="DM27" i="2"/>
  <c r="DO26" i="2"/>
  <c r="DN26" i="2"/>
  <c r="DM26" i="2"/>
  <c r="DO25" i="2"/>
  <c r="DN25" i="2"/>
  <c r="DM25" i="2"/>
  <c r="DO24" i="2"/>
  <c r="DN24" i="2"/>
  <c r="DM24" i="2"/>
  <c r="DO23" i="2"/>
  <c r="DN23" i="2"/>
  <c r="DM23" i="2"/>
  <c r="DO22" i="2"/>
  <c r="DN22" i="2"/>
  <c r="DM22" i="2"/>
  <c r="DO21" i="2"/>
  <c r="DN21" i="2"/>
  <c r="DM21" i="2"/>
  <c r="DO20" i="2"/>
  <c r="DN20" i="2"/>
  <c r="DM20" i="2"/>
  <c r="DO19" i="2"/>
  <c r="DN19" i="2"/>
  <c r="DM19" i="2"/>
  <c r="DO18" i="2"/>
  <c r="DN18" i="2"/>
  <c r="DM18" i="2"/>
  <c r="DO17" i="2"/>
  <c r="DN17" i="2"/>
  <c r="DM17" i="2"/>
  <c r="DO16" i="2"/>
  <c r="DN16" i="2"/>
  <c r="DM16" i="2"/>
  <c r="DO15" i="2"/>
  <c r="DN15" i="2"/>
  <c r="DM15" i="2"/>
  <c r="DO14" i="2"/>
  <c r="DN14" i="2"/>
  <c r="DM14" i="2"/>
  <c r="DO13" i="2"/>
  <c r="DN13" i="2"/>
  <c r="DM13" i="2"/>
  <c r="DO12" i="2"/>
  <c r="DN12" i="2"/>
  <c r="DM12" i="2"/>
  <c r="DO11" i="2"/>
  <c r="DN11" i="2"/>
  <c r="DM11" i="2"/>
  <c r="DO10" i="2"/>
  <c r="DN10" i="2"/>
  <c r="DM10" i="2"/>
  <c r="DO9" i="2"/>
  <c r="DN9" i="2"/>
  <c r="DM9" i="2"/>
  <c r="DO8" i="2"/>
  <c r="DN8" i="2"/>
  <c r="DM8" i="2"/>
  <c r="DO7" i="2"/>
  <c r="DN7" i="2"/>
  <c r="DM7" i="2"/>
  <c r="DO6" i="2"/>
  <c r="DN6" i="2"/>
  <c r="DM6" i="2"/>
  <c r="DO5" i="2"/>
  <c r="DN5" i="2"/>
  <c r="DM5" i="2"/>
  <c r="DO4" i="2"/>
  <c r="DN4" i="2"/>
  <c r="DM4" i="2"/>
  <c r="DO3" i="2"/>
  <c r="DN3" i="2"/>
  <c r="DM3" i="2"/>
  <c r="DO2" i="2"/>
  <c r="DN2" i="2"/>
  <c r="DM2" i="2"/>
  <c r="DI920" i="2"/>
  <c r="DH920" i="2"/>
  <c r="DG920" i="2"/>
  <c r="DI919" i="2"/>
  <c r="DH919" i="2"/>
  <c r="DG919" i="2"/>
  <c r="DI918" i="2"/>
  <c r="DH918" i="2"/>
  <c r="DG918" i="2"/>
  <c r="DI917" i="2"/>
  <c r="DH917" i="2"/>
  <c r="DG917" i="2"/>
  <c r="DI916" i="2"/>
  <c r="DH916" i="2"/>
  <c r="DG916" i="2"/>
  <c r="DI915" i="2"/>
  <c r="DH915" i="2"/>
  <c r="DG915" i="2"/>
  <c r="DI914" i="2"/>
  <c r="DH914" i="2"/>
  <c r="DG914" i="2"/>
  <c r="DI913" i="2"/>
  <c r="DH913" i="2"/>
  <c r="DG913" i="2"/>
  <c r="DI912" i="2"/>
  <c r="DH912" i="2"/>
  <c r="DG912" i="2"/>
  <c r="DI911" i="2"/>
  <c r="DH911" i="2"/>
  <c r="DG911" i="2"/>
  <c r="DI910" i="2"/>
  <c r="DH910" i="2"/>
  <c r="DG910" i="2"/>
  <c r="DI909" i="2"/>
  <c r="DH909" i="2"/>
  <c r="DG909" i="2"/>
  <c r="DI908" i="2"/>
  <c r="DH908" i="2"/>
  <c r="DG908" i="2"/>
  <c r="DI907" i="2"/>
  <c r="DH907" i="2"/>
  <c r="DG907" i="2"/>
  <c r="DI906" i="2"/>
  <c r="DH906" i="2"/>
  <c r="DG906" i="2"/>
  <c r="DI905" i="2"/>
  <c r="DH905" i="2"/>
  <c r="DG905" i="2"/>
  <c r="DI904" i="2"/>
  <c r="DH904" i="2"/>
  <c r="DG904" i="2"/>
  <c r="DI903" i="2"/>
  <c r="DH903" i="2"/>
  <c r="DG903" i="2"/>
  <c r="DI902" i="2"/>
  <c r="DH902" i="2"/>
  <c r="DG902" i="2"/>
  <c r="DI901" i="2"/>
  <c r="DH901" i="2"/>
  <c r="DG901" i="2"/>
  <c r="DI900" i="2"/>
  <c r="DH900" i="2"/>
  <c r="DG900" i="2"/>
  <c r="DI899" i="2"/>
  <c r="DH899" i="2"/>
  <c r="DG899" i="2"/>
  <c r="DI898" i="2"/>
  <c r="DH898" i="2"/>
  <c r="DG898" i="2"/>
  <c r="DI897" i="2"/>
  <c r="DH897" i="2"/>
  <c r="DG897" i="2"/>
  <c r="DI896" i="2"/>
  <c r="DH896" i="2"/>
  <c r="DG896" i="2"/>
  <c r="DI895" i="2"/>
  <c r="DH895" i="2"/>
  <c r="DG895" i="2"/>
  <c r="DI894" i="2"/>
  <c r="DH894" i="2"/>
  <c r="DG894" i="2"/>
  <c r="DI893" i="2"/>
  <c r="DH893" i="2"/>
  <c r="DG893" i="2"/>
  <c r="DI892" i="2"/>
  <c r="DH892" i="2"/>
  <c r="DG892" i="2"/>
  <c r="DI891" i="2"/>
  <c r="DH891" i="2"/>
  <c r="DG891" i="2"/>
  <c r="DI890" i="2"/>
  <c r="DH890" i="2"/>
  <c r="DG890" i="2"/>
  <c r="DI889" i="2"/>
  <c r="DH889" i="2"/>
  <c r="DG889" i="2"/>
  <c r="DI888" i="2"/>
  <c r="DH888" i="2"/>
  <c r="DG888" i="2"/>
  <c r="DI887" i="2"/>
  <c r="DH887" i="2"/>
  <c r="DG887" i="2"/>
  <c r="DI886" i="2"/>
  <c r="DH886" i="2"/>
  <c r="DG886" i="2"/>
  <c r="DI885" i="2"/>
  <c r="DH885" i="2"/>
  <c r="DG885" i="2"/>
  <c r="DI884" i="2"/>
  <c r="DH884" i="2"/>
  <c r="DG884" i="2"/>
  <c r="DI883" i="2"/>
  <c r="DH883" i="2"/>
  <c r="DG883" i="2"/>
  <c r="DI882" i="2"/>
  <c r="DH882" i="2"/>
  <c r="DG882" i="2"/>
  <c r="DI881" i="2"/>
  <c r="DH881" i="2"/>
  <c r="DG881" i="2"/>
  <c r="DI880" i="2"/>
  <c r="DH880" i="2"/>
  <c r="DG880" i="2"/>
  <c r="DI879" i="2"/>
  <c r="DH879" i="2"/>
  <c r="DG879" i="2"/>
  <c r="DI878" i="2"/>
  <c r="DH878" i="2"/>
  <c r="DG878" i="2"/>
  <c r="DI877" i="2"/>
  <c r="DH877" i="2"/>
  <c r="DG877" i="2"/>
  <c r="DI876" i="2"/>
  <c r="DH876" i="2"/>
  <c r="DG876" i="2"/>
  <c r="DI875" i="2"/>
  <c r="DH875" i="2"/>
  <c r="DG875" i="2"/>
  <c r="DI874" i="2"/>
  <c r="DH874" i="2"/>
  <c r="DG874" i="2"/>
  <c r="DI873" i="2"/>
  <c r="DH873" i="2"/>
  <c r="DG873" i="2"/>
  <c r="DI872" i="2"/>
  <c r="DH872" i="2"/>
  <c r="DG872" i="2"/>
  <c r="DI871" i="2"/>
  <c r="DH871" i="2"/>
  <c r="DG871" i="2"/>
  <c r="DI870" i="2"/>
  <c r="DH870" i="2"/>
  <c r="DG870" i="2"/>
  <c r="DI869" i="2"/>
  <c r="DH869" i="2"/>
  <c r="DG869" i="2"/>
  <c r="DI868" i="2"/>
  <c r="DH868" i="2"/>
  <c r="DG868" i="2"/>
  <c r="DI867" i="2"/>
  <c r="DH867" i="2"/>
  <c r="DG867" i="2"/>
  <c r="DI866" i="2"/>
  <c r="DH866" i="2"/>
  <c r="DG866" i="2"/>
  <c r="DI865" i="2"/>
  <c r="DH865" i="2"/>
  <c r="DG865" i="2"/>
  <c r="DI864" i="2"/>
  <c r="DH864" i="2"/>
  <c r="DG864" i="2"/>
  <c r="DI863" i="2"/>
  <c r="DH863" i="2"/>
  <c r="DG863" i="2"/>
  <c r="DI862" i="2"/>
  <c r="DH862" i="2"/>
  <c r="DG862" i="2"/>
  <c r="DI861" i="2"/>
  <c r="DH861" i="2"/>
  <c r="DG861" i="2"/>
  <c r="DI860" i="2"/>
  <c r="DH860" i="2"/>
  <c r="DG860" i="2"/>
  <c r="DI859" i="2"/>
  <c r="DH859" i="2"/>
  <c r="DG859" i="2"/>
  <c r="DI858" i="2"/>
  <c r="DH858" i="2"/>
  <c r="DG858" i="2"/>
  <c r="DI857" i="2"/>
  <c r="DH857" i="2"/>
  <c r="DG857" i="2"/>
  <c r="DI856" i="2"/>
  <c r="DH856" i="2"/>
  <c r="DG856" i="2"/>
  <c r="DI855" i="2"/>
  <c r="DH855" i="2"/>
  <c r="DG855" i="2"/>
  <c r="DI854" i="2"/>
  <c r="DH854" i="2"/>
  <c r="DG854" i="2"/>
  <c r="DI853" i="2"/>
  <c r="DH853" i="2"/>
  <c r="DG853" i="2"/>
  <c r="DI852" i="2"/>
  <c r="DH852" i="2"/>
  <c r="DG852" i="2"/>
  <c r="DI851" i="2"/>
  <c r="DH851" i="2"/>
  <c r="DG851" i="2"/>
  <c r="DI850" i="2"/>
  <c r="DH850" i="2"/>
  <c r="DG850" i="2"/>
  <c r="DI849" i="2"/>
  <c r="DH849" i="2"/>
  <c r="DG849" i="2"/>
  <c r="DI848" i="2"/>
  <c r="DH848" i="2"/>
  <c r="DG848" i="2"/>
  <c r="DI847" i="2"/>
  <c r="DH847" i="2"/>
  <c r="DG847" i="2"/>
  <c r="DI846" i="2"/>
  <c r="DH846" i="2"/>
  <c r="DG846" i="2"/>
  <c r="DI845" i="2"/>
  <c r="DH845" i="2"/>
  <c r="DG845" i="2"/>
  <c r="DI844" i="2"/>
  <c r="DH844" i="2"/>
  <c r="DG844" i="2"/>
  <c r="DI843" i="2"/>
  <c r="DH843" i="2"/>
  <c r="DG843" i="2"/>
  <c r="DI842" i="2"/>
  <c r="DH842" i="2"/>
  <c r="DG842" i="2"/>
  <c r="DI841" i="2"/>
  <c r="DH841" i="2"/>
  <c r="DG841" i="2"/>
  <c r="DI840" i="2"/>
  <c r="DH840" i="2"/>
  <c r="DG840" i="2"/>
  <c r="DI839" i="2"/>
  <c r="DH839" i="2"/>
  <c r="DG839" i="2"/>
  <c r="DI838" i="2"/>
  <c r="DH838" i="2"/>
  <c r="DG838" i="2"/>
  <c r="DI837" i="2"/>
  <c r="DH837" i="2"/>
  <c r="DG837" i="2"/>
  <c r="DI836" i="2"/>
  <c r="DH836" i="2"/>
  <c r="DG836" i="2"/>
  <c r="DI835" i="2"/>
  <c r="DH835" i="2"/>
  <c r="DG835" i="2"/>
  <c r="DI834" i="2"/>
  <c r="DH834" i="2"/>
  <c r="DG834" i="2"/>
  <c r="DI833" i="2"/>
  <c r="DH833" i="2"/>
  <c r="DG833" i="2"/>
  <c r="DI832" i="2"/>
  <c r="DH832" i="2"/>
  <c r="DG832" i="2"/>
  <c r="DI831" i="2"/>
  <c r="DH831" i="2"/>
  <c r="DG831" i="2"/>
  <c r="DI830" i="2"/>
  <c r="DH830" i="2"/>
  <c r="DG830" i="2"/>
  <c r="DI829" i="2"/>
  <c r="DH829" i="2"/>
  <c r="DG829" i="2"/>
  <c r="DI828" i="2"/>
  <c r="DH828" i="2"/>
  <c r="DG828" i="2"/>
  <c r="DI827" i="2"/>
  <c r="DH827" i="2"/>
  <c r="DG827" i="2"/>
  <c r="DI826" i="2"/>
  <c r="DH826" i="2"/>
  <c r="DG826" i="2"/>
  <c r="DI825" i="2"/>
  <c r="DH825" i="2"/>
  <c r="DG825" i="2"/>
  <c r="DI824" i="2"/>
  <c r="DH824" i="2"/>
  <c r="DG824" i="2"/>
  <c r="DI823" i="2"/>
  <c r="DH823" i="2"/>
  <c r="DG823" i="2"/>
  <c r="DI822" i="2"/>
  <c r="DH822" i="2"/>
  <c r="DG822" i="2"/>
  <c r="DI821" i="2"/>
  <c r="DH821" i="2"/>
  <c r="DG821" i="2"/>
  <c r="DI820" i="2"/>
  <c r="DH820" i="2"/>
  <c r="DG820" i="2"/>
  <c r="DI819" i="2"/>
  <c r="DH819" i="2"/>
  <c r="DG819" i="2"/>
  <c r="DI818" i="2"/>
  <c r="DH818" i="2"/>
  <c r="DG818" i="2"/>
  <c r="DI817" i="2"/>
  <c r="DH817" i="2"/>
  <c r="DG817" i="2"/>
  <c r="DI816" i="2"/>
  <c r="DH816" i="2"/>
  <c r="DG816" i="2"/>
  <c r="DI815" i="2"/>
  <c r="DH815" i="2"/>
  <c r="DG815" i="2"/>
  <c r="DI814" i="2"/>
  <c r="DH814" i="2"/>
  <c r="DG814" i="2"/>
  <c r="DI813" i="2"/>
  <c r="DH813" i="2"/>
  <c r="DG813" i="2"/>
  <c r="DI812" i="2"/>
  <c r="DH812" i="2"/>
  <c r="DG812" i="2"/>
  <c r="DI811" i="2"/>
  <c r="DH811" i="2"/>
  <c r="DG811" i="2"/>
  <c r="DI810" i="2"/>
  <c r="DH810" i="2"/>
  <c r="DG810" i="2"/>
  <c r="DI809" i="2"/>
  <c r="DH809" i="2"/>
  <c r="DG809" i="2"/>
  <c r="DI808" i="2"/>
  <c r="DH808" i="2"/>
  <c r="DG808" i="2"/>
  <c r="DI807" i="2"/>
  <c r="DH807" i="2"/>
  <c r="DG807" i="2"/>
  <c r="DI806" i="2"/>
  <c r="DH806" i="2"/>
  <c r="DG806" i="2"/>
  <c r="DI805" i="2"/>
  <c r="DH805" i="2"/>
  <c r="DG805" i="2"/>
  <c r="DI804" i="2"/>
  <c r="DH804" i="2"/>
  <c r="DG804" i="2"/>
  <c r="DI803" i="2"/>
  <c r="DH803" i="2"/>
  <c r="DG803" i="2"/>
  <c r="DI802" i="2"/>
  <c r="DH802" i="2"/>
  <c r="DG802" i="2"/>
  <c r="DI801" i="2"/>
  <c r="DH801" i="2"/>
  <c r="DG801" i="2"/>
  <c r="DI800" i="2"/>
  <c r="DH800" i="2"/>
  <c r="DG800" i="2"/>
  <c r="DI799" i="2"/>
  <c r="DH799" i="2"/>
  <c r="DG799" i="2"/>
  <c r="DI798" i="2"/>
  <c r="DH798" i="2"/>
  <c r="DG798" i="2"/>
  <c r="DI797" i="2"/>
  <c r="DH797" i="2"/>
  <c r="DG797" i="2"/>
  <c r="DI796" i="2"/>
  <c r="DH796" i="2"/>
  <c r="DG796" i="2"/>
  <c r="DI795" i="2"/>
  <c r="DH795" i="2"/>
  <c r="DG795" i="2"/>
  <c r="DI794" i="2"/>
  <c r="DH794" i="2"/>
  <c r="DG794" i="2"/>
  <c r="DI793" i="2"/>
  <c r="DH793" i="2"/>
  <c r="DG793" i="2"/>
  <c r="DI792" i="2"/>
  <c r="DH792" i="2"/>
  <c r="DG792" i="2"/>
  <c r="DI791" i="2"/>
  <c r="DH791" i="2"/>
  <c r="DG791" i="2"/>
  <c r="DI790" i="2"/>
  <c r="DH790" i="2"/>
  <c r="DG790" i="2"/>
  <c r="DI789" i="2"/>
  <c r="DH789" i="2"/>
  <c r="DG789" i="2"/>
  <c r="DI788" i="2"/>
  <c r="DH788" i="2"/>
  <c r="DG788" i="2"/>
  <c r="DI787" i="2"/>
  <c r="DH787" i="2"/>
  <c r="DG787" i="2"/>
  <c r="DI786" i="2"/>
  <c r="DH786" i="2"/>
  <c r="DG786" i="2"/>
  <c r="DI785" i="2"/>
  <c r="DH785" i="2"/>
  <c r="DG785" i="2"/>
  <c r="DI784" i="2"/>
  <c r="DH784" i="2"/>
  <c r="DG784" i="2"/>
  <c r="DI783" i="2"/>
  <c r="DH783" i="2"/>
  <c r="DG783" i="2"/>
  <c r="DI782" i="2"/>
  <c r="DH782" i="2"/>
  <c r="DG782" i="2"/>
  <c r="DI781" i="2"/>
  <c r="DH781" i="2"/>
  <c r="DG781" i="2"/>
  <c r="DI780" i="2"/>
  <c r="DH780" i="2"/>
  <c r="DG780" i="2"/>
  <c r="DI779" i="2"/>
  <c r="DH779" i="2"/>
  <c r="DG779" i="2"/>
  <c r="DI778" i="2"/>
  <c r="DH778" i="2"/>
  <c r="DG778" i="2"/>
  <c r="DI777" i="2"/>
  <c r="DH777" i="2"/>
  <c r="DG777" i="2"/>
  <c r="DI776" i="2"/>
  <c r="DH776" i="2"/>
  <c r="DG776" i="2"/>
  <c r="DI775" i="2"/>
  <c r="DH775" i="2"/>
  <c r="DG775" i="2"/>
  <c r="DI774" i="2"/>
  <c r="DH774" i="2"/>
  <c r="DG774" i="2"/>
  <c r="DI773" i="2"/>
  <c r="DH773" i="2"/>
  <c r="DG773" i="2"/>
  <c r="DI772" i="2"/>
  <c r="DH772" i="2"/>
  <c r="DG772" i="2"/>
  <c r="DI771" i="2"/>
  <c r="DH771" i="2"/>
  <c r="DG771" i="2"/>
  <c r="DI770" i="2"/>
  <c r="DH770" i="2"/>
  <c r="DG770" i="2"/>
  <c r="DI769" i="2"/>
  <c r="DH769" i="2"/>
  <c r="DG769" i="2"/>
  <c r="DI768" i="2"/>
  <c r="DH768" i="2"/>
  <c r="DG768" i="2"/>
  <c r="DI767" i="2"/>
  <c r="DH767" i="2"/>
  <c r="DG767" i="2"/>
  <c r="DI766" i="2"/>
  <c r="DH766" i="2"/>
  <c r="DG766" i="2"/>
  <c r="DI765" i="2"/>
  <c r="DH765" i="2"/>
  <c r="DG765" i="2"/>
  <c r="DI764" i="2"/>
  <c r="DH764" i="2"/>
  <c r="DG764" i="2"/>
  <c r="DI763" i="2"/>
  <c r="DH763" i="2"/>
  <c r="DG763" i="2"/>
  <c r="DI762" i="2"/>
  <c r="DH762" i="2"/>
  <c r="DG762" i="2"/>
  <c r="DI761" i="2"/>
  <c r="DH761" i="2"/>
  <c r="DG761" i="2"/>
  <c r="DI760" i="2"/>
  <c r="DH760" i="2"/>
  <c r="DG760" i="2"/>
  <c r="DI759" i="2"/>
  <c r="DH759" i="2"/>
  <c r="DG759" i="2"/>
  <c r="DI758" i="2"/>
  <c r="DH758" i="2"/>
  <c r="DG758" i="2"/>
  <c r="DI757" i="2"/>
  <c r="DH757" i="2"/>
  <c r="DG757" i="2"/>
  <c r="DI756" i="2"/>
  <c r="DH756" i="2"/>
  <c r="DG756" i="2"/>
  <c r="DI755" i="2"/>
  <c r="DH755" i="2"/>
  <c r="DG755" i="2"/>
  <c r="DI754" i="2"/>
  <c r="DH754" i="2"/>
  <c r="DG754" i="2"/>
  <c r="DI753" i="2"/>
  <c r="DH753" i="2"/>
  <c r="DG753" i="2"/>
  <c r="DI752" i="2"/>
  <c r="DH752" i="2"/>
  <c r="DG752" i="2"/>
  <c r="DI751" i="2"/>
  <c r="DH751" i="2"/>
  <c r="DG751" i="2"/>
  <c r="DI750" i="2"/>
  <c r="DH750" i="2"/>
  <c r="DG750" i="2"/>
  <c r="DI749" i="2"/>
  <c r="DH749" i="2"/>
  <c r="DG749" i="2"/>
  <c r="DI748" i="2"/>
  <c r="DH748" i="2"/>
  <c r="DG748" i="2"/>
  <c r="DI747" i="2"/>
  <c r="DH747" i="2"/>
  <c r="DG747" i="2"/>
  <c r="DI746" i="2"/>
  <c r="DH746" i="2"/>
  <c r="DG746" i="2"/>
  <c r="DI745" i="2"/>
  <c r="DH745" i="2"/>
  <c r="DG745" i="2"/>
  <c r="DI744" i="2"/>
  <c r="DH744" i="2"/>
  <c r="DG744" i="2"/>
  <c r="DI743" i="2"/>
  <c r="DH743" i="2"/>
  <c r="DG743" i="2"/>
  <c r="DI742" i="2"/>
  <c r="DH742" i="2"/>
  <c r="DG742" i="2"/>
  <c r="DI741" i="2"/>
  <c r="DH741" i="2"/>
  <c r="DG741" i="2"/>
  <c r="DI740" i="2"/>
  <c r="DH740" i="2"/>
  <c r="DG740" i="2"/>
  <c r="DI739" i="2"/>
  <c r="DH739" i="2"/>
  <c r="DG739" i="2"/>
  <c r="DI738" i="2"/>
  <c r="DH738" i="2"/>
  <c r="DG738" i="2"/>
  <c r="DI737" i="2"/>
  <c r="DH737" i="2"/>
  <c r="DG737" i="2"/>
  <c r="DI736" i="2"/>
  <c r="DH736" i="2"/>
  <c r="DG736" i="2"/>
  <c r="DI735" i="2"/>
  <c r="DH735" i="2"/>
  <c r="DG735" i="2"/>
  <c r="DI734" i="2"/>
  <c r="DH734" i="2"/>
  <c r="DG734" i="2"/>
  <c r="DI733" i="2"/>
  <c r="DH733" i="2"/>
  <c r="DG733" i="2"/>
  <c r="DI732" i="2"/>
  <c r="DH732" i="2"/>
  <c r="DG732" i="2"/>
  <c r="DI731" i="2"/>
  <c r="DH731" i="2"/>
  <c r="DG731" i="2"/>
  <c r="DI730" i="2"/>
  <c r="DH730" i="2"/>
  <c r="DG730" i="2"/>
  <c r="DI729" i="2"/>
  <c r="DH729" i="2"/>
  <c r="DG729" i="2"/>
  <c r="DI728" i="2"/>
  <c r="DH728" i="2"/>
  <c r="DG728" i="2"/>
  <c r="DI727" i="2"/>
  <c r="DH727" i="2"/>
  <c r="DG727" i="2"/>
  <c r="DI726" i="2"/>
  <c r="DH726" i="2"/>
  <c r="DG726" i="2"/>
  <c r="DI725" i="2"/>
  <c r="DH725" i="2"/>
  <c r="DG725" i="2"/>
  <c r="DI724" i="2"/>
  <c r="DH724" i="2"/>
  <c r="DG724" i="2"/>
  <c r="DI723" i="2"/>
  <c r="DH723" i="2"/>
  <c r="DG723" i="2"/>
  <c r="DI722" i="2"/>
  <c r="DH722" i="2"/>
  <c r="DG722" i="2"/>
  <c r="DI721" i="2"/>
  <c r="DH721" i="2"/>
  <c r="DG721" i="2"/>
  <c r="DI720" i="2"/>
  <c r="DH720" i="2"/>
  <c r="DG720" i="2"/>
  <c r="DI719" i="2"/>
  <c r="DH719" i="2"/>
  <c r="DG719" i="2"/>
  <c r="DI718" i="2"/>
  <c r="DH718" i="2"/>
  <c r="DG718" i="2"/>
  <c r="DI717" i="2"/>
  <c r="DH717" i="2"/>
  <c r="DG717" i="2"/>
  <c r="DI716" i="2"/>
  <c r="DH716" i="2"/>
  <c r="DG716" i="2"/>
  <c r="DI715" i="2"/>
  <c r="DH715" i="2"/>
  <c r="DG715" i="2"/>
  <c r="DI714" i="2"/>
  <c r="DH714" i="2"/>
  <c r="DG714" i="2"/>
  <c r="DI713" i="2"/>
  <c r="DH713" i="2"/>
  <c r="DG713" i="2"/>
  <c r="DI712" i="2"/>
  <c r="DH712" i="2"/>
  <c r="DG712" i="2"/>
  <c r="DI711" i="2"/>
  <c r="DH711" i="2"/>
  <c r="DG711" i="2"/>
  <c r="DI710" i="2"/>
  <c r="DH710" i="2"/>
  <c r="DG710" i="2"/>
  <c r="DI709" i="2"/>
  <c r="DH709" i="2"/>
  <c r="DG709" i="2"/>
  <c r="DI708" i="2"/>
  <c r="DH708" i="2"/>
  <c r="DG708" i="2"/>
  <c r="DI707" i="2"/>
  <c r="DH707" i="2"/>
  <c r="DG707" i="2"/>
  <c r="DI706" i="2"/>
  <c r="DH706" i="2"/>
  <c r="DG706" i="2"/>
  <c r="DI705" i="2"/>
  <c r="DH705" i="2"/>
  <c r="DG705" i="2"/>
  <c r="DI704" i="2"/>
  <c r="DH704" i="2"/>
  <c r="DG704" i="2"/>
  <c r="DI703" i="2"/>
  <c r="DH703" i="2"/>
  <c r="DG703" i="2"/>
  <c r="DI702" i="2"/>
  <c r="DH702" i="2"/>
  <c r="DG702" i="2"/>
  <c r="DI701" i="2"/>
  <c r="DH701" i="2"/>
  <c r="DG701" i="2"/>
  <c r="DI700" i="2"/>
  <c r="DH700" i="2"/>
  <c r="DG700" i="2"/>
  <c r="DI699" i="2"/>
  <c r="DH699" i="2"/>
  <c r="DG699" i="2"/>
  <c r="DI698" i="2"/>
  <c r="DH698" i="2"/>
  <c r="DG698" i="2"/>
  <c r="DI697" i="2"/>
  <c r="DH697" i="2"/>
  <c r="DG697" i="2"/>
  <c r="DI696" i="2"/>
  <c r="DH696" i="2"/>
  <c r="DG696" i="2"/>
  <c r="DI695" i="2"/>
  <c r="DH695" i="2"/>
  <c r="DG695" i="2"/>
  <c r="DI694" i="2"/>
  <c r="DH694" i="2"/>
  <c r="DG694" i="2"/>
  <c r="DI693" i="2"/>
  <c r="DH693" i="2"/>
  <c r="DG693" i="2"/>
  <c r="DI692" i="2"/>
  <c r="DH692" i="2"/>
  <c r="DG692" i="2"/>
  <c r="DI691" i="2"/>
  <c r="DH691" i="2"/>
  <c r="DG691" i="2"/>
  <c r="DI690" i="2"/>
  <c r="DH690" i="2"/>
  <c r="DG690" i="2"/>
  <c r="DI689" i="2"/>
  <c r="DH689" i="2"/>
  <c r="DG689" i="2"/>
  <c r="DI688" i="2"/>
  <c r="DH688" i="2"/>
  <c r="DG688" i="2"/>
  <c r="DI687" i="2"/>
  <c r="DH687" i="2"/>
  <c r="DG687" i="2"/>
  <c r="DI686" i="2"/>
  <c r="DH686" i="2"/>
  <c r="DG686" i="2"/>
  <c r="DI685" i="2"/>
  <c r="DH685" i="2"/>
  <c r="DG685" i="2"/>
  <c r="DI684" i="2"/>
  <c r="DH684" i="2"/>
  <c r="DG684" i="2"/>
  <c r="DI683" i="2"/>
  <c r="DH683" i="2"/>
  <c r="DG683" i="2"/>
  <c r="DI682" i="2"/>
  <c r="DH682" i="2"/>
  <c r="DG682" i="2"/>
  <c r="DI681" i="2"/>
  <c r="DH681" i="2"/>
  <c r="DG681" i="2"/>
  <c r="DI680" i="2"/>
  <c r="DH680" i="2"/>
  <c r="DG680" i="2"/>
  <c r="DI679" i="2"/>
  <c r="DH679" i="2"/>
  <c r="DG679" i="2"/>
  <c r="DI678" i="2"/>
  <c r="DH678" i="2"/>
  <c r="DG678" i="2"/>
  <c r="DI677" i="2"/>
  <c r="DH677" i="2"/>
  <c r="DG677" i="2"/>
  <c r="DI676" i="2"/>
  <c r="DH676" i="2"/>
  <c r="DG676" i="2"/>
  <c r="DI675" i="2"/>
  <c r="DH675" i="2"/>
  <c r="DG675" i="2"/>
  <c r="DI674" i="2"/>
  <c r="DH674" i="2"/>
  <c r="DG674" i="2"/>
  <c r="DI673" i="2"/>
  <c r="DH673" i="2"/>
  <c r="DG673" i="2"/>
  <c r="DI672" i="2"/>
  <c r="DH672" i="2"/>
  <c r="DG672" i="2"/>
  <c r="DI671" i="2"/>
  <c r="DH671" i="2"/>
  <c r="DG671" i="2"/>
  <c r="DI670" i="2"/>
  <c r="DH670" i="2"/>
  <c r="DG670" i="2"/>
  <c r="DI669" i="2"/>
  <c r="DH669" i="2"/>
  <c r="DG669" i="2"/>
  <c r="DI668" i="2"/>
  <c r="DH668" i="2"/>
  <c r="DG668" i="2"/>
  <c r="DI667" i="2"/>
  <c r="DH667" i="2"/>
  <c r="DG667" i="2"/>
  <c r="DI666" i="2"/>
  <c r="DH666" i="2"/>
  <c r="DG666" i="2"/>
  <c r="DI665" i="2"/>
  <c r="DH665" i="2"/>
  <c r="DG665" i="2"/>
  <c r="DI664" i="2"/>
  <c r="DH664" i="2"/>
  <c r="DG664" i="2"/>
  <c r="DI663" i="2"/>
  <c r="DH663" i="2"/>
  <c r="DG663" i="2"/>
  <c r="DI662" i="2"/>
  <c r="DH662" i="2"/>
  <c r="DG662" i="2"/>
  <c r="DI661" i="2"/>
  <c r="DH661" i="2"/>
  <c r="DG661" i="2"/>
  <c r="DI660" i="2"/>
  <c r="DH660" i="2"/>
  <c r="DG660" i="2"/>
  <c r="DI659" i="2"/>
  <c r="DH659" i="2"/>
  <c r="DG659" i="2"/>
  <c r="DI658" i="2"/>
  <c r="DH658" i="2"/>
  <c r="DG658" i="2"/>
  <c r="DI657" i="2"/>
  <c r="DH657" i="2"/>
  <c r="DG657" i="2"/>
  <c r="DI656" i="2"/>
  <c r="DH656" i="2"/>
  <c r="DG656" i="2"/>
  <c r="DI655" i="2"/>
  <c r="DH655" i="2"/>
  <c r="DG655" i="2"/>
  <c r="DI654" i="2"/>
  <c r="DH654" i="2"/>
  <c r="DG654" i="2"/>
  <c r="DI653" i="2"/>
  <c r="DH653" i="2"/>
  <c r="DG653" i="2"/>
  <c r="DI652" i="2"/>
  <c r="DH652" i="2"/>
  <c r="DG652" i="2"/>
  <c r="DI651" i="2"/>
  <c r="DH651" i="2"/>
  <c r="DG651" i="2"/>
  <c r="DI650" i="2"/>
  <c r="DH650" i="2"/>
  <c r="DG650" i="2"/>
  <c r="DI649" i="2"/>
  <c r="DH649" i="2"/>
  <c r="DG649" i="2"/>
  <c r="DI648" i="2"/>
  <c r="DH648" i="2"/>
  <c r="DG648" i="2"/>
  <c r="DI647" i="2"/>
  <c r="DH647" i="2"/>
  <c r="DG647" i="2"/>
  <c r="DI646" i="2"/>
  <c r="DH646" i="2"/>
  <c r="DG646" i="2"/>
  <c r="DI645" i="2"/>
  <c r="DH645" i="2"/>
  <c r="DG645" i="2"/>
  <c r="DI644" i="2"/>
  <c r="DH644" i="2"/>
  <c r="DG644" i="2"/>
  <c r="DI643" i="2"/>
  <c r="DH643" i="2"/>
  <c r="DG643" i="2"/>
  <c r="DI642" i="2"/>
  <c r="DH642" i="2"/>
  <c r="DG642" i="2"/>
  <c r="DI641" i="2"/>
  <c r="DH641" i="2"/>
  <c r="DG641" i="2"/>
  <c r="DI640" i="2"/>
  <c r="DH640" i="2"/>
  <c r="DG640" i="2"/>
  <c r="DI639" i="2"/>
  <c r="DH639" i="2"/>
  <c r="DG639" i="2"/>
  <c r="DI638" i="2"/>
  <c r="DH638" i="2"/>
  <c r="DG638" i="2"/>
  <c r="DI637" i="2"/>
  <c r="DH637" i="2"/>
  <c r="DG637" i="2"/>
  <c r="DI636" i="2"/>
  <c r="DH636" i="2"/>
  <c r="DG636" i="2"/>
  <c r="DI635" i="2"/>
  <c r="DH635" i="2"/>
  <c r="DG635" i="2"/>
  <c r="DI634" i="2"/>
  <c r="DH634" i="2"/>
  <c r="DG634" i="2"/>
  <c r="DI633" i="2"/>
  <c r="DH633" i="2"/>
  <c r="DG633" i="2"/>
  <c r="DI632" i="2"/>
  <c r="DH632" i="2"/>
  <c r="DG632" i="2"/>
  <c r="DI631" i="2"/>
  <c r="DH631" i="2"/>
  <c r="DG631" i="2"/>
  <c r="DI630" i="2"/>
  <c r="DH630" i="2"/>
  <c r="DG630" i="2"/>
  <c r="DI629" i="2"/>
  <c r="DH629" i="2"/>
  <c r="DG629" i="2"/>
  <c r="DI628" i="2"/>
  <c r="DH628" i="2"/>
  <c r="DG628" i="2"/>
  <c r="DI627" i="2"/>
  <c r="DH627" i="2"/>
  <c r="DG627" i="2"/>
  <c r="DI626" i="2"/>
  <c r="DH626" i="2"/>
  <c r="DG626" i="2"/>
  <c r="DI625" i="2"/>
  <c r="DH625" i="2"/>
  <c r="DG625" i="2"/>
  <c r="DI624" i="2"/>
  <c r="DH624" i="2"/>
  <c r="DG624" i="2"/>
  <c r="DI623" i="2"/>
  <c r="DH623" i="2"/>
  <c r="DG623" i="2"/>
  <c r="DI622" i="2"/>
  <c r="DH622" i="2"/>
  <c r="DG622" i="2"/>
  <c r="DI621" i="2"/>
  <c r="DH621" i="2"/>
  <c r="DG621" i="2"/>
  <c r="DI620" i="2"/>
  <c r="DH620" i="2"/>
  <c r="DG620" i="2"/>
  <c r="DI619" i="2"/>
  <c r="DH619" i="2"/>
  <c r="DG619" i="2"/>
  <c r="DI618" i="2"/>
  <c r="DH618" i="2"/>
  <c r="DG618" i="2"/>
  <c r="DI617" i="2"/>
  <c r="DH617" i="2"/>
  <c r="DG617" i="2"/>
  <c r="DI616" i="2"/>
  <c r="DH616" i="2"/>
  <c r="DG616" i="2"/>
  <c r="DI615" i="2"/>
  <c r="DH615" i="2"/>
  <c r="DG615" i="2"/>
  <c r="DI614" i="2"/>
  <c r="DH614" i="2"/>
  <c r="DG614" i="2"/>
  <c r="DI613" i="2"/>
  <c r="DH613" i="2"/>
  <c r="DG613" i="2"/>
  <c r="DI612" i="2"/>
  <c r="DH612" i="2"/>
  <c r="DG612" i="2"/>
  <c r="DI611" i="2"/>
  <c r="DH611" i="2"/>
  <c r="DG611" i="2"/>
  <c r="DI610" i="2"/>
  <c r="DH610" i="2"/>
  <c r="DG610" i="2"/>
  <c r="DI609" i="2"/>
  <c r="DH609" i="2"/>
  <c r="DG609" i="2"/>
  <c r="DI608" i="2"/>
  <c r="DH608" i="2"/>
  <c r="DG608" i="2"/>
  <c r="DI607" i="2"/>
  <c r="DH607" i="2"/>
  <c r="DG607" i="2"/>
  <c r="DI606" i="2"/>
  <c r="DH606" i="2"/>
  <c r="DG606" i="2"/>
  <c r="DI605" i="2"/>
  <c r="DH605" i="2"/>
  <c r="DG605" i="2"/>
  <c r="DI604" i="2"/>
  <c r="DH604" i="2"/>
  <c r="DG604" i="2"/>
  <c r="DI603" i="2"/>
  <c r="DH603" i="2"/>
  <c r="DG603" i="2"/>
  <c r="DI602" i="2"/>
  <c r="DH602" i="2"/>
  <c r="DG602" i="2"/>
  <c r="DI601" i="2"/>
  <c r="DH601" i="2"/>
  <c r="DG601" i="2"/>
  <c r="DI600" i="2"/>
  <c r="DH600" i="2"/>
  <c r="DG600" i="2"/>
  <c r="DI599" i="2"/>
  <c r="DH599" i="2"/>
  <c r="DG599" i="2"/>
  <c r="DI598" i="2"/>
  <c r="DH598" i="2"/>
  <c r="DG598" i="2"/>
  <c r="DI597" i="2"/>
  <c r="DH597" i="2"/>
  <c r="DG597" i="2"/>
  <c r="DI596" i="2"/>
  <c r="DH596" i="2"/>
  <c r="DG596" i="2"/>
  <c r="DI595" i="2"/>
  <c r="DH595" i="2"/>
  <c r="DG595" i="2"/>
  <c r="DI594" i="2"/>
  <c r="DH594" i="2"/>
  <c r="DG594" i="2"/>
  <c r="DI593" i="2"/>
  <c r="DH593" i="2"/>
  <c r="DG593" i="2"/>
  <c r="DI592" i="2"/>
  <c r="DH592" i="2"/>
  <c r="DG592" i="2"/>
  <c r="DI591" i="2"/>
  <c r="DH591" i="2"/>
  <c r="DG591" i="2"/>
  <c r="DI590" i="2"/>
  <c r="DH590" i="2"/>
  <c r="DG590" i="2"/>
  <c r="DI589" i="2"/>
  <c r="DH589" i="2"/>
  <c r="DG589" i="2"/>
  <c r="DI588" i="2"/>
  <c r="DH588" i="2"/>
  <c r="DG588" i="2"/>
  <c r="DI587" i="2"/>
  <c r="DH587" i="2"/>
  <c r="DG587" i="2"/>
  <c r="DI586" i="2"/>
  <c r="DH586" i="2"/>
  <c r="DG586" i="2"/>
  <c r="DI585" i="2"/>
  <c r="DH585" i="2"/>
  <c r="DG585" i="2"/>
  <c r="DI584" i="2"/>
  <c r="DH584" i="2"/>
  <c r="DG584" i="2"/>
  <c r="DI583" i="2"/>
  <c r="DH583" i="2"/>
  <c r="DG583" i="2"/>
  <c r="DI582" i="2"/>
  <c r="DH582" i="2"/>
  <c r="DG582" i="2"/>
  <c r="DI581" i="2"/>
  <c r="DH581" i="2"/>
  <c r="DG581" i="2"/>
  <c r="DI580" i="2"/>
  <c r="DH580" i="2"/>
  <c r="DG580" i="2"/>
  <c r="DI579" i="2"/>
  <c r="DH579" i="2"/>
  <c r="DG579" i="2"/>
  <c r="DI578" i="2"/>
  <c r="DH578" i="2"/>
  <c r="DG578" i="2"/>
  <c r="DI577" i="2"/>
  <c r="DH577" i="2"/>
  <c r="DG577" i="2"/>
  <c r="DI576" i="2"/>
  <c r="DH576" i="2"/>
  <c r="DG576" i="2"/>
  <c r="DI575" i="2"/>
  <c r="DH575" i="2"/>
  <c r="DG575" i="2"/>
  <c r="DI574" i="2"/>
  <c r="DH574" i="2"/>
  <c r="DG574" i="2"/>
  <c r="DI573" i="2"/>
  <c r="DH573" i="2"/>
  <c r="DG573" i="2"/>
  <c r="DI572" i="2"/>
  <c r="DH572" i="2"/>
  <c r="DG572" i="2"/>
  <c r="DI571" i="2"/>
  <c r="DH571" i="2"/>
  <c r="DG571" i="2"/>
  <c r="DI570" i="2"/>
  <c r="DH570" i="2"/>
  <c r="DG570" i="2"/>
  <c r="DI569" i="2"/>
  <c r="DH569" i="2"/>
  <c r="DG569" i="2"/>
  <c r="DI568" i="2"/>
  <c r="DH568" i="2"/>
  <c r="DG568" i="2"/>
  <c r="DI567" i="2"/>
  <c r="DH567" i="2"/>
  <c r="DG567" i="2"/>
  <c r="DI566" i="2"/>
  <c r="DH566" i="2"/>
  <c r="DG566" i="2"/>
  <c r="DI565" i="2"/>
  <c r="DH565" i="2"/>
  <c r="DG565" i="2"/>
  <c r="DI564" i="2"/>
  <c r="DH564" i="2"/>
  <c r="DG564" i="2"/>
  <c r="DI563" i="2"/>
  <c r="DH563" i="2"/>
  <c r="DG563" i="2"/>
  <c r="DI562" i="2"/>
  <c r="DH562" i="2"/>
  <c r="DG562" i="2"/>
  <c r="DI561" i="2"/>
  <c r="DH561" i="2"/>
  <c r="DG561" i="2"/>
  <c r="DI560" i="2"/>
  <c r="DH560" i="2"/>
  <c r="DG560" i="2"/>
  <c r="DI559" i="2"/>
  <c r="DH559" i="2"/>
  <c r="DG559" i="2"/>
  <c r="DI558" i="2"/>
  <c r="DH558" i="2"/>
  <c r="DG558" i="2"/>
  <c r="DI557" i="2"/>
  <c r="DH557" i="2"/>
  <c r="DG557" i="2"/>
  <c r="DI556" i="2"/>
  <c r="DH556" i="2"/>
  <c r="DG556" i="2"/>
  <c r="DI555" i="2"/>
  <c r="DH555" i="2"/>
  <c r="DG555" i="2"/>
  <c r="DI554" i="2"/>
  <c r="DH554" i="2"/>
  <c r="DG554" i="2"/>
  <c r="DI553" i="2"/>
  <c r="DH553" i="2"/>
  <c r="DG553" i="2"/>
  <c r="DI552" i="2"/>
  <c r="DH552" i="2"/>
  <c r="DG552" i="2"/>
  <c r="DI551" i="2"/>
  <c r="DH551" i="2"/>
  <c r="DG551" i="2"/>
  <c r="DI550" i="2"/>
  <c r="DH550" i="2"/>
  <c r="DG550" i="2"/>
  <c r="DI549" i="2"/>
  <c r="DH549" i="2"/>
  <c r="DG549" i="2"/>
  <c r="DI548" i="2"/>
  <c r="DH548" i="2"/>
  <c r="DG548" i="2"/>
  <c r="DI547" i="2"/>
  <c r="DH547" i="2"/>
  <c r="DG547" i="2"/>
  <c r="DI546" i="2"/>
  <c r="DH546" i="2"/>
  <c r="DG546" i="2"/>
  <c r="DI545" i="2"/>
  <c r="DH545" i="2"/>
  <c r="DG545" i="2"/>
  <c r="DI544" i="2"/>
  <c r="DH544" i="2"/>
  <c r="DG544" i="2"/>
  <c r="DI543" i="2"/>
  <c r="DH543" i="2"/>
  <c r="DG543" i="2"/>
  <c r="DI542" i="2"/>
  <c r="DH542" i="2"/>
  <c r="DG542" i="2"/>
  <c r="DI541" i="2"/>
  <c r="DH541" i="2"/>
  <c r="DG541" i="2"/>
  <c r="DI540" i="2"/>
  <c r="DH540" i="2"/>
  <c r="DG540" i="2"/>
  <c r="DI539" i="2"/>
  <c r="DH539" i="2"/>
  <c r="DG539" i="2"/>
  <c r="DI538" i="2"/>
  <c r="DH538" i="2"/>
  <c r="DG538" i="2"/>
  <c r="DI537" i="2"/>
  <c r="DH537" i="2"/>
  <c r="DG537" i="2"/>
  <c r="DI536" i="2"/>
  <c r="DH536" i="2"/>
  <c r="DG536" i="2"/>
  <c r="DI535" i="2"/>
  <c r="DH535" i="2"/>
  <c r="DG535" i="2"/>
  <c r="DI534" i="2"/>
  <c r="DH534" i="2"/>
  <c r="DG534" i="2"/>
  <c r="DI533" i="2"/>
  <c r="DH533" i="2"/>
  <c r="DG533" i="2"/>
  <c r="DI532" i="2"/>
  <c r="DH532" i="2"/>
  <c r="DG532" i="2"/>
  <c r="DI531" i="2"/>
  <c r="DH531" i="2"/>
  <c r="DG531" i="2"/>
  <c r="DI530" i="2"/>
  <c r="DH530" i="2"/>
  <c r="DG530" i="2"/>
  <c r="DI529" i="2"/>
  <c r="DH529" i="2"/>
  <c r="DG529" i="2"/>
  <c r="DI528" i="2"/>
  <c r="DH528" i="2"/>
  <c r="DG528" i="2"/>
  <c r="DI527" i="2"/>
  <c r="DH527" i="2"/>
  <c r="DG527" i="2"/>
  <c r="DI526" i="2"/>
  <c r="DH526" i="2"/>
  <c r="DG526" i="2"/>
  <c r="DI525" i="2"/>
  <c r="DH525" i="2"/>
  <c r="DG525" i="2"/>
  <c r="DI524" i="2"/>
  <c r="DH524" i="2"/>
  <c r="DG524" i="2"/>
  <c r="DI523" i="2"/>
  <c r="DH523" i="2"/>
  <c r="DG523" i="2"/>
  <c r="DI522" i="2"/>
  <c r="DH522" i="2"/>
  <c r="DG522" i="2"/>
  <c r="DI521" i="2"/>
  <c r="DH521" i="2"/>
  <c r="DG521" i="2"/>
  <c r="DI520" i="2"/>
  <c r="DH520" i="2"/>
  <c r="DG520" i="2"/>
  <c r="DI519" i="2"/>
  <c r="DH519" i="2"/>
  <c r="DG519" i="2"/>
  <c r="DI518" i="2"/>
  <c r="DH518" i="2"/>
  <c r="DG518" i="2"/>
  <c r="DI517" i="2"/>
  <c r="DH517" i="2"/>
  <c r="DG517" i="2"/>
  <c r="DI516" i="2"/>
  <c r="DH516" i="2"/>
  <c r="DG516" i="2"/>
  <c r="DI515" i="2"/>
  <c r="DH515" i="2"/>
  <c r="DG515" i="2"/>
  <c r="DI514" i="2"/>
  <c r="DH514" i="2"/>
  <c r="DG514" i="2"/>
  <c r="DI513" i="2"/>
  <c r="DH513" i="2"/>
  <c r="DG513" i="2"/>
  <c r="DI512" i="2"/>
  <c r="DH512" i="2"/>
  <c r="DG512" i="2"/>
  <c r="DI511" i="2"/>
  <c r="DH511" i="2"/>
  <c r="DG511" i="2"/>
  <c r="DI510" i="2"/>
  <c r="DH510" i="2"/>
  <c r="DG510" i="2"/>
  <c r="DI509" i="2"/>
  <c r="DH509" i="2"/>
  <c r="DG509" i="2"/>
  <c r="DI508" i="2"/>
  <c r="DH508" i="2"/>
  <c r="DG508" i="2"/>
  <c r="DI507" i="2"/>
  <c r="DH507" i="2"/>
  <c r="DG507" i="2"/>
  <c r="DI506" i="2"/>
  <c r="DH506" i="2"/>
  <c r="DG506" i="2"/>
  <c r="DI505" i="2"/>
  <c r="DH505" i="2"/>
  <c r="DG505" i="2"/>
  <c r="DI504" i="2"/>
  <c r="DH504" i="2"/>
  <c r="DG504" i="2"/>
  <c r="DI503" i="2"/>
  <c r="DH503" i="2"/>
  <c r="DG503" i="2"/>
  <c r="DI502" i="2"/>
  <c r="DH502" i="2"/>
  <c r="DG502" i="2"/>
  <c r="DI501" i="2"/>
  <c r="DH501" i="2"/>
  <c r="DG501" i="2"/>
  <c r="DI500" i="2"/>
  <c r="DH500" i="2"/>
  <c r="DG500" i="2"/>
  <c r="DI499" i="2"/>
  <c r="DH499" i="2"/>
  <c r="DG499" i="2"/>
  <c r="DI498" i="2"/>
  <c r="DH498" i="2"/>
  <c r="DG498" i="2"/>
  <c r="DI497" i="2"/>
  <c r="DH497" i="2"/>
  <c r="DG497" i="2"/>
  <c r="DI496" i="2"/>
  <c r="DH496" i="2"/>
  <c r="DG496" i="2"/>
  <c r="DI495" i="2"/>
  <c r="DH495" i="2"/>
  <c r="DG495" i="2"/>
  <c r="DI494" i="2"/>
  <c r="DH494" i="2"/>
  <c r="DG494" i="2"/>
  <c r="DI493" i="2"/>
  <c r="DH493" i="2"/>
  <c r="DG493" i="2"/>
  <c r="DI492" i="2"/>
  <c r="DH492" i="2"/>
  <c r="DG492" i="2"/>
  <c r="DI491" i="2"/>
  <c r="DH491" i="2"/>
  <c r="DG491" i="2"/>
  <c r="DI490" i="2"/>
  <c r="DH490" i="2"/>
  <c r="DG490" i="2"/>
  <c r="DI489" i="2"/>
  <c r="DH489" i="2"/>
  <c r="DG489" i="2"/>
  <c r="DI488" i="2"/>
  <c r="DH488" i="2"/>
  <c r="DG488" i="2"/>
  <c r="DI487" i="2"/>
  <c r="DH487" i="2"/>
  <c r="DG487" i="2"/>
  <c r="DI486" i="2"/>
  <c r="DH486" i="2"/>
  <c r="DG486" i="2"/>
  <c r="DI485" i="2"/>
  <c r="DH485" i="2"/>
  <c r="DG485" i="2"/>
  <c r="DI484" i="2"/>
  <c r="DH484" i="2"/>
  <c r="DG484" i="2"/>
  <c r="DI483" i="2"/>
  <c r="DH483" i="2"/>
  <c r="DG483" i="2"/>
  <c r="DI482" i="2"/>
  <c r="DH482" i="2"/>
  <c r="DG482" i="2"/>
  <c r="DI481" i="2"/>
  <c r="DH481" i="2"/>
  <c r="DG481" i="2"/>
  <c r="DI480" i="2"/>
  <c r="DH480" i="2"/>
  <c r="DG480" i="2"/>
  <c r="DI479" i="2"/>
  <c r="DH479" i="2"/>
  <c r="DG479" i="2"/>
  <c r="DI478" i="2"/>
  <c r="DH478" i="2"/>
  <c r="DG478" i="2"/>
  <c r="DI477" i="2"/>
  <c r="DH477" i="2"/>
  <c r="DG477" i="2"/>
  <c r="DI476" i="2"/>
  <c r="DH476" i="2"/>
  <c r="DG476" i="2"/>
  <c r="DI475" i="2"/>
  <c r="DH475" i="2"/>
  <c r="DG475" i="2"/>
  <c r="DI474" i="2"/>
  <c r="DH474" i="2"/>
  <c r="DG474" i="2"/>
  <c r="DI473" i="2"/>
  <c r="DH473" i="2"/>
  <c r="DG473" i="2"/>
  <c r="DI472" i="2"/>
  <c r="DH472" i="2"/>
  <c r="DG472" i="2"/>
  <c r="DI471" i="2"/>
  <c r="DH471" i="2"/>
  <c r="DG471" i="2"/>
  <c r="DI470" i="2"/>
  <c r="DH470" i="2"/>
  <c r="DG470" i="2"/>
  <c r="DI469" i="2"/>
  <c r="DH469" i="2"/>
  <c r="DG469" i="2"/>
  <c r="DI468" i="2"/>
  <c r="DH468" i="2"/>
  <c r="DG468" i="2"/>
  <c r="DI467" i="2"/>
  <c r="DH467" i="2"/>
  <c r="DG467" i="2"/>
  <c r="DI466" i="2"/>
  <c r="DH466" i="2"/>
  <c r="DG466" i="2"/>
  <c r="DI465" i="2"/>
  <c r="DH465" i="2"/>
  <c r="DG465" i="2"/>
  <c r="DI464" i="2"/>
  <c r="DH464" i="2"/>
  <c r="DG464" i="2"/>
  <c r="DI463" i="2"/>
  <c r="DH463" i="2"/>
  <c r="DG463" i="2"/>
  <c r="DI462" i="2"/>
  <c r="DH462" i="2"/>
  <c r="DG462" i="2"/>
  <c r="DI461" i="2"/>
  <c r="DH461" i="2"/>
  <c r="DG461" i="2"/>
  <c r="DI460" i="2"/>
  <c r="DH460" i="2"/>
  <c r="DG460" i="2"/>
  <c r="DI459" i="2"/>
  <c r="DH459" i="2"/>
  <c r="DG459" i="2"/>
  <c r="DI458" i="2"/>
  <c r="DH458" i="2"/>
  <c r="DG458" i="2"/>
  <c r="DI457" i="2"/>
  <c r="DH457" i="2"/>
  <c r="DG457" i="2"/>
  <c r="DI456" i="2"/>
  <c r="DH456" i="2"/>
  <c r="DG456" i="2"/>
  <c r="DI455" i="2"/>
  <c r="DH455" i="2"/>
  <c r="DG455" i="2"/>
  <c r="DI454" i="2"/>
  <c r="DH454" i="2"/>
  <c r="DG454" i="2"/>
  <c r="DI453" i="2"/>
  <c r="DH453" i="2"/>
  <c r="DG453" i="2"/>
  <c r="DI452" i="2"/>
  <c r="DH452" i="2"/>
  <c r="DG452" i="2"/>
  <c r="DI451" i="2"/>
  <c r="DH451" i="2"/>
  <c r="DG451" i="2"/>
  <c r="DI450" i="2"/>
  <c r="DH450" i="2"/>
  <c r="DG450" i="2"/>
  <c r="DI449" i="2"/>
  <c r="DH449" i="2"/>
  <c r="DG449" i="2"/>
  <c r="DI448" i="2"/>
  <c r="DH448" i="2"/>
  <c r="DG448" i="2"/>
  <c r="DI447" i="2"/>
  <c r="DH447" i="2"/>
  <c r="DG447" i="2"/>
  <c r="DI446" i="2"/>
  <c r="DH446" i="2"/>
  <c r="DG446" i="2"/>
  <c r="DI445" i="2"/>
  <c r="DH445" i="2"/>
  <c r="DG445" i="2"/>
  <c r="DI444" i="2"/>
  <c r="DH444" i="2"/>
  <c r="DG444" i="2"/>
  <c r="DI443" i="2"/>
  <c r="DH443" i="2"/>
  <c r="DG443" i="2"/>
  <c r="DI442" i="2"/>
  <c r="DH442" i="2"/>
  <c r="DG442" i="2"/>
  <c r="DI441" i="2"/>
  <c r="DH441" i="2"/>
  <c r="DG441" i="2"/>
  <c r="DI440" i="2"/>
  <c r="DH440" i="2"/>
  <c r="DG440" i="2"/>
  <c r="DI439" i="2"/>
  <c r="DH439" i="2"/>
  <c r="DG439" i="2"/>
  <c r="DI438" i="2"/>
  <c r="DH438" i="2"/>
  <c r="DG438" i="2"/>
  <c r="DI437" i="2"/>
  <c r="DH437" i="2"/>
  <c r="DG437" i="2"/>
  <c r="DI436" i="2"/>
  <c r="DH436" i="2"/>
  <c r="DG436" i="2"/>
  <c r="DI435" i="2"/>
  <c r="DH435" i="2"/>
  <c r="DG435" i="2"/>
  <c r="DI434" i="2"/>
  <c r="DH434" i="2"/>
  <c r="DG434" i="2"/>
  <c r="DI433" i="2"/>
  <c r="DH433" i="2"/>
  <c r="DG433" i="2"/>
  <c r="DI432" i="2"/>
  <c r="DH432" i="2"/>
  <c r="DG432" i="2"/>
  <c r="DI431" i="2"/>
  <c r="DH431" i="2"/>
  <c r="DG431" i="2"/>
  <c r="DI430" i="2"/>
  <c r="DH430" i="2"/>
  <c r="DG430" i="2"/>
  <c r="DI429" i="2"/>
  <c r="DH429" i="2"/>
  <c r="DG429" i="2"/>
  <c r="DI428" i="2"/>
  <c r="DH428" i="2"/>
  <c r="DG428" i="2"/>
  <c r="DI427" i="2"/>
  <c r="DH427" i="2"/>
  <c r="DG427" i="2"/>
  <c r="DI426" i="2"/>
  <c r="DH426" i="2"/>
  <c r="DG426" i="2"/>
  <c r="DI425" i="2"/>
  <c r="DH425" i="2"/>
  <c r="DG425" i="2"/>
  <c r="DI424" i="2"/>
  <c r="DH424" i="2"/>
  <c r="DG424" i="2"/>
  <c r="DI423" i="2"/>
  <c r="DH423" i="2"/>
  <c r="DG423" i="2"/>
  <c r="DI422" i="2"/>
  <c r="DH422" i="2"/>
  <c r="DG422" i="2"/>
  <c r="DI421" i="2"/>
  <c r="DH421" i="2"/>
  <c r="DG421" i="2"/>
  <c r="DI420" i="2"/>
  <c r="DH420" i="2"/>
  <c r="DG420" i="2"/>
  <c r="DI419" i="2"/>
  <c r="DH419" i="2"/>
  <c r="DG419" i="2"/>
  <c r="DI418" i="2"/>
  <c r="DH418" i="2"/>
  <c r="DG418" i="2"/>
  <c r="DI417" i="2"/>
  <c r="DH417" i="2"/>
  <c r="DG417" i="2"/>
  <c r="DI416" i="2"/>
  <c r="DH416" i="2"/>
  <c r="DG416" i="2"/>
  <c r="DI415" i="2"/>
  <c r="DH415" i="2"/>
  <c r="DG415" i="2"/>
  <c r="DI414" i="2"/>
  <c r="DH414" i="2"/>
  <c r="DG414" i="2"/>
  <c r="DI413" i="2"/>
  <c r="DH413" i="2"/>
  <c r="DG413" i="2"/>
  <c r="DI412" i="2"/>
  <c r="DH412" i="2"/>
  <c r="DG412" i="2"/>
  <c r="DI411" i="2"/>
  <c r="DH411" i="2"/>
  <c r="DG411" i="2"/>
  <c r="DI410" i="2"/>
  <c r="DH410" i="2"/>
  <c r="DG410" i="2"/>
  <c r="DI409" i="2"/>
  <c r="DH409" i="2"/>
  <c r="DG409" i="2"/>
  <c r="DI408" i="2"/>
  <c r="DH408" i="2"/>
  <c r="DG408" i="2"/>
  <c r="DI407" i="2"/>
  <c r="DH407" i="2"/>
  <c r="DG407" i="2"/>
  <c r="DI406" i="2"/>
  <c r="DH406" i="2"/>
  <c r="DG406" i="2"/>
  <c r="DI405" i="2"/>
  <c r="DH405" i="2"/>
  <c r="DG405" i="2"/>
  <c r="DI404" i="2"/>
  <c r="DH404" i="2"/>
  <c r="DG404" i="2"/>
  <c r="DI403" i="2"/>
  <c r="DH403" i="2"/>
  <c r="DG403" i="2"/>
  <c r="DI402" i="2"/>
  <c r="DH402" i="2"/>
  <c r="DG402" i="2"/>
  <c r="DI401" i="2"/>
  <c r="DH401" i="2"/>
  <c r="DG401" i="2"/>
  <c r="DI400" i="2"/>
  <c r="DH400" i="2"/>
  <c r="DG400" i="2"/>
  <c r="DI399" i="2"/>
  <c r="DH399" i="2"/>
  <c r="DG399" i="2"/>
  <c r="DI398" i="2"/>
  <c r="DH398" i="2"/>
  <c r="DG398" i="2"/>
  <c r="DI397" i="2"/>
  <c r="DH397" i="2"/>
  <c r="DG397" i="2"/>
  <c r="DI396" i="2"/>
  <c r="DH396" i="2"/>
  <c r="DG396" i="2"/>
  <c r="DI395" i="2"/>
  <c r="DH395" i="2"/>
  <c r="DG395" i="2"/>
  <c r="DI394" i="2"/>
  <c r="DH394" i="2"/>
  <c r="DG394" i="2"/>
  <c r="DI393" i="2"/>
  <c r="DH393" i="2"/>
  <c r="DG393" i="2"/>
  <c r="DI392" i="2"/>
  <c r="DH392" i="2"/>
  <c r="DG392" i="2"/>
  <c r="DI391" i="2"/>
  <c r="DH391" i="2"/>
  <c r="DG391" i="2"/>
  <c r="DI390" i="2"/>
  <c r="DH390" i="2"/>
  <c r="DG390" i="2"/>
  <c r="DI389" i="2"/>
  <c r="DH389" i="2"/>
  <c r="DG389" i="2"/>
  <c r="DI388" i="2"/>
  <c r="DH388" i="2"/>
  <c r="DG388" i="2"/>
  <c r="DI387" i="2"/>
  <c r="DH387" i="2"/>
  <c r="DG387" i="2"/>
  <c r="DI386" i="2"/>
  <c r="DH386" i="2"/>
  <c r="DG386" i="2"/>
  <c r="DI385" i="2"/>
  <c r="DH385" i="2"/>
  <c r="DG385" i="2"/>
  <c r="DI384" i="2"/>
  <c r="DH384" i="2"/>
  <c r="DG384" i="2"/>
  <c r="DI383" i="2"/>
  <c r="DH383" i="2"/>
  <c r="DG383" i="2"/>
  <c r="DI382" i="2"/>
  <c r="DH382" i="2"/>
  <c r="DG382" i="2"/>
  <c r="DI381" i="2"/>
  <c r="DH381" i="2"/>
  <c r="DG381" i="2"/>
  <c r="DI380" i="2"/>
  <c r="DH380" i="2"/>
  <c r="DG380" i="2"/>
  <c r="DI379" i="2"/>
  <c r="DH379" i="2"/>
  <c r="DG379" i="2"/>
  <c r="DI378" i="2"/>
  <c r="DH378" i="2"/>
  <c r="DG378" i="2"/>
  <c r="DI377" i="2"/>
  <c r="DH377" i="2"/>
  <c r="DG377" i="2"/>
  <c r="DI376" i="2"/>
  <c r="DH376" i="2"/>
  <c r="DG376" i="2"/>
  <c r="DI375" i="2"/>
  <c r="DH375" i="2"/>
  <c r="DG375" i="2"/>
  <c r="DI374" i="2"/>
  <c r="DH374" i="2"/>
  <c r="DG374" i="2"/>
  <c r="DI373" i="2"/>
  <c r="DH373" i="2"/>
  <c r="DG373" i="2"/>
  <c r="DI372" i="2"/>
  <c r="DH372" i="2"/>
  <c r="DG372" i="2"/>
  <c r="DI371" i="2"/>
  <c r="DH371" i="2"/>
  <c r="DG371" i="2"/>
  <c r="DI370" i="2"/>
  <c r="DH370" i="2"/>
  <c r="DG370" i="2"/>
  <c r="DI369" i="2"/>
  <c r="DH369" i="2"/>
  <c r="DG369" i="2"/>
  <c r="DI368" i="2"/>
  <c r="DH368" i="2"/>
  <c r="DG368" i="2"/>
  <c r="DI367" i="2"/>
  <c r="DH367" i="2"/>
  <c r="DG367" i="2"/>
  <c r="DI366" i="2"/>
  <c r="DH366" i="2"/>
  <c r="DG366" i="2"/>
  <c r="DI365" i="2"/>
  <c r="DH365" i="2"/>
  <c r="DG365" i="2"/>
  <c r="DI364" i="2"/>
  <c r="DH364" i="2"/>
  <c r="DG364" i="2"/>
  <c r="DI363" i="2"/>
  <c r="DH363" i="2"/>
  <c r="DG363" i="2"/>
  <c r="DI362" i="2"/>
  <c r="DH362" i="2"/>
  <c r="DG362" i="2"/>
  <c r="DI361" i="2"/>
  <c r="DH361" i="2"/>
  <c r="DG361" i="2"/>
  <c r="DI360" i="2"/>
  <c r="DH360" i="2"/>
  <c r="DG360" i="2"/>
  <c r="DI359" i="2"/>
  <c r="DH359" i="2"/>
  <c r="DG359" i="2"/>
  <c r="DI358" i="2"/>
  <c r="DH358" i="2"/>
  <c r="DG358" i="2"/>
  <c r="DI357" i="2"/>
  <c r="DH357" i="2"/>
  <c r="DG357" i="2"/>
  <c r="DI356" i="2"/>
  <c r="DH356" i="2"/>
  <c r="DG356" i="2"/>
  <c r="DI355" i="2"/>
  <c r="DH355" i="2"/>
  <c r="DG355" i="2"/>
  <c r="DI354" i="2"/>
  <c r="DH354" i="2"/>
  <c r="DG354" i="2"/>
  <c r="DI353" i="2"/>
  <c r="DH353" i="2"/>
  <c r="DG353" i="2"/>
  <c r="DI352" i="2"/>
  <c r="DH352" i="2"/>
  <c r="DG352" i="2"/>
  <c r="DI351" i="2"/>
  <c r="DH351" i="2"/>
  <c r="DG351" i="2"/>
  <c r="DI350" i="2"/>
  <c r="DH350" i="2"/>
  <c r="DG350" i="2"/>
  <c r="DI349" i="2"/>
  <c r="DH349" i="2"/>
  <c r="DG349" i="2"/>
  <c r="DI348" i="2"/>
  <c r="DH348" i="2"/>
  <c r="DG348" i="2"/>
  <c r="DI347" i="2"/>
  <c r="DH347" i="2"/>
  <c r="DG347" i="2"/>
  <c r="DI346" i="2"/>
  <c r="DH346" i="2"/>
  <c r="DG346" i="2"/>
  <c r="DI345" i="2"/>
  <c r="DH345" i="2"/>
  <c r="DG345" i="2"/>
  <c r="DI344" i="2"/>
  <c r="DH344" i="2"/>
  <c r="DG344" i="2"/>
  <c r="DI343" i="2"/>
  <c r="DH343" i="2"/>
  <c r="DG343" i="2"/>
  <c r="DI342" i="2"/>
  <c r="DH342" i="2"/>
  <c r="DG342" i="2"/>
  <c r="DI341" i="2"/>
  <c r="DH341" i="2"/>
  <c r="DG341" i="2"/>
  <c r="DI340" i="2"/>
  <c r="DH340" i="2"/>
  <c r="DG340" i="2"/>
  <c r="DI339" i="2"/>
  <c r="DH339" i="2"/>
  <c r="DG339" i="2"/>
  <c r="DI338" i="2"/>
  <c r="DH338" i="2"/>
  <c r="DG338" i="2"/>
  <c r="DI337" i="2"/>
  <c r="DH337" i="2"/>
  <c r="DG337" i="2"/>
  <c r="DI336" i="2"/>
  <c r="DH336" i="2"/>
  <c r="DG336" i="2"/>
  <c r="DI335" i="2"/>
  <c r="DH335" i="2"/>
  <c r="DG335" i="2"/>
  <c r="DI334" i="2"/>
  <c r="DH334" i="2"/>
  <c r="DG334" i="2"/>
  <c r="DI333" i="2"/>
  <c r="DH333" i="2"/>
  <c r="DG333" i="2"/>
  <c r="DI332" i="2"/>
  <c r="DH332" i="2"/>
  <c r="DG332" i="2"/>
  <c r="DI331" i="2"/>
  <c r="DH331" i="2"/>
  <c r="DG331" i="2"/>
  <c r="DI330" i="2"/>
  <c r="DH330" i="2"/>
  <c r="DG330" i="2"/>
  <c r="DI329" i="2"/>
  <c r="DH329" i="2"/>
  <c r="DG329" i="2"/>
  <c r="DI328" i="2"/>
  <c r="DH328" i="2"/>
  <c r="DG328" i="2"/>
  <c r="DI327" i="2"/>
  <c r="DH327" i="2"/>
  <c r="DG327" i="2"/>
  <c r="DI326" i="2"/>
  <c r="DH326" i="2"/>
  <c r="DG326" i="2"/>
  <c r="DI325" i="2"/>
  <c r="DH325" i="2"/>
  <c r="DG325" i="2"/>
  <c r="DI324" i="2"/>
  <c r="DH324" i="2"/>
  <c r="DG324" i="2"/>
  <c r="DI323" i="2"/>
  <c r="DH323" i="2"/>
  <c r="DG323" i="2"/>
  <c r="DI322" i="2"/>
  <c r="DH322" i="2"/>
  <c r="DG322" i="2"/>
  <c r="DI321" i="2"/>
  <c r="DH321" i="2"/>
  <c r="DG321" i="2"/>
  <c r="DI320" i="2"/>
  <c r="DH320" i="2"/>
  <c r="DG320" i="2"/>
  <c r="DI319" i="2"/>
  <c r="DH319" i="2"/>
  <c r="DG319" i="2"/>
  <c r="DI318" i="2"/>
  <c r="DH318" i="2"/>
  <c r="DG318" i="2"/>
  <c r="DI317" i="2"/>
  <c r="DH317" i="2"/>
  <c r="DG317" i="2"/>
  <c r="DI316" i="2"/>
  <c r="DH316" i="2"/>
  <c r="DG316" i="2"/>
  <c r="DI315" i="2"/>
  <c r="DH315" i="2"/>
  <c r="DG315" i="2"/>
  <c r="DI314" i="2"/>
  <c r="DH314" i="2"/>
  <c r="DG314" i="2"/>
  <c r="DI313" i="2"/>
  <c r="DH313" i="2"/>
  <c r="DG313" i="2"/>
  <c r="DI312" i="2"/>
  <c r="DH312" i="2"/>
  <c r="DG312" i="2"/>
  <c r="DI311" i="2"/>
  <c r="DH311" i="2"/>
  <c r="DG311" i="2"/>
  <c r="DI310" i="2"/>
  <c r="DH310" i="2"/>
  <c r="DG310" i="2"/>
  <c r="DI309" i="2"/>
  <c r="DH309" i="2"/>
  <c r="DG309" i="2"/>
  <c r="DI308" i="2"/>
  <c r="DH308" i="2"/>
  <c r="DG308" i="2"/>
  <c r="DI307" i="2"/>
  <c r="DH307" i="2"/>
  <c r="DG307" i="2"/>
  <c r="DI306" i="2"/>
  <c r="DH306" i="2"/>
  <c r="DG306" i="2"/>
  <c r="DI305" i="2"/>
  <c r="DH305" i="2"/>
  <c r="DG305" i="2"/>
  <c r="DI304" i="2"/>
  <c r="DH304" i="2"/>
  <c r="DG304" i="2"/>
  <c r="DI303" i="2"/>
  <c r="DH303" i="2"/>
  <c r="DG303" i="2"/>
  <c r="DI302" i="2"/>
  <c r="DH302" i="2"/>
  <c r="DG302" i="2"/>
  <c r="DI301" i="2"/>
  <c r="DH301" i="2"/>
  <c r="DG301" i="2"/>
  <c r="DI300" i="2"/>
  <c r="DH300" i="2"/>
  <c r="DG300" i="2"/>
  <c r="DI299" i="2"/>
  <c r="DH299" i="2"/>
  <c r="DG299" i="2"/>
  <c r="DI298" i="2"/>
  <c r="DH298" i="2"/>
  <c r="DG298" i="2"/>
  <c r="DI297" i="2"/>
  <c r="DH297" i="2"/>
  <c r="DG297" i="2"/>
  <c r="DI296" i="2"/>
  <c r="DH296" i="2"/>
  <c r="DG296" i="2"/>
  <c r="DI295" i="2"/>
  <c r="DH295" i="2"/>
  <c r="DG295" i="2"/>
  <c r="DI294" i="2"/>
  <c r="DH294" i="2"/>
  <c r="DG294" i="2"/>
  <c r="DI293" i="2"/>
  <c r="DH293" i="2"/>
  <c r="DG293" i="2"/>
  <c r="DI292" i="2"/>
  <c r="DH292" i="2"/>
  <c r="DG292" i="2"/>
  <c r="DI291" i="2"/>
  <c r="DH291" i="2"/>
  <c r="DG291" i="2"/>
  <c r="DI290" i="2"/>
  <c r="DH290" i="2"/>
  <c r="DG290" i="2"/>
  <c r="DI289" i="2"/>
  <c r="DH289" i="2"/>
  <c r="DG289" i="2"/>
  <c r="DI288" i="2"/>
  <c r="DH288" i="2"/>
  <c r="DG288" i="2"/>
  <c r="DI287" i="2"/>
  <c r="DH287" i="2"/>
  <c r="DG287" i="2"/>
  <c r="DI286" i="2"/>
  <c r="DH286" i="2"/>
  <c r="DG286" i="2"/>
  <c r="DI285" i="2"/>
  <c r="DH285" i="2"/>
  <c r="DG285" i="2"/>
  <c r="DI284" i="2"/>
  <c r="DH284" i="2"/>
  <c r="DG284" i="2"/>
  <c r="DI283" i="2"/>
  <c r="DH283" i="2"/>
  <c r="DG283" i="2"/>
  <c r="DI282" i="2"/>
  <c r="DH282" i="2"/>
  <c r="DG282" i="2"/>
  <c r="DI281" i="2"/>
  <c r="DH281" i="2"/>
  <c r="DG281" i="2"/>
  <c r="DI280" i="2"/>
  <c r="DH280" i="2"/>
  <c r="DG280" i="2"/>
  <c r="DI279" i="2"/>
  <c r="DH279" i="2"/>
  <c r="DG279" i="2"/>
  <c r="DI278" i="2"/>
  <c r="DH278" i="2"/>
  <c r="DG278" i="2"/>
  <c r="DI277" i="2"/>
  <c r="DH277" i="2"/>
  <c r="DG277" i="2"/>
  <c r="DI276" i="2"/>
  <c r="DH276" i="2"/>
  <c r="DG276" i="2"/>
  <c r="DI275" i="2"/>
  <c r="DH275" i="2"/>
  <c r="DG275" i="2"/>
  <c r="DI274" i="2"/>
  <c r="DH274" i="2"/>
  <c r="DG274" i="2"/>
  <c r="DI273" i="2"/>
  <c r="DH273" i="2"/>
  <c r="DG273" i="2"/>
  <c r="DI272" i="2"/>
  <c r="DH272" i="2"/>
  <c r="DG272" i="2"/>
  <c r="DI271" i="2"/>
  <c r="DH271" i="2"/>
  <c r="DG271" i="2"/>
  <c r="DI270" i="2"/>
  <c r="DH270" i="2"/>
  <c r="DG270" i="2"/>
  <c r="DI269" i="2"/>
  <c r="DH269" i="2"/>
  <c r="DG269" i="2"/>
  <c r="DI268" i="2"/>
  <c r="DH268" i="2"/>
  <c r="DG268" i="2"/>
  <c r="DI267" i="2"/>
  <c r="DH267" i="2"/>
  <c r="DG267" i="2"/>
  <c r="DI266" i="2"/>
  <c r="DH266" i="2"/>
  <c r="DG266" i="2"/>
  <c r="DI265" i="2"/>
  <c r="DH265" i="2"/>
  <c r="DG265" i="2"/>
  <c r="DI264" i="2"/>
  <c r="DH264" i="2"/>
  <c r="DG264" i="2"/>
  <c r="DI263" i="2"/>
  <c r="DH263" i="2"/>
  <c r="DG263" i="2"/>
  <c r="DI262" i="2"/>
  <c r="DH262" i="2"/>
  <c r="DG262" i="2"/>
  <c r="DI261" i="2"/>
  <c r="DH261" i="2"/>
  <c r="DG261" i="2"/>
  <c r="DI260" i="2"/>
  <c r="DH260" i="2"/>
  <c r="DG260" i="2"/>
  <c r="DI259" i="2"/>
  <c r="DH259" i="2"/>
  <c r="DG259" i="2"/>
  <c r="DI258" i="2"/>
  <c r="DH258" i="2"/>
  <c r="DG258" i="2"/>
  <c r="DI257" i="2"/>
  <c r="DH257" i="2"/>
  <c r="DG257" i="2"/>
  <c r="DI256" i="2"/>
  <c r="DH256" i="2"/>
  <c r="DG256" i="2"/>
  <c r="DI255" i="2"/>
  <c r="DH255" i="2"/>
  <c r="DG255" i="2"/>
  <c r="DI254" i="2"/>
  <c r="DH254" i="2"/>
  <c r="DG254" i="2"/>
  <c r="DI253" i="2"/>
  <c r="DH253" i="2"/>
  <c r="DG253" i="2"/>
  <c r="DI252" i="2"/>
  <c r="DH252" i="2"/>
  <c r="DG252" i="2"/>
  <c r="DI251" i="2"/>
  <c r="DH251" i="2"/>
  <c r="DG251" i="2"/>
  <c r="DI250" i="2"/>
  <c r="DH250" i="2"/>
  <c r="DG250" i="2"/>
  <c r="DI249" i="2"/>
  <c r="DH249" i="2"/>
  <c r="DG249" i="2"/>
  <c r="DI248" i="2"/>
  <c r="DH248" i="2"/>
  <c r="DG248" i="2"/>
  <c r="DI247" i="2"/>
  <c r="DH247" i="2"/>
  <c r="DG247" i="2"/>
  <c r="DI246" i="2"/>
  <c r="DH246" i="2"/>
  <c r="DG246" i="2"/>
  <c r="DI245" i="2"/>
  <c r="DH245" i="2"/>
  <c r="DG245" i="2"/>
  <c r="DI244" i="2"/>
  <c r="DH244" i="2"/>
  <c r="DG244" i="2"/>
  <c r="DI243" i="2"/>
  <c r="DH243" i="2"/>
  <c r="DG243" i="2"/>
  <c r="DI242" i="2"/>
  <c r="DH242" i="2"/>
  <c r="DG242" i="2"/>
  <c r="DI241" i="2"/>
  <c r="DH241" i="2"/>
  <c r="DG241" i="2"/>
  <c r="DI240" i="2"/>
  <c r="DH240" i="2"/>
  <c r="DG240" i="2"/>
  <c r="DI239" i="2"/>
  <c r="DH239" i="2"/>
  <c r="DG239" i="2"/>
  <c r="DI238" i="2"/>
  <c r="DH238" i="2"/>
  <c r="DG238" i="2"/>
  <c r="DI237" i="2"/>
  <c r="DH237" i="2"/>
  <c r="DG237" i="2"/>
  <c r="DI236" i="2"/>
  <c r="DH236" i="2"/>
  <c r="DG236" i="2"/>
  <c r="DI235" i="2"/>
  <c r="DH235" i="2"/>
  <c r="DG235" i="2"/>
  <c r="DI234" i="2"/>
  <c r="DH234" i="2"/>
  <c r="DG234" i="2"/>
  <c r="DI233" i="2"/>
  <c r="DH233" i="2"/>
  <c r="DG233" i="2"/>
  <c r="DI232" i="2"/>
  <c r="DH232" i="2"/>
  <c r="DG232" i="2"/>
  <c r="DI231" i="2"/>
  <c r="DH231" i="2"/>
  <c r="DG231" i="2"/>
  <c r="DI230" i="2"/>
  <c r="DH230" i="2"/>
  <c r="DG230" i="2"/>
  <c r="DI229" i="2"/>
  <c r="DH229" i="2"/>
  <c r="DG229" i="2"/>
  <c r="DI228" i="2"/>
  <c r="DH228" i="2"/>
  <c r="DG228" i="2"/>
  <c r="DI227" i="2"/>
  <c r="DH227" i="2"/>
  <c r="DG227" i="2"/>
  <c r="DI226" i="2"/>
  <c r="DH226" i="2"/>
  <c r="DG226" i="2"/>
  <c r="DI225" i="2"/>
  <c r="DH225" i="2"/>
  <c r="DG225" i="2"/>
  <c r="DI224" i="2"/>
  <c r="DH224" i="2"/>
  <c r="DG224" i="2"/>
  <c r="DI223" i="2"/>
  <c r="DH223" i="2"/>
  <c r="DG223" i="2"/>
  <c r="DI222" i="2"/>
  <c r="DH222" i="2"/>
  <c r="DG222" i="2"/>
  <c r="DI221" i="2"/>
  <c r="DH221" i="2"/>
  <c r="DG221" i="2"/>
  <c r="DI220" i="2"/>
  <c r="DH220" i="2"/>
  <c r="DG220" i="2"/>
  <c r="DI219" i="2"/>
  <c r="DH219" i="2"/>
  <c r="DG219" i="2"/>
  <c r="DI218" i="2"/>
  <c r="DH218" i="2"/>
  <c r="DG218" i="2"/>
  <c r="DI217" i="2"/>
  <c r="DH217" i="2"/>
  <c r="DG217" i="2"/>
  <c r="DI216" i="2"/>
  <c r="DH216" i="2"/>
  <c r="DG216" i="2"/>
  <c r="DI215" i="2"/>
  <c r="DH215" i="2"/>
  <c r="DG215" i="2"/>
  <c r="DI214" i="2"/>
  <c r="DH214" i="2"/>
  <c r="DG214" i="2"/>
  <c r="DI213" i="2"/>
  <c r="DH213" i="2"/>
  <c r="DG213" i="2"/>
  <c r="DI212" i="2"/>
  <c r="DH212" i="2"/>
  <c r="DG212" i="2"/>
  <c r="DI211" i="2"/>
  <c r="DH211" i="2"/>
  <c r="DG211" i="2"/>
  <c r="DI210" i="2"/>
  <c r="DH210" i="2"/>
  <c r="DG210" i="2"/>
  <c r="DI209" i="2"/>
  <c r="DH209" i="2"/>
  <c r="DG209" i="2"/>
  <c r="DI208" i="2"/>
  <c r="DH208" i="2"/>
  <c r="DG208" i="2"/>
  <c r="DI207" i="2"/>
  <c r="DH207" i="2"/>
  <c r="DG207" i="2"/>
  <c r="DI206" i="2"/>
  <c r="DH206" i="2"/>
  <c r="DG206" i="2"/>
  <c r="DI205" i="2"/>
  <c r="DH205" i="2"/>
  <c r="DG205" i="2"/>
  <c r="DI204" i="2"/>
  <c r="DH204" i="2"/>
  <c r="DG204" i="2"/>
  <c r="DI203" i="2"/>
  <c r="DH203" i="2"/>
  <c r="DG203" i="2"/>
  <c r="DI202" i="2"/>
  <c r="DH202" i="2"/>
  <c r="DG202" i="2"/>
  <c r="DI201" i="2"/>
  <c r="DH201" i="2"/>
  <c r="DG201" i="2"/>
  <c r="DI200" i="2"/>
  <c r="DH200" i="2"/>
  <c r="DG200" i="2"/>
  <c r="DI199" i="2"/>
  <c r="DH199" i="2"/>
  <c r="DG199" i="2"/>
  <c r="DI198" i="2"/>
  <c r="DH198" i="2"/>
  <c r="DG198" i="2"/>
  <c r="DI197" i="2"/>
  <c r="DH197" i="2"/>
  <c r="DG197" i="2"/>
  <c r="DI196" i="2"/>
  <c r="DH196" i="2"/>
  <c r="DG196" i="2"/>
  <c r="DI195" i="2"/>
  <c r="DH195" i="2"/>
  <c r="DG195" i="2"/>
  <c r="DI194" i="2"/>
  <c r="DH194" i="2"/>
  <c r="DG194" i="2"/>
  <c r="DI193" i="2"/>
  <c r="DH193" i="2"/>
  <c r="DG193" i="2"/>
  <c r="DI192" i="2"/>
  <c r="DH192" i="2"/>
  <c r="DG192" i="2"/>
  <c r="DI191" i="2"/>
  <c r="DH191" i="2"/>
  <c r="DG191" i="2"/>
  <c r="DI190" i="2"/>
  <c r="DH190" i="2"/>
  <c r="DG190" i="2"/>
  <c r="DI189" i="2"/>
  <c r="DH189" i="2"/>
  <c r="DG189" i="2"/>
  <c r="DI188" i="2"/>
  <c r="DH188" i="2"/>
  <c r="DG188" i="2"/>
  <c r="DI187" i="2"/>
  <c r="DH187" i="2"/>
  <c r="DG187" i="2"/>
  <c r="DI186" i="2"/>
  <c r="DH186" i="2"/>
  <c r="DG186" i="2"/>
  <c r="DI185" i="2"/>
  <c r="DH185" i="2"/>
  <c r="DG185" i="2"/>
  <c r="DI184" i="2"/>
  <c r="DH184" i="2"/>
  <c r="DG184" i="2"/>
  <c r="DI183" i="2"/>
  <c r="DH183" i="2"/>
  <c r="DG183" i="2"/>
  <c r="DI182" i="2"/>
  <c r="DH182" i="2"/>
  <c r="DG182" i="2"/>
  <c r="DI181" i="2"/>
  <c r="DH181" i="2"/>
  <c r="DG181" i="2"/>
  <c r="DI180" i="2"/>
  <c r="DH180" i="2"/>
  <c r="DG180" i="2"/>
  <c r="DI179" i="2"/>
  <c r="DH179" i="2"/>
  <c r="DG179" i="2"/>
  <c r="DI178" i="2"/>
  <c r="DH178" i="2"/>
  <c r="DG178" i="2"/>
  <c r="DI177" i="2"/>
  <c r="DH177" i="2"/>
  <c r="DG177" i="2"/>
  <c r="DI176" i="2"/>
  <c r="DH176" i="2"/>
  <c r="DG176" i="2"/>
  <c r="DI175" i="2"/>
  <c r="DH175" i="2"/>
  <c r="DG175" i="2"/>
  <c r="DI174" i="2"/>
  <c r="DH174" i="2"/>
  <c r="DG174" i="2"/>
  <c r="DI173" i="2"/>
  <c r="DH173" i="2"/>
  <c r="DG173" i="2"/>
  <c r="DI172" i="2"/>
  <c r="DH172" i="2"/>
  <c r="DG172" i="2"/>
  <c r="DI171" i="2"/>
  <c r="DH171" i="2"/>
  <c r="DG171" i="2"/>
  <c r="DI170" i="2"/>
  <c r="DH170" i="2"/>
  <c r="DG170" i="2"/>
  <c r="DI169" i="2"/>
  <c r="DH169" i="2"/>
  <c r="DG169" i="2"/>
  <c r="DI168" i="2"/>
  <c r="DH168" i="2"/>
  <c r="DG168" i="2"/>
  <c r="DI167" i="2"/>
  <c r="DH167" i="2"/>
  <c r="DG167" i="2"/>
  <c r="DI166" i="2"/>
  <c r="DH166" i="2"/>
  <c r="DG166" i="2"/>
  <c r="DI165" i="2"/>
  <c r="DH165" i="2"/>
  <c r="DG165" i="2"/>
  <c r="DI164" i="2"/>
  <c r="DH164" i="2"/>
  <c r="DG164" i="2"/>
  <c r="DI163" i="2"/>
  <c r="DH163" i="2"/>
  <c r="DG163" i="2"/>
  <c r="DI162" i="2"/>
  <c r="DH162" i="2"/>
  <c r="DG162" i="2"/>
  <c r="DI161" i="2"/>
  <c r="DH161" i="2"/>
  <c r="DG161" i="2"/>
  <c r="DI160" i="2"/>
  <c r="DH160" i="2"/>
  <c r="DG160" i="2"/>
  <c r="DI159" i="2"/>
  <c r="DH159" i="2"/>
  <c r="DG159" i="2"/>
  <c r="DI158" i="2"/>
  <c r="DH158" i="2"/>
  <c r="DG158" i="2"/>
  <c r="DI157" i="2"/>
  <c r="DH157" i="2"/>
  <c r="DG157" i="2"/>
  <c r="DI156" i="2"/>
  <c r="DH156" i="2"/>
  <c r="DG156" i="2"/>
  <c r="DI155" i="2"/>
  <c r="DH155" i="2"/>
  <c r="DG155" i="2"/>
  <c r="DI154" i="2"/>
  <c r="DH154" i="2"/>
  <c r="DG154" i="2"/>
  <c r="DI153" i="2"/>
  <c r="DH153" i="2"/>
  <c r="DG153" i="2"/>
  <c r="DI152" i="2"/>
  <c r="DH152" i="2"/>
  <c r="DG152" i="2"/>
  <c r="DI151" i="2"/>
  <c r="DH151" i="2"/>
  <c r="DG151" i="2"/>
  <c r="DI150" i="2"/>
  <c r="DH150" i="2"/>
  <c r="DG150" i="2"/>
  <c r="DI149" i="2"/>
  <c r="DH149" i="2"/>
  <c r="DG149" i="2"/>
  <c r="DI148" i="2"/>
  <c r="DH148" i="2"/>
  <c r="DG148" i="2"/>
  <c r="DI147" i="2"/>
  <c r="DH147" i="2"/>
  <c r="DG147" i="2"/>
  <c r="DI146" i="2"/>
  <c r="DH146" i="2"/>
  <c r="DG146" i="2"/>
  <c r="DI145" i="2"/>
  <c r="DH145" i="2"/>
  <c r="DG145" i="2"/>
  <c r="DI144" i="2"/>
  <c r="DH144" i="2"/>
  <c r="DG144" i="2"/>
  <c r="DI143" i="2"/>
  <c r="DH143" i="2"/>
  <c r="DG143" i="2"/>
  <c r="DI142" i="2"/>
  <c r="DH142" i="2"/>
  <c r="DG142" i="2"/>
  <c r="DI141" i="2"/>
  <c r="DH141" i="2"/>
  <c r="DG141" i="2"/>
  <c r="DI140" i="2"/>
  <c r="DH140" i="2"/>
  <c r="DG140" i="2"/>
  <c r="DI139" i="2"/>
  <c r="DH139" i="2"/>
  <c r="DG139" i="2"/>
  <c r="DI138" i="2"/>
  <c r="DH138" i="2"/>
  <c r="DG138" i="2"/>
  <c r="DI137" i="2"/>
  <c r="DH137" i="2"/>
  <c r="DG137" i="2"/>
  <c r="DI136" i="2"/>
  <c r="DH136" i="2"/>
  <c r="DG136" i="2"/>
  <c r="DI135" i="2"/>
  <c r="DH135" i="2"/>
  <c r="DG135" i="2"/>
  <c r="DI134" i="2"/>
  <c r="DH134" i="2"/>
  <c r="DG134" i="2"/>
  <c r="DI133" i="2"/>
  <c r="DH133" i="2"/>
  <c r="DG133" i="2"/>
  <c r="DI132" i="2"/>
  <c r="DH132" i="2"/>
  <c r="DG132" i="2"/>
  <c r="DI131" i="2"/>
  <c r="DH131" i="2"/>
  <c r="DG131" i="2"/>
  <c r="DI130" i="2"/>
  <c r="DH130" i="2"/>
  <c r="DG130" i="2"/>
  <c r="DI129" i="2"/>
  <c r="DH129" i="2"/>
  <c r="DG129" i="2"/>
  <c r="DI128" i="2"/>
  <c r="DH128" i="2"/>
  <c r="DG128" i="2"/>
  <c r="DI127" i="2"/>
  <c r="DH127" i="2"/>
  <c r="DG127" i="2"/>
  <c r="DI126" i="2"/>
  <c r="DH126" i="2"/>
  <c r="DG126" i="2"/>
  <c r="DI125" i="2"/>
  <c r="DH125" i="2"/>
  <c r="DG125" i="2"/>
  <c r="DI124" i="2"/>
  <c r="DH124" i="2"/>
  <c r="DG124" i="2"/>
  <c r="DI123" i="2"/>
  <c r="DH123" i="2"/>
  <c r="DG123" i="2"/>
  <c r="DI122" i="2"/>
  <c r="DH122" i="2"/>
  <c r="DG122" i="2"/>
  <c r="DI121" i="2"/>
  <c r="DH121" i="2"/>
  <c r="DG121" i="2"/>
  <c r="DI120" i="2"/>
  <c r="DH120" i="2"/>
  <c r="DG120" i="2"/>
  <c r="DI119" i="2"/>
  <c r="DH119" i="2"/>
  <c r="DG119" i="2"/>
  <c r="DI118" i="2"/>
  <c r="DH118" i="2"/>
  <c r="DG118" i="2"/>
  <c r="DI117" i="2"/>
  <c r="DH117" i="2"/>
  <c r="DG117" i="2"/>
  <c r="DI116" i="2"/>
  <c r="DH116" i="2"/>
  <c r="DG116" i="2"/>
  <c r="DI115" i="2"/>
  <c r="DH115" i="2"/>
  <c r="DG115" i="2"/>
  <c r="DI114" i="2"/>
  <c r="DH114" i="2"/>
  <c r="DG114" i="2"/>
  <c r="DI113" i="2"/>
  <c r="DH113" i="2"/>
  <c r="DG113" i="2"/>
  <c r="DI112" i="2"/>
  <c r="DH112" i="2"/>
  <c r="DG112" i="2"/>
  <c r="DI111" i="2"/>
  <c r="DH111" i="2"/>
  <c r="DG111" i="2"/>
  <c r="DI110" i="2"/>
  <c r="DH110" i="2"/>
  <c r="DG110" i="2"/>
  <c r="DI109" i="2"/>
  <c r="DH109" i="2"/>
  <c r="DG109" i="2"/>
  <c r="DI108" i="2"/>
  <c r="DH108" i="2"/>
  <c r="DG108" i="2"/>
  <c r="DI107" i="2"/>
  <c r="DH107" i="2"/>
  <c r="DG107" i="2"/>
  <c r="DI106" i="2"/>
  <c r="DH106" i="2"/>
  <c r="DG106" i="2"/>
  <c r="DI105" i="2"/>
  <c r="DH105" i="2"/>
  <c r="DG105" i="2"/>
  <c r="DI104" i="2"/>
  <c r="DH104" i="2"/>
  <c r="DG104" i="2"/>
  <c r="DI103" i="2"/>
  <c r="DH103" i="2"/>
  <c r="DG103" i="2"/>
  <c r="DI102" i="2"/>
  <c r="DH102" i="2"/>
  <c r="DG102" i="2"/>
  <c r="DI101" i="2"/>
  <c r="DH101" i="2"/>
  <c r="DG101" i="2"/>
  <c r="DI100" i="2"/>
  <c r="DH100" i="2"/>
  <c r="DG100" i="2"/>
  <c r="DI99" i="2"/>
  <c r="DH99" i="2"/>
  <c r="DG99" i="2"/>
  <c r="DI98" i="2"/>
  <c r="DH98" i="2"/>
  <c r="DG98" i="2"/>
  <c r="DI97" i="2"/>
  <c r="DH97" i="2"/>
  <c r="DG97" i="2"/>
  <c r="DI96" i="2"/>
  <c r="DH96" i="2"/>
  <c r="DG96" i="2"/>
  <c r="DI95" i="2"/>
  <c r="DH95" i="2"/>
  <c r="DG95" i="2"/>
  <c r="DI94" i="2"/>
  <c r="DH94" i="2"/>
  <c r="DG94" i="2"/>
  <c r="DI93" i="2"/>
  <c r="DH93" i="2"/>
  <c r="DG93" i="2"/>
  <c r="DI92" i="2"/>
  <c r="DH92" i="2"/>
  <c r="DG92" i="2"/>
  <c r="DI91" i="2"/>
  <c r="DH91" i="2"/>
  <c r="DG91" i="2"/>
  <c r="DI90" i="2"/>
  <c r="DH90" i="2"/>
  <c r="DG90" i="2"/>
  <c r="DI89" i="2"/>
  <c r="DH89" i="2"/>
  <c r="DG89" i="2"/>
  <c r="DI88" i="2"/>
  <c r="DH88" i="2"/>
  <c r="DG88" i="2"/>
  <c r="DI87" i="2"/>
  <c r="DH87" i="2"/>
  <c r="DG87" i="2"/>
  <c r="DI86" i="2"/>
  <c r="DH86" i="2"/>
  <c r="DG86" i="2"/>
  <c r="DI85" i="2"/>
  <c r="DH85" i="2"/>
  <c r="DG85" i="2"/>
  <c r="DI84" i="2"/>
  <c r="DH84" i="2"/>
  <c r="DG84" i="2"/>
  <c r="DI83" i="2"/>
  <c r="DH83" i="2"/>
  <c r="DG83" i="2"/>
  <c r="DI82" i="2"/>
  <c r="DH82" i="2"/>
  <c r="DG82" i="2"/>
  <c r="DI81" i="2"/>
  <c r="DH81" i="2"/>
  <c r="DG81" i="2"/>
  <c r="DI80" i="2"/>
  <c r="DH80" i="2"/>
  <c r="DG80" i="2"/>
  <c r="DI79" i="2"/>
  <c r="DH79" i="2"/>
  <c r="DG79" i="2"/>
  <c r="DI78" i="2"/>
  <c r="DH78" i="2"/>
  <c r="DG78" i="2"/>
  <c r="DI77" i="2"/>
  <c r="DH77" i="2"/>
  <c r="DG77" i="2"/>
  <c r="DI76" i="2"/>
  <c r="DH76" i="2"/>
  <c r="DG76" i="2"/>
  <c r="DI75" i="2"/>
  <c r="DH75" i="2"/>
  <c r="DG75" i="2"/>
  <c r="DI74" i="2"/>
  <c r="DH74" i="2"/>
  <c r="DG74" i="2"/>
  <c r="DI73" i="2"/>
  <c r="DH73" i="2"/>
  <c r="DG73" i="2"/>
  <c r="DI72" i="2"/>
  <c r="DH72" i="2"/>
  <c r="DG72" i="2"/>
  <c r="DI71" i="2"/>
  <c r="DH71" i="2"/>
  <c r="DG71" i="2"/>
  <c r="DI70" i="2"/>
  <c r="DH70" i="2"/>
  <c r="DG70" i="2"/>
  <c r="DI69" i="2"/>
  <c r="DH69" i="2"/>
  <c r="DG69" i="2"/>
  <c r="DI68" i="2"/>
  <c r="DH68" i="2"/>
  <c r="DG68" i="2"/>
  <c r="DI67" i="2"/>
  <c r="DH67" i="2"/>
  <c r="DG67" i="2"/>
  <c r="DI66" i="2"/>
  <c r="DH66" i="2"/>
  <c r="DG66" i="2"/>
  <c r="DI65" i="2"/>
  <c r="DH65" i="2"/>
  <c r="DG65" i="2"/>
  <c r="DI64" i="2"/>
  <c r="DH64" i="2"/>
  <c r="DG64" i="2"/>
  <c r="DI63" i="2"/>
  <c r="DH63" i="2"/>
  <c r="DG63" i="2"/>
  <c r="DI62" i="2"/>
  <c r="DH62" i="2"/>
  <c r="DG62" i="2"/>
  <c r="DI61" i="2"/>
  <c r="DH61" i="2"/>
  <c r="DG61" i="2"/>
  <c r="DI60" i="2"/>
  <c r="DH60" i="2"/>
  <c r="DG60" i="2"/>
  <c r="DI59" i="2"/>
  <c r="DH59" i="2"/>
  <c r="DG59" i="2"/>
  <c r="DI58" i="2"/>
  <c r="DH58" i="2"/>
  <c r="DG58" i="2"/>
  <c r="DI57" i="2"/>
  <c r="DH57" i="2"/>
  <c r="DG57" i="2"/>
  <c r="DI56" i="2"/>
  <c r="DH56" i="2"/>
  <c r="DG56" i="2"/>
  <c r="DI55" i="2"/>
  <c r="DH55" i="2"/>
  <c r="DG55" i="2"/>
  <c r="DI54" i="2"/>
  <c r="DH54" i="2"/>
  <c r="DG54" i="2"/>
  <c r="DI53" i="2"/>
  <c r="DH53" i="2"/>
  <c r="DG53" i="2"/>
  <c r="DI52" i="2"/>
  <c r="DH52" i="2"/>
  <c r="DG52" i="2"/>
  <c r="DI51" i="2"/>
  <c r="DH51" i="2"/>
  <c r="DG51" i="2"/>
  <c r="DI50" i="2"/>
  <c r="DH50" i="2"/>
  <c r="DG50" i="2"/>
  <c r="DI49" i="2"/>
  <c r="DH49" i="2"/>
  <c r="DG49" i="2"/>
  <c r="DI48" i="2"/>
  <c r="DH48" i="2"/>
  <c r="DG48" i="2"/>
  <c r="DI47" i="2"/>
  <c r="DH47" i="2"/>
  <c r="DG47" i="2"/>
  <c r="DI46" i="2"/>
  <c r="DH46" i="2"/>
  <c r="DG46" i="2"/>
  <c r="DI45" i="2"/>
  <c r="DH45" i="2"/>
  <c r="DG45" i="2"/>
  <c r="DI44" i="2"/>
  <c r="DH44" i="2"/>
  <c r="DG44" i="2"/>
  <c r="DI43" i="2"/>
  <c r="DH43" i="2"/>
  <c r="DG43" i="2"/>
  <c r="DI42" i="2"/>
  <c r="DH42" i="2"/>
  <c r="DG42" i="2"/>
  <c r="DI41" i="2"/>
  <c r="DH41" i="2"/>
  <c r="DG41" i="2"/>
  <c r="DI40" i="2"/>
  <c r="DH40" i="2"/>
  <c r="DG40" i="2"/>
  <c r="DI39" i="2"/>
  <c r="DH39" i="2"/>
  <c r="DG39" i="2"/>
  <c r="DI38" i="2"/>
  <c r="DH38" i="2"/>
  <c r="DG38" i="2"/>
  <c r="DI37" i="2"/>
  <c r="DH37" i="2"/>
  <c r="DG37" i="2"/>
  <c r="DI36" i="2"/>
  <c r="DH36" i="2"/>
  <c r="DG36" i="2"/>
  <c r="DI35" i="2"/>
  <c r="DH35" i="2"/>
  <c r="DG35" i="2"/>
  <c r="DI34" i="2"/>
  <c r="DH34" i="2"/>
  <c r="DG34" i="2"/>
  <c r="DI33" i="2"/>
  <c r="DH33" i="2"/>
  <c r="DG33" i="2"/>
  <c r="DI32" i="2"/>
  <c r="DH32" i="2"/>
  <c r="DG32" i="2"/>
  <c r="DI31" i="2"/>
  <c r="DH31" i="2"/>
  <c r="DG31" i="2"/>
  <c r="DI30" i="2"/>
  <c r="DH30" i="2"/>
  <c r="DG30" i="2"/>
  <c r="DI29" i="2"/>
  <c r="DH29" i="2"/>
  <c r="DG29" i="2"/>
  <c r="DI28" i="2"/>
  <c r="DH28" i="2"/>
  <c r="DG28" i="2"/>
  <c r="DI27" i="2"/>
  <c r="DH27" i="2"/>
  <c r="DG27" i="2"/>
  <c r="DI26" i="2"/>
  <c r="DH26" i="2"/>
  <c r="DG26" i="2"/>
  <c r="DI25" i="2"/>
  <c r="DH25" i="2"/>
  <c r="DG25" i="2"/>
  <c r="DI24" i="2"/>
  <c r="DH24" i="2"/>
  <c r="DG24" i="2"/>
  <c r="DI23" i="2"/>
  <c r="DH23" i="2"/>
  <c r="DG23" i="2"/>
  <c r="DI22" i="2"/>
  <c r="DH22" i="2"/>
  <c r="DG22" i="2"/>
  <c r="DI21" i="2"/>
  <c r="DH21" i="2"/>
  <c r="DG21" i="2"/>
  <c r="DI20" i="2"/>
  <c r="DH20" i="2"/>
  <c r="DG20" i="2"/>
  <c r="DI19" i="2"/>
  <c r="DH19" i="2"/>
  <c r="DG19" i="2"/>
  <c r="DI18" i="2"/>
  <c r="DH18" i="2"/>
  <c r="DG18" i="2"/>
  <c r="DI17" i="2"/>
  <c r="DH17" i="2"/>
  <c r="DG17" i="2"/>
  <c r="DI16" i="2"/>
  <c r="DH16" i="2"/>
  <c r="DG16" i="2"/>
  <c r="DI15" i="2"/>
  <c r="DH15" i="2"/>
  <c r="DG15" i="2"/>
  <c r="DI14" i="2"/>
  <c r="DH14" i="2"/>
  <c r="DG14" i="2"/>
  <c r="DI13" i="2"/>
  <c r="DH13" i="2"/>
  <c r="DG13" i="2"/>
  <c r="DI12" i="2"/>
  <c r="DH12" i="2"/>
  <c r="DG12" i="2"/>
  <c r="DI11" i="2"/>
  <c r="DH11" i="2"/>
  <c r="DG11" i="2"/>
  <c r="DI10" i="2"/>
  <c r="DH10" i="2"/>
  <c r="DG10" i="2"/>
  <c r="DI9" i="2"/>
  <c r="DH9" i="2"/>
  <c r="DG9" i="2"/>
  <c r="DI8" i="2"/>
  <c r="DH8" i="2"/>
  <c r="DG8" i="2"/>
  <c r="DI7" i="2"/>
  <c r="DH7" i="2"/>
  <c r="DG7" i="2"/>
  <c r="DI6" i="2"/>
  <c r="DH6" i="2"/>
  <c r="DG6" i="2"/>
  <c r="DI5" i="2"/>
  <c r="DH5" i="2"/>
  <c r="DG5" i="2"/>
  <c r="DI4" i="2"/>
  <c r="DH4" i="2"/>
  <c r="DG4" i="2"/>
  <c r="DI3" i="2"/>
  <c r="DH3" i="2"/>
  <c r="DG3" i="2"/>
  <c r="DI2" i="2"/>
  <c r="DH2" i="2"/>
  <c r="DG2" i="2"/>
  <c r="DC920" i="2"/>
  <c r="DB920" i="2"/>
  <c r="DA920" i="2"/>
  <c r="DC919" i="2"/>
  <c r="DB919" i="2"/>
  <c r="DA919" i="2"/>
  <c r="DC918" i="2"/>
  <c r="DB918" i="2"/>
  <c r="DA918" i="2"/>
  <c r="DC917" i="2"/>
  <c r="DB917" i="2"/>
  <c r="DA917" i="2"/>
  <c r="DC916" i="2"/>
  <c r="DB916" i="2"/>
  <c r="DA916" i="2"/>
  <c r="DC915" i="2"/>
  <c r="DB915" i="2"/>
  <c r="DA915" i="2"/>
  <c r="DC914" i="2"/>
  <c r="DB914" i="2"/>
  <c r="DA914" i="2"/>
  <c r="DC913" i="2"/>
  <c r="DB913" i="2"/>
  <c r="DA913" i="2"/>
  <c r="DC912" i="2"/>
  <c r="DB912" i="2"/>
  <c r="DA912" i="2"/>
  <c r="DC911" i="2"/>
  <c r="DB911" i="2"/>
  <c r="DA911" i="2"/>
  <c r="DC910" i="2"/>
  <c r="DB910" i="2"/>
  <c r="DA910" i="2"/>
  <c r="DC909" i="2"/>
  <c r="DB909" i="2"/>
  <c r="DA909" i="2"/>
  <c r="DC908" i="2"/>
  <c r="DB908" i="2"/>
  <c r="DA908" i="2"/>
  <c r="DC907" i="2"/>
  <c r="DB907" i="2"/>
  <c r="DA907" i="2"/>
  <c r="DC906" i="2"/>
  <c r="DB906" i="2"/>
  <c r="DA906" i="2"/>
  <c r="DC905" i="2"/>
  <c r="DB905" i="2"/>
  <c r="DA905" i="2"/>
  <c r="DC904" i="2"/>
  <c r="DB904" i="2"/>
  <c r="DA904" i="2"/>
  <c r="DC903" i="2"/>
  <c r="DB903" i="2"/>
  <c r="DA903" i="2"/>
  <c r="DC902" i="2"/>
  <c r="DB902" i="2"/>
  <c r="DA902" i="2"/>
  <c r="DC901" i="2"/>
  <c r="DB901" i="2"/>
  <c r="DA901" i="2"/>
  <c r="DC900" i="2"/>
  <c r="DB900" i="2"/>
  <c r="DA900" i="2"/>
  <c r="DC899" i="2"/>
  <c r="DB899" i="2"/>
  <c r="DA899" i="2"/>
  <c r="DC898" i="2"/>
  <c r="DB898" i="2"/>
  <c r="DA898" i="2"/>
  <c r="DC897" i="2"/>
  <c r="DB897" i="2"/>
  <c r="DA897" i="2"/>
  <c r="DC896" i="2"/>
  <c r="DB896" i="2"/>
  <c r="DA896" i="2"/>
  <c r="DC895" i="2"/>
  <c r="DB895" i="2"/>
  <c r="DA895" i="2"/>
  <c r="DC894" i="2"/>
  <c r="DB894" i="2"/>
  <c r="DA894" i="2"/>
  <c r="DC893" i="2"/>
  <c r="DB893" i="2"/>
  <c r="DA893" i="2"/>
  <c r="DC892" i="2"/>
  <c r="DB892" i="2"/>
  <c r="DA892" i="2"/>
  <c r="DC891" i="2"/>
  <c r="DB891" i="2"/>
  <c r="DA891" i="2"/>
  <c r="DC890" i="2"/>
  <c r="DB890" i="2"/>
  <c r="DA890" i="2"/>
  <c r="DC889" i="2"/>
  <c r="DB889" i="2"/>
  <c r="DA889" i="2"/>
  <c r="DC888" i="2"/>
  <c r="DB888" i="2"/>
  <c r="DA888" i="2"/>
  <c r="DC887" i="2"/>
  <c r="DB887" i="2"/>
  <c r="DA887" i="2"/>
  <c r="DC886" i="2"/>
  <c r="DB886" i="2"/>
  <c r="DA886" i="2"/>
  <c r="DC885" i="2"/>
  <c r="DB885" i="2"/>
  <c r="DA885" i="2"/>
  <c r="DC884" i="2"/>
  <c r="DB884" i="2"/>
  <c r="DA884" i="2"/>
  <c r="DC883" i="2"/>
  <c r="DB883" i="2"/>
  <c r="DA883" i="2"/>
  <c r="DC882" i="2"/>
  <c r="DB882" i="2"/>
  <c r="DA882" i="2"/>
  <c r="DC881" i="2"/>
  <c r="DB881" i="2"/>
  <c r="DA881" i="2"/>
  <c r="DC880" i="2"/>
  <c r="DB880" i="2"/>
  <c r="DA880" i="2"/>
  <c r="DC879" i="2"/>
  <c r="DB879" i="2"/>
  <c r="DA879" i="2"/>
  <c r="DC878" i="2"/>
  <c r="DB878" i="2"/>
  <c r="DA878" i="2"/>
  <c r="DC877" i="2"/>
  <c r="DB877" i="2"/>
  <c r="DA877" i="2"/>
  <c r="DC876" i="2"/>
  <c r="DB876" i="2"/>
  <c r="DA876" i="2"/>
  <c r="DC875" i="2"/>
  <c r="DB875" i="2"/>
  <c r="DA875" i="2"/>
  <c r="DC874" i="2"/>
  <c r="DB874" i="2"/>
  <c r="DA874" i="2"/>
  <c r="DC873" i="2"/>
  <c r="DB873" i="2"/>
  <c r="DA873" i="2"/>
  <c r="DC872" i="2"/>
  <c r="DB872" i="2"/>
  <c r="DA872" i="2"/>
  <c r="DC871" i="2"/>
  <c r="DB871" i="2"/>
  <c r="DA871" i="2"/>
  <c r="DC870" i="2"/>
  <c r="DB870" i="2"/>
  <c r="DA870" i="2"/>
  <c r="DC869" i="2"/>
  <c r="DB869" i="2"/>
  <c r="DA869" i="2"/>
  <c r="DC868" i="2"/>
  <c r="DB868" i="2"/>
  <c r="DA868" i="2"/>
  <c r="DC867" i="2"/>
  <c r="DB867" i="2"/>
  <c r="DA867" i="2"/>
  <c r="DC866" i="2"/>
  <c r="DB866" i="2"/>
  <c r="DA866" i="2"/>
  <c r="DC865" i="2"/>
  <c r="DB865" i="2"/>
  <c r="DA865" i="2"/>
  <c r="DC864" i="2"/>
  <c r="DB864" i="2"/>
  <c r="DA864" i="2"/>
  <c r="DC863" i="2"/>
  <c r="DB863" i="2"/>
  <c r="DA863" i="2"/>
  <c r="DC862" i="2"/>
  <c r="DB862" i="2"/>
  <c r="DA862" i="2"/>
  <c r="DC861" i="2"/>
  <c r="DB861" i="2"/>
  <c r="DA861" i="2"/>
  <c r="DC860" i="2"/>
  <c r="DB860" i="2"/>
  <c r="DA860" i="2"/>
  <c r="DC859" i="2"/>
  <c r="DB859" i="2"/>
  <c r="DA859" i="2"/>
  <c r="DC858" i="2"/>
  <c r="DB858" i="2"/>
  <c r="DA858" i="2"/>
  <c r="DC857" i="2"/>
  <c r="DB857" i="2"/>
  <c r="DA857" i="2"/>
  <c r="DC856" i="2"/>
  <c r="DB856" i="2"/>
  <c r="DA856" i="2"/>
  <c r="DC855" i="2"/>
  <c r="DB855" i="2"/>
  <c r="DA855" i="2"/>
  <c r="DC854" i="2"/>
  <c r="DB854" i="2"/>
  <c r="DA854" i="2"/>
  <c r="DC853" i="2"/>
  <c r="DB853" i="2"/>
  <c r="DA853" i="2"/>
  <c r="DC852" i="2"/>
  <c r="DB852" i="2"/>
  <c r="DA852" i="2"/>
  <c r="DC851" i="2"/>
  <c r="DB851" i="2"/>
  <c r="DA851" i="2"/>
  <c r="DC850" i="2"/>
  <c r="DB850" i="2"/>
  <c r="DA850" i="2"/>
  <c r="DC849" i="2"/>
  <c r="DB849" i="2"/>
  <c r="DA849" i="2"/>
  <c r="DC848" i="2"/>
  <c r="DB848" i="2"/>
  <c r="DA848" i="2"/>
  <c r="DC847" i="2"/>
  <c r="DB847" i="2"/>
  <c r="DA847" i="2"/>
  <c r="DC846" i="2"/>
  <c r="DB846" i="2"/>
  <c r="DA846" i="2"/>
  <c r="DC845" i="2"/>
  <c r="DB845" i="2"/>
  <c r="DA845" i="2"/>
  <c r="DC844" i="2"/>
  <c r="DB844" i="2"/>
  <c r="DA844" i="2"/>
  <c r="DC843" i="2"/>
  <c r="DB843" i="2"/>
  <c r="DA843" i="2"/>
  <c r="DC842" i="2"/>
  <c r="DB842" i="2"/>
  <c r="DA842" i="2"/>
  <c r="DC841" i="2"/>
  <c r="DB841" i="2"/>
  <c r="DA841" i="2"/>
  <c r="DC840" i="2"/>
  <c r="DB840" i="2"/>
  <c r="DA840" i="2"/>
  <c r="DC839" i="2"/>
  <c r="DB839" i="2"/>
  <c r="DA839" i="2"/>
  <c r="DC838" i="2"/>
  <c r="DB838" i="2"/>
  <c r="DA838" i="2"/>
  <c r="DC837" i="2"/>
  <c r="DB837" i="2"/>
  <c r="DA837" i="2"/>
  <c r="DC836" i="2"/>
  <c r="DB836" i="2"/>
  <c r="DA836" i="2"/>
  <c r="DC835" i="2"/>
  <c r="DB835" i="2"/>
  <c r="DA835" i="2"/>
  <c r="DC834" i="2"/>
  <c r="DB834" i="2"/>
  <c r="DA834" i="2"/>
  <c r="DC833" i="2"/>
  <c r="DB833" i="2"/>
  <c r="DA833" i="2"/>
  <c r="DC832" i="2"/>
  <c r="DB832" i="2"/>
  <c r="DA832" i="2"/>
  <c r="DC831" i="2"/>
  <c r="DB831" i="2"/>
  <c r="DA831" i="2"/>
  <c r="DC830" i="2"/>
  <c r="DB830" i="2"/>
  <c r="DA830" i="2"/>
  <c r="DC829" i="2"/>
  <c r="DB829" i="2"/>
  <c r="DA829" i="2"/>
  <c r="DC828" i="2"/>
  <c r="DB828" i="2"/>
  <c r="DA828" i="2"/>
  <c r="DC827" i="2"/>
  <c r="DB827" i="2"/>
  <c r="DA827" i="2"/>
  <c r="DC826" i="2"/>
  <c r="DB826" i="2"/>
  <c r="DA826" i="2"/>
  <c r="DC825" i="2"/>
  <c r="DB825" i="2"/>
  <c r="DA825" i="2"/>
  <c r="DC824" i="2"/>
  <c r="DB824" i="2"/>
  <c r="DA824" i="2"/>
  <c r="DC823" i="2"/>
  <c r="DB823" i="2"/>
  <c r="DA823" i="2"/>
  <c r="DC822" i="2"/>
  <c r="DB822" i="2"/>
  <c r="DA822" i="2"/>
  <c r="DC821" i="2"/>
  <c r="DB821" i="2"/>
  <c r="DA821" i="2"/>
  <c r="DC820" i="2"/>
  <c r="DB820" i="2"/>
  <c r="DA820" i="2"/>
  <c r="DC819" i="2"/>
  <c r="DB819" i="2"/>
  <c r="DA819" i="2"/>
  <c r="DC818" i="2"/>
  <c r="DB818" i="2"/>
  <c r="DA818" i="2"/>
  <c r="DC817" i="2"/>
  <c r="DB817" i="2"/>
  <c r="DA817" i="2"/>
  <c r="DC816" i="2"/>
  <c r="DB816" i="2"/>
  <c r="DA816" i="2"/>
  <c r="DC815" i="2"/>
  <c r="DB815" i="2"/>
  <c r="DA815" i="2"/>
  <c r="DC814" i="2"/>
  <c r="DB814" i="2"/>
  <c r="DA814" i="2"/>
  <c r="DC813" i="2"/>
  <c r="DB813" i="2"/>
  <c r="DA813" i="2"/>
  <c r="DC812" i="2"/>
  <c r="DB812" i="2"/>
  <c r="DA812" i="2"/>
  <c r="DC811" i="2"/>
  <c r="DB811" i="2"/>
  <c r="DA811" i="2"/>
  <c r="DC810" i="2"/>
  <c r="DB810" i="2"/>
  <c r="DA810" i="2"/>
  <c r="DC809" i="2"/>
  <c r="DB809" i="2"/>
  <c r="DA809" i="2"/>
  <c r="DC808" i="2"/>
  <c r="DB808" i="2"/>
  <c r="DA808" i="2"/>
  <c r="DC807" i="2"/>
  <c r="DB807" i="2"/>
  <c r="DA807" i="2"/>
  <c r="DC806" i="2"/>
  <c r="DB806" i="2"/>
  <c r="DA806" i="2"/>
  <c r="DC805" i="2"/>
  <c r="DB805" i="2"/>
  <c r="DA805" i="2"/>
  <c r="DC804" i="2"/>
  <c r="DB804" i="2"/>
  <c r="DA804" i="2"/>
  <c r="DC803" i="2"/>
  <c r="DB803" i="2"/>
  <c r="DA803" i="2"/>
  <c r="DC802" i="2"/>
  <c r="DB802" i="2"/>
  <c r="DA802" i="2"/>
  <c r="DC801" i="2"/>
  <c r="DB801" i="2"/>
  <c r="DA801" i="2"/>
  <c r="DC800" i="2"/>
  <c r="DB800" i="2"/>
  <c r="DA800" i="2"/>
  <c r="DC799" i="2"/>
  <c r="DB799" i="2"/>
  <c r="DA799" i="2"/>
  <c r="DC798" i="2"/>
  <c r="DB798" i="2"/>
  <c r="DA798" i="2"/>
  <c r="DC797" i="2"/>
  <c r="DB797" i="2"/>
  <c r="DA797" i="2"/>
  <c r="DC796" i="2"/>
  <c r="DB796" i="2"/>
  <c r="DA796" i="2"/>
  <c r="DC795" i="2"/>
  <c r="DB795" i="2"/>
  <c r="DA795" i="2"/>
  <c r="DC794" i="2"/>
  <c r="DB794" i="2"/>
  <c r="DA794" i="2"/>
  <c r="DC793" i="2"/>
  <c r="DB793" i="2"/>
  <c r="DA793" i="2"/>
  <c r="DC792" i="2"/>
  <c r="DB792" i="2"/>
  <c r="DA792" i="2"/>
  <c r="DC791" i="2"/>
  <c r="DB791" i="2"/>
  <c r="DA791" i="2"/>
  <c r="DC790" i="2"/>
  <c r="DB790" i="2"/>
  <c r="DA790" i="2"/>
  <c r="DC789" i="2"/>
  <c r="DB789" i="2"/>
  <c r="DA789" i="2"/>
  <c r="DC788" i="2"/>
  <c r="DB788" i="2"/>
  <c r="DA788" i="2"/>
  <c r="DC787" i="2"/>
  <c r="DB787" i="2"/>
  <c r="DA787" i="2"/>
  <c r="DC786" i="2"/>
  <c r="DB786" i="2"/>
  <c r="DA786" i="2"/>
  <c r="DC785" i="2"/>
  <c r="DB785" i="2"/>
  <c r="DA785" i="2"/>
  <c r="DC784" i="2"/>
  <c r="DB784" i="2"/>
  <c r="DA784" i="2"/>
  <c r="DC783" i="2"/>
  <c r="DB783" i="2"/>
  <c r="DA783" i="2"/>
  <c r="DC782" i="2"/>
  <c r="DB782" i="2"/>
  <c r="DA782" i="2"/>
  <c r="DC781" i="2"/>
  <c r="DB781" i="2"/>
  <c r="DA781" i="2"/>
  <c r="DC780" i="2"/>
  <c r="DB780" i="2"/>
  <c r="DA780" i="2"/>
  <c r="DC779" i="2"/>
  <c r="DB779" i="2"/>
  <c r="DA779" i="2"/>
  <c r="DC778" i="2"/>
  <c r="DB778" i="2"/>
  <c r="DA778" i="2"/>
  <c r="DC777" i="2"/>
  <c r="DB777" i="2"/>
  <c r="DA777" i="2"/>
  <c r="DC776" i="2"/>
  <c r="DB776" i="2"/>
  <c r="DA776" i="2"/>
  <c r="DC775" i="2"/>
  <c r="DB775" i="2"/>
  <c r="DA775" i="2"/>
  <c r="DC774" i="2"/>
  <c r="DB774" i="2"/>
  <c r="DA774" i="2"/>
  <c r="DC773" i="2"/>
  <c r="DB773" i="2"/>
  <c r="DA773" i="2"/>
  <c r="DC772" i="2"/>
  <c r="DB772" i="2"/>
  <c r="DA772" i="2"/>
  <c r="DC771" i="2"/>
  <c r="DB771" i="2"/>
  <c r="DA771" i="2"/>
  <c r="DC770" i="2"/>
  <c r="DB770" i="2"/>
  <c r="DA770" i="2"/>
  <c r="DC769" i="2"/>
  <c r="DB769" i="2"/>
  <c r="DA769" i="2"/>
  <c r="DC768" i="2"/>
  <c r="DB768" i="2"/>
  <c r="DA768" i="2"/>
  <c r="DC767" i="2"/>
  <c r="DB767" i="2"/>
  <c r="DA767" i="2"/>
  <c r="DC766" i="2"/>
  <c r="DB766" i="2"/>
  <c r="DA766" i="2"/>
  <c r="DC765" i="2"/>
  <c r="DB765" i="2"/>
  <c r="DA765" i="2"/>
  <c r="DC764" i="2"/>
  <c r="DB764" i="2"/>
  <c r="DA764" i="2"/>
  <c r="DC763" i="2"/>
  <c r="DB763" i="2"/>
  <c r="DA763" i="2"/>
  <c r="DC762" i="2"/>
  <c r="DB762" i="2"/>
  <c r="DA762" i="2"/>
  <c r="DC761" i="2"/>
  <c r="DB761" i="2"/>
  <c r="DA761" i="2"/>
  <c r="DC760" i="2"/>
  <c r="DB760" i="2"/>
  <c r="DA760" i="2"/>
  <c r="DC759" i="2"/>
  <c r="DB759" i="2"/>
  <c r="DA759" i="2"/>
  <c r="DC758" i="2"/>
  <c r="DB758" i="2"/>
  <c r="DA758" i="2"/>
  <c r="DC757" i="2"/>
  <c r="DB757" i="2"/>
  <c r="DA757" i="2"/>
  <c r="DC756" i="2"/>
  <c r="DB756" i="2"/>
  <c r="DA756" i="2"/>
  <c r="DC755" i="2"/>
  <c r="DB755" i="2"/>
  <c r="DA755" i="2"/>
  <c r="DC754" i="2"/>
  <c r="DB754" i="2"/>
  <c r="DA754" i="2"/>
  <c r="DC753" i="2"/>
  <c r="DB753" i="2"/>
  <c r="DA753" i="2"/>
  <c r="DC752" i="2"/>
  <c r="DB752" i="2"/>
  <c r="DA752" i="2"/>
  <c r="DC751" i="2"/>
  <c r="DB751" i="2"/>
  <c r="DA751" i="2"/>
  <c r="DC750" i="2"/>
  <c r="DB750" i="2"/>
  <c r="DA750" i="2"/>
  <c r="DC749" i="2"/>
  <c r="DB749" i="2"/>
  <c r="DA749" i="2"/>
  <c r="DC748" i="2"/>
  <c r="DB748" i="2"/>
  <c r="DA748" i="2"/>
  <c r="DC747" i="2"/>
  <c r="DB747" i="2"/>
  <c r="DA747" i="2"/>
  <c r="DC746" i="2"/>
  <c r="DB746" i="2"/>
  <c r="DA746" i="2"/>
  <c r="DC745" i="2"/>
  <c r="DB745" i="2"/>
  <c r="DA745" i="2"/>
  <c r="DC744" i="2"/>
  <c r="DB744" i="2"/>
  <c r="DA744" i="2"/>
  <c r="DC743" i="2"/>
  <c r="DB743" i="2"/>
  <c r="DA743" i="2"/>
  <c r="DC742" i="2"/>
  <c r="DB742" i="2"/>
  <c r="DA742" i="2"/>
  <c r="DC741" i="2"/>
  <c r="DB741" i="2"/>
  <c r="DA741" i="2"/>
  <c r="DC740" i="2"/>
  <c r="DB740" i="2"/>
  <c r="DA740" i="2"/>
  <c r="DC739" i="2"/>
  <c r="DB739" i="2"/>
  <c r="DA739" i="2"/>
  <c r="DC738" i="2"/>
  <c r="DB738" i="2"/>
  <c r="DA738" i="2"/>
  <c r="DC737" i="2"/>
  <c r="DB737" i="2"/>
  <c r="DA737" i="2"/>
  <c r="DC736" i="2"/>
  <c r="DB736" i="2"/>
  <c r="DA736" i="2"/>
  <c r="DC735" i="2"/>
  <c r="DB735" i="2"/>
  <c r="DA735" i="2"/>
  <c r="DC734" i="2"/>
  <c r="DB734" i="2"/>
  <c r="DA734" i="2"/>
  <c r="DC733" i="2"/>
  <c r="DB733" i="2"/>
  <c r="DA733" i="2"/>
  <c r="DC732" i="2"/>
  <c r="DB732" i="2"/>
  <c r="DA732" i="2"/>
  <c r="DC731" i="2"/>
  <c r="DB731" i="2"/>
  <c r="DA731" i="2"/>
  <c r="DC730" i="2"/>
  <c r="DB730" i="2"/>
  <c r="DA730" i="2"/>
  <c r="DC729" i="2"/>
  <c r="DB729" i="2"/>
  <c r="DA729" i="2"/>
  <c r="DC728" i="2"/>
  <c r="DB728" i="2"/>
  <c r="DA728" i="2"/>
  <c r="DC727" i="2"/>
  <c r="DB727" i="2"/>
  <c r="DA727" i="2"/>
  <c r="DC726" i="2"/>
  <c r="DB726" i="2"/>
  <c r="DA726" i="2"/>
  <c r="DC725" i="2"/>
  <c r="DB725" i="2"/>
  <c r="DA725" i="2"/>
  <c r="DC724" i="2"/>
  <c r="DB724" i="2"/>
  <c r="DA724" i="2"/>
  <c r="DC723" i="2"/>
  <c r="DB723" i="2"/>
  <c r="DA723" i="2"/>
  <c r="DC722" i="2"/>
  <c r="DB722" i="2"/>
  <c r="DA722" i="2"/>
  <c r="DC721" i="2"/>
  <c r="DB721" i="2"/>
  <c r="DA721" i="2"/>
  <c r="DC720" i="2"/>
  <c r="DB720" i="2"/>
  <c r="DA720" i="2"/>
  <c r="DC719" i="2"/>
  <c r="DB719" i="2"/>
  <c r="DA719" i="2"/>
  <c r="DC718" i="2"/>
  <c r="DB718" i="2"/>
  <c r="DA718" i="2"/>
  <c r="DC717" i="2"/>
  <c r="DB717" i="2"/>
  <c r="DA717" i="2"/>
  <c r="DC716" i="2"/>
  <c r="DB716" i="2"/>
  <c r="DA716" i="2"/>
  <c r="DC715" i="2"/>
  <c r="DB715" i="2"/>
  <c r="DA715" i="2"/>
  <c r="DC714" i="2"/>
  <c r="DB714" i="2"/>
  <c r="DA714" i="2"/>
  <c r="DC713" i="2"/>
  <c r="DB713" i="2"/>
  <c r="DA713" i="2"/>
  <c r="DC712" i="2"/>
  <c r="DB712" i="2"/>
  <c r="DA712" i="2"/>
  <c r="DC711" i="2"/>
  <c r="DB711" i="2"/>
  <c r="DA711" i="2"/>
  <c r="DC710" i="2"/>
  <c r="DB710" i="2"/>
  <c r="DA710" i="2"/>
  <c r="DC709" i="2"/>
  <c r="DB709" i="2"/>
  <c r="DA709" i="2"/>
  <c r="DC708" i="2"/>
  <c r="DB708" i="2"/>
  <c r="DA708" i="2"/>
  <c r="DC707" i="2"/>
  <c r="DB707" i="2"/>
  <c r="DA707" i="2"/>
  <c r="DC706" i="2"/>
  <c r="DB706" i="2"/>
  <c r="DA706" i="2"/>
  <c r="DC705" i="2"/>
  <c r="DB705" i="2"/>
  <c r="DA705" i="2"/>
  <c r="DC704" i="2"/>
  <c r="DB704" i="2"/>
  <c r="DA704" i="2"/>
  <c r="DC703" i="2"/>
  <c r="DB703" i="2"/>
  <c r="DA703" i="2"/>
  <c r="DC702" i="2"/>
  <c r="DB702" i="2"/>
  <c r="DA702" i="2"/>
  <c r="DC701" i="2"/>
  <c r="DB701" i="2"/>
  <c r="DA701" i="2"/>
  <c r="DC700" i="2"/>
  <c r="DB700" i="2"/>
  <c r="DA700" i="2"/>
  <c r="DC699" i="2"/>
  <c r="DB699" i="2"/>
  <c r="DA699" i="2"/>
  <c r="DC698" i="2"/>
  <c r="DB698" i="2"/>
  <c r="DA698" i="2"/>
  <c r="DC697" i="2"/>
  <c r="DB697" i="2"/>
  <c r="DA697" i="2"/>
  <c r="DC696" i="2"/>
  <c r="DB696" i="2"/>
  <c r="DA696" i="2"/>
  <c r="DC695" i="2"/>
  <c r="DB695" i="2"/>
  <c r="DA695" i="2"/>
  <c r="DC694" i="2"/>
  <c r="DB694" i="2"/>
  <c r="DA694" i="2"/>
  <c r="DC693" i="2"/>
  <c r="DB693" i="2"/>
  <c r="DA693" i="2"/>
  <c r="DC692" i="2"/>
  <c r="DB692" i="2"/>
  <c r="DA692" i="2"/>
  <c r="DC691" i="2"/>
  <c r="DB691" i="2"/>
  <c r="DA691" i="2"/>
  <c r="DC690" i="2"/>
  <c r="DB690" i="2"/>
  <c r="DA690" i="2"/>
  <c r="DC689" i="2"/>
  <c r="DB689" i="2"/>
  <c r="DA689" i="2"/>
  <c r="DC688" i="2"/>
  <c r="DB688" i="2"/>
  <c r="DA688" i="2"/>
  <c r="DC687" i="2"/>
  <c r="DB687" i="2"/>
  <c r="DA687" i="2"/>
  <c r="DC686" i="2"/>
  <c r="DB686" i="2"/>
  <c r="DA686" i="2"/>
  <c r="DC685" i="2"/>
  <c r="DB685" i="2"/>
  <c r="DA685" i="2"/>
  <c r="DC684" i="2"/>
  <c r="DB684" i="2"/>
  <c r="DA684" i="2"/>
  <c r="DC683" i="2"/>
  <c r="DB683" i="2"/>
  <c r="DA683" i="2"/>
  <c r="DC682" i="2"/>
  <c r="DB682" i="2"/>
  <c r="DA682" i="2"/>
  <c r="DC681" i="2"/>
  <c r="DB681" i="2"/>
  <c r="DA681" i="2"/>
  <c r="DC680" i="2"/>
  <c r="DB680" i="2"/>
  <c r="DA680" i="2"/>
  <c r="DC679" i="2"/>
  <c r="DB679" i="2"/>
  <c r="DA679" i="2"/>
  <c r="DC678" i="2"/>
  <c r="DB678" i="2"/>
  <c r="DA678" i="2"/>
  <c r="DC677" i="2"/>
  <c r="DB677" i="2"/>
  <c r="DA677" i="2"/>
  <c r="DC676" i="2"/>
  <c r="DB676" i="2"/>
  <c r="DA676" i="2"/>
  <c r="DC675" i="2"/>
  <c r="DB675" i="2"/>
  <c r="DA675" i="2"/>
  <c r="DC674" i="2"/>
  <c r="DB674" i="2"/>
  <c r="DA674" i="2"/>
  <c r="DC673" i="2"/>
  <c r="DB673" i="2"/>
  <c r="DA673" i="2"/>
  <c r="DC672" i="2"/>
  <c r="DB672" i="2"/>
  <c r="DA672" i="2"/>
  <c r="DC671" i="2"/>
  <c r="DB671" i="2"/>
  <c r="DA671" i="2"/>
  <c r="DC670" i="2"/>
  <c r="DB670" i="2"/>
  <c r="DA670" i="2"/>
  <c r="DC669" i="2"/>
  <c r="DB669" i="2"/>
  <c r="DA669" i="2"/>
  <c r="DC668" i="2"/>
  <c r="DB668" i="2"/>
  <c r="DA668" i="2"/>
  <c r="DC667" i="2"/>
  <c r="DB667" i="2"/>
  <c r="DA667" i="2"/>
  <c r="DC666" i="2"/>
  <c r="DB666" i="2"/>
  <c r="DA666" i="2"/>
  <c r="DC665" i="2"/>
  <c r="DB665" i="2"/>
  <c r="DA665" i="2"/>
  <c r="DC664" i="2"/>
  <c r="DB664" i="2"/>
  <c r="DA664" i="2"/>
  <c r="DC663" i="2"/>
  <c r="DB663" i="2"/>
  <c r="DA663" i="2"/>
  <c r="DC662" i="2"/>
  <c r="DB662" i="2"/>
  <c r="DA662" i="2"/>
  <c r="DC661" i="2"/>
  <c r="DB661" i="2"/>
  <c r="DA661" i="2"/>
  <c r="DC660" i="2"/>
  <c r="DB660" i="2"/>
  <c r="DA660" i="2"/>
  <c r="DC659" i="2"/>
  <c r="DB659" i="2"/>
  <c r="DA659" i="2"/>
  <c r="DC658" i="2"/>
  <c r="DB658" i="2"/>
  <c r="DA658" i="2"/>
  <c r="DC657" i="2"/>
  <c r="DB657" i="2"/>
  <c r="DA657" i="2"/>
  <c r="DC656" i="2"/>
  <c r="DB656" i="2"/>
  <c r="DA656" i="2"/>
  <c r="DC655" i="2"/>
  <c r="DB655" i="2"/>
  <c r="DA655" i="2"/>
  <c r="DC654" i="2"/>
  <c r="DB654" i="2"/>
  <c r="DA654" i="2"/>
  <c r="DC653" i="2"/>
  <c r="DB653" i="2"/>
  <c r="DA653" i="2"/>
  <c r="DC652" i="2"/>
  <c r="DB652" i="2"/>
  <c r="DA652" i="2"/>
  <c r="DC651" i="2"/>
  <c r="DB651" i="2"/>
  <c r="DA651" i="2"/>
  <c r="DC650" i="2"/>
  <c r="DB650" i="2"/>
  <c r="DA650" i="2"/>
  <c r="DC649" i="2"/>
  <c r="DB649" i="2"/>
  <c r="DA649" i="2"/>
  <c r="DC648" i="2"/>
  <c r="DB648" i="2"/>
  <c r="DA648" i="2"/>
  <c r="DC647" i="2"/>
  <c r="DB647" i="2"/>
  <c r="DA647" i="2"/>
  <c r="DC646" i="2"/>
  <c r="DB646" i="2"/>
  <c r="DA646" i="2"/>
  <c r="DC645" i="2"/>
  <c r="DB645" i="2"/>
  <c r="DA645" i="2"/>
  <c r="DC644" i="2"/>
  <c r="DB644" i="2"/>
  <c r="DA644" i="2"/>
  <c r="DC643" i="2"/>
  <c r="DB643" i="2"/>
  <c r="DA643" i="2"/>
  <c r="DC642" i="2"/>
  <c r="DB642" i="2"/>
  <c r="DA642" i="2"/>
  <c r="DC641" i="2"/>
  <c r="DB641" i="2"/>
  <c r="DA641" i="2"/>
  <c r="DC640" i="2"/>
  <c r="DB640" i="2"/>
  <c r="DA640" i="2"/>
  <c r="DC639" i="2"/>
  <c r="DB639" i="2"/>
  <c r="DA639" i="2"/>
  <c r="DC638" i="2"/>
  <c r="DB638" i="2"/>
  <c r="DA638" i="2"/>
  <c r="DC637" i="2"/>
  <c r="DB637" i="2"/>
  <c r="DA637" i="2"/>
  <c r="DC636" i="2"/>
  <c r="DB636" i="2"/>
  <c r="DA636" i="2"/>
  <c r="DC635" i="2"/>
  <c r="DB635" i="2"/>
  <c r="DA635" i="2"/>
  <c r="DC634" i="2"/>
  <c r="DB634" i="2"/>
  <c r="DA634" i="2"/>
  <c r="DC633" i="2"/>
  <c r="DB633" i="2"/>
  <c r="DA633" i="2"/>
  <c r="DC632" i="2"/>
  <c r="DB632" i="2"/>
  <c r="DA632" i="2"/>
  <c r="DC631" i="2"/>
  <c r="DB631" i="2"/>
  <c r="DA631" i="2"/>
  <c r="DC630" i="2"/>
  <c r="DB630" i="2"/>
  <c r="DA630" i="2"/>
  <c r="DC629" i="2"/>
  <c r="DB629" i="2"/>
  <c r="DA629" i="2"/>
  <c r="DC628" i="2"/>
  <c r="DB628" i="2"/>
  <c r="DA628" i="2"/>
  <c r="DC627" i="2"/>
  <c r="DB627" i="2"/>
  <c r="DA627" i="2"/>
  <c r="DC626" i="2"/>
  <c r="DB626" i="2"/>
  <c r="DA626" i="2"/>
  <c r="DC625" i="2"/>
  <c r="DB625" i="2"/>
  <c r="DA625" i="2"/>
  <c r="DC624" i="2"/>
  <c r="DB624" i="2"/>
  <c r="DA624" i="2"/>
  <c r="DC623" i="2"/>
  <c r="DB623" i="2"/>
  <c r="DA623" i="2"/>
  <c r="DC622" i="2"/>
  <c r="DB622" i="2"/>
  <c r="DA622" i="2"/>
  <c r="DC621" i="2"/>
  <c r="DB621" i="2"/>
  <c r="DA621" i="2"/>
  <c r="DC620" i="2"/>
  <c r="DB620" i="2"/>
  <c r="DA620" i="2"/>
  <c r="DC619" i="2"/>
  <c r="DB619" i="2"/>
  <c r="DA619" i="2"/>
  <c r="DC618" i="2"/>
  <c r="DB618" i="2"/>
  <c r="DA618" i="2"/>
  <c r="DC617" i="2"/>
  <c r="DB617" i="2"/>
  <c r="DA617" i="2"/>
  <c r="DC616" i="2"/>
  <c r="DB616" i="2"/>
  <c r="DA616" i="2"/>
  <c r="DC615" i="2"/>
  <c r="DB615" i="2"/>
  <c r="DA615" i="2"/>
  <c r="DC614" i="2"/>
  <c r="DB614" i="2"/>
  <c r="DA614" i="2"/>
  <c r="DC613" i="2"/>
  <c r="DB613" i="2"/>
  <c r="DA613" i="2"/>
  <c r="DC612" i="2"/>
  <c r="DB612" i="2"/>
  <c r="DA612" i="2"/>
  <c r="DC611" i="2"/>
  <c r="DB611" i="2"/>
  <c r="DA611" i="2"/>
  <c r="DC610" i="2"/>
  <c r="DB610" i="2"/>
  <c r="DA610" i="2"/>
  <c r="DC609" i="2"/>
  <c r="DB609" i="2"/>
  <c r="DA609" i="2"/>
  <c r="DC608" i="2"/>
  <c r="DB608" i="2"/>
  <c r="DA608" i="2"/>
  <c r="DC607" i="2"/>
  <c r="DB607" i="2"/>
  <c r="DA607" i="2"/>
  <c r="DC606" i="2"/>
  <c r="DB606" i="2"/>
  <c r="DA606" i="2"/>
  <c r="DC605" i="2"/>
  <c r="DB605" i="2"/>
  <c r="DA605" i="2"/>
  <c r="DC604" i="2"/>
  <c r="DB604" i="2"/>
  <c r="DA604" i="2"/>
  <c r="DC603" i="2"/>
  <c r="DB603" i="2"/>
  <c r="DA603" i="2"/>
  <c r="DC602" i="2"/>
  <c r="DB602" i="2"/>
  <c r="DA602" i="2"/>
  <c r="DC601" i="2"/>
  <c r="DB601" i="2"/>
  <c r="DA601" i="2"/>
  <c r="DC600" i="2"/>
  <c r="DB600" i="2"/>
  <c r="DA600" i="2"/>
  <c r="DC599" i="2"/>
  <c r="DB599" i="2"/>
  <c r="DA599" i="2"/>
  <c r="DC598" i="2"/>
  <c r="DB598" i="2"/>
  <c r="DA598" i="2"/>
  <c r="DC597" i="2"/>
  <c r="DB597" i="2"/>
  <c r="DA597" i="2"/>
  <c r="DC596" i="2"/>
  <c r="DB596" i="2"/>
  <c r="DA596" i="2"/>
  <c r="DC595" i="2"/>
  <c r="DB595" i="2"/>
  <c r="DA595" i="2"/>
  <c r="DC594" i="2"/>
  <c r="DB594" i="2"/>
  <c r="DA594" i="2"/>
  <c r="DC593" i="2"/>
  <c r="DB593" i="2"/>
  <c r="DA593" i="2"/>
  <c r="DC592" i="2"/>
  <c r="DB592" i="2"/>
  <c r="DA592" i="2"/>
  <c r="DC591" i="2"/>
  <c r="DB591" i="2"/>
  <c r="DA591" i="2"/>
  <c r="DC590" i="2"/>
  <c r="DB590" i="2"/>
  <c r="DA590" i="2"/>
  <c r="DC589" i="2"/>
  <c r="DB589" i="2"/>
  <c r="DA589" i="2"/>
  <c r="DC588" i="2"/>
  <c r="DB588" i="2"/>
  <c r="DA588" i="2"/>
  <c r="DC587" i="2"/>
  <c r="DB587" i="2"/>
  <c r="DA587" i="2"/>
  <c r="DC586" i="2"/>
  <c r="DB586" i="2"/>
  <c r="DA586" i="2"/>
  <c r="DC585" i="2"/>
  <c r="DB585" i="2"/>
  <c r="DA585" i="2"/>
  <c r="DC584" i="2"/>
  <c r="DB584" i="2"/>
  <c r="DA584" i="2"/>
  <c r="DC583" i="2"/>
  <c r="DB583" i="2"/>
  <c r="DA583" i="2"/>
  <c r="DC582" i="2"/>
  <c r="DB582" i="2"/>
  <c r="DA582" i="2"/>
  <c r="DC581" i="2"/>
  <c r="DB581" i="2"/>
  <c r="DA581" i="2"/>
  <c r="DC580" i="2"/>
  <c r="DB580" i="2"/>
  <c r="DA580" i="2"/>
  <c r="DC579" i="2"/>
  <c r="DB579" i="2"/>
  <c r="DA579" i="2"/>
  <c r="DC578" i="2"/>
  <c r="DB578" i="2"/>
  <c r="DA578" i="2"/>
  <c r="DC577" i="2"/>
  <c r="DB577" i="2"/>
  <c r="DA577" i="2"/>
  <c r="DC576" i="2"/>
  <c r="DB576" i="2"/>
  <c r="DA576" i="2"/>
  <c r="DC575" i="2"/>
  <c r="DB575" i="2"/>
  <c r="DA575" i="2"/>
  <c r="DC574" i="2"/>
  <c r="DB574" i="2"/>
  <c r="DA574" i="2"/>
  <c r="DC573" i="2"/>
  <c r="DB573" i="2"/>
  <c r="DA573" i="2"/>
  <c r="DC572" i="2"/>
  <c r="DB572" i="2"/>
  <c r="DA572" i="2"/>
  <c r="DC571" i="2"/>
  <c r="DB571" i="2"/>
  <c r="DA571" i="2"/>
  <c r="DC570" i="2"/>
  <c r="DB570" i="2"/>
  <c r="DA570" i="2"/>
  <c r="DC569" i="2"/>
  <c r="DB569" i="2"/>
  <c r="DA569" i="2"/>
  <c r="DC568" i="2"/>
  <c r="DB568" i="2"/>
  <c r="DA568" i="2"/>
  <c r="DC567" i="2"/>
  <c r="DB567" i="2"/>
  <c r="DA567" i="2"/>
  <c r="DC566" i="2"/>
  <c r="DB566" i="2"/>
  <c r="DA566" i="2"/>
  <c r="DC565" i="2"/>
  <c r="DB565" i="2"/>
  <c r="DA565" i="2"/>
  <c r="DC564" i="2"/>
  <c r="DB564" i="2"/>
  <c r="DA564" i="2"/>
  <c r="DC563" i="2"/>
  <c r="DB563" i="2"/>
  <c r="DA563" i="2"/>
  <c r="DC562" i="2"/>
  <c r="DB562" i="2"/>
  <c r="DA562" i="2"/>
  <c r="DC561" i="2"/>
  <c r="DB561" i="2"/>
  <c r="DA561" i="2"/>
  <c r="DC560" i="2"/>
  <c r="DB560" i="2"/>
  <c r="DA560" i="2"/>
  <c r="DC559" i="2"/>
  <c r="DB559" i="2"/>
  <c r="DA559" i="2"/>
  <c r="DC558" i="2"/>
  <c r="DB558" i="2"/>
  <c r="DA558" i="2"/>
  <c r="DC557" i="2"/>
  <c r="DB557" i="2"/>
  <c r="DA557" i="2"/>
  <c r="DC556" i="2"/>
  <c r="DB556" i="2"/>
  <c r="DA556" i="2"/>
  <c r="DC555" i="2"/>
  <c r="DB555" i="2"/>
  <c r="DA555" i="2"/>
  <c r="DC554" i="2"/>
  <c r="DB554" i="2"/>
  <c r="DA554" i="2"/>
  <c r="DC553" i="2"/>
  <c r="DB553" i="2"/>
  <c r="DA553" i="2"/>
  <c r="DC552" i="2"/>
  <c r="DB552" i="2"/>
  <c r="DA552" i="2"/>
  <c r="DC551" i="2"/>
  <c r="DB551" i="2"/>
  <c r="DA551" i="2"/>
  <c r="DC550" i="2"/>
  <c r="DB550" i="2"/>
  <c r="DA550" i="2"/>
  <c r="DC549" i="2"/>
  <c r="DB549" i="2"/>
  <c r="DA549" i="2"/>
  <c r="DC548" i="2"/>
  <c r="DB548" i="2"/>
  <c r="DA548" i="2"/>
  <c r="DC547" i="2"/>
  <c r="DB547" i="2"/>
  <c r="DA547" i="2"/>
  <c r="DC546" i="2"/>
  <c r="DB546" i="2"/>
  <c r="DA546" i="2"/>
  <c r="DC545" i="2"/>
  <c r="DB545" i="2"/>
  <c r="DA545" i="2"/>
  <c r="DC544" i="2"/>
  <c r="DB544" i="2"/>
  <c r="DA544" i="2"/>
  <c r="DC543" i="2"/>
  <c r="DB543" i="2"/>
  <c r="DA543" i="2"/>
  <c r="DC542" i="2"/>
  <c r="DB542" i="2"/>
  <c r="DA542" i="2"/>
  <c r="DC541" i="2"/>
  <c r="DB541" i="2"/>
  <c r="DA541" i="2"/>
  <c r="DC540" i="2"/>
  <c r="DB540" i="2"/>
  <c r="DA540" i="2"/>
  <c r="DC539" i="2"/>
  <c r="DB539" i="2"/>
  <c r="DA539" i="2"/>
  <c r="DC538" i="2"/>
  <c r="DB538" i="2"/>
  <c r="DA538" i="2"/>
  <c r="DC537" i="2"/>
  <c r="DB537" i="2"/>
  <c r="DA537" i="2"/>
  <c r="DC536" i="2"/>
  <c r="DB536" i="2"/>
  <c r="DA536" i="2"/>
  <c r="DC535" i="2"/>
  <c r="DB535" i="2"/>
  <c r="DA535" i="2"/>
  <c r="DC534" i="2"/>
  <c r="DB534" i="2"/>
  <c r="DA534" i="2"/>
  <c r="DC533" i="2"/>
  <c r="DB533" i="2"/>
  <c r="DA533" i="2"/>
  <c r="DC532" i="2"/>
  <c r="DB532" i="2"/>
  <c r="DA532" i="2"/>
  <c r="DC531" i="2"/>
  <c r="DB531" i="2"/>
  <c r="DA531" i="2"/>
  <c r="DC530" i="2"/>
  <c r="DB530" i="2"/>
  <c r="DA530" i="2"/>
  <c r="DC529" i="2"/>
  <c r="DB529" i="2"/>
  <c r="DA529" i="2"/>
  <c r="DC528" i="2"/>
  <c r="DB528" i="2"/>
  <c r="DA528" i="2"/>
  <c r="DC527" i="2"/>
  <c r="DB527" i="2"/>
  <c r="DA527" i="2"/>
  <c r="DC526" i="2"/>
  <c r="DB526" i="2"/>
  <c r="DA526" i="2"/>
  <c r="DC525" i="2"/>
  <c r="DB525" i="2"/>
  <c r="DA525" i="2"/>
  <c r="DC524" i="2"/>
  <c r="DB524" i="2"/>
  <c r="DA524" i="2"/>
  <c r="DC523" i="2"/>
  <c r="DB523" i="2"/>
  <c r="DA523" i="2"/>
  <c r="DC522" i="2"/>
  <c r="DB522" i="2"/>
  <c r="DA522" i="2"/>
  <c r="DC521" i="2"/>
  <c r="DB521" i="2"/>
  <c r="DA521" i="2"/>
  <c r="DC520" i="2"/>
  <c r="DB520" i="2"/>
  <c r="DA520" i="2"/>
  <c r="DC519" i="2"/>
  <c r="DB519" i="2"/>
  <c r="DA519" i="2"/>
  <c r="DC518" i="2"/>
  <c r="DB518" i="2"/>
  <c r="DA518" i="2"/>
  <c r="DC517" i="2"/>
  <c r="DB517" i="2"/>
  <c r="DA517" i="2"/>
  <c r="DC516" i="2"/>
  <c r="DB516" i="2"/>
  <c r="DA516" i="2"/>
  <c r="DC515" i="2"/>
  <c r="DB515" i="2"/>
  <c r="DA515" i="2"/>
  <c r="DC514" i="2"/>
  <c r="DB514" i="2"/>
  <c r="DA514" i="2"/>
  <c r="DC513" i="2"/>
  <c r="DB513" i="2"/>
  <c r="DA513" i="2"/>
  <c r="DC512" i="2"/>
  <c r="DB512" i="2"/>
  <c r="DA512" i="2"/>
  <c r="DC511" i="2"/>
  <c r="DB511" i="2"/>
  <c r="DA511" i="2"/>
  <c r="DC510" i="2"/>
  <c r="DB510" i="2"/>
  <c r="DA510" i="2"/>
  <c r="DC509" i="2"/>
  <c r="DB509" i="2"/>
  <c r="DA509" i="2"/>
  <c r="DC508" i="2"/>
  <c r="DB508" i="2"/>
  <c r="DA508" i="2"/>
  <c r="DC507" i="2"/>
  <c r="DB507" i="2"/>
  <c r="DA507" i="2"/>
  <c r="DC506" i="2"/>
  <c r="DB506" i="2"/>
  <c r="DA506" i="2"/>
  <c r="DC505" i="2"/>
  <c r="DB505" i="2"/>
  <c r="DA505" i="2"/>
  <c r="DC504" i="2"/>
  <c r="DB504" i="2"/>
  <c r="DA504" i="2"/>
  <c r="DC503" i="2"/>
  <c r="DB503" i="2"/>
  <c r="DA503" i="2"/>
  <c r="DC502" i="2"/>
  <c r="DB502" i="2"/>
  <c r="DA502" i="2"/>
  <c r="DC501" i="2"/>
  <c r="DB501" i="2"/>
  <c r="DA501" i="2"/>
  <c r="DC500" i="2"/>
  <c r="DB500" i="2"/>
  <c r="DA500" i="2"/>
  <c r="DC499" i="2"/>
  <c r="DB499" i="2"/>
  <c r="DA499" i="2"/>
  <c r="DC498" i="2"/>
  <c r="DB498" i="2"/>
  <c r="DA498" i="2"/>
  <c r="DC497" i="2"/>
  <c r="DB497" i="2"/>
  <c r="DA497" i="2"/>
  <c r="DC496" i="2"/>
  <c r="DB496" i="2"/>
  <c r="DA496" i="2"/>
  <c r="DC495" i="2"/>
  <c r="DB495" i="2"/>
  <c r="DA495" i="2"/>
  <c r="DC494" i="2"/>
  <c r="DB494" i="2"/>
  <c r="DA494" i="2"/>
  <c r="DC493" i="2"/>
  <c r="DB493" i="2"/>
  <c r="DA493" i="2"/>
  <c r="DC492" i="2"/>
  <c r="DB492" i="2"/>
  <c r="DA492" i="2"/>
  <c r="DC491" i="2"/>
  <c r="DB491" i="2"/>
  <c r="DA491" i="2"/>
  <c r="DC490" i="2"/>
  <c r="DB490" i="2"/>
  <c r="DA490" i="2"/>
  <c r="DC489" i="2"/>
  <c r="DB489" i="2"/>
  <c r="DA489" i="2"/>
  <c r="DC488" i="2"/>
  <c r="DB488" i="2"/>
  <c r="DA488" i="2"/>
  <c r="DC487" i="2"/>
  <c r="DB487" i="2"/>
  <c r="DA487" i="2"/>
  <c r="DC486" i="2"/>
  <c r="DB486" i="2"/>
  <c r="DA486" i="2"/>
  <c r="DC485" i="2"/>
  <c r="DB485" i="2"/>
  <c r="DA485" i="2"/>
  <c r="DC484" i="2"/>
  <c r="DB484" i="2"/>
  <c r="DA484" i="2"/>
  <c r="DC483" i="2"/>
  <c r="DB483" i="2"/>
  <c r="DA483" i="2"/>
  <c r="DC482" i="2"/>
  <c r="DB482" i="2"/>
  <c r="DA482" i="2"/>
  <c r="DC481" i="2"/>
  <c r="DB481" i="2"/>
  <c r="DA481" i="2"/>
  <c r="DC480" i="2"/>
  <c r="DB480" i="2"/>
  <c r="DA480" i="2"/>
  <c r="DC479" i="2"/>
  <c r="DB479" i="2"/>
  <c r="DA479" i="2"/>
  <c r="DC478" i="2"/>
  <c r="DB478" i="2"/>
  <c r="DA478" i="2"/>
  <c r="DC477" i="2"/>
  <c r="DB477" i="2"/>
  <c r="DA477" i="2"/>
  <c r="DC476" i="2"/>
  <c r="DB476" i="2"/>
  <c r="DA476" i="2"/>
  <c r="DC475" i="2"/>
  <c r="DB475" i="2"/>
  <c r="DA475" i="2"/>
  <c r="DC474" i="2"/>
  <c r="DB474" i="2"/>
  <c r="DA474" i="2"/>
  <c r="DC473" i="2"/>
  <c r="DB473" i="2"/>
  <c r="DA473" i="2"/>
  <c r="DC472" i="2"/>
  <c r="DB472" i="2"/>
  <c r="DA472" i="2"/>
  <c r="DC471" i="2"/>
  <c r="DB471" i="2"/>
  <c r="DA471" i="2"/>
  <c r="DC470" i="2"/>
  <c r="DB470" i="2"/>
  <c r="DA470" i="2"/>
  <c r="DC469" i="2"/>
  <c r="DB469" i="2"/>
  <c r="DA469" i="2"/>
  <c r="DC468" i="2"/>
  <c r="DB468" i="2"/>
  <c r="DA468" i="2"/>
  <c r="DC467" i="2"/>
  <c r="DB467" i="2"/>
  <c r="DA467" i="2"/>
  <c r="DC466" i="2"/>
  <c r="DB466" i="2"/>
  <c r="DA466" i="2"/>
  <c r="DC465" i="2"/>
  <c r="DB465" i="2"/>
  <c r="DA465" i="2"/>
  <c r="DC464" i="2"/>
  <c r="DB464" i="2"/>
  <c r="DA464" i="2"/>
  <c r="DC463" i="2"/>
  <c r="DB463" i="2"/>
  <c r="DA463" i="2"/>
  <c r="DC462" i="2"/>
  <c r="DB462" i="2"/>
  <c r="DA462" i="2"/>
  <c r="DC461" i="2"/>
  <c r="DB461" i="2"/>
  <c r="DA461" i="2"/>
  <c r="DC460" i="2"/>
  <c r="DB460" i="2"/>
  <c r="DA460" i="2"/>
  <c r="DC459" i="2"/>
  <c r="DB459" i="2"/>
  <c r="DA459" i="2"/>
  <c r="DC458" i="2"/>
  <c r="DB458" i="2"/>
  <c r="DA458" i="2"/>
  <c r="DC457" i="2"/>
  <c r="DB457" i="2"/>
  <c r="DA457" i="2"/>
  <c r="DC456" i="2"/>
  <c r="DB456" i="2"/>
  <c r="DA456" i="2"/>
  <c r="DC455" i="2"/>
  <c r="DB455" i="2"/>
  <c r="DA455" i="2"/>
  <c r="DC454" i="2"/>
  <c r="DB454" i="2"/>
  <c r="DA454" i="2"/>
  <c r="DC453" i="2"/>
  <c r="DB453" i="2"/>
  <c r="DA453" i="2"/>
  <c r="DC452" i="2"/>
  <c r="DB452" i="2"/>
  <c r="DA452" i="2"/>
  <c r="DC451" i="2"/>
  <c r="DB451" i="2"/>
  <c r="DA451" i="2"/>
  <c r="DC450" i="2"/>
  <c r="DB450" i="2"/>
  <c r="DA450" i="2"/>
  <c r="DC449" i="2"/>
  <c r="DB449" i="2"/>
  <c r="DA449" i="2"/>
  <c r="DC448" i="2"/>
  <c r="DB448" i="2"/>
  <c r="DA448" i="2"/>
  <c r="DC447" i="2"/>
  <c r="DB447" i="2"/>
  <c r="DA447" i="2"/>
  <c r="DC446" i="2"/>
  <c r="DB446" i="2"/>
  <c r="DA446" i="2"/>
  <c r="DC445" i="2"/>
  <c r="DB445" i="2"/>
  <c r="DA445" i="2"/>
  <c r="DC444" i="2"/>
  <c r="DB444" i="2"/>
  <c r="DA444" i="2"/>
  <c r="DC443" i="2"/>
  <c r="DB443" i="2"/>
  <c r="DA443" i="2"/>
  <c r="DC442" i="2"/>
  <c r="DB442" i="2"/>
  <c r="DA442" i="2"/>
  <c r="DC441" i="2"/>
  <c r="DB441" i="2"/>
  <c r="DA441" i="2"/>
  <c r="DC440" i="2"/>
  <c r="DB440" i="2"/>
  <c r="DA440" i="2"/>
  <c r="DC439" i="2"/>
  <c r="DB439" i="2"/>
  <c r="DA439" i="2"/>
  <c r="DC438" i="2"/>
  <c r="DB438" i="2"/>
  <c r="DA438" i="2"/>
  <c r="DC437" i="2"/>
  <c r="DB437" i="2"/>
  <c r="DA437" i="2"/>
  <c r="DC436" i="2"/>
  <c r="DB436" i="2"/>
  <c r="DA436" i="2"/>
  <c r="DC435" i="2"/>
  <c r="DB435" i="2"/>
  <c r="DA435" i="2"/>
  <c r="DC434" i="2"/>
  <c r="DB434" i="2"/>
  <c r="DA434" i="2"/>
  <c r="DC433" i="2"/>
  <c r="DB433" i="2"/>
  <c r="DA433" i="2"/>
  <c r="DC432" i="2"/>
  <c r="DB432" i="2"/>
  <c r="DA432" i="2"/>
  <c r="DC431" i="2"/>
  <c r="DB431" i="2"/>
  <c r="DA431" i="2"/>
  <c r="DC430" i="2"/>
  <c r="DB430" i="2"/>
  <c r="DA430" i="2"/>
  <c r="DC429" i="2"/>
  <c r="DB429" i="2"/>
  <c r="DA429" i="2"/>
  <c r="DC428" i="2"/>
  <c r="DB428" i="2"/>
  <c r="DA428" i="2"/>
  <c r="DC427" i="2"/>
  <c r="DB427" i="2"/>
  <c r="DA427" i="2"/>
  <c r="DC426" i="2"/>
  <c r="DB426" i="2"/>
  <c r="DA426" i="2"/>
  <c r="DC425" i="2"/>
  <c r="DB425" i="2"/>
  <c r="DA425" i="2"/>
  <c r="DC424" i="2"/>
  <c r="DB424" i="2"/>
  <c r="DA424" i="2"/>
  <c r="DC423" i="2"/>
  <c r="DB423" i="2"/>
  <c r="DA423" i="2"/>
  <c r="DC422" i="2"/>
  <c r="DB422" i="2"/>
  <c r="DA422" i="2"/>
  <c r="DC421" i="2"/>
  <c r="DB421" i="2"/>
  <c r="DA421" i="2"/>
  <c r="DC420" i="2"/>
  <c r="DB420" i="2"/>
  <c r="DA420" i="2"/>
  <c r="DC419" i="2"/>
  <c r="DB419" i="2"/>
  <c r="DA419" i="2"/>
  <c r="DC418" i="2"/>
  <c r="DB418" i="2"/>
  <c r="DA418" i="2"/>
  <c r="DC417" i="2"/>
  <c r="DB417" i="2"/>
  <c r="DA417" i="2"/>
  <c r="DC416" i="2"/>
  <c r="DB416" i="2"/>
  <c r="DA416" i="2"/>
  <c r="DC415" i="2"/>
  <c r="DB415" i="2"/>
  <c r="DA415" i="2"/>
  <c r="DC414" i="2"/>
  <c r="DB414" i="2"/>
  <c r="DA414" i="2"/>
  <c r="DC413" i="2"/>
  <c r="DB413" i="2"/>
  <c r="DA413" i="2"/>
  <c r="DC412" i="2"/>
  <c r="DB412" i="2"/>
  <c r="DA412" i="2"/>
  <c r="DC411" i="2"/>
  <c r="DB411" i="2"/>
  <c r="DA411" i="2"/>
  <c r="DC410" i="2"/>
  <c r="DB410" i="2"/>
  <c r="DA410" i="2"/>
  <c r="DC409" i="2"/>
  <c r="DB409" i="2"/>
  <c r="DA409" i="2"/>
  <c r="DC408" i="2"/>
  <c r="DB408" i="2"/>
  <c r="DA408" i="2"/>
  <c r="DC407" i="2"/>
  <c r="DB407" i="2"/>
  <c r="DA407" i="2"/>
  <c r="DC406" i="2"/>
  <c r="DB406" i="2"/>
  <c r="DA406" i="2"/>
  <c r="DC405" i="2"/>
  <c r="DB405" i="2"/>
  <c r="DA405" i="2"/>
  <c r="DC404" i="2"/>
  <c r="DB404" i="2"/>
  <c r="DA404" i="2"/>
  <c r="DC403" i="2"/>
  <c r="DB403" i="2"/>
  <c r="DA403" i="2"/>
  <c r="DC402" i="2"/>
  <c r="DB402" i="2"/>
  <c r="DA402" i="2"/>
  <c r="DC401" i="2"/>
  <c r="DB401" i="2"/>
  <c r="DA401" i="2"/>
  <c r="DC400" i="2"/>
  <c r="DB400" i="2"/>
  <c r="DA400" i="2"/>
  <c r="DC399" i="2"/>
  <c r="DB399" i="2"/>
  <c r="DA399" i="2"/>
  <c r="DC398" i="2"/>
  <c r="DB398" i="2"/>
  <c r="DA398" i="2"/>
  <c r="DC397" i="2"/>
  <c r="DB397" i="2"/>
  <c r="DA397" i="2"/>
  <c r="DC396" i="2"/>
  <c r="DB396" i="2"/>
  <c r="DA396" i="2"/>
  <c r="DC395" i="2"/>
  <c r="DB395" i="2"/>
  <c r="DA395" i="2"/>
  <c r="DC394" i="2"/>
  <c r="DB394" i="2"/>
  <c r="DA394" i="2"/>
  <c r="DC393" i="2"/>
  <c r="DB393" i="2"/>
  <c r="DA393" i="2"/>
  <c r="DC392" i="2"/>
  <c r="DB392" i="2"/>
  <c r="DA392" i="2"/>
  <c r="DC391" i="2"/>
  <c r="DB391" i="2"/>
  <c r="DA391" i="2"/>
  <c r="DC390" i="2"/>
  <c r="DB390" i="2"/>
  <c r="DA390" i="2"/>
  <c r="DC389" i="2"/>
  <c r="DB389" i="2"/>
  <c r="DA389" i="2"/>
  <c r="DC388" i="2"/>
  <c r="DB388" i="2"/>
  <c r="DA388" i="2"/>
  <c r="DC387" i="2"/>
  <c r="DB387" i="2"/>
  <c r="DA387" i="2"/>
  <c r="DC386" i="2"/>
  <c r="DB386" i="2"/>
  <c r="DA386" i="2"/>
  <c r="DC385" i="2"/>
  <c r="DB385" i="2"/>
  <c r="DA385" i="2"/>
  <c r="DC384" i="2"/>
  <c r="DB384" i="2"/>
  <c r="DA384" i="2"/>
  <c r="DC383" i="2"/>
  <c r="DB383" i="2"/>
  <c r="DA383" i="2"/>
  <c r="DC382" i="2"/>
  <c r="DB382" i="2"/>
  <c r="DA382" i="2"/>
  <c r="DC381" i="2"/>
  <c r="DB381" i="2"/>
  <c r="DA381" i="2"/>
  <c r="DC380" i="2"/>
  <c r="DB380" i="2"/>
  <c r="DA380" i="2"/>
  <c r="DC379" i="2"/>
  <c r="DB379" i="2"/>
  <c r="DA379" i="2"/>
  <c r="DC378" i="2"/>
  <c r="DB378" i="2"/>
  <c r="DA378" i="2"/>
  <c r="DC377" i="2"/>
  <c r="DB377" i="2"/>
  <c r="DA377" i="2"/>
  <c r="DC376" i="2"/>
  <c r="DB376" i="2"/>
  <c r="DA376" i="2"/>
  <c r="DC375" i="2"/>
  <c r="DB375" i="2"/>
  <c r="DA375" i="2"/>
  <c r="DC374" i="2"/>
  <c r="DB374" i="2"/>
  <c r="DA374" i="2"/>
  <c r="DC373" i="2"/>
  <c r="DB373" i="2"/>
  <c r="DA373" i="2"/>
  <c r="DC372" i="2"/>
  <c r="DB372" i="2"/>
  <c r="DA372" i="2"/>
  <c r="DC371" i="2"/>
  <c r="DB371" i="2"/>
  <c r="DA371" i="2"/>
  <c r="DC370" i="2"/>
  <c r="DB370" i="2"/>
  <c r="DA370" i="2"/>
  <c r="DC369" i="2"/>
  <c r="DB369" i="2"/>
  <c r="DA369" i="2"/>
  <c r="DC368" i="2"/>
  <c r="DB368" i="2"/>
  <c r="DA368" i="2"/>
  <c r="DC367" i="2"/>
  <c r="DB367" i="2"/>
  <c r="DA367" i="2"/>
  <c r="DC366" i="2"/>
  <c r="DB366" i="2"/>
  <c r="DA366" i="2"/>
  <c r="DC365" i="2"/>
  <c r="DB365" i="2"/>
  <c r="DA365" i="2"/>
  <c r="DC364" i="2"/>
  <c r="DB364" i="2"/>
  <c r="DA364" i="2"/>
  <c r="DC363" i="2"/>
  <c r="DB363" i="2"/>
  <c r="DA363" i="2"/>
  <c r="DC362" i="2"/>
  <c r="DB362" i="2"/>
  <c r="DA362" i="2"/>
  <c r="DC361" i="2"/>
  <c r="DB361" i="2"/>
  <c r="DA361" i="2"/>
  <c r="DC360" i="2"/>
  <c r="DB360" i="2"/>
  <c r="DA360" i="2"/>
  <c r="DC359" i="2"/>
  <c r="DB359" i="2"/>
  <c r="DA359" i="2"/>
  <c r="DC358" i="2"/>
  <c r="DB358" i="2"/>
  <c r="DA358" i="2"/>
  <c r="DC357" i="2"/>
  <c r="DB357" i="2"/>
  <c r="DA357" i="2"/>
  <c r="DC356" i="2"/>
  <c r="DB356" i="2"/>
  <c r="DA356" i="2"/>
  <c r="DC355" i="2"/>
  <c r="DB355" i="2"/>
  <c r="DA355" i="2"/>
  <c r="DC354" i="2"/>
  <c r="DB354" i="2"/>
  <c r="DA354" i="2"/>
  <c r="DC353" i="2"/>
  <c r="DB353" i="2"/>
  <c r="DA353" i="2"/>
  <c r="DC352" i="2"/>
  <c r="DB352" i="2"/>
  <c r="DA352" i="2"/>
  <c r="DC351" i="2"/>
  <c r="DB351" i="2"/>
  <c r="DA351" i="2"/>
  <c r="DC350" i="2"/>
  <c r="DB350" i="2"/>
  <c r="DA350" i="2"/>
  <c r="DC349" i="2"/>
  <c r="DB349" i="2"/>
  <c r="DA349" i="2"/>
  <c r="DC348" i="2"/>
  <c r="DB348" i="2"/>
  <c r="DA348" i="2"/>
  <c r="DC347" i="2"/>
  <c r="DB347" i="2"/>
  <c r="DA347" i="2"/>
  <c r="DC346" i="2"/>
  <c r="DB346" i="2"/>
  <c r="DA346" i="2"/>
  <c r="DC345" i="2"/>
  <c r="DB345" i="2"/>
  <c r="DA345" i="2"/>
  <c r="DC344" i="2"/>
  <c r="DB344" i="2"/>
  <c r="DA344" i="2"/>
  <c r="DC343" i="2"/>
  <c r="DB343" i="2"/>
  <c r="DA343" i="2"/>
  <c r="DC342" i="2"/>
  <c r="DB342" i="2"/>
  <c r="DA342" i="2"/>
  <c r="DC341" i="2"/>
  <c r="DB341" i="2"/>
  <c r="DA341" i="2"/>
  <c r="DC340" i="2"/>
  <c r="DB340" i="2"/>
  <c r="DA340" i="2"/>
  <c r="DC339" i="2"/>
  <c r="DB339" i="2"/>
  <c r="DA339" i="2"/>
  <c r="DC338" i="2"/>
  <c r="DB338" i="2"/>
  <c r="DA338" i="2"/>
  <c r="DC337" i="2"/>
  <c r="DB337" i="2"/>
  <c r="DA337" i="2"/>
  <c r="DC336" i="2"/>
  <c r="DB336" i="2"/>
  <c r="DA336" i="2"/>
  <c r="DC335" i="2"/>
  <c r="DB335" i="2"/>
  <c r="DA335" i="2"/>
  <c r="DC334" i="2"/>
  <c r="DB334" i="2"/>
  <c r="DA334" i="2"/>
  <c r="DC333" i="2"/>
  <c r="DB333" i="2"/>
  <c r="DA333" i="2"/>
  <c r="DC332" i="2"/>
  <c r="DB332" i="2"/>
  <c r="DA332" i="2"/>
  <c r="DC331" i="2"/>
  <c r="DB331" i="2"/>
  <c r="DA331" i="2"/>
  <c r="DC330" i="2"/>
  <c r="DB330" i="2"/>
  <c r="DA330" i="2"/>
  <c r="DC329" i="2"/>
  <c r="DB329" i="2"/>
  <c r="DA329" i="2"/>
  <c r="DC328" i="2"/>
  <c r="DB328" i="2"/>
  <c r="DA328" i="2"/>
  <c r="DC327" i="2"/>
  <c r="DB327" i="2"/>
  <c r="DA327" i="2"/>
  <c r="DC326" i="2"/>
  <c r="DB326" i="2"/>
  <c r="DA326" i="2"/>
  <c r="DC325" i="2"/>
  <c r="DB325" i="2"/>
  <c r="DA325" i="2"/>
  <c r="DC324" i="2"/>
  <c r="DB324" i="2"/>
  <c r="DA324" i="2"/>
  <c r="DC323" i="2"/>
  <c r="DB323" i="2"/>
  <c r="DA323" i="2"/>
  <c r="DC322" i="2"/>
  <c r="DB322" i="2"/>
  <c r="DA322" i="2"/>
  <c r="DC321" i="2"/>
  <c r="DB321" i="2"/>
  <c r="DA321" i="2"/>
  <c r="DC320" i="2"/>
  <c r="DB320" i="2"/>
  <c r="DA320" i="2"/>
  <c r="DC319" i="2"/>
  <c r="DB319" i="2"/>
  <c r="DA319" i="2"/>
  <c r="DC318" i="2"/>
  <c r="DB318" i="2"/>
  <c r="DA318" i="2"/>
  <c r="DC317" i="2"/>
  <c r="DB317" i="2"/>
  <c r="DA317" i="2"/>
  <c r="DC316" i="2"/>
  <c r="DB316" i="2"/>
  <c r="DA316" i="2"/>
  <c r="DC315" i="2"/>
  <c r="DB315" i="2"/>
  <c r="DA315" i="2"/>
  <c r="DC314" i="2"/>
  <c r="DB314" i="2"/>
  <c r="DA314" i="2"/>
  <c r="DC313" i="2"/>
  <c r="DB313" i="2"/>
  <c r="DA313" i="2"/>
  <c r="DC312" i="2"/>
  <c r="DB312" i="2"/>
  <c r="DA312" i="2"/>
  <c r="DC311" i="2"/>
  <c r="DB311" i="2"/>
  <c r="DA311" i="2"/>
  <c r="DC310" i="2"/>
  <c r="DB310" i="2"/>
  <c r="DA310" i="2"/>
  <c r="DC309" i="2"/>
  <c r="DB309" i="2"/>
  <c r="DA309" i="2"/>
  <c r="DC308" i="2"/>
  <c r="DB308" i="2"/>
  <c r="DA308" i="2"/>
  <c r="DC307" i="2"/>
  <c r="DB307" i="2"/>
  <c r="DA307" i="2"/>
  <c r="DC306" i="2"/>
  <c r="DB306" i="2"/>
  <c r="DA306" i="2"/>
  <c r="DC305" i="2"/>
  <c r="DB305" i="2"/>
  <c r="DA305" i="2"/>
  <c r="DC304" i="2"/>
  <c r="DB304" i="2"/>
  <c r="DA304" i="2"/>
  <c r="DC303" i="2"/>
  <c r="DB303" i="2"/>
  <c r="DA303" i="2"/>
  <c r="DC302" i="2"/>
  <c r="DB302" i="2"/>
  <c r="DA302" i="2"/>
  <c r="DC301" i="2"/>
  <c r="DB301" i="2"/>
  <c r="DA301" i="2"/>
  <c r="DC300" i="2"/>
  <c r="DB300" i="2"/>
  <c r="DA300" i="2"/>
  <c r="DC299" i="2"/>
  <c r="DB299" i="2"/>
  <c r="DA299" i="2"/>
  <c r="DC298" i="2"/>
  <c r="DB298" i="2"/>
  <c r="DA298" i="2"/>
  <c r="DC297" i="2"/>
  <c r="DB297" i="2"/>
  <c r="DA297" i="2"/>
  <c r="DC296" i="2"/>
  <c r="DB296" i="2"/>
  <c r="DA296" i="2"/>
  <c r="DC295" i="2"/>
  <c r="DB295" i="2"/>
  <c r="DA295" i="2"/>
  <c r="DC294" i="2"/>
  <c r="DB294" i="2"/>
  <c r="DA294" i="2"/>
  <c r="DC293" i="2"/>
  <c r="DB293" i="2"/>
  <c r="DA293" i="2"/>
  <c r="DC292" i="2"/>
  <c r="DB292" i="2"/>
  <c r="DA292" i="2"/>
  <c r="DC291" i="2"/>
  <c r="DB291" i="2"/>
  <c r="DA291" i="2"/>
  <c r="DC290" i="2"/>
  <c r="DB290" i="2"/>
  <c r="DA290" i="2"/>
  <c r="DC289" i="2"/>
  <c r="DB289" i="2"/>
  <c r="DA289" i="2"/>
  <c r="DC288" i="2"/>
  <c r="DB288" i="2"/>
  <c r="DA288" i="2"/>
  <c r="DC287" i="2"/>
  <c r="DB287" i="2"/>
  <c r="DA287" i="2"/>
  <c r="DC286" i="2"/>
  <c r="DB286" i="2"/>
  <c r="DA286" i="2"/>
  <c r="DC285" i="2"/>
  <c r="DB285" i="2"/>
  <c r="DA285" i="2"/>
  <c r="DC284" i="2"/>
  <c r="DB284" i="2"/>
  <c r="DA284" i="2"/>
  <c r="DC283" i="2"/>
  <c r="DB283" i="2"/>
  <c r="DA283" i="2"/>
  <c r="DC282" i="2"/>
  <c r="DB282" i="2"/>
  <c r="DA282" i="2"/>
  <c r="DC281" i="2"/>
  <c r="DB281" i="2"/>
  <c r="DA281" i="2"/>
  <c r="DC280" i="2"/>
  <c r="DB280" i="2"/>
  <c r="DA280" i="2"/>
  <c r="DC279" i="2"/>
  <c r="DB279" i="2"/>
  <c r="DA279" i="2"/>
  <c r="DC278" i="2"/>
  <c r="DB278" i="2"/>
  <c r="DA278" i="2"/>
  <c r="DC277" i="2"/>
  <c r="DB277" i="2"/>
  <c r="DA277" i="2"/>
  <c r="DC276" i="2"/>
  <c r="DB276" i="2"/>
  <c r="DA276" i="2"/>
  <c r="DC275" i="2"/>
  <c r="DB275" i="2"/>
  <c r="DA275" i="2"/>
  <c r="DC274" i="2"/>
  <c r="DB274" i="2"/>
  <c r="DA274" i="2"/>
  <c r="DC273" i="2"/>
  <c r="DB273" i="2"/>
  <c r="DA273" i="2"/>
  <c r="DC272" i="2"/>
  <c r="DB272" i="2"/>
  <c r="DA272" i="2"/>
  <c r="DC271" i="2"/>
  <c r="DB271" i="2"/>
  <c r="DA271" i="2"/>
  <c r="DC270" i="2"/>
  <c r="DB270" i="2"/>
  <c r="DA270" i="2"/>
  <c r="DC269" i="2"/>
  <c r="DB269" i="2"/>
  <c r="DA269" i="2"/>
  <c r="DC268" i="2"/>
  <c r="DB268" i="2"/>
  <c r="DA268" i="2"/>
  <c r="DC267" i="2"/>
  <c r="DB267" i="2"/>
  <c r="DA267" i="2"/>
  <c r="DC266" i="2"/>
  <c r="DB266" i="2"/>
  <c r="DA266" i="2"/>
  <c r="DC265" i="2"/>
  <c r="DB265" i="2"/>
  <c r="DA265" i="2"/>
  <c r="DC264" i="2"/>
  <c r="DB264" i="2"/>
  <c r="DA264" i="2"/>
  <c r="DC263" i="2"/>
  <c r="DB263" i="2"/>
  <c r="DA263" i="2"/>
  <c r="DC262" i="2"/>
  <c r="DB262" i="2"/>
  <c r="DA262" i="2"/>
  <c r="DC261" i="2"/>
  <c r="DB261" i="2"/>
  <c r="DA261" i="2"/>
  <c r="DC260" i="2"/>
  <c r="DB260" i="2"/>
  <c r="DA260" i="2"/>
  <c r="DC259" i="2"/>
  <c r="DB259" i="2"/>
  <c r="DA259" i="2"/>
  <c r="DC258" i="2"/>
  <c r="DB258" i="2"/>
  <c r="DA258" i="2"/>
  <c r="DC257" i="2"/>
  <c r="DB257" i="2"/>
  <c r="DA257" i="2"/>
  <c r="DC256" i="2"/>
  <c r="DB256" i="2"/>
  <c r="DA256" i="2"/>
  <c r="DC255" i="2"/>
  <c r="DB255" i="2"/>
  <c r="DA255" i="2"/>
  <c r="DC254" i="2"/>
  <c r="DB254" i="2"/>
  <c r="DA254" i="2"/>
  <c r="DC253" i="2"/>
  <c r="DB253" i="2"/>
  <c r="DA253" i="2"/>
  <c r="DC252" i="2"/>
  <c r="DB252" i="2"/>
  <c r="DA252" i="2"/>
  <c r="DC251" i="2"/>
  <c r="DB251" i="2"/>
  <c r="DA251" i="2"/>
  <c r="DC250" i="2"/>
  <c r="DB250" i="2"/>
  <c r="DA250" i="2"/>
  <c r="DC249" i="2"/>
  <c r="DB249" i="2"/>
  <c r="DA249" i="2"/>
  <c r="DC248" i="2"/>
  <c r="DB248" i="2"/>
  <c r="DA248" i="2"/>
  <c r="DC247" i="2"/>
  <c r="DB247" i="2"/>
  <c r="DA247" i="2"/>
  <c r="DC246" i="2"/>
  <c r="DB246" i="2"/>
  <c r="DA246" i="2"/>
  <c r="DC245" i="2"/>
  <c r="DB245" i="2"/>
  <c r="DA245" i="2"/>
  <c r="DC244" i="2"/>
  <c r="DB244" i="2"/>
  <c r="DA244" i="2"/>
  <c r="DC243" i="2"/>
  <c r="DB243" i="2"/>
  <c r="DA243" i="2"/>
  <c r="DC242" i="2"/>
  <c r="DB242" i="2"/>
  <c r="DA242" i="2"/>
  <c r="DC241" i="2"/>
  <c r="DB241" i="2"/>
  <c r="DA241" i="2"/>
  <c r="DC240" i="2"/>
  <c r="DB240" i="2"/>
  <c r="DA240" i="2"/>
  <c r="DC239" i="2"/>
  <c r="DB239" i="2"/>
  <c r="DA239" i="2"/>
  <c r="DC238" i="2"/>
  <c r="DB238" i="2"/>
  <c r="DA238" i="2"/>
  <c r="DC237" i="2"/>
  <c r="DB237" i="2"/>
  <c r="DA237" i="2"/>
  <c r="DC236" i="2"/>
  <c r="DB236" i="2"/>
  <c r="DA236" i="2"/>
  <c r="DC235" i="2"/>
  <c r="DB235" i="2"/>
  <c r="DA235" i="2"/>
  <c r="DC234" i="2"/>
  <c r="DB234" i="2"/>
  <c r="DA234" i="2"/>
  <c r="DC233" i="2"/>
  <c r="DB233" i="2"/>
  <c r="DA233" i="2"/>
  <c r="DC232" i="2"/>
  <c r="DB232" i="2"/>
  <c r="DA232" i="2"/>
  <c r="DC231" i="2"/>
  <c r="DB231" i="2"/>
  <c r="DA231" i="2"/>
  <c r="DC230" i="2"/>
  <c r="DB230" i="2"/>
  <c r="DA230" i="2"/>
  <c r="DC229" i="2"/>
  <c r="DB229" i="2"/>
  <c r="DA229" i="2"/>
  <c r="DC228" i="2"/>
  <c r="DB228" i="2"/>
  <c r="DA228" i="2"/>
  <c r="DC227" i="2"/>
  <c r="DB227" i="2"/>
  <c r="DA227" i="2"/>
  <c r="DC226" i="2"/>
  <c r="DB226" i="2"/>
  <c r="DA226" i="2"/>
  <c r="DC225" i="2"/>
  <c r="DB225" i="2"/>
  <c r="DA225" i="2"/>
  <c r="DC224" i="2"/>
  <c r="DB224" i="2"/>
  <c r="DA224" i="2"/>
  <c r="DC223" i="2"/>
  <c r="DB223" i="2"/>
  <c r="DA223" i="2"/>
  <c r="DC222" i="2"/>
  <c r="DB222" i="2"/>
  <c r="DA222" i="2"/>
  <c r="DC221" i="2"/>
  <c r="DB221" i="2"/>
  <c r="DA221" i="2"/>
  <c r="DC220" i="2"/>
  <c r="DB220" i="2"/>
  <c r="DA220" i="2"/>
  <c r="DC219" i="2"/>
  <c r="DB219" i="2"/>
  <c r="DA219" i="2"/>
  <c r="DC218" i="2"/>
  <c r="DB218" i="2"/>
  <c r="DA218" i="2"/>
  <c r="DC217" i="2"/>
  <c r="DB217" i="2"/>
  <c r="DA217" i="2"/>
  <c r="DC216" i="2"/>
  <c r="DB216" i="2"/>
  <c r="DA216" i="2"/>
  <c r="DC215" i="2"/>
  <c r="DB215" i="2"/>
  <c r="DA215" i="2"/>
  <c r="DC214" i="2"/>
  <c r="DB214" i="2"/>
  <c r="DA214" i="2"/>
  <c r="DC213" i="2"/>
  <c r="DB213" i="2"/>
  <c r="DA213" i="2"/>
  <c r="DC212" i="2"/>
  <c r="DB212" i="2"/>
  <c r="DA212" i="2"/>
  <c r="DC211" i="2"/>
  <c r="DB211" i="2"/>
  <c r="DA211" i="2"/>
  <c r="DC210" i="2"/>
  <c r="DB210" i="2"/>
  <c r="DA210" i="2"/>
  <c r="DC209" i="2"/>
  <c r="DB209" i="2"/>
  <c r="DA209" i="2"/>
  <c r="DC208" i="2"/>
  <c r="DB208" i="2"/>
  <c r="DA208" i="2"/>
  <c r="DC207" i="2"/>
  <c r="DB207" i="2"/>
  <c r="DA207" i="2"/>
  <c r="DC206" i="2"/>
  <c r="DB206" i="2"/>
  <c r="DA206" i="2"/>
  <c r="DC205" i="2"/>
  <c r="DB205" i="2"/>
  <c r="DA205" i="2"/>
  <c r="DC204" i="2"/>
  <c r="DB204" i="2"/>
  <c r="DA204" i="2"/>
  <c r="DC203" i="2"/>
  <c r="DB203" i="2"/>
  <c r="DA203" i="2"/>
  <c r="DC202" i="2"/>
  <c r="DB202" i="2"/>
  <c r="DA202" i="2"/>
  <c r="DC201" i="2"/>
  <c r="DB201" i="2"/>
  <c r="DA201" i="2"/>
  <c r="DC200" i="2"/>
  <c r="DB200" i="2"/>
  <c r="DA200" i="2"/>
  <c r="DC199" i="2"/>
  <c r="DB199" i="2"/>
  <c r="DA199" i="2"/>
  <c r="DC198" i="2"/>
  <c r="DB198" i="2"/>
  <c r="DA198" i="2"/>
  <c r="DC197" i="2"/>
  <c r="DB197" i="2"/>
  <c r="DA197" i="2"/>
  <c r="DC196" i="2"/>
  <c r="DB196" i="2"/>
  <c r="DA196" i="2"/>
  <c r="DC195" i="2"/>
  <c r="DB195" i="2"/>
  <c r="DA195" i="2"/>
  <c r="DC194" i="2"/>
  <c r="DB194" i="2"/>
  <c r="DA194" i="2"/>
  <c r="DC193" i="2"/>
  <c r="DB193" i="2"/>
  <c r="DA193" i="2"/>
  <c r="DC192" i="2"/>
  <c r="DB192" i="2"/>
  <c r="DA192" i="2"/>
  <c r="DC191" i="2"/>
  <c r="DB191" i="2"/>
  <c r="DA191" i="2"/>
  <c r="DC190" i="2"/>
  <c r="DB190" i="2"/>
  <c r="DA190" i="2"/>
  <c r="DC189" i="2"/>
  <c r="DB189" i="2"/>
  <c r="DA189" i="2"/>
  <c r="DC188" i="2"/>
  <c r="DB188" i="2"/>
  <c r="DA188" i="2"/>
  <c r="DC187" i="2"/>
  <c r="DB187" i="2"/>
  <c r="DA187" i="2"/>
  <c r="DC186" i="2"/>
  <c r="DB186" i="2"/>
  <c r="DA186" i="2"/>
  <c r="DC185" i="2"/>
  <c r="DB185" i="2"/>
  <c r="DA185" i="2"/>
  <c r="DC184" i="2"/>
  <c r="DB184" i="2"/>
  <c r="DA184" i="2"/>
  <c r="DC183" i="2"/>
  <c r="DB183" i="2"/>
  <c r="DA183" i="2"/>
  <c r="DC182" i="2"/>
  <c r="DB182" i="2"/>
  <c r="DA182" i="2"/>
  <c r="DC181" i="2"/>
  <c r="DB181" i="2"/>
  <c r="DA181" i="2"/>
  <c r="DC180" i="2"/>
  <c r="DB180" i="2"/>
  <c r="DA180" i="2"/>
  <c r="DC179" i="2"/>
  <c r="DB179" i="2"/>
  <c r="DA179" i="2"/>
  <c r="DC178" i="2"/>
  <c r="DB178" i="2"/>
  <c r="DA178" i="2"/>
  <c r="DC177" i="2"/>
  <c r="DB177" i="2"/>
  <c r="DA177" i="2"/>
  <c r="DC176" i="2"/>
  <c r="DB176" i="2"/>
  <c r="DA176" i="2"/>
  <c r="DC175" i="2"/>
  <c r="DB175" i="2"/>
  <c r="DA175" i="2"/>
  <c r="DC174" i="2"/>
  <c r="DB174" i="2"/>
  <c r="DA174" i="2"/>
  <c r="DC173" i="2"/>
  <c r="DB173" i="2"/>
  <c r="DA173" i="2"/>
  <c r="DC172" i="2"/>
  <c r="DB172" i="2"/>
  <c r="DA172" i="2"/>
  <c r="DC171" i="2"/>
  <c r="DB171" i="2"/>
  <c r="DA171" i="2"/>
  <c r="DC170" i="2"/>
  <c r="DB170" i="2"/>
  <c r="DA170" i="2"/>
  <c r="DC169" i="2"/>
  <c r="DB169" i="2"/>
  <c r="DA169" i="2"/>
  <c r="DC168" i="2"/>
  <c r="DB168" i="2"/>
  <c r="DA168" i="2"/>
  <c r="DC167" i="2"/>
  <c r="DB167" i="2"/>
  <c r="DA167" i="2"/>
  <c r="DC166" i="2"/>
  <c r="DB166" i="2"/>
  <c r="DA166" i="2"/>
  <c r="DC165" i="2"/>
  <c r="DB165" i="2"/>
  <c r="DA165" i="2"/>
  <c r="DC164" i="2"/>
  <c r="DB164" i="2"/>
  <c r="DA164" i="2"/>
  <c r="DC163" i="2"/>
  <c r="DB163" i="2"/>
  <c r="DA163" i="2"/>
  <c r="DC162" i="2"/>
  <c r="DB162" i="2"/>
  <c r="DA162" i="2"/>
  <c r="DC161" i="2"/>
  <c r="DB161" i="2"/>
  <c r="DA161" i="2"/>
  <c r="DC160" i="2"/>
  <c r="DB160" i="2"/>
  <c r="DA160" i="2"/>
  <c r="DC159" i="2"/>
  <c r="DB159" i="2"/>
  <c r="DA159" i="2"/>
  <c r="DC158" i="2"/>
  <c r="DB158" i="2"/>
  <c r="DA158" i="2"/>
  <c r="DC157" i="2"/>
  <c r="DB157" i="2"/>
  <c r="DA157" i="2"/>
  <c r="DC156" i="2"/>
  <c r="DB156" i="2"/>
  <c r="DA156" i="2"/>
  <c r="DC155" i="2"/>
  <c r="DB155" i="2"/>
  <c r="DA155" i="2"/>
  <c r="DC154" i="2"/>
  <c r="DB154" i="2"/>
  <c r="DA154" i="2"/>
  <c r="DC153" i="2"/>
  <c r="DB153" i="2"/>
  <c r="DA153" i="2"/>
  <c r="DC152" i="2"/>
  <c r="DB152" i="2"/>
  <c r="DA152" i="2"/>
  <c r="DC151" i="2"/>
  <c r="DB151" i="2"/>
  <c r="DA151" i="2"/>
  <c r="DC150" i="2"/>
  <c r="DB150" i="2"/>
  <c r="DA150" i="2"/>
  <c r="DC149" i="2"/>
  <c r="DB149" i="2"/>
  <c r="DA149" i="2"/>
  <c r="DC148" i="2"/>
  <c r="DB148" i="2"/>
  <c r="DA148" i="2"/>
  <c r="DC147" i="2"/>
  <c r="DB147" i="2"/>
  <c r="DA147" i="2"/>
  <c r="DC146" i="2"/>
  <c r="DB146" i="2"/>
  <c r="DA146" i="2"/>
  <c r="DC145" i="2"/>
  <c r="DB145" i="2"/>
  <c r="DA145" i="2"/>
  <c r="DC144" i="2"/>
  <c r="DB144" i="2"/>
  <c r="DA144" i="2"/>
  <c r="DC143" i="2"/>
  <c r="DB143" i="2"/>
  <c r="DA143" i="2"/>
  <c r="DC142" i="2"/>
  <c r="DB142" i="2"/>
  <c r="DA142" i="2"/>
  <c r="DC141" i="2"/>
  <c r="DB141" i="2"/>
  <c r="DA141" i="2"/>
  <c r="DC140" i="2"/>
  <c r="DB140" i="2"/>
  <c r="DA140" i="2"/>
  <c r="DC139" i="2"/>
  <c r="DB139" i="2"/>
  <c r="DA139" i="2"/>
  <c r="DC138" i="2"/>
  <c r="DB138" i="2"/>
  <c r="DA138" i="2"/>
  <c r="DC137" i="2"/>
  <c r="DB137" i="2"/>
  <c r="DA137" i="2"/>
  <c r="DC136" i="2"/>
  <c r="DB136" i="2"/>
  <c r="DA136" i="2"/>
  <c r="DC135" i="2"/>
  <c r="DB135" i="2"/>
  <c r="DA135" i="2"/>
  <c r="DC134" i="2"/>
  <c r="DB134" i="2"/>
  <c r="DA134" i="2"/>
  <c r="DC133" i="2"/>
  <c r="DB133" i="2"/>
  <c r="DA133" i="2"/>
  <c r="DC132" i="2"/>
  <c r="DB132" i="2"/>
  <c r="DA132" i="2"/>
  <c r="DC131" i="2"/>
  <c r="DB131" i="2"/>
  <c r="DA131" i="2"/>
  <c r="DC130" i="2"/>
  <c r="DB130" i="2"/>
  <c r="DA130" i="2"/>
  <c r="DC129" i="2"/>
  <c r="DB129" i="2"/>
  <c r="DA129" i="2"/>
  <c r="DC128" i="2"/>
  <c r="DB128" i="2"/>
  <c r="DA128" i="2"/>
  <c r="DC127" i="2"/>
  <c r="DB127" i="2"/>
  <c r="DA127" i="2"/>
  <c r="DC126" i="2"/>
  <c r="DB126" i="2"/>
  <c r="DA126" i="2"/>
  <c r="DC125" i="2"/>
  <c r="DB125" i="2"/>
  <c r="DA125" i="2"/>
  <c r="DC124" i="2"/>
  <c r="DB124" i="2"/>
  <c r="DA124" i="2"/>
  <c r="DC123" i="2"/>
  <c r="DB123" i="2"/>
  <c r="DA123" i="2"/>
  <c r="DC122" i="2"/>
  <c r="DB122" i="2"/>
  <c r="DA122" i="2"/>
  <c r="DC121" i="2"/>
  <c r="DB121" i="2"/>
  <c r="DA121" i="2"/>
  <c r="DC120" i="2"/>
  <c r="DB120" i="2"/>
  <c r="DA120" i="2"/>
  <c r="DC119" i="2"/>
  <c r="DB119" i="2"/>
  <c r="DA119" i="2"/>
  <c r="DC118" i="2"/>
  <c r="DB118" i="2"/>
  <c r="DA118" i="2"/>
  <c r="DC117" i="2"/>
  <c r="DB117" i="2"/>
  <c r="DA117" i="2"/>
  <c r="DC116" i="2"/>
  <c r="DB116" i="2"/>
  <c r="DA116" i="2"/>
  <c r="DC115" i="2"/>
  <c r="DB115" i="2"/>
  <c r="DA115" i="2"/>
  <c r="DC114" i="2"/>
  <c r="DB114" i="2"/>
  <c r="DA114" i="2"/>
  <c r="DC113" i="2"/>
  <c r="DB113" i="2"/>
  <c r="DA113" i="2"/>
  <c r="DC112" i="2"/>
  <c r="DB112" i="2"/>
  <c r="DA112" i="2"/>
  <c r="DC111" i="2"/>
  <c r="DB111" i="2"/>
  <c r="DA111" i="2"/>
  <c r="DC110" i="2"/>
  <c r="DB110" i="2"/>
  <c r="DA110" i="2"/>
  <c r="DC109" i="2"/>
  <c r="DB109" i="2"/>
  <c r="DA109" i="2"/>
  <c r="DC108" i="2"/>
  <c r="DB108" i="2"/>
  <c r="DA108" i="2"/>
  <c r="DC107" i="2"/>
  <c r="DB107" i="2"/>
  <c r="DA107" i="2"/>
  <c r="DC106" i="2"/>
  <c r="DB106" i="2"/>
  <c r="DA106" i="2"/>
  <c r="DC105" i="2"/>
  <c r="DB105" i="2"/>
  <c r="DA105" i="2"/>
  <c r="DC104" i="2"/>
  <c r="DB104" i="2"/>
  <c r="DA104" i="2"/>
  <c r="DC103" i="2"/>
  <c r="DB103" i="2"/>
  <c r="DA103" i="2"/>
  <c r="DC102" i="2"/>
  <c r="DB102" i="2"/>
  <c r="DA102" i="2"/>
  <c r="DC101" i="2"/>
  <c r="DB101" i="2"/>
  <c r="DA101" i="2"/>
  <c r="DC100" i="2"/>
  <c r="DB100" i="2"/>
  <c r="DA100" i="2"/>
  <c r="DC99" i="2"/>
  <c r="DB99" i="2"/>
  <c r="DA99" i="2"/>
  <c r="DC98" i="2"/>
  <c r="DB98" i="2"/>
  <c r="DA98" i="2"/>
  <c r="DC97" i="2"/>
  <c r="DB97" i="2"/>
  <c r="DA97" i="2"/>
  <c r="DC96" i="2"/>
  <c r="DB96" i="2"/>
  <c r="DA96" i="2"/>
  <c r="DC95" i="2"/>
  <c r="DB95" i="2"/>
  <c r="DA95" i="2"/>
  <c r="DC94" i="2"/>
  <c r="DB94" i="2"/>
  <c r="DA94" i="2"/>
  <c r="DC93" i="2"/>
  <c r="DB93" i="2"/>
  <c r="DA93" i="2"/>
  <c r="DC92" i="2"/>
  <c r="DB92" i="2"/>
  <c r="DA92" i="2"/>
  <c r="DC91" i="2"/>
  <c r="DB91" i="2"/>
  <c r="DA91" i="2"/>
  <c r="DC90" i="2"/>
  <c r="DB90" i="2"/>
  <c r="DA90" i="2"/>
  <c r="DC89" i="2"/>
  <c r="DB89" i="2"/>
  <c r="DA89" i="2"/>
  <c r="DC88" i="2"/>
  <c r="DB88" i="2"/>
  <c r="DA88" i="2"/>
  <c r="DC87" i="2"/>
  <c r="DB87" i="2"/>
  <c r="DA87" i="2"/>
  <c r="DC86" i="2"/>
  <c r="DB86" i="2"/>
  <c r="DA86" i="2"/>
  <c r="DC85" i="2"/>
  <c r="DB85" i="2"/>
  <c r="DA85" i="2"/>
  <c r="DC84" i="2"/>
  <c r="DB84" i="2"/>
  <c r="DA84" i="2"/>
  <c r="DC83" i="2"/>
  <c r="DB83" i="2"/>
  <c r="DA83" i="2"/>
  <c r="DC82" i="2"/>
  <c r="DB82" i="2"/>
  <c r="DA82" i="2"/>
  <c r="DC81" i="2"/>
  <c r="DB81" i="2"/>
  <c r="DA81" i="2"/>
  <c r="DC80" i="2"/>
  <c r="DB80" i="2"/>
  <c r="DA80" i="2"/>
  <c r="DC79" i="2"/>
  <c r="DB79" i="2"/>
  <c r="DA79" i="2"/>
  <c r="DC78" i="2"/>
  <c r="DB78" i="2"/>
  <c r="DA78" i="2"/>
  <c r="DC77" i="2"/>
  <c r="DB77" i="2"/>
  <c r="DA77" i="2"/>
  <c r="DC76" i="2"/>
  <c r="DB76" i="2"/>
  <c r="DA76" i="2"/>
  <c r="DC75" i="2"/>
  <c r="DB75" i="2"/>
  <c r="DA75" i="2"/>
  <c r="DC74" i="2"/>
  <c r="DB74" i="2"/>
  <c r="DA74" i="2"/>
  <c r="DC73" i="2"/>
  <c r="DB73" i="2"/>
  <c r="DA73" i="2"/>
  <c r="DC72" i="2"/>
  <c r="DB72" i="2"/>
  <c r="DA72" i="2"/>
  <c r="DC71" i="2"/>
  <c r="DB71" i="2"/>
  <c r="DA71" i="2"/>
  <c r="DC70" i="2"/>
  <c r="DB70" i="2"/>
  <c r="DA70" i="2"/>
  <c r="DC69" i="2"/>
  <c r="DB69" i="2"/>
  <c r="DA69" i="2"/>
  <c r="DC68" i="2"/>
  <c r="DB68" i="2"/>
  <c r="DA68" i="2"/>
  <c r="DC67" i="2"/>
  <c r="DB67" i="2"/>
  <c r="DA67" i="2"/>
  <c r="DC66" i="2"/>
  <c r="DB66" i="2"/>
  <c r="DA66" i="2"/>
  <c r="DC65" i="2"/>
  <c r="DB65" i="2"/>
  <c r="DA65" i="2"/>
  <c r="DC64" i="2"/>
  <c r="DB64" i="2"/>
  <c r="DA64" i="2"/>
  <c r="DC63" i="2"/>
  <c r="DB63" i="2"/>
  <c r="DA63" i="2"/>
  <c r="DC62" i="2"/>
  <c r="DB62" i="2"/>
  <c r="DA62" i="2"/>
  <c r="DC61" i="2"/>
  <c r="DB61" i="2"/>
  <c r="DA61" i="2"/>
  <c r="DC60" i="2"/>
  <c r="DB60" i="2"/>
  <c r="DA60" i="2"/>
  <c r="DC59" i="2"/>
  <c r="DB59" i="2"/>
  <c r="DA59" i="2"/>
  <c r="DC58" i="2"/>
  <c r="DB58" i="2"/>
  <c r="DA58" i="2"/>
  <c r="DC57" i="2"/>
  <c r="DB57" i="2"/>
  <c r="DA57" i="2"/>
  <c r="DC56" i="2"/>
  <c r="DB56" i="2"/>
  <c r="DA56" i="2"/>
  <c r="DC55" i="2"/>
  <c r="DB55" i="2"/>
  <c r="DA55" i="2"/>
  <c r="DC54" i="2"/>
  <c r="DB54" i="2"/>
  <c r="DA54" i="2"/>
  <c r="DC53" i="2"/>
  <c r="DB53" i="2"/>
  <c r="DA53" i="2"/>
  <c r="DC52" i="2"/>
  <c r="DB52" i="2"/>
  <c r="DA52" i="2"/>
  <c r="DC51" i="2"/>
  <c r="DB51" i="2"/>
  <c r="DA51" i="2"/>
  <c r="DC50" i="2"/>
  <c r="DB50" i="2"/>
  <c r="DA50" i="2"/>
  <c r="DC49" i="2"/>
  <c r="DB49" i="2"/>
  <c r="DA49" i="2"/>
  <c r="DC48" i="2"/>
  <c r="DB48" i="2"/>
  <c r="DA48" i="2"/>
  <c r="DC47" i="2"/>
  <c r="DB47" i="2"/>
  <c r="DA47" i="2"/>
  <c r="DC46" i="2"/>
  <c r="DB46" i="2"/>
  <c r="DA46" i="2"/>
  <c r="DC45" i="2"/>
  <c r="DB45" i="2"/>
  <c r="DA45" i="2"/>
  <c r="DC44" i="2"/>
  <c r="DB44" i="2"/>
  <c r="DA44" i="2"/>
  <c r="DC43" i="2"/>
  <c r="DB43" i="2"/>
  <c r="DA43" i="2"/>
  <c r="DC42" i="2"/>
  <c r="DB42" i="2"/>
  <c r="DA42" i="2"/>
  <c r="DC41" i="2"/>
  <c r="DB41" i="2"/>
  <c r="DA41" i="2"/>
  <c r="DC40" i="2"/>
  <c r="DB40" i="2"/>
  <c r="DA40" i="2"/>
  <c r="DC39" i="2"/>
  <c r="DB39" i="2"/>
  <c r="DA39" i="2"/>
  <c r="DC38" i="2"/>
  <c r="DB38" i="2"/>
  <c r="DA38" i="2"/>
  <c r="DC37" i="2"/>
  <c r="DB37" i="2"/>
  <c r="DA37" i="2"/>
  <c r="DC36" i="2"/>
  <c r="DB36" i="2"/>
  <c r="DA36" i="2"/>
  <c r="DC35" i="2"/>
  <c r="DB35" i="2"/>
  <c r="DA35" i="2"/>
  <c r="DC34" i="2"/>
  <c r="DB34" i="2"/>
  <c r="DA34" i="2"/>
  <c r="DC33" i="2"/>
  <c r="DB33" i="2"/>
  <c r="DA33" i="2"/>
  <c r="DC32" i="2"/>
  <c r="DB32" i="2"/>
  <c r="DA32" i="2"/>
  <c r="DC31" i="2"/>
  <c r="DB31" i="2"/>
  <c r="DA31" i="2"/>
  <c r="DC30" i="2"/>
  <c r="DB30" i="2"/>
  <c r="DA30" i="2"/>
  <c r="DC29" i="2"/>
  <c r="DB29" i="2"/>
  <c r="DA29" i="2"/>
  <c r="DC28" i="2"/>
  <c r="DB28" i="2"/>
  <c r="DA28" i="2"/>
  <c r="DC27" i="2"/>
  <c r="DB27" i="2"/>
  <c r="DA27" i="2"/>
  <c r="DC26" i="2"/>
  <c r="DB26" i="2"/>
  <c r="DA26" i="2"/>
  <c r="DC25" i="2"/>
  <c r="DB25" i="2"/>
  <c r="DA25" i="2"/>
  <c r="DC24" i="2"/>
  <c r="DB24" i="2"/>
  <c r="DA24" i="2"/>
  <c r="DC23" i="2"/>
  <c r="DB23" i="2"/>
  <c r="DA23" i="2"/>
  <c r="DC22" i="2"/>
  <c r="DB22" i="2"/>
  <c r="DA22" i="2"/>
  <c r="DC21" i="2"/>
  <c r="DB21" i="2"/>
  <c r="DA21" i="2"/>
  <c r="DC20" i="2"/>
  <c r="DB20" i="2"/>
  <c r="DA20" i="2"/>
  <c r="DC19" i="2"/>
  <c r="DB19" i="2"/>
  <c r="DA19" i="2"/>
  <c r="DC18" i="2"/>
  <c r="DB18" i="2"/>
  <c r="DA18" i="2"/>
  <c r="DC17" i="2"/>
  <c r="DB17" i="2"/>
  <c r="DA17" i="2"/>
  <c r="DC16" i="2"/>
  <c r="DB16" i="2"/>
  <c r="DA16" i="2"/>
  <c r="DC15" i="2"/>
  <c r="DB15" i="2"/>
  <c r="DA15" i="2"/>
  <c r="DC14" i="2"/>
  <c r="DB14" i="2"/>
  <c r="DA14" i="2"/>
  <c r="DC13" i="2"/>
  <c r="DB13" i="2"/>
  <c r="DA13" i="2"/>
  <c r="DC12" i="2"/>
  <c r="DB12" i="2"/>
  <c r="DA12" i="2"/>
  <c r="DC11" i="2"/>
  <c r="DB11" i="2"/>
  <c r="DA11" i="2"/>
  <c r="DC10" i="2"/>
  <c r="DB10" i="2"/>
  <c r="DA10" i="2"/>
  <c r="DC9" i="2"/>
  <c r="DB9" i="2"/>
  <c r="DA9" i="2"/>
  <c r="DC8" i="2"/>
  <c r="DB8" i="2"/>
  <c r="DA8" i="2"/>
  <c r="DC7" i="2"/>
  <c r="DB7" i="2"/>
  <c r="DA7" i="2"/>
  <c r="DC6" i="2"/>
  <c r="DB6" i="2"/>
  <c r="DA6" i="2"/>
  <c r="DC5" i="2"/>
  <c r="DB5" i="2"/>
  <c r="DA5" i="2"/>
  <c r="DC4" i="2"/>
  <c r="DB4" i="2"/>
  <c r="DA4" i="2"/>
  <c r="DC3" i="2"/>
  <c r="DB3" i="2"/>
  <c r="DA3" i="2"/>
  <c r="DC2" i="2"/>
  <c r="DB2" i="2"/>
  <c r="DA2" i="2"/>
  <c r="CW920" i="2"/>
  <c r="CV920" i="2"/>
  <c r="CU920" i="2"/>
  <c r="CW919" i="2"/>
  <c r="CV919" i="2"/>
  <c r="CU919" i="2"/>
  <c r="CW918" i="2"/>
  <c r="CV918" i="2"/>
  <c r="CU918" i="2"/>
  <c r="CW917" i="2"/>
  <c r="CV917" i="2"/>
  <c r="CU917" i="2"/>
  <c r="CW916" i="2"/>
  <c r="CV916" i="2"/>
  <c r="CU916" i="2"/>
  <c r="CW915" i="2"/>
  <c r="CV915" i="2"/>
  <c r="CU915" i="2"/>
  <c r="CW914" i="2"/>
  <c r="CV914" i="2"/>
  <c r="CU914" i="2"/>
  <c r="CW913" i="2"/>
  <c r="CV913" i="2"/>
  <c r="CU913" i="2"/>
  <c r="CW912" i="2"/>
  <c r="CV912" i="2"/>
  <c r="CU912" i="2"/>
  <c r="CW911" i="2"/>
  <c r="CV911" i="2"/>
  <c r="CU911" i="2"/>
  <c r="CW910" i="2"/>
  <c r="CV910" i="2"/>
  <c r="CU910" i="2"/>
  <c r="CW909" i="2"/>
  <c r="CV909" i="2"/>
  <c r="CU909" i="2"/>
  <c r="CW908" i="2"/>
  <c r="CV908" i="2"/>
  <c r="CU908" i="2"/>
  <c r="CW907" i="2"/>
  <c r="CV907" i="2"/>
  <c r="CU907" i="2"/>
  <c r="CW906" i="2"/>
  <c r="CV906" i="2"/>
  <c r="CU906" i="2"/>
  <c r="CW905" i="2"/>
  <c r="CV905" i="2"/>
  <c r="CU905" i="2"/>
  <c r="CW904" i="2"/>
  <c r="CV904" i="2"/>
  <c r="CU904" i="2"/>
  <c r="CW903" i="2"/>
  <c r="CV903" i="2"/>
  <c r="CU903" i="2"/>
  <c r="CW902" i="2"/>
  <c r="CV902" i="2"/>
  <c r="CU902" i="2"/>
  <c r="CW901" i="2"/>
  <c r="CV901" i="2"/>
  <c r="CU901" i="2"/>
  <c r="CW900" i="2"/>
  <c r="CV900" i="2"/>
  <c r="CU900" i="2"/>
  <c r="CW899" i="2"/>
  <c r="CV899" i="2"/>
  <c r="CU899" i="2"/>
  <c r="CW898" i="2"/>
  <c r="CV898" i="2"/>
  <c r="CU898" i="2"/>
  <c r="CW897" i="2"/>
  <c r="CV897" i="2"/>
  <c r="CU897" i="2"/>
  <c r="CW896" i="2"/>
  <c r="CV896" i="2"/>
  <c r="CU896" i="2"/>
  <c r="CW895" i="2"/>
  <c r="CV895" i="2"/>
  <c r="CU895" i="2"/>
  <c r="CW894" i="2"/>
  <c r="CV894" i="2"/>
  <c r="CU894" i="2"/>
  <c r="CW893" i="2"/>
  <c r="CV893" i="2"/>
  <c r="CU893" i="2"/>
  <c r="CW892" i="2"/>
  <c r="CV892" i="2"/>
  <c r="CU892" i="2"/>
  <c r="CW891" i="2"/>
  <c r="CV891" i="2"/>
  <c r="CU891" i="2"/>
  <c r="CW890" i="2"/>
  <c r="CV890" i="2"/>
  <c r="CU890" i="2"/>
  <c r="CW889" i="2"/>
  <c r="CV889" i="2"/>
  <c r="CU889" i="2"/>
  <c r="CW888" i="2"/>
  <c r="CV888" i="2"/>
  <c r="CU888" i="2"/>
  <c r="CW887" i="2"/>
  <c r="CV887" i="2"/>
  <c r="CU887" i="2"/>
  <c r="CW886" i="2"/>
  <c r="CV886" i="2"/>
  <c r="CU886" i="2"/>
  <c r="CW885" i="2"/>
  <c r="CV885" i="2"/>
  <c r="CU885" i="2"/>
  <c r="CW884" i="2"/>
  <c r="CV884" i="2"/>
  <c r="CU884" i="2"/>
  <c r="CW883" i="2"/>
  <c r="CV883" i="2"/>
  <c r="CU883" i="2"/>
  <c r="CW882" i="2"/>
  <c r="CV882" i="2"/>
  <c r="CU882" i="2"/>
  <c r="CW881" i="2"/>
  <c r="CV881" i="2"/>
  <c r="CU881" i="2"/>
  <c r="CW880" i="2"/>
  <c r="CV880" i="2"/>
  <c r="CU880" i="2"/>
  <c r="CW879" i="2"/>
  <c r="CV879" i="2"/>
  <c r="CU879" i="2"/>
  <c r="CW878" i="2"/>
  <c r="CV878" i="2"/>
  <c r="CU878" i="2"/>
  <c r="CW877" i="2"/>
  <c r="CV877" i="2"/>
  <c r="CU877" i="2"/>
  <c r="CW876" i="2"/>
  <c r="CV876" i="2"/>
  <c r="CU876" i="2"/>
  <c r="CW875" i="2"/>
  <c r="CV875" i="2"/>
  <c r="CU875" i="2"/>
  <c r="CW874" i="2"/>
  <c r="CV874" i="2"/>
  <c r="CU874" i="2"/>
  <c r="CW873" i="2"/>
  <c r="CV873" i="2"/>
  <c r="CU873" i="2"/>
  <c r="CW872" i="2"/>
  <c r="CV872" i="2"/>
  <c r="CU872" i="2"/>
  <c r="CW871" i="2"/>
  <c r="CV871" i="2"/>
  <c r="CU871" i="2"/>
  <c r="CW870" i="2"/>
  <c r="CV870" i="2"/>
  <c r="CU870" i="2"/>
  <c r="CW869" i="2"/>
  <c r="CV869" i="2"/>
  <c r="CU869" i="2"/>
  <c r="CW868" i="2"/>
  <c r="CV868" i="2"/>
  <c r="CU868" i="2"/>
  <c r="CW867" i="2"/>
  <c r="CV867" i="2"/>
  <c r="CU867" i="2"/>
  <c r="CW866" i="2"/>
  <c r="CV866" i="2"/>
  <c r="CU866" i="2"/>
  <c r="CW865" i="2"/>
  <c r="CV865" i="2"/>
  <c r="CU865" i="2"/>
  <c r="CW864" i="2"/>
  <c r="CV864" i="2"/>
  <c r="CU864" i="2"/>
  <c r="CW863" i="2"/>
  <c r="CV863" i="2"/>
  <c r="CU863" i="2"/>
  <c r="CW862" i="2"/>
  <c r="CV862" i="2"/>
  <c r="CU862" i="2"/>
  <c r="CW861" i="2"/>
  <c r="CV861" i="2"/>
  <c r="CU861" i="2"/>
  <c r="CW860" i="2"/>
  <c r="CV860" i="2"/>
  <c r="CU860" i="2"/>
  <c r="CW859" i="2"/>
  <c r="CV859" i="2"/>
  <c r="CU859" i="2"/>
  <c r="CW858" i="2"/>
  <c r="CV858" i="2"/>
  <c r="CU858" i="2"/>
  <c r="CW857" i="2"/>
  <c r="CV857" i="2"/>
  <c r="CU857" i="2"/>
  <c r="CW856" i="2"/>
  <c r="CV856" i="2"/>
  <c r="CU856" i="2"/>
  <c r="CW855" i="2"/>
  <c r="CV855" i="2"/>
  <c r="CU855" i="2"/>
  <c r="CW854" i="2"/>
  <c r="CV854" i="2"/>
  <c r="CU854" i="2"/>
  <c r="CW853" i="2"/>
  <c r="CV853" i="2"/>
  <c r="CU853" i="2"/>
  <c r="CW852" i="2"/>
  <c r="CV852" i="2"/>
  <c r="CU852" i="2"/>
  <c r="CW851" i="2"/>
  <c r="CV851" i="2"/>
  <c r="CU851" i="2"/>
  <c r="CW850" i="2"/>
  <c r="CV850" i="2"/>
  <c r="CU850" i="2"/>
  <c r="CW849" i="2"/>
  <c r="CV849" i="2"/>
  <c r="CU849" i="2"/>
  <c r="CW848" i="2"/>
  <c r="CV848" i="2"/>
  <c r="CU848" i="2"/>
  <c r="CW847" i="2"/>
  <c r="CV847" i="2"/>
  <c r="CU847" i="2"/>
  <c r="CW846" i="2"/>
  <c r="CV846" i="2"/>
  <c r="CU846" i="2"/>
  <c r="CW845" i="2"/>
  <c r="CV845" i="2"/>
  <c r="CU845" i="2"/>
  <c r="CW844" i="2"/>
  <c r="CV844" i="2"/>
  <c r="CU844" i="2"/>
  <c r="CW843" i="2"/>
  <c r="CV843" i="2"/>
  <c r="CU843" i="2"/>
  <c r="CW842" i="2"/>
  <c r="CV842" i="2"/>
  <c r="CU842" i="2"/>
  <c r="CW841" i="2"/>
  <c r="CV841" i="2"/>
  <c r="CU841" i="2"/>
  <c r="CW840" i="2"/>
  <c r="CV840" i="2"/>
  <c r="CU840" i="2"/>
  <c r="CW839" i="2"/>
  <c r="CV839" i="2"/>
  <c r="CU839" i="2"/>
  <c r="CW838" i="2"/>
  <c r="CV838" i="2"/>
  <c r="CU838" i="2"/>
  <c r="CW837" i="2"/>
  <c r="CV837" i="2"/>
  <c r="CU837" i="2"/>
  <c r="CW836" i="2"/>
  <c r="CV836" i="2"/>
  <c r="CU836" i="2"/>
  <c r="CW835" i="2"/>
  <c r="CV835" i="2"/>
  <c r="CU835" i="2"/>
  <c r="CW834" i="2"/>
  <c r="CV834" i="2"/>
  <c r="CU834" i="2"/>
  <c r="CW833" i="2"/>
  <c r="CV833" i="2"/>
  <c r="CU833" i="2"/>
  <c r="CW832" i="2"/>
  <c r="CV832" i="2"/>
  <c r="CU832" i="2"/>
  <c r="CW831" i="2"/>
  <c r="CV831" i="2"/>
  <c r="CU831" i="2"/>
  <c r="CW830" i="2"/>
  <c r="CV830" i="2"/>
  <c r="CU830" i="2"/>
  <c r="CW829" i="2"/>
  <c r="CV829" i="2"/>
  <c r="CU829" i="2"/>
  <c r="CW828" i="2"/>
  <c r="CV828" i="2"/>
  <c r="CU828" i="2"/>
  <c r="CW827" i="2"/>
  <c r="CV827" i="2"/>
  <c r="CU827" i="2"/>
  <c r="CW826" i="2"/>
  <c r="CV826" i="2"/>
  <c r="CU826" i="2"/>
  <c r="CW825" i="2"/>
  <c r="CV825" i="2"/>
  <c r="CU825" i="2"/>
  <c r="CW824" i="2"/>
  <c r="CV824" i="2"/>
  <c r="CU824" i="2"/>
  <c r="CW823" i="2"/>
  <c r="CV823" i="2"/>
  <c r="CU823" i="2"/>
  <c r="CW822" i="2"/>
  <c r="CV822" i="2"/>
  <c r="CU822" i="2"/>
  <c r="CW821" i="2"/>
  <c r="CV821" i="2"/>
  <c r="CU821" i="2"/>
  <c r="CW820" i="2"/>
  <c r="CV820" i="2"/>
  <c r="CU820" i="2"/>
  <c r="CW819" i="2"/>
  <c r="CV819" i="2"/>
  <c r="CU819" i="2"/>
  <c r="CW818" i="2"/>
  <c r="CV818" i="2"/>
  <c r="CU818" i="2"/>
  <c r="CW817" i="2"/>
  <c r="CV817" i="2"/>
  <c r="CU817" i="2"/>
  <c r="CW816" i="2"/>
  <c r="CV816" i="2"/>
  <c r="CU816" i="2"/>
  <c r="CW815" i="2"/>
  <c r="CV815" i="2"/>
  <c r="CU815" i="2"/>
  <c r="CW814" i="2"/>
  <c r="CV814" i="2"/>
  <c r="CU814" i="2"/>
  <c r="CW813" i="2"/>
  <c r="CV813" i="2"/>
  <c r="CU813" i="2"/>
  <c r="CW812" i="2"/>
  <c r="CV812" i="2"/>
  <c r="CU812" i="2"/>
  <c r="CW811" i="2"/>
  <c r="CV811" i="2"/>
  <c r="CU811" i="2"/>
  <c r="CW810" i="2"/>
  <c r="CV810" i="2"/>
  <c r="CU810" i="2"/>
  <c r="CW809" i="2"/>
  <c r="CV809" i="2"/>
  <c r="CU809" i="2"/>
  <c r="CW808" i="2"/>
  <c r="CV808" i="2"/>
  <c r="CU808" i="2"/>
  <c r="CW807" i="2"/>
  <c r="CV807" i="2"/>
  <c r="CU807" i="2"/>
  <c r="CW806" i="2"/>
  <c r="CV806" i="2"/>
  <c r="CU806" i="2"/>
  <c r="CW805" i="2"/>
  <c r="CV805" i="2"/>
  <c r="CU805" i="2"/>
  <c r="CW804" i="2"/>
  <c r="CV804" i="2"/>
  <c r="CU804" i="2"/>
  <c r="CW803" i="2"/>
  <c r="CV803" i="2"/>
  <c r="CU803" i="2"/>
  <c r="CW802" i="2"/>
  <c r="CV802" i="2"/>
  <c r="CU802" i="2"/>
  <c r="CW801" i="2"/>
  <c r="CV801" i="2"/>
  <c r="CU801" i="2"/>
  <c r="CW800" i="2"/>
  <c r="CV800" i="2"/>
  <c r="CU800" i="2"/>
  <c r="CW799" i="2"/>
  <c r="CV799" i="2"/>
  <c r="CU799" i="2"/>
  <c r="CW798" i="2"/>
  <c r="CV798" i="2"/>
  <c r="CU798" i="2"/>
  <c r="CW797" i="2"/>
  <c r="CV797" i="2"/>
  <c r="CU797" i="2"/>
  <c r="CW796" i="2"/>
  <c r="CV796" i="2"/>
  <c r="CU796" i="2"/>
  <c r="CW795" i="2"/>
  <c r="CV795" i="2"/>
  <c r="CU795" i="2"/>
  <c r="CW794" i="2"/>
  <c r="CV794" i="2"/>
  <c r="CU794" i="2"/>
  <c r="CW793" i="2"/>
  <c r="CV793" i="2"/>
  <c r="CU793" i="2"/>
  <c r="CW792" i="2"/>
  <c r="CV792" i="2"/>
  <c r="CU792" i="2"/>
  <c r="CW791" i="2"/>
  <c r="CV791" i="2"/>
  <c r="CU791" i="2"/>
  <c r="CW790" i="2"/>
  <c r="CV790" i="2"/>
  <c r="CU790" i="2"/>
  <c r="CW789" i="2"/>
  <c r="CV789" i="2"/>
  <c r="CU789" i="2"/>
  <c r="CW788" i="2"/>
  <c r="CV788" i="2"/>
  <c r="CU788" i="2"/>
  <c r="CW787" i="2"/>
  <c r="CV787" i="2"/>
  <c r="CU787" i="2"/>
  <c r="CW786" i="2"/>
  <c r="CV786" i="2"/>
  <c r="CU786" i="2"/>
  <c r="CW785" i="2"/>
  <c r="CV785" i="2"/>
  <c r="CU785" i="2"/>
  <c r="CW784" i="2"/>
  <c r="CV784" i="2"/>
  <c r="CU784" i="2"/>
  <c r="CW783" i="2"/>
  <c r="CV783" i="2"/>
  <c r="CU783" i="2"/>
  <c r="CW782" i="2"/>
  <c r="CV782" i="2"/>
  <c r="CU782" i="2"/>
  <c r="CW781" i="2"/>
  <c r="CV781" i="2"/>
  <c r="CU781" i="2"/>
  <c r="CW780" i="2"/>
  <c r="CV780" i="2"/>
  <c r="CU780" i="2"/>
  <c r="CW779" i="2"/>
  <c r="CV779" i="2"/>
  <c r="CU779" i="2"/>
  <c r="CW778" i="2"/>
  <c r="CV778" i="2"/>
  <c r="CU778" i="2"/>
  <c r="CW777" i="2"/>
  <c r="CV777" i="2"/>
  <c r="CU777" i="2"/>
  <c r="CW776" i="2"/>
  <c r="CV776" i="2"/>
  <c r="CU776" i="2"/>
  <c r="CW775" i="2"/>
  <c r="CV775" i="2"/>
  <c r="CU775" i="2"/>
  <c r="CW774" i="2"/>
  <c r="CV774" i="2"/>
  <c r="CU774" i="2"/>
  <c r="CW773" i="2"/>
  <c r="CV773" i="2"/>
  <c r="CU773" i="2"/>
  <c r="CW772" i="2"/>
  <c r="CV772" i="2"/>
  <c r="CU772" i="2"/>
  <c r="CW771" i="2"/>
  <c r="CV771" i="2"/>
  <c r="CU771" i="2"/>
  <c r="CW770" i="2"/>
  <c r="CV770" i="2"/>
  <c r="CU770" i="2"/>
  <c r="CW769" i="2"/>
  <c r="CV769" i="2"/>
  <c r="CU769" i="2"/>
  <c r="CW768" i="2"/>
  <c r="CV768" i="2"/>
  <c r="CU768" i="2"/>
  <c r="CW767" i="2"/>
  <c r="CV767" i="2"/>
  <c r="CU767" i="2"/>
  <c r="CW766" i="2"/>
  <c r="CV766" i="2"/>
  <c r="CU766" i="2"/>
  <c r="CW765" i="2"/>
  <c r="CV765" i="2"/>
  <c r="CU765" i="2"/>
  <c r="CW764" i="2"/>
  <c r="CV764" i="2"/>
  <c r="CU764" i="2"/>
  <c r="CW763" i="2"/>
  <c r="CV763" i="2"/>
  <c r="CU763" i="2"/>
  <c r="CW762" i="2"/>
  <c r="CV762" i="2"/>
  <c r="CU762" i="2"/>
  <c r="CW761" i="2"/>
  <c r="CV761" i="2"/>
  <c r="CU761" i="2"/>
  <c r="CW760" i="2"/>
  <c r="CV760" i="2"/>
  <c r="CU760" i="2"/>
  <c r="CW759" i="2"/>
  <c r="CV759" i="2"/>
  <c r="CU759" i="2"/>
  <c r="CW758" i="2"/>
  <c r="CV758" i="2"/>
  <c r="CU758" i="2"/>
  <c r="CW757" i="2"/>
  <c r="CV757" i="2"/>
  <c r="CU757" i="2"/>
  <c r="CW756" i="2"/>
  <c r="CV756" i="2"/>
  <c r="CU756" i="2"/>
  <c r="CW755" i="2"/>
  <c r="CV755" i="2"/>
  <c r="CU755" i="2"/>
  <c r="CW754" i="2"/>
  <c r="CV754" i="2"/>
  <c r="CU754" i="2"/>
  <c r="CW753" i="2"/>
  <c r="CV753" i="2"/>
  <c r="CU753" i="2"/>
  <c r="CW752" i="2"/>
  <c r="CV752" i="2"/>
  <c r="CU752" i="2"/>
  <c r="CW751" i="2"/>
  <c r="CV751" i="2"/>
  <c r="CU751" i="2"/>
  <c r="CW750" i="2"/>
  <c r="CV750" i="2"/>
  <c r="CU750" i="2"/>
  <c r="CW749" i="2"/>
  <c r="CV749" i="2"/>
  <c r="CU749" i="2"/>
  <c r="CW748" i="2"/>
  <c r="CV748" i="2"/>
  <c r="CU748" i="2"/>
  <c r="CW747" i="2"/>
  <c r="CV747" i="2"/>
  <c r="CU747" i="2"/>
  <c r="CW746" i="2"/>
  <c r="CV746" i="2"/>
  <c r="CU746" i="2"/>
  <c r="CW745" i="2"/>
  <c r="CV745" i="2"/>
  <c r="CU745" i="2"/>
  <c r="CW744" i="2"/>
  <c r="CV744" i="2"/>
  <c r="CU744" i="2"/>
  <c r="CW743" i="2"/>
  <c r="CV743" i="2"/>
  <c r="CU743" i="2"/>
  <c r="CW742" i="2"/>
  <c r="CV742" i="2"/>
  <c r="CU742" i="2"/>
  <c r="CW741" i="2"/>
  <c r="CV741" i="2"/>
  <c r="CU741" i="2"/>
  <c r="CW740" i="2"/>
  <c r="CV740" i="2"/>
  <c r="CU740" i="2"/>
  <c r="CW739" i="2"/>
  <c r="CV739" i="2"/>
  <c r="CU739" i="2"/>
  <c r="CW738" i="2"/>
  <c r="CV738" i="2"/>
  <c r="CU738" i="2"/>
  <c r="CW737" i="2"/>
  <c r="CV737" i="2"/>
  <c r="CU737" i="2"/>
  <c r="CW736" i="2"/>
  <c r="CV736" i="2"/>
  <c r="CU736" i="2"/>
  <c r="CW735" i="2"/>
  <c r="CV735" i="2"/>
  <c r="CU735" i="2"/>
  <c r="CW734" i="2"/>
  <c r="CV734" i="2"/>
  <c r="CU734" i="2"/>
  <c r="CW733" i="2"/>
  <c r="CV733" i="2"/>
  <c r="CU733" i="2"/>
  <c r="CW732" i="2"/>
  <c r="CV732" i="2"/>
  <c r="CU732" i="2"/>
  <c r="CW731" i="2"/>
  <c r="CV731" i="2"/>
  <c r="CU731" i="2"/>
  <c r="CW730" i="2"/>
  <c r="CV730" i="2"/>
  <c r="CU730" i="2"/>
  <c r="CW729" i="2"/>
  <c r="CV729" i="2"/>
  <c r="CU729" i="2"/>
  <c r="CW728" i="2"/>
  <c r="CV728" i="2"/>
  <c r="CU728" i="2"/>
  <c r="CW727" i="2"/>
  <c r="CV727" i="2"/>
  <c r="CU727" i="2"/>
  <c r="CW726" i="2"/>
  <c r="CV726" i="2"/>
  <c r="CU726" i="2"/>
  <c r="CW725" i="2"/>
  <c r="CV725" i="2"/>
  <c r="CU725" i="2"/>
  <c r="CW724" i="2"/>
  <c r="CV724" i="2"/>
  <c r="CU724" i="2"/>
  <c r="CW723" i="2"/>
  <c r="CV723" i="2"/>
  <c r="CU723" i="2"/>
  <c r="CW722" i="2"/>
  <c r="CV722" i="2"/>
  <c r="CU722" i="2"/>
  <c r="CW721" i="2"/>
  <c r="CV721" i="2"/>
  <c r="CU721" i="2"/>
  <c r="CW720" i="2"/>
  <c r="CV720" i="2"/>
  <c r="CU720" i="2"/>
  <c r="CW719" i="2"/>
  <c r="CV719" i="2"/>
  <c r="CU719" i="2"/>
  <c r="CW718" i="2"/>
  <c r="CV718" i="2"/>
  <c r="CU718" i="2"/>
  <c r="CW717" i="2"/>
  <c r="CV717" i="2"/>
  <c r="CU717" i="2"/>
  <c r="CW716" i="2"/>
  <c r="CV716" i="2"/>
  <c r="CU716" i="2"/>
  <c r="CW715" i="2"/>
  <c r="CV715" i="2"/>
  <c r="CU715" i="2"/>
  <c r="CW714" i="2"/>
  <c r="CV714" i="2"/>
  <c r="CU714" i="2"/>
  <c r="CW713" i="2"/>
  <c r="CV713" i="2"/>
  <c r="CU713" i="2"/>
  <c r="CW712" i="2"/>
  <c r="CV712" i="2"/>
  <c r="CU712" i="2"/>
  <c r="CW711" i="2"/>
  <c r="CV711" i="2"/>
  <c r="CU711" i="2"/>
  <c r="CW710" i="2"/>
  <c r="CV710" i="2"/>
  <c r="CU710" i="2"/>
  <c r="CW709" i="2"/>
  <c r="CV709" i="2"/>
  <c r="CU709" i="2"/>
  <c r="CW708" i="2"/>
  <c r="CV708" i="2"/>
  <c r="CU708" i="2"/>
  <c r="CW707" i="2"/>
  <c r="CV707" i="2"/>
  <c r="CU707" i="2"/>
  <c r="CW706" i="2"/>
  <c r="CV706" i="2"/>
  <c r="CU706" i="2"/>
  <c r="CW705" i="2"/>
  <c r="CV705" i="2"/>
  <c r="CU705" i="2"/>
  <c r="CW704" i="2"/>
  <c r="CV704" i="2"/>
  <c r="CU704" i="2"/>
  <c r="CW703" i="2"/>
  <c r="CV703" i="2"/>
  <c r="CU703" i="2"/>
  <c r="CW702" i="2"/>
  <c r="CV702" i="2"/>
  <c r="CU702" i="2"/>
  <c r="CW701" i="2"/>
  <c r="CV701" i="2"/>
  <c r="CU701" i="2"/>
  <c r="CW700" i="2"/>
  <c r="CV700" i="2"/>
  <c r="CU700" i="2"/>
  <c r="CW699" i="2"/>
  <c r="CV699" i="2"/>
  <c r="CU699" i="2"/>
  <c r="CW698" i="2"/>
  <c r="CV698" i="2"/>
  <c r="CU698" i="2"/>
  <c r="CW697" i="2"/>
  <c r="CV697" i="2"/>
  <c r="CU697" i="2"/>
  <c r="CW696" i="2"/>
  <c r="CV696" i="2"/>
  <c r="CU696" i="2"/>
  <c r="CW695" i="2"/>
  <c r="CV695" i="2"/>
  <c r="CU695" i="2"/>
  <c r="CW694" i="2"/>
  <c r="CV694" i="2"/>
  <c r="CU694" i="2"/>
  <c r="CW693" i="2"/>
  <c r="CV693" i="2"/>
  <c r="CU693" i="2"/>
  <c r="CW692" i="2"/>
  <c r="CV692" i="2"/>
  <c r="CU692" i="2"/>
  <c r="CW691" i="2"/>
  <c r="CV691" i="2"/>
  <c r="CU691" i="2"/>
  <c r="CW690" i="2"/>
  <c r="CV690" i="2"/>
  <c r="CU690" i="2"/>
  <c r="CW689" i="2"/>
  <c r="CV689" i="2"/>
  <c r="CU689" i="2"/>
  <c r="CW688" i="2"/>
  <c r="CV688" i="2"/>
  <c r="CU688" i="2"/>
  <c r="CW687" i="2"/>
  <c r="CV687" i="2"/>
  <c r="CU687" i="2"/>
  <c r="CW686" i="2"/>
  <c r="CV686" i="2"/>
  <c r="CU686" i="2"/>
  <c r="CW685" i="2"/>
  <c r="CV685" i="2"/>
  <c r="CU685" i="2"/>
  <c r="CW684" i="2"/>
  <c r="CV684" i="2"/>
  <c r="CU684" i="2"/>
  <c r="CW683" i="2"/>
  <c r="CV683" i="2"/>
  <c r="CU683" i="2"/>
  <c r="CW682" i="2"/>
  <c r="CV682" i="2"/>
  <c r="CU682" i="2"/>
  <c r="CW681" i="2"/>
  <c r="CV681" i="2"/>
  <c r="CU681" i="2"/>
  <c r="CW680" i="2"/>
  <c r="CV680" i="2"/>
  <c r="CU680" i="2"/>
  <c r="CW679" i="2"/>
  <c r="CV679" i="2"/>
  <c r="CU679" i="2"/>
  <c r="CW678" i="2"/>
  <c r="CV678" i="2"/>
  <c r="CU678" i="2"/>
  <c r="CW677" i="2"/>
  <c r="CV677" i="2"/>
  <c r="CU677" i="2"/>
  <c r="CW676" i="2"/>
  <c r="CV676" i="2"/>
  <c r="CU676" i="2"/>
  <c r="CW675" i="2"/>
  <c r="CV675" i="2"/>
  <c r="CU675" i="2"/>
  <c r="CW674" i="2"/>
  <c r="CV674" i="2"/>
  <c r="CU674" i="2"/>
  <c r="CW673" i="2"/>
  <c r="CV673" i="2"/>
  <c r="CU673" i="2"/>
  <c r="CW672" i="2"/>
  <c r="CV672" i="2"/>
  <c r="CU672" i="2"/>
  <c r="CW671" i="2"/>
  <c r="CV671" i="2"/>
  <c r="CU671" i="2"/>
  <c r="CW670" i="2"/>
  <c r="CV670" i="2"/>
  <c r="CU670" i="2"/>
  <c r="CW669" i="2"/>
  <c r="CV669" i="2"/>
  <c r="CU669" i="2"/>
  <c r="CW668" i="2"/>
  <c r="CV668" i="2"/>
  <c r="CU668" i="2"/>
  <c r="CW667" i="2"/>
  <c r="CV667" i="2"/>
  <c r="CU667" i="2"/>
  <c r="CW666" i="2"/>
  <c r="CV666" i="2"/>
  <c r="CU666" i="2"/>
  <c r="CW665" i="2"/>
  <c r="CV665" i="2"/>
  <c r="CU665" i="2"/>
  <c r="CW664" i="2"/>
  <c r="CV664" i="2"/>
  <c r="CU664" i="2"/>
  <c r="CW663" i="2"/>
  <c r="CV663" i="2"/>
  <c r="CU663" i="2"/>
  <c r="CW662" i="2"/>
  <c r="CV662" i="2"/>
  <c r="CU662" i="2"/>
  <c r="CW661" i="2"/>
  <c r="CV661" i="2"/>
  <c r="CU661" i="2"/>
  <c r="CW660" i="2"/>
  <c r="CV660" i="2"/>
  <c r="CU660" i="2"/>
  <c r="CW659" i="2"/>
  <c r="CV659" i="2"/>
  <c r="CU659" i="2"/>
  <c r="CW658" i="2"/>
  <c r="CV658" i="2"/>
  <c r="CU658" i="2"/>
  <c r="CW657" i="2"/>
  <c r="CV657" i="2"/>
  <c r="CU657" i="2"/>
  <c r="CW656" i="2"/>
  <c r="CV656" i="2"/>
  <c r="CU656" i="2"/>
  <c r="CW655" i="2"/>
  <c r="CV655" i="2"/>
  <c r="CU655" i="2"/>
  <c r="CW654" i="2"/>
  <c r="CV654" i="2"/>
  <c r="CU654" i="2"/>
  <c r="CW653" i="2"/>
  <c r="CV653" i="2"/>
  <c r="CU653" i="2"/>
  <c r="CW652" i="2"/>
  <c r="CV652" i="2"/>
  <c r="CU652" i="2"/>
  <c r="CW651" i="2"/>
  <c r="CV651" i="2"/>
  <c r="CU651" i="2"/>
  <c r="CW650" i="2"/>
  <c r="CV650" i="2"/>
  <c r="CU650" i="2"/>
  <c r="CW649" i="2"/>
  <c r="CV649" i="2"/>
  <c r="CU649" i="2"/>
  <c r="CW648" i="2"/>
  <c r="CV648" i="2"/>
  <c r="CU648" i="2"/>
  <c r="CW647" i="2"/>
  <c r="CV647" i="2"/>
  <c r="CU647" i="2"/>
  <c r="CW646" i="2"/>
  <c r="CV646" i="2"/>
  <c r="CU646" i="2"/>
  <c r="CW645" i="2"/>
  <c r="CV645" i="2"/>
  <c r="CU645" i="2"/>
  <c r="CW644" i="2"/>
  <c r="CV644" i="2"/>
  <c r="CU644" i="2"/>
  <c r="CW643" i="2"/>
  <c r="CV643" i="2"/>
  <c r="CU643" i="2"/>
  <c r="CW642" i="2"/>
  <c r="CV642" i="2"/>
  <c r="CU642" i="2"/>
  <c r="CW641" i="2"/>
  <c r="CV641" i="2"/>
  <c r="CU641" i="2"/>
  <c r="CW640" i="2"/>
  <c r="CV640" i="2"/>
  <c r="CU640" i="2"/>
  <c r="CW639" i="2"/>
  <c r="CV639" i="2"/>
  <c r="CU639" i="2"/>
  <c r="CW638" i="2"/>
  <c r="CV638" i="2"/>
  <c r="CU638" i="2"/>
  <c r="CW637" i="2"/>
  <c r="CV637" i="2"/>
  <c r="CU637" i="2"/>
  <c r="CW636" i="2"/>
  <c r="CV636" i="2"/>
  <c r="CU636" i="2"/>
  <c r="CW635" i="2"/>
  <c r="CV635" i="2"/>
  <c r="CU635" i="2"/>
  <c r="CW634" i="2"/>
  <c r="CV634" i="2"/>
  <c r="CU634" i="2"/>
  <c r="CW633" i="2"/>
  <c r="CV633" i="2"/>
  <c r="CU633" i="2"/>
  <c r="CW632" i="2"/>
  <c r="CV632" i="2"/>
  <c r="CU632" i="2"/>
  <c r="CW631" i="2"/>
  <c r="CV631" i="2"/>
  <c r="CU631" i="2"/>
  <c r="CW630" i="2"/>
  <c r="CV630" i="2"/>
  <c r="CU630" i="2"/>
  <c r="CW629" i="2"/>
  <c r="CV629" i="2"/>
  <c r="CU629" i="2"/>
  <c r="CW628" i="2"/>
  <c r="CV628" i="2"/>
  <c r="CU628" i="2"/>
  <c r="CW627" i="2"/>
  <c r="CV627" i="2"/>
  <c r="CU627" i="2"/>
  <c r="CW626" i="2"/>
  <c r="CV626" i="2"/>
  <c r="CU626" i="2"/>
  <c r="CW625" i="2"/>
  <c r="CV625" i="2"/>
  <c r="CU625" i="2"/>
  <c r="CW624" i="2"/>
  <c r="CV624" i="2"/>
  <c r="CU624" i="2"/>
  <c r="CW623" i="2"/>
  <c r="CV623" i="2"/>
  <c r="CU623" i="2"/>
  <c r="CW622" i="2"/>
  <c r="CV622" i="2"/>
  <c r="CU622" i="2"/>
  <c r="CW621" i="2"/>
  <c r="CV621" i="2"/>
  <c r="CU621" i="2"/>
  <c r="CW620" i="2"/>
  <c r="CV620" i="2"/>
  <c r="CU620" i="2"/>
  <c r="CW619" i="2"/>
  <c r="CV619" i="2"/>
  <c r="CU619" i="2"/>
  <c r="CW618" i="2"/>
  <c r="CV618" i="2"/>
  <c r="CU618" i="2"/>
  <c r="CW617" i="2"/>
  <c r="CV617" i="2"/>
  <c r="CU617" i="2"/>
  <c r="CW616" i="2"/>
  <c r="CV616" i="2"/>
  <c r="CU616" i="2"/>
  <c r="CW615" i="2"/>
  <c r="CV615" i="2"/>
  <c r="CU615" i="2"/>
  <c r="CW614" i="2"/>
  <c r="CV614" i="2"/>
  <c r="CU614" i="2"/>
  <c r="CW613" i="2"/>
  <c r="CV613" i="2"/>
  <c r="CU613" i="2"/>
  <c r="CW612" i="2"/>
  <c r="CV612" i="2"/>
  <c r="CU612" i="2"/>
  <c r="CW611" i="2"/>
  <c r="CV611" i="2"/>
  <c r="CU611" i="2"/>
  <c r="CW610" i="2"/>
  <c r="CV610" i="2"/>
  <c r="CU610" i="2"/>
  <c r="CW609" i="2"/>
  <c r="CV609" i="2"/>
  <c r="CU609" i="2"/>
  <c r="CW608" i="2"/>
  <c r="CV608" i="2"/>
  <c r="CU608" i="2"/>
  <c r="CW607" i="2"/>
  <c r="CV607" i="2"/>
  <c r="CU607" i="2"/>
  <c r="CW606" i="2"/>
  <c r="CV606" i="2"/>
  <c r="CU606" i="2"/>
  <c r="CW605" i="2"/>
  <c r="CV605" i="2"/>
  <c r="CU605" i="2"/>
  <c r="CW604" i="2"/>
  <c r="CV604" i="2"/>
  <c r="CU604" i="2"/>
  <c r="CW603" i="2"/>
  <c r="CV603" i="2"/>
  <c r="CU603" i="2"/>
  <c r="CW602" i="2"/>
  <c r="CV602" i="2"/>
  <c r="CU602" i="2"/>
  <c r="CW601" i="2"/>
  <c r="CV601" i="2"/>
  <c r="CU601" i="2"/>
  <c r="CW600" i="2"/>
  <c r="CV600" i="2"/>
  <c r="CU600" i="2"/>
  <c r="CW599" i="2"/>
  <c r="CV599" i="2"/>
  <c r="CU599" i="2"/>
  <c r="CW598" i="2"/>
  <c r="CV598" i="2"/>
  <c r="CU598" i="2"/>
  <c r="CW597" i="2"/>
  <c r="CV597" i="2"/>
  <c r="CU597" i="2"/>
  <c r="CW596" i="2"/>
  <c r="CV596" i="2"/>
  <c r="CU596" i="2"/>
  <c r="CW595" i="2"/>
  <c r="CV595" i="2"/>
  <c r="CU595" i="2"/>
  <c r="CW594" i="2"/>
  <c r="CV594" i="2"/>
  <c r="CU594" i="2"/>
  <c r="CW593" i="2"/>
  <c r="CV593" i="2"/>
  <c r="CU593" i="2"/>
  <c r="CW592" i="2"/>
  <c r="CV592" i="2"/>
  <c r="CU592" i="2"/>
  <c r="CW591" i="2"/>
  <c r="CV591" i="2"/>
  <c r="CU591" i="2"/>
  <c r="CW590" i="2"/>
  <c r="CV590" i="2"/>
  <c r="CU590" i="2"/>
  <c r="CW589" i="2"/>
  <c r="CV589" i="2"/>
  <c r="CU589" i="2"/>
  <c r="CW588" i="2"/>
  <c r="CV588" i="2"/>
  <c r="CU588" i="2"/>
  <c r="CW587" i="2"/>
  <c r="CV587" i="2"/>
  <c r="CU587" i="2"/>
  <c r="CW586" i="2"/>
  <c r="CV586" i="2"/>
  <c r="CU586" i="2"/>
  <c r="CW585" i="2"/>
  <c r="CV585" i="2"/>
  <c r="CU585" i="2"/>
  <c r="CW584" i="2"/>
  <c r="CV584" i="2"/>
  <c r="CU584" i="2"/>
  <c r="CW583" i="2"/>
  <c r="CV583" i="2"/>
  <c r="CU583" i="2"/>
  <c r="CW582" i="2"/>
  <c r="CV582" i="2"/>
  <c r="CU582" i="2"/>
  <c r="CW581" i="2"/>
  <c r="CV581" i="2"/>
  <c r="CU581" i="2"/>
  <c r="CW580" i="2"/>
  <c r="CV580" i="2"/>
  <c r="CU580" i="2"/>
  <c r="CW579" i="2"/>
  <c r="CV579" i="2"/>
  <c r="CU579" i="2"/>
  <c r="CW578" i="2"/>
  <c r="CV578" i="2"/>
  <c r="CU578" i="2"/>
  <c r="CW577" i="2"/>
  <c r="CV577" i="2"/>
  <c r="CU577" i="2"/>
  <c r="CW576" i="2"/>
  <c r="CV576" i="2"/>
  <c r="CU576" i="2"/>
  <c r="CW575" i="2"/>
  <c r="CV575" i="2"/>
  <c r="CU575" i="2"/>
  <c r="CW574" i="2"/>
  <c r="CV574" i="2"/>
  <c r="CU574" i="2"/>
  <c r="CW573" i="2"/>
  <c r="CV573" i="2"/>
  <c r="CU573" i="2"/>
  <c r="CW572" i="2"/>
  <c r="CV572" i="2"/>
  <c r="CU572" i="2"/>
  <c r="CW571" i="2"/>
  <c r="CV571" i="2"/>
  <c r="CU571" i="2"/>
  <c r="CW570" i="2"/>
  <c r="CV570" i="2"/>
  <c r="CU570" i="2"/>
  <c r="CW569" i="2"/>
  <c r="CV569" i="2"/>
  <c r="CU569" i="2"/>
  <c r="CW568" i="2"/>
  <c r="CV568" i="2"/>
  <c r="CU568" i="2"/>
  <c r="CW567" i="2"/>
  <c r="CV567" i="2"/>
  <c r="CU567" i="2"/>
  <c r="CW566" i="2"/>
  <c r="CV566" i="2"/>
  <c r="CU566" i="2"/>
  <c r="CW565" i="2"/>
  <c r="CV565" i="2"/>
  <c r="CU565" i="2"/>
  <c r="CW564" i="2"/>
  <c r="CV564" i="2"/>
  <c r="CU564" i="2"/>
  <c r="CW563" i="2"/>
  <c r="CV563" i="2"/>
  <c r="CU563" i="2"/>
  <c r="CW562" i="2"/>
  <c r="CV562" i="2"/>
  <c r="CU562" i="2"/>
  <c r="CW561" i="2"/>
  <c r="CV561" i="2"/>
  <c r="CU561" i="2"/>
  <c r="CW560" i="2"/>
  <c r="CV560" i="2"/>
  <c r="CU560" i="2"/>
  <c r="CW559" i="2"/>
  <c r="CV559" i="2"/>
  <c r="CU559" i="2"/>
  <c r="CW558" i="2"/>
  <c r="CV558" i="2"/>
  <c r="CU558" i="2"/>
  <c r="CW557" i="2"/>
  <c r="CV557" i="2"/>
  <c r="CU557" i="2"/>
  <c r="CW556" i="2"/>
  <c r="CV556" i="2"/>
  <c r="CU556" i="2"/>
  <c r="CW555" i="2"/>
  <c r="CV555" i="2"/>
  <c r="CU555" i="2"/>
  <c r="CW554" i="2"/>
  <c r="CV554" i="2"/>
  <c r="CU554" i="2"/>
  <c r="CW553" i="2"/>
  <c r="CV553" i="2"/>
  <c r="CU553" i="2"/>
  <c r="CW552" i="2"/>
  <c r="CV552" i="2"/>
  <c r="CU552" i="2"/>
  <c r="CW551" i="2"/>
  <c r="CV551" i="2"/>
  <c r="CU551" i="2"/>
  <c r="CW550" i="2"/>
  <c r="CV550" i="2"/>
  <c r="CU550" i="2"/>
  <c r="CW549" i="2"/>
  <c r="CV549" i="2"/>
  <c r="CU549" i="2"/>
  <c r="CW548" i="2"/>
  <c r="CV548" i="2"/>
  <c r="CU548" i="2"/>
  <c r="CW547" i="2"/>
  <c r="CV547" i="2"/>
  <c r="CU547" i="2"/>
  <c r="CW546" i="2"/>
  <c r="CV546" i="2"/>
  <c r="CU546" i="2"/>
  <c r="CW545" i="2"/>
  <c r="CV545" i="2"/>
  <c r="CU545" i="2"/>
  <c r="CW544" i="2"/>
  <c r="CV544" i="2"/>
  <c r="CU544" i="2"/>
  <c r="CW543" i="2"/>
  <c r="CV543" i="2"/>
  <c r="CU543" i="2"/>
  <c r="CW542" i="2"/>
  <c r="CV542" i="2"/>
  <c r="CU542" i="2"/>
  <c r="CW541" i="2"/>
  <c r="CV541" i="2"/>
  <c r="CU541" i="2"/>
  <c r="CW540" i="2"/>
  <c r="CV540" i="2"/>
  <c r="CU540" i="2"/>
  <c r="CW539" i="2"/>
  <c r="CV539" i="2"/>
  <c r="CU539" i="2"/>
  <c r="CW538" i="2"/>
  <c r="CV538" i="2"/>
  <c r="CU538" i="2"/>
  <c r="CW537" i="2"/>
  <c r="CV537" i="2"/>
  <c r="CU537" i="2"/>
  <c r="CW536" i="2"/>
  <c r="CV536" i="2"/>
  <c r="CU536" i="2"/>
  <c r="CW535" i="2"/>
  <c r="CV535" i="2"/>
  <c r="CU535" i="2"/>
  <c r="CW534" i="2"/>
  <c r="CV534" i="2"/>
  <c r="CU534" i="2"/>
  <c r="CW533" i="2"/>
  <c r="CV533" i="2"/>
  <c r="CU533" i="2"/>
  <c r="CW532" i="2"/>
  <c r="CV532" i="2"/>
  <c r="CU532" i="2"/>
  <c r="CW531" i="2"/>
  <c r="CV531" i="2"/>
  <c r="CU531" i="2"/>
  <c r="CW530" i="2"/>
  <c r="CV530" i="2"/>
  <c r="CU530" i="2"/>
  <c r="CW529" i="2"/>
  <c r="CV529" i="2"/>
  <c r="CU529" i="2"/>
  <c r="CW528" i="2"/>
  <c r="CV528" i="2"/>
  <c r="CU528" i="2"/>
  <c r="CW527" i="2"/>
  <c r="CV527" i="2"/>
  <c r="CU527" i="2"/>
  <c r="CW526" i="2"/>
  <c r="CV526" i="2"/>
  <c r="CU526" i="2"/>
  <c r="CW525" i="2"/>
  <c r="CV525" i="2"/>
  <c r="CU525" i="2"/>
  <c r="CW524" i="2"/>
  <c r="CV524" i="2"/>
  <c r="CU524" i="2"/>
  <c r="CW523" i="2"/>
  <c r="CV523" i="2"/>
  <c r="CU523" i="2"/>
  <c r="CW522" i="2"/>
  <c r="CV522" i="2"/>
  <c r="CU522" i="2"/>
  <c r="CW521" i="2"/>
  <c r="CV521" i="2"/>
  <c r="CU521" i="2"/>
  <c r="CW520" i="2"/>
  <c r="CV520" i="2"/>
  <c r="CU520" i="2"/>
  <c r="CW519" i="2"/>
  <c r="CV519" i="2"/>
  <c r="CU519" i="2"/>
  <c r="CW518" i="2"/>
  <c r="CV518" i="2"/>
  <c r="CU518" i="2"/>
  <c r="CW517" i="2"/>
  <c r="CV517" i="2"/>
  <c r="CU517" i="2"/>
  <c r="CW516" i="2"/>
  <c r="CV516" i="2"/>
  <c r="CU516" i="2"/>
  <c r="CW515" i="2"/>
  <c r="CV515" i="2"/>
  <c r="CU515" i="2"/>
  <c r="CW514" i="2"/>
  <c r="CV514" i="2"/>
  <c r="CU514" i="2"/>
  <c r="CW513" i="2"/>
  <c r="CV513" i="2"/>
  <c r="CU513" i="2"/>
  <c r="CW512" i="2"/>
  <c r="CV512" i="2"/>
  <c r="CU512" i="2"/>
  <c r="CW511" i="2"/>
  <c r="CV511" i="2"/>
  <c r="CU511" i="2"/>
  <c r="CW510" i="2"/>
  <c r="CV510" i="2"/>
  <c r="CU510" i="2"/>
  <c r="CW509" i="2"/>
  <c r="CV509" i="2"/>
  <c r="CU509" i="2"/>
  <c r="CW508" i="2"/>
  <c r="CV508" i="2"/>
  <c r="CU508" i="2"/>
  <c r="CW507" i="2"/>
  <c r="CV507" i="2"/>
  <c r="CU507" i="2"/>
  <c r="CW506" i="2"/>
  <c r="CV506" i="2"/>
  <c r="CU506" i="2"/>
  <c r="CW505" i="2"/>
  <c r="CV505" i="2"/>
  <c r="CU505" i="2"/>
  <c r="CW504" i="2"/>
  <c r="CV504" i="2"/>
  <c r="CU504" i="2"/>
  <c r="CW503" i="2"/>
  <c r="CV503" i="2"/>
  <c r="CU503" i="2"/>
  <c r="CW502" i="2"/>
  <c r="CV502" i="2"/>
  <c r="CU502" i="2"/>
  <c r="CW501" i="2"/>
  <c r="CV501" i="2"/>
  <c r="CU501" i="2"/>
  <c r="CW500" i="2"/>
  <c r="CV500" i="2"/>
  <c r="CU500" i="2"/>
  <c r="CW499" i="2"/>
  <c r="CV499" i="2"/>
  <c r="CU499" i="2"/>
  <c r="CW498" i="2"/>
  <c r="CV498" i="2"/>
  <c r="CU498" i="2"/>
  <c r="CW497" i="2"/>
  <c r="CV497" i="2"/>
  <c r="CU497" i="2"/>
  <c r="CW496" i="2"/>
  <c r="CV496" i="2"/>
  <c r="CU496" i="2"/>
  <c r="CW495" i="2"/>
  <c r="CV495" i="2"/>
  <c r="CU495" i="2"/>
  <c r="CW494" i="2"/>
  <c r="CV494" i="2"/>
  <c r="CU494" i="2"/>
  <c r="CW493" i="2"/>
  <c r="CV493" i="2"/>
  <c r="CU493" i="2"/>
  <c r="CW492" i="2"/>
  <c r="CV492" i="2"/>
  <c r="CU492" i="2"/>
  <c r="CW491" i="2"/>
  <c r="CV491" i="2"/>
  <c r="CU491" i="2"/>
  <c r="CW490" i="2"/>
  <c r="CV490" i="2"/>
  <c r="CU490" i="2"/>
  <c r="CW489" i="2"/>
  <c r="CV489" i="2"/>
  <c r="CU489" i="2"/>
  <c r="CW488" i="2"/>
  <c r="CV488" i="2"/>
  <c r="CU488" i="2"/>
  <c r="CW487" i="2"/>
  <c r="CV487" i="2"/>
  <c r="CU487" i="2"/>
  <c r="CW486" i="2"/>
  <c r="CV486" i="2"/>
  <c r="CU486" i="2"/>
  <c r="CW485" i="2"/>
  <c r="CV485" i="2"/>
  <c r="CU485" i="2"/>
  <c r="CW484" i="2"/>
  <c r="CV484" i="2"/>
  <c r="CU484" i="2"/>
  <c r="CW483" i="2"/>
  <c r="CV483" i="2"/>
  <c r="CU483" i="2"/>
  <c r="CW482" i="2"/>
  <c r="CV482" i="2"/>
  <c r="CU482" i="2"/>
  <c r="CW481" i="2"/>
  <c r="CV481" i="2"/>
  <c r="CU481" i="2"/>
  <c r="CW480" i="2"/>
  <c r="CV480" i="2"/>
  <c r="CU480" i="2"/>
  <c r="CW479" i="2"/>
  <c r="CV479" i="2"/>
  <c r="CU479" i="2"/>
  <c r="CW478" i="2"/>
  <c r="CV478" i="2"/>
  <c r="CU478" i="2"/>
  <c r="CW477" i="2"/>
  <c r="CV477" i="2"/>
  <c r="CU477" i="2"/>
  <c r="CW476" i="2"/>
  <c r="CV476" i="2"/>
  <c r="CU476" i="2"/>
  <c r="CW475" i="2"/>
  <c r="CV475" i="2"/>
  <c r="CU475" i="2"/>
  <c r="CW474" i="2"/>
  <c r="CV474" i="2"/>
  <c r="CU474" i="2"/>
  <c r="CW473" i="2"/>
  <c r="CV473" i="2"/>
  <c r="CU473" i="2"/>
  <c r="CW472" i="2"/>
  <c r="CV472" i="2"/>
  <c r="CU472" i="2"/>
  <c r="CW471" i="2"/>
  <c r="CV471" i="2"/>
  <c r="CU471" i="2"/>
  <c r="CW470" i="2"/>
  <c r="CV470" i="2"/>
  <c r="CU470" i="2"/>
  <c r="CW469" i="2"/>
  <c r="CV469" i="2"/>
  <c r="CU469" i="2"/>
  <c r="CW468" i="2"/>
  <c r="CV468" i="2"/>
  <c r="CU468" i="2"/>
  <c r="CW467" i="2"/>
  <c r="CV467" i="2"/>
  <c r="CU467" i="2"/>
  <c r="CW466" i="2"/>
  <c r="CV466" i="2"/>
  <c r="CU466" i="2"/>
  <c r="CW465" i="2"/>
  <c r="CV465" i="2"/>
  <c r="CU465" i="2"/>
  <c r="CW464" i="2"/>
  <c r="CV464" i="2"/>
  <c r="CU464" i="2"/>
  <c r="CW463" i="2"/>
  <c r="CV463" i="2"/>
  <c r="CU463" i="2"/>
  <c r="CW462" i="2"/>
  <c r="CV462" i="2"/>
  <c r="CU462" i="2"/>
  <c r="CW461" i="2"/>
  <c r="CV461" i="2"/>
  <c r="CU461" i="2"/>
  <c r="CW460" i="2"/>
  <c r="CV460" i="2"/>
  <c r="CU460" i="2"/>
  <c r="CW459" i="2"/>
  <c r="CV459" i="2"/>
  <c r="CU459" i="2"/>
  <c r="CW458" i="2"/>
  <c r="CV458" i="2"/>
  <c r="CU458" i="2"/>
  <c r="CW457" i="2"/>
  <c r="CV457" i="2"/>
  <c r="CU457" i="2"/>
  <c r="CW456" i="2"/>
  <c r="CV456" i="2"/>
  <c r="CU456" i="2"/>
  <c r="CW455" i="2"/>
  <c r="CV455" i="2"/>
  <c r="CU455" i="2"/>
  <c r="CW454" i="2"/>
  <c r="CV454" i="2"/>
  <c r="CU454" i="2"/>
  <c r="CW453" i="2"/>
  <c r="CV453" i="2"/>
  <c r="CU453" i="2"/>
  <c r="CW452" i="2"/>
  <c r="CV452" i="2"/>
  <c r="CU452" i="2"/>
  <c r="CW451" i="2"/>
  <c r="CV451" i="2"/>
  <c r="CU451" i="2"/>
  <c r="CW450" i="2"/>
  <c r="CV450" i="2"/>
  <c r="CU450" i="2"/>
  <c r="CW449" i="2"/>
  <c r="CV449" i="2"/>
  <c r="CU449" i="2"/>
  <c r="CW448" i="2"/>
  <c r="CV448" i="2"/>
  <c r="CU448" i="2"/>
  <c r="CW447" i="2"/>
  <c r="CV447" i="2"/>
  <c r="CU447" i="2"/>
  <c r="CW446" i="2"/>
  <c r="CV446" i="2"/>
  <c r="CU446" i="2"/>
  <c r="CW445" i="2"/>
  <c r="CV445" i="2"/>
  <c r="CU445" i="2"/>
  <c r="CW444" i="2"/>
  <c r="CV444" i="2"/>
  <c r="CU444" i="2"/>
  <c r="CW443" i="2"/>
  <c r="CV443" i="2"/>
  <c r="CU443" i="2"/>
  <c r="CW442" i="2"/>
  <c r="CV442" i="2"/>
  <c r="CU442" i="2"/>
  <c r="CW441" i="2"/>
  <c r="CV441" i="2"/>
  <c r="CU441" i="2"/>
  <c r="CW440" i="2"/>
  <c r="CV440" i="2"/>
  <c r="CU440" i="2"/>
  <c r="CW439" i="2"/>
  <c r="CV439" i="2"/>
  <c r="CU439" i="2"/>
  <c r="CW438" i="2"/>
  <c r="CV438" i="2"/>
  <c r="CU438" i="2"/>
  <c r="CW437" i="2"/>
  <c r="CV437" i="2"/>
  <c r="CU437" i="2"/>
  <c r="CW436" i="2"/>
  <c r="CV436" i="2"/>
  <c r="CU436" i="2"/>
  <c r="CW435" i="2"/>
  <c r="CV435" i="2"/>
  <c r="CU435" i="2"/>
  <c r="CW434" i="2"/>
  <c r="CV434" i="2"/>
  <c r="CU434" i="2"/>
  <c r="CW433" i="2"/>
  <c r="CV433" i="2"/>
  <c r="CU433" i="2"/>
  <c r="CW432" i="2"/>
  <c r="CV432" i="2"/>
  <c r="CU432" i="2"/>
  <c r="CW431" i="2"/>
  <c r="CV431" i="2"/>
  <c r="CU431" i="2"/>
  <c r="CW430" i="2"/>
  <c r="CV430" i="2"/>
  <c r="CU430" i="2"/>
  <c r="CW429" i="2"/>
  <c r="CV429" i="2"/>
  <c r="CU429" i="2"/>
  <c r="CW428" i="2"/>
  <c r="CV428" i="2"/>
  <c r="CU428" i="2"/>
  <c r="CW427" i="2"/>
  <c r="CV427" i="2"/>
  <c r="CU427" i="2"/>
  <c r="CW426" i="2"/>
  <c r="CV426" i="2"/>
  <c r="CU426" i="2"/>
  <c r="CW425" i="2"/>
  <c r="CV425" i="2"/>
  <c r="CU425" i="2"/>
  <c r="CW424" i="2"/>
  <c r="CV424" i="2"/>
  <c r="CU424" i="2"/>
  <c r="CW423" i="2"/>
  <c r="CV423" i="2"/>
  <c r="CU423" i="2"/>
  <c r="CW422" i="2"/>
  <c r="CV422" i="2"/>
  <c r="CU422" i="2"/>
  <c r="CW421" i="2"/>
  <c r="CV421" i="2"/>
  <c r="CU421" i="2"/>
  <c r="CW420" i="2"/>
  <c r="CV420" i="2"/>
  <c r="CU420" i="2"/>
  <c r="CW419" i="2"/>
  <c r="CV419" i="2"/>
  <c r="CU419" i="2"/>
  <c r="CW418" i="2"/>
  <c r="CV418" i="2"/>
  <c r="CU418" i="2"/>
  <c r="CW417" i="2"/>
  <c r="CV417" i="2"/>
  <c r="CU417" i="2"/>
  <c r="CW416" i="2"/>
  <c r="CV416" i="2"/>
  <c r="CU416" i="2"/>
  <c r="CW415" i="2"/>
  <c r="CV415" i="2"/>
  <c r="CU415" i="2"/>
  <c r="CW414" i="2"/>
  <c r="CV414" i="2"/>
  <c r="CU414" i="2"/>
  <c r="CW413" i="2"/>
  <c r="CV413" i="2"/>
  <c r="CU413" i="2"/>
  <c r="CW412" i="2"/>
  <c r="CV412" i="2"/>
  <c r="CU412" i="2"/>
  <c r="CW411" i="2"/>
  <c r="CV411" i="2"/>
  <c r="CU411" i="2"/>
  <c r="CW410" i="2"/>
  <c r="CV410" i="2"/>
  <c r="CU410" i="2"/>
  <c r="CW409" i="2"/>
  <c r="CV409" i="2"/>
  <c r="CU409" i="2"/>
  <c r="CW408" i="2"/>
  <c r="CV408" i="2"/>
  <c r="CU408" i="2"/>
  <c r="CW407" i="2"/>
  <c r="CV407" i="2"/>
  <c r="CU407" i="2"/>
  <c r="CW406" i="2"/>
  <c r="CV406" i="2"/>
  <c r="CU406" i="2"/>
  <c r="CW405" i="2"/>
  <c r="CV405" i="2"/>
  <c r="CU405" i="2"/>
  <c r="CW404" i="2"/>
  <c r="CV404" i="2"/>
  <c r="CU404" i="2"/>
  <c r="CW403" i="2"/>
  <c r="CV403" i="2"/>
  <c r="CU403" i="2"/>
  <c r="CW402" i="2"/>
  <c r="CV402" i="2"/>
  <c r="CU402" i="2"/>
  <c r="CW401" i="2"/>
  <c r="CV401" i="2"/>
  <c r="CU401" i="2"/>
  <c r="CW400" i="2"/>
  <c r="CV400" i="2"/>
  <c r="CU400" i="2"/>
  <c r="CW399" i="2"/>
  <c r="CV399" i="2"/>
  <c r="CU399" i="2"/>
  <c r="CW398" i="2"/>
  <c r="CV398" i="2"/>
  <c r="CU398" i="2"/>
  <c r="CW397" i="2"/>
  <c r="CV397" i="2"/>
  <c r="CU397" i="2"/>
  <c r="CW396" i="2"/>
  <c r="CV396" i="2"/>
  <c r="CU396" i="2"/>
  <c r="CW395" i="2"/>
  <c r="CV395" i="2"/>
  <c r="CU395" i="2"/>
  <c r="CW394" i="2"/>
  <c r="CV394" i="2"/>
  <c r="CU394" i="2"/>
  <c r="CW393" i="2"/>
  <c r="CV393" i="2"/>
  <c r="CU393" i="2"/>
  <c r="CW392" i="2"/>
  <c r="CV392" i="2"/>
  <c r="CU392" i="2"/>
  <c r="CW391" i="2"/>
  <c r="CV391" i="2"/>
  <c r="CU391" i="2"/>
  <c r="CW390" i="2"/>
  <c r="CV390" i="2"/>
  <c r="CU390" i="2"/>
  <c r="CW389" i="2"/>
  <c r="CV389" i="2"/>
  <c r="CU389" i="2"/>
  <c r="CW388" i="2"/>
  <c r="CV388" i="2"/>
  <c r="CU388" i="2"/>
  <c r="CW387" i="2"/>
  <c r="CV387" i="2"/>
  <c r="CU387" i="2"/>
  <c r="CW386" i="2"/>
  <c r="CV386" i="2"/>
  <c r="CU386" i="2"/>
  <c r="CW385" i="2"/>
  <c r="CV385" i="2"/>
  <c r="CU385" i="2"/>
  <c r="CW384" i="2"/>
  <c r="CV384" i="2"/>
  <c r="CU384" i="2"/>
  <c r="CW383" i="2"/>
  <c r="CV383" i="2"/>
  <c r="CU383" i="2"/>
  <c r="CW382" i="2"/>
  <c r="CV382" i="2"/>
  <c r="CU382" i="2"/>
  <c r="CW381" i="2"/>
  <c r="CV381" i="2"/>
  <c r="CU381" i="2"/>
  <c r="CW380" i="2"/>
  <c r="CV380" i="2"/>
  <c r="CU380" i="2"/>
  <c r="CW379" i="2"/>
  <c r="CV379" i="2"/>
  <c r="CU379" i="2"/>
  <c r="CW378" i="2"/>
  <c r="CV378" i="2"/>
  <c r="CU378" i="2"/>
  <c r="CW377" i="2"/>
  <c r="CV377" i="2"/>
  <c r="CU377" i="2"/>
  <c r="CW376" i="2"/>
  <c r="CV376" i="2"/>
  <c r="CU376" i="2"/>
  <c r="CW375" i="2"/>
  <c r="CV375" i="2"/>
  <c r="CU375" i="2"/>
  <c r="CW374" i="2"/>
  <c r="CV374" i="2"/>
  <c r="CU374" i="2"/>
  <c r="CW373" i="2"/>
  <c r="CV373" i="2"/>
  <c r="CU373" i="2"/>
  <c r="CW372" i="2"/>
  <c r="CV372" i="2"/>
  <c r="CU372" i="2"/>
  <c r="CW371" i="2"/>
  <c r="CV371" i="2"/>
  <c r="CU371" i="2"/>
  <c r="CW370" i="2"/>
  <c r="CV370" i="2"/>
  <c r="CU370" i="2"/>
  <c r="CW369" i="2"/>
  <c r="CV369" i="2"/>
  <c r="CU369" i="2"/>
  <c r="CW368" i="2"/>
  <c r="CV368" i="2"/>
  <c r="CU368" i="2"/>
  <c r="CW367" i="2"/>
  <c r="CV367" i="2"/>
  <c r="CU367" i="2"/>
  <c r="CW366" i="2"/>
  <c r="CV366" i="2"/>
  <c r="CU366" i="2"/>
  <c r="CW365" i="2"/>
  <c r="CV365" i="2"/>
  <c r="CU365" i="2"/>
  <c r="CW364" i="2"/>
  <c r="CV364" i="2"/>
  <c r="CU364" i="2"/>
  <c r="CW363" i="2"/>
  <c r="CV363" i="2"/>
  <c r="CU363" i="2"/>
  <c r="CW362" i="2"/>
  <c r="CV362" i="2"/>
  <c r="CU362" i="2"/>
  <c r="CW361" i="2"/>
  <c r="CV361" i="2"/>
  <c r="CU361" i="2"/>
  <c r="CW360" i="2"/>
  <c r="CV360" i="2"/>
  <c r="CU360" i="2"/>
  <c r="CW359" i="2"/>
  <c r="CV359" i="2"/>
  <c r="CU359" i="2"/>
  <c r="CW358" i="2"/>
  <c r="CV358" i="2"/>
  <c r="CU358" i="2"/>
  <c r="CW357" i="2"/>
  <c r="CV357" i="2"/>
  <c r="CU357" i="2"/>
  <c r="CW356" i="2"/>
  <c r="CV356" i="2"/>
  <c r="CU356" i="2"/>
  <c r="CW355" i="2"/>
  <c r="CV355" i="2"/>
  <c r="CU355" i="2"/>
  <c r="CW354" i="2"/>
  <c r="CV354" i="2"/>
  <c r="CU354" i="2"/>
  <c r="CW353" i="2"/>
  <c r="CV353" i="2"/>
  <c r="CU353" i="2"/>
  <c r="CW352" i="2"/>
  <c r="CV352" i="2"/>
  <c r="CU352" i="2"/>
  <c r="CW351" i="2"/>
  <c r="CV351" i="2"/>
  <c r="CU351" i="2"/>
  <c r="CW350" i="2"/>
  <c r="CV350" i="2"/>
  <c r="CU350" i="2"/>
  <c r="CW349" i="2"/>
  <c r="CV349" i="2"/>
  <c r="CU349" i="2"/>
  <c r="CW348" i="2"/>
  <c r="CV348" i="2"/>
  <c r="CU348" i="2"/>
  <c r="CW347" i="2"/>
  <c r="CV347" i="2"/>
  <c r="CU347" i="2"/>
  <c r="CW346" i="2"/>
  <c r="CV346" i="2"/>
  <c r="CU346" i="2"/>
  <c r="CW345" i="2"/>
  <c r="CV345" i="2"/>
  <c r="CU345" i="2"/>
  <c r="CW344" i="2"/>
  <c r="CV344" i="2"/>
  <c r="CU344" i="2"/>
  <c r="CW343" i="2"/>
  <c r="CV343" i="2"/>
  <c r="CU343" i="2"/>
  <c r="CW342" i="2"/>
  <c r="CV342" i="2"/>
  <c r="CU342" i="2"/>
  <c r="CW341" i="2"/>
  <c r="CV341" i="2"/>
  <c r="CU341" i="2"/>
  <c r="CW340" i="2"/>
  <c r="CV340" i="2"/>
  <c r="CU340" i="2"/>
  <c r="CW339" i="2"/>
  <c r="CV339" i="2"/>
  <c r="CU339" i="2"/>
  <c r="CW338" i="2"/>
  <c r="CV338" i="2"/>
  <c r="CU338" i="2"/>
  <c r="CW337" i="2"/>
  <c r="CV337" i="2"/>
  <c r="CU337" i="2"/>
  <c r="CW336" i="2"/>
  <c r="CV336" i="2"/>
  <c r="CU336" i="2"/>
  <c r="CW335" i="2"/>
  <c r="CV335" i="2"/>
  <c r="CU335" i="2"/>
  <c r="CW334" i="2"/>
  <c r="CV334" i="2"/>
  <c r="CU334" i="2"/>
  <c r="CW333" i="2"/>
  <c r="CV333" i="2"/>
  <c r="CU333" i="2"/>
  <c r="CW332" i="2"/>
  <c r="CV332" i="2"/>
  <c r="CU332" i="2"/>
  <c r="CW331" i="2"/>
  <c r="CV331" i="2"/>
  <c r="CU331" i="2"/>
  <c r="CW330" i="2"/>
  <c r="CV330" i="2"/>
  <c r="CU330" i="2"/>
  <c r="CW329" i="2"/>
  <c r="CV329" i="2"/>
  <c r="CU329" i="2"/>
  <c r="CW328" i="2"/>
  <c r="CV328" i="2"/>
  <c r="CU328" i="2"/>
  <c r="CW327" i="2"/>
  <c r="CV327" i="2"/>
  <c r="CU327" i="2"/>
  <c r="CW326" i="2"/>
  <c r="CV326" i="2"/>
  <c r="CU326" i="2"/>
  <c r="CW325" i="2"/>
  <c r="CV325" i="2"/>
  <c r="CU325" i="2"/>
  <c r="CW324" i="2"/>
  <c r="CV324" i="2"/>
  <c r="CU324" i="2"/>
  <c r="CW323" i="2"/>
  <c r="CV323" i="2"/>
  <c r="CU323" i="2"/>
  <c r="CW322" i="2"/>
  <c r="CV322" i="2"/>
  <c r="CU322" i="2"/>
  <c r="CW321" i="2"/>
  <c r="CV321" i="2"/>
  <c r="CU321" i="2"/>
  <c r="CW320" i="2"/>
  <c r="CV320" i="2"/>
  <c r="CU320" i="2"/>
  <c r="CW319" i="2"/>
  <c r="CV319" i="2"/>
  <c r="CU319" i="2"/>
  <c r="CW318" i="2"/>
  <c r="CV318" i="2"/>
  <c r="CU318" i="2"/>
  <c r="CW317" i="2"/>
  <c r="CV317" i="2"/>
  <c r="CU317" i="2"/>
  <c r="CW316" i="2"/>
  <c r="CV316" i="2"/>
  <c r="CU316" i="2"/>
  <c r="CW315" i="2"/>
  <c r="CV315" i="2"/>
  <c r="CU315" i="2"/>
  <c r="CW314" i="2"/>
  <c r="CV314" i="2"/>
  <c r="CU314" i="2"/>
  <c r="CW313" i="2"/>
  <c r="CV313" i="2"/>
  <c r="CU313" i="2"/>
  <c r="CW312" i="2"/>
  <c r="CV312" i="2"/>
  <c r="CU312" i="2"/>
  <c r="CW311" i="2"/>
  <c r="CV311" i="2"/>
  <c r="CU311" i="2"/>
  <c r="CW310" i="2"/>
  <c r="CV310" i="2"/>
  <c r="CU310" i="2"/>
  <c r="CW309" i="2"/>
  <c r="CV309" i="2"/>
  <c r="CU309" i="2"/>
  <c r="CW308" i="2"/>
  <c r="CV308" i="2"/>
  <c r="CU308" i="2"/>
  <c r="CW307" i="2"/>
  <c r="CV307" i="2"/>
  <c r="CU307" i="2"/>
  <c r="CW306" i="2"/>
  <c r="CV306" i="2"/>
  <c r="CU306" i="2"/>
  <c r="CW305" i="2"/>
  <c r="CV305" i="2"/>
  <c r="CU305" i="2"/>
  <c r="CW304" i="2"/>
  <c r="CV304" i="2"/>
  <c r="CU304" i="2"/>
  <c r="CW303" i="2"/>
  <c r="CV303" i="2"/>
  <c r="CU303" i="2"/>
  <c r="CW302" i="2"/>
  <c r="CV302" i="2"/>
  <c r="CU302" i="2"/>
  <c r="CW301" i="2"/>
  <c r="CV301" i="2"/>
  <c r="CU301" i="2"/>
  <c r="CW300" i="2"/>
  <c r="CV300" i="2"/>
  <c r="CU300" i="2"/>
  <c r="CW299" i="2"/>
  <c r="CV299" i="2"/>
  <c r="CU299" i="2"/>
  <c r="CW298" i="2"/>
  <c r="CV298" i="2"/>
  <c r="CU298" i="2"/>
  <c r="CW297" i="2"/>
  <c r="CV297" i="2"/>
  <c r="CU297" i="2"/>
  <c r="CW296" i="2"/>
  <c r="CV296" i="2"/>
  <c r="CU296" i="2"/>
  <c r="CW295" i="2"/>
  <c r="CV295" i="2"/>
  <c r="CU295" i="2"/>
  <c r="CW294" i="2"/>
  <c r="CV294" i="2"/>
  <c r="CU294" i="2"/>
  <c r="CW293" i="2"/>
  <c r="CV293" i="2"/>
  <c r="CU293" i="2"/>
  <c r="CW292" i="2"/>
  <c r="CV292" i="2"/>
  <c r="CU292" i="2"/>
  <c r="CW291" i="2"/>
  <c r="CV291" i="2"/>
  <c r="CU291" i="2"/>
  <c r="CW290" i="2"/>
  <c r="CV290" i="2"/>
  <c r="CU290" i="2"/>
  <c r="CW289" i="2"/>
  <c r="CV289" i="2"/>
  <c r="CU289" i="2"/>
  <c r="CW288" i="2"/>
  <c r="CV288" i="2"/>
  <c r="CU288" i="2"/>
  <c r="CW287" i="2"/>
  <c r="CV287" i="2"/>
  <c r="CU287" i="2"/>
  <c r="CW286" i="2"/>
  <c r="CV286" i="2"/>
  <c r="CU286" i="2"/>
  <c r="CW285" i="2"/>
  <c r="CV285" i="2"/>
  <c r="CU285" i="2"/>
  <c r="CW284" i="2"/>
  <c r="CV284" i="2"/>
  <c r="CU284" i="2"/>
  <c r="CW283" i="2"/>
  <c r="CV283" i="2"/>
  <c r="CU283" i="2"/>
  <c r="CW282" i="2"/>
  <c r="CV282" i="2"/>
  <c r="CU282" i="2"/>
  <c r="CW281" i="2"/>
  <c r="CV281" i="2"/>
  <c r="CU281" i="2"/>
  <c r="CW280" i="2"/>
  <c r="CV280" i="2"/>
  <c r="CU280" i="2"/>
  <c r="CW279" i="2"/>
  <c r="CV279" i="2"/>
  <c r="CU279" i="2"/>
  <c r="CW278" i="2"/>
  <c r="CV278" i="2"/>
  <c r="CU278" i="2"/>
  <c r="CW277" i="2"/>
  <c r="CV277" i="2"/>
  <c r="CU277" i="2"/>
  <c r="CW276" i="2"/>
  <c r="CV276" i="2"/>
  <c r="CU276" i="2"/>
  <c r="CW275" i="2"/>
  <c r="CV275" i="2"/>
  <c r="CU275" i="2"/>
  <c r="CW274" i="2"/>
  <c r="CV274" i="2"/>
  <c r="CU274" i="2"/>
  <c r="CW273" i="2"/>
  <c r="CV273" i="2"/>
  <c r="CU273" i="2"/>
  <c r="CW272" i="2"/>
  <c r="CV272" i="2"/>
  <c r="CU272" i="2"/>
  <c r="CW271" i="2"/>
  <c r="CV271" i="2"/>
  <c r="CU271" i="2"/>
  <c r="CW270" i="2"/>
  <c r="CV270" i="2"/>
  <c r="CU270" i="2"/>
  <c r="CW269" i="2"/>
  <c r="CV269" i="2"/>
  <c r="CU269" i="2"/>
  <c r="CW268" i="2"/>
  <c r="CV268" i="2"/>
  <c r="CU268" i="2"/>
  <c r="CW267" i="2"/>
  <c r="CV267" i="2"/>
  <c r="CU267" i="2"/>
  <c r="CW266" i="2"/>
  <c r="CV266" i="2"/>
  <c r="CU266" i="2"/>
  <c r="CW265" i="2"/>
  <c r="CV265" i="2"/>
  <c r="CU265" i="2"/>
  <c r="CW264" i="2"/>
  <c r="CV264" i="2"/>
  <c r="CU264" i="2"/>
  <c r="CW263" i="2"/>
  <c r="CV263" i="2"/>
  <c r="CU263" i="2"/>
  <c r="CW262" i="2"/>
  <c r="CV262" i="2"/>
  <c r="CU262" i="2"/>
  <c r="CW261" i="2"/>
  <c r="CV261" i="2"/>
  <c r="CU261" i="2"/>
  <c r="CW260" i="2"/>
  <c r="CV260" i="2"/>
  <c r="CU260" i="2"/>
  <c r="CW259" i="2"/>
  <c r="CV259" i="2"/>
  <c r="CU259" i="2"/>
  <c r="CW258" i="2"/>
  <c r="CV258" i="2"/>
  <c r="CU258" i="2"/>
  <c r="CW257" i="2"/>
  <c r="CV257" i="2"/>
  <c r="CU257" i="2"/>
  <c r="CW256" i="2"/>
  <c r="CV256" i="2"/>
  <c r="CU256" i="2"/>
  <c r="CW255" i="2"/>
  <c r="CV255" i="2"/>
  <c r="CU255" i="2"/>
  <c r="CW254" i="2"/>
  <c r="CV254" i="2"/>
  <c r="CU254" i="2"/>
  <c r="CW253" i="2"/>
  <c r="CV253" i="2"/>
  <c r="CU253" i="2"/>
  <c r="CW252" i="2"/>
  <c r="CV252" i="2"/>
  <c r="CU252" i="2"/>
  <c r="CW251" i="2"/>
  <c r="CV251" i="2"/>
  <c r="CU251" i="2"/>
  <c r="CW250" i="2"/>
  <c r="CV250" i="2"/>
  <c r="CU250" i="2"/>
  <c r="CW249" i="2"/>
  <c r="CV249" i="2"/>
  <c r="CU249" i="2"/>
  <c r="CW248" i="2"/>
  <c r="CV248" i="2"/>
  <c r="CU248" i="2"/>
  <c r="CW247" i="2"/>
  <c r="CV247" i="2"/>
  <c r="CU247" i="2"/>
  <c r="CW246" i="2"/>
  <c r="CV246" i="2"/>
  <c r="CU246" i="2"/>
  <c r="CW245" i="2"/>
  <c r="CV245" i="2"/>
  <c r="CU245" i="2"/>
  <c r="CW244" i="2"/>
  <c r="CV244" i="2"/>
  <c r="CU244" i="2"/>
  <c r="CW243" i="2"/>
  <c r="CV243" i="2"/>
  <c r="CU243" i="2"/>
  <c r="CW242" i="2"/>
  <c r="CV242" i="2"/>
  <c r="CU242" i="2"/>
  <c r="CW241" i="2"/>
  <c r="CV241" i="2"/>
  <c r="CU241" i="2"/>
  <c r="CW240" i="2"/>
  <c r="CV240" i="2"/>
  <c r="CU240" i="2"/>
  <c r="CW239" i="2"/>
  <c r="CV239" i="2"/>
  <c r="CU239" i="2"/>
  <c r="CW238" i="2"/>
  <c r="CV238" i="2"/>
  <c r="CU238" i="2"/>
  <c r="CW237" i="2"/>
  <c r="CV237" i="2"/>
  <c r="CU237" i="2"/>
  <c r="CW236" i="2"/>
  <c r="CV236" i="2"/>
  <c r="CU236" i="2"/>
  <c r="CW235" i="2"/>
  <c r="CV235" i="2"/>
  <c r="CU235" i="2"/>
  <c r="CW234" i="2"/>
  <c r="CV234" i="2"/>
  <c r="CU234" i="2"/>
  <c r="CW233" i="2"/>
  <c r="CV233" i="2"/>
  <c r="CU233" i="2"/>
  <c r="CW232" i="2"/>
  <c r="CV232" i="2"/>
  <c r="CU232" i="2"/>
  <c r="CW231" i="2"/>
  <c r="CV231" i="2"/>
  <c r="CU231" i="2"/>
  <c r="CW230" i="2"/>
  <c r="CV230" i="2"/>
  <c r="CU230" i="2"/>
  <c r="CW229" i="2"/>
  <c r="CV229" i="2"/>
  <c r="CU229" i="2"/>
  <c r="CW228" i="2"/>
  <c r="CV228" i="2"/>
  <c r="CU228" i="2"/>
  <c r="CW227" i="2"/>
  <c r="CV227" i="2"/>
  <c r="CU227" i="2"/>
  <c r="CW226" i="2"/>
  <c r="CV226" i="2"/>
  <c r="CU226" i="2"/>
  <c r="CW225" i="2"/>
  <c r="CV225" i="2"/>
  <c r="CU225" i="2"/>
  <c r="CW224" i="2"/>
  <c r="CV224" i="2"/>
  <c r="CU224" i="2"/>
  <c r="CW223" i="2"/>
  <c r="CV223" i="2"/>
  <c r="CU223" i="2"/>
  <c r="CW222" i="2"/>
  <c r="CV222" i="2"/>
  <c r="CU222" i="2"/>
  <c r="CW221" i="2"/>
  <c r="CV221" i="2"/>
  <c r="CU221" i="2"/>
  <c r="CW220" i="2"/>
  <c r="CV220" i="2"/>
  <c r="CU220" i="2"/>
  <c r="CW219" i="2"/>
  <c r="CV219" i="2"/>
  <c r="CU219" i="2"/>
  <c r="CW218" i="2"/>
  <c r="CV218" i="2"/>
  <c r="CU218" i="2"/>
  <c r="CW217" i="2"/>
  <c r="CV217" i="2"/>
  <c r="CU217" i="2"/>
  <c r="CW216" i="2"/>
  <c r="CV216" i="2"/>
  <c r="CU216" i="2"/>
  <c r="CW215" i="2"/>
  <c r="CV215" i="2"/>
  <c r="CU215" i="2"/>
  <c r="CW214" i="2"/>
  <c r="CV214" i="2"/>
  <c r="CU214" i="2"/>
  <c r="CW213" i="2"/>
  <c r="CV213" i="2"/>
  <c r="CU213" i="2"/>
  <c r="CW212" i="2"/>
  <c r="CV212" i="2"/>
  <c r="CU212" i="2"/>
  <c r="CW211" i="2"/>
  <c r="CV211" i="2"/>
  <c r="CU211" i="2"/>
  <c r="CW210" i="2"/>
  <c r="CV210" i="2"/>
  <c r="CU210" i="2"/>
  <c r="CW209" i="2"/>
  <c r="CV209" i="2"/>
  <c r="CU209" i="2"/>
  <c r="CW208" i="2"/>
  <c r="CV208" i="2"/>
  <c r="CU208" i="2"/>
  <c r="CW207" i="2"/>
  <c r="CV207" i="2"/>
  <c r="CU207" i="2"/>
  <c r="CW206" i="2"/>
  <c r="CV206" i="2"/>
  <c r="CU206" i="2"/>
  <c r="CW205" i="2"/>
  <c r="CV205" i="2"/>
  <c r="CU205" i="2"/>
  <c r="CW204" i="2"/>
  <c r="CV204" i="2"/>
  <c r="CU204" i="2"/>
  <c r="CW203" i="2"/>
  <c r="CV203" i="2"/>
  <c r="CU203" i="2"/>
  <c r="CW202" i="2"/>
  <c r="CV202" i="2"/>
  <c r="CU202" i="2"/>
  <c r="CW201" i="2"/>
  <c r="CV201" i="2"/>
  <c r="CU201" i="2"/>
  <c r="CW200" i="2"/>
  <c r="CV200" i="2"/>
  <c r="CU200" i="2"/>
  <c r="CW199" i="2"/>
  <c r="CV199" i="2"/>
  <c r="CU199" i="2"/>
  <c r="CW198" i="2"/>
  <c r="CV198" i="2"/>
  <c r="CU198" i="2"/>
  <c r="CW197" i="2"/>
  <c r="CV197" i="2"/>
  <c r="CU197" i="2"/>
  <c r="CW196" i="2"/>
  <c r="CV196" i="2"/>
  <c r="CU196" i="2"/>
  <c r="CW195" i="2"/>
  <c r="CV195" i="2"/>
  <c r="CU195" i="2"/>
  <c r="CW194" i="2"/>
  <c r="CV194" i="2"/>
  <c r="CU194" i="2"/>
  <c r="CW193" i="2"/>
  <c r="CV193" i="2"/>
  <c r="CU193" i="2"/>
  <c r="CW192" i="2"/>
  <c r="CV192" i="2"/>
  <c r="CU192" i="2"/>
  <c r="CW191" i="2"/>
  <c r="CV191" i="2"/>
  <c r="CU191" i="2"/>
  <c r="CW190" i="2"/>
  <c r="CV190" i="2"/>
  <c r="CU190" i="2"/>
  <c r="CW189" i="2"/>
  <c r="CV189" i="2"/>
  <c r="CU189" i="2"/>
  <c r="CW188" i="2"/>
  <c r="CV188" i="2"/>
  <c r="CU188" i="2"/>
  <c r="CW187" i="2"/>
  <c r="CV187" i="2"/>
  <c r="CU187" i="2"/>
  <c r="CW186" i="2"/>
  <c r="CV186" i="2"/>
  <c r="CU186" i="2"/>
  <c r="CW185" i="2"/>
  <c r="CV185" i="2"/>
  <c r="CU185" i="2"/>
  <c r="CW184" i="2"/>
  <c r="CV184" i="2"/>
  <c r="CU184" i="2"/>
  <c r="CW183" i="2"/>
  <c r="CV183" i="2"/>
  <c r="CU183" i="2"/>
  <c r="CW182" i="2"/>
  <c r="CV182" i="2"/>
  <c r="CU182" i="2"/>
  <c r="CW181" i="2"/>
  <c r="CV181" i="2"/>
  <c r="CU181" i="2"/>
  <c r="CW180" i="2"/>
  <c r="CV180" i="2"/>
  <c r="CU180" i="2"/>
  <c r="CW179" i="2"/>
  <c r="CV179" i="2"/>
  <c r="CU179" i="2"/>
  <c r="CW178" i="2"/>
  <c r="CV178" i="2"/>
  <c r="CU178" i="2"/>
  <c r="CW177" i="2"/>
  <c r="CV177" i="2"/>
  <c r="CU177" i="2"/>
  <c r="CW176" i="2"/>
  <c r="CV176" i="2"/>
  <c r="CU176" i="2"/>
  <c r="CW175" i="2"/>
  <c r="CV175" i="2"/>
  <c r="CU175" i="2"/>
  <c r="CW174" i="2"/>
  <c r="CV174" i="2"/>
  <c r="CU174" i="2"/>
  <c r="CW173" i="2"/>
  <c r="CV173" i="2"/>
  <c r="CU173" i="2"/>
  <c r="CW172" i="2"/>
  <c r="CV172" i="2"/>
  <c r="CU172" i="2"/>
  <c r="CW171" i="2"/>
  <c r="CV171" i="2"/>
  <c r="CU171" i="2"/>
  <c r="CW170" i="2"/>
  <c r="CV170" i="2"/>
  <c r="CU170" i="2"/>
  <c r="CW169" i="2"/>
  <c r="CV169" i="2"/>
  <c r="CU169" i="2"/>
  <c r="CW168" i="2"/>
  <c r="CV168" i="2"/>
  <c r="CU168" i="2"/>
  <c r="CW167" i="2"/>
  <c r="CV167" i="2"/>
  <c r="CU167" i="2"/>
  <c r="CW166" i="2"/>
  <c r="CV166" i="2"/>
  <c r="CU166" i="2"/>
  <c r="CW165" i="2"/>
  <c r="CV165" i="2"/>
  <c r="CU165" i="2"/>
  <c r="CW164" i="2"/>
  <c r="CV164" i="2"/>
  <c r="CU164" i="2"/>
  <c r="CW163" i="2"/>
  <c r="CV163" i="2"/>
  <c r="CU163" i="2"/>
  <c r="CW162" i="2"/>
  <c r="CV162" i="2"/>
  <c r="CU162" i="2"/>
  <c r="CW161" i="2"/>
  <c r="CV161" i="2"/>
  <c r="CU161" i="2"/>
  <c r="CW160" i="2"/>
  <c r="CV160" i="2"/>
  <c r="CU160" i="2"/>
  <c r="CW159" i="2"/>
  <c r="CV159" i="2"/>
  <c r="CU159" i="2"/>
  <c r="CW158" i="2"/>
  <c r="CV158" i="2"/>
  <c r="CU158" i="2"/>
  <c r="CW157" i="2"/>
  <c r="CV157" i="2"/>
  <c r="CU157" i="2"/>
  <c r="CW156" i="2"/>
  <c r="CV156" i="2"/>
  <c r="CU156" i="2"/>
  <c r="CW155" i="2"/>
  <c r="CV155" i="2"/>
  <c r="CU155" i="2"/>
  <c r="CW154" i="2"/>
  <c r="CV154" i="2"/>
  <c r="CU154" i="2"/>
  <c r="CW153" i="2"/>
  <c r="CV153" i="2"/>
  <c r="CU153" i="2"/>
  <c r="CW152" i="2"/>
  <c r="CV152" i="2"/>
  <c r="CU152" i="2"/>
  <c r="CW151" i="2"/>
  <c r="CV151" i="2"/>
  <c r="CU151" i="2"/>
  <c r="CW150" i="2"/>
  <c r="CV150" i="2"/>
  <c r="CU150" i="2"/>
  <c r="CW149" i="2"/>
  <c r="CV149" i="2"/>
  <c r="CU149" i="2"/>
  <c r="CW148" i="2"/>
  <c r="CV148" i="2"/>
  <c r="CU148" i="2"/>
  <c r="CW147" i="2"/>
  <c r="CV147" i="2"/>
  <c r="CU147" i="2"/>
  <c r="CW146" i="2"/>
  <c r="CV146" i="2"/>
  <c r="CU146" i="2"/>
  <c r="CW145" i="2"/>
  <c r="CV145" i="2"/>
  <c r="CU145" i="2"/>
  <c r="CW144" i="2"/>
  <c r="CV144" i="2"/>
  <c r="CU144" i="2"/>
  <c r="CW143" i="2"/>
  <c r="CV143" i="2"/>
  <c r="CU143" i="2"/>
  <c r="CW142" i="2"/>
  <c r="CV142" i="2"/>
  <c r="CU142" i="2"/>
  <c r="CW141" i="2"/>
  <c r="CV141" i="2"/>
  <c r="CU141" i="2"/>
  <c r="CW140" i="2"/>
  <c r="CV140" i="2"/>
  <c r="CU140" i="2"/>
  <c r="CW139" i="2"/>
  <c r="CV139" i="2"/>
  <c r="CU139" i="2"/>
  <c r="CW138" i="2"/>
  <c r="CV138" i="2"/>
  <c r="CU138" i="2"/>
  <c r="CW137" i="2"/>
  <c r="CV137" i="2"/>
  <c r="CU137" i="2"/>
  <c r="CW136" i="2"/>
  <c r="CV136" i="2"/>
  <c r="CU136" i="2"/>
  <c r="CW135" i="2"/>
  <c r="CV135" i="2"/>
  <c r="CU135" i="2"/>
  <c r="CW134" i="2"/>
  <c r="CV134" i="2"/>
  <c r="CU134" i="2"/>
  <c r="CW133" i="2"/>
  <c r="CV133" i="2"/>
  <c r="CU133" i="2"/>
  <c r="CW132" i="2"/>
  <c r="CV132" i="2"/>
  <c r="CU132" i="2"/>
  <c r="CW131" i="2"/>
  <c r="CV131" i="2"/>
  <c r="CU131" i="2"/>
  <c r="CW130" i="2"/>
  <c r="CV130" i="2"/>
  <c r="CU130" i="2"/>
  <c r="CW129" i="2"/>
  <c r="CV129" i="2"/>
  <c r="CU129" i="2"/>
  <c r="CW128" i="2"/>
  <c r="CV128" i="2"/>
  <c r="CU128" i="2"/>
  <c r="CW127" i="2"/>
  <c r="CV127" i="2"/>
  <c r="CU127" i="2"/>
  <c r="CW126" i="2"/>
  <c r="CV126" i="2"/>
  <c r="CU126" i="2"/>
  <c r="CW125" i="2"/>
  <c r="CV125" i="2"/>
  <c r="CU125" i="2"/>
  <c r="CW124" i="2"/>
  <c r="CV124" i="2"/>
  <c r="CU124" i="2"/>
  <c r="CW123" i="2"/>
  <c r="CV123" i="2"/>
  <c r="CU123" i="2"/>
  <c r="CW122" i="2"/>
  <c r="CV122" i="2"/>
  <c r="CU122" i="2"/>
  <c r="CW121" i="2"/>
  <c r="CV121" i="2"/>
  <c r="CU121" i="2"/>
  <c r="CW120" i="2"/>
  <c r="CV120" i="2"/>
  <c r="CU120" i="2"/>
  <c r="CW119" i="2"/>
  <c r="CV119" i="2"/>
  <c r="CU119" i="2"/>
  <c r="CW118" i="2"/>
  <c r="CV118" i="2"/>
  <c r="CU118" i="2"/>
  <c r="CW117" i="2"/>
  <c r="CV117" i="2"/>
  <c r="CU117" i="2"/>
  <c r="CW116" i="2"/>
  <c r="CV116" i="2"/>
  <c r="CU116" i="2"/>
  <c r="CW115" i="2"/>
  <c r="CV115" i="2"/>
  <c r="CU115" i="2"/>
  <c r="CW114" i="2"/>
  <c r="CV114" i="2"/>
  <c r="CU114" i="2"/>
  <c r="CW113" i="2"/>
  <c r="CV113" i="2"/>
  <c r="CU113" i="2"/>
  <c r="CW112" i="2"/>
  <c r="CV112" i="2"/>
  <c r="CU112" i="2"/>
  <c r="CW111" i="2"/>
  <c r="CV111" i="2"/>
  <c r="CU111" i="2"/>
  <c r="CW110" i="2"/>
  <c r="CV110" i="2"/>
  <c r="CU110" i="2"/>
  <c r="CW109" i="2"/>
  <c r="CV109" i="2"/>
  <c r="CU109" i="2"/>
  <c r="CW108" i="2"/>
  <c r="CV108" i="2"/>
  <c r="CU108" i="2"/>
  <c r="CW107" i="2"/>
  <c r="CV107" i="2"/>
  <c r="CU107" i="2"/>
  <c r="CW106" i="2"/>
  <c r="CV106" i="2"/>
  <c r="CU106" i="2"/>
  <c r="CW105" i="2"/>
  <c r="CV105" i="2"/>
  <c r="CU105" i="2"/>
  <c r="CW104" i="2"/>
  <c r="CV104" i="2"/>
  <c r="CU104" i="2"/>
  <c r="CW103" i="2"/>
  <c r="CV103" i="2"/>
  <c r="CU103" i="2"/>
  <c r="CW102" i="2"/>
  <c r="CV102" i="2"/>
  <c r="CU102" i="2"/>
  <c r="CW101" i="2"/>
  <c r="CV101" i="2"/>
  <c r="CU101" i="2"/>
  <c r="CW100" i="2"/>
  <c r="CV100" i="2"/>
  <c r="CU100" i="2"/>
  <c r="CW99" i="2"/>
  <c r="CV99" i="2"/>
  <c r="CU99" i="2"/>
  <c r="CW98" i="2"/>
  <c r="CV98" i="2"/>
  <c r="CU98" i="2"/>
  <c r="CW97" i="2"/>
  <c r="CV97" i="2"/>
  <c r="CU97" i="2"/>
  <c r="CW96" i="2"/>
  <c r="CV96" i="2"/>
  <c r="CU96" i="2"/>
  <c r="CW95" i="2"/>
  <c r="CV95" i="2"/>
  <c r="CU95" i="2"/>
  <c r="CW94" i="2"/>
  <c r="CV94" i="2"/>
  <c r="CU94" i="2"/>
  <c r="CW93" i="2"/>
  <c r="CV93" i="2"/>
  <c r="CU93" i="2"/>
  <c r="CW92" i="2"/>
  <c r="CV92" i="2"/>
  <c r="CU92" i="2"/>
  <c r="CW91" i="2"/>
  <c r="CV91" i="2"/>
  <c r="CU91" i="2"/>
  <c r="CW90" i="2"/>
  <c r="CV90" i="2"/>
  <c r="CU90" i="2"/>
  <c r="CW89" i="2"/>
  <c r="CV89" i="2"/>
  <c r="CU89" i="2"/>
  <c r="CW88" i="2"/>
  <c r="CV88" i="2"/>
  <c r="CU88" i="2"/>
  <c r="CW87" i="2"/>
  <c r="CV87" i="2"/>
  <c r="CU87" i="2"/>
  <c r="CW86" i="2"/>
  <c r="CV86" i="2"/>
  <c r="CU86" i="2"/>
  <c r="CW85" i="2"/>
  <c r="CV85" i="2"/>
  <c r="CU85" i="2"/>
  <c r="CW84" i="2"/>
  <c r="CV84" i="2"/>
  <c r="CU84" i="2"/>
  <c r="CW83" i="2"/>
  <c r="CV83" i="2"/>
  <c r="CU83" i="2"/>
  <c r="CW82" i="2"/>
  <c r="CV82" i="2"/>
  <c r="CU82" i="2"/>
  <c r="CW81" i="2"/>
  <c r="CV81" i="2"/>
  <c r="CU81" i="2"/>
  <c r="CW80" i="2"/>
  <c r="CV80" i="2"/>
  <c r="CU80" i="2"/>
  <c r="CW79" i="2"/>
  <c r="CV79" i="2"/>
  <c r="CU79" i="2"/>
  <c r="CW78" i="2"/>
  <c r="CV78" i="2"/>
  <c r="CU78" i="2"/>
  <c r="CW77" i="2"/>
  <c r="CV77" i="2"/>
  <c r="CU77" i="2"/>
  <c r="CW76" i="2"/>
  <c r="CV76" i="2"/>
  <c r="CU76" i="2"/>
  <c r="CW75" i="2"/>
  <c r="CV75" i="2"/>
  <c r="CU75" i="2"/>
  <c r="CW74" i="2"/>
  <c r="CV74" i="2"/>
  <c r="CU74" i="2"/>
  <c r="CW73" i="2"/>
  <c r="CV73" i="2"/>
  <c r="CU73" i="2"/>
  <c r="CW72" i="2"/>
  <c r="CV72" i="2"/>
  <c r="CU72" i="2"/>
  <c r="CW71" i="2"/>
  <c r="CV71" i="2"/>
  <c r="CU71" i="2"/>
  <c r="CW70" i="2"/>
  <c r="CV70" i="2"/>
  <c r="CU70" i="2"/>
  <c r="CW69" i="2"/>
  <c r="CV69" i="2"/>
  <c r="CU69" i="2"/>
  <c r="CW68" i="2"/>
  <c r="CV68" i="2"/>
  <c r="CU68" i="2"/>
  <c r="CW67" i="2"/>
  <c r="CV67" i="2"/>
  <c r="CU67" i="2"/>
  <c r="CW66" i="2"/>
  <c r="CV66" i="2"/>
  <c r="CU66" i="2"/>
  <c r="CW65" i="2"/>
  <c r="CV65" i="2"/>
  <c r="CU65" i="2"/>
  <c r="CW64" i="2"/>
  <c r="CV64" i="2"/>
  <c r="CU64" i="2"/>
  <c r="CW63" i="2"/>
  <c r="CV63" i="2"/>
  <c r="CU63" i="2"/>
  <c r="CW62" i="2"/>
  <c r="CV62" i="2"/>
  <c r="CU62" i="2"/>
  <c r="CW61" i="2"/>
  <c r="CV61" i="2"/>
  <c r="CU61" i="2"/>
  <c r="CW60" i="2"/>
  <c r="CV60" i="2"/>
  <c r="CU60" i="2"/>
  <c r="CW59" i="2"/>
  <c r="CV59" i="2"/>
  <c r="CU59" i="2"/>
  <c r="CW58" i="2"/>
  <c r="CV58" i="2"/>
  <c r="CU58" i="2"/>
  <c r="CW57" i="2"/>
  <c r="CV57" i="2"/>
  <c r="CU57" i="2"/>
  <c r="CW56" i="2"/>
  <c r="CV56" i="2"/>
  <c r="CU56" i="2"/>
  <c r="CW55" i="2"/>
  <c r="CV55" i="2"/>
  <c r="CU55" i="2"/>
  <c r="CW54" i="2"/>
  <c r="CV54" i="2"/>
  <c r="CU54" i="2"/>
  <c r="CW53" i="2"/>
  <c r="CV53" i="2"/>
  <c r="CU53" i="2"/>
  <c r="CW52" i="2"/>
  <c r="CV52" i="2"/>
  <c r="CU52" i="2"/>
  <c r="CW51" i="2"/>
  <c r="CV51" i="2"/>
  <c r="CU51" i="2"/>
  <c r="CW50" i="2"/>
  <c r="CV50" i="2"/>
  <c r="CU50" i="2"/>
  <c r="CW49" i="2"/>
  <c r="CV49" i="2"/>
  <c r="CU49" i="2"/>
  <c r="CW48" i="2"/>
  <c r="CV48" i="2"/>
  <c r="CU48" i="2"/>
  <c r="CW47" i="2"/>
  <c r="CV47" i="2"/>
  <c r="CU47" i="2"/>
  <c r="CW46" i="2"/>
  <c r="CV46" i="2"/>
  <c r="CU46" i="2"/>
  <c r="CW45" i="2"/>
  <c r="CV45" i="2"/>
  <c r="CU45" i="2"/>
  <c r="CW44" i="2"/>
  <c r="CV44" i="2"/>
  <c r="CU44" i="2"/>
  <c r="CW43" i="2"/>
  <c r="CV43" i="2"/>
  <c r="CU43" i="2"/>
  <c r="CW42" i="2"/>
  <c r="CV42" i="2"/>
  <c r="CU42" i="2"/>
  <c r="CW41" i="2"/>
  <c r="CV41" i="2"/>
  <c r="CU41" i="2"/>
  <c r="CW40" i="2"/>
  <c r="CV40" i="2"/>
  <c r="CU40" i="2"/>
  <c r="CW39" i="2"/>
  <c r="CV39" i="2"/>
  <c r="CU39" i="2"/>
  <c r="CW38" i="2"/>
  <c r="CV38" i="2"/>
  <c r="CU38" i="2"/>
  <c r="CW37" i="2"/>
  <c r="CV37" i="2"/>
  <c r="CU37" i="2"/>
  <c r="CW36" i="2"/>
  <c r="CV36" i="2"/>
  <c r="CU36" i="2"/>
  <c r="CW35" i="2"/>
  <c r="CV35" i="2"/>
  <c r="CU35" i="2"/>
  <c r="CW34" i="2"/>
  <c r="CV34" i="2"/>
  <c r="CU34" i="2"/>
  <c r="CW33" i="2"/>
  <c r="CV33" i="2"/>
  <c r="CU33" i="2"/>
  <c r="CW32" i="2"/>
  <c r="CV32" i="2"/>
  <c r="CU32" i="2"/>
  <c r="CW31" i="2"/>
  <c r="CV31" i="2"/>
  <c r="CU31" i="2"/>
  <c r="CW30" i="2"/>
  <c r="CV30" i="2"/>
  <c r="CU30" i="2"/>
  <c r="CW29" i="2"/>
  <c r="CV29" i="2"/>
  <c r="CU29" i="2"/>
  <c r="CW28" i="2"/>
  <c r="CV28" i="2"/>
  <c r="CU28" i="2"/>
  <c r="CW27" i="2"/>
  <c r="CV27" i="2"/>
  <c r="CU27" i="2"/>
  <c r="CW26" i="2"/>
  <c r="CV26" i="2"/>
  <c r="CU26" i="2"/>
  <c r="CW25" i="2"/>
  <c r="CV25" i="2"/>
  <c r="CU25" i="2"/>
  <c r="CW24" i="2"/>
  <c r="CV24" i="2"/>
  <c r="CU24" i="2"/>
  <c r="CW23" i="2"/>
  <c r="CV23" i="2"/>
  <c r="CU23" i="2"/>
  <c r="CW22" i="2"/>
  <c r="CV22" i="2"/>
  <c r="CU22" i="2"/>
  <c r="CW21" i="2"/>
  <c r="CV21" i="2"/>
  <c r="CU21" i="2"/>
  <c r="CW20" i="2"/>
  <c r="CV20" i="2"/>
  <c r="CU20" i="2"/>
  <c r="CW19" i="2"/>
  <c r="CV19" i="2"/>
  <c r="CU19" i="2"/>
  <c r="CW18" i="2"/>
  <c r="CV18" i="2"/>
  <c r="CU18" i="2"/>
  <c r="CW17" i="2"/>
  <c r="CV17" i="2"/>
  <c r="CU17" i="2"/>
  <c r="CW16" i="2"/>
  <c r="CV16" i="2"/>
  <c r="CU16" i="2"/>
  <c r="CW15" i="2"/>
  <c r="CV15" i="2"/>
  <c r="CU15" i="2"/>
  <c r="CW14" i="2"/>
  <c r="CV14" i="2"/>
  <c r="CU14" i="2"/>
  <c r="CW13" i="2"/>
  <c r="CV13" i="2"/>
  <c r="CU13" i="2"/>
  <c r="CW12" i="2"/>
  <c r="CV12" i="2"/>
  <c r="CU12" i="2"/>
  <c r="CW11" i="2"/>
  <c r="CV11" i="2"/>
  <c r="CU11" i="2"/>
  <c r="CW10" i="2"/>
  <c r="CV10" i="2"/>
  <c r="CU10" i="2"/>
  <c r="CW9" i="2"/>
  <c r="CV9" i="2"/>
  <c r="CU9" i="2"/>
  <c r="CW8" i="2"/>
  <c r="CV8" i="2"/>
  <c r="CU8" i="2"/>
  <c r="CW7" i="2"/>
  <c r="CV7" i="2"/>
  <c r="CU7" i="2"/>
  <c r="CW6" i="2"/>
  <c r="CV6" i="2"/>
  <c r="CU6" i="2"/>
  <c r="CW5" i="2"/>
  <c r="CV5" i="2"/>
  <c r="CU5" i="2"/>
  <c r="CW4" i="2"/>
  <c r="CV4" i="2"/>
  <c r="CU4" i="2"/>
  <c r="CW3" i="2"/>
  <c r="CV3" i="2"/>
  <c r="CU3" i="2"/>
  <c r="CW2" i="2"/>
  <c r="CV2" i="2"/>
  <c r="CU2" i="2"/>
  <c r="CK920" i="2"/>
  <c r="CJ920" i="2"/>
  <c r="CI920" i="2"/>
  <c r="CK919" i="2"/>
  <c r="CJ919" i="2"/>
  <c r="CI919" i="2"/>
  <c r="CK918" i="2"/>
  <c r="CJ918" i="2"/>
  <c r="CI918" i="2"/>
  <c r="CK917" i="2"/>
  <c r="CJ917" i="2"/>
  <c r="CI917" i="2"/>
  <c r="CK916" i="2"/>
  <c r="CJ916" i="2"/>
  <c r="CI916" i="2"/>
  <c r="CK915" i="2"/>
  <c r="CJ915" i="2"/>
  <c r="CI915" i="2"/>
  <c r="CK914" i="2"/>
  <c r="CJ914" i="2"/>
  <c r="CI914" i="2"/>
  <c r="CK913" i="2"/>
  <c r="CJ913" i="2"/>
  <c r="CI913" i="2"/>
  <c r="CK912" i="2"/>
  <c r="CJ912" i="2"/>
  <c r="CI912" i="2"/>
  <c r="CK911" i="2"/>
  <c r="CJ911" i="2"/>
  <c r="CI911" i="2"/>
  <c r="CK910" i="2"/>
  <c r="CJ910" i="2"/>
  <c r="CI910" i="2"/>
  <c r="CK909" i="2"/>
  <c r="CJ909" i="2"/>
  <c r="CI909" i="2"/>
  <c r="CK908" i="2"/>
  <c r="CJ908" i="2"/>
  <c r="CI908" i="2"/>
  <c r="CK907" i="2"/>
  <c r="CJ907" i="2"/>
  <c r="CI907" i="2"/>
  <c r="CK906" i="2"/>
  <c r="CJ906" i="2"/>
  <c r="CI906" i="2"/>
  <c r="CK905" i="2"/>
  <c r="CJ905" i="2"/>
  <c r="CI905" i="2"/>
  <c r="CK904" i="2"/>
  <c r="CJ904" i="2"/>
  <c r="CI904" i="2"/>
  <c r="CK903" i="2"/>
  <c r="CJ903" i="2"/>
  <c r="CI903" i="2"/>
  <c r="CK902" i="2"/>
  <c r="CJ902" i="2"/>
  <c r="CI902" i="2"/>
  <c r="CK901" i="2"/>
  <c r="CJ901" i="2"/>
  <c r="CI901" i="2"/>
  <c r="CK900" i="2"/>
  <c r="CJ900" i="2"/>
  <c r="CI900" i="2"/>
  <c r="CK899" i="2"/>
  <c r="CJ899" i="2"/>
  <c r="CI899" i="2"/>
  <c r="CK898" i="2"/>
  <c r="CJ898" i="2"/>
  <c r="CI898" i="2"/>
  <c r="CK897" i="2"/>
  <c r="CJ897" i="2"/>
  <c r="CI897" i="2"/>
  <c r="CK896" i="2"/>
  <c r="CJ896" i="2"/>
  <c r="CI896" i="2"/>
  <c r="CK895" i="2"/>
  <c r="CJ895" i="2"/>
  <c r="CI895" i="2"/>
  <c r="CK894" i="2"/>
  <c r="CJ894" i="2"/>
  <c r="CI894" i="2"/>
  <c r="CK893" i="2"/>
  <c r="CJ893" i="2"/>
  <c r="CI893" i="2"/>
  <c r="CK892" i="2"/>
  <c r="CJ892" i="2"/>
  <c r="CI892" i="2"/>
  <c r="CK891" i="2"/>
  <c r="CJ891" i="2"/>
  <c r="CI891" i="2"/>
  <c r="CK890" i="2"/>
  <c r="CJ890" i="2"/>
  <c r="CI890" i="2"/>
  <c r="CK889" i="2"/>
  <c r="CJ889" i="2"/>
  <c r="CI889" i="2"/>
  <c r="CK888" i="2"/>
  <c r="CJ888" i="2"/>
  <c r="CI888" i="2"/>
  <c r="CK887" i="2"/>
  <c r="CJ887" i="2"/>
  <c r="CI887" i="2"/>
  <c r="CK886" i="2"/>
  <c r="CJ886" i="2"/>
  <c r="CI886" i="2"/>
  <c r="CK885" i="2"/>
  <c r="CJ885" i="2"/>
  <c r="CI885" i="2"/>
  <c r="CK884" i="2"/>
  <c r="CJ884" i="2"/>
  <c r="CI884" i="2"/>
  <c r="CK883" i="2"/>
  <c r="CJ883" i="2"/>
  <c r="CI883" i="2"/>
  <c r="CK882" i="2"/>
  <c r="CJ882" i="2"/>
  <c r="CI882" i="2"/>
  <c r="CK881" i="2"/>
  <c r="CJ881" i="2"/>
  <c r="CI881" i="2"/>
  <c r="CK880" i="2"/>
  <c r="CJ880" i="2"/>
  <c r="CI880" i="2"/>
  <c r="CK879" i="2"/>
  <c r="CJ879" i="2"/>
  <c r="CI879" i="2"/>
  <c r="CK878" i="2"/>
  <c r="CJ878" i="2"/>
  <c r="CI878" i="2"/>
  <c r="CK877" i="2"/>
  <c r="CJ877" i="2"/>
  <c r="CI877" i="2"/>
  <c r="CK876" i="2"/>
  <c r="CJ876" i="2"/>
  <c r="CI876" i="2"/>
  <c r="CK875" i="2"/>
  <c r="CJ875" i="2"/>
  <c r="CI875" i="2"/>
  <c r="CK874" i="2"/>
  <c r="CJ874" i="2"/>
  <c r="CI874" i="2"/>
  <c r="CK873" i="2"/>
  <c r="CJ873" i="2"/>
  <c r="CI873" i="2"/>
  <c r="CK872" i="2"/>
  <c r="CJ872" i="2"/>
  <c r="CI872" i="2"/>
  <c r="CK871" i="2"/>
  <c r="CJ871" i="2"/>
  <c r="CI871" i="2"/>
  <c r="CK870" i="2"/>
  <c r="CJ870" i="2"/>
  <c r="CI870" i="2"/>
  <c r="CK869" i="2"/>
  <c r="CJ869" i="2"/>
  <c r="CI869" i="2"/>
  <c r="CK868" i="2"/>
  <c r="CJ868" i="2"/>
  <c r="CI868" i="2"/>
  <c r="CK867" i="2"/>
  <c r="CJ867" i="2"/>
  <c r="CI867" i="2"/>
  <c r="CK866" i="2"/>
  <c r="CJ866" i="2"/>
  <c r="CI866" i="2"/>
  <c r="CK865" i="2"/>
  <c r="CJ865" i="2"/>
  <c r="CI865" i="2"/>
  <c r="CK864" i="2"/>
  <c r="CJ864" i="2"/>
  <c r="CI864" i="2"/>
  <c r="CK863" i="2"/>
  <c r="CJ863" i="2"/>
  <c r="CI863" i="2"/>
  <c r="CK862" i="2"/>
  <c r="CJ862" i="2"/>
  <c r="CI862" i="2"/>
  <c r="CK861" i="2"/>
  <c r="CJ861" i="2"/>
  <c r="CI861" i="2"/>
  <c r="CK860" i="2"/>
  <c r="CJ860" i="2"/>
  <c r="CI860" i="2"/>
  <c r="CK859" i="2"/>
  <c r="CJ859" i="2"/>
  <c r="CI859" i="2"/>
  <c r="CK858" i="2"/>
  <c r="CJ858" i="2"/>
  <c r="CI858" i="2"/>
  <c r="CK857" i="2"/>
  <c r="CJ857" i="2"/>
  <c r="CI857" i="2"/>
  <c r="CK856" i="2"/>
  <c r="CJ856" i="2"/>
  <c r="CI856" i="2"/>
  <c r="CK855" i="2"/>
  <c r="CJ855" i="2"/>
  <c r="CI855" i="2"/>
  <c r="CK854" i="2"/>
  <c r="CJ854" i="2"/>
  <c r="CI854" i="2"/>
  <c r="CK853" i="2"/>
  <c r="CJ853" i="2"/>
  <c r="CI853" i="2"/>
  <c r="CK852" i="2"/>
  <c r="CJ852" i="2"/>
  <c r="CI852" i="2"/>
  <c r="CK851" i="2"/>
  <c r="CJ851" i="2"/>
  <c r="CI851" i="2"/>
  <c r="CK850" i="2"/>
  <c r="CJ850" i="2"/>
  <c r="CI850" i="2"/>
  <c r="CK849" i="2"/>
  <c r="CJ849" i="2"/>
  <c r="CI849" i="2"/>
  <c r="CK848" i="2"/>
  <c r="CJ848" i="2"/>
  <c r="CI848" i="2"/>
  <c r="CK847" i="2"/>
  <c r="CJ847" i="2"/>
  <c r="CI847" i="2"/>
  <c r="CK846" i="2"/>
  <c r="CJ846" i="2"/>
  <c r="CI846" i="2"/>
  <c r="CK845" i="2"/>
  <c r="CJ845" i="2"/>
  <c r="CI845" i="2"/>
  <c r="CK844" i="2"/>
  <c r="CJ844" i="2"/>
  <c r="CI844" i="2"/>
  <c r="CK843" i="2"/>
  <c r="CJ843" i="2"/>
  <c r="CI843" i="2"/>
  <c r="CK842" i="2"/>
  <c r="CJ842" i="2"/>
  <c r="CI842" i="2"/>
  <c r="CK841" i="2"/>
  <c r="CJ841" i="2"/>
  <c r="CI841" i="2"/>
  <c r="CK840" i="2"/>
  <c r="CJ840" i="2"/>
  <c r="CI840" i="2"/>
  <c r="CK839" i="2"/>
  <c r="CJ839" i="2"/>
  <c r="CI839" i="2"/>
  <c r="CK838" i="2"/>
  <c r="CJ838" i="2"/>
  <c r="CI838" i="2"/>
  <c r="CK837" i="2"/>
  <c r="CJ837" i="2"/>
  <c r="CI837" i="2"/>
  <c r="CK836" i="2"/>
  <c r="CJ836" i="2"/>
  <c r="CI836" i="2"/>
  <c r="CK835" i="2"/>
  <c r="CJ835" i="2"/>
  <c r="CI835" i="2"/>
  <c r="CK834" i="2"/>
  <c r="CJ834" i="2"/>
  <c r="CI834" i="2"/>
  <c r="CK833" i="2"/>
  <c r="CJ833" i="2"/>
  <c r="CI833" i="2"/>
  <c r="CK832" i="2"/>
  <c r="CJ832" i="2"/>
  <c r="CI832" i="2"/>
  <c r="CK831" i="2"/>
  <c r="CJ831" i="2"/>
  <c r="CI831" i="2"/>
  <c r="CK830" i="2"/>
  <c r="CJ830" i="2"/>
  <c r="CI830" i="2"/>
  <c r="CK829" i="2"/>
  <c r="CJ829" i="2"/>
  <c r="CI829" i="2"/>
  <c r="CK828" i="2"/>
  <c r="CJ828" i="2"/>
  <c r="CI828" i="2"/>
  <c r="CK827" i="2"/>
  <c r="CJ827" i="2"/>
  <c r="CI827" i="2"/>
  <c r="CK826" i="2"/>
  <c r="CJ826" i="2"/>
  <c r="CI826" i="2"/>
  <c r="CK825" i="2"/>
  <c r="CJ825" i="2"/>
  <c r="CI825" i="2"/>
  <c r="CK824" i="2"/>
  <c r="CJ824" i="2"/>
  <c r="CI824" i="2"/>
  <c r="CK823" i="2"/>
  <c r="CJ823" i="2"/>
  <c r="CI823" i="2"/>
  <c r="CK822" i="2"/>
  <c r="CJ822" i="2"/>
  <c r="CI822" i="2"/>
  <c r="CK821" i="2"/>
  <c r="CJ821" i="2"/>
  <c r="CI821" i="2"/>
  <c r="CK820" i="2"/>
  <c r="CJ820" i="2"/>
  <c r="CI820" i="2"/>
  <c r="CK819" i="2"/>
  <c r="CJ819" i="2"/>
  <c r="CI819" i="2"/>
  <c r="CK818" i="2"/>
  <c r="CJ818" i="2"/>
  <c r="CI818" i="2"/>
  <c r="CK817" i="2"/>
  <c r="CJ817" i="2"/>
  <c r="CI817" i="2"/>
  <c r="CK816" i="2"/>
  <c r="CJ816" i="2"/>
  <c r="CI816" i="2"/>
  <c r="CK815" i="2"/>
  <c r="CJ815" i="2"/>
  <c r="CI815" i="2"/>
  <c r="CK814" i="2"/>
  <c r="CJ814" i="2"/>
  <c r="CI814" i="2"/>
  <c r="CK813" i="2"/>
  <c r="CJ813" i="2"/>
  <c r="CI813" i="2"/>
  <c r="CK812" i="2"/>
  <c r="CJ812" i="2"/>
  <c r="CI812" i="2"/>
  <c r="CK811" i="2"/>
  <c r="CJ811" i="2"/>
  <c r="CI811" i="2"/>
  <c r="CK810" i="2"/>
  <c r="CJ810" i="2"/>
  <c r="CI810" i="2"/>
  <c r="CK809" i="2"/>
  <c r="CJ809" i="2"/>
  <c r="CI809" i="2"/>
  <c r="CK808" i="2"/>
  <c r="CJ808" i="2"/>
  <c r="CI808" i="2"/>
  <c r="CK807" i="2"/>
  <c r="CJ807" i="2"/>
  <c r="CI807" i="2"/>
  <c r="CK806" i="2"/>
  <c r="CJ806" i="2"/>
  <c r="CI806" i="2"/>
  <c r="CK805" i="2"/>
  <c r="CJ805" i="2"/>
  <c r="CI805" i="2"/>
  <c r="CK804" i="2"/>
  <c r="CJ804" i="2"/>
  <c r="CI804" i="2"/>
  <c r="CK803" i="2"/>
  <c r="CJ803" i="2"/>
  <c r="CI803" i="2"/>
  <c r="CK802" i="2"/>
  <c r="CJ802" i="2"/>
  <c r="CI802" i="2"/>
  <c r="CK801" i="2"/>
  <c r="CJ801" i="2"/>
  <c r="CI801" i="2"/>
  <c r="CK800" i="2"/>
  <c r="CJ800" i="2"/>
  <c r="CI800" i="2"/>
  <c r="CK799" i="2"/>
  <c r="CJ799" i="2"/>
  <c r="CI799" i="2"/>
  <c r="CK798" i="2"/>
  <c r="CJ798" i="2"/>
  <c r="CI798" i="2"/>
  <c r="CK797" i="2"/>
  <c r="CJ797" i="2"/>
  <c r="CI797" i="2"/>
  <c r="CK796" i="2"/>
  <c r="CJ796" i="2"/>
  <c r="CI796" i="2"/>
  <c r="CK795" i="2"/>
  <c r="CJ795" i="2"/>
  <c r="CI795" i="2"/>
  <c r="CK794" i="2"/>
  <c r="CJ794" i="2"/>
  <c r="CI794" i="2"/>
  <c r="CK793" i="2"/>
  <c r="CJ793" i="2"/>
  <c r="CI793" i="2"/>
  <c r="CK792" i="2"/>
  <c r="CJ792" i="2"/>
  <c r="CI792" i="2"/>
  <c r="CK791" i="2"/>
  <c r="CJ791" i="2"/>
  <c r="CI791" i="2"/>
  <c r="CK790" i="2"/>
  <c r="CJ790" i="2"/>
  <c r="CI790" i="2"/>
  <c r="CK789" i="2"/>
  <c r="CJ789" i="2"/>
  <c r="CI789" i="2"/>
  <c r="CK788" i="2"/>
  <c r="CJ788" i="2"/>
  <c r="CI788" i="2"/>
  <c r="CK787" i="2"/>
  <c r="CJ787" i="2"/>
  <c r="CI787" i="2"/>
  <c r="CK786" i="2"/>
  <c r="CJ786" i="2"/>
  <c r="CI786" i="2"/>
  <c r="CK785" i="2"/>
  <c r="CJ785" i="2"/>
  <c r="CI785" i="2"/>
  <c r="CK784" i="2"/>
  <c r="CJ784" i="2"/>
  <c r="CI784" i="2"/>
  <c r="CK783" i="2"/>
  <c r="CJ783" i="2"/>
  <c r="CI783" i="2"/>
  <c r="CK782" i="2"/>
  <c r="CJ782" i="2"/>
  <c r="CI782" i="2"/>
  <c r="CK781" i="2"/>
  <c r="CJ781" i="2"/>
  <c r="CI781" i="2"/>
  <c r="CK780" i="2"/>
  <c r="CJ780" i="2"/>
  <c r="CI780" i="2"/>
  <c r="CK779" i="2"/>
  <c r="CJ779" i="2"/>
  <c r="CI779" i="2"/>
  <c r="CK778" i="2"/>
  <c r="CJ778" i="2"/>
  <c r="CI778" i="2"/>
  <c r="CK777" i="2"/>
  <c r="CJ777" i="2"/>
  <c r="CI777" i="2"/>
  <c r="CK776" i="2"/>
  <c r="CJ776" i="2"/>
  <c r="CI776" i="2"/>
  <c r="CK775" i="2"/>
  <c r="CJ775" i="2"/>
  <c r="CI775" i="2"/>
  <c r="CK774" i="2"/>
  <c r="CJ774" i="2"/>
  <c r="CI774" i="2"/>
  <c r="CK773" i="2"/>
  <c r="CJ773" i="2"/>
  <c r="CI773" i="2"/>
  <c r="CK772" i="2"/>
  <c r="CJ772" i="2"/>
  <c r="CI772" i="2"/>
  <c r="CK771" i="2"/>
  <c r="CJ771" i="2"/>
  <c r="CI771" i="2"/>
  <c r="CK770" i="2"/>
  <c r="CJ770" i="2"/>
  <c r="CI770" i="2"/>
  <c r="CK769" i="2"/>
  <c r="CJ769" i="2"/>
  <c r="CI769" i="2"/>
  <c r="CK768" i="2"/>
  <c r="CJ768" i="2"/>
  <c r="CI768" i="2"/>
  <c r="CK767" i="2"/>
  <c r="CJ767" i="2"/>
  <c r="CI767" i="2"/>
  <c r="CK766" i="2"/>
  <c r="CJ766" i="2"/>
  <c r="CI766" i="2"/>
  <c r="CK765" i="2"/>
  <c r="CJ765" i="2"/>
  <c r="CI765" i="2"/>
  <c r="CK764" i="2"/>
  <c r="CJ764" i="2"/>
  <c r="CI764" i="2"/>
  <c r="CK763" i="2"/>
  <c r="CJ763" i="2"/>
  <c r="CI763" i="2"/>
  <c r="CK762" i="2"/>
  <c r="CJ762" i="2"/>
  <c r="CI762" i="2"/>
  <c r="CK761" i="2"/>
  <c r="CJ761" i="2"/>
  <c r="CI761" i="2"/>
  <c r="CK760" i="2"/>
  <c r="CJ760" i="2"/>
  <c r="CI760" i="2"/>
  <c r="CK759" i="2"/>
  <c r="CJ759" i="2"/>
  <c r="CI759" i="2"/>
  <c r="CK758" i="2"/>
  <c r="CJ758" i="2"/>
  <c r="CI758" i="2"/>
  <c r="CK757" i="2"/>
  <c r="CJ757" i="2"/>
  <c r="CI757" i="2"/>
  <c r="CK756" i="2"/>
  <c r="CJ756" i="2"/>
  <c r="CI756" i="2"/>
  <c r="CK755" i="2"/>
  <c r="CJ755" i="2"/>
  <c r="CI755" i="2"/>
  <c r="CK754" i="2"/>
  <c r="CJ754" i="2"/>
  <c r="CI754" i="2"/>
  <c r="CK753" i="2"/>
  <c r="CJ753" i="2"/>
  <c r="CI753" i="2"/>
  <c r="CK752" i="2"/>
  <c r="CJ752" i="2"/>
  <c r="CI752" i="2"/>
  <c r="CK751" i="2"/>
  <c r="CJ751" i="2"/>
  <c r="CI751" i="2"/>
  <c r="CK750" i="2"/>
  <c r="CJ750" i="2"/>
  <c r="CI750" i="2"/>
  <c r="CK749" i="2"/>
  <c r="CJ749" i="2"/>
  <c r="CI749" i="2"/>
  <c r="CK748" i="2"/>
  <c r="CJ748" i="2"/>
  <c r="CI748" i="2"/>
  <c r="CK747" i="2"/>
  <c r="CJ747" i="2"/>
  <c r="CI747" i="2"/>
  <c r="CK746" i="2"/>
  <c r="CJ746" i="2"/>
  <c r="CI746" i="2"/>
  <c r="CK745" i="2"/>
  <c r="CJ745" i="2"/>
  <c r="CI745" i="2"/>
  <c r="CK744" i="2"/>
  <c r="CJ744" i="2"/>
  <c r="CI744" i="2"/>
  <c r="CK743" i="2"/>
  <c r="CJ743" i="2"/>
  <c r="CI743" i="2"/>
  <c r="CK742" i="2"/>
  <c r="CJ742" i="2"/>
  <c r="CI742" i="2"/>
  <c r="CK741" i="2"/>
  <c r="CJ741" i="2"/>
  <c r="CI741" i="2"/>
  <c r="CK740" i="2"/>
  <c r="CJ740" i="2"/>
  <c r="CI740" i="2"/>
  <c r="CK739" i="2"/>
  <c r="CJ739" i="2"/>
  <c r="CI739" i="2"/>
  <c r="CK738" i="2"/>
  <c r="CJ738" i="2"/>
  <c r="CI738" i="2"/>
  <c r="CK737" i="2"/>
  <c r="CJ737" i="2"/>
  <c r="CI737" i="2"/>
  <c r="CK736" i="2"/>
  <c r="CJ736" i="2"/>
  <c r="CI736" i="2"/>
  <c r="CK735" i="2"/>
  <c r="CJ735" i="2"/>
  <c r="CI735" i="2"/>
  <c r="CK734" i="2"/>
  <c r="CJ734" i="2"/>
  <c r="CI734" i="2"/>
  <c r="CK733" i="2"/>
  <c r="CJ733" i="2"/>
  <c r="CI733" i="2"/>
  <c r="CK732" i="2"/>
  <c r="CJ732" i="2"/>
  <c r="CI732" i="2"/>
  <c r="CK731" i="2"/>
  <c r="CJ731" i="2"/>
  <c r="CI731" i="2"/>
  <c r="CK730" i="2"/>
  <c r="CJ730" i="2"/>
  <c r="CI730" i="2"/>
  <c r="CK729" i="2"/>
  <c r="CJ729" i="2"/>
  <c r="CI729" i="2"/>
  <c r="CK728" i="2"/>
  <c r="CJ728" i="2"/>
  <c r="CI728" i="2"/>
  <c r="CK727" i="2"/>
  <c r="CJ727" i="2"/>
  <c r="CI727" i="2"/>
  <c r="CK726" i="2"/>
  <c r="CJ726" i="2"/>
  <c r="CI726" i="2"/>
  <c r="CK725" i="2"/>
  <c r="CJ725" i="2"/>
  <c r="CI725" i="2"/>
  <c r="CK724" i="2"/>
  <c r="CJ724" i="2"/>
  <c r="CI724" i="2"/>
  <c r="CK723" i="2"/>
  <c r="CJ723" i="2"/>
  <c r="CI723" i="2"/>
  <c r="CK722" i="2"/>
  <c r="CJ722" i="2"/>
  <c r="CI722" i="2"/>
  <c r="CK721" i="2"/>
  <c r="CJ721" i="2"/>
  <c r="CI721" i="2"/>
  <c r="CK720" i="2"/>
  <c r="CJ720" i="2"/>
  <c r="CI720" i="2"/>
  <c r="CK719" i="2"/>
  <c r="CJ719" i="2"/>
  <c r="CI719" i="2"/>
  <c r="CK718" i="2"/>
  <c r="CJ718" i="2"/>
  <c r="CI718" i="2"/>
  <c r="CK717" i="2"/>
  <c r="CJ717" i="2"/>
  <c r="CI717" i="2"/>
  <c r="CK716" i="2"/>
  <c r="CJ716" i="2"/>
  <c r="CI716" i="2"/>
  <c r="CK715" i="2"/>
  <c r="CJ715" i="2"/>
  <c r="CI715" i="2"/>
  <c r="CK714" i="2"/>
  <c r="CJ714" i="2"/>
  <c r="CI714" i="2"/>
  <c r="CK713" i="2"/>
  <c r="CJ713" i="2"/>
  <c r="CI713" i="2"/>
  <c r="CK712" i="2"/>
  <c r="CJ712" i="2"/>
  <c r="CI712" i="2"/>
  <c r="CK711" i="2"/>
  <c r="CJ711" i="2"/>
  <c r="CI711" i="2"/>
  <c r="CK710" i="2"/>
  <c r="CJ710" i="2"/>
  <c r="CI710" i="2"/>
  <c r="CK709" i="2"/>
  <c r="CJ709" i="2"/>
  <c r="CI709" i="2"/>
  <c r="CK708" i="2"/>
  <c r="CJ708" i="2"/>
  <c r="CI708" i="2"/>
  <c r="CK707" i="2"/>
  <c r="CJ707" i="2"/>
  <c r="CI707" i="2"/>
  <c r="CK706" i="2"/>
  <c r="CJ706" i="2"/>
  <c r="CI706" i="2"/>
  <c r="CK705" i="2"/>
  <c r="CJ705" i="2"/>
  <c r="CI705" i="2"/>
  <c r="CK704" i="2"/>
  <c r="CJ704" i="2"/>
  <c r="CI704" i="2"/>
  <c r="CK703" i="2"/>
  <c r="CJ703" i="2"/>
  <c r="CI703" i="2"/>
  <c r="CK702" i="2"/>
  <c r="CJ702" i="2"/>
  <c r="CI702" i="2"/>
  <c r="CK701" i="2"/>
  <c r="CJ701" i="2"/>
  <c r="CI701" i="2"/>
  <c r="CK700" i="2"/>
  <c r="CJ700" i="2"/>
  <c r="CI700" i="2"/>
  <c r="CK699" i="2"/>
  <c r="CJ699" i="2"/>
  <c r="CI699" i="2"/>
  <c r="CK698" i="2"/>
  <c r="CJ698" i="2"/>
  <c r="CI698" i="2"/>
  <c r="CK697" i="2"/>
  <c r="CJ697" i="2"/>
  <c r="CI697" i="2"/>
  <c r="CK696" i="2"/>
  <c r="CJ696" i="2"/>
  <c r="CI696" i="2"/>
  <c r="CK695" i="2"/>
  <c r="CJ695" i="2"/>
  <c r="CI695" i="2"/>
  <c r="CK694" i="2"/>
  <c r="CJ694" i="2"/>
  <c r="CI694" i="2"/>
  <c r="CK693" i="2"/>
  <c r="CJ693" i="2"/>
  <c r="CI693" i="2"/>
  <c r="CK692" i="2"/>
  <c r="CJ692" i="2"/>
  <c r="CI692" i="2"/>
  <c r="CK691" i="2"/>
  <c r="CJ691" i="2"/>
  <c r="CI691" i="2"/>
  <c r="CK690" i="2"/>
  <c r="CJ690" i="2"/>
  <c r="CI690" i="2"/>
  <c r="CK689" i="2"/>
  <c r="CJ689" i="2"/>
  <c r="CI689" i="2"/>
  <c r="CK688" i="2"/>
  <c r="CJ688" i="2"/>
  <c r="CI688" i="2"/>
  <c r="CK687" i="2"/>
  <c r="CJ687" i="2"/>
  <c r="CI687" i="2"/>
  <c r="CK686" i="2"/>
  <c r="CJ686" i="2"/>
  <c r="CI686" i="2"/>
  <c r="CK685" i="2"/>
  <c r="CJ685" i="2"/>
  <c r="CI685" i="2"/>
  <c r="CK684" i="2"/>
  <c r="CJ684" i="2"/>
  <c r="CI684" i="2"/>
  <c r="CK683" i="2"/>
  <c r="CJ683" i="2"/>
  <c r="CI683" i="2"/>
  <c r="CK682" i="2"/>
  <c r="CJ682" i="2"/>
  <c r="CI682" i="2"/>
  <c r="CK681" i="2"/>
  <c r="CJ681" i="2"/>
  <c r="CI681" i="2"/>
  <c r="CK680" i="2"/>
  <c r="CJ680" i="2"/>
  <c r="CI680" i="2"/>
  <c r="CK679" i="2"/>
  <c r="CJ679" i="2"/>
  <c r="CI679" i="2"/>
  <c r="CK678" i="2"/>
  <c r="CJ678" i="2"/>
  <c r="CI678" i="2"/>
  <c r="CK677" i="2"/>
  <c r="CJ677" i="2"/>
  <c r="CI677" i="2"/>
  <c r="CK676" i="2"/>
  <c r="CJ676" i="2"/>
  <c r="CI676" i="2"/>
  <c r="CK675" i="2"/>
  <c r="CJ675" i="2"/>
  <c r="CI675" i="2"/>
  <c r="CK674" i="2"/>
  <c r="CJ674" i="2"/>
  <c r="CI674" i="2"/>
  <c r="CK673" i="2"/>
  <c r="CJ673" i="2"/>
  <c r="CI673" i="2"/>
  <c r="CK672" i="2"/>
  <c r="CJ672" i="2"/>
  <c r="CI672" i="2"/>
  <c r="CK671" i="2"/>
  <c r="CJ671" i="2"/>
  <c r="CI671" i="2"/>
  <c r="CK670" i="2"/>
  <c r="CJ670" i="2"/>
  <c r="CI670" i="2"/>
  <c r="CK669" i="2"/>
  <c r="CJ669" i="2"/>
  <c r="CI669" i="2"/>
  <c r="CK668" i="2"/>
  <c r="CJ668" i="2"/>
  <c r="CI668" i="2"/>
  <c r="CK667" i="2"/>
  <c r="CJ667" i="2"/>
  <c r="CI667" i="2"/>
  <c r="CK666" i="2"/>
  <c r="CJ666" i="2"/>
  <c r="CI666" i="2"/>
  <c r="CK665" i="2"/>
  <c r="CJ665" i="2"/>
  <c r="CI665" i="2"/>
  <c r="CK664" i="2"/>
  <c r="CJ664" i="2"/>
  <c r="CI664" i="2"/>
  <c r="CK663" i="2"/>
  <c r="CJ663" i="2"/>
  <c r="CI663" i="2"/>
  <c r="CK662" i="2"/>
  <c r="CJ662" i="2"/>
  <c r="CI662" i="2"/>
  <c r="CK661" i="2"/>
  <c r="CJ661" i="2"/>
  <c r="CI661" i="2"/>
  <c r="CK660" i="2"/>
  <c r="CJ660" i="2"/>
  <c r="CI660" i="2"/>
  <c r="CK659" i="2"/>
  <c r="CJ659" i="2"/>
  <c r="CI659" i="2"/>
  <c r="CK658" i="2"/>
  <c r="CJ658" i="2"/>
  <c r="CI658" i="2"/>
  <c r="CK657" i="2"/>
  <c r="CJ657" i="2"/>
  <c r="CI657" i="2"/>
  <c r="CK656" i="2"/>
  <c r="CJ656" i="2"/>
  <c r="CI656" i="2"/>
  <c r="CK655" i="2"/>
  <c r="CJ655" i="2"/>
  <c r="CI655" i="2"/>
  <c r="CK654" i="2"/>
  <c r="CJ654" i="2"/>
  <c r="CI654" i="2"/>
  <c r="CK653" i="2"/>
  <c r="CJ653" i="2"/>
  <c r="CI653" i="2"/>
  <c r="CK652" i="2"/>
  <c r="CJ652" i="2"/>
  <c r="CI652" i="2"/>
  <c r="CK651" i="2"/>
  <c r="CJ651" i="2"/>
  <c r="CI651" i="2"/>
  <c r="CK650" i="2"/>
  <c r="CJ650" i="2"/>
  <c r="CI650" i="2"/>
  <c r="CK649" i="2"/>
  <c r="CJ649" i="2"/>
  <c r="CI649" i="2"/>
  <c r="CK648" i="2"/>
  <c r="CJ648" i="2"/>
  <c r="CI648" i="2"/>
  <c r="CK647" i="2"/>
  <c r="CJ647" i="2"/>
  <c r="CI647" i="2"/>
  <c r="CK646" i="2"/>
  <c r="CJ646" i="2"/>
  <c r="CI646" i="2"/>
  <c r="CK645" i="2"/>
  <c r="CJ645" i="2"/>
  <c r="CI645" i="2"/>
  <c r="CK644" i="2"/>
  <c r="CJ644" i="2"/>
  <c r="CI644" i="2"/>
  <c r="CK643" i="2"/>
  <c r="CJ643" i="2"/>
  <c r="CI643" i="2"/>
  <c r="CK642" i="2"/>
  <c r="CJ642" i="2"/>
  <c r="CI642" i="2"/>
  <c r="CK641" i="2"/>
  <c r="CJ641" i="2"/>
  <c r="CI641" i="2"/>
  <c r="CK640" i="2"/>
  <c r="CJ640" i="2"/>
  <c r="CI640" i="2"/>
  <c r="CK639" i="2"/>
  <c r="CJ639" i="2"/>
  <c r="CI639" i="2"/>
  <c r="CK638" i="2"/>
  <c r="CJ638" i="2"/>
  <c r="CI638" i="2"/>
  <c r="CK637" i="2"/>
  <c r="CJ637" i="2"/>
  <c r="CI637" i="2"/>
  <c r="CK636" i="2"/>
  <c r="CJ636" i="2"/>
  <c r="CI636" i="2"/>
  <c r="CK635" i="2"/>
  <c r="CJ635" i="2"/>
  <c r="CI635" i="2"/>
  <c r="CK634" i="2"/>
  <c r="CJ634" i="2"/>
  <c r="CI634" i="2"/>
  <c r="CK633" i="2"/>
  <c r="CJ633" i="2"/>
  <c r="CI633" i="2"/>
  <c r="CK632" i="2"/>
  <c r="CJ632" i="2"/>
  <c r="CI632" i="2"/>
  <c r="CK631" i="2"/>
  <c r="CJ631" i="2"/>
  <c r="CI631" i="2"/>
  <c r="CK630" i="2"/>
  <c r="CJ630" i="2"/>
  <c r="CI630" i="2"/>
  <c r="CK629" i="2"/>
  <c r="CJ629" i="2"/>
  <c r="CI629" i="2"/>
  <c r="CK628" i="2"/>
  <c r="CJ628" i="2"/>
  <c r="CI628" i="2"/>
  <c r="CK627" i="2"/>
  <c r="CJ627" i="2"/>
  <c r="CI627" i="2"/>
  <c r="CK626" i="2"/>
  <c r="CJ626" i="2"/>
  <c r="CI626" i="2"/>
  <c r="CK625" i="2"/>
  <c r="CJ625" i="2"/>
  <c r="CI625" i="2"/>
  <c r="CK624" i="2"/>
  <c r="CJ624" i="2"/>
  <c r="CI624" i="2"/>
  <c r="CK623" i="2"/>
  <c r="CJ623" i="2"/>
  <c r="CI623" i="2"/>
  <c r="CK622" i="2"/>
  <c r="CJ622" i="2"/>
  <c r="CI622" i="2"/>
  <c r="CK621" i="2"/>
  <c r="CJ621" i="2"/>
  <c r="CI621" i="2"/>
  <c r="CK620" i="2"/>
  <c r="CJ620" i="2"/>
  <c r="CI620" i="2"/>
  <c r="CK619" i="2"/>
  <c r="CJ619" i="2"/>
  <c r="CI619" i="2"/>
  <c r="CK618" i="2"/>
  <c r="CJ618" i="2"/>
  <c r="CI618" i="2"/>
  <c r="CK617" i="2"/>
  <c r="CJ617" i="2"/>
  <c r="CI617" i="2"/>
  <c r="CK616" i="2"/>
  <c r="CJ616" i="2"/>
  <c r="CI616" i="2"/>
  <c r="CK615" i="2"/>
  <c r="CJ615" i="2"/>
  <c r="CI615" i="2"/>
  <c r="CK614" i="2"/>
  <c r="CJ614" i="2"/>
  <c r="CI614" i="2"/>
  <c r="CK613" i="2"/>
  <c r="CJ613" i="2"/>
  <c r="CI613" i="2"/>
  <c r="CK612" i="2"/>
  <c r="CJ612" i="2"/>
  <c r="CI612" i="2"/>
  <c r="CK611" i="2"/>
  <c r="CJ611" i="2"/>
  <c r="CI611" i="2"/>
  <c r="CK610" i="2"/>
  <c r="CJ610" i="2"/>
  <c r="CI610" i="2"/>
  <c r="CK609" i="2"/>
  <c r="CJ609" i="2"/>
  <c r="CI609" i="2"/>
  <c r="CK608" i="2"/>
  <c r="CJ608" i="2"/>
  <c r="CI608" i="2"/>
  <c r="CK607" i="2"/>
  <c r="CJ607" i="2"/>
  <c r="CI607" i="2"/>
  <c r="CK606" i="2"/>
  <c r="CJ606" i="2"/>
  <c r="CI606" i="2"/>
  <c r="CK605" i="2"/>
  <c r="CJ605" i="2"/>
  <c r="CI605" i="2"/>
  <c r="CK604" i="2"/>
  <c r="CJ604" i="2"/>
  <c r="CI604" i="2"/>
  <c r="CK603" i="2"/>
  <c r="CJ603" i="2"/>
  <c r="CI603" i="2"/>
  <c r="CK602" i="2"/>
  <c r="CJ602" i="2"/>
  <c r="CI602" i="2"/>
  <c r="CK601" i="2"/>
  <c r="CJ601" i="2"/>
  <c r="CI601" i="2"/>
  <c r="CK600" i="2"/>
  <c r="CJ600" i="2"/>
  <c r="CI600" i="2"/>
  <c r="CK599" i="2"/>
  <c r="CJ599" i="2"/>
  <c r="CI599" i="2"/>
  <c r="CK598" i="2"/>
  <c r="CJ598" i="2"/>
  <c r="CI598" i="2"/>
  <c r="CK597" i="2"/>
  <c r="CJ597" i="2"/>
  <c r="CI597" i="2"/>
  <c r="CK596" i="2"/>
  <c r="CJ596" i="2"/>
  <c r="CI596" i="2"/>
  <c r="CK595" i="2"/>
  <c r="CJ595" i="2"/>
  <c r="CI595" i="2"/>
  <c r="CK594" i="2"/>
  <c r="CJ594" i="2"/>
  <c r="CI594" i="2"/>
  <c r="CK593" i="2"/>
  <c r="CJ593" i="2"/>
  <c r="CI593" i="2"/>
  <c r="CK592" i="2"/>
  <c r="CJ592" i="2"/>
  <c r="CI592" i="2"/>
  <c r="CK591" i="2"/>
  <c r="CJ591" i="2"/>
  <c r="CI591" i="2"/>
  <c r="CK590" i="2"/>
  <c r="CJ590" i="2"/>
  <c r="CI590" i="2"/>
  <c r="CK589" i="2"/>
  <c r="CJ589" i="2"/>
  <c r="CI589" i="2"/>
  <c r="CK588" i="2"/>
  <c r="CJ588" i="2"/>
  <c r="CI588" i="2"/>
  <c r="CK587" i="2"/>
  <c r="CJ587" i="2"/>
  <c r="CI587" i="2"/>
  <c r="CK586" i="2"/>
  <c r="CJ586" i="2"/>
  <c r="CI586" i="2"/>
  <c r="CK585" i="2"/>
  <c r="CJ585" i="2"/>
  <c r="CI585" i="2"/>
  <c r="CK584" i="2"/>
  <c r="CJ584" i="2"/>
  <c r="CI584" i="2"/>
  <c r="CK583" i="2"/>
  <c r="CJ583" i="2"/>
  <c r="CI583" i="2"/>
  <c r="CK582" i="2"/>
  <c r="CJ582" i="2"/>
  <c r="CI582" i="2"/>
  <c r="CK581" i="2"/>
  <c r="CJ581" i="2"/>
  <c r="CI581" i="2"/>
  <c r="CK580" i="2"/>
  <c r="CJ580" i="2"/>
  <c r="CI580" i="2"/>
  <c r="CK579" i="2"/>
  <c r="CJ579" i="2"/>
  <c r="CI579" i="2"/>
  <c r="CK578" i="2"/>
  <c r="CJ578" i="2"/>
  <c r="CI578" i="2"/>
  <c r="CK577" i="2"/>
  <c r="CJ577" i="2"/>
  <c r="CI577" i="2"/>
  <c r="CK576" i="2"/>
  <c r="CJ576" i="2"/>
  <c r="CI576" i="2"/>
  <c r="CK575" i="2"/>
  <c r="CJ575" i="2"/>
  <c r="CI575" i="2"/>
  <c r="CK574" i="2"/>
  <c r="CJ574" i="2"/>
  <c r="CI574" i="2"/>
  <c r="CK573" i="2"/>
  <c r="CJ573" i="2"/>
  <c r="CI573" i="2"/>
  <c r="CK572" i="2"/>
  <c r="CJ572" i="2"/>
  <c r="CI572" i="2"/>
  <c r="CK571" i="2"/>
  <c r="CJ571" i="2"/>
  <c r="CI571" i="2"/>
  <c r="CK570" i="2"/>
  <c r="CJ570" i="2"/>
  <c r="CI570" i="2"/>
  <c r="CK569" i="2"/>
  <c r="CJ569" i="2"/>
  <c r="CI569" i="2"/>
  <c r="CK568" i="2"/>
  <c r="CJ568" i="2"/>
  <c r="CI568" i="2"/>
  <c r="CK567" i="2"/>
  <c r="CJ567" i="2"/>
  <c r="CI567" i="2"/>
  <c r="CK566" i="2"/>
  <c r="CJ566" i="2"/>
  <c r="CI566" i="2"/>
  <c r="CK565" i="2"/>
  <c r="CJ565" i="2"/>
  <c r="CI565" i="2"/>
  <c r="CK564" i="2"/>
  <c r="CJ564" i="2"/>
  <c r="CI564" i="2"/>
  <c r="CK563" i="2"/>
  <c r="CJ563" i="2"/>
  <c r="CI563" i="2"/>
  <c r="CK562" i="2"/>
  <c r="CJ562" i="2"/>
  <c r="CI562" i="2"/>
  <c r="CK561" i="2"/>
  <c r="CJ561" i="2"/>
  <c r="CI561" i="2"/>
  <c r="CK560" i="2"/>
  <c r="CJ560" i="2"/>
  <c r="CI560" i="2"/>
  <c r="CK559" i="2"/>
  <c r="CJ559" i="2"/>
  <c r="CI559" i="2"/>
  <c r="CK558" i="2"/>
  <c r="CJ558" i="2"/>
  <c r="CI558" i="2"/>
  <c r="CK557" i="2"/>
  <c r="CJ557" i="2"/>
  <c r="CI557" i="2"/>
  <c r="CK556" i="2"/>
  <c r="CJ556" i="2"/>
  <c r="CI556" i="2"/>
  <c r="CK555" i="2"/>
  <c r="CJ555" i="2"/>
  <c r="CI555" i="2"/>
  <c r="CK554" i="2"/>
  <c r="CJ554" i="2"/>
  <c r="CI554" i="2"/>
  <c r="CK553" i="2"/>
  <c r="CJ553" i="2"/>
  <c r="CI553" i="2"/>
  <c r="CK552" i="2"/>
  <c r="CJ552" i="2"/>
  <c r="CI552" i="2"/>
  <c r="CK551" i="2"/>
  <c r="CJ551" i="2"/>
  <c r="CI551" i="2"/>
  <c r="CK550" i="2"/>
  <c r="CJ550" i="2"/>
  <c r="CI550" i="2"/>
  <c r="CK549" i="2"/>
  <c r="CJ549" i="2"/>
  <c r="CI549" i="2"/>
  <c r="CK548" i="2"/>
  <c r="CJ548" i="2"/>
  <c r="CI548" i="2"/>
  <c r="CK547" i="2"/>
  <c r="CJ547" i="2"/>
  <c r="CI547" i="2"/>
  <c r="CK546" i="2"/>
  <c r="CJ546" i="2"/>
  <c r="CI546" i="2"/>
  <c r="CK545" i="2"/>
  <c r="CJ545" i="2"/>
  <c r="CI545" i="2"/>
  <c r="CK544" i="2"/>
  <c r="CJ544" i="2"/>
  <c r="CI544" i="2"/>
  <c r="CK543" i="2"/>
  <c r="CJ543" i="2"/>
  <c r="CI543" i="2"/>
  <c r="CK542" i="2"/>
  <c r="CJ542" i="2"/>
  <c r="CI542" i="2"/>
  <c r="CK541" i="2"/>
  <c r="CJ541" i="2"/>
  <c r="CI541" i="2"/>
  <c r="CK540" i="2"/>
  <c r="CJ540" i="2"/>
  <c r="CI540" i="2"/>
  <c r="CK539" i="2"/>
  <c r="CJ539" i="2"/>
  <c r="CI539" i="2"/>
  <c r="CK538" i="2"/>
  <c r="CJ538" i="2"/>
  <c r="CI538" i="2"/>
  <c r="CK537" i="2"/>
  <c r="CJ537" i="2"/>
  <c r="CI537" i="2"/>
  <c r="CK536" i="2"/>
  <c r="CJ536" i="2"/>
  <c r="CI536" i="2"/>
  <c r="CK535" i="2"/>
  <c r="CJ535" i="2"/>
  <c r="CI535" i="2"/>
  <c r="CK534" i="2"/>
  <c r="CJ534" i="2"/>
  <c r="CI534" i="2"/>
  <c r="CK533" i="2"/>
  <c r="CJ533" i="2"/>
  <c r="CI533" i="2"/>
  <c r="CK532" i="2"/>
  <c r="CJ532" i="2"/>
  <c r="CI532" i="2"/>
  <c r="CK531" i="2"/>
  <c r="CJ531" i="2"/>
  <c r="CI531" i="2"/>
  <c r="CK530" i="2"/>
  <c r="CJ530" i="2"/>
  <c r="CI530" i="2"/>
  <c r="CK529" i="2"/>
  <c r="CJ529" i="2"/>
  <c r="CI529" i="2"/>
  <c r="CK528" i="2"/>
  <c r="CJ528" i="2"/>
  <c r="CI528" i="2"/>
  <c r="CK527" i="2"/>
  <c r="CJ527" i="2"/>
  <c r="CI527" i="2"/>
  <c r="CK526" i="2"/>
  <c r="CJ526" i="2"/>
  <c r="CI526" i="2"/>
  <c r="CK525" i="2"/>
  <c r="CJ525" i="2"/>
  <c r="CI525" i="2"/>
  <c r="CK524" i="2"/>
  <c r="CJ524" i="2"/>
  <c r="CI524" i="2"/>
  <c r="CK523" i="2"/>
  <c r="CJ523" i="2"/>
  <c r="CI523" i="2"/>
  <c r="CK522" i="2"/>
  <c r="CJ522" i="2"/>
  <c r="CI522" i="2"/>
  <c r="CK521" i="2"/>
  <c r="CJ521" i="2"/>
  <c r="CI521" i="2"/>
  <c r="CK520" i="2"/>
  <c r="CJ520" i="2"/>
  <c r="CI520" i="2"/>
  <c r="CK519" i="2"/>
  <c r="CJ519" i="2"/>
  <c r="CI519" i="2"/>
  <c r="CK518" i="2"/>
  <c r="CJ518" i="2"/>
  <c r="CI518" i="2"/>
  <c r="CK517" i="2"/>
  <c r="CJ517" i="2"/>
  <c r="CI517" i="2"/>
  <c r="CK516" i="2"/>
  <c r="CJ516" i="2"/>
  <c r="CI516" i="2"/>
  <c r="CK515" i="2"/>
  <c r="CJ515" i="2"/>
  <c r="CI515" i="2"/>
  <c r="CK514" i="2"/>
  <c r="CJ514" i="2"/>
  <c r="CI514" i="2"/>
  <c r="CK513" i="2"/>
  <c r="CJ513" i="2"/>
  <c r="CI513" i="2"/>
  <c r="CK512" i="2"/>
  <c r="CJ512" i="2"/>
  <c r="CI512" i="2"/>
  <c r="CK511" i="2"/>
  <c r="CJ511" i="2"/>
  <c r="CI511" i="2"/>
  <c r="CK510" i="2"/>
  <c r="CJ510" i="2"/>
  <c r="CI510" i="2"/>
  <c r="CK509" i="2"/>
  <c r="CJ509" i="2"/>
  <c r="CI509" i="2"/>
  <c r="CK508" i="2"/>
  <c r="CJ508" i="2"/>
  <c r="CI508" i="2"/>
  <c r="CK507" i="2"/>
  <c r="CJ507" i="2"/>
  <c r="CI507" i="2"/>
  <c r="CK506" i="2"/>
  <c r="CJ506" i="2"/>
  <c r="CI506" i="2"/>
  <c r="CK505" i="2"/>
  <c r="CJ505" i="2"/>
  <c r="CI505" i="2"/>
  <c r="CK504" i="2"/>
  <c r="CJ504" i="2"/>
  <c r="CI504" i="2"/>
  <c r="CK503" i="2"/>
  <c r="CJ503" i="2"/>
  <c r="CI503" i="2"/>
  <c r="CK502" i="2"/>
  <c r="CJ502" i="2"/>
  <c r="CI502" i="2"/>
  <c r="CK501" i="2"/>
  <c r="CJ501" i="2"/>
  <c r="CI501" i="2"/>
  <c r="CK500" i="2"/>
  <c r="CJ500" i="2"/>
  <c r="CI500" i="2"/>
  <c r="CK499" i="2"/>
  <c r="CJ499" i="2"/>
  <c r="CI499" i="2"/>
  <c r="CK498" i="2"/>
  <c r="CJ498" i="2"/>
  <c r="CI498" i="2"/>
  <c r="CK497" i="2"/>
  <c r="CJ497" i="2"/>
  <c r="CI497" i="2"/>
  <c r="CK496" i="2"/>
  <c r="CJ496" i="2"/>
  <c r="CI496" i="2"/>
  <c r="CK495" i="2"/>
  <c r="CJ495" i="2"/>
  <c r="CI495" i="2"/>
  <c r="CK494" i="2"/>
  <c r="CJ494" i="2"/>
  <c r="CI494" i="2"/>
  <c r="CK493" i="2"/>
  <c r="CJ493" i="2"/>
  <c r="CI493" i="2"/>
  <c r="CK492" i="2"/>
  <c r="CJ492" i="2"/>
  <c r="CI492" i="2"/>
  <c r="CK491" i="2"/>
  <c r="CJ491" i="2"/>
  <c r="CI491" i="2"/>
  <c r="CK490" i="2"/>
  <c r="CJ490" i="2"/>
  <c r="CI490" i="2"/>
  <c r="CK489" i="2"/>
  <c r="CJ489" i="2"/>
  <c r="CI489" i="2"/>
  <c r="CK488" i="2"/>
  <c r="CJ488" i="2"/>
  <c r="CI488" i="2"/>
  <c r="CK487" i="2"/>
  <c r="CJ487" i="2"/>
  <c r="CI487" i="2"/>
  <c r="CK486" i="2"/>
  <c r="CJ486" i="2"/>
  <c r="CI486" i="2"/>
  <c r="CK485" i="2"/>
  <c r="CJ485" i="2"/>
  <c r="CI485" i="2"/>
  <c r="CK484" i="2"/>
  <c r="CJ484" i="2"/>
  <c r="CI484" i="2"/>
  <c r="CK483" i="2"/>
  <c r="CJ483" i="2"/>
  <c r="CI483" i="2"/>
  <c r="CK482" i="2"/>
  <c r="CJ482" i="2"/>
  <c r="CI482" i="2"/>
  <c r="CK481" i="2"/>
  <c r="CJ481" i="2"/>
  <c r="CI481" i="2"/>
  <c r="CK480" i="2"/>
  <c r="CJ480" i="2"/>
  <c r="CI480" i="2"/>
  <c r="CK479" i="2"/>
  <c r="CJ479" i="2"/>
  <c r="CI479" i="2"/>
  <c r="CK478" i="2"/>
  <c r="CJ478" i="2"/>
  <c r="CI478" i="2"/>
  <c r="CK477" i="2"/>
  <c r="CJ477" i="2"/>
  <c r="CI477" i="2"/>
  <c r="CK476" i="2"/>
  <c r="CJ476" i="2"/>
  <c r="CI476" i="2"/>
  <c r="CK475" i="2"/>
  <c r="CJ475" i="2"/>
  <c r="CI475" i="2"/>
  <c r="CK474" i="2"/>
  <c r="CJ474" i="2"/>
  <c r="CI474" i="2"/>
  <c r="CK473" i="2"/>
  <c r="CJ473" i="2"/>
  <c r="CI473" i="2"/>
  <c r="CK472" i="2"/>
  <c r="CJ472" i="2"/>
  <c r="CI472" i="2"/>
  <c r="CK471" i="2"/>
  <c r="CJ471" i="2"/>
  <c r="CI471" i="2"/>
  <c r="CK470" i="2"/>
  <c r="CJ470" i="2"/>
  <c r="CI470" i="2"/>
  <c r="CK469" i="2"/>
  <c r="CJ469" i="2"/>
  <c r="CI469" i="2"/>
  <c r="CK468" i="2"/>
  <c r="CJ468" i="2"/>
  <c r="CI468" i="2"/>
  <c r="CK467" i="2"/>
  <c r="CJ467" i="2"/>
  <c r="CI467" i="2"/>
  <c r="CK466" i="2"/>
  <c r="CJ466" i="2"/>
  <c r="CI466" i="2"/>
  <c r="CK465" i="2"/>
  <c r="CJ465" i="2"/>
  <c r="CI465" i="2"/>
  <c r="CK464" i="2"/>
  <c r="CJ464" i="2"/>
  <c r="CI464" i="2"/>
  <c r="CK463" i="2"/>
  <c r="CJ463" i="2"/>
  <c r="CI463" i="2"/>
  <c r="CK462" i="2"/>
  <c r="CJ462" i="2"/>
  <c r="CI462" i="2"/>
  <c r="CK461" i="2"/>
  <c r="CJ461" i="2"/>
  <c r="CI461" i="2"/>
  <c r="CK460" i="2"/>
  <c r="CJ460" i="2"/>
  <c r="CI460" i="2"/>
  <c r="CK459" i="2"/>
  <c r="CJ459" i="2"/>
  <c r="CI459" i="2"/>
  <c r="CK458" i="2"/>
  <c r="CJ458" i="2"/>
  <c r="CI458" i="2"/>
  <c r="CK457" i="2"/>
  <c r="CJ457" i="2"/>
  <c r="CI457" i="2"/>
  <c r="CK456" i="2"/>
  <c r="CJ456" i="2"/>
  <c r="CI456" i="2"/>
  <c r="CK455" i="2"/>
  <c r="CJ455" i="2"/>
  <c r="CI455" i="2"/>
  <c r="CK454" i="2"/>
  <c r="CJ454" i="2"/>
  <c r="CI454" i="2"/>
  <c r="CK453" i="2"/>
  <c r="CJ453" i="2"/>
  <c r="CI453" i="2"/>
  <c r="CK452" i="2"/>
  <c r="CJ452" i="2"/>
  <c r="CI452" i="2"/>
  <c r="CK451" i="2"/>
  <c r="CJ451" i="2"/>
  <c r="CI451" i="2"/>
  <c r="CK450" i="2"/>
  <c r="CJ450" i="2"/>
  <c r="CI450" i="2"/>
  <c r="CK449" i="2"/>
  <c r="CJ449" i="2"/>
  <c r="CI449" i="2"/>
  <c r="CK448" i="2"/>
  <c r="CJ448" i="2"/>
  <c r="CI448" i="2"/>
  <c r="CK447" i="2"/>
  <c r="CJ447" i="2"/>
  <c r="CI447" i="2"/>
  <c r="CK446" i="2"/>
  <c r="CJ446" i="2"/>
  <c r="CI446" i="2"/>
  <c r="CK445" i="2"/>
  <c r="CJ445" i="2"/>
  <c r="CI445" i="2"/>
  <c r="CK444" i="2"/>
  <c r="CJ444" i="2"/>
  <c r="CI444" i="2"/>
  <c r="CK443" i="2"/>
  <c r="CJ443" i="2"/>
  <c r="CI443" i="2"/>
  <c r="CK442" i="2"/>
  <c r="CJ442" i="2"/>
  <c r="CI442" i="2"/>
  <c r="CK441" i="2"/>
  <c r="CJ441" i="2"/>
  <c r="CI441" i="2"/>
  <c r="CK440" i="2"/>
  <c r="CJ440" i="2"/>
  <c r="CI440" i="2"/>
  <c r="CK439" i="2"/>
  <c r="CJ439" i="2"/>
  <c r="CI439" i="2"/>
  <c r="CK438" i="2"/>
  <c r="CJ438" i="2"/>
  <c r="CI438" i="2"/>
  <c r="CK437" i="2"/>
  <c r="CJ437" i="2"/>
  <c r="CI437" i="2"/>
  <c r="CK436" i="2"/>
  <c r="CJ436" i="2"/>
  <c r="CI436" i="2"/>
  <c r="CK435" i="2"/>
  <c r="CJ435" i="2"/>
  <c r="CI435" i="2"/>
  <c r="CK434" i="2"/>
  <c r="CJ434" i="2"/>
  <c r="CI434" i="2"/>
  <c r="CK433" i="2"/>
  <c r="CJ433" i="2"/>
  <c r="CI433" i="2"/>
  <c r="CK432" i="2"/>
  <c r="CJ432" i="2"/>
  <c r="CI432" i="2"/>
  <c r="CK431" i="2"/>
  <c r="CJ431" i="2"/>
  <c r="CI431" i="2"/>
  <c r="CK430" i="2"/>
  <c r="CJ430" i="2"/>
  <c r="CI430" i="2"/>
  <c r="CK429" i="2"/>
  <c r="CJ429" i="2"/>
  <c r="CI429" i="2"/>
  <c r="CK428" i="2"/>
  <c r="CJ428" i="2"/>
  <c r="CI428" i="2"/>
  <c r="CK427" i="2"/>
  <c r="CJ427" i="2"/>
  <c r="CI427" i="2"/>
  <c r="CK426" i="2"/>
  <c r="CJ426" i="2"/>
  <c r="CI426" i="2"/>
  <c r="CK425" i="2"/>
  <c r="CJ425" i="2"/>
  <c r="CI425" i="2"/>
  <c r="CK424" i="2"/>
  <c r="CJ424" i="2"/>
  <c r="CI424" i="2"/>
  <c r="CK423" i="2"/>
  <c r="CJ423" i="2"/>
  <c r="CI423" i="2"/>
  <c r="CK422" i="2"/>
  <c r="CJ422" i="2"/>
  <c r="CI422" i="2"/>
  <c r="CK421" i="2"/>
  <c r="CJ421" i="2"/>
  <c r="CI421" i="2"/>
  <c r="CK420" i="2"/>
  <c r="CJ420" i="2"/>
  <c r="CI420" i="2"/>
  <c r="CK419" i="2"/>
  <c r="CJ419" i="2"/>
  <c r="CI419" i="2"/>
  <c r="CK418" i="2"/>
  <c r="CJ418" i="2"/>
  <c r="CI418" i="2"/>
  <c r="CK417" i="2"/>
  <c r="CJ417" i="2"/>
  <c r="CI417" i="2"/>
  <c r="CK416" i="2"/>
  <c r="CJ416" i="2"/>
  <c r="CI416" i="2"/>
  <c r="CK415" i="2"/>
  <c r="CJ415" i="2"/>
  <c r="CI415" i="2"/>
  <c r="CK414" i="2"/>
  <c r="CJ414" i="2"/>
  <c r="CI414" i="2"/>
  <c r="CK413" i="2"/>
  <c r="CJ413" i="2"/>
  <c r="CI413" i="2"/>
  <c r="CK412" i="2"/>
  <c r="CJ412" i="2"/>
  <c r="CI412" i="2"/>
  <c r="CK411" i="2"/>
  <c r="CJ411" i="2"/>
  <c r="CI411" i="2"/>
  <c r="CK410" i="2"/>
  <c r="CJ410" i="2"/>
  <c r="CI410" i="2"/>
  <c r="CK409" i="2"/>
  <c r="CJ409" i="2"/>
  <c r="CI409" i="2"/>
  <c r="CK408" i="2"/>
  <c r="CJ408" i="2"/>
  <c r="CI408" i="2"/>
  <c r="CK407" i="2"/>
  <c r="CJ407" i="2"/>
  <c r="CI407" i="2"/>
  <c r="CK406" i="2"/>
  <c r="CJ406" i="2"/>
  <c r="CI406" i="2"/>
  <c r="CK405" i="2"/>
  <c r="CJ405" i="2"/>
  <c r="CI405" i="2"/>
  <c r="CK404" i="2"/>
  <c r="CJ404" i="2"/>
  <c r="CI404" i="2"/>
  <c r="CK403" i="2"/>
  <c r="CJ403" i="2"/>
  <c r="CI403" i="2"/>
  <c r="CK402" i="2"/>
  <c r="CJ402" i="2"/>
  <c r="CI402" i="2"/>
  <c r="CK401" i="2"/>
  <c r="CJ401" i="2"/>
  <c r="CI401" i="2"/>
  <c r="CK400" i="2"/>
  <c r="CJ400" i="2"/>
  <c r="CI400" i="2"/>
  <c r="CK399" i="2"/>
  <c r="CJ399" i="2"/>
  <c r="CI399" i="2"/>
  <c r="CK398" i="2"/>
  <c r="CJ398" i="2"/>
  <c r="CI398" i="2"/>
  <c r="CK397" i="2"/>
  <c r="CJ397" i="2"/>
  <c r="CI397" i="2"/>
  <c r="CK396" i="2"/>
  <c r="CJ396" i="2"/>
  <c r="CI396" i="2"/>
  <c r="CK395" i="2"/>
  <c r="CJ395" i="2"/>
  <c r="CI395" i="2"/>
  <c r="CK394" i="2"/>
  <c r="CJ394" i="2"/>
  <c r="CI394" i="2"/>
  <c r="CK393" i="2"/>
  <c r="CJ393" i="2"/>
  <c r="CI393" i="2"/>
  <c r="CK392" i="2"/>
  <c r="CJ392" i="2"/>
  <c r="CI392" i="2"/>
  <c r="CK391" i="2"/>
  <c r="CJ391" i="2"/>
  <c r="CI391" i="2"/>
  <c r="CK390" i="2"/>
  <c r="CJ390" i="2"/>
  <c r="CI390" i="2"/>
  <c r="CK389" i="2"/>
  <c r="CJ389" i="2"/>
  <c r="CI389" i="2"/>
  <c r="CK388" i="2"/>
  <c r="CJ388" i="2"/>
  <c r="CI388" i="2"/>
  <c r="CK387" i="2"/>
  <c r="CJ387" i="2"/>
  <c r="CI387" i="2"/>
  <c r="CK386" i="2"/>
  <c r="CJ386" i="2"/>
  <c r="CI386" i="2"/>
  <c r="CK385" i="2"/>
  <c r="CJ385" i="2"/>
  <c r="CI385" i="2"/>
  <c r="CK384" i="2"/>
  <c r="CJ384" i="2"/>
  <c r="CI384" i="2"/>
  <c r="CK383" i="2"/>
  <c r="CJ383" i="2"/>
  <c r="CI383" i="2"/>
  <c r="CK382" i="2"/>
  <c r="CJ382" i="2"/>
  <c r="CI382" i="2"/>
  <c r="CK381" i="2"/>
  <c r="CJ381" i="2"/>
  <c r="CI381" i="2"/>
  <c r="CK380" i="2"/>
  <c r="CJ380" i="2"/>
  <c r="CI380" i="2"/>
  <c r="CK379" i="2"/>
  <c r="CJ379" i="2"/>
  <c r="CI379" i="2"/>
  <c r="CK378" i="2"/>
  <c r="CJ378" i="2"/>
  <c r="CI378" i="2"/>
  <c r="CK377" i="2"/>
  <c r="CJ377" i="2"/>
  <c r="CI377" i="2"/>
  <c r="CK376" i="2"/>
  <c r="CJ376" i="2"/>
  <c r="CI376" i="2"/>
  <c r="CK375" i="2"/>
  <c r="CJ375" i="2"/>
  <c r="CI375" i="2"/>
  <c r="CK374" i="2"/>
  <c r="CJ374" i="2"/>
  <c r="CI374" i="2"/>
  <c r="CK373" i="2"/>
  <c r="CJ373" i="2"/>
  <c r="CI373" i="2"/>
  <c r="CK372" i="2"/>
  <c r="CJ372" i="2"/>
  <c r="CI372" i="2"/>
  <c r="CK371" i="2"/>
  <c r="CJ371" i="2"/>
  <c r="CI371" i="2"/>
  <c r="CK370" i="2"/>
  <c r="CJ370" i="2"/>
  <c r="CI370" i="2"/>
  <c r="CK369" i="2"/>
  <c r="CJ369" i="2"/>
  <c r="CI369" i="2"/>
  <c r="CK368" i="2"/>
  <c r="CJ368" i="2"/>
  <c r="CI368" i="2"/>
  <c r="CK367" i="2"/>
  <c r="CJ367" i="2"/>
  <c r="CI367" i="2"/>
  <c r="CK366" i="2"/>
  <c r="CJ366" i="2"/>
  <c r="CI366" i="2"/>
  <c r="CK365" i="2"/>
  <c r="CJ365" i="2"/>
  <c r="CI365" i="2"/>
  <c r="CK364" i="2"/>
  <c r="CJ364" i="2"/>
  <c r="CI364" i="2"/>
  <c r="CK363" i="2"/>
  <c r="CJ363" i="2"/>
  <c r="CI363" i="2"/>
  <c r="CK362" i="2"/>
  <c r="CJ362" i="2"/>
  <c r="CI362" i="2"/>
  <c r="CK361" i="2"/>
  <c r="CJ361" i="2"/>
  <c r="CI361" i="2"/>
  <c r="CK360" i="2"/>
  <c r="CJ360" i="2"/>
  <c r="CI360" i="2"/>
  <c r="CK359" i="2"/>
  <c r="CJ359" i="2"/>
  <c r="CI359" i="2"/>
  <c r="CK358" i="2"/>
  <c r="CJ358" i="2"/>
  <c r="CI358" i="2"/>
  <c r="CK357" i="2"/>
  <c r="CJ357" i="2"/>
  <c r="CI357" i="2"/>
  <c r="CK356" i="2"/>
  <c r="CJ356" i="2"/>
  <c r="CI356" i="2"/>
  <c r="CK355" i="2"/>
  <c r="CJ355" i="2"/>
  <c r="CI355" i="2"/>
  <c r="CK354" i="2"/>
  <c r="CJ354" i="2"/>
  <c r="CI354" i="2"/>
  <c r="CK353" i="2"/>
  <c r="CJ353" i="2"/>
  <c r="CI353" i="2"/>
  <c r="CK352" i="2"/>
  <c r="CJ352" i="2"/>
  <c r="CI352" i="2"/>
  <c r="CK351" i="2"/>
  <c r="CJ351" i="2"/>
  <c r="CI351" i="2"/>
  <c r="CK350" i="2"/>
  <c r="CJ350" i="2"/>
  <c r="CI350" i="2"/>
  <c r="CK349" i="2"/>
  <c r="CJ349" i="2"/>
  <c r="CI349" i="2"/>
  <c r="CK348" i="2"/>
  <c r="CJ348" i="2"/>
  <c r="CI348" i="2"/>
  <c r="CK347" i="2"/>
  <c r="CJ347" i="2"/>
  <c r="CI347" i="2"/>
  <c r="CK346" i="2"/>
  <c r="CJ346" i="2"/>
  <c r="CI346" i="2"/>
  <c r="CK345" i="2"/>
  <c r="CJ345" i="2"/>
  <c r="CI345" i="2"/>
  <c r="CK344" i="2"/>
  <c r="CJ344" i="2"/>
  <c r="CI344" i="2"/>
  <c r="CK343" i="2"/>
  <c r="CJ343" i="2"/>
  <c r="CI343" i="2"/>
  <c r="CK342" i="2"/>
  <c r="CJ342" i="2"/>
  <c r="CI342" i="2"/>
  <c r="CK341" i="2"/>
  <c r="CJ341" i="2"/>
  <c r="CI341" i="2"/>
  <c r="CK340" i="2"/>
  <c r="CJ340" i="2"/>
  <c r="CI340" i="2"/>
  <c r="CK339" i="2"/>
  <c r="CJ339" i="2"/>
  <c r="CI339" i="2"/>
  <c r="CK338" i="2"/>
  <c r="CJ338" i="2"/>
  <c r="CI338" i="2"/>
  <c r="CK337" i="2"/>
  <c r="CJ337" i="2"/>
  <c r="CI337" i="2"/>
  <c r="CK336" i="2"/>
  <c r="CJ336" i="2"/>
  <c r="CI336" i="2"/>
  <c r="CK335" i="2"/>
  <c r="CJ335" i="2"/>
  <c r="CI335" i="2"/>
  <c r="CK334" i="2"/>
  <c r="CJ334" i="2"/>
  <c r="CI334" i="2"/>
  <c r="CK333" i="2"/>
  <c r="CJ333" i="2"/>
  <c r="CI333" i="2"/>
  <c r="CK332" i="2"/>
  <c r="CJ332" i="2"/>
  <c r="CI332" i="2"/>
  <c r="CK331" i="2"/>
  <c r="CJ331" i="2"/>
  <c r="CI331" i="2"/>
  <c r="CK330" i="2"/>
  <c r="CJ330" i="2"/>
  <c r="CI330" i="2"/>
  <c r="CK329" i="2"/>
  <c r="CJ329" i="2"/>
  <c r="CI329" i="2"/>
  <c r="CK328" i="2"/>
  <c r="CJ328" i="2"/>
  <c r="CI328" i="2"/>
  <c r="CK327" i="2"/>
  <c r="CJ327" i="2"/>
  <c r="CI327" i="2"/>
  <c r="CK326" i="2"/>
  <c r="CJ326" i="2"/>
  <c r="CI326" i="2"/>
  <c r="CK325" i="2"/>
  <c r="CJ325" i="2"/>
  <c r="CI325" i="2"/>
  <c r="CK324" i="2"/>
  <c r="CJ324" i="2"/>
  <c r="CI324" i="2"/>
  <c r="CK323" i="2"/>
  <c r="CJ323" i="2"/>
  <c r="CI323" i="2"/>
  <c r="CK322" i="2"/>
  <c r="CJ322" i="2"/>
  <c r="CI322" i="2"/>
  <c r="CK321" i="2"/>
  <c r="CJ321" i="2"/>
  <c r="CI321" i="2"/>
  <c r="CK320" i="2"/>
  <c r="CJ320" i="2"/>
  <c r="CI320" i="2"/>
  <c r="CK319" i="2"/>
  <c r="CJ319" i="2"/>
  <c r="CI319" i="2"/>
  <c r="CK318" i="2"/>
  <c r="CJ318" i="2"/>
  <c r="CI318" i="2"/>
  <c r="CK317" i="2"/>
  <c r="CJ317" i="2"/>
  <c r="CI317" i="2"/>
  <c r="CK316" i="2"/>
  <c r="CJ316" i="2"/>
  <c r="CI316" i="2"/>
  <c r="CK315" i="2"/>
  <c r="CJ315" i="2"/>
  <c r="CI315" i="2"/>
  <c r="CK314" i="2"/>
  <c r="CJ314" i="2"/>
  <c r="CI314" i="2"/>
  <c r="CK313" i="2"/>
  <c r="CJ313" i="2"/>
  <c r="CI313" i="2"/>
  <c r="CK312" i="2"/>
  <c r="CJ312" i="2"/>
  <c r="CI312" i="2"/>
  <c r="CK311" i="2"/>
  <c r="CJ311" i="2"/>
  <c r="CI311" i="2"/>
  <c r="CK310" i="2"/>
  <c r="CJ310" i="2"/>
  <c r="CI310" i="2"/>
  <c r="CK309" i="2"/>
  <c r="CJ309" i="2"/>
  <c r="CI309" i="2"/>
  <c r="CK308" i="2"/>
  <c r="CJ308" i="2"/>
  <c r="CI308" i="2"/>
  <c r="CK307" i="2"/>
  <c r="CJ307" i="2"/>
  <c r="CI307" i="2"/>
  <c r="CK306" i="2"/>
  <c r="CJ306" i="2"/>
  <c r="CI306" i="2"/>
  <c r="CK305" i="2"/>
  <c r="CJ305" i="2"/>
  <c r="CI305" i="2"/>
  <c r="CK304" i="2"/>
  <c r="CJ304" i="2"/>
  <c r="CI304" i="2"/>
  <c r="CK303" i="2"/>
  <c r="CJ303" i="2"/>
  <c r="CI303" i="2"/>
  <c r="CK302" i="2"/>
  <c r="CJ302" i="2"/>
  <c r="CI302" i="2"/>
  <c r="CK301" i="2"/>
  <c r="CJ301" i="2"/>
  <c r="CI301" i="2"/>
  <c r="CK300" i="2"/>
  <c r="CJ300" i="2"/>
  <c r="CI300" i="2"/>
  <c r="CK299" i="2"/>
  <c r="CJ299" i="2"/>
  <c r="CI299" i="2"/>
  <c r="CK298" i="2"/>
  <c r="CJ298" i="2"/>
  <c r="CI298" i="2"/>
  <c r="CK297" i="2"/>
  <c r="CJ297" i="2"/>
  <c r="CI297" i="2"/>
  <c r="CK296" i="2"/>
  <c r="CJ296" i="2"/>
  <c r="CI296" i="2"/>
  <c r="CK295" i="2"/>
  <c r="CJ295" i="2"/>
  <c r="CI295" i="2"/>
  <c r="CK294" i="2"/>
  <c r="CJ294" i="2"/>
  <c r="CI294" i="2"/>
  <c r="CK293" i="2"/>
  <c r="CJ293" i="2"/>
  <c r="CI293" i="2"/>
  <c r="CK292" i="2"/>
  <c r="CJ292" i="2"/>
  <c r="CI292" i="2"/>
  <c r="CK291" i="2"/>
  <c r="CJ291" i="2"/>
  <c r="CI291" i="2"/>
  <c r="CK290" i="2"/>
  <c r="CJ290" i="2"/>
  <c r="CI290" i="2"/>
  <c r="CK289" i="2"/>
  <c r="CJ289" i="2"/>
  <c r="CI289" i="2"/>
  <c r="CK288" i="2"/>
  <c r="CJ288" i="2"/>
  <c r="CI288" i="2"/>
  <c r="CK287" i="2"/>
  <c r="CJ287" i="2"/>
  <c r="CI287" i="2"/>
  <c r="CK286" i="2"/>
  <c r="CJ286" i="2"/>
  <c r="CI286" i="2"/>
  <c r="CK285" i="2"/>
  <c r="CJ285" i="2"/>
  <c r="CI285" i="2"/>
  <c r="CK284" i="2"/>
  <c r="CJ284" i="2"/>
  <c r="CI284" i="2"/>
  <c r="CK283" i="2"/>
  <c r="CJ283" i="2"/>
  <c r="CI283" i="2"/>
  <c r="CK282" i="2"/>
  <c r="CJ282" i="2"/>
  <c r="CI282" i="2"/>
  <c r="CK281" i="2"/>
  <c r="CJ281" i="2"/>
  <c r="CI281" i="2"/>
  <c r="CK280" i="2"/>
  <c r="CJ280" i="2"/>
  <c r="CI280" i="2"/>
  <c r="CK279" i="2"/>
  <c r="CJ279" i="2"/>
  <c r="CI279" i="2"/>
  <c r="CK278" i="2"/>
  <c r="CJ278" i="2"/>
  <c r="CI278" i="2"/>
  <c r="CK277" i="2"/>
  <c r="CJ277" i="2"/>
  <c r="CI277" i="2"/>
  <c r="CK276" i="2"/>
  <c r="CJ276" i="2"/>
  <c r="CI276" i="2"/>
  <c r="CK275" i="2"/>
  <c r="CJ275" i="2"/>
  <c r="CI275" i="2"/>
  <c r="CK274" i="2"/>
  <c r="CJ274" i="2"/>
  <c r="CI274" i="2"/>
  <c r="CK273" i="2"/>
  <c r="CJ273" i="2"/>
  <c r="CI273" i="2"/>
  <c r="CK272" i="2"/>
  <c r="CJ272" i="2"/>
  <c r="CI272" i="2"/>
  <c r="CK271" i="2"/>
  <c r="CJ271" i="2"/>
  <c r="CI271" i="2"/>
  <c r="CK270" i="2"/>
  <c r="CJ270" i="2"/>
  <c r="CI270" i="2"/>
  <c r="CK269" i="2"/>
  <c r="CJ269" i="2"/>
  <c r="CI269" i="2"/>
  <c r="CK268" i="2"/>
  <c r="CJ268" i="2"/>
  <c r="CI268" i="2"/>
  <c r="CK267" i="2"/>
  <c r="CJ267" i="2"/>
  <c r="CI267" i="2"/>
  <c r="CK266" i="2"/>
  <c r="CJ266" i="2"/>
  <c r="CI266" i="2"/>
  <c r="CK265" i="2"/>
  <c r="CJ265" i="2"/>
  <c r="CI265" i="2"/>
  <c r="CK264" i="2"/>
  <c r="CJ264" i="2"/>
  <c r="CI264" i="2"/>
  <c r="CK263" i="2"/>
  <c r="CJ263" i="2"/>
  <c r="CI263" i="2"/>
  <c r="CK262" i="2"/>
  <c r="CJ262" i="2"/>
  <c r="CI262" i="2"/>
  <c r="CK261" i="2"/>
  <c r="CJ261" i="2"/>
  <c r="CI261" i="2"/>
  <c r="CK260" i="2"/>
  <c r="CJ260" i="2"/>
  <c r="CI260" i="2"/>
  <c r="CK259" i="2"/>
  <c r="CJ259" i="2"/>
  <c r="CI259" i="2"/>
  <c r="CK258" i="2"/>
  <c r="CJ258" i="2"/>
  <c r="CI258" i="2"/>
  <c r="CK257" i="2"/>
  <c r="CJ257" i="2"/>
  <c r="CI257" i="2"/>
  <c r="CK256" i="2"/>
  <c r="CJ256" i="2"/>
  <c r="CI256" i="2"/>
  <c r="CK255" i="2"/>
  <c r="CJ255" i="2"/>
  <c r="CI255" i="2"/>
  <c r="CK254" i="2"/>
  <c r="CJ254" i="2"/>
  <c r="CI254" i="2"/>
  <c r="CK253" i="2"/>
  <c r="CJ253" i="2"/>
  <c r="CI253" i="2"/>
  <c r="CK252" i="2"/>
  <c r="CJ252" i="2"/>
  <c r="CI252" i="2"/>
  <c r="CK251" i="2"/>
  <c r="CJ251" i="2"/>
  <c r="CI251" i="2"/>
  <c r="CK250" i="2"/>
  <c r="CJ250" i="2"/>
  <c r="CI250" i="2"/>
  <c r="CK249" i="2"/>
  <c r="CJ249" i="2"/>
  <c r="CI249" i="2"/>
  <c r="CK248" i="2"/>
  <c r="CJ248" i="2"/>
  <c r="CI248" i="2"/>
  <c r="CK247" i="2"/>
  <c r="CJ247" i="2"/>
  <c r="CI247" i="2"/>
  <c r="CK246" i="2"/>
  <c r="CJ246" i="2"/>
  <c r="CI246" i="2"/>
  <c r="CK245" i="2"/>
  <c r="CJ245" i="2"/>
  <c r="CI245" i="2"/>
  <c r="CK244" i="2"/>
  <c r="CJ244" i="2"/>
  <c r="CI244" i="2"/>
  <c r="CK243" i="2"/>
  <c r="CJ243" i="2"/>
  <c r="CI243" i="2"/>
  <c r="CK242" i="2"/>
  <c r="CJ242" i="2"/>
  <c r="CI242" i="2"/>
  <c r="CK241" i="2"/>
  <c r="CJ241" i="2"/>
  <c r="CI241" i="2"/>
  <c r="CK240" i="2"/>
  <c r="CJ240" i="2"/>
  <c r="CI240" i="2"/>
  <c r="CK239" i="2"/>
  <c r="CJ239" i="2"/>
  <c r="CI239" i="2"/>
  <c r="CK238" i="2"/>
  <c r="CJ238" i="2"/>
  <c r="CI238" i="2"/>
  <c r="CK237" i="2"/>
  <c r="CJ237" i="2"/>
  <c r="CI237" i="2"/>
  <c r="CK236" i="2"/>
  <c r="CJ236" i="2"/>
  <c r="CI236" i="2"/>
  <c r="CK235" i="2"/>
  <c r="CJ235" i="2"/>
  <c r="CI235" i="2"/>
  <c r="CK234" i="2"/>
  <c r="CJ234" i="2"/>
  <c r="CI234" i="2"/>
  <c r="CK233" i="2"/>
  <c r="CJ233" i="2"/>
  <c r="CI233" i="2"/>
  <c r="CK232" i="2"/>
  <c r="CJ232" i="2"/>
  <c r="CI232" i="2"/>
  <c r="CK231" i="2"/>
  <c r="CJ231" i="2"/>
  <c r="CI231" i="2"/>
  <c r="CK230" i="2"/>
  <c r="CJ230" i="2"/>
  <c r="CI230" i="2"/>
  <c r="CK229" i="2"/>
  <c r="CJ229" i="2"/>
  <c r="CI229" i="2"/>
  <c r="CK228" i="2"/>
  <c r="CJ228" i="2"/>
  <c r="CI228" i="2"/>
  <c r="CK227" i="2"/>
  <c r="CJ227" i="2"/>
  <c r="CI227" i="2"/>
  <c r="CK226" i="2"/>
  <c r="CJ226" i="2"/>
  <c r="CI226" i="2"/>
  <c r="CK225" i="2"/>
  <c r="CJ225" i="2"/>
  <c r="CI225" i="2"/>
  <c r="CK224" i="2"/>
  <c r="CJ224" i="2"/>
  <c r="CI224" i="2"/>
  <c r="CK223" i="2"/>
  <c r="CJ223" i="2"/>
  <c r="CI223" i="2"/>
  <c r="CK222" i="2"/>
  <c r="CJ222" i="2"/>
  <c r="CI222" i="2"/>
  <c r="CK221" i="2"/>
  <c r="CJ221" i="2"/>
  <c r="CI221" i="2"/>
  <c r="CK220" i="2"/>
  <c r="CJ220" i="2"/>
  <c r="CI220" i="2"/>
  <c r="CK219" i="2"/>
  <c r="CJ219" i="2"/>
  <c r="CI219" i="2"/>
  <c r="CK218" i="2"/>
  <c r="CJ218" i="2"/>
  <c r="CI218" i="2"/>
  <c r="CK217" i="2"/>
  <c r="CJ217" i="2"/>
  <c r="CI217" i="2"/>
  <c r="CK216" i="2"/>
  <c r="CJ216" i="2"/>
  <c r="CI216" i="2"/>
  <c r="CK215" i="2"/>
  <c r="CJ215" i="2"/>
  <c r="CI215" i="2"/>
  <c r="CK214" i="2"/>
  <c r="CJ214" i="2"/>
  <c r="CI214" i="2"/>
  <c r="CK213" i="2"/>
  <c r="CJ213" i="2"/>
  <c r="CI213" i="2"/>
  <c r="CK212" i="2"/>
  <c r="CJ212" i="2"/>
  <c r="CI212" i="2"/>
  <c r="CK211" i="2"/>
  <c r="CJ211" i="2"/>
  <c r="CI211" i="2"/>
  <c r="CK210" i="2"/>
  <c r="CJ210" i="2"/>
  <c r="CI210" i="2"/>
  <c r="CK209" i="2"/>
  <c r="CJ209" i="2"/>
  <c r="CI209" i="2"/>
  <c r="CK208" i="2"/>
  <c r="CJ208" i="2"/>
  <c r="CI208" i="2"/>
  <c r="CK207" i="2"/>
  <c r="CJ207" i="2"/>
  <c r="CI207" i="2"/>
  <c r="CK206" i="2"/>
  <c r="CJ206" i="2"/>
  <c r="CI206" i="2"/>
  <c r="CK205" i="2"/>
  <c r="CJ205" i="2"/>
  <c r="CI205" i="2"/>
  <c r="CK204" i="2"/>
  <c r="CJ204" i="2"/>
  <c r="CI204" i="2"/>
  <c r="CK203" i="2"/>
  <c r="CJ203" i="2"/>
  <c r="CI203" i="2"/>
  <c r="CK202" i="2"/>
  <c r="CJ202" i="2"/>
  <c r="CI202" i="2"/>
  <c r="CK201" i="2"/>
  <c r="CJ201" i="2"/>
  <c r="CI201" i="2"/>
  <c r="CK200" i="2"/>
  <c r="CJ200" i="2"/>
  <c r="CI200" i="2"/>
  <c r="CK199" i="2"/>
  <c r="CJ199" i="2"/>
  <c r="CI199" i="2"/>
  <c r="CK198" i="2"/>
  <c r="CJ198" i="2"/>
  <c r="CI198" i="2"/>
  <c r="CK197" i="2"/>
  <c r="CJ197" i="2"/>
  <c r="CI197" i="2"/>
  <c r="CK196" i="2"/>
  <c r="CJ196" i="2"/>
  <c r="CI196" i="2"/>
  <c r="CK195" i="2"/>
  <c r="CJ195" i="2"/>
  <c r="CI195" i="2"/>
  <c r="CK194" i="2"/>
  <c r="CJ194" i="2"/>
  <c r="CI194" i="2"/>
  <c r="CK193" i="2"/>
  <c r="CJ193" i="2"/>
  <c r="CI193" i="2"/>
  <c r="CK192" i="2"/>
  <c r="CJ192" i="2"/>
  <c r="CI192" i="2"/>
  <c r="CK191" i="2"/>
  <c r="CJ191" i="2"/>
  <c r="CI191" i="2"/>
  <c r="CK190" i="2"/>
  <c r="CJ190" i="2"/>
  <c r="CI190" i="2"/>
  <c r="CK189" i="2"/>
  <c r="CJ189" i="2"/>
  <c r="CI189" i="2"/>
  <c r="CK188" i="2"/>
  <c r="CJ188" i="2"/>
  <c r="CI188" i="2"/>
  <c r="CK187" i="2"/>
  <c r="CJ187" i="2"/>
  <c r="CI187" i="2"/>
  <c r="CK186" i="2"/>
  <c r="CJ186" i="2"/>
  <c r="CI186" i="2"/>
  <c r="CK185" i="2"/>
  <c r="CJ185" i="2"/>
  <c r="CI185" i="2"/>
  <c r="CK184" i="2"/>
  <c r="CJ184" i="2"/>
  <c r="CI184" i="2"/>
  <c r="CK183" i="2"/>
  <c r="CJ183" i="2"/>
  <c r="CI183" i="2"/>
  <c r="CK182" i="2"/>
  <c r="CJ182" i="2"/>
  <c r="CI182" i="2"/>
  <c r="CK181" i="2"/>
  <c r="CJ181" i="2"/>
  <c r="CI181" i="2"/>
  <c r="CK180" i="2"/>
  <c r="CJ180" i="2"/>
  <c r="CI180" i="2"/>
  <c r="CK179" i="2"/>
  <c r="CJ179" i="2"/>
  <c r="CI179" i="2"/>
  <c r="CK178" i="2"/>
  <c r="CJ178" i="2"/>
  <c r="CI178" i="2"/>
  <c r="CK177" i="2"/>
  <c r="CJ177" i="2"/>
  <c r="CI177" i="2"/>
  <c r="CK176" i="2"/>
  <c r="CJ176" i="2"/>
  <c r="CI176" i="2"/>
  <c r="CK175" i="2"/>
  <c r="CJ175" i="2"/>
  <c r="CI175" i="2"/>
  <c r="CK174" i="2"/>
  <c r="CJ174" i="2"/>
  <c r="CI174" i="2"/>
  <c r="CK173" i="2"/>
  <c r="CJ173" i="2"/>
  <c r="CI173" i="2"/>
  <c r="CK172" i="2"/>
  <c r="CJ172" i="2"/>
  <c r="CI172" i="2"/>
  <c r="CK171" i="2"/>
  <c r="CJ171" i="2"/>
  <c r="CI171" i="2"/>
  <c r="CK170" i="2"/>
  <c r="CJ170" i="2"/>
  <c r="CI170" i="2"/>
  <c r="CK169" i="2"/>
  <c r="CJ169" i="2"/>
  <c r="CI169" i="2"/>
  <c r="CK168" i="2"/>
  <c r="CJ168" i="2"/>
  <c r="CI168" i="2"/>
  <c r="CK167" i="2"/>
  <c r="CJ167" i="2"/>
  <c r="CI167" i="2"/>
  <c r="CK166" i="2"/>
  <c r="CJ166" i="2"/>
  <c r="CI166" i="2"/>
  <c r="CK165" i="2"/>
  <c r="CJ165" i="2"/>
  <c r="CI165" i="2"/>
  <c r="CK164" i="2"/>
  <c r="CJ164" i="2"/>
  <c r="CI164" i="2"/>
  <c r="CK163" i="2"/>
  <c r="CJ163" i="2"/>
  <c r="CI163" i="2"/>
  <c r="CK162" i="2"/>
  <c r="CJ162" i="2"/>
  <c r="CI162" i="2"/>
  <c r="CK161" i="2"/>
  <c r="CJ161" i="2"/>
  <c r="CI161" i="2"/>
  <c r="CK160" i="2"/>
  <c r="CJ160" i="2"/>
  <c r="CI160" i="2"/>
  <c r="CK159" i="2"/>
  <c r="CJ159" i="2"/>
  <c r="CI159" i="2"/>
  <c r="CK158" i="2"/>
  <c r="CJ158" i="2"/>
  <c r="CI158" i="2"/>
  <c r="CK157" i="2"/>
  <c r="CJ157" i="2"/>
  <c r="CI157" i="2"/>
  <c r="CK156" i="2"/>
  <c r="CJ156" i="2"/>
  <c r="CI156" i="2"/>
  <c r="CK155" i="2"/>
  <c r="CJ155" i="2"/>
  <c r="CI155" i="2"/>
  <c r="CK154" i="2"/>
  <c r="CJ154" i="2"/>
  <c r="CI154" i="2"/>
  <c r="CK153" i="2"/>
  <c r="CJ153" i="2"/>
  <c r="CI153" i="2"/>
  <c r="CK152" i="2"/>
  <c r="CJ152" i="2"/>
  <c r="CI152" i="2"/>
  <c r="CK151" i="2"/>
  <c r="CJ151" i="2"/>
  <c r="CI151" i="2"/>
  <c r="CK150" i="2"/>
  <c r="CJ150" i="2"/>
  <c r="CI150" i="2"/>
  <c r="CK149" i="2"/>
  <c r="CJ149" i="2"/>
  <c r="CI149" i="2"/>
  <c r="CK148" i="2"/>
  <c r="CJ148" i="2"/>
  <c r="CI148" i="2"/>
  <c r="CK147" i="2"/>
  <c r="CJ147" i="2"/>
  <c r="CI147" i="2"/>
  <c r="CK146" i="2"/>
  <c r="CJ146" i="2"/>
  <c r="CI146" i="2"/>
  <c r="CK145" i="2"/>
  <c r="CJ145" i="2"/>
  <c r="CI145" i="2"/>
  <c r="CK144" i="2"/>
  <c r="CJ144" i="2"/>
  <c r="CI144" i="2"/>
  <c r="CK143" i="2"/>
  <c r="CJ143" i="2"/>
  <c r="CI143" i="2"/>
  <c r="CK142" i="2"/>
  <c r="CJ142" i="2"/>
  <c r="CI142" i="2"/>
  <c r="CK141" i="2"/>
  <c r="CJ141" i="2"/>
  <c r="CI141" i="2"/>
  <c r="CK140" i="2"/>
  <c r="CJ140" i="2"/>
  <c r="CI140" i="2"/>
  <c r="CK139" i="2"/>
  <c r="CJ139" i="2"/>
  <c r="CI139" i="2"/>
  <c r="CK138" i="2"/>
  <c r="CJ138" i="2"/>
  <c r="CI138" i="2"/>
  <c r="CK137" i="2"/>
  <c r="CJ137" i="2"/>
  <c r="CI137" i="2"/>
  <c r="CK136" i="2"/>
  <c r="CJ136" i="2"/>
  <c r="CI136" i="2"/>
  <c r="CK135" i="2"/>
  <c r="CJ135" i="2"/>
  <c r="CI135" i="2"/>
  <c r="CK134" i="2"/>
  <c r="CJ134" i="2"/>
  <c r="CI134" i="2"/>
  <c r="CK133" i="2"/>
  <c r="CJ133" i="2"/>
  <c r="CI133" i="2"/>
  <c r="CK132" i="2"/>
  <c r="CJ132" i="2"/>
  <c r="CI132" i="2"/>
  <c r="CK131" i="2"/>
  <c r="CJ131" i="2"/>
  <c r="CI131" i="2"/>
  <c r="CK130" i="2"/>
  <c r="CJ130" i="2"/>
  <c r="CI130" i="2"/>
  <c r="CK129" i="2"/>
  <c r="CJ129" i="2"/>
  <c r="CI129" i="2"/>
  <c r="CK128" i="2"/>
  <c r="CJ128" i="2"/>
  <c r="CI128" i="2"/>
  <c r="CK127" i="2"/>
  <c r="CJ127" i="2"/>
  <c r="CI127" i="2"/>
  <c r="CK126" i="2"/>
  <c r="CJ126" i="2"/>
  <c r="CI126" i="2"/>
  <c r="CK125" i="2"/>
  <c r="CJ125" i="2"/>
  <c r="CI125" i="2"/>
  <c r="CK124" i="2"/>
  <c r="CJ124" i="2"/>
  <c r="CI124" i="2"/>
  <c r="CK123" i="2"/>
  <c r="CJ123" i="2"/>
  <c r="CI123" i="2"/>
  <c r="CK122" i="2"/>
  <c r="CJ122" i="2"/>
  <c r="CI122" i="2"/>
  <c r="CK121" i="2"/>
  <c r="CJ121" i="2"/>
  <c r="CI121" i="2"/>
  <c r="CK120" i="2"/>
  <c r="CJ120" i="2"/>
  <c r="CI120" i="2"/>
  <c r="CK119" i="2"/>
  <c r="CJ119" i="2"/>
  <c r="CI119" i="2"/>
  <c r="CK118" i="2"/>
  <c r="CJ118" i="2"/>
  <c r="CI118" i="2"/>
  <c r="CK117" i="2"/>
  <c r="CJ117" i="2"/>
  <c r="CI117" i="2"/>
  <c r="CK116" i="2"/>
  <c r="CJ116" i="2"/>
  <c r="CI116" i="2"/>
  <c r="CK115" i="2"/>
  <c r="CJ115" i="2"/>
  <c r="CI115" i="2"/>
  <c r="CK114" i="2"/>
  <c r="CJ114" i="2"/>
  <c r="CI114" i="2"/>
  <c r="CK113" i="2"/>
  <c r="CJ113" i="2"/>
  <c r="CI113" i="2"/>
  <c r="CK112" i="2"/>
  <c r="CJ112" i="2"/>
  <c r="CI112" i="2"/>
  <c r="CK111" i="2"/>
  <c r="CJ111" i="2"/>
  <c r="CI111" i="2"/>
  <c r="CK110" i="2"/>
  <c r="CJ110" i="2"/>
  <c r="CI110" i="2"/>
  <c r="CK109" i="2"/>
  <c r="CJ109" i="2"/>
  <c r="CI109" i="2"/>
  <c r="CK108" i="2"/>
  <c r="CJ108" i="2"/>
  <c r="CI108" i="2"/>
  <c r="CK107" i="2"/>
  <c r="CJ107" i="2"/>
  <c r="CI107" i="2"/>
  <c r="CK106" i="2"/>
  <c r="CJ106" i="2"/>
  <c r="CI106" i="2"/>
  <c r="CK105" i="2"/>
  <c r="CJ105" i="2"/>
  <c r="CI105" i="2"/>
  <c r="CK104" i="2"/>
  <c r="CJ104" i="2"/>
  <c r="CI104" i="2"/>
  <c r="CK103" i="2"/>
  <c r="CJ103" i="2"/>
  <c r="CI103" i="2"/>
  <c r="CK102" i="2"/>
  <c r="CJ102" i="2"/>
  <c r="CI102" i="2"/>
  <c r="CK101" i="2"/>
  <c r="CJ101" i="2"/>
  <c r="CI101" i="2"/>
  <c r="CK100" i="2"/>
  <c r="CJ100" i="2"/>
  <c r="CI100" i="2"/>
  <c r="CK99" i="2"/>
  <c r="CJ99" i="2"/>
  <c r="CI99" i="2"/>
  <c r="CK98" i="2"/>
  <c r="CJ98" i="2"/>
  <c r="CI98" i="2"/>
  <c r="CK97" i="2"/>
  <c r="CJ97" i="2"/>
  <c r="CI97" i="2"/>
  <c r="CK96" i="2"/>
  <c r="CJ96" i="2"/>
  <c r="CI96" i="2"/>
  <c r="CK95" i="2"/>
  <c r="CJ95" i="2"/>
  <c r="CI95" i="2"/>
  <c r="CK94" i="2"/>
  <c r="CJ94" i="2"/>
  <c r="CI94" i="2"/>
  <c r="CK93" i="2"/>
  <c r="CJ93" i="2"/>
  <c r="CI93" i="2"/>
  <c r="CK92" i="2"/>
  <c r="CJ92" i="2"/>
  <c r="CI92" i="2"/>
  <c r="CK91" i="2"/>
  <c r="CJ91" i="2"/>
  <c r="CI91" i="2"/>
  <c r="CK90" i="2"/>
  <c r="CJ90" i="2"/>
  <c r="CI90" i="2"/>
  <c r="CK89" i="2"/>
  <c r="CJ89" i="2"/>
  <c r="CI89" i="2"/>
  <c r="CK88" i="2"/>
  <c r="CJ88" i="2"/>
  <c r="CI88" i="2"/>
  <c r="CK87" i="2"/>
  <c r="CJ87" i="2"/>
  <c r="CI87" i="2"/>
  <c r="CK86" i="2"/>
  <c r="CJ86" i="2"/>
  <c r="CI86" i="2"/>
  <c r="CK85" i="2"/>
  <c r="CJ85" i="2"/>
  <c r="CI85" i="2"/>
  <c r="CK84" i="2"/>
  <c r="CJ84" i="2"/>
  <c r="CI84" i="2"/>
  <c r="CK83" i="2"/>
  <c r="CJ83" i="2"/>
  <c r="CI83" i="2"/>
  <c r="CK82" i="2"/>
  <c r="CJ82" i="2"/>
  <c r="CI82" i="2"/>
  <c r="CK81" i="2"/>
  <c r="CJ81" i="2"/>
  <c r="CI81" i="2"/>
  <c r="CK80" i="2"/>
  <c r="CJ80" i="2"/>
  <c r="CI80" i="2"/>
  <c r="CK79" i="2"/>
  <c r="CJ79" i="2"/>
  <c r="CI79" i="2"/>
  <c r="CK78" i="2"/>
  <c r="CJ78" i="2"/>
  <c r="CI78" i="2"/>
  <c r="CK77" i="2"/>
  <c r="CJ77" i="2"/>
  <c r="CI77" i="2"/>
  <c r="CK76" i="2"/>
  <c r="CJ76" i="2"/>
  <c r="CI76" i="2"/>
  <c r="CK75" i="2"/>
  <c r="CJ75" i="2"/>
  <c r="CI75" i="2"/>
  <c r="CK74" i="2"/>
  <c r="CJ74" i="2"/>
  <c r="CI74" i="2"/>
  <c r="CK73" i="2"/>
  <c r="CJ73" i="2"/>
  <c r="CI73" i="2"/>
  <c r="CK72" i="2"/>
  <c r="CJ72" i="2"/>
  <c r="CI72" i="2"/>
  <c r="CK71" i="2"/>
  <c r="CJ71" i="2"/>
  <c r="CI71" i="2"/>
  <c r="CK70" i="2"/>
  <c r="CJ70" i="2"/>
  <c r="CI70" i="2"/>
  <c r="CK69" i="2"/>
  <c r="CJ69" i="2"/>
  <c r="CI69" i="2"/>
  <c r="CK68" i="2"/>
  <c r="CJ68" i="2"/>
  <c r="CI68" i="2"/>
  <c r="CK67" i="2"/>
  <c r="CJ67" i="2"/>
  <c r="CI67" i="2"/>
  <c r="BY72" i="2"/>
  <c r="BX72" i="2"/>
  <c r="BW72" i="2"/>
  <c r="BY71" i="2"/>
  <c r="BX71" i="2"/>
  <c r="BW71" i="2"/>
  <c r="BY70" i="2"/>
  <c r="BX70" i="2"/>
  <c r="BW70" i="2"/>
  <c r="BY69" i="2"/>
  <c r="BX69" i="2"/>
  <c r="BW69" i="2"/>
  <c r="BY68" i="2"/>
  <c r="BX68" i="2"/>
  <c r="BW68" i="2"/>
  <c r="BY67" i="2"/>
  <c r="BX67" i="2"/>
  <c r="BW67" i="2"/>
  <c r="BY66" i="2"/>
  <c r="BX66" i="2"/>
  <c r="BW66" i="2"/>
  <c r="BY65" i="2"/>
  <c r="BX65" i="2"/>
  <c r="BW65" i="2"/>
  <c r="BY64" i="2"/>
  <c r="BX64" i="2"/>
  <c r="BW64" i="2"/>
  <c r="BY63" i="2"/>
  <c r="BX63" i="2"/>
  <c r="BW63" i="2"/>
  <c r="BY62" i="2"/>
  <c r="BX62" i="2"/>
  <c r="BW62" i="2"/>
  <c r="BY61" i="2"/>
  <c r="BX61" i="2"/>
  <c r="BW61" i="2"/>
  <c r="BY60" i="2"/>
  <c r="BX60" i="2"/>
  <c r="BW60" i="2"/>
  <c r="BY59" i="2"/>
  <c r="BX59" i="2"/>
  <c r="BW59" i="2"/>
  <c r="BY58" i="2"/>
  <c r="BX58" i="2"/>
  <c r="BW58" i="2"/>
  <c r="BY57" i="2"/>
  <c r="BX57" i="2"/>
  <c r="BW57" i="2"/>
  <c r="BY56" i="2"/>
  <c r="BX56" i="2"/>
  <c r="BW56" i="2"/>
  <c r="BY55" i="2"/>
  <c r="BX55" i="2"/>
  <c r="BW55" i="2"/>
  <c r="BY54" i="2"/>
  <c r="BX54" i="2"/>
  <c r="BW54" i="2"/>
  <c r="BY53" i="2"/>
  <c r="BX53" i="2"/>
  <c r="BW53" i="2"/>
  <c r="BY52" i="2"/>
  <c r="BX52" i="2"/>
  <c r="BW52" i="2"/>
  <c r="BY51" i="2"/>
  <c r="BX51" i="2"/>
  <c r="BW51" i="2"/>
  <c r="BY50" i="2"/>
  <c r="BX50" i="2"/>
  <c r="BW50" i="2"/>
  <c r="BY49" i="2"/>
  <c r="BX49" i="2"/>
  <c r="BW49" i="2"/>
  <c r="BY48" i="2"/>
  <c r="BX48" i="2"/>
  <c r="BW48" i="2"/>
  <c r="BY47" i="2"/>
  <c r="BX47" i="2"/>
  <c r="BW47" i="2"/>
  <c r="BY46" i="2"/>
  <c r="BX46" i="2"/>
  <c r="BW46" i="2"/>
  <c r="BY45" i="2"/>
  <c r="BX45" i="2"/>
  <c r="BW45" i="2"/>
  <c r="BY44" i="2"/>
  <c r="BX44" i="2"/>
  <c r="BW44" i="2"/>
  <c r="BY43" i="2"/>
  <c r="BX43" i="2"/>
  <c r="BW43" i="2"/>
  <c r="BY42" i="2"/>
  <c r="BX42" i="2"/>
  <c r="BW42" i="2"/>
  <c r="BY41" i="2"/>
  <c r="BX41" i="2"/>
  <c r="BW41" i="2"/>
  <c r="BY40" i="2"/>
  <c r="BX40" i="2"/>
  <c r="BW40" i="2"/>
  <c r="BY39" i="2"/>
  <c r="BX39" i="2"/>
  <c r="BW39" i="2"/>
  <c r="BY38" i="2"/>
  <c r="BX38" i="2"/>
  <c r="BW38" i="2"/>
  <c r="BY37" i="2"/>
  <c r="BX37" i="2"/>
  <c r="BW37" i="2"/>
  <c r="BY36" i="2"/>
  <c r="BX36" i="2"/>
  <c r="BW36" i="2"/>
  <c r="BY35" i="2"/>
  <c r="BX35" i="2"/>
  <c r="BW35" i="2"/>
  <c r="BY34" i="2"/>
  <c r="BX34" i="2"/>
  <c r="BW34" i="2"/>
  <c r="BY33" i="2"/>
  <c r="BX33" i="2"/>
  <c r="BW33" i="2"/>
  <c r="BY32" i="2"/>
  <c r="BX32" i="2"/>
  <c r="BW32" i="2"/>
  <c r="BY31" i="2"/>
  <c r="BX31" i="2"/>
  <c r="BW31" i="2"/>
  <c r="BY30" i="2"/>
  <c r="BX30" i="2"/>
  <c r="BW30" i="2"/>
  <c r="BY29" i="2"/>
  <c r="BX29" i="2"/>
  <c r="BW29" i="2"/>
  <c r="BY28" i="2"/>
  <c r="BX28" i="2"/>
  <c r="BW28" i="2"/>
  <c r="BY27" i="2"/>
  <c r="BX27" i="2"/>
  <c r="BW27" i="2"/>
  <c r="BY26" i="2"/>
  <c r="BX26" i="2"/>
  <c r="BW26" i="2"/>
  <c r="BY25" i="2"/>
  <c r="BX25" i="2"/>
  <c r="BW25" i="2"/>
  <c r="BY24" i="2"/>
  <c r="BX24" i="2"/>
  <c r="BW24" i="2"/>
  <c r="BY23" i="2"/>
  <c r="BX23" i="2"/>
  <c r="BW23" i="2"/>
  <c r="BY22" i="2"/>
  <c r="BX22" i="2"/>
  <c r="BW22" i="2"/>
  <c r="BY21" i="2"/>
  <c r="BX21" i="2"/>
  <c r="BW21" i="2"/>
  <c r="BY20" i="2"/>
  <c r="BX20" i="2"/>
  <c r="BW20" i="2"/>
  <c r="BY19" i="2"/>
  <c r="BX19" i="2"/>
  <c r="BW19" i="2"/>
  <c r="BY18" i="2"/>
  <c r="BX18" i="2"/>
  <c r="BW18" i="2"/>
  <c r="BY17" i="2"/>
  <c r="BX17" i="2"/>
  <c r="BW17" i="2"/>
  <c r="BY16" i="2"/>
  <c r="BX16" i="2"/>
  <c r="BW16" i="2"/>
  <c r="BY15" i="2"/>
  <c r="BX15" i="2"/>
  <c r="BW15" i="2"/>
  <c r="BY14" i="2"/>
  <c r="BX14" i="2"/>
  <c r="BW14" i="2"/>
  <c r="BY13" i="2"/>
  <c r="BX13" i="2"/>
  <c r="BW13" i="2"/>
  <c r="BY12" i="2"/>
  <c r="BX12" i="2"/>
  <c r="BW12" i="2"/>
  <c r="BY11" i="2"/>
  <c r="BX11" i="2"/>
  <c r="BW11" i="2"/>
  <c r="BY10" i="2"/>
  <c r="BX10" i="2"/>
  <c r="BW10" i="2"/>
  <c r="BY9" i="2"/>
  <c r="BX9" i="2"/>
  <c r="BW9" i="2"/>
  <c r="BY8" i="2"/>
  <c r="BX8" i="2"/>
  <c r="BW8" i="2"/>
  <c r="BY7" i="2"/>
  <c r="BX7" i="2"/>
  <c r="BW7" i="2"/>
  <c r="BY6" i="2"/>
  <c r="BX6" i="2"/>
  <c r="BW6" i="2"/>
  <c r="BY5" i="2"/>
  <c r="BX5" i="2"/>
  <c r="BW5" i="2"/>
  <c r="BY4" i="2"/>
  <c r="BX4" i="2"/>
  <c r="BW4" i="2"/>
  <c r="BY3" i="2"/>
  <c r="BX3" i="2"/>
  <c r="BW3" i="2"/>
  <c r="BY2" i="2"/>
  <c r="BX2" i="2"/>
  <c r="BQ171" i="2"/>
  <c r="BQ172" i="2"/>
  <c r="BQ173" i="2"/>
  <c r="BQ174" i="2"/>
  <c r="BQ175" i="2"/>
  <c r="BQ176" i="2"/>
  <c r="BQ177" i="2"/>
  <c r="BQ178" i="2"/>
  <c r="BQ179" i="2"/>
  <c r="BQ180" i="2"/>
  <c r="BQ181" i="2"/>
  <c r="BQ182" i="2"/>
  <c r="BQ183" i="2"/>
  <c r="BQ184" i="2"/>
  <c r="BQ185" i="2"/>
  <c r="BQ186" i="2"/>
  <c r="BQ187" i="2"/>
  <c r="BQ188" i="2"/>
  <c r="BQ189" i="2"/>
  <c r="BQ190" i="2"/>
  <c r="BQ191" i="2"/>
  <c r="BQ192" i="2"/>
  <c r="BQ193" i="2"/>
  <c r="BQ194" i="2"/>
  <c r="BQ195" i="2"/>
  <c r="BQ196" i="2"/>
  <c r="BQ197" i="2"/>
  <c r="BQ198" i="2"/>
  <c r="BQ199" i="2"/>
  <c r="BQ200" i="2"/>
  <c r="BQ201" i="2"/>
  <c r="BQ202" i="2"/>
  <c r="BQ203" i="2"/>
  <c r="BQ204" i="2"/>
  <c r="BQ205" i="2"/>
  <c r="BQ206" i="2"/>
  <c r="BQ207" i="2"/>
  <c r="BQ208" i="2"/>
  <c r="BQ209" i="2"/>
  <c r="BQ210" i="2"/>
  <c r="BQ211" i="2"/>
  <c r="BQ212" i="2"/>
  <c r="BQ213" i="2"/>
  <c r="BQ214" i="2"/>
  <c r="BQ215" i="2"/>
  <c r="BQ216" i="2"/>
  <c r="BQ217" i="2"/>
  <c r="BQ218" i="2"/>
  <c r="BQ219" i="2"/>
  <c r="BQ220" i="2"/>
  <c r="BQ221" i="2"/>
  <c r="BQ222" i="2"/>
  <c r="BQ223" i="2"/>
  <c r="BQ224" i="2"/>
  <c r="BQ225" i="2"/>
  <c r="BQ226" i="2"/>
  <c r="BQ227" i="2"/>
  <c r="BQ228" i="2"/>
  <c r="BQ229" i="2"/>
  <c r="BQ230" i="2"/>
  <c r="BQ231" i="2"/>
  <c r="BQ232" i="2"/>
  <c r="BQ233" i="2"/>
  <c r="BQ234" i="2"/>
  <c r="BQ235" i="2"/>
  <c r="BQ236" i="2"/>
  <c r="BQ237" i="2"/>
  <c r="BQ238" i="2"/>
  <c r="BQ239" i="2"/>
  <c r="BQ240" i="2"/>
  <c r="BQ241" i="2"/>
  <c r="BQ242" i="2"/>
  <c r="BQ243" i="2"/>
  <c r="BQ244" i="2"/>
  <c r="BQ245" i="2"/>
  <c r="BQ246" i="2"/>
  <c r="BQ247" i="2"/>
  <c r="BQ248" i="2"/>
  <c r="BQ249" i="2"/>
  <c r="BQ250" i="2"/>
  <c r="BQ251" i="2"/>
  <c r="BQ252" i="2"/>
  <c r="BQ253" i="2"/>
  <c r="BQ254" i="2"/>
  <c r="BQ255" i="2"/>
  <c r="BQ256" i="2"/>
  <c r="BQ257" i="2"/>
  <c r="BQ258" i="2"/>
  <c r="BQ259" i="2"/>
  <c r="BQ260" i="2"/>
  <c r="BQ261" i="2"/>
  <c r="BQ262" i="2"/>
  <c r="BQ263" i="2"/>
  <c r="BQ264" i="2"/>
  <c r="BQ265" i="2"/>
  <c r="BQ266" i="2"/>
  <c r="BQ267" i="2"/>
  <c r="BQ268" i="2"/>
  <c r="BQ269" i="2"/>
  <c r="BQ270" i="2"/>
  <c r="BQ271" i="2"/>
  <c r="BQ272" i="2"/>
  <c r="BQ273" i="2"/>
  <c r="BQ274" i="2"/>
  <c r="BQ275" i="2"/>
  <c r="BQ276" i="2"/>
  <c r="BQ277" i="2"/>
  <c r="BQ278" i="2"/>
  <c r="BQ279" i="2"/>
  <c r="BQ280" i="2"/>
  <c r="BQ281" i="2"/>
  <c r="BQ282" i="2"/>
  <c r="BQ283" i="2"/>
  <c r="BQ284" i="2"/>
  <c r="BQ285" i="2"/>
  <c r="BQ286" i="2"/>
  <c r="BQ287" i="2"/>
  <c r="BQ288" i="2"/>
  <c r="BQ289" i="2"/>
  <c r="BQ290" i="2"/>
  <c r="BQ291" i="2"/>
  <c r="BQ292" i="2"/>
  <c r="BQ293" i="2"/>
  <c r="BQ294" i="2"/>
  <c r="BQ295" i="2"/>
  <c r="BQ296" i="2"/>
  <c r="BQ297" i="2"/>
  <c r="BQ298" i="2"/>
  <c r="BQ299" i="2"/>
  <c r="BQ300" i="2"/>
  <c r="BQ301" i="2"/>
  <c r="BQ302" i="2"/>
  <c r="BQ303" i="2"/>
  <c r="BQ304" i="2"/>
  <c r="BQ305" i="2"/>
  <c r="BQ306" i="2"/>
  <c r="BQ307" i="2"/>
  <c r="BQ308" i="2"/>
  <c r="BQ309" i="2"/>
  <c r="BQ310" i="2"/>
  <c r="BQ311" i="2"/>
  <c r="BQ312" i="2"/>
  <c r="BQ313" i="2"/>
  <c r="BQ314" i="2"/>
  <c r="BQ315" i="2"/>
  <c r="BQ316" i="2"/>
  <c r="BQ317" i="2"/>
  <c r="BQ318" i="2"/>
  <c r="BQ319" i="2"/>
  <c r="BQ320" i="2"/>
  <c r="BQ321" i="2"/>
  <c r="BQ322" i="2"/>
  <c r="BQ323" i="2"/>
  <c r="BQ324" i="2"/>
  <c r="BQ325" i="2"/>
  <c r="BQ326" i="2"/>
  <c r="BQ327" i="2"/>
  <c r="BQ328" i="2"/>
  <c r="BQ329" i="2"/>
  <c r="BQ330" i="2"/>
  <c r="BQ331" i="2"/>
  <c r="BQ332" i="2"/>
  <c r="BQ333" i="2"/>
  <c r="BQ334" i="2"/>
  <c r="BQ335" i="2"/>
  <c r="BQ336" i="2"/>
  <c r="BQ337" i="2"/>
  <c r="BQ338" i="2"/>
  <c r="BQ339" i="2"/>
  <c r="BQ340" i="2"/>
  <c r="BQ341" i="2"/>
  <c r="BQ342" i="2"/>
  <c r="BQ343" i="2"/>
  <c r="BQ344" i="2"/>
  <c r="BQ345" i="2"/>
  <c r="BQ346" i="2"/>
  <c r="BQ347" i="2"/>
  <c r="BQ348" i="2"/>
  <c r="BQ349" i="2"/>
  <c r="BQ350" i="2"/>
  <c r="BQ351" i="2"/>
  <c r="BQ352" i="2"/>
  <c r="BQ353" i="2"/>
  <c r="BQ354" i="2"/>
  <c r="BQ355" i="2"/>
  <c r="BQ356" i="2"/>
  <c r="BQ357" i="2"/>
  <c r="BQ358" i="2"/>
  <c r="BQ359" i="2"/>
  <c r="BQ360" i="2"/>
  <c r="BQ361" i="2"/>
  <c r="BQ362" i="2"/>
  <c r="BQ363" i="2"/>
  <c r="BQ364" i="2"/>
  <c r="BQ365" i="2"/>
  <c r="BQ366" i="2"/>
  <c r="BQ367" i="2"/>
  <c r="BQ368" i="2"/>
  <c r="BQ369" i="2"/>
  <c r="BQ370" i="2"/>
  <c r="BQ371" i="2"/>
  <c r="BQ372" i="2"/>
  <c r="BQ373" i="2"/>
  <c r="BQ374" i="2"/>
  <c r="BQ375" i="2"/>
  <c r="BQ376" i="2"/>
  <c r="BQ377" i="2"/>
  <c r="BQ378" i="2"/>
  <c r="BQ379" i="2"/>
  <c r="BQ380" i="2"/>
  <c r="BQ381" i="2"/>
  <c r="BQ382" i="2"/>
  <c r="BQ383" i="2"/>
  <c r="BQ384" i="2"/>
  <c r="BQ385" i="2"/>
  <c r="BQ386" i="2"/>
  <c r="BQ387" i="2"/>
  <c r="BQ388" i="2"/>
  <c r="BQ389" i="2"/>
  <c r="BQ390" i="2"/>
  <c r="BQ391" i="2"/>
  <c r="BQ392" i="2"/>
  <c r="BQ393" i="2"/>
  <c r="BQ394" i="2"/>
  <c r="BQ395" i="2"/>
  <c r="BQ396" i="2"/>
  <c r="BQ397" i="2"/>
  <c r="BQ398" i="2"/>
  <c r="BQ399" i="2"/>
  <c r="BQ400" i="2"/>
  <c r="BQ401" i="2"/>
  <c r="BQ402" i="2"/>
  <c r="BQ403" i="2"/>
  <c r="BQ404" i="2"/>
  <c r="BQ405" i="2"/>
  <c r="BQ406" i="2"/>
  <c r="BQ407" i="2"/>
  <c r="BQ408" i="2"/>
  <c r="BQ409" i="2"/>
  <c r="BQ410" i="2"/>
  <c r="BQ411" i="2"/>
  <c r="BQ412" i="2"/>
  <c r="BQ413" i="2"/>
  <c r="BQ414" i="2"/>
  <c r="BQ415" i="2"/>
  <c r="BQ416" i="2"/>
  <c r="BQ417" i="2"/>
  <c r="BQ418" i="2"/>
  <c r="BQ419" i="2"/>
  <c r="BQ420" i="2"/>
  <c r="BQ421" i="2"/>
  <c r="BQ422" i="2"/>
  <c r="BQ423" i="2"/>
  <c r="BQ424" i="2"/>
  <c r="BQ425" i="2"/>
  <c r="BQ426" i="2"/>
  <c r="BQ427" i="2"/>
  <c r="BQ428" i="2"/>
  <c r="BQ429" i="2"/>
  <c r="BQ430" i="2"/>
  <c r="BQ431" i="2"/>
  <c r="BQ432" i="2"/>
  <c r="BQ433" i="2"/>
  <c r="BQ434" i="2"/>
  <c r="BQ435" i="2"/>
  <c r="BQ436" i="2"/>
  <c r="BQ437" i="2"/>
  <c r="BQ438" i="2"/>
  <c r="BQ439" i="2"/>
  <c r="BQ440" i="2"/>
  <c r="BQ441" i="2"/>
  <c r="BQ442" i="2"/>
  <c r="BQ443" i="2"/>
  <c r="BQ444" i="2"/>
  <c r="BQ445" i="2"/>
  <c r="BQ446" i="2"/>
  <c r="BQ447" i="2"/>
  <c r="BQ448" i="2"/>
  <c r="BQ449" i="2"/>
  <c r="BQ450" i="2"/>
  <c r="BQ451" i="2"/>
  <c r="BQ452" i="2"/>
  <c r="BQ453" i="2"/>
  <c r="BQ454" i="2"/>
  <c r="BQ455" i="2"/>
  <c r="BQ456" i="2"/>
  <c r="BQ457" i="2"/>
  <c r="BQ458" i="2"/>
  <c r="BQ459" i="2"/>
  <c r="BQ460" i="2"/>
  <c r="BQ461" i="2"/>
  <c r="BQ462" i="2"/>
  <c r="BQ463" i="2"/>
  <c r="BQ464" i="2"/>
  <c r="BQ465" i="2"/>
  <c r="BQ466" i="2"/>
  <c r="BQ467" i="2"/>
  <c r="BQ468" i="2"/>
  <c r="BQ469" i="2"/>
  <c r="BQ470" i="2"/>
  <c r="BQ471" i="2"/>
  <c r="BQ472" i="2"/>
  <c r="BQ473" i="2"/>
  <c r="BQ474" i="2"/>
  <c r="BQ475" i="2"/>
  <c r="BQ476" i="2"/>
  <c r="BQ477" i="2"/>
  <c r="BQ478" i="2"/>
  <c r="BQ479" i="2"/>
  <c r="BQ480" i="2"/>
  <c r="BQ481" i="2"/>
  <c r="BQ482" i="2"/>
  <c r="BQ483" i="2"/>
  <c r="BQ484" i="2"/>
  <c r="BQ485" i="2"/>
  <c r="BQ486" i="2"/>
  <c r="BQ487" i="2"/>
  <c r="BQ488" i="2"/>
  <c r="BQ489" i="2"/>
  <c r="BQ490" i="2"/>
  <c r="BQ491" i="2"/>
  <c r="BQ492" i="2"/>
  <c r="BQ493" i="2"/>
  <c r="BQ494" i="2"/>
  <c r="BQ495" i="2"/>
  <c r="BQ496" i="2"/>
  <c r="BQ497" i="2"/>
  <c r="BQ498" i="2"/>
  <c r="BQ499" i="2"/>
  <c r="BQ500" i="2"/>
  <c r="BQ501" i="2"/>
  <c r="BQ502" i="2"/>
  <c r="BQ503" i="2"/>
  <c r="BQ504" i="2"/>
  <c r="BQ505" i="2"/>
  <c r="BQ506" i="2"/>
  <c r="BQ507" i="2"/>
  <c r="BQ508" i="2"/>
  <c r="BQ509" i="2"/>
  <c r="BQ510" i="2"/>
  <c r="BQ511" i="2"/>
  <c r="BQ512" i="2"/>
  <c r="BQ513" i="2"/>
  <c r="BQ514" i="2"/>
  <c r="BQ515" i="2"/>
  <c r="BQ516" i="2"/>
  <c r="BQ517" i="2"/>
  <c r="BQ518" i="2"/>
  <c r="BQ519" i="2"/>
  <c r="BQ520" i="2"/>
  <c r="BQ521" i="2"/>
  <c r="BQ522" i="2"/>
  <c r="BQ523" i="2"/>
  <c r="BQ524" i="2"/>
  <c r="BQ525" i="2"/>
  <c r="BQ526" i="2"/>
  <c r="BQ527" i="2"/>
  <c r="BQ528" i="2"/>
  <c r="BQ529" i="2"/>
  <c r="BQ530" i="2"/>
  <c r="BQ531" i="2"/>
  <c r="BQ532" i="2"/>
  <c r="BQ533" i="2"/>
  <c r="BQ534" i="2"/>
  <c r="BQ535" i="2"/>
  <c r="BQ536" i="2"/>
  <c r="BQ537" i="2"/>
  <c r="BQ538" i="2"/>
  <c r="BQ539" i="2"/>
  <c r="BQ540" i="2"/>
  <c r="BQ541" i="2"/>
  <c r="BQ542" i="2"/>
  <c r="BQ543" i="2"/>
  <c r="BQ544" i="2"/>
  <c r="BQ545" i="2"/>
  <c r="BQ546" i="2"/>
  <c r="BQ547" i="2"/>
  <c r="BQ548" i="2"/>
  <c r="BQ549" i="2"/>
  <c r="BQ550" i="2"/>
  <c r="BQ551" i="2"/>
  <c r="BQ552" i="2"/>
  <c r="BQ553" i="2"/>
  <c r="BQ554" i="2"/>
  <c r="BQ555" i="2"/>
  <c r="BQ556" i="2"/>
  <c r="BQ557" i="2"/>
  <c r="BQ558" i="2"/>
  <c r="BQ559" i="2"/>
  <c r="BQ560" i="2"/>
  <c r="BQ561" i="2"/>
  <c r="BQ562" i="2"/>
  <c r="BQ563" i="2"/>
  <c r="BQ564" i="2"/>
  <c r="BQ565" i="2"/>
  <c r="BQ566" i="2"/>
  <c r="BQ567" i="2"/>
  <c r="BQ568" i="2"/>
  <c r="BQ569" i="2"/>
  <c r="BQ570" i="2"/>
  <c r="BQ571" i="2"/>
  <c r="BQ572" i="2"/>
  <c r="BQ573" i="2"/>
  <c r="BQ574" i="2"/>
  <c r="BQ575" i="2"/>
  <c r="BQ576" i="2"/>
  <c r="BQ577" i="2"/>
  <c r="BQ578" i="2"/>
  <c r="BQ579" i="2"/>
  <c r="BQ580" i="2"/>
  <c r="BQ581" i="2"/>
  <c r="BQ582" i="2"/>
  <c r="BQ583" i="2"/>
  <c r="BQ584" i="2"/>
  <c r="BQ585" i="2"/>
  <c r="BQ586" i="2"/>
  <c r="BQ587" i="2"/>
  <c r="BQ588" i="2"/>
  <c r="BQ589" i="2"/>
  <c r="BQ590" i="2"/>
  <c r="BQ591" i="2"/>
  <c r="BQ592" i="2"/>
  <c r="BQ593" i="2"/>
  <c r="BQ594" i="2"/>
  <c r="BQ595" i="2"/>
  <c r="BQ596" i="2"/>
  <c r="BQ597" i="2"/>
  <c r="BQ598" i="2"/>
  <c r="BQ599" i="2"/>
  <c r="BQ600" i="2"/>
  <c r="BQ601" i="2"/>
  <c r="BQ602" i="2"/>
  <c r="BQ603" i="2"/>
  <c r="BQ604" i="2"/>
  <c r="BQ605" i="2"/>
  <c r="BQ606" i="2"/>
  <c r="BQ607" i="2"/>
  <c r="BQ608" i="2"/>
  <c r="BQ609" i="2"/>
  <c r="BQ610" i="2"/>
  <c r="BQ611" i="2"/>
  <c r="BQ612" i="2"/>
  <c r="BQ613" i="2"/>
  <c r="BQ614" i="2"/>
  <c r="BQ615" i="2"/>
  <c r="BQ616" i="2"/>
  <c r="BQ617" i="2"/>
  <c r="BQ618" i="2"/>
  <c r="BQ619" i="2"/>
  <c r="BQ620" i="2"/>
  <c r="BQ621" i="2"/>
  <c r="BQ622" i="2"/>
  <c r="BQ623" i="2"/>
  <c r="BQ624" i="2"/>
  <c r="BQ625" i="2"/>
  <c r="BQ626" i="2"/>
  <c r="BQ627" i="2"/>
  <c r="BQ628" i="2"/>
  <c r="BQ629" i="2"/>
  <c r="BQ630" i="2"/>
  <c r="BQ631" i="2"/>
  <c r="BQ632" i="2"/>
  <c r="BQ633" i="2"/>
  <c r="BQ634" i="2"/>
  <c r="BQ635" i="2"/>
  <c r="BQ636" i="2"/>
  <c r="BQ637" i="2"/>
  <c r="BQ638" i="2"/>
  <c r="BQ639" i="2"/>
  <c r="BQ640" i="2"/>
  <c r="BQ641" i="2"/>
  <c r="BQ642" i="2"/>
  <c r="BQ643" i="2"/>
  <c r="BQ644" i="2"/>
  <c r="BQ645" i="2"/>
  <c r="BQ646" i="2"/>
  <c r="BQ647" i="2"/>
  <c r="BQ648" i="2"/>
  <c r="BQ649" i="2"/>
  <c r="BQ650" i="2"/>
  <c r="BQ651" i="2"/>
  <c r="BQ652" i="2"/>
  <c r="BQ653" i="2"/>
  <c r="BQ654" i="2"/>
  <c r="BQ655" i="2"/>
  <c r="BQ656" i="2"/>
  <c r="BQ657" i="2"/>
  <c r="BQ658" i="2"/>
  <c r="BQ659" i="2"/>
  <c r="BQ660" i="2"/>
  <c r="BQ661" i="2"/>
  <c r="BQ662" i="2"/>
  <c r="BQ663" i="2"/>
  <c r="BQ664" i="2"/>
  <c r="BQ665" i="2"/>
  <c r="BQ666" i="2"/>
  <c r="BQ667" i="2"/>
  <c r="BQ668" i="2"/>
  <c r="BQ669" i="2"/>
  <c r="BQ670" i="2"/>
  <c r="BQ671" i="2"/>
  <c r="BQ672" i="2"/>
  <c r="BQ673" i="2"/>
  <c r="BQ674" i="2"/>
  <c r="BQ675" i="2"/>
  <c r="BQ676" i="2"/>
  <c r="BQ677" i="2"/>
  <c r="BQ678" i="2"/>
  <c r="BQ679" i="2"/>
  <c r="BQ680" i="2"/>
  <c r="BQ681" i="2"/>
  <c r="BQ682" i="2"/>
  <c r="BQ683" i="2"/>
  <c r="BQ684" i="2"/>
  <c r="BQ685" i="2"/>
  <c r="BQ686" i="2"/>
  <c r="BQ687" i="2"/>
  <c r="BQ688" i="2"/>
  <c r="BQ689" i="2"/>
  <c r="BQ690" i="2"/>
  <c r="BQ691" i="2"/>
  <c r="BQ692" i="2"/>
  <c r="BQ693" i="2"/>
  <c r="BQ694" i="2"/>
  <c r="BQ695" i="2"/>
  <c r="BQ696" i="2"/>
  <c r="BQ697" i="2"/>
  <c r="BQ698" i="2"/>
  <c r="BQ699" i="2"/>
  <c r="BQ700" i="2"/>
  <c r="BQ701" i="2"/>
  <c r="BQ702" i="2"/>
  <c r="BQ703" i="2"/>
  <c r="BQ704" i="2"/>
  <c r="BQ705" i="2"/>
  <c r="BQ706" i="2"/>
  <c r="BQ707" i="2"/>
  <c r="BQ708" i="2"/>
  <c r="BQ709" i="2"/>
  <c r="BQ710" i="2"/>
  <c r="BQ711" i="2"/>
  <c r="BQ712" i="2"/>
  <c r="BQ713" i="2"/>
  <c r="BQ714" i="2"/>
  <c r="BQ715" i="2"/>
  <c r="BQ716" i="2"/>
  <c r="BQ717" i="2"/>
  <c r="BQ718" i="2"/>
  <c r="BQ719" i="2"/>
  <c r="BQ720" i="2"/>
  <c r="BQ721" i="2"/>
  <c r="BQ722" i="2"/>
  <c r="BQ723" i="2"/>
  <c r="BQ724" i="2"/>
  <c r="BQ725" i="2"/>
  <c r="BQ726" i="2"/>
  <c r="BQ727" i="2"/>
  <c r="BQ728" i="2"/>
  <c r="BQ729" i="2"/>
  <c r="BQ730" i="2"/>
  <c r="BQ731" i="2"/>
  <c r="BQ732" i="2"/>
  <c r="BQ733" i="2"/>
  <c r="BQ734" i="2"/>
  <c r="BQ735" i="2"/>
  <c r="BQ736" i="2"/>
  <c r="BQ737" i="2"/>
  <c r="BQ738" i="2"/>
  <c r="BQ739" i="2"/>
  <c r="BQ740" i="2"/>
  <c r="BQ741" i="2"/>
  <c r="BQ742" i="2"/>
  <c r="BQ743" i="2"/>
  <c r="BQ744" i="2"/>
  <c r="BQ745" i="2"/>
  <c r="BQ746" i="2"/>
  <c r="BQ747" i="2"/>
  <c r="BQ748" i="2"/>
  <c r="BQ749" i="2"/>
  <c r="BQ750" i="2"/>
  <c r="BQ751" i="2"/>
  <c r="BQ752" i="2"/>
  <c r="BQ753" i="2"/>
  <c r="BQ754" i="2"/>
  <c r="BQ755" i="2"/>
  <c r="BQ756" i="2"/>
  <c r="BQ757" i="2"/>
  <c r="BQ758" i="2"/>
  <c r="BQ759" i="2"/>
  <c r="BQ760" i="2"/>
  <c r="BQ761" i="2"/>
  <c r="BQ762" i="2"/>
  <c r="BQ763" i="2"/>
  <c r="BQ764" i="2"/>
  <c r="BQ765" i="2"/>
  <c r="BQ766" i="2"/>
  <c r="BQ767" i="2"/>
  <c r="BQ768" i="2"/>
  <c r="BQ769" i="2"/>
  <c r="BQ770" i="2"/>
  <c r="BQ771" i="2"/>
  <c r="BQ772" i="2"/>
  <c r="BQ773" i="2"/>
  <c r="BQ774" i="2"/>
  <c r="BQ775" i="2"/>
  <c r="BQ776" i="2"/>
  <c r="BQ777" i="2"/>
  <c r="BQ778" i="2"/>
  <c r="BQ779" i="2"/>
  <c r="BQ780" i="2"/>
  <c r="BQ781" i="2"/>
  <c r="BQ782" i="2"/>
  <c r="BQ783" i="2"/>
  <c r="BQ784" i="2"/>
  <c r="BQ785" i="2"/>
  <c r="BQ786" i="2"/>
  <c r="BQ787" i="2"/>
  <c r="BQ788" i="2"/>
  <c r="BQ789" i="2"/>
  <c r="BQ790" i="2"/>
  <c r="BQ791" i="2"/>
  <c r="BQ792" i="2"/>
  <c r="BQ793" i="2"/>
  <c r="BQ794" i="2"/>
  <c r="BQ795" i="2"/>
  <c r="BQ796" i="2"/>
  <c r="BQ797" i="2"/>
  <c r="BQ798" i="2"/>
  <c r="BQ799" i="2"/>
  <c r="BQ800" i="2"/>
  <c r="BQ801" i="2"/>
  <c r="BQ802" i="2"/>
  <c r="BQ803" i="2"/>
  <c r="BQ804" i="2"/>
  <c r="BQ805" i="2"/>
  <c r="BQ806" i="2"/>
  <c r="BQ807" i="2"/>
  <c r="BQ808" i="2"/>
  <c r="BQ809" i="2"/>
  <c r="BQ810" i="2"/>
  <c r="BQ811" i="2"/>
  <c r="BQ812" i="2"/>
  <c r="BQ813" i="2"/>
  <c r="BQ814" i="2"/>
  <c r="BQ815" i="2"/>
  <c r="BQ816" i="2"/>
  <c r="BQ817" i="2"/>
  <c r="BQ818" i="2"/>
  <c r="BQ819" i="2"/>
  <c r="BQ820" i="2"/>
  <c r="BQ821" i="2"/>
  <c r="BQ822" i="2"/>
  <c r="BQ823" i="2"/>
  <c r="BQ824" i="2"/>
  <c r="BQ825" i="2"/>
  <c r="BQ826" i="2"/>
  <c r="BQ827" i="2"/>
  <c r="BQ828" i="2"/>
  <c r="BQ829" i="2"/>
  <c r="BQ830" i="2"/>
  <c r="BQ831" i="2"/>
  <c r="BQ832" i="2"/>
  <c r="BQ833" i="2"/>
  <c r="BQ834" i="2"/>
  <c r="BQ835" i="2"/>
  <c r="BQ836" i="2"/>
  <c r="BQ837" i="2"/>
  <c r="BQ838" i="2"/>
  <c r="BQ839" i="2"/>
  <c r="BQ840" i="2"/>
  <c r="BQ841" i="2"/>
  <c r="BQ842" i="2"/>
  <c r="BQ843" i="2"/>
  <c r="BQ844" i="2"/>
  <c r="BQ845" i="2"/>
  <c r="BQ846" i="2"/>
  <c r="BQ847" i="2"/>
  <c r="BQ848" i="2"/>
  <c r="BQ849" i="2"/>
  <c r="BQ850" i="2"/>
  <c r="BQ851" i="2"/>
  <c r="BQ852" i="2"/>
  <c r="BQ853" i="2"/>
  <c r="BQ854" i="2"/>
  <c r="BQ855" i="2"/>
  <c r="BQ856" i="2"/>
  <c r="BQ857" i="2"/>
  <c r="BQ858" i="2"/>
  <c r="BQ859" i="2"/>
  <c r="BQ860" i="2"/>
  <c r="BQ861" i="2"/>
  <c r="BQ862" i="2"/>
  <c r="BQ863" i="2"/>
  <c r="BQ864" i="2"/>
  <c r="BQ865" i="2"/>
  <c r="BQ866" i="2"/>
  <c r="BQ867" i="2"/>
  <c r="BQ868" i="2"/>
  <c r="BQ869" i="2"/>
  <c r="BQ870" i="2"/>
  <c r="BQ871" i="2"/>
  <c r="BQ872" i="2"/>
  <c r="BQ873" i="2"/>
  <c r="BQ874" i="2"/>
  <c r="BQ875" i="2"/>
  <c r="BQ876" i="2"/>
  <c r="BQ877" i="2"/>
  <c r="BQ878" i="2"/>
  <c r="BQ879" i="2"/>
  <c r="BQ880" i="2"/>
  <c r="BQ881" i="2"/>
  <c r="BQ882" i="2"/>
  <c r="BQ883" i="2"/>
  <c r="BQ884" i="2"/>
  <c r="BQ885" i="2"/>
  <c r="BQ886" i="2"/>
  <c r="BQ887" i="2"/>
  <c r="BQ888" i="2"/>
  <c r="BQ889" i="2"/>
  <c r="BQ890" i="2"/>
  <c r="BQ891" i="2"/>
  <c r="BQ892" i="2"/>
  <c r="BQ893" i="2"/>
  <c r="BQ894" i="2"/>
  <c r="BQ895" i="2"/>
  <c r="BQ896" i="2"/>
  <c r="BQ897" i="2"/>
  <c r="BQ898" i="2"/>
  <c r="BQ899" i="2"/>
  <c r="BQ900" i="2"/>
  <c r="BQ901" i="2"/>
  <c r="BQ902" i="2"/>
  <c r="BQ903" i="2"/>
  <c r="BQ904" i="2"/>
  <c r="BQ905" i="2"/>
  <c r="BQ906" i="2"/>
  <c r="BQ907" i="2"/>
  <c r="BQ908" i="2"/>
  <c r="BQ909" i="2"/>
  <c r="BQ910" i="2"/>
  <c r="BQ911" i="2"/>
  <c r="BQ912" i="2"/>
  <c r="BQ913" i="2"/>
  <c r="BQ914" i="2"/>
  <c r="BQ915" i="2"/>
  <c r="BQ916" i="2"/>
  <c r="BQ917" i="2"/>
  <c r="BQ918" i="2"/>
  <c r="BQ919" i="2"/>
  <c r="BQ920" i="2"/>
  <c r="BR171" i="2"/>
  <c r="BR172" i="2"/>
  <c r="BR173" i="2"/>
  <c r="BR174" i="2"/>
  <c r="BR175" i="2"/>
  <c r="BR176" i="2"/>
  <c r="BR177" i="2"/>
  <c r="BR178" i="2"/>
  <c r="BR179" i="2"/>
  <c r="BR180" i="2"/>
  <c r="BR181" i="2"/>
  <c r="BR182" i="2"/>
  <c r="BR183" i="2"/>
  <c r="BR184" i="2"/>
  <c r="BR185" i="2"/>
  <c r="BR186" i="2"/>
  <c r="BR187" i="2"/>
  <c r="BR188" i="2"/>
  <c r="BR189" i="2"/>
  <c r="BR190" i="2"/>
  <c r="BR191" i="2"/>
  <c r="BR192" i="2"/>
  <c r="BR193" i="2"/>
  <c r="BR194" i="2"/>
  <c r="BR195" i="2"/>
  <c r="BR196" i="2"/>
  <c r="BR197" i="2"/>
  <c r="BR198" i="2"/>
  <c r="BR199" i="2"/>
  <c r="BR200" i="2"/>
  <c r="BR201" i="2"/>
  <c r="BR202" i="2"/>
  <c r="BR203" i="2"/>
  <c r="BR204" i="2"/>
  <c r="BR205" i="2"/>
  <c r="BR206" i="2"/>
  <c r="BR207" i="2"/>
  <c r="BR208" i="2"/>
  <c r="BR209" i="2"/>
  <c r="BR210" i="2"/>
  <c r="BR211" i="2"/>
  <c r="BR212" i="2"/>
  <c r="BR213" i="2"/>
  <c r="BR214" i="2"/>
  <c r="BR215" i="2"/>
  <c r="BR216" i="2"/>
  <c r="BR217" i="2"/>
  <c r="BR218" i="2"/>
  <c r="BR219" i="2"/>
  <c r="BR220" i="2"/>
  <c r="BR221" i="2"/>
  <c r="BR222" i="2"/>
  <c r="BR223" i="2"/>
  <c r="BR224" i="2"/>
  <c r="BR225" i="2"/>
  <c r="BR226" i="2"/>
  <c r="BR227" i="2"/>
  <c r="BR228" i="2"/>
  <c r="BR229" i="2"/>
  <c r="BR230" i="2"/>
  <c r="BR231" i="2"/>
  <c r="BR232" i="2"/>
  <c r="BR233" i="2"/>
  <c r="BR234" i="2"/>
  <c r="BR235" i="2"/>
  <c r="BR236" i="2"/>
  <c r="BR237" i="2"/>
  <c r="BR238" i="2"/>
  <c r="BR239" i="2"/>
  <c r="BR240" i="2"/>
  <c r="BR241" i="2"/>
  <c r="BR242" i="2"/>
  <c r="BR243" i="2"/>
  <c r="BR244" i="2"/>
  <c r="BR245" i="2"/>
  <c r="BR246" i="2"/>
  <c r="BR247" i="2"/>
  <c r="BR248" i="2"/>
  <c r="BR249" i="2"/>
  <c r="BR250" i="2"/>
  <c r="BR251" i="2"/>
  <c r="BR252" i="2"/>
  <c r="BR253" i="2"/>
  <c r="BR254" i="2"/>
  <c r="BR255" i="2"/>
  <c r="BR256" i="2"/>
  <c r="BR257" i="2"/>
  <c r="BR258" i="2"/>
  <c r="BR259" i="2"/>
  <c r="BR260" i="2"/>
  <c r="BR261" i="2"/>
  <c r="BR262" i="2"/>
  <c r="BR263" i="2"/>
  <c r="BR264" i="2"/>
  <c r="BR265" i="2"/>
  <c r="BR266" i="2"/>
  <c r="BR267" i="2"/>
  <c r="BR268" i="2"/>
  <c r="BR269" i="2"/>
  <c r="BR270" i="2"/>
  <c r="BR271" i="2"/>
  <c r="BR272" i="2"/>
  <c r="BR273" i="2"/>
  <c r="BR274" i="2"/>
  <c r="BR275" i="2"/>
  <c r="BR276" i="2"/>
  <c r="BR277" i="2"/>
  <c r="BR278" i="2"/>
  <c r="BR279" i="2"/>
  <c r="BR280" i="2"/>
  <c r="BR281" i="2"/>
  <c r="BR282" i="2"/>
  <c r="BR283" i="2"/>
  <c r="BR284" i="2"/>
  <c r="BR285" i="2"/>
  <c r="BR286" i="2"/>
  <c r="BR287" i="2"/>
  <c r="BR288" i="2"/>
  <c r="BR289" i="2"/>
  <c r="BR290" i="2"/>
  <c r="BR291" i="2"/>
  <c r="BR292" i="2"/>
  <c r="BR293" i="2"/>
  <c r="BR294" i="2"/>
  <c r="BR295" i="2"/>
  <c r="BR296" i="2"/>
  <c r="BR297" i="2"/>
  <c r="BR298" i="2"/>
  <c r="BR299" i="2"/>
  <c r="BR300" i="2"/>
  <c r="BR301" i="2"/>
  <c r="BR302" i="2"/>
  <c r="BR303" i="2"/>
  <c r="BR304" i="2"/>
  <c r="BR305" i="2"/>
  <c r="BR306" i="2"/>
  <c r="BR307" i="2"/>
  <c r="BR308" i="2"/>
  <c r="BR309" i="2"/>
  <c r="BR310" i="2"/>
  <c r="BR311" i="2"/>
  <c r="BR312" i="2"/>
  <c r="BR313" i="2"/>
  <c r="BR314" i="2"/>
  <c r="BR315" i="2"/>
  <c r="BR316" i="2"/>
  <c r="BR317" i="2"/>
  <c r="BR318" i="2"/>
  <c r="BR319" i="2"/>
  <c r="BR320" i="2"/>
  <c r="BR321" i="2"/>
  <c r="BR322" i="2"/>
  <c r="BR323" i="2"/>
  <c r="BR324" i="2"/>
  <c r="BR325" i="2"/>
  <c r="BR326" i="2"/>
  <c r="BR327" i="2"/>
  <c r="BR328" i="2"/>
  <c r="BR329" i="2"/>
  <c r="BR330" i="2"/>
  <c r="BR331" i="2"/>
  <c r="BR332" i="2"/>
  <c r="BR333" i="2"/>
  <c r="BR334" i="2"/>
  <c r="BR335" i="2"/>
  <c r="BR336" i="2"/>
  <c r="BR337" i="2"/>
  <c r="BR338" i="2"/>
  <c r="BR339" i="2"/>
  <c r="BR340" i="2"/>
  <c r="BR341" i="2"/>
  <c r="BR342" i="2"/>
  <c r="BR343" i="2"/>
  <c r="BR344" i="2"/>
  <c r="BR345" i="2"/>
  <c r="BR346" i="2"/>
  <c r="BR347" i="2"/>
  <c r="BR348" i="2"/>
  <c r="BR349" i="2"/>
  <c r="BR350" i="2"/>
  <c r="BR351" i="2"/>
  <c r="BR352" i="2"/>
  <c r="BR353" i="2"/>
  <c r="BR354" i="2"/>
  <c r="BR355" i="2"/>
  <c r="BR356" i="2"/>
  <c r="BR357" i="2"/>
  <c r="BR358" i="2"/>
  <c r="BR359" i="2"/>
  <c r="BR360" i="2"/>
  <c r="BR361" i="2"/>
  <c r="BR362" i="2"/>
  <c r="BR363" i="2"/>
  <c r="BR364" i="2"/>
  <c r="BR365" i="2"/>
  <c r="BR366" i="2"/>
  <c r="BR367" i="2"/>
  <c r="BR368" i="2"/>
  <c r="BR369" i="2"/>
  <c r="BR370" i="2"/>
  <c r="BR371" i="2"/>
  <c r="BR372" i="2"/>
  <c r="BR373" i="2"/>
  <c r="BR374" i="2"/>
  <c r="BR375" i="2"/>
  <c r="BR376" i="2"/>
  <c r="BR377" i="2"/>
  <c r="BR378" i="2"/>
  <c r="BR379" i="2"/>
  <c r="BR380" i="2"/>
  <c r="BR381" i="2"/>
  <c r="BR382" i="2"/>
  <c r="BR383" i="2"/>
  <c r="BR384" i="2"/>
  <c r="BR385" i="2"/>
  <c r="BR386" i="2"/>
  <c r="BR387" i="2"/>
  <c r="BR388" i="2"/>
  <c r="BR389" i="2"/>
  <c r="BR390" i="2"/>
  <c r="BR391" i="2"/>
  <c r="BR392" i="2"/>
  <c r="BR393" i="2"/>
  <c r="BR394" i="2"/>
  <c r="BR395" i="2"/>
  <c r="BR396" i="2"/>
  <c r="BR397" i="2"/>
  <c r="BR398" i="2"/>
  <c r="BR399" i="2"/>
  <c r="BR400" i="2"/>
  <c r="BR401" i="2"/>
  <c r="BR402" i="2"/>
  <c r="BR403" i="2"/>
  <c r="BR404" i="2"/>
  <c r="BR405" i="2"/>
  <c r="BR406" i="2"/>
  <c r="BR407" i="2"/>
  <c r="BR408" i="2"/>
  <c r="BR409" i="2"/>
  <c r="BR410" i="2"/>
  <c r="BR411" i="2"/>
  <c r="BR412" i="2"/>
  <c r="BR413" i="2"/>
  <c r="BR414" i="2"/>
  <c r="BR415" i="2"/>
  <c r="BR416" i="2"/>
  <c r="BR417" i="2"/>
  <c r="BR418" i="2"/>
  <c r="BR419" i="2"/>
  <c r="BR420" i="2"/>
  <c r="BR421" i="2"/>
  <c r="BR422" i="2"/>
  <c r="BR423" i="2"/>
  <c r="BR424" i="2"/>
  <c r="BR425" i="2"/>
  <c r="BR426" i="2"/>
  <c r="BR427" i="2"/>
  <c r="BR428" i="2"/>
  <c r="BR429" i="2"/>
  <c r="BR430" i="2"/>
  <c r="BR431" i="2"/>
  <c r="BR432" i="2"/>
  <c r="BR433" i="2"/>
  <c r="BR434" i="2"/>
  <c r="BR435" i="2"/>
  <c r="BR436" i="2"/>
  <c r="BR437" i="2"/>
  <c r="BR438" i="2"/>
  <c r="BR439" i="2"/>
  <c r="BR440" i="2"/>
  <c r="BR441" i="2"/>
  <c r="BR442" i="2"/>
  <c r="BR443" i="2"/>
  <c r="BR444" i="2"/>
  <c r="BR445" i="2"/>
  <c r="BR446" i="2"/>
  <c r="BR447" i="2"/>
  <c r="BR448" i="2"/>
  <c r="BR449" i="2"/>
  <c r="BR450" i="2"/>
  <c r="BR451" i="2"/>
  <c r="BR452" i="2"/>
  <c r="BR453" i="2"/>
  <c r="BR454" i="2"/>
  <c r="BR455" i="2"/>
  <c r="BR456" i="2"/>
  <c r="BR457" i="2"/>
  <c r="BR458" i="2"/>
  <c r="BR459" i="2"/>
  <c r="BR460" i="2"/>
  <c r="BR461" i="2"/>
  <c r="BR462" i="2"/>
  <c r="BR463" i="2"/>
  <c r="BR464" i="2"/>
  <c r="BR465" i="2"/>
  <c r="BR466" i="2"/>
  <c r="BR467" i="2"/>
  <c r="BR468" i="2"/>
  <c r="BR469" i="2"/>
  <c r="BR470" i="2"/>
  <c r="BR471" i="2"/>
  <c r="BR472" i="2"/>
  <c r="BR473" i="2"/>
  <c r="BR474" i="2"/>
  <c r="BR475" i="2"/>
  <c r="BR476" i="2"/>
  <c r="BR477" i="2"/>
  <c r="BR478" i="2"/>
  <c r="BR479" i="2"/>
  <c r="BR480" i="2"/>
  <c r="BR481" i="2"/>
  <c r="BR482" i="2"/>
  <c r="BR483" i="2"/>
  <c r="BR484" i="2"/>
  <c r="BR485" i="2"/>
  <c r="BR486" i="2"/>
  <c r="BR487" i="2"/>
  <c r="BR488" i="2"/>
  <c r="BR489" i="2"/>
  <c r="BR490" i="2"/>
  <c r="BR491" i="2"/>
  <c r="BR492" i="2"/>
  <c r="BR493" i="2"/>
  <c r="BR494" i="2"/>
  <c r="BR495" i="2"/>
  <c r="BR496" i="2"/>
  <c r="BR497" i="2"/>
  <c r="BR498" i="2"/>
  <c r="BR499" i="2"/>
  <c r="BR500" i="2"/>
  <c r="BR501" i="2"/>
  <c r="BR502" i="2"/>
  <c r="BR503" i="2"/>
  <c r="BR504" i="2"/>
  <c r="BR505" i="2"/>
  <c r="BR506" i="2"/>
  <c r="BR507" i="2"/>
  <c r="BR508" i="2"/>
  <c r="BR509" i="2"/>
  <c r="BR510" i="2"/>
  <c r="BR511" i="2"/>
  <c r="BR512" i="2"/>
  <c r="BR513" i="2"/>
  <c r="BR514" i="2"/>
  <c r="BR515" i="2"/>
  <c r="BR516" i="2"/>
  <c r="BR517" i="2"/>
  <c r="BR518" i="2"/>
  <c r="BR519" i="2"/>
  <c r="BR520" i="2"/>
  <c r="BR521" i="2"/>
  <c r="BR522" i="2"/>
  <c r="BR523" i="2"/>
  <c r="BR524" i="2"/>
  <c r="BR525" i="2"/>
  <c r="BR526" i="2"/>
  <c r="BR527" i="2"/>
  <c r="BR528" i="2"/>
  <c r="BR529" i="2"/>
  <c r="BR530" i="2"/>
  <c r="BR531" i="2"/>
  <c r="BR532" i="2"/>
  <c r="BR533" i="2"/>
  <c r="BR534" i="2"/>
  <c r="BR535" i="2"/>
  <c r="BR536" i="2"/>
  <c r="BR537" i="2"/>
  <c r="BR538" i="2"/>
  <c r="BR539" i="2"/>
  <c r="BR540" i="2"/>
  <c r="BR541" i="2"/>
  <c r="BR542" i="2"/>
  <c r="BR543" i="2"/>
  <c r="BR544" i="2"/>
  <c r="BR545" i="2"/>
  <c r="BR546" i="2"/>
  <c r="BR547" i="2"/>
  <c r="BR548" i="2"/>
  <c r="BR549" i="2"/>
  <c r="BR550" i="2"/>
  <c r="BR551" i="2"/>
  <c r="BR552" i="2"/>
  <c r="BR553" i="2"/>
  <c r="BR554" i="2"/>
  <c r="BR555" i="2"/>
  <c r="BR556" i="2"/>
  <c r="BR557" i="2"/>
  <c r="BR558" i="2"/>
  <c r="BR559" i="2"/>
  <c r="BR560" i="2"/>
  <c r="BR561" i="2"/>
  <c r="BR562" i="2"/>
  <c r="BR563" i="2"/>
  <c r="BR564" i="2"/>
  <c r="BR565" i="2"/>
  <c r="BR566" i="2"/>
  <c r="BR567" i="2"/>
  <c r="BR568" i="2"/>
  <c r="BR569" i="2"/>
  <c r="BR570" i="2"/>
  <c r="BR571" i="2"/>
  <c r="BR572" i="2"/>
  <c r="BR573" i="2"/>
  <c r="BR574" i="2"/>
  <c r="BR575" i="2"/>
  <c r="BR576" i="2"/>
  <c r="BR577" i="2"/>
  <c r="BR578" i="2"/>
  <c r="BR579" i="2"/>
  <c r="BR580" i="2"/>
  <c r="BR581" i="2"/>
  <c r="BR582" i="2"/>
  <c r="BR583" i="2"/>
  <c r="BR584" i="2"/>
  <c r="BR585" i="2"/>
  <c r="BR586" i="2"/>
  <c r="BR587" i="2"/>
  <c r="BR588" i="2"/>
  <c r="BR589" i="2"/>
  <c r="BR590" i="2"/>
  <c r="BR591" i="2"/>
  <c r="BR592" i="2"/>
  <c r="BR593" i="2"/>
  <c r="BR594" i="2"/>
  <c r="BR595" i="2"/>
  <c r="BR596" i="2"/>
  <c r="BR597" i="2"/>
  <c r="BR598" i="2"/>
  <c r="BR599" i="2"/>
  <c r="BR600" i="2"/>
  <c r="BR601" i="2"/>
  <c r="BR602" i="2"/>
  <c r="BR603" i="2"/>
  <c r="BR604" i="2"/>
  <c r="BR605" i="2"/>
  <c r="BR606" i="2"/>
  <c r="BR607" i="2"/>
  <c r="BR608" i="2"/>
  <c r="BR609" i="2"/>
  <c r="BR610" i="2"/>
  <c r="BR611" i="2"/>
  <c r="BR612" i="2"/>
  <c r="BR613" i="2"/>
  <c r="BR614" i="2"/>
  <c r="BR615" i="2"/>
  <c r="BR616" i="2"/>
  <c r="BR617" i="2"/>
  <c r="BR618" i="2"/>
  <c r="BR619" i="2"/>
  <c r="BR620" i="2"/>
  <c r="BR621" i="2"/>
  <c r="BR622" i="2"/>
  <c r="BR623" i="2"/>
  <c r="BR624" i="2"/>
  <c r="BR625" i="2"/>
  <c r="BR626" i="2"/>
  <c r="BR627" i="2"/>
  <c r="BR628" i="2"/>
  <c r="BR629" i="2"/>
  <c r="BR630" i="2"/>
  <c r="BR631" i="2"/>
  <c r="BR632" i="2"/>
  <c r="BR633" i="2"/>
  <c r="BR634" i="2"/>
  <c r="BR635" i="2"/>
  <c r="BR636" i="2"/>
  <c r="BR637" i="2"/>
  <c r="BR638" i="2"/>
  <c r="BR639" i="2"/>
  <c r="BR640" i="2"/>
  <c r="BR641" i="2"/>
  <c r="BR642" i="2"/>
  <c r="BR643" i="2"/>
  <c r="BR644" i="2"/>
  <c r="BR645" i="2"/>
  <c r="BR646" i="2"/>
  <c r="BR647" i="2"/>
  <c r="BR648" i="2"/>
  <c r="BR649" i="2"/>
  <c r="BR650" i="2"/>
  <c r="BR651" i="2"/>
  <c r="BR652" i="2"/>
  <c r="BR653" i="2"/>
  <c r="BR654" i="2"/>
  <c r="BR655" i="2"/>
  <c r="BR656" i="2"/>
  <c r="BR657" i="2"/>
  <c r="BR658" i="2"/>
  <c r="BR659" i="2"/>
  <c r="BR660" i="2"/>
  <c r="BR661" i="2"/>
  <c r="BR662" i="2"/>
  <c r="BR663" i="2"/>
  <c r="BR664" i="2"/>
  <c r="BR665" i="2"/>
  <c r="BR666" i="2"/>
  <c r="BR667" i="2"/>
  <c r="BR668" i="2"/>
  <c r="BR669" i="2"/>
  <c r="BR670" i="2"/>
  <c r="BR671" i="2"/>
  <c r="BR672" i="2"/>
  <c r="BR673" i="2"/>
  <c r="BR674" i="2"/>
  <c r="BR675" i="2"/>
  <c r="BR676" i="2"/>
  <c r="BR677" i="2"/>
  <c r="BR678" i="2"/>
  <c r="BR679" i="2"/>
  <c r="BR680" i="2"/>
  <c r="BR681" i="2"/>
  <c r="BR682" i="2"/>
  <c r="BR683" i="2"/>
  <c r="BR684" i="2"/>
  <c r="BR685" i="2"/>
  <c r="BR686" i="2"/>
  <c r="BR687" i="2"/>
  <c r="BR688" i="2"/>
  <c r="BR689" i="2"/>
  <c r="BR690" i="2"/>
  <c r="BR691" i="2"/>
  <c r="BR692" i="2"/>
  <c r="BR693" i="2"/>
  <c r="BR694" i="2"/>
  <c r="BR695" i="2"/>
  <c r="BR696" i="2"/>
  <c r="BR697" i="2"/>
  <c r="BR698" i="2"/>
  <c r="BR699" i="2"/>
  <c r="BR700" i="2"/>
  <c r="BR701" i="2"/>
  <c r="BR702" i="2"/>
  <c r="BR703" i="2"/>
  <c r="BR704" i="2"/>
  <c r="BR705" i="2"/>
  <c r="BR706" i="2"/>
  <c r="BR707" i="2"/>
  <c r="BR708" i="2"/>
  <c r="BR709" i="2"/>
  <c r="BR710" i="2"/>
  <c r="BR711" i="2"/>
  <c r="BR712" i="2"/>
  <c r="BR713" i="2"/>
  <c r="BR714" i="2"/>
  <c r="BR715" i="2"/>
  <c r="BR716" i="2"/>
  <c r="BR717" i="2"/>
  <c r="BR718" i="2"/>
  <c r="BR719" i="2"/>
  <c r="BR720" i="2"/>
  <c r="BR721" i="2"/>
  <c r="BR722" i="2"/>
  <c r="BR723" i="2"/>
  <c r="BR724" i="2"/>
  <c r="BR725" i="2"/>
  <c r="BR726" i="2"/>
  <c r="BR727" i="2"/>
  <c r="BR728" i="2"/>
  <c r="BR729" i="2"/>
  <c r="BR730" i="2"/>
  <c r="BR731" i="2"/>
  <c r="BR732" i="2"/>
  <c r="BR733" i="2"/>
  <c r="BR734" i="2"/>
  <c r="BR735" i="2"/>
  <c r="BR736" i="2"/>
  <c r="BR737" i="2"/>
  <c r="BR738" i="2"/>
  <c r="BR739" i="2"/>
  <c r="BR740" i="2"/>
  <c r="BR741" i="2"/>
  <c r="BR742" i="2"/>
  <c r="BR743" i="2"/>
  <c r="BR744" i="2"/>
  <c r="BR745" i="2"/>
  <c r="BR746" i="2"/>
  <c r="BR747" i="2"/>
  <c r="BR748" i="2"/>
  <c r="BR749" i="2"/>
  <c r="BR750" i="2"/>
  <c r="BR751" i="2"/>
  <c r="BR752" i="2"/>
  <c r="BR753" i="2"/>
  <c r="BR754" i="2"/>
  <c r="BR755" i="2"/>
  <c r="BR756" i="2"/>
  <c r="BR757" i="2"/>
  <c r="BR758" i="2"/>
  <c r="BR759" i="2"/>
  <c r="BR760" i="2"/>
  <c r="BR761" i="2"/>
  <c r="BR762" i="2"/>
  <c r="BR763" i="2"/>
  <c r="BR764" i="2"/>
  <c r="BR765" i="2"/>
  <c r="BR766" i="2"/>
  <c r="BR767" i="2"/>
  <c r="BR768" i="2"/>
  <c r="BR769" i="2"/>
  <c r="BR770" i="2"/>
  <c r="BR771" i="2"/>
  <c r="BR772" i="2"/>
  <c r="BR773" i="2"/>
  <c r="BR774" i="2"/>
  <c r="BR775" i="2"/>
  <c r="BR776" i="2"/>
  <c r="BR777" i="2"/>
  <c r="BR778" i="2"/>
  <c r="BR779" i="2"/>
  <c r="BR780" i="2"/>
  <c r="BR781" i="2"/>
  <c r="BR782" i="2"/>
  <c r="BR783" i="2"/>
  <c r="BR784" i="2"/>
  <c r="BR785" i="2"/>
  <c r="BR786" i="2"/>
  <c r="BR787" i="2"/>
  <c r="BR788" i="2"/>
  <c r="BR789" i="2"/>
  <c r="BR790" i="2"/>
  <c r="BR791" i="2"/>
  <c r="BR792" i="2"/>
  <c r="BR793" i="2"/>
  <c r="BR794" i="2"/>
  <c r="BR795" i="2"/>
  <c r="BR796" i="2"/>
  <c r="BR797" i="2"/>
  <c r="BR798" i="2"/>
  <c r="BR799" i="2"/>
  <c r="BR800" i="2"/>
  <c r="BR801" i="2"/>
  <c r="BR802" i="2"/>
  <c r="BR803" i="2"/>
  <c r="BR804" i="2"/>
  <c r="BR805" i="2"/>
  <c r="BR806" i="2"/>
  <c r="BR807" i="2"/>
  <c r="BR808" i="2"/>
  <c r="BR809" i="2"/>
  <c r="BR810" i="2"/>
  <c r="BR811" i="2"/>
  <c r="BR812" i="2"/>
  <c r="BR813" i="2"/>
  <c r="BR814" i="2"/>
  <c r="BR815" i="2"/>
  <c r="BR816" i="2"/>
  <c r="BR817" i="2"/>
  <c r="BR818" i="2"/>
  <c r="BR819" i="2"/>
  <c r="BR820" i="2"/>
  <c r="BR821" i="2"/>
  <c r="BR822" i="2"/>
  <c r="BR823" i="2"/>
  <c r="BR824" i="2"/>
  <c r="BR825" i="2"/>
  <c r="BR826" i="2"/>
  <c r="BR827" i="2"/>
  <c r="BR828" i="2"/>
  <c r="BR829" i="2"/>
  <c r="BR830" i="2"/>
  <c r="BR831" i="2"/>
  <c r="BR832" i="2"/>
  <c r="BR833" i="2"/>
  <c r="BR834" i="2"/>
  <c r="BR835" i="2"/>
  <c r="BR836" i="2"/>
  <c r="BR837" i="2"/>
  <c r="BR838" i="2"/>
  <c r="BR839" i="2"/>
  <c r="BR840" i="2"/>
  <c r="BR841" i="2"/>
  <c r="BR842" i="2"/>
  <c r="BR843" i="2"/>
  <c r="BR844" i="2"/>
  <c r="BR845" i="2"/>
  <c r="BR846" i="2"/>
  <c r="BR847" i="2"/>
  <c r="BR848" i="2"/>
  <c r="BR849" i="2"/>
  <c r="BR850" i="2"/>
  <c r="BR851" i="2"/>
  <c r="BR852" i="2"/>
  <c r="BR853" i="2"/>
  <c r="BR854" i="2"/>
  <c r="BR855" i="2"/>
  <c r="BR856" i="2"/>
  <c r="BR857" i="2"/>
  <c r="BR858" i="2"/>
  <c r="BR859" i="2"/>
  <c r="BR860" i="2"/>
  <c r="BR861" i="2"/>
  <c r="BR862" i="2"/>
  <c r="BR863" i="2"/>
  <c r="BR864" i="2"/>
  <c r="BR865" i="2"/>
  <c r="BR866" i="2"/>
  <c r="BR867" i="2"/>
  <c r="BR868" i="2"/>
  <c r="BR869" i="2"/>
  <c r="BR870" i="2"/>
  <c r="BR871" i="2"/>
  <c r="BR872" i="2"/>
  <c r="BR873" i="2"/>
  <c r="BR874" i="2"/>
  <c r="BR875" i="2"/>
  <c r="BR876" i="2"/>
  <c r="BR877" i="2"/>
  <c r="BR878" i="2"/>
  <c r="BR879" i="2"/>
  <c r="BR880" i="2"/>
  <c r="BR881" i="2"/>
  <c r="BR882" i="2"/>
  <c r="BR883" i="2"/>
  <c r="BR884" i="2"/>
  <c r="BR885" i="2"/>
  <c r="BR886" i="2"/>
  <c r="BR887" i="2"/>
  <c r="BR888" i="2"/>
  <c r="BR889" i="2"/>
  <c r="BR890" i="2"/>
  <c r="BR891" i="2"/>
  <c r="BR892" i="2"/>
  <c r="BR893" i="2"/>
  <c r="BR894" i="2"/>
  <c r="BR895" i="2"/>
  <c r="BR896" i="2"/>
  <c r="BR897" i="2"/>
  <c r="BR898" i="2"/>
  <c r="BR899" i="2"/>
  <c r="BR900" i="2"/>
  <c r="BR901" i="2"/>
  <c r="BR902" i="2"/>
  <c r="BR903" i="2"/>
  <c r="BR904" i="2"/>
  <c r="BR905" i="2"/>
  <c r="BR906" i="2"/>
  <c r="BR907" i="2"/>
  <c r="BR908" i="2"/>
  <c r="BR909" i="2"/>
  <c r="BR910" i="2"/>
  <c r="BR911" i="2"/>
  <c r="BR912" i="2"/>
  <c r="BR913" i="2"/>
  <c r="BR914" i="2"/>
  <c r="BR915" i="2"/>
  <c r="BR916" i="2"/>
  <c r="BR917" i="2"/>
  <c r="BR918" i="2"/>
  <c r="BR919" i="2"/>
  <c r="BR920" i="2"/>
  <c r="BS171" i="2"/>
  <c r="BS172" i="2"/>
  <c r="BS173" i="2"/>
  <c r="BS174" i="2"/>
  <c r="BS175" i="2"/>
  <c r="BS176" i="2"/>
  <c r="BS177" i="2"/>
  <c r="BS178" i="2"/>
  <c r="BS179" i="2"/>
  <c r="BS180" i="2"/>
  <c r="BS181" i="2"/>
  <c r="BS182" i="2"/>
  <c r="BS183" i="2"/>
  <c r="BS184" i="2"/>
  <c r="BS185" i="2"/>
  <c r="BS186" i="2"/>
  <c r="BS187" i="2"/>
  <c r="BS188" i="2"/>
  <c r="BS189" i="2"/>
  <c r="BS190" i="2"/>
  <c r="BS191" i="2"/>
  <c r="BS192" i="2"/>
  <c r="BS193" i="2"/>
  <c r="BS194" i="2"/>
  <c r="BS195" i="2"/>
  <c r="BS196" i="2"/>
  <c r="BS197" i="2"/>
  <c r="BS198" i="2"/>
  <c r="BS199" i="2"/>
  <c r="BS200" i="2"/>
  <c r="BS201" i="2"/>
  <c r="BS202" i="2"/>
  <c r="BS203" i="2"/>
  <c r="BS204" i="2"/>
  <c r="BS205" i="2"/>
  <c r="BS206" i="2"/>
  <c r="BS207" i="2"/>
  <c r="BS208" i="2"/>
  <c r="BS209" i="2"/>
  <c r="BS210" i="2"/>
  <c r="BS211" i="2"/>
  <c r="BS212" i="2"/>
  <c r="BS213" i="2"/>
  <c r="BS214" i="2"/>
  <c r="BS215" i="2"/>
  <c r="BS216" i="2"/>
  <c r="BS217" i="2"/>
  <c r="BS218" i="2"/>
  <c r="BS219" i="2"/>
  <c r="BS220" i="2"/>
  <c r="BS221" i="2"/>
  <c r="BS222" i="2"/>
  <c r="BS223" i="2"/>
  <c r="BS224" i="2"/>
  <c r="BS225" i="2"/>
  <c r="BS226" i="2"/>
  <c r="BS227" i="2"/>
  <c r="BS228" i="2"/>
  <c r="BS229" i="2"/>
  <c r="BS230" i="2"/>
  <c r="BS231" i="2"/>
  <c r="BS232" i="2"/>
  <c r="BS233" i="2"/>
  <c r="BS234" i="2"/>
  <c r="BS235" i="2"/>
  <c r="BS236" i="2"/>
  <c r="BS237" i="2"/>
  <c r="BS238" i="2"/>
  <c r="BS239" i="2"/>
  <c r="BS240" i="2"/>
  <c r="BS241" i="2"/>
  <c r="BS242" i="2"/>
  <c r="BS243" i="2"/>
  <c r="BS244" i="2"/>
  <c r="BS245" i="2"/>
  <c r="BS246" i="2"/>
  <c r="BS247" i="2"/>
  <c r="BS248" i="2"/>
  <c r="BS249" i="2"/>
  <c r="BS250" i="2"/>
  <c r="BS251" i="2"/>
  <c r="BS252" i="2"/>
  <c r="BS253" i="2"/>
  <c r="BS254" i="2"/>
  <c r="BS255" i="2"/>
  <c r="BS256" i="2"/>
  <c r="BS257" i="2"/>
  <c r="BS258" i="2"/>
  <c r="BS259" i="2"/>
  <c r="BS260" i="2"/>
  <c r="BS261" i="2"/>
  <c r="BS262" i="2"/>
  <c r="BS263" i="2"/>
  <c r="BS264" i="2"/>
  <c r="BS265" i="2"/>
  <c r="BS266" i="2"/>
  <c r="BS267" i="2"/>
  <c r="BS268" i="2"/>
  <c r="BS269" i="2"/>
  <c r="BS270" i="2"/>
  <c r="BS271" i="2"/>
  <c r="BS272" i="2"/>
  <c r="BS273" i="2"/>
  <c r="BS274" i="2"/>
  <c r="BS275" i="2"/>
  <c r="BS276" i="2"/>
  <c r="BS277" i="2"/>
  <c r="BS278" i="2"/>
  <c r="BS279" i="2"/>
  <c r="BS280" i="2"/>
  <c r="BS281" i="2"/>
  <c r="BS282" i="2"/>
  <c r="BS283" i="2"/>
  <c r="BS284" i="2"/>
  <c r="BS285" i="2"/>
  <c r="BS286" i="2"/>
  <c r="BS287" i="2"/>
  <c r="BS288" i="2"/>
  <c r="BS289" i="2"/>
  <c r="BS290" i="2"/>
  <c r="BS291" i="2"/>
  <c r="BS292" i="2"/>
  <c r="BS293" i="2"/>
  <c r="BS294" i="2"/>
  <c r="BS295" i="2"/>
  <c r="BS296" i="2"/>
  <c r="BS297" i="2"/>
  <c r="BS298" i="2"/>
  <c r="BS299" i="2"/>
  <c r="BS300" i="2"/>
  <c r="BS301" i="2"/>
  <c r="BS302" i="2"/>
  <c r="BS303" i="2"/>
  <c r="BS304" i="2"/>
  <c r="BS305" i="2"/>
  <c r="BS306" i="2"/>
  <c r="BS307" i="2"/>
  <c r="BS308" i="2"/>
  <c r="BS309" i="2"/>
  <c r="BS310" i="2"/>
  <c r="BS311" i="2"/>
  <c r="BS312" i="2"/>
  <c r="BS313" i="2"/>
  <c r="BS314" i="2"/>
  <c r="BS315" i="2"/>
  <c r="BS316" i="2"/>
  <c r="BS317" i="2"/>
  <c r="BS318" i="2"/>
  <c r="BS319" i="2"/>
  <c r="BS320" i="2"/>
  <c r="BS321" i="2"/>
  <c r="BS322" i="2"/>
  <c r="BS323" i="2"/>
  <c r="BS324" i="2"/>
  <c r="BS325" i="2"/>
  <c r="BS326" i="2"/>
  <c r="BS327" i="2"/>
  <c r="BS328" i="2"/>
  <c r="BS329" i="2"/>
  <c r="BS330" i="2"/>
  <c r="BS331" i="2"/>
  <c r="BS332" i="2"/>
  <c r="BS333" i="2"/>
  <c r="BS334" i="2"/>
  <c r="BS335" i="2"/>
  <c r="BS336" i="2"/>
  <c r="BS337" i="2"/>
  <c r="BS338" i="2"/>
  <c r="BS339" i="2"/>
  <c r="BS340" i="2"/>
  <c r="BS341" i="2"/>
  <c r="BS342" i="2"/>
  <c r="BS343" i="2"/>
  <c r="BS344" i="2"/>
  <c r="BS345" i="2"/>
  <c r="BS346" i="2"/>
  <c r="BS347" i="2"/>
  <c r="BS348" i="2"/>
  <c r="BS349" i="2"/>
  <c r="BS350" i="2"/>
  <c r="BS351" i="2"/>
  <c r="BS352" i="2"/>
  <c r="BS353" i="2"/>
  <c r="BS354" i="2"/>
  <c r="BS355" i="2"/>
  <c r="BS356" i="2"/>
  <c r="BS357" i="2"/>
  <c r="BS358" i="2"/>
  <c r="BS359" i="2"/>
  <c r="BS360" i="2"/>
  <c r="BS361" i="2"/>
  <c r="BS362" i="2"/>
  <c r="BS363" i="2"/>
  <c r="BS364" i="2"/>
  <c r="BS365" i="2"/>
  <c r="BS366" i="2"/>
  <c r="BS367" i="2"/>
  <c r="BS368" i="2"/>
  <c r="BS369" i="2"/>
  <c r="BS370" i="2"/>
  <c r="BS371" i="2"/>
  <c r="BS372" i="2"/>
  <c r="BS373" i="2"/>
  <c r="BS374" i="2"/>
  <c r="BS375" i="2"/>
  <c r="BS376" i="2"/>
  <c r="BS377" i="2"/>
  <c r="BS378" i="2"/>
  <c r="BS379" i="2"/>
  <c r="BS380" i="2"/>
  <c r="BS381" i="2"/>
  <c r="BS382" i="2"/>
  <c r="BS383" i="2"/>
  <c r="BS384" i="2"/>
  <c r="BS385" i="2"/>
  <c r="BS386" i="2"/>
  <c r="BS387" i="2"/>
  <c r="BS388" i="2"/>
  <c r="BS389" i="2"/>
  <c r="BS390" i="2"/>
  <c r="BS391" i="2"/>
  <c r="BS392" i="2"/>
  <c r="BS393" i="2"/>
  <c r="BS394" i="2"/>
  <c r="BS395" i="2"/>
  <c r="BS396" i="2"/>
  <c r="BS397" i="2"/>
  <c r="BS398" i="2"/>
  <c r="BS399" i="2"/>
  <c r="BS400" i="2"/>
  <c r="BS401" i="2"/>
  <c r="BS402" i="2"/>
  <c r="BS403" i="2"/>
  <c r="BS404" i="2"/>
  <c r="BS405" i="2"/>
  <c r="BS406" i="2"/>
  <c r="BS407" i="2"/>
  <c r="BS408" i="2"/>
  <c r="BS409" i="2"/>
  <c r="BS410" i="2"/>
  <c r="BS411" i="2"/>
  <c r="BS412" i="2"/>
  <c r="BS413" i="2"/>
  <c r="BS414" i="2"/>
  <c r="BS415" i="2"/>
  <c r="BS416" i="2"/>
  <c r="BS417" i="2"/>
  <c r="BS418" i="2"/>
  <c r="BS419" i="2"/>
  <c r="BS420" i="2"/>
  <c r="BS421" i="2"/>
  <c r="BS422" i="2"/>
  <c r="BS423" i="2"/>
  <c r="BS424" i="2"/>
  <c r="BS425" i="2"/>
  <c r="BS426" i="2"/>
  <c r="BS427" i="2"/>
  <c r="BS428" i="2"/>
  <c r="BS429" i="2"/>
  <c r="BS430" i="2"/>
  <c r="BS431" i="2"/>
  <c r="BS432" i="2"/>
  <c r="BS433" i="2"/>
  <c r="BS434" i="2"/>
  <c r="BS435" i="2"/>
  <c r="BS436" i="2"/>
  <c r="BS437" i="2"/>
  <c r="BS438" i="2"/>
  <c r="BS439" i="2"/>
  <c r="BS440" i="2"/>
  <c r="BS441" i="2"/>
  <c r="BS442" i="2"/>
  <c r="BS443" i="2"/>
  <c r="BS444" i="2"/>
  <c r="BS445" i="2"/>
  <c r="BS446" i="2"/>
  <c r="BS447" i="2"/>
  <c r="BS448" i="2"/>
  <c r="BS449" i="2"/>
  <c r="BS450" i="2"/>
  <c r="BS451" i="2"/>
  <c r="BS452" i="2"/>
  <c r="BS453" i="2"/>
  <c r="BS454" i="2"/>
  <c r="BS455" i="2"/>
  <c r="BS456" i="2"/>
  <c r="BS457" i="2"/>
  <c r="BS458" i="2"/>
  <c r="BS459" i="2"/>
  <c r="BS460" i="2"/>
  <c r="BS461" i="2"/>
  <c r="BS462" i="2"/>
  <c r="BS463" i="2"/>
  <c r="BS464" i="2"/>
  <c r="BS465" i="2"/>
  <c r="BS466" i="2"/>
  <c r="BS467" i="2"/>
  <c r="BS468" i="2"/>
  <c r="BS469" i="2"/>
  <c r="BS470" i="2"/>
  <c r="BS471" i="2"/>
  <c r="BS472" i="2"/>
  <c r="BS473" i="2"/>
  <c r="BS474" i="2"/>
  <c r="BS475" i="2"/>
  <c r="BS476" i="2"/>
  <c r="BS477" i="2"/>
  <c r="BS478" i="2"/>
  <c r="BS479" i="2"/>
  <c r="BS480" i="2"/>
  <c r="BS481" i="2"/>
  <c r="BS482" i="2"/>
  <c r="BS483" i="2"/>
  <c r="BS484" i="2"/>
  <c r="BS485" i="2"/>
  <c r="BS486" i="2"/>
  <c r="BS487" i="2"/>
  <c r="BS488" i="2"/>
  <c r="BS489" i="2"/>
  <c r="BS490" i="2"/>
  <c r="BS491" i="2"/>
  <c r="BS492" i="2"/>
  <c r="BS493" i="2"/>
  <c r="BS494" i="2"/>
  <c r="BS495" i="2"/>
  <c r="BS496" i="2"/>
  <c r="BS497" i="2"/>
  <c r="BS498" i="2"/>
  <c r="BS499" i="2"/>
  <c r="BS500" i="2"/>
  <c r="BS501" i="2"/>
  <c r="BS502" i="2"/>
  <c r="BS503" i="2"/>
  <c r="BS504" i="2"/>
  <c r="BS505" i="2"/>
  <c r="BS506" i="2"/>
  <c r="BS507" i="2"/>
  <c r="BS508" i="2"/>
  <c r="BS509" i="2"/>
  <c r="BS510" i="2"/>
  <c r="BS511" i="2"/>
  <c r="BS512" i="2"/>
  <c r="BS513" i="2"/>
  <c r="BS514" i="2"/>
  <c r="BS515" i="2"/>
  <c r="BS516" i="2"/>
  <c r="BS517" i="2"/>
  <c r="BS518" i="2"/>
  <c r="BS519" i="2"/>
  <c r="BS520" i="2"/>
  <c r="BS521" i="2"/>
  <c r="BS522" i="2"/>
  <c r="BS523" i="2"/>
  <c r="BS524" i="2"/>
  <c r="BS525" i="2"/>
  <c r="BS526" i="2"/>
  <c r="BS527" i="2"/>
  <c r="BS528" i="2"/>
  <c r="BS529" i="2"/>
  <c r="BS530" i="2"/>
  <c r="BS531" i="2"/>
  <c r="BS532" i="2"/>
  <c r="BS533" i="2"/>
  <c r="BS534" i="2"/>
  <c r="BS535" i="2"/>
  <c r="BS536" i="2"/>
  <c r="BS537" i="2"/>
  <c r="BS538" i="2"/>
  <c r="BS539" i="2"/>
  <c r="BS540" i="2"/>
  <c r="BS541" i="2"/>
  <c r="BS542" i="2"/>
  <c r="BS543" i="2"/>
  <c r="BS544" i="2"/>
  <c r="BS545" i="2"/>
  <c r="BS546" i="2"/>
  <c r="BS547" i="2"/>
  <c r="BS548" i="2"/>
  <c r="BS549" i="2"/>
  <c r="BS550" i="2"/>
  <c r="BS551" i="2"/>
  <c r="BS552" i="2"/>
  <c r="BS553" i="2"/>
  <c r="BS554" i="2"/>
  <c r="BS555" i="2"/>
  <c r="BS556" i="2"/>
  <c r="BS557" i="2"/>
  <c r="BS558" i="2"/>
  <c r="BS559" i="2"/>
  <c r="BS560" i="2"/>
  <c r="BS561" i="2"/>
  <c r="BS562" i="2"/>
  <c r="BS563" i="2"/>
  <c r="BS564" i="2"/>
  <c r="BS565" i="2"/>
  <c r="BS566" i="2"/>
  <c r="BS567" i="2"/>
  <c r="BS568" i="2"/>
  <c r="BS569" i="2"/>
  <c r="BS570" i="2"/>
  <c r="BS571" i="2"/>
  <c r="BS572" i="2"/>
  <c r="BS573" i="2"/>
  <c r="BS574" i="2"/>
  <c r="BS575" i="2"/>
  <c r="BS576" i="2"/>
  <c r="BS577" i="2"/>
  <c r="BS578" i="2"/>
  <c r="BS579" i="2"/>
  <c r="BS580" i="2"/>
  <c r="BS581" i="2"/>
  <c r="BS582" i="2"/>
  <c r="BS583" i="2"/>
  <c r="BS584" i="2"/>
  <c r="BS585" i="2"/>
  <c r="BS586" i="2"/>
  <c r="BS587" i="2"/>
  <c r="BS588" i="2"/>
  <c r="BS589" i="2"/>
  <c r="BS590" i="2"/>
  <c r="BS591" i="2"/>
  <c r="BS592" i="2"/>
  <c r="BS593" i="2"/>
  <c r="BS594" i="2"/>
  <c r="BS595" i="2"/>
  <c r="BS596" i="2"/>
  <c r="BS597" i="2"/>
  <c r="BS598" i="2"/>
  <c r="BS599" i="2"/>
  <c r="BS600" i="2"/>
  <c r="BS601" i="2"/>
  <c r="BS602" i="2"/>
  <c r="BS603" i="2"/>
  <c r="BS604" i="2"/>
  <c r="BS605" i="2"/>
  <c r="BS606" i="2"/>
  <c r="BS607" i="2"/>
  <c r="BS608" i="2"/>
  <c r="BS609" i="2"/>
  <c r="BS610" i="2"/>
  <c r="BS611" i="2"/>
  <c r="BS612" i="2"/>
  <c r="BS613" i="2"/>
  <c r="BS614" i="2"/>
  <c r="BS615" i="2"/>
  <c r="BS616" i="2"/>
  <c r="BS617" i="2"/>
  <c r="BS618" i="2"/>
  <c r="BS619" i="2"/>
  <c r="BS620" i="2"/>
  <c r="BS621" i="2"/>
  <c r="BS622" i="2"/>
  <c r="BS623" i="2"/>
  <c r="BS624" i="2"/>
  <c r="BS625" i="2"/>
  <c r="BS626" i="2"/>
  <c r="BS627" i="2"/>
  <c r="BS628" i="2"/>
  <c r="BS629" i="2"/>
  <c r="BS630" i="2"/>
  <c r="BS631" i="2"/>
  <c r="BS632" i="2"/>
  <c r="BS633" i="2"/>
  <c r="BS634" i="2"/>
  <c r="BS635" i="2"/>
  <c r="BS636" i="2"/>
  <c r="BS637" i="2"/>
  <c r="BS638" i="2"/>
  <c r="BS639" i="2"/>
  <c r="BS640" i="2"/>
  <c r="BS641" i="2"/>
  <c r="BS642" i="2"/>
  <c r="BS643" i="2"/>
  <c r="BS644" i="2"/>
  <c r="BS645" i="2"/>
  <c r="BS646" i="2"/>
  <c r="BS647" i="2"/>
  <c r="BS648" i="2"/>
  <c r="BS649" i="2"/>
  <c r="BS650" i="2"/>
  <c r="BS651" i="2"/>
  <c r="BS652" i="2"/>
  <c r="BS653" i="2"/>
  <c r="BS654" i="2"/>
  <c r="BS655" i="2"/>
  <c r="BS656" i="2"/>
  <c r="BS657" i="2"/>
  <c r="BS658" i="2"/>
  <c r="BS659" i="2"/>
  <c r="BS660" i="2"/>
  <c r="BS661" i="2"/>
  <c r="BS662" i="2"/>
  <c r="BS663" i="2"/>
  <c r="BS664" i="2"/>
  <c r="BS665" i="2"/>
  <c r="BS666" i="2"/>
  <c r="BS667" i="2"/>
  <c r="BS668" i="2"/>
  <c r="BS669" i="2"/>
  <c r="BS670" i="2"/>
  <c r="BS671" i="2"/>
  <c r="BS672" i="2"/>
  <c r="BS673" i="2"/>
  <c r="BS674" i="2"/>
  <c r="BS675" i="2"/>
  <c r="BS676" i="2"/>
  <c r="BS677" i="2"/>
  <c r="BS678" i="2"/>
  <c r="BS679" i="2"/>
  <c r="BS680" i="2"/>
  <c r="BS681" i="2"/>
  <c r="BS682" i="2"/>
  <c r="BS683" i="2"/>
  <c r="BS684" i="2"/>
  <c r="BS685" i="2"/>
  <c r="BS686" i="2"/>
  <c r="BS687" i="2"/>
  <c r="BS688" i="2"/>
  <c r="BS689" i="2"/>
  <c r="BS690" i="2"/>
  <c r="BS691" i="2"/>
  <c r="BS692" i="2"/>
  <c r="BS693" i="2"/>
  <c r="BS694" i="2"/>
  <c r="BS695" i="2"/>
  <c r="BS696" i="2"/>
  <c r="BS697" i="2"/>
  <c r="BS698" i="2"/>
  <c r="BS699" i="2"/>
  <c r="BS700" i="2"/>
  <c r="BS701" i="2"/>
  <c r="BS702" i="2"/>
  <c r="BS703" i="2"/>
  <c r="BS704" i="2"/>
  <c r="BS705" i="2"/>
  <c r="BS706" i="2"/>
  <c r="BS707" i="2"/>
  <c r="BS708" i="2"/>
  <c r="BS709" i="2"/>
  <c r="BS710" i="2"/>
  <c r="BS711" i="2"/>
  <c r="BS712" i="2"/>
  <c r="BS713" i="2"/>
  <c r="BS714" i="2"/>
  <c r="BS715" i="2"/>
  <c r="BS716" i="2"/>
  <c r="BS717" i="2"/>
  <c r="BS718" i="2"/>
  <c r="BS719" i="2"/>
  <c r="BS720" i="2"/>
  <c r="BS721" i="2"/>
  <c r="BS722" i="2"/>
  <c r="BS723" i="2"/>
  <c r="BS724" i="2"/>
  <c r="BS725" i="2"/>
  <c r="BS726" i="2"/>
  <c r="BS727" i="2"/>
  <c r="BS728" i="2"/>
  <c r="BS729" i="2"/>
  <c r="BS730" i="2"/>
  <c r="BS731" i="2"/>
  <c r="BS732" i="2"/>
  <c r="BS733" i="2"/>
  <c r="BS734" i="2"/>
  <c r="BS735" i="2"/>
  <c r="BS736" i="2"/>
  <c r="BS737" i="2"/>
  <c r="BS738" i="2"/>
  <c r="BS739" i="2"/>
  <c r="BS740" i="2"/>
  <c r="BS741" i="2"/>
  <c r="BS742" i="2"/>
  <c r="BS743" i="2"/>
  <c r="BS744" i="2"/>
  <c r="BS745" i="2"/>
  <c r="BS746" i="2"/>
  <c r="BS747" i="2"/>
  <c r="BS748" i="2"/>
  <c r="BS749" i="2"/>
  <c r="BS750" i="2"/>
  <c r="BS751" i="2"/>
  <c r="BS752" i="2"/>
  <c r="BS753" i="2"/>
  <c r="BS754" i="2"/>
  <c r="BS755" i="2"/>
  <c r="BS756" i="2"/>
  <c r="BS757" i="2"/>
  <c r="BS758" i="2"/>
  <c r="BS759" i="2"/>
  <c r="BS760" i="2"/>
  <c r="BS761" i="2"/>
  <c r="BS762" i="2"/>
  <c r="BS763" i="2"/>
  <c r="BS764" i="2"/>
  <c r="BS765" i="2"/>
  <c r="BS766" i="2"/>
  <c r="BS767" i="2"/>
  <c r="BS768" i="2"/>
  <c r="BS769" i="2"/>
  <c r="BS770" i="2"/>
  <c r="BS771" i="2"/>
  <c r="BS772" i="2"/>
  <c r="BS773" i="2"/>
  <c r="BS774" i="2"/>
  <c r="BS775" i="2"/>
  <c r="BS776" i="2"/>
  <c r="BS777" i="2"/>
  <c r="BS778" i="2"/>
  <c r="BS779" i="2"/>
  <c r="BS780" i="2"/>
  <c r="BS781" i="2"/>
  <c r="BS782" i="2"/>
  <c r="BS783" i="2"/>
  <c r="BS784" i="2"/>
  <c r="BS785" i="2"/>
  <c r="BS786" i="2"/>
  <c r="BS787" i="2"/>
  <c r="BS788" i="2"/>
  <c r="BS789" i="2"/>
  <c r="BS790" i="2"/>
  <c r="BS791" i="2"/>
  <c r="BS792" i="2"/>
  <c r="BS793" i="2"/>
  <c r="BS794" i="2"/>
  <c r="BS795" i="2"/>
  <c r="BS796" i="2"/>
  <c r="BS797" i="2"/>
  <c r="BS798" i="2"/>
  <c r="BS799" i="2"/>
  <c r="BS800" i="2"/>
  <c r="BS801" i="2"/>
  <c r="BS802" i="2"/>
  <c r="BS803" i="2"/>
  <c r="BS804" i="2"/>
  <c r="BS805" i="2"/>
  <c r="BS806" i="2"/>
  <c r="BS807" i="2"/>
  <c r="BS808" i="2"/>
  <c r="BS809" i="2"/>
  <c r="BS810" i="2"/>
  <c r="BS811" i="2"/>
  <c r="BS812" i="2"/>
  <c r="BS813" i="2"/>
  <c r="BS814" i="2"/>
  <c r="BS815" i="2"/>
  <c r="BS816" i="2"/>
  <c r="BS817" i="2"/>
  <c r="BS818" i="2"/>
  <c r="BS819" i="2"/>
  <c r="BS820" i="2"/>
  <c r="BS821" i="2"/>
  <c r="BS822" i="2"/>
  <c r="BS823" i="2"/>
  <c r="BS824" i="2"/>
  <c r="BS825" i="2"/>
  <c r="BS826" i="2"/>
  <c r="BS827" i="2"/>
  <c r="BS828" i="2"/>
  <c r="BS829" i="2"/>
  <c r="BS830" i="2"/>
  <c r="BS831" i="2"/>
  <c r="BS832" i="2"/>
  <c r="BS833" i="2"/>
  <c r="BS834" i="2"/>
  <c r="BS835" i="2"/>
  <c r="BS836" i="2"/>
  <c r="BS837" i="2"/>
  <c r="BS838" i="2"/>
  <c r="BS839" i="2"/>
  <c r="BS840" i="2"/>
  <c r="BS841" i="2"/>
  <c r="BS842" i="2"/>
  <c r="BS843" i="2"/>
  <c r="BS844" i="2"/>
  <c r="BS845" i="2"/>
  <c r="BS846" i="2"/>
  <c r="BS847" i="2"/>
  <c r="BS848" i="2"/>
  <c r="BS849" i="2"/>
  <c r="BS850" i="2"/>
  <c r="BS851" i="2"/>
  <c r="BS852" i="2"/>
  <c r="BS853" i="2"/>
  <c r="BS854" i="2"/>
  <c r="BS855" i="2"/>
  <c r="BS856" i="2"/>
  <c r="BS857" i="2"/>
  <c r="BS858" i="2"/>
  <c r="BS859" i="2"/>
  <c r="BS860" i="2"/>
  <c r="BS861" i="2"/>
  <c r="BS862" i="2"/>
  <c r="BS863" i="2"/>
  <c r="BS864" i="2"/>
  <c r="BS865" i="2"/>
  <c r="BS866" i="2"/>
  <c r="BS867" i="2"/>
  <c r="BS868" i="2"/>
  <c r="BS869" i="2"/>
  <c r="BS870" i="2"/>
  <c r="BS871" i="2"/>
  <c r="BS872" i="2"/>
  <c r="BS873" i="2"/>
  <c r="BS874" i="2"/>
  <c r="BS875" i="2"/>
  <c r="BS876" i="2"/>
  <c r="BS877" i="2"/>
  <c r="BS878" i="2"/>
  <c r="BS879" i="2"/>
  <c r="BS880" i="2"/>
  <c r="BS881" i="2"/>
  <c r="BS882" i="2"/>
  <c r="BS883" i="2"/>
  <c r="BS884" i="2"/>
  <c r="BS885" i="2"/>
  <c r="BS886" i="2"/>
  <c r="BS887" i="2"/>
  <c r="BS888" i="2"/>
  <c r="BS889" i="2"/>
  <c r="BS890" i="2"/>
  <c r="BS891" i="2"/>
  <c r="BS892" i="2"/>
  <c r="BS893" i="2"/>
  <c r="BS894" i="2"/>
  <c r="BS895" i="2"/>
  <c r="BS896" i="2"/>
  <c r="BS897" i="2"/>
  <c r="BS898" i="2"/>
  <c r="BS899" i="2"/>
  <c r="BS900" i="2"/>
  <c r="BS901" i="2"/>
  <c r="BS902" i="2"/>
  <c r="BS903" i="2"/>
  <c r="BS904" i="2"/>
  <c r="BS905" i="2"/>
  <c r="BS906" i="2"/>
  <c r="BS907" i="2"/>
  <c r="BS908" i="2"/>
  <c r="BS909" i="2"/>
  <c r="BS910" i="2"/>
  <c r="BS911" i="2"/>
  <c r="BS912" i="2"/>
  <c r="BS913" i="2"/>
  <c r="BS914" i="2"/>
  <c r="BS915" i="2"/>
  <c r="BS916" i="2"/>
  <c r="BS917" i="2"/>
  <c r="BS918" i="2"/>
  <c r="BS919" i="2"/>
  <c r="BS920" i="2"/>
  <c r="BK171" i="2"/>
  <c r="BK172" i="2"/>
  <c r="BK173" i="2"/>
  <c r="BK174" i="2"/>
  <c r="BK175" i="2"/>
  <c r="BK176" i="2"/>
  <c r="BK177" i="2"/>
  <c r="BK178" i="2"/>
  <c r="BK179" i="2"/>
  <c r="BK180" i="2"/>
  <c r="BK181" i="2"/>
  <c r="BK182" i="2"/>
  <c r="BK183" i="2"/>
  <c r="BK184" i="2"/>
  <c r="BK185" i="2"/>
  <c r="BK186" i="2"/>
  <c r="BK187" i="2"/>
  <c r="BK188" i="2"/>
  <c r="BK189" i="2"/>
  <c r="BK190" i="2"/>
  <c r="BK191" i="2"/>
  <c r="BK192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205" i="2"/>
  <c r="BK206" i="2"/>
  <c r="BK207" i="2"/>
  <c r="BK208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23" i="2"/>
  <c r="BK224" i="2"/>
  <c r="BK225" i="2"/>
  <c r="BK226" i="2"/>
  <c r="BK227" i="2"/>
  <c r="BK228" i="2"/>
  <c r="BK229" i="2"/>
  <c r="BK230" i="2"/>
  <c r="BK231" i="2"/>
  <c r="BK232" i="2"/>
  <c r="BK233" i="2"/>
  <c r="BK234" i="2"/>
  <c r="BK235" i="2"/>
  <c r="BK236" i="2"/>
  <c r="BK237" i="2"/>
  <c r="BK238" i="2"/>
  <c r="BK239" i="2"/>
  <c r="BK240" i="2"/>
  <c r="BK241" i="2"/>
  <c r="BK242" i="2"/>
  <c r="BK243" i="2"/>
  <c r="BK244" i="2"/>
  <c r="BK245" i="2"/>
  <c r="BK246" i="2"/>
  <c r="BK247" i="2"/>
  <c r="BK248" i="2"/>
  <c r="BK249" i="2"/>
  <c r="BK250" i="2"/>
  <c r="BK251" i="2"/>
  <c r="BK252" i="2"/>
  <c r="BK253" i="2"/>
  <c r="BK254" i="2"/>
  <c r="BK255" i="2"/>
  <c r="BK256" i="2"/>
  <c r="BK257" i="2"/>
  <c r="BK258" i="2"/>
  <c r="BK259" i="2"/>
  <c r="BK260" i="2"/>
  <c r="BK261" i="2"/>
  <c r="BK262" i="2"/>
  <c r="BK263" i="2"/>
  <c r="BK264" i="2"/>
  <c r="BK265" i="2"/>
  <c r="BK266" i="2"/>
  <c r="BK267" i="2"/>
  <c r="BK268" i="2"/>
  <c r="BK269" i="2"/>
  <c r="BK270" i="2"/>
  <c r="BK271" i="2"/>
  <c r="BK272" i="2"/>
  <c r="BK273" i="2"/>
  <c r="BK274" i="2"/>
  <c r="BK275" i="2"/>
  <c r="BK276" i="2"/>
  <c r="BK277" i="2"/>
  <c r="BK278" i="2"/>
  <c r="BK279" i="2"/>
  <c r="BK280" i="2"/>
  <c r="BK281" i="2"/>
  <c r="BK282" i="2"/>
  <c r="BK283" i="2"/>
  <c r="BK284" i="2"/>
  <c r="BK285" i="2"/>
  <c r="BK286" i="2"/>
  <c r="BK287" i="2"/>
  <c r="BK288" i="2"/>
  <c r="BK289" i="2"/>
  <c r="BK290" i="2"/>
  <c r="BK291" i="2"/>
  <c r="BK292" i="2"/>
  <c r="BK293" i="2"/>
  <c r="BK294" i="2"/>
  <c r="BK295" i="2"/>
  <c r="BK296" i="2"/>
  <c r="BK297" i="2"/>
  <c r="BK298" i="2"/>
  <c r="BK299" i="2"/>
  <c r="BK300" i="2"/>
  <c r="BK301" i="2"/>
  <c r="BK302" i="2"/>
  <c r="BK303" i="2"/>
  <c r="BK304" i="2"/>
  <c r="BK305" i="2"/>
  <c r="BK306" i="2"/>
  <c r="BK307" i="2"/>
  <c r="BK308" i="2"/>
  <c r="BK309" i="2"/>
  <c r="BK310" i="2"/>
  <c r="BK311" i="2"/>
  <c r="BK312" i="2"/>
  <c r="BK313" i="2"/>
  <c r="BK314" i="2"/>
  <c r="BK315" i="2"/>
  <c r="BK316" i="2"/>
  <c r="BK317" i="2"/>
  <c r="BK318" i="2"/>
  <c r="BK319" i="2"/>
  <c r="BK320" i="2"/>
  <c r="BK321" i="2"/>
  <c r="BK322" i="2"/>
  <c r="BK323" i="2"/>
  <c r="BK324" i="2"/>
  <c r="BK325" i="2"/>
  <c r="BK326" i="2"/>
  <c r="BK327" i="2"/>
  <c r="BK328" i="2"/>
  <c r="BK329" i="2"/>
  <c r="BK330" i="2"/>
  <c r="BK331" i="2"/>
  <c r="BK332" i="2"/>
  <c r="BK333" i="2"/>
  <c r="BK334" i="2"/>
  <c r="BK335" i="2"/>
  <c r="BK336" i="2"/>
  <c r="BK337" i="2"/>
  <c r="BK338" i="2"/>
  <c r="BK339" i="2"/>
  <c r="BK340" i="2"/>
  <c r="BK341" i="2"/>
  <c r="BK342" i="2"/>
  <c r="BK343" i="2"/>
  <c r="BK344" i="2"/>
  <c r="BK345" i="2"/>
  <c r="BK346" i="2"/>
  <c r="BK347" i="2"/>
  <c r="BK348" i="2"/>
  <c r="BK349" i="2"/>
  <c r="BK350" i="2"/>
  <c r="BK351" i="2"/>
  <c r="BK352" i="2"/>
  <c r="BK353" i="2"/>
  <c r="BK354" i="2"/>
  <c r="BK355" i="2"/>
  <c r="BK356" i="2"/>
  <c r="BK357" i="2"/>
  <c r="BK358" i="2"/>
  <c r="BK359" i="2"/>
  <c r="BK360" i="2"/>
  <c r="BK361" i="2"/>
  <c r="BK362" i="2"/>
  <c r="BK363" i="2"/>
  <c r="BK364" i="2"/>
  <c r="BK365" i="2"/>
  <c r="BK366" i="2"/>
  <c r="BK367" i="2"/>
  <c r="BK368" i="2"/>
  <c r="BK369" i="2"/>
  <c r="BK370" i="2"/>
  <c r="BK371" i="2"/>
  <c r="BK372" i="2"/>
  <c r="BK373" i="2"/>
  <c r="BK374" i="2"/>
  <c r="BK375" i="2"/>
  <c r="BK376" i="2"/>
  <c r="BK377" i="2"/>
  <c r="BK378" i="2"/>
  <c r="BK379" i="2"/>
  <c r="BK380" i="2"/>
  <c r="BK381" i="2"/>
  <c r="BK382" i="2"/>
  <c r="BK383" i="2"/>
  <c r="BK384" i="2"/>
  <c r="BK385" i="2"/>
  <c r="BK386" i="2"/>
  <c r="BK387" i="2"/>
  <c r="BK388" i="2"/>
  <c r="BK389" i="2"/>
  <c r="BK390" i="2"/>
  <c r="BK391" i="2"/>
  <c r="BK392" i="2"/>
  <c r="BK393" i="2"/>
  <c r="BK394" i="2"/>
  <c r="BK395" i="2"/>
  <c r="BK396" i="2"/>
  <c r="BK397" i="2"/>
  <c r="BK398" i="2"/>
  <c r="BK399" i="2"/>
  <c r="BK400" i="2"/>
  <c r="BK401" i="2"/>
  <c r="BK402" i="2"/>
  <c r="BK403" i="2"/>
  <c r="BK404" i="2"/>
  <c r="BK405" i="2"/>
  <c r="BK406" i="2"/>
  <c r="BK407" i="2"/>
  <c r="BK408" i="2"/>
  <c r="BK409" i="2"/>
  <c r="BK410" i="2"/>
  <c r="BK411" i="2"/>
  <c r="BK412" i="2"/>
  <c r="BK413" i="2"/>
  <c r="BK414" i="2"/>
  <c r="BK415" i="2"/>
  <c r="BK416" i="2"/>
  <c r="BK417" i="2"/>
  <c r="BK418" i="2"/>
  <c r="BK419" i="2"/>
  <c r="BK420" i="2"/>
  <c r="BK421" i="2"/>
  <c r="BK422" i="2"/>
  <c r="BK423" i="2"/>
  <c r="BK424" i="2"/>
  <c r="BK425" i="2"/>
  <c r="BK426" i="2"/>
  <c r="BK427" i="2"/>
  <c r="BK428" i="2"/>
  <c r="BK429" i="2"/>
  <c r="BK430" i="2"/>
  <c r="BK431" i="2"/>
  <c r="BK432" i="2"/>
  <c r="BK433" i="2"/>
  <c r="BK434" i="2"/>
  <c r="BK435" i="2"/>
  <c r="BK436" i="2"/>
  <c r="BK437" i="2"/>
  <c r="BK438" i="2"/>
  <c r="BK439" i="2"/>
  <c r="BK440" i="2"/>
  <c r="BK441" i="2"/>
  <c r="BK442" i="2"/>
  <c r="BK443" i="2"/>
  <c r="BK444" i="2"/>
  <c r="BK445" i="2"/>
  <c r="BK446" i="2"/>
  <c r="BK447" i="2"/>
  <c r="BK448" i="2"/>
  <c r="BK449" i="2"/>
  <c r="BK450" i="2"/>
  <c r="BK451" i="2"/>
  <c r="BK452" i="2"/>
  <c r="BK453" i="2"/>
  <c r="BK454" i="2"/>
  <c r="BK455" i="2"/>
  <c r="BK456" i="2"/>
  <c r="BK457" i="2"/>
  <c r="BK458" i="2"/>
  <c r="BK459" i="2"/>
  <c r="BK460" i="2"/>
  <c r="BK461" i="2"/>
  <c r="BK462" i="2"/>
  <c r="BK463" i="2"/>
  <c r="BK464" i="2"/>
  <c r="BK465" i="2"/>
  <c r="BK466" i="2"/>
  <c r="BK467" i="2"/>
  <c r="BK468" i="2"/>
  <c r="BK469" i="2"/>
  <c r="BK470" i="2"/>
  <c r="BK471" i="2"/>
  <c r="BK472" i="2"/>
  <c r="BK473" i="2"/>
  <c r="BK474" i="2"/>
  <c r="BK475" i="2"/>
  <c r="BK476" i="2"/>
  <c r="BK477" i="2"/>
  <c r="BK478" i="2"/>
  <c r="BK479" i="2"/>
  <c r="BK480" i="2"/>
  <c r="BK481" i="2"/>
  <c r="BK482" i="2"/>
  <c r="BK483" i="2"/>
  <c r="BK484" i="2"/>
  <c r="BK485" i="2"/>
  <c r="BK486" i="2"/>
  <c r="BK487" i="2"/>
  <c r="BK488" i="2"/>
  <c r="BK489" i="2"/>
  <c r="BK490" i="2"/>
  <c r="BK491" i="2"/>
  <c r="BK492" i="2"/>
  <c r="BK493" i="2"/>
  <c r="BK494" i="2"/>
  <c r="BK495" i="2"/>
  <c r="BK496" i="2"/>
  <c r="BK497" i="2"/>
  <c r="BK498" i="2"/>
  <c r="BK499" i="2"/>
  <c r="BK500" i="2"/>
  <c r="BK501" i="2"/>
  <c r="BK502" i="2"/>
  <c r="BK503" i="2"/>
  <c r="BK504" i="2"/>
  <c r="BK505" i="2"/>
  <c r="BK506" i="2"/>
  <c r="BK507" i="2"/>
  <c r="BK508" i="2"/>
  <c r="BK509" i="2"/>
  <c r="BK510" i="2"/>
  <c r="BK511" i="2"/>
  <c r="BK512" i="2"/>
  <c r="BK513" i="2"/>
  <c r="BK514" i="2"/>
  <c r="BK515" i="2"/>
  <c r="BK516" i="2"/>
  <c r="BK517" i="2"/>
  <c r="BK518" i="2"/>
  <c r="BK519" i="2"/>
  <c r="BK520" i="2"/>
  <c r="BK521" i="2"/>
  <c r="BK522" i="2"/>
  <c r="BK523" i="2"/>
  <c r="BK524" i="2"/>
  <c r="BK525" i="2"/>
  <c r="BK526" i="2"/>
  <c r="BK527" i="2"/>
  <c r="BK528" i="2"/>
  <c r="BK529" i="2"/>
  <c r="BK530" i="2"/>
  <c r="BK531" i="2"/>
  <c r="BK532" i="2"/>
  <c r="BK533" i="2"/>
  <c r="BK534" i="2"/>
  <c r="BK535" i="2"/>
  <c r="BK536" i="2"/>
  <c r="BK537" i="2"/>
  <c r="BK538" i="2"/>
  <c r="BK539" i="2"/>
  <c r="BK540" i="2"/>
  <c r="BK541" i="2"/>
  <c r="BK542" i="2"/>
  <c r="BK543" i="2"/>
  <c r="BK544" i="2"/>
  <c r="BK545" i="2"/>
  <c r="BK546" i="2"/>
  <c r="BK547" i="2"/>
  <c r="BK548" i="2"/>
  <c r="BK549" i="2"/>
  <c r="BK550" i="2"/>
  <c r="BK551" i="2"/>
  <c r="BK552" i="2"/>
  <c r="BK553" i="2"/>
  <c r="BK554" i="2"/>
  <c r="BK555" i="2"/>
  <c r="BK556" i="2"/>
  <c r="BK557" i="2"/>
  <c r="BK558" i="2"/>
  <c r="BK559" i="2"/>
  <c r="BK560" i="2"/>
  <c r="BK561" i="2"/>
  <c r="BK562" i="2"/>
  <c r="BK563" i="2"/>
  <c r="BK564" i="2"/>
  <c r="BK565" i="2"/>
  <c r="BK566" i="2"/>
  <c r="BK567" i="2"/>
  <c r="BK568" i="2"/>
  <c r="BK569" i="2"/>
  <c r="BK570" i="2"/>
  <c r="BK571" i="2"/>
  <c r="BK572" i="2"/>
  <c r="BK573" i="2"/>
  <c r="BK574" i="2"/>
  <c r="BK575" i="2"/>
  <c r="BK576" i="2"/>
  <c r="BK577" i="2"/>
  <c r="BK578" i="2"/>
  <c r="BK579" i="2"/>
  <c r="BK580" i="2"/>
  <c r="BK581" i="2"/>
  <c r="BK582" i="2"/>
  <c r="BK583" i="2"/>
  <c r="BK584" i="2"/>
  <c r="BK585" i="2"/>
  <c r="BK586" i="2"/>
  <c r="BK587" i="2"/>
  <c r="BK588" i="2"/>
  <c r="BK589" i="2"/>
  <c r="BK590" i="2"/>
  <c r="BK591" i="2"/>
  <c r="BK592" i="2"/>
  <c r="BK593" i="2"/>
  <c r="BK594" i="2"/>
  <c r="BK595" i="2"/>
  <c r="BK596" i="2"/>
  <c r="BK597" i="2"/>
  <c r="BK598" i="2"/>
  <c r="BK599" i="2"/>
  <c r="BK600" i="2"/>
  <c r="BK601" i="2"/>
  <c r="BK602" i="2"/>
  <c r="BK603" i="2"/>
  <c r="BK604" i="2"/>
  <c r="BK605" i="2"/>
  <c r="BK606" i="2"/>
  <c r="BK607" i="2"/>
  <c r="BK608" i="2"/>
  <c r="BK609" i="2"/>
  <c r="BK610" i="2"/>
  <c r="BK611" i="2"/>
  <c r="BK612" i="2"/>
  <c r="BK613" i="2"/>
  <c r="BK614" i="2"/>
  <c r="BK615" i="2"/>
  <c r="BK616" i="2"/>
  <c r="BK617" i="2"/>
  <c r="BK618" i="2"/>
  <c r="BK619" i="2"/>
  <c r="BK620" i="2"/>
  <c r="BK621" i="2"/>
  <c r="BK622" i="2"/>
  <c r="BK623" i="2"/>
  <c r="BK624" i="2"/>
  <c r="BK625" i="2"/>
  <c r="BK626" i="2"/>
  <c r="BK627" i="2"/>
  <c r="BK628" i="2"/>
  <c r="BK629" i="2"/>
  <c r="BK630" i="2"/>
  <c r="BK631" i="2"/>
  <c r="BK632" i="2"/>
  <c r="BK633" i="2"/>
  <c r="BK634" i="2"/>
  <c r="BK635" i="2"/>
  <c r="BK636" i="2"/>
  <c r="BK637" i="2"/>
  <c r="BK638" i="2"/>
  <c r="BK639" i="2"/>
  <c r="BK640" i="2"/>
  <c r="BK641" i="2"/>
  <c r="BK642" i="2"/>
  <c r="BK643" i="2"/>
  <c r="BK644" i="2"/>
  <c r="BK645" i="2"/>
  <c r="BK646" i="2"/>
  <c r="BK647" i="2"/>
  <c r="BK648" i="2"/>
  <c r="BK649" i="2"/>
  <c r="BK650" i="2"/>
  <c r="BK651" i="2"/>
  <c r="BK652" i="2"/>
  <c r="BK653" i="2"/>
  <c r="BK654" i="2"/>
  <c r="BK655" i="2"/>
  <c r="BK656" i="2"/>
  <c r="BK657" i="2"/>
  <c r="BK658" i="2"/>
  <c r="BK659" i="2"/>
  <c r="BK660" i="2"/>
  <c r="BK661" i="2"/>
  <c r="BK662" i="2"/>
  <c r="BK663" i="2"/>
  <c r="BK664" i="2"/>
  <c r="BK665" i="2"/>
  <c r="BK666" i="2"/>
  <c r="BK667" i="2"/>
  <c r="BK668" i="2"/>
  <c r="BK669" i="2"/>
  <c r="BK670" i="2"/>
  <c r="BK671" i="2"/>
  <c r="BK672" i="2"/>
  <c r="BK673" i="2"/>
  <c r="BK674" i="2"/>
  <c r="BK675" i="2"/>
  <c r="BK676" i="2"/>
  <c r="BK677" i="2"/>
  <c r="BK678" i="2"/>
  <c r="BK679" i="2"/>
  <c r="BK680" i="2"/>
  <c r="BK681" i="2"/>
  <c r="BK682" i="2"/>
  <c r="BK683" i="2"/>
  <c r="BK684" i="2"/>
  <c r="BK685" i="2"/>
  <c r="BK686" i="2"/>
  <c r="BK687" i="2"/>
  <c r="BK688" i="2"/>
  <c r="BK689" i="2"/>
  <c r="BK690" i="2"/>
  <c r="BK691" i="2"/>
  <c r="BK692" i="2"/>
  <c r="BK693" i="2"/>
  <c r="BK694" i="2"/>
  <c r="BK695" i="2"/>
  <c r="BK696" i="2"/>
  <c r="BK697" i="2"/>
  <c r="BK698" i="2"/>
  <c r="BK699" i="2"/>
  <c r="BK700" i="2"/>
  <c r="BK701" i="2"/>
  <c r="BK702" i="2"/>
  <c r="BK703" i="2"/>
  <c r="BK704" i="2"/>
  <c r="BK705" i="2"/>
  <c r="BK706" i="2"/>
  <c r="BK707" i="2"/>
  <c r="BK708" i="2"/>
  <c r="BK709" i="2"/>
  <c r="BK710" i="2"/>
  <c r="BK711" i="2"/>
  <c r="BK712" i="2"/>
  <c r="BK713" i="2"/>
  <c r="BK714" i="2"/>
  <c r="BK715" i="2"/>
  <c r="BK716" i="2"/>
  <c r="BK717" i="2"/>
  <c r="BK718" i="2"/>
  <c r="BK719" i="2"/>
  <c r="BK720" i="2"/>
  <c r="BK721" i="2"/>
  <c r="BK722" i="2"/>
  <c r="BK723" i="2"/>
  <c r="BK724" i="2"/>
  <c r="BK725" i="2"/>
  <c r="BK726" i="2"/>
  <c r="BK727" i="2"/>
  <c r="BK728" i="2"/>
  <c r="BK729" i="2"/>
  <c r="BK730" i="2"/>
  <c r="BK731" i="2"/>
  <c r="BK732" i="2"/>
  <c r="BK733" i="2"/>
  <c r="BK734" i="2"/>
  <c r="BK735" i="2"/>
  <c r="BK736" i="2"/>
  <c r="BK737" i="2"/>
  <c r="BK738" i="2"/>
  <c r="BK739" i="2"/>
  <c r="BK740" i="2"/>
  <c r="BK741" i="2"/>
  <c r="BK742" i="2"/>
  <c r="BK743" i="2"/>
  <c r="BK744" i="2"/>
  <c r="BK745" i="2"/>
  <c r="BK746" i="2"/>
  <c r="BK747" i="2"/>
  <c r="BK748" i="2"/>
  <c r="BK749" i="2"/>
  <c r="BK750" i="2"/>
  <c r="BK751" i="2"/>
  <c r="BK752" i="2"/>
  <c r="BK753" i="2"/>
  <c r="BK754" i="2"/>
  <c r="BK755" i="2"/>
  <c r="BK756" i="2"/>
  <c r="BK757" i="2"/>
  <c r="BK758" i="2"/>
  <c r="BK759" i="2"/>
  <c r="BK760" i="2"/>
  <c r="BK761" i="2"/>
  <c r="BK762" i="2"/>
  <c r="BK763" i="2"/>
  <c r="BK764" i="2"/>
  <c r="BK765" i="2"/>
  <c r="BK766" i="2"/>
  <c r="BK767" i="2"/>
  <c r="BK768" i="2"/>
  <c r="BK769" i="2"/>
  <c r="BK770" i="2"/>
  <c r="BK771" i="2"/>
  <c r="BK772" i="2"/>
  <c r="BK773" i="2"/>
  <c r="BK774" i="2"/>
  <c r="BK775" i="2"/>
  <c r="BK776" i="2"/>
  <c r="BK777" i="2"/>
  <c r="BK778" i="2"/>
  <c r="BK779" i="2"/>
  <c r="BK780" i="2"/>
  <c r="BK781" i="2"/>
  <c r="BK782" i="2"/>
  <c r="BK783" i="2"/>
  <c r="BK784" i="2"/>
  <c r="BK785" i="2"/>
  <c r="BK786" i="2"/>
  <c r="BK787" i="2"/>
  <c r="BK788" i="2"/>
  <c r="BK789" i="2"/>
  <c r="BK790" i="2"/>
  <c r="BK791" i="2"/>
  <c r="BK792" i="2"/>
  <c r="BK793" i="2"/>
  <c r="BK794" i="2"/>
  <c r="BK795" i="2"/>
  <c r="BK796" i="2"/>
  <c r="BK797" i="2"/>
  <c r="BK798" i="2"/>
  <c r="BK799" i="2"/>
  <c r="BK800" i="2"/>
  <c r="BK801" i="2"/>
  <c r="BK802" i="2"/>
  <c r="BK803" i="2"/>
  <c r="BK804" i="2"/>
  <c r="BK805" i="2"/>
  <c r="BK806" i="2"/>
  <c r="BK807" i="2"/>
  <c r="BK808" i="2"/>
  <c r="BK809" i="2"/>
  <c r="BK810" i="2"/>
  <c r="BK811" i="2"/>
  <c r="BK812" i="2"/>
  <c r="BK813" i="2"/>
  <c r="BK814" i="2"/>
  <c r="BK815" i="2"/>
  <c r="BK816" i="2"/>
  <c r="BK817" i="2"/>
  <c r="BK818" i="2"/>
  <c r="BK819" i="2"/>
  <c r="BK820" i="2"/>
  <c r="BK821" i="2"/>
  <c r="BK822" i="2"/>
  <c r="BK823" i="2"/>
  <c r="BK824" i="2"/>
  <c r="BK825" i="2"/>
  <c r="BK826" i="2"/>
  <c r="BK827" i="2"/>
  <c r="BK828" i="2"/>
  <c r="BK829" i="2"/>
  <c r="BK830" i="2"/>
  <c r="BK831" i="2"/>
  <c r="BK832" i="2"/>
  <c r="BK833" i="2"/>
  <c r="BK834" i="2"/>
  <c r="BK835" i="2"/>
  <c r="BK836" i="2"/>
  <c r="BK837" i="2"/>
  <c r="BK838" i="2"/>
  <c r="BK839" i="2"/>
  <c r="BK840" i="2"/>
  <c r="BK841" i="2"/>
  <c r="BK842" i="2"/>
  <c r="BK843" i="2"/>
  <c r="BK844" i="2"/>
  <c r="BK845" i="2"/>
  <c r="BK846" i="2"/>
  <c r="BK847" i="2"/>
  <c r="BK848" i="2"/>
  <c r="BK849" i="2"/>
  <c r="BK850" i="2"/>
  <c r="BK851" i="2"/>
  <c r="BK852" i="2"/>
  <c r="BK853" i="2"/>
  <c r="BK854" i="2"/>
  <c r="BK855" i="2"/>
  <c r="BK856" i="2"/>
  <c r="BK857" i="2"/>
  <c r="BK858" i="2"/>
  <c r="BK859" i="2"/>
  <c r="BK860" i="2"/>
  <c r="BK861" i="2"/>
  <c r="BK862" i="2"/>
  <c r="BK863" i="2"/>
  <c r="BK864" i="2"/>
  <c r="BK865" i="2"/>
  <c r="BK866" i="2"/>
  <c r="BK867" i="2"/>
  <c r="BK868" i="2"/>
  <c r="BK869" i="2"/>
  <c r="BK870" i="2"/>
  <c r="BK871" i="2"/>
  <c r="BK872" i="2"/>
  <c r="BK873" i="2"/>
  <c r="BK874" i="2"/>
  <c r="BK875" i="2"/>
  <c r="BK876" i="2"/>
  <c r="BK877" i="2"/>
  <c r="BK878" i="2"/>
  <c r="BK879" i="2"/>
  <c r="BK880" i="2"/>
  <c r="BK881" i="2"/>
  <c r="BK882" i="2"/>
  <c r="BK883" i="2"/>
  <c r="BK884" i="2"/>
  <c r="BK885" i="2"/>
  <c r="BK886" i="2"/>
  <c r="BK887" i="2"/>
  <c r="BK888" i="2"/>
  <c r="BK889" i="2"/>
  <c r="BK890" i="2"/>
  <c r="BK891" i="2"/>
  <c r="BK892" i="2"/>
  <c r="BK893" i="2"/>
  <c r="BK894" i="2"/>
  <c r="BK895" i="2"/>
  <c r="BK896" i="2"/>
  <c r="BK897" i="2"/>
  <c r="BK898" i="2"/>
  <c r="BK899" i="2"/>
  <c r="BK900" i="2"/>
  <c r="BK901" i="2"/>
  <c r="BK902" i="2"/>
  <c r="BK903" i="2"/>
  <c r="BK904" i="2"/>
  <c r="BK905" i="2"/>
  <c r="BL171" i="2"/>
  <c r="BL172" i="2"/>
  <c r="BL173" i="2"/>
  <c r="BL174" i="2"/>
  <c r="BL175" i="2"/>
  <c r="BL176" i="2"/>
  <c r="BL177" i="2"/>
  <c r="BL178" i="2"/>
  <c r="BL179" i="2"/>
  <c r="BL180" i="2"/>
  <c r="BL181" i="2"/>
  <c r="BL182" i="2"/>
  <c r="BL183" i="2"/>
  <c r="BL184" i="2"/>
  <c r="BL185" i="2"/>
  <c r="BL186" i="2"/>
  <c r="BL187" i="2"/>
  <c r="BL188" i="2"/>
  <c r="BL189" i="2"/>
  <c r="BL190" i="2"/>
  <c r="BL191" i="2"/>
  <c r="BL192" i="2"/>
  <c r="BL193" i="2"/>
  <c r="BL194" i="2"/>
  <c r="BL195" i="2"/>
  <c r="BL196" i="2"/>
  <c r="BL197" i="2"/>
  <c r="BL198" i="2"/>
  <c r="BL199" i="2"/>
  <c r="BL200" i="2"/>
  <c r="BL201" i="2"/>
  <c r="BL202" i="2"/>
  <c r="BL203" i="2"/>
  <c r="BL204" i="2"/>
  <c r="BL205" i="2"/>
  <c r="BL206" i="2"/>
  <c r="BL207" i="2"/>
  <c r="BL208" i="2"/>
  <c r="BL209" i="2"/>
  <c r="BL210" i="2"/>
  <c r="BL211" i="2"/>
  <c r="BL212" i="2"/>
  <c r="BL213" i="2"/>
  <c r="BL214" i="2"/>
  <c r="BL215" i="2"/>
  <c r="BL216" i="2"/>
  <c r="BL217" i="2"/>
  <c r="BL218" i="2"/>
  <c r="BL219" i="2"/>
  <c r="BL220" i="2"/>
  <c r="BL221" i="2"/>
  <c r="BL222" i="2"/>
  <c r="BL223" i="2"/>
  <c r="BL224" i="2"/>
  <c r="BL225" i="2"/>
  <c r="BL226" i="2"/>
  <c r="BL227" i="2"/>
  <c r="BL228" i="2"/>
  <c r="BL229" i="2"/>
  <c r="BL230" i="2"/>
  <c r="BL231" i="2"/>
  <c r="BL232" i="2"/>
  <c r="BL233" i="2"/>
  <c r="BL234" i="2"/>
  <c r="BL235" i="2"/>
  <c r="BL236" i="2"/>
  <c r="BL237" i="2"/>
  <c r="BL238" i="2"/>
  <c r="BL239" i="2"/>
  <c r="BL240" i="2"/>
  <c r="BL241" i="2"/>
  <c r="BL242" i="2"/>
  <c r="BL243" i="2"/>
  <c r="BL244" i="2"/>
  <c r="BL245" i="2"/>
  <c r="BL246" i="2"/>
  <c r="BL247" i="2"/>
  <c r="BL248" i="2"/>
  <c r="BL249" i="2"/>
  <c r="BL250" i="2"/>
  <c r="BL251" i="2"/>
  <c r="BL252" i="2"/>
  <c r="BL253" i="2"/>
  <c r="BL254" i="2"/>
  <c r="BL255" i="2"/>
  <c r="BL256" i="2"/>
  <c r="BL257" i="2"/>
  <c r="BL258" i="2"/>
  <c r="BL259" i="2"/>
  <c r="BL260" i="2"/>
  <c r="BL261" i="2"/>
  <c r="BL262" i="2"/>
  <c r="BL263" i="2"/>
  <c r="BL264" i="2"/>
  <c r="BL265" i="2"/>
  <c r="BL266" i="2"/>
  <c r="BL267" i="2"/>
  <c r="BL268" i="2"/>
  <c r="BL269" i="2"/>
  <c r="BL270" i="2"/>
  <c r="BL271" i="2"/>
  <c r="BL272" i="2"/>
  <c r="BL273" i="2"/>
  <c r="BL274" i="2"/>
  <c r="BL275" i="2"/>
  <c r="BL276" i="2"/>
  <c r="BL277" i="2"/>
  <c r="BL278" i="2"/>
  <c r="BL279" i="2"/>
  <c r="BL280" i="2"/>
  <c r="BL281" i="2"/>
  <c r="BL282" i="2"/>
  <c r="BL283" i="2"/>
  <c r="BL284" i="2"/>
  <c r="BL285" i="2"/>
  <c r="BL286" i="2"/>
  <c r="BL287" i="2"/>
  <c r="BL288" i="2"/>
  <c r="BL289" i="2"/>
  <c r="BL290" i="2"/>
  <c r="BL291" i="2"/>
  <c r="BL292" i="2"/>
  <c r="BL293" i="2"/>
  <c r="BL294" i="2"/>
  <c r="BL295" i="2"/>
  <c r="BL296" i="2"/>
  <c r="BL297" i="2"/>
  <c r="BL298" i="2"/>
  <c r="BL299" i="2"/>
  <c r="BL300" i="2"/>
  <c r="BL301" i="2"/>
  <c r="BL302" i="2"/>
  <c r="BL303" i="2"/>
  <c r="BL304" i="2"/>
  <c r="BL305" i="2"/>
  <c r="BL306" i="2"/>
  <c r="BL307" i="2"/>
  <c r="BL308" i="2"/>
  <c r="BL309" i="2"/>
  <c r="BL310" i="2"/>
  <c r="BL311" i="2"/>
  <c r="BL312" i="2"/>
  <c r="BL313" i="2"/>
  <c r="BL314" i="2"/>
  <c r="BL315" i="2"/>
  <c r="BL316" i="2"/>
  <c r="BL317" i="2"/>
  <c r="BL318" i="2"/>
  <c r="BL319" i="2"/>
  <c r="BL320" i="2"/>
  <c r="BL321" i="2"/>
  <c r="BL322" i="2"/>
  <c r="BL323" i="2"/>
  <c r="BL324" i="2"/>
  <c r="BL325" i="2"/>
  <c r="BL326" i="2"/>
  <c r="BL327" i="2"/>
  <c r="BL328" i="2"/>
  <c r="BL329" i="2"/>
  <c r="BL330" i="2"/>
  <c r="BL331" i="2"/>
  <c r="BL332" i="2"/>
  <c r="BL333" i="2"/>
  <c r="BL334" i="2"/>
  <c r="BL335" i="2"/>
  <c r="BL336" i="2"/>
  <c r="BL337" i="2"/>
  <c r="BL338" i="2"/>
  <c r="BL339" i="2"/>
  <c r="BL340" i="2"/>
  <c r="BL341" i="2"/>
  <c r="BL342" i="2"/>
  <c r="BL343" i="2"/>
  <c r="BL344" i="2"/>
  <c r="BL345" i="2"/>
  <c r="BL346" i="2"/>
  <c r="BL347" i="2"/>
  <c r="BL348" i="2"/>
  <c r="BL349" i="2"/>
  <c r="BL350" i="2"/>
  <c r="BL351" i="2"/>
  <c r="BL352" i="2"/>
  <c r="BL353" i="2"/>
  <c r="BL354" i="2"/>
  <c r="BL355" i="2"/>
  <c r="BL356" i="2"/>
  <c r="BL357" i="2"/>
  <c r="BL358" i="2"/>
  <c r="BL359" i="2"/>
  <c r="BL360" i="2"/>
  <c r="BL361" i="2"/>
  <c r="BL362" i="2"/>
  <c r="BL363" i="2"/>
  <c r="BL364" i="2"/>
  <c r="BL365" i="2"/>
  <c r="BL366" i="2"/>
  <c r="BL367" i="2"/>
  <c r="BL368" i="2"/>
  <c r="BL369" i="2"/>
  <c r="BL370" i="2"/>
  <c r="BL371" i="2"/>
  <c r="BL372" i="2"/>
  <c r="BL373" i="2"/>
  <c r="BL374" i="2"/>
  <c r="BL375" i="2"/>
  <c r="BL376" i="2"/>
  <c r="BL377" i="2"/>
  <c r="BL378" i="2"/>
  <c r="BL379" i="2"/>
  <c r="BL380" i="2"/>
  <c r="BL381" i="2"/>
  <c r="BL382" i="2"/>
  <c r="BL383" i="2"/>
  <c r="BL384" i="2"/>
  <c r="BL385" i="2"/>
  <c r="BL386" i="2"/>
  <c r="BL387" i="2"/>
  <c r="BL388" i="2"/>
  <c r="BL389" i="2"/>
  <c r="BL390" i="2"/>
  <c r="BL391" i="2"/>
  <c r="BL392" i="2"/>
  <c r="BL393" i="2"/>
  <c r="BL394" i="2"/>
  <c r="BL395" i="2"/>
  <c r="BL396" i="2"/>
  <c r="BL397" i="2"/>
  <c r="BL398" i="2"/>
  <c r="BL399" i="2"/>
  <c r="BL400" i="2"/>
  <c r="BL401" i="2"/>
  <c r="BL402" i="2"/>
  <c r="BL403" i="2"/>
  <c r="BL404" i="2"/>
  <c r="BL405" i="2"/>
  <c r="BL406" i="2"/>
  <c r="BL407" i="2"/>
  <c r="BL408" i="2"/>
  <c r="BL409" i="2"/>
  <c r="BL410" i="2"/>
  <c r="BL411" i="2"/>
  <c r="BL412" i="2"/>
  <c r="BL413" i="2"/>
  <c r="BL414" i="2"/>
  <c r="BL415" i="2"/>
  <c r="BL416" i="2"/>
  <c r="BL417" i="2"/>
  <c r="BL418" i="2"/>
  <c r="BL419" i="2"/>
  <c r="BL420" i="2"/>
  <c r="BL421" i="2"/>
  <c r="BL422" i="2"/>
  <c r="BL423" i="2"/>
  <c r="BL424" i="2"/>
  <c r="BL425" i="2"/>
  <c r="BL426" i="2"/>
  <c r="BL427" i="2"/>
  <c r="BL428" i="2"/>
  <c r="BL429" i="2"/>
  <c r="BL430" i="2"/>
  <c r="BL431" i="2"/>
  <c r="BL432" i="2"/>
  <c r="BL433" i="2"/>
  <c r="BL434" i="2"/>
  <c r="BL435" i="2"/>
  <c r="BL436" i="2"/>
  <c r="BL437" i="2"/>
  <c r="BL438" i="2"/>
  <c r="BL439" i="2"/>
  <c r="BL440" i="2"/>
  <c r="BL441" i="2"/>
  <c r="BL442" i="2"/>
  <c r="BL443" i="2"/>
  <c r="BL444" i="2"/>
  <c r="BL445" i="2"/>
  <c r="BL446" i="2"/>
  <c r="BL447" i="2"/>
  <c r="BL448" i="2"/>
  <c r="BL449" i="2"/>
  <c r="BL450" i="2"/>
  <c r="BL451" i="2"/>
  <c r="BL452" i="2"/>
  <c r="BL453" i="2"/>
  <c r="BL454" i="2"/>
  <c r="BL455" i="2"/>
  <c r="BL456" i="2"/>
  <c r="BL457" i="2"/>
  <c r="BL458" i="2"/>
  <c r="BL459" i="2"/>
  <c r="BL460" i="2"/>
  <c r="BL461" i="2"/>
  <c r="BL462" i="2"/>
  <c r="BL463" i="2"/>
  <c r="BL464" i="2"/>
  <c r="BL465" i="2"/>
  <c r="BL466" i="2"/>
  <c r="BL467" i="2"/>
  <c r="BL468" i="2"/>
  <c r="BL469" i="2"/>
  <c r="BL470" i="2"/>
  <c r="BL471" i="2"/>
  <c r="BL472" i="2"/>
  <c r="BL473" i="2"/>
  <c r="BL474" i="2"/>
  <c r="BL475" i="2"/>
  <c r="BL476" i="2"/>
  <c r="BL477" i="2"/>
  <c r="BL478" i="2"/>
  <c r="BL479" i="2"/>
  <c r="BL480" i="2"/>
  <c r="BL481" i="2"/>
  <c r="BL482" i="2"/>
  <c r="BL483" i="2"/>
  <c r="BL484" i="2"/>
  <c r="BL485" i="2"/>
  <c r="BL486" i="2"/>
  <c r="BL487" i="2"/>
  <c r="BL488" i="2"/>
  <c r="BL489" i="2"/>
  <c r="BL490" i="2"/>
  <c r="BL491" i="2"/>
  <c r="BL492" i="2"/>
  <c r="BL493" i="2"/>
  <c r="BL494" i="2"/>
  <c r="BL495" i="2"/>
  <c r="BL496" i="2"/>
  <c r="BL497" i="2"/>
  <c r="BL498" i="2"/>
  <c r="BL499" i="2"/>
  <c r="BL500" i="2"/>
  <c r="BL501" i="2"/>
  <c r="BL502" i="2"/>
  <c r="BL503" i="2"/>
  <c r="BL504" i="2"/>
  <c r="BL505" i="2"/>
  <c r="BL506" i="2"/>
  <c r="BL507" i="2"/>
  <c r="BL508" i="2"/>
  <c r="BL509" i="2"/>
  <c r="BL510" i="2"/>
  <c r="BL511" i="2"/>
  <c r="BL512" i="2"/>
  <c r="BL513" i="2"/>
  <c r="BL514" i="2"/>
  <c r="BL515" i="2"/>
  <c r="BL516" i="2"/>
  <c r="BL517" i="2"/>
  <c r="BL518" i="2"/>
  <c r="BL519" i="2"/>
  <c r="BL520" i="2"/>
  <c r="BL521" i="2"/>
  <c r="BL522" i="2"/>
  <c r="BL523" i="2"/>
  <c r="BL524" i="2"/>
  <c r="BL525" i="2"/>
  <c r="BL526" i="2"/>
  <c r="BL527" i="2"/>
  <c r="BL528" i="2"/>
  <c r="BL529" i="2"/>
  <c r="BL530" i="2"/>
  <c r="BL531" i="2"/>
  <c r="BL532" i="2"/>
  <c r="BL533" i="2"/>
  <c r="BL534" i="2"/>
  <c r="BL535" i="2"/>
  <c r="BL536" i="2"/>
  <c r="BL537" i="2"/>
  <c r="BL538" i="2"/>
  <c r="BL539" i="2"/>
  <c r="BL540" i="2"/>
  <c r="BL541" i="2"/>
  <c r="BL542" i="2"/>
  <c r="BL543" i="2"/>
  <c r="BL544" i="2"/>
  <c r="BL545" i="2"/>
  <c r="BL546" i="2"/>
  <c r="BL547" i="2"/>
  <c r="BL548" i="2"/>
  <c r="BL549" i="2"/>
  <c r="BL550" i="2"/>
  <c r="BL551" i="2"/>
  <c r="BL552" i="2"/>
  <c r="BL553" i="2"/>
  <c r="BL554" i="2"/>
  <c r="BL555" i="2"/>
  <c r="BL556" i="2"/>
  <c r="BL557" i="2"/>
  <c r="BL558" i="2"/>
  <c r="BL559" i="2"/>
  <c r="BL560" i="2"/>
  <c r="BL561" i="2"/>
  <c r="BL562" i="2"/>
  <c r="BL563" i="2"/>
  <c r="BL564" i="2"/>
  <c r="BL565" i="2"/>
  <c r="BL566" i="2"/>
  <c r="BL567" i="2"/>
  <c r="BL568" i="2"/>
  <c r="BL569" i="2"/>
  <c r="BL570" i="2"/>
  <c r="BL571" i="2"/>
  <c r="BL572" i="2"/>
  <c r="BL573" i="2"/>
  <c r="BL574" i="2"/>
  <c r="BL575" i="2"/>
  <c r="BL576" i="2"/>
  <c r="BL577" i="2"/>
  <c r="BL578" i="2"/>
  <c r="BL579" i="2"/>
  <c r="BL580" i="2"/>
  <c r="BL581" i="2"/>
  <c r="BL582" i="2"/>
  <c r="BL583" i="2"/>
  <c r="BL584" i="2"/>
  <c r="BL585" i="2"/>
  <c r="BL586" i="2"/>
  <c r="BL587" i="2"/>
  <c r="BL588" i="2"/>
  <c r="BL589" i="2"/>
  <c r="BL590" i="2"/>
  <c r="BL591" i="2"/>
  <c r="BL592" i="2"/>
  <c r="BL593" i="2"/>
  <c r="BL594" i="2"/>
  <c r="BL595" i="2"/>
  <c r="BL596" i="2"/>
  <c r="BL597" i="2"/>
  <c r="BL598" i="2"/>
  <c r="BL599" i="2"/>
  <c r="BL600" i="2"/>
  <c r="BL601" i="2"/>
  <c r="BL602" i="2"/>
  <c r="BL603" i="2"/>
  <c r="BL604" i="2"/>
  <c r="BL605" i="2"/>
  <c r="BL606" i="2"/>
  <c r="BL607" i="2"/>
  <c r="BL608" i="2"/>
  <c r="BL609" i="2"/>
  <c r="BL610" i="2"/>
  <c r="BL611" i="2"/>
  <c r="BL612" i="2"/>
  <c r="BL613" i="2"/>
  <c r="BL614" i="2"/>
  <c r="BL615" i="2"/>
  <c r="BL616" i="2"/>
  <c r="BL617" i="2"/>
  <c r="BL618" i="2"/>
  <c r="BL619" i="2"/>
  <c r="BL620" i="2"/>
  <c r="BL621" i="2"/>
  <c r="BL622" i="2"/>
  <c r="BL623" i="2"/>
  <c r="BL624" i="2"/>
  <c r="BL625" i="2"/>
  <c r="BL626" i="2"/>
  <c r="BL627" i="2"/>
  <c r="BL628" i="2"/>
  <c r="BL629" i="2"/>
  <c r="BL630" i="2"/>
  <c r="BL631" i="2"/>
  <c r="BL632" i="2"/>
  <c r="BL633" i="2"/>
  <c r="BL634" i="2"/>
  <c r="BL635" i="2"/>
  <c r="BL636" i="2"/>
  <c r="BL637" i="2"/>
  <c r="BL638" i="2"/>
  <c r="BL639" i="2"/>
  <c r="BL640" i="2"/>
  <c r="BL641" i="2"/>
  <c r="BL642" i="2"/>
  <c r="BL643" i="2"/>
  <c r="BL644" i="2"/>
  <c r="BL645" i="2"/>
  <c r="BL646" i="2"/>
  <c r="BL647" i="2"/>
  <c r="BL648" i="2"/>
  <c r="BL649" i="2"/>
  <c r="BL650" i="2"/>
  <c r="BL651" i="2"/>
  <c r="BL652" i="2"/>
  <c r="BL653" i="2"/>
  <c r="BL654" i="2"/>
  <c r="BL655" i="2"/>
  <c r="BL656" i="2"/>
  <c r="BL657" i="2"/>
  <c r="BL658" i="2"/>
  <c r="BL659" i="2"/>
  <c r="BL660" i="2"/>
  <c r="BL661" i="2"/>
  <c r="BL662" i="2"/>
  <c r="BL663" i="2"/>
  <c r="BL664" i="2"/>
  <c r="BL665" i="2"/>
  <c r="BL666" i="2"/>
  <c r="BL667" i="2"/>
  <c r="BL668" i="2"/>
  <c r="BL669" i="2"/>
  <c r="BL670" i="2"/>
  <c r="BL671" i="2"/>
  <c r="BL672" i="2"/>
  <c r="BL673" i="2"/>
  <c r="BL674" i="2"/>
  <c r="BL675" i="2"/>
  <c r="BL676" i="2"/>
  <c r="BL677" i="2"/>
  <c r="BL678" i="2"/>
  <c r="BL679" i="2"/>
  <c r="BL680" i="2"/>
  <c r="BL681" i="2"/>
  <c r="BL682" i="2"/>
  <c r="BL683" i="2"/>
  <c r="BL684" i="2"/>
  <c r="BL685" i="2"/>
  <c r="BL686" i="2"/>
  <c r="BL687" i="2"/>
  <c r="BL688" i="2"/>
  <c r="BL689" i="2"/>
  <c r="BL690" i="2"/>
  <c r="BL691" i="2"/>
  <c r="BL692" i="2"/>
  <c r="BL693" i="2"/>
  <c r="BL694" i="2"/>
  <c r="BL695" i="2"/>
  <c r="BL696" i="2"/>
  <c r="BL697" i="2"/>
  <c r="BL698" i="2"/>
  <c r="BL699" i="2"/>
  <c r="BL700" i="2"/>
  <c r="BL701" i="2"/>
  <c r="BL702" i="2"/>
  <c r="BL703" i="2"/>
  <c r="BL704" i="2"/>
  <c r="BL705" i="2"/>
  <c r="BL706" i="2"/>
  <c r="BL707" i="2"/>
  <c r="BL708" i="2"/>
  <c r="BL709" i="2"/>
  <c r="BL710" i="2"/>
  <c r="BL711" i="2"/>
  <c r="BL712" i="2"/>
  <c r="BL713" i="2"/>
  <c r="BL714" i="2"/>
  <c r="BL715" i="2"/>
  <c r="BL716" i="2"/>
  <c r="BL717" i="2"/>
  <c r="BL718" i="2"/>
  <c r="BL719" i="2"/>
  <c r="BL720" i="2"/>
  <c r="BL721" i="2"/>
  <c r="BL722" i="2"/>
  <c r="BL723" i="2"/>
  <c r="BL724" i="2"/>
  <c r="BL725" i="2"/>
  <c r="BL726" i="2"/>
  <c r="BL727" i="2"/>
  <c r="BL728" i="2"/>
  <c r="BL729" i="2"/>
  <c r="BL730" i="2"/>
  <c r="BL731" i="2"/>
  <c r="BL732" i="2"/>
  <c r="BL733" i="2"/>
  <c r="BL734" i="2"/>
  <c r="BL735" i="2"/>
  <c r="BL736" i="2"/>
  <c r="BL737" i="2"/>
  <c r="BL738" i="2"/>
  <c r="BL739" i="2"/>
  <c r="BL740" i="2"/>
  <c r="BL741" i="2"/>
  <c r="BL742" i="2"/>
  <c r="BL743" i="2"/>
  <c r="BL744" i="2"/>
  <c r="BL745" i="2"/>
  <c r="BL746" i="2"/>
  <c r="BL747" i="2"/>
  <c r="BL748" i="2"/>
  <c r="BL749" i="2"/>
  <c r="BL750" i="2"/>
  <c r="BL751" i="2"/>
  <c r="BL752" i="2"/>
  <c r="BL753" i="2"/>
  <c r="BL754" i="2"/>
  <c r="BL755" i="2"/>
  <c r="BL756" i="2"/>
  <c r="BL757" i="2"/>
  <c r="BL758" i="2"/>
  <c r="BL759" i="2"/>
  <c r="BL760" i="2"/>
  <c r="BL761" i="2"/>
  <c r="BL762" i="2"/>
  <c r="BL763" i="2"/>
  <c r="BL764" i="2"/>
  <c r="BL765" i="2"/>
  <c r="BL766" i="2"/>
  <c r="BL767" i="2"/>
  <c r="BL768" i="2"/>
  <c r="BL769" i="2"/>
  <c r="BL770" i="2"/>
  <c r="BL771" i="2"/>
  <c r="BL772" i="2"/>
  <c r="BL773" i="2"/>
  <c r="BL774" i="2"/>
  <c r="BL775" i="2"/>
  <c r="BL776" i="2"/>
  <c r="BL777" i="2"/>
  <c r="BL778" i="2"/>
  <c r="BL779" i="2"/>
  <c r="BL780" i="2"/>
  <c r="BL781" i="2"/>
  <c r="BL782" i="2"/>
  <c r="BL783" i="2"/>
  <c r="BL784" i="2"/>
  <c r="BL785" i="2"/>
  <c r="BL786" i="2"/>
  <c r="BL787" i="2"/>
  <c r="BL788" i="2"/>
  <c r="BL789" i="2"/>
  <c r="BL790" i="2"/>
  <c r="BL791" i="2"/>
  <c r="BL792" i="2"/>
  <c r="BL793" i="2"/>
  <c r="BL794" i="2"/>
  <c r="BL795" i="2"/>
  <c r="BL796" i="2"/>
  <c r="BL797" i="2"/>
  <c r="BL798" i="2"/>
  <c r="BL799" i="2"/>
  <c r="BL800" i="2"/>
  <c r="BL801" i="2"/>
  <c r="BL802" i="2"/>
  <c r="BL803" i="2"/>
  <c r="BL804" i="2"/>
  <c r="BL805" i="2"/>
  <c r="BL806" i="2"/>
  <c r="BL807" i="2"/>
  <c r="BL808" i="2"/>
  <c r="BL809" i="2"/>
  <c r="BL810" i="2"/>
  <c r="BL811" i="2"/>
  <c r="BL812" i="2"/>
  <c r="BL813" i="2"/>
  <c r="BL814" i="2"/>
  <c r="BL815" i="2"/>
  <c r="BL816" i="2"/>
  <c r="BL817" i="2"/>
  <c r="BL818" i="2"/>
  <c r="BL819" i="2"/>
  <c r="BL820" i="2"/>
  <c r="BL821" i="2"/>
  <c r="BL822" i="2"/>
  <c r="BL823" i="2"/>
  <c r="BL824" i="2"/>
  <c r="BL825" i="2"/>
  <c r="BL826" i="2"/>
  <c r="BL827" i="2"/>
  <c r="BL828" i="2"/>
  <c r="BL829" i="2"/>
  <c r="BL830" i="2"/>
  <c r="BL831" i="2"/>
  <c r="BL832" i="2"/>
  <c r="BL833" i="2"/>
  <c r="BL834" i="2"/>
  <c r="BL835" i="2"/>
  <c r="BL836" i="2"/>
  <c r="BL837" i="2"/>
  <c r="BL838" i="2"/>
  <c r="BL839" i="2"/>
  <c r="BL840" i="2"/>
  <c r="BL841" i="2"/>
  <c r="BL842" i="2"/>
  <c r="BL843" i="2"/>
  <c r="BL844" i="2"/>
  <c r="BL845" i="2"/>
  <c r="BL846" i="2"/>
  <c r="BL847" i="2"/>
  <c r="BL848" i="2"/>
  <c r="BL849" i="2"/>
  <c r="BL850" i="2"/>
  <c r="BL851" i="2"/>
  <c r="BL852" i="2"/>
  <c r="BL853" i="2"/>
  <c r="BL854" i="2"/>
  <c r="BL855" i="2"/>
  <c r="BL856" i="2"/>
  <c r="BL857" i="2"/>
  <c r="BL858" i="2"/>
  <c r="BL859" i="2"/>
  <c r="BL860" i="2"/>
  <c r="BL861" i="2"/>
  <c r="BL862" i="2"/>
  <c r="BL863" i="2"/>
  <c r="BL864" i="2"/>
  <c r="BL865" i="2"/>
  <c r="BL866" i="2"/>
  <c r="BL867" i="2"/>
  <c r="BL868" i="2"/>
  <c r="BL869" i="2"/>
  <c r="BL870" i="2"/>
  <c r="BL871" i="2"/>
  <c r="BL872" i="2"/>
  <c r="BL873" i="2"/>
  <c r="BL874" i="2"/>
  <c r="BL875" i="2"/>
  <c r="BL876" i="2"/>
  <c r="BL877" i="2"/>
  <c r="BL878" i="2"/>
  <c r="BL879" i="2"/>
  <c r="BL880" i="2"/>
  <c r="BL881" i="2"/>
  <c r="BL882" i="2"/>
  <c r="BL883" i="2"/>
  <c r="BL884" i="2"/>
  <c r="BL885" i="2"/>
  <c r="BL886" i="2"/>
  <c r="BL887" i="2"/>
  <c r="BL888" i="2"/>
  <c r="BL889" i="2"/>
  <c r="BL890" i="2"/>
  <c r="BL891" i="2"/>
  <c r="BL892" i="2"/>
  <c r="BL893" i="2"/>
  <c r="BL894" i="2"/>
  <c r="BL895" i="2"/>
  <c r="BL896" i="2"/>
  <c r="BL897" i="2"/>
  <c r="BL898" i="2"/>
  <c r="BL899" i="2"/>
  <c r="BL900" i="2"/>
  <c r="BL901" i="2"/>
  <c r="BL902" i="2"/>
  <c r="BL903" i="2"/>
  <c r="BL904" i="2"/>
  <c r="BL905" i="2"/>
  <c r="BM171" i="2"/>
  <c r="BM172" i="2"/>
  <c r="BM173" i="2"/>
  <c r="BM174" i="2"/>
  <c r="BM175" i="2"/>
  <c r="BM176" i="2"/>
  <c r="BM177" i="2"/>
  <c r="BM178" i="2"/>
  <c r="BM179" i="2"/>
  <c r="BM180" i="2"/>
  <c r="BM181" i="2"/>
  <c r="BM182" i="2"/>
  <c r="BM183" i="2"/>
  <c r="BM184" i="2"/>
  <c r="BM185" i="2"/>
  <c r="BM186" i="2"/>
  <c r="BM187" i="2"/>
  <c r="BM188" i="2"/>
  <c r="BM189" i="2"/>
  <c r="BM190" i="2"/>
  <c r="BM191" i="2"/>
  <c r="BM192" i="2"/>
  <c r="BM193" i="2"/>
  <c r="BM194" i="2"/>
  <c r="BM195" i="2"/>
  <c r="BM196" i="2"/>
  <c r="BM197" i="2"/>
  <c r="BM198" i="2"/>
  <c r="BM199" i="2"/>
  <c r="BM200" i="2"/>
  <c r="BM201" i="2"/>
  <c r="BM202" i="2"/>
  <c r="BM203" i="2"/>
  <c r="BM204" i="2"/>
  <c r="BM205" i="2"/>
  <c r="BM206" i="2"/>
  <c r="BM207" i="2"/>
  <c r="BM208" i="2"/>
  <c r="BM209" i="2"/>
  <c r="BM210" i="2"/>
  <c r="BM211" i="2"/>
  <c r="BM212" i="2"/>
  <c r="BM213" i="2"/>
  <c r="BM214" i="2"/>
  <c r="BM215" i="2"/>
  <c r="BM216" i="2"/>
  <c r="BM217" i="2"/>
  <c r="BM218" i="2"/>
  <c r="BM219" i="2"/>
  <c r="BM220" i="2"/>
  <c r="BM221" i="2"/>
  <c r="BM222" i="2"/>
  <c r="BM223" i="2"/>
  <c r="BM224" i="2"/>
  <c r="BM225" i="2"/>
  <c r="BM226" i="2"/>
  <c r="BM227" i="2"/>
  <c r="BM228" i="2"/>
  <c r="BM229" i="2"/>
  <c r="BM230" i="2"/>
  <c r="BM231" i="2"/>
  <c r="BM232" i="2"/>
  <c r="BM233" i="2"/>
  <c r="BM234" i="2"/>
  <c r="BM235" i="2"/>
  <c r="BM236" i="2"/>
  <c r="BM237" i="2"/>
  <c r="BM238" i="2"/>
  <c r="BM239" i="2"/>
  <c r="BM240" i="2"/>
  <c r="BM241" i="2"/>
  <c r="BM242" i="2"/>
  <c r="BM243" i="2"/>
  <c r="BM244" i="2"/>
  <c r="BM245" i="2"/>
  <c r="BM246" i="2"/>
  <c r="BM247" i="2"/>
  <c r="BM248" i="2"/>
  <c r="BM249" i="2"/>
  <c r="BM250" i="2"/>
  <c r="BM251" i="2"/>
  <c r="BM252" i="2"/>
  <c r="BM253" i="2"/>
  <c r="BM254" i="2"/>
  <c r="BM255" i="2"/>
  <c r="BM256" i="2"/>
  <c r="BM257" i="2"/>
  <c r="BM258" i="2"/>
  <c r="BM259" i="2"/>
  <c r="BM260" i="2"/>
  <c r="BM261" i="2"/>
  <c r="BM262" i="2"/>
  <c r="BM263" i="2"/>
  <c r="BM264" i="2"/>
  <c r="BM265" i="2"/>
  <c r="BM266" i="2"/>
  <c r="BM267" i="2"/>
  <c r="BM268" i="2"/>
  <c r="BM269" i="2"/>
  <c r="BM270" i="2"/>
  <c r="BM271" i="2"/>
  <c r="BM272" i="2"/>
  <c r="BM273" i="2"/>
  <c r="BM274" i="2"/>
  <c r="BM275" i="2"/>
  <c r="BM276" i="2"/>
  <c r="BM277" i="2"/>
  <c r="BM278" i="2"/>
  <c r="BM279" i="2"/>
  <c r="BM280" i="2"/>
  <c r="BM281" i="2"/>
  <c r="BM282" i="2"/>
  <c r="BM283" i="2"/>
  <c r="BM284" i="2"/>
  <c r="BM285" i="2"/>
  <c r="BM286" i="2"/>
  <c r="BM287" i="2"/>
  <c r="BM288" i="2"/>
  <c r="BM289" i="2"/>
  <c r="BM290" i="2"/>
  <c r="BM291" i="2"/>
  <c r="BM292" i="2"/>
  <c r="BM293" i="2"/>
  <c r="BM294" i="2"/>
  <c r="BM295" i="2"/>
  <c r="BM296" i="2"/>
  <c r="BM297" i="2"/>
  <c r="BM298" i="2"/>
  <c r="BM299" i="2"/>
  <c r="BM300" i="2"/>
  <c r="BM301" i="2"/>
  <c r="BM302" i="2"/>
  <c r="BM303" i="2"/>
  <c r="BM304" i="2"/>
  <c r="BM305" i="2"/>
  <c r="BM306" i="2"/>
  <c r="BM307" i="2"/>
  <c r="BM308" i="2"/>
  <c r="BM309" i="2"/>
  <c r="BM310" i="2"/>
  <c r="BM311" i="2"/>
  <c r="BM312" i="2"/>
  <c r="BM313" i="2"/>
  <c r="BM314" i="2"/>
  <c r="BM315" i="2"/>
  <c r="BM316" i="2"/>
  <c r="BM317" i="2"/>
  <c r="BM318" i="2"/>
  <c r="BM319" i="2"/>
  <c r="BM320" i="2"/>
  <c r="BM321" i="2"/>
  <c r="BM322" i="2"/>
  <c r="BM323" i="2"/>
  <c r="BM324" i="2"/>
  <c r="BM325" i="2"/>
  <c r="BM326" i="2"/>
  <c r="BM327" i="2"/>
  <c r="BM328" i="2"/>
  <c r="BM329" i="2"/>
  <c r="BM330" i="2"/>
  <c r="BM331" i="2"/>
  <c r="BM332" i="2"/>
  <c r="BM333" i="2"/>
  <c r="BM334" i="2"/>
  <c r="BM335" i="2"/>
  <c r="BM336" i="2"/>
  <c r="BM337" i="2"/>
  <c r="BM338" i="2"/>
  <c r="BM339" i="2"/>
  <c r="BM340" i="2"/>
  <c r="BM341" i="2"/>
  <c r="BM342" i="2"/>
  <c r="BM343" i="2"/>
  <c r="BM344" i="2"/>
  <c r="BM345" i="2"/>
  <c r="BM346" i="2"/>
  <c r="BM347" i="2"/>
  <c r="BM348" i="2"/>
  <c r="BM349" i="2"/>
  <c r="BM350" i="2"/>
  <c r="BM351" i="2"/>
  <c r="BM352" i="2"/>
  <c r="BM353" i="2"/>
  <c r="BM354" i="2"/>
  <c r="BM355" i="2"/>
  <c r="BM356" i="2"/>
  <c r="BM357" i="2"/>
  <c r="BM358" i="2"/>
  <c r="BM359" i="2"/>
  <c r="BM360" i="2"/>
  <c r="BM361" i="2"/>
  <c r="BM362" i="2"/>
  <c r="BM363" i="2"/>
  <c r="BM364" i="2"/>
  <c r="BM365" i="2"/>
  <c r="BM366" i="2"/>
  <c r="BM367" i="2"/>
  <c r="BM368" i="2"/>
  <c r="BM369" i="2"/>
  <c r="BM370" i="2"/>
  <c r="BM371" i="2"/>
  <c r="BM372" i="2"/>
  <c r="BM373" i="2"/>
  <c r="BM374" i="2"/>
  <c r="BM375" i="2"/>
  <c r="BM376" i="2"/>
  <c r="BM377" i="2"/>
  <c r="BM378" i="2"/>
  <c r="BM379" i="2"/>
  <c r="BM380" i="2"/>
  <c r="BM381" i="2"/>
  <c r="BM382" i="2"/>
  <c r="BM383" i="2"/>
  <c r="BM384" i="2"/>
  <c r="BM385" i="2"/>
  <c r="BM386" i="2"/>
  <c r="BM387" i="2"/>
  <c r="BM388" i="2"/>
  <c r="BM389" i="2"/>
  <c r="BM390" i="2"/>
  <c r="BM391" i="2"/>
  <c r="BM392" i="2"/>
  <c r="BM393" i="2"/>
  <c r="BM394" i="2"/>
  <c r="BM395" i="2"/>
  <c r="BM396" i="2"/>
  <c r="BM397" i="2"/>
  <c r="BM398" i="2"/>
  <c r="BM399" i="2"/>
  <c r="BM400" i="2"/>
  <c r="BM401" i="2"/>
  <c r="BM402" i="2"/>
  <c r="BM403" i="2"/>
  <c r="BM404" i="2"/>
  <c r="BM405" i="2"/>
  <c r="BM406" i="2"/>
  <c r="BM407" i="2"/>
  <c r="BM408" i="2"/>
  <c r="BM409" i="2"/>
  <c r="BM410" i="2"/>
  <c r="BM411" i="2"/>
  <c r="BM412" i="2"/>
  <c r="BM413" i="2"/>
  <c r="BM414" i="2"/>
  <c r="BM415" i="2"/>
  <c r="BM416" i="2"/>
  <c r="BM417" i="2"/>
  <c r="BM418" i="2"/>
  <c r="BM419" i="2"/>
  <c r="BM420" i="2"/>
  <c r="BM421" i="2"/>
  <c r="BM422" i="2"/>
  <c r="BM423" i="2"/>
  <c r="BM424" i="2"/>
  <c r="BM425" i="2"/>
  <c r="BM426" i="2"/>
  <c r="BM427" i="2"/>
  <c r="BM428" i="2"/>
  <c r="BM429" i="2"/>
  <c r="BM430" i="2"/>
  <c r="BM431" i="2"/>
  <c r="BM432" i="2"/>
  <c r="BM433" i="2"/>
  <c r="BM434" i="2"/>
  <c r="BM435" i="2"/>
  <c r="BM436" i="2"/>
  <c r="BM437" i="2"/>
  <c r="BM438" i="2"/>
  <c r="BM439" i="2"/>
  <c r="BM440" i="2"/>
  <c r="BM441" i="2"/>
  <c r="BM442" i="2"/>
  <c r="BM443" i="2"/>
  <c r="BM444" i="2"/>
  <c r="BM445" i="2"/>
  <c r="BM446" i="2"/>
  <c r="BM447" i="2"/>
  <c r="BM448" i="2"/>
  <c r="BM449" i="2"/>
  <c r="BM450" i="2"/>
  <c r="BM451" i="2"/>
  <c r="BM452" i="2"/>
  <c r="BM453" i="2"/>
  <c r="BM454" i="2"/>
  <c r="BM455" i="2"/>
  <c r="BM456" i="2"/>
  <c r="BM457" i="2"/>
  <c r="BM458" i="2"/>
  <c r="BM459" i="2"/>
  <c r="BM460" i="2"/>
  <c r="BM461" i="2"/>
  <c r="BM462" i="2"/>
  <c r="BM463" i="2"/>
  <c r="BM464" i="2"/>
  <c r="BM465" i="2"/>
  <c r="BM466" i="2"/>
  <c r="BM467" i="2"/>
  <c r="BM468" i="2"/>
  <c r="BM469" i="2"/>
  <c r="BM470" i="2"/>
  <c r="BM471" i="2"/>
  <c r="BM472" i="2"/>
  <c r="BM473" i="2"/>
  <c r="BM474" i="2"/>
  <c r="BM475" i="2"/>
  <c r="BM476" i="2"/>
  <c r="BM477" i="2"/>
  <c r="BM478" i="2"/>
  <c r="BM479" i="2"/>
  <c r="BM480" i="2"/>
  <c r="BM481" i="2"/>
  <c r="BM482" i="2"/>
  <c r="BM483" i="2"/>
  <c r="BM484" i="2"/>
  <c r="BM485" i="2"/>
  <c r="BM486" i="2"/>
  <c r="BM487" i="2"/>
  <c r="BM488" i="2"/>
  <c r="BM489" i="2"/>
  <c r="BM490" i="2"/>
  <c r="BM491" i="2"/>
  <c r="BM492" i="2"/>
  <c r="BM493" i="2"/>
  <c r="BM494" i="2"/>
  <c r="BM495" i="2"/>
  <c r="BM496" i="2"/>
  <c r="BM497" i="2"/>
  <c r="BM498" i="2"/>
  <c r="BM499" i="2"/>
  <c r="BM500" i="2"/>
  <c r="BM501" i="2"/>
  <c r="BM502" i="2"/>
  <c r="BM503" i="2"/>
  <c r="BM504" i="2"/>
  <c r="BM505" i="2"/>
  <c r="BM506" i="2"/>
  <c r="BM507" i="2"/>
  <c r="BM508" i="2"/>
  <c r="BM509" i="2"/>
  <c r="BM510" i="2"/>
  <c r="BM511" i="2"/>
  <c r="BM512" i="2"/>
  <c r="BM513" i="2"/>
  <c r="BM514" i="2"/>
  <c r="BM515" i="2"/>
  <c r="BM516" i="2"/>
  <c r="BM517" i="2"/>
  <c r="BM518" i="2"/>
  <c r="BM519" i="2"/>
  <c r="BM520" i="2"/>
  <c r="BM521" i="2"/>
  <c r="BM522" i="2"/>
  <c r="BM523" i="2"/>
  <c r="BM524" i="2"/>
  <c r="BM525" i="2"/>
  <c r="BM526" i="2"/>
  <c r="BM527" i="2"/>
  <c r="BM528" i="2"/>
  <c r="BM529" i="2"/>
  <c r="BM530" i="2"/>
  <c r="BM531" i="2"/>
  <c r="BM532" i="2"/>
  <c r="BM533" i="2"/>
  <c r="BM534" i="2"/>
  <c r="BM535" i="2"/>
  <c r="BM536" i="2"/>
  <c r="BM537" i="2"/>
  <c r="BM538" i="2"/>
  <c r="BM539" i="2"/>
  <c r="BM540" i="2"/>
  <c r="BM541" i="2"/>
  <c r="BM542" i="2"/>
  <c r="BM543" i="2"/>
  <c r="BM544" i="2"/>
  <c r="BM545" i="2"/>
  <c r="BM546" i="2"/>
  <c r="BM547" i="2"/>
  <c r="BM548" i="2"/>
  <c r="BM549" i="2"/>
  <c r="BM550" i="2"/>
  <c r="BM551" i="2"/>
  <c r="BM552" i="2"/>
  <c r="BM553" i="2"/>
  <c r="BM554" i="2"/>
  <c r="BM555" i="2"/>
  <c r="BM556" i="2"/>
  <c r="BM557" i="2"/>
  <c r="BM558" i="2"/>
  <c r="BM559" i="2"/>
  <c r="BM560" i="2"/>
  <c r="BM561" i="2"/>
  <c r="BM562" i="2"/>
  <c r="BM563" i="2"/>
  <c r="BM564" i="2"/>
  <c r="BM565" i="2"/>
  <c r="BM566" i="2"/>
  <c r="BM567" i="2"/>
  <c r="BM568" i="2"/>
  <c r="BM569" i="2"/>
  <c r="BM570" i="2"/>
  <c r="BM571" i="2"/>
  <c r="BM572" i="2"/>
  <c r="BM573" i="2"/>
  <c r="BM574" i="2"/>
  <c r="BM575" i="2"/>
  <c r="BM576" i="2"/>
  <c r="BM577" i="2"/>
  <c r="BM578" i="2"/>
  <c r="BM579" i="2"/>
  <c r="BM580" i="2"/>
  <c r="BM581" i="2"/>
  <c r="BM582" i="2"/>
  <c r="BM583" i="2"/>
  <c r="BM584" i="2"/>
  <c r="BM585" i="2"/>
  <c r="BM586" i="2"/>
  <c r="BM587" i="2"/>
  <c r="BM588" i="2"/>
  <c r="BM589" i="2"/>
  <c r="BM590" i="2"/>
  <c r="BM591" i="2"/>
  <c r="BM592" i="2"/>
  <c r="BM593" i="2"/>
  <c r="BM594" i="2"/>
  <c r="BM595" i="2"/>
  <c r="BM596" i="2"/>
  <c r="BM597" i="2"/>
  <c r="BM598" i="2"/>
  <c r="BM599" i="2"/>
  <c r="BM600" i="2"/>
  <c r="BM601" i="2"/>
  <c r="BM602" i="2"/>
  <c r="BM603" i="2"/>
  <c r="BM604" i="2"/>
  <c r="BM605" i="2"/>
  <c r="BM606" i="2"/>
  <c r="BM607" i="2"/>
  <c r="BM608" i="2"/>
  <c r="BM609" i="2"/>
  <c r="BM610" i="2"/>
  <c r="BM611" i="2"/>
  <c r="BM612" i="2"/>
  <c r="BM613" i="2"/>
  <c r="BM614" i="2"/>
  <c r="BM615" i="2"/>
  <c r="BM616" i="2"/>
  <c r="BM617" i="2"/>
  <c r="BM618" i="2"/>
  <c r="BM619" i="2"/>
  <c r="BM620" i="2"/>
  <c r="BM621" i="2"/>
  <c r="BM622" i="2"/>
  <c r="BM623" i="2"/>
  <c r="BM624" i="2"/>
  <c r="BM625" i="2"/>
  <c r="BM626" i="2"/>
  <c r="BM627" i="2"/>
  <c r="BM628" i="2"/>
  <c r="BM629" i="2"/>
  <c r="BM630" i="2"/>
  <c r="BM631" i="2"/>
  <c r="BM632" i="2"/>
  <c r="BM633" i="2"/>
  <c r="BM634" i="2"/>
  <c r="BM635" i="2"/>
  <c r="BM636" i="2"/>
  <c r="BM637" i="2"/>
  <c r="BM638" i="2"/>
  <c r="BM639" i="2"/>
  <c r="BM640" i="2"/>
  <c r="BM641" i="2"/>
  <c r="BM642" i="2"/>
  <c r="BM643" i="2"/>
  <c r="BM644" i="2"/>
  <c r="BM645" i="2"/>
  <c r="BM646" i="2"/>
  <c r="BM647" i="2"/>
  <c r="BM648" i="2"/>
  <c r="BM649" i="2"/>
  <c r="BM650" i="2"/>
  <c r="BM651" i="2"/>
  <c r="BM652" i="2"/>
  <c r="BM653" i="2"/>
  <c r="BM654" i="2"/>
  <c r="BM655" i="2"/>
  <c r="BM656" i="2"/>
  <c r="BM657" i="2"/>
  <c r="BM658" i="2"/>
  <c r="BM659" i="2"/>
  <c r="BM660" i="2"/>
  <c r="BM661" i="2"/>
  <c r="BM662" i="2"/>
  <c r="BM663" i="2"/>
  <c r="BM664" i="2"/>
  <c r="BM665" i="2"/>
  <c r="BM666" i="2"/>
  <c r="BM667" i="2"/>
  <c r="BM668" i="2"/>
  <c r="BM669" i="2"/>
  <c r="BM670" i="2"/>
  <c r="BM671" i="2"/>
  <c r="BM672" i="2"/>
  <c r="BM673" i="2"/>
  <c r="BM674" i="2"/>
  <c r="BM675" i="2"/>
  <c r="BM676" i="2"/>
  <c r="BM677" i="2"/>
  <c r="BM678" i="2"/>
  <c r="BM679" i="2"/>
  <c r="BM680" i="2"/>
  <c r="BM681" i="2"/>
  <c r="BM682" i="2"/>
  <c r="BM683" i="2"/>
  <c r="BM684" i="2"/>
  <c r="BM685" i="2"/>
  <c r="BM686" i="2"/>
  <c r="BM687" i="2"/>
  <c r="BM688" i="2"/>
  <c r="BM689" i="2"/>
  <c r="BM690" i="2"/>
  <c r="BM691" i="2"/>
  <c r="BM692" i="2"/>
  <c r="BM693" i="2"/>
  <c r="BM694" i="2"/>
  <c r="BM695" i="2"/>
  <c r="BM696" i="2"/>
  <c r="BM697" i="2"/>
  <c r="BM698" i="2"/>
  <c r="BM699" i="2"/>
  <c r="BM700" i="2"/>
  <c r="BM701" i="2"/>
  <c r="BM702" i="2"/>
  <c r="BM703" i="2"/>
  <c r="BM704" i="2"/>
  <c r="BM705" i="2"/>
  <c r="BM706" i="2"/>
  <c r="BM707" i="2"/>
  <c r="BM708" i="2"/>
  <c r="BM709" i="2"/>
  <c r="BM710" i="2"/>
  <c r="BM711" i="2"/>
  <c r="BM712" i="2"/>
  <c r="BM713" i="2"/>
  <c r="BM714" i="2"/>
  <c r="BM715" i="2"/>
  <c r="BM716" i="2"/>
  <c r="BM717" i="2"/>
  <c r="BM718" i="2"/>
  <c r="BM719" i="2"/>
  <c r="BM720" i="2"/>
  <c r="BM721" i="2"/>
  <c r="BM722" i="2"/>
  <c r="BM723" i="2"/>
  <c r="BM724" i="2"/>
  <c r="BM725" i="2"/>
  <c r="BM726" i="2"/>
  <c r="BM727" i="2"/>
  <c r="BM728" i="2"/>
  <c r="BM729" i="2"/>
  <c r="BM730" i="2"/>
  <c r="BM731" i="2"/>
  <c r="BM732" i="2"/>
  <c r="BM733" i="2"/>
  <c r="BM734" i="2"/>
  <c r="BM735" i="2"/>
  <c r="BM736" i="2"/>
  <c r="BM737" i="2"/>
  <c r="BM738" i="2"/>
  <c r="BM739" i="2"/>
  <c r="BM740" i="2"/>
  <c r="BM741" i="2"/>
  <c r="BM742" i="2"/>
  <c r="BM743" i="2"/>
  <c r="BM744" i="2"/>
  <c r="BM745" i="2"/>
  <c r="BM746" i="2"/>
  <c r="BM747" i="2"/>
  <c r="BM748" i="2"/>
  <c r="BM749" i="2"/>
  <c r="BM750" i="2"/>
  <c r="BM751" i="2"/>
  <c r="BM752" i="2"/>
  <c r="BM753" i="2"/>
  <c r="BM754" i="2"/>
  <c r="BM755" i="2"/>
  <c r="BM756" i="2"/>
  <c r="BM757" i="2"/>
  <c r="BM758" i="2"/>
  <c r="BM759" i="2"/>
  <c r="BM760" i="2"/>
  <c r="BM761" i="2"/>
  <c r="BM762" i="2"/>
  <c r="BM763" i="2"/>
  <c r="BM764" i="2"/>
  <c r="BM765" i="2"/>
  <c r="BM766" i="2"/>
  <c r="BM767" i="2"/>
  <c r="BM768" i="2"/>
  <c r="BM769" i="2"/>
  <c r="BM770" i="2"/>
  <c r="BM771" i="2"/>
  <c r="BM772" i="2"/>
  <c r="BM773" i="2"/>
  <c r="BM774" i="2"/>
  <c r="BM775" i="2"/>
  <c r="BM776" i="2"/>
  <c r="BM777" i="2"/>
  <c r="BM778" i="2"/>
  <c r="BM779" i="2"/>
  <c r="BM780" i="2"/>
  <c r="BM781" i="2"/>
  <c r="BM782" i="2"/>
  <c r="BM783" i="2"/>
  <c r="BM784" i="2"/>
  <c r="BM785" i="2"/>
  <c r="BM786" i="2"/>
  <c r="BM787" i="2"/>
  <c r="BM788" i="2"/>
  <c r="BM789" i="2"/>
  <c r="BM790" i="2"/>
  <c r="BM791" i="2"/>
  <c r="BM792" i="2"/>
  <c r="BM793" i="2"/>
  <c r="BM794" i="2"/>
  <c r="BM795" i="2"/>
  <c r="BM796" i="2"/>
  <c r="BM797" i="2"/>
  <c r="BM798" i="2"/>
  <c r="BM799" i="2"/>
  <c r="BM800" i="2"/>
  <c r="BM801" i="2"/>
  <c r="BM802" i="2"/>
  <c r="BM803" i="2"/>
  <c r="BM804" i="2"/>
  <c r="BM805" i="2"/>
  <c r="BM806" i="2"/>
  <c r="BM807" i="2"/>
  <c r="BM808" i="2"/>
  <c r="BM809" i="2"/>
  <c r="BM810" i="2"/>
  <c r="BM811" i="2"/>
  <c r="BM812" i="2"/>
  <c r="BM813" i="2"/>
  <c r="BM814" i="2"/>
  <c r="BM815" i="2"/>
  <c r="BM816" i="2"/>
  <c r="BM817" i="2"/>
  <c r="BM818" i="2"/>
  <c r="BM819" i="2"/>
  <c r="BM820" i="2"/>
  <c r="BM821" i="2"/>
  <c r="BM822" i="2"/>
  <c r="BM823" i="2"/>
  <c r="BM824" i="2"/>
  <c r="BM825" i="2"/>
  <c r="BM826" i="2"/>
  <c r="BM827" i="2"/>
  <c r="BM828" i="2"/>
  <c r="BM829" i="2"/>
  <c r="BM830" i="2"/>
  <c r="BM831" i="2"/>
  <c r="BM832" i="2"/>
  <c r="BM833" i="2"/>
  <c r="BM834" i="2"/>
  <c r="BM835" i="2"/>
  <c r="BM836" i="2"/>
  <c r="BM837" i="2"/>
  <c r="BM838" i="2"/>
  <c r="BM839" i="2"/>
  <c r="BM840" i="2"/>
  <c r="BM841" i="2"/>
  <c r="BM842" i="2"/>
  <c r="BM843" i="2"/>
  <c r="BM844" i="2"/>
  <c r="BM845" i="2"/>
  <c r="BM846" i="2"/>
  <c r="BM847" i="2"/>
  <c r="BM848" i="2"/>
  <c r="BM849" i="2"/>
  <c r="BM850" i="2"/>
  <c r="BM851" i="2"/>
  <c r="BM852" i="2"/>
  <c r="BM853" i="2"/>
  <c r="BM854" i="2"/>
  <c r="BM855" i="2"/>
  <c r="BM856" i="2"/>
  <c r="BM857" i="2"/>
  <c r="BM858" i="2"/>
  <c r="BM859" i="2"/>
  <c r="BM860" i="2"/>
  <c r="BM861" i="2"/>
  <c r="BM862" i="2"/>
  <c r="BM863" i="2"/>
  <c r="BM864" i="2"/>
  <c r="BM865" i="2"/>
  <c r="BM866" i="2"/>
  <c r="BM867" i="2"/>
  <c r="BM868" i="2"/>
  <c r="BM869" i="2"/>
  <c r="BM870" i="2"/>
  <c r="BM871" i="2"/>
  <c r="BM872" i="2"/>
  <c r="BM873" i="2"/>
  <c r="BM874" i="2"/>
  <c r="BM875" i="2"/>
  <c r="BM876" i="2"/>
  <c r="BM877" i="2"/>
  <c r="BM878" i="2"/>
  <c r="BM879" i="2"/>
  <c r="BM880" i="2"/>
  <c r="BM881" i="2"/>
  <c r="BM882" i="2"/>
  <c r="BM883" i="2"/>
  <c r="BM884" i="2"/>
  <c r="BM885" i="2"/>
  <c r="BM886" i="2"/>
  <c r="BM887" i="2"/>
  <c r="BM888" i="2"/>
  <c r="BM889" i="2"/>
  <c r="BM890" i="2"/>
  <c r="BM891" i="2"/>
  <c r="BM892" i="2"/>
  <c r="BM893" i="2"/>
  <c r="BM894" i="2"/>
  <c r="BM895" i="2"/>
  <c r="BM896" i="2"/>
  <c r="BM897" i="2"/>
  <c r="BM898" i="2"/>
  <c r="BM899" i="2"/>
  <c r="BM900" i="2"/>
  <c r="BM901" i="2"/>
  <c r="BM902" i="2"/>
  <c r="BM903" i="2"/>
  <c r="BM904" i="2"/>
  <c r="BM905" i="2"/>
  <c r="BE171" i="2"/>
  <c r="BE172" i="2"/>
  <c r="BE173" i="2"/>
  <c r="BE174" i="2"/>
  <c r="BE175" i="2"/>
  <c r="BE176" i="2"/>
  <c r="BE177" i="2"/>
  <c r="BE178" i="2"/>
  <c r="BE179" i="2"/>
  <c r="BE180" i="2"/>
  <c r="BE181" i="2"/>
  <c r="BE182" i="2"/>
  <c r="BE183" i="2"/>
  <c r="BE184" i="2"/>
  <c r="BE185" i="2"/>
  <c r="BE186" i="2"/>
  <c r="BE187" i="2"/>
  <c r="BE188" i="2"/>
  <c r="BE189" i="2"/>
  <c r="BE190" i="2"/>
  <c r="BE191" i="2"/>
  <c r="BE192" i="2"/>
  <c r="BE193" i="2"/>
  <c r="BE194" i="2"/>
  <c r="BE195" i="2"/>
  <c r="BE196" i="2"/>
  <c r="BE197" i="2"/>
  <c r="BE198" i="2"/>
  <c r="BE199" i="2"/>
  <c r="BE200" i="2"/>
  <c r="BE201" i="2"/>
  <c r="BE202" i="2"/>
  <c r="BE203" i="2"/>
  <c r="BE204" i="2"/>
  <c r="BE205" i="2"/>
  <c r="BE206" i="2"/>
  <c r="BE207" i="2"/>
  <c r="BE208" i="2"/>
  <c r="BE209" i="2"/>
  <c r="BE210" i="2"/>
  <c r="BE211" i="2"/>
  <c r="BE212" i="2"/>
  <c r="BE213" i="2"/>
  <c r="BE214" i="2"/>
  <c r="BE215" i="2"/>
  <c r="BE216" i="2"/>
  <c r="BE217" i="2"/>
  <c r="BE218" i="2"/>
  <c r="BE219" i="2"/>
  <c r="BE220" i="2"/>
  <c r="BE221" i="2"/>
  <c r="BE222" i="2"/>
  <c r="BE223" i="2"/>
  <c r="BE224" i="2"/>
  <c r="BE225" i="2"/>
  <c r="BE226" i="2"/>
  <c r="BE227" i="2"/>
  <c r="BE228" i="2"/>
  <c r="BE229" i="2"/>
  <c r="BE230" i="2"/>
  <c r="BE231" i="2"/>
  <c r="BE232" i="2"/>
  <c r="BE233" i="2"/>
  <c r="BE234" i="2"/>
  <c r="BE235" i="2"/>
  <c r="BE236" i="2"/>
  <c r="BE237" i="2"/>
  <c r="BE238" i="2"/>
  <c r="BE239" i="2"/>
  <c r="BE240" i="2"/>
  <c r="BE241" i="2"/>
  <c r="BE242" i="2"/>
  <c r="BE243" i="2"/>
  <c r="BE244" i="2"/>
  <c r="BE245" i="2"/>
  <c r="BE246" i="2"/>
  <c r="BE247" i="2"/>
  <c r="BE248" i="2"/>
  <c r="BE249" i="2"/>
  <c r="BE250" i="2"/>
  <c r="BE251" i="2"/>
  <c r="BE252" i="2"/>
  <c r="BE253" i="2"/>
  <c r="BE254" i="2"/>
  <c r="BE255" i="2"/>
  <c r="BE256" i="2"/>
  <c r="BE257" i="2"/>
  <c r="BE258" i="2"/>
  <c r="BE259" i="2"/>
  <c r="BE260" i="2"/>
  <c r="BE261" i="2"/>
  <c r="BE262" i="2"/>
  <c r="BE263" i="2"/>
  <c r="BE264" i="2"/>
  <c r="BE265" i="2"/>
  <c r="BE266" i="2"/>
  <c r="BE267" i="2"/>
  <c r="BE268" i="2"/>
  <c r="BE269" i="2"/>
  <c r="BE270" i="2"/>
  <c r="BE271" i="2"/>
  <c r="BE272" i="2"/>
  <c r="BE273" i="2"/>
  <c r="BE274" i="2"/>
  <c r="BE275" i="2"/>
  <c r="BE276" i="2"/>
  <c r="BE277" i="2"/>
  <c r="BE278" i="2"/>
  <c r="BE279" i="2"/>
  <c r="BE280" i="2"/>
  <c r="BE281" i="2"/>
  <c r="BE282" i="2"/>
  <c r="BE283" i="2"/>
  <c r="BE284" i="2"/>
  <c r="BE285" i="2"/>
  <c r="BE286" i="2"/>
  <c r="BE287" i="2"/>
  <c r="BE288" i="2"/>
  <c r="BE289" i="2"/>
  <c r="BE290" i="2"/>
  <c r="BE291" i="2"/>
  <c r="BE292" i="2"/>
  <c r="BE293" i="2"/>
  <c r="BE294" i="2"/>
  <c r="BE295" i="2"/>
  <c r="BE296" i="2"/>
  <c r="BE297" i="2"/>
  <c r="BE298" i="2"/>
  <c r="BE299" i="2"/>
  <c r="BE300" i="2"/>
  <c r="BE301" i="2"/>
  <c r="BE302" i="2"/>
  <c r="BE303" i="2"/>
  <c r="BE304" i="2"/>
  <c r="BE305" i="2"/>
  <c r="BE306" i="2"/>
  <c r="BE307" i="2"/>
  <c r="BE308" i="2"/>
  <c r="BE309" i="2"/>
  <c r="BE310" i="2"/>
  <c r="BE311" i="2"/>
  <c r="BE312" i="2"/>
  <c r="BE313" i="2"/>
  <c r="BE314" i="2"/>
  <c r="BE315" i="2"/>
  <c r="BE316" i="2"/>
  <c r="BE317" i="2"/>
  <c r="BE318" i="2"/>
  <c r="BE319" i="2"/>
  <c r="BE320" i="2"/>
  <c r="BE321" i="2"/>
  <c r="BE322" i="2"/>
  <c r="BE323" i="2"/>
  <c r="BE324" i="2"/>
  <c r="BE325" i="2"/>
  <c r="BE326" i="2"/>
  <c r="BE327" i="2"/>
  <c r="BE328" i="2"/>
  <c r="BE329" i="2"/>
  <c r="BE330" i="2"/>
  <c r="BE331" i="2"/>
  <c r="BE332" i="2"/>
  <c r="BE333" i="2"/>
  <c r="BE334" i="2"/>
  <c r="BE335" i="2"/>
  <c r="BE336" i="2"/>
  <c r="BE337" i="2"/>
  <c r="BE338" i="2"/>
  <c r="BE339" i="2"/>
  <c r="BE340" i="2"/>
  <c r="BE341" i="2"/>
  <c r="BE342" i="2"/>
  <c r="BE343" i="2"/>
  <c r="BE344" i="2"/>
  <c r="BE345" i="2"/>
  <c r="BE346" i="2"/>
  <c r="BE347" i="2"/>
  <c r="BE348" i="2"/>
  <c r="BE349" i="2"/>
  <c r="BE350" i="2"/>
  <c r="BE351" i="2"/>
  <c r="BE352" i="2"/>
  <c r="BE353" i="2"/>
  <c r="BE354" i="2"/>
  <c r="BF171" i="2"/>
  <c r="BF172" i="2"/>
  <c r="BF173" i="2"/>
  <c r="BF174" i="2"/>
  <c r="BF175" i="2"/>
  <c r="BF176" i="2"/>
  <c r="BF177" i="2"/>
  <c r="BF178" i="2"/>
  <c r="BF179" i="2"/>
  <c r="BF180" i="2"/>
  <c r="BF181" i="2"/>
  <c r="BF182" i="2"/>
  <c r="BF183" i="2"/>
  <c r="BF184" i="2"/>
  <c r="BF185" i="2"/>
  <c r="BF186" i="2"/>
  <c r="BF187" i="2"/>
  <c r="BF188" i="2"/>
  <c r="BF189" i="2"/>
  <c r="BF190" i="2"/>
  <c r="BF191" i="2"/>
  <c r="BF192" i="2"/>
  <c r="BF193" i="2"/>
  <c r="BF194" i="2"/>
  <c r="BF195" i="2"/>
  <c r="BF196" i="2"/>
  <c r="BF197" i="2"/>
  <c r="BF198" i="2"/>
  <c r="BF199" i="2"/>
  <c r="BF200" i="2"/>
  <c r="BF201" i="2"/>
  <c r="BF202" i="2"/>
  <c r="BF203" i="2"/>
  <c r="BF204" i="2"/>
  <c r="BF205" i="2"/>
  <c r="BF206" i="2"/>
  <c r="BF207" i="2"/>
  <c r="BF208" i="2"/>
  <c r="BF209" i="2"/>
  <c r="BF210" i="2"/>
  <c r="BF211" i="2"/>
  <c r="BF212" i="2"/>
  <c r="BF213" i="2"/>
  <c r="BF214" i="2"/>
  <c r="BF215" i="2"/>
  <c r="BF216" i="2"/>
  <c r="BF217" i="2"/>
  <c r="BF218" i="2"/>
  <c r="BF219" i="2"/>
  <c r="BF220" i="2"/>
  <c r="BF221" i="2"/>
  <c r="BF222" i="2"/>
  <c r="BF223" i="2"/>
  <c r="BF224" i="2"/>
  <c r="BF225" i="2"/>
  <c r="BF226" i="2"/>
  <c r="BF227" i="2"/>
  <c r="BF228" i="2"/>
  <c r="BF229" i="2"/>
  <c r="BF230" i="2"/>
  <c r="BF231" i="2"/>
  <c r="BF232" i="2"/>
  <c r="BF233" i="2"/>
  <c r="BF234" i="2"/>
  <c r="BF235" i="2"/>
  <c r="BF236" i="2"/>
  <c r="BF237" i="2"/>
  <c r="BF238" i="2"/>
  <c r="BF239" i="2"/>
  <c r="BF240" i="2"/>
  <c r="BF241" i="2"/>
  <c r="BF242" i="2"/>
  <c r="BF243" i="2"/>
  <c r="BF244" i="2"/>
  <c r="BF245" i="2"/>
  <c r="BF246" i="2"/>
  <c r="BF247" i="2"/>
  <c r="BF248" i="2"/>
  <c r="BF249" i="2"/>
  <c r="BF250" i="2"/>
  <c r="BF251" i="2"/>
  <c r="BF252" i="2"/>
  <c r="BF253" i="2"/>
  <c r="BF254" i="2"/>
  <c r="BF255" i="2"/>
  <c r="BF256" i="2"/>
  <c r="BF257" i="2"/>
  <c r="BF258" i="2"/>
  <c r="BF259" i="2"/>
  <c r="BF260" i="2"/>
  <c r="BF261" i="2"/>
  <c r="BF262" i="2"/>
  <c r="BF263" i="2"/>
  <c r="BF264" i="2"/>
  <c r="BF265" i="2"/>
  <c r="BF266" i="2"/>
  <c r="BF267" i="2"/>
  <c r="BF268" i="2"/>
  <c r="BF269" i="2"/>
  <c r="BF270" i="2"/>
  <c r="BF271" i="2"/>
  <c r="BF272" i="2"/>
  <c r="BF273" i="2"/>
  <c r="BF274" i="2"/>
  <c r="BF275" i="2"/>
  <c r="BF276" i="2"/>
  <c r="BF277" i="2"/>
  <c r="BF278" i="2"/>
  <c r="BF279" i="2"/>
  <c r="BF280" i="2"/>
  <c r="BF281" i="2"/>
  <c r="BF282" i="2"/>
  <c r="BF283" i="2"/>
  <c r="BF284" i="2"/>
  <c r="BF285" i="2"/>
  <c r="BF286" i="2"/>
  <c r="BF287" i="2"/>
  <c r="BF288" i="2"/>
  <c r="BF289" i="2"/>
  <c r="BF290" i="2"/>
  <c r="BF291" i="2"/>
  <c r="BF292" i="2"/>
  <c r="BF293" i="2"/>
  <c r="BF294" i="2"/>
  <c r="BF295" i="2"/>
  <c r="BF296" i="2"/>
  <c r="BF297" i="2"/>
  <c r="BF298" i="2"/>
  <c r="BF299" i="2"/>
  <c r="BF300" i="2"/>
  <c r="BF301" i="2"/>
  <c r="BF302" i="2"/>
  <c r="BF303" i="2"/>
  <c r="BF304" i="2"/>
  <c r="BF305" i="2"/>
  <c r="BF306" i="2"/>
  <c r="BF307" i="2"/>
  <c r="BF308" i="2"/>
  <c r="BF309" i="2"/>
  <c r="BF310" i="2"/>
  <c r="BF311" i="2"/>
  <c r="BF312" i="2"/>
  <c r="BF313" i="2"/>
  <c r="BF314" i="2"/>
  <c r="BF315" i="2"/>
  <c r="BF316" i="2"/>
  <c r="BF317" i="2"/>
  <c r="BF318" i="2"/>
  <c r="BF319" i="2"/>
  <c r="BF320" i="2"/>
  <c r="BF321" i="2"/>
  <c r="BF322" i="2"/>
  <c r="BF323" i="2"/>
  <c r="BF324" i="2"/>
  <c r="BF325" i="2"/>
  <c r="BF326" i="2"/>
  <c r="BF327" i="2"/>
  <c r="BF328" i="2"/>
  <c r="BF329" i="2"/>
  <c r="BF330" i="2"/>
  <c r="BF331" i="2"/>
  <c r="BF332" i="2"/>
  <c r="BF333" i="2"/>
  <c r="BF334" i="2"/>
  <c r="BF335" i="2"/>
  <c r="BF336" i="2"/>
  <c r="BF337" i="2"/>
  <c r="BF338" i="2"/>
  <c r="BF339" i="2"/>
  <c r="BF340" i="2"/>
  <c r="BF341" i="2"/>
  <c r="BF342" i="2"/>
  <c r="BF343" i="2"/>
  <c r="BF344" i="2"/>
  <c r="BF345" i="2"/>
  <c r="BF346" i="2"/>
  <c r="BF347" i="2"/>
  <c r="BF348" i="2"/>
  <c r="BF349" i="2"/>
  <c r="BF350" i="2"/>
  <c r="BF351" i="2"/>
  <c r="BF352" i="2"/>
  <c r="BF353" i="2"/>
  <c r="BF354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6" i="2"/>
  <c r="BG217" i="2"/>
  <c r="BG218" i="2"/>
  <c r="BG219" i="2"/>
  <c r="BG220" i="2"/>
  <c r="BG221" i="2"/>
  <c r="BG222" i="2"/>
  <c r="BG223" i="2"/>
  <c r="BG224" i="2"/>
  <c r="BG225" i="2"/>
  <c r="BG226" i="2"/>
  <c r="BG227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BG259" i="2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77" i="2"/>
  <c r="BG278" i="2"/>
  <c r="BG279" i="2"/>
  <c r="BG280" i="2"/>
  <c r="BG281" i="2"/>
  <c r="BG282" i="2"/>
  <c r="BG283" i="2"/>
  <c r="BG284" i="2"/>
  <c r="BG285" i="2"/>
  <c r="BG286" i="2"/>
  <c r="BG287" i="2"/>
  <c r="BG288" i="2"/>
  <c r="BG289" i="2"/>
  <c r="BG290" i="2"/>
  <c r="BG291" i="2"/>
  <c r="BG292" i="2"/>
  <c r="BG293" i="2"/>
  <c r="BG294" i="2"/>
  <c r="BG295" i="2"/>
  <c r="BG296" i="2"/>
  <c r="BG297" i="2"/>
  <c r="BG298" i="2"/>
  <c r="BG299" i="2"/>
  <c r="BG300" i="2"/>
  <c r="BG301" i="2"/>
  <c r="BG302" i="2"/>
  <c r="BG303" i="2"/>
  <c r="BG304" i="2"/>
  <c r="BG305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BG336" i="2"/>
  <c r="BG337" i="2"/>
  <c r="BG338" i="2"/>
  <c r="BG339" i="2"/>
  <c r="BG340" i="2"/>
  <c r="BG341" i="2"/>
  <c r="BG342" i="2"/>
  <c r="BG343" i="2"/>
  <c r="BG344" i="2"/>
  <c r="BG345" i="2"/>
  <c r="BG346" i="2"/>
  <c r="BG347" i="2"/>
  <c r="BG348" i="2"/>
  <c r="BG349" i="2"/>
  <c r="BG350" i="2"/>
  <c r="BG351" i="2"/>
  <c r="BG352" i="2"/>
  <c r="BG353" i="2"/>
  <c r="BG354" i="2"/>
  <c r="AY171" i="2"/>
  <c r="AY172" i="2"/>
  <c r="AY173" i="2"/>
  <c r="AY174" i="2"/>
  <c r="AY175" i="2"/>
  <c r="AY17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241" i="2"/>
  <c r="AY242" i="2"/>
  <c r="AY243" i="2"/>
  <c r="AY244" i="2"/>
  <c r="AY245" i="2"/>
  <c r="AY246" i="2"/>
  <c r="AY247" i="2"/>
  <c r="AY248" i="2"/>
  <c r="AY249" i="2"/>
  <c r="AY250" i="2"/>
  <c r="AY251" i="2"/>
  <c r="AY252" i="2"/>
  <c r="AY253" i="2"/>
  <c r="AY254" i="2"/>
  <c r="AY255" i="2"/>
  <c r="AY256" i="2"/>
  <c r="AY257" i="2"/>
  <c r="AY258" i="2"/>
  <c r="AY259" i="2"/>
  <c r="AY260" i="2"/>
  <c r="AY261" i="2"/>
  <c r="AY262" i="2"/>
  <c r="AY263" i="2"/>
  <c r="AY264" i="2"/>
  <c r="AY265" i="2"/>
  <c r="AY266" i="2"/>
  <c r="AY267" i="2"/>
  <c r="AY268" i="2"/>
  <c r="AY269" i="2"/>
  <c r="AY270" i="2"/>
  <c r="AY271" i="2"/>
  <c r="AY272" i="2"/>
  <c r="AY273" i="2"/>
  <c r="AY274" i="2"/>
  <c r="AY275" i="2"/>
  <c r="AY276" i="2"/>
  <c r="AY277" i="2"/>
  <c r="AY278" i="2"/>
  <c r="AY279" i="2"/>
  <c r="AY280" i="2"/>
  <c r="AY281" i="2"/>
  <c r="AY282" i="2"/>
  <c r="AY283" i="2"/>
  <c r="AY284" i="2"/>
  <c r="AY285" i="2"/>
  <c r="AY286" i="2"/>
  <c r="AY287" i="2"/>
  <c r="AY288" i="2"/>
  <c r="AY289" i="2"/>
  <c r="AY290" i="2"/>
  <c r="AY291" i="2"/>
  <c r="AY292" i="2"/>
  <c r="AY293" i="2"/>
  <c r="AY294" i="2"/>
  <c r="AY295" i="2"/>
  <c r="AY296" i="2"/>
  <c r="AY297" i="2"/>
  <c r="AY298" i="2"/>
  <c r="AY299" i="2"/>
  <c r="AY300" i="2"/>
  <c r="AY301" i="2"/>
  <c r="AY302" i="2"/>
  <c r="AY303" i="2"/>
  <c r="AY304" i="2"/>
  <c r="AY305" i="2"/>
  <c r="AY306" i="2"/>
  <c r="AY307" i="2"/>
  <c r="AY308" i="2"/>
  <c r="AY309" i="2"/>
  <c r="AY310" i="2"/>
  <c r="AY311" i="2"/>
  <c r="AY312" i="2"/>
  <c r="AY313" i="2"/>
  <c r="AY314" i="2"/>
  <c r="AY315" i="2"/>
  <c r="AY316" i="2"/>
  <c r="AY317" i="2"/>
  <c r="AY318" i="2"/>
  <c r="AY319" i="2"/>
  <c r="AY320" i="2"/>
  <c r="AY321" i="2"/>
  <c r="AY322" i="2"/>
  <c r="AY323" i="2"/>
  <c r="AY324" i="2"/>
  <c r="AY325" i="2"/>
  <c r="AY326" i="2"/>
  <c r="AY327" i="2"/>
  <c r="AY328" i="2"/>
  <c r="AY329" i="2"/>
  <c r="AY330" i="2"/>
  <c r="AY331" i="2"/>
  <c r="AY332" i="2"/>
  <c r="AY333" i="2"/>
  <c r="AY334" i="2"/>
  <c r="AY335" i="2"/>
  <c r="AY336" i="2"/>
  <c r="AY337" i="2"/>
  <c r="AY338" i="2"/>
  <c r="AY339" i="2"/>
  <c r="AY340" i="2"/>
  <c r="AY341" i="2"/>
  <c r="AY342" i="2"/>
  <c r="AY343" i="2"/>
  <c r="AY344" i="2"/>
  <c r="AY345" i="2"/>
  <c r="AY346" i="2"/>
  <c r="AY347" i="2"/>
  <c r="AY348" i="2"/>
  <c r="AY349" i="2"/>
  <c r="AY350" i="2"/>
  <c r="AY351" i="2"/>
  <c r="AY352" i="2"/>
  <c r="AY353" i="2"/>
  <c r="AY354" i="2"/>
  <c r="AY355" i="2"/>
  <c r="AY356" i="2"/>
  <c r="AY357" i="2"/>
  <c r="AY358" i="2"/>
  <c r="AY359" i="2"/>
  <c r="AY360" i="2"/>
  <c r="AY361" i="2"/>
  <c r="AY362" i="2"/>
  <c r="AY363" i="2"/>
  <c r="AY364" i="2"/>
  <c r="AY365" i="2"/>
  <c r="AY366" i="2"/>
  <c r="AY367" i="2"/>
  <c r="AY368" i="2"/>
  <c r="AY369" i="2"/>
  <c r="AY370" i="2"/>
  <c r="AY371" i="2"/>
  <c r="AY372" i="2"/>
  <c r="AY373" i="2"/>
  <c r="AY374" i="2"/>
  <c r="AY375" i="2"/>
  <c r="AY376" i="2"/>
  <c r="AY377" i="2"/>
  <c r="AY378" i="2"/>
  <c r="AY379" i="2"/>
  <c r="AY380" i="2"/>
  <c r="AY381" i="2"/>
  <c r="AY382" i="2"/>
  <c r="AY383" i="2"/>
  <c r="AY384" i="2"/>
  <c r="AY385" i="2"/>
  <c r="AY386" i="2"/>
  <c r="AY387" i="2"/>
  <c r="AY388" i="2"/>
  <c r="AY389" i="2"/>
  <c r="AY390" i="2"/>
  <c r="AY391" i="2"/>
  <c r="AY392" i="2"/>
  <c r="AY393" i="2"/>
  <c r="AY394" i="2"/>
  <c r="AY395" i="2"/>
  <c r="AY396" i="2"/>
  <c r="AY397" i="2"/>
  <c r="AY398" i="2"/>
  <c r="AY399" i="2"/>
  <c r="AY400" i="2"/>
  <c r="AY401" i="2"/>
  <c r="AY402" i="2"/>
  <c r="AY403" i="2"/>
  <c r="AY404" i="2"/>
  <c r="AY405" i="2"/>
  <c r="AY406" i="2"/>
  <c r="AY407" i="2"/>
  <c r="AY408" i="2"/>
  <c r="AY409" i="2"/>
  <c r="AY410" i="2"/>
  <c r="AY411" i="2"/>
  <c r="AY412" i="2"/>
  <c r="AY413" i="2"/>
  <c r="AY414" i="2"/>
  <c r="AY415" i="2"/>
  <c r="AY416" i="2"/>
  <c r="AY417" i="2"/>
  <c r="AY418" i="2"/>
  <c r="AY419" i="2"/>
  <c r="AY420" i="2"/>
  <c r="AY421" i="2"/>
  <c r="AY422" i="2"/>
  <c r="AY423" i="2"/>
  <c r="AY424" i="2"/>
  <c r="AY425" i="2"/>
  <c r="AY426" i="2"/>
  <c r="AY427" i="2"/>
  <c r="AY428" i="2"/>
  <c r="AY429" i="2"/>
  <c r="AY430" i="2"/>
  <c r="AY431" i="2"/>
  <c r="AY432" i="2"/>
  <c r="AY433" i="2"/>
  <c r="AY434" i="2"/>
  <c r="AY435" i="2"/>
  <c r="AY436" i="2"/>
  <c r="AY437" i="2"/>
  <c r="AY438" i="2"/>
  <c r="AY439" i="2"/>
  <c r="AY440" i="2"/>
  <c r="AY441" i="2"/>
  <c r="AY442" i="2"/>
  <c r="AY443" i="2"/>
  <c r="AY444" i="2"/>
  <c r="AY445" i="2"/>
  <c r="AY446" i="2"/>
  <c r="AY447" i="2"/>
  <c r="AY448" i="2"/>
  <c r="AY449" i="2"/>
  <c r="AY450" i="2"/>
  <c r="AY451" i="2"/>
  <c r="AY452" i="2"/>
  <c r="AY453" i="2"/>
  <c r="AY454" i="2"/>
  <c r="AY455" i="2"/>
  <c r="AY456" i="2"/>
  <c r="AY457" i="2"/>
  <c r="AY458" i="2"/>
  <c r="AY459" i="2"/>
  <c r="AY460" i="2"/>
  <c r="AY461" i="2"/>
  <c r="AY462" i="2"/>
  <c r="AY463" i="2"/>
  <c r="AY464" i="2"/>
  <c r="AY465" i="2"/>
  <c r="AY466" i="2"/>
  <c r="AY467" i="2"/>
  <c r="AY468" i="2"/>
  <c r="AY469" i="2"/>
  <c r="AY470" i="2"/>
  <c r="AY471" i="2"/>
  <c r="AY472" i="2"/>
  <c r="AY473" i="2"/>
  <c r="AY474" i="2"/>
  <c r="AY475" i="2"/>
  <c r="AY476" i="2"/>
  <c r="AY477" i="2"/>
  <c r="AY478" i="2"/>
  <c r="AY479" i="2"/>
  <c r="AY480" i="2"/>
  <c r="AY481" i="2"/>
  <c r="AY482" i="2"/>
  <c r="AY483" i="2"/>
  <c r="AY484" i="2"/>
  <c r="AY485" i="2"/>
  <c r="AY486" i="2"/>
  <c r="AY487" i="2"/>
  <c r="AY488" i="2"/>
  <c r="AY489" i="2"/>
  <c r="AY490" i="2"/>
  <c r="AY491" i="2"/>
  <c r="AY492" i="2"/>
  <c r="AY493" i="2"/>
  <c r="AY494" i="2"/>
  <c r="AY495" i="2"/>
  <c r="AY496" i="2"/>
  <c r="AY497" i="2"/>
  <c r="AY498" i="2"/>
  <c r="AY499" i="2"/>
  <c r="AY500" i="2"/>
  <c r="AY501" i="2"/>
  <c r="AY502" i="2"/>
  <c r="AY503" i="2"/>
  <c r="AY504" i="2"/>
  <c r="AY505" i="2"/>
  <c r="AY506" i="2"/>
  <c r="AY507" i="2"/>
  <c r="AY508" i="2"/>
  <c r="AY509" i="2"/>
  <c r="AY510" i="2"/>
  <c r="AY511" i="2"/>
  <c r="AY512" i="2"/>
  <c r="AY513" i="2"/>
  <c r="AY514" i="2"/>
  <c r="AY515" i="2"/>
  <c r="AY516" i="2"/>
  <c r="AY517" i="2"/>
  <c r="AY518" i="2"/>
  <c r="AY519" i="2"/>
  <c r="AY520" i="2"/>
  <c r="AY521" i="2"/>
  <c r="AY522" i="2"/>
  <c r="AY523" i="2"/>
  <c r="AY524" i="2"/>
  <c r="AY525" i="2"/>
  <c r="AY526" i="2"/>
  <c r="AY527" i="2"/>
  <c r="AY528" i="2"/>
  <c r="AY529" i="2"/>
  <c r="AY530" i="2"/>
  <c r="AY531" i="2"/>
  <c r="AY532" i="2"/>
  <c r="AY533" i="2"/>
  <c r="AY534" i="2"/>
  <c r="AY535" i="2"/>
  <c r="AY536" i="2"/>
  <c r="AY537" i="2"/>
  <c r="AY538" i="2"/>
  <c r="AY539" i="2"/>
  <c r="AY540" i="2"/>
  <c r="AY541" i="2"/>
  <c r="AY542" i="2"/>
  <c r="AY543" i="2"/>
  <c r="AY544" i="2"/>
  <c r="AY545" i="2"/>
  <c r="AY546" i="2"/>
  <c r="AY547" i="2"/>
  <c r="AY548" i="2"/>
  <c r="AY549" i="2"/>
  <c r="AY550" i="2"/>
  <c r="AY551" i="2"/>
  <c r="AY552" i="2"/>
  <c r="AY553" i="2"/>
  <c r="AY554" i="2"/>
  <c r="AY555" i="2"/>
  <c r="AY556" i="2"/>
  <c r="AY557" i="2"/>
  <c r="AY558" i="2"/>
  <c r="AY559" i="2"/>
  <c r="AY560" i="2"/>
  <c r="AY561" i="2"/>
  <c r="AY562" i="2"/>
  <c r="AY563" i="2"/>
  <c r="AY564" i="2"/>
  <c r="AY565" i="2"/>
  <c r="AY566" i="2"/>
  <c r="AY567" i="2"/>
  <c r="AY568" i="2"/>
  <c r="AY569" i="2"/>
  <c r="AY570" i="2"/>
  <c r="AY571" i="2"/>
  <c r="AY572" i="2"/>
  <c r="AY573" i="2"/>
  <c r="AY574" i="2"/>
  <c r="AY575" i="2"/>
  <c r="AY576" i="2"/>
  <c r="AY577" i="2"/>
  <c r="AY578" i="2"/>
  <c r="AY579" i="2"/>
  <c r="AY580" i="2"/>
  <c r="AY581" i="2"/>
  <c r="AY582" i="2"/>
  <c r="AY583" i="2"/>
  <c r="AY584" i="2"/>
  <c r="AY585" i="2"/>
  <c r="AY586" i="2"/>
  <c r="AY587" i="2"/>
  <c r="AY588" i="2"/>
  <c r="AY589" i="2"/>
  <c r="AY590" i="2"/>
  <c r="AY591" i="2"/>
  <c r="AY592" i="2"/>
  <c r="AY593" i="2"/>
  <c r="AY594" i="2"/>
  <c r="AY595" i="2"/>
  <c r="AY596" i="2"/>
  <c r="AY597" i="2"/>
  <c r="AY598" i="2"/>
  <c r="AY599" i="2"/>
  <c r="AY600" i="2"/>
  <c r="AY601" i="2"/>
  <c r="AY602" i="2"/>
  <c r="AY603" i="2"/>
  <c r="AY604" i="2"/>
  <c r="AY605" i="2"/>
  <c r="AY606" i="2"/>
  <c r="AY607" i="2"/>
  <c r="AY608" i="2"/>
  <c r="AY609" i="2"/>
  <c r="AY610" i="2"/>
  <c r="AY611" i="2"/>
  <c r="AY612" i="2"/>
  <c r="AY613" i="2"/>
  <c r="AY614" i="2"/>
  <c r="AY615" i="2"/>
  <c r="AY616" i="2"/>
  <c r="AY617" i="2"/>
  <c r="AY618" i="2"/>
  <c r="AY619" i="2"/>
  <c r="AY620" i="2"/>
  <c r="AY621" i="2"/>
  <c r="AY622" i="2"/>
  <c r="AY623" i="2"/>
  <c r="AY624" i="2"/>
  <c r="AY625" i="2"/>
  <c r="AY626" i="2"/>
  <c r="AY627" i="2"/>
  <c r="AY628" i="2"/>
  <c r="AY629" i="2"/>
  <c r="AY630" i="2"/>
  <c r="AY631" i="2"/>
  <c r="AY632" i="2"/>
  <c r="AY633" i="2"/>
  <c r="AY634" i="2"/>
  <c r="AY635" i="2"/>
  <c r="AY636" i="2"/>
  <c r="AY637" i="2"/>
  <c r="AY638" i="2"/>
  <c r="AY639" i="2"/>
  <c r="AY640" i="2"/>
  <c r="AY641" i="2"/>
  <c r="AY642" i="2"/>
  <c r="AY643" i="2"/>
  <c r="AY644" i="2"/>
  <c r="AY645" i="2"/>
  <c r="AY646" i="2"/>
  <c r="AY647" i="2"/>
  <c r="AY648" i="2"/>
  <c r="AY649" i="2"/>
  <c r="AY650" i="2"/>
  <c r="AY651" i="2"/>
  <c r="AY652" i="2"/>
  <c r="AY653" i="2"/>
  <c r="AY654" i="2"/>
  <c r="AY655" i="2"/>
  <c r="AY656" i="2"/>
  <c r="AY657" i="2"/>
  <c r="AY658" i="2"/>
  <c r="AY659" i="2"/>
  <c r="AY660" i="2"/>
  <c r="AY661" i="2"/>
  <c r="AY662" i="2"/>
  <c r="AY663" i="2"/>
  <c r="AY664" i="2"/>
  <c r="AY665" i="2"/>
  <c r="AY666" i="2"/>
  <c r="AY667" i="2"/>
  <c r="AY668" i="2"/>
  <c r="AY669" i="2"/>
  <c r="AY670" i="2"/>
  <c r="AY671" i="2"/>
  <c r="AY672" i="2"/>
  <c r="AY673" i="2"/>
  <c r="AY674" i="2"/>
  <c r="AY675" i="2"/>
  <c r="AY676" i="2"/>
  <c r="AY677" i="2"/>
  <c r="AY678" i="2"/>
  <c r="AY679" i="2"/>
  <c r="AY680" i="2"/>
  <c r="AY681" i="2"/>
  <c r="AY682" i="2"/>
  <c r="AY683" i="2"/>
  <c r="AY684" i="2"/>
  <c r="AY685" i="2"/>
  <c r="AY686" i="2"/>
  <c r="AY687" i="2"/>
  <c r="AY688" i="2"/>
  <c r="AY689" i="2"/>
  <c r="AY690" i="2"/>
  <c r="AY691" i="2"/>
  <c r="AY692" i="2"/>
  <c r="AY693" i="2"/>
  <c r="AY694" i="2"/>
  <c r="AY695" i="2"/>
  <c r="AY696" i="2"/>
  <c r="AY697" i="2"/>
  <c r="AY698" i="2"/>
  <c r="AY699" i="2"/>
  <c r="AY700" i="2"/>
  <c r="AY701" i="2"/>
  <c r="AY702" i="2"/>
  <c r="AY703" i="2"/>
  <c r="AY704" i="2"/>
  <c r="AY705" i="2"/>
  <c r="AY706" i="2"/>
  <c r="AY707" i="2"/>
  <c r="AY708" i="2"/>
  <c r="AY709" i="2"/>
  <c r="AY710" i="2"/>
  <c r="AY711" i="2"/>
  <c r="AY712" i="2"/>
  <c r="AY713" i="2"/>
  <c r="AY714" i="2"/>
  <c r="AY715" i="2"/>
  <c r="AY716" i="2"/>
  <c r="AY717" i="2"/>
  <c r="AY718" i="2"/>
  <c r="AY719" i="2"/>
  <c r="AY720" i="2"/>
  <c r="AY721" i="2"/>
  <c r="AY722" i="2"/>
  <c r="AY723" i="2"/>
  <c r="AY724" i="2"/>
  <c r="AY725" i="2"/>
  <c r="AY726" i="2"/>
  <c r="AY727" i="2"/>
  <c r="AY728" i="2"/>
  <c r="AY729" i="2"/>
  <c r="AY730" i="2"/>
  <c r="AY731" i="2"/>
  <c r="AY732" i="2"/>
  <c r="AY733" i="2"/>
  <c r="AY734" i="2"/>
  <c r="AY735" i="2"/>
  <c r="AY736" i="2"/>
  <c r="AY737" i="2"/>
  <c r="AY738" i="2"/>
  <c r="AY739" i="2"/>
  <c r="AY740" i="2"/>
  <c r="AY741" i="2"/>
  <c r="AY742" i="2"/>
  <c r="AY743" i="2"/>
  <c r="AY744" i="2"/>
  <c r="AY745" i="2"/>
  <c r="AY746" i="2"/>
  <c r="AY747" i="2"/>
  <c r="AY748" i="2"/>
  <c r="AY749" i="2"/>
  <c r="AY750" i="2"/>
  <c r="AY751" i="2"/>
  <c r="AY752" i="2"/>
  <c r="AY753" i="2"/>
  <c r="AY754" i="2"/>
  <c r="AY755" i="2"/>
  <c r="AY756" i="2"/>
  <c r="AY757" i="2"/>
  <c r="AY758" i="2"/>
  <c r="AY759" i="2"/>
  <c r="AY760" i="2"/>
  <c r="AY761" i="2"/>
  <c r="AY762" i="2"/>
  <c r="AY763" i="2"/>
  <c r="AY764" i="2"/>
  <c r="AY765" i="2"/>
  <c r="AY766" i="2"/>
  <c r="AY767" i="2"/>
  <c r="AY768" i="2"/>
  <c r="AY769" i="2"/>
  <c r="AY770" i="2"/>
  <c r="AY771" i="2"/>
  <c r="AY772" i="2"/>
  <c r="AY773" i="2"/>
  <c r="AY774" i="2"/>
  <c r="AY775" i="2"/>
  <c r="AY776" i="2"/>
  <c r="AY777" i="2"/>
  <c r="AY778" i="2"/>
  <c r="AY779" i="2"/>
  <c r="AY780" i="2"/>
  <c r="AY781" i="2"/>
  <c r="AY782" i="2"/>
  <c r="AY783" i="2"/>
  <c r="AY784" i="2"/>
  <c r="AY785" i="2"/>
  <c r="AY786" i="2"/>
  <c r="AY787" i="2"/>
  <c r="AY788" i="2"/>
  <c r="AY789" i="2"/>
  <c r="AY790" i="2"/>
  <c r="AY791" i="2"/>
  <c r="AY792" i="2"/>
  <c r="AY793" i="2"/>
  <c r="AY794" i="2"/>
  <c r="AY795" i="2"/>
  <c r="AY796" i="2"/>
  <c r="AY797" i="2"/>
  <c r="AY798" i="2"/>
  <c r="AY799" i="2"/>
  <c r="AY800" i="2"/>
  <c r="AY801" i="2"/>
  <c r="AY802" i="2"/>
  <c r="AY803" i="2"/>
  <c r="AY804" i="2"/>
  <c r="AY805" i="2"/>
  <c r="AY806" i="2"/>
  <c r="AY807" i="2"/>
  <c r="AY808" i="2"/>
  <c r="AY809" i="2"/>
  <c r="AY810" i="2"/>
  <c r="AY811" i="2"/>
  <c r="AY812" i="2"/>
  <c r="AY813" i="2"/>
  <c r="AY814" i="2"/>
  <c r="AY815" i="2"/>
  <c r="AY816" i="2"/>
  <c r="AY817" i="2"/>
  <c r="AY818" i="2"/>
  <c r="AY819" i="2"/>
  <c r="AY820" i="2"/>
  <c r="AY821" i="2"/>
  <c r="AY822" i="2"/>
  <c r="AY823" i="2"/>
  <c r="AY824" i="2"/>
  <c r="AY825" i="2"/>
  <c r="AY826" i="2"/>
  <c r="AY827" i="2"/>
  <c r="AY828" i="2"/>
  <c r="AY829" i="2"/>
  <c r="AY830" i="2"/>
  <c r="AY831" i="2"/>
  <c r="AY832" i="2"/>
  <c r="AY833" i="2"/>
  <c r="AY834" i="2"/>
  <c r="AY835" i="2"/>
  <c r="AY836" i="2"/>
  <c r="AY837" i="2"/>
  <c r="AY838" i="2"/>
  <c r="AY839" i="2"/>
  <c r="AY840" i="2"/>
  <c r="AY841" i="2"/>
  <c r="AY842" i="2"/>
  <c r="AY843" i="2"/>
  <c r="AY844" i="2"/>
  <c r="AY845" i="2"/>
  <c r="AY846" i="2"/>
  <c r="AY847" i="2"/>
  <c r="AY848" i="2"/>
  <c r="AY849" i="2"/>
  <c r="AY850" i="2"/>
  <c r="AY851" i="2"/>
  <c r="AY852" i="2"/>
  <c r="AY853" i="2"/>
  <c r="AY854" i="2"/>
  <c r="AY855" i="2"/>
  <c r="AY856" i="2"/>
  <c r="AY857" i="2"/>
  <c r="AY858" i="2"/>
  <c r="AY859" i="2"/>
  <c r="AY860" i="2"/>
  <c r="AY861" i="2"/>
  <c r="AY862" i="2"/>
  <c r="AY863" i="2"/>
  <c r="AY864" i="2"/>
  <c r="AY865" i="2"/>
  <c r="AY866" i="2"/>
  <c r="AY867" i="2"/>
  <c r="AY868" i="2"/>
  <c r="AY869" i="2"/>
  <c r="AY870" i="2"/>
  <c r="AY871" i="2"/>
  <c r="AY872" i="2"/>
  <c r="AY873" i="2"/>
  <c r="AY874" i="2"/>
  <c r="AY875" i="2"/>
  <c r="AY876" i="2"/>
  <c r="AY877" i="2"/>
  <c r="AY878" i="2"/>
  <c r="AY879" i="2"/>
  <c r="AY880" i="2"/>
  <c r="AY881" i="2"/>
  <c r="AY882" i="2"/>
  <c r="AY883" i="2"/>
  <c r="AY884" i="2"/>
  <c r="AY885" i="2"/>
  <c r="AY886" i="2"/>
  <c r="AY887" i="2"/>
  <c r="AY888" i="2"/>
  <c r="AY889" i="2"/>
  <c r="AY890" i="2"/>
  <c r="AY891" i="2"/>
  <c r="AY892" i="2"/>
  <c r="AY893" i="2"/>
  <c r="AY894" i="2"/>
  <c r="AY895" i="2"/>
  <c r="AY896" i="2"/>
  <c r="AY897" i="2"/>
  <c r="AY898" i="2"/>
  <c r="AY899" i="2"/>
  <c r="AY900" i="2"/>
  <c r="AY901" i="2"/>
  <c r="AY902" i="2"/>
  <c r="AY903" i="2"/>
  <c r="AY904" i="2"/>
  <c r="AY905" i="2"/>
  <c r="AY906" i="2"/>
  <c r="AY907" i="2"/>
  <c r="AY908" i="2"/>
  <c r="AY909" i="2"/>
  <c r="AY910" i="2"/>
  <c r="AY911" i="2"/>
  <c r="AY912" i="2"/>
  <c r="AY913" i="2"/>
  <c r="AY914" i="2"/>
  <c r="AY915" i="2"/>
  <c r="AY916" i="2"/>
  <c r="AY917" i="2"/>
  <c r="AY918" i="2"/>
  <c r="AY919" i="2"/>
  <c r="AY920" i="2"/>
  <c r="AY921" i="2"/>
  <c r="AY922" i="2"/>
  <c r="AY923" i="2"/>
  <c r="AY924" i="2"/>
  <c r="AY925" i="2"/>
  <c r="AY926" i="2"/>
  <c r="AY927" i="2"/>
  <c r="AY928" i="2"/>
  <c r="AY929" i="2"/>
  <c r="AY930" i="2"/>
  <c r="AY931" i="2"/>
  <c r="AY932" i="2"/>
  <c r="AY933" i="2"/>
  <c r="AY934" i="2"/>
  <c r="AY935" i="2"/>
  <c r="AY936" i="2"/>
  <c r="AY937" i="2"/>
  <c r="AY938" i="2"/>
  <c r="AY939" i="2"/>
  <c r="AY940" i="2"/>
  <c r="AY941" i="2"/>
  <c r="AY942" i="2"/>
  <c r="AY943" i="2"/>
  <c r="AY944" i="2"/>
  <c r="AY945" i="2"/>
  <c r="AY946" i="2"/>
  <c r="AY947" i="2"/>
  <c r="AY948" i="2"/>
  <c r="AY949" i="2"/>
  <c r="AY950" i="2"/>
  <c r="AY951" i="2"/>
  <c r="AY952" i="2"/>
  <c r="AY953" i="2"/>
  <c r="AY954" i="2"/>
  <c r="AY955" i="2"/>
  <c r="AY956" i="2"/>
  <c r="AY957" i="2"/>
  <c r="AY958" i="2"/>
  <c r="AY959" i="2"/>
  <c r="AY960" i="2"/>
  <c r="AY961" i="2"/>
  <c r="AY962" i="2"/>
  <c r="AY963" i="2"/>
  <c r="AY964" i="2"/>
  <c r="AY965" i="2"/>
  <c r="AY966" i="2"/>
  <c r="AY967" i="2"/>
  <c r="AY968" i="2"/>
  <c r="AY969" i="2"/>
  <c r="AY970" i="2"/>
  <c r="AY971" i="2"/>
  <c r="AY972" i="2"/>
  <c r="AY973" i="2"/>
  <c r="AY974" i="2"/>
  <c r="AY975" i="2"/>
  <c r="AY976" i="2"/>
  <c r="AY977" i="2"/>
  <c r="AY978" i="2"/>
  <c r="AY979" i="2"/>
  <c r="AY980" i="2"/>
  <c r="AY981" i="2"/>
  <c r="AY982" i="2"/>
  <c r="AY983" i="2"/>
  <c r="AY984" i="2"/>
  <c r="AY985" i="2"/>
  <c r="AY986" i="2"/>
  <c r="AY987" i="2"/>
  <c r="AY988" i="2"/>
  <c r="AY989" i="2"/>
  <c r="AY990" i="2"/>
  <c r="AY991" i="2"/>
  <c r="AY992" i="2"/>
  <c r="AY993" i="2"/>
  <c r="AY994" i="2"/>
  <c r="AY995" i="2"/>
  <c r="AY996" i="2"/>
  <c r="AY997" i="2"/>
  <c r="AY998" i="2"/>
  <c r="AY999" i="2"/>
  <c r="AY1000" i="2"/>
  <c r="AY1001" i="2"/>
  <c r="AY1002" i="2"/>
  <c r="AY1003" i="2"/>
  <c r="AY1004" i="2"/>
  <c r="AY1005" i="2"/>
  <c r="AY1006" i="2"/>
  <c r="AY1007" i="2"/>
  <c r="AY1008" i="2"/>
  <c r="AY1009" i="2"/>
  <c r="AY1010" i="2"/>
  <c r="AY1011" i="2"/>
  <c r="AY1012" i="2"/>
  <c r="AY1013" i="2"/>
  <c r="AY1014" i="2"/>
  <c r="AY1015" i="2"/>
  <c r="AY1016" i="2"/>
  <c r="AY1017" i="2"/>
  <c r="AY1018" i="2"/>
  <c r="AY1019" i="2"/>
  <c r="AY1020" i="2"/>
  <c r="AY1021" i="2"/>
  <c r="AY1022" i="2"/>
  <c r="AY1023" i="2"/>
  <c r="AY1024" i="2"/>
  <c r="AY1025" i="2"/>
  <c r="AY1026" i="2"/>
  <c r="AY1027" i="2"/>
  <c r="AY1028" i="2"/>
  <c r="AY1029" i="2"/>
  <c r="AY1030" i="2"/>
  <c r="AY1031" i="2"/>
  <c r="AY1032" i="2"/>
  <c r="AY1033" i="2"/>
  <c r="AY1034" i="2"/>
  <c r="AY1035" i="2"/>
  <c r="AY1036" i="2"/>
  <c r="AY1037" i="2"/>
  <c r="AY1038" i="2"/>
  <c r="AY1039" i="2"/>
  <c r="AY1040" i="2"/>
  <c r="AY1041" i="2"/>
  <c r="AY1042" i="2"/>
  <c r="AY1043" i="2"/>
  <c r="AY1044" i="2"/>
  <c r="AY1045" i="2"/>
  <c r="AY1046" i="2"/>
  <c r="AY1047" i="2"/>
  <c r="AY1048" i="2"/>
  <c r="AY1049" i="2"/>
  <c r="AY1050" i="2"/>
  <c r="AY1051" i="2"/>
  <c r="AY1052" i="2"/>
  <c r="AY1053" i="2"/>
  <c r="AY1054" i="2"/>
  <c r="AY1055" i="2"/>
  <c r="AY1056" i="2"/>
  <c r="AY1057" i="2"/>
  <c r="AY1058" i="2"/>
  <c r="AY1059" i="2"/>
  <c r="AY1060" i="2"/>
  <c r="AY1061" i="2"/>
  <c r="AY1062" i="2"/>
  <c r="AY1063" i="2"/>
  <c r="AY1064" i="2"/>
  <c r="AY1065" i="2"/>
  <c r="AY1066" i="2"/>
  <c r="AY1067" i="2"/>
  <c r="AY1068" i="2"/>
  <c r="AY1069" i="2"/>
  <c r="AY1070" i="2"/>
  <c r="AY1071" i="2"/>
  <c r="AY1072" i="2"/>
  <c r="AY1073" i="2"/>
  <c r="AY1074" i="2"/>
  <c r="AY1075" i="2"/>
  <c r="AY1076" i="2"/>
  <c r="AY1077" i="2"/>
  <c r="AY1078" i="2"/>
  <c r="AY1079" i="2"/>
  <c r="AY1080" i="2"/>
  <c r="AY1081" i="2"/>
  <c r="AY1082" i="2"/>
  <c r="AY1083" i="2"/>
  <c r="AY1084" i="2"/>
  <c r="AY1085" i="2"/>
  <c r="AY1086" i="2"/>
  <c r="AY1087" i="2"/>
  <c r="AY1088" i="2"/>
  <c r="AY1089" i="2"/>
  <c r="AY1090" i="2"/>
  <c r="AY1091" i="2"/>
  <c r="AY1092" i="2"/>
  <c r="AY1093" i="2"/>
  <c r="AY1094" i="2"/>
  <c r="AY1095" i="2"/>
  <c r="AY1096" i="2"/>
  <c r="AY1097" i="2"/>
  <c r="AY1098" i="2"/>
  <c r="AY1099" i="2"/>
  <c r="AY1100" i="2"/>
  <c r="AY1101" i="2"/>
  <c r="AY1102" i="2"/>
  <c r="AY1103" i="2"/>
  <c r="AY1104" i="2"/>
  <c r="AY1105" i="2"/>
  <c r="AY1106" i="2"/>
  <c r="AY1107" i="2"/>
  <c r="AY1108" i="2"/>
  <c r="AY1109" i="2"/>
  <c r="AY1110" i="2"/>
  <c r="AY1111" i="2"/>
  <c r="AY1112" i="2"/>
  <c r="AY1113" i="2"/>
  <c r="AY1114" i="2"/>
  <c r="AY1115" i="2"/>
  <c r="AY1116" i="2"/>
  <c r="AY1117" i="2"/>
  <c r="AY1118" i="2"/>
  <c r="AY1119" i="2"/>
  <c r="AY1120" i="2"/>
  <c r="AY1121" i="2"/>
  <c r="AY1122" i="2"/>
  <c r="AY1123" i="2"/>
  <c r="AY1124" i="2"/>
  <c r="AY1125" i="2"/>
  <c r="AY1126" i="2"/>
  <c r="AY1127" i="2"/>
  <c r="AY1128" i="2"/>
  <c r="AY1129" i="2"/>
  <c r="AY1130" i="2"/>
  <c r="AY1131" i="2"/>
  <c r="AY1132" i="2"/>
  <c r="AY1133" i="2"/>
  <c r="AY1134" i="2"/>
  <c r="AY1135" i="2"/>
  <c r="AY1136" i="2"/>
  <c r="AY1137" i="2"/>
  <c r="AY1138" i="2"/>
  <c r="AY1139" i="2"/>
  <c r="AY1140" i="2"/>
  <c r="AY1141" i="2"/>
  <c r="AY1142" i="2"/>
  <c r="AY1143" i="2"/>
  <c r="AY1144" i="2"/>
  <c r="AY1145" i="2"/>
  <c r="AY1146" i="2"/>
  <c r="AY1147" i="2"/>
  <c r="AY1148" i="2"/>
  <c r="AY1149" i="2"/>
  <c r="AZ171" i="2"/>
  <c r="AZ172" i="2"/>
  <c r="AZ173" i="2"/>
  <c r="AZ174" i="2"/>
  <c r="AZ175" i="2"/>
  <c r="AZ176" i="2"/>
  <c r="AZ177" i="2"/>
  <c r="AZ178" i="2"/>
  <c r="AZ179" i="2"/>
  <c r="AZ180" i="2"/>
  <c r="AZ181" i="2"/>
  <c r="AZ182" i="2"/>
  <c r="AZ183" i="2"/>
  <c r="AZ184" i="2"/>
  <c r="AZ185" i="2"/>
  <c r="AZ186" i="2"/>
  <c r="AZ187" i="2"/>
  <c r="AZ188" i="2"/>
  <c r="AZ189" i="2"/>
  <c r="AZ190" i="2"/>
  <c r="AZ191" i="2"/>
  <c r="AZ192" i="2"/>
  <c r="AZ193" i="2"/>
  <c r="AZ194" i="2"/>
  <c r="AZ195" i="2"/>
  <c r="AZ196" i="2"/>
  <c r="AZ197" i="2"/>
  <c r="AZ198" i="2"/>
  <c r="AZ199" i="2"/>
  <c r="AZ200" i="2"/>
  <c r="AZ201" i="2"/>
  <c r="AZ202" i="2"/>
  <c r="AZ203" i="2"/>
  <c r="AZ204" i="2"/>
  <c r="AZ205" i="2"/>
  <c r="AZ206" i="2"/>
  <c r="AZ207" i="2"/>
  <c r="AZ208" i="2"/>
  <c r="AZ209" i="2"/>
  <c r="AZ210" i="2"/>
  <c r="AZ211" i="2"/>
  <c r="AZ212" i="2"/>
  <c r="AZ213" i="2"/>
  <c r="AZ214" i="2"/>
  <c r="AZ215" i="2"/>
  <c r="AZ216" i="2"/>
  <c r="AZ217" i="2"/>
  <c r="AZ218" i="2"/>
  <c r="AZ219" i="2"/>
  <c r="AZ220" i="2"/>
  <c r="AZ221" i="2"/>
  <c r="AZ222" i="2"/>
  <c r="AZ223" i="2"/>
  <c r="AZ224" i="2"/>
  <c r="AZ225" i="2"/>
  <c r="AZ226" i="2"/>
  <c r="AZ227" i="2"/>
  <c r="AZ228" i="2"/>
  <c r="AZ229" i="2"/>
  <c r="AZ230" i="2"/>
  <c r="AZ231" i="2"/>
  <c r="AZ232" i="2"/>
  <c r="AZ233" i="2"/>
  <c r="AZ234" i="2"/>
  <c r="AZ235" i="2"/>
  <c r="AZ236" i="2"/>
  <c r="AZ237" i="2"/>
  <c r="AZ238" i="2"/>
  <c r="AZ239" i="2"/>
  <c r="AZ240" i="2"/>
  <c r="AZ241" i="2"/>
  <c r="AZ242" i="2"/>
  <c r="AZ243" i="2"/>
  <c r="AZ244" i="2"/>
  <c r="AZ245" i="2"/>
  <c r="AZ246" i="2"/>
  <c r="AZ247" i="2"/>
  <c r="AZ248" i="2"/>
  <c r="AZ249" i="2"/>
  <c r="AZ250" i="2"/>
  <c r="AZ251" i="2"/>
  <c r="AZ252" i="2"/>
  <c r="AZ253" i="2"/>
  <c r="AZ254" i="2"/>
  <c r="AZ255" i="2"/>
  <c r="AZ256" i="2"/>
  <c r="AZ257" i="2"/>
  <c r="AZ258" i="2"/>
  <c r="AZ259" i="2"/>
  <c r="AZ260" i="2"/>
  <c r="AZ261" i="2"/>
  <c r="AZ262" i="2"/>
  <c r="AZ263" i="2"/>
  <c r="AZ264" i="2"/>
  <c r="AZ265" i="2"/>
  <c r="AZ266" i="2"/>
  <c r="AZ267" i="2"/>
  <c r="AZ268" i="2"/>
  <c r="AZ269" i="2"/>
  <c r="AZ270" i="2"/>
  <c r="AZ271" i="2"/>
  <c r="AZ272" i="2"/>
  <c r="AZ273" i="2"/>
  <c r="AZ274" i="2"/>
  <c r="AZ275" i="2"/>
  <c r="AZ276" i="2"/>
  <c r="AZ277" i="2"/>
  <c r="AZ278" i="2"/>
  <c r="AZ279" i="2"/>
  <c r="AZ280" i="2"/>
  <c r="AZ281" i="2"/>
  <c r="AZ282" i="2"/>
  <c r="AZ283" i="2"/>
  <c r="AZ284" i="2"/>
  <c r="AZ285" i="2"/>
  <c r="AZ286" i="2"/>
  <c r="AZ287" i="2"/>
  <c r="AZ288" i="2"/>
  <c r="AZ289" i="2"/>
  <c r="AZ290" i="2"/>
  <c r="AZ291" i="2"/>
  <c r="AZ292" i="2"/>
  <c r="AZ293" i="2"/>
  <c r="AZ294" i="2"/>
  <c r="AZ295" i="2"/>
  <c r="AZ296" i="2"/>
  <c r="AZ297" i="2"/>
  <c r="AZ298" i="2"/>
  <c r="AZ299" i="2"/>
  <c r="AZ300" i="2"/>
  <c r="AZ301" i="2"/>
  <c r="AZ302" i="2"/>
  <c r="AZ303" i="2"/>
  <c r="AZ304" i="2"/>
  <c r="AZ305" i="2"/>
  <c r="AZ306" i="2"/>
  <c r="AZ307" i="2"/>
  <c r="AZ308" i="2"/>
  <c r="AZ309" i="2"/>
  <c r="AZ310" i="2"/>
  <c r="AZ311" i="2"/>
  <c r="AZ312" i="2"/>
  <c r="AZ313" i="2"/>
  <c r="AZ314" i="2"/>
  <c r="AZ315" i="2"/>
  <c r="AZ316" i="2"/>
  <c r="AZ317" i="2"/>
  <c r="AZ318" i="2"/>
  <c r="AZ319" i="2"/>
  <c r="AZ320" i="2"/>
  <c r="AZ321" i="2"/>
  <c r="AZ322" i="2"/>
  <c r="AZ323" i="2"/>
  <c r="AZ324" i="2"/>
  <c r="AZ325" i="2"/>
  <c r="AZ326" i="2"/>
  <c r="AZ327" i="2"/>
  <c r="AZ328" i="2"/>
  <c r="AZ329" i="2"/>
  <c r="AZ330" i="2"/>
  <c r="AZ331" i="2"/>
  <c r="AZ332" i="2"/>
  <c r="AZ333" i="2"/>
  <c r="AZ334" i="2"/>
  <c r="AZ335" i="2"/>
  <c r="AZ336" i="2"/>
  <c r="AZ337" i="2"/>
  <c r="AZ338" i="2"/>
  <c r="AZ339" i="2"/>
  <c r="AZ340" i="2"/>
  <c r="AZ341" i="2"/>
  <c r="AZ342" i="2"/>
  <c r="AZ343" i="2"/>
  <c r="AZ344" i="2"/>
  <c r="AZ345" i="2"/>
  <c r="AZ346" i="2"/>
  <c r="AZ347" i="2"/>
  <c r="AZ348" i="2"/>
  <c r="AZ349" i="2"/>
  <c r="AZ350" i="2"/>
  <c r="AZ351" i="2"/>
  <c r="AZ352" i="2"/>
  <c r="AZ353" i="2"/>
  <c r="AZ354" i="2"/>
  <c r="AZ355" i="2"/>
  <c r="AZ356" i="2"/>
  <c r="AZ357" i="2"/>
  <c r="AZ358" i="2"/>
  <c r="AZ359" i="2"/>
  <c r="AZ360" i="2"/>
  <c r="AZ361" i="2"/>
  <c r="AZ362" i="2"/>
  <c r="AZ363" i="2"/>
  <c r="AZ364" i="2"/>
  <c r="AZ365" i="2"/>
  <c r="AZ366" i="2"/>
  <c r="AZ367" i="2"/>
  <c r="AZ368" i="2"/>
  <c r="AZ369" i="2"/>
  <c r="AZ370" i="2"/>
  <c r="AZ371" i="2"/>
  <c r="AZ372" i="2"/>
  <c r="AZ373" i="2"/>
  <c r="AZ374" i="2"/>
  <c r="AZ375" i="2"/>
  <c r="AZ376" i="2"/>
  <c r="AZ377" i="2"/>
  <c r="AZ378" i="2"/>
  <c r="AZ379" i="2"/>
  <c r="AZ380" i="2"/>
  <c r="AZ381" i="2"/>
  <c r="AZ382" i="2"/>
  <c r="AZ383" i="2"/>
  <c r="AZ384" i="2"/>
  <c r="AZ385" i="2"/>
  <c r="AZ386" i="2"/>
  <c r="AZ387" i="2"/>
  <c r="AZ388" i="2"/>
  <c r="AZ389" i="2"/>
  <c r="AZ390" i="2"/>
  <c r="AZ391" i="2"/>
  <c r="AZ392" i="2"/>
  <c r="AZ393" i="2"/>
  <c r="AZ394" i="2"/>
  <c r="AZ395" i="2"/>
  <c r="AZ396" i="2"/>
  <c r="AZ397" i="2"/>
  <c r="AZ398" i="2"/>
  <c r="AZ399" i="2"/>
  <c r="AZ400" i="2"/>
  <c r="AZ401" i="2"/>
  <c r="AZ402" i="2"/>
  <c r="AZ403" i="2"/>
  <c r="AZ404" i="2"/>
  <c r="AZ405" i="2"/>
  <c r="AZ406" i="2"/>
  <c r="AZ407" i="2"/>
  <c r="AZ408" i="2"/>
  <c r="AZ409" i="2"/>
  <c r="AZ410" i="2"/>
  <c r="AZ411" i="2"/>
  <c r="AZ412" i="2"/>
  <c r="AZ413" i="2"/>
  <c r="AZ414" i="2"/>
  <c r="AZ415" i="2"/>
  <c r="AZ416" i="2"/>
  <c r="AZ417" i="2"/>
  <c r="AZ418" i="2"/>
  <c r="AZ419" i="2"/>
  <c r="AZ420" i="2"/>
  <c r="AZ421" i="2"/>
  <c r="AZ422" i="2"/>
  <c r="AZ423" i="2"/>
  <c r="AZ424" i="2"/>
  <c r="AZ425" i="2"/>
  <c r="AZ426" i="2"/>
  <c r="AZ427" i="2"/>
  <c r="AZ428" i="2"/>
  <c r="AZ429" i="2"/>
  <c r="AZ430" i="2"/>
  <c r="AZ431" i="2"/>
  <c r="AZ432" i="2"/>
  <c r="AZ433" i="2"/>
  <c r="AZ434" i="2"/>
  <c r="AZ435" i="2"/>
  <c r="AZ436" i="2"/>
  <c r="AZ437" i="2"/>
  <c r="AZ438" i="2"/>
  <c r="AZ439" i="2"/>
  <c r="AZ440" i="2"/>
  <c r="AZ441" i="2"/>
  <c r="AZ442" i="2"/>
  <c r="AZ443" i="2"/>
  <c r="AZ444" i="2"/>
  <c r="AZ445" i="2"/>
  <c r="AZ446" i="2"/>
  <c r="AZ447" i="2"/>
  <c r="AZ448" i="2"/>
  <c r="AZ449" i="2"/>
  <c r="AZ450" i="2"/>
  <c r="AZ451" i="2"/>
  <c r="AZ452" i="2"/>
  <c r="AZ453" i="2"/>
  <c r="AZ454" i="2"/>
  <c r="AZ455" i="2"/>
  <c r="AZ456" i="2"/>
  <c r="AZ457" i="2"/>
  <c r="AZ458" i="2"/>
  <c r="AZ459" i="2"/>
  <c r="AZ460" i="2"/>
  <c r="AZ461" i="2"/>
  <c r="AZ462" i="2"/>
  <c r="AZ463" i="2"/>
  <c r="AZ464" i="2"/>
  <c r="AZ465" i="2"/>
  <c r="AZ466" i="2"/>
  <c r="AZ467" i="2"/>
  <c r="AZ468" i="2"/>
  <c r="AZ469" i="2"/>
  <c r="AZ470" i="2"/>
  <c r="AZ471" i="2"/>
  <c r="AZ472" i="2"/>
  <c r="AZ473" i="2"/>
  <c r="AZ474" i="2"/>
  <c r="AZ475" i="2"/>
  <c r="AZ476" i="2"/>
  <c r="AZ477" i="2"/>
  <c r="AZ478" i="2"/>
  <c r="AZ479" i="2"/>
  <c r="AZ480" i="2"/>
  <c r="AZ481" i="2"/>
  <c r="AZ482" i="2"/>
  <c r="AZ483" i="2"/>
  <c r="AZ484" i="2"/>
  <c r="AZ485" i="2"/>
  <c r="AZ486" i="2"/>
  <c r="AZ487" i="2"/>
  <c r="AZ488" i="2"/>
  <c r="AZ489" i="2"/>
  <c r="AZ490" i="2"/>
  <c r="AZ491" i="2"/>
  <c r="AZ492" i="2"/>
  <c r="AZ493" i="2"/>
  <c r="AZ494" i="2"/>
  <c r="AZ495" i="2"/>
  <c r="AZ496" i="2"/>
  <c r="AZ497" i="2"/>
  <c r="AZ498" i="2"/>
  <c r="AZ499" i="2"/>
  <c r="AZ500" i="2"/>
  <c r="AZ501" i="2"/>
  <c r="AZ502" i="2"/>
  <c r="AZ503" i="2"/>
  <c r="AZ504" i="2"/>
  <c r="AZ505" i="2"/>
  <c r="AZ506" i="2"/>
  <c r="AZ507" i="2"/>
  <c r="AZ508" i="2"/>
  <c r="AZ509" i="2"/>
  <c r="AZ510" i="2"/>
  <c r="AZ511" i="2"/>
  <c r="AZ512" i="2"/>
  <c r="AZ513" i="2"/>
  <c r="AZ514" i="2"/>
  <c r="AZ515" i="2"/>
  <c r="AZ516" i="2"/>
  <c r="AZ517" i="2"/>
  <c r="AZ518" i="2"/>
  <c r="AZ519" i="2"/>
  <c r="AZ520" i="2"/>
  <c r="AZ521" i="2"/>
  <c r="AZ522" i="2"/>
  <c r="AZ523" i="2"/>
  <c r="AZ524" i="2"/>
  <c r="AZ525" i="2"/>
  <c r="AZ526" i="2"/>
  <c r="AZ527" i="2"/>
  <c r="AZ528" i="2"/>
  <c r="AZ529" i="2"/>
  <c r="AZ530" i="2"/>
  <c r="AZ531" i="2"/>
  <c r="AZ532" i="2"/>
  <c r="AZ533" i="2"/>
  <c r="AZ534" i="2"/>
  <c r="AZ535" i="2"/>
  <c r="AZ536" i="2"/>
  <c r="AZ537" i="2"/>
  <c r="AZ538" i="2"/>
  <c r="AZ539" i="2"/>
  <c r="AZ540" i="2"/>
  <c r="AZ541" i="2"/>
  <c r="AZ542" i="2"/>
  <c r="AZ543" i="2"/>
  <c r="AZ544" i="2"/>
  <c r="AZ545" i="2"/>
  <c r="AZ546" i="2"/>
  <c r="AZ547" i="2"/>
  <c r="AZ548" i="2"/>
  <c r="AZ549" i="2"/>
  <c r="AZ550" i="2"/>
  <c r="AZ551" i="2"/>
  <c r="AZ552" i="2"/>
  <c r="AZ553" i="2"/>
  <c r="AZ554" i="2"/>
  <c r="AZ555" i="2"/>
  <c r="AZ556" i="2"/>
  <c r="AZ557" i="2"/>
  <c r="AZ558" i="2"/>
  <c r="AZ559" i="2"/>
  <c r="AZ560" i="2"/>
  <c r="AZ561" i="2"/>
  <c r="AZ562" i="2"/>
  <c r="AZ563" i="2"/>
  <c r="AZ564" i="2"/>
  <c r="AZ565" i="2"/>
  <c r="AZ566" i="2"/>
  <c r="AZ567" i="2"/>
  <c r="AZ568" i="2"/>
  <c r="AZ569" i="2"/>
  <c r="AZ570" i="2"/>
  <c r="AZ571" i="2"/>
  <c r="AZ572" i="2"/>
  <c r="AZ573" i="2"/>
  <c r="AZ574" i="2"/>
  <c r="AZ575" i="2"/>
  <c r="AZ576" i="2"/>
  <c r="AZ577" i="2"/>
  <c r="AZ578" i="2"/>
  <c r="AZ579" i="2"/>
  <c r="AZ580" i="2"/>
  <c r="AZ581" i="2"/>
  <c r="AZ582" i="2"/>
  <c r="AZ583" i="2"/>
  <c r="AZ584" i="2"/>
  <c r="AZ585" i="2"/>
  <c r="AZ586" i="2"/>
  <c r="AZ587" i="2"/>
  <c r="AZ588" i="2"/>
  <c r="AZ589" i="2"/>
  <c r="AZ590" i="2"/>
  <c r="AZ591" i="2"/>
  <c r="AZ592" i="2"/>
  <c r="AZ593" i="2"/>
  <c r="AZ594" i="2"/>
  <c r="AZ595" i="2"/>
  <c r="AZ596" i="2"/>
  <c r="AZ597" i="2"/>
  <c r="AZ598" i="2"/>
  <c r="AZ599" i="2"/>
  <c r="AZ600" i="2"/>
  <c r="AZ601" i="2"/>
  <c r="AZ602" i="2"/>
  <c r="AZ603" i="2"/>
  <c r="AZ604" i="2"/>
  <c r="AZ605" i="2"/>
  <c r="AZ606" i="2"/>
  <c r="AZ607" i="2"/>
  <c r="AZ608" i="2"/>
  <c r="AZ609" i="2"/>
  <c r="AZ610" i="2"/>
  <c r="AZ611" i="2"/>
  <c r="AZ612" i="2"/>
  <c r="AZ613" i="2"/>
  <c r="AZ614" i="2"/>
  <c r="AZ615" i="2"/>
  <c r="AZ616" i="2"/>
  <c r="AZ617" i="2"/>
  <c r="AZ618" i="2"/>
  <c r="AZ619" i="2"/>
  <c r="AZ620" i="2"/>
  <c r="AZ621" i="2"/>
  <c r="AZ622" i="2"/>
  <c r="AZ623" i="2"/>
  <c r="AZ624" i="2"/>
  <c r="AZ625" i="2"/>
  <c r="AZ626" i="2"/>
  <c r="AZ627" i="2"/>
  <c r="AZ628" i="2"/>
  <c r="AZ629" i="2"/>
  <c r="AZ630" i="2"/>
  <c r="AZ631" i="2"/>
  <c r="AZ632" i="2"/>
  <c r="AZ633" i="2"/>
  <c r="AZ634" i="2"/>
  <c r="AZ635" i="2"/>
  <c r="AZ636" i="2"/>
  <c r="AZ637" i="2"/>
  <c r="AZ638" i="2"/>
  <c r="AZ639" i="2"/>
  <c r="AZ640" i="2"/>
  <c r="AZ641" i="2"/>
  <c r="AZ642" i="2"/>
  <c r="AZ643" i="2"/>
  <c r="AZ644" i="2"/>
  <c r="AZ645" i="2"/>
  <c r="AZ646" i="2"/>
  <c r="AZ647" i="2"/>
  <c r="AZ648" i="2"/>
  <c r="AZ649" i="2"/>
  <c r="AZ650" i="2"/>
  <c r="AZ651" i="2"/>
  <c r="AZ652" i="2"/>
  <c r="AZ653" i="2"/>
  <c r="AZ654" i="2"/>
  <c r="AZ655" i="2"/>
  <c r="AZ656" i="2"/>
  <c r="AZ657" i="2"/>
  <c r="AZ658" i="2"/>
  <c r="AZ659" i="2"/>
  <c r="AZ660" i="2"/>
  <c r="AZ661" i="2"/>
  <c r="AZ662" i="2"/>
  <c r="AZ663" i="2"/>
  <c r="AZ664" i="2"/>
  <c r="AZ665" i="2"/>
  <c r="AZ666" i="2"/>
  <c r="AZ667" i="2"/>
  <c r="AZ668" i="2"/>
  <c r="AZ669" i="2"/>
  <c r="AZ670" i="2"/>
  <c r="AZ671" i="2"/>
  <c r="AZ672" i="2"/>
  <c r="AZ673" i="2"/>
  <c r="AZ674" i="2"/>
  <c r="AZ675" i="2"/>
  <c r="AZ676" i="2"/>
  <c r="AZ677" i="2"/>
  <c r="AZ678" i="2"/>
  <c r="AZ679" i="2"/>
  <c r="AZ680" i="2"/>
  <c r="AZ681" i="2"/>
  <c r="AZ682" i="2"/>
  <c r="AZ683" i="2"/>
  <c r="AZ684" i="2"/>
  <c r="AZ685" i="2"/>
  <c r="AZ686" i="2"/>
  <c r="AZ687" i="2"/>
  <c r="AZ688" i="2"/>
  <c r="AZ689" i="2"/>
  <c r="AZ690" i="2"/>
  <c r="AZ691" i="2"/>
  <c r="AZ692" i="2"/>
  <c r="AZ693" i="2"/>
  <c r="AZ694" i="2"/>
  <c r="AZ695" i="2"/>
  <c r="AZ696" i="2"/>
  <c r="AZ697" i="2"/>
  <c r="AZ698" i="2"/>
  <c r="AZ699" i="2"/>
  <c r="AZ700" i="2"/>
  <c r="AZ701" i="2"/>
  <c r="AZ702" i="2"/>
  <c r="AZ703" i="2"/>
  <c r="AZ704" i="2"/>
  <c r="AZ705" i="2"/>
  <c r="AZ706" i="2"/>
  <c r="AZ707" i="2"/>
  <c r="AZ708" i="2"/>
  <c r="AZ709" i="2"/>
  <c r="AZ710" i="2"/>
  <c r="AZ711" i="2"/>
  <c r="AZ712" i="2"/>
  <c r="AZ713" i="2"/>
  <c r="AZ714" i="2"/>
  <c r="AZ715" i="2"/>
  <c r="AZ716" i="2"/>
  <c r="AZ717" i="2"/>
  <c r="AZ718" i="2"/>
  <c r="AZ719" i="2"/>
  <c r="AZ720" i="2"/>
  <c r="AZ721" i="2"/>
  <c r="AZ722" i="2"/>
  <c r="AZ723" i="2"/>
  <c r="AZ724" i="2"/>
  <c r="AZ725" i="2"/>
  <c r="AZ726" i="2"/>
  <c r="AZ727" i="2"/>
  <c r="AZ728" i="2"/>
  <c r="AZ729" i="2"/>
  <c r="AZ730" i="2"/>
  <c r="AZ731" i="2"/>
  <c r="AZ732" i="2"/>
  <c r="AZ733" i="2"/>
  <c r="AZ734" i="2"/>
  <c r="AZ735" i="2"/>
  <c r="AZ736" i="2"/>
  <c r="AZ737" i="2"/>
  <c r="AZ738" i="2"/>
  <c r="AZ739" i="2"/>
  <c r="AZ740" i="2"/>
  <c r="AZ741" i="2"/>
  <c r="AZ742" i="2"/>
  <c r="AZ743" i="2"/>
  <c r="AZ744" i="2"/>
  <c r="AZ745" i="2"/>
  <c r="AZ746" i="2"/>
  <c r="AZ747" i="2"/>
  <c r="AZ748" i="2"/>
  <c r="AZ749" i="2"/>
  <c r="AZ750" i="2"/>
  <c r="AZ751" i="2"/>
  <c r="AZ752" i="2"/>
  <c r="AZ753" i="2"/>
  <c r="AZ754" i="2"/>
  <c r="AZ755" i="2"/>
  <c r="AZ756" i="2"/>
  <c r="AZ757" i="2"/>
  <c r="AZ758" i="2"/>
  <c r="AZ759" i="2"/>
  <c r="AZ760" i="2"/>
  <c r="AZ761" i="2"/>
  <c r="AZ762" i="2"/>
  <c r="AZ763" i="2"/>
  <c r="AZ764" i="2"/>
  <c r="AZ765" i="2"/>
  <c r="AZ766" i="2"/>
  <c r="AZ767" i="2"/>
  <c r="AZ768" i="2"/>
  <c r="AZ769" i="2"/>
  <c r="AZ770" i="2"/>
  <c r="AZ771" i="2"/>
  <c r="AZ772" i="2"/>
  <c r="AZ773" i="2"/>
  <c r="AZ774" i="2"/>
  <c r="AZ775" i="2"/>
  <c r="AZ776" i="2"/>
  <c r="AZ777" i="2"/>
  <c r="AZ778" i="2"/>
  <c r="AZ779" i="2"/>
  <c r="AZ780" i="2"/>
  <c r="AZ781" i="2"/>
  <c r="AZ782" i="2"/>
  <c r="AZ783" i="2"/>
  <c r="AZ784" i="2"/>
  <c r="AZ785" i="2"/>
  <c r="AZ786" i="2"/>
  <c r="AZ787" i="2"/>
  <c r="AZ788" i="2"/>
  <c r="AZ789" i="2"/>
  <c r="AZ790" i="2"/>
  <c r="AZ791" i="2"/>
  <c r="AZ792" i="2"/>
  <c r="AZ793" i="2"/>
  <c r="AZ794" i="2"/>
  <c r="AZ795" i="2"/>
  <c r="AZ796" i="2"/>
  <c r="AZ797" i="2"/>
  <c r="AZ798" i="2"/>
  <c r="AZ799" i="2"/>
  <c r="AZ800" i="2"/>
  <c r="AZ801" i="2"/>
  <c r="AZ802" i="2"/>
  <c r="AZ803" i="2"/>
  <c r="AZ804" i="2"/>
  <c r="AZ805" i="2"/>
  <c r="AZ806" i="2"/>
  <c r="AZ807" i="2"/>
  <c r="AZ808" i="2"/>
  <c r="AZ809" i="2"/>
  <c r="AZ810" i="2"/>
  <c r="AZ811" i="2"/>
  <c r="AZ812" i="2"/>
  <c r="AZ813" i="2"/>
  <c r="AZ814" i="2"/>
  <c r="AZ815" i="2"/>
  <c r="AZ816" i="2"/>
  <c r="AZ817" i="2"/>
  <c r="AZ818" i="2"/>
  <c r="AZ819" i="2"/>
  <c r="AZ820" i="2"/>
  <c r="AZ821" i="2"/>
  <c r="AZ822" i="2"/>
  <c r="AZ823" i="2"/>
  <c r="AZ824" i="2"/>
  <c r="AZ825" i="2"/>
  <c r="AZ826" i="2"/>
  <c r="AZ827" i="2"/>
  <c r="AZ828" i="2"/>
  <c r="AZ829" i="2"/>
  <c r="AZ830" i="2"/>
  <c r="AZ831" i="2"/>
  <c r="AZ832" i="2"/>
  <c r="AZ833" i="2"/>
  <c r="AZ834" i="2"/>
  <c r="AZ835" i="2"/>
  <c r="AZ836" i="2"/>
  <c r="AZ837" i="2"/>
  <c r="AZ838" i="2"/>
  <c r="AZ839" i="2"/>
  <c r="AZ840" i="2"/>
  <c r="AZ841" i="2"/>
  <c r="AZ842" i="2"/>
  <c r="AZ843" i="2"/>
  <c r="AZ844" i="2"/>
  <c r="AZ845" i="2"/>
  <c r="AZ846" i="2"/>
  <c r="AZ847" i="2"/>
  <c r="AZ848" i="2"/>
  <c r="AZ849" i="2"/>
  <c r="AZ850" i="2"/>
  <c r="AZ851" i="2"/>
  <c r="AZ852" i="2"/>
  <c r="AZ853" i="2"/>
  <c r="AZ854" i="2"/>
  <c r="AZ855" i="2"/>
  <c r="AZ856" i="2"/>
  <c r="AZ857" i="2"/>
  <c r="AZ858" i="2"/>
  <c r="AZ859" i="2"/>
  <c r="AZ860" i="2"/>
  <c r="AZ861" i="2"/>
  <c r="AZ862" i="2"/>
  <c r="AZ863" i="2"/>
  <c r="AZ864" i="2"/>
  <c r="AZ865" i="2"/>
  <c r="AZ866" i="2"/>
  <c r="AZ867" i="2"/>
  <c r="AZ868" i="2"/>
  <c r="AZ869" i="2"/>
  <c r="AZ870" i="2"/>
  <c r="AZ871" i="2"/>
  <c r="AZ872" i="2"/>
  <c r="AZ873" i="2"/>
  <c r="AZ874" i="2"/>
  <c r="AZ875" i="2"/>
  <c r="AZ876" i="2"/>
  <c r="AZ877" i="2"/>
  <c r="AZ878" i="2"/>
  <c r="AZ879" i="2"/>
  <c r="AZ880" i="2"/>
  <c r="AZ881" i="2"/>
  <c r="AZ882" i="2"/>
  <c r="AZ883" i="2"/>
  <c r="AZ884" i="2"/>
  <c r="AZ885" i="2"/>
  <c r="AZ886" i="2"/>
  <c r="AZ887" i="2"/>
  <c r="AZ888" i="2"/>
  <c r="AZ889" i="2"/>
  <c r="AZ890" i="2"/>
  <c r="AZ891" i="2"/>
  <c r="AZ892" i="2"/>
  <c r="AZ893" i="2"/>
  <c r="AZ894" i="2"/>
  <c r="AZ895" i="2"/>
  <c r="AZ896" i="2"/>
  <c r="AZ897" i="2"/>
  <c r="AZ898" i="2"/>
  <c r="AZ899" i="2"/>
  <c r="AZ900" i="2"/>
  <c r="AZ901" i="2"/>
  <c r="AZ902" i="2"/>
  <c r="AZ903" i="2"/>
  <c r="AZ904" i="2"/>
  <c r="AZ905" i="2"/>
  <c r="AZ906" i="2"/>
  <c r="AZ907" i="2"/>
  <c r="AZ908" i="2"/>
  <c r="AZ909" i="2"/>
  <c r="AZ910" i="2"/>
  <c r="AZ911" i="2"/>
  <c r="AZ912" i="2"/>
  <c r="AZ913" i="2"/>
  <c r="AZ914" i="2"/>
  <c r="AZ915" i="2"/>
  <c r="AZ916" i="2"/>
  <c r="AZ917" i="2"/>
  <c r="AZ918" i="2"/>
  <c r="AZ919" i="2"/>
  <c r="AZ920" i="2"/>
  <c r="AZ921" i="2"/>
  <c r="AZ922" i="2"/>
  <c r="AZ923" i="2"/>
  <c r="AZ924" i="2"/>
  <c r="AZ925" i="2"/>
  <c r="AZ926" i="2"/>
  <c r="AZ927" i="2"/>
  <c r="AZ928" i="2"/>
  <c r="AZ929" i="2"/>
  <c r="AZ930" i="2"/>
  <c r="AZ931" i="2"/>
  <c r="AZ932" i="2"/>
  <c r="AZ933" i="2"/>
  <c r="AZ934" i="2"/>
  <c r="AZ935" i="2"/>
  <c r="AZ936" i="2"/>
  <c r="AZ937" i="2"/>
  <c r="AZ938" i="2"/>
  <c r="AZ939" i="2"/>
  <c r="AZ940" i="2"/>
  <c r="AZ941" i="2"/>
  <c r="AZ942" i="2"/>
  <c r="AZ943" i="2"/>
  <c r="AZ944" i="2"/>
  <c r="AZ945" i="2"/>
  <c r="AZ946" i="2"/>
  <c r="AZ947" i="2"/>
  <c r="AZ948" i="2"/>
  <c r="AZ949" i="2"/>
  <c r="AZ950" i="2"/>
  <c r="AZ951" i="2"/>
  <c r="AZ952" i="2"/>
  <c r="AZ953" i="2"/>
  <c r="AZ954" i="2"/>
  <c r="AZ955" i="2"/>
  <c r="AZ956" i="2"/>
  <c r="AZ957" i="2"/>
  <c r="AZ958" i="2"/>
  <c r="AZ959" i="2"/>
  <c r="AZ960" i="2"/>
  <c r="AZ961" i="2"/>
  <c r="AZ962" i="2"/>
  <c r="AZ963" i="2"/>
  <c r="AZ964" i="2"/>
  <c r="AZ965" i="2"/>
  <c r="AZ966" i="2"/>
  <c r="AZ967" i="2"/>
  <c r="AZ968" i="2"/>
  <c r="AZ969" i="2"/>
  <c r="AZ970" i="2"/>
  <c r="AZ971" i="2"/>
  <c r="AZ972" i="2"/>
  <c r="AZ973" i="2"/>
  <c r="AZ974" i="2"/>
  <c r="AZ975" i="2"/>
  <c r="AZ976" i="2"/>
  <c r="AZ977" i="2"/>
  <c r="AZ978" i="2"/>
  <c r="AZ979" i="2"/>
  <c r="AZ980" i="2"/>
  <c r="AZ981" i="2"/>
  <c r="AZ982" i="2"/>
  <c r="AZ983" i="2"/>
  <c r="AZ984" i="2"/>
  <c r="AZ985" i="2"/>
  <c r="AZ986" i="2"/>
  <c r="AZ987" i="2"/>
  <c r="AZ988" i="2"/>
  <c r="AZ989" i="2"/>
  <c r="AZ990" i="2"/>
  <c r="AZ991" i="2"/>
  <c r="AZ992" i="2"/>
  <c r="AZ993" i="2"/>
  <c r="AZ994" i="2"/>
  <c r="AZ995" i="2"/>
  <c r="AZ996" i="2"/>
  <c r="AZ997" i="2"/>
  <c r="AZ998" i="2"/>
  <c r="AZ999" i="2"/>
  <c r="AZ1000" i="2"/>
  <c r="AZ1001" i="2"/>
  <c r="AZ1002" i="2"/>
  <c r="AZ1003" i="2"/>
  <c r="AZ1004" i="2"/>
  <c r="AZ1005" i="2"/>
  <c r="AZ1006" i="2"/>
  <c r="AZ1007" i="2"/>
  <c r="AZ1008" i="2"/>
  <c r="AZ1009" i="2"/>
  <c r="AZ1010" i="2"/>
  <c r="AZ1011" i="2"/>
  <c r="AZ1012" i="2"/>
  <c r="AZ1013" i="2"/>
  <c r="AZ1014" i="2"/>
  <c r="AZ1015" i="2"/>
  <c r="AZ1016" i="2"/>
  <c r="AZ1017" i="2"/>
  <c r="AZ1018" i="2"/>
  <c r="AZ1019" i="2"/>
  <c r="AZ1020" i="2"/>
  <c r="AZ1021" i="2"/>
  <c r="AZ1022" i="2"/>
  <c r="AZ1023" i="2"/>
  <c r="AZ1024" i="2"/>
  <c r="AZ1025" i="2"/>
  <c r="AZ1026" i="2"/>
  <c r="AZ1027" i="2"/>
  <c r="AZ1028" i="2"/>
  <c r="AZ1029" i="2"/>
  <c r="AZ1030" i="2"/>
  <c r="AZ1031" i="2"/>
  <c r="AZ1032" i="2"/>
  <c r="AZ1033" i="2"/>
  <c r="AZ1034" i="2"/>
  <c r="AZ1035" i="2"/>
  <c r="AZ1036" i="2"/>
  <c r="AZ1037" i="2"/>
  <c r="AZ1038" i="2"/>
  <c r="AZ1039" i="2"/>
  <c r="AZ1040" i="2"/>
  <c r="AZ1041" i="2"/>
  <c r="AZ1042" i="2"/>
  <c r="AZ1043" i="2"/>
  <c r="AZ1044" i="2"/>
  <c r="AZ1045" i="2"/>
  <c r="AZ1046" i="2"/>
  <c r="AZ1047" i="2"/>
  <c r="AZ1048" i="2"/>
  <c r="AZ1049" i="2"/>
  <c r="AZ1050" i="2"/>
  <c r="AZ1051" i="2"/>
  <c r="AZ1052" i="2"/>
  <c r="AZ1053" i="2"/>
  <c r="AZ1054" i="2"/>
  <c r="AZ1055" i="2"/>
  <c r="AZ1056" i="2"/>
  <c r="AZ1057" i="2"/>
  <c r="AZ1058" i="2"/>
  <c r="AZ1059" i="2"/>
  <c r="AZ1060" i="2"/>
  <c r="AZ1061" i="2"/>
  <c r="AZ1062" i="2"/>
  <c r="AZ1063" i="2"/>
  <c r="AZ1064" i="2"/>
  <c r="AZ1065" i="2"/>
  <c r="AZ1066" i="2"/>
  <c r="AZ1067" i="2"/>
  <c r="AZ1068" i="2"/>
  <c r="AZ1069" i="2"/>
  <c r="AZ1070" i="2"/>
  <c r="AZ1071" i="2"/>
  <c r="AZ1072" i="2"/>
  <c r="AZ1073" i="2"/>
  <c r="AZ1074" i="2"/>
  <c r="AZ1075" i="2"/>
  <c r="AZ1076" i="2"/>
  <c r="AZ1077" i="2"/>
  <c r="AZ1078" i="2"/>
  <c r="AZ1079" i="2"/>
  <c r="AZ1080" i="2"/>
  <c r="AZ1081" i="2"/>
  <c r="AZ1082" i="2"/>
  <c r="AZ1083" i="2"/>
  <c r="AZ1084" i="2"/>
  <c r="AZ1085" i="2"/>
  <c r="AZ1086" i="2"/>
  <c r="AZ1087" i="2"/>
  <c r="AZ1088" i="2"/>
  <c r="AZ1089" i="2"/>
  <c r="AZ1090" i="2"/>
  <c r="AZ1091" i="2"/>
  <c r="AZ1092" i="2"/>
  <c r="AZ1093" i="2"/>
  <c r="AZ1094" i="2"/>
  <c r="AZ1095" i="2"/>
  <c r="AZ1096" i="2"/>
  <c r="AZ1097" i="2"/>
  <c r="AZ1098" i="2"/>
  <c r="AZ1099" i="2"/>
  <c r="AZ1100" i="2"/>
  <c r="AZ1101" i="2"/>
  <c r="AZ1102" i="2"/>
  <c r="AZ1103" i="2"/>
  <c r="AZ1104" i="2"/>
  <c r="AZ1105" i="2"/>
  <c r="AZ1106" i="2"/>
  <c r="AZ1107" i="2"/>
  <c r="AZ1108" i="2"/>
  <c r="AZ1109" i="2"/>
  <c r="AZ1110" i="2"/>
  <c r="AZ1111" i="2"/>
  <c r="AZ1112" i="2"/>
  <c r="AZ1113" i="2"/>
  <c r="AZ1114" i="2"/>
  <c r="AZ1115" i="2"/>
  <c r="AZ1116" i="2"/>
  <c r="AZ1117" i="2"/>
  <c r="AZ1118" i="2"/>
  <c r="AZ1119" i="2"/>
  <c r="AZ1120" i="2"/>
  <c r="AZ1121" i="2"/>
  <c r="AZ1122" i="2"/>
  <c r="AZ1123" i="2"/>
  <c r="AZ1124" i="2"/>
  <c r="AZ1125" i="2"/>
  <c r="AZ1126" i="2"/>
  <c r="AZ1127" i="2"/>
  <c r="AZ1128" i="2"/>
  <c r="AZ1129" i="2"/>
  <c r="AZ1130" i="2"/>
  <c r="AZ1131" i="2"/>
  <c r="AZ1132" i="2"/>
  <c r="AZ1133" i="2"/>
  <c r="AZ1134" i="2"/>
  <c r="AZ1135" i="2"/>
  <c r="AZ1136" i="2"/>
  <c r="AZ1137" i="2"/>
  <c r="AZ1138" i="2"/>
  <c r="AZ1139" i="2"/>
  <c r="AZ1140" i="2"/>
  <c r="AZ1141" i="2"/>
  <c r="AZ1142" i="2"/>
  <c r="AZ1143" i="2"/>
  <c r="AZ1144" i="2"/>
  <c r="AZ1145" i="2"/>
  <c r="AZ1146" i="2"/>
  <c r="AZ1147" i="2"/>
  <c r="AZ1148" i="2"/>
  <c r="AZ1149" i="2"/>
  <c r="BA171" i="2"/>
  <c r="BA172" i="2"/>
  <c r="BA173" i="2"/>
  <c r="BA174" i="2"/>
  <c r="BA175" i="2"/>
  <c r="BA176" i="2"/>
  <c r="BA177" i="2"/>
  <c r="BA178" i="2"/>
  <c r="BA179" i="2"/>
  <c r="BA180" i="2"/>
  <c r="BA181" i="2"/>
  <c r="BA182" i="2"/>
  <c r="BA183" i="2"/>
  <c r="BA184" i="2"/>
  <c r="BA185" i="2"/>
  <c r="BA186" i="2"/>
  <c r="BA187" i="2"/>
  <c r="BA188" i="2"/>
  <c r="BA189" i="2"/>
  <c r="BA190" i="2"/>
  <c r="BA191" i="2"/>
  <c r="BA192" i="2"/>
  <c r="BA193" i="2"/>
  <c r="BA194" i="2"/>
  <c r="BA195" i="2"/>
  <c r="BA196" i="2"/>
  <c r="BA197" i="2"/>
  <c r="BA198" i="2"/>
  <c r="BA199" i="2"/>
  <c r="BA200" i="2"/>
  <c r="BA201" i="2"/>
  <c r="BA202" i="2"/>
  <c r="BA203" i="2"/>
  <c r="BA204" i="2"/>
  <c r="BA205" i="2"/>
  <c r="BA206" i="2"/>
  <c r="BA207" i="2"/>
  <c r="BA208" i="2"/>
  <c r="BA209" i="2"/>
  <c r="BA210" i="2"/>
  <c r="BA211" i="2"/>
  <c r="BA212" i="2"/>
  <c r="BA213" i="2"/>
  <c r="BA214" i="2"/>
  <c r="BA215" i="2"/>
  <c r="BA216" i="2"/>
  <c r="BA217" i="2"/>
  <c r="BA218" i="2"/>
  <c r="BA219" i="2"/>
  <c r="BA220" i="2"/>
  <c r="BA221" i="2"/>
  <c r="BA222" i="2"/>
  <c r="BA223" i="2"/>
  <c r="BA224" i="2"/>
  <c r="BA225" i="2"/>
  <c r="BA226" i="2"/>
  <c r="BA227" i="2"/>
  <c r="BA228" i="2"/>
  <c r="BA229" i="2"/>
  <c r="BA230" i="2"/>
  <c r="BA231" i="2"/>
  <c r="BA232" i="2"/>
  <c r="BA233" i="2"/>
  <c r="BA234" i="2"/>
  <c r="BA235" i="2"/>
  <c r="BA236" i="2"/>
  <c r="BA237" i="2"/>
  <c r="BA238" i="2"/>
  <c r="BA239" i="2"/>
  <c r="BA240" i="2"/>
  <c r="BA241" i="2"/>
  <c r="BA242" i="2"/>
  <c r="BA243" i="2"/>
  <c r="BA244" i="2"/>
  <c r="BA245" i="2"/>
  <c r="BA246" i="2"/>
  <c r="BA247" i="2"/>
  <c r="BA248" i="2"/>
  <c r="BA249" i="2"/>
  <c r="BA250" i="2"/>
  <c r="BA251" i="2"/>
  <c r="BA252" i="2"/>
  <c r="BA253" i="2"/>
  <c r="BA254" i="2"/>
  <c r="BA255" i="2"/>
  <c r="BA256" i="2"/>
  <c r="BA257" i="2"/>
  <c r="BA258" i="2"/>
  <c r="BA259" i="2"/>
  <c r="BA260" i="2"/>
  <c r="BA261" i="2"/>
  <c r="BA262" i="2"/>
  <c r="BA263" i="2"/>
  <c r="BA264" i="2"/>
  <c r="BA265" i="2"/>
  <c r="BA266" i="2"/>
  <c r="BA267" i="2"/>
  <c r="BA268" i="2"/>
  <c r="BA269" i="2"/>
  <c r="BA270" i="2"/>
  <c r="BA271" i="2"/>
  <c r="BA272" i="2"/>
  <c r="BA273" i="2"/>
  <c r="BA274" i="2"/>
  <c r="BA275" i="2"/>
  <c r="BA276" i="2"/>
  <c r="BA277" i="2"/>
  <c r="BA278" i="2"/>
  <c r="BA279" i="2"/>
  <c r="BA280" i="2"/>
  <c r="BA281" i="2"/>
  <c r="BA282" i="2"/>
  <c r="BA283" i="2"/>
  <c r="BA284" i="2"/>
  <c r="BA285" i="2"/>
  <c r="BA286" i="2"/>
  <c r="BA287" i="2"/>
  <c r="BA288" i="2"/>
  <c r="BA289" i="2"/>
  <c r="BA290" i="2"/>
  <c r="BA291" i="2"/>
  <c r="BA292" i="2"/>
  <c r="BA293" i="2"/>
  <c r="BA294" i="2"/>
  <c r="BA295" i="2"/>
  <c r="BA296" i="2"/>
  <c r="BA297" i="2"/>
  <c r="BA298" i="2"/>
  <c r="BA299" i="2"/>
  <c r="BA300" i="2"/>
  <c r="BA301" i="2"/>
  <c r="BA302" i="2"/>
  <c r="BA303" i="2"/>
  <c r="BA304" i="2"/>
  <c r="BA305" i="2"/>
  <c r="BA306" i="2"/>
  <c r="BA307" i="2"/>
  <c r="BA308" i="2"/>
  <c r="BA309" i="2"/>
  <c r="BA310" i="2"/>
  <c r="BA311" i="2"/>
  <c r="BA312" i="2"/>
  <c r="BA313" i="2"/>
  <c r="BA314" i="2"/>
  <c r="BA315" i="2"/>
  <c r="BA316" i="2"/>
  <c r="BA317" i="2"/>
  <c r="BA318" i="2"/>
  <c r="BA319" i="2"/>
  <c r="BA320" i="2"/>
  <c r="BA321" i="2"/>
  <c r="BA322" i="2"/>
  <c r="BA323" i="2"/>
  <c r="BA324" i="2"/>
  <c r="BA325" i="2"/>
  <c r="BA326" i="2"/>
  <c r="BA327" i="2"/>
  <c r="BA328" i="2"/>
  <c r="BA329" i="2"/>
  <c r="BA330" i="2"/>
  <c r="BA331" i="2"/>
  <c r="BA332" i="2"/>
  <c r="BA333" i="2"/>
  <c r="BA334" i="2"/>
  <c r="BA335" i="2"/>
  <c r="BA336" i="2"/>
  <c r="BA337" i="2"/>
  <c r="BA338" i="2"/>
  <c r="BA339" i="2"/>
  <c r="BA340" i="2"/>
  <c r="BA341" i="2"/>
  <c r="BA342" i="2"/>
  <c r="BA343" i="2"/>
  <c r="BA344" i="2"/>
  <c r="BA345" i="2"/>
  <c r="BA346" i="2"/>
  <c r="BA347" i="2"/>
  <c r="BA348" i="2"/>
  <c r="BA349" i="2"/>
  <c r="BA350" i="2"/>
  <c r="BA351" i="2"/>
  <c r="BA352" i="2"/>
  <c r="BA353" i="2"/>
  <c r="BA354" i="2"/>
  <c r="BA355" i="2"/>
  <c r="BA356" i="2"/>
  <c r="BA357" i="2"/>
  <c r="BA358" i="2"/>
  <c r="BA359" i="2"/>
  <c r="BA360" i="2"/>
  <c r="BA361" i="2"/>
  <c r="BA362" i="2"/>
  <c r="BA363" i="2"/>
  <c r="BA364" i="2"/>
  <c r="BA365" i="2"/>
  <c r="BA366" i="2"/>
  <c r="BA367" i="2"/>
  <c r="BA368" i="2"/>
  <c r="BA369" i="2"/>
  <c r="BA370" i="2"/>
  <c r="BA371" i="2"/>
  <c r="BA372" i="2"/>
  <c r="BA373" i="2"/>
  <c r="BA374" i="2"/>
  <c r="BA375" i="2"/>
  <c r="BA376" i="2"/>
  <c r="BA377" i="2"/>
  <c r="BA378" i="2"/>
  <c r="BA379" i="2"/>
  <c r="BA380" i="2"/>
  <c r="BA381" i="2"/>
  <c r="BA382" i="2"/>
  <c r="BA383" i="2"/>
  <c r="BA384" i="2"/>
  <c r="BA385" i="2"/>
  <c r="BA386" i="2"/>
  <c r="BA387" i="2"/>
  <c r="BA388" i="2"/>
  <c r="BA389" i="2"/>
  <c r="BA390" i="2"/>
  <c r="BA391" i="2"/>
  <c r="BA392" i="2"/>
  <c r="BA393" i="2"/>
  <c r="BA394" i="2"/>
  <c r="BA395" i="2"/>
  <c r="BA396" i="2"/>
  <c r="BA397" i="2"/>
  <c r="BA398" i="2"/>
  <c r="BA399" i="2"/>
  <c r="BA400" i="2"/>
  <c r="BA401" i="2"/>
  <c r="BA402" i="2"/>
  <c r="BA403" i="2"/>
  <c r="BA404" i="2"/>
  <c r="BA405" i="2"/>
  <c r="BA406" i="2"/>
  <c r="BA407" i="2"/>
  <c r="BA408" i="2"/>
  <c r="BA409" i="2"/>
  <c r="BA410" i="2"/>
  <c r="BA411" i="2"/>
  <c r="BA412" i="2"/>
  <c r="BA413" i="2"/>
  <c r="BA414" i="2"/>
  <c r="BA415" i="2"/>
  <c r="BA416" i="2"/>
  <c r="BA417" i="2"/>
  <c r="BA418" i="2"/>
  <c r="BA419" i="2"/>
  <c r="BA420" i="2"/>
  <c r="BA421" i="2"/>
  <c r="BA422" i="2"/>
  <c r="BA423" i="2"/>
  <c r="BA424" i="2"/>
  <c r="BA425" i="2"/>
  <c r="BA426" i="2"/>
  <c r="BA427" i="2"/>
  <c r="BA428" i="2"/>
  <c r="BA429" i="2"/>
  <c r="BA430" i="2"/>
  <c r="BA431" i="2"/>
  <c r="BA432" i="2"/>
  <c r="BA433" i="2"/>
  <c r="BA434" i="2"/>
  <c r="BA435" i="2"/>
  <c r="BA436" i="2"/>
  <c r="BA437" i="2"/>
  <c r="BA438" i="2"/>
  <c r="BA439" i="2"/>
  <c r="BA440" i="2"/>
  <c r="BA441" i="2"/>
  <c r="BA442" i="2"/>
  <c r="BA443" i="2"/>
  <c r="BA444" i="2"/>
  <c r="BA445" i="2"/>
  <c r="BA446" i="2"/>
  <c r="BA447" i="2"/>
  <c r="BA448" i="2"/>
  <c r="BA449" i="2"/>
  <c r="BA450" i="2"/>
  <c r="BA451" i="2"/>
  <c r="BA452" i="2"/>
  <c r="BA453" i="2"/>
  <c r="BA454" i="2"/>
  <c r="BA455" i="2"/>
  <c r="BA456" i="2"/>
  <c r="BA457" i="2"/>
  <c r="BA458" i="2"/>
  <c r="BA459" i="2"/>
  <c r="BA460" i="2"/>
  <c r="BA461" i="2"/>
  <c r="BA462" i="2"/>
  <c r="BA463" i="2"/>
  <c r="BA464" i="2"/>
  <c r="BA465" i="2"/>
  <c r="BA466" i="2"/>
  <c r="BA467" i="2"/>
  <c r="BA468" i="2"/>
  <c r="BA469" i="2"/>
  <c r="BA470" i="2"/>
  <c r="BA471" i="2"/>
  <c r="BA472" i="2"/>
  <c r="BA473" i="2"/>
  <c r="BA474" i="2"/>
  <c r="BA475" i="2"/>
  <c r="BA476" i="2"/>
  <c r="BA477" i="2"/>
  <c r="BA478" i="2"/>
  <c r="BA479" i="2"/>
  <c r="BA480" i="2"/>
  <c r="BA481" i="2"/>
  <c r="BA482" i="2"/>
  <c r="BA483" i="2"/>
  <c r="BA484" i="2"/>
  <c r="BA485" i="2"/>
  <c r="BA486" i="2"/>
  <c r="BA487" i="2"/>
  <c r="BA488" i="2"/>
  <c r="BA489" i="2"/>
  <c r="BA490" i="2"/>
  <c r="BA491" i="2"/>
  <c r="BA492" i="2"/>
  <c r="BA493" i="2"/>
  <c r="BA494" i="2"/>
  <c r="BA495" i="2"/>
  <c r="BA496" i="2"/>
  <c r="BA497" i="2"/>
  <c r="BA498" i="2"/>
  <c r="BA499" i="2"/>
  <c r="BA500" i="2"/>
  <c r="BA501" i="2"/>
  <c r="BA502" i="2"/>
  <c r="BA503" i="2"/>
  <c r="BA504" i="2"/>
  <c r="BA505" i="2"/>
  <c r="BA506" i="2"/>
  <c r="BA507" i="2"/>
  <c r="BA508" i="2"/>
  <c r="BA509" i="2"/>
  <c r="BA510" i="2"/>
  <c r="BA511" i="2"/>
  <c r="BA512" i="2"/>
  <c r="BA513" i="2"/>
  <c r="BA514" i="2"/>
  <c r="BA515" i="2"/>
  <c r="BA516" i="2"/>
  <c r="BA517" i="2"/>
  <c r="BA518" i="2"/>
  <c r="BA519" i="2"/>
  <c r="BA520" i="2"/>
  <c r="BA521" i="2"/>
  <c r="BA522" i="2"/>
  <c r="BA523" i="2"/>
  <c r="BA524" i="2"/>
  <c r="BA525" i="2"/>
  <c r="BA526" i="2"/>
  <c r="BA527" i="2"/>
  <c r="BA528" i="2"/>
  <c r="BA529" i="2"/>
  <c r="BA530" i="2"/>
  <c r="BA531" i="2"/>
  <c r="BA532" i="2"/>
  <c r="BA533" i="2"/>
  <c r="BA534" i="2"/>
  <c r="BA535" i="2"/>
  <c r="BA536" i="2"/>
  <c r="BA537" i="2"/>
  <c r="BA538" i="2"/>
  <c r="BA539" i="2"/>
  <c r="BA540" i="2"/>
  <c r="BA541" i="2"/>
  <c r="BA542" i="2"/>
  <c r="BA543" i="2"/>
  <c r="BA544" i="2"/>
  <c r="BA545" i="2"/>
  <c r="BA546" i="2"/>
  <c r="BA547" i="2"/>
  <c r="BA548" i="2"/>
  <c r="BA549" i="2"/>
  <c r="BA550" i="2"/>
  <c r="BA551" i="2"/>
  <c r="BA552" i="2"/>
  <c r="BA553" i="2"/>
  <c r="BA554" i="2"/>
  <c r="BA555" i="2"/>
  <c r="BA556" i="2"/>
  <c r="BA557" i="2"/>
  <c r="BA558" i="2"/>
  <c r="BA559" i="2"/>
  <c r="BA560" i="2"/>
  <c r="BA561" i="2"/>
  <c r="BA562" i="2"/>
  <c r="BA563" i="2"/>
  <c r="BA564" i="2"/>
  <c r="BA565" i="2"/>
  <c r="BA566" i="2"/>
  <c r="BA567" i="2"/>
  <c r="BA568" i="2"/>
  <c r="BA569" i="2"/>
  <c r="BA570" i="2"/>
  <c r="BA571" i="2"/>
  <c r="BA572" i="2"/>
  <c r="BA573" i="2"/>
  <c r="BA574" i="2"/>
  <c r="BA575" i="2"/>
  <c r="BA576" i="2"/>
  <c r="BA577" i="2"/>
  <c r="BA578" i="2"/>
  <c r="BA579" i="2"/>
  <c r="BA580" i="2"/>
  <c r="BA581" i="2"/>
  <c r="BA582" i="2"/>
  <c r="BA583" i="2"/>
  <c r="BA584" i="2"/>
  <c r="BA585" i="2"/>
  <c r="BA586" i="2"/>
  <c r="BA587" i="2"/>
  <c r="BA588" i="2"/>
  <c r="BA589" i="2"/>
  <c r="BA590" i="2"/>
  <c r="BA591" i="2"/>
  <c r="BA592" i="2"/>
  <c r="BA593" i="2"/>
  <c r="BA594" i="2"/>
  <c r="BA595" i="2"/>
  <c r="BA596" i="2"/>
  <c r="BA597" i="2"/>
  <c r="BA598" i="2"/>
  <c r="BA599" i="2"/>
  <c r="BA600" i="2"/>
  <c r="BA601" i="2"/>
  <c r="BA602" i="2"/>
  <c r="BA603" i="2"/>
  <c r="BA604" i="2"/>
  <c r="BA605" i="2"/>
  <c r="BA606" i="2"/>
  <c r="BA607" i="2"/>
  <c r="BA608" i="2"/>
  <c r="BA609" i="2"/>
  <c r="BA610" i="2"/>
  <c r="BA611" i="2"/>
  <c r="BA612" i="2"/>
  <c r="BA613" i="2"/>
  <c r="BA614" i="2"/>
  <c r="BA615" i="2"/>
  <c r="BA616" i="2"/>
  <c r="BA617" i="2"/>
  <c r="BA618" i="2"/>
  <c r="BA619" i="2"/>
  <c r="BA620" i="2"/>
  <c r="BA621" i="2"/>
  <c r="BA622" i="2"/>
  <c r="BA623" i="2"/>
  <c r="BA624" i="2"/>
  <c r="BA625" i="2"/>
  <c r="BA626" i="2"/>
  <c r="BA627" i="2"/>
  <c r="BA628" i="2"/>
  <c r="BA629" i="2"/>
  <c r="BA630" i="2"/>
  <c r="BA631" i="2"/>
  <c r="BA632" i="2"/>
  <c r="BA633" i="2"/>
  <c r="BA634" i="2"/>
  <c r="BA635" i="2"/>
  <c r="BA636" i="2"/>
  <c r="BA637" i="2"/>
  <c r="BA638" i="2"/>
  <c r="BA639" i="2"/>
  <c r="BA640" i="2"/>
  <c r="BA641" i="2"/>
  <c r="BA642" i="2"/>
  <c r="BA643" i="2"/>
  <c r="BA644" i="2"/>
  <c r="BA645" i="2"/>
  <c r="BA646" i="2"/>
  <c r="BA647" i="2"/>
  <c r="BA648" i="2"/>
  <c r="BA649" i="2"/>
  <c r="BA650" i="2"/>
  <c r="BA651" i="2"/>
  <c r="BA652" i="2"/>
  <c r="BA653" i="2"/>
  <c r="BA654" i="2"/>
  <c r="BA655" i="2"/>
  <c r="BA656" i="2"/>
  <c r="BA657" i="2"/>
  <c r="BA658" i="2"/>
  <c r="BA659" i="2"/>
  <c r="BA660" i="2"/>
  <c r="BA661" i="2"/>
  <c r="BA662" i="2"/>
  <c r="BA663" i="2"/>
  <c r="BA664" i="2"/>
  <c r="BA665" i="2"/>
  <c r="BA666" i="2"/>
  <c r="BA667" i="2"/>
  <c r="BA668" i="2"/>
  <c r="BA669" i="2"/>
  <c r="BA670" i="2"/>
  <c r="BA671" i="2"/>
  <c r="BA672" i="2"/>
  <c r="BA673" i="2"/>
  <c r="BA674" i="2"/>
  <c r="BA675" i="2"/>
  <c r="BA676" i="2"/>
  <c r="BA677" i="2"/>
  <c r="BA678" i="2"/>
  <c r="BA679" i="2"/>
  <c r="BA680" i="2"/>
  <c r="BA681" i="2"/>
  <c r="BA682" i="2"/>
  <c r="BA683" i="2"/>
  <c r="BA684" i="2"/>
  <c r="BA685" i="2"/>
  <c r="BA686" i="2"/>
  <c r="BA687" i="2"/>
  <c r="BA688" i="2"/>
  <c r="BA689" i="2"/>
  <c r="BA690" i="2"/>
  <c r="BA691" i="2"/>
  <c r="BA692" i="2"/>
  <c r="BA693" i="2"/>
  <c r="BA694" i="2"/>
  <c r="BA695" i="2"/>
  <c r="BA696" i="2"/>
  <c r="BA697" i="2"/>
  <c r="BA698" i="2"/>
  <c r="BA699" i="2"/>
  <c r="BA700" i="2"/>
  <c r="BA701" i="2"/>
  <c r="BA702" i="2"/>
  <c r="BA703" i="2"/>
  <c r="BA704" i="2"/>
  <c r="BA705" i="2"/>
  <c r="BA706" i="2"/>
  <c r="BA707" i="2"/>
  <c r="BA708" i="2"/>
  <c r="BA709" i="2"/>
  <c r="BA710" i="2"/>
  <c r="BA711" i="2"/>
  <c r="BA712" i="2"/>
  <c r="BA713" i="2"/>
  <c r="BA714" i="2"/>
  <c r="BA715" i="2"/>
  <c r="BA716" i="2"/>
  <c r="BA717" i="2"/>
  <c r="BA718" i="2"/>
  <c r="BA719" i="2"/>
  <c r="BA720" i="2"/>
  <c r="BA721" i="2"/>
  <c r="BA722" i="2"/>
  <c r="BA723" i="2"/>
  <c r="BA724" i="2"/>
  <c r="BA725" i="2"/>
  <c r="BA726" i="2"/>
  <c r="BA727" i="2"/>
  <c r="BA728" i="2"/>
  <c r="BA729" i="2"/>
  <c r="BA730" i="2"/>
  <c r="BA731" i="2"/>
  <c r="BA732" i="2"/>
  <c r="BA733" i="2"/>
  <c r="BA734" i="2"/>
  <c r="BA735" i="2"/>
  <c r="BA736" i="2"/>
  <c r="BA737" i="2"/>
  <c r="BA738" i="2"/>
  <c r="BA739" i="2"/>
  <c r="BA740" i="2"/>
  <c r="BA741" i="2"/>
  <c r="BA742" i="2"/>
  <c r="BA743" i="2"/>
  <c r="BA744" i="2"/>
  <c r="BA745" i="2"/>
  <c r="BA746" i="2"/>
  <c r="BA747" i="2"/>
  <c r="BA748" i="2"/>
  <c r="BA749" i="2"/>
  <c r="BA750" i="2"/>
  <c r="BA751" i="2"/>
  <c r="BA752" i="2"/>
  <c r="BA753" i="2"/>
  <c r="BA754" i="2"/>
  <c r="BA755" i="2"/>
  <c r="BA756" i="2"/>
  <c r="BA757" i="2"/>
  <c r="BA758" i="2"/>
  <c r="BA759" i="2"/>
  <c r="BA760" i="2"/>
  <c r="BA761" i="2"/>
  <c r="BA762" i="2"/>
  <c r="BA763" i="2"/>
  <c r="BA764" i="2"/>
  <c r="BA765" i="2"/>
  <c r="BA766" i="2"/>
  <c r="BA767" i="2"/>
  <c r="BA768" i="2"/>
  <c r="BA769" i="2"/>
  <c r="BA770" i="2"/>
  <c r="BA771" i="2"/>
  <c r="BA772" i="2"/>
  <c r="BA773" i="2"/>
  <c r="BA774" i="2"/>
  <c r="BA775" i="2"/>
  <c r="BA776" i="2"/>
  <c r="BA777" i="2"/>
  <c r="BA778" i="2"/>
  <c r="BA779" i="2"/>
  <c r="BA780" i="2"/>
  <c r="BA781" i="2"/>
  <c r="BA782" i="2"/>
  <c r="BA783" i="2"/>
  <c r="BA784" i="2"/>
  <c r="BA785" i="2"/>
  <c r="BA786" i="2"/>
  <c r="BA787" i="2"/>
  <c r="BA788" i="2"/>
  <c r="BA789" i="2"/>
  <c r="BA790" i="2"/>
  <c r="BA791" i="2"/>
  <c r="BA792" i="2"/>
  <c r="BA793" i="2"/>
  <c r="BA794" i="2"/>
  <c r="BA795" i="2"/>
  <c r="BA796" i="2"/>
  <c r="BA797" i="2"/>
  <c r="BA798" i="2"/>
  <c r="BA799" i="2"/>
  <c r="BA800" i="2"/>
  <c r="BA801" i="2"/>
  <c r="BA802" i="2"/>
  <c r="BA803" i="2"/>
  <c r="BA804" i="2"/>
  <c r="BA805" i="2"/>
  <c r="BA806" i="2"/>
  <c r="BA807" i="2"/>
  <c r="BA808" i="2"/>
  <c r="BA809" i="2"/>
  <c r="BA810" i="2"/>
  <c r="BA811" i="2"/>
  <c r="BA812" i="2"/>
  <c r="BA813" i="2"/>
  <c r="BA814" i="2"/>
  <c r="BA815" i="2"/>
  <c r="BA816" i="2"/>
  <c r="BA817" i="2"/>
  <c r="BA818" i="2"/>
  <c r="BA819" i="2"/>
  <c r="BA820" i="2"/>
  <c r="BA821" i="2"/>
  <c r="BA822" i="2"/>
  <c r="BA823" i="2"/>
  <c r="BA824" i="2"/>
  <c r="BA825" i="2"/>
  <c r="BA826" i="2"/>
  <c r="BA827" i="2"/>
  <c r="BA828" i="2"/>
  <c r="BA829" i="2"/>
  <c r="BA830" i="2"/>
  <c r="BA831" i="2"/>
  <c r="BA832" i="2"/>
  <c r="BA833" i="2"/>
  <c r="BA834" i="2"/>
  <c r="BA835" i="2"/>
  <c r="BA836" i="2"/>
  <c r="BA837" i="2"/>
  <c r="BA838" i="2"/>
  <c r="BA839" i="2"/>
  <c r="BA840" i="2"/>
  <c r="BA841" i="2"/>
  <c r="BA842" i="2"/>
  <c r="BA843" i="2"/>
  <c r="BA844" i="2"/>
  <c r="BA845" i="2"/>
  <c r="BA846" i="2"/>
  <c r="BA847" i="2"/>
  <c r="BA848" i="2"/>
  <c r="BA849" i="2"/>
  <c r="BA850" i="2"/>
  <c r="BA851" i="2"/>
  <c r="BA852" i="2"/>
  <c r="BA853" i="2"/>
  <c r="BA854" i="2"/>
  <c r="BA855" i="2"/>
  <c r="BA856" i="2"/>
  <c r="BA857" i="2"/>
  <c r="BA858" i="2"/>
  <c r="BA859" i="2"/>
  <c r="BA860" i="2"/>
  <c r="BA861" i="2"/>
  <c r="BA862" i="2"/>
  <c r="BA863" i="2"/>
  <c r="BA864" i="2"/>
  <c r="BA865" i="2"/>
  <c r="BA866" i="2"/>
  <c r="BA867" i="2"/>
  <c r="BA868" i="2"/>
  <c r="BA869" i="2"/>
  <c r="BA870" i="2"/>
  <c r="BA871" i="2"/>
  <c r="BA872" i="2"/>
  <c r="BA873" i="2"/>
  <c r="BA874" i="2"/>
  <c r="BA875" i="2"/>
  <c r="BA876" i="2"/>
  <c r="BA877" i="2"/>
  <c r="BA878" i="2"/>
  <c r="BA879" i="2"/>
  <c r="BA880" i="2"/>
  <c r="BA881" i="2"/>
  <c r="BA882" i="2"/>
  <c r="BA883" i="2"/>
  <c r="BA884" i="2"/>
  <c r="BA885" i="2"/>
  <c r="BA886" i="2"/>
  <c r="BA887" i="2"/>
  <c r="BA888" i="2"/>
  <c r="BA889" i="2"/>
  <c r="BA890" i="2"/>
  <c r="BA891" i="2"/>
  <c r="BA892" i="2"/>
  <c r="BA893" i="2"/>
  <c r="BA894" i="2"/>
  <c r="BA895" i="2"/>
  <c r="BA896" i="2"/>
  <c r="BA897" i="2"/>
  <c r="BA898" i="2"/>
  <c r="BA899" i="2"/>
  <c r="BA900" i="2"/>
  <c r="BA901" i="2"/>
  <c r="BA902" i="2"/>
  <c r="BA903" i="2"/>
  <c r="BA904" i="2"/>
  <c r="BA905" i="2"/>
  <c r="BA906" i="2"/>
  <c r="BA907" i="2"/>
  <c r="BA908" i="2"/>
  <c r="BA909" i="2"/>
  <c r="BA910" i="2"/>
  <c r="BA911" i="2"/>
  <c r="BA912" i="2"/>
  <c r="BA913" i="2"/>
  <c r="BA914" i="2"/>
  <c r="BA915" i="2"/>
  <c r="BA916" i="2"/>
  <c r="BA917" i="2"/>
  <c r="BA918" i="2"/>
  <c r="BA919" i="2"/>
  <c r="BA920" i="2"/>
  <c r="BA921" i="2"/>
  <c r="BA922" i="2"/>
  <c r="BA923" i="2"/>
  <c r="BA924" i="2"/>
  <c r="BA925" i="2"/>
  <c r="BA926" i="2"/>
  <c r="BA927" i="2"/>
  <c r="BA928" i="2"/>
  <c r="BA929" i="2"/>
  <c r="BA930" i="2"/>
  <c r="BA931" i="2"/>
  <c r="BA932" i="2"/>
  <c r="BA933" i="2"/>
  <c r="BA934" i="2"/>
  <c r="BA935" i="2"/>
  <c r="BA936" i="2"/>
  <c r="BA937" i="2"/>
  <c r="BA938" i="2"/>
  <c r="BA939" i="2"/>
  <c r="BA940" i="2"/>
  <c r="BA941" i="2"/>
  <c r="BA942" i="2"/>
  <c r="BA943" i="2"/>
  <c r="BA944" i="2"/>
  <c r="BA945" i="2"/>
  <c r="BA946" i="2"/>
  <c r="BA947" i="2"/>
  <c r="BA948" i="2"/>
  <c r="BA949" i="2"/>
  <c r="BA950" i="2"/>
  <c r="BA951" i="2"/>
  <c r="BA952" i="2"/>
  <c r="BA953" i="2"/>
  <c r="BA954" i="2"/>
  <c r="BA955" i="2"/>
  <c r="BA956" i="2"/>
  <c r="BA957" i="2"/>
  <c r="BA958" i="2"/>
  <c r="BA959" i="2"/>
  <c r="BA960" i="2"/>
  <c r="BA961" i="2"/>
  <c r="BA962" i="2"/>
  <c r="BA963" i="2"/>
  <c r="BA964" i="2"/>
  <c r="BA965" i="2"/>
  <c r="BA966" i="2"/>
  <c r="BA967" i="2"/>
  <c r="BA968" i="2"/>
  <c r="BA969" i="2"/>
  <c r="BA970" i="2"/>
  <c r="BA971" i="2"/>
  <c r="BA972" i="2"/>
  <c r="BA973" i="2"/>
  <c r="BA974" i="2"/>
  <c r="BA975" i="2"/>
  <c r="BA976" i="2"/>
  <c r="BA977" i="2"/>
  <c r="BA978" i="2"/>
  <c r="BA979" i="2"/>
  <c r="BA980" i="2"/>
  <c r="BA981" i="2"/>
  <c r="BA982" i="2"/>
  <c r="BA983" i="2"/>
  <c r="BA984" i="2"/>
  <c r="BA985" i="2"/>
  <c r="BA986" i="2"/>
  <c r="BA987" i="2"/>
  <c r="BA988" i="2"/>
  <c r="BA989" i="2"/>
  <c r="BA990" i="2"/>
  <c r="BA991" i="2"/>
  <c r="BA992" i="2"/>
  <c r="BA993" i="2"/>
  <c r="BA994" i="2"/>
  <c r="BA995" i="2"/>
  <c r="BA996" i="2"/>
  <c r="BA997" i="2"/>
  <c r="BA998" i="2"/>
  <c r="BA999" i="2"/>
  <c r="BA1000" i="2"/>
  <c r="BA1001" i="2"/>
  <c r="BA1002" i="2"/>
  <c r="BA1003" i="2"/>
  <c r="BA1004" i="2"/>
  <c r="BA1005" i="2"/>
  <c r="BA1006" i="2"/>
  <c r="BA1007" i="2"/>
  <c r="BA1008" i="2"/>
  <c r="BA1009" i="2"/>
  <c r="BA1010" i="2"/>
  <c r="BA1011" i="2"/>
  <c r="BA1012" i="2"/>
  <c r="BA1013" i="2"/>
  <c r="BA1014" i="2"/>
  <c r="BA1015" i="2"/>
  <c r="BA1016" i="2"/>
  <c r="BA1017" i="2"/>
  <c r="BA1018" i="2"/>
  <c r="BA1019" i="2"/>
  <c r="BA1020" i="2"/>
  <c r="BA1021" i="2"/>
  <c r="BA1022" i="2"/>
  <c r="BA1023" i="2"/>
  <c r="BA1024" i="2"/>
  <c r="BA1025" i="2"/>
  <c r="BA1026" i="2"/>
  <c r="BA1027" i="2"/>
  <c r="BA1028" i="2"/>
  <c r="BA1029" i="2"/>
  <c r="BA1030" i="2"/>
  <c r="BA1031" i="2"/>
  <c r="BA1032" i="2"/>
  <c r="BA1033" i="2"/>
  <c r="BA1034" i="2"/>
  <c r="BA1035" i="2"/>
  <c r="BA1036" i="2"/>
  <c r="BA1037" i="2"/>
  <c r="BA1038" i="2"/>
  <c r="BA1039" i="2"/>
  <c r="BA1040" i="2"/>
  <c r="BA1041" i="2"/>
  <c r="BA1042" i="2"/>
  <c r="BA1043" i="2"/>
  <c r="BA1044" i="2"/>
  <c r="BA1045" i="2"/>
  <c r="BA1046" i="2"/>
  <c r="BA1047" i="2"/>
  <c r="BA1048" i="2"/>
  <c r="BA1049" i="2"/>
  <c r="BA1050" i="2"/>
  <c r="BA1051" i="2"/>
  <c r="BA1052" i="2"/>
  <c r="BA1053" i="2"/>
  <c r="BA1054" i="2"/>
  <c r="BA1055" i="2"/>
  <c r="BA1056" i="2"/>
  <c r="BA1057" i="2"/>
  <c r="BA1058" i="2"/>
  <c r="BA1059" i="2"/>
  <c r="BA1060" i="2"/>
  <c r="BA1061" i="2"/>
  <c r="BA1062" i="2"/>
  <c r="BA1063" i="2"/>
  <c r="BA1064" i="2"/>
  <c r="BA1065" i="2"/>
  <c r="BA1066" i="2"/>
  <c r="BA1067" i="2"/>
  <c r="BA1068" i="2"/>
  <c r="BA1069" i="2"/>
  <c r="BA1070" i="2"/>
  <c r="BA1071" i="2"/>
  <c r="BA1072" i="2"/>
  <c r="BA1073" i="2"/>
  <c r="BA1074" i="2"/>
  <c r="BA1075" i="2"/>
  <c r="BA1076" i="2"/>
  <c r="BA1077" i="2"/>
  <c r="BA1078" i="2"/>
  <c r="BA1079" i="2"/>
  <c r="BA1080" i="2"/>
  <c r="BA1081" i="2"/>
  <c r="BA1082" i="2"/>
  <c r="BA1083" i="2"/>
  <c r="BA1084" i="2"/>
  <c r="BA1085" i="2"/>
  <c r="BA1086" i="2"/>
  <c r="BA1087" i="2"/>
  <c r="BA1088" i="2"/>
  <c r="BA1089" i="2"/>
  <c r="BA1090" i="2"/>
  <c r="BA1091" i="2"/>
  <c r="BA1092" i="2"/>
  <c r="BA1093" i="2"/>
  <c r="BA1094" i="2"/>
  <c r="BA1095" i="2"/>
  <c r="BA1096" i="2"/>
  <c r="BA1097" i="2"/>
  <c r="BA1098" i="2"/>
  <c r="BA1099" i="2"/>
  <c r="BA1100" i="2"/>
  <c r="BA1101" i="2"/>
  <c r="BA1102" i="2"/>
  <c r="BA1103" i="2"/>
  <c r="BA1104" i="2"/>
  <c r="BA1105" i="2"/>
  <c r="BA1106" i="2"/>
  <c r="BA1107" i="2"/>
  <c r="BA1108" i="2"/>
  <c r="BA1109" i="2"/>
  <c r="BA1110" i="2"/>
  <c r="BA1111" i="2"/>
  <c r="BA1112" i="2"/>
  <c r="BA1113" i="2"/>
  <c r="BA1114" i="2"/>
  <c r="BA1115" i="2"/>
  <c r="BA1116" i="2"/>
  <c r="BA1117" i="2"/>
  <c r="BA1118" i="2"/>
  <c r="BA1119" i="2"/>
  <c r="BA1120" i="2"/>
  <c r="BA1121" i="2"/>
  <c r="BA1122" i="2"/>
  <c r="BA1123" i="2"/>
  <c r="BA1124" i="2"/>
  <c r="BA1125" i="2"/>
  <c r="BA1126" i="2"/>
  <c r="BA1127" i="2"/>
  <c r="BA1128" i="2"/>
  <c r="BA1129" i="2"/>
  <c r="BA1130" i="2"/>
  <c r="BA1131" i="2"/>
  <c r="BA1132" i="2"/>
  <c r="BA1133" i="2"/>
  <c r="BA1134" i="2"/>
  <c r="BA1135" i="2"/>
  <c r="BA1136" i="2"/>
  <c r="BA1137" i="2"/>
  <c r="BA1138" i="2"/>
  <c r="BA1139" i="2"/>
  <c r="BA1140" i="2"/>
  <c r="BA1141" i="2"/>
  <c r="BA1142" i="2"/>
  <c r="BA1143" i="2"/>
  <c r="BA1144" i="2"/>
  <c r="BA1145" i="2"/>
  <c r="BA1146" i="2"/>
  <c r="BA1147" i="2"/>
  <c r="BA1148" i="2"/>
  <c r="BA1149" i="2"/>
  <c r="AO170" i="2"/>
  <c r="AN170" i="2"/>
  <c r="AM170" i="2"/>
  <c r="AO169" i="2"/>
  <c r="AN169" i="2"/>
  <c r="AM169" i="2"/>
  <c r="AO168" i="2"/>
  <c r="AN168" i="2"/>
  <c r="AM168" i="2"/>
  <c r="AO167" i="2"/>
  <c r="AN167" i="2"/>
  <c r="AM167" i="2"/>
  <c r="AO166" i="2"/>
  <c r="AN166" i="2"/>
  <c r="AM166" i="2"/>
  <c r="AO165" i="2"/>
  <c r="AN165" i="2"/>
  <c r="AM165" i="2"/>
  <c r="AO164" i="2"/>
  <c r="AN164" i="2"/>
  <c r="AM164" i="2"/>
  <c r="AO163" i="2"/>
  <c r="AN163" i="2"/>
  <c r="AM163" i="2"/>
  <c r="AO162" i="2"/>
  <c r="AN162" i="2"/>
  <c r="AM162" i="2"/>
  <c r="AO161" i="2"/>
  <c r="AN161" i="2"/>
  <c r="AM161" i="2"/>
  <c r="AO160" i="2"/>
  <c r="AN160" i="2"/>
  <c r="AM160" i="2"/>
  <c r="AO159" i="2"/>
  <c r="AN159" i="2"/>
  <c r="AM159" i="2"/>
  <c r="AO158" i="2"/>
  <c r="AN158" i="2"/>
  <c r="AM158" i="2"/>
  <c r="AO157" i="2"/>
  <c r="AN157" i="2"/>
  <c r="AM157" i="2"/>
  <c r="AO156" i="2"/>
  <c r="AN156" i="2"/>
  <c r="AM156" i="2"/>
  <c r="AO155" i="2"/>
  <c r="AN155" i="2"/>
  <c r="AM155" i="2"/>
  <c r="AO154" i="2"/>
  <c r="AN154" i="2"/>
  <c r="AM154" i="2"/>
  <c r="AO153" i="2"/>
  <c r="AN153" i="2"/>
  <c r="AM153" i="2"/>
  <c r="AO152" i="2"/>
  <c r="AN152" i="2"/>
  <c r="AM152" i="2"/>
  <c r="AO151" i="2"/>
  <c r="AN151" i="2"/>
  <c r="AM151" i="2"/>
  <c r="AO150" i="2"/>
  <c r="AN150" i="2"/>
  <c r="AM150" i="2"/>
  <c r="AO149" i="2"/>
  <c r="AN149" i="2"/>
  <c r="AM149" i="2"/>
  <c r="AO148" i="2"/>
  <c r="AN148" i="2"/>
  <c r="AM148" i="2"/>
  <c r="AO147" i="2"/>
  <c r="AN147" i="2"/>
  <c r="AM147" i="2"/>
  <c r="AO146" i="2"/>
  <c r="AN146" i="2"/>
  <c r="AM146" i="2"/>
  <c r="AO145" i="2"/>
  <c r="AN145" i="2"/>
  <c r="AM145" i="2"/>
  <c r="AO144" i="2"/>
  <c r="AN144" i="2"/>
  <c r="AM144" i="2"/>
  <c r="AO143" i="2"/>
  <c r="AN143" i="2"/>
  <c r="AM143" i="2"/>
  <c r="AO142" i="2"/>
  <c r="AN142" i="2"/>
  <c r="AM142" i="2"/>
  <c r="AO141" i="2"/>
  <c r="AN141" i="2"/>
  <c r="AM141" i="2"/>
  <c r="AO140" i="2"/>
  <c r="AN140" i="2"/>
  <c r="AM140" i="2"/>
  <c r="AO139" i="2"/>
  <c r="AN139" i="2"/>
  <c r="AM139" i="2"/>
  <c r="AO138" i="2"/>
  <c r="AN138" i="2"/>
  <c r="AM138" i="2"/>
  <c r="AO137" i="2"/>
  <c r="AN137" i="2"/>
  <c r="AM137" i="2"/>
  <c r="AO136" i="2"/>
  <c r="AN136" i="2"/>
  <c r="AM136" i="2"/>
  <c r="AO135" i="2"/>
  <c r="AN135" i="2"/>
  <c r="AM135" i="2"/>
  <c r="AO134" i="2"/>
  <c r="AN134" i="2"/>
  <c r="AM134" i="2"/>
  <c r="AO133" i="2"/>
  <c r="AN133" i="2"/>
  <c r="AM133" i="2"/>
  <c r="AO132" i="2"/>
  <c r="AN132" i="2"/>
  <c r="AM132" i="2"/>
  <c r="AO131" i="2"/>
  <c r="AN131" i="2"/>
  <c r="AM131" i="2"/>
  <c r="AO130" i="2"/>
  <c r="AN130" i="2"/>
  <c r="AM130" i="2"/>
  <c r="AO129" i="2"/>
  <c r="AN129" i="2"/>
  <c r="AM129" i="2"/>
  <c r="AO128" i="2"/>
  <c r="AN128" i="2"/>
  <c r="AM128" i="2"/>
  <c r="AO127" i="2"/>
  <c r="AN127" i="2"/>
  <c r="AM127" i="2"/>
  <c r="AO126" i="2"/>
  <c r="AN126" i="2"/>
  <c r="AM126" i="2"/>
  <c r="AO125" i="2"/>
  <c r="AN125" i="2"/>
  <c r="AM125" i="2"/>
  <c r="AO124" i="2"/>
  <c r="AN124" i="2"/>
  <c r="AM124" i="2"/>
  <c r="AO123" i="2"/>
  <c r="AN123" i="2"/>
  <c r="AM123" i="2"/>
  <c r="AO122" i="2"/>
  <c r="AN122" i="2"/>
  <c r="AM122" i="2"/>
  <c r="AO121" i="2"/>
  <c r="AN121" i="2"/>
  <c r="AM121" i="2"/>
  <c r="AO120" i="2"/>
  <c r="AN120" i="2"/>
  <c r="AM120" i="2"/>
  <c r="AO119" i="2"/>
  <c r="AN119" i="2"/>
  <c r="AM119" i="2"/>
  <c r="AO118" i="2"/>
  <c r="AN118" i="2"/>
  <c r="AM118" i="2"/>
  <c r="AO117" i="2"/>
  <c r="AN117" i="2"/>
  <c r="AM117" i="2"/>
  <c r="AO116" i="2"/>
  <c r="AN116" i="2"/>
  <c r="AM116" i="2"/>
  <c r="AO115" i="2"/>
  <c r="AN115" i="2"/>
  <c r="AM115" i="2"/>
  <c r="AO114" i="2"/>
  <c r="AN114" i="2"/>
  <c r="AM114" i="2"/>
  <c r="AO113" i="2"/>
  <c r="AN113" i="2"/>
  <c r="AM113" i="2"/>
  <c r="AO112" i="2"/>
  <c r="AN112" i="2"/>
  <c r="AM112" i="2"/>
  <c r="AO111" i="2"/>
  <c r="AN111" i="2"/>
  <c r="AM111" i="2"/>
  <c r="AO110" i="2"/>
  <c r="AN110" i="2"/>
  <c r="AM110" i="2"/>
  <c r="AO109" i="2"/>
  <c r="AN109" i="2"/>
  <c r="AM109" i="2"/>
  <c r="AO108" i="2"/>
  <c r="AN108" i="2"/>
  <c r="AM108" i="2"/>
  <c r="AO107" i="2"/>
  <c r="AN107" i="2"/>
  <c r="AM107" i="2"/>
  <c r="AO106" i="2"/>
  <c r="AN106" i="2"/>
  <c r="AM106" i="2"/>
  <c r="AO105" i="2"/>
  <c r="AN105" i="2"/>
  <c r="AM105" i="2"/>
  <c r="AO104" i="2"/>
  <c r="AN104" i="2"/>
  <c r="AM104" i="2"/>
  <c r="AO103" i="2"/>
  <c r="AN103" i="2"/>
  <c r="AM103" i="2"/>
  <c r="AO102" i="2"/>
  <c r="AN102" i="2"/>
  <c r="AM102" i="2"/>
  <c r="AO101" i="2"/>
  <c r="AN101" i="2"/>
  <c r="AM101" i="2"/>
  <c r="AO100" i="2"/>
  <c r="AN100" i="2"/>
  <c r="AM100" i="2"/>
  <c r="AO99" i="2"/>
  <c r="AN99" i="2"/>
  <c r="AM99" i="2"/>
  <c r="AO98" i="2"/>
  <c r="AN98" i="2"/>
  <c r="AM98" i="2"/>
  <c r="AO97" i="2"/>
  <c r="AN97" i="2"/>
  <c r="AM97" i="2"/>
  <c r="AO96" i="2"/>
  <c r="AN96" i="2"/>
  <c r="AM96" i="2"/>
  <c r="AO95" i="2"/>
  <c r="AN95" i="2"/>
  <c r="AM95" i="2"/>
  <c r="AO94" i="2"/>
  <c r="AN94" i="2"/>
  <c r="AM94" i="2"/>
  <c r="AO93" i="2"/>
  <c r="AN93" i="2"/>
  <c r="AM93" i="2"/>
  <c r="AO92" i="2"/>
  <c r="AN92" i="2"/>
  <c r="AM92" i="2"/>
  <c r="AO91" i="2"/>
  <c r="AN91" i="2"/>
  <c r="AM91" i="2"/>
  <c r="AO90" i="2"/>
  <c r="AN90" i="2"/>
  <c r="AM90" i="2"/>
  <c r="AO89" i="2"/>
  <c r="AN89" i="2"/>
  <c r="AM89" i="2"/>
  <c r="AO88" i="2"/>
  <c r="AN88" i="2"/>
  <c r="AM88" i="2"/>
  <c r="AO87" i="2"/>
  <c r="AN87" i="2"/>
  <c r="AM87" i="2"/>
  <c r="AO86" i="2"/>
  <c r="AN86" i="2"/>
  <c r="AM86" i="2"/>
  <c r="AO85" i="2"/>
  <c r="AN85" i="2"/>
  <c r="AM85" i="2"/>
  <c r="AO84" i="2"/>
  <c r="AN84" i="2"/>
  <c r="AM84" i="2"/>
  <c r="AO83" i="2"/>
  <c r="AN83" i="2"/>
  <c r="AM83" i="2"/>
  <c r="AO82" i="2"/>
  <c r="AN82" i="2"/>
  <c r="AM82" i="2"/>
  <c r="AO81" i="2"/>
  <c r="AN81" i="2"/>
  <c r="AM81" i="2"/>
  <c r="AO80" i="2"/>
  <c r="AN80" i="2"/>
  <c r="AM80" i="2"/>
  <c r="AO79" i="2"/>
  <c r="AN79" i="2"/>
  <c r="AM79" i="2"/>
  <c r="AO78" i="2"/>
  <c r="AN78" i="2"/>
  <c r="AM78" i="2"/>
  <c r="AO77" i="2"/>
  <c r="AN77" i="2"/>
  <c r="AM77" i="2"/>
  <c r="AO76" i="2"/>
  <c r="AN76" i="2"/>
  <c r="AM76" i="2"/>
  <c r="AO75" i="2"/>
  <c r="AN75" i="2"/>
  <c r="AM75" i="2"/>
  <c r="AO74" i="2"/>
  <c r="AN74" i="2"/>
  <c r="AM74" i="2"/>
  <c r="AO73" i="2"/>
  <c r="AN73" i="2"/>
  <c r="AM73" i="2"/>
  <c r="AO72" i="2"/>
  <c r="AN72" i="2"/>
  <c r="AM72" i="2"/>
  <c r="AO71" i="2"/>
  <c r="AN71" i="2"/>
  <c r="AM71" i="2"/>
  <c r="AO70" i="2"/>
  <c r="AN70" i="2"/>
  <c r="AM70" i="2"/>
  <c r="AO69" i="2"/>
  <c r="AN69" i="2"/>
  <c r="AM69" i="2"/>
  <c r="AO68" i="2"/>
  <c r="AN68" i="2"/>
  <c r="AM68" i="2"/>
  <c r="AO67" i="2"/>
  <c r="AN67" i="2"/>
  <c r="AM67" i="2"/>
  <c r="AO66" i="2"/>
  <c r="AN66" i="2"/>
  <c r="AM66" i="2"/>
  <c r="AO65" i="2"/>
  <c r="AN65" i="2"/>
  <c r="AM65" i="2"/>
  <c r="AO64" i="2"/>
  <c r="AN64" i="2"/>
  <c r="AM64" i="2"/>
  <c r="AO63" i="2"/>
  <c r="AN63" i="2"/>
  <c r="AM63" i="2"/>
  <c r="AO62" i="2"/>
  <c r="AN62" i="2"/>
  <c r="AM62" i="2"/>
  <c r="AO61" i="2"/>
  <c r="AN61" i="2"/>
  <c r="AM61" i="2"/>
  <c r="AO60" i="2"/>
  <c r="AN60" i="2"/>
  <c r="AM60" i="2"/>
  <c r="AO59" i="2"/>
  <c r="AN59" i="2"/>
  <c r="AM59" i="2"/>
  <c r="AO58" i="2"/>
  <c r="AN58" i="2"/>
  <c r="AM58" i="2"/>
  <c r="AO57" i="2"/>
  <c r="AN57" i="2"/>
  <c r="AM57" i="2"/>
  <c r="AO56" i="2"/>
  <c r="AN56" i="2"/>
  <c r="AM56" i="2"/>
  <c r="AO55" i="2"/>
  <c r="AN55" i="2"/>
  <c r="AM55" i="2"/>
  <c r="AO54" i="2"/>
  <c r="AN54" i="2"/>
  <c r="AM54" i="2"/>
  <c r="AO53" i="2"/>
  <c r="AN53" i="2"/>
  <c r="AM53" i="2"/>
  <c r="AO52" i="2"/>
  <c r="AN52" i="2"/>
  <c r="AM52" i="2"/>
  <c r="AO51" i="2"/>
  <c r="AN51" i="2"/>
  <c r="AM51" i="2"/>
  <c r="AO50" i="2"/>
  <c r="AN50" i="2"/>
  <c r="AM50" i="2"/>
  <c r="AO49" i="2"/>
  <c r="AN49" i="2"/>
  <c r="AM49" i="2"/>
  <c r="AO48" i="2"/>
  <c r="AN48" i="2"/>
  <c r="AM48" i="2"/>
  <c r="AO47" i="2"/>
  <c r="AN47" i="2"/>
  <c r="AM47" i="2"/>
  <c r="AO46" i="2"/>
  <c r="AN46" i="2"/>
  <c r="AM46" i="2"/>
  <c r="AO45" i="2"/>
  <c r="AN45" i="2"/>
  <c r="AM45" i="2"/>
  <c r="AO44" i="2"/>
  <c r="AN44" i="2"/>
  <c r="AM44" i="2"/>
  <c r="AO43" i="2"/>
  <c r="AN43" i="2"/>
  <c r="AM43" i="2"/>
  <c r="AO42" i="2"/>
  <c r="AN42" i="2"/>
  <c r="AM42" i="2"/>
  <c r="AO41" i="2"/>
  <c r="AN41" i="2"/>
  <c r="AM41" i="2"/>
  <c r="AO40" i="2"/>
  <c r="AN40" i="2"/>
  <c r="AM40" i="2"/>
  <c r="AO39" i="2"/>
  <c r="AN39" i="2"/>
  <c r="AM39" i="2"/>
  <c r="AO38" i="2"/>
  <c r="AN38" i="2"/>
  <c r="AM38" i="2"/>
  <c r="AO37" i="2"/>
  <c r="AN37" i="2"/>
  <c r="AM37" i="2"/>
  <c r="AO36" i="2"/>
  <c r="AN36" i="2"/>
  <c r="AM36" i="2"/>
  <c r="AO35" i="2"/>
  <c r="AN35" i="2"/>
  <c r="AM35" i="2"/>
  <c r="AO34" i="2"/>
  <c r="AN34" i="2"/>
  <c r="AM34" i="2"/>
  <c r="AO33" i="2"/>
  <c r="AN33" i="2"/>
  <c r="AM33" i="2"/>
  <c r="AO32" i="2"/>
  <c r="AN32" i="2"/>
  <c r="AM32" i="2"/>
  <c r="AO31" i="2"/>
  <c r="AN31" i="2"/>
  <c r="AM31" i="2"/>
  <c r="AO30" i="2"/>
  <c r="AN30" i="2"/>
  <c r="AM30" i="2"/>
  <c r="AO29" i="2"/>
  <c r="AN29" i="2"/>
  <c r="AM29" i="2"/>
  <c r="AO28" i="2"/>
  <c r="AN28" i="2"/>
  <c r="AM28" i="2"/>
  <c r="AO27" i="2"/>
  <c r="AN27" i="2"/>
  <c r="AM27" i="2"/>
  <c r="AO26" i="2"/>
  <c r="AN26" i="2"/>
  <c r="AM26" i="2"/>
  <c r="AO25" i="2"/>
  <c r="AN25" i="2"/>
  <c r="AM25" i="2"/>
  <c r="AO24" i="2"/>
  <c r="AN24" i="2"/>
  <c r="AM24" i="2"/>
  <c r="AO23" i="2"/>
  <c r="AN23" i="2"/>
  <c r="AM23" i="2"/>
  <c r="AO22" i="2"/>
  <c r="AN22" i="2"/>
  <c r="AM22" i="2"/>
  <c r="AO21" i="2"/>
  <c r="AN21" i="2"/>
  <c r="AM21" i="2"/>
  <c r="AO20" i="2"/>
  <c r="AN20" i="2"/>
  <c r="AM20" i="2"/>
  <c r="AO19" i="2"/>
  <c r="AN19" i="2"/>
  <c r="AM19" i="2"/>
  <c r="AO18" i="2"/>
  <c r="AN18" i="2"/>
  <c r="AM18" i="2"/>
  <c r="AO17" i="2"/>
  <c r="AN17" i="2"/>
  <c r="AM17" i="2"/>
  <c r="AO16" i="2"/>
  <c r="AN16" i="2"/>
  <c r="AM16" i="2"/>
  <c r="AO15" i="2"/>
  <c r="AN15" i="2"/>
  <c r="AM15" i="2"/>
  <c r="AO14" i="2"/>
  <c r="AN14" i="2"/>
  <c r="AM14" i="2"/>
  <c r="AO13" i="2"/>
  <c r="AN13" i="2"/>
  <c r="AM13" i="2"/>
  <c r="AO12" i="2"/>
  <c r="AN12" i="2"/>
  <c r="AM12" i="2"/>
  <c r="AO11" i="2"/>
  <c r="AN11" i="2"/>
  <c r="AM11" i="2"/>
  <c r="AO10" i="2"/>
  <c r="AN10" i="2"/>
  <c r="AM10" i="2"/>
  <c r="AO9" i="2"/>
  <c r="AN9" i="2"/>
  <c r="AM9" i="2"/>
  <c r="AO8" i="2"/>
  <c r="AN8" i="2"/>
  <c r="AM8" i="2"/>
  <c r="AO7" i="2"/>
  <c r="AN7" i="2"/>
  <c r="AM7" i="2"/>
  <c r="AO6" i="2"/>
  <c r="AN6" i="2"/>
  <c r="AM6" i="2"/>
  <c r="AO5" i="2"/>
  <c r="AN5" i="2"/>
  <c r="AM5" i="2"/>
  <c r="AO4" i="2"/>
  <c r="AN4" i="2"/>
  <c r="AM4" i="2"/>
  <c r="AO3" i="2"/>
  <c r="AN3" i="2"/>
  <c r="AM3" i="2"/>
  <c r="AO2" i="2"/>
  <c r="AN2" i="2"/>
  <c r="AM2" i="2"/>
  <c r="BS170" i="2"/>
  <c r="BR170" i="2"/>
  <c r="BQ170" i="2"/>
  <c r="BS169" i="2"/>
  <c r="BR169" i="2"/>
  <c r="BQ169" i="2"/>
  <c r="BS168" i="2"/>
  <c r="BR168" i="2"/>
  <c r="BQ168" i="2"/>
  <c r="BS167" i="2"/>
  <c r="BR167" i="2"/>
  <c r="BQ167" i="2"/>
  <c r="BS166" i="2"/>
  <c r="BR166" i="2"/>
  <c r="BQ166" i="2"/>
  <c r="BS165" i="2"/>
  <c r="BR165" i="2"/>
  <c r="BQ165" i="2"/>
  <c r="BS164" i="2"/>
  <c r="BR164" i="2"/>
  <c r="BQ164" i="2"/>
  <c r="BS163" i="2"/>
  <c r="BR163" i="2"/>
  <c r="BQ163" i="2"/>
  <c r="BS162" i="2"/>
  <c r="BR162" i="2"/>
  <c r="BQ162" i="2"/>
  <c r="BS161" i="2"/>
  <c r="BR161" i="2"/>
  <c r="BQ161" i="2"/>
  <c r="BS160" i="2"/>
  <c r="BR160" i="2"/>
  <c r="BQ160" i="2"/>
  <c r="BS159" i="2"/>
  <c r="BR159" i="2"/>
  <c r="BQ159" i="2"/>
  <c r="BS158" i="2"/>
  <c r="BR158" i="2"/>
  <c r="BQ158" i="2"/>
  <c r="BS157" i="2"/>
  <c r="BR157" i="2"/>
  <c r="BQ157" i="2"/>
  <c r="BS156" i="2"/>
  <c r="BR156" i="2"/>
  <c r="BQ156" i="2"/>
  <c r="BS155" i="2"/>
  <c r="BR155" i="2"/>
  <c r="BQ155" i="2"/>
  <c r="BS154" i="2"/>
  <c r="BR154" i="2"/>
  <c r="BQ154" i="2"/>
  <c r="BS153" i="2"/>
  <c r="BR153" i="2"/>
  <c r="BQ153" i="2"/>
  <c r="BS152" i="2"/>
  <c r="BR152" i="2"/>
  <c r="BQ152" i="2"/>
  <c r="BS151" i="2"/>
  <c r="BR151" i="2"/>
  <c r="BQ151" i="2"/>
  <c r="BS150" i="2"/>
  <c r="BR150" i="2"/>
  <c r="BQ150" i="2"/>
  <c r="BS149" i="2"/>
  <c r="BR149" i="2"/>
  <c r="BQ149" i="2"/>
  <c r="BS148" i="2"/>
  <c r="BR148" i="2"/>
  <c r="BQ148" i="2"/>
  <c r="BS147" i="2"/>
  <c r="BR147" i="2"/>
  <c r="BQ147" i="2"/>
  <c r="BS146" i="2"/>
  <c r="BR146" i="2"/>
  <c r="BQ146" i="2"/>
  <c r="BS145" i="2"/>
  <c r="BR145" i="2"/>
  <c r="BQ145" i="2"/>
  <c r="BS144" i="2"/>
  <c r="BR144" i="2"/>
  <c r="BQ144" i="2"/>
  <c r="BS143" i="2"/>
  <c r="BR143" i="2"/>
  <c r="BQ143" i="2"/>
  <c r="BS142" i="2"/>
  <c r="BR142" i="2"/>
  <c r="BQ142" i="2"/>
  <c r="BS141" i="2"/>
  <c r="BR141" i="2"/>
  <c r="BQ141" i="2"/>
  <c r="BS140" i="2"/>
  <c r="BR140" i="2"/>
  <c r="BQ140" i="2"/>
  <c r="BS139" i="2"/>
  <c r="BR139" i="2"/>
  <c r="BQ139" i="2"/>
  <c r="BS138" i="2"/>
  <c r="BR138" i="2"/>
  <c r="BQ138" i="2"/>
  <c r="BS137" i="2"/>
  <c r="BR137" i="2"/>
  <c r="BQ137" i="2"/>
  <c r="BS136" i="2"/>
  <c r="BR136" i="2"/>
  <c r="BQ136" i="2"/>
  <c r="BS135" i="2"/>
  <c r="BR135" i="2"/>
  <c r="BQ135" i="2"/>
  <c r="BS134" i="2"/>
  <c r="BR134" i="2"/>
  <c r="BQ134" i="2"/>
  <c r="BS133" i="2"/>
  <c r="BR133" i="2"/>
  <c r="BQ133" i="2"/>
  <c r="BS132" i="2"/>
  <c r="BR132" i="2"/>
  <c r="BQ132" i="2"/>
  <c r="BS131" i="2"/>
  <c r="BR131" i="2"/>
  <c r="BQ131" i="2"/>
  <c r="BS130" i="2"/>
  <c r="BR130" i="2"/>
  <c r="BQ130" i="2"/>
  <c r="BS129" i="2"/>
  <c r="BR129" i="2"/>
  <c r="BQ129" i="2"/>
  <c r="BS128" i="2"/>
  <c r="BR128" i="2"/>
  <c r="BQ128" i="2"/>
  <c r="BS127" i="2"/>
  <c r="BR127" i="2"/>
  <c r="BQ127" i="2"/>
  <c r="BS126" i="2"/>
  <c r="BR126" i="2"/>
  <c r="BQ126" i="2"/>
  <c r="BS125" i="2"/>
  <c r="BR125" i="2"/>
  <c r="BQ125" i="2"/>
  <c r="BS124" i="2"/>
  <c r="BR124" i="2"/>
  <c r="BQ124" i="2"/>
  <c r="BS123" i="2"/>
  <c r="BR123" i="2"/>
  <c r="BQ123" i="2"/>
  <c r="BS122" i="2"/>
  <c r="BR122" i="2"/>
  <c r="BQ122" i="2"/>
  <c r="BS121" i="2"/>
  <c r="BR121" i="2"/>
  <c r="BQ121" i="2"/>
  <c r="BS120" i="2"/>
  <c r="BR120" i="2"/>
  <c r="BQ120" i="2"/>
  <c r="BS119" i="2"/>
  <c r="BR119" i="2"/>
  <c r="BQ119" i="2"/>
  <c r="BS118" i="2"/>
  <c r="BR118" i="2"/>
  <c r="BQ118" i="2"/>
  <c r="BS117" i="2"/>
  <c r="BR117" i="2"/>
  <c r="BQ117" i="2"/>
  <c r="BS116" i="2"/>
  <c r="BR116" i="2"/>
  <c r="BQ116" i="2"/>
  <c r="BS115" i="2"/>
  <c r="BR115" i="2"/>
  <c r="BQ115" i="2"/>
  <c r="BS114" i="2"/>
  <c r="BR114" i="2"/>
  <c r="BQ114" i="2"/>
  <c r="BS113" i="2"/>
  <c r="BR113" i="2"/>
  <c r="BQ113" i="2"/>
  <c r="BS112" i="2"/>
  <c r="BR112" i="2"/>
  <c r="BQ112" i="2"/>
  <c r="BS111" i="2"/>
  <c r="BR111" i="2"/>
  <c r="BQ111" i="2"/>
  <c r="BS110" i="2"/>
  <c r="BR110" i="2"/>
  <c r="BQ110" i="2"/>
  <c r="BS109" i="2"/>
  <c r="BR109" i="2"/>
  <c r="BQ109" i="2"/>
  <c r="BS108" i="2"/>
  <c r="BR108" i="2"/>
  <c r="BQ108" i="2"/>
  <c r="BS107" i="2"/>
  <c r="BR107" i="2"/>
  <c r="BQ107" i="2"/>
  <c r="BS106" i="2"/>
  <c r="BR106" i="2"/>
  <c r="BQ106" i="2"/>
  <c r="BS105" i="2"/>
  <c r="BR105" i="2"/>
  <c r="BQ105" i="2"/>
  <c r="BS104" i="2"/>
  <c r="BR104" i="2"/>
  <c r="BQ104" i="2"/>
  <c r="BS103" i="2"/>
  <c r="BR103" i="2"/>
  <c r="BQ103" i="2"/>
  <c r="BS102" i="2"/>
  <c r="BR102" i="2"/>
  <c r="BQ102" i="2"/>
  <c r="BS101" i="2"/>
  <c r="BR101" i="2"/>
  <c r="BQ101" i="2"/>
  <c r="BS100" i="2"/>
  <c r="BR100" i="2"/>
  <c r="BQ100" i="2"/>
  <c r="BS99" i="2"/>
  <c r="BR99" i="2"/>
  <c r="BQ99" i="2"/>
  <c r="BS98" i="2"/>
  <c r="BR98" i="2"/>
  <c r="BQ98" i="2"/>
  <c r="BS97" i="2"/>
  <c r="BR97" i="2"/>
  <c r="BQ97" i="2"/>
  <c r="BS96" i="2"/>
  <c r="BR96" i="2"/>
  <c r="BQ96" i="2"/>
  <c r="BS95" i="2"/>
  <c r="BR95" i="2"/>
  <c r="BQ95" i="2"/>
  <c r="BS94" i="2"/>
  <c r="BR94" i="2"/>
  <c r="BQ94" i="2"/>
  <c r="BS93" i="2"/>
  <c r="BR93" i="2"/>
  <c r="BQ93" i="2"/>
  <c r="BS92" i="2"/>
  <c r="BR92" i="2"/>
  <c r="BQ92" i="2"/>
  <c r="BS91" i="2"/>
  <c r="BR91" i="2"/>
  <c r="BQ91" i="2"/>
  <c r="BS90" i="2"/>
  <c r="BR90" i="2"/>
  <c r="BQ90" i="2"/>
  <c r="BS89" i="2"/>
  <c r="BR89" i="2"/>
  <c r="BQ89" i="2"/>
  <c r="BS88" i="2"/>
  <c r="BR88" i="2"/>
  <c r="BQ88" i="2"/>
  <c r="BS87" i="2"/>
  <c r="BR87" i="2"/>
  <c r="BQ87" i="2"/>
  <c r="BS86" i="2"/>
  <c r="BR86" i="2"/>
  <c r="BQ86" i="2"/>
  <c r="BS85" i="2"/>
  <c r="BR85" i="2"/>
  <c r="BQ85" i="2"/>
  <c r="BS84" i="2"/>
  <c r="BR84" i="2"/>
  <c r="BQ84" i="2"/>
  <c r="BS83" i="2"/>
  <c r="BR83" i="2"/>
  <c r="BQ83" i="2"/>
  <c r="BS82" i="2"/>
  <c r="BR82" i="2"/>
  <c r="BQ82" i="2"/>
  <c r="BS81" i="2"/>
  <c r="BR81" i="2"/>
  <c r="BQ81" i="2"/>
  <c r="BS80" i="2"/>
  <c r="BR80" i="2"/>
  <c r="BQ80" i="2"/>
  <c r="BS79" i="2"/>
  <c r="BR79" i="2"/>
  <c r="BQ79" i="2"/>
  <c r="BS78" i="2"/>
  <c r="BR78" i="2"/>
  <c r="BQ78" i="2"/>
  <c r="BS77" i="2"/>
  <c r="BR77" i="2"/>
  <c r="BQ77" i="2"/>
  <c r="BS76" i="2"/>
  <c r="BR76" i="2"/>
  <c r="BQ76" i="2"/>
  <c r="BS75" i="2"/>
  <c r="BR75" i="2"/>
  <c r="BQ75" i="2"/>
  <c r="BS74" i="2"/>
  <c r="BR74" i="2"/>
  <c r="BQ74" i="2"/>
  <c r="BS73" i="2"/>
  <c r="BR73" i="2"/>
  <c r="BQ73" i="2"/>
  <c r="BS72" i="2"/>
  <c r="BR72" i="2"/>
  <c r="BQ72" i="2"/>
  <c r="BS71" i="2"/>
  <c r="BR71" i="2"/>
  <c r="BQ71" i="2"/>
  <c r="BS70" i="2"/>
  <c r="BR70" i="2"/>
  <c r="BQ70" i="2"/>
  <c r="BS69" i="2"/>
  <c r="BR69" i="2"/>
  <c r="BQ69" i="2"/>
  <c r="BS68" i="2"/>
  <c r="BR68" i="2"/>
  <c r="BQ68" i="2"/>
  <c r="BS67" i="2"/>
  <c r="BR67" i="2"/>
  <c r="BQ67" i="2"/>
  <c r="BS66" i="2"/>
  <c r="BR66" i="2"/>
  <c r="BQ66" i="2"/>
  <c r="BS65" i="2"/>
  <c r="BR65" i="2"/>
  <c r="BQ65" i="2"/>
  <c r="BS64" i="2"/>
  <c r="BR64" i="2"/>
  <c r="BQ64" i="2"/>
  <c r="BS63" i="2"/>
  <c r="BR63" i="2"/>
  <c r="BQ63" i="2"/>
  <c r="BS62" i="2"/>
  <c r="BR62" i="2"/>
  <c r="BQ62" i="2"/>
  <c r="BS61" i="2"/>
  <c r="BR61" i="2"/>
  <c r="BQ61" i="2"/>
  <c r="BS60" i="2"/>
  <c r="BR60" i="2"/>
  <c r="BQ60" i="2"/>
  <c r="BS59" i="2"/>
  <c r="BR59" i="2"/>
  <c r="BQ59" i="2"/>
  <c r="BS58" i="2"/>
  <c r="BR58" i="2"/>
  <c r="BQ58" i="2"/>
  <c r="BS57" i="2"/>
  <c r="BR57" i="2"/>
  <c r="BQ57" i="2"/>
  <c r="BS56" i="2"/>
  <c r="BR56" i="2"/>
  <c r="BQ56" i="2"/>
  <c r="BS55" i="2"/>
  <c r="BR55" i="2"/>
  <c r="BQ55" i="2"/>
  <c r="BS54" i="2"/>
  <c r="BR54" i="2"/>
  <c r="BQ54" i="2"/>
  <c r="BS53" i="2"/>
  <c r="BR53" i="2"/>
  <c r="BQ53" i="2"/>
  <c r="BS52" i="2"/>
  <c r="BR52" i="2"/>
  <c r="BQ52" i="2"/>
  <c r="BS51" i="2"/>
  <c r="BR51" i="2"/>
  <c r="BQ51" i="2"/>
  <c r="BS50" i="2"/>
  <c r="BR50" i="2"/>
  <c r="BQ50" i="2"/>
  <c r="BS49" i="2"/>
  <c r="BR49" i="2"/>
  <c r="BQ49" i="2"/>
  <c r="BS48" i="2"/>
  <c r="BR48" i="2"/>
  <c r="BQ48" i="2"/>
  <c r="BS47" i="2"/>
  <c r="BR47" i="2"/>
  <c r="BQ47" i="2"/>
  <c r="BS46" i="2"/>
  <c r="BR46" i="2"/>
  <c r="BQ46" i="2"/>
  <c r="BS45" i="2"/>
  <c r="BR45" i="2"/>
  <c r="BQ45" i="2"/>
  <c r="BS44" i="2"/>
  <c r="BR44" i="2"/>
  <c r="BQ44" i="2"/>
  <c r="BS43" i="2"/>
  <c r="BR43" i="2"/>
  <c r="BQ43" i="2"/>
  <c r="BS42" i="2"/>
  <c r="BR42" i="2"/>
  <c r="BQ42" i="2"/>
  <c r="BS41" i="2"/>
  <c r="BR41" i="2"/>
  <c r="BQ41" i="2"/>
  <c r="BS40" i="2"/>
  <c r="BR40" i="2"/>
  <c r="BQ40" i="2"/>
  <c r="BS39" i="2"/>
  <c r="BR39" i="2"/>
  <c r="BQ39" i="2"/>
  <c r="BS38" i="2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9" i="2"/>
  <c r="BR29" i="2"/>
  <c r="BQ29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9" i="2"/>
  <c r="BR9" i="2"/>
  <c r="BQ9" i="2"/>
  <c r="BS8" i="2"/>
  <c r="BR8" i="2"/>
  <c r="BQ8" i="2"/>
  <c r="BS7" i="2"/>
  <c r="BR7" i="2"/>
  <c r="BQ7" i="2"/>
  <c r="BS6" i="2"/>
  <c r="BR6" i="2"/>
  <c r="BQ6" i="2"/>
  <c r="BS5" i="2"/>
  <c r="BR5" i="2"/>
  <c r="BQ5" i="2"/>
  <c r="BS4" i="2"/>
  <c r="BR4" i="2"/>
  <c r="BQ4" i="2"/>
  <c r="BS3" i="2"/>
  <c r="BR3" i="2"/>
  <c r="BQ3" i="2"/>
  <c r="BS2" i="2"/>
  <c r="BR2" i="2"/>
  <c r="BQ2" i="2"/>
  <c r="BM170" i="2"/>
  <c r="BL170" i="2"/>
  <c r="BK170" i="2"/>
  <c r="BM169" i="2"/>
  <c r="BL169" i="2"/>
  <c r="BK169" i="2"/>
  <c r="BM168" i="2"/>
  <c r="BL168" i="2"/>
  <c r="BK168" i="2"/>
  <c r="BM167" i="2"/>
  <c r="BL167" i="2"/>
  <c r="BK167" i="2"/>
  <c r="BM166" i="2"/>
  <c r="BL166" i="2"/>
  <c r="BK166" i="2"/>
  <c r="BM165" i="2"/>
  <c r="BL165" i="2"/>
  <c r="BK165" i="2"/>
  <c r="BM164" i="2"/>
  <c r="BL164" i="2"/>
  <c r="BK164" i="2"/>
  <c r="BM163" i="2"/>
  <c r="BL163" i="2"/>
  <c r="BK163" i="2"/>
  <c r="BM162" i="2"/>
  <c r="BL162" i="2"/>
  <c r="BK162" i="2"/>
  <c r="BM161" i="2"/>
  <c r="BL161" i="2"/>
  <c r="BK161" i="2"/>
  <c r="BM160" i="2"/>
  <c r="BL160" i="2"/>
  <c r="BK160" i="2"/>
  <c r="BM159" i="2"/>
  <c r="BL159" i="2"/>
  <c r="BK159" i="2"/>
  <c r="BM158" i="2"/>
  <c r="BL158" i="2"/>
  <c r="BK158" i="2"/>
  <c r="BM157" i="2"/>
  <c r="BL157" i="2"/>
  <c r="BK157" i="2"/>
  <c r="BM156" i="2"/>
  <c r="BL156" i="2"/>
  <c r="BK156" i="2"/>
  <c r="BM155" i="2"/>
  <c r="BL155" i="2"/>
  <c r="BK155" i="2"/>
  <c r="BM154" i="2"/>
  <c r="BL154" i="2"/>
  <c r="BK154" i="2"/>
  <c r="BM153" i="2"/>
  <c r="BL153" i="2"/>
  <c r="BK153" i="2"/>
  <c r="BM152" i="2"/>
  <c r="BL152" i="2"/>
  <c r="BK152" i="2"/>
  <c r="BM151" i="2"/>
  <c r="BL151" i="2"/>
  <c r="BK151" i="2"/>
  <c r="BM150" i="2"/>
  <c r="BL150" i="2"/>
  <c r="BK150" i="2"/>
  <c r="BM149" i="2"/>
  <c r="BL149" i="2"/>
  <c r="BK149" i="2"/>
  <c r="BM148" i="2"/>
  <c r="BL148" i="2"/>
  <c r="BK148" i="2"/>
  <c r="BM147" i="2"/>
  <c r="BL147" i="2"/>
  <c r="BK147" i="2"/>
  <c r="BM146" i="2"/>
  <c r="BL146" i="2"/>
  <c r="BK146" i="2"/>
  <c r="BM145" i="2"/>
  <c r="BL145" i="2"/>
  <c r="BK145" i="2"/>
  <c r="BM144" i="2"/>
  <c r="BL144" i="2"/>
  <c r="BK144" i="2"/>
  <c r="BM143" i="2"/>
  <c r="BL143" i="2"/>
  <c r="BK143" i="2"/>
  <c r="BM142" i="2"/>
  <c r="BL142" i="2"/>
  <c r="BK142" i="2"/>
  <c r="BM141" i="2"/>
  <c r="BL141" i="2"/>
  <c r="BK141" i="2"/>
  <c r="BM140" i="2"/>
  <c r="BL140" i="2"/>
  <c r="BK140" i="2"/>
  <c r="BM139" i="2"/>
  <c r="BL139" i="2"/>
  <c r="BK139" i="2"/>
  <c r="BM138" i="2"/>
  <c r="BL138" i="2"/>
  <c r="BK138" i="2"/>
  <c r="BM137" i="2"/>
  <c r="BL137" i="2"/>
  <c r="BK137" i="2"/>
  <c r="BM136" i="2"/>
  <c r="BL136" i="2"/>
  <c r="BK136" i="2"/>
  <c r="BM135" i="2"/>
  <c r="BL135" i="2"/>
  <c r="BK135" i="2"/>
  <c r="BM134" i="2"/>
  <c r="BL134" i="2"/>
  <c r="BK134" i="2"/>
  <c r="BM133" i="2"/>
  <c r="BL133" i="2"/>
  <c r="BK133" i="2"/>
  <c r="BM132" i="2"/>
  <c r="BL132" i="2"/>
  <c r="BK132" i="2"/>
  <c r="BM131" i="2"/>
  <c r="BL131" i="2"/>
  <c r="BK131" i="2"/>
  <c r="BM130" i="2"/>
  <c r="BL130" i="2"/>
  <c r="BK130" i="2"/>
  <c r="BM129" i="2"/>
  <c r="BL129" i="2"/>
  <c r="BK129" i="2"/>
  <c r="BM128" i="2"/>
  <c r="BL128" i="2"/>
  <c r="BK128" i="2"/>
  <c r="BM127" i="2"/>
  <c r="BL127" i="2"/>
  <c r="BK127" i="2"/>
  <c r="BM126" i="2"/>
  <c r="BL126" i="2"/>
  <c r="BK126" i="2"/>
  <c r="BM125" i="2"/>
  <c r="BL125" i="2"/>
  <c r="BK125" i="2"/>
  <c r="BM124" i="2"/>
  <c r="BL124" i="2"/>
  <c r="BK124" i="2"/>
  <c r="BM123" i="2"/>
  <c r="BL123" i="2"/>
  <c r="BK123" i="2"/>
  <c r="BM122" i="2"/>
  <c r="BL122" i="2"/>
  <c r="BK122" i="2"/>
  <c r="BM121" i="2"/>
  <c r="BL121" i="2"/>
  <c r="BK121" i="2"/>
  <c r="BM120" i="2"/>
  <c r="BL120" i="2"/>
  <c r="BK120" i="2"/>
  <c r="BM119" i="2"/>
  <c r="BL119" i="2"/>
  <c r="BK119" i="2"/>
  <c r="BM118" i="2"/>
  <c r="BL118" i="2"/>
  <c r="BK118" i="2"/>
  <c r="BM117" i="2"/>
  <c r="BL117" i="2"/>
  <c r="BK117" i="2"/>
  <c r="BM116" i="2"/>
  <c r="BL116" i="2"/>
  <c r="BK116" i="2"/>
  <c r="BM115" i="2"/>
  <c r="BL115" i="2"/>
  <c r="BK115" i="2"/>
  <c r="BM114" i="2"/>
  <c r="BL114" i="2"/>
  <c r="BK114" i="2"/>
  <c r="BM113" i="2"/>
  <c r="BL113" i="2"/>
  <c r="BK113" i="2"/>
  <c r="BM112" i="2"/>
  <c r="BL112" i="2"/>
  <c r="BK112" i="2"/>
  <c r="BM111" i="2"/>
  <c r="BL111" i="2"/>
  <c r="BK111" i="2"/>
  <c r="BM110" i="2"/>
  <c r="BL110" i="2"/>
  <c r="BK110" i="2"/>
  <c r="BM109" i="2"/>
  <c r="BL109" i="2"/>
  <c r="BK109" i="2"/>
  <c r="BM108" i="2"/>
  <c r="BL108" i="2"/>
  <c r="BK108" i="2"/>
  <c r="BM107" i="2"/>
  <c r="BL107" i="2"/>
  <c r="BK107" i="2"/>
  <c r="BM106" i="2"/>
  <c r="BL106" i="2"/>
  <c r="BK106" i="2"/>
  <c r="BM105" i="2"/>
  <c r="BL105" i="2"/>
  <c r="BK105" i="2"/>
  <c r="BM104" i="2"/>
  <c r="BL104" i="2"/>
  <c r="BK104" i="2"/>
  <c r="BM103" i="2"/>
  <c r="BL103" i="2"/>
  <c r="BK103" i="2"/>
  <c r="BM102" i="2"/>
  <c r="BL102" i="2"/>
  <c r="BK102" i="2"/>
  <c r="BM101" i="2"/>
  <c r="BL101" i="2"/>
  <c r="BK101" i="2"/>
  <c r="BM100" i="2"/>
  <c r="BL100" i="2"/>
  <c r="BK100" i="2"/>
  <c r="BM99" i="2"/>
  <c r="BL99" i="2"/>
  <c r="BK99" i="2"/>
  <c r="BM98" i="2"/>
  <c r="BL98" i="2"/>
  <c r="BK98" i="2"/>
  <c r="BM97" i="2"/>
  <c r="BL97" i="2"/>
  <c r="BK97" i="2"/>
  <c r="BM96" i="2"/>
  <c r="BL96" i="2"/>
  <c r="BK96" i="2"/>
  <c r="BM95" i="2"/>
  <c r="BL95" i="2"/>
  <c r="BK95" i="2"/>
  <c r="BM94" i="2"/>
  <c r="BL94" i="2"/>
  <c r="BK94" i="2"/>
  <c r="BM93" i="2"/>
  <c r="BL93" i="2"/>
  <c r="BK93" i="2"/>
  <c r="BM92" i="2"/>
  <c r="BL92" i="2"/>
  <c r="BK92" i="2"/>
  <c r="BM91" i="2"/>
  <c r="BL91" i="2"/>
  <c r="BK91" i="2"/>
  <c r="BM90" i="2"/>
  <c r="BL90" i="2"/>
  <c r="BK90" i="2"/>
  <c r="BM89" i="2"/>
  <c r="BL89" i="2"/>
  <c r="BK89" i="2"/>
  <c r="BM88" i="2"/>
  <c r="BL88" i="2"/>
  <c r="BK88" i="2"/>
  <c r="BM87" i="2"/>
  <c r="BL87" i="2"/>
  <c r="BK87" i="2"/>
  <c r="BM86" i="2"/>
  <c r="BL86" i="2"/>
  <c r="BK86" i="2"/>
  <c r="BM85" i="2"/>
  <c r="BL85" i="2"/>
  <c r="BK85" i="2"/>
  <c r="BM84" i="2"/>
  <c r="BL84" i="2"/>
  <c r="BK84" i="2"/>
  <c r="BM83" i="2"/>
  <c r="BL83" i="2"/>
  <c r="BK83" i="2"/>
  <c r="BM82" i="2"/>
  <c r="BL82" i="2"/>
  <c r="BK82" i="2"/>
  <c r="BM81" i="2"/>
  <c r="BL81" i="2"/>
  <c r="BK81" i="2"/>
  <c r="BM80" i="2"/>
  <c r="BL80" i="2"/>
  <c r="BK80" i="2"/>
  <c r="BM79" i="2"/>
  <c r="BL79" i="2"/>
  <c r="BK79" i="2"/>
  <c r="BM78" i="2"/>
  <c r="BL78" i="2"/>
  <c r="BK78" i="2"/>
  <c r="BM77" i="2"/>
  <c r="BL77" i="2"/>
  <c r="BK77" i="2"/>
  <c r="BM76" i="2"/>
  <c r="BL76" i="2"/>
  <c r="BK76" i="2"/>
  <c r="BM75" i="2"/>
  <c r="BL75" i="2"/>
  <c r="BK75" i="2"/>
  <c r="BM74" i="2"/>
  <c r="BL74" i="2"/>
  <c r="BK74" i="2"/>
  <c r="BM73" i="2"/>
  <c r="BL73" i="2"/>
  <c r="BK73" i="2"/>
  <c r="BM72" i="2"/>
  <c r="BL72" i="2"/>
  <c r="BK72" i="2"/>
  <c r="BM71" i="2"/>
  <c r="BL71" i="2"/>
  <c r="BK71" i="2"/>
  <c r="BM70" i="2"/>
  <c r="BL70" i="2"/>
  <c r="BK70" i="2"/>
  <c r="BM69" i="2"/>
  <c r="BL69" i="2"/>
  <c r="BK69" i="2"/>
  <c r="BM68" i="2"/>
  <c r="BL68" i="2"/>
  <c r="BK68" i="2"/>
  <c r="BM67" i="2"/>
  <c r="BL67" i="2"/>
  <c r="BK67" i="2"/>
  <c r="BM66" i="2"/>
  <c r="BL66" i="2"/>
  <c r="BK66" i="2"/>
  <c r="BM65" i="2"/>
  <c r="BL65" i="2"/>
  <c r="BK65" i="2"/>
  <c r="BM64" i="2"/>
  <c r="BL64" i="2"/>
  <c r="BK64" i="2"/>
  <c r="BM63" i="2"/>
  <c r="BL63" i="2"/>
  <c r="BK63" i="2"/>
  <c r="BM62" i="2"/>
  <c r="BL62" i="2"/>
  <c r="BK62" i="2"/>
  <c r="BM61" i="2"/>
  <c r="BL61" i="2"/>
  <c r="BK61" i="2"/>
  <c r="BM60" i="2"/>
  <c r="BL60" i="2"/>
  <c r="BK60" i="2"/>
  <c r="BM59" i="2"/>
  <c r="BL59" i="2"/>
  <c r="BK59" i="2"/>
  <c r="BM58" i="2"/>
  <c r="BL58" i="2"/>
  <c r="BK58" i="2"/>
  <c r="BM57" i="2"/>
  <c r="BL57" i="2"/>
  <c r="BK57" i="2"/>
  <c r="BM56" i="2"/>
  <c r="BL56" i="2"/>
  <c r="BK56" i="2"/>
  <c r="BM55" i="2"/>
  <c r="BL55" i="2"/>
  <c r="BK55" i="2"/>
  <c r="BM54" i="2"/>
  <c r="BL54" i="2"/>
  <c r="BK54" i="2"/>
  <c r="BM53" i="2"/>
  <c r="BL53" i="2"/>
  <c r="BK53" i="2"/>
  <c r="BM52" i="2"/>
  <c r="BL52" i="2"/>
  <c r="BK52" i="2"/>
  <c r="BM51" i="2"/>
  <c r="BL51" i="2"/>
  <c r="BK51" i="2"/>
  <c r="BM50" i="2"/>
  <c r="BL50" i="2"/>
  <c r="BK50" i="2"/>
  <c r="BM49" i="2"/>
  <c r="BL49" i="2"/>
  <c r="BK49" i="2"/>
  <c r="BM48" i="2"/>
  <c r="BL48" i="2"/>
  <c r="BK48" i="2"/>
  <c r="BM47" i="2"/>
  <c r="BL47" i="2"/>
  <c r="BK47" i="2"/>
  <c r="BM46" i="2"/>
  <c r="BL46" i="2"/>
  <c r="BK46" i="2"/>
  <c r="BM45" i="2"/>
  <c r="BL45" i="2"/>
  <c r="BK45" i="2"/>
  <c r="BM44" i="2"/>
  <c r="BL44" i="2"/>
  <c r="BK44" i="2"/>
  <c r="BM43" i="2"/>
  <c r="BL43" i="2"/>
  <c r="BK43" i="2"/>
  <c r="BM42" i="2"/>
  <c r="BL42" i="2"/>
  <c r="BK42" i="2"/>
  <c r="BM41" i="2"/>
  <c r="BL41" i="2"/>
  <c r="BK41" i="2"/>
  <c r="BM40" i="2"/>
  <c r="BL40" i="2"/>
  <c r="BK40" i="2"/>
  <c r="BM39" i="2"/>
  <c r="BL39" i="2"/>
  <c r="BK39" i="2"/>
  <c r="BM38" i="2"/>
  <c r="BL38" i="2"/>
  <c r="BK38" i="2"/>
  <c r="BM37" i="2"/>
  <c r="BL37" i="2"/>
  <c r="BK37" i="2"/>
  <c r="BM36" i="2"/>
  <c r="BL36" i="2"/>
  <c r="BK36" i="2"/>
  <c r="BM35" i="2"/>
  <c r="BL35" i="2"/>
  <c r="BK35" i="2"/>
  <c r="BM34" i="2"/>
  <c r="BL34" i="2"/>
  <c r="BK34" i="2"/>
  <c r="BM33" i="2"/>
  <c r="BL33" i="2"/>
  <c r="BK33" i="2"/>
  <c r="BM32" i="2"/>
  <c r="BL32" i="2"/>
  <c r="BK32" i="2"/>
  <c r="BM31" i="2"/>
  <c r="BL31" i="2"/>
  <c r="BK31" i="2"/>
  <c r="BM30" i="2"/>
  <c r="BL30" i="2"/>
  <c r="BK30" i="2"/>
  <c r="BM29" i="2"/>
  <c r="BL29" i="2"/>
  <c r="BK29" i="2"/>
  <c r="BM28" i="2"/>
  <c r="BL28" i="2"/>
  <c r="BK28" i="2"/>
  <c r="BM27" i="2"/>
  <c r="BL27" i="2"/>
  <c r="BK27" i="2"/>
  <c r="BM26" i="2"/>
  <c r="BL26" i="2"/>
  <c r="BK26" i="2"/>
  <c r="BM25" i="2"/>
  <c r="BL25" i="2"/>
  <c r="BK25" i="2"/>
  <c r="BM24" i="2"/>
  <c r="BL24" i="2"/>
  <c r="BK24" i="2"/>
  <c r="BM23" i="2"/>
  <c r="BL23" i="2"/>
  <c r="BK23" i="2"/>
  <c r="BM22" i="2"/>
  <c r="BL22" i="2"/>
  <c r="BK22" i="2"/>
  <c r="BM21" i="2"/>
  <c r="BL21" i="2"/>
  <c r="BK21" i="2"/>
  <c r="BM20" i="2"/>
  <c r="BL20" i="2"/>
  <c r="BK20" i="2"/>
  <c r="BM19" i="2"/>
  <c r="BL19" i="2"/>
  <c r="BK19" i="2"/>
  <c r="BM18" i="2"/>
  <c r="BL18" i="2"/>
  <c r="BK18" i="2"/>
  <c r="BM17" i="2"/>
  <c r="BL17" i="2"/>
  <c r="BK17" i="2"/>
  <c r="BM16" i="2"/>
  <c r="BL16" i="2"/>
  <c r="BK16" i="2"/>
  <c r="BM15" i="2"/>
  <c r="BL15" i="2"/>
  <c r="BK15" i="2"/>
  <c r="BM14" i="2"/>
  <c r="BL14" i="2"/>
  <c r="BK14" i="2"/>
  <c r="BM13" i="2"/>
  <c r="BL13" i="2"/>
  <c r="BK13" i="2"/>
  <c r="BM12" i="2"/>
  <c r="BL12" i="2"/>
  <c r="BK12" i="2"/>
  <c r="BM11" i="2"/>
  <c r="BL11" i="2"/>
  <c r="BK11" i="2"/>
  <c r="BM10" i="2"/>
  <c r="BL10" i="2"/>
  <c r="BK10" i="2"/>
  <c r="BM9" i="2"/>
  <c r="BL9" i="2"/>
  <c r="BK9" i="2"/>
  <c r="BM8" i="2"/>
  <c r="BL8" i="2"/>
  <c r="BK8" i="2"/>
  <c r="BM7" i="2"/>
  <c r="BL7" i="2"/>
  <c r="BK7" i="2"/>
  <c r="BM6" i="2"/>
  <c r="BL6" i="2"/>
  <c r="BK6" i="2"/>
  <c r="BM5" i="2"/>
  <c r="BL5" i="2"/>
  <c r="BK5" i="2"/>
  <c r="BM4" i="2"/>
  <c r="BL4" i="2"/>
  <c r="BK4" i="2"/>
  <c r="BM3" i="2"/>
  <c r="BL3" i="2"/>
  <c r="BK3" i="2"/>
  <c r="BM2" i="2"/>
  <c r="BL2" i="2"/>
  <c r="BK2" i="2"/>
  <c r="BG170" i="2"/>
  <c r="BF170" i="2"/>
  <c r="BE170" i="2"/>
  <c r="BG169" i="2"/>
  <c r="BF169" i="2"/>
  <c r="BE169" i="2"/>
  <c r="BG168" i="2"/>
  <c r="BF168" i="2"/>
  <c r="BE168" i="2"/>
  <c r="BG167" i="2"/>
  <c r="BF167" i="2"/>
  <c r="BE167" i="2"/>
  <c r="BG166" i="2"/>
  <c r="BF166" i="2"/>
  <c r="BE166" i="2"/>
  <c r="BG165" i="2"/>
  <c r="BF165" i="2"/>
  <c r="BE165" i="2"/>
  <c r="BG164" i="2"/>
  <c r="BF164" i="2"/>
  <c r="BE164" i="2"/>
  <c r="BG163" i="2"/>
  <c r="BF163" i="2"/>
  <c r="BE163" i="2"/>
  <c r="BG162" i="2"/>
  <c r="BF162" i="2"/>
  <c r="BE162" i="2"/>
  <c r="BG161" i="2"/>
  <c r="BF161" i="2"/>
  <c r="BE161" i="2"/>
  <c r="BG160" i="2"/>
  <c r="BF160" i="2"/>
  <c r="BE160" i="2"/>
  <c r="BG159" i="2"/>
  <c r="BF159" i="2"/>
  <c r="BE159" i="2"/>
  <c r="BG158" i="2"/>
  <c r="BF158" i="2"/>
  <c r="BE158" i="2"/>
  <c r="BG157" i="2"/>
  <c r="BF157" i="2"/>
  <c r="BE157" i="2"/>
  <c r="BG156" i="2"/>
  <c r="BF156" i="2"/>
  <c r="BE156" i="2"/>
  <c r="BG155" i="2"/>
  <c r="BF155" i="2"/>
  <c r="BE155" i="2"/>
  <c r="BG154" i="2"/>
  <c r="BF154" i="2"/>
  <c r="BE154" i="2"/>
  <c r="BG153" i="2"/>
  <c r="BF153" i="2"/>
  <c r="BE153" i="2"/>
  <c r="BG152" i="2"/>
  <c r="BF152" i="2"/>
  <c r="BE152" i="2"/>
  <c r="BG151" i="2"/>
  <c r="BF151" i="2"/>
  <c r="BE151" i="2"/>
  <c r="BG150" i="2"/>
  <c r="BF150" i="2"/>
  <c r="BE150" i="2"/>
  <c r="BG149" i="2"/>
  <c r="BF149" i="2"/>
  <c r="BE149" i="2"/>
  <c r="BG148" i="2"/>
  <c r="BF148" i="2"/>
  <c r="BE148" i="2"/>
  <c r="BG147" i="2"/>
  <c r="BF147" i="2"/>
  <c r="BE147" i="2"/>
  <c r="BG146" i="2"/>
  <c r="BF146" i="2"/>
  <c r="BE146" i="2"/>
  <c r="BG145" i="2"/>
  <c r="BF145" i="2"/>
  <c r="BE145" i="2"/>
  <c r="BG144" i="2"/>
  <c r="BF144" i="2"/>
  <c r="BE144" i="2"/>
  <c r="BG143" i="2"/>
  <c r="BF143" i="2"/>
  <c r="BE143" i="2"/>
  <c r="BG142" i="2"/>
  <c r="BF142" i="2"/>
  <c r="BE142" i="2"/>
  <c r="BG141" i="2"/>
  <c r="BF141" i="2"/>
  <c r="BE141" i="2"/>
  <c r="BG140" i="2"/>
  <c r="BF140" i="2"/>
  <c r="BE140" i="2"/>
  <c r="BG139" i="2"/>
  <c r="BF139" i="2"/>
  <c r="BE139" i="2"/>
  <c r="BG138" i="2"/>
  <c r="BF138" i="2"/>
  <c r="BE138" i="2"/>
  <c r="BG137" i="2"/>
  <c r="BF137" i="2"/>
  <c r="BE137" i="2"/>
  <c r="BG136" i="2"/>
  <c r="BF136" i="2"/>
  <c r="BE136" i="2"/>
  <c r="BG135" i="2"/>
  <c r="BF135" i="2"/>
  <c r="BE135" i="2"/>
  <c r="BG134" i="2"/>
  <c r="BF134" i="2"/>
  <c r="BE134" i="2"/>
  <c r="BG133" i="2"/>
  <c r="BF133" i="2"/>
  <c r="BE133" i="2"/>
  <c r="BG132" i="2"/>
  <c r="BF132" i="2"/>
  <c r="BE132" i="2"/>
  <c r="BG131" i="2"/>
  <c r="BF131" i="2"/>
  <c r="BE131" i="2"/>
  <c r="BG130" i="2"/>
  <c r="BF130" i="2"/>
  <c r="BE130" i="2"/>
  <c r="BG129" i="2"/>
  <c r="BF129" i="2"/>
  <c r="BE129" i="2"/>
  <c r="BG128" i="2"/>
  <c r="BF128" i="2"/>
  <c r="BE128" i="2"/>
  <c r="BG127" i="2"/>
  <c r="BF127" i="2"/>
  <c r="BE127" i="2"/>
  <c r="BG126" i="2"/>
  <c r="BF126" i="2"/>
  <c r="BE126" i="2"/>
  <c r="BG125" i="2"/>
  <c r="BF125" i="2"/>
  <c r="BE125" i="2"/>
  <c r="BG124" i="2"/>
  <c r="BF124" i="2"/>
  <c r="BE124" i="2"/>
  <c r="BG123" i="2"/>
  <c r="BF123" i="2"/>
  <c r="BE123" i="2"/>
  <c r="BG122" i="2"/>
  <c r="BF122" i="2"/>
  <c r="BE122" i="2"/>
  <c r="BG121" i="2"/>
  <c r="BF121" i="2"/>
  <c r="BE121" i="2"/>
  <c r="BG120" i="2"/>
  <c r="BF120" i="2"/>
  <c r="BE120" i="2"/>
  <c r="BG119" i="2"/>
  <c r="BF119" i="2"/>
  <c r="BE119" i="2"/>
  <c r="BG118" i="2"/>
  <c r="BF118" i="2"/>
  <c r="BE118" i="2"/>
  <c r="BG117" i="2"/>
  <c r="BF117" i="2"/>
  <c r="BE117" i="2"/>
  <c r="BG116" i="2"/>
  <c r="BF116" i="2"/>
  <c r="BE116" i="2"/>
  <c r="BG115" i="2"/>
  <c r="BF115" i="2"/>
  <c r="BE115" i="2"/>
  <c r="BG114" i="2"/>
  <c r="BF114" i="2"/>
  <c r="BE114" i="2"/>
  <c r="BG113" i="2"/>
  <c r="BF113" i="2"/>
  <c r="BE113" i="2"/>
  <c r="BG112" i="2"/>
  <c r="BF112" i="2"/>
  <c r="BE112" i="2"/>
  <c r="BG111" i="2"/>
  <c r="BF111" i="2"/>
  <c r="BE111" i="2"/>
  <c r="BG110" i="2"/>
  <c r="BF110" i="2"/>
  <c r="BE110" i="2"/>
  <c r="BG109" i="2"/>
  <c r="BF109" i="2"/>
  <c r="BE109" i="2"/>
  <c r="BG108" i="2"/>
  <c r="BF108" i="2"/>
  <c r="BE108" i="2"/>
  <c r="BG107" i="2"/>
  <c r="BF107" i="2"/>
  <c r="BE107" i="2"/>
  <c r="BG106" i="2"/>
  <c r="BF106" i="2"/>
  <c r="BE106" i="2"/>
  <c r="BG105" i="2"/>
  <c r="BF105" i="2"/>
  <c r="BE105" i="2"/>
  <c r="BG104" i="2"/>
  <c r="BF104" i="2"/>
  <c r="BE104" i="2"/>
  <c r="BG103" i="2"/>
  <c r="BF103" i="2"/>
  <c r="BE103" i="2"/>
  <c r="BG102" i="2"/>
  <c r="BF102" i="2"/>
  <c r="BE102" i="2"/>
  <c r="BG101" i="2"/>
  <c r="BF101" i="2"/>
  <c r="BE101" i="2"/>
  <c r="BG100" i="2"/>
  <c r="BF100" i="2"/>
  <c r="BE100" i="2"/>
  <c r="BG99" i="2"/>
  <c r="BF99" i="2"/>
  <c r="BE99" i="2"/>
  <c r="BG98" i="2"/>
  <c r="BF98" i="2"/>
  <c r="BE98" i="2"/>
  <c r="BG97" i="2"/>
  <c r="BF97" i="2"/>
  <c r="BE97" i="2"/>
  <c r="BG96" i="2"/>
  <c r="BF96" i="2"/>
  <c r="BE96" i="2"/>
  <c r="BG95" i="2"/>
  <c r="BF95" i="2"/>
  <c r="BE95" i="2"/>
  <c r="BG94" i="2"/>
  <c r="BF94" i="2"/>
  <c r="BE94" i="2"/>
  <c r="BG93" i="2"/>
  <c r="BF93" i="2"/>
  <c r="BE93" i="2"/>
  <c r="BG92" i="2"/>
  <c r="BF92" i="2"/>
  <c r="BE92" i="2"/>
  <c r="BG91" i="2"/>
  <c r="BF91" i="2"/>
  <c r="BE91" i="2"/>
  <c r="BG90" i="2"/>
  <c r="BF90" i="2"/>
  <c r="BE90" i="2"/>
  <c r="BG89" i="2"/>
  <c r="BF89" i="2"/>
  <c r="BE89" i="2"/>
  <c r="BG88" i="2"/>
  <c r="BF88" i="2"/>
  <c r="BE88" i="2"/>
  <c r="BG87" i="2"/>
  <c r="BF87" i="2"/>
  <c r="BE87" i="2"/>
  <c r="BG86" i="2"/>
  <c r="BF86" i="2"/>
  <c r="BE86" i="2"/>
  <c r="BG85" i="2"/>
  <c r="BF85" i="2"/>
  <c r="BE85" i="2"/>
  <c r="BG84" i="2"/>
  <c r="BF84" i="2"/>
  <c r="BE84" i="2"/>
  <c r="BG83" i="2"/>
  <c r="BF83" i="2"/>
  <c r="BE83" i="2"/>
  <c r="BG82" i="2"/>
  <c r="BF82" i="2"/>
  <c r="BE82" i="2"/>
  <c r="BG81" i="2"/>
  <c r="BF81" i="2"/>
  <c r="BE81" i="2"/>
  <c r="BG80" i="2"/>
  <c r="BF80" i="2"/>
  <c r="BE80" i="2"/>
  <c r="BG79" i="2"/>
  <c r="BF79" i="2"/>
  <c r="BE79" i="2"/>
  <c r="BG78" i="2"/>
  <c r="BF78" i="2"/>
  <c r="BE78" i="2"/>
  <c r="BG77" i="2"/>
  <c r="BF77" i="2"/>
  <c r="BE77" i="2"/>
  <c r="BG76" i="2"/>
  <c r="BF76" i="2"/>
  <c r="BE76" i="2"/>
  <c r="BG75" i="2"/>
  <c r="BF75" i="2"/>
  <c r="BE75" i="2"/>
  <c r="BG74" i="2"/>
  <c r="BF74" i="2"/>
  <c r="BE74" i="2"/>
  <c r="BG73" i="2"/>
  <c r="BF73" i="2"/>
  <c r="BE73" i="2"/>
  <c r="BG72" i="2"/>
  <c r="BF72" i="2"/>
  <c r="BE72" i="2"/>
  <c r="BG71" i="2"/>
  <c r="BF71" i="2"/>
  <c r="BE71" i="2"/>
  <c r="BG70" i="2"/>
  <c r="BF70" i="2"/>
  <c r="BE70" i="2"/>
  <c r="BG69" i="2"/>
  <c r="BF69" i="2"/>
  <c r="BE69" i="2"/>
  <c r="BG68" i="2"/>
  <c r="BF68" i="2"/>
  <c r="BE68" i="2"/>
  <c r="BG67" i="2"/>
  <c r="BF67" i="2"/>
  <c r="BE67" i="2"/>
  <c r="BG66" i="2"/>
  <c r="BF66" i="2"/>
  <c r="BE66" i="2"/>
  <c r="BG65" i="2"/>
  <c r="BF65" i="2"/>
  <c r="BE65" i="2"/>
  <c r="BG64" i="2"/>
  <c r="BF64" i="2"/>
  <c r="BE64" i="2"/>
  <c r="BG63" i="2"/>
  <c r="BF63" i="2"/>
  <c r="BE63" i="2"/>
  <c r="BG62" i="2"/>
  <c r="BF62" i="2"/>
  <c r="BE62" i="2"/>
  <c r="BG61" i="2"/>
  <c r="BF61" i="2"/>
  <c r="BE61" i="2"/>
  <c r="BG60" i="2"/>
  <c r="BF60" i="2"/>
  <c r="BE60" i="2"/>
  <c r="BG59" i="2"/>
  <c r="BF59" i="2"/>
  <c r="BE59" i="2"/>
  <c r="BG58" i="2"/>
  <c r="BF58" i="2"/>
  <c r="BE58" i="2"/>
  <c r="BG57" i="2"/>
  <c r="BF57" i="2"/>
  <c r="BE57" i="2"/>
  <c r="BG56" i="2"/>
  <c r="BF56" i="2"/>
  <c r="BE56" i="2"/>
  <c r="BG55" i="2"/>
  <c r="BF55" i="2"/>
  <c r="BE55" i="2"/>
  <c r="BG54" i="2"/>
  <c r="BF54" i="2"/>
  <c r="BE54" i="2"/>
  <c r="BG53" i="2"/>
  <c r="BF53" i="2"/>
  <c r="BE53" i="2"/>
  <c r="BG52" i="2"/>
  <c r="BF52" i="2"/>
  <c r="BE52" i="2"/>
  <c r="BG51" i="2"/>
  <c r="BF51" i="2"/>
  <c r="BE51" i="2"/>
  <c r="BG50" i="2"/>
  <c r="BF50" i="2"/>
  <c r="BE50" i="2"/>
  <c r="BG49" i="2"/>
  <c r="BF49" i="2"/>
  <c r="BE49" i="2"/>
  <c r="BG48" i="2"/>
  <c r="BF48" i="2"/>
  <c r="BE48" i="2"/>
  <c r="BG47" i="2"/>
  <c r="BF47" i="2"/>
  <c r="BE47" i="2"/>
  <c r="BG46" i="2"/>
  <c r="BF46" i="2"/>
  <c r="BE46" i="2"/>
  <c r="BG45" i="2"/>
  <c r="BF45" i="2"/>
  <c r="BE45" i="2"/>
  <c r="BG44" i="2"/>
  <c r="BF44" i="2"/>
  <c r="BE44" i="2"/>
  <c r="BG43" i="2"/>
  <c r="BF43" i="2"/>
  <c r="BE43" i="2"/>
  <c r="BG42" i="2"/>
  <c r="BF42" i="2"/>
  <c r="BE42" i="2"/>
  <c r="BG41" i="2"/>
  <c r="BF41" i="2"/>
  <c r="BE41" i="2"/>
  <c r="BG40" i="2"/>
  <c r="BF40" i="2"/>
  <c r="BE40" i="2"/>
  <c r="BG39" i="2"/>
  <c r="BF39" i="2"/>
  <c r="BE39" i="2"/>
  <c r="BG38" i="2"/>
  <c r="BF38" i="2"/>
  <c r="BE38" i="2"/>
  <c r="BG37" i="2"/>
  <c r="BF37" i="2"/>
  <c r="BE37" i="2"/>
  <c r="BG36" i="2"/>
  <c r="BF36" i="2"/>
  <c r="BE36" i="2"/>
  <c r="BG35" i="2"/>
  <c r="BF35" i="2"/>
  <c r="BE35" i="2"/>
  <c r="BG34" i="2"/>
  <c r="BF34" i="2"/>
  <c r="BE34" i="2"/>
  <c r="BG33" i="2"/>
  <c r="BF33" i="2"/>
  <c r="BE33" i="2"/>
  <c r="BG32" i="2"/>
  <c r="BF32" i="2"/>
  <c r="BE32" i="2"/>
  <c r="BG31" i="2"/>
  <c r="BF31" i="2"/>
  <c r="BE31" i="2"/>
  <c r="BG30" i="2"/>
  <c r="BF30" i="2"/>
  <c r="BE30" i="2"/>
  <c r="BG29" i="2"/>
  <c r="BF29" i="2"/>
  <c r="BE29" i="2"/>
  <c r="BG28" i="2"/>
  <c r="BF28" i="2"/>
  <c r="BE28" i="2"/>
  <c r="BG27" i="2"/>
  <c r="BF27" i="2"/>
  <c r="BE27" i="2"/>
  <c r="BG26" i="2"/>
  <c r="BF26" i="2"/>
  <c r="BE26" i="2"/>
  <c r="BG25" i="2"/>
  <c r="BF25" i="2"/>
  <c r="BE25" i="2"/>
  <c r="BG24" i="2"/>
  <c r="BF24" i="2"/>
  <c r="BE24" i="2"/>
  <c r="BG23" i="2"/>
  <c r="BF23" i="2"/>
  <c r="BE23" i="2"/>
  <c r="BG22" i="2"/>
  <c r="BF22" i="2"/>
  <c r="BE22" i="2"/>
  <c r="BG21" i="2"/>
  <c r="BF21" i="2"/>
  <c r="BE21" i="2"/>
  <c r="BG20" i="2"/>
  <c r="BF20" i="2"/>
  <c r="BE20" i="2"/>
  <c r="BG19" i="2"/>
  <c r="BF19" i="2"/>
  <c r="BE19" i="2"/>
  <c r="BG18" i="2"/>
  <c r="BF18" i="2"/>
  <c r="BE18" i="2"/>
  <c r="BG17" i="2"/>
  <c r="BF17" i="2"/>
  <c r="BE17" i="2"/>
  <c r="BG16" i="2"/>
  <c r="BF16" i="2"/>
  <c r="BE16" i="2"/>
  <c r="BG15" i="2"/>
  <c r="BF15" i="2"/>
  <c r="BE15" i="2"/>
  <c r="BG14" i="2"/>
  <c r="BF14" i="2"/>
  <c r="BE14" i="2"/>
  <c r="BG13" i="2"/>
  <c r="BF13" i="2"/>
  <c r="BE13" i="2"/>
  <c r="BG12" i="2"/>
  <c r="BF12" i="2"/>
  <c r="BE12" i="2"/>
  <c r="BG11" i="2"/>
  <c r="BF11" i="2"/>
  <c r="BE11" i="2"/>
  <c r="BG10" i="2"/>
  <c r="BF10" i="2"/>
  <c r="BE10" i="2"/>
  <c r="BG9" i="2"/>
  <c r="BF9" i="2"/>
  <c r="BE9" i="2"/>
  <c r="BG8" i="2"/>
  <c r="BF8" i="2"/>
  <c r="BE8" i="2"/>
  <c r="BG7" i="2"/>
  <c r="BF7" i="2"/>
  <c r="BE7" i="2"/>
  <c r="BG6" i="2"/>
  <c r="BF6" i="2"/>
  <c r="BE6" i="2"/>
  <c r="BG5" i="2"/>
  <c r="BF5" i="2"/>
  <c r="BE5" i="2"/>
  <c r="BG4" i="2"/>
  <c r="BF4" i="2"/>
  <c r="BE4" i="2"/>
  <c r="BG3" i="2"/>
  <c r="BF3" i="2"/>
  <c r="BE3" i="2"/>
  <c r="BG2" i="2"/>
  <c r="BF2" i="2"/>
  <c r="BE2" i="2"/>
  <c r="BA170" i="2"/>
  <c r="AZ170" i="2"/>
  <c r="AY170" i="2"/>
  <c r="BA169" i="2"/>
  <c r="AZ169" i="2"/>
  <c r="AY169" i="2"/>
  <c r="BA168" i="2"/>
  <c r="AZ168" i="2"/>
  <c r="AY168" i="2"/>
  <c r="BA167" i="2"/>
  <c r="AZ167" i="2"/>
  <c r="AY167" i="2"/>
  <c r="BA166" i="2"/>
  <c r="AZ166" i="2"/>
  <c r="AY166" i="2"/>
  <c r="BA165" i="2"/>
  <c r="AZ165" i="2"/>
  <c r="AY165" i="2"/>
  <c r="BA164" i="2"/>
  <c r="AZ164" i="2"/>
  <c r="AY164" i="2"/>
  <c r="BA163" i="2"/>
  <c r="AZ163" i="2"/>
  <c r="AY163" i="2"/>
  <c r="BA162" i="2"/>
  <c r="AZ162" i="2"/>
  <c r="AY162" i="2"/>
  <c r="BA161" i="2"/>
  <c r="AZ161" i="2"/>
  <c r="AY161" i="2"/>
  <c r="BA160" i="2"/>
  <c r="AZ160" i="2"/>
  <c r="AY160" i="2"/>
  <c r="BA159" i="2"/>
  <c r="AZ159" i="2"/>
  <c r="AY159" i="2"/>
  <c r="BA158" i="2"/>
  <c r="AZ158" i="2"/>
  <c r="AY158" i="2"/>
  <c r="BA157" i="2"/>
  <c r="AZ157" i="2"/>
  <c r="AY157" i="2"/>
  <c r="BA156" i="2"/>
  <c r="AZ156" i="2"/>
  <c r="AY156" i="2"/>
  <c r="BA155" i="2"/>
  <c r="AZ155" i="2"/>
  <c r="AY155" i="2"/>
  <c r="BA154" i="2"/>
  <c r="AZ154" i="2"/>
  <c r="AY154" i="2"/>
  <c r="BA153" i="2"/>
  <c r="AZ153" i="2"/>
  <c r="AY153" i="2"/>
  <c r="BA152" i="2"/>
  <c r="AZ152" i="2"/>
  <c r="AY152" i="2"/>
  <c r="BA151" i="2"/>
  <c r="AZ151" i="2"/>
  <c r="AY151" i="2"/>
  <c r="BA150" i="2"/>
  <c r="AZ150" i="2"/>
  <c r="AY150" i="2"/>
  <c r="BA149" i="2"/>
  <c r="AZ149" i="2"/>
  <c r="AY149" i="2"/>
  <c r="BA148" i="2"/>
  <c r="AZ148" i="2"/>
  <c r="AY148" i="2"/>
  <c r="BA147" i="2"/>
  <c r="AZ147" i="2"/>
  <c r="AY147" i="2"/>
  <c r="BA146" i="2"/>
  <c r="AZ146" i="2"/>
  <c r="AY146" i="2"/>
  <c r="BA145" i="2"/>
  <c r="AZ145" i="2"/>
  <c r="AY145" i="2"/>
  <c r="BA144" i="2"/>
  <c r="AZ144" i="2"/>
  <c r="AY144" i="2"/>
  <c r="BA143" i="2"/>
  <c r="AZ143" i="2"/>
  <c r="AY143" i="2"/>
  <c r="BA142" i="2"/>
  <c r="AZ142" i="2"/>
  <c r="AY142" i="2"/>
  <c r="BA141" i="2"/>
  <c r="AZ141" i="2"/>
  <c r="AY141" i="2"/>
  <c r="BA140" i="2"/>
  <c r="AZ140" i="2"/>
  <c r="AY140" i="2"/>
  <c r="BA139" i="2"/>
  <c r="AZ139" i="2"/>
  <c r="AY139" i="2"/>
  <c r="BA138" i="2"/>
  <c r="AZ138" i="2"/>
  <c r="AY138" i="2"/>
  <c r="BA137" i="2"/>
  <c r="AZ137" i="2"/>
  <c r="AY137" i="2"/>
  <c r="BA136" i="2"/>
  <c r="AZ136" i="2"/>
  <c r="AY136" i="2"/>
  <c r="BA135" i="2"/>
  <c r="AZ135" i="2"/>
  <c r="AY135" i="2"/>
  <c r="BA134" i="2"/>
  <c r="AZ134" i="2"/>
  <c r="AY134" i="2"/>
  <c r="BA133" i="2"/>
  <c r="AZ133" i="2"/>
  <c r="AY133" i="2"/>
  <c r="BA132" i="2"/>
  <c r="AZ132" i="2"/>
  <c r="AY132" i="2"/>
  <c r="BA131" i="2"/>
  <c r="AZ131" i="2"/>
  <c r="AY131" i="2"/>
  <c r="BA130" i="2"/>
  <c r="AZ130" i="2"/>
  <c r="AY130" i="2"/>
  <c r="BA129" i="2"/>
  <c r="AZ129" i="2"/>
  <c r="AY129" i="2"/>
  <c r="BA128" i="2"/>
  <c r="AZ128" i="2"/>
  <c r="AY128" i="2"/>
  <c r="BA127" i="2"/>
  <c r="AZ127" i="2"/>
  <c r="AY127" i="2"/>
  <c r="BA126" i="2"/>
  <c r="AZ126" i="2"/>
  <c r="AY126" i="2"/>
  <c r="BA125" i="2"/>
  <c r="AZ125" i="2"/>
  <c r="AY125" i="2"/>
  <c r="BA124" i="2"/>
  <c r="AZ124" i="2"/>
  <c r="AY124" i="2"/>
  <c r="BA123" i="2"/>
  <c r="AZ123" i="2"/>
  <c r="AY123" i="2"/>
  <c r="BA122" i="2"/>
  <c r="AZ122" i="2"/>
  <c r="AY122" i="2"/>
  <c r="BA121" i="2"/>
  <c r="AZ121" i="2"/>
  <c r="AY121" i="2"/>
  <c r="BA120" i="2"/>
  <c r="AZ120" i="2"/>
  <c r="AY120" i="2"/>
  <c r="BA119" i="2"/>
  <c r="AZ119" i="2"/>
  <c r="AY119" i="2"/>
  <c r="BA118" i="2"/>
  <c r="AZ118" i="2"/>
  <c r="AY118" i="2"/>
  <c r="BA117" i="2"/>
  <c r="AZ117" i="2"/>
  <c r="AY117" i="2"/>
  <c r="BA116" i="2"/>
  <c r="AZ116" i="2"/>
  <c r="AY116" i="2"/>
  <c r="BA115" i="2"/>
  <c r="AZ115" i="2"/>
  <c r="AY115" i="2"/>
  <c r="BA114" i="2"/>
  <c r="AZ114" i="2"/>
  <c r="AY114" i="2"/>
  <c r="BA113" i="2"/>
  <c r="AZ113" i="2"/>
  <c r="AY113" i="2"/>
  <c r="BA112" i="2"/>
  <c r="AZ112" i="2"/>
  <c r="AY112" i="2"/>
  <c r="BA111" i="2"/>
  <c r="AZ111" i="2"/>
  <c r="AY111" i="2"/>
  <c r="BA110" i="2"/>
  <c r="AZ110" i="2"/>
  <c r="AY110" i="2"/>
  <c r="BA109" i="2"/>
  <c r="AZ109" i="2"/>
  <c r="AY109" i="2"/>
  <c r="BA108" i="2"/>
  <c r="AZ108" i="2"/>
  <c r="AY108" i="2"/>
  <c r="BA107" i="2"/>
  <c r="AZ107" i="2"/>
  <c r="AY107" i="2"/>
  <c r="BA106" i="2"/>
  <c r="AZ106" i="2"/>
  <c r="AY106" i="2"/>
  <c r="BA105" i="2"/>
  <c r="AZ105" i="2"/>
  <c r="AY105" i="2"/>
  <c r="BA104" i="2"/>
  <c r="AZ104" i="2"/>
  <c r="AY104" i="2"/>
  <c r="BA103" i="2"/>
  <c r="AZ103" i="2"/>
  <c r="AY103" i="2"/>
  <c r="BA102" i="2"/>
  <c r="AZ102" i="2"/>
  <c r="AY102" i="2"/>
  <c r="BA101" i="2"/>
  <c r="AZ101" i="2"/>
  <c r="AY101" i="2"/>
  <c r="BA100" i="2"/>
  <c r="AZ100" i="2"/>
  <c r="AY100" i="2"/>
  <c r="BA99" i="2"/>
  <c r="AZ99" i="2"/>
  <c r="AY99" i="2"/>
  <c r="BA98" i="2"/>
  <c r="AZ98" i="2"/>
  <c r="AY98" i="2"/>
  <c r="BA97" i="2"/>
  <c r="AZ97" i="2"/>
  <c r="AY97" i="2"/>
  <c r="BA96" i="2"/>
  <c r="AZ96" i="2"/>
  <c r="AY96" i="2"/>
  <c r="BA95" i="2"/>
  <c r="AZ95" i="2"/>
  <c r="AY95" i="2"/>
  <c r="BA94" i="2"/>
  <c r="AZ94" i="2"/>
  <c r="AY94" i="2"/>
  <c r="BA93" i="2"/>
  <c r="AZ93" i="2"/>
  <c r="AY93" i="2"/>
  <c r="BA92" i="2"/>
  <c r="AZ92" i="2"/>
  <c r="AY92" i="2"/>
  <c r="BA91" i="2"/>
  <c r="AZ91" i="2"/>
  <c r="AY91" i="2"/>
  <c r="BA90" i="2"/>
  <c r="AZ90" i="2"/>
  <c r="AY90" i="2"/>
  <c r="BA89" i="2"/>
  <c r="AZ89" i="2"/>
  <c r="AY89" i="2"/>
  <c r="BA88" i="2"/>
  <c r="AZ88" i="2"/>
  <c r="AY88" i="2"/>
  <c r="BA87" i="2"/>
  <c r="AZ87" i="2"/>
  <c r="AY87" i="2"/>
  <c r="BA86" i="2"/>
  <c r="AZ86" i="2"/>
  <c r="AY86" i="2"/>
  <c r="BA85" i="2"/>
  <c r="AZ85" i="2"/>
  <c r="AY85" i="2"/>
  <c r="BA84" i="2"/>
  <c r="AZ84" i="2"/>
  <c r="AY84" i="2"/>
  <c r="BA83" i="2"/>
  <c r="AZ83" i="2"/>
  <c r="AY83" i="2"/>
  <c r="BA82" i="2"/>
  <c r="AZ82" i="2"/>
  <c r="AY82" i="2"/>
  <c r="BA81" i="2"/>
  <c r="AZ81" i="2"/>
  <c r="AY81" i="2"/>
  <c r="BA80" i="2"/>
  <c r="AZ80" i="2"/>
  <c r="AY80" i="2"/>
  <c r="BA79" i="2"/>
  <c r="AZ79" i="2"/>
  <c r="AY79" i="2"/>
  <c r="BA78" i="2"/>
  <c r="AZ78" i="2"/>
  <c r="AY78" i="2"/>
  <c r="BA77" i="2"/>
  <c r="AZ77" i="2"/>
  <c r="AY77" i="2"/>
  <c r="BA76" i="2"/>
  <c r="AZ76" i="2"/>
  <c r="AY76" i="2"/>
  <c r="BA75" i="2"/>
  <c r="AZ75" i="2"/>
  <c r="AY75" i="2"/>
  <c r="BA74" i="2"/>
  <c r="AZ74" i="2"/>
  <c r="AY74" i="2"/>
  <c r="BA73" i="2"/>
  <c r="AZ73" i="2"/>
  <c r="AY73" i="2"/>
  <c r="BA72" i="2"/>
  <c r="AZ72" i="2"/>
  <c r="AY72" i="2"/>
  <c r="BA71" i="2"/>
  <c r="AZ71" i="2"/>
  <c r="AY71" i="2"/>
  <c r="BA70" i="2"/>
  <c r="AZ70" i="2"/>
  <c r="AY70" i="2"/>
  <c r="BA69" i="2"/>
  <c r="AZ69" i="2"/>
  <c r="AY69" i="2"/>
  <c r="BA68" i="2"/>
  <c r="AZ68" i="2"/>
  <c r="AY68" i="2"/>
  <c r="BA67" i="2"/>
  <c r="AZ67" i="2"/>
  <c r="AY67" i="2"/>
  <c r="BA66" i="2"/>
  <c r="AZ66" i="2"/>
  <c r="AY66" i="2"/>
  <c r="BA65" i="2"/>
  <c r="AZ65" i="2"/>
  <c r="AY65" i="2"/>
  <c r="BA64" i="2"/>
  <c r="AZ64" i="2"/>
  <c r="AY64" i="2"/>
  <c r="BA63" i="2"/>
  <c r="AZ63" i="2"/>
  <c r="AY63" i="2"/>
  <c r="BA62" i="2"/>
  <c r="AZ62" i="2"/>
  <c r="AY62" i="2"/>
  <c r="BA61" i="2"/>
  <c r="AZ61" i="2"/>
  <c r="AY61" i="2"/>
  <c r="BA60" i="2"/>
  <c r="AZ60" i="2"/>
  <c r="AY60" i="2"/>
  <c r="BA59" i="2"/>
  <c r="AZ59" i="2"/>
  <c r="AY59" i="2"/>
  <c r="BA58" i="2"/>
  <c r="AZ58" i="2"/>
  <c r="AY58" i="2"/>
  <c r="BA57" i="2"/>
  <c r="AZ57" i="2"/>
  <c r="AY57" i="2"/>
  <c r="BA56" i="2"/>
  <c r="AZ56" i="2"/>
  <c r="AY56" i="2"/>
  <c r="BA55" i="2"/>
  <c r="AZ55" i="2"/>
  <c r="AY55" i="2"/>
  <c r="BA54" i="2"/>
  <c r="AZ54" i="2"/>
  <c r="AY54" i="2"/>
  <c r="BA53" i="2"/>
  <c r="AZ53" i="2"/>
  <c r="AY53" i="2"/>
  <c r="BA52" i="2"/>
  <c r="AZ52" i="2"/>
  <c r="AY52" i="2"/>
  <c r="BA51" i="2"/>
  <c r="AZ51" i="2"/>
  <c r="AY51" i="2"/>
  <c r="BA50" i="2"/>
  <c r="AZ50" i="2"/>
  <c r="AY50" i="2"/>
  <c r="BA49" i="2"/>
  <c r="AZ49" i="2"/>
  <c r="AY49" i="2"/>
  <c r="BA48" i="2"/>
  <c r="AZ48" i="2"/>
  <c r="AY48" i="2"/>
  <c r="BA47" i="2"/>
  <c r="AZ47" i="2"/>
  <c r="AY47" i="2"/>
  <c r="BA46" i="2"/>
  <c r="AZ46" i="2"/>
  <c r="AY46" i="2"/>
  <c r="BA45" i="2"/>
  <c r="AZ45" i="2"/>
  <c r="AY45" i="2"/>
  <c r="BA44" i="2"/>
  <c r="AZ44" i="2"/>
  <c r="AY44" i="2"/>
  <c r="BA43" i="2"/>
  <c r="AZ43" i="2"/>
  <c r="AY43" i="2"/>
  <c r="BA42" i="2"/>
  <c r="AZ42" i="2"/>
  <c r="AY42" i="2"/>
  <c r="BA41" i="2"/>
  <c r="AZ41" i="2"/>
  <c r="AY41" i="2"/>
  <c r="BA40" i="2"/>
  <c r="AZ40" i="2"/>
  <c r="AY40" i="2"/>
  <c r="BA39" i="2"/>
  <c r="AZ39" i="2"/>
  <c r="AY39" i="2"/>
  <c r="BA38" i="2"/>
  <c r="AZ38" i="2"/>
  <c r="AY38" i="2"/>
  <c r="BA37" i="2"/>
  <c r="AZ37" i="2"/>
  <c r="AY37" i="2"/>
  <c r="BA36" i="2"/>
  <c r="AZ36" i="2"/>
  <c r="AY36" i="2"/>
  <c r="BA35" i="2"/>
  <c r="AZ35" i="2"/>
  <c r="AY35" i="2"/>
  <c r="BA34" i="2"/>
  <c r="AZ34" i="2"/>
  <c r="AY34" i="2"/>
  <c r="BA33" i="2"/>
  <c r="AZ33" i="2"/>
  <c r="AY33" i="2"/>
  <c r="BA32" i="2"/>
  <c r="AZ32" i="2"/>
  <c r="AY32" i="2"/>
  <c r="BA31" i="2"/>
  <c r="AZ31" i="2"/>
  <c r="AY31" i="2"/>
  <c r="BA30" i="2"/>
  <c r="AZ30" i="2"/>
  <c r="AY30" i="2"/>
  <c r="BA29" i="2"/>
  <c r="AZ29" i="2"/>
  <c r="AY29" i="2"/>
  <c r="BA28" i="2"/>
  <c r="AZ28" i="2"/>
  <c r="AY28" i="2"/>
  <c r="BA27" i="2"/>
  <c r="AZ27" i="2"/>
  <c r="AY27" i="2"/>
  <c r="BA26" i="2"/>
  <c r="AZ26" i="2"/>
  <c r="AY26" i="2"/>
  <c r="BA25" i="2"/>
  <c r="AZ25" i="2"/>
  <c r="AY25" i="2"/>
  <c r="BA24" i="2"/>
  <c r="AZ24" i="2"/>
  <c r="AY24" i="2"/>
  <c r="BA23" i="2"/>
  <c r="AZ23" i="2"/>
  <c r="AY23" i="2"/>
  <c r="BA22" i="2"/>
  <c r="AZ22" i="2"/>
  <c r="AY22" i="2"/>
  <c r="BA21" i="2"/>
  <c r="AZ21" i="2"/>
  <c r="AY21" i="2"/>
  <c r="BA20" i="2"/>
  <c r="AZ20" i="2"/>
  <c r="AY20" i="2"/>
  <c r="BA19" i="2"/>
  <c r="AZ19" i="2"/>
  <c r="AY19" i="2"/>
  <c r="BA18" i="2"/>
  <c r="AZ18" i="2"/>
  <c r="AY18" i="2"/>
  <c r="BA17" i="2"/>
  <c r="AZ17" i="2"/>
  <c r="AY17" i="2"/>
  <c r="BA16" i="2"/>
  <c r="AZ16" i="2"/>
  <c r="AY16" i="2"/>
  <c r="BA15" i="2"/>
  <c r="AZ15" i="2"/>
  <c r="AY15" i="2"/>
  <c r="BA14" i="2"/>
  <c r="AZ14" i="2"/>
  <c r="AY14" i="2"/>
  <c r="BA13" i="2"/>
  <c r="AZ13" i="2"/>
  <c r="AY13" i="2"/>
  <c r="BA12" i="2"/>
  <c r="AZ12" i="2"/>
  <c r="AY12" i="2"/>
  <c r="BA11" i="2"/>
  <c r="AZ11" i="2"/>
  <c r="AY11" i="2"/>
  <c r="BA10" i="2"/>
  <c r="AZ10" i="2"/>
  <c r="AY10" i="2"/>
  <c r="BA9" i="2"/>
  <c r="AZ9" i="2"/>
  <c r="AY9" i="2"/>
  <c r="BA8" i="2"/>
  <c r="AZ8" i="2"/>
  <c r="AY8" i="2"/>
  <c r="BA7" i="2"/>
  <c r="AZ7" i="2"/>
  <c r="AY7" i="2"/>
  <c r="BA6" i="2"/>
  <c r="AZ6" i="2"/>
  <c r="AY6" i="2"/>
  <c r="BA5" i="2"/>
  <c r="AZ5" i="2"/>
  <c r="AY5" i="2"/>
  <c r="BA4" i="2"/>
  <c r="AZ4" i="2"/>
  <c r="AY4" i="2"/>
  <c r="BA3" i="2"/>
  <c r="AZ3" i="2"/>
  <c r="AY3" i="2"/>
  <c r="BA2" i="2"/>
  <c r="AZ2" i="2"/>
  <c r="AY2" i="2"/>
  <c r="AU170" i="2"/>
  <c r="AT170" i="2"/>
  <c r="AS170" i="2"/>
  <c r="AU169" i="2"/>
  <c r="AT169" i="2"/>
  <c r="AS169" i="2"/>
  <c r="AU168" i="2"/>
  <c r="AT168" i="2"/>
  <c r="AS168" i="2"/>
  <c r="AU167" i="2"/>
  <c r="AT167" i="2"/>
  <c r="AS167" i="2"/>
  <c r="AU166" i="2"/>
  <c r="AT166" i="2"/>
  <c r="AS166" i="2"/>
  <c r="AU165" i="2"/>
  <c r="AT165" i="2"/>
  <c r="AS165" i="2"/>
  <c r="AU164" i="2"/>
  <c r="AT164" i="2"/>
  <c r="AS164" i="2"/>
  <c r="AU163" i="2"/>
  <c r="AT163" i="2"/>
  <c r="AS163" i="2"/>
  <c r="AU162" i="2"/>
  <c r="AT162" i="2"/>
  <c r="AS162" i="2"/>
  <c r="AU161" i="2"/>
  <c r="AT161" i="2"/>
  <c r="AS161" i="2"/>
  <c r="AU160" i="2"/>
  <c r="AT160" i="2"/>
  <c r="AS160" i="2"/>
  <c r="AU159" i="2"/>
  <c r="AT159" i="2"/>
  <c r="AS159" i="2"/>
  <c r="AU158" i="2"/>
  <c r="AT158" i="2"/>
  <c r="AS158" i="2"/>
  <c r="AU157" i="2"/>
  <c r="AT157" i="2"/>
  <c r="AS157" i="2"/>
  <c r="AU156" i="2"/>
  <c r="AT156" i="2"/>
  <c r="AS156" i="2"/>
  <c r="AU155" i="2"/>
  <c r="AT155" i="2"/>
  <c r="AS155" i="2"/>
  <c r="AU154" i="2"/>
  <c r="AT154" i="2"/>
  <c r="AS154" i="2"/>
  <c r="AU153" i="2"/>
  <c r="AT153" i="2"/>
  <c r="AS153" i="2"/>
  <c r="AU152" i="2"/>
  <c r="AT152" i="2"/>
  <c r="AS152" i="2"/>
  <c r="AU151" i="2"/>
  <c r="AT151" i="2"/>
  <c r="AS151" i="2"/>
  <c r="AU150" i="2"/>
  <c r="AT150" i="2"/>
  <c r="AS150" i="2"/>
  <c r="AU149" i="2"/>
  <c r="AT149" i="2"/>
  <c r="AS149" i="2"/>
  <c r="AU148" i="2"/>
  <c r="AT148" i="2"/>
  <c r="AS148" i="2"/>
  <c r="AU147" i="2"/>
  <c r="AT147" i="2"/>
  <c r="AS147" i="2"/>
  <c r="AU146" i="2"/>
  <c r="AT146" i="2"/>
  <c r="AS146" i="2"/>
  <c r="AU145" i="2"/>
  <c r="AT145" i="2"/>
  <c r="AS145" i="2"/>
  <c r="AU144" i="2"/>
  <c r="AT144" i="2"/>
  <c r="AS144" i="2"/>
  <c r="AU143" i="2"/>
  <c r="AT143" i="2"/>
  <c r="AS143" i="2"/>
  <c r="AU142" i="2"/>
  <c r="AT142" i="2"/>
  <c r="AS142" i="2"/>
  <c r="AU141" i="2"/>
  <c r="AT141" i="2"/>
  <c r="AS141" i="2"/>
  <c r="AU140" i="2"/>
  <c r="AT140" i="2"/>
  <c r="AS140" i="2"/>
  <c r="AU139" i="2"/>
  <c r="AT139" i="2"/>
  <c r="AS139" i="2"/>
  <c r="AU138" i="2"/>
  <c r="AT138" i="2"/>
  <c r="AS138" i="2"/>
  <c r="AU137" i="2"/>
  <c r="AT137" i="2"/>
  <c r="AS137" i="2"/>
  <c r="AU136" i="2"/>
  <c r="AT136" i="2"/>
  <c r="AS136" i="2"/>
  <c r="AU135" i="2"/>
  <c r="AT135" i="2"/>
  <c r="AS135" i="2"/>
  <c r="AU134" i="2"/>
  <c r="AT134" i="2"/>
  <c r="AS134" i="2"/>
  <c r="AU133" i="2"/>
  <c r="AT133" i="2"/>
  <c r="AS133" i="2"/>
  <c r="AU132" i="2"/>
  <c r="AT132" i="2"/>
  <c r="AS132" i="2"/>
  <c r="AU131" i="2"/>
  <c r="AT131" i="2"/>
  <c r="AS131" i="2"/>
  <c r="AU130" i="2"/>
  <c r="AT130" i="2"/>
  <c r="AS130" i="2"/>
  <c r="AU129" i="2"/>
  <c r="AT129" i="2"/>
  <c r="AS129" i="2"/>
  <c r="AU128" i="2"/>
  <c r="AT128" i="2"/>
  <c r="AS128" i="2"/>
  <c r="AU127" i="2"/>
  <c r="AT127" i="2"/>
  <c r="AS127" i="2"/>
  <c r="AU126" i="2"/>
  <c r="AT126" i="2"/>
  <c r="AS126" i="2"/>
  <c r="AU125" i="2"/>
  <c r="AT125" i="2"/>
  <c r="AS125" i="2"/>
  <c r="AU124" i="2"/>
  <c r="AT124" i="2"/>
  <c r="AS124" i="2"/>
  <c r="AU123" i="2"/>
  <c r="AT123" i="2"/>
  <c r="AS123" i="2"/>
  <c r="AU122" i="2"/>
  <c r="AT122" i="2"/>
  <c r="AS122" i="2"/>
  <c r="AU121" i="2"/>
  <c r="AT121" i="2"/>
  <c r="AS121" i="2"/>
  <c r="AU120" i="2"/>
  <c r="AT120" i="2"/>
  <c r="AS120" i="2"/>
  <c r="AU119" i="2"/>
  <c r="AT119" i="2"/>
  <c r="AS119" i="2"/>
  <c r="AU118" i="2"/>
  <c r="AT118" i="2"/>
  <c r="AS118" i="2"/>
  <c r="AU117" i="2"/>
  <c r="AT117" i="2"/>
  <c r="AS117" i="2"/>
  <c r="AU116" i="2"/>
  <c r="AT116" i="2"/>
  <c r="AS116" i="2"/>
  <c r="AU115" i="2"/>
  <c r="AT115" i="2"/>
  <c r="AS115" i="2"/>
  <c r="AU114" i="2"/>
  <c r="AT114" i="2"/>
  <c r="AS114" i="2"/>
  <c r="AU113" i="2"/>
  <c r="AT113" i="2"/>
  <c r="AS113" i="2"/>
  <c r="AU112" i="2"/>
  <c r="AT112" i="2"/>
  <c r="AS112" i="2"/>
  <c r="AU111" i="2"/>
  <c r="AT111" i="2"/>
  <c r="AS111" i="2"/>
  <c r="AU110" i="2"/>
  <c r="AT110" i="2"/>
  <c r="AS110" i="2"/>
  <c r="AU109" i="2"/>
  <c r="AT109" i="2"/>
  <c r="AS109" i="2"/>
  <c r="AU108" i="2"/>
  <c r="AT108" i="2"/>
  <c r="AS108" i="2"/>
  <c r="AU107" i="2"/>
  <c r="AT107" i="2"/>
  <c r="AS107" i="2"/>
  <c r="AU106" i="2"/>
  <c r="AT106" i="2"/>
  <c r="AS106" i="2"/>
  <c r="AU105" i="2"/>
  <c r="AT105" i="2"/>
  <c r="AS105" i="2"/>
  <c r="AU104" i="2"/>
  <c r="AT104" i="2"/>
  <c r="AS104" i="2"/>
  <c r="AU103" i="2"/>
  <c r="AT103" i="2"/>
  <c r="AS103" i="2"/>
  <c r="AU102" i="2"/>
  <c r="AT102" i="2"/>
  <c r="AS102" i="2"/>
  <c r="AU101" i="2"/>
  <c r="AT101" i="2"/>
  <c r="AS101" i="2"/>
  <c r="AU100" i="2"/>
  <c r="AT100" i="2"/>
  <c r="AS100" i="2"/>
  <c r="AU99" i="2"/>
  <c r="AT99" i="2"/>
  <c r="AS99" i="2"/>
  <c r="AU98" i="2"/>
  <c r="AT98" i="2"/>
  <c r="AS98" i="2"/>
  <c r="AU97" i="2"/>
  <c r="AT97" i="2"/>
  <c r="AS97" i="2"/>
  <c r="AU96" i="2"/>
  <c r="AT96" i="2"/>
  <c r="AS96" i="2"/>
  <c r="AU95" i="2"/>
  <c r="AT95" i="2"/>
  <c r="AS95" i="2"/>
  <c r="AU94" i="2"/>
  <c r="AT94" i="2"/>
  <c r="AS94" i="2"/>
  <c r="AU93" i="2"/>
  <c r="AT93" i="2"/>
  <c r="AS93" i="2"/>
  <c r="AU92" i="2"/>
  <c r="AT92" i="2"/>
  <c r="AS92" i="2"/>
  <c r="AU91" i="2"/>
  <c r="AT91" i="2"/>
  <c r="AS91" i="2"/>
  <c r="AU90" i="2"/>
  <c r="AT90" i="2"/>
  <c r="AS90" i="2"/>
  <c r="AU89" i="2"/>
  <c r="AT89" i="2"/>
  <c r="AS89" i="2"/>
  <c r="AU88" i="2"/>
  <c r="AT88" i="2"/>
  <c r="AS88" i="2"/>
  <c r="AU87" i="2"/>
  <c r="AT87" i="2"/>
  <c r="AS87" i="2"/>
  <c r="AU86" i="2"/>
  <c r="AT86" i="2"/>
  <c r="AS86" i="2"/>
  <c r="AU85" i="2"/>
  <c r="AT85" i="2"/>
  <c r="AS85" i="2"/>
  <c r="AU84" i="2"/>
  <c r="AT84" i="2"/>
  <c r="AS84" i="2"/>
  <c r="AU83" i="2"/>
  <c r="AT83" i="2"/>
  <c r="AS83" i="2"/>
  <c r="AU82" i="2"/>
  <c r="AT82" i="2"/>
  <c r="AS82" i="2"/>
  <c r="AU81" i="2"/>
  <c r="AT81" i="2"/>
  <c r="AS81" i="2"/>
  <c r="AU80" i="2"/>
  <c r="AT80" i="2"/>
  <c r="AS80" i="2"/>
  <c r="AU79" i="2"/>
  <c r="AT79" i="2"/>
  <c r="AS79" i="2"/>
  <c r="AU78" i="2"/>
  <c r="AT78" i="2"/>
  <c r="AS78" i="2"/>
  <c r="AU77" i="2"/>
  <c r="AT77" i="2"/>
  <c r="AS77" i="2"/>
  <c r="AU76" i="2"/>
  <c r="AT76" i="2"/>
  <c r="AS76" i="2"/>
  <c r="AU75" i="2"/>
  <c r="AT75" i="2"/>
  <c r="AS75" i="2"/>
  <c r="AU74" i="2"/>
  <c r="AT74" i="2"/>
  <c r="AS74" i="2"/>
  <c r="AU73" i="2"/>
  <c r="AT73" i="2"/>
  <c r="AS73" i="2"/>
  <c r="AU72" i="2"/>
  <c r="AT72" i="2"/>
  <c r="AS72" i="2"/>
  <c r="AU71" i="2"/>
  <c r="AT71" i="2"/>
  <c r="AS71" i="2"/>
  <c r="AU70" i="2"/>
  <c r="AT70" i="2"/>
  <c r="AS70" i="2"/>
  <c r="AU69" i="2"/>
  <c r="AT69" i="2"/>
  <c r="AS69" i="2"/>
  <c r="AU68" i="2"/>
  <c r="AT68" i="2"/>
  <c r="AS68" i="2"/>
  <c r="AU67" i="2"/>
  <c r="AT67" i="2"/>
  <c r="AS67" i="2"/>
  <c r="AU66" i="2"/>
  <c r="AT66" i="2"/>
  <c r="AS66" i="2"/>
  <c r="AU65" i="2"/>
  <c r="AT65" i="2"/>
  <c r="AS65" i="2"/>
  <c r="AU64" i="2"/>
  <c r="AT64" i="2"/>
  <c r="AS64" i="2"/>
  <c r="AU63" i="2"/>
  <c r="AT63" i="2"/>
  <c r="AS63" i="2"/>
  <c r="AU62" i="2"/>
  <c r="AT62" i="2"/>
  <c r="AS62" i="2"/>
  <c r="AU61" i="2"/>
  <c r="AT61" i="2"/>
  <c r="AS61" i="2"/>
  <c r="AU60" i="2"/>
  <c r="AT60" i="2"/>
  <c r="AS60" i="2"/>
  <c r="AU59" i="2"/>
  <c r="AT59" i="2"/>
  <c r="AS59" i="2"/>
  <c r="AU58" i="2"/>
  <c r="AT58" i="2"/>
  <c r="AS58" i="2"/>
  <c r="AU57" i="2"/>
  <c r="AT57" i="2"/>
  <c r="AS57" i="2"/>
  <c r="AU56" i="2"/>
  <c r="AT56" i="2"/>
  <c r="AS56" i="2"/>
  <c r="AU55" i="2"/>
  <c r="AT55" i="2"/>
  <c r="AS55" i="2"/>
  <c r="AU54" i="2"/>
  <c r="AT54" i="2"/>
  <c r="AS54" i="2"/>
  <c r="AU53" i="2"/>
  <c r="AT53" i="2"/>
  <c r="AS53" i="2"/>
  <c r="AU52" i="2"/>
  <c r="AT52" i="2"/>
  <c r="AS52" i="2"/>
  <c r="AU51" i="2"/>
  <c r="AT51" i="2"/>
  <c r="AS51" i="2"/>
  <c r="AU50" i="2"/>
  <c r="AT50" i="2"/>
  <c r="AS50" i="2"/>
  <c r="AU49" i="2"/>
  <c r="AT49" i="2"/>
  <c r="AS49" i="2"/>
  <c r="AU48" i="2"/>
  <c r="AT48" i="2"/>
  <c r="AS48" i="2"/>
  <c r="AU47" i="2"/>
  <c r="AT47" i="2"/>
  <c r="AS47" i="2"/>
  <c r="AU46" i="2"/>
  <c r="AT46" i="2"/>
  <c r="AS46" i="2"/>
  <c r="AU45" i="2"/>
  <c r="AT45" i="2"/>
  <c r="AS45" i="2"/>
  <c r="AU44" i="2"/>
  <c r="AT44" i="2"/>
  <c r="AS44" i="2"/>
  <c r="AU43" i="2"/>
  <c r="AT43" i="2"/>
  <c r="AS43" i="2"/>
  <c r="AU42" i="2"/>
  <c r="AT42" i="2"/>
  <c r="AS42" i="2"/>
  <c r="AU41" i="2"/>
  <c r="AT41" i="2"/>
  <c r="AS41" i="2"/>
  <c r="AU40" i="2"/>
  <c r="AT40" i="2"/>
  <c r="AS40" i="2"/>
  <c r="AU39" i="2"/>
  <c r="AT39" i="2"/>
  <c r="AS39" i="2"/>
  <c r="AU38" i="2"/>
  <c r="AT38" i="2"/>
  <c r="AS38" i="2"/>
  <c r="AU37" i="2"/>
  <c r="AT37" i="2"/>
  <c r="AS37" i="2"/>
  <c r="AU36" i="2"/>
  <c r="AT36" i="2"/>
  <c r="AS36" i="2"/>
  <c r="AU35" i="2"/>
  <c r="AT35" i="2"/>
  <c r="AS35" i="2"/>
  <c r="AU34" i="2"/>
  <c r="AT34" i="2"/>
  <c r="AS34" i="2"/>
  <c r="AU33" i="2"/>
  <c r="AT33" i="2"/>
  <c r="AS33" i="2"/>
  <c r="AU32" i="2"/>
  <c r="AT32" i="2"/>
  <c r="AS32" i="2"/>
  <c r="AU31" i="2"/>
  <c r="AT31" i="2"/>
  <c r="AS31" i="2"/>
  <c r="AU30" i="2"/>
  <c r="AT30" i="2"/>
  <c r="AS30" i="2"/>
  <c r="AU29" i="2"/>
  <c r="AT29" i="2"/>
  <c r="AS29" i="2"/>
  <c r="AU28" i="2"/>
  <c r="AT28" i="2"/>
  <c r="AS28" i="2"/>
  <c r="AU27" i="2"/>
  <c r="AT27" i="2"/>
  <c r="AS27" i="2"/>
  <c r="AU26" i="2"/>
  <c r="AT26" i="2"/>
  <c r="AS26" i="2"/>
  <c r="AU25" i="2"/>
  <c r="AT25" i="2"/>
  <c r="AS25" i="2"/>
  <c r="AU24" i="2"/>
  <c r="AT24" i="2"/>
  <c r="AS24" i="2"/>
  <c r="AU23" i="2"/>
  <c r="AT23" i="2"/>
  <c r="AS23" i="2"/>
  <c r="AU22" i="2"/>
  <c r="AT22" i="2"/>
  <c r="AS22" i="2"/>
  <c r="AU21" i="2"/>
  <c r="AT21" i="2"/>
  <c r="AS21" i="2"/>
  <c r="AU20" i="2"/>
  <c r="AT20" i="2"/>
  <c r="AS20" i="2"/>
  <c r="AU19" i="2"/>
  <c r="AT19" i="2"/>
  <c r="AS19" i="2"/>
  <c r="AU18" i="2"/>
  <c r="AT18" i="2"/>
  <c r="AS18" i="2"/>
  <c r="AU17" i="2"/>
  <c r="AT17" i="2"/>
  <c r="AS17" i="2"/>
  <c r="AU16" i="2"/>
  <c r="AT16" i="2"/>
  <c r="AS16" i="2"/>
  <c r="AU15" i="2"/>
  <c r="AT15" i="2"/>
  <c r="AS15" i="2"/>
  <c r="AU14" i="2"/>
  <c r="AT14" i="2"/>
  <c r="AS14" i="2"/>
  <c r="AU13" i="2"/>
  <c r="AT13" i="2"/>
  <c r="AS13" i="2"/>
  <c r="AU12" i="2"/>
  <c r="AT12" i="2"/>
  <c r="AS12" i="2"/>
  <c r="AU11" i="2"/>
  <c r="AT11" i="2"/>
  <c r="AS11" i="2"/>
  <c r="AU10" i="2"/>
  <c r="AT10" i="2"/>
  <c r="AS10" i="2"/>
  <c r="AU9" i="2"/>
  <c r="AT9" i="2"/>
  <c r="AS9" i="2"/>
  <c r="AU8" i="2"/>
  <c r="AT8" i="2"/>
  <c r="AS8" i="2"/>
  <c r="AU7" i="2"/>
  <c r="AT7" i="2"/>
  <c r="AS7" i="2"/>
  <c r="AU6" i="2"/>
  <c r="AT6" i="2"/>
  <c r="AS6" i="2"/>
  <c r="AU5" i="2"/>
  <c r="AT5" i="2"/>
  <c r="AS5" i="2"/>
  <c r="AU4" i="2"/>
  <c r="AT4" i="2"/>
  <c r="AS4" i="2"/>
  <c r="AU3" i="2"/>
  <c r="AT3" i="2"/>
  <c r="AS3" i="2"/>
  <c r="AU2" i="2"/>
  <c r="AT2" i="2"/>
  <c r="AS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I13" i="2"/>
  <c r="I14" i="2"/>
  <c r="I15" i="2"/>
  <c r="I16" i="2"/>
  <c r="I17" i="2"/>
  <c r="I18" i="2"/>
  <c r="I19" i="2"/>
  <c r="I20" i="2"/>
  <c r="I21" i="2"/>
  <c r="J13" i="2"/>
  <c r="J14" i="2"/>
  <c r="J15" i="2"/>
  <c r="J16" i="2"/>
  <c r="J17" i="2"/>
  <c r="J18" i="2"/>
  <c r="J19" i="2"/>
  <c r="J20" i="2"/>
  <c r="J21" i="2"/>
  <c r="K13" i="2"/>
  <c r="K14" i="2"/>
  <c r="K15" i="2"/>
  <c r="K16" i="2"/>
  <c r="K17" i="2"/>
  <c r="K18" i="2"/>
  <c r="K19" i="2"/>
  <c r="K20" i="2"/>
  <c r="K21" i="2"/>
  <c r="AI12" i="2" l="1"/>
  <c r="AH12" i="2"/>
  <c r="AG12" i="2"/>
  <c r="AI11" i="2"/>
  <c r="AH11" i="2"/>
  <c r="AG11" i="2"/>
  <c r="AI10" i="2"/>
  <c r="AH10" i="2"/>
  <c r="AG10" i="2"/>
  <c r="AI9" i="2"/>
  <c r="AH9" i="2"/>
  <c r="AG9" i="2"/>
  <c r="AI8" i="2"/>
  <c r="AH8" i="2"/>
  <c r="AG8" i="2"/>
  <c r="AI7" i="2"/>
  <c r="AH7" i="2"/>
  <c r="AG7" i="2"/>
  <c r="AI6" i="2"/>
  <c r="AH6" i="2"/>
  <c r="AG6" i="2"/>
  <c r="AI5" i="2"/>
  <c r="AH5" i="2"/>
  <c r="AG5" i="2"/>
  <c r="AI4" i="2"/>
  <c r="AH4" i="2"/>
  <c r="AG4" i="2"/>
  <c r="AI3" i="2"/>
  <c r="AH3" i="2"/>
  <c r="AG3" i="2"/>
  <c r="AI2" i="2"/>
  <c r="AH2" i="2"/>
  <c r="AG2" i="2"/>
  <c r="AC12" i="2"/>
  <c r="AB12" i="2"/>
  <c r="AA12" i="2"/>
  <c r="AC11" i="2"/>
  <c r="AB11" i="2"/>
  <c r="AA11" i="2"/>
  <c r="AC10" i="2"/>
  <c r="AB10" i="2"/>
  <c r="AA10" i="2"/>
  <c r="AC9" i="2"/>
  <c r="AB9" i="2"/>
  <c r="AA9" i="2"/>
  <c r="AC8" i="2"/>
  <c r="AB8" i="2"/>
  <c r="AA8" i="2"/>
  <c r="AC7" i="2"/>
  <c r="AB7" i="2"/>
  <c r="AA7" i="2"/>
  <c r="AC6" i="2"/>
  <c r="AB6" i="2"/>
  <c r="AA6" i="2"/>
  <c r="AC5" i="2"/>
  <c r="AB5" i="2"/>
  <c r="AA5" i="2"/>
  <c r="AC4" i="2"/>
  <c r="AB4" i="2"/>
  <c r="AA4" i="2"/>
  <c r="AC3" i="2"/>
  <c r="AB3" i="2"/>
  <c r="AA3" i="2"/>
  <c r="AC2" i="2"/>
  <c r="AB2" i="2"/>
  <c r="AA2" i="2"/>
  <c r="U2" i="2"/>
  <c r="U3" i="2"/>
  <c r="U4" i="2"/>
  <c r="U5" i="2"/>
  <c r="U6" i="2"/>
  <c r="U7" i="2"/>
  <c r="U8" i="2"/>
  <c r="U9" i="2"/>
  <c r="U10" i="2"/>
  <c r="U11" i="2"/>
  <c r="U12" i="2"/>
  <c r="O2" i="2"/>
  <c r="O3" i="2"/>
  <c r="O4" i="2"/>
  <c r="O5" i="2"/>
  <c r="O6" i="2"/>
  <c r="O7" i="2"/>
  <c r="O8" i="2"/>
  <c r="O9" i="2"/>
  <c r="O10" i="2"/>
  <c r="O11" i="2"/>
  <c r="O12" i="2"/>
  <c r="I2" i="2"/>
  <c r="I3" i="2"/>
  <c r="I4" i="2"/>
  <c r="I5" i="2"/>
  <c r="I6" i="2"/>
  <c r="I7" i="2"/>
  <c r="I8" i="2"/>
  <c r="I9" i="2"/>
  <c r="I10" i="2"/>
  <c r="I11" i="2"/>
  <c r="I1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W12" i="2" l="1"/>
  <c r="V12" i="2"/>
  <c r="W11" i="2"/>
  <c r="V11" i="2"/>
  <c r="W10" i="2"/>
  <c r="V10" i="2"/>
  <c r="W9" i="2"/>
  <c r="V9" i="2"/>
  <c r="W8" i="2"/>
  <c r="V8" i="2"/>
  <c r="W7" i="2"/>
  <c r="V7" i="2"/>
  <c r="W6" i="2"/>
  <c r="V6" i="2"/>
  <c r="W5" i="2"/>
  <c r="V5" i="2"/>
  <c r="W4" i="2"/>
  <c r="V4" i="2"/>
  <c r="W3" i="2"/>
  <c r="V3" i="2"/>
  <c r="W2" i="2"/>
  <c r="V2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4" i="2"/>
  <c r="P4" i="2"/>
  <c r="Q3" i="2"/>
  <c r="P3" i="2"/>
  <c r="Q2" i="2"/>
  <c r="P2" i="2"/>
  <c r="J3" i="2"/>
  <c r="J4" i="2"/>
  <c r="J5" i="2"/>
  <c r="J6" i="2"/>
  <c r="J7" i="2"/>
  <c r="J8" i="2"/>
  <c r="J9" i="2"/>
  <c r="J10" i="2"/>
  <c r="J11" i="2"/>
  <c r="J12" i="2"/>
  <c r="K3" i="2"/>
  <c r="K4" i="2"/>
  <c r="K5" i="2"/>
  <c r="K6" i="2"/>
  <c r="K7" i="2"/>
  <c r="K8" i="2"/>
  <c r="K9" i="2"/>
  <c r="K10" i="2"/>
  <c r="K11" i="2"/>
  <c r="K12" i="2"/>
  <c r="K2" i="2"/>
  <c r="J2" i="2"/>
  <c r="D806" i="2"/>
  <c r="C806" i="2"/>
  <c r="D805" i="2"/>
  <c r="C805" i="2"/>
  <c r="D804" i="2"/>
  <c r="C804" i="2"/>
  <c r="D803" i="2"/>
  <c r="C803" i="2"/>
  <c r="D802" i="2"/>
  <c r="C802" i="2"/>
  <c r="D801" i="2"/>
  <c r="C801" i="2"/>
  <c r="D800" i="2"/>
  <c r="C800" i="2"/>
  <c r="D799" i="2"/>
  <c r="C799" i="2"/>
  <c r="D798" i="2"/>
  <c r="C798" i="2"/>
  <c r="D797" i="2"/>
  <c r="C797" i="2"/>
  <c r="D796" i="2"/>
  <c r="C796" i="2"/>
  <c r="D795" i="2"/>
  <c r="C795" i="2"/>
  <c r="D794" i="2"/>
  <c r="C794" i="2"/>
  <c r="D793" i="2"/>
  <c r="C793" i="2"/>
  <c r="D792" i="2"/>
  <c r="C792" i="2"/>
  <c r="D791" i="2"/>
  <c r="C791" i="2"/>
  <c r="D790" i="2"/>
  <c r="C790" i="2"/>
  <c r="D789" i="2"/>
  <c r="C789" i="2"/>
  <c r="D788" i="2"/>
  <c r="C788" i="2"/>
  <c r="D787" i="2"/>
  <c r="C787" i="2"/>
  <c r="D786" i="2"/>
  <c r="C786" i="2"/>
  <c r="D785" i="2"/>
  <c r="C785" i="2"/>
  <c r="D784" i="2"/>
  <c r="C784" i="2"/>
  <c r="D783" i="2"/>
  <c r="C783" i="2"/>
  <c r="D782" i="2"/>
  <c r="C782" i="2"/>
  <c r="D781" i="2"/>
  <c r="C781" i="2"/>
  <c r="D780" i="2"/>
  <c r="C780" i="2"/>
  <c r="D779" i="2"/>
  <c r="C779" i="2"/>
  <c r="D778" i="2"/>
  <c r="C778" i="2"/>
  <c r="D777" i="2"/>
  <c r="C777" i="2"/>
  <c r="D776" i="2"/>
  <c r="C776" i="2"/>
  <c r="D775" i="2"/>
  <c r="C775" i="2"/>
  <c r="D774" i="2"/>
  <c r="C774" i="2"/>
  <c r="D773" i="2"/>
  <c r="C773" i="2"/>
  <c r="D772" i="2"/>
  <c r="C772" i="2"/>
  <c r="D771" i="2"/>
  <c r="C771" i="2"/>
  <c r="D770" i="2"/>
  <c r="C770" i="2"/>
  <c r="D769" i="2"/>
  <c r="C769" i="2"/>
  <c r="D768" i="2"/>
  <c r="C768" i="2"/>
  <c r="D767" i="2"/>
  <c r="C767" i="2"/>
  <c r="D766" i="2"/>
  <c r="C766" i="2"/>
  <c r="D765" i="2"/>
  <c r="C765" i="2"/>
  <c r="D764" i="2"/>
  <c r="C764" i="2"/>
  <c r="D763" i="2"/>
  <c r="C763" i="2"/>
  <c r="D762" i="2"/>
  <c r="C762" i="2"/>
  <c r="D761" i="2"/>
  <c r="C761" i="2"/>
  <c r="D760" i="2"/>
  <c r="C760" i="2"/>
  <c r="D759" i="2"/>
  <c r="C759" i="2"/>
  <c r="D758" i="2"/>
  <c r="C758" i="2"/>
  <c r="D757" i="2"/>
  <c r="C757" i="2"/>
  <c r="D756" i="2"/>
  <c r="C756" i="2"/>
  <c r="D755" i="2"/>
  <c r="C755" i="2"/>
  <c r="D754" i="2"/>
  <c r="C754" i="2"/>
  <c r="D753" i="2"/>
  <c r="C753" i="2"/>
  <c r="D752" i="2"/>
  <c r="C752" i="2"/>
  <c r="D751" i="2"/>
  <c r="C751" i="2"/>
  <c r="D750" i="2"/>
  <c r="C750" i="2"/>
  <c r="D749" i="2"/>
  <c r="C749" i="2"/>
  <c r="D748" i="2"/>
  <c r="C748" i="2"/>
  <c r="D747" i="2"/>
  <c r="C747" i="2"/>
  <c r="D746" i="2"/>
  <c r="C746" i="2"/>
  <c r="D745" i="2"/>
  <c r="C745" i="2"/>
  <c r="D744" i="2"/>
  <c r="C744" i="2"/>
  <c r="D743" i="2"/>
  <c r="C743" i="2"/>
  <c r="D742" i="2"/>
  <c r="C742" i="2"/>
  <c r="D741" i="2"/>
  <c r="C741" i="2"/>
  <c r="D740" i="2"/>
  <c r="C740" i="2"/>
  <c r="D739" i="2"/>
  <c r="C739" i="2"/>
  <c r="D738" i="2"/>
  <c r="C738" i="2"/>
  <c r="D737" i="2"/>
  <c r="C737" i="2"/>
  <c r="D736" i="2"/>
  <c r="C736" i="2"/>
  <c r="D735" i="2"/>
  <c r="C735" i="2"/>
  <c r="D734" i="2"/>
  <c r="C734" i="2"/>
  <c r="D733" i="2"/>
  <c r="C733" i="2"/>
  <c r="D732" i="2"/>
  <c r="C732" i="2"/>
  <c r="D731" i="2"/>
  <c r="C731" i="2"/>
  <c r="D730" i="2"/>
  <c r="C730" i="2"/>
  <c r="D729" i="2"/>
  <c r="C729" i="2"/>
  <c r="D728" i="2"/>
  <c r="C728" i="2"/>
  <c r="D727" i="2"/>
  <c r="C727" i="2"/>
  <c r="D726" i="2"/>
  <c r="C726" i="2"/>
  <c r="D725" i="2"/>
  <c r="C725" i="2"/>
  <c r="D724" i="2"/>
  <c r="C724" i="2"/>
  <c r="D723" i="2"/>
  <c r="C723" i="2"/>
  <c r="D722" i="2"/>
  <c r="C722" i="2"/>
  <c r="D721" i="2"/>
  <c r="C721" i="2"/>
  <c r="D720" i="2"/>
  <c r="C720" i="2"/>
  <c r="D719" i="2"/>
  <c r="C719" i="2"/>
  <c r="D718" i="2"/>
  <c r="C718" i="2"/>
  <c r="D717" i="2"/>
  <c r="C717" i="2"/>
  <c r="D716" i="2"/>
  <c r="C716" i="2"/>
  <c r="D715" i="2"/>
  <c r="C715" i="2"/>
  <c r="D714" i="2"/>
  <c r="C714" i="2"/>
  <c r="D713" i="2"/>
  <c r="C713" i="2"/>
  <c r="D712" i="2"/>
  <c r="C712" i="2"/>
  <c r="D711" i="2"/>
  <c r="C711" i="2"/>
  <c r="D710" i="2"/>
  <c r="C710" i="2"/>
  <c r="D709" i="2"/>
  <c r="C709" i="2"/>
  <c r="D708" i="2"/>
  <c r="C708" i="2"/>
  <c r="D707" i="2"/>
  <c r="C707" i="2"/>
  <c r="D706" i="2"/>
  <c r="C706" i="2"/>
  <c r="D705" i="2"/>
  <c r="C705" i="2"/>
  <c r="D704" i="2"/>
  <c r="C704" i="2"/>
  <c r="D703" i="2"/>
  <c r="C703" i="2"/>
  <c r="D702" i="2"/>
  <c r="C702" i="2"/>
  <c r="D701" i="2"/>
  <c r="C701" i="2"/>
  <c r="D700" i="2"/>
  <c r="C700" i="2"/>
  <c r="D699" i="2"/>
  <c r="C699" i="2"/>
  <c r="D698" i="2"/>
  <c r="C698" i="2"/>
  <c r="D697" i="2"/>
  <c r="C697" i="2"/>
  <c r="D696" i="2"/>
  <c r="C696" i="2"/>
  <c r="D695" i="2"/>
  <c r="C695" i="2"/>
  <c r="D694" i="2"/>
  <c r="C694" i="2"/>
  <c r="D693" i="2"/>
  <c r="C693" i="2"/>
  <c r="D692" i="2"/>
  <c r="C692" i="2"/>
  <c r="D691" i="2"/>
  <c r="C691" i="2"/>
  <c r="D690" i="2"/>
  <c r="C690" i="2"/>
  <c r="D689" i="2"/>
  <c r="C689" i="2"/>
  <c r="D688" i="2"/>
  <c r="C688" i="2"/>
  <c r="D687" i="2"/>
  <c r="C687" i="2"/>
  <c r="D686" i="2"/>
  <c r="C686" i="2"/>
  <c r="D685" i="2"/>
  <c r="C685" i="2"/>
  <c r="D684" i="2"/>
  <c r="C684" i="2"/>
  <c r="D683" i="2"/>
  <c r="C683" i="2"/>
  <c r="D682" i="2"/>
  <c r="C682" i="2"/>
  <c r="D681" i="2"/>
  <c r="C681" i="2"/>
  <c r="D680" i="2"/>
  <c r="C680" i="2"/>
  <c r="D679" i="2"/>
  <c r="C679" i="2"/>
  <c r="D678" i="2"/>
  <c r="C678" i="2"/>
  <c r="D677" i="2"/>
  <c r="C677" i="2"/>
  <c r="D676" i="2"/>
  <c r="C676" i="2"/>
  <c r="D675" i="2"/>
  <c r="C675" i="2"/>
  <c r="D674" i="2"/>
  <c r="C674" i="2"/>
  <c r="D673" i="2"/>
  <c r="C673" i="2"/>
  <c r="D672" i="2"/>
  <c r="C672" i="2"/>
  <c r="D671" i="2"/>
  <c r="C671" i="2"/>
  <c r="D670" i="2"/>
  <c r="C670" i="2"/>
  <c r="D669" i="2"/>
  <c r="C669" i="2"/>
  <c r="D668" i="2"/>
  <c r="C668" i="2"/>
  <c r="D667" i="2"/>
  <c r="C667" i="2"/>
  <c r="D666" i="2"/>
  <c r="C666" i="2"/>
  <c r="D665" i="2"/>
  <c r="C665" i="2"/>
  <c r="D664" i="2"/>
  <c r="C664" i="2"/>
  <c r="D663" i="2"/>
  <c r="C663" i="2"/>
  <c r="D662" i="2"/>
  <c r="C662" i="2"/>
  <c r="D661" i="2"/>
  <c r="C661" i="2"/>
  <c r="D660" i="2"/>
  <c r="C660" i="2"/>
  <c r="D659" i="2"/>
  <c r="C659" i="2"/>
  <c r="D658" i="2"/>
  <c r="C658" i="2"/>
  <c r="D657" i="2"/>
  <c r="C657" i="2"/>
  <c r="D656" i="2"/>
  <c r="C656" i="2"/>
  <c r="D655" i="2"/>
  <c r="C655" i="2"/>
  <c r="D654" i="2"/>
  <c r="C654" i="2"/>
  <c r="D653" i="2"/>
  <c r="C653" i="2"/>
  <c r="D652" i="2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D645" i="2"/>
  <c r="C645" i="2"/>
  <c r="D644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D628" i="2"/>
  <c r="C628" i="2"/>
  <c r="D627" i="2"/>
  <c r="C627" i="2"/>
  <c r="D626" i="2"/>
  <c r="C626" i="2"/>
  <c r="D625" i="2"/>
  <c r="C625" i="2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D599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E586" i="2"/>
  <c r="D586" i="2"/>
  <c r="E585" i="2"/>
  <c r="D585" i="2"/>
  <c r="E584" i="2"/>
  <c r="D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E256" i="2"/>
  <c r="D256" i="2"/>
  <c r="E255" i="2"/>
  <c r="D255" i="2"/>
  <c r="E254" i="2"/>
  <c r="D254" i="2"/>
  <c r="E253" i="2"/>
  <c r="D253" i="2"/>
  <c r="E252" i="2"/>
  <c r="D252" i="2"/>
  <c r="E251" i="2"/>
  <c r="D251" i="2"/>
  <c r="E250" i="2"/>
  <c r="D250" i="2"/>
  <c r="E249" i="2"/>
  <c r="D249" i="2"/>
  <c r="E248" i="2"/>
  <c r="D248" i="2"/>
  <c r="E247" i="2"/>
  <c r="D247" i="2"/>
  <c r="E246" i="2"/>
  <c r="D246" i="2"/>
  <c r="E245" i="2"/>
  <c r="D245" i="2"/>
  <c r="E244" i="2"/>
  <c r="D244" i="2"/>
  <c r="E243" i="2"/>
  <c r="D243" i="2"/>
  <c r="E242" i="2"/>
  <c r="D242" i="2"/>
  <c r="E241" i="2"/>
  <c r="D241" i="2"/>
  <c r="E240" i="2"/>
  <c r="D240" i="2"/>
  <c r="E239" i="2"/>
  <c r="D239" i="2"/>
  <c r="E238" i="2"/>
  <c r="D238" i="2"/>
  <c r="E237" i="2"/>
  <c r="D237" i="2"/>
  <c r="E236" i="2"/>
  <c r="D236" i="2"/>
  <c r="E235" i="2"/>
  <c r="D235" i="2"/>
  <c r="E234" i="2"/>
  <c r="D234" i="2"/>
  <c r="E233" i="2"/>
  <c r="D233" i="2"/>
  <c r="E232" i="2"/>
  <c r="D232" i="2"/>
  <c r="E231" i="2"/>
  <c r="D231" i="2"/>
  <c r="E230" i="2"/>
  <c r="D230" i="2"/>
  <c r="E229" i="2"/>
  <c r="D229" i="2"/>
  <c r="E228" i="2"/>
  <c r="D228" i="2"/>
  <c r="E227" i="2"/>
  <c r="D227" i="2"/>
  <c r="E226" i="2"/>
  <c r="D226" i="2"/>
  <c r="E225" i="2"/>
  <c r="D225" i="2"/>
  <c r="E224" i="2"/>
  <c r="D224" i="2"/>
  <c r="E223" i="2"/>
  <c r="D223" i="2"/>
  <c r="E222" i="2"/>
  <c r="D222" i="2"/>
  <c r="E221" i="2"/>
  <c r="D221" i="2"/>
  <c r="E220" i="2"/>
  <c r="D220" i="2"/>
  <c r="E219" i="2"/>
  <c r="D219" i="2"/>
  <c r="E218" i="2"/>
  <c r="D218" i="2"/>
  <c r="E217" i="2"/>
  <c r="D217" i="2"/>
  <c r="E216" i="2"/>
  <c r="D216" i="2"/>
  <c r="E215" i="2"/>
  <c r="D215" i="2"/>
  <c r="E214" i="2"/>
  <c r="D214" i="2"/>
  <c r="E213" i="2"/>
  <c r="D213" i="2"/>
  <c r="E212" i="2"/>
  <c r="D212" i="2"/>
  <c r="E211" i="2"/>
  <c r="D211" i="2"/>
  <c r="E210" i="2"/>
  <c r="D210" i="2"/>
  <c r="E209" i="2"/>
  <c r="D209" i="2"/>
  <c r="E208" i="2"/>
  <c r="D208" i="2"/>
  <c r="E207" i="2"/>
  <c r="D207" i="2"/>
  <c r="E206" i="2"/>
  <c r="D206" i="2"/>
  <c r="E205" i="2"/>
  <c r="D205" i="2"/>
  <c r="E204" i="2"/>
  <c r="D204" i="2"/>
  <c r="E203" i="2"/>
  <c r="D203" i="2"/>
  <c r="E202" i="2"/>
  <c r="D202" i="2"/>
  <c r="E201" i="2"/>
  <c r="D201" i="2"/>
  <c r="E200" i="2"/>
  <c r="D200" i="2"/>
  <c r="E199" i="2"/>
  <c r="D199" i="2"/>
  <c r="E198" i="2"/>
  <c r="D198" i="2"/>
  <c r="E197" i="2"/>
  <c r="D197" i="2"/>
  <c r="E196" i="2"/>
  <c r="D196" i="2"/>
  <c r="E195" i="2"/>
  <c r="D195" i="2"/>
  <c r="E194" i="2"/>
  <c r="D194" i="2"/>
  <c r="E193" i="2"/>
  <c r="D193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E180" i="2"/>
  <c r="D180" i="2"/>
  <c r="E179" i="2"/>
  <c r="D179" i="2"/>
  <c r="E178" i="2"/>
  <c r="D178" i="2"/>
  <c r="E177" i="2"/>
  <c r="D177" i="2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E167" i="2"/>
  <c r="D167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PQ" description="Conexión a la consulta 'PQ' en el libro." type="5" refreshedVersion="8" background="1" saveData="1">
    <dbPr connection="Provider=Microsoft.Mashup.OleDb.1;Data Source=$Workbook$;Location=PQ;Extended Properties=&quot;&quot;" command="SELECT * FROM [PQ]"/>
  </connection>
  <connection id="2" xr16:uid="{00000000-0015-0000-FFFF-FFFF01000000}" keepAlive="1" name="Consulta - Tabla1(1)" description="Conexión a la consulta 'Tabla1' en el libro." type="5" refreshedVersion="0" background="1" saveData="1">
    <dbPr connection="Provider=Microsoft.Mashup.OleDb.1;Data Source=$Workbook$;Location=Tabla1;Extended Properties=&quot;&quot;" command="SELECT * FROM [Tabla1]"/>
  </connection>
  <connection id="3" xr16:uid="{00000000-0015-0000-FFFF-FFFF02000000}" keepAlive="1" name="Consulta - Tabla10" description="Conexión a la consulta 'Tabla10' en el libro." type="5" refreshedVersion="0" background="1">
    <dbPr connection="Provider=Microsoft.Mashup.OleDb.1;Data Source=$Workbook$;Location=Tabla10;Extended Properties=&quot;&quot;" command="SELECT * FROM [Tabla10]"/>
  </connection>
  <connection id="4" xr16:uid="{00000000-0015-0000-FFFF-FFFF03000000}" keepAlive="1" name="Consulta - Tabla11" description="Conexión a la consulta 'Tabla11' en el libro." type="5" refreshedVersion="0" background="1">
    <dbPr connection="Provider=Microsoft.Mashup.OleDb.1;Data Source=$Workbook$;Location=Tabla11;Extended Properties=&quot;&quot;" command="SELECT * FROM [Tabla11]"/>
  </connection>
  <connection id="5" xr16:uid="{00000000-0015-0000-FFFF-FFFF04000000}" keepAlive="1" name="Consulta - Tabla12" description="Conexión a la consulta 'Tabla12' en el libro." type="5" refreshedVersion="0" background="1">
    <dbPr connection="Provider=Microsoft.Mashup.OleDb.1;Data Source=$Workbook$;Location=Tabla12;Extended Properties=&quot;&quot;" command="SELECT * FROM [Tabla12]"/>
  </connection>
  <connection id="6" xr16:uid="{00000000-0015-0000-FFFF-FFFF05000000}" keepAlive="1" name="Consulta - Tabla13" description="Conexión a la consulta 'Tabla13' en el libro." type="5" refreshedVersion="0" background="1">
    <dbPr connection="Provider=Microsoft.Mashup.OleDb.1;Data Source=$Workbook$;Location=Tabla13;Extended Properties=&quot;&quot;" command="SELECT * FROM [Tabla13]"/>
  </connection>
  <connection id="7" xr16:uid="{00000000-0015-0000-FFFF-FFFF06000000}" keepAlive="1" name="Consulta - Tabla14" description="Conexión a la consulta 'Tabla14' en el libro." type="5" refreshedVersion="0" background="1">
    <dbPr connection="Provider=Microsoft.Mashup.OleDb.1;Data Source=$Workbook$;Location=Tabla14;Extended Properties=&quot;&quot;" command="SELECT * FROM [Tabla14]"/>
  </connection>
  <connection id="8" xr16:uid="{00000000-0015-0000-FFFF-FFFF07000000}" keepAlive="1" name="Consulta - Tabla15" description="Conexión a la consulta 'Tabla15' en el libro." type="5" refreshedVersion="0" background="1">
    <dbPr connection="Provider=Microsoft.Mashup.OleDb.1;Data Source=$Workbook$;Location=Tabla15;Extended Properties=&quot;&quot;" command="SELECT * FROM [Tabla15]"/>
  </connection>
  <connection id="9" xr16:uid="{00000000-0015-0000-FFFF-FFFF08000000}" keepAlive="1" name="Consulta - Tabla16" description="Conexión a la consulta 'Tabla16' en el libro." type="5" refreshedVersion="0" background="1">
    <dbPr connection="Provider=Microsoft.Mashup.OleDb.1;Data Source=$Workbook$;Location=Tabla16;Extended Properties=&quot;&quot;" command="SELECT * FROM [Tabla16]"/>
  </connection>
  <connection id="10" xr16:uid="{00000000-0015-0000-FFFF-FFFF09000000}" keepAlive="1" name="Consulta - Tabla17" description="Conexión a la consulta 'Tabla17' en el libro." type="5" refreshedVersion="0" background="1">
    <dbPr connection="Provider=Microsoft.Mashup.OleDb.1;Data Source=$Workbook$;Location=Tabla17;Extended Properties=&quot;&quot;" command="SELECT * FROM [Tabla17]"/>
  </connection>
  <connection id="11" xr16:uid="{00000000-0015-0000-FFFF-FFFF0A000000}" keepAlive="1" name="Consulta - Tabla18" description="Conexión a la consulta 'Tabla18' en el libro." type="5" refreshedVersion="0" background="1">
    <dbPr connection="Provider=Microsoft.Mashup.OleDb.1;Data Source=$Workbook$;Location=Tabla18;Extended Properties=&quot;&quot;" command="SELECT * FROM [Tabla18]"/>
  </connection>
  <connection id="12" xr16:uid="{00000000-0015-0000-FFFF-FFFF0B000000}" keepAlive="1" name="Consulta - Tabla19" description="Conexión a la consulta 'Tabla19' en el libro." type="5" refreshedVersion="0" background="1">
    <dbPr connection="Provider=Microsoft.Mashup.OleDb.1;Data Source=$Workbook$;Location=Tabla19;Extended Properties=&quot;&quot;" command="SELECT * FROM [Tabla19]"/>
  </connection>
  <connection id="13" xr16:uid="{00000000-0015-0000-FFFF-FFFF0C000000}" keepAlive="1" name="Consulta - Tabla2" description="Conexión a la consulta 'Tabla2' en el libro." type="5" refreshedVersion="0" background="1" saveData="1">
    <dbPr connection="Provider=Microsoft.Mashup.OleDb.1;Data Source=$Workbook$;Location=Tabla2;Extended Properties=&quot;&quot;" command="SELECT * FROM [Tabla2]"/>
  </connection>
  <connection id="14" xr16:uid="{00000000-0015-0000-FFFF-FFFF0D000000}" keepAlive="1" name="Consulta - Tabla20" description="Conexión a la consulta 'Tabla20' en el libro." type="5" refreshedVersion="0" background="1">
    <dbPr connection="Provider=Microsoft.Mashup.OleDb.1;Data Source=$Workbook$;Location=Tabla20;Extended Properties=&quot;&quot;" command="SELECT * FROM [Tabla20]"/>
  </connection>
  <connection id="15" xr16:uid="{00000000-0015-0000-FFFF-FFFF0E000000}" keepAlive="1" name="Consulta - Tabla21" description="Conexión a la consulta 'Tabla21' en el libro." type="5" refreshedVersion="0" background="1">
    <dbPr connection="Provider=Microsoft.Mashup.OleDb.1;Data Source=$Workbook$;Location=Tabla21;Extended Properties=&quot;&quot;" command="SELECT * FROM [Tabla21]"/>
  </connection>
  <connection id="16" xr16:uid="{00000000-0015-0000-FFFF-FFFF0F000000}" keepAlive="1" name="Consulta - Tabla22" description="Conexión a la consulta 'Tabla22' en el libro." type="5" refreshedVersion="0" background="1">
    <dbPr connection="Provider=Microsoft.Mashup.OleDb.1;Data Source=$Workbook$;Location=Tabla22;Extended Properties=&quot;&quot;" command="SELECT * FROM [Tabla22]"/>
  </connection>
  <connection id="17" xr16:uid="{00000000-0015-0000-FFFF-FFFF10000000}" keepAlive="1" name="Consulta - Tabla23" description="Conexión a la consulta 'Tabla23' en el libro." type="5" refreshedVersion="0" background="1">
    <dbPr connection="Provider=Microsoft.Mashup.OleDb.1;Data Source=$Workbook$;Location=Tabla23;Extended Properties=&quot;&quot;" command="SELECT * FROM [Tabla23]"/>
  </connection>
  <connection id="18" xr16:uid="{00000000-0015-0000-FFFF-FFFF11000000}" keepAlive="1" name="Consulta - Tabla24" description="Conexión a la consulta 'Tabla24' en el libro." type="5" refreshedVersion="0" background="1">
    <dbPr connection="Provider=Microsoft.Mashup.OleDb.1;Data Source=$Workbook$;Location=Tabla24;Extended Properties=&quot;&quot;" command="SELECT * FROM [Tabla24]"/>
  </connection>
  <connection id="19" xr16:uid="{00000000-0015-0000-FFFF-FFFF12000000}" keepAlive="1" name="Consulta - Tabla25" description="Conexión a la consulta 'Tabla25' en el libro." type="5" refreshedVersion="0" background="1">
    <dbPr connection="Provider=Microsoft.Mashup.OleDb.1;Data Source=$Workbook$;Location=Tabla25;Extended Properties=&quot;&quot;" command="SELECT * FROM [Tabla25]"/>
  </connection>
  <connection id="20" xr16:uid="{00000000-0015-0000-FFFF-FFFF13000000}" keepAlive="1" name="Consulta - Tabla26" description="Conexión a la consulta 'Tabla26' en el libro." type="5" refreshedVersion="0" background="1">
    <dbPr connection="Provider=Microsoft.Mashup.OleDb.1;Data Source=$Workbook$;Location=Tabla26;Extended Properties=&quot;&quot;" command="SELECT * FROM [Tabla26]"/>
  </connection>
  <connection id="21" xr16:uid="{00000000-0015-0000-FFFF-FFFF14000000}" keepAlive="1" name="Consulta - Tabla27" description="Conexión a la consulta 'Tabla27' en el libro." type="5" refreshedVersion="0" background="1">
    <dbPr connection="Provider=Microsoft.Mashup.OleDb.1;Data Source=$Workbook$;Location=Tabla27;Extended Properties=&quot;&quot;" command="SELECT * FROM [Tabla27]"/>
  </connection>
  <connection id="22" xr16:uid="{00000000-0015-0000-FFFF-FFFF15000000}" keepAlive="1" name="Consulta - Tabla28" description="Conexión a la consulta 'Tabla28' en el libro." type="5" refreshedVersion="0" background="1">
    <dbPr connection="Provider=Microsoft.Mashup.OleDb.1;Data Source=$Workbook$;Location=Tabla28;Extended Properties=&quot;&quot;" command="SELECT * FROM [Tabla28]"/>
  </connection>
  <connection id="23" xr16:uid="{00000000-0015-0000-FFFF-FFFF16000000}" keepAlive="1" name="Consulta - Tabla29" description="Conexión a la consulta 'Tabla29' en el libro." type="5" refreshedVersion="0" background="1">
    <dbPr connection="Provider=Microsoft.Mashup.OleDb.1;Data Source=$Workbook$;Location=Tabla29;Extended Properties=&quot;&quot;" command="SELECT * FROM [Tabla29]"/>
  </connection>
  <connection id="24" xr16:uid="{00000000-0015-0000-FFFF-FFFF17000000}" keepAlive="1" name="Consulta - Tabla3" description="Conexión a la consulta 'Tabla3' en el libro." type="5" refreshedVersion="0" background="1" saveData="1">
    <dbPr connection="Provider=Microsoft.Mashup.OleDb.1;Data Source=$Workbook$;Location=Tabla3;Extended Properties=&quot;&quot;" command="SELECT * FROM [Tabla3]"/>
  </connection>
  <connection id="25" xr16:uid="{00000000-0015-0000-FFFF-FFFF18000000}" keepAlive="1" name="Consulta - Tabla30" description="Conexión a la consulta 'Tabla30' en el libro." type="5" refreshedVersion="0" background="1">
    <dbPr connection="Provider=Microsoft.Mashup.OleDb.1;Data Source=$Workbook$;Location=Tabla30;Extended Properties=&quot;&quot;" command="SELECT * FROM [Tabla30]"/>
  </connection>
  <connection id="26" xr16:uid="{00000000-0015-0000-FFFF-FFFF19000000}" keepAlive="1" name="Consulta - Tabla31" description="Conexión a la consulta 'Tabla31' en el libro." type="5" refreshedVersion="0" background="1">
    <dbPr connection="Provider=Microsoft.Mashup.OleDb.1;Data Source=$Workbook$;Location=Tabla31;Extended Properties=&quot;&quot;" command="SELECT * FROM [Tabla31]"/>
  </connection>
  <connection id="27" xr16:uid="{00000000-0015-0000-FFFF-FFFF1A000000}" keepAlive="1" name="Consulta - Tabla32" description="Conexión a la consulta 'Tabla32' en el libro." type="5" refreshedVersion="0" background="1">
    <dbPr connection="Provider=Microsoft.Mashup.OleDb.1;Data Source=$Workbook$;Location=Tabla32;Extended Properties=&quot;&quot;" command="SELECT * FROM [Tabla32]"/>
  </connection>
  <connection id="28" xr16:uid="{00000000-0015-0000-FFFF-FFFF1B000000}" keepAlive="1" name="Consulta - Tabla33" description="Conexión a la consulta 'Tabla33' en el libro." type="5" refreshedVersion="0" background="1">
    <dbPr connection="Provider=Microsoft.Mashup.OleDb.1;Data Source=$Workbook$;Location=Tabla33;Extended Properties=&quot;&quot;" command="SELECT * FROM [Tabla33]"/>
  </connection>
  <connection id="29" xr16:uid="{00000000-0015-0000-FFFF-FFFF1C000000}" keepAlive="1" name="Consulta - Tabla4" description="Conexión a la consulta 'Tabla4' en el libro." type="5" refreshedVersion="0" background="1" saveData="1">
    <dbPr connection="Provider=Microsoft.Mashup.OleDb.1;Data Source=$Workbook$;Location=Tabla4;Extended Properties=&quot;&quot;" command="SELECT * FROM [Tabla4]"/>
  </connection>
  <connection id="30" xr16:uid="{00000000-0015-0000-FFFF-FFFF1D000000}" keepAlive="1" name="Consulta - Tabla5" description="Conexión a la consulta 'Tabla5' en el libro." type="5" refreshedVersion="0" background="1" saveData="1">
    <dbPr connection="Provider=Microsoft.Mashup.OleDb.1;Data Source=$Workbook$;Location=Tabla5;Extended Properties=&quot;&quot;" command="SELECT * FROM [Tabla5]"/>
  </connection>
  <connection id="31" xr16:uid="{00000000-0015-0000-FFFF-FFFF1E000000}" keepAlive="1" name="Consulta - Tabla6" description="Conexión a la consulta 'Tabla6' en el libro." type="5" refreshedVersion="0" background="1" saveData="1">
    <dbPr connection="Provider=Microsoft.Mashup.OleDb.1;Data Source=$Workbook$;Location=Tabla6;Extended Properties=&quot;&quot;" command="SELECT * FROM [Tabla6]"/>
  </connection>
  <connection id="32" xr16:uid="{00000000-0015-0000-FFFF-FFFF1F000000}" keepAlive="1" name="Consulta - Tabla7" description="Conexión a la consulta 'Tabla7' en el libro." type="5" refreshedVersion="0" background="1">
    <dbPr connection="Provider=Microsoft.Mashup.OleDb.1;Data Source=$Workbook$;Location=Tabla7;Extended Properties=&quot;&quot;" command="SELECT * FROM [Tabla7]"/>
  </connection>
  <connection id="33" xr16:uid="{00000000-0015-0000-FFFF-FFFF20000000}" keepAlive="1" name="Consulta - Tabla8" description="Conexión a la consulta 'Tabla8' en el libro." type="5" refreshedVersion="0" background="1">
    <dbPr connection="Provider=Microsoft.Mashup.OleDb.1;Data Source=$Workbook$;Location=Tabla8;Extended Properties=&quot;&quot;" command="SELECT * FROM [Tabla8]"/>
  </connection>
  <connection id="34" xr16:uid="{00000000-0015-0000-FFFF-FFFF21000000}" keepAlive="1" name="Consulta - Tabla9" description="Conexión a la consulta 'Tabla9' en el libro." type="5" refreshedVersion="0" background="1">
    <dbPr connection="Provider=Microsoft.Mashup.OleDb.1;Data Source=$Workbook$;Location=Tabla9;Extended Properties=&quot;&quot;" command="SELECT * FROM [Tabla9]"/>
  </connection>
</connections>
</file>

<file path=xl/sharedStrings.xml><?xml version="1.0" encoding="utf-8"?>
<sst xmlns="http://schemas.openxmlformats.org/spreadsheetml/2006/main" count="32618" uniqueCount="69">
  <si>
    <t>PDV</t>
  </si>
  <si>
    <t>Listado</t>
  </si>
  <si>
    <t>Detalle</t>
  </si>
  <si>
    <t>B2B</t>
  </si>
  <si>
    <t>Acción</t>
  </si>
  <si>
    <t>TIER 1 CORE AS</t>
  </si>
  <si>
    <t>CORE</t>
  </si>
  <si>
    <t>TIER 2 CORE AS</t>
  </si>
  <si>
    <t>TIER 3 CORE AS</t>
  </si>
  <si>
    <t>TIER 1 CORE KT</t>
  </si>
  <si>
    <t>TIER 2 CORE KT</t>
  </si>
  <si>
    <t>TIER 3 CORE KT</t>
  </si>
  <si>
    <t>VALUE LITRO</t>
  </si>
  <si>
    <t>Corona 710cc</t>
  </si>
  <si>
    <t>PREMIUM</t>
  </si>
  <si>
    <t>AO, PAT y SA - AS</t>
  </si>
  <si>
    <t>AO, PAT y SA - K+T</t>
  </si>
  <si>
    <t>0b 0% | 5b 2% | 10b 3,5% | 20b 5%</t>
  </si>
  <si>
    <t>0b 0% | 2b 2% | 5b 3,5% | 10b 5%</t>
  </si>
  <si>
    <t>MICHELOB</t>
  </si>
  <si>
    <t>SIN ALCOHOL</t>
  </si>
  <si>
    <t>0b 0%</t>
  </si>
  <si>
    <t>CORONA PORRON</t>
  </si>
  <si>
    <t>CORONA PORRON AS</t>
  </si>
  <si>
    <t>CORONA PORRON KT</t>
  </si>
  <si>
    <t>3b 5% | 42b 0%</t>
  </si>
  <si>
    <t>1b 5% | 20b 0%</t>
  </si>
  <si>
    <t>0b 1% | 2b 5% | 4b 6%</t>
  </si>
  <si>
    <t>1b 7% | 3b 22% | 8b 27%</t>
  </si>
  <si>
    <t>LATONES</t>
  </si>
  <si>
    <t>LATONES KT 1</t>
  </si>
  <si>
    <t>LATONES KT 2</t>
  </si>
  <si>
    <t>LATONES AS 1</t>
  </si>
  <si>
    <t>LATONES AS 2</t>
  </si>
  <si>
    <t>CORONA 710 AS</t>
  </si>
  <si>
    <t>CORONA 710 KT</t>
  </si>
  <si>
    <t>3b 10% | 169b 0%</t>
  </si>
  <si>
    <t>1b 10% | 85b 0%</t>
  </si>
  <si>
    <t>1890 LITRO AS</t>
  </si>
  <si>
    <t>1890 LITRO KT</t>
  </si>
  <si>
    <t>3b 12%</t>
  </si>
  <si>
    <t>1b 12%</t>
  </si>
  <si>
    <t>1890 LATA AS</t>
  </si>
  <si>
    <t>1890 LATA KT</t>
  </si>
  <si>
    <t xml:space="preserve">VALUE LATA </t>
  </si>
  <si>
    <t>3b 15% | 100b 18%</t>
  </si>
  <si>
    <t>1b 15% | 100b 18%</t>
  </si>
  <si>
    <t>1890 LATON</t>
  </si>
  <si>
    <t>VALUE LATON</t>
  </si>
  <si>
    <t>1b 4% | 5b 7% | 97b 0%</t>
  </si>
  <si>
    <t>2b 3% | 4b 5% | 5b 8% | 193 0%</t>
  </si>
  <si>
    <t>6b 4% | 12b 5% | 15b 8% | 385b 0%</t>
  </si>
  <si>
    <t>0b 1% | 5b 4% | 10b 5% | 15b 6% | 25b 9%</t>
  </si>
  <si>
    <t>0b 1% | 15b 4% | 40b 5% | 60b 9%</t>
  </si>
  <si>
    <t>0b 1% | 60b 4% | 100b 8% | 150b 9%</t>
  </si>
  <si>
    <t>2b 3% | 4b 4% | 6b 5% | 10b 8%  | 385b 0%</t>
  </si>
  <si>
    <t>1890 LATON AS</t>
  </si>
  <si>
    <t/>
  </si>
  <si>
    <t>3b 10% | 10b 15% | 384b 0%</t>
  </si>
  <si>
    <t>LLENADO KT 1</t>
  </si>
  <si>
    <t>LLENADO KT 2</t>
  </si>
  <si>
    <t>LLENADO KT 3</t>
  </si>
  <si>
    <t>CORE 2</t>
  </si>
  <si>
    <t xml:space="preserve">6b 9% </t>
  </si>
  <si>
    <t>10b 9%</t>
  </si>
  <si>
    <t>25b 9%</t>
  </si>
  <si>
    <t>0b 1% | 3b 4% | 5b 6%</t>
  </si>
  <si>
    <t>0b 1% | 6b 5% | 10b 6%</t>
  </si>
  <si>
    <t>1b 10% | 5b 15% | 192b 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</si>
</sst>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</cellStyleXfs>
  <cellXfs count="13">
    <xf numFmtId="0" fontId="0" fillId="0" borderId="0" xfId="0"/>
    <xf numFmtId="0" fontId="0" fillId="2" borderId="0" xfId="0" applyFill="1"/>
    <xf numFmtId="0" fontId="3" fillId="0" borderId="0" xfId="0" applyFon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4" borderId="1" xfId="0" applyFill="1" applyBorder="1"/>
    <xf numFmtId="9" fontId="0" fillId="4" borderId="1" xfId="1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0" fillId="4" borderId="4" xfId="0" applyFill="1" applyBorder="1"/>
    <xf numFmtId="9" fontId="0" fillId="4" borderId="4" xfId="1" applyFont="1" applyFill="1" applyBorder="1" applyAlignment="1">
      <alignment horizontal="center"/>
    </xf>
    <xf numFmtId="9" fontId="0" fillId="2" borderId="0" xfId="0" applyNumberFormat="1" applyFill="1"/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orcentaje" xfId="1" builtinId="5"/>
  </cellStyles>
  <dxfs count="2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000-000000000000}" autoFormatId="16" applyNumberFormats="0" applyBorderFormats="0" applyFontFormats="0" applyPatternFormats="0" applyAlignmentFormats="0" applyWidthHeightFormats="0">
  <queryTableRefresh nextId="45">
    <queryTableFields count="12">
      <queryTableField id="1" name="PDV" tableColumnId="1"/>
      <queryTableField id="6" name="CORE" tableColumnId="2"/>
      <queryTableField id="39" name="LATONES" tableColumnId="3"/>
      <queryTableField id="14" name="VALUE LITRO" tableColumnId="6"/>
      <queryTableField id="22" name="Corona 710cc" tableColumnId="12"/>
      <queryTableField id="41" name="VALUE LATA " tableColumnId="4"/>
      <queryTableField id="27" name="SIN ALCOHOL" tableColumnId="5"/>
      <queryTableField id="24" name="PREMIUM" tableColumnId="14"/>
      <queryTableField id="25" name="MICHELOB" tableColumnId="15"/>
      <queryTableField id="36" name="CORONA PORRON" tableColumnId="7"/>
      <queryTableField id="42" name="VALUE LATON" tableColumnId="8"/>
      <queryTableField id="44" name="CORE 2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0000000}" name="PQ" displayName="PQ" ref="A1:L1798" tableType="queryTable" totalsRowShown="0">
  <tableColumns count="12">
    <tableColumn id="1" xr3:uid="{00000000-0010-0000-0000-000001000000}" uniqueName="1" name="PDV" queryTableFieldId="1"/>
    <tableColumn id="2" xr3:uid="{00000000-0010-0000-0000-000002000000}" uniqueName="2" name="CORE" queryTableFieldId="6"/>
    <tableColumn id="3" xr3:uid="{00000000-0010-0000-0000-000003000000}" uniqueName="3" name="LATONES" queryTableFieldId="39"/>
    <tableColumn id="6" xr3:uid="{00000000-0010-0000-0000-000006000000}" uniqueName="6" name="VALUE LITRO" queryTableFieldId="14"/>
    <tableColumn id="12" xr3:uid="{00000000-0010-0000-0000-00000C000000}" uniqueName="12" name="Corona 710cc" queryTableFieldId="22"/>
    <tableColumn id="4" xr3:uid="{00000000-0010-0000-0000-000004000000}" uniqueName="4" name="VALUE LATA " queryTableFieldId="41"/>
    <tableColumn id="5" xr3:uid="{00000000-0010-0000-0000-000005000000}" uniqueName="5" name="SIN ALCOHOL" queryTableFieldId="27"/>
    <tableColumn id="14" xr3:uid="{00000000-0010-0000-0000-00000E000000}" uniqueName="14" name="PREMIUM" queryTableFieldId="24"/>
    <tableColumn id="15" xr3:uid="{00000000-0010-0000-0000-00000F000000}" uniqueName="15" name="MICHELOB" queryTableFieldId="25"/>
    <tableColumn id="7" xr3:uid="{00000000-0010-0000-0000-000007000000}" uniqueName="7" name="CORONA PORRON" queryTableFieldId="36"/>
    <tableColumn id="8" xr3:uid="{00000000-0010-0000-0000-000008000000}" uniqueName="8" name="VALUE LATON" queryTableFieldId="42"/>
    <tableColumn id="9" xr3:uid="{00000000-0010-0000-0000-000009000000}" uniqueName="9" name="CORE 2" queryTableField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1:E586" totalsRowShown="0" headerRowDxfId="260">
  <autoFilter ref="A1:E586" xr:uid="{00000000-0009-0000-0100-000001000000}"/>
  <tableColumns count="5">
    <tableColumn id="1" xr3:uid="{00000000-0010-0000-0100-000001000000}" name="B2B" dataDxfId="259"/>
    <tableColumn id="2" xr3:uid="{00000000-0010-0000-0100-000002000000}" name="Acción" dataDxfId="258"/>
    <tableColumn id="7" xr3:uid="{00000000-0010-0000-0100-000007000000}" name="PDV" dataDxfId="257">
      <calculatedColumnFormula>+IFERROR(VALUE(RIGHT(Tabla1[[#This Row],[B2B]],6)),"")</calculatedColumnFormula>
    </tableColumn>
    <tableColumn id="3" xr3:uid="{00000000-0010-0000-0100-000003000000}" name="Listado">
      <calculatedColumnFormula>+IFERROR(VLOOKUP(B2,Auxiliar!$A:$C,2,0),"")</calculatedColumnFormula>
    </tableColumn>
    <tableColumn id="4" xr3:uid="{00000000-0010-0000-0100-000004000000}" name="Detalle" dataDxfId="256" dataCellStyle="Porcentaje">
      <calculatedColumnFormula>+IFERROR(VLOOKUP(B2,Auxiliar!$A:$C,3,0),"")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a2" displayName="Tabla2" ref="G1:K21" totalsRowShown="0" headerRowDxfId="255" headerRowBorderDxfId="254" tableBorderDxfId="253">
  <autoFilter ref="G1:K21" xr:uid="{00000000-0009-0000-0100-000002000000}"/>
  <tableColumns count="5">
    <tableColumn id="1" xr3:uid="{00000000-0010-0000-0200-000001000000}" name="B2B" dataDxfId="252"/>
    <tableColumn id="2" xr3:uid="{00000000-0010-0000-0200-000002000000}" name="Acción" dataDxfId="251"/>
    <tableColumn id="5" xr3:uid="{00000000-0010-0000-0200-000005000000}" name="PDV" dataDxfId="250">
      <calculatedColumnFormula>+IFERROR(VALUE(RIGHT(Tabla2[[#This Row],[B2B]],6)),"")</calculatedColumnFormula>
    </tableColumn>
    <tableColumn id="3" xr3:uid="{00000000-0010-0000-0200-000003000000}" name="Listado" dataDxfId="249">
      <calculatedColumnFormula>+IFERROR(VLOOKUP(H2,Auxiliar!$A:$C,2,0),"")</calculatedColumnFormula>
    </tableColumn>
    <tableColumn id="4" xr3:uid="{00000000-0010-0000-0200-000004000000}" name="Detalle" dataDxfId="248" dataCellStyle="Porcentaje">
      <calculatedColumnFormula>+IFERROR(VLOOKUP(H2,Auxiliar!$A:$C,3,0),"")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a3" displayName="Tabla3" ref="M1:Q12" totalsRowShown="0" headerRowDxfId="247" headerRowBorderDxfId="246" tableBorderDxfId="245">
  <autoFilter ref="M1:Q12" xr:uid="{00000000-0009-0000-0100-000003000000}"/>
  <tableColumns count="5">
    <tableColumn id="1" xr3:uid="{00000000-0010-0000-0300-000001000000}" name="B2B" dataDxfId="244"/>
    <tableColumn id="2" xr3:uid="{00000000-0010-0000-0300-000002000000}" name="Acción" dataDxfId="243"/>
    <tableColumn id="5" xr3:uid="{00000000-0010-0000-0300-000005000000}" name="PDV" dataDxfId="242">
      <calculatedColumnFormula>+IFERROR(VALUE(RIGHT(Tabla3[[#This Row],[B2B]],6)),"")</calculatedColumnFormula>
    </tableColumn>
    <tableColumn id="3" xr3:uid="{00000000-0010-0000-0300-000003000000}" name="Listado" dataDxfId="241">
      <calculatedColumnFormula>+IFERROR(VLOOKUP(N2,Auxiliar!$A:$C,2,0),"")</calculatedColumnFormula>
    </tableColumn>
    <tableColumn id="4" xr3:uid="{00000000-0010-0000-0300-000004000000}" name="Detalle" dataDxfId="240" dataCellStyle="Porcentaje">
      <calculatedColumnFormula>+IFERROR(VLOOKUP(N2,Auxiliar!$A:$C,3,0),"")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a4" displayName="Tabla4" ref="S1:W1011" totalsRowShown="0" headerRowDxfId="239" headerRowBorderDxfId="238" tableBorderDxfId="237">
  <autoFilter ref="S1:W1011" xr:uid="{00000000-0009-0000-0100-000004000000}"/>
  <tableColumns count="5">
    <tableColumn id="1" xr3:uid="{00000000-0010-0000-0400-000001000000}" name="B2B" dataDxfId="236"/>
    <tableColumn id="2" xr3:uid="{00000000-0010-0000-0400-000002000000}" name="Acción" dataDxfId="235"/>
    <tableColumn id="5" xr3:uid="{00000000-0010-0000-0400-000005000000}" name="PDV" dataDxfId="234">
      <calculatedColumnFormula>+IFERROR(VALUE(RIGHT(Tabla4[[#This Row],[B2B]],6)),"")</calculatedColumnFormula>
    </tableColumn>
    <tableColumn id="3" xr3:uid="{00000000-0010-0000-0400-000003000000}" name="Listado" dataDxfId="233">
      <calculatedColumnFormula>+IFERROR(VLOOKUP(T2,Auxiliar!$A:$C,2,0),"")</calculatedColumnFormula>
    </tableColumn>
    <tableColumn id="4" xr3:uid="{00000000-0010-0000-0400-000004000000}" name="Detalle" dataDxfId="232" dataCellStyle="Porcentaje">
      <calculatedColumnFormula>+IFERROR(VLOOKUP(T2,Auxiliar!$A:$C,3,0),"")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Tabla5" displayName="Tabla5" ref="Y1:AC335" totalsRowShown="0" headerRowDxfId="231" headerRowBorderDxfId="230" tableBorderDxfId="229">
  <autoFilter ref="Y1:AC335" xr:uid="{00000000-0009-0000-0100-00000A000000}"/>
  <tableColumns count="5">
    <tableColumn id="1" xr3:uid="{00000000-0010-0000-0500-000001000000}" name="B2B" dataDxfId="228"/>
    <tableColumn id="2" xr3:uid="{00000000-0010-0000-0500-000002000000}" name="Acción" dataDxfId="227"/>
    <tableColumn id="5" xr3:uid="{00000000-0010-0000-0500-000005000000}" name="PDV" dataDxfId="226">
      <calculatedColumnFormula>+IFERROR(VALUE(RIGHT(Tabla5[[#This Row],[B2B]],6)),"")</calculatedColumnFormula>
    </tableColumn>
    <tableColumn id="3" xr3:uid="{00000000-0010-0000-0500-000003000000}" name="Listado" dataDxfId="225">
      <calculatedColumnFormula>+IFERROR(VLOOKUP(Z2,Auxiliar!$A:$C,2,0),"")</calculatedColumnFormula>
    </tableColumn>
    <tableColumn id="4" xr3:uid="{00000000-0010-0000-0500-000004000000}" name="Detalle" dataDxfId="224" dataCellStyle="Porcentaje">
      <calculatedColumnFormula>+IFERROR(VLOOKUP(Z2,Auxiliar!$A:$C,3,0),"")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abla6" displayName="Tabla6" ref="AE1:AI170" totalsRowShown="0" headerRowDxfId="223" headerRowBorderDxfId="222" tableBorderDxfId="221">
  <autoFilter ref="AE1:AI170" xr:uid="{00000000-0009-0000-0100-00000B000000}"/>
  <tableColumns count="5">
    <tableColumn id="1" xr3:uid="{00000000-0010-0000-0600-000001000000}" name="B2B" dataDxfId="220"/>
    <tableColumn id="2" xr3:uid="{00000000-0010-0000-0600-000002000000}" name="Acción" dataDxfId="219"/>
    <tableColumn id="5" xr3:uid="{00000000-0010-0000-0600-000005000000}" name="PDV" dataDxfId="218">
      <calculatedColumnFormula>+IFERROR(VALUE(RIGHT(Tabla6[[#This Row],[B2B]],6)),"")</calculatedColumnFormula>
    </tableColumn>
    <tableColumn id="3" xr3:uid="{00000000-0010-0000-0600-000003000000}" name="Listado" dataDxfId="217">
      <calculatedColumnFormula>+IFERROR(VLOOKUP(AF2,Auxiliar!$A:$C,2,0),"")</calculatedColumnFormula>
    </tableColumn>
    <tableColumn id="4" xr3:uid="{00000000-0010-0000-0600-000004000000}" name="Detalle" dataDxfId="216" dataCellStyle="Porcentaje">
      <calculatedColumnFormula>+IFERROR(VLOOKUP(AF2,Auxiliar!$A:$C,3,0),"")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8" displayName="Tabla8" ref="AQ1:AU354" totalsRowShown="0" headerRowDxfId="215" headerRowBorderDxfId="214" tableBorderDxfId="213">
  <autoFilter ref="AQ1:AU354" xr:uid="{00000000-0009-0000-0100-000007000000}"/>
  <tableColumns count="5">
    <tableColumn id="1" xr3:uid="{00000000-0010-0000-0700-000001000000}" name="B2B" dataDxfId="212"/>
    <tableColumn id="2" xr3:uid="{00000000-0010-0000-0700-000002000000}" name="Acción" dataDxfId="211"/>
    <tableColumn id="5" xr3:uid="{00000000-0010-0000-0700-000005000000}" name="PDV" dataDxfId="210">
      <calculatedColumnFormula>+IFERROR(VALUE(RIGHT(Tabla8[[#This Row],[B2B]],6)),"")</calculatedColumnFormula>
    </tableColumn>
    <tableColumn id="3" xr3:uid="{00000000-0010-0000-0700-000003000000}" name="Listado" dataDxfId="209">
      <calculatedColumnFormula>+IFERROR(VLOOKUP(AR2,Auxiliar!$A:$C,2,0),"")</calculatedColumnFormula>
    </tableColumn>
    <tableColumn id="4" xr3:uid="{00000000-0010-0000-0700-000004000000}" name="Detalle" dataDxfId="208" dataCellStyle="Porcentaje">
      <calculatedColumnFormula>+IFERROR(VLOOKUP(AR2,Auxiliar!$A:$C,3,0),"")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a9" displayName="Tabla9" ref="AW1:BA1149" totalsRowShown="0" headerRowDxfId="207" headerRowBorderDxfId="206" tableBorderDxfId="205">
  <autoFilter ref="AW1:BA1149" xr:uid="{00000000-0009-0000-0100-000008000000}"/>
  <tableColumns count="5">
    <tableColumn id="1" xr3:uid="{00000000-0010-0000-0800-000001000000}" name="B2B" dataDxfId="204"/>
    <tableColumn id="2" xr3:uid="{00000000-0010-0000-0800-000002000000}" name="Acción" dataDxfId="203"/>
    <tableColumn id="5" xr3:uid="{00000000-0010-0000-0800-000005000000}" name="PDV" dataDxfId="202">
      <calculatedColumnFormula>+IFERROR(VALUE(RIGHT(Tabla9[[#This Row],[B2B]],6)),"")</calculatedColumnFormula>
    </tableColumn>
    <tableColumn id="3" xr3:uid="{00000000-0010-0000-0800-000003000000}" name="Listado" dataDxfId="201">
      <calculatedColumnFormula>+IFERROR(VLOOKUP(AX2,Auxiliar!$A:$C,2,0),"")</calculatedColumnFormula>
    </tableColumn>
    <tableColumn id="4" xr3:uid="{00000000-0010-0000-0800-000004000000}" name="Detalle" dataDxfId="200" dataCellStyle="Porcentaje">
      <calculatedColumnFormula>+IFERROR(VLOOKUP(AX2,Auxiliar!$A:$C,3,0),"")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Tabla10" displayName="Tabla10" ref="BC1:BG354" totalsRowShown="0" headerRowDxfId="199" headerRowBorderDxfId="198" tableBorderDxfId="197">
  <autoFilter ref="BC1:BG354" xr:uid="{00000000-0009-0000-0100-000009000000}"/>
  <tableColumns count="5">
    <tableColumn id="1" xr3:uid="{00000000-0010-0000-0900-000001000000}" name="B2B" dataDxfId="196"/>
    <tableColumn id="2" xr3:uid="{00000000-0010-0000-0900-000002000000}" name="Acción" dataDxfId="195"/>
    <tableColumn id="5" xr3:uid="{00000000-0010-0000-0900-000005000000}" name="PDV" dataDxfId="194">
      <calculatedColumnFormula>+IFERROR(VALUE(RIGHT(Tabla10[[#This Row],[B2B]],6)),"")</calculatedColumnFormula>
    </tableColumn>
    <tableColumn id="3" xr3:uid="{00000000-0010-0000-0900-000003000000}" name="Listado" dataDxfId="193">
      <calculatedColumnFormula>+IFERROR(VLOOKUP(BD2,Auxiliar!$A:$C,2,0),"")</calculatedColumnFormula>
    </tableColumn>
    <tableColumn id="4" xr3:uid="{00000000-0010-0000-0900-000004000000}" name="Detalle" dataDxfId="192" dataCellStyle="Porcentaje">
      <calculatedColumnFormula>+IFERROR(VLOOKUP(BD2,Auxiliar!$A:$C,3,0),"")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1" displayName="Tabla11" ref="BI1:BM905" totalsRowShown="0" headerRowDxfId="191" headerRowBorderDxfId="190" tableBorderDxfId="189">
  <autoFilter ref="BI1:BM905" xr:uid="{00000000-0009-0000-0100-00000C000000}"/>
  <tableColumns count="5">
    <tableColumn id="1" xr3:uid="{00000000-0010-0000-0A00-000001000000}" name="B2B" dataDxfId="188"/>
    <tableColumn id="2" xr3:uid="{00000000-0010-0000-0A00-000002000000}" name="Acción" dataDxfId="187"/>
    <tableColumn id="5" xr3:uid="{00000000-0010-0000-0A00-000005000000}" name="PDV" dataDxfId="186">
      <calculatedColumnFormula>+IFERROR(VALUE(RIGHT(Tabla11[[#This Row],[B2B]],6)),"")</calculatedColumnFormula>
    </tableColumn>
    <tableColumn id="3" xr3:uid="{00000000-0010-0000-0A00-000003000000}" name="Listado" dataDxfId="185">
      <calculatedColumnFormula>+IFERROR(VLOOKUP(BJ2,Auxiliar!$A:$C,2,0),"")</calculatedColumnFormula>
    </tableColumn>
    <tableColumn id="4" xr3:uid="{00000000-0010-0000-0A00-000004000000}" name="Detalle" dataDxfId="184" dataCellStyle="Porcentaje">
      <calculatedColumnFormula>+IFERROR(VLOOKUP(BJ2,Auxiliar!$A:$C,3,0),"")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abla12" displayName="Tabla12" ref="BO1:BS920" totalsRowShown="0" headerRowDxfId="183" headerRowBorderDxfId="182" tableBorderDxfId="181">
  <autoFilter ref="BO1:BS920" xr:uid="{00000000-0009-0000-0100-00000D000000}"/>
  <tableColumns count="5">
    <tableColumn id="1" xr3:uid="{00000000-0010-0000-0B00-000001000000}" name="B2B" dataDxfId="180"/>
    <tableColumn id="2" xr3:uid="{00000000-0010-0000-0B00-000002000000}" name="Acción" dataDxfId="179"/>
    <tableColumn id="5" xr3:uid="{00000000-0010-0000-0B00-000005000000}" name="PDV" dataDxfId="178">
      <calculatedColumnFormula>+IFERROR(VALUE(RIGHT(Tabla12[[#This Row],[B2B]],6)),"")</calculatedColumnFormula>
    </tableColumn>
    <tableColumn id="3" xr3:uid="{00000000-0010-0000-0B00-000003000000}" name="Listado" dataDxfId="177">
      <calculatedColumnFormula>+IFERROR(VLOOKUP(BP2,Auxiliar!$A:$C,2,0),"")</calculatedColumnFormula>
    </tableColumn>
    <tableColumn id="4" xr3:uid="{00000000-0010-0000-0B00-000004000000}" name="Detalle" dataDxfId="176" dataCellStyle="Porcentaje">
      <calculatedColumnFormula>+IFERROR(VLOOKUP(BP2,Auxiliar!$A:$C,3,0),"")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Tabla7" displayName="Tabla7" ref="AK1:AO1149" totalsRowShown="0" headerRowDxfId="175" headerRowBorderDxfId="174" tableBorderDxfId="173">
  <autoFilter ref="AK1:AO1149" xr:uid="{00000000-0009-0000-0100-00000E000000}"/>
  <tableColumns count="5">
    <tableColumn id="1" xr3:uid="{00000000-0010-0000-0C00-000001000000}" name="B2B" dataDxfId="172"/>
    <tableColumn id="2" xr3:uid="{00000000-0010-0000-0C00-000002000000}" name="Acción" dataDxfId="171"/>
    <tableColumn id="5" xr3:uid="{00000000-0010-0000-0C00-000005000000}" name="PDV" dataDxfId="170">
      <calculatedColumnFormula>+IFERROR(VALUE(RIGHT(Tabla7[[#This Row],[B2B]],6)),"")</calculatedColumnFormula>
    </tableColumn>
    <tableColumn id="3" xr3:uid="{00000000-0010-0000-0C00-000003000000}" name="Listado" dataDxfId="169">
      <calculatedColumnFormula>+IFERROR(VLOOKUP(AL2,Auxiliar!$A:$C,2,0),"")</calculatedColumnFormula>
    </tableColumn>
    <tableColumn id="4" xr3:uid="{00000000-0010-0000-0C00-000004000000}" name="Detalle" dataDxfId="168" dataCellStyle="Porcentaje">
      <calculatedColumnFormula>+IFERROR(VLOOKUP(AL2,Auxiliar!$A:$C,3,0),"")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Tabla13" displayName="Tabla13" ref="BU1:BY132" totalsRowShown="0" headerRowDxfId="167" headerRowBorderDxfId="166" tableBorderDxfId="165">
  <autoFilter ref="BU1:BY132" xr:uid="{00000000-0009-0000-0100-00000F000000}"/>
  <tableColumns count="5">
    <tableColumn id="1" xr3:uid="{00000000-0010-0000-0D00-000001000000}" name="B2B" dataDxfId="164"/>
    <tableColumn id="2" xr3:uid="{00000000-0010-0000-0D00-000002000000}" name="Acción" dataDxfId="163"/>
    <tableColumn id="5" xr3:uid="{00000000-0010-0000-0D00-000005000000}" name="PDV" dataDxfId="162">
      <calculatedColumnFormula>+IFERROR(VALUE(RIGHT(Tabla13[[#This Row],[B2B]],6)),"")</calculatedColumnFormula>
    </tableColumn>
    <tableColumn id="3" xr3:uid="{00000000-0010-0000-0D00-000003000000}" name="Listado" dataDxfId="161">
      <calculatedColumnFormula>+IFERROR(VLOOKUP(BV2,Auxiliar!$A:$C,2,0),"")</calculatedColumnFormula>
    </tableColumn>
    <tableColumn id="4" xr3:uid="{00000000-0010-0000-0D00-000004000000}" name="Detalle" dataDxfId="160" dataCellStyle="Porcentaje">
      <calculatedColumnFormula>+IFERROR(VLOOKUP(BV2,Auxiliar!$A:$C,3,0),"")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Tabla14" displayName="Tabla14" ref="CA1:CE1520" totalsRowShown="0" headerRowDxfId="159" headerRowBorderDxfId="158" tableBorderDxfId="157">
  <autoFilter ref="CA1:CE1520" xr:uid="{00000000-0009-0000-0100-000010000000}"/>
  <tableColumns count="5">
    <tableColumn id="1" xr3:uid="{00000000-0010-0000-0E00-000001000000}" name="B2B" dataDxfId="156"/>
    <tableColumn id="2" xr3:uid="{00000000-0010-0000-0E00-000002000000}" name="Acción" dataDxfId="155"/>
    <tableColumn id="5" xr3:uid="{00000000-0010-0000-0E00-000005000000}" name="PDV" dataDxfId="154">
      <calculatedColumnFormula>+IFERROR(VALUE(RIGHT(Tabla14[[#This Row],[B2B]],6)),"")</calculatedColumnFormula>
    </tableColumn>
    <tableColumn id="3" xr3:uid="{00000000-0010-0000-0E00-000003000000}" name="Listado" dataDxfId="153">
      <calculatedColumnFormula>+IFERROR(VLOOKUP(CB2,Auxiliar!$A:$C,2,0),"")</calculatedColumnFormula>
    </tableColumn>
    <tableColumn id="4" xr3:uid="{00000000-0010-0000-0E00-000004000000}" name="Detalle" dataDxfId="152" dataCellStyle="Porcentaje">
      <calculatedColumnFormula>+IFERROR(VLOOKUP(CB2,Auxiliar!$A:$C,3,0),"")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F000000}" name="Tabla15" displayName="Tabla15" ref="CG1:CK920" totalsRowShown="0" headerRowDxfId="151" headerRowBorderDxfId="150" tableBorderDxfId="149">
  <autoFilter ref="CG1:CK920" xr:uid="{00000000-0009-0000-0100-000005000000}"/>
  <tableColumns count="5">
    <tableColumn id="1" xr3:uid="{00000000-0010-0000-0F00-000001000000}" name="B2B" dataDxfId="148"/>
    <tableColumn id="2" xr3:uid="{00000000-0010-0000-0F00-000002000000}" name="Acción" dataDxfId="147"/>
    <tableColumn id="5" xr3:uid="{00000000-0010-0000-0F00-000005000000}" name="PDV" dataDxfId="146">
      <calculatedColumnFormula>+IFERROR(VALUE(RIGHT(Tabla15[[#This Row],[B2B]],6)),"")</calculatedColumnFormula>
    </tableColumn>
    <tableColumn id="3" xr3:uid="{00000000-0010-0000-0F00-000003000000}" name="Listado" dataDxfId="145">
      <calculatedColumnFormula>+IFERROR(VLOOKUP(CH2,Auxiliar!$A:$C,2,0),"")</calculatedColumnFormula>
    </tableColumn>
    <tableColumn id="4" xr3:uid="{00000000-0010-0000-0F00-000004000000}" name="Detalle" dataDxfId="144" dataCellStyle="Porcentaje">
      <calculatedColumnFormula>+IFERROR(VLOOKUP(CH2,Auxiliar!$A:$C,3,0),"")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0000000}" name="Tabla16" displayName="Tabla16" ref="CM1:CQ1570" totalsRowShown="0" headerRowDxfId="143" headerRowBorderDxfId="142" tableBorderDxfId="141">
  <autoFilter ref="CM1:CQ1570" xr:uid="{00000000-0009-0000-0100-000006000000}"/>
  <tableColumns count="5">
    <tableColumn id="1" xr3:uid="{00000000-0010-0000-1000-000001000000}" name="B2B" dataDxfId="140"/>
    <tableColumn id="2" xr3:uid="{00000000-0010-0000-1000-000002000000}" name="Acción" dataDxfId="139"/>
    <tableColumn id="5" xr3:uid="{00000000-0010-0000-1000-000005000000}" name="PDV" dataDxfId="138"/>
    <tableColumn id="3" xr3:uid="{00000000-0010-0000-1000-000003000000}" name="Listado" dataDxfId="137"/>
    <tableColumn id="4" xr3:uid="{00000000-0010-0000-1000-000004000000}" name="Detalle" dataDxfId="136" dataCellStyle="Porcentaj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Tabla17" displayName="Tabla17" ref="CS1:CW920" totalsRowShown="0" headerRowDxfId="135" headerRowBorderDxfId="134" tableBorderDxfId="133">
  <autoFilter ref="CS1:CW920" xr:uid="{00000000-0009-0000-0100-000011000000}"/>
  <tableColumns count="5">
    <tableColumn id="1" xr3:uid="{00000000-0010-0000-1100-000001000000}" name="B2B" dataDxfId="132"/>
    <tableColumn id="2" xr3:uid="{00000000-0010-0000-1100-000002000000}" name="Acción" dataDxfId="131"/>
    <tableColumn id="5" xr3:uid="{00000000-0010-0000-1100-000005000000}" name="PDV" dataDxfId="130">
      <calculatedColumnFormula>+IFERROR(VALUE(RIGHT(Tabla17[[#This Row],[B2B]],6)),"")</calculatedColumnFormula>
    </tableColumn>
    <tableColumn id="3" xr3:uid="{00000000-0010-0000-1100-000003000000}" name="Listado" dataDxfId="129">
      <calculatedColumnFormula>+IFERROR(VLOOKUP(CT2,Auxiliar!$A:$C,2,0),"")</calculatedColumnFormula>
    </tableColumn>
    <tableColumn id="4" xr3:uid="{00000000-0010-0000-1100-000004000000}" name="Detalle" dataDxfId="128" dataCellStyle="Porcentaje">
      <calculatedColumnFormula>+IFERROR(VLOOKUP(CT2,Auxiliar!$A:$C,3,0),"")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a18" displayName="Tabla18" ref="CY1:DC1513" totalsRowShown="0" headerRowDxfId="127" headerRowBorderDxfId="126" tableBorderDxfId="125">
  <autoFilter ref="CY1:DC1513" xr:uid="{00000000-0009-0000-0100-000013000000}"/>
  <tableColumns count="5">
    <tableColumn id="1" xr3:uid="{00000000-0010-0000-1200-000001000000}" name="B2B" dataDxfId="124"/>
    <tableColumn id="2" xr3:uid="{00000000-0010-0000-1200-000002000000}" name="Acción" dataDxfId="123"/>
    <tableColumn id="5" xr3:uid="{00000000-0010-0000-1200-000005000000}" name="PDV" dataDxfId="122">
      <calculatedColumnFormula>+IFERROR(VALUE(RIGHT(Tabla18[[#This Row],[B2B]],6)),"")</calculatedColumnFormula>
    </tableColumn>
    <tableColumn id="3" xr3:uid="{00000000-0010-0000-1200-000003000000}" name="Listado" dataDxfId="121">
      <calculatedColumnFormula>+IFERROR(VLOOKUP(CZ2,Auxiliar!$A:$C,2,0),"")</calculatedColumnFormula>
    </tableColumn>
    <tableColumn id="4" xr3:uid="{00000000-0010-0000-1200-000004000000}" name="Detalle" dataDxfId="120" dataCellStyle="Porcentaje">
      <calculatedColumnFormula>+IFERROR(VLOOKUP(CZ2,Auxiliar!$A:$C,3,0),"")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a19" displayName="Tabla19" ref="DE1:DI1570" totalsRowShown="0" headerRowDxfId="119" headerRowBorderDxfId="118" tableBorderDxfId="117">
  <autoFilter ref="DE1:DI1570" xr:uid="{00000000-0009-0000-0100-000014000000}"/>
  <tableColumns count="5">
    <tableColumn id="1" xr3:uid="{00000000-0010-0000-1300-000001000000}" name="B2B" dataDxfId="116"/>
    <tableColumn id="2" xr3:uid="{00000000-0010-0000-1300-000002000000}" name="Acción" dataDxfId="115"/>
    <tableColumn id="5" xr3:uid="{00000000-0010-0000-1300-000005000000}" name="PDV" dataDxfId="114">
      <calculatedColumnFormula>+IFERROR(VALUE(RIGHT(Tabla19[[#This Row],[B2B]],6)),"")</calculatedColumnFormula>
    </tableColumn>
    <tableColumn id="3" xr3:uid="{00000000-0010-0000-1300-000003000000}" name="Listado" dataDxfId="113">
      <calculatedColumnFormula>+IFERROR(VLOOKUP(DF2,Auxiliar!$A:$C,2,0),"")</calculatedColumnFormula>
    </tableColumn>
    <tableColumn id="4" xr3:uid="{00000000-0010-0000-1300-000004000000}" name="Detalle" dataDxfId="112" dataCellStyle="Porcentaje">
      <calculatedColumnFormula>+IFERROR(VLOOKUP(DF2,Auxiliar!$A:$C,3,0),"")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a20" displayName="Tabla20" ref="DK1:DO1540" totalsRowShown="0" headerRowDxfId="111" headerRowBorderDxfId="110" tableBorderDxfId="109">
  <autoFilter ref="DK1:DO1540" xr:uid="{00000000-0009-0000-0100-000015000000}"/>
  <tableColumns count="5">
    <tableColumn id="1" xr3:uid="{00000000-0010-0000-1400-000001000000}" name="B2B" dataDxfId="108"/>
    <tableColumn id="2" xr3:uid="{00000000-0010-0000-1400-000002000000}" name="Acción" dataDxfId="107"/>
    <tableColumn id="5" xr3:uid="{00000000-0010-0000-1400-000005000000}" name="PDV" dataDxfId="106">
      <calculatedColumnFormula>+IFERROR(VALUE(RIGHT(Tabla20[[#This Row],[B2B]],6)),"")</calculatedColumnFormula>
    </tableColumn>
    <tableColumn id="3" xr3:uid="{00000000-0010-0000-1400-000003000000}" name="Listado" dataDxfId="105">
      <calculatedColumnFormula>+IFERROR(VLOOKUP(DL2,Auxiliar!$A:$C,2,0),"")</calculatedColumnFormula>
    </tableColumn>
    <tableColumn id="4" xr3:uid="{00000000-0010-0000-1400-000004000000}" name="Detalle" dataDxfId="104" dataCellStyle="Porcentaje">
      <calculatedColumnFormula>+IFERROR(VLOOKUP(DL2,Auxiliar!$A:$C,3,0),"")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a21" displayName="Tabla21" ref="DQ1:DU1570" totalsRowShown="0" headerRowDxfId="103" headerRowBorderDxfId="102" tableBorderDxfId="101">
  <autoFilter ref="DQ1:DU1570" xr:uid="{00000000-0009-0000-0100-000016000000}"/>
  <tableColumns count="5">
    <tableColumn id="1" xr3:uid="{00000000-0010-0000-1500-000001000000}" name="B2B" dataDxfId="100"/>
    <tableColumn id="2" xr3:uid="{00000000-0010-0000-1500-000002000000}" name="Acción" dataDxfId="99"/>
    <tableColumn id="5" xr3:uid="{00000000-0010-0000-1500-000005000000}" name="PDV" dataDxfId="98">
      <calculatedColumnFormula>+IFERROR(VALUE(RIGHT(Tabla21[[#This Row],[B2B]],6)),"")</calculatedColumnFormula>
    </tableColumn>
    <tableColumn id="3" xr3:uid="{00000000-0010-0000-1500-000003000000}" name="Listado" dataDxfId="97">
      <calculatedColumnFormula>+IFERROR(VLOOKUP(DR2,Auxiliar!$A:$C,2,0),"")</calculatedColumnFormula>
    </tableColumn>
    <tableColumn id="4" xr3:uid="{00000000-0010-0000-1500-000004000000}" name="Detalle" dataDxfId="96" dataCellStyle="Porcentaje">
      <calculatedColumnFormula>+IFERROR(VLOOKUP(DR2,Auxiliar!$A:$C,3,0),"")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a22" displayName="Tabla22" ref="DW1:EA1570" totalsRowShown="0" headerRowDxfId="95" headerRowBorderDxfId="94" tableBorderDxfId="93">
  <autoFilter ref="DW1:EA1570" xr:uid="{00000000-0009-0000-0100-000017000000}"/>
  <tableColumns count="5">
    <tableColumn id="1" xr3:uid="{00000000-0010-0000-1600-000001000000}" name="B2B" dataDxfId="92"/>
    <tableColumn id="2" xr3:uid="{00000000-0010-0000-1600-000002000000}" name="Acción" dataDxfId="91"/>
    <tableColumn id="5" xr3:uid="{00000000-0010-0000-1600-000005000000}" name="PDV" dataDxfId="90">
      <calculatedColumnFormula>+IFERROR(VALUE(RIGHT(Tabla22[[#This Row],[B2B]],6)),"")</calculatedColumnFormula>
    </tableColumn>
    <tableColumn id="3" xr3:uid="{00000000-0010-0000-1600-000003000000}" name="Listado" dataDxfId="89">
      <calculatedColumnFormula>+IFERROR(VLOOKUP(DX2,Auxiliar!$A:$C,2,0),"")</calculatedColumnFormula>
    </tableColumn>
    <tableColumn id="4" xr3:uid="{00000000-0010-0000-1600-000004000000}" name="Detalle" dataDxfId="88" dataCellStyle="Porcentaje">
      <calculatedColumnFormula>+IFERROR(VLOOKUP(DX2,Auxiliar!$A:$C,3,0),"")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a23" displayName="Tabla23" ref="EC1:EG1570" totalsRowShown="0" headerRowDxfId="87" headerRowBorderDxfId="86" tableBorderDxfId="85">
  <autoFilter ref="EC1:EG1570" xr:uid="{00000000-0009-0000-0100-000018000000}"/>
  <tableColumns count="5">
    <tableColumn id="1" xr3:uid="{00000000-0010-0000-1700-000001000000}" name="B2B" dataDxfId="84"/>
    <tableColumn id="2" xr3:uid="{00000000-0010-0000-1700-000002000000}" name="Acción" dataDxfId="83"/>
    <tableColumn id="5" xr3:uid="{00000000-0010-0000-1700-000005000000}" name="PDV" dataDxfId="82">
      <calculatedColumnFormula>+IFERROR(VALUE(RIGHT(Tabla23[[#This Row],[B2B]],6)),"")</calculatedColumnFormula>
    </tableColumn>
    <tableColumn id="3" xr3:uid="{00000000-0010-0000-1700-000003000000}" name="Listado" dataDxfId="81">
      <calculatedColumnFormula>+IFERROR(VLOOKUP(ED2,Auxiliar!$A:$C,2,0),"")</calculatedColumnFormula>
    </tableColumn>
    <tableColumn id="4" xr3:uid="{00000000-0010-0000-1700-000004000000}" name="Detalle" dataDxfId="80" dataCellStyle="Porcentaje">
      <calculatedColumnFormula>+IFERROR(VLOOKUP(ED2,Auxiliar!$A:$C,3,0),"")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a24" displayName="Tabla24" ref="EI1:EM1570" totalsRowShown="0" headerRowDxfId="79" headerRowBorderDxfId="78" tableBorderDxfId="77">
  <autoFilter ref="EI1:EM1570" xr:uid="{00000000-0009-0000-0100-000019000000}"/>
  <tableColumns count="5">
    <tableColumn id="1" xr3:uid="{00000000-0010-0000-1800-000001000000}" name="B2B" dataDxfId="76"/>
    <tableColumn id="2" xr3:uid="{00000000-0010-0000-1800-000002000000}" name="Acción" dataDxfId="75"/>
    <tableColumn id="5" xr3:uid="{00000000-0010-0000-1800-000005000000}" name="PDV" dataDxfId="74">
      <calculatedColumnFormula>+IFERROR(VALUE(RIGHT(Tabla24[[#This Row],[B2B]],6)),"")</calculatedColumnFormula>
    </tableColumn>
    <tableColumn id="3" xr3:uid="{00000000-0010-0000-1800-000003000000}" name="Listado" dataDxfId="73">
      <calculatedColumnFormula>+IFERROR(VLOOKUP(EJ2,Auxiliar!$A:$C,2,0),"")</calculatedColumnFormula>
    </tableColumn>
    <tableColumn id="4" xr3:uid="{00000000-0010-0000-1800-000004000000}" name="Detalle" dataDxfId="72" dataCellStyle="Porcentaje">
      <calculatedColumnFormula>+IFERROR(VLOOKUP(EJ2,Auxiliar!$A:$C,3,0),"")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a25" displayName="Tabla25" ref="EO1:ES1570" totalsRowShown="0" headerRowDxfId="71" headerRowBorderDxfId="70" tableBorderDxfId="69">
  <autoFilter ref="EO1:ES1570" xr:uid="{00000000-0009-0000-0100-00001A000000}"/>
  <tableColumns count="5">
    <tableColumn id="1" xr3:uid="{00000000-0010-0000-1900-000001000000}" name="B2B" dataDxfId="68"/>
    <tableColumn id="2" xr3:uid="{00000000-0010-0000-1900-000002000000}" name="Acción" dataDxfId="67"/>
    <tableColumn id="5" xr3:uid="{00000000-0010-0000-1900-000005000000}" name="PDV" dataDxfId="66">
      <calculatedColumnFormula>+IFERROR(VALUE(RIGHT(Tabla25[[#This Row],[B2B]],6)),"")</calculatedColumnFormula>
    </tableColumn>
    <tableColumn id="3" xr3:uid="{00000000-0010-0000-1900-000003000000}" name="Listado" dataDxfId="65">
      <calculatedColumnFormula>+IFERROR(VLOOKUP(EP2,Auxiliar!$A:$C,2,0),"")</calculatedColumnFormula>
    </tableColumn>
    <tableColumn id="4" xr3:uid="{00000000-0010-0000-1900-000004000000}" name="Detalle" dataDxfId="64" dataCellStyle="Porcentaje">
      <calculatedColumnFormula>+IFERROR(VLOOKUP(EP2,Auxiliar!$A:$C,3,0),"")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a26" displayName="Tabla26" ref="EU1:EY1570" totalsRowShown="0" headerRowDxfId="63" headerRowBorderDxfId="62" tableBorderDxfId="61">
  <autoFilter ref="EU1:EY1570" xr:uid="{00000000-0009-0000-0100-00001B000000}"/>
  <tableColumns count="5">
    <tableColumn id="1" xr3:uid="{00000000-0010-0000-1A00-000001000000}" name="B2B" dataDxfId="60"/>
    <tableColumn id="2" xr3:uid="{00000000-0010-0000-1A00-000002000000}" name="Acción" dataDxfId="59"/>
    <tableColumn id="5" xr3:uid="{00000000-0010-0000-1A00-000005000000}" name="PDV" dataDxfId="58">
      <calculatedColumnFormula>+IFERROR(VALUE(RIGHT(Tabla26[[#This Row],[B2B]],6)),"")</calculatedColumnFormula>
    </tableColumn>
    <tableColumn id="3" xr3:uid="{00000000-0010-0000-1A00-000003000000}" name="Listado" dataDxfId="57">
      <calculatedColumnFormula>+IFERROR(VLOOKUP(EV2,Auxiliar!$A:$C,2,0),"")</calculatedColumnFormula>
    </tableColumn>
    <tableColumn id="4" xr3:uid="{00000000-0010-0000-1A00-000004000000}" name="Detalle" dataDxfId="56" dataCellStyle="Porcentaje">
      <calculatedColumnFormula>+IFERROR(VLOOKUP(EV2,Auxiliar!$A:$C,3,0),"")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a27" displayName="Tabla27" ref="EZ1:FD1570" totalsRowShown="0" headerRowDxfId="55" headerRowBorderDxfId="54" tableBorderDxfId="53">
  <autoFilter ref="EZ1:FD1570" xr:uid="{00000000-0009-0000-0100-00001C000000}"/>
  <tableColumns count="5">
    <tableColumn id="1" xr3:uid="{00000000-0010-0000-1B00-000001000000}" name="B2B" dataDxfId="52"/>
    <tableColumn id="2" xr3:uid="{00000000-0010-0000-1B00-000002000000}" name="Acción" dataDxfId="51"/>
    <tableColumn id="5" xr3:uid="{00000000-0010-0000-1B00-000005000000}" name="PDV" dataDxfId="50">
      <calculatedColumnFormula>+IFERROR(VALUE(RIGHT(Tabla27[[#This Row],[B2B]],6)),"")</calculatedColumnFormula>
    </tableColumn>
    <tableColumn id="3" xr3:uid="{00000000-0010-0000-1B00-000003000000}" name="Listado" dataDxfId="49">
      <calculatedColumnFormula>+IFERROR(VLOOKUP(FA2,Auxiliar!$A:$C,2,0),"")</calculatedColumnFormula>
    </tableColumn>
    <tableColumn id="4" xr3:uid="{00000000-0010-0000-1B00-000004000000}" name="Detalle" dataDxfId="48" dataCellStyle="Porcentaje">
      <calculatedColumnFormula>+IFERROR(VLOOKUP(FA2,Auxiliar!$A:$C,3,0),"")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a28" displayName="Tabla28" ref="FE1:FI1570" totalsRowShown="0" headerRowDxfId="47" headerRowBorderDxfId="46" tableBorderDxfId="45">
  <autoFilter ref="FE1:FI1570" xr:uid="{00000000-0009-0000-0100-00001D000000}"/>
  <tableColumns count="5">
    <tableColumn id="1" xr3:uid="{00000000-0010-0000-1C00-000001000000}" name="B2B" dataDxfId="44"/>
    <tableColumn id="2" xr3:uid="{00000000-0010-0000-1C00-000002000000}" name="Acción" dataDxfId="43"/>
    <tableColumn id="5" xr3:uid="{00000000-0010-0000-1C00-000005000000}" name="PDV" dataDxfId="42">
      <calculatedColumnFormula>+IFERROR(VALUE(RIGHT(Tabla28[[#This Row],[B2B]],6)),"")</calculatedColumnFormula>
    </tableColumn>
    <tableColumn id="3" xr3:uid="{00000000-0010-0000-1C00-000003000000}" name="Listado" dataDxfId="41">
      <calculatedColumnFormula>+IFERROR(VLOOKUP(FF2,Auxiliar!$A:$C,2,0),"")</calculatedColumnFormula>
    </tableColumn>
    <tableColumn id="4" xr3:uid="{00000000-0010-0000-1C00-000004000000}" name="Detalle" dataDxfId="40" dataCellStyle="Porcentaje">
      <calculatedColumnFormula>+IFERROR(VLOOKUP(FF2,Auxiliar!$A:$C,3,0),"")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a29" displayName="Tabla29" ref="FJ1:FN1570" totalsRowShown="0" headerRowDxfId="39" headerRowBorderDxfId="38" tableBorderDxfId="37">
  <autoFilter ref="FJ1:FN1570" xr:uid="{00000000-0009-0000-0100-00001E000000}"/>
  <tableColumns count="5">
    <tableColumn id="1" xr3:uid="{00000000-0010-0000-1D00-000001000000}" name="B2B" dataDxfId="36"/>
    <tableColumn id="2" xr3:uid="{00000000-0010-0000-1D00-000002000000}" name="Acción" dataDxfId="35"/>
    <tableColumn id="5" xr3:uid="{00000000-0010-0000-1D00-000005000000}" name="PDV" dataDxfId="34">
      <calculatedColumnFormula>+IFERROR(VALUE(RIGHT(Tabla29[[#This Row],[B2B]],6)),"")</calculatedColumnFormula>
    </tableColumn>
    <tableColumn id="3" xr3:uid="{00000000-0010-0000-1D00-000003000000}" name="Listado" dataDxfId="33">
      <calculatedColumnFormula>+IFERROR(VLOOKUP(FK2,Auxiliar!$A:$C,2,0),"")</calculatedColumnFormula>
    </tableColumn>
    <tableColumn id="4" xr3:uid="{00000000-0010-0000-1D00-000004000000}" name="Detalle" dataDxfId="32" dataCellStyle="Porcentaje">
      <calculatedColumnFormula>+IFERROR(VLOOKUP(FK2,Auxiliar!$A:$C,3,0),"")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a30" displayName="Tabla30" ref="FO1:FS1570" totalsRowShown="0" headerRowDxfId="31" headerRowBorderDxfId="30" tableBorderDxfId="29">
  <autoFilter ref="FO1:FS1570" xr:uid="{00000000-0009-0000-0100-00001F000000}"/>
  <tableColumns count="5">
    <tableColumn id="1" xr3:uid="{00000000-0010-0000-1E00-000001000000}" name="B2B" dataDxfId="28"/>
    <tableColumn id="2" xr3:uid="{00000000-0010-0000-1E00-000002000000}" name="Acción" dataDxfId="27"/>
    <tableColumn id="5" xr3:uid="{00000000-0010-0000-1E00-000005000000}" name="PDV" dataDxfId="26">
      <calculatedColumnFormula>+IFERROR(VALUE(RIGHT(Tabla30[[#This Row],[B2B]],6)),"")</calculatedColumnFormula>
    </tableColumn>
    <tableColumn id="3" xr3:uid="{00000000-0010-0000-1E00-000003000000}" name="Listado" dataDxfId="25">
      <calculatedColumnFormula>+IFERROR(VLOOKUP(FP2,Auxiliar!$A:$C,2,0),"")</calculatedColumnFormula>
    </tableColumn>
    <tableColumn id="4" xr3:uid="{00000000-0010-0000-1E00-000004000000}" name="Detalle" dataDxfId="24" dataCellStyle="Porcentaj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a31" displayName="Tabla31" ref="FT1:FX1570" totalsRowShown="0" headerRowDxfId="23" headerRowBorderDxfId="22" tableBorderDxfId="21">
  <autoFilter ref="FT1:FX1570" xr:uid="{00000000-0009-0000-0100-000020000000}"/>
  <tableColumns count="5">
    <tableColumn id="1" xr3:uid="{00000000-0010-0000-1F00-000001000000}" name="B2B" dataDxfId="20"/>
    <tableColumn id="2" xr3:uid="{00000000-0010-0000-1F00-000002000000}" name="Acción" dataDxfId="19"/>
    <tableColumn id="5" xr3:uid="{00000000-0010-0000-1F00-000005000000}" name="PDV" dataDxfId="18">
      <calculatedColumnFormula>+IFERROR(VALUE(RIGHT(Tabla31[[#This Row],[B2B]],6)),"")</calculatedColumnFormula>
    </tableColumn>
    <tableColumn id="3" xr3:uid="{00000000-0010-0000-1F00-000003000000}" name="Listado" dataDxfId="17">
      <calculatedColumnFormula>+IFERROR(VLOOKUP(FU2,Auxiliar!$A:$C,2,0),"")</calculatedColumnFormula>
    </tableColumn>
    <tableColumn id="4" xr3:uid="{00000000-0010-0000-1F00-000004000000}" name="Detalle" dataDxfId="16" dataCellStyle="Porcentaje">
      <calculatedColumnFormula>+IFERROR(VLOOKUP(FU2,Auxiliar!$A:$C,3,0),"")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a32" displayName="Tabla32" ref="FY1:GC1570" totalsRowShown="0" headerRowDxfId="15" headerRowBorderDxfId="14" tableBorderDxfId="13">
  <autoFilter ref="FY1:GC1570" xr:uid="{00000000-0009-0000-0100-000021000000}"/>
  <tableColumns count="5">
    <tableColumn id="1" xr3:uid="{00000000-0010-0000-2000-000001000000}" name="B2B" dataDxfId="12"/>
    <tableColumn id="2" xr3:uid="{00000000-0010-0000-2000-000002000000}" name="Acción" dataDxfId="11"/>
    <tableColumn id="5" xr3:uid="{00000000-0010-0000-2000-000005000000}" name="PDV" dataDxfId="10">
      <calculatedColumnFormula>+IFERROR(VALUE(RIGHT(Tabla32[[#This Row],[B2B]],6)),"")</calculatedColumnFormula>
    </tableColumn>
    <tableColumn id="3" xr3:uid="{00000000-0010-0000-2000-000003000000}" name="Listado" dataDxfId="9">
      <calculatedColumnFormula>+IFERROR(VLOOKUP(FZ2,Auxiliar!$A:$C,2,0),"")</calculatedColumnFormula>
    </tableColumn>
    <tableColumn id="4" xr3:uid="{00000000-0010-0000-2000-000004000000}" name="Detalle" dataDxfId="8" dataCellStyle="Porcentaje">
      <calculatedColumnFormula>+IFERROR(VLOOKUP(FZ2,Auxiliar!$A:$C,3,0),"")</calculatedColumnFormula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a33" displayName="Tabla33" ref="GD1:GH1570" totalsRowShown="0" headerRowDxfId="7" headerRowBorderDxfId="6" tableBorderDxfId="5">
  <autoFilter ref="GD1:GH1570" xr:uid="{00000000-0009-0000-0100-000022000000}"/>
  <tableColumns count="5">
    <tableColumn id="1" xr3:uid="{00000000-0010-0000-2100-000001000000}" name="B2B" dataDxfId="4"/>
    <tableColumn id="2" xr3:uid="{00000000-0010-0000-2100-000002000000}" name="Acción" dataDxfId="3"/>
    <tableColumn id="5" xr3:uid="{00000000-0010-0000-2100-000005000000}" name="PDV" dataDxfId="2">
      <calculatedColumnFormula>+IFERROR(VALUE(RIGHT(Tabla33[[#This Row],[B2B]],6)),"")</calculatedColumnFormula>
    </tableColumn>
    <tableColumn id="3" xr3:uid="{00000000-0010-0000-2100-000003000000}" name="Listado" dataDxfId="1">
      <calculatedColumnFormula>+IFERROR(VLOOKUP(GE2,Auxiliar!$A:$C,2,0),"")</calculatedColumnFormula>
    </tableColumn>
    <tableColumn id="4" xr3:uid="{00000000-0010-0000-2100-000004000000}" name="Detalle" dataDxfId="0" dataCellStyle="Porcentaje">
      <calculatedColumnFormula>+IFERROR(VLOOKUP(GE2,Auxiliar!$A:$C,3,0),"")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8"/>
  <sheetViews>
    <sheetView tabSelected="1" zoomScale="85" zoomScaleNormal="85" workbookViewId="0"/>
  </sheetViews>
  <sheetFormatPr baseColWidth="10" defaultRowHeight="15" x14ac:dyDescent="0.25"/>
  <cols>
    <col min="1" max="1" width="6.140625" bestFit="1" customWidth="1"/>
    <col min="2" max="2" width="37.85546875" bestFit="1" customWidth="1"/>
    <col min="3" max="3" width="38.28515625" bestFit="1" customWidth="1"/>
    <col min="4" max="4" width="12.42578125" bestFit="1" customWidth="1"/>
    <col min="5" max="5" width="16.28515625" bestFit="1" customWidth="1"/>
    <col min="6" max="6" width="17.28515625" bestFit="1" customWidth="1"/>
    <col min="7" max="7" width="13.42578125" bestFit="1" customWidth="1"/>
    <col min="8" max="8" width="31.140625" bestFit="1" customWidth="1"/>
    <col min="9" max="9" width="22.42578125" bestFit="1" customWidth="1"/>
    <col min="10" max="10" width="17.7109375" bestFit="1" customWidth="1"/>
    <col min="11" max="11" width="25.42578125" bestFit="1" customWidth="1"/>
    <col min="12" max="12" width="7.7109375" bestFit="1" customWidth="1"/>
    <col min="13" max="17" width="18.140625" bestFit="1" customWidth="1"/>
    <col min="18" max="18" width="23.7109375" bestFit="1" customWidth="1"/>
    <col min="19" max="19" width="13.5703125" bestFit="1" customWidth="1"/>
    <col min="20" max="20" width="13.42578125" bestFit="1" customWidth="1"/>
    <col min="21" max="21" width="11.42578125" bestFit="1" customWidth="1"/>
    <col min="22" max="22" width="9.42578125" bestFit="1" customWidth="1"/>
    <col min="23" max="23" width="13.42578125" bestFit="1" customWidth="1"/>
    <col min="24" max="24" width="19.5703125" bestFit="1" customWidth="1"/>
    <col min="25" max="25" width="13.140625" bestFit="1" customWidth="1"/>
    <col min="26" max="26" width="17.85546875" bestFit="1" customWidth="1"/>
    <col min="27" max="27" width="18.42578125" bestFit="1" customWidth="1"/>
    <col min="28" max="28" width="25.42578125" bestFit="1" customWidth="1"/>
    <col min="29" max="29" width="13.140625" bestFit="1" customWidth="1"/>
    <col min="30" max="30" width="9.85546875" bestFit="1" customWidth="1"/>
  </cols>
  <sheetData>
    <row r="1" spans="1:12" x14ac:dyDescent="0.25">
      <c r="A1" t="s">
        <v>0</v>
      </c>
      <c r="B1" t="s">
        <v>6</v>
      </c>
      <c r="C1" t="s">
        <v>29</v>
      </c>
      <c r="D1" t="s">
        <v>12</v>
      </c>
      <c r="E1" t="s">
        <v>13</v>
      </c>
      <c r="F1" t="s">
        <v>44</v>
      </c>
      <c r="G1" t="s">
        <v>20</v>
      </c>
      <c r="H1" t="s">
        <v>14</v>
      </c>
      <c r="I1" t="s">
        <v>19</v>
      </c>
      <c r="J1" t="s">
        <v>22</v>
      </c>
      <c r="K1" t="s">
        <v>48</v>
      </c>
      <c r="L1" t="s">
        <v>62</v>
      </c>
    </row>
    <row r="2" spans="1:12" x14ac:dyDescent="0.25">
      <c r="A2">
        <v>6</v>
      </c>
      <c r="B2" t="s">
        <v>27</v>
      </c>
      <c r="C2" t="s">
        <v>49</v>
      </c>
      <c r="E2" t="s">
        <v>37</v>
      </c>
      <c r="G2" t="s">
        <v>21</v>
      </c>
      <c r="H2" t="s">
        <v>18</v>
      </c>
      <c r="I2" t="s">
        <v>28</v>
      </c>
      <c r="J2" t="s">
        <v>26</v>
      </c>
    </row>
    <row r="3" spans="1:12" x14ac:dyDescent="0.25">
      <c r="A3">
        <v>15</v>
      </c>
      <c r="B3" t="s">
        <v>27</v>
      </c>
      <c r="C3" t="s">
        <v>49</v>
      </c>
      <c r="E3" t="s">
        <v>37</v>
      </c>
      <c r="G3" t="s">
        <v>21</v>
      </c>
      <c r="H3" t="s">
        <v>18</v>
      </c>
      <c r="I3" t="s">
        <v>28</v>
      </c>
      <c r="J3" t="s">
        <v>26</v>
      </c>
    </row>
    <row r="4" spans="1:12" x14ac:dyDescent="0.25">
      <c r="A4">
        <v>27</v>
      </c>
      <c r="B4" t="s">
        <v>66</v>
      </c>
      <c r="C4" t="s">
        <v>50</v>
      </c>
      <c r="D4" t="s">
        <v>41</v>
      </c>
      <c r="E4" t="s">
        <v>37</v>
      </c>
      <c r="F4" t="s">
        <v>46</v>
      </c>
      <c r="G4" t="s">
        <v>21</v>
      </c>
      <c r="H4" t="s">
        <v>18</v>
      </c>
      <c r="I4" t="s">
        <v>28</v>
      </c>
      <c r="J4" t="s">
        <v>26</v>
      </c>
      <c r="K4" t="s">
        <v>68</v>
      </c>
    </row>
    <row r="5" spans="1:12" x14ac:dyDescent="0.25">
      <c r="A5">
        <v>33</v>
      </c>
      <c r="B5" t="s">
        <v>27</v>
      </c>
      <c r="C5" t="s">
        <v>49</v>
      </c>
    </row>
    <row r="6" spans="1:12" x14ac:dyDescent="0.25">
      <c r="A6">
        <v>39</v>
      </c>
      <c r="E6" t="s">
        <v>37</v>
      </c>
      <c r="G6" t="s">
        <v>21</v>
      </c>
      <c r="H6" t="s">
        <v>18</v>
      </c>
      <c r="I6" t="s">
        <v>28</v>
      </c>
      <c r="J6" t="s">
        <v>26</v>
      </c>
    </row>
    <row r="7" spans="1:12" x14ac:dyDescent="0.25">
      <c r="A7">
        <v>45</v>
      </c>
      <c r="B7" t="s">
        <v>67</v>
      </c>
      <c r="C7" t="s">
        <v>50</v>
      </c>
      <c r="D7" t="s">
        <v>41</v>
      </c>
      <c r="E7" t="s">
        <v>37</v>
      </c>
      <c r="F7" t="s">
        <v>46</v>
      </c>
      <c r="G7" t="s">
        <v>21</v>
      </c>
      <c r="H7" t="s">
        <v>18</v>
      </c>
      <c r="I7" t="s">
        <v>28</v>
      </c>
      <c r="J7" t="s">
        <v>26</v>
      </c>
      <c r="K7" t="s">
        <v>68</v>
      </c>
      <c r="L7" t="s">
        <v>65</v>
      </c>
    </row>
    <row r="8" spans="1:12" x14ac:dyDescent="0.25">
      <c r="A8">
        <v>55</v>
      </c>
      <c r="B8" t="s">
        <v>66</v>
      </c>
      <c r="C8" t="s">
        <v>50</v>
      </c>
      <c r="D8" t="s">
        <v>41</v>
      </c>
      <c r="E8" t="s">
        <v>37</v>
      </c>
      <c r="F8" t="s">
        <v>46</v>
      </c>
      <c r="G8" t="s">
        <v>21</v>
      </c>
      <c r="H8" t="s">
        <v>18</v>
      </c>
      <c r="I8" t="s">
        <v>28</v>
      </c>
      <c r="J8" t="s">
        <v>26</v>
      </c>
      <c r="K8" t="s">
        <v>68</v>
      </c>
    </row>
    <row r="9" spans="1:12" x14ac:dyDescent="0.25">
      <c r="A9">
        <v>63</v>
      </c>
      <c r="B9" t="s">
        <v>27</v>
      </c>
      <c r="C9" t="s">
        <v>49</v>
      </c>
      <c r="D9" t="s">
        <v>41</v>
      </c>
      <c r="E9" t="s">
        <v>37</v>
      </c>
      <c r="F9" t="s">
        <v>46</v>
      </c>
      <c r="G9" t="s">
        <v>21</v>
      </c>
      <c r="H9" t="s">
        <v>18</v>
      </c>
      <c r="I9" t="s">
        <v>28</v>
      </c>
      <c r="J9" t="s">
        <v>26</v>
      </c>
      <c r="K9" t="s">
        <v>68</v>
      </c>
    </row>
    <row r="10" spans="1:12" x14ac:dyDescent="0.25">
      <c r="A10">
        <v>71</v>
      </c>
      <c r="B10" t="s">
        <v>66</v>
      </c>
      <c r="C10" t="s">
        <v>49</v>
      </c>
      <c r="D10" t="s">
        <v>41</v>
      </c>
      <c r="E10" t="s">
        <v>37</v>
      </c>
      <c r="F10" t="s">
        <v>46</v>
      </c>
      <c r="G10" t="s">
        <v>21</v>
      </c>
      <c r="H10" t="s">
        <v>18</v>
      </c>
      <c r="I10" t="s">
        <v>28</v>
      </c>
      <c r="J10" t="s">
        <v>26</v>
      </c>
      <c r="K10" t="s">
        <v>68</v>
      </c>
    </row>
    <row r="11" spans="1:12" x14ac:dyDescent="0.25">
      <c r="A11">
        <v>72</v>
      </c>
      <c r="B11" t="s">
        <v>27</v>
      </c>
      <c r="C11" t="s">
        <v>49</v>
      </c>
      <c r="D11" t="s">
        <v>41</v>
      </c>
      <c r="E11" t="s">
        <v>37</v>
      </c>
      <c r="F11" t="s">
        <v>46</v>
      </c>
      <c r="G11" t="s">
        <v>21</v>
      </c>
      <c r="H11" t="s">
        <v>18</v>
      </c>
      <c r="I11" t="s">
        <v>28</v>
      </c>
      <c r="J11" t="s">
        <v>26</v>
      </c>
      <c r="K11" t="s">
        <v>68</v>
      </c>
    </row>
    <row r="12" spans="1:12" x14ac:dyDescent="0.25">
      <c r="A12">
        <v>96</v>
      </c>
      <c r="B12" t="s">
        <v>27</v>
      </c>
      <c r="C12" t="s">
        <v>49</v>
      </c>
    </row>
    <row r="13" spans="1:12" x14ac:dyDescent="0.25">
      <c r="A13">
        <v>132</v>
      </c>
      <c r="B13" t="s">
        <v>66</v>
      </c>
      <c r="C13" t="s">
        <v>50</v>
      </c>
      <c r="D13" t="s">
        <v>41</v>
      </c>
      <c r="E13" t="s">
        <v>37</v>
      </c>
      <c r="F13" t="s">
        <v>46</v>
      </c>
      <c r="G13" t="s">
        <v>21</v>
      </c>
      <c r="H13" t="s">
        <v>18</v>
      </c>
      <c r="I13" t="s">
        <v>28</v>
      </c>
      <c r="J13" t="s">
        <v>26</v>
      </c>
      <c r="K13" t="s">
        <v>68</v>
      </c>
    </row>
    <row r="14" spans="1:12" x14ac:dyDescent="0.25">
      <c r="A14">
        <v>149</v>
      </c>
      <c r="B14" t="s">
        <v>27</v>
      </c>
      <c r="C14" t="s">
        <v>49</v>
      </c>
      <c r="D14" t="s">
        <v>41</v>
      </c>
      <c r="E14" t="s">
        <v>37</v>
      </c>
      <c r="F14" t="s">
        <v>46</v>
      </c>
      <c r="G14" t="s">
        <v>21</v>
      </c>
      <c r="H14" t="s">
        <v>18</v>
      </c>
      <c r="I14" t="s">
        <v>28</v>
      </c>
      <c r="J14" t="s">
        <v>26</v>
      </c>
      <c r="K14" t="s">
        <v>68</v>
      </c>
    </row>
    <row r="15" spans="1:12" x14ac:dyDescent="0.25">
      <c r="A15">
        <v>170</v>
      </c>
      <c r="B15" t="s">
        <v>27</v>
      </c>
      <c r="C15" t="s">
        <v>49</v>
      </c>
      <c r="E15" t="s">
        <v>37</v>
      </c>
      <c r="G15" t="s">
        <v>21</v>
      </c>
      <c r="H15" t="s">
        <v>18</v>
      </c>
      <c r="I15" t="s">
        <v>28</v>
      </c>
      <c r="J15" t="s">
        <v>26</v>
      </c>
    </row>
    <row r="16" spans="1:12" x14ac:dyDescent="0.25">
      <c r="A16">
        <v>197</v>
      </c>
      <c r="B16" t="s">
        <v>67</v>
      </c>
      <c r="C16" t="s">
        <v>50</v>
      </c>
      <c r="D16" t="s">
        <v>41</v>
      </c>
      <c r="E16" t="s">
        <v>37</v>
      </c>
      <c r="F16" t="s">
        <v>46</v>
      </c>
      <c r="G16" t="s">
        <v>21</v>
      </c>
      <c r="H16" t="s">
        <v>18</v>
      </c>
      <c r="I16" t="s">
        <v>28</v>
      </c>
      <c r="J16" t="s">
        <v>26</v>
      </c>
      <c r="K16" t="s">
        <v>68</v>
      </c>
    </row>
    <row r="17" spans="1:12" x14ac:dyDescent="0.25">
      <c r="A17">
        <v>229</v>
      </c>
      <c r="B17" t="s">
        <v>27</v>
      </c>
      <c r="C17" t="s">
        <v>49</v>
      </c>
      <c r="D17" t="s">
        <v>41</v>
      </c>
      <c r="E17" t="s">
        <v>37</v>
      </c>
      <c r="F17" t="s">
        <v>46</v>
      </c>
      <c r="G17" t="s">
        <v>21</v>
      </c>
      <c r="H17" t="s">
        <v>18</v>
      </c>
      <c r="I17" t="s">
        <v>28</v>
      </c>
      <c r="J17" t="s">
        <v>26</v>
      </c>
      <c r="K17" t="s">
        <v>68</v>
      </c>
    </row>
    <row r="18" spans="1:12" x14ac:dyDescent="0.25">
      <c r="A18">
        <v>246</v>
      </c>
      <c r="B18" t="s">
        <v>52</v>
      </c>
      <c r="C18" t="s">
        <v>51</v>
      </c>
      <c r="D18" t="s">
        <v>40</v>
      </c>
      <c r="E18" t="s">
        <v>36</v>
      </c>
      <c r="F18" t="s">
        <v>45</v>
      </c>
      <c r="G18" t="s">
        <v>21</v>
      </c>
      <c r="H18" t="s">
        <v>17</v>
      </c>
      <c r="I18" t="s">
        <v>28</v>
      </c>
      <c r="J18" t="s">
        <v>25</v>
      </c>
      <c r="K18" t="s">
        <v>58</v>
      </c>
    </row>
    <row r="19" spans="1:12" x14ac:dyDescent="0.25">
      <c r="A19">
        <v>247</v>
      </c>
      <c r="B19" t="s">
        <v>66</v>
      </c>
      <c r="C19" t="s">
        <v>49</v>
      </c>
      <c r="E19" t="s">
        <v>37</v>
      </c>
      <c r="G19" t="s">
        <v>21</v>
      </c>
      <c r="H19" t="s">
        <v>18</v>
      </c>
      <c r="I19" t="s">
        <v>28</v>
      </c>
      <c r="J19" t="s">
        <v>26</v>
      </c>
    </row>
    <row r="20" spans="1:12" x14ac:dyDescent="0.25">
      <c r="A20">
        <v>255</v>
      </c>
      <c r="B20" t="s">
        <v>67</v>
      </c>
      <c r="C20" t="s">
        <v>49</v>
      </c>
      <c r="D20" t="s">
        <v>41</v>
      </c>
      <c r="E20" t="s">
        <v>37</v>
      </c>
      <c r="F20" t="s">
        <v>46</v>
      </c>
      <c r="G20" t="s">
        <v>21</v>
      </c>
      <c r="H20" t="s">
        <v>18</v>
      </c>
      <c r="I20" t="s">
        <v>28</v>
      </c>
      <c r="J20" t="s">
        <v>26</v>
      </c>
      <c r="K20" t="s">
        <v>68</v>
      </c>
    </row>
    <row r="21" spans="1:12" x14ac:dyDescent="0.25">
      <c r="A21">
        <v>289</v>
      </c>
      <c r="B21" t="s">
        <v>27</v>
      </c>
      <c r="C21" t="s">
        <v>49</v>
      </c>
      <c r="D21" t="s">
        <v>41</v>
      </c>
      <c r="E21" t="s">
        <v>37</v>
      </c>
      <c r="F21" t="s">
        <v>46</v>
      </c>
      <c r="G21" t="s">
        <v>21</v>
      </c>
      <c r="H21" t="s">
        <v>18</v>
      </c>
      <c r="I21" t="s">
        <v>28</v>
      </c>
      <c r="J21" t="s">
        <v>26</v>
      </c>
      <c r="K21" t="s">
        <v>68</v>
      </c>
    </row>
    <row r="22" spans="1:12" x14ac:dyDescent="0.25">
      <c r="A22">
        <v>294</v>
      </c>
      <c r="B22" t="s">
        <v>27</v>
      </c>
      <c r="C22" t="s">
        <v>49</v>
      </c>
      <c r="D22" t="s">
        <v>41</v>
      </c>
      <c r="E22" t="s">
        <v>37</v>
      </c>
      <c r="F22" t="s">
        <v>46</v>
      </c>
      <c r="G22" t="s">
        <v>21</v>
      </c>
      <c r="H22" t="s">
        <v>18</v>
      </c>
      <c r="I22" t="s">
        <v>28</v>
      </c>
      <c r="J22" t="s">
        <v>26</v>
      </c>
      <c r="K22" t="s">
        <v>68</v>
      </c>
    </row>
    <row r="23" spans="1:12" x14ac:dyDescent="0.25">
      <c r="A23">
        <v>311</v>
      </c>
      <c r="B23" t="s">
        <v>27</v>
      </c>
      <c r="C23" t="s">
        <v>50</v>
      </c>
      <c r="E23" t="s">
        <v>37</v>
      </c>
      <c r="G23" t="s">
        <v>21</v>
      </c>
      <c r="H23" t="s">
        <v>18</v>
      </c>
      <c r="I23" t="s">
        <v>28</v>
      </c>
      <c r="J23" t="s">
        <v>26</v>
      </c>
    </row>
    <row r="24" spans="1:12" x14ac:dyDescent="0.25">
      <c r="A24">
        <v>312</v>
      </c>
      <c r="B24" t="s">
        <v>67</v>
      </c>
      <c r="C24" t="s">
        <v>55</v>
      </c>
      <c r="D24" t="s">
        <v>40</v>
      </c>
      <c r="E24" t="s">
        <v>37</v>
      </c>
      <c r="F24" t="s">
        <v>45</v>
      </c>
      <c r="G24" t="s">
        <v>21</v>
      </c>
      <c r="H24" t="s">
        <v>18</v>
      </c>
      <c r="I24" t="s">
        <v>28</v>
      </c>
      <c r="J24" t="s">
        <v>26</v>
      </c>
      <c r="K24" t="s">
        <v>68</v>
      </c>
      <c r="L24" t="s">
        <v>65</v>
      </c>
    </row>
    <row r="25" spans="1:12" x14ac:dyDescent="0.25">
      <c r="A25">
        <v>322</v>
      </c>
      <c r="E25" t="s">
        <v>37</v>
      </c>
      <c r="G25" t="s">
        <v>21</v>
      </c>
      <c r="H25" t="s">
        <v>18</v>
      </c>
      <c r="I25" t="s">
        <v>28</v>
      </c>
      <c r="J25" t="s">
        <v>26</v>
      </c>
    </row>
    <row r="26" spans="1:12" x14ac:dyDescent="0.25">
      <c r="A26">
        <v>327</v>
      </c>
      <c r="B26" t="s">
        <v>27</v>
      </c>
      <c r="C26" t="s">
        <v>49</v>
      </c>
      <c r="D26" t="s">
        <v>41</v>
      </c>
      <c r="E26" t="s">
        <v>37</v>
      </c>
      <c r="F26" t="s">
        <v>46</v>
      </c>
      <c r="G26" t="s">
        <v>21</v>
      </c>
      <c r="H26" t="s">
        <v>18</v>
      </c>
      <c r="I26" t="s">
        <v>28</v>
      </c>
      <c r="J26" t="s">
        <v>26</v>
      </c>
      <c r="K26" t="s">
        <v>68</v>
      </c>
    </row>
    <row r="27" spans="1:12" x14ac:dyDescent="0.25">
      <c r="A27">
        <v>337</v>
      </c>
      <c r="B27" t="s">
        <v>27</v>
      </c>
      <c r="C27" t="s">
        <v>49</v>
      </c>
      <c r="D27" t="s">
        <v>41</v>
      </c>
      <c r="E27" t="s">
        <v>37</v>
      </c>
      <c r="F27" t="s">
        <v>46</v>
      </c>
      <c r="G27" t="s">
        <v>21</v>
      </c>
      <c r="H27" t="s">
        <v>18</v>
      </c>
      <c r="I27" t="s">
        <v>28</v>
      </c>
      <c r="J27" t="s">
        <v>26</v>
      </c>
      <c r="K27" t="s">
        <v>68</v>
      </c>
    </row>
    <row r="28" spans="1:12" x14ac:dyDescent="0.25">
      <c r="A28">
        <v>352</v>
      </c>
      <c r="B28" t="s">
        <v>27</v>
      </c>
      <c r="C28" t="s">
        <v>49</v>
      </c>
      <c r="D28" t="s">
        <v>41</v>
      </c>
      <c r="E28" t="s">
        <v>37</v>
      </c>
      <c r="F28" t="s">
        <v>46</v>
      </c>
      <c r="G28" t="s">
        <v>21</v>
      </c>
      <c r="H28" t="s">
        <v>18</v>
      </c>
      <c r="I28" t="s">
        <v>28</v>
      </c>
      <c r="J28" t="s">
        <v>26</v>
      </c>
      <c r="K28" t="s">
        <v>68</v>
      </c>
    </row>
    <row r="29" spans="1:12" x14ac:dyDescent="0.25">
      <c r="A29">
        <v>369</v>
      </c>
      <c r="B29" t="s">
        <v>27</v>
      </c>
      <c r="C29" t="s">
        <v>49</v>
      </c>
      <c r="G29" t="s">
        <v>21</v>
      </c>
      <c r="H29" t="s">
        <v>18</v>
      </c>
      <c r="I29" t="s">
        <v>28</v>
      </c>
      <c r="J29" t="s">
        <v>26</v>
      </c>
    </row>
    <row r="30" spans="1:12" x14ac:dyDescent="0.25">
      <c r="A30">
        <v>381</v>
      </c>
      <c r="B30" t="s">
        <v>27</v>
      </c>
      <c r="C30" t="s">
        <v>49</v>
      </c>
      <c r="E30" t="s">
        <v>37</v>
      </c>
      <c r="G30" t="s">
        <v>21</v>
      </c>
      <c r="H30" t="s">
        <v>18</v>
      </c>
      <c r="I30" t="s">
        <v>28</v>
      </c>
      <c r="J30" t="s">
        <v>26</v>
      </c>
    </row>
    <row r="31" spans="1:12" x14ac:dyDescent="0.25">
      <c r="A31">
        <v>392</v>
      </c>
      <c r="B31" t="s">
        <v>27</v>
      </c>
      <c r="C31" t="s">
        <v>49</v>
      </c>
      <c r="D31" t="s">
        <v>41</v>
      </c>
      <c r="E31" t="s">
        <v>37</v>
      </c>
      <c r="F31" t="s">
        <v>46</v>
      </c>
      <c r="G31" t="s">
        <v>21</v>
      </c>
      <c r="H31" t="s">
        <v>18</v>
      </c>
      <c r="I31" t="s">
        <v>28</v>
      </c>
      <c r="J31" t="s">
        <v>26</v>
      </c>
      <c r="K31" t="s">
        <v>68</v>
      </c>
    </row>
    <row r="32" spans="1:12" x14ac:dyDescent="0.25">
      <c r="A32">
        <v>428</v>
      </c>
      <c r="B32" t="s">
        <v>27</v>
      </c>
      <c r="C32" t="s">
        <v>49</v>
      </c>
      <c r="D32" t="s">
        <v>41</v>
      </c>
      <c r="E32" t="s">
        <v>37</v>
      </c>
      <c r="F32" t="s">
        <v>46</v>
      </c>
      <c r="G32" t="s">
        <v>21</v>
      </c>
      <c r="H32" t="s">
        <v>18</v>
      </c>
      <c r="I32" t="s">
        <v>28</v>
      </c>
      <c r="J32" t="s">
        <v>26</v>
      </c>
      <c r="K32" t="s">
        <v>68</v>
      </c>
    </row>
    <row r="33" spans="1:11" x14ac:dyDescent="0.25">
      <c r="A33">
        <v>437</v>
      </c>
      <c r="B33" t="s">
        <v>53</v>
      </c>
      <c r="C33" t="s">
        <v>55</v>
      </c>
      <c r="D33" t="s">
        <v>41</v>
      </c>
      <c r="E33" t="s">
        <v>36</v>
      </c>
      <c r="F33" t="s">
        <v>46</v>
      </c>
      <c r="G33" t="s">
        <v>21</v>
      </c>
      <c r="H33" t="s">
        <v>17</v>
      </c>
      <c r="I33" t="s">
        <v>28</v>
      </c>
      <c r="J33" t="s">
        <v>25</v>
      </c>
      <c r="K33" t="s">
        <v>68</v>
      </c>
    </row>
    <row r="34" spans="1:11" x14ac:dyDescent="0.25">
      <c r="A34">
        <v>441</v>
      </c>
      <c r="E34" t="s">
        <v>37</v>
      </c>
      <c r="G34" t="s">
        <v>21</v>
      </c>
      <c r="H34" t="s">
        <v>18</v>
      </c>
      <c r="I34" t="s">
        <v>28</v>
      </c>
      <c r="J34" t="s">
        <v>26</v>
      </c>
    </row>
    <row r="35" spans="1:11" x14ac:dyDescent="0.25">
      <c r="A35">
        <v>462</v>
      </c>
      <c r="B35" t="s">
        <v>27</v>
      </c>
      <c r="C35" t="s">
        <v>49</v>
      </c>
      <c r="D35" t="s">
        <v>41</v>
      </c>
      <c r="E35" t="s">
        <v>37</v>
      </c>
      <c r="F35" t="s">
        <v>46</v>
      </c>
      <c r="G35" t="s">
        <v>21</v>
      </c>
      <c r="H35" t="s">
        <v>18</v>
      </c>
      <c r="I35" t="s">
        <v>28</v>
      </c>
      <c r="J35" t="s">
        <v>26</v>
      </c>
      <c r="K35" t="s">
        <v>68</v>
      </c>
    </row>
    <row r="36" spans="1:11" x14ac:dyDescent="0.25">
      <c r="A36">
        <v>493</v>
      </c>
      <c r="B36" t="s">
        <v>66</v>
      </c>
      <c r="C36" t="s">
        <v>50</v>
      </c>
      <c r="D36" t="s">
        <v>41</v>
      </c>
      <c r="E36" t="s">
        <v>37</v>
      </c>
      <c r="F36" t="s">
        <v>46</v>
      </c>
      <c r="G36" t="s">
        <v>21</v>
      </c>
      <c r="H36" t="s">
        <v>18</v>
      </c>
      <c r="I36" t="s">
        <v>28</v>
      </c>
      <c r="J36" t="s">
        <v>26</v>
      </c>
      <c r="K36" t="s">
        <v>68</v>
      </c>
    </row>
    <row r="37" spans="1:11" x14ac:dyDescent="0.25">
      <c r="A37">
        <v>501</v>
      </c>
      <c r="B37" t="s">
        <v>27</v>
      </c>
      <c r="C37" t="s">
        <v>50</v>
      </c>
      <c r="D37" t="s">
        <v>41</v>
      </c>
      <c r="E37" t="s">
        <v>37</v>
      </c>
      <c r="F37" t="s">
        <v>46</v>
      </c>
      <c r="G37" t="s">
        <v>21</v>
      </c>
      <c r="H37" t="s">
        <v>18</v>
      </c>
      <c r="I37" t="s">
        <v>28</v>
      </c>
      <c r="J37" t="s">
        <v>26</v>
      </c>
      <c r="K37" t="s">
        <v>68</v>
      </c>
    </row>
    <row r="38" spans="1:11" x14ac:dyDescent="0.25">
      <c r="A38">
        <v>521</v>
      </c>
      <c r="B38" t="s">
        <v>27</v>
      </c>
      <c r="C38" t="s">
        <v>49</v>
      </c>
      <c r="E38" t="s">
        <v>37</v>
      </c>
      <c r="G38" t="s">
        <v>21</v>
      </c>
      <c r="H38" t="s">
        <v>18</v>
      </c>
      <c r="I38" t="s">
        <v>28</v>
      </c>
      <c r="J38" t="s">
        <v>26</v>
      </c>
    </row>
    <row r="39" spans="1:11" x14ac:dyDescent="0.25">
      <c r="A39">
        <v>531</v>
      </c>
      <c r="E39" t="s">
        <v>37</v>
      </c>
      <c r="G39" t="s">
        <v>21</v>
      </c>
      <c r="H39" t="s">
        <v>18</v>
      </c>
      <c r="I39" t="s">
        <v>28</v>
      </c>
      <c r="J39" t="s">
        <v>26</v>
      </c>
    </row>
    <row r="40" spans="1:11" x14ac:dyDescent="0.25">
      <c r="A40">
        <v>532</v>
      </c>
      <c r="B40" t="s">
        <v>27</v>
      </c>
      <c r="C40" t="s">
        <v>49</v>
      </c>
      <c r="D40" t="s">
        <v>41</v>
      </c>
      <c r="E40" t="s">
        <v>37</v>
      </c>
      <c r="F40" t="s">
        <v>46</v>
      </c>
      <c r="G40" t="s">
        <v>21</v>
      </c>
      <c r="H40" t="s">
        <v>18</v>
      </c>
      <c r="I40" t="s">
        <v>28</v>
      </c>
      <c r="J40" t="s">
        <v>26</v>
      </c>
      <c r="K40" t="s">
        <v>68</v>
      </c>
    </row>
    <row r="41" spans="1:11" x14ac:dyDescent="0.25">
      <c r="A41">
        <v>545</v>
      </c>
      <c r="B41" t="s">
        <v>27</v>
      </c>
      <c r="C41" t="s">
        <v>49</v>
      </c>
      <c r="E41" t="s">
        <v>37</v>
      </c>
      <c r="G41" t="s">
        <v>21</v>
      </c>
      <c r="H41" t="s">
        <v>18</v>
      </c>
      <c r="I41" t="s">
        <v>28</v>
      </c>
      <c r="J41" t="s">
        <v>26</v>
      </c>
    </row>
    <row r="42" spans="1:11" x14ac:dyDescent="0.25">
      <c r="A42">
        <v>554</v>
      </c>
      <c r="B42" t="s">
        <v>66</v>
      </c>
      <c r="C42" t="s">
        <v>49</v>
      </c>
      <c r="D42" t="s">
        <v>41</v>
      </c>
      <c r="E42" t="s">
        <v>37</v>
      </c>
      <c r="F42" t="s">
        <v>46</v>
      </c>
      <c r="G42" t="s">
        <v>21</v>
      </c>
      <c r="H42" t="s">
        <v>18</v>
      </c>
      <c r="I42" t="s">
        <v>28</v>
      </c>
      <c r="J42" t="s">
        <v>26</v>
      </c>
      <c r="K42" t="s">
        <v>68</v>
      </c>
    </row>
    <row r="43" spans="1:11" x14ac:dyDescent="0.25">
      <c r="A43">
        <v>573</v>
      </c>
      <c r="B43" t="s">
        <v>27</v>
      </c>
      <c r="C43" t="s">
        <v>49</v>
      </c>
      <c r="D43" t="s">
        <v>41</v>
      </c>
      <c r="E43" t="s">
        <v>37</v>
      </c>
      <c r="F43" t="s">
        <v>46</v>
      </c>
      <c r="G43" t="s">
        <v>21</v>
      </c>
      <c r="H43" t="s">
        <v>18</v>
      </c>
      <c r="I43" t="s">
        <v>28</v>
      </c>
      <c r="J43" t="s">
        <v>26</v>
      </c>
      <c r="K43" t="s">
        <v>68</v>
      </c>
    </row>
    <row r="44" spans="1:11" x14ac:dyDescent="0.25">
      <c r="A44">
        <v>578</v>
      </c>
      <c r="E44" t="s">
        <v>37</v>
      </c>
      <c r="G44" t="s">
        <v>21</v>
      </c>
      <c r="H44" t="s">
        <v>18</v>
      </c>
      <c r="I44" t="s">
        <v>28</v>
      </c>
      <c r="J44" t="s">
        <v>26</v>
      </c>
    </row>
    <row r="45" spans="1:11" x14ac:dyDescent="0.25">
      <c r="A45">
        <v>594</v>
      </c>
      <c r="B45" t="s">
        <v>27</v>
      </c>
      <c r="C45" t="s">
        <v>49</v>
      </c>
      <c r="D45" t="s">
        <v>41</v>
      </c>
      <c r="E45" t="s">
        <v>37</v>
      </c>
      <c r="F45" t="s">
        <v>46</v>
      </c>
      <c r="G45" t="s">
        <v>21</v>
      </c>
      <c r="H45" t="s">
        <v>18</v>
      </c>
      <c r="I45" t="s">
        <v>28</v>
      </c>
      <c r="J45" t="s">
        <v>26</v>
      </c>
      <c r="K45" t="s">
        <v>68</v>
      </c>
    </row>
    <row r="46" spans="1:11" x14ac:dyDescent="0.25">
      <c r="A46">
        <v>601</v>
      </c>
      <c r="B46" t="s">
        <v>67</v>
      </c>
      <c r="C46" t="s">
        <v>49</v>
      </c>
      <c r="E46" t="s">
        <v>37</v>
      </c>
      <c r="G46" t="s">
        <v>21</v>
      </c>
      <c r="H46" t="s">
        <v>18</v>
      </c>
      <c r="I46" t="s">
        <v>28</v>
      </c>
      <c r="J46" t="s">
        <v>26</v>
      </c>
    </row>
    <row r="47" spans="1:11" x14ac:dyDescent="0.25">
      <c r="A47">
        <v>606</v>
      </c>
      <c r="B47" t="s">
        <v>66</v>
      </c>
      <c r="C47" t="s">
        <v>49</v>
      </c>
      <c r="D47" t="s">
        <v>41</v>
      </c>
      <c r="E47" t="s">
        <v>37</v>
      </c>
      <c r="F47" t="s">
        <v>46</v>
      </c>
      <c r="G47" t="s">
        <v>21</v>
      </c>
      <c r="H47" t="s">
        <v>18</v>
      </c>
      <c r="I47" t="s">
        <v>28</v>
      </c>
      <c r="J47" t="s">
        <v>26</v>
      </c>
      <c r="K47" t="s">
        <v>68</v>
      </c>
    </row>
    <row r="48" spans="1:11" x14ac:dyDescent="0.25">
      <c r="A48">
        <v>615</v>
      </c>
      <c r="B48" t="s">
        <v>66</v>
      </c>
      <c r="C48" t="s">
        <v>50</v>
      </c>
      <c r="D48" t="s">
        <v>41</v>
      </c>
      <c r="E48" t="s">
        <v>37</v>
      </c>
      <c r="F48" t="s">
        <v>46</v>
      </c>
      <c r="G48" t="s">
        <v>21</v>
      </c>
      <c r="H48" t="s">
        <v>18</v>
      </c>
      <c r="I48" t="s">
        <v>28</v>
      </c>
      <c r="J48" t="s">
        <v>26</v>
      </c>
      <c r="K48" t="s">
        <v>68</v>
      </c>
    </row>
    <row r="49" spans="1:11" x14ac:dyDescent="0.25">
      <c r="A49">
        <v>618</v>
      </c>
      <c r="E49" t="s">
        <v>37</v>
      </c>
      <c r="G49" t="s">
        <v>21</v>
      </c>
      <c r="H49" t="s">
        <v>18</v>
      </c>
      <c r="I49" t="s">
        <v>28</v>
      </c>
      <c r="J49" t="s">
        <v>26</v>
      </c>
    </row>
    <row r="50" spans="1:11" x14ac:dyDescent="0.25">
      <c r="A50">
        <v>621</v>
      </c>
      <c r="B50" t="s">
        <v>66</v>
      </c>
      <c r="C50" t="s">
        <v>49</v>
      </c>
      <c r="E50" t="s">
        <v>37</v>
      </c>
      <c r="G50" t="s">
        <v>21</v>
      </c>
      <c r="H50" t="s">
        <v>18</v>
      </c>
      <c r="I50" t="s">
        <v>28</v>
      </c>
      <c r="J50" t="s">
        <v>26</v>
      </c>
    </row>
    <row r="51" spans="1:11" x14ac:dyDescent="0.25">
      <c r="A51">
        <v>630</v>
      </c>
      <c r="B51" t="s">
        <v>67</v>
      </c>
      <c r="C51" t="s">
        <v>50</v>
      </c>
      <c r="D51" t="s">
        <v>41</v>
      </c>
      <c r="E51" t="s">
        <v>37</v>
      </c>
      <c r="F51" t="s">
        <v>46</v>
      </c>
      <c r="G51" t="s">
        <v>21</v>
      </c>
      <c r="H51" t="s">
        <v>18</v>
      </c>
      <c r="I51" t="s">
        <v>28</v>
      </c>
      <c r="J51" t="s">
        <v>26</v>
      </c>
      <c r="K51" t="s">
        <v>68</v>
      </c>
    </row>
    <row r="52" spans="1:11" x14ac:dyDescent="0.25">
      <c r="A52">
        <v>649</v>
      </c>
      <c r="B52" t="s">
        <v>67</v>
      </c>
      <c r="C52" t="s">
        <v>51</v>
      </c>
      <c r="D52" t="s">
        <v>40</v>
      </c>
      <c r="E52" t="s">
        <v>36</v>
      </c>
      <c r="F52" t="s">
        <v>45</v>
      </c>
      <c r="G52" t="s">
        <v>21</v>
      </c>
      <c r="H52" t="s">
        <v>17</v>
      </c>
      <c r="I52" t="s">
        <v>28</v>
      </c>
      <c r="J52" t="s">
        <v>25</v>
      </c>
      <c r="K52" t="s">
        <v>58</v>
      </c>
    </row>
    <row r="53" spans="1:11" x14ac:dyDescent="0.25">
      <c r="A53">
        <v>677</v>
      </c>
      <c r="B53" t="s">
        <v>27</v>
      </c>
      <c r="C53" t="s">
        <v>49</v>
      </c>
      <c r="D53" t="s">
        <v>41</v>
      </c>
      <c r="E53" t="s">
        <v>37</v>
      </c>
      <c r="F53" t="s">
        <v>46</v>
      </c>
      <c r="G53" t="s">
        <v>21</v>
      </c>
      <c r="H53" t="s">
        <v>18</v>
      </c>
      <c r="I53" t="s">
        <v>28</v>
      </c>
      <c r="J53" t="s">
        <v>26</v>
      </c>
      <c r="K53" t="s">
        <v>68</v>
      </c>
    </row>
    <row r="54" spans="1:11" x14ac:dyDescent="0.25">
      <c r="A54">
        <v>697</v>
      </c>
      <c r="B54" t="s">
        <v>66</v>
      </c>
      <c r="C54" t="s">
        <v>50</v>
      </c>
      <c r="D54" t="s">
        <v>41</v>
      </c>
      <c r="E54" t="s">
        <v>37</v>
      </c>
      <c r="F54" t="s">
        <v>46</v>
      </c>
      <c r="G54" t="s">
        <v>21</v>
      </c>
      <c r="H54" t="s">
        <v>18</v>
      </c>
      <c r="I54" t="s">
        <v>28</v>
      </c>
      <c r="J54" t="s">
        <v>26</v>
      </c>
      <c r="K54" t="s">
        <v>68</v>
      </c>
    </row>
    <row r="55" spans="1:11" x14ac:dyDescent="0.25">
      <c r="A55">
        <v>704</v>
      </c>
      <c r="B55" t="s">
        <v>27</v>
      </c>
      <c r="C55" t="s">
        <v>50</v>
      </c>
      <c r="D55" t="s">
        <v>41</v>
      </c>
      <c r="E55" t="s">
        <v>37</v>
      </c>
      <c r="F55" t="s">
        <v>46</v>
      </c>
      <c r="G55" t="s">
        <v>21</v>
      </c>
      <c r="H55" t="s">
        <v>18</v>
      </c>
      <c r="I55" t="s">
        <v>28</v>
      </c>
      <c r="J55" t="s">
        <v>26</v>
      </c>
      <c r="K55" t="s">
        <v>68</v>
      </c>
    </row>
    <row r="56" spans="1:11" x14ac:dyDescent="0.25">
      <c r="A56">
        <v>731</v>
      </c>
      <c r="B56" t="s">
        <v>27</v>
      </c>
      <c r="C56" t="s">
        <v>49</v>
      </c>
      <c r="E56" t="s">
        <v>37</v>
      </c>
      <c r="G56" t="s">
        <v>21</v>
      </c>
      <c r="H56" t="s">
        <v>18</v>
      </c>
      <c r="I56" t="s">
        <v>28</v>
      </c>
      <c r="J56" t="s">
        <v>26</v>
      </c>
    </row>
    <row r="57" spans="1:11" x14ac:dyDescent="0.25">
      <c r="A57">
        <v>752</v>
      </c>
      <c r="E57" t="s">
        <v>37</v>
      </c>
      <c r="G57" t="s">
        <v>21</v>
      </c>
      <c r="H57" t="s">
        <v>18</v>
      </c>
      <c r="I57" t="s">
        <v>28</v>
      </c>
      <c r="J57" t="s">
        <v>26</v>
      </c>
    </row>
    <row r="58" spans="1:11" x14ac:dyDescent="0.25">
      <c r="A58">
        <v>764</v>
      </c>
      <c r="B58" t="s">
        <v>67</v>
      </c>
      <c r="C58" t="s">
        <v>50</v>
      </c>
      <c r="E58" t="s">
        <v>37</v>
      </c>
      <c r="G58" t="s">
        <v>21</v>
      </c>
      <c r="H58" t="s">
        <v>18</v>
      </c>
      <c r="I58" t="s">
        <v>28</v>
      </c>
      <c r="J58" t="s">
        <v>26</v>
      </c>
    </row>
    <row r="59" spans="1:11" x14ac:dyDescent="0.25">
      <c r="A59">
        <v>781</v>
      </c>
      <c r="B59" t="s">
        <v>67</v>
      </c>
      <c r="C59" t="s">
        <v>49</v>
      </c>
      <c r="D59" t="s">
        <v>41</v>
      </c>
      <c r="E59" t="s">
        <v>37</v>
      </c>
      <c r="F59" t="s">
        <v>46</v>
      </c>
      <c r="G59" t="s">
        <v>21</v>
      </c>
      <c r="H59" t="s">
        <v>18</v>
      </c>
      <c r="I59" t="s">
        <v>28</v>
      </c>
      <c r="J59" t="s">
        <v>26</v>
      </c>
      <c r="K59" t="s">
        <v>68</v>
      </c>
    </row>
    <row r="60" spans="1:11" x14ac:dyDescent="0.25">
      <c r="A60">
        <v>789</v>
      </c>
      <c r="B60" t="s">
        <v>66</v>
      </c>
      <c r="C60" t="s">
        <v>50</v>
      </c>
      <c r="D60" t="s">
        <v>41</v>
      </c>
      <c r="E60" t="s">
        <v>37</v>
      </c>
      <c r="F60" t="s">
        <v>46</v>
      </c>
      <c r="G60" t="s">
        <v>21</v>
      </c>
      <c r="H60" t="s">
        <v>18</v>
      </c>
      <c r="I60" t="s">
        <v>28</v>
      </c>
      <c r="J60" t="s">
        <v>26</v>
      </c>
      <c r="K60" t="s">
        <v>68</v>
      </c>
    </row>
    <row r="61" spans="1:11" x14ac:dyDescent="0.25">
      <c r="A61">
        <v>833</v>
      </c>
      <c r="B61" t="s">
        <v>27</v>
      </c>
      <c r="C61" t="s">
        <v>50</v>
      </c>
      <c r="D61" t="s">
        <v>41</v>
      </c>
      <c r="E61" t="s">
        <v>37</v>
      </c>
      <c r="F61" t="s">
        <v>46</v>
      </c>
      <c r="G61" t="s">
        <v>21</v>
      </c>
      <c r="H61" t="s">
        <v>18</v>
      </c>
      <c r="I61" t="s">
        <v>28</v>
      </c>
      <c r="J61" t="s">
        <v>26</v>
      </c>
      <c r="K61" t="s">
        <v>68</v>
      </c>
    </row>
    <row r="62" spans="1:11" x14ac:dyDescent="0.25">
      <c r="A62">
        <v>871</v>
      </c>
      <c r="B62" t="s">
        <v>27</v>
      </c>
      <c r="C62" t="s">
        <v>49</v>
      </c>
      <c r="D62" t="s">
        <v>41</v>
      </c>
      <c r="E62" t="s">
        <v>37</v>
      </c>
      <c r="F62" t="s">
        <v>46</v>
      </c>
      <c r="G62" t="s">
        <v>21</v>
      </c>
      <c r="H62" t="s">
        <v>18</v>
      </c>
      <c r="I62" t="s">
        <v>28</v>
      </c>
      <c r="J62" t="s">
        <v>26</v>
      </c>
      <c r="K62" t="s">
        <v>68</v>
      </c>
    </row>
    <row r="63" spans="1:11" x14ac:dyDescent="0.25">
      <c r="A63">
        <v>874</v>
      </c>
      <c r="B63" t="s">
        <v>27</v>
      </c>
      <c r="C63" t="s">
        <v>49</v>
      </c>
      <c r="E63" t="s">
        <v>37</v>
      </c>
      <c r="G63" t="s">
        <v>21</v>
      </c>
      <c r="H63" t="s">
        <v>18</v>
      </c>
      <c r="I63" t="s">
        <v>28</v>
      </c>
      <c r="J63" t="s">
        <v>26</v>
      </c>
    </row>
    <row r="64" spans="1:11" x14ac:dyDescent="0.25">
      <c r="A64">
        <v>906</v>
      </c>
      <c r="B64" t="s">
        <v>27</v>
      </c>
      <c r="C64" t="s">
        <v>50</v>
      </c>
      <c r="E64" t="s">
        <v>37</v>
      </c>
      <c r="G64" t="s">
        <v>21</v>
      </c>
      <c r="H64" t="s">
        <v>18</v>
      </c>
      <c r="I64" t="s">
        <v>28</v>
      </c>
      <c r="J64" t="s">
        <v>26</v>
      </c>
    </row>
    <row r="65" spans="1:11" x14ac:dyDescent="0.25">
      <c r="A65">
        <v>923</v>
      </c>
      <c r="B65" t="s">
        <v>67</v>
      </c>
      <c r="C65" t="s">
        <v>49</v>
      </c>
      <c r="E65" t="s">
        <v>37</v>
      </c>
      <c r="G65" t="s">
        <v>21</v>
      </c>
      <c r="H65" t="s">
        <v>18</v>
      </c>
      <c r="I65" t="s">
        <v>28</v>
      </c>
      <c r="J65" t="s">
        <v>26</v>
      </c>
    </row>
    <row r="66" spans="1:11" x14ac:dyDescent="0.25">
      <c r="A66">
        <v>940</v>
      </c>
      <c r="B66" t="s">
        <v>67</v>
      </c>
      <c r="C66" t="s">
        <v>49</v>
      </c>
      <c r="D66" t="s">
        <v>41</v>
      </c>
      <c r="E66" t="s">
        <v>37</v>
      </c>
      <c r="F66" t="s">
        <v>46</v>
      </c>
      <c r="G66" t="s">
        <v>21</v>
      </c>
      <c r="H66" t="s">
        <v>18</v>
      </c>
      <c r="I66" t="s">
        <v>28</v>
      </c>
      <c r="J66" t="s">
        <v>26</v>
      </c>
      <c r="K66" t="s">
        <v>68</v>
      </c>
    </row>
    <row r="67" spans="1:11" x14ac:dyDescent="0.25">
      <c r="A67">
        <v>960</v>
      </c>
      <c r="B67" t="s">
        <v>67</v>
      </c>
      <c r="C67" t="s">
        <v>50</v>
      </c>
      <c r="D67" t="s">
        <v>41</v>
      </c>
      <c r="E67" t="s">
        <v>37</v>
      </c>
      <c r="F67" t="s">
        <v>46</v>
      </c>
      <c r="G67" t="s">
        <v>21</v>
      </c>
      <c r="H67" t="s">
        <v>18</v>
      </c>
      <c r="I67" t="s">
        <v>28</v>
      </c>
      <c r="J67" t="s">
        <v>26</v>
      </c>
      <c r="K67" t="s">
        <v>68</v>
      </c>
    </row>
    <row r="68" spans="1:11" x14ac:dyDescent="0.25">
      <c r="A68">
        <v>969</v>
      </c>
      <c r="B68" t="s">
        <v>66</v>
      </c>
      <c r="C68" t="s">
        <v>49</v>
      </c>
      <c r="D68" t="s">
        <v>41</v>
      </c>
      <c r="E68" t="s">
        <v>37</v>
      </c>
      <c r="F68" t="s">
        <v>46</v>
      </c>
      <c r="G68" t="s">
        <v>21</v>
      </c>
      <c r="H68" t="s">
        <v>18</v>
      </c>
      <c r="I68" t="s">
        <v>28</v>
      </c>
      <c r="J68" t="s">
        <v>26</v>
      </c>
      <c r="K68" t="s">
        <v>68</v>
      </c>
    </row>
    <row r="69" spans="1:11" x14ac:dyDescent="0.25">
      <c r="A69">
        <v>975</v>
      </c>
      <c r="B69" t="s">
        <v>27</v>
      </c>
      <c r="C69" t="s">
        <v>49</v>
      </c>
      <c r="E69" t="s">
        <v>37</v>
      </c>
      <c r="G69" t="s">
        <v>21</v>
      </c>
      <c r="H69" t="s">
        <v>18</v>
      </c>
      <c r="I69" t="s">
        <v>28</v>
      </c>
      <c r="J69" t="s">
        <v>26</v>
      </c>
    </row>
    <row r="70" spans="1:11" x14ac:dyDescent="0.25">
      <c r="A70">
        <v>984</v>
      </c>
      <c r="B70" t="s">
        <v>67</v>
      </c>
      <c r="C70" t="s">
        <v>49</v>
      </c>
      <c r="D70" t="s">
        <v>41</v>
      </c>
      <c r="E70" t="s">
        <v>37</v>
      </c>
      <c r="F70" t="s">
        <v>46</v>
      </c>
      <c r="G70" t="s">
        <v>21</v>
      </c>
      <c r="H70" t="s">
        <v>18</v>
      </c>
      <c r="I70" t="s">
        <v>28</v>
      </c>
      <c r="J70" t="s">
        <v>26</v>
      </c>
      <c r="K70" t="s">
        <v>68</v>
      </c>
    </row>
    <row r="71" spans="1:11" x14ac:dyDescent="0.25">
      <c r="A71">
        <v>997</v>
      </c>
      <c r="B71" t="s">
        <v>27</v>
      </c>
      <c r="C71" t="s">
        <v>49</v>
      </c>
      <c r="E71" t="s">
        <v>37</v>
      </c>
      <c r="G71" t="s">
        <v>21</v>
      </c>
      <c r="H71" t="s">
        <v>18</v>
      </c>
      <c r="I71" t="s">
        <v>28</v>
      </c>
      <c r="J71" t="s">
        <v>26</v>
      </c>
    </row>
    <row r="72" spans="1:11" x14ac:dyDescent="0.25">
      <c r="A72">
        <v>999</v>
      </c>
      <c r="B72" t="s">
        <v>27</v>
      </c>
      <c r="C72" t="s">
        <v>49</v>
      </c>
      <c r="D72" t="s">
        <v>41</v>
      </c>
      <c r="E72" t="s">
        <v>37</v>
      </c>
      <c r="F72" t="s">
        <v>46</v>
      </c>
      <c r="G72" t="s">
        <v>21</v>
      </c>
      <c r="H72" t="s">
        <v>18</v>
      </c>
      <c r="I72" t="s">
        <v>28</v>
      </c>
      <c r="J72" t="s">
        <v>26</v>
      </c>
      <c r="K72" t="s">
        <v>68</v>
      </c>
    </row>
    <row r="73" spans="1:11" x14ac:dyDescent="0.25">
      <c r="A73">
        <v>1000</v>
      </c>
      <c r="B73" t="s">
        <v>66</v>
      </c>
      <c r="C73" t="s">
        <v>51</v>
      </c>
      <c r="D73" t="s">
        <v>40</v>
      </c>
      <c r="E73" t="s">
        <v>36</v>
      </c>
      <c r="F73" t="s">
        <v>45</v>
      </c>
      <c r="G73" t="s">
        <v>21</v>
      </c>
      <c r="H73" t="s">
        <v>17</v>
      </c>
      <c r="I73" t="s">
        <v>28</v>
      </c>
      <c r="J73" t="s">
        <v>25</v>
      </c>
      <c r="K73" t="s">
        <v>68</v>
      </c>
    </row>
    <row r="74" spans="1:11" x14ac:dyDescent="0.25">
      <c r="A74">
        <v>1023</v>
      </c>
      <c r="B74" t="s">
        <v>27</v>
      </c>
      <c r="C74" t="s">
        <v>49</v>
      </c>
      <c r="D74" t="s">
        <v>41</v>
      </c>
      <c r="E74" t="s">
        <v>37</v>
      </c>
      <c r="F74" t="s">
        <v>46</v>
      </c>
      <c r="G74" t="s">
        <v>21</v>
      </c>
      <c r="H74" t="s">
        <v>18</v>
      </c>
      <c r="I74" t="s">
        <v>28</v>
      </c>
      <c r="J74" t="s">
        <v>26</v>
      </c>
      <c r="K74" t="s">
        <v>68</v>
      </c>
    </row>
    <row r="75" spans="1:11" x14ac:dyDescent="0.25">
      <c r="A75">
        <v>1029</v>
      </c>
      <c r="E75" t="s">
        <v>37</v>
      </c>
      <c r="G75" t="s">
        <v>21</v>
      </c>
      <c r="H75" t="s">
        <v>18</v>
      </c>
      <c r="I75" t="s">
        <v>28</v>
      </c>
      <c r="J75" t="s">
        <v>26</v>
      </c>
    </row>
    <row r="76" spans="1:11" x14ac:dyDescent="0.25">
      <c r="A76">
        <v>1036</v>
      </c>
      <c r="B76" t="s">
        <v>27</v>
      </c>
      <c r="C76" t="s">
        <v>50</v>
      </c>
      <c r="D76" t="s">
        <v>41</v>
      </c>
      <c r="E76" t="s">
        <v>37</v>
      </c>
      <c r="F76" t="s">
        <v>46</v>
      </c>
      <c r="G76" t="s">
        <v>21</v>
      </c>
      <c r="H76" t="s">
        <v>18</v>
      </c>
      <c r="I76" t="s">
        <v>28</v>
      </c>
      <c r="J76" t="s">
        <v>26</v>
      </c>
      <c r="K76" t="s">
        <v>68</v>
      </c>
    </row>
    <row r="77" spans="1:11" x14ac:dyDescent="0.25">
      <c r="A77">
        <v>1048</v>
      </c>
      <c r="B77" t="s">
        <v>67</v>
      </c>
      <c r="C77" t="s">
        <v>50</v>
      </c>
      <c r="D77" t="s">
        <v>41</v>
      </c>
      <c r="E77" t="s">
        <v>37</v>
      </c>
      <c r="F77" t="s">
        <v>46</v>
      </c>
      <c r="G77" t="s">
        <v>21</v>
      </c>
      <c r="H77" t="s">
        <v>18</v>
      </c>
      <c r="I77" t="s">
        <v>28</v>
      </c>
      <c r="J77" t="s">
        <v>26</v>
      </c>
      <c r="K77" t="s">
        <v>68</v>
      </c>
    </row>
    <row r="78" spans="1:11" x14ac:dyDescent="0.25">
      <c r="A78">
        <v>1070</v>
      </c>
      <c r="B78" t="s">
        <v>66</v>
      </c>
      <c r="C78" t="s">
        <v>49</v>
      </c>
      <c r="D78" t="s">
        <v>41</v>
      </c>
      <c r="E78" t="s">
        <v>37</v>
      </c>
      <c r="F78" t="s">
        <v>46</v>
      </c>
      <c r="G78" t="s">
        <v>21</v>
      </c>
      <c r="H78" t="s">
        <v>18</v>
      </c>
      <c r="I78" t="s">
        <v>28</v>
      </c>
      <c r="J78" t="s">
        <v>26</v>
      </c>
      <c r="K78" t="s">
        <v>68</v>
      </c>
    </row>
    <row r="79" spans="1:11" x14ac:dyDescent="0.25">
      <c r="A79">
        <v>1080</v>
      </c>
      <c r="B79" t="s">
        <v>27</v>
      </c>
      <c r="C79" t="s">
        <v>49</v>
      </c>
      <c r="E79" t="s">
        <v>37</v>
      </c>
      <c r="G79" t="s">
        <v>21</v>
      </c>
      <c r="H79" t="s">
        <v>18</v>
      </c>
      <c r="I79" t="s">
        <v>28</v>
      </c>
      <c r="J79" t="s">
        <v>26</v>
      </c>
    </row>
    <row r="80" spans="1:11" x14ac:dyDescent="0.25">
      <c r="A80">
        <v>1092</v>
      </c>
      <c r="B80" t="s">
        <v>27</v>
      </c>
      <c r="C80" t="s">
        <v>49</v>
      </c>
      <c r="D80" t="s">
        <v>41</v>
      </c>
      <c r="E80" t="s">
        <v>37</v>
      </c>
      <c r="F80" t="s">
        <v>46</v>
      </c>
      <c r="G80" t="s">
        <v>21</v>
      </c>
      <c r="H80" t="s">
        <v>18</v>
      </c>
      <c r="I80" t="s">
        <v>28</v>
      </c>
      <c r="J80" t="s">
        <v>26</v>
      </c>
      <c r="K80" t="s">
        <v>68</v>
      </c>
    </row>
    <row r="81" spans="1:11" x14ac:dyDescent="0.25">
      <c r="A81">
        <v>1098</v>
      </c>
      <c r="B81" t="s">
        <v>66</v>
      </c>
      <c r="C81" t="s">
        <v>49</v>
      </c>
      <c r="D81" t="s">
        <v>41</v>
      </c>
      <c r="E81" t="s">
        <v>37</v>
      </c>
      <c r="F81" t="s">
        <v>46</v>
      </c>
      <c r="G81" t="s">
        <v>21</v>
      </c>
      <c r="H81" t="s">
        <v>18</v>
      </c>
      <c r="I81" t="s">
        <v>28</v>
      </c>
      <c r="J81" t="s">
        <v>26</v>
      </c>
      <c r="K81" t="s">
        <v>68</v>
      </c>
    </row>
    <row r="82" spans="1:11" x14ac:dyDescent="0.25">
      <c r="A82">
        <v>1102</v>
      </c>
      <c r="B82" t="s">
        <v>27</v>
      </c>
      <c r="C82" t="s">
        <v>49</v>
      </c>
      <c r="D82" t="s">
        <v>41</v>
      </c>
      <c r="E82" t="s">
        <v>37</v>
      </c>
      <c r="F82" t="s">
        <v>46</v>
      </c>
      <c r="G82" t="s">
        <v>21</v>
      </c>
      <c r="H82" t="s">
        <v>18</v>
      </c>
      <c r="I82" t="s">
        <v>28</v>
      </c>
      <c r="J82" t="s">
        <v>26</v>
      </c>
      <c r="K82" t="s">
        <v>68</v>
      </c>
    </row>
    <row r="83" spans="1:11" x14ac:dyDescent="0.25">
      <c r="A83">
        <v>1105</v>
      </c>
      <c r="B83" t="s">
        <v>27</v>
      </c>
      <c r="C83" t="s">
        <v>49</v>
      </c>
      <c r="D83" t="s">
        <v>41</v>
      </c>
      <c r="E83" t="s">
        <v>37</v>
      </c>
      <c r="F83" t="s">
        <v>46</v>
      </c>
      <c r="G83" t="s">
        <v>21</v>
      </c>
      <c r="H83" t="s">
        <v>18</v>
      </c>
      <c r="I83" t="s">
        <v>28</v>
      </c>
      <c r="J83" t="s">
        <v>26</v>
      </c>
      <c r="K83" t="s">
        <v>68</v>
      </c>
    </row>
    <row r="84" spans="1:11" x14ac:dyDescent="0.25">
      <c r="A84">
        <v>1122</v>
      </c>
      <c r="B84" t="s">
        <v>27</v>
      </c>
      <c r="E84" t="s">
        <v>37</v>
      </c>
      <c r="G84" t="s">
        <v>21</v>
      </c>
      <c r="H84" t="s">
        <v>18</v>
      </c>
      <c r="I84" t="s">
        <v>28</v>
      </c>
      <c r="J84" t="s">
        <v>26</v>
      </c>
    </row>
    <row r="85" spans="1:11" x14ac:dyDescent="0.25">
      <c r="A85">
        <v>1128</v>
      </c>
      <c r="B85" t="s">
        <v>27</v>
      </c>
      <c r="C85" t="s">
        <v>49</v>
      </c>
      <c r="E85" t="s">
        <v>37</v>
      </c>
      <c r="G85" t="s">
        <v>21</v>
      </c>
      <c r="H85" t="s">
        <v>18</v>
      </c>
      <c r="I85" t="s">
        <v>28</v>
      </c>
      <c r="J85" t="s">
        <v>26</v>
      </c>
    </row>
    <row r="86" spans="1:11" x14ac:dyDescent="0.25">
      <c r="A86">
        <v>1140</v>
      </c>
      <c r="B86" t="s">
        <v>27</v>
      </c>
      <c r="C86" t="s">
        <v>50</v>
      </c>
      <c r="E86" t="s">
        <v>37</v>
      </c>
      <c r="G86" t="s">
        <v>21</v>
      </c>
      <c r="H86" t="s">
        <v>18</v>
      </c>
      <c r="I86" t="s">
        <v>28</v>
      </c>
      <c r="J86" t="s">
        <v>26</v>
      </c>
    </row>
    <row r="87" spans="1:11" x14ac:dyDescent="0.25">
      <c r="A87">
        <v>1141</v>
      </c>
      <c r="B87" t="s">
        <v>27</v>
      </c>
      <c r="C87" t="s">
        <v>49</v>
      </c>
      <c r="D87" t="s">
        <v>41</v>
      </c>
      <c r="E87" t="s">
        <v>37</v>
      </c>
      <c r="F87" t="s">
        <v>46</v>
      </c>
      <c r="G87" t="s">
        <v>21</v>
      </c>
      <c r="H87" t="s">
        <v>18</v>
      </c>
      <c r="I87" t="s">
        <v>28</v>
      </c>
      <c r="J87" t="s">
        <v>26</v>
      </c>
      <c r="K87" t="s">
        <v>68</v>
      </c>
    </row>
    <row r="88" spans="1:11" x14ac:dyDescent="0.25">
      <c r="A88">
        <v>1151</v>
      </c>
      <c r="C88" t="s">
        <v>49</v>
      </c>
      <c r="D88" t="s">
        <v>41</v>
      </c>
      <c r="E88" t="s">
        <v>37</v>
      </c>
      <c r="F88" t="s">
        <v>46</v>
      </c>
      <c r="G88" t="s">
        <v>21</v>
      </c>
      <c r="H88" t="s">
        <v>18</v>
      </c>
      <c r="I88" t="s">
        <v>28</v>
      </c>
      <c r="J88" t="s">
        <v>26</v>
      </c>
      <c r="K88" t="s">
        <v>68</v>
      </c>
    </row>
    <row r="89" spans="1:11" x14ac:dyDescent="0.25">
      <c r="A89">
        <v>1162</v>
      </c>
      <c r="B89" t="s">
        <v>27</v>
      </c>
      <c r="C89" t="s">
        <v>49</v>
      </c>
      <c r="E89" t="s">
        <v>37</v>
      </c>
      <c r="G89" t="s">
        <v>21</v>
      </c>
      <c r="H89" t="s">
        <v>18</v>
      </c>
      <c r="I89" t="s">
        <v>28</v>
      </c>
      <c r="J89" t="s">
        <v>26</v>
      </c>
    </row>
    <row r="90" spans="1:11" x14ac:dyDescent="0.25">
      <c r="A90">
        <v>1165</v>
      </c>
      <c r="B90" t="s">
        <v>66</v>
      </c>
      <c r="C90" t="s">
        <v>49</v>
      </c>
      <c r="D90" t="s">
        <v>41</v>
      </c>
      <c r="E90" t="s">
        <v>37</v>
      </c>
      <c r="F90" t="s">
        <v>46</v>
      </c>
      <c r="G90" t="s">
        <v>21</v>
      </c>
      <c r="H90" t="s">
        <v>18</v>
      </c>
      <c r="I90" t="s">
        <v>28</v>
      </c>
      <c r="J90" t="s">
        <v>26</v>
      </c>
      <c r="K90" t="s">
        <v>68</v>
      </c>
    </row>
    <row r="91" spans="1:11" x14ac:dyDescent="0.25">
      <c r="A91">
        <v>1186</v>
      </c>
      <c r="B91" t="s">
        <v>27</v>
      </c>
      <c r="C91" t="s">
        <v>49</v>
      </c>
      <c r="D91" t="s">
        <v>41</v>
      </c>
      <c r="E91" t="s">
        <v>37</v>
      </c>
      <c r="F91" t="s">
        <v>46</v>
      </c>
      <c r="G91" t="s">
        <v>21</v>
      </c>
      <c r="H91" t="s">
        <v>18</v>
      </c>
      <c r="I91" t="s">
        <v>28</v>
      </c>
      <c r="J91" t="s">
        <v>26</v>
      </c>
      <c r="K91" t="s">
        <v>68</v>
      </c>
    </row>
    <row r="92" spans="1:11" x14ac:dyDescent="0.25">
      <c r="A92">
        <v>1188</v>
      </c>
      <c r="B92" t="s">
        <v>27</v>
      </c>
      <c r="C92" t="s">
        <v>50</v>
      </c>
      <c r="D92" t="s">
        <v>41</v>
      </c>
      <c r="E92" t="s">
        <v>37</v>
      </c>
      <c r="F92" t="s">
        <v>46</v>
      </c>
      <c r="G92" t="s">
        <v>21</v>
      </c>
      <c r="H92" t="s">
        <v>18</v>
      </c>
      <c r="I92" t="s">
        <v>28</v>
      </c>
      <c r="J92" t="s">
        <v>26</v>
      </c>
      <c r="K92" t="s">
        <v>68</v>
      </c>
    </row>
    <row r="93" spans="1:11" x14ac:dyDescent="0.25">
      <c r="A93">
        <v>1211</v>
      </c>
      <c r="B93" t="s">
        <v>67</v>
      </c>
      <c r="C93" t="s">
        <v>49</v>
      </c>
      <c r="D93" t="s">
        <v>41</v>
      </c>
      <c r="E93" t="s">
        <v>37</v>
      </c>
      <c r="F93" t="s">
        <v>46</v>
      </c>
      <c r="G93" t="s">
        <v>21</v>
      </c>
      <c r="H93" t="s">
        <v>18</v>
      </c>
      <c r="I93" t="s">
        <v>28</v>
      </c>
      <c r="J93" t="s">
        <v>26</v>
      </c>
      <c r="K93" t="s">
        <v>68</v>
      </c>
    </row>
    <row r="94" spans="1:11" x14ac:dyDescent="0.25">
      <c r="A94">
        <v>1212</v>
      </c>
      <c r="B94" t="s">
        <v>27</v>
      </c>
      <c r="C94" t="s">
        <v>49</v>
      </c>
      <c r="D94" t="s">
        <v>41</v>
      </c>
      <c r="E94" t="s">
        <v>37</v>
      </c>
      <c r="F94" t="s">
        <v>46</v>
      </c>
      <c r="G94" t="s">
        <v>21</v>
      </c>
      <c r="H94" t="s">
        <v>18</v>
      </c>
      <c r="I94" t="s">
        <v>28</v>
      </c>
      <c r="J94" t="s">
        <v>26</v>
      </c>
      <c r="K94" t="s">
        <v>68</v>
      </c>
    </row>
    <row r="95" spans="1:11" x14ac:dyDescent="0.25">
      <c r="A95">
        <v>1214</v>
      </c>
      <c r="E95" t="s">
        <v>37</v>
      </c>
      <c r="G95" t="s">
        <v>21</v>
      </c>
      <c r="H95" t="s">
        <v>18</v>
      </c>
      <c r="I95" t="s">
        <v>28</v>
      </c>
      <c r="J95" t="s">
        <v>26</v>
      </c>
    </row>
    <row r="96" spans="1:11" x14ac:dyDescent="0.25">
      <c r="A96">
        <v>1226</v>
      </c>
      <c r="B96" t="s">
        <v>52</v>
      </c>
      <c r="C96" t="s">
        <v>51</v>
      </c>
      <c r="D96" t="s">
        <v>40</v>
      </c>
      <c r="E96" t="s">
        <v>36</v>
      </c>
      <c r="F96" t="s">
        <v>45</v>
      </c>
      <c r="G96" t="s">
        <v>21</v>
      </c>
      <c r="H96" t="s">
        <v>17</v>
      </c>
      <c r="I96" t="s">
        <v>28</v>
      </c>
      <c r="J96" t="s">
        <v>25</v>
      </c>
      <c r="K96" t="s">
        <v>58</v>
      </c>
    </row>
    <row r="97" spans="1:11" x14ac:dyDescent="0.25">
      <c r="A97">
        <v>1238</v>
      </c>
      <c r="B97" t="s">
        <v>66</v>
      </c>
      <c r="C97" t="s">
        <v>50</v>
      </c>
      <c r="D97" t="s">
        <v>41</v>
      </c>
      <c r="E97" t="s">
        <v>37</v>
      </c>
      <c r="F97" t="s">
        <v>46</v>
      </c>
      <c r="G97" t="s">
        <v>21</v>
      </c>
      <c r="H97" t="s">
        <v>18</v>
      </c>
      <c r="I97" t="s">
        <v>28</v>
      </c>
      <c r="J97" t="s">
        <v>26</v>
      </c>
      <c r="K97" t="s">
        <v>68</v>
      </c>
    </row>
    <row r="98" spans="1:11" x14ac:dyDescent="0.25">
      <c r="A98">
        <v>1242</v>
      </c>
      <c r="B98" t="s">
        <v>27</v>
      </c>
      <c r="C98" t="s">
        <v>49</v>
      </c>
      <c r="E98" t="s">
        <v>37</v>
      </c>
      <c r="G98" t="s">
        <v>21</v>
      </c>
      <c r="H98" t="s">
        <v>18</v>
      </c>
      <c r="I98" t="s">
        <v>28</v>
      </c>
      <c r="J98" t="s">
        <v>26</v>
      </c>
    </row>
    <row r="99" spans="1:11" x14ac:dyDescent="0.25">
      <c r="A99">
        <v>1258</v>
      </c>
      <c r="B99" t="s">
        <v>67</v>
      </c>
      <c r="C99" t="s">
        <v>50</v>
      </c>
      <c r="E99" t="s">
        <v>37</v>
      </c>
      <c r="G99" t="s">
        <v>21</v>
      </c>
      <c r="H99" t="s">
        <v>18</v>
      </c>
      <c r="I99" t="s">
        <v>28</v>
      </c>
      <c r="J99" t="s">
        <v>26</v>
      </c>
    </row>
    <row r="100" spans="1:11" x14ac:dyDescent="0.25">
      <c r="A100">
        <v>1279</v>
      </c>
      <c r="B100" t="s">
        <v>66</v>
      </c>
      <c r="C100" t="s">
        <v>50</v>
      </c>
      <c r="D100" t="s">
        <v>41</v>
      </c>
      <c r="E100" t="s">
        <v>37</v>
      </c>
      <c r="F100" t="s">
        <v>46</v>
      </c>
      <c r="G100" t="s">
        <v>21</v>
      </c>
      <c r="H100" t="s">
        <v>18</v>
      </c>
      <c r="I100" t="s">
        <v>28</v>
      </c>
      <c r="J100" t="s">
        <v>26</v>
      </c>
      <c r="K100" t="s">
        <v>68</v>
      </c>
    </row>
    <row r="101" spans="1:11" x14ac:dyDescent="0.25">
      <c r="A101">
        <v>1292</v>
      </c>
      <c r="B101" t="s">
        <v>66</v>
      </c>
      <c r="C101" t="s">
        <v>49</v>
      </c>
      <c r="E101" t="s">
        <v>37</v>
      </c>
      <c r="G101" t="s">
        <v>21</v>
      </c>
      <c r="H101" t="s">
        <v>18</v>
      </c>
      <c r="I101" t="s">
        <v>28</v>
      </c>
      <c r="J101" t="s">
        <v>26</v>
      </c>
    </row>
    <row r="102" spans="1:11" x14ac:dyDescent="0.25">
      <c r="A102">
        <v>1306</v>
      </c>
      <c r="B102" t="s">
        <v>67</v>
      </c>
      <c r="C102" t="s">
        <v>50</v>
      </c>
      <c r="D102" t="s">
        <v>41</v>
      </c>
      <c r="E102" t="s">
        <v>37</v>
      </c>
      <c r="F102" t="s">
        <v>46</v>
      </c>
      <c r="G102" t="s">
        <v>21</v>
      </c>
      <c r="H102" t="s">
        <v>18</v>
      </c>
      <c r="I102" t="s">
        <v>28</v>
      </c>
      <c r="J102" t="s">
        <v>26</v>
      </c>
      <c r="K102" t="s">
        <v>68</v>
      </c>
    </row>
    <row r="103" spans="1:11" x14ac:dyDescent="0.25">
      <c r="A103">
        <v>1313</v>
      </c>
      <c r="B103" t="s">
        <v>27</v>
      </c>
      <c r="C103" t="s">
        <v>49</v>
      </c>
      <c r="E103" t="s">
        <v>37</v>
      </c>
      <c r="G103" t="s">
        <v>21</v>
      </c>
      <c r="H103" t="s">
        <v>18</v>
      </c>
      <c r="I103" t="s">
        <v>28</v>
      </c>
      <c r="J103" t="s">
        <v>26</v>
      </c>
    </row>
    <row r="104" spans="1:11" x14ac:dyDescent="0.25">
      <c r="A104">
        <v>1333</v>
      </c>
      <c r="B104" t="s">
        <v>27</v>
      </c>
      <c r="C104" t="s">
        <v>49</v>
      </c>
      <c r="D104" t="s">
        <v>40</v>
      </c>
      <c r="E104" t="s">
        <v>37</v>
      </c>
      <c r="F104" t="s">
        <v>45</v>
      </c>
      <c r="G104" t="s">
        <v>21</v>
      </c>
      <c r="H104" t="s">
        <v>18</v>
      </c>
      <c r="I104" t="s">
        <v>28</v>
      </c>
      <c r="J104" t="s">
        <v>26</v>
      </c>
      <c r="K104" t="s">
        <v>68</v>
      </c>
    </row>
    <row r="105" spans="1:11" x14ac:dyDescent="0.25">
      <c r="A105">
        <v>1346</v>
      </c>
      <c r="E105" t="s">
        <v>37</v>
      </c>
      <c r="G105" t="s">
        <v>21</v>
      </c>
      <c r="H105" t="s">
        <v>18</v>
      </c>
      <c r="I105" t="s">
        <v>28</v>
      </c>
      <c r="J105" t="s">
        <v>26</v>
      </c>
    </row>
    <row r="106" spans="1:11" x14ac:dyDescent="0.25">
      <c r="A106">
        <v>1357</v>
      </c>
      <c r="B106" t="s">
        <v>67</v>
      </c>
      <c r="C106" t="s">
        <v>50</v>
      </c>
      <c r="D106" t="s">
        <v>41</v>
      </c>
      <c r="E106" t="s">
        <v>37</v>
      </c>
      <c r="F106" t="s">
        <v>46</v>
      </c>
      <c r="G106" t="s">
        <v>21</v>
      </c>
      <c r="H106" t="s">
        <v>18</v>
      </c>
      <c r="I106" t="s">
        <v>28</v>
      </c>
      <c r="J106" t="s">
        <v>26</v>
      </c>
      <c r="K106" t="s">
        <v>68</v>
      </c>
    </row>
    <row r="107" spans="1:11" x14ac:dyDescent="0.25">
      <c r="A107">
        <v>1362</v>
      </c>
      <c r="B107" t="s">
        <v>27</v>
      </c>
      <c r="C107" t="s">
        <v>49</v>
      </c>
      <c r="E107" t="s">
        <v>37</v>
      </c>
      <c r="G107" t="s">
        <v>21</v>
      </c>
      <c r="H107" t="s">
        <v>18</v>
      </c>
      <c r="I107" t="s">
        <v>28</v>
      </c>
      <c r="J107" t="s">
        <v>26</v>
      </c>
    </row>
    <row r="108" spans="1:11" x14ac:dyDescent="0.25">
      <c r="A108">
        <v>1382</v>
      </c>
      <c r="B108" t="s">
        <v>67</v>
      </c>
      <c r="C108" t="s">
        <v>49</v>
      </c>
      <c r="D108" t="s">
        <v>41</v>
      </c>
      <c r="E108" t="s">
        <v>37</v>
      </c>
      <c r="F108" t="s">
        <v>46</v>
      </c>
      <c r="G108" t="s">
        <v>21</v>
      </c>
      <c r="H108" t="s">
        <v>18</v>
      </c>
      <c r="I108" t="s">
        <v>28</v>
      </c>
      <c r="J108" t="s">
        <v>26</v>
      </c>
      <c r="K108" t="s">
        <v>68</v>
      </c>
    </row>
    <row r="109" spans="1:11" x14ac:dyDescent="0.25">
      <c r="A109">
        <v>1386</v>
      </c>
      <c r="B109" t="s">
        <v>27</v>
      </c>
      <c r="C109" t="s">
        <v>49</v>
      </c>
      <c r="D109" t="s">
        <v>41</v>
      </c>
      <c r="E109" t="s">
        <v>37</v>
      </c>
      <c r="F109" t="s">
        <v>46</v>
      </c>
      <c r="G109" t="s">
        <v>21</v>
      </c>
      <c r="H109" t="s">
        <v>18</v>
      </c>
      <c r="I109" t="s">
        <v>28</v>
      </c>
      <c r="J109" t="s">
        <v>26</v>
      </c>
      <c r="K109" t="s">
        <v>68</v>
      </c>
    </row>
    <row r="110" spans="1:11" x14ac:dyDescent="0.25">
      <c r="A110">
        <v>1404</v>
      </c>
      <c r="B110" t="s">
        <v>66</v>
      </c>
      <c r="C110" t="s">
        <v>50</v>
      </c>
      <c r="D110" t="s">
        <v>41</v>
      </c>
      <c r="E110" t="s">
        <v>37</v>
      </c>
      <c r="F110" t="s">
        <v>46</v>
      </c>
      <c r="G110" t="s">
        <v>21</v>
      </c>
      <c r="H110" t="s">
        <v>18</v>
      </c>
      <c r="I110" t="s">
        <v>28</v>
      </c>
      <c r="J110" t="s">
        <v>26</v>
      </c>
      <c r="K110" t="s">
        <v>68</v>
      </c>
    </row>
    <row r="111" spans="1:11" x14ac:dyDescent="0.25">
      <c r="A111">
        <v>1407</v>
      </c>
      <c r="B111" t="s">
        <v>67</v>
      </c>
      <c r="C111" t="s">
        <v>49</v>
      </c>
      <c r="D111" t="s">
        <v>41</v>
      </c>
      <c r="E111" t="s">
        <v>37</v>
      </c>
      <c r="F111" t="s">
        <v>46</v>
      </c>
      <c r="G111" t="s">
        <v>21</v>
      </c>
      <c r="H111" t="s">
        <v>18</v>
      </c>
      <c r="I111" t="s">
        <v>28</v>
      </c>
      <c r="J111" t="s">
        <v>26</v>
      </c>
      <c r="K111" t="s">
        <v>68</v>
      </c>
    </row>
    <row r="112" spans="1:11" x14ac:dyDescent="0.25">
      <c r="A112">
        <v>1412</v>
      </c>
      <c r="B112" t="s">
        <v>27</v>
      </c>
      <c r="C112" t="s">
        <v>49</v>
      </c>
      <c r="D112" t="s">
        <v>41</v>
      </c>
      <c r="E112" t="s">
        <v>37</v>
      </c>
      <c r="F112" t="s">
        <v>46</v>
      </c>
      <c r="G112" t="s">
        <v>21</v>
      </c>
      <c r="H112" t="s">
        <v>18</v>
      </c>
      <c r="I112" t="s">
        <v>28</v>
      </c>
      <c r="J112" t="s">
        <v>26</v>
      </c>
      <c r="K112" t="s">
        <v>68</v>
      </c>
    </row>
    <row r="113" spans="1:11" x14ac:dyDescent="0.25">
      <c r="A113">
        <v>1415</v>
      </c>
      <c r="B113" t="s">
        <v>27</v>
      </c>
      <c r="C113" t="s">
        <v>49</v>
      </c>
      <c r="D113" t="s">
        <v>41</v>
      </c>
      <c r="E113" t="s">
        <v>37</v>
      </c>
      <c r="F113" t="s">
        <v>46</v>
      </c>
      <c r="G113" t="s">
        <v>21</v>
      </c>
      <c r="H113" t="s">
        <v>18</v>
      </c>
      <c r="I113" t="s">
        <v>28</v>
      </c>
      <c r="J113" t="s">
        <v>26</v>
      </c>
      <c r="K113" t="s">
        <v>68</v>
      </c>
    </row>
    <row r="114" spans="1:11" x14ac:dyDescent="0.25">
      <c r="A114">
        <v>1420</v>
      </c>
      <c r="B114" t="s">
        <v>66</v>
      </c>
      <c r="C114" t="s">
        <v>50</v>
      </c>
      <c r="D114" t="s">
        <v>41</v>
      </c>
      <c r="E114" t="s">
        <v>37</v>
      </c>
      <c r="F114" t="s">
        <v>46</v>
      </c>
      <c r="G114" t="s">
        <v>21</v>
      </c>
      <c r="H114" t="s">
        <v>18</v>
      </c>
      <c r="I114" t="s">
        <v>28</v>
      </c>
      <c r="J114" t="s">
        <v>26</v>
      </c>
      <c r="K114" t="s">
        <v>68</v>
      </c>
    </row>
    <row r="115" spans="1:11" x14ac:dyDescent="0.25">
      <c r="A115">
        <v>1423</v>
      </c>
      <c r="B115" t="s">
        <v>27</v>
      </c>
      <c r="C115" t="s">
        <v>49</v>
      </c>
      <c r="E115" t="s">
        <v>37</v>
      </c>
      <c r="G115" t="s">
        <v>21</v>
      </c>
      <c r="H115" t="s">
        <v>18</v>
      </c>
      <c r="I115" t="s">
        <v>28</v>
      </c>
      <c r="J115" t="s">
        <v>26</v>
      </c>
    </row>
    <row r="116" spans="1:11" x14ac:dyDescent="0.25">
      <c r="A116">
        <v>1431</v>
      </c>
      <c r="E116" t="s">
        <v>37</v>
      </c>
      <c r="G116" t="s">
        <v>21</v>
      </c>
      <c r="H116" t="s">
        <v>18</v>
      </c>
      <c r="I116" t="s">
        <v>28</v>
      </c>
      <c r="J116" t="s">
        <v>26</v>
      </c>
    </row>
    <row r="117" spans="1:11" x14ac:dyDescent="0.25">
      <c r="A117">
        <v>1482</v>
      </c>
      <c r="G117" t="s">
        <v>21</v>
      </c>
      <c r="H117" t="s">
        <v>18</v>
      </c>
      <c r="I117" t="s">
        <v>28</v>
      </c>
      <c r="J117" t="s">
        <v>26</v>
      </c>
    </row>
    <row r="118" spans="1:11" x14ac:dyDescent="0.25">
      <c r="A118">
        <v>1510</v>
      </c>
      <c r="E118" t="s">
        <v>37</v>
      </c>
      <c r="G118" t="s">
        <v>21</v>
      </c>
      <c r="H118" t="s">
        <v>18</v>
      </c>
      <c r="I118" t="s">
        <v>28</v>
      </c>
      <c r="J118" t="s">
        <v>26</v>
      </c>
    </row>
    <row r="119" spans="1:11" x14ac:dyDescent="0.25">
      <c r="A119">
        <v>1539</v>
      </c>
      <c r="B119" t="s">
        <v>27</v>
      </c>
      <c r="C119" t="s">
        <v>49</v>
      </c>
      <c r="D119" t="s">
        <v>41</v>
      </c>
      <c r="E119" t="s">
        <v>37</v>
      </c>
      <c r="F119" t="s">
        <v>46</v>
      </c>
      <c r="G119" t="s">
        <v>21</v>
      </c>
      <c r="H119" t="s">
        <v>18</v>
      </c>
      <c r="I119" t="s">
        <v>28</v>
      </c>
      <c r="J119" t="s">
        <v>26</v>
      </c>
      <c r="K119" t="s">
        <v>68</v>
      </c>
    </row>
    <row r="120" spans="1:11" x14ac:dyDescent="0.25">
      <c r="A120">
        <v>1559</v>
      </c>
      <c r="B120" t="s">
        <v>27</v>
      </c>
      <c r="C120" t="s">
        <v>50</v>
      </c>
      <c r="E120" t="s">
        <v>37</v>
      </c>
      <c r="G120" t="s">
        <v>21</v>
      </c>
      <c r="H120" t="s">
        <v>18</v>
      </c>
      <c r="I120" t="s">
        <v>28</v>
      </c>
      <c r="J120" t="s">
        <v>26</v>
      </c>
    </row>
    <row r="121" spans="1:11" x14ac:dyDescent="0.25">
      <c r="A121">
        <v>1566</v>
      </c>
      <c r="B121" t="s">
        <v>67</v>
      </c>
      <c r="C121" t="s">
        <v>49</v>
      </c>
      <c r="D121" t="s">
        <v>41</v>
      </c>
      <c r="E121" t="s">
        <v>37</v>
      </c>
      <c r="F121" t="s">
        <v>46</v>
      </c>
      <c r="G121" t="s">
        <v>21</v>
      </c>
      <c r="H121" t="s">
        <v>18</v>
      </c>
      <c r="I121" t="s">
        <v>28</v>
      </c>
      <c r="J121" t="s">
        <v>26</v>
      </c>
      <c r="K121" t="s">
        <v>68</v>
      </c>
    </row>
    <row r="122" spans="1:11" x14ac:dyDescent="0.25">
      <c r="A122">
        <v>1590</v>
      </c>
      <c r="B122" t="s">
        <v>66</v>
      </c>
      <c r="C122" t="s">
        <v>49</v>
      </c>
      <c r="E122" t="s">
        <v>37</v>
      </c>
      <c r="G122" t="s">
        <v>21</v>
      </c>
      <c r="H122" t="s">
        <v>18</v>
      </c>
      <c r="I122" t="s">
        <v>28</v>
      </c>
      <c r="J122" t="s">
        <v>26</v>
      </c>
    </row>
    <row r="123" spans="1:11" x14ac:dyDescent="0.25">
      <c r="A123">
        <v>1594</v>
      </c>
      <c r="B123" t="s">
        <v>27</v>
      </c>
      <c r="C123" t="s">
        <v>49</v>
      </c>
      <c r="G123" t="s">
        <v>21</v>
      </c>
      <c r="H123" t="s">
        <v>18</v>
      </c>
      <c r="I123" t="s">
        <v>28</v>
      </c>
      <c r="J123" t="s">
        <v>26</v>
      </c>
    </row>
    <row r="124" spans="1:11" x14ac:dyDescent="0.25">
      <c r="A124">
        <v>1603</v>
      </c>
      <c r="E124" t="s">
        <v>37</v>
      </c>
      <c r="G124" t="s">
        <v>21</v>
      </c>
      <c r="H124" t="s">
        <v>18</v>
      </c>
      <c r="I124" t="s">
        <v>28</v>
      </c>
      <c r="J124" t="s">
        <v>26</v>
      </c>
    </row>
    <row r="125" spans="1:11" x14ac:dyDescent="0.25">
      <c r="A125">
        <v>1650</v>
      </c>
      <c r="B125" t="s">
        <v>66</v>
      </c>
      <c r="C125" t="s">
        <v>49</v>
      </c>
      <c r="D125" t="s">
        <v>41</v>
      </c>
      <c r="E125" t="s">
        <v>37</v>
      </c>
      <c r="F125" t="s">
        <v>46</v>
      </c>
      <c r="G125" t="s">
        <v>21</v>
      </c>
      <c r="H125" t="s">
        <v>18</v>
      </c>
      <c r="I125" t="s">
        <v>28</v>
      </c>
      <c r="J125" t="s">
        <v>26</v>
      </c>
      <c r="K125" t="s">
        <v>68</v>
      </c>
    </row>
    <row r="126" spans="1:11" x14ac:dyDescent="0.25">
      <c r="A126">
        <v>1668</v>
      </c>
      <c r="B126" t="s">
        <v>27</v>
      </c>
      <c r="C126" t="s">
        <v>49</v>
      </c>
      <c r="D126" t="s">
        <v>41</v>
      </c>
      <c r="E126" t="s">
        <v>37</v>
      </c>
      <c r="F126" t="s">
        <v>46</v>
      </c>
      <c r="G126" t="s">
        <v>21</v>
      </c>
      <c r="H126" t="s">
        <v>18</v>
      </c>
      <c r="I126" t="s">
        <v>28</v>
      </c>
      <c r="J126" t="s">
        <v>26</v>
      </c>
      <c r="K126" t="s">
        <v>68</v>
      </c>
    </row>
    <row r="127" spans="1:11" x14ac:dyDescent="0.25">
      <c r="A127">
        <v>1680</v>
      </c>
      <c r="G127" t="s">
        <v>21</v>
      </c>
      <c r="H127" t="s">
        <v>18</v>
      </c>
      <c r="I127" t="s">
        <v>28</v>
      </c>
      <c r="J127" t="s">
        <v>26</v>
      </c>
    </row>
    <row r="128" spans="1:11" x14ac:dyDescent="0.25">
      <c r="A128">
        <v>1701</v>
      </c>
      <c r="B128" t="s">
        <v>66</v>
      </c>
      <c r="C128" t="s">
        <v>50</v>
      </c>
      <c r="D128" t="s">
        <v>41</v>
      </c>
      <c r="E128" t="s">
        <v>37</v>
      </c>
      <c r="F128" t="s">
        <v>46</v>
      </c>
      <c r="G128" t="s">
        <v>21</v>
      </c>
      <c r="H128" t="s">
        <v>18</v>
      </c>
      <c r="I128" t="s">
        <v>28</v>
      </c>
      <c r="J128" t="s">
        <v>26</v>
      </c>
      <c r="K128" t="s">
        <v>68</v>
      </c>
    </row>
    <row r="129" spans="1:12" x14ac:dyDescent="0.25">
      <c r="A129">
        <v>1704</v>
      </c>
      <c r="B129" t="s">
        <v>27</v>
      </c>
      <c r="C129" t="s">
        <v>49</v>
      </c>
      <c r="E129" t="s">
        <v>37</v>
      </c>
      <c r="G129" t="s">
        <v>21</v>
      </c>
      <c r="H129" t="s">
        <v>18</v>
      </c>
      <c r="I129" t="s">
        <v>28</v>
      </c>
      <c r="J129" t="s">
        <v>26</v>
      </c>
    </row>
    <row r="130" spans="1:12" x14ac:dyDescent="0.25">
      <c r="A130">
        <v>1720</v>
      </c>
      <c r="B130" t="s">
        <v>27</v>
      </c>
      <c r="C130" t="s">
        <v>50</v>
      </c>
      <c r="D130" t="s">
        <v>41</v>
      </c>
      <c r="E130" t="s">
        <v>37</v>
      </c>
      <c r="F130" t="s">
        <v>46</v>
      </c>
      <c r="G130" t="s">
        <v>21</v>
      </c>
      <c r="H130" t="s">
        <v>18</v>
      </c>
      <c r="I130" t="s">
        <v>28</v>
      </c>
      <c r="J130" t="s">
        <v>26</v>
      </c>
      <c r="K130" t="s">
        <v>68</v>
      </c>
    </row>
    <row r="131" spans="1:12" x14ac:dyDescent="0.25">
      <c r="A131">
        <v>1732</v>
      </c>
      <c r="E131" t="s">
        <v>37</v>
      </c>
      <c r="G131" t="s">
        <v>21</v>
      </c>
      <c r="H131" t="s">
        <v>18</v>
      </c>
      <c r="I131" t="s">
        <v>28</v>
      </c>
      <c r="J131" t="s">
        <v>26</v>
      </c>
    </row>
    <row r="132" spans="1:12" x14ac:dyDescent="0.25">
      <c r="A132">
        <v>1738</v>
      </c>
      <c r="E132" t="s">
        <v>37</v>
      </c>
      <c r="G132" t="s">
        <v>21</v>
      </c>
      <c r="H132" t="s">
        <v>18</v>
      </c>
      <c r="I132" t="s">
        <v>28</v>
      </c>
      <c r="J132" t="s">
        <v>26</v>
      </c>
    </row>
    <row r="133" spans="1:12" x14ac:dyDescent="0.25">
      <c r="A133">
        <v>1767</v>
      </c>
      <c r="E133" t="s">
        <v>37</v>
      </c>
      <c r="G133" t="s">
        <v>21</v>
      </c>
      <c r="H133" t="s">
        <v>18</v>
      </c>
      <c r="I133" t="s">
        <v>28</v>
      </c>
      <c r="J133" t="s">
        <v>26</v>
      </c>
    </row>
    <row r="134" spans="1:12" x14ac:dyDescent="0.25">
      <c r="A134">
        <v>1784</v>
      </c>
      <c r="B134" t="s">
        <v>27</v>
      </c>
      <c r="C134" t="s">
        <v>49</v>
      </c>
      <c r="E134" t="s">
        <v>37</v>
      </c>
      <c r="G134" t="s">
        <v>21</v>
      </c>
      <c r="H134" t="s">
        <v>18</v>
      </c>
      <c r="I134" t="s">
        <v>28</v>
      </c>
      <c r="J134" t="s">
        <v>26</v>
      </c>
    </row>
    <row r="135" spans="1:12" x14ac:dyDescent="0.25">
      <c r="A135">
        <v>1793</v>
      </c>
      <c r="B135" t="s">
        <v>67</v>
      </c>
      <c r="C135" t="s">
        <v>50</v>
      </c>
      <c r="D135" t="s">
        <v>41</v>
      </c>
      <c r="E135" t="s">
        <v>37</v>
      </c>
      <c r="F135" t="s">
        <v>46</v>
      </c>
      <c r="G135" t="s">
        <v>21</v>
      </c>
      <c r="H135" t="s">
        <v>18</v>
      </c>
      <c r="I135" t="s">
        <v>28</v>
      </c>
      <c r="J135" t="s">
        <v>26</v>
      </c>
      <c r="K135" t="s">
        <v>68</v>
      </c>
      <c r="L135" t="s">
        <v>65</v>
      </c>
    </row>
    <row r="136" spans="1:12" x14ac:dyDescent="0.25">
      <c r="A136">
        <v>1797</v>
      </c>
      <c r="B136" t="s">
        <v>27</v>
      </c>
      <c r="C136" t="s">
        <v>49</v>
      </c>
      <c r="E136" t="s">
        <v>37</v>
      </c>
      <c r="G136" t="s">
        <v>21</v>
      </c>
      <c r="H136" t="s">
        <v>18</v>
      </c>
      <c r="I136" t="s">
        <v>28</v>
      </c>
      <c r="J136" t="s">
        <v>26</v>
      </c>
    </row>
    <row r="137" spans="1:12" x14ac:dyDescent="0.25">
      <c r="A137">
        <v>1798</v>
      </c>
      <c r="B137" t="s">
        <v>27</v>
      </c>
      <c r="C137" t="s">
        <v>49</v>
      </c>
      <c r="E137" t="s">
        <v>37</v>
      </c>
      <c r="G137" t="s">
        <v>21</v>
      </c>
      <c r="H137" t="s">
        <v>18</v>
      </c>
      <c r="I137" t="s">
        <v>28</v>
      </c>
      <c r="J137" t="s">
        <v>26</v>
      </c>
    </row>
    <row r="138" spans="1:12" x14ac:dyDescent="0.25">
      <c r="A138">
        <v>1820</v>
      </c>
      <c r="B138" t="s">
        <v>66</v>
      </c>
      <c r="C138" t="s">
        <v>50</v>
      </c>
      <c r="D138" t="s">
        <v>41</v>
      </c>
      <c r="E138" t="s">
        <v>37</v>
      </c>
      <c r="F138" t="s">
        <v>46</v>
      </c>
      <c r="G138" t="s">
        <v>21</v>
      </c>
      <c r="H138" t="s">
        <v>18</v>
      </c>
      <c r="I138" t="s">
        <v>28</v>
      </c>
      <c r="J138" t="s">
        <v>26</v>
      </c>
      <c r="K138" t="s">
        <v>68</v>
      </c>
    </row>
    <row r="139" spans="1:12" x14ac:dyDescent="0.25">
      <c r="A139">
        <v>1842</v>
      </c>
      <c r="E139" t="s">
        <v>37</v>
      </c>
      <c r="G139" t="s">
        <v>21</v>
      </c>
      <c r="H139" t="s">
        <v>18</v>
      </c>
      <c r="I139" t="s">
        <v>28</v>
      </c>
      <c r="J139" t="s">
        <v>26</v>
      </c>
    </row>
    <row r="140" spans="1:12" x14ac:dyDescent="0.25">
      <c r="A140">
        <v>1866</v>
      </c>
      <c r="B140" t="s">
        <v>66</v>
      </c>
      <c r="C140" t="s">
        <v>50</v>
      </c>
      <c r="D140" t="s">
        <v>41</v>
      </c>
      <c r="E140" t="s">
        <v>37</v>
      </c>
      <c r="F140" t="s">
        <v>46</v>
      </c>
      <c r="G140" t="s">
        <v>21</v>
      </c>
      <c r="H140" t="s">
        <v>18</v>
      </c>
      <c r="I140" t="s">
        <v>28</v>
      </c>
      <c r="J140" t="s">
        <v>26</v>
      </c>
      <c r="K140" t="s">
        <v>68</v>
      </c>
    </row>
    <row r="141" spans="1:12" x14ac:dyDescent="0.25">
      <c r="A141">
        <v>1927</v>
      </c>
      <c r="B141" t="s">
        <v>27</v>
      </c>
      <c r="C141" t="s">
        <v>49</v>
      </c>
      <c r="E141" t="s">
        <v>37</v>
      </c>
      <c r="G141" t="s">
        <v>21</v>
      </c>
      <c r="H141" t="s">
        <v>18</v>
      </c>
      <c r="I141" t="s">
        <v>28</v>
      </c>
      <c r="J141" t="s">
        <v>26</v>
      </c>
    </row>
    <row r="142" spans="1:12" x14ac:dyDescent="0.25">
      <c r="A142">
        <v>1930</v>
      </c>
      <c r="B142" t="s">
        <v>67</v>
      </c>
      <c r="C142" t="s">
        <v>49</v>
      </c>
      <c r="D142" t="s">
        <v>41</v>
      </c>
      <c r="E142" t="s">
        <v>37</v>
      </c>
      <c r="F142" t="s">
        <v>46</v>
      </c>
      <c r="G142" t="s">
        <v>21</v>
      </c>
      <c r="H142" t="s">
        <v>18</v>
      </c>
      <c r="I142" t="s">
        <v>28</v>
      </c>
      <c r="J142" t="s">
        <v>26</v>
      </c>
      <c r="K142" t="s">
        <v>68</v>
      </c>
    </row>
    <row r="143" spans="1:12" x14ac:dyDescent="0.25">
      <c r="A143">
        <v>1933</v>
      </c>
      <c r="E143" t="s">
        <v>37</v>
      </c>
      <c r="G143" t="s">
        <v>21</v>
      </c>
      <c r="H143" t="s">
        <v>18</v>
      </c>
      <c r="I143" t="s">
        <v>28</v>
      </c>
      <c r="J143" t="s">
        <v>26</v>
      </c>
    </row>
    <row r="144" spans="1:12" x14ac:dyDescent="0.25">
      <c r="A144">
        <v>1935</v>
      </c>
      <c r="B144" t="s">
        <v>66</v>
      </c>
      <c r="C144" t="s">
        <v>49</v>
      </c>
      <c r="D144" t="s">
        <v>41</v>
      </c>
      <c r="E144" t="s">
        <v>37</v>
      </c>
      <c r="F144" t="s">
        <v>46</v>
      </c>
      <c r="G144" t="s">
        <v>21</v>
      </c>
      <c r="H144" t="s">
        <v>18</v>
      </c>
      <c r="I144" t="s">
        <v>28</v>
      </c>
      <c r="J144" t="s">
        <v>26</v>
      </c>
      <c r="K144" t="s">
        <v>68</v>
      </c>
    </row>
    <row r="145" spans="1:12" x14ac:dyDescent="0.25">
      <c r="A145">
        <v>1946</v>
      </c>
      <c r="B145" t="s">
        <v>67</v>
      </c>
      <c r="C145" t="s">
        <v>49</v>
      </c>
      <c r="D145" t="s">
        <v>41</v>
      </c>
      <c r="E145" t="s">
        <v>37</v>
      </c>
      <c r="F145" t="s">
        <v>46</v>
      </c>
      <c r="G145" t="s">
        <v>21</v>
      </c>
      <c r="H145" t="s">
        <v>18</v>
      </c>
      <c r="I145" t="s">
        <v>28</v>
      </c>
      <c r="J145" t="s">
        <v>26</v>
      </c>
      <c r="K145" t="s">
        <v>68</v>
      </c>
    </row>
    <row r="146" spans="1:12" x14ac:dyDescent="0.25">
      <c r="A146">
        <v>1948</v>
      </c>
      <c r="B146" t="s">
        <v>66</v>
      </c>
      <c r="C146" t="s">
        <v>50</v>
      </c>
      <c r="D146" t="s">
        <v>41</v>
      </c>
      <c r="E146" t="s">
        <v>37</v>
      </c>
      <c r="F146" t="s">
        <v>46</v>
      </c>
      <c r="G146" t="s">
        <v>21</v>
      </c>
      <c r="H146" t="s">
        <v>18</v>
      </c>
      <c r="I146" t="s">
        <v>28</v>
      </c>
      <c r="J146" t="s">
        <v>26</v>
      </c>
      <c r="K146" t="s">
        <v>68</v>
      </c>
    </row>
    <row r="147" spans="1:12" x14ac:dyDescent="0.25">
      <c r="A147">
        <v>1953</v>
      </c>
      <c r="B147" t="s">
        <v>67</v>
      </c>
      <c r="C147" t="s">
        <v>50</v>
      </c>
      <c r="D147" t="s">
        <v>41</v>
      </c>
      <c r="E147" t="s">
        <v>37</v>
      </c>
      <c r="F147" t="s">
        <v>46</v>
      </c>
      <c r="G147" t="s">
        <v>21</v>
      </c>
      <c r="H147" t="s">
        <v>18</v>
      </c>
      <c r="I147" t="s">
        <v>28</v>
      </c>
      <c r="J147" t="s">
        <v>26</v>
      </c>
      <c r="K147" t="s">
        <v>68</v>
      </c>
      <c r="L147" t="s">
        <v>65</v>
      </c>
    </row>
    <row r="148" spans="1:12" x14ac:dyDescent="0.25">
      <c r="A148">
        <v>1962</v>
      </c>
      <c r="B148" t="s">
        <v>67</v>
      </c>
      <c r="C148" t="s">
        <v>51</v>
      </c>
      <c r="D148" t="s">
        <v>40</v>
      </c>
      <c r="E148" t="s">
        <v>36</v>
      </c>
      <c r="F148" t="s">
        <v>45</v>
      </c>
      <c r="G148" t="s">
        <v>21</v>
      </c>
      <c r="H148" t="s">
        <v>17</v>
      </c>
      <c r="I148" t="s">
        <v>28</v>
      </c>
      <c r="J148" t="s">
        <v>25</v>
      </c>
      <c r="K148" t="s">
        <v>58</v>
      </c>
    </row>
    <row r="149" spans="1:12" x14ac:dyDescent="0.25">
      <c r="A149">
        <v>1966</v>
      </c>
      <c r="E149" t="s">
        <v>37</v>
      </c>
      <c r="G149" t="s">
        <v>21</v>
      </c>
      <c r="H149" t="s">
        <v>18</v>
      </c>
      <c r="I149" t="s">
        <v>28</v>
      </c>
      <c r="J149" t="s">
        <v>26</v>
      </c>
    </row>
    <row r="150" spans="1:12" x14ac:dyDescent="0.25">
      <c r="A150">
        <v>1976</v>
      </c>
      <c r="E150" t="s">
        <v>37</v>
      </c>
      <c r="G150" t="s">
        <v>21</v>
      </c>
      <c r="H150" t="s">
        <v>18</v>
      </c>
      <c r="I150" t="s">
        <v>28</v>
      </c>
      <c r="J150" t="s">
        <v>26</v>
      </c>
    </row>
    <row r="151" spans="1:12" x14ac:dyDescent="0.25">
      <c r="A151">
        <v>1983</v>
      </c>
      <c r="B151" t="s">
        <v>27</v>
      </c>
      <c r="C151" t="s">
        <v>49</v>
      </c>
      <c r="E151" t="s">
        <v>37</v>
      </c>
      <c r="G151" t="s">
        <v>21</v>
      </c>
      <c r="H151" t="s">
        <v>18</v>
      </c>
      <c r="I151" t="s">
        <v>28</v>
      </c>
      <c r="J151" t="s">
        <v>26</v>
      </c>
    </row>
    <row r="152" spans="1:12" x14ac:dyDescent="0.25">
      <c r="A152">
        <v>1999</v>
      </c>
      <c r="B152" t="s">
        <v>66</v>
      </c>
      <c r="C152" t="s">
        <v>50</v>
      </c>
      <c r="D152" t="s">
        <v>41</v>
      </c>
      <c r="E152" t="s">
        <v>37</v>
      </c>
      <c r="F152" t="s">
        <v>46</v>
      </c>
      <c r="G152" t="s">
        <v>21</v>
      </c>
      <c r="H152" t="s">
        <v>18</v>
      </c>
      <c r="I152" t="s">
        <v>28</v>
      </c>
      <c r="J152" t="s">
        <v>26</v>
      </c>
      <c r="K152" t="s">
        <v>68</v>
      </c>
    </row>
    <row r="153" spans="1:12" x14ac:dyDescent="0.25">
      <c r="A153">
        <v>2020</v>
      </c>
      <c r="B153" t="s">
        <v>27</v>
      </c>
      <c r="C153" t="s">
        <v>49</v>
      </c>
      <c r="E153" t="s">
        <v>37</v>
      </c>
      <c r="G153" t="s">
        <v>21</v>
      </c>
      <c r="H153" t="s">
        <v>18</v>
      </c>
      <c r="I153" t="s">
        <v>28</v>
      </c>
      <c r="J153" t="s">
        <v>26</v>
      </c>
    </row>
    <row r="154" spans="1:12" x14ac:dyDescent="0.25">
      <c r="A154">
        <v>2022</v>
      </c>
      <c r="B154" t="s">
        <v>27</v>
      </c>
      <c r="C154" t="s">
        <v>49</v>
      </c>
      <c r="D154" t="s">
        <v>41</v>
      </c>
      <c r="E154" t="s">
        <v>37</v>
      </c>
      <c r="F154" t="s">
        <v>46</v>
      </c>
      <c r="G154" t="s">
        <v>21</v>
      </c>
      <c r="H154" t="s">
        <v>18</v>
      </c>
      <c r="I154" t="s">
        <v>28</v>
      </c>
      <c r="J154" t="s">
        <v>26</v>
      </c>
      <c r="K154" t="s">
        <v>68</v>
      </c>
    </row>
    <row r="155" spans="1:12" x14ac:dyDescent="0.25">
      <c r="A155">
        <v>2025</v>
      </c>
      <c r="B155" t="s">
        <v>27</v>
      </c>
      <c r="C155" t="s">
        <v>49</v>
      </c>
      <c r="E155" t="s">
        <v>37</v>
      </c>
      <c r="G155" t="s">
        <v>21</v>
      </c>
      <c r="H155" t="s">
        <v>18</v>
      </c>
      <c r="I155" t="s">
        <v>28</v>
      </c>
      <c r="J155" t="s">
        <v>26</v>
      </c>
    </row>
    <row r="156" spans="1:12" x14ac:dyDescent="0.25">
      <c r="A156">
        <v>2043</v>
      </c>
      <c r="B156" t="s">
        <v>66</v>
      </c>
      <c r="C156" t="s">
        <v>50</v>
      </c>
      <c r="D156" t="s">
        <v>41</v>
      </c>
      <c r="E156" t="s">
        <v>37</v>
      </c>
      <c r="F156" t="s">
        <v>46</v>
      </c>
      <c r="G156" t="s">
        <v>21</v>
      </c>
      <c r="H156" t="s">
        <v>18</v>
      </c>
      <c r="I156" t="s">
        <v>28</v>
      </c>
      <c r="J156" t="s">
        <v>26</v>
      </c>
      <c r="K156" t="s">
        <v>68</v>
      </c>
    </row>
    <row r="157" spans="1:12" x14ac:dyDescent="0.25">
      <c r="A157">
        <v>2052</v>
      </c>
      <c r="E157" t="s">
        <v>37</v>
      </c>
      <c r="G157" t="s">
        <v>21</v>
      </c>
      <c r="H157" t="s">
        <v>18</v>
      </c>
      <c r="I157" t="s">
        <v>28</v>
      </c>
      <c r="J157" t="s">
        <v>26</v>
      </c>
    </row>
    <row r="158" spans="1:12" x14ac:dyDescent="0.25">
      <c r="A158">
        <v>2058</v>
      </c>
      <c r="B158" t="s">
        <v>27</v>
      </c>
      <c r="C158" t="s">
        <v>49</v>
      </c>
      <c r="E158" t="s">
        <v>37</v>
      </c>
      <c r="G158" t="s">
        <v>21</v>
      </c>
      <c r="H158" t="s">
        <v>18</v>
      </c>
      <c r="I158" t="s">
        <v>28</v>
      </c>
      <c r="J158" t="s">
        <v>26</v>
      </c>
    </row>
    <row r="159" spans="1:12" x14ac:dyDescent="0.25">
      <c r="A159">
        <v>2069</v>
      </c>
      <c r="B159" t="s">
        <v>66</v>
      </c>
      <c r="C159" t="s">
        <v>49</v>
      </c>
      <c r="D159" t="s">
        <v>41</v>
      </c>
      <c r="E159" t="s">
        <v>37</v>
      </c>
      <c r="F159" t="s">
        <v>46</v>
      </c>
      <c r="G159" t="s">
        <v>21</v>
      </c>
      <c r="H159" t="s">
        <v>18</v>
      </c>
      <c r="I159" t="s">
        <v>28</v>
      </c>
      <c r="J159" t="s">
        <v>26</v>
      </c>
      <c r="K159" t="s">
        <v>68</v>
      </c>
    </row>
    <row r="160" spans="1:12" x14ac:dyDescent="0.25">
      <c r="A160">
        <v>2070</v>
      </c>
      <c r="B160" t="s">
        <v>67</v>
      </c>
      <c r="C160" t="s">
        <v>49</v>
      </c>
      <c r="D160" t="s">
        <v>41</v>
      </c>
      <c r="F160" t="s">
        <v>46</v>
      </c>
      <c r="G160" t="s">
        <v>21</v>
      </c>
      <c r="H160" t="s">
        <v>18</v>
      </c>
      <c r="I160" t="s">
        <v>28</v>
      </c>
      <c r="J160" t="s">
        <v>26</v>
      </c>
      <c r="K160" t="s">
        <v>68</v>
      </c>
      <c r="L160" t="s">
        <v>65</v>
      </c>
    </row>
    <row r="161" spans="1:11" x14ac:dyDescent="0.25">
      <c r="A161">
        <v>2109</v>
      </c>
      <c r="B161" t="s">
        <v>66</v>
      </c>
      <c r="C161" t="s">
        <v>49</v>
      </c>
      <c r="D161" t="s">
        <v>41</v>
      </c>
      <c r="E161" t="s">
        <v>37</v>
      </c>
      <c r="F161" t="s">
        <v>46</v>
      </c>
      <c r="G161" t="s">
        <v>21</v>
      </c>
      <c r="H161" t="s">
        <v>18</v>
      </c>
      <c r="I161" t="s">
        <v>28</v>
      </c>
      <c r="J161" t="s">
        <v>26</v>
      </c>
      <c r="K161" t="s">
        <v>68</v>
      </c>
    </row>
    <row r="162" spans="1:11" x14ac:dyDescent="0.25">
      <c r="A162">
        <v>2114</v>
      </c>
      <c r="B162" t="s">
        <v>27</v>
      </c>
      <c r="C162" t="s">
        <v>50</v>
      </c>
      <c r="D162" t="s">
        <v>41</v>
      </c>
      <c r="E162" t="s">
        <v>37</v>
      </c>
      <c r="F162" t="s">
        <v>46</v>
      </c>
      <c r="G162" t="s">
        <v>21</v>
      </c>
      <c r="H162" t="s">
        <v>18</v>
      </c>
      <c r="I162" t="s">
        <v>28</v>
      </c>
      <c r="J162" t="s">
        <v>26</v>
      </c>
      <c r="K162" t="s">
        <v>68</v>
      </c>
    </row>
    <row r="163" spans="1:11" x14ac:dyDescent="0.25">
      <c r="A163">
        <v>2161</v>
      </c>
      <c r="B163" t="s">
        <v>66</v>
      </c>
      <c r="C163" t="s">
        <v>50</v>
      </c>
      <c r="D163" t="s">
        <v>41</v>
      </c>
      <c r="E163" t="s">
        <v>37</v>
      </c>
      <c r="F163" t="s">
        <v>46</v>
      </c>
      <c r="G163" t="s">
        <v>21</v>
      </c>
      <c r="H163" t="s">
        <v>18</v>
      </c>
      <c r="I163" t="s">
        <v>28</v>
      </c>
      <c r="J163" t="s">
        <v>26</v>
      </c>
      <c r="K163" t="s">
        <v>68</v>
      </c>
    </row>
    <row r="164" spans="1:11" x14ac:dyDescent="0.25">
      <c r="A164">
        <v>2174</v>
      </c>
      <c r="B164" t="s">
        <v>27</v>
      </c>
      <c r="C164" t="s">
        <v>49</v>
      </c>
      <c r="D164" t="s">
        <v>41</v>
      </c>
      <c r="E164" t="s">
        <v>37</v>
      </c>
      <c r="F164" t="s">
        <v>46</v>
      </c>
      <c r="G164" t="s">
        <v>21</v>
      </c>
      <c r="H164" t="s">
        <v>18</v>
      </c>
      <c r="I164" t="s">
        <v>28</v>
      </c>
      <c r="J164" t="s">
        <v>26</v>
      </c>
      <c r="K164" t="s">
        <v>68</v>
      </c>
    </row>
    <row r="165" spans="1:11" x14ac:dyDescent="0.25">
      <c r="A165">
        <v>2193</v>
      </c>
      <c r="B165" t="s">
        <v>27</v>
      </c>
      <c r="C165" t="s">
        <v>49</v>
      </c>
      <c r="D165" t="s">
        <v>41</v>
      </c>
      <c r="E165" t="s">
        <v>37</v>
      </c>
      <c r="F165" t="s">
        <v>46</v>
      </c>
      <c r="G165" t="s">
        <v>21</v>
      </c>
      <c r="H165" t="s">
        <v>18</v>
      </c>
      <c r="I165" t="s">
        <v>28</v>
      </c>
      <c r="J165" t="s">
        <v>26</v>
      </c>
      <c r="K165" t="s">
        <v>68</v>
      </c>
    </row>
    <row r="166" spans="1:11" x14ac:dyDescent="0.25">
      <c r="A166">
        <v>2202</v>
      </c>
      <c r="B166" t="s">
        <v>27</v>
      </c>
      <c r="C166" t="s">
        <v>49</v>
      </c>
      <c r="E166" t="s">
        <v>37</v>
      </c>
      <c r="G166" t="s">
        <v>21</v>
      </c>
      <c r="H166" t="s">
        <v>18</v>
      </c>
      <c r="I166" t="s">
        <v>28</v>
      </c>
      <c r="J166" t="s">
        <v>26</v>
      </c>
    </row>
    <row r="167" spans="1:11" x14ac:dyDescent="0.25">
      <c r="A167">
        <v>2206</v>
      </c>
      <c r="B167" t="s">
        <v>66</v>
      </c>
      <c r="C167" t="s">
        <v>50</v>
      </c>
      <c r="D167" t="s">
        <v>41</v>
      </c>
      <c r="E167" t="s">
        <v>37</v>
      </c>
      <c r="F167" t="s">
        <v>46</v>
      </c>
      <c r="G167" t="s">
        <v>21</v>
      </c>
      <c r="H167" t="s">
        <v>18</v>
      </c>
      <c r="I167" t="s">
        <v>28</v>
      </c>
      <c r="J167" t="s">
        <v>26</v>
      </c>
      <c r="K167" t="s">
        <v>68</v>
      </c>
    </row>
    <row r="168" spans="1:11" x14ac:dyDescent="0.25">
      <c r="A168">
        <v>2249</v>
      </c>
      <c r="B168" t="s">
        <v>27</v>
      </c>
      <c r="C168" t="s">
        <v>49</v>
      </c>
      <c r="D168" t="s">
        <v>41</v>
      </c>
      <c r="E168" t="s">
        <v>37</v>
      </c>
      <c r="F168" t="s">
        <v>46</v>
      </c>
      <c r="G168" t="s">
        <v>21</v>
      </c>
      <c r="H168" t="s">
        <v>18</v>
      </c>
      <c r="I168" t="s">
        <v>28</v>
      </c>
      <c r="J168" t="s">
        <v>26</v>
      </c>
      <c r="K168" t="s">
        <v>68</v>
      </c>
    </row>
    <row r="169" spans="1:11" x14ac:dyDescent="0.25">
      <c r="A169">
        <v>2257</v>
      </c>
      <c r="B169" t="s">
        <v>66</v>
      </c>
      <c r="C169" t="s">
        <v>49</v>
      </c>
      <c r="E169" t="s">
        <v>37</v>
      </c>
      <c r="G169" t="s">
        <v>21</v>
      </c>
      <c r="H169" t="s">
        <v>18</v>
      </c>
      <c r="I169" t="s">
        <v>28</v>
      </c>
      <c r="J169" t="s">
        <v>26</v>
      </c>
    </row>
    <row r="170" spans="1:11" x14ac:dyDescent="0.25">
      <c r="A170">
        <v>2260</v>
      </c>
      <c r="B170" t="s">
        <v>27</v>
      </c>
      <c r="C170" t="s">
        <v>49</v>
      </c>
      <c r="E170" t="s">
        <v>37</v>
      </c>
      <c r="G170" t="s">
        <v>21</v>
      </c>
      <c r="H170" t="s">
        <v>18</v>
      </c>
      <c r="I170" t="s">
        <v>28</v>
      </c>
      <c r="J170" t="s">
        <v>26</v>
      </c>
    </row>
    <row r="171" spans="1:11" x14ac:dyDescent="0.25">
      <c r="A171">
        <v>2263</v>
      </c>
      <c r="B171" t="s">
        <v>27</v>
      </c>
      <c r="C171" t="s">
        <v>49</v>
      </c>
      <c r="D171" t="s">
        <v>41</v>
      </c>
      <c r="E171" t="s">
        <v>37</v>
      </c>
      <c r="F171" t="s">
        <v>46</v>
      </c>
      <c r="G171" t="s">
        <v>21</v>
      </c>
      <c r="H171" t="s">
        <v>18</v>
      </c>
      <c r="I171" t="s">
        <v>28</v>
      </c>
      <c r="J171" t="s">
        <v>26</v>
      </c>
      <c r="K171" t="s">
        <v>68</v>
      </c>
    </row>
    <row r="172" spans="1:11" x14ac:dyDescent="0.25">
      <c r="A172">
        <v>2267</v>
      </c>
      <c r="B172" t="s">
        <v>27</v>
      </c>
      <c r="C172" t="s">
        <v>49</v>
      </c>
    </row>
    <row r="173" spans="1:11" x14ac:dyDescent="0.25">
      <c r="A173">
        <v>2274</v>
      </c>
      <c r="B173" t="s">
        <v>27</v>
      </c>
      <c r="C173" t="s">
        <v>49</v>
      </c>
    </row>
    <row r="174" spans="1:11" x14ac:dyDescent="0.25">
      <c r="A174">
        <v>2276</v>
      </c>
      <c r="B174" t="s">
        <v>27</v>
      </c>
      <c r="C174" t="s">
        <v>49</v>
      </c>
    </row>
    <row r="175" spans="1:11" x14ac:dyDescent="0.25">
      <c r="A175">
        <v>2290</v>
      </c>
      <c r="B175" t="s">
        <v>27</v>
      </c>
      <c r="C175" t="s">
        <v>49</v>
      </c>
    </row>
    <row r="176" spans="1:11" x14ac:dyDescent="0.25">
      <c r="A176">
        <v>2304</v>
      </c>
      <c r="B176" t="s">
        <v>27</v>
      </c>
      <c r="C176" t="s">
        <v>49</v>
      </c>
    </row>
    <row r="177" spans="1:12" x14ac:dyDescent="0.25">
      <c r="A177">
        <v>2328</v>
      </c>
      <c r="B177" t="s">
        <v>27</v>
      </c>
      <c r="C177" t="s">
        <v>49</v>
      </c>
      <c r="D177" t="s">
        <v>41</v>
      </c>
      <c r="E177" t="s">
        <v>37</v>
      </c>
      <c r="F177" t="s">
        <v>46</v>
      </c>
      <c r="G177" t="s">
        <v>21</v>
      </c>
      <c r="H177" t="s">
        <v>18</v>
      </c>
      <c r="I177" t="s">
        <v>28</v>
      </c>
      <c r="J177" t="s">
        <v>26</v>
      </c>
      <c r="K177" t="s">
        <v>68</v>
      </c>
    </row>
    <row r="178" spans="1:12" x14ac:dyDescent="0.25">
      <c r="A178">
        <v>2332</v>
      </c>
      <c r="B178" t="s">
        <v>67</v>
      </c>
      <c r="C178" t="s">
        <v>49</v>
      </c>
      <c r="G178" t="s">
        <v>21</v>
      </c>
      <c r="H178" t="s">
        <v>18</v>
      </c>
      <c r="I178" t="s">
        <v>28</v>
      </c>
    </row>
    <row r="179" spans="1:12" x14ac:dyDescent="0.25">
      <c r="A179">
        <v>2336</v>
      </c>
      <c r="B179" t="s">
        <v>66</v>
      </c>
      <c r="C179" t="s">
        <v>49</v>
      </c>
      <c r="D179" t="s">
        <v>41</v>
      </c>
      <c r="E179" t="s">
        <v>37</v>
      </c>
      <c r="F179" t="s">
        <v>46</v>
      </c>
      <c r="G179" t="s">
        <v>21</v>
      </c>
      <c r="H179" t="s">
        <v>18</v>
      </c>
      <c r="I179" t="s">
        <v>28</v>
      </c>
      <c r="J179" t="s">
        <v>26</v>
      </c>
      <c r="K179" t="s">
        <v>68</v>
      </c>
    </row>
    <row r="180" spans="1:12" x14ac:dyDescent="0.25">
      <c r="A180">
        <v>2344</v>
      </c>
      <c r="B180" t="s">
        <v>27</v>
      </c>
      <c r="C180" t="s">
        <v>49</v>
      </c>
      <c r="D180" t="s">
        <v>41</v>
      </c>
      <c r="E180" t="s">
        <v>37</v>
      </c>
      <c r="F180" t="s">
        <v>46</v>
      </c>
      <c r="G180" t="s">
        <v>21</v>
      </c>
      <c r="H180" t="s">
        <v>18</v>
      </c>
      <c r="I180" t="s">
        <v>28</v>
      </c>
      <c r="J180" t="s">
        <v>26</v>
      </c>
      <c r="K180" t="s">
        <v>68</v>
      </c>
    </row>
    <row r="181" spans="1:12" x14ac:dyDescent="0.25">
      <c r="A181">
        <v>2359</v>
      </c>
      <c r="B181" t="s">
        <v>27</v>
      </c>
      <c r="C181" t="s">
        <v>49</v>
      </c>
      <c r="D181" t="s">
        <v>41</v>
      </c>
      <c r="E181" t="s">
        <v>37</v>
      </c>
      <c r="F181" t="s">
        <v>46</v>
      </c>
      <c r="G181" t="s">
        <v>21</v>
      </c>
      <c r="H181" t="s">
        <v>18</v>
      </c>
      <c r="I181" t="s">
        <v>28</v>
      </c>
      <c r="J181" t="s">
        <v>26</v>
      </c>
      <c r="K181" t="s">
        <v>68</v>
      </c>
    </row>
    <row r="182" spans="1:12" x14ac:dyDescent="0.25">
      <c r="A182">
        <v>2364</v>
      </c>
      <c r="G182" t="s">
        <v>21</v>
      </c>
      <c r="H182" t="s">
        <v>18</v>
      </c>
      <c r="I182" t="s">
        <v>28</v>
      </c>
      <c r="J182" t="s">
        <v>26</v>
      </c>
    </row>
    <row r="183" spans="1:12" x14ac:dyDescent="0.25">
      <c r="A183">
        <v>2367</v>
      </c>
      <c r="B183" t="s">
        <v>27</v>
      </c>
      <c r="C183" t="s">
        <v>49</v>
      </c>
      <c r="D183" t="s">
        <v>41</v>
      </c>
      <c r="E183" t="s">
        <v>37</v>
      </c>
      <c r="F183" t="s">
        <v>46</v>
      </c>
      <c r="G183" t="s">
        <v>21</v>
      </c>
      <c r="H183" t="s">
        <v>18</v>
      </c>
      <c r="I183" t="s">
        <v>28</v>
      </c>
      <c r="J183" t="s">
        <v>26</v>
      </c>
      <c r="K183" t="s">
        <v>68</v>
      </c>
    </row>
    <row r="184" spans="1:12" x14ac:dyDescent="0.25">
      <c r="A184">
        <v>2380</v>
      </c>
      <c r="B184" t="s">
        <v>67</v>
      </c>
      <c r="C184" t="s">
        <v>50</v>
      </c>
      <c r="D184" t="s">
        <v>41</v>
      </c>
      <c r="E184" t="s">
        <v>37</v>
      </c>
      <c r="F184" t="s">
        <v>46</v>
      </c>
      <c r="G184" t="s">
        <v>21</v>
      </c>
      <c r="H184" t="s">
        <v>18</v>
      </c>
      <c r="I184" t="s">
        <v>28</v>
      </c>
      <c r="J184" t="s">
        <v>26</v>
      </c>
      <c r="K184" t="s">
        <v>68</v>
      </c>
      <c r="L184" t="s">
        <v>65</v>
      </c>
    </row>
    <row r="185" spans="1:12" x14ac:dyDescent="0.25">
      <c r="A185">
        <v>2404</v>
      </c>
      <c r="B185" t="s">
        <v>66</v>
      </c>
      <c r="C185" t="s">
        <v>49</v>
      </c>
      <c r="D185" t="s">
        <v>41</v>
      </c>
      <c r="E185" t="s">
        <v>37</v>
      </c>
      <c r="F185" t="s">
        <v>46</v>
      </c>
      <c r="G185" t="s">
        <v>21</v>
      </c>
      <c r="H185" t="s">
        <v>18</v>
      </c>
      <c r="I185" t="s">
        <v>28</v>
      </c>
      <c r="J185" t="s">
        <v>26</v>
      </c>
      <c r="K185" t="s">
        <v>68</v>
      </c>
    </row>
    <row r="186" spans="1:12" x14ac:dyDescent="0.25">
      <c r="A186">
        <v>2407</v>
      </c>
      <c r="C186" t="s">
        <v>49</v>
      </c>
      <c r="D186" t="s">
        <v>41</v>
      </c>
      <c r="E186" t="s">
        <v>37</v>
      </c>
      <c r="F186" t="s">
        <v>46</v>
      </c>
      <c r="G186" t="s">
        <v>21</v>
      </c>
      <c r="H186" t="s">
        <v>18</v>
      </c>
      <c r="I186" t="s">
        <v>28</v>
      </c>
      <c r="J186" t="s">
        <v>26</v>
      </c>
      <c r="K186" t="s">
        <v>68</v>
      </c>
    </row>
    <row r="187" spans="1:12" x14ac:dyDescent="0.25">
      <c r="A187">
        <v>2422</v>
      </c>
      <c r="B187" t="s">
        <v>27</v>
      </c>
      <c r="C187" t="s">
        <v>50</v>
      </c>
      <c r="D187" t="s">
        <v>41</v>
      </c>
      <c r="E187" t="s">
        <v>37</v>
      </c>
      <c r="F187" t="s">
        <v>46</v>
      </c>
      <c r="G187" t="s">
        <v>21</v>
      </c>
      <c r="H187" t="s">
        <v>18</v>
      </c>
      <c r="I187" t="s">
        <v>28</v>
      </c>
      <c r="J187" t="s">
        <v>26</v>
      </c>
      <c r="K187" t="s">
        <v>68</v>
      </c>
    </row>
    <row r="188" spans="1:12" x14ac:dyDescent="0.25">
      <c r="A188">
        <v>2423</v>
      </c>
      <c r="B188" t="s">
        <v>27</v>
      </c>
      <c r="C188" t="s">
        <v>50</v>
      </c>
      <c r="E188" t="s">
        <v>37</v>
      </c>
      <c r="G188" t="s">
        <v>21</v>
      </c>
      <c r="H188" t="s">
        <v>18</v>
      </c>
      <c r="I188" t="s">
        <v>28</v>
      </c>
      <c r="J188" t="s">
        <v>26</v>
      </c>
    </row>
    <row r="189" spans="1:12" x14ac:dyDescent="0.25">
      <c r="A189">
        <v>2424</v>
      </c>
      <c r="B189" t="s">
        <v>27</v>
      </c>
      <c r="C189" t="s">
        <v>49</v>
      </c>
      <c r="D189" t="s">
        <v>41</v>
      </c>
      <c r="E189" t="s">
        <v>37</v>
      </c>
      <c r="F189" t="s">
        <v>46</v>
      </c>
      <c r="G189" t="s">
        <v>21</v>
      </c>
      <c r="H189" t="s">
        <v>18</v>
      </c>
      <c r="I189" t="s">
        <v>28</v>
      </c>
      <c r="J189" t="s">
        <v>26</v>
      </c>
      <c r="K189" t="s">
        <v>68</v>
      </c>
    </row>
    <row r="190" spans="1:12" x14ac:dyDescent="0.25">
      <c r="A190">
        <v>2428</v>
      </c>
      <c r="B190" t="s">
        <v>66</v>
      </c>
      <c r="C190" t="s">
        <v>49</v>
      </c>
      <c r="E190" t="s">
        <v>37</v>
      </c>
      <c r="G190" t="s">
        <v>21</v>
      </c>
      <c r="H190" t="s">
        <v>18</v>
      </c>
      <c r="I190" t="s">
        <v>28</v>
      </c>
      <c r="J190" t="s">
        <v>26</v>
      </c>
    </row>
    <row r="191" spans="1:12" x14ac:dyDescent="0.25">
      <c r="A191">
        <v>2440</v>
      </c>
      <c r="B191" t="s">
        <v>27</v>
      </c>
      <c r="E191" t="s">
        <v>37</v>
      </c>
      <c r="G191" t="s">
        <v>21</v>
      </c>
      <c r="H191" t="s">
        <v>18</v>
      </c>
      <c r="I191" t="s">
        <v>28</v>
      </c>
      <c r="J191" t="s">
        <v>26</v>
      </c>
    </row>
    <row r="192" spans="1:12" x14ac:dyDescent="0.25">
      <c r="A192">
        <v>2442</v>
      </c>
      <c r="B192" t="s">
        <v>66</v>
      </c>
      <c r="C192" t="s">
        <v>49</v>
      </c>
      <c r="D192" t="s">
        <v>41</v>
      </c>
      <c r="E192" t="s">
        <v>37</v>
      </c>
      <c r="F192" t="s">
        <v>46</v>
      </c>
      <c r="G192" t="s">
        <v>21</v>
      </c>
      <c r="H192" t="s">
        <v>18</v>
      </c>
      <c r="I192" t="s">
        <v>28</v>
      </c>
      <c r="J192" t="s">
        <v>26</v>
      </c>
      <c r="K192" t="s">
        <v>68</v>
      </c>
    </row>
    <row r="193" spans="1:11" x14ac:dyDescent="0.25">
      <c r="A193">
        <v>2451</v>
      </c>
      <c r="B193" t="s">
        <v>52</v>
      </c>
      <c r="C193" t="s">
        <v>51</v>
      </c>
      <c r="D193" t="s">
        <v>40</v>
      </c>
      <c r="E193" t="s">
        <v>36</v>
      </c>
      <c r="F193" t="s">
        <v>45</v>
      </c>
      <c r="G193" t="s">
        <v>21</v>
      </c>
      <c r="H193" t="s">
        <v>17</v>
      </c>
      <c r="I193" t="s">
        <v>28</v>
      </c>
      <c r="J193" t="s">
        <v>25</v>
      </c>
      <c r="K193" t="s">
        <v>58</v>
      </c>
    </row>
    <row r="194" spans="1:11" x14ac:dyDescent="0.25">
      <c r="A194">
        <v>2464</v>
      </c>
      <c r="B194" t="s">
        <v>27</v>
      </c>
      <c r="C194" t="s">
        <v>49</v>
      </c>
      <c r="E194" t="s">
        <v>37</v>
      </c>
      <c r="G194" t="s">
        <v>21</v>
      </c>
      <c r="H194" t="s">
        <v>18</v>
      </c>
      <c r="I194" t="s">
        <v>28</v>
      </c>
      <c r="J194" t="s">
        <v>26</v>
      </c>
    </row>
    <row r="195" spans="1:11" x14ac:dyDescent="0.25">
      <c r="A195">
        <v>2466</v>
      </c>
      <c r="E195" t="s">
        <v>37</v>
      </c>
      <c r="G195" t="s">
        <v>21</v>
      </c>
      <c r="H195" t="s">
        <v>18</v>
      </c>
      <c r="I195" t="s">
        <v>28</v>
      </c>
      <c r="J195" t="s">
        <v>26</v>
      </c>
    </row>
    <row r="196" spans="1:11" x14ac:dyDescent="0.25">
      <c r="A196">
        <v>2471</v>
      </c>
      <c r="B196" t="s">
        <v>66</v>
      </c>
      <c r="C196" t="s">
        <v>49</v>
      </c>
      <c r="D196" t="s">
        <v>41</v>
      </c>
      <c r="E196" t="s">
        <v>37</v>
      </c>
      <c r="F196" t="s">
        <v>46</v>
      </c>
      <c r="G196" t="s">
        <v>21</v>
      </c>
      <c r="H196" t="s">
        <v>18</v>
      </c>
      <c r="I196" t="s">
        <v>28</v>
      </c>
      <c r="J196" t="s">
        <v>26</v>
      </c>
      <c r="K196" t="s">
        <v>68</v>
      </c>
    </row>
    <row r="197" spans="1:11" x14ac:dyDescent="0.25">
      <c r="A197">
        <v>2478</v>
      </c>
      <c r="B197" t="s">
        <v>67</v>
      </c>
      <c r="C197" t="s">
        <v>49</v>
      </c>
      <c r="E197" t="s">
        <v>37</v>
      </c>
      <c r="G197" t="s">
        <v>21</v>
      </c>
      <c r="H197" t="s">
        <v>18</v>
      </c>
      <c r="I197" t="s">
        <v>28</v>
      </c>
      <c r="J197" t="s">
        <v>26</v>
      </c>
    </row>
    <row r="198" spans="1:11" x14ac:dyDescent="0.25">
      <c r="A198">
        <v>2493</v>
      </c>
      <c r="B198" t="s">
        <v>27</v>
      </c>
      <c r="C198" t="s">
        <v>49</v>
      </c>
    </row>
    <row r="199" spans="1:11" x14ac:dyDescent="0.25">
      <c r="A199">
        <v>2496</v>
      </c>
      <c r="B199" t="s">
        <v>27</v>
      </c>
      <c r="C199" t="s">
        <v>49</v>
      </c>
      <c r="E199" t="s">
        <v>37</v>
      </c>
      <c r="G199" t="s">
        <v>21</v>
      </c>
      <c r="H199" t="s">
        <v>18</v>
      </c>
      <c r="I199" t="s">
        <v>28</v>
      </c>
      <c r="J199" t="s">
        <v>26</v>
      </c>
    </row>
    <row r="200" spans="1:11" x14ac:dyDescent="0.25">
      <c r="A200">
        <v>2501</v>
      </c>
      <c r="B200" t="s">
        <v>67</v>
      </c>
      <c r="C200" t="s">
        <v>49</v>
      </c>
      <c r="D200" t="s">
        <v>41</v>
      </c>
      <c r="E200" t="s">
        <v>37</v>
      </c>
      <c r="F200" t="s">
        <v>46</v>
      </c>
      <c r="G200" t="s">
        <v>21</v>
      </c>
      <c r="H200" t="s">
        <v>18</v>
      </c>
      <c r="I200" t="s">
        <v>28</v>
      </c>
      <c r="J200" t="s">
        <v>26</v>
      </c>
      <c r="K200" t="s">
        <v>68</v>
      </c>
    </row>
    <row r="201" spans="1:11" x14ac:dyDescent="0.25">
      <c r="A201">
        <v>2512</v>
      </c>
      <c r="B201" t="s">
        <v>27</v>
      </c>
      <c r="C201" t="s">
        <v>49</v>
      </c>
      <c r="E201" t="s">
        <v>37</v>
      </c>
      <c r="G201" t="s">
        <v>21</v>
      </c>
      <c r="H201" t="s">
        <v>18</v>
      </c>
      <c r="I201" t="s">
        <v>28</v>
      </c>
      <c r="J201" t="s">
        <v>26</v>
      </c>
    </row>
    <row r="202" spans="1:11" x14ac:dyDescent="0.25">
      <c r="A202">
        <v>2517</v>
      </c>
      <c r="B202" t="s">
        <v>27</v>
      </c>
      <c r="C202" t="s">
        <v>49</v>
      </c>
      <c r="D202" t="s">
        <v>41</v>
      </c>
      <c r="E202" t="s">
        <v>37</v>
      </c>
      <c r="F202" t="s">
        <v>46</v>
      </c>
      <c r="G202" t="s">
        <v>21</v>
      </c>
      <c r="H202" t="s">
        <v>18</v>
      </c>
      <c r="I202" t="s">
        <v>28</v>
      </c>
      <c r="J202" t="s">
        <v>26</v>
      </c>
      <c r="K202" t="s">
        <v>68</v>
      </c>
    </row>
    <row r="203" spans="1:11" x14ac:dyDescent="0.25">
      <c r="A203">
        <v>2535</v>
      </c>
      <c r="B203" t="s">
        <v>27</v>
      </c>
      <c r="C203" t="s">
        <v>49</v>
      </c>
      <c r="E203" t="s">
        <v>37</v>
      </c>
      <c r="G203" t="s">
        <v>21</v>
      </c>
      <c r="H203" t="s">
        <v>18</v>
      </c>
      <c r="I203" t="s">
        <v>28</v>
      </c>
      <c r="J203" t="s">
        <v>26</v>
      </c>
    </row>
    <row r="204" spans="1:11" x14ac:dyDescent="0.25">
      <c r="A204">
        <v>2539</v>
      </c>
      <c r="B204" t="s">
        <v>27</v>
      </c>
      <c r="C204" t="s">
        <v>49</v>
      </c>
    </row>
    <row r="205" spans="1:11" x14ac:dyDescent="0.25">
      <c r="A205">
        <v>2546</v>
      </c>
      <c r="B205" t="s">
        <v>67</v>
      </c>
      <c r="C205" t="s">
        <v>49</v>
      </c>
    </row>
    <row r="206" spans="1:11" x14ac:dyDescent="0.25">
      <c r="A206">
        <v>2552</v>
      </c>
      <c r="B206" t="s">
        <v>27</v>
      </c>
      <c r="C206" t="s">
        <v>49</v>
      </c>
      <c r="G206" t="s">
        <v>21</v>
      </c>
      <c r="H206" t="s">
        <v>18</v>
      </c>
      <c r="I206" t="s">
        <v>28</v>
      </c>
      <c r="J206" t="s">
        <v>26</v>
      </c>
    </row>
    <row r="207" spans="1:11" x14ac:dyDescent="0.25">
      <c r="A207">
        <v>2564</v>
      </c>
      <c r="B207" t="s">
        <v>27</v>
      </c>
      <c r="C207" t="s">
        <v>49</v>
      </c>
    </row>
    <row r="208" spans="1:11" x14ac:dyDescent="0.25">
      <c r="A208">
        <v>2584</v>
      </c>
      <c r="B208" t="s">
        <v>27</v>
      </c>
      <c r="C208" t="s">
        <v>49</v>
      </c>
      <c r="E208" t="s">
        <v>37</v>
      </c>
      <c r="G208" t="s">
        <v>21</v>
      </c>
      <c r="H208" t="s">
        <v>18</v>
      </c>
      <c r="I208" t="s">
        <v>28</v>
      </c>
      <c r="J208" t="s">
        <v>26</v>
      </c>
    </row>
    <row r="209" spans="1:11" x14ac:dyDescent="0.25">
      <c r="A209">
        <v>2587</v>
      </c>
      <c r="E209" t="s">
        <v>37</v>
      </c>
      <c r="G209" t="s">
        <v>21</v>
      </c>
      <c r="H209" t="s">
        <v>18</v>
      </c>
      <c r="I209" t="s">
        <v>28</v>
      </c>
      <c r="J209" t="s">
        <v>26</v>
      </c>
    </row>
    <row r="210" spans="1:11" x14ac:dyDescent="0.25">
      <c r="A210">
        <v>2596</v>
      </c>
      <c r="B210" t="s">
        <v>27</v>
      </c>
      <c r="C210" t="s">
        <v>49</v>
      </c>
    </row>
    <row r="211" spans="1:11" x14ac:dyDescent="0.25">
      <c r="A211">
        <v>2598</v>
      </c>
      <c r="B211" t="s">
        <v>27</v>
      </c>
      <c r="C211" t="s">
        <v>49</v>
      </c>
      <c r="D211" t="s">
        <v>41</v>
      </c>
      <c r="E211" t="s">
        <v>37</v>
      </c>
      <c r="F211" t="s">
        <v>46</v>
      </c>
      <c r="G211" t="s">
        <v>21</v>
      </c>
      <c r="H211" t="s">
        <v>18</v>
      </c>
      <c r="I211" t="s">
        <v>28</v>
      </c>
      <c r="J211" t="s">
        <v>26</v>
      </c>
      <c r="K211" t="s">
        <v>68</v>
      </c>
    </row>
    <row r="212" spans="1:11" x14ac:dyDescent="0.25">
      <c r="A212">
        <v>2607</v>
      </c>
      <c r="B212" t="s">
        <v>66</v>
      </c>
      <c r="C212" t="s">
        <v>49</v>
      </c>
      <c r="D212" t="s">
        <v>41</v>
      </c>
      <c r="E212" t="s">
        <v>37</v>
      </c>
      <c r="F212" t="s">
        <v>46</v>
      </c>
      <c r="G212" t="s">
        <v>21</v>
      </c>
      <c r="H212" t="s">
        <v>18</v>
      </c>
      <c r="I212" t="s">
        <v>28</v>
      </c>
      <c r="J212" t="s">
        <v>26</v>
      </c>
      <c r="K212" t="s">
        <v>68</v>
      </c>
    </row>
    <row r="213" spans="1:11" x14ac:dyDescent="0.25">
      <c r="A213">
        <v>2617</v>
      </c>
      <c r="B213" t="s">
        <v>27</v>
      </c>
      <c r="C213" t="s">
        <v>49</v>
      </c>
      <c r="D213" t="s">
        <v>41</v>
      </c>
      <c r="E213" t="s">
        <v>37</v>
      </c>
      <c r="F213" t="s">
        <v>46</v>
      </c>
      <c r="G213" t="s">
        <v>21</v>
      </c>
      <c r="H213" t="s">
        <v>18</v>
      </c>
      <c r="I213" t="s">
        <v>28</v>
      </c>
      <c r="J213" t="s">
        <v>26</v>
      </c>
      <c r="K213" t="s">
        <v>68</v>
      </c>
    </row>
    <row r="214" spans="1:11" x14ac:dyDescent="0.25">
      <c r="A214">
        <v>2618</v>
      </c>
      <c r="B214" t="s">
        <v>27</v>
      </c>
      <c r="C214" t="s">
        <v>49</v>
      </c>
    </row>
    <row r="215" spans="1:11" x14ac:dyDescent="0.25">
      <c r="A215">
        <v>2623</v>
      </c>
      <c r="B215" t="s">
        <v>27</v>
      </c>
      <c r="C215" t="s">
        <v>49</v>
      </c>
      <c r="E215" t="s">
        <v>37</v>
      </c>
      <c r="G215" t="s">
        <v>21</v>
      </c>
      <c r="H215" t="s">
        <v>18</v>
      </c>
      <c r="I215" t="s">
        <v>28</v>
      </c>
      <c r="J215" t="s">
        <v>26</v>
      </c>
    </row>
    <row r="216" spans="1:11" x14ac:dyDescent="0.25">
      <c r="A216">
        <v>2625</v>
      </c>
      <c r="B216" t="s">
        <v>67</v>
      </c>
      <c r="C216" t="s">
        <v>50</v>
      </c>
      <c r="D216" t="s">
        <v>41</v>
      </c>
      <c r="E216" t="s">
        <v>37</v>
      </c>
      <c r="F216" t="s">
        <v>46</v>
      </c>
      <c r="G216" t="s">
        <v>21</v>
      </c>
      <c r="H216" t="s">
        <v>18</v>
      </c>
      <c r="I216" t="s">
        <v>28</v>
      </c>
      <c r="J216" t="s">
        <v>26</v>
      </c>
      <c r="K216" t="s">
        <v>68</v>
      </c>
    </row>
    <row r="217" spans="1:11" x14ac:dyDescent="0.25">
      <c r="A217">
        <v>2626</v>
      </c>
      <c r="B217" t="s">
        <v>27</v>
      </c>
      <c r="C217" t="s">
        <v>49</v>
      </c>
    </row>
    <row r="218" spans="1:11" x14ac:dyDescent="0.25">
      <c r="A218">
        <v>2636</v>
      </c>
      <c r="B218" t="s">
        <v>67</v>
      </c>
      <c r="C218" t="s">
        <v>49</v>
      </c>
    </row>
    <row r="219" spans="1:11" x14ac:dyDescent="0.25">
      <c r="A219">
        <v>2654</v>
      </c>
      <c r="B219" t="s">
        <v>27</v>
      </c>
      <c r="C219" t="s">
        <v>49</v>
      </c>
      <c r="E219" t="s">
        <v>37</v>
      </c>
      <c r="G219" t="s">
        <v>21</v>
      </c>
      <c r="H219" t="s">
        <v>18</v>
      </c>
      <c r="I219" t="s">
        <v>28</v>
      </c>
      <c r="J219" t="s">
        <v>26</v>
      </c>
    </row>
    <row r="220" spans="1:11" x14ac:dyDescent="0.25">
      <c r="A220">
        <v>2669</v>
      </c>
      <c r="B220" t="s">
        <v>52</v>
      </c>
      <c r="C220" t="s">
        <v>51</v>
      </c>
      <c r="D220" t="s">
        <v>40</v>
      </c>
      <c r="E220" t="s">
        <v>36</v>
      </c>
      <c r="F220" t="s">
        <v>45</v>
      </c>
      <c r="G220" t="s">
        <v>21</v>
      </c>
      <c r="H220" t="s">
        <v>17</v>
      </c>
      <c r="I220" t="s">
        <v>28</v>
      </c>
      <c r="J220" t="s">
        <v>25</v>
      </c>
      <c r="K220" t="s">
        <v>58</v>
      </c>
    </row>
    <row r="221" spans="1:11" x14ac:dyDescent="0.25">
      <c r="A221">
        <v>2671</v>
      </c>
      <c r="B221" t="s">
        <v>27</v>
      </c>
      <c r="C221" t="s">
        <v>49</v>
      </c>
      <c r="E221" t="s">
        <v>37</v>
      </c>
      <c r="G221" t="s">
        <v>21</v>
      </c>
      <c r="H221" t="s">
        <v>18</v>
      </c>
      <c r="I221" t="s">
        <v>28</v>
      </c>
      <c r="J221" t="s">
        <v>26</v>
      </c>
    </row>
    <row r="222" spans="1:11" x14ac:dyDescent="0.25">
      <c r="A222">
        <v>2685</v>
      </c>
      <c r="B222" t="s">
        <v>27</v>
      </c>
      <c r="C222" t="s">
        <v>50</v>
      </c>
      <c r="D222" t="s">
        <v>41</v>
      </c>
      <c r="E222" t="s">
        <v>37</v>
      </c>
      <c r="F222" t="s">
        <v>46</v>
      </c>
      <c r="G222" t="s">
        <v>21</v>
      </c>
      <c r="H222" t="s">
        <v>18</v>
      </c>
      <c r="I222" t="s">
        <v>28</v>
      </c>
      <c r="J222" t="s">
        <v>26</v>
      </c>
      <c r="K222" t="s">
        <v>68</v>
      </c>
    </row>
    <row r="223" spans="1:11" x14ac:dyDescent="0.25">
      <c r="A223">
        <v>2692</v>
      </c>
      <c r="B223" t="s">
        <v>27</v>
      </c>
      <c r="C223" t="s">
        <v>50</v>
      </c>
      <c r="D223" t="s">
        <v>41</v>
      </c>
      <c r="E223" t="s">
        <v>37</v>
      </c>
      <c r="F223" t="s">
        <v>46</v>
      </c>
      <c r="G223" t="s">
        <v>21</v>
      </c>
      <c r="H223" t="s">
        <v>18</v>
      </c>
      <c r="I223" t="s">
        <v>28</v>
      </c>
      <c r="J223" t="s">
        <v>26</v>
      </c>
      <c r="K223" t="s">
        <v>68</v>
      </c>
    </row>
    <row r="224" spans="1:11" x14ac:dyDescent="0.25">
      <c r="A224">
        <v>2701</v>
      </c>
      <c r="B224" t="s">
        <v>67</v>
      </c>
      <c r="C224" t="s">
        <v>49</v>
      </c>
      <c r="D224" t="s">
        <v>41</v>
      </c>
      <c r="E224" t="s">
        <v>37</v>
      </c>
      <c r="F224" t="s">
        <v>46</v>
      </c>
      <c r="G224" t="s">
        <v>21</v>
      </c>
      <c r="H224" t="s">
        <v>18</v>
      </c>
      <c r="I224" t="s">
        <v>28</v>
      </c>
      <c r="J224" t="s">
        <v>26</v>
      </c>
      <c r="K224" t="s">
        <v>68</v>
      </c>
    </row>
    <row r="225" spans="1:11" x14ac:dyDescent="0.25">
      <c r="A225">
        <v>2702</v>
      </c>
      <c r="B225" t="s">
        <v>67</v>
      </c>
      <c r="C225" t="s">
        <v>50</v>
      </c>
      <c r="D225" t="s">
        <v>41</v>
      </c>
      <c r="E225" t="s">
        <v>37</v>
      </c>
      <c r="F225" t="s">
        <v>46</v>
      </c>
      <c r="G225" t="s">
        <v>21</v>
      </c>
      <c r="H225" t="s">
        <v>18</v>
      </c>
      <c r="I225" t="s">
        <v>28</v>
      </c>
      <c r="J225" t="s">
        <v>26</v>
      </c>
      <c r="K225" t="s">
        <v>68</v>
      </c>
    </row>
    <row r="226" spans="1:11" x14ac:dyDescent="0.25">
      <c r="A226">
        <v>2703</v>
      </c>
      <c r="C226" t="s">
        <v>50</v>
      </c>
    </row>
    <row r="227" spans="1:11" x14ac:dyDescent="0.25">
      <c r="A227">
        <v>2704</v>
      </c>
      <c r="B227" t="s">
        <v>27</v>
      </c>
      <c r="C227" t="s">
        <v>49</v>
      </c>
      <c r="E227" t="s">
        <v>37</v>
      </c>
      <c r="G227" t="s">
        <v>21</v>
      </c>
      <c r="H227" t="s">
        <v>18</v>
      </c>
      <c r="I227" t="s">
        <v>28</v>
      </c>
      <c r="J227" t="s">
        <v>26</v>
      </c>
    </row>
    <row r="228" spans="1:11" x14ac:dyDescent="0.25">
      <c r="A228">
        <v>2714</v>
      </c>
      <c r="B228" t="s">
        <v>66</v>
      </c>
      <c r="C228" t="s">
        <v>49</v>
      </c>
      <c r="E228" t="s">
        <v>37</v>
      </c>
      <c r="G228" t="s">
        <v>21</v>
      </c>
      <c r="H228" t="s">
        <v>18</v>
      </c>
      <c r="I228" t="s">
        <v>28</v>
      </c>
      <c r="J228" t="s">
        <v>26</v>
      </c>
    </row>
    <row r="229" spans="1:11" x14ac:dyDescent="0.25">
      <c r="A229">
        <v>2715</v>
      </c>
      <c r="B229" t="s">
        <v>27</v>
      </c>
      <c r="C229" t="s">
        <v>50</v>
      </c>
      <c r="D229" t="s">
        <v>41</v>
      </c>
      <c r="E229" t="s">
        <v>37</v>
      </c>
      <c r="F229" t="s">
        <v>46</v>
      </c>
      <c r="G229" t="s">
        <v>21</v>
      </c>
      <c r="H229" t="s">
        <v>18</v>
      </c>
      <c r="I229" t="s">
        <v>28</v>
      </c>
      <c r="J229" t="s">
        <v>26</v>
      </c>
      <c r="K229" t="s">
        <v>68</v>
      </c>
    </row>
    <row r="230" spans="1:11" x14ac:dyDescent="0.25">
      <c r="A230">
        <v>2716</v>
      </c>
      <c r="B230" t="s">
        <v>27</v>
      </c>
      <c r="C230" t="s">
        <v>49</v>
      </c>
      <c r="E230" t="s">
        <v>37</v>
      </c>
      <c r="G230" t="s">
        <v>21</v>
      </c>
      <c r="H230" t="s">
        <v>18</v>
      </c>
      <c r="I230" t="s">
        <v>28</v>
      </c>
      <c r="J230" t="s">
        <v>26</v>
      </c>
    </row>
    <row r="231" spans="1:11" x14ac:dyDescent="0.25">
      <c r="A231">
        <v>2722</v>
      </c>
      <c r="E231" t="s">
        <v>37</v>
      </c>
      <c r="G231" t="s">
        <v>21</v>
      </c>
      <c r="H231" t="s">
        <v>18</v>
      </c>
      <c r="I231" t="s">
        <v>28</v>
      </c>
      <c r="J231" t="s">
        <v>26</v>
      </c>
    </row>
    <row r="232" spans="1:11" x14ac:dyDescent="0.25">
      <c r="A232">
        <v>2726</v>
      </c>
      <c r="B232" t="s">
        <v>27</v>
      </c>
      <c r="C232" t="s">
        <v>49</v>
      </c>
      <c r="D232" t="s">
        <v>41</v>
      </c>
      <c r="E232" t="s">
        <v>37</v>
      </c>
      <c r="F232" t="s">
        <v>46</v>
      </c>
      <c r="G232" t="s">
        <v>21</v>
      </c>
      <c r="H232" t="s">
        <v>18</v>
      </c>
      <c r="I232" t="s">
        <v>28</v>
      </c>
      <c r="J232" t="s">
        <v>26</v>
      </c>
      <c r="K232" t="s">
        <v>68</v>
      </c>
    </row>
    <row r="233" spans="1:11" x14ac:dyDescent="0.25">
      <c r="A233">
        <v>2732</v>
      </c>
      <c r="B233" t="s">
        <v>67</v>
      </c>
      <c r="C233" t="s">
        <v>49</v>
      </c>
      <c r="D233" t="s">
        <v>41</v>
      </c>
      <c r="E233" t="s">
        <v>37</v>
      </c>
      <c r="F233" t="s">
        <v>46</v>
      </c>
      <c r="G233" t="s">
        <v>21</v>
      </c>
      <c r="H233" t="s">
        <v>18</v>
      </c>
      <c r="I233" t="s">
        <v>28</v>
      </c>
      <c r="J233" t="s">
        <v>26</v>
      </c>
      <c r="K233" t="s">
        <v>68</v>
      </c>
    </row>
    <row r="234" spans="1:11" x14ac:dyDescent="0.25">
      <c r="A234">
        <v>2735</v>
      </c>
      <c r="E234" t="s">
        <v>37</v>
      </c>
      <c r="G234" t="s">
        <v>21</v>
      </c>
      <c r="H234" t="s">
        <v>18</v>
      </c>
      <c r="I234" t="s">
        <v>28</v>
      </c>
      <c r="J234" t="s">
        <v>26</v>
      </c>
    </row>
    <row r="235" spans="1:11" x14ac:dyDescent="0.25">
      <c r="A235">
        <v>2742</v>
      </c>
      <c r="B235" t="s">
        <v>27</v>
      </c>
      <c r="C235" t="s">
        <v>49</v>
      </c>
      <c r="E235" t="s">
        <v>37</v>
      </c>
      <c r="G235" t="s">
        <v>21</v>
      </c>
      <c r="H235" t="s">
        <v>18</v>
      </c>
      <c r="I235" t="s">
        <v>28</v>
      </c>
      <c r="J235" t="s">
        <v>26</v>
      </c>
    </row>
    <row r="236" spans="1:11" x14ac:dyDescent="0.25">
      <c r="A236">
        <v>2751</v>
      </c>
      <c r="B236" t="s">
        <v>27</v>
      </c>
      <c r="C236" t="s">
        <v>49</v>
      </c>
      <c r="E236" t="s">
        <v>37</v>
      </c>
      <c r="G236" t="s">
        <v>21</v>
      </c>
      <c r="H236" t="s">
        <v>18</v>
      </c>
      <c r="I236" t="s">
        <v>28</v>
      </c>
      <c r="J236" t="s">
        <v>26</v>
      </c>
    </row>
    <row r="237" spans="1:11" x14ac:dyDescent="0.25">
      <c r="A237">
        <v>2754</v>
      </c>
      <c r="B237" t="s">
        <v>67</v>
      </c>
      <c r="C237" t="s">
        <v>50</v>
      </c>
      <c r="D237" t="s">
        <v>41</v>
      </c>
      <c r="E237" t="s">
        <v>37</v>
      </c>
      <c r="F237" t="s">
        <v>46</v>
      </c>
      <c r="G237" t="s">
        <v>21</v>
      </c>
      <c r="H237" t="s">
        <v>18</v>
      </c>
      <c r="I237" t="s">
        <v>28</v>
      </c>
      <c r="J237" t="s">
        <v>26</v>
      </c>
      <c r="K237" t="s">
        <v>68</v>
      </c>
    </row>
    <row r="238" spans="1:11" x14ac:dyDescent="0.25">
      <c r="A238">
        <v>2758</v>
      </c>
      <c r="B238" t="s">
        <v>66</v>
      </c>
      <c r="C238" t="s">
        <v>49</v>
      </c>
      <c r="D238" t="s">
        <v>41</v>
      </c>
      <c r="E238" t="s">
        <v>37</v>
      </c>
      <c r="F238" t="s">
        <v>46</v>
      </c>
      <c r="G238" t="s">
        <v>21</v>
      </c>
      <c r="H238" t="s">
        <v>18</v>
      </c>
      <c r="I238" t="s">
        <v>28</v>
      </c>
      <c r="J238" t="s">
        <v>26</v>
      </c>
      <c r="K238" t="s">
        <v>68</v>
      </c>
    </row>
    <row r="239" spans="1:11" x14ac:dyDescent="0.25">
      <c r="A239">
        <v>2763</v>
      </c>
      <c r="B239" t="s">
        <v>27</v>
      </c>
      <c r="C239" t="s">
        <v>49</v>
      </c>
    </row>
    <row r="240" spans="1:11" x14ac:dyDescent="0.25">
      <c r="A240">
        <v>2767</v>
      </c>
      <c r="B240" t="s">
        <v>52</v>
      </c>
      <c r="C240" t="s">
        <v>51</v>
      </c>
      <c r="D240" t="s">
        <v>40</v>
      </c>
      <c r="E240" t="s">
        <v>36</v>
      </c>
      <c r="F240" t="s">
        <v>45</v>
      </c>
      <c r="G240" t="s">
        <v>21</v>
      </c>
      <c r="H240" t="s">
        <v>17</v>
      </c>
      <c r="I240" t="s">
        <v>28</v>
      </c>
      <c r="J240" t="s">
        <v>25</v>
      </c>
      <c r="K240" t="s">
        <v>58</v>
      </c>
    </row>
    <row r="241" spans="1:11" x14ac:dyDescent="0.25">
      <c r="A241">
        <v>2770</v>
      </c>
      <c r="B241" t="s">
        <v>66</v>
      </c>
      <c r="C241" t="s">
        <v>49</v>
      </c>
      <c r="D241" t="s">
        <v>41</v>
      </c>
      <c r="E241" t="s">
        <v>37</v>
      </c>
      <c r="F241" t="s">
        <v>46</v>
      </c>
      <c r="G241" t="s">
        <v>21</v>
      </c>
      <c r="H241" t="s">
        <v>18</v>
      </c>
      <c r="I241" t="s">
        <v>28</v>
      </c>
      <c r="J241" t="s">
        <v>26</v>
      </c>
      <c r="K241" t="s">
        <v>68</v>
      </c>
    </row>
    <row r="242" spans="1:11" x14ac:dyDescent="0.25">
      <c r="A242">
        <v>2772</v>
      </c>
      <c r="B242" t="s">
        <v>27</v>
      </c>
      <c r="C242" t="s">
        <v>49</v>
      </c>
      <c r="E242" t="s">
        <v>37</v>
      </c>
      <c r="G242" t="s">
        <v>21</v>
      </c>
      <c r="H242" t="s">
        <v>18</v>
      </c>
      <c r="I242" t="s">
        <v>28</v>
      </c>
      <c r="J242" t="s">
        <v>26</v>
      </c>
    </row>
    <row r="243" spans="1:11" x14ac:dyDescent="0.25">
      <c r="A243">
        <v>2777</v>
      </c>
      <c r="E243" t="s">
        <v>37</v>
      </c>
      <c r="G243" t="s">
        <v>21</v>
      </c>
      <c r="H243" t="s">
        <v>18</v>
      </c>
      <c r="I243" t="s">
        <v>28</v>
      </c>
      <c r="J243" t="s">
        <v>26</v>
      </c>
    </row>
    <row r="244" spans="1:11" x14ac:dyDescent="0.25">
      <c r="A244">
        <v>2782</v>
      </c>
      <c r="B244" t="s">
        <v>27</v>
      </c>
      <c r="C244" t="s">
        <v>50</v>
      </c>
      <c r="D244" t="s">
        <v>41</v>
      </c>
      <c r="E244" t="s">
        <v>37</v>
      </c>
      <c r="F244" t="s">
        <v>46</v>
      </c>
      <c r="G244" t="s">
        <v>21</v>
      </c>
      <c r="H244" t="s">
        <v>18</v>
      </c>
      <c r="I244" t="s">
        <v>28</v>
      </c>
      <c r="J244" t="s">
        <v>26</v>
      </c>
      <c r="K244" t="s">
        <v>68</v>
      </c>
    </row>
    <row r="245" spans="1:11" x14ac:dyDescent="0.25">
      <c r="A245">
        <v>2792</v>
      </c>
      <c r="B245" t="s">
        <v>66</v>
      </c>
      <c r="C245" t="s">
        <v>50</v>
      </c>
      <c r="D245" t="s">
        <v>41</v>
      </c>
      <c r="E245" t="s">
        <v>37</v>
      </c>
      <c r="F245" t="s">
        <v>46</v>
      </c>
      <c r="G245" t="s">
        <v>21</v>
      </c>
      <c r="H245" t="s">
        <v>18</v>
      </c>
      <c r="I245" t="s">
        <v>28</v>
      </c>
      <c r="J245" t="s">
        <v>26</v>
      </c>
      <c r="K245" t="s">
        <v>68</v>
      </c>
    </row>
    <row r="246" spans="1:11" x14ac:dyDescent="0.25">
      <c r="A246">
        <v>2794</v>
      </c>
      <c r="B246" t="s">
        <v>27</v>
      </c>
      <c r="C246" t="s">
        <v>50</v>
      </c>
      <c r="D246" t="s">
        <v>41</v>
      </c>
      <c r="E246" t="s">
        <v>37</v>
      </c>
      <c r="F246" t="s">
        <v>46</v>
      </c>
      <c r="G246" t="s">
        <v>21</v>
      </c>
      <c r="H246" t="s">
        <v>18</v>
      </c>
      <c r="I246" t="s">
        <v>28</v>
      </c>
      <c r="J246" t="s">
        <v>26</v>
      </c>
      <c r="K246" t="s">
        <v>68</v>
      </c>
    </row>
    <row r="247" spans="1:11" x14ac:dyDescent="0.25">
      <c r="A247">
        <v>2805</v>
      </c>
      <c r="B247" t="s">
        <v>27</v>
      </c>
      <c r="C247" t="s">
        <v>49</v>
      </c>
      <c r="E247" t="s">
        <v>37</v>
      </c>
      <c r="G247" t="s">
        <v>21</v>
      </c>
      <c r="H247" t="s">
        <v>18</v>
      </c>
      <c r="I247" t="s">
        <v>28</v>
      </c>
      <c r="J247" t="s">
        <v>26</v>
      </c>
    </row>
    <row r="248" spans="1:11" x14ac:dyDescent="0.25">
      <c r="A248">
        <v>2808</v>
      </c>
      <c r="B248" t="s">
        <v>66</v>
      </c>
      <c r="C248" t="s">
        <v>50</v>
      </c>
      <c r="D248" t="s">
        <v>41</v>
      </c>
      <c r="E248" t="s">
        <v>37</v>
      </c>
      <c r="F248" t="s">
        <v>46</v>
      </c>
      <c r="G248" t="s">
        <v>21</v>
      </c>
      <c r="H248" t="s">
        <v>18</v>
      </c>
      <c r="I248" t="s">
        <v>28</v>
      </c>
      <c r="J248" t="s">
        <v>26</v>
      </c>
      <c r="K248" t="s">
        <v>68</v>
      </c>
    </row>
    <row r="249" spans="1:11" x14ac:dyDescent="0.25">
      <c r="A249">
        <v>2815</v>
      </c>
      <c r="B249" t="s">
        <v>67</v>
      </c>
      <c r="C249" t="s">
        <v>50</v>
      </c>
      <c r="D249" t="s">
        <v>41</v>
      </c>
      <c r="E249" t="s">
        <v>37</v>
      </c>
      <c r="F249" t="s">
        <v>46</v>
      </c>
      <c r="G249" t="s">
        <v>21</v>
      </c>
      <c r="H249" t="s">
        <v>18</v>
      </c>
      <c r="I249" t="s">
        <v>28</v>
      </c>
      <c r="J249" t="s">
        <v>26</v>
      </c>
      <c r="K249" t="s">
        <v>68</v>
      </c>
    </row>
    <row r="250" spans="1:11" x14ac:dyDescent="0.25">
      <c r="A250">
        <v>2822</v>
      </c>
      <c r="B250" t="s">
        <v>52</v>
      </c>
      <c r="C250" t="s">
        <v>55</v>
      </c>
      <c r="D250" t="s">
        <v>40</v>
      </c>
      <c r="E250" t="s">
        <v>36</v>
      </c>
      <c r="F250" t="s">
        <v>45</v>
      </c>
      <c r="G250" t="s">
        <v>21</v>
      </c>
      <c r="H250" t="s">
        <v>17</v>
      </c>
      <c r="I250" t="s">
        <v>28</v>
      </c>
      <c r="J250" t="s">
        <v>25</v>
      </c>
      <c r="K250" t="s">
        <v>58</v>
      </c>
    </row>
    <row r="251" spans="1:11" x14ac:dyDescent="0.25">
      <c r="A251">
        <v>2830</v>
      </c>
      <c r="B251" t="s">
        <v>27</v>
      </c>
      <c r="C251" t="s">
        <v>49</v>
      </c>
      <c r="E251" t="s">
        <v>37</v>
      </c>
      <c r="G251" t="s">
        <v>21</v>
      </c>
      <c r="H251" t="s">
        <v>18</v>
      </c>
      <c r="I251" t="s">
        <v>28</v>
      </c>
      <c r="J251" t="s">
        <v>26</v>
      </c>
    </row>
    <row r="252" spans="1:11" x14ac:dyDescent="0.25">
      <c r="A252">
        <v>2833</v>
      </c>
      <c r="B252" t="s">
        <v>66</v>
      </c>
      <c r="C252" t="s">
        <v>50</v>
      </c>
      <c r="D252" t="s">
        <v>41</v>
      </c>
      <c r="E252" t="s">
        <v>37</v>
      </c>
      <c r="F252" t="s">
        <v>46</v>
      </c>
      <c r="G252" t="s">
        <v>21</v>
      </c>
      <c r="H252" t="s">
        <v>18</v>
      </c>
      <c r="I252" t="s">
        <v>28</v>
      </c>
      <c r="J252" t="s">
        <v>26</v>
      </c>
      <c r="K252" t="s">
        <v>68</v>
      </c>
    </row>
    <row r="253" spans="1:11" x14ac:dyDescent="0.25">
      <c r="A253">
        <v>2836</v>
      </c>
      <c r="E253" t="s">
        <v>37</v>
      </c>
      <c r="G253" t="s">
        <v>21</v>
      </c>
      <c r="H253" t="s">
        <v>18</v>
      </c>
      <c r="I253" t="s">
        <v>28</v>
      </c>
      <c r="J253" t="s">
        <v>26</v>
      </c>
    </row>
    <row r="254" spans="1:11" x14ac:dyDescent="0.25">
      <c r="A254">
        <v>2844</v>
      </c>
      <c r="B254" t="s">
        <v>27</v>
      </c>
      <c r="C254" t="s">
        <v>49</v>
      </c>
      <c r="D254" t="s">
        <v>41</v>
      </c>
      <c r="E254" t="s">
        <v>37</v>
      </c>
      <c r="F254" t="s">
        <v>46</v>
      </c>
      <c r="G254" t="s">
        <v>21</v>
      </c>
      <c r="H254" t="s">
        <v>18</v>
      </c>
      <c r="I254" t="s">
        <v>28</v>
      </c>
      <c r="J254" t="s">
        <v>26</v>
      </c>
      <c r="K254" t="s">
        <v>68</v>
      </c>
    </row>
    <row r="255" spans="1:11" x14ac:dyDescent="0.25">
      <c r="A255">
        <v>2846</v>
      </c>
      <c r="B255" t="s">
        <v>27</v>
      </c>
      <c r="C255" t="s">
        <v>49</v>
      </c>
      <c r="D255" t="s">
        <v>41</v>
      </c>
      <c r="E255" t="s">
        <v>37</v>
      </c>
      <c r="F255" t="s">
        <v>46</v>
      </c>
      <c r="G255" t="s">
        <v>21</v>
      </c>
      <c r="H255" t="s">
        <v>18</v>
      </c>
      <c r="I255" t="s">
        <v>28</v>
      </c>
      <c r="J255" t="s">
        <v>26</v>
      </c>
      <c r="K255" t="s">
        <v>68</v>
      </c>
    </row>
    <row r="256" spans="1:11" x14ac:dyDescent="0.25">
      <c r="A256">
        <v>2847</v>
      </c>
      <c r="B256" t="s">
        <v>27</v>
      </c>
      <c r="C256" t="s">
        <v>49</v>
      </c>
      <c r="D256" t="s">
        <v>41</v>
      </c>
      <c r="E256" t="s">
        <v>37</v>
      </c>
      <c r="F256" t="s">
        <v>46</v>
      </c>
      <c r="G256" t="s">
        <v>21</v>
      </c>
      <c r="H256" t="s">
        <v>18</v>
      </c>
      <c r="I256" t="s">
        <v>28</v>
      </c>
      <c r="J256" t="s">
        <v>26</v>
      </c>
      <c r="K256" t="s">
        <v>68</v>
      </c>
    </row>
    <row r="257" spans="1:11" x14ac:dyDescent="0.25">
      <c r="A257">
        <v>2849</v>
      </c>
      <c r="B257" t="s">
        <v>27</v>
      </c>
      <c r="C257" t="s">
        <v>49</v>
      </c>
      <c r="E257" t="s">
        <v>37</v>
      </c>
      <c r="G257" t="s">
        <v>21</v>
      </c>
      <c r="H257" t="s">
        <v>18</v>
      </c>
      <c r="I257" t="s">
        <v>28</v>
      </c>
      <c r="J257" t="s">
        <v>26</v>
      </c>
    </row>
    <row r="258" spans="1:11" x14ac:dyDescent="0.25">
      <c r="A258">
        <v>2854</v>
      </c>
      <c r="B258" t="s">
        <v>27</v>
      </c>
      <c r="C258" t="s">
        <v>49</v>
      </c>
      <c r="E258" t="s">
        <v>37</v>
      </c>
      <c r="G258" t="s">
        <v>21</v>
      </c>
      <c r="H258" t="s">
        <v>18</v>
      </c>
      <c r="I258" t="s">
        <v>28</v>
      </c>
      <c r="J258" t="s">
        <v>26</v>
      </c>
    </row>
    <row r="259" spans="1:11" x14ac:dyDescent="0.25">
      <c r="A259">
        <v>2858</v>
      </c>
      <c r="B259" t="s">
        <v>27</v>
      </c>
      <c r="C259" t="s">
        <v>49</v>
      </c>
      <c r="E259" t="s">
        <v>37</v>
      </c>
      <c r="G259" t="s">
        <v>21</v>
      </c>
      <c r="H259" t="s">
        <v>18</v>
      </c>
      <c r="I259" t="s">
        <v>28</v>
      </c>
      <c r="J259" t="s">
        <v>26</v>
      </c>
    </row>
    <row r="260" spans="1:11" x14ac:dyDescent="0.25">
      <c r="A260">
        <v>2870</v>
      </c>
      <c r="B260" t="s">
        <v>67</v>
      </c>
      <c r="C260" t="s">
        <v>50</v>
      </c>
      <c r="D260" t="s">
        <v>41</v>
      </c>
      <c r="E260" t="s">
        <v>37</v>
      </c>
      <c r="F260" t="s">
        <v>46</v>
      </c>
      <c r="G260" t="s">
        <v>21</v>
      </c>
      <c r="H260" t="s">
        <v>18</v>
      </c>
      <c r="I260" t="s">
        <v>28</v>
      </c>
      <c r="J260" t="s">
        <v>26</v>
      </c>
      <c r="K260" t="s">
        <v>68</v>
      </c>
    </row>
    <row r="261" spans="1:11" x14ac:dyDescent="0.25">
      <c r="A261">
        <v>2872</v>
      </c>
      <c r="B261" t="s">
        <v>27</v>
      </c>
    </row>
    <row r="262" spans="1:11" x14ac:dyDescent="0.25">
      <c r="A262">
        <v>2876</v>
      </c>
      <c r="E262" t="s">
        <v>37</v>
      </c>
      <c r="G262" t="s">
        <v>21</v>
      </c>
      <c r="H262" t="s">
        <v>18</v>
      </c>
      <c r="I262" t="s">
        <v>28</v>
      </c>
      <c r="J262" t="s">
        <v>26</v>
      </c>
    </row>
    <row r="263" spans="1:11" x14ac:dyDescent="0.25">
      <c r="A263">
        <v>2877</v>
      </c>
      <c r="B263" t="s">
        <v>27</v>
      </c>
      <c r="C263" t="s">
        <v>50</v>
      </c>
      <c r="D263" t="s">
        <v>41</v>
      </c>
      <c r="E263" t="s">
        <v>37</v>
      </c>
      <c r="F263" t="s">
        <v>46</v>
      </c>
      <c r="G263" t="s">
        <v>21</v>
      </c>
      <c r="H263" t="s">
        <v>18</v>
      </c>
      <c r="I263" t="s">
        <v>28</v>
      </c>
      <c r="J263" t="s">
        <v>26</v>
      </c>
      <c r="K263" t="s">
        <v>68</v>
      </c>
    </row>
    <row r="264" spans="1:11" x14ac:dyDescent="0.25">
      <c r="A264">
        <v>2878</v>
      </c>
      <c r="B264" t="s">
        <v>27</v>
      </c>
      <c r="C264" t="s">
        <v>49</v>
      </c>
      <c r="D264" t="s">
        <v>41</v>
      </c>
      <c r="E264" t="s">
        <v>37</v>
      </c>
      <c r="F264" t="s">
        <v>46</v>
      </c>
      <c r="G264" t="s">
        <v>21</v>
      </c>
      <c r="H264" t="s">
        <v>18</v>
      </c>
      <c r="I264" t="s">
        <v>28</v>
      </c>
      <c r="J264" t="s">
        <v>26</v>
      </c>
      <c r="K264" t="s">
        <v>68</v>
      </c>
    </row>
    <row r="265" spans="1:11" x14ac:dyDescent="0.25">
      <c r="A265">
        <v>2883</v>
      </c>
      <c r="B265" t="s">
        <v>27</v>
      </c>
      <c r="C265" t="s">
        <v>49</v>
      </c>
      <c r="E265" t="s">
        <v>37</v>
      </c>
      <c r="G265" t="s">
        <v>21</v>
      </c>
      <c r="H265" t="s">
        <v>18</v>
      </c>
      <c r="I265" t="s">
        <v>28</v>
      </c>
      <c r="J265" t="s">
        <v>26</v>
      </c>
    </row>
    <row r="266" spans="1:11" x14ac:dyDescent="0.25">
      <c r="A266">
        <v>2886</v>
      </c>
      <c r="B266" t="s">
        <v>27</v>
      </c>
      <c r="C266" t="s">
        <v>49</v>
      </c>
      <c r="D266" t="s">
        <v>41</v>
      </c>
      <c r="E266" t="s">
        <v>37</v>
      </c>
      <c r="F266" t="s">
        <v>46</v>
      </c>
      <c r="G266" t="s">
        <v>21</v>
      </c>
      <c r="H266" t="s">
        <v>18</v>
      </c>
      <c r="I266" t="s">
        <v>28</v>
      </c>
      <c r="J266" t="s">
        <v>26</v>
      </c>
      <c r="K266" t="s">
        <v>68</v>
      </c>
    </row>
    <row r="267" spans="1:11" x14ac:dyDescent="0.25">
      <c r="A267">
        <v>2892</v>
      </c>
      <c r="B267" t="s">
        <v>27</v>
      </c>
      <c r="C267" t="s">
        <v>49</v>
      </c>
      <c r="D267" t="s">
        <v>41</v>
      </c>
      <c r="E267" t="s">
        <v>37</v>
      </c>
      <c r="F267" t="s">
        <v>46</v>
      </c>
      <c r="G267" t="s">
        <v>21</v>
      </c>
      <c r="H267" t="s">
        <v>18</v>
      </c>
      <c r="I267" t="s">
        <v>28</v>
      </c>
      <c r="J267" t="s">
        <v>26</v>
      </c>
      <c r="K267" t="s">
        <v>68</v>
      </c>
    </row>
    <row r="268" spans="1:11" x14ac:dyDescent="0.25">
      <c r="A268">
        <v>2893</v>
      </c>
      <c r="B268" t="s">
        <v>27</v>
      </c>
      <c r="C268" t="s">
        <v>50</v>
      </c>
      <c r="D268" t="s">
        <v>41</v>
      </c>
      <c r="E268" t="s">
        <v>37</v>
      </c>
      <c r="F268" t="s">
        <v>46</v>
      </c>
      <c r="G268" t="s">
        <v>21</v>
      </c>
      <c r="H268" t="s">
        <v>18</v>
      </c>
      <c r="I268" t="s">
        <v>28</v>
      </c>
      <c r="J268" t="s">
        <v>26</v>
      </c>
      <c r="K268" t="s">
        <v>68</v>
      </c>
    </row>
    <row r="269" spans="1:11" x14ac:dyDescent="0.25">
      <c r="A269">
        <v>2895</v>
      </c>
      <c r="E269" t="s">
        <v>37</v>
      </c>
      <c r="G269" t="s">
        <v>21</v>
      </c>
      <c r="H269" t="s">
        <v>18</v>
      </c>
      <c r="I269" t="s">
        <v>28</v>
      </c>
      <c r="J269" t="s">
        <v>26</v>
      </c>
    </row>
    <row r="270" spans="1:11" x14ac:dyDescent="0.25">
      <c r="A270">
        <v>2896</v>
      </c>
      <c r="B270" t="s">
        <v>66</v>
      </c>
      <c r="C270" t="s">
        <v>49</v>
      </c>
      <c r="E270" t="s">
        <v>37</v>
      </c>
      <c r="G270" t="s">
        <v>21</v>
      </c>
      <c r="H270" t="s">
        <v>18</v>
      </c>
      <c r="I270" t="s">
        <v>28</v>
      </c>
      <c r="J270" t="s">
        <v>26</v>
      </c>
    </row>
    <row r="271" spans="1:11" x14ac:dyDescent="0.25">
      <c r="A271">
        <v>2898</v>
      </c>
      <c r="B271" t="s">
        <v>67</v>
      </c>
      <c r="C271" t="s">
        <v>50</v>
      </c>
      <c r="D271" t="s">
        <v>41</v>
      </c>
      <c r="E271" t="s">
        <v>37</v>
      </c>
      <c r="F271" t="s">
        <v>46</v>
      </c>
      <c r="G271" t="s">
        <v>21</v>
      </c>
      <c r="H271" t="s">
        <v>18</v>
      </c>
      <c r="I271" t="s">
        <v>28</v>
      </c>
      <c r="J271" t="s">
        <v>26</v>
      </c>
      <c r="K271" t="s">
        <v>68</v>
      </c>
    </row>
    <row r="272" spans="1:11" x14ac:dyDescent="0.25">
      <c r="A272">
        <v>2899</v>
      </c>
      <c r="B272" t="s">
        <v>66</v>
      </c>
      <c r="C272" t="s">
        <v>50</v>
      </c>
      <c r="D272" t="s">
        <v>41</v>
      </c>
      <c r="E272" t="s">
        <v>37</v>
      </c>
      <c r="F272" t="s">
        <v>46</v>
      </c>
      <c r="G272" t="s">
        <v>21</v>
      </c>
      <c r="H272" t="s">
        <v>18</v>
      </c>
      <c r="I272" t="s">
        <v>28</v>
      </c>
      <c r="J272" t="s">
        <v>26</v>
      </c>
      <c r="K272" t="s">
        <v>68</v>
      </c>
    </row>
    <row r="273" spans="1:11" x14ac:dyDescent="0.25">
      <c r="A273">
        <v>2905</v>
      </c>
      <c r="B273" t="s">
        <v>52</v>
      </c>
      <c r="C273" t="s">
        <v>55</v>
      </c>
      <c r="D273" t="s">
        <v>40</v>
      </c>
      <c r="E273" t="s">
        <v>36</v>
      </c>
      <c r="F273" t="s">
        <v>45</v>
      </c>
      <c r="G273" t="s">
        <v>21</v>
      </c>
      <c r="H273" t="s">
        <v>17</v>
      </c>
      <c r="I273" t="s">
        <v>28</v>
      </c>
      <c r="J273" t="s">
        <v>25</v>
      </c>
      <c r="K273" t="s">
        <v>58</v>
      </c>
    </row>
    <row r="274" spans="1:11" x14ac:dyDescent="0.25">
      <c r="A274">
        <v>2906</v>
      </c>
      <c r="B274" t="s">
        <v>27</v>
      </c>
      <c r="C274" t="s">
        <v>50</v>
      </c>
      <c r="D274" t="s">
        <v>41</v>
      </c>
      <c r="E274" t="s">
        <v>37</v>
      </c>
      <c r="F274" t="s">
        <v>46</v>
      </c>
      <c r="G274" t="s">
        <v>21</v>
      </c>
      <c r="H274" t="s">
        <v>18</v>
      </c>
      <c r="I274" t="s">
        <v>28</v>
      </c>
      <c r="J274" t="s">
        <v>26</v>
      </c>
      <c r="K274" t="s">
        <v>68</v>
      </c>
    </row>
    <row r="275" spans="1:11" x14ac:dyDescent="0.25">
      <c r="A275">
        <v>2927</v>
      </c>
      <c r="B275" t="s">
        <v>66</v>
      </c>
      <c r="C275" t="s">
        <v>49</v>
      </c>
      <c r="D275" t="s">
        <v>41</v>
      </c>
      <c r="E275" t="s">
        <v>37</v>
      </c>
      <c r="F275" t="s">
        <v>46</v>
      </c>
      <c r="G275" t="s">
        <v>21</v>
      </c>
      <c r="H275" t="s">
        <v>18</v>
      </c>
      <c r="I275" t="s">
        <v>28</v>
      </c>
      <c r="J275" t="s">
        <v>26</v>
      </c>
      <c r="K275" t="s">
        <v>68</v>
      </c>
    </row>
    <row r="276" spans="1:11" x14ac:dyDescent="0.25">
      <c r="A276">
        <v>2935</v>
      </c>
      <c r="B276" t="s">
        <v>27</v>
      </c>
      <c r="C276" t="s">
        <v>49</v>
      </c>
      <c r="D276" t="s">
        <v>41</v>
      </c>
      <c r="E276" t="s">
        <v>37</v>
      </c>
      <c r="F276" t="s">
        <v>46</v>
      </c>
      <c r="G276" t="s">
        <v>21</v>
      </c>
      <c r="H276" t="s">
        <v>18</v>
      </c>
      <c r="I276" t="s">
        <v>28</v>
      </c>
      <c r="J276" t="s">
        <v>26</v>
      </c>
      <c r="K276" t="s">
        <v>68</v>
      </c>
    </row>
    <row r="277" spans="1:11" x14ac:dyDescent="0.25">
      <c r="A277">
        <v>2939</v>
      </c>
      <c r="B277" t="s">
        <v>67</v>
      </c>
      <c r="C277" t="s">
        <v>50</v>
      </c>
      <c r="D277" t="s">
        <v>41</v>
      </c>
      <c r="E277" t="s">
        <v>37</v>
      </c>
      <c r="F277" t="s">
        <v>46</v>
      </c>
      <c r="G277" t="s">
        <v>21</v>
      </c>
      <c r="H277" t="s">
        <v>18</v>
      </c>
      <c r="I277" t="s">
        <v>28</v>
      </c>
      <c r="J277" t="s">
        <v>26</v>
      </c>
      <c r="K277" t="s">
        <v>68</v>
      </c>
    </row>
    <row r="278" spans="1:11" x14ac:dyDescent="0.25">
      <c r="A278">
        <v>2940</v>
      </c>
      <c r="B278" t="s">
        <v>53</v>
      </c>
      <c r="C278" t="s">
        <v>51</v>
      </c>
      <c r="E278" t="s">
        <v>36</v>
      </c>
      <c r="G278" t="s">
        <v>21</v>
      </c>
      <c r="H278" t="s">
        <v>17</v>
      </c>
      <c r="I278" t="s">
        <v>28</v>
      </c>
      <c r="J278" t="s">
        <v>25</v>
      </c>
    </row>
    <row r="279" spans="1:11" x14ac:dyDescent="0.25">
      <c r="A279">
        <v>2941</v>
      </c>
      <c r="B279" t="s">
        <v>27</v>
      </c>
      <c r="C279" t="s">
        <v>49</v>
      </c>
      <c r="D279" t="s">
        <v>41</v>
      </c>
      <c r="E279" t="s">
        <v>37</v>
      </c>
      <c r="F279" t="s">
        <v>46</v>
      </c>
      <c r="G279" t="s">
        <v>21</v>
      </c>
      <c r="H279" t="s">
        <v>18</v>
      </c>
      <c r="I279" t="s">
        <v>28</v>
      </c>
      <c r="J279" t="s">
        <v>26</v>
      </c>
      <c r="K279" t="s">
        <v>68</v>
      </c>
    </row>
    <row r="280" spans="1:11" x14ac:dyDescent="0.25">
      <c r="A280">
        <v>2946</v>
      </c>
      <c r="B280" t="s">
        <v>27</v>
      </c>
      <c r="C280" t="s">
        <v>49</v>
      </c>
      <c r="D280" t="s">
        <v>41</v>
      </c>
      <c r="F280" t="s">
        <v>46</v>
      </c>
      <c r="G280" t="s">
        <v>21</v>
      </c>
      <c r="H280" t="s">
        <v>18</v>
      </c>
      <c r="I280" t="s">
        <v>28</v>
      </c>
      <c r="J280" t="s">
        <v>26</v>
      </c>
      <c r="K280" t="s">
        <v>68</v>
      </c>
    </row>
    <row r="281" spans="1:11" x14ac:dyDescent="0.25">
      <c r="A281">
        <v>2948</v>
      </c>
      <c r="B281" t="s">
        <v>27</v>
      </c>
      <c r="C281" t="s">
        <v>49</v>
      </c>
      <c r="D281" t="s">
        <v>41</v>
      </c>
      <c r="E281" t="s">
        <v>37</v>
      </c>
      <c r="F281" t="s">
        <v>46</v>
      </c>
      <c r="G281" t="s">
        <v>21</v>
      </c>
      <c r="H281" t="s">
        <v>18</v>
      </c>
      <c r="I281" t="s">
        <v>28</v>
      </c>
      <c r="J281" t="s">
        <v>26</v>
      </c>
      <c r="K281" t="s">
        <v>68</v>
      </c>
    </row>
    <row r="282" spans="1:11" x14ac:dyDescent="0.25">
      <c r="A282">
        <v>2962</v>
      </c>
      <c r="B282" t="s">
        <v>27</v>
      </c>
      <c r="C282" t="s">
        <v>50</v>
      </c>
      <c r="D282" t="s">
        <v>41</v>
      </c>
      <c r="F282" t="s">
        <v>46</v>
      </c>
      <c r="K282" t="s">
        <v>68</v>
      </c>
    </row>
    <row r="283" spans="1:11" x14ac:dyDescent="0.25">
      <c r="A283">
        <v>2976</v>
      </c>
      <c r="B283" t="s">
        <v>66</v>
      </c>
      <c r="C283" t="s">
        <v>50</v>
      </c>
      <c r="D283" t="s">
        <v>41</v>
      </c>
      <c r="E283" t="s">
        <v>37</v>
      </c>
      <c r="F283" t="s">
        <v>46</v>
      </c>
      <c r="G283" t="s">
        <v>21</v>
      </c>
      <c r="H283" t="s">
        <v>18</v>
      </c>
      <c r="I283" t="s">
        <v>28</v>
      </c>
      <c r="J283" t="s">
        <v>26</v>
      </c>
      <c r="K283" t="s">
        <v>68</v>
      </c>
    </row>
    <row r="284" spans="1:11" x14ac:dyDescent="0.25">
      <c r="A284">
        <v>2980</v>
      </c>
      <c r="B284" t="s">
        <v>27</v>
      </c>
      <c r="C284" t="s">
        <v>49</v>
      </c>
      <c r="D284" t="s">
        <v>41</v>
      </c>
      <c r="E284" t="s">
        <v>37</v>
      </c>
      <c r="F284" t="s">
        <v>46</v>
      </c>
      <c r="G284" t="s">
        <v>21</v>
      </c>
      <c r="H284" t="s">
        <v>18</v>
      </c>
      <c r="I284" t="s">
        <v>28</v>
      </c>
      <c r="J284" t="s">
        <v>26</v>
      </c>
      <c r="K284" t="s">
        <v>68</v>
      </c>
    </row>
    <row r="285" spans="1:11" x14ac:dyDescent="0.25">
      <c r="A285">
        <v>2983</v>
      </c>
      <c r="B285" t="s">
        <v>27</v>
      </c>
      <c r="C285" t="s">
        <v>49</v>
      </c>
      <c r="D285" t="s">
        <v>41</v>
      </c>
      <c r="E285" t="s">
        <v>37</v>
      </c>
      <c r="F285" t="s">
        <v>46</v>
      </c>
      <c r="G285" t="s">
        <v>21</v>
      </c>
      <c r="H285" t="s">
        <v>18</v>
      </c>
      <c r="I285" t="s">
        <v>28</v>
      </c>
      <c r="J285" t="s">
        <v>26</v>
      </c>
      <c r="K285" t="s">
        <v>68</v>
      </c>
    </row>
    <row r="286" spans="1:11" x14ac:dyDescent="0.25">
      <c r="A286">
        <v>2986</v>
      </c>
      <c r="B286" t="s">
        <v>67</v>
      </c>
      <c r="C286" t="s">
        <v>49</v>
      </c>
      <c r="D286" t="s">
        <v>41</v>
      </c>
      <c r="E286" t="s">
        <v>37</v>
      </c>
      <c r="F286" t="s">
        <v>46</v>
      </c>
      <c r="G286" t="s">
        <v>21</v>
      </c>
      <c r="H286" t="s">
        <v>18</v>
      </c>
      <c r="I286" t="s">
        <v>28</v>
      </c>
      <c r="J286" t="s">
        <v>26</v>
      </c>
      <c r="K286" t="s">
        <v>68</v>
      </c>
    </row>
    <row r="287" spans="1:11" x14ac:dyDescent="0.25">
      <c r="A287">
        <v>2989</v>
      </c>
      <c r="B287" t="s">
        <v>27</v>
      </c>
      <c r="C287" t="s">
        <v>49</v>
      </c>
      <c r="E287" t="s">
        <v>37</v>
      </c>
      <c r="G287" t="s">
        <v>21</v>
      </c>
      <c r="H287" t="s">
        <v>18</v>
      </c>
      <c r="I287" t="s">
        <v>28</v>
      </c>
      <c r="J287" t="s">
        <v>26</v>
      </c>
    </row>
    <row r="288" spans="1:11" x14ac:dyDescent="0.25">
      <c r="A288">
        <v>2990</v>
      </c>
      <c r="B288" t="s">
        <v>27</v>
      </c>
      <c r="C288" t="s">
        <v>49</v>
      </c>
      <c r="E288" t="s">
        <v>37</v>
      </c>
      <c r="G288" t="s">
        <v>21</v>
      </c>
      <c r="H288" t="s">
        <v>18</v>
      </c>
      <c r="I288" t="s">
        <v>28</v>
      </c>
      <c r="J288" t="s">
        <v>26</v>
      </c>
    </row>
    <row r="289" spans="1:11" x14ac:dyDescent="0.25">
      <c r="A289">
        <v>3005</v>
      </c>
      <c r="B289" t="s">
        <v>66</v>
      </c>
      <c r="C289" t="s">
        <v>50</v>
      </c>
      <c r="D289" t="s">
        <v>41</v>
      </c>
      <c r="E289" t="s">
        <v>37</v>
      </c>
      <c r="F289" t="s">
        <v>46</v>
      </c>
      <c r="G289" t="s">
        <v>21</v>
      </c>
      <c r="H289" t="s">
        <v>18</v>
      </c>
      <c r="I289" t="s">
        <v>28</v>
      </c>
      <c r="J289" t="s">
        <v>26</v>
      </c>
      <c r="K289" t="s">
        <v>68</v>
      </c>
    </row>
    <row r="290" spans="1:11" x14ac:dyDescent="0.25">
      <c r="A290">
        <v>3007</v>
      </c>
      <c r="B290" t="s">
        <v>27</v>
      </c>
      <c r="C290" t="s">
        <v>49</v>
      </c>
      <c r="E290" t="s">
        <v>37</v>
      </c>
      <c r="G290" t="s">
        <v>21</v>
      </c>
      <c r="H290" t="s">
        <v>18</v>
      </c>
      <c r="I290" t="s">
        <v>28</v>
      </c>
      <c r="J290" t="s">
        <v>26</v>
      </c>
    </row>
    <row r="291" spans="1:11" x14ac:dyDescent="0.25">
      <c r="A291">
        <v>3010</v>
      </c>
      <c r="B291" t="s">
        <v>27</v>
      </c>
      <c r="C291" t="s">
        <v>49</v>
      </c>
    </row>
    <row r="292" spans="1:11" x14ac:dyDescent="0.25">
      <c r="A292">
        <v>3013</v>
      </c>
      <c r="B292" t="s">
        <v>66</v>
      </c>
      <c r="C292" t="s">
        <v>49</v>
      </c>
      <c r="D292" t="s">
        <v>41</v>
      </c>
      <c r="E292" t="s">
        <v>37</v>
      </c>
      <c r="F292" t="s">
        <v>46</v>
      </c>
      <c r="G292" t="s">
        <v>21</v>
      </c>
      <c r="H292" t="s">
        <v>18</v>
      </c>
      <c r="I292" t="s">
        <v>28</v>
      </c>
      <c r="J292" t="s">
        <v>26</v>
      </c>
      <c r="K292" t="s">
        <v>68</v>
      </c>
    </row>
    <row r="293" spans="1:11" x14ac:dyDescent="0.25">
      <c r="A293">
        <v>3018</v>
      </c>
      <c r="B293" t="s">
        <v>52</v>
      </c>
      <c r="C293" t="s">
        <v>55</v>
      </c>
      <c r="E293" t="s">
        <v>36</v>
      </c>
      <c r="J293" t="s">
        <v>25</v>
      </c>
    </row>
    <row r="294" spans="1:11" x14ac:dyDescent="0.25">
      <c r="A294">
        <v>3021</v>
      </c>
      <c r="B294" t="s">
        <v>66</v>
      </c>
      <c r="C294" t="s">
        <v>49</v>
      </c>
      <c r="D294" t="s">
        <v>41</v>
      </c>
      <c r="E294" t="s">
        <v>37</v>
      </c>
      <c r="F294" t="s">
        <v>46</v>
      </c>
      <c r="G294" t="s">
        <v>21</v>
      </c>
      <c r="H294" t="s">
        <v>18</v>
      </c>
      <c r="I294" t="s">
        <v>28</v>
      </c>
      <c r="J294" t="s">
        <v>26</v>
      </c>
      <c r="K294" t="s">
        <v>68</v>
      </c>
    </row>
    <row r="295" spans="1:11" x14ac:dyDescent="0.25">
      <c r="A295">
        <v>3026</v>
      </c>
      <c r="B295" t="s">
        <v>27</v>
      </c>
      <c r="C295" t="s">
        <v>49</v>
      </c>
      <c r="D295" t="s">
        <v>41</v>
      </c>
      <c r="E295" t="s">
        <v>37</v>
      </c>
      <c r="F295" t="s">
        <v>46</v>
      </c>
      <c r="G295" t="s">
        <v>21</v>
      </c>
      <c r="H295" t="s">
        <v>18</v>
      </c>
      <c r="I295" t="s">
        <v>28</v>
      </c>
      <c r="J295" t="s">
        <v>26</v>
      </c>
      <c r="K295" t="s">
        <v>68</v>
      </c>
    </row>
    <row r="296" spans="1:11" x14ac:dyDescent="0.25">
      <c r="A296">
        <v>3029</v>
      </c>
      <c r="B296" t="s">
        <v>66</v>
      </c>
      <c r="C296" t="s">
        <v>50</v>
      </c>
      <c r="D296" t="s">
        <v>41</v>
      </c>
      <c r="E296" t="s">
        <v>37</v>
      </c>
      <c r="F296" t="s">
        <v>46</v>
      </c>
      <c r="G296" t="s">
        <v>21</v>
      </c>
      <c r="H296" t="s">
        <v>18</v>
      </c>
      <c r="I296" t="s">
        <v>28</v>
      </c>
      <c r="J296" t="s">
        <v>26</v>
      </c>
      <c r="K296" t="s">
        <v>68</v>
      </c>
    </row>
    <row r="297" spans="1:11" x14ac:dyDescent="0.25">
      <c r="A297">
        <v>3030</v>
      </c>
      <c r="B297" t="s">
        <v>66</v>
      </c>
      <c r="C297" t="s">
        <v>49</v>
      </c>
      <c r="D297" t="s">
        <v>41</v>
      </c>
      <c r="E297" t="s">
        <v>37</v>
      </c>
      <c r="F297" t="s">
        <v>46</v>
      </c>
      <c r="G297" t="s">
        <v>21</v>
      </c>
      <c r="H297" t="s">
        <v>18</v>
      </c>
      <c r="I297" t="s">
        <v>28</v>
      </c>
      <c r="J297" t="s">
        <v>26</v>
      </c>
      <c r="K297" t="s">
        <v>68</v>
      </c>
    </row>
    <row r="298" spans="1:11" x14ac:dyDescent="0.25">
      <c r="A298">
        <v>3032</v>
      </c>
      <c r="B298" t="s">
        <v>27</v>
      </c>
      <c r="C298" t="s">
        <v>49</v>
      </c>
      <c r="D298" t="s">
        <v>41</v>
      </c>
      <c r="E298" t="s">
        <v>37</v>
      </c>
      <c r="F298" t="s">
        <v>46</v>
      </c>
      <c r="G298" t="s">
        <v>21</v>
      </c>
      <c r="H298" t="s">
        <v>18</v>
      </c>
      <c r="I298" t="s">
        <v>28</v>
      </c>
      <c r="J298" t="s">
        <v>26</v>
      </c>
      <c r="K298" t="s">
        <v>68</v>
      </c>
    </row>
    <row r="299" spans="1:11" x14ac:dyDescent="0.25">
      <c r="A299">
        <v>3034</v>
      </c>
      <c r="B299" t="s">
        <v>27</v>
      </c>
      <c r="C299" t="s">
        <v>49</v>
      </c>
      <c r="E299" t="s">
        <v>37</v>
      </c>
      <c r="G299" t="s">
        <v>21</v>
      </c>
      <c r="H299" t="s">
        <v>18</v>
      </c>
      <c r="I299" t="s">
        <v>28</v>
      </c>
      <c r="J299" t="s">
        <v>26</v>
      </c>
    </row>
    <row r="300" spans="1:11" x14ac:dyDescent="0.25">
      <c r="A300">
        <v>3041</v>
      </c>
      <c r="B300" t="s">
        <v>27</v>
      </c>
      <c r="C300" t="s">
        <v>49</v>
      </c>
      <c r="E300" t="s">
        <v>37</v>
      </c>
      <c r="G300" t="s">
        <v>21</v>
      </c>
      <c r="H300" t="s">
        <v>18</v>
      </c>
      <c r="I300" t="s">
        <v>28</v>
      </c>
      <c r="J300" t="s">
        <v>26</v>
      </c>
    </row>
    <row r="301" spans="1:11" x14ac:dyDescent="0.25">
      <c r="A301">
        <v>3046</v>
      </c>
      <c r="B301" t="s">
        <v>27</v>
      </c>
      <c r="C301" t="s">
        <v>49</v>
      </c>
      <c r="D301" t="s">
        <v>41</v>
      </c>
      <c r="E301" t="s">
        <v>37</v>
      </c>
      <c r="F301" t="s">
        <v>46</v>
      </c>
      <c r="G301" t="s">
        <v>21</v>
      </c>
      <c r="H301" t="s">
        <v>18</v>
      </c>
      <c r="I301" t="s">
        <v>28</v>
      </c>
      <c r="J301" t="s">
        <v>26</v>
      </c>
      <c r="K301" t="s">
        <v>68</v>
      </c>
    </row>
    <row r="302" spans="1:11" x14ac:dyDescent="0.25">
      <c r="A302">
        <v>3058</v>
      </c>
      <c r="B302" t="s">
        <v>27</v>
      </c>
      <c r="C302" t="s">
        <v>49</v>
      </c>
    </row>
    <row r="303" spans="1:11" x14ac:dyDescent="0.25">
      <c r="A303">
        <v>3072</v>
      </c>
      <c r="B303" t="s">
        <v>27</v>
      </c>
      <c r="C303" t="s">
        <v>49</v>
      </c>
      <c r="D303" t="s">
        <v>41</v>
      </c>
      <c r="E303" t="s">
        <v>37</v>
      </c>
      <c r="F303" t="s">
        <v>46</v>
      </c>
      <c r="G303" t="s">
        <v>21</v>
      </c>
      <c r="H303" t="s">
        <v>18</v>
      </c>
      <c r="I303" t="s">
        <v>28</v>
      </c>
      <c r="J303" t="s">
        <v>26</v>
      </c>
      <c r="K303" t="s">
        <v>68</v>
      </c>
    </row>
    <row r="304" spans="1:11" x14ac:dyDescent="0.25">
      <c r="A304">
        <v>3084</v>
      </c>
      <c r="B304" t="s">
        <v>67</v>
      </c>
      <c r="C304" t="s">
        <v>49</v>
      </c>
      <c r="D304" t="s">
        <v>41</v>
      </c>
      <c r="E304" t="s">
        <v>37</v>
      </c>
      <c r="F304" t="s">
        <v>46</v>
      </c>
      <c r="G304" t="s">
        <v>21</v>
      </c>
      <c r="H304" t="s">
        <v>18</v>
      </c>
      <c r="I304" t="s">
        <v>28</v>
      </c>
      <c r="J304" t="s">
        <v>26</v>
      </c>
      <c r="K304" t="s">
        <v>68</v>
      </c>
    </row>
    <row r="305" spans="1:11" x14ac:dyDescent="0.25">
      <c r="A305">
        <v>3105</v>
      </c>
      <c r="B305" t="s">
        <v>66</v>
      </c>
      <c r="C305" t="s">
        <v>50</v>
      </c>
      <c r="D305" t="s">
        <v>41</v>
      </c>
      <c r="E305" t="s">
        <v>37</v>
      </c>
      <c r="F305" t="s">
        <v>46</v>
      </c>
      <c r="G305" t="s">
        <v>21</v>
      </c>
      <c r="H305" t="s">
        <v>18</v>
      </c>
      <c r="I305" t="s">
        <v>28</v>
      </c>
      <c r="J305" t="s">
        <v>26</v>
      </c>
      <c r="K305" t="s">
        <v>68</v>
      </c>
    </row>
    <row r="306" spans="1:11" x14ac:dyDescent="0.25">
      <c r="A306">
        <v>3111</v>
      </c>
      <c r="E306" t="s">
        <v>37</v>
      </c>
      <c r="G306" t="s">
        <v>21</v>
      </c>
      <c r="H306" t="s">
        <v>18</v>
      </c>
      <c r="I306" t="s">
        <v>28</v>
      </c>
      <c r="J306" t="s">
        <v>26</v>
      </c>
    </row>
    <row r="307" spans="1:11" x14ac:dyDescent="0.25">
      <c r="A307">
        <v>3113</v>
      </c>
      <c r="B307" t="s">
        <v>27</v>
      </c>
      <c r="C307" t="s">
        <v>50</v>
      </c>
      <c r="D307" t="s">
        <v>41</v>
      </c>
      <c r="E307" t="s">
        <v>37</v>
      </c>
      <c r="F307" t="s">
        <v>46</v>
      </c>
      <c r="G307" t="s">
        <v>21</v>
      </c>
      <c r="H307" t="s">
        <v>18</v>
      </c>
      <c r="I307" t="s">
        <v>28</v>
      </c>
      <c r="J307" t="s">
        <v>26</v>
      </c>
      <c r="K307" t="s">
        <v>68</v>
      </c>
    </row>
    <row r="308" spans="1:11" x14ac:dyDescent="0.25">
      <c r="A308">
        <v>3114</v>
      </c>
      <c r="B308" t="s">
        <v>52</v>
      </c>
      <c r="C308" t="s">
        <v>55</v>
      </c>
      <c r="D308" t="s">
        <v>40</v>
      </c>
      <c r="E308" t="s">
        <v>36</v>
      </c>
      <c r="F308" t="s">
        <v>45</v>
      </c>
      <c r="G308" t="s">
        <v>21</v>
      </c>
      <c r="H308" t="s">
        <v>17</v>
      </c>
      <c r="I308" t="s">
        <v>28</v>
      </c>
      <c r="J308" t="s">
        <v>25</v>
      </c>
      <c r="K308" t="s">
        <v>58</v>
      </c>
    </row>
    <row r="309" spans="1:11" x14ac:dyDescent="0.25">
      <c r="A309">
        <v>3116</v>
      </c>
      <c r="B309" t="s">
        <v>27</v>
      </c>
      <c r="C309" t="s">
        <v>49</v>
      </c>
      <c r="D309" t="s">
        <v>41</v>
      </c>
      <c r="F309" t="s">
        <v>46</v>
      </c>
      <c r="K309" t="s">
        <v>68</v>
      </c>
    </row>
    <row r="310" spans="1:11" x14ac:dyDescent="0.25">
      <c r="A310">
        <v>3117</v>
      </c>
      <c r="B310" t="s">
        <v>27</v>
      </c>
      <c r="C310" t="s">
        <v>49</v>
      </c>
      <c r="E310" t="s">
        <v>37</v>
      </c>
      <c r="G310" t="s">
        <v>21</v>
      </c>
      <c r="H310" t="s">
        <v>18</v>
      </c>
      <c r="I310" t="s">
        <v>28</v>
      </c>
      <c r="J310" t="s">
        <v>26</v>
      </c>
    </row>
    <row r="311" spans="1:11" x14ac:dyDescent="0.25">
      <c r="A311">
        <v>3118</v>
      </c>
      <c r="B311" t="s">
        <v>27</v>
      </c>
      <c r="C311" t="s">
        <v>50</v>
      </c>
      <c r="D311" t="s">
        <v>41</v>
      </c>
      <c r="E311" t="s">
        <v>37</v>
      </c>
      <c r="F311" t="s">
        <v>46</v>
      </c>
      <c r="G311" t="s">
        <v>21</v>
      </c>
      <c r="H311" t="s">
        <v>18</v>
      </c>
      <c r="I311" t="s">
        <v>28</v>
      </c>
      <c r="J311" t="s">
        <v>26</v>
      </c>
      <c r="K311" t="s">
        <v>68</v>
      </c>
    </row>
    <row r="312" spans="1:11" x14ac:dyDescent="0.25">
      <c r="A312">
        <v>3127</v>
      </c>
      <c r="B312" t="s">
        <v>66</v>
      </c>
      <c r="C312" t="s">
        <v>50</v>
      </c>
      <c r="D312" t="s">
        <v>41</v>
      </c>
      <c r="E312" t="s">
        <v>37</v>
      </c>
      <c r="F312" t="s">
        <v>46</v>
      </c>
      <c r="G312" t="s">
        <v>21</v>
      </c>
      <c r="H312" t="s">
        <v>18</v>
      </c>
      <c r="I312" t="s">
        <v>28</v>
      </c>
      <c r="J312" t="s">
        <v>26</v>
      </c>
      <c r="K312" t="s">
        <v>68</v>
      </c>
    </row>
    <row r="313" spans="1:11" x14ac:dyDescent="0.25">
      <c r="A313">
        <v>3130</v>
      </c>
      <c r="E313" t="s">
        <v>37</v>
      </c>
      <c r="G313" t="s">
        <v>21</v>
      </c>
      <c r="H313" t="s">
        <v>18</v>
      </c>
      <c r="I313" t="s">
        <v>28</v>
      </c>
      <c r="J313" t="s">
        <v>26</v>
      </c>
    </row>
    <row r="314" spans="1:11" x14ac:dyDescent="0.25">
      <c r="A314">
        <v>3135</v>
      </c>
      <c r="B314" t="s">
        <v>27</v>
      </c>
      <c r="C314" t="s">
        <v>49</v>
      </c>
      <c r="E314" t="s">
        <v>37</v>
      </c>
      <c r="G314" t="s">
        <v>21</v>
      </c>
      <c r="H314" t="s">
        <v>18</v>
      </c>
      <c r="I314" t="s">
        <v>28</v>
      </c>
      <c r="J314" t="s">
        <v>26</v>
      </c>
    </row>
    <row r="315" spans="1:11" x14ac:dyDescent="0.25">
      <c r="A315">
        <v>3141</v>
      </c>
      <c r="B315" t="s">
        <v>27</v>
      </c>
      <c r="C315" t="s">
        <v>49</v>
      </c>
    </row>
    <row r="316" spans="1:11" x14ac:dyDescent="0.25">
      <c r="A316">
        <v>3155</v>
      </c>
      <c r="B316" t="s">
        <v>27</v>
      </c>
      <c r="C316" t="s">
        <v>49</v>
      </c>
    </row>
    <row r="317" spans="1:11" x14ac:dyDescent="0.25">
      <c r="A317">
        <v>3177</v>
      </c>
      <c r="B317" t="s">
        <v>66</v>
      </c>
      <c r="C317" t="s">
        <v>49</v>
      </c>
      <c r="E317" t="s">
        <v>37</v>
      </c>
      <c r="G317" t="s">
        <v>21</v>
      </c>
      <c r="H317" t="s">
        <v>18</v>
      </c>
      <c r="I317" t="s">
        <v>28</v>
      </c>
      <c r="J317" t="s">
        <v>26</v>
      </c>
    </row>
    <row r="318" spans="1:11" x14ac:dyDescent="0.25">
      <c r="A318">
        <v>3181</v>
      </c>
      <c r="B318" t="s">
        <v>27</v>
      </c>
      <c r="C318" t="s">
        <v>49</v>
      </c>
    </row>
    <row r="319" spans="1:11" x14ac:dyDescent="0.25">
      <c r="A319">
        <v>3185</v>
      </c>
      <c r="B319" t="s">
        <v>27</v>
      </c>
      <c r="C319" t="s">
        <v>49</v>
      </c>
      <c r="D319" t="s">
        <v>41</v>
      </c>
      <c r="E319" t="s">
        <v>37</v>
      </c>
      <c r="F319" t="s">
        <v>46</v>
      </c>
      <c r="G319" t="s">
        <v>21</v>
      </c>
      <c r="H319" t="s">
        <v>18</v>
      </c>
      <c r="I319" t="s">
        <v>28</v>
      </c>
      <c r="J319" t="s">
        <v>26</v>
      </c>
      <c r="K319" t="s">
        <v>68</v>
      </c>
    </row>
    <row r="320" spans="1:11" x14ac:dyDescent="0.25">
      <c r="A320">
        <v>3188</v>
      </c>
      <c r="B320" t="s">
        <v>27</v>
      </c>
      <c r="C320" t="s">
        <v>49</v>
      </c>
    </row>
    <row r="321" spans="1:11" x14ac:dyDescent="0.25">
      <c r="A321">
        <v>3210</v>
      </c>
      <c r="B321" t="s">
        <v>67</v>
      </c>
      <c r="C321" t="s">
        <v>49</v>
      </c>
      <c r="D321" t="s">
        <v>41</v>
      </c>
      <c r="E321" t="s">
        <v>37</v>
      </c>
      <c r="F321" t="s">
        <v>46</v>
      </c>
      <c r="G321" t="s">
        <v>21</v>
      </c>
      <c r="H321" t="s">
        <v>18</v>
      </c>
      <c r="I321" t="s">
        <v>28</v>
      </c>
      <c r="J321" t="s">
        <v>26</v>
      </c>
      <c r="K321" t="s">
        <v>68</v>
      </c>
    </row>
    <row r="322" spans="1:11" x14ac:dyDescent="0.25">
      <c r="A322">
        <v>3212</v>
      </c>
      <c r="B322" t="s">
        <v>66</v>
      </c>
      <c r="C322" t="s">
        <v>50</v>
      </c>
      <c r="D322" t="s">
        <v>41</v>
      </c>
      <c r="E322" t="s">
        <v>37</v>
      </c>
      <c r="F322" t="s">
        <v>46</v>
      </c>
      <c r="G322" t="s">
        <v>21</v>
      </c>
      <c r="H322" t="s">
        <v>18</v>
      </c>
      <c r="I322" t="s">
        <v>28</v>
      </c>
      <c r="J322" t="s">
        <v>26</v>
      </c>
      <c r="K322" t="s">
        <v>68</v>
      </c>
    </row>
    <row r="323" spans="1:11" x14ac:dyDescent="0.25">
      <c r="A323">
        <v>3213</v>
      </c>
      <c r="B323" t="s">
        <v>66</v>
      </c>
      <c r="C323" t="s">
        <v>50</v>
      </c>
      <c r="D323" t="s">
        <v>41</v>
      </c>
      <c r="E323" t="s">
        <v>37</v>
      </c>
      <c r="F323" t="s">
        <v>46</v>
      </c>
      <c r="G323" t="s">
        <v>21</v>
      </c>
      <c r="H323" t="s">
        <v>18</v>
      </c>
      <c r="I323" t="s">
        <v>28</v>
      </c>
      <c r="J323" t="s">
        <v>26</v>
      </c>
      <c r="K323" t="s">
        <v>68</v>
      </c>
    </row>
    <row r="324" spans="1:11" x14ac:dyDescent="0.25">
      <c r="A324">
        <v>3224</v>
      </c>
      <c r="B324" t="s">
        <v>27</v>
      </c>
      <c r="C324" t="s">
        <v>49</v>
      </c>
    </row>
    <row r="325" spans="1:11" x14ac:dyDescent="0.25">
      <c r="A325">
        <v>3240</v>
      </c>
      <c r="B325" t="s">
        <v>27</v>
      </c>
      <c r="C325" t="s">
        <v>49</v>
      </c>
      <c r="D325" t="s">
        <v>41</v>
      </c>
      <c r="E325" t="s">
        <v>37</v>
      </c>
      <c r="F325" t="s">
        <v>46</v>
      </c>
      <c r="G325" t="s">
        <v>21</v>
      </c>
      <c r="H325" t="s">
        <v>18</v>
      </c>
      <c r="I325" t="s">
        <v>28</v>
      </c>
      <c r="J325" t="s">
        <v>26</v>
      </c>
      <c r="K325" t="s">
        <v>68</v>
      </c>
    </row>
    <row r="326" spans="1:11" x14ac:dyDescent="0.25">
      <c r="A326">
        <v>3242</v>
      </c>
      <c r="B326" t="s">
        <v>67</v>
      </c>
      <c r="C326" t="s">
        <v>50</v>
      </c>
      <c r="D326" t="s">
        <v>41</v>
      </c>
      <c r="E326" t="s">
        <v>37</v>
      </c>
      <c r="F326" t="s">
        <v>46</v>
      </c>
      <c r="G326" t="s">
        <v>21</v>
      </c>
      <c r="H326" t="s">
        <v>18</v>
      </c>
      <c r="I326" t="s">
        <v>28</v>
      </c>
      <c r="J326" t="s">
        <v>26</v>
      </c>
      <c r="K326" t="s">
        <v>68</v>
      </c>
    </row>
    <row r="327" spans="1:11" x14ac:dyDescent="0.25">
      <c r="A327">
        <v>3247</v>
      </c>
      <c r="B327" t="s">
        <v>27</v>
      </c>
      <c r="C327" t="s">
        <v>49</v>
      </c>
    </row>
    <row r="328" spans="1:11" x14ac:dyDescent="0.25">
      <c r="A328">
        <v>3252</v>
      </c>
      <c r="B328" t="s">
        <v>27</v>
      </c>
      <c r="C328" t="s">
        <v>49</v>
      </c>
      <c r="E328" t="s">
        <v>37</v>
      </c>
      <c r="G328" t="s">
        <v>21</v>
      </c>
      <c r="H328" t="s">
        <v>18</v>
      </c>
      <c r="I328" t="s">
        <v>28</v>
      </c>
      <c r="J328" t="s">
        <v>26</v>
      </c>
    </row>
    <row r="329" spans="1:11" x14ac:dyDescent="0.25">
      <c r="A329">
        <v>3261</v>
      </c>
      <c r="B329" t="s">
        <v>27</v>
      </c>
      <c r="C329" t="s">
        <v>49</v>
      </c>
      <c r="E329" t="s">
        <v>37</v>
      </c>
      <c r="G329" t="s">
        <v>21</v>
      </c>
      <c r="H329" t="s">
        <v>18</v>
      </c>
      <c r="I329" t="s">
        <v>28</v>
      </c>
      <c r="J329" t="s">
        <v>26</v>
      </c>
    </row>
    <row r="330" spans="1:11" x14ac:dyDescent="0.25">
      <c r="A330">
        <v>3262</v>
      </c>
      <c r="B330" t="s">
        <v>27</v>
      </c>
      <c r="C330" t="s">
        <v>49</v>
      </c>
      <c r="E330" t="s">
        <v>37</v>
      </c>
      <c r="G330" t="s">
        <v>21</v>
      </c>
      <c r="H330" t="s">
        <v>18</v>
      </c>
      <c r="I330" t="s">
        <v>28</v>
      </c>
      <c r="J330" t="s">
        <v>26</v>
      </c>
    </row>
    <row r="331" spans="1:11" x14ac:dyDescent="0.25">
      <c r="A331">
        <v>3276</v>
      </c>
      <c r="B331" t="s">
        <v>27</v>
      </c>
      <c r="C331" t="s">
        <v>50</v>
      </c>
      <c r="D331" t="s">
        <v>41</v>
      </c>
      <c r="E331" t="s">
        <v>37</v>
      </c>
      <c r="F331" t="s">
        <v>46</v>
      </c>
      <c r="G331" t="s">
        <v>21</v>
      </c>
      <c r="H331" t="s">
        <v>18</v>
      </c>
      <c r="I331" t="s">
        <v>28</v>
      </c>
      <c r="J331" t="s">
        <v>26</v>
      </c>
      <c r="K331" t="s">
        <v>68</v>
      </c>
    </row>
    <row r="332" spans="1:11" x14ac:dyDescent="0.25">
      <c r="A332">
        <v>3286</v>
      </c>
      <c r="B332" t="s">
        <v>27</v>
      </c>
      <c r="C332" t="s">
        <v>49</v>
      </c>
      <c r="E332" t="s">
        <v>37</v>
      </c>
      <c r="G332" t="s">
        <v>21</v>
      </c>
      <c r="H332" t="s">
        <v>18</v>
      </c>
      <c r="I332" t="s">
        <v>28</v>
      </c>
      <c r="J332" t="s">
        <v>26</v>
      </c>
    </row>
    <row r="333" spans="1:11" x14ac:dyDescent="0.25">
      <c r="A333">
        <v>3304</v>
      </c>
      <c r="B333" t="s">
        <v>67</v>
      </c>
      <c r="C333" t="s">
        <v>49</v>
      </c>
      <c r="E333" t="s">
        <v>37</v>
      </c>
      <c r="G333" t="s">
        <v>21</v>
      </c>
      <c r="H333" t="s">
        <v>18</v>
      </c>
      <c r="I333" t="s">
        <v>28</v>
      </c>
      <c r="J333" t="s">
        <v>26</v>
      </c>
    </row>
    <row r="334" spans="1:11" x14ac:dyDescent="0.25">
      <c r="A334">
        <v>3305</v>
      </c>
      <c r="B334" t="s">
        <v>27</v>
      </c>
      <c r="C334" t="s">
        <v>49</v>
      </c>
      <c r="E334" t="s">
        <v>37</v>
      </c>
      <c r="G334" t="s">
        <v>21</v>
      </c>
      <c r="H334" t="s">
        <v>18</v>
      </c>
      <c r="I334" t="s">
        <v>28</v>
      </c>
      <c r="J334" t="s">
        <v>26</v>
      </c>
    </row>
    <row r="335" spans="1:11" x14ac:dyDescent="0.25">
      <c r="A335">
        <v>3311</v>
      </c>
      <c r="B335" t="s">
        <v>27</v>
      </c>
      <c r="C335" t="s">
        <v>49</v>
      </c>
    </row>
    <row r="336" spans="1:11" x14ac:dyDescent="0.25">
      <c r="A336">
        <v>3312</v>
      </c>
      <c r="B336" t="s">
        <v>27</v>
      </c>
      <c r="C336" t="s">
        <v>49</v>
      </c>
      <c r="D336" t="s">
        <v>41</v>
      </c>
      <c r="E336" t="s">
        <v>37</v>
      </c>
      <c r="F336" t="s">
        <v>46</v>
      </c>
      <c r="G336" t="s">
        <v>21</v>
      </c>
      <c r="H336" t="s">
        <v>18</v>
      </c>
      <c r="I336" t="s">
        <v>28</v>
      </c>
      <c r="J336" t="s">
        <v>26</v>
      </c>
      <c r="K336" t="s">
        <v>68</v>
      </c>
    </row>
    <row r="337" spans="1:11" x14ac:dyDescent="0.25">
      <c r="A337">
        <v>3314</v>
      </c>
      <c r="B337" t="s">
        <v>66</v>
      </c>
      <c r="C337" t="s">
        <v>49</v>
      </c>
      <c r="D337" t="s">
        <v>41</v>
      </c>
      <c r="E337" t="s">
        <v>37</v>
      </c>
      <c r="F337" t="s">
        <v>46</v>
      </c>
      <c r="G337" t="s">
        <v>21</v>
      </c>
      <c r="H337" t="s">
        <v>18</v>
      </c>
      <c r="I337" t="s">
        <v>28</v>
      </c>
      <c r="J337" t="s">
        <v>26</v>
      </c>
      <c r="K337" t="s">
        <v>68</v>
      </c>
    </row>
    <row r="338" spans="1:11" x14ac:dyDescent="0.25">
      <c r="A338">
        <v>3322</v>
      </c>
      <c r="B338" t="s">
        <v>27</v>
      </c>
      <c r="C338" t="s">
        <v>50</v>
      </c>
      <c r="D338" t="s">
        <v>41</v>
      </c>
      <c r="E338" t="s">
        <v>37</v>
      </c>
      <c r="F338" t="s">
        <v>46</v>
      </c>
      <c r="G338" t="s">
        <v>21</v>
      </c>
      <c r="H338" t="s">
        <v>18</v>
      </c>
      <c r="I338" t="s">
        <v>28</v>
      </c>
      <c r="J338" t="s">
        <v>26</v>
      </c>
      <c r="K338" t="s">
        <v>68</v>
      </c>
    </row>
    <row r="339" spans="1:11" x14ac:dyDescent="0.25">
      <c r="A339">
        <v>3327</v>
      </c>
      <c r="B339" t="s">
        <v>27</v>
      </c>
      <c r="C339" t="s">
        <v>49</v>
      </c>
    </row>
    <row r="340" spans="1:11" x14ac:dyDescent="0.25">
      <c r="A340">
        <v>3328</v>
      </c>
      <c r="B340" t="s">
        <v>66</v>
      </c>
      <c r="C340" t="s">
        <v>50</v>
      </c>
      <c r="D340" t="s">
        <v>41</v>
      </c>
      <c r="E340" t="s">
        <v>37</v>
      </c>
      <c r="F340" t="s">
        <v>46</v>
      </c>
      <c r="G340" t="s">
        <v>21</v>
      </c>
      <c r="H340" t="s">
        <v>18</v>
      </c>
      <c r="I340" t="s">
        <v>28</v>
      </c>
      <c r="J340" t="s">
        <v>26</v>
      </c>
      <c r="K340" t="s">
        <v>68</v>
      </c>
    </row>
    <row r="341" spans="1:11" x14ac:dyDescent="0.25">
      <c r="A341">
        <v>3333</v>
      </c>
      <c r="E341" t="s">
        <v>37</v>
      </c>
      <c r="G341" t="s">
        <v>21</v>
      </c>
      <c r="H341" t="s">
        <v>18</v>
      </c>
      <c r="I341" t="s">
        <v>28</v>
      </c>
      <c r="J341" t="s">
        <v>26</v>
      </c>
    </row>
    <row r="342" spans="1:11" x14ac:dyDescent="0.25">
      <c r="A342">
        <v>3339</v>
      </c>
      <c r="B342" t="s">
        <v>27</v>
      </c>
      <c r="C342" t="s">
        <v>49</v>
      </c>
      <c r="E342" t="s">
        <v>37</v>
      </c>
    </row>
    <row r="343" spans="1:11" x14ac:dyDescent="0.25">
      <c r="A343">
        <v>3341</v>
      </c>
      <c r="B343" t="s">
        <v>66</v>
      </c>
      <c r="C343" t="s">
        <v>49</v>
      </c>
      <c r="D343" t="s">
        <v>41</v>
      </c>
      <c r="E343" t="s">
        <v>37</v>
      </c>
      <c r="F343" t="s">
        <v>46</v>
      </c>
      <c r="G343" t="s">
        <v>21</v>
      </c>
      <c r="H343" t="s">
        <v>18</v>
      </c>
      <c r="I343" t="s">
        <v>28</v>
      </c>
      <c r="J343" t="s">
        <v>26</v>
      </c>
      <c r="K343" t="s">
        <v>68</v>
      </c>
    </row>
    <row r="344" spans="1:11" x14ac:dyDescent="0.25">
      <c r="A344">
        <v>3345</v>
      </c>
      <c r="B344" t="s">
        <v>27</v>
      </c>
      <c r="E344" t="s">
        <v>37</v>
      </c>
    </row>
    <row r="345" spans="1:11" x14ac:dyDescent="0.25">
      <c r="A345">
        <v>3355</v>
      </c>
      <c r="B345" t="s">
        <v>27</v>
      </c>
      <c r="C345" t="s">
        <v>49</v>
      </c>
      <c r="D345" t="s">
        <v>41</v>
      </c>
      <c r="E345" t="s">
        <v>37</v>
      </c>
      <c r="F345" t="s">
        <v>46</v>
      </c>
      <c r="G345" t="s">
        <v>21</v>
      </c>
      <c r="H345" t="s">
        <v>18</v>
      </c>
      <c r="I345" t="s">
        <v>28</v>
      </c>
      <c r="J345" t="s">
        <v>26</v>
      </c>
      <c r="K345" t="s">
        <v>68</v>
      </c>
    </row>
    <row r="346" spans="1:11" x14ac:dyDescent="0.25">
      <c r="A346">
        <v>3358</v>
      </c>
      <c r="B346" t="s">
        <v>27</v>
      </c>
      <c r="C346" t="s">
        <v>49</v>
      </c>
    </row>
    <row r="347" spans="1:11" x14ac:dyDescent="0.25">
      <c r="A347">
        <v>3360</v>
      </c>
      <c r="B347" t="s">
        <v>52</v>
      </c>
      <c r="C347" t="s">
        <v>51</v>
      </c>
      <c r="D347" t="s">
        <v>40</v>
      </c>
      <c r="E347" t="s">
        <v>36</v>
      </c>
      <c r="F347" t="s">
        <v>45</v>
      </c>
      <c r="G347" t="s">
        <v>21</v>
      </c>
      <c r="H347" t="s">
        <v>17</v>
      </c>
      <c r="I347" t="s">
        <v>28</v>
      </c>
      <c r="J347" t="s">
        <v>25</v>
      </c>
      <c r="K347" t="s">
        <v>58</v>
      </c>
    </row>
    <row r="348" spans="1:11" x14ac:dyDescent="0.25">
      <c r="A348">
        <v>3361</v>
      </c>
      <c r="B348" t="s">
        <v>27</v>
      </c>
      <c r="C348" t="s">
        <v>49</v>
      </c>
      <c r="D348" t="s">
        <v>41</v>
      </c>
      <c r="E348" t="s">
        <v>37</v>
      </c>
      <c r="F348" t="s">
        <v>46</v>
      </c>
      <c r="G348" t="s">
        <v>21</v>
      </c>
      <c r="H348" t="s">
        <v>18</v>
      </c>
      <c r="I348" t="s">
        <v>28</v>
      </c>
      <c r="J348" t="s">
        <v>26</v>
      </c>
      <c r="K348" t="s">
        <v>68</v>
      </c>
    </row>
    <row r="349" spans="1:11" x14ac:dyDescent="0.25">
      <c r="A349">
        <v>3362</v>
      </c>
      <c r="B349" t="s">
        <v>27</v>
      </c>
      <c r="C349" t="s">
        <v>49</v>
      </c>
      <c r="E349" t="s">
        <v>37</v>
      </c>
      <c r="G349" t="s">
        <v>21</v>
      </c>
      <c r="H349" t="s">
        <v>18</v>
      </c>
      <c r="I349" t="s">
        <v>28</v>
      </c>
      <c r="J349" t="s">
        <v>26</v>
      </c>
    </row>
    <row r="350" spans="1:11" x14ac:dyDescent="0.25">
      <c r="A350">
        <v>3368</v>
      </c>
      <c r="B350" t="s">
        <v>27</v>
      </c>
      <c r="C350" t="s">
        <v>49</v>
      </c>
    </row>
    <row r="351" spans="1:11" x14ac:dyDescent="0.25">
      <c r="A351">
        <v>3371</v>
      </c>
      <c r="B351" t="s">
        <v>27</v>
      </c>
      <c r="C351" t="s">
        <v>49</v>
      </c>
      <c r="E351" t="s">
        <v>37</v>
      </c>
      <c r="G351" t="s">
        <v>21</v>
      </c>
      <c r="H351" t="s">
        <v>18</v>
      </c>
      <c r="I351" t="s">
        <v>28</v>
      </c>
      <c r="J351" t="s">
        <v>26</v>
      </c>
    </row>
    <row r="352" spans="1:11" x14ac:dyDescent="0.25">
      <c r="A352">
        <v>3376</v>
      </c>
      <c r="B352" t="s">
        <v>52</v>
      </c>
      <c r="C352" t="s">
        <v>51</v>
      </c>
      <c r="D352" t="s">
        <v>40</v>
      </c>
      <c r="E352" t="s">
        <v>36</v>
      </c>
      <c r="F352" t="s">
        <v>45</v>
      </c>
      <c r="G352" t="s">
        <v>21</v>
      </c>
      <c r="H352" t="s">
        <v>17</v>
      </c>
      <c r="I352" t="s">
        <v>28</v>
      </c>
      <c r="J352" t="s">
        <v>25</v>
      </c>
      <c r="K352" t="s">
        <v>58</v>
      </c>
    </row>
    <row r="353" spans="1:11" x14ac:dyDescent="0.25">
      <c r="A353">
        <v>3378</v>
      </c>
      <c r="B353" t="s">
        <v>27</v>
      </c>
      <c r="E353" t="s">
        <v>37</v>
      </c>
      <c r="G353" t="s">
        <v>21</v>
      </c>
      <c r="H353" t="s">
        <v>18</v>
      </c>
      <c r="I353" t="s">
        <v>28</v>
      </c>
      <c r="J353" t="s">
        <v>26</v>
      </c>
    </row>
    <row r="354" spans="1:11" x14ac:dyDescent="0.25">
      <c r="A354">
        <v>3389</v>
      </c>
      <c r="B354" t="s">
        <v>27</v>
      </c>
      <c r="C354" t="s">
        <v>50</v>
      </c>
      <c r="E354" t="s">
        <v>37</v>
      </c>
      <c r="G354" t="s">
        <v>21</v>
      </c>
      <c r="H354" t="s">
        <v>18</v>
      </c>
      <c r="I354" t="s">
        <v>28</v>
      </c>
      <c r="J354" t="s">
        <v>26</v>
      </c>
    </row>
    <row r="355" spans="1:11" x14ac:dyDescent="0.25">
      <c r="A355">
        <v>3391</v>
      </c>
      <c r="B355" t="s">
        <v>27</v>
      </c>
      <c r="C355" t="s">
        <v>49</v>
      </c>
      <c r="D355" t="s">
        <v>41</v>
      </c>
      <c r="E355" t="s">
        <v>37</v>
      </c>
      <c r="F355" t="s">
        <v>46</v>
      </c>
      <c r="G355" t="s">
        <v>21</v>
      </c>
      <c r="H355" t="s">
        <v>18</v>
      </c>
      <c r="I355" t="s">
        <v>28</v>
      </c>
      <c r="J355" t="s">
        <v>26</v>
      </c>
      <c r="K355" t="s">
        <v>68</v>
      </c>
    </row>
    <row r="356" spans="1:11" x14ac:dyDescent="0.25">
      <c r="A356">
        <v>3397</v>
      </c>
      <c r="B356" t="s">
        <v>27</v>
      </c>
      <c r="C356" t="s">
        <v>49</v>
      </c>
    </row>
    <row r="357" spans="1:11" x14ac:dyDescent="0.25">
      <c r="A357">
        <v>3405</v>
      </c>
      <c r="B357" t="s">
        <v>27</v>
      </c>
      <c r="C357" t="s">
        <v>50</v>
      </c>
      <c r="D357" t="s">
        <v>41</v>
      </c>
      <c r="E357" t="s">
        <v>37</v>
      </c>
      <c r="F357" t="s">
        <v>46</v>
      </c>
      <c r="G357" t="s">
        <v>21</v>
      </c>
      <c r="H357" t="s">
        <v>18</v>
      </c>
      <c r="I357" t="s">
        <v>28</v>
      </c>
      <c r="J357" t="s">
        <v>26</v>
      </c>
      <c r="K357" t="s">
        <v>68</v>
      </c>
    </row>
    <row r="358" spans="1:11" x14ac:dyDescent="0.25">
      <c r="A358">
        <v>3414</v>
      </c>
      <c r="E358" t="s">
        <v>37</v>
      </c>
      <c r="G358" t="s">
        <v>21</v>
      </c>
      <c r="H358" t="s">
        <v>18</v>
      </c>
      <c r="I358" t="s">
        <v>28</v>
      </c>
      <c r="J358" t="s">
        <v>26</v>
      </c>
    </row>
    <row r="359" spans="1:11" x14ac:dyDescent="0.25">
      <c r="A359">
        <v>3423</v>
      </c>
      <c r="B359" t="s">
        <v>27</v>
      </c>
      <c r="C359" t="s">
        <v>49</v>
      </c>
    </row>
    <row r="360" spans="1:11" x14ac:dyDescent="0.25">
      <c r="A360">
        <v>3428</v>
      </c>
      <c r="B360" t="s">
        <v>66</v>
      </c>
      <c r="C360" t="s">
        <v>50</v>
      </c>
      <c r="D360" t="s">
        <v>41</v>
      </c>
      <c r="E360" t="s">
        <v>37</v>
      </c>
      <c r="F360" t="s">
        <v>46</v>
      </c>
      <c r="G360" t="s">
        <v>21</v>
      </c>
      <c r="H360" t="s">
        <v>18</v>
      </c>
      <c r="I360" t="s">
        <v>28</v>
      </c>
      <c r="J360" t="s">
        <v>26</v>
      </c>
      <c r="K360" t="s">
        <v>68</v>
      </c>
    </row>
    <row r="361" spans="1:11" x14ac:dyDescent="0.25">
      <c r="A361">
        <v>3431</v>
      </c>
      <c r="B361" t="s">
        <v>66</v>
      </c>
      <c r="C361" t="s">
        <v>49</v>
      </c>
      <c r="E361" t="s">
        <v>37</v>
      </c>
      <c r="G361" t="s">
        <v>21</v>
      </c>
      <c r="H361" t="s">
        <v>18</v>
      </c>
      <c r="I361" t="s">
        <v>28</v>
      </c>
      <c r="J361" t="s">
        <v>26</v>
      </c>
    </row>
    <row r="362" spans="1:11" x14ac:dyDescent="0.25">
      <c r="A362">
        <v>3434</v>
      </c>
      <c r="B362" t="s">
        <v>27</v>
      </c>
      <c r="C362" t="s">
        <v>50</v>
      </c>
      <c r="D362" t="s">
        <v>41</v>
      </c>
      <c r="E362" t="s">
        <v>37</v>
      </c>
      <c r="F362" t="s">
        <v>46</v>
      </c>
      <c r="G362" t="s">
        <v>21</v>
      </c>
      <c r="H362" t="s">
        <v>18</v>
      </c>
      <c r="I362" t="s">
        <v>28</v>
      </c>
      <c r="J362" t="s">
        <v>26</v>
      </c>
      <c r="K362" t="s">
        <v>68</v>
      </c>
    </row>
    <row r="363" spans="1:11" x14ac:dyDescent="0.25">
      <c r="A363">
        <v>3436</v>
      </c>
      <c r="B363" t="s">
        <v>27</v>
      </c>
      <c r="C363" t="s">
        <v>49</v>
      </c>
      <c r="E363" t="s">
        <v>37</v>
      </c>
      <c r="G363" t="s">
        <v>21</v>
      </c>
      <c r="H363" t="s">
        <v>18</v>
      </c>
      <c r="I363" t="s">
        <v>28</v>
      </c>
      <c r="J363" t="s">
        <v>26</v>
      </c>
    </row>
    <row r="364" spans="1:11" x14ac:dyDescent="0.25">
      <c r="A364">
        <v>3437</v>
      </c>
      <c r="B364" t="s">
        <v>27</v>
      </c>
      <c r="C364" t="s">
        <v>49</v>
      </c>
      <c r="D364" t="s">
        <v>41</v>
      </c>
      <c r="E364" t="s">
        <v>37</v>
      </c>
      <c r="F364" t="s">
        <v>46</v>
      </c>
      <c r="G364" t="s">
        <v>21</v>
      </c>
      <c r="H364" t="s">
        <v>18</v>
      </c>
      <c r="I364" t="s">
        <v>28</v>
      </c>
      <c r="J364" t="s">
        <v>26</v>
      </c>
      <c r="K364" t="s">
        <v>68</v>
      </c>
    </row>
    <row r="365" spans="1:11" x14ac:dyDescent="0.25">
      <c r="A365">
        <v>3461</v>
      </c>
      <c r="B365" t="s">
        <v>27</v>
      </c>
      <c r="C365" t="s">
        <v>49</v>
      </c>
      <c r="E365" t="s">
        <v>37</v>
      </c>
    </row>
    <row r="366" spans="1:11" x14ac:dyDescent="0.25">
      <c r="A366">
        <v>3463</v>
      </c>
      <c r="B366" t="s">
        <v>27</v>
      </c>
      <c r="C366" t="s">
        <v>49</v>
      </c>
      <c r="D366" t="s">
        <v>41</v>
      </c>
      <c r="E366" t="s">
        <v>37</v>
      </c>
      <c r="F366" t="s">
        <v>46</v>
      </c>
      <c r="G366" t="s">
        <v>21</v>
      </c>
      <c r="H366" t="s">
        <v>18</v>
      </c>
      <c r="I366" t="s">
        <v>28</v>
      </c>
      <c r="J366" t="s">
        <v>26</v>
      </c>
      <c r="K366" t="s">
        <v>68</v>
      </c>
    </row>
    <row r="367" spans="1:11" x14ac:dyDescent="0.25">
      <c r="A367">
        <v>3468</v>
      </c>
      <c r="B367" t="s">
        <v>66</v>
      </c>
      <c r="C367" t="s">
        <v>49</v>
      </c>
      <c r="E367" t="s">
        <v>37</v>
      </c>
      <c r="G367" t="s">
        <v>21</v>
      </c>
      <c r="H367" t="s">
        <v>18</v>
      </c>
      <c r="I367" t="s">
        <v>28</v>
      </c>
      <c r="J367" t="s">
        <v>26</v>
      </c>
    </row>
    <row r="368" spans="1:11" x14ac:dyDescent="0.25">
      <c r="A368">
        <v>3469</v>
      </c>
      <c r="B368" t="s">
        <v>27</v>
      </c>
      <c r="C368" t="s">
        <v>49</v>
      </c>
      <c r="D368" t="s">
        <v>41</v>
      </c>
      <c r="E368" t="s">
        <v>37</v>
      </c>
      <c r="F368" t="s">
        <v>46</v>
      </c>
      <c r="G368" t="s">
        <v>21</v>
      </c>
      <c r="H368" t="s">
        <v>18</v>
      </c>
      <c r="I368" t="s">
        <v>28</v>
      </c>
      <c r="J368" t="s">
        <v>26</v>
      </c>
      <c r="K368" t="s">
        <v>68</v>
      </c>
    </row>
    <row r="369" spans="1:11" x14ac:dyDescent="0.25">
      <c r="A369">
        <v>3470</v>
      </c>
      <c r="B369" t="s">
        <v>27</v>
      </c>
      <c r="C369" t="s">
        <v>49</v>
      </c>
    </row>
    <row r="370" spans="1:11" x14ac:dyDescent="0.25">
      <c r="A370">
        <v>3474</v>
      </c>
      <c r="B370" t="s">
        <v>53</v>
      </c>
      <c r="C370" t="s">
        <v>51</v>
      </c>
      <c r="D370" t="s">
        <v>40</v>
      </c>
      <c r="E370" t="s">
        <v>36</v>
      </c>
      <c r="F370" t="s">
        <v>45</v>
      </c>
      <c r="G370" t="s">
        <v>21</v>
      </c>
      <c r="H370" t="s">
        <v>17</v>
      </c>
      <c r="I370" t="s">
        <v>28</v>
      </c>
      <c r="J370" t="s">
        <v>25</v>
      </c>
      <c r="K370" t="s">
        <v>58</v>
      </c>
    </row>
    <row r="371" spans="1:11" x14ac:dyDescent="0.25">
      <c r="A371">
        <v>3482</v>
      </c>
      <c r="B371" t="s">
        <v>27</v>
      </c>
      <c r="C371" t="s">
        <v>50</v>
      </c>
      <c r="D371" t="s">
        <v>41</v>
      </c>
      <c r="E371" t="s">
        <v>37</v>
      </c>
      <c r="F371" t="s">
        <v>46</v>
      </c>
      <c r="G371" t="s">
        <v>21</v>
      </c>
      <c r="H371" t="s">
        <v>18</v>
      </c>
      <c r="I371" t="s">
        <v>28</v>
      </c>
      <c r="J371" t="s">
        <v>26</v>
      </c>
      <c r="K371" t="s">
        <v>68</v>
      </c>
    </row>
    <row r="372" spans="1:11" x14ac:dyDescent="0.25">
      <c r="A372">
        <v>3485</v>
      </c>
      <c r="B372" t="s">
        <v>66</v>
      </c>
      <c r="C372" t="s">
        <v>50</v>
      </c>
      <c r="D372" t="s">
        <v>41</v>
      </c>
      <c r="E372" t="s">
        <v>37</v>
      </c>
      <c r="F372" t="s">
        <v>46</v>
      </c>
      <c r="G372" t="s">
        <v>21</v>
      </c>
      <c r="H372" t="s">
        <v>18</v>
      </c>
      <c r="I372" t="s">
        <v>28</v>
      </c>
      <c r="J372" t="s">
        <v>26</v>
      </c>
      <c r="K372" t="s">
        <v>68</v>
      </c>
    </row>
    <row r="373" spans="1:11" x14ac:dyDescent="0.25">
      <c r="A373">
        <v>3494</v>
      </c>
      <c r="B373" t="s">
        <v>27</v>
      </c>
      <c r="C373" t="s">
        <v>49</v>
      </c>
      <c r="E373" t="s">
        <v>37</v>
      </c>
      <c r="G373" t="s">
        <v>21</v>
      </c>
      <c r="H373" t="s">
        <v>18</v>
      </c>
      <c r="I373" t="s">
        <v>28</v>
      </c>
      <c r="J373" t="s">
        <v>26</v>
      </c>
    </row>
    <row r="374" spans="1:11" x14ac:dyDescent="0.25">
      <c r="A374">
        <v>3498</v>
      </c>
      <c r="B374" t="s">
        <v>67</v>
      </c>
      <c r="C374" t="s">
        <v>50</v>
      </c>
      <c r="D374" t="s">
        <v>40</v>
      </c>
      <c r="E374" t="s">
        <v>36</v>
      </c>
      <c r="F374" t="s">
        <v>45</v>
      </c>
      <c r="G374" t="s">
        <v>21</v>
      </c>
      <c r="H374" t="s">
        <v>17</v>
      </c>
      <c r="I374" t="s">
        <v>28</v>
      </c>
      <c r="J374" t="s">
        <v>25</v>
      </c>
      <c r="K374" t="s">
        <v>68</v>
      </c>
    </row>
    <row r="375" spans="1:11" x14ac:dyDescent="0.25">
      <c r="A375">
        <v>3501</v>
      </c>
      <c r="B375" t="s">
        <v>27</v>
      </c>
      <c r="C375" t="s">
        <v>49</v>
      </c>
      <c r="D375" t="s">
        <v>41</v>
      </c>
      <c r="E375" t="s">
        <v>37</v>
      </c>
      <c r="F375" t="s">
        <v>46</v>
      </c>
      <c r="G375" t="s">
        <v>21</v>
      </c>
      <c r="H375" t="s">
        <v>18</v>
      </c>
      <c r="I375" t="s">
        <v>28</v>
      </c>
      <c r="J375" t="s">
        <v>26</v>
      </c>
      <c r="K375" t="s">
        <v>68</v>
      </c>
    </row>
    <row r="376" spans="1:11" x14ac:dyDescent="0.25">
      <c r="A376">
        <v>3502</v>
      </c>
      <c r="B376" t="s">
        <v>27</v>
      </c>
      <c r="C376" t="s">
        <v>49</v>
      </c>
      <c r="D376" t="s">
        <v>41</v>
      </c>
      <c r="E376" t="s">
        <v>37</v>
      </c>
      <c r="F376" t="s">
        <v>46</v>
      </c>
      <c r="G376" t="s">
        <v>21</v>
      </c>
      <c r="H376" t="s">
        <v>18</v>
      </c>
      <c r="I376" t="s">
        <v>28</v>
      </c>
      <c r="J376" t="s">
        <v>26</v>
      </c>
      <c r="K376" t="s">
        <v>68</v>
      </c>
    </row>
    <row r="377" spans="1:11" x14ac:dyDescent="0.25">
      <c r="A377">
        <v>3509</v>
      </c>
      <c r="B377" t="s">
        <v>66</v>
      </c>
      <c r="C377" t="s">
        <v>50</v>
      </c>
      <c r="D377" t="s">
        <v>41</v>
      </c>
      <c r="E377" t="s">
        <v>37</v>
      </c>
      <c r="F377" t="s">
        <v>46</v>
      </c>
      <c r="G377" t="s">
        <v>21</v>
      </c>
      <c r="H377" t="s">
        <v>18</v>
      </c>
      <c r="I377" t="s">
        <v>28</v>
      </c>
      <c r="J377" t="s">
        <v>26</v>
      </c>
      <c r="K377" t="s">
        <v>68</v>
      </c>
    </row>
    <row r="378" spans="1:11" x14ac:dyDescent="0.25">
      <c r="A378">
        <v>3512</v>
      </c>
      <c r="B378" t="s">
        <v>27</v>
      </c>
      <c r="C378" t="s">
        <v>49</v>
      </c>
    </row>
    <row r="379" spans="1:11" x14ac:dyDescent="0.25">
      <c r="A379">
        <v>3514</v>
      </c>
      <c r="B379" t="s">
        <v>27</v>
      </c>
      <c r="C379" t="s">
        <v>49</v>
      </c>
      <c r="D379" t="s">
        <v>41</v>
      </c>
      <c r="E379" t="s">
        <v>37</v>
      </c>
      <c r="F379" t="s">
        <v>46</v>
      </c>
      <c r="G379" t="s">
        <v>21</v>
      </c>
      <c r="H379" t="s">
        <v>18</v>
      </c>
      <c r="I379" t="s">
        <v>28</v>
      </c>
      <c r="J379" t="s">
        <v>26</v>
      </c>
      <c r="K379" t="s">
        <v>68</v>
      </c>
    </row>
    <row r="380" spans="1:11" x14ac:dyDescent="0.25">
      <c r="A380">
        <v>3517</v>
      </c>
      <c r="B380" t="s">
        <v>27</v>
      </c>
      <c r="C380" t="s">
        <v>49</v>
      </c>
      <c r="D380" t="s">
        <v>41</v>
      </c>
      <c r="E380" t="s">
        <v>37</v>
      </c>
      <c r="F380" t="s">
        <v>46</v>
      </c>
      <c r="G380" t="s">
        <v>21</v>
      </c>
      <c r="H380" t="s">
        <v>18</v>
      </c>
      <c r="I380" t="s">
        <v>28</v>
      </c>
      <c r="J380" t="s">
        <v>26</v>
      </c>
      <c r="K380" t="s">
        <v>68</v>
      </c>
    </row>
    <row r="381" spans="1:11" x14ac:dyDescent="0.25">
      <c r="A381">
        <v>3519</v>
      </c>
      <c r="B381" t="s">
        <v>27</v>
      </c>
      <c r="C381" t="s">
        <v>50</v>
      </c>
      <c r="D381" t="s">
        <v>41</v>
      </c>
      <c r="E381" t="s">
        <v>37</v>
      </c>
      <c r="F381" t="s">
        <v>46</v>
      </c>
      <c r="G381" t="s">
        <v>21</v>
      </c>
      <c r="H381" t="s">
        <v>18</v>
      </c>
      <c r="I381" t="s">
        <v>28</v>
      </c>
      <c r="J381" t="s">
        <v>26</v>
      </c>
      <c r="K381" t="s">
        <v>68</v>
      </c>
    </row>
    <row r="382" spans="1:11" x14ac:dyDescent="0.25">
      <c r="A382">
        <v>3523</v>
      </c>
      <c r="B382" t="s">
        <v>67</v>
      </c>
      <c r="C382" t="s">
        <v>50</v>
      </c>
      <c r="D382" t="s">
        <v>41</v>
      </c>
      <c r="E382" t="s">
        <v>37</v>
      </c>
      <c r="F382" t="s">
        <v>46</v>
      </c>
      <c r="G382" t="s">
        <v>21</v>
      </c>
      <c r="H382" t="s">
        <v>18</v>
      </c>
      <c r="I382" t="s">
        <v>28</v>
      </c>
      <c r="J382" t="s">
        <v>26</v>
      </c>
      <c r="K382" t="s">
        <v>68</v>
      </c>
    </row>
    <row r="383" spans="1:11" x14ac:dyDescent="0.25">
      <c r="A383">
        <v>3524</v>
      </c>
      <c r="B383" t="s">
        <v>27</v>
      </c>
      <c r="C383" t="s">
        <v>49</v>
      </c>
      <c r="D383" t="s">
        <v>41</v>
      </c>
      <c r="E383" t="s">
        <v>37</v>
      </c>
      <c r="F383" t="s">
        <v>46</v>
      </c>
      <c r="G383" t="s">
        <v>21</v>
      </c>
      <c r="H383" t="s">
        <v>18</v>
      </c>
      <c r="I383" t="s">
        <v>28</v>
      </c>
      <c r="J383" t="s">
        <v>26</v>
      </c>
      <c r="K383" t="s">
        <v>68</v>
      </c>
    </row>
    <row r="384" spans="1:11" x14ac:dyDescent="0.25">
      <c r="A384">
        <v>3526</v>
      </c>
      <c r="B384" t="s">
        <v>27</v>
      </c>
      <c r="C384" t="s">
        <v>49</v>
      </c>
      <c r="D384" t="s">
        <v>41</v>
      </c>
      <c r="E384" t="s">
        <v>37</v>
      </c>
      <c r="F384" t="s">
        <v>46</v>
      </c>
      <c r="G384" t="s">
        <v>21</v>
      </c>
      <c r="H384" t="s">
        <v>18</v>
      </c>
      <c r="I384" t="s">
        <v>28</v>
      </c>
      <c r="J384" t="s">
        <v>26</v>
      </c>
      <c r="K384" t="s">
        <v>68</v>
      </c>
    </row>
    <row r="385" spans="1:11" x14ac:dyDescent="0.25">
      <c r="A385">
        <v>3527</v>
      </c>
      <c r="B385" t="s">
        <v>27</v>
      </c>
      <c r="C385" t="s">
        <v>49</v>
      </c>
    </row>
    <row r="386" spans="1:11" x14ac:dyDescent="0.25">
      <c r="A386">
        <v>3529</v>
      </c>
      <c r="B386" t="s">
        <v>27</v>
      </c>
      <c r="C386" t="s">
        <v>49</v>
      </c>
      <c r="E386" t="s">
        <v>37</v>
      </c>
      <c r="G386" t="s">
        <v>21</v>
      </c>
      <c r="H386" t="s">
        <v>18</v>
      </c>
      <c r="I386" t="s">
        <v>28</v>
      </c>
      <c r="J386" t="s">
        <v>26</v>
      </c>
    </row>
    <row r="387" spans="1:11" x14ac:dyDescent="0.25">
      <c r="A387">
        <v>3530</v>
      </c>
      <c r="B387" t="s">
        <v>27</v>
      </c>
      <c r="C387" t="s">
        <v>50</v>
      </c>
      <c r="D387" t="s">
        <v>41</v>
      </c>
      <c r="E387" t="s">
        <v>37</v>
      </c>
      <c r="F387" t="s">
        <v>46</v>
      </c>
      <c r="G387" t="s">
        <v>21</v>
      </c>
      <c r="H387" t="s">
        <v>18</v>
      </c>
      <c r="I387" t="s">
        <v>28</v>
      </c>
      <c r="J387" t="s">
        <v>26</v>
      </c>
      <c r="K387" t="s">
        <v>68</v>
      </c>
    </row>
    <row r="388" spans="1:11" x14ac:dyDescent="0.25">
      <c r="A388">
        <v>3531</v>
      </c>
      <c r="B388" t="s">
        <v>27</v>
      </c>
      <c r="C388" t="s">
        <v>49</v>
      </c>
      <c r="E388" t="s">
        <v>37</v>
      </c>
      <c r="G388" t="s">
        <v>21</v>
      </c>
      <c r="H388" t="s">
        <v>18</v>
      </c>
      <c r="I388" t="s">
        <v>28</v>
      </c>
      <c r="J388" t="s">
        <v>26</v>
      </c>
    </row>
    <row r="389" spans="1:11" x14ac:dyDescent="0.25">
      <c r="A389">
        <v>3532</v>
      </c>
      <c r="B389" t="s">
        <v>27</v>
      </c>
      <c r="C389" t="s">
        <v>49</v>
      </c>
      <c r="E389" t="s">
        <v>37</v>
      </c>
      <c r="G389" t="s">
        <v>21</v>
      </c>
      <c r="H389" t="s">
        <v>18</v>
      </c>
      <c r="I389" t="s">
        <v>28</v>
      </c>
      <c r="J389" t="s">
        <v>26</v>
      </c>
    </row>
    <row r="390" spans="1:11" x14ac:dyDescent="0.25">
      <c r="A390">
        <v>3533</v>
      </c>
      <c r="B390" t="s">
        <v>27</v>
      </c>
      <c r="C390" t="s">
        <v>49</v>
      </c>
      <c r="D390" t="s">
        <v>41</v>
      </c>
      <c r="E390" t="s">
        <v>37</v>
      </c>
      <c r="F390" t="s">
        <v>46</v>
      </c>
      <c r="G390" t="s">
        <v>21</v>
      </c>
      <c r="H390" t="s">
        <v>18</v>
      </c>
      <c r="I390" t="s">
        <v>28</v>
      </c>
      <c r="J390" t="s">
        <v>26</v>
      </c>
      <c r="K390" t="s">
        <v>68</v>
      </c>
    </row>
    <row r="391" spans="1:11" x14ac:dyDescent="0.25">
      <c r="A391">
        <v>3534</v>
      </c>
      <c r="B391" t="s">
        <v>66</v>
      </c>
      <c r="C391" t="s">
        <v>50</v>
      </c>
      <c r="D391" t="s">
        <v>41</v>
      </c>
      <c r="E391" t="s">
        <v>37</v>
      </c>
      <c r="F391" t="s">
        <v>46</v>
      </c>
      <c r="G391" t="s">
        <v>21</v>
      </c>
      <c r="H391" t="s">
        <v>18</v>
      </c>
      <c r="I391" t="s">
        <v>28</v>
      </c>
      <c r="J391" t="s">
        <v>26</v>
      </c>
      <c r="K391" t="s">
        <v>68</v>
      </c>
    </row>
    <row r="392" spans="1:11" x14ac:dyDescent="0.25">
      <c r="A392">
        <v>3536</v>
      </c>
      <c r="B392" t="s">
        <v>27</v>
      </c>
      <c r="C392" t="s">
        <v>49</v>
      </c>
      <c r="E392" t="s">
        <v>37</v>
      </c>
      <c r="G392" t="s">
        <v>21</v>
      </c>
      <c r="H392" t="s">
        <v>18</v>
      </c>
      <c r="I392" t="s">
        <v>28</v>
      </c>
      <c r="J392" t="s">
        <v>26</v>
      </c>
    </row>
    <row r="393" spans="1:11" x14ac:dyDescent="0.25">
      <c r="A393">
        <v>3541</v>
      </c>
      <c r="B393" t="s">
        <v>66</v>
      </c>
      <c r="C393" t="s">
        <v>49</v>
      </c>
      <c r="D393" t="s">
        <v>41</v>
      </c>
      <c r="E393" t="s">
        <v>37</v>
      </c>
      <c r="F393" t="s">
        <v>46</v>
      </c>
      <c r="G393" t="s">
        <v>21</v>
      </c>
      <c r="H393" t="s">
        <v>18</v>
      </c>
      <c r="I393" t="s">
        <v>28</v>
      </c>
      <c r="J393" t="s">
        <v>26</v>
      </c>
      <c r="K393" t="s">
        <v>68</v>
      </c>
    </row>
    <row r="394" spans="1:11" x14ac:dyDescent="0.25">
      <c r="A394">
        <v>3542</v>
      </c>
      <c r="B394" t="s">
        <v>67</v>
      </c>
      <c r="C394" t="s">
        <v>50</v>
      </c>
      <c r="D394" t="s">
        <v>41</v>
      </c>
      <c r="E394" t="s">
        <v>37</v>
      </c>
      <c r="F394" t="s">
        <v>46</v>
      </c>
      <c r="G394" t="s">
        <v>21</v>
      </c>
      <c r="H394" t="s">
        <v>18</v>
      </c>
      <c r="I394" t="s">
        <v>28</v>
      </c>
      <c r="J394" t="s">
        <v>26</v>
      </c>
      <c r="K394" t="s">
        <v>68</v>
      </c>
    </row>
    <row r="395" spans="1:11" x14ac:dyDescent="0.25">
      <c r="A395">
        <v>3547</v>
      </c>
      <c r="B395" t="s">
        <v>66</v>
      </c>
      <c r="C395" t="s">
        <v>50</v>
      </c>
      <c r="D395" t="s">
        <v>41</v>
      </c>
      <c r="E395" t="s">
        <v>37</v>
      </c>
      <c r="F395" t="s">
        <v>46</v>
      </c>
      <c r="G395" t="s">
        <v>21</v>
      </c>
      <c r="H395" t="s">
        <v>18</v>
      </c>
      <c r="I395" t="s">
        <v>28</v>
      </c>
      <c r="J395" t="s">
        <v>26</v>
      </c>
      <c r="K395" t="s">
        <v>68</v>
      </c>
    </row>
    <row r="396" spans="1:11" x14ac:dyDescent="0.25">
      <c r="A396">
        <v>3553</v>
      </c>
      <c r="B396" t="s">
        <v>27</v>
      </c>
      <c r="C396" t="s">
        <v>49</v>
      </c>
      <c r="D396" t="s">
        <v>41</v>
      </c>
      <c r="E396" t="s">
        <v>37</v>
      </c>
      <c r="F396" t="s">
        <v>46</v>
      </c>
      <c r="G396" t="s">
        <v>21</v>
      </c>
      <c r="H396" t="s">
        <v>18</v>
      </c>
      <c r="I396" t="s">
        <v>28</v>
      </c>
      <c r="J396" t="s">
        <v>26</v>
      </c>
      <c r="K396" t="s">
        <v>68</v>
      </c>
    </row>
    <row r="397" spans="1:11" x14ac:dyDescent="0.25">
      <c r="A397">
        <v>3555</v>
      </c>
      <c r="B397" t="s">
        <v>27</v>
      </c>
      <c r="C397" t="s">
        <v>50</v>
      </c>
      <c r="D397" t="s">
        <v>41</v>
      </c>
      <c r="E397" t="s">
        <v>37</v>
      </c>
      <c r="F397" t="s">
        <v>46</v>
      </c>
      <c r="G397" t="s">
        <v>21</v>
      </c>
      <c r="H397" t="s">
        <v>18</v>
      </c>
      <c r="I397" t="s">
        <v>28</v>
      </c>
      <c r="J397" t="s">
        <v>26</v>
      </c>
      <c r="K397" t="s">
        <v>68</v>
      </c>
    </row>
    <row r="398" spans="1:11" x14ac:dyDescent="0.25">
      <c r="A398">
        <v>3557</v>
      </c>
      <c r="B398" t="s">
        <v>27</v>
      </c>
      <c r="C398" t="s">
        <v>49</v>
      </c>
    </row>
    <row r="399" spans="1:11" x14ac:dyDescent="0.25">
      <c r="A399">
        <v>3558</v>
      </c>
      <c r="B399" t="s">
        <v>66</v>
      </c>
      <c r="C399" t="s">
        <v>49</v>
      </c>
      <c r="D399" t="s">
        <v>41</v>
      </c>
      <c r="E399" t="s">
        <v>37</v>
      </c>
      <c r="F399" t="s">
        <v>46</v>
      </c>
      <c r="G399" t="s">
        <v>21</v>
      </c>
      <c r="H399" t="s">
        <v>18</v>
      </c>
      <c r="I399" t="s">
        <v>28</v>
      </c>
      <c r="J399" t="s">
        <v>26</v>
      </c>
      <c r="K399" t="s">
        <v>68</v>
      </c>
    </row>
    <row r="400" spans="1:11" x14ac:dyDescent="0.25">
      <c r="A400">
        <v>3570</v>
      </c>
      <c r="B400" t="s">
        <v>66</v>
      </c>
      <c r="C400" t="s">
        <v>49</v>
      </c>
      <c r="E400" t="s">
        <v>37</v>
      </c>
      <c r="G400" t="s">
        <v>21</v>
      </c>
      <c r="H400" t="s">
        <v>18</v>
      </c>
      <c r="I400" t="s">
        <v>28</v>
      </c>
      <c r="J400" t="s">
        <v>26</v>
      </c>
    </row>
    <row r="401" spans="1:12" x14ac:dyDescent="0.25">
      <c r="A401">
        <v>3573</v>
      </c>
      <c r="B401" t="s">
        <v>66</v>
      </c>
      <c r="C401" t="s">
        <v>50</v>
      </c>
      <c r="D401" t="s">
        <v>41</v>
      </c>
      <c r="E401" t="s">
        <v>37</v>
      </c>
      <c r="F401" t="s">
        <v>46</v>
      </c>
      <c r="G401" t="s">
        <v>21</v>
      </c>
      <c r="H401" t="s">
        <v>18</v>
      </c>
      <c r="I401" t="s">
        <v>28</v>
      </c>
      <c r="J401" t="s">
        <v>26</v>
      </c>
      <c r="K401" t="s">
        <v>68</v>
      </c>
    </row>
    <row r="402" spans="1:12" x14ac:dyDescent="0.25">
      <c r="A402">
        <v>3575</v>
      </c>
      <c r="B402" t="s">
        <v>66</v>
      </c>
      <c r="C402" t="s">
        <v>50</v>
      </c>
      <c r="D402" t="s">
        <v>41</v>
      </c>
      <c r="E402" t="s">
        <v>37</v>
      </c>
      <c r="F402" t="s">
        <v>46</v>
      </c>
      <c r="G402" t="s">
        <v>21</v>
      </c>
      <c r="H402" t="s">
        <v>18</v>
      </c>
      <c r="I402" t="s">
        <v>28</v>
      </c>
      <c r="J402" t="s">
        <v>26</v>
      </c>
      <c r="K402" t="s">
        <v>68</v>
      </c>
    </row>
    <row r="403" spans="1:12" x14ac:dyDescent="0.25">
      <c r="A403">
        <v>3576</v>
      </c>
      <c r="B403" t="s">
        <v>27</v>
      </c>
      <c r="C403" t="s">
        <v>49</v>
      </c>
      <c r="D403" t="s">
        <v>41</v>
      </c>
      <c r="E403" t="s">
        <v>37</v>
      </c>
      <c r="F403" t="s">
        <v>46</v>
      </c>
      <c r="G403" t="s">
        <v>21</v>
      </c>
      <c r="H403" t="s">
        <v>18</v>
      </c>
      <c r="I403" t="s">
        <v>28</v>
      </c>
      <c r="J403" t="s">
        <v>26</v>
      </c>
      <c r="K403" t="s">
        <v>68</v>
      </c>
    </row>
    <row r="404" spans="1:12" x14ac:dyDescent="0.25">
      <c r="A404">
        <v>3579</v>
      </c>
      <c r="B404" t="s">
        <v>66</v>
      </c>
      <c r="C404" t="s">
        <v>50</v>
      </c>
      <c r="D404" t="s">
        <v>41</v>
      </c>
      <c r="E404" t="s">
        <v>37</v>
      </c>
      <c r="F404" t="s">
        <v>46</v>
      </c>
      <c r="G404" t="s">
        <v>21</v>
      </c>
      <c r="H404" t="s">
        <v>18</v>
      </c>
      <c r="I404" t="s">
        <v>28</v>
      </c>
      <c r="J404" t="s">
        <v>26</v>
      </c>
      <c r="K404" t="s">
        <v>68</v>
      </c>
    </row>
    <row r="405" spans="1:12" x14ac:dyDescent="0.25">
      <c r="A405">
        <v>3580</v>
      </c>
      <c r="B405" t="s">
        <v>27</v>
      </c>
      <c r="C405" t="s">
        <v>49</v>
      </c>
      <c r="E405" t="s">
        <v>37</v>
      </c>
      <c r="G405" t="s">
        <v>21</v>
      </c>
      <c r="H405" t="s">
        <v>18</v>
      </c>
      <c r="I405" t="s">
        <v>28</v>
      </c>
      <c r="J405" t="s">
        <v>26</v>
      </c>
    </row>
    <row r="406" spans="1:12" x14ac:dyDescent="0.25">
      <c r="A406">
        <v>3585</v>
      </c>
      <c r="B406" t="s">
        <v>27</v>
      </c>
      <c r="C406" t="s">
        <v>49</v>
      </c>
      <c r="D406" t="s">
        <v>41</v>
      </c>
      <c r="E406" t="s">
        <v>37</v>
      </c>
      <c r="F406" t="s">
        <v>46</v>
      </c>
      <c r="G406" t="s">
        <v>21</v>
      </c>
      <c r="H406" t="s">
        <v>18</v>
      </c>
      <c r="I406" t="s">
        <v>28</v>
      </c>
      <c r="J406" t="s">
        <v>26</v>
      </c>
      <c r="K406" t="s">
        <v>68</v>
      </c>
    </row>
    <row r="407" spans="1:12" x14ac:dyDescent="0.25">
      <c r="A407">
        <v>3593</v>
      </c>
      <c r="B407" t="s">
        <v>67</v>
      </c>
      <c r="C407" t="s">
        <v>50</v>
      </c>
      <c r="D407" t="s">
        <v>41</v>
      </c>
      <c r="E407" t="s">
        <v>37</v>
      </c>
      <c r="F407" t="s">
        <v>46</v>
      </c>
      <c r="G407" t="s">
        <v>21</v>
      </c>
      <c r="H407" t="s">
        <v>18</v>
      </c>
      <c r="I407" t="s">
        <v>28</v>
      </c>
      <c r="J407" t="s">
        <v>26</v>
      </c>
      <c r="K407" t="s">
        <v>68</v>
      </c>
    </row>
    <row r="408" spans="1:12" x14ac:dyDescent="0.25">
      <c r="A408">
        <v>3594</v>
      </c>
      <c r="B408" t="s">
        <v>27</v>
      </c>
      <c r="C408" t="s">
        <v>50</v>
      </c>
      <c r="D408" t="s">
        <v>41</v>
      </c>
      <c r="E408" t="s">
        <v>37</v>
      </c>
      <c r="F408" t="s">
        <v>46</v>
      </c>
      <c r="G408" t="s">
        <v>21</v>
      </c>
      <c r="H408" t="s">
        <v>18</v>
      </c>
      <c r="I408" t="s">
        <v>28</v>
      </c>
      <c r="J408" t="s">
        <v>26</v>
      </c>
      <c r="K408" t="s">
        <v>68</v>
      </c>
    </row>
    <row r="409" spans="1:12" x14ac:dyDescent="0.25">
      <c r="A409">
        <v>3595</v>
      </c>
      <c r="B409" t="s">
        <v>27</v>
      </c>
      <c r="C409" t="s">
        <v>49</v>
      </c>
      <c r="E409" t="s">
        <v>37</v>
      </c>
      <c r="G409" t="s">
        <v>21</v>
      </c>
      <c r="H409" t="s">
        <v>18</v>
      </c>
      <c r="I409" t="s">
        <v>28</v>
      </c>
      <c r="J409" t="s">
        <v>26</v>
      </c>
    </row>
    <row r="410" spans="1:12" x14ac:dyDescent="0.25">
      <c r="A410">
        <v>3600</v>
      </c>
      <c r="B410" t="s">
        <v>66</v>
      </c>
      <c r="C410" t="s">
        <v>50</v>
      </c>
      <c r="D410" t="s">
        <v>41</v>
      </c>
      <c r="E410" t="s">
        <v>37</v>
      </c>
      <c r="F410" t="s">
        <v>46</v>
      </c>
      <c r="G410" t="s">
        <v>21</v>
      </c>
      <c r="H410" t="s">
        <v>18</v>
      </c>
      <c r="I410" t="s">
        <v>28</v>
      </c>
      <c r="J410" t="s">
        <v>26</v>
      </c>
      <c r="K410" t="s">
        <v>68</v>
      </c>
    </row>
    <row r="411" spans="1:12" x14ac:dyDescent="0.25">
      <c r="A411">
        <v>3603</v>
      </c>
      <c r="B411" t="s">
        <v>27</v>
      </c>
      <c r="C411" t="s">
        <v>49</v>
      </c>
      <c r="E411" t="s">
        <v>37</v>
      </c>
      <c r="G411" t="s">
        <v>21</v>
      </c>
      <c r="H411" t="s">
        <v>18</v>
      </c>
      <c r="I411" t="s">
        <v>28</v>
      </c>
      <c r="J411" t="s">
        <v>26</v>
      </c>
    </row>
    <row r="412" spans="1:12" x14ac:dyDescent="0.25">
      <c r="A412">
        <v>3604</v>
      </c>
      <c r="B412" t="s">
        <v>27</v>
      </c>
      <c r="C412" t="s">
        <v>49</v>
      </c>
      <c r="D412" t="s">
        <v>41</v>
      </c>
      <c r="E412" t="s">
        <v>37</v>
      </c>
      <c r="F412" t="s">
        <v>46</v>
      </c>
      <c r="G412" t="s">
        <v>21</v>
      </c>
      <c r="H412" t="s">
        <v>18</v>
      </c>
      <c r="I412" t="s">
        <v>28</v>
      </c>
      <c r="J412" t="s">
        <v>26</v>
      </c>
      <c r="K412" t="s">
        <v>68</v>
      </c>
    </row>
    <row r="413" spans="1:12" x14ac:dyDescent="0.25">
      <c r="A413">
        <v>3605</v>
      </c>
      <c r="B413" t="s">
        <v>27</v>
      </c>
      <c r="C413" t="s">
        <v>49</v>
      </c>
      <c r="E413" t="s">
        <v>37</v>
      </c>
      <c r="G413" t="s">
        <v>21</v>
      </c>
      <c r="H413" t="s">
        <v>18</v>
      </c>
      <c r="I413" t="s">
        <v>28</v>
      </c>
      <c r="J413" t="s">
        <v>26</v>
      </c>
    </row>
    <row r="414" spans="1:12" x14ac:dyDescent="0.25">
      <c r="A414">
        <v>3608</v>
      </c>
      <c r="B414" t="s">
        <v>66</v>
      </c>
      <c r="C414" t="s">
        <v>50</v>
      </c>
      <c r="D414" t="s">
        <v>41</v>
      </c>
      <c r="E414" t="s">
        <v>37</v>
      </c>
      <c r="F414" t="s">
        <v>46</v>
      </c>
      <c r="G414" t="s">
        <v>21</v>
      </c>
      <c r="H414" t="s">
        <v>18</v>
      </c>
      <c r="I414" t="s">
        <v>28</v>
      </c>
      <c r="J414" t="s">
        <v>26</v>
      </c>
      <c r="K414" t="s">
        <v>68</v>
      </c>
      <c r="L414" t="s">
        <v>64</v>
      </c>
    </row>
    <row r="415" spans="1:12" x14ac:dyDescent="0.25">
      <c r="A415">
        <v>3609</v>
      </c>
      <c r="B415" t="s">
        <v>67</v>
      </c>
      <c r="C415" t="s">
        <v>49</v>
      </c>
      <c r="E415" t="s">
        <v>37</v>
      </c>
      <c r="G415" t="s">
        <v>21</v>
      </c>
      <c r="H415" t="s">
        <v>18</v>
      </c>
      <c r="I415" t="s">
        <v>28</v>
      </c>
      <c r="J415" t="s">
        <v>26</v>
      </c>
    </row>
    <row r="416" spans="1:12" x14ac:dyDescent="0.25">
      <c r="A416">
        <v>3613</v>
      </c>
      <c r="B416" t="s">
        <v>66</v>
      </c>
      <c r="C416" t="s">
        <v>50</v>
      </c>
      <c r="D416" t="s">
        <v>41</v>
      </c>
      <c r="E416" t="s">
        <v>37</v>
      </c>
      <c r="F416" t="s">
        <v>46</v>
      </c>
      <c r="G416" t="s">
        <v>21</v>
      </c>
      <c r="H416" t="s">
        <v>18</v>
      </c>
      <c r="I416" t="s">
        <v>28</v>
      </c>
      <c r="J416" t="s">
        <v>26</v>
      </c>
      <c r="K416" t="s">
        <v>68</v>
      </c>
    </row>
    <row r="417" spans="1:11" x14ac:dyDescent="0.25">
      <c r="A417">
        <v>3617</v>
      </c>
      <c r="B417" t="s">
        <v>66</v>
      </c>
      <c r="C417" t="s">
        <v>49</v>
      </c>
      <c r="D417" t="s">
        <v>41</v>
      </c>
      <c r="E417" t="s">
        <v>37</v>
      </c>
      <c r="F417" t="s">
        <v>46</v>
      </c>
      <c r="G417" t="s">
        <v>21</v>
      </c>
      <c r="H417" t="s">
        <v>18</v>
      </c>
      <c r="I417" t="s">
        <v>28</v>
      </c>
      <c r="J417" t="s">
        <v>26</v>
      </c>
      <c r="K417" t="s">
        <v>68</v>
      </c>
    </row>
    <row r="418" spans="1:11" x14ac:dyDescent="0.25">
      <c r="A418">
        <v>3619</v>
      </c>
      <c r="B418" t="s">
        <v>27</v>
      </c>
      <c r="C418" t="s">
        <v>49</v>
      </c>
    </row>
    <row r="419" spans="1:11" x14ac:dyDescent="0.25">
      <c r="A419">
        <v>3621</v>
      </c>
      <c r="B419" t="s">
        <v>66</v>
      </c>
      <c r="C419" t="s">
        <v>49</v>
      </c>
      <c r="D419" t="s">
        <v>41</v>
      </c>
      <c r="E419" t="s">
        <v>37</v>
      </c>
      <c r="F419" t="s">
        <v>46</v>
      </c>
      <c r="G419" t="s">
        <v>21</v>
      </c>
      <c r="H419" t="s">
        <v>18</v>
      </c>
      <c r="I419" t="s">
        <v>28</v>
      </c>
      <c r="J419" t="s">
        <v>26</v>
      </c>
      <c r="K419" t="s">
        <v>68</v>
      </c>
    </row>
    <row r="420" spans="1:11" x14ac:dyDescent="0.25">
      <c r="A420">
        <v>3628</v>
      </c>
      <c r="B420" t="s">
        <v>27</v>
      </c>
      <c r="C420" t="s">
        <v>49</v>
      </c>
      <c r="E420" t="s">
        <v>37</v>
      </c>
      <c r="G420" t="s">
        <v>21</v>
      </c>
      <c r="H420" t="s">
        <v>18</v>
      </c>
      <c r="I420" t="s">
        <v>28</v>
      </c>
      <c r="J420" t="s">
        <v>26</v>
      </c>
    </row>
    <row r="421" spans="1:11" x14ac:dyDescent="0.25">
      <c r="A421">
        <v>3629</v>
      </c>
      <c r="B421" t="s">
        <v>27</v>
      </c>
      <c r="C421" t="s">
        <v>49</v>
      </c>
      <c r="D421" t="s">
        <v>41</v>
      </c>
      <c r="E421" t="s">
        <v>37</v>
      </c>
      <c r="F421" t="s">
        <v>46</v>
      </c>
      <c r="G421" t="s">
        <v>21</v>
      </c>
      <c r="H421" t="s">
        <v>18</v>
      </c>
      <c r="I421" t="s">
        <v>28</v>
      </c>
      <c r="J421" t="s">
        <v>26</v>
      </c>
      <c r="K421" t="s">
        <v>68</v>
      </c>
    </row>
    <row r="422" spans="1:11" x14ac:dyDescent="0.25">
      <c r="A422">
        <v>3634</v>
      </c>
      <c r="B422" t="s">
        <v>66</v>
      </c>
      <c r="C422" t="s">
        <v>50</v>
      </c>
      <c r="D422" t="s">
        <v>41</v>
      </c>
      <c r="E422" t="s">
        <v>37</v>
      </c>
      <c r="F422" t="s">
        <v>46</v>
      </c>
      <c r="G422" t="s">
        <v>21</v>
      </c>
      <c r="H422" t="s">
        <v>18</v>
      </c>
      <c r="I422" t="s">
        <v>28</v>
      </c>
      <c r="J422" t="s">
        <v>26</v>
      </c>
      <c r="K422" t="s">
        <v>68</v>
      </c>
    </row>
    <row r="423" spans="1:11" x14ac:dyDescent="0.25">
      <c r="A423">
        <v>3636</v>
      </c>
      <c r="B423" t="s">
        <v>27</v>
      </c>
      <c r="C423" t="s">
        <v>49</v>
      </c>
      <c r="E423" t="s">
        <v>37</v>
      </c>
      <c r="G423" t="s">
        <v>21</v>
      </c>
      <c r="H423" t="s">
        <v>18</v>
      </c>
      <c r="I423" t="s">
        <v>28</v>
      </c>
      <c r="J423" t="s">
        <v>26</v>
      </c>
    </row>
    <row r="424" spans="1:11" x14ac:dyDescent="0.25">
      <c r="A424">
        <v>3640</v>
      </c>
      <c r="B424" t="s">
        <v>66</v>
      </c>
      <c r="C424" t="s">
        <v>49</v>
      </c>
      <c r="D424" t="s">
        <v>41</v>
      </c>
      <c r="E424" t="s">
        <v>37</v>
      </c>
      <c r="F424" t="s">
        <v>46</v>
      </c>
      <c r="G424" t="s">
        <v>21</v>
      </c>
      <c r="H424" t="s">
        <v>18</v>
      </c>
      <c r="I424" t="s">
        <v>28</v>
      </c>
      <c r="J424" t="s">
        <v>26</v>
      </c>
      <c r="K424" t="s">
        <v>68</v>
      </c>
    </row>
    <row r="425" spans="1:11" x14ac:dyDescent="0.25">
      <c r="A425">
        <v>3641</v>
      </c>
      <c r="B425" t="s">
        <v>66</v>
      </c>
      <c r="C425" t="s">
        <v>50</v>
      </c>
      <c r="D425" t="s">
        <v>41</v>
      </c>
      <c r="E425" t="s">
        <v>37</v>
      </c>
      <c r="F425" t="s">
        <v>46</v>
      </c>
      <c r="G425" t="s">
        <v>21</v>
      </c>
      <c r="H425" t="s">
        <v>18</v>
      </c>
      <c r="I425" t="s">
        <v>28</v>
      </c>
      <c r="J425" t="s">
        <v>26</v>
      </c>
      <c r="K425" t="s">
        <v>68</v>
      </c>
    </row>
    <row r="426" spans="1:11" x14ac:dyDescent="0.25">
      <c r="A426">
        <v>3644</v>
      </c>
      <c r="E426" t="s">
        <v>37</v>
      </c>
      <c r="G426" t="s">
        <v>21</v>
      </c>
      <c r="H426" t="s">
        <v>18</v>
      </c>
      <c r="I426" t="s">
        <v>28</v>
      </c>
      <c r="J426" t="s">
        <v>26</v>
      </c>
    </row>
    <row r="427" spans="1:11" x14ac:dyDescent="0.25">
      <c r="A427">
        <v>3648</v>
      </c>
      <c r="B427" t="s">
        <v>27</v>
      </c>
      <c r="C427" t="s">
        <v>49</v>
      </c>
      <c r="E427" t="s">
        <v>37</v>
      </c>
      <c r="G427" t="s">
        <v>21</v>
      </c>
      <c r="H427" t="s">
        <v>18</v>
      </c>
      <c r="I427" t="s">
        <v>28</v>
      </c>
      <c r="J427" t="s">
        <v>26</v>
      </c>
    </row>
    <row r="428" spans="1:11" x14ac:dyDescent="0.25">
      <c r="A428">
        <v>3650</v>
      </c>
      <c r="B428" t="s">
        <v>27</v>
      </c>
      <c r="C428" t="s">
        <v>49</v>
      </c>
      <c r="E428" t="s">
        <v>37</v>
      </c>
      <c r="G428" t="s">
        <v>21</v>
      </c>
      <c r="H428" t="s">
        <v>18</v>
      </c>
      <c r="I428" t="s">
        <v>28</v>
      </c>
      <c r="J428" t="s">
        <v>26</v>
      </c>
    </row>
    <row r="429" spans="1:11" x14ac:dyDescent="0.25">
      <c r="A429">
        <v>3655</v>
      </c>
      <c r="B429" t="s">
        <v>67</v>
      </c>
      <c r="C429" t="s">
        <v>50</v>
      </c>
      <c r="D429" t="s">
        <v>41</v>
      </c>
      <c r="E429" t="s">
        <v>37</v>
      </c>
      <c r="F429" t="s">
        <v>46</v>
      </c>
      <c r="G429" t="s">
        <v>21</v>
      </c>
      <c r="H429" t="s">
        <v>18</v>
      </c>
      <c r="I429" t="s">
        <v>28</v>
      </c>
      <c r="J429" t="s">
        <v>26</v>
      </c>
      <c r="K429" t="s">
        <v>68</v>
      </c>
    </row>
    <row r="430" spans="1:11" x14ac:dyDescent="0.25">
      <c r="A430">
        <v>3658</v>
      </c>
      <c r="B430" t="s">
        <v>52</v>
      </c>
      <c r="C430" t="s">
        <v>51</v>
      </c>
      <c r="D430" t="s">
        <v>40</v>
      </c>
      <c r="E430" t="s">
        <v>36</v>
      </c>
      <c r="F430" t="s">
        <v>45</v>
      </c>
      <c r="G430" t="s">
        <v>21</v>
      </c>
      <c r="H430" t="s">
        <v>17</v>
      </c>
      <c r="I430" t="s">
        <v>28</v>
      </c>
      <c r="J430" t="s">
        <v>25</v>
      </c>
      <c r="K430" t="s">
        <v>58</v>
      </c>
    </row>
    <row r="431" spans="1:11" x14ac:dyDescent="0.25">
      <c r="A431">
        <v>3665</v>
      </c>
      <c r="E431" t="s">
        <v>37</v>
      </c>
      <c r="G431" t="s">
        <v>21</v>
      </c>
      <c r="H431" t="s">
        <v>18</v>
      </c>
      <c r="I431" t="s">
        <v>28</v>
      </c>
      <c r="J431" t="s">
        <v>26</v>
      </c>
    </row>
    <row r="432" spans="1:11" x14ac:dyDescent="0.25">
      <c r="A432">
        <v>3666</v>
      </c>
      <c r="E432" t="s">
        <v>37</v>
      </c>
      <c r="G432" t="s">
        <v>21</v>
      </c>
      <c r="H432" t="s">
        <v>18</v>
      </c>
      <c r="I432" t="s">
        <v>28</v>
      </c>
      <c r="J432" t="s">
        <v>26</v>
      </c>
    </row>
    <row r="433" spans="1:12" x14ac:dyDescent="0.25">
      <c r="A433">
        <v>3668</v>
      </c>
      <c r="B433" t="s">
        <v>27</v>
      </c>
      <c r="C433" t="s">
        <v>49</v>
      </c>
      <c r="D433" t="s">
        <v>41</v>
      </c>
      <c r="E433" t="s">
        <v>37</v>
      </c>
      <c r="F433" t="s">
        <v>46</v>
      </c>
      <c r="G433" t="s">
        <v>21</v>
      </c>
      <c r="H433" t="s">
        <v>18</v>
      </c>
      <c r="I433" t="s">
        <v>28</v>
      </c>
      <c r="J433" t="s">
        <v>26</v>
      </c>
      <c r="K433" t="s">
        <v>68</v>
      </c>
    </row>
    <row r="434" spans="1:12" x14ac:dyDescent="0.25">
      <c r="A434">
        <v>3671</v>
      </c>
      <c r="B434" t="s">
        <v>27</v>
      </c>
      <c r="C434" t="s">
        <v>50</v>
      </c>
      <c r="D434" t="s">
        <v>41</v>
      </c>
      <c r="E434" t="s">
        <v>37</v>
      </c>
      <c r="F434" t="s">
        <v>46</v>
      </c>
      <c r="G434" t="s">
        <v>21</v>
      </c>
      <c r="H434" t="s">
        <v>18</v>
      </c>
      <c r="I434" t="s">
        <v>28</v>
      </c>
      <c r="J434" t="s">
        <v>26</v>
      </c>
      <c r="K434" t="s">
        <v>68</v>
      </c>
    </row>
    <row r="435" spans="1:12" x14ac:dyDescent="0.25">
      <c r="A435">
        <v>3672</v>
      </c>
      <c r="B435" t="s">
        <v>27</v>
      </c>
      <c r="C435" t="s">
        <v>49</v>
      </c>
      <c r="D435" t="s">
        <v>41</v>
      </c>
      <c r="E435" t="s">
        <v>37</v>
      </c>
      <c r="F435" t="s">
        <v>46</v>
      </c>
      <c r="G435" t="s">
        <v>21</v>
      </c>
      <c r="H435" t="s">
        <v>18</v>
      </c>
      <c r="I435" t="s">
        <v>28</v>
      </c>
      <c r="J435" t="s">
        <v>26</v>
      </c>
      <c r="K435" t="s">
        <v>68</v>
      </c>
    </row>
    <row r="436" spans="1:12" x14ac:dyDescent="0.25">
      <c r="A436">
        <v>3680</v>
      </c>
      <c r="B436" t="s">
        <v>27</v>
      </c>
      <c r="C436" t="s">
        <v>49</v>
      </c>
    </row>
    <row r="437" spans="1:12" x14ac:dyDescent="0.25">
      <c r="A437">
        <v>3681</v>
      </c>
      <c r="B437" t="s">
        <v>66</v>
      </c>
      <c r="C437" t="s">
        <v>49</v>
      </c>
      <c r="E437" t="s">
        <v>37</v>
      </c>
      <c r="G437" t="s">
        <v>21</v>
      </c>
      <c r="H437" t="s">
        <v>18</v>
      </c>
      <c r="I437" t="s">
        <v>28</v>
      </c>
      <c r="J437" t="s">
        <v>26</v>
      </c>
    </row>
    <row r="438" spans="1:12" x14ac:dyDescent="0.25">
      <c r="A438">
        <v>3686</v>
      </c>
      <c r="B438" t="s">
        <v>27</v>
      </c>
      <c r="C438" t="s">
        <v>49</v>
      </c>
      <c r="E438" t="s">
        <v>37</v>
      </c>
      <c r="G438" t="s">
        <v>21</v>
      </c>
      <c r="H438" t="s">
        <v>18</v>
      </c>
      <c r="I438" t="s">
        <v>28</v>
      </c>
      <c r="J438" t="s">
        <v>26</v>
      </c>
    </row>
    <row r="439" spans="1:12" x14ac:dyDescent="0.25">
      <c r="A439">
        <v>3691</v>
      </c>
      <c r="B439" t="s">
        <v>27</v>
      </c>
      <c r="C439" t="s">
        <v>49</v>
      </c>
      <c r="D439" t="s">
        <v>41</v>
      </c>
      <c r="E439" t="s">
        <v>37</v>
      </c>
      <c r="F439" t="s">
        <v>46</v>
      </c>
      <c r="G439" t="s">
        <v>21</v>
      </c>
      <c r="H439" t="s">
        <v>18</v>
      </c>
      <c r="I439" t="s">
        <v>28</v>
      </c>
      <c r="J439" t="s">
        <v>26</v>
      </c>
      <c r="K439" t="s">
        <v>68</v>
      </c>
    </row>
    <row r="440" spans="1:12" x14ac:dyDescent="0.25">
      <c r="A440">
        <v>3694</v>
      </c>
      <c r="B440" t="s">
        <v>27</v>
      </c>
      <c r="C440" t="s">
        <v>49</v>
      </c>
      <c r="D440" t="s">
        <v>41</v>
      </c>
      <c r="E440" t="s">
        <v>37</v>
      </c>
      <c r="F440" t="s">
        <v>46</v>
      </c>
      <c r="G440" t="s">
        <v>21</v>
      </c>
      <c r="H440" t="s">
        <v>18</v>
      </c>
      <c r="I440" t="s">
        <v>28</v>
      </c>
      <c r="J440" t="s">
        <v>26</v>
      </c>
      <c r="K440" t="s">
        <v>68</v>
      </c>
    </row>
    <row r="441" spans="1:12" x14ac:dyDescent="0.25">
      <c r="A441">
        <v>3696</v>
      </c>
      <c r="B441" t="s">
        <v>27</v>
      </c>
      <c r="C441" t="s">
        <v>49</v>
      </c>
      <c r="E441" t="s">
        <v>37</v>
      </c>
      <c r="G441" t="s">
        <v>21</v>
      </c>
      <c r="H441" t="s">
        <v>18</v>
      </c>
      <c r="I441" t="s">
        <v>28</v>
      </c>
      <c r="J441" t="s">
        <v>26</v>
      </c>
    </row>
    <row r="442" spans="1:12" x14ac:dyDescent="0.25">
      <c r="A442">
        <v>3701</v>
      </c>
      <c r="B442" t="s">
        <v>27</v>
      </c>
      <c r="C442" t="s">
        <v>49</v>
      </c>
      <c r="D442" t="s">
        <v>41</v>
      </c>
      <c r="E442" t="s">
        <v>37</v>
      </c>
      <c r="F442" t="s">
        <v>46</v>
      </c>
      <c r="G442" t="s">
        <v>21</v>
      </c>
      <c r="H442" t="s">
        <v>18</v>
      </c>
      <c r="I442" t="s">
        <v>28</v>
      </c>
      <c r="J442" t="s">
        <v>26</v>
      </c>
      <c r="K442" t="s">
        <v>68</v>
      </c>
    </row>
    <row r="443" spans="1:12" x14ac:dyDescent="0.25">
      <c r="A443">
        <v>3703</v>
      </c>
      <c r="B443" t="s">
        <v>27</v>
      </c>
      <c r="C443" t="s">
        <v>49</v>
      </c>
    </row>
    <row r="444" spans="1:12" x14ac:dyDescent="0.25">
      <c r="A444">
        <v>3709</v>
      </c>
      <c r="B444" t="s">
        <v>67</v>
      </c>
      <c r="C444" t="s">
        <v>50</v>
      </c>
      <c r="D444" t="s">
        <v>41</v>
      </c>
      <c r="E444" t="s">
        <v>37</v>
      </c>
      <c r="F444" t="s">
        <v>46</v>
      </c>
      <c r="G444" t="s">
        <v>21</v>
      </c>
      <c r="H444" t="s">
        <v>18</v>
      </c>
      <c r="I444" t="s">
        <v>28</v>
      </c>
      <c r="J444" t="s">
        <v>26</v>
      </c>
      <c r="K444" t="s">
        <v>68</v>
      </c>
    </row>
    <row r="445" spans="1:12" x14ac:dyDescent="0.25">
      <c r="A445">
        <v>3710</v>
      </c>
      <c r="B445" t="s">
        <v>67</v>
      </c>
      <c r="C445" t="s">
        <v>49</v>
      </c>
      <c r="D445" t="s">
        <v>41</v>
      </c>
      <c r="E445" t="s">
        <v>37</v>
      </c>
      <c r="F445" t="s">
        <v>46</v>
      </c>
      <c r="G445" t="s">
        <v>21</v>
      </c>
      <c r="H445" t="s">
        <v>18</v>
      </c>
      <c r="I445" t="s">
        <v>28</v>
      </c>
      <c r="J445" t="s">
        <v>26</v>
      </c>
      <c r="K445" t="s">
        <v>68</v>
      </c>
      <c r="L445" t="s">
        <v>65</v>
      </c>
    </row>
    <row r="446" spans="1:12" x14ac:dyDescent="0.25">
      <c r="A446">
        <v>3711</v>
      </c>
      <c r="B446" t="s">
        <v>27</v>
      </c>
      <c r="C446" t="s">
        <v>49</v>
      </c>
      <c r="D446" t="s">
        <v>41</v>
      </c>
      <c r="E446" t="s">
        <v>37</v>
      </c>
      <c r="F446" t="s">
        <v>46</v>
      </c>
      <c r="G446" t="s">
        <v>21</v>
      </c>
      <c r="H446" t="s">
        <v>18</v>
      </c>
      <c r="I446" t="s">
        <v>28</v>
      </c>
      <c r="J446" t="s">
        <v>26</v>
      </c>
      <c r="K446" t="s">
        <v>68</v>
      </c>
    </row>
    <row r="447" spans="1:12" x14ac:dyDescent="0.25">
      <c r="A447">
        <v>3721</v>
      </c>
      <c r="B447" t="s">
        <v>27</v>
      </c>
      <c r="C447" t="s">
        <v>49</v>
      </c>
      <c r="D447" t="s">
        <v>41</v>
      </c>
      <c r="E447" t="s">
        <v>37</v>
      </c>
      <c r="F447" t="s">
        <v>46</v>
      </c>
      <c r="G447" t="s">
        <v>21</v>
      </c>
      <c r="H447" t="s">
        <v>18</v>
      </c>
      <c r="I447" t="s">
        <v>28</v>
      </c>
      <c r="J447" t="s">
        <v>26</v>
      </c>
      <c r="K447" t="s">
        <v>68</v>
      </c>
    </row>
    <row r="448" spans="1:12" x14ac:dyDescent="0.25">
      <c r="A448">
        <v>3726</v>
      </c>
      <c r="B448" t="s">
        <v>27</v>
      </c>
      <c r="C448" t="s">
        <v>49</v>
      </c>
      <c r="E448" t="s">
        <v>37</v>
      </c>
      <c r="G448" t="s">
        <v>21</v>
      </c>
      <c r="H448" t="s">
        <v>18</v>
      </c>
      <c r="I448" t="s">
        <v>28</v>
      </c>
      <c r="J448" t="s">
        <v>26</v>
      </c>
    </row>
    <row r="449" spans="1:11" x14ac:dyDescent="0.25">
      <c r="A449">
        <v>3728</v>
      </c>
      <c r="E449" t="s">
        <v>37</v>
      </c>
      <c r="G449" t="s">
        <v>21</v>
      </c>
      <c r="H449" t="s">
        <v>18</v>
      </c>
      <c r="I449" t="s">
        <v>28</v>
      </c>
      <c r="J449" t="s">
        <v>26</v>
      </c>
    </row>
    <row r="450" spans="1:11" x14ac:dyDescent="0.25">
      <c r="A450">
        <v>3733</v>
      </c>
      <c r="E450" t="s">
        <v>37</v>
      </c>
      <c r="G450" t="s">
        <v>21</v>
      </c>
      <c r="H450" t="s">
        <v>18</v>
      </c>
      <c r="I450" t="s">
        <v>28</v>
      </c>
      <c r="J450" t="s">
        <v>26</v>
      </c>
    </row>
    <row r="451" spans="1:11" x14ac:dyDescent="0.25">
      <c r="A451">
        <v>3736</v>
      </c>
      <c r="B451" t="s">
        <v>27</v>
      </c>
      <c r="C451" t="s">
        <v>49</v>
      </c>
      <c r="D451" t="s">
        <v>41</v>
      </c>
      <c r="E451" t="s">
        <v>37</v>
      </c>
      <c r="F451" t="s">
        <v>46</v>
      </c>
      <c r="G451" t="s">
        <v>21</v>
      </c>
      <c r="H451" t="s">
        <v>18</v>
      </c>
      <c r="I451" t="s">
        <v>28</v>
      </c>
      <c r="J451" t="s">
        <v>26</v>
      </c>
      <c r="K451" t="s">
        <v>68</v>
      </c>
    </row>
    <row r="452" spans="1:11" x14ac:dyDescent="0.25">
      <c r="A452">
        <v>3738</v>
      </c>
      <c r="B452" t="s">
        <v>27</v>
      </c>
      <c r="C452" t="s">
        <v>49</v>
      </c>
      <c r="D452" t="s">
        <v>41</v>
      </c>
      <c r="E452" t="s">
        <v>37</v>
      </c>
      <c r="F452" t="s">
        <v>46</v>
      </c>
      <c r="G452" t="s">
        <v>21</v>
      </c>
      <c r="H452" t="s">
        <v>18</v>
      </c>
      <c r="I452" t="s">
        <v>28</v>
      </c>
      <c r="J452" t="s">
        <v>26</v>
      </c>
      <c r="K452" t="s">
        <v>68</v>
      </c>
    </row>
    <row r="453" spans="1:11" x14ac:dyDescent="0.25">
      <c r="A453">
        <v>3740</v>
      </c>
      <c r="C453" t="s">
        <v>49</v>
      </c>
      <c r="D453" t="s">
        <v>41</v>
      </c>
      <c r="E453" t="s">
        <v>37</v>
      </c>
      <c r="G453" t="s">
        <v>21</v>
      </c>
      <c r="H453" t="s">
        <v>18</v>
      </c>
      <c r="I453" t="s">
        <v>28</v>
      </c>
      <c r="J453" t="s">
        <v>26</v>
      </c>
      <c r="K453" t="s">
        <v>68</v>
      </c>
    </row>
    <row r="454" spans="1:11" x14ac:dyDescent="0.25">
      <c r="A454">
        <v>3743</v>
      </c>
      <c r="B454" t="s">
        <v>27</v>
      </c>
      <c r="C454" t="s">
        <v>49</v>
      </c>
      <c r="E454" t="s">
        <v>37</v>
      </c>
      <c r="G454" t="s">
        <v>21</v>
      </c>
      <c r="H454" t="s">
        <v>18</v>
      </c>
      <c r="I454" t="s">
        <v>28</v>
      </c>
      <c r="J454" t="s">
        <v>26</v>
      </c>
    </row>
    <row r="455" spans="1:11" x14ac:dyDescent="0.25">
      <c r="A455">
        <v>3744</v>
      </c>
      <c r="B455" t="s">
        <v>27</v>
      </c>
      <c r="C455" t="s">
        <v>49</v>
      </c>
      <c r="E455" t="s">
        <v>37</v>
      </c>
      <c r="G455" t="s">
        <v>21</v>
      </c>
      <c r="H455" t="s">
        <v>18</v>
      </c>
      <c r="I455" t="s">
        <v>28</v>
      </c>
      <c r="J455" t="s">
        <v>26</v>
      </c>
    </row>
    <row r="456" spans="1:11" x14ac:dyDescent="0.25">
      <c r="A456">
        <v>3745</v>
      </c>
      <c r="E456" t="s">
        <v>37</v>
      </c>
      <c r="G456" t="s">
        <v>21</v>
      </c>
      <c r="H456" t="s">
        <v>18</v>
      </c>
      <c r="I456" t="s">
        <v>28</v>
      </c>
      <c r="J456" t="s">
        <v>26</v>
      </c>
    </row>
    <row r="457" spans="1:11" x14ac:dyDescent="0.25">
      <c r="A457">
        <v>3748</v>
      </c>
      <c r="B457" t="s">
        <v>27</v>
      </c>
      <c r="C457" t="s">
        <v>49</v>
      </c>
      <c r="D457" t="s">
        <v>41</v>
      </c>
      <c r="E457" t="s">
        <v>37</v>
      </c>
      <c r="F457" t="s">
        <v>46</v>
      </c>
      <c r="G457" t="s">
        <v>21</v>
      </c>
      <c r="H457" t="s">
        <v>18</v>
      </c>
      <c r="I457" t="s">
        <v>28</v>
      </c>
      <c r="J457" t="s">
        <v>26</v>
      </c>
      <c r="K457" t="s">
        <v>68</v>
      </c>
    </row>
    <row r="458" spans="1:11" x14ac:dyDescent="0.25">
      <c r="A458">
        <v>3759</v>
      </c>
      <c r="B458" t="s">
        <v>66</v>
      </c>
      <c r="C458" t="s">
        <v>49</v>
      </c>
      <c r="D458" t="s">
        <v>41</v>
      </c>
      <c r="E458" t="s">
        <v>37</v>
      </c>
      <c r="F458" t="s">
        <v>46</v>
      </c>
      <c r="G458" t="s">
        <v>21</v>
      </c>
      <c r="H458" t="s">
        <v>18</v>
      </c>
      <c r="I458" t="s">
        <v>28</v>
      </c>
      <c r="J458" t="s">
        <v>26</v>
      </c>
      <c r="K458" t="s">
        <v>68</v>
      </c>
    </row>
    <row r="459" spans="1:11" x14ac:dyDescent="0.25">
      <c r="A459">
        <v>3760</v>
      </c>
      <c r="B459" t="s">
        <v>27</v>
      </c>
      <c r="C459" t="s">
        <v>49</v>
      </c>
      <c r="D459" t="s">
        <v>41</v>
      </c>
      <c r="E459" t="s">
        <v>37</v>
      </c>
      <c r="F459" t="s">
        <v>46</v>
      </c>
      <c r="G459" t="s">
        <v>21</v>
      </c>
      <c r="H459" t="s">
        <v>18</v>
      </c>
      <c r="I459" t="s">
        <v>28</v>
      </c>
      <c r="J459" t="s">
        <v>26</v>
      </c>
      <c r="K459" t="s">
        <v>68</v>
      </c>
    </row>
    <row r="460" spans="1:11" x14ac:dyDescent="0.25">
      <c r="A460">
        <v>3772</v>
      </c>
      <c r="B460" t="s">
        <v>27</v>
      </c>
      <c r="C460" t="s">
        <v>49</v>
      </c>
    </row>
    <row r="461" spans="1:11" x14ac:dyDescent="0.25">
      <c r="A461">
        <v>3774</v>
      </c>
      <c r="B461" t="s">
        <v>27</v>
      </c>
      <c r="C461" t="s">
        <v>49</v>
      </c>
      <c r="E461" t="s">
        <v>37</v>
      </c>
      <c r="G461" t="s">
        <v>21</v>
      </c>
      <c r="H461" t="s">
        <v>18</v>
      </c>
      <c r="I461" t="s">
        <v>28</v>
      </c>
      <c r="J461" t="s">
        <v>26</v>
      </c>
    </row>
    <row r="462" spans="1:11" x14ac:dyDescent="0.25">
      <c r="A462">
        <v>3783</v>
      </c>
      <c r="B462" t="s">
        <v>27</v>
      </c>
      <c r="C462" t="s">
        <v>49</v>
      </c>
      <c r="D462" t="s">
        <v>41</v>
      </c>
      <c r="E462" t="s">
        <v>37</v>
      </c>
      <c r="G462" t="s">
        <v>21</v>
      </c>
      <c r="H462" t="s">
        <v>18</v>
      </c>
      <c r="I462" t="s">
        <v>28</v>
      </c>
      <c r="J462" t="s">
        <v>26</v>
      </c>
      <c r="K462" t="s">
        <v>68</v>
      </c>
    </row>
    <row r="463" spans="1:11" x14ac:dyDescent="0.25">
      <c r="A463">
        <v>3791</v>
      </c>
      <c r="E463" t="s">
        <v>37</v>
      </c>
    </row>
    <row r="464" spans="1:11" x14ac:dyDescent="0.25">
      <c r="A464">
        <v>3792</v>
      </c>
      <c r="B464" t="s">
        <v>27</v>
      </c>
      <c r="C464" t="s">
        <v>49</v>
      </c>
      <c r="E464" t="s">
        <v>37</v>
      </c>
      <c r="G464" t="s">
        <v>21</v>
      </c>
      <c r="H464" t="s">
        <v>18</v>
      </c>
      <c r="I464" t="s">
        <v>28</v>
      </c>
      <c r="J464" t="s">
        <v>26</v>
      </c>
    </row>
    <row r="465" spans="1:12" x14ac:dyDescent="0.25">
      <c r="A465">
        <v>3796</v>
      </c>
      <c r="B465" t="s">
        <v>66</v>
      </c>
      <c r="C465" t="s">
        <v>50</v>
      </c>
      <c r="D465" t="s">
        <v>41</v>
      </c>
      <c r="E465" t="s">
        <v>37</v>
      </c>
      <c r="F465" t="s">
        <v>46</v>
      </c>
      <c r="G465" t="s">
        <v>21</v>
      </c>
      <c r="H465" t="s">
        <v>18</v>
      </c>
      <c r="I465" t="s">
        <v>28</v>
      </c>
      <c r="J465" t="s">
        <v>26</v>
      </c>
      <c r="K465" t="s">
        <v>68</v>
      </c>
    </row>
    <row r="466" spans="1:12" x14ac:dyDescent="0.25">
      <c r="A466">
        <v>3801</v>
      </c>
      <c r="B466" t="s">
        <v>66</v>
      </c>
      <c r="C466" t="s">
        <v>49</v>
      </c>
      <c r="D466" t="s">
        <v>41</v>
      </c>
      <c r="E466" t="s">
        <v>37</v>
      </c>
      <c r="F466" t="s">
        <v>46</v>
      </c>
      <c r="G466" t="s">
        <v>21</v>
      </c>
      <c r="H466" t="s">
        <v>18</v>
      </c>
      <c r="I466" t="s">
        <v>28</v>
      </c>
      <c r="J466" t="s">
        <v>26</v>
      </c>
      <c r="K466" t="s">
        <v>68</v>
      </c>
    </row>
    <row r="467" spans="1:12" x14ac:dyDescent="0.25">
      <c r="A467">
        <v>3806</v>
      </c>
      <c r="B467" t="s">
        <v>27</v>
      </c>
      <c r="C467" t="s">
        <v>49</v>
      </c>
    </row>
    <row r="468" spans="1:12" x14ac:dyDescent="0.25">
      <c r="A468">
        <v>3809</v>
      </c>
      <c r="B468" t="s">
        <v>27</v>
      </c>
      <c r="C468" t="s">
        <v>49</v>
      </c>
      <c r="E468" t="s">
        <v>37</v>
      </c>
      <c r="G468" t="s">
        <v>21</v>
      </c>
      <c r="H468" t="s">
        <v>18</v>
      </c>
      <c r="I468" t="s">
        <v>28</v>
      </c>
      <c r="J468" t="s">
        <v>26</v>
      </c>
    </row>
    <row r="469" spans="1:12" x14ac:dyDescent="0.25">
      <c r="A469">
        <v>3817</v>
      </c>
      <c r="B469" t="s">
        <v>27</v>
      </c>
      <c r="C469" t="s">
        <v>50</v>
      </c>
      <c r="D469" t="s">
        <v>41</v>
      </c>
      <c r="E469" t="s">
        <v>37</v>
      </c>
      <c r="F469" t="s">
        <v>46</v>
      </c>
      <c r="G469" t="s">
        <v>21</v>
      </c>
      <c r="H469" t="s">
        <v>18</v>
      </c>
      <c r="I469" t="s">
        <v>28</v>
      </c>
      <c r="J469" t="s">
        <v>26</v>
      </c>
      <c r="K469" t="s">
        <v>68</v>
      </c>
      <c r="L469" t="s">
        <v>63</v>
      </c>
    </row>
    <row r="470" spans="1:12" x14ac:dyDescent="0.25">
      <c r="A470">
        <v>3819</v>
      </c>
      <c r="B470" t="s">
        <v>66</v>
      </c>
      <c r="C470" t="s">
        <v>50</v>
      </c>
      <c r="D470" t="s">
        <v>41</v>
      </c>
      <c r="E470" t="s">
        <v>37</v>
      </c>
      <c r="F470" t="s">
        <v>46</v>
      </c>
      <c r="G470" t="s">
        <v>21</v>
      </c>
      <c r="H470" t="s">
        <v>18</v>
      </c>
      <c r="I470" t="s">
        <v>28</v>
      </c>
      <c r="J470" t="s">
        <v>26</v>
      </c>
      <c r="K470" t="s">
        <v>68</v>
      </c>
    </row>
    <row r="471" spans="1:12" x14ac:dyDescent="0.25">
      <c r="A471">
        <v>3822</v>
      </c>
      <c r="C471" t="s">
        <v>49</v>
      </c>
      <c r="D471" t="s">
        <v>41</v>
      </c>
      <c r="E471" t="s">
        <v>37</v>
      </c>
      <c r="G471" t="s">
        <v>21</v>
      </c>
      <c r="H471" t="s">
        <v>18</v>
      </c>
      <c r="I471" t="s">
        <v>28</v>
      </c>
      <c r="J471" t="s">
        <v>26</v>
      </c>
      <c r="K471" t="s">
        <v>68</v>
      </c>
    </row>
    <row r="472" spans="1:12" x14ac:dyDescent="0.25">
      <c r="A472">
        <v>3827</v>
      </c>
      <c r="B472" t="s">
        <v>66</v>
      </c>
      <c r="C472" t="s">
        <v>50</v>
      </c>
      <c r="D472" t="s">
        <v>41</v>
      </c>
      <c r="E472" t="s">
        <v>37</v>
      </c>
      <c r="F472" t="s">
        <v>46</v>
      </c>
      <c r="G472" t="s">
        <v>21</v>
      </c>
      <c r="H472" t="s">
        <v>18</v>
      </c>
      <c r="I472" t="s">
        <v>28</v>
      </c>
      <c r="J472" t="s">
        <v>26</v>
      </c>
      <c r="K472" t="s">
        <v>68</v>
      </c>
    </row>
    <row r="473" spans="1:12" x14ac:dyDescent="0.25">
      <c r="A473">
        <v>3828</v>
      </c>
      <c r="B473" t="s">
        <v>27</v>
      </c>
      <c r="C473" t="s">
        <v>49</v>
      </c>
      <c r="D473" t="s">
        <v>41</v>
      </c>
      <c r="E473" t="s">
        <v>37</v>
      </c>
      <c r="F473" t="s">
        <v>46</v>
      </c>
      <c r="G473" t="s">
        <v>21</v>
      </c>
      <c r="H473" t="s">
        <v>18</v>
      </c>
      <c r="I473" t="s">
        <v>28</v>
      </c>
      <c r="J473" t="s">
        <v>26</v>
      </c>
      <c r="K473" t="s">
        <v>68</v>
      </c>
    </row>
    <row r="474" spans="1:12" x14ac:dyDescent="0.25">
      <c r="A474">
        <v>3835</v>
      </c>
      <c r="B474" t="s">
        <v>27</v>
      </c>
      <c r="C474" t="s">
        <v>49</v>
      </c>
      <c r="E474" t="s">
        <v>37</v>
      </c>
      <c r="G474" t="s">
        <v>21</v>
      </c>
      <c r="H474" t="s">
        <v>18</v>
      </c>
      <c r="I474" t="s">
        <v>28</v>
      </c>
      <c r="J474" t="s">
        <v>26</v>
      </c>
    </row>
    <row r="475" spans="1:12" x14ac:dyDescent="0.25">
      <c r="A475">
        <v>3843</v>
      </c>
      <c r="B475" t="s">
        <v>27</v>
      </c>
      <c r="C475" t="s">
        <v>49</v>
      </c>
    </row>
    <row r="476" spans="1:12" x14ac:dyDescent="0.25">
      <c r="A476">
        <v>3848</v>
      </c>
      <c r="B476" t="s">
        <v>27</v>
      </c>
      <c r="C476" t="s">
        <v>50</v>
      </c>
      <c r="D476" t="s">
        <v>41</v>
      </c>
      <c r="E476" t="s">
        <v>37</v>
      </c>
      <c r="F476" t="s">
        <v>46</v>
      </c>
      <c r="G476" t="s">
        <v>21</v>
      </c>
      <c r="H476" t="s">
        <v>18</v>
      </c>
      <c r="I476" t="s">
        <v>28</v>
      </c>
      <c r="J476" t="s">
        <v>26</v>
      </c>
      <c r="K476" t="s">
        <v>68</v>
      </c>
    </row>
    <row r="477" spans="1:12" x14ac:dyDescent="0.25">
      <c r="A477">
        <v>3849</v>
      </c>
      <c r="B477" t="s">
        <v>27</v>
      </c>
      <c r="C477" t="s">
        <v>49</v>
      </c>
      <c r="E477" t="s">
        <v>37</v>
      </c>
      <c r="G477" t="s">
        <v>21</v>
      </c>
      <c r="H477" t="s">
        <v>18</v>
      </c>
      <c r="I477" t="s">
        <v>28</v>
      </c>
      <c r="J477" t="s">
        <v>26</v>
      </c>
    </row>
    <row r="478" spans="1:12" x14ac:dyDescent="0.25">
      <c r="A478">
        <v>3850</v>
      </c>
      <c r="B478" t="s">
        <v>53</v>
      </c>
      <c r="C478" t="s">
        <v>51</v>
      </c>
      <c r="D478" t="s">
        <v>40</v>
      </c>
      <c r="E478" t="s">
        <v>36</v>
      </c>
      <c r="F478" t="s">
        <v>45</v>
      </c>
      <c r="G478" t="s">
        <v>21</v>
      </c>
      <c r="H478" t="s">
        <v>17</v>
      </c>
      <c r="I478" t="s">
        <v>28</v>
      </c>
      <c r="J478" t="s">
        <v>25</v>
      </c>
      <c r="K478" t="s">
        <v>58</v>
      </c>
    </row>
    <row r="479" spans="1:12" x14ac:dyDescent="0.25">
      <c r="A479">
        <v>3851</v>
      </c>
      <c r="B479" t="s">
        <v>27</v>
      </c>
      <c r="C479" t="s">
        <v>49</v>
      </c>
    </row>
    <row r="480" spans="1:12" x14ac:dyDescent="0.25">
      <c r="A480">
        <v>3859</v>
      </c>
      <c r="B480" t="s">
        <v>52</v>
      </c>
      <c r="C480" t="s">
        <v>51</v>
      </c>
      <c r="D480" t="s">
        <v>40</v>
      </c>
      <c r="E480" t="s">
        <v>36</v>
      </c>
      <c r="F480" t="s">
        <v>45</v>
      </c>
      <c r="G480" t="s">
        <v>21</v>
      </c>
      <c r="H480" t="s">
        <v>17</v>
      </c>
      <c r="I480" t="s">
        <v>28</v>
      </c>
      <c r="J480" t="s">
        <v>25</v>
      </c>
      <c r="K480" t="s">
        <v>58</v>
      </c>
    </row>
    <row r="481" spans="1:11" x14ac:dyDescent="0.25">
      <c r="A481">
        <v>3862</v>
      </c>
      <c r="B481" t="s">
        <v>27</v>
      </c>
      <c r="C481" t="s">
        <v>49</v>
      </c>
      <c r="E481" t="s">
        <v>37</v>
      </c>
      <c r="G481" t="s">
        <v>21</v>
      </c>
      <c r="H481" t="s">
        <v>18</v>
      </c>
      <c r="I481" t="s">
        <v>28</v>
      </c>
      <c r="J481" t="s">
        <v>26</v>
      </c>
    </row>
    <row r="482" spans="1:11" x14ac:dyDescent="0.25">
      <c r="A482">
        <v>3864</v>
      </c>
      <c r="B482" t="s">
        <v>27</v>
      </c>
      <c r="C482" t="s">
        <v>49</v>
      </c>
      <c r="D482" t="s">
        <v>41</v>
      </c>
      <c r="E482" t="s">
        <v>37</v>
      </c>
      <c r="F482" t="s">
        <v>46</v>
      </c>
      <c r="G482" t="s">
        <v>21</v>
      </c>
      <c r="H482" t="s">
        <v>18</v>
      </c>
      <c r="I482" t="s">
        <v>28</v>
      </c>
      <c r="J482" t="s">
        <v>26</v>
      </c>
      <c r="K482" t="s">
        <v>68</v>
      </c>
    </row>
    <row r="483" spans="1:11" x14ac:dyDescent="0.25">
      <c r="A483">
        <v>3867</v>
      </c>
      <c r="B483" t="s">
        <v>66</v>
      </c>
      <c r="C483" t="s">
        <v>49</v>
      </c>
      <c r="D483" t="s">
        <v>41</v>
      </c>
      <c r="E483" t="s">
        <v>37</v>
      </c>
      <c r="F483" t="s">
        <v>46</v>
      </c>
      <c r="G483" t="s">
        <v>21</v>
      </c>
      <c r="H483" t="s">
        <v>18</v>
      </c>
      <c r="I483" t="s">
        <v>28</v>
      </c>
      <c r="J483" t="s">
        <v>26</v>
      </c>
      <c r="K483" t="s">
        <v>68</v>
      </c>
    </row>
    <row r="484" spans="1:11" x14ac:dyDescent="0.25">
      <c r="A484">
        <v>3872</v>
      </c>
      <c r="B484" t="s">
        <v>27</v>
      </c>
      <c r="C484" t="s">
        <v>49</v>
      </c>
      <c r="D484" t="s">
        <v>41</v>
      </c>
      <c r="E484" t="s">
        <v>37</v>
      </c>
      <c r="F484" t="s">
        <v>46</v>
      </c>
      <c r="G484" t="s">
        <v>21</v>
      </c>
      <c r="H484" t="s">
        <v>18</v>
      </c>
      <c r="I484" t="s">
        <v>28</v>
      </c>
      <c r="J484" t="s">
        <v>26</v>
      </c>
      <c r="K484" t="s">
        <v>68</v>
      </c>
    </row>
    <row r="485" spans="1:11" x14ac:dyDescent="0.25">
      <c r="A485">
        <v>3873</v>
      </c>
      <c r="B485" t="s">
        <v>27</v>
      </c>
      <c r="C485" t="s">
        <v>49</v>
      </c>
      <c r="D485" t="s">
        <v>41</v>
      </c>
      <c r="E485" t="s">
        <v>37</v>
      </c>
      <c r="F485" t="s">
        <v>46</v>
      </c>
      <c r="G485" t="s">
        <v>21</v>
      </c>
      <c r="H485" t="s">
        <v>18</v>
      </c>
      <c r="I485" t="s">
        <v>28</v>
      </c>
      <c r="J485" t="s">
        <v>26</v>
      </c>
      <c r="K485" t="s">
        <v>68</v>
      </c>
    </row>
    <row r="486" spans="1:11" x14ac:dyDescent="0.25">
      <c r="A486">
        <v>3876</v>
      </c>
      <c r="B486" t="s">
        <v>27</v>
      </c>
      <c r="C486" t="s">
        <v>49</v>
      </c>
    </row>
    <row r="487" spans="1:11" x14ac:dyDescent="0.25">
      <c r="A487">
        <v>3877</v>
      </c>
      <c r="B487" t="s">
        <v>27</v>
      </c>
      <c r="C487" t="s">
        <v>49</v>
      </c>
      <c r="E487" t="s">
        <v>37</v>
      </c>
      <c r="G487" t="s">
        <v>21</v>
      </c>
      <c r="H487" t="s">
        <v>18</v>
      </c>
      <c r="I487" t="s">
        <v>28</v>
      </c>
      <c r="J487" t="s">
        <v>26</v>
      </c>
    </row>
    <row r="488" spans="1:11" x14ac:dyDescent="0.25">
      <c r="A488">
        <v>3879</v>
      </c>
      <c r="B488" t="s">
        <v>27</v>
      </c>
      <c r="C488" t="s">
        <v>50</v>
      </c>
      <c r="D488" t="s">
        <v>41</v>
      </c>
      <c r="E488" t="s">
        <v>37</v>
      </c>
      <c r="F488" t="s">
        <v>46</v>
      </c>
      <c r="G488" t="s">
        <v>21</v>
      </c>
      <c r="H488" t="s">
        <v>18</v>
      </c>
      <c r="I488" t="s">
        <v>28</v>
      </c>
      <c r="J488" t="s">
        <v>26</v>
      </c>
      <c r="K488" t="s">
        <v>68</v>
      </c>
    </row>
    <row r="489" spans="1:11" x14ac:dyDescent="0.25">
      <c r="A489">
        <v>3883</v>
      </c>
      <c r="B489" t="s">
        <v>66</v>
      </c>
      <c r="C489" t="s">
        <v>50</v>
      </c>
      <c r="D489" t="s">
        <v>41</v>
      </c>
      <c r="E489" t="s">
        <v>37</v>
      </c>
      <c r="F489" t="s">
        <v>46</v>
      </c>
      <c r="G489" t="s">
        <v>21</v>
      </c>
      <c r="H489" t="s">
        <v>18</v>
      </c>
      <c r="I489" t="s">
        <v>28</v>
      </c>
      <c r="J489" t="s">
        <v>26</v>
      </c>
      <c r="K489" t="s">
        <v>68</v>
      </c>
    </row>
    <row r="490" spans="1:11" x14ac:dyDescent="0.25">
      <c r="A490">
        <v>3897</v>
      </c>
      <c r="B490" t="s">
        <v>53</v>
      </c>
      <c r="C490" t="s">
        <v>51</v>
      </c>
      <c r="D490" t="s">
        <v>40</v>
      </c>
      <c r="E490" t="s">
        <v>36</v>
      </c>
      <c r="F490" t="s">
        <v>45</v>
      </c>
      <c r="G490" t="s">
        <v>21</v>
      </c>
      <c r="H490" t="s">
        <v>17</v>
      </c>
      <c r="I490" t="s">
        <v>28</v>
      </c>
      <c r="J490" t="s">
        <v>25</v>
      </c>
      <c r="K490" t="s">
        <v>58</v>
      </c>
    </row>
    <row r="491" spans="1:11" x14ac:dyDescent="0.25">
      <c r="A491">
        <v>3901</v>
      </c>
      <c r="B491" t="s">
        <v>27</v>
      </c>
      <c r="C491" t="s">
        <v>49</v>
      </c>
      <c r="E491" t="s">
        <v>37</v>
      </c>
      <c r="G491" t="s">
        <v>21</v>
      </c>
      <c r="H491" t="s">
        <v>18</v>
      </c>
      <c r="I491" t="s">
        <v>28</v>
      </c>
      <c r="J491" t="s">
        <v>26</v>
      </c>
    </row>
    <row r="492" spans="1:11" x14ac:dyDescent="0.25">
      <c r="A492">
        <v>3905</v>
      </c>
      <c r="B492" t="s">
        <v>27</v>
      </c>
      <c r="C492" t="s">
        <v>49</v>
      </c>
      <c r="E492" t="s">
        <v>37</v>
      </c>
      <c r="G492" t="s">
        <v>21</v>
      </c>
      <c r="H492" t="s">
        <v>18</v>
      </c>
      <c r="I492" t="s">
        <v>28</v>
      </c>
      <c r="J492" t="s">
        <v>26</v>
      </c>
    </row>
    <row r="493" spans="1:11" x14ac:dyDescent="0.25">
      <c r="A493">
        <v>3908</v>
      </c>
      <c r="B493" t="s">
        <v>27</v>
      </c>
      <c r="C493" t="s">
        <v>50</v>
      </c>
      <c r="D493" t="s">
        <v>41</v>
      </c>
      <c r="E493" t="s">
        <v>37</v>
      </c>
      <c r="F493" t="s">
        <v>46</v>
      </c>
      <c r="G493" t="s">
        <v>21</v>
      </c>
      <c r="H493" t="s">
        <v>18</v>
      </c>
      <c r="I493" t="s">
        <v>28</v>
      </c>
      <c r="J493" t="s">
        <v>26</v>
      </c>
      <c r="K493" t="s">
        <v>68</v>
      </c>
    </row>
    <row r="494" spans="1:11" x14ac:dyDescent="0.25">
      <c r="A494">
        <v>3909</v>
      </c>
      <c r="B494" t="s">
        <v>27</v>
      </c>
      <c r="C494" t="s">
        <v>49</v>
      </c>
      <c r="D494" t="s">
        <v>41</v>
      </c>
      <c r="E494" t="s">
        <v>37</v>
      </c>
      <c r="F494" t="s">
        <v>46</v>
      </c>
      <c r="G494" t="s">
        <v>21</v>
      </c>
      <c r="H494" t="s">
        <v>18</v>
      </c>
      <c r="I494" t="s">
        <v>28</v>
      </c>
      <c r="J494" t="s">
        <v>26</v>
      </c>
      <c r="K494" t="s">
        <v>68</v>
      </c>
    </row>
    <row r="495" spans="1:11" x14ac:dyDescent="0.25">
      <c r="A495">
        <v>3910</v>
      </c>
      <c r="B495" t="s">
        <v>27</v>
      </c>
      <c r="C495" t="s">
        <v>49</v>
      </c>
      <c r="E495" t="s">
        <v>37</v>
      </c>
      <c r="G495" t="s">
        <v>21</v>
      </c>
      <c r="H495" t="s">
        <v>18</v>
      </c>
      <c r="I495" t="s">
        <v>28</v>
      </c>
      <c r="J495" t="s">
        <v>26</v>
      </c>
    </row>
    <row r="496" spans="1:11" x14ac:dyDescent="0.25">
      <c r="A496">
        <v>3914</v>
      </c>
      <c r="B496" t="s">
        <v>27</v>
      </c>
      <c r="C496" t="s">
        <v>49</v>
      </c>
      <c r="D496" t="s">
        <v>41</v>
      </c>
      <c r="E496" t="s">
        <v>37</v>
      </c>
      <c r="F496" t="s">
        <v>46</v>
      </c>
      <c r="G496" t="s">
        <v>21</v>
      </c>
      <c r="H496" t="s">
        <v>18</v>
      </c>
      <c r="I496" t="s">
        <v>28</v>
      </c>
      <c r="J496" t="s">
        <v>26</v>
      </c>
      <c r="K496" t="s">
        <v>68</v>
      </c>
    </row>
    <row r="497" spans="1:11" x14ac:dyDescent="0.25">
      <c r="A497">
        <v>3915</v>
      </c>
      <c r="B497" t="s">
        <v>27</v>
      </c>
      <c r="C497" t="s">
        <v>49</v>
      </c>
      <c r="D497" t="s">
        <v>41</v>
      </c>
      <c r="E497" t="s">
        <v>37</v>
      </c>
      <c r="F497" t="s">
        <v>46</v>
      </c>
      <c r="G497" t="s">
        <v>21</v>
      </c>
      <c r="H497" t="s">
        <v>18</v>
      </c>
      <c r="I497" t="s">
        <v>28</v>
      </c>
      <c r="J497" t="s">
        <v>26</v>
      </c>
      <c r="K497" t="s">
        <v>68</v>
      </c>
    </row>
    <row r="498" spans="1:11" x14ac:dyDescent="0.25">
      <c r="A498">
        <v>3921</v>
      </c>
      <c r="B498" t="s">
        <v>66</v>
      </c>
      <c r="C498" t="s">
        <v>49</v>
      </c>
      <c r="E498" t="s">
        <v>37</v>
      </c>
      <c r="G498" t="s">
        <v>21</v>
      </c>
      <c r="H498" t="s">
        <v>18</v>
      </c>
      <c r="I498" t="s">
        <v>28</v>
      </c>
      <c r="J498" t="s">
        <v>26</v>
      </c>
    </row>
    <row r="499" spans="1:11" x14ac:dyDescent="0.25">
      <c r="A499">
        <v>3924</v>
      </c>
      <c r="B499" t="s">
        <v>67</v>
      </c>
      <c r="C499" t="s">
        <v>50</v>
      </c>
      <c r="D499" t="s">
        <v>40</v>
      </c>
      <c r="E499" t="s">
        <v>36</v>
      </c>
      <c r="F499" t="s">
        <v>45</v>
      </c>
      <c r="G499" t="s">
        <v>21</v>
      </c>
      <c r="H499" t="s">
        <v>17</v>
      </c>
      <c r="I499" t="s">
        <v>28</v>
      </c>
      <c r="J499" t="s">
        <v>25</v>
      </c>
      <c r="K499" t="s">
        <v>68</v>
      </c>
    </row>
    <row r="500" spans="1:11" x14ac:dyDescent="0.25">
      <c r="A500">
        <v>3934</v>
      </c>
      <c r="B500" t="s">
        <v>66</v>
      </c>
    </row>
    <row r="501" spans="1:11" x14ac:dyDescent="0.25">
      <c r="A501">
        <v>3936</v>
      </c>
      <c r="B501" t="s">
        <v>54</v>
      </c>
      <c r="C501" t="s">
        <v>55</v>
      </c>
      <c r="D501" t="s">
        <v>40</v>
      </c>
      <c r="E501" t="s">
        <v>36</v>
      </c>
      <c r="F501" t="s">
        <v>45</v>
      </c>
      <c r="J501" t="s">
        <v>25</v>
      </c>
      <c r="K501" t="s">
        <v>58</v>
      </c>
    </row>
    <row r="502" spans="1:11" x14ac:dyDescent="0.25">
      <c r="A502">
        <v>3946</v>
      </c>
      <c r="B502" t="s">
        <v>27</v>
      </c>
      <c r="C502" t="s">
        <v>49</v>
      </c>
      <c r="D502" t="s">
        <v>41</v>
      </c>
      <c r="E502" t="s">
        <v>37</v>
      </c>
      <c r="F502" t="s">
        <v>46</v>
      </c>
      <c r="G502" t="s">
        <v>21</v>
      </c>
      <c r="H502" t="s">
        <v>18</v>
      </c>
      <c r="I502" t="s">
        <v>28</v>
      </c>
      <c r="J502" t="s">
        <v>26</v>
      </c>
      <c r="K502" t="s">
        <v>68</v>
      </c>
    </row>
    <row r="503" spans="1:11" x14ac:dyDescent="0.25">
      <c r="A503">
        <v>3951</v>
      </c>
      <c r="B503" t="s">
        <v>66</v>
      </c>
      <c r="C503" t="s">
        <v>49</v>
      </c>
      <c r="D503" t="s">
        <v>41</v>
      </c>
      <c r="E503" t="s">
        <v>37</v>
      </c>
      <c r="F503" t="s">
        <v>46</v>
      </c>
      <c r="G503" t="s">
        <v>21</v>
      </c>
      <c r="H503" t="s">
        <v>18</v>
      </c>
      <c r="I503" t="s">
        <v>28</v>
      </c>
      <c r="J503" t="s">
        <v>26</v>
      </c>
      <c r="K503" t="s">
        <v>68</v>
      </c>
    </row>
    <row r="504" spans="1:11" x14ac:dyDescent="0.25">
      <c r="A504">
        <v>3961</v>
      </c>
      <c r="B504" t="s">
        <v>66</v>
      </c>
      <c r="C504" t="s">
        <v>50</v>
      </c>
      <c r="D504" t="s">
        <v>41</v>
      </c>
      <c r="E504" t="s">
        <v>37</v>
      </c>
      <c r="F504" t="s">
        <v>46</v>
      </c>
      <c r="G504" t="s">
        <v>21</v>
      </c>
      <c r="H504" t="s">
        <v>18</v>
      </c>
      <c r="I504" t="s">
        <v>28</v>
      </c>
      <c r="J504" t="s">
        <v>26</v>
      </c>
      <c r="K504" t="s">
        <v>68</v>
      </c>
    </row>
    <row r="505" spans="1:11" x14ac:dyDescent="0.25">
      <c r="A505">
        <v>3962</v>
      </c>
      <c r="B505" t="s">
        <v>27</v>
      </c>
      <c r="C505" t="s">
        <v>49</v>
      </c>
      <c r="E505" t="s">
        <v>37</v>
      </c>
      <c r="G505" t="s">
        <v>21</v>
      </c>
      <c r="H505" t="s">
        <v>18</v>
      </c>
      <c r="I505" t="s">
        <v>28</v>
      </c>
      <c r="J505" t="s">
        <v>26</v>
      </c>
    </row>
    <row r="506" spans="1:11" x14ac:dyDescent="0.25">
      <c r="A506">
        <v>3963</v>
      </c>
      <c r="E506" t="s">
        <v>37</v>
      </c>
      <c r="G506" t="s">
        <v>21</v>
      </c>
      <c r="H506" t="s">
        <v>18</v>
      </c>
      <c r="I506" t="s">
        <v>28</v>
      </c>
      <c r="J506" t="s">
        <v>26</v>
      </c>
    </row>
    <row r="507" spans="1:11" x14ac:dyDescent="0.25">
      <c r="A507">
        <v>3964</v>
      </c>
      <c r="B507" t="s">
        <v>66</v>
      </c>
      <c r="C507" t="s">
        <v>50</v>
      </c>
      <c r="D507" t="s">
        <v>41</v>
      </c>
      <c r="E507" t="s">
        <v>37</v>
      </c>
      <c r="F507" t="s">
        <v>46</v>
      </c>
      <c r="G507" t="s">
        <v>21</v>
      </c>
      <c r="H507" t="s">
        <v>18</v>
      </c>
      <c r="I507" t="s">
        <v>28</v>
      </c>
      <c r="J507" t="s">
        <v>26</v>
      </c>
      <c r="K507" t="s">
        <v>68</v>
      </c>
    </row>
    <row r="508" spans="1:11" x14ac:dyDescent="0.25">
      <c r="A508">
        <v>3970</v>
      </c>
      <c r="B508" t="s">
        <v>67</v>
      </c>
      <c r="C508" t="s">
        <v>50</v>
      </c>
      <c r="D508" t="s">
        <v>41</v>
      </c>
      <c r="E508" t="s">
        <v>37</v>
      </c>
      <c r="F508" t="s">
        <v>46</v>
      </c>
      <c r="G508" t="s">
        <v>21</v>
      </c>
      <c r="H508" t="s">
        <v>18</v>
      </c>
      <c r="I508" t="s">
        <v>28</v>
      </c>
      <c r="J508" t="s">
        <v>26</v>
      </c>
      <c r="K508" t="s">
        <v>68</v>
      </c>
    </row>
    <row r="509" spans="1:11" x14ac:dyDescent="0.25">
      <c r="A509">
        <v>3978</v>
      </c>
      <c r="B509" t="s">
        <v>27</v>
      </c>
      <c r="C509" t="s">
        <v>49</v>
      </c>
      <c r="D509" t="s">
        <v>41</v>
      </c>
      <c r="E509" t="s">
        <v>37</v>
      </c>
      <c r="F509" t="s">
        <v>46</v>
      </c>
      <c r="G509" t="s">
        <v>21</v>
      </c>
      <c r="H509" t="s">
        <v>18</v>
      </c>
      <c r="I509" t="s">
        <v>28</v>
      </c>
      <c r="J509" t="s">
        <v>26</v>
      </c>
      <c r="K509" t="s">
        <v>68</v>
      </c>
    </row>
    <row r="510" spans="1:11" x14ac:dyDescent="0.25">
      <c r="A510">
        <v>3979</v>
      </c>
      <c r="B510" t="s">
        <v>27</v>
      </c>
      <c r="C510" t="s">
        <v>49</v>
      </c>
      <c r="E510" t="s">
        <v>37</v>
      </c>
      <c r="G510" t="s">
        <v>21</v>
      </c>
      <c r="H510" t="s">
        <v>18</v>
      </c>
      <c r="I510" t="s">
        <v>28</v>
      </c>
      <c r="J510" t="s">
        <v>26</v>
      </c>
    </row>
    <row r="511" spans="1:11" x14ac:dyDescent="0.25">
      <c r="A511">
        <v>3984</v>
      </c>
      <c r="B511" t="s">
        <v>27</v>
      </c>
      <c r="C511" t="s">
        <v>49</v>
      </c>
      <c r="D511" t="s">
        <v>41</v>
      </c>
      <c r="E511" t="s">
        <v>37</v>
      </c>
      <c r="F511" t="s">
        <v>46</v>
      </c>
      <c r="G511" t="s">
        <v>21</v>
      </c>
      <c r="H511" t="s">
        <v>18</v>
      </c>
      <c r="I511" t="s">
        <v>28</v>
      </c>
      <c r="J511" t="s">
        <v>26</v>
      </c>
      <c r="K511" t="s">
        <v>68</v>
      </c>
    </row>
    <row r="512" spans="1:11" x14ac:dyDescent="0.25">
      <c r="A512">
        <v>3986</v>
      </c>
      <c r="B512" t="s">
        <v>27</v>
      </c>
      <c r="C512" t="s">
        <v>49</v>
      </c>
      <c r="D512" t="s">
        <v>41</v>
      </c>
      <c r="E512" t="s">
        <v>37</v>
      </c>
      <c r="F512" t="s">
        <v>46</v>
      </c>
      <c r="G512" t="s">
        <v>21</v>
      </c>
      <c r="H512" t="s">
        <v>18</v>
      </c>
      <c r="I512" t="s">
        <v>28</v>
      </c>
      <c r="J512" t="s">
        <v>26</v>
      </c>
      <c r="K512" t="s">
        <v>68</v>
      </c>
    </row>
    <row r="513" spans="1:11" x14ac:dyDescent="0.25">
      <c r="A513">
        <v>4004</v>
      </c>
      <c r="B513" t="s">
        <v>66</v>
      </c>
      <c r="C513" t="s">
        <v>49</v>
      </c>
      <c r="D513" t="s">
        <v>41</v>
      </c>
      <c r="E513" t="s">
        <v>37</v>
      </c>
      <c r="F513" t="s">
        <v>46</v>
      </c>
      <c r="G513" t="s">
        <v>21</v>
      </c>
      <c r="H513" t="s">
        <v>18</v>
      </c>
      <c r="I513" t="s">
        <v>28</v>
      </c>
      <c r="J513" t="s">
        <v>26</v>
      </c>
      <c r="K513" t="s">
        <v>68</v>
      </c>
    </row>
    <row r="514" spans="1:11" x14ac:dyDescent="0.25">
      <c r="A514">
        <v>4005</v>
      </c>
      <c r="B514" t="s">
        <v>27</v>
      </c>
      <c r="C514" t="s">
        <v>50</v>
      </c>
      <c r="D514" t="s">
        <v>41</v>
      </c>
      <c r="E514" t="s">
        <v>37</v>
      </c>
      <c r="F514" t="s">
        <v>46</v>
      </c>
      <c r="G514" t="s">
        <v>21</v>
      </c>
      <c r="H514" t="s">
        <v>18</v>
      </c>
      <c r="I514" t="s">
        <v>28</v>
      </c>
      <c r="J514" t="s">
        <v>26</v>
      </c>
      <c r="K514" t="s">
        <v>68</v>
      </c>
    </row>
    <row r="515" spans="1:11" x14ac:dyDescent="0.25">
      <c r="A515">
        <v>4007</v>
      </c>
      <c r="B515" t="s">
        <v>27</v>
      </c>
      <c r="C515" t="s">
        <v>49</v>
      </c>
      <c r="E515" t="s">
        <v>37</v>
      </c>
      <c r="G515" t="s">
        <v>21</v>
      </c>
      <c r="H515" t="s">
        <v>18</v>
      </c>
      <c r="I515" t="s">
        <v>28</v>
      </c>
      <c r="J515" t="s">
        <v>26</v>
      </c>
    </row>
    <row r="516" spans="1:11" x14ac:dyDescent="0.25">
      <c r="A516">
        <v>4014</v>
      </c>
      <c r="B516" t="s">
        <v>27</v>
      </c>
      <c r="C516" t="s">
        <v>50</v>
      </c>
      <c r="D516" t="s">
        <v>41</v>
      </c>
      <c r="E516" t="s">
        <v>37</v>
      </c>
      <c r="F516" t="s">
        <v>46</v>
      </c>
      <c r="G516" t="s">
        <v>21</v>
      </c>
      <c r="H516" t="s">
        <v>18</v>
      </c>
      <c r="I516" t="s">
        <v>28</v>
      </c>
      <c r="J516" t="s">
        <v>26</v>
      </c>
      <c r="K516" t="s">
        <v>68</v>
      </c>
    </row>
    <row r="517" spans="1:11" x14ac:dyDescent="0.25">
      <c r="A517">
        <v>4032</v>
      </c>
      <c r="B517" t="s">
        <v>27</v>
      </c>
      <c r="C517" t="s">
        <v>49</v>
      </c>
      <c r="E517" t="s">
        <v>37</v>
      </c>
      <c r="G517" t="s">
        <v>21</v>
      </c>
      <c r="H517" t="s">
        <v>18</v>
      </c>
      <c r="I517" t="s">
        <v>28</v>
      </c>
      <c r="J517" t="s">
        <v>26</v>
      </c>
    </row>
    <row r="518" spans="1:11" x14ac:dyDescent="0.25">
      <c r="A518">
        <v>4034</v>
      </c>
      <c r="E518" t="s">
        <v>37</v>
      </c>
      <c r="G518" t="s">
        <v>21</v>
      </c>
      <c r="H518" t="s">
        <v>18</v>
      </c>
      <c r="I518" t="s">
        <v>28</v>
      </c>
      <c r="J518" t="s">
        <v>26</v>
      </c>
    </row>
    <row r="519" spans="1:11" x14ac:dyDescent="0.25">
      <c r="A519">
        <v>4037</v>
      </c>
      <c r="B519" t="s">
        <v>27</v>
      </c>
      <c r="C519" t="s">
        <v>49</v>
      </c>
      <c r="D519" t="s">
        <v>41</v>
      </c>
      <c r="E519" t="s">
        <v>37</v>
      </c>
      <c r="F519" t="s">
        <v>46</v>
      </c>
      <c r="G519" t="s">
        <v>21</v>
      </c>
      <c r="H519" t="s">
        <v>18</v>
      </c>
      <c r="I519" t="s">
        <v>28</v>
      </c>
      <c r="J519" t="s">
        <v>26</v>
      </c>
      <c r="K519" t="s">
        <v>68</v>
      </c>
    </row>
    <row r="520" spans="1:11" x14ac:dyDescent="0.25">
      <c r="A520">
        <v>4038</v>
      </c>
      <c r="B520" t="s">
        <v>27</v>
      </c>
      <c r="C520" t="s">
        <v>49</v>
      </c>
      <c r="E520" t="s">
        <v>37</v>
      </c>
      <c r="G520" t="s">
        <v>21</v>
      </c>
      <c r="H520" t="s">
        <v>18</v>
      </c>
      <c r="I520" t="s">
        <v>28</v>
      </c>
      <c r="J520" t="s">
        <v>26</v>
      </c>
    </row>
    <row r="521" spans="1:11" x14ac:dyDescent="0.25">
      <c r="A521">
        <v>4057</v>
      </c>
      <c r="B521" t="s">
        <v>53</v>
      </c>
      <c r="C521" t="s">
        <v>51</v>
      </c>
      <c r="D521" t="s">
        <v>40</v>
      </c>
      <c r="E521" t="s">
        <v>36</v>
      </c>
      <c r="F521" t="s">
        <v>45</v>
      </c>
      <c r="G521" t="s">
        <v>21</v>
      </c>
      <c r="H521" t="s">
        <v>17</v>
      </c>
      <c r="I521" t="s">
        <v>28</v>
      </c>
      <c r="J521" t="s">
        <v>25</v>
      </c>
      <c r="K521" t="s">
        <v>58</v>
      </c>
    </row>
    <row r="522" spans="1:11" x14ac:dyDescent="0.25">
      <c r="A522">
        <v>4059</v>
      </c>
      <c r="B522" t="s">
        <v>67</v>
      </c>
      <c r="C522" t="s">
        <v>49</v>
      </c>
      <c r="D522" t="s">
        <v>41</v>
      </c>
      <c r="E522" t="s">
        <v>37</v>
      </c>
      <c r="F522" t="s">
        <v>46</v>
      </c>
      <c r="G522" t="s">
        <v>21</v>
      </c>
      <c r="H522" t="s">
        <v>18</v>
      </c>
      <c r="I522" t="s">
        <v>28</v>
      </c>
      <c r="J522" t="s">
        <v>26</v>
      </c>
      <c r="K522" t="s">
        <v>68</v>
      </c>
    </row>
    <row r="523" spans="1:11" x14ac:dyDescent="0.25">
      <c r="A523">
        <v>4062</v>
      </c>
      <c r="B523" t="s">
        <v>27</v>
      </c>
      <c r="C523" t="s">
        <v>50</v>
      </c>
      <c r="D523" t="s">
        <v>41</v>
      </c>
      <c r="E523" t="s">
        <v>37</v>
      </c>
      <c r="F523" t="s">
        <v>46</v>
      </c>
      <c r="G523" t="s">
        <v>21</v>
      </c>
      <c r="H523" t="s">
        <v>18</v>
      </c>
      <c r="I523" t="s">
        <v>28</v>
      </c>
      <c r="J523" t="s">
        <v>26</v>
      </c>
      <c r="K523" t="s">
        <v>68</v>
      </c>
    </row>
    <row r="524" spans="1:11" x14ac:dyDescent="0.25">
      <c r="A524">
        <v>4067</v>
      </c>
      <c r="B524" t="s">
        <v>67</v>
      </c>
    </row>
    <row r="525" spans="1:11" x14ac:dyDescent="0.25">
      <c r="A525">
        <v>4069</v>
      </c>
      <c r="B525" t="s">
        <v>66</v>
      </c>
      <c r="C525" t="s">
        <v>49</v>
      </c>
      <c r="E525" t="s">
        <v>37</v>
      </c>
      <c r="G525" t="s">
        <v>21</v>
      </c>
      <c r="H525" t="s">
        <v>18</v>
      </c>
      <c r="I525" t="s">
        <v>28</v>
      </c>
      <c r="J525" t="s">
        <v>26</v>
      </c>
    </row>
    <row r="526" spans="1:11" x14ac:dyDescent="0.25">
      <c r="A526">
        <v>4074</v>
      </c>
      <c r="B526" t="s">
        <v>66</v>
      </c>
      <c r="C526" t="s">
        <v>50</v>
      </c>
      <c r="D526" t="s">
        <v>41</v>
      </c>
      <c r="E526" t="s">
        <v>37</v>
      </c>
      <c r="F526" t="s">
        <v>46</v>
      </c>
      <c r="G526" t="s">
        <v>21</v>
      </c>
      <c r="H526" t="s">
        <v>18</v>
      </c>
      <c r="I526" t="s">
        <v>28</v>
      </c>
      <c r="J526" t="s">
        <v>26</v>
      </c>
      <c r="K526" t="s">
        <v>68</v>
      </c>
    </row>
    <row r="527" spans="1:11" x14ac:dyDescent="0.25">
      <c r="A527">
        <v>4078</v>
      </c>
      <c r="B527" t="s">
        <v>27</v>
      </c>
      <c r="C527" t="s">
        <v>49</v>
      </c>
      <c r="E527" t="s">
        <v>37</v>
      </c>
      <c r="G527" t="s">
        <v>21</v>
      </c>
      <c r="H527" t="s">
        <v>18</v>
      </c>
      <c r="I527" t="s">
        <v>28</v>
      </c>
      <c r="J527" t="s">
        <v>26</v>
      </c>
    </row>
    <row r="528" spans="1:11" x14ac:dyDescent="0.25">
      <c r="A528">
        <v>4080</v>
      </c>
      <c r="B528" t="s">
        <v>27</v>
      </c>
      <c r="C528" t="s">
        <v>50</v>
      </c>
      <c r="D528" t="s">
        <v>41</v>
      </c>
      <c r="E528" t="s">
        <v>37</v>
      </c>
      <c r="F528" t="s">
        <v>46</v>
      </c>
      <c r="G528" t="s">
        <v>21</v>
      </c>
      <c r="H528" t="s">
        <v>18</v>
      </c>
      <c r="I528" t="s">
        <v>28</v>
      </c>
      <c r="J528" t="s">
        <v>26</v>
      </c>
      <c r="K528" t="s">
        <v>68</v>
      </c>
    </row>
    <row r="529" spans="1:11" x14ac:dyDescent="0.25">
      <c r="A529">
        <v>4081</v>
      </c>
      <c r="C529" t="s">
        <v>49</v>
      </c>
      <c r="D529" t="s">
        <v>41</v>
      </c>
      <c r="E529" t="s">
        <v>37</v>
      </c>
      <c r="F529" t="s">
        <v>46</v>
      </c>
      <c r="G529" t="s">
        <v>21</v>
      </c>
      <c r="H529" t="s">
        <v>18</v>
      </c>
      <c r="I529" t="s">
        <v>28</v>
      </c>
      <c r="J529" t="s">
        <v>26</v>
      </c>
      <c r="K529" t="s">
        <v>68</v>
      </c>
    </row>
    <row r="530" spans="1:11" x14ac:dyDescent="0.25">
      <c r="A530">
        <v>4090</v>
      </c>
      <c r="B530" t="s">
        <v>27</v>
      </c>
      <c r="C530" t="s">
        <v>50</v>
      </c>
      <c r="D530" t="s">
        <v>41</v>
      </c>
      <c r="E530" t="s">
        <v>37</v>
      </c>
      <c r="F530" t="s">
        <v>46</v>
      </c>
      <c r="G530" t="s">
        <v>21</v>
      </c>
      <c r="H530" t="s">
        <v>18</v>
      </c>
      <c r="I530" t="s">
        <v>28</v>
      </c>
      <c r="J530" t="s">
        <v>26</v>
      </c>
      <c r="K530" t="s">
        <v>68</v>
      </c>
    </row>
    <row r="531" spans="1:11" x14ac:dyDescent="0.25">
      <c r="A531">
        <v>4091</v>
      </c>
      <c r="B531" t="s">
        <v>66</v>
      </c>
      <c r="C531" t="s">
        <v>49</v>
      </c>
      <c r="D531" t="s">
        <v>41</v>
      </c>
      <c r="E531" t="s">
        <v>37</v>
      </c>
      <c r="F531" t="s">
        <v>46</v>
      </c>
      <c r="G531" t="s">
        <v>21</v>
      </c>
      <c r="H531" t="s">
        <v>18</v>
      </c>
      <c r="I531" t="s">
        <v>28</v>
      </c>
      <c r="J531" t="s">
        <v>26</v>
      </c>
      <c r="K531" t="s">
        <v>68</v>
      </c>
    </row>
    <row r="532" spans="1:11" x14ac:dyDescent="0.25">
      <c r="A532">
        <v>4092</v>
      </c>
      <c r="B532" t="s">
        <v>66</v>
      </c>
      <c r="C532" t="s">
        <v>50</v>
      </c>
      <c r="D532" t="s">
        <v>41</v>
      </c>
      <c r="E532" t="s">
        <v>37</v>
      </c>
      <c r="F532" t="s">
        <v>46</v>
      </c>
      <c r="G532" t="s">
        <v>21</v>
      </c>
      <c r="H532" t="s">
        <v>18</v>
      </c>
      <c r="I532" t="s">
        <v>28</v>
      </c>
      <c r="J532" t="s">
        <v>26</v>
      </c>
      <c r="K532" t="s">
        <v>68</v>
      </c>
    </row>
    <row r="533" spans="1:11" x14ac:dyDescent="0.25">
      <c r="A533">
        <v>4096</v>
      </c>
      <c r="B533" t="s">
        <v>67</v>
      </c>
      <c r="C533" t="s">
        <v>50</v>
      </c>
      <c r="D533" t="s">
        <v>41</v>
      </c>
      <c r="E533" t="s">
        <v>37</v>
      </c>
      <c r="F533" t="s">
        <v>46</v>
      </c>
      <c r="G533" t="s">
        <v>21</v>
      </c>
      <c r="H533" t="s">
        <v>18</v>
      </c>
      <c r="I533" t="s">
        <v>28</v>
      </c>
      <c r="J533" t="s">
        <v>26</v>
      </c>
      <c r="K533" t="s">
        <v>68</v>
      </c>
    </row>
    <row r="534" spans="1:11" x14ac:dyDescent="0.25">
      <c r="A534">
        <v>4101</v>
      </c>
      <c r="B534" t="s">
        <v>27</v>
      </c>
      <c r="C534" t="s">
        <v>50</v>
      </c>
      <c r="D534" t="s">
        <v>41</v>
      </c>
      <c r="E534" t="s">
        <v>37</v>
      </c>
      <c r="F534" t="s">
        <v>46</v>
      </c>
      <c r="G534" t="s">
        <v>21</v>
      </c>
      <c r="H534" t="s">
        <v>18</v>
      </c>
      <c r="I534" t="s">
        <v>28</v>
      </c>
      <c r="J534" t="s">
        <v>26</v>
      </c>
      <c r="K534" t="s">
        <v>68</v>
      </c>
    </row>
    <row r="535" spans="1:11" x14ac:dyDescent="0.25">
      <c r="A535">
        <v>4106</v>
      </c>
      <c r="B535" t="s">
        <v>66</v>
      </c>
      <c r="C535" t="s">
        <v>49</v>
      </c>
      <c r="D535" t="s">
        <v>41</v>
      </c>
      <c r="E535" t="s">
        <v>37</v>
      </c>
      <c r="F535" t="s">
        <v>46</v>
      </c>
      <c r="G535" t="s">
        <v>21</v>
      </c>
      <c r="H535" t="s">
        <v>18</v>
      </c>
      <c r="I535" t="s">
        <v>28</v>
      </c>
      <c r="J535" t="s">
        <v>26</v>
      </c>
      <c r="K535" t="s">
        <v>68</v>
      </c>
    </row>
    <row r="536" spans="1:11" x14ac:dyDescent="0.25">
      <c r="A536">
        <v>4111</v>
      </c>
      <c r="B536" t="s">
        <v>27</v>
      </c>
      <c r="C536" t="s">
        <v>49</v>
      </c>
      <c r="E536" t="s">
        <v>37</v>
      </c>
      <c r="G536" t="s">
        <v>21</v>
      </c>
      <c r="H536" t="s">
        <v>18</v>
      </c>
      <c r="I536" t="s">
        <v>28</v>
      </c>
      <c r="J536" t="s">
        <v>26</v>
      </c>
    </row>
    <row r="537" spans="1:11" x14ac:dyDescent="0.25">
      <c r="A537">
        <v>4125</v>
      </c>
      <c r="B537" t="s">
        <v>27</v>
      </c>
      <c r="C537" t="s">
        <v>50</v>
      </c>
      <c r="D537" t="s">
        <v>41</v>
      </c>
      <c r="E537" t="s">
        <v>37</v>
      </c>
      <c r="F537" t="s">
        <v>46</v>
      </c>
      <c r="G537" t="s">
        <v>21</v>
      </c>
      <c r="H537" t="s">
        <v>18</v>
      </c>
      <c r="I537" t="s">
        <v>28</v>
      </c>
      <c r="J537" t="s">
        <v>26</v>
      </c>
      <c r="K537" t="s">
        <v>68</v>
      </c>
    </row>
    <row r="538" spans="1:11" x14ac:dyDescent="0.25">
      <c r="A538">
        <v>4142</v>
      </c>
      <c r="B538" t="s">
        <v>27</v>
      </c>
      <c r="C538" t="s">
        <v>49</v>
      </c>
      <c r="E538" t="s">
        <v>37</v>
      </c>
      <c r="G538" t="s">
        <v>21</v>
      </c>
      <c r="H538" t="s">
        <v>18</v>
      </c>
      <c r="I538" t="s">
        <v>28</v>
      </c>
      <c r="J538" t="s">
        <v>26</v>
      </c>
    </row>
    <row r="539" spans="1:11" x14ac:dyDescent="0.25">
      <c r="A539">
        <v>4147</v>
      </c>
      <c r="B539" t="s">
        <v>27</v>
      </c>
      <c r="C539" t="s">
        <v>49</v>
      </c>
    </row>
    <row r="540" spans="1:11" x14ac:dyDescent="0.25">
      <c r="A540">
        <v>4152</v>
      </c>
      <c r="B540" t="s">
        <v>27</v>
      </c>
      <c r="C540" t="s">
        <v>49</v>
      </c>
    </row>
    <row r="541" spans="1:11" x14ac:dyDescent="0.25">
      <c r="A541">
        <v>4155</v>
      </c>
      <c r="B541" t="s">
        <v>27</v>
      </c>
      <c r="C541" t="s">
        <v>50</v>
      </c>
      <c r="D541" t="s">
        <v>41</v>
      </c>
      <c r="E541" t="s">
        <v>37</v>
      </c>
      <c r="F541" t="s">
        <v>46</v>
      </c>
      <c r="G541" t="s">
        <v>21</v>
      </c>
      <c r="H541" t="s">
        <v>18</v>
      </c>
      <c r="I541" t="s">
        <v>28</v>
      </c>
      <c r="J541" t="s">
        <v>26</v>
      </c>
      <c r="K541" t="s">
        <v>68</v>
      </c>
    </row>
    <row r="542" spans="1:11" x14ac:dyDescent="0.25">
      <c r="A542">
        <v>4156</v>
      </c>
      <c r="B542" t="s">
        <v>27</v>
      </c>
      <c r="C542" t="s">
        <v>50</v>
      </c>
      <c r="D542" t="s">
        <v>41</v>
      </c>
      <c r="E542" t="s">
        <v>37</v>
      </c>
      <c r="F542" t="s">
        <v>46</v>
      </c>
      <c r="G542" t="s">
        <v>21</v>
      </c>
      <c r="H542" t="s">
        <v>18</v>
      </c>
      <c r="I542" t="s">
        <v>28</v>
      </c>
      <c r="J542" t="s">
        <v>26</v>
      </c>
      <c r="K542" t="s">
        <v>68</v>
      </c>
    </row>
    <row r="543" spans="1:11" x14ac:dyDescent="0.25">
      <c r="A543">
        <v>4157</v>
      </c>
      <c r="B543" t="s">
        <v>27</v>
      </c>
      <c r="C543" t="s">
        <v>49</v>
      </c>
      <c r="E543" t="s">
        <v>37</v>
      </c>
      <c r="G543" t="s">
        <v>21</v>
      </c>
      <c r="H543" t="s">
        <v>18</v>
      </c>
      <c r="I543" t="s">
        <v>28</v>
      </c>
      <c r="J543" t="s">
        <v>26</v>
      </c>
    </row>
    <row r="544" spans="1:11" x14ac:dyDescent="0.25">
      <c r="A544">
        <v>4159</v>
      </c>
      <c r="E544" t="s">
        <v>37</v>
      </c>
      <c r="G544" t="s">
        <v>21</v>
      </c>
      <c r="H544" t="s">
        <v>18</v>
      </c>
      <c r="I544" t="s">
        <v>28</v>
      </c>
      <c r="J544" t="s">
        <v>26</v>
      </c>
    </row>
    <row r="545" spans="1:11" x14ac:dyDescent="0.25">
      <c r="A545">
        <v>4161</v>
      </c>
      <c r="B545" t="s">
        <v>27</v>
      </c>
      <c r="C545" t="s">
        <v>49</v>
      </c>
    </row>
    <row r="546" spans="1:11" x14ac:dyDescent="0.25">
      <c r="A546">
        <v>4165</v>
      </c>
      <c r="B546" t="s">
        <v>27</v>
      </c>
      <c r="C546" t="s">
        <v>49</v>
      </c>
    </row>
    <row r="547" spans="1:11" x14ac:dyDescent="0.25">
      <c r="A547">
        <v>4166</v>
      </c>
      <c r="B547" t="s">
        <v>66</v>
      </c>
      <c r="C547" t="s">
        <v>50</v>
      </c>
      <c r="D547" t="s">
        <v>41</v>
      </c>
      <c r="G547" t="s">
        <v>21</v>
      </c>
      <c r="H547" t="s">
        <v>18</v>
      </c>
      <c r="I547" t="s">
        <v>28</v>
      </c>
      <c r="J547" t="s">
        <v>26</v>
      </c>
      <c r="K547" t="s">
        <v>68</v>
      </c>
    </row>
    <row r="548" spans="1:11" x14ac:dyDescent="0.25">
      <c r="A548">
        <v>4169</v>
      </c>
      <c r="B548" t="s">
        <v>27</v>
      </c>
      <c r="C548" t="s">
        <v>49</v>
      </c>
      <c r="D548" t="s">
        <v>41</v>
      </c>
      <c r="E548" t="s">
        <v>37</v>
      </c>
      <c r="F548" t="s">
        <v>46</v>
      </c>
      <c r="G548" t="s">
        <v>21</v>
      </c>
      <c r="H548" t="s">
        <v>18</v>
      </c>
      <c r="I548" t="s">
        <v>28</v>
      </c>
      <c r="J548" t="s">
        <v>26</v>
      </c>
      <c r="K548" t="s">
        <v>68</v>
      </c>
    </row>
    <row r="549" spans="1:11" x14ac:dyDescent="0.25">
      <c r="A549">
        <v>4172</v>
      </c>
      <c r="E549" t="s">
        <v>37</v>
      </c>
      <c r="G549" t="s">
        <v>21</v>
      </c>
      <c r="H549" t="s">
        <v>18</v>
      </c>
      <c r="I549" t="s">
        <v>28</v>
      </c>
      <c r="J549" t="s">
        <v>26</v>
      </c>
    </row>
    <row r="550" spans="1:11" x14ac:dyDescent="0.25">
      <c r="A550">
        <v>4173</v>
      </c>
      <c r="B550" t="s">
        <v>27</v>
      </c>
      <c r="C550" t="s">
        <v>49</v>
      </c>
      <c r="E550" t="s">
        <v>37</v>
      </c>
      <c r="G550" t="s">
        <v>21</v>
      </c>
      <c r="H550" t="s">
        <v>18</v>
      </c>
      <c r="I550" t="s">
        <v>28</v>
      </c>
      <c r="J550" t="s">
        <v>26</v>
      </c>
    </row>
    <row r="551" spans="1:11" x14ac:dyDescent="0.25">
      <c r="A551">
        <v>4184</v>
      </c>
      <c r="B551" t="s">
        <v>27</v>
      </c>
      <c r="C551" t="s">
        <v>49</v>
      </c>
      <c r="D551" t="s">
        <v>41</v>
      </c>
      <c r="E551" t="s">
        <v>37</v>
      </c>
      <c r="F551" t="s">
        <v>46</v>
      </c>
      <c r="G551" t="s">
        <v>21</v>
      </c>
      <c r="H551" t="s">
        <v>18</v>
      </c>
      <c r="I551" t="s">
        <v>28</v>
      </c>
      <c r="J551" t="s">
        <v>26</v>
      </c>
      <c r="K551" t="s">
        <v>68</v>
      </c>
    </row>
    <row r="552" spans="1:11" x14ac:dyDescent="0.25">
      <c r="A552">
        <v>4185</v>
      </c>
      <c r="B552" t="s">
        <v>66</v>
      </c>
      <c r="C552" t="s">
        <v>50</v>
      </c>
      <c r="D552" t="s">
        <v>41</v>
      </c>
      <c r="E552" t="s">
        <v>37</v>
      </c>
      <c r="F552" t="s">
        <v>46</v>
      </c>
      <c r="G552" t="s">
        <v>21</v>
      </c>
      <c r="H552" t="s">
        <v>18</v>
      </c>
      <c r="I552" t="s">
        <v>28</v>
      </c>
      <c r="J552" t="s">
        <v>26</v>
      </c>
      <c r="K552" t="s">
        <v>68</v>
      </c>
    </row>
    <row r="553" spans="1:11" x14ac:dyDescent="0.25">
      <c r="A553">
        <v>4191</v>
      </c>
      <c r="E553" t="s">
        <v>37</v>
      </c>
      <c r="G553" t="s">
        <v>21</v>
      </c>
      <c r="H553" t="s">
        <v>18</v>
      </c>
      <c r="I553" t="s">
        <v>28</v>
      </c>
      <c r="J553" t="s">
        <v>26</v>
      </c>
    </row>
    <row r="554" spans="1:11" x14ac:dyDescent="0.25">
      <c r="A554">
        <v>4199</v>
      </c>
      <c r="B554" t="s">
        <v>27</v>
      </c>
      <c r="C554" t="s">
        <v>49</v>
      </c>
      <c r="E554" t="s">
        <v>37</v>
      </c>
      <c r="G554" t="s">
        <v>21</v>
      </c>
      <c r="H554" t="s">
        <v>18</v>
      </c>
      <c r="I554" t="s">
        <v>28</v>
      </c>
      <c r="J554" t="s">
        <v>26</v>
      </c>
    </row>
    <row r="555" spans="1:11" x14ac:dyDescent="0.25">
      <c r="A555">
        <v>4218</v>
      </c>
      <c r="B555" t="s">
        <v>27</v>
      </c>
      <c r="C555" t="s">
        <v>49</v>
      </c>
      <c r="E555" t="s">
        <v>37</v>
      </c>
      <c r="G555" t="s">
        <v>21</v>
      </c>
      <c r="H555" t="s">
        <v>18</v>
      </c>
      <c r="I555" t="s">
        <v>28</v>
      </c>
      <c r="J555" t="s">
        <v>26</v>
      </c>
    </row>
    <row r="556" spans="1:11" x14ac:dyDescent="0.25">
      <c r="A556">
        <v>4221</v>
      </c>
      <c r="B556" t="s">
        <v>27</v>
      </c>
      <c r="C556" t="s">
        <v>49</v>
      </c>
      <c r="D556" t="s">
        <v>41</v>
      </c>
      <c r="E556" t="s">
        <v>37</v>
      </c>
      <c r="F556" t="s">
        <v>46</v>
      </c>
      <c r="G556" t="s">
        <v>21</v>
      </c>
      <c r="H556" t="s">
        <v>18</v>
      </c>
      <c r="I556" t="s">
        <v>28</v>
      </c>
      <c r="J556" t="s">
        <v>26</v>
      </c>
      <c r="K556" t="s">
        <v>68</v>
      </c>
    </row>
    <row r="557" spans="1:11" x14ac:dyDescent="0.25">
      <c r="A557">
        <v>4226</v>
      </c>
      <c r="B557" t="s">
        <v>27</v>
      </c>
      <c r="C557" t="s">
        <v>49</v>
      </c>
      <c r="D557" t="s">
        <v>41</v>
      </c>
      <c r="E557" t="s">
        <v>37</v>
      </c>
      <c r="F557" t="s">
        <v>46</v>
      </c>
      <c r="G557" t="s">
        <v>21</v>
      </c>
      <c r="H557" t="s">
        <v>18</v>
      </c>
      <c r="I557" t="s">
        <v>28</v>
      </c>
      <c r="J557" t="s">
        <v>26</v>
      </c>
      <c r="K557" t="s">
        <v>68</v>
      </c>
    </row>
    <row r="558" spans="1:11" x14ac:dyDescent="0.25">
      <c r="A558">
        <v>4227</v>
      </c>
      <c r="B558" t="s">
        <v>27</v>
      </c>
      <c r="C558" t="s">
        <v>50</v>
      </c>
      <c r="D558" t="s">
        <v>41</v>
      </c>
      <c r="E558" t="s">
        <v>37</v>
      </c>
      <c r="F558" t="s">
        <v>46</v>
      </c>
      <c r="G558" t="s">
        <v>21</v>
      </c>
      <c r="H558" t="s">
        <v>18</v>
      </c>
      <c r="I558" t="s">
        <v>28</v>
      </c>
      <c r="J558" t="s">
        <v>26</v>
      </c>
      <c r="K558" t="s">
        <v>68</v>
      </c>
    </row>
    <row r="559" spans="1:11" x14ac:dyDescent="0.25">
      <c r="A559">
        <v>4230</v>
      </c>
      <c r="B559" t="s">
        <v>66</v>
      </c>
      <c r="C559" t="s">
        <v>49</v>
      </c>
      <c r="D559" t="s">
        <v>41</v>
      </c>
      <c r="E559" t="s">
        <v>37</v>
      </c>
      <c r="F559" t="s">
        <v>46</v>
      </c>
      <c r="G559" t="s">
        <v>21</v>
      </c>
      <c r="H559" t="s">
        <v>18</v>
      </c>
      <c r="I559" t="s">
        <v>28</v>
      </c>
      <c r="J559" t="s">
        <v>26</v>
      </c>
      <c r="K559" t="s">
        <v>68</v>
      </c>
    </row>
    <row r="560" spans="1:11" x14ac:dyDescent="0.25">
      <c r="A560">
        <v>4233</v>
      </c>
      <c r="B560" t="s">
        <v>27</v>
      </c>
      <c r="C560" t="s">
        <v>50</v>
      </c>
      <c r="D560" t="s">
        <v>41</v>
      </c>
      <c r="E560" t="s">
        <v>37</v>
      </c>
      <c r="F560" t="s">
        <v>46</v>
      </c>
      <c r="G560" t="s">
        <v>21</v>
      </c>
      <c r="H560" t="s">
        <v>18</v>
      </c>
      <c r="I560" t="s">
        <v>28</v>
      </c>
      <c r="J560" t="s">
        <v>26</v>
      </c>
      <c r="K560" t="s">
        <v>68</v>
      </c>
    </row>
    <row r="561" spans="1:11" x14ac:dyDescent="0.25">
      <c r="A561">
        <v>4241</v>
      </c>
      <c r="B561" t="s">
        <v>27</v>
      </c>
      <c r="C561" t="s">
        <v>49</v>
      </c>
      <c r="E561" t="s">
        <v>37</v>
      </c>
      <c r="G561" t="s">
        <v>21</v>
      </c>
      <c r="H561" t="s">
        <v>18</v>
      </c>
      <c r="I561" t="s">
        <v>28</v>
      </c>
      <c r="J561" t="s">
        <v>26</v>
      </c>
    </row>
    <row r="562" spans="1:11" x14ac:dyDescent="0.25">
      <c r="A562">
        <v>4242</v>
      </c>
      <c r="B562" t="s">
        <v>27</v>
      </c>
      <c r="C562" t="s">
        <v>49</v>
      </c>
      <c r="D562" t="s">
        <v>41</v>
      </c>
      <c r="E562" t="s">
        <v>37</v>
      </c>
      <c r="F562" t="s">
        <v>46</v>
      </c>
      <c r="G562" t="s">
        <v>21</v>
      </c>
      <c r="H562" t="s">
        <v>18</v>
      </c>
      <c r="I562" t="s">
        <v>28</v>
      </c>
      <c r="J562" t="s">
        <v>26</v>
      </c>
      <c r="K562" t="s">
        <v>68</v>
      </c>
    </row>
    <row r="563" spans="1:11" x14ac:dyDescent="0.25">
      <c r="A563">
        <v>4246</v>
      </c>
      <c r="B563" t="s">
        <v>27</v>
      </c>
      <c r="C563" t="s">
        <v>49</v>
      </c>
      <c r="E563" t="s">
        <v>37</v>
      </c>
      <c r="G563" t="s">
        <v>21</v>
      </c>
      <c r="H563" t="s">
        <v>18</v>
      </c>
      <c r="I563" t="s">
        <v>28</v>
      </c>
      <c r="J563" t="s">
        <v>26</v>
      </c>
    </row>
    <row r="564" spans="1:11" x14ac:dyDescent="0.25">
      <c r="A564">
        <v>4247</v>
      </c>
      <c r="B564" t="s">
        <v>27</v>
      </c>
      <c r="C564" t="s">
        <v>49</v>
      </c>
      <c r="D564" t="s">
        <v>41</v>
      </c>
      <c r="E564" t="s">
        <v>37</v>
      </c>
      <c r="F564" t="s">
        <v>46</v>
      </c>
      <c r="G564" t="s">
        <v>21</v>
      </c>
      <c r="H564" t="s">
        <v>18</v>
      </c>
      <c r="I564" t="s">
        <v>28</v>
      </c>
      <c r="J564" t="s">
        <v>26</v>
      </c>
      <c r="K564" t="s">
        <v>68</v>
      </c>
    </row>
    <row r="565" spans="1:11" x14ac:dyDescent="0.25">
      <c r="A565">
        <v>4252</v>
      </c>
      <c r="C565" t="s">
        <v>49</v>
      </c>
    </row>
    <row r="566" spans="1:11" x14ac:dyDescent="0.25">
      <c r="A566">
        <v>4259</v>
      </c>
      <c r="B566" t="s">
        <v>27</v>
      </c>
      <c r="C566" t="s">
        <v>49</v>
      </c>
      <c r="D566" t="s">
        <v>41</v>
      </c>
      <c r="E566" t="s">
        <v>37</v>
      </c>
      <c r="F566" t="s">
        <v>46</v>
      </c>
      <c r="G566" t="s">
        <v>21</v>
      </c>
      <c r="H566" t="s">
        <v>18</v>
      </c>
      <c r="I566" t="s">
        <v>28</v>
      </c>
      <c r="J566" t="s">
        <v>26</v>
      </c>
      <c r="K566" t="s">
        <v>68</v>
      </c>
    </row>
    <row r="567" spans="1:11" x14ac:dyDescent="0.25">
      <c r="A567">
        <v>4261</v>
      </c>
      <c r="B567" t="s">
        <v>66</v>
      </c>
      <c r="C567" t="s">
        <v>49</v>
      </c>
      <c r="E567" t="s">
        <v>37</v>
      </c>
      <c r="G567" t="s">
        <v>21</v>
      </c>
      <c r="H567" t="s">
        <v>18</v>
      </c>
      <c r="I567" t="s">
        <v>28</v>
      </c>
      <c r="J567" t="s">
        <v>26</v>
      </c>
    </row>
    <row r="568" spans="1:11" x14ac:dyDescent="0.25">
      <c r="A568">
        <v>4271</v>
      </c>
      <c r="B568" t="s">
        <v>27</v>
      </c>
      <c r="C568" t="s">
        <v>49</v>
      </c>
    </row>
    <row r="569" spans="1:11" x14ac:dyDescent="0.25">
      <c r="A569">
        <v>4272</v>
      </c>
      <c r="E569" t="s">
        <v>37</v>
      </c>
      <c r="G569" t="s">
        <v>21</v>
      </c>
      <c r="H569" t="s">
        <v>18</v>
      </c>
      <c r="I569" t="s">
        <v>28</v>
      </c>
      <c r="J569" t="s">
        <v>26</v>
      </c>
    </row>
    <row r="570" spans="1:11" x14ac:dyDescent="0.25">
      <c r="A570">
        <v>4273</v>
      </c>
      <c r="E570" t="s">
        <v>37</v>
      </c>
      <c r="G570" t="s">
        <v>21</v>
      </c>
      <c r="H570" t="s">
        <v>18</v>
      </c>
      <c r="I570" t="s">
        <v>28</v>
      </c>
      <c r="J570" t="s">
        <v>26</v>
      </c>
    </row>
    <row r="571" spans="1:11" x14ac:dyDescent="0.25">
      <c r="A571">
        <v>4280</v>
      </c>
      <c r="B571" t="s">
        <v>27</v>
      </c>
    </row>
    <row r="572" spans="1:11" x14ac:dyDescent="0.25">
      <c r="A572">
        <v>4282</v>
      </c>
      <c r="B572" t="s">
        <v>66</v>
      </c>
      <c r="C572" t="s">
        <v>49</v>
      </c>
      <c r="D572" t="s">
        <v>41</v>
      </c>
      <c r="E572" t="s">
        <v>37</v>
      </c>
      <c r="F572" t="s">
        <v>46</v>
      </c>
      <c r="G572" t="s">
        <v>21</v>
      </c>
      <c r="H572" t="s">
        <v>18</v>
      </c>
      <c r="I572" t="s">
        <v>28</v>
      </c>
      <c r="J572" t="s">
        <v>26</v>
      </c>
      <c r="K572" t="s">
        <v>68</v>
      </c>
    </row>
    <row r="573" spans="1:11" x14ac:dyDescent="0.25">
      <c r="A573">
        <v>4286</v>
      </c>
      <c r="B573" t="s">
        <v>27</v>
      </c>
      <c r="C573" t="s">
        <v>49</v>
      </c>
    </row>
    <row r="574" spans="1:11" x14ac:dyDescent="0.25">
      <c r="A574">
        <v>4290</v>
      </c>
      <c r="B574" t="s">
        <v>27</v>
      </c>
      <c r="C574" t="s">
        <v>49</v>
      </c>
      <c r="D574" t="s">
        <v>41</v>
      </c>
      <c r="E574" t="s">
        <v>37</v>
      </c>
      <c r="F574" t="s">
        <v>46</v>
      </c>
      <c r="G574" t="s">
        <v>21</v>
      </c>
      <c r="H574" t="s">
        <v>18</v>
      </c>
      <c r="I574" t="s">
        <v>28</v>
      </c>
      <c r="J574" t="s">
        <v>26</v>
      </c>
      <c r="K574" t="s">
        <v>68</v>
      </c>
    </row>
    <row r="575" spans="1:11" x14ac:dyDescent="0.25">
      <c r="A575">
        <v>4294</v>
      </c>
      <c r="B575" t="s">
        <v>66</v>
      </c>
      <c r="C575" t="s">
        <v>50</v>
      </c>
      <c r="D575" t="s">
        <v>41</v>
      </c>
      <c r="E575" t="s">
        <v>37</v>
      </c>
      <c r="F575" t="s">
        <v>46</v>
      </c>
      <c r="G575" t="s">
        <v>21</v>
      </c>
      <c r="H575" t="s">
        <v>18</v>
      </c>
      <c r="I575" t="s">
        <v>28</v>
      </c>
      <c r="J575" t="s">
        <v>26</v>
      </c>
      <c r="K575" t="s">
        <v>68</v>
      </c>
    </row>
    <row r="576" spans="1:11" x14ac:dyDescent="0.25">
      <c r="A576">
        <v>4297</v>
      </c>
      <c r="B576" t="s">
        <v>27</v>
      </c>
      <c r="C576" t="s">
        <v>49</v>
      </c>
      <c r="D576" t="s">
        <v>41</v>
      </c>
      <c r="E576" t="s">
        <v>37</v>
      </c>
      <c r="F576" t="s">
        <v>46</v>
      </c>
      <c r="G576" t="s">
        <v>21</v>
      </c>
      <c r="H576" t="s">
        <v>18</v>
      </c>
      <c r="I576" t="s">
        <v>28</v>
      </c>
      <c r="J576" t="s">
        <v>26</v>
      </c>
      <c r="K576" t="s">
        <v>68</v>
      </c>
    </row>
    <row r="577" spans="1:11" x14ac:dyDescent="0.25">
      <c r="A577">
        <v>4302</v>
      </c>
      <c r="B577" t="s">
        <v>27</v>
      </c>
      <c r="C577" t="s">
        <v>49</v>
      </c>
      <c r="E577" t="s">
        <v>37</v>
      </c>
      <c r="J577" t="s">
        <v>26</v>
      </c>
    </row>
    <row r="578" spans="1:11" x14ac:dyDescent="0.25">
      <c r="A578">
        <v>4307</v>
      </c>
      <c r="B578" t="s">
        <v>27</v>
      </c>
    </row>
    <row r="579" spans="1:11" x14ac:dyDescent="0.25">
      <c r="A579">
        <v>4325</v>
      </c>
      <c r="B579" t="s">
        <v>27</v>
      </c>
      <c r="C579" t="s">
        <v>49</v>
      </c>
      <c r="E579" t="s">
        <v>37</v>
      </c>
      <c r="G579" t="s">
        <v>21</v>
      </c>
      <c r="H579" t="s">
        <v>18</v>
      </c>
      <c r="I579" t="s">
        <v>28</v>
      </c>
      <c r="J579" t="s">
        <v>26</v>
      </c>
    </row>
    <row r="580" spans="1:11" x14ac:dyDescent="0.25">
      <c r="A580">
        <v>4328</v>
      </c>
      <c r="B580" t="s">
        <v>52</v>
      </c>
      <c r="C580" t="s">
        <v>51</v>
      </c>
      <c r="D580" t="s">
        <v>40</v>
      </c>
      <c r="E580" t="s">
        <v>36</v>
      </c>
      <c r="F580" t="s">
        <v>45</v>
      </c>
      <c r="G580" t="s">
        <v>21</v>
      </c>
      <c r="H580" t="s">
        <v>17</v>
      </c>
      <c r="I580" t="s">
        <v>28</v>
      </c>
      <c r="J580" t="s">
        <v>25</v>
      </c>
      <c r="K580" t="s">
        <v>58</v>
      </c>
    </row>
    <row r="581" spans="1:11" x14ac:dyDescent="0.25">
      <c r="A581">
        <v>4331</v>
      </c>
      <c r="B581" t="s">
        <v>66</v>
      </c>
      <c r="C581" t="s">
        <v>49</v>
      </c>
      <c r="E581" t="s">
        <v>37</v>
      </c>
      <c r="G581" t="s">
        <v>21</v>
      </c>
      <c r="H581" t="s">
        <v>18</v>
      </c>
      <c r="I581" t="s">
        <v>28</v>
      </c>
      <c r="J581" t="s">
        <v>26</v>
      </c>
    </row>
    <row r="582" spans="1:11" x14ac:dyDescent="0.25">
      <c r="A582">
        <v>4338</v>
      </c>
      <c r="B582" t="s">
        <v>27</v>
      </c>
      <c r="C582" t="s">
        <v>49</v>
      </c>
      <c r="E582" t="s">
        <v>37</v>
      </c>
      <c r="G582" t="s">
        <v>21</v>
      </c>
      <c r="H582" t="s">
        <v>18</v>
      </c>
      <c r="I582" t="s">
        <v>28</v>
      </c>
      <c r="J582" t="s">
        <v>26</v>
      </c>
    </row>
    <row r="583" spans="1:11" x14ac:dyDescent="0.25">
      <c r="A583">
        <v>4345</v>
      </c>
      <c r="B583" t="s">
        <v>27</v>
      </c>
      <c r="C583" t="s">
        <v>49</v>
      </c>
      <c r="D583" t="s">
        <v>41</v>
      </c>
      <c r="E583" t="s">
        <v>37</v>
      </c>
      <c r="F583" t="s">
        <v>46</v>
      </c>
      <c r="G583" t="s">
        <v>21</v>
      </c>
      <c r="H583" t="s">
        <v>18</v>
      </c>
      <c r="I583" t="s">
        <v>28</v>
      </c>
      <c r="J583" t="s">
        <v>26</v>
      </c>
      <c r="K583" t="s">
        <v>68</v>
      </c>
    </row>
    <row r="584" spans="1:11" x14ac:dyDescent="0.25">
      <c r="A584">
        <v>4354</v>
      </c>
      <c r="B584" t="s">
        <v>27</v>
      </c>
      <c r="C584" t="s">
        <v>49</v>
      </c>
      <c r="D584" t="s">
        <v>41</v>
      </c>
      <c r="E584" t="s">
        <v>37</v>
      </c>
      <c r="F584" t="s">
        <v>46</v>
      </c>
      <c r="G584" t="s">
        <v>21</v>
      </c>
      <c r="H584" t="s">
        <v>18</v>
      </c>
      <c r="I584" t="s">
        <v>28</v>
      </c>
      <c r="J584" t="s">
        <v>26</v>
      </c>
      <c r="K584" t="s">
        <v>68</v>
      </c>
    </row>
    <row r="585" spans="1:11" x14ac:dyDescent="0.25">
      <c r="A585">
        <v>4363</v>
      </c>
      <c r="B585" t="s">
        <v>66</v>
      </c>
      <c r="C585" t="s">
        <v>49</v>
      </c>
      <c r="D585" t="s">
        <v>41</v>
      </c>
      <c r="E585" t="s">
        <v>37</v>
      </c>
      <c r="F585" t="s">
        <v>46</v>
      </c>
      <c r="G585" t="s">
        <v>21</v>
      </c>
      <c r="H585" t="s">
        <v>18</v>
      </c>
      <c r="I585" t="s">
        <v>28</v>
      </c>
      <c r="J585" t="s">
        <v>26</v>
      </c>
      <c r="K585" t="s">
        <v>68</v>
      </c>
    </row>
    <row r="586" spans="1:11" x14ac:dyDescent="0.25">
      <c r="A586">
        <v>4373</v>
      </c>
      <c r="B586" t="s">
        <v>52</v>
      </c>
      <c r="C586" t="s">
        <v>55</v>
      </c>
      <c r="D586" t="s">
        <v>40</v>
      </c>
      <c r="E586" t="s">
        <v>36</v>
      </c>
      <c r="F586" t="s">
        <v>45</v>
      </c>
      <c r="G586" t="s">
        <v>21</v>
      </c>
      <c r="H586" t="s">
        <v>17</v>
      </c>
      <c r="I586" t="s">
        <v>28</v>
      </c>
      <c r="J586" t="s">
        <v>25</v>
      </c>
      <c r="K586" t="s">
        <v>58</v>
      </c>
    </row>
    <row r="587" spans="1:11" x14ac:dyDescent="0.25">
      <c r="A587">
        <v>4380</v>
      </c>
      <c r="B587" t="s">
        <v>27</v>
      </c>
      <c r="C587" t="s">
        <v>49</v>
      </c>
    </row>
    <row r="588" spans="1:11" x14ac:dyDescent="0.25">
      <c r="A588">
        <v>4387</v>
      </c>
      <c r="B588" t="s">
        <v>27</v>
      </c>
      <c r="C588" t="s">
        <v>49</v>
      </c>
      <c r="D588" t="s">
        <v>41</v>
      </c>
      <c r="E588" t="s">
        <v>37</v>
      </c>
      <c r="F588" t="s">
        <v>46</v>
      </c>
      <c r="G588" t="s">
        <v>21</v>
      </c>
      <c r="H588" t="s">
        <v>18</v>
      </c>
      <c r="I588" t="s">
        <v>28</v>
      </c>
      <c r="J588" t="s">
        <v>26</v>
      </c>
      <c r="K588" t="s">
        <v>68</v>
      </c>
    </row>
    <row r="589" spans="1:11" x14ac:dyDescent="0.25">
      <c r="A589">
        <v>4388</v>
      </c>
      <c r="E589" t="s">
        <v>37</v>
      </c>
      <c r="G589" t="s">
        <v>21</v>
      </c>
      <c r="H589" t="s">
        <v>18</v>
      </c>
      <c r="I589" t="s">
        <v>28</v>
      </c>
      <c r="J589" t="s">
        <v>26</v>
      </c>
    </row>
    <row r="590" spans="1:11" x14ac:dyDescent="0.25">
      <c r="A590">
        <v>4390</v>
      </c>
      <c r="B590" t="s">
        <v>27</v>
      </c>
      <c r="C590" t="s">
        <v>49</v>
      </c>
      <c r="D590" t="s">
        <v>41</v>
      </c>
      <c r="E590" t="s">
        <v>37</v>
      </c>
      <c r="F590" t="s">
        <v>46</v>
      </c>
      <c r="G590" t="s">
        <v>21</v>
      </c>
      <c r="H590" t="s">
        <v>18</v>
      </c>
      <c r="I590" t="s">
        <v>28</v>
      </c>
      <c r="J590" t="s">
        <v>26</v>
      </c>
      <c r="K590" t="s">
        <v>68</v>
      </c>
    </row>
    <row r="591" spans="1:11" x14ac:dyDescent="0.25">
      <c r="A591">
        <v>4394</v>
      </c>
      <c r="B591" t="s">
        <v>27</v>
      </c>
      <c r="C591" t="s">
        <v>49</v>
      </c>
      <c r="E591" t="s">
        <v>37</v>
      </c>
      <c r="G591" t="s">
        <v>21</v>
      </c>
      <c r="H591" t="s">
        <v>18</v>
      </c>
      <c r="I591" t="s">
        <v>28</v>
      </c>
      <c r="J591" t="s">
        <v>26</v>
      </c>
    </row>
    <row r="592" spans="1:11" x14ac:dyDescent="0.25">
      <c r="A592">
        <v>4396</v>
      </c>
      <c r="E592" t="s">
        <v>36</v>
      </c>
      <c r="J592" t="s">
        <v>25</v>
      </c>
    </row>
    <row r="593" spans="1:11" x14ac:dyDescent="0.25">
      <c r="A593">
        <v>4400</v>
      </c>
      <c r="B593" t="s">
        <v>52</v>
      </c>
      <c r="C593" t="s">
        <v>51</v>
      </c>
      <c r="D593" t="s">
        <v>40</v>
      </c>
      <c r="E593" t="s">
        <v>36</v>
      </c>
      <c r="F593" t="s">
        <v>45</v>
      </c>
      <c r="G593" t="s">
        <v>21</v>
      </c>
      <c r="H593" t="s">
        <v>17</v>
      </c>
      <c r="I593" t="s">
        <v>28</v>
      </c>
      <c r="J593" t="s">
        <v>25</v>
      </c>
      <c r="K593" t="s">
        <v>58</v>
      </c>
    </row>
    <row r="594" spans="1:11" x14ac:dyDescent="0.25">
      <c r="A594">
        <v>4402</v>
      </c>
      <c r="B594" t="s">
        <v>66</v>
      </c>
      <c r="C594" t="s">
        <v>49</v>
      </c>
      <c r="D594" t="s">
        <v>41</v>
      </c>
      <c r="E594" t="s">
        <v>37</v>
      </c>
      <c r="F594" t="s">
        <v>46</v>
      </c>
      <c r="G594" t="s">
        <v>21</v>
      </c>
      <c r="H594" t="s">
        <v>18</v>
      </c>
      <c r="I594" t="s">
        <v>28</v>
      </c>
      <c r="J594" t="s">
        <v>26</v>
      </c>
      <c r="K594" t="s">
        <v>68</v>
      </c>
    </row>
    <row r="595" spans="1:11" x14ac:dyDescent="0.25">
      <c r="A595">
        <v>4405</v>
      </c>
      <c r="B595" t="s">
        <v>27</v>
      </c>
      <c r="C595" t="s">
        <v>49</v>
      </c>
      <c r="D595" t="s">
        <v>41</v>
      </c>
      <c r="E595" t="s">
        <v>37</v>
      </c>
      <c r="F595" t="s">
        <v>46</v>
      </c>
      <c r="G595" t="s">
        <v>21</v>
      </c>
      <c r="H595" t="s">
        <v>18</v>
      </c>
      <c r="I595" t="s">
        <v>28</v>
      </c>
      <c r="J595" t="s">
        <v>26</v>
      </c>
      <c r="K595" t="s">
        <v>68</v>
      </c>
    </row>
    <row r="596" spans="1:11" x14ac:dyDescent="0.25">
      <c r="A596">
        <v>4410</v>
      </c>
      <c r="B596" t="s">
        <v>27</v>
      </c>
      <c r="C596" t="s">
        <v>49</v>
      </c>
      <c r="D596" t="s">
        <v>41</v>
      </c>
      <c r="E596" t="s">
        <v>37</v>
      </c>
      <c r="F596" t="s">
        <v>46</v>
      </c>
      <c r="G596" t="s">
        <v>21</v>
      </c>
      <c r="H596" t="s">
        <v>18</v>
      </c>
      <c r="I596" t="s">
        <v>28</v>
      </c>
      <c r="J596" t="s">
        <v>26</v>
      </c>
      <c r="K596" t="s">
        <v>68</v>
      </c>
    </row>
    <row r="597" spans="1:11" x14ac:dyDescent="0.25">
      <c r="A597">
        <v>4414</v>
      </c>
      <c r="B597" t="s">
        <v>27</v>
      </c>
      <c r="C597" t="s">
        <v>49</v>
      </c>
      <c r="E597" t="s">
        <v>37</v>
      </c>
      <c r="G597" t="s">
        <v>21</v>
      </c>
      <c r="H597" t="s">
        <v>18</v>
      </c>
      <c r="I597" t="s">
        <v>28</v>
      </c>
      <c r="J597" t="s">
        <v>26</v>
      </c>
    </row>
    <row r="598" spans="1:11" x14ac:dyDescent="0.25">
      <c r="A598">
        <v>4418</v>
      </c>
      <c r="B598" t="s">
        <v>66</v>
      </c>
      <c r="C598" t="s">
        <v>49</v>
      </c>
      <c r="D598" t="s">
        <v>41</v>
      </c>
      <c r="E598" t="s">
        <v>37</v>
      </c>
      <c r="F598" t="s">
        <v>46</v>
      </c>
      <c r="G598" t="s">
        <v>21</v>
      </c>
      <c r="H598" t="s">
        <v>18</v>
      </c>
      <c r="I598" t="s">
        <v>28</v>
      </c>
      <c r="J598" t="s">
        <v>26</v>
      </c>
      <c r="K598" t="s">
        <v>68</v>
      </c>
    </row>
    <row r="599" spans="1:11" x14ac:dyDescent="0.25">
      <c r="A599">
        <v>4419</v>
      </c>
      <c r="B599" t="s">
        <v>27</v>
      </c>
      <c r="C599" t="s">
        <v>49</v>
      </c>
      <c r="D599" t="s">
        <v>41</v>
      </c>
      <c r="E599" t="s">
        <v>37</v>
      </c>
      <c r="F599" t="s">
        <v>46</v>
      </c>
      <c r="G599" t="s">
        <v>21</v>
      </c>
      <c r="H599" t="s">
        <v>18</v>
      </c>
      <c r="I599" t="s">
        <v>28</v>
      </c>
      <c r="J599" t="s">
        <v>26</v>
      </c>
      <c r="K599" t="s">
        <v>68</v>
      </c>
    </row>
    <row r="600" spans="1:11" x14ac:dyDescent="0.25">
      <c r="A600">
        <v>4422</v>
      </c>
      <c r="B600" t="s">
        <v>66</v>
      </c>
      <c r="C600" t="s">
        <v>50</v>
      </c>
      <c r="D600" t="s">
        <v>41</v>
      </c>
      <c r="E600" t="s">
        <v>37</v>
      </c>
      <c r="F600" t="s">
        <v>46</v>
      </c>
      <c r="G600" t="s">
        <v>21</v>
      </c>
      <c r="H600" t="s">
        <v>18</v>
      </c>
      <c r="I600" t="s">
        <v>28</v>
      </c>
      <c r="J600" t="s">
        <v>26</v>
      </c>
      <c r="K600" t="s">
        <v>68</v>
      </c>
    </row>
    <row r="601" spans="1:11" x14ac:dyDescent="0.25">
      <c r="A601">
        <v>4423</v>
      </c>
      <c r="B601" t="s">
        <v>27</v>
      </c>
      <c r="C601" t="s">
        <v>49</v>
      </c>
      <c r="D601" t="s">
        <v>41</v>
      </c>
      <c r="E601" t="s">
        <v>37</v>
      </c>
      <c r="F601" t="s">
        <v>46</v>
      </c>
      <c r="G601" t="s">
        <v>21</v>
      </c>
      <c r="H601" t="s">
        <v>18</v>
      </c>
      <c r="I601" t="s">
        <v>28</v>
      </c>
      <c r="J601" t="s">
        <v>26</v>
      </c>
      <c r="K601" t="s">
        <v>68</v>
      </c>
    </row>
    <row r="602" spans="1:11" x14ac:dyDescent="0.25">
      <c r="A602">
        <v>4424</v>
      </c>
      <c r="B602" t="s">
        <v>67</v>
      </c>
      <c r="C602" t="s">
        <v>49</v>
      </c>
      <c r="E602" t="s">
        <v>37</v>
      </c>
      <c r="G602" t="s">
        <v>21</v>
      </c>
      <c r="H602" t="s">
        <v>18</v>
      </c>
      <c r="I602" t="s">
        <v>28</v>
      </c>
      <c r="J602" t="s">
        <v>26</v>
      </c>
    </row>
    <row r="603" spans="1:11" x14ac:dyDescent="0.25">
      <c r="A603">
        <v>4425</v>
      </c>
      <c r="B603" t="s">
        <v>67</v>
      </c>
      <c r="C603" t="s">
        <v>50</v>
      </c>
      <c r="D603" t="s">
        <v>41</v>
      </c>
      <c r="E603" t="s">
        <v>37</v>
      </c>
      <c r="F603" t="s">
        <v>46</v>
      </c>
      <c r="G603" t="s">
        <v>21</v>
      </c>
      <c r="H603" t="s">
        <v>18</v>
      </c>
      <c r="I603" t="s">
        <v>28</v>
      </c>
      <c r="J603" t="s">
        <v>26</v>
      </c>
      <c r="K603" t="s">
        <v>68</v>
      </c>
    </row>
    <row r="604" spans="1:11" x14ac:dyDescent="0.25">
      <c r="A604">
        <v>4432</v>
      </c>
      <c r="B604" t="s">
        <v>27</v>
      </c>
      <c r="C604" t="s">
        <v>49</v>
      </c>
    </row>
    <row r="605" spans="1:11" x14ac:dyDescent="0.25">
      <c r="A605">
        <v>4436</v>
      </c>
      <c r="B605" t="s">
        <v>27</v>
      </c>
      <c r="C605" t="s">
        <v>49</v>
      </c>
      <c r="D605" t="s">
        <v>41</v>
      </c>
      <c r="E605" t="s">
        <v>37</v>
      </c>
      <c r="F605" t="s">
        <v>46</v>
      </c>
      <c r="G605" t="s">
        <v>21</v>
      </c>
      <c r="H605" t="s">
        <v>18</v>
      </c>
      <c r="I605" t="s">
        <v>28</v>
      </c>
      <c r="J605" t="s">
        <v>26</v>
      </c>
      <c r="K605" t="s">
        <v>68</v>
      </c>
    </row>
    <row r="606" spans="1:11" x14ac:dyDescent="0.25">
      <c r="A606">
        <v>4439</v>
      </c>
      <c r="B606" t="s">
        <v>27</v>
      </c>
      <c r="C606" t="s">
        <v>49</v>
      </c>
    </row>
    <row r="607" spans="1:11" x14ac:dyDescent="0.25">
      <c r="A607">
        <v>4450</v>
      </c>
      <c r="B607" t="s">
        <v>66</v>
      </c>
      <c r="C607" t="s">
        <v>49</v>
      </c>
      <c r="D607" t="s">
        <v>41</v>
      </c>
      <c r="E607" t="s">
        <v>37</v>
      </c>
      <c r="F607" t="s">
        <v>46</v>
      </c>
      <c r="G607" t="s">
        <v>21</v>
      </c>
      <c r="H607" t="s">
        <v>18</v>
      </c>
      <c r="I607" t="s">
        <v>28</v>
      </c>
      <c r="J607" t="s">
        <v>26</v>
      </c>
      <c r="K607" t="s">
        <v>68</v>
      </c>
    </row>
    <row r="608" spans="1:11" x14ac:dyDescent="0.25">
      <c r="A608">
        <v>4451</v>
      </c>
      <c r="B608" t="s">
        <v>27</v>
      </c>
      <c r="C608" t="s">
        <v>49</v>
      </c>
      <c r="D608" t="s">
        <v>41</v>
      </c>
      <c r="E608" t="s">
        <v>37</v>
      </c>
      <c r="F608" t="s">
        <v>46</v>
      </c>
      <c r="G608" t="s">
        <v>21</v>
      </c>
      <c r="H608" t="s">
        <v>18</v>
      </c>
      <c r="I608" t="s">
        <v>28</v>
      </c>
      <c r="J608" t="s">
        <v>26</v>
      </c>
      <c r="K608" t="s">
        <v>68</v>
      </c>
    </row>
    <row r="609" spans="1:12" x14ac:dyDescent="0.25">
      <c r="A609">
        <v>4461</v>
      </c>
      <c r="B609" t="s">
        <v>66</v>
      </c>
      <c r="C609" t="s">
        <v>50</v>
      </c>
      <c r="E609" t="s">
        <v>37</v>
      </c>
      <c r="G609" t="s">
        <v>21</v>
      </c>
      <c r="H609" t="s">
        <v>18</v>
      </c>
      <c r="I609" t="s">
        <v>28</v>
      </c>
      <c r="J609" t="s">
        <v>26</v>
      </c>
    </row>
    <row r="610" spans="1:12" x14ac:dyDescent="0.25">
      <c r="A610">
        <v>4466</v>
      </c>
      <c r="B610" t="s">
        <v>27</v>
      </c>
      <c r="C610" t="s">
        <v>49</v>
      </c>
      <c r="D610" t="s">
        <v>41</v>
      </c>
      <c r="E610" t="s">
        <v>37</v>
      </c>
      <c r="F610" t="s">
        <v>46</v>
      </c>
      <c r="G610" t="s">
        <v>21</v>
      </c>
      <c r="H610" t="s">
        <v>18</v>
      </c>
      <c r="I610" t="s">
        <v>28</v>
      </c>
      <c r="J610" t="s">
        <v>26</v>
      </c>
      <c r="K610" t="s">
        <v>68</v>
      </c>
    </row>
    <row r="611" spans="1:12" x14ac:dyDescent="0.25">
      <c r="A611">
        <v>4482</v>
      </c>
      <c r="B611" t="s">
        <v>27</v>
      </c>
      <c r="C611" t="s">
        <v>49</v>
      </c>
      <c r="D611" t="s">
        <v>41</v>
      </c>
      <c r="E611" t="s">
        <v>37</v>
      </c>
      <c r="F611" t="s">
        <v>46</v>
      </c>
      <c r="G611" t="s">
        <v>21</v>
      </c>
      <c r="H611" t="s">
        <v>18</v>
      </c>
      <c r="I611" t="s">
        <v>28</v>
      </c>
      <c r="J611" t="s">
        <v>26</v>
      </c>
      <c r="K611" t="s">
        <v>68</v>
      </c>
    </row>
    <row r="612" spans="1:12" x14ac:dyDescent="0.25">
      <c r="A612">
        <v>4485</v>
      </c>
      <c r="B612" t="s">
        <v>27</v>
      </c>
      <c r="C612" t="s">
        <v>50</v>
      </c>
      <c r="G612" t="s">
        <v>21</v>
      </c>
      <c r="H612" t="s">
        <v>18</v>
      </c>
      <c r="I612" t="s">
        <v>28</v>
      </c>
      <c r="J612" t="s">
        <v>26</v>
      </c>
    </row>
    <row r="613" spans="1:12" x14ac:dyDescent="0.25">
      <c r="A613">
        <v>4486</v>
      </c>
      <c r="B613" t="s">
        <v>27</v>
      </c>
      <c r="C613" t="s">
        <v>49</v>
      </c>
      <c r="E613" t="s">
        <v>37</v>
      </c>
      <c r="G613" t="s">
        <v>21</v>
      </c>
      <c r="H613" t="s">
        <v>18</v>
      </c>
      <c r="I613" t="s">
        <v>28</v>
      </c>
      <c r="J613" t="s">
        <v>26</v>
      </c>
    </row>
    <row r="614" spans="1:12" x14ac:dyDescent="0.25">
      <c r="A614">
        <v>4488</v>
      </c>
      <c r="B614" t="s">
        <v>53</v>
      </c>
      <c r="C614" t="s">
        <v>51</v>
      </c>
      <c r="D614" t="s">
        <v>40</v>
      </c>
      <c r="E614" t="s">
        <v>36</v>
      </c>
      <c r="F614" t="s">
        <v>45</v>
      </c>
      <c r="G614" t="s">
        <v>21</v>
      </c>
      <c r="H614" t="s">
        <v>17</v>
      </c>
      <c r="I614" t="s">
        <v>28</v>
      </c>
      <c r="J614" t="s">
        <v>25</v>
      </c>
      <c r="K614" t="s">
        <v>58</v>
      </c>
    </row>
    <row r="615" spans="1:12" x14ac:dyDescent="0.25">
      <c r="A615">
        <v>4489</v>
      </c>
      <c r="B615" t="s">
        <v>67</v>
      </c>
      <c r="C615" t="s">
        <v>50</v>
      </c>
      <c r="D615" t="s">
        <v>41</v>
      </c>
      <c r="E615" t="s">
        <v>37</v>
      </c>
      <c r="F615" t="s">
        <v>46</v>
      </c>
      <c r="G615" t="s">
        <v>21</v>
      </c>
      <c r="H615" t="s">
        <v>18</v>
      </c>
      <c r="I615" t="s">
        <v>28</v>
      </c>
      <c r="J615" t="s">
        <v>26</v>
      </c>
      <c r="K615" t="s">
        <v>68</v>
      </c>
      <c r="L615" t="s">
        <v>65</v>
      </c>
    </row>
    <row r="616" spans="1:12" x14ac:dyDescent="0.25">
      <c r="A616">
        <v>4501</v>
      </c>
      <c r="B616" t="s">
        <v>66</v>
      </c>
      <c r="C616" t="s">
        <v>50</v>
      </c>
      <c r="E616" t="s">
        <v>37</v>
      </c>
      <c r="G616" t="s">
        <v>21</v>
      </c>
      <c r="H616" t="s">
        <v>18</v>
      </c>
      <c r="I616" t="s">
        <v>28</v>
      </c>
      <c r="J616" t="s">
        <v>26</v>
      </c>
    </row>
    <row r="617" spans="1:12" x14ac:dyDescent="0.25">
      <c r="A617">
        <v>4502</v>
      </c>
      <c r="B617" t="s">
        <v>27</v>
      </c>
      <c r="C617" t="s">
        <v>50</v>
      </c>
      <c r="E617" t="s">
        <v>37</v>
      </c>
      <c r="G617" t="s">
        <v>21</v>
      </c>
      <c r="H617" t="s">
        <v>18</v>
      </c>
      <c r="I617" t="s">
        <v>28</v>
      </c>
      <c r="J617" t="s">
        <v>26</v>
      </c>
    </row>
    <row r="618" spans="1:12" x14ac:dyDescent="0.25">
      <c r="A618">
        <v>4509</v>
      </c>
      <c r="B618" t="s">
        <v>67</v>
      </c>
      <c r="C618" t="s">
        <v>50</v>
      </c>
      <c r="E618" t="s">
        <v>37</v>
      </c>
      <c r="G618" t="s">
        <v>21</v>
      </c>
      <c r="H618" t="s">
        <v>18</v>
      </c>
      <c r="I618" t="s">
        <v>28</v>
      </c>
      <c r="J618" t="s">
        <v>26</v>
      </c>
    </row>
    <row r="619" spans="1:12" x14ac:dyDescent="0.25">
      <c r="A619">
        <v>4510</v>
      </c>
      <c r="D619" t="s">
        <v>41</v>
      </c>
      <c r="E619" t="s">
        <v>37</v>
      </c>
      <c r="F619" t="s">
        <v>46</v>
      </c>
      <c r="G619" t="s">
        <v>21</v>
      </c>
      <c r="H619" t="s">
        <v>18</v>
      </c>
      <c r="I619" t="s">
        <v>28</v>
      </c>
      <c r="J619" t="s">
        <v>26</v>
      </c>
      <c r="K619" t="s">
        <v>68</v>
      </c>
    </row>
    <row r="620" spans="1:12" x14ac:dyDescent="0.25">
      <c r="A620">
        <v>4511</v>
      </c>
      <c r="B620" t="s">
        <v>66</v>
      </c>
      <c r="C620" t="s">
        <v>49</v>
      </c>
      <c r="D620" t="s">
        <v>41</v>
      </c>
      <c r="E620" t="s">
        <v>37</v>
      </c>
      <c r="F620" t="s">
        <v>46</v>
      </c>
      <c r="G620" t="s">
        <v>21</v>
      </c>
      <c r="H620" t="s">
        <v>18</v>
      </c>
      <c r="I620" t="s">
        <v>28</v>
      </c>
      <c r="J620" t="s">
        <v>26</v>
      </c>
      <c r="K620" t="s">
        <v>68</v>
      </c>
    </row>
    <row r="621" spans="1:12" x14ac:dyDescent="0.25">
      <c r="A621">
        <v>4515</v>
      </c>
      <c r="B621" t="s">
        <v>52</v>
      </c>
      <c r="C621" t="s">
        <v>55</v>
      </c>
      <c r="D621" t="s">
        <v>40</v>
      </c>
      <c r="F621" t="s">
        <v>45</v>
      </c>
      <c r="K621" t="s">
        <v>58</v>
      </c>
    </row>
    <row r="622" spans="1:12" x14ac:dyDescent="0.25">
      <c r="A622">
        <v>4521</v>
      </c>
      <c r="B622" t="s">
        <v>27</v>
      </c>
      <c r="C622" t="s">
        <v>49</v>
      </c>
      <c r="E622" t="s">
        <v>37</v>
      </c>
      <c r="G622" t="s">
        <v>21</v>
      </c>
      <c r="H622" t="s">
        <v>18</v>
      </c>
      <c r="I622" t="s">
        <v>28</v>
      </c>
      <c r="J622" t="s">
        <v>26</v>
      </c>
    </row>
    <row r="623" spans="1:12" x14ac:dyDescent="0.25">
      <c r="A623">
        <v>4522</v>
      </c>
      <c r="B623" t="s">
        <v>66</v>
      </c>
      <c r="C623" t="s">
        <v>50</v>
      </c>
      <c r="D623" t="s">
        <v>41</v>
      </c>
      <c r="E623" t="s">
        <v>37</v>
      </c>
      <c r="F623" t="s">
        <v>46</v>
      </c>
      <c r="G623" t="s">
        <v>21</v>
      </c>
      <c r="H623" t="s">
        <v>18</v>
      </c>
      <c r="I623" t="s">
        <v>28</v>
      </c>
      <c r="J623" t="s">
        <v>26</v>
      </c>
      <c r="K623" t="s">
        <v>68</v>
      </c>
    </row>
    <row r="624" spans="1:12" x14ac:dyDescent="0.25">
      <c r="A624">
        <v>4523</v>
      </c>
      <c r="B624" t="s">
        <v>66</v>
      </c>
      <c r="C624" t="s">
        <v>49</v>
      </c>
      <c r="D624" t="s">
        <v>41</v>
      </c>
      <c r="E624" t="s">
        <v>37</v>
      </c>
      <c r="F624" t="s">
        <v>46</v>
      </c>
      <c r="G624" t="s">
        <v>21</v>
      </c>
      <c r="H624" t="s">
        <v>18</v>
      </c>
      <c r="I624" t="s">
        <v>28</v>
      </c>
      <c r="J624" t="s">
        <v>26</v>
      </c>
      <c r="K624" t="s">
        <v>68</v>
      </c>
    </row>
    <row r="625" spans="1:11" x14ac:dyDescent="0.25">
      <c r="A625">
        <v>4531</v>
      </c>
      <c r="E625" t="s">
        <v>37</v>
      </c>
      <c r="G625" t="s">
        <v>21</v>
      </c>
      <c r="H625" t="s">
        <v>18</v>
      </c>
      <c r="I625" t="s">
        <v>28</v>
      </c>
      <c r="J625" t="s">
        <v>26</v>
      </c>
    </row>
    <row r="626" spans="1:11" x14ac:dyDescent="0.25">
      <c r="A626">
        <v>4545</v>
      </c>
      <c r="B626" t="s">
        <v>27</v>
      </c>
      <c r="C626" t="s">
        <v>49</v>
      </c>
      <c r="D626" t="s">
        <v>41</v>
      </c>
      <c r="E626" t="s">
        <v>37</v>
      </c>
      <c r="F626" t="s">
        <v>46</v>
      </c>
      <c r="G626" t="s">
        <v>21</v>
      </c>
      <c r="H626" t="s">
        <v>18</v>
      </c>
      <c r="I626" t="s">
        <v>28</v>
      </c>
      <c r="J626" t="s">
        <v>26</v>
      </c>
      <c r="K626" t="s">
        <v>68</v>
      </c>
    </row>
    <row r="627" spans="1:11" x14ac:dyDescent="0.25">
      <c r="A627">
        <v>4547</v>
      </c>
      <c r="B627" t="s">
        <v>66</v>
      </c>
      <c r="C627" t="s">
        <v>49</v>
      </c>
      <c r="D627" t="s">
        <v>41</v>
      </c>
      <c r="E627" t="s">
        <v>37</v>
      </c>
      <c r="F627" t="s">
        <v>46</v>
      </c>
      <c r="G627" t="s">
        <v>21</v>
      </c>
      <c r="H627" t="s">
        <v>18</v>
      </c>
      <c r="I627" t="s">
        <v>28</v>
      </c>
      <c r="J627" t="s">
        <v>26</v>
      </c>
      <c r="K627" t="s">
        <v>68</v>
      </c>
    </row>
    <row r="628" spans="1:11" x14ac:dyDescent="0.25">
      <c r="A628">
        <v>4550</v>
      </c>
      <c r="B628" t="s">
        <v>52</v>
      </c>
      <c r="C628" t="s">
        <v>51</v>
      </c>
      <c r="D628" t="s">
        <v>40</v>
      </c>
      <c r="E628" t="s">
        <v>36</v>
      </c>
      <c r="F628" t="s">
        <v>45</v>
      </c>
      <c r="G628" t="s">
        <v>21</v>
      </c>
      <c r="H628" t="s">
        <v>17</v>
      </c>
      <c r="I628" t="s">
        <v>28</v>
      </c>
      <c r="J628" t="s">
        <v>25</v>
      </c>
      <c r="K628" t="s">
        <v>58</v>
      </c>
    </row>
    <row r="629" spans="1:11" x14ac:dyDescent="0.25">
      <c r="A629">
        <v>4559</v>
      </c>
      <c r="B629" t="s">
        <v>67</v>
      </c>
      <c r="C629" t="s">
        <v>50</v>
      </c>
      <c r="D629" t="s">
        <v>41</v>
      </c>
      <c r="E629" t="s">
        <v>37</v>
      </c>
      <c r="F629" t="s">
        <v>46</v>
      </c>
      <c r="G629" t="s">
        <v>21</v>
      </c>
      <c r="H629" t="s">
        <v>18</v>
      </c>
      <c r="I629" t="s">
        <v>28</v>
      </c>
      <c r="J629" t="s">
        <v>26</v>
      </c>
      <c r="K629" t="s">
        <v>68</v>
      </c>
    </row>
    <row r="630" spans="1:11" x14ac:dyDescent="0.25">
      <c r="A630">
        <v>4565</v>
      </c>
      <c r="B630" t="s">
        <v>27</v>
      </c>
      <c r="C630" t="s">
        <v>49</v>
      </c>
      <c r="E630" t="s">
        <v>37</v>
      </c>
      <c r="G630" t="s">
        <v>21</v>
      </c>
      <c r="H630" t="s">
        <v>18</v>
      </c>
      <c r="I630" t="s">
        <v>28</v>
      </c>
      <c r="J630" t="s">
        <v>26</v>
      </c>
    </row>
    <row r="631" spans="1:11" x14ac:dyDescent="0.25">
      <c r="A631">
        <v>4566</v>
      </c>
      <c r="B631" t="s">
        <v>66</v>
      </c>
      <c r="C631" t="s">
        <v>49</v>
      </c>
      <c r="D631" t="s">
        <v>41</v>
      </c>
      <c r="E631" t="s">
        <v>37</v>
      </c>
      <c r="F631" t="s">
        <v>46</v>
      </c>
      <c r="G631" t="s">
        <v>21</v>
      </c>
      <c r="H631" t="s">
        <v>18</v>
      </c>
      <c r="I631" t="s">
        <v>28</v>
      </c>
      <c r="J631" t="s">
        <v>26</v>
      </c>
      <c r="K631" t="s">
        <v>68</v>
      </c>
    </row>
    <row r="632" spans="1:11" x14ac:dyDescent="0.25">
      <c r="A632">
        <v>4578</v>
      </c>
      <c r="B632" t="s">
        <v>27</v>
      </c>
      <c r="C632" t="s">
        <v>49</v>
      </c>
      <c r="D632" t="s">
        <v>41</v>
      </c>
      <c r="E632" t="s">
        <v>37</v>
      </c>
      <c r="F632" t="s">
        <v>46</v>
      </c>
      <c r="G632" t="s">
        <v>21</v>
      </c>
      <c r="H632" t="s">
        <v>18</v>
      </c>
      <c r="I632" t="s">
        <v>28</v>
      </c>
      <c r="J632" t="s">
        <v>26</v>
      </c>
      <c r="K632" t="s">
        <v>68</v>
      </c>
    </row>
    <row r="633" spans="1:11" x14ac:dyDescent="0.25">
      <c r="A633">
        <v>4594</v>
      </c>
      <c r="B633" t="s">
        <v>27</v>
      </c>
      <c r="C633" t="s">
        <v>49</v>
      </c>
      <c r="E633" t="s">
        <v>37</v>
      </c>
      <c r="G633" t="s">
        <v>21</v>
      </c>
      <c r="H633" t="s">
        <v>18</v>
      </c>
      <c r="I633" t="s">
        <v>28</v>
      </c>
      <c r="J633" t="s">
        <v>26</v>
      </c>
    </row>
    <row r="634" spans="1:11" x14ac:dyDescent="0.25">
      <c r="A634">
        <v>4600</v>
      </c>
      <c r="B634" t="s">
        <v>27</v>
      </c>
      <c r="C634" t="s">
        <v>50</v>
      </c>
      <c r="E634" t="s">
        <v>37</v>
      </c>
      <c r="G634" t="s">
        <v>21</v>
      </c>
      <c r="H634" t="s">
        <v>18</v>
      </c>
      <c r="I634" t="s">
        <v>28</v>
      </c>
      <c r="J634" t="s">
        <v>26</v>
      </c>
    </row>
    <row r="635" spans="1:11" x14ac:dyDescent="0.25">
      <c r="A635">
        <v>4604</v>
      </c>
      <c r="B635" t="s">
        <v>66</v>
      </c>
      <c r="C635" t="s">
        <v>49</v>
      </c>
      <c r="D635" t="s">
        <v>41</v>
      </c>
      <c r="F635" t="s">
        <v>46</v>
      </c>
      <c r="G635" t="s">
        <v>21</v>
      </c>
      <c r="H635" t="s">
        <v>18</v>
      </c>
      <c r="I635" t="s">
        <v>28</v>
      </c>
      <c r="J635" t="s">
        <v>26</v>
      </c>
      <c r="K635" t="s">
        <v>68</v>
      </c>
    </row>
    <row r="636" spans="1:11" x14ac:dyDescent="0.25">
      <c r="A636">
        <v>4615</v>
      </c>
      <c r="B636" t="s">
        <v>27</v>
      </c>
      <c r="C636" t="s">
        <v>49</v>
      </c>
      <c r="E636" t="s">
        <v>37</v>
      </c>
      <c r="G636" t="s">
        <v>21</v>
      </c>
      <c r="H636" t="s">
        <v>18</v>
      </c>
      <c r="I636" t="s">
        <v>28</v>
      </c>
      <c r="J636" t="s">
        <v>26</v>
      </c>
    </row>
    <row r="637" spans="1:11" x14ac:dyDescent="0.25">
      <c r="A637">
        <v>4616</v>
      </c>
      <c r="B637" t="s">
        <v>66</v>
      </c>
      <c r="C637" t="s">
        <v>50</v>
      </c>
      <c r="D637" t="s">
        <v>41</v>
      </c>
      <c r="E637" t="s">
        <v>37</v>
      </c>
      <c r="F637" t="s">
        <v>46</v>
      </c>
      <c r="J637" t="s">
        <v>26</v>
      </c>
      <c r="K637" t="s">
        <v>68</v>
      </c>
    </row>
    <row r="638" spans="1:11" x14ac:dyDescent="0.25">
      <c r="A638">
        <v>4617</v>
      </c>
      <c r="B638" t="s">
        <v>67</v>
      </c>
      <c r="C638" t="s">
        <v>50</v>
      </c>
      <c r="D638" t="s">
        <v>41</v>
      </c>
      <c r="E638" t="s">
        <v>37</v>
      </c>
      <c r="F638" t="s">
        <v>46</v>
      </c>
      <c r="G638" t="s">
        <v>21</v>
      </c>
      <c r="H638" t="s">
        <v>18</v>
      </c>
      <c r="I638" t="s">
        <v>28</v>
      </c>
      <c r="J638" t="s">
        <v>26</v>
      </c>
      <c r="K638" t="s">
        <v>68</v>
      </c>
    </row>
    <row r="639" spans="1:11" x14ac:dyDescent="0.25">
      <c r="A639">
        <v>4621</v>
      </c>
      <c r="B639" t="s">
        <v>27</v>
      </c>
      <c r="C639" t="s">
        <v>49</v>
      </c>
      <c r="D639" t="s">
        <v>41</v>
      </c>
      <c r="F639" t="s">
        <v>46</v>
      </c>
      <c r="K639" t="s">
        <v>68</v>
      </c>
    </row>
    <row r="640" spans="1:11" x14ac:dyDescent="0.25">
      <c r="A640">
        <v>4622</v>
      </c>
      <c r="B640" t="s">
        <v>27</v>
      </c>
      <c r="C640" t="s">
        <v>50</v>
      </c>
      <c r="D640" t="s">
        <v>41</v>
      </c>
      <c r="E640" t="s">
        <v>37</v>
      </c>
      <c r="F640" t="s">
        <v>46</v>
      </c>
      <c r="G640" t="s">
        <v>21</v>
      </c>
      <c r="H640" t="s">
        <v>18</v>
      </c>
      <c r="I640" t="s">
        <v>28</v>
      </c>
      <c r="J640" t="s">
        <v>26</v>
      </c>
      <c r="K640" t="s">
        <v>68</v>
      </c>
    </row>
    <row r="641" spans="1:11" x14ac:dyDescent="0.25">
      <c r="A641">
        <v>4629</v>
      </c>
      <c r="B641" t="s">
        <v>27</v>
      </c>
      <c r="C641" t="s">
        <v>50</v>
      </c>
      <c r="D641" t="s">
        <v>41</v>
      </c>
      <c r="E641" t="s">
        <v>37</v>
      </c>
      <c r="F641" t="s">
        <v>46</v>
      </c>
      <c r="G641" t="s">
        <v>21</v>
      </c>
      <c r="H641" t="s">
        <v>18</v>
      </c>
      <c r="I641" t="s">
        <v>28</v>
      </c>
      <c r="J641" t="s">
        <v>26</v>
      </c>
      <c r="K641" t="s">
        <v>68</v>
      </c>
    </row>
    <row r="642" spans="1:11" x14ac:dyDescent="0.25">
      <c r="A642">
        <v>4633</v>
      </c>
      <c r="B642" t="s">
        <v>27</v>
      </c>
      <c r="C642" t="s">
        <v>49</v>
      </c>
      <c r="D642" t="s">
        <v>41</v>
      </c>
      <c r="E642" t="s">
        <v>37</v>
      </c>
      <c r="F642" t="s">
        <v>46</v>
      </c>
      <c r="G642" t="s">
        <v>21</v>
      </c>
      <c r="H642" t="s">
        <v>18</v>
      </c>
      <c r="I642" t="s">
        <v>28</v>
      </c>
      <c r="J642" t="s">
        <v>26</v>
      </c>
      <c r="K642" t="s">
        <v>68</v>
      </c>
    </row>
    <row r="643" spans="1:11" x14ac:dyDescent="0.25">
      <c r="A643">
        <v>4635</v>
      </c>
      <c r="B643" t="s">
        <v>27</v>
      </c>
      <c r="C643" t="s">
        <v>50</v>
      </c>
      <c r="D643" t="s">
        <v>41</v>
      </c>
      <c r="E643" t="s">
        <v>37</v>
      </c>
      <c r="F643" t="s">
        <v>46</v>
      </c>
      <c r="G643" t="s">
        <v>21</v>
      </c>
      <c r="H643" t="s">
        <v>18</v>
      </c>
      <c r="I643" t="s">
        <v>28</v>
      </c>
      <c r="J643" t="s">
        <v>26</v>
      </c>
      <c r="K643" t="s">
        <v>68</v>
      </c>
    </row>
    <row r="644" spans="1:11" x14ac:dyDescent="0.25">
      <c r="A644">
        <v>4640</v>
      </c>
      <c r="B644" t="s">
        <v>27</v>
      </c>
      <c r="C644" t="s">
        <v>49</v>
      </c>
      <c r="D644" t="s">
        <v>41</v>
      </c>
      <c r="E644" t="s">
        <v>37</v>
      </c>
      <c r="F644" t="s">
        <v>46</v>
      </c>
      <c r="G644" t="s">
        <v>21</v>
      </c>
      <c r="H644" t="s">
        <v>18</v>
      </c>
      <c r="I644" t="s">
        <v>28</v>
      </c>
      <c r="J644" t="s">
        <v>26</v>
      </c>
      <c r="K644" t="s">
        <v>68</v>
      </c>
    </row>
    <row r="645" spans="1:11" x14ac:dyDescent="0.25">
      <c r="A645">
        <v>4644</v>
      </c>
      <c r="B645" t="s">
        <v>27</v>
      </c>
      <c r="C645" t="s">
        <v>50</v>
      </c>
      <c r="G645" t="s">
        <v>21</v>
      </c>
      <c r="H645" t="s">
        <v>18</v>
      </c>
      <c r="I645" t="s">
        <v>28</v>
      </c>
      <c r="J645" t="s">
        <v>26</v>
      </c>
    </row>
    <row r="646" spans="1:11" x14ac:dyDescent="0.25">
      <c r="A646">
        <v>4647</v>
      </c>
      <c r="B646" t="s">
        <v>27</v>
      </c>
      <c r="C646" t="s">
        <v>49</v>
      </c>
      <c r="E646" t="s">
        <v>37</v>
      </c>
      <c r="G646" t="s">
        <v>21</v>
      </c>
      <c r="H646" t="s">
        <v>18</v>
      </c>
      <c r="I646" t="s">
        <v>28</v>
      </c>
      <c r="J646" t="s">
        <v>26</v>
      </c>
    </row>
    <row r="647" spans="1:11" x14ac:dyDescent="0.25">
      <c r="A647">
        <v>4651</v>
      </c>
      <c r="B647" t="s">
        <v>27</v>
      </c>
      <c r="C647" t="s">
        <v>49</v>
      </c>
      <c r="D647" t="s">
        <v>41</v>
      </c>
      <c r="E647" t="s">
        <v>37</v>
      </c>
      <c r="F647" t="s">
        <v>46</v>
      </c>
      <c r="G647" t="s">
        <v>21</v>
      </c>
      <c r="H647" t="s">
        <v>18</v>
      </c>
      <c r="I647" t="s">
        <v>28</v>
      </c>
      <c r="J647" t="s">
        <v>26</v>
      </c>
      <c r="K647" t="s">
        <v>68</v>
      </c>
    </row>
    <row r="648" spans="1:11" x14ac:dyDescent="0.25">
      <c r="A648">
        <v>4657</v>
      </c>
      <c r="B648" t="s">
        <v>27</v>
      </c>
      <c r="C648" t="s">
        <v>49</v>
      </c>
      <c r="E648" t="s">
        <v>37</v>
      </c>
      <c r="G648" t="s">
        <v>21</v>
      </c>
      <c r="H648" t="s">
        <v>18</v>
      </c>
      <c r="I648" t="s">
        <v>28</v>
      </c>
      <c r="J648" t="s">
        <v>26</v>
      </c>
    </row>
    <row r="649" spans="1:11" x14ac:dyDescent="0.25">
      <c r="A649">
        <v>4665</v>
      </c>
      <c r="B649" t="s">
        <v>27</v>
      </c>
    </row>
    <row r="650" spans="1:11" x14ac:dyDescent="0.25">
      <c r="A650">
        <v>4671</v>
      </c>
      <c r="B650" t="s">
        <v>27</v>
      </c>
    </row>
    <row r="651" spans="1:11" x14ac:dyDescent="0.25">
      <c r="A651">
        <v>4674</v>
      </c>
      <c r="E651" t="s">
        <v>37</v>
      </c>
      <c r="G651" t="s">
        <v>21</v>
      </c>
      <c r="H651" t="s">
        <v>18</v>
      </c>
      <c r="I651" t="s">
        <v>28</v>
      </c>
      <c r="J651" t="s">
        <v>26</v>
      </c>
    </row>
    <row r="652" spans="1:11" x14ac:dyDescent="0.25">
      <c r="A652">
        <v>4689</v>
      </c>
      <c r="B652" t="s">
        <v>66</v>
      </c>
      <c r="C652" t="s">
        <v>49</v>
      </c>
      <c r="D652" t="s">
        <v>41</v>
      </c>
      <c r="E652" t="s">
        <v>37</v>
      </c>
      <c r="F652" t="s">
        <v>46</v>
      </c>
      <c r="G652" t="s">
        <v>21</v>
      </c>
      <c r="H652" t="s">
        <v>18</v>
      </c>
      <c r="I652" t="s">
        <v>28</v>
      </c>
      <c r="J652" t="s">
        <v>26</v>
      </c>
      <c r="K652" t="s">
        <v>68</v>
      </c>
    </row>
    <row r="653" spans="1:11" x14ac:dyDescent="0.25">
      <c r="A653">
        <v>4694</v>
      </c>
      <c r="B653" t="s">
        <v>27</v>
      </c>
      <c r="C653" t="s">
        <v>49</v>
      </c>
      <c r="E653" t="s">
        <v>37</v>
      </c>
      <c r="G653" t="s">
        <v>21</v>
      </c>
      <c r="H653" t="s">
        <v>18</v>
      </c>
      <c r="I653" t="s">
        <v>28</v>
      </c>
      <c r="J653" t="s">
        <v>26</v>
      </c>
    </row>
    <row r="654" spans="1:11" x14ac:dyDescent="0.25">
      <c r="A654">
        <v>4699</v>
      </c>
      <c r="B654" t="s">
        <v>27</v>
      </c>
      <c r="C654" t="s">
        <v>50</v>
      </c>
      <c r="D654" t="s">
        <v>41</v>
      </c>
      <c r="E654" t="s">
        <v>37</v>
      </c>
      <c r="F654" t="s">
        <v>46</v>
      </c>
      <c r="G654" t="s">
        <v>21</v>
      </c>
      <c r="H654" t="s">
        <v>18</v>
      </c>
      <c r="I654" t="s">
        <v>28</v>
      </c>
      <c r="J654" t="s">
        <v>26</v>
      </c>
      <c r="K654" t="s">
        <v>68</v>
      </c>
    </row>
    <row r="655" spans="1:11" x14ac:dyDescent="0.25">
      <c r="A655">
        <v>4703</v>
      </c>
      <c r="B655" t="s">
        <v>27</v>
      </c>
      <c r="C655" t="s">
        <v>49</v>
      </c>
      <c r="D655" t="s">
        <v>41</v>
      </c>
      <c r="E655" t="s">
        <v>37</v>
      </c>
      <c r="F655" t="s">
        <v>46</v>
      </c>
      <c r="G655" t="s">
        <v>21</v>
      </c>
      <c r="H655" t="s">
        <v>18</v>
      </c>
      <c r="I655" t="s">
        <v>28</v>
      </c>
      <c r="J655" t="s">
        <v>26</v>
      </c>
      <c r="K655" t="s">
        <v>68</v>
      </c>
    </row>
    <row r="656" spans="1:11" x14ac:dyDescent="0.25">
      <c r="A656">
        <v>4722</v>
      </c>
      <c r="B656" t="s">
        <v>66</v>
      </c>
      <c r="C656" t="s">
        <v>49</v>
      </c>
      <c r="D656" t="s">
        <v>41</v>
      </c>
      <c r="E656" t="s">
        <v>37</v>
      </c>
      <c r="F656" t="s">
        <v>46</v>
      </c>
      <c r="G656" t="s">
        <v>21</v>
      </c>
      <c r="H656" t="s">
        <v>18</v>
      </c>
      <c r="I656" t="s">
        <v>28</v>
      </c>
      <c r="J656" t="s">
        <v>26</v>
      </c>
      <c r="K656" t="s">
        <v>68</v>
      </c>
    </row>
    <row r="657" spans="1:12" x14ac:dyDescent="0.25">
      <c r="A657">
        <v>4725</v>
      </c>
      <c r="B657" t="s">
        <v>27</v>
      </c>
      <c r="C657" t="s">
        <v>49</v>
      </c>
      <c r="D657" t="s">
        <v>41</v>
      </c>
      <c r="E657" t="s">
        <v>37</v>
      </c>
      <c r="F657" t="s">
        <v>46</v>
      </c>
      <c r="G657" t="s">
        <v>21</v>
      </c>
      <c r="H657" t="s">
        <v>18</v>
      </c>
      <c r="I657" t="s">
        <v>28</v>
      </c>
      <c r="J657" t="s">
        <v>26</v>
      </c>
      <c r="K657" t="s">
        <v>68</v>
      </c>
    </row>
    <row r="658" spans="1:12" x14ac:dyDescent="0.25">
      <c r="A658">
        <v>4727</v>
      </c>
      <c r="B658" t="s">
        <v>52</v>
      </c>
      <c r="C658" t="s">
        <v>51</v>
      </c>
      <c r="D658" t="s">
        <v>40</v>
      </c>
      <c r="E658" t="s">
        <v>36</v>
      </c>
      <c r="F658" t="s">
        <v>45</v>
      </c>
      <c r="G658" t="s">
        <v>21</v>
      </c>
      <c r="H658" t="s">
        <v>17</v>
      </c>
      <c r="I658" t="s">
        <v>28</v>
      </c>
      <c r="J658" t="s">
        <v>25</v>
      </c>
      <c r="K658" t="s">
        <v>58</v>
      </c>
    </row>
    <row r="659" spans="1:12" x14ac:dyDescent="0.25">
      <c r="A659">
        <v>4731</v>
      </c>
      <c r="B659" t="s">
        <v>27</v>
      </c>
      <c r="C659" t="s">
        <v>50</v>
      </c>
      <c r="D659" t="s">
        <v>41</v>
      </c>
      <c r="E659" t="s">
        <v>37</v>
      </c>
      <c r="F659" t="s">
        <v>46</v>
      </c>
      <c r="G659" t="s">
        <v>21</v>
      </c>
      <c r="H659" t="s">
        <v>18</v>
      </c>
      <c r="I659" t="s">
        <v>28</v>
      </c>
      <c r="J659" t="s">
        <v>26</v>
      </c>
      <c r="K659" t="s">
        <v>68</v>
      </c>
    </row>
    <row r="660" spans="1:12" x14ac:dyDescent="0.25">
      <c r="A660">
        <v>4732</v>
      </c>
      <c r="B660" t="s">
        <v>27</v>
      </c>
      <c r="C660" t="s">
        <v>49</v>
      </c>
      <c r="E660" t="s">
        <v>37</v>
      </c>
      <c r="G660" t="s">
        <v>21</v>
      </c>
      <c r="H660" t="s">
        <v>18</v>
      </c>
      <c r="I660" t="s">
        <v>28</v>
      </c>
      <c r="J660" t="s">
        <v>26</v>
      </c>
    </row>
    <row r="661" spans="1:12" x14ac:dyDescent="0.25">
      <c r="A661">
        <v>4739</v>
      </c>
      <c r="B661" t="s">
        <v>66</v>
      </c>
      <c r="C661" t="s">
        <v>50</v>
      </c>
      <c r="D661" t="s">
        <v>41</v>
      </c>
      <c r="E661" t="s">
        <v>37</v>
      </c>
      <c r="F661" t="s">
        <v>46</v>
      </c>
      <c r="G661" t="s">
        <v>21</v>
      </c>
      <c r="H661" t="s">
        <v>18</v>
      </c>
      <c r="I661" t="s">
        <v>28</v>
      </c>
      <c r="J661" t="s">
        <v>26</v>
      </c>
      <c r="K661" t="s">
        <v>68</v>
      </c>
    </row>
    <row r="662" spans="1:12" x14ac:dyDescent="0.25">
      <c r="A662">
        <v>4742</v>
      </c>
      <c r="B662" t="s">
        <v>27</v>
      </c>
      <c r="C662" t="s">
        <v>49</v>
      </c>
      <c r="D662" t="s">
        <v>41</v>
      </c>
      <c r="E662" t="s">
        <v>37</v>
      </c>
      <c r="F662" t="s">
        <v>46</v>
      </c>
      <c r="G662" t="s">
        <v>21</v>
      </c>
      <c r="H662" t="s">
        <v>18</v>
      </c>
      <c r="I662" t="s">
        <v>28</v>
      </c>
      <c r="J662" t="s">
        <v>26</v>
      </c>
      <c r="K662" t="s">
        <v>68</v>
      </c>
    </row>
    <row r="663" spans="1:12" x14ac:dyDescent="0.25">
      <c r="A663">
        <v>4745</v>
      </c>
      <c r="B663" t="s">
        <v>27</v>
      </c>
      <c r="C663" t="s">
        <v>49</v>
      </c>
      <c r="D663" t="s">
        <v>41</v>
      </c>
      <c r="E663" t="s">
        <v>37</v>
      </c>
      <c r="F663" t="s">
        <v>46</v>
      </c>
      <c r="G663" t="s">
        <v>21</v>
      </c>
      <c r="H663" t="s">
        <v>18</v>
      </c>
      <c r="I663" t="s">
        <v>28</v>
      </c>
      <c r="J663" t="s">
        <v>26</v>
      </c>
      <c r="K663" t="s">
        <v>68</v>
      </c>
    </row>
    <row r="664" spans="1:12" x14ac:dyDescent="0.25">
      <c r="A664">
        <v>4751</v>
      </c>
      <c r="B664" t="s">
        <v>27</v>
      </c>
      <c r="C664" t="s">
        <v>49</v>
      </c>
      <c r="E664" t="s">
        <v>37</v>
      </c>
      <c r="G664" t="s">
        <v>21</v>
      </c>
      <c r="H664" t="s">
        <v>18</v>
      </c>
      <c r="I664" t="s">
        <v>28</v>
      </c>
      <c r="J664" t="s">
        <v>26</v>
      </c>
    </row>
    <row r="665" spans="1:12" x14ac:dyDescent="0.25">
      <c r="A665">
        <v>4755</v>
      </c>
      <c r="B665" t="s">
        <v>27</v>
      </c>
      <c r="C665" t="s">
        <v>49</v>
      </c>
      <c r="E665" t="s">
        <v>37</v>
      </c>
      <c r="G665" t="s">
        <v>21</v>
      </c>
      <c r="H665" t="s">
        <v>18</v>
      </c>
      <c r="I665" t="s">
        <v>28</v>
      </c>
      <c r="J665" t="s">
        <v>26</v>
      </c>
    </row>
    <row r="666" spans="1:12" x14ac:dyDescent="0.25">
      <c r="A666">
        <v>4761</v>
      </c>
      <c r="B666" t="s">
        <v>27</v>
      </c>
      <c r="C666" t="s">
        <v>49</v>
      </c>
      <c r="E666" t="s">
        <v>37</v>
      </c>
      <c r="G666" t="s">
        <v>21</v>
      </c>
      <c r="H666" t="s">
        <v>18</v>
      </c>
      <c r="I666" t="s">
        <v>28</v>
      </c>
      <c r="J666" t="s">
        <v>26</v>
      </c>
    </row>
    <row r="667" spans="1:12" x14ac:dyDescent="0.25">
      <c r="A667">
        <v>4775</v>
      </c>
      <c r="B667" t="s">
        <v>27</v>
      </c>
      <c r="C667" t="s">
        <v>49</v>
      </c>
      <c r="D667" t="s">
        <v>41</v>
      </c>
      <c r="E667" t="s">
        <v>37</v>
      </c>
      <c r="F667" t="s">
        <v>46</v>
      </c>
      <c r="G667" t="s">
        <v>21</v>
      </c>
      <c r="H667" t="s">
        <v>18</v>
      </c>
      <c r="I667" t="s">
        <v>28</v>
      </c>
      <c r="J667" t="s">
        <v>26</v>
      </c>
      <c r="K667" t="s">
        <v>68</v>
      </c>
    </row>
    <row r="668" spans="1:12" x14ac:dyDescent="0.25">
      <c r="A668">
        <v>4779</v>
      </c>
      <c r="B668" t="s">
        <v>27</v>
      </c>
      <c r="C668" t="s">
        <v>50</v>
      </c>
      <c r="D668" t="s">
        <v>41</v>
      </c>
      <c r="E668" t="s">
        <v>37</v>
      </c>
      <c r="F668" t="s">
        <v>46</v>
      </c>
      <c r="G668" t="s">
        <v>21</v>
      </c>
      <c r="H668" t="s">
        <v>18</v>
      </c>
      <c r="I668" t="s">
        <v>28</v>
      </c>
      <c r="J668" t="s">
        <v>26</v>
      </c>
      <c r="K668" t="s">
        <v>68</v>
      </c>
    </row>
    <row r="669" spans="1:12" x14ac:dyDescent="0.25">
      <c r="A669">
        <v>4784</v>
      </c>
      <c r="B669" t="s">
        <v>27</v>
      </c>
      <c r="C669" t="s">
        <v>49</v>
      </c>
      <c r="E669" t="s">
        <v>37</v>
      </c>
      <c r="G669" t="s">
        <v>21</v>
      </c>
      <c r="H669" t="s">
        <v>18</v>
      </c>
      <c r="I669" t="s">
        <v>28</v>
      </c>
      <c r="J669" t="s">
        <v>26</v>
      </c>
    </row>
    <row r="670" spans="1:12" x14ac:dyDescent="0.25">
      <c r="A670">
        <v>4786</v>
      </c>
      <c r="B670" t="s">
        <v>67</v>
      </c>
      <c r="C670" t="s">
        <v>49</v>
      </c>
      <c r="D670" t="s">
        <v>41</v>
      </c>
      <c r="E670" t="s">
        <v>37</v>
      </c>
      <c r="F670" t="s">
        <v>46</v>
      </c>
      <c r="G670" t="s">
        <v>21</v>
      </c>
      <c r="H670" t="s">
        <v>18</v>
      </c>
      <c r="I670" t="s">
        <v>28</v>
      </c>
      <c r="J670" t="s">
        <v>26</v>
      </c>
      <c r="K670" t="s">
        <v>68</v>
      </c>
    </row>
    <row r="671" spans="1:12" x14ac:dyDescent="0.25">
      <c r="A671">
        <v>4797</v>
      </c>
      <c r="B671" t="s">
        <v>27</v>
      </c>
      <c r="C671" t="s">
        <v>49</v>
      </c>
      <c r="D671" t="s">
        <v>41</v>
      </c>
      <c r="E671" t="s">
        <v>37</v>
      </c>
      <c r="F671" t="s">
        <v>46</v>
      </c>
      <c r="G671" t="s">
        <v>21</v>
      </c>
      <c r="H671" t="s">
        <v>18</v>
      </c>
      <c r="I671" t="s">
        <v>28</v>
      </c>
      <c r="J671" t="s">
        <v>26</v>
      </c>
      <c r="K671" t="s">
        <v>68</v>
      </c>
    </row>
    <row r="672" spans="1:12" x14ac:dyDescent="0.25">
      <c r="A672">
        <v>4807</v>
      </c>
      <c r="B672" t="s">
        <v>67</v>
      </c>
      <c r="C672" t="s">
        <v>50</v>
      </c>
      <c r="D672" t="s">
        <v>41</v>
      </c>
      <c r="E672" t="s">
        <v>37</v>
      </c>
      <c r="F672" t="s">
        <v>46</v>
      </c>
      <c r="G672" t="s">
        <v>21</v>
      </c>
      <c r="H672" t="s">
        <v>18</v>
      </c>
      <c r="I672" t="s">
        <v>28</v>
      </c>
      <c r="J672" t="s">
        <v>26</v>
      </c>
      <c r="K672" t="s">
        <v>68</v>
      </c>
      <c r="L672" t="s">
        <v>65</v>
      </c>
    </row>
    <row r="673" spans="1:12" x14ac:dyDescent="0.25">
      <c r="A673">
        <v>4812</v>
      </c>
      <c r="E673" t="s">
        <v>37</v>
      </c>
      <c r="G673" t="s">
        <v>21</v>
      </c>
      <c r="H673" t="s">
        <v>18</v>
      </c>
      <c r="I673" t="s">
        <v>28</v>
      </c>
      <c r="J673" t="s">
        <v>26</v>
      </c>
    </row>
    <row r="674" spans="1:12" x14ac:dyDescent="0.25">
      <c r="A674">
        <v>4813</v>
      </c>
      <c r="B674" t="s">
        <v>27</v>
      </c>
      <c r="C674" t="s">
        <v>49</v>
      </c>
      <c r="E674" t="s">
        <v>37</v>
      </c>
      <c r="G674" t="s">
        <v>21</v>
      </c>
      <c r="H674" t="s">
        <v>18</v>
      </c>
      <c r="I674" t="s">
        <v>28</v>
      </c>
      <c r="J674" t="s">
        <v>26</v>
      </c>
    </row>
    <row r="675" spans="1:12" x14ac:dyDescent="0.25">
      <c r="A675">
        <v>4818</v>
      </c>
      <c r="B675" t="s">
        <v>67</v>
      </c>
      <c r="C675" t="s">
        <v>50</v>
      </c>
      <c r="D675" t="s">
        <v>41</v>
      </c>
      <c r="E675" t="s">
        <v>37</v>
      </c>
      <c r="F675" t="s">
        <v>46</v>
      </c>
      <c r="G675" t="s">
        <v>21</v>
      </c>
      <c r="H675" t="s">
        <v>18</v>
      </c>
      <c r="I675" t="s">
        <v>28</v>
      </c>
      <c r="J675" t="s">
        <v>26</v>
      </c>
      <c r="K675" t="s">
        <v>68</v>
      </c>
      <c r="L675" t="s">
        <v>65</v>
      </c>
    </row>
    <row r="676" spans="1:12" x14ac:dyDescent="0.25">
      <c r="A676">
        <v>4827</v>
      </c>
      <c r="B676" t="s">
        <v>27</v>
      </c>
      <c r="C676" t="s">
        <v>49</v>
      </c>
      <c r="E676" t="s">
        <v>37</v>
      </c>
      <c r="G676" t="s">
        <v>21</v>
      </c>
      <c r="H676" t="s">
        <v>18</v>
      </c>
      <c r="I676" t="s">
        <v>28</v>
      </c>
      <c r="J676" t="s">
        <v>26</v>
      </c>
    </row>
    <row r="677" spans="1:12" x14ac:dyDescent="0.25">
      <c r="A677">
        <v>4829</v>
      </c>
      <c r="B677" t="s">
        <v>27</v>
      </c>
      <c r="C677" t="s">
        <v>49</v>
      </c>
      <c r="D677" t="s">
        <v>41</v>
      </c>
      <c r="E677" t="s">
        <v>37</v>
      </c>
      <c r="F677" t="s">
        <v>46</v>
      </c>
      <c r="G677" t="s">
        <v>21</v>
      </c>
      <c r="H677" t="s">
        <v>18</v>
      </c>
      <c r="I677" t="s">
        <v>28</v>
      </c>
      <c r="J677" t="s">
        <v>26</v>
      </c>
      <c r="K677" t="s">
        <v>68</v>
      </c>
    </row>
    <row r="678" spans="1:12" x14ac:dyDescent="0.25">
      <c r="A678">
        <v>4832</v>
      </c>
      <c r="E678" t="s">
        <v>37</v>
      </c>
      <c r="G678" t="s">
        <v>21</v>
      </c>
      <c r="H678" t="s">
        <v>18</v>
      </c>
      <c r="I678" t="s">
        <v>28</v>
      </c>
      <c r="J678" t="s">
        <v>26</v>
      </c>
    </row>
    <row r="679" spans="1:12" x14ac:dyDescent="0.25">
      <c r="A679">
        <v>4836</v>
      </c>
      <c r="B679" t="s">
        <v>27</v>
      </c>
      <c r="C679" t="s">
        <v>49</v>
      </c>
      <c r="E679" t="s">
        <v>37</v>
      </c>
      <c r="G679" t="s">
        <v>21</v>
      </c>
      <c r="H679" t="s">
        <v>18</v>
      </c>
      <c r="I679" t="s">
        <v>28</v>
      </c>
      <c r="J679" t="s">
        <v>26</v>
      </c>
    </row>
    <row r="680" spans="1:12" x14ac:dyDescent="0.25">
      <c r="A680">
        <v>4850</v>
      </c>
      <c r="B680" t="s">
        <v>67</v>
      </c>
      <c r="C680" t="s">
        <v>50</v>
      </c>
      <c r="D680" t="s">
        <v>41</v>
      </c>
      <c r="E680" t="s">
        <v>37</v>
      </c>
      <c r="F680" t="s">
        <v>46</v>
      </c>
      <c r="G680" t="s">
        <v>21</v>
      </c>
      <c r="H680" t="s">
        <v>18</v>
      </c>
      <c r="I680" t="s">
        <v>28</v>
      </c>
      <c r="J680" t="s">
        <v>26</v>
      </c>
      <c r="K680" t="s">
        <v>68</v>
      </c>
    </row>
    <row r="681" spans="1:12" x14ac:dyDescent="0.25">
      <c r="A681">
        <v>4869</v>
      </c>
      <c r="B681" t="s">
        <v>27</v>
      </c>
      <c r="C681" t="s">
        <v>49</v>
      </c>
      <c r="D681" t="s">
        <v>41</v>
      </c>
      <c r="E681" t="s">
        <v>37</v>
      </c>
      <c r="F681" t="s">
        <v>46</v>
      </c>
      <c r="G681" t="s">
        <v>21</v>
      </c>
      <c r="H681" t="s">
        <v>18</v>
      </c>
      <c r="I681" t="s">
        <v>28</v>
      </c>
      <c r="J681" t="s">
        <v>26</v>
      </c>
      <c r="K681" t="s">
        <v>68</v>
      </c>
    </row>
    <row r="682" spans="1:12" x14ac:dyDescent="0.25">
      <c r="A682">
        <v>4870</v>
      </c>
      <c r="B682" t="s">
        <v>27</v>
      </c>
      <c r="C682" t="s">
        <v>49</v>
      </c>
      <c r="E682" t="s">
        <v>37</v>
      </c>
      <c r="G682" t="s">
        <v>21</v>
      </c>
      <c r="H682" t="s">
        <v>18</v>
      </c>
      <c r="I682" t="s">
        <v>28</v>
      </c>
      <c r="J682" t="s">
        <v>26</v>
      </c>
    </row>
    <row r="683" spans="1:12" x14ac:dyDescent="0.25">
      <c r="A683">
        <v>4874</v>
      </c>
      <c r="B683" t="s">
        <v>27</v>
      </c>
      <c r="C683" t="s">
        <v>50</v>
      </c>
      <c r="D683" t="s">
        <v>41</v>
      </c>
      <c r="E683" t="s">
        <v>37</v>
      </c>
      <c r="F683" t="s">
        <v>46</v>
      </c>
      <c r="G683" t="s">
        <v>21</v>
      </c>
      <c r="H683" t="s">
        <v>18</v>
      </c>
      <c r="I683" t="s">
        <v>28</v>
      </c>
      <c r="J683" t="s">
        <v>26</v>
      </c>
      <c r="K683" t="s">
        <v>68</v>
      </c>
    </row>
    <row r="684" spans="1:12" x14ac:dyDescent="0.25">
      <c r="A684">
        <v>4879</v>
      </c>
      <c r="C684" t="s">
        <v>50</v>
      </c>
    </row>
    <row r="685" spans="1:12" x14ac:dyDescent="0.25">
      <c r="A685">
        <v>4881</v>
      </c>
      <c r="B685" t="s">
        <v>27</v>
      </c>
      <c r="C685" t="s">
        <v>50</v>
      </c>
      <c r="E685" t="s">
        <v>37</v>
      </c>
      <c r="G685" t="s">
        <v>21</v>
      </c>
      <c r="H685" t="s">
        <v>18</v>
      </c>
      <c r="I685" t="s">
        <v>28</v>
      </c>
      <c r="J685" t="s">
        <v>26</v>
      </c>
    </row>
    <row r="686" spans="1:12" x14ac:dyDescent="0.25">
      <c r="A686">
        <v>4891</v>
      </c>
      <c r="B686" t="s">
        <v>67</v>
      </c>
      <c r="C686" t="s">
        <v>49</v>
      </c>
      <c r="E686" t="s">
        <v>37</v>
      </c>
      <c r="G686" t="s">
        <v>21</v>
      </c>
      <c r="H686" t="s">
        <v>18</v>
      </c>
      <c r="I686" t="s">
        <v>28</v>
      </c>
      <c r="J686" t="s">
        <v>26</v>
      </c>
    </row>
    <row r="687" spans="1:12" x14ac:dyDescent="0.25">
      <c r="A687">
        <v>4895</v>
      </c>
      <c r="B687" t="s">
        <v>27</v>
      </c>
      <c r="C687" t="s">
        <v>49</v>
      </c>
      <c r="D687" t="s">
        <v>41</v>
      </c>
      <c r="E687" t="s">
        <v>37</v>
      </c>
      <c r="F687" t="s">
        <v>46</v>
      </c>
      <c r="G687" t="s">
        <v>21</v>
      </c>
      <c r="H687" t="s">
        <v>18</v>
      </c>
      <c r="I687" t="s">
        <v>28</v>
      </c>
      <c r="J687" t="s">
        <v>26</v>
      </c>
      <c r="K687" t="s">
        <v>68</v>
      </c>
    </row>
    <row r="688" spans="1:12" x14ac:dyDescent="0.25">
      <c r="A688">
        <v>4896</v>
      </c>
      <c r="B688" t="s">
        <v>67</v>
      </c>
      <c r="C688" t="s">
        <v>49</v>
      </c>
    </row>
    <row r="689" spans="1:11" x14ac:dyDescent="0.25">
      <c r="A689">
        <v>4898</v>
      </c>
      <c r="B689" t="s">
        <v>27</v>
      </c>
      <c r="C689" t="s">
        <v>49</v>
      </c>
      <c r="D689" t="s">
        <v>41</v>
      </c>
      <c r="E689" t="s">
        <v>37</v>
      </c>
      <c r="F689" t="s">
        <v>46</v>
      </c>
      <c r="G689" t="s">
        <v>21</v>
      </c>
      <c r="H689" t="s">
        <v>18</v>
      </c>
      <c r="I689" t="s">
        <v>28</v>
      </c>
      <c r="J689" t="s">
        <v>26</v>
      </c>
      <c r="K689" t="s">
        <v>68</v>
      </c>
    </row>
    <row r="690" spans="1:11" x14ac:dyDescent="0.25">
      <c r="A690">
        <v>4910</v>
      </c>
      <c r="B690" t="s">
        <v>27</v>
      </c>
      <c r="C690" t="s">
        <v>49</v>
      </c>
      <c r="E690" t="s">
        <v>37</v>
      </c>
      <c r="G690" t="s">
        <v>21</v>
      </c>
      <c r="H690" t="s">
        <v>18</v>
      </c>
      <c r="I690" t="s">
        <v>28</v>
      </c>
      <c r="J690" t="s">
        <v>26</v>
      </c>
    </row>
    <row r="691" spans="1:11" x14ac:dyDescent="0.25">
      <c r="A691">
        <v>4913</v>
      </c>
      <c r="B691" t="s">
        <v>27</v>
      </c>
      <c r="C691" t="s">
        <v>49</v>
      </c>
      <c r="E691" t="s">
        <v>37</v>
      </c>
      <c r="G691" t="s">
        <v>21</v>
      </c>
      <c r="H691" t="s">
        <v>18</v>
      </c>
      <c r="I691" t="s">
        <v>28</v>
      </c>
      <c r="J691" t="s">
        <v>26</v>
      </c>
    </row>
    <row r="692" spans="1:11" x14ac:dyDescent="0.25">
      <c r="A692">
        <v>4914</v>
      </c>
      <c r="B692" t="s">
        <v>27</v>
      </c>
      <c r="C692" t="s">
        <v>49</v>
      </c>
      <c r="D692" t="s">
        <v>41</v>
      </c>
      <c r="E692" t="s">
        <v>37</v>
      </c>
      <c r="F692" t="s">
        <v>46</v>
      </c>
      <c r="G692" t="s">
        <v>21</v>
      </c>
      <c r="H692" t="s">
        <v>18</v>
      </c>
      <c r="I692" t="s">
        <v>28</v>
      </c>
      <c r="J692" t="s">
        <v>26</v>
      </c>
      <c r="K692" t="s">
        <v>68</v>
      </c>
    </row>
    <row r="693" spans="1:11" x14ac:dyDescent="0.25">
      <c r="A693">
        <v>4915</v>
      </c>
      <c r="B693" t="s">
        <v>27</v>
      </c>
      <c r="C693" t="s">
        <v>49</v>
      </c>
      <c r="D693" t="s">
        <v>41</v>
      </c>
      <c r="E693" t="s">
        <v>37</v>
      </c>
      <c r="F693" t="s">
        <v>46</v>
      </c>
      <c r="G693" t="s">
        <v>21</v>
      </c>
      <c r="H693" t="s">
        <v>18</v>
      </c>
      <c r="I693" t="s">
        <v>28</v>
      </c>
      <c r="J693" t="s">
        <v>26</v>
      </c>
      <c r="K693" t="s">
        <v>68</v>
      </c>
    </row>
    <row r="694" spans="1:11" x14ac:dyDescent="0.25">
      <c r="A694">
        <v>4916</v>
      </c>
      <c r="B694" t="s">
        <v>27</v>
      </c>
      <c r="C694" t="s">
        <v>49</v>
      </c>
      <c r="E694" t="s">
        <v>37</v>
      </c>
      <c r="G694" t="s">
        <v>21</v>
      </c>
      <c r="H694" t="s">
        <v>18</v>
      </c>
      <c r="I694" t="s">
        <v>28</v>
      </c>
      <c r="J694" t="s">
        <v>26</v>
      </c>
    </row>
    <row r="695" spans="1:11" x14ac:dyDescent="0.25">
      <c r="A695">
        <v>4920</v>
      </c>
      <c r="B695" t="s">
        <v>66</v>
      </c>
      <c r="C695" t="s">
        <v>49</v>
      </c>
      <c r="D695" t="s">
        <v>41</v>
      </c>
      <c r="E695" t="s">
        <v>37</v>
      </c>
      <c r="F695" t="s">
        <v>46</v>
      </c>
      <c r="G695" t="s">
        <v>21</v>
      </c>
      <c r="H695" t="s">
        <v>18</v>
      </c>
      <c r="I695" t="s">
        <v>28</v>
      </c>
      <c r="J695" t="s">
        <v>26</v>
      </c>
      <c r="K695" t="s">
        <v>68</v>
      </c>
    </row>
    <row r="696" spans="1:11" x14ac:dyDescent="0.25">
      <c r="A696">
        <v>4921</v>
      </c>
      <c r="B696" t="s">
        <v>27</v>
      </c>
      <c r="C696" t="s">
        <v>49</v>
      </c>
      <c r="D696" t="s">
        <v>41</v>
      </c>
      <c r="E696" t="s">
        <v>37</v>
      </c>
      <c r="F696" t="s">
        <v>46</v>
      </c>
      <c r="G696" t="s">
        <v>21</v>
      </c>
      <c r="H696" t="s">
        <v>18</v>
      </c>
      <c r="I696" t="s">
        <v>28</v>
      </c>
      <c r="J696" t="s">
        <v>26</v>
      </c>
      <c r="K696" t="s">
        <v>68</v>
      </c>
    </row>
    <row r="697" spans="1:11" x14ac:dyDescent="0.25">
      <c r="A697">
        <v>4929</v>
      </c>
      <c r="B697" t="s">
        <v>27</v>
      </c>
      <c r="C697" t="s">
        <v>49</v>
      </c>
      <c r="E697" t="s">
        <v>37</v>
      </c>
      <c r="G697" t="s">
        <v>21</v>
      </c>
      <c r="H697" t="s">
        <v>18</v>
      </c>
      <c r="I697" t="s">
        <v>28</v>
      </c>
      <c r="J697" t="s">
        <v>26</v>
      </c>
    </row>
    <row r="698" spans="1:11" x14ac:dyDescent="0.25">
      <c r="A698">
        <v>4930</v>
      </c>
      <c r="B698" t="s">
        <v>66</v>
      </c>
      <c r="C698" t="s">
        <v>50</v>
      </c>
      <c r="G698" t="s">
        <v>21</v>
      </c>
      <c r="H698" t="s">
        <v>18</v>
      </c>
      <c r="I698" t="s">
        <v>28</v>
      </c>
      <c r="J698" t="s">
        <v>26</v>
      </c>
    </row>
    <row r="699" spans="1:11" x14ac:dyDescent="0.25">
      <c r="A699">
        <v>4934</v>
      </c>
      <c r="B699" t="s">
        <v>27</v>
      </c>
      <c r="C699" t="s">
        <v>49</v>
      </c>
      <c r="E699" t="s">
        <v>37</v>
      </c>
      <c r="G699" t="s">
        <v>21</v>
      </c>
      <c r="H699" t="s">
        <v>18</v>
      </c>
      <c r="I699" t="s">
        <v>28</v>
      </c>
      <c r="J699" t="s">
        <v>26</v>
      </c>
    </row>
    <row r="700" spans="1:11" x14ac:dyDescent="0.25">
      <c r="A700">
        <v>4937</v>
      </c>
      <c r="B700" t="s">
        <v>66</v>
      </c>
      <c r="C700" t="s">
        <v>50</v>
      </c>
      <c r="D700" t="s">
        <v>40</v>
      </c>
      <c r="E700" t="s">
        <v>36</v>
      </c>
      <c r="F700" t="s">
        <v>45</v>
      </c>
      <c r="G700" t="s">
        <v>21</v>
      </c>
      <c r="H700" t="s">
        <v>17</v>
      </c>
      <c r="I700" t="s">
        <v>28</v>
      </c>
      <c r="J700" t="s">
        <v>25</v>
      </c>
      <c r="K700" t="s">
        <v>68</v>
      </c>
    </row>
    <row r="701" spans="1:11" x14ac:dyDescent="0.25">
      <c r="A701">
        <v>4940</v>
      </c>
      <c r="B701" t="s">
        <v>27</v>
      </c>
      <c r="C701" t="s">
        <v>49</v>
      </c>
      <c r="E701" t="s">
        <v>37</v>
      </c>
      <c r="G701" t="s">
        <v>21</v>
      </c>
      <c r="H701" t="s">
        <v>18</v>
      </c>
      <c r="I701" t="s">
        <v>28</v>
      </c>
      <c r="J701" t="s">
        <v>26</v>
      </c>
    </row>
    <row r="702" spans="1:11" x14ac:dyDescent="0.25">
      <c r="A702">
        <v>4942</v>
      </c>
      <c r="B702" t="s">
        <v>27</v>
      </c>
      <c r="C702" t="s">
        <v>49</v>
      </c>
      <c r="E702" t="s">
        <v>37</v>
      </c>
      <c r="G702" t="s">
        <v>21</v>
      </c>
      <c r="H702" t="s">
        <v>18</v>
      </c>
      <c r="I702" t="s">
        <v>28</v>
      </c>
      <c r="J702" t="s">
        <v>26</v>
      </c>
    </row>
    <row r="703" spans="1:11" x14ac:dyDescent="0.25">
      <c r="A703">
        <v>4947</v>
      </c>
      <c r="B703" t="s">
        <v>27</v>
      </c>
    </row>
    <row r="704" spans="1:11" x14ac:dyDescent="0.25">
      <c r="A704">
        <v>4949</v>
      </c>
      <c r="B704" t="s">
        <v>27</v>
      </c>
      <c r="C704" t="s">
        <v>49</v>
      </c>
      <c r="E704" t="s">
        <v>37</v>
      </c>
      <c r="G704" t="s">
        <v>21</v>
      </c>
      <c r="H704" t="s">
        <v>18</v>
      </c>
      <c r="I704" t="s">
        <v>28</v>
      </c>
      <c r="J704" t="s">
        <v>26</v>
      </c>
    </row>
    <row r="705" spans="1:11" x14ac:dyDescent="0.25">
      <c r="A705">
        <v>4950</v>
      </c>
      <c r="B705" t="s">
        <v>27</v>
      </c>
      <c r="C705" t="s">
        <v>50</v>
      </c>
      <c r="E705" t="s">
        <v>37</v>
      </c>
      <c r="G705" t="s">
        <v>21</v>
      </c>
      <c r="H705" t="s">
        <v>18</v>
      </c>
      <c r="I705" t="s">
        <v>28</v>
      </c>
      <c r="J705" t="s">
        <v>26</v>
      </c>
    </row>
    <row r="706" spans="1:11" x14ac:dyDescent="0.25">
      <c r="A706">
        <v>4951</v>
      </c>
      <c r="B706" t="s">
        <v>67</v>
      </c>
      <c r="C706" t="s">
        <v>49</v>
      </c>
      <c r="D706" t="s">
        <v>41</v>
      </c>
      <c r="E706" t="s">
        <v>37</v>
      </c>
      <c r="F706" t="s">
        <v>46</v>
      </c>
      <c r="G706" t="s">
        <v>21</v>
      </c>
      <c r="H706" t="s">
        <v>18</v>
      </c>
      <c r="I706" t="s">
        <v>28</v>
      </c>
      <c r="J706" t="s">
        <v>26</v>
      </c>
      <c r="K706" t="s">
        <v>68</v>
      </c>
    </row>
    <row r="707" spans="1:11" x14ac:dyDescent="0.25">
      <c r="A707">
        <v>4959</v>
      </c>
      <c r="B707" t="s">
        <v>27</v>
      </c>
      <c r="C707" t="s">
        <v>49</v>
      </c>
      <c r="D707" t="s">
        <v>41</v>
      </c>
      <c r="F707" t="s">
        <v>46</v>
      </c>
      <c r="K707" t="s">
        <v>68</v>
      </c>
    </row>
    <row r="708" spans="1:11" x14ac:dyDescent="0.25">
      <c r="A708">
        <v>4962</v>
      </c>
      <c r="C708" t="s">
        <v>49</v>
      </c>
      <c r="D708" t="s">
        <v>41</v>
      </c>
      <c r="E708" t="s">
        <v>37</v>
      </c>
      <c r="F708" t="s">
        <v>46</v>
      </c>
      <c r="G708" t="s">
        <v>21</v>
      </c>
      <c r="H708" t="s">
        <v>18</v>
      </c>
      <c r="I708" t="s">
        <v>28</v>
      </c>
      <c r="J708" t="s">
        <v>26</v>
      </c>
      <c r="K708" t="s">
        <v>68</v>
      </c>
    </row>
    <row r="709" spans="1:11" x14ac:dyDescent="0.25">
      <c r="A709">
        <v>4970</v>
      </c>
      <c r="B709" t="s">
        <v>27</v>
      </c>
      <c r="C709" t="s">
        <v>49</v>
      </c>
      <c r="E709" t="s">
        <v>37</v>
      </c>
      <c r="G709" t="s">
        <v>21</v>
      </c>
      <c r="H709" t="s">
        <v>18</v>
      </c>
      <c r="I709" t="s">
        <v>28</v>
      </c>
      <c r="J709" t="s">
        <v>26</v>
      </c>
    </row>
    <row r="710" spans="1:11" x14ac:dyDescent="0.25">
      <c r="A710">
        <v>4971</v>
      </c>
      <c r="B710" t="s">
        <v>27</v>
      </c>
      <c r="C710" t="s">
        <v>49</v>
      </c>
    </row>
    <row r="711" spans="1:11" x14ac:dyDescent="0.25">
      <c r="A711">
        <v>4981</v>
      </c>
      <c r="B711" t="s">
        <v>67</v>
      </c>
      <c r="C711" t="s">
        <v>50</v>
      </c>
      <c r="E711" t="s">
        <v>37</v>
      </c>
      <c r="G711" t="s">
        <v>21</v>
      </c>
      <c r="H711" t="s">
        <v>18</v>
      </c>
      <c r="I711" t="s">
        <v>28</v>
      </c>
      <c r="J711" t="s">
        <v>26</v>
      </c>
    </row>
    <row r="712" spans="1:11" x14ac:dyDescent="0.25">
      <c r="A712">
        <v>4982</v>
      </c>
      <c r="B712" t="s">
        <v>52</v>
      </c>
      <c r="C712" t="s">
        <v>51</v>
      </c>
      <c r="D712" t="s">
        <v>40</v>
      </c>
      <c r="E712" t="s">
        <v>36</v>
      </c>
      <c r="F712" t="s">
        <v>45</v>
      </c>
      <c r="G712" t="s">
        <v>21</v>
      </c>
      <c r="H712" t="s">
        <v>17</v>
      </c>
      <c r="I712" t="s">
        <v>28</v>
      </c>
      <c r="J712" t="s">
        <v>25</v>
      </c>
      <c r="K712" t="s">
        <v>58</v>
      </c>
    </row>
    <row r="713" spans="1:11" x14ac:dyDescent="0.25">
      <c r="A713">
        <v>4985</v>
      </c>
      <c r="B713" t="s">
        <v>27</v>
      </c>
      <c r="C713" t="s">
        <v>50</v>
      </c>
      <c r="E713" t="s">
        <v>37</v>
      </c>
      <c r="G713" t="s">
        <v>21</v>
      </c>
      <c r="H713" t="s">
        <v>18</v>
      </c>
      <c r="I713" t="s">
        <v>28</v>
      </c>
      <c r="J713" t="s">
        <v>26</v>
      </c>
    </row>
    <row r="714" spans="1:11" x14ac:dyDescent="0.25">
      <c r="A714">
        <v>4988</v>
      </c>
      <c r="E714" t="s">
        <v>37</v>
      </c>
      <c r="G714" t="s">
        <v>21</v>
      </c>
      <c r="H714" t="s">
        <v>18</v>
      </c>
      <c r="I714" t="s">
        <v>28</v>
      </c>
      <c r="J714" t="s">
        <v>26</v>
      </c>
    </row>
    <row r="715" spans="1:11" x14ac:dyDescent="0.25">
      <c r="A715">
        <v>4993</v>
      </c>
      <c r="B715" t="s">
        <v>27</v>
      </c>
      <c r="C715" t="s">
        <v>49</v>
      </c>
    </row>
    <row r="716" spans="1:11" x14ac:dyDescent="0.25">
      <c r="A716">
        <v>4994</v>
      </c>
      <c r="B716" t="s">
        <v>66</v>
      </c>
      <c r="C716" t="s">
        <v>49</v>
      </c>
      <c r="D716" t="s">
        <v>41</v>
      </c>
      <c r="E716" t="s">
        <v>37</v>
      </c>
      <c r="F716" t="s">
        <v>46</v>
      </c>
      <c r="G716" t="s">
        <v>21</v>
      </c>
      <c r="H716" t="s">
        <v>18</v>
      </c>
      <c r="I716" t="s">
        <v>28</v>
      </c>
      <c r="J716" t="s">
        <v>26</v>
      </c>
      <c r="K716" t="s">
        <v>68</v>
      </c>
    </row>
    <row r="717" spans="1:11" x14ac:dyDescent="0.25">
      <c r="A717">
        <v>4998</v>
      </c>
      <c r="B717" t="s">
        <v>27</v>
      </c>
      <c r="C717" t="s">
        <v>50</v>
      </c>
      <c r="E717" t="s">
        <v>37</v>
      </c>
      <c r="G717" t="s">
        <v>21</v>
      </c>
      <c r="H717" t="s">
        <v>18</v>
      </c>
      <c r="I717" t="s">
        <v>28</v>
      </c>
      <c r="J717" t="s">
        <v>26</v>
      </c>
    </row>
    <row r="718" spans="1:11" x14ac:dyDescent="0.25">
      <c r="A718">
        <v>4999</v>
      </c>
      <c r="B718" t="s">
        <v>66</v>
      </c>
      <c r="C718" t="s">
        <v>50</v>
      </c>
      <c r="D718" t="s">
        <v>41</v>
      </c>
      <c r="E718" t="s">
        <v>37</v>
      </c>
      <c r="F718" t="s">
        <v>46</v>
      </c>
      <c r="G718" t="s">
        <v>21</v>
      </c>
      <c r="H718" t="s">
        <v>18</v>
      </c>
      <c r="I718" t="s">
        <v>28</v>
      </c>
      <c r="J718" t="s">
        <v>26</v>
      </c>
      <c r="K718" t="s">
        <v>68</v>
      </c>
    </row>
    <row r="719" spans="1:11" x14ac:dyDescent="0.25">
      <c r="A719">
        <v>5001</v>
      </c>
      <c r="B719" t="s">
        <v>66</v>
      </c>
      <c r="C719" t="s">
        <v>50</v>
      </c>
      <c r="D719" t="s">
        <v>41</v>
      </c>
      <c r="E719" t="s">
        <v>37</v>
      </c>
      <c r="F719" t="s">
        <v>46</v>
      </c>
      <c r="G719" t="s">
        <v>21</v>
      </c>
      <c r="H719" t="s">
        <v>18</v>
      </c>
      <c r="I719" t="s">
        <v>28</v>
      </c>
      <c r="J719" t="s">
        <v>26</v>
      </c>
      <c r="K719" t="s">
        <v>68</v>
      </c>
    </row>
    <row r="720" spans="1:11" x14ac:dyDescent="0.25">
      <c r="A720">
        <v>5002</v>
      </c>
      <c r="B720" t="s">
        <v>67</v>
      </c>
      <c r="C720" t="s">
        <v>50</v>
      </c>
      <c r="D720" t="s">
        <v>41</v>
      </c>
      <c r="E720" t="s">
        <v>37</v>
      </c>
      <c r="F720" t="s">
        <v>46</v>
      </c>
      <c r="G720" t="s">
        <v>21</v>
      </c>
      <c r="H720" t="s">
        <v>18</v>
      </c>
      <c r="I720" t="s">
        <v>28</v>
      </c>
      <c r="J720" t="s">
        <v>26</v>
      </c>
      <c r="K720" t="s">
        <v>68</v>
      </c>
    </row>
    <row r="721" spans="1:11" x14ac:dyDescent="0.25">
      <c r="A721">
        <v>5004</v>
      </c>
      <c r="E721" t="s">
        <v>37</v>
      </c>
      <c r="G721" t="s">
        <v>21</v>
      </c>
      <c r="H721" t="s">
        <v>18</v>
      </c>
      <c r="I721" t="s">
        <v>28</v>
      </c>
      <c r="J721" t="s">
        <v>26</v>
      </c>
    </row>
    <row r="722" spans="1:11" x14ac:dyDescent="0.25">
      <c r="A722">
        <v>5006</v>
      </c>
      <c r="B722" t="s">
        <v>27</v>
      </c>
      <c r="C722" t="s">
        <v>50</v>
      </c>
      <c r="E722" t="s">
        <v>37</v>
      </c>
      <c r="G722" t="s">
        <v>21</v>
      </c>
      <c r="H722" t="s">
        <v>18</v>
      </c>
      <c r="I722" t="s">
        <v>28</v>
      </c>
      <c r="J722" t="s">
        <v>26</v>
      </c>
    </row>
    <row r="723" spans="1:11" x14ac:dyDescent="0.25">
      <c r="A723">
        <v>5007</v>
      </c>
      <c r="B723" t="s">
        <v>27</v>
      </c>
      <c r="C723" t="s">
        <v>49</v>
      </c>
    </row>
    <row r="724" spans="1:11" x14ac:dyDescent="0.25">
      <c r="A724">
        <v>5009</v>
      </c>
      <c r="B724" t="s">
        <v>27</v>
      </c>
      <c r="C724" t="s">
        <v>50</v>
      </c>
      <c r="D724" t="s">
        <v>41</v>
      </c>
      <c r="E724" t="s">
        <v>37</v>
      </c>
      <c r="F724" t="s">
        <v>46</v>
      </c>
      <c r="G724" t="s">
        <v>21</v>
      </c>
      <c r="H724" t="s">
        <v>18</v>
      </c>
      <c r="I724" t="s">
        <v>28</v>
      </c>
      <c r="J724" t="s">
        <v>26</v>
      </c>
      <c r="K724" t="s">
        <v>68</v>
      </c>
    </row>
    <row r="725" spans="1:11" x14ac:dyDescent="0.25">
      <c r="A725">
        <v>5011</v>
      </c>
      <c r="B725" t="s">
        <v>27</v>
      </c>
      <c r="C725" t="s">
        <v>50</v>
      </c>
      <c r="D725" t="s">
        <v>41</v>
      </c>
      <c r="E725" t="s">
        <v>37</v>
      </c>
      <c r="F725" t="s">
        <v>46</v>
      </c>
      <c r="G725" t="s">
        <v>21</v>
      </c>
      <c r="H725" t="s">
        <v>18</v>
      </c>
      <c r="I725" t="s">
        <v>28</v>
      </c>
      <c r="J725" t="s">
        <v>26</v>
      </c>
      <c r="K725" t="s">
        <v>68</v>
      </c>
    </row>
    <row r="726" spans="1:11" x14ac:dyDescent="0.25">
      <c r="A726">
        <v>5017</v>
      </c>
      <c r="B726" t="s">
        <v>67</v>
      </c>
      <c r="C726" t="s">
        <v>49</v>
      </c>
      <c r="E726" t="s">
        <v>37</v>
      </c>
      <c r="G726" t="s">
        <v>21</v>
      </c>
      <c r="H726" t="s">
        <v>18</v>
      </c>
      <c r="I726" t="s">
        <v>28</v>
      </c>
      <c r="J726" t="s">
        <v>26</v>
      </c>
    </row>
    <row r="727" spans="1:11" x14ac:dyDescent="0.25">
      <c r="A727">
        <v>5018</v>
      </c>
      <c r="B727" t="s">
        <v>66</v>
      </c>
      <c r="C727" t="s">
        <v>50</v>
      </c>
      <c r="D727" t="s">
        <v>41</v>
      </c>
      <c r="E727" t="s">
        <v>37</v>
      </c>
      <c r="F727" t="s">
        <v>46</v>
      </c>
      <c r="G727" t="s">
        <v>21</v>
      </c>
      <c r="H727" t="s">
        <v>18</v>
      </c>
      <c r="I727" t="s">
        <v>28</v>
      </c>
      <c r="J727" t="s">
        <v>26</v>
      </c>
      <c r="K727" t="s">
        <v>68</v>
      </c>
    </row>
    <row r="728" spans="1:11" x14ac:dyDescent="0.25">
      <c r="A728">
        <v>5021</v>
      </c>
      <c r="B728" t="s">
        <v>27</v>
      </c>
      <c r="C728" t="s">
        <v>49</v>
      </c>
      <c r="E728" t="s">
        <v>37</v>
      </c>
      <c r="G728" t="s">
        <v>21</v>
      </c>
      <c r="H728" t="s">
        <v>18</v>
      </c>
      <c r="I728" t="s">
        <v>28</v>
      </c>
      <c r="J728" t="s">
        <v>26</v>
      </c>
    </row>
    <row r="729" spans="1:11" x14ac:dyDescent="0.25">
      <c r="A729">
        <v>5023</v>
      </c>
      <c r="E729" t="s">
        <v>37</v>
      </c>
      <c r="G729" t="s">
        <v>21</v>
      </c>
      <c r="H729" t="s">
        <v>18</v>
      </c>
      <c r="I729" t="s">
        <v>28</v>
      </c>
      <c r="J729" t="s">
        <v>26</v>
      </c>
    </row>
    <row r="730" spans="1:11" x14ac:dyDescent="0.25">
      <c r="A730">
        <v>5034</v>
      </c>
      <c r="B730" t="s">
        <v>27</v>
      </c>
      <c r="C730" t="s">
        <v>49</v>
      </c>
    </row>
    <row r="731" spans="1:11" x14ac:dyDescent="0.25">
      <c r="A731">
        <v>5037</v>
      </c>
      <c r="B731" t="s">
        <v>27</v>
      </c>
      <c r="C731" t="s">
        <v>49</v>
      </c>
      <c r="E731" t="s">
        <v>37</v>
      </c>
      <c r="G731" t="s">
        <v>21</v>
      </c>
      <c r="H731" t="s">
        <v>18</v>
      </c>
      <c r="I731" t="s">
        <v>28</v>
      </c>
      <c r="J731" t="s">
        <v>26</v>
      </c>
    </row>
    <row r="732" spans="1:11" x14ac:dyDescent="0.25">
      <c r="A732">
        <v>5038</v>
      </c>
      <c r="B732" t="s">
        <v>52</v>
      </c>
      <c r="C732" t="s">
        <v>55</v>
      </c>
      <c r="E732" t="s">
        <v>36</v>
      </c>
      <c r="J732" t="s">
        <v>25</v>
      </c>
    </row>
    <row r="733" spans="1:11" x14ac:dyDescent="0.25">
      <c r="A733">
        <v>5039</v>
      </c>
      <c r="B733" t="s">
        <v>66</v>
      </c>
      <c r="C733" t="s">
        <v>50</v>
      </c>
      <c r="D733" t="s">
        <v>41</v>
      </c>
      <c r="E733" t="s">
        <v>37</v>
      </c>
      <c r="F733" t="s">
        <v>46</v>
      </c>
      <c r="G733" t="s">
        <v>21</v>
      </c>
      <c r="H733" t="s">
        <v>18</v>
      </c>
      <c r="I733" t="s">
        <v>28</v>
      </c>
      <c r="J733" t="s">
        <v>26</v>
      </c>
      <c r="K733" t="s">
        <v>68</v>
      </c>
    </row>
    <row r="734" spans="1:11" x14ac:dyDescent="0.25">
      <c r="A734">
        <v>5041</v>
      </c>
      <c r="B734" t="s">
        <v>66</v>
      </c>
      <c r="C734" t="s">
        <v>50</v>
      </c>
      <c r="D734" t="s">
        <v>40</v>
      </c>
      <c r="E734" t="s">
        <v>36</v>
      </c>
      <c r="F734" t="s">
        <v>45</v>
      </c>
      <c r="G734" t="s">
        <v>21</v>
      </c>
      <c r="H734" t="s">
        <v>17</v>
      </c>
      <c r="I734" t="s">
        <v>28</v>
      </c>
      <c r="J734" t="s">
        <v>25</v>
      </c>
      <c r="K734" t="s">
        <v>68</v>
      </c>
    </row>
    <row r="735" spans="1:11" x14ac:dyDescent="0.25">
      <c r="A735">
        <v>5045</v>
      </c>
      <c r="B735" t="s">
        <v>27</v>
      </c>
      <c r="C735" t="s">
        <v>49</v>
      </c>
    </row>
    <row r="736" spans="1:11" x14ac:dyDescent="0.25">
      <c r="A736">
        <v>5046</v>
      </c>
      <c r="B736" t="s">
        <v>27</v>
      </c>
      <c r="C736" t="s">
        <v>49</v>
      </c>
    </row>
    <row r="737" spans="1:11" x14ac:dyDescent="0.25">
      <c r="A737">
        <v>5051</v>
      </c>
      <c r="B737" t="s">
        <v>66</v>
      </c>
      <c r="C737" t="s">
        <v>50</v>
      </c>
      <c r="D737" t="s">
        <v>41</v>
      </c>
      <c r="E737" t="s">
        <v>37</v>
      </c>
      <c r="F737" t="s">
        <v>46</v>
      </c>
      <c r="G737" t="s">
        <v>21</v>
      </c>
      <c r="H737" t="s">
        <v>18</v>
      </c>
      <c r="I737" t="s">
        <v>28</v>
      </c>
      <c r="J737" t="s">
        <v>26</v>
      </c>
      <c r="K737" t="s">
        <v>68</v>
      </c>
    </row>
    <row r="738" spans="1:11" x14ac:dyDescent="0.25">
      <c r="A738">
        <v>5052</v>
      </c>
      <c r="B738" t="s">
        <v>66</v>
      </c>
      <c r="C738" t="s">
        <v>50</v>
      </c>
      <c r="D738" t="s">
        <v>41</v>
      </c>
      <c r="E738" t="s">
        <v>37</v>
      </c>
      <c r="F738" t="s">
        <v>46</v>
      </c>
      <c r="G738" t="s">
        <v>21</v>
      </c>
      <c r="H738" t="s">
        <v>18</v>
      </c>
      <c r="I738" t="s">
        <v>28</v>
      </c>
      <c r="J738" t="s">
        <v>26</v>
      </c>
      <c r="K738" t="s">
        <v>68</v>
      </c>
    </row>
    <row r="739" spans="1:11" x14ac:dyDescent="0.25">
      <c r="A739">
        <v>5053</v>
      </c>
      <c r="B739" t="s">
        <v>67</v>
      </c>
      <c r="C739" t="s">
        <v>50</v>
      </c>
      <c r="D739" t="s">
        <v>41</v>
      </c>
      <c r="E739" t="s">
        <v>37</v>
      </c>
      <c r="F739" t="s">
        <v>46</v>
      </c>
      <c r="G739" t="s">
        <v>21</v>
      </c>
      <c r="H739" t="s">
        <v>18</v>
      </c>
      <c r="I739" t="s">
        <v>28</v>
      </c>
      <c r="J739" t="s">
        <v>26</v>
      </c>
      <c r="K739" t="s">
        <v>68</v>
      </c>
    </row>
    <row r="740" spans="1:11" x14ac:dyDescent="0.25">
      <c r="A740">
        <v>5054</v>
      </c>
      <c r="B740" t="s">
        <v>66</v>
      </c>
      <c r="C740" t="s">
        <v>50</v>
      </c>
      <c r="D740" t="s">
        <v>41</v>
      </c>
      <c r="E740" t="s">
        <v>37</v>
      </c>
      <c r="F740" t="s">
        <v>46</v>
      </c>
      <c r="G740" t="s">
        <v>21</v>
      </c>
      <c r="H740" t="s">
        <v>18</v>
      </c>
      <c r="I740" t="s">
        <v>28</v>
      </c>
      <c r="J740" t="s">
        <v>26</v>
      </c>
      <c r="K740" t="s">
        <v>68</v>
      </c>
    </row>
    <row r="741" spans="1:11" x14ac:dyDescent="0.25">
      <c r="A741">
        <v>5056</v>
      </c>
      <c r="B741" t="s">
        <v>27</v>
      </c>
      <c r="C741" t="s">
        <v>50</v>
      </c>
      <c r="D741" t="s">
        <v>41</v>
      </c>
      <c r="E741" t="s">
        <v>37</v>
      </c>
      <c r="F741" t="s">
        <v>46</v>
      </c>
      <c r="G741" t="s">
        <v>21</v>
      </c>
      <c r="H741" t="s">
        <v>18</v>
      </c>
      <c r="I741" t="s">
        <v>28</v>
      </c>
      <c r="J741" t="s">
        <v>26</v>
      </c>
      <c r="K741" t="s">
        <v>68</v>
      </c>
    </row>
    <row r="742" spans="1:11" x14ac:dyDescent="0.25">
      <c r="A742">
        <v>5058</v>
      </c>
      <c r="B742" t="s">
        <v>66</v>
      </c>
      <c r="C742" t="s">
        <v>50</v>
      </c>
      <c r="D742" t="s">
        <v>41</v>
      </c>
      <c r="E742" t="s">
        <v>37</v>
      </c>
      <c r="F742" t="s">
        <v>46</v>
      </c>
      <c r="G742" t="s">
        <v>21</v>
      </c>
      <c r="H742" t="s">
        <v>18</v>
      </c>
      <c r="I742" t="s">
        <v>28</v>
      </c>
      <c r="J742" t="s">
        <v>26</v>
      </c>
      <c r="K742" t="s">
        <v>68</v>
      </c>
    </row>
    <row r="743" spans="1:11" x14ac:dyDescent="0.25">
      <c r="A743">
        <v>5061</v>
      </c>
      <c r="B743" t="s">
        <v>27</v>
      </c>
      <c r="C743" t="s">
        <v>49</v>
      </c>
      <c r="E743" t="s">
        <v>37</v>
      </c>
      <c r="G743" t="s">
        <v>21</v>
      </c>
      <c r="H743" t="s">
        <v>18</v>
      </c>
      <c r="I743" t="s">
        <v>28</v>
      </c>
      <c r="J743" t="s">
        <v>26</v>
      </c>
    </row>
    <row r="744" spans="1:11" x14ac:dyDescent="0.25">
      <c r="A744">
        <v>5066</v>
      </c>
      <c r="B744" t="s">
        <v>27</v>
      </c>
      <c r="C744" t="s">
        <v>49</v>
      </c>
    </row>
    <row r="745" spans="1:11" x14ac:dyDescent="0.25">
      <c r="A745">
        <v>5071</v>
      </c>
      <c r="B745" t="s">
        <v>27</v>
      </c>
      <c r="C745" t="s">
        <v>50</v>
      </c>
      <c r="D745" t="s">
        <v>41</v>
      </c>
      <c r="E745" t="s">
        <v>37</v>
      </c>
      <c r="F745" t="s">
        <v>46</v>
      </c>
      <c r="G745" t="s">
        <v>21</v>
      </c>
      <c r="H745" t="s">
        <v>18</v>
      </c>
      <c r="I745" t="s">
        <v>28</v>
      </c>
      <c r="J745" t="s">
        <v>26</v>
      </c>
      <c r="K745" t="s">
        <v>68</v>
      </c>
    </row>
    <row r="746" spans="1:11" x14ac:dyDescent="0.25">
      <c r="A746">
        <v>5072</v>
      </c>
      <c r="B746" t="s">
        <v>66</v>
      </c>
      <c r="C746" t="s">
        <v>50</v>
      </c>
      <c r="D746" t="s">
        <v>41</v>
      </c>
      <c r="E746" t="s">
        <v>37</v>
      </c>
      <c r="F746" t="s">
        <v>46</v>
      </c>
      <c r="G746" t="s">
        <v>21</v>
      </c>
      <c r="H746" t="s">
        <v>18</v>
      </c>
      <c r="I746" t="s">
        <v>28</v>
      </c>
      <c r="J746" t="s">
        <v>26</v>
      </c>
      <c r="K746" t="s">
        <v>68</v>
      </c>
    </row>
    <row r="747" spans="1:11" x14ac:dyDescent="0.25">
      <c r="A747">
        <v>5074</v>
      </c>
      <c r="B747" t="s">
        <v>27</v>
      </c>
      <c r="C747" t="s">
        <v>50</v>
      </c>
      <c r="D747" t="s">
        <v>41</v>
      </c>
      <c r="E747" t="s">
        <v>37</v>
      </c>
      <c r="F747" t="s">
        <v>46</v>
      </c>
      <c r="G747" t="s">
        <v>21</v>
      </c>
      <c r="H747" t="s">
        <v>18</v>
      </c>
      <c r="I747" t="s">
        <v>28</v>
      </c>
      <c r="J747" t="s">
        <v>26</v>
      </c>
      <c r="K747" t="s">
        <v>68</v>
      </c>
    </row>
    <row r="748" spans="1:11" x14ac:dyDescent="0.25">
      <c r="A748">
        <v>5078</v>
      </c>
      <c r="B748" t="s">
        <v>66</v>
      </c>
      <c r="C748" t="s">
        <v>49</v>
      </c>
    </row>
    <row r="749" spans="1:11" x14ac:dyDescent="0.25">
      <c r="A749">
        <v>5082</v>
      </c>
      <c r="B749" t="s">
        <v>66</v>
      </c>
      <c r="C749" t="s">
        <v>50</v>
      </c>
      <c r="D749" t="s">
        <v>41</v>
      </c>
      <c r="E749" t="s">
        <v>37</v>
      </c>
      <c r="F749" t="s">
        <v>46</v>
      </c>
      <c r="G749" t="s">
        <v>21</v>
      </c>
      <c r="H749" t="s">
        <v>18</v>
      </c>
      <c r="I749" t="s">
        <v>28</v>
      </c>
      <c r="J749" t="s">
        <v>26</v>
      </c>
      <c r="K749" t="s">
        <v>68</v>
      </c>
    </row>
    <row r="750" spans="1:11" x14ac:dyDescent="0.25">
      <c r="A750">
        <v>5085</v>
      </c>
      <c r="B750" t="s">
        <v>66</v>
      </c>
      <c r="C750" t="s">
        <v>49</v>
      </c>
      <c r="D750" t="s">
        <v>41</v>
      </c>
      <c r="E750" t="s">
        <v>37</v>
      </c>
      <c r="F750" t="s">
        <v>46</v>
      </c>
      <c r="G750" t="s">
        <v>21</v>
      </c>
      <c r="H750" t="s">
        <v>18</v>
      </c>
      <c r="I750" t="s">
        <v>28</v>
      </c>
      <c r="J750" t="s">
        <v>26</v>
      </c>
      <c r="K750" t="s">
        <v>68</v>
      </c>
    </row>
    <row r="751" spans="1:11" x14ac:dyDescent="0.25">
      <c r="A751">
        <v>5086</v>
      </c>
      <c r="E751" t="s">
        <v>37</v>
      </c>
      <c r="G751" t="s">
        <v>21</v>
      </c>
      <c r="H751" t="s">
        <v>18</v>
      </c>
      <c r="I751" t="s">
        <v>28</v>
      </c>
      <c r="J751" t="s">
        <v>26</v>
      </c>
    </row>
    <row r="752" spans="1:11" x14ac:dyDescent="0.25">
      <c r="A752">
        <v>5091</v>
      </c>
      <c r="B752" t="s">
        <v>66</v>
      </c>
      <c r="C752" t="s">
        <v>49</v>
      </c>
      <c r="E752" t="s">
        <v>37</v>
      </c>
      <c r="G752" t="s">
        <v>21</v>
      </c>
      <c r="H752" t="s">
        <v>18</v>
      </c>
      <c r="I752" t="s">
        <v>28</v>
      </c>
      <c r="J752" t="s">
        <v>26</v>
      </c>
    </row>
    <row r="753" spans="1:11" x14ac:dyDescent="0.25">
      <c r="A753">
        <v>5094</v>
      </c>
      <c r="B753" t="s">
        <v>27</v>
      </c>
      <c r="C753" t="s">
        <v>49</v>
      </c>
    </row>
    <row r="754" spans="1:11" x14ac:dyDescent="0.25">
      <c r="A754">
        <v>5098</v>
      </c>
      <c r="B754" t="s">
        <v>66</v>
      </c>
      <c r="C754" t="s">
        <v>49</v>
      </c>
      <c r="D754" t="s">
        <v>41</v>
      </c>
      <c r="F754" t="s">
        <v>46</v>
      </c>
      <c r="G754" t="s">
        <v>21</v>
      </c>
      <c r="H754" t="s">
        <v>18</v>
      </c>
      <c r="I754" t="s">
        <v>28</v>
      </c>
      <c r="J754" t="s">
        <v>26</v>
      </c>
      <c r="K754" t="s">
        <v>68</v>
      </c>
    </row>
    <row r="755" spans="1:11" x14ac:dyDescent="0.25">
      <c r="A755">
        <v>5100</v>
      </c>
      <c r="B755" t="s">
        <v>27</v>
      </c>
      <c r="C755" t="s">
        <v>49</v>
      </c>
    </row>
    <row r="756" spans="1:11" x14ac:dyDescent="0.25">
      <c r="A756">
        <v>5104</v>
      </c>
      <c r="B756" t="s">
        <v>27</v>
      </c>
      <c r="C756" t="s">
        <v>49</v>
      </c>
      <c r="E756" t="s">
        <v>37</v>
      </c>
      <c r="G756" t="s">
        <v>21</v>
      </c>
      <c r="H756" t="s">
        <v>18</v>
      </c>
      <c r="I756" t="s">
        <v>28</v>
      </c>
      <c r="J756" t="s">
        <v>26</v>
      </c>
    </row>
    <row r="757" spans="1:11" x14ac:dyDescent="0.25">
      <c r="A757">
        <v>5107</v>
      </c>
      <c r="B757" t="s">
        <v>66</v>
      </c>
      <c r="C757" t="s">
        <v>50</v>
      </c>
      <c r="D757" t="s">
        <v>41</v>
      </c>
      <c r="E757" t="s">
        <v>37</v>
      </c>
      <c r="F757" t="s">
        <v>46</v>
      </c>
      <c r="G757" t="s">
        <v>21</v>
      </c>
      <c r="H757" t="s">
        <v>18</v>
      </c>
      <c r="I757" t="s">
        <v>28</v>
      </c>
      <c r="J757" t="s">
        <v>26</v>
      </c>
      <c r="K757" t="s">
        <v>68</v>
      </c>
    </row>
    <row r="758" spans="1:11" x14ac:dyDescent="0.25">
      <c r="A758">
        <v>5111</v>
      </c>
      <c r="B758" t="s">
        <v>66</v>
      </c>
      <c r="C758" t="s">
        <v>50</v>
      </c>
      <c r="D758" t="s">
        <v>41</v>
      </c>
      <c r="E758" t="s">
        <v>37</v>
      </c>
      <c r="F758" t="s">
        <v>46</v>
      </c>
      <c r="G758" t="s">
        <v>21</v>
      </c>
      <c r="H758" t="s">
        <v>18</v>
      </c>
      <c r="I758" t="s">
        <v>28</v>
      </c>
      <c r="J758" t="s">
        <v>26</v>
      </c>
      <c r="K758" t="s">
        <v>68</v>
      </c>
    </row>
    <row r="759" spans="1:11" x14ac:dyDescent="0.25">
      <c r="A759">
        <v>5113</v>
      </c>
      <c r="B759" t="s">
        <v>27</v>
      </c>
      <c r="C759" t="s">
        <v>50</v>
      </c>
      <c r="D759" t="s">
        <v>41</v>
      </c>
      <c r="E759" t="s">
        <v>37</v>
      </c>
      <c r="F759" t="s">
        <v>46</v>
      </c>
      <c r="G759" t="s">
        <v>21</v>
      </c>
      <c r="H759" t="s">
        <v>18</v>
      </c>
      <c r="I759" t="s">
        <v>28</v>
      </c>
      <c r="J759" t="s">
        <v>26</v>
      </c>
      <c r="K759" t="s">
        <v>68</v>
      </c>
    </row>
    <row r="760" spans="1:11" x14ac:dyDescent="0.25">
      <c r="A760">
        <v>5114</v>
      </c>
      <c r="B760" t="s">
        <v>66</v>
      </c>
      <c r="C760" t="s">
        <v>49</v>
      </c>
      <c r="D760" t="s">
        <v>41</v>
      </c>
      <c r="E760" t="s">
        <v>37</v>
      </c>
      <c r="F760" t="s">
        <v>46</v>
      </c>
      <c r="G760" t="s">
        <v>21</v>
      </c>
      <c r="H760" t="s">
        <v>18</v>
      </c>
      <c r="I760" t="s">
        <v>28</v>
      </c>
      <c r="J760" t="s">
        <v>26</v>
      </c>
      <c r="K760" t="s">
        <v>68</v>
      </c>
    </row>
    <row r="761" spans="1:11" x14ac:dyDescent="0.25">
      <c r="A761">
        <v>5115</v>
      </c>
      <c r="B761" t="s">
        <v>27</v>
      </c>
      <c r="C761" t="s">
        <v>49</v>
      </c>
    </row>
    <row r="762" spans="1:11" x14ac:dyDescent="0.25">
      <c r="A762">
        <v>5120</v>
      </c>
      <c r="E762" t="s">
        <v>37</v>
      </c>
      <c r="G762" t="s">
        <v>21</v>
      </c>
      <c r="H762" t="s">
        <v>18</v>
      </c>
      <c r="I762" t="s">
        <v>28</v>
      </c>
      <c r="J762" t="s">
        <v>26</v>
      </c>
    </row>
    <row r="763" spans="1:11" x14ac:dyDescent="0.25">
      <c r="A763">
        <v>5123</v>
      </c>
      <c r="B763" t="s">
        <v>27</v>
      </c>
      <c r="C763" t="s">
        <v>49</v>
      </c>
      <c r="D763" t="s">
        <v>41</v>
      </c>
      <c r="E763" t="s">
        <v>37</v>
      </c>
      <c r="F763" t="s">
        <v>46</v>
      </c>
      <c r="G763" t="s">
        <v>21</v>
      </c>
      <c r="H763" t="s">
        <v>18</v>
      </c>
      <c r="I763" t="s">
        <v>28</v>
      </c>
      <c r="J763" t="s">
        <v>26</v>
      </c>
      <c r="K763" t="s">
        <v>68</v>
      </c>
    </row>
    <row r="764" spans="1:11" x14ac:dyDescent="0.25">
      <c r="A764">
        <v>5125</v>
      </c>
      <c r="B764" t="s">
        <v>27</v>
      </c>
      <c r="C764" t="s">
        <v>49</v>
      </c>
      <c r="D764" t="s">
        <v>41</v>
      </c>
      <c r="E764" t="s">
        <v>37</v>
      </c>
      <c r="F764" t="s">
        <v>46</v>
      </c>
      <c r="G764" t="s">
        <v>21</v>
      </c>
      <c r="H764" t="s">
        <v>18</v>
      </c>
      <c r="I764" t="s">
        <v>28</v>
      </c>
      <c r="J764" t="s">
        <v>26</v>
      </c>
      <c r="K764" t="s">
        <v>68</v>
      </c>
    </row>
    <row r="765" spans="1:11" x14ac:dyDescent="0.25">
      <c r="A765">
        <v>5126</v>
      </c>
      <c r="B765" t="s">
        <v>67</v>
      </c>
      <c r="C765" t="s">
        <v>50</v>
      </c>
      <c r="D765" t="s">
        <v>41</v>
      </c>
      <c r="E765" t="s">
        <v>37</v>
      </c>
      <c r="F765" t="s">
        <v>46</v>
      </c>
      <c r="G765" t="s">
        <v>21</v>
      </c>
      <c r="H765" t="s">
        <v>18</v>
      </c>
      <c r="I765" t="s">
        <v>28</v>
      </c>
      <c r="J765" t="s">
        <v>26</v>
      </c>
      <c r="K765" t="s">
        <v>68</v>
      </c>
    </row>
    <row r="766" spans="1:11" x14ac:dyDescent="0.25">
      <c r="A766">
        <v>5129</v>
      </c>
      <c r="B766" t="s">
        <v>27</v>
      </c>
      <c r="C766" t="s">
        <v>49</v>
      </c>
      <c r="D766" t="s">
        <v>41</v>
      </c>
      <c r="E766" t="s">
        <v>37</v>
      </c>
      <c r="F766" t="s">
        <v>46</v>
      </c>
      <c r="G766" t="s">
        <v>21</v>
      </c>
      <c r="H766" t="s">
        <v>18</v>
      </c>
      <c r="I766" t="s">
        <v>28</v>
      </c>
      <c r="J766" t="s">
        <v>26</v>
      </c>
      <c r="K766" t="s">
        <v>68</v>
      </c>
    </row>
    <row r="767" spans="1:11" x14ac:dyDescent="0.25">
      <c r="A767">
        <v>5130</v>
      </c>
      <c r="B767" t="s">
        <v>27</v>
      </c>
      <c r="C767" t="s">
        <v>49</v>
      </c>
      <c r="D767" t="s">
        <v>41</v>
      </c>
      <c r="E767" t="s">
        <v>37</v>
      </c>
      <c r="F767" t="s">
        <v>46</v>
      </c>
      <c r="G767" t="s">
        <v>21</v>
      </c>
      <c r="H767" t="s">
        <v>18</v>
      </c>
      <c r="I767" t="s">
        <v>28</v>
      </c>
      <c r="J767" t="s">
        <v>26</v>
      </c>
      <c r="K767" t="s">
        <v>68</v>
      </c>
    </row>
    <row r="768" spans="1:11" x14ac:dyDescent="0.25">
      <c r="A768">
        <v>5137</v>
      </c>
      <c r="B768" t="s">
        <v>27</v>
      </c>
      <c r="C768" t="s">
        <v>49</v>
      </c>
      <c r="D768" t="s">
        <v>41</v>
      </c>
      <c r="E768" t="s">
        <v>37</v>
      </c>
      <c r="F768" t="s">
        <v>46</v>
      </c>
      <c r="G768" t="s">
        <v>21</v>
      </c>
      <c r="H768" t="s">
        <v>18</v>
      </c>
      <c r="I768" t="s">
        <v>28</v>
      </c>
      <c r="J768" t="s">
        <v>26</v>
      </c>
      <c r="K768" t="s">
        <v>68</v>
      </c>
    </row>
    <row r="769" spans="1:11" x14ac:dyDescent="0.25">
      <c r="A769">
        <v>5139</v>
      </c>
      <c r="B769" t="s">
        <v>27</v>
      </c>
      <c r="C769" t="s">
        <v>50</v>
      </c>
      <c r="D769" t="s">
        <v>41</v>
      </c>
      <c r="E769" t="s">
        <v>37</v>
      </c>
      <c r="F769" t="s">
        <v>46</v>
      </c>
      <c r="G769" t="s">
        <v>21</v>
      </c>
      <c r="H769" t="s">
        <v>18</v>
      </c>
      <c r="I769" t="s">
        <v>28</v>
      </c>
      <c r="J769" t="s">
        <v>26</v>
      </c>
      <c r="K769" t="s">
        <v>68</v>
      </c>
    </row>
    <row r="770" spans="1:11" x14ac:dyDescent="0.25">
      <c r="A770">
        <v>5141</v>
      </c>
      <c r="B770" t="s">
        <v>27</v>
      </c>
      <c r="C770" t="s">
        <v>49</v>
      </c>
      <c r="D770" t="s">
        <v>41</v>
      </c>
      <c r="E770" t="s">
        <v>37</v>
      </c>
      <c r="F770" t="s">
        <v>46</v>
      </c>
      <c r="G770" t="s">
        <v>21</v>
      </c>
      <c r="H770" t="s">
        <v>18</v>
      </c>
      <c r="I770" t="s">
        <v>28</v>
      </c>
      <c r="J770" t="s">
        <v>26</v>
      </c>
      <c r="K770" t="s">
        <v>68</v>
      </c>
    </row>
    <row r="771" spans="1:11" x14ac:dyDescent="0.25">
      <c r="A771">
        <v>5148</v>
      </c>
      <c r="B771" t="s">
        <v>66</v>
      </c>
      <c r="C771" t="s">
        <v>50</v>
      </c>
      <c r="D771" t="s">
        <v>41</v>
      </c>
      <c r="E771" t="s">
        <v>37</v>
      </c>
      <c r="F771" t="s">
        <v>46</v>
      </c>
      <c r="G771" t="s">
        <v>21</v>
      </c>
      <c r="H771" t="s">
        <v>18</v>
      </c>
      <c r="I771" t="s">
        <v>28</v>
      </c>
      <c r="J771" t="s">
        <v>26</v>
      </c>
      <c r="K771" t="s">
        <v>68</v>
      </c>
    </row>
    <row r="772" spans="1:11" x14ac:dyDescent="0.25">
      <c r="A772">
        <v>5150</v>
      </c>
      <c r="B772" t="s">
        <v>27</v>
      </c>
      <c r="C772" t="s">
        <v>49</v>
      </c>
      <c r="D772" t="s">
        <v>41</v>
      </c>
      <c r="E772" t="s">
        <v>37</v>
      </c>
      <c r="F772" t="s">
        <v>46</v>
      </c>
      <c r="G772" t="s">
        <v>21</v>
      </c>
      <c r="H772" t="s">
        <v>18</v>
      </c>
      <c r="I772" t="s">
        <v>28</v>
      </c>
      <c r="J772" t="s">
        <v>26</v>
      </c>
      <c r="K772" t="s">
        <v>68</v>
      </c>
    </row>
    <row r="773" spans="1:11" x14ac:dyDescent="0.25">
      <c r="A773">
        <v>5153</v>
      </c>
      <c r="B773" t="s">
        <v>66</v>
      </c>
      <c r="C773" t="s">
        <v>49</v>
      </c>
      <c r="D773" t="s">
        <v>41</v>
      </c>
      <c r="E773" t="s">
        <v>37</v>
      </c>
      <c r="F773" t="s">
        <v>46</v>
      </c>
      <c r="G773" t="s">
        <v>21</v>
      </c>
      <c r="H773" t="s">
        <v>18</v>
      </c>
      <c r="I773" t="s">
        <v>28</v>
      </c>
      <c r="J773" t="s">
        <v>26</v>
      </c>
      <c r="K773" t="s">
        <v>68</v>
      </c>
    </row>
    <row r="774" spans="1:11" x14ac:dyDescent="0.25">
      <c r="A774">
        <v>5158</v>
      </c>
      <c r="B774" t="s">
        <v>27</v>
      </c>
      <c r="C774" t="s">
        <v>49</v>
      </c>
    </row>
    <row r="775" spans="1:11" x14ac:dyDescent="0.25">
      <c r="A775">
        <v>5162</v>
      </c>
      <c r="B775" t="s">
        <v>27</v>
      </c>
      <c r="C775" t="s">
        <v>49</v>
      </c>
    </row>
    <row r="776" spans="1:11" x14ac:dyDescent="0.25">
      <c r="A776">
        <v>5166</v>
      </c>
      <c r="B776" t="s">
        <v>66</v>
      </c>
      <c r="C776" t="s">
        <v>50</v>
      </c>
      <c r="D776" t="s">
        <v>41</v>
      </c>
      <c r="E776" t="s">
        <v>37</v>
      </c>
      <c r="F776" t="s">
        <v>46</v>
      </c>
      <c r="G776" t="s">
        <v>21</v>
      </c>
      <c r="H776" t="s">
        <v>18</v>
      </c>
      <c r="I776" t="s">
        <v>28</v>
      </c>
      <c r="J776" t="s">
        <v>26</v>
      </c>
      <c r="K776" t="s">
        <v>68</v>
      </c>
    </row>
    <row r="777" spans="1:11" x14ac:dyDescent="0.25">
      <c r="A777">
        <v>5169</v>
      </c>
      <c r="B777" t="s">
        <v>66</v>
      </c>
      <c r="C777" t="s">
        <v>50</v>
      </c>
      <c r="D777" t="s">
        <v>41</v>
      </c>
      <c r="E777" t="s">
        <v>37</v>
      </c>
      <c r="F777" t="s">
        <v>46</v>
      </c>
      <c r="G777" t="s">
        <v>21</v>
      </c>
      <c r="H777" t="s">
        <v>18</v>
      </c>
      <c r="I777" t="s">
        <v>28</v>
      </c>
      <c r="J777" t="s">
        <v>26</v>
      </c>
      <c r="K777" t="s">
        <v>68</v>
      </c>
    </row>
    <row r="778" spans="1:11" x14ac:dyDescent="0.25">
      <c r="A778">
        <v>5171</v>
      </c>
      <c r="B778" t="s">
        <v>27</v>
      </c>
      <c r="C778" t="s">
        <v>49</v>
      </c>
      <c r="G778" t="s">
        <v>21</v>
      </c>
      <c r="H778" t="s">
        <v>18</v>
      </c>
      <c r="I778" t="s">
        <v>28</v>
      </c>
      <c r="J778" t="s">
        <v>26</v>
      </c>
    </row>
    <row r="779" spans="1:11" x14ac:dyDescent="0.25">
      <c r="A779">
        <v>5173</v>
      </c>
      <c r="B779" t="s">
        <v>27</v>
      </c>
      <c r="C779" t="s">
        <v>49</v>
      </c>
      <c r="E779" t="s">
        <v>37</v>
      </c>
      <c r="G779" t="s">
        <v>21</v>
      </c>
      <c r="H779" t="s">
        <v>18</v>
      </c>
      <c r="I779" t="s">
        <v>28</v>
      </c>
      <c r="J779" t="s">
        <v>26</v>
      </c>
    </row>
    <row r="780" spans="1:11" x14ac:dyDescent="0.25">
      <c r="A780">
        <v>5176</v>
      </c>
      <c r="B780" t="s">
        <v>27</v>
      </c>
      <c r="C780" t="s">
        <v>49</v>
      </c>
      <c r="D780" t="s">
        <v>41</v>
      </c>
      <c r="E780" t="s">
        <v>37</v>
      </c>
      <c r="F780" t="s">
        <v>46</v>
      </c>
      <c r="G780" t="s">
        <v>21</v>
      </c>
      <c r="H780" t="s">
        <v>18</v>
      </c>
      <c r="I780" t="s">
        <v>28</v>
      </c>
      <c r="J780" t="s">
        <v>26</v>
      </c>
      <c r="K780" t="s">
        <v>68</v>
      </c>
    </row>
    <row r="781" spans="1:11" x14ac:dyDescent="0.25">
      <c r="A781">
        <v>5178</v>
      </c>
      <c r="B781" t="s">
        <v>27</v>
      </c>
      <c r="C781" t="s">
        <v>49</v>
      </c>
      <c r="E781" t="s">
        <v>37</v>
      </c>
      <c r="G781" t="s">
        <v>21</v>
      </c>
      <c r="H781" t="s">
        <v>18</v>
      </c>
      <c r="I781" t="s">
        <v>28</v>
      </c>
      <c r="J781" t="s">
        <v>26</v>
      </c>
    </row>
    <row r="782" spans="1:11" x14ac:dyDescent="0.25">
      <c r="A782">
        <v>5194</v>
      </c>
      <c r="B782" t="s">
        <v>27</v>
      </c>
      <c r="C782" t="s">
        <v>49</v>
      </c>
    </row>
    <row r="783" spans="1:11" x14ac:dyDescent="0.25">
      <c r="A783">
        <v>5195</v>
      </c>
      <c r="B783" t="s">
        <v>27</v>
      </c>
      <c r="C783" t="s">
        <v>50</v>
      </c>
      <c r="D783" t="s">
        <v>41</v>
      </c>
      <c r="E783" t="s">
        <v>37</v>
      </c>
      <c r="F783" t="s">
        <v>46</v>
      </c>
      <c r="G783" t="s">
        <v>21</v>
      </c>
      <c r="H783" t="s">
        <v>18</v>
      </c>
      <c r="I783" t="s">
        <v>28</v>
      </c>
      <c r="J783" t="s">
        <v>26</v>
      </c>
      <c r="K783" t="s">
        <v>68</v>
      </c>
    </row>
    <row r="784" spans="1:11" x14ac:dyDescent="0.25">
      <c r="A784">
        <v>5196</v>
      </c>
      <c r="B784" t="s">
        <v>66</v>
      </c>
      <c r="C784" t="s">
        <v>50</v>
      </c>
      <c r="D784" t="s">
        <v>41</v>
      </c>
      <c r="E784" t="s">
        <v>37</v>
      </c>
      <c r="F784" t="s">
        <v>46</v>
      </c>
      <c r="G784" t="s">
        <v>21</v>
      </c>
      <c r="H784" t="s">
        <v>18</v>
      </c>
      <c r="I784" t="s">
        <v>28</v>
      </c>
      <c r="J784" t="s">
        <v>26</v>
      </c>
      <c r="K784" t="s">
        <v>68</v>
      </c>
    </row>
    <row r="785" spans="1:12" x14ac:dyDescent="0.25">
      <c r="A785">
        <v>5197</v>
      </c>
      <c r="B785" t="s">
        <v>27</v>
      </c>
      <c r="C785" t="s">
        <v>49</v>
      </c>
    </row>
    <row r="786" spans="1:12" x14ac:dyDescent="0.25">
      <c r="A786">
        <v>5198</v>
      </c>
      <c r="B786" t="s">
        <v>27</v>
      </c>
      <c r="C786" t="s">
        <v>50</v>
      </c>
      <c r="D786" t="s">
        <v>41</v>
      </c>
      <c r="E786" t="s">
        <v>37</v>
      </c>
      <c r="F786" t="s">
        <v>46</v>
      </c>
      <c r="G786" t="s">
        <v>21</v>
      </c>
      <c r="H786" t="s">
        <v>18</v>
      </c>
      <c r="I786" t="s">
        <v>28</v>
      </c>
      <c r="J786" t="s">
        <v>26</v>
      </c>
      <c r="K786" t="s">
        <v>68</v>
      </c>
    </row>
    <row r="787" spans="1:12" x14ac:dyDescent="0.25">
      <c r="A787">
        <v>5199</v>
      </c>
      <c r="B787" t="s">
        <v>67</v>
      </c>
      <c r="C787" t="s">
        <v>49</v>
      </c>
      <c r="D787" t="s">
        <v>41</v>
      </c>
      <c r="E787" t="s">
        <v>37</v>
      </c>
      <c r="F787" t="s">
        <v>46</v>
      </c>
      <c r="G787" t="s">
        <v>21</v>
      </c>
      <c r="H787" t="s">
        <v>18</v>
      </c>
      <c r="I787" t="s">
        <v>28</v>
      </c>
      <c r="J787" t="s">
        <v>26</v>
      </c>
      <c r="K787" t="s">
        <v>68</v>
      </c>
      <c r="L787" t="s">
        <v>65</v>
      </c>
    </row>
    <row r="788" spans="1:12" x14ac:dyDescent="0.25">
      <c r="A788">
        <v>5202</v>
      </c>
      <c r="B788" t="s">
        <v>27</v>
      </c>
      <c r="C788" t="s">
        <v>49</v>
      </c>
      <c r="E788" t="s">
        <v>37</v>
      </c>
      <c r="G788" t="s">
        <v>21</v>
      </c>
      <c r="H788" t="s">
        <v>18</v>
      </c>
      <c r="I788" t="s">
        <v>28</v>
      </c>
      <c r="J788" t="s">
        <v>26</v>
      </c>
    </row>
    <row r="789" spans="1:12" x14ac:dyDescent="0.25">
      <c r="A789">
        <v>5205</v>
      </c>
      <c r="B789" t="s">
        <v>27</v>
      </c>
      <c r="C789" t="s">
        <v>49</v>
      </c>
    </row>
    <row r="790" spans="1:12" x14ac:dyDescent="0.25">
      <c r="A790">
        <v>5206</v>
      </c>
      <c r="B790" t="s">
        <v>27</v>
      </c>
      <c r="C790" t="s">
        <v>49</v>
      </c>
    </row>
    <row r="791" spans="1:12" x14ac:dyDescent="0.25">
      <c r="A791">
        <v>5209</v>
      </c>
      <c r="B791" t="s">
        <v>27</v>
      </c>
      <c r="C791" t="s">
        <v>49</v>
      </c>
    </row>
    <row r="792" spans="1:12" x14ac:dyDescent="0.25">
      <c r="A792">
        <v>5213</v>
      </c>
      <c r="B792" t="s">
        <v>27</v>
      </c>
      <c r="C792" t="s">
        <v>49</v>
      </c>
    </row>
    <row r="793" spans="1:12" x14ac:dyDescent="0.25">
      <c r="A793">
        <v>5215</v>
      </c>
      <c r="B793" t="s">
        <v>27</v>
      </c>
      <c r="C793" t="s">
        <v>49</v>
      </c>
    </row>
    <row r="794" spans="1:12" x14ac:dyDescent="0.25">
      <c r="A794">
        <v>5216</v>
      </c>
      <c r="B794" t="s">
        <v>27</v>
      </c>
      <c r="C794" t="s">
        <v>49</v>
      </c>
      <c r="D794" t="s">
        <v>41</v>
      </c>
      <c r="E794" t="s">
        <v>37</v>
      </c>
      <c r="F794" t="s">
        <v>46</v>
      </c>
      <c r="G794" t="s">
        <v>21</v>
      </c>
      <c r="H794" t="s">
        <v>18</v>
      </c>
      <c r="I794" t="s">
        <v>28</v>
      </c>
      <c r="J794" t="s">
        <v>26</v>
      </c>
      <c r="K794" t="s">
        <v>68</v>
      </c>
    </row>
    <row r="795" spans="1:12" x14ac:dyDescent="0.25">
      <c r="A795">
        <v>5220</v>
      </c>
      <c r="B795" t="s">
        <v>27</v>
      </c>
      <c r="C795" t="s">
        <v>49</v>
      </c>
      <c r="D795" t="s">
        <v>41</v>
      </c>
      <c r="E795" t="s">
        <v>37</v>
      </c>
      <c r="F795" t="s">
        <v>46</v>
      </c>
      <c r="G795" t="s">
        <v>21</v>
      </c>
      <c r="H795" t="s">
        <v>18</v>
      </c>
      <c r="I795" t="s">
        <v>28</v>
      </c>
      <c r="J795" t="s">
        <v>26</v>
      </c>
      <c r="K795" t="s">
        <v>68</v>
      </c>
    </row>
    <row r="796" spans="1:12" x14ac:dyDescent="0.25">
      <c r="A796">
        <v>5221</v>
      </c>
      <c r="B796" t="s">
        <v>27</v>
      </c>
      <c r="C796" t="s">
        <v>50</v>
      </c>
      <c r="D796" t="s">
        <v>41</v>
      </c>
      <c r="E796" t="s">
        <v>37</v>
      </c>
      <c r="F796" t="s">
        <v>46</v>
      </c>
      <c r="G796" t="s">
        <v>21</v>
      </c>
      <c r="H796" t="s">
        <v>18</v>
      </c>
      <c r="I796" t="s">
        <v>28</v>
      </c>
      <c r="J796" t="s">
        <v>26</v>
      </c>
      <c r="K796" t="s">
        <v>68</v>
      </c>
    </row>
    <row r="797" spans="1:12" x14ac:dyDescent="0.25">
      <c r="A797">
        <v>5223</v>
      </c>
      <c r="B797" t="s">
        <v>27</v>
      </c>
      <c r="C797" t="s">
        <v>49</v>
      </c>
    </row>
    <row r="798" spans="1:12" x14ac:dyDescent="0.25">
      <c r="A798">
        <v>5228</v>
      </c>
      <c r="B798" t="s">
        <v>27</v>
      </c>
      <c r="C798" t="s">
        <v>49</v>
      </c>
      <c r="D798" t="s">
        <v>41</v>
      </c>
      <c r="E798" t="s">
        <v>37</v>
      </c>
      <c r="F798" t="s">
        <v>46</v>
      </c>
      <c r="G798" t="s">
        <v>21</v>
      </c>
      <c r="H798" t="s">
        <v>18</v>
      </c>
      <c r="I798" t="s">
        <v>28</v>
      </c>
      <c r="J798" t="s">
        <v>26</v>
      </c>
      <c r="K798" t="s">
        <v>68</v>
      </c>
    </row>
    <row r="799" spans="1:12" x14ac:dyDescent="0.25">
      <c r="A799">
        <v>5229</v>
      </c>
      <c r="B799" t="s">
        <v>27</v>
      </c>
      <c r="C799" t="s">
        <v>49</v>
      </c>
    </row>
    <row r="800" spans="1:12" x14ac:dyDescent="0.25">
      <c r="A800">
        <v>5230</v>
      </c>
      <c r="B800" t="s">
        <v>27</v>
      </c>
      <c r="C800" t="s">
        <v>49</v>
      </c>
    </row>
    <row r="801" spans="1:12" x14ac:dyDescent="0.25">
      <c r="A801">
        <v>5231</v>
      </c>
      <c r="B801" t="s">
        <v>27</v>
      </c>
      <c r="C801" t="s">
        <v>49</v>
      </c>
    </row>
    <row r="802" spans="1:12" x14ac:dyDescent="0.25">
      <c r="A802">
        <v>5232</v>
      </c>
      <c r="B802" t="s">
        <v>27</v>
      </c>
      <c r="C802" t="s">
        <v>49</v>
      </c>
      <c r="D802" t="s">
        <v>41</v>
      </c>
      <c r="F802" t="s">
        <v>46</v>
      </c>
      <c r="K802" t="s">
        <v>68</v>
      </c>
    </row>
    <row r="803" spans="1:12" x14ac:dyDescent="0.25">
      <c r="A803">
        <v>5233</v>
      </c>
      <c r="B803" t="s">
        <v>66</v>
      </c>
      <c r="C803" t="s">
        <v>50</v>
      </c>
      <c r="D803" t="s">
        <v>41</v>
      </c>
      <c r="E803" t="s">
        <v>37</v>
      </c>
      <c r="F803" t="s">
        <v>46</v>
      </c>
      <c r="G803" t="s">
        <v>21</v>
      </c>
      <c r="H803" t="s">
        <v>18</v>
      </c>
      <c r="I803" t="s">
        <v>28</v>
      </c>
      <c r="J803" t="s">
        <v>26</v>
      </c>
      <c r="K803" t="s">
        <v>68</v>
      </c>
    </row>
    <row r="804" spans="1:12" x14ac:dyDescent="0.25">
      <c r="A804">
        <v>5238</v>
      </c>
      <c r="B804" t="s">
        <v>66</v>
      </c>
      <c r="C804" t="s">
        <v>50</v>
      </c>
      <c r="D804" t="s">
        <v>41</v>
      </c>
      <c r="E804" t="s">
        <v>37</v>
      </c>
      <c r="F804" t="s">
        <v>46</v>
      </c>
      <c r="G804" t="s">
        <v>21</v>
      </c>
      <c r="H804" t="s">
        <v>18</v>
      </c>
      <c r="I804" t="s">
        <v>28</v>
      </c>
      <c r="J804" t="s">
        <v>26</v>
      </c>
      <c r="K804" t="s">
        <v>68</v>
      </c>
    </row>
    <row r="805" spans="1:12" x14ac:dyDescent="0.25">
      <c r="A805">
        <v>5240</v>
      </c>
      <c r="B805" t="s">
        <v>27</v>
      </c>
      <c r="C805" t="s">
        <v>49</v>
      </c>
    </row>
    <row r="806" spans="1:12" x14ac:dyDescent="0.25">
      <c r="A806">
        <v>5245</v>
      </c>
      <c r="B806" t="s">
        <v>66</v>
      </c>
      <c r="C806" t="s">
        <v>49</v>
      </c>
      <c r="D806" t="s">
        <v>41</v>
      </c>
      <c r="E806" t="s">
        <v>37</v>
      </c>
      <c r="F806" t="s">
        <v>46</v>
      </c>
      <c r="G806" t="s">
        <v>21</v>
      </c>
      <c r="H806" t="s">
        <v>18</v>
      </c>
      <c r="I806" t="s">
        <v>28</v>
      </c>
      <c r="J806" t="s">
        <v>26</v>
      </c>
      <c r="K806" t="s">
        <v>68</v>
      </c>
    </row>
    <row r="807" spans="1:12" x14ac:dyDescent="0.25">
      <c r="A807">
        <v>5246</v>
      </c>
      <c r="B807" t="s">
        <v>27</v>
      </c>
      <c r="C807" t="s">
        <v>49</v>
      </c>
      <c r="D807" t="s">
        <v>41</v>
      </c>
      <c r="E807" t="s">
        <v>37</v>
      </c>
      <c r="F807" t="s">
        <v>46</v>
      </c>
      <c r="G807" t="s">
        <v>21</v>
      </c>
      <c r="H807" t="s">
        <v>18</v>
      </c>
      <c r="I807" t="s">
        <v>28</v>
      </c>
      <c r="J807" t="s">
        <v>26</v>
      </c>
      <c r="K807" t="s">
        <v>68</v>
      </c>
    </row>
    <row r="808" spans="1:12" x14ac:dyDescent="0.25">
      <c r="A808">
        <v>5249</v>
      </c>
      <c r="B808" t="s">
        <v>66</v>
      </c>
      <c r="C808" t="s">
        <v>49</v>
      </c>
      <c r="D808" t="s">
        <v>41</v>
      </c>
      <c r="E808" t="s">
        <v>37</v>
      </c>
      <c r="F808" t="s">
        <v>46</v>
      </c>
      <c r="G808" t="s">
        <v>21</v>
      </c>
      <c r="H808" t="s">
        <v>18</v>
      </c>
      <c r="I808" t="s">
        <v>28</v>
      </c>
      <c r="J808" t="s">
        <v>26</v>
      </c>
      <c r="K808" t="s">
        <v>68</v>
      </c>
    </row>
    <row r="809" spans="1:12" x14ac:dyDescent="0.25">
      <c r="A809">
        <v>5253</v>
      </c>
      <c r="B809" t="s">
        <v>67</v>
      </c>
      <c r="C809" t="s">
        <v>49</v>
      </c>
      <c r="D809" t="s">
        <v>41</v>
      </c>
      <c r="E809" t="s">
        <v>37</v>
      </c>
      <c r="F809" t="s">
        <v>46</v>
      </c>
      <c r="G809" t="s">
        <v>21</v>
      </c>
      <c r="H809" t="s">
        <v>18</v>
      </c>
      <c r="I809" t="s">
        <v>28</v>
      </c>
      <c r="J809" t="s">
        <v>26</v>
      </c>
      <c r="K809" t="s">
        <v>68</v>
      </c>
      <c r="L809" t="s">
        <v>65</v>
      </c>
    </row>
    <row r="810" spans="1:12" x14ac:dyDescent="0.25">
      <c r="A810">
        <v>5255</v>
      </c>
      <c r="B810" t="s">
        <v>27</v>
      </c>
      <c r="C810" t="s">
        <v>50</v>
      </c>
      <c r="D810" t="s">
        <v>41</v>
      </c>
      <c r="E810" t="s">
        <v>37</v>
      </c>
      <c r="F810" t="s">
        <v>46</v>
      </c>
      <c r="G810" t="s">
        <v>21</v>
      </c>
      <c r="H810" t="s">
        <v>18</v>
      </c>
      <c r="I810" t="s">
        <v>28</v>
      </c>
      <c r="J810" t="s">
        <v>26</v>
      </c>
      <c r="K810" t="s">
        <v>68</v>
      </c>
    </row>
    <row r="811" spans="1:12" x14ac:dyDescent="0.25">
      <c r="A811">
        <v>5257</v>
      </c>
      <c r="B811" t="s">
        <v>67</v>
      </c>
      <c r="C811" t="s">
        <v>49</v>
      </c>
      <c r="D811" t="s">
        <v>41</v>
      </c>
      <c r="E811" t="s">
        <v>37</v>
      </c>
      <c r="F811" t="s">
        <v>46</v>
      </c>
      <c r="G811" t="s">
        <v>21</v>
      </c>
      <c r="H811" t="s">
        <v>18</v>
      </c>
      <c r="I811" t="s">
        <v>28</v>
      </c>
      <c r="J811" t="s">
        <v>26</v>
      </c>
      <c r="K811" t="s">
        <v>68</v>
      </c>
    </row>
    <row r="812" spans="1:12" x14ac:dyDescent="0.25">
      <c r="A812">
        <v>5259</v>
      </c>
      <c r="B812" t="s">
        <v>66</v>
      </c>
      <c r="C812" t="s">
        <v>49</v>
      </c>
      <c r="E812" t="s">
        <v>37</v>
      </c>
      <c r="G812" t="s">
        <v>21</v>
      </c>
      <c r="H812" t="s">
        <v>18</v>
      </c>
      <c r="I812" t="s">
        <v>28</v>
      </c>
      <c r="J812" t="s">
        <v>26</v>
      </c>
    </row>
    <row r="813" spans="1:12" x14ac:dyDescent="0.25">
      <c r="A813">
        <v>5263</v>
      </c>
      <c r="B813" t="s">
        <v>27</v>
      </c>
    </row>
    <row r="814" spans="1:12" x14ac:dyDescent="0.25">
      <c r="A814">
        <v>5267</v>
      </c>
      <c r="B814" t="s">
        <v>66</v>
      </c>
      <c r="C814" t="s">
        <v>49</v>
      </c>
      <c r="D814" t="s">
        <v>41</v>
      </c>
      <c r="E814" t="s">
        <v>37</v>
      </c>
      <c r="F814" t="s">
        <v>46</v>
      </c>
      <c r="G814" t="s">
        <v>21</v>
      </c>
      <c r="H814" t="s">
        <v>18</v>
      </c>
      <c r="I814" t="s">
        <v>28</v>
      </c>
      <c r="J814" t="s">
        <v>26</v>
      </c>
      <c r="K814" t="s">
        <v>68</v>
      </c>
    </row>
    <row r="815" spans="1:12" x14ac:dyDescent="0.25">
      <c r="A815">
        <v>5268</v>
      </c>
      <c r="B815" t="s">
        <v>66</v>
      </c>
      <c r="C815" t="s">
        <v>49</v>
      </c>
      <c r="D815" t="s">
        <v>41</v>
      </c>
      <c r="E815" t="s">
        <v>37</v>
      </c>
      <c r="F815" t="s">
        <v>46</v>
      </c>
      <c r="G815" t="s">
        <v>21</v>
      </c>
      <c r="H815" t="s">
        <v>18</v>
      </c>
      <c r="I815" t="s">
        <v>28</v>
      </c>
      <c r="J815" t="s">
        <v>26</v>
      </c>
      <c r="K815" t="s">
        <v>68</v>
      </c>
    </row>
    <row r="816" spans="1:12" x14ac:dyDescent="0.25">
      <c r="A816">
        <v>5282</v>
      </c>
      <c r="B816" t="s">
        <v>27</v>
      </c>
      <c r="C816" t="s">
        <v>49</v>
      </c>
      <c r="D816" t="s">
        <v>41</v>
      </c>
      <c r="E816" t="s">
        <v>37</v>
      </c>
      <c r="F816" t="s">
        <v>46</v>
      </c>
      <c r="G816" t="s">
        <v>21</v>
      </c>
      <c r="H816" t="s">
        <v>18</v>
      </c>
      <c r="I816" t="s">
        <v>28</v>
      </c>
      <c r="J816" t="s">
        <v>26</v>
      </c>
      <c r="K816" t="s">
        <v>68</v>
      </c>
    </row>
    <row r="817" spans="1:11" x14ac:dyDescent="0.25">
      <c r="A817">
        <v>5304</v>
      </c>
      <c r="B817" t="s">
        <v>67</v>
      </c>
      <c r="C817" t="s">
        <v>49</v>
      </c>
      <c r="D817" t="s">
        <v>41</v>
      </c>
      <c r="E817" t="s">
        <v>37</v>
      </c>
      <c r="F817" t="s">
        <v>46</v>
      </c>
      <c r="G817" t="s">
        <v>21</v>
      </c>
      <c r="H817" t="s">
        <v>18</v>
      </c>
      <c r="I817" t="s">
        <v>28</v>
      </c>
      <c r="J817" t="s">
        <v>26</v>
      </c>
      <c r="K817" t="s">
        <v>68</v>
      </c>
    </row>
    <row r="818" spans="1:11" x14ac:dyDescent="0.25">
      <c r="A818">
        <v>5305</v>
      </c>
      <c r="B818" t="s">
        <v>27</v>
      </c>
      <c r="C818" t="s">
        <v>49</v>
      </c>
      <c r="D818" t="s">
        <v>41</v>
      </c>
      <c r="E818" t="s">
        <v>37</v>
      </c>
      <c r="F818" t="s">
        <v>46</v>
      </c>
      <c r="G818" t="s">
        <v>21</v>
      </c>
      <c r="H818" t="s">
        <v>18</v>
      </c>
      <c r="I818" t="s">
        <v>28</v>
      </c>
      <c r="J818" t="s">
        <v>26</v>
      </c>
      <c r="K818" t="s">
        <v>68</v>
      </c>
    </row>
    <row r="819" spans="1:11" x14ac:dyDescent="0.25">
      <c r="A819">
        <v>5308</v>
      </c>
      <c r="E819" t="s">
        <v>37</v>
      </c>
      <c r="G819" t="s">
        <v>21</v>
      </c>
      <c r="H819" t="s">
        <v>18</v>
      </c>
      <c r="I819" t="s">
        <v>28</v>
      </c>
      <c r="J819" t="s">
        <v>26</v>
      </c>
    </row>
    <row r="820" spans="1:11" x14ac:dyDescent="0.25">
      <c r="A820">
        <v>5316</v>
      </c>
      <c r="B820" t="s">
        <v>27</v>
      </c>
      <c r="C820" t="s">
        <v>49</v>
      </c>
      <c r="E820" t="s">
        <v>37</v>
      </c>
      <c r="G820" t="s">
        <v>21</v>
      </c>
      <c r="H820" t="s">
        <v>18</v>
      </c>
      <c r="I820" t="s">
        <v>28</v>
      </c>
      <c r="J820" t="s">
        <v>26</v>
      </c>
    </row>
    <row r="821" spans="1:11" x14ac:dyDescent="0.25">
      <c r="A821">
        <v>5317</v>
      </c>
      <c r="B821" t="s">
        <v>27</v>
      </c>
      <c r="C821" t="s">
        <v>49</v>
      </c>
      <c r="E821" t="s">
        <v>37</v>
      </c>
      <c r="G821" t="s">
        <v>21</v>
      </c>
      <c r="H821" t="s">
        <v>18</v>
      </c>
      <c r="I821" t="s">
        <v>28</v>
      </c>
      <c r="J821" t="s">
        <v>26</v>
      </c>
    </row>
    <row r="822" spans="1:11" x14ac:dyDescent="0.25">
      <c r="A822">
        <v>5320</v>
      </c>
      <c r="B822" t="s">
        <v>27</v>
      </c>
      <c r="C822" t="s">
        <v>49</v>
      </c>
      <c r="E822" t="s">
        <v>37</v>
      </c>
      <c r="G822" t="s">
        <v>21</v>
      </c>
      <c r="H822" t="s">
        <v>18</v>
      </c>
      <c r="I822" t="s">
        <v>28</v>
      </c>
      <c r="J822" t="s">
        <v>26</v>
      </c>
    </row>
    <row r="823" spans="1:11" x14ac:dyDescent="0.25">
      <c r="A823">
        <v>5326</v>
      </c>
      <c r="B823" t="s">
        <v>27</v>
      </c>
      <c r="C823" t="s">
        <v>50</v>
      </c>
      <c r="D823" t="s">
        <v>41</v>
      </c>
      <c r="E823" t="s">
        <v>37</v>
      </c>
      <c r="F823" t="s">
        <v>46</v>
      </c>
      <c r="G823" t="s">
        <v>21</v>
      </c>
      <c r="H823" t="s">
        <v>18</v>
      </c>
      <c r="I823" t="s">
        <v>28</v>
      </c>
      <c r="J823" t="s">
        <v>26</v>
      </c>
      <c r="K823" t="s">
        <v>68</v>
      </c>
    </row>
    <row r="824" spans="1:11" x14ac:dyDescent="0.25">
      <c r="A824">
        <v>5328</v>
      </c>
      <c r="B824" t="s">
        <v>66</v>
      </c>
      <c r="C824" t="s">
        <v>50</v>
      </c>
      <c r="D824" t="s">
        <v>41</v>
      </c>
      <c r="E824" t="s">
        <v>37</v>
      </c>
      <c r="F824" t="s">
        <v>46</v>
      </c>
      <c r="G824" t="s">
        <v>21</v>
      </c>
      <c r="H824" t="s">
        <v>18</v>
      </c>
      <c r="I824" t="s">
        <v>28</v>
      </c>
      <c r="J824" t="s">
        <v>26</v>
      </c>
      <c r="K824" t="s">
        <v>68</v>
      </c>
    </row>
    <row r="825" spans="1:11" x14ac:dyDescent="0.25">
      <c r="A825">
        <v>5329</v>
      </c>
      <c r="B825" t="s">
        <v>27</v>
      </c>
      <c r="C825" t="s">
        <v>50</v>
      </c>
      <c r="E825" t="s">
        <v>37</v>
      </c>
      <c r="G825" t="s">
        <v>21</v>
      </c>
      <c r="H825" t="s">
        <v>18</v>
      </c>
      <c r="I825" t="s">
        <v>28</v>
      </c>
      <c r="J825" t="s">
        <v>26</v>
      </c>
    </row>
    <row r="826" spans="1:11" x14ac:dyDescent="0.25">
      <c r="A826">
        <v>5330</v>
      </c>
      <c r="B826" t="s">
        <v>27</v>
      </c>
      <c r="C826" t="s">
        <v>49</v>
      </c>
      <c r="D826" t="s">
        <v>41</v>
      </c>
      <c r="E826" t="s">
        <v>37</v>
      </c>
      <c r="F826" t="s">
        <v>46</v>
      </c>
      <c r="G826" t="s">
        <v>21</v>
      </c>
      <c r="H826" t="s">
        <v>18</v>
      </c>
      <c r="I826" t="s">
        <v>28</v>
      </c>
      <c r="J826" t="s">
        <v>26</v>
      </c>
      <c r="K826" t="s">
        <v>68</v>
      </c>
    </row>
    <row r="827" spans="1:11" x14ac:dyDescent="0.25">
      <c r="A827">
        <v>5348</v>
      </c>
      <c r="B827" t="s">
        <v>66</v>
      </c>
      <c r="C827" t="s">
        <v>49</v>
      </c>
      <c r="E827" t="s">
        <v>37</v>
      </c>
      <c r="G827" t="s">
        <v>21</v>
      </c>
      <c r="H827" t="s">
        <v>18</v>
      </c>
      <c r="I827" t="s">
        <v>28</v>
      </c>
      <c r="J827" t="s">
        <v>26</v>
      </c>
    </row>
    <row r="828" spans="1:11" x14ac:dyDescent="0.25">
      <c r="A828">
        <v>5349</v>
      </c>
      <c r="B828" t="s">
        <v>27</v>
      </c>
      <c r="C828" t="s">
        <v>50</v>
      </c>
      <c r="D828" t="s">
        <v>41</v>
      </c>
      <c r="E828" t="s">
        <v>37</v>
      </c>
      <c r="F828" t="s">
        <v>46</v>
      </c>
      <c r="G828" t="s">
        <v>21</v>
      </c>
      <c r="H828" t="s">
        <v>18</v>
      </c>
      <c r="I828" t="s">
        <v>28</v>
      </c>
      <c r="J828" t="s">
        <v>26</v>
      </c>
      <c r="K828" t="s">
        <v>68</v>
      </c>
    </row>
    <row r="829" spans="1:11" x14ac:dyDescent="0.25">
      <c r="A829">
        <v>5356</v>
      </c>
      <c r="B829" t="s">
        <v>66</v>
      </c>
      <c r="C829" t="s">
        <v>49</v>
      </c>
      <c r="G829" t="s">
        <v>21</v>
      </c>
      <c r="H829" t="s">
        <v>18</v>
      </c>
      <c r="I829" t="s">
        <v>28</v>
      </c>
      <c r="J829" t="s">
        <v>26</v>
      </c>
    </row>
    <row r="830" spans="1:11" x14ac:dyDescent="0.25">
      <c r="A830">
        <v>5358</v>
      </c>
      <c r="B830" t="s">
        <v>27</v>
      </c>
      <c r="C830" t="s">
        <v>50</v>
      </c>
      <c r="D830" t="s">
        <v>41</v>
      </c>
      <c r="E830" t="s">
        <v>37</v>
      </c>
      <c r="F830" t="s">
        <v>46</v>
      </c>
      <c r="G830" t="s">
        <v>21</v>
      </c>
      <c r="H830" t="s">
        <v>18</v>
      </c>
      <c r="I830" t="s">
        <v>28</v>
      </c>
      <c r="J830" t="s">
        <v>26</v>
      </c>
      <c r="K830" t="s">
        <v>68</v>
      </c>
    </row>
    <row r="831" spans="1:11" x14ac:dyDescent="0.25">
      <c r="A831">
        <v>5368</v>
      </c>
      <c r="B831" t="s">
        <v>27</v>
      </c>
      <c r="C831" t="s">
        <v>49</v>
      </c>
      <c r="D831" t="s">
        <v>41</v>
      </c>
      <c r="E831" t="s">
        <v>37</v>
      </c>
      <c r="F831" t="s">
        <v>46</v>
      </c>
      <c r="G831" t="s">
        <v>21</v>
      </c>
      <c r="H831" t="s">
        <v>18</v>
      </c>
      <c r="I831" t="s">
        <v>28</v>
      </c>
      <c r="J831" t="s">
        <v>26</v>
      </c>
      <c r="K831" t="s">
        <v>68</v>
      </c>
    </row>
    <row r="832" spans="1:11" x14ac:dyDescent="0.25">
      <c r="A832">
        <v>5371</v>
      </c>
      <c r="B832" t="s">
        <v>66</v>
      </c>
      <c r="C832" t="s">
        <v>49</v>
      </c>
      <c r="D832" t="s">
        <v>41</v>
      </c>
      <c r="E832" t="s">
        <v>37</v>
      </c>
      <c r="F832" t="s">
        <v>46</v>
      </c>
      <c r="G832" t="s">
        <v>21</v>
      </c>
      <c r="H832" t="s">
        <v>18</v>
      </c>
      <c r="I832" t="s">
        <v>28</v>
      </c>
      <c r="J832" t="s">
        <v>26</v>
      </c>
      <c r="K832" t="s">
        <v>68</v>
      </c>
    </row>
    <row r="833" spans="1:12" x14ac:dyDescent="0.25">
      <c r="A833">
        <v>5372</v>
      </c>
      <c r="B833" t="s">
        <v>67</v>
      </c>
      <c r="C833" t="s">
        <v>50</v>
      </c>
      <c r="D833" t="s">
        <v>41</v>
      </c>
      <c r="E833" t="s">
        <v>37</v>
      </c>
      <c r="F833" t="s">
        <v>46</v>
      </c>
      <c r="G833" t="s">
        <v>21</v>
      </c>
      <c r="H833" t="s">
        <v>18</v>
      </c>
      <c r="I833" t="s">
        <v>28</v>
      </c>
      <c r="J833" t="s">
        <v>26</v>
      </c>
      <c r="K833" t="s">
        <v>68</v>
      </c>
      <c r="L833" t="s">
        <v>65</v>
      </c>
    </row>
    <row r="834" spans="1:12" x14ac:dyDescent="0.25">
      <c r="A834">
        <v>5378</v>
      </c>
      <c r="E834" t="s">
        <v>37</v>
      </c>
      <c r="G834" t="s">
        <v>21</v>
      </c>
      <c r="H834" t="s">
        <v>18</v>
      </c>
      <c r="I834" t="s">
        <v>28</v>
      </c>
      <c r="J834" t="s">
        <v>26</v>
      </c>
    </row>
    <row r="835" spans="1:12" x14ac:dyDescent="0.25">
      <c r="A835">
        <v>5388</v>
      </c>
      <c r="B835" t="s">
        <v>27</v>
      </c>
      <c r="C835" t="s">
        <v>49</v>
      </c>
      <c r="E835" t="s">
        <v>37</v>
      </c>
      <c r="G835" t="s">
        <v>21</v>
      </c>
      <c r="H835" t="s">
        <v>18</v>
      </c>
      <c r="I835" t="s">
        <v>28</v>
      </c>
      <c r="J835" t="s">
        <v>26</v>
      </c>
    </row>
    <row r="836" spans="1:12" x14ac:dyDescent="0.25">
      <c r="A836">
        <v>5393</v>
      </c>
      <c r="B836" t="s">
        <v>27</v>
      </c>
      <c r="C836" t="s">
        <v>49</v>
      </c>
      <c r="G836" t="s">
        <v>21</v>
      </c>
      <c r="H836" t="s">
        <v>18</v>
      </c>
      <c r="I836" t="s">
        <v>28</v>
      </c>
      <c r="J836" t="s">
        <v>26</v>
      </c>
    </row>
    <row r="837" spans="1:12" x14ac:dyDescent="0.25">
      <c r="A837">
        <v>5399</v>
      </c>
      <c r="B837" t="s">
        <v>66</v>
      </c>
      <c r="C837" t="s">
        <v>49</v>
      </c>
      <c r="D837" t="s">
        <v>41</v>
      </c>
      <c r="E837" t="s">
        <v>37</v>
      </c>
      <c r="F837" t="s">
        <v>46</v>
      </c>
      <c r="G837" t="s">
        <v>21</v>
      </c>
      <c r="H837" t="s">
        <v>18</v>
      </c>
      <c r="I837" t="s">
        <v>28</v>
      </c>
      <c r="J837" t="s">
        <v>26</v>
      </c>
      <c r="K837" t="s">
        <v>68</v>
      </c>
    </row>
    <row r="838" spans="1:12" x14ac:dyDescent="0.25">
      <c r="A838">
        <v>5402</v>
      </c>
      <c r="B838" t="s">
        <v>66</v>
      </c>
      <c r="C838" t="s">
        <v>49</v>
      </c>
      <c r="D838" t="s">
        <v>41</v>
      </c>
      <c r="E838" t="s">
        <v>37</v>
      </c>
      <c r="F838" t="s">
        <v>46</v>
      </c>
      <c r="G838" t="s">
        <v>21</v>
      </c>
      <c r="H838" t="s">
        <v>18</v>
      </c>
      <c r="I838" t="s">
        <v>28</v>
      </c>
      <c r="J838" t="s">
        <v>26</v>
      </c>
      <c r="K838" t="s">
        <v>68</v>
      </c>
    </row>
    <row r="839" spans="1:12" x14ac:dyDescent="0.25">
      <c r="A839">
        <v>5409</v>
      </c>
      <c r="E839" t="s">
        <v>37</v>
      </c>
      <c r="G839" t="s">
        <v>21</v>
      </c>
      <c r="H839" t="s">
        <v>18</v>
      </c>
      <c r="I839" t="s">
        <v>28</v>
      </c>
      <c r="J839" t="s">
        <v>26</v>
      </c>
    </row>
    <row r="840" spans="1:12" x14ac:dyDescent="0.25">
      <c r="A840">
        <v>5410</v>
      </c>
      <c r="C840" t="s">
        <v>50</v>
      </c>
    </row>
    <row r="841" spans="1:12" x14ac:dyDescent="0.25">
      <c r="A841">
        <v>5412</v>
      </c>
      <c r="B841" t="s">
        <v>27</v>
      </c>
      <c r="C841" t="s">
        <v>49</v>
      </c>
      <c r="E841" t="s">
        <v>37</v>
      </c>
      <c r="G841" t="s">
        <v>21</v>
      </c>
      <c r="H841" t="s">
        <v>18</v>
      </c>
      <c r="I841" t="s">
        <v>28</v>
      </c>
      <c r="J841" t="s">
        <v>26</v>
      </c>
    </row>
    <row r="842" spans="1:12" x14ac:dyDescent="0.25">
      <c r="A842">
        <v>5419</v>
      </c>
      <c r="B842" t="s">
        <v>27</v>
      </c>
      <c r="C842" t="s">
        <v>49</v>
      </c>
    </row>
    <row r="843" spans="1:12" x14ac:dyDescent="0.25">
      <c r="A843">
        <v>5420</v>
      </c>
      <c r="B843" t="s">
        <v>27</v>
      </c>
      <c r="C843" t="s">
        <v>49</v>
      </c>
      <c r="E843" t="s">
        <v>37</v>
      </c>
      <c r="G843" t="s">
        <v>21</v>
      </c>
      <c r="H843" t="s">
        <v>18</v>
      </c>
      <c r="I843" t="s">
        <v>28</v>
      </c>
      <c r="J843" t="s">
        <v>26</v>
      </c>
    </row>
    <row r="844" spans="1:12" x14ac:dyDescent="0.25">
      <c r="A844">
        <v>5427</v>
      </c>
      <c r="B844" t="s">
        <v>27</v>
      </c>
      <c r="C844" t="s">
        <v>49</v>
      </c>
      <c r="E844" t="s">
        <v>37</v>
      </c>
      <c r="G844" t="s">
        <v>21</v>
      </c>
      <c r="H844" t="s">
        <v>18</v>
      </c>
      <c r="I844" t="s">
        <v>28</v>
      </c>
      <c r="J844" t="s">
        <v>26</v>
      </c>
    </row>
    <row r="845" spans="1:12" x14ac:dyDescent="0.25">
      <c r="A845">
        <v>5428</v>
      </c>
      <c r="B845" t="s">
        <v>27</v>
      </c>
      <c r="C845" t="s">
        <v>49</v>
      </c>
      <c r="E845" t="s">
        <v>37</v>
      </c>
      <c r="G845" t="s">
        <v>21</v>
      </c>
      <c r="H845" t="s">
        <v>18</v>
      </c>
      <c r="I845" t="s">
        <v>28</v>
      </c>
      <c r="J845" t="s">
        <v>26</v>
      </c>
    </row>
    <row r="846" spans="1:12" x14ac:dyDescent="0.25">
      <c r="A846">
        <v>5430</v>
      </c>
      <c r="B846" t="s">
        <v>66</v>
      </c>
      <c r="C846" t="s">
        <v>50</v>
      </c>
      <c r="D846" t="s">
        <v>41</v>
      </c>
      <c r="E846" t="s">
        <v>37</v>
      </c>
      <c r="F846" t="s">
        <v>46</v>
      </c>
      <c r="G846" t="s">
        <v>21</v>
      </c>
      <c r="H846" t="s">
        <v>18</v>
      </c>
      <c r="I846" t="s">
        <v>28</v>
      </c>
      <c r="J846" t="s">
        <v>26</v>
      </c>
      <c r="K846" t="s">
        <v>68</v>
      </c>
    </row>
    <row r="847" spans="1:12" x14ac:dyDescent="0.25">
      <c r="A847">
        <v>5431</v>
      </c>
      <c r="B847" t="s">
        <v>27</v>
      </c>
      <c r="C847" t="s">
        <v>49</v>
      </c>
      <c r="G847" t="s">
        <v>21</v>
      </c>
      <c r="H847" t="s">
        <v>18</v>
      </c>
      <c r="I847" t="s">
        <v>28</v>
      </c>
      <c r="J847" t="s">
        <v>26</v>
      </c>
    </row>
    <row r="848" spans="1:12" x14ac:dyDescent="0.25">
      <c r="A848">
        <v>5434</v>
      </c>
      <c r="B848" t="s">
        <v>66</v>
      </c>
      <c r="C848" t="s">
        <v>50</v>
      </c>
      <c r="D848" t="s">
        <v>41</v>
      </c>
      <c r="E848" t="s">
        <v>37</v>
      </c>
      <c r="F848" t="s">
        <v>46</v>
      </c>
      <c r="G848" t="s">
        <v>21</v>
      </c>
      <c r="H848" t="s">
        <v>18</v>
      </c>
      <c r="I848" t="s">
        <v>28</v>
      </c>
      <c r="J848" t="s">
        <v>26</v>
      </c>
      <c r="K848" t="s">
        <v>68</v>
      </c>
    </row>
    <row r="849" spans="1:11" x14ac:dyDescent="0.25">
      <c r="A849">
        <v>5437</v>
      </c>
      <c r="B849" t="s">
        <v>27</v>
      </c>
      <c r="C849" t="s">
        <v>49</v>
      </c>
      <c r="E849" t="s">
        <v>37</v>
      </c>
      <c r="G849" t="s">
        <v>21</v>
      </c>
      <c r="H849" t="s">
        <v>18</v>
      </c>
      <c r="I849" t="s">
        <v>28</v>
      </c>
      <c r="J849" t="s">
        <v>26</v>
      </c>
    </row>
    <row r="850" spans="1:11" x14ac:dyDescent="0.25">
      <c r="A850">
        <v>5438</v>
      </c>
      <c r="E850" t="s">
        <v>37</v>
      </c>
      <c r="G850" t="s">
        <v>21</v>
      </c>
      <c r="H850" t="s">
        <v>18</v>
      </c>
      <c r="I850" t="s">
        <v>28</v>
      </c>
      <c r="J850" t="s">
        <v>26</v>
      </c>
    </row>
    <row r="851" spans="1:11" x14ac:dyDescent="0.25">
      <c r="A851">
        <v>5452</v>
      </c>
      <c r="B851" t="s">
        <v>27</v>
      </c>
      <c r="C851" t="s">
        <v>49</v>
      </c>
      <c r="D851" t="s">
        <v>41</v>
      </c>
      <c r="E851" t="s">
        <v>37</v>
      </c>
      <c r="F851" t="s">
        <v>46</v>
      </c>
      <c r="G851" t="s">
        <v>21</v>
      </c>
      <c r="H851" t="s">
        <v>18</v>
      </c>
      <c r="I851" t="s">
        <v>28</v>
      </c>
      <c r="J851" t="s">
        <v>26</v>
      </c>
      <c r="K851" t="s">
        <v>68</v>
      </c>
    </row>
    <row r="852" spans="1:11" x14ac:dyDescent="0.25">
      <c r="A852">
        <v>5455</v>
      </c>
      <c r="E852" t="s">
        <v>37</v>
      </c>
      <c r="G852" t="s">
        <v>21</v>
      </c>
      <c r="H852" t="s">
        <v>18</v>
      </c>
      <c r="I852" t="s">
        <v>28</v>
      </c>
      <c r="J852" t="s">
        <v>26</v>
      </c>
    </row>
    <row r="853" spans="1:11" x14ac:dyDescent="0.25">
      <c r="A853">
        <v>5457</v>
      </c>
      <c r="C853" t="s">
        <v>49</v>
      </c>
      <c r="D853" t="s">
        <v>41</v>
      </c>
      <c r="K853" t="s">
        <v>68</v>
      </c>
    </row>
    <row r="854" spans="1:11" x14ac:dyDescent="0.25">
      <c r="A854">
        <v>5458</v>
      </c>
      <c r="B854" t="s">
        <v>27</v>
      </c>
      <c r="C854" t="s">
        <v>49</v>
      </c>
      <c r="E854" t="s">
        <v>37</v>
      </c>
      <c r="G854" t="s">
        <v>21</v>
      </c>
      <c r="H854" t="s">
        <v>18</v>
      </c>
      <c r="I854" t="s">
        <v>28</v>
      </c>
      <c r="J854" t="s">
        <v>26</v>
      </c>
    </row>
    <row r="855" spans="1:11" x14ac:dyDescent="0.25">
      <c r="A855">
        <v>5460</v>
      </c>
      <c r="B855" t="s">
        <v>27</v>
      </c>
      <c r="C855" t="s">
        <v>49</v>
      </c>
      <c r="D855" t="s">
        <v>41</v>
      </c>
      <c r="E855" t="s">
        <v>37</v>
      </c>
      <c r="F855" t="s">
        <v>46</v>
      </c>
      <c r="G855" t="s">
        <v>21</v>
      </c>
      <c r="H855" t="s">
        <v>18</v>
      </c>
      <c r="I855" t="s">
        <v>28</v>
      </c>
      <c r="J855" t="s">
        <v>26</v>
      </c>
      <c r="K855" t="s">
        <v>68</v>
      </c>
    </row>
    <row r="856" spans="1:11" x14ac:dyDescent="0.25">
      <c r="A856">
        <v>5461</v>
      </c>
      <c r="B856" t="s">
        <v>27</v>
      </c>
      <c r="C856" t="s">
        <v>49</v>
      </c>
      <c r="D856" t="s">
        <v>41</v>
      </c>
      <c r="E856" t="s">
        <v>37</v>
      </c>
      <c r="F856" t="s">
        <v>46</v>
      </c>
      <c r="G856" t="s">
        <v>21</v>
      </c>
      <c r="H856" t="s">
        <v>18</v>
      </c>
      <c r="I856" t="s">
        <v>28</v>
      </c>
      <c r="J856" t="s">
        <v>26</v>
      </c>
      <c r="K856" t="s">
        <v>68</v>
      </c>
    </row>
    <row r="857" spans="1:11" x14ac:dyDescent="0.25">
      <c r="A857">
        <v>5463</v>
      </c>
      <c r="B857" t="s">
        <v>27</v>
      </c>
      <c r="C857" t="s">
        <v>49</v>
      </c>
      <c r="G857" t="s">
        <v>21</v>
      </c>
      <c r="H857" t="s">
        <v>18</v>
      </c>
      <c r="I857" t="s">
        <v>28</v>
      </c>
      <c r="J857" t="s">
        <v>26</v>
      </c>
    </row>
    <row r="858" spans="1:11" x14ac:dyDescent="0.25">
      <c r="A858">
        <v>5464</v>
      </c>
      <c r="B858" t="s">
        <v>27</v>
      </c>
      <c r="C858" t="s">
        <v>49</v>
      </c>
      <c r="D858" t="s">
        <v>41</v>
      </c>
      <c r="E858" t="s">
        <v>37</v>
      </c>
      <c r="F858" t="s">
        <v>46</v>
      </c>
      <c r="G858" t="s">
        <v>21</v>
      </c>
      <c r="H858" t="s">
        <v>18</v>
      </c>
      <c r="I858" t="s">
        <v>28</v>
      </c>
      <c r="J858" t="s">
        <v>26</v>
      </c>
      <c r="K858" t="s">
        <v>68</v>
      </c>
    </row>
    <row r="859" spans="1:11" x14ac:dyDescent="0.25">
      <c r="A859">
        <v>5477</v>
      </c>
      <c r="B859" t="s">
        <v>66</v>
      </c>
      <c r="C859" t="s">
        <v>50</v>
      </c>
      <c r="D859" t="s">
        <v>41</v>
      </c>
      <c r="E859" t="s">
        <v>37</v>
      </c>
      <c r="F859" t="s">
        <v>46</v>
      </c>
      <c r="G859" t="s">
        <v>21</v>
      </c>
      <c r="H859" t="s">
        <v>18</v>
      </c>
      <c r="I859" t="s">
        <v>28</v>
      </c>
      <c r="J859" t="s">
        <v>26</v>
      </c>
      <c r="K859" t="s">
        <v>68</v>
      </c>
    </row>
    <row r="860" spans="1:11" x14ac:dyDescent="0.25">
      <c r="A860">
        <v>5479</v>
      </c>
      <c r="B860" t="s">
        <v>27</v>
      </c>
      <c r="C860" t="s">
        <v>49</v>
      </c>
      <c r="E860" t="s">
        <v>37</v>
      </c>
      <c r="G860" t="s">
        <v>21</v>
      </c>
      <c r="H860" t="s">
        <v>18</v>
      </c>
      <c r="I860" t="s">
        <v>28</v>
      </c>
      <c r="J860" t="s">
        <v>26</v>
      </c>
    </row>
    <row r="861" spans="1:11" x14ac:dyDescent="0.25">
      <c r="A861">
        <v>5480</v>
      </c>
      <c r="E861" t="s">
        <v>37</v>
      </c>
      <c r="G861" t="s">
        <v>21</v>
      </c>
      <c r="H861" t="s">
        <v>18</v>
      </c>
      <c r="I861" t="s">
        <v>28</v>
      </c>
      <c r="J861" t="s">
        <v>26</v>
      </c>
    </row>
    <row r="862" spans="1:11" x14ac:dyDescent="0.25">
      <c r="A862">
        <v>5481</v>
      </c>
      <c r="B862" t="s">
        <v>27</v>
      </c>
      <c r="C862" t="s">
        <v>49</v>
      </c>
      <c r="D862" t="s">
        <v>41</v>
      </c>
      <c r="E862" t="s">
        <v>37</v>
      </c>
      <c r="F862" t="s">
        <v>46</v>
      </c>
      <c r="G862" t="s">
        <v>21</v>
      </c>
      <c r="H862" t="s">
        <v>18</v>
      </c>
      <c r="I862" t="s">
        <v>28</v>
      </c>
      <c r="J862" t="s">
        <v>26</v>
      </c>
      <c r="K862" t="s">
        <v>68</v>
      </c>
    </row>
    <row r="863" spans="1:11" x14ac:dyDescent="0.25">
      <c r="A863">
        <v>5482</v>
      </c>
      <c r="B863" t="s">
        <v>66</v>
      </c>
      <c r="C863" t="s">
        <v>50</v>
      </c>
      <c r="D863" t="s">
        <v>41</v>
      </c>
      <c r="E863" t="s">
        <v>37</v>
      </c>
      <c r="F863" t="s">
        <v>46</v>
      </c>
      <c r="G863" t="s">
        <v>21</v>
      </c>
      <c r="H863" t="s">
        <v>18</v>
      </c>
      <c r="I863" t="s">
        <v>28</v>
      </c>
      <c r="J863" t="s">
        <v>26</v>
      </c>
      <c r="K863" t="s">
        <v>68</v>
      </c>
    </row>
    <row r="864" spans="1:11" x14ac:dyDescent="0.25">
      <c r="A864">
        <v>5484</v>
      </c>
      <c r="B864" t="s">
        <v>52</v>
      </c>
      <c r="C864" t="s">
        <v>51</v>
      </c>
      <c r="D864" t="s">
        <v>40</v>
      </c>
      <c r="E864" t="s">
        <v>36</v>
      </c>
      <c r="F864" t="s">
        <v>45</v>
      </c>
      <c r="G864" t="s">
        <v>21</v>
      </c>
      <c r="H864" t="s">
        <v>17</v>
      </c>
      <c r="I864" t="s">
        <v>28</v>
      </c>
      <c r="J864" t="s">
        <v>25</v>
      </c>
      <c r="K864" t="s">
        <v>58</v>
      </c>
    </row>
    <row r="865" spans="1:12" x14ac:dyDescent="0.25">
      <c r="A865">
        <v>5485</v>
      </c>
      <c r="B865" t="s">
        <v>27</v>
      </c>
      <c r="C865" t="s">
        <v>50</v>
      </c>
      <c r="D865" t="s">
        <v>41</v>
      </c>
      <c r="E865" t="s">
        <v>37</v>
      </c>
      <c r="F865" t="s">
        <v>46</v>
      </c>
      <c r="G865" t="s">
        <v>21</v>
      </c>
      <c r="H865" t="s">
        <v>18</v>
      </c>
      <c r="I865" t="s">
        <v>28</v>
      </c>
      <c r="J865" t="s">
        <v>26</v>
      </c>
      <c r="K865" t="s">
        <v>68</v>
      </c>
    </row>
    <row r="866" spans="1:12" x14ac:dyDescent="0.25">
      <c r="A866">
        <v>5488</v>
      </c>
      <c r="B866" t="s">
        <v>27</v>
      </c>
      <c r="C866" t="s">
        <v>49</v>
      </c>
      <c r="E866" t="s">
        <v>37</v>
      </c>
      <c r="G866" t="s">
        <v>21</v>
      </c>
      <c r="H866" t="s">
        <v>18</v>
      </c>
      <c r="I866" t="s">
        <v>28</v>
      </c>
      <c r="J866" t="s">
        <v>26</v>
      </c>
    </row>
    <row r="867" spans="1:12" x14ac:dyDescent="0.25">
      <c r="A867">
        <v>5508</v>
      </c>
      <c r="B867" t="s">
        <v>66</v>
      </c>
      <c r="C867" t="s">
        <v>49</v>
      </c>
      <c r="D867" t="s">
        <v>41</v>
      </c>
      <c r="E867" t="s">
        <v>37</v>
      </c>
      <c r="F867" t="s">
        <v>46</v>
      </c>
      <c r="G867" t="s">
        <v>21</v>
      </c>
      <c r="H867" t="s">
        <v>18</v>
      </c>
      <c r="I867" t="s">
        <v>28</v>
      </c>
      <c r="J867" t="s">
        <v>26</v>
      </c>
      <c r="K867" t="s">
        <v>68</v>
      </c>
    </row>
    <row r="868" spans="1:12" x14ac:dyDescent="0.25">
      <c r="A868">
        <v>5521</v>
      </c>
      <c r="B868" t="s">
        <v>67</v>
      </c>
      <c r="C868" t="s">
        <v>50</v>
      </c>
      <c r="E868" t="s">
        <v>37</v>
      </c>
      <c r="G868" t="s">
        <v>21</v>
      </c>
      <c r="H868" t="s">
        <v>18</v>
      </c>
      <c r="I868" t="s">
        <v>28</v>
      </c>
      <c r="J868" t="s">
        <v>26</v>
      </c>
    </row>
    <row r="869" spans="1:12" x14ac:dyDescent="0.25">
      <c r="A869">
        <v>5526</v>
      </c>
      <c r="B869" t="s">
        <v>27</v>
      </c>
      <c r="C869" t="s">
        <v>50</v>
      </c>
      <c r="D869" t="s">
        <v>41</v>
      </c>
      <c r="E869" t="s">
        <v>37</v>
      </c>
      <c r="F869" t="s">
        <v>46</v>
      </c>
      <c r="G869" t="s">
        <v>21</v>
      </c>
      <c r="H869" t="s">
        <v>18</v>
      </c>
      <c r="I869" t="s">
        <v>28</v>
      </c>
      <c r="J869" t="s">
        <v>26</v>
      </c>
      <c r="K869" t="s">
        <v>68</v>
      </c>
    </row>
    <row r="870" spans="1:12" x14ac:dyDescent="0.25">
      <c r="A870">
        <v>5531</v>
      </c>
      <c r="B870" t="s">
        <v>27</v>
      </c>
      <c r="C870" t="s">
        <v>49</v>
      </c>
      <c r="E870" t="s">
        <v>37</v>
      </c>
      <c r="G870" t="s">
        <v>21</v>
      </c>
      <c r="H870" t="s">
        <v>18</v>
      </c>
      <c r="I870" t="s">
        <v>28</v>
      </c>
      <c r="J870" t="s">
        <v>26</v>
      </c>
    </row>
    <row r="871" spans="1:12" x14ac:dyDescent="0.25">
      <c r="A871">
        <v>5533</v>
      </c>
      <c r="B871" t="s">
        <v>27</v>
      </c>
      <c r="C871" t="s">
        <v>49</v>
      </c>
      <c r="E871" t="s">
        <v>37</v>
      </c>
      <c r="G871" t="s">
        <v>21</v>
      </c>
      <c r="H871" t="s">
        <v>18</v>
      </c>
      <c r="I871" t="s">
        <v>28</v>
      </c>
      <c r="J871" t="s">
        <v>26</v>
      </c>
    </row>
    <row r="872" spans="1:12" x14ac:dyDescent="0.25">
      <c r="A872">
        <v>5535</v>
      </c>
      <c r="B872" t="s">
        <v>67</v>
      </c>
      <c r="C872" t="s">
        <v>50</v>
      </c>
      <c r="D872" t="s">
        <v>41</v>
      </c>
      <c r="E872" t="s">
        <v>37</v>
      </c>
      <c r="F872" t="s">
        <v>46</v>
      </c>
      <c r="G872" t="s">
        <v>21</v>
      </c>
      <c r="H872" t="s">
        <v>18</v>
      </c>
      <c r="I872" t="s">
        <v>28</v>
      </c>
      <c r="J872" t="s">
        <v>26</v>
      </c>
      <c r="K872" t="s">
        <v>68</v>
      </c>
      <c r="L872" t="s">
        <v>65</v>
      </c>
    </row>
    <row r="873" spans="1:12" x14ac:dyDescent="0.25">
      <c r="A873">
        <v>5543</v>
      </c>
      <c r="B873" t="s">
        <v>66</v>
      </c>
      <c r="C873" t="s">
        <v>49</v>
      </c>
      <c r="D873" t="s">
        <v>41</v>
      </c>
      <c r="E873" t="s">
        <v>37</v>
      </c>
      <c r="F873" t="s">
        <v>46</v>
      </c>
      <c r="G873" t="s">
        <v>21</v>
      </c>
      <c r="H873" t="s">
        <v>18</v>
      </c>
      <c r="I873" t="s">
        <v>28</v>
      </c>
      <c r="J873" t="s">
        <v>26</v>
      </c>
      <c r="K873" t="s">
        <v>68</v>
      </c>
    </row>
    <row r="874" spans="1:12" x14ac:dyDescent="0.25">
      <c r="A874">
        <v>5560</v>
      </c>
      <c r="B874" t="s">
        <v>66</v>
      </c>
      <c r="C874" t="s">
        <v>50</v>
      </c>
      <c r="D874" t="s">
        <v>41</v>
      </c>
      <c r="E874" t="s">
        <v>37</v>
      </c>
      <c r="F874" t="s">
        <v>46</v>
      </c>
      <c r="G874" t="s">
        <v>21</v>
      </c>
      <c r="H874" t="s">
        <v>18</v>
      </c>
      <c r="I874" t="s">
        <v>28</v>
      </c>
      <c r="J874" t="s">
        <v>26</v>
      </c>
      <c r="K874" t="s">
        <v>68</v>
      </c>
    </row>
    <row r="875" spans="1:12" x14ac:dyDescent="0.25">
      <c r="A875">
        <v>5563</v>
      </c>
      <c r="B875" t="s">
        <v>27</v>
      </c>
      <c r="C875" t="s">
        <v>49</v>
      </c>
      <c r="E875" t="s">
        <v>37</v>
      </c>
      <c r="G875" t="s">
        <v>21</v>
      </c>
      <c r="H875" t="s">
        <v>18</v>
      </c>
      <c r="I875" t="s">
        <v>28</v>
      </c>
      <c r="J875" t="s">
        <v>26</v>
      </c>
    </row>
    <row r="876" spans="1:12" x14ac:dyDescent="0.25">
      <c r="A876">
        <v>5565</v>
      </c>
      <c r="B876" t="s">
        <v>27</v>
      </c>
      <c r="C876" t="s">
        <v>49</v>
      </c>
      <c r="D876" t="s">
        <v>41</v>
      </c>
      <c r="E876" t="s">
        <v>37</v>
      </c>
      <c r="F876" t="s">
        <v>46</v>
      </c>
      <c r="G876" t="s">
        <v>21</v>
      </c>
      <c r="H876" t="s">
        <v>18</v>
      </c>
      <c r="I876" t="s">
        <v>28</v>
      </c>
      <c r="J876" t="s">
        <v>26</v>
      </c>
      <c r="K876" t="s">
        <v>68</v>
      </c>
    </row>
    <row r="877" spans="1:12" x14ac:dyDescent="0.25">
      <c r="A877">
        <v>5566</v>
      </c>
      <c r="B877" t="s">
        <v>27</v>
      </c>
      <c r="C877" t="s">
        <v>49</v>
      </c>
      <c r="D877" t="s">
        <v>41</v>
      </c>
      <c r="E877" t="s">
        <v>37</v>
      </c>
      <c r="F877" t="s">
        <v>46</v>
      </c>
      <c r="G877" t="s">
        <v>21</v>
      </c>
      <c r="H877" t="s">
        <v>18</v>
      </c>
      <c r="I877" t="s">
        <v>28</v>
      </c>
      <c r="J877" t="s">
        <v>26</v>
      </c>
      <c r="K877" t="s">
        <v>68</v>
      </c>
    </row>
    <row r="878" spans="1:12" x14ac:dyDescent="0.25">
      <c r="A878">
        <v>5567</v>
      </c>
      <c r="B878" t="s">
        <v>27</v>
      </c>
      <c r="C878" t="s">
        <v>50</v>
      </c>
      <c r="D878" t="s">
        <v>41</v>
      </c>
      <c r="E878" t="s">
        <v>37</v>
      </c>
      <c r="F878" t="s">
        <v>46</v>
      </c>
      <c r="G878" t="s">
        <v>21</v>
      </c>
      <c r="H878" t="s">
        <v>18</v>
      </c>
      <c r="I878" t="s">
        <v>28</v>
      </c>
      <c r="J878" t="s">
        <v>26</v>
      </c>
      <c r="K878" t="s">
        <v>68</v>
      </c>
    </row>
    <row r="879" spans="1:12" x14ac:dyDescent="0.25">
      <c r="A879">
        <v>5570</v>
      </c>
      <c r="B879" t="s">
        <v>67</v>
      </c>
      <c r="C879" t="s">
        <v>50</v>
      </c>
      <c r="D879" t="s">
        <v>41</v>
      </c>
      <c r="E879" t="s">
        <v>37</v>
      </c>
      <c r="F879" t="s">
        <v>46</v>
      </c>
      <c r="G879" t="s">
        <v>21</v>
      </c>
      <c r="H879" t="s">
        <v>18</v>
      </c>
      <c r="I879" t="s">
        <v>28</v>
      </c>
      <c r="J879" t="s">
        <v>26</v>
      </c>
      <c r="K879" t="s">
        <v>68</v>
      </c>
    </row>
    <row r="880" spans="1:12" x14ac:dyDescent="0.25">
      <c r="A880">
        <v>5571</v>
      </c>
      <c r="B880" t="s">
        <v>27</v>
      </c>
      <c r="C880" t="s">
        <v>49</v>
      </c>
      <c r="D880" t="s">
        <v>41</v>
      </c>
      <c r="E880" t="s">
        <v>37</v>
      </c>
      <c r="F880" t="s">
        <v>46</v>
      </c>
      <c r="G880" t="s">
        <v>21</v>
      </c>
      <c r="H880" t="s">
        <v>18</v>
      </c>
      <c r="I880" t="s">
        <v>28</v>
      </c>
      <c r="J880" t="s">
        <v>26</v>
      </c>
      <c r="K880" t="s">
        <v>68</v>
      </c>
    </row>
    <row r="881" spans="1:12" x14ac:dyDescent="0.25">
      <c r="A881">
        <v>5573</v>
      </c>
      <c r="B881" t="s">
        <v>52</v>
      </c>
      <c r="C881" t="s">
        <v>55</v>
      </c>
      <c r="E881" t="s">
        <v>36</v>
      </c>
      <c r="J881" t="s">
        <v>25</v>
      </c>
    </row>
    <row r="882" spans="1:12" x14ac:dyDescent="0.25">
      <c r="A882">
        <v>5574</v>
      </c>
      <c r="B882" t="s">
        <v>27</v>
      </c>
      <c r="C882" t="s">
        <v>49</v>
      </c>
      <c r="D882" t="s">
        <v>41</v>
      </c>
      <c r="E882" t="s">
        <v>37</v>
      </c>
      <c r="F882" t="s">
        <v>46</v>
      </c>
      <c r="G882" t="s">
        <v>21</v>
      </c>
      <c r="H882" t="s">
        <v>18</v>
      </c>
      <c r="I882" t="s">
        <v>28</v>
      </c>
      <c r="J882" t="s">
        <v>26</v>
      </c>
      <c r="K882" t="s">
        <v>68</v>
      </c>
    </row>
    <row r="883" spans="1:12" x14ac:dyDescent="0.25">
      <c r="A883">
        <v>5575</v>
      </c>
      <c r="B883" t="s">
        <v>27</v>
      </c>
      <c r="C883" t="s">
        <v>49</v>
      </c>
      <c r="D883" t="s">
        <v>41</v>
      </c>
      <c r="E883" t="s">
        <v>37</v>
      </c>
      <c r="F883" t="s">
        <v>46</v>
      </c>
      <c r="G883" t="s">
        <v>21</v>
      </c>
      <c r="H883" t="s">
        <v>18</v>
      </c>
      <c r="I883" t="s">
        <v>28</v>
      </c>
      <c r="J883" t="s">
        <v>26</v>
      </c>
      <c r="K883" t="s">
        <v>68</v>
      </c>
    </row>
    <row r="884" spans="1:12" x14ac:dyDescent="0.25">
      <c r="A884">
        <v>5576</v>
      </c>
      <c r="B884" t="s">
        <v>27</v>
      </c>
      <c r="C884" t="s">
        <v>49</v>
      </c>
      <c r="D884" t="s">
        <v>41</v>
      </c>
      <c r="E884" t="s">
        <v>37</v>
      </c>
      <c r="F884" t="s">
        <v>46</v>
      </c>
      <c r="G884" t="s">
        <v>21</v>
      </c>
      <c r="H884" t="s">
        <v>18</v>
      </c>
      <c r="I884" t="s">
        <v>28</v>
      </c>
      <c r="J884" t="s">
        <v>26</v>
      </c>
      <c r="K884" t="s">
        <v>68</v>
      </c>
    </row>
    <row r="885" spans="1:12" x14ac:dyDescent="0.25">
      <c r="A885">
        <v>5598</v>
      </c>
      <c r="B885" t="s">
        <v>66</v>
      </c>
      <c r="C885" t="s">
        <v>49</v>
      </c>
      <c r="D885" t="s">
        <v>41</v>
      </c>
      <c r="E885" t="s">
        <v>37</v>
      </c>
      <c r="F885" t="s">
        <v>46</v>
      </c>
      <c r="G885" t="s">
        <v>21</v>
      </c>
      <c r="H885" t="s">
        <v>18</v>
      </c>
      <c r="I885" t="s">
        <v>28</v>
      </c>
      <c r="J885" t="s">
        <v>26</v>
      </c>
      <c r="K885" t="s">
        <v>68</v>
      </c>
    </row>
    <row r="886" spans="1:12" x14ac:dyDescent="0.25">
      <c r="A886">
        <v>5600</v>
      </c>
      <c r="B886" t="s">
        <v>27</v>
      </c>
      <c r="C886" t="s">
        <v>49</v>
      </c>
      <c r="G886" t="s">
        <v>21</v>
      </c>
      <c r="H886" t="s">
        <v>18</v>
      </c>
      <c r="I886" t="s">
        <v>28</v>
      </c>
      <c r="J886" t="s">
        <v>26</v>
      </c>
      <c r="K886" t="s">
        <v>68</v>
      </c>
    </row>
    <row r="887" spans="1:12" x14ac:dyDescent="0.25">
      <c r="A887">
        <v>5604</v>
      </c>
      <c r="B887" t="s">
        <v>66</v>
      </c>
      <c r="C887" t="s">
        <v>49</v>
      </c>
      <c r="D887" t="s">
        <v>41</v>
      </c>
      <c r="E887" t="s">
        <v>37</v>
      </c>
      <c r="F887" t="s">
        <v>46</v>
      </c>
      <c r="G887" t="s">
        <v>21</v>
      </c>
      <c r="H887" t="s">
        <v>18</v>
      </c>
      <c r="I887" t="s">
        <v>28</v>
      </c>
      <c r="J887" t="s">
        <v>26</v>
      </c>
      <c r="K887" t="s">
        <v>68</v>
      </c>
    </row>
    <row r="888" spans="1:12" x14ac:dyDescent="0.25">
      <c r="A888">
        <v>5605</v>
      </c>
      <c r="B888" t="s">
        <v>66</v>
      </c>
      <c r="C888" t="s">
        <v>49</v>
      </c>
      <c r="D888" t="s">
        <v>41</v>
      </c>
      <c r="E888" t="s">
        <v>37</v>
      </c>
      <c r="F888" t="s">
        <v>46</v>
      </c>
      <c r="G888" t="s">
        <v>21</v>
      </c>
      <c r="H888" t="s">
        <v>18</v>
      </c>
      <c r="I888" t="s">
        <v>28</v>
      </c>
      <c r="J888" t="s">
        <v>26</v>
      </c>
      <c r="K888" t="s">
        <v>68</v>
      </c>
    </row>
    <row r="889" spans="1:12" x14ac:dyDescent="0.25">
      <c r="A889">
        <v>5606</v>
      </c>
      <c r="B889" t="s">
        <v>66</v>
      </c>
      <c r="C889" t="s">
        <v>49</v>
      </c>
      <c r="D889" t="s">
        <v>41</v>
      </c>
      <c r="E889" t="s">
        <v>37</v>
      </c>
      <c r="F889" t="s">
        <v>46</v>
      </c>
      <c r="G889" t="s">
        <v>21</v>
      </c>
      <c r="H889" t="s">
        <v>18</v>
      </c>
      <c r="I889" t="s">
        <v>28</v>
      </c>
      <c r="J889" t="s">
        <v>26</v>
      </c>
      <c r="K889" t="s">
        <v>68</v>
      </c>
    </row>
    <row r="890" spans="1:12" x14ac:dyDescent="0.25">
      <c r="A890">
        <v>5607</v>
      </c>
      <c r="B890" t="s">
        <v>66</v>
      </c>
      <c r="C890" t="s">
        <v>50</v>
      </c>
      <c r="D890" t="s">
        <v>41</v>
      </c>
      <c r="E890" t="s">
        <v>37</v>
      </c>
      <c r="F890" t="s">
        <v>46</v>
      </c>
      <c r="G890" t="s">
        <v>21</v>
      </c>
      <c r="H890" t="s">
        <v>18</v>
      </c>
      <c r="I890" t="s">
        <v>28</v>
      </c>
      <c r="J890" t="s">
        <v>26</v>
      </c>
      <c r="K890" t="s">
        <v>68</v>
      </c>
    </row>
    <row r="891" spans="1:12" x14ac:dyDescent="0.25">
      <c r="A891">
        <v>5609</v>
      </c>
      <c r="B891" t="s">
        <v>27</v>
      </c>
      <c r="C891" t="s">
        <v>49</v>
      </c>
    </row>
    <row r="892" spans="1:12" x14ac:dyDescent="0.25">
      <c r="A892">
        <v>5610</v>
      </c>
      <c r="B892" t="s">
        <v>27</v>
      </c>
      <c r="C892" t="s">
        <v>49</v>
      </c>
    </row>
    <row r="893" spans="1:12" x14ac:dyDescent="0.25">
      <c r="A893">
        <v>5612</v>
      </c>
      <c r="B893" t="s">
        <v>27</v>
      </c>
      <c r="C893" t="s">
        <v>49</v>
      </c>
      <c r="D893" t="s">
        <v>41</v>
      </c>
      <c r="E893" t="s">
        <v>37</v>
      </c>
      <c r="F893" t="s">
        <v>46</v>
      </c>
      <c r="G893" t="s">
        <v>21</v>
      </c>
      <c r="H893" t="s">
        <v>18</v>
      </c>
      <c r="I893" t="s">
        <v>28</v>
      </c>
      <c r="J893" t="s">
        <v>26</v>
      </c>
      <c r="K893" t="s">
        <v>68</v>
      </c>
    </row>
    <row r="894" spans="1:12" x14ac:dyDescent="0.25">
      <c r="A894">
        <v>5614</v>
      </c>
      <c r="B894" t="s">
        <v>66</v>
      </c>
      <c r="C894" t="s">
        <v>49</v>
      </c>
      <c r="D894" t="s">
        <v>41</v>
      </c>
      <c r="E894" t="s">
        <v>37</v>
      </c>
      <c r="F894" t="s">
        <v>46</v>
      </c>
      <c r="G894" t="s">
        <v>21</v>
      </c>
      <c r="H894" t="s">
        <v>18</v>
      </c>
      <c r="I894" t="s">
        <v>28</v>
      </c>
      <c r="J894" t="s">
        <v>26</v>
      </c>
      <c r="K894" t="s">
        <v>68</v>
      </c>
    </row>
    <row r="895" spans="1:12" x14ac:dyDescent="0.25">
      <c r="A895">
        <v>5615</v>
      </c>
      <c r="B895" t="s">
        <v>27</v>
      </c>
      <c r="C895" t="s">
        <v>49</v>
      </c>
      <c r="D895" t="s">
        <v>41</v>
      </c>
      <c r="E895" t="s">
        <v>37</v>
      </c>
      <c r="F895" t="s">
        <v>46</v>
      </c>
      <c r="G895" t="s">
        <v>21</v>
      </c>
      <c r="H895" t="s">
        <v>18</v>
      </c>
      <c r="I895" t="s">
        <v>28</v>
      </c>
      <c r="J895" t="s">
        <v>26</v>
      </c>
      <c r="K895" t="s">
        <v>68</v>
      </c>
    </row>
    <row r="896" spans="1:12" x14ac:dyDescent="0.25">
      <c r="A896">
        <v>5617</v>
      </c>
      <c r="B896" t="s">
        <v>67</v>
      </c>
      <c r="C896" t="s">
        <v>50</v>
      </c>
      <c r="D896" t="s">
        <v>41</v>
      </c>
      <c r="E896" t="s">
        <v>37</v>
      </c>
      <c r="F896" t="s">
        <v>46</v>
      </c>
      <c r="G896" t="s">
        <v>21</v>
      </c>
      <c r="H896" t="s">
        <v>18</v>
      </c>
      <c r="I896" t="s">
        <v>28</v>
      </c>
      <c r="J896" t="s">
        <v>26</v>
      </c>
      <c r="K896" t="s">
        <v>68</v>
      </c>
      <c r="L896" t="s">
        <v>65</v>
      </c>
    </row>
    <row r="897" spans="1:11" x14ac:dyDescent="0.25">
      <c r="A897">
        <v>5618</v>
      </c>
      <c r="B897" t="s">
        <v>27</v>
      </c>
      <c r="C897" t="s">
        <v>49</v>
      </c>
      <c r="E897" t="s">
        <v>37</v>
      </c>
      <c r="G897" t="s">
        <v>21</v>
      </c>
      <c r="H897" t="s">
        <v>18</v>
      </c>
      <c r="I897" t="s">
        <v>28</v>
      </c>
      <c r="J897" t="s">
        <v>26</v>
      </c>
    </row>
    <row r="898" spans="1:11" x14ac:dyDescent="0.25">
      <c r="A898">
        <v>5632</v>
      </c>
      <c r="B898" t="s">
        <v>27</v>
      </c>
      <c r="C898" t="s">
        <v>49</v>
      </c>
      <c r="G898" t="s">
        <v>21</v>
      </c>
      <c r="H898" t="s">
        <v>18</v>
      </c>
      <c r="I898" t="s">
        <v>28</v>
      </c>
      <c r="J898" t="s">
        <v>26</v>
      </c>
    </row>
    <row r="899" spans="1:11" x14ac:dyDescent="0.25">
      <c r="A899">
        <v>5634</v>
      </c>
      <c r="B899" t="s">
        <v>27</v>
      </c>
      <c r="C899" t="s">
        <v>49</v>
      </c>
      <c r="D899" t="s">
        <v>41</v>
      </c>
      <c r="E899" t="s">
        <v>37</v>
      </c>
      <c r="F899" t="s">
        <v>46</v>
      </c>
      <c r="G899" t="s">
        <v>21</v>
      </c>
      <c r="H899" t="s">
        <v>18</v>
      </c>
      <c r="I899" t="s">
        <v>28</v>
      </c>
      <c r="J899" t="s">
        <v>26</v>
      </c>
      <c r="K899" t="s">
        <v>68</v>
      </c>
    </row>
    <row r="900" spans="1:11" x14ac:dyDescent="0.25">
      <c r="A900">
        <v>5637</v>
      </c>
      <c r="B900" t="s">
        <v>27</v>
      </c>
      <c r="C900" t="s">
        <v>49</v>
      </c>
      <c r="D900" t="s">
        <v>41</v>
      </c>
      <c r="E900" t="s">
        <v>37</v>
      </c>
      <c r="F900" t="s">
        <v>46</v>
      </c>
      <c r="G900" t="s">
        <v>21</v>
      </c>
      <c r="H900" t="s">
        <v>18</v>
      </c>
      <c r="I900" t="s">
        <v>28</v>
      </c>
      <c r="J900" t="s">
        <v>26</v>
      </c>
      <c r="K900" t="s">
        <v>68</v>
      </c>
    </row>
    <row r="901" spans="1:11" x14ac:dyDescent="0.25">
      <c r="A901">
        <v>5654</v>
      </c>
      <c r="B901" t="s">
        <v>27</v>
      </c>
      <c r="C901" t="s">
        <v>49</v>
      </c>
      <c r="D901" t="s">
        <v>41</v>
      </c>
      <c r="E901" t="s">
        <v>37</v>
      </c>
      <c r="F901" t="s">
        <v>46</v>
      </c>
      <c r="G901" t="s">
        <v>21</v>
      </c>
      <c r="H901" t="s">
        <v>18</v>
      </c>
      <c r="I901" t="s">
        <v>28</v>
      </c>
      <c r="J901" t="s">
        <v>26</v>
      </c>
      <c r="K901" t="s">
        <v>68</v>
      </c>
    </row>
    <row r="902" spans="1:11" x14ac:dyDescent="0.25">
      <c r="A902">
        <v>5655</v>
      </c>
      <c r="E902" t="s">
        <v>37</v>
      </c>
      <c r="G902" t="s">
        <v>21</v>
      </c>
      <c r="H902" t="s">
        <v>18</v>
      </c>
      <c r="I902" t="s">
        <v>28</v>
      </c>
      <c r="J902" t="s">
        <v>26</v>
      </c>
    </row>
    <row r="903" spans="1:11" x14ac:dyDescent="0.25">
      <c r="A903">
        <v>5659</v>
      </c>
      <c r="B903" t="s">
        <v>27</v>
      </c>
      <c r="C903" t="s">
        <v>49</v>
      </c>
      <c r="E903" t="s">
        <v>37</v>
      </c>
      <c r="G903" t="s">
        <v>21</v>
      </c>
      <c r="H903" t="s">
        <v>18</v>
      </c>
      <c r="I903" t="s">
        <v>28</v>
      </c>
      <c r="J903" t="s">
        <v>26</v>
      </c>
    </row>
    <row r="904" spans="1:11" x14ac:dyDescent="0.25">
      <c r="A904">
        <v>5661</v>
      </c>
      <c r="B904" t="s">
        <v>27</v>
      </c>
      <c r="C904" t="s">
        <v>49</v>
      </c>
      <c r="E904" t="s">
        <v>37</v>
      </c>
      <c r="G904" t="s">
        <v>21</v>
      </c>
      <c r="H904" t="s">
        <v>18</v>
      </c>
      <c r="I904" t="s">
        <v>28</v>
      </c>
      <c r="J904" t="s">
        <v>26</v>
      </c>
    </row>
    <row r="905" spans="1:11" x14ac:dyDescent="0.25">
      <c r="A905">
        <v>5669</v>
      </c>
      <c r="B905" t="s">
        <v>27</v>
      </c>
    </row>
    <row r="906" spans="1:11" x14ac:dyDescent="0.25">
      <c r="A906">
        <v>5672</v>
      </c>
      <c r="B906" t="s">
        <v>27</v>
      </c>
      <c r="C906" t="s">
        <v>49</v>
      </c>
      <c r="D906" t="s">
        <v>41</v>
      </c>
      <c r="E906" t="s">
        <v>37</v>
      </c>
      <c r="F906" t="s">
        <v>46</v>
      </c>
      <c r="G906" t="s">
        <v>21</v>
      </c>
      <c r="H906" t="s">
        <v>18</v>
      </c>
      <c r="I906" t="s">
        <v>28</v>
      </c>
      <c r="J906" t="s">
        <v>26</v>
      </c>
      <c r="K906" t="s">
        <v>68</v>
      </c>
    </row>
    <row r="907" spans="1:11" x14ac:dyDescent="0.25">
      <c r="A907">
        <v>5673</v>
      </c>
      <c r="B907" t="s">
        <v>66</v>
      </c>
      <c r="C907" t="s">
        <v>49</v>
      </c>
      <c r="D907" t="s">
        <v>41</v>
      </c>
      <c r="E907" t="s">
        <v>37</v>
      </c>
      <c r="F907" t="s">
        <v>46</v>
      </c>
      <c r="G907" t="s">
        <v>21</v>
      </c>
      <c r="H907" t="s">
        <v>18</v>
      </c>
      <c r="I907" t="s">
        <v>28</v>
      </c>
      <c r="J907" t="s">
        <v>26</v>
      </c>
      <c r="K907" t="s">
        <v>68</v>
      </c>
    </row>
    <row r="908" spans="1:11" x14ac:dyDescent="0.25">
      <c r="A908">
        <v>5675</v>
      </c>
      <c r="B908" t="s">
        <v>27</v>
      </c>
      <c r="C908" t="s">
        <v>49</v>
      </c>
      <c r="E908" t="s">
        <v>37</v>
      </c>
      <c r="G908" t="s">
        <v>21</v>
      </c>
      <c r="H908" t="s">
        <v>18</v>
      </c>
      <c r="I908" t="s">
        <v>28</v>
      </c>
      <c r="J908" t="s">
        <v>26</v>
      </c>
    </row>
    <row r="909" spans="1:11" x14ac:dyDescent="0.25">
      <c r="A909">
        <v>5676</v>
      </c>
      <c r="B909" t="s">
        <v>27</v>
      </c>
      <c r="C909" t="s">
        <v>50</v>
      </c>
      <c r="D909" t="s">
        <v>41</v>
      </c>
      <c r="E909" t="s">
        <v>37</v>
      </c>
      <c r="F909" t="s">
        <v>46</v>
      </c>
      <c r="G909" t="s">
        <v>21</v>
      </c>
      <c r="H909" t="s">
        <v>18</v>
      </c>
      <c r="I909" t="s">
        <v>28</v>
      </c>
      <c r="J909" t="s">
        <v>26</v>
      </c>
      <c r="K909" t="s">
        <v>68</v>
      </c>
    </row>
    <row r="910" spans="1:11" x14ac:dyDescent="0.25">
      <c r="A910">
        <v>5683</v>
      </c>
      <c r="B910" t="s">
        <v>27</v>
      </c>
      <c r="C910" t="s">
        <v>49</v>
      </c>
      <c r="D910" t="s">
        <v>41</v>
      </c>
      <c r="E910" t="s">
        <v>37</v>
      </c>
      <c r="F910" t="s">
        <v>46</v>
      </c>
      <c r="G910" t="s">
        <v>21</v>
      </c>
      <c r="H910" t="s">
        <v>18</v>
      </c>
      <c r="I910" t="s">
        <v>28</v>
      </c>
      <c r="J910" t="s">
        <v>26</v>
      </c>
      <c r="K910" t="s">
        <v>68</v>
      </c>
    </row>
    <row r="911" spans="1:11" x14ac:dyDescent="0.25">
      <c r="A911">
        <v>5686</v>
      </c>
      <c r="B911" t="s">
        <v>66</v>
      </c>
      <c r="C911" t="s">
        <v>50</v>
      </c>
      <c r="D911" t="s">
        <v>41</v>
      </c>
      <c r="E911" t="s">
        <v>37</v>
      </c>
      <c r="F911" t="s">
        <v>46</v>
      </c>
      <c r="G911" t="s">
        <v>21</v>
      </c>
      <c r="H911" t="s">
        <v>18</v>
      </c>
      <c r="I911" t="s">
        <v>28</v>
      </c>
      <c r="J911" t="s">
        <v>26</v>
      </c>
      <c r="K911" t="s">
        <v>68</v>
      </c>
    </row>
    <row r="912" spans="1:11" x14ac:dyDescent="0.25">
      <c r="A912">
        <v>5692</v>
      </c>
      <c r="E912" t="s">
        <v>37</v>
      </c>
      <c r="G912" t="s">
        <v>21</v>
      </c>
      <c r="H912" t="s">
        <v>18</v>
      </c>
      <c r="I912" t="s">
        <v>28</v>
      </c>
      <c r="J912" t="s">
        <v>26</v>
      </c>
    </row>
    <row r="913" spans="1:11" x14ac:dyDescent="0.25">
      <c r="A913">
        <v>5693</v>
      </c>
      <c r="B913" t="s">
        <v>66</v>
      </c>
      <c r="C913" t="s">
        <v>50</v>
      </c>
      <c r="D913" t="s">
        <v>41</v>
      </c>
      <c r="E913" t="s">
        <v>37</v>
      </c>
      <c r="F913" t="s">
        <v>46</v>
      </c>
      <c r="G913" t="s">
        <v>21</v>
      </c>
      <c r="H913" t="s">
        <v>18</v>
      </c>
      <c r="I913" t="s">
        <v>28</v>
      </c>
      <c r="J913" t="s">
        <v>26</v>
      </c>
      <c r="K913" t="s">
        <v>68</v>
      </c>
    </row>
    <row r="914" spans="1:11" x14ac:dyDescent="0.25">
      <c r="A914">
        <v>5696</v>
      </c>
      <c r="B914" t="s">
        <v>27</v>
      </c>
      <c r="C914" t="s">
        <v>49</v>
      </c>
      <c r="D914" t="s">
        <v>41</v>
      </c>
      <c r="E914" t="s">
        <v>37</v>
      </c>
      <c r="F914" t="s">
        <v>46</v>
      </c>
      <c r="G914" t="s">
        <v>21</v>
      </c>
      <c r="H914" t="s">
        <v>18</v>
      </c>
      <c r="I914" t="s">
        <v>28</v>
      </c>
      <c r="J914" t="s">
        <v>26</v>
      </c>
      <c r="K914" t="s">
        <v>68</v>
      </c>
    </row>
    <row r="915" spans="1:11" x14ac:dyDescent="0.25">
      <c r="A915">
        <v>5705</v>
      </c>
      <c r="B915" t="s">
        <v>66</v>
      </c>
      <c r="C915" t="s">
        <v>49</v>
      </c>
      <c r="D915" t="s">
        <v>41</v>
      </c>
      <c r="E915" t="s">
        <v>37</v>
      </c>
      <c r="F915" t="s">
        <v>46</v>
      </c>
      <c r="G915" t="s">
        <v>21</v>
      </c>
      <c r="H915" t="s">
        <v>18</v>
      </c>
      <c r="I915" t="s">
        <v>28</v>
      </c>
      <c r="J915" t="s">
        <v>26</v>
      </c>
      <c r="K915" t="s">
        <v>68</v>
      </c>
    </row>
    <row r="916" spans="1:11" x14ac:dyDescent="0.25">
      <c r="A916">
        <v>5706</v>
      </c>
      <c r="E916" t="s">
        <v>37</v>
      </c>
      <c r="G916" t="s">
        <v>21</v>
      </c>
      <c r="H916" t="s">
        <v>18</v>
      </c>
      <c r="I916" t="s">
        <v>28</v>
      </c>
      <c r="J916" t="s">
        <v>26</v>
      </c>
    </row>
    <row r="917" spans="1:11" x14ac:dyDescent="0.25">
      <c r="A917">
        <v>5707</v>
      </c>
      <c r="B917" t="s">
        <v>27</v>
      </c>
      <c r="C917" t="s">
        <v>50</v>
      </c>
      <c r="D917" t="s">
        <v>41</v>
      </c>
      <c r="E917" t="s">
        <v>37</v>
      </c>
      <c r="F917" t="s">
        <v>46</v>
      </c>
      <c r="G917" t="s">
        <v>21</v>
      </c>
      <c r="H917" t="s">
        <v>18</v>
      </c>
      <c r="I917" t="s">
        <v>28</v>
      </c>
      <c r="J917" t="s">
        <v>26</v>
      </c>
      <c r="K917" t="s">
        <v>68</v>
      </c>
    </row>
    <row r="918" spans="1:11" x14ac:dyDescent="0.25">
      <c r="A918">
        <v>5708</v>
      </c>
      <c r="E918" t="s">
        <v>37</v>
      </c>
      <c r="G918" t="s">
        <v>21</v>
      </c>
      <c r="H918" t="s">
        <v>18</v>
      </c>
      <c r="I918" t="s">
        <v>28</v>
      </c>
      <c r="J918" t="s">
        <v>26</v>
      </c>
    </row>
    <row r="919" spans="1:11" x14ac:dyDescent="0.25">
      <c r="A919">
        <v>5709</v>
      </c>
      <c r="B919" t="s">
        <v>67</v>
      </c>
      <c r="C919" t="s">
        <v>50</v>
      </c>
      <c r="E919" t="s">
        <v>37</v>
      </c>
      <c r="G919" t="s">
        <v>21</v>
      </c>
      <c r="H919" t="s">
        <v>18</v>
      </c>
      <c r="I919" t="s">
        <v>28</v>
      </c>
      <c r="J919" t="s">
        <v>26</v>
      </c>
    </row>
    <row r="920" spans="1:11" x14ac:dyDescent="0.25">
      <c r="A920">
        <v>5711</v>
      </c>
      <c r="E920" t="s">
        <v>37</v>
      </c>
      <c r="G920" t="s">
        <v>21</v>
      </c>
      <c r="H920" t="s">
        <v>18</v>
      </c>
      <c r="I920" t="s">
        <v>28</v>
      </c>
      <c r="J920" t="s">
        <v>26</v>
      </c>
    </row>
    <row r="921" spans="1:11" x14ac:dyDescent="0.25">
      <c r="A921">
        <v>5719</v>
      </c>
      <c r="B921" t="s">
        <v>27</v>
      </c>
      <c r="C921" t="s">
        <v>49</v>
      </c>
    </row>
    <row r="922" spans="1:11" x14ac:dyDescent="0.25">
      <c r="A922">
        <v>5721</v>
      </c>
      <c r="B922" t="s">
        <v>27</v>
      </c>
      <c r="C922" t="s">
        <v>49</v>
      </c>
      <c r="E922" t="s">
        <v>37</v>
      </c>
      <c r="G922" t="s">
        <v>21</v>
      </c>
      <c r="H922" t="s">
        <v>18</v>
      </c>
      <c r="I922" t="s">
        <v>28</v>
      </c>
      <c r="J922" t="s">
        <v>26</v>
      </c>
    </row>
    <row r="923" spans="1:11" x14ac:dyDescent="0.25">
      <c r="A923">
        <v>5722</v>
      </c>
      <c r="B923" t="s">
        <v>66</v>
      </c>
      <c r="C923" t="s">
        <v>49</v>
      </c>
      <c r="E923" t="s">
        <v>37</v>
      </c>
      <c r="G923" t="s">
        <v>21</v>
      </c>
      <c r="H923" t="s">
        <v>18</v>
      </c>
      <c r="I923" t="s">
        <v>28</v>
      </c>
      <c r="J923" t="s">
        <v>26</v>
      </c>
    </row>
    <row r="924" spans="1:11" x14ac:dyDescent="0.25">
      <c r="A924">
        <v>5723</v>
      </c>
      <c r="B924" t="s">
        <v>27</v>
      </c>
      <c r="C924" t="s">
        <v>49</v>
      </c>
    </row>
    <row r="925" spans="1:11" x14ac:dyDescent="0.25">
      <c r="A925">
        <v>5727</v>
      </c>
      <c r="B925" t="s">
        <v>66</v>
      </c>
      <c r="C925" t="s">
        <v>50</v>
      </c>
      <c r="D925" t="s">
        <v>41</v>
      </c>
      <c r="E925" t="s">
        <v>37</v>
      </c>
      <c r="F925" t="s">
        <v>46</v>
      </c>
      <c r="G925" t="s">
        <v>21</v>
      </c>
      <c r="H925" t="s">
        <v>18</v>
      </c>
      <c r="I925" t="s">
        <v>28</v>
      </c>
      <c r="J925" t="s">
        <v>26</v>
      </c>
      <c r="K925" t="s">
        <v>68</v>
      </c>
    </row>
    <row r="926" spans="1:11" x14ac:dyDescent="0.25">
      <c r="A926">
        <v>5729</v>
      </c>
      <c r="B926" t="s">
        <v>27</v>
      </c>
    </row>
    <row r="927" spans="1:11" x14ac:dyDescent="0.25">
      <c r="A927">
        <v>5735</v>
      </c>
      <c r="B927" t="s">
        <v>27</v>
      </c>
      <c r="C927" t="s">
        <v>49</v>
      </c>
      <c r="E927" t="s">
        <v>37</v>
      </c>
      <c r="G927" t="s">
        <v>21</v>
      </c>
      <c r="H927" t="s">
        <v>18</v>
      </c>
      <c r="I927" t="s">
        <v>28</v>
      </c>
      <c r="J927" t="s">
        <v>26</v>
      </c>
    </row>
    <row r="928" spans="1:11" x14ac:dyDescent="0.25">
      <c r="A928">
        <v>5736</v>
      </c>
      <c r="E928" t="s">
        <v>37</v>
      </c>
      <c r="G928" t="s">
        <v>21</v>
      </c>
      <c r="H928" t="s">
        <v>18</v>
      </c>
      <c r="I928" t="s">
        <v>28</v>
      </c>
      <c r="J928" t="s">
        <v>26</v>
      </c>
    </row>
    <row r="929" spans="1:11" x14ac:dyDescent="0.25">
      <c r="A929">
        <v>5737</v>
      </c>
      <c r="B929" t="s">
        <v>27</v>
      </c>
      <c r="C929" t="s">
        <v>49</v>
      </c>
      <c r="D929" t="s">
        <v>41</v>
      </c>
      <c r="E929" t="s">
        <v>37</v>
      </c>
      <c r="F929" t="s">
        <v>46</v>
      </c>
      <c r="G929" t="s">
        <v>21</v>
      </c>
      <c r="H929" t="s">
        <v>18</v>
      </c>
      <c r="I929" t="s">
        <v>28</v>
      </c>
      <c r="J929" t="s">
        <v>26</v>
      </c>
      <c r="K929" t="s">
        <v>68</v>
      </c>
    </row>
    <row r="930" spans="1:11" x14ac:dyDescent="0.25">
      <c r="A930">
        <v>5740</v>
      </c>
      <c r="B930" t="s">
        <v>27</v>
      </c>
      <c r="C930" t="s">
        <v>49</v>
      </c>
    </row>
    <row r="931" spans="1:11" x14ac:dyDescent="0.25">
      <c r="A931">
        <v>5741</v>
      </c>
      <c r="B931" t="s">
        <v>66</v>
      </c>
      <c r="C931" t="s">
        <v>50</v>
      </c>
      <c r="D931" t="s">
        <v>41</v>
      </c>
      <c r="E931" t="s">
        <v>37</v>
      </c>
      <c r="F931" t="s">
        <v>46</v>
      </c>
      <c r="G931" t="s">
        <v>21</v>
      </c>
      <c r="H931" t="s">
        <v>18</v>
      </c>
      <c r="I931" t="s">
        <v>28</v>
      </c>
      <c r="J931" t="s">
        <v>26</v>
      </c>
      <c r="K931" t="s">
        <v>68</v>
      </c>
    </row>
    <row r="932" spans="1:11" x14ac:dyDescent="0.25">
      <c r="A932">
        <v>5742</v>
      </c>
      <c r="B932" t="s">
        <v>27</v>
      </c>
      <c r="C932" t="s">
        <v>49</v>
      </c>
      <c r="E932" t="s">
        <v>37</v>
      </c>
      <c r="G932" t="s">
        <v>21</v>
      </c>
      <c r="H932" t="s">
        <v>18</v>
      </c>
      <c r="I932" t="s">
        <v>28</v>
      </c>
      <c r="J932" t="s">
        <v>26</v>
      </c>
    </row>
    <row r="933" spans="1:11" x14ac:dyDescent="0.25">
      <c r="A933">
        <v>5743</v>
      </c>
      <c r="B933" t="s">
        <v>27</v>
      </c>
      <c r="C933" t="s">
        <v>50</v>
      </c>
      <c r="E933" t="s">
        <v>37</v>
      </c>
      <c r="G933" t="s">
        <v>21</v>
      </c>
      <c r="H933" t="s">
        <v>18</v>
      </c>
      <c r="I933" t="s">
        <v>28</v>
      </c>
      <c r="J933" t="s">
        <v>26</v>
      </c>
    </row>
    <row r="934" spans="1:11" x14ac:dyDescent="0.25">
      <c r="A934">
        <v>5744</v>
      </c>
      <c r="B934" t="s">
        <v>27</v>
      </c>
      <c r="C934" t="s">
        <v>49</v>
      </c>
      <c r="D934" t="s">
        <v>41</v>
      </c>
      <c r="E934" t="s">
        <v>37</v>
      </c>
      <c r="F934" t="s">
        <v>46</v>
      </c>
      <c r="G934" t="s">
        <v>21</v>
      </c>
      <c r="H934" t="s">
        <v>18</v>
      </c>
      <c r="I934" t="s">
        <v>28</v>
      </c>
      <c r="J934" t="s">
        <v>26</v>
      </c>
      <c r="K934" t="s">
        <v>68</v>
      </c>
    </row>
    <row r="935" spans="1:11" x14ac:dyDescent="0.25">
      <c r="A935">
        <v>5747</v>
      </c>
      <c r="B935" t="s">
        <v>66</v>
      </c>
      <c r="C935" t="s">
        <v>50</v>
      </c>
      <c r="D935" t="s">
        <v>41</v>
      </c>
      <c r="E935" t="s">
        <v>37</v>
      </c>
      <c r="F935" t="s">
        <v>46</v>
      </c>
      <c r="G935" t="s">
        <v>21</v>
      </c>
      <c r="H935" t="s">
        <v>18</v>
      </c>
      <c r="I935" t="s">
        <v>28</v>
      </c>
      <c r="J935" t="s">
        <v>26</v>
      </c>
      <c r="K935" t="s">
        <v>68</v>
      </c>
    </row>
    <row r="936" spans="1:11" x14ac:dyDescent="0.25">
      <c r="A936">
        <v>5748</v>
      </c>
      <c r="B936" t="s">
        <v>67</v>
      </c>
      <c r="C936" t="s">
        <v>49</v>
      </c>
      <c r="D936" t="s">
        <v>41</v>
      </c>
      <c r="E936" t="s">
        <v>37</v>
      </c>
      <c r="F936" t="s">
        <v>46</v>
      </c>
      <c r="G936" t="s">
        <v>21</v>
      </c>
      <c r="H936" t="s">
        <v>18</v>
      </c>
      <c r="I936" t="s">
        <v>28</v>
      </c>
      <c r="J936" t="s">
        <v>26</v>
      </c>
      <c r="K936" t="s">
        <v>68</v>
      </c>
    </row>
    <row r="937" spans="1:11" x14ac:dyDescent="0.25">
      <c r="A937">
        <v>5749</v>
      </c>
      <c r="B937" t="s">
        <v>27</v>
      </c>
      <c r="C937" t="s">
        <v>50</v>
      </c>
      <c r="D937" t="s">
        <v>41</v>
      </c>
      <c r="E937" t="s">
        <v>37</v>
      </c>
      <c r="F937" t="s">
        <v>46</v>
      </c>
      <c r="G937" t="s">
        <v>21</v>
      </c>
      <c r="H937" t="s">
        <v>18</v>
      </c>
      <c r="I937" t="s">
        <v>28</v>
      </c>
      <c r="J937" t="s">
        <v>26</v>
      </c>
      <c r="K937" t="s">
        <v>68</v>
      </c>
    </row>
    <row r="938" spans="1:11" x14ac:dyDescent="0.25">
      <c r="A938">
        <v>5751</v>
      </c>
      <c r="B938" t="s">
        <v>27</v>
      </c>
      <c r="C938" t="s">
        <v>50</v>
      </c>
      <c r="D938" t="s">
        <v>41</v>
      </c>
      <c r="E938" t="s">
        <v>37</v>
      </c>
      <c r="F938" t="s">
        <v>46</v>
      </c>
      <c r="G938" t="s">
        <v>21</v>
      </c>
      <c r="H938" t="s">
        <v>18</v>
      </c>
      <c r="I938" t="s">
        <v>28</v>
      </c>
      <c r="J938" t="s">
        <v>26</v>
      </c>
      <c r="K938" t="s">
        <v>68</v>
      </c>
    </row>
    <row r="939" spans="1:11" x14ac:dyDescent="0.25">
      <c r="A939">
        <v>5752</v>
      </c>
      <c r="B939" t="s">
        <v>27</v>
      </c>
      <c r="C939" t="s">
        <v>49</v>
      </c>
      <c r="E939" t="s">
        <v>37</v>
      </c>
      <c r="G939" t="s">
        <v>21</v>
      </c>
      <c r="H939" t="s">
        <v>18</v>
      </c>
      <c r="I939" t="s">
        <v>28</v>
      </c>
      <c r="J939" t="s">
        <v>26</v>
      </c>
    </row>
    <row r="940" spans="1:11" x14ac:dyDescent="0.25">
      <c r="A940">
        <v>5753</v>
      </c>
      <c r="B940" t="s">
        <v>27</v>
      </c>
      <c r="C940" t="s">
        <v>49</v>
      </c>
      <c r="D940" t="s">
        <v>41</v>
      </c>
      <c r="E940" t="s">
        <v>37</v>
      </c>
      <c r="F940" t="s">
        <v>46</v>
      </c>
      <c r="G940" t="s">
        <v>21</v>
      </c>
      <c r="H940" t="s">
        <v>18</v>
      </c>
      <c r="I940" t="s">
        <v>28</v>
      </c>
      <c r="J940" t="s">
        <v>26</v>
      </c>
      <c r="K940" t="s">
        <v>68</v>
      </c>
    </row>
    <row r="941" spans="1:11" x14ac:dyDescent="0.25">
      <c r="A941">
        <v>5762</v>
      </c>
      <c r="B941" t="s">
        <v>66</v>
      </c>
      <c r="C941" t="s">
        <v>50</v>
      </c>
      <c r="D941" t="s">
        <v>41</v>
      </c>
      <c r="E941" t="s">
        <v>37</v>
      </c>
      <c r="F941" t="s">
        <v>46</v>
      </c>
      <c r="G941" t="s">
        <v>21</v>
      </c>
      <c r="H941" t="s">
        <v>18</v>
      </c>
      <c r="I941" t="s">
        <v>28</v>
      </c>
      <c r="J941" t="s">
        <v>26</v>
      </c>
      <c r="K941" t="s">
        <v>68</v>
      </c>
    </row>
    <row r="942" spans="1:11" x14ac:dyDescent="0.25">
      <c r="A942">
        <v>5768</v>
      </c>
      <c r="B942" t="s">
        <v>66</v>
      </c>
      <c r="C942" t="s">
        <v>49</v>
      </c>
      <c r="D942" t="s">
        <v>41</v>
      </c>
      <c r="E942" t="s">
        <v>37</v>
      </c>
      <c r="F942" t="s">
        <v>46</v>
      </c>
      <c r="G942" t="s">
        <v>21</v>
      </c>
      <c r="H942" t="s">
        <v>18</v>
      </c>
      <c r="I942" t="s">
        <v>28</v>
      </c>
      <c r="J942" t="s">
        <v>26</v>
      </c>
      <c r="K942" t="s">
        <v>68</v>
      </c>
    </row>
    <row r="943" spans="1:11" x14ac:dyDescent="0.25">
      <c r="A943">
        <v>5784</v>
      </c>
      <c r="B943" t="s">
        <v>27</v>
      </c>
      <c r="C943" t="s">
        <v>50</v>
      </c>
      <c r="D943" t="s">
        <v>41</v>
      </c>
      <c r="E943" t="s">
        <v>37</v>
      </c>
      <c r="F943" t="s">
        <v>46</v>
      </c>
      <c r="G943" t="s">
        <v>21</v>
      </c>
      <c r="H943" t="s">
        <v>18</v>
      </c>
      <c r="I943" t="s">
        <v>28</v>
      </c>
      <c r="J943" t="s">
        <v>26</v>
      </c>
      <c r="K943" t="s">
        <v>68</v>
      </c>
    </row>
    <row r="944" spans="1:11" x14ac:dyDescent="0.25">
      <c r="A944">
        <v>5788</v>
      </c>
      <c r="E944" t="s">
        <v>37</v>
      </c>
      <c r="G944" t="s">
        <v>21</v>
      </c>
      <c r="H944" t="s">
        <v>18</v>
      </c>
      <c r="I944" t="s">
        <v>28</v>
      </c>
      <c r="J944" t="s">
        <v>26</v>
      </c>
    </row>
    <row r="945" spans="1:11" x14ac:dyDescent="0.25">
      <c r="A945">
        <v>5799</v>
      </c>
      <c r="B945" t="s">
        <v>27</v>
      </c>
      <c r="C945" t="s">
        <v>49</v>
      </c>
      <c r="D945" t="s">
        <v>41</v>
      </c>
      <c r="E945" t="s">
        <v>37</v>
      </c>
      <c r="F945" t="s">
        <v>46</v>
      </c>
      <c r="G945" t="s">
        <v>21</v>
      </c>
      <c r="H945" t="s">
        <v>18</v>
      </c>
      <c r="I945" t="s">
        <v>28</v>
      </c>
      <c r="J945" t="s">
        <v>26</v>
      </c>
      <c r="K945" t="s">
        <v>68</v>
      </c>
    </row>
    <row r="946" spans="1:11" x14ac:dyDescent="0.25">
      <c r="A946">
        <v>5802</v>
      </c>
      <c r="E946" t="s">
        <v>37</v>
      </c>
      <c r="G946" t="s">
        <v>21</v>
      </c>
      <c r="H946" t="s">
        <v>18</v>
      </c>
      <c r="I946" t="s">
        <v>28</v>
      </c>
      <c r="J946" t="s">
        <v>26</v>
      </c>
    </row>
    <row r="947" spans="1:11" x14ac:dyDescent="0.25">
      <c r="A947">
        <v>5803</v>
      </c>
      <c r="E947" t="s">
        <v>37</v>
      </c>
      <c r="G947" t="s">
        <v>21</v>
      </c>
      <c r="H947" t="s">
        <v>18</v>
      </c>
      <c r="I947" t="s">
        <v>28</v>
      </c>
      <c r="J947" t="s">
        <v>26</v>
      </c>
    </row>
    <row r="948" spans="1:11" x14ac:dyDescent="0.25">
      <c r="A948">
        <v>5804</v>
      </c>
      <c r="B948" t="s">
        <v>66</v>
      </c>
      <c r="C948" t="s">
        <v>50</v>
      </c>
      <c r="D948" t="s">
        <v>41</v>
      </c>
      <c r="E948" t="s">
        <v>37</v>
      </c>
      <c r="F948" t="s">
        <v>46</v>
      </c>
      <c r="G948" t="s">
        <v>21</v>
      </c>
      <c r="H948" t="s">
        <v>18</v>
      </c>
      <c r="I948" t="s">
        <v>28</v>
      </c>
      <c r="J948" t="s">
        <v>26</v>
      </c>
      <c r="K948" t="s">
        <v>68</v>
      </c>
    </row>
    <row r="949" spans="1:11" x14ac:dyDescent="0.25">
      <c r="A949">
        <v>5805</v>
      </c>
      <c r="C949" t="s">
        <v>49</v>
      </c>
      <c r="G949" t="s">
        <v>21</v>
      </c>
      <c r="H949" t="s">
        <v>18</v>
      </c>
      <c r="I949" t="s">
        <v>28</v>
      </c>
      <c r="J949" t="s">
        <v>26</v>
      </c>
    </row>
    <row r="950" spans="1:11" x14ac:dyDescent="0.25">
      <c r="A950">
        <v>5815</v>
      </c>
      <c r="B950" t="s">
        <v>27</v>
      </c>
      <c r="C950" t="s">
        <v>49</v>
      </c>
      <c r="D950" t="s">
        <v>41</v>
      </c>
      <c r="E950" t="s">
        <v>37</v>
      </c>
      <c r="F950" t="s">
        <v>46</v>
      </c>
      <c r="G950" t="s">
        <v>21</v>
      </c>
      <c r="H950" t="s">
        <v>18</v>
      </c>
      <c r="I950" t="s">
        <v>28</v>
      </c>
      <c r="J950" t="s">
        <v>26</v>
      </c>
      <c r="K950" t="s">
        <v>68</v>
      </c>
    </row>
    <row r="951" spans="1:11" x14ac:dyDescent="0.25">
      <c r="A951">
        <v>5819</v>
      </c>
      <c r="B951" t="s">
        <v>27</v>
      </c>
      <c r="C951" t="s">
        <v>49</v>
      </c>
      <c r="E951" t="s">
        <v>37</v>
      </c>
      <c r="G951" t="s">
        <v>21</v>
      </c>
      <c r="H951" t="s">
        <v>18</v>
      </c>
      <c r="I951" t="s">
        <v>28</v>
      </c>
      <c r="J951" t="s">
        <v>26</v>
      </c>
    </row>
    <row r="952" spans="1:11" x14ac:dyDescent="0.25">
      <c r="A952">
        <v>5822</v>
      </c>
      <c r="B952" t="s">
        <v>27</v>
      </c>
    </row>
    <row r="953" spans="1:11" x14ac:dyDescent="0.25">
      <c r="A953">
        <v>5826</v>
      </c>
      <c r="E953" t="s">
        <v>37</v>
      </c>
    </row>
    <row r="954" spans="1:11" x14ac:dyDescent="0.25">
      <c r="A954">
        <v>5827</v>
      </c>
      <c r="B954" t="s">
        <v>53</v>
      </c>
      <c r="C954" t="s">
        <v>55</v>
      </c>
      <c r="D954" t="s">
        <v>40</v>
      </c>
      <c r="E954" t="s">
        <v>36</v>
      </c>
      <c r="F954" t="s">
        <v>45</v>
      </c>
      <c r="G954" t="s">
        <v>21</v>
      </c>
      <c r="H954" t="s">
        <v>17</v>
      </c>
      <c r="I954" t="s">
        <v>28</v>
      </c>
      <c r="J954" t="s">
        <v>25</v>
      </c>
      <c r="K954" t="s">
        <v>58</v>
      </c>
    </row>
    <row r="955" spans="1:11" x14ac:dyDescent="0.25">
      <c r="A955">
        <v>5848</v>
      </c>
      <c r="B955" t="s">
        <v>27</v>
      </c>
      <c r="C955" t="s">
        <v>49</v>
      </c>
    </row>
    <row r="956" spans="1:11" x14ac:dyDescent="0.25">
      <c r="A956">
        <v>5857</v>
      </c>
      <c r="B956" t="s">
        <v>27</v>
      </c>
      <c r="C956" t="s">
        <v>49</v>
      </c>
      <c r="D956" t="s">
        <v>41</v>
      </c>
      <c r="E956" t="s">
        <v>37</v>
      </c>
      <c r="F956" t="s">
        <v>46</v>
      </c>
      <c r="G956" t="s">
        <v>21</v>
      </c>
      <c r="H956" t="s">
        <v>18</v>
      </c>
      <c r="I956" t="s">
        <v>28</v>
      </c>
      <c r="J956" t="s">
        <v>26</v>
      </c>
      <c r="K956" t="s">
        <v>68</v>
      </c>
    </row>
    <row r="957" spans="1:11" x14ac:dyDescent="0.25">
      <c r="A957">
        <v>5858</v>
      </c>
      <c r="B957" t="s">
        <v>27</v>
      </c>
      <c r="C957" t="s">
        <v>49</v>
      </c>
    </row>
    <row r="958" spans="1:11" x14ac:dyDescent="0.25">
      <c r="A958">
        <v>5859</v>
      </c>
      <c r="B958" t="s">
        <v>27</v>
      </c>
      <c r="C958" t="s">
        <v>49</v>
      </c>
      <c r="E958" t="s">
        <v>37</v>
      </c>
      <c r="G958" t="s">
        <v>21</v>
      </c>
      <c r="H958" t="s">
        <v>18</v>
      </c>
      <c r="I958" t="s">
        <v>28</v>
      </c>
      <c r="J958" t="s">
        <v>26</v>
      </c>
    </row>
    <row r="959" spans="1:11" x14ac:dyDescent="0.25">
      <c r="A959">
        <v>5869</v>
      </c>
      <c r="B959" t="s">
        <v>67</v>
      </c>
      <c r="C959" t="s">
        <v>50</v>
      </c>
      <c r="D959" t="s">
        <v>41</v>
      </c>
      <c r="E959" t="s">
        <v>37</v>
      </c>
      <c r="F959" t="s">
        <v>46</v>
      </c>
      <c r="G959" t="s">
        <v>21</v>
      </c>
      <c r="H959" t="s">
        <v>18</v>
      </c>
      <c r="I959" t="s">
        <v>28</v>
      </c>
      <c r="J959" t="s">
        <v>26</v>
      </c>
      <c r="K959" t="s">
        <v>68</v>
      </c>
    </row>
    <row r="960" spans="1:11" x14ac:dyDescent="0.25">
      <c r="A960">
        <v>5872</v>
      </c>
      <c r="B960" t="s">
        <v>67</v>
      </c>
      <c r="C960" t="s">
        <v>49</v>
      </c>
      <c r="G960" t="s">
        <v>21</v>
      </c>
      <c r="H960" t="s">
        <v>18</v>
      </c>
      <c r="I960" t="s">
        <v>28</v>
      </c>
      <c r="J960" t="s">
        <v>26</v>
      </c>
    </row>
    <row r="961" spans="1:11" x14ac:dyDescent="0.25">
      <c r="A961">
        <v>5874</v>
      </c>
      <c r="B961" t="s">
        <v>66</v>
      </c>
      <c r="C961" t="s">
        <v>50</v>
      </c>
      <c r="D961" t="s">
        <v>41</v>
      </c>
      <c r="E961" t="s">
        <v>37</v>
      </c>
      <c r="F961" t="s">
        <v>46</v>
      </c>
      <c r="G961" t="s">
        <v>21</v>
      </c>
      <c r="H961" t="s">
        <v>18</v>
      </c>
      <c r="I961" t="s">
        <v>28</v>
      </c>
      <c r="J961" t="s">
        <v>26</v>
      </c>
      <c r="K961" t="s">
        <v>68</v>
      </c>
    </row>
    <row r="962" spans="1:11" x14ac:dyDescent="0.25">
      <c r="A962">
        <v>5879</v>
      </c>
      <c r="B962" t="s">
        <v>67</v>
      </c>
      <c r="C962" t="s">
        <v>49</v>
      </c>
      <c r="D962" t="s">
        <v>41</v>
      </c>
      <c r="E962" t="s">
        <v>37</v>
      </c>
      <c r="F962" t="s">
        <v>46</v>
      </c>
      <c r="G962" t="s">
        <v>21</v>
      </c>
      <c r="H962" t="s">
        <v>18</v>
      </c>
      <c r="I962" t="s">
        <v>28</v>
      </c>
      <c r="J962" t="s">
        <v>26</v>
      </c>
      <c r="K962" t="s">
        <v>68</v>
      </c>
    </row>
    <row r="963" spans="1:11" x14ac:dyDescent="0.25">
      <c r="A963">
        <v>5885</v>
      </c>
      <c r="B963" t="s">
        <v>67</v>
      </c>
      <c r="C963" t="s">
        <v>49</v>
      </c>
      <c r="D963" t="s">
        <v>41</v>
      </c>
      <c r="E963" t="s">
        <v>37</v>
      </c>
      <c r="F963" t="s">
        <v>46</v>
      </c>
      <c r="G963" t="s">
        <v>21</v>
      </c>
      <c r="H963" t="s">
        <v>18</v>
      </c>
      <c r="I963" t="s">
        <v>28</v>
      </c>
      <c r="J963" t="s">
        <v>26</v>
      </c>
      <c r="K963" t="s">
        <v>68</v>
      </c>
    </row>
    <row r="964" spans="1:11" x14ac:dyDescent="0.25">
      <c r="A964">
        <v>5888</v>
      </c>
      <c r="B964" t="s">
        <v>27</v>
      </c>
      <c r="C964" t="s">
        <v>49</v>
      </c>
      <c r="D964" t="s">
        <v>41</v>
      </c>
      <c r="E964" t="s">
        <v>37</v>
      </c>
      <c r="F964" t="s">
        <v>46</v>
      </c>
      <c r="G964" t="s">
        <v>21</v>
      </c>
      <c r="H964" t="s">
        <v>18</v>
      </c>
      <c r="I964" t="s">
        <v>28</v>
      </c>
      <c r="J964" t="s">
        <v>26</v>
      </c>
      <c r="K964" t="s">
        <v>68</v>
      </c>
    </row>
    <row r="965" spans="1:11" x14ac:dyDescent="0.25">
      <c r="A965">
        <v>5889</v>
      </c>
      <c r="B965" t="s">
        <v>27</v>
      </c>
      <c r="C965" t="s">
        <v>49</v>
      </c>
      <c r="D965" t="s">
        <v>41</v>
      </c>
      <c r="E965" t="s">
        <v>37</v>
      </c>
      <c r="F965" t="s">
        <v>46</v>
      </c>
      <c r="G965" t="s">
        <v>21</v>
      </c>
      <c r="H965" t="s">
        <v>18</v>
      </c>
      <c r="I965" t="s">
        <v>28</v>
      </c>
      <c r="J965" t="s">
        <v>26</v>
      </c>
      <c r="K965" t="s">
        <v>68</v>
      </c>
    </row>
    <row r="966" spans="1:11" x14ac:dyDescent="0.25">
      <c r="A966">
        <v>5890</v>
      </c>
      <c r="B966" t="s">
        <v>67</v>
      </c>
      <c r="C966" t="s">
        <v>50</v>
      </c>
      <c r="D966" t="s">
        <v>41</v>
      </c>
      <c r="E966" t="s">
        <v>37</v>
      </c>
      <c r="F966" t="s">
        <v>46</v>
      </c>
      <c r="G966" t="s">
        <v>21</v>
      </c>
      <c r="H966" t="s">
        <v>18</v>
      </c>
      <c r="I966" t="s">
        <v>28</v>
      </c>
      <c r="J966" t="s">
        <v>26</v>
      </c>
      <c r="K966" t="s">
        <v>68</v>
      </c>
    </row>
    <row r="967" spans="1:11" x14ac:dyDescent="0.25">
      <c r="A967">
        <v>5891</v>
      </c>
      <c r="B967" t="s">
        <v>27</v>
      </c>
      <c r="C967" t="s">
        <v>50</v>
      </c>
      <c r="D967" t="s">
        <v>41</v>
      </c>
      <c r="E967" t="s">
        <v>37</v>
      </c>
      <c r="F967" t="s">
        <v>46</v>
      </c>
      <c r="G967" t="s">
        <v>21</v>
      </c>
      <c r="H967" t="s">
        <v>18</v>
      </c>
      <c r="I967" t="s">
        <v>28</v>
      </c>
      <c r="J967" t="s">
        <v>26</v>
      </c>
      <c r="K967" t="s">
        <v>68</v>
      </c>
    </row>
    <row r="968" spans="1:11" x14ac:dyDescent="0.25">
      <c r="A968">
        <v>5892</v>
      </c>
      <c r="B968" t="s">
        <v>66</v>
      </c>
      <c r="C968" t="s">
        <v>50</v>
      </c>
      <c r="E968" t="s">
        <v>37</v>
      </c>
      <c r="G968" t="s">
        <v>21</v>
      </c>
      <c r="H968" t="s">
        <v>18</v>
      </c>
      <c r="I968" t="s">
        <v>28</v>
      </c>
      <c r="J968" t="s">
        <v>26</v>
      </c>
    </row>
    <row r="969" spans="1:11" x14ac:dyDescent="0.25">
      <c r="A969">
        <v>5894</v>
      </c>
      <c r="B969" t="s">
        <v>67</v>
      </c>
      <c r="C969" t="s">
        <v>50</v>
      </c>
      <c r="D969" t="s">
        <v>41</v>
      </c>
      <c r="E969" t="s">
        <v>37</v>
      </c>
      <c r="F969" t="s">
        <v>46</v>
      </c>
      <c r="G969" t="s">
        <v>21</v>
      </c>
      <c r="H969" t="s">
        <v>18</v>
      </c>
      <c r="I969" t="s">
        <v>28</v>
      </c>
      <c r="J969" t="s">
        <v>26</v>
      </c>
      <c r="K969" t="s">
        <v>68</v>
      </c>
    </row>
    <row r="970" spans="1:11" x14ac:dyDescent="0.25">
      <c r="A970">
        <v>5898</v>
      </c>
      <c r="E970" t="s">
        <v>37</v>
      </c>
      <c r="G970" t="s">
        <v>21</v>
      </c>
      <c r="H970" t="s">
        <v>18</v>
      </c>
      <c r="I970" t="s">
        <v>28</v>
      </c>
      <c r="J970" t="s">
        <v>26</v>
      </c>
    </row>
    <row r="971" spans="1:11" x14ac:dyDescent="0.25">
      <c r="A971">
        <v>5902</v>
      </c>
      <c r="B971" t="s">
        <v>66</v>
      </c>
      <c r="C971" t="s">
        <v>49</v>
      </c>
      <c r="D971" t="s">
        <v>41</v>
      </c>
      <c r="E971" t="s">
        <v>37</v>
      </c>
      <c r="F971" t="s">
        <v>46</v>
      </c>
      <c r="G971" t="s">
        <v>21</v>
      </c>
      <c r="H971" t="s">
        <v>18</v>
      </c>
      <c r="I971" t="s">
        <v>28</v>
      </c>
      <c r="J971" t="s">
        <v>26</v>
      </c>
      <c r="K971" t="s">
        <v>68</v>
      </c>
    </row>
    <row r="972" spans="1:11" x14ac:dyDescent="0.25">
      <c r="A972">
        <v>5903</v>
      </c>
      <c r="B972" t="s">
        <v>66</v>
      </c>
      <c r="C972" t="s">
        <v>49</v>
      </c>
      <c r="D972" t="s">
        <v>41</v>
      </c>
      <c r="E972" t="s">
        <v>37</v>
      </c>
      <c r="F972" t="s">
        <v>46</v>
      </c>
      <c r="G972" t="s">
        <v>21</v>
      </c>
      <c r="H972" t="s">
        <v>18</v>
      </c>
      <c r="I972" t="s">
        <v>28</v>
      </c>
      <c r="J972" t="s">
        <v>26</v>
      </c>
      <c r="K972" t="s">
        <v>68</v>
      </c>
    </row>
    <row r="973" spans="1:11" x14ac:dyDescent="0.25">
      <c r="A973">
        <v>5905</v>
      </c>
      <c r="B973" t="s">
        <v>66</v>
      </c>
      <c r="C973" t="s">
        <v>49</v>
      </c>
      <c r="D973" t="s">
        <v>41</v>
      </c>
      <c r="E973" t="s">
        <v>37</v>
      </c>
      <c r="F973" t="s">
        <v>46</v>
      </c>
      <c r="G973" t="s">
        <v>21</v>
      </c>
      <c r="H973" t="s">
        <v>18</v>
      </c>
      <c r="I973" t="s">
        <v>28</v>
      </c>
      <c r="J973" t="s">
        <v>26</v>
      </c>
      <c r="K973" t="s">
        <v>68</v>
      </c>
    </row>
    <row r="974" spans="1:11" x14ac:dyDescent="0.25">
      <c r="A974">
        <v>5907</v>
      </c>
      <c r="B974" t="s">
        <v>27</v>
      </c>
      <c r="C974" t="s">
        <v>49</v>
      </c>
      <c r="E974" t="s">
        <v>37</v>
      </c>
      <c r="G974" t="s">
        <v>21</v>
      </c>
      <c r="H974" t="s">
        <v>18</v>
      </c>
      <c r="I974" t="s">
        <v>28</v>
      </c>
      <c r="J974" t="s">
        <v>26</v>
      </c>
    </row>
    <row r="975" spans="1:11" x14ac:dyDescent="0.25">
      <c r="A975">
        <v>5909</v>
      </c>
      <c r="B975" t="s">
        <v>67</v>
      </c>
      <c r="C975" t="s">
        <v>49</v>
      </c>
      <c r="D975" t="s">
        <v>41</v>
      </c>
      <c r="E975" t="s">
        <v>37</v>
      </c>
      <c r="F975" t="s">
        <v>46</v>
      </c>
      <c r="G975" t="s">
        <v>21</v>
      </c>
      <c r="H975" t="s">
        <v>18</v>
      </c>
      <c r="I975" t="s">
        <v>28</v>
      </c>
      <c r="J975" t="s">
        <v>26</v>
      </c>
      <c r="K975" t="s">
        <v>68</v>
      </c>
    </row>
    <row r="976" spans="1:11" x14ac:dyDescent="0.25">
      <c r="A976">
        <v>5910</v>
      </c>
      <c r="E976" t="s">
        <v>37</v>
      </c>
      <c r="G976" t="s">
        <v>21</v>
      </c>
      <c r="H976" t="s">
        <v>18</v>
      </c>
      <c r="I976" t="s">
        <v>28</v>
      </c>
      <c r="J976" t="s">
        <v>26</v>
      </c>
    </row>
    <row r="977" spans="1:11" x14ac:dyDescent="0.25">
      <c r="A977">
        <v>5913</v>
      </c>
      <c r="B977" t="s">
        <v>27</v>
      </c>
      <c r="C977" t="s">
        <v>49</v>
      </c>
      <c r="E977" t="s">
        <v>37</v>
      </c>
      <c r="G977" t="s">
        <v>21</v>
      </c>
      <c r="H977" t="s">
        <v>18</v>
      </c>
      <c r="I977" t="s">
        <v>28</v>
      </c>
      <c r="J977" t="s">
        <v>26</v>
      </c>
    </row>
    <row r="978" spans="1:11" x14ac:dyDescent="0.25">
      <c r="A978">
        <v>5915</v>
      </c>
      <c r="B978" t="s">
        <v>27</v>
      </c>
      <c r="C978" t="s">
        <v>50</v>
      </c>
      <c r="D978" t="s">
        <v>41</v>
      </c>
      <c r="E978" t="s">
        <v>37</v>
      </c>
      <c r="F978" t="s">
        <v>46</v>
      </c>
      <c r="G978" t="s">
        <v>21</v>
      </c>
      <c r="H978" t="s">
        <v>18</v>
      </c>
      <c r="I978" t="s">
        <v>28</v>
      </c>
      <c r="J978" t="s">
        <v>26</v>
      </c>
      <c r="K978" t="s">
        <v>68</v>
      </c>
    </row>
    <row r="979" spans="1:11" x14ac:dyDescent="0.25">
      <c r="A979">
        <v>5928</v>
      </c>
      <c r="B979" t="s">
        <v>27</v>
      </c>
    </row>
    <row r="980" spans="1:11" x14ac:dyDescent="0.25">
      <c r="A980">
        <v>5934</v>
      </c>
      <c r="B980" t="s">
        <v>27</v>
      </c>
      <c r="C980" t="s">
        <v>49</v>
      </c>
      <c r="D980" t="s">
        <v>41</v>
      </c>
      <c r="E980" t="s">
        <v>37</v>
      </c>
      <c r="F980" t="s">
        <v>46</v>
      </c>
      <c r="G980" t="s">
        <v>21</v>
      </c>
      <c r="H980" t="s">
        <v>18</v>
      </c>
      <c r="I980" t="s">
        <v>28</v>
      </c>
      <c r="J980" t="s">
        <v>26</v>
      </c>
      <c r="K980" t="s">
        <v>68</v>
      </c>
    </row>
    <row r="981" spans="1:11" x14ac:dyDescent="0.25">
      <c r="A981">
        <v>5937</v>
      </c>
      <c r="B981" t="s">
        <v>67</v>
      </c>
      <c r="C981" t="s">
        <v>49</v>
      </c>
      <c r="G981" t="s">
        <v>21</v>
      </c>
      <c r="H981" t="s">
        <v>18</v>
      </c>
      <c r="I981" t="s">
        <v>28</v>
      </c>
    </row>
    <row r="982" spans="1:11" x14ac:dyDescent="0.25">
      <c r="A982">
        <v>5938</v>
      </c>
      <c r="B982" t="s">
        <v>67</v>
      </c>
      <c r="C982" t="s">
        <v>50</v>
      </c>
      <c r="D982" t="s">
        <v>41</v>
      </c>
      <c r="E982" t="s">
        <v>37</v>
      </c>
      <c r="F982" t="s">
        <v>46</v>
      </c>
      <c r="G982" t="s">
        <v>21</v>
      </c>
      <c r="H982" t="s">
        <v>18</v>
      </c>
      <c r="I982" t="s">
        <v>28</v>
      </c>
      <c r="J982" t="s">
        <v>26</v>
      </c>
      <c r="K982" t="s">
        <v>68</v>
      </c>
    </row>
    <row r="983" spans="1:11" x14ac:dyDescent="0.25">
      <c r="A983">
        <v>5939</v>
      </c>
      <c r="E983" t="s">
        <v>37</v>
      </c>
      <c r="J983" t="s">
        <v>26</v>
      </c>
    </row>
    <row r="984" spans="1:11" x14ac:dyDescent="0.25">
      <c r="A984">
        <v>5941</v>
      </c>
      <c r="B984" t="s">
        <v>27</v>
      </c>
      <c r="C984" t="s">
        <v>49</v>
      </c>
      <c r="D984" t="s">
        <v>41</v>
      </c>
      <c r="E984" t="s">
        <v>37</v>
      </c>
      <c r="F984" t="s">
        <v>46</v>
      </c>
      <c r="G984" t="s">
        <v>21</v>
      </c>
      <c r="H984" t="s">
        <v>18</v>
      </c>
      <c r="I984" t="s">
        <v>28</v>
      </c>
      <c r="J984" t="s">
        <v>26</v>
      </c>
      <c r="K984" t="s">
        <v>68</v>
      </c>
    </row>
    <row r="985" spans="1:11" x14ac:dyDescent="0.25">
      <c r="A985">
        <v>5943</v>
      </c>
      <c r="B985" t="s">
        <v>27</v>
      </c>
      <c r="C985" t="s">
        <v>49</v>
      </c>
      <c r="D985" t="s">
        <v>41</v>
      </c>
      <c r="E985" t="s">
        <v>37</v>
      </c>
      <c r="F985" t="s">
        <v>46</v>
      </c>
      <c r="G985" t="s">
        <v>21</v>
      </c>
      <c r="H985" t="s">
        <v>18</v>
      </c>
      <c r="I985" t="s">
        <v>28</v>
      </c>
      <c r="J985" t="s">
        <v>26</v>
      </c>
      <c r="K985" t="s">
        <v>68</v>
      </c>
    </row>
    <row r="986" spans="1:11" x14ac:dyDescent="0.25">
      <c r="A986">
        <v>5944</v>
      </c>
      <c r="C986" t="s">
        <v>49</v>
      </c>
      <c r="D986" t="s">
        <v>41</v>
      </c>
      <c r="E986" t="s">
        <v>37</v>
      </c>
      <c r="G986" t="s">
        <v>21</v>
      </c>
      <c r="H986" t="s">
        <v>18</v>
      </c>
      <c r="I986" t="s">
        <v>28</v>
      </c>
      <c r="J986" t="s">
        <v>26</v>
      </c>
      <c r="K986" t="s">
        <v>68</v>
      </c>
    </row>
    <row r="987" spans="1:11" x14ac:dyDescent="0.25">
      <c r="A987">
        <v>5945</v>
      </c>
      <c r="B987" t="s">
        <v>66</v>
      </c>
      <c r="C987" t="s">
        <v>50</v>
      </c>
      <c r="D987" t="s">
        <v>41</v>
      </c>
      <c r="E987" t="s">
        <v>37</v>
      </c>
      <c r="F987" t="s">
        <v>46</v>
      </c>
      <c r="G987" t="s">
        <v>21</v>
      </c>
      <c r="H987" t="s">
        <v>18</v>
      </c>
      <c r="I987" t="s">
        <v>28</v>
      </c>
      <c r="J987" t="s">
        <v>26</v>
      </c>
      <c r="K987" t="s">
        <v>68</v>
      </c>
    </row>
    <row r="988" spans="1:11" x14ac:dyDescent="0.25">
      <c r="A988">
        <v>5946</v>
      </c>
      <c r="B988" t="s">
        <v>67</v>
      </c>
      <c r="C988" t="s">
        <v>49</v>
      </c>
      <c r="D988" t="s">
        <v>41</v>
      </c>
      <c r="E988" t="s">
        <v>37</v>
      </c>
      <c r="F988" t="s">
        <v>46</v>
      </c>
      <c r="G988" t="s">
        <v>21</v>
      </c>
      <c r="H988" t="s">
        <v>18</v>
      </c>
      <c r="I988" t="s">
        <v>28</v>
      </c>
      <c r="J988" t="s">
        <v>26</v>
      </c>
      <c r="K988" t="s">
        <v>68</v>
      </c>
    </row>
    <row r="989" spans="1:11" x14ac:dyDescent="0.25">
      <c r="A989">
        <v>5947</v>
      </c>
      <c r="B989" t="s">
        <v>67</v>
      </c>
      <c r="C989" t="s">
        <v>50</v>
      </c>
      <c r="D989" t="s">
        <v>41</v>
      </c>
      <c r="E989" t="s">
        <v>37</v>
      </c>
      <c r="F989" t="s">
        <v>46</v>
      </c>
      <c r="G989" t="s">
        <v>21</v>
      </c>
      <c r="H989" t="s">
        <v>18</v>
      </c>
      <c r="I989" t="s">
        <v>28</v>
      </c>
      <c r="J989" t="s">
        <v>26</v>
      </c>
      <c r="K989" t="s">
        <v>68</v>
      </c>
    </row>
    <row r="990" spans="1:11" x14ac:dyDescent="0.25">
      <c r="A990">
        <v>5948</v>
      </c>
      <c r="B990" t="s">
        <v>27</v>
      </c>
      <c r="C990" t="s">
        <v>49</v>
      </c>
      <c r="D990" t="s">
        <v>41</v>
      </c>
      <c r="E990" t="s">
        <v>37</v>
      </c>
      <c r="F990" t="s">
        <v>46</v>
      </c>
      <c r="G990" t="s">
        <v>21</v>
      </c>
      <c r="H990" t="s">
        <v>18</v>
      </c>
      <c r="I990" t="s">
        <v>28</v>
      </c>
      <c r="J990" t="s">
        <v>26</v>
      </c>
      <c r="K990" t="s">
        <v>68</v>
      </c>
    </row>
    <row r="991" spans="1:11" x14ac:dyDescent="0.25">
      <c r="A991">
        <v>5961</v>
      </c>
      <c r="B991" t="s">
        <v>27</v>
      </c>
      <c r="C991" t="s">
        <v>49</v>
      </c>
      <c r="E991" t="s">
        <v>37</v>
      </c>
      <c r="G991" t="s">
        <v>21</v>
      </c>
      <c r="H991" t="s">
        <v>18</v>
      </c>
      <c r="I991" t="s">
        <v>28</v>
      </c>
      <c r="J991" t="s">
        <v>26</v>
      </c>
    </row>
    <row r="992" spans="1:11" x14ac:dyDescent="0.25">
      <c r="A992">
        <v>5968</v>
      </c>
      <c r="C992" t="s">
        <v>49</v>
      </c>
      <c r="D992" t="s">
        <v>41</v>
      </c>
      <c r="E992" t="s">
        <v>37</v>
      </c>
      <c r="F992" t="s">
        <v>46</v>
      </c>
      <c r="G992" t="s">
        <v>21</v>
      </c>
      <c r="H992" t="s">
        <v>18</v>
      </c>
      <c r="I992" t="s">
        <v>28</v>
      </c>
      <c r="J992" t="s">
        <v>26</v>
      </c>
      <c r="K992" t="s">
        <v>68</v>
      </c>
    </row>
    <row r="993" spans="1:11" x14ac:dyDescent="0.25">
      <c r="A993">
        <v>5969</v>
      </c>
      <c r="B993" t="s">
        <v>27</v>
      </c>
      <c r="C993" t="s">
        <v>49</v>
      </c>
    </row>
    <row r="994" spans="1:11" x14ac:dyDescent="0.25">
      <c r="A994">
        <v>5970</v>
      </c>
      <c r="B994" t="s">
        <v>27</v>
      </c>
      <c r="C994" t="s">
        <v>49</v>
      </c>
      <c r="E994" t="s">
        <v>37</v>
      </c>
      <c r="G994" t="s">
        <v>21</v>
      </c>
      <c r="H994" t="s">
        <v>18</v>
      </c>
      <c r="I994" t="s">
        <v>28</v>
      </c>
      <c r="J994" t="s">
        <v>26</v>
      </c>
    </row>
    <row r="995" spans="1:11" x14ac:dyDescent="0.25">
      <c r="A995">
        <v>5971</v>
      </c>
      <c r="B995" t="s">
        <v>67</v>
      </c>
      <c r="C995" t="s">
        <v>49</v>
      </c>
      <c r="E995" t="s">
        <v>37</v>
      </c>
      <c r="G995" t="s">
        <v>21</v>
      </c>
      <c r="H995" t="s">
        <v>18</v>
      </c>
      <c r="I995" t="s">
        <v>28</v>
      </c>
      <c r="J995" t="s">
        <v>26</v>
      </c>
    </row>
    <row r="996" spans="1:11" x14ac:dyDescent="0.25">
      <c r="A996">
        <v>5972</v>
      </c>
      <c r="B996" t="s">
        <v>67</v>
      </c>
      <c r="C996" t="s">
        <v>49</v>
      </c>
      <c r="D996" t="s">
        <v>41</v>
      </c>
      <c r="E996" t="s">
        <v>37</v>
      </c>
      <c r="F996" t="s">
        <v>46</v>
      </c>
      <c r="G996" t="s">
        <v>21</v>
      </c>
      <c r="H996" t="s">
        <v>18</v>
      </c>
      <c r="I996" t="s">
        <v>28</v>
      </c>
      <c r="J996" t="s">
        <v>26</v>
      </c>
      <c r="K996" t="s">
        <v>68</v>
      </c>
    </row>
    <row r="997" spans="1:11" x14ac:dyDescent="0.25">
      <c r="A997">
        <v>5973</v>
      </c>
      <c r="B997" t="s">
        <v>67</v>
      </c>
      <c r="C997" t="s">
        <v>49</v>
      </c>
      <c r="D997" t="s">
        <v>41</v>
      </c>
      <c r="E997" t="s">
        <v>37</v>
      </c>
      <c r="F997" t="s">
        <v>46</v>
      </c>
      <c r="G997" t="s">
        <v>21</v>
      </c>
      <c r="H997" t="s">
        <v>18</v>
      </c>
      <c r="I997" t="s">
        <v>28</v>
      </c>
      <c r="J997" t="s">
        <v>26</v>
      </c>
      <c r="K997" t="s">
        <v>68</v>
      </c>
    </row>
    <row r="998" spans="1:11" x14ac:dyDescent="0.25">
      <c r="A998">
        <v>5975</v>
      </c>
      <c r="E998" t="s">
        <v>37</v>
      </c>
      <c r="G998" t="s">
        <v>21</v>
      </c>
      <c r="H998" t="s">
        <v>18</v>
      </c>
      <c r="I998" t="s">
        <v>28</v>
      </c>
      <c r="J998" t="s">
        <v>26</v>
      </c>
    </row>
    <row r="999" spans="1:11" x14ac:dyDescent="0.25">
      <c r="A999">
        <v>5984</v>
      </c>
      <c r="B999" t="s">
        <v>27</v>
      </c>
      <c r="C999" t="s">
        <v>49</v>
      </c>
      <c r="D999" t="s">
        <v>41</v>
      </c>
      <c r="E999" t="s">
        <v>37</v>
      </c>
      <c r="F999" t="s">
        <v>46</v>
      </c>
      <c r="G999" t="s">
        <v>21</v>
      </c>
      <c r="H999" t="s">
        <v>18</v>
      </c>
      <c r="I999" t="s">
        <v>28</v>
      </c>
      <c r="J999" t="s">
        <v>26</v>
      </c>
      <c r="K999" t="s">
        <v>68</v>
      </c>
    </row>
    <row r="1000" spans="1:11" x14ac:dyDescent="0.25">
      <c r="A1000">
        <v>5990</v>
      </c>
      <c r="B1000" t="s">
        <v>67</v>
      </c>
      <c r="C1000" t="s">
        <v>49</v>
      </c>
      <c r="E1000" t="s">
        <v>37</v>
      </c>
      <c r="G1000" t="s">
        <v>21</v>
      </c>
      <c r="H1000" t="s">
        <v>18</v>
      </c>
      <c r="I1000" t="s">
        <v>28</v>
      </c>
      <c r="J1000" t="s">
        <v>26</v>
      </c>
    </row>
    <row r="1001" spans="1:11" x14ac:dyDescent="0.25">
      <c r="A1001">
        <v>5992</v>
      </c>
      <c r="B1001" t="s">
        <v>27</v>
      </c>
      <c r="C1001" t="s">
        <v>49</v>
      </c>
      <c r="D1001" t="s">
        <v>41</v>
      </c>
      <c r="E1001" t="s">
        <v>37</v>
      </c>
      <c r="F1001" t="s">
        <v>46</v>
      </c>
      <c r="G1001" t="s">
        <v>21</v>
      </c>
      <c r="H1001" t="s">
        <v>18</v>
      </c>
      <c r="I1001" t="s">
        <v>28</v>
      </c>
      <c r="J1001" t="s">
        <v>26</v>
      </c>
      <c r="K1001" t="s">
        <v>68</v>
      </c>
    </row>
    <row r="1002" spans="1:11" x14ac:dyDescent="0.25">
      <c r="A1002">
        <v>5993</v>
      </c>
      <c r="B1002" t="s">
        <v>66</v>
      </c>
      <c r="C1002" t="s">
        <v>49</v>
      </c>
      <c r="E1002" t="s">
        <v>37</v>
      </c>
      <c r="G1002" t="s">
        <v>21</v>
      </c>
      <c r="H1002" t="s">
        <v>18</v>
      </c>
      <c r="I1002" t="s">
        <v>28</v>
      </c>
      <c r="J1002" t="s">
        <v>26</v>
      </c>
    </row>
    <row r="1003" spans="1:11" x14ac:dyDescent="0.25">
      <c r="A1003">
        <v>5994</v>
      </c>
      <c r="C1003" t="s">
        <v>49</v>
      </c>
      <c r="D1003" t="s">
        <v>41</v>
      </c>
      <c r="F1003" t="s">
        <v>46</v>
      </c>
      <c r="K1003" t="s">
        <v>68</v>
      </c>
    </row>
    <row r="1004" spans="1:11" x14ac:dyDescent="0.25">
      <c r="A1004">
        <v>5999</v>
      </c>
      <c r="B1004" t="s">
        <v>27</v>
      </c>
      <c r="C1004" t="s">
        <v>49</v>
      </c>
    </row>
    <row r="1005" spans="1:11" x14ac:dyDescent="0.25">
      <c r="A1005">
        <v>6000</v>
      </c>
      <c r="B1005" t="s">
        <v>52</v>
      </c>
      <c r="C1005" t="s">
        <v>51</v>
      </c>
      <c r="D1005" t="s">
        <v>40</v>
      </c>
      <c r="E1005" t="s">
        <v>36</v>
      </c>
      <c r="F1005" t="s">
        <v>45</v>
      </c>
      <c r="J1005" t="s">
        <v>25</v>
      </c>
      <c r="K1005" t="s">
        <v>58</v>
      </c>
    </row>
    <row r="1006" spans="1:11" x14ac:dyDescent="0.25">
      <c r="A1006">
        <v>6001</v>
      </c>
      <c r="B1006" t="s">
        <v>52</v>
      </c>
      <c r="C1006" t="s">
        <v>51</v>
      </c>
      <c r="D1006" t="s">
        <v>40</v>
      </c>
      <c r="E1006" t="s">
        <v>36</v>
      </c>
      <c r="F1006" t="s">
        <v>45</v>
      </c>
      <c r="J1006" t="s">
        <v>25</v>
      </c>
      <c r="K1006" t="s">
        <v>58</v>
      </c>
    </row>
    <row r="1007" spans="1:11" x14ac:dyDescent="0.25">
      <c r="A1007">
        <v>6002</v>
      </c>
      <c r="B1007" t="s">
        <v>52</v>
      </c>
      <c r="C1007" t="s">
        <v>51</v>
      </c>
      <c r="D1007" t="s">
        <v>40</v>
      </c>
      <c r="E1007" t="s">
        <v>36</v>
      </c>
      <c r="F1007" t="s">
        <v>45</v>
      </c>
      <c r="J1007" t="s">
        <v>25</v>
      </c>
      <c r="K1007" t="s">
        <v>58</v>
      </c>
    </row>
    <row r="1008" spans="1:11" x14ac:dyDescent="0.25">
      <c r="A1008">
        <v>6003</v>
      </c>
      <c r="B1008" t="s">
        <v>52</v>
      </c>
      <c r="C1008" t="s">
        <v>55</v>
      </c>
      <c r="E1008" t="s">
        <v>36</v>
      </c>
      <c r="J1008" t="s">
        <v>25</v>
      </c>
    </row>
    <row r="1009" spans="1:11" x14ac:dyDescent="0.25">
      <c r="A1009">
        <v>6005</v>
      </c>
      <c r="E1009" t="s">
        <v>36</v>
      </c>
      <c r="J1009" t="s">
        <v>25</v>
      </c>
    </row>
    <row r="1010" spans="1:11" x14ac:dyDescent="0.25">
      <c r="A1010">
        <v>6008</v>
      </c>
      <c r="E1010" t="s">
        <v>37</v>
      </c>
      <c r="J1010" t="s">
        <v>26</v>
      </c>
    </row>
    <row r="1011" spans="1:11" x14ac:dyDescent="0.25">
      <c r="A1011">
        <v>6010</v>
      </c>
      <c r="B1011" t="s">
        <v>27</v>
      </c>
      <c r="C1011" t="s">
        <v>50</v>
      </c>
      <c r="D1011" t="s">
        <v>40</v>
      </c>
      <c r="E1011" t="s">
        <v>36</v>
      </c>
      <c r="F1011" t="s">
        <v>45</v>
      </c>
      <c r="J1011" t="s">
        <v>25</v>
      </c>
      <c r="K1011" t="s">
        <v>68</v>
      </c>
    </row>
    <row r="1012" spans="1:11" x14ac:dyDescent="0.25">
      <c r="A1012">
        <v>6017</v>
      </c>
      <c r="B1012" t="s">
        <v>27</v>
      </c>
      <c r="C1012" t="s">
        <v>50</v>
      </c>
      <c r="D1012" t="s">
        <v>41</v>
      </c>
      <c r="E1012" t="s">
        <v>37</v>
      </c>
      <c r="F1012" t="s">
        <v>46</v>
      </c>
      <c r="G1012" t="s">
        <v>21</v>
      </c>
      <c r="H1012" t="s">
        <v>18</v>
      </c>
      <c r="I1012" t="s">
        <v>28</v>
      </c>
      <c r="J1012" t="s">
        <v>26</v>
      </c>
      <c r="K1012" t="s">
        <v>68</v>
      </c>
    </row>
    <row r="1013" spans="1:11" x14ac:dyDescent="0.25">
      <c r="A1013">
        <v>6022</v>
      </c>
      <c r="B1013" t="s">
        <v>27</v>
      </c>
      <c r="C1013" t="s">
        <v>50</v>
      </c>
      <c r="D1013" t="s">
        <v>41</v>
      </c>
      <c r="E1013" t="s">
        <v>37</v>
      </c>
      <c r="F1013" t="s">
        <v>46</v>
      </c>
      <c r="G1013" t="s">
        <v>21</v>
      </c>
      <c r="H1013" t="s">
        <v>18</v>
      </c>
      <c r="I1013" t="s">
        <v>28</v>
      </c>
      <c r="J1013" t="s">
        <v>26</v>
      </c>
      <c r="K1013" t="s">
        <v>68</v>
      </c>
    </row>
    <row r="1014" spans="1:11" x14ac:dyDescent="0.25">
      <c r="A1014">
        <v>6023</v>
      </c>
      <c r="E1014" t="s">
        <v>37</v>
      </c>
      <c r="G1014" t="s">
        <v>21</v>
      </c>
      <c r="H1014" t="s">
        <v>18</v>
      </c>
      <c r="I1014" t="s">
        <v>28</v>
      </c>
      <c r="J1014" t="s">
        <v>26</v>
      </c>
    </row>
    <row r="1015" spans="1:11" x14ac:dyDescent="0.25">
      <c r="A1015">
        <v>6024</v>
      </c>
      <c r="E1015" t="s">
        <v>37</v>
      </c>
      <c r="G1015" t="s">
        <v>21</v>
      </c>
      <c r="H1015" t="s">
        <v>18</v>
      </c>
      <c r="I1015" t="s">
        <v>28</v>
      </c>
      <c r="J1015" t="s">
        <v>26</v>
      </c>
    </row>
    <row r="1016" spans="1:11" x14ac:dyDescent="0.25">
      <c r="A1016">
        <v>6037</v>
      </c>
      <c r="B1016" t="s">
        <v>67</v>
      </c>
      <c r="C1016" t="s">
        <v>49</v>
      </c>
      <c r="D1016" t="s">
        <v>41</v>
      </c>
      <c r="E1016" t="s">
        <v>37</v>
      </c>
      <c r="F1016" t="s">
        <v>46</v>
      </c>
      <c r="G1016" t="s">
        <v>21</v>
      </c>
      <c r="H1016" t="s">
        <v>18</v>
      </c>
      <c r="I1016" t="s">
        <v>28</v>
      </c>
      <c r="J1016" t="s">
        <v>26</v>
      </c>
      <c r="K1016" t="s">
        <v>68</v>
      </c>
    </row>
    <row r="1017" spans="1:11" x14ac:dyDescent="0.25">
      <c r="A1017">
        <v>6039</v>
      </c>
      <c r="B1017" t="s">
        <v>66</v>
      </c>
      <c r="C1017" t="s">
        <v>50</v>
      </c>
      <c r="D1017" t="s">
        <v>41</v>
      </c>
      <c r="E1017" t="s">
        <v>37</v>
      </c>
      <c r="F1017" t="s">
        <v>46</v>
      </c>
      <c r="G1017" t="s">
        <v>21</v>
      </c>
      <c r="H1017" t="s">
        <v>18</v>
      </c>
      <c r="I1017" t="s">
        <v>28</v>
      </c>
      <c r="J1017" t="s">
        <v>26</v>
      </c>
      <c r="K1017" t="s">
        <v>68</v>
      </c>
    </row>
    <row r="1018" spans="1:11" x14ac:dyDescent="0.25">
      <c r="A1018">
        <v>6040</v>
      </c>
      <c r="B1018" t="s">
        <v>66</v>
      </c>
      <c r="C1018" t="s">
        <v>49</v>
      </c>
      <c r="D1018" t="s">
        <v>41</v>
      </c>
      <c r="E1018" t="s">
        <v>37</v>
      </c>
      <c r="F1018" t="s">
        <v>46</v>
      </c>
      <c r="G1018" t="s">
        <v>21</v>
      </c>
      <c r="H1018" t="s">
        <v>18</v>
      </c>
      <c r="I1018" t="s">
        <v>28</v>
      </c>
      <c r="J1018" t="s">
        <v>26</v>
      </c>
      <c r="K1018" t="s">
        <v>68</v>
      </c>
    </row>
    <row r="1019" spans="1:11" x14ac:dyDescent="0.25">
      <c r="A1019">
        <v>6041</v>
      </c>
      <c r="B1019" t="s">
        <v>27</v>
      </c>
      <c r="C1019" t="s">
        <v>49</v>
      </c>
      <c r="G1019" t="s">
        <v>21</v>
      </c>
      <c r="H1019" t="s">
        <v>18</v>
      </c>
      <c r="I1019" t="s">
        <v>28</v>
      </c>
      <c r="J1019" t="s">
        <v>26</v>
      </c>
    </row>
    <row r="1020" spans="1:11" x14ac:dyDescent="0.25">
      <c r="A1020">
        <v>6051</v>
      </c>
      <c r="B1020" t="s">
        <v>27</v>
      </c>
      <c r="C1020" t="s">
        <v>50</v>
      </c>
      <c r="D1020" t="s">
        <v>41</v>
      </c>
      <c r="E1020" t="s">
        <v>37</v>
      </c>
      <c r="F1020" t="s">
        <v>46</v>
      </c>
      <c r="G1020" t="s">
        <v>21</v>
      </c>
      <c r="H1020" t="s">
        <v>18</v>
      </c>
      <c r="I1020" t="s">
        <v>28</v>
      </c>
      <c r="J1020" t="s">
        <v>26</v>
      </c>
      <c r="K1020" t="s">
        <v>68</v>
      </c>
    </row>
    <row r="1021" spans="1:11" x14ac:dyDescent="0.25">
      <c r="A1021">
        <v>6052</v>
      </c>
      <c r="B1021" t="s">
        <v>27</v>
      </c>
      <c r="C1021" t="s">
        <v>50</v>
      </c>
      <c r="E1021" t="s">
        <v>37</v>
      </c>
      <c r="G1021" t="s">
        <v>21</v>
      </c>
      <c r="H1021" t="s">
        <v>18</v>
      </c>
      <c r="I1021" t="s">
        <v>28</v>
      </c>
      <c r="J1021" t="s">
        <v>26</v>
      </c>
    </row>
    <row r="1022" spans="1:11" x14ac:dyDescent="0.25">
      <c r="A1022">
        <v>6057</v>
      </c>
      <c r="B1022" t="s">
        <v>27</v>
      </c>
      <c r="C1022" t="s">
        <v>49</v>
      </c>
      <c r="E1022" t="s">
        <v>37</v>
      </c>
      <c r="G1022" t="s">
        <v>21</v>
      </c>
      <c r="H1022" t="s">
        <v>18</v>
      </c>
      <c r="I1022" t="s">
        <v>28</v>
      </c>
      <c r="J1022" t="s">
        <v>26</v>
      </c>
    </row>
    <row r="1023" spans="1:11" x14ac:dyDescent="0.25">
      <c r="A1023">
        <v>6063</v>
      </c>
      <c r="B1023" t="s">
        <v>27</v>
      </c>
      <c r="C1023" t="s">
        <v>49</v>
      </c>
      <c r="D1023" t="s">
        <v>41</v>
      </c>
      <c r="E1023" t="s">
        <v>37</v>
      </c>
      <c r="F1023" t="s">
        <v>46</v>
      </c>
      <c r="G1023" t="s">
        <v>21</v>
      </c>
      <c r="H1023" t="s">
        <v>18</v>
      </c>
      <c r="I1023" t="s">
        <v>28</v>
      </c>
      <c r="J1023" t="s">
        <v>26</v>
      </c>
      <c r="K1023" t="s">
        <v>68</v>
      </c>
    </row>
    <row r="1024" spans="1:11" x14ac:dyDescent="0.25">
      <c r="A1024">
        <v>6064</v>
      </c>
      <c r="B1024" t="s">
        <v>27</v>
      </c>
      <c r="C1024" t="s">
        <v>49</v>
      </c>
      <c r="G1024" t="s">
        <v>21</v>
      </c>
      <c r="H1024" t="s">
        <v>18</v>
      </c>
      <c r="I1024" t="s">
        <v>28</v>
      </c>
      <c r="J1024" t="s">
        <v>26</v>
      </c>
    </row>
    <row r="1025" spans="1:11" x14ac:dyDescent="0.25">
      <c r="A1025">
        <v>6072</v>
      </c>
      <c r="B1025" t="s">
        <v>27</v>
      </c>
      <c r="C1025" t="s">
        <v>49</v>
      </c>
    </row>
    <row r="1026" spans="1:11" x14ac:dyDescent="0.25">
      <c r="A1026">
        <v>6087</v>
      </c>
      <c r="B1026" t="s">
        <v>27</v>
      </c>
      <c r="C1026" t="s">
        <v>49</v>
      </c>
      <c r="E1026" t="s">
        <v>37</v>
      </c>
      <c r="G1026" t="s">
        <v>21</v>
      </c>
      <c r="H1026" t="s">
        <v>18</v>
      </c>
      <c r="I1026" t="s">
        <v>28</v>
      </c>
      <c r="J1026" t="s">
        <v>26</v>
      </c>
    </row>
    <row r="1027" spans="1:11" x14ac:dyDescent="0.25">
      <c r="A1027">
        <v>6088</v>
      </c>
      <c r="B1027" t="s">
        <v>27</v>
      </c>
      <c r="C1027" t="s">
        <v>49</v>
      </c>
      <c r="E1027" t="s">
        <v>37</v>
      </c>
      <c r="G1027" t="s">
        <v>21</v>
      </c>
      <c r="H1027" t="s">
        <v>18</v>
      </c>
      <c r="I1027" t="s">
        <v>28</v>
      </c>
      <c r="J1027" t="s">
        <v>26</v>
      </c>
    </row>
    <row r="1028" spans="1:11" x14ac:dyDescent="0.25">
      <c r="A1028">
        <v>6093</v>
      </c>
      <c r="B1028" t="s">
        <v>27</v>
      </c>
      <c r="C1028" t="s">
        <v>49</v>
      </c>
      <c r="D1028" t="s">
        <v>41</v>
      </c>
      <c r="E1028" t="s">
        <v>37</v>
      </c>
      <c r="F1028" t="s">
        <v>46</v>
      </c>
      <c r="G1028" t="s">
        <v>21</v>
      </c>
      <c r="H1028" t="s">
        <v>18</v>
      </c>
      <c r="I1028" t="s">
        <v>28</v>
      </c>
      <c r="J1028" t="s">
        <v>26</v>
      </c>
      <c r="K1028" t="s">
        <v>68</v>
      </c>
    </row>
    <row r="1029" spans="1:11" x14ac:dyDescent="0.25">
      <c r="A1029">
        <v>6106</v>
      </c>
      <c r="B1029" t="s">
        <v>27</v>
      </c>
      <c r="C1029" t="s">
        <v>50</v>
      </c>
      <c r="D1029" t="s">
        <v>41</v>
      </c>
      <c r="E1029" t="s">
        <v>37</v>
      </c>
      <c r="F1029" t="s">
        <v>46</v>
      </c>
      <c r="G1029" t="s">
        <v>21</v>
      </c>
      <c r="H1029" t="s">
        <v>18</v>
      </c>
      <c r="I1029" t="s">
        <v>28</v>
      </c>
      <c r="J1029" t="s">
        <v>26</v>
      </c>
      <c r="K1029" t="s">
        <v>68</v>
      </c>
    </row>
    <row r="1030" spans="1:11" x14ac:dyDescent="0.25">
      <c r="A1030">
        <v>6108</v>
      </c>
      <c r="B1030" t="s">
        <v>27</v>
      </c>
      <c r="C1030" t="s">
        <v>49</v>
      </c>
      <c r="E1030" t="s">
        <v>37</v>
      </c>
      <c r="G1030" t="s">
        <v>21</v>
      </c>
      <c r="H1030" t="s">
        <v>18</v>
      </c>
      <c r="I1030" t="s">
        <v>28</v>
      </c>
      <c r="J1030" t="s">
        <v>26</v>
      </c>
    </row>
    <row r="1031" spans="1:11" x14ac:dyDescent="0.25">
      <c r="A1031">
        <v>6110</v>
      </c>
      <c r="B1031" t="s">
        <v>27</v>
      </c>
      <c r="C1031" t="s">
        <v>50</v>
      </c>
      <c r="E1031" t="s">
        <v>37</v>
      </c>
      <c r="G1031" t="s">
        <v>21</v>
      </c>
      <c r="H1031" t="s">
        <v>18</v>
      </c>
      <c r="I1031" t="s">
        <v>28</v>
      </c>
      <c r="J1031" t="s">
        <v>26</v>
      </c>
    </row>
    <row r="1032" spans="1:11" x14ac:dyDescent="0.25">
      <c r="A1032">
        <v>6115</v>
      </c>
      <c r="B1032" t="s">
        <v>27</v>
      </c>
      <c r="C1032" t="s">
        <v>49</v>
      </c>
    </row>
    <row r="1033" spans="1:11" x14ac:dyDescent="0.25">
      <c r="A1033">
        <v>6116</v>
      </c>
      <c r="B1033" t="s">
        <v>27</v>
      </c>
      <c r="C1033" t="s">
        <v>49</v>
      </c>
      <c r="E1033" t="s">
        <v>37</v>
      </c>
      <c r="G1033" t="s">
        <v>21</v>
      </c>
      <c r="H1033" t="s">
        <v>18</v>
      </c>
      <c r="I1033" t="s">
        <v>28</v>
      </c>
      <c r="J1033" t="s">
        <v>26</v>
      </c>
    </row>
    <row r="1034" spans="1:11" x14ac:dyDescent="0.25">
      <c r="A1034">
        <v>6117</v>
      </c>
      <c r="B1034" t="s">
        <v>27</v>
      </c>
      <c r="C1034" t="s">
        <v>49</v>
      </c>
      <c r="G1034" t="s">
        <v>21</v>
      </c>
      <c r="H1034" t="s">
        <v>18</v>
      </c>
      <c r="I1034" t="s">
        <v>28</v>
      </c>
      <c r="J1034" t="s">
        <v>26</v>
      </c>
    </row>
    <row r="1035" spans="1:11" x14ac:dyDescent="0.25">
      <c r="A1035">
        <v>6124</v>
      </c>
      <c r="E1035" t="s">
        <v>37</v>
      </c>
      <c r="G1035" t="s">
        <v>21</v>
      </c>
      <c r="H1035" t="s">
        <v>18</v>
      </c>
      <c r="I1035" t="s">
        <v>28</v>
      </c>
      <c r="J1035" t="s">
        <v>26</v>
      </c>
    </row>
    <row r="1036" spans="1:11" x14ac:dyDescent="0.25">
      <c r="A1036">
        <v>6126</v>
      </c>
      <c r="B1036" t="s">
        <v>27</v>
      </c>
      <c r="C1036" t="s">
        <v>49</v>
      </c>
      <c r="D1036" t="s">
        <v>41</v>
      </c>
      <c r="E1036" t="s">
        <v>37</v>
      </c>
      <c r="F1036" t="s">
        <v>46</v>
      </c>
      <c r="G1036" t="s">
        <v>21</v>
      </c>
      <c r="H1036" t="s">
        <v>18</v>
      </c>
      <c r="I1036" t="s">
        <v>28</v>
      </c>
      <c r="J1036" t="s">
        <v>26</v>
      </c>
      <c r="K1036" t="s">
        <v>68</v>
      </c>
    </row>
    <row r="1037" spans="1:11" x14ac:dyDescent="0.25">
      <c r="A1037">
        <v>6127</v>
      </c>
      <c r="B1037" t="s">
        <v>27</v>
      </c>
      <c r="C1037" t="s">
        <v>49</v>
      </c>
      <c r="G1037" t="s">
        <v>21</v>
      </c>
      <c r="H1037" t="s">
        <v>18</v>
      </c>
      <c r="I1037" t="s">
        <v>28</v>
      </c>
    </row>
    <row r="1038" spans="1:11" x14ac:dyDescent="0.25">
      <c r="A1038">
        <v>6128</v>
      </c>
      <c r="B1038" t="s">
        <v>27</v>
      </c>
      <c r="C1038" t="s">
        <v>49</v>
      </c>
      <c r="E1038" t="s">
        <v>37</v>
      </c>
      <c r="G1038" t="s">
        <v>21</v>
      </c>
      <c r="H1038" t="s">
        <v>18</v>
      </c>
      <c r="I1038" t="s">
        <v>28</v>
      </c>
      <c r="J1038" t="s">
        <v>26</v>
      </c>
    </row>
    <row r="1039" spans="1:11" x14ac:dyDescent="0.25">
      <c r="A1039">
        <v>6129</v>
      </c>
      <c r="B1039" t="s">
        <v>52</v>
      </c>
      <c r="C1039" t="s">
        <v>51</v>
      </c>
      <c r="D1039" t="s">
        <v>40</v>
      </c>
      <c r="E1039" t="s">
        <v>36</v>
      </c>
      <c r="F1039" t="s">
        <v>45</v>
      </c>
      <c r="G1039" t="s">
        <v>21</v>
      </c>
      <c r="H1039" t="s">
        <v>17</v>
      </c>
      <c r="I1039" t="s">
        <v>28</v>
      </c>
      <c r="J1039" t="s">
        <v>25</v>
      </c>
      <c r="K1039" t="s">
        <v>58</v>
      </c>
    </row>
    <row r="1040" spans="1:11" x14ac:dyDescent="0.25">
      <c r="A1040">
        <v>6137</v>
      </c>
      <c r="B1040" t="s">
        <v>27</v>
      </c>
      <c r="C1040" t="s">
        <v>49</v>
      </c>
    </row>
    <row r="1041" spans="1:12" x14ac:dyDescent="0.25">
      <c r="A1041">
        <v>6138</v>
      </c>
      <c r="B1041" t="s">
        <v>27</v>
      </c>
      <c r="C1041" t="s">
        <v>49</v>
      </c>
      <c r="D1041" t="s">
        <v>41</v>
      </c>
      <c r="E1041" t="s">
        <v>37</v>
      </c>
      <c r="F1041" t="s">
        <v>46</v>
      </c>
      <c r="G1041" t="s">
        <v>21</v>
      </c>
      <c r="H1041" t="s">
        <v>18</v>
      </c>
      <c r="I1041" t="s">
        <v>28</v>
      </c>
      <c r="J1041" t="s">
        <v>26</v>
      </c>
      <c r="K1041" t="s">
        <v>68</v>
      </c>
    </row>
    <row r="1042" spans="1:12" x14ac:dyDescent="0.25">
      <c r="A1042">
        <v>6139</v>
      </c>
      <c r="E1042" t="s">
        <v>37</v>
      </c>
      <c r="G1042" t="s">
        <v>21</v>
      </c>
      <c r="H1042" t="s">
        <v>18</v>
      </c>
      <c r="I1042" t="s">
        <v>28</v>
      </c>
      <c r="J1042" t="s">
        <v>26</v>
      </c>
    </row>
    <row r="1043" spans="1:12" x14ac:dyDescent="0.25">
      <c r="A1043">
        <v>6140</v>
      </c>
      <c r="B1043" t="s">
        <v>27</v>
      </c>
      <c r="C1043" t="s">
        <v>49</v>
      </c>
      <c r="D1043" t="s">
        <v>41</v>
      </c>
      <c r="E1043" t="s">
        <v>37</v>
      </c>
      <c r="F1043" t="s">
        <v>46</v>
      </c>
      <c r="G1043" t="s">
        <v>21</v>
      </c>
      <c r="H1043" t="s">
        <v>18</v>
      </c>
      <c r="I1043" t="s">
        <v>28</v>
      </c>
      <c r="J1043" t="s">
        <v>26</v>
      </c>
      <c r="K1043" t="s">
        <v>68</v>
      </c>
    </row>
    <row r="1044" spans="1:12" x14ac:dyDescent="0.25">
      <c r="A1044">
        <v>6148</v>
      </c>
      <c r="B1044" t="s">
        <v>66</v>
      </c>
      <c r="C1044" t="s">
        <v>49</v>
      </c>
    </row>
    <row r="1045" spans="1:12" x14ac:dyDescent="0.25">
      <c r="A1045">
        <v>6149</v>
      </c>
      <c r="B1045" t="s">
        <v>66</v>
      </c>
      <c r="C1045" t="s">
        <v>49</v>
      </c>
      <c r="E1045" t="s">
        <v>37</v>
      </c>
      <c r="G1045" t="s">
        <v>21</v>
      </c>
      <c r="H1045" t="s">
        <v>18</v>
      </c>
      <c r="I1045" t="s">
        <v>28</v>
      </c>
      <c r="J1045" t="s">
        <v>26</v>
      </c>
    </row>
    <row r="1046" spans="1:12" x14ac:dyDescent="0.25">
      <c r="A1046">
        <v>6151</v>
      </c>
      <c r="B1046" t="s">
        <v>66</v>
      </c>
      <c r="C1046" t="s">
        <v>49</v>
      </c>
      <c r="D1046" t="s">
        <v>41</v>
      </c>
      <c r="E1046" t="s">
        <v>37</v>
      </c>
      <c r="F1046" t="s">
        <v>46</v>
      </c>
      <c r="G1046" t="s">
        <v>21</v>
      </c>
      <c r="H1046" t="s">
        <v>18</v>
      </c>
      <c r="I1046" t="s">
        <v>28</v>
      </c>
      <c r="J1046" t="s">
        <v>26</v>
      </c>
      <c r="K1046" t="s">
        <v>68</v>
      </c>
    </row>
    <row r="1047" spans="1:12" x14ac:dyDescent="0.25">
      <c r="A1047">
        <v>6158</v>
      </c>
      <c r="B1047" t="s">
        <v>27</v>
      </c>
      <c r="C1047" t="s">
        <v>49</v>
      </c>
      <c r="E1047" t="s">
        <v>37</v>
      </c>
      <c r="G1047" t="s">
        <v>21</v>
      </c>
      <c r="H1047" t="s">
        <v>18</v>
      </c>
      <c r="I1047" t="s">
        <v>28</v>
      </c>
      <c r="J1047" t="s">
        <v>26</v>
      </c>
    </row>
    <row r="1048" spans="1:12" x14ac:dyDescent="0.25">
      <c r="A1048">
        <v>6159</v>
      </c>
      <c r="B1048" t="s">
        <v>27</v>
      </c>
      <c r="C1048" t="s">
        <v>49</v>
      </c>
      <c r="G1048" t="s">
        <v>21</v>
      </c>
      <c r="H1048" t="s">
        <v>18</v>
      </c>
      <c r="I1048" t="s">
        <v>28</v>
      </c>
      <c r="J1048" t="s">
        <v>26</v>
      </c>
    </row>
    <row r="1049" spans="1:12" x14ac:dyDescent="0.25">
      <c r="A1049">
        <v>6166</v>
      </c>
      <c r="B1049" t="s">
        <v>67</v>
      </c>
      <c r="C1049" t="s">
        <v>50</v>
      </c>
      <c r="D1049" t="s">
        <v>41</v>
      </c>
      <c r="E1049" t="s">
        <v>37</v>
      </c>
      <c r="F1049" t="s">
        <v>46</v>
      </c>
      <c r="G1049" t="s">
        <v>21</v>
      </c>
      <c r="H1049" t="s">
        <v>18</v>
      </c>
      <c r="I1049" t="s">
        <v>28</v>
      </c>
      <c r="J1049" t="s">
        <v>26</v>
      </c>
      <c r="K1049" t="s">
        <v>68</v>
      </c>
      <c r="L1049" t="s">
        <v>65</v>
      </c>
    </row>
    <row r="1050" spans="1:12" x14ac:dyDescent="0.25">
      <c r="A1050">
        <v>6168</v>
      </c>
      <c r="B1050" t="s">
        <v>27</v>
      </c>
      <c r="C1050" t="s">
        <v>50</v>
      </c>
      <c r="D1050" t="s">
        <v>41</v>
      </c>
      <c r="E1050" t="s">
        <v>37</v>
      </c>
      <c r="F1050" t="s">
        <v>46</v>
      </c>
      <c r="G1050" t="s">
        <v>21</v>
      </c>
      <c r="H1050" t="s">
        <v>18</v>
      </c>
      <c r="I1050" t="s">
        <v>28</v>
      </c>
      <c r="J1050" t="s">
        <v>26</v>
      </c>
      <c r="K1050" t="s">
        <v>68</v>
      </c>
    </row>
    <row r="1051" spans="1:12" x14ac:dyDescent="0.25">
      <c r="A1051">
        <v>6170</v>
      </c>
      <c r="B1051" t="s">
        <v>27</v>
      </c>
      <c r="C1051" t="s">
        <v>49</v>
      </c>
      <c r="E1051" t="s">
        <v>37</v>
      </c>
      <c r="G1051" t="s">
        <v>21</v>
      </c>
      <c r="H1051" t="s">
        <v>18</v>
      </c>
      <c r="I1051" t="s">
        <v>28</v>
      </c>
      <c r="J1051" t="s">
        <v>26</v>
      </c>
    </row>
    <row r="1052" spans="1:12" x14ac:dyDescent="0.25">
      <c r="A1052">
        <v>6172</v>
      </c>
      <c r="B1052" t="s">
        <v>27</v>
      </c>
      <c r="C1052" t="s">
        <v>50</v>
      </c>
      <c r="D1052" t="s">
        <v>41</v>
      </c>
      <c r="E1052" t="s">
        <v>37</v>
      </c>
      <c r="F1052" t="s">
        <v>46</v>
      </c>
      <c r="G1052" t="s">
        <v>21</v>
      </c>
      <c r="H1052" t="s">
        <v>18</v>
      </c>
      <c r="I1052" t="s">
        <v>28</v>
      </c>
      <c r="J1052" t="s">
        <v>26</v>
      </c>
      <c r="K1052" t="s">
        <v>68</v>
      </c>
    </row>
    <row r="1053" spans="1:12" x14ac:dyDescent="0.25">
      <c r="A1053">
        <v>6180</v>
      </c>
      <c r="B1053" t="s">
        <v>27</v>
      </c>
      <c r="C1053" t="s">
        <v>50</v>
      </c>
      <c r="D1053" t="s">
        <v>41</v>
      </c>
      <c r="E1053" t="s">
        <v>37</v>
      </c>
      <c r="F1053" t="s">
        <v>46</v>
      </c>
      <c r="G1053" t="s">
        <v>21</v>
      </c>
      <c r="H1053" t="s">
        <v>18</v>
      </c>
      <c r="I1053" t="s">
        <v>28</v>
      </c>
      <c r="J1053" t="s">
        <v>26</v>
      </c>
      <c r="K1053" t="s">
        <v>68</v>
      </c>
    </row>
    <row r="1054" spans="1:12" x14ac:dyDescent="0.25">
      <c r="A1054">
        <v>6181</v>
      </c>
      <c r="B1054" t="s">
        <v>27</v>
      </c>
      <c r="C1054" t="s">
        <v>49</v>
      </c>
      <c r="D1054" t="s">
        <v>41</v>
      </c>
      <c r="E1054" t="s">
        <v>37</v>
      </c>
      <c r="F1054" t="s">
        <v>46</v>
      </c>
      <c r="G1054" t="s">
        <v>21</v>
      </c>
      <c r="H1054" t="s">
        <v>18</v>
      </c>
      <c r="I1054" t="s">
        <v>28</v>
      </c>
      <c r="J1054" t="s">
        <v>26</v>
      </c>
      <c r="K1054" t="s">
        <v>68</v>
      </c>
    </row>
    <row r="1055" spans="1:12" x14ac:dyDescent="0.25">
      <c r="A1055">
        <v>6186</v>
      </c>
      <c r="B1055" t="s">
        <v>66</v>
      </c>
      <c r="C1055" t="s">
        <v>49</v>
      </c>
      <c r="D1055" t="s">
        <v>41</v>
      </c>
      <c r="E1055" t="s">
        <v>37</v>
      </c>
      <c r="F1055" t="s">
        <v>46</v>
      </c>
      <c r="G1055" t="s">
        <v>21</v>
      </c>
      <c r="H1055" t="s">
        <v>18</v>
      </c>
      <c r="I1055" t="s">
        <v>28</v>
      </c>
      <c r="J1055" t="s">
        <v>26</v>
      </c>
      <c r="K1055" t="s">
        <v>68</v>
      </c>
    </row>
    <row r="1056" spans="1:12" x14ac:dyDescent="0.25">
      <c r="A1056">
        <v>6187</v>
      </c>
      <c r="B1056" t="s">
        <v>27</v>
      </c>
      <c r="C1056" t="s">
        <v>49</v>
      </c>
      <c r="D1056" t="s">
        <v>41</v>
      </c>
      <c r="E1056" t="s">
        <v>37</v>
      </c>
      <c r="F1056" t="s">
        <v>46</v>
      </c>
      <c r="G1056" t="s">
        <v>21</v>
      </c>
      <c r="H1056" t="s">
        <v>18</v>
      </c>
      <c r="I1056" t="s">
        <v>28</v>
      </c>
      <c r="J1056" t="s">
        <v>26</v>
      </c>
      <c r="K1056" t="s">
        <v>68</v>
      </c>
    </row>
    <row r="1057" spans="1:11" x14ac:dyDescent="0.25">
      <c r="A1057">
        <v>6188</v>
      </c>
      <c r="B1057" t="s">
        <v>66</v>
      </c>
      <c r="C1057" t="s">
        <v>50</v>
      </c>
      <c r="D1057" t="s">
        <v>41</v>
      </c>
      <c r="E1057" t="s">
        <v>37</v>
      </c>
      <c r="F1057" t="s">
        <v>46</v>
      </c>
      <c r="G1057" t="s">
        <v>21</v>
      </c>
      <c r="H1057" t="s">
        <v>18</v>
      </c>
      <c r="I1057" t="s">
        <v>28</v>
      </c>
      <c r="J1057" t="s">
        <v>26</v>
      </c>
      <c r="K1057" t="s">
        <v>68</v>
      </c>
    </row>
    <row r="1058" spans="1:11" x14ac:dyDescent="0.25">
      <c r="A1058">
        <v>6192</v>
      </c>
      <c r="B1058" t="s">
        <v>27</v>
      </c>
      <c r="C1058" t="s">
        <v>49</v>
      </c>
      <c r="D1058" t="s">
        <v>41</v>
      </c>
      <c r="E1058" t="s">
        <v>37</v>
      </c>
      <c r="F1058" t="s">
        <v>46</v>
      </c>
      <c r="G1058" t="s">
        <v>21</v>
      </c>
      <c r="H1058" t="s">
        <v>18</v>
      </c>
      <c r="I1058" t="s">
        <v>28</v>
      </c>
      <c r="J1058" t="s">
        <v>26</v>
      </c>
      <c r="K1058" t="s">
        <v>68</v>
      </c>
    </row>
    <row r="1059" spans="1:11" x14ac:dyDescent="0.25">
      <c r="A1059">
        <v>6194</v>
      </c>
      <c r="B1059" t="s">
        <v>66</v>
      </c>
      <c r="C1059" t="s">
        <v>50</v>
      </c>
      <c r="D1059" t="s">
        <v>41</v>
      </c>
      <c r="E1059" t="s">
        <v>37</v>
      </c>
      <c r="F1059" t="s">
        <v>46</v>
      </c>
      <c r="G1059" t="s">
        <v>21</v>
      </c>
      <c r="H1059" t="s">
        <v>18</v>
      </c>
      <c r="I1059" t="s">
        <v>28</v>
      </c>
      <c r="J1059" t="s">
        <v>26</v>
      </c>
      <c r="K1059" t="s">
        <v>68</v>
      </c>
    </row>
    <row r="1060" spans="1:11" x14ac:dyDescent="0.25">
      <c r="A1060">
        <v>6196</v>
      </c>
      <c r="B1060" t="s">
        <v>27</v>
      </c>
      <c r="C1060" t="s">
        <v>49</v>
      </c>
      <c r="D1060" t="s">
        <v>41</v>
      </c>
      <c r="E1060" t="s">
        <v>37</v>
      </c>
      <c r="F1060" t="s">
        <v>46</v>
      </c>
      <c r="G1060" t="s">
        <v>21</v>
      </c>
      <c r="H1060" t="s">
        <v>18</v>
      </c>
      <c r="I1060" t="s">
        <v>28</v>
      </c>
      <c r="J1060" t="s">
        <v>26</v>
      </c>
      <c r="K1060" t="s">
        <v>68</v>
      </c>
    </row>
    <row r="1061" spans="1:11" x14ac:dyDescent="0.25">
      <c r="A1061">
        <v>6197</v>
      </c>
      <c r="B1061" t="s">
        <v>66</v>
      </c>
      <c r="C1061" t="s">
        <v>50</v>
      </c>
      <c r="D1061" t="s">
        <v>41</v>
      </c>
      <c r="E1061" t="s">
        <v>37</v>
      </c>
      <c r="F1061" t="s">
        <v>46</v>
      </c>
      <c r="G1061" t="s">
        <v>21</v>
      </c>
      <c r="H1061" t="s">
        <v>18</v>
      </c>
      <c r="I1061" t="s">
        <v>28</v>
      </c>
      <c r="J1061" t="s">
        <v>26</v>
      </c>
      <c r="K1061" t="s">
        <v>68</v>
      </c>
    </row>
    <row r="1062" spans="1:11" x14ac:dyDescent="0.25">
      <c r="A1062">
        <v>6206</v>
      </c>
      <c r="B1062" t="s">
        <v>27</v>
      </c>
      <c r="C1062" t="s">
        <v>49</v>
      </c>
      <c r="D1062" t="s">
        <v>41</v>
      </c>
      <c r="E1062" t="s">
        <v>37</v>
      </c>
      <c r="F1062" t="s">
        <v>46</v>
      </c>
      <c r="G1062" t="s">
        <v>21</v>
      </c>
      <c r="H1062" t="s">
        <v>18</v>
      </c>
      <c r="I1062" t="s">
        <v>28</v>
      </c>
      <c r="J1062" t="s">
        <v>26</v>
      </c>
      <c r="K1062" t="s">
        <v>68</v>
      </c>
    </row>
    <row r="1063" spans="1:11" x14ac:dyDescent="0.25">
      <c r="A1063">
        <v>6208</v>
      </c>
      <c r="B1063" t="s">
        <v>66</v>
      </c>
      <c r="C1063" t="s">
        <v>50</v>
      </c>
      <c r="D1063" t="s">
        <v>41</v>
      </c>
      <c r="E1063" t="s">
        <v>37</v>
      </c>
      <c r="F1063" t="s">
        <v>46</v>
      </c>
      <c r="G1063" t="s">
        <v>21</v>
      </c>
      <c r="H1063" t="s">
        <v>18</v>
      </c>
      <c r="I1063" t="s">
        <v>28</v>
      </c>
      <c r="J1063" t="s">
        <v>26</v>
      </c>
      <c r="K1063" t="s">
        <v>68</v>
      </c>
    </row>
    <row r="1064" spans="1:11" x14ac:dyDescent="0.25">
      <c r="A1064">
        <v>6209</v>
      </c>
      <c r="B1064" t="s">
        <v>27</v>
      </c>
      <c r="C1064" t="s">
        <v>49</v>
      </c>
      <c r="E1064" t="s">
        <v>37</v>
      </c>
      <c r="G1064" t="s">
        <v>21</v>
      </c>
      <c r="H1064" t="s">
        <v>18</v>
      </c>
      <c r="I1064" t="s">
        <v>28</v>
      </c>
      <c r="J1064" t="s">
        <v>26</v>
      </c>
    </row>
    <row r="1065" spans="1:11" x14ac:dyDescent="0.25">
      <c r="A1065">
        <v>6215</v>
      </c>
      <c r="B1065" t="s">
        <v>52</v>
      </c>
      <c r="C1065" t="s">
        <v>51</v>
      </c>
      <c r="D1065" t="s">
        <v>40</v>
      </c>
      <c r="E1065" t="s">
        <v>36</v>
      </c>
      <c r="F1065" t="s">
        <v>45</v>
      </c>
      <c r="G1065" t="s">
        <v>21</v>
      </c>
      <c r="H1065" t="s">
        <v>17</v>
      </c>
      <c r="I1065" t="s">
        <v>28</v>
      </c>
      <c r="J1065" t="s">
        <v>25</v>
      </c>
      <c r="K1065" t="s">
        <v>58</v>
      </c>
    </row>
    <row r="1066" spans="1:11" x14ac:dyDescent="0.25">
      <c r="A1066">
        <v>6216</v>
      </c>
      <c r="B1066" t="s">
        <v>27</v>
      </c>
      <c r="C1066" t="s">
        <v>49</v>
      </c>
      <c r="D1066" t="s">
        <v>41</v>
      </c>
      <c r="E1066" t="s">
        <v>37</v>
      </c>
      <c r="F1066" t="s">
        <v>46</v>
      </c>
      <c r="G1066" t="s">
        <v>21</v>
      </c>
      <c r="H1066" t="s">
        <v>18</v>
      </c>
      <c r="I1066" t="s">
        <v>28</v>
      </c>
      <c r="J1066" t="s">
        <v>26</v>
      </c>
      <c r="K1066" t="s">
        <v>68</v>
      </c>
    </row>
    <row r="1067" spans="1:11" x14ac:dyDescent="0.25">
      <c r="A1067">
        <v>6217</v>
      </c>
      <c r="B1067" t="s">
        <v>67</v>
      </c>
      <c r="C1067" t="s">
        <v>49</v>
      </c>
      <c r="D1067" t="s">
        <v>41</v>
      </c>
      <c r="E1067" t="s">
        <v>37</v>
      </c>
      <c r="F1067" t="s">
        <v>46</v>
      </c>
      <c r="G1067" t="s">
        <v>21</v>
      </c>
      <c r="H1067" t="s">
        <v>18</v>
      </c>
      <c r="I1067" t="s">
        <v>28</v>
      </c>
      <c r="J1067" t="s">
        <v>26</v>
      </c>
      <c r="K1067" t="s">
        <v>68</v>
      </c>
    </row>
    <row r="1068" spans="1:11" x14ac:dyDescent="0.25">
      <c r="A1068">
        <v>6218</v>
      </c>
      <c r="B1068" t="s">
        <v>52</v>
      </c>
      <c r="C1068" t="s">
        <v>51</v>
      </c>
      <c r="D1068" t="s">
        <v>40</v>
      </c>
      <c r="E1068" t="s">
        <v>36</v>
      </c>
      <c r="F1068" t="s">
        <v>45</v>
      </c>
      <c r="G1068" t="s">
        <v>21</v>
      </c>
      <c r="H1068" t="s">
        <v>17</v>
      </c>
      <c r="I1068" t="s">
        <v>28</v>
      </c>
      <c r="J1068" t="s">
        <v>25</v>
      </c>
      <c r="K1068" t="s">
        <v>58</v>
      </c>
    </row>
    <row r="1069" spans="1:11" x14ac:dyDescent="0.25">
      <c r="A1069">
        <v>6219</v>
      </c>
      <c r="B1069" t="s">
        <v>27</v>
      </c>
      <c r="C1069" t="s">
        <v>49</v>
      </c>
      <c r="E1069" t="s">
        <v>37</v>
      </c>
      <c r="G1069" t="s">
        <v>21</v>
      </c>
      <c r="H1069" t="s">
        <v>18</v>
      </c>
      <c r="I1069" t="s">
        <v>28</v>
      </c>
      <c r="J1069" t="s">
        <v>26</v>
      </c>
    </row>
    <row r="1070" spans="1:11" x14ac:dyDescent="0.25">
      <c r="A1070">
        <v>6221</v>
      </c>
      <c r="B1070" t="s">
        <v>52</v>
      </c>
      <c r="C1070" t="s">
        <v>55</v>
      </c>
      <c r="D1070" t="s">
        <v>40</v>
      </c>
      <c r="E1070" t="s">
        <v>36</v>
      </c>
      <c r="F1070" t="s">
        <v>45</v>
      </c>
      <c r="G1070" t="s">
        <v>21</v>
      </c>
      <c r="H1070" t="s">
        <v>17</v>
      </c>
      <c r="I1070" t="s">
        <v>28</v>
      </c>
      <c r="J1070" t="s">
        <v>25</v>
      </c>
      <c r="K1070" t="s">
        <v>58</v>
      </c>
    </row>
    <row r="1071" spans="1:11" x14ac:dyDescent="0.25">
      <c r="A1071">
        <v>6227</v>
      </c>
      <c r="B1071" t="s">
        <v>27</v>
      </c>
      <c r="C1071" t="s">
        <v>50</v>
      </c>
      <c r="D1071" t="s">
        <v>41</v>
      </c>
      <c r="E1071" t="s">
        <v>37</v>
      </c>
      <c r="F1071" t="s">
        <v>46</v>
      </c>
      <c r="G1071" t="s">
        <v>21</v>
      </c>
      <c r="H1071" t="s">
        <v>18</v>
      </c>
      <c r="I1071" t="s">
        <v>28</v>
      </c>
      <c r="J1071" t="s">
        <v>26</v>
      </c>
      <c r="K1071" t="s">
        <v>68</v>
      </c>
    </row>
    <row r="1072" spans="1:11" x14ac:dyDescent="0.25">
      <c r="A1072">
        <v>6228</v>
      </c>
      <c r="B1072" t="s">
        <v>27</v>
      </c>
      <c r="C1072" t="s">
        <v>49</v>
      </c>
      <c r="D1072" t="s">
        <v>41</v>
      </c>
      <c r="E1072" t="s">
        <v>37</v>
      </c>
      <c r="F1072" t="s">
        <v>46</v>
      </c>
      <c r="G1072" t="s">
        <v>21</v>
      </c>
      <c r="H1072" t="s">
        <v>18</v>
      </c>
      <c r="I1072" t="s">
        <v>28</v>
      </c>
      <c r="J1072" t="s">
        <v>26</v>
      </c>
      <c r="K1072" t="s">
        <v>68</v>
      </c>
    </row>
    <row r="1073" spans="1:11" x14ac:dyDescent="0.25">
      <c r="A1073">
        <v>6230</v>
      </c>
      <c r="C1073" t="s">
        <v>50</v>
      </c>
    </row>
    <row r="1074" spans="1:11" x14ac:dyDescent="0.25">
      <c r="A1074">
        <v>6233</v>
      </c>
      <c r="B1074" t="s">
        <v>27</v>
      </c>
      <c r="C1074" t="s">
        <v>49</v>
      </c>
      <c r="E1074" t="s">
        <v>37</v>
      </c>
      <c r="G1074" t="s">
        <v>21</v>
      </c>
      <c r="H1074" t="s">
        <v>18</v>
      </c>
      <c r="I1074" t="s">
        <v>28</v>
      </c>
      <c r="J1074" t="s">
        <v>26</v>
      </c>
    </row>
    <row r="1075" spans="1:11" x14ac:dyDescent="0.25">
      <c r="A1075">
        <v>6235</v>
      </c>
      <c r="B1075" t="s">
        <v>27</v>
      </c>
      <c r="C1075" t="s">
        <v>49</v>
      </c>
      <c r="D1075" t="s">
        <v>41</v>
      </c>
      <c r="E1075" t="s">
        <v>37</v>
      </c>
      <c r="F1075" t="s">
        <v>46</v>
      </c>
      <c r="G1075" t="s">
        <v>21</v>
      </c>
      <c r="H1075" t="s">
        <v>18</v>
      </c>
      <c r="I1075" t="s">
        <v>28</v>
      </c>
      <c r="J1075" t="s">
        <v>26</v>
      </c>
      <c r="K1075" t="s">
        <v>68</v>
      </c>
    </row>
    <row r="1076" spans="1:11" x14ac:dyDescent="0.25">
      <c r="A1076">
        <v>6236</v>
      </c>
      <c r="B1076" t="s">
        <v>67</v>
      </c>
      <c r="C1076" t="s">
        <v>50</v>
      </c>
      <c r="D1076" t="s">
        <v>41</v>
      </c>
      <c r="E1076" t="s">
        <v>37</v>
      </c>
      <c r="F1076" t="s">
        <v>46</v>
      </c>
      <c r="G1076" t="s">
        <v>21</v>
      </c>
      <c r="H1076" t="s">
        <v>18</v>
      </c>
      <c r="I1076" t="s">
        <v>28</v>
      </c>
      <c r="J1076" t="s">
        <v>26</v>
      </c>
      <c r="K1076" t="s">
        <v>68</v>
      </c>
    </row>
    <row r="1077" spans="1:11" x14ac:dyDescent="0.25">
      <c r="A1077">
        <v>6237</v>
      </c>
      <c r="B1077" t="s">
        <v>27</v>
      </c>
      <c r="C1077" t="s">
        <v>50</v>
      </c>
      <c r="D1077" t="s">
        <v>41</v>
      </c>
      <c r="E1077" t="s">
        <v>37</v>
      </c>
      <c r="F1077" t="s">
        <v>46</v>
      </c>
      <c r="G1077" t="s">
        <v>21</v>
      </c>
      <c r="H1077" t="s">
        <v>18</v>
      </c>
      <c r="I1077" t="s">
        <v>28</v>
      </c>
      <c r="J1077" t="s">
        <v>26</v>
      </c>
      <c r="K1077" t="s">
        <v>68</v>
      </c>
    </row>
    <row r="1078" spans="1:11" x14ac:dyDescent="0.25">
      <c r="A1078">
        <v>6239</v>
      </c>
      <c r="B1078" t="s">
        <v>27</v>
      </c>
      <c r="C1078" t="s">
        <v>49</v>
      </c>
      <c r="G1078" t="s">
        <v>21</v>
      </c>
      <c r="H1078" t="s">
        <v>18</v>
      </c>
      <c r="I1078" t="s">
        <v>28</v>
      </c>
      <c r="J1078" t="s">
        <v>26</v>
      </c>
    </row>
    <row r="1079" spans="1:11" x14ac:dyDescent="0.25">
      <c r="A1079">
        <v>6240</v>
      </c>
      <c r="B1079" t="s">
        <v>27</v>
      </c>
      <c r="C1079" t="s">
        <v>49</v>
      </c>
      <c r="D1079" t="s">
        <v>41</v>
      </c>
      <c r="E1079" t="s">
        <v>37</v>
      </c>
      <c r="F1079" t="s">
        <v>46</v>
      </c>
      <c r="G1079" t="s">
        <v>21</v>
      </c>
      <c r="H1079" t="s">
        <v>18</v>
      </c>
      <c r="I1079" t="s">
        <v>28</v>
      </c>
      <c r="J1079" t="s">
        <v>26</v>
      </c>
      <c r="K1079" t="s">
        <v>68</v>
      </c>
    </row>
    <row r="1080" spans="1:11" x14ac:dyDescent="0.25">
      <c r="A1080">
        <v>6241</v>
      </c>
      <c r="B1080" t="s">
        <v>27</v>
      </c>
      <c r="C1080" t="s">
        <v>49</v>
      </c>
      <c r="E1080" t="s">
        <v>37</v>
      </c>
      <c r="G1080" t="s">
        <v>21</v>
      </c>
      <c r="H1080" t="s">
        <v>18</v>
      </c>
      <c r="I1080" t="s">
        <v>28</v>
      </c>
      <c r="J1080" t="s">
        <v>26</v>
      </c>
    </row>
    <row r="1081" spans="1:11" x14ac:dyDescent="0.25">
      <c r="A1081">
        <v>6260</v>
      </c>
      <c r="B1081" t="s">
        <v>66</v>
      </c>
      <c r="C1081" t="s">
        <v>50</v>
      </c>
      <c r="D1081" t="s">
        <v>41</v>
      </c>
      <c r="E1081" t="s">
        <v>37</v>
      </c>
      <c r="F1081" t="s">
        <v>46</v>
      </c>
      <c r="G1081" t="s">
        <v>21</v>
      </c>
      <c r="H1081" t="s">
        <v>18</v>
      </c>
      <c r="I1081" t="s">
        <v>28</v>
      </c>
      <c r="J1081" t="s">
        <v>26</v>
      </c>
      <c r="K1081" t="s">
        <v>68</v>
      </c>
    </row>
    <row r="1082" spans="1:11" x14ac:dyDescent="0.25">
      <c r="A1082">
        <v>6268</v>
      </c>
      <c r="B1082" t="s">
        <v>66</v>
      </c>
      <c r="C1082" t="s">
        <v>49</v>
      </c>
      <c r="D1082" t="s">
        <v>41</v>
      </c>
      <c r="E1082" t="s">
        <v>37</v>
      </c>
      <c r="F1082" t="s">
        <v>46</v>
      </c>
      <c r="G1082" t="s">
        <v>21</v>
      </c>
      <c r="H1082" t="s">
        <v>18</v>
      </c>
      <c r="I1082" t="s">
        <v>28</v>
      </c>
      <c r="J1082" t="s">
        <v>26</v>
      </c>
      <c r="K1082" t="s">
        <v>68</v>
      </c>
    </row>
    <row r="1083" spans="1:11" x14ac:dyDescent="0.25">
      <c r="A1083">
        <v>6269</v>
      </c>
      <c r="B1083" t="s">
        <v>27</v>
      </c>
      <c r="C1083" t="s">
        <v>49</v>
      </c>
    </row>
    <row r="1084" spans="1:11" x14ac:dyDescent="0.25">
      <c r="A1084">
        <v>6270</v>
      </c>
      <c r="E1084" t="s">
        <v>37</v>
      </c>
      <c r="G1084" t="s">
        <v>21</v>
      </c>
      <c r="H1084" t="s">
        <v>18</v>
      </c>
      <c r="I1084" t="s">
        <v>28</v>
      </c>
      <c r="J1084" t="s">
        <v>26</v>
      </c>
    </row>
    <row r="1085" spans="1:11" x14ac:dyDescent="0.25">
      <c r="A1085">
        <v>6276</v>
      </c>
      <c r="B1085" t="s">
        <v>27</v>
      </c>
      <c r="C1085" t="s">
        <v>49</v>
      </c>
      <c r="E1085" t="s">
        <v>37</v>
      </c>
      <c r="G1085" t="s">
        <v>21</v>
      </c>
      <c r="H1085" t="s">
        <v>18</v>
      </c>
      <c r="I1085" t="s">
        <v>28</v>
      </c>
      <c r="J1085" t="s">
        <v>26</v>
      </c>
    </row>
    <row r="1086" spans="1:11" x14ac:dyDescent="0.25">
      <c r="A1086">
        <v>6277</v>
      </c>
      <c r="B1086" t="s">
        <v>67</v>
      </c>
      <c r="C1086" t="s">
        <v>49</v>
      </c>
      <c r="D1086" t="s">
        <v>41</v>
      </c>
      <c r="E1086" t="s">
        <v>37</v>
      </c>
      <c r="F1086" t="s">
        <v>46</v>
      </c>
      <c r="G1086" t="s">
        <v>21</v>
      </c>
      <c r="H1086" t="s">
        <v>18</v>
      </c>
      <c r="I1086" t="s">
        <v>28</v>
      </c>
      <c r="J1086" t="s">
        <v>26</v>
      </c>
      <c r="K1086" t="s">
        <v>68</v>
      </c>
    </row>
    <row r="1087" spans="1:11" x14ac:dyDescent="0.25">
      <c r="A1087">
        <v>6280</v>
      </c>
      <c r="B1087" t="s">
        <v>27</v>
      </c>
      <c r="C1087" t="s">
        <v>49</v>
      </c>
      <c r="D1087" t="s">
        <v>41</v>
      </c>
      <c r="E1087" t="s">
        <v>37</v>
      </c>
      <c r="F1087" t="s">
        <v>46</v>
      </c>
      <c r="G1087" t="s">
        <v>21</v>
      </c>
      <c r="H1087" t="s">
        <v>18</v>
      </c>
      <c r="I1087" t="s">
        <v>28</v>
      </c>
      <c r="J1087" t="s">
        <v>26</v>
      </c>
      <c r="K1087" t="s">
        <v>68</v>
      </c>
    </row>
    <row r="1088" spans="1:11" x14ac:dyDescent="0.25">
      <c r="A1088">
        <v>6281</v>
      </c>
      <c r="B1088" t="s">
        <v>27</v>
      </c>
      <c r="C1088" t="s">
        <v>49</v>
      </c>
    </row>
    <row r="1089" spans="1:11" x14ac:dyDescent="0.25">
      <c r="A1089">
        <v>6283</v>
      </c>
      <c r="B1089" t="s">
        <v>27</v>
      </c>
      <c r="C1089" t="s">
        <v>49</v>
      </c>
    </row>
    <row r="1090" spans="1:11" x14ac:dyDescent="0.25">
      <c r="A1090">
        <v>6286</v>
      </c>
      <c r="B1090" t="s">
        <v>27</v>
      </c>
      <c r="C1090" t="s">
        <v>49</v>
      </c>
    </row>
    <row r="1091" spans="1:11" x14ac:dyDescent="0.25">
      <c r="A1091">
        <v>6287</v>
      </c>
      <c r="B1091" t="s">
        <v>27</v>
      </c>
      <c r="C1091" t="s">
        <v>49</v>
      </c>
    </row>
    <row r="1092" spans="1:11" x14ac:dyDescent="0.25">
      <c r="A1092">
        <v>6288</v>
      </c>
      <c r="B1092" t="s">
        <v>27</v>
      </c>
      <c r="C1092" t="s">
        <v>49</v>
      </c>
      <c r="D1092" t="s">
        <v>41</v>
      </c>
      <c r="E1092" t="s">
        <v>37</v>
      </c>
      <c r="F1092" t="s">
        <v>46</v>
      </c>
      <c r="G1092" t="s">
        <v>21</v>
      </c>
      <c r="H1092" t="s">
        <v>18</v>
      </c>
      <c r="I1092" t="s">
        <v>28</v>
      </c>
      <c r="J1092" t="s">
        <v>26</v>
      </c>
      <c r="K1092" t="s">
        <v>68</v>
      </c>
    </row>
    <row r="1093" spans="1:11" x14ac:dyDescent="0.25">
      <c r="A1093">
        <v>6291</v>
      </c>
      <c r="G1093" t="s">
        <v>21</v>
      </c>
      <c r="H1093" t="s">
        <v>18</v>
      </c>
      <c r="I1093" t="s">
        <v>28</v>
      </c>
    </row>
    <row r="1094" spans="1:11" x14ac:dyDescent="0.25">
      <c r="A1094">
        <v>6292</v>
      </c>
      <c r="B1094" t="s">
        <v>66</v>
      </c>
      <c r="C1094" t="s">
        <v>50</v>
      </c>
      <c r="D1094" t="s">
        <v>41</v>
      </c>
      <c r="E1094" t="s">
        <v>37</v>
      </c>
      <c r="F1094" t="s">
        <v>46</v>
      </c>
      <c r="G1094" t="s">
        <v>21</v>
      </c>
      <c r="H1094" t="s">
        <v>18</v>
      </c>
      <c r="I1094" t="s">
        <v>28</v>
      </c>
      <c r="J1094" t="s">
        <v>26</v>
      </c>
      <c r="K1094" t="s">
        <v>68</v>
      </c>
    </row>
    <row r="1095" spans="1:11" x14ac:dyDescent="0.25">
      <c r="A1095">
        <v>6294</v>
      </c>
      <c r="B1095" t="s">
        <v>27</v>
      </c>
      <c r="C1095" t="s">
        <v>49</v>
      </c>
      <c r="D1095" t="s">
        <v>41</v>
      </c>
      <c r="E1095" t="s">
        <v>37</v>
      </c>
      <c r="F1095" t="s">
        <v>46</v>
      </c>
      <c r="G1095" t="s">
        <v>21</v>
      </c>
      <c r="H1095" t="s">
        <v>18</v>
      </c>
      <c r="I1095" t="s">
        <v>28</v>
      </c>
      <c r="J1095" t="s">
        <v>26</v>
      </c>
      <c r="K1095" t="s">
        <v>68</v>
      </c>
    </row>
    <row r="1096" spans="1:11" x14ac:dyDescent="0.25">
      <c r="A1096">
        <v>6295</v>
      </c>
      <c r="B1096" t="s">
        <v>66</v>
      </c>
      <c r="C1096" t="s">
        <v>50</v>
      </c>
      <c r="D1096" t="s">
        <v>41</v>
      </c>
      <c r="E1096" t="s">
        <v>37</v>
      </c>
      <c r="F1096" t="s">
        <v>46</v>
      </c>
      <c r="G1096" t="s">
        <v>21</v>
      </c>
      <c r="H1096" t="s">
        <v>18</v>
      </c>
      <c r="I1096" t="s">
        <v>28</v>
      </c>
      <c r="J1096" t="s">
        <v>26</v>
      </c>
      <c r="K1096" t="s">
        <v>68</v>
      </c>
    </row>
    <row r="1097" spans="1:11" x14ac:dyDescent="0.25">
      <c r="A1097">
        <v>6296</v>
      </c>
      <c r="E1097" t="s">
        <v>36</v>
      </c>
      <c r="J1097" t="s">
        <v>25</v>
      </c>
    </row>
    <row r="1098" spans="1:11" x14ac:dyDescent="0.25">
      <c r="A1098">
        <v>6297</v>
      </c>
      <c r="B1098" t="s">
        <v>27</v>
      </c>
      <c r="C1098" t="s">
        <v>49</v>
      </c>
      <c r="D1098" t="s">
        <v>41</v>
      </c>
      <c r="E1098" t="s">
        <v>37</v>
      </c>
      <c r="F1098" t="s">
        <v>46</v>
      </c>
      <c r="G1098" t="s">
        <v>21</v>
      </c>
      <c r="H1098" t="s">
        <v>18</v>
      </c>
      <c r="I1098" t="s">
        <v>28</v>
      </c>
      <c r="J1098" t="s">
        <v>26</v>
      </c>
      <c r="K1098" t="s">
        <v>68</v>
      </c>
    </row>
    <row r="1099" spans="1:11" x14ac:dyDescent="0.25">
      <c r="A1099">
        <v>6299</v>
      </c>
      <c r="B1099" t="s">
        <v>27</v>
      </c>
      <c r="C1099" t="s">
        <v>49</v>
      </c>
      <c r="E1099" t="s">
        <v>37</v>
      </c>
      <c r="G1099" t="s">
        <v>21</v>
      </c>
      <c r="H1099" t="s">
        <v>18</v>
      </c>
      <c r="I1099" t="s">
        <v>28</v>
      </c>
      <c r="J1099" t="s">
        <v>26</v>
      </c>
    </row>
    <row r="1100" spans="1:11" x14ac:dyDescent="0.25">
      <c r="A1100">
        <v>6303</v>
      </c>
      <c r="B1100" t="s">
        <v>27</v>
      </c>
      <c r="C1100" t="s">
        <v>49</v>
      </c>
      <c r="E1100" t="s">
        <v>37</v>
      </c>
      <c r="G1100" t="s">
        <v>21</v>
      </c>
      <c r="H1100" t="s">
        <v>18</v>
      </c>
      <c r="I1100" t="s">
        <v>28</v>
      </c>
      <c r="J1100" t="s">
        <v>26</v>
      </c>
    </row>
    <row r="1101" spans="1:11" x14ac:dyDescent="0.25">
      <c r="A1101">
        <v>6304</v>
      </c>
      <c r="B1101" t="s">
        <v>67</v>
      </c>
      <c r="C1101" t="s">
        <v>49</v>
      </c>
      <c r="E1101" t="s">
        <v>37</v>
      </c>
      <c r="G1101" t="s">
        <v>21</v>
      </c>
      <c r="H1101" t="s">
        <v>18</v>
      </c>
      <c r="I1101" t="s">
        <v>28</v>
      </c>
      <c r="J1101" t="s">
        <v>26</v>
      </c>
    </row>
    <row r="1102" spans="1:11" x14ac:dyDescent="0.25">
      <c r="A1102">
        <v>6309</v>
      </c>
      <c r="B1102" t="s">
        <v>27</v>
      </c>
      <c r="C1102" t="s">
        <v>49</v>
      </c>
    </row>
    <row r="1103" spans="1:11" x14ac:dyDescent="0.25">
      <c r="A1103">
        <v>6311</v>
      </c>
      <c r="B1103" t="s">
        <v>52</v>
      </c>
      <c r="C1103" t="s">
        <v>55</v>
      </c>
      <c r="D1103" t="s">
        <v>40</v>
      </c>
      <c r="E1103" t="s">
        <v>36</v>
      </c>
      <c r="F1103" t="s">
        <v>45</v>
      </c>
      <c r="G1103" t="s">
        <v>21</v>
      </c>
      <c r="H1103" t="s">
        <v>17</v>
      </c>
      <c r="I1103" t="s">
        <v>28</v>
      </c>
      <c r="J1103" t="s">
        <v>25</v>
      </c>
      <c r="K1103" t="s">
        <v>58</v>
      </c>
    </row>
    <row r="1104" spans="1:11" x14ac:dyDescent="0.25">
      <c r="A1104">
        <v>6313</v>
      </c>
      <c r="B1104" t="s">
        <v>27</v>
      </c>
      <c r="C1104" t="s">
        <v>49</v>
      </c>
      <c r="G1104" t="s">
        <v>21</v>
      </c>
      <c r="H1104" t="s">
        <v>18</v>
      </c>
      <c r="I1104" t="s">
        <v>28</v>
      </c>
      <c r="J1104" t="s">
        <v>26</v>
      </c>
    </row>
    <row r="1105" spans="1:11" x14ac:dyDescent="0.25">
      <c r="A1105">
        <v>6320</v>
      </c>
      <c r="E1105" t="s">
        <v>37</v>
      </c>
      <c r="G1105" t="s">
        <v>21</v>
      </c>
      <c r="H1105" t="s">
        <v>18</v>
      </c>
      <c r="I1105" t="s">
        <v>28</v>
      </c>
      <c r="J1105" t="s">
        <v>26</v>
      </c>
    </row>
    <row r="1106" spans="1:11" x14ac:dyDescent="0.25">
      <c r="A1106">
        <v>6326</v>
      </c>
      <c r="B1106" t="s">
        <v>67</v>
      </c>
      <c r="C1106" t="s">
        <v>49</v>
      </c>
      <c r="E1106" t="s">
        <v>37</v>
      </c>
      <c r="G1106" t="s">
        <v>21</v>
      </c>
      <c r="H1106" t="s">
        <v>18</v>
      </c>
      <c r="I1106" t="s">
        <v>28</v>
      </c>
      <c r="J1106" t="s">
        <v>26</v>
      </c>
    </row>
    <row r="1107" spans="1:11" x14ac:dyDescent="0.25">
      <c r="A1107">
        <v>6329</v>
      </c>
      <c r="B1107" t="s">
        <v>27</v>
      </c>
      <c r="C1107" t="s">
        <v>49</v>
      </c>
      <c r="E1107" t="s">
        <v>37</v>
      </c>
      <c r="G1107" t="s">
        <v>21</v>
      </c>
      <c r="H1107" t="s">
        <v>18</v>
      </c>
      <c r="I1107" t="s">
        <v>28</v>
      </c>
      <c r="J1107" t="s">
        <v>26</v>
      </c>
    </row>
    <row r="1108" spans="1:11" x14ac:dyDescent="0.25">
      <c r="A1108">
        <v>6331</v>
      </c>
      <c r="B1108" t="s">
        <v>27</v>
      </c>
      <c r="C1108" t="s">
        <v>49</v>
      </c>
      <c r="E1108" t="s">
        <v>37</v>
      </c>
      <c r="G1108" t="s">
        <v>21</v>
      </c>
      <c r="H1108" t="s">
        <v>18</v>
      </c>
      <c r="I1108" t="s">
        <v>28</v>
      </c>
      <c r="J1108" t="s">
        <v>26</v>
      </c>
    </row>
    <row r="1109" spans="1:11" x14ac:dyDescent="0.25">
      <c r="A1109">
        <v>6336</v>
      </c>
      <c r="E1109" t="s">
        <v>36</v>
      </c>
      <c r="J1109" t="s">
        <v>25</v>
      </c>
    </row>
    <row r="1110" spans="1:11" x14ac:dyDescent="0.25">
      <c r="A1110">
        <v>6355</v>
      </c>
      <c r="E1110" t="s">
        <v>37</v>
      </c>
      <c r="G1110" t="s">
        <v>21</v>
      </c>
      <c r="H1110" t="s">
        <v>18</v>
      </c>
      <c r="I1110" t="s">
        <v>28</v>
      </c>
      <c r="J1110" t="s">
        <v>26</v>
      </c>
    </row>
    <row r="1111" spans="1:11" x14ac:dyDescent="0.25">
      <c r="A1111">
        <v>6359</v>
      </c>
      <c r="B1111" t="s">
        <v>27</v>
      </c>
      <c r="C1111" t="s">
        <v>49</v>
      </c>
      <c r="D1111" t="s">
        <v>41</v>
      </c>
      <c r="E1111" t="s">
        <v>37</v>
      </c>
      <c r="F1111" t="s">
        <v>46</v>
      </c>
      <c r="G1111" t="s">
        <v>21</v>
      </c>
      <c r="H1111" t="s">
        <v>18</v>
      </c>
      <c r="I1111" t="s">
        <v>28</v>
      </c>
      <c r="J1111" t="s">
        <v>26</v>
      </c>
      <c r="K1111" t="s">
        <v>68</v>
      </c>
    </row>
    <row r="1112" spans="1:11" x14ac:dyDescent="0.25">
      <c r="A1112">
        <v>6360</v>
      </c>
      <c r="B1112" t="s">
        <v>53</v>
      </c>
      <c r="C1112" t="s">
        <v>55</v>
      </c>
      <c r="D1112" t="s">
        <v>40</v>
      </c>
      <c r="E1112" t="s">
        <v>36</v>
      </c>
      <c r="F1112" t="s">
        <v>45</v>
      </c>
      <c r="G1112" t="s">
        <v>21</v>
      </c>
      <c r="H1112" t="s">
        <v>17</v>
      </c>
      <c r="I1112" t="s">
        <v>28</v>
      </c>
      <c r="J1112" t="s">
        <v>25</v>
      </c>
      <c r="K1112" t="s">
        <v>58</v>
      </c>
    </row>
    <row r="1113" spans="1:11" x14ac:dyDescent="0.25">
      <c r="A1113">
        <v>6361</v>
      </c>
      <c r="B1113" t="s">
        <v>27</v>
      </c>
      <c r="C1113" t="s">
        <v>49</v>
      </c>
      <c r="D1113" t="s">
        <v>41</v>
      </c>
      <c r="E1113" t="s">
        <v>37</v>
      </c>
      <c r="F1113" t="s">
        <v>46</v>
      </c>
      <c r="G1113" t="s">
        <v>21</v>
      </c>
      <c r="H1113" t="s">
        <v>18</v>
      </c>
      <c r="I1113" t="s">
        <v>28</v>
      </c>
      <c r="J1113" t="s">
        <v>26</v>
      </c>
      <c r="K1113" t="s">
        <v>68</v>
      </c>
    </row>
    <row r="1114" spans="1:11" x14ac:dyDescent="0.25">
      <c r="A1114">
        <v>6362</v>
      </c>
      <c r="B1114" t="s">
        <v>27</v>
      </c>
      <c r="C1114" t="s">
        <v>49</v>
      </c>
      <c r="D1114" t="s">
        <v>41</v>
      </c>
      <c r="E1114" t="s">
        <v>37</v>
      </c>
      <c r="F1114" t="s">
        <v>46</v>
      </c>
      <c r="G1114" t="s">
        <v>21</v>
      </c>
      <c r="H1114" t="s">
        <v>18</v>
      </c>
      <c r="I1114" t="s">
        <v>28</v>
      </c>
      <c r="J1114" t="s">
        <v>26</v>
      </c>
      <c r="K1114" t="s">
        <v>68</v>
      </c>
    </row>
    <row r="1115" spans="1:11" x14ac:dyDescent="0.25">
      <c r="A1115">
        <v>6363</v>
      </c>
      <c r="B1115" t="s">
        <v>27</v>
      </c>
      <c r="C1115" t="s">
        <v>49</v>
      </c>
      <c r="E1115" t="s">
        <v>37</v>
      </c>
      <c r="G1115" t="s">
        <v>21</v>
      </c>
      <c r="H1115" t="s">
        <v>18</v>
      </c>
      <c r="I1115" t="s">
        <v>28</v>
      </c>
      <c r="J1115" t="s">
        <v>26</v>
      </c>
    </row>
    <row r="1116" spans="1:11" x14ac:dyDescent="0.25">
      <c r="A1116">
        <v>6366</v>
      </c>
      <c r="B1116" t="s">
        <v>27</v>
      </c>
      <c r="C1116" t="s">
        <v>49</v>
      </c>
    </row>
    <row r="1117" spans="1:11" x14ac:dyDescent="0.25">
      <c r="A1117">
        <v>6369</v>
      </c>
      <c r="B1117" t="s">
        <v>27</v>
      </c>
      <c r="C1117" t="s">
        <v>49</v>
      </c>
      <c r="D1117" t="s">
        <v>41</v>
      </c>
      <c r="E1117" t="s">
        <v>37</v>
      </c>
      <c r="F1117" t="s">
        <v>46</v>
      </c>
      <c r="G1117" t="s">
        <v>21</v>
      </c>
      <c r="H1117" t="s">
        <v>18</v>
      </c>
      <c r="I1117" t="s">
        <v>28</v>
      </c>
      <c r="J1117" t="s">
        <v>26</v>
      </c>
      <c r="K1117" t="s">
        <v>68</v>
      </c>
    </row>
    <row r="1118" spans="1:11" x14ac:dyDescent="0.25">
      <c r="A1118">
        <v>6372</v>
      </c>
      <c r="B1118" t="s">
        <v>27</v>
      </c>
      <c r="C1118" t="s">
        <v>49</v>
      </c>
      <c r="E1118" t="s">
        <v>37</v>
      </c>
      <c r="G1118" t="s">
        <v>21</v>
      </c>
      <c r="H1118" t="s">
        <v>18</v>
      </c>
      <c r="I1118" t="s">
        <v>28</v>
      </c>
      <c r="J1118" t="s">
        <v>26</v>
      </c>
    </row>
    <row r="1119" spans="1:11" x14ac:dyDescent="0.25">
      <c r="A1119">
        <v>6373</v>
      </c>
      <c r="B1119" t="s">
        <v>66</v>
      </c>
      <c r="C1119" t="s">
        <v>49</v>
      </c>
      <c r="E1119" t="s">
        <v>37</v>
      </c>
      <c r="G1119" t="s">
        <v>21</v>
      </c>
      <c r="H1119" t="s">
        <v>18</v>
      </c>
      <c r="I1119" t="s">
        <v>28</v>
      </c>
      <c r="J1119" t="s">
        <v>26</v>
      </c>
    </row>
    <row r="1120" spans="1:11" x14ac:dyDescent="0.25">
      <c r="A1120">
        <v>6377</v>
      </c>
      <c r="B1120" t="s">
        <v>66</v>
      </c>
      <c r="C1120" t="s">
        <v>49</v>
      </c>
      <c r="D1120" t="s">
        <v>41</v>
      </c>
      <c r="E1120" t="s">
        <v>37</v>
      </c>
      <c r="F1120" t="s">
        <v>46</v>
      </c>
      <c r="G1120" t="s">
        <v>21</v>
      </c>
      <c r="H1120" t="s">
        <v>18</v>
      </c>
      <c r="I1120" t="s">
        <v>28</v>
      </c>
      <c r="J1120" t="s">
        <v>26</v>
      </c>
      <c r="K1120" t="s">
        <v>68</v>
      </c>
    </row>
    <row r="1121" spans="1:11" x14ac:dyDescent="0.25">
      <c r="A1121">
        <v>6381</v>
      </c>
      <c r="B1121" t="s">
        <v>67</v>
      </c>
      <c r="C1121" t="s">
        <v>49</v>
      </c>
      <c r="E1121" t="s">
        <v>37</v>
      </c>
      <c r="G1121" t="s">
        <v>21</v>
      </c>
      <c r="H1121" t="s">
        <v>18</v>
      </c>
      <c r="I1121" t="s">
        <v>28</v>
      </c>
      <c r="J1121" t="s">
        <v>26</v>
      </c>
    </row>
    <row r="1122" spans="1:11" x14ac:dyDescent="0.25">
      <c r="A1122">
        <v>6382</v>
      </c>
      <c r="B1122" t="s">
        <v>27</v>
      </c>
      <c r="C1122" t="s">
        <v>49</v>
      </c>
      <c r="D1122" t="s">
        <v>41</v>
      </c>
      <c r="E1122" t="s">
        <v>37</v>
      </c>
      <c r="F1122" t="s">
        <v>46</v>
      </c>
      <c r="G1122" t="s">
        <v>21</v>
      </c>
      <c r="H1122" t="s">
        <v>18</v>
      </c>
      <c r="I1122" t="s">
        <v>28</v>
      </c>
      <c r="J1122" t="s">
        <v>26</v>
      </c>
      <c r="K1122" t="s">
        <v>68</v>
      </c>
    </row>
    <row r="1123" spans="1:11" x14ac:dyDescent="0.25">
      <c r="A1123">
        <v>6385</v>
      </c>
      <c r="E1123" t="s">
        <v>37</v>
      </c>
      <c r="G1123" t="s">
        <v>21</v>
      </c>
      <c r="H1123" t="s">
        <v>18</v>
      </c>
      <c r="I1123" t="s">
        <v>28</v>
      </c>
      <c r="J1123" t="s">
        <v>26</v>
      </c>
    </row>
    <row r="1124" spans="1:11" x14ac:dyDescent="0.25">
      <c r="A1124">
        <v>6386</v>
      </c>
      <c r="B1124" t="s">
        <v>27</v>
      </c>
      <c r="C1124" t="s">
        <v>49</v>
      </c>
      <c r="E1124" t="s">
        <v>37</v>
      </c>
      <c r="G1124" t="s">
        <v>21</v>
      </c>
      <c r="H1124" t="s">
        <v>18</v>
      </c>
      <c r="I1124" t="s">
        <v>28</v>
      </c>
      <c r="J1124" t="s">
        <v>26</v>
      </c>
    </row>
    <row r="1125" spans="1:11" x14ac:dyDescent="0.25">
      <c r="A1125">
        <v>6387</v>
      </c>
      <c r="B1125" t="s">
        <v>52</v>
      </c>
      <c r="C1125" t="s">
        <v>55</v>
      </c>
      <c r="E1125" t="s">
        <v>36</v>
      </c>
      <c r="J1125" t="s">
        <v>25</v>
      </c>
    </row>
    <row r="1126" spans="1:11" x14ac:dyDescent="0.25">
      <c r="A1126">
        <v>6388</v>
      </c>
      <c r="B1126" t="s">
        <v>27</v>
      </c>
      <c r="C1126" t="s">
        <v>49</v>
      </c>
      <c r="E1126" t="s">
        <v>37</v>
      </c>
      <c r="G1126" t="s">
        <v>21</v>
      </c>
      <c r="H1126" t="s">
        <v>18</v>
      </c>
      <c r="I1126" t="s">
        <v>28</v>
      </c>
      <c r="J1126" t="s">
        <v>26</v>
      </c>
    </row>
    <row r="1127" spans="1:11" x14ac:dyDescent="0.25">
      <c r="A1127">
        <v>6389</v>
      </c>
      <c r="B1127" t="s">
        <v>27</v>
      </c>
      <c r="C1127" t="s">
        <v>49</v>
      </c>
      <c r="E1127" t="s">
        <v>37</v>
      </c>
      <c r="G1127" t="s">
        <v>21</v>
      </c>
      <c r="H1127" t="s">
        <v>18</v>
      </c>
      <c r="I1127" t="s">
        <v>28</v>
      </c>
      <c r="J1127" t="s">
        <v>26</v>
      </c>
    </row>
    <row r="1128" spans="1:11" x14ac:dyDescent="0.25">
      <c r="A1128">
        <v>6390</v>
      </c>
      <c r="B1128" t="s">
        <v>66</v>
      </c>
      <c r="C1128" t="s">
        <v>49</v>
      </c>
      <c r="D1128" t="s">
        <v>41</v>
      </c>
      <c r="E1128" t="s">
        <v>37</v>
      </c>
      <c r="F1128" t="s">
        <v>46</v>
      </c>
      <c r="G1128" t="s">
        <v>21</v>
      </c>
      <c r="H1128" t="s">
        <v>18</v>
      </c>
      <c r="I1128" t="s">
        <v>28</v>
      </c>
      <c r="J1128" t="s">
        <v>26</v>
      </c>
      <c r="K1128" t="s">
        <v>68</v>
      </c>
    </row>
    <row r="1129" spans="1:11" x14ac:dyDescent="0.25">
      <c r="A1129">
        <v>6397</v>
      </c>
      <c r="B1129" t="s">
        <v>27</v>
      </c>
      <c r="C1129" t="s">
        <v>49</v>
      </c>
      <c r="E1129" t="s">
        <v>37</v>
      </c>
      <c r="G1129" t="s">
        <v>21</v>
      </c>
      <c r="H1129" t="s">
        <v>18</v>
      </c>
      <c r="I1129" t="s">
        <v>28</v>
      </c>
      <c r="J1129" t="s">
        <v>26</v>
      </c>
    </row>
    <row r="1130" spans="1:11" x14ac:dyDescent="0.25">
      <c r="A1130">
        <v>6398</v>
      </c>
      <c r="B1130" t="s">
        <v>27</v>
      </c>
      <c r="C1130" t="s">
        <v>49</v>
      </c>
      <c r="E1130" t="s">
        <v>37</v>
      </c>
      <c r="G1130" t="s">
        <v>21</v>
      </c>
      <c r="H1130" t="s">
        <v>18</v>
      </c>
      <c r="I1130" t="s">
        <v>28</v>
      </c>
      <c r="J1130" t="s">
        <v>26</v>
      </c>
    </row>
    <row r="1131" spans="1:11" x14ac:dyDescent="0.25">
      <c r="A1131">
        <v>6402</v>
      </c>
      <c r="B1131" t="s">
        <v>66</v>
      </c>
      <c r="C1131" t="s">
        <v>49</v>
      </c>
      <c r="D1131" t="s">
        <v>41</v>
      </c>
      <c r="E1131" t="s">
        <v>37</v>
      </c>
      <c r="F1131" t="s">
        <v>46</v>
      </c>
      <c r="G1131" t="s">
        <v>21</v>
      </c>
      <c r="H1131" t="s">
        <v>18</v>
      </c>
      <c r="I1131" t="s">
        <v>28</v>
      </c>
      <c r="J1131" t="s">
        <v>26</v>
      </c>
      <c r="K1131" t="s">
        <v>68</v>
      </c>
    </row>
    <row r="1132" spans="1:11" x14ac:dyDescent="0.25">
      <c r="A1132">
        <v>6404</v>
      </c>
      <c r="B1132" t="s">
        <v>27</v>
      </c>
      <c r="D1132" t="s">
        <v>41</v>
      </c>
      <c r="E1132" t="s">
        <v>37</v>
      </c>
      <c r="F1132" t="s">
        <v>46</v>
      </c>
      <c r="G1132" t="s">
        <v>21</v>
      </c>
      <c r="H1132" t="s">
        <v>18</v>
      </c>
      <c r="I1132" t="s">
        <v>28</v>
      </c>
      <c r="J1132" t="s">
        <v>26</v>
      </c>
      <c r="K1132" t="s">
        <v>68</v>
      </c>
    </row>
    <row r="1133" spans="1:11" x14ac:dyDescent="0.25">
      <c r="A1133">
        <v>6405</v>
      </c>
      <c r="B1133" t="s">
        <v>27</v>
      </c>
      <c r="C1133" t="s">
        <v>49</v>
      </c>
      <c r="E1133" t="s">
        <v>37</v>
      </c>
      <c r="G1133" t="s">
        <v>21</v>
      </c>
      <c r="H1133" t="s">
        <v>18</v>
      </c>
      <c r="I1133" t="s">
        <v>28</v>
      </c>
      <c r="J1133" t="s">
        <v>26</v>
      </c>
    </row>
    <row r="1134" spans="1:11" x14ac:dyDescent="0.25">
      <c r="A1134">
        <v>6406</v>
      </c>
      <c r="B1134" t="s">
        <v>52</v>
      </c>
      <c r="C1134" t="s">
        <v>55</v>
      </c>
      <c r="D1134" t="s">
        <v>40</v>
      </c>
      <c r="E1134" t="s">
        <v>36</v>
      </c>
      <c r="F1134" t="s">
        <v>45</v>
      </c>
      <c r="G1134" t="s">
        <v>21</v>
      </c>
      <c r="H1134" t="s">
        <v>17</v>
      </c>
      <c r="I1134" t="s">
        <v>28</v>
      </c>
      <c r="J1134" t="s">
        <v>25</v>
      </c>
      <c r="K1134" t="s">
        <v>58</v>
      </c>
    </row>
    <row r="1135" spans="1:11" x14ac:dyDescent="0.25">
      <c r="A1135">
        <v>6408</v>
      </c>
      <c r="B1135" t="s">
        <v>27</v>
      </c>
      <c r="C1135" t="s">
        <v>49</v>
      </c>
      <c r="E1135" t="s">
        <v>37</v>
      </c>
      <c r="G1135" t="s">
        <v>21</v>
      </c>
      <c r="H1135" t="s">
        <v>18</v>
      </c>
      <c r="I1135" t="s">
        <v>28</v>
      </c>
      <c r="J1135" t="s">
        <v>26</v>
      </c>
    </row>
    <row r="1136" spans="1:11" x14ac:dyDescent="0.25">
      <c r="A1136">
        <v>6416</v>
      </c>
      <c r="B1136" t="s">
        <v>27</v>
      </c>
      <c r="C1136" t="s">
        <v>49</v>
      </c>
      <c r="E1136" t="s">
        <v>37</v>
      </c>
      <c r="G1136" t="s">
        <v>21</v>
      </c>
      <c r="H1136" t="s">
        <v>18</v>
      </c>
      <c r="I1136" t="s">
        <v>28</v>
      </c>
      <c r="J1136" t="s">
        <v>26</v>
      </c>
    </row>
    <row r="1137" spans="1:11" x14ac:dyDescent="0.25">
      <c r="A1137">
        <v>6417</v>
      </c>
      <c r="B1137" t="s">
        <v>27</v>
      </c>
      <c r="C1137" t="s">
        <v>49</v>
      </c>
      <c r="E1137" t="s">
        <v>37</v>
      </c>
      <c r="G1137" t="s">
        <v>21</v>
      </c>
      <c r="H1137" t="s">
        <v>18</v>
      </c>
      <c r="I1137" t="s">
        <v>28</v>
      </c>
      <c r="J1137" t="s">
        <v>26</v>
      </c>
    </row>
    <row r="1138" spans="1:11" x14ac:dyDescent="0.25">
      <c r="A1138">
        <v>6418</v>
      </c>
      <c r="B1138" t="s">
        <v>27</v>
      </c>
      <c r="C1138" t="s">
        <v>49</v>
      </c>
      <c r="E1138" t="s">
        <v>37</v>
      </c>
      <c r="G1138" t="s">
        <v>21</v>
      </c>
      <c r="H1138" t="s">
        <v>18</v>
      </c>
      <c r="I1138" t="s">
        <v>28</v>
      </c>
      <c r="J1138" t="s">
        <v>26</v>
      </c>
    </row>
    <row r="1139" spans="1:11" x14ac:dyDescent="0.25">
      <c r="A1139">
        <v>6419</v>
      </c>
      <c r="B1139" t="s">
        <v>27</v>
      </c>
      <c r="C1139" t="s">
        <v>49</v>
      </c>
      <c r="E1139" t="s">
        <v>37</v>
      </c>
      <c r="G1139" t="s">
        <v>21</v>
      </c>
      <c r="H1139" t="s">
        <v>18</v>
      </c>
      <c r="I1139" t="s">
        <v>28</v>
      </c>
      <c r="J1139" t="s">
        <v>26</v>
      </c>
    </row>
    <row r="1140" spans="1:11" x14ac:dyDescent="0.25">
      <c r="A1140">
        <v>6420</v>
      </c>
      <c r="B1140" t="s">
        <v>27</v>
      </c>
      <c r="C1140" t="s">
        <v>49</v>
      </c>
      <c r="D1140" t="s">
        <v>41</v>
      </c>
      <c r="E1140" t="s">
        <v>37</v>
      </c>
      <c r="F1140" t="s">
        <v>46</v>
      </c>
      <c r="G1140" t="s">
        <v>21</v>
      </c>
      <c r="H1140" t="s">
        <v>18</v>
      </c>
      <c r="I1140" t="s">
        <v>28</v>
      </c>
      <c r="J1140" t="s">
        <v>26</v>
      </c>
      <c r="K1140" t="s">
        <v>68</v>
      </c>
    </row>
    <row r="1141" spans="1:11" x14ac:dyDescent="0.25">
      <c r="A1141">
        <v>6423</v>
      </c>
      <c r="B1141" t="s">
        <v>67</v>
      </c>
      <c r="C1141" t="s">
        <v>49</v>
      </c>
      <c r="E1141" t="s">
        <v>37</v>
      </c>
      <c r="G1141" t="s">
        <v>21</v>
      </c>
      <c r="H1141" t="s">
        <v>18</v>
      </c>
      <c r="I1141" t="s">
        <v>28</v>
      </c>
      <c r="J1141" t="s">
        <v>26</v>
      </c>
    </row>
    <row r="1142" spans="1:11" x14ac:dyDescent="0.25">
      <c r="A1142">
        <v>6426</v>
      </c>
      <c r="B1142" t="s">
        <v>66</v>
      </c>
      <c r="C1142" t="s">
        <v>49</v>
      </c>
      <c r="E1142" t="s">
        <v>37</v>
      </c>
      <c r="G1142" t="s">
        <v>21</v>
      </c>
      <c r="H1142" t="s">
        <v>18</v>
      </c>
      <c r="I1142" t="s">
        <v>28</v>
      </c>
      <c r="J1142" t="s">
        <v>26</v>
      </c>
    </row>
    <row r="1143" spans="1:11" x14ac:dyDescent="0.25">
      <c r="A1143">
        <v>6437</v>
      </c>
      <c r="B1143" t="s">
        <v>66</v>
      </c>
      <c r="C1143" t="s">
        <v>49</v>
      </c>
      <c r="E1143" t="s">
        <v>37</v>
      </c>
      <c r="G1143" t="s">
        <v>21</v>
      </c>
      <c r="H1143" t="s">
        <v>18</v>
      </c>
      <c r="I1143" t="s">
        <v>28</v>
      </c>
      <c r="J1143" t="s">
        <v>26</v>
      </c>
    </row>
    <row r="1144" spans="1:11" x14ac:dyDescent="0.25">
      <c r="A1144">
        <v>6438</v>
      </c>
      <c r="B1144" t="s">
        <v>52</v>
      </c>
      <c r="C1144" t="s">
        <v>55</v>
      </c>
      <c r="D1144" t="s">
        <v>40</v>
      </c>
      <c r="E1144" t="s">
        <v>36</v>
      </c>
      <c r="F1144" t="s">
        <v>45</v>
      </c>
      <c r="G1144" t="s">
        <v>21</v>
      </c>
      <c r="H1144" t="s">
        <v>17</v>
      </c>
      <c r="I1144" t="s">
        <v>28</v>
      </c>
      <c r="J1144" t="s">
        <v>25</v>
      </c>
      <c r="K1144" t="s">
        <v>58</v>
      </c>
    </row>
    <row r="1145" spans="1:11" x14ac:dyDescent="0.25">
      <c r="A1145">
        <v>6439</v>
      </c>
      <c r="B1145" t="s">
        <v>27</v>
      </c>
      <c r="C1145" t="s">
        <v>49</v>
      </c>
      <c r="D1145" t="s">
        <v>41</v>
      </c>
      <c r="E1145" t="s">
        <v>37</v>
      </c>
      <c r="F1145" t="s">
        <v>46</v>
      </c>
      <c r="G1145" t="s">
        <v>21</v>
      </c>
      <c r="H1145" t="s">
        <v>18</v>
      </c>
      <c r="I1145" t="s">
        <v>28</v>
      </c>
      <c r="J1145" t="s">
        <v>26</v>
      </c>
      <c r="K1145" t="s">
        <v>68</v>
      </c>
    </row>
    <row r="1146" spans="1:11" x14ac:dyDescent="0.25">
      <c r="A1146">
        <v>6442</v>
      </c>
      <c r="B1146" t="s">
        <v>27</v>
      </c>
      <c r="C1146" t="s">
        <v>49</v>
      </c>
      <c r="G1146" t="s">
        <v>21</v>
      </c>
      <c r="H1146" t="s">
        <v>18</v>
      </c>
      <c r="I1146" t="s">
        <v>28</v>
      </c>
      <c r="J1146" t="s">
        <v>26</v>
      </c>
    </row>
    <row r="1147" spans="1:11" x14ac:dyDescent="0.25">
      <c r="A1147">
        <v>6444</v>
      </c>
      <c r="B1147" t="s">
        <v>27</v>
      </c>
      <c r="C1147" t="s">
        <v>49</v>
      </c>
      <c r="E1147" t="s">
        <v>37</v>
      </c>
      <c r="G1147" t="s">
        <v>21</v>
      </c>
      <c r="H1147" t="s">
        <v>18</v>
      </c>
      <c r="I1147" t="s">
        <v>28</v>
      </c>
      <c r="J1147" t="s">
        <v>26</v>
      </c>
    </row>
    <row r="1148" spans="1:11" x14ac:dyDescent="0.25">
      <c r="A1148">
        <v>6445</v>
      </c>
      <c r="B1148" t="s">
        <v>66</v>
      </c>
      <c r="C1148" t="s">
        <v>49</v>
      </c>
      <c r="E1148" t="s">
        <v>37</v>
      </c>
      <c r="G1148" t="s">
        <v>21</v>
      </c>
      <c r="H1148" t="s">
        <v>18</v>
      </c>
      <c r="I1148" t="s">
        <v>28</v>
      </c>
      <c r="J1148" t="s">
        <v>26</v>
      </c>
    </row>
    <row r="1149" spans="1:11" x14ac:dyDescent="0.25">
      <c r="A1149">
        <v>6446</v>
      </c>
      <c r="B1149" t="s">
        <v>66</v>
      </c>
      <c r="C1149" t="s">
        <v>49</v>
      </c>
      <c r="E1149" t="s">
        <v>37</v>
      </c>
      <c r="G1149" t="s">
        <v>21</v>
      </c>
      <c r="H1149" t="s">
        <v>18</v>
      </c>
      <c r="I1149" t="s">
        <v>28</v>
      </c>
      <c r="J1149" t="s">
        <v>26</v>
      </c>
    </row>
    <row r="1150" spans="1:11" x14ac:dyDescent="0.25">
      <c r="A1150">
        <v>6449</v>
      </c>
      <c r="B1150" t="s">
        <v>66</v>
      </c>
      <c r="C1150" t="s">
        <v>49</v>
      </c>
      <c r="E1150" t="s">
        <v>37</v>
      </c>
      <c r="G1150" t="s">
        <v>21</v>
      </c>
      <c r="H1150" t="s">
        <v>18</v>
      </c>
      <c r="I1150" t="s">
        <v>28</v>
      </c>
      <c r="J1150" t="s">
        <v>26</v>
      </c>
    </row>
    <row r="1151" spans="1:11" x14ac:dyDescent="0.25">
      <c r="A1151">
        <v>6451</v>
      </c>
      <c r="B1151" t="s">
        <v>27</v>
      </c>
      <c r="C1151" t="s">
        <v>49</v>
      </c>
      <c r="E1151" t="s">
        <v>37</v>
      </c>
      <c r="G1151" t="s">
        <v>21</v>
      </c>
      <c r="H1151" t="s">
        <v>18</v>
      </c>
      <c r="I1151" t="s">
        <v>28</v>
      </c>
      <c r="J1151" t="s">
        <v>26</v>
      </c>
    </row>
    <row r="1152" spans="1:11" x14ac:dyDescent="0.25">
      <c r="A1152">
        <v>6452</v>
      </c>
      <c r="B1152" t="s">
        <v>27</v>
      </c>
      <c r="C1152" t="s">
        <v>49</v>
      </c>
    </row>
    <row r="1153" spans="1:11" x14ac:dyDescent="0.25">
      <c r="A1153">
        <v>6461</v>
      </c>
      <c r="B1153" t="s">
        <v>27</v>
      </c>
      <c r="C1153" t="s">
        <v>49</v>
      </c>
      <c r="E1153" t="s">
        <v>37</v>
      </c>
      <c r="G1153" t="s">
        <v>21</v>
      </c>
      <c r="H1153" t="s">
        <v>18</v>
      </c>
      <c r="I1153" t="s">
        <v>28</v>
      </c>
      <c r="J1153" t="s">
        <v>26</v>
      </c>
    </row>
    <row r="1154" spans="1:11" x14ac:dyDescent="0.25">
      <c r="A1154">
        <v>6468</v>
      </c>
      <c r="B1154" t="s">
        <v>27</v>
      </c>
      <c r="C1154" t="s">
        <v>49</v>
      </c>
      <c r="G1154" t="s">
        <v>21</v>
      </c>
      <c r="H1154" t="s">
        <v>18</v>
      </c>
      <c r="I1154" t="s">
        <v>28</v>
      </c>
      <c r="J1154" t="s">
        <v>26</v>
      </c>
    </row>
    <row r="1155" spans="1:11" x14ac:dyDescent="0.25">
      <c r="A1155">
        <v>6469</v>
      </c>
      <c r="B1155" t="s">
        <v>27</v>
      </c>
      <c r="C1155" t="s">
        <v>49</v>
      </c>
      <c r="D1155" t="s">
        <v>41</v>
      </c>
      <c r="E1155" t="s">
        <v>37</v>
      </c>
      <c r="F1155" t="s">
        <v>46</v>
      </c>
      <c r="G1155" t="s">
        <v>21</v>
      </c>
      <c r="H1155" t="s">
        <v>18</v>
      </c>
      <c r="I1155" t="s">
        <v>28</v>
      </c>
      <c r="J1155" t="s">
        <v>26</v>
      </c>
      <c r="K1155" t="s">
        <v>68</v>
      </c>
    </row>
    <row r="1156" spans="1:11" x14ac:dyDescent="0.25">
      <c r="A1156">
        <v>6475</v>
      </c>
      <c r="B1156" t="s">
        <v>66</v>
      </c>
      <c r="C1156" t="s">
        <v>49</v>
      </c>
      <c r="E1156" t="s">
        <v>37</v>
      </c>
      <c r="G1156" t="s">
        <v>21</v>
      </c>
      <c r="H1156" t="s">
        <v>18</v>
      </c>
      <c r="I1156" t="s">
        <v>28</v>
      </c>
      <c r="J1156" t="s">
        <v>26</v>
      </c>
    </row>
    <row r="1157" spans="1:11" x14ac:dyDescent="0.25">
      <c r="A1157">
        <v>6476</v>
      </c>
      <c r="B1157" t="s">
        <v>66</v>
      </c>
      <c r="C1157" t="s">
        <v>49</v>
      </c>
      <c r="E1157" t="s">
        <v>37</v>
      </c>
      <c r="G1157" t="s">
        <v>21</v>
      </c>
      <c r="H1157" t="s">
        <v>18</v>
      </c>
      <c r="I1157" t="s">
        <v>28</v>
      </c>
      <c r="J1157" t="s">
        <v>26</v>
      </c>
    </row>
    <row r="1158" spans="1:11" x14ac:dyDescent="0.25">
      <c r="A1158">
        <v>6481</v>
      </c>
      <c r="B1158" t="s">
        <v>67</v>
      </c>
      <c r="C1158" t="s">
        <v>49</v>
      </c>
      <c r="E1158" t="s">
        <v>37</v>
      </c>
      <c r="G1158" t="s">
        <v>21</v>
      </c>
      <c r="H1158" t="s">
        <v>18</v>
      </c>
      <c r="I1158" t="s">
        <v>28</v>
      </c>
      <c r="J1158" t="s">
        <v>26</v>
      </c>
    </row>
    <row r="1159" spans="1:11" x14ac:dyDescent="0.25">
      <c r="A1159">
        <v>6482</v>
      </c>
      <c r="E1159" t="s">
        <v>37</v>
      </c>
      <c r="G1159" t="s">
        <v>21</v>
      </c>
      <c r="H1159" t="s">
        <v>18</v>
      </c>
      <c r="I1159" t="s">
        <v>28</v>
      </c>
      <c r="J1159" t="s">
        <v>26</v>
      </c>
    </row>
    <row r="1160" spans="1:11" x14ac:dyDescent="0.25">
      <c r="A1160">
        <v>6491</v>
      </c>
      <c r="B1160" t="s">
        <v>27</v>
      </c>
      <c r="C1160" t="s">
        <v>49</v>
      </c>
      <c r="E1160" t="s">
        <v>37</v>
      </c>
      <c r="G1160" t="s">
        <v>21</v>
      </c>
      <c r="H1160" t="s">
        <v>18</v>
      </c>
      <c r="I1160" t="s">
        <v>28</v>
      </c>
      <c r="J1160" t="s">
        <v>26</v>
      </c>
    </row>
    <row r="1161" spans="1:11" x14ac:dyDescent="0.25">
      <c r="A1161">
        <v>6492</v>
      </c>
      <c r="B1161" t="s">
        <v>27</v>
      </c>
      <c r="C1161" t="s">
        <v>49</v>
      </c>
      <c r="E1161" t="s">
        <v>37</v>
      </c>
      <c r="G1161" t="s">
        <v>21</v>
      </c>
      <c r="H1161" t="s">
        <v>18</v>
      </c>
      <c r="I1161" t="s">
        <v>28</v>
      </c>
      <c r="J1161" t="s">
        <v>26</v>
      </c>
    </row>
    <row r="1162" spans="1:11" x14ac:dyDescent="0.25">
      <c r="A1162">
        <v>6495</v>
      </c>
      <c r="B1162" t="s">
        <v>27</v>
      </c>
      <c r="C1162" t="s">
        <v>49</v>
      </c>
      <c r="E1162" t="s">
        <v>37</v>
      </c>
      <c r="G1162" t="s">
        <v>21</v>
      </c>
      <c r="H1162" t="s">
        <v>18</v>
      </c>
      <c r="I1162" t="s">
        <v>28</v>
      </c>
      <c r="J1162" t="s">
        <v>26</v>
      </c>
    </row>
    <row r="1163" spans="1:11" x14ac:dyDescent="0.25">
      <c r="A1163">
        <v>6496</v>
      </c>
      <c r="B1163" t="s">
        <v>27</v>
      </c>
      <c r="C1163" t="s">
        <v>49</v>
      </c>
    </row>
    <row r="1164" spans="1:11" x14ac:dyDescent="0.25">
      <c r="A1164">
        <v>6500</v>
      </c>
      <c r="B1164" t="s">
        <v>66</v>
      </c>
      <c r="C1164" t="s">
        <v>49</v>
      </c>
      <c r="E1164" t="s">
        <v>37</v>
      </c>
      <c r="G1164" t="s">
        <v>21</v>
      </c>
      <c r="H1164" t="s">
        <v>18</v>
      </c>
      <c r="I1164" t="s">
        <v>28</v>
      </c>
      <c r="J1164" t="s">
        <v>26</v>
      </c>
    </row>
    <row r="1165" spans="1:11" x14ac:dyDescent="0.25">
      <c r="A1165">
        <v>6501</v>
      </c>
      <c r="B1165" t="s">
        <v>27</v>
      </c>
      <c r="C1165" t="s">
        <v>49</v>
      </c>
      <c r="E1165" t="s">
        <v>37</v>
      </c>
      <c r="G1165" t="s">
        <v>21</v>
      </c>
      <c r="H1165" t="s">
        <v>18</v>
      </c>
      <c r="I1165" t="s">
        <v>28</v>
      </c>
      <c r="J1165" t="s">
        <v>26</v>
      </c>
    </row>
    <row r="1166" spans="1:11" x14ac:dyDescent="0.25">
      <c r="A1166">
        <v>6503</v>
      </c>
      <c r="B1166" t="s">
        <v>27</v>
      </c>
      <c r="C1166" t="s">
        <v>49</v>
      </c>
      <c r="E1166" t="s">
        <v>37</v>
      </c>
      <c r="G1166" t="s">
        <v>21</v>
      </c>
      <c r="H1166" t="s">
        <v>18</v>
      </c>
      <c r="I1166" t="s">
        <v>28</v>
      </c>
      <c r="J1166" t="s">
        <v>26</v>
      </c>
    </row>
    <row r="1167" spans="1:11" x14ac:dyDescent="0.25">
      <c r="A1167">
        <v>6511</v>
      </c>
      <c r="B1167" t="s">
        <v>27</v>
      </c>
      <c r="C1167" t="s">
        <v>49</v>
      </c>
      <c r="E1167" t="s">
        <v>37</v>
      </c>
      <c r="G1167" t="s">
        <v>21</v>
      </c>
      <c r="H1167" t="s">
        <v>18</v>
      </c>
      <c r="I1167" t="s">
        <v>28</v>
      </c>
      <c r="J1167" t="s">
        <v>26</v>
      </c>
    </row>
    <row r="1168" spans="1:11" x14ac:dyDescent="0.25">
      <c r="A1168">
        <v>6513</v>
      </c>
      <c r="B1168" t="s">
        <v>66</v>
      </c>
      <c r="C1168" t="s">
        <v>49</v>
      </c>
      <c r="E1168" t="s">
        <v>37</v>
      </c>
      <c r="G1168" t="s">
        <v>21</v>
      </c>
      <c r="H1168" t="s">
        <v>18</v>
      </c>
      <c r="I1168" t="s">
        <v>28</v>
      </c>
      <c r="J1168" t="s">
        <v>26</v>
      </c>
    </row>
    <row r="1169" spans="1:11" x14ac:dyDescent="0.25">
      <c r="A1169">
        <v>6514</v>
      </c>
      <c r="E1169" t="s">
        <v>37</v>
      </c>
      <c r="G1169" t="s">
        <v>21</v>
      </c>
      <c r="H1169" t="s">
        <v>18</v>
      </c>
      <c r="I1169" t="s">
        <v>28</v>
      </c>
      <c r="J1169" t="s">
        <v>26</v>
      </c>
    </row>
    <row r="1170" spans="1:11" x14ac:dyDescent="0.25">
      <c r="A1170">
        <v>6518</v>
      </c>
      <c r="B1170" t="s">
        <v>27</v>
      </c>
      <c r="C1170" t="s">
        <v>49</v>
      </c>
      <c r="E1170" t="s">
        <v>37</v>
      </c>
      <c r="G1170" t="s">
        <v>21</v>
      </c>
      <c r="H1170" t="s">
        <v>18</v>
      </c>
      <c r="I1170" t="s">
        <v>28</v>
      </c>
      <c r="J1170" t="s">
        <v>26</v>
      </c>
    </row>
    <row r="1171" spans="1:11" x14ac:dyDescent="0.25">
      <c r="A1171">
        <v>6520</v>
      </c>
      <c r="E1171" t="s">
        <v>37</v>
      </c>
      <c r="G1171" t="s">
        <v>21</v>
      </c>
      <c r="H1171" t="s">
        <v>18</v>
      </c>
      <c r="I1171" t="s">
        <v>28</v>
      </c>
      <c r="J1171" t="s">
        <v>26</v>
      </c>
    </row>
    <row r="1172" spans="1:11" x14ac:dyDescent="0.25">
      <c r="A1172">
        <v>6528</v>
      </c>
      <c r="B1172" t="s">
        <v>27</v>
      </c>
      <c r="C1172" t="s">
        <v>49</v>
      </c>
      <c r="E1172" t="s">
        <v>37</v>
      </c>
      <c r="G1172" t="s">
        <v>21</v>
      </c>
      <c r="H1172" t="s">
        <v>18</v>
      </c>
      <c r="I1172" t="s">
        <v>28</v>
      </c>
      <c r="J1172" t="s">
        <v>26</v>
      </c>
    </row>
    <row r="1173" spans="1:11" x14ac:dyDescent="0.25">
      <c r="A1173">
        <v>6530</v>
      </c>
      <c r="B1173" t="s">
        <v>27</v>
      </c>
      <c r="C1173" t="s">
        <v>49</v>
      </c>
      <c r="E1173" t="s">
        <v>37</v>
      </c>
      <c r="G1173" t="s">
        <v>21</v>
      </c>
      <c r="H1173" t="s">
        <v>18</v>
      </c>
      <c r="I1173" t="s">
        <v>28</v>
      </c>
      <c r="J1173" t="s">
        <v>26</v>
      </c>
    </row>
    <row r="1174" spans="1:11" x14ac:dyDescent="0.25">
      <c r="A1174">
        <v>6539</v>
      </c>
      <c r="E1174" t="s">
        <v>37</v>
      </c>
      <c r="G1174" t="s">
        <v>21</v>
      </c>
      <c r="H1174" t="s">
        <v>18</v>
      </c>
      <c r="I1174" t="s">
        <v>28</v>
      </c>
      <c r="J1174" t="s">
        <v>26</v>
      </c>
    </row>
    <row r="1175" spans="1:11" x14ac:dyDescent="0.25">
      <c r="A1175">
        <v>6551</v>
      </c>
      <c r="B1175" t="s">
        <v>27</v>
      </c>
      <c r="C1175" t="s">
        <v>49</v>
      </c>
      <c r="E1175" t="s">
        <v>37</v>
      </c>
      <c r="G1175" t="s">
        <v>21</v>
      </c>
      <c r="H1175" t="s">
        <v>18</v>
      </c>
      <c r="I1175" t="s">
        <v>28</v>
      </c>
      <c r="J1175" t="s">
        <v>26</v>
      </c>
    </row>
    <row r="1176" spans="1:11" x14ac:dyDescent="0.25">
      <c r="A1176">
        <v>6553</v>
      </c>
      <c r="B1176" t="s">
        <v>27</v>
      </c>
      <c r="C1176" t="s">
        <v>49</v>
      </c>
      <c r="D1176" t="s">
        <v>41</v>
      </c>
      <c r="E1176" t="s">
        <v>37</v>
      </c>
      <c r="F1176" t="s">
        <v>46</v>
      </c>
      <c r="G1176" t="s">
        <v>21</v>
      </c>
      <c r="H1176" t="s">
        <v>18</v>
      </c>
      <c r="I1176" t="s">
        <v>28</v>
      </c>
      <c r="J1176" t="s">
        <v>26</v>
      </c>
      <c r="K1176" t="s">
        <v>68</v>
      </c>
    </row>
    <row r="1177" spans="1:11" x14ac:dyDescent="0.25">
      <c r="A1177">
        <v>6554</v>
      </c>
      <c r="B1177" t="s">
        <v>27</v>
      </c>
      <c r="C1177" t="s">
        <v>49</v>
      </c>
      <c r="E1177" t="s">
        <v>37</v>
      </c>
      <c r="G1177" t="s">
        <v>21</v>
      </c>
      <c r="H1177" t="s">
        <v>18</v>
      </c>
      <c r="I1177" t="s">
        <v>28</v>
      </c>
      <c r="J1177" t="s">
        <v>26</v>
      </c>
    </row>
    <row r="1178" spans="1:11" x14ac:dyDescent="0.25">
      <c r="A1178">
        <v>6558</v>
      </c>
      <c r="B1178" t="s">
        <v>27</v>
      </c>
      <c r="C1178" t="s">
        <v>49</v>
      </c>
      <c r="E1178" t="s">
        <v>37</v>
      </c>
      <c r="G1178" t="s">
        <v>21</v>
      </c>
      <c r="H1178" t="s">
        <v>18</v>
      </c>
      <c r="I1178" t="s">
        <v>28</v>
      </c>
      <c r="J1178" t="s">
        <v>26</v>
      </c>
    </row>
    <row r="1179" spans="1:11" x14ac:dyDescent="0.25">
      <c r="A1179">
        <v>6568</v>
      </c>
      <c r="B1179" t="s">
        <v>27</v>
      </c>
      <c r="C1179" t="s">
        <v>49</v>
      </c>
      <c r="E1179" t="s">
        <v>37</v>
      </c>
      <c r="G1179" t="s">
        <v>21</v>
      </c>
      <c r="H1179" t="s">
        <v>18</v>
      </c>
      <c r="I1179" t="s">
        <v>28</v>
      </c>
      <c r="J1179" t="s">
        <v>26</v>
      </c>
    </row>
    <row r="1180" spans="1:11" x14ac:dyDescent="0.25">
      <c r="A1180">
        <v>6569</v>
      </c>
      <c r="E1180" t="s">
        <v>37</v>
      </c>
      <c r="G1180" t="s">
        <v>21</v>
      </c>
      <c r="H1180" t="s">
        <v>18</v>
      </c>
      <c r="I1180" t="s">
        <v>28</v>
      </c>
      <c r="J1180" t="s">
        <v>26</v>
      </c>
    </row>
    <row r="1181" spans="1:11" x14ac:dyDescent="0.25">
      <c r="A1181">
        <v>6571</v>
      </c>
      <c r="B1181" t="s">
        <v>27</v>
      </c>
      <c r="C1181" t="s">
        <v>49</v>
      </c>
      <c r="D1181" t="s">
        <v>41</v>
      </c>
      <c r="E1181" t="s">
        <v>37</v>
      </c>
      <c r="F1181" t="s">
        <v>46</v>
      </c>
      <c r="G1181" t="s">
        <v>21</v>
      </c>
      <c r="H1181" t="s">
        <v>18</v>
      </c>
      <c r="I1181" t="s">
        <v>28</v>
      </c>
      <c r="J1181" t="s">
        <v>26</v>
      </c>
      <c r="K1181" t="s">
        <v>68</v>
      </c>
    </row>
    <row r="1182" spans="1:11" x14ac:dyDescent="0.25">
      <c r="A1182">
        <v>6572</v>
      </c>
      <c r="E1182" t="s">
        <v>37</v>
      </c>
      <c r="G1182" t="s">
        <v>21</v>
      </c>
      <c r="H1182" t="s">
        <v>18</v>
      </c>
      <c r="I1182" t="s">
        <v>28</v>
      </c>
      <c r="J1182" t="s">
        <v>26</v>
      </c>
    </row>
    <row r="1183" spans="1:11" x14ac:dyDescent="0.25">
      <c r="A1183">
        <v>6573</v>
      </c>
      <c r="E1183" t="s">
        <v>37</v>
      </c>
      <c r="G1183" t="s">
        <v>21</v>
      </c>
      <c r="H1183" t="s">
        <v>18</v>
      </c>
      <c r="I1183" t="s">
        <v>28</v>
      </c>
      <c r="J1183" t="s">
        <v>26</v>
      </c>
    </row>
    <row r="1184" spans="1:11" x14ac:dyDescent="0.25">
      <c r="A1184">
        <v>6575</v>
      </c>
      <c r="E1184" t="s">
        <v>37</v>
      </c>
      <c r="G1184" t="s">
        <v>21</v>
      </c>
      <c r="H1184" t="s">
        <v>18</v>
      </c>
      <c r="I1184" t="s">
        <v>28</v>
      </c>
      <c r="J1184" t="s">
        <v>26</v>
      </c>
    </row>
    <row r="1185" spans="1:11" x14ac:dyDescent="0.25">
      <c r="A1185">
        <v>6578</v>
      </c>
      <c r="B1185" t="s">
        <v>27</v>
      </c>
      <c r="C1185" t="s">
        <v>49</v>
      </c>
      <c r="D1185" t="s">
        <v>41</v>
      </c>
      <c r="E1185" t="s">
        <v>37</v>
      </c>
      <c r="F1185" t="s">
        <v>46</v>
      </c>
      <c r="G1185" t="s">
        <v>21</v>
      </c>
      <c r="H1185" t="s">
        <v>18</v>
      </c>
      <c r="I1185" t="s">
        <v>28</v>
      </c>
      <c r="J1185" t="s">
        <v>26</v>
      </c>
      <c r="K1185" t="s">
        <v>68</v>
      </c>
    </row>
    <row r="1186" spans="1:11" x14ac:dyDescent="0.25">
      <c r="A1186">
        <v>6582</v>
      </c>
      <c r="E1186" t="s">
        <v>37</v>
      </c>
      <c r="G1186" t="s">
        <v>21</v>
      </c>
      <c r="H1186" t="s">
        <v>18</v>
      </c>
      <c r="I1186" t="s">
        <v>28</v>
      </c>
      <c r="J1186" t="s">
        <v>26</v>
      </c>
    </row>
    <row r="1187" spans="1:11" x14ac:dyDescent="0.25">
      <c r="A1187">
        <v>6586</v>
      </c>
      <c r="B1187" t="s">
        <v>27</v>
      </c>
      <c r="C1187" t="s">
        <v>49</v>
      </c>
      <c r="E1187" t="s">
        <v>37</v>
      </c>
      <c r="G1187" t="s">
        <v>21</v>
      </c>
      <c r="H1187" t="s">
        <v>18</v>
      </c>
      <c r="I1187" t="s">
        <v>28</v>
      </c>
      <c r="J1187" t="s">
        <v>26</v>
      </c>
    </row>
    <row r="1188" spans="1:11" x14ac:dyDescent="0.25">
      <c r="A1188">
        <v>6587</v>
      </c>
      <c r="B1188" t="s">
        <v>27</v>
      </c>
      <c r="C1188" t="s">
        <v>49</v>
      </c>
      <c r="G1188" t="s">
        <v>21</v>
      </c>
      <c r="H1188" t="s">
        <v>18</v>
      </c>
      <c r="I1188" t="s">
        <v>28</v>
      </c>
      <c r="J1188" t="s">
        <v>26</v>
      </c>
    </row>
    <row r="1189" spans="1:11" x14ac:dyDescent="0.25">
      <c r="A1189">
        <v>6589</v>
      </c>
      <c r="E1189" t="s">
        <v>37</v>
      </c>
      <c r="G1189" t="s">
        <v>21</v>
      </c>
      <c r="H1189" t="s">
        <v>18</v>
      </c>
      <c r="I1189" t="s">
        <v>28</v>
      </c>
      <c r="J1189" t="s">
        <v>26</v>
      </c>
    </row>
    <row r="1190" spans="1:11" x14ac:dyDescent="0.25">
      <c r="A1190">
        <v>6590</v>
      </c>
      <c r="B1190" t="s">
        <v>66</v>
      </c>
      <c r="C1190" t="s">
        <v>50</v>
      </c>
      <c r="D1190" t="s">
        <v>41</v>
      </c>
      <c r="E1190" t="s">
        <v>37</v>
      </c>
      <c r="F1190" t="s">
        <v>46</v>
      </c>
      <c r="G1190" t="s">
        <v>21</v>
      </c>
      <c r="H1190" t="s">
        <v>18</v>
      </c>
      <c r="I1190" t="s">
        <v>28</v>
      </c>
      <c r="J1190" t="s">
        <v>26</v>
      </c>
      <c r="K1190" t="s">
        <v>68</v>
      </c>
    </row>
    <row r="1191" spans="1:11" x14ac:dyDescent="0.25">
      <c r="A1191">
        <v>6592</v>
      </c>
      <c r="E1191" t="s">
        <v>37</v>
      </c>
      <c r="G1191" t="s">
        <v>21</v>
      </c>
      <c r="H1191" t="s">
        <v>18</v>
      </c>
      <c r="I1191" t="s">
        <v>28</v>
      </c>
      <c r="J1191" t="s">
        <v>26</v>
      </c>
    </row>
    <row r="1192" spans="1:11" x14ac:dyDescent="0.25">
      <c r="A1192">
        <v>6593</v>
      </c>
      <c r="B1192" t="s">
        <v>27</v>
      </c>
      <c r="C1192" t="s">
        <v>49</v>
      </c>
      <c r="D1192" t="s">
        <v>41</v>
      </c>
      <c r="E1192" t="s">
        <v>37</v>
      </c>
      <c r="F1192" t="s">
        <v>46</v>
      </c>
      <c r="G1192" t="s">
        <v>21</v>
      </c>
      <c r="H1192" t="s">
        <v>18</v>
      </c>
      <c r="I1192" t="s">
        <v>28</v>
      </c>
      <c r="J1192" t="s">
        <v>26</v>
      </c>
      <c r="K1192" t="s">
        <v>68</v>
      </c>
    </row>
    <row r="1193" spans="1:11" x14ac:dyDescent="0.25">
      <c r="A1193">
        <v>6602</v>
      </c>
      <c r="E1193" t="s">
        <v>37</v>
      </c>
      <c r="G1193" t="s">
        <v>21</v>
      </c>
      <c r="H1193" t="s">
        <v>18</v>
      </c>
      <c r="I1193" t="s">
        <v>28</v>
      </c>
      <c r="J1193" t="s">
        <v>26</v>
      </c>
    </row>
    <row r="1194" spans="1:11" x14ac:dyDescent="0.25">
      <c r="A1194">
        <v>6610</v>
      </c>
      <c r="E1194" t="s">
        <v>37</v>
      </c>
      <c r="G1194" t="s">
        <v>21</v>
      </c>
      <c r="H1194" t="s">
        <v>18</v>
      </c>
      <c r="I1194" t="s">
        <v>28</v>
      </c>
      <c r="J1194" t="s">
        <v>26</v>
      </c>
    </row>
    <row r="1195" spans="1:11" x14ac:dyDescent="0.25">
      <c r="A1195">
        <v>6611</v>
      </c>
      <c r="E1195" t="s">
        <v>37</v>
      </c>
      <c r="G1195" t="s">
        <v>21</v>
      </c>
      <c r="H1195" t="s">
        <v>18</v>
      </c>
      <c r="I1195" t="s">
        <v>28</v>
      </c>
      <c r="J1195" t="s">
        <v>26</v>
      </c>
    </row>
    <row r="1196" spans="1:11" x14ac:dyDescent="0.25">
      <c r="A1196">
        <v>6613</v>
      </c>
      <c r="E1196" t="s">
        <v>37</v>
      </c>
      <c r="G1196" t="s">
        <v>21</v>
      </c>
      <c r="H1196" t="s">
        <v>18</v>
      </c>
      <c r="I1196" t="s">
        <v>28</v>
      </c>
      <c r="J1196" t="s">
        <v>26</v>
      </c>
    </row>
    <row r="1197" spans="1:11" x14ac:dyDescent="0.25">
      <c r="A1197">
        <v>6620</v>
      </c>
      <c r="B1197" t="s">
        <v>27</v>
      </c>
      <c r="C1197" t="s">
        <v>49</v>
      </c>
      <c r="D1197" t="s">
        <v>41</v>
      </c>
      <c r="E1197" t="s">
        <v>37</v>
      </c>
      <c r="F1197" t="s">
        <v>46</v>
      </c>
      <c r="G1197" t="s">
        <v>21</v>
      </c>
      <c r="H1197" t="s">
        <v>18</v>
      </c>
      <c r="I1197" t="s">
        <v>28</v>
      </c>
      <c r="J1197" t="s">
        <v>26</v>
      </c>
      <c r="K1197" t="s">
        <v>68</v>
      </c>
    </row>
    <row r="1198" spans="1:11" x14ac:dyDescent="0.25">
      <c r="A1198">
        <v>6622</v>
      </c>
      <c r="B1198" t="s">
        <v>27</v>
      </c>
      <c r="C1198" t="s">
        <v>49</v>
      </c>
      <c r="D1198" t="s">
        <v>41</v>
      </c>
      <c r="E1198" t="s">
        <v>37</v>
      </c>
      <c r="F1198" t="s">
        <v>46</v>
      </c>
      <c r="G1198" t="s">
        <v>21</v>
      </c>
      <c r="H1198" t="s">
        <v>18</v>
      </c>
      <c r="I1198" t="s">
        <v>28</v>
      </c>
      <c r="J1198" t="s">
        <v>26</v>
      </c>
      <c r="K1198" t="s">
        <v>68</v>
      </c>
    </row>
    <row r="1199" spans="1:11" x14ac:dyDescent="0.25">
      <c r="A1199">
        <v>6628</v>
      </c>
      <c r="B1199" t="s">
        <v>27</v>
      </c>
      <c r="C1199" t="s">
        <v>49</v>
      </c>
      <c r="D1199" t="s">
        <v>41</v>
      </c>
      <c r="E1199" t="s">
        <v>37</v>
      </c>
      <c r="F1199" t="s">
        <v>46</v>
      </c>
      <c r="G1199" t="s">
        <v>21</v>
      </c>
      <c r="H1199" t="s">
        <v>18</v>
      </c>
      <c r="I1199" t="s">
        <v>28</v>
      </c>
      <c r="J1199" t="s">
        <v>26</v>
      </c>
      <c r="K1199" t="s">
        <v>68</v>
      </c>
    </row>
    <row r="1200" spans="1:11" x14ac:dyDescent="0.25">
      <c r="A1200">
        <v>6629</v>
      </c>
      <c r="B1200" t="s">
        <v>27</v>
      </c>
      <c r="C1200" t="s">
        <v>49</v>
      </c>
      <c r="D1200" t="s">
        <v>41</v>
      </c>
      <c r="E1200" t="s">
        <v>37</v>
      </c>
      <c r="F1200" t="s">
        <v>46</v>
      </c>
      <c r="G1200" t="s">
        <v>21</v>
      </c>
      <c r="H1200" t="s">
        <v>18</v>
      </c>
      <c r="I1200" t="s">
        <v>28</v>
      </c>
      <c r="J1200" t="s">
        <v>26</v>
      </c>
      <c r="K1200" t="s">
        <v>68</v>
      </c>
    </row>
    <row r="1201" spans="1:11" x14ac:dyDescent="0.25">
      <c r="A1201">
        <v>6630</v>
      </c>
      <c r="D1201" t="s">
        <v>41</v>
      </c>
      <c r="E1201" t="s">
        <v>37</v>
      </c>
      <c r="F1201" t="s">
        <v>46</v>
      </c>
      <c r="G1201" t="s">
        <v>21</v>
      </c>
      <c r="H1201" t="s">
        <v>18</v>
      </c>
      <c r="I1201" t="s">
        <v>28</v>
      </c>
      <c r="J1201" t="s">
        <v>26</v>
      </c>
      <c r="K1201" t="s">
        <v>68</v>
      </c>
    </row>
    <row r="1202" spans="1:11" x14ac:dyDescent="0.25">
      <c r="A1202">
        <v>6631</v>
      </c>
      <c r="B1202" t="s">
        <v>27</v>
      </c>
      <c r="C1202" t="s">
        <v>49</v>
      </c>
      <c r="D1202" t="s">
        <v>41</v>
      </c>
      <c r="E1202" t="s">
        <v>37</v>
      </c>
      <c r="F1202" t="s">
        <v>46</v>
      </c>
      <c r="G1202" t="s">
        <v>21</v>
      </c>
      <c r="H1202" t="s">
        <v>18</v>
      </c>
      <c r="I1202" t="s">
        <v>28</v>
      </c>
      <c r="J1202" t="s">
        <v>26</v>
      </c>
      <c r="K1202" t="s">
        <v>68</v>
      </c>
    </row>
    <row r="1203" spans="1:11" x14ac:dyDescent="0.25">
      <c r="A1203">
        <v>6633</v>
      </c>
      <c r="B1203" t="s">
        <v>27</v>
      </c>
      <c r="C1203" t="s">
        <v>49</v>
      </c>
      <c r="D1203" t="s">
        <v>41</v>
      </c>
      <c r="E1203" t="s">
        <v>37</v>
      </c>
      <c r="F1203" t="s">
        <v>46</v>
      </c>
      <c r="G1203" t="s">
        <v>21</v>
      </c>
      <c r="H1203" t="s">
        <v>18</v>
      </c>
      <c r="I1203" t="s">
        <v>28</v>
      </c>
      <c r="J1203" t="s">
        <v>26</v>
      </c>
      <c r="K1203" t="s">
        <v>68</v>
      </c>
    </row>
    <row r="1204" spans="1:11" x14ac:dyDescent="0.25">
      <c r="A1204">
        <v>6634</v>
      </c>
      <c r="E1204" t="s">
        <v>37</v>
      </c>
      <c r="G1204" t="s">
        <v>21</v>
      </c>
      <c r="H1204" t="s">
        <v>18</v>
      </c>
      <c r="I1204" t="s">
        <v>28</v>
      </c>
      <c r="J1204" t="s">
        <v>26</v>
      </c>
    </row>
    <row r="1205" spans="1:11" x14ac:dyDescent="0.25">
      <c r="A1205">
        <v>6635</v>
      </c>
      <c r="B1205" t="s">
        <v>27</v>
      </c>
      <c r="C1205" t="s">
        <v>49</v>
      </c>
      <c r="D1205" t="s">
        <v>41</v>
      </c>
      <c r="E1205" t="s">
        <v>37</v>
      </c>
      <c r="F1205" t="s">
        <v>46</v>
      </c>
      <c r="G1205" t="s">
        <v>21</v>
      </c>
      <c r="H1205" t="s">
        <v>18</v>
      </c>
      <c r="I1205" t="s">
        <v>28</v>
      </c>
      <c r="J1205" t="s">
        <v>26</v>
      </c>
      <c r="K1205" t="s">
        <v>68</v>
      </c>
    </row>
    <row r="1206" spans="1:11" x14ac:dyDescent="0.25">
      <c r="A1206">
        <v>6640</v>
      </c>
      <c r="D1206" t="s">
        <v>41</v>
      </c>
      <c r="E1206" t="s">
        <v>37</v>
      </c>
      <c r="F1206" t="s">
        <v>46</v>
      </c>
      <c r="G1206" t="s">
        <v>21</v>
      </c>
      <c r="H1206" t="s">
        <v>18</v>
      </c>
      <c r="I1206" t="s">
        <v>28</v>
      </c>
      <c r="J1206" t="s">
        <v>26</v>
      </c>
      <c r="K1206" t="s">
        <v>68</v>
      </c>
    </row>
    <row r="1207" spans="1:11" x14ac:dyDescent="0.25">
      <c r="A1207">
        <v>6644</v>
      </c>
      <c r="E1207" t="s">
        <v>37</v>
      </c>
      <c r="G1207" t="s">
        <v>21</v>
      </c>
      <c r="H1207" t="s">
        <v>18</v>
      </c>
      <c r="I1207" t="s">
        <v>28</v>
      </c>
      <c r="J1207" t="s">
        <v>26</v>
      </c>
    </row>
    <row r="1208" spans="1:11" x14ac:dyDescent="0.25">
      <c r="A1208">
        <v>6645</v>
      </c>
      <c r="E1208" t="s">
        <v>37</v>
      </c>
      <c r="G1208" t="s">
        <v>21</v>
      </c>
      <c r="H1208" t="s">
        <v>18</v>
      </c>
      <c r="I1208" t="s">
        <v>28</v>
      </c>
      <c r="J1208" t="s">
        <v>26</v>
      </c>
    </row>
    <row r="1209" spans="1:11" x14ac:dyDescent="0.25">
      <c r="A1209">
        <v>6651</v>
      </c>
      <c r="E1209" t="s">
        <v>37</v>
      </c>
      <c r="G1209" t="s">
        <v>21</v>
      </c>
      <c r="H1209" t="s">
        <v>18</v>
      </c>
      <c r="I1209" t="s">
        <v>28</v>
      </c>
      <c r="J1209" t="s">
        <v>26</v>
      </c>
    </row>
    <row r="1210" spans="1:11" x14ac:dyDescent="0.25">
      <c r="A1210">
        <v>6661</v>
      </c>
      <c r="E1210" t="s">
        <v>37</v>
      </c>
      <c r="G1210" t="s">
        <v>21</v>
      </c>
      <c r="H1210" t="s">
        <v>18</v>
      </c>
      <c r="I1210" t="s">
        <v>28</v>
      </c>
      <c r="J1210" t="s">
        <v>26</v>
      </c>
    </row>
    <row r="1211" spans="1:11" x14ac:dyDescent="0.25">
      <c r="A1211">
        <v>6664</v>
      </c>
      <c r="B1211" t="s">
        <v>27</v>
      </c>
      <c r="C1211" t="s">
        <v>49</v>
      </c>
    </row>
    <row r="1212" spans="1:11" x14ac:dyDescent="0.25">
      <c r="A1212">
        <v>6667</v>
      </c>
      <c r="E1212" t="s">
        <v>37</v>
      </c>
      <c r="G1212" t="s">
        <v>21</v>
      </c>
      <c r="H1212" t="s">
        <v>18</v>
      </c>
      <c r="I1212" t="s">
        <v>28</v>
      </c>
      <c r="J1212" t="s">
        <v>26</v>
      </c>
    </row>
    <row r="1213" spans="1:11" x14ac:dyDescent="0.25">
      <c r="A1213">
        <v>6668</v>
      </c>
      <c r="E1213" t="s">
        <v>37</v>
      </c>
      <c r="G1213" t="s">
        <v>21</v>
      </c>
      <c r="H1213" t="s">
        <v>18</v>
      </c>
      <c r="I1213" t="s">
        <v>28</v>
      </c>
      <c r="J1213" t="s">
        <v>26</v>
      </c>
    </row>
    <row r="1214" spans="1:11" x14ac:dyDescent="0.25">
      <c r="A1214">
        <v>6669</v>
      </c>
      <c r="B1214" t="s">
        <v>27</v>
      </c>
      <c r="D1214" t="s">
        <v>41</v>
      </c>
      <c r="E1214" t="s">
        <v>37</v>
      </c>
      <c r="F1214" t="s">
        <v>46</v>
      </c>
      <c r="G1214" t="s">
        <v>21</v>
      </c>
      <c r="H1214" t="s">
        <v>18</v>
      </c>
      <c r="I1214" t="s">
        <v>28</v>
      </c>
      <c r="J1214" t="s">
        <v>26</v>
      </c>
      <c r="K1214" t="s">
        <v>68</v>
      </c>
    </row>
    <row r="1215" spans="1:11" x14ac:dyDescent="0.25">
      <c r="A1215">
        <v>6671</v>
      </c>
      <c r="E1215" t="s">
        <v>37</v>
      </c>
      <c r="J1215" t="s">
        <v>26</v>
      </c>
    </row>
    <row r="1216" spans="1:11" x14ac:dyDescent="0.25">
      <c r="A1216">
        <v>6672</v>
      </c>
      <c r="E1216" t="s">
        <v>37</v>
      </c>
      <c r="J1216" t="s">
        <v>26</v>
      </c>
    </row>
    <row r="1217" spans="1:11" x14ac:dyDescent="0.25">
      <c r="A1217">
        <v>6673</v>
      </c>
      <c r="J1217" t="s">
        <v>26</v>
      </c>
    </row>
    <row r="1218" spans="1:11" x14ac:dyDescent="0.25">
      <c r="A1218">
        <v>6675</v>
      </c>
      <c r="E1218" t="s">
        <v>37</v>
      </c>
      <c r="J1218" t="s">
        <v>26</v>
      </c>
    </row>
    <row r="1219" spans="1:11" x14ac:dyDescent="0.25">
      <c r="A1219">
        <v>6676</v>
      </c>
      <c r="D1219" t="s">
        <v>41</v>
      </c>
      <c r="E1219" t="s">
        <v>37</v>
      </c>
      <c r="F1219" t="s">
        <v>46</v>
      </c>
      <c r="K1219" t="s">
        <v>68</v>
      </c>
    </row>
    <row r="1220" spans="1:11" x14ac:dyDescent="0.25">
      <c r="A1220">
        <v>6681</v>
      </c>
      <c r="D1220" t="s">
        <v>41</v>
      </c>
      <c r="E1220" t="s">
        <v>37</v>
      </c>
      <c r="F1220" t="s">
        <v>46</v>
      </c>
      <c r="J1220" t="s">
        <v>26</v>
      </c>
      <c r="K1220" t="s">
        <v>68</v>
      </c>
    </row>
    <row r="1221" spans="1:11" x14ac:dyDescent="0.25">
      <c r="A1221">
        <v>6683</v>
      </c>
      <c r="E1221" t="s">
        <v>37</v>
      </c>
      <c r="J1221" t="s">
        <v>26</v>
      </c>
    </row>
    <row r="1222" spans="1:11" x14ac:dyDescent="0.25">
      <c r="A1222">
        <v>6689</v>
      </c>
      <c r="E1222" t="s">
        <v>37</v>
      </c>
      <c r="J1222" t="s">
        <v>26</v>
      </c>
    </row>
    <row r="1223" spans="1:11" x14ac:dyDescent="0.25">
      <c r="A1223">
        <v>6690</v>
      </c>
      <c r="E1223" t="s">
        <v>37</v>
      </c>
      <c r="J1223" t="s">
        <v>26</v>
      </c>
    </row>
    <row r="1224" spans="1:11" x14ac:dyDescent="0.25">
      <c r="A1224">
        <v>6692</v>
      </c>
      <c r="E1224" t="s">
        <v>37</v>
      </c>
      <c r="J1224" t="s">
        <v>26</v>
      </c>
    </row>
    <row r="1225" spans="1:11" x14ac:dyDescent="0.25">
      <c r="A1225">
        <v>6700</v>
      </c>
      <c r="E1225" t="s">
        <v>37</v>
      </c>
    </row>
    <row r="1226" spans="1:11" x14ac:dyDescent="0.25">
      <c r="A1226">
        <v>6705</v>
      </c>
      <c r="E1226" t="s">
        <v>37</v>
      </c>
    </row>
    <row r="1227" spans="1:11" x14ac:dyDescent="0.25">
      <c r="A1227">
        <v>6706</v>
      </c>
      <c r="D1227" t="s">
        <v>41</v>
      </c>
      <c r="E1227" t="s">
        <v>37</v>
      </c>
      <c r="F1227" t="s">
        <v>46</v>
      </c>
      <c r="K1227" t="s">
        <v>68</v>
      </c>
    </row>
    <row r="1228" spans="1:11" x14ac:dyDescent="0.25">
      <c r="A1228">
        <v>6707</v>
      </c>
      <c r="D1228" t="s">
        <v>41</v>
      </c>
      <c r="E1228" t="s">
        <v>37</v>
      </c>
      <c r="F1228" t="s">
        <v>46</v>
      </c>
      <c r="K1228" t="s">
        <v>68</v>
      </c>
    </row>
    <row r="1229" spans="1:11" x14ac:dyDescent="0.25">
      <c r="A1229">
        <v>6719</v>
      </c>
      <c r="E1229" t="s">
        <v>37</v>
      </c>
    </row>
    <row r="1230" spans="1:11" x14ac:dyDescent="0.25">
      <c r="A1230">
        <v>6721</v>
      </c>
      <c r="E1230" t="s">
        <v>37</v>
      </c>
    </row>
    <row r="1231" spans="1:11" x14ac:dyDescent="0.25">
      <c r="A1231">
        <v>6723</v>
      </c>
      <c r="E1231" t="s">
        <v>37</v>
      </c>
    </row>
    <row r="1232" spans="1:11" x14ac:dyDescent="0.25">
      <c r="A1232">
        <v>6724</v>
      </c>
      <c r="E1232" t="s">
        <v>37</v>
      </c>
    </row>
    <row r="1233" spans="1:11" x14ac:dyDescent="0.25">
      <c r="A1233">
        <v>6726</v>
      </c>
      <c r="B1233" t="s">
        <v>27</v>
      </c>
      <c r="C1233" t="s">
        <v>49</v>
      </c>
      <c r="D1233" t="s">
        <v>41</v>
      </c>
      <c r="E1233" t="s">
        <v>37</v>
      </c>
      <c r="F1233" t="s">
        <v>46</v>
      </c>
      <c r="G1233" t="s">
        <v>21</v>
      </c>
      <c r="H1233" t="s">
        <v>18</v>
      </c>
      <c r="I1233" t="s">
        <v>28</v>
      </c>
      <c r="J1233" t="s">
        <v>26</v>
      </c>
      <c r="K1233" t="s">
        <v>68</v>
      </c>
    </row>
    <row r="1234" spans="1:11" x14ac:dyDescent="0.25">
      <c r="A1234">
        <v>6727</v>
      </c>
      <c r="E1234" t="s">
        <v>37</v>
      </c>
    </row>
    <row r="1235" spans="1:11" x14ac:dyDescent="0.25">
      <c r="A1235">
        <v>6731</v>
      </c>
      <c r="E1235" t="s">
        <v>37</v>
      </c>
    </row>
    <row r="1236" spans="1:11" x14ac:dyDescent="0.25">
      <c r="A1236">
        <v>6743</v>
      </c>
      <c r="B1236" t="s">
        <v>66</v>
      </c>
      <c r="C1236" t="s">
        <v>49</v>
      </c>
      <c r="G1236" t="s">
        <v>21</v>
      </c>
      <c r="H1236" t="s">
        <v>18</v>
      </c>
      <c r="I1236" t="s">
        <v>28</v>
      </c>
    </row>
    <row r="1237" spans="1:11" x14ac:dyDescent="0.25">
      <c r="A1237">
        <v>6745</v>
      </c>
      <c r="B1237" t="s">
        <v>27</v>
      </c>
      <c r="C1237" t="s">
        <v>49</v>
      </c>
      <c r="D1237" t="s">
        <v>40</v>
      </c>
      <c r="E1237" t="s">
        <v>37</v>
      </c>
      <c r="F1237" t="s">
        <v>45</v>
      </c>
      <c r="G1237" t="s">
        <v>21</v>
      </c>
      <c r="H1237" t="s">
        <v>18</v>
      </c>
      <c r="I1237" t="s">
        <v>28</v>
      </c>
      <c r="J1237" t="s">
        <v>26</v>
      </c>
      <c r="K1237" t="s">
        <v>68</v>
      </c>
    </row>
    <row r="1238" spans="1:11" x14ac:dyDescent="0.25">
      <c r="A1238">
        <v>6750</v>
      </c>
      <c r="E1238" t="s">
        <v>37</v>
      </c>
    </row>
    <row r="1239" spans="1:11" x14ac:dyDescent="0.25">
      <c r="A1239">
        <v>6752</v>
      </c>
      <c r="E1239" t="s">
        <v>37</v>
      </c>
    </row>
    <row r="1240" spans="1:11" x14ac:dyDescent="0.25">
      <c r="A1240">
        <v>6755</v>
      </c>
      <c r="E1240" t="s">
        <v>37</v>
      </c>
    </row>
    <row r="1241" spans="1:11" x14ac:dyDescent="0.25">
      <c r="A1241">
        <v>6756</v>
      </c>
      <c r="E1241" t="s">
        <v>37</v>
      </c>
    </row>
    <row r="1242" spans="1:11" x14ac:dyDescent="0.25">
      <c r="A1242">
        <v>6761</v>
      </c>
      <c r="E1242" t="s">
        <v>37</v>
      </c>
    </row>
    <row r="1243" spans="1:11" x14ac:dyDescent="0.25">
      <c r="A1243">
        <v>6764</v>
      </c>
      <c r="E1243" t="s">
        <v>37</v>
      </c>
    </row>
    <row r="1244" spans="1:11" x14ac:dyDescent="0.25">
      <c r="A1244">
        <v>6769</v>
      </c>
      <c r="E1244" t="s">
        <v>37</v>
      </c>
    </row>
    <row r="1245" spans="1:11" x14ac:dyDescent="0.25">
      <c r="A1245">
        <v>6781</v>
      </c>
      <c r="E1245" t="s">
        <v>37</v>
      </c>
    </row>
    <row r="1246" spans="1:11" x14ac:dyDescent="0.25">
      <c r="A1246">
        <v>6782</v>
      </c>
      <c r="E1246" t="s">
        <v>37</v>
      </c>
    </row>
    <row r="1247" spans="1:11" x14ac:dyDescent="0.25">
      <c r="A1247">
        <v>6783</v>
      </c>
      <c r="E1247" t="s">
        <v>37</v>
      </c>
    </row>
    <row r="1248" spans="1:11" x14ac:dyDescent="0.25">
      <c r="A1248">
        <v>6790</v>
      </c>
      <c r="B1248" t="s">
        <v>27</v>
      </c>
      <c r="C1248" t="s">
        <v>49</v>
      </c>
      <c r="D1248" t="s">
        <v>41</v>
      </c>
      <c r="E1248" t="s">
        <v>37</v>
      </c>
      <c r="F1248" t="s">
        <v>46</v>
      </c>
      <c r="G1248" t="s">
        <v>21</v>
      </c>
      <c r="H1248" t="s">
        <v>18</v>
      </c>
      <c r="I1248" t="s">
        <v>28</v>
      </c>
      <c r="J1248" t="s">
        <v>26</v>
      </c>
      <c r="K1248" t="s">
        <v>68</v>
      </c>
    </row>
    <row r="1249" spans="1:11" x14ac:dyDescent="0.25">
      <c r="A1249">
        <v>6794</v>
      </c>
      <c r="E1249" t="s">
        <v>36</v>
      </c>
    </row>
    <row r="1250" spans="1:11" x14ac:dyDescent="0.25">
      <c r="A1250">
        <v>6795</v>
      </c>
      <c r="E1250" t="s">
        <v>37</v>
      </c>
    </row>
    <row r="1251" spans="1:11" x14ac:dyDescent="0.25">
      <c r="A1251">
        <v>6796</v>
      </c>
      <c r="E1251" t="s">
        <v>37</v>
      </c>
    </row>
    <row r="1252" spans="1:11" x14ac:dyDescent="0.25">
      <c r="A1252">
        <v>6799</v>
      </c>
      <c r="E1252" t="s">
        <v>37</v>
      </c>
    </row>
    <row r="1253" spans="1:11" x14ac:dyDescent="0.25">
      <c r="A1253">
        <v>6800</v>
      </c>
      <c r="E1253" t="s">
        <v>37</v>
      </c>
    </row>
    <row r="1254" spans="1:11" x14ac:dyDescent="0.25">
      <c r="A1254">
        <v>6801</v>
      </c>
      <c r="E1254" t="s">
        <v>37</v>
      </c>
    </row>
    <row r="1255" spans="1:11" x14ac:dyDescent="0.25">
      <c r="A1255">
        <v>6840</v>
      </c>
      <c r="E1255" t="s">
        <v>37</v>
      </c>
      <c r="G1255" t="s">
        <v>21</v>
      </c>
      <c r="H1255" t="s">
        <v>18</v>
      </c>
      <c r="I1255" t="s">
        <v>28</v>
      </c>
      <c r="J1255" t="s">
        <v>26</v>
      </c>
    </row>
    <row r="1256" spans="1:11" x14ac:dyDescent="0.25">
      <c r="A1256">
        <v>6841</v>
      </c>
      <c r="B1256" t="s">
        <v>27</v>
      </c>
      <c r="C1256" t="s">
        <v>49</v>
      </c>
    </row>
    <row r="1257" spans="1:11" x14ac:dyDescent="0.25">
      <c r="A1257">
        <v>6965</v>
      </c>
      <c r="B1257" t="s">
        <v>53</v>
      </c>
      <c r="C1257" t="s">
        <v>51</v>
      </c>
      <c r="D1257" t="s">
        <v>40</v>
      </c>
      <c r="E1257" t="s">
        <v>36</v>
      </c>
      <c r="F1257" t="s">
        <v>45</v>
      </c>
      <c r="G1257" t="s">
        <v>21</v>
      </c>
      <c r="H1257" t="s">
        <v>17</v>
      </c>
      <c r="I1257" t="s">
        <v>28</v>
      </c>
      <c r="J1257" t="s">
        <v>25</v>
      </c>
      <c r="K1257" t="s">
        <v>58</v>
      </c>
    </row>
    <row r="1258" spans="1:11" x14ac:dyDescent="0.25">
      <c r="A1258">
        <v>7082</v>
      </c>
      <c r="B1258" t="s">
        <v>27</v>
      </c>
    </row>
    <row r="1259" spans="1:11" x14ac:dyDescent="0.25">
      <c r="A1259">
        <v>7095</v>
      </c>
      <c r="B1259" t="s">
        <v>27</v>
      </c>
      <c r="C1259" t="s">
        <v>50</v>
      </c>
      <c r="D1259" t="s">
        <v>41</v>
      </c>
      <c r="E1259" t="s">
        <v>37</v>
      </c>
      <c r="F1259" t="s">
        <v>46</v>
      </c>
      <c r="G1259" t="s">
        <v>21</v>
      </c>
      <c r="H1259" t="s">
        <v>18</v>
      </c>
      <c r="I1259" t="s">
        <v>28</v>
      </c>
      <c r="J1259" t="s">
        <v>26</v>
      </c>
      <c r="K1259" t="s">
        <v>68</v>
      </c>
    </row>
    <row r="1260" spans="1:11" x14ac:dyDescent="0.25">
      <c r="A1260">
        <v>7110</v>
      </c>
      <c r="B1260" t="s">
        <v>66</v>
      </c>
      <c r="C1260" t="s">
        <v>50</v>
      </c>
      <c r="D1260" t="s">
        <v>41</v>
      </c>
      <c r="E1260" t="s">
        <v>37</v>
      </c>
      <c r="F1260" t="s">
        <v>46</v>
      </c>
      <c r="G1260" t="s">
        <v>21</v>
      </c>
      <c r="H1260" t="s">
        <v>18</v>
      </c>
      <c r="I1260" t="s">
        <v>28</v>
      </c>
      <c r="J1260" t="s">
        <v>26</v>
      </c>
      <c r="K1260" t="s">
        <v>68</v>
      </c>
    </row>
    <row r="1261" spans="1:11" x14ac:dyDescent="0.25">
      <c r="A1261">
        <v>7166</v>
      </c>
      <c r="B1261" t="s">
        <v>27</v>
      </c>
      <c r="C1261" t="s">
        <v>49</v>
      </c>
    </row>
    <row r="1262" spans="1:11" x14ac:dyDescent="0.25">
      <c r="A1262">
        <v>7179</v>
      </c>
      <c r="E1262" t="s">
        <v>37</v>
      </c>
      <c r="G1262" t="s">
        <v>21</v>
      </c>
      <c r="H1262" t="s">
        <v>18</v>
      </c>
      <c r="I1262" t="s">
        <v>28</v>
      </c>
      <c r="J1262" t="s">
        <v>26</v>
      </c>
    </row>
    <row r="1263" spans="1:11" x14ac:dyDescent="0.25">
      <c r="A1263">
        <v>7188</v>
      </c>
      <c r="B1263" t="s">
        <v>27</v>
      </c>
      <c r="C1263" t="s">
        <v>49</v>
      </c>
      <c r="D1263" t="s">
        <v>41</v>
      </c>
      <c r="F1263" t="s">
        <v>46</v>
      </c>
      <c r="K1263" t="s">
        <v>68</v>
      </c>
    </row>
    <row r="1264" spans="1:11" x14ac:dyDescent="0.25">
      <c r="A1264">
        <v>7193</v>
      </c>
      <c r="B1264" t="s">
        <v>27</v>
      </c>
    </row>
    <row r="1265" spans="1:11" x14ac:dyDescent="0.25">
      <c r="A1265">
        <v>7216</v>
      </c>
      <c r="B1265" t="s">
        <v>67</v>
      </c>
      <c r="C1265" t="s">
        <v>49</v>
      </c>
      <c r="D1265" t="s">
        <v>41</v>
      </c>
      <c r="E1265" t="s">
        <v>37</v>
      </c>
      <c r="F1265" t="s">
        <v>46</v>
      </c>
      <c r="G1265" t="s">
        <v>21</v>
      </c>
      <c r="H1265" t="s">
        <v>18</v>
      </c>
      <c r="I1265" t="s">
        <v>28</v>
      </c>
      <c r="J1265" t="s">
        <v>26</v>
      </c>
      <c r="K1265" t="s">
        <v>68</v>
      </c>
    </row>
    <row r="1266" spans="1:11" x14ac:dyDescent="0.25">
      <c r="A1266">
        <v>7339</v>
      </c>
      <c r="B1266" t="s">
        <v>66</v>
      </c>
      <c r="C1266" t="s">
        <v>49</v>
      </c>
      <c r="D1266" t="s">
        <v>41</v>
      </c>
      <c r="E1266" t="s">
        <v>37</v>
      </c>
      <c r="F1266" t="s">
        <v>46</v>
      </c>
      <c r="G1266" t="s">
        <v>21</v>
      </c>
      <c r="H1266" t="s">
        <v>18</v>
      </c>
      <c r="I1266" t="s">
        <v>28</v>
      </c>
      <c r="J1266" t="s">
        <v>26</v>
      </c>
      <c r="K1266" t="s">
        <v>68</v>
      </c>
    </row>
    <row r="1267" spans="1:11" x14ac:dyDescent="0.25">
      <c r="A1267">
        <v>7349</v>
      </c>
      <c r="B1267" t="s">
        <v>27</v>
      </c>
      <c r="C1267" t="s">
        <v>49</v>
      </c>
      <c r="E1267" t="s">
        <v>37</v>
      </c>
      <c r="G1267" t="s">
        <v>21</v>
      </c>
      <c r="H1267" t="s">
        <v>18</v>
      </c>
      <c r="I1267" t="s">
        <v>28</v>
      </c>
      <c r="J1267" t="s">
        <v>26</v>
      </c>
    </row>
    <row r="1268" spans="1:11" x14ac:dyDescent="0.25">
      <c r="A1268">
        <v>10000</v>
      </c>
      <c r="B1268" t="s">
        <v>27</v>
      </c>
    </row>
    <row r="1269" spans="1:11" x14ac:dyDescent="0.25">
      <c r="A1269">
        <v>10001</v>
      </c>
      <c r="B1269" t="s">
        <v>27</v>
      </c>
      <c r="C1269" t="s">
        <v>49</v>
      </c>
      <c r="D1269" t="s">
        <v>41</v>
      </c>
      <c r="E1269" t="s">
        <v>37</v>
      </c>
      <c r="F1269" t="s">
        <v>46</v>
      </c>
      <c r="G1269" t="s">
        <v>21</v>
      </c>
      <c r="H1269" t="s">
        <v>18</v>
      </c>
      <c r="I1269" t="s">
        <v>28</v>
      </c>
      <c r="J1269" t="s">
        <v>26</v>
      </c>
      <c r="K1269" t="s">
        <v>68</v>
      </c>
    </row>
    <row r="1270" spans="1:11" x14ac:dyDescent="0.25">
      <c r="A1270">
        <v>10002</v>
      </c>
      <c r="B1270" t="s">
        <v>66</v>
      </c>
      <c r="C1270" t="s">
        <v>49</v>
      </c>
      <c r="D1270" t="s">
        <v>41</v>
      </c>
      <c r="E1270" t="s">
        <v>37</v>
      </c>
      <c r="F1270" t="s">
        <v>46</v>
      </c>
      <c r="G1270" t="s">
        <v>21</v>
      </c>
      <c r="H1270" t="s">
        <v>18</v>
      </c>
      <c r="I1270" t="s">
        <v>28</v>
      </c>
      <c r="J1270" t="s">
        <v>26</v>
      </c>
      <c r="K1270" t="s">
        <v>68</v>
      </c>
    </row>
    <row r="1271" spans="1:11" x14ac:dyDescent="0.25">
      <c r="A1271">
        <v>10008</v>
      </c>
      <c r="B1271" t="s">
        <v>27</v>
      </c>
      <c r="C1271" t="s">
        <v>49</v>
      </c>
      <c r="E1271" t="s">
        <v>37</v>
      </c>
      <c r="G1271" t="s">
        <v>21</v>
      </c>
      <c r="H1271" t="s">
        <v>18</v>
      </c>
      <c r="I1271" t="s">
        <v>28</v>
      </c>
      <c r="J1271" t="s">
        <v>26</v>
      </c>
    </row>
    <row r="1272" spans="1:11" x14ac:dyDescent="0.25">
      <c r="A1272">
        <v>10010</v>
      </c>
      <c r="B1272" t="s">
        <v>52</v>
      </c>
      <c r="C1272" t="s">
        <v>51</v>
      </c>
      <c r="D1272" t="s">
        <v>40</v>
      </c>
      <c r="E1272" t="s">
        <v>36</v>
      </c>
      <c r="F1272" t="s">
        <v>45</v>
      </c>
      <c r="J1272" t="s">
        <v>25</v>
      </c>
      <c r="K1272" t="s">
        <v>58</v>
      </c>
    </row>
    <row r="1273" spans="1:11" x14ac:dyDescent="0.25">
      <c r="A1273">
        <v>10011</v>
      </c>
      <c r="B1273" t="s">
        <v>66</v>
      </c>
      <c r="C1273" t="s">
        <v>49</v>
      </c>
      <c r="D1273" t="s">
        <v>41</v>
      </c>
      <c r="E1273" t="s">
        <v>37</v>
      </c>
      <c r="F1273" t="s">
        <v>46</v>
      </c>
      <c r="G1273" t="s">
        <v>21</v>
      </c>
      <c r="H1273" t="s">
        <v>18</v>
      </c>
      <c r="I1273" t="s">
        <v>28</v>
      </c>
      <c r="J1273" t="s">
        <v>26</v>
      </c>
      <c r="K1273" t="s">
        <v>68</v>
      </c>
    </row>
    <row r="1274" spans="1:11" x14ac:dyDescent="0.25">
      <c r="A1274">
        <v>10014</v>
      </c>
      <c r="B1274" t="s">
        <v>66</v>
      </c>
      <c r="C1274" t="s">
        <v>49</v>
      </c>
      <c r="D1274" t="s">
        <v>41</v>
      </c>
      <c r="E1274" t="s">
        <v>37</v>
      </c>
      <c r="F1274" t="s">
        <v>46</v>
      </c>
      <c r="G1274" t="s">
        <v>21</v>
      </c>
      <c r="H1274" t="s">
        <v>18</v>
      </c>
      <c r="I1274" t="s">
        <v>28</v>
      </c>
      <c r="J1274" t="s">
        <v>26</v>
      </c>
      <c r="K1274" t="s">
        <v>68</v>
      </c>
    </row>
    <row r="1275" spans="1:11" x14ac:dyDescent="0.25">
      <c r="A1275">
        <v>10020</v>
      </c>
      <c r="B1275" t="s">
        <v>27</v>
      </c>
      <c r="C1275" t="s">
        <v>49</v>
      </c>
      <c r="D1275" t="s">
        <v>41</v>
      </c>
      <c r="E1275" t="s">
        <v>37</v>
      </c>
      <c r="F1275" t="s">
        <v>46</v>
      </c>
      <c r="G1275" t="s">
        <v>21</v>
      </c>
      <c r="H1275" t="s">
        <v>18</v>
      </c>
      <c r="I1275" t="s">
        <v>28</v>
      </c>
      <c r="J1275" t="s">
        <v>26</v>
      </c>
      <c r="K1275" t="s">
        <v>68</v>
      </c>
    </row>
    <row r="1276" spans="1:11" x14ac:dyDescent="0.25">
      <c r="A1276">
        <v>10054</v>
      </c>
      <c r="B1276" t="s">
        <v>27</v>
      </c>
      <c r="C1276" t="s">
        <v>49</v>
      </c>
      <c r="D1276" t="s">
        <v>41</v>
      </c>
      <c r="E1276" t="s">
        <v>37</v>
      </c>
      <c r="F1276" t="s">
        <v>46</v>
      </c>
      <c r="G1276" t="s">
        <v>21</v>
      </c>
      <c r="H1276" t="s">
        <v>18</v>
      </c>
      <c r="I1276" t="s">
        <v>28</v>
      </c>
      <c r="J1276" t="s">
        <v>26</v>
      </c>
      <c r="K1276" t="s">
        <v>68</v>
      </c>
    </row>
    <row r="1277" spans="1:11" x14ac:dyDescent="0.25">
      <c r="A1277">
        <v>10061</v>
      </c>
      <c r="B1277" t="s">
        <v>27</v>
      </c>
      <c r="C1277" t="s">
        <v>49</v>
      </c>
      <c r="D1277" t="s">
        <v>41</v>
      </c>
      <c r="E1277" t="s">
        <v>37</v>
      </c>
      <c r="F1277" t="s">
        <v>46</v>
      </c>
      <c r="G1277" t="s">
        <v>21</v>
      </c>
      <c r="H1277" t="s">
        <v>18</v>
      </c>
      <c r="I1277" t="s">
        <v>28</v>
      </c>
      <c r="J1277" t="s">
        <v>26</v>
      </c>
      <c r="K1277" t="s">
        <v>68</v>
      </c>
    </row>
    <row r="1278" spans="1:11" x14ac:dyDescent="0.25">
      <c r="A1278">
        <v>10062</v>
      </c>
      <c r="B1278" t="s">
        <v>27</v>
      </c>
      <c r="C1278" t="s">
        <v>49</v>
      </c>
      <c r="E1278" t="s">
        <v>37</v>
      </c>
      <c r="G1278" t="s">
        <v>21</v>
      </c>
      <c r="H1278" t="s">
        <v>18</v>
      </c>
      <c r="I1278" t="s">
        <v>28</v>
      </c>
      <c r="J1278" t="s">
        <v>26</v>
      </c>
    </row>
    <row r="1279" spans="1:11" x14ac:dyDescent="0.25">
      <c r="A1279">
        <v>10064</v>
      </c>
      <c r="B1279" t="s">
        <v>27</v>
      </c>
      <c r="C1279" t="s">
        <v>49</v>
      </c>
      <c r="E1279" t="s">
        <v>37</v>
      </c>
      <c r="G1279" t="s">
        <v>21</v>
      </c>
      <c r="H1279" t="s">
        <v>18</v>
      </c>
      <c r="I1279" t="s">
        <v>28</v>
      </c>
      <c r="J1279" t="s">
        <v>26</v>
      </c>
    </row>
    <row r="1280" spans="1:11" x14ac:dyDescent="0.25">
      <c r="A1280">
        <v>10065</v>
      </c>
      <c r="B1280" t="s">
        <v>67</v>
      </c>
      <c r="C1280" t="s">
        <v>49</v>
      </c>
      <c r="E1280" t="s">
        <v>37</v>
      </c>
      <c r="G1280" t="s">
        <v>21</v>
      </c>
      <c r="H1280" t="s">
        <v>18</v>
      </c>
      <c r="I1280" t="s">
        <v>28</v>
      </c>
      <c r="J1280" t="s">
        <v>26</v>
      </c>
    </row>
    <row r="1281" spans="1:11" x14ac:dyDescent="0.25">
      <c r="A1281">
        <v>10076</v>
      </c>
      <c r="B1281" t="s">
        <v>27</v>
      </c>
      <c r="C1281" t="s">
        <v>49</v>
      </c>
      <c r="E1281" t="s">
        <v>37</v>
      </c>
      <c r="G1281" t="s">
        <v>21</v>
      </c>
      <c r="H1281" t="s">
        <v>18</v>
      </c>
      <c r="I1281" t="s">
        <v>28</v>
      </c>
      <c r="J1281" t="s">
        <v>26</v>
      </c>
    </row>
    <row r="1282" spans="1:11" x14ac:dyDescent="0.25">
      <c r="A1282">
        <v>10083</v>
      </c>
      <c r="B1282" t="s">
        <v>27</v>
      </c>
      <c r="C1282" t="s">
        <v>49</v>
      </c>
    </row>
    <row r="1283" spans="1:11" x14ac:dyDescent="0.25">
      <c r="A1283">
        <v>10088</v>
      </c>
      <c r="B1283" t="s">
        <v>67</v>
      </c>
      <c r="C1283" t="s">
        <v>49</v>
      </c>
      <c r="D1283" t="s">
        <v>41</v>
      </c>
      <c r="E1283" t="s">
        <v>37</v>
      </c>
      <c r="F1283" t="s">
        <v>46</v>
      </c>
      <c r="G1283" t="s">
        <v>21</v>
      </c>
      <c r="H1283" t="s">
        <v>18</v>
      </c>
      <c r="I1283" t="s">
        <v>28</v>
      </c>
      <c r="J1283" t="s">
        <v>26</v>
      </c>
      <c r="K1283" t="s">
        <v>68</v>
      </c>
    </row>
    <row r="1284" spans="1:11" x14ac:dyDescent="0.25">
      <c r="A1284">
        <v>10095</v>
      </c>
      <c r="B1284" t="s">
        <v>66</v>
      </c>
      <c r="C1284" t="s">
        <v>49</v>
      </c>
      <c r="E1284" t="s">
        <v>37</v>
      </c>
      <c r="G1284" t="s">
        <v>21</v>
      </c>
      <c r="H1284" t="s">
        <v>18</v>
      </c>
      <c r="I1284" t="s">
        <v>28</v>
      </c>
      <c r="J1284" t="s">
        <v>26</v>
      </c>
    </row>
    <row r="1285" spans="1:11" x14ac:dyDescent="0.25">
      <c r="A1285">
        <v>10096</v>
      </c>
      <c r="B1285" t="s">
        <v>66</v>
      </c>
      <c r="C1285" t="s">
        <v>49</v>
      </c>
      <c r="E1285" t="s">
        <v>37</v>
      </c>
      <c r="G1285" t="s">
        <v>21</v>
      </c>
      <c r="H1285" t="s">
        <v>18</v>
      </c>
      <c r="I1285" t="s">
        <v>28</v>
      </c>
      <c r="J1285" t="s">
        <v>26</v>
      </c>
    </row>
    <row r="1286" spans="1:11" x14ac:dyDescent="0.25">
      <c r="A1286">
        <v>10097</v>
      </c>
      <c r="B1286" t="s">
        <v>66</v>
      </c>
      <c r="C1286" t="s">
        <v>49</v>
      </c>
      <c r="E1286" t="s">
        <v>37</v>
      </c>
      <c r="G1286" t="s">
        <v>21</v>
      </c>
      <c r="H1286" t="s">
        <v>18</v>
      </c>
      <c r="I1286" t="s">
        <v>28</v>
      </c>
      <c r="J1286" t="s">
        <v>26</v>
      </c>
    </row>
    <row r="1287" spans="1:11" x14ac:dyDescent="0.25">
      <c r="A1287">
        <v>10125</v>
      </c>
      <c r="B1287" t="s">
        <v>27</v>
      </c>
      <c r="C1287" t="s">
        <v>49</v>
      </c>
      <c r="E1287" t="s">
        <v>37</v>
      </c>
      <c r="G1287" t="s">
        <v>21</v>
      </c>
      <c r="H1287" t="s">
        <v>18</v>
      </c>
      <c r="I1287" t="s">
        <v>28</v>
      </c>
      <c r="J1287" t="s">
        <v>26</v>
      </c>
    </row>
    <row r="1288" spans="1:11" x14ac:dyDescent="0.25">
      <c r="A1288">
        <v>10126</v>
      </c>
      <c r="B1288" t="s">
        <v>27</v>
      </c>
      <c r="C1288" t="s">
        <v>49</v>
      </c>
      <c r="E1288" t="s">
        <v>37</v>
      </c>
      <c r="G1288" t="s">
        <v>21</v>
      </c>
      <c r="H1288" t="s">
        <v>18</v>
      </c>
      <c r="I1288" t="s">
        <v>28</v>
      </c>
      <c r="J1288" t="s">
        <v>26</v>
      </c>
    </row>
    <row r="1289" spans="1:11" x14ac:dyDescent="0.25">
      <c r="A1289">
        <v>10128</v>
      </c>
      <c r="B1289" t="s">
        <v>27</v>
      </c>
      <c r="C1289" t="s">
        <v>49</v>
      </c>
      <c r="E1289" t="s">
        <v>37</v>
      </c>
      <c r="G1289" t="s">
        <v>21</v>
      </c>
      <c r="H1289" t="s">
        <v>18</v>
      </c>
      <c r="I1289" t="s">
        <v>28</v>
      </c>
      <c r="J1289" t="s">
        <v>26</v>
      </c>
    </row>
    <row r="1290" spans="1:11" x14ac:dyDescent="0.25">
      <c r="A1290">
        <v>10131</v>
      </c>
      <c r="B1290" t="s">
        <v>27</v>
      </c>
      <c r="C1290" t="s">
        <v>49</v>
      </c>
      <c r="E1290" t="s">
        <v>37</v>
      </c>
      <c r="G1290" t="s">
        <v>21</v>
      </c>
      <c r="H1290" t="s">
        <v>18</v>
      </c>
      <c r="I1290" t="s">
        <v>28</v>
      </c>
      <c r="J1290" t="s">
        <v>26</v>
      </c>
    </row>
    <row r="1291" spans="1:11" x14ac:dyDescent="0.25">
      <c r="A1291">
        <v>10133</v>
      </c>
      <c r="B1291" t="s">
        <v>66</v>
      </c>
      <c r="C1291" t="s">
        <v>49</v>
      </c>
      <c r="E1291" t="s">
        <v>37</v>
      </c>
      <c r="G1291" t="s">
        <v>21</v>
      </c>
      <c r="H1291" t="s">
        <v>18</v>
      </c>
      <c r="I1291" t="s">
        <v>28</v>
      </c>
      <c r="J1291" t="s">
        <v>26</v>
      </c>
    </row>
    <row r="1292" spans="1:11" x14ac:dyDescent="0.25">
      <c r="A1292">
        <v>10134</v>
      </c>
      <c r="B1292" t="s">
        <v>27</v>
      </c>
      <c r="C1292" t="s">
        <v>49</v>
      </c>
      <c r="E1292" t="s">
        <v>37</v>
      </c>
      <c r="G1292" t="s">
        <v>21</v>
      </c>
      <c r="H1292" t="s">
        <v>18</v>
      </c>
      <c r="I1292" t="s">
        <v>28</v>
      </c>
      <c r="J1292" t="s">
        <v>26</v>
      </c>
    </row>
    <row r="1293" spans="1:11" x14ac:dyDescent="0.25">
      <c r="A1293">
        <v>10146</v>
      </c>
      <c r="B1293" t="s">
        <v>67</v>
      </c>
      <c r="C1293" t="s">
        <v>49</v>
      </c>
      <c r="E1293" t="s">
        <v>37</v>
      </c>
      <c r="G1293" t="s">
        <v>21</v>
      </c>
      <c r="H1293" t="s">
        <v>18</v>
      </c>
      <c r="I1293" t="s">
        <v>28</v>
      </c>
      <c r="J1293" t="s">
        <v>26</v>
      </c>
    </row>
    <row r="1294" spans="1:11" x14ac:dyDescent="0.25">
      <c r="A1294">
        <v>10151</v>
      </c>
      <c r="B1294" t="s">
        <v>27</v>
      </c>
      <c r="C1294" t="s">
        <v>49</v>
      </c>
      <c r="D1294" t="s">
        <v>41</v>
      </c>
      <c r="E1294" t="s">
        <v>37</v>
      </c>
      <c r="F1294" t="s">
        <v>46</v>
      </c>
      <c r="G1294" t="s">
        <v>21</v>
      </c>
      <c r="H1294" t="s">
        <v>18</v>
      </c>
      <c r="I1294" t="s">
        <v>28</v>
      </c>
      <c r="J1294" t="s">
        <v>26</v>
      </c>
      <c r="K1294" t="s">
        <v>68</v>
      </c>
    </row>
    <row r="1295" spans="1:11" x14ac:dyDescent="0.25">
      <c r="A1295">
        <v>10152</v>
      </c>
      <c r="B1295" t="s">
        <v>53</v>
      </c>
      <c r="C1295" t="s">
        <v>51</v>
      </c>
      <c r="D1295" t="s">
        <v>40</v>
      </c>
      <c r="E1295" t="s">
        <v>36</v>
      </c>
      <c r="F1295" t="s">
        <v>45</v>
      </c>
      <c r="G1295" t="s">
        <v>21</v>
      </c>
      <c r="H1295" t="s">
        <v>17</v>
      </c>
      <c r="I1295" t="s">
        <v>28</v>
      </c>
      <c r="J1295" t="s">
        <v>25</v>
      </c>
      <c r="K1295" t="s">
        <v>58</v>
      </c>
    </row>
    <row r="1296" spans="1:11" x14ac:dyDescent="0.25">
      <c r="A1296">
        <v>10159</v>
      </c>
      <c r="E1296" t="s">
        <v>37</v>
      </c>
      <c r="G1296" t="s">
        <v>21</v>
      </c>
      <c r="H1296" t="s">
        <v>18</v>
      </c>
      <c r="I1296" t="s">
        <v>28</v>
      </c>
      <c r="J1296" t="s">
        <v>26</v>
      </c>
    </row>
    <row r="1297" spans="1:12" x14ac:dyDescent="0.25">
      <c r="A1297">
        <v>10184</v>
      </c>
      <c r="B1297" t="s">
        <v>27</v>
      </c>
      <c r="C1297" t="s">
        <v>49</v>
      </c>
      <c r="E1297" t="s">
        <v>37</v>
      </c>
      <c r="G1297" t="s">
        <v>21</v>
      </c>
      <c r="H1297" t="s">
        <v>18</v>
      </c>
      <c r="I1297" t="s">
        <v>28</v>
      </c>
      <c r="J1297" t="s">
        <v>26</v>
      </c>
    </row>
    <row r="1298" spans="1:12" x14ac:dyDescent="0.25">
      <c r="A1298">
        <v>10186</v>
      </c>
      <c r="B1298" t="s">
        <v>27</v>
      </c>
      <c r="C1298" t="s">
        <v>49</v>
      </c>
      <c r="D1298" t="s">
        <v>41</v>
      </c>
      <c r="E1298" t="s">
        <v>37</v>
      </c>
      <c r="F1298" t="s">
        <v>46</v>
      </c>
      <c r="G1298" t="s">
        <v>21</v>
      </c>
      <c r="H1298" t="s">
        <v>18</v>
      </c>
      <c r="I1298" t="s">
        <v>28</v>
      </c>
      <c r="J1298" t="s">
        <v>26</v>
      </c>
      <c r="K1298" t="s">
        <v>68</v>
      </c>
    </row>
    <row r="1299" spans="1:12" x14ac:dyDescent="0.25">
      <c r="A1299">
        <v>10189</v>
      </c>
      <c r="B1299" t="s">
        <v>66</v>
      </c>
      <c r="C1299" t="s">
        <v>49</v>
      </c>
      <c r="E1299" t="s">
        <v>37</v>
      </c>
      <c r="G1299" t="s">
        <v>21</v>
      </c>
      <c r="H1299" t="s">
        <v>18</v>
      </c>
      <c r="I1299" t="s">
        <v>28</v>
      </c>
      <c r="J1299" t="s">
        <v>26</v>
      </c>
    </row>
    <row r="1300" spans="1:12" x14ac:dyDescent="0.25">
      <c r="A1300">
        <v>10197</v>
      </c>
      <c r="B1300" t="s">
        <v>27</v>
      </c>
      <c r="C1300" t="s">
        <v>49</v>
      </c>
      <c r="D1300" t="s">
        <v>41</v>
      </c>
      <c r="E1300" t="s">
        <v>37</v>
      </c>
      <c r="F1300" t="s">
        <v>46</v>
      </c>
      <c r="G1300" t="s">
        <v>21</v>
      </c>
      <c r="H1300" t="s">
        <v>18</v>
      </c>
      <c r="I1300" t="s">
        <v>28</v>
      </c>
      <c r="J1300" t="s">
        <v>26</v>
      </c>
      <c r="K1300" t="s">
        <v>68</v>
      </c>
    </row>
    <row r="1301" spans="1:12" x14ac:dyDescent="0.25">
      <c r="A1301">
        <v>10199</v>
      </c>
      <c r="B1301" t="s">
        <v>27</v>
      </c>
      <c r="C1301" t="s">
        <v>49</v>
      </c>
      <c r="E1301" t="s">
        <v>37</v>
      </c>
      <c r="G1301" t="s">
        <v>21</v>
      </c>
      <c r="H1301" t="s">
        <v>18</v>
      </c>
      <c r="I1301" t="s">
        <v>28</v>
      </c>
      <c r="J1301" t="s">
        <v>26</v>
      </c>
    </row>
    <row r="1302" spans="1:12" x14ac:dyDescent="0.25">
      <c r="A1302">
        <v>10202</v>
      </c>
      <c r="B1302" t="s">
        <v>27</v>
      </c>
      <c r="C1302" t="s">
        <v>49</v>
      </c>
      <c r="D1302" t="s">
        <v>41</v>
      </c>
      <c r="E1302" t="s">
        <v>37</v>
      </c>
      <c r="F1302" t="s">
        <v>46</v>
      </c>
      <c r="G1302" t="s">
        <v>21</v>
      </c>
      <c r="H1302" t="s">
        <v>18</v>
      </c>
      <c r="I1302" t="s">
        <v>28</v>
      </c>
      <c r="J1302" t="s">
        <v>26</v>
      </c>
      <c r="K1302" t="s">
        <v>68</v>
      </c>
    </row>
    <row r="1303" spans="1:12" x14ac:dyDescent="0.25">
      <c r="A1303">
        <v>10203</v>
      </c>
      <c r="B1303" t="s">
        <v>67</v>
      </c>
      <c r="C1303" t="s">
        <v>49</v>
      </c>
      <c r="E1303" t="s">
        <v>37</v>
      </c>
      <c r="G1303" t="s">
        <v>21</v>
      </c>
      <c r="H1303" t="s">
        <v>18</v>
      </c>
      <c r="I1303" t="s">
        <v>28</v>
      </c>
      <c r="J1303" t="s">
        <v>26</v>
      </c>
    </row>
    <row r="1304" spans="1:12" x14ac:dyDescent="0.25">
      <c r="A1304">
        <v>10214</v>
      </c>
      <c r="B1304" t="s">
        <v>27</v>
      </c>
      <c r="C1304" t="s">
        <v>49</v>
      </c>
      <c r="D1304" t="s">
        <v>41</v>
      </c>
      <c r="E1304" t="s">
        <v>37</v>
      </c>
      <c r="F1304" t="s">
        <v>46</v>
      </c>
      <c r="G1304" t="s">
        <v>21</v>
      </c>
      <c r="H1304" t="s">
        <v>18</v>
      </c>
      <c r="I1304" t="s">
        <v>28</v>
      </c>
      <c r="J1304" t="s">
        <v>26</v>
      </c>
      <c r="K1304" t="s">
        <v>68</v>
      </c>
    </row>
    <row r="1305" spans="1:12" x14ac:dyDescent="0.25">
      <c r="A1305">
        <v>10221</v>
      </c>
      <c r="B1305" t="s">
        <v>67</v>
      </c>
      <c r="C1305" t="s">
        <v>49</v>
      </c>
      <c r="D1305" t="s">
        <v>41</v>
      </c>
      <c r="E1305" t="s">
        <v>37</v>
      </c>
      <c r="F1305" t="s">
        <v>46</v>
      </c>
      <c r="G1305" t="s">
        <v>21</v>
      </c>
      <c r="H1305" t="s">
        <v>18</v>
      </c>
      <c r="I1305" t="s">
        <v>28</v>
      </c>
      <c r="J1305" t="s">
        <v>26</v>
      </c>
      <c r="K1305" t="s">
        <v>68</v>
      </c>
      <c r="L1305" t="s">
        <v>65</v>
      </c>
    </row>
    <row r="1306" spans="1:12" x14ac:dyDescent="0.25">
      <c r="A1306">
        <v>10225</v>
      </c>
      <c r="B1306" t="s">
        <v>66</v>
      </c>
      <c r="C1306" t="s">
        <v>49</v>
      </c>
      <c r="E1306" t="s">
        <v>37</v>
      </c>
      <c r="G1306" t="s">
        <v>21</v>
      </c>
      <c r="H1306" t="s">
        <v>18</v>
      </c>
      <c r="I1306" t="s">
        <v>28</v>
      </c>
      <c r="J1306" t="s">
        <v>26</v>
      </c>
    </row>
    <row r="1307" spans="1:12" x14ac:dyDescent="0.25">
      <c r="A1307">
        <v>10244</v>
      </c>
      <c r="B1307" t="s">
        <v>27</v>
      </c>
      <c r="C1307" t="s">
        <v>49</v>
      </c>
      <c r="D1307" t="s">
        <v>41</v>
      </c>
      <c r="E1307" t="s">
        <v>37</v>
      </c>
      <c r="F1307" t="s">
        <v>46</v>
      </c>
      <c r="G1307" t="s">
        <v>21</v>
      </c>
      <c r="H1307" t="s">
        <v>18</v>
      </c>
      <c r="I1307" t="s">
        <v>28</v>
      </c>
      <c r="J1307" t="s">
        <v>26</v>
      </c>
      <c r="K1307" t="s">
        <v>68</v>
      </c>
    </row>
    <row r="1308" spans="1:12" x14ac:dyDescent="0.25">
      <c r="A1308">
        <v>10246</v>
      </c>
      <c r="B1308" t="s">
        <v>27</v>
      </c>
      <c r="C1308" t="s">
        <v>50</v>
      </c>
      <c r="D1308" t="s">
        <v>41</v>
      </c>
      <c r="E1308" t="s">
        <v>37</v>
      </c>
      <c r="F1308" t="s">
        <v>46</v>
      </c>
      <c r="G1308" t="s">
        <v>21</v>
      </c>
      <c r="H1308" t="s">
        <v>18</v>
      </c>
      <c r="I1308" t="s">
        <v>28</v>
      </c>
      <c r="J1308" t="s">
        <v>26</v>
      </c>
      <c r="K1308" t="s">
        <v>68</v>
      </c>
    </row>
    <row r="1309" spans="1:12" x14ac:dyDescent="0.25">
      <c r="A1309">
        <v>10250</v>
      </c>
      <c r="B1309" t="s">
        <v>27</v>
      </c>
      <c r="C1309" t="s">
        <v>49</v>
      </c>
      <c r="D1309" t="s">
        <v>41</v>
      </c>
      <c r="E1309" t="s">
        <v>37</v>
      </c>
      <c r="F1309" t="s">
        <v>46</v>
      </c>
      <c r="G1309" t="s">
        <v>21</v>
      </c>
      <c r="H1309" t="s">
        <v>18</v>
      </c>
      <c r="I1309" t="s">
        <v>28</v>
      </c>
      <c r="J1309" t="s">
        <v>26</v>
      </c>
      <c r="K1309" t="s">
        <v>68</v>
      </c>
    </row>
    <row r="1310" spans="1:12" x14ac:dyDescent="0.25">
      <c r="A1310">
        <v>10251</v>
      </c>
      <c r="B1310" t="s">
        <v>27</v>
      </c>
      <c r="C1310" t="s">
        <v>49</v>
      </c>
      <c r="E1310" t="s">
        <v>37</v>
      </c>
      <c r="G1310" t="s">
        <v>21</v>
      </c>
      <c r="H1310" t="s">
        <v>18</v>
      </c>
      <c r="I1310" t="s">
        <v>28</v>
      </c>
      <c r="J1310" t="s">
        <v>26</v>
      </c>
    </row>
    <row r="1311" spans="1:12" x14ac:dyDescent="0.25">
      <c r="A1311">
        <v>10253</v>
      </c>
      <c r="B1311" t="s">
        <v>27</v>
      </c>
      <c r="C1311" t="s">
        <v>49</v>
      </c>
      <c r="E1311" t="s">
        <v>37</v>
      </c>
      <c r="G1311" t="s">
        <v>21</v>
      </c>
      <c r="H1311" t="s">
        <v>18</v>
      </c>
      <c r="I1311" t="s">
        <v>28</v>
      </c>
      <c r="J1311" t="s">
        <v>26</v>
      </c>
    </row>
    <row r="1312" spans="1:12" x14ac:dyDescent="0.25">
      <c r="A1312">
        <v>10270</v>
      </c>
      <c r="B1312" t="s">
        <v>27</v>
      </c>
      <c r="C1312" t="s">
        <v>50</v>
      </c>
      <c r="D1312" t="s">
        <v>41</v>
      </c>
      <c r="E1312" t="s">
        <v>37</v>
      </c>
      <c r="F1312" t="s">
        <v>46</v>
      </c>
      <c r="G1312" t="s">
        <v>21</v>
      </c>
      <c r="H1312" t="s">
        <v>18</v>
      </c>
      <c r="I1312" t="s">
        <v>28</v>
      </c>
      <c r="J1312" t="s">
        <v>26</v>
      </c>
      <c r="K1312" t="s">
        <v>68</v>
      </c>
    </row>
    <row r="1313" spans="1:11" x14ac:dyDescent="0.25">
      <c r="A1313">
        <v>10276</v>
      </c>
      <c r="B1313" t="s">
        <v>27</v>
      </c>
      <c r="C1313" t="s">
        <v>49</v>
      </c>
      <c r="E1313" t="s">
        <v>37</v>
      </c>
      <c r="G1313" t="s">
        <v>21</v>
      </c>
      <c r="H1313" t="s">
        <v>18</v>
      </c>
      <c r="I1313" t="s">
        <v>28</v>
      </c>
      <c r="J1313" t="s">
        <v>26</v>
      </c>
    </row>
    <row r="1314" spans="1:11" x14ac:dyDescent="0.25">
      <c r="A1314">
        <v>10277</v>
      </c>
      <c r="B1314" t="s">
        <v>66</v>
      </c>
      <c r="C1314" t="s">
        <v>49</v>
      </c>
      <c r="D1314" t="s">
        <v>41</v>
      </c>
      <c r="E1314" t="s">
        <v>37</v>
      </c>
      <c r="F1314" t="s">
        <v>46</v>
      </c>
      <c r="G1314" t="s">
        <v>21</v>
      </c>
      <c r="H1314" t="s">
        <v>18</v>
      </c>
      <c r="I1314" t="s">
        <v>28</v>
      </c>
      <c r="J1314" t="s">
        <v>26</v>
      </c>
      <c r="K1314" t="s">
        <v>68</v>
      </c>
    </row>
    <row r="1315" spans="1:11" x14ac:dyDescent="0.25">
      <c r="A1315">
        <v>10280</v>
      </c>
      <c r="B1315" t="s">
        <v>27</v>
      </c>
      <c r="C1315" t="s">
        <v>49</v>
      </c>
      <c r="E1315" t="s">
        <v>37</v>
      </c>
      <c r="G1315" t="s">
        <v>21</v>
      </c>
      <c r="H1315" t="s">
        <v>18</v>
      </c>
      <c r="I1315" t="s">
        <v>28</v>
      </c>
      <c r="J1315" t="s">
        <v>26</v>
      </c>
    </row>
    <row r="1316" spans="1:11" x14ac:dyDescent="0.25">
      <c r="A1316">
        <v>10287</v>
      </c>
      <c r="B1316" t="s">
        <v>66</v>
      </c>
      <c r="C1316" t="s">
        <v>49</v>
      </c>
      <c r="D1316" t="s">
        <v>41</v>
      </c>
      <c r="E1316" t="s">
        <v>37</v>
      </c>
      <c r="F1316" t="s">
        <v>46</v>
      </c>
      <c r="G1316" t="s">
        <v>21</v>
      </c>
      <c r="H1316" t="s">
        <v>18</v>
      </c>
      <c r="I1316" t="s">
        <v>28</v>
      </c>
      <c r="J1316" t="s">
        <v>26</v>
      </c>
      <c r="K1316" t="s">
        <v>68</v>
      </c>
    </row>
    <row r="1317" spans="1:11" x14ac:dyDescent="0.25">
      <c r="A1317">
        <v>10306</v>
      </c>
      <c r="B1317" t="s">
        <v>27</v>
      </c>
      <c r="C1317" t="s">
        <v>49</v>
      </c>
      <c r="E1317" t="s">
        <v>37</v>
      </c>
      <c r="G1317" t="s">
        <v>21</v>
      </c>
      <c r="H1317" t="s">
        <v>18</v>
      </c>
      <c r="I1317" t="s">
        <v>28</v>
      </c>
      <c r="J1317" t="s">
        <v>26</v>
      </c>
    </row>
    <row r="1318" spans="1:11" x14ac:dyDescent="0.25">
      <c r="A1318">
        <v>10311</v>
      </c>
      <c r="B1318" t="s">
        <v>27</v>
      </c>
      <c r="C1318" t="s">
        <v>49</v>
      </c>
      <c r="E1318" t="s">
        <v>37</v>
      </c>
      <c r="G1318" t="s">
        <v>21</v>
      </c>
      <c r="H1318" t="s">
        <v>18</v>
      </c>
      <c r="I1318" t="s">
        <v>28</v>
      </c>
      <c r="J1318" t="s">
        <v>26</v>
      </c>
    </row>
    <row r="1319" spans="1:11" x14ac:dyDescent="0.25">
      <c r="A1319">
        <v>10317</v>
      </c>
      <c r="B1319" t="s">
        <v>27</v>
      </c>
      <c r="C1319" t="s">
        <v>49</v>
      </c>
      <c r="D1319" t="s">
        <v>41</v>
      </c>
      <c r="E1319" t="s">
        <v>37</v>
      </c>
      <c r="F1319" t="s">
        <v>46</v>
      </c>
      <c r="G1319" t="s">
        <v>21</v>
      </c>
      <c r="H1319" t="s">
        <v>18</v>
      </c>
      <c r="I1319" t="s">
        <v>28</v>
      </c>
      <c r="J1319" t="s">
        <v>26</v>
      </c>
      <c r="K1319" t="s">
        <v>68</v>
      </c>
    </row>
    <row r="1320" spans="1:11" x14ac:dyDescent="0.25">
      <c r="A1320">
        <v>10319</v>
      </c>
      <c r="B1320" t="s">
        <v>27</v>
      </c>
      <c r="C1320" t="s">
        <v>49</v>
      </c>
      <c r="D1320" t="s">
        <v>41</v>
      </c>
      <c r="E1320" t="s">
        <v>37</v>
      </c>
      <c r="F1320" t="s">
        <v>46</v>
      </c>
      <c r="G1320" t="s">
        <v>21</v>
      </c>
      <c r="H1320" t="s">
        <v>18</v>
      </c>
      <c r="I1320" t="s">
        <v>28</v>
      </c>
      <c r="J1320" t="s">
        <v>26</v>
      </c>
      <c r="K1320" t="s">
        <v>68</v>
      </c>
    </row>
    <row r="1321" spans="1:11" x14ac:dyDescent="0.25">
      <c r="A1321">
        <v>10321</v>
      </c>
      <c r="B1321" t="s">
        <v>27</v>
      </c>
      <c r="C1321" t="s">
        <v>49</v>
      </c>
      <c r="D1321" t="s">
        <v>41</v>
      </c>
      <c r="E1321" t="s">
        <v>37</v>
      </c>
      <c r="F1321" t="s">
        <v>46</v>
      </c>
      <c r="G1321" t="s">
        <v>21</v>
      </c>
      <c r="H1321" t="s">
        <v>18</v>
      </c>
      <c r="I1321" t="s">
        <v>28</v>
      </c>
      <c r="J1321" t="s">
        <v>26</v>
      </c>
      <c r="K1321" t="s">
        <v>68</v>
      </c>
    </row>
    <row r="1322" spans="1:11" x14ac:dyDescent="0.25">
      <c r="A1322">
        <v>10325</v>
      </c>
      <c r="B1322" t="s">
        <v>66</v>
      </c>
      <c r="C1322" t="s">
        <v>50</v>
      </c>
      <c r="D1322" t="s">
        <v>41</v>
      </c>
      <c r="E1322" t="s">
        <v>37</v>
      </c>
      <c r="F1322" t="s">
        <v>46</v>
      </c>
      <c r="G1322" t="s">
        <v>21</v>
      </c>
      <c r="H1322" t="s">
        <v>18</v>
      </c>
      <c r="I1322" t="s">
        <v>28</v>
      </c>
      <c r="J1322" t="s">
        <v>26</v>
      </c>
      <c r="K1322" t="s">
        <v>68</v>
      </c>
    </row>
    <row r="1323" spans="1:11" x14ac:dyDescent="0.25">
      <c r="A1323">
        <v>10333</v>
      </c>
      <c r="B1323" t="s">
        <v>66</v>
      </c>
      <c r="C1323" t="s">
        <v>49</v>
      </c>
      <c r="D1323" t="s">
        <v>41</v>
      </c>
      <c r="E1323" t="s">
        <v>37</v>
      </c>
      <c r="F1323" t="s">
        <v>46</v>
      </c>
      <c r="G1323" t="s">
        <v>21</v>
      </c>
      <c r="H1323" t="s">
        <v>18</v>
      </c>
      <c r="I1323" t="s">
        <v>28</v>
      </c>
      <c r="J1323" t="s">
        <v>26</v>
      </c>
      <c r="K1323" t="s">
        <v>68</v>
      </c>
    </row>
    <row r="1324" spans="1:11" x14ac:dyDescent="0.25">
      <c r="A1324">
        <v>10334</v>
      </c>
      <c r="B1324" t="s">
        <v>27</v>
      </c>
      <c r="C1324" t="s">
        <v>49</v>
      </c>
      <c r="D1324" t="s">
        <v>41</v>
      </c>
      <c r="F1324" t="s">
        <v>46</v>
      </c>
      <c r="K1324" t="s">
        <v>68</v>
      </c>
    </row>
    <row r="1325" spans="1:11" x14ac:dyDescent="0.25">
      <c r="A1325">
        <v>10351</v>
      </c>
      <c r="B1325" t="s">
        <v>67</v>
      </c>
      <c r="C1325" t="s">
        <v>49</v>
      </c>
      <c r="D1325" t="s">
        <v>41</v>
      </c>
      <c r="E1325" t="s">
        <v>37</v>
      </c>
      <c r="F1325" t="s">
        <v>46</v>
      </c>
      <c r="G1325" t="s">
        <v>21</v>
      </c>
      <c r="H1325" t="s">
        <v>18</v>
      </c>
      <c r="I1325" t="s">
        <v>28</v>
      </c>
      <c r="J1325" t="s">
        <v>26</v>
      </c>
      <c r="K1325" t="s">
        <v>68</v>
      </c>
    </row>
    <row r="1326" spans="1:11" x14ac:dyDescent="0.25">
      <c r="A1326">
        <v>10353</v>
      </c>
      <c r="B1326" t="s">
        <v>27</v>
      </c>
      <c r="C1326" t="s">
        <v>49</v>
      </c>
      <c r="D1326" t="s">
        <v>41</v>
      </c>
      <c r="E1326" t="s">
        <v>37</v>
      </c>
      <c r="F1326" t="s">
        <v>46</v>
      </c>
      <c r="G1326" t="s">
        <v>21</v>
      </c>
      <c r="H1326" t="s">
        <v>18</v>
      </c>
      <c r="I1326" t="s">
        <v>28</v>
      </c>
      <c r="J1326" t="s">
        <v>26</v>
      </c>
      <c r="K1326" t="s">
        <v>68</v>
      </c>
    </row>
    <row r="1327" spans="1:11" x14ac:dyDescent="0.25">
      <c r="A1327">
        <v>10354</v>
      </c>
      <c r="B1327" t="s">
        <v>66</v>
      </c>
      <c r="C1327" t="s">
        <v>49</v>
      </c>
      <c r="D1327" t="s">
        <v>41</v>
      </c>
      <c r="E1327" t="s">
        <v>37</v>
      </c>
      <c r="F1327" t="s">
        <v>46</v>
      </c>
      <c r="G1327" t="s">
        <v>21</v>
      </c>
      <c r="H1327" t="s">
        <v>18</v>
      </c>
      <c r="I1327" t="s">
        <v>28</v>
      </c>
      <c r="J1327" t="s">
        <v>26</v>
      </c>
      <c r="K1327" t="s">
        <v>68</v>
      </c>
    </row>
    <row r="1328" spans="1:11" x14ac:dyDescent="0.25">
      <c r="A1328">
        <v>10363</v>
      </c>
      <c r="B1328" t="s">
        <v>27</v>
      </c>
      <c r="C1328" t="s">
        <v>49</v>
      </c>
      <c r="D1328" t="s">
        <v>41</v>
      </c>
      <c r="E1328" t="s">
        <v>37</v>
      </c>
      <c r="F1328" t="s">
        <v>46</v>
      </c>
      <c r="G1328" t="s">
        <v>21</v>
      </c>
      <c r="H1328" t="s">
        <v>18</v>
      </c>
      <c r="I1328" t="s">
        <v>28</v>
      </c>
      <c r="J1328" t="s">
        <v>26</v>
      </c>
      <c r="K1328" t="s">
        <v>68</v>
      </c>
    </row>
    <row r="1329" spans="1:11" x14ac:dyDescent="0.25">
      <c r="A1329">
        <v>10373</v>
      </c>
      <c r="B1329" t="s">
        <v>27</v>
      </c>
      <c r="C1329" t="s">
        <v>49</v>
      </c>
      <c r="D1329" t="s">
        <v>41</v>
      </c>
      <c r="E1329" t="s">
        <v>37</v>
      </c>
      <c r="F1329" t="s">
        <v>46</v>
      </c>
      <c r="G1329" t="s">
        <v>21</v>
      </c>
      <c r="H1329" t="s">
        <v>18</v>
      </c>
      <c r="I1329" t="s">
        <v>28</v>
      </c>
      <c r="J1329" t="s">
        <v>26</v>
      </c>
      <c r="K1329" t="s">
        <v>68</v>
      </c>
    </row>
    <row r="1330" spans="1:11" x14ac:dyDescent="0.25">
      <c r="A1330">
        <v>10374</v>
      </c>
      <c r="B1330" t="s">
        <v>27</v>
      </c>
      <c r="C1330" t="s">
        <v>49</v>
      </c>
      <c r="D1330" t="s">
        <v>41</v>
      </c>
      <c r="E1330" t="s">
        <v>37</v>
      </c>
      <c r="F1330" t="s">
        <v>46</v>
      </c>
      <c r="G1330" t="s">
        <v>21</v>
      </c>
      <c r="H1330" t="s">
        <v>18</v>
      </c>
      <c r="I1330" t="s">
        <v>28</v>
      </c>
      <c r="J1330" t="s">
        <v>26</v>
      </c>
      <c r="K1330" t="s">
        <v>68</v>
      </c>
    </row>
    <row r="1331" spans="1:11" x14ac:dyDescent="0.25">
      <c r="A1331">
        <v>10377</v>
      </c>
      <c r="B1331" t="s">
        <v>27</v>
      </c>
      <c r="C1331" t="s">
        <v>49</v>
      </c>
      <c r="D1331" t="s">
        <v>41</v>
      </c>
      <c r="E1331" t="s">
        <v>37</v>
      </c>
      <c r="F1331" t="s">
        <v>46</v>
      </c>
      <c r="G1331" t="s">
        <v>21</v>
      </c>
      <c r="H1331" t="s">
        <v>18</v>
      </c>
      <c r="I1331" t="s">
        <v>28</v>
      </c>
      <c r="J1331" t="s">
        <v>26</v>
      </c>
      <c r="K1331" t="s">
        <v>68</v>
      </c>
    </row>
    <row r="1332" spans="1:11" x14ac:dyDescent="0.25">
      <c r="A1332">
        <v>10378</v>
      </c>
      <c r="B1332" t="s">
        <v>27</v>
      </c>
      <c r="C1332" t="s">
        <v>49</v>
      </c>
      <c r="D1332" t="s">
        <v>41</v>
      </c>
      <c r="E1332" t="s">
        <v>37</v>
      </c>
      <c r="F1332" t="s">
        <v>46</v>
      </c>
      <c r="G1332" t="s">
        <v>21</v>
      </c>
      <c r="H1332" t="s">
        <v>18</v>
      </c>
      <c r="I1332" t="s">
        <v>28</v>
      </c>
      <c r="J1332" t="s">
        <v>26</v>
      </c>
      <c r="K1332" t="s">
        <v>68</v>
      </c>
    </row>
    <row r="1333" spans="1:11" x14ac:dyDescent="0.25">
      <c r="A1333">
        <v>10384</v>
      </c>
      <c r="B1333" t="s">
        <v>27</v>
      </c>
      <c r="C1333" t="s">
        <v>49</v>
      </c>
      <c r="D1333" t="s">
        <v>41</v>
      </c>
      <c r="E1333" t="s">
        <v>37</v>
      </c>
      <c r="F1333" t="s">
        <v>46</v>
      </c>
      <c r="G1333" t="s">
        <v>21</v>
      </c>
      <c r="H1333" t="s">
        <v>18</v>
      </c>
      <c r="I1333" t="s">
        <v>28</v>
      </c>
      <c r="J1333" t="s">
        <v>26</v>
      </c>
      <c r="K1333" t="s">
        <v>68</v>
      </c>
    </row>
    <row r="1334" spans="1:11" x14ac:dyDescent="0.25">
      <c r="A1334">
        <v>10386</v>
      </c>
      <c r="B1334" t="s">
        <v>27</v>
      </c>
      <c r="C1334" t="s">
        <v>49</v>
      </c>
      <c r="E1334" t="s">
        <v>37</v>
      </c>
      <c r="G1334" t="s">
        <v>21</v>
      </c>
      <c r="H1334" t="s">
        <v>18</v>
      </c>
      <c r="I1334" t="s">
        <v>28</v>
      </c>
      <c r="J1334" t="s">
        <v>26</v>
      </c>
    </row>
    <row r="1335" spans="1:11" x14ac:dyDescent="0.25">
      <c r="A1335">
        <v>10392</v>
      </c>
      <c r="B1335" t="s">
        <v>67</v>
      </c>
      <c r="C1335" t="s">
        <v>49</v>
      </c>
      <c r="D1335" t="s">
        <v>41</v>
      </c>
      <c r="E1335" t="s">
        <v>37</v>
      </c>
      <c r="F1335" t="s">
        <v>46</v>
      </c>
      <c r="G1335" t="s">
        <v>21</v>
      </c>
      <c r="H1335" t="s">
        <v>18</v>
      </c>
      <c r="I1335" t="s">
        <v>28</v>
      </c>
      <c r="J1335" t="s">
        <v>26</v>
      </c>
      <c r="K1335" t="s">
        <v>68</v>
      </c>
    </row>
    <row r="1336" spans="1:11" x14ac:dyDescent="0.25">
      <c r="A1336">
        <v>10393</v>
      </c>
      <c r="B1336" t="s">
        <v>27</v>
      </c>
      <c r="C1336" t="s">
        <v>49</v>
      </c>
      <c r="D1336" t="s">
        <v>41</v>
      </c>
      <c r="E1336" t="s">
        <v>37</v>
      </c>
      <c r="F1336" t="s">
        <v>46</v>
      </c>
      <c r="G1336" t="s">
        <v>21</v>
      </c>
      <c r="H1336" t="s">
        <v>18</v>
      </c>
      <c r="I1336" t="s">
        <v>28</v>
      </c>
      <c r="J1336" t="s">
        <v>26</v>
      </c>
      <c r="K1336" t="s">
        <v>68</v>
      </c>
    </row>
    <row r="1337" spans="1:11" x14ac:dyDescent="0.25">
      <c r="A1337">
        <v>10394</v>
      </c>
      <c r="B1337" t="s">
        <v>66</v>
      </c>
      <c r="C1337" t="s">
        <v>49</v>
      </c>
      <c r="D1337" t="s">
        <v>41</v>
      </c>
      <c r="E1337" t="s">
        <v>37</v>
      </c>
      <c r="F1337" t="s">
        <v>46</v>
      </c>
      <c r="G1337" t="s">
        <v>21</v>
      </c>
      <c r="H1337" t="s">
        <v>18</v>
      </c>
      <c r="I1337" t="s">
        <v>28</v>
      </c>
      <c r="J1337" t="s">
        <v>26</v>
      </c>
      <c r="K1337" t="s">
        <v>68</v>
      </c>
    </row>
    <row r="1338" spans="1:11" x14ac:dyDescent="0.25">
      <c r="A1338">
        <v>10395</v>
      </c>
      <c r="B1338" t="s">
        <v>27</v>
      </c>
      <c r="C1338" t="s">
        <v>49</v>
      </c>
      <c r="D1338" t="s">
        <v>41</v>
      </c>
      <c r="E1338" t="s">
        <v>37</v>
      </c>
      <c r="F1338" t="s">
        <v>46</v>
      </c>
      <c r="G1338" t="s">
        <v>21</v>
      </c>
      <c r="H1338" t="s">
        <v>18</v>
      </c>
      <c r="I1338" t="s">
        <v>28</v>
      </c>
      <c r="J1338" t="s">
        <v>26</v>
      </c>
      <c r="K1338" t="s">
        <v>68</v>
      </c>
    </row>
    <row r="1339" spans="1:11" x14ac:dyDescent="0.25">
      <c r="A1339">
        <v>10396</v>
      </c>
      <c r="B1339" t="s">
        <v>27</v>
      </c>
      <c r="C1339" t="s">
        <v>49</v>
      </c>
      <c r="D1339" t="s">
        <v>41</v>
      </c>
      <c r="E1339" t="s">
        <v>37</v>
      </c>
      <c r="F1339" t="s">
        <v>46</v>
      </c>
      <c r="G1339" t="s">
        <v>21</v>
      </c>
      <c r="H1339" t="s">
        <v>18</v>
      </c>
      <c r="I1339" t="s">
        <v>28</v>
      </c>
      <c r="J1339" t="s">
        <v>26</v>
      </c>
      <c r="K1339" t="s">
        <v>68</v>
      </c>
    </row>
    <row r="1340" spans="1:11" x14ac:dyDescent="0.25">
      <c r="A1340">
        <v>10397</v>
      </c>
      <c r="B1340" t="s">
        <v>27</v>
      </c>
      <c r="C1340" t="s">
        <v>49</v>
      </c>
      <c r="E1340" t="s">
        <v>37</v>
      </c>
      <c r="G1340" t="s">
        <v>21</v>
      </c>
      <c r="H1340" t="s">
        <v>18</v>
      </c>
      <c r="I1340" t="s">
        <v>28</v>
      </c>
      <c r="J1340" t="s">
        <v>26</v>
      </c>
    </row>
    <row r="1341" spans="1:11" x14ac:dyDescent="0.25">
      <c r="A1341">
        <v>10400</v>
      </c>
      <c r="B1341" t="s">
        <v>67</v>
      </c>
      <c r="C1341" t="s">
        <v>49</v>
      </c>
      <c r="E1341" t="s">
        <v>37</v>
      </c>
      <c r="G1341" t="s">
        <v>21</v>
      </c>
      <c r="H1341" t="s">
        <v>18</v>
      </c>
      <c r="I1341" t="s">
        <v>28</v>
      </c>
      <c r="J1341" t="s">
        <v>26</v>
      </c>
    </row>
    <row r="1342" spans="1:11" x14ac:dyDescent="0.25">
      <c r="A1342">
        <v>10404</v>
      </c>
      <c r="E1342" t="s">
        <v>37</v>
      </c>
      <c r="G1342" t="s">
        <v>21</v>
      </c>
      <c r="H1342" t="s">
        <v>18</v>
      </c>
      <c r="I1342" t="s">
        <v>28</v>
      </c>
      <c r="J1342" t="s">
        <v>26</v>
      </c>
    </row>
    <row r="1343" spans="1:11" x14ac:dyDescent="0.25">
      <c r="A1343">
        <v>10411</v>
      </c>
      <c r="B1343" t="s">
        <v>27</v>
      </c>
      <c r="C1343" t="s">
        <v>49</v>
      </c>
      <c r="D1343" t="s">
        <v>41</v>
      </c>
      <c r="E1343" t="s">
        <v>37</v>
      </c>
      <c r="F1343" t="s">
        <v>46</v>
      </c>
      <c r="G1343" t="s">
        <v>21</v>
      </c>
      <c r="H1343" t="s">
        <v>18</v>
      </c>
      <c r="I1343" t="s">
        <v>28</v>
      </c>
      <c r="J1343" t="s">
        <v>26</v>
      </c>
      <c r="K1343" t="s">
        <v>68</v>
      </c>
    </row>
    <row r="1344" spans="1:11" x14ac:dyDescent="0.25">
      <c r="A1344">
        <v>10425</v>
      </c>
      <c r="B1344" t="s">
        <v>66</v>
      </c>
      <c r="C1344" t="s">
        <v>49</v>
      </c>
      <c r="D1344" t="s">
        <v>41</v>
      </c>
      <c r="E1344" t="s">
        <v>37</v>
      </c>
      <c r="F1344" t="s">
        <v>46</v>
      </c>
      <c r="G1344" t="s">
        <v>21</v>
      </c>
      <c r="H1344" t="s">
        <v>18</v>
      </c>
      <c r="I1344" t="s">
        <v>28</v>
      </c>
      <c r="J1344" t="s">
        <v>26</v>
      </c>
      <c r="K1344" t="s">
        <v>68</v>
      </c>
    </row>
    <row r="1345" spans="1:11" x14ac:dyDescent="0.25">
      <c r="A1345">
        <v>10441</v>
      </c>
      <c r="B1345" t="s">
        <v>27</v>
      </c>
      <c r="C1345" t="s">
        <v>49</v>
      </c>
      <c r="E1345" t="s">
        <v>37</v>
      </c>
      <c r="G1345" t="s">
        <v>21</v>
      </c>
      <c r="H1345" t="s">
        <v>18</v>
      </c>
      <c r="I1345" t="s">
        <v>28</v>
      </c>
      <c r="J1345" t="s">
        <v>26</v>
      </c>
    </row>
    <row r="1346" spans="1:11" x14ac:dyDescent="0.25">
      <c r="A1346">
        <v>10455</v>
      </c>
      <c r="B1346" t="s">
        <v>66</v>
      </c>
      <c r="C1346" t="s">
        <v>49</v>
      </c>
      <c r="D1346" t="s">
        <v>41</v>
      </c>
      <c r="E1346" t="s">
        <v>37</v>
      </c>
      <c r="F1346" t="s">
        <v>46</v>
      </c>
      <c r="G1346" t="s">
        <v>21</v>
      </c>
      <c r="H1346" t="s">
        <v>18</v>
      </c>
      <c r="I1346" t="s">
        <v>28</v>
      </c>
      <c r="J1346" t="s">
        <v>26</v>
      </c>
      <c r="K1346" t="s">
        <v>68</v>
      </c>
    </row>
    <row r="1347" spans="1:11" x14ac:dyDescent="0.25">
      <c r="A1347">
        <v>10465</v>
      </c>
      <c r="B1347" t="s">
        <v>66</v>
      </c>
      <c r="C1347" t="s">
        <v>49</v>
      </c>
      <c r="D1347" t="s">
        <v>41</v>
      </c>
      <c r="E1347" t="s">
        <v>37</v>
      </c>
      <c r="F1347" t="s">
        <v>46</v>
      </c>
      <c r="G1347" t="s">
        <v>21</v>
      </c>
      <c r="H1347" t="s">
        <v>18</v>
      </c>
      <c r="I1347" t="s">
        <v>28</v>
      </c>
      <c r="J1347" t="s">
        <v>26</v>
      </c>
      <c r="K1347" t="s">
        <v>68</v>
      </c>
    </row>
    <row r="1348" spans="1:11" x14ac:dyDescent="0.25">
      <c r="A1348">
        <v>10469</v>
      </c>
      <c r="B1348" t="s">
        <v>27</v>
      </c>
      <c r="C1348" t="s">
        <v>50</v>
      </c>
      <c r="E1348" t="s">
        <v>37</v>
      </c>
      <c r="G1348" t="s">
        <v>21</v>
      </c>
      <c r="H1348" t="s">
        <v>18</v>
      </c>
      <c r="I1348" t="s">
        <v>28</v>
      </c>
      <c r="J1348" t="s">
        <v>26</v>
      </c>
    </row>
    <row r="1349" spans="1:11" x14ac:dyDescent="0.25">
      <c r="A1349">
        <v>10505</v>
      </c>
      <c r="B1349" t="s">
        <v>27</v>
      </c>
      <c r="C1349" t="s">
        <v>49</v>
      </c>
      <c r="D1349" t="s">
        <v>41</v>
      </c>
      <c r="E1349" t="s">
        <v>37</v>
      </c>
      <c r="F1349" t="s">
        <v>46</v>
      </c>
      <c r="G1349" t="s">
        <v>21</v>
      </c>
      <c r="H1349" t="s">
        <v>18</v>
      </c>
      <c r="I1349" t="s">
        <v>28</v>
      </c>
      <c r="J1349" t="s">
        <v>26</v>
      </c>
      <c r="K1349" t="s">
        <v>68</v>
      </c>
    </row>
    <row r="1350" spans="1:11" x14ac:dyDescent="0.25">
      <c r="A1350">
        <v>10509</v>
      </c>
      <c r="B1350" t="s">
        <v>66</v>
      </c>
      <c r="C1350" t="s">
        <v>50</v>
      </c>
      <c r="D1350" t="s">
        <v>41</v>
      </c>
      <c r="E1350" t="s">
        <v>37</v>
      </c>
      <c r="F1350" t="s">
        <v>46</v>
      </c>
      <c r="G1350" t="s">
        <v>21</v>
      </c>
      <c r="H1350" t="s">
        <v>18</v>
      </c>
      <c r="I1350" t="s">
        <v>28</v>
      </c>
      <c r="J1350" t="s">
        <v>26</v>
      </c>
      <c r="K1350" t="s">
        <v>68</v>
      </c>
    </row>
    <row r="1351" spans="1:11" x14ac:dyDescent="0.25">
      <c r="A1351">
        <v>10518</v>
      </c>
      <c r="B1351" t="s">
        <v>27</v>
      </c>
      <c r="C1351" t="s">
        <v>50</v>
      </c>
      <c r="E1351" t="s">
        <v>37</v>
      </c>
      <c r="G1351" t="s">
        <v>21</v>
      </c>
      <c r="H1351" t="s">
        <v>18</v>
      </c>
      <c r="I1351" t="s">
        <v>28</v>
      </c>
      <c r="J1351" t="s">
        <v>26</v>
      </c>
    </row>
    <row r="1352" spans="1:11" x14ac:dyDescent="0.25">
      <c r="A1352">
        <v>10521</v>
      </c>
      <c r="B1352" t="s">
        <v>27</v>
      </c>
      <c r="C1352" t="s">
        <v>49</v>
      </c>
      <c r="D1352" t="s">
        <v>41</v>
      </c>
      <c r="E1352" t="s">
        <v>37</v>
      </c>
      <c r="F1352" t="s">
        <v>46</v>
      </c>
      <c r="G1352" t="s">
        <v>21</v>
      </c>
      <c r="H1352" t="s">
        <v>18</v>
      </c>
      <c r="I1352" t="s">
        <v>28</v>
      </c>
      <c r="J1352" t="s">
        <v>26</v>
      </c>
      <c r="K1352" t="s">
        <v>68</v>
      </c>
    </row>
    <row r="1353" spans="1:11" x14ac:dyDescent="0.25">
      <c r="A1353">
        <v>10544</v>
      </c>
      <c r="C1353" t="s">
        <v>55</v>
      </c>
      <c r="D1353" t="s">
        <v>40</v>
      </c>
      <c r="E1353" t="s">
        <v>36</v>
      </c>
      <c r="F1353" t="s">
        <v>45</v>
      </c>
      <c r="G1353" t="s">
        <v>21</v>
      </c>
      <c r="H1353" t="s">
        <v>17</v>
      </c>
      <c r="I1353" t="s">
        <v>28</v>
      </c>
      <c r="J1353" t="s">
        <v>25</v>
      </c>
      <c r="K1353" t="s">
        <v>58</v>
      </c>
    </row>
    <row r="1354" spans="1:11" x14ac:dyDescent="0.25">
      <c r="A1354">
        <v>10553</v>
      </c>
      <c r="B1354" t="s">
        <v>27</v>
      </c>
      <c r="C1354" t="s">
        <v>49</v>
      </c>
      <c r="E1354" t="s">
        <v>37</v>
      </c>
      <c r="G1354" t="s">
        <v>21</v>
      </c>
      <c r="H1354" t="s">
        <v>18</v>
      </c>
      <c r="I1354" t="s">
        <v>28</v>
      </c>
      <c r="J1354" t="s">
        <v>26</v>
      </c>
    </row>
    <row r="1355" spans="1:11" x14ac:dyDescent="0.25">
      <c r="A1355">
        <v>10562</v>
      </c>
      <c r="B1355" t="s">
        <v>66</v>
      </c>
      <c r="C1355" t="s">
        <v>49</v>
      </c>
      <c r="E1355" t="s">
        <v>37</v>
      </c>
      <c r="G1355" t="s">
        <v>21</v>
      </c>
      <c r="H1355" t="s">
        <v>18</v>
      </c>
      <c r="I1355" t="s">
        <v>28</v>
      </c>
      <c r="J1355" t="s">
        <v>26</v>
      </c>
    </row>
    <row r="1356" spans="1:11" x14ac:dyDescent="0.25">
      <c r="A1356">
        <v>10606</v>
      </c>
      <c r="B1356" t="s">
        <v>27</v>
      </c>
    </row>
    <row r="1357" spans="1:11" x14ac:dyDescent="0.25">
      <c r="A1357">
        <v>10621</v>
      </c>
      <c r="B1357" t="s">
        <v>53</v>
      </c>
      <c r="C1357" t="s">
        <v>51</v>
      </c>
      <c r="D1357" t="s">
        <v>40</v>
      </c>
      <c r="E1357" t="s">
        <v>36</v>
      </c>
      <c r="F1357" t="s">
        <v>45</v>
      </c>
      <c r="G1357" t="s">
        <v>21</v>
      </c>
      <c r="H1357" t="s">
        <v>17</v>
      </c>
      <c r="I1357" t="s">
        <v>28</v>
      </c>
      <c r="J1357" t="s">
        <v>25</v>
      </c>
      <c r="K1357" t="s">
        <v>58</v>
      </c>
    </row>
    <row r="1358" spans="1:11" x14ac:dyDescent="0.25">
      <c r="A1358">
        <v>10623</v>
      </c>
      <c r="B1358" t="s">
        <v>66</v>
      </c>
      <c r="C1358" t="s">
        <v>50</v>
      </c>
      <c r="D1358" t="s">
        <v>41</v>
      </c>
      <c r="E1358" t="s">
        <v>37</v>
      </c>
      <c r="F1358" t="s">
        <v>46</v>
      </c>
      <c r="G1358" t="s">
        <v>21</v>
      </c>
      <c r="H1358" t="s">
        <v>18</v>
      </c>
      <c r="I1358" t="s">
        <v>28</v>
      </c>
      <c r="J1358" t="s">
        <v>26</v>
      </c>
      <c r="K1358" t="s">
        <v>68</v>
      </c>
    </row>
    <row r="1359" spans="1:11" x14ac:dyDescent="0.25">
      <c r="A1359">
        <v>10637</v>
      </c>
      <c r="E1359" t="s">
        <v>37</v>
      </c>
      <c r="G1359" t="s">
        <v>21</v>
      </c>
      <c r="H1359" t="s">
        <v>18</v>
      </c>
      <c r="I1359" t="s">
        <v>28</v>
      </c>
      <c r="J1359" t="s">
        <v>26</v>
      </c>
    </row>
    <row r="1360" spans="1:11" x14ac:dyDescent="0.25">
      <c r="A1360">
        <v>10648</v>
      </c>
      <c r="B1360" t="s">
        <v>27</v>
      </c>
      <c r="C1360" t="s">
        <v>49</v>
      </c>
      <c r="D1360" t="s">
        <v>41</v>
      </c>
      <c r="E1360" t="s">
        <v>37</v>
      </c>
      <c r="F1360" t="s">
        <v>46</v>
      </c>
      <c r="G1360" t="s">
        <v>21</v>
      </c>
      <c r="H1360" t="s">
        <v>18</v>
      </c>
      <c r="I1360" t="s">
        <v>28</v>
      </c>
      <c r="J1360" t="s">
        <v>26</v>
      </c>
      <c r="K1360" t="s">
        <v>68</v>
      </c>
    </row>
    <row r="1361" spans="1:11" x14ac:dyDescent="0.25">
      <c r="A1361">
        <v>10655</v>
      </c>
      <c r="B1361" t="s">
        <v>66</v>
      </c>
      <c r="C1361" t="s">
        <v>49</v>
      </c>
      <c r="E1361" t="s">
        <v>37</v>
      </c>
      <c r="G1361" t="s">
        <v>21</v>
      </c>
      <c r="H1361" t="s">
        <v>18</v>
      </c>
      <c r="I1361" t="s">
        <v>28</v>
      </c>
      <c r="J1361" t="s">
        <v>26</v>
      </c>
    </row>
    <row r="1362" spans="1:11" x14ac:dyDescent="0.25">
      <c r="A1362">
        <v>10667</v>
      </c>
      <c r="B1362" t="s">
        <v>27</v>
      </c>
      <c r="C1362" t="s">
        <v>49</v>
      </c>
      <c r="E1362" t="s">
        <v>37</v>
      </c>
      <c r="G1362" t="s">
        <v>21</v>
      </c>
      <c r="H1362" t="s">
        <v>18</v>
      </c>
      <c r="I1362" t="s">
        <v>28</v>
      </c>
      <c r="J1362" t="s">
        <v>26</v>
      </c>
    </row>
    <row r="1363" spans="1:11" x14ac:dyDescent="0.25">
      <c r="A1363">
        <v>10678</v>
      </c>
      <c r="B1363" t="s">
        <v>66</v>
      </c>
      <c r="C1363" t="s">
        <v>49</v>
      </c>
      <c r="D1363" t="s">
        <v>41</v>
      </c>
      <c r="E1363" t="s">
        <v>37</v>
      </c>
      <c r="F1363" t="s">
        <v>46</v>
      </c>
      <c r="G1363" t="s">
        <v>21</v>
      </c>
      <c r="H1363" t="s">
        <v>18</v>
      </c>
      <c r="I1363" t="s">
        <v>28</v>
      </c>
      <c r="J1363" t="s">
        <v>26</v>
      </c>
      <c r="K1363" t="s">
        <v>68</v>
      </c>
    </row>
    <row r="1364" spans="1:11" x14ac:dyDescent="0.25">
      <c r="A1364">
        <v>10687</v>
      </c>
      <c r="E1364" t="s">
        <v>37</v>
      </c>
      <c r="G1364" t="s">
        <v>21</v>
      </c>
      <c r="H1364" t="s">
        <v>18</v>
      </c>
      <c r="I1364" t="s">
        <v>28</v>
      </c>
      <c r="J1364" t="s">
        <v>26</v>
      </c>
    </row>
    <row r="1365" spans="1:11" x14ac:dyDescent="0.25">
      <c r="A1365">
        <v>10696</v>
      </c>
      <c r="B1365" t="s">
        <v>27</v>
      </c>
      <c r="C1365" t="s">
        <v>49</v>
      </c>
      <c r="E1365" t="s">
        <v>37</v>
      </c>
      <c r="G1365" t="s">
        <v>21</v>
      </c>
      <c r="H1365" t="s">
        <v>18</v>
      </c>
      <c r="I1365" t="s">
        <v>28</v>
      </c>
      <c r="J1365" t="s">
        <v>26</v>
      </c>
    </row>
    <row r="1366" spans="1:11" x14ac:dyDescent="0.25">
      <c r="A1366">
        <v>10706</v>
      </c>
      <c r="B1366" t="s">
        <v>67</v>
      </c>
      <c r="C1366" t="s">
        <v>49</v>
      </c>
      <c r="E1366" t="s">
        <v>37</v>
      </c>
      <c r="G1366" t="s">
        <v>21</v>
      </c>
      <c r="H1366" t="s">
        <v>18</v>
      </c>
      <c r="I1366" t="s">
        <v>28</v>
      </c>
      <c r="J1366" t="s">
        <v>26</v>
      </c>
    </row>
    <row r="1367" spans="1:11" x14ac:dyDescent="0.25">
      <c r="A1367">
        <v>10716</v>
      </c>
      <c r="B1367" t="s">
        <v>27</v>
      </c>
      <c r="C1367" t="s">
        <v>49</v>
      </c>
      <c r="D1367" t="s">
        <v>41</v>
      </c>
      <c r="E1367" t="s">
        <v>37</v>
      </c>
      <c r="F1367" t="s">
        <v>46</v>
      </c>
      <c r="G1367" t="s">
        <v>21</v>
      </c>
      <c r="H1367" t="s">
        <v>18</v>
      </c>
      <c r="I1367" t="s">
        <v>28</v>
      </c>
      <c r="J1367" t="s">
        <v>26</v>
      </c>
      <c r="K1367" t="s">
        <v>68</v>
      </c>
    </row>
    <row r="1368" spans="1:11" x14ac:dyDescent="0.25">
      <c r="A1368">
        <v>10735</v>
      </c>
      <c r="B1368" t="s">
        <v>66</v>
      </c>
      <c r="C1368" t="s">
        <v>49</v>
      </c>
      <c r="D1368" t="s">
        <v>41</v>
      </c>
      <c r="E1368" t="s">
        <v>37</v>
      </c>
      <c r="F1368" t="s">
        <v>46</v>
      </c>
      <c r="G1368" t="s">
        <v>21</v>
      </c>
      <c r="H1368" t="s">
        <v>18</v>
      </c>
      <c r="I1368" t="s">
        <v>28</v>
      </c>
      <c r="J1368" t="s">
        <v>26</v>
      </c>
      <c r="K1368" t="s">
        <v>68</v>
      </c>
    </row>
    <row r="1369" spans="1:11" x14ac:dyDescent="0.25">
      <c r="A1369">
        <v>10749</v>
      </c>
      <c r="B1369" t="s">
        <v>27</v>
      </c>
      <c r="C1369" t="s">
        <v>49</v>
      </c>
      <c r="D1369" t="s">
        <v>41</v>
      </c>
      <c r="E1369" t="s">
        <v>37</v>
      </c>
      <c r="F1369" t="s">
        <v>46</v>
      </c>
      <c r="G1369" t="s">
        <v>21</v>
      </c>
      <c r="H1369" t="s">
        <v>18</v>
      </c>
      <c r="I1369" t="s">
        <v>28</v>
      </c>
      <c r="J1369" t="s">
        <v>26</v>
      </c>
      <c r="K1369" t="s">
        <v>68</v>
      </c>
    </row>
    <row r="1370" spans="1:11" x14ac:dyDescent="0.25">
      <c r="A1370">
        <v>10761</v>
      </c>
      <c r="B1370" t="s">
        <v>66</v>
      </c>
      <c r="C1370" t="s">
        <v>49</v>
      </c>
      <c r="E1370" t="s">
        <v>37</v>
      </c>
      <c r="G1370" t="s">
        <v>21</v>
      </c>
      <c r="H1370" t="s">
        <v>18</v>
      </c>
      <c r="I1370" t="s">
        <v>28</v>
      </c>
      <c r="J1370" t="s">
        <v>26</v>
      </c>
    </row>
    <row r="1371" spans="1:11" x14ac:dyDescent="0.25">
      <c r="A1371">
        <v>10778</v>
      </c>
      <c r="B1371" t="s">
        <v>27</v>
      </c>
      <c r="C1371" t="s">
        <v>49</v>
      </c>
      <c r="D1371" t="s">
        <v>41</v>
      </c>
      <c r="E1371" t="s">
        <v>37</v>
      </c>
      <c r="F1371" t="s">
        <v>46</v>
      </c>
      <c r="G1371" t="s">
        <v>21</v>
      </c>
      <c r="H1371" t="s">
        <v>18</v>
      </c>
      <c r="I1371" t="s">
        <v>28</v>
      </c>
      <c r="J1371" t="s">
        <v>26</v>
      </c>
      <c r="K1371" t="s">
        <v>68</v>
      </c>
    </row>
    <row r="1372" spans="1:11" x14ac:dyDescent="0.25">
      <c r="A1372">
        <v>10781</v>
      </c>
      <c r="B1372" t="s">
        <v>27</v>
      </c>
      <c r="C1372" t="s">
        <v>49</v>
      </c>
      <c r="D1372" t="s">
        <v>41</v>
      </c>
      <c r="E1372" t="s">
        <v>37</v>
      </c>
      <c r="F1372" t="s">
        <v>46</v>
      </c>
      <c r="G1372" t="s">
        <v>21</v>
      </c>
      <c r="H1372" t="s">
        <v>18</v>
      </c>
      <c r="I1372" t="s">
        <v>28</v>
      </c>
      <c r="J1372" t="s">
        <v>26</v>
      </c>
      <c r="K1372" t="s">
        <v>68</v>
      </c>
    </row>
    <row r="1373" spans="1:11" x14ac:dyDescent="0.25">
      <c r="A1373">
        <v>10784</v>
      </c>
      <c r="C1373" t="s">
        <v>51</v>
      </c>
      <c r="D1373" t="s">
        <v>40</v>
      </c>
      <c r="E1373" t="s">
        <v>36</v>
      </c>
      <c r="F1373" t="s">
        <v>45</v>
      </c>
      <c r="G1373" t="s">
        <v>21</v>
      </c>
      <c r="H1373" t="s">
        <v>17</v>
      </c>
      <c r="I1373" t="s">
        <v>28</v>
      </c>
      <c r="J1373" t="s">
        <v>25</v>
      </c>
      <c r="K1373" t="s">
        <v>58</v>
      </c>
    </row>
    <row r="1374" spans="1:11" x14ac:dyDescent="0.25">
      <c r="A1374">
        <v>10810</v>
      </c>
      <c r="B1374" t="s">
        <v>27</v>
      </c>
    </row>
    <row r="1375" spans="1:11" x14ac:dyDescent="0.25">
      <c r="A1375">
        <v>10824</v>
      </c>
      <c r="B1375" t="s">
        <v>27</v>
      </c>
      <c r="C1375" t="s">
        <v>49</v>
      </c>
      <c r="D1375" t="s">
        <v>41</v>
      </c>
      <c r="E1375" t="s">
        <v>37</v>
      </c>
      <c r="F1375" t="s">
        <v>46</v>
      </c>
      <c r="G1375" t="s">
        <v>21</v>
      </c>
      <c r="H1375" t="s">
        <v>18</v>
      </c>
      <c r="I1375" t="s">
        <v>28</v>
      </c>
      <c r="J1375" t="s">
        <v>26</v>
      </c>
      <c r="K1375" t="s">
        <v>68</v>
      </c>
    </row>
    <row r="1376" spans="1:11" x14ac:dyDescent="0.25">
      <c r="A1376">
        <v>10873</v>
      </c>
      <c r="B1376" t="s">
        <v>66</v>
      </c>
      <c r="C1376" t="s">
        <v>49</v>
      </c>
      <c r="D1376" t="s">
        <v>41</v>
      </c>
      <c r="E1376" t="s">
        <v>37</v>
      </c>
      <c r="F1376" t="s">
        <v>46</v>
      </c>
      <c r="G1376" t="s">
        <v>21</v>
      </c>
      <c r="H1376" t="s">
        <v>18</v>
      </c>
      <c r="I1376" t="s">
        <v>28</v>
      </c>
      <c r="J1376" t="s">
        <v>26</v>
      </c>
      <c r="K1376" t="s">
        <v>68</v>
      </c>
    </row>
    <row r="1377" spans="1:11" x14ac:dyDescent="0.25">
      <c r="A1377">
        <v>10879</v>
      </c>
      <c r="B1377" t="s">
        <v>27</v>
      </c>
      <c r="C1377" t="s">
        <v>49</v>
      </c>
      <c r="D1377" t="s">
        <v>41</v>
      </c>
      <c r="E1377" t="s">
        <v>37</v>
      </c>
      <c r="F1377" t="s">
        <v>46</v>
      </c>
      <c r="G1377" t="s">
        <v>21</v>
      </c>
      <c r="H1377" t="s">
        <v>18</v>
      </c>
      <c r="I1377" t="s">
        <v>28</v>
      </c>
      <c r="J1377" t="s">
        <v>26</v>
      </c>
      <c r="K1377" t="s">
        <v>68</v>
      </c>
    </row>
    <row r="1378" spans="1:11" x14ac:dyDescent="0.25">
      <c r="A1378">
        <v>10888</v>
      </c>
      <c r="B1378" t="s">
        <v>66</v>
      </c>
      <c r="C1378" t="s">
        <v>49</v>
      </c>
      <c r="D1378" t="s">
        <v>41</v>
      </c>
      <c r="E1378" t="s">
        <v>37</v>
      </c>
      <c r="F1378" t="s">
        <v>46</v>
      </c>
      <c r="G1378" t="s">
        <v>21</v>
      </c>
      <c r="H1378" t="s">
        <v>18</v>
      </c>
      <c r="I1378" t="s">
        <v>28</v>
      </c>
      <c r="J1378" t="s">
        <v>26</v>
      </c>
      <c r="K1378" t="s">
        <v>68</v>
      </c>
    </row>
    <row r="1379" spans="1:11" x14ac:dyDescent="0.25">
      <c r="A1379">
        <v>10912</v>
      </c>
      <c r="B1379" t="s">
        <v>27</v>
      </c>
      <c r="C1379" t="s">
        <v>49</v>
      </c>
      <c r="D1379" t="s">
        <v>41</v>
      </c>
      <c r="E1379" t="s">
        <v>37</v>
      </c>
      <c r="F1379" t="s">
        <v>46</v>
      </c>
      <c r="G1379" t="s">
        <v>21</v>
      </c>
      <c r="H1379" t="s">
        <v>18</v>
      </c>
      <c r="I1379" t="s">
        <v>28</v>
      </c>
      <c r="J1379" t="s">
        <v>26</v>
      </c>
      <c r="K1379" t="s">
        <v>68</v>
      </c>
    </row>
    <row r="1380" spans="1:11" x14ac:dyDescent="0.25">
      <c r="A1380">
        <v>10917</v>
      </c>
      <c r="B1380" t="s">
        <v>27</v>
      </c>
      <c r="C1380" t="s">
        <v>49</v>
      </c>
      <c r="D1380" t="s">
        <v>41</v>
      </c>
      <c r="E1380" t="s">
        <v>37</v>
      </c>
      <c r="F1380" t="s">
        <v>46</v>
      </c>
      <c r="G1380" t="s">
        <v>21</v>
      </c>
      <c r="H1380" t="s">
        <v>18</v>
      </c>
      <c r="I1380" t="s">
        <v>28</v>
      </c>
      <c r="J1380" t="s">
        <v>26</v>
      </c>
      <c r="K1380" t="s">
        <v>68</v>
      </c>
    </row>
    <row r="1381" spans="1:11" x14ac:dyDescent="0.25">
      <c r="A1381">
        <v>10919</v>
      </c>
      <c r="B1381" t="s">
        <v>27</v>
      </c>
      <c r="C1381" t="s">
        <v>49</v>
      </c>
      <c r="D1381" t="s">
        <v>41</v>
      </c>
      <c r="E1381" t="s">
        <v>37</v>
      </c>
      <c r="F1381" t="s">
        <v>46</v>
      </c>
      <c r="G1381" t="s">
        <v>21</v>
      </c>
      <c r="H1381" t="s">
        <v>18</v>
      </c>
      <c r="I1381" t="s">
        <v>28</v>
      </c>
      <c r="J1381" t="s">
        <v>26</v>
      </c>
      <c r="K1381" t="s">
        <v>68</v>
      </c>
    </row>
    <row r="1382" spans="1:11" x14ac:dyDescent="0.25">
      <c r="A1382">
        <v>10959</v>
      </c>
      <c r="B1382" t="s">
        <v>27</v>
      </c>
      <c r="C1382" t="s">
        <v>49</v>
      </c>
      <c r="E1382" t="s">
        <v>37</v>
      </c>
      <c r="G1382" t="s">
        <v>21</v>
      </c>
      <c r="H1382" t="s">
        <v>18</v>
      </c>
      <c r="I1382" t="s">
        <v>28</v>
      </c>
      <c r="J1382" t="s">
        <v>26</v>
      </c>
    </row>
    <row r="1383" spans="1:11" x14ac:dyDescent="0.25">
      <c r="A1383">
        <v>10965</v>
      </c>
      <c r="B1383" t="s">
        <v>27</v>
      </c>
      <c r="C1383" t="s">
        <v>49</v>
      </c>
      <c r="D1383" t="s">
        <v>41</v>
      </c>
      <c r="E1383" t="s">
        <v>37</v>
      </c>
      <c r="F1383" t="s">
        <v>46</v>
      </c>
      <c r="G1383" t="s">
        <v>21</v>
      </c>
      <c r="H1383" t="s">
        <v>18</v>
      </c>
      <c r="I1383" t="s">
        <v>28</v>
      </c>
      <c r="J1383" t="s">
        <v>26</v>
      </c>
      <c r="K1383" t="s">
        <v>68</v>
      </c>
    </row>
    <row r="1384" spans="1:11" x14ac:dyDescent="0.25">
      <c r="A1384">
        <v>10987</v>
      </c>
      <c r="B1384" t="s">
        <v>27</v>
      </c>
      <c r="C1384" t="s">
        <v>49</v>
      </c>
      <c r="E1384" t="s">
        <v>37</v>
      </c>
      <c r="G1384" t="s">
        <v>21</v>
      </c>
      <c r="H1384" t="s">
        <v>18</v>
      </c>
      <c r="I1384" t="s">
        <v>28</v>
      </c>
      <c r="J1384" t="s">
        <v>26</v>
      </c>
    </row>
    <row r="1385" spans="1:11" x14ac:dyDescent="0.25">
      <c r="A1385">
        <v>10991</v>
      </c>
      <c r="E1385" t="s">
        <v>37</v>
      </c>
      <c r="G1385" t="s">
        <v>21</v>
      </c>
      <c r="H1385" t="s">
        <v>18</v>
      </c>
      <c r="I1385" t="s">
        <v>28</v>
      </c>
      <c r="J1385" t="s">
        <v>26</v>
      </c>
    </row>
    <row r="1386" spans="1:11" x14ac:dyDescent="0.25">
      <c r="A1386">
        <v>11000</v>
      </c>
      <c r="B1386" t="s">
        <v>27</v>
      </c>
    </row>
    <row r="1387" spans="1:11" x14ac:dyDescent="0.25">
      <c r="A1387">
        <v>11016</v>
      </c>
      <c r="B1387" t="s">
        <v>67</v>
      </c>
      <c r="C1387" t="s">
        <v>49</v>
      </c>
      <c r="D1387" t="s">
        <v>41</v>
      </c>
      <c r="E1387" t="s">
        <v>37</v>
      </c>
      <c r="F1387" t="s">
        <v>46</v>
      </c>
      <c r="G1387" t="s">
        <v>21</v>
      </c>
      <c r="H1387" t="s">
        <v>18</v>
      </c>
      <c r="I1387" t="s">
        <v>28</v>
      </c>
      <c r="J1387" t="s">
        <v>26</v>
      </c>
      <c r="K1387" t="s">
        <v>68</v>
      </c>
    </row>
    <row r="1388" spans="1:11" x14ac:dyDescent="0.25">
      <c r="A1388">
        <v>11028</v>
      </c>
      <c r="C1388" t="s">
        <v>49</v>
      </c>
      <c r="D1388" t="s">
        <v>41</v>
      </c>
      <c r="E1388" t="s">
        <v>37</v>
      </c>
      <c r="F1388" t="s">
        <v>46</v>
      </c>
      <c r="G1388" t="s">
        <v>21</v>
      </c>
      <c r="H1388" t="s">
        <v>18</v>
      </c>
      <c r="I1388" t="s">
        <v>28</v>
      </c>
      <c r="J1388" t="s">
        <v>26</v>
      </c>
      <c r="K1388" t="s">
        <v>68</v>
      </c>
    </row>
    <row r="1389" spans="1:11" x14ac:dyDescent="0.25">
      <c r="A1389">
        <v>11052</v>
      </c>
      <c r="B1389" t="s">
        <v>27</v>
      </c>
      <c r="C1389" t="s">
        <v>49</v>
      </c>
      <c r="E1389" t="s">
        <v>37</v>
      </c>
      <c r="G1389" t="s">
        <v>21</v>
      </c>
      <c r="H1389" t="s">
        <v>18</v>
      </c>
      <c r="I1389" t="s">
        <v>28</v>
      </c>
      <c r="J1389" t="s">
        <v>26</v>
      </c>
    </row>
    <row r="1390" spans="1:11" x14ac:dyDescent="0.25">
      <c r="A1390">
        <v>11055</v>
      </c>
      <c r="B1390" t="s">
        <v>27</v>
      </c>
      <c r="C1390" t="s">
        <v>49</v>
      </c>
      <c r="E1390" t="s">
        <v>37</v>
      </c>
      <c r="G1390" t="s">
        <v>21</v>
      </c>
      <c r="H1390" t="s">
        <v>18</v>
      </c>
      <c r="I1390" t="s">
        <v>28</v>
      </c>
      <c r="J1390" t="s">
        <v>26</v>
      </c>
    </row>
    <row r="1391" spans="1:11" x14ac:dyDescent="0.25">
      <c r="A1391">
        <v>11057</v>
      </c>
      <c r="B1391" t="s">
        <v>27</v>
      </c>
      <c r="C1391" t="s">
        <v>49</v>
      </c>
      <c r="D1391" t="s">
        <v>41</v>
      </c>
      <c r="E1391" t="s">
        <v>37</v>
      </c>
      <c r="F1391" t="s">
        <v>46</v>
      </c>
      <c r="G1391" t="s">
        <v>21</v>
      </c>
      <c r="H1391" t="s">
        <v>18</v>
      </c>
      <c r="I1391" t="s">
        <v>28</v>
      </c>
      <c r="J1391" t="s">
        <v>26</v>
      </c>
      <c r="K1391" t="s">
        <v>68</v>
      </c>
    </row>
    <row r="1392" spans="1:11" x14ac:dyDescent="0.25">
      <c r="A1392">
        <v>11062</v>
      </c>
      <c r="B1392" t="s">
        <v>66</v>
      </c>
      <c r="C1392" t="s">
        <v>49</v>
      </c>
      <c r="E1392" t="s">
        <v>37</v>
      </c>
      <c r="G1392" t="s">
        <v>21</v>
      </c>
      <c r="H1392" t="s">
        <v>18</v>
      </c>
      <c r="I1392" t="s">
        <v>28</v>
      </c>
      <c r="J1392" t="s">
        <v>26</v>
      </c>
    </row>
    <row r="1393" spans="1:11" x14ac:dyDescent="0.25">
      <c r="A1393">
        <v>11078</v>
      </c>
      <c r="B1393" t="s">
        <v>27</v>
      </c>
      <c r="C1393" t="s">
        <v>49</v>
      </c>
      <c r="D1393" t="s">
        <v>41</v>
      </c>
      <c r="E1393" t="s">
        <v>37</v>
      </c>
      <c r="F1393" t="s">
        <v>46</v>
      </c>
      <c r="G1393" t="s">
        <v>21</v>
      </c>
      <c r="H1393" t="s">
        <v>18</v>
      </c>
      <c r="I1393" t="s">
        <v>28</v>
      </c>
      <c r="J1393" t="s">
        <v>26</v>
      </c>
      <c r="K1393" t="s">
        <v>68</v>
      </c>
    </row>
    <row r="1394" spans="1:11" x14ac:dyDescent="0.25">
      <c r="A1394">
        <v>11088</v>
      </c>
      <c r="B1394" t="s">
        <v>27</v>
      </c>
      <c r="C1394" t="s">
        <v>49</v>
      </c>
      <c r="E1394" t="s">
        <v>37</v>
      </c>
      <c r="G1394" t="s">
        <v>21</v>
      </c>
      <c r="H1394" t="s">
        <v>18</v>
      </c>
      <c r="I1394" t="s">
        <v>28</v>
      </c>
      <c r="J1394" t="s">
        <v>26</v>
      </c>
    </row>
    <row r="1395" spans="1:11" x14ac:dyDescent="0.25">
      <c r="A1395">
        <v>11100</v>
      </c>
      <c r="B1395" t="s">
        <v>27</v>
      </c>
      <c r="C1395" t="s">
        <v>49</v>
      </c>
      <c r="E1395" t="s">
        <v>37</v>
      </c>
      <c r="G1395" t="s">
        <v>21</v>
      </c>
      <c r="H1395" t="s">
        <v>18</v>
      </c>
      <c r="I1395" t="s">
        <v>28</v>
      </c>
      <c r="J1395" t="s">
        <v>26</v>
      </c>
    </row>
    <row r="1396" spans="1:11" x14ac:dyDescent="0.25">
      <c r="A1396">
        <v>11116</v>
      </c>
      <c r="B1396" t="s">
        <v>27</v>
      </c>
      <c r="C1396" t="s">
        <v>49</v>
      </c>
      <c r="D1396" t="s">
        <v>41</v>
      </c>
      <c r="E1396" t="s">
        <v>37</v>
      </c>
      <c r="F1396" t="s">
        <v>46</v>
      </c>
      <c r="G1396" t="s">
        <v>21</v>
      </c>
      <c r="H1396" t="s">
        <v>18</v>
      </c>
      <c r="I1396" t="s">
        <v>28</v>
      </c>
      <c r="J1396" t="s">
        <v>26</v>
      </c>
      <c r="K1396" t="s">
        <v>68</v>
      </c>
    </row>
    <row r="1397" spans="1:11" x14ac:dyDescent="0.25">
      <c r="A1397">
        <v>11118</v>
      </c>
      <c r="E1397" t="s">
        <v>37</v>
      </c>
      <c r="G1397" t="s">
        <v>21</v>
      </c>
      <c r="H1397" t="s">
        <v>18</v>
      </c>
      <c r="I1397" t="s">
        <v>28</v>
      </c>
      <c r="J1397" t="s">
        <v>26</v>
      </c>
    </row>
    <row r="1398" spans="1:11" x14ac:dyDescent="0.25">
      <c r="A1398">
        <v>11121</v>
      </c>
      <c r="B1398" t="s">
        <v>66</v>
      </c>
      <c r="C1398" t="s">
        <v>49</v>
      </c>
      <c r="D1398" t="s">
        <v>41</v>
      </c>
      <c r="E1398" t="s">
        <v>37</v>
      </c>
      <c r="F1398" t="s">
        <v>46</v>
      </c>
      <c r="G1398" t="s">
        <v>21</v>
      </c>
      <c r="H1398" t="s">
        <v>18</v>
      </c>
      <c r="I1398" t="s">
        <v>28</v>
      </c>
      <c r="J1398" t="s">
        <v>26</v>
      </c>
      <c r="K1398" t="s">
        <v>68</v>
      </c>
    </row>
    <row r="1399" spans="1:11" x14ac:dyDescent="0.25">
      <c r="A1399">
        <v>11137</v>
      </c>
      <c r="B1399" t="s">
        <v>27</v>
      </c>
      <c r="C1399" t="s">
        <v>49</v>
      </c>
      <c r="D1399" t="s">
        <v>41</v>
      </c>
      <c r="E1399" t="s">
        <v>37</v>
      </c>
      <c r="F1399" t="s">
        <v>46</v>
      </c>
      <c r="G1399" t="s">
        <v>21</v>
      </c>
      <c r="H1399" t="s">
        <v>18</v>
      </c>
      <c r="I1399" t="s">
        <v>28</v>
      </c>
      <c r="J1399" t="s">
        <v>26</v>
      </c>
      <c r="K1399" t="s">
        <v>68</v>
      </c>
    </row>
    <row r="1400" spans="1:11" x14ac:dyDescent="0.25">
      <c r="A1400">
        <v>11138</v>
      </c>
      <c r="B1400" t="s">
        <v>27</v>
      </c>
      <c r="C1400" t="s">
        <v>49</v>
      </c>
      <c r="D1400" t="s">
        <v>41</v>
      </c>
      <c r="E1400" t="s">
        <v>37</v>
      </c>
      <c r="F1400" t="s">
        <v>46</v>
      </c>
      <c r="G1400" t="s">
        <v>21</v>
      </c>
      <c r="H1400" t="s">
        <v>18</v>
      </c>
      <c r="I1400" t="s">
        <v>28</v>
      </c>
      <c r="J1400" t="s">
        <v>26</v>
      </c>
      <c r="K1400" t="s">
        <v>68</v>
      </c>
    </row>
    <row r="1401" spans="1:11" x14ac:dyDescent="0.25">
      <c r="A1401">
        <v>11157</v>
      </c>
      <c r="B1401" t="s">
        <v>67</v>
      </c>
      <c r="C1401" t="s">
        <v>50</v>
      </c>
      <c r="D1401" t="s">
        <v>41</v>
      </c>
      <c r="E1401" t="s">
        <v>37</v>
      </c>
      <c r="F1401" t="s">
        <v>46</v>
      </c>
      <c r="G1401" t="s">
        <v>21</v>
      </c>
      <c r="H1401" t="s">
        <v>18</v>
      </c>
      <c r="I1401" t="s">
        <v>28</v>
      </c>
      <c r="J1401" t="s">
        <v>26</v>
      </c>
      <c r="K1401" t="s">
        <v>68</v>
      </c>
    </row>
    <row r="1402" spans="1:11" x14ac:dyDescent="0.25">
      <c r="A1402">
        <v>11164</v>
      </c>
      <c r="B1402" t="s">
        <v>27</v>
      </c>
      <c r="C1402" t="s">
        <v>49</v>
      </c>
      <c r="D1402" t="s">
        <v>41</v>
      </c>
      <c r="E1402" t="s">
        <v>37</v>
      </c>
      <c r="F1402" t="s">
        <v>46</v>
      </c>
      <c r="G1402" t="s">
        <v>21</v>
      </c>
      <c r="H1402" t="s">
        <v>18</v>
      </c>
      <c r="I1402" t="s">
        <v>28</v>
      </c>
      <c r="J1402" t="s">
        <v>26</v>
      </c>
      <c r="K1402" t="s">
        <v>68</v>
      </c>
    </row>
    <row r="1403" spans="1:11" x14ac:dyDescent="0.25">
      <c r="A1403">
        <v>11185</v>
      </c>
      <c r="B1403" t="s">
        <v>27</v>
      </c>
      <c r="C1403" t="s">
        <v>49</v>
      </c>
      <c r="E1403" t="s">
        <v>37</v>
      </c>
      <c r="G1403" t="s">
        <v>21</v>
      </c>
      <c r="H1403" t="s">
        <v>18</v>
      </c>
      <c r="I1403" t="s">
        <v>28</v>
      </c>
      <c r="J1403" t="s">
        <v>26</v>
      </c>
    </row>
    <row r="1404" spans="1:11" x14ac:dyDescent="0.25">
      <c r="A1404">
        <v>11201</v>
      </c>
      <c r="B1404" t="s">
        <v>27</v>
      </c>
      <c r="C1404" t="s">
        <v>49</v>
      </c>
      <c r="E1404" t="s">
        <v>37</v>
      </c>
      <c r="G1404" t="s">
        <v>21</v>
      </c>
      <c r="H1404" t="s">
        <v>18</v>
      </c>
      <c r="I1404" t="s">
        <v>28</v>
      </c>
      <c r="J1404" t="s">
        <v>26</v>
      </c>
    </row>
    <row r="1405" spans="1:11" x14ac:dyDescent="0.25">
      <c r="A1405">
        <v>11210</v>
      </c>
      <c r="E1405" t="s">
        <v>37</v>
      </c>
      <c r="G1405" t="s">
        <v>21</v>
      </c>
      <c r="H1405" t="s">
        <v>18</v>
      </c>
      <c r="I1405" t="s">
        <v>28</v>
      </c>
      <c r="J1405" t="s">
        <v>26</v>
      </c>
    </row>
    <row r="1406" spans="1:11" x14ac:dyDescent="0.25">
      <c r="A1406">
        <v>11219</v>
      </c>
      <c r="B1406" t="s">
        <v>27</v>
      </c>
      <c r="C1406" t="s">
        <v>49</v>
      </c>
      <c r="D1406" t="s">
        <v>41</v>
      </c>
      <c r="E1406" t="s">
        <v>37</v>
      </c>
      <c r="F1406" t="s">
        <v>46</v>
      </c>
      <c r="G1406" t="s">
        <v>21</v>
      </c>
      <c r="H1406" t="s">
        <v>18</v>
      </c>
      <c r="I1406" t="s">
        <v>28</v>
      </c>
      <c r="J1406" t="s">
        <v>26</v>
      </c>
      <c r="K1406" t="s">
        <v>68</v>
      </c>
    </row>
    <row r="1407" spans="1:11" x14ac:dyDescent="0.25">
      <c r="A1407">
        <v>11226</v>
      </c>
      <c r="B1407" t="s">
        <v>27</v>
      </c>
      <c r="C1407" t="s">
        <v>49</v>
      </c>
      <c r="D1407" t="s">
        <v>41</v>
      </c>
      <c r="E1407" t="s">
        <v>37</v>
      </c>
      <c r="F1407" t="s">
        <v>46</v>
      </c>
      <c r="G1407" t="s">
        <v>21</v>
      </c>
      <c r="H1407" t="s">
        <v>18</v>
      </c>
      <c r="I1407" t="s">
        <v>28</v>
      </c>
      <c r="J1407" t="s">
        <v>26</v>
      </c>
      <c r="K1407" t="s">
        <v>68</v>
      </c>
    </row>
    <row r="1408" spans="1:11" x14ac:dyDescent="0.25">
      <c r="A1408">
        <v>11244</v>
      </c>
      <c r="B1408" t="s">
        <v>27</v>
      </c>
      <c r="C1408" t="s">
        <v>49</v>
      </c>
      <c r="E1408" t="s">
        <v>37</v>
      </c>
      <c r="G1408" t="s">
        <v>21</v>
      </c>
      <c r="H1408" t="s">
        <v>18</v>
      </c>
      <c r="I1408" t="s">
        <v>28</v>
      </c>
      <c r="J1408" t="s">
        <v>26</v>
      </c>
    </row>
    <row r="1409" spans="1:11" x14ac:dyDescent="0.25">
      <c r="A1409">
        <v>11245</v>
      </c>
      <c r="B1409" t="s">
        <v>27</v>
      </c>
      <c r="C1409" t="s">
        <v>49</v>
      </c>
      <c r="E1409" t="s">
        <v>37</v>
      </c>
      <c r="G1409" t="s">
        <v>21</v>
      </c>
      <c r="H1409" t="s">
        <v>18</v>
      </c>
      <c r="I1409" t="s">
        <v>28</v>
      </c>
      <c r="J1409" t="s">
        <v>26</v>
      </c>
    </row>
    <row r="1410" spans="1:11" x14ac:dyDescent="0.25">
      <c r="A1410">
        <v>11246</v>
      </c>
      <c r="B1410" t="s">
        <v>66</v>
      </c>
      <c r="C1410" t="s">
        <v>50</v>
      </c>
      <c r="D1410" t="s">
        <v>41</v>
      </c>
      <c r="E1410" t="s">
        <v>37</v>
      </c>
      <c r="F1410" t="s">
        <v>46</v>
      </c>
      <c r="G1410" t="s">
        <v>21</v>
      </c>
      <c r="H1410" t="s">
        <v>18</v>
      </c>
      <c r="I1410" t="s">
        <v>28</v>
      </c>
      <c r="J1410" t="s">
        <v>26</v>
      </c>
      <c r="K1410" t="s">
        <v>68</v>
      </c>
    </row>
    <row r="1411" spans="1:11" x14ac:dyDescent="0.25">
      <c r="A1411">
        <v>11250</v>
      </c>
      <c r="B1411" t="s">
        <v>27</v>
      </c>
      <c r="C1411" t="s">
        <v>49</v>
      </c>
      <c r="D1411" t="s">
        <v>41</v>
      </c>
      <c r="E1411" t="s">
        <v>37</v>
      </c>
      <c r="F1411" t="s">
        <v>46</v>
      </c>
      <c r="G1411" t="s">
        <v>21</v>
      </c>
      <c r="H1411" t="s">
        <v>18</v>
      </c>
      <c r="I1411" t="s">
        <v>28</v>
      </c>
      <c r="J1411" t="s">
        <v>26</v>
      </c>
      <c r="K1411" t="s">
        <v>68</v>
      </c>
    </row>
    <row r="1412" spans="1:11" x14ac:dyDescent="0.25">
      <c r="A1412">
        <v>11254</v>
      </c>
      <c r="B1412" t="s">
        <v>27</v>
      </c>
      <c r="C1412" t="s">
        <v>49</v>
      </c>
      <c r="D1412" t="s">
        <v>41</v>
      </c>
      <c r="E1412" t="s">
        <v>37</v>
      </c>
      <c r="F1412" t="s">
        <v>46</v>
      </c>
      <c r="G1412" t="s">
        <v>21</v>
      </c>
      <c r="H1412" t="s">
        <v>18</v>
      </c>
      <c r="I1412" t="s">
        <v>28</v>
      </c>
      <c r="J1412" t="s">
        <v>26</v>
      </c>
      <c r="K1412" t="s">
        <v>68</v>
      </c>
    </row>
    <row r="1413" spans="1:11" x14ac:dyDescent="0.25">
      <c r="A1413">
        <v>11257</v>
      </c>
      <c r="E1413" t="s">
        <v>37</v>
      </c>
      <c r="G1413" t="s">
        <v>21</v>
      </c>
      <c r="H1413" t="s">
        <v>18</v>
      </c>
      <c r="I1413" t="s">
        <v>28</v>
      </c>
      <c r="J1413" t="s">
        <v>26</v>
      </c>
    </row>
    <row r="1414" spans="1:11" x14ac:dyDescent="0.25">
      <c r="A1414">
        <v>11264</v>
      </c>
      <c r="B1414" t="s">
        <v>27</v>
      </c>
      <c r="C1414" t="s">
        <v>50</v>
      </c>
      <c r="D1414" t="s">
        <v>41</v>
      </c>
      <c r="E1414" t="s">
        <v>37</v>
      </c>
      <c r="F1414" t="s">
        <v>46</v>
      </c>
      <c r="G1414" t="s">
        <v>21</v>
      </c>
      <c r="H1414" t="s">
        <v>18</v>
      </c>
      <c r="I1414" t="s">
        <v>28</v>
      </c>
      <c r="J1414" t="s">
        <v>26</v>
      </c>
      <c r="K1414" t="s">
        <v>68</v>
      </c>
    </row>
    <row r="1415" spans="1:11" x14ac:dyDescent="0.25">
      <c r="A1415">
        <v>11276</v>
      </c>
      <c r="B1415" t="s">
        <v>27</v>
      </c>
      <c r="C1415" t="s">
        <v>50</v>
      </c>
      <c r="D1415" t="s">
        <v>41</v>
      </c>
      <c r="E1415" t="s">
        <v>37</v>
      </c>
      <c r="F1415" t="s">
        <v>46</v>
      </c>
      <c r="G1415" t="s">
        <v>21</v>
      </c>
      <c r="H1415" t="s">
        <v>18</v>
      </c>
      <c r="I1415" t="s">
        <v>28</v>
      </c>
      <c r="J1415" t="s">
        <v>26</v>
      </c>
      <c r="K1415" t="s">
        <v>68</v>
      </c>
    </row>
    <row r="1416" spans="1:11" x14ac:dyDescent="0.25">
      <c r="A1416">
        <v>11278</v>
      </c>
      <c r="B1416" t="s">
        <v>27</v>
      </c>
      <c r="C1416" t="s">
        <v>49</v>
      </c>
      <c r="D1416" t="s">
        <v>41</v>
      </c>
      <c r="E1416" t="s">
        <v>37</v>
      </c>
      <c r="F1416" t="s">
        <v>46</v>
      </c>
      <c r="G1416" t="s">
        <v>21</v>
      </c>
      <c r="H1416" t="s">
        <v>18</v>
      </c>
      <c r="I1416" t="s">
        <v>28</v>
      </c>
      <c r="J1416" t="s">
        <v>26</v>
      </c>
      <c r="K1416" t="s">
        <v>68</v>
      </c>
    </row>
    <row r="1417" spans="1:11" x14ac:dyDescent="0.25">
      <c r="A1417">
        <v>11280</v>
      </c>
      <c r="C1417" t="s">
        <v>49</v>
      </c>
      <c r="D1417" t="s">
        <v>41</v>
      </c>
      <c r="E1417" t="s">
        <v>37</v>
      </c>
      <c r="F1417" t="s">
        <v>46</v>
      </c>
      <c r="G1417" t="s">
        <v>21</v>
      </c>
      <c r="H1417" t="s">
        <v>18</v>
      </c>
      <c r="I1417" t="s">
        <v>28</v>
      </c>
      <c r="J1417" t="s">
        <v>26</v>
      </c>
      <c r="K1417" t="s">
        <v>68</v>
      </c>
    </row>
    <row r="1418" spans="1:11" x14ac:dyDescent="0.25">
      <c r="A1418">
        <v>11292</v>
      </c>
      <c r="B1418" t="s">
        <v>27</v>
      </c>
      <c r="C1418" t="s">
        <v>49</v>
      </c>
      <c r="E1418" t="s">
        <v>37</v>
      </c>
      <c r="G1418" t="s">
        <v>21</v>
      </c>
      <c r="H1418" t="s">
        <v>18</v>
      </c>
      <c r="I1418" t="s">
        <v>28</v>
      </c>
      <c r="J1418" t="s">
        <v>26</v>
      </c>
    </row>
    <row r="1419" spans="1:11" x14ac:dyDescent="0.25">
      <c r="A1419">
        <v>11296</v>
      </c>
      <c r="B1419" t="s">
        <v>27</v>
      </c>
      <c r="C1419" t="s">
        <v>49</v>
      </c>
      <c r="E1419" t="s">
        <v>37</v>
      </c>
      <c r="G1419" t="s">
        <v>21</v>
      </c>
      <c r="H1419" t="s">
        <v>18</v>
      </c>
      <c r="I1419" t="s">
        <v>28</v>
      </c>
      <c r="J1419" t="s">
        <v>26</v>
      </c>
    </row>
    <row r="1420" spans="1:11" x14ac:dyDescent="0.25">
      <c r="A1420">
        <v>11309</v>
      </c>
      <c r="B1420" t="s">
        <v>66</v>
      </c>
      <c r="C1420" t="s">
        <v>50</v>
      </c>
      <c r="D1420" t="s">
        <v>41</v>
      </c>
      <c r="E1420" t="s">
        <v>37</v>
      </c>
      <c r="F1420" t="s">
        <v>46</v>
      </c>
      <c r="G1420" t="s">
        <v>21</v>
      </c>
      <c r="H1420" t="s">
        <v>18</v>
      </c>
      <c r="I1420" t="s">
        <v>28</v>
      </c>
      <c r="J1420" t="s">
        <v>26</v>
      </c>
      <c r="K1420" t="s">
        <v>68</v>
      </c>
    </row>
    <row r="1421" spans="1:11" x14ac:dyDescent="0.25">
      <c r="A1421">
        <v>11342</v>
      </c>
      <c r="B1421" t="s">
        <v>27</v>
      </c>
      <c r="C1421" t="s">
        <v>49</v>
      </c>
      <c r="D1421" t="s">
        <v>41</v>
      </c>
      <c r="E1421" t="s">
        <v>37</v>
      </c>
      <c r="F1421" t="s">
        <v>46</v>
      </c>
      <c r="G1421" t="s">
        <v>21</v>
      </c>
      <c r="H1421" t="s">
        <v>18</v>
      </c>
      <c r="I1421" t="s">
        <v>28</v>
      </c>
      <c r="J1421" t="s">
        <v>26</v>
      </c>
      <c r="K1421" t="s">
        <v>68</v>
      </c>
    </row>
    <row r="1422" spans="1:11" x14ac:dyDescent="0.25">
      <c r="A1422">
        <v>11360</v>
      </c>
      <c r="B1422" t="s">
        <v>66</v>
      </c>
      <c r="C1422" t="s">
        <v>49</v>
      </c>
      <c r="G1422" t="s">
        <v>21</v>
      </c>
      <c r="H1422" t="s">
        <v>18</v>
      </c>
      <c r="I1422" t="s">
        <v>28</v>
      </c>
    </row>
    <row r="1423" spans="1:11" x14ac:dyDescent="0.25">
      <c r="A1423">
        <v>11387</v>
      </c>
      <c r="B1423" t="s">
        <v>27</v>
      </c>
      <c r="C1423" t="s">
        <v>49</v>
      </c>
      <c r="D1423" t="s">
        <v>41</v>
      </c>
      <c r="E1423" t="s">
        <v>37</v>
      </c>
      <c r="F1423" t="s">
        <v>46</v>
      </c>
      <c r="G1423" t="s">
        <v>21</v>
      </c>
      <c r="H1423" t="s">
        <v>18</v>
      </c>
      <c r="I1423" t="s">
        <v>28</v>
      </c>
      <c r="J1423" t="s">
        <v>26</v>
      </c>
      <c r="K1423" t="s">
        <v>68</v>
      </c>
    </row>
    <row r="1424" spans="1:11" x14ac:dyDescent="0.25">
      <c r="A1424">
        <v>11393</v>
      </c>
      <c r="B1424" t="s">
        <v>27</v>
      </c>
      <c r="C1424" t="s">
        <v>50</v>
      </c>
      <c r="D1424" t="s">
        <v>41</v>
      </c>
      <c r="E1424" t="s">
        <v>37</v>
      </c>
      <c r="F1424" t="s">
        <v>46</v>
      </c>
      <c r="G1424" t="s">
        <v>21</v>
      </c>
      <c r="H1424" t="s">
        <v>18</v>
      </c>
      <c r="I1424" t="s">
        <v>28</v>
      </c>
      <c r="J1424" t="s">
        <v>26</v>
      </c>
      <c r="K1424" t="s">
        <v>68</v>
      </c>
    </row>
    <row r="1425" spans="1:12" x14ac:dyDescent="0.25">
      <c r="A1425">
        <v>11413</v>
      </c>
      <c r="B1425" t="s">
        <v>67</v>
      </c>
      <c r="C1425" t="s">
        <v>49</v>
      </c>
      <c r="E1425" t="s">
        <v>37</v>
      </c>
      <c r="G1425" t="s">
        <v>21</v>
      </c>
      <c r="H1425" t="s">
        <v>18</v>
      </c>
      <c r="I1425" t="s">
        <v>28</v>
      </c>
      <c r="J1425" t="s">
        <v>26</v>
      </c>
    </row>
    <row r="1426" spans="1:12" x14ac:dyDescent="0.25">
      <c r="A1426">
        <v>11414</v>
      </c>
      <c r="B1426" t="s">
        <v>27</v>
      </c>
      <c r="C1426" t="s">
        <v>49</v>
      </c>
      <c r="D1426" t="s">
        <v>41</v>
      </c>
      <c r="E1426" t="s">
        <v>37</v>
      </c>
      <c r="F1426" t="s">
        <v>46</v>
      </c>
      <c r="G1426" t="s">
        <v>21</v>
      </c>
      <c r="H1426" t="s">
        <v>18</v>
      </c>
      <c r="I1426" t="s">
        <v>28</v>
      </c>
      <c r="J1426" t="s">
        <v>26</v>
      </c>
      <c r="K1426" t="s">
        <v>68</v>
      </c>
    </row>
    <row r="1427" spans="1:12" x14ac:dyDescent="0.25">
      <c r="A1427">
        <v>11417</v>
      </c>
      <c r="B1427" t="s">
        <v>53</v>
      </c>
      <c r="C1427" t="s">
        <v>51</v>
      </c>
      <c r="D1427" t="s">
        <v>40</v>
      </c>
      <c r="E1427" t="s">
        <v>36</v>
      </c>
      <c r="F1427" t="s">
        <v>45</v>
      </c>
      <c r="G1427" t="s">
        <v>21</v>
      </c>
      <c r="H1427" t="s">
        <v>17</v>
      </c>
      <c r="I1427" t="s">
        <v>28</v>
      </c>
      <c r="J1427" t="s">
        <v>25</v>
      </c>
      <c r="K1427" t="s">
        <v>58</v>
      </c>
    </row>
    <row r="1428" spans="1:12" x14ac:dyDescent="0.25">
      <c r="A1428">
        <v>11421</v>
      </c>
      <c r="B1428" t="s">
        <v>53</v>
      </c>
      <c r="C1428" t="s">
        <v>51</v>
      </c>
      <c r="D1428" t="s">
        <v>40</v>
      </c>
      <c r="E1428" t="s">
        <v>36</v>
      </c>
      <c r="F1428" t="s">
        <v>45</v>
      </c>
      <c r="G1428" t="s">
        <v>21</v>
      </c>
      <c r="H1428" t="s">
        <v>17</v>
      </c>
      <c r="I1428" t="s">
        <v>28</v>
      </c>
      <c r="J1428" t="s">
        <v>25</v>
      </c>
      <c r="K1428" t="s">
        <v>58</v>
      </c>
    </row>
    <row r="1429" spans="1:12" x14ac:dyDescent="0.25">
      <c r="A1429">
        <v>11423</v>
      </c>
      <c r="B1429" t="s">
        <v>27</v>
      </c>
      <c r="C1429" t="s">
        <v>49</v>
      </c>
      <c r="E1429" t="s">
        <v>37</v>
      </c>
      <c r="G1429" t="s">
        <v>21</v>
      </c>
      <c r="H1429" t="s">
        <v>18</v>
      </c>
      <c r="I1429" t="s">
        <v>28</v>
      </c>
      <c r="J1429" t="s">
        <v>26</v>
      </c>
    </row>
    <row r="1430" spans="1:12" x14ac:dyDescent="0.25">
      <c r="A1430">
        <v>11424</v>
      </c>
      <c r="B1430" t="s">
        <v>27</v>
      </c>
      <c r="C1430" t="s">
        <v>49</v>
      </c>
      <c r="D1430" t="s">
        <v>41</v>
      </c>
      <c r="E1430" t="s">
        <v>37</v>
      </c>
      <c r="F1430" t="s">
        <v>46</v>
      </c>
      <c r="G1430" t="s">
        <v>21</v>
      </c>
      <c r="H1430" t="s">
        <v>18</v>
      </c>
      <c r="I1430" t="s">
        <v>28</v>
      </c>
      <c r="J1430" t="s">
        <v>26</v>
      </c>
      <c r="K1430" t="s">
        <v>68</v>
      </c>
    </row>
    <row r="1431" spans="1:12" x14ac:dyDescent="0.25">
      <c r="A1431">
        <v>11478</v>
      </c>
      <c r="B1431" t="s">
        <v>67</v>
      </c>
      <c r="C1431" t="s">
        <v>50</v>
      </c>
      <c r="D1431" t="s">
        <v>41</v>
      </c>
      <c r="E1431" t="s">
        <v>37</v>
      </c>
      <c r="F1431" t="s">
        <v>46</v>
      </c>
      <c r="G1431" t="s">
        <v>21</v>
      </c>
      <c r="H1431" t="s">
        <v>18</v>
      </c>
      <c r="I1431" t="s">
        <v>28</v>
      </c>
      <c r="J1431" t="s">
        <v>26</v>
      </c>
      <c r="K1431" t="s">
        <v>68</v>
      </c>
      <c r="L1431" t="s">
        <v>65</v>
      </c>
    </row>
    <row r="1432" spans="1:12" x14ac:dyDescent="0.25">
      <c r="A1432">
        <v>11480</v>
      </c>
      <c r="B1432" t="s">
        <v>27</v>
      </c>
      <c r="C1432" t="s">
        <v>49</v>
      </c>
      <c r="D1432" t="s">
        <v>41</v>
      </c>
      <c r="E1432" t="s">
        <v>37</v>
      </c>
      <c r="F1432" t="s">
        <v>46</v>
      </c>
      <c r="G1432" t="s">
        <v>21</v>
      </c>
      <c r="H1432" t="s">
        <v>18</v>
      </c>
      <c r="I1432" t="s">
        <v>28</v>
      </c>
      <c r="J1432" t="s">
        <v>26</v>
      </c>
      <c r="K1432" t="s">
        <v>68</v>
      </c>
    </row>
    <row r="1433" spans="1:12" x14ac:dyDescent="0.25">
      <c r="A1433">
        <v>11484</v>
      </c>
      <c r="B1433" t="s">
        <v>27</v>
      </c>
      <c r="C1433" t="s">
        <v>49</v>
      </c>
      <c r="D1433" t="s">
        <v>41</v>
      </c>
      <c r="E1433" t="s">
        <v>37</v>
      </c>
      <c r="F1433" t="s">
        <v>46</v>
      </c>
      <c r="G1433" t="s">
        <v>21</v>
      </c>
      <c r="H1433" t="s">
        <v>18</v>
      </c>
      <c r="I1433" t="s">
        <v>28</v>
      </c>
      <c r="J1433" t="s">
        <v>26</v>
      </c>
      <c r="K1433" t="s">
        <v>68</v>
      </c>
    </row>
    <row r="1434" spans="1:12" x14ac:dyDescent="0.25">
      <c r="A1434">
        <v>11487</v>
      </c>
      <c r="B1434" t="s">
        <v>67</v>
      </c>
      <c r="C1434" t="s">
        <v>49</v>
      </c>
      <c r="E1434" t="s">
        <v>37</v>
      </c>
      <c r="G1434" t="s">
        <v>21</v>
      </c>
      <c r="H1434" t="s">
        <v>18</v>
      </c>
      <c r="I1434" t="s">
        <v>28</v>
      </c>
      <c r="J1434" t="s">
        <v>26</v>
      </c>
    </row>
    <row r="1435" spans="1:12" x14ac:dyDescent="0.25">
      <c r="A1435">
        <v>11494</v>
      </c>
      <c r="B1435" t="s">
        <v>66</v>
      </c>
      <c r="C1435" t="s">
        <v>50</v>
      </c>
      <c r="D1435" t="s">
        <v>41</v>
      </c>
      <c r="E1435" t="s">
        <v>37</v>
      </c>
      <c r="F1435" t="s">
        <v>46</v>
      </c>
      <c r="G1435" t="s">
        <v>21</v>
      </c>
      <c r="H1435" t="s">
        <v>18</v>
      </c>
      <c r="I1435" t="s">
        <v>28</v>
      </c>
      <c r="J1435" t="s">
        <v>26</v>
      </c>
      <c r="K1435" t="s">
        <v>68</v>
      </c>
    </row>
    <row r="1436" spans="1:12" x14ac:dyDescent="0.25">
      <c r="A1436">
        <v>11524</v>
      </c>
      <c r="B1436" t="s">
        <v>27</v>
      </c>
      <c r="C1436" t="s">
        <v>49</v>
      </c>
    </row>
    <row r="1437" spans="1:12" x14ac:dyDescent="0.25">
      <c r="A1437">
        <v>11528</v>
      </c>
      <c r="B1437" t="s">
        <v>27</v>
      </c>
      <c r="C1437" t="s">
        <v>49</v>
      </c>
      <c r="E1437" t="s">
        <v>37</v>
      </c>
      <c r="G1437" t="s">
        <v>21</v>
      </c>
      <c r="H1437" t="s">
        <v>18</v>
      </c>
      <c r="I1437" t="s">
        <v>28</v>
      </c>
      <c r="J1437" t="s">
        <v>26</v>
      </c>
    </row>
    <row r="1438" spans="1:12" x14ac:dyDescent="0.25">
      <c r="A1438">
        <v>11532</v>
      </c>
      <c r="B1438" t="s">
        <v>67</v>
      </c>
      <c r="C1438" t="s">
        <v>49</v>
      </c>
      <c r="D1438" t="s">
        <v>41</v>
      </c>
      <c r="E1438" t="s">
        <v>37</v>
      </c>
      <c r="F1438" t="s">
        <v>46</v>
      </c>
      <c r="G1438" t="s">
        <v>21</v>
      </c>
      <c r="H1438" t="s">
        <v>18</v>
      </c>
      <c r="I1438" t="s">
        <v>28</v>
      </c>
      <c r="J1438" t="s">
        <v>26</v>
      </c>
      <c r="K1438" t="s">
        <v>68</v>
      </c>
      <c r="L1438" t="s">
        <v>65</v>
      </c>
    </row>
    <row r="1439" spans="1:12" x14ac:dyDescent="0.25">
      <c r="A1439">
        <v>11537</v>
      </c>
      <c r="B1439" t="s">
        <v>27</v>
      </c>
      <c r="C1439" t="s">
        <v>49</v>
      </c>
      <c r="D1439" t="s">
        <v>41</v>
      </c>
      <c r="E1439" t="s">
        <v>37</v>
      </c>
      <c r="F1439" t="s">
        <v>46</v>
      </c>
      <c r="G1439" t="s">
        <v>21</v>
      </c>
      <c r="H1439" t="s">
        <v>18</v>
      </c>
      <c r="I1439" t="s">
        <v>28</v>
      </c>
      <c r="J1439" t="s">
        <v>26</v>
      </c>
      <c r="K1439" t="s">
        <v>68</v>
      </c>
    </row>
    <row r="1440" spans="1:12" x14ac:dyDescent="0.25">
      <c r="A1440">
        <v>11541</v>
      </c>
      <c r="B1440" t="s">
        <v>27</v>
      </c>
      <c r="C1440" t="s">
        <v>49</v>
      </c>
      <c r="D1440" t="s">
        <v>41</v>
      </c>
      <c r="E1440" t="s">
        <v>37</v>
      </c>
      <c r="F1440" t="s">
        <v>46</v>
      </c>
      <c r="G1440" t="s">
        <v>21</v>
      </c>
      <c r="H1440" t="s">
        <v>18</v>
      </c>
      <c r="I1440" t="s">
        <v>28</v>
      </c>
      <c r="J1440" t="s">
        <v>26</v>
      </c>
      <c r="K1440" t="s">
        <v>68</v>
      </c>
    </row>
    <row r="1441" spans="1:11" x14ac:dyDescent="0.25">
      <c r="A1441">
        <v>11548</v>
      </c>
      <c r="B1441" t="s">
        <v>53</v>
      </c>
      <c r="C1441" t="s">
        <v>51</v>
      </c>
      <c r="D1441" t="s">
        <v>40</v>
      </c>
      <c r="E1441" t="s">
        <v>36</v>
      </c>
      <c r="F1441" t="s">
        <v>45</v>
      </c>
      <c r="G1441" t="s">
        <v>21</v>
      </c>
      <c r="H1441" t="s">
        <v>17</v>
      </c>
      <c r="I1441" t="s">
        <v>28</v>
      </c>
      <c r="J1441" t="s">
        <v>25</v>
      </c>
      <c r="K1441" t="s">
        <v>58</v>
      </c>
    </row>
    <row r="1442" spans="1:11" x14ac:dyDescent="0.25">
      <c r="A1442">
        <v>11551</v>
      </c>
      <c r="B1442" t="s">
        <v>27</v>
      </c>
      <c r="C1442" t="s">
        <v>49</v>
      </c>
      <c r="E1442" t="s">
        <v>37</v>
      </c>
      <c r="G1442" t="s">
        <v>21</v>
      </c>
      <c r="H1442" t="s">
        <v>18</v>
      </c>
      <c r="I1442" t="s">
        <v>28</v>
      </c>
      <c r="J1442" t="s">
        <v>26</v>
      </c>
    </row>
    <row r="1443" spans="1:11" x14ac:dyDescent="0.25">
      <c r="A1443">
        <v>11555</v>
      </c>
      <c r="B1443" t="s">
        <v>27</v>
      </c>
      <c r="C1443" t="s">
        <v>49</v>
      </c>
    </row>
    <row r="1444" spans="1:11" x14ac:dyDescent="0.25">
      <c r="A1444">
        <v>11560</v>
      </c>
      <c r="B1444" t="s">
        <v>27</v>
      </c>
      <c r="C1444" t="s">
        <v>49</v>
      </c>
      <c r="D1444" t="s">
        <v>41</v>
      </c>
      <c r="E1444" t="s">
        <v>37</v>
      </c>
      <c r="F1444" t="s">
        <v>46</v>
      </c>
      <c r="G1444" t="s">
        <v>21</v>
      </c>
      <c r="H1444" t="s">
        <v>18</v>
      </c>
      <c r="I1444" t="s">
        <v>28</v>
      </c>
      <c r="J1444" t="s">
        <v>26</v>
      </c>
      <c r="K1444" t="s">
        <v>68</v>
      </c>
    </row>
    <row r="1445" spans="1:11" x14ac:dyDescent="0.25">
      <c r="A1445">
        <v>11566</v>
      </c>
      <c r="B1445" t="s">
        <v>27</v>
      </c>
      <c r="C1445" t="s">
        <v>49</v>
      </c>
      <c r="D1445" t="s">
        <v>41</v>
      </c>
      <c r="E1445" t="s">
        <v>37</v>
      </c>
      <c r="F1445" t="s">
        <v>46</v>
      </c>
      <c r="G1445" t="s">
        <v>21</v>
      </c>
      <c r="H1445" t="s">
        <v>18</v>
      </c>
      <c r="I1445" t="s">
        <v>28</v>
      </c>
      <c r="J1445" t="s">
        <v>26</v>
      </c>
      <c r="K1445" t="s">
        <v>68</v>
      </c>
    </row>
    <row r="1446" spans="1:11" x14ac:dyDescent="0.25">
      <c r="A1446">
        <v>11571</v>
      </c>
      <c r="B1446" t="s">
        <v>52</v>
      </c>
      <c r="C1446" t="s">
        <v>55</v>
      </c>
    </row>
    <row r="1447" spans="1:11" x14ac:dyDescent="0.25">
      <c r="A1447">
        <v>11578</v>
      </c>
      <c r="B1447" t="s">
        <v>66</v>
      </c>
      <c r="C1447" t="s">
        <v>50</v>
      </c>
      <c r="D1447" t="s">
        <v>41</v>
      </c>
      <c r="E1447" t="s">
        <v>37</v>
      </c>
      <c r="F1447" t="s">
        <v>46</v>
      </c>
      <c r="G1447" t="s">
        <v>21</v>
      </c>
      <c r="H1447" t="s">
        <v>18</v>
      </c>
      <c r="I1447" t="s">
        <v>28</v>
      </c>
      <c r="J1447" t="s">
        <v>26</v>
      </c>
      <c r="K1447" t="s">
        <v>68</v>
      </c>
    </row>
    <row r="1448" spans="1:11" x14ac:dyDescent="0.25">
      <c r="A1448">
        <v>11582</v>
      </c>
      <c r="B1448" t="s">
        <v>27</v>
      </c>
      <c r="C1448" t="s">
        <v>49</v>
      </c>
      <c r="E1448" t="s">
        <v>37</v>
      </c>
      <c r="G1448" t="s">
        <v>21</v>
      </c>
      <c r="H1448" t="s">
        <v>18</v>
      </c>
      <c r="I1448" t="s">
        <v>28</v>
      </c>
      <c r="J1448" t="s">
        <v>26</v>
      </c>
    </row>
    <row r="1449" spans="1:11" x14ac:dyDescent="0.25">
      <c r="A1449">
        <v>11583</v>
      </c>
      <c r="B1449" t="s">
        <v>27</v>
      </c>
      <c r="C1449" t="s">
        <v>49</v>
      </c>
      <c r="E1449" t="s">
        <v>37</v>
      </c>
      <c r="G1449" t="s">
        <v>21</v>
      </c>
      <c r="H1449" t="s">
        <v>18</v>
      </c>
      <c r="I1449" t="s">
        <v>28</v>
      </c>
      <c r="J1449" t="s">
        <v>26</v>
      </c>
    </row>
    <row r="1450" spans="1:11" x14ac:dyDescent="0.25">
      <c r="A1450">
        <v>11591</v>
      </c>
      <c r="B1450" t="s">
        <v>27</v>
      </c>
      <c r="C1450" t="s">
        <v>50</v>
      </c>
      <c r="D1450" t="s">
        <v>41</v>
      </c>
      <c r="E1450" t="s">
        <v>37</v>
      </c>
      <c r="F1450" t="s">
        <v>46</v>
      </c>
      <c r="G1450" t="s">
        <v>21</v>
      </c>
      <c r="H1450" t="s">
        <v>18</v>
      </c>
      <c r="I1450" t="s">
        <v>28</v>
      </c>
      <c r="J1450" t="s">
        <v>26</v>
      </c>
      <c r="K1450" t="s">
        <v>68</v>
      </c>
    </row>
    <row r="1451" spans="1:11" x14ac:dyDescent="0.25">
      <c r="A1451">
        <v>11592</v>
      </c>
      <c r="B1451" t="s">
        <v>27</v>
      </c>
      <c r="C1451" t="s">
        <v>50</v>
      </c>
      <c r="D1451" t="s">
        <v>41</v>
      </c>
      <c r="E1451" t="s">
        <v>37</v>
      </c>
      <c r="F1451" t="s">
        <v>46</v>
      </c>
      <c r="G1451" t="s">
        <v>21</v>
      </c>
      <c r="H1451" t="s">
        <v>18</v>
      </c>
      <c r="I1451" t="s">
        <v>28</v>
      </c>
      <c r="J1451" t="s">
        <v>26</v>
      </c>
      <c r="K1451" t="s">
        <v>68</v>
      </c>
    </row>
    <row r="1452" spans="1:11" x14ac:dyDescent="0.25">
      <c r="A1452">
        <v>11595</v>
      </c>
      <c r="B1452" t="s">
        <v>66</v>
      </c>
      <c r="C1452" t="s">
        <v>50</v>
      </c>
      <c r="D1452" t="s">
        <v>41</v>
      </c>
      <c r="E1452" t="s">
        <v>37</v>
      </c>
      <c r="F1452" t="s">
        <v>46</v>
      </c>
      <c r="G1452" t="s">
        <v>21</v>
      </c>
      <c r="H1452" t="s">
        <v>18</v>
      </c>
      <c r="I1452" t="s">
        <v>28</v>
      </c>
      <c r="J1452" t="s">
        <v>26</v>
      </c>
      <c r="K1452" t="s">
        <v>68</v>
      </c>
    </row>
    <row r="1453" spans="1:11" x14ac:dyDescent="0.25">
      <c r="A1453">
        <v>11596</v>
      </c>
      <c r="B1453" t="s">
        <v>27</v>
      </c>
      <c r="C1453" t="s">
        <v>49</v>
      </c>
      <c r="D1453" t="s">
        <v>41</v>
      </c>
      <c r="E1453" t="s">
        <v>37</v>
      </c>
      <c r="F1453" t="s">
        <v>46</v>
      </c>
      <c r="G1453" t="s">
        <v>21</v>
      </c>
      <c r="H1453" t="s">
        <v>18</v>
      </c>
      <c r="I1453" t="s">
        <v>28</v>
      </c>
      <c r="J1453" t="s">
        <v>26</v>
      </c>
      <c r="K1453" t="s">
        <v>68</v>
      </c>
    </row>
    <row r="1454" spans="1:11" x14ac:dyDescent="0.25">
      <c r="A1454">
        <v>11598</v>
      </c>
      <c r="B1454" t="s">
        <v>27</v>
      </c>
      <c r="C1454" t="s">
        <v>49</v>
      </c>
      <c r="E1454" t="s">
        <v>37</v>
      </c>
      <c r="G1454" t="s">
        <v>21</v>
      </c>
      <c r="H1454" t="s">
        <v>18</v>
      </c>
      <c r="I1454" t="s">
        <v>28</v>
      </c>
      <c r="J1454" t="s">
        <v>26</v>
      </c>
    </row>
    <row r="1455" spans="1:11" x14ac:dyDescent="0.25">
      <c r="A1455">
        <v>11599</v>
      </c>
      <c r="B1455" t="s">
        <v>27</v>
      </c>
      <c r="C1455" t="s">
        <v>49</v>
      </c>
      <c r="D1455" t="s">
        <v>41</v>
      </c>
      <c r="E1455" t="s">
        <v>37</v>
      </c>
      <c r="F1455" t="s">
        <v>46</v>
      </c>
      <c r="G1455" t="s">
        <v>21</v>
      </c>
      <c r="H1455" t="s">
        <v>18</v>
      </c>
      <c r="I1455" t="s">
        <v>28</v>
      </c>
      <c r="J1455" t="s">
        <v>26</v>
      </c>
      <c r="K1455" t="s">
        <v>68</v>
      </c>
    </row>
    <row r="1456" spans="1:11" x14ac:dyDescent="0.25">
      <c r="A1456">
        <v>11602</v>
      </c>
      <c r="B1456" t="s">
        <v>66</v>
      </c>
      <c r="C1456" t="s">
        <v>49</v>
      </c>
      <c r="D1456" t="s">
        <v>41</v>
      </c>
      <c r="E1456" t="s">
        <v>37</v>
      </c>
      <c r="F1456" t="s">
        <v>46</v>
      </c>
      <c r="G1456" t="s">
        <v>21</v>
      </c>
      <c r="H1456" t="s">
        <v>18</v>
      </c>
      <c r="I1456" t="s">
        <v>28</v>
      </c>
      <c r="J1456" t="s">
        <v>26</v>
      </c>
      <c r="K1456" t="s">
        <v>68</v>
      </c>
    </row>
    <row r="1457" spans="1:11" x14ac:dyDescent="0.25">
      <c r="A1457">
        <v>11605</v>
      </c>
      <c r="B1457" t="s">
        <v>27</v>
      </c>
      <c r="C1457" t="s">
        <v>49</v>
      </c>
      <c r="D1457" t="s">
        <v>41</v>
      </c>
      <c r="F1457" t="s">
        <v>46</v>
      </c>
      <c r="K1457" t="s">
        <v>68</v>
      </c>
    </row>
    <row r="1458" spans="1:11" x14ac:dyDescent="0.25">
      <c r="A1458">
        <v>11607</v>
      </c>
      <c r="B1458" t="s">
        <v>27</v>
      </c>
      <c r="C1458" t="s">
        <v>49</v>
      </c>
      <c r="D1458" t="s">
        <v>41</v>
      </c>
      <c r="E1458" t="s">
        <v>37</v>
      </c>
      <c r="F1458" t="s">
        <v>46</v>
      </c>
      <c r="G1458" t="s">
        <v>21</v>
      </c>
      <c r="H1458" t="s">
        <v>18</v>
      </c>
      <c r="I1458" t="s">
        <v>28</v>
      </c>
      <c r="J1458" t="s">
        <v>26</v>
      </c>
      <c r="K1458" t="s">
        <v>68</v>
      </c>
    </row>
    <row r="1459" spans="1:11" x14ac:dyDescent="0.25">
      <c r="A1459">
        <v>11609</v>
      </c>
      <c r="B1459" t="s">
        <v>27</v>
      </c>
      <c r="C1459" t="s">
        <v>49</v>
      </c>
      <c r="E1459" t="s">
        <v>37</v>
      </c>
      <c r="G1459" t="s">
        <v>21</v>
      </c>
      <c r="H1459" t="s">
        <v>18</v>
      </c>
      <c r="I1459" t="s">
        <v>28</v>
      </c>
      <c r="J1459" t="s">
        <v>26</v>
      </c>
    </row>
    <row r="1460" spans="1:11" x14ac:dyDescent="0.25">
      <c r="A1460">
        <v>11615</v>
      </c>
      <c r="B1460" t="s">
        <v>27</v>
      </c>
      <c r="C1460" t="s">
        <v>49</v>
      </c>
      <c r="D1460" t="s">
        <v>41</v>
      </c>
      <c r="E1460" t="s">
        <v>37</v>
      </c>
      <c r="F1460" t="s">
        <v>46</v>
      </c>
      <c r="G1460" t="s">
        <v>21</v>
      </c>
      <c r="H1460" t="s">
        <v>18</v>
      </c>
      <c r="I1460" t="s">
        <v>28</v>
      </c>
      <c r="J1460" t="s">
        <v>26</v>
      </c>
      <c r="K1460" t="s">
        <v>68</v>
      </c>
    </row>
    <row r="1461" spans="1:11" x14ac:dyDescent="0.25">
      <c r="A1461">
        <v>11621</v>
      </c>
      <c r="B1461" t="s">
        <v>27</v>
      </c>
      <c r="C1461" t="s">
        <v>50</v>
      </c>
      <c r="E1461" t="s">
        <v>37</v>
      </c>
      <c r="G1461" t="s">
        <v>21</v>
      </c>
      <c r="H1461" t="s">
        <v>18</v>
      </c>
      <c r="I1461" t="s">
        <v>28</v>
      </c>
      <c r="J1461" t="s">
        <v>26</v>
      </c>
    </row>
    <row r="1462" spans="1:11" x14ac:dyDescent="0.25">
      <c r="A1462">
        <v>11622</v>
      </c>
      <c r="B1462" t="s">
        <v>66</v>
      </c>
      <c r="C1462" t="s">
        <v>49</v>
      </c>
      <c r="D1462" t="s">
        <v>41</v>
      </c>
      <c r="E1462" t="s">
        <v>37</v>
      </c>
      <c r="F1462" t="s">
        <v>46</v>
      </c>
      <c r="G1462" t="s">
        <v>21</v>
      </c>
      <c r="H1462" t="s">
        <v>18</v>
      </c>
      <c r="I1462" t="s">
        <v>28</v>
      </c>
      <c r="J1462" t="s">
        <v>26</v>
      </c>
      <c r="K1462" t="s">
        <v>68</v>
      </c>
    </row>
    <row r="1463" spans="1:11" x14ac:dyDescent="0.25">
      <c r="A1463">
        <v>11626</v>
      </c>
      <c r="B1463" t="s">
        <v>27</v>
      </c>
      <c r="C1463" t="s">
        <v>49</v>
      </c>
      <c r="D1463" t="s">
        <v>41</v>
      </c>
      <c r="E1463" t="s">
        <v>37</v>
      </c>
      <c r="F1463" t="s">
        <v>46</v>
      </c>
      <c r="G1463" t="s">
        <v>21</v>
      </c>
      <c r="H1463" t="s">
        <v>18</v>
      </c>
      <c r="I1463" t="s">
        <v>28</v>
      </c>
      <c r="J1463" t="s">
        <v>26</v>
      </c>
      <c r="K1463" t="s">
        <v>68</v>
      </c>
    </row>
    <row r="1464" spans="1:11" x14ac:dyDescent="0.25">
      <c r="A1464">
        <v>11632</v>
      </c>
      <c r="B1464" t="s">
        <v>67</v>
      </c>
      <c r="C1464" t="s">
        <v>49</v>
      </c>
      <c r="E1464" t="s">
        <v>37</v>
      </c>
      <c r="G1464" t="s">
        <v>21</v>
      </c>
      <c r="H1464" t="s">
        <v>18</v>
      </c>
      <c r="I1464" t="s">
        <v>28</v>
      </c>
      <c r="J1464" t="s">
        <v>26</v>
      </c>
    </row>
    <row r="1465" spans="1:11" x14ac:dyDescent="0.25">
      <c r="A1465">
        <v>11638</v>
      </c>
      <c r="E1465" t="s">
        <v>37</v>
      </c>
      <c r="G1465" t="s">
        <v>21</v>
      </c>
      <c r="H1465" t="s">
        <v>18</v>
      </c>
      <c r="I1465" t="s">
        <v>28</v>
      </c>
      <c r="J1465" t="s">
        <v>26</v>
      </c>
    </row>
    <row r="1466" spans="1:11" x14ac:dyDescent="0.25">
      <c r="A1466">
        <v>11641</v>
      </c>
      <c r="B1466" t="s">
        <v>27</v>
      </c>
      <c r="C1466" t="s">
        <v>50</v>
      </c>
      <c r="D1466" t="s">
        <v>41</v>
      </c>
      <c r="E1466" t="s">
        <v>37</v>
      </c>
      <c r="F1466" t="s">
        <v>46</v>
      </c>
      <c r="G1466" t="s">
        <v>21</v>
      </c>
      <c r="H1466" t="s">
        <v>18</v>
      </c>
      <c r="I1466" t="s">
        <v>28</v>
      </c>
      <c r="J1466" t="s">
        <v>26</v>
      </c>
      <c r="K1466" t="s">
        <v>68</v>
      </c>
    </row>
    <row r="1467" spans="1:11" x14ac:dyDescent="0.25">
      <c r="A1467">
        <v>11642</v>
      </c>
      <c r="B1467" t="s">
        <v>27</v>
      </c>
      <c r="C1467" t="s">
        <v>49</v>
      </c>
      <c r="E1467" t="s">
        <v>37</v>
      </c>
      <c r="G1467" t="s">
        <v>21</v>
      </c>
      <c r="H1467" t="s">
        <v>18</v>
      </c>
      <c r="I1467" t="s">
        <v>28</v>
      </c>
      <c r="J1467" t="s">
        <v>26</v>
      </c>
    </row>
    <row r="1468" spans="1:11" x14ac:dyDescent="0.25">
      <c r="A1468">
        <v>11643</v>
      </c>
      <c r="B1468" t="s">
        <v>66</v>
      </c>
      <c r="C1468" t="s">
        <v>49</v>
      </c>
      <c r="E1468" t="s">
        <v>37</v>
      </c>
      <c r="G1468" t="s">
        <v>21</v>
      </c>
      <c r="H1468" t="s">
        <v>18</v>
      </c>
      <c r="I1468" t="s">
        <v>28</v>
      </c>
      <c r="J1468" t="s">
        <v>26</v>
      </c>
    </row>
    <row r="1469" spans="1:11" x14ac:dyDescent="0.25">
      <c r="A1469">
        <v>11646</v>
      </c>
      <c r="B1469" t="s">
        <v>27</v>
      </c>
      <c r="C1469" t="s">
        <v>49</v>
      </c>
      <c r="D1469" t="s">
        <v>41</v>
      </c>
      <c r="E1469" t="s">
        <v>37</v>
      </c>
      <c r="F1469" t="s">
        <v>46</v>
      </c>
      <c r="G1469" t="s">
        <v>21</v>
      </c>
      <c r="H1469" t="s">
        <v>18</v>
      </c>
      <c r="I1469" t="s">
        <v>28</v>
      </c>
      <c r="J1469" t="s">
        <v>26</v>
      </c>
      <c r="K1469" t="s">
        <v>68</v>
      </c>
    </row>
    <row r="1470" spans="1:11" x14ac:dyDescent="0.25">
      <c r="A1470">
        <v>11650</v>
      </c>
      <c r="B1470" t="s">
        <v>27</v>
      </c>
      <c r="C1470" t="s">
        <v>49</v>
      </c>
      <c r="D1470" t="s">
        <v>41</v>
      </c>
      <c r="E1470" t="s">
        <v>37</v>
      </c>
      <c r="F1470" t="s">
        <v>46</v>
      </c>
      <c r="G1470" t="s">
        <v>21</v>
      </c>
      <c r="H1470" t="s">
        <v>18</v>
      </c>
      <c r="I1470" t="s">
        <v>28</v>
      </c>
      <c r="J1470" t="s">
        <v>26</v>
      </c>
      <c r="K1470" t="s">
        <v>68</v>
      </c>
    </row>
    <row r="1471" spans="1:11" x14ac:dyDescent="0.25">
      <c r="A1471">
        <v>11651</v>
      </c>
      <c r="B1471" t="s">
        <v>27</v>
      </c>
      <c r="C1471" t="s">
        <v>50</v>
      </c>
      <c r="D1471" t="s">
        <v>41</v>
      </c>
      <c r="E1471" t="s">
        <v>37</v>
      </c>
      <c r="F1471" t="s">
        <v>46</v>
      </c>
      <c r="G1471" t="s">
        <v>21</v>
      </c>
      <c r="H1471" t="s">
        <v>18</v>
      </c>
      <c r="I1471" t="s">
        <v>28</v>
      </c>
      <c r="J1471" t="s">
        <v>26</v>
      </c>
      <c r="K1471" t="s">
        <v>68</v>
      </c>
    </row>
    <row r="1472" spans="1:11" x14ac:dyDescent="0.25">
      <c r="A1472">
        <v>11653</v>
      </c>
      <c r="B1472" t="s">
        <v>27</v>
      </c>
      <c r="C1472" t="s">
        <v>49</v>
      </c>
    </row>
    <row r="1473" spans="1:12" x14ac:dyDescent="0.25">
      <c r="A1473">
        <v>11654</v>
      </c>
      <c r="B1473" t="s">
        <v>27</v>
      </c>
      <c r="C1473" t="s">
        <v>50</v>
      </c>
      <c r="D1473" t="s">
        <v>41</v>
      </c>
      <c r="E1473" t="s">
        <v>37</v>
      </c>
      <c r="F1473" t="s">
        <v>46</v>
      </c>
      <c r="G1473" t="s">
        <v>21</v>
      </c>
      <c r="H1473" t="s">
        <v>18</v>
      </c>
      <c r="I1473" t="s">
        <v>28</v>
      </c>
      <c r="J1473" t="s">
        <v>26</v>
      </c>
      <c r="K1473" t="s">
        <v>68</v>
      </c>
    </row>
    <row r="1474" spans="1:12" x14ac:dyDescent="0.25">
      <c r="A1474">
        <v>11664</v>
      </c>
      <c r="B1474" t="s">
        <v>53</v>
      </c>
      <c r="C1474" t="s">
        <v>55</v>
      </c>
      <c r="D1474" t="s">
        <v>40</v>
      </c>
      <c r="E1474" t="s">
        <v>36</v>
      </c>
      <c r="F1474" t="s">
        <v>45</v>
      </c>
      <c r="G1474" t="s">
        <v>21</v>
      </c>
      <c r="H1474" t="s">
        <v>17</v>
      </c>
      <c r="I1474" t="s">
        <v>28</v>
      </c>
      <c r="J1474" t="s">
        <v>25</v>
      </c>
      <c r="K1474" t="s">
        <v>58</v>
      </c>
    </row>
    <row r="1475" spans="1:12" x14ac:dyDescent="0.25">
      <c r="A1475">
        <v>11665</v>
      </c>
      <c r="B1475" t="s">
        <v>27</v>
      </c>
      <c r="C1475" t="s">
        <v>49</v>
      </c>
      <c r="E1475" t="s">
        <v>37</v>
      </c>
      <c r="G1475" t="s">
        <v>21</v>
      </c>
      <c r="H1475" t="s">
        <v>18</v>
      </c>
      <c r="I1475" t="s">
        <v>28</v>
      </c>
      <c r="J1475" t="s">
        <v>26</v>
      </c>
    </row>
    <row r="1476" spans="1:12" x14ac:dyDescent="0.25">
      <c r="A1476">
        <v>11666</v>
      </c>
      <c r="B1476" t="s">
        <v>27</v>
      </c>
      <c r="C1476" t="s">
        <v>49</v>
      </c>
      <c r="D1476" t="s">
        <v>41</v>
      </c>
      <c r="E1476" t="s">
        <v>37</v>
      </c>
      <c r="F1476" t="s">
        <v>46</v>
      </c>
      <c r="G1476" t="s">
        <v>21</v>
      </c>
      <c r="H1476" t="s">
        <v>18</v>
      </c>
      <c r="I1476" t="s">
        <v>28</v>
      </c>
      <c r="J1476" t="s">
        <v>26</v>
      </c>
      <c r="K1476" t="s">
        <v>68</v>
      </c>
    </row>
    <row r="1477" spans="1:12" x14ac:dyDescent="0.25">
      <c r="A1477">
        <v>11668</v>
      </c>
      <c r="B1477" t="s">
        <v>27</v>
      </c>
      <c r="C1477" t="s">
        <v>50</v>
      </c>
      <c r="D1477" t="s">
        <v>41</v>
      </c>
      <c r="E1477" t="s">
        <v>37</v>
      </c>
      <c r="F1477" t="s">
        <v>46</v>
      </c>
      <c r="G1477" t="s">
        <v>21</v>
      </c>
      <c r="H1477" t="s">
        <v>18</v>
      </c>
      <c r="I1477" t="s">
        <v>28</v>
      </c>
      <c r="J1477" t="s">
        <v>26</v>
      </c>
      <c r="K1477" t="s">
        <v>68</v>
      </c>
    </row>
    <row r="1478" spans="1:12" x14ac:dyDescent="0.25">
      <c r="A1478">
        <v>11674</v>
      </c>
      <c r="B1478" t="s">
        <v>27</v>
      </c>
      <c r="C1478" t="s">
        <v>49</v>
      </c>
      <c r="E1478" t="s">
        <v>37</v>
      </c>
      <c r="G1478" t="s">
        <v>21</v>
      </c>
      <c r="H1478" t="s">
        <v>18</v>
      </c>
      <c r="I1478" t="s">
        <v>28</v>
      </c>
      <c r="J1478" t="s">
        <v>26</v>
      </c>
    </row>
    <row r="1479" spans="1:12" x14ac:dyDescent="0.25">
      <c r="A1479">
        <v>11678</v>
      </c>
      <c r="B1479" t="s">
        <v>27</v>
      </c>
      <c r="C1479" t="s">
        <v>49</v>
      </c>
      <c r="E1479" t="s">
        <v>37</v>
      </c>
      <c r="G1479" t="s">
        <v>21</v>
      </c>
      <c r="H1479" t="s">
        <v>18</v>
      </c>
      <c r="I1479" t="s">
        <v>28</v>
      </c>
      <c r="J1479" t="s">
        <v>26</v>
      </c>
    </row>
    <row r="1480" spans="1:12" x14ac:dyDescent="0.25">
      <c r="A1480">
        <v>11679</v>
      </c>
      <c r="B1480" t="s">
        <v>67</v>
      </c>
      <c r="C1480" t="s">
        <v>49</v>
      </c>
      <c r="E1480" t="s">
        <v>37</v>
      </c>
      <c r="G1480" t="s">
        <v>21</v>
      </c>
      <c r="H1480" t="s">
        <v>18</v>
      </c>
      <c r="I1480" t="s">
        <v>28</v>
      </c>
      <c r="J1480" t="s">
        <v>26</v>
      </c>
    </row>
    <row r="1481" spans="1:12" x14ac:dyDescent="0.25">
      <c r="A1481">
        <v>11680</v>
      </c>
      <c r="B1481" t="s">
        <v>27</v>
      </c>
      <c r="C1481" t="s">
        <v>49</v>
      </c>
      <c r="D1481" t="s">
        <v>41</v>
      </c>
      <c r="E1481" t="s">
        <v>37</v>
      </c>
      <c r="F1481" t="s">
        <v>46</v>
      </c>
      <c r="G1481" t="s">
        <v>21</v>
      </c>
      <c r="H1481" t="s">
        <v>18</v>
      </c>
      <c r="I1481" t="s">
        <v>28</v>
      </c>
      <c r="J1481" t="s">
        <v>26</v>
      </c>
      <c r="K1481" t="s">
        <v>68</v>
      </c>
    </row>
    <row r="1482" spans="1:12" x14ac:dyDescent="0.25">
      <c r="A1482">
        <v>11684</v>
      </c>
      <c r="E1482" t="s">
        <v>36</v>
      </c>
      <c r="J1482" t="s">
        <v>25</v>
      </c>
    </row>
    <row r="1483" spans="1:12" x14ac:dyDescent="0.25">
      <c r="A1483">
        <v>11687</v>
      </c>
      <c r="E1483" t="s">
        <v>36</v>
      </c>
      <c r="J1483" t="s">
        <v>25</v>
      </c>
    </row>
    <row r="1484" spans="1:12" x14ac:dyDescent="0.25">
      <c r="A1484">
        <v>11691</v>
      </c>
      <c r="C1484" t="s">
        <v>49</v>
      </c>
    </row>
    <row r="1485" spans="1:12" x14ac:dyDescent="0.25">
      <c r="A1485">
        <v>11692</v>
      </c>
      <c r="B1485" t="s">
        <v>27</v>
      </c>
      <c r="C1485" t="s">
        <v>49</v>
      </c>
      <c r="D1485" t="s">
        <v>41</v>
      </c>
      <c r="E1485" t="s">
        <v>37</v>
      </c>
      <c r="F1485" t="s">
        <v>46</v>
      </c>
      <c r="G1485" t="s">
        <v>21</v>
      </c>
      <c r="H1485" t="s">
        <v>18</v>
      </c>
      <c r="I1485" t="s">
        <v>28</v>
      </c>
      <c r="J1485" t="s">
        <v>26</v>
      </c>
      <c r="K1485" t="s">
        <v>68</v>
      </c>
    </row>
    <row r="1486" spans="1:12" x14ac:dyDescent="0.25">
      <c r="A1486">
        <v>11695</v>
      </c>
      <c r="E1486" t="s">
        <v>37</v>
      </c>
      <c r="G1486" t="s">
        <v>21</v>
      </c>
      <c r="H1486" t="s">
        <v>18</v>
      </c>
      <c r="I1486" t="s">
        <v>28</v>
      </c>
      <c r="J1486" t="s">
        <v>26</v>
      </c>
    </row>
    <row r="1487" spans="1:12" x14ac:dyDescent="0.25">
      <c r="A1487">
        <v>11696</v>
      </c>
      <c r="B1487" t="s">
        <v>67</v>
      </c>
      <c r="C1487" t="s">
        <v>49</v>
      </c>
      <c r="D1487" t="s">
        <v>41</v>
      </c>
      <c r="E1487" t="s">
        <v>37</v>
      </c>
      <c r="F1487" t="s">
        <v>46</v>
      </c>
      <c r="G1487" t="s">
        <v>21</v>
      </c>
      <c r="H1487" t="s">
        <v>18</v>
      </c>
      <c r="I1487" t="s">
        <v>28</v>
      </c>
      <c r="J1487" t="s">
        <v>26</v>
      </c>
      <c r="K1487" t="s">
        <v>68</v>
      </c>
      <c r="L1487" t="s">
        <v>65</v>
      </c>
    </row>
    <row r="1488" spans="1:12" x14ac:dyDescent="0.25">
      <c r="A1488">
        <v>11699</v>
      </c>
      <c r="E1488" t="s">
        <v>37</v>
      </c>
      <c r="G1488" t="s">
        <v>21</v>
      </c>
      <c r="H1488" t="s">
        <v>18</v>
      </c>
      <c r="I1488" t="s">
        <v>28</v>
      </c>
      <c r="J1488" t="s">
        <v>26</v>
      </c>
    </row>
    <row r="1489" spans="1:12" x14ac:dyDescent="0.25">
      <c r="A1489">
        <v>11701</v>
      </c>
      <c r="B1489" t="s">
        <v>27</v>
      </c>
      <c r="C1489" t="s">
        <v>49</v>
      </c>
      <c r="E1489" t="s">
        <v>37</v>
      </c>
      <c r="G1489" t="s">
        <v>21</v>
      </c>
      <c r="H1489" t="s">
        <v>18</v>
      </c>
      <c r="I1489" t="s">
        <v>28</v>
      </c>
      <c r="J1489" t="s">
        <v>26</v>
      </c>
    </row>
    <row r="1490" spans="1:12" x14ac:dyDescent="0.25">
      <c r="A1490">
        <v>11705</v>
      </c>
      <c r="B1490" t="s">
        <v>27</v>
      </c>
      <c r="C1490" t="s">
        <v>49</v>
      </c>
      <c r="E1490" t="s">
        <v>37</v>
      </c>
      <c r="G1490" t="s">
        <v>21</v>
      </c>
      <c r="H1490" t="s">
        <v>18</v>
      </c>
      <c r="I1490" t="s">
        <v>28</v>
      </c>
      <c r="J1490" t="s">
        <v>26</v>
      </c>
    </row>
    <row r="1491" spans="1:12" x14ac:dyDescent="0.25">
      <c r="A1491">
        <v>11708</v>
      </c>
      <c r="B1491" t="s">
        <v>27</v>
      </c>
      <c r="C1491" t="s">
        <v>49</v>
      </c>
      <c r="D1491" t="s">
        <v>41</v>
      </c>
      <c r="E1491" t="s">
        <v>37</v>
      </c>
      <c r="F1491" t="s">
        <v>46</v>
      </c>
      <c r="G1491" t="s">
        <v>21</v>
      </c>
      <c r="H1491" t="s">
        <v>18</v>
      </c>
      <c r="I1491" t="s">
        <v>28</v>
      </c>
      <c r="J1491" t="s">
        <v>26</v>
      </c>
      <c r="K1491" t="s">
        <v>68</v>
      </c>
    </row>
    <row r="1492" spans="1:12" x14ac:dyDescent="0.25">
      <c r="A1492">
        <v>11715</v>
      </c>
      <c r="B1492" t="s">
        <v>27</v>
      </c>
      <c r="C1492" t="s">
        <v>50</v>
      </c>
      <c r="D1492" t="s">
        <v>41</v>
      </c>
      <c r="E1492" t="s">
        <v>37</v>
      </c>
      <c r="F1492" t="s">
        <v>46</v>
      </c>
      <c r="G1492" t="s">
        <v>21</v>
      </c>
      <c r="H1492" t="s">
        <v>18</v>
      </c>
      <c r="I1492" t="s">
        <v>28</v>
      </c>
      <c r="J1492" t="s">
        <v>26</v>
      </c>
      <c r="K1492" t="s">
        <v>68</v>
      </c>
    </row>
    <row r="1493" spans="1:12" x14ac:dyDescent="0.25">
      <c r="A1493">
        <v>11716</v>
      </c>
      <c r="B1493" t="s">
        <v>27</v>
      </c>
      <c r="C1493" t="s">
        <v>49</v>
      </c>
      <c r="D1493" t="s">
        <v>41</v>
      </c>
      <c r="E1493" t="s">
        <v>37</v>
      </c>
      <c r="F1493" t="s">
        <v>46</v>
      </c>
      <c r="G1493" t="s">
        <v>21</v>
      </c>
      <c r="H1493" t="s">
        <v>18</v>
      </c>
      <c r="I1493" t="s">
        <v>28</v>
      </c>
      <c r="J1493" t="s">
        <v>26</v>
      </c>
      <c r="K1493" t="s">
        <v>68</v>
      </c>
    </row>
    <row r="1494" spans="1:12" x14ac:dyDescent="0.25">
      <c r="A1494">
        <v>11717</v>
      </c>
      <c r="B1494" t="s">
        <v>27</v>
      </c>
      <c r="E1494" t="s">
        <v>37</v>
      </c>
      <c r="G1494" t="s">
        <v>21</v>
      </c>
      <c r="H1494" t="s">
        <v>18</v>
      </c>
      <c r="I1494" t="s">
        <v>28</v>
      </c>
      <c r="J1494" t="s">
        <v>26</v>
      </c>
    </row>
    <row r="1495" spans="1:12" x14ac:dyDescent="0.25">
      <c r="A1495">
        <v>11719</v>
      </c>
      <c r="B1495" t="s">
        <v>67</v>
      </c>
      <c r="C1495" t="s">
        <v>49</v>
      </c>
      <c r="L1495" t="s">
        <v>65</v>
      </c>
    </row>
    <row r="1496" spans="1:12" x14ac:dyDescent="0.25">
      <c r="A1496">
        <v>11727</v>
      </c>
      <c r="B1496" t="s">
        <v>27</v>
      </c>
      <c r="C1496" t="s">
        <v>50</v>
      </c>
      <c r="D1496" t="s">
        <v>41</v>
      </c>
      <c r="E1496" t="s">
        <v>37</v>
      </c>
      <c r="F1496" t="s">
        <v>46</v>
      </c>
      <c r="G1496" t="s">
        <v>21</v>
      </c>
      <c r="H1496" t="s">
        <v>18</v>
      </c>
      <c r="I1496" t="s">
        <v>28</v>
      </c>
      <c r="J1496" t="s">
        <v>26</v>
      </c>
      <c r="K1496" t="s">
        <v>68</v>
      </c>
    </row>
    <row r="1497" spans="1:12" x14ac:dyDescent="0.25">
      <c r="A1497">
        <v>11730</v>
      </c>
      <c r="B1497" t="s">
        <v>27</v>
      </c>
      <c r="C1497" t="s">
        <v>49</v>
      </c>
      <c r="D1497" t="s">
        <v>41</v>
      </c>
      <c r="E1497" t="s">
        <v>37</v>
      </c>
      <c r="F1497" t="s">
        <v>46</v>
      </c>
      <c r="G1497" t="s">
        <v>21</v>
      </c>
      <c r="H1497" t="s">
        <v>18</v>
      </c>
      <c r="I1497" t="s">
        <v>28</v>
      </c>
      <c r="J1497" t="s">
        <v>26</v>
      </c>
      <c r="K1497" t="s">
        <v>68</v>
      </c>
    </row>
    <row r="1498" spans="1:12" x14ac:dyDescent="0.25">
      <c r="A1498">
        <v>11736</v>
      </c>
      <c r="B1498" t="s">
        <v>27</v>
      </c>
      <c r="C1498" t="s">
        <v>49</v>
      </c>
      <c r="D1498" t="s">
        <v>41</v>
      </c>
      <c r="E1498" t="s">
        <v>37</v>
      </c>
      <c r="F1498" t="s">
        <v>46</v>
      </c>
      <c r="G1498" t="s">
        <v>21</v>
      </c>
      <c r="H1498" t="s">
        <v>18</v>
      </c>
      <c r="I1498" t="s">
        <v>28</v>
      </c>
      <c r="J1498" t="s">
        <v>26</v>
      </c>
      <c r="K1498" t="s">
        <v>68</v>
      </c>
    </row>
    <row r="1499" spans="1:12" x14ac:dyDescent="0.25">
      <c r="A1499">
        <v>11737</v>
      </c>
      <c r="B1499" t="s">
        <v>27</v>
      </c>
      <c r="C1499" t="s">
        <v>49</v>
      </c>
      <c r="D1499" t="s">
        <v>41</v>
      </c>
      <c r="E1499" t="s">
        <v>37</v>
      </c>
      <c r="F1499" t="s">
        <v>46</v>
      </c>
      <c r="G1499" t="s">
        <v>21</v>
      </c>
      <c r="H1499" t="s">
        <v>18</v>
      </c>
      <c r="I1499" t="s">
        <v>28</v>
      </c>
      <c r="J1499" t="s">
        <v>26</v>
      </c>
      <c r="K1499" t="s">
        <v>68</v>
      </c>
    </row>
    <row r="1500" spans="1:12" x14ac:dyDescent="0.25">
      <c r="A1500">
        <v>11739</v>
      </c>
      <c r="B1500" t="s">
        <v>27</v>
      </c>
      <c r="C1500" t="s">
        <v>49</v>
      </c>
    </row>
    <row r="1501" spans="1:12" x14ac:dyDescent="0.25">
      <c r="A1501">
        <v>11742</v>
      </c>
      <c r="B1501" t="s">
        <v>27</v>
      </c>
      <c r="C1501" t="s">
        <v>49</v>
      </c>
      <c r="E1501" t="s">
        <v>37</v>
      </c>
      <c r="G1501" t="s">
        <v>21</v>
      </c>
      <c r="H1501" t="s">
        <v>18</v>
      </c>
      <c r="I1501" t="s">
        <v>28</v>
      </c>
      <c r="J1501" t="s">
        <v>26</v>
      </c>
    </row>
    <row r="1502" spans="1:12" x14ac:dyDescent="0.25">
      <c r="A1502">
        <v>11743</v>
      </c>
      <c r="B1502" t="s">
        <v>54</v>
      </c>
      <c r="C1502" t="s">
        <v>55</v>
      </c>
      <c r="D1502" t="s">
        <v>40</v>
      </c>
      <c r="E1502" t="s">
        <v>36</v>
      </c>
      <c r="F1502" t="s">
        <v>45</v>
      </c>
      <c r="G1502" t="s">
        <v>21</v>
      </c>
      <c r="H1502" t="s">
        <v>17</v>
      </c>
      <c r="I1502" t="s">
        <v>28</v>
      </c>
      <c r="J1502" t="s">
        <v>25</v>
      </c>
      <c r="K1502" t="s">
        <v>58</v>
      </c>
    </row>
    <row r="1503" spans="1:12" x14ac:dyDescent="0.25">
      <c r="A1503">
        <v>11749</v>
      </c>
      <c r="B1503" t="s">
        <v>27</v>
      </c>
      <c r="C1503" t="s">
        <v>49</v>
      </c>
      <c r="E1503" t="s">
        <v>37</v>
      </c>
      <c r="G1503" t="s">
        <v>21</v>
      </c>
      <c r="H1503" t="s">
        <v>18</v>
      </c>
      <c r="I1503" t="s">
        <v>28</v>
      </c>
      <c r="J1503" t="s">
        <v>26</v>
      </c>
    </row>
    <row r="1504" spans="1:12" x14ac:dyDescent="0.25">
      <c r="A1504">
        <v>11754</v>
      </c>
      <c r="B1504" t="s">
        <v>66</v>
      </c>
      <c r="C1504" t="s">
        <v>50</v>
      </c>
      <c r="D1504" t="s">
        <v>41</v>
      </c>
      <c r="E1504" t="s">
        <v>37</v>
      </c>
      <c r="F1504" t="s">
        <v>46</v>
      </c>
      <c r="G1504" t="s">
        <v>21</v>
      </c>
      <c r="H1504" t="s">
        <v>18</v>
      </c>
      <c r="I1504" t="s">
        <v>28</v>
      </c>
      <c r="J1504" t="s">
        <v>26</v>
      </c>
      <c r="K1504" t="s">
        <v>68</v>
      </c>
    </row>
    <row r="1505" spans="1:11" x14ac:dyDescent="0.25">
      <c r="A1505">
        <v>11755</v>
      </c>
      <c r="B1505" t="s">
        <v>53</v>
      </c>
      <c r="C1505" t="s">
        <v>51</v>
      </c>
      <c r="D1505" t="s">
        <v>40</v>
      </c>
      <c r="E1505" t="s">
        <v>36</v>
      </c>
      <c r="F1505" t="s">
        <v>45</v>
      </c>
      <c r="G1505" t="s">
        <v>21</v>
      </c>
      <c r="H1505" t="s">
        <v>17</v>
      </c>
      <c r="I1505" t="s">
        <v>28</v>
      </c>
      <c r="J1505" t="s">
        <v>25</v>
      </c>
      <c r="K1505" t="s">
        <v>58</v>
      </c>
    </row>
    <row r="1506" spans="1:11" x14ac:dyDescent="0.25">
      <c r="A1506">
        <v>11756</v>
      </c>
      <c r="C1506" t="s">
        <v>49</v>
      </c>
      <c r="E1506" t="s">
        <v>37</v>
      </c>
      <c r="G1506" t="s">
        <v>21</v>
      </c>
      <c r="H1506" t="s">
        <v>18</v>
      </c>
      <c r="I1506" t="s">
        <v>28</v>
      </c>
      <c r="J1506" t="s">
        <v>26</v>
      </c>
    </row>
    <row r="1507" spans="1:11" x14ac:dyDescent="0.25">
      <c r="A1507">
        <v>11757</v>
      </c>
      <c r="E1507" t="s">
        <v>37</v>
      </c>
      <c r="G1507" t="s">
        <v>21</v>
      </c>
      <c r="H1507" t="s">
        <v>18</v>
      </c>
      <c r="I1507" t="s">
        <v>28</v>
      </c>
      <c r="J1507" t="s">
        <v>26</v>
      </c>
    </row>
    <row r="1508" spans="1:11" x14ac:dyDescent="0.25">
      <c r="A1508">
        <v>11760</v>
      </c>
      <c r="E1508" t="s">
        <v>37</v>
      </c>
      <c r="G1508" t="s">
        <v>21</v>
      </c>
      <c r="H1508" t="s">
        <v>18</v>
      </c>
      <c r="I1508" t="s">
        <v>28</v>
      </c>
      <c r="J1508" t="s">
        <v>26</v>
      </c>
    </row>
    <row r="1509" spans="1:11" x14ac:dyDescent="0.25">
      <c r="A1509">
        <v>11765</v>
      </c>
      <c r="B1509" t="s">
        <v>66</v>
      </c>
      <c r="C1509" t="s">
        <v>50</v>
      </c>
      <c r="D1509" t="s">
        <v>41</v>
      </c>
      <c r="E1509" t="s">
        <v>37</v>
      </c>
      <c r="F1509" t="s">
        <v>46</v>
      </c>
      <c r="G1509" t="s">
        <v>21</v>
      </c>
      <c r="H1509" t="s">
        <v>18</v>
      </c>
      <c r="I1509" t="s">
        <v>28</v>
      </c>
      <c r="J1509" t="s">
        <v>26</v>
      </c>
      <c r="K1509" t="s">
        <v>68</v>
      </c>
    </row>
    <row r="1510" spans="1:11" x14ac:dyDescent="0.25">
      <c r="A1510">
        <v>11769</v>
      </c>
      <c r="B1510" t="s">
        <v>27</v>
      </c>
      <c r="C1510" t="s">
        <v>49</v>
      </c>
      <c r="E1510" t="s">
        <v>37</v>
      </c>
      <c r="G1510" t="s">
        <v>21</v>
      </c>
      <c r="H1510" t="s">
        <v>18</v>
      </c>
      <c r="I1510" t="s">
        <v>28</v>
      </c>
      <c r="J1510" t="s">
        <v>26</v>
      </c>
    </row>
    <row r="1511" spans="1:11" x14ac:dyDescent="0.25">
      <c r="A1511">
        <v>11774</v>
      </c>
      <c r="B1511" t="s">
        <v>27</v>
      </c>
      <c r="C1511" t="s">
        <v>49</v>
      </c>
      <c r="E1511" t="s">
        <v>37</v>
      </c>
      <c r="G1511" t="s">
        <v>21</v>
      </c>
      <c r="H1511" t="s">
        <v>18</v>
      </c>
      <c r="I1511" t="s">
        <v>28</v>
      </c>
      <c r="J1511" t="s">
        <v>26</v>
      </c>
    </row>
    <row r="1512" spans="1:11" x14ac:dyDescent="0.25">
      <c r="A1512">
        <v>11777</v>
      </c>
      <c r="E1512" t="s">
        <v>37</v>
      </c>
      <c r="G1512" t="s">
        <v>21</v>
      </c>
      <c r="H1512" t="s">
        <v>18</v>
      </c>
      <c r="I1512" t="s">
        <v>28</v>
      </c>
      <c r="J1512" t="s">
        <v>26</v>
      </c>
    </row>
    <row r="1513" spans="1:11" x14ac:dyDescent="0.25">
      <c r="A1513">
        <v>11780</v>
      </c>
      <c r="B1513" t="s">
        <v>27</v>
      </c>
      <c r="C1513" t="s">
        <v>49</v>
      </c>
    </row>
    <row r="1514" spans="1:11" x14ac:dyDescent="0.25">
      <c r="A1514">
        <v>11782</v>
      </c>
      <c r="B1514" t="s">
        <v>27</v>
      </c>
      <c r="C1514" t="s">
        <v>49</v>
      </c>
      <c r="D1514" t="s">
        <v>41</v>
      </c>
      <c r="E1514" t="s">
        <v>37</v>
      </c>
      <c r="F1514" t="s">
        <v>46</v>
      </c>
      <c r="G1514" t="s">
        <v>21</v>
      </c>
      <c r="H1514" t="s">
        <v>18</v>
      </c>
      <c r="I1514" t="s">
        <v>28</v>
      </c>
      <c r="J1514" t="s">
        <v>26</v>
      </c>
      <c r="K1514" t="s">
        <v>68</v>
      </c>
    </row>
    <row r="1515" spans="1:11" x14ac:dyDescent="0.25">
      <c r="A1515">
        <v>11783</v>
      </c>
      <c r="B1515" t="s">
        <v>27</v>
      </c>
      <c r="C1515" t="s">
        <v>49</v>
      </c>
      <c r="E1515" t="s">
        <v>37</v>
      </c>
      <c r="G1515" t="s">
        <v>21</v>
      </c>
      <c r="H1515" t="s">
        <v>18</v>
      </c>
      <c r="I1515" t="s">
        <v>28</v>
      </c>
      <c r="J1515" t="s">
        <v>26</v>
      </c>
    </row>
    <row r="1516" spans="1:11" x14ac:dyDescent="0.25">
      <c r="A1516">
        <v>11785</v>
      </c>
      <c r="B1516" t="s">
        <v>53</v>
      </c>
      <c r="C1516" t="s">
        <v>55</v>
      </c>
      <c r="E1516" t="s">
        <v>36</v>
      </c>
      <c r="J1516" t="s">
        <v>25</v>
      </c>
    </row>
    <row r="1517" spans="1:11" x14ac:dyDescent="0.25">
      <c r="A1517">
        <v>11787</v>
      </c>
      <c r="B1517" t="s">
        <v>27</v>
      </c>
      <c r="C1517" t="s">
        <v>49</v>
      </c>
      <c r="G1517" t="s">
        <v>21</v>
      </c>
      <c r="H1517" t="s">
        <v>18</v>
      </c>
      <c r="I1517" t="s">
        <v>28</v>
      </c>
      <c r="J1517" t="s">
        <v>26</v>
      </c>
    </row>
    <row r="1518" spans="1:11" x14ac:dyDescent="0.25">
      <c r="A1518">
        <v>11795</v>
      </c>
      <c r="B1518" t="s">
        <v>67</v>
      </c>
      <c r="C1518" t="s">
        <v>49</v>
      </c>
      <c r="D1518" t="s">
        <v>41</v>
      </c>
      <c r="E1518" t="s">
        <v>37</v>
      </c>
      <c r="F1518" t="s">
        <v>46</v>
      </c>
      <c r="G1518" t="s">
        <v>21</v>
      </c>
      <c r="H1518" t="s">
        <v>18</v>
      </c>
      <c r="I1518" t="s">
        <v>28</v>
      </c>
      <c r="J1518" t="s">
        <v>26</v>
      </c>
      <c r="K1518" t="s">
        <v>68</v>
      </c>
    </row>
    <row r="1519" spans="1:11" x14ac:dyDescent="0.25">
      <c r="A1519">
        <v>11798</v>
      </c>
      <c r="B1519" t="s">
        <v>27</v>
      </c>
      <c r="C1519" t="s">
        <v>49</v>
      </c>
      <c r="G1519" t="s">
        <v>21</v>
      </c>
      <c r="H1519" t="s">
        <v>18</v>
      </c>
      <c r="I1519" t="s">
        <v>28</v>
      </c>
    </row>
    <row r="1520" spans="1:11" x14ac:dyDescent="0.25">
      <c r="A1520">
        <v>11799</v>
      </c>
      <c r="B1520" t="s">
        <v>67</v>
      </c>
      <c r="C1520" t="s">
        <v>49</v>
      </c>
      <c r="D1520" t="s">
        <v>41</v>
      </c>
      <c r="E1520" t="s">
        <v>37</v>
      </c>
      <c r="F1520" t="s">
        <v>46</v>
      </c>
      <c r="G1520" t="s">
        <v>21</v>
      </c>
      <c r="H1520" t="s">
        <v>18</v>
      </c>
      <c r="I1520" t="s">
        <v>28</v>
      </c>
      <c r="J1520" t="s">
        <v>26</v>
      </c>
      <c r="K1520" t="s">
        <v>68</v>
      </c>
    </row>
    <row r="1521" spans="1:11" x14ac:dyDescent="0.25">
      <c r="A1521">
        <v>11800</v>
      </c>
      <c r="B1521" t="s">
        <v>27</v>
      </c>
      <c r="E1521" t="s">
        <v>37</v>
      </c>
      <c r="G1521" t="s">
        <v>21</v>
      </c>
      <c r="H1521" t="s">
        <v>18</v>
      </c>
      <c r="I1521" t="s">
        <v>28</v>
      </c>
      <c r="J1521" t="s">
        <v>26</v>
      </c>
    </row>
    <row r="1522" spans="1:11" x14ac:dyDescent="0.25">
      <c r="A1522">
        <v>11803</v>
      </c>
      <c r="B1522" t="s">
        <v>66</v>
      </c>
      <c r="C1522" t="s">
        <v>49</v>
      </c>
      <c r="E1522" t="s">
        <v>37</v>
      </c>
      <c r="G1522" t="s">
        <v>21</v>
      </c>
      <c r="H1522" t="s">
        <v>18</v>
      </c>
      <c r="I1522" t="s">
        <v>28</v>
      </c>
      <c r="J1522" t="s">
        <v>26</v>
      </c>
    </row>
    <row r="1523" spans="1:11" x14ac:dyDescent="0.25">
      <c r="A1523">
        <v>11804</v>
      </c>
      <c r="B1523" t="s">
        <v>66</v>
      </c>
      <c r="C1523" t="s">
        <v>49</v>
      </c>
      <c r="E1523" t="s">
        <v>37</v>
      </c>
      <c r="G1523" t="s">
        <v>21</v>
      </c>
      <c r="H1523" t="s">
        <v>18</v>
      </c>
      <c r="I1523" t="s">
        <v>28</v>
      </c>
      <c r="J1523" t="s">
        <v>26</v>
      </c>
    </row>
    <row r="1524" spans="1:11" x14ac:dyDescent="0.25">
      <c r="A1524">
        <v>11805</v>
      </c>
      <c r="E1524" t="s">
        <v>37</v>
      </c>
      <c r="G1524" t="s">
        <v>21</v>
      </c>
      <c r="H1524" t="s">
        <v>18</v>
      </c>
      <c r="I1524" t="s">
        <v>28</v>
      </c>
      <c r="J1524" t="s">
        <v>26</v>
      </c>
    </row>
    <row r="1525" spans="1:11" x14ac:dyDescent="0.25">
      <c r="A1525">
        <v>11807</v>
      </c>
      <c r="E1525" t="s">
        <v>37</v>
      </c>
      <c r="G1525" t="s">
        <v>21</v>
      </c>
      <c r="H1525" t="s">
        <v>18</v>
      </c>
      <c r="I1525" t="s">
        <v>28</v>
      </c>
      <c r="J1525" t="s">
        <v>26</v>
      </c>
    </row>
    <row r="1526" spans="1:11" x14ac:dyDescent="0.25">
      <c r="A1526">
        <v>11808</v>
      </c>
      <c r="B1526" t="s">
        <v>66</v>
      </c>
      <c r="C1526" t="s">
        <v>50</v>
      </c>
      <c r="D1526" t="s">
        <v>41</v>
      </c>
      <c r="E1526" t="s">
        <v>37</v>
      </c>
      <c r="F1526" t="s">
        <v>46</v>
      </c>
      <c r="G1526" t="s">
        <v>21</v>
      </c>
      <c r="H1526" t="s">
        <v>18</v>
      </c>
      <c r="I1526" t="s">
        <v>28</v>
      </c>
      <c r="J1526" t="s">
        <v>26</v>
      </c>
      <c r="K1526" t="s">
        <v>68</v>
      </c>
    </row>
    <row r="1527" spans="1:11" x14ac:dyDescent="0.25">
      <c r="A1527">
        <v>11811</v>
      </c>
      <c r="B1527" t="s">
        <v>27</v>
      </c>
      <c r="C1527" t="s">
        <v>49</v>
      </c>
      <c r="D1527" t="s">
        <v>41</v>
      </c>
      <c r="E1527" t="s">
        <v>37</v>
      </c>
      <c r="F1527" t="s">
        <v>46</v>
      </c>
      <c r="G1527" t="s">
        <v>21</v>
      </c>
      <c r="H1527" t="s">
        <v>18</v>
      </c>
      <c r="I1527" t="s">
        <v>28</v>
      </c>
      <c r="J1527" t="s">
        <v>26</v>
      </c>
      <c r="K1527" t="s">
        <v>68</v>
      </c>
    </row>
    <row r="1528" spans="1:11" x14ac:dyDescent="0.25">
      <c r="A1528">
        <v>11812</v>
      </c>
      <c r="B1528" t="s">
        <v>27</v>
      </c>
      <c r="C1528" t="s">
        <v>49</v>
      </c>
      <c r="E1528" t="s">
        <v>37</v>
      </c>
      <c r="G1528" t="s">
        <v>21</v>
      </c>
      <c r="H1528" t="s">
        <v>18</v>
      </c>
      <c r="I1528" t="s">
        <v>28</v>
      </c>
      <c r="J1528" t="s">
        <v>26</v>
      </c>
    </row>
    <row r="1529" spans="1:11" x14ac:dyDescent="0.25">
      <c r="A1529">
        <v>11815</v>
      </c>
      <c r="B1529" t="s">
        <v>27</v>
      </c>
      <c r="C1529" t="s">
        <v>49</v>
      </c>
      <c r="D1529" t="s">
        <v>41</v>
      </c>
      <c r="E1529" t="s">
        <v>37</v>
      </c>
      <c r="G1529" t="s">
        <v>21</v>
      </c>
      <c r="H1529" t="s">
        <v>18</v>
      </c>
      <c r="I1529" t="s">
        <v>28</v>
      </c>
      <c r="J1529" t="s">
        <v>26</v>
      </c>
      <c r="K1529" t="s">
        <v>68</v>
      </c>
    </row>
    <row r="1530" spans="1:11" x14ac:dyDescent="0.25">
      <c r="A1530">
        <v>11816</v>
      </c>
      <c r="B1530" t="s">
        <v>27</v>
      </c>
      <c r="C1530" t="s">
        <v>49</v>
      </c>
      <c r="E1530" t="s">
        <v>37</v>
      </c>
      <c r="G1530" t="s">
        <v>21</v>
      </c>
      <c r="H1530" t="s">
        <v>18</v>
      </c>
      <c r="I1530" t="s">
        <v>28</v>
      </c>
      <c r="J1530" t="s">
        <v>26</v>
      </c>
    </row>
    <row r="1531" spans="1:11" x14ac:dyDescent="0.25">
      <c r="A1531">
        <v>11819</v>
      </c>
      <c r="B1531" t="s">
        <v>27</v>
      </c>
      <c r="C1531" t="s">
        <v>49</v>
      </c>
      <c r="E1531" t="s">
        <v>37</v>
      </c>
      <c r="G1531" t="s">
        <v>21</v>
      </c>
      <c r="H1531" t="s">
        <v>18</v>
      </c>
      <c r="I1531" t="s">
        <v>28</v>
      </c>
      <c r="J1531" t="s">
        <v>26</v>
      </c>
    </row>
    <row r="1532" spans="1:11" x14ac:dyDescent="0.25">
      <c r="A1532">
        <v>11821</v>
      </c>
      <c r="B1532" t="s">
        <v>27</v>
      </c>
      <c r="C1532" t="s">
        <v>49</v>
      </c>
      <c r="D1532" t="s">
        <v>41</v>
      </c>
      <c r="E1532" t="s">
        <v>37</v>
      </c>
      <c r="F1532" t="s">
        <v>46</v>
      </c>
      <c r="G1532" t="s">
        <v>21</v>
      </c>
      <c r="H1532" t="s">
        <v>18</v>
      </c>
      <c r="I1532" t="s">
        <v>28</v>
      </c>
      <c r="J1532" t="s">
        <v>26</v>
      </c>
      <c r="K1532" t="s">
        <v>68</v>
      </c>
    </row>
    <row r="1533" spans="1:11" x14ac:dyDescent="0.25">
      <c r="A1533">
        <v>11827</v>
      </c>
      <c r="B1533" t="s">
        <v>67</v>
      </c>
      <c r="C1533" t="s">
        <v>49</v>
      </c>
      <c r="D1533" t="s">
        <v>41</v>
      </c>
      <c r="E1533" t="s">
        <v>37</v>
      </c>
      <c r="F1533" t="s">
        <v>46</v>
      </c>
      <c r="G1533" t="s">
        <v>21</v>
      </c>
      <c r="H1533" t="s">
        <v>18</v>
      </c>
      <c r="I1533" t="s">
        <v>28</v>
      </c>
      <c r="J1533" t="s">
        <v>26</v>
      </c>
      <c r="K1533" t="s">
        <v>68</v>
      </c>
    </row>
    <row r="1534" spans="1:11" x14ac:dyDescent="0.25">
      <c r="A1534">
        <v>11828</v>
      </c>
      <c r="B1534" t="s">
        <v>27</v>
      </c>
      <c r="C1534" t="s">
        <v>50</v>
      </c>
      <c r="D1534" t="s">
        <v>41</v>
      </c>
      <c r="E1534" t="s">
        <v>37</v>
      </c>
      <c r="F1534" t="s">
        <v>46</v>
      </c>
      <c r="G1534" t="s">
        <v>21</v>
      </c>
      <c r="H1534" t="s">
        <v>18</v>
      </c>
      <c r="I1534" t="s">
        <v>28</v>
      </c>
      <c r="J1534" t="s">
        <v>26</v>
      </c>
      <c r="K1534" t="s">
        <v>68</v>
      </c>
    </row>
    <row r="1535" spans="1:11" x14ac:dyDescent="0.25">
      <c r="A1535">
        <v>11829</v>
      </c>
      <c r="B1535" t="s">
        <v>27</v>
      </c>
      <c r="C1535" t="s">
        <v>49</v>
      </c>
      <c r="E1535" t="s">
        <v>37</v>
      </c>
      <c r="G1535" t="s">
        <v>21</v>
      </c>
      <c r="H1535" t="s">
        <v>18</v>
      </c>
      <c r="I1535" t="s">
        <v>28</v>
      </c>
      <c r="J1535" t="s">
        <v>26</v>
      </c>
    </row>
    <row r="1536" spans="1:11" x14ac:dyDescent="0.25">
      <c r="A1536">
        <v>11830</v>
      </c>
      <c r="B1536" t="s">
        <v>27</v>
      </c>
      <c r="C1536" t="s">
        <v>50</v>
      </c>
      <c r="D1536" t="s">
        <v>41</v>
      </c>
      <c r="E1536" t="s">
        <v>37</v>
      </c>
      <c r="F1536" t="s">
        <v>46</v>
      </c>
      <c r="G1536" t="s">
        <v>21</v>
      </c>
      <c r="H1536" t="s">
        <v>18</v>
      </c>
      <c r="I1536" t="s">
        <v>28</v>
      </c>
      <c r="J1536" t="s">
        <v>26</v>
      </c>
      <c r="K1536" t="s">
        <v>68</v>
      </c>
    </row>
    <row r="1537" spans="1:11" x14ac:dyDescent="0.25">
      <c r="A1537">
        <v>11832</v>
      </c>
      <c r="B1537" t="s">
        <v>27</v>
      </c>
      <c r="C1537" t="s">
        <v>50</v>
      </c>
      <c r="E1537" t="s">
        <v>37</v>
      </c>
      <c r="G1537" t="s">
        <v>21</v>
      </c>
      <c r="H1537" t="s">
        <v>18</v>
      </c>
      <c r="I1537" t="s">
        <v>28</v>
      </c>
      <c r="J1537" t="s">
        <v>26</v>
      </c>
    </row>
    <row r="1538" spans="1:11" x14ac:dyDescent="0.25">
      <c r="A1538">
        <v>11833</v>
      </c>
      <c r="B1538" t="s">
        <v>27</v>
      </c>
      <c r="C1538" t="s">
        <v>49</v>
      </c>
      <c r="D1538" t="s">
        <v>41</v>
      </c>
      <c r="E1538" t="s">
        <v>37</v>
      </c>
      <c r="F1538" t="s">
        <v>46</v>
      </c>
      <c r="G1538" t="s">
        <v>21</v>
      </c>
      <c r="H1538" t="s">
        <v>18</v>
      </c>
      <c r="I1538" t="s">
        <v>28</v>
      </c>
      <c r="J1538" t="s">
        <v>26</v>
      </c>
      <c r="K1538" t="s">
        <v>68</v>
      </c>
    </row>
    <row r="1539" spans="1:11" x14ac:dyDescent="0.25">
      <c r="A1539">
        <v>11834</v>
      </c>
      <c r="E1539" t="s">
        <v>37</v>
      </c>
      <c r="G1539" t="s">
        <v>21</v>
      </c>
      <c r="H1539" t="s">
        <v>18</v>
      </c>
      <c r="I1539" t="s">
        <v>28</v>
      </c>
      <c r="J1539" t="s">
        <v>26</v>
      </c>
    </row>
    <row r="1540" spans="1:11" x14ac:dyDescent="0.25">
      <c r="A1540">
        <v>11837</v>
      </c>
      <c r="B1540" t="s">
        <v>67</v>
      </c>
      <c r="C1540" t="s">
        <v>50</v>
      </c>
      <c r="D1540" t="s">
        <v>41</v>
      </c>
      <c r="E1540" t="s">
        <v>37</v>
      </c>
      <c r="F1540" t="s">
        <v>46</v>
      </c>
      <c r="G1540" t="s">
        <v>21</v>
      </c>
      <c r="H1540" t="s">
        <v>18</v>
      </c>
      <c r="I1540" t="s">
        <v>28</v>
      </c>
      <c r="J1540" t="s">
        <v>26</v>
      </c>
      <c r="K1540" t="s">
        <v>68</v>
      </c>
    </row>
    <row r="1541" spans="1:11" x14ac:dyDescent="0.25">
      <c r="A1541">
        <v>11838</v>
      </c>
      <c r="B1541" t="s">
        <v>67</v>
      </c>
      <c r="C1541" t="s">
        <v>49</v>
      </c>
      <c r="E1541" t="s">
        <v>37</v>
      </c>
      <c r="G1541" t="s">
        <v>21</v>
      </c>
      <c r="H1541" t="s">
        <v>18</v>
      </c>
      <c r="I1541" t="s">
        <v>28</v>
      </c>
      <c r="J1541" t="s">
        <v>26</v>
      </c>
    </row>
    <row r="1542" spans="1:11" x14ac:dyDescent="0.25">
      <c r="A1542">
        <v>11840</v>
      </c>
      <c r="B1542" t="s">
        <v>27</v>
      </c>
      <c r="C1542" t="s">
        <v>49</v>
      </c>
      <c r="D1542" t="s">
        <v>41</v>
      </c>
      <c r="E1542" t="s">
        <v>37</v>
      </c>
      <c r="F1542" t="s">
        <v>46</v>
      </c>
      <c r="G1542" t="s">
        <v>21</v>
      </c>
      <c r="H1542" t="s">
        <v>18</v>
      </c>
      <c r="I1542" t="s">
        <v>28</v>
      </c>
      <c r="J1542" t="s">
        <v>26</v>
      </c>
      <c r="K1542" t="s">
        <v>68</v>
      </c>
    </row>
    <row r="1543" spans="1:11" x14ac:dyDescent="0.25">
      <c r="A1543">
        <v>11844</v>
      </c>
      <c r="B1543" t="s">
        <v>27</v>
      </c>
      <c r="C1543" t="s">
        <v>49</v>
      </c>
      <c r="E1543" t="s">
        <v>37</v>
      </c>
      <c r="G1543" t="s">
        <v>21</v>
      </c>
      <c r="H1543" t="s">
        <v>18</v>
      </c>
      <c r="I1543" t="s">
        <v>28</v>
      </c>
      <c r="J1543" t="s">
        <v>26</v>
      </c>
    </row>
    <row r="1544" spans="1:11" x14ac:dyDescent="0.25">
      <c r="A1544">
        <v>11845</v>
      </c>
      <c r="B1544" t="s">
        <v>27</v>
      </c>
      <c r="C1544" t="s">
        <v>49</v>
      </c>
      <c r="D1544" t="s">
        <v>41</v>
      </c>
      <c r="E1544" t="s">
        <v>37</v>
      </c>
      <c r="F1544" t="s">
        <v>46</v>
      </c>
      <c r="G1544" t="s">
        <v>21</v>
      </c>
      <c r="H1544" t="s">
        <v>18</v>
      </c>
      <c r="I1544" t="s">
        <v>28</v>
      </c>
      <c r="J1544" t="s">
        <v>26</v>
      </c>
      <c r="K1544" t="s">
        <v>68</v>
      </c>
    </row>
    <row r="1545" spans="1:11" x14ac:dyDescent="0.25">
      <c r="A1545">
        <v>11846</v>
      </c>
      <c r="B1545" t="s">
        <v>27</v>
      </c>
      <c r="C1545" t="s">
        <v>49</v>
      </c>
      <c r="D1545" t="s">
        <v>41</v>
      </c>
      <c r="E1545" t="s">
        <v>37</v>
      </c>
      <c r="F1545" t="s">
        <v>46</v>
      </c>
      <c r="G1545" t="s">
        <v>21</v>
      </c>
      <c r="H1545" t="s">
        <v>18</v>
      </c>
      <c r="I1545" t="s">
        <v>28</v>
      </c>
      <c r="J1545" t="s">
        <v>26</v>
      </c>
      <c r="K1545" t="s">
        <v>68</v>
      </c>
    </row>
    <row r="1546" spans="1:11" x14ac:dyDescent="0.25">
      <c r="A1546">
        <v>11849</v>
      </c>
      <c r="B1546" t="s">
        <v>27</v>
      </c>
      <c r="C1546" t="s">
        <v>49</v>
      </c>
      <c r="D1546" t="s">
        <v>41</v>
      </c>
      <c r="E1546" t="s">
        <v>37</v>
      </c>
      <c r="F1546" t="s">
        <v>46</v>
      </c>
      <c r="G1546" t="s">
        <v>21</v>
      </c>
      <c r="H1546" t="s">
        <v>18</v>
      </c>
      <c r="I1546" t="s">
        <v>28</v>
      </c>
      <c r="J1546" t="s">
        <v>26</v>
      </c>
      <c r="K1546" t="s">
        <v>68</v>
      </c>
    </row>
    <row r="1547" spans="1:11" x14ac:dyDescent="0.25">
      <c r="A1547">
        <v>11850</v>
      </c>
      <c r="B1547" t="s">
        <v>27</v>
      </c>
      <c r="C1547" t="s">
        <v>49</v>
      </c>
      <c r="D1547" t="s">
        <v>41</v>
      </c>
      <c r="E1547" t="s">
        <v>37</v>
      </c>
      <c r="F1547" t="s">
        <v>46</v>
      </c>
      <c r="G1547" t="s">
        <v>21</v>
      </c>
      <c r="H1547" t="s">
        <v>18</v>
      </c>
      <c r="I1547" t="s">
        <v>28</v>
      </c>
      <c r="J1547" t="s">
        <v>26</v>
      </c>
      <c r="K1547" t="s">
        <v>68</v>
      </c>
    </row>
    <row r="1548" spans="1:11" x14ac:dyDescent="0.25">
      <c r="A1548">
        <v>11854</v>
      </c>
      <c r="B1548" t="s">
        <v>67</v>
      </c>
      <c r="C1548" t="s">
        <v>50</v>
      </c>
      <c r="D1548" t="s">
        <v>41</v>
      </c>
      <c r="E1548" t="s">
        <v>37</v>
      </c>
      <c r="F1548" t="s">
        <v>46</v>
      </c>
      <c r="G1548" t="s">
        <v>21</v>
      </c>
      <c r="H1548" t="s">
        <v>18</v>
      </c>
      <c r="I1548" t="s">
        <v>28</v>
      </c>
      <c r="J1548" t="s">
        <v>26</v>
      </c>
      <c r="K1548" t="s">
        <v>68</v>
      </c>
    </row>
    <row r="1549" spans="1:11" x14ac:dyDescent="0.25">
      <c r="A1549">
        <v>11855</v>
      </c>
      <c r="B1549" t="s">
        <v>27</v>
      </c>
      <c r="C1549" t="s">
        <v>49</v>
      </c>
      <c r="E1549" t="s">
        <v>37</v>
      </c>
      <c r="G1549" t="s">
        <v>21</v>
      </c>
      <c r="H1549" t="s">
        <v>18</v>
      </c>
      <c r="I1549" t="s">
        <v>28</v>
      </c>
      <c r="J1549" t="s">
        <v>26</v>
      </c>
    </row>
    <row r="1550" spans="1:11" x14ac:dyDescent="0.25">
      <c r="A1550">
        <v>11856</v>
      </c>
      <c r="B1550" t="s">
        <v>66</v>
      </c>
      <c r="C1550" t="s">
        <v>49</v>
      </c>
      <c r="D1550" t="s">
        <v>41</v>
      </c>
      <c r="E1550" t="s">
        <v>37</v>
      </c>
      <c r="F1550" t="s">
        <v>46</v>
      </c>
      <c r="G1550" t="s">
        <v>21</v>
      </c>
      <c r="H1550" t="s">
        <v>18</v>
      </c>
      <c r="I1550" t="s">
        <v>28</v>
      </c>
      <c r="J1550" t="s">
        <v>26</v>
      </c>
      <c r="K1550" t="s">
        <v>68</v>
      </c>
    </row>
    <row r="1551" spans="1:11" x14ac:dyDescent="0.25">
      <c r="A1551">
        <v>11858</v>
      </c>
      <c r="B1551" t="s">
        <v>66</v>
      </c>
      <c r="C1551" t="s">
        <v>50</v>
      </c>
      <c r="D1551" t="s">
        <v>41</v>
      </c>
      <c r="E1551" t="s">
        <v>37</v>
      </c>
      <c r="F1551" t="s">
        <v>46</v>
      </c>
      <c r="G1551" t="s">
        <v>21</v>
      </c>
      <c r="H1551" t="s">
        <v>18</v>
      </c>
      <c r="I1551" t="s">
        <v>28</v>
      </c>
      <c r="J1551" t="s">
        <v>26</v>
      </c>
      <c r="K1551" t="s">
        <v>68</v>
      </c>
    </row>
    <row r="1552" spans="1:11" x14ac:dyDescent="0.25">
      <c r="A1552">
        <v>11860</v>
      </c>
      <c r="B1552" t="s">
        <v>27</v>
      </c>
      <c r="C1552" t="s">
        <v>49</v>
      </c>
      <c r="D1552" t="s">
        <v>41</v>
      </c>
      <c r="E1552" t="s">
        <v>37</v>
      </c>
      <c r="F1552" t="s">
        <v>46</v>
      </c>
      <c r="G1552" t="s">
        <v>21</v>
      </c>
      <c r="H1552" t="s">
        <v>18</v>
      </c>
      <c r="I1552" t="s">
        <v>28</v>
      </c>
      <c r="J1552" t="s">
        <v>26</v>
      </c>
      <c r="K1552" t="s">
        <v>68</v>
      </c>
    </row>
    <row r="1553" spans="1:11" x14ac:dyDescent="0.25">
      <c r="A1553">
        <v>11861</v>
      </c>
      <c r="B1553" t="s">
        <v>66</v>
      </c>
      <c r="C1553" t="s">
        <v>49</v>
      </c>
      <c r="D1553" t="s">
        <v>41</v>
      </c>
      <c r="E1553" t="s">
        <v>37</v>
      </c>
      <c r="F1553" t="s">
        <v>46</v>
      </c>
      <c r="G1553" t="s">
        <v>21</v>
      </c>
      <c r="H1553" t="s">
        <v>18</v>
      </c>
      <c r="I1553" t="s">
        <v>28</v>
      </c>
      <c r="J1553" t="s">
        <v>26</v>
      </c>
      <c r="K1553" t="s">
        <v>68</v>
      </c>
    </row>
    <row r="1554" spans="1:11" x14ac:dyDescent="0.25">
      <c r="A1554">
        <v>11863</v>
      </c>
      <c r="B1554" t="s">
        <v>67</v>
      </c>
      <c r="C1554" t="s">
        <v>49</v>
      </c>
      <c r="D1554" t="s">
        <v>41</v>
      </c>
      <c r="F1554" t="s">
        <v>46</v>
      </c>
      <c r="K1554" t="s">
        <v>68</v>
      </c>
    </row>
    <row r="1555" spans="1:11" x14ac:dyDescent="0.25">
      <c r="A1555">
        <v>11865</v>
      </c>
      <c r="B1555" t="s">
        <v>27</v>
      </c>
      <c r="C1555" t="s">
        <v>49</v>
      </c>
      <c r="D1555" t="s">
        <v>41</v>
      </c>
      <c r="E1555" t="s">
        <v>37</v>
      </c>
      <c r="F1555" t="s">
        <v>46</v>
      </c>
      <c r="G1555" t="s">
        <v>21</v>
      </c>
      <c r="H1555" t="s">
        <v>18</v>
      </c>
      <c r="I1555" t="s">
        <v>28</v>
      </c>
      <c r="J1555" t="s">
        <v>26</v>
      </c>
      <c r="K1555" t="s">
        <v>68</v>
      </c>
    </row>
    <row r="1556" spans="1:11" x14ac:dyDescent="0.25">
      <c r="A1556">
        <v>11866</v>
      </c>
      <c r="B1556" t="s">
        <v>27</v>
      </c>
      <c r="C1556" t="s">
        <v>49</v>
      </c>
      <c r="D1556" t="s">
        <v>41</v>
      </c>
      <c r="E1556" t="s">
        <v>37</v>
      </c>
      <c r="F1556" t="s">
        <v>46</v>
      </c>
      <c r="G1556" t="s">
        <v>21</v>
      </c>
      <c r="H1556" t="s">
        <v>18</v>
      </c>
      <c r="I1556" t="s">
        <v>28</v>
      </c>
      <c r="J1556" t="s">
        <v>26</v>
      </c>
      <c r="K1556" t="s">
        <v>68</v>
      </c>
    </row>
    <row r="1557" spans="1:11" x14ac:dyDescent="0.25">
      <c r="A1557">
        <v>11867</v>
      </c>
      <c r="B1557" t="s">
        <v>67</v>
      </c>
      <c r="C1557" t="s">
        <v>49</v>
      </c>
      <c r="D1557" t="s">
        <v>41</v>
      </c>
      <c r="E1557" t="s">
        <v>37</v>
      </c>
      <c r="F1557" t="s">
        <v>46</v>
      </c>
      <c r="G1557" t="s">
        <v>21</v>
      </c>
      <c r="H1557" t="s">
        <v>18</v>
      </c>
      <c r="I1557" t="s">
        <v>28</v>
      </c>
      <c r="J1557" t="s">
        <v>26</v>
      </c>
      <c r="K1557" t="s">
        <v>68</v>
      </c>
    </row>
    <row r="1558" spans="1:11" x14ac:dyDescent="0.25">
      <c r="A1558">
        <v>11869</v>
      </c>
      <c r="B1558" t="s">
        <v>27</v>
      </c>
      <c r="C1558" t="s">
        <v>49</v>
      </c>
      <c r="D1558" t="s">
        <v>41</v>
      </c>
      <c r="E1558" t="s">
        <v>37</v>
      </c>
      <c r="F1558" t="s">
        <v>46</v>
      </c>
      <c r="G1558" t="s">
        <v>21</v>
      </c>
      <c r="H1558" t="s">
        <v>18</v>
      </c>
      <c r="I1558" t="s">
        <v>28</v>
      </c>
      <c r="J1558" t="s">
        <v>26</v>
      </c>
      <c r="K1558" t="s">
        <v>68</v>
      </c>
    </row>
    <row r="1559" spans="1:11" x14ac:dyDescent="0.25">
      <c r="A1559">
        <v>11870</v>
      </c>
      <c r="B1559" t="s">
        <v>27</v>
      </c>
      <c r="C1559" t="s">
        <v>49</v>
      </c>
      <c r="E1559" t="s">
        <v>37</v>
      </c>
      <c r="G1559" t="s">
        <v>21</v>
      </c>
      <c r="H1559" t="s">
        <v>18</v>
      </c>
      <c r="I1559" t="s">
        <v>28</v>
      </c>
      <c r="J1559" t="s">
        <v>26</v>
      </c>
    </row>
    <row r="1560" spans="1:11" x14ac:dyDescent="0.25">
      <c r="A1560">
        <v>11871</v>
      </c>
      <c r="B1560" t="s">
        <v>66</v>
      </c>
      <c r="C1560" t="s">
        <v>49</v>
      </c>
      <c r="E1560" t="s">
        <v>37</v>
      </c>
      <c r="G1560" t="s">
        <v>21</v>
      </c>
      <c r="H1560" t="s">
        <v>18</v>
      </c>
      <c r="I1560" t="s">
        <v>28</v>
      </c>
      <c r="J1560" t="s">
        <v>26</v>
      </c>
    </row>
    <row r="1561" spans="1:11" x14ac:dyDescent="0.25">
      <c r="A1561">
        <v>11872</v>
      </c>
      <c r="B1561" t="s">
        <v>27</v>
      </c>
      <c r="C1561" t="s">
        <v>49</v>
      </c>
      <c r="E1561" t="s">
        <v>37</v>
      </c>
      <c r="G1561" t="s">
        <v>21</v>
      </c>
      <c r="H1561" t="s">
        <v>18</v>
      </c>
      <c r="I1561" t="s">
        <v>28</v>
      </c>
      <c r="J1561" t="s">
        <v>26</v>
      </c>
    </row>
    <row r="1562" spans="1:11" x14ac:dyDescent="0.25">
      <c r="A1562">
        <v>11873</v>
      </c>
      <c r="B1562" t="s">
        <v>27</v>
      </c>
      <c r="C1562" t="s">
        <v>49</v>
      </c>
      <c r="E1562" t="s">
        <v>37</v>
      </c>
      <c r="G1562" t="s">
        <v>21</v>
      </c>
      <c r="H1562" t="s">
        <v>18</v>
      </c>
      <c r="I1562" t="s">
        <v>28</v>
      </c>
      <c r="J1562" t="s">
        <v>26</v>
      </c>
    </row>
    <row r="1563" spans="1:11" x14ac:dyDescent="0.25">
      <c r="A1563">
        <v>11875</v>
      </c>
      <c r="B1563" t="s">
        <v>66</v>
      </c>
      <c r="C1563" t="s">
        <v>49</v>
      </c>
      <c r="D1563" t="s">
        <v>41</v>
      </c>
      <c r="E1563" t="s">
        <v>37</v>
      </c>
      <c r="F1563" t="s">
        <v>46</v>
      </c>
      <c r="G1563" t="s">
        <v>21</v>
      </c>
      <c r="H1563" t="s">
        <v>18</v>
      </c>
      <c r="I1563" t="s">
        <v>28</v>
      </c>
      <c r="J1563" t="s">
        <v>26</v>
      </c>
      <c r="K1563" t="s">
        <v>68</v>
      </c>
    </row>
    <row r="1564" spans="1:11" x14ac:dyDescent="0.25">
      <c r="A1564">
        <v>11876</v>
      </c>
      <c r="B1564" t="s">
        <v>27</v>
      </c>
      <c r="C1564" t="s">
        <v>49</v>
      </c>
      <c r="D1564" t="s">
        <v>41</v>
      </c>
      <c r="E1564" t="s">
        <v>37</v>
      </c>
      <c r="F1564" t="s">
        <v>46</v>
      </c>
      <c r="G1564" t="s">
        <v>21</v>
      </c>
      <c r="H1564" t="s">
        <v>18</v>
      </c>
      <c r="I1564" t="s">
        <v>28</v>
      </c>
      <c r="J1564" t="s">
        <v>26</v>
      </c>
      <c r="K1564" t="s">
        <v>68</v>
      </c>
    </row>
    <row r="1565" spans="1:11" x14ac:dyDescent="0.25">
      <c r="A1565">
        <v>11877</v>
      </c>
      <c r="B1565" t="s">
        <v>27</v>
      </c>
      <c r="C1565" t="s">
        <v>50</v>
      </c>
      <c r="D1565" t="s">
        <v>41</v>
      </c>
      <c r="E1565" t="s">
        <v>37</v>
      </c>
      <c r="F1565" t="s">
        <v>46</v>
      </c>
      <c r="G1565" t="s">
        <v>21</v>
      </c>
      <c r="H1565" t="s">
        <v>18</v>
      </c>
      <c r="I1565" t="s">
        <v>28</v>
      </c>
      <c r="J1565" t="s">
        <v>26</v>
      </c>
      <c r="K1565" t="s">
        <v>68</v>
      </c>
    </row>
    <row r="1566" spans="1:11" x14ac:dyDescent="0.25">
      <c r="A1566">
        <v>11878</v>
      </c>
      <c r="B1566" t="s">
        <v>27</v>
      </c>
      <c r="C1566" t="s">
        <v>49</v>
      </c>
      <c r="D1566" t="s">
        <v>41</v>
      </c>
      <c r="E1566" t="s">
        <v>37</v>
      </c>
      <c r="F1566" t="s">
        <v>46</v>
      </c>
      <c r="G1566" t="s">
        <v>21</v>
      </c>
      <c r="H1566" t="s">
        <v>18</v>
      </c>
      <c r="I1566" t="s">
        <v>28</v>
      </c>
      <c r="J1566" t="s">
        <v>26</v>
      </c>
      <c r="K1566" t="s">
        <v>68</v>
      </c>
    </row>
    <row r="1567" spans="1:11" x14ac:dyDescent="0.25">
      <c r="A1567">
        <v>11879</v>
      </c>
      <c r="B1567" t="s">
        <v>67</v>
      </c>
      <c r="C1567" t="s">
        <v>49</v>
      </c>
      <c r="D1567" t="s">
        <v>41</v>
      </c>
      <c r="E1567" t="s">
        <v>37</v>
      </c>
      <c r="F1567" t="s">
        <v>46</v>
      </c>
      <c r="G1567" t="s">
        <v>21</v>
      </c>
      <c r="H1567" t="s">
        <v>18</v>
      </c>
      <c r="I1567" t="s">
        <v>28</v>
      </c>
      <c r="J1567" t="s">
        <v>26</v>
      </c>
      <c r="K1567" t="s">
        <v>68</v>
      </c>
    </row>
    <row r="1568" spans="1:11" x14ac:dyDescent="0.25">
      <c r="A1568">
        <v>11880</v>
      </c>
      <c r="B1568" t="s">
        <v>66</v>
      </c>
      <c r="C1568" t="s">
        <v>49</v>
      </c>
    </row>
    <row r="1569" spans="1:11" x14ac:dyDescent="0.25">
      <c r="A1569">
        <v>11881</v>
      </c>
      <c r="B1569" t="s">
        <v>66</v>
      </c>
      <c r="C1569" t="s">
        <v>49</v>
      </c>
      <c r="E1569" t="s">
        <v>37</v>
      </c>
      <c r="G1569" t="s">
        <v>21</v>
      </c>
      <c r="H1569" t="s">
        <v>18</v>
      </c>
      <c r="I1569" t="s">
        <v>28</v>
      </c>
      <c r="J1569" t="s">
        <v>26</v>
      </c>
    </row>
    <row r="1570" spans="1:11" x14ac:dyDescent="0.25">
      <c r="A1570">
        <v>11883</v>
      </c>
      <c r="B1570" t="s">
        <v>67</v>
      </c>
      <c r="C1570" t="s">
        <v>49</v>
      </c>
      <c r="E1570" t="s">
        <v>37</v>
      </c>
      <c r="G1570" t="s">
        <v>21</v>
      </c>
      <c r="H1570" t="s">
        <v>18</v>
      </c>
      <c r="I1570" t="s">
        <v>28</v>
      </c>
      <c r="J1570" t="s">
        <v>26</v>
      </c>
    </row>
    <row r="1571" spans="1:11" x14ac:dyDescent="0.25">
      <c r="A1571">
        <v>11887</v>
      </c>
      <c r="B1571" t="s">
        <v>67</v>
      </c>
      <c r="C1571" t="s">
        <v>49</v>
      </c>
    </row>
    <row r="1572" spans="1:11" x14ac:dyDescent="0.25">
      <c r="A1572">
        <v>11888</v>
      </c>
      <c r="B1572" t="s">
        <v>27</v>
      </c>
      <c r="C1572" t="s">
        <v>49</v>
      </c>
    </row>
    <row r="1573" spans="1:11" x14ac:dyDescent="0.25">
      <c r="A1573">
        <v>11889</v>
      </c>
      <c r="B1573" t="s">
        <v>27</v>
      </c>
      <c r="C1573" t="s">
        <v>49</v>
      </c>
      <c r="D1573" t="s">
        <v>41</v>
      </c>
      <c r="E1573" t="s">
        <v>37</v>
      </c>
      <c r="F1573" t="s">
        <v>46</v>
      </c>
      <c r="G1573" t="s">
        <v>21</v>
      </c>
      <c r="H1573" t="s">
        <v>18</v>
      </c>
      <c r="I1573" t="s">
        <v>28</v>
      </c>
      <c r="J1573" t="s">
        <v>26</v>
      </c>
      <c r="K1573" t="s">
        <v>68</v>
      </c>
    </row>
    <row r="1574" spans="1:11" x14ac:dyDescent="0.25">
      <c r="A1574">
        <v>11896</v>
      </c>
      <c r="B1574" t="s">
        <v>27</v>
      </c>
      <c r="C1574" t="s">
        <v>49</v>
      </c>
      <c r="D1574" t="s">
        <v>41</v>
      </c>
      <c r="E1574" t="s">
        <v>37</v>
      </c>
      <c r="F1574" t="s">
        <v>46</v>
      </c>
      <c r="G1574" t="s">
        <v>21</v>
      </c>
      <c r="H1574" t="s">
        <v>18</v>
      </c>
      <c r="I1574" t="s">
        <v>28</v>
      </c>
      <c r="J1574" t="s">
        <v>26</v>
      </c>
      <c r="K1574" t="s">
        <v>68</v>
      </c>
    </row>
    <row r="1575" spans="1:11" x14ac:dyDescent="0.25">
      <c r="A1575">
        <v>11897</v>
      </c>
      <c r="B1575" t="s">
        <v>27</v>
      </c>
      <c r="C1575" t="s">
        <v>49</v>
      </c>
      <c r="D1575" t="s">
        <v>41</v>
      </c>
      <c r="E1575" t="s">
        <v>37</v>
      </c>
      <c r="F1575" t="s">
        <v>46</v>
      </c>
      <c r="G1575" t="s">
        <v>21</v>
      </c>
      <c r="H1575" t="s">
        <v>18</v>
      </c>
      <c r="I1575" t="s">
        <v>28</v>
      </c>
      <c r="J1575" t="s">
        <v>26</v>
      </c>
      <c r="K1575" t="s">
        <v>68</v>
      </c>
    </row>
    <row r="1576" spans="1:11" x14ac:dyDescent="0.25">
      <c r="A1576">
        <v>11898</v>
      </c>
      <c r="B1576" t="s">
        <v>27</v>
      </c>
      <c r="C1576" t="s">
        <v>49</v>
      </c>
      <c r="E1576" t="s">
        <v>37</v>
      </c>
      <c r="G1576" t="s">
        <v>21</v>
      </c>
      <c r="H1576" t="s">
        <v>18</v>
      </c>
      <c r="I1576" t="s">
        <v>28</v>
      </c>
      <c r="J1576" t="s">
        <v>26</v>
      </c>
    </row>
    <row r="1577" spans="1:11" x14ac:dyDescent="0.25">
      <c r="A1577">
        <v>11899</v>
      </c>
      <c r="B1577" t="s">
        <v>27</v>
      </c>
      <c r="C1577" t="s">
        <v>49</v>
      </c>
      <c r="D1577" t="s">
        <v>41</v>
      </c>
      <c r="E1577" t="s">
        <v>37</v>
      </c>
      <c r="F1577" t="s">
        <v>46</v>
      </c>
      <c r="G1577" t="s">
        <v>21</v>
      </c>
      <c r="H1577" t="s">
        <v>18</v>
      </c>
      <c r="I1577" t="s">
        <v>28</v>
      </c>
      <c r="J1577" t="s">
        <v>26</v>
      </c>
      <c r="K1577" t="s">
        <v>68</v>
      </c>
    </row>
    <row r="1578" spans="1:11" x14ac:dyDescent="0.25">
      <c r="A1578">
        <v>11900</v>
      </c>
      <c r="B1578" t="s">
        <v>66</v>
      </c>
      <c r="C1578" t="s">
        <v>49</v>
      </c>
      <c r="E1578" t="s">
        <v>37</v>
      </c>
      <c r="G1578" t="s">
        <v>21</v>
      </c>
      <c r="H1578" t="s">
        <v>18</v>
      </c>
      <c r="I1578" t="s">
        <v>28</v>
      </c>
      <c r="J1578" t="s">
        <v>26</v>
      </c>
    </row>
    <row r="1579" spans="1:11" x14ac:dyDescent="0.25">
      <c r="A1579">
        <v>11901</v>
      </c>
      <c r="B1579" t="s">
        <v>27</v>
      </c>
      <c r="C1579" t="s">
        <v>49</v>
      </c>
      <c r="E1579" t="s">
        <v>37</v>
      </c>
      <c r="G1579" t="s">
        <v>21</v>
      </c>
      <c r="H1579" t="s">
        <v>18</v>
      </c>
      <c r="I1579" t="s">
        <v>28</v>
      </c>
      <c r="J1579" t="s">
        <v>26</v>
      </c>
    </row>
    <row r="1580" spans="1:11" x14ac:dyDescent="0.25">
      <c r="A1580">
        <v>11902</v>
      </c>
      <c r="B1580" t="s">
        <v>27</v>
      </c>
      <c r="C1580" t="s">
        <v>49</v>
      </c>
      <c r="D1580" t="s">
        <v>41</v>
      </c>
      <c r="E1580" t="s">
        <v>37</v>
      </c>
      <c r="F1580" t="s">
        <v>46</v>
      </c>
      <c r="G1580" t="s">
        <v>21</v>
      </c>
      <c r="H1580" t="s">
        <v>18</v>
      </c>
      <c r="I1580" t="s">
        <v>28</v>
      </c>
      <c r="J1580" t="s">
        <v>26</v>
      </c>
      <c r="K1580" t="s">
        <v>68</v>
      </c>
    </row>
    <row r="1581" spans="1:11" x14ac:dyDescent="0.25">
      <c r="A1581">
        <v>11905</v>
      </c>
      <c r="B1581" t="s">
        <v>66</v>
      </c>
      <c r="C1581" t="s">
        <v>50</v>
      </c>
      <c r="D1581" t="s">
        <v>41</v>
      </c>
      <c r="E1581" t="s">
        <v>37</v>
      </c>
      <c r="F1581" t="s">
        <v>46</v>
      </c>
      <c r="G1581" t="s">
        <v>21</v>
      </c>
      <c r="H1581" t="s">
        <v>18</v>
      </c>
      <c r="I1581" t="s">
        <v>28</v>
      </c>
      <c r="J1581" t="s">
        <v>26</v>
      </c>
      <c r="K1581" t="s">
        <v>68</v>
      </c>
    </row>
    <row r="1582" spans="1:11" x14ac:dyDescent="0.25">
      <c r="A1582">
        <v>11907</v>
      </c>
      <c r="B1582" t="s">
        <v>27</v>
      </c>
      <c r="C1582" t="s">
        <v>49</v>
      </c>
      <c r="D1582" t="s">
        <v>41</v>
      </c>
      <c r="E1582" t="s">
        <v>37</v>
      </c>
      <c r="F1582" t="s">
        <v>46</v>
      </c>
      <c r="G1582" t="s">
        <v>21</v>
      </c>
      <c r="H1582" t="s">
        <v>18</v>
      </c>
      <c r="I1582" t="s">
        <v>28</v>
      </c>
      <c r="J1582" t="s">
        <v>26</v>
      </c>
      <c r="K1582" t="s">
        <v>68</v>
      </c>
    </row>
    <row r="1583" spans="1:11" x14ac:dyDescent="0.25">
      <c r="A1583">
        <v>11909</v>
      </c>
      <c r="B1583" t="s">
        <v>67</v>
      </c>
      <c r="C1583" t="s">
        <v>49</v>
      </c>
      <c r="E1583" t="s">
        <v>37</v>
      </c>
      <c r="G1583" t="s">
        <v>21</v>
      </c>
      <c r="H1583" t="s">
        <v>18</v>
      </c>
      <c r="I1583" t="s">
        <v>28</v>
      </c>
      <c r="J1583" t="s">
        <v>26</v>
      </c>
    </row>
    <row r="1584" spans="1:11" x14ac:dyDescent="0.25">
      <c r="A1584">
        <v>11910</v>
      </c>
      <c r="B1584" t="s">
        <v>67</v>
      </c>
      <c r="C1584" t="s">
        <v>49</v>
      </c>
      <c r="E1584" t="s">
        <v>37</v>
      </c>
      <c r="G1584" t="s">
        <v>21</v>
      </c>
      <c r="H1584" t="s">
        <v>18</v>
      </c>
      <c r="I1584" t="s">
        <v>28</v>
      </c>
      <c r="J1584" t="s">
        <v>26</v>
      </c>
    </row>
    <row r="1585" spans="1:11" x14ac:dyDescent="0.25">
      <c r="A1585">
        <v>11911</v>
      </c>
      <c r="B1585" t="s">
        <v>66</v>
      </c>
      <c r="C1585" t="s">
        <v>50</v>
      </c>
      <c r="D1585" t="s">
        <v>41</v>
      </c>
      <c r="E1585" t="s">
        <v>37</v>
      </c>
      <c r="F1585" t="s">
        <v>46</v>
      </c>
      <c r="G1585" t="s">
        <v>21</v>
      </c>
      <c r="H1585" t="s">
        <v>18</v>
      </c>
      <c r="I1585" t="s">
        <v>28</v>
      </c>
      <c r="J1585" t="s">
        <v>26</v>
      </c>
      <c r="K1585" t="s">
        <v>68</v>
      </c>
    </row>
    <row r="1586" spans="1:11" x14ac:dyDescent="0.25">
      <c r="A1586">
        <v>11912</v>
      </c>
      <c r="B1586" t="s">
        <v>27</v>
      </c>
      <c r="C1586" t="s">
        <v>49</v>
      </c>
      <c r="D1586" t="s">
        <v>41</v>
      </c>
      <c r="E1586" t="s">
        <v>37</v>
      </c>
      <c r="F1586" t="s">
        <v>46</v>
      </c>
      <c r="G1586" t="s">
        <v>21</v>
      </c>
      <c r="H1586" t="s">
        <v>18</v>
      </c>
      <c r="I1586" t="s">
        <v>28</v>
      </c>
      <c r="J1586" t="s">
        <v>26</v>
      </c>
      <c r="K1586" t="s">
        <v>68</v>
      </c>
    </row>
    <row r="1587" spans="1:11" x14ac:dyDescent="0.25">
      <c r="A1587">
        <v>11914</v>
      </c>
      <c r="B1587" t="s">
        <v>27</v>
      </c>
      <c r="C1587" t="s">
        <v>50</v>
      </c>
      <c r="D1587" t="s">
        <v>41</v>
      </c>
      <c r="E1587" t="s">
        <v>37</v>
      </c>
      <c r="F1587" t="s">
        <v>46</v>
      </c>
      <c r="G1587" t="s">
        <v>21</v>
      </c>
      <c r="H1587" t="s">
        <v>18</v>
      </c>
      <c r="I1587" t="s">
        <v>28</v>
      </c>
      <c r="J1587" t="s">
        <v>26</v>
      </c>
      <c r="K1587" t="s">
        <v>68</v>
      </c>
    </row>
    <row r="1588" spans="1:11" x14ac:dyDescent="0.25">
      <c r="A1588">
        <v>11917</v>
      </c>
      <c r="B1588" t="s">
        <v>66</v>
      </c>
      <c r="C1588" t="s">
        <v>49</v>
      </c>
      <c r="E1588" t="s">
        <v>37</v>
      </c>
      <c r="G1588" t="s">
        <v>21</v>
      </c>
      <c r="H1588" t="s">
        <v>18</v>
      </c>
      <c r="I1588" t="s">
        <v>28</v>
      </c>
      <c r="J1588" t="s">
        <v>26</v>
      </c>
    </row>
    <row r="1589" spans="1:11" x14ac:dyDescent="0.25">
      <c r="A1589">
        <v>11921</v>
      </c>
      <c r="B1589" t="s">
        <v>27</v>
      </c>
      <c r="C1589" t="s">
        <v>49</v>
      </c>
      <c r="D1589" t="s">
        <v>41</v>
      </c>
      <c r="E1589" t="s">
        <v>37</v>
      </c>
      <c r="F1589" t="s">
        <v>46</v>
      </c>
      <c r="G1589" t="s">
        <v>21</v>
      </c>
      <c r="H1589" t="s">
        <v>18</v>
      </c>
      <c r="I1589" t="s">
        <v>28</v>
      </c>
      <c r="J1589" t="s">
        <v>26</v>
      </c>
      <c r="K1589" t="s">
        <v>68</v>
      </c>
    </row>
    <row r="1590" spans="1:11" x14ac:dyDescent="0.25">
      <c r="A1590">
        <v>11922</v>
      </c>
      <c r="B1590" t="s">
        <v>66</v>
      </c>
      <c r="C1590" t="s">
        <v>50</v>
      </c>
      <c r="D1590" t="s">
        <v>41</v>
      </c>
      <c r="E1590" t="s">
        <v>37</v>
      </c>
      <c r="F1590" t="s">
        <v>46</v>
      </c>
      <c r="G1590" t="s">
        <v>21</v>
      </c>
      <c r="H1590" t="s">
        <v>18</v>
      </c>
      <c r="I1590" t="s">
        <v>28</v>
      </c>
      <c r="J1590" t="s">
        <v>26</v>
      </c>
      <c r="K1590" t="s">
        <v>68</v>
      </c>
    </row>
    <row r="1591" spans="1:11" x14ac:dyDescent="0.25">
      <c r="A1591">
        <v>11924</v>
      </c>
      <c r="B1591" t="s">
        <v>27</v>
      </c>
      <c r="C1591" t="s">
        <v>49</v>
      </c>
      <c r="E1591" t="s">
        <v>37</v>
      </c>
      <c r="G1591" t="s">
        <v>21</v>
      </c>
      <c r="H1591" t="s">
        <v>18</v>
      </c>
      <c r="I1591" t="s">
        <v>28</v>
      </c>
      <c r="J1591" t="s">
        <v>26</v>
      </c>
    </row>
    <row r="1592" spans="1:11" x14ac:dyDescent="0.25">
      <c r="A1592">
        <v>11925</v>
      </c>
      <c r="B1592" t="s">
        <v>27</v>
      </c>
      <c r="C1592" t="s">
        <v>49</v>
      </c>
      <c r="E1592" t="s">
        <v>37</v>
      </c>
      <c r="G1592" t="s">
        <v>21</v>
      </c>
      <c r="H1592" t="s">
        <v>18</v>
      </c>
      <c r="I1592" t="s">
        <v>28</v>
      </c>
      <c r="J1592" t="s">
        <v>26</v>
      </c>
    </row>
    <row r="1593" spans="1:11" x14ac:dyDescent="0.25">
      <c r="A1593">
        <v>11927</v>
      </c>
      <c r="B1593" t="s">
        <v>27</v>
      </c>
      <c r="C1593" t="s">
        <v>49</v>
      </c>
      <c r="D1593" t="s">
        <v>41</v>
      </c>
      <c r="E1593" t="s">
        <v>37</v>
      </c>
      <c r="F1593" t="s">
        <v>46</v>
      </c>
      <c r="G1593" t="s">
        <v>21</v>
      </c>
      <c r="H1593" t="s">
        <v>18</v>
      </c>
      <c r="I1593" t="s">
        <v>28</v>
      </c>
      <c r="J1593" t="s">
        <v>26</v>
      </c>
      <c r="K1593" t="s">
        <v>68</v>
      </c>
    </row>
    <row r="1594" spans="1:11" x14ac:dyDescent="0.25">
      <c r="A1594">
        <v>11928</v>
      </c>
      <c r="B1594" t="s">
        <v>27</v>
      </c>
      <c r="C1594" t="s">
        <v>49</v>
      </c>
      <c r="E1594" t="s">
        <v>37</v>
      </c>
      <c r="G1594" t="s">
        <v>21</v>
      </c>
      <c r="H1594" t="s">
        <v>18</v>
      </c>
      <c r="I1594" t="s">
        <v>28</v>
      </c>
      <c r="J1594" t="s">
        <v>26</v>
      </c>
    </row>
    <row r="1595" spans="1:11" x14ac:dyDescent="0.25">
      <c r="A1595">
        <v>11929</v>
      </c>
      <c r="C1595" t="s">
        <v>49</v>
      </c>
      <c r="D1595" t="s">
        <v>41</v>
      </c>
      <c r="E1595" t="s">
        <v>37</v>
      </c>
      <c r="F1595" t="s">
        <v>46</v>
      </c>
      <c r="G1595" t="s">
        <v>21</v>
      </c>
      <c r="H1595" t="s">
        <v>18</v>
      </c>
      <c r="I1595" t="s">
        <v>28</v>
      </c>
      <c r="J1595" t="s">
        <v>26</v>
      </c>
      <c r="K1595" t="s">
        <v>68</v>
      </c>
    </row>
    <row r="1596" spans="1:11" x14ac:dyDescent="0.25">
      <c r="A1596">
        <v>11930</v>
      </c>
      <c r="B1596" t="s">
        <v>27</v>
      </c>
      <c r="C1596" t="s">
        <v>49</v>
      </c>
      <c r="D1596" t="s">
        <v>41</v>
      </c>
      <c r="E1596" t="s">
        <v>37</v>
      </c>
      <c r="F1596" t="s">
        <v>46</v>
      </c>
      <c r="G1596" t="s">
        <v>21</v>
      </c>
      <c r="H1596" t="s">
        <v>18</v>
      </c>
      <c r="I1596" t="s">
        <v>28</v>
      </c>
      <c r="J1596" t="s">
        <v>26</v>
      </c>
      <c r="K1596" t="s">
        <v>68</v>
      </c>
    </row>
    <row r="1597" spans="1:11" x14ac:dyDescent="0.25">
      <c r="A1597">
        <v>11933</v>
      </c>
      <c r="B1597" t="s">
        <v>27</v>
      </c>
      <c r="C1597" t="s">
        <v>49</v>
      </c>
      <c r="D1597" t="s">
        <v>41</v>
      </c>
      <c r="F1597" t="s">
        <v>46</v>
      </c>
      <c r="K1597" t="s">
        <v>68</v>
      </c>
    </row>
    <row r="1598" spans="1:11" x14ac:dyDescent="0.25">
      <c r="A1598">
        <v>11934</v>
      </c>
      <c r="B1598" t="s">
        <v>66</v>
      </c>
      <c r="C1598" t="s">
        <v>49</v>
      </c>
      <c r="E1598" t="s">
        <v>37</v>
      </c>
      <c r="G1598" t="s">
        <v>21</v>
      </c>
      <c r="H1598" t="s">
        <v>18</v>
      </c>
      <c r="I1598" t="s">
        <v>28</v>
      </c>
      <c r="J1598" t="s">
        <v>26</v>
      </c>
    </row>
    <row r="1599" spans="1:11" x14ac:dyDescent="0.25">
      <c r="A1599">
        <v>11935</v>
      </c>
      <c r="B1599" t="s">
        <v>27</v>
      </c>
      <c r="C1599" t="s">
        <v>49</v>
      </c>
      <c r="E1599" t="s">
        <v>37</v>
      </c>
      <c r="G1599" t="s">
        <v>21</v>
      </c>
      <c r="H1599" t="s">
        <v>18</v>
      </c>
      <c r="I1599" t="s">
        <v>28</v>
      </c>
      <c r="J1599" t="s">
        <v>26</v>
      </c>
    </row>
    <row r="1600" spans="1:11" x14ac:dyDescent="0.25">
      <c r="A1600">
        <v>11936</v>
      </c>
      <c r="B1600" t="s">
        <v>66</v>
      </c>
      <c r="C1600" t="s">
        <v>49</v>
      </c>
      <c r="E1600" t="s">
        <v>37</v>
      </c>
      <c r="G1600" t="s">
        <v>21</v>
      </c>
      <c r="H1600" t="s">
        <v>18</v>
      </c>
      <c r="I1600" t="s">
        <v>28</v>
      </c>
      <c r="J1600" t="s">
        <v>26</v>
      </c>
    </row>
    <row r="1601" spans="1:10" x14ac:dyDescent="0.25">
      <c r="A1601">
        <v>11940</v>
      </c>
      <c r="B1601" t="s">
        <v>27</v>
      </c>
      <c r="C1601" t="s">
        <v>49</v>
      </c>
    </row>
    <row r="1602" spans="1:10" x14ac:dyDescent="0.25">
      <c r="A1602">
        <v>11942</v>
      </c>
      <c r="B1602" t="s">
        <v>27</v>
      </c>
      <c r="C1602" t="s">
        <v>49</v>
      </c>
    </row>
    <row r="1603" spans="1:10" x14ac:dyDescent="0.25">
      <c r="A1603">
        <v>11943</v>
      </c>
      <c r="B1603" t="s">
        <v>66</v>
      </c>
      <c r="C1603" t="s">
        <v>49</v>
      </c>
      <c r="E1603" t="s">
        <v>37</v>
      </c>
      <c r="G1603" t="s">
        <v>21</v>
      </c>
      <c r="H1603" t="s">
        <v>18</v>
      </c>
      <c r="I1603" t="s">
        <v>28</v>
      </c>
      <c r="J1603" t="s">
        <v>26</v>
      </c>
    </row>
    <row r="1604" spans="1:10" x14ac:dyDescent="0.25">
      <c r="A1604">
        <v>11944</v>
      </c>
      <c r="B1604" t="s">
        <v>27</v>
      </c>
      <c r="C1604" t="s">
        <v>49</v>
      </c>
      <c r="E1604" t="s">
        <v>37</v>
      </c>
      <c r="G1604" t="s">
        <v>21</v>
      </c>
      <c r="H1604" t="s">
        <v>18</v>
      </c>
      <c r="I1604" t="s">
        <v>28</v>
      </c>
      <c r="J1604" t="s">
        <v>26</v>
      </c>
    </row>
    <row r="1605" spans="1:10" x14ac:dyDescent="0.25">
      <c r="A1605">
        <v>11945</v>
      </c>
      <c r="B1605" t="s">
        <v>66</v>
      </c>
      <c r="C1605" t="s">
        <v>49</v>
      </c>
      <c r="E1605" t="s">
        <v>37</v>
      </c>
      <c r="G1605" t="s">
        <v>21</v>
      </c>
      <c r="H1605" t="s">
        <v>18</v>
      </c>
      <c r="I1605" t="s">
        <v>28</v>
      </c>
      <c r="J1605" t="s">
        <v>26</v>
      </c>
    </row>
    <row r="1606" spans="1:10" x14ac:dyDescent="0.25">
      <c r="A1606">
        <v>11946</v>
      </c>
      <c r="B1606" t="s">
        <v>27</v>
      </c>
      <c r="C1606" t="s">
        <v>49</v>
      </c>
      <c r="E1606" t="s">
        <v>37</v>
      </c>
      <c r="G1606" t="s">
        <v>21</v>
      </c>
      <c r="H1606" t="s">
        <v>18</v>
      </c>
      <c r="I1606" t="s">
        <v>28</v>
      </c>
      <c r="J1606" t="s">
        <v>26</v>
      </c>
    </row>
    <row r="1607" spans="1:10" x14ac:dyDescent="0.25">
      <c r="A1607">
        <v>11947</v>
      </c>
      <c r="B1607" t="s">
        <v>66</v>
      </c>
      <c r="C1607" t="s">
        <v>49</v>
      </c>
      <c r="E1607" t="s">
        <v>37</v>
      </c>
      <c r="G1607" t="s">
        <v>21</v>
      </c>
      <c r="H1607" t="s">
        <v>18</v>
      </c>
      <c r="I1607" t="s">
        <v>28</v>
      </c>
      <c r="J1607" t="s">
        <v>26</v>
      </c>
    </row>
    <row r="1608" spans="1:10" x14ac:dyDescent="0.25">
      <c r="A1608">
        <v>11948</v>
      </c>
      <c r="B1608" t="s">
        <v>66</v>
      </c>
      <c r="C1608" t="s">
        <v>49</v>
      </c>
      <c r="E1608" t="s">
        <v>37</v>
      </c>
      <c r="G1608" t="s">
        <v>21</v>
      </c>
      <c r="H1608" t="s">
        <v>18</v>
      </c>
      <c r="I1608" t="s">
        <v>28</v>
      </c>
      <c r="J1608" t="s">
        <v>26</v>
      </c>
    </row>
    <row r="1609" spans="1:10" x14ac:dyDescent="0.25">
      <c r="A1609">
        <v>11950</v>
      </c>
      <c r="B1609" t="s">
        <v>27</v>
      </c>
      <c r="C1609" t="s">
        <v>49</v>
      </c>
      <c r="E1609" t="s">
        <v>37</v>
      </c>
      <c r="G1609" t="s">
        <v>21</v>
      </c>
      <c r="H1609" t="s">
        <v>18</v>
      </c>
      <c r="I1609" t="s">
        <v>28</v>
      </c>
      <c r="J1609" t="s">
        <v>26</v>
      </c>
    </row>
    <row r="1610" spans="1:10" x14ac:dyDescent="0.25">
      <c r="A1610">
        <v>11951</v>
      </c>
      <c r="B1610" t="s">
        <v>66</v>
      </c>
      <c r="C1610" t="s">
        <v>49</v>
      </c>
      <c r="E1610" t="s">
        <v>37</v>
      </c>
      <c r="G1610" t="s">
        <v>21</v>
      </c>
      <c r="H1610" t="s">
        <v>18</v>
      </c>
      <c r="I1610" t="s">
        <v>28</v>
      </c>
      <c r="J1610" t="s">
        <v>26</v>
      </c>
    </row>
    <row r="1611" spans="1:10" x14ac:dyDescent="0.25">
      <c r="A1611">
        <v>11952</v>
      </c>
      <c r="B1611" t="s">
        <v>66</v>
      </c>
      <c r="C1611" t="s">
        <v>49</v>
      </c>
      <c r="E1611" t="s">
        <v>37</v>
      </c>
      <c r="G1611" t="s">
        <v>21</v>
      </c>
      <c r="H1611" t="s">
        <v>18</v>
      </c>
      <c r="I1611" t="s">
        <v>28</v>
      </c>
      <c r="J1611" t="s">
        <v>26</v>
      </c>
    </row>
    <row r="1612" spans="1:10" x14ac:dyDescent="0.25">
      <c r="A1612">
        <v>11953</v>
      </c>
      <c r="B1612" t="s">
        <v>52</v>
      </c>
      <c r="C1612" t="s">
        <v>55</v>
      </c>
      <c r="E1612" t="s">
        <v>36</v>
      </c>
      <c r="G1612" t="s">
        <v>21</v>
      </c>
      <c r="H1612" t="s">
        <v>17</v>
      </c>
      <c r="I1612" t="s">
        <v>28</v>
      </c>
      <c r="J1612" t="s">
        <v>25</v>
      </c>
    </row>
    <row r="1613" spans="1:10" x14ac:dyDescent="0.25">
      <c r="A1613">
        <v>11954</v>
      </c>
      <c r="B1613" t="s">
        <v>27</v>
      </c>
      <c r="C1613" t="s">
        <v>49</v>
      </c>
      <c r="E1613" t="s">
        <v>37</v>
      </c>
      <c r="G1613" t="s">
        <v>21</v>
      </c>
      <c r="H1613" t="s">
        <v>18</v>
      </c>
      <c r="I1613" t="s">
        <v>28</v>
      </c>
      <c r="J1613" t="s">
        <v>26</v>
      </c>
    </row>
    <row r="1614" spans="1:10" x14ac:dyDescent="0.25">
      <c r="A1614">
        <v>11955</v>
      </c>
      <c r="B1614" t="s">
        <v>27</v>
      </c>
      <c r="C1614" t="s">
        <v>49</v>
      </c>
      <c r="E1614" t="s">
        <v>37</v>
      </c>
      <c r="G1614" t="s">
        <v>21</v>
      </c>
      <c r="H1614" t="s">
        <v>18</v>
      </c>
      <c r="I1614" t="s">
        <v>28</v>
      </c>
      <c r="J1614" t="s">
        <v>26</v>
      </c>
    </row>
    <row r="1615" spans="1:10" x14ac:dyDescent="0.25">
      <c r="A1615">
        <v>11957</v>
      </c>
      <c r="B1615" t="s">
        <v>27</v>
      </c>
      <c r="C1615" t="s">
        <v>49</v>
      </c>
      <c r="E1615" t="s">
        <v>37</v>
      </c>
      <c r="G1615" t="s">
        <v>21</v>
      </c>
      <c r="H1615" t="s">
        <v>18</v>
      </c>
      <c r="I1615" t="s">
        <v>28</v>
      </c>
      <c r="J1615" t="s">
        <v>26</v>
      </c>
    </row>
    <row r="1616" spans="1:10" x14ac:dyDescent="0.25">
      <c r="A1616">
        <v>11958</v>
      </c>
      <c r="B1616" t="s">
        <v>27</v>
      </c>
      <c r="C1616" t="s">
        <v>49</v>
      </c>
      <c r="E1616" t="s">
        <v>37</v>
      </c>
      <c r="G1616" t="s">
        <v>21</v>
      </c>
      <c r="H1616" t="s">
        <v>18</v>
      </c>
      <c r="I1616" t="s">
        <v>28</v>
      </c>
      <c r="J1616" t="s">
        <v>26</v>
      </c>
    </row>
    <row r="1617" spans="1:11" x14ac:dyDescent="0.25">
      <c r="A1617">
        <v>11959</v>
      </c>
      <c r="B1617" t="s">
        <v>27</v>
      </c>
      <c r="C1617" t="s">
        <v>49</v>
      </c>
      <c r="E1617" t="s">
        <v>37</v>
      </c>
      <c r="G1617" t="s">
        <v>21</v>
      </c>
      <c r="H1617" t="s">
        <v>18</v>
      </c>
      <c r="I1617" t="s">
        <v>28</v>
      </c>
      <c r="J1617" t="s">
        <v>26</v>
      </c>
    </row>
    <row r="1618" spans="1:11" x14ac:dyDescent="0.25">
      <c r="A1618">
        <v>11960</v>
      </c>
      <c r="B1618" t="s">
        <v>66</v>
      </c>
      <c r="C1618" t="s">
        <v>49</v>
      </c>
      <c r="E1618" t="s">
        <v>37</v>
      </c>
      <c r="G1618" t="s">
        <v>21</v>
      </c>
      <c r="H1618" t="s">
        <v>18</v>
      </c>
      <c r="I1618" t="s">
        <v>28</v>
      </c>
      <c r="J1618" t="s">
        <v>26</v>
      </c>
    </row>
    <row r="1619" spans="1:11" x14ac:dyDescent="0.25">
      <c r="A1619">
        <v>11963</v>
      </c>
      <c r="B1619" t="s">
        <v>27</v>
      </c>
      <c r="C1619" t="s">
        <v>49</v>
      </c>
      <c r="E1619" t="s">
        <v>37</v>
      </c>
      <c r="G1619" t="s">
        <v>21</v>
      </c>
      <c r="H1619" t="s">
        <v>18</v>
      </c>
      <c r="I1619" t="s">
        <v>28</v>
      </c>
      <c r="J1619" t="s">
        <v>26</v>
      </c>
    </row>
    <row r="1620" spans="1:11" x14ac:dyDescent="0.25">
      <c r="A1620">
        <v>11964</v>
      </c>
      <c r="B1620" t="s">
        <v>66</v>
      </c>
      <c r="C1620" t="s">
        <v>49</v>
      </c>
      <c r="E1620" t="s">
        <v>37</v>
      </c>
      <c r="G1620" t="s">
        <v>21</v>
      </c>
      <c r="H1620" t="s">
        <v>18</v>
      </c>
      <c r="I1620" t="s">
        <v>28</v>
      </c>
      <c r="J1620" t="s">
        <v>26</v>
      </c>
    </row>
    <row r="1621" spans="1:11" x14ac:dyDescent="0.25">
      <c r="A1621">
        <v>11965</v>
      </c>
      <c r="B1621" t="s">
        <v>27</v>
      </c>
      <c r="C1621" t="s">
        <v>49</v>
      </c>
      <c r="E1621" t="s">
        <v>37</v>
      </c>
      <c r="G1621" t="s">
        <v>21</v>
      </c>
      <c r="H1621" t="s">
        <v>18</v>
      </c>
      <c r="I1621" t="s">
        <v>28</v>
      </c>
      <c r="J1621" t="s">
        <v>26</v>
      </c>
    </row>
    <row r="1622" spans="1:11" x14ac:dyDescent="0.25">
      <c r="A1622">
        <v>11967</v>
      </c>
      <c r="D1622" t="s">
        <v>41</v>
      </c>
      <c r="E1622" t="s">
        <v>37</v>
      </c>
      <c r="F1622" t="s">
        <v>46</v>
      </c>
      <c r="G1622" t="s">
        <v>21</v>
      </c>
      <c r="H1622" t="s">
        <v>18</v>
      </c>
      <c r="I1622" t="s">
        <v>28</v>
      </c>
      <c r="J1622" t="s">
        <v>26</v>
      </c>
      <c r="K1622" t="s">
        <v>68</v>
      </c>
    </row>
    <row r="1623" spans="1:11" x14ac:dyDescent="0.25">
      <c r="A1623">
        <v>11968</v>
      </c>
      <c r="B1623" t="s">
        <v>67</v>
      </c>
      <c r="C1623" t="s">
        <v>49</v>
      </c>
      <c r="E1623" t="s">
        <v>37</v>
      </c>
      <c r="G1623" t="s">
        <v>21</v>
      </c>
      <c r="H1623" t="s">
        <v>18</v>
      </c>
      <c r="I1623" t="s">
        <v>28</v>
      </c>
      <c r="J1623" t="s">
        <v>26</v>
      </c>
    </row>
    <row r="1624" spans="1:11" x14ac:dyDescent="0.25">
      <c r="A1624">
        <v>11969</v>
      </c>
      <c r="B1624" t="s">
        <v>66</v>
      </c>
      <c r="C1624" t="s">
        <v>49</v>
      </c>
      <c r="E1624" t="s">
        <v>37</v>
      </c>
      <c r="G1624" t="s">
        <v>21</v>
      </c>
      <c r="H1624" t="s">
        <v>18</v>
      </c>
      <c r="I1624" t="s">
        <v>28</v>
      </c>
      <c r="J1624" t="s">
        <v>26</v>
      </c>
    </row>
    <row r="1625" spans="1:11" x14ac:dyDescent="0.25">
      <c r="A1625">
        <v>11970</v>
      </c>
      <c r="B1625" t="s">
        <v>27</v>
      </c>
      <c r="C1625" t="s">
        <v>49</v>
      </c>
      <c r="E1625" t="s">
        <v>37</v>
      </c>
      <c r="G1625" t="s">
        <v>21</v>
      </c>
      <c r="H1625" t="s">
        <v>18</v>
      </c>
      <c r="I1625" t="s">
        <v>28</v>
      </c>
      <c r="J1625" t="s">
        <v>26</v>
      </c>
    </row>
    <row r="1626" spans="1:11" x14ac:dyDescent="0.25">
      <c r="A1626">
        <v>11971</v>
      </c>
      <c r="B1626" t="s">
        <v>27</v>
      </c>
      <c r="C1626" t="s">
        <v>49</v>
      </c>
      <c r="E1626" t="s">
        <v>37</v>
      </c>
      <c r="G1626" t="s">
        <v>21</v>
      </c>
      <c r="H1626" t="s">
        <v>18</v>
      </c>
      <c r="I1626" t="s">
        <v>28</v>
      </c>
      <c r="J1626" t="s">
        <v>26</v>
      </c>
    </row>
    <row r="1627" spans="1:11" x14ac:dyDescent="0.25">
      <c r="A1627">
        <v>11972</v>
      </c>
      <c r="B1627" t="s">
        <v>27</v>
      </c>
      <c r="C1627" t="s">
        <v>49</v>
      </c>
      <c r="D1627" t="s">
        <v>41</v>
      </c>
      <c r="E1627" t="s">
        <v>37</v>
      </c>
      <c r="F1627" t="s">
        <v>46</v>
      </c>
      <c r="G1627" t="s">
        <v>21</v>
      </c>
      <c r="H1627" t="s">
        <v>18</v>
      </c>
      <c r="I1627" t="s">
        <v>28</v>
      </c>
      <c r="J1627" t="s">
        <v>26</v>
      </c>
      <c r="K1627" t="s">
        <v>68</v>
      </c>
    </row>
    <row r="1628" spans="1:11" x14ac:dyDescent="0.25">
      <c r="A1628">
        <v>11973</v>
      </c>
      <c r="B1628" t="s">
        <v>27</v>
      </c>
      <c r="C1628" t="s">
        <v>49</v>
      </c>
      <c r="E1628" t="s">
        <v>37</v>
      </c>
      <c r="G1628" t="s">
        <v>21</v>
      </c>
      <c r="H1628" t="s">
        <v>18</v>
      </c>
      <c r="I1628" t="s">
        <v>28</v>
      </c>
      <c r="J1628" t="s">
        <v>26</v>
      </c>
    </row>
    <row r="1629" spans="1:11" x14ac:dyDescent="0.25">
      <c r="A1629">
        <v>11974</v>
      </c>
      <c r="E1629" t="s">
        <v>37</v>
      </c>
      <c r="G1629" t="s">
        <v>21</v>
      </c>
      <c r="H1629" t="s">
        <v>18</v>
      </c>
      <c r="I1629" t="s">
        <v>28</v>
      </c>
      <c r="J1629" t="s">
        <v>26</v>
      </c>
    </row>
    <row r="1630" spans="1:11" x14ac:dyDescent="0.25">
      <c r="A1630">
        <v>11975</v>
      </c>
      <c r="B1630" t="s">
        <v>27</v>
      </c>
      <c r="C1630" t="s">
        <v>49</v>
      </c>
      <c r="E1630" t="s">
        <v>37</v>
      </c>
      <c r="G1630" t="s">
        <v>21</v>
      </c>
      <c r="H1630" t="s">
        <v>18</v>
      </c>
      <c r="I1630" t="s">
        <v>28</v>
      </c>
      <c r="J1630" t="s">
        <v>26</v>
      </c>
    </row>
    <row r="1631" spans="1:11" x14ac:dyDescent="0.25">
      <c r="A1631">
        <v>11976</v>
      </c>
      <c r="B1631" t="s">
        <v>27</v>
      </c>
      <c r="C1631" t="s">
        <v>49</v>
      </c>
      <c r="E1631" t="s">
        <v>37</v>
      </c>
      <c r="G1631" t="s">
        <v>21</v>
      </c>
      <c r="H1631" t="s">
        <v>18</v>
      </c>
      <c r="I1631" t="s">
        <v>28</v>
      </c>
      <c r="J1631" t="s">
        <v>26</v>
      </c>
    </row>
    <row r="1632" spans="1:11" x14ac:dyDescent="0.25">
      <c r="A1632">
        <v>11977</v>
      </c>
      <c r="B1632" t="s">
        <v>27</v>
      </c>
      <c r="C1632" t="s">
        <v>49</v>
      </c>
      <c r="E1632" t="s">
        <v>37</v>
      </c>
      <c r="G1632" t="s">
        <v>21</v>
      </c>
      <c r="H1632" t="s">
        <v>18</v>
      </c>
      <c r="I1632" t="s">
        <v>28</v>
      </c>
      <c r="J1632" t="s">
        <v>26</v>
      </c>
    </row>
    <row r="1633" spans="1:11" x14ac:dyDescent="0.25">
      <c r="A1633">
        <v>11978</v>
      </c>
      <c r="B1633" t="s">
        <v>27</v>
      </c>
      <c r="C1633" t="s">
        <v>49</v>
      </c>
      <c r="E1633" t="s">
        <v>37</v>
      </c>
      <c r="G1633" t="s">
        <v>21</v>
      </c>
      <c r="H1633" t="s">
        <v>18</v>
      </c>
      <c r="I1633" t="s">
        <v>28</v>
      </c>
      <c r="J1633" t="s">
        <v>26</v>
      </c>
    </row>
    <row r="1634" spans="1:11" x14ac:dyDescent="0.25">
      <c r="A1634">
        <v>11980</v>
      </c>
      <c r="B1634" t="s">
        <v>27</v>
      </c>
      <c r="C1634" t="s">
        <v>49</v>
      </c>
      <c r="E1634" t="s">
        <v>37</v>
      </c>
      <c r="G1634" t="s">
        <v>21</v>
      </c>
      <c r="H1634" t="s">
        <v>18</v>
      </c>
      <c r="I1634" t="s">
        <v>28</v>
      </c>
      <c r="J1634" t="s">
        <v>26</v>
      </c>
    </row>
    <row r="1635" spans="1:11" x14ac:dyDescent="0.25">
      <c r="A1635">
        <v>11982</v>
      </c>
      <c r="B1635" t="s">
        <v>27</v>
      </c>
      <c r="C1635" t="s">
        <v>49</v>
      </c>
      <c r="E1635" t="s">
        <v>37</v>
      </c>
      <c r="G1635" t="s">
        <v>21</v>
      </c>
      <c r="H1635" t="s">
        <v>18</v>
      </c>
      <c r="I1635" t="s">
        <v>28</v>
      </c>
      <c r="J1635" t="s">
        <v>26</v>
      </c>
    </row>
    <row r="1636" spans="1:11" x14ac:dyDescent="0.25">
      <c r="A1636">
        <v>11983</v>
      </c>
      <c r="C1636" t="s">
        <v>55</v>
      </c>
      <c r="D1636" t="s">
        <v>40</v>
      </c>
      <c r="E1636" t="s">
        <v>36</v>
      </c>
      <c r="F1636" t="s">
        <v>45</v>
      </c>
      <c r="G1636" t="s">
        <v>21</v>
      </c>
      <c r="H1636" t="s">
        <v>17</v>
      </c>
      <c r="I1636" t="s">
        <v>28</v>
      </c>
      <c r="J1636" t="s">
        <v>25</v>
      </c>
      <c r="K1636" t="s">
        <v>58</v>
      </c>
    </row>
    <row r="1637" spans="1:11" x14ac:dyDescent="0.25">
      <c r="A1637">
        <v>11984</v>
      </c>
      <c r="B1637" t="s">
        <v>27</v>
      </c>
      <c r="C1637" t="s">
        <v>49</v>
      </c>
      <c r="D1637" t="s">
        <v>41</v>
      </c>
      <c r="E1637" t="s">
        <v>37</v>
      </c>
      <c r="F1637" t="s">
        <v>46</v>
      </c>
      <c r="G1637" t="s">
        <v>21</v>
      </c>
      <c r="H1637" t="s">
        <v>18</v>
      </c>
      <c r="I1637" t="s">
        <v>28</v>
      </c>
      <c r="J1637" t="s">
        <v>26</v>
      </c>
      <c r="K1637" t="s">
        <v>68</v>
      </c>
    </row>
    <row r="1638" spans="1:11" x14ac:dyDescent="0.25">
      <c r="A1638">
        <v>11986</v>
      </c>
      <c r="B1638" t="s">
        <v>27</v>
      </c>
      <c r="C1638" t="s">
        <v>49</v>
      </c>
      <c r="D1638" t="s">
        <v>41</v>
      </c>
      <c r="E1638" t="s">
        <v>37</v>
      </c>
      <c r="F1638" t="s">
        <v>46</v>
      </c>
      <c r="G1638" t="s">
        <v>21</v>
      </c>
      <c r="H1638" t="s">
        <v>18</v>
      </c>
      <c r="I1638" t="s">
        <v>28</v>
      </c>
      <c r="J1638" t="s">
        <v>26</v>
      </c>
      <c r="K1638" t="s">
        <v>68</v>
      </c>
    </row>
    <row r="1639" spans="1:11" x14ac:dyDescent="0.25">
      <c r="A1639">
        <v>11987</v>
      </c>
      <c r="B1639" t="s">
        <v>27</v>
      </c>
      <c r="C1639" t="s">
        <v>49</v>
      </c>
      <c r="E1639" t="s">
        <v>37</v>
      </c>
      <c r="G1639" t="s">
        <v>21</v>
      </c>
      <c r="H1639" t="s">
        <v>18</v>
      </c>
      <c r="I1639" t="s">
        <v>28</v>
      </c>
      <c r="J1639" t="s">
        <v>26</v>
      </c>
    </row>
    <row r="1640" spans="1:11" x14ac:dyDescent="0.25">
      <c r="A1640">
        <v>11988</v>
      </c>
      <c r="B1640" t="s">
        <v>27</v>
      </c>
      <c r="C1640" t="s">
        <v>49</v>
      </c>
      <c r="E1640" t="s">
        <v>37</v>
      </c>
      <c r="G1640" t="s">
        <v>21</v>
      </c>
      <c r="H1640" t="s">
        <v>18</v>
      </c>
      <c r="I1640" t="s">
        <v>28</v>
      </c>
      <c r="J1640" t="s">
        <v>26</v>
      </c>
    </row>
    <row r="1641" spans="1:11" x14ac:dyDescent="0.25">
      <c r="A1641">
        <v>11989</v>
      </c>
      <c r="B1641" t="s">
        <v>27</v>
      </c>
      <c r="C1641" t="s">
        <v>49</v>
      </c>
      <c r="E1641" t="s">
        <v>37</v>
      </c>
      <c r="G1641" t="s">
        <v>21</v>
      </c>
      <c r="H1641" t="s">
        <v>18</v>
      </c>
      <c r="I1641" t="s">
        <v>28</v>
      </c>
      <c r="J1641" t="s">
        <v>26</v>
      </c>
    </row>
    <row r="1642" spans="1:11" x14ac:dyDescent="0.25">
      <c r="A1642">
        <v>11990</v>
      </c>
      <c r="B1642" t="s">
        <v>27</v>
      </c>
      <c r="C1642" t="s">
        <v>49</v>
      </c>
      <c r="E1642" t="s">
        <v>37</v>
      </c>
      <c r="G1642" t="s">
        <v>21</v>
      </c>
      <c r="H1642" t="s">
        <v>18</v>
      </c>
      <c r="I1642" t="s">
        <v>28</v>
      </c>
      <c r="J1642" t="s">
        <v>26</v>
      </c>
    </row>
    <row r="1643" spans="1:11" x14ac:dyDescent="0.25">
      <c r="A1643">
        <v>11991</v>
      </c>
      <c r="B1643" t="s">
        <v>27</v>
      </c>
      <c r="C1643" t="s">
        <v>49</v>
      </c>
    </row>
    <row r="1644" spans="1:11" x14ac:dyDescent="0.25">
      <c r="A1644">
        <v>11993</v>
      </c>
      <c r="E1644" t="s">
        <v>37</v>
      </c>
      <c r="G1644" t="s">
        <v>21</v>
      </c>
      <c r="H1644" t="s">
        <v>18</v>
      </c>
      <c r="I1644" t="s">
        <v>28</v>
      </c>
      <c r="J1644" t="s">
        <v>26</v>
      </c>
    </row>
    <row r="1645" spans="1:11" x14ac:dyDescent="0.25">
      <c r="A1645">
        <v>11994</v>
      </c>
      <c r="E1645" t="s">
        <v>37</v>
      </c>
      <c r="G1645" t="s">
        <v>21</v>
      </c>
      <c r="H1645" t="s">
        <v>18</v>
      </c>
      <c r="I1645" t="s">
        <v>28</v>
      </c>
      <c r="J1645" t="s">
        <v>26</v>
      </c>
    </row>
    <row r="1646" spans="1:11" x14ac:dyDescent="0.25">
      <c r="A1646">
        <v>11995</v>
      </c>
      <c r="G1646" t="s">
        <v>21</v>
      </c>
      <c r="H1646" t="s">
        <v>18</v>
      </c>
      <c r="I1646" t="s">
        <v>28</v>
      </c>
      <c r="J1646" t="s">
        <v>26</v>
      </c>
    </row>
    <row r="1647" spans="1:11" x14ac:dyDescent="0.25">
      <c r="A1647">
        <v>11997</v>
      </c>
      <c r="E1647" t="s">
        <v>37</v>
      </c>
      <c r="G1647" t="s">
        <v>21</v>
      </c>
      <c r="H1647" t="s">
        <v>18</v>
      </c>
      <c r="I1647" t="s">
        <v>28</v>
      </c>
      <c r="J1647" t="s">
        <v>26</v>
      </c>
    </row>
    <row r="1648" spans="1:11" x14ac:dyDescent="0.25">
      <c r="A1648">
        <v>11998</v>
      </c>
      <c r="E1648" t="s">
        <v>37</v>
      </c>
      <c r="G1648" t="s">
        <v>21</v>
      </c>
      <c r="H1648" t="s">
        <v>18</v>
      </c>
      <c r="I1648" t="s">
        <v>28</v>
      </c>
      <c r="J1648" t="s">
        <v>26</v>
      </c>
    </row>
    <row r="1649" spans="1:11" x14ac:dyDescent="0.25">
      <c r="A1649">
        <v>11999</v>
      </c>
      <c r="E1649" t="s">
        <v>37</v>
      </c>
      <c r="G1649" t="s">
        <v>21</v>
      </c>
      <c r="H1649" t="s">
        <v>18</v>
      </c>
      <c r="I1649" t="s">
        <v>28</v>
      </c>
      <c r="J1649" t="s">
        <v>26</v>
      </c>
    </row>
    <row r="1650" spans="1:11" x14ac:dyDescent="0.25">
      <c r="A1650">
        <v>12019</v>
      </c>
      <c r="E1650" t="s">
        <v>37</v>
      </c>
      <c r="J1650" t="s">
        <v>26</v>
      </c>
    </row>
    <row r="1651" spans="1:11" x14ac:dyDescent="0.25">
      <c r="A1651">
        <v>12020</v>
      </c>
      <c r="E1651" t="s">
        <v>37</v>
      </c>
      <c r="J1651" t="s">
        <v>26</v>
      </c>
    </row>
    <row r="1652" spans="1:11" x14ac:dyDescent="0.25">
      <c r="A1652">
        <v>12021</v>
      </c>
      <c r="E1652" t="s">
        <v>37</v>
      </c>
      <c r="J1652" t="s">
        <v>26</v>
      </c>
    </row>
    <row r="1653" spans="1:11" x14ac:dyDescent="0.25">
      <c r="A1653">
        <v>12022</v>
      </c>
      <c r="E1653" t="s">
        <v>37</v>
      </c>
      <c r="J1653" t="s">
        <v>26</v>
      </c>
    </row>
    <row r="1654" spans="1:11" x14ac:dyDescent="0.25">
      <c r="A1654">
        <v>12023</v>
      </c>
      <c r="E1654" t="s">
        <v>37</v>
      </c>
      <c r="J1654" t="s">
        <v>26</v>
      </c>
    </row>
    <row r="1655" spans="1:11" x14ac:dyDescent="0.25">
      <c r="A1655">
        <v>12024</v>
      </c>
      <c r="E1655" t="s">
        <v>37</v>
      </c>
      <c r="J1655" t="s">
        <v>26</v>
      </c>
    </row>
    <row r="1656" spans="1:11" x14ac:dyDescent="0.25">
      <c r="A1656">
        <v>12025</v>
      </c>
      <c r="E1656" t="s">
        <v>37</v>
      </c>
    </row>
    <row r="1657" spans="1:11" x14ac:dyDescent="0.25">
      <c r="A1657">
        <v>12026</v>
      </c>
      <c r="E1657" t="s">
        <v>36</v>
      </c>
    </row>
    <row r="1658" spans="1:11" x14ac:dyDescent="0.25">
      <c r="A1658">
        <v>13004</v>
      </c>
      <c r="B1658" t="s">
        <v>66</v>
      </c>
      <c r="C1658" t="s">
        <v>49</v>
      </c>
      <c r="D1658" t="s">
        <v>41</v>
      </c>
      <c r="E1658" t="s">
        <v>37</v>
      </c>
      <c r="F1658" t="s">
        <v>46</v>
      </c>
      <c r="G1658" t="s">
        <v>21</v>
      </c>
      <c r="H1658" t="s">
        <v>18</v>
      </c>
      <c r="I1658" t="s">
        <v>28</v>
      </c>
      <c r="J1658" t="s">
        <v>26</v>
      </c>
      <c r="K1658" t="s">
        <v>68</v>
      </c>
    </row>
    <row r="1659" spans="1:11" x14ac:dyDescent="0.25">
      <c r="A1659">
        <v>13006</v>
      </c>
      <c r="B1659" t="s">
        <v>66</v>
      </c>
      <c r="C1659" t="s">
        <v>49</v>
      </c>
      <c r="E1659" t="s">
        <v>37</v>
      </c>
      <c r="G1659" t="s">
        <v>21</v>
      </c>
      <c r="H1659" t="s">
        <v>18</v>
      </c>
      <c r="I1659" t="s">
        <v>28</v>
      </c>
      <c r="J1659" t="s">
        <v>26</v>
      </c>
    </row>
    <row r="1660" spans="1:11" x14ac:dyDescent="0.25">
      <c r="A1660">
        <v>13010</v>
      </c>
      <c r="B1660" t="s">
        <v>27</v>
      </c>
      <c r="C1660" t="s">
        <v>49</v>
      </c>
      <c r="E1660" t="s">
        <v>37</v>
      </c>
      <c r="G1660" t="s">
        <v>21</v>
      </c>
      <c r="H1660" t="s">
        <v>18</v>
      </c>
      <c r="I1660" t="s">
        <v>28</v>
      </c>
      <c r="J1660" t="s">
        <v>26</v>
      </c>
    </row>
    <row r="1661" spans="1:11" x14ac:dyDescent="0.25">
      <c r="A1661">
        <v>13016</v>
      </c>
      <c r="B1661" t="s">
        <v>27</v>
      </c>
      <c r="C1661" t="s">
        <v>49</v>
      </c>
      <c r="D1661" t="s">
        <v>41</v>
      </c>
      <c r="E1661" t="s">
        <v>37</v>
      </c>
      <c r="F1661" t="s">
        <v>46</v>
      </c>
      <c r="G1661" t="s">
        <v>21</v>
      </c>
      <c r="H1661" t="s">
        <v>18</v>
      </c>
      <c r="I1661" t="s">
        <v>28</v>
      </c>
      <c r="J1661" t="s">
        <v>26</v>
      </c>
      <c r="K1661" t="s">
        <v>68</v>
      </c>
    </row>
    <row r="1662" spans="1:11" x14ac:dyDescent="0.25">
      <c r="A1662">
        <v>13019</v>
      </c>
      <c r="B1662" t="s">
        <v>27</v>
      </c>
      <c r="C1662" t="s">
        <v>49</v>
      </c>
      <c r="D1662" t="s">
        <v>41</v>
      </c>
      <c r="E1662" t="s">
        <v>37</v>
      </c>
      <c r="F1662" t="s">
        <v>46</v>
      </c>
      <c r="G1662" t="s">
        <v>21</v>
      </c>
      <c r="H1662" t="s">
        <v>18</v>
      </c>
      <c r="I1662" t="s">
        <v>28</v>
      </c>
      <c r="J1662" t="s">
        <v>26</v>
      </c>
      <c r="K1662" t="s">
        <v>68</v>
      </c>
    </row>
    <row r="1663" spans="1:11" x14ac:dyDescent="0.25">
      <c r="A1663">
        <v>13020</v>
      </c>
      <c r="B1663" t="s">
        <v>27</v>
      </c>
      <c r="C1663" t="s">
        <v>49</v>
      </c>
      <c r="E1663" t="s">
        <v>37</v>
      </c>
      <c r="G1663" t="s">
        <v>21</v>
      </c>
      <c r="H1663" t="s">
        <v>18</v>
      </c>
      <c r="I1663" t="s">
        <v>28</v>
      </c>
      <c r="J1663" t="s">
        <v>26</v>
      </c>
    </row>
    <row r="1664" spans="1:11" x14ac:dyDescent="0.25">
      <c r="A1664">
        <v>13021</v>
      </c>
      <c r="B1664" t="s">
        <v>66</v>
      </c>
      <c r="C1664" t="s">
        <v>49</v>
      </c>
      <c r="E1664" t="s">
        <v>37</v>
      </c>
      <c r="G1664" t="s">
        <v>21</v>
      </c>
      <c r="H1664" t="s">
        <v>18</v>
      </c>
      <c r="I1664" t="s">
        <v>28</v>
      </c>
      <c r="J1664" t="s">
        <v>26</v>
      </c>
    </row>
    <row r="1665" spans="1:12" x14ac:dyDescent="0.25">
      <c r="A1665">
        <v>13029</v>
      </c>
      <c r="B1665" t="s">
        <v>27</v>
      </c>
      <c r="C1665" t="s">
        <v>49</v>
      </c>
      <c r="D1665" t="s">
        <v>41</v>
      </c>
      <c r="E1665" t="s">
        <v>37</v>
      </c>
      <c r="F1665" t="s">
        <v>46</v>
      </c>
      <c r="G1665" t="s">
        <v>21</v>
      </c>
      <c r="H1665" t="s">
        <v>18</v>
      </c>
      <c r="I1665" t="s">
        <v>28</v>
      </c>
      <c r="J1665" t="s">
        <v>26</v>
      </c>
      <c r="K1665" t="s">
        <v>68</v>
      </c>
    </row>
    <row r="1666" spans="1:12" x14ac:dyDescent="0.25">
      <c r="A1666">
        <v>13032</v>
      </c>
      <c r="B1666" t="s">
        <v>67</v>
      </c>
      <c r="C1666" t="s">
        <v>49</v>
      </c>
      <c r="D1666" t="s">
        <v>41</v>
      </c>
      <c r="E1666" t="s">
        <v>37</v>
      </c>
      <c r="F1666" t="s">
        <v>46</v>
      </c>
      <c r="G1666" t="s">
        <v>21</v>
      </c>
      <c r="H1666" t="s">
        <v>18</v>
      </c>
      <c r="I1666" t="s">
        <v>28</v>
      </c>
      <c r="J1666" t="s">
        <v>26</v>
      </c>
      <c r="K1666" t="s">
        <v>68</v>
      </c>
      <c r="L1666" t="s">
        <v>65</v>
      </c>
    </row>
    <row r="1667" spans="1:12" x14ac:dyDescent="0.25">
      <c r="A1667">
        <v>13034</v>
      </c>
      <c r="B1667" t="s">
        <v>67</v>
      </c>
      <c r="C1667" t="s">
        <v>49</v>
      </c>
      <c r="D1667" t="s">
        <v>41</v>
      </c>
      <c r="E1667" t="s">
        <v>37</v>
      </c>
      <c r="F1667" t="s">
        <v>46</v>
      </c>
      <c r="G1667" t="s">
        <v>21</v>
      </c>
      <c r="H1667" t="s">
        <v>18</v>
      </c>
      <c r="I1667" t="s">
        <v>28</v>
      </c>
      <c r="J1667" t="s">
        <v>26</v>
      </c>
      <c r="K1667" t="s">
        <v>68</v>
      </c>
      <c r="L1667" t="s">
        <v>65</v>
      </c>
    </row>
    <row r="1668" spans="1:12" x14ac:dyDescent="0.25">
      <c r="A1668">
        <v>13035</v>
      </c>
      <c r="B1668" t="s">
        <v>27</v>
      </c>
      <c r="C1668" t="s">
        <v>49</v>
      </c>
      <c r="D1668" t="s">
        <v>41</v>
      </c>
      <c r="E1668" t="s">
        <v>37</v>
      </c>
      <c r="F1668" t="s">
        <v>46</v>
      </c>
      <c r="G1668" t="s">
        <v>21</v>
      </c>
      <c r="H1668" t="s">
        <v>18</v>
      </c>
      <c r="I1668" t="s">
        <v>28</v>
      </c>
      <c r="J1668" t="s">
        <v>26</v>
      </c>
      <c r="K1668" t="s">
        <v>68</v>
      </c>
    </row>
    <row r="1669" spans="1:12" x14ac:dyDescent="0.25">
      <c r="A1669">
        <v>13036</v>
      </c>
      <c r="B1669" t="s">
        <v>27</v>
      </c>
      <c r="C1669" t="s">
        <v>49</v>
      </c>
      <c r="D1669" t="s">
        <v>41</v>
      </c>
      <c r="E1669" t="s">
        <v>37</v>
      </c>
      <c r="F1669" t="s">
        <v>46</v>
      </c>
      <c r="G1669" t="s">
        <v>21</v>
      </c>
      <c r="H1669" t="s">
        <v>18</v>
      </c>
      <c r="I1669" t="s">
        <v>28</v>
      </c>
      <c r="J1669" t="s">
        <v>26</v>
      </c>
      <c r="K1669" t="s">
        <v>68</v>
      </c>
    </row>
    <row r="1670" spans="1:12" x14ac:dyDescent="0.25">
      <c r="A1670">
        <v>13040</v>
      </c>
      <c r="B1670" t="s">
        <v>27</v>
      </c>
      <c r="C1670" t="s">
        <v>49</v>
      </c>
      <c r="E1670" t="s">
        <v>37</v>
      </c>
      <c r="G1670" t="s">
        <v>21</v>
      </c>
      <c r="H1670" t="s">
        <v>18</v>
      </c>
      <c r="I1670" t="s">
        <v>28</v>
      </c>
      <c r="J1670" t="s">
        <v>26</v>
      </c>
    </row>
    <row r="1671" spans="1:12" x14ac:dyDescent="0.25">
      <c r="A1671">
        <v>13043</v>
      </c>
      <c r="B1671" t="s">
        <v>27</v>
      </c>
      <c r="C1671" t="s">
        <v>50</v>
      </c>
      <c r="D1671" t="s">
        <v>41</v>
      </c>
      <c r="E1671" t="s">
        <v>37</v>
      </c>
      <c r="F1671" t="s">
        <v>46</v>
      </c>
      <c r="G1671" t="s">
        <v>21</v>
      </c>
      <c r="H1671" t="s">
        <v>18</v>
      </c>
      <c r="I1671" t="s">
        <v>28</v>
      </c>
      <c r="J1671" t="s">
        <v>26</v>
      </c>
      <c r="K1671" t="s">
        <v>68</v>
      </c>
    </row>
    <row r="1672" spans="1:12" x14ac:dyDescent="0.25">
      <c r="A1672">
        <v>13047</v>
      </c>
      <c r="B1672" t="s">
        <v>66</v>
      </c>
      <c r="C1672" t="s">
        <v>49</v>
      </c>
      <c r="D1672" t="s">
        <v>41</v>
      </c>
      <c r="E1672" t="s">
        <v>37</v>
      </c>
      <c r="F1672" t="s">
        <v>46</v>
      </c>
      <c r="G1672" t="s">
        <v>21</v>
      </c>
      <c r="H1672" t="s">
        <v>18</v>
      </c>
      <c r="I1672" t="s">
        <v>28</v>
      </c>
      <c r="J1672" t="s">
        <v>26</v>
      </c>
      <c r="K1672" t="s">
        <v>68</v>
      </c>
    </row>
    <row r="1673" spans="1:12" x14ac:dyDescent="0.25">
      <c r="A1673">
        <v>13048</v>
      </c>
      <c r="B1673" t="s">
        <v>66</v>
      </c>
      <c r="C1673" t="s">
        <v>49</v>
      </c>
      <c r="E1673" t="s">
        <v>37</v>
      </c>
      <c r="G1673" t="s">
        <v>21</v>
      </c>
      <c r="H1673" t="s">
        <v>18</v>
      </c>
      <c r="I1673" t="s">
        <v>28</v>
      </c>
      <c r="J1673" t="s">
        <v>26</v>
      </c>
    </row>
    <row r="1674" spans="1:12" x14ac:dyDescent="0.25">
      <c r="A1674">
        <v>13051</v>
      </c>
      <c r="B1674" t="s">
        <v>27</v>
      </c>
      <c r="C1674" t="s">
        <v>49</v>
      </c>
      <c r="E1674" t="s">
        <v>37</v>
      </c>
      <c r="G1674" t="s">
        <v>21</v>
      </c>
      <c r="H1674" t="s">
        <v>18</v>
      </c>
      <c r="I1674" t="s">
        <v>28</v>
      </c>
      <c r="J1674" t="s">
        <v>26</v>
      </c>
    </row>
    <row r="1675" spans="1:12" x14ac:dyDescent="0.25">
      <c r="A1675">
        <v>13058</v>
      </c>
      <c r="B1675" t="s">
        <v>27</v>
      </c>
      <c r="C1675" t="s">
        <v>49</v>
      </c>
      <c r="E1675" t="s">
        <v>37</v>
      </c>
      <c r="G1675" t="s">
        <v>21</v>
      </c>
      <c r="H1675" t="s">
        <v>18</v>
      </c>
      <c r="I1675" t="s">
        <v>28</v>
      </c>
      <c r="J1675" t="s">
        <v>26</v>
      </c>
    </row>
    <row r="1676" spans="1:12" x14ac:dyDescent="0.25">
      <c r="A1676">
        <v>13064</v>
      </c>
      <c r="E1676" t="s">
        <v>37</v>
      </c>
      <c r="G1676" t="s">
        <v>21</v>
      </c>
      <c r="H1676" t="s">
        <v>18</v>
      </c>
      <c r="I1676" t="s">
        <v>28</v>
      </c>
      <c r="J1676" t="s">
        <v>26</v>
      </c>
    </row>
    <row r="1677" spans="1:12" x14ac:dyDescent="0.25">
      <c r="A1677">
        <v>13068</v>
      </c>
      <c r="B1677" t="s">
        <v>27</v>
      </c>
      <c r="C1677" t="s">
        <v>49</v>
      </c>
      <c r="D1677" t="s">
        <v>41</v>
      </c>
      <c r="E1677" t="s">
        <v>37</v>
      </c>
      <c r="F1677" t="s">
        <v>46</v>
      </c>
      <c r="G1677" t="s">
        <v>21</v>
      </c>
      <c r="H1677" t="s">
        <v>18</v>
      </c>
      <c r="I1677" t="s">
        <v>28</v>
      </c>
      <c r="J1677" t="s">
        <v>26</v>
      </c>
      <c r="K1677" t="s">
        <v>68</v>
      </c>
    </row>
    <row r="1678" spans="1:12" x14ac:dyDescent="0.25">
      <c r="A1678">
        <v>13071</v>
      </c>
      <c r="B1678" t="s">
        <v>27</v>
      </c>
      <c r="C1678" t="s">
        <v>49</v>
      </c>
      <c r="D1678" t="s">
        <v>41</v>
      </c>
      <c r="E1678" t="s">
        <v>37</v>
      </c>
      <c r="F1678" t="s">
        <v>46</v>
      </c>
      <c r="G1678" t="s">
        <v>21</v>
      </c>
      <c r="H1678" t="s">
        <v>18</v>
      </c>
      <c r="I1678" t="s">
        <v>28</v>
      </c>
      <c r="J1678" t="s">
        <v>26</v>
      </c>
      <c r="K1678" t="s">
        <v>68</v>
      </c>
    </row>
    <row r="1679" spans="1:12" x14ac:dyDescent="0.25">
      <c r="A1679">
        <v>13074</v>
      </c>
      <c r="B1679" t="s">
        <v>27</v>
      </c>
      <c r="C1679" t="s">
        <v>49</v>
      </c>
      <c r="D1679" t="s">
        <v>41</v>
      </c>
      <c r="E1679" t="s">
        <v>37</v>
      </c>
      <c r="F1679" t="s">
        <v>46</v>
      </c>
      <c r="G1679" t="s">
        <v>21</v>
      </c>
      <c r="H1679" t="s">
        <v>18</v>
      </c>
      <c r="I1679" t="s">
        <v>28</v>
      </c>
      <c r="J1679" t="s">
        <v>26</v>
      </c>
      <c r="K1679" t="s">
        <v>68</v>
      </c>
    </row>
    <row r="1680" spans="1:12" x14ac:dyDescent="0.25">
      <c r="A1680">
        <v>13078</v>
      </c>
      <c r="B1680" t="s">
        <v>27</v>
      </c>
      <c r="C1680" t="s">
        <v>49</v>
      </c>
      <c r="D1680" t="s">
        <v>41</v>
      </c>
      <c r="E1680" t="s">
        <v>37</v>
      </c>
      <c r="F1680" t="s">
        <v>46</v>
      </c>
      <c r="G1680" t="s">
        <v>21</v>
      </c>
      <c r="H1680" t="s">
        <v>18</v>
      </c>
      <c r="I1680" t="s">
        <v>28</v>
      </c>
      <c r="J1680" t="s">
        <v>26</v>
      </c>
      <c r="K1680" t="s">
        <v>68</v>
      </c>
    </row>
    <row r="1681" spans="1:12" x14ac:dyDescent="0.25">
      <c r="A1681">
        <v>13080</v>
      </c>
      <c r="B1681" t="s">
        <v>27</v>
      </c>
      <c r="C1681" t="s">
        <v>49</v>
      </c>
      <c r="E1681" t="s">
        <v>37</v>
      </c>
      <c r="G1681" t="s">
        <v>21</v>
      </c>
      <c r="H1681" t="s">
        <v>18</v>
      </c>
      <c r="I1681" t="s">
        <v>28</v>
      </c>
      <c r="J1681" t="s">
        <v>26</v>
      </c>
    </row>
    <row r="1682" spans="1:12" x14ac:dyDescent="0.25">
      <c r="A1682">
        <v>13083</v>
      </c>
      <c r="B1682" t="s">
        <v>67</v>
      </c>
      <c r="C1682" t="s">
        <v>50</v>
      </c>
      <c r="D1682" t="s">
        <v>41</v>
      </c>
      <c r="E1682" t="s">
        <v>37</v>
      </c>
      <c r="F1682" t="s">
        <v>46</v>
      </c>
      <c r="G1682" t="s">
        <v>21</v>
      </c>
      <c r="H1682" t="s">
        <v>18</v>
      </c>
      <c r="I1682" t="s">
        <v>28</v>
      </c>
      <c r="J1682" t="s">
        <v>26</v>
      </c>
      <c r="K1682" t="s">
        <v>68</v>
      </c>
      <c r="L1682" t="s">
        <v>65</v>
      </c>
    </row>
    <row r="1683" spans="1:12" x14ac:dyDescent="0.25">
      <c r="A1683">
        <v>13087</v>
      </c>
      <c r="B1683" t="s">
        <v>27</v>
      </c>
      <c r="C1683" t="s">
        <v>49</v>
      </c>
      <c r="E1683" t="s">
        <v>37</v>
      </c>
      <c r="G1683" t="s">
        <v>21</v>
      </c>
      <c r="H1683" t="s">
        <v>18</v>
      </c>
      <c r="I1683" t="s">
        <v>28</v>
      </c>
      <c r="J1683" t="s">
        <v>26</v>
      </c>
    </row>
    <row r="1684" spans="1:12" x14ac:dyDescent="0.25">
      <c r="A1684">
        <v>13088</v>
      </c>
      <c r="B1684" t="s">
        <v>67</v>
      </c>
      <c r="C1684" t="s">
        <v>49</v>
      </c>
      <c r="E1684" t="s">
        <v>37</v>
      </c>
      <c r="G1684" t="s">
        <v>21</v>
      </c>
      <c r="H1684" t="s">
        <v>18</v>
      </c>
      <c r="I1684" t="s">
        <v>28</v>
      </c>
      <c r="J1684" t="s">
        <v>26</v>
      </c>
    </row>
    <row r="1685" spans="1:12" x14ac:dyDescent="0.25">
      <c r="A1685">
        <v>13092</v>
      </c>
      <c r="B1685" t="s">
        <v>27</v>
      </c>
      <c r="C1685" t="s">
        <v>49</v>
      </c>
      <c r="D1685" t="s">
        <v>41</v>
      </c>
      <c r="E1685" t="s">
        <v>37</v>
      </c>
      <c r="F1685" t="s">
        <v>46</v>
      </c>
      <c r="G1685" t="s">
        <v>21</v>
      </c>
      <c r="H1685" t="s">
        <v>18</v>
      </c>
      <c r="I1685" t="s">
        <v>28</v>
      </c>
      <c r="J1685" t="s">
        <v>26</v>
      </c>
      <c r="K1685" t="s">
        <v>68</v>
      </c>
    </row>
    <row r="1686" spans="1:12" x14ac:dyDescent="0.25">
      <c r="A1686">
        <v>13094</v>
      </c>
      <c r="B1686" t="s">
        <v>27</v>
      </c>
      <c r="C1686" t="s">
        <v>49</v>
      </c>
      <c r="D1686" t="s">
        <v>41</v>
      </c>
      <c r="E1686" t="s">
        <v>37</v>
      </c>
      <c r="F1686" t="s">
        <v>46</v>
      </c>
      <c r="G1686" t="s">
        <v>21</v>
      </c>
      <c r="H1686" t="s">
        <v>18</v>
      </c>
      <c r="I1686" t="s">
        <v>28</v>
      </c>
      <c r="J1686" t="s">
        <v>26</v>
      </c>
      <c r="K1686" t="s">
        <v>68</v>
      </c>
    </row>
    <row r="1687" spans="1:12" x14ac:dyDescent="0.25">
      <c r="A1687">
        <v>13096</v>
      </c>
      <c r="B1687" t="s">
        <v>27</v>
      </c>
      <c r="C1687" t="s">
        <v>49</v>
      </c>
      <c r="E1687" t="s">
        <v>37</v>
      </c>
      <c r="G1687" t="s">
        <v>21</v>
      </c>
      <c r="H1687" t="s">
        <v>18</v>
      </c>
      <c r="I1687" t="s">
        <v>28</v>
      </c>
      <c r="J1687" t="s">
        <v>26</v>
      </c>
    </row>
    <row r="1688" spans="1:12" x14ac:dyDescent="0.25">
      <c r="A1688">
        <v>13097</v>
      </c>
      <c r="B1688" t="s">
        <v>27</v>
      </c>
      <c r="C1688" t="s">
        <v>49</v>
      </c>
      <c r="E1688" t="s">
        <v>37</v>
      </c>
      <c r="G1688" t="s">
        <v>21</v>
      </c>
      <c r="H1688" t="s">
        <v>18</v>
      </c>
      <c r="I1688" t="s">
        <v>28</v>
      </c>
      <c r="J1688" t="s">
        <v>26</v>
      </c>
    </row>
    <row r="1689" spans="1:12" x14ac:dyDescent="0.25">
      <c r="A1689">
        <v>20000</v>
      </c>
      <c r="B1689" t="s">
        <v>66</v>
      </c>
      <c r="C1689" t="s">
        <v>49</v>
      </c>
      <c r="D1689" t="s">
        <v>41</v>
      </c>
      <c r="E1689" t="s">
        <v>37</v>
      </c>
      <c r="F1689" t="s">
        <v>46</v>
      </c>
      <c r="G1689" t="s">
        <v>21</v>
      </c>
      <c r="H1689" t="s">
        <v>18</v>
      </c>
      <c r="I1689" t="s">
        <v>28</v>
      </c>
      <c r="J1689" t="s">
        <v>26</v>
      </c>
      <c r="K1689" t="s">
        <v>68</v>
      </c>
    </row>
    <row r="1690" spans="1:12" x14ac:dyDescent="0.25">
      <c r="A1690">
        <v>20001</v>
      </c>
      <c r="B1690" t="s">
        <v>27</v>
      </c>
      <c r="C1690" t="s">
        <v>49</v>
      </c>
      <c r="E1690" t="s">
        <v>37</v>
      </c>
      <c r="G1690" t="s">
        <v>21</v>
      </c>
      <c r="H1690" t="s">
        <v>18</v>
      </c>
      <c r="I1690" t="s">
        <v>28</v>
      </c>
      <c r="J1690" t="s">
        <v>26</v>
      </c>
    </row>
    <row r="1691" spans="1:12" x14ac:dyDescent="0.25">
      <c r="A1691">
        <v>20002</v>
      </c>
      <c r="B1691" t="s">
        <v>67</v>
      </c>
      <c r="C1691" t="s">
        <v>49</v>
      </c>
      <c r="E1691" t="s">
        <v>37</v>
      </c>
      <c r="G1691" t="s">
        <v>21</v>
      </c>
      <c r="H1691" t="s">
        <v>18</v>
      </c>
      <c r="I1691" t="s">
        <v>28</v>
      </c>
      <c r="J1691" t="s">
        <v>26</v>
      </c>
    </row>
    <row r="1692" spans="1:12" x14ac:dyDescent="0.25">
      <c r="A1692">
        <v>20003</v>
      </c>
      <c r="B1692" t="s">
        <v>27</v>
      </c>
      <c r="C1692" t="s">
        <v>49</v>
      </c>
      <c r="D1692" t="s">
        <v>41</v>
      </c>
      <c r="E1692" t="s">
        <v>37</v>
      </c>
      <c r="F1692" t="s">
        <v>46</v>
      </c>
      <c r="G1692" t="s">
        <v>21</v>
      </c>
      <c r="H1692" t="s">
        <v>18</v>
      </c>
      <c r="I1692" t="s">
        <v>28</v>
      </c>
      <c r="J1692" t="s">
        <v>26</v>
      </c>
      <c r="K1692" t="s">
        <v>68</v>
      </c>
    </row>
    <row r="1693" spans="1:12" x14ac:dyDescent="0.25">
      <c r="A1693">
        <v>20005</v>
      </c>
      <c r="B1693" t="s">
        <v>27</v>
      </c>
      <c r="C1693" t="s">
        <v>49</v>
      </c>
      <c r="E1693" t="s">
        <v>37</v>
      </c>
      <c r="G1693" t="s">
        <v>21</v>
      </c>
      <c r="H1693" t="s">
        <v>18</v>
      </c>
      <c r="I1693" t="s">
        <v>28</v>
      </c>
      <c r="J1693" t="s">
        <v>26</v>
      </c>
    </row>
    <row r="1694" spans="1:12" x14ac:dyDescent="0.25">
      <c r="A1694">
        <v>20006</v>
      </c>
      <c r="B1694" t="s">
        <v>66</v>
      </c>
      <c r="C1694" t="s">
        <v>50</v>
      </c>
      <c r="D1694" t="s">
        <v>41</v>
      </c>
      <c r="E1694" t="s">
        <v>37</v>
      </c>
      <c r="F1694" t="s">
        <v>46</v>
      </c>
      <c r="G1694" t="s">
        <v>21</v>
      </c>
      <c r="H1694" t="s">
        <v>18</v>
      </c>
      <c r="I1694" t="s">
        <v>28</v>
      </c>
      <c r="J1694" t="s">
        <v>26</v>
      </c>
      <c r="K1694" t="s">
        <v>68</v>
      </c>
    </row>
    <row r="1695" spans="1:12" x14ac:dyDescent="0.25">
      <c r="A1695">
        <v>20008</v>
      </c>
      <c r="B1695" t="s">
        <v>27</v>
      </c>
      <c r="C1695" t="s">
        <v>49</v>
      </c>
      <c r="E1695" t="s">
        <v>37</v>
      </c>
      <c r="G1695" t="s">
        <v>21</v>
      </c>
      <c r="H1695" t="s">
        <v>18</v>
      </c>
      <c r="I1695" t="s">
        <v>28</v>
      </c>
      <c r="J1695" t="s">
        <v>26</v>
      </c>
    </row>
    <row r="1696" spans="1:12" x14ac:dyDescent="0.25">
      <c r="A1696">
        <v>20009</v>
      </c>
      <c r="B1696" t="s">
        <v>27</v>
      </c>
      <c r="C1696" t="s">
        <v>50</v>
      </c>
      <c r="E1696" t="s">
        <v>37</v>
      </c>
      <c r="G1696" t="s">
        <v>21</v>
      </c>
      <c r="H1696" t="s">
        <v>18</v>
      </c>
      <c r="I1696" t="s">
        <v>28</v>
      </c>
      <c r="J1696" t="s">
        <v>26</v>
      </c>
    </row>
    <row r="1697" spans="1:12" x14ac:dyDescent="0.25">
      <c r="A1697">
        <v>20010</v>
      </c>
      <c r="B1697" t="s">
        <v>67</v>
      </c>
      <c r="C1697" t="s">
        <v>49</v>
      </c>
      <c r="E1697" t="s">
        <v>37</v>
      </c>
      <c r="G1697" t="s">
        <v>21</v>
      </c>
      <c r="H1697" t="s">
        <v>18</v>
      </c>
      <c r="I1697" t="s">
        <v>28</v>
      </c>
      <c r="J1697" t="s">
        <v>26</v>
      </c>
      <c r="L1697" t="s">
        <v>65</v>
      </c>
    </row>
    <row r="1698" spans="1:12" x14ac:dyDescent="0.25">
      <c r="A1698">
        <v>20011</v>
      </c>
      <c r="B1698" t="s">
        <v>67</v>
      </c>
      <c r="C1698" t="s">
        <v>49</v>
      </c>
      <c r="D1698" t="s">
        <v>41</v>
      </c>
      <c r="E1698" t="s">
        <v>37</v>
      </c>
      <c r="F1698" t="s">
        <v>46</v>
      </c>
      <c r="G1698" t="s">
        <v>21</v>
      </c>
      <c r="H1698" t="s">
        <v>18</v>
      </c>
      <c r="I1698" t="s">
        <v>28</v>
      </c>
      <c r="J1698" t="s">
        <v>26</v>
      </c>
      <c r="K1698" t="s">
        <v>68</v>
      </c>
    </row>
    <row r="1699" spans="1:12" x14ac:dyDescent="0.25">
      <c r="A1699">
        <v>20012</v>
      </c>
      <c r="B1699" t="s">
        <v>27</v>
      </c>
      <c r="C1699" t="s">
        <v>49</v>
      </c>
      <c r="E1699" t="s">
        <v>37</v>
      </c>
      <c r="G1699" t="s">
        <v>21</v>
      </c>
      <c r="H1699" t="s">
        <v>18</v>
      </c>
      <c r="I1699" t="s">
        <v>28</v>
      </c>
      <c r="J1699" t="s">
        <v>26</v>
      </c>
    </row>
    <row r="1700" spans="1:12" x14ac:dyDescent="0.25">
      <c r="A1700">
        <v>20015</v>
      </c>
      <c r="B1700" t="s">
        <v>27</v>
      </c>
      <c r="C1700" t="s">
        <v>49</v>
      </c>
      <c r="D1700" t="s">
        <v>41</v>
      </c>
      <c r="E1700" t="s">
        <v>37</v>
      </c>
      <c r="F1700" t="s">
        <v>46</v>
      </c>
      <c r="G1700" t="s">
        <v>21</v>
      </c>
      <c r="H1700" t="s">
        <v>18</v>
      </c>
      <c r="I1700" t="s">
        <v>28</v>
      </c>
      <c r="J1700" t="s">
        <v>26</v>
      </c>
      <c r="K1700" t="s">
        <v>68</v>
      </c>
    </row>
    <row r="1701" spans="1:12" x14ac:dyDescent="0.25">
      <c r="A1701">
        <v>20020</v>
      </c>
      <c r="B1701" t="s">
        <v>52</v>
      </c>
      <c r="C1701" t="s">
        <v>55</v>
      </c>
      <c r="D1701" t="s">
        <v>40</v>
      </c>
      <c r="E1701" t="s">
        <v>37</v>
      </c>
      <c r="F1701" t="s">
        <v>45</v>
      </c>
      <c r="G1701" t="s">
        <v>21</v>
      </c>
      <c r="H1701" t="s">
        <v>18</v>
      </c>
      <c r="I1701" t="s">
        <v>28</v>
      </c>
      <c r="J1701" t="s">
        <v>26</v>
      </c>
      <c r="K1701" t="s">
        <v>58</v>
      </c>
    </row>
    <row r="1702" spans="1:12" x14ac:dyDescent="0.25">
      <c r="A1702">
        <v>20021</v>
      </c>
      <c r="B1702" t="s">
        <v>53</v>
      </c>
      <c r="C1702" t="s">
        <v>55</v>
      </c>
      <c r="D1702" t="s">
        <v>40</v>
      </c>
      <c r="E1702" t="s">
        <v>36</v>
      </c>
      <c r="F1702" t="s">
        <v>45</v>
      </c>
      <c r="G1702" t="s">
        <v>21</v>
      </c>
      <c r="H1702" t="s">
        <v>17</v>
      </c>
      <c r="I1702" t="s">
        <v>28</v>
      </c>
      <c r="J1702" t="s">
        <v>25</v>
      </c>
      <c r="K1702" t="s">
        <v>58</v>
      </c>
    </row>
    <row r="1703" spans="1:12" x14ac:dyDescent="0.25">
      <c r="A1703">
        <v>20024</v>
      </c>
      <c r="B1703" t="s">
        <v>27</v>
      </c>
      <c r="C1703" t="s">
        <v>50</v>
      </c>
      <c r="E1703" t="s">
        <v>37</v>
      </c>
      <c r="G1703" t="s">
        <v>21</v>
      </c>
      <c r="H1703" t="s">
        <v>18</v>
      </c>
      <c r="I1703" t="s">
        <v>28</v>
      </c>
      <c r="J1703" t="s">
        <v>26</v>
      </c>
    </row>
    <row r="1704" spans="1:12" x14ac:dyDescent="0.25">
      <c r="A1704">
        <v>20025</v>
      </c>
      <c r="B1704" t="s">
        <v>66</v>
      </c>
      <c r="C1704" t="s">
        <v>49</v>
      </c>
      <c r="E1704" t="s">
        <v>37</v>
      </c>
      <c r="G1704" t="s">
        <v>21</v>
      </c>
      <c r="H1704" t="s">
        <v>18</v>
      </c>
      <c r="I1704" t="s">
        <v>28</v>
      </c>
      <c r="J1704" t="s">
        <v>26</v>
      </c>
    </row>
    <row r="1705" spans="1:12" x14ac:dyDescent="0.25">
      <c r="A1705">
        <v>20030</v>
      </c>
      <c r="B1705" t="s">
        <v>66</v>
      </c>
      <c r="C1705" t="s">
        <v>49</v>
      </c>
      <c r="D1705" t="s">
        <v>41</v>
      </c>
      <c r="E1705" t="s">
        <v>37</v>
      </c>
      <c r="F1705" t="s">
        <v>46</v>
      </c>
      <c r="G1705" t="s">
        <v>21</v>
      </c>
      <c r="H1705" t="s">
        <v>18</v>
      </c>
      <c r="I1705" t="s">
        <v>28</v>
      </c>
      <c r="J1705" t="s">
        <v>26</v>
      </c>
      <c r="K1705" t="s">
        <v>68</v>
      </c>
    </row>
    <row r="1706" spans="1:12" x14ac:dyDescent="0.25">
      <c r="A1706">
        <v>20032</v>
      </c>
      <c r="E1706" t="s">
        <v>37</v>
      </c>
      <c r="G1706" t="s">
        <v>21</v>
      </c>
      <c r="H1706" t="s">
        <v>18</v>
      </c>
      <c r="I1706" t="s">
        <v>28</v>
      </c>
      <c r="J1706" t="s">
        <v>26</v>
      </c>
    </row>
    <row r="1707" spans="1:12" x14ac:dyDescent="0.25">
      <c r="A1707">
        <v>20034</v>
      </c>
      <c r="B1707" t="s">
        <v>27</v>
      </c>
      <c r="C1707" t="s">
        <v>49</v>
      </c>
      <c r="E1707" t="s">
        <v>37</v>
      </c>
      <c r="G1707" t="s">
        <v>21</v>
      </c>
      <c r="H1707" t="s">
        <v>18</v>
      </c>
      <c r="I1707" t="s">
        <v>28</v>
      </c>
      <c r="J1707" t="s">
        <v>26</v>
      </c>
    </row>
    <row r="1708" spans="1:12" x14ac:dyDescent="0.25">
      <c r="A1708">
        <v>20037</v>
      </c>
      <c r="B1708" t="s">
        <v>27</v>
      </c>
      <c r="C1708" t="s">
        <v>49</v>
      </c>
      <c r="E1708" t="s">
        <v>37</v>
      </c>
      <c r="G1708" t="s">
        <v>21</v>
      </c>
      <c r="H1708" t="s">
        <v>18</v>
      </c>
      <c r="I1708" t="s">
        <v>28</v>
      </c>
      <c r="J1708" t="s">
        <v>26</v>
      </c>
    </row>
    <row r="1709" spans="1:12" x14ac:dyDescent="0.25">
      <c r="A1709">
        <v>20039</v>
      </c>
      <c r="B1709" t="s">
        <v>67</v>
      </c>
      <c r="C1709" t="s">
        <v>50</v>
      </c>
      <c r="D1709" t="s">
        <v>41</v>
      </c>
      <c r="E1709" t="s">
        <v>37</v>
      </c>
      <c r="F1709" t="s">
        <v>46</v>
      </c>
      <c r="G1709" t="s">
        <v>21</v>
      </c>
      <c r="H1709" t="s">
        <v>18</v>
      </c>
      <c r="I1709" t="s">
        <v>28</v>
      </c>
      <c r="J1709" t="s">
        <v>26</v>
      </c>
      <c r="K1709" t="s">
        <v>68</v>
      </c>
    </row>
    <row r="1710" spans="1:12" x14ac:dyDescent="0.25">
      <c r="A1710">
        <v>20047</v>
      </c>
      <c r="B1710" t="s">
        <v>27</v>
      </c>
      <c r="C1710" t="s">
        <v>49</v>
      </c>
      <c r="E1710" t="s">
        <v>37</v>
      </c>
      <c r="G1710" t="s">
        <v>21</v>
      </c>
      <c r="H1710" t="s">
        <v>18</v>
      </c>
      <c r="I1710" t="s">
        <v>28</v>
      </c>
      <c r="J1710" t="s">
        <v>26</v>
      </c>
    </row>
    <row r="1711" spans="1:12" x14ac:dyDescent="0.25">
      <c r="A1711">
        <v>20048</v>
      </c>
      <c r="B1711" t="s">
        <v>53</v>
      </c>
      <c r="C1711" t="s">
        <v>51</v>
      </c>
      <c r="D1711" t="s">
        <v>40</v>
      </c>
      <c r="E1711" t="s">
        <v>36</v>
      </c>
      <c r="F1711" t="s">
        <v>45</v>
      </c>
      <c r="G1711" t="s">
        <v>21</v>
      </c>
      <c r="H1711" t="s">
        <v>17</v>
      </c>
      <c r="I1711" t="s">
        <v>28</v>
      </c>
      <c r="J1711" t="s">
        <v>25</v>
      </c>
      <c r="K1711" t="s">
        <v>58</v>
      </c>
    </row>
    <row r="1712" spans="1:12" x14ac:dyDescent="0.25">
      <c r="A1712">
        <v>20053</v>
      </c>
      <c r="G1712" t="s">
        <v>21</v>
      </c>
      <c r="H1712" t="s">
        <v>18</v>
      </c>
      <c r="I1712" t="s">
        <v>28</v>
      </c>
      <c r="J1712" t="s">
        <v>26</v>
      </c>
    </row>
    <row r="1713" spans="1:12" x14ac:dyDescent="0.25">
      <c r="A1713">
        <v>20054</v>
      </c>
      <c r="B1713" t="s">
        <v>66</v>
      </c>
      <c r="C1713" t="s">
        <v>50</v>
      </c>
      <c r="D1713" t="s">
        <v>41</v>
      </c>
      <c r="E1713" t="s">
        <v>37</v>
      </c>
      <c r="F1713" t="s">
        <v>46</v>
      </c>
      <c r="G1713" t="s">
        <v>21</v>
      </c>
      <c r="H1713" t="s">
        <v>18</v>
      </c>
      <c r="I1713" t="s">
        <v>28</v>
      </c>
      <c r="J1713" t="s">
        <v>26</v>
      </c>
      <c r="K1713" t="s">
        <v>68</v>
      </c>
    </row>
    <row r="1714" spans="1:12" x14ac:dyDescent="0.25">
      <c r="A1714">
        <v>20055</v>
      </c>
      <c r="B1714" t="s">
        <v>27</v>
      </c>
      <c r="C1714" t="s">
        <v>50</v>
      </c>
      <c r="E1714" t="s">
        <v>37</v>
      </c>
      <c r="G1714" t="s">
        <v>21</v>
      </c>
      <c r="H1714" t="s">
        <v>18</v>
      </c>
      <c r="I1714" t="s">
        <v>28</v>
      </c>
      <c r="J1714" t="s">
        <v>26</v>
      </c>
    </row>
    <row r="1715" spans="1:12" x14ac:dyDescent="0.25">
      <c r="A1715">
        <v>20056</v>
      </c>
      <c r="B1715" t="s">
        <v>66</v>
      </c>
      <c r="C1715" t="s">
        <v>49</v>
      </c>
      <c r="D1715" t="s">
        <v>41</v>
      </c>
      <c r="E1715" t="s">
        <v>37</v>
      </c>
      <c r="F1715" t="s">
        <v>46</v>
      </c>
      <c r="G1715" t="s">
        <v>21</v>
      </c>
      <c r="H1715" t="s">
        <v>18</v>
      </c>
      <c r="I1715" t="s">
        <v>28</v>
      </c>
      <c r="J1715" t="s">
        <v>26</v>
      </c>
      <c r="K1715" t="s">
        <v>68</v>
      </c>
    </row>
    <row r="1716" spans="1:12" x14ac:dyDescent="0.25">
      <c r="A1716">
        <v>20059</v>
      </c>
      <c r="B1716" t="s">
        <v>27</v>
      </c>
      <c r="C1716" t="s">
        <v>49</v>
      </c>
      <c r="E1716" t="s">
        <v>37</v>
      </c>
      <c r="G1716" t="s">
        <v>21</v>
      </c>
      <c r="H1716" t="s">
        <v>18</v>
      </c>
      <c r="I1716" t="s">
        <v>28</v>
      </c>
      <c r="J1716" t="s">
        <v>26</v>
      </c>
    </row>
    <row r="1717" spans="1:12" x14ac:dyDescent="0.25">
      <c r="A1717">
        <v>20066</v>
      </c>
      <c r="B1717" t="s">
        <v>27</v>
      </c>
      <c r="C1717" t="s">
        <v>50</v>
      </c>
      <c r="D1717" t="s">
        <v>41</v>
      </c>
      <c r="E1717" t="s">
        <v>37</v>
      </c>
      <c r="F1717" t="s">
        <v>46</v>
      </c>
      <c r="G1717" t="s">
        <v>21</v>
      </c>
      <c r="H1717" t="s">
        <v>18</v>
      </c>
      <c r="I1717" t="s">
        <v>28</v>
      </c>
      <c r="J1717" t="s">
        <v>26</v>
      </c>
      <c r="K1717" t="s">
        <v>68</v>
      </c>
    </row>
    <row r="1718" spans="1:12" x14ac:dyDescent="0.25">
      <c r="A1718">
        <v>20067</v>
      </c>
      <c r="B1718" t="s">
        <v>66</v>
      </c>
      <c r="C1718" t="s">
        <v>49</v>
      </c>
      <c r="D1718" t="s">
        <v>41</v>
      </c>
      <c r="E1718" t="s">
        <v>37</v>
      </c>
      <c r="F1718" t="s">
        <v>46</v>
      </c>
      <c r="G1718" t="s">
        <v>21</v>
      </c>
      <c r="H1718" t="s">
        <v>18</v>
      </c>
      <c r="I1718" t="s">
        <v>28</v>
      </c>
      <c r="J1718" t="s">
        <v>26</v>
      </c>
      <c r="K1718" t="s">
        <v>68</v>
      </c>
    </row>
    <row r="1719" spans="1:12" x14ac:dyDescent="0.25">
      <c r="A1719">
        <v>20069</v>
      </c>
      <c r="B1719" t="s">
        <v>66</v>
      </c>
      <c r="C1719" t="s">
        <v>49</v>
      </c>
      <c r="E1719" t="s">
        <v>37</v>
      </c>
      <c r="G1719" t="s">
        <v>21</v>
      </c>
      <c r="H1719" t="s">
        <v>18</v>
      </c>
      <c r="I1719" t="s">
        <v>28</v>
      </c>
      <c r="J1719" t="s">
        <v>26</v>
      </c>
    </row>
    <row r="1720" spans="1:12" x14ac:dyDescent="0.25">
      <c r="A1720">
        <v>20071</v>
      </c>
      <c r="B1720" t="s">
        <v>27</v>
      </c>
      <c r="C1720" t="s">
        <v>49</v>
      </c>
      <c r="G1720" t="s">
        <v>21</v>
      </c>
      <c r="H1720" t="s">
        <v>18</v>
      </c>
      <c r="I1720" t="s">
        <v>28</v>
      </c>
    </row>
    <row r="1721" spans="1:12" x14ac:dyDescent="0.25">
      <c r="A1721">
        <v>20073</v>
      </c>
      <c r="B1721" t="s">
        <v>67</v>
      </c>
      <c r="C1721" t="s">
        <v>50</v>
      </c>
      <c r="D1721" t="s">
        <v>41</v>
      </c>
      <c r="E1721" t="s">
        <v>37</v>
      </c>
      <c r="F1721" t="s">
        <v>46</v>
      </c>
      <c r="G1721" t="s">
        <v>21</v>
      </c>
      <c r="H1721" t="s">
        <v>18</v>
      </c>
      <c r="I1721" t="s">
        <v>28</v>
      </c>
      <c r="J1721" t="s">
        <v>26</v>
      </c>
      <c r="K1721" t="s">
        <v>68</v>
      </c>
      <c r="L1721" t="s">
        <v>65</v>
      </c>
    </row>
    <row r="1722" spans="1:12" x14ac:dyDescent="0.25">
      <c r="A1722">
        <v>20076</v>
      </c>
      <c r="B1722" t="s">
        <v>27</v>
      </c>
      <c r="C1722" t="s">
        <v>49</v>
      </c>
    </row>
    <row r="1723" spans="1:12" x14ac:dyDescent="0.25">
      <c r="A1723">
        <v>20079</v>
      </c>
      <c r="B1723" t="s">
        <v>27</v>
      </c>
      <c r="C1723" t="s">
        <v>50</v>
      </c>
      <c r="E1723" t="s">
        <v>37</v>
      </c>
      <c r="G1723" t="s">
        <v>21</v>
      </c>
      <c r="H1723" t="s">
        <v>18</v>
      </c>
      <c r="I1723" t="s">
        <v>28</v>
      </c>
      <c r="J1723" t="s">
        <v>26</v>
      </c>
    </row>
    <row r="1724" spans="1:12" x14ac:dyDescent="0.25">
      <c r="A1724">
        <v>20081</v>
      </c>
      <c r="B1724" t="s">
        <v>67</v>
      </c>
      <c r="C1724" t="s">
        <v>49</v>
      </c>
      <c r="E1724" t="s">
        <v>37</v>
      </c>
      <c r="G1724" t="s">
        <v>21</v>
      </c>
      <c r="H1724" t="s">
        <v>18</v>
      </c>
      <c r="I1724" t="s">
        <v>28</v>
      </c>
      <c r="J1724" t="s">
        <v>26</v>
      </c>
    </row>
    <row r="1725" spans="1:12" x14ac:dyDescent="0.25">
      <c r="A1725">
        <v>20083</v>
      </c>
      <c r="B1725" t="s">
        <v>66</v>
      </c>
      <c r="C1725" t="s">
        <v>50</v>
      </c>
      <c r="D1725" t="s">
        <v>41</v>
      </c>
      <c r="E1725" t="s">
        <v>37</v>
      </c>
      <c r="F1725" t="s">
        <v>46</v>
      </c>
      <c r="G1725" t="s">
        <v>21</v>
      </c>
      <c r="H1725" t="s">
        <v>18</v>
      </c>
      <c r="I1725" t="s">
        <v>28</v>
      </c>
      <c r="J1725" t="s">
        <v>26</v>
      </c>
      <c r="K1725" t="s">
        <v>68</v>
      </c>
    </row>
    <row r="1726" spans="1:12" x14ac:dyDescent="0.25">
      <c r="A1726">
        <v>20086</v>
      </c>
      <c r="B1726" t="s">
        <v>27</v>
      </c>
      <c r="C1726" t="s">
        <v>49</v>
      </c>
      <c r="D1726" t="s">
        <v>41</v>
      </c>
      <c r="E1726" t="s">
        <v>37</v>
      </c>
      <c r="F1726" t="s">
        <v>46</v>
      </c>
      <c r="G1726" t="s">
        <v>21</v>
      </c>
      <c r="H1726" t="s">
        <v>18</v>
      </c>
      <c r="I1726" t="s">
        <v>28</v>
      </c>
      <c r="J1726" t="s">
        <v>26</v>
      </c>
      <c r="K1726" t="s">
        <v>68</v>
      </c>
    </row>
    <row r="1727" spans="1:12" x14ac:dyDescent="0.25">
      <c r="A1727">
        <v>20087</v>
      </c>
      <c r="B1727" t="s">
        <v>66</v>
      </c>
      <c r="C1727" t="s">
        <v>50</v>
      </c>
      <c r="D1727" t="s">
        <v>41</v>
      </c>
      <c r="E1727" t="s">
        <v>37</v>
      </c>
      <c r="F1727" t="s">
        <v>46</v>
      </c>
      <c r="G1727" t="s">
        <v>21</v>
      </c>
      <c r="H1727" t="s">
        <v>18</v>
      </c>
      <c r="I1727" t="s">
        <v>28</v>
      </c>
      <c r="J1727" t="s">
        <v>26</v>
      </c>
      <c r="K1727" t="s">
        <v>68</v>
      </c>
    </row>
    <row r="1728" spans="1:12" x14ac:dyDescent="0.25">
      <c r="A1728">
        <v>20089</v>
      </c>
      <c r="B1728" t="s">
        <v>66</v>
      </c>
      <c r="C1728" t="s">
        <v>50</v>
      </c>
      <c r="D1728" t="s">
        <v>41</v>
      </c>
      <c r="E1728" t="s">
        <v>37</v>
      </c>
      <c r="F1728" t="s">
        <v>46</v>
      </c>
      <c r="G1728" t="s">
        <v>21</v>
      </c>
      <c r="H1728" t="s">
        <v>18</v>
      </c>
      <c r="I1728" t="s">
        <v>28</v>
      </c>
      <c r="J1728" t="s">
        <v>26</v>
      </c>
      <c r="K1728" t="s">
        <v>68</v>
      </c>
    </row>
    <row r="1729" spans="1:12" x14ac:dyDescent="0.25">
      <c r="A1729">
        <v>20090</v>
      </c>
      <c r="B1729" t="s">
        <v>27</v>
      </c>
      <c r="C1729" t="s">
        <v>49</v>
      </c>
      <c r="D1729" t="s">
        <v>41</v>
      </c>
      <c r="E1729" t="s">
        <v>37</v>
      </c>
      <c r="F1729" t="s">
        <v>46</v>
      </c>
      <c r="G1729" t="s">
        <v>21</v>
      </c>
      <c r="H1729" t="s">
        <v>18</v>
      </c>
      <c r="I1729" t="s">
        <v>28</v>
      </c>
      <c r="J1729" t="s">
        <v>26</v>
      </c>
      <c r="K1729" t="s">
        <v>68</v>
      </c>
    </row>
    <row r="1730" spans="1:12" x14ac:dyDescent="0.25">
      <c r="A1730">
        <v>20094</v>
      </c>
      <c r="B1730" t="s">
        <v>66</v>
      </c>
      <c r="C1730" t="s">
        <v>50</v>
      </c>
      <c r="D1730" t="s">
        <v>41</v>
      </c>
      <c r="E1730" t="s">
        <v>37</v>
      </c>
      <c r="F1730" t="s">
        <v>46</v>
      </c>
      <c r="G1730" t="s">
        <v>21</v>
      </c>
      <c r="H1730" t="s">
        <v>18</v>
      </c>
      <c r="I1730" t="s">
        <v>28</v>
      </c>
      <c r="J1730" t="s">
        <v>26</v>
      </c>
      <c r="K1730" t="s">
        <v>68</v>
      </c>
    </row>
    <row r="1731" spans="1:12" x14ac:dyDescent="0.25">
      <c r="A1731">
        <v>20096</v>
      </c>
      <c r="B1731" t="s">
        <v>66</v>
      </c>
      <c r="C1731" t="s">
        <v>50</v>
      </c>
      <c r="D1731" t="s">
        <v>41</v>
      </c>
      <c r="E1731" t="s">
        <v>37</v>
      </c>
      <c r="F1731" t="s">
        <v>46</v>
      </c>
      <c r="G1731" t="s">
        <v>21</v>
      </c>
      <c r="H1731" t="s">
        <v>18</v>
      </c>
      <c r="I1731" t="s">
        <v>28</v>
      </c>
      <c r="J1731" t="s">
        <v>26</v>
      </c>
      <c r="K1731" t="s">
        <v>68</v>
      </c>
    </row>
    <row r="1732" spans="1:12" x14ac:dyDescent="0.25">
      <c r="A1732">
        <v>20097</v>
      </c>
      <c r="B1732" t="s">
        <v>66</v>
      </c>
      <c r="C1732" t="s">
        <v>50</v>
      </c>
      <c r="D1732" t="s">
        <v>41</v>
      </c>
      <c r="E1732" t="s">
        <v>37</v>
      </c>
      <c r="F1732" t="s">
        <v>46</v>
      </c>
      <c r="G1732" t="s">
        <v>21</v>
      </c>
      <c r="H1732" t="s">
        <v>18</v>
      </c>
      <c r="I1732" t="s">
        <v>28</v>
      </c>
      <c r="J1732" t="s">
        <v>26</v>
      </c>
      <c r="K1732" t="s">
        <v>68</v>
      </c>
    </row>
    <row r="1733" spans="1:12" x14ac:dyDescent="0.25">
      <c r="A1733">
        <v>20099</v>
      </c>
      <c r="B1733" t="s">
        <v>66</v>
      </c>
      <c r="C1733" t="s">
        <v>50</v>
      </c>
      <c r="E1733" t="s">
        <v>37</v>
      </c>
      <c r="G1733" t="s">
        <v>21</v>
      </c>
      <c r="H1733" t="s">
        <v>18</v>
      </c>
      <c r="I1733" t="s">
        <v>28</v>
      </c>
      <c r="J1733" t="s">
        <v>26</v>
      </c>
    </row>
    <row r="1734" spans="1:12" x14ac:dyDescent="0.25">
      <c r="A1734">
        <v>20100</v>
      </c>
      <c r="B1734" t="s">
        <v>67</v>
      </c>
      <c r="C1734" t="s">
        <v>49</v>
      </c>
      <c r="D1734" t="s">
        <v>41</v>
      </c>
      <c r="E1734" t="s">
        <v>37</v>
      </c>
      <c r="F1734" t="s">
        <v>46</v>
      </c>
      <c r="G1734" t="s">
        <v>21</v>
      </c>
      <c r="H1734" t="s">
        <v>18</v>
      </c>
      <c r="I1734" t="s">
        <v>28</v>
      </c>
      <c r="J1734" t="s">
        <v>26</v>
      </c>
      <c r="K1734" t="s">
        <v>68</v>
      </c>
      <c r="L1734" t="s">
        <v>65</v>
      </c>
    </row>
    <row r="1735" spans="1:12" x14ac:dyDescent="0.25">
      <c r="A1735">
        <v>20101</v>
      </c>
      <c r="B1735" t="s">
        <v>27</v>
      </c>
      <c r="C1735" t="s">
        <v>50</v>
      </c>
      <c r="E1735" t="s">
        <v>37</v>
      </c>
      <c r="G1735" t="s">
        <v>21</v>
      </c>
      <c r="H1735" t="s">
        <v>18</v>
      </c>
      <c r="I1735" t="s">
        <v>28</v>
      </c>
      <c r="J1735" t="s">
        <v>26</v>
      </c>
    </row>
    <row r="1736" spans="1:12" x14ac:dyDescent="0.25">
      <c r="A1736">
        <v>20103</v>
      </c>
      <c r="B1736" t="s">
        <v>66</v>
      </c>
      <c r="C1736" t="s">
        <v>50</v>
      </c>
      <c r="E1736" t="s">
        <v>37</v>
      </c>
      <c r="G1736" t="s">
        <v>21</v>
      </c>
      <c r="H1736" t="s">
        <v>18</v>
      </c>
      <c r="I1736" t="s">
        <v>28</v>
      </c>
      <c r="J1736" t="s">
        <v>26</v>
      </c>
    </row>
    <row r="1737" spans="1:12" x14ac:dyDescent="0.25">
      <c r="A1737">
        <v>20104</v>
      </c>
      <c r="B1737" t="s">
        <v>27</v>
      </c>
      <c r="C1737" t="s">
        <v>50</v>
      </c>
      <c r="D1737" t="s">
        <v>41</v>
      </c>
      <c r="E1737" t="s">
        <v>37</v>
      </c>
      <c r="F1737" t="s">
        <v>46</v>
      </c>
      <c r="G1737" t="s">
        <v>21</v>
      </c>
      <c r="H1737" t="s">
        <v>18</v>
      </c>
      <c r="I1737" t="s">
        <v>28</v>
      </c>
      <c r="J1737" t="s">
        <v>26</v>
      </c>
      <c r="K1737" t="s">
        <v>68</v>
      </c>
    </row>
    <row r="1738" spans="1:12" x14ac:dyDescent="0.25">
      <c r="A1738">
        <v>20106</v>
      </c>
      <c r="B1738" t="s">
        <v>67</v>
      </c>
      <c r="C1738" t="s">
        <v>50</v>
      </c>
      <c r="D1738" t="s">
        <v>41</v>
      </c>
      <c r="E1738" t="s">
        <v>37</v>
      </c>
      <c r="F1738" t="s">
        <v>46</v>
      </c>
      <c r="G1738" t="s">
        <v>21</v>
      </c>
      <c r="H1738" t="s">
        <v>18</v>
      </c>
      <c r="I1738" t="s">
        <v>28</v>
      </c>
      <c r="J1738" t="s">
        <v>26</v>
      </c>
      <c r="K1738" t="s">
        <v>68</v>
      </c>
    </row>
    <row r="1739" spans="1:12" x14ac:dyDescent="0.25">
      <c r="A1739">
        <v>20107</v>
      </c>
      <c r="B1739" t="s">
        <v>66</v>
      </c>
      <c r="C1739" t="s">
        <v>50</v>
      </c>
      <c r="D1739" t="s">
        <v>41</v>
      </c>
      <c r="E1739" t="s">
        <v>37</v>
      </c>
      <c r="F1739" t="s">
        <v>46</v>
      </c>
      <c r="G1739" t="s">
        <v>21</v>
      </c>
      <c r="H1739" t="s">
        <v>18</v>
      </c>
      <c r="I1739" t="s">
        <v>28</v>
      </c>
      <c r="J1739" t="s">
        <v>26</v>
      </c>
      <c r="K1739" t="s">
        <v>68</v>
      </c>
    </row>
    <row r="1740" spans="1:12" x14ac:dyDescent="0.25">
      <c r="A1740">
        <v>20109</v>
      </c>
      <c r="B1740" t="s">
        <v>27</v>
      </c>
      <c r="C1740" t="s">
        <v>49</v>
      </c>
      <c r="E1740" t="s">
        <v>37</v>
      </c>
      <c r="G1740" t="s">
        <v>21</v>
      </c>
      <c r="H1740" t="s">
        <v>18</v>
      </c>
      <c r="I1740" t="s">
        <v>28</v>
      </c>
      <c r="J1740" t="s">
        <v>26</v>
      </c>
    </row>
    <row r="1741" spans="1:12" x14ac:dyDescent="0.25">
      <c r="A1741">
        <v>20111</v>
      </c>
      <c r="B1741" t="s">
        <v>67</v>
      </c>
      <c r="C1741" t="s">
        <v>50</v>
      </c>
      <c r="E1741" t="s">
        <v>37</v>
      </c>
      <c r="G1741" t="s">
        <v>21</v>
      </c>
      <c r="H1741" t="s">
        <v>18</v>
      </c>
      <c r="I1741" t="s">
        <v>28</v>
      </c>
      <c r="J1741" t="s">
        <v>26</v>
      </c>
    </row>
    <row r="1742" spans="1:12" x14ac:dyDescent="0.25">
      <c r="A1742">
        <v>20113</v>
      </c>
      <c r="B1742" t="s">
        <v>27</v>
      </c>
      <c r="C1742" t="s">
        <v>49</v>
      </c>
      <c r="D1742" t="s">
        <v>41</v>
      </c>
      <c r="E1742" t="s">
        <v>37</v>
      </c>
      <c r="F1742" t="s">
        <v>46</v>
      </c>
      <c r="G1742" t="s">
        <v>21</v>
      </c>
      <c r="H1742" t="s">
        <v>18</v>
      </c>
      <c r="I1742" t="s">
        <v>28</v>
      </c>
      <c r="J1742" t="s">
        <v>26</v>
      </c>
      <c r="K1742" t="s">
        <v>68</v>
      </c>
    </row>
    <row r="1743" spans="1:12" x14ac:dyDescent="0.25">
      <c r="A1743">
        <v>20114</v>
      </c>
      <c r="B1743" t="s">
        <v>27</v>
      </c>
      <c r="C1743" t="s">
        <v>49</v>
      </c>
      <c r="E1743" t="s">
        <v>37</v>
      </c>
      <c r="G1743" t="s">
        <v>21</v>
      </c>
      <c r="H1743" t="s">
        <v>18</v>
      </c>
      <c r="I1743" t="s">
        <v>28</v>
      </c>
      <c r="J1743" t="s">
        <v>26</v>
      </c>
    </row>
    <row r="1744" spans="1:12" x14ac:dyDescent="0.25">
      <c r="A1744">
        <v>20122</v>
      </c>
      <c r="B1744" t="s">
        <v>66</v>
      </c>
      <c r="C1744" t="s">
        <v>50</v>
      </c>
      <c r="D1744" t="s">
        <v>41</v>
      </c>
      <c r="E1744" t="s">
        <v>37</v>
      </c>
      <c r="F1744" t="s">
        <v>46</v>
      </c>
      <c r="G1744" t="s">
        <v>21</v>
      </c>
      <c r="H1744" t="s">
        <v>18</v>
      </c>
      <c r="I1744" t="s">
        <v>28</v>
      </c>
      <c r="J1744" t="s">
        <v>26</v>
      </c>
      <c r="K1744" t="s">
        <v>68</v>
      </c>
    </row>
    <row r="1745" spans="1:11" x14ac:dyDescent="0.25">
      <c r="A1745">
        <v>20123</v>
      </c>
      <c r="B1745" t="s">
        <v>67</v>
      </c>
      <c r="C1745" t="s">
        <v>49</v>
      </c>
      <c r="E1745" t="s">
        <v>37</v>
      </c>
      <c r="G1745" t="s">
        <v>21</v>
      </c>
      <c r="H1745" t="s">
        <v>18</v>
      </c>
      <c r="I1745" t="s">
        <v>28</v>
      </c>
      <c r="J1745" t="s">
        <v>26</v>
      </c>
    </row>
    <row r="1746" spans="1:11" x14ac:dyDescent="0.25">
      <c r="A1746">
        <v>20126</v>
      </c>
      <c r="B1746" t="s">
        <v>27</v>
      </c>
      <c r="C1746" t="s">
        <v>50</v>
      </c>
      <c r="E1746" t="s">
        <v>37</v>
      </c>
      <c r="G1746" t="s">
        <v>21</v>
      </c>
      <c r="H1746" t="s">
        <v>18</v>
      </c>
      <c r="I1746" t="s">
        <v>28</v>
      </c>
      <c r="J1746" t="s">
        <v>26</v>
      </c>
    </row>
    <row r="1747" spans="1:11" x14ac:dyDescent="0.25">
      <c r="A1747">
        <v>20127</v>
      </c>
      <c r="B1747" t="s">
        <v>66</v>
      </c>
      <c r="C1747" t="s">
        <v>50</v>
      </c>
      <c r="D1747" t="s">
        <v>41</v>
      </c>
      <c r="E1747" t="s">
        <v>37</v>
      </c>
      <c r="F1747" t="s">
        <v>46</v>
      </c>
      <c r="G1747" t="s">
        <v>21</v>
      </c>
      <c r="H1747" t="s">
        <v>18</v>
      </c>
      <c r="I1747" t="s">
        <v>28</v>
      </c>
      <c r="J1747" t="s">
        <v>26</v>
      </c>
      <c r="K1747" t="s">
        <v>68</v>
      </c>
    </row>
    <row r="1748" spans="1:11" x14ac:dyDescent="0.25">
      <c r="A1748">
        <v>20128</v>
      </c>
      <c r="B1748" t="s">
        <v>27</v>
      </c>
      <c r="C1748" t="s">
        <v>49</v>
      </c>
      <c r="D1748" t="s">
        <v>41</v>
      </c>
      <c r="E1748" t="s">
        <v>37</v>
      </c>
      <c r="F1748" t="s">
        <v>46</v>
      </c>
      <c r="G1748" t="s">
        <v>21</v>
      </c>
      <c r="H1748" t="s">
        <v>18</v>
      </c>
      <c r="I1748" t="s">
        <v>28</v>
      </c>
      <c r="J1748" t="s">
        <v>26</v>
      </c>
      <c r="K1748" t="s">
        <v>68</v>
      </c>
    </row>
    <row r="1749" spans="1:11" x14ac:dyDescent="0.25">
      <c r="A1749">
        <v>20135</v>
      </c>
      <c r="B1749" t="s">
        <v>27</v>
      </c>
      <c r="C1749" t="s">
        <v>49</v>
      </c>
      <c r="E1749" t="s">
        <v>37</v>
      </c>
      <c r="G1749" t="s">
        <v>21</v>
      </c>
      <c r="H1749" t="s">
        <v>18</v>
      </c>
      <c r="I1749" t="s">
        <v>28</v>
      </c>
      <c r="J1749" t="s">
        <v>26</v>
      </c>
    </row>
    <row r="1750" spans="1:11" x14ac:dyDescent="0.25">
      <c r="A1750">
        <v>20136</v>
      </c>
      <c r="B1750" t="s">
        <v>27</v>
      </c>
      <c r="C1750" t="s">
        <v>50</v>
      </c>
      <c r="D1750" t="s">
        <v>41</v>
      </c>
      <c r="E1750" t="s">
        <v>37</v>
      </c>
      <c r="F1750" t="s">
        <v>46</v>
      </c>
      <c r="G1750" t="s">
        <v>21</v>
      </c>
      <c r="H1750" t="s">
        <v>18</v>
      </c>
      <c r="I1750" t="s">
        <v>28</v>
      </c>
      <c r="J1750" t="s">
        <v>26</v>
      </c>
      <c r="K1750" t="s">
        <v>68</v>
      </c>
    </row>
    <row r="1751" spans="1:11" x14ac:dyDescent="0.25">
      <c r="A1751">
        <v>20137</v>
      </c>
      <c r="E1751" t="s">
        <v>37</v>
      </c>
      <c r="G1751" t="s">
        <v>21</v>
      </c>
      <c r="H1751" t="s">
        <v>18</v>
      </c>
      <c r="I1751" t="s">
        <v>28</v>
      </c>
      <c r="J1751" t="s">
        <v>26</v>
      </c>
    </row>
    <row r="1752" spans="1:11" x14ac:dyDescent="0.25">
      <c r="A1752">
        <v>20140</v>
      </c>
      <c r="B1752" t="s">
        <v>66</v>
      </c>
      <c r="C1752" t="s">
        <v>50</v>
      </c>
      <c r="D1752" t="s">
        <v>41</v>
      </c>
      <c r="E1752" t="s">
        <v>37</v>
      </c>
      <c r="F1752" t="s">
        <v>46</v>
      </c>
      <c r="G1752" t="s">
        <v>21</v>
      </c>
      <c r="H1752" t="s">
        <v>18</v>
      </c>
      <c r="I1752" t="s">
        <v>28</v>
      </c>
      <c r="J1752" t="s">
        <v>26</v>
      </c>
      <c r="K1752" t="s">
        <v>68</v>
      </c>
    </row>
    <row r="1753" spans="1:11" x14ac:dyDescent="0.25">
      <c r="A1753">
        <v>20141</v>
      </c>
      <c r="B1753" t="s">
        <v>27</v>
      </c>
      <c r="C1753" t="s">
        <v>49</v>
      </c>
      <c r="D1753" t="s">
        <v>41</v>
      </c>
      <c r="E1753" t="s">
        <v>37</v>
      </c>
      <c r="F1753" t="s">
        <v>46</v>
      </c>
      <c r="G1753" t="s">
        <v>21</v>
      </c>
      <c r="H1753" t="s">
        <v>18</v>
      </c>
      <c r="I1753" t="s">
        <v>28</v>
      </c>
      <c r="J1753" t="s">
        <v>26</v>
      </c>
      <c r="K1753" t="s">
        <v>68</v>
      </c>
    </row>
    <row r="1754" spans="1:11" x14ac:dyDescent="0.25">
      <c r="A1754">
        <v>20143</v>
      </c>
      <c r="B1754" t="s">
        <v>66</v>
      </c>
      <c r="C1754" t="s">
        <v>50</v>
      </c>
      <c r="D1754" t="s">
        <v>41</v>
      </c>
      <c r="E1754" t="s">
        <v>37</v>
      </c>
      <c r="F1754" t="s">
        <v>46</v>
      </c>
      <c r="G1754" t="s">
        <v>21</v>
      </c>
      <c r="H1754" t="s">
        <v>18</v>
      </c>
      <c r="I1754" t="s">
        <v>28</v>
      </c>
      <c r="J1754" t="s">
        <v>26</v>
      </c>
      <c r="K1754" t="s">
        <v>68</v>
      </c>
    </row>
    <row r="1755" spans="1:11" x14ac:dyDescent="0.25">
      <c r="A1755">
        <v>20147</v>
      </c>
      <c r="B1755" t="s">
        <v>27</v>
      </c>
      <c r="C1755" t="s">
        <v>49</v>
      </c>
      <c r="E1755" t="s">
        <v>37</v>
      </c>
      <c r="G1755" t="s">
        <v>21</v>
      </c>
      <c r="H1755" t="s">
        <v>18</v>
      </c>
      <c r="I1755" t="s">
        <v>28</v>
      </c>
      <c r="J1755" t="s">
        <v>26</v>
      </c>
    </row>
    <row r="1756" spans="1:11" x14ac:dyDescent="0.25">
      <c r="A1756">
        <v>20150</v>
      </c>
      <c r="B1756" t="s">
        <v>27</v>
      </c>
      <c r="C1756" t="s">
        <v>49</v>
      </c>
      <c r="D1756" t="s">
        <v>41</v>
      </c>
      <c r="E1756" t="s">
        <v>37</v>
      </c>
      <c r="F1756" t="s">
        <v>46</v>
      </c>
      <c r="G1756" t="s">
        <v>21</v>
      </c>
      <c r="H1756" t="s">
        <v>18</v>
      </c>
      <c r="I1756" t="s">
        <v>28</v>
      </c>
      <c r="J1756" t="s">
        <v>26</v>
      </c>
      <c r="K1756" t="s">
        <v>68</v>
      </c>
    </row>
    <row r="1757" spans="1:11" x14ac:dyDescent="0.25">
      <c r="A1757">
        <v>20152</v>
      </c>
      <c r="B1757" t="s">
        <v>67</v>
      </c>
      <c r="C1757" t="s">
        <v>50</v>
      </c>
      <c r="D1757" t="s">
        <v>41</v>
      </c>
      <c r="E1757" t="s">
        <v>37</v>
      </c>
      <c r="F1757" t="s">
        <v>46</v>
      </c>
      <c r="G1757" t="s">
        <v>21</v>
      </c>
      <c r="H1757" t="s">
        <v>18</v>
      </c>
      <c r="I1757" t="s">
        <v>28</v>
      </c>
      <c r="J1757" t="s">
        <v>26</v>
      </c>
      <c r="K1757" t="s">
        <v>68</v>
      </c>
    </row>
    <row r="1758" spans="1:11" x14ac:dyDescent="0.25">
      <c r="A1758">
        <v>20154</v>
      </c>
      <c r="B1758" t="s">
        <v>67</v>
      </c>
      <c r="C1758" t="s">
        <v>49</v>
      </c>
      <c r="D1758" t="s">
        <v>41</v>
      </c>
      <c r="E1758" t="s">
        <v>37</v>
      </c>
      <c r="F1758" t="s">
        <v>46</v>
      </c>
      <c r="G1758" t="s">
        <v>21</v>
      </c>
      <c r="H1758" t="s">
        <v>18</v>
      </c>
      <c r="I1758" t="s">
        <v>28</v>
      </c>
      <c r="J1758" t="s">
        <v>26</v>
      </c>
      <c r="K1758" t="s">
        <v>68</v>
      </c>
    </row>
    <row r="1759" spans="1:11" x14ac:dyDescent="0.25">
      <c r="A1759">
        <v>20158</v>
      </c>
      <c r="B1759" t="s">
        <v>27</v>
      </c>
      <c r="C1759" t="s">
        <v>50</v>
      </c>
      <c r="D1759" t="s">
        <v>41</v>
      </c>
      <c r="E1759" t="s">
        <v>37</v>
      </c>
      <c r="F1759" t="s">
        <v>46</v>
      </c>
      <c r="G1759" t="s">
        <v>21</v>
      </c>
      <c r="H1759" t="s">
        <v>18</v>
      </c>
      <c r="I1759" t="s">
        <v>28</v>
      </c>
      <c r="J1759" t="s">
        <v>26</v>
      </c>
      <c r="K1759" t="s">
        <v>68</v>
      </c>
    </row>
    <row r="1760" spans="1:11" x14ac:dyDescent="0.25">
      <c r="A1760">
        <v>20160</v>
      </c>
      <c r="B1760" t="s">
        <v>27</v>
      </c>
      <c r="E1760" t="s">
        <v>37</v>
      </c>
      <c r="G1760" t="s">
        <v>21</v>
      </c>
      <c r="H1760" t="s">
        <v>18</v>
      </c>
      <c r="I1760" t="s">
        <v>28</v>
      </c>
      <c r="J1760" t="s">
        <v>26</v>
      </c>
    </row>
    <row r="1761" spans="1:11" x14ac:dyDescent="0.25">
      <c r="A1761">
        <v>20164</v>
      </c>
      <c r="B1761" t="s">
        <v>27</v>
      </c>
      <c r="C1761" t="s">
        <v>49</v>
      </c>
      <c r="D1761" t="s">
        <v>41</v>
      </c>
      <c r="E1761" t="s">
        <v>37</v>
      </c>
      <c r="F1761" t="s">
        <v>46</v>
      </c>
      <c r="G1761" t="s">
        <v>21</v>
      </c>
      <c r="H1761" t="s">
        <v>18</v>
      </c>
      <c r="I1761" t="s">
        <v>28</v>
      </c>
      <c r="J1761" t="s">
        <v>26</v>
      </c>
      <c r="K1761" t="s">
        <v>68</v>
      </c>
    </row>
    <row r="1762" spans="1:11" x14ac:dyDescent="0.25">
      <c r="A1762">
        <v>20168</v>
      </c>
      <c r="B1762" t="s">
        <v>67</v>
      </c>
      <c r="C1762" t="s">
        <v>50</v>
      </c>
      <c r="E1762" t="s">
        <v>37</v>
      </c>
      <c r="G1762" t="s">
        <v>21</v>
      </c>
      <c r="H1762" t="s">
        <v>18</v>
      </c>
      <c r="I1762" t="s">
        <v>28</v>
      </c>
      <c r="J1762" t="s">
        <v>26</v>
      </c>
    </row>
    <row r="1763" spans="1:11" x14ac:dyDescent="0.25">
      <c r="A1763">
        <v>20170</v>
      </c>
      <c r="B1763" t="s">
        <v>67</v>
      </c>
      <c r="C1763" t="s">
        <v>50</v>
      </c>
      <c r="D1763" t="s">
        <v>41</v>
      </c>
      <c r="E1763" t="s">
        <v>37</v>
      </c>
      <c r="F1763" t="s">
        <v>46</v>
      </c>
      <c r="G1763" t="s">
        <v>21</v>
      </c>
      <c r="H1763" t="s">
        <v>18</v>
      </c>
      <c r="I1763" t="s">
        <v>28</v>
      </c>
      <c r="J1763" t="s">
        <v>26</v>
      </c>
      <c r="K1763" t="s">
        <v>68</v>
      </c>
    </row>
    <row r="1764" spans="1:11" x14ac:dyDescent="0.25">
      <c r="A1764">
        <v>20171</v>
      </c>
      <c r="B1764" t="s">
        <v>27</v>
      </c>
      <c r="C1764" t="s">
        <v>49</v>
      </c>
      <c r="E1764" t="s">
        <v>37</v>
      </c>
      <c r="G1764" t="s">
        <v>21</v>
      </c>
      <c r="H1764" t="s">
        <v>18</v>
      </c>
      <c r="I1764" t="s">
        <v>28</v>
      </c>
      <c r="J1764" t="s">
        <v>26</v>
      </c>
    </row>
    <row r="1765" spans="1:11" x14ac:dyDescent="0.25">
      <c r="A1765">
        <v>20172</v>
      </c>
      <c r="B1765" t="s">
        <v>27</v>
      </c>
      <c r="C1765" t="s">
        <v>49</v>
      </c>
      <c r="E1765" t="s">
        <v>37</v>
      </c>
      <c r="G1765" t="s">
        <v>21</v>
      </c>
      <c r="H1765" t="s">
        <v>18</v>
      </c>
      <c r="I1765" t="s">
        <v>28</v>
      </c>
      <c r="J1765" t="s">
        <v>26</v>
      </c>
    </row>
    <row r="1766" spans="1:11" x14ac:dyDescent="0.25">
      <c r="A1766">
        <v>20175</v>
      </c>
      <c r="B1766" t="s">
        <v>66</v>
      </c>
      <c r="C1766" t="s">
        <v>50</v>
      </c>
      <c r="D1766" t="s">
        <v>41</v>
      </c>
      <c r="E1766" t="s">
        <v>37</v>
      </c>
      <c r="F1766" t="s">
        <v>46</v>
      </c>
      <c r="G1766" t="s">
        <v>21</v>
      </c>
      <c r="H1766" t="s">
        <v>18</v>
      </c>
      <c r="I1766" t="s">
        <v>28</v>
      </c>
      <c r="J1766" t="s">
        <v>26</v>
      </c>
      <c r="K1766" t="s">
        <v>68</v>
      </c>
    </row>
    <row r="1767" spans="1:11" x14ac:dyDescent="0.25">
      <c r="A1767">
        <v>20178</v>
      </c>
      <c r="B1767" t="s">
        <v>67</v>
      </c>
      <c r="C1767" t="s">
        <v>49</v>
      </c>
      <c r="D1767" t="s">
        <v>41</v>
      </c>
      <c r="E1767" t="s">
        <v>37</v>
      </c>
      <c r="F1767" t="s">
        <v>46</v>
      </c>
      <c r="G1767" t="s">
        <v>21</v>
      </c>
      <c r="H1767" t="s">
        <v>18</v>
      </c>
      <c r="I1767" t="s">
        <v>28</v>
      </c>
      <c r="J1767" t="s">
        <v>26</v>
      </c>
      <c r="K1767" t="s">
        <v>68</v>
      </c>
    </row>
    <row r="1768" spans="1:11" x14ac:dyDescent="0.25">
      <c r="A1768">
        <v>20179</v>
      </c>
      <c r="B1768" t="s">
        <v>27</v>
      </c>
      <c r="C1768" t="s">
        <v>49</v>
      </c>
      <c r="D1768" t="s">
        <v>41</v>
      </c>
      <c r="E1768" t="s">
        <v>37</v>
      </c>
      <c r="F1768" t="s">
        <v>46</v>
      </c>
      <c r="G1768" t="s">
        <v>21</v>
      </c>
      <c r="H1768" t="s">
        <v>18</v>
      </c>
      <c r="I1768" t="s">
        <v>28</v>
      </c>
      <c r="J1768" t="s">
        <v>26</v>
      </c>
      <c r="K1768" t="s">
        <v>68</v>
      </c>
    </row>
    <row r="1769" spans="1:11" x14ac:dyDescent="0.25">
      <c r="A1769">
        <v>20181</v>
      </c>
      <c r="B1769" t="s">
        <v>27</v>
      </c>
      <c r="C1769" t="s">
        <v>49</v>
      </c>
      <c r="E1769" t="s">
        <v>37</v>
      </c>
      <c r="G1769" t="s">
        <v>21</v>
      </c>
      <c r="H1769" t="s">
        <v>18</v>
      </c>
      <c r="I1769" t="s">
        <v>28</v>
      </c>
      <c r="J1769" t="s">
        <v>26</v>
      </c>
    </row>
    <row r="1770" spans="1:11" x14ac:dyDescent="0.25">
      <c r="A1770">
        <v>20182</v>
      </c>
      <c r="E1770" t="s">
        <v>37</v>
      </c>
      <c r="G1770" t="s">
        <v>21</v>
      </c>
      <c r="H1770" t="s">
        <v>18</v>
      </c>
      <c r="I1770" t="s">
        <v>28</v>
      </c>
      <c r="J1770" t="s">
        <v>26</v>
      </c>
    </row>
    <row r="1771" spans="1:11" x14ac:dyDescent="0.25">
      <c r="A1771">
        <v>20183</v>
      </c>
      <c r="B1771" t="s">
        <v>27</v>
      </c>
      <c r="C1771" t="s">
        <v>49</v>
      </c>
      <c r="D1771" t="s">
        <v>41</v>
      </c>
      <c r="E1771" t="s">
        <v>37</v>
      </c>
      <c r="F1771" t="s">
        <v>46</v>
      </c>
      <c r="G1771" t="s">
        <v>21</v>
      </c>
      <c r="H1771" t="s">
        <v>18</v>
      </c>
      <c r="I1771" t="s">
        <v>28</v>
      </c>
      <c r="J1771" t="s">
        <v>26</v>
      </c>
      <c r="K1771" t="s">
        <v>68</v>
      </c>
    </row>
    <row r="1772" spans="1:11" x14ac:dyDescent="0.25">
      <c r="A1772">
        <v>20184</v>
      </c>
      <c r="B1772" t="s">
        <v>66</v>
      </c>
      <c r="C1772" t="s">
        <v>50</v>
      </c>
      <c r="D1772" t="s">
        <v>41</v>
      </c>
      <c r="E1772" t="s">
        <v>37</v>
      </c>
      <c r="F1772" t="s">
        <v>46</v>
      </c>
      <c r="G1772" t="s">
        <v>21</v>
      </c>
      <c r="H1772" t="s">
        <v>18</v>
      </c>
      <c r="I1772" t="s">
        <v>28</v>
      </c>
      <c r="J1772" t="s">
        <v>26</v>
      </c>
      <c r="K1772" t="s">
        <v>68</v>
      </c>
    </row>
    <row r="1773" spans="1:11" x14ac:dyDescent="0.25">
      <c r="A1773">
        <v>20191</v>
      </c>
      <c r="B1773" t="s">
        <v>27</v>
      </c>
      <c r="C1773" t="s">
        <v>49</v>
      </c>
      <c r="D1773" t="s">
        <v>41</v>
      </c>
      <c r="E1773" t="s">
        <v>37</v>
      </c>
      <c r="F1773" t="s">
        <v>46</v>
      </c>
      <c r="G1773" t="s">
        <v>21</v>
      </c>
      <c r="H1773" t="s">
        <v>18</v>
      </c>
      <c r="I1773" t="s">
        <v>28</v>
      </c>
      <c r="J1773" t="s">
        <v>26</v>
      </c>
      <c r="K1773" t="s">
        <v>68</v>
      </c>
    </row>
    <row r="1774" spans="1:11" x14ac:dyDescent="0.25">
      <c r="A1774">
        <v>20193</v>
      </c>
      <c r="B1774" t="s">
        <v>27</v>
      </c>
      <c r="C1774" t="s">
        <v>49</v>
      </c>
      <c r="D1774" t="s">
        <v>41</v>
      </c>
      <c r="E1774" t="s">
        <v>37</v>
      </c>
      <c r="F1774" t="s">
        <v>46</v>
      </c>
      <c r="G1774" t="s">
        <v>21</v>
      </c>
      <c r="H1774" t="s">
        <v>18</v>
      </c>
      <c r="I1774" t="s">
        <v>28</v>
      </c>
      <c r="J1774" t="s">
        <v>26</v>
      </c>
      <c r="K1774" t="s">
        <v>68</v>
      </c>
    </row>
    <row r="1775" spans="1:11" x14ac:dyDescent="0.25">
      <c r="A1775">
        <v>20197</v>
      </c>
      <c r="B1775" t="s">
        <v>27</v>
      </c>
      <c r="C1775" t="s">
        <v>49</v>
      </c>
      <c r="D1775" t="s">
        <v>41</v>
      </c>
      <c r="E1775" t="s">
        <v>37</v>
      </c>
      <c r="F1775" t="s">
        <v>46</v>
      </c>
      <c r="G1775" t="s">
        <v>21</v>
      </c>
      <c r="H1775" t="s">
        <v>18</v>
      </c>
      <c r="I1775" t="s">
        <v>28</v>
      </c>
      <c r="J1775" t="s">
        <v>26</v>
      </c>
      <c r="K1775" t="s">
        <v>68</v>
      </c>
    </row>
    <row r="1776" spans="1:11" x14ac:dyDescent="0.25">
      <c r="A1776">
        <v>20202</v>
      </c>
      <c r="B1776" t="s">
        <v>27</v>
      </c>
      <c r="C1776" t="s">
        <v>49</v>
      </c>
      <c r="D1776" t="s">
        <v>41</v>
      </c>
      <c r="E1776" t="s">
        <v>37</v>
      </c>
      <c r="F1776" t="s">
        <v>46</v>
      </c>
      <c r="G1776" t="s">
        <v>21</v>
      </c>
      <c r="H1776" t="s">
        <v>18</v>
      </c>
      <c r="I1776" t="s">
        <v>28</v>
      </c>
      <c r="J1776" t="s">
        <v>26</v>
      </c>
      <c r="K1776" t="s">
        <v>68</v>
      </c>
    </row>
    <row r="1777" spans="1:12" x14ac:dyDescent="0.25">
      <c r="A1777">
        <v>20204</v>
      </c>
      <c r="B1777" t="s">
        <v>27</v>
      </c>
      <c r="C1777" t="s">
        <v>49</v>
      </c>
      <c r="D1777" t="s">
        <v>41</v>
      </c>
      <c r="E1777" t="s">
        <v>37</v>
      </c>
      <c r="F1777" t="s">
        <v>46</v>
      </c>
      <c r="G1777" t="s">
        <v>21</v>
      </c>
      <c r="H1777" t="s">
        <v>18</v>
      </c>
      <c r="I1777" t="s">
        <v>28</v>
      </c>
      <c r="J1777" t="s">
        <v>26</v>
      </c>
      <c r="K1777" t="s">
        <v>68</v>
      </c>
    </row>
    <row r="1778" spans="1:12" x14ac:dyDescent="0.25">
      <c r="A1778">
        <v>20209</v>
      </c>
      <c r="B1778" t="s">
        <v>67</v>
      </c>
      <c r="C1778" t="s">
        <v>49</v>
      </c>
      <c r="D1778" t="s">
        <v>41</v>
      </c>
      <c r="E1778" t="s">
        <v>37</v>
      </c>
      <c r="F1778" t="s">
        <v>46</v>
      </c>
      <c r="G1778" t="s">
        <v>21</v>
      </c>
      <c r="H1778" t="s">
        <v>18</v>
      </c>
      <c r="I1778" t="s">
        <v>28</v>
      </c>
      <c r="J1778" t="s">
        <v>26</v>
      </c>
      <c r="K1778" t="s">
        <v>68</v>
      </c>
    </row>
    <row r="1779" spans="1:12" x14ac:dyDescent="0.25">
      <c r="A1779">
        <v>20211</v>
      </c>
      <c r="E1779" t="s">
        <v>37</v>
      </c>
      <c r="G1779" t="s">
        <v>21</v>
      </c>
      <c r="H1779" t="s">
        <v>18</v>
      </c>
      <c r="I1779" t="s">
        <v>28</v>
      </c>
      <c r="J1779" t="s">
        <v>26</v>
      </c>
    </row>
    <row r="1780" spans="1:12" x14ac:dyDescent="0.25">
      <c r="A1780">
        <v>20213</v>
      </c>
      <c r="B1780" t="s">
        <v>66</v>
      </c>
      <c r="C1780" t="s">
        <v>49</v>
      </c>
      <c r="D1780" t="s">
        <v>41</v>
      </c>
      <c r="E1780" t="s">
        <v>37</v>
      </c>
      <c r="F1780" t="s">
        <v>46</v>
      </c>
      <c r="G1780" t="s">
        <v>21</v>
      </c>
      <c r="H1780" t="s">
        <v>18</v>
      </c>
      <c r="I1780" t="s">
        <v>28</v>
      </c>
      <c r="J1780" t="s">
        <v>26</v>
      </c>
      <c r="K1780" t="s">
        <v>68</v>
      </c>
    </row>
    <row r="1781" spans="1:12" x14ac:dyDescent="0.25">
      <c r="A1781">
        <v>20220</v>
      </c>
      <c r="B1781" t="s">
        <v>66</v>
      </c>
      <c r="C1781" t="s">
        <v>49</v>
      </c>
      <c r="D1781" t="s">
        <v>41</v>
      </c>
      <c r="E1781" t="s">
        <v>37</v>
      </c>
      <c r="F1781" t="s">
        <v>46</v>
      </c>
      <c r="G1781" t="s">
        <v>21</v>
      </c>
      <c r="H1781" t="s">
        <v>18</v>
      </c>
      <c r="I1781" t="s">
        <v>28</v>
      </c>
      <c r="J1781" t="s">
        <v>26</v>
      </c>
      <c r="K1781" t="s">
        <v>68</v>
      </c>
    </row>
    <row r="1782" spans="1:12" x14ac:dyDescent="0.25">
      <c r="A1782">
        <v>20221</v>
      </c>
      <c r="B1782" t="s">
        <v>27</v>
      </c>
      <c r="C1782" t="s">
        <v>49</v>
      </c>
      <c r="E1782" t="s">
        <v>37</v>
      </c>
      <c r="G1782" t="s">
        <v>21</v>
      </c>
      <c r="H1782" t="s">
        <v>18</v>
      </c>
      <c r="I1782" t="s">
        <v>28</v>
      </c>
      <c r="J1782" t="s">
        <v>26</v>
      </c>
    </row>
    <row r="1783" spans="1:12" x14ac:dyDescent="0.25">
      <c r="A1783">
        <v>20224</v>
      </c>
      <c r="B1783" t="s">
        <v>66</v>
      </c>
      <c r="C1783" t="s">
        <v>49</v>
      </c>
      <c r="E1783" t="s">
        <v>37</v>
      </c>
      <c r="G1783" t="s">
        <v>21</v>
      </c>
      <c r="H1783" t="s">
        <v>18</v>
      </c>
      <c r="I1783" t="s">
        <v>28</v>
      </c>
      <c r="J1783" t="s">
        <v>26</v>
      </c>
    </row>
    <row r="1784" spans="1:12" x14ac:dyDescent="0.25">
      <c r="A1784">
        <v>20225</v>
      </c>
      <c r="B1784" t="s">
        <v>27</v>
      </c>
      <c r="C1784" t="s">
        <v>49</v>
      </c>
      <c r="D1784" t="s">
        <v>41</v>
      </c>
      <c r="E1784" t="s">
        <v>37</v>
      </c>
      <c r="F1784" t="s">
        <v>46</v>
      </c>
      <c r="G1784" t="s">
        <v>21</v>
      </c>
      <c r="H1784" t="s">
        <v>18</v>
      </c>
      <c r="I1784" t="s">
        <v>28</v>
      </c>
      <c r="J1784" t="s">
        <v>26</v>
      </c>
      <c r="K1784" t="s">
        <v>68</v>
      </c>
    </row>
    <row r="1785" spans="1:12" x14ac:dyDescent="0.25">
      <c r="A1785">
        <v>20228</v>
      </c>
      <c r="B1785" t="s">
        <v>66</v>
      </c>
      <c r="C1785" t="s">
        <v>50</v>
      </c>
      <c r="D1785" t="s">
        <v>41</v>
      </c>
      <c r="E1785" t="s">
        <v>37</v>
      </c>
      <c r="F1785" t="s">
        <v>46</v>
      </c>
      <c r="G1785" t="s">
        <v>21</v>
      </c>
      <c r="H1785" t="s">
        <v>18</v>
      </c>
      <c r="I1785" t="s">
        <v>28</v>
      </c>
      <c r="J1785" t="s">
        <v>26</v>
      </c>
      <c r="K1785" t="s">
        <v>68</v>
      </c>
    </row>
    <row r="1786" spans="1:12" x14ac:dyDescent="0.25">
      <c r="A1786">
        <v>20232</v>
      </c>
      <c r="B1786" t="s">
        <v>66</v>
      </c>
      <c r="C1786" t="s">
        <v>49</v>
      </c>
      <c r="E1786" t="s">
        <v>37</v>
      </c>
      <c r="G1786" t="s">
        <v>21</v>
      </c>
      <c r="H1786" t="s">
        <v>18</v>
      </c>
      <c r="I1786" t="s">
        <v>28</v>
      </c>
      <c r="J1786" t="s">
        <v>26</v>
      </c>
    </row>
    <row r="1787" spans="1:12" x14ac:dyDescent="0.25">
      <c r="A1787">
        <v>20233</v>
      </c>
      <c r="B1787" t="s">
        <v>66</v>
      </c>
      <c r="C1787" t="s">
        <v>49</v>
      </c>
      <c r="D1787" t="s">
        <v>41</v>
      </c>
      <c r="E1787" t="s">
        <v>37</v>
      </c>
      <c r="F1787" t="s">
        <v>46</v>
      </c>
      <c r="G1787" t="s">
        <v>21</v>
      </c>
      <c r="H1787" t="s">
        <v>18</v>
      </c>
      <c r="I1787" t="s">
        <v>28</v>
      </c>
      <c r="J1787" t="s">
        <v>26</v>
      </c>
      <c r="K1787" t="s">
        <v>68</v>
      </c>
    </row>
    <row r="1788" spans="1:12" x14ac:dyDescent="0.25">
      <c r="A1788">
        <v>20235</v>
      </c>
      <c r="B1788" t="s">
        <v>66</v>
      </c>
      <c r="C1788" t="s">
        <v>50</v>
      </c>
      <c r="E1788" t="s">
        <v>37</v>
      </c>
      <c r="G1788" t="s">
        <v>21</v>
      </c>
      <c r="H1788" t="s">
        <v>18</v>
      </c>
      <c r="I1788" t="s">
        <v>28</v>
      </c>
      <c r="J1788" t="s">
        <v>26</v>
      </c>
    </row>
    <row r="1789" spans="1:12" x14ac:dyDescent="0.25">
      <c r="A1789">
        <v>20236</v>
      </c>
      <c r="B1789" t="s">
        <v>27</v>
      </c>
      <c r="C1789" t="s">
        <v>50</v>
      </c>
      <c r="D1789" t="s">
        <v>41</v>
      </c>
      <c r="E1789" t="s">
        <v>37</v>
      </c>
      <c r="F1789" t="s">
        <v>46</v>
      </c>
      <c r="G1789" t="s">
        <v>21</v>
      </c>
      <c r="H1789" t="s">
        <v>18</v>
      </c>
      <c r="I1789" t="s">
        <v>28</v>
      </c>
      <c r="J1789" t="s">
        <v>26</v>
      </c>
      <c r="K1789" t="s">
        <v>68</v>
      </c>
    </row>
    <row r="1790" spans="1:12" x14ac:dyDescent="0.25">
      <c r="A1790">
        <v>20239</v>
      </c>
      <c r="B1790" t="s">
        <v>67</v>
      </c>
      <c r="C1790" t="s">
        <v>50</v>
      </c>
      <c r="D1790" t="s">
        <v>41</v>
      </c>
      <c r="E1790" t="s">
        <v>37</v>
      </c>
      <c r="F1790" t="s">
        <v>46</v>
      </c>
      <c r="G1790" t="s">
        <v>21</v>
      </c>
      <c r="H1790" t="s">
        <v>18</v>
      </c>
      <c r="I1790" t="s">
        <v>28</v>
      </c>
      <c r="J1790" t="s">
        <v>26</v>
      </c>
      <c r="K1790" t="s">
        <v>68</v>
      </c>
      <c r="L1790" t="s">
        <v>65</v>
      </c>
    </row>
    <row r="1791" spans="1:12" x14ac:dyDescent="0.25">
      <c r="A1791">
        <v>20241</v>
      </c>
      <c r="E1791" t="s">
        <v>37</v>
      </c>
      <c r="G1791" t="s">
        <v>21</v>
      </c>
      <c r="H1791" t="s">
        <v>18</v>
      </c>
      <c r="I1791" t="s">
        <v>28</v>
      </c>
      <c r="J1791" t="s">
        <v>26</v>
      </c>
    </row>
    <row r="1792" spans="1:12" x14ac:dyDescent="0.25">
      <c r="A1792">
        <v>20242</v>
      </c>
      <c r="B1792" t="s">
        <v>27</v>
      </c>
      <c r="C1792" t="s">
        <v>49</v>
      </c>
      <c r="E1792" t="s">
        <v>37</v>
      </c>
      <c r="G1792" t="s">
        <v>21</v>
      </c>
      <c r="H1792" t="s">
        <v>18</v>
      </c>
      <c r="I1792" t="s">
        <v>28</v>
      </c>
      <c r="J1792" t="s">
        <v>26</v>
      </c>
    </row>
    <row r="1793" spans="1:11" x14ac:dyDescent="0.25">
      <c r="A1793">
        <v>20245</v>
      </c>
      <c r="B1793" t="s">
        <v>27</v>
      </c>
      <c r="C1793" t="s">
        <v>49</v>
      </c>
      <c r="E1793" t="s">
        <v>37</v>
      </c>
      <c r="G1793" t="s">
        <v>21</v>
      </c>
      <c r="H1793" t="s">
        <v>18</v>
      </c>
      <c r="I1793" t="s">
        <v>28</v>
      </c>
      <c r="J1793" t="s">
        <v>26</v>
      </c>
    </row>
    <row r="1794" spans="1:11" x14ac:dyDescent="0.25">
      <c r="A1794">
        <v>20247</v>
      </c>
      <c r="B1794" t="s">
        <v>27</v>
      </c>
      <c r="C1794" t="s">
        <v>50</v>
      </c>
      <c r="D1794" t="s">
        <v>41</v>
      </c>
      <c r="E1794" t="s">
        <v>37</v>
      </c>
      <c r="F1794" t="s">
        <v>46</v>
      </c>
      <c r="G1794" t="s">
        <v>21</v>
      </c>
      <c r="H1794" t="s">
        <v>18</v>
      </c>
      <c r="I1794" t="s">
        <v>28</v>
      </c>
      <c r="J1794" t="s">
        <v>26</v>
      </c>
      <c r="K1794" t="s">
        <v>68</v>
      </c>
    </row>
    <row r="1795" spans="1:11" x14ac:dyDescent="0.25">
      <c r="A1795">
        <v>20249</v>
      </c>
      <c r="B1795" t="s">
        <v>27</v>
      </c>
      <c r="C1795" t="s">
        <v>49</v>
      </c>
      <c r="E1795" t="s">
        <v>37</v>
      </c>
      <c r="G1795" t="s">
        <v>21</v>
      </c>
      <c r="H1795" t="s">
        <v>18</v>
      </c>
      <c r="I1795" t="s">
        <v>28</v>
      </c>
      <c r="J1795" t="s">
        <v>26</v>
      </c>
    </row>
    <row r="1796" spans="1:11" x14ac:dyDescent="0.25">
      <c r="A1796">
        <v>20250</v>
      </c>
      <c r="B1796" t="s">
        <v>66</v>
      </c>
      <c r="C1796" t="s">
        <v>49</v>
      </c>
      <c r="D1796" t="s">
        <v>41</v>
      </c>
      <c r="E1796" t="s">
        <v>37</v>
      </c>
      <c r="F1796" t="s">
        <v>46</v>
      </c>
      <c r="G1796" t="s">
        <v>21</v>
      </c>
      <c r="H1796" t="s">
        <v>18</v>
      </c>
      <c r="I1796" t="s">
        <v>28</v>
      </c>
      <c r="J1796" t="s">
        <v>26</v>
      </c>
      <c r="K1796" t="s">
        <v>68</v>
      </c>
    </row>
    <row r="1797" spans="1:11" x14ac:dyDescent="0.25">
      <c r="A1797">
        <v>20252</v>
      </c>
      <c r="B1797" t="s">
        <v>27</v>
      </c>
      <c r="C1797" t="s">
        <v>49</v>
      </c>
      <c r="D1797" t="s">
        <v>41</v>
      </c>
      <c r="E1797" t="s">
        <v>37</v>
      </c>
      <c r="F1797" t="s">
        <v>46</v>
      </c>
      <c r="G1797" t="s">
        <v>21</v>
      </c>
      <c r="H1797" t="s">
        <v>18</v>
      </c>
      <c r="I1797" t="s">
        <v>28</v>
      </c>
      <c r="J1797" t="s">
        <v>26</v>
      </c>
      <c r="K1797" t="s">
        <v>68</v>
      </c>
    </row>
    <row r="1798" spans="1:11" x14ac:dyDescent="0.25">
      <c r="A1798" t="s">
        <v>57</v>
      </c>
      <c r="C1798" t="s">
        <v>51</v>
      </c>
      <c r="D1798" t="s">
        <v>41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H1570"/>
  <sheetViews>
    <sheetView showGridLines="0" topLeftCell="BL1" workbookViewId="0">
      <selection sqref="A1:BY1048576"/>
    </sheetView>
  </sheetViews>
  <sheetFormatPr baseColWidth="10" defaultRowHeight="15" x14ac:dyDescent="0.25"/>
  <cols>
    <col min="1" max="1" width="15" bestFit="1" customWidth="1"/>
    <col min="2" max="2" width="25.85546875" bestFit="1" customWidth="1"/>
    <col min="5" max="5" width="34" bestFit="1" customWidth="1"/>
    <col min="6" max="6" width="2.7109375" customWidth="1"/>
    <col min="11" max="11" width="35" bestFit="1" customWidth="1"/>
    <col min="12" max="12" width="2.7109375" customWidth="1"/>
    <col min="14" max="14" width="15.42578125" bestFit="1" customWidth="1"/>
    <col min="17" max="17" width="38.140625" bestFit="1" customWidth="1"/>
    <col min="18" max="18" width="2.7109375" customWidth="1"/>
    <col min="19" max="19" width="6.5703125" bestFit="1" customWidth="1"/>
    <col min="20" max="20" width="15.42578125" bestFit="1" customWidth="1"/>
    <col min="21" max="21" width="6.5703125" bestFit="1" customWidth="1"/>
    <col min="22" max="22" width="9.42578125" bestFit="1" customWidth="1"/>
    <col min="23" max="23" width="23.7109375" bestFit="1" customWidth="1"/>
    <col min="24" max="24" width="2.7109375" customWidth="1"/>
    <col min="29" max="29" width="23.5703125" customWidth="1"/>
    <col min="30" max="30" width="2.7109375" customWidth="1"/>
    <col min="35" max="35" width="21.42578125" bestFit="1" customWidth="1"/>
    <col min="36" max="36" width="2.7109375" customWidth="1"/>
    <col min="42" max="42" width="2.7109375" customWidth="1"/>
    <col min="48" max="48" width="2.7109375" customWidth="1"/>
    <col min="54" max="54" width="2.7109375" customWidth="1"/>
    <col min="60" max="60" width="2.7109375" customWidth="1"/>
    <col min="65" max="65" width="14.5703125" bestFit="1" customWidth="1"/>
    <col min="66" max="66" width="2.7109375" customWidth="1"/>
    <col min="68" max="68" width="20.28515625" bestFit="1" customWidth="1"/>
    <col min="71" max="71" width="15.5703125" bestFit="1" customWidth="1"/>
    <col min="72" max="72" width="2.7109375" customWidth="1"/>
    <col min="74" max="74" width="26" bestFit="1" customWidth="1"/>
    <col min="76" max="76" width="13.28515625" bestFit="1" customWidth="1"/>
    <col min="77" max="77" width="21.7109375" bestFit="1" customWidth="1"/>
    <col min="78" max="78" width="2.7109375" customWidth="1"/>
    <col min="79" max="79" width="6.5703125" bestFit="1" customWidth="1"/>
    <col min="80" max="80" width="25.42578125" bestFit="1" customWidth="1"/>
    <col min="81" max="81" width="6.5703125" bestFit="1" customWidth="1"/>
    <col min="82" max="82" width="15.42578125" bestFit="1" customWidth="1"/>
    <col min="83" max="83" width="29.85546875" bestFit="1" customWidth="1"/>
    <col min="84" max="84" width="2.7109375" customWidth="1"/>
    <col min="86" max="86" width="26.28515625" bestFit="1" customWidth="1"/>
    <col min="87" max="87" width="6.5703125" bestFit="1" customWidth="1"/>
    <col min="88" max="88" width="12.42578125" bestFit="1" customWidth="1"/>
    <col min="89" max="89" width="11" bestFit="1" customWidth="1"/>
    <col min="90" max="90" width="2.7109375" customWidth="1"/>
    <col min="92" max="92" width="25.42578125" bestFit="1" customWidth="1"/>
    <col min="93" max="93" width="6.5703125" bestFit="1" customWidth="1"/>
    <col min="94" max="94" width="15.42578125" bestFit="1" customWidth="1"/>
    <col min="95" max="95" width="29.85546875" bestFit="1" customWidth="1"/>
    <col min="96" max="96" width="2.7109375" customWidth="1"/>
    <col min="98" max="98" width="16.42578125" bestFit="1" customWidth="1"/>
    <col min="101" max="101" width="29.42578125" bestFit="1" customWidth="1"/>
    <col min="102" max="102" width="2.7109375" customWidth="1"/>
    <col min="104" max="104" width="17.42578125" bestFit="1" customWidth="1"/>
    <col min="107" max="107" width="28.42578125" bestFit="1" customWidth="1"/>
    <col min="108" max="108" width="2.7109375" customWidth="1"/>
    <col min="111" max="111" width="6.5703125" bestFit="1" customWidth="1"/>
    <col min="112" max="112" width="10.28515625" bestFit="1" customWidth="1"/>
    <col min="113" max="113" width="23.7109375" bestFit="1" customWidth="1"/>
    <col min="114" max="114" width="2.7109375" customWidth="1"/>
    <col min="116" max="116" width="20.7109375" bestFit="1" customWidth="1"/>
    <col min="119" max="119" width="15.5703125" bestFit="1" customWidth="1"/>
    <col min="120" max="120" width="2.7109375" customWidth="1"/>
    <col min="122" max="122" width="20.7109375" bestFit="1" customWidth="1"/>
    <col min="123" max="123" width="6.5703125" bestFit="1" customWidth="1"/>
    <col min="124" max="124" width="13" bestFit="1" customWidth="1"/>
    <col min="125" max="125" width="9.140625" bestFit="1" customWidth="1"/>
    <col min="126" max="126" width="2.7109375" customWidth="1"/>
    <col min="128" max="128" width="15.28515625" bestFit="1" customWidth="1"/>
    <col min="129" max="129" width="6.5703125" bestFit="1" customWidth="1"/>
    <col min="130" max="130" width="13" bestFit="1" customWidth="1"/>
    <col min="131" max="131" width="16.5703125" bestFit="1" customWidth="1"/>
    <col min="132" max="132" width="2.7109375" customWidth="1"/>
    <col min="134" max="134" width="15.28515625" bestFit="1" customWidth="1"/>
    <col min="135" max="135" width="6.5703125" bestFit="1" customWidth="1"/>
    <col min="136" max="136" width="13" bestFit="1" customWidth="1"/>
    <col min="137" max="137" width="9.140625" bestFit="1" customWidth="1"/>
    <col min="138" max="138" width="2.7109375" customWidth="1"/>
    <col min="140" max="140" width="20.42578125" bestFit="1" customWidth="1"/>
    <col min="141" max="141" width="6.5703125" bestFit="1" customWidth="1"/>
    <col min="142" max="142" width="13" bestFit="1" customWidth="1"/>
    <col min="143" max="143" width="9.140625" bestFit="1" customWidth="1"/>
    <col min="144" max="144" width="2.7109375" customWidth="1"/>
    <col min="146" max="146" width="13" bestFit="1" customWidth="1"/>
    <col min="147" max="147" width="6.5703125" bestFit="1" customWidth="1"/>
    <col min="148" max="148" width="13" bestFit="1" customWidth="1"/>
    <col min="149" max="149" width="9.140625" bestFit="1" customWidth="1"/>
    <col min="150" max="150" width="2.7109375" customWidth="1"/>
    <col min="152" max="152" width="13" bestFit="1" customWidth="1"/>
    <col min="153" max="153" width="6.5703125" bestFit="1" customWidth="1"/>
    <col min="154" max="154" width="13" bestFit="1" customWidth="1"/>
    <col min="155" max="155" width="9.140625" bestFit="1" customWidth="1"/>
    <col min="157" max="157" width="13" bestFit="1" customWidth="1"/>
    <col min="158" max="158" width="6.5703125" bestFit="1" customWidth="1"/>
    <col min="159" max="159" width="13" bestFit="1" customWidth="1"/>
    <col min="160" max="160" width="9.140625" bestFit="1" customWidth="1"/>
    <col min="162" max="162" width="13" bestFit="1" customWidth="1"/>
    <col min="163" max="163" width="6.5703125" bestFit="1" customWidth="1"/>
    <col min="164" max="164" width="13" bestFit="1" customWidth="1"/>
    <col min="165" max="165" width="9.140625" bestFit="1" customWidth="1"/>
    <col min="167" max="167" width="13" bestFit="1" customWidth="1"/>
    <col min="168" max="168" width="6.5703125" bestFit="1" customWidth="1"/>
    <col min="169" max="169" width="13" bestFit="1" customWidth="1"/>
    <col min="170" max="170" width="9.140625" bestFit="1" customWidth="1"/>
    <col min="172" max="172" width="13" bestFit="1" customWidth="1"/>
    <col min="173" max="173" width="6.5703125" bestFit="1" customWidth="1"/>
    <col min="174" max="174" width="13" bestFit="1" customWidth="1"/>
    <col min="175" max="175" width="19.5703125" bestFit="1" customWidth="1"/>
    <col min="177" max="177" width="13" bestFit="1" customWidth="1"/>
    <col min="178" max="178" width="6.5703125" bestFit="1" customWidth="1"/>
    <col min="179" max="179" width="13" bestFit="1" customWidth="1"/>
    <col min="180" max="180" width="9.140625" bestFit="1" customWidth="1"/>
    <col min="182" max="182" width="13" bestFit="1" customWidth="1"/>
    <col min="183" max="183" width="6.5703125" bestFit="1" customWidth="1"/>
    <col min="184" max="184" width="13" bestFit="1" customWidth="1"/>
    <col min="185" max="185" width="9.140625" bestFit="1" customWidth="1"/>
    <col min="187" max="187" width="13" bestFit="1" customWidth="1"/>
    <col min="188" max="188" width="6.5703125" bestFit="1" customWidth="1"/>
    <col min="189" max="189" width="13" bestFit="1" customWidth="1"/>
    <col min="190" max="190" width="9.140625" bestFit="1" customWidth="1"/>
  </cols>
  <sheetData>
    <row r="1" spans="1:190" x14ac:dyDescent="0.25">
      <c r="A1" s="2" t="s">
        <v>3</v>
      </c>
      <c r="B1" s="2" t="s">
        <v>4</v>
      </c>
      <c r="C1" s="2" t="s">
        <v>0</v>
      </c>
      <c r="D1" s="2" t="s">
        <v>1</v>
      </c>
      <c r="E1" s="2" t="s">
        <v>2</v>
      </c>
      <c r="G1" s="8" t="s">
        <v>3</v>
      </c>
      <c r="H1" s="9" t="s">
        <v>4</v>
      </c>
      <c r="I1" s="9" t="s">
        <v>0</v>
      </c>
      <c r="J1" s="9" t="s">
        <v>1</v>
      </c>
      <c r="K1" s="9" t="s">
        <v>2</v>
      </c>
      <c r="M1" s="8" t="s">
        <v>3</v>
      </c>
      <c r="N1" s="9" t="s">
        <v>4</v>
      </c>
      <c r="O1" s="9" t="s">
        <v>0</v>
      </c>
      <c r="P1" s="9" t="s">
        <v>1</v>
      </c>
      <c r="Q1" s="9" t="s">
        <v>2</v>
      </c>
      <c r="S1" s="8" t="s">
        <v>3</v>
      </c>
      <c r="T1" s="9" t="s">
        <v>4</v>
      </c>
      <c r="U1" s="9" t="s">
        <v>0</v>
      </c>
      <c r="V1" s="9" t="s">
        <v>1</v>
      </c>
      <c r="W1" s="9" t="s">
        <v>2</v>
      </c>
      <c r="Y1" s="8" t="s">
        <v>3</v>
      </c>
      <c r="Z1" s="9" t="s">
        <v>4</v>
      </c>
      <c r="AA1" s="9" t="s">
        <v>0</v>
      </c>
      <c r="AB1" s="9" t="s">
        <v>1</v>
      </c>
      <c r="AC1" s="9" t="s">
        <v>2</v>
      </c>
      <c r="AE1" s="8" t="s">
        <v>3</v>
      </c>
      <c r="AF1" s="9" t="s">
        <v>4</v>
      </c>
      <c r="AG1" s="9" t="s">
        <v>0</v>
      </c>
      <c r="AH1" s="9" t="s">
        <v>1</v>
      </c>
      <c r="AI1" s="9" t="s">
        <v>2</v>
      </c>
      <c r="AK1" s="8" t="s">
        <v>3</v>
      </c>
      <c r="AL1" s="9" t="s">
        <v>4</v>
      </c>
      <c r="AM1" s="9" t="s">
        <v>0</v>
      </c>
      <c r="AN1" s="9" t="s">
        <v>1</v>
      </c>
      <c r="AO1" s="9" t="s">
        <v>2</v>
      </c>
      <c r="AQ1" s="8" t="s">
        <v>3</v>
      </c>
      <c r="AR1" s="9" t="s">
        <v>4</v>
      </c>
      <c r="AS1" s="9" t="s">
        <v>0</v>
      </c>
      <c r="AT1" s="9" t="s">
        <v>1</v>
      </c>
      <c r="AU1" s="9" t="s">
        <v>2</v>
      </c>
      <c r="AW1" s="8" t="s">
        <v>3</v>
      </c>
      <c r="AX1" s="9" t="s">
        <v>4</v>
      </c>
      <c r="AY1" s="9" t="s">
        <v>0</v>
      </c>
      <c r="AZ1" s="9" t="s">
        <v>1</v>
      </c>
      <c r="BA1" s="9" t="s">
        <v>2</v>
      </c>
      <c r="BC1" s="8" t="s">
        <v>3</v>
      </c>
      <c r="BD1" s="9" t="s">
        <v>4</v>
      </c>
      <c r="BE1" s="9" t="s">
        <v>0</v>
      </c>
      <c r="BF1" s="9" t="s">
        <v>1</v>
      </c>
      <c r="BG1" s="9" t="s">
        <v>2</v>
      </c>
      <c r="BI1" s="8" t="s">
        <v>3</v>
      </c>
      <c r="BJ1" s="9" t="s">
        <v>4</v>
      </c>
      <c r="BK1" s="9" t="s">
        <v>0</v>
      </c>
      <c r="BL1" s="9" t="s">
        <v>1</v>
      </c>
      <c r="BM1" s="9" t="s">
        <v>2</v>
      </c>
      <c r="BO1" s="8" t="s">
        <v>3</v>
      </c>
      <c r="BP1" s="9" t="s">
        <v>4</v>
      </c>
      <c r="BQ1" s="9" t="s">
        <v>0</v>
      </c>
      <c r="BR1" s="9" t="s">
        <v>1</v>
      </c>
      <c r="BS1" s="9" t="s">
        <v>2</v>
      </c>
      <c r="BU1" s="8" t="s">
        <v>3</v>
      </c>
      <c r="BV1" s="9" t="s">
        <v>4</v>
      </c>
      <c r="BW1" s="9" t="s">
        <v>0</v>
      </c>
      <c r="BX1" s="9" t="s">
        <v>1</v>
      </c>
      <c r="BY1" s="9" t="s">
        <v>2</v>
      </c>
      <c r="CA1" s="8" t="s">
        <v>3</v>
      </c>
      <c r="CB1" s="9" t="s">
        <v>4</v>
      </c>
      <c r="CC1" s="9" t="s">
        <v>0</v>
      </c>
      <c r="CD1" s="9" t="s">
        <v>1</v>
      </c>
      <c r="CE1" s="9" t="s">
        <v>2</v>
      </c>
      <c r="CG1" s="8" t="s">
        <v>3</v>
      </c>
      <c r="CH1" s="9" t="s">
        <v>4</v>
      </c>
      <c r="CI1" s="9" t="s">
        <v>0</v>
      </c>
      <c r="CJ1" s="9" t="s">
        <v>1</v>
      </c>
      <c r="CK1" s="9" t="s">
        <v>2</v>
      </c>
      <c r="CM1" s="8" t="s">
        <v>3</v>
      </c>
      <c r="CN1" s="9" t="s">
        <v>4</v>
      </c>
      <c r="CO1" s="9" t="s">
        <v>0</v>
      </c>
      <c r="CP1" s="9" t="s">
        <v>1</v>
      </c>
      <c r="CQ1" s="9" t="s">
        <v>2</v>
      </c>
      <c r="CS1" s="8" t="s">
        <v>3</v>
      </c>
      <c r="CT1" s="9" t="s">
        <v>4</v>
      </c>
      <c r="CU1" s="9" t="s">
        <v>0</v>
      </c>
      <c r="CV1" s="9" t="s">
        <v>1</v>
      </c>
      <c r="CW1" s="9" t="s">
        <v>2</v>
      </c>
      <c r="CY1" s="8" t="s">
        <v>3</v>
      </c>
      <c r="CZ1" s="9" t="s">
        <v>4</v>
      </c>
      <c r="DA1" s="9" t="s">
        <v>0</v>
      </c>
      <c r="DB1" s="9" t="s">
        <v>1</v>
      </c>
      <c r="DC1" s="9" t="s">
        <v>2</v>
      </c>
      <c r="DE1" s="8" t="s">
        <v>3</v>
      </c>
      <c r="DF1" s="9" t="s">
        <v>4</v>
      </c>
      <c r="DG1" s="9" t="s">
        <v>0</v>
      </c>
      <c r="DH1" s="9" t="s">
        <v>1</v>
      </c>
      <c r="DI1" s="9" t="s">
        <v>2</v>
      </c>
      <c r="DK1" s="8" t="s">
        <v>3</v>
      </c>
      <c r="DL1" s="9" t="s">
        <v>4</v>
      </c>
      <c r="DM1" s="9" t="s">
        <v>0</v>
      </c>
      <c r="DN1" s="9" t="s">
        <v>1</v>
      </c>
      <c r="DO1" s="9" t="s">
        <v>2</v>
      </c>
      <c r="DQ1" s="8" t="s">
        <v>3</v>
      </c>
      <c r="DR1" s="9" t="s">
        <v>4</v>
      </c>
      <c r="DS1" s="9" t="s">
        <v>0</v>
      </c>
      <c r="DT1" s="9" t="s">
        <v>1</v>
      </c>
      <c r="DU1" s="9" t="s">
        <v>2</v>
      </c>
      <c r="DW1" s="8" t="s">
        <v>3</v>
      </c>
      <c r="DX1" s="9" t="s">
        <v>4</v>
      </c>
      <c r="DY1" s="9" t="s">
        <v>0</v>
      </c>
      <c r="DZ1" s="9" t="s">
        <v>1</v>
      </c>
      <c r="EA1" s="9" t="s">
        <v>2</v>
      </c>
      <c r="EC1" s="8" t="s">
        <v>3</v>
      </c>
      <c r="ED1" s="9" t="s">
        <v>4</v>
      </c>
      <c r="EE1" s="9" t="s">
        <v>0</v>
      </c>
      <c r="EF1" s="9" t="s">
        <v>1</v>
      </c>
      <c r="EG1" s="9" t="s">
        <v>2</v>
      </c>
      <c r="EI1" s="8" t="s">
        <v>3</v>
      </c>
      <c r="EJ1" s="9" t="s">
        <v>4</v>
      </c>
      <c r="EK1" s="9" t="s">
        <v>0</v>
      </c>
      <c r="EL1" s="9" t="s">
        <v>1</v>
      </c>
      <c r="EM1" s="9" t="s">
        <v>2</v>
      </c>
      <c r="EO1" s="8" t="s">
        <v>3</v>
      </c>
      <c r="EP1" s="9" t="s">
        <v>4</v>
      </c>
      <c r="EQ1" s="9" t="s">
        <v>0</v>
      </c>
      <c r="ER1" s="9" t="s">
        <v>1</v>
      </c>
      <c r="ES1" s="9" t="s">
        <v>2</v>
      </c>
      <c r="EU1" s="8" t="s">
        <v>3</v>
      </c>
      <c r="EV1" s="9" t="s">
        <v>4</v>
      </c>
      <c r="EW1" s="9" t="s">
        <v>0</v>
      </c>
      <c r="EX1" s="9" t="s">
        <v>1</v>
      </c>
      <c r="EY1" s="9" t="s">
        <v>2</v>
      </c>
      <c r="EZ1" s="8" t="s">
        <v>3</v>
      </c>
      <c r="FA1" s="9" t="s">
        <v>4</v>
      </c>
      <c r="FB1" s="9" t="s">
        <v>0</v>
      </c>
      <c r="FC1" s="9" t="s">
        <v>1</v>
      </c>
      <c r="FD1" s="9" t="s">
        <v>2</v>
      </c>
      <c r="FE1" s="8" t="s">
        <v>3</v>
      </c>
      <c r="FF1" s="9" t="s">
        <v>4</v>
      </c>
      <c r="FG1" s="9" t="s">
        <v>0</v>
      </c>
      <c r="FH1" s="9" t="s">
        <v>1</v>
      </c>
      <c r="FI1" s="9" t="s">
        <v>2</v>
      </c>
      <c r="FJ1" s="8" t="s">
        <v>3</v>
      </c>
      <c r="FK1" s="9" t="s">
        <v>4</v>
      </c>
      <c r="FL1" s="9" t="s">
        <v>0</v>
      </c>
      <c r="FM1" s="9" t="s">
        <v>1</v>
      </c>
      <c r="FN1" s="9" t="s">
        <v>2</v>
      </c>
      <c r="FO1" s="8" t="s">
        <v>3</v>
      </c>
      <c r="FP1" s="9" t="s">
        <v>4</v>
      </c>
      <c r="FQ1" s="9" t="s">
        <v>0</v>
      </c>
      <c r="FR1" s="9" t="s">
        <v>1</v>
      </c>
      <c r="FS1" s="9" t="s">
        <v>2</v>
      </c>
      <c r="FT1" s="8" t="s">
        <v>3</v>
      </c>
      <c r="FU1" s="9" t="s">
        <v>4</v>
      </c>
      <c r="FV1" s="9" t="s">
        <v>0</v>
      </c>
      <c r="FW1" s="9" t="s">
        <v>1</v>
      </c>
      <c r="FX1" s="9" t="s">
        <v>2</v>
      </c>
      <c r="FY1" s="8" t="s">
        <v>3</v>
      </c>
      <c r="FZ1" s="9" t="s">
        <v>4</v>
      </c>
      <c r="GA1" s="9" t="s">
        <v>0</v>
      </c>
      <c r="GB1" s="9" t="s">
        <v>1</v>
      </c>
      <c r="GC1" s="9" t="s">
        <v>2</v>
      </c>
      <c r="GD1" s="8" t="s">
        <v>3</v>
      </c>
      <c r="GE1" s="9" t="s">
        <v>4</v>
      </c>
      <c r="GF1" s="9" t="s">
        <v>0</v>
      </c>
      <c r="GG1" s="9" t="s">
        <v>1</v>
      </c>
      <c r="GH1" s="9" t="s">
        <v>2</v>
      </c>
    </row>
    <row r="2" spans="1:190" x14ac:dyDescent="0.25">
      <c r="A2" s="1">
        <v>246</v>
      </c>
      <c r="B2" s="1" t="s">
        <v>5</v>
      </c>
      <c r="C2">
        <f>+IFERROR(VALUE(RIGHT(Tabla1[[#This Row],[B2B]],6)),"")</f>
        <v>246</v>
      </c>
      <c r="D2" t="str">
        <f>+IFERROR(VLOOKUP(B2,Auxiliar!$A:$C,2,0),"")</f>
        <v>CORE</v>
      </c>
      <c r="E2" s="5" t="str">
        <f>+IFERROR(VLOOKUP(B2,Auxiliar!$A:$C,3,0),"")</f>
        <v>0b 1% | 5b 4% | 10b 5% | 15b 6% | 25b 9%</v>
      </c>
      <c r="G2" s="1">
        <v>437</v>
      </c>
      <c r="H2" s="1" t="s">
        <v>7</v>
      </c>
      <c r="I2">
        <f>+IFERROR(VALUE(RIGHT(Tabla2[[#This Row],[B2B]],6)),"")</f>
        <v>437</v>
      </c>
      <c r="J2" s="6" t="str">
        <f>+IFERROR(VLOOKUP(H2,Auxiliar!$A:$C,2,0),"")</f>
        <v>CORE</v>
      </c>
      <c r="K2" s="7" t="str">
        <f>+IFERROR(VLOOKUP(H2,Auxiliar!$A:$C,3,0),"")</f>
        <v>0b 1% | 15b 4% | 40b 5% | 60b 9%</v>
      </c>
      <c r="M2" s="1">
        <v>3936</v>
      </c>
      <c r="N2" s="1" t="s">
        <v>8</v>
      </c>
      <c r="O2">
        <f>+IFERROR(VALUE(RIGHT(Tabla3[[#This Row],[B2B]],6)),"")</f>
        <v>3936</v>
      </c>
      <c r="P2" s="6" t="str">
        <f>+IFERROR(VLOOKUP(N2,Auxiliar!$A:$C,2,0),"")</f>
        <v>CORE</v>
      </c>
      <c r="Q2" s="7" t="str">
        <f>+IFERROR(VLOOKUP(N2,Auxiliar!$A:$C,3,0),"")</f>
        <v>0b 1% | 60b 4% | 100b 8% | 150b 9%</v>
      </c>
      <c r="S2" s="1">
        <v>6</v>
      </c>
      <c r="T2" s="1" t="s">
        <v>9</v>
      </c>
      <c r="U2">
        <f>+IFERROR(VALUE(RIGHT(Tabla4[[#This Row],[B2B]],6)),"")</f>
        <v>6</v>
      </c>
      <c r="V2" s="6" t="str">
        <f>+IFERROR(VLOOKUP(T2,Auxiliar!$A:$C,2,0),"")</f>
        <v>CORE</v>
      </c>
      <c r="W2" s="7" t="str">
        <f>+IFERROR(VLOOKUP(T2,Auxiliar!$A:$C,3,0),"")</f>
        <v>0b 1% | 2b 5% | 4b 6%</v>
      </c>
      <c r="Y2" s="1">
        <v>27</v>
      </c>
      <c r="Z2" s="1" t="s">
        <v>10</v>
      </c>
      <c r="AA2">
        <f>+IFERROR(VALUE(RIGHT(Tabla5[[#This Row],[B2B]],6)),"")</f>
        <v>27</v>
      </c>
      <c r="AB2" s="6" t="str">
        <f>+IFERROR(VLOOKUP(Z2,Auxiliar!$A:$C,2,0),"")</f>
        <v>CORE</v>
      </c>
      <c r="AC2" s="7" t="str">
        <f>+IFERROR(VLOOKUP(Z2,Auxiliar!$A:$C,3,0),"")</f>
        <v>0b 1% | 3b 4% | 5b 6%</v>
      </c>
      <c r="AE2" s="1">
        <v>45</v>
      </c>
      <c r="AF2" s="1" t="s">
        <v>11</v>
      </c>
      <c r="AG2">
        <f>+IFERROR(VALUE(RIGHT(Tabla6[[#This Row],[B2B]],6)),"")</f>
        <v>45</v>
      </c>
      <c r="AH2" s="6" t="str">
        <f>+IFERROR(VLOOKUP(AF2,Auxiliar!$A:$C,2,0),"")</f>
        <v>CORE</v>
      </c>
      <c r="AI2" s="7" t="str">
        <f>+IFERROR(VLOOKUP(AF2,Auxiliar!$A:$C,3,0),"")</f>
        <v>0b 1% | 6b 5% | 10b 6%</v>
      </c>
      <c r="AK2" s="1">
        <v>6</v>
      </c>
      <c r="AL2" s="1" t="s">
        <v>30</v>
      </c>
      <c r="AM2">
        <f>+IFERROR(VALUE(RIGHT(Tabla7[[#This Row],[B2B]],6)),"")</f>
        <v>6</v>
      </c>
      <c r="AN2" s="6" t="str">
        <f>+IFERROR(VLOOKUP(AL2,Auxiliar!$A:$C,2,0),"")</f>
        <v>LATONES</v>
      </c>
      <c r="AO2" s="7" t="str">
        <f>+IFERROR(VLOOKUP(AL2,Auxiliar!$A:$C,3,0),"")</f>
        <v>1b 4% | 5b 7% | 97b 0%</v>
      </c>
      <c r="AQ2" s="1">
        <v>27</v>
      </c>
      <c r="AR2" s="1" t="s">
        <v>31</v>
      </c>
      <c r="AS2">
        <f>+IFERROR(VALUE(RIGHT(Tabla8[[#This Row],[B2B]],6)),"")</f>
        <v>27</v>
      </c>
      <c r="AT2" s="6" t="str">
        <f>+IFERROR(VLOOKUP(AR2,Auxiliar!$A:$C,2,0),"")</f>
        <v>LATONES</v>
      </c>
      <c r="AU2" s="7" t="str">
        <f>+IFERROR(VLOOKUP(AR2,Auxiliar!$A:$C,3,0),"")</f>
        <v>2b 3% | 4b 5% | 5b 8% | 193 0%</v>
      </c>
      <c r="AW2" s="1">
        <v>312</v>
      </c>
      <c r="AX2" s="1" t="s">
        <v>32</v>
      </c>
      <c r="AY2">
        <f>+IFERROR(VALUE(RIGHT(Tabla9[[#This Row],[B2B]],6)),"")</f>
        <v>312</v>
      </c>
      <c r="AZ2" s="6" t="str">
        <f>+IFERROR(VLOOKUP(AX2,Auxiliar!$A:$C,2,0),"")</f>
        <v>LATONES</v>
      </c>
      <c r="BA2" s="7" t="str">
        <f>+IFERROR(VLOOKUP(AX2,Auxiliar!$A:$C,3,0),"")</f>
        <v>2b 3% | 4b 4% | 6b 5% | 10b 8%  | 385b 0%</v>
      </c>
      <c r="BC2" s="1">
        <v>246</v>
      </c>
      <c r="BD2" s="1" t="s">
        <v>33</v>
      </c>
      <c r="BE2">
        <f>+IFERROR(VALUE(RIGHT(Tabla10[[#This Row],[B2B]],6)),"")</f>
        <v>246</v>
      </c>
      <c r="BF2" s="6" t="str">
        <f>+IFERROR(VLOOKUP(BD2,Auxiliar!$A:$C,2,0),"")</f>
        <v>LATONES</v>
      </c>
      <c r="BG2" s="7" t="str">
        <f>+IFERROR(VLOOKUP(BD2,Auxiliar!$A:$C,3,0),"")</f>
        <v>6b 4% | 12b 5% | 15b 8% | 385b 0%</v>
      </c>
      <c r="BI2" s="1">
        <v>3897</v>
      </c>
      <c r="BJ2" s="1" t="s">
        <v>38</v>
      </c>
      <c r="BK2">
        <f>+IFERROR(VALUE(RIGHT(Tabla11[[#This Row],[B2B]],6)),"")</f>
        <v>3897</v>
      </c>
      <c r="BL2" s="6" t="str">
        <f>+IFERROR(VLOOKUP(BJ2,Auxiliar!$A:$C,2,0),"")</f>
        <v>VALUE LITRO</v>
      </c>
      <c r="BM2" s="7" t="str">
        <f>+IFERROR(VLOOKUP(BJ2,Auxiliar!$A:$C,3,0),"")</f>
        <v>3b 12%</v>
      </c>
      <c r="BO2" s="1">
        <v>5508</v>
      </c>
      <c r="BP2" s="1" t="s">
        <v>39</v>
      </c>
      <c r="BQ2">
        <f>+IFERROR(VALUE(RIGHT(Tabla12[[#This Row],[B2B]],6)),"")</f>
        <v>5508</v>
      </c>
      <c r="BR2" s="6" t="str">
        <f>+IFERROR(VLOOKUP(BP2,Auxiliar!$A:$C,2,0),"")</f>
        <v>VALUE LITRO</v>
      </c>
      <c r="BS2" s="7" t="str">
        <f>+IFERROR(VLOOKUP(BP2,Auxiliar!$A:$C,3,0),"")</f>
        <v>1b 12%</v>
      </c>
      <c r="BU2" s="1">
        <v>246</v>
      </c>
      <c r="BV2" s="1" t="s">
        <v>34</v>
      </c>
      <c r="BW2">
        <f>+IFERROR(VALUE(RIGHT(Tabla13[[#This Row],[B2B]],6)),"")</f>
        <v>246</v>
      </c>
      <c r="BX2" s="6" t="str">
        <f>+IFERROR(VLOOKUP(BV2,Auxiliar!$A:$C,2,0),"")</f>
        <v>Corona 710cc</v>
      </c>
      <c r="BY2" s="7" t="str">
        <f>+IFERROR(VLOOKUP(BV2,Auxiliar!$A:$C,3,0),"")</f>
        <v>3b 10% | 169b 0%</v>
      </c>
      <c r="CA2" s="1">
        <v>6</v>
      </c>
      <c r="CB2" s="1" t="s">
        <v>35</v>
      </c>
      <c r="CC2">
        <f>+IFERROR(VALUE(RIGHT(Tabla14[[#This Row],[B2B]],6)),"")</f>
        <v>6</v>
      </c>
      <c r="CD2" s="6" t="str">
        <f>+IFERROR(VLOOKUP(CB2,Auxiliar!$A:$C,2,0),"")</f>
        <v>Corona 710cc</v>
      </c>
      <c r="CE2" s="7" t="str">
        <f>+IFERROR(VLOOKUP(CB2,Auxiliar!$A:$C,3,0),"")</f>
        <v>1b 10% | 85b 0%</v>
      </c>
      <c r="CG2" s="1">
        <v>3897</v>
      </c>
      <c r="CH2" s="1" t="s">
        <v>42</v>
      </c>
      <c r="CI2">
        <f>+IFERROR(VALUE(RIGHT(Tabla15[[#This Row],[B2B]],6)),"")</f>
        <v>3897</v>
      </c>
      <c r="CJ2" s="6" t="str">
        <f>+IFERROR(VLOOKUP(CH2,Auxiliar!$A:$C,2,0),"")</f>
        <v xml:space="preserve">VALUE LATA </v>
      </c>
      <c r="CK2" s="7" t="str">
        <f>+IFERROR(VLOOKUP(CH2,Auxiliar!$A:$C,3,0),"")</f>
        <v>3b 15% | 100b 18%</v>
      </c>
      <c r="CM2" s="1">
        <v>6</v>
      </c>
      <c r="CN2" s="1" t="s">
        <v>20</v>
      </c>
      <c r="CO2">
        <v>6</v>
      </c>
      <c r="CP2" s="6" t="s">
        <v>20</v>
      </c>
      <c r="CQ2" s="7" t="s">
        <v>21</v>
      </c>
      <c r="CS2" s="1">
        <v>246</v>
      </c>
      <c r="CT2" s="1" t="s">
        <v>15</v>
      </c>
      <c r="CU2">
        <f>+IFERROR(VALUE(RIGHT(Tabla17[[#This Row],[B2B]],6)),"")</f>
        <v>246</v>
      </c>
      <c r="CV2" s="6" t="str">
        <f>+IFERROR(VLOOKUP(CT2,Auxiliar!$A:$C,2,0),"")</f>
        <v>PREMIUM</v>
      </c>
      <c r="CW2" s="7" t="str">
        <f>+IFERROR(VLOOKUP(CT2,Auxiliar!$A:$C,3,0),"")</f>
        <v>0b 0% | 5b 2% | 10b 3,5% | 20b 5%</v>
      </c>
      <c r="CY2" s="1">
        <v>6</v>
      </c>
      <c r="CZ2" s="1" t="s">
        <v>16</v>
      </c>
      <c r="DA2">
        <f>+IFERROR(VALUE(RIGHT(Tabla18[[#This Row],[B2B]],6)),"")</f>
        <v>6</v>
      </c>
      <c r="DB2" s="6" t="str">
        <f>+IFERROR(VLOOKUP(CZ2,Auxiliar!$A:$C,2,0),"")</f>
        <v>PREMIUM</v>
      </c>
      <c r="DC2" s="7" t="str">
        <f>+IFERROR(VLOOKUP(CZ2,Auxiliar!$A:$C,3,0),"")</f>
        <v>0b 0% | 2b 2% | 5b 3,5% | 10b 5%</v>
      </c>
      <c r="DE2" s="1">
        <v>6</v>
      </c>
      <c r="DF2" s="1" t="s">
        <v>19</v>
      </c>
      <c r="DG2">
        <f>+IFERROR(VALUE(RIGHT(Tabla19[[#This Row],[B2B]],6)),"")</f>
        <v>6</v>
      </c>
      <c r="DH2" s="6" t="str">
        <f>+IFERROR(VLOOKUP(DF2,Auxiliar!$A:$C,2,0),"")</f>
        <v>MICHELOB</v>
      </c>
      <c r="DI2" s="7" t="str">
        <f>+IFERROR(VLOOKUP(DF2,Auxiliar!$A:$C,3,0),"")</f>
        <v>1b 7% | 3b 22% | 8b 27%</v>
      </c>
      <c r="DK2" s="1">
        <v>246</v>
      </c>
      <c r="DL2" s="1" t="s">
        <v>23</v>
      </c>
      <c r="DM2">
        <f>+IFERROR(VALUE(RIGHT(Tabla20[[#This Row],[B2B]],6)),"")</f>
        <v>246</v>
      </c>
      <c r="DN2" s="6" t="str">
        <f>+IFERROR(VLOOKUP(DL2,Auxiliar!$A:$C,2,0),"")</f>
        <v>CORONA PORRON</v>
      </c>
      <c r="DO2" s="7" t="str">
        <f>+IFERROR(VLOOKUP(DL2,Auxiliar!$A:$C,3,0),"")</f>
        <v>3b 5% | 42b 0%</v>
      </c>
      <c r="DQ2" s="1">
        <v>6</v>
      </c>
      <c r="DR2" s="12" t="s">
        <v>24</v>
      </c>
      <c r="DS2">
        <f>+IFERROR(VALUE(RIGHT(Tabla21[[#This Row],[B2B]],6)),"")</f>
        <v>6</v>
      </c>
      <c r="DT2" s="6" t="str">
        <f>+IFERROR(VLOOKUP(DR2,Auxiliar!$A:$C,2,0),"")</f>
        <v>CORONA PORRON</v>
      </c>
      <c r="DU2" s="7" t="str">
        <f>+IFERROR(VLOOKUP(DR2,Auxiliar!$A:$C,3,0),"")</f>
        <v>1b 5% | 20b 0%</v>
      </c>
      <c r="DW2" s="1">
        <v>5508</v>
      </c>
      <c r="DX2" s="12" t="s">
        <v>43</v>
      </c>
      <c r="DY2">
        <f>+IFERROR(VALUE(RIGHT(Tabla22[[#This Row],[B2B]],6)),"")</f>
        <v>5508</v>
      </c>
      <c r="DZ2" s="6" t="str">
        <f>+IFERROR(VLOOKUP(DX2,Auxiliar!$A:$C,2,0),"")</f>
        <v xml:space="preserve">VALUE LATA </v>
      </c>
      <c r="EA2" s="7" t="str">
        <f>+IFERROR(VLOOKUP(DX2,Auxiliar!$A:$C,3,0),"")</f>
        <v>1b 15% | 100b 18%</v>
      </c>
      <c r="EC2" s="1">
        <v>5508</v>
      </c>
      <c r="ED2" s="12" t="s">
        <v>47</v>
      </c>
      <c r="EE2">
        <f>+IFERROR(VALUE(RIGHT(Tabla23[[#This Row],[B2B]],6)),"")</f>
        <v>5508</v>
      </c>
      <c r="EF2" s="6" t="str">
        <f>+IFERROR(VLOOKUP(ED2,Auxiliar!$A:$C,2,0),"")</f>
        <v>VALUE LATON</v>
      </c>
      <c r="EG2" s="7" t="str">
        <f>+IFERROR(VLOOKUP(ED2,Auxiliar!$A:$C,3,0),"")</f>
        <v>1b 10% | 5b 15% | 192b 0%</v>
      </c>
      <c r="EI2" s="1">
        <v>3897</v>
      </c>
      <c r="EJ2" s="12" t="s">
        <v>56</v>
      </c>
      <c r="EK2">
        <f>+IFERROR(VALUE(RIGHT(Tabla24[[#This Row],[B2B]],6)),"")</f>
        <v>3897</v>
      </c>
      <c r="EL2" s="6" t="str">
        <f>+IFERROR(VLOOKUP(EJ2,Auxiliar!$A:$C,2,0),"")</f>
        <v>VALUE LATON</v>
      </c>
      <c r="EM2" s="7" t="str">
        <f>+IFERROR(VLOOKUP(EJ2,Auxiliar!$A:$C,3,0),"")</f>
        <v>3b 10% | 10b 15% | 384b 0%</v>
      </c>
      <c r="EO2" s="1">
        <v>3817</v>
      </c>
      <c r="EP2" s="12" t="s">
        <v>59</v>
      </c>
      <c r="EQ2">
        <f>+IFERROR(VALUE(RIGHT(Tabla25[[#This Row],[B2B]],6)),"")</f>
        <v>3817</v>
      </c>
      <c r="ER2" s="6" t="str">
        <f>+IFERROR(VLOOKUP(EP2,Auxiliar!$A:$C,2,0),"")</f>
        <v>CORE 2</v>
      </c>
      <c r="ES2" s="7" t="str">
        <f>+IFERROR(VLOOKUP(EP2,Auxiliar!$A:$C,3,0),"")</f>
        <v xml:space="preserve">6b 9% </v>
      </c>
      <c r="EU2" s="1">
        <v>3608</v>
      </c>
      <c r="EV2" s="12" t="s">
        <v>60</v>
      </c>
      <c r="EW2">
        <f>+IFERROR(VALUE(RIGHT(Tabla26[[#This Row],[B2B]],6)),"")</f>
        <v>3608</v>
      </c>
      <c r="EX2" s="6" t="str">
        <f>+IFERROR(VLOOKUP(EV2,Auxiliar!$A:$C,2,0),"")</f>
        <v>CORE 2</v>
      </c>
      <c r="EY2" s="7" t="str">
        <f>+IFERROR(VLOOKUP(EV2,Auxiliar!$A:$C,3,0),"")</f>
        <v>10b 9%</v>
      </c>
      <c r="EZ2" s="1">
        <v>45</v>
      </c>
      <c r="FA2" s="12" t="s">
        <v>61</v>
      </c>
      <c r="FB2">
        <f>+IFERROR(VALUE(RIGHT(Tabla27[[#This Row],[B2B]],6)),"")</f>
        <v>45</v>
      </c>
      <c r="FC2" s="6" t="str">
        <f>+IFERROR(VLOOKUP(FA2,Auxiliar!$A:$C,2,0),"")</f>
        <v>CORE 2</v>
      </c>
      <c r="FD2" s="7" t="str">
        <f>+IFERROR(VLOOKUP(FA2,Auxiliar!$A:$C,3,0),"")</f>
        <v>25b 9%</v>
      </c>
      <c r="FE2" s="1"/>
      <c r="FF2" s="12"/>
      <c r="FG2" t="str">
        <f>+IFERROR(VALUE(RIGHT(Tabla28[[#This Row],[B2B]],6)),"")</f>
        <v/>
      </c>
      <c r="FH2" s="6" t="str">
        <f>+IFERROR(VLOOKUP(FF2,Auxiliar!$A:$C,2,0),"")</f>
        <v/>
      </c>
      <c r="FI2" s="7" t="str">
        <f>+IFERROR(VLOOKUP(FF2,Auxiliar!$A:$C,3,0),"")</f>
        <v/>
      </c>
      <c r="FJ2" s="1"/>
      <c r="FK2" s="12"/>
      <c r="FL2" t="str">
        <f>+IFERROR(VALUE(RIGHT(Tabla29[[#This Row],[B2B]],6)),"")</f>
        <v/>
      </c>
      <c r="FM2" s="6" t="str">
        <f>+IFERROR(VLOOKUP(FK2,Auxiliar!$A:$C,2,0),"")</f>
        <v/>
      </c>
      <c r="FN2" s="7" t="str">
        <f>+IFERROR(VLOOKUP(FK2,Auxiliar!$A:$C,3,0),"")</f>
        <v/>
      </c>
      <c r="FO2" s="1"/>
      <c r="FP2" s="12"/>
      <c r="FQ2" t="str">
        <f>+IFERROR(VALUE(RIGHT(Tabla30[[#This Row],[B2B]],6)),"")</f>
        <v/>
      </c>
      <c r="FR2" s="6" t="str">
        <f>+IFERROR(VLOOKUP(FP2,Auxiliar!$A:$C,2,0),"")</f>
        <v/>
      </c>
      <c r="FS2" s="7"/>
      <c r="FT2" s="1"/>
      <c r="FU2" s="12"/>
      <c r="FV2" t="str">
        <f>+IFERROR(VALUE(RIGHT(Tabla31[[#This Row],[B2B]],6)),"")</f>
        <v/>
      </c>
      <c r="FW2" s="6" t="str">
        <f>+IFERROR(VLOOKUP(FU2,Auxiliar!$A:$C,2,0),"")</f>
        <v/>
      </c>
      <c r="FX2" s="7" t="str">
        <f>+IFERROR(VLOOKUP(FU2,Auxiliar!$A:$C,3,0),"")</f>
        <v/>
      </c>
      <c r="FY2" s="1"/>
      <c r="FZ2" s="12"/>
      <c r="GA2" t="str">
        <f>+IFERROR(VALUE(RIGHT(Tabla32[[#This Row],[B2B]],6)),"")</f>
        <v/>
      </c>
      <c r="GB2" s="6" t="str">
        <f>+IFERROR(VLOOKUP(FZ2,Auxiliar!$A:$C,2,0),"")</f>
        <v/>
      </c>
      <c r="GC2" s="7" t="str">
        <f>+IFERROR(VLOOKUP(FZ2,Auxiliar!$A:$C,3,0),"")</f>
        <v/>
      </c>
      <c r="GD2" s="1"/>
      <c r="GE2" s="12"/>
      <c r="GF2" t="str">
        <f>+IFERROR(VALUE(RIGHT(Tabla33[[#This Row],[B2B]],6)),"")</f>
        <v/>
      </c>
      <c r="GG2" s="6" t="str">
        <f>+IFERROR(VLOOKUP(GE2,Auxiliar!$A:$C,2,0),"")</f>
        <v/>
      </c>
      <c r="GH2" s="7" t="str">
        <f>+IFERROR(VLOOKUP(GE2,Auxiliar!$A:$C,3,0),"")</f>
        <v/>
      </c>
    </row>
    <row r="3" spans="1:190" x14ac:dyDescent="0.25">
      <c r="A3" s="1">
        <v>1226</v>
      </c>
      <c r="B3" s="1" t="s">
        <v>5</v>
      </c>
      <c r="C3">
        <f>+IFERROR(VALUE(RIGHT(Tabla1[[#This Row],[B2B]],6)),"")</f>
        <v>1226</v>
      </c>
      <c r="D3" t="str">
        <f>+IFERROR(VLOOKUP(B3,Auxiliar!$A:$C,2,0),"")</f>
        <v>CORE</v>
      </c>
      <c r="E3" s="5" t="str">
        <f>+IFERROR(VLOOKUP(B3,Auxiliar!$A:$C,3,0),"")</f>
        <v>0b 1% | 5b 4% | 10b 5% | 15b 6% | 25b 9%</v>
      </c>
      <c r="G3" s="1">
        <v>2940</v>
      </c>
      <c r="H3" s="1" t="s">
        <v>7</v>
      </c>
      <c r="I3" s="6">
        <f>+IFERROR(VALUE(RIGHT(Tabla2[[#This Row],[B2B]],6)),"")</f>
        <v>2940</v>
      </c>
      <c r="J3" s="6" t="str">
        <f>+IFERROR(VLOOKUP(H3,Auxiliar!$A:$C,2,0),"")</f>
        <v>CORE</v>
      </c>
      <c r="K3" s="7" t="str">
        <f>+IFERROR(VLOOKUP(H3,Auxiliar!$A:$C,3,0),"")</f>
        <v>0b 1% | 15b 4% | 40b 5% | 60b 9%</v>
      </c>
      <c r="M3" s="1">
        <v>11743</v>
      </c>
      <c r="N3" s="1" t="s">
        <v>8</v>
      </c>
      <c r="O3" s="6">
        <f>+IFERROR(VALUE(RIGHT(Tabla3[[#This Row],[B2B]],6)),"")</f>
        <v>11743</v>
      </c>
      <c r="P3" s="6" t="str">
        <f>+IFERROR(VLOOKUP(N3,Auxiliar!$A:$C,2,0),"")</f>
        <v>CORE</v>
      </c>
      <c r="Q3" s="7" t="str">
        <f>+IFERROR(VLOOKUP(N3,Auxiliar!$A:$C,3,0),"")</f>
        <v>0b 1% | 60b 4% | 100b 8% | 150b 9%</v>
      </c>
      <c r="S3" s="1">
        <v>15</v>
      </c>
      <c r="T3" s="1" t="s">
        <v>9</v>
      </c>
      <c r="U3" s="6">
        <f>+IFERROR(VALUE(RIGHT(Tabla4[[#This Row],[B2B]],6)),"")</f>
        <v>15</v>
      </c>
      <c r="V3" s="6" t="str">
        <f>+IFERROR(VLOOKUP(T3,Auxiliar!$A:$C,2,0),"")</f>
        <v>CORE</v>
      </c>
      <c r="W3" s="7" t="str">
        <f>+IFERROR(VLOOKUP(T3,Auxiliar!$A:$C,3,0),"")</f>
        <v>0b 1% | 2b 5% | 4b 6%</v>
      </c>
      <c r="Y3" s="1">
        <v>55</v>
      </c>
      <c r="Z3" s="1" t="s">
        <v>10</v>
      </c>
      <c r="AA3" s="6">
        <f>+IFERROR(VALUE(RIGHT(Tabla5[[#This Row],[B2B]],6)),"")</f>
        <v>55</v>
      </c>
      <c r="AB3" s="6" t="str">
        <f>+IFERROR(VLOOKUP(Z3,Auxiliar!$A:$C,2,0),"")</f>
        <v>CORE</v>
      </c>
      <c r="AC3" s="7" t="str">
        <f>+IFERROR(VLOOKUP(Z3,Auxiliar!$A:$C,3,0),"")</f>
        <v>0b 1% | 3b 4% | 5b 6%</v>
      </c>
      <c r="AE3" s="1">
        <v>197</v>
      </c>
      <c r="AF3" s="1" t="s">
        <v>11</v>
      </c>
      <c r="AG3" s="6">
        <f>+IFERROR(VALUE(RIGHT(Tabla6[[#This Row],[B2B]],6)),"")</f>
        <v>197</v>
      </c>
      <c r="AH3" s="6" t="str">
        <f>+IFERROR(VLOOKUP(AF3,Auxiliar!$A:$C,2,0),"")</f>
        <v>CORE</v>
      </c>
      <c r="AI3" s="7" t="str">
        <f>+IFERROR(VLOOKUP(AF3,Auxiliar!$A:$C,3,0),"")</f>
        <v>0b 1% | 6b 5% | 10b 6%</v>
      </c>
      <c r="AK3" s="1">
        <v>15</v>
      </c>
      <c r="AL3" s="1" t="s">
        <v>30</v>
      </c>
      <c r="AM3" s="6">
        <f>+IFERROR(VALUE(RIGHT(Tabla7[[#This Row],[B2B]],6)),"")</f>
        <v>15</v>
      </c>
      <c r="AN3" s="6" t="str">
        <f>+IFERROR(VLOOKUP(AL3,Auxiliar!$A:$C,2,0),"")</f>
        <v>LATONES</v>
      </c>
      <c r="AO3" s="7" t="str">
        <f>+IFERROR(VLOOKUP(AL3,Auxiliar!$A:$C,3,0),"")</f>
        <v>1b 4% | 5b 7% | 97b 0%</v>
      </c>
      <c r="AQ3" s="1">
        <v>45</v>
      </c>
      <c r="AR3" s="1" t="s">
        <v>31</v>
      </c>
      <c r="AS3" s="6">
        <f>+IFERROR(VALUE(RIGHT(Tabla8[[#This Row],[B2B]],6)),"")</f>
        <v>45</v>
      </c>
      <c r="AT3" s="6" t="str">
        <f>+IFERROR(VLOOKUP(AR3,Auxiliar!$A:$C,2,0),"")</f>
        <v>LATONES</v>
      </c>
      <c r="AU3" s="7" t="str">
        <f>+IFERROR(VLOOKUP(AR3,Auxiliar!$A:$C,3,0),"")</f>
        <v>2b 3% | 4b 5% | 5b 8% | 193 0%</v>
      </c>
      <c r="AW3" s="1">
        <v>437</v>
      </c>
      <c r="AX3" s="1" t="s">
        <v>32</v>
      </c>
      <c r="AY3" s="6">
        <f>+IFERROR(VALUE(RIGHT(Tabla9[[#This Row],[B2B]],6)),"")</f>
        <v>437</v>
      </c>
      <c r="AZ3" s="6" t="str">
        <f>+IFERROR(VLOOKUP(AX3,Auxiliar!$A:$C,2,0),"")</f>
        <v>LATONES</v>
      </c>
      <c r="BA3" s="7" t="str">
        <f>+IFERROR(VLOOKUP(AX3,Auxiliar!$A:$C,3,0),"")</f>
        <v>2b 3% | 4b 4% | 6b 5% | 10b 8%  | 385b 0%</v>
      </c>
      <c r="BC3" s="1">
        <v>649</v>
      </c>
      <c r="BD3" s="1" t="s">
        <v>33</v>
      </c>
      <c r="BE3" s="6">
        <f>+IFERROR(VALUE(RIGHT(Tabla10[[#This Row],[B2B]],6)),"")</f>
        <v>649</v>
      </c>
      <c r="BF3" s="6" t="str">
        <f>+IFERROR(VLOOKUP(BD3,Auxiliar!$A:$C,2,0),"")</f>
        <v>LATONES</v>
      </c>
      <c r="BG3" s="7" t="str">
        <f>+IFERROR(VLOOKUP(BD3,Auxiliar!$A:$C,3,0),"")</f>
        <v>6b 4% | 12b 5% | 15b 8% | 385b 0%</v>
      </c>
      <c r="BI3" s="1">
        <v>3924</v>
      </c>
      <c r="BJ3" s="1" t="s">
        <v>38</v>
      </c>
      <c r="BK3" s="6">
        <f>+IFERROR(VALUE(RIGHT(Tabla11[[#This Row],[B2B]],6)),"")</f>
        <v>3924</v>
      </c>
      <c r="BL3" s="6" t="str">
        <f>+IFERROR(VLOOKUP(BJ3,Auxiliar!$A:$C,2,0),"")</f>
        <v>VALUE LITRO</v>
      </c>
      <c r="BM3" s="7" t="str">
        <f>+IFERROR(VLOOKUP(BJ3,Auxiliar!$A:$C,3,0),"")</f>
        <v>3b 12%</v>
      </c>
      <c r="BO3" s="1">
        <v>5526</v>
      </c>
      <c r="BP3" s="1" t="s">
        <v>39</v>
      </c>
      <c r="BQ3" s="6">
        <f>+IFERROR(VALUE(RIGHT(Tabla12[[#This Row],[B2B]],6)),"")</f>
        <v>5526</v>
      </c>
      <c r="BR3" s="6" t="str">
        <f>+IFERROR(VLOOKUP(BP3,Auxiliar!$A:$C,2,0),"")</f>
        <v>VALUE LITRO</v>
      </c>
      <c r="BS3" s="7" t="str">
        <f>+IFERROR(VLOOKUP(BP3,Auxiliar!$A:$C,3,0),"")</f>
        <v>1b 12%</v>
      </c>
      <c r="BU3" s="1">
        <v>437</v>
      </c>
      <c r="BV3" s="1" t="s">
        <v>34</v>
      </c>
      <c r="BW3" s="6">
        <f>+IFERROR(VALUE(RIGHT(Tabla13[[#This Row],[B2B]],6)),"")</f>
        <v>437</v>
      </c>
      <c r="BX3" s="6" t="str">
        <f>+IFERROR(VLOOKUP(BV3,Auxiliar!$A:$C,2,0),"")</f>
        <v>Corona 710cc</v>
      </c>
      <c r="BY3" s="7" t="str">
        <f>+IFERROR(VLOOKUP(BV3,Auxiliar!$A:$C,3,0),"")</f>
        <v>3b 10% | 169b 0%</v>
      </c>
      <c r="CA3" s="1">
        <v>15</v>
      </c>
      <c r="CB3" s="1" t="s">
        <v>35</v>
      </c>
      <c r="CC3" s="6">
        <f>+IFERROR(VALUE(RIGHT(Tabla14[[#This Row],[B2B]],6)),"")</f>
        <v>15</v>
      </c>
      <c r="CD3" s="6" t="str">
        <f>+IFERROR(VLOOKUP(CB3,Auxiliar!$A:$C,2,0),"")</f>
        <v>Corona 710cc</v>
      </c>
      <c r="CE3" s="7" t="str">
        <f>+IFERROR(VLOOKUP(CB3,Auxiliar!$A:$C,3,0),"")</f>
        <v>1b 10% | 85b 0%</v>
      </c>
      <c r="CG3" s="1">
        <v>3924</v>
      </c>
      <c r="CH3" s="1" t="s">
        <v>42</v>
      </c>
      <c r="CI3" s="6">
        <f>+IFERROR(VALUE(RIGHT(Tabla15[[#This Row],[B2B]],6)),"")</f>
        <v>3924</v>
      </c>
      <c r="CJ3" s="6" t="str">
        <f>+IFERROR(VLOOKUP(CH3,Auxiliar!$A:$C,2,0),"")</f>
        <v xml:space="preserve">VALUE LATA </v>
      </c>
      <c r="CK3" s="7" t="str">
        <f>+IFERROR(VLOOKUP(CH3,Auxiliar!$A:$C,3,0),"")</f>
        <v>3b 15% | 100b 18%</v>
      </c>
      <c r="CM3" s="1">
        <v>15</v>
      </c>
      <c r="CN3" s="1" t="s">
        <v>20</v>
      </c>
      <c r="CO3" s="6">
        <v>15</v>
      </c>
      <c r="CP3" s="6" t="s">
        <v>20</v>
      </c>
      <c r="CQ3" s="7" t="s">
        <v>21</v>
      </c>
      <c r="CS3" s="1">
        <v>437</v>
      </c>
      <c r="CT3" s="1" t="s">
        <v>15</v>
      </c>
      <c r="CU3" s="6">
        <f>+IFERROR(VALUE(RIGHT(Tabla17[[#This Row],[B2B]],6)),"")</f>
        <v>437</v>
      </c>
      <c r="CV3" s="6" t="str">
        <f>+IFERROR(VLOOKUP(CT3,Auxiliar!$A:$C,2,0),"")</f>
        <v>PREMIUM</v>
      </c>
      <c r="CW3" s="7" t="str">
        <f>+IFERROR(VLOOKUP(CT3,Auxiliar!$A:$C,3,0),"")</f>
        <v>0b 0% | 5b 2% | 10b 3,5% | 20b 5%</v>
      </c>
      <c r="CY3" s="1">
        <v>15</v>
      </c>
      <c r="CZ3" s="1" t="s">
        <v>16</v>
      </c>
      <c r="DA3" s="6">
        <f>+IFERROR(VALUE(RIGHT(Tabla18[[#This Row],[B2B]],6)),"")</f>
        <v>15</v>
      </c>
      <c r="DB3" s="6" t="str">
        <f>+IFERROR(VLOOKUP(CZ3,Auxiliar!$A:$C,2,0),"")</f>
        <v>PREMIUM</v>
      </c>
      <c r="DC3" s="7" t="str">
        <f>+IFERROR(VLOOKUP(CZ3,Auxiliar!$A:$C,3,0),"")</f>
        <v>0b 0% | 2b 2% | 5b 3,5% | 10b 5%</v>
      </c>
      <c r="DE3" s="1">
        <v>15</v>
      </c>
      <c r="DF3" s="1" t="s">
        <v>19</v>
      </c>
      <c r="DG3" s="6">
        <f>+IFERROR(VALUE(RIGHT(Tabla19[[#This Row],[B2B]],6)),"")</f>
        <v>15</v>
      </c>
      <c r="DH3" s="6" t="str">
        <f>+IFERROR(VLOOKUP(DF3,Auxiliar!$A:$C,2,0),"")</f>
        <v>MICHELOB</v>
      </c>
      <c r="DI3" s="7" t="str">
        <f>+IFERROR(VLOOKUP(DF3,Auxiliar!$A:$C,3,0),"")</f>
        <v>1b 7% | 3b 22% | 8b 27%</v>
      </c>
      <c r="DK3" s="1">
        <v>437</v>
      </c>
      <c r="DL3" s="1" t="s">
        <v>23</v>
      </c>
      <c r="DM3" s="6">
        <f>+IFERROR(VALUE(RIGHT(Tabla20[[#This Row],[B2B]],6)),"")</f>
        <v>437</v>
      </c>
      <c r="DN3" s="6" t="str">
        <f>+IFERROR(VLOOKUP(DL3,Auxiliar!$A:$C,2,0),"")</f>
        <v>CORONA PORRON</v>
      </c>
      <c r="DO3" s="7" t="str">
        <f>+IFERROR(VLOOKUP(DL3,Auxiliar!$A:$C,3,0),"")</f>
        <v>3b 5% | 42b 0%</v>
      </c>
      <c r="DQ3" s="1">
        <v>15</v>
      </c>
      <c r="DR3" s="12" t="s">
        <v>24</v>
      </c>
      <c r="DS3" s="6">
        <f>+IFERROR(VALUE(RIGHT(Tabla21[[#This Row],[B2B]],6)),"")</f>
        <v>15</v>
      </c>
      <c r="DT3" s="6" t="str">
        <f>+IFERROR(VLOOKUP(DR3,Auxiliar!$A:$C,2,0),"")</f>
        <v>CORONA PORRON</v>
      </c>
      <c r="DU3" s="7" t="str">
        <f>+IFERROR(VLOOKUP(DR3,Auxiliar!$A:$C,3,0),"")</f>
        <v>1b 5% | 20b 0%</v>
      </c>
      <c r="DW3" s="1">
        <v>5526</v>
      </c>
      <c r="DX3" s="12" t="s">
        <v>43</v>
      </c>
      <c r="DY3" s="6">
        <f>+IFERROR(VALUE(RIGHT(Tabla22[[#This Row],[B2B]],6)),"")</f>
        <v>5526</v>
      </c>
      <c r="DZ3" s="6" t="str">
        <f>+IFERROR(VLOOKUP(DX3,Auxiliar!$A:$C,2,0),"")</f>
        <v xml:space="preserve">VALUE LATA </v>
      </c>
      <c r="EA3" s="7" t="str">
        <f>+IFERROR(VLOOKUP(DX3,Auxiliar!$A:$C,3,0),"")</f>
        <v>1b 15% | 100b 18%</v>
      </c>
      <c r="EC3" s="1">
        <v>5526</v>
      </c>
      <c r="ED3" s="12" t="s">
        <v>47</v>
      </c>
      <c r="EE3" s="6">
        <f>+IFERROR(VALUE(RIGHT(Tabla23[[#This Row],[B2B]],6)),"")</f>
        <v>5526</v>
      </c>
      <c r="EF3" s="6" t="str">
        <f>+IFERROR(VLOOKUP(ED3,Auxiliar!$A:$C,2,0),"")</f>
        <v>VALUE LATON</v>
      </c>
      <c r="EG3" s="7" t="str">
        <f>+IFERROR(VLOOKUP(ED3,Auxiliar!$A:$C,3,0),"")</f>
        <v>1b 10% | 5b 15% | 192b 0%</v>
      </c>
      <c r="EI3" s="1">
        <v>3936</v>
      </c>
      <c r="EJ3" s="12" t="s">
        <v>56</v>
      </c>
      <c r="EK3" s="6">
        <f>+IFERROR(VALUE(RIGHT(Tabla24[[#This Row],[B2B]],6)),"")</f>
        <v>3936</v>
      </c>
      <c r="EL3" s="6" t="str">
        <f>+IFERROR(VLOOKUP(EJ3,Auxiliar!$A:$C,2,0),"")</f>
        <v>VALUE LATON</v>
      </c>
      <c r="EM3" s="7" t="str">
        <f>+IFERROR(VLOOKUP(EJ3,Auxiliar!$A:$C,3,0),"")</f>
        <v>3b 10% | 10b 15% | 384b 0%</v>
      </c>
      <c r="EO3" s="1"/>
      <c r="EP3" s="12"/>
      <c r="EQ3" s="6" t="str">
        <f>+IFERROR(VALUE(RIGHT(Tabla25[[#This Row],[B2B]],6)),"")</f>
        <v/>
      </c>
      <c r="ER3" s="6" t="str">
        <f>+IFERROR(VLOOKUP(EP3,Auxiliar!$A:$C,2,0),"")</f>
        <v/>
      </c>
      <c r="ES3" s="7" t="str">
        <f>+IFERROR(VLOOKUP(EP3,Auxiliar!$A:$C,3,0),"")</f>
        <v/>
      </c>
      <c r="EU3" s="1"/>
      <c r="EV3" s="12"/>
      <c r="EW3" s="6" t="str">
        <f>+IFERROR(VALUE(RIGHT(Tabla26[[#This Row],[B2B]],6)),"")</f>
        <v/>
      </c>
      <c r="EX3" s="6" t="str">
        <f>+IFERROR(VLOOKUP(EV3,Auxiliar!$A:$C,2,0),"")</f>
        <v/>
      </c>
      <c r="EY3" s="7" t="str">
        <f>+IFERROR(VLOOKUP(EV3,Auxiliar!$A:$C,3,0),"")</f>
        <v/>
      </c>
      <c r="EZ3" s="1">
        <v>312</v>
      </c>
      <c r="FA3" s="12" t="s">
        <v>61</v>
      </c>
      <c r="FB3" s="6">
        <f>+IFERROR(VALUE(RIGHT(Tabla27[[#This Row],[B2B]],6)),"")</f>
        <v>312</v>
      </c>
      <c r="FC3" s="6" t="str">
        <f>+IFERROR(VLOOKUP(FA3,Auxiliar!$A:$C,2,0),"")</f>
        <v>CORE 2</v>
      </c>
      <c r="FD3" s="7" t="str">
        <f>+IFERROR(VLOOKUP(FA3,Auxiliar!$A:$C,3,0),"")</f>
        <v>25b 9%</v>
      </c>
      <c r="FE3" s="1"/>
      <c r="FF3" s="12"/>
      <c r="FG3" s="6" t="str">
        <f>+IFERROR(VALUE(RIGHT(Tabla28[[#This Row],[B2B]],6)),"")</f>
        <v/>
      </c>
      <c r="FH3" s="6" t="str">
        <f>+IFERROR(VLOOKUP(FF3,Auxiliar!$A:$C,2,0),"")</f>
        <v/>
      </c>
      <c r="FI3" s="7" t="str">
        <f>+IFERROR(VLOOKUP(FF3,Auxiliar!$A:$C,3,0),"")</f>
        <v/>
      </c>
      <c r="FJ3" s="1"/>
      <c r="FK3" s="12"/>
      <c r="FL3" s="6" t="str">
        <f>+IFERROR(VALUE(RIGHT(Tabla29[[#This Row],[B2B]],6)),"")</f>
        <v/>
      </c>
      <c r="FM3" s="6" t="str">
        <f>+IFERROR(VLOOKUP(FK3,Auxiliar!$A:$C,2,0),"")</f>
        <v/>
      </c>
      <c r="FN3" s="7" t="str">
        <f>+IFERROR(VLOOKUP(FK3,Auxiliar!$A:$C,3,0),"")</f>
        <v/>
      </c>
      <c r="FO3" s="1"/>
      <c r="FP3" s="12"/>
      <c r="FQ3" s="6" t="str">
        <f>+IFERROR(VALUE(RIGHT(Tabla30[[#This Row],[B2B]],6)),"")</f>
        <v/>
      </c>
      <c r="FR3" s="6" t="str">
        <f>+IFERROR(VLOOKUP(FP3,Auxiliar!$A:$C,2,0),"")</f>
        <v/>
      </c>
      <c r="FS3" s="7"/>
      <c r="FT3" s="1"/>
      <c r="FU3" s="12"/>
      <c r="FV3" s="6" t="str">
        <f>+IFERROR(VALUE(RIGHT(Tabla31[[#This Row],[B2B]],6)),"")</f>
        <v/>
      </c>
      <c r="FW3" s="6" t="str">
        <f>+IFERROR(VLOOKUP(FU3,Auxiliar!$A:$C,2,0),"")</f>
        <v/>
      </c>
      <c r="FX3" s="7" t="str">
        <f>+IFERROR(VLOOKUP(FU3,Auxiliar!$A:$C,3,0),"")</f>
        <v/>
      </c>
      <c r="FY3" s="1"/>
      <c r="FZ3" s="12"/>
      <c r="GA3" s="6" t="str">
        <f>+IFERROR(VALUE(RIGHT(Tabla32[[#This Row],[B2B]],6)),"")</f>
        <v/>
      </c>
      <c r="GB3" s="6" t="str">
        <f>+IFERROR(VLOOKUP(FZ3,Auxiliar!$A:$C,2,0),"")</f>
        <v/>
      </c>
      <c r="GC3" s="7" t="str">
        <f>+IFERROR(VLOOKUP(FZ3,Auxiliar!$A:$C,3,0),"")</f>
        <v/>
      </c>
      <c r="GD3" s="1"/>
      <c r="GE3" s="12"/>
      <c r="GF3" s="6" t="str">
        <f>+IFERROR(VALUE(RIGHT(Tabla33[[#This Row],[B2B]],6)),"")</f>
        <v/>
      </c>
      <c r="GG3" s="6" t="str">
        <f>+IFERROR(VLOOKUP(GE3,Auxiliar!$A:$C,2,0),"")</f>
        <v/>
      </c>
      <c r="GH3" s="7" t="str">
        <f>+IFERROR(VLOOKUP(GE3,Auxiliar!$A:$C,3,0),"")</f>
        <v/>
      </c>
    </row>
    <row r="4" spans="1:190" x14ac:dyDescent="0.25">
      <c r="A4" s="1">
        <v>2451</v>
      </c>
      <c r="B4" s="1" t="s">
        <v>5</v>
      </c>
      <c r="C4">
        <f>+IFERROR(VALUE(RIGHT(Tabla1[[#This Row],[B2B]],6)),"")</f>
        <v>2451</v>
      </c>
      <c r="D4" t="str">
        <f>+IFERROR(VLOOKUP(B4,Auxiliar!$A:$C,2,0),"")</f>
        <v>CORE</v>
      </c>
      <c r="E4" s="5" t="str">
        <f>+IFERROR(VLOOKUP(B4,Auxiliar!$A:$C,3,0),"")</f>
        <v>0b 1% | 5b 4% | 10b 5% | 15b 6% | 25b 9%</v>
      </c>
      <c r="G4" s="1">
        <v>3474</v>
      </c>
      <c r="H4" s="1" t="s">
        <v>7</v>
      </c>
      <c r="I4" s="6">
        <f>+IFERROR(VALUE(RIGHT(Tabla2[[#This Row],[B2B]],6)),"")</f>
        <v>3474</v>
      </c>
      <c r="J4" s="6" t="str">
        <f>+IFERROR(VLOOKUP(H4,Auxiliar!$A:$C,2,0),"")</f>
        <v>CORE</v>
      </c>
      <c r="K4" s="7" t="str">
        <f>+IFERROR(VLOOKUP(H4,Auxiliar!$A:$C,3,0),"")</f>
        <v>0b 1% | 15b 4% | 40b 5% | 60b 9%</v>
      </c>
      <c r="M4" s="1"/>
      <c r="N4" s="1"/>
      <c r="O4" s="6" t="str">
        <f>+IFERROR(VALUE(RIGHT(Tabla3[[#This Row],[B2B]],6)),"")</f>
        <v/>
      </c>
      <c r="P4" s="6" t="str">
        <f>+IFERROR(VLOOKUP(N4,Auxiliar!$A:$C,2,0),"")</f>
        <v/>
      </c>
      <c r="Q4" s="7" t="str">
        <f>+IFERROR(VLOOKUP(N4,Auxiliar!$A:$C,3,0),"")</f>
        <v/>
      </c>
      <c r="S4" s="1">
        <v>33</v>
      </c>
      <c r="T4" s="1" t="s">
        <v>9</v>
      </c>
      <c r="U4" s="6">
        <f>+IFERROR(VALUE(RIGHT(Tabla4[[#This Row],[B2B]],6)),"")</f>
        <v>33</v>
      </c>
      <c r="V4" s="6" t="str">
        <f>+IFERROR(VLOOKUP(T4,Auxiliar!$A:$C,2,0),"")</f>
        <v>CORE</v>
      </c>
      <c r="W4" s="7" t="str">
        <f>+IFERROR(VLOOKUP(T4,Auxiliar!$A:$C,3,0),"")</f>
        <v>0b 1% | 2b 5% | 4b 6%</v>
      </c>
      <c r="Y4" s="1">
        <v>71</v>
      </c>
      <c r="Z4" s="1" t="s">
        <v>10</v>
      </c>
      <c r="AA4" s="6">
        <f>+IFERROR(VALUE(RIGHT(Tabla5[[#This Row],[B2B]],6)),"")</f>
        <v>71</v>
      </c>
      <c r="AB4" s="6" t="str">
        <f>+IFERROR(VLOOKUP(Z4,Auxiliar!$A:$C,2,0),"")</f>
        <v>CORE</v>
      </c>
      <c r="AC4" s="7" t="str">
        <f>+IFERROR(VLOOKUP(Z4,Auxiliar!$A:$C,3,0),"")</f>
        <v>0b 1% | 3b 4% | 5b 6%</v>
      </c>
      <c r="AE4" s="1">
        <v>255</v>
      </c>
      <c r="AF4" s="1" t="s">
        <v>11</v>
      </c>
      <c r="AG4" s="6">
        <f>+IFERROR(VALUE(RIGHT(Tabla6[[#This Row],[B2B]],6)),"")</f>
        <v>255</v>
      </c>
      <c r="AH4" s="6" t="str">
        <f>+IFERROR(VLOOKUP(AF4,Auxiliar!$A:$C,2,0),"")</f>
        <v>CORE</v>
      </c>
      <c r="AI4" s="7" t="str">
        <f>+IFERROR(VLOOKUP(AF4,Auxiliar!$A:$C,3,0),"")</f>
        <v>0b 1% | 6b 5% | 10b 6%</v>
      </c>
      <c r="AK4" s="1">
        <v>33</v>
      </c>
      <c r="AL4" s="1" t="s">
        <v>30</v>
      </c>
      <c r="AM4" s="6">
        <f>+IFERROR(VALUE(RIGHT(Tabla7[[#This Row],[B2B]],6)),"")</f>
        <v>33</v>
      </c>
      <c r="AN4" s="6" t="str">
        <f>+IFERROR(VLOOKUP(AL4,Auxiliar!$A:$C,2,0),"")</f>
        <v>LATONES</v>
      </c>
      <c r="AO4" s="7" t="str">
        <f>+IFERROR(VLOOKUP(AL4,Auxiliar!$A:$C,3,0),"")</f>
        <v>1b 4% | 5b 7% | 97b 0%</v>
      </c>
      <c r="AQ4" s="1">
        <v>55</v>
      </c>
      <c r="AR4" s="1" t="s">
        <v>31</v>
      </c>
      <c r="AS4" s="6">
        <f>+IFERROR(VALUE(RIGHT(Tabla8[[#This Row],[B2B]],6)),"")</f>
        <v>55</v>
      </c>
      <c r="AT4" s="6" t="str">
        <f>+IFERROR(VLOOKUP(AR4,Auxiliar!$A:$C,2,0),"")</f>
        <v>LATONES</v>
      </c>
      <c r="AU4" s="7" t="str">
        <f>+IFERROR(VLOOKUP(AR4,Auxiliar!$A:$C,3,0),"")</f>
        <v>2b 3% | 4b 5% | 5b 8% | 193 0%</v>
      </c>
      <c r="AW4" s="1">
        <v>2822</v>
      </c>
      <c r="AX4" s="1" t="s">
        <v>32</v>
      </c>
      <c r="AY4" s="6">
        <f>+IFERROR(VALUE(RIGHT(Tabla9[[#This Row],[B2B]],6)),"")</f>
        <v>2822</v>
      </c>
      <c r="AZ4" s="6" t="str">
        <f>+IFERROR(VLOOKUP(AX4,Auxiliar!$A:$C,2,0),"")</f>
        <v>LATONES</v>
      </c>
      <c r="BA4" s="7" t="str">
        <f>+IFERROR(VLOOKUP(AX4,Auxiliar!$A:$C,3,0),"")</f>
        <v>2b 3% | 4b 4% | 6b 5% | 10b 8%  | 385b 0%</v>
      </c>
      <c r="BC4" s="1">
        <v>1000</v>
      </c>
      <c r="BD4" s="1" t="s">
        <v>33</v>
      </c>
      <c r="BE4" s="6">
        <f>+IFERROR(VALUE(RIGHT(Tabla10[[#This Row],[B2B]],6)),"")</f>
        <v>1000</v>
      </c>
      <c r="BF4" s="6" t="str">
        <f>+IFERROR(VLOOKUP(BD4,Auxiliar!$A:$C,2,0),"")</f>
        <v>LATONES</v>
      </c>
      <c r="BG4" s="7" t="str">
        <f>+IFERROR(VLOOKUP(BD4,Auxiliar!$A:$C,3,0),"")</f>
        <v>6b 4% | 12b 5% | 15b 8% | 385b 0%</v>
      </c>
      <c r="BI4" s="1">
        <v>3936</v>
      </c>
      <c r="BJ4" s="1" t="s">
        <v>38</v>
      </c>
      <c r="BK4" s="6">
        <f>+IFERROR(VALUE(RIGHT(Tabla11[[#This Row],[B2B]],6)),"")</f>
        <v>3936</v>
      </c>
      <c r="BL4" s="6" t="str">
        <f>+IFERROR(VLOOKUP(BJ4,Auxiliar!$A:$C,2,0),"")</f>
        <v>VALUE LITRO</v>
      </c>
      <c r="BM4" s="7" t="str">
        <f>+IFERROR(VLOOKUP(BJ4,Auxiliar!$A:$C,3,0),"")</f>
        <v>3b 12%</v>
      </c>
      <c r="BO4" s="1">
        <v>5535</v>
      </c>
      <c r="BP4" s="1" t="s">
        <v>39</v>
      </c>
      <c r="BQ4" s="6">
        <f>+IFERROR(VALUE(RIGHT(Tabla12[[#This Row],[B2B]],6)),"")</f>
        <v>5535</v>
      </c>
      <c r="BR4" s="6" t="str">
        <f>+IFERROR(VLOOKUP(BP4,Auxiliar!$A:$C,2,0),"")</f>
        <v>VALUE LITRO</v>
      </c>
      <c r="BS4" s="7" t="str">
        <f>+IFERROR(VLOOKUP(BP4,Auxiliar!$A:$C,3,0),"")</f>
        <v>1b 12%</v>
      </c>
      <c r="BU4" s="1">
        <v>649</v>
      </c>
      <c r="BV4" s="1" t="s">
        <v>34</v>
      </c>
      <c r="BW4" s="6">
        <f>+IFERROR(VALUE(RIGHT(Tabla13[[#This Row],[B2B]],6)),"")</f>
        <v>649</v>
      </c>
      <c r="BX4" s="6" t="str">
        <f>+IFERROR(VLOOKUP(BV4,Auxiliar!$A:$C,2,0),"")</f>
        <v>Corona 710cc</v>
      </c>
      <c r="BY4" s="7" t="str">
        <f>+IFERROR(VLOOKUP(BV4,Auxiliar!$A:$C,3,0),"")</f>
        <v>3b 10% | 169b 0%</v>
      </c>
      <c r="CA4" s="1">
        <v>27</v>
      </c>
      <c r="CB4" s="1" t="s">
        <v>35</v>
      </c>
      <c r="CC4" s="6">
        <f>+IFERROR(VALUE(RIGHT(Tabla14[[#This Row],[B2B]],6)),"")</f>
        <v>27</v>
      </c>
      <c r="CD4" s="6" t="str">
        <f>+IFERROR(VLOOKUP(CB4,Auxiliar!$A:$C,2,0),"")</f>
        <v>Corona 710cc</v>
      </c>
      <c r="CE4" s="7" t="str">
        <f>+IFERROR(VLOOKUP(CB4,Auxiliar!$A:$C,3,0),"")</f>
        <v>1b 10% | 85b 0%</v>
      </c>
      <c r="CG4" s="1">
        <v>3936</v>
      </c>
      <c r="CH4" s="1" t="s">
        <v>42</v>
      </c>
      <c r="CI4" s="6">
        <f>+IFERROR(VALUE(RIGHT(Tabla15[[#This Row],[B2B]],6)),"")</f>
        <v>3936</v>
      </c>
      <c r="CJ4" s="6" t="str">
        <f>+IFERROR(VLOOKUP(CH4,Auxiliar!$A:$C,2,0),"")</f>
        <v xml:space="preserve">VALUE LATA </v>
      </c>
      <c r="CK4" s="7" t="str">
        <f>+IFERROR(VLOOKUP(CH4,Auxiliar!$A:$C,3,0),"")</f>
        <v>3b 15% | 100b 18%</v>
      </c>
      <c r="CM4" s="1">
        <v>27</v>
      </c>
      <c r="CN4" s="1" t="s">
        <v>20</v>
      </c>
      <c r="CO4" s="6">
        <v>27</v>
      </c>
      <c r="CP4" s="6" t="s">
        <v>20</v>
      </c>
      <c r="CQ4" s="7" t="s">
        <v>21</v>
      </c>
      <c r="CS4" s="1">
        <v>649</v>
      </c>
      <c r="CT4" s="1" t="s">
        <v>15</v>
      </c>
      <c r="CU4" s="6">
        <f>+IFERROR(VALUE(RIGHT(Tabla17[[#This Row],[B2B]],6)),"")</f>
        <v>649</v>
      </c>
      <c r="CV4" s="6" t="str">
        <f>+IFERROR(VLOOKUP(CT4,Auxiliar!$A:$C,2,0),"")</f>
        <v>PREMIUM</v>
      </c>
      <c r="CW4" s="7" t="str">
        <f>+IFERROR(VLOOKUP(CT4,Auxiliar!$A:$C,3,0),"")</f>
        <v>0b 0% | 5b 2% | 10b 3,5% | 20b 5%</v>
      </c>
      <c r="CY4" s="1">
        <v>27</v>
      </c>
      <c r="CZ4" s="1" t="s">
        <v>16</v>
      </c>
      <c r="DA4" s="6">
        <f>+IFERROR(VALUE(RIGHT(Tabla18[[#This Row],[B2B]],6)),"")</f>
        <v>27</v>
      </c>
      <c r="DB4" s="6" t="str">
        <f>+IFERROR(VLOOKUP(CZ4,Auxiliar!$A:$C,2,0),"")</f>
        <v>PREMIUM</v>
      </c>
      <c r="DC4" s="7" t="str">
        <f>+IFERROR(VLOOKUP(CZ4,Auxiliar!$A:$C,3,0),"")</f>
        <v>0b 0% | 2b 2% | 5b 3,5% | 10b 5%</v>
      </c>
      <c r="DE4" s="1">
        <v>27</v>
      </c>
      <c r="DF4" s="1" t="s">
        <v>19</v>
      </c>
      <c r="DG4" s="6">
        <f>+IFERROR(VALUE(RIGHT(Tabla19[[#This Row],[B2B]],6)),"")</f>
        <v>27</v>
      </c>
      <c r="DH4" s="6" t="str">
        <f>+IFERROR(VLOOKUP(DF4,Auxiliar!$A:$C,2,0),"")</f>
        <v>MICHELOB</v>
      </c>
      <c r="DI4" s="7" t="str">
        <f>+IFERROR(VLOOKUP(DF4,Auxiliar!$A:$C,3,0),"")</f>
        <v>1b 7% | 3b 22% | 8b 27%</v>
      </c>
      <c r="DK4" s="1">
        <v>649</v>
      </c>
      <c r="DL4" s="1" t="s">
        <v>23</v>
      </c>
      <c r="DM4" s="6">
        <f>+IFERROR(VALUE(RIGHT(Tabla20[[#This Row],[B2B]],6)),"")</f>
        <v>649</v>
      </c>
      <c r="DN4" s="6" t="str">
        <f>+IFERROR(VLOOKUP(DL4,Auxiliar!$A:$C,2,0),"")</f>
        <v>CORONA PORRON</v>
      </c>
      <c r="DO4" s="7" t="str">
        <f>+IFERROR(VLOOKUP(DL4,Auxiliar!$A:$C,3,0),"")</f>
        <v>3b 5% | 42b 0%</v>
      </c>
      <c r="DQ4" s="1">
        <v>27</v>
      </c>
      <c r="DR4" s="12" t="s">
        <v>24</v>
      </c>
      <c r="DS4" s="6">
        <f>+IFERROR(VALUE(RIGHT(Tabla21[[#This Row],[B2B]],6)),"")</f>
        <v>27</v>
      </c>
      <c r="DT4" s="6" t="str">
        <f>+IFERROR(VLOOKUP(DR4,Auxiliar!$A:$C,2,0),"")</f>
        <v>CORONA PORRON</v>
      </c>
      <c r="DU4" s="7" t="str">
        <f>+IFERROR(VLOOKUP(DR4,Auxiliar!$A:$C,3,0),"")</f>
        <v>1b 5% | 20b 0%</v>
      </c>
      <c r="DW4" s="1">
        <v>5535</v>
      </c>
      <c r="DX4" s="12" t="s">
        <v>43</v>
      </c>
      <c r="DY4" s="6">
        <f>+IFERROR(VALUE(RIGHT(Tabla22[[#This Row],[B2B]],6)),"")</f>
        <v>5535</v>
      </c>
      <c r="DZ4" s="6" t="str">
        <f>+IFERROR(VLOOKUP(DX4,Auxiliar!$A:$C,2,0),"")</f>
        <v xml:space="preserve">VALUE LATA </v>
      </c>
      <c r="EA4" s="7" t="str">
        <f>+IFERROR(VLOOKUP(DX4,Auxiliar!$A:$C,3,0),"")</f>
        <v>1b 15% | 100b 18%</v>
      </c>
      <c r="EC4" s="1">
        <v>5535</v>
      </c>
      <c r="ED4" s="12" t="s">
        <v>47</v>
      </c>
      <c r="EE4" s="6">
        <f>+IFERROR(VALUE(RIGHT(Tabla23[[#This Row],[B2B]],6)),"")</f>
        <v>5535</v>
      </c>
      <c r="EF4" s="6" t="str">
        <f>+IFERROR(VLOOKUP(ED4,Auxiliar!$A:$C,2,0),"")</f>
        <v>VALUE LATON</v>
      </c>
      <c r="EG4" s="7" t="str">
        <f>+IFERROR(VLOOKUP(ED4,Auxiliar!$A:$C,3,0),"")</f>
        <v>1b 10% | 5b 15% | 192b 0%</v>
      </c>
      <c r="EI4" s="1">
        <v>4057</v>
      </c>
      <c r="EJ4" s="12" t="s">
        <v>56</v>
      </c>
      <c r="EK4" s="6">
        <f>+IFERROR(VALUE(RIGHT(Tabla24[[#This Row],[B2B]],6)),"")</f>
        <v>4057</v>
      </c>
      <c r="EL4" s="6" t="str">
        <f>+IFERROR(VLOOKUP(EJ4,Auxiliar!$A:$C,2,0),"")</f>
        <v>VALUE LATON</v>
      </c>
      <c r="EM4" s="7" t="str">
        <f>+IFERROR(VLOOKUP(EJ4,Auxiliar!$A:$C,3,0),"")</f>
        <v>3b 10% | 10b 15% | 384b 0%</v>
      </c>
      <c r="EO4" s="1"/>
      <c r="EP4" s="12"/>
      <c r="EQ4" s="6" t="str">
        <f>+IFERROR(VALUE(RIGHT(Tabla25[[#This Row],[B2B]],6)),"")</f>
        <v/>
      </c>
      <c r="ER4" s="6" t="str">
        <f>+IFERROR(VLOOKUP(EP4,Auxiliar!$A:$C,2,0),"")</f>
        <v/>
      </c>
      <c r="ES4" s="7" t="str">
        <f>+IFERROR(VLOOKUP(EP4,Auxiliar!$A:$C,3,0),"")</f>
        <v/>
      </c>
      <c r="EU4" s="1"/>
      <c r="EV4" s="12"/>
      <c r="EW4" s="6" t="str">
        <f>+IFERROR(VALUE(RIGHT(Tabla26[[#This Row],[B2B]],6)),"")</f>
        <v/>
      </c>
      <c r="EX4" s="6" t="str">
        <f>+IFERROR(VLOOKUP(EV4,Auxiliar!$A:$C,2,0),"")</f>
        <v/>
      </c>
      <c r="EY4" s="7" t="str">
        <f>+IFERROR(VLOOKUP(EV4,Auxiliar!$A:$C,3,0),"")</f>
        <v/>
      </c>
      <c r="EZ4" s="1">
        <v>1793</v>
      </c>
      <c r="FA4" s="12" t="s">
        <v>61</v>
      </c>
      <c r="FB4" s="6">
        <f>+IFERROR(VALUE(RIGHT(Tabla27[[#This Row],[B2B]],6)),"")</f>
        <v>1793</v>
      </c>
      <c r="FC4" s="6" t="str">
        <f>+IFERROR(VLOOKUP(FA4,Auxiliar!$A:$C,2,0),"")</f>
        <v>CORE 2</v>
      </c>
      <c r="FD4" s="7" t="str">
        <f>+IFERROR(VLOOKUP(FA4,Auxiliar!$A:$C,3,0),"")</f>
        <v>25b 9%</v>
      </c>
      <c r="FE4" s="1"/>
      <c r="FF4" s="12"/>
      <c r="FG4" s="6" t="str">
        <f>+IFERROR(VALUE(RIGHT(Tabla28[[#This Row],[B2B]],6)),"")</f>
        <v/>
      </c>
      <c r="FH4" s="6" t="str">
        <f>+IFERROR(VLOOKUP(FF4,Auxiliar!$A:$C,2,0),"")</f>
        <v/>
      </c>
      <c r="FI4" s="7" t="str">
        <f>+IFERROR(VLOOKUP(FF4,Auxiliar!$A:$C,3,0),"")</f>
        <v/>
      </c>
      <c r="FJ4" s="1"/>
      <c r="FK4" s="12"/>
      <c r="FL4" s="6" t="str">
        <f>+IFERROR(VALUE(RIGHT(Tabla29[[#This Row],[B2B]],6)),"")</f>
        <v/>
      </c>
      <c r="FM4" s="6" t="str">
        <f>+IFERROR(VLOOKUP(FK4,Auxiliar!$A:$C,2,0),"")</f>
        <v/>
      </c>
      <c r="FN4" s="7" t="str">
        <f>+IFERROR(VLOOKUP(FK4,Auxiliar!$A:$C,3,0),"")</f>
        <v/>
      </c>
      <c r="FO4" s="1"/>
      <c r="FP4" s="12"/>
      <c r="FQ4" s="6" t="str">
        <f>+IFERROR(VALUE(RIGHT(Tabla30[[#This Row],[B2B]],6)),"")</f>
        <v/>
      </c>
      <c r="FR4" s="6" t="str">
        <f>+IFERROR(VLOOKUP(FP4,Auxiliar!$A:$C,2,0),"")</f>
        <v/>
      </c>
      <c r="FS4" s="7"/>
      <c r="FT4" s="1"/>
      <c r="FU4" s="12"/>
      <c r="FV4" s="6" t="str">
        <f>+IFERROR(VALUE(RIGHT(Tabla31[[#This Row],[B2B]],6)),"")</f>
        <v/>
      </c>
      <c r="FW4" s="6" t="str">
        <f>+IFERROR(VLOOKUP(FU4,Auxiliar!$A:$C,2,0),"")</f>
        <v/>
      </c>
      <c r="FX4" s="7" t="str">
        <f>+IFERROR(VLOOKUP(FU4,Auxiliar!$A:$C,3,0),"")</f>
        <v/>
      </c>
      <c r="FY4" s="1"/>
      <c r="FZ4" s="12"/>
      <c r="GA4" s="6" t="str">
        <f>+IFERROR(VALUE(RIGHT(Tabla32[[#This Row],[B2B]],6)),"")</f>
        <v/>
      </c>
      <c r="GB4" s="6" t="str">
        <f>+IFERROR(VLOOKUP(FZ4,Auxiliar!$A:$C,2,0),"")</f>
        <v/>
      </c>
      <c r="GC4" s="7" t="str">
        <f>+IFERROR(VLOOKUP(FZ4,Auxiliar!$A:$C,3,0),"")</f>
        <v/>
      </c>
      <c r="GD4" s="1"/>
      <c r="GE4" s="12"/>
      <c r="GF4" s="6" t="str">
        <f>+IFERROR(VALUE(RIGHT(Tabla33[[#This Row],[B2B]],6)),"")</f>
        <v/>
      </c>
      <c r="GG4" s="6" t="str">
        <f>+IFERROR(VLOOKUP(GE4,Auxiliar!$A:$C,2,0),"")</f>
        <v/>
      </c>
      <c r="GH4" s="7" t="str">
        <f>+IFERROR(VLOOKUP(GE4,Auxiliar!$A:$C,3,0),"")</f>
        <v/>
      </c>
    </row>
    <row r="5" spans="1:190" x14ac:dyDescent="0.25">
      <c r="A5" s="1">
        <v>2669</v>
      </c>
      <c r="B5" s="1" t="s">
        <v>5</v>
      </c>
      <c r="C5">
        <f>+IFERROR(VALUE(RIGHT(Tabla1[[#This Row],[B2B]],6)),"")</f>
        <v>2669</v>
      </c>
      <c r="D5" t="str">
        <f>+IFERROR(VLOOKUP(B5,Auxiliar!$A:$C,2,0),"")</f>
        <v>CORE</v>
      </c>
      <c r="E5" s="5" t="str">
        <f>+IFERROR(VLOOKUP(B5,Auxiliar!$A:$C,3,0),"")</f>
        <v>0b 1% | 5b 4% | 10b 5% | 15b 6% | 25b 9%</v>
      </c>
      <c r="G5" s="1">
        <v>3850</v>
      </c>
      <c r="H5" s="1" t="s">
        <v>7</v>
      </c>
      <c r="I5" s="6">
        <f>+IFERROR(VALUE(RIGHT(Tabla2[[#This Row],[B2B]],6)),"")</f>
        <v>3850</v>
      </c>
      <c r="J5" s="6" t="str">
        <f>+IFERROR(VLOOKUP(H5,Auxiliar!$A:$C,2,0),"")</f>
        <v>CORE</v>
      </c>
      <c r="K5" s="7" t="str">
        <f>+IFERROR(VLOOKUP(H5,Auxiliar!$A:$C,3,0),"")</f>
        <v>0b 1% | 15b 4% | 40b 5% | 60b 9%</v>
      </c>
      <c r="M5" s="1"/>
      <c r="N5" s="1"/>
      <c r="O5" s="6" t="str">
        <f>+IFERROR(VALUE(RIGHT(Tabla3[[#This Row],[B2B]],6)),"")</f>
        <v/>
      </c>
      <c r="P5" s="6" t="str">
        <f>+IFERROR(VLOOKUP(N5,Auxiliar!$A:$C,2,0),"")</f>
        <v/>
      </c>
      <c r="Q5" s="7" t="str">
        <f>+IFERROR(VLOOKUP(N5,Auxiliar!$A:$C,3,0),"")</f>
        <v/>
      </c>
      <c r="S5" s="1">
        <v>63</v>
      </c>
      <c r="T5" s="1" t="s">
        <v>9</v>
      </c>
      <c r="U5" s="6">
        <f>+IFERROR(VALUE(RIGHT(Tabla4[[#This Row],[B2B]],6)),"")</f>
        <v>63</v>
      </c>
      <c r="V5" s="6" t="str">
        <f>+IFERROR(VLOOKUP(T5,Auxiliar!$A:$C,2,0),"")</f>
        <v>CORE</v>
      </c>
      <c r="W5" s="7" t="str">
        <f>+IFERROR(VLOOKUP(T5,Auxiliar!$A:$C,3,0),"")</f>
        <v>0b 1% | 2b 5% | 4b 6%</v>
      </c>
      <c r="Y5" s="1">
        <v>132</v>
      </c>
      <c r="Z5" s="1" t="s">
        <v>10</v>
      </c>
      <c r="AA5" s="6">
        <f>+IFERROR(VALUE(RIGHT(Tabla5[[#This Row],[B2B]],6)),"")</f>
        <v>132</v>
      </c>
      <c r="AB5" s="6" t="str">
        <f>+IFERROR(VLOOKUP(Z5,Auxiliar!$A:$C,2,0),"")</f>
        <v>CORE</v>
      </c>
      <c r="AC5" s="7" t="str">
        <f>+IFERROR(VLOOKUP(Z5,Auxiliar!$A:$C,3,0),"")</f>
        <v>0b 1% | 3b 4% | 5b 6%</v>
      </c>
      <c r="AE5" s="1">
        <v>312</v>
      </c>
      <c r="AF5" s="1" t="s">
        <v>11</v>
      </c>
      <c r="AG5" s="6">
        <f>+IFERROR(VALUE(RIGHT(Tabla6[[#This Row],[B2B]],6)),"")</f>
        <v>312</v>
      </c>
      <c r="AH5" s="6" t="str">
        <f>+IFERROR(VLOOKUP(AF5,Auxiliar!$A:$C,2,0),"")</f>
        <v>CORE</v>
      </c>
      <c r="AI5" s="7" t="str">
        <f>+IFERROR(VLOOKUP(AF5,Auxiliar!$A:$C,3,0),"")</f>
        <v>0b 1% | 6b 5% | 10b 6%</v>
      </c>
      <c r="AK5" s="1">
        <v>63</v>
      </c>
      <c r="AL5" s="1" t="s">
        <v>30</v>
      </c>
      <c r="AM5" s="6">
        <f>+IFERROR(VALUE(RIGHT(Tabla7[[#This Row],[B2B]],6)),"")</f>
        <v>63</v>
      </c>
      <c r="AN5" s="6" t="str">
        <f>+IFERROR(VLOOKUP(AL5,Auxiliar!$A:$C,2,0),"")</f>
        <v>LATONES</v>
      </c>
      <c r="AO5" s="7" t="str">
        <f>+IFERROR(VLOOKUP(AL5,Auxiliar!$A:$C,3,0),"")</f>
        <v>1b 4% | 5b 7% | 97b 0%</v>
      </c>
      <c r="AQ5" s="1">
        <v>132</v>
      </c>
      <c r="AR5" s="1" t="s">
        <v>31</v>
      </c>
      <c r="AS5" s="6">
        <f>+IFERROR(VALUE(RIGHT(Tabla8[[#This Row],[B2B]],6)),"")</f>
        <v>132</v>
      </c>
      <c r="AT5" s="6" t="str">
        <f>+IFERROR(VLOOKUP(AR5,Auxiliar!$A:$C,2,0),"")</f>
        <v>LATONES</v>
      </c>
      <c r="AU5" s="7" t="str">
        <f>+IFERROR(VLOOKUP(AR5,Auxiliar!$A:$C,3,0),"")</f>
        <v>2b 3% | 4b 5% | 5b 8% | 193 0%</v>
      </c>
      <c r="AW5" s="1">
        <v>2905</v>
      </c>
      <c r="AX5" s="1" t="s">
        <v>32</v>
      </c>
      <c r="AY5" s="6">
        <f>+IFERROR(VALUE(RIGHT(Tabla9[[#This Row],[B2B]],6)),"")</f>
        <v>2905</v>
      </c>
      <c r="AZ5" s="6" t="str">
        <f>+IFERROR(VLOOKUP(AX5,Auxiliar!$A:$C,2,0),"")</f>
        <v>LATONES</v>
      </c>
      <c r="BA5" s="7" t="str">
        <f>+IFERROR(VLOOKUP(AX5,Auxiliar!$A:$C,3,0),"")</f>
        <v>2b 3% | 4b 4% | 6b 5% | 10b 8%  | 385b 0%</v>
      </c>
      <c r="BC5" s="1">
        <v>1226</v>
      </c>
      <c r="BD5" s="1" t="s">
        <v>33</v>
      </c>
      <c r="BE5" s="6">
        <f>+IFERROR(VALUE(RIGHT(Tabla10[[#This Row],[B2B]],6)),"")</f>
        <v>1226</v>
      </c>
      <c r="BF5" s="6" t="str">
        <f>+IFERROR(VLOOKUP(BD5,Auxiliar!$A:$C,2,0),"")</f>
        <v>LATONES</v>
      </c>
      <c r="BG5" s="7" t="str">
        <f>+IFERROR(VLOOKUP(BD5,Auxiliar!$A:$C,3,0),"")</f>
        <v>6b 4% | 12b 5% | 15b 8% | 385b 0%</v>
      </c>
      <c r="BI5" s="1">
        <v>4057</v>
      </c>
      <c r="BJ5" s="1" t="s">
        <v>38</v>
      </c>
      <c r="BK5" s="6">
        <f>+IFERROR(VALUE(RIGHT(Tabla11[[#This Row],[B2B]],6)),"")</f>
        <v>4057</v>
      </c>
      <c r="BL5" s="6" t="str">
        <f>+IFERROR(VLOOKUP(BJ5,Auxiliar!$A:$C,2,0),"")</f>
        <v>VALUE LITRO</v>
      </c>
      <c r="BM5" s="7" t="str">
        <f>+IFERROR(VLOOKUP(BJ5,Auxiliar!$A:$C,3,0),"")</f>
        <v>3b 12%</v>
      </c>
      <c r="BO5" s="1">
        <v>5543</v>
      </c>
      <c r="BP5" s="1" t="s">
        <v>39</v>
      </c>
      <c r="BQ5" s="6">
        <f>+IFERROR(VALUE(RIGHT(Tabla12[[#This Row],[B2B]],6)),"")</f>
        <v>5543</v>
      </c>
      <c r="BR5" s="6" t="str">
        <f>+IFERROR(VLOOKUP(BP5,Auxiliar!$A:$C,2,0),"")</f>
        <v>VALUE LITRO</v>
      </c>
      <c r="BS5" s="7" t="str">
        <f>+IFERROR(VLOOKUP(BP5,Auxiliar!$A:$C,3,0),"")</f>
        <v>1b 12%</v>
      </c>
      <c r="BU5" s="1">
        <v>1000</v>
      </c>
      <c r="BV5" s="1" t="s">
        <v>34</v>
      </c>
      <c r="BW5" s="6">
        <f>+IFERROR(VALUE(RIGHT(Tabla13[[#This Row],[B2B]],6)),"")</f>
        <v>1000</v>
      </c>
      <c r="BX5" s="6" t="str">
        <f>+IFERROR(VLOOKUP(BV5,Auxiliar!$A:$C,2,0),"")</f>
        <v>Corona 710cc</v>
      </c>
      <c r="BY5" s="7" t="str">
        <f>+IFERROR(VLOOKUP(BV5,Auxiliar!$A:$C,3,0),"")</f>
        <v>3b 10% | 169b 0%</v>
      </c>
      <c r="CA5" s="1">
        <v>39</v>
      </c>
      <c r="CB5" s="1" t="s">
        <v>35</v>
      </c>
      <c r="CC5" s="6">
        <f>+IFERROR(VALUE(RIGHT(Tabla14[[#This Row],[B2B]],6)),"")</f>
        <v>39</v>
      </c>
      <c r="CD5" s="6" t="str">
        <f>+IFERROR(VLOOKUP(CB5,Auxiliar!$A:$C,2,0),"")</f>
        <v>Corona 710cc</v>
      </c>
      <c r="CE5" s="7" t="str">
        <f>+IFERROR(VLOOKUP(CB5,Auxiliar!$A:$C,3,0),"")</f>
        <v>1b 10% | 85b 0%</v>
      </c>
      <c r="CG5" s="1">
        <v>4057</v>
      </c>
      <c r="CH5" s="1" t="s">
        <v>42</v>
      </c>
      <c r="CI5" s="6">
        <f>+IFERROR(VALUE(RIGHT(Tabla15[[#This Row],[B2B]],6)),"")</f>
        <v>4057</v>
      </c>
      <c r="CJ5" s="6" t="str">
        <f>+IFERROR(VLOOKUP(CH5,Auxiliar!$A:$C,2,0),"")</f>
        <v xml:space="preserve">VALUE LATA </v>
      </c>
      <c r="CK5" s="7" t="str">
        <f>+IFERROR(VLOOKUP(CH5,Auxiliar!$A:$C,3,0),"")</f>
        <v>3b 15% | 100b 18%</v>
      </c>
      <c r="CM5" s="1">
        <v>39</v>
      </c>
      <c r="CN5" s="1" t="s">
        <v>20</v>
      </c>
      <c r="CO5" s="6">
        <v>39</v>
      </c>
      <c r="CP5" s="6" t="s">
        <v>20</v>
      </c>
      <c r="CQ5" s="7" t="s">
        <v>21</v>
      </c>
      <c r="CS5" s="1">
        <v>1000</v>
      </c>
      <c r="CT5" s="1" t="s">
        <v>15</v>
      </c>
      <c r="CU5" s="6">
        <f>+IFERROR(VALUE(RIGHT(Tabla17[[#This Row],[B2B]],6)),"")</f>
        <v>1000</v>
      </c>
      <c r="CV5" s="6" t="str">
        <f>+IFERROR(VLOOKUP(CT5,Auxiliar!$A:$C,2,0),"")</f>
        <v>PREMIUM</v>
      </c>
      <c r="CW5" s="7" t="str">
        <f>+IFERROR(VLOOKUP(CT5,Auxiliar!$A:$C,3,0),"")</f>
        <v>0b 0% | 5b 2% | 10b 3,5% | 20b 5%</v>
      </c>
      <c r="CY5" s="1">
        <v>39</v>
      </c>
      <c r="CZ5" s="1" t="s">
        <v>16</v>
      </c>
      <c r="DA5" s="6">
        <f>+IFERROR(VALUE(RIGHT(Tabla18[[#This Row],[B2B]],6)),"")</f>
        <v>39</v>
      </c>
      <c r="DB5" s="6" t="str">
        <f>+IFERROR(VLOOKUP(CZ5,Auxiliar!$A:$C,2,0),"")</f>
        <v>PREMIUM</v>
      </c>
      <c r="DC5" s="7" t="str">
        <f>+IFERROR(VLOOKUP(CZ5,Auxiliar!$A:$C,3,0),"")</f>
        <v>0b 0% | 2b 2% | 5b 3,5% | 10b 5%</v>
      </c>
      <c r="DE5" s="1">
        <v>39</v>
      </c>
      <c r="DF5" s="1" t="s">
        <v>19</v>
      </c>
      <c r="DG5" s="6">
        <f>+IFERROR(VALUE(RIGHT(Tabla19[[#This Row],[B2B]],6)),"")</f>
        <v>39</v>
      </c>
      <c r="DH5" s="6" t="str">
        <f>+IFERROR(VLOOKUP(DF5,Auxiliar!$A:$C,2,0),"")</f>
        <v>MICHELOB</v>
      </c>
      <c r="DI5" s="7" t="str">
        <f>+IFERROR(VLOOKUP(DF5,Auxiliar!$A:$C,3,0),"")</f>
        <v>1b 7% | 3b 22% | 8b 27%</v>
      </c>
      <c r="DK5" s="1">
        <v>1000</v>
      </c>
      <c r="DL5" s="1" t="s">
        <v>23</v>
      </c>
      <c r="DM5" s="6">
        <f>+IFERROR(VALUE(RIGHT(Tabla20[[#This Row],[B2B]],6)),"")</f>
        <v>1000</v>
      </c>
      <c r="DN5" s="6" t="str">
        <f>+IFERROR(VLOOKUP(DL5,Auxiliar!$A:$C,2,0),"")</f>
        <v>CORONA PORRON</v>
      </c>
      <c r="DO5" s="7" t="str">
        <f>+IFERROR(VLOOKUP(DL5,Auxiliar!$A:$C,3,0),"")</f>
        <v>3b 5% | 42b 0%</v>
      </c>
      <c r="DQ5" s="1">
        <v>39</v>
      </c>
      <c r="DR5" s="12" t="s">
        <v>24</v>
      </c>
      <c r="DS5" s="6">
        <f>+IFERROR(VALUE(RIGHT(Tabla21[[#This Row],[B2B]],6)),"")</f>
        <v>39</v>
      </c>
      <c r="DT5" s="6" t="str">
        <f>+IFERROR(VLOOKUP(DR5,Auxiliar!$A:$C,2,0),"")</f>
        <v>CORONA PORRON</v>
      </c>
      <c r="DU5" s="7" t="str">
        <f>+IFERROR(VLOOKUP(DR5,Auxiliar!$A:$C,3,0),"")</f>
        <v>1b 5% | 20b 0%</v>
      </c>
      <c r="DW5" s="1">
        <v>5543</v>
      </c>
      <c r="DX5" s="12" t="s">
        <v>43</v>
      </c>
      <c r="DY5" s="6">
        <f>+IFERROR(VALUE(RIGHT(Tabla22[[#This Row],[B2B]],6)),"")</f>
        <v>5543</v>
      </c>
      <c r="DZ5" s="6" t="str">
        <f>+IFERROR(VLOOKUP(DX5,Auxiliar!$A:$C,2,0),"")</f>
        <v xml:space="preserve">VALUE LATA </v>
      </c>
      <c r="EA5" s="7" t="str">
        <f>+IFERROR(VLOOKUP(DX5,Auxiliar!$A:$C,3,0),"")</f>
        <v>1b 15% | 100b 18%</v>
      </c>
      <c r="EC5" s="1">
        <v>5543</v>
      </c>
      <c r="ED5" s="12" t="s">
        <v>47</v>
      </c>
      <c r="EE5" s="6">
        <f>+IFERROR(VALUE(RIGHT(Tabla23[[#This Row],[B2B]],6)),"")</f>
        <v>5543</v>
      </c>
      <c r="EF5" s="6" t="str">
        <f>+IFERROR(VLOOKUP(ED5,Auxiliar!$A:$C,2,0),"")</f>
        <v>VALUE LATON</v>
      </c>
      <c r="EG5" s="7" t="str">
        <f>+IFERROR(VLOOKUP(ED5,Auxiliar!$A:$C,3,0),"")</f>
        <v>1b 10% | 5b 15% | 192b 0%</v>
      </c>
      <c r="EI5" s="1">
        <v>4328</v>
      </c>
      <c r="EJ5" s="12" t="s">
        <v>56</v>
      </c>
      <c r="EK5" s="6">
        <f>+IFERROR(VALUE(RIGHT(Tabla24[[#This Row],[B2B]],6)),"")</f>
        <v>4328</v>
      </c>
      <c r="EL5" s="6" t="str">
        <f>+IFERROR(VLOOKUP(EJ5,Auxiliar!$A:$C,2,0),"")</f>
        <v>VALUE LATON</v>
      </c>
      <c r="EM5" s="7" t="str">
        <f>+IFERROR(VLOOKUP(EJ5,Auxiliar!$A:$C,3,0),"")</f>
        <v>3b 10% | 10b 15% | 384b 0%</v>
      </c>
      <c r="EO5" s="1"/>
      <c r="EP5" s="12"/>
      <c r="EQ5" s="6" t="str">
        <f>+IFERROR(VALUE(RIGHT(Tabla25[[#This Row],[B2B]],6)),"")</f>
        <v/>
      </c>
      <c r="ER5" s="6" t="str">
        <f>+IFERROR(VLOOKUP(EP5,Auxiliar!$A:$C,2,0),"")</f>
        <v/>
      </c>
      <c r="ES5" s="7" t="str">
        <f>+IFERROR(VLOOKUP(EP5,Auxiliar!$A:$C,3,0),"")</f>
        <v/>
      </c>
      <c r="EU5" s="1"/>
      <c r="EV5" s="12"/>
      <c r="EW5" s="6" t="str">
        <f>+IFERROR(VALUE(RIGHT(Tabla26[[#This Row],[B2B]],6)),"")</f>
        <v/>
      </c>
      <c r="EX5" s="6" t="str">
        <f>+IFERROR(VLOOKUP(EV5,Auxiliar!$A:$C,2,0),"")</f>
        <v/>
      </c>
      <c r="EY5" s="7" t="str">
        <f>+IFERROR(VLOOKUP(EV5,Auxiliar!$A:$C,3,0),"")</f>
        <v/>
      </c>
      <c r="EZ5" s="1">
        <v>1953</v>
      </c>
      <c r="FA5" s="12" t="s">
        <v>61</v>
      </c>
      <c r="FB5" s="6">
        <f>+IFERROR(VALUE(RIGHT(Tabla27[[#This Row],[B2B]],6)),"")</f>
        <v>1953</v>
      </c>
      <c r="FC5" s="6" t="str">
        <f>+IFERROR(VLOOKUP(FA5,Auxiliar!$A:$C,2,0),"")</f>
        <v>CORE 2</v>
      </c>
      <c r="FD5" s="7" t="str">
        <f>+IFERROR(VLOOKUP(FA5,Auxiliar!$A:$C,3,0),"")</f>
        <v>25b 9%</v>
      </c>
      <c r="FE5" s="1"/>
      <c r="FF5" s="12"/>
      <c r="FG5" s="6" t="str">
        <f>+IFERROR(VALUE(RIGHT(Tabla28[[#This Row],[B2B]],6)),"")</f>
        <v/>
      </c>
      <c r="FH5" s="6" t="str">
        <f>+IFERROR(VLOOKUP(FF5,Auxiliar!$A:$C,2,0),"")</f>
        <v/>
      </c>
      <c r="FI5" s="7" t="str">
        <f>+IFERROR(VLOOKUP(FF5,Auxiliar!$A:$C,3,0),"")</f>
        <v/>
      </c>
      <c r="FJ5" s="1"/>
      <c r="FK5" s="12"/>
      <c r="FL5" s="6" t="str">
        <f>+IFERROR(VALUE(RIGHT(Tabla29[[#This Row],[B2B]],6)),"")</f>
        <v/>
      </c>
      <c r="FM5" s="6" t="str">
        <f>+IFERROR(VLOOKUP(FK5,Auxiliar!$A:$C,2,0),"")</f>
        <v/>
      </c>
      <c r="FN5" s="7" t="str">
        <f>+IFERROR(VLOOKUP(FK5,Auxiliar!$A:$C,3,0),"")</f>
        <v/>
      </c>
      <c r="FO5" s="1"/>
      <c r="FP5" s="12"/>
      <c r="FQ5" s="6" t="str">
        <f>+IFERROR(VALUE(RIGHT(Tabla30[[#This Row],[B2B]],6)),"")</f>
        <v/>
      </c>
      <c r="FR5" s="6" t="str">
        <f>+IFERROR(VLOOKUP(FP5,Auxiliar!$A:$C,2,0),"")</f>
        <v/>
      </c>
      <c r="FS5" s="7"/>
      <c r="FT5" s="1"/>
      <c r="FU5" s="12"/>
      <c r="FV5" s="6" t="str">
        <f>+IFERROR(VALUE(RIGHT(Tabla31[[#This Row],[B2B]],6)),"")</f>
        <v/>
      </c>
      <c r="FW5" s="6" t="str">
        <f>+IFERROR(VLOOKUP(FU5,Auxiliar!$A:$C,2,0),"")</f>
        <v/>
      </c>
      <c r="FX5" s="7" t="str">
        <f>+IFERROR(VLOOKUP(FU5,Auxiliar!$A:$C,3,0),"")</f>
        <v/>
      </c>
      <c r="FY5" s="1"/>
      <c r="FZ5" s="12"/>
      <c r="GA5" s="6" t="str">
        <f>+IFERROR(VALUE(RIGHT(Tabla32[[#This Row],[B2B]],6)),"")</f>
        <v/>
      </c>
      <c r="GB5" s="6" t="str">
        <f>+IFERROR(VLOOKUP(FZ5,Auxiliar!$A:$C,2,0),"")</f>
        <v/>
      </c>
      <c r="GC5" s="7" t="str">
        <f>+IFERROR(VLOOKUP(FZ5,Auxiliar!$A:$C,3,0),"")</f>
        <v/>
      </c>
      <c r="GD5" s="1"/>
      <c r="GE5" s="12"/>
      <c r="GF5" s="6" t="str">
        <f>+IFERROR(VALUE(RIGHT(Tabla33[[#This Row],[B2B]],6)),"")</f>
        <v/>
      </c>
      <c r="GG5" s="6" t="str">
        <f>+IFERROR(VLOOKUP(GE5,Auxiliar!$A:$C,2,0),"")</f>
        <v/>
      </c>
      <c r="GH5" s="7" t="str">
        <f>+IFERROR(VLOOKUP(GE5,Auxiliar!$A:$C,3,0),"")</f>
        <v/>
      </c>
    </row>
    <row r="6" spans="1:190" x14ac:dyDescent="0.25">
      <c r="A6" s="1">
        <v>2767</v>
      </c>
      <c r="B6" s="1" t="s">
        <v>5</v>
      </c>
      <c r="C6">
        <f>+IFERROR(VALUE(RIGHT(Tabla1[[#This Row],[B2B]],6)),"")</f>
        <v>2767</v>
      </c>
      <c r="D6" t="str">
        <f>+IFERROR(VLOOKUP(B6,Auxiliar!$A:$C,2,0),"")</f>
        <v>CORE</v>
      </c>
      <c r="E6" s="5" t="str">
        <f>+IFERROR(VLOOKUP(B6,Auxiliar!$A:$C,3,0),"")</f>
        <v>0b 1% | 5b 4% | 10b 5% | 15b 6% | 25b 9%</v>
      </c>
      <c r="G6" s="1">
        <v>3897</v>
      </c>
      <c r="H6" s="1" t="s">
        <v>7</v>
      </c>
      <c r="I6" s="6">
        <f>+IFERROR(VALUE(RIGHT(Tabla2[[#This Row],[B2B]],6)),"")</f>
        <v>3897</v>
      </c>
      <c r="J6" s="6" t="str">
        <f>+IFERROR(VLOOKUP(H6,Auxiliar!$A:$C,2,0),"")</f>
        <v>CORE</v>
      </c>
      <c r="K6" s="7" t="str">
        <f>+IFERROR(VLOOKUP(H6,Auxiliar!$A:$C,3,0),"")</f>
        <v>0b 1% | 15b 4% | 40b 5% | 60b 9%</v>
      </c>
      <c r="M6" s="1"/>
      <c r="N6" s="1"/>
      <c r="O6" s="6" t="str">
        <f>+IFERROR(VALUE(RIGHT(Tabla3[[#This Row],[B2B]],6)),"")</f>
        <v/>
      </c>
      <c r="P6" s="6" t="str">
        <f>+IFERROR(VLOOKUP(N6,Auxiliar!$A:$C,2,0),"")</f>
        <v/>
      </c>
      <c r="Q6" s="7" t="str">
        <f>+IFERROR(VLOOKUP(N6,Auxiliar!$A:$C,3,0),"")</f>
        <v/>
      </c>
      <c r="S6" s="1">
        <v>72</v>
      </c>
      <c r="T6" s="1" t="s">
        <v>9</v>
      </c>
      <c r="U6" s="6">
        <f>+IFERROR(VALUE(RIGHT(Tabla4[[#This Row],[B2B]],6)),"")</f>
        <v>72</v>
      </c>
      <c r="V6" s="6" t="str">
        <f>+IFERROR(VLOOKUP(T6,Auxiliar!$A:$C,2,0),"")</f>
        <v>CORE</v>
      </c>
      <c r="W6" s="7" t="str">
        <f>+IFERROR(VLOOKUP(T6,Auxiliar!$A:$C,3,0),"")</f>
        <v>0b 1% | 2b 5% | 4b 6%</v>
      </c>
      <c r="Y6" s="1">
        <v>247</v>
      </c>
      <c r="Z6" s="1" t="s">
        <v>10</v>
      </c>
      <c r="AA6" s="6">
        <f>+IFERROR(VALUE(RIGHT(Tabla5[[#This Row],[B2B]],6)),"")</f>
        <v>247</v>
      </c>
      <c r="AB6" s="6" t="str">
        <f>+IFERROR(VLOOKUP(Z6,Auxiliar!$A:$C,2,0),"")</f>
        <v>CORE</v>
      </c>
      <c r="AC6" s="7" t="str">
        <f>+IFERROR(VLOOKUP(Z6,Auxiliar!$A:$C,3,0),"")</f>
        <v>0b 1% | 3b 4% | 5b 6%</v>
      </c>
      <c r="AE6" s="1">
        <v>601</v>
      </c>
      <c r="AF6" s="1" t="s">
        <v>11</v>
      </c>
      <c r="AG6" s="6">
        <f>+IFERROR(VALUE(RIGHT(Tabla6[[#This Row],[B2B]],6)),"")</f>
        <v>601</v>
      </c>
      <c r="AH6" s="6" t="str">
        <f>+IFERROR(VLOOKUP(AF6,Auxiliar!$A:$C,2,0),"")</f>
        <v>CORE</v>
      </c>
      <c r="AI6" s="7" t="str">
        <f>+IFERROR(VLOOKUP(AF6,Auxiliar!$A:$C,3,0),"")</f>
        <v>0b 1% | 6b 5% | 10b 6%</v>
      </c>
      <c r="AK6" s="1">
        <v>71</v>
      </c>
      <c r="AL6" s="1" t="s">
        <v>30</v>
      </c>
      <c r="AM6" s="6">
        <f>+IFERROR(VALUE(RIGHT(Tabla7[[#This Row],[B2B]],6)),"")</f>
        <v>71</v>
      </c>
      <c r="AN6" s="6" t="str">
        <f>+IFERROR(VLOOKUP(AL6,Auxiliar!$A:$C,2,0),"")</f>
        <v>LATONES</v>
      </c>
      <c r="AO6" s="7" t="str">
        <f>+IFERROR(VLOOKUP(AL6,Auxiliar!$A:$C,3,0),"")</f>
        <v>1b 4% | 5b 7% | 97b 0%</v>
      </c>
      <c r="AQ6" s="1">
        <v>197</v>
      </c>
      <c r="AR6" s="1" t="s">
        <v>31</v>
      </c>
      <c r="AS6" s="6">
        <f>+IFERROR(VALUE(RIGHT(Tabla8[[#This Row],[B2B]],6)),"")</f>
        <v>197</v>
      </c>
      <c r="AT6" s="6" t="str">
        <f>+IFERROR(VLOOKUP(AR6,Auxiliar!$A:$C,2,0),"")</f>
        <v>LATONES</v>
      </c>
      <c r="AU6" s="7" t="str">
        <f>+IFERROR(VLOOKUP(AR6,Auxiliar!$A:$C,3,0),"")</f>
        <v>2b 3% | 4b 5% | 5b 8% | 193 0%</v>
      </c>
      <c r="AW6" s="1">
        <v>3018</v>
      </c>
      <c r="AX6" s="1" t="s">
        <v>32</v>
      </c>
      <c r="AY6" s="6">
        <f>+IFERROR(VALUE(RIGHT(Tabla9[[#This Row],[B2B]],6)),"")</f>
        <v>3018</v>
      </c>
      <c r="AZ6" s="6" t="str">
        <f>+IFERROR(VLOOKUP(AX6,Auxiliar!$A:$C,2,0),"")</f>
        <v>LATONES</v>
      </c>
      <c r="BA6" s="7" t="str">
        <f>+IFERROR(VLOOKUP(AX6,Auxiliar!$A:$C,3,0),"")</f>
        <v>2b 3% | 4b 4% | 6b 5% | 10b 8%  | 385b 0%</v>
      </c>
      <c r="BC6" s="1">
        <v>1962</v>
      </c>
      <c r="BD6" s="1" t="s">
        <v>33</v>
      </c>
      <c r="BE6" s="6">
        <f>+IFERROR(VALUE(RIGHT(Tabla10[[#This Row],[B2B]],6)),"")</f>
        <v>1962</v>
      </c>
      <c r="BF6" s="6" t="str">
        <f>+IFERROR(VLOOKUP(BD6,Auxiliar!$A:$C,2,0),"")</f>
        <v>LATONES</v>
      </c>
      <c r="BG6" s="7" t="str">
        <f>+IFERROR(VLOOKUP(BD6,Auxiliar!$A:$C,3,0),"")</f>
        <v>6b 4% | 12b 5% | 15b 8% | 385b 0%</v>
      </c>
      <c r="BI6" s="1">
        <v>4328</v>
      </c>
      <c r="BJ6" s="1" t="s">
        <v>38</v>
      </c>
      <c r="BK6" s="6">
        <f>+IFERROR(VALUE(RIGHT(Tabla11[[#This Row],[B2B]],6)),"")</f>
        <v>4328</v>
      </c>
      <c r="BL6" s="6" t="str">
        <f>+IFERROR(VLOOKUP(BJ6,Auxiliar!$A:$C,2,0),"")</f>
        <v>VALUE LITRO</v>
      </c>
      <c r="BM6" s="7" t="str">
        <f>+IFERROR(VLOOKUP(BJ6,Auxiliar!$A:$C,3,0),"")</f>
        <v>3b 12%</v>
      </c>
      <c r="BO6" s="1">
        <v>3867</v>
      </c>
      <c r="BP6" s="1" t="s">
        <v>39</v>
      </c>
      <c r="BQ6" s="6">
        <f>+IFERROR(VALUE(RIGHT(Tabla12[[#This Row],[B2B]],6)),"")</f>
        <v>3867</v>
      </c>
      <c r="BR6" s="6" t="str">
        <f>+IFERROR(VLOOKUP(BP6,Auxiliar!$A:$C,2,0),"")</f>
        <v>VALUE LITRO</v>
      </c>
      <c r="BS6" s="7" t="str">
        <f>+IFERROR(VLOOKUP(BP6,Auxiliar!$A:$C,3,0),"")</f>
        <v>1b 12%</v>
      </c>
      <c r="BU6" s="1">
        <v>1226</v>
      </c>
      <c r="BV6" s="1" t="s">
        <v>34</v>
      </c>
      <c r="BW6" s="6">
        <f>+IFERROR(VALUE(RIGHT(Tabla13[[#This Row],[B2B]],6)),"")</f>
        <v>1226</v>
      </c>
      <c r="BX6" s="6" t="str">
        <f>+IFERROR(VLOOKUP(BV6,Auxiliar!$A:$C,2,0),"")</f>
        <v>Corona 710cc</v>
      </c>
      <c r="BY6" s="7" t="str">
        <f>+IFERROR(VLOOKUP(BV6,Auxiliar!$A:$C,3,0),"")</f>
        <v>3b 10% | 169b 0%</v>
      </c>
      <c r="CA6" s="1">
        <v>45</v>
      </c>
      <c r="CB6" s="1" t="s">
        <v>35</v>
      </c>
      <c r="CC6" s="6">
        <f>+IFERROR(VALUE(RIGHT(Tabla14[[#This Row],[B2B]],6)),"")</f>
        <v>45</v>
      </c>
      <c r="CD6" s="6" t="str">
        <f>+IFERROR(VLOOKUP(CB6,Auxiliar!$A:$C,2,0),"")</f>
        <v>Corona 710cc</v>
      </c>
      <c r="CE6" s="7" t="str">
        <f>+IFERROR(VLOOKUP(CB6,Auxiliar!$A:$C,3,0),"")</f>
        <v>1b 10% | 85b 0%</v>
      </c>
      <c r="CG6" s="1">
        <v>4328</v>
      </c>
      <c r="CH6" s="1" t="s">
        <v>42</v>
      </c>
      <c r="CI6" s="6">
        <f>+IFERROR(VALUE(RIGHT(Tabla15[[#This Row],[B2B]],6)),"")</f>
        <v>4328</v>
      </c>
      <c r="CJ6" s="6" t="str">
        <f>+IFERROR(VLOOKUP(CH6,Auxiliar!$A:$C,2,0),"")</f>
        <v xml:space="preserve">VALUE LATA </v>
      </c>
      <c r="CK6" s="7" t="str">
        <f>+IFERROR(VLOOKUP(CH6,Auxiliar!$A:$C,3,0),"")</f>
        <v>3b 15% | 100b 18%</v>
      </c>
      <c r="CM6" s="1">
        <v>45</v>
      </c>
      <c r="CN6" s="1" t="s">
        <v>20</v>
      </c>
      <c r="CO6" s="6">
        <v>45</v>
      </c>
      <c r="CP6" s="6" t="s">
        <v>20</v>
      </c>
      <c r="CQ6" s="7" t="s">
        <v>21</v>
      </c>
      <c r="CS6" s="1">
        <v>1226</v>
      </c>
      <c r="CT6" s="1" t="s">
        <v>15</v>
      </c>
      <c r="CU6" s="6">
        <f>+IFERROR(VALUE(RIGHT(Tabla17[[#This Row],[B2B]],6)),"")</f>
        <v>1226</v>
      </c>
      <c r="CV6" s="6" t="str">
        <f>+IFERROR(VLOOKUP(CT6,Auxiliar!$A:$C,2,0),"")</f>
        <v>PREMIUM</v>
      </c>
      <c r="CW6" s="7" t="str">
        <f>+IFERROR(VLOOKUP(CT6,Auxiliar!$A:$C,3,0),"")</f>
        <v>0b 0% | 5b 2% | 10b 3,5% | 20b 5%</v>
      </c>
      <c r="CY6" s="1">
        <v>45</v>
      </c>
      <c r="CZ6" s="1" t="s">
        <v>16</v>
      </c>
      <c r="DA6" s="6">
        <f>+IFERROR(VALUE(RIGHT(Tabla18[[#This Row],[B2B]],6)),"")</f>
        <v>45</v>
      </c>
      <c r="DB6" s="6" t="str">
        <f>+IFERROR(VLOOKUP(CZ6,Auxiliar!$A:$C,2,0),"")</f>
        <v>PREMIUM</v>
      </c>
      <c r="DC6" s="7" t="str">
        <f>+IFERROR(VLOOKUP(CZ6,Auxiliar!$A:$C,3,0),"")</f>
        <v>0b 0% | 2b 2% | 5b 3,5% | 10b 5%</v>
      </c>
      <c r="DE6" s="1">
        <v>45</v>
      </c>
      <c r="DF6" s="1" t="s">
        <v>19</v>
      </c>
      <c r="DG6" s="6">
        <f>+IFERROR(VALUE(RIGHT(Tabla19[[#This Row],[B2B]],6)),"")</f>
        <v>45</v>
      </c>
      <c r="DH6" s="6" t="str">
        <f>+IFERROR(VLOOKUP(DF6,Auxiliar!$A:$C,2,0),"")</f>
        <v>MICHELOB</v>
      </c>
      <c r="DI6" s="7" t="str">
        <f>+IFERROR(VLOOKUP(DF6,Auxiliar!$A:$C,3,0),"")</f>
        <v>1b 7% | 3b 22% | 8b 27%</v>
      </c>
      <c r="DK6" s="1">
        <v>1226</v>
      </c>
      <c r="DL6" s="1" t="s">
        <v>23</v>
      </c>
      <c r="DM6" s="6">
        <f>+IFERROR(VALUE(RIGHT(Tabla20[[#This Row],[B2B]],6)),"")</f>
        <v>1226</v>
      </c>
      <c r="DN6" s="6" t="str">
        <f>+IFERROR(VLOOKUP(DL6,Auxiliar!$A:$C,2,0),"")</f>
        <v>CORONA PORRON</v>
      </c>
      <c r="DO6" s="7" t="str">
        <f>+IFERROR(VLOOKUP(DL6,Auxiliar!$A:$C,3,0),"")</f>
        <v>3b 5% | 42b 0%</v>
      </c>
      <c r="DQ6" s="1">
        <v>45</v>
      </c>
      <c r="DR6" s="12" t="s">
        <v>24</v>
      </c>
      <c r="DS6" s="6">
        <f>+IFERROR(VALUE(RIGHT(Tabla21[[#This Row],[B2B]],6)),"")</f>
        <v>45</v>
      </c>
      <c r="DT6" s="6" t="str">
        <f>+IFERROR(VLOOKUP(DR6,Auxiliar!$A:$C,2,0),"")</f>
        <v>CORONA PORRON</v>
      </c>
      <c r="DU6" s="7" t="str">
        <f>+IFERROR(VLOOKUP(DR6,Auxiliar!$A:$C,3,0),"")</f>
        <v>1b 5% | 20b 0%</v>
      </c>
      <c r="DW6" s="1">
        <v>3867</v>
      </c>
      <c r="DX6" s="12" t="s">
        <v>43</v>
      </c>
      <c r="DY6" s="6">
        <f>+IFERROR(VALUE(RIGHT(Tabla22[[#This Row],[B2B]],6)),"")</f>
        <v>3867</v>
      </c>
      <c r="DZ6" s="6" t="str">
        <f>+IFERROR(VLOOKUP(DX6,Auxiliar!$A:$C,2,0),"")</f>
        <v xml:space="preserve">VALUE LATA </v>
      </c>
      <c r="EA6" s="7" t="str">
        <f>+IFERROR(VLOOKUP(DX6,Auxiliar!$A:$C,3,0),"")</f>
        <v>1b 15% | 100b 18%</v>
      </c>
      <c r="EC6" s="1">
        <v>3867</v>
      </c>
      <c r="ED6" s="12" t="s">
        <v>47</v>
      </c>
      <c r="EE6" s="6">
        <f>+IFERROR(VALUE(RIGHT(Tabla23[[#This Row],[B2B]],6)),"")</f>
        <v>3867</v>
      </c>
      <c r="EF6" s="6" t="str">
        <f>+IFERROR(VLOOKUP(ED6,Auxiliar!$A:$C,2,0),"")</f>
        <v>VALUE LATON</v>
      </c>
      <c r="EG6" s="7" t="str">
        <f>+IFERROR(VLOOKUP(ED6,Auxiliar!$A:$C,3,0),"")</f>
        <v>1b 10% | 5b 15% | 192b 0%</v>
      </c>
      <c r="EI6" s="1">
        <v>4373</v>
      </c>
      <c r="EJ6" s="12" t="s">
        <v>56</v>
      </c>
      <c r="EK6" s="6">
        <f>+IFERROR(VALUE(RIGHT(Tabla24[[#This Row],[B2B]],6)),"")</f>
        <v>4373</v>
      </c>
      <c r="EL6" s="6" t="str">
        <f>+IFERROR(VLOOKUP(EJ6,Auxiliar!$A:$C,2,0),"")</f>
        <v>VALUE LATON</v>
      </c>
      <c r="EM6" s="7" t="str">
        <f>+IFERROR(VLOOKUP(EJ6,Auxiliar!$A:$C,3,0),"")</f>
        <v>3b 10% | 10b 15% | 384b 0%</v>
      </c>
      <c r="EO6" s="1"/>
      <c r="EP6" s="12"/>
      <c r="EQ6" s="6" t="str">
        <f>+IFERROR(VALUE(RIGHT(Tabla25[[#This Row],[B2B]],6)),"")</f>
        <v/>
      </c>
      <c r="ER6" s="6" t="str">
        <f>+IFERROR(VLOOKUP(EP6,Auxiliar!$A:$C,2,0),"")</f>
        <v/>
      </c>
      <c r="ES6" s="7" t="str">
        <f>+IFERROR(VLOOKUP(EP6,Auxiliar!$A:$C,3,0),"")</f>
        <v/>
      </c>
      <c r="EU6" s="1"/>
      <c r="EV6" s="12"/>
      <c r="EW6" s="6" t="str">
        <f>+IFERROR(VALUE(RIGHT(Tabla26[[#This Row],[B2B]],6)),"")</f>
        <v/>
      </c>
      <c r="EX6" s="6" t="str">
        <f>+IFERROR(VLOOKUP(EV6,Auxiliar!$A:$C,2,0),"")</f>
        <v/>
      </c>
      <c r="EY6" s="7" t="str">
        <f>+IFERROR(VLOOKUP(EV6,Auxiliar!$A:$C,3,0),"")</f>
        <v/>
      </c>
      <c r="EZ6" s="1">
        <v>2070</v>
      </c>
      <c r="FA6" s="12" t="s">
        <v>61</v>
      </c>
      <c r="FB6" s="6">
        <f>+IFERROR(VALUE(RIGHT(Tabla27[[#This Row],[B2B]],6)),"")</f>
        <v>2070</v>
      </c>
      <c r="FC6" s="6" t="str">
        <f>+IFERROR(VLOOKUP(FA6,Auxiliar!$A:$C,2,0),"")</f>
        <v>CORE 2</v>
      </c>
      <c r="FD6" s="7" t="str">
        <f>+IFERROR(VLOOKUP(FA6,Auxiliar!$A:$C,3,0),"")</f>
        <v>25b 9%</v>
      </c>
      <c r="FE6" s="1"/>
      <c r="FF6" s="12"/>
      <c r="FG6" s="6" t="str">
        <f>+IFERROR(VALUE(RIGHT(Tabla28[[#This Row],[B2B]],6)),"")</f>
        <v/>
      </c>
      <c r="FH6" s="6" t="str">
        <f>+IFERROR(VLOOKUP(FF6,Auxiliar!$A:$C,2,0),"")</f>
        <v/>
      </c>
      <c r="FI6" s="7" t="str">
        <f>+IFERROR(VLOOKUP(FF6,Auxiliar!$A:$C,3,0),"")</f>
        <v/>
      </c>
      <c r="FJ6" s="1"/>
      <c r="FK6" s="12"/>
      <c r="FL6" s="6" t="str">
        <f>+IFERROR(VALUE(RIGHT(Tabla29[[#This Row],[B2B]],6)),"")</f>
        <v/>
      </c>
      <c r="FM6" s="6" t="str">
        <f>+IFERROR(VLOOKUP(FK6,Auxiliar!$A:$C,2,0),"")</f>
        <v/>
      </c>
      <c r="FN6" s="7" t="str">
        <f>+IFERROR(VLOOKUP(FK6,Auxiliar!$A:$C,3,0),"")</f>
        <v/>
      </c>
      <c r="FO6" s="1"/>
      <c r="FP6" s="12"/>
      <c r="FQ6" s="6" t="str">
        <f>+IFERROR(VALUE(RIGHT(Tabla30[[#This Row],[B2B]],6)),"")</f>
        <v/>
      </c>
      <c r="FR6" s="6" t="str">
        <f>+IFERROR(VLOOKUP(FP6,Auxiliar!$A:$C,2,0),"")</f>
        <v/>
      </c>
      <c r="FS6" s="7"/>
      <c r="FT6" s="1"/>
      <c r="FU6" s="12"/>
      <c r="FV6" s="6" t="str">
        <f>+IFERROR(VALUE(RIGHT(Tabla31[[#This Row],[B2B]],6)),"")</f>
        <v/>
      </c>
      <c r="FW6" s="6" t="str">
        <f>+IFERROR(VLOOKUP(FU6,Auxiliar!$A:$C,2,0),"")</f>
        <v/>
      </c>
      <c r="FX6" s="7" t="str">
        <f>+IFERROR(VLOOKUP(FU6,Auxiliar!$A:$C,3,0),"")</f>
        <v/>
      </c>
      <c r="FY6" s="1"/>
      <c r="FZ6" s="12"/>
      <c r="GA6" s="6" t="str">
        <f>+IFERROR(VALUE(RIGHT(Tabla32[[#This Row],[B2B]],6)),"")</f>
        <v/>
      </c>
      <c r="GB6" s="6" t="str">
        <f>+IFERROR(VLOOKUP(FZ6,Auxiliar!$A:$C,2,0),"")</f>
        <v/>
      </c>
      <c r="GC6" s="7" t="str">
        <f>+IFERROR(VLOOKUP(FZ6,Auxiliar!$A:$C,3,0),"")</f>
        <v/>
      </c>
      <c r="GD6" s="1"/>
      <c r="GE6" s="12"/>
      <c r="GF6" s="6" t="str">
        <f>+IFERROR(VALUE(RIGHT(Tabla33[[#This Row],[B2B]],6)),"")</f>
        <v/>
      </c>
      <c r="GG6" s="6" t="str">
        <f>+IFERROR(VLOOKUP(GE6,Auxiliar!$A:$C,2,0),"")</f>
        <v/>
      </c>
      <c r="GH6" s="7" t="str">
        <f>+IFERROR(VLOOKUP(GE6,Auxiliar!$A:$C,3,0),"")</f>
        <v/>
      </c>
    </row>
    <row r="7" spans="1:190" x14ac:dyDescent="0.25">
      <c r="A7" s="1">
        <v>2822</v>
      </c>
      <c r="B7" s="1" t="s">
        <v>5</v>
      </c>
      <c r="C7">
        <f>+IFERROR(VALUE(RIGHT(Tabla1[[#This Row],[B2B]],6)),"")</f>
        <v>2822</v>
      </c>
      <c r="D7" t="str">
        <f>+IFERROR(VLOOKUP(B7,Auxiliar!$A:$C,2,0),"")</f>
        <v>CORE</v>
      </c>
      <c r="E7" s="5" t="str">
        <f>+IFERROR(VLOOKUP(B7,Auxiliar!$A:$C,3,0),"")</f>
        <v>0b 1% | 5b 4% | 10b 5% | 15b 6% | 25b 9%</v>
      </c>
      <c r="G7" s="1">
        <v>4057</v>
      </c>
      <c r="H7" s="1" t="s">
        <v>7</v>
      </c>
      <c r="I7" s="6">
        <f>+IFERROR(VALUE(RIGHT(Tabla2[[#This Row],[B2B]],6)),"")</f>
        <v>4057</v>
      </c>
      <c r="J7" s="6" t="str">
        <f>+IFERROR(VLOOKUP(H7,Auxiliar!$A:$C,2,0),"")</f>
        <v>CORE</v>
      </c>
      <c r="K7" s="7" t="str">
        <f>+IFERROR(VLOOKUP(H7,Auxiliar!$A:$C,3,0),"")</f>
        <v>0b 1% | 15b 4% | 40b 5% | 60b 9%</v>
      </c>
      <c r="M7" s="1"/>
      <c r="N7" s="1"/>
      <c r="O7" s="6" t="str">
        <f>+IFERROR(VALUE(RIGHT(Tabla3[[#This Row],[B2B]],6)),"")</f>
        <v/>
      </c>
      <c r="P7" s="6" t="str">
        <f>+IFERROR(VLOOKUP(N7,Auxiliar!$A:$C,2,0),"")</f>
        <v/>
      </c>
      <c r="Q7" s="7" t="str">
        <f>+IFERROR(VLOOKUP(N7,Auxiliar!$A:$C,3,0),"")</f>
        <v/>
      </c>
      <c r="S7" s="1">
        <v>96</v>
      </c>
      <c r="T7" s="1" t="s">
        <v>9</v>
      </c>
      <c r="U7" s="6">
        <f>+IFERROR(VALUE(RIGHT(Tabla4[[#This Row],[B2B]],6)),"")</f>
        <v>96</v>
      </c>
      <c r="V7" s="6" t="str">
        <f>+IFERROR(VLOOKUP(T7,Auxiliar!$A:$C,2,0),"")</f>
        <v>CORE</v>
      </c>
      <c r="W7" s="7" t="str">
        <f>+IFERROR(VLOOKUP(T7,Auxiliar!$A:$C,3,0),"")</f>
        <v>0b 1% | 2b 5% | 4b 6%</v>
      </c>
      <c r="Y7" s="1">
        <v>493</v>
      </c>
      <c r="Z7" s="1" t="s">
        <v>10</v>
      </c>
      <c r="AA7" s="6">
        <f>+IFERROR(VALUE(RIGHT(Tabla5[[#This Row],[B2B]],6)),"")</f>
        <v>493</v>
      </c>
      <c r="AB7" s="6" t="str">
        <f>+IFERROR(VLOOKUP(Z7,Auxiliar!$A:$C,2,0),"")</f>
        <v>CORE</v>
      </c>
      <c r="AC7" s="7" t="str">
        <f>+IFERROR(VLOOKUP(Z7,Auxiliar!$A:$C,3,0),"")</f>
        <v>0b 1% | 3b 4% | 5b 6%</v>
      </c>
      <c r="AE7" s="1">
        <v>630</v>
      </c>
      <c r="AF7" s="1" t="s">
        <v>11</v>
      </c>
      <c r="AG7" s="6">
        <f>+IFERROR(VALUE(RIGHT(Tabla6[[#This Row],[B2B]],6)),"")</f>
        <v>630</v>
      </c>
      <c r="AH7" s="6" t="str">
        <f>+IFERROR(VLOOKUP(AF7,Auxiliar!$A:$C,2,0),"")</f>
        <v>CORE</v>
      </c>
      <c r="AI7" s="7" t="str">
        <f>+IFERROR(VLOOKUP(AF7,Auxiliar!$A:$C,3,0),"")</f>
        <v>0b 1% | 6b 5% | 10b 6%</v>
      </c>
      <c r="AK7" s="1">
        <v>72</v>
      </c>
      <c r="AL7" s="1" t="s">
        <v>30</v>
      </c>
      <c r="AM7" s="6">
        <f>+IFERROR(VALUE(RIGHT(Tabla7[[#This Row],[B2B]],6)),"")</f>
        <v>72</v>
      </c>
      <c r="AN7" s="6" t="str">
        <f>+IFERROR(VLOOKUP(AL7,Auxiliar!$A:$C,2,0),"")</f>
        <v>LATONES</v>
      </c>
      <c r="AO7" s="7" t="str">
        <f>+IFERROR(VLOOKUP(AL7,Auxiliar!$A:$C,3,0),"")</f>
        <v>1b 4% | 5b 7% | 97b 0%</v>
      </c>
      <c r="AQ7" s="1">
        <v>311</v>
      </c>
      <c r="AR7" s="1" t="s">
        <v>31</v>
      </c>
      <c r="AS7" s="6">
        <f>+IFERROR(VALUE(RIGHT(Tabla8[[#This Row],[B2B]],6)),"")</f>
        <v>311</v>
      </c>
      <c r="AT7" s="6" t="str">
        <f>+IFERROR(VLOOKUP(AR7,Auxiliar!$A:$C,2,0),"")</f>
        <v>LATONES</v>
      </c>
      <c r="AU7" s="7" t="str">
        <f>+IFERROR(VLOOKUP(AR7,Auxiliar!$A:$C,3,0),"")</f>
        <v>2b 3% | 4b 5% | 5b 8% | 193 0%</v>
      </c>
      <c r="AW7" s="1">
        <v>3114</v>
      </c>
      <c r="AX7" s="1" t="s">
        <v>32</v>
      </c>
      <c r="AY7" s="6">
        <f>+IFERROR(VALUE(RIGHT(Tabla9[[#This Row],[B2B]],6)),"")</f>
        <v>3114</v>
      </c>
      <c r="AZ7" s="6" t="str">
        <f>+IFERROR(VLOOKUP(AX7,Auxiliar!$A:$C,2,0),"")</f>
        <v>LATONES</v>
      </c>
      <c r="BA7" s="7" t="str">
        <f>+IFERROR(VLOOKUP(AX7,Auxiliar!$A:$C,3,0),"")</f>
        <v>2b 3% | 4b 4% | 6b 5% | 10b 8%  | 385b 0%</v>
      </c>
      <c r="BC7" s="1">
        <v>2451</v>
      </c>
      <c r="BD7" s="1" t="s">
        <v>33</v>
      </c>
      <c r="BE7" s="6">
        <f>+IFERROR(VALUE(RIGHT(Tabla10[[#This Row],[B2B]],6)),"")</f>
        <v>2451</v>
      </c>
      <c r="BF7" s="6" t="str">
        <f>+IFERROR(VLOOKUP(BD7,Auxiliar!$A:$C,2,0),"")</f>
        <v>LATONES</v>
      </c>
      <c r="BG7" s="7" t="str">
        <f>+IFERROR(VLOOKUP(BD7,Auxiliar!$A:$C,3,0),"")</f>
        <v>6b 4% | 12b 5% | 15b 8% | 385b 0%</v>
      </c>
      <c r="BI7" s="1">
        <v>4373</v>
      </c>
      <c r="BJ7" s="1" t="s">
        <v>38</v>
      </c>
      <c r="BK7" s="6">
        <f>+IFERROR(VALUE(RIGHT(Tabla11[[#This Row],[B2B]],6)),"")</f>
        <v>4373</v>
      </c>
      <c r="BL7" s="6" t="str">
        <f>+IFERROR(VLOOKUP(BJ7,Auxiliar!$A:$C,2,0),"")</f>
        <v>VALUE LITRO</v>
      </c>
      <c r="BM7" s="7" t="str">
        <f>+IFERROR(VLOOKUP(BJ7,Auxiliar!$A:$C,3,0),"")</f>
        <v>3b 12%</v>
      </c>
      <c r="BO7" s="1">
        <v>3872</v>
      </c>
      <c r="BP7" s="1" t="s">
        <v>39</v>
      </c>
      <c r="BQ7" s="6">
        <f>+IFERROR(VALUE(RIGHT(Tabla12[[#This Row],[B2B]],6)),"")</f>
        <v>3872</v>
      </c>
      <c r="BR7" s="6" t="str">
        <f>+IFERROR(VLOOKUP(BP7,Auxiliar!$A:$C,2,0),"")</f>
        <v>VALUE LITRO</v>
      </c>
      <c r="BS7" s="7" t="str">
        <f>+IFERROR(VLOOKUP(BP7,Auxiliar!$A:$C,3,0),"")</f>
        <v>1b 12%</v>
      </c>
      <c r="BU7" s="1">
        <v>1962</v>
      </c>
      <c r="BV7" s="1" t="s">
        <v>34</v>
      </c>
      <c r="BW7" s="6">
        <f>+IFERROR(VALUE(RIGHT(Tabla13[[#This Row],[B2B]],6)),"")</f>
        <v>1962</v>
      </c>
      <c r="BX7" s="6" t="str">
        <f>+IFERROR(VLOOKUP(BV7,Auxiliar!$A:$C,2,0),"")</f>
        <v>Corona 710cc</v>
      </c>
      <c r="BY7" s="7" t="str">
        <f>+IFERROR(VLOOKUP(BV7,Auxiliar!$A:$C,3,0),"")</f>
        <v>3b 10% | 169b 0%</v>
      </c>
      <c r="CA7" s="1">
        <v>55</v>
      </c>
      <c r="CB7" s="1" t="s">
        <v>35</v>
      </c>
      <c r="CC7" s="6">
        <f>+IFERROR(VALUE(RIGHT(Tabla14[[#This Row],[B2B]],6)),"")</f>
        <v>55</v>
      </c>
      <c r="CD7" s="6" t="str">
        <f>+IFERROR(VLOOKUP(CB7,Auxiliar!$A:$C,2,0),"")</f>
        <v>Corona 710cc</v>
      </c>
      <c r="CE7" s="7" t="str">
        <f>+IFERROR(VLOOKUP(CB7,Auxiliar!$A:$C,3,0),"")</f>
        <v>1b 10% | 85b 0%</v>
      </c>
      <c r="CG7" s="1">
        <v>4373</v>
      </c>
      <c r="CH7" s="1" t="s">
        <v>42</v>
      </c>
      <c r="CI7" s="6">
        <f>+IFERROR(VALUE(RIGHT(Tabla15[[#This Row],[B2B]],6)),"")</f>
        <v>4373</v>
      </c>
      <c r="CJ7" s="6" t="str">
        <f>+IFERROR(VLOOKUP(CH7,Auxiliar!$A:$C,2,0),"")</f>
        <v xml:space="preserve">VALUE LATA </v>
      </c>
      <c r="CK7" s="7" t="str">
        <f>+IFERROR(VLOOKUP(CH7,Auxiliar!$A:$C,3,0),"")</f>
        <v>3b 15% | 100b 18%</v>
      </c>
      <c r="CM7" s="1">
        <v>55</v>
      </c>
      <c r="CN7" s="1" t="s">
        <v>20</v>
      </c>
      <c r="CO7" s="6">
        <v>55</v>
      </c>
      <c r="CP7" s="6" t="s">
        <v>20</v>
      </c>
      <c r="CQ7" s="7" t="s">
        <v>21</v>
      </c>
      <c r="CS7" s="1">
        <v>1962</v>
      </c>
      <c r="CT7" s="1" t="s">
        <v>15</v>
      </c>
      <c r="CU7" s="6">
        <f>+IFERROR(VALUE(RIGHT(Tabla17[[#This Row],[B2B]],6)),"")</f>
        <v>1962</v>
      </c>
      <c r="CV7" s="6" t="str">
        <f>+IFERROR(VLOOKUP(CT7,Auxiliar!$A:$C,2,0),"")</f>
        <v>PREMIUM</v>
      </c>
      <c r="CW7" s="7" t="str">
        <f>+IFERROR(VLOOKUP(CT7,Auxiliar!$A:$C,3,0),"")</f>
        <v>0b 0% | 5b 2% | 10b 3,5% | 20b 5%</v>
      </c>
      <c r="CY7" s="1">
        <v>55</v>
      </c>
      <c r="CZ7" s="1" t="s">
        <v>16</v>
      </c>
      <c r="DA7" s="6">
        <f>+IFERROR(VALUE(RIGHT(Tabla18[[#This Row],[B2B]],6)),"")</f>
        <v>55</v>
      </c>
      <c r="DB7" s="6" t="str">
        <f>+IFERROR(VLOOKUP(CZ7,Auxiliar!$A:$C,2,0),"")</f>
        <v>PREMIUM</v>
      </c>
      <c r="DC7" s="7" t="str">
        <f>+IFERROR(VLOOKUP(CZ7,Auxiliar!$A:$C,3,0),"")</f>
        <v>0b 0% | 2b 2% | 5b 3,5% | 10b 5%</v>
      </c>
      <c r="DE7" s="1">
        <v>55</v>
      </c>
      <c r="DF7" s="1" t="s">
        <v>19</v>
      </c>
      <c r="DG7" s="6">
        <f>+IFERROR(VALUE(RIGHT(Tabla19[[#This Row],[B2B]],6)),"")</f>
        <v>55</v>
      </c>
      <c r="DH7" s="6" t="str">
        <f>+IFERROR(VLOOKUP(DF7,Auxiliar!$A:$C,2,0),"")</f>
        <v>MICHELOB</v>
      </c>
      <c r="DI7" s="7" t="str">
        <f>+IFERROR(VLOOKUP(DF7,Auxiliar!$A:$C,3,0),"")</f>
        <v>1b 7% | 3b 22% | 8b 27%</v>
      </c>
      <c r="DK7" s="1">
        <v>1962</v>
      </c>
      <c r="DL7" s="1" t="s">
        <v>23</v>
      </c>
      <c r="DM7" s="6">
        <f>+IFERROR(VALUE(RIGHT(Tabla20[[#This Row],[B2B]],6)),"")</f>
        <v>1962</v>
      </c>
      <c r="DN7" s="6" t="str">
        <f>+IFERROR(VLOOKUP(DL7,Auxiliar!$A:$C,2,0),"")</f>
        <v>CORONA PORRON</v>
      </c>
      <c r="DO7" s="7" t="str">
        <f>+IFERROR(VLOOKUP(DL7,Auxiliar!$A:$C,3,0),"")</f>
        <v>3b 5% | 42b 0%</v>
      </c>
      <c r="DQ7" s="1">
        <v>55</v>
      </c>
      <c r="DR7" s="12" t="s">
        <v>24</v>
      </c>
      <c r="DS7" s="6">
        <f>+IFERROR(VALUE(RIGHT(Tabla21[[#This Row],[B2B]],6)),"")</f>
        <v>55</v>
      </c>
      <c r="DT7" s="6" t="str">
        <f>+IFERROR(VLOOKUP(DR7,Auxiliar!$A:$C,2,0),"")</f>
        <v>CORONA PORRON</v>
      </c>
      <c r="DU7" s="7" t="str">
        <f>+IFERROR(VLOOKUP(DR7,Auxiliar!$A:$C,3,0),"")</f>
        <v>1b 5% | 20b 0%</v>
      </c>
      <c r="DW7" s="1">
        <v>3872</v>
      </c>
      <c r="DX7" s="12" t="s">
        <v>43</v>
      </c>
      <c r="DY7" s="6">
        <f>+IFERROR(VALUE(RIGHT(Tabla22[[#This Row],[B2B]],6)),"")</f>
        <v>3872</v>
      </c>
      <c r="DZ7" s="6" t="str">
        <f>+IFERROR(VLOOKUP(DX7,Auxiliar!$A:$C,2,0),"")</f>
        <v xml:space="preserve">VALUE LATA </v>
      </c>
      <c r="EA7" s="7" t="str">
        <f>+IFERROR(VLOOKUP(DX7,Auxiliar!$A:$C,3,0),"")</f>
        <v>1b 15% | 100b 18%</v>
      </c>
      <c r="EC7" s="1">
        <v>3872</v>
      </c>
      <c r="ED7" s="12" t="s">
        <v>47</v>
      </c>
      <c r="EE7" s="6">
        <f>+IFERROR(VALUE(RIGHT(Tabla23[[#This Row],[B2B]],6)),"")</f>
        <v>3872</v>
      </c>
      <c r="EF7" s="6" t="str">
        <f>+IFERROR(VLOOKUP(ED7,Auxiliar!$A:$C,2,0),"")</f>
        <v>VALUE LATON</v>
      </c>
      <c r="EG7" s="7" t="str">
        <f>+IFERROR(VLOOKUP(ED7,Auxiliar!$A:$C,3,0),"")</f>
        <v>1b 10% | 5b 15% | 192b 0%</v>
      </c>
      <c r="EI7" s="1">
        <v>4400</v>
      </c>
      <c r="EJ7" s="12" t="s">
        <v>56</v>
      </c>
      <c r="EK7" s="6">
        <f>+IFERROR(VALUE(RIGHT(Tabla24[[#This Row],[B2B]],6)),"")</f>
        <v>4400</v>
      </c>
      <c r="EL7" s="6" t="str">
        <f>+IFERROR(VLOOKUP(EJ7,Auxiliar!$A:$C,2,0),"")</f>
        <v>VALUE LATON</v>
      </c>
      <c r="EM7" s="7" t="str">
        <f>+IFERROR(VLOOKUP(EJ7,Auxiliar!$A:$C,3,0),"")</f>
        <v>3b 10% | 10b 15% | 384b 0%</v>
      </c>
      <c r="EO7" s="1"/>
      <c r="EP7" s="12"/>
      <c r="EQ7" s="6" t="str">
        <f>+IFERROR(VALUE(RIGHT(Tabla25[[#This Row],[B2B]],6)),"")</f>
        <v/>
      </c>
      <c r="ER7" s="6" t="str">
        <f>+IFERROR(VLOOKUP(EP7,Auxiliar!$A:$C,2,0),"")</f>
        <v/>
      </c>
      <c r="ES7" s="7" t="str">
        <f>+IFERROR(VLOOKUP(EP7,Auxiliar!$A:$C,3,0),"")</f>
        <v/>
      </c>
      <c r="EU7" s="1"/>
      <c r="EV7" s="12"/>
      <c r="EW7" s="6" t="str">
        <f>+IFERROR(VALUE(RIGHT(Tabla26[[#This Row],[B2B]],6)),"")</f>
        <v/>
      </c>
      <c r="EX7" s="6" t="str">
        <f>+IFERROR(VLOOKUP(EV7,Auxiliar!$A:$C,2,0),"")</f>
        <v/>
      </c>
      <c r="EY7" s="7" t="str">
        <f>+IFERROR(VLOOKUP(EV7,Auxiliar!$A:$C,3,0),"")</f>
        <v/>
      </c>
      <c r="EZ7" s="1">
        <v>2380</v>
      </c>
      <c r="FA7" s="12" t="s">
        <v>61</v>
      </c>
      <c r="FB7" s="6">
        <f>+IFERROR(VALUE(RIGHT(Tabla27[[#This Row],[B2B]],6)),"")</f>
        <v>2380</v>
      </c>
      <c r="FC7" s="6" t="str">
        <f>+IFERROR(VLOOKUP(FA7,Auxiliar!$A:$C,2,0),"")</f>
        <v>CORE 2</v>
      </c>
      <c r="FD7" s="7" t="str">
        <f>+IFERROR(VLOOKUP(FA7,Auxiliar!$A:$C,3,0),"")</f>
        <v>25b 9%</v>
      </c>
      <c r="FE7" s="1"/>
      <c r="FF7" s="12"/>
      <c r="FG7" s="6" t="str">
        <f>+IFERROR(VALUE(RIGHT(Tabla28[[#This Row],[B2B]],6)),"")</f>
        <v/>
      </c>
      <c r="FH7" s="6" t="str">
        <f>+IFERROR(VLOOKUP(FF7,Auxiliar!$A:$C,2,0),"")</f>
        <v/>
      </c>
      <c r="FI7" s="7" t="str">
        <f>+IFERROR(VLOOKUP(FF7,Auxiliar!$A:$C,3,0),"")</f>
        <v/>
      </c>
      <c r="FJ7" s="1"/>
      <c r="FK7" s="12"/>
      <c r="FL7" s="6" t="str">
        <f>+IFERROR(VALUE(RIGHT(Tabla29[[#This Row],[B2B]],6)),"")</f>
        <v/>
      </c>
      <c r="FM7" s="6" t="str">
        <f>+IFERROR(VLOOKUP(FK7,Auxiliar!$A:$C,2,0),"")</f>
        <v/>
      </c>
      <c r="FN7" s="7" t="str">
        <f>+IFERROR(VLOOKUP(FK7,Auxiliar!$A:$C,3,0),"")</f>
        <v/>
      </c>
      <c r="FO7" s="1"/>
      <c r="FP7" s="12"/>
      <c r="FQ7" s="6" t="str">
        <f>+IFERROR(VALUE(RIGHT(Tabla30[[#This Row],[B2B]],6)),"")</f>
        <v/>
      </c>
      <c r="FR7" s="6" t="str">
        <f>+IFERROR(VLOOKUP(FP7,Auxiliar!$A:$C,2,0),"")</f>
        <v/>
      </c>
      <c r="FS7" s="7"/>
      <c r="FT7" s="1"/>
      <c r="FU7" s="12"/>
      <c r="FV7" s="6" t="str">
        <f>+IFERROR(VALUE(RIGHT(Tabla31[[#This Row],[B2B]],6)),"")</f>
        <v/>
      </c>
      <c r="FW7" s="6" t="str">
        <f>+IFERROR(VLOOKUP(FU7,Auxiliar!$A:$C,2,0),"")</f>
        <v/>
      </c>
      <c r="FX7" s="7" t="str">
        <f>+IFERROR(VLOOKUP(FU7,Auxiliar!$A:$C,3,0),"")</f>
        <v/>
      </c>
      <c r="FY7" s="1"/>
      <c r="FZ7" s="12"/>
      <c r="GA7" s="6" t="str">
        <f>+IFERROR(VALUE(RIGHT(Tabla32[[#This Row],[B2B]],6)),"")</f>
        <v/>
      </c>
      <c r="GB7" s="6" t="str">
        <f>+IFERROR(VLOOKUP(FZ7,Auxiliar!$A:$C,2,0),"")</f>
        <v/>
      </c>
      <c r="GC7" s="7" t="str">
        <f>+IFERROR(VLOOKUP(FZ7,Auxiliar!$A:$C,3,0),"")</f>
        <v/>
      </c>
      <c r="GD7" s="1"/>
      <c r="GE7" s="12"/>
      <c r="GF7" s="6" t="str">
        <f>+IFERROR(VALUE(RIGHT(Tabla33[[#This Row],[B2B]],6)),"")</f>
        <v/>
      </c>
      <c r="GG7" s="6" t="str">
        <f>+IFERROR(VLOOKUP(GE7,Auxiliar!$A:$C,2,0),"")</f>
        <v/>
      </c>
      <c r="GH7" s="7" t="str">
        <f>+IFERROR(VLOOKUP(GE7,Auxiliar!$A:$C,3,0),"")</f>
        <v/>
      </c>
    </row>
    <row r="8" spans="1:190" x14ac:dyDescent="0.25">
      <c r="A8" s="1">
        <v>2905</v>
      </c>
      <c r="B8" s="1" t="s">
        <v>5</v>
      </c>
      <c r="C8">
        <f>+IFERROR(VALUE(RIGHT(Tabla1[[#This Row],[B2B]],6)),"")</f>
        <v>2905</v>
      </c>
      <c r="D8" t="str">
        <f>+IFERROR(VLOOKUP(B8,Auxiliar!$A:$C,2,0),"")</f>
        <v>CORE</v>
      </c>
      <c r="E8" s="5" t="str">
        <f>+IFERROR(VLOOKUP(B8,Auxiliar!$A:$C,3,0),"")</f>
        <v>0b 1% | 5b 4% | 10b 5% | 15b 6% | 25b 9%</v>
      </c>
      <c r="G8" s="1">
        <v>4488</v>
      </c>
      <c r="H8" s="1" t="s">
        <v>7</v>
      </c>
      <c r="I8" s="6">
        <f>+IFERROR(VALUE(RIGHT(Tabla2[[#This Row],[B2B]],6)),"")</f>
        <v>4488</v>
      </c>
      <c r="J8" s="6" t="str">
        <f>+IFERROR(VLOOKUP(H8,Auxiliar!$A:$C,2,0),"")</f>
        <v>CORE</v>
      </c>
      <c r="K8" s="7" t="str">
        <f>+IFERROR(VLOOKUP(H8,Auxiliar!$A:$C,3,0),"")</f>
        <v>0b 1% | 15b 4% | 40b 5% | 60b 9%</v>
      </c>
      <c r="M8" s="1"/>
      <c r="N8" s="1"/>
      <c r="O8" s="6" t="str">
        <f>+IFERROR(VALUE(RIGHT(Tabla3[[#This Row],[B2B]],6)),"")</f>
        <v/>
      </c>
      <c r="P8" s="6" t="str">
        <f>+IFERROR(VLOOKUP(N8,Auxiliar!$A:$C,2,0),"")</f>
        <v/>
      </c>
      <c r="Q8" s="7" t="str">
        <f>+IFERROR(VLOOKUP(N8,Auxiliar!$A:$C,3,0),"")</f>
        <v/>
      </c>
      <c r="S8" s="1">
        <v>149</v>
      </c>
      <c r="T8" s="1" t="s">
        <v>9</v>
      </c>
      <c r="U8" s="6">
        <f>+IFERROR(VALUE(RIGHT(Tabla4[[#This Row],[B2B]],6)),"")</f>
        <v>149</v>
      </c>
      <c r="V8" s="6" t="str">
        <f>+IFERROR(VLOOKUP(T8,Auxiliar!$A:$C,2,0),"")</f>
        <v>CORE</v>
      </c>
      <c r="W8" s="7" t="str">
        <f>+IFERROR(VLOOKUP(T8,Auxiliar!$A:$C,3,0),"")</f>
        <v>0b 1% | 2b 5% | 4b 6%</v>
      </c>
      <c r="Y8" s="1">
        <v>554</v>
      </c>
      <c r="Z8" s="1" t="s">
        <v>10</v>
      </c>
      <c r="AA8" s="6">
        <f>+IFERROR(VALUE(RIGHT(Tabla5[[#This Row],[B2B]],6)),"")</f>
        <v>554</v>
      </c>
      <c r="AB8" s="6" t="str">
        <f>+IFERROR(VLOOKUP(Z8,Auxiliar!$A:$C,2,0),"")</f>
        <v>CORE</v>
      </c>
      <c r="AC8" s="7" t="str">
        <f>+IFERROR(VLOOKUP(Z8,Auxiliar!$A:$C,3,0),"")</f>
        <v>0b 1% | 3b 4% | 5b 6%</v>
      </c>
      <c r="AE8" s="1">
        <v>649</v>
      </c>
      <c r="AF8" s="1" t="s">
        <v>11</v>
      </c>
      <c r="AG8" s="6">
        <f>+IFERROR(VALUE(RIGHT(Tabla6[[#This Row],[B2B]],6)),"")</f>
        <v>649</v>
      </c>
      <c r="AH8" s="6" t="str">
        <f>+IFERROR(VLOOKUP(AF8,Auxiliar!$A:$C,2,0),"")</f>
        <v>CORE</v>
      </c>
      <c r="AI8" s="7" t="str">
        <f>+IFERROR(VLOOKUP(AF8,Auxiliar!$A:$C,3,0),"")</f>
        <v>0b 1% | 6b 5% | 10b 6%</v>
      </c>
      <c r="AK8" s="1">
        <v>96</v>
      </c>
      <c r="AL8" s="1" t="s">
        <v>30</v>
      </c>
      <c r="AM8" s="6">
        <f>+IFERROR(VALUE(RIGHT(Tabla7[[#This Row],[B2B]],6)),"")</f>
        <v>96</v>
      </c>
      <c r="AN8" s="6" t="str">
        <f>+IFERROR(VLOOKUP(AL8,Auxiliar!$A:$C,2,0),"")</f>
        <v>LATONES</v>
      </c>
      <c r="AO8" s="7" t="str">
        <f>+IFERROR(VLOOKUP(AL8,Auxiliar!$A:$C,3,0),"")</f>
        <v>1b 4% | 5b 7% | 97b 0%</v>
      </c>
      <c r="AQ8" s="1">
        <v>493</v>
      </c>
      <c r="AR8" s="1" t="s">
        <v>31</v>
      </c>
      <c r="AS8" s="6">
        <f>+IFERROR(VALUE(RIGHT(Tabla8[[#This Row],[B2B]],6)),"")</f>
        <v>493</v>
      </c>
      <c r="AT8" s="6" t="str">
        <f>+IFERROR(VLOOKUP(AR8,Auxiliar!$A:$C,2,0),"")</f>
        <v>LATONES</v>
      </c>
      <c r="AU8" s="7" t="str">
        <f>+IFERROR(VLOOKUP(AR8,Auxiliar!$A:$C,3,0),"")</f>
        <v>2b 3% | 4b 5% | 5b 8% | 193 0%</v>
      </c>
      <c r="AW8" s="1">
        <v>3936</v>
      </c>
      <c r="AX8" s="1" t="s">
        <v>32</v>
      </c>
      <c r="AY8" s="6">
        <f>+IFERROR(VALUE(RIGHT(Tabla9[[#This Row],[B2B]],6)),"")</f>
        <v>3936</v>
      </c>
      <c r="AZ8" s="6" t="str">
        <f>+IFERROR(VLOOKUP(AX8,Auxiliar!$A:$C,2,0),"")</f>
        <v>LATONES</v>
      </c>
      <c r="BA8" s="7" t="str">
        <f>+IFERROR(VLOOKUP(AX8,Auxiliar!$A:$C,3,0),"")</f>
        <v>2b 3% | 4b 4% | 6b 5% | 10b 8%  | 385b 0%</v>
      </c>
      <c r="BC8" s="1">
        <v>2669</v>
      </c>
      <c r="BD8" s="1" t="s">
        <v>33</v>
      </c>
      <c r="BE8" s="6">
        <f>+IFERROR(VALUE(RIGHT(Tabla10[[#This Row],[B2B]],6)),"")</f>
        <v>2669</v>
      </c>
      <c r="BF8" s="6" t="str">
        <f>+IFERROR(VLOOKUP(BD8,Auxiliar!$A:$C,2,0),"")</f>
        <v>LATONES</v>
      </c>
      <c r="BG8" s="7" t="str">
        <f>+IFERROR(VLOOKUP(BD8,Auxiliar!$A:$C,3,0),"")</f>
        <v>6b 4% | 12b 5% | 15b 8% | 385b 0%</v>
      </c>
      <c r="BI8" s="1">
        <v>4400</v>
      </c>
      <c r="BJ8" s="1" t="s">
        <v>38</v>
      </c>
      <c r="BK8" s="6">
        <f>+IFERROR(VALUE(RIGHT(Tabla11[[#This Row],[B2B]],6)),"")</f>
        <v>4400</v>
      </c>
      <c r="BL8" s="6" t="str">
        <f>+IFERROR(VLOOKUP(BJ8,Auxiliar!$A:$C,2,0),"")</f>
        <v>VALUE LITRO</v>
      </c>
      <c r="BM8" s="7" t="str">
        <f>+IFERROR(VLOOKUP(BJ8,Auxiliar!$A:$C,3,0),"")</f>
        <v>3b 12%</v>
      </c>
      <c r="BO8" s="1">
        <v>3873</v>
      </c>
      <c r="BP8" s="1" t="s">
        <v>39</v>
      </c>
      <c r="BQ8" s="6">
        <f>+IFERROR(VALUE(RIGHT(Tabla12[[#This Row],[B2B]],6)),"")</f>
        <v>3873</v>
      </c>
      <c r="BR8" s="6" t="str">
        <f>+IFERROR(VLOOKUP(BP8,Auxiliar!$A:$C,2,0),"")</f>
        <v>VALUE LITRO</v>
      </c>
      <c r="BS8" s="7" t="str">
        <f>+IFERROR(VLOOKUP(BP8,Auxiliar!$A:$C,3,0),"")</f>
        <v>1b 12%</v>
      </c>
      <c r="BU8" s="1">
        <v>2451</v>
      </c>
      <c r="BV8" s="1" t="s">
        <v>34</v>
      </c>
      <c r="BW8" s="6">
        <f>+IFERROR(VALUE(RIGHT(Tabla13[[#This Row],[B2B]],6)),"")</f>
        <v>2451</v>
      </c>
      <c r="BX8" s="6" t="str">
        <f>+IFERROR(VLOOKUP(BV8,Auxiliar!$A:$C,2,0),"")</f>
        <v>Corona 710cc</v>
      </c>
      <c r="BY8" s="7" t="str">
        <f>+IFERROR(VLOOKUP(BV8,Auxiliar!$A:$C,3,0),"")</f>
        <v>3b 10% | 169b 0%</v>
      </c>
      <c r="CA8" s="1">
        <v>63</v>
      </c>
      <c r="CB8" s="1" t="s">
        <v>35</v>
      </c>
      <c r="CC8" s="6">
        <f>+IFERROR(VALUE(RIGHT(Tabla14[[#This Row],[B2B]],6)),"")</f>
        <v>63</v>
      </c>
      <c r="CD8" s="6" t="str">
        <f>+IFERROR(VLOOKUP(CB8,Auxiliar!$A:$C,2,0),"")</f>
        <v>Corona 710cc</v>
      </c>
      <c r="CE8" s="7" t="str">
        <f>+IFERROR(VLOOKUP(CB8,Auxiliar!$A:$C,3,0),"")</f>
        <v>1b 10% | 85b 0%</v>
      </c>
      <c r="CG8" s="1">
        <v>4400</v>
      </c>
      <c r="CH8" s="1" t="s">
        <v>42</v>
      </c>
      <c r="CI8" s="6">
        <f>+IFERROR(VALUE(RIGHT(Tabla15[[#This Row],[B2B]],6)),"")</f>
        <v>4400</v>
      </c>
      <c r="CJ8" s="6" t="str">
        <f>+IFERROR(VLOOKUP(CH8,Auxiliar!$A:$C,2,0),"")</f>
        <v xml:space="preserve">VALUE LATA </v>
      </c>
      <c r="CK8" s="7" t="str">
        <f>+IFERROR(VLOOKUP(CH8,Auxiliar!$A:$C,3,0),"")</f>
        <v>3b 15% | 100b 18%</v>
      </c>
      <c r="CM8" s="1">
        <v>63</v>
      </c>
      <c r="CN8" s="1" t="s">
        <v>20</v>
      </c>
      <c r="CO8" s="6">
        <v>63</v>
      </c>
      <c r="CP8" s="6" t="s">
        <v>20</v>
      </c>
      <c r="CQ8" s="7" t="s">
        <v>21</v>
      </c>
      <c r="CS8" s="1">
        <v>2451</v>
      </c>
      <c r="CT8" s="1" t="s">
        <v>15</v>
      </c>
      <c r="CU8" s="6">
        <f>+IFERROR(VALUE(RIGHT(Tabla17[[#This Row],[B2B]],6)),"")</f>
        <v>2451</v>
      </c>
      <c r="CV8" s="6" t="str">
        <f>+IFERROR(VLOOKUP(CT8,Auxiliar!$A:$C,2,0),"")</f>
        <v>PREMIUM</v>
      </c>
      <c r="CW8" s="7" t="str">
        <f>+IFERROR(VLOOKUP(CT8,Auxiliar!$A:$C,3,0),"")</f>
        <v>0b 0% | 5b 2% | 10b 3,5% | 20b 5%</v>
      </c>
      <c r="CY8" s="1">
        <v>63</v>
      </c>
      <c r="CZ8" s="1" t="s">
        <v>16</v>
      </c>
      <c r="DA8" s="6">
        <f>+IFERROR(VALUE(RIGHT(Tabla18[[#This Row],[B2B]],6)),"")</f>
        <v>63</v>
      </c>
      <c r="DB8" s="6" t="str">
        <f>+IFERROR(VLOOKUP(CZ8,Auxiliar!$A:$C,2,0),"")</f>
        <v>PREMIUM</v>
      </c>
      <c r="DC8" s="7" t="str">
        <f>+IFERROR(VLOOKUP(CZ8,Auxiliar!$A:$C,3,0),"")</f>
        <v>0b 0% | 2b 2% | 5b 3,5% | 10b 5%</v>
      </c>
      <c r="DE8" s="1">
        <v>63</v>
      </c>
      <c r="DF8" s="1" t="s">
        <v>19</v>
      </c>
      <c r="DG8" s="6">
        <f>+IFERROR(VALUE(RIGHT(Tabla19[[#This Row],[B2B]],6)),"")</f>
        <v>63</v>
      </c>
      <c r="DH8" s="6" t="str">
        <f>+IFERROR(VLOOKUP(DF8,Auxiliar!$A:$C,2,0),"")</f>
        <v>MICHELOB</v>
      </c>
      <c r="DI8" s="7" t="str">
        <f>+IFERROR(VLOOKUP(DF8,Auxiliar!$A:$C,3,0),"")</f>
        <v>1b 7% | 3b 22% | 8b 27%</v>
      </c>
      <c r="DK8" s="1">
        <v>2451</v>
      </c>
      <c r="DL8" s="1" t="s">
        <v>23</v>
      </c>
      <c r="DM8" s="6">
        <f>+IFERROR(VALUE(RIGHT(Tabla20[[#This Row],[B2B]],6)),"")</f>
        <v>2451</v>
      </c>
      <c r="DN8" s="6" t="str">
        <f>+IFERROR(VLOOKUP(DL8,Auxiliar!$A:$C,2,0),"")</f>
        <v>CORONA PORRON</v>
      </c>
      <c r="DO8" s="7" t="str">
        <f>+IFERROR(VLOOKUP(DL8,Auxiliar!$A:$C,3,0),"")</f>
        <v>3b 5% | 42b 0%</v>
      </c>
      <c r="DQ8" s="1">
        <v>63</v>
      </c>
      <c r="DR8" s="12" t="s">
        <v>24</v>
      </c>
      <c r="DS8" s="6">
        <f>+IFERROR(VALUE(RIGHT(Tabla21[[#This Row],[B2B]],6)),"")</f>
        <v>63</v>
      </c>
      <c r="DT8" s="6" t="str">
        <f>+IFERROR(VLOOKUP(DR8,Auxiliar!$A:$C,2,0),"")</f>
        <v>CORONA PORRON</v>
      </c>
      <c r="DU8" s="7" t="str">
        <f>+IFERROR(VLOOKUP(DR8,Auxiliar!$A:$C,3,0),"")</f>
        <v>1b 5% | 20b 0%</v>
      </c>
      <c r="DW8" s="1">
        <v>3873</v>
      </c>
      <c r="DX8" s="12" t="s">
        <v>43</v>
      </c>
      <c r="DY8" s="6">
        <f>+IFERROR(VALUE(RIGHT(Tabla22[[#This Row],[B2B]],6)),"")</f>
        <v>3873</v>
      </c>
      <c r="DZ8" s="6" t="str">
        <f>+IFERROR(VLOOKUP(DX8,Auxiliar!$A:$C,2,0),"")</f>
        <v xml:space="preserve">VALUE LATA </v>
      </c>
      <c r="EA8" s="7" t="str">
        <f>+IFERROR(VLOOKUP(DX8,Auxiliar!$A:$C,3,0),"")</f>
        <v>1b 15% | 100b 18%</v>
      </c>
      <c r="EC8" s="1">
        <v>3873</v>
      </c>
      <c r="ED8" s="12" t="s">
        <v>47</v>
      </c>
      <c r="EE8" s="6">
        <f>+IFERROR(VALUE(RIGHT(Tabla23[[#This Row],[B2B]],6)),"")</f>
        <v>3873</v>
      </c>
      <c r="EF8" s="6" t="str">
        <f>+IFERROR(VLOOKUP(ED8,Auxiliar!$A:$C,2,0),"")</f>
        <v>VALUE LATON</v>
      </c>
      <c r="EG8" s="7" t="str">
        <f>+IFERROR(VLOOKUP(ED8,Auxiliar!$A:$C,3,0),"")</f>
        <v>1b 10% | 5b 15% | 192b 0%</v>
      </c>
      <c r="EI8" s="1">
        <v>4488</v>
      </c>
      <c r="EJ8" s="12" t="s">
        <v>56</v>
      </c>
      <c r="EK8" s="6">
        <f>+IFERROR(VALUE(RIGHT(Tabla24[[#This Row],[B2B]],6)),"")</f>
        <v>4488</v>
      </c>
      <c r="EL8" s="6" t="str">
        <f>+IFERROR(VLOOKUP(EJ8,Auxiliar!$A:$C,2,0),"")</f>
        <v>VALUE LATON</v>
      </c>
      <c r="EM8" s="7" t="str">
        <f>+IFERROR(VLOOKUP(EJ8,Auxiliar!$A:$C,3,0),"")</f>
        <v>3b 10% | 10b 15% | 384b 0%</v>
      </c>
      <c r="EO8" s="1"/>
      <c r="EP8" s="12"/>
      <c r="EQ8" s="6" t="str">
        <f>+IFERROR(VALUE(RIGHT(Tabla25[[#This Row],[B2B]],6)),"")</f>
        <v/>
      </c>
      <c r="ER8" s="6" t="str">
        <f>+IFERROR(VLOOKUP(EP8,Auxiliar!$A:$C,2,0),"")</f>
        <v/>
      </c>
      <c r="ES8" s="7" t="str">
        <f>+IFERROR(VLOOKUP(EP8,Auxiliar!$A:$C,3,0),"")</f>
        <v/>
      </c>
      <c r="EU8" s="1"/>
      <c r="EV8" s="12"/>
      <c r="EW8" s="6" t="str">
        <f>+IFERROR(VALUE(RIGHT(Tabla26[[#This Row],[B2B]],6)),"")</f>
        <v/>
      </c>
      <c r="EX8" s="6" t="str">
        <f>+IFERROR(VLOOKUP(EV8,Auxiliar!$A:$C,2,0),"")</f>
        <v/>
      </c>
      <c r="EY8" s="7" t="str">
        <f>+IFERROR(VLOOKUP(EV8,Auxiliar!$A:$C,3,0),"")</f>
        <v/>
      </c>
      <c r="EZ8" s="1">
        <v>3710</v>
      </c>
      <c r="FA8" s="12" t="s">
        <v>61</v>
      </c>
      <c r="FB8" s="6">
        <f>+IFERROR(VALUE(RIGHT(Tabla27[[#This Row],[B2B]],6)),"")</f>
        <v>3710</v>
      </c>
      <c r="FC8" s="6" t="str">
        <f>+IFERROR(VLOOKUP(FA8,Auxiliar!$A:$C,2,0),"")</f>
        <v>CORE 2</v>
      </c>
      <c r="FD8" s="7" t="str">
        <f>+IFERROR(VLOOKUP(FA8,Auxiliar!$A:$C,3,0),"")</f>
        <v>25b 9%</v>
      </c>
      <c r="FE8" s="1"/>
      <c r="FF8" s="12"/>
      <c r="FG8" s="6" t="str">
        <f>+IFERROR(VALUE(RIGHT(Tabla28[[#This Row],[B2B]],6)),"")</f>
        <v/>
      </c>
      <c r="FH8" s="6" t="str">
        <f>+IFERROR(VLOOKUP(FF8,Auxiliar!$A:$C,2,0),"")</f>
        <v/>
      </c>
      <c r="FI8" s="7" t="str">
        <f>+IFERROR(VLOOKUP(FF8,Auxiliar!$A:$C,3,0),"")</f>
        <v/>
      </c>
      <c r="FJ8" s="1"/>
      <c r="FK8" s="12"/>
      <c r="FL8" s="6" t="str">
        <f>+IFERROR(VALUE(RIGHT(Tabla29[[#This Row],[B2B]],6)),"")</f>
        <v/>
      </c>
      <c r="FM8" s="6" t="str">
        <f>+IFERROR(VLOOKUP(FK8,Auxiliar!$A:$C,2,0),"")</f>
        <v/>
      </c>
      <c r="FN8" s="7" t="str">
        <f>+IFERROR(VLOOKUP(FK8,Auxiliar!$A:$C,3,0),"")</f>
        <v/>
      </c>
      <c r="FO8" s="1"/>
      <c r="FP8" s="12"/>
      <c r="FQ8" s="6" t="str">
        <f>+IFERROR(VALUE(RIGHT(Tabla30[[#This Row],[B2B]],6)),"")</f>
        <v/>
      </c>
      <c r="FR8" s="6" t="str">
        <f>+IFERROR(VLOOKUP(FP8,Auxiliar!$A:$C,2,0),"")</f>
        <v/>
      </c>
      <c r="FS8" s="7"/>
      <c r="FT8" s="1"/>
      <c r="FU8" s="12"/>
      <c r="FV8" s="6" t="str">
        <f>+IFERROR(VALUE(RIGHT(Tabla31[[#This Row],[B2B]],6)),"")</f>
        <v/>
      </c>
      <c r="FW8" s="6" t="str">
        <f>+IFERROR(VLOOKUP(FU8,Auxiliar!$A:$C,2,0),"")</f>
        <v/>
      </c>
      <c r="FX8" s="7" t="str">
        <f>+IFERROR(VLOOKUP(FU8,Auxiliar!$A:$C,3,0),"")</f>
        <v/>
      </c>
      <c r="FY8" s="1"/>
      <c r="FZ8" s="12"/>
      <c r="GA8" s="6" t="str">
        <f>+IFERROR(VALUE(RIGHT(Tabla32[[#This Row],[B2B]],6)),"")</f>
        <v/>
      </c>
      <c r="GB8" s="6" t="str">
        <f>+IFERROR(VLOOKUP(FZ8,Auxiliar!$A:$C,2,0),"")</f>
        <v/>
      </c>
      <c r="GC8" s="7" t="str">
        <f>+IFERROR(VLOOKUP(FZ8,Auxiliar!$A:$C,3,0),"")</f>
        <v/>
      </c>
      <c r="GD8" s="1"/>
      <c r="GE8" s="12"/>
      <c r="GF8" s="6" t="str">
        <f>+IFERROR(VALUE(RIGHT(Tabla33[[#This Row],[B2B]],6)),"")</f>
        <v/>
      </c>
      <c r="GG8" s="6" t="str">
        <f>+IFERROR(VLOOKUP(GE8,Auxiliar!$A:$C,2,0),"")</f>
        <v/>
      </c>
      <c r="GH8" s="7" t="str">
        <f>+IFERROR(VLOOKUP(GE8,Auxiliar!$A:$C,3,0),"")</f>
        <v/>
      </c>
    </row>
    <row r="9" spans="1:190" x14ac:dyDescent="0.25">
      <c r="A9" s="1">
        <v>3018</v>
      </c>
      <c r="B9" s="1" t="s">
        <v>5</v>
      </c>
      <c r="C9">
        <f>+IFERROR(VALUE(RIGHT(Tabla1[[#This Row],[B2B]],6)),"")</f>
        <v>3018</v>
      </c>
      <c r="D9" t="str">
        <f>+IFERROR(VLOOKUP(B9,Auxiliar!$A:$C,2,0),"")</f>
        <v>CORE</v>
      </c>
      <c r="E9" s="5" t="str">
        <f>+IFERROR(VLOOKUP(B9,Auxiliar!$A:$C,3,0),"")</f>
        <v>0b 1% | 5b 4% | 10b 5% | 15b 6% | 25b 9%</v>
      </c>
      <c r="G9" s="1">
        <v>5827</v>
      </c>
      <c r="H9" s="1" t="s">
        <v>7</v>
      </c>
      <c r="I9" s="6">
        <f>+IFERROR(VALUE(RIGHT(Tabla2[[#This Row],[B2B]],6)),"")</f>
        <v>5827</v>
      </c>
      <c r="J9" s="6" t="str">
        <f>+IFERROR(VLOOKUP(H9,Auxiliar!$A:$C,2,0),"")</f>
        <v>CORE</v>
      </c>
      <c r="K9" s="7" t="str">
        <f>+IFERROR(VLOOKUP(H9,Auxiliar!$A:$C,3,0),"")</f>
        <v>0b 1% | 15b 4% | 40b 5% | 60b 9%</v>
      </c>
      <c r="M9" s="1"/>
      <c r="N9" s="1"/>
      <c r="O9" s="6" t="str">
        <f>+IFERROR(VALUE(RIGHT(Tabla3[[#This Row],[B2B]],6)),"")</f>
        <v/>
      </c>
      <c r="P9" s="6" t="str">
        <f>+IFERROR(VLOOKUP(N9,Auxiliar!$A:$C,2,0),"")</f>
        <v/>
      </c>
      <c r="Q9" s="7" t="str">
        <f>+IFERROR(VLOOKUP(N9,Auxiliar!$A:$C,3,0),"")</f>
        <v/>
      </c>
      <c r="S9" s="1">
        <v>170</v>
      </c>
      <c r="T9" s="1" t="s">
        <v>9</v>
      </c>
      <c r="U9" s="6">
        <f>+IFERROR(VALUE(RIGHT(Tabla4[[#This Row],[B2B]],6)),"")</f>
        <v>170</v>
      </c>
      <c r="V9" s="6" t="str">
        <f>+IFERROR(VLOOKUP(T9,Auxiliar!$A:$C,2,0),"")</f>
        <v>CORE</v>
      </c>
      <c r="W9" s="7" t="str">
        <f>+IFERROR(VLOOKUP(T9,Auxiliar!$A:$C,3,0),"")</f>
        <v>0b 1% | 2b 5% | 4b 6%</v>
      </c>
      <c r="Y9" s="1">
        <v>606</v>
      </c>
      <c r="Z9" s="1" t="s">
        <v>10</v>
      </c>
      <c r="AA9" s="6">
        <f>+IFERROR(VALUE(RIGHT(Tabla5[[#This Row],[B2B]],6)),"")</f>
        <v>606</v>
      </c>
      <c r="AB9" s="6" t="str">
        <f>+IFERROR(VLOOKUP(Z9,Auxiliar!$A:$C,2,0),"")</f>
        <v>CORE</v>
      </c>
      <c r="AC9" s="7" t="str">
        <f>+IFERROR(VLOOKUP(Z9,Auxiliar!$A:$C,3,0),"")</f>
        <v>0b 1% | 3b 4% | 5b 6%</v>
      </c>
      <c r="AE9" s="1">
        <v>764</v>
      </c>
      <c r="AF9" s="1" t="s">
        <v>11</v>
      </c>
      <c r="AG9" s="6">
        <f>+IFERROR(VALUE(RIGHT(Tabla6[[#This Row],[B2B]],6)),"")</f>
        <v>764</v>
      </c>
      <c r="AH9" s="6" t="str">
        <f>+IFERROR(VLOOKUP(AF9,Auxiliar!$A:$C,2,0),"")</f>
        <v>CORE</v>
      </c>
      <c r="AI9" s="7" t="str">
        <f>+IFERROR(VLOOKUP(AF9,Auxiliar!$A:$C,3,0),"")</f>
        <v>0b 1% | 6b 5% | 10b 6%</v>
      </c>
      <c r="AK9" s="1">
        <v>149</v>
      </c>
      <c r="AL9" s="1" t="s">
        <v>30</v>
      </c>
      <c r="AM9" s="6">
        <f>+IFERROR(VALUE(RIGHT(Tabla7[[#This Row],[B2B]],6)),"")</f>
        <v>149</v>
      </c>
      <c r="AN9" s="6" t="str">
        <f>+IFERROR(VLOOKUP(AL9,Auxiliar!$A:$C,2,0),"")</f>
        <v>LATONES</v>
      </c>
      <c r="AO9" s="7" t="str">
        <f>+IFERROR(VLOOKUP(AL9,Auxiliar!$A:$C,3,0),"")</f>
        <v>1b 4% | 5b 7% | 97b 0%</v>
      </c>
      <c r="AQ9" s="1">
        <v>501</v>
      </c>
      <c r="AR9" s="1" t="s">
        <v>31</v>
      </c>
      <c r="AS9" s="6">
        <f>+IFERROR(VALUE(RIGHT(Tabla8[[#This Row],[B2B]],6)),"")</f>
        <v>501</v>
      </c>
      <c r="AT9" s="6" t="str">
        <f>+IFERROR(VLOOKUP(AR9,Auxiliar!$A:$C,2,0),"")</f>
        <v>LATONES</v>
      </c>
      <c r="AU9" s="7" t="str">
        <f>+IFERROR(VLOOKUP(AR9,Auxiliar!$A:$C,3,0),"")</f>
        <v>2b 3% | 4b 5% | 5b 8% | 193 0%</v>
      </c>
      <c r="AW9" s="1">
        <v>4373</v>
      </c>
      <c r="AX9" s="1" t="s">
        <v>32</v>
      </c>
      <c r="AY9" s="6">
        <f>+IFERROR(VALUE(RIGHT(Tabla9[[#This Row],[B2B]],6)),"")</f>
        <v>4373</v>
      </c>
      <c r="AZ9" s="6" t="str">
        <f>+IFERROR(VLOOKUP(AX9,Auxiliar!$A:$C,2,0),"")</f>
        <v>LATONES</v>
      </c>
      <c r="BA9" s="7" t="str">
        <f>+IFERROR(VLOOKUP(AX9,Auxiliar!$A:$C,3,0),"")</f>
        <v>2b 3% | 4b 4% | 6b 5% | 10b 8%  | 385b 0%</v>
      </c>
      <c r="BC9" s="1">
        <v>2767</v>
      </c>
      <c r="BD9" s="1" t="s">
        <v>33</v>
      </c>
      <c r="BE9" s="6">
        <f>+IFERROR(VALUE(RIGHT(Tabla10[[#This Row],[B2B]],6)),"")</f>
        <v>2767</v>
      </c>
      <c r="BF9" s="6" t="str">
        <f>+IFERROR(VLOOKUP(BD9,Auxiliar!$A:$C,2,0),"")</f>
        <v>LATONES</v>
      </c>
      <c r="BG9" s="7" t="str">
        <f>+IFERROR(VLOOKUP(BD9,Auxiliar!$A:$C,3,0),"")</f>
        <v>6b 4% | 12b 5% | 15b 8% | 385b 0%</v>
      </c>
      <c r="BI9" s="1">
        <v>4488</v>
      </c>
      <c r="BJ9" s="1" t="s">
        <v>38</v>
      </c>
      <c r="BK9" s="6">
        <f>+IFERROR(VALUE(RIGHT(Tabla11[[#This Row],[B2B]],6)),"")</f>
        <v>4488</v>
      </c>
      <c r="BL9" s="6" t="str">
        <f>+IFERROR(VLOOKUP(BJ9,Auxiliar!$A:$C,2,0),"")</f>
        <v>VALUE LITRO</v>
      </c>
      <c r="BM9" s="7" t="str">
        <f>+IFERROR(VLOOKUP(BJ9,Auxiliar!$A:$C,3,0),"")</f>
        <v>3b 12%</v>
      </c>
      <c r="BO9" s="1">
        <v>3879</v>
      </c>
      <c r="BP9" s="1" t="s">
        <v>39</v>
      </c>
      <c r="BQ9" s="6">
        <f>+IFERROR(VALUE(RIGHT(Tabla12[[#This Row],[B2B]],6)),"")</f>
        <v>3879</v>
      </c>
      <c r="BR9" s="6" t="str">
        <f>+IFERROR(VLOOKUP(BP9,Auxiliar!$A:$C,2,0),"")</f>
        <v>VALUE LITRO</v>
      </c>
      <c r="BS9" s="7" t="str">
        <f>+IFERROR(VLOOKUP(BP9,Auxiliar!$A:$C,3,0),"")</f>
        <v>1b 12%</v>
      </c>
      <c r="BU9" s="1">
        <v>2669</v>
      </c>
      <c r="BV9" s="1" t="s">
        <v>34</v>
      </c>
      <c r="BW9" s="6">
        <f>+IFERROR(VALUE(RIGHT(Tabla13[[#This Row],[B2B]],6)),"")</f>
        <v>2669</v>
      </c>
      <c r="BX9" s="6" t="str">
        <f>+IFERROR(VLOOKUP(BV9,Auxiliar!$A:$C,2,0),"")</f>
        <v>Corona 710cc</v>
      </c>
      <c r="BY9" s="7" t="str">
        <f>+IFERROR(VLOOKUP(BV9,Auxiliar!$A:$C,3,0),"")</f>
        <v>3b 10% | 169b 0%</v>
      </c>
      <c r="CA9" s="1">
        <v>71</v>
      </c>
      <c r="CB9" s="1" t="s">
        <v>35</v>
      </c>
      <c r="CC9" s="6">
        <f>+IFERROR(VALUE(RIGHT(Tabla14[[#This Row],[B2B]],6)),"")</f>
        <v>71</v>
      </c>
      <c r="CD9" s="6" t="str">
        <f>+IFERROR(VLOOKUP(CB9,Auxiliar!$A:$C,2,0),"")</f>
        <v>Corona 710cc</v>
      </c>
      <c r="CE9" s="7" t="str">
        <f>+IFERROR(VLOOKUP(CB9,Auxiliar!$A:$C,3,0),"")</f>
        <v>1b 10% | 85b 0%</v>
      </c>
      <c r="CG9" s="1">
        <v>4488</v>
      </c>
      <c r="CH9" s="1" t="s">
        <v>42</v>
      </c>
      <c r="CI9" s="6">
        <f>+IFERROR(VALUE(RIGHT(Tabla15[[#This Row],[B2B]],6)),"")</f>
        <v>4488</v>
      </c>
      <c r="CJ9" s="6" t="str">
        <f>+IFERROR(VLOOKUP(CH9,Auxiliar!$A:$C,2,0),"")</f>
        <v xml:space="preserve">VALUE LATA </v>
      </c>
      <c r="CK9" s="7" t="str">
        <f>+IFERROR(VLOOKUP(CH9,Auxiliar!$A:$C,3,0),"")</f>
        <v>3b 15% | 100b 18%</v>
      </c>
      <c r="CM9" s="1">
        <v>71</v>
      </c>
      <c r="CN9" s="1" t="s">
        <v>20</v>
      </c>
      <c r="CO9" s="6">
        <v>71</v>
      </c>
      <c r="CP9" s="6" t="s">
        <v>20</v>
      </c>
      <c r="CQ9" s="7" t="s">
        <v>21</v>
      </c>
      <c r="CS9" s="1">
        <v>2669</v>
      </c>
      <c r="CT9" s="1" t="s">
        <v>15</v>
      </c>
      <c r="CU9" s="6">
        <f>+IFERROR(VALUE(RIGHT(Tabla17[[#This Row],[B2B]],6)),"")</f>
        <v>2669</v>
      </c>
      <c r="CV9" s="6" t="str">
        <f>+IFERROR(VLOOKUP(CT9,Auxiliar!$A:$C,2,0),"")</f>
        <v>PREMIUM</v>
      </c>
      <c r="CW9" s="7" t="str">
        <f>+IFERROR(VLOOKUP(CT9,Auxiliar!$A:$C,3,0),"")</f>
        <v>0b 0% | 5b 2% | 10b 3,5% | 20b 5%</v>
      </c>
      <c r="CY9" s="1">
        <v>71</v>
      </c>
      <c r="CZ9" s="1" t="s">
        <v>16</v>
      </c>
      <c r="DA9" s="6">
        <f>+IFERROR(VALUE(RIGHT(Tabla18[[#This Row],[B2B]],6)),"")</f>
        <v>71</v>
      </c>
      <c r="DB9" s="6" t="str">
        <f>+IFERROR(VLOOKUP(CZ9,Auxiliar!$A:$C,2,0),"")</f>
        <v>PREMIUM</v>
      </c>
      <c r="DC9" s="7" t="str">
        <f>+IFERROR(VLOOKUP(CZ9,Auxiliar!$A:$C,3,0),"")</f>
        <v>0b 0% | 2b 2% | 5b 3,5% | 10b 5%</v>
      </c>
      <c r="DE9" s="1">
        <v>71</v>
      </c>
      <c r="DF9" s="1" t="s">
        <v>19</v>
      </c>
      <c r="DG9" s="6">
        <f>+IFERROR(VALUE(RIGHT(Tabla19[[#This Row],[B2B]],6)),"")</f>
        <v>71</v>
      </c>
      <c r="DH9" s="6" t="str">
        <f>+IFERROR(VLOOKUP(DF9,Auxiliar!$A:$C,2,0),"")</f>
        <v>MICHELOB</v>
      </c>
      <c r="DI9" s="7" t="str">
        <f>+IFERROR(VLOOKUP(DF9,Auxiliar!$A:$C,3,0),"")</f>
        <v>1b 7% | 3b 22% | 8b 27%</v>
      </c>
      <c r="DK9" s="1">
        <v>2669</v>
      </c>
      <c r="DL9" s="1" t="s">
        <v>23</v>
      </c>
      <c r="DM9" s="6">
        <f>+IFERROR(VALUE(RIGHT(Tabla20[[#This Row],[B2B]],6)),"")</f>
        <v>2669</v>
      </c>
      <c r="DN9" s="6" t="str">
        <f>+IFERROR(VLOOKUP(DL9,Auxiliar!$A:$C,2,0),"")</f>
        <v>CORONA PORRON</v>
      </c>
      <c r="DO9" s="7" t="str">
        <f>+IFERROR(VLOOKUP(DL9,Auxiliar!$A:$C,3,0),"")</f>
        <v>3b 5% | 42b 0%</v>
      </c>
      <c r="DQ9" s="1">
        <v>71</v>
      </c>
      <c r="DR9" s="12" t="s">
        <v>24</v>
      </c>
      <c r="DS9" s="6">
        <f>+IFERROR(VALUE(RIGHT(Tabla21[[#This Row],[B2B]],6)),"")</f>
        <v>71</v>
      </c>
      <c r="DT9" s="6" t="str">
        <f>+IFERROR(VLOOKUP(DR9,Auxiliar!$A:$C,2,0),"")</f>
        <v>CORONA PORRON</v>
      </c>
      <c r="DU9" s="7" t="str">
        <f>+IFERROR(VLOOKUP(DR9,Auxiliar!$A:$C,3,0),"")</f>
        <v>1b 5% | 20b 0%</v>
      </c>
      <c r="DW9" s="1">
        <v>3879</v>
      </c>
      <c r="DX9" s="12" t="s">
        <v>43</v>
      </c>
      <c r="DY9" s="6">
        <f>+IFERROR(VALUE(RIGHT(Tabla22[[#This Row],[B2B]],6)),"")</f>
        <v>3879</v>
      </c>
      <c r="DZ9" s="6" t="str">
        <f>+IFERROR(VLOOKUP(DX9,Auxiliar!$A:$C,2,0),"")</f>
        <v xml:space="preserve">VALUE LATA </v>
      </c>
      <c r="EA9" s="7" t="str">
        <f>+IFERROR(VLOOKUP(DX9,Auxiliar!$A:$C,3,0),"")</f>
        <v>1b 15% | 100b 18%</v>
      </c>
      <c r="EC9" s="1">
        <v>3879</v>
      </c>
      <c r="ED9" s="12" t="s">
        <v>47</v>
      </c>
      <c r="EE9" s="6">
        <f>+IFERROR(VALUE(RIGHT(Tabla23[[#This Row],[B2B]],6)),"")</f>
        <v>3879</v>
      </c>
      <c r="EF9" s="6" t="str">
        <f>+IFERROR(VLOOKUP(ED9,Auxiliar!$A:$C,2,0),"")</f>
        <v>VALUE LATON</v>
      </c>
      <c r="EG9" s="7" t="str">
        <f>+IFERROR(VLOOKUP(ED9,Auxiliar!$A:$C,3,0),"")</f>
        <v>1b 10% | 5b 15% | 192b 0%</v>
      </c>
      <c r="EI9" s="1">
        <v>4515</v>
      </c>
      <c r="EJ9" s="12" t="s">
        <v>56</v>
      </c>
      <c r="EK9" s="6">
        <f>+IFERROR(VALUE(RIGHT(Tabla24[[#This Row],[B2B]],6)),"")</f>
        <v>4515</v>
      </c>
      <c r="EL9" s="6" t="str">
        <f>+IFERROR(VLOOKUP(EJ9,Auxiliar!$A:$C,2,0),"")</f>
        <v>VALUE LATON</v>
      </c>
      <c r="EM9" s="7" t="str">
        <f>+IFERROR(VLOOKUP(EJ9,Auxiliar!$A:$C,3,0),"")</f>
        <v>3b 10% | 10b 15% | 384b 0%</v>
      </c>
      <c r="EO9" s="1"/>
      <c r="EP9" s="12"/>
      <c r="EQ9" s="6" t="str">
        <f>+IFERROR(VALUE(RIGHT(Tabla25[[#This Row],[B2B]],6)),"")</f>
        <v/>
      </c>
      <c r="ER9" s="6" t="str">
        <f>+IFERROR(VLOOKUP(EP9,Auxiliar!$A:$C,2,0),"")</f>
        <v/>
      </c>
      <c r="ES9" s="7" t="str">
        <f>+IFERROR(VLOOKUP(EP9,Auxiliar!$A:$C,3,0),"")</f>
        <v/>
      </c>
      <c r="EU9" s="1"/>
      <c r="EV9" s="12"/>
      <c r="EW9" s="6" t="str">
        <f>+IFERROR(VALUE(RIGHT(Tabla26[[#This Row],[B2B]],6)),"")</f>
        <v/>
      </c>
      <c r="EX9" s="6" t="str">
        <f>+IFERROR(VLOOKUP(EV9,Auxiliar!$A:$C,2,0),"")</f>
        <v/>
      </c>
      <c r="EY9" s="7" t="str">
        <f>+IFERROR(VLOOKUP(EV9,Auxiliar!$A:$C,3,0),"")</f>
        <v/>
      </c>
      <c r="EZ9" s="1">
        <v>4489</v>
      </c>
      <c r="FA9" s="12" t="s">
        <v>61</v>
      </c>
      <c r="FB9" s="6">
        <f>+IFERROR(VALUE(RIGHT(Tabla27[[#This Row],[B2B]],6)),"")</f>
        <v>4489</v>
      </c>
      <c r="FC9" s="6" t="str">
        <f>+IFERROR(VLOOKUP(FA9,Auxiliar!$A:$C,2,0),"")</f>
        <v>CORE 2</v>
      </c>
      <c r="FD9" s="7" t="str">
        <f>+IFERROR(VLOOKUP(FA9,Auxiliar!$A:$C,3,0),"")</f>
        <v>25b 9%</v>
      </c>
      <c r="FE9" s="1"/>
      <c r="FF9" s="12"/>
      <c r="FG9" s="6" t="str">
        <f>+IFERROR(VALUE(RIGHT(Tabla28[[#This Row],[B2B]],6)),"")</f>
        <v/>
      </c>
      <c r="FH9" s="6" t="str">
        <f>+IFERROR(VLOOKUP(FF9,Auxiliar!$A:$C,2,0),"")</f>
        <v/>
      </c>
      <c r="FI9" s="7" t="str">
        <f>+IFERROR(VLOOKUP(FF9,Auxiliar!$A:$C,3,0),"")</f>
        <v/>
      </c>
      <c r="FJ9" s="1"/>
      <c r="FK9" s="12"/>
      <c r="FL9" s="6" t="str">
        <f>+IFERROR(VALUE(RIGHT(Tabla29[[#This Row],[B2B]],6)),"")</f>
        <v/>
      </c>
      <c r="FM9" s="6" t="str">
        <f>+IFERROR(VLOOKUP(FK9,Auxiliar!$A:$C,2,0),"")</f>
        <v/>
      </c>
      <c r="FN9" s="7" t="str">
        <f>+IFERROR(VLOOKUP(FK9,Auxiliar!$A:$C,3,0),"")</f>
        <v/>
      </c>
      <c r="FO9" s="1"/>
      <c r="FP9" s="12"/>
      <c r="FQ9" s="6" t="str">
        <f>+IFERROR(VALUE(RIGHT(Tabla30[[#This Row],[B2B]],6)),"")</f>
        <v/>
      </c>
      <c r="FR9" s="6" t="str">
        <f>+IFERROR(VLOOKUP(FP9,Auxiliar!$A:$C,2,0),"")</f>
        <v/>
      </c>
      <c r="FS9" s="7"/>
      <c r="FT9" s="1"/>
      <c r="FU9" s="12"/>
      <c r="FV9" s="6" t="str">
        <f>+IFERROR(VALUE(RIGHT(Tabla31[[#This Row],[B2B]],6)),"")</f>
        <v/>
      </c>
      <c r="FW9" s="6" t="str">
        <f>+IFERROR(VLOOKUP(FU9,Auxiliar!$A:$C,2,0),"")</f>
        <v/>
      </c>
      <c r="FX9" s="7" t="str">
        <f>+IFERROR(VLOOKUP(FU9,Auxiliar!$A:$C,3,0),"")</f>
        <v/>
      </c>
      <c r="FY9" s="1"/>
      <c r="FZ9" s="12"/>
      <c r="GA9" s="6" t="str">
        <f>+IFERROR(VALUE(RIGHT(Tabla32[[#This Row],[B2B]],6)),"")</f>
        <v/>
      </c>
      <c r="GB9" s="6" t="str">
        <f>+IFERROR(VLOOKUP(FZ9,Auxiliar!$A:$C,2,0),"")</f>
        <v/>
      </c>
      <c r="GC9" s="7" t="str">
        <f>+IFERROR(VLOOKUP(FZ9,Auxiliar!$A:$C,3,0),"")</f>
        <v/>
      </c>
      <c r="GD9" s="1"/>
      <c r="GE9" s="12"/>
      <c r="GF9" s="6" t="str">
        <f>+IFERROR(VALUE(RIGHT(Tabla33[[#This Row],[B2B]],6)),"")</f>
        <v/>
      </c>
      <c r="GG9" s="6" t="str">
        <f>+IFERROR(VLOOKUP(GE9,Auxiliar!$A:$C,2,0),"")</f>
        <v/>
      </c>
      <c r="GH9" s="7" t="str">
        <f>+IFERROR(VLOOKUP(GE9,Auxiliar!$A:$C,3,0),"")</f>
        <v/>
      </c>
    </row>
    <row r="10" spans="1:190" x14ac:dyDescent="0.25">
      <c r="A10" s="1">
        <v>3114</v>
      </c>
      <c r="B10" s="1" t="s">
        <v>5</v>
      </c>
      <c r="C10">
        <f>+IFERROR(VALUE(RIGHT(Tabla1[[#This Row],[B2B]],6)),"")</f>
        <v>3114</v>
      </c>
      <c r="D10" t="str">
        <f>+IFERROR(VLOOKUP(B10,Auxiliar!$A:$C,2,0),"")</f>
        <v>CORE</v>
      </c>
      <c r="E10" s="5" t="str">
        <f>+IFERROR(VLOOKUP(B10,Auxiliar!$A:$C,3,0),"")</f>
        <v>0b 1% | 5b 4% | 10b 5% | 15b 6% | 25b 9%</v>
      </c>
      <c r="G10" s="1">
        <v>6360</v>
      </c>
      <c r="H10" s="1" t="s">
        <v>7</v>
      </c>
      <c r="I10" s="6">
        <f>+IFERROR(VALUE(RIGHT(Tabla2[[#This Row],[B2B]],6)),"")</f>
        <v>6360</v>
      </c>
      <c r="J10" s="6" t="str">
        <f>+IFERROR(VLOOKUP(H10,Auxiliar!$A:$C,2,0),"")</f>
        <v>CORE</v>
      </c>
      <c r="K10" s="7" t="str">
        <f>+IFERROR(VLOOKUP(H10,Auxiliar!$A:$C,3,0),"")</f>
        <v>0b 1% | 15b 4% | 40b 5% | 60b 9%</v>
      </c>
      <c r="M10" s="1"/>
      <c r="N10" s="1"/>
      <c r="O10" s="6" t="str">
        <f>+IFERROR(VALUE(RIGHT(Tabla3[[#This Row],[B2B]],6)),"")</f>
        <v/>
      </c>
      <c r="P10" s="6" t="str">
        <f>+IFERROR(VLOOKUP(N10,Auxiliar!$A:$C,2,0),"")</f>
        <v/>
      </c>
      <c r="Q10" s="7" t="str">
        <f>+IFERROR(VLOOKUP(N10,Auxiliar!$A:$C,3,0),"")</f>
        <v/>
      </c>
      <c r="S10" s="1">
        <v>229</v>
      </c>
      <c r="T10" s="1" t="s">
        <v>9</v>
      </c>
      <c r="U10" s="6">
        <f>+IFERROR(VALUE(RIGHT(Tabla4[[#This Row],[B2B]],6)),"")</f>
        <v>229</v>
      </c>
      <c r="V10" s="6" t="str">
        <f>+IFERROR(VLOOKUP(T10,Auxiliar!$A:$C,2,0),"")</f>
        <v>CORE</v>
      </c>
      <c r="W10" s="7" t="str">
        <f>+IFERROR(VLOOKUP(T10,Auxiliar!$A:$C,3,0),"")</f>
        <v>0b 1% | 2b 5% | 4b 6%</v>
      </c>
      <c r="Y10" s="1">
        <v>615</v>
      </c>
      <c r="Z10" s="1" t="s">
        <v>10</v>
      </c>
      <c r="AA10" s="6">
        <f>+IFERROR(VALUE(RIGHT(Tabla5[[#This Row],[B2B]],6)),"")</f>
        <v>615</v>
      </c>
      <c r="AB10" s="6" t="str">
        <f>+IFERROR(VLOOKUP(Z10,Auxiliar!$A:$C,2,0),"")</f>
        <v>CORE</v>
      </c>
      <c r="AC10" s="7" t="str">
        <f>+IFERROR(VLOOKUP(Z10,Auxiliar!$A:$C,3,0),"")</f>
        <v>0b 1% | 3b 4% | 5b 6%</v>
      </c>
      <c r="AE10" s="1">
        <v>781</v>
      </c>
      <c r="AF10" s="1" t="s">
        <v>11</v>
      </c>
      <c r="AG10" s="6">
        <f>+IFERROR(VALUE(RIGHT(Tabla6[[#This Row],[B2B]],6)),"")</f>
        <v>781</v>
      </c>
      <c r="AH10" s="6" t="str">
        <f>+IFERROR(VLOOKUP(AF10,Auxiliar!$A:$C,2,0),"")</f>
        <v>CORE</v>
      </c>
      <c r="AI10" s="7" t="str">
        <f>+IFERROR(VLOOKUP(AF10,Auxiliar!$A:$C,3,0),"")</f>
        <v>0b 1% | 6b 5% | 10b 6%</v>
      </c>
      <c r="AK10" s="1">
        <v>170</v>
      </c>
      <c r="AL10" s="1" t="s">
        <v>30</v>
      </c>
      <c r="AM10" s="6">
        <f>+IFERROR(VALUE(RIGHT(Tabla7[[#This Row],[B2B]],6)),"")</f>
        <v>170</v>
      </c>
      <c r="AN10" s="6" t="str">
        <f>+IFERROR(VLOOKUP(AL10,Auxiliar!$A:$C,2,0),"")</f>
        <v>LATONES</v>
      </c>
      <c r="AO10" s="7" t="str">
        <f>+IFERROR(VLOOKUP(AL10,Auxiliar!$A:$C,3,0),"")</f>
        <v>1b 4% | 5b 7% | 97b 0%</v>
      </c>
      <c r="AQ10" s="1">
        <v>615</v>
      </c>
      <c r="AR10" s="1" t="s">
        <v>31</v>
      </c>
      <c r="AS10" s="6">
        <f>+IFERROR(VALUE(RIGHT(Tabla8[[#This Row],[B2B]],6)),"")</f>
        <v>615</v>
      </c>
      <c r="AT10" s="6" t="str">
        <f>+IFERROR(VLOOKUP(AR10,Auxiliar!$A:$C,2,0),"")</f>
        <v>LATONES</v>
      </c>
      <c r="AU10" s="7" t="str">
        <f>+IFERROR(VLOOKUP(AR10,Auxiliar!$A:$C,3,0),"")</f>
        <v>2b 3% | 4b 5% | 5b 8% | 193 0%</v>
      </c>
      <c r="AW10" s="1">
        <v>4515</v>
      </c>
      <c r="AX10" s="1" t="s">
        <v>32</v>
      </c>
      <c r="AY10" s="6">
        <f>+IFERROR(VALUE(RIGHT(Tabla9[[#This Row],[B2B]],6)),"")</f>
        <v>4515</v>
      </c>
      <c r="AZ10" s="6" t="str">
        <f>+IFERROR(VLOOKUP(AX10,Auxiliar!$A:$C,2,0),"")</f>
        <v>LATONES</v>
      </c>
      <c r="BA10" s="7" t="str">
        <f>+IFERROR(VLOOKUP(AX10,Auxiliar!$A:$C,3,0),"")</f>
        <v>2b 3% | 4b 4% | 6b 5% | 10b 8%  | 385b 0%</v>
      </c>
      <c r="BC10" s="1">
        <v>2940</v>
      </c>
      <c r="BD10" s="1" t="s">
        <v>33</v>
      </c>
      <c r="BE10" s="6">
        <f>+IFERROR(VALUE(RIGHT(Tabla10[[#This Row],[B2B]],6)),"")</f>
        <v>2940</v>
      </c>
      <c r="BF10" s="6" t="str">
        <f>+IFERROR(VLOOKUP(BD10,Auxiliar!$A:$C,2,0),"")</f>
        <v>LATONES</v>
      </c>
      <c r="BG10" s="7" t="str">
        <f>+IFERROR(VLOOKUP(BD10,Auxiliar!$A:$C,3,0),"")</f>
        <v>6b 4% | 12b 5% | 15b 8% | 385b 0%</v>
      </c>
      <c r="BI10" s="1">
        <v>4515</v>
      </c>
      <c r="BJ10" s="1" t="s">
        <v>38</v>
      </c>
      <c r="BK10" s="6">
        <f>+IFERROR(VALUE(RIGHT(Tabla11[[#This Row],[B2B]],6)),"")</f>
        <v>4515</v>
      </c>
      <c r="BL10" s="6" t="str">
        <f>+IFERROR(VLOOKUP(BJ10,Auxiliar!$A:$C,2,0),"")</f>
        <v>VALUE LITRO</v>
      </c>
      <c r="BM10" s="7" t="str">
        <f>+IFERROR(VLOOKUP(BJ10,Auxiliar!$A:$C,3,0),"")</f>
        <v>3b 12%</v>
      </c>
      <c r="BO10" s="1">
        <v>3883</v>
      </c>
      <c r="BP10" s="1" t="s">
        <v>39</v>
      </c>
      <c r="BQ10" s="6">
        <f>+IFERROR(VALUE(RIGHT(Tabla12[[#This Row],[B2B]],6)),"")</f>
        <v>3883</v>
      </c>
      <c r="BR10" s="6" t="str">
        <f>+IFERROR(VLOOKUP(BP10,Auxiliar!$A:$C,2,0),"")</f>
        <v>VALUE LITRO</v>
      </c>
      <c r="BS10" s="7" t="str">
        <f>+IFERROR(VLOOKUP(BP10,Auxiliar!$A:$C,3,0),"")</f>
        <v>1b 12%</v>
      </c>
      <c r="BU10" s="1">
        <v>2767</v>
      </c>
      <c r="BV10" s="1" t="s">
        <v>34</v>
      </c>
      <c r="BW10" s="6">
        <f>+IFERROR(VALUE(RIGHT(Tabla13[[#This Row],[B2B]],6)),"")</f>
        <v>2767</v>
      </c>
      <c r="BX10" s="6" t="str">
        <f>+IFERROR(VLOOKUP(BV10,Auxiliar!$A:$C,2,0),"")</f>
        <v>Corona 710cc</v>
      </c>
      <c r="BY10" s="7" t="str">
        <f>+IFERROR(VLOOKUP(BV10,Auxiliar!$A:$C,3,0),"")</f>
        <v>3b 10% | 169b 0%</v>
      </c>
      <c r="CA10" s="1">
        <v>72</v>
      </c>
      <c r="CB10" s="1" t="s">
        <v>35</v>
      </c>
      <c r="CC10" s="6">
        <f>+IFERROR(VALUE(RIGHT(Tabla14[[#This Row],[B2B]],6)),"")</f>
        <v>72</v>
      </c>
      <c r="CD10" s="6" t="str">
        <f>+IFERROR(VLOOKUP(CB10,Auxiliar!$A:$C,2,0),"")</f>
        <v>Corona 710cc</v>
      </c>
      <c r="CE10" s="7" t="str">
        <f>+IFERROR(VLOOKUP(CB10,Auxiliar!$A:$C,3,0),"")</f>
        <v>1b 10% | 85b 0%</v>
      </c>
      <c r="CG10" s="1">
        <v>4515</v>
      </c>
      <c r="CH10" s="1" t="s">
        <v>42</v>
      </c>
      <c r="CI10" s="6">
        <f>+IFERROR(VALUE(RIGHT(Tabla15[[#This Row],[B2B]],6)),"")</f>
        <v>4515</v>
      </c>
      <c r="CJ10" s="6" t="str">
        <f>+IFERROR(VLOOKUP(CH10,Auxiliar!$A:$C,2,0),"")</f>
        <v xml:space="preserve">VALUE LATA </v>
      </c>
      <c r="CK10" s="7" t="str">
        <f>+IFERROR(VLOOKUP(CH10,Auxiliar!$A:$C,3,0),"")</f>
        <v>3b 15% | 100b 18%</v>
      </c>
      <c r="CM10" s="1">
        <v>72</v>
      </c>
      <c r="CN10" s="1" t="s">
        <v>20</v>
      </c>
      <c r="CO10" s="6">
        <v>72</v>
      </c>
      <c r="CP10" s="6" t="s">
        <v>20</v>
      </c>
      <c r="CQ10" s="7" t="s">
        <v>21</v>
      </c>
      <c r="CS10" s="1">
        <v>2767</v>
      </c>
      <c r="CT10" s="1" t="s">
        <v>15</v>
      </c>
      <c r="CU10" s="6">
        <f>+IFERROR(VALUE(RIGHT(Tabla17[[#This Row],[B2B]],6)),"")</f>
        <v>2767</v>
      </c>
      <c r="CV10" s="6" t="str">
        <f>+IFERROR(VLOOKUP(CT10,Auxiliar!$A:$C,2,0),"")</f>
        <v>PREMIUM</v>
      </c>
      <c r="CW10" s="7" t="str">
        <f>+IFERROR(VLOOKUP(CT10,Auxiliar!$A:$C,3,0),"")</f>
        <v>0b 0% | 5b 2% | 10b 3,5% | 20b 5%</v>
      </c>
      <c r="CY10" s="1">
        <v>72</v>
      </c>
      <c r="CZ10" s="1" t="s">
        <v>16</v>
      </c>
      <c r="DA10" s="6">
        <f>+IFERROR(VALUE(RIGHT(Tabla18[[#This Row],[B2B]],6)),"")</f>
        <v>72</v>
      </c>
      <c r="DB10" s="6" t="str">
        <f>+IFERROR(VLOOKUP(CZ10,Auxiliar!$A:$C,2,0),"")</f>
        <v>PREMIUM</v>
      </c>
      <c r="DC10" s="7" t="str">
        <f>+IFERROR(VLOOKUP(CZ10,Auxiliar!$A:$C,3,0),"")</f>
        <v>0b 0% | 2b 2% | 5b 3,5% | 10b 5%</v>
      </c>
      <c r="DE10" s="1">
        <v>72</v>
      </c>
      <c r="DF10" s="1" t="s">
        <v>19</v>
      </c>
      <c r="DG10" s="6">
        <f>+IFERROR(VALUE(RIGHT(Tabla19[[#This Row],[B2B]],6)),"")</f>
        <v>72</v>
      </c>
      <c r="DH10" s="6" t="str">
        <f>+IFERROR(VLOOKUP(DF10,Auxiliar!$A:$C,2,0),"")</f>
        <v>MICHELOB</v>
      </c>
      <c r="DI10" s="7" t="str">
        <f>+IFERROR(VLOOKUP(DF10,Auxiliar!$A:$C,3,0),"")</f>
        <v>1b 7% | 3b 22% | 8b 27%</v>
      </c>
      <c r="DK10" s="1">
        <v>2767</v>
      </c>
      <c r="DL10" s="1" t="s">
        <v>23</v>
      </c>
      <c r="DM10" s="6">
        <f>+IFERROR(VALUE(RIGHT(Tabla20[[#This Row],[B2B]],6)),"")</f>
        <v>2767</v>
      </c>
      <c r="DN10" s="6" t="str">
        <f>+IFERROR(VLOOKUP(DL10,Auxiliar!$A:$C,2,0),"")</f>
        <v>CORONA PORRON</v>
      </c>
      <c r="DO10" s="7" t="str">
        <f>+IFERROR(VLOOKUP(DL10,Auxiliar!$A:$C,3,0),"")</f>
        <v>3b 5% | 42b 0%</v>
      </c>
      <c r="DQ10" s="1">
        <v>72</v>
      </c>
      <c r="DR10" s="12" t="s">
        <v>24</v>
      </c>
      <c r="DS10" s="6">
        <f>+IFERROR(VALUE(RIGHT(Tabla21[[#This Row],[B2B]],6)),"")</f>
        <v>72</v>
      </c>
      <c r="DT10" s="6" t="str">
        <f>+IFERROR(VLOOKUP(DR10,Auxiliar!$A:$C,2,0),"")</f>
        <v>CORONA PORRON</v>
      </c>
      <c r="DU10" s="7" t="str">
        <f>+IFERROR(VLOOKUP(DR10,Auxiliar!$A:$C,3,0),"")</f>
        <v>1b 5% | 20b 0%</v>
      </c>
      <c r="DW10" s="1">
        <v>3883</v>
      </c>
      <c r="DX10" s="12" t="s">
        <v>43</v>
      </c>
      <c r="DY10" s="6">
        <f>+IFERROR(VALUE(RIGHT(Tabla22[[#This Row],[B2B]],6)),"")</f>
        <v>3883</v>
      </c>
      <c r="DZ10" s="6" t="str">
        <f>+IFERROR(VLOOKUP(DX10,Auxiliar!$A:$C,2,0),"")</f>
        <v xml:space="preserve">VALUE LATA </v>
      </c>
      <c r="EA10" s="7" t="str">
        <f>+IFERROR(VLOOKUP(DX10,Auxiliar!$A:$C,3,0),"")</f>
        <v>1b 15% | 100b 18%</v>
      </c>
      <c r="EC10" s="1">
        <v>3883</v>
      </c>
      <c r="ED10" s="12" t="s">
        <v>47</v>
      </c>
      <c r="EE10" s="6">
        <f>+IFERROR(VALUE(RIGHT(Tabla23[[#This Row],[B2B]],6)),"")</f>
        <v>3883</v>
      </c>
      <c r="EF10" s="6" t="str">
        <f>+IFERROR(VLOOKUP(ED10,Auxiliar!$A:$C,2,0),"")</f>
        <v>VALUE LATON</v>
      </c>
      <c r="EG10" s="7" t="str">
        <f>+IFERROR(VLOOKUP(ED10,Auxiliar!$A:$C,3,0),"")</f>
        <v>1b 10% | 5b 15% | 192b 0%</v>
      </c>
      <c r="EI10" s="1">
        <v>4550</v>
      </c>
      <c r="EJ10" s="12" t="s">
        <v>56</v>
      </c>
      <c r="EK10" s="6">
        <f>+IFERROR(VALUE(RIGHT(Tabla24[[#This Row],[B2B]],6)),"")</f>
        <v>4550</v>
      </c>
      <c r="EL10" s="6" t="str">
        <f>+IFERROR(VLOOKUP(EJ10,Auxiliar!$A:$C,2,0),"")</f>
        <v>VALUE LATON</v>
      </c>
      <c r="EM10" s="7" t="str">
        <f>+IFERROR(VLOOKUP(EJ10,Auxiliar!$A:$C,3,0),"")</f>
        <v>3b 10% | 10b 15% | 384b 0%</v>
      </c>
      <c r="EO10" s="1"/>
      <c r="EP10" s="12"/>
      <c r="EQ10" s="6" t="str">
        <f>+IFERROR(VALUE(RIGHT(Tabla25[[#This Row],[B2B]],6)),"")</f>
        <v/>
      </c>
      <c r="ER10" s="6" t="str">
        <f>+IFERROR(VLOOKUP(EP10,Auxiliar!$A:$C,2,0),"")</f>
        <v/>
      </c>
      <c r="ES10" s="7" t="str">
        <f>+IFERROR(VLOOKUP(EP10,Auxiliar!$A:$C,3,0),"")</f>
        <v/>
      </c>
      <c r="EU10" s="1"/>
      <c r="EV10" s="12"/>
      <c r="EW10" s="6" t="str">
        <f>+IFERROR(VALUE(RIGHT(Tabla26[[#This Row],[B2B]],6)),"")</f>
        <v/>
      </c>
      <c r="EX10" s="6" t="str">
        <f>+IFERROR(VLOOKUP(EV10,Auxiliar!$A:$C,2,0),"")</f>
        <v/>
      </c>
      <c r="EY10" s="7" t="str">
        <f>+IFERROR(VLOOKUP(EV10,Auxiliar!$A:$C,3,0),"")</f>
        <v/>
      </c>
      <c r="EZ10" s="1">
        <v>4807</v>
      </c>
      <c r="FA10" s="12" t="s">
        <v>61</v>
      </c>
      <c r="FB10" s="6">
        <f>+IFERROR(VALUE(RIGHT(Tabla27[[#This Row],[B2B]],6)),"")</f>
        <v>4807</v>
      </c>
      <c r="FC10" s="6" t="str">
        <f>+IFERROR(VLOOKUP(FA10,Auxiliar!$A:$C,2,0),"")</f>
        <v>CORE 2</v>
      </c>
      <c r="FD10" s="7" t="str">
        <f>+IFERROR(VLOOKUP(FA10,Auxiliar!$A:$C,3,0),"")</f>
        <v>25b 9%</v>
      </c>
      <c r="FE10" s="1"/>
      <c r="FF10" s="12"/>
      <c r="FG10" s="6" t="str">
        <f>+IFERROR(VALUE(RIGHT(Tabla28[[#This Row],[B2B]],6)),"")</f>
        <v/>
      </c>
      <c r="FH10" s="6" t="str">
        <f>+IFERROR(VLOOKUP(FF10,Auxiliar!$A:$C,2,0),"")</f>
        <v/>
      </c>
      <c r="FI10" s="7" t="str">
        <f>+IFERROR(VLOOKUP(FF10,Auxiliar!$A:$C,3,0),"")</f>
        <v/>
      </c>
      <c r="FJ10" s="1"/>
      <c r="FK10" s="12"/>
      <c r="FL10" s="6" t="str">
        <f>+IFERROR(VALUE(RIGHT(Tabla29[[#This Row],[B2B]],6)),"")</f>
        <v/>
      </c>
      <c r="FM10" s="6" t="str">
        <f>+IFERROR(VLOOKUP(FK10,Auxiliar!$A:$C,2,0),"")</f>
        <v/>
      </c>
      <c r="FN10" s="7" t="str">
        <f>+IFERROR(VLOOKUP(FK10,Auxiliar!$A:$C,3,0),"")</f>
        <v/>
      </c>
      <c r="FO10" s="1"/>
      <c r="FP10" s="12"/>
      <c r="FQ10" s="6" t="str">
        <f>+IFERROR(VALUE(RIGHT(Tabla30[[#This Row],[B2B]],6)),"")</f>
        <v/>
      </c>
      <c r="FR10" s="6" t="str">
        <f>+IFERROR(VLOOKUP(FP10,Auxiliar!$A:$C,2,0),"")</f>
        <v/>
      </c>
      <c r="FS10" s="7"/>
      <c r="FT10" s="1"/>
      <c r="FU10" s="12"/>
      <c r="FV10" s="6" t="str">
        <f>+IFERROR(VALUE(RIGHT(Tabla31[[#This Row],[B2B]],6)),"")</f>
        <v/>
      </c>
      <c r="FW10" s="6" t="str">
        <f>+IFERROR(VLOOKUP(FU10,Auxiliar!$A:$C,2,0),"")</f>
        <v/>
      </c>
      <c r="FX10" s="7" t="str">
        <f>+IFERROR(VLOOKUP(FU10,Auxiliar!$A:$C,3,0),"")</f>
        <v/>
      </c>
      <c r="FY10" s="1"/>
      <c r="FZ10" s="12"/>
      <c r="GA10" s="6" t="str">
        <f>+IFERROR(VALUE(RIGHT(Tabla32[[#This Row],[B2B]],6)),"")</f>
        <v/>
      </c>
      <c r="GB10" s="6" t="str">
        <f>+IFERROR(VLOOKUP(FZ10,Auxiliar!$A:$C,2,0),"")</f>
        <v/>
      </c>
      <c r="GC10" s="7" t="str">
        <f>+IFERROR(VLOOKUP(FZ10,Auxiliar!$A:$C,3,0),"")</f>
        <v/>
      </c>
      <c r="GD10" s="1"/>
      <c r="GE10" s="12"/>
      <c r="GF10" s="6" t="str">
        <f>+IFERROR(VALUE(RIGHT(Tabla33[[#This Row],[B2B]],6)),"")</f>
        <v/>
      </c>
      <c r="GG10" s="6" t="str">
        <f>+IFERROR(VLOOKUP(GE10,Auxiliar!$A:$C,2,0),"")</f>
        <v/>
      </c>
      <c r="GH10" s="7" t="str">
        <f>+IFERROR(VLOOKUP(GE10,Auxiliar!$A:$C,3,0),"")</f>
        <v/>
      </c>
    </row>
    <row r="11" spans="1:190" x14ac:dyDescent="0.25">
      <c r="A11" s="1">
        <v>3360</v>
      </c>
      <c r="B11" s="1" t="s">
        <v>5</v>
      </c>
      <c r="C11">
        <f>+IFERROR(VALUE(RIGHT(Tabla1[[#This Row],[B2B]],6)),"")</f>
        <v>3360</v>
      </c>
      <c r="D11" t="str">
        <f>+IFERROR(VLOOKUP(B11,Auxiliar!$A:$C,2,0),"")</f>
        <v>CORE</v>
      </c>
      <c r="E11" s="5" t="str">
        <f>+IFERROR(VLOOKUP(B11,Auxiliar!$A:$C,3,0),"")</f>
        <v>0b 1% | 5b 4% | 10b 5% | 15b 6% | 25b 9%</v>
      </c>
      <c r="G11" s="1">
        <v>6965</v>
      </c>
      <c r="H11" s="1" t="s">
        <v>7</v>
      </c>
      <c r="I11" s="6">
        <f>+IFERROR(VALUE(RIGHT(Tabla2[[#This Row],[B2B]],6)),"")</f>
        <v>6965</v>
      </c>
      <c r="J11" s="6" t="str">
        <f>+IFERROR(VLOOKUP(H11,Auxiliar!$A:$C,2,0),"")</f>
        <v>CORE</v>
      </c>
      <c r="K11" s="7" t="str">
        <f>+IFERROR(VLOOKUP(H11,Auxiliar!$A:$C,3,0),"")</f>
        <v>0b 1% | 15b 4% | 40b 5% | 60b 9%</v>
      </c>
      <c r="M11" s="1"/>
      <c r="N11" s="1"/>
      <c r="O11" s="6" t="str">
        <f>+IFERROR(VALUE(RIGHT(Tabla3[[#This Row],[B2B]],6)),"")</f>
        <v/>
      </c>
      <c r="P11" s="6" t="str">
        <f>+IFERROR(VLOOKUP(N11,Auxiliar!$A:$C,2,0),"")</f>
        <v/>
      </c>
      <c r="Q11" s="7" t="str">
        <f>+IFERROR(VLOOKUP(N11,Auxiliar!$A:$C,3,0),"")</f>
        <v/>
      </c>
      <c r="S11" s="1">
        <v>289</v>
      </c>
      <c r="T11" s="1" t="s">
        <v>9</v>
      </c>
      <c r="U11" s="6">
        <f>+IFERROR(VALUE(RIGHT(Tabla4[[#This Row],[B2B]],6)),"")</f>
        <v>289</v>
      </c>
      <c r="V11" s="6" t="str">
        <f>+IFERROR(VLOOKUP(T11,Auxiliar!$A:$C,2,0),"")</f>
        <v>CORE</v>
      </c>
      <c r="W11" s="7" t="str">
        <f>+IFERROR(VLOOKUP(T11,Auxiliar!$A:$C,3,0),"")</f>
        <v>0b 1% | 2b 5% | 4b 6%</v>
      </c>
      <c r="Y11" s="1">
        <v>621</v>
      </c>
      <c r="Z11" s="1" t="s">
        <v>10</v>
      </c>
      <c r="AA11" s="6">
        <f>+IFERROR(VALUE(RIGHT(Tabla5[[#This Row],[B2B]],6)),"")</f>
        <v>621</v>
      </c>
      <c r="AB11" s="6" t="str">
        <f>+IFERROR(VLOOKUP(Z11,Auxiliar!$A:$C,2,0),"")</f>
        <v>CORE</v>
      </c>
      <c r="AC11" s="7" t="str">
        <f>+IFERROR(VLOOKUP(Z11,Auxiliar!$A:$C,3,0),"")</f>
        <v>0b 1% | 3b 4% | 5b 6%</v>
      </c>
      <c r="AE11" s="1">
        <v>923</v>
      </c>
      <c r="AF11" s="1" t="s">
        <v>11</v>
      </c>
      <c r="AG11" s="6">
        <f>+IFERROR(VALUE(RIGHT(Tabla6[[#This Row],[B2B]],6)),"")</f>
        <v>923</v>
      </c>
      <c r="AH11" s="6" t="str">
        <f>+IFERROR(VLOOKUP(AF11,Auxiliar!$A:$C,2,0),"")</f>
        <v>CORE</v>
      </c>
      <c r="AI11" s="7" t="str">
        <f>+IFERROR(VLOOKUP(AF11,Auxiliar!$A:$C,3,0),"")</f>
        <v>0b 1% | 6b 5% | 10b 6%</v>
      </c>
      <c r="AK11" s="1">
        <v>229</v>
      </c>
      <c r="AL11" s="1" t="s">
        <v>30</v>
      </c>
      <c r="AM11" s="6">
        <f>+IFERROR(VALUE(RIGHT(Tabla7[[#This Row],[B2B]],6)),"")</f>
        <v>229</v>
      </c>
      <c r="AN11" s="6" t="str">
        <f>+IFERROR(VLOOKUP(AL11,Auxiliar!$A:$C,2,0),"")</f>
        <v>LATONES</v>
      </c>
      <c r="AO11" s="7" t="str">
        <f>+IFERROR(VLOOKUP(AL11,Auxiliar!$A:$C,3,0),"")</f>
        <v>1b 4% | 5b 7% | 97b 0%</v>
      </c>
      <c r="AQ11" s="1">
        <v>630</v>
      </c>
      <c r="AR11" s="1" t="s">
        <v>31</v>
      </c>
      <c r="AS11" s="6">
        <f>+IFERROR(VALUE(RIGHT(Tabla8[[#This Row],[B2B]],6)),"")</f>
        <v>630</v>
      </c>
      <c r="AT11" s="6" t="str">
        <f>+IFERROR(VLOOKUP(AR11,Auxiliar!$A:$C,2,0),"")</f>
        <v>LATONES</v>
      </c>
      <c r="AU11" s="7" t="str">
        <f>+IFERROR(VLOOKUP(AR11,Auxiliar!$A:$C,3,0),"")</f>
        <v>2b 3% | 4b 5% | 5b 8% | 193 0%</v>
      </c>
      <c r="AW11" s="1">
        <v>5038</v>
      </c>
      <c r="AX11" s="1" t="s">
        <v>32</v>
      </c>
      <c r="AY11" s="6">
        <f>+IFERROR(VALUE(RIGHT(Tabla9[[#This Row],[B2B]],6)),"")</f>
        <v>5038</v>
      </c>
      <c r="AZ11" s="6" t="str">
        <f>+IFERROR(VLOOKUP(AX11,Auxiliar!$A:$C,2,0),"")</f>
        <v>LATONES</v>
      </c>
      <c r="BA11" s="7" t="str">
        <f>+IFERROR(VLOOKUP(AX11,Auxiliar!$A:$C,3,0),"")</f>
        <v>2b 3% | 4b 4% | 6b 5% | 10b 8%  | 385b 0%</v>
      </c>
      <c r="BC11" s="1">
        <v>3360</v>
      </c>
      <c r="BD11" s="1" t="s">
        <v>33</v>
      </c>
      <c r="BE11" s="6">
        <f>+IFERROR(VALUE(RIGHT(Tabla10[[#This Row],[B2B]],6)),"")</f>
        <v>3360</v>
      </c>
      <c r="BF11" s="6" t="str">
        <f>+IFERROR(VLOOKUP(BD11,Auxiliar!$A:$C,2,0),"")</f>
        <v>LATONES</v>
      </c>
      <c r="BG11" s="7" t="str">
        <f>+IFERROR(VLOOKUP(BD11,Auxiliar!$A:$C,3,0),"")</f>
        <v>6b 4% | 12b 5% | 15b 8% | 385b 0%</v>
      </c>
      <c r="BI11" s="1">
        <v>4550</v>
      </c>
      <c r="BJ11" s="1" t="s">
        <v>38</v>
      </c>
      <c r="BK11" s="6">
        <f>+IFERROR(VALUE(RIGHT(Tabla11[[#This Row],[B2B]],6)),"")</f>
        <v>4550</v>
      </c>
      <c r="BL11" s="6" t="str">
        <f>+IFERROR(VLOOKUP(BJ11,Auxiliar!$A:$C,2,0),"")</f>
        <v>VALUE LITRO</v>
      </c>
      <c r="BM11" s="7" t="str">
        <f>+IFERROR(VLOOKUP(BJ11,Auxiliar!$A:$C,3,0),"")</f>
        <v>3b 12%</v>
      </c>
      <c r="BO11" s="1">
        <v>5560</v>
      </c>
      <c r="BP11" s="1" t="s">
        <v>39</v>
      </c>
      <c r="BQ11" s="6">
        <f>+IFERROR(VALUE(RIGHT(Tabla12[[#This Row],[B2B]],6)),"")</f>
        <v>5560</v>
      </c>
      <c r="BR11" s="6" t="str">
        <f>+IFERROR(VLOOKUP(BP11,Auxiliar!$A:$C,2,0),"")</f>
        <v>VALUE LITRO</v>
      </c>
      <c r="BS11" s="7" t="str">
        <f>+IFERROR(VLOOKUP(BP11,Auxiliar!$A:$C,3,0),"")</f>
        <v>1b 12%</v>
      </c>
      <c r="BU11" s="1">
        <v>2822</v>
      </c>
      <c r="BV11" s="1" t="s">
        <v>34</v>
      </c>
      <c r="BW11" s="6">
        <f>+IFERROR(VALUE(RIGHT(Tabla13[[#This Row],[B2B]],6)),"")</f>
        <v>2822</v>
      </c>
      <c r="BX11" s="6" t="str">
        <f>+IFERROR(VLOOKUP(BV11,Auxiliar!$A:$C,2,0),"")</f>
        <v>Corona 710cc</v>
      </c>
      <c r="BY11" s="7" t="str">
        <f>+IFERROR(VLOOKUP(BV11,Auxiliar!$A:$C,3,0),"")</f>
        <v>3b 10% | 169b 0%</v>
      </c>
      <c r="CA11" s="1">
        <v>132</v>
      </c>
      <c r="CB11" s="1" t="s">
        <v>35</v>
      </c>
      <c r="CC11" s="6">
        <f>+IFERROR(VALUE(RIGHT(Tabla14[[#This Row],[B2B]],6)),"")</f>
        <v>132</v>
      </c>
      <c r="CD11" s="6" t="str">
        <f>+IFERROR(VLOOKUP(CB11,Auxiliar!$A:$C,2,0),"")</f>
        <v>Corona 710cc</v>
      </c>
      <c r="CE11" s="7" t="str">
        <f>+IFERROR(VLOOKUP(CB11,Auxiliar!$A:$C,3,0),"")</f>
        <v>1b 10% | 85b 0%</v>
      </c>
      <c r="CG11" s="1">
        <v>4550</v>
      </c>
      <c r="CH11" s="1" t="s">
        <v>42</v>
      </c>
      <c r="CI11" s="6">
        <f>+IFERROR(VALUE(RIGHT(Tabla15[[#This Row],[B2B]],6)),"")</f>
        <v>4550</v>
      </c>
      <c r="CJ11" s="6" t="str">
        <f>+IFERROR(VLOOKUP(CH11,Auxiliar!$A:$C,2,0),"")</f>
        <v xml:space="preserve">VALUE LATA </v>
      </c>
      <c r="CK11" s="7" t="str">
        <f>+IFERROR(VLOOKUP(CH11,Auxiliar!$A:$C,3,0),"")</f>
        <v>3b 15% | 100b 18%</v>
      </c>
      <c r="CM11" s="1">
        <v>132</v>
      </c>
      <c r="CN11" s="1" t="s">
        <v>20</v>
      </c>
      <c r="CO11" s="6">
        <v>132</v>
      </c>
      <c r="CP11" s="6" t="s">
        <v>20</v>
      </c>
      <c r="CQ11" s="7" t="s">
        <v>21</v>
      </c>
      <c r="CS11" s="1">
        <v>2822</v>
      </c>
      <c r="CT11" s="1" t="s">
        <v>15</v>
      </c>
      <c r="CU11" s="6">
        <f>+IFERROR(VALUE(RIGHT(Tabla17[[#This Row],[B2B]],6)),"")</f>
        <v>2822</v>
      </c>
      <c r="CV11" s="6" t="str">
        <f>+IFERROR(VLOOKUP(CT11,Auxiliar!$A:$C,2,0),"")</f>
        <v>PREMIUM</v>
      </c>
      <c r="CW11" s="7" t="str">
        <f>+IFERROR(VLOOKUP(CT11,Auxiliar!$A:$C,3,0),"")</f>
        <v>0b 0% | 5b 2% | 10b 3,5% | 20b 5%</v>
      </c>
      <c r="CY11" s="1">
        <v>132</v>
      </c>
      <c r="CZ11" s="1" t="s">
        <v>16</v>
      </c>
      <c r="DA11" s="6">
        <f>+IFERROR(VALUE(RIGHT(Tabla18[[#This Row],[B2B]],6)),"")</f>
        <v>132</v>
      </c>
      <c r="DB11" s="6" t="str">
        <f>+IFERROR(VLOOKUP(CZ11,Auxiliar!$A:$C,2,0),"")</f>
        <v>PREMIUM</v>
      </c>
      <c r="DC11" s="7" t="str">
        <f>+IFERROR(VLOOKUP(CZ11,Auxiliar!$A:$C,3,0),"")</f>
        <v>0b 0% | 2b 2% | 5b 3,5% | 10b 5%</v>
      </c>
      <c r="DE11" s="1">
        <v>132</v>
      </c>
      <c r="DF11" s="1" t="s">
        <v>19</v>
      </c>
      <c r="DG11" s="6">
        <f>+IFERROR(VALUE(RIGHT(Tabla19[[#This Row],[B2B]],6)),"")</f>
        <v>132</v>
      </c>
      <c r="DH11" s="6" t="str">
        <f>+IFERROR(VLOOKUP(DF11,Auxiliar!$A:$C,2,0),"")</f>
        <v>MICHELOB</v>
      </c>
      <c r="DI11" s="7" t="str">
        <f>+IFERROR(VLOOKUP(DF11,Auxiliar!$A:$C,3,0),"")</f>
        <v>1b 7% | 3b 22% | 8b 27%</v>
      </c>
      <c r="DK11" s="1">
        <v>2822</v>
      </c>
      <c r="DL11" s="1" t="s">
        <v>23</v>
      </c>
      <c r="DM11" s="6">
        <f>+IFERROR(VALUE(RIGHT(Tabla20[[#This Row],[B2B]],6)),"")</f>
        <v>2822</v>
      </c>
      <c r="DN11" s="6" t="str">
        <f>+IFERROR(VLOOKUP(DL11,Auxiliar!$A:$C,2,0),"")</f>
        <v>CORONA PORRON</v>
      </c>
      <c r="DO11" s="7" t="str">
        <f>+IFERROR(VLOOKUP(DL11,Auxiliar!$A:$C,3,0),"")</f>
        <v>3b 5% | 42b 0%</v>
      </c>
      <c r="DQ11" s="1">
        <v>132</v>
      </c>
      <c r="DR11" s="12" t="s">
        <v>24</v>
      </c>
      <c r="DS11" s="6">
        <f>+IFERROR(VALUE(RIGHT(Tabla21[[#This Row],[B2B]],6)),"")</f>
        <v>132</v>
      </c>
      <c r="DT11" s="6" t="str">
        <f>+IFERROR(VLOOKUP(DR11,Auxiliar!$A:$C,2,0),"")</f>
        <v>CORONA PORRON</v>
      </c>
      <c r="DU11" s="7" t="str">
        <f>+IFERROR(VLOOKUP(DR11,Auxiliar!$A:$C,3,0),"")</f>
        <v>1b 5% | 20b 0%</v>
      </c>
      <c r="DW11" s="1">
        <v>5560</v>
      </c>
      <c r="DX11" s="12" t="s">
        <v>43</v>
      </c>
      <c r="DY11" s="6">
        <f>+IFERROR(VALUE(RIGHT(Tabla22[[#This Row],[B2B]],6)),"")</f>
        <v>5560</v>
      </c>
      <c r="DZ11" s="6" t="str">
        <f>+IFERROR(VLOOKUP(DX11,Auxiliar!$A:$C,2,0),"")</f>
        <v xml:space="preserve">VALUE LATA </v>
      </c>
      <c r="EA11" s="7" t="str">
        <f>+IFERROR(VLOOKUP(DX11,Auxiliar!$A:$C,3,0),"")</f>
        <v>1b 15% | 100b 18%</v>
      </c>
      <c r="EC11" s="1">
        <v>5560</v>
      </c>
      <c r="ED11" s="12" t="s">
        <v>47</v>
      </c>
      <c r="EE11" s="6">
        <f>+IFERROR(VALUE(RIGHT(Tabla23[[#This Row],[B2B]],6)),"")</f>
        <v>5560</v>
      </c>
      <c r="EF11" s="6" t="str">
        <f>+IFERROR(VLOOKUP(ED11,Auxiliar!$A:$C,2,0),"")</f>
        <v>VALUE LATON</v>
      </c>
      <c r="EG11" s="7" t="str">
        <f>+IFERROR(VLOOKUP(ED11,Auxiliar!$A:$C,3,0),"")</f>
        <v>1b 10% | 5b 15% | 192b 0%</v>
      </c>
      <c r="EI11" s="1">
        <v>5827</v>
      </c>
      <c r="EJ11" s="12" t="s">
        <v>56</v>
      </c>
      <c r="EK11" s="6">
        <f>+IFERROR(VALUE(RIGHT(Tabla24[[#This Row],[B2B]],6)),"")</f>
        <v>5827</v>
      </c>
      <c r="EL11" s="6" t="str">
        <f>+IFERROR(VLOOKUP(EJ11,Auxiliar!$A:$C,2,0),"")</f>
        <v>VALUE LATON</v>
      </c>
      <c r="EM11" s="7" t="str">
        <f>+IFERROR(VLOOKUP(EJ11,Auxiliar!$A:$C,3,0),"")</f>
        <v>3b 10% | 10b 15% | 384b 0%</v>
      </c>
      <c r="EO11" s="1"/>
      <c r="EP11" s="12"/>
      <c r="EQ11" s="6" t="str">
        <f>+IFERROR(VALUE(RIGHT(Tabla25[[#This Row],[B2B]],6)),"")</f>
        <v/>
      </c>
      <c r="ER11" s="6" t="str">
        <f>+IFERROR(VLOOKUP(EP11,Auxiliar!$A:$C,2,0),"")</f>
        <v/>
      </c>
      <c r="ES11" s="7" t="str">
        <f>+IFERROR(VLOOKUP(EP11,Auxiliar!$A:$C,3,0),"")</f>
        <v/>
      </c>
      <c r="EU11" s="1"/>
      <c r="EV11" s="12"/>
      <c r="EW11" s="6" t="str">
        <f>+IFERROR(VALUE(RIGHT(Tabla26[[#This Row],[B2B]],6)),"")</f>
        <v/>
      </c>
      <c r="EX11" s="6" t="str">
        <f>+IFERROR(VLOOKUP(EV11,Auxiliar!$A:$C,2,0),"")</f>
        <v/>
      </c>
      <c r="EY11" s="7" t="str">
        <f>+IFERROR(VLOOKUP(EV11,Auxiliar!$A:$C,3,0),"")</f>
        <v/>
      </c>
      <c r="EZ11" s="1">
        <v>4818</v>
      </c>
      <c r="FA11" s="12" t="s">
        <v>61</v>
      </c>
      <c r="FB11" s="6">
        <f>+IFERROR(VALUE(RIGHT(Tabla27[[#This Row],[B2B]],6)),"")</f>
        <v>4818</v>
      </c>
      <c r="FC11" s="6" t="str">
        <f>+IFERROR(VLOOKUP(FA11,Auxiliar!$A:$C,2,0),"")</f>
        <v>CORE 2</v>
      </c>
      <c r="FD11" s="7" t="str">
        <f>+IFERROR(VLOOKUP(FA11,Auxiliar!$A:$C,3,0),"")</f>
        <v>25b 9%</v>
      </c>
      <c r="FE11" s="1"/>
      <c r="FF11" s="12"/>
      <c r="FG11" s="6" t="str">
        <f>+IFERROR(VALUE(RIGHT(Tabla28[[#This Row],[B2B]],6)),"")</f>
        <v/>
      </c>
      <c r="FH11" s="6" t="str">
        <f>+IFERROR(VLOOKUP(FF11,Auxiliar!$A:$C,2,0),"")</f>
        <v/>
      </c>
      <c r="FI11" s="7" t="str">
        <f>+IFERROR(VLOOKUP(FF11,Auxiliar!$A:$C,3,0),"")</f>
        <v/>
      </c>
      <c r="FJ11" s="1"/>
      <c r="FK11" s="12"/>
      <c r="FL11" s="6" t="str">
        <f>+IFERROR(VALUE(RIGHT(Tabla29[[#This Row],[B2B]],6)),"")</f>
        <v/>
      </c>
      <c r="FM11" s="6" t="str">
        <f>+IFERROR(VLOOKUP(FK11,Auxiliar!$A:$C,2,0),"")</f>
        <v/>
      </c>
      <c r="FN11" s="7" t="str">
        <f>+IFERROR(VLOOKUP(FK11,Auxiliar!$A:$C,3,0),"")</f>
        <v/>
      </c>
      <c r="FO11" s="1"/>
      <c r="FP11" s="12"/>
      <c r="FQ11" s="6" t="str">
        <f>+IFERROR(VALUE(RIGHT(Tabla30[[#This Row],[B2B]],6)),"")</f>
        <v/>
      </c>
      <c r="FR11" s="6" t="str">
        <f>+IFERROR(VLOOKUP(FP11,Auxiliar!$A:$C,2,0),"")</f>
        <v/>
      </c>
      <c r="FS11" s="7"/>
      <c r="FT11" s="1"/>
      <c r="FU11" s="12"/>
      <c r="FV11" s="6" t="str">
        <f>+IFERROR(VALUE(RIGHT(Tabla31[[#This Row],[B2B]],6)),"")</f>
        <v/>
      </c>
      <c r="FW11" s="6" t="str">
        <f>+IFERROR(VLOOKUP(FU11,Auxiliar!$A:$C,2,0),"")</f>
        <v/>
      </c>
      <c r="FX11" s="7" t="str">
        <f>+IFERROR(VLOOKUP(FU11,Auxiliar!$A:$C,3,0),"")</f>
        <v/>
      </c>
      <c r="FY11" s="1"/>
      <c r="FZ11" s="12"/>
      <c r="GA11" s="6" t="str">
        <f>+IFERROR(VALUE(RIGHT(Tabla32[[#This Row],[B2B]],6)),"")</f>
        <v/>
      </c>
      <c r="GB11" s="6" t="str">
        <f>+IFERROR(VLOOKUP(FZ11,Auxiliar!$A:$C,2,0),"")</f>
        <v/>
      </c>
      <c r="GC11" s="7" t="str">
        <f>+IFERROR(VLOOKUP(FZ11,Auxiliar!$A:$C,3,0),"")</f>
        <v/>
      </c>
      <c r="GD11" s="1"/>
      <c r="GE11" s="12"/>
      <c r="GF11" s="6" t="str">
        <f>+IFERROR(VALUE(RIGHT(Tabla33[[#This Row],[B2B]],6)),"")</f>
        <v/>
      </c>
      <c r="GG11" s="6" t="str">
        <f>+IFERROR(VLOOKUP(GE11,Auxiliar!$A:$C,2,0),"")</f>
        <v/>
      </c>
      <c r="GH11" s="7" t="str">
        <f>+IFERROR(VLOOKUP(GE11,Auxiliar!$A:$C,3,0),"")</f>
        <v/>
      </c>
    </row>
    <row r="12" spans="1:190" x14ac:dyDescent="0.25">
      <c r="A12" s="1">
        <v>3376</v>
      </c>
      <c r="B12" s="1" t="s">
        <v>5</v>
      </c>
      <c r="C12">
        <f>+IFERROR(VALUE(RIGHT(Tabla1[[#This Row],[B2B]],6)),"")</f>
        <v>3376</v>
      </c>
      <c r="D12" t="str">
        <f>+IFERROR(VLOOKUP(B12,Auxiliar!$A:$C,2,0),"")</f>
        <v>CORE</v>
      </c>
      <c r="E12" s="5" t="str">
        <f>+IFERROR(VLOOKUP(B12,Auxiliar!$A:$C,3,0),"")</f>
        <v>0b 1% | 5b 4% | 10b 5% | 15b 6% | 25b 9%</v>
      </c>
      <c r="G12" s="1">
        <v>10152</v>
      </c>
      <c r="H12" s="1" t="s">
        <v>7</v>
      </c>
      <c r="I12" s="10">
        <f>+IFERROR(VALUE(RIGHT(Tabla2[[#This Row],[B2B]],6)),"")</f>
        <v>10152</v>
      </c>
      <c r="J12" s="10" t="str">
        <f>+IFERROR(VLOOKUP(H12,Auxiliar!$A:$C,2,0),"")</f>
        <v>CORE</v>
      </c>
      <c r="K12" s="11" t="str">
        <f>+IFERROR(VLOOKUP(H12,Auxiliar!$A:$C,3,0),"")</f>
        <v>0b 1% | 15b 4% | 40b 5% | 60b 9%</v>
      </c>
      <c r="M12" s="1"/>
      <c r="N12" s="1"/>
      <c r="O12" s="10" t="str">
        <f>+IFERROR(VALUE(RIGHT(Tabla3[[#This Row],[B2B]],6)),"")</f>
        <v/>
      </c>
      <c r="P12" s="10" t="str">
        <f>+IFERROR(VLOOKUP(N12,Auxiliar!$A:$C,2,0),"")</f>
        <v/>
      </c>
      <c r="Q12" s="11" t="str">
        <f>+IFERROR(VLOOKUP(N12,Auxiliar!$A:$C,3,0),"")</f>
        <v/>
      </c>
      <c r="S12" s="1">
        <v>294</v>
      </c>
      <c r="T12" s="1" t="s">
        <v>9</v>
      </c>
      <c r="U12" s="10">
        <f>+IFERROR(VALUE(RIGHT(Tabla4[[#This Row],[B2B]],6)),"")</f>
        <v>294</v>
      </c>
      <c r="V12" s="10" t="str">
        <f>+IFERROR(VLOOKUP(T12,Auxiliar!$A:$C,2,0),"")</f>
        <v>CORE</v>
      </c>
      <c r="W12" s="11" t="str">
        <f>+IFERROR(VLOOKUP(T12,Auxiliar!$A:$C,3,0),"")</f>
        <v>0b 1% | 2b 5% | 4b 6%</v>
      </c>
      <c r="Y12" s="1">
        <v>697</v>
      </c>
      <c r="Z12" s="1" t="s">
        <v>10</v>
      </c>
      <c r="AA12" s="10">
        <f>+IFERROR(VALUE(RIGHT(Tabla5[[#This Row],[B2B]],6)),"")</f>
        <v>697</v>
      </c>
      <c r="AB12" s="10" t="str">
        <f>+IFERROR(VLOOKUP(Z12,Auxiliar!$A:$C,2,0),"")</f>
        <v>CORE</v>
      </c>
      <c r="AC12" s="11" t="str">
        <f>+IFERROR(VLOOKUP(Z12,Auxiliar!$A:$C,3,0),"")</f>
        <v>0b 1% | 3b 4% | 5b 6%</v>
      </c>
      <c r="AE12" s="1">
        <v>940</v>
      </c>
      <c r="AF12" s="1" t="s">
        <v>11</v>
      </c>
      <c r="AG12" s="10">
        <f>+IFERROR(VALUE(RIGHT(Tabla6[[#This Row],[B2B]],6)),"")</f>
        <v>940</v>
      </c>
      <c r="AH12" s="10" t="str">
        <f>+IFERROR(VLOOKUP(AF12,Auxiliar!$A:$C,2,0),"")</f>
        <v>CORE</v>
      </c>
      <c r="AI12" s="11" t="str">
        <f>+IFERROR(VLOOKUP(AF12,Auxiliar!$A:$C,3,0),"")</f>
        <v>0b 1% | 6b 5% | 10b 6%</v>
      </c>
      <c r="AK12" s="1">
        <v>247</v>
      </c>
      <c r="AL12" s="1" t="s">
        <v>30</v>
      </c>
      <c r="AM12" s="10">
        <f>+IFERROR(VALUE(RIGHT(Tabla7[[#This Row],[B2B]],6)),"")</f>
        <v>247</v>
      </c>
      <c r="AN12" s="10" t="str">
        <f>+IFERROR(VLOOKUP(AL12,Auxiliar!$A:$C,2,0),"")</f>
        <v>LATONES</v>
      </c>
      <c r="AO12" s="11" t="str">
        <f>+IFERROR(VLOOKUP(AL12,Auxiliar!$A:$C,3,0),"")</f>
        <v>1b 4% | 5b 7% | 97b 0%</v>
      </c>
      <c r="AQ12" s="1">
        <v>697</v>
      </c>
      <c r="AR12" s="1" t="s">
        <v>31</v>
      </c>
      <c r="AS12" s="10">
        <f>+IFERROR(VALUE(RIGHT(Tabla8[[#This Row],[B2B]],6)),"")</f>
        <v>697</v>
      </c>
      <c r="AT12" s="10" t="str">
        <f>+IFERROR(VLOOKUP(AR12,Auxiliar!$A:$C,2,0),"")</f>
        <v>LATONES</v>
      </c>
      <c r="AU12" s="11" t="str">
        <f>+IFERROR(VLOOKUP(AR12,Auxiliar!$A:$C,3,0),"")</f>
        <v>2b 3% | 4b 5% | 5b 8% | 193 0%</v>
      </c>
      <c r="AW12" s="1">
        <v>5573</v>
      </c>
      <c r="AX12" s="1" t="s">
        <v>32</v>
      </c>
      <c r="AY12" s="10">
        <f>+IFERROR(VALUE(RIGHT(Tabla9[[#This Row],[B2B]],6)),"")</f>
        <v>5573</v>
      </c>
      <c r="AZ12" s="10" t="str">
        <f>+IFERROR(VLOOKUP(AX12,Auxiliar!$A:$C,2,0),"")</f>
        <v>LATONES</v>
      </c>
      <c r="BA12" s="11" t="str">
        <f>+IFERROR(VLOOKUP(AX12,Auxiliar!$A:$C,3,0),"")</f>
        <v>2b 3% | 4b 4% | 6b 5% | 10b 8%  | 385b 0%</v>
      </c>
      <c r="BC12" s="1">
        <v>3376</v>
      </c>
      <c r="BD12" s="1" t="s">
        <v>33</v>
      </c>
      <c r="BE12" s="10">
        <f>+IFERROR(VALUE(RIGHT(Tabla10[[#This Row],[B2B]],6)),"")</f>
        <v>3376</v>
      </c>
      <c r="BF12" s="10" t="str">
        <f>+IFERROR(VLOOKUP(BD12,Auxiliar!$A:$C,2,0),"")</f>
        <v>LATONES</v>
      </c>
      <c r="BG12" s="11" t="str">
        <f>+IFERROR(VLOOKUP(BD12,Auxiliar!$A:$C,3,0),"")</f>
        <v>6b 4% | 12b 5% | 15b 8% | 385b 0%</v>
      </c>
      <c r="BI12" s="1">
        <v>5827</v>
      </c>
      <c r="BJ12" s="1" t="s">
        <v>38</v>
      </c>
      <c r="BK12" s="10">
        <f>+IFERROR(VALUE(RIGHT(Tabla11[[#This Row],[B2B]],6)),"")</f>
        <v>5827</v>
      </c>
      <c r="BL12" s="10" t="str">
        <f>+IFERROR(VLOOKUP(BJ12,Auxiliar!$A:$C,2,0),"")</f>
        <v>VALUE LITRO</v>
      </c>
      <c r="BM12" s="11" t="str">
        <f>+IFERROR(VLOOKUP(BJ12,Auxiliar!$A:$C,3,0),"")</f>
        <v>3b 12%</v>
      </c>
      <c r="BO12" s="1">
        <v>3908</v>
      </c>
      <c r="BP12" s="1" t="s">
        <v>39</v>
      </c>
      <c r="BQ12" s="10">
        <f>+IFERROR(VALUE(RIGHT(Tabla12[[#This Row],[B2B]],6)),"")</f>
        <v>3908</v>
      </c>
      <c r="BR12" s="10" t="str">
        <f>+IFERROR(VLOOKUP(BP12,Auxiliar!$A:$C,2,0),"")</f>
        <v>VALUE LITRO</v>
      </c>
      <c r="BS12" s="11" t="str">
        <f>+IFERROR(VLOOKUP(BP12,Auxiliar!$A:$C,3,0),"")</f>
        <v>1b 12%</v>
      </c>
      <c r="BU12" s="1">
        <v>2905</v>
      </c>
      <c r="BV12" s="1" t="s">
        <v>34</v>
      </c>
      <c r="BW12" s="10">
        <f>+IFERROR(VALUE(RIGHT(Tabla13[[#This Row],[B2B]],6)),"")</f>
        <v>2905</v>
      </c>
      <c r="BX12" s="10" t="str">
        <f>+IFERROR(VLOOKUP(BV12,Auxiliar!$A:$C,2,0),"")</f>
        <v>Corona 710cc</v>
      </c>
      <c r="BY12" s="11" t="str">
        <f>+IFERROR(VLOOKUP(BV12,Auxiliar!$A:$C,3,0),"")</f>
        <v>3b 10% | 169b 0%</v>
      </c>
      <c r="CA12" s="1">
        <v>149</v>
      </c>
      <c r="CB12" s="1" t="s">
        <v>35</v>
      </c>
      <c r="CC12" s="10">
        <f>+IFERROR(VALUE(RIGHT(Tabla14[[#This Row],[B2B]],6)),"")</f>
        <v>149</v>
      </c>
      <c r="CD12" s="10" t="str">
        <f>+IFERROR(VLOOKUP(CB12,Auxiliar!$A:$C,2,0),"")</f>
        <v>Corona 710cc</v>
      </c>
      <c r="CE12" s="7" t="str">
        <f>+IFERROR(VLOOKUP(CB12,Auxiliar!$A:$C,3,0),"")</f>
        <v>1b 10% | 85b 0%</v>
      </c>
      <c r="CG12" s="1">
        <v>5827</v>
      </c>
      <c r="CH12" s="1" t="s">
        <v>42</v>
      </c>
      <c r="CI12" s="10">
        <f>+IFERROR(VALUE(RIGHT(Tabla15[[#This Row],[B2B]],6)),"")</f>
        <v>5827</v>
      </c>
      <c r="CJ12" s="10" t="str">
        <f>+IFERROR(VLOOKUP(CH12,Auxiliar!$A:$C,2,0),"")</f>
        <v xml:space="preserve">VALUE LATA </v>
      </c>
      <c r="CK12" s="11" t="str">
        <f>+IFERROR(VLOOKUP(CH12,Auxiliar!$A:$C,3,0),"")</f>
        <v>3b 15% | 100b 18%</v>
      </c>
      <c r="CM12" s="1">
        <v>149</v>
      </c>
      <c r="CN12" s="1" t="s">
        <v>20</v>
      </c>
      <c r="CO12" s="10">
        <v>149</v>
      </c>
      <c r="CP12" s="10" t="s">
        <v>20</v>
      </c>
      <c r="CQ12" s="11" t="s">
        <v>21</v>
      </c>
      <c r="CS12" s="1">
        <v>2905</v>
      </c>
      <c r="CT12" s="1" t="s">
        <v>15</v>
      </c>
      <c r="CU12" s="10">
        <f>+IFERROR(VALUE(RIGHT(Tabla17[[#This Row],[B2B]],6)),"")</f>
        <v>2905</v>
      </c>
      <c r="CV12" s="10" t="str">
        <f>+IFERROR(VLOOKUP(CT12,Auxiliar!$A:$C,2,0),"")</f>
        <v>PREMIUM</v>
      </c>
      <c r="CW12" s="11" t="str">
        <f>+IFERROR(VLOOKUP(CT12,Auxiliar!$A:$C,3,0),"")</f>
        <v>0b 0% | 5b 2% | 10b 3,5% | 20b 5%</v>
      </c>
      <c r="CY12" s="1">
        <v>149</v>
      </c>
      <c r="CZ12" s="1" t="s">
        <v>16</v>
      </c>
      <c r="DA12" s="10">
        <f>+IFERROR(VALUE(RIGHT(Tabla18[[#This Row],[B2B]],6)),"")</f>
        <v>149</v>
      </c>
      <c r="DB12" s="10" t="str">
        <f>+IFERROR(VLOOKUP(CZ12,Auxiliar!$A:$C,2,0),"")</f>
        <v>PREMIUM</v>
      </c>
      <c r="DC12" s="11" t="str">
        <f>+IFERROR(VLOOKUP(CZ12,Auxiliar!$A:$C,3,0),"")</f>
        <v>0b 0% | 2b 2% | 5b 3,5% | 10b 5%</v>
      </c>
      <c r="DE12" s="1">
        <v>149</v>
      </c>
      <c r="DF12" s="1" t="s">
        <v>19</v>
      </c>
      <c r="DG12" s="10">
        <f>+IFERROR(VALUE(RIGHT(Tabla19[[#This Row],[B2B]],6)),"")</f>
        <v>149</v>
      </c>
      <c r="DH12" s="10" t="str">
        <f>+IFERROR(VLOOKUP(DF12,Auxiliar!$A:$C,2,0),"")</f>
        <v>MICHELOB</v>
      </c>
      <c r="DI12" s="11" t="str">
        <f>+IFERROR(VLOOKUP(DF12,Auxiliar!$A:$C,3,0),"")</f>
        <v>1b 7% | 3b 22% | 8b 27%</v>
      </c>
      <c r="DK12" s="1">
        <v>2905</v>
      </c>
      <c r="DL12" s="1" t="s">
        <v>23</v>
      </c>
      <c r="DM12" s="10">
        <f>+IFERROR(VALUE(RIGHT(Tabla20[[#This Row],[B2B]],6)),"")</f>
        <v>2905</v>
      </c>
      <c r="DN12" s="10" t="str">
        <f>+IFERROR(VLOOKUP(DL12,Auxiliar!$A:$C,2,0),"")</f>
        <v>CORONA PORRON</v>
      </c>
      <c r="DO12" s="11" t="str">
        <f>+IFERROR(VLOOKUP(DL12,Auxiliar!$A:$C,3,0),"")</f>
        <v>3b 5% | 42b 0%</v>
      </c>
      <c r="DQ12" s="1">
        <v>149</v>
      </c>
      <c r="DR12" s="12" t="s">
        <v>24</v>
      </c>
      <c r="DS12" s="10">
        <f>+IFERROR(VALUE(RIGHT(Tabla21[[#This Row],[B2B]],6)),"")</f>
        <v>149</v>
      </c>
      <c r="DT12" s="10" t="str">
        <f>+IFERROR(VLOOKUP(DR12,Auxiliar!$A:$C,2,0),"")</f>
        <v>CORONA PORRON</v>
      </c>
      <c r="DU12" s="11" t="str">
        <f>+IFERROR(VLOOKUP(DR12,Auxiliar!$A:$C,3,0),"")</f>
        <v>1b 5% | 20b 0%</v>
      </c>
      <c r="DW12" s="1">
        <v>3908</v>
      </c>
      <c r="DX12" s="12" t="s">
        <v>43</v>
      </c>
      <c r="DY12" s="10">
        <f>+IFERROR(VALUE(RIGHT(Tabla22[[#This Row],[B2B]],6)),"")</f>
        <v>3908</v>
      </c>
      <c r="DZ12" s="10" t="str">
        <f>+IFERROR(VLOOKUP(DX12,Auxiliar!$A:$C,2,0),"")</f>
        <v xml:space="preserve">VALUE LATA </v>
      </c>
      <c r="EA12" s="11" t="str">
        <f>+IFERROR(VLOOKUP(DX12,Auxiliar!$A:$C,3,0),"")</f>
        <v>1b 15% | 100b 18%</v>
      </c>
      <c r="EC12" s="1">
        <v>3908</v>
      </c>
      <c r="ED12" s="12" t="s">
        <v>47</v>
      </c>
      <c r="EE12" s="10">
        <f>+IFERROR(VALUE(RIGHT(Tabla23[[#This Row],[B2B]],6)),"")</f>
        <v>3908</v>
      </c>
      <c r="EF12" s="10" t="str">
        <f>+IFERROR(VLOOKUP(ED12,Auxiliar!$A:$C,2,0),"")</f>
        <v>VALUE LATON</v>
      </c>
      <c r="EG12" s="11" t="str">
        <f>+IFERROR(VLOOKUP(ED12,Auxiliar!$A:$C,3,0),"")</f>
        <v>1b 10% | 5b 15% | 192b 0%</v>
      </c>
      <c r="EI12" s="1">
        <v>4727</v>
      </c>
      <c r="EJ12" s="12" t="s">
        <v>56</v>
      </c>
      <c r="EK12" s="10">
        <f>+IFERROR(VALUE(RIGHT(Tabla24[[#This Row],[B2B]],6)),"")</f>
        <v>4727</v>
      </c>
      <c r="EL12" s="10" t="str">
        <f>+IFERROR(VLOOKUP(EJ12,Auxiliar!$A:$C,2,0),"")</f>
        <v>VALUE LATON</v>
      </c>
      <c r="EM12" s="11" t="str">
        <f>+IFERROR(VLOOKUP(EJ12,Auxiliar!$A:$C,3,0),"")</f>
        <v>3b 10% | 10b 15% | 384b 0%</v>
      </c>
      <c r="EO12" s="1"/>
      <c r="EP12" s="12"/>
      <c r="EQ12" s="10" t="str">
        <f>+IFERROR(VALUE(RIGHT(Tabla25[[#This Row],[B2B]],6)),"")</f>
        <v/>
      </c>
      <c r="ER12" s="10" t="str">
        <f>+IFERROR(VLOOKUP(EP12,Auxiliar!$A:$C,2,0),"")</f>
        <v/>
      </c>
      <c r="ES12" s="11" t="str">
        <f>+IFERROR(VLOOKUP(EP12,Auxiliar!$A:$C,3,0),"")</f>
        <v/>
      </c>
      <c r="EU12" s="1"/>
      <c r="EV12" s="12"/>
      <c r="EW12" s="10" t="str">
        <f>+IFERROR(VALUE(RIGHT(Tabla26[[#This Row],[B2B]],6)),"")</f>
        <v/>
      </c>
      <c r="EX12" s="6" t="str">
        <f>+IFERROR(VLOOKUP(EV12,Auxiliar!$A:$C,2,0),"")</f>
        <v/>
      </c>
      <c r="EY12" s="11" t="str">
        <f>+IFERROR(VLOOKUP(EV12,Auxiliar!$A:$C,3,0),"")</f>
        <v/>
      </c>
      <c r="EZ12" s="1">
        <v>5199</v>
      </c>
      <c r="FA12" s="12" t="s">
        <v>61</v>
      </c>
      <c r="FB12" s="10">
        <f>+IFERROR(VALUE(RIGHT(Tabla27[[#This Row],[B2B]],6)),"")</f>
        <v>5199</v>
      </c>
      <c r="FC12" s="10" t="str">
        <f>+IFERROR(VLOOKUP(FA12,Auxiliar!$A:$C,2,0),"")</f>
        <v>CORE 2</v>
      </c>
      <c r="FD12" s="11" t="str">
        <f>+IFERROR(VLOOKUP(FA12,Auxiliar!$A:$C,3,0),"")</f>
        <v>25b 9%</v>
      </c>
      <c r="FE12" s="1"/>
      <c r="FF12" s="12"/>
      <c r="FG12" s="10" t="str">
        <f>+IFERROR(VALUE(RIGHT(Tabla28[[#This Row],[B2B]],6)),"")</f>
        <v/>
      </c>
      <c r="FH12" s="10" t="str">
        <f>+IFERROR(VLOOKUP(FF12,Auxiliar!$A:$C,2,0),"")</f>
        <v/>
      </c>
      <c r="FI12" s="11" t="str">
        <f>+IFERROR(VLOOKUP(FF12,Auxiliar!$A:$C,3,0),"")</f>
        <v/>
      </c>
      <c r="FJ12" s="1"/>
      <c r="FK12" s="12"/>
      <c r="FL12" s="10" t="str">
        <f>+IFERROR(VALUE(RIGHT(Tabla29[[#This Row],[B2B]],6)),"")</f>
        <v/>
      </c>
      <c r="FM12" s="10" t="str">
        <f>+IFERROR(VLOOKUP(FK12,Auxiliar!$A:$C,2,0),"")</f>
        <v/>
      </c>
      <c r="FN12" s="11" t="str">
        <f>+IFERROR(VLOOKUP(FK12,Auxiliar!$A:$C,3,0),"")</f>
        <v/>
      </c>
      <c r="FO12" s="1"/>
      <c r="FP12" s="12"/>
      <c r="FQ12" s="10" t="str">
        <f>+IFERROR(VALUE(RIGHT(Tabla30[[#This Row],[B2B]],6)),"")</f>
        <v/>
      </c>
      <c r="FR12" s="10" t="str">
        <f>+IFERROR(VLOOKUP(FP12,Auxiliar!$A:$C,2,0),"")</f>
        <v/>
      </c>
      <c r="FS12" s="11"/>
      <c r="FT12" s="1"/>
      <c r="FU12" s="12"/>
      <c r="FV12" s="10" t="str">
        <f>+IFERROR(VALUE(RIGHT(Tabla31[[#This Row],[B2B]],6)),"")</f>
        <v/>
      </c>
      <c r="FW12" s="10" t="str">
        <f>+IFERROR(VLOOKUP(FU12,Auxiliar!$A:$C,2,0),"")</f>
        <v/>
      </c>
      <c r="FX12" s="11" t="str">
        <f>+IFERROR(VLOOKUP(FU12,Auxiliar!$A:$C,3,0),"")</f>
        <v/>
      </c>
      <c r="FY12" s="1"/>
      <c r="FZ12" s="12"/>
      <c r="GA12" s="10" t="str">
        <f>+IFERROR(VALUE(RIGHT(Tabla32[[#This Row],[B2B]],6)),"")</f>
        <v/>
      </c>
      <c r="GB12" s="10" t="str">
        <f>+IFERROR(VLOOKUP(FZ12,Auxiliar!$A:$C,2,0),"")</f>
        <v/>
      </c>
      <c r="GC12" s="11" t="str">
        <f>+IFERROR(VLOOKUP(FZ12,Auxiliar!$A:$C,3,0),"")</f>
        <v/>
      </c>
      <c r="GD12" s="1"/>
      <c r="GE12" s="12"/>
      <c r="GF12" s="10" t="str">
        <f>+IFERROR(VALUE(RIGHT(Tabla33[[#This Row],[B2B]],6)),"")</f>
        <v/>
      </c>
      <c r="GG12" s="10" t="str">
        <f>+IFERROR(VLOOKUP(GE12,Auxiliar!$A:$C,2,0),"")</f>
        <v/>
      </c>
      <c r="GH12" s="11" t="str">
        <f>+IFERROR(VLOOKUP(GE12,Auxiliar!$A:$C,3,0),"")</f>
        <v/>
      </c>
    </row>
    <row r="13" spans="1:190" x14ac:dyDescent="0.25">
      <c r="A13" s="1">
        <v>3658</v>
      </c>
      <c r="B13" s="1" t="s">
        <v>5</v>
      </c>
      <c r="C13">
        <f>+IFERROR(VALUE(RIGHT(Tabla1[[#This Row],[B2B]],6)),"")</f>
        <v>3658</v>
      </c>
      <c r="D13" t="str">
        <f>+IFERROR(VLOOKUP(B13,Auxiliar!$A:$C,2,0),"")</f>
        <v>CORE</v>
      </c>
      <c r="E13" s="5" t="str">
        <f>+IFERROR(VLOOKUP(B13,Auxiliar!$A:$C,3,0),"")</f>
        <v>0b 1% | 5b 4% | 10b 5% | 15b 6% | 25b 9%</v>
      </c>
      <c r="G13" s="1">
        <v>10621</v>
      </c>
      <c r="H13" s="1" t="s">
        <v>7</v>
      </c>
      <c r="I13" s="6">
        <f>+IFERROR(VALUE(RIGHT(Tabla2[[#This Row],[B2B]],6)),"")</f>
        <v>10621</v>
      </c>
      <c r="J13" s="6" t="str">
        <f>+IFERROR(VLOOKUP(H13,Auxiliar!$A:$C,2,0),"")</f>
        <v>CORE</v>
      </c>
      <c r="K13" s="7" t="str">
        <f>+IFERROR(VLOOKUP(H13,Auxiliar!$A:$C,3,0),"")</f>
        <v>0b 1% | 15b 4% | 40b 5% | 60b 9%</v>
      </c>
      <c r="S13" s="1">
        <v>311</v>
      </c>
      <c r="T13" s="1" t="s">
        <v>9</v>
      </c>
      <c r="U13" s="6">
        <f>+IFERROR(VALUE(RIGHT(Tabla4[[#This Row],[B2B]],6)),"")</f>
        <v>311</v>
      </c>
      <c r="V13" s="6" t="str">
        <f>+IFERROR(VLOOKUP(T13,Auxiliar!$A:$C,2,0),"")</f>
        <v>CORE</v>
      </c>
      <c r="W13" s="7" t="str">
        <f>+IFERROR(VLOOKUP(T13,Auxiliar!$A:$C,3,0),"")</f>
        <v>0b 1% | 2b 5% | 4b 6%</v>
      </c>
      <c r="Y13" s="1">
        <v>789</v>
      </c>
      <c r="Z13" s="1" t="s">
        <v>10</v>
      </c>
      <c r="AA13" s="6">
        <f>+IFERROR(VALUE(RIGHT(Tabla5[[#This Row],[B2B]],6)),"")</f>
        <v>789</v>
      </c>
      <c r="AB13" s="6" t="str">
        <f>+IFERROR(VLOOKUP(Z13,Auxiliar!$A:$C,2,0),"")</f>
        <v>CORE</v>
      </c>
      <c r="AC13" s="7" t="str">
        <f>+IFERROR(VLOOKUP(Z13,Auxiliar!$A:$C,3,0),"")</f>
        <v>0b 1% | 3b 4% | 5b 6%</v>
      </c>
      <c r="AE13" s="1">
        <v>960</v>
      </c>
      <c r="AF13" s="1" t="s">
        <v>11</v>
      </c>
      <c r="AG13" s="6">
        <f>+IFERROR(VALUE(RIGHT(Tabla6[[#This Row],[B2B]],6)),"")</f>
        <v>960</v>
      </c>
      <c r="AH13" s="6" t="str">
        <f>+IFERROR(VLOOKUP(AF13,Auxiliar!$A:$C,2,0),"")</f>
        <v>CORE</v>
      </c>
      <c r="AI13" s="7" t="str">
        <f>+IFERROR(VLOOKUP(AF13,Auxiliar!$A:$C,3,0),"")</f>
        <v>0b 1% | 6b 5% | 10b 6%</v>
      </c>
      <c r="AK13" s="1">
        <v>255</v>
      </c>
      <c r="AL13" s="1" t="s">
        <v>30</v>
      </c>
      <c r="AM13" s="6">
        <f>+IFERROR(VALUE(RIGHT(Tabla7[[#This Row],[B2B]],6)),"")</f>
        <v>255</v>
      </c>
      <c r="AN13" s="6" t="str">
        <f>+IFERROR(VLOOKUP(AL13,Auxiliar!$A:$C,2,0),"")</f>
        <v>LATONES</v>
      </c>
      <c r="AO13" s="7" t="str">
        <f>+IFERROR(VLOOKUP(AL13,Auxiliar!$A:$C,3,0),"")</f>
        <v>1b 4% | 5b 7% | 97b 0%</v>
      </c>
      <c r="AQ13" s="1">
        <v>704</v>
      </c>
      <c r="AR13" s="1" t="s">
        <v>31</v>
      </c>
      <c r="AS13" s="6">
        <f>+IFERROR(VALUE(RIGHT(Tabla8[[#This Row],[B2B]],6)),"")</f>
        <v>704</v>
      </c>
      <c r="AT13" s="6" t="str">
        <f>+IFERROR(VLOOKUP(AR13,Auxiliar!$A:$C,2,0),"")</f>
        <v>LATONES</v>
      </c>
      <c r="AU13" s="7" t="str">
        <f>+IFERROR(VLOOKUP(AR13,Auxiliar!$A:$C,3,0),"")</f>
        <v>2b 3% | 4b 5% | 5b 8% | 193 0%</v>
      </c>
      <c r="AW13" s="1">
        <v>5827</v>
      </c>
      <c r="AX13" s="1" t="s">
        <v>32</v>
      </c>
      <c r="AY13" s="6">
        <f>+IFERROR(VALUE(RIGHT(Tabla9[[#This Row],[B2B]],6)),"")</f>
        <v>5827</v>
      </c>
      <c r="AZ13" s="6" t="str">
        <f>+IFERROR(VLOOKUP(AX13,Auxiliar!$A:$C,2,0),"")</f>
        <v>LATONES</v>
      </c>
      <c r="BA13" s="7" t="str">
        <f>+IFERROR(VLOOKUP(AX13,Auxiliar!$A:$C,3,0),"")</f>
        <v>2b 3% | 4b 4% | 6b 5% | 10b 8%  | 385b 0%</v>
      </c>
      <c r="BC13" s="1">
        <v>3474</v>
      </c>
      <c r="BD13" s="1" t="s">
        <v>33</v>
      </c>
      <c r="BE13" s="6">
        <f>+IFERROR(VALUE(RIGHT(Tabla10[[#This Row],[B2B]],6)),"")</f>
        <v>3474</v>
      </c>
      <c r="BF13" s="6" t="str">
        <f>+IFERROR(VLOOKUP(BD13,Auxiliar!$A:$C,2,0),"")</f>
        <v>LATONES</v>
      </c>
      <c r="BG13" s="7" t="str">
        <f>+IFERROR(VLOOKUP(BD13,Auxiliar!$A:$C,3,0),"")</f>
        <v>6b 4% | 12b 5% | 15b 8% | 385b 0%</v>
      </c>
      <c r="BI13" s="1">
        <v>4727</v>
      </c>
      <c r="BJ13" s="1" t="s">
        <v>38</v>
      </c>
      <c r="BK13" s="6">
        <f>+IFERROR(VALUE(RIGHT(Tabla11[[#This Row],[B2B]],6)),"")</f>
        <v>4727</v>
      </c>
      <c r="BL13" s="6" t="str">
        <f>+IFERROR(VLOOKUP(BJ13,Auxiliar!$A:$C,2,0),"")</f>
        <v>VALUE LITRO</v>
      </c>
      <c r="BM13" s="7" t="str">
        <f>+IFERROR(VLOOKUP(BJ13,Auxiliar!$A:$C,3,0),"")</f>
        <v>3b 12%</v>
      </c>
      <c r="BO13" s="1">
        <v>3909</v>
      </c>
      <c r="BP13" s="1" t="s">
        <v>39</v>
      </c>
      <c r="BQ13" s="6">
        <f>+IFERROR(VALUE(RIGHT(Tabla12[[#This Row],[B2B]],6)),"")</f>
        <v>3909</v>
      </c>
      <c r="BR13" s="6" t="str">
        <f>+IFERROR(VLOOKUP(BP13,Auxiliar!$A:$C,2,0),"")</f>
        <v>VALUE LITRO</v>
      </c>
      <c r="BS13" s="7" t="str">
        <f>+IFERROR(VLOOKUP(BP13,Auxiliar!$A:$C,3,0),"")</f>
        <v>1b 12%</v>
      </c>
      <c r="BU13" s="1">
        <v>2940</v>
      </c>
      <c r="BV13" s="1" t="s">
        <v>34</v>
      </c>
      <c r="BW13" s="6">
        <f>+IFERROR(VALUE(RIGHT(Tabla13[[#This Row],[B2B]],6)),"")</f>
        <v>2940</v>
      </c>
      <c r="BX13" s="6" t="str">
        <f>+IFERROR(VLOOKUP(BV13,Auxiliar!$A:$C,2,0),"")</f>
        <v>Corona 710cc</v>
      </c>
      <c r="BY13" s="7" t="str">
        <f>+IFERROR(VLOOKUP(BV13,Auxiliar!$A:$C,3,0),"")</f>
        <v>3b 10% | 169b 0%</v>
      </c>
      <c r="CA13" s="1">
        <v>170</v>
      </c>
      <c r="CB13" s="1" t="s">
        <v>35</v>
      </c>
      <c r="CC13" s="6">
        <f>+IFERROR(VALUE(RIGHT(Tabla14[[#This Row],[B2B]],6)),"")</f>
        <v>170</v>
      </c>
      <c r="CD13" s="6" t="str">
        <f>+IFERROR(VLOOKUP(CB13,Auxiliar!$A:$C,2,0),"")</f>
        <v>Corona 710cc</v>
      </c>
      <c r="CE13" s="7" t="str">
        <f>+IFERROR(VLOOKUP(CB13,Auxiliar!$A:$C,3,0),"")</f>
        <v>1b 10% | 85b 0%</v>
      </c>
      <c r="CG13" s="1">
        <v>4727</v>
      </c>
      <c r="CH13" s="1" t="s">
        <v>42</v>
      </c>
      <c r="CI13" s="6">
        <f>+IFERROR(VALUE(RIGHT(Tabla15[[#This Row],[B2B]],6)),"")</f>
        <v>4727</v>
      </c>
      <c r="CJ13" s="6" t="str">
        <f>+IFERROR(VLOOKUP(CH13,Auxiliar!$A:$C,2,0),"")</f>
        <v xml:space="preserve">VALUE LATA </v>
      </c>
      <c r="CK13" s="7" t="str">
        <f>+IFERROR(VLOOKUP(CH13,Auxiliar!$A:$C,3,0),"")</f>
        <v>3b 15% | 100b 18%</v>
      </c>
      <c r="CM13" s="1">
        <v>170</v>
      </c>
      <c r="CN13" s="1" t="s">
        <v>20</v>
      </c>
      <c r="CO13" s="6">
        <v>170</v>
      </c>
      <c r="CP13" s="6" t="s">
        <v>20</v>
      </c>
      <c r="CQ13" s="7" t="s">
        <v>21</v>
      </c>
      <c r="CS13" s="1">
        <v>2940</v>
      </c>
      <c r="CT13" s="1" t="s">
        <v>15</v>
      </c>
      <c r="CU13" s="6">
        <f>+IFERROR(VALUE(RIGHT(Tabla17[[#This Row],[B2B]],6)),"")</f>
        <v>2940</v>
      </c>
      <c r="CV13" s="6" t="str">
        <f>+IFERROR(VLOOKUP(CT13,Auxiliar!$A:$C,2,0),"")</f>
        <v>PREMIUM</v>
      </c>
      <c r="CW13" s="7" t="str">
        <f>+IFERROR(VLOOKUP(CT13,Auxiliar!$A:$C,3,0),"")</f>
        <v>0b 0% | 5b 2% | 10b 3,5% | 20b 5%</v>
      </c>
      <c r="CY13" s="1">
        <v>170</v>
      </c>
      <c r="CZ13" s="1" t="s">
        <v>16</v>
      </c>
      <c r="DA13" s="6">
        <f>+IFERROR(VALUE(RIGHT(Tabla18[[#This Row],[B2B]],6)),"")</f>
        <v>170</v>
      </c>
      <c r="DB13" s="6" t="str">
        <f>+IFERROR(VLOOKUP(CZ13,Auxiliar!$A:$C,2,0),"")</f>
        <v>PREMIUM</v>
      </c>
      <c r="DC13" s="7" t="str">
        <f>+IFERROR(VLOOKUP(CZ13,Auxiliar!$A:$C,3,0),"")</f>
        <v>0b 0% | 2b 2% | 5b 3,5% | 10b 5%</v>
      </c>
      <c r="DE13" s="1">
        <v>170</v>
      </c>
      <c r="DF13" s="1" t="s">
        <v>19</v>
      </c>
      <c r="DG13" s="6">
        <f>+IFERROR(VALUE(RIGHT(Tabla19[[#This Row],[B2B]],6)),"")</f>
        <v>170</v>
      </c>
      <c r="DH13" s="6" t="str">
        <f>+IFERROR(VLOOKUP(DF13,Auxiliar!$A:$C,2,0),"")</f>
        <v>MICHELOB</v>
      </c>
      <c r="DI13" s="7" t="str">
        <f>+IFERROR(VLOOKUP(DF13,Auxiliar!$A:$C,3,0),"")</f>
        <v>1b 7% | 3b 22% | 8b 27%</v>
      </c>
      <c r="DK13" s="1">
        <v>2940</v>
      </c>
      <c r="DL13" s="1" t="s">
        <v>23</v>
      </c>
      <c r="DM13" s="6">
        <f>+IFERROR(VALUE(RIGHT(Tabla20[[#This Row],[B2B]],6)),"")</f>
        <v>2940</v>
      </c>
      <c r="DN13" s="6" t="str">
        <f>+IFERROR(VLOOKUP(DL13,Auxiliar!$A:$C,2,0),"")</f>
        <v>CORONA PORRON</v>
      </c>
      <c r="DO13" s="7" t="str">
        <f>+IFERROR(VLOOKUP(DL13,Auxiliar!$A:$C,3,0),"")</f>
        <v>3b 5% | 42b 0%</v>
      </c>
      <c r="DQ13" s="1">
        <v>170</v>
      </c>
      <c r="DR13" s="12" t="s">
        <v>24</v>
      </c>
      <c r="DS13" s="6">
        <f>+IFERROR(VALUE(RIGHT(Tabla21[[#This Row],[B2B]],6)),"")</f>
        <v>170</v>
      </c>
      <c r="DT13" s="6" t="str">
        <f>+IFERROR(VLOOKUP(DR13,Auxiliar!$A:$C,2,0),"")</f>
        <v>CORONA PORRON</v>
      </c>
      <c r="DU13" s="7" t="str">
        <f>+IFERROR(VLOOKUP(DR13,Auxiliar!$A:$C,3,0),"")</f>
        <v>1b 5% | 20b 0%</v>
      </c>
      <c r="DW13" s="1">
        <v>3909</v>
      </c>
      <c r="DX13" s="12" t="s">
        <v>43</v>
      </c>
      <c r="DY13" s="6">
        <f>+IFERROR(VALUE(RIGHT(Tabla22[[#This Row],[B2B]],6)),"")</f>
        <v>3909</v>
      </c>
      <c r="DZ13" s="6" t="str">
        <f>+IFERROR(VLOOKUP(DX13,Auxiliar!$A:$C,2,0),"")</f>
        <v xml:space="preserve">VALUE LATA </v>
      </c>
      <c r="EA13" s="7" t="str">
        <f>+IFERROR(VLOOKUP(DX13,Auxiliar!$A:$C,3,0),"")</f>
        <v>1b 15% | 100b 18%</v>
      </c>
      <c r="EC13" s="1">
        <v>3909</v>
      </c>
      <c r="ED13" s="12" t="s">
        <v>47</v>
      </c>
      <c r="EE13" s="6">
        <f>+IFERROR(VALUE(RIGHT(Tabla23[[#This Row],[B2B]],6)),"")</f>
        <v>3909</v>
      </c>
      <c r="EF13" s="6" t="str">
        <f>+IFERROR(VLOOKUP(ED13,Auxiliar!$A:$C,2,0),"")</f>
        <v>VALUE LATON</v>
      </c>
      <c r="EG13" s="7" t="str">
        <f>+IFERROR(VLOOKUP(ED13,Auxiliar!$A:$C,3,0),"")</f>
        <v>1b 10% | 5b 15% | 192b 0%</v>
      </c>
      <c r="EI13" s="1">
        <v>6000</v>
      </c>
      <c r="EJ13" s="12" t="s">
        <v>56</v>
      </c>
      <c r="EK13" s="6">
        <f>+IFERROR(VALUE(RIGHT(Tabla24[[#This Row],[B2B]],6)),"")</f>
        <v>6000</v>
      </c>
      <c r="EL13" s="6" t="str">
        <f>+IFERROR(VLOOKUP(EJ13,Auxiliar!$A:$C,2,0),"")</f>
        <v>VALUE LATON</v>
      </c>
      <c r="EM13" s="7" t="str">
        <f>+IFERROR(VLOOKUP(EJ13,Auxiliar!$A:$C,3,0),"")</f>
        <v>3b 10% | 10b 15% | 384b 0%</v>
      </c>
      <c r="EO13" s="1"/>
      <c r="EP13" s="12"/>
      <c r="EQ13" s="6" t="str">
        <f>+IFERROR(VALUE(RIGHT(Tabla25[[#This Row],[B2B]],6)),"")</f>
        <v/>
      </c>
      <c r="ER13" s="6" t="str">
        <f>+IFERROR(VLOOKUP(EP13,Auxiliar!$A:$C,2,0),"")</f>
        <v/>
      </c>
      <c r="ES13" s="7" t="str">
        <f>+IFERROR(VLOOKUP(EP13,Auxiliar!$A:$C,3,0),"")</f>
        <v/>
      </c>
      <c r="EU13" s="1"/>
      <c r="EV13" s="12"/>
      <c r="EW13" s="6" t="str">
        <f>+IFERROR(VALUE(RIGHT(Tabla26[[#This Row],[B2B]],6)),"")</f>
        <v/>
      </c>
      <c r="EX13" s="6" t="str">
        <f>+IFERROR(VLOOKUP(EV13,Auxiliar!$A:$C,2,0),"")</f>
        <v/>
      </c>
      <c r="EY13" s="7" t="str">
        <f>+IFERROR(VLOOKUP(EV13,Auxiliar!$A:$C,3,0),"")</f>
        <v/>
      </c>
      <c r="EZ13" s="1">
        <v>5253</v>
      </c>
      <c r="FA13" s="12" t="s">
        <v>61</v>
      </c>
      <c r="FB13" s="6">
        <f>+IFERROR(VALUE(RIGHT(Tabla27[[#This Row],[B2B]],6)),"")</f>
        <v>5253</v>
      </c>
      <c r="FC13" s="6" t="str">
        <f>+IFERROR(VLOOKUP(FA13,Auxiliar!$A:$C,2,0),"")</f>
        <v>CORE 2</v>
      </c>
      <c r="FD13" s="7" t="str">
        <f>+IFERROR(VLOOKUP(FA13,Auxiliar!$A:$C,3,0),"")</f>
        <v>25b 9%</v>
      </c>
      <c r="FE13" s="1"/>
      <c r="FF13" s="12"/>
      <c r="FG13" s="6" t="str">
        <f>+IFERROR(VALUE(RIGHT(Tabla28[[#This Row],[B2B]],6)),"")</f>
        <v/>
      </c>
      <c r="FH13" s="6" t="str">
        <f>+IFERROR(VLOOKUP(FF13,Auxiliar!$A:$C,2,0),"")</f>
        <v/>
      </c>
      <c r="FI13" s="7" t="str">
        <f>+IFERROR(VLOOKUP(FF13,Auxiliar!$A:$C,3,0),"")</f>
        <v/>
      </c>
      <c r="FJ13" s="1"/>
      <c r="FK13" s="12"/>
      <c r="FL13" s="6" t="str">
        <f>+IFERROR(VALUE(RIGHT(Tabla29[[#This Row],[B2B]],6)),"")</f>
        <v/>
      </c>
      <c r="FM13" s="6" t="str">
        <f>+IFERROR(VLOOKUP(FK13,Auxiliar!$A:$C,2,0),"")</f>
        <v/>
      </c>
      <c r="FN13" s="7" t="str">
        <f>+IFERROR(VLOOKUP(FK13,Auxiliar!$A:$C,3,0),"")</f>
        <v/>
      </c>
      <c r="FO13" s="1"/>
      <c r="FP13" s="12"/>
      <c r="FQ13" s="6" t="str">
        <f>+IFERROR(VALUE(RIGHT(Tabla30[[#This Row],[B2B]],6)),"")</f>
        <v/>
      </c>
      <c r="FR13" s="6" t="str">
        <f>+IFERROR(VLOOKUP(FP13,Auxiliar!$A:$C,2,0),"")</f>
        <v/>
      </c>
      <c r="FS13" s="7"/>
      <c r="FT13" s="1"/>
      <c r="FU13" s="12"/>
      <c r="FV13" s="6" t="str">
        <f>+IFERROR(VALUE(RIGHT(Tabla31[[#This Row],[B2B]],6)),"")</f>
        <v/>
      </c>
      <c r="FW13" s="6" t="str">
        <f>+IFERROR(VLOOKUP(FU13,Auxiliar!$A:$C,2,0),"")</f>
        <v/>
      </c>
      <c r="FX13" s="7" t="str">
        <f>+IFERROR(VLOOKUP(FU13,Auxiliar!$A:$C,3,0),"")</f>
        <v/>
      </c>
      <c r="FY13" s="1"/>
      <c r="FZ13" s="12"/>
      <c r="GA13" s="6" t="str">
        <f>+IFERROR(VALUE(RIGHT(Tabla32[[#This Row],[B2B]],6)),"")</f>
        <v/>
      </c>
      <c r="GB13" s="6" t="str">
        <f>+IFERROR(VLOOKUP(FZ13,Auxiliar!$A:$C,2,0),"")</f>
        <v/>
      </c>
      <c r="GC13" s="7" t="str">
        <f>+IFERROR(VLOOKUP(FZ13,Auxiliar!$A:$C,3,0),"")</f>
        <v/>
      </c>
      <c r="GD13" s="1"/>
      <c r="GE13" s="12"/>
      <c r="GF13" s="6" t="str">
        <f>+IFERROR(VALUE(RIGHT(Tabla33[[#This Row],[B2B]],6)),"")</f>
        <v/>
      </c>
      <c r="GG13" s="6" t="str">
        <f>+IFERROR(VLOOKUP(GE13,Auxiliar!$A:$C,2,0),"")</f>
        <v/>
      </c>
      <c r="GH13" s="7" t="str">
        <f>+IFERROR(VLOOKUP(GE13,Auxiliar!$A:$C,3,0),"")</f>
        <v/>
      </c>
    </row>
    <row r="14" spans="1:190" x14ac:dyDescent="0.25">
      <c r="A14" s="1">
        <v>3859</v>
      </c>
      <c r="B14" s="1" t="s">
        <v>5</v>
      </c>
      <c r="C14">
        <f>+IFERROR(VALUE(RIGHT(Tabla1[[#This Row],[B2B]],6)),"")</f>
        <v>3859</v>
      </c>
      <c r="D14" t="str">
        <f>+IFERROR(VLOOKUP(B14,Auxiliar!$A:$C,2,0),"")</f>
        <v>CORE</v>
      </c>
      <c r="E14" s="5" t="str">
        <f>+IFERROR(VLOOKUP(B14,Auxiliar!$A:$C,3,0),"")</f>
        <v>0b 1% | 5b 4% | 10b 5% | 15b 6% | 25b 9%</v>
      </c>
      <c r="G14" s="1">
        <v>11417</v>
      </c>
      <c r="H14" s="1" t="s">
        <v>7</v>
      </c>
      <c r="I14" s="6">
        <f>+IFERROR(VALUE(RIGHT(Tabla2[[#This Row],[B2B]],6)),"")</f>
        <v>11417</v>
      </c>
      <c r="J14" s="6" t="str">
        <f>+IFERROR(VLOOKUP(H14,Auxiliar!$A:$C,2,0),"")</f>
        <v>CORE</v>
      </c>
      <c r="K14" s="7" t="str">
        <f>+IFERROR(VLOOKUP(H14,Auxiliar!$A:$C,3,0),"")</f>
        <v>0b 1% | 15b 4% | 40b 5% | 60b 9%</v>
      </c>
      <c r="S14" s="1">
        <v>327</v>
      </c>
      <c r="T14" s="1" t="s">
        <v>9</v>
      </c>
      <c r="U14" s="6">
        <f>+IFERROR(VALUE(RIGHT(Tabla4[[#This Row],[B2B]],6)),"")</f>
        <v>327</v>
      </c>
      <c r="V14" s="6" t="str">
        <f>+IFERROR(VLOOKUP(T14,Auxiliar!$A:$C,2,0),"")</f>
        <v>CORE</v>
      </c>
      <c r="W14" s="7" t="str">
        <f>+IFERROR(VLOOKUP(T14,Auxiliar!$A:$C,3,0),"")</f>
        <v>0b 1% | 2b 5% | 4b 6%</v>
      </c>
      <c r="Y14" s="1">
        <v>969</v>
      </c>
      <c r="Z14" s="1" t="s">
        <v>10</v>
      </c>
      <c r="AA14" s="6">
        <f>+IFERROR(VALUE(RIGHT(Tabla5[[#This Row],[B2B]],6)),"")</f>
        <v>969</v>
      </c>
      <c r="AB14" s="6" t="str">
        <f>+IFERROR(VLOOKUP(Z14,Auxiliar!$A:$C,2,0),"")</f>
        <v>CORE</v>
      </c>
      <c r="AC14" s="7" t="str">
        <f>+IFERROR(VLOOKUP(Z14,Auxiliar!$A:$C,3,0),"")</f>
        <v>0b 1% | 3b 4% | 5b 6%</v>
      </c>
      <c r="AE14" s="1">
        <v>984</v>
      </c>
      <c r="AF14" s="1" t="s">
        <v>11</v>
      </c>
      <c r="AG14" s="6">
        <f>+IFERROR(VALUE(RIGHT(Tabla6[[#This Row],[B2B]],6)),"")</f>
        <v>984</v>
      </c>
      <c r="AH14" s="6" t="str">
        <f>+IFERROR(VLOOKUP(AF14,Auxiliar!$A:$C,2,0),"")</f>
        <v>CORE</v>
      </c>
      <c r="AI14" s="7" t="str">
        <f>+IFERROR(VLOOKUP(AF14,Auxiliar!$A:$C,3,0),"")</f>
        <v>0b 1% | 6b 5% | 10b 6%</v>
      </c>
      <c r="AK14" s="1">
        <v>289</v>
      </c>
      <c r="AL14" s="1" t="s">
        <v>30</v>
      </c>
      <c r="AM14" s="6">
        <f>+IFERROR(VALUE(RIGHT(Tabla7[[#This Row],[B2B]],6)),"")</f>
        <v>289</v>
      </c>
      <c r="AN14" s="6" t="str">
        <f>+IFERROR(VLOOKUP(AL14,Auxiliar!$A:$C,2,0),"")</f>
        <v>LATONES</v>
      </c>
      <c r="AO14" s="7" t="str">
        <f>+IFERROR(VLOOKUP(AL14,Auxiliar!$A:$C,3,0),"")</f>
        <v>1b 4% | 5b 7% | 97b 0%</v>
      </c>
      <c r="AQ14" s="1">
        <v>764</v>
      </c>
      <c r="AR14" s="1" t="s">
        <v>31</v>
      </c>
      <c r="AS14" s="6">
        <f>+IFERROR(VALUE(RIGHT(Tabla8[[#This Row],[B2B]],6)),"")</f>
        <v>764</v>
      </c>
      <c r="AT14" s="6" t="str">
        <f>+IFERROR(VLOOKUP(AR14,Auxiliar!$A:$C,2,0),"")</f>
        <v>LATONES</v>
      </c>
      <c r="AU14" s="7" t="str">
        <f>+IFERROR(VLOOKUP(AR14,Auxiliar!$A:$C,3,0),"")</f>
        <v>2b 3% | 4b 5% | 5b 8% | 193 0%</v>
      </c>
      <c r="AW14" s="1">
        <v>6003</v>
      </c>
      <c r="AX14" s="1" t="s">
        <v>32</v>
      </c>
      <c r="AY14" s="6">
        <f>+IFERROR(VALUE(RIGHT(Tabla9[[#This Row],[B2B]],6)),"")</f>
        <v>6003</v>
      </c>
      <c r="AZ14" s="6" t="str">
        <f>+IFERROR(VLOOKUP(AX14,Auxiliar!$A:$C,2,0),"")</f>
        <v>LATONES</v>
      </c>
      <c r="BA14" s="7" t="str">
        <f>+IFERROR(VLOOKUP(AX14,Auxiliar!$A:$C,3,0),"")</f>
        <v>2b 3% | 4b 4% | 6b 5% | 10b 8%  | 385b 0%</v>
      </c>
      <c r="BC14" s="1">
        <v>3658</v>
      </c>
      <c r="BD14" s="1" t="s">
        <v>33</v>
      </c>
      <c r="BE14" s="6">
        <f>+IFERROR(VALUE(RIGHT(Tabla10[[#This Row],[B2B]],6)),"")</f>
        <v>3658</v>
      </c>
      <c r="BF14" s="6" t="str">
        <f>+IFERROR(VLOOKUP(BD14,Auxiliar!$A:$C,2,0),"")</f>
        <v>LATONES</v>
      </c>
      <c r="BG14" s="7" t="str">
        <f>+IFERROR(VLOOKUP(BD14,Auxiliar!$A:$C,3,0),"")</f>
        <v>6b 4% | 12b 5% | 15b 8% | 385b 0%</v>
      </c>
      <c r="BI14" s="1">
        <v>4937</v>
      </c>
      <c r="BJ14" s="1" t="s">
        <v>38</v>
      </c>
      <c r="BK14" s="6">
        <f>+IFERROR(VALUE(RIGHT(Tabla11[[#This Row],[B2B]],6)),"")</f>
        <v>4937</v>
      </c>
      <c r="BL14" s="6" t="str">
        <f>+IFERROR(VLOOKUP(BJ14,Auxiliar!$A:$C,2,0),"")</f>
        <v>VALUE LITRO</v>
      </c>
      <c r="BM14" s="7" t="str">
        <f>+IFERROR(VLOOKUP(BJ14,Auxiliar!$A:$C,3,0),"")</f>
        <v>3b 12%</v>
      </c>
      <c r="BO14" s="1">
        <v>3914</v>
      </c>
      <c r="BP14" s="1" t="s">
        <v>39</v>
      </c>
      <c r="BQ14" s="6">
        <f>+IFERROR(VALUE(RIGHT(Tabla12[[#This Row],[B2B]],6)),"")</f>
        <v>3914</v>
      </c>
      <c r="BR14" s="6" t="str">
        <f>+IFERROR(VLOOKUP(BP14,Auxiliar!$A:$C,2,0),"")</f>
        <v>VALUE LITRO</v>
      </c>
      <c r="BS14" s="7" t="str">
        <f>+IFERROR(VLOOKUP(BP14,Auxiliar!$A:$C,3,0),"")</f>
        <v>1b 12%</v>
      </c>
      <c r="BU14" s="1">
        <v>3018</v>
      </c>
      <c r="BV14" s="1" t="s">
        <v>34</v>
      </c>
      <c r="BW14" s="6">
        <f>+IFERROR(VALUE(RIGHT(Tabla13[[#This Row],[B2B]],6)),"")</f>
        <v>3018</v>
      </c>
      <c r="BX14" s="6" t="str">
        <f>+IFERROR(VLOOKUP(BV14,Auxiliar!$A:$C,2,0),"")</f>
        <v>Corona 710cc</v>
      </c>
      <c r="BY14" s="7" t="str">
        <f>+IFERROR(VLOOKUP(BV14,Auxiliar!$A:$C,3,0),"")</f>
        <v>3b 10% | 169b 0%</v>
      </c>
      <c r="CA14" s="1">
        <v>197</v>
      </c>
      <c r="CB14" s="1" t="s">
        <v>35</v>
      </c>
      <c r="CC14" s="6">
        <f>+IFERROR(VALUE(RIGHT(Tabla14[[#This Row],[B2B]],6)),"")</f>
        <v>197</v>
      </c>
      <c r="CD14" s="6" t="str">
        <f>+IFERROR(VLOOKUP(CB14,Auxiliar!$A:$C,2,0),"")</f>
        <v>Corona 710cc</v>
      </c>
      <c r="CE14" s="7" t="str">
        <f>+IFERROR(VLOOKUP(CB14,Auxiliar!$A:$C,3,0),"")</f>
        <v>1b 10% | 85b 0%</v>
      </c>
      <c r="CG14" s="1">
        <v>4937</v>
      </c>
      <c r="CH14" s="1" t="s">
        <v>42</v>
      </c>
      <c r="CI14" s="6">
        <f>+IFERROR(VALUE(RIGHT(Tabla15[[#This Row],[B2B]],6)),"")</f>
        <v>4937</v>
      </c>
      <c r="CJ14" s="6" t="str">
        <f>+IFERROR(VLOOKUP(CH14,Auxiliar!$A:$C,2,0),"")</f>
        <v xml:space="preserve">VALUE LATA </v>
      </c>
      <c r="CK14" s="7" t="str">
        <f>+IFERROR(VLOOKUP(CH14,Auxiliar!$A:$C,3,0),"")</f>
        <v>3b 15% | 100b 18%</v>
      </c>
      <c r="CM14" s="1">
        <v>197</v>
      </c>
      <c r="CN14" s="1" t="s">
        <v>20</v>
      </c>
      <c r="CO14" s="6">
        <v>197</v>
      </c>
      <c r="CP14" s="6" t="s">
        <v>20</v>
      </c>
      <c r="CQ14" s="7" t="s">
        <v>21</v>
      </c>
      <c r="CS14" s="1">
        <v>3114</v>
      </c>
      <c r="CT14" s="1" t="s">
        <v>15</v>
      </c>
      <c r="CU14" s="6">
        <f>+IFERROR(VALUE(RIGHT(Tabla17[[#This Row],[B2B]],6)),"")</f>
        <v>3114</v>
      </c>
      <c r="CV14" s="6" t="str">
        <f>+IFERROR(VLOOKUP(CT14,Auxiliar!$A:$C,2,0),"")</f>
        <v>PREMIUM</v>
      </c>
      <c r="CW14" s="7" t="str">
        <f>+IFERROR(VLOOKUP(CT14,Auxiliar!$A:$C,3,0),"")</f>
        <v>0b 0% | 5b 2% | 10b 3,5% | 20b 5%</v>
      </c>
      <c r="CY14" s="1">
        <v>197</v>
      </c>
      <c r="CZ14" s="1" t="s">
        <v>16</v>
      </c>
      <c r="DA14" s="6">
        <f>+IFERROR(VALUE(RIGHT(Tabla18[[#This Row],[B2B]],6)),"")</f>
        <v>197</v>
      </c>
      <c r="DB14" s="6" t="str">
        <f>+IFERROR(VLOOKUP(CZ14,Auxiliar!$A:$C,2,0),"")</f>
        <v>PREMIUM</v>
      </c>
      <c r="DC14" s="7" t="str">
        <f>+IFERROR(VLOOKUP(CZ14,Auxiliar!$A:$C,3,0),"")</f>
        <v>0b 0% | 2b 2% | 5b 3,5% | 10b 5%</v>
      </c>
      <c r="DE14" s="1">
        <v>197</v>
      </c>
      <c r="DF14" s="1" t="s">
        <v>19</v>
      </c>
      <c r="DG14" s="6">
        <f>+IFERROR(VALUE(RIGHT(Tabla19[[#This Row],[B2B]],6)),"")</f>
        <v>197</v>
      </c>
      <c r="DH14" s="6" t="str">
        <f>+IFERROR(VLOOKUP(DF14,Auxiliar!$A:$C,2,0),"")</f>
        <v>MICHELOB</v>
      </c>
      <c r="DI14" s="7" t="str">
        <f>+IFERROR(VLOOKUP(DF14,Auxiliar!$A:$C,3,0),"")</f>
        <v>1b 7% | 3b 22% | 8b 27%</v>
      </c>
      <c r="DK14" s="1">
        <v>3018</v>
      </c>
      <c r="DL14" s="1" t="s">
        <v>23</v>
      </c>
      <c r="DM14" s="6">
        <f>+IFERROR(VALUE(RIGHT(Tabla20[[#This Row],[B2B]],6)),"")</f>
        <v>3018</v>
      </c>
      <c r="DN14" s="6" t="str">
        <f>+IFERROR(VLOOKUP(DL14,Auxiliar!$A:$C,2,0),"")</f>
        <v>CORONA PORRON</v>
      </c>
      <c r="DO14" s="7" t="str">
        <f>+IFERROR(VLOOKUP(DL14,Auxiliar!$A:$C,3,0),"")</f>
        <v>3b 5% | 42b 0%</v>
      </c>
      <c r="DQ14" s="1">
        <v>197</v>
      </c>
      <c r="DR14" s="12" t="s">
        <v>24</v>
      </c>
      <c r="DS14" s="6">
        <f>+IFERROR(VALUE(RIGHT(Tabla21[[#This Row],[B2B]],6)),"")</f>
        <v>197</v>
      </c>
      <c r="DT14" s="6" t="str">
        <f>+IFERROR(VLOOKUP(DR14,Auxiliar!$A:$C,2,0),"")</f>
        <v>CORONA PORRON</v>
      </c>
      <c r="DU14" s="7" t="str">
        <f>+IFERROR(VLOOKUP(DR14,Auxiliar!$A:$C,3,0),"")</f>
        <v>1b 5% | 20b 0%</v>
      </c>
      <c r="DW14" s="1">
        <v>3914</v>
      </c>
      <c r="DX14" s="12" t="s">
        <v>43</v>
      </c>
      <c r="DY14" s="6">
        <f>+IFERROR(VALUE(RIGHT(Tabla22[[#This Row],[B2B]],6)),"")</f>
        <v>3914</v>
      </c>
      <c r="DZ14" s="6" t="str">
        <f>+IFERROR(VLOOKUP(DX14,Auxiliar!$A:$C,2,0),"")</f>
        <v xml:space="preserve">VALUE LATA </v>
      </c>
      <c r="EA14" s="7" t="str">
        <f>+IFERROR(VLOOKUP(DX14,Auxiliar!$A:$C,3,0),"")</f>
        <v>1b 15% | 100b 18%</v>
      </c>
      <c r="EC14" s="1">
        <v>3914</v>
      </c>
      <c r="ED14" s="12" t="s">
        <v>47</v>
      </c>
      <c r="EE14" s="6">
        <f>+IFERROR(VALUE(RIGHT(Tabla23[[#This Row],[B2B]],6)),"")</f>
        <v>3914</v>
      </c>
      <c r="EF14" s="6" t="str">
        <f>+IFERROR(VLOOKUP(ED14,Auxiliar!$A:$C,2,0),"")</f>
        <v>VALUE LATON</v>
      </c>
      <c r="EG14" s="7" t="str">
        <f>+IFERROR(VLOOKUP(ED14,Auxiliar!$A:$C,3,0),"")</f>
        <v>1b 10% | 5b 15% | 192b 0%</v>
      </c>
      <c r="EI14" s="1">
        <v>6001</v>
      </c>
      <c r="EJ14" s="12" t="s">
        <v>56</v>
      </c>
      <c r="EK14" s="6">
        <f>+IFERROR(VALUE(RIGHT(Tabla24[[#This Row],[B2B]],6)),"")</f>
        <v>6001</v>
      </c>
      <c r="EL14" s="6" t="str">
        <f>+IFERROR(VLOOKUP(EJ14,Auxiliar!$A:$C,2,0),"")</f>
        <v>VALUE LATON</v>
      </c>
      <c r="EM14" s="7" t="str">
        <f>+IFERROR(VLOOKUP(EJ14,Auxiliar!$A:$C,3,0),"")</f>
        <v>3b 10% | 10b 15% | 384b 0%</v>
      </c>
      <c r="EO14" s="1"/>
      <c r="EP14" s="12"/>
      <c r="EQ14" s="6" t="str">
        <f>+IFERROR(VALUE(RIGHT(Tabla25[[#This Row],[B2B]],6)),"")</f>
        <v/>
      </c>
      <c r="ER14" s="6" t="str">
        <f>+IFERROR(VLOOKUP(EP14,Auxiliar!$A:$C,2,0),"")</f>
        <v/>
      </c>
      <c r="ES14" s="7" t="str">
        <f>+IFERROR(VLOOKUP(EP14,Auxiliar!$A:$C,3,0),"")</f>
        <v/>
      </c>
      <c r="EU14" s="1"/>
      <c r="EV14" s="12"/>
      <c r="EW14" s="6" t="str">
        <f>+IFERROR(VALUE(RIGHT(Tabla26[[#This Row],[B2B]],6)),"")</f>
        <v/>
      </c>
      <c r="EX14" s="6" t="str">
        <f>+IFERROR(VLOOKUP(EV14,Auxiliar!$A:$C,2,0),"")</f>
        <v/>
      </c>
      <c r="EY14" s="7" t="str">
        <f>+IFERROR(VLOOKUP(EV14,Auxiliar!$A:$C,3,0),"")</f>
        <v/>
      </c>
      <c r="EZ14" s="1">
        <v>5372</v>
      </c>
      <c r="FA14" s="12" t="s">
        <v>61</v>
      </c>
      <c r="FB14" s="6">
        <f>+IFERROR(VALUE(RIGHT(Tabla27[[#This Row],[B2B]],6)),"")</f>
        <v>5372</v>
      </c>
      <c r="FC14" s="6" t="str">
        <f>+IFERROR(VLOOKUP(FA14,Auxiliar!$A:$C,2,0),"")</f>
        <v>CORE 2</v>
      </c>
      <c r="FD14" s="7" t="str">
        <f>+IFERROR(VLOOKUP(FA14,Auxiliar!$A:$C,3,0),"")</f>
        <v>25b 9%</v>
      </c>
      <c r="FE14" s="1"/>
      <c r="FF14" s="12"/>
      <c r="FG14" s="6" t="str">
        <f>+IFERROR(VALUE(RIGHT(Tabla28[[#This Row],[B2B]],6)),"")</f>
        <v/>
      </c>
      <c r="FH14" s="6" t="str">
        <f>+IFERROR(VLOOKUP(FF14,Auxiliar!$A:$C,2,0),"")</f>
        <v/>
      </c>
      <c r="FI14" s="7" t="str">
        <f>+IFERROR(VLOOKUP(FF14,Auxiliar!$A:$C,3,0),"")</f>
        <v/>
      </c>
      <c r="FJ14" s="1"/>
      <c r="FK14" s="12"/>
      <c r="FL14" s="6" t="str">
        <f>+IFERROR(VALUE(RIGHT(Tabla29[[#This Row],[B2B]],6)),"")</f>
        <v/>
      </c>
      <c r="FM14" s="6" t="str">
        <f>+IFERROR(VLOOKUP(FK14,Auxiliar!$A:$C,2,0),"")</f>
        <v/>
      </c>
      <c r="FN14" s="7" t="str">
        <f>+IFERROR(VLOOKUP(FK14,Auxiliar!$A:$C,3,0),"")</f>
        <v/>
      </c>
      <c r="FO14" s="1"/>
      <c r="FP14" s="12"/>
      <c r="FQ14" s="6" t="str">
        <f>+IFERROR(VALUE(RIGHT(Tabla30[[#This Row],[B2B]],6)),"")</f>
        <v/>
      </c>
      <c r="FR14" s="6" t="str">
        <f>+IFERROR(VLOOKUP(FP14,Auxiliar!$A:$C,2,0),"")</f>
        <v/>
      </c>
      <c r="FS14" s="7"/>
      <c r="FT14" s="1"/>
      <c r="FU14" s="12"/>
      <c r="FV14" s="6" t="str">
        <f>+IFERROR(VALUE(RIGHT(Tabla31[[#This Row],[B2B]],6)),"")</f>
        <v/>
      </c>
      <c r="FW14" s="6" t="str">
        <f>+IFERROR(VLOOKUP(FU14,Auxiliar!$A:$C,2,0),"")</f>
        <v/>
      </c>
      <c r="FX14" s="7" t="str">
        <f>+IFERROR(VLOOKUP(FU14,Auxiliar!$A:$C,3,0),"")</f>
        <v/>
      </c>
      <c r="FY14" s="1"/>
      <c r="FZ14" s="12"/>
      <c r="GA14" s="6" t="str">
        <f>+IFERROR(VALUE(RIGHT(Tabla32[[#This Row],[B2B]],6)),"")</f>
        <v/>
      </c>
      <c r="GB14" s="6" t="str">
        <f>+IFERROR(VLOOKUP(FZ14,Auxiliar!$A:$C,2,0),"")</f>
        <v/>
      </c>
      <c r="GC14" s="7" t="str">
        <f>+IFERROR(VLOOKUP(FZ14,Auxiliar!$A:$C,3,0),"")</f>
        <v/>
      </c>
      <c r="GD14" s="1"/>
      <c r="GE14" s="12"/>
      <c r="GF14" s="6" t="str">
        <f>+IFERROR(VALUE(RIGHT(Tabla33[[#This Row],[B2B]],6)),"")</f>
        <v/>
      </c>
      <c r="GG14" s="6" t="str">
        <f>+IFERROR(VLOOKUP(GE14,Auxiliar!$A:$C,2,0),"")</f>
        <v/>
      </c>
      <c r="GH14" s="7" t="str">
        <f>+IFERROR(VLOOKUP(GE14,Auxiliar!$A:$C,3,0),"")</f>
        <v/>
      </c>
    </row>
    <row r="15" spans="1:190" x14ac:dyDescent="0.25">
      <c r="A15" s="1">
        <v>4328</v>
      </c>
      <c r="B15" s="1" t="s">
        <v>5</v>
      </c>
      <c r="C15">
        <f>+IFERROR(VALUE(RIGHT(Tabla1[[#This Row],[B2B]],6)),"")</f>
        <v>4328</v>
      </c>
      <c r="D15" t="str">
        <f>+IFERROR(VLOOKUP(B15,Auxiliar!$A:$C,2,0),"")</f>
        <v>CORE</v>
      </c>
      <c r="E15" s="5" t="str">
        <f>+IFERROR(VLOOKUP(B15,Auxiliar!$A:$C,3,0),"")</f>
        <v>0b 1% | 5b 4% | 10b 5% | 15b 6% | 25b 9%</v>
      </c>
      <c r="G15" s="1">
        <v>11421</v>
      </c>
      <c r="H15" s="1" t="s">
        <v>7</v>
      </c>
      <c r="I15" s="6">
        <f>+IFERROR(VALUE(RIGHT(Tabla2[[#This Row],[B2B]],6)),"")</f>
        <v>11421</v>
      </c>
      <c r="J15" s="6" t="str">
        <f>+IFERROR(VLOOKUP(H15,Auxiliar!$A:$C,2,0),"")</f>
        <v>CORE</v>
      </c>
      <c r="K15" s="7" t="str">
        <f>+IFERROR(VLOOKUP(H15,Auxiliar!$A:$C,3,0),"")</f>
        <v>0b 1% | 15b 4% | 40b 5% | 60b 9%</v>
      </c>
      <c r="S15" s="1">
        <v>337</v>
      </c>
      <c r="T15" s="1" t="s">
        <v>9</v>
      </c>
      <c r="U15" s="6">
        <f>+IFERROR(VALUE(RIGHT(Tabla4[[#This Row],[B2B]],6)),"")</f>
        <v>337</v>
      </c>
      <c r="V15" s="6" t="str">
        <f>+IFERROR(VLOOKUP(T15,Auxiliar!$A:$C,2,0),"")</f>
        <v>CORE</v>
      </c>
      <c r="W15" s="7" t="str">
        <f>+IFERROR(VLOOKUP(T15,Auxiliar!$A:$C,3,0),"")</f>
        <v>0b 1% | 2b 5% | 4b 6%</v>
      </c>
      <c r="Y15" s="1">
        <v>1000</v>
      </c>
      <c r="Z15" s="1" t="s">
        <v>10</v>
      </c>
      <c r="AA15" s="6">
        <f>+IFERROR(VALUE(RIGHT(Tabla5[[#This Row],[B2B]],6)),"")</f>
        <v>1000</v>
      </c>
      <c r="AB15" s="6" t="str">
        <f>+IFERROR(VLOOKUP(Z15,Auxiliar!$A:$C,2,0),"")</f>
        <v>CORE</v>
      </c>
      <c r="AC15" s="7" t="str">
        <f>+IFERROR(VLOOKUP(Z15,Auxiliar!$A:$C,3,0),"")</f>
        <v>0b 1% | 3b 4% | 5b 6%</v>
      </c>
      <c r="AE15" s="1">
        <v>1048</v>
      </c>
      <c r="AF15" s="1" t="s">
        <v>11</v>
      </c>
      <c r="AG15" s="6">
        <f>+IFERROR(VALUE(RIGHT(Tabla6[[#This Row],[B2B]],6)),"")</f>
        <v>1048</v>
      </c>
      <c r="AH15" s="6" t="str">
        <f>+IFERROR(VLOOKUP(AF15,Auxiliar!$A:$C,2,0),"")</f>
        <v>CORE</v>
      </c>
      <c r="AI15" s="7" t="str">
        <f>+IFERROR(VLOOKUP(AF15,Auxiliar!$A:$C,3,0),"")</f>
        <v>0b 1% | 6b 5% | 10b 6%</v>
      </c>
      <c r="AK15" s="1">
        <v>294</v>
      </c>
      <c r="AL15" s="1" t="s">
        <v>30</v>
      </c>
      <c r="AM15" s="6">
        <f>+IFERROR(VALUE(RIGHT(Tabla7[[#This Row],[B2B]],6)),"")</f>
        <v>294</v>
      </c>
      <c r="AN15" s="6" t="str">
        <f>+IFERROR(VLOOKUP(AL15,Auxiliar!$A:$C,2,0),"")</f>
        <v>LATONES</v>
      </c>
      <c r="AO15" s="7" t="str">
        <f>+IFERROR(VLOOKUP(AL15,Auxiliar!$A:$C,3,0),"")</f>
        <v>1b 4% | 5b 7% | 97b 0%</v>
      </c>
      <c r="AQ15" s="1">
        <v>789</v>
      </c>
      <c r="AR15" s="1" t="s">
        <v>31</v>
      </c>
      <c r="AS15" s="6">
        <f>+IFERROR(VALUE(RIGHT(Tabla8[[#This Row],[B2B]],6)),"")</f>
        <v>789</v>
      </c>
      <c r="AT15" s="6" t="str">
        <f>+IFERROR(VLOOKUP(AR15,Auxiliar!$A:$C,2,0),"")</f>
        <v>LATONES</v>
      </c>
      <c r="AU15" s="7" t="str">
        <f>+IFERROR(VLOOKUP(AR15,Auxiliar!$A:$C,3,0),"")</f>
        <v>2b 3% | 4b 5% | 5b 8% | 193 0%</v>
      </c>
      <c r="AW15" s="1">
        <v>6221</v>
      </c>
      <c r="AX15" s="1" t="s">
        <v>32</v>
      </c>
      <c r="AY15" s="6">
        <f>+IFERROR(VALUE(RIGHT(Tabla9[[#This Row],[B2B]],6)),"")</f>
        <v>6221</v>
      </c>
      <c r="AZ15" s="6" t="str">
        <f>+IFERROR(VLOOKUP(AX15,Auxiliar!$A:$C,2,0),"")</f>
        <v>LATONES</v>
      </c>
      <c r="BA15" s="7" t="str">
        <f>+IFERROR(VLOOKUP(AX15,Auxiliar!$A:$C,3,0),"")</f>
        <v>2b 3% | 4b 4% | 6b 5% | 10b 8%  | 385b 0%</v>
      </c>
      <c r="BC15" s="1">
        <v>3850</v>
      </c>
      <c r="BD15" s="1" t="s">
        <v>33</v>
      </c>
      <c r="BE15" s="6">
        <f>+IFERROR(VALUE(RIGHT(Tabla10[[#This Row],[B2B]],6)),"")</f>
        <v>3850</v>
      </c>
      <c r="BF15" s="6" t="str">
        <f>+IFERROR(VLOOKUP(BD15,Auxiliar!$A:$C,2,0),"")</f>
        <v>LATONES</v>
      </c>
      <c r="BG15" s="7" t="str">
        <f>+IFERROR(VLOOKUP(BD15,Auxiliar!$A:$C,3,0),"")</f>
        <v>6b 4% | 12b 5% | 15b 8% | 385b 0%</v>
      </c>
      <c r="BI15" s="1">
        <v>6000</v>
      </c>
      <c r="BJ15" s="1" t="s">
        <v>38</v>
      </c>
      <c r="BK15" s="6">
        <f>+IFERROR(VALUE(RIGHT(Tabla11[[#This Row],[B2B]],6)),"")</f>
        <v>6000</v>
      </c>
      <c r="BL15" s="6" t="str">
        <f>+IFERROR(VLOOKUP(BJ15,Auxiliar!$A:$C,2,0),"")</f>
        <v>VALUE LITRO</v>
      </c>
      <c r="BM15" s="7" t="str">
        <f>+IFERROR(VLOOKUP(BJ15,Auxiliar!$A:$C,3,0),"")</f>
        <v>3b 12%</v>
      </c>
      <c r="BO15" s="1">
        <v>5565</v>
      </c>
      <c r="BP15" s="1" t="s">
        <v>39</v>
      </c>
      <c r="BQ15" s="6">
        <f>+IFERROR(VALUE(RIGHT(Tabla12[[#This Row],[B2B]],6)),"")</f>
        <v>5565</v>
      </c>
      <c r="BR15" s="6" t="str">
        <f>+IFERROR(VLOOKUP(BP15,Auxiliar!$A:$C,2,0),"")</f>
        <v>VALUE LITRO</v>
      </c>
      <c r="BS15" s="7" t="str">
        <f>+IFERROR(VLOOKUP(BP15,Auxiliar!$A:$C,3,0),"")</f>
        <v>1b 12%</v>
      </c>
      <c r="BU15" s="1">
        <v>3114</v>
      </c>
      <c r="BV15" s="1" t="s">
        <v>34</v>
      </c>
      <c r="BW15" s="6">
        <f>+IFERROR(VALUE(RIGHT(Tabla13[[#This Row],[B2B]],6)),"")</f>
        <v>3114</v>
      </c>
      <c r="BX15" s="6" t="str">
        <f>+IFERROR(VLOOKUP(BV15,Auxiliar!$A:$C,2,0),"")</f>
        <v>Corona 710cc</v>
      </c>
      <c r="BY15" s="7" t="str">
        <f>+IFERROR(VLOOKUP(BV15,Auxiliar!$A:$C,3,0),"")</f>
        <v>3b 10% | 169b 0%</v>
      </c>
      <c r="CA15" s="1">
        <v>229</v>
      </c>
      <c r="CB15" s="1" t="s">
        <v>35</v>
      </c>
      <c r="CC15" s="6">
        <f>+IFERROR(VALUE(RIGHT(Tabla14[[#This Row],[B2B]],6)),"")</f>
        <v>229</v>
      </c>
      <c r="CD15" s="6" t="str">
        <f>+IFERROR(VLOOKUP(CB15,Auxiliar!$A:$C,2,0),"")</f>
        <v>Corona 710cc</v>
      </c>
      <c r="CE15" s="7" t="str">
        <f>+IFERROR(VLOOKUP(CB15,Auxiliar!$A:$C,3,0),"")</f>
        <v>1b 10% | 85b 0%</v>
      </c>
      <c r="CG15" s="1">
        <v>6000</v>
      </c>
      <c r="CH15" s="1" t="s">
        <v>42</v>
      </c>
      <c r="CI15" s="6">
        <f>+IFERROR(VALUE(RIGHT(Tabla15[[#This Row],[B2B]],6)),"")</f>
        <v>6000</v>
      </c>
      <c r="CJ15" s="6" t="str">
        <f>+IFERROR(VLOOKUP(CH15,Auxiliar!$A:$C,2,0),"")</f>
        <v xml:space="preserve">VALUE LATA </v>
      </c>
      <c r="CK15" s="7" t="str">
        <f>+IFERROR(VLOOKUP(CH15,Auxiliar!$A:$C,3,0),"")</f>
        <v>3b 15% | 100b 18%</v>
      </c>
      <c r="CM15" s="1">
        <v>229</v>
      </c>
      <c r="CN15" s="1" t="s">
        <v>20</v>
      </c>
      <c r="CO15" s="6">
        <v>229</v>
      </c>
      <c r="CP15" s="6" t="s">
        <v>20</v>
      </c>
      <c r="CQ15" s="7" t="s">
        <v>21</v>
      </c>
      <c r="CS15" s="1">
        <v>3360</v>
      </c>
      <c r="CT15" s="1" t="s">
        <v>15</v>
      </c>
      <c r="CU15" s="6">
        <f>+IFERROR(VALUE(RIGHT(Tabla17[[#This Row],[B2B]],6)),"")</f>
        <v>3360</v>
      </c>
      <c r="CV15" s="6" t="str">
        <f>+IFERROR(VLOOKUP(CT15,Auxiliar!$A:$C,2,0),"")</f>
        <v>PREMIUM</v>
      </c>
      <c r="CW15" s="7" t="str">
        <f>+IFERROR(VLOOKUP(CT15,Auxiliar!$A:$C,3,0),"")</f>
        <v>0b 0% | 5b 2% | 10b 3,5% | 20b 5%</v>
      </c>
      <c r="CY15" s="1">
        <v>229</v>
      </c>
      <c r="CZ15" s="1" t="s">
        <v>16</v>
      </c>
      <c r="DA15" s="6">
        <f>+IFERROR(VALUE(RIGHT(Tabla18[[#This Row],[B2B]],6)),"")</f>
        <v>229</v>
      </c>
      <c r="DB15" s="6" t="str">
        <f>+IFERROR(VLOOKUP(CZ15,Auxiliar!$A:$C,2,0),"")</f>
        <v>PREMIUM</v>
      </c>
      <c r="DC15" s="7" t="str">
        <f>+IFERROR(VLOOKUP(CZ15,Auxiliar!$A:$C,3,0),"")</f>
        <v>0b 0% | 2b 2% | 5b 3,5% | 10b 5%</v>
      </c>
      <c r="DE15" s="1">
        <v>229</v>
      </c>
      <c r="DF15" s="1" t="s">
        <v>19</v>
      </c>
      <c r="DG15" s="6">
        <f>+IFERROR(VALUE(RIGHT(Tabla19[[#This Row],[B2B]],6)),"")</f>
        <v>229</v>
      </c>
      <c r="DH15" s="6" t="str">
        <f>+IFERROR(VLOOKUP(DF15,Auxiliar!$A:$C,2,0),"")</f>
        <v>MICHELOB</v>
      </c>
      <c r="DI15" s="7" t="str">
        <f>+IFERROR(VLOOKUP(DF15,Auxiliar!$A:$C,3,0),"")</f>
        <v>1b 7% | 3b 22% | 8b 27%</v>
      </c>
      <c r="DK15" s="1">
        <v>3114</v>
      </c>
      <c r="DL15" s="1" t="s">
        <v>23</v>
      </c>
      <c r="DM15" s="6">
        <f>+IFERROR(VALUE(RIGHT(Tabla20[[#This Row],[B2B]],6)),"")</f>
        <v>3114</v>
      </c>
      <c r="DN15" s="6" t="str">
        <f>+IFERROR(VLOOKUP(DL15,Auxiliar!$A:$C,2,0),"")</f>
        <v>CORONA PORRON</v>
      </c>
      <c r="DO15" s="7" t="str">
        <f>+IFERROR(VLOOKUP(DL15,Auxiliar!$A:$C,3,0),"")</f>
        <v>3b 5% | 42b 0%</v>
      </c>
      <c r="DQ15" s="1">
        <v>229</v>
      </c>
      <c r="DR15" s="12" t="s">
        <v>24</v>
      </c>
      <c r="DS15" s="6">
        <f>+IFERROR(VALUE(RIGHT(Tabla21[[#This Row],[B2B]],6)),"")</f>
        <v>229</v>
      </c>
      <c r="DT15" s="6" t="str">
        <f>+IFERROR(VLOOKUP(DR15,Auxiliar!$A:$C,2,0),"")</f>
        <v>CORONA PORRON</v>
      </c>
      <c r="DU15" s="7" t="str">
        <f>+IFERROR(VLOOKUP(DR15,Auxiliar!$A:$C,3,0),"")</f>
        <v>1b 5% | 20b 0%</v>
      </c>
      <c r="DW15" s="1">
        <v>5565</v>
      </c>
      <c r="DX15" s="12" t="s">
        <v>43</v>
      </c>
      <c r="DY15" s="6">
        <f>+IFERROR(VALUE(RIGHT(Tabla22[[#This Row],[B2B]],6)),"")</f>
        <v>5565</v>
      </c>
      <c r="DZ15" s="6" t="str">
        <f>+IFERROR(VLOOKUP(DX15,Auxiliar!$A:$C,2,0),"")</f>
        <v xml:space="preserve">VALUE LATA </v>
      </c>
      <c r="EA15" s="7" t="str">
        <f>+IFERROR(VLOOKUP(DX15,Auxiliar!$A:$C,3,0),"")</f>
        <v>1b 15% | 100b 18%</v>
      </c>
      <c r="EC15" s="1">
        <v>5565</v>
      </c>
      <c r="ED15" s="12" t="s">
        <v>47</v>
      </c>
      <c r="EE15" s="6">
        <f>+IFERROR(VALUE(RIGHT(Tabla23[[#This Row],[B2B]],6)),"")</f>
        <v>5565</v>
      </c>
      <c r="EF15" s="6" t="str">
        <f>+IFERROR(VLOOKUP(ED15,Auxiliar!$A:$C,2,0),"")</f>
        <v>VALUE LATON</v>
      </c>
      <c r="EG15" s="7" t="str">
        <f>+IFERROR(VLOOKUP(ED15,Auxiliar!$A:$C,3,0),"")</f>
        <v>1b 10% | 5b 15% | 192b 0%</v>
      </c>
      <c r="EI15" s="1">
        <v>6002</v>
      </c>
      <c r="EJ15" s="12" t="s">
        <v>56</v>
      </c>
      <c r="EK15" s="6">
        <f>+IFERROR(VALUE(RIGHT(Tabla24[[#This Row],[B2B]],6)),"")</f>
        <v>6002</v>
      </c>
      <c r="EL15" s="6" t="str">
        <f>+IFERROR(VLOOKUP(EJ15,Auxiliar!$A:$C,2,0),"")</f>
        <v>VALUE LATON</v>
      </c>
      <c r="EM15" s="7" t="str">
        <f>+IFERROR(VLOOKUP(EJ15,Auxiliar!$A:$C,3,0),"")</f>
        <v>3b 10% | 10b 15% | 384b 0%</v>
      </c>
      <c r="EO15" s="1"/>
      <c r="EP15" s="12"/>
      <c r="EQ15" s="6" t="str">
        <f>+IFERROR(VALUE(RIGHT(Tabla25[[#This Row],[B2B]],6)),"")</f>
        <v/>
      </c>
      <c r="ER15" s="6" t="str">
        <f>+IFERROR(VLOOKUP(EP15,Auxiliar!$A:$C,2,0),"")</f>
        <v/>
      </c>
      <c r="ES15" s="7" t="str">
        <f>+IFERROR(VLOOKUP(EP15,Auxiliar!$A:$C,3,0),"")</f>
        <v/>
      </c>
      <c r="EU15" s="1"/>
      <c r="EV15" s="12"/>
      <c r="EW15" s="6" t="str">
        <f>+IFERROR(VALUE(RIGHT(Tabla26[[#This Row],[B2B]],6)),"")</f>
        <v/>
      </c>
      <c r="EX15" s="6" t="str">
        <f>+IFERROR(VLOOKUP(EV15,Auxiliar!$A:$C,2,0),"")</f>
        <v/>
      </c>
      <c r="EY15" s="7" t="str">
        <f>+IFERROR(VLOOKUP(EV15,Auxiliar!$A:$C,3,0),"")</f>
        <v/>
      </c>
      <c r="EZ15" s="1">
        <v>5535</v>
      </c>
      <c r="FA15" s="12" t="s">
        <v>61</v>
      </c>
      <c r="FB15" s="6">
        <f>+IFERROR(VALUE(RIGHT(Tabla27[[#This Row],[B2B]],6)),"")</f>
        <v>5535</v>
      </c>
      <c r="FC15" s="6" t="str">
        <f>+IFERROR(VLOOKUP(FA15,Auxiliar!$A:$C,2,0),"")</f>
        <v>CORE 2</v>
      </c>
      <c r="FD15" s="7" t="str">
        <f>+IFERROR(VLOOKUP(FA15,Auxiliar!$A:$C,3,0),"")</f>
        <v>25b 9%</v>
      </c>
      <c r="FE15" s="1"/>
      <c r="FF15" s="12"/>
      <c r="FG15" s="6" t="str">
        <f>+IFERROR(VALUE(RIGHT(Tabla28[[#This Row],[B2B]],6)),"")</f>
        <v/>
      </c>
      <c r="FH15" s="6" t="str">
        <f>+IFERROR(VLOOKUP(FF15,Auxiliar!$A:$C,2,0),"")</f>
        <v/>
      </c>
      <c r="FI15" s="7" t="str">
        <f>+IFERROR(VLOOKUP(FF15,Auxiliar!$A:$C,3,0),"")</f>
        <v/>
      </c>
      <c r="FJ15" s="1"/>
      <c r="FK15" s="12"/>
      <c r="FL15" s="6" t="str">
        <f>+IFERROR(VALUE(RIGHT(Tabla29[[#This Row],[B2B]],6)),"")</f>
        <v/>
      </c>
      <c r="FM15" s="6" t="str">
        <f>+IFERROR(VLOOKUP(FK15,Auxiliar!$A:$C,2,0),"")</f>
        <v/>
      </c>
      <c r="FN15" s="7" t="str">
        <f>+IFERROR(VLOOKUP(FK15,Auxiliar!$A:$C,3,0),"")</f>
        <v/>
      </c>
      <c r="FO15" s="1"/>
      <c r="FP15" s="12"/>
      <c r="FQ15" s="6" t="str">
        <f>+IFERROR(VALUE(RIGHT(Tabla30[[#This Row],[B2B]],6)),"")</f>
        <v/>
      </c>
      <c r="FR15" s="6" t="str">
        <f>+IFERROR(VLOOKUP(FP15,Auxiliar!$A:$C,2,0),"")</f>
        <v/>
      </c>
      <c r="FS15" s="7"/>
      <c r="FT15" s="1"/>
      <c r="FU15" s="12"/>
      <c r="FV15" s="6" t="str">
        <f>+IFERROR(VALUE(RIGHT(Tabla31[[#This Row],[B2B]],6)),"")</f>
        <v/>
      </c>
      <c r="FW15" s="6" t="str">
        <f>+IFERROR(VLOOKUP(FU15,Auxiliar!$A:$C,2,0),"")</f>
        <v/>
      </c>
      <c r="FX15" s="7" t="str">
        <f>+IFERROR(VLOOKUP(FU15,Auxiliar!$A:$C,3,0),"")</f>
        <v/>
      </c>
      <c r="FY15" s="1"/>
      <c r="FZ15" s="12"/>
      <c r="GA15" s="6" t="str">
        <f>+IFERROR(VALUE(RIGHT(Tabla32[[#This Row],[B2B]],6)),"")</f>
        <v/>
      </c>
      <c r="GB15" s="6" t="str">
        <f>+IFERROR(VLOOKUP(FZ15,Auxiliar!$A:$C,2,0),"")</f>
        <v/>
      </c>
      <c r="GC15" s="7" t="str">
        <f>+IFERROR(VLOOKUP(FZ15,Auxiliar!$A:$C,3,0),"")</f>
        <v/>
      </c>
      <c r="GD15" s="1"/>
      <c r="GE15" s="12"/>
      <c r="GF15" s="6" t="str">
        <f>+IFERROR(VALUE(RIGHT(Tabla33[[#This Row],[B2B]],6)),"")</f>
        <v/>
      </c>
      <c r="GG15" s="6" t="str">
        <f>+IFERROR(VLOOKUP(GE15,Auxiliar!$A:$C,2,0),"")</f>
        <v/>
      </c>
      <c r="GH15" s="7" t="str">
        <f>+IFERROR(VLOOKUP(GE15,Auxiliar!$A:$C,3,0),"")</f>
        <v/>
      </c>
    </row>
    <row r="16" spans="1:190" x14ac:dyDescent="0.25">
      <c r="A16" s="1">
        <v>4373</v>
      </c>
      <c r="B16" s="1" t="s">
        <v>5</v>
      </c>
      <c r="C16">
        <f>+IFERROR(VALUE(RIGHT(Tabla1[[#This Row],[B2B]],6)),"")</f>
        <v>4373</v>
      </c>
      <c r="D16" t="str">
        <f>+IFERROR(VLOOKUP(B16,Auxiliar!$A:$C,2,0),"")</f>
        <v>CORE</v>
      </c>
      <c r="E16" s="5" t="str">
        <f>+IFERROR(VLOOKUP(B16,Auxiliar!$A:$C,3,0),"")</f>
        <v>0b 1% | 5b 4% | 10b 5% | 15b 6% | 25b 9%</v>
      </c>
      <c r="G16" s="1">
        <v>11548</v>
      </c>
      <c r="H16" s="1" t="s">
        <v>7</v>
      </c>
      <c r="I16" s="6">
        <f>+IFERROR(VALUE(RIGHT(Tabla2[[#This Row],[B2B]],6)),"")</f>
        <v>11548</v>
      </c>
      <c r="J16" s="6" t="str">
        <f>+IFERROR(VLOOKUP(H16,Auxiliar!$A:$C,2,0),"")</f>
        <v>CORE</v>
      </c>
      <c r="K16" s="7" t="str">
        <f>+IFERROR(VLOOKUP(H16,Auxiliar!$A:$C,3,0),"")</f>
        <v>0b 1% | 15b 4% | 40b 5% | 60b 9%</v>
      </c>
      <c r="S16" s="1">
        <v>352</v>
      </c>
      <c r="T16" s="1" t="s">
        <v>9</v>
      </c>
      <c r="U16" s="6">
        <f>+IFERROR(VALUE(RIGHT(Tabla4[[#This Row],[B2B]],6)),"")</f>
        <v>352</v>
      </c>
      <c r="V16" s="6" t="str">
        <f>+IFERROR(VLOOKUP(T16,Auxiliar!$A:$C,2,0),"")</f>
        <v>CORE</v>
      </c>
      <c r="W16" s="7" t="str">
        <f>+IFERROR(VLOOKUP(T16,Auxiliar!$A:$C,3,0),"")</f>
        <v>0b 1% | 2b 5% | 4b 6%</v>
      </c>
      <c r="Y16" s="1">
        <v>1070</v>
      </c>
      <c r="Z16" s="1" t="s">
        <v>10</v>
      </c>
      <c r="AA16" s="6">
        <f>+IFERROR(VALUE(RIGHT(Tabla5[[#This Row],[B2B]],6)),"")</f>
        <v>1070</v>
      </c>
      <c r="AB16" s="6" t="str">
        <f>+IFERROR(VLOOKUP(Z16,Auxiliar!$A:$C,2,0),"")</f>
        <v>CORE</v>
      </c>
      <c r="AC16" s="7" t="str">
        <f>+IFERROR(VLOOKUP(Z16,Auxiliar!$A:$C,3,0),"")</f>
        <v>0b 1% | 3b 4% | 5b 6%</v>
      </c>
      <c r="AE16" s="1">
        <v>1211</v>
      </c>
      <c r="AF16" s="1" t="s">
        <v>11</v>
      </c>
      <c r="AG16" s="6">
        <f>+IFERROR(VALUE(RIGHT(Tabla6[[#This Row],[B2B]],6)),"")</f>
        <v>1211</v>
      </c>
      <c r="AH16" s="6" t="str">
        <f>+IFERROR(VLOOKUP(AF16,Auxiliar!$A:$C,2,0),"")</f>
        <v>CORE</v>
      </c>
      <c r="AI16" s="7" t="str">
        <f>+IFERROR(VLOOKUP(AF16,Auxiliar!$A:$C,3,0),"")</f>
        <v>0b 1% | 6b 5% | 10b 6%</v>
      </c>
      <c r="AK16" s="1">
        <v>327</v>
      </c>
      <c r="AL16" s="1" t="s">
        <v>30</v>
      </c>
      <c r="AM16" s="6">
        <f>+IFERROR(VALUE(RIGHT(Tabla7[[#This Row],[B2B]],6)),"")</f>
        <v>327</v>
      </c>
      <c r="AN16" s="6" t="str">
        <f>+IFERROR(VLOOKUP(AL16,Auxiliar!$A:$C,2,0),"")</f>
        <v>LATONES</v>
      </c>
      <c r="AO16" s="7" t="str">
        <f>+IFERROR(VLOOKUP(AL16,Auxiliar!$A:$C,3,0),"")</f>
        <v>1b 4% | 5b 7% | 97b 0%</v>
      </c>
      <c r="AQ16" s="1">
        <v>833</v>
      </c>
      <c r="AR16" s="1" t="s">
        <v>31</v>
      </c>
      <c r="AS16" s="6">
        <f>+IFERROR(VALUE(RIGHT(Tabla8[[#This Row],[B2B]],6)),"")</f>
        <v>833</v>
      </c>
      <c r="AT16" s="6" t="str">
        <f>+IFERROR(VLOOKUP(AR16,Auxiliar!$A:$C,2,0),"")</f>
        <v>LATONES</v>
      </c>
      <c r="AU16" s="7" t="str">
        <f>+IFERROR(VLOOKUP(AR16,Auxiliar!$A:$C,3,0),"")</f>
        <v>2b 3% | 4b 5% | 5b 8% | 193 0%</v>
      </c>
      <c r="AW16" s="1">
        <v>6311</v>
      </c>
      <c r="AX16" s="1" t="s">
        <v>32</v>
      </c>
      <c r="AY16" s="6">
        <f>+IFERROR(VALUE(RIGHT(Tabla9[[#This Row],[B2B]],6)),"")</f>
        <v>6311</v>
      </c>
      <c r="AZ16" s="6" t="str">
        <f>+IFERROR(VLOOKUP(AX16,Auxiliar!$A:$C,2,0),"")</f>
        <v>LATONES</v>
      </c>
      <c r="BA16" s="7" t="str">
        <f>+IFERROR(VLOOKUP(AX16,Auxiliar!$A:$C,3,0),"")</f>
        <v>2b 3% | 4b 4% | 6b 5% | 10b 8%  | 385b 0%</v>
      </c>
      <c r="BC16" s="1">
        <v>3859</v>
      </c>
      <c r="BD16" s="1" t="s">
        <v>33</v>
      </c>
      <c r="BE16" s="6">
        <f>+IFERROR(VALUE(RIGHT(Tabla10[[#This Row],[B2B]],6)),"")</f>
        <v>3859</v>
      </c>
      <c r="BF16" s="6" t="str">
        <f>+IFERROR(VLOOKUP(BD16,Auxiliar!$A:$C,2,0),"")</f>
        <v>LATONES</v>
      </c>
      <c r="BG16" s="7" t="str">
        <f>+IFERROR(VLOOKUP(BD16,Auxiliar!$A:$C,3,0),"")</f>
        <v>6b 4% | 12b 5% | 15b 8% | 385b 0%</v>
      </c>
      <c r="BI16" s="1">
        <v>6001</v>
      </c>
      <c r="BJ16" s="1" t="s">
        <v>38</v>
      </c>
      <c r="BK16" s="6">
        <f>+IFERROR(VALUE(RIGHT(Tabla11[[#This Row],[B2B]],6)),"")</f>
        <v>6001</v>
      </c>
      <c r="BL16" s="6" t="str">
        <f>+IFERROR(VLOOKUP(BJ16,Auxiliar!$A:$C,2,0),"")</f>
        <v>VALUE LITRO</v>
      </c>
      <c r="BM16" s="7" t="str">
        <f>+IFERROR(VLOOKUP(BJ16,Auxiliar!$A:$C,3,0),"")</f>
        <v>3b 12%</v>
      </c>
      <c r="BO16" s="1">
        <v>3915</v>
      </c>
      <c r="BP16" s="1" t="s">
        <v>39</v>
      </c>
      <c r="BQ16" s="6">
        <f>+IFERROR(VALUE(RIGHT(Tabla12[[#This Row],[B2B]],6)),"")</f>
        <v>3915</v>
      </c>
      <c r="BR16" s="6" t="str">
        <f>+IFERROR(VLOOKUP(BP16,Auxiliar!$A:$C,2,0),"")</f>
        <v>VALUE LITRO</v>
      </c>
      <c r="BS16" s="7" t="str">
        <f>+IFERROR(VLOOKUP(BP16,Auxiliar!$A:$C,3,0),"")</f>
        <v>1b 12%</v>
      </c>
      <c r="BU16" s="1">
        <v>3360</v>
      </c>
      <c r="BV16" s="1" t="s">
        <v>34</v>
      </c>
      <c r="BW16" s="6">
        <f>+IFERROR(VALUE(RIGHT(Tabla13[[#This Row],[B2B]],6)),"")</f>
        <v>3360</v>
      </c>
      <c r="BX16" s="6" t="str">
        <f>+IFERROR(VLOOKUP(BV16,Auxiliar!$A:$C,2,0),"")</f>
        <v>Corona 710cc</v>
      </c>
      <c r="BY16" s="7" t="str">
        <f>+IFERROR(VLOOKUP(BV16,Auxiliar!$A:$C,3,0),"")</f>
        <v>3b 10% | 169b 0%</v>
      </c>
      <c r="CA16" s="1">
        <v>247</v>
      </c>
      <c r="CB16" s="1" t="s">
        <v>35</v>
      </c>
      <c r="CC16" s="6">
        <f>+IFERROR(VALUE(RIGHT(Tabla14[[#This Row],[B2B]],6)),"")</f>
        <v>247</v>
      </c>
      <c r="CD16" s="6" t="str">
        <f>+IFERROR(VLOOKUP(CB16,Auxiliar!$A:$C,2,0),"")</f>
        <v>Corona 710cc</v>
      </c>
      <c r="CE16" s="7" t="str">
        <f>+IFERROR(VLOOKUP(CB16,Auxiliar!$A:$C,3,0),"")</f>
        <v>1b 10% | 85b 0%</v>
      </c>
      <c r="CG16" s="1">
        <v>6001</v>
      </c>
      <c r="CH16" s="1" t="s">
        <v>42</v>
      </c>
      <c r="CI16" s="6">
        <f>+IFERROR(VALUE(RIGHT(Tabla15[[#This Row],[B2B]],6)),"")</f>
        <v>6001</v>
      </c>
      <c r="CJ16" s="6" t="str">
        <f>+IFERROR(VLOOKUP(CH16,Auxiliar!$A:$C,2,0),"")</f>
        <v xml:space="preserve">VALUE LATA </v>
      </c>
      <c r="CK16" s="7" t="str">
        <f>+IFERROR(VLOOKUP(CH16,Auxiliar!$A:$C,3,0),"")</f>
        <v>3b 15% | 100b 18%</v>
      </c>
      <c r="CM16" s="1">
        <v>247</v>
      </c>
      <c r="CN16" s="1" t="s">
        <v>20</v>
      </c>
      <c r="CO16" s="6">
        <v>247</v>
      </c>
      <c r="CP16" s="6" t="s">
        <v>20</v>
      </c>
      <c r="CQ16" s="7" t="s">
        <v>21</v>
      </c>
      <c r="CS16" s="1">
        <v>3376</v>
      </c>
      <c r="CT16" s="1" t="s">
        <v>15</v>
      </c>
      <c r="CU16" s="6">
        <f>+IFERROR(VALUE(RIGHT(Tabla17[[#This Row],[B2B]],6)),"")</f>
        <v>3376</v>
      </c>
      <c r="CV16" s="6" t="str">
        <f>+IFERROR(VLOOKUP(CT16,Auxiliar!$A:$C,2,0),"")</f>
        <v>PREMIUM</v>
      </c>
      <c r="CW16" s="7" t="str">
        <f>+IFERROR(VLOOKUP(CT16,Auxiliar!$A:$C,3,0),"")</f>
        <v>0b 0% | 5b 2% | 10b 3,5% | 20b 5%</v>
      </c>
      <c r="CY16" s="1">
        <v>247</v>
      </c>
      <c r="CZ16" s="1" t="s">
        <v>16</v>
      </c>
      <c r="DA16" s="6">
        <f>+IFERROR(VALUE(RIGHT(Tabla18[[#This Row],[B2B]],6)),"")</f>
        <v>247</v>
      </c>
      <c r="DB16" s="6" t="str">
        <f>+IFERROR(VLOOKUP(CZ16,Auxiliar!$A:$C,2,0),"")</f>
        <v>PREMIUM</v>
      </c>
      <c r="DC16" s="7" t="str">
        <f>+IFERROR(VLOOKUP(CZ16,Auxiliar!$A:$C,3,0),"")</f>
        <v>0b 0% | 2b 2% | 5b 3,5% | 10b 5%</v>
      </c>
      <c r="DE16" s="1">
        <v>247</v>
      </c>
      <c r="DF16" s="1" t="s">
        <v>19</v>
      </c>
      <c r="DG16" s="6">
        <f>+IFERROR(VALUE(RIGHT(Tabla19[[#This Row],[B2B]],6)),"")</f>
        <v>247</v>
      </c>
      <c r="DH16" s="6" t="str">
        <f>+IFERROR(VLOOKUP(DF16,Auxiliar!$A:$C,2,0),"")</f>
        <v>MICHELOB</v>
      </c>
      <c r="DI16" s="7" t="str">
        <f>+IFERROR(VLOOKUP(DF16,Auxiliar!$A:$C,3,0),"")</f>
        <v>1b 7% | 3b 22% | 8b 27%</v>
      </c>
      <c r="DK16" s="1">
        <v>3360</v>
      </c>
      <c r="DL16" s="1" t="s">
        <v>23</v>
      </c>
      <c r="DM16" s="6">
        <f>+IFERROR(VALUE(RIGHT(Tabla20[[#This Row],[B2B]],6)),"")</f>
        <v>3360</v>
      </c>
      <c r="DN16" s="6" t="str">
        <f>+IFERROR(VLOOKUP(DL16,Auxiliar!$A:$C,2,0),"")</f>
        <v>CORONA PORRON</v>
      </c>
      <c r="DO16" s="7" t="str">
        <f>+IFERROR(VLOOKUP(DL16,Auxiliar!$A:$C,3,0),"")</f>
        <v>3b 5% | 42b 0%</v>
      </c>
      <c r="DQ16" s="1">
        <v>247</v>
      </c>
      <c r="DR16" s="12" t="s">
        <v>24</v>
      </c>
      <c r="DS16" s="6">
        <f>+IFERROR(VALUE(RIGHT(Tabla21[[#This Row],[B2B]],6)),"")</f>
        <v>247</v>
      </c>
      <c r="DT16" s="6" t="str">
        <f>+IFERROR(VLOOKUP(DR16,Auxiliar!$A:$C,2,0),"")</f>
        <v>CORONA PORRON</v>
      </c>
      <c r="DU16" s="7" t="str">
        <f>+IFERROR(VLOOKUP(DR16,Auxiliar!$A:$C,3,0),"")</f>
        <v>1b 5% | 20b 0%</v>
      </c>
      <c r="DW16" s="1">
        <v>3915</v>
      </c>
      <c r="DX16" s="12" t="s">
        <v>43</v>
      </c>
      <c r="DY16" s="6">
        <f>+IFERROR(VALUE(RIGHT(Tabla22[[#This Row],[B2B]],6)),"")</f>
        <v>3915</v>
      </c>
      <c r="DZ16" s="6" t="str">
        <f>+IFERROR(VLOOKUP(DX16,Auxiliar!$A:$C,2,0),"")</f>
        <v xml:space="preserve">VALUE LATA </v>
      </c>
      <c r="EA16" s="7" t="str">
        <f>+IFERROR(VLOOKUP(DX16,Auxiliar!$A:$C,3,0),"")</f>
        <v>1b 15% | 100b 18%</v>
      </c>
      <c r="EC16" s="1">
        <v>3915</v>
      </c>
      <c r="ED16" s="12" t="s">
        <v>47</v>
      </c>
      <c r="EE16" s="6">
        <f>+IFERROR(VALUE(RIGHT(Tabla23[[#This Row],[B2B]],6)),"")</f>
        <v>3915</v>
      </c>
      <c r="EF16" s="6" t="str">
        <f>+IFERROR(VLOOKUP(ED16,Auxiliar!$A:$C,2,0),"")</f>
        <v>VALUE LATON</v>
      </c>
      <c r="EG16" s="7" t="str">
        <f>+IFERROR(VLOOKUP(ED16,Auxiliar!$A:$C,3,0),"")</f>
        <v>1b 10% | 5b 15% | 192b 0%</v>
      </c>
      <c r="EI16" s="1">
        <v>4982</v>
      </c>
      <c r="EJ16" s="12" t="s">
        <v>56</v>
      </c>
      <c r="EK16" s="6">
        <f>+IFERROR(VALUE(RIGHT(Tabla24[[#This Row],[B2B]],6)),"")</f>
        <v>4982</v>
      </c>
      <c r="EL16" s="6" t="str">
        <f>+IFERROR(VLOOKUP(EJ16,Auxiliar!$A:$C,2,0),"")</f>
        <v>VALUE LATON</v>
      </c>
      <c r="EM16" s="7" t="str">
        <f>+IFERROR(VLOOKUP(EJ16,Auxiliar!$A:$C,3,0),"")</f>
        <v>3b 10% | 10b 15% | 384b 0%</v>
      </c>
      <c r="EO16" s="1"/>
      <c r="EP16" s="12"/>
      <c r="EQ16" s="6" t="str">
        <f>+IFERROR(VALUE(RIGHT(Tabla25[[#This Row],[B2B]],6)),"")</f>
        <v/>
      </c>
      <c r="ER16" s="6" t="str">
        <f>+IFERROR(VLOOKUP(EP16,Auxiliar!$A:$C,2,0),"")</f>
        <v/>
      </c>
      <c r="ES16" s="7" t="str">
        <f>+IFERROR(VLOOKUP(EP16,Auxiliar!$A:$C,3,0),"")</f>
        <v/>
      </c>
      <c r="EU16" s="1"/>
      <c r="EV16" s="12"/>
      <c r="EW16" s="6" t="str">
        <f>+IFERROR(VALUE(RIGHT(Tabla26[[#This Row],[B2B]],6)),"")</f>
        <v/>
      </c>
      <c r="EX16" s="6" t="str">
        <f>+IFERROR(VLOOKUP(EV16,Auxiliar!$A:$C,2,0),"")</f>
        <v/>
      </c>
      <c r="EY16" s="7" t="str">
        <f>+IFERROR(VLOOKUP(EV16,Auxiliar!$A:$C,3,0),"")</f>
        <v/>
      </c>
      <c r="EZ16" s="1">
        <v>5617</v>
      </c>
      <c r="FA16" s="12" t="s">
        <v>61</v>
      </c>
      <c r="FB16" s="6">
        <f>+IFERROR(VALUE(RIGHT(Tabla27[[#This Row],[B2B]],6)),"")</f>
        <v>5617</v>
      </c>
      <c r="FC16" s="6" t="str">
        <f>+IFERROR(VLOOKUP(FA16,Auxiliar!$A:$C,2,0),"")</f>
        <v>CORE 2</v>
      </c>
      <c r="FD16" s="7" t="str">
        <f>+IFERROR(VLOOKUP(FA16,Auxiliar!$A:$C,3,0),"")</f>
        <v>25b 9%</v>
      </c>
      <c r="FE16" s="1"/>
      <c r="FF16" s="12"/>
      <c r="FG16" s="6" t="str">
        <f>+IFERROR(VALUE(RIGHT(Tabla28[[#This Row],[B2B]],6)),"")</f>
        <v/>
      </c>
      <c r="FH16" s="6" t="str">
        <f>+IFERROR(VLOOKUP(FF16,Auxiliar!$A:$C,2,0),"")</f>
        <v/>
      </c>
      <c r="FI16" s="7" t="str">
        <f>+IFERROR(VLOOKUP(FF16,Auxiliar!$A:$C,3,0),"")</f>
        <v/>
      </c>
      <c r="FJ16" s="1"/>
      <c r="FK16" s="12"/>
      <c r="FL16" s="6" t="str">
        <f>+IFERROR(VALUE(RIGHT(Tabla29[[#This Row],[B2B]],6)),"")</f>
        <v/>
      </c>
      <c r="FM16" s="6" t="str">
        <f>+IFERROR(VLOOKUP(FK16,Auxiliar!$A:$C,2,0),"")</f>
        <v/>
      </c>
      <c r="FN16" s="7" t="str">
        <f>+IFERROR(VLOOKUP(FK16,Auxiliar!$A:$C,3,0),"")</f>
        <v/>
      </c>
      <c r="FO16" s="1"/>
      <c r="FP16" s="12"/>
      <c r="FQ16" s="6" t="str">
        <f>+IFERROR(VALUE(RIGHT(Tabla30[[#This Row],[B2B]],6)),"")</f>
        <v/>
      </c>
      <c r="FR16" s="6" t="str">
        <f>+IFERROR(VLOOKUP(FP16,Auxiliar!$A:$C,2,0),"")</f>
        <v/>
      </c>
      <c r="FS16" s="7"/>
      <c r="FT16" s="1"/>
      <c r="FU16" s="12"/>
      <c r="FV16" s="6" t="str">
        <f>+IFERROR(VALUE(RIGHT(Tabla31[[#This Row],[B2B]],6)),"")</f>
        <v/>
      </c>
      <c r="FW16" s="6" t="str">
        <f>+IFERROR(VLOOKUP(FU16,Auxiliar!$A:$C,2,0),"")</f>
        <v/>
      </c>
      <c r="FX16" s="7" t="str">
        <f>+IFERROR(VLOOKUP(FU16,Auxiliar!$A:$C,3,0),"")</f>
        <v/>
      </c>
      <c r="FY16" s="1"/>
      <c r="FZ16" s="12"/>
      <c r="GA16" s="6" t="str">
        <f>+IFERROR(VALUE(RIGHT(Tabla32[[#This Row],[B2B]],6)),"")</f>
        <v/>
      </c>
      <c r="GB16" s="6" t="str">
        <f>+IFERROR(VLOOKUP(FZ16,Auxiliar!$A:$C,2,0),"")</f>
        <v/>
      </c>
      <c r="GC16" s="7" t="str">
        <f>+IFERROR(VLOOKUP(FZ16,Auxiliar!$A:$C,3,0),"")</f>
        <v/>
      </c>
      <c r="GD16" s="1"/>
      <c r="GE16" s="12"/>
      <c r="GF16" s="6" t="str">
        <f>+IFERROR(VALUE(RIGHT(Tabla33[[#This Row],[B2B]],6)),"")</f>
        <v/>
      </c>
      <c r="GG16" s="6" t="str">
        <f>+IFERROR(VLOOKUP(GE16,Auxiliar!$A:$C,2,0),"")</f>
        <v/>
      </c>
      <c r="GH16" s="7" t="str">
        <f>+IFERROR(VLOOKUP(GE16,Auxiliar!$A:$C,3,0),"")</f>
        <v/>
      </c>
    </row>
    <row r="17" spans="1:190" x14ac:dyDescent="0.25">
      <c r="A17" s="1">
        <v>4400</v>
      </c>
      <c r="B17" s="1" t="s">
        <v>5</v>
      </c>
      <c r="C17">
        <f>+IFERROR(VALUE(RIGHT(Tabla1[[#This Row],[B2B]],6)),"")</f>
        <v>4400</v>
      </c>
      <c r="D17" t="str">
        <f>+IFERROR(VLOOKUP(B17,Auxiliar!$A:$C,2,0),"")</f>
        <v>CORE</v>
      </c>
      <c r="E17" s="5" t="str">
        <f>+IFERROR(VLOOKUP(B17,Auxiliar!$A:$C,3,0),"")</f>
        <v>0b 1% | 5b 4% | 10b 5% | 15b 6% | 25b 9%</v>
      </c>
      <c r="G17" s="1">
        <v>11664</v>
      </c>
      <c r="H17" s="1" t="s">
        <v>7</v>
      </c>
      <c r="I17" s="6">
        <f>+IFERROR(VALUE(RIGHT(Tabla2[[#This Row],[B2B]],6)),"")</f>
        <v>11664</v>
      </c>
      <c r="J17" s="6" t="str">
        <f>+IFERROR(VLOOKUP(H17,Auxiliar!$A:$C,2,0),"")</f>
        <v>CORE</v>
      </c>
      <c r="K17" s="7" t="str">
        <f>+IFERROR(VLOOKUP(H17,Auxiliar!$A:$C,3,0),"")</f>
        <v>0b 1% | 15b 4% | 40b 5% | 60b 9%</v>
      </c>
      <c r="S17" s="1">
        <v>369</v>
      </c>
      <c r="T17" s="1" t="s">
        <v>9</v>
      </c>
      <c r="U17" s="6">
        <f>+IFERROR(VALUE(RIGHT(Tabla4[[#This Row],[B2B]],6)),"")</f>
        <v>369</v>
      </c>
      <c r="V17" s="6" t="str">
        <f>+IFERROR(VLOOKUP(T17,Auxiliar!$A:$C,2,0),"")</f>
        <v>CORE</v>
      </c>
      <c r="W17" s="7" t="str">
        <f>+IFERROR(VLOOKUP(T17,Auxiliar!$A:$C,3,0),"")</f>
        <v>0b 1% | 2b 5% | 4b 6%</v>
      </c>
      <c r="Y17" s="1">
        <v>1098</v>
      </c>
      <c r="Z17" s="1" t="s">
        <v>10</v>
      </c>
      <c r="AA17" s="6">
        <f>+IFERROR(VALUE(RIGHT(Tabla5[[#This Row],[B2B]],6)),"")</f>
        <v>1098</v>
      </c>
      <c r="AB17" s="6" t="str">
        <f>+IFERROR(VLOOKUP(Z17,Auxiliar!$A:$C,2,0),"")</f>
        <v>CORE</v>
      </c>
      <c r="AC17" s="7" t="str">
        <f>+IFERROR(VLOOKUP(Z17,Auxiliar!$A:$C,3,0),"")</f>
        <v>0b 1% | 3b 4% | 5b 6%</v>
      </c>
      <c r="AE17" s="1">
        <v>1258</v>
      </c>
      <c r="AF17" s="1" t="s">
        <v>11</v>
      </c>
      <c r="AG17" s="6">
        <f>+IFERROR(VALUE(RIGHT(Tabla6[[#This Row],[B2B]],6)),"")</f>
        <v>1258</v>
      </c>
      <c r="AH17" s="6" t="str">
        <f>+IFERROR(VLOOKUP(AF17,Auxiliar!$A:$C,2,0),"")</f>
        <v>CORE</v>
      </c>
      <c r="AI17" s="7" t="str">
        <f>+IFERROR(VLOOKUP(AF17,Auxiliar!$A:$C,3,0),"")</f>
        <v>0b 1% | 6b 5% | 10b 6%</v>
      </c>
      <c r="AK17" s="1">
        <v>337</v>
      </c>
      <c r="AL17" s="1" t="s">
        <v>30</v>
      </c>
      <c r="AM17" s="6">
        <f>+IFERROR(VALUE(RIGHT(Tabla7[[#This Row],[B2B]],6)),"")</f>
        <v>337</v>
      </c>
      <c r="AN17" s="6" t="str">
        <f>+IFERROR(VLOOKUP(AL17,Auxiliar!$A:$C,2,0),"")</f>
        <v>LATONES</v>
      </c>
      <c r="AO17" s="7" t="str">
        <f>+IFERROR(VLOOKUP(AL17,Auxiliar!$A:$C,3,0),"")</f>
        <v>1b 4% | 5b 7% | 97b 0%</v>
      </c>
      <c r="AQ17" s="1">
        <v>906</v>
      </c>
      <c r="AR17" s="1" t="s">
        <v>31</v>
      </c>
      <c r="AS17" s="6">
        <f>+IFERROR(VALUE(RIGHT(Tabla8[[#This Row],[B2B]],6)),"")</f>
        <v>906</v>
      </c>
      <c r="AT17" s="6" t="str">
        <f>+IFERROR(VLOOKUP(AR17,Auxiliar!$A:$C,2,0),"")</f>
        <v>LATONES</v>
      </c>
      <c r="AU17" s="7" t="str">
        <f>+IFERROR(VLOOKUP(AR17,Auxiliar!$A:$C,3,0),"")</f>
        <v>2b 3% | 4b 5% | 5b 8% | 193 0%</v>
      </c>
      <c r="AW17" s="1">
        <v>6360</v>
      </c>
      <c r="AX17" s="1" t="s">
        <v>32</v>
      </c>
      <c r="AY17" s="6">
        <f>+IFERROR(VALUE(RIGHT(Tabla9[[#This Row],[B2B]],6)),"")</f>
        <v>6360</v>
      </c>
      <c r="AZ17" s="6" t="str">
        <f>+IFERROR(VLOOKUP(AX17,Auxiliar!$A:$C,2,0),"")</f>
        <v>LATONES</v>
      </c>
      <c r="BA17" s="7" t="str">
        <f>+IFERROR(VLOOKUP(AX17,Auxiliar!$A:$C,3,0),"")</f>
        <v>2b 3% | 4b 4% | 6b 5% | 10b 8%  | 385b 0%</v>
      </c>
      <c r="BC17" s="1">
        <v>3897</v>
      </c>
      <c r="BD17" s="1" t="s">
        <v>33</v>
      </c>
      <c r="BE17" s="6">
        <f>+IFERROR(VALUE(RIGHT(Tabla10[[#This Row],[B2B]],6)),"")</f>
        <v>3897</v>
      </c>
      <c r="BF17" s="6" t="str">
        <f>+IFERROR(VLOOKUP(BD17,Auxiliar!$A:$C,2,0),"")</f>
        <v>LATONES</v>
      </c>
      <c r="BG17" s="7" t="str">
        <f>+IFERROR(VLOOKUP(BD17,Auxiliar!$A:$C,3,0),"")</f>
        <v>6b 4% | 12b 5% | 15b 8% | 385b 0%</v>
      </c>
      <c r="BI17" s="1">
        <v>6002</v>
      </c>
      <c r="BJ17" s="1" t="s">
        <v>38</v>
      </c>
      <c r="BK17" s="6">
        <f>+IFERROR(VALUE(RIGHT(Tabla11[[#This Row],[B2B]],6)),"")</f>
        <v>6002</v>
      </c>
      <c r="BL17" s="6" t="str">
        <f>+IFERROR(VLOOKUP(BJ17,Auxiliar!$A:$C,2,0),"")</f>
        <v>VALUE LITRO</v>
      </c>
      <c r="BM17" s="7" t="str">
        <f>+IFERROR(VLOOKUP(BJ17,Auxiliar!$A:$C,3,0),"")</f>
        <v>3b 12%</v>
      </c>
      <c r="BO17" s="1">
        <v>5566</v>
      </c>
      <c r="BP17" s="1" t="s">
        <v>39</v>
      </c>
      <c r="BQ17" s="6">
        <f>+IFERROR(VALUE(RIGHT(Tabla12[[#This Row],[B2B]],6)),"")</f>
        <v>5566</v>
      </c>
      <c r="BR17" s="6" t="str">
        <f>+IFERROR(VLOOKUP(BP17,Auxiliar!$A:$C,2,0),"")</f>
        <v>VALUE LITRO</v>
      </c>
      <c r="BS17" s="7" t="str">
        <f>+IFERROR(VLOOKUP(BP17,Auxiliar!$A:$C,3,0),"")</f>
        <v>1b 12%</v>
      </c>
      <c r="BU17" s="1">
        <v>3376</v>
      </c>
      <c r="BV17" s="1" t="s">
        <v>34</v>
      </c>
      <c r="BW17" s="6">
        <f>+IFERROR(VALUE(RIGHT(Tabla13[[#This Row],[B2B]],6)),"")</f>
        <v>3376</v>
      </c>
      <c r="BX17" s="6" t="str">
        <f>+IFERROR(VLOOKUP(BV17,Auxiliar!$A:$C,2,0),"")</f>
        <v>Corona 710cc</v>
      </c>
      <c r="BY17" s="7" t="str">
        <f>+IFERROR(VLOOKUP(BV17,Auxiliar!$A:$C,3,0),"")</f>
        <v>3b 10% | 169b 0%</v>
      </c>
      <c r="CA17" s="1">
        <v>255</v>
      </c>
      <c r="CB17" s="1" t="s">
        <v>35</v>
      </c>
      <c r="CC17" s="6">
        <f>+IFERROR(VALUE(RIGHT(Tabla14[[#This Row],[B2B]],6)),"")</f>
        <v>255</v>
      </c>
      <c r="CD17" s="6" t="str">
        <f>+IFERROR(VLOOKUP(CB17,Auxiliar!$A:$C,2,0),"")</f>
        <v>Corona 710cc</v>
      </c>
      <c r="CE17" s="7" t="str">
        <f>+IFERROR(VLOOKUP(CB17,Auxiliar!$A:$C,3,0),"")</f>
        <v>1b 10% | 85b 0%</v>
      </c>
      <c r="CG17" s="1">
        <v>6002</v>
      </c>
      <c r="CH17" s="1" t="s">
        <v>42</v>
      </c>
      <c r="CI17" s="6">
        <f>+IFERROR(VALUE(RIGHT(Tabla15[[#This Row],[B2B]],6)),"")</f>
        <v>6002</v>
      </c>
      <c r="CJ17" s="6" t="str">
        <f>+IFERROR(VLOOKUP(CH17,Auxiliar!$A:$C,2,0),"")</f>
        <v xml:space="preserve">VALUE LATA </v>
      </c>
      <c r="CK17" s="7" t="str">
        <f>+IFERROR(VLOOKUP(CH17,Auxiliar!$A:$C,3,0),"")</f>
        <v>3b 15% | 100b 18%</v>
      </c>
      <c r="CM17" s="1">
        <v>255</v>
      </c>
      <c r="CN17" s="1" t="s">
        <v>20</v>
      </c>
      <c r="CO17" s="6">
        <v>255</v>
      </c>
      <c r="CP17" s="6" t="s">
        <v>20</v>
      </c>
      <c r="CQ17" s="7" t="s">
        <v>21</v>
      </c>
      <c r="CS17" s="1">
        <v>3474</v>
      </c>
      <c r="CT17" s="1" t="s">
        <v>15</v>
      </c>
      <c r="CU17" s="6">
        <f>+IFERROR(VALUE(RIGHT(Tabla17[[#This Row],[B2B]],6)),"")</f>
        <v>3474</v>
      </c>
      <c r="CV17" s="6" t="str">
        <f>+IFERROR(VLOOKUP(CT17,Auxiliar!$A:$C,2,0),"")</f>
        <v>PREMIUM</v>
      </c>
      <c r="CW17" s="7" t="str">
        <f>+IFERROR(VLOOKUP(CT17,Auxiliar!$A:$C,3,0),"")</f>
        <v>0b 0% | 5b 2% | 10b 3,5% | 20b 5%</v>
      </c>
      <c r="CY17" s="1">
        <v>255</v>
      </c>
      <c r="CZ17" s="1" t="s">
        <v>16</v>
      </c>
      <c r="DA17" s="6">
        <f>+IFERROR(VALUE(RIGHT(Tabla18[[#This Row],[B2B]],6)),"")</f>
        <v>255</v>
      </c>
      <c r="DB17" s="6" t="str">
        <f>+IFERROR(VLOOKUP(CZ17,Auxiliar!$A:$C,2,0),"")</f>
        <v>PREMIUM</v>
      </c>
      <c r="DC17" s="7" t="str">
        <f>+IFERROR(VLOOKUP(CZ17,Auxiliar!$A:$C,3,0),"")</f>
        <v>0b 0% | 2b 2% | 5b 3,5% | 10b 5%</v>
      </c>
      <c r="DE17" s="1">
        <v>255</v>
      </c>
      <c r="DF17" s="1" t="s">
        <v>19</v>
      </c>
      <c r="DG17" s="6">
        <f>+IFERROR(VALUE(RIGHT(Tabla19[[#This Row],[B2B]],6)),"")</f>
        <v>255</v>
      </c>
      <c r="DH17" s="6" t="str">
        <f>+IFERROR(VLOOKUP(DF17,Auxiliar!$A:$C,2,0),"")</f>
        <v>MICHELOB</v>
      </c>
      <c r="DI17" s="7" t="str">
        <f>+IFERROR(VLOOKUP(DF17,Auxiliar!$A:$C,3,0),"")</f>
        <v>1b 7% | 3b 22% | 8b 27%</v>
      </c>
      <c r="DK17" s="1">
        <v>3376</v>
      </c>
      <c r="DL17" s="1" t="s">
        <v>23</v>
      </c>
      <c r="DM17" s="6">
        <f>+IFERROR(VALUE(RIGHT(Tabla20[[#This Row],[B2B]],6)),"")</f>
        <v>3376</v>
      </c>
      <c r="DN17" s="6" t="str">
        <f>+IFERROR(VLOOKUP(DL17,Auxiliar!$A:$C,2,0),"")</f>
        <v>CORONA PORRON</v>
      </c>
      <c r="DO17" s="7" t="str">
        <f>+IFERROR(VLOOKUP(DL17,Auxiliar!$A:$C,3,0),"")</f>
        <v>3b 5% | 42b 0%</v>
      </c>
      <c r="DQ17" s="1">
        <v>255</v>
      </c>
      <c r="DR17" s="12" t="s">
        <v>24</v>
      </c>
      <c r="DS17" s="6">
        <f>+IFERROR(VALUE(RIGHT(Tabla21[[#This Row],[B2B]],6)),"")</f>
        <v>255</v>
      </c>
      <c r="DT17" s="6" t="str">
        <f>+IFERROR(VLOOKUP(DR17,Auxiliar!$A:$C,2,0),"")</f>
        <v>CORONA PORRON</v>
      </c>
      <c r="DU17" s="7" t="str">
        <f>+IFERROR(VLOOKUP(DR17,Auxiliar!$A:$C,3,0),"")</f>
        <v>1b 5% | 20b 0%</v>
      </c>
      <c r="DW17" s="1">
        <v>5566</v>
      </c>
      <c r="DX17" s="12" t="s">
        <v>43</v>
      </c>
      <c r="DY17" s="6">
        <f>+IFERROR(VALUE(RIGHT(Tabla22[[#This Row],[B2B]],6)),"")</f>
        <v>5566</v>
      </c>
      <c r="DZ17" s="6" t="str">
        <f>+IFERROR(VLOOKUP(DX17,Auxiliar!$A:$C,2,0),"")</f>
        <v xml:space="preserve">VALUE LATA </v>
      </c>
      <c r="EA17" s="7" t="str">
        <f>+IFERROR(VLOOKUP(DX17,Auxiliar!$A:$C,3,0),"")</f>
        <v>1b 15% | 100b 18%</v>
      </c>
      <c r="EC17" s="1">
        <v>5566</v>
      </c>
      <c r="ED17" s="12" t="s">
        <v>47</v>
      </c>
      <c r="EE17" s="6">
        <f>+IFERROR(VALUE(RIGHT(Tabla23[[#This Row],[B2B]],6)),"")</f>
        <v>5566</v>
      </c>
      <c r="EF17" s="6" t="str">
        <f>+IFERROR(VLOOKUP(ED17,Auxiliar!$A:$C,2,0),"")</f>
        <v>VALUE LATON</v>
      </c>
      <c r="EG17" s="7" t="str">
        <f>+IFERROR(VLOOKUP(ED17,Auxiliar!$A:$C,3,0),"")</f>
        <v>1b 10% | 5b 15% | 192b 0%</v>
      </c>
      <c r="EI17" s="1">
        <v>6129</v>
      </c>
      <c r="EJ17" s="12" t="s">
        <v>56</v>
      </c>
      <c r="EK17" s="6">
        <f>+IFERROR(VALUE(RIGHT(Tabla24[[#This Row],[B2B]],6)),"")</f>
        <v>6129</v>
      </c>
      <c r="EL17" s="6" t="str">
        <f>+IFERROR(VLOOKUP(EJ17,Auxiliar!$A:$C,2,0),"")</f>
        <v>VALUE LATON</v>
      </c>
      <c r="EM17" s="7" t="str">
        <f>+IFERROR(VLOOKUP(EJ17,Auxiliar!$A:$C,3,0),"")</f>
        <v>3b 10% | 10b 15% | 384b 0%</v>
      </c>
      <c r="EO17" s="1"/>
      <c r="EP17" s="12"/>
      <c r="EQ17" s="6" t="str">
        <f>+IFERROR(VALUE(RIGHT(Tabla25[[#This Row],[B2B]],6)),"")</f>
        <v/>
      </c>
      <c r="ER17" s="6" t="str">
        <f>+IFERROR(VLOOKUP(EP17,Auxiliar!$A:$C,2,0),"")</f>
        <v/>
      </c>
      <c r="ES17" s="7" t="str">
        <f>+IFERROR(VLOOKUP(EP17,Auxiliar!$A:$C,3,0),"")</f>
        <v/>
      </c>
      <c r="EU17" s="1"/>
      <c r="EV17" s="12"/>
      <c r="EW17" s="6" t="str">
        <f>+IFERROR(VALUE(RIGHT(Tabla26[[#This Row],[B2B]],6)),"")</f>
        <v/>
      </c>
      <c r="EX17" s="6" t="str">
        <f>+IFERROR(VLOOKUP(EV17,Auxiliar!$A:$C,2,0),"")</f>
        <v/>
      </c>
      <c r="EY17" s="7" t="str">
        <f>+IFERROR(VLOOKUP(EV17,Auxiliar!$A:$C,3,0),"")</f>
        <v/>
      </c>
      <c r="EZ17" s="1">
        <v>6166</v>
      </c>
      <c r="FA17" s="12" t="s">
        <v>61</v>
      </c>
      <c r="FB17" s="6">
        <f>+IFERROR(VALUE(RIGHT(Tabla27[[#This Row],[B2B]],6)),"")</f>
        <v>6166</v>
      </c>
      <c r="FC17" s="6" t="str">
        <f>+IFERROR(VLOOKUP(FA17,Auxiliar!$A:$C,2,0),"")</f>
        <v>CORE 2</v>
      </c>
      <c r="FD17" s="7" t="str">
        <f>+IFERROR(VLOOKUP(FA17,Auxiliar!$A:$C,3,0),"")</f>
        <v>25b 9%</v>
      </c>
      <c r="FE17" s="1"/>
      <c r="FF17" s="12"/>
      <c r="FG17" s="6" t="str">
        <f>+IFERROR(VALUE(RIGHT(Tabla28[[#This Row],[B2B]],6)),"")</f>
        <v/>
      </c>
      <c r="FH17" s="6" t="str">
        <f>+IFERROR(VLOOKUP(FF17,Auxiliar!$A:$C,2,0),"")</f>
        <v/>
      </c>
      <c r="FI17" s="7" t="str">
        <f>+IFERROR(VLOOKUP(FF17,Auxiliar!$A:$C,3,0),"")</f>
        <v/>
      </c>
      <c r="FJ17" s="1"/>
      <c r="FK17" s="12"/>
      <c r="FL17" s="6" t="str">
        <f>+IFERROR(VALUE(RIGHT(Tabla29[[#This Row],[B2B]],6)),"")</f>
        <v/>
      </c>
      <c r="FM17" s="6" t="str">
        <f>+IFERROR(VLOOKUP(FK17,Auxiliar!$A:$C,2,0),"")</f>
        <v/>
      </c>
      <c r="FN17" s="7" t="str">
        <f>+IFERROR(VLOOKUP(FK17,Auxiliar!$A:$C,3,0),"")</f>
        <v/>
      </c>
      <c r="FO17" s="1"/>
      <c r="FP17" s="12"/>
      <c r="FQ17" s="6" t="str">
        <f>+IFERROR(VALUE(RIGHT(Tabla30[[#This Row],[B2B]],6)),"")</f>
        <v/>
      </c>
      <c r="FR17" s="6" t="str">
        <f>+IFERROR(VLOOKUP(FP17,Auxiliar!$A:$C,2,0),"")</f>
        <v/>
      </c>
      <c r="FS17" s="7"/>
      <c r="FT17" s="1"/>
      <c r="FU17" s="12"/>
      <c r="FV17" s="6" t="str">
        <f>+IFERROR(VALUE(RIGHT(Tabla31[[#This Row],[B2B]],6)),"")</f>
        <v/>
      </c>
      <c r="FW17" s="6" t="str">
        <f>+IFERROR(VLOOKUP(FU17,Auxiliar!$A:$C,2,0),"")</f>
        <v/>
      </c>
      <c r="FX17" s="7" t="str">
        <f>+IFERROR(VLOOKUP(FU17,Auxiliar!$A:$C,3,0),"")</f>
        <v/>
      </c>
      <c r="FY17" s="1"/>
      <c r="FZ17" s="12"/>
      <c r="GA17" s="6" t="str">
        <f>+IFERROR(VALUE(RIGHT(Tabla32[[#This Row],[B2B]],6)),"")</f>
        <v/>
      </c>
      <c r="GB17" s="6" t="str">
        <f>+IFERROR(VLOOKUP(FZ17,Auxiliar!$A:$C,2,0),"")</f>
        <v/>
      </c>
      <c r="GC17" s="7" t="str">
        <f>+IFERROR(VLOOKUP(FZ17,Auxiliar!$A:$C,3,0),"")</f>
        <v/>
      </c>
      <c r="GD17" s="1"/>
      <c r="GE17" s="12"/>
      <c r="GF17" s="6" t="str">
        <f>+IFERROR(VALUE(RIGHT(Tabla33[[#This Row],[B2B]],6)),"")</f>
        <v/>
      </c>
      <c r="GG17" s="6" t="str">
        <f>+IFERROR(VLOOKUP(GE17,Auxiliar!$A:$C,2,0),"")</f>
        <v/>
      </c>
      <c r="GH17" s="7" t="str">
        <f>+IFERROR(VLOOKUP(GE17,Auxiliar!$A:$C,3,0),"")</f>
        <v/>
      </c>
    </row>
    <row r="18" spans="1:190" x14ac:dyDescent="0.25">
      <c r="A18" s="1">
        <v>4515</v>
      </c>
      <c r="B18" s="1" t="s">
        <v>5</v>
      </c>
      <c r="C18">
        <f>+IFERROR(VALUE(RIGHT(Tabla1[[#This Row],[B2B]],6)),"")</f>
        <v>4515</v>
      </c>
      <c r="D18" t="str">
        <f>+IFERROR(VLOOKUP(B18,Auxiliar!$A:$C,2,0),"")</f>
        <v>CORE</v>
      </c>
      <c r="E18" s="5" t="str">
        <f>+IFERROR(VLOOKUP(B18,Auxiliar!$A:$C,3,0),"")</f>
        <v>0b 1% | 5b 4% | 10b 5% | 15b 6% | 25b 9%</v>
      </c>
      <c r="G18" s="1">
        <v>11755</v>
      </c>
      <c r="H18" s="1" t="s">
        <v>7</v>
      </c>
      <c r="I18" s="6">
        <f>+IFERROR(VALUE(RIGHT(Tabla2[[#This Row],[B2B]],6)),"")</f>
        <v>11755</v>
      </c>
      <c r="J18" s="6" t="str">
        <f>+IFERROR(VLOOKUP(H18,Auxiliar!$A:$C,2,0),"")</f>
        <v>CORE</v>
      </c>
      <c r="K18" s="7" t="str">
        <f>+IFERROR(VLOOKUP(H18,Auxiliar!$A:$C,3,0),"")</f>
        <v>0b 1% | 15b 4% | 40b 5% | 60b 9%</v>
      </c>
      <c r="S18" s="1">
        <v>381</v>
      </c>
      <c r="T18" s="1" t="s">
        <v>9</v>
      </c>
      <c r="U18" s="6">
        <f>+IFERROR(VALUE(RIGHT(Tabla4[[#This Row],[B2B]],6)),"")</f>
        <v>381</v>
      </c>
      <c r="V18" s="6" t="str">
        <f>+IFERROR(VLOOKUP(T18,Auxiliar!$A:$C,2,0),"")</f>
        <v>CORE</v>
      </c>
      <c r="W18" s="7" t="str">
        <f>+IFERROR(VLOOKUP(T18,Auxiliar!$A:$C,3,0),"")</f>
        <v>0b 1% | 2b 5% | 4b 6%</v>
      </c>
      <c r="Y18" s="1">
        <v>1165</v>
      </c>
      <c r="Z18" s="1" t="s">
        <v>10</v>
      </c>
      <c r="AA18" s="6">
        <f>+IFERROR(VALUE(RIGHT(Tabla5[[#This Row],[B2B]],6)),"")</f>
        <v>1165</v>
      </c>
      <c r="AB18" s="6" t="str">
        <f>+IFERROR(VLOOKUP(Z18,Auxiliar!$A:$C,2,0),"")</f>
        <v>CORE</v>
      </c>
      <c r="AC18" s="7" t="str">
        <f>+IFERROR(VLOOKUP(Z18,Auxiliar!$A:$C,3,0),"")</f>
        <v>0b 1% | 3b 4% | 5b 6%</v>
      </c>
      <c r="AE18" s="1">
        <v>1306</v>
      </c>
      <c r="AF18" s="1" t="s">
        <v>11</v>
      </c>
      <c r="AG18" s="6">
        <f>+IFERROR(VALUE(RIGHT(Tabla6[[#This Row],[B2B]],6)),"")</f>
        <v>1306</v>
      </c>
      <c r="AH18" s="6" t="str">
        <f>+IFERROR(VLOOKUP(AF18,Auxiliar!$A:$C,2,0),"")</f>
        <v>CORE</v>
      </c>
      <c r="AI18" s="7" t="str">
        <f>+IFERROR(VLOOKUP(AF18,Auxiliar!$A:$C,3,0),"")</f>
        <v>0b 1% | 6b 5% | 10b 6%</v>
      </c>
      <c r="AK18" s="1">
        <v>352</v>
      </c>
      <c r="AL18" s="1" t="s">
        <v>30</v>
      </c>
      <c r="AM18" s="6">
        <f>+IFERROR(VALUE(RIGHT(Tabla7[[#This Row],[B2B]],6)),"")</f>
        <v>352</v>
      </c>
      <c r="AN18" s="6" t="str">
        <f>+IFERROR(VLOOKUP(AL18,Auxiliar!$A:$C,2,0),"")</f>
        <v>LATONES</v>
      </c>
      <c r="AO18" s="7" t="str">
        <f>+IFERROR(VLOOKUP(AL18,Auxiliar!$A:$C,3,0),"")</f>
        <v>1b 4% | 5b 7% | 97b 0%</v>
      </c>
      <c r="AQ18" s="1">
        <v>960</v>
      </c>
      <c r="AR18" s="1" t="s">
        <v>31</v>
      </c>
      <c r="AS18" s="6">
        <f>+IFERROR(VALUE(RIGHT(Tabla8[[#This Row],[B2B]],6)),"")</f>
        <v>960</v>
      </c>
      <c r="AT18" s="6" t="str">
        <f>+IFERROR(VLOOKUP(AR18,Auxiliar!$A:$C,2,0),"")</f>
        <v>LATONES</v>
      </c>
      <c r="AU18" s="7" t="str">
        <f>+IFERROR(VLOOKUP(AR18,Auxiliar!$A:$C,3,0),"")</f>
        <v>2b 3% | 4b 5% | 5b 8% | 193 0%</v>
      </c>
      <c r="AW18" s="1">
        <v>6387</v>
      </c>
      <c r="AX18" s="1" t="s">
        <v>32</v>
      </c>
      <c r="AY18" s="6">
        <f>+IFERROR(VALUE(RIGHT(Tabla9[[#This Row],[B2B]],6)),"")</f>
        <v>6387</v>
      </c>
      <c r="AZ18" s="6" t="str">
        <f>+IFERROR(VLOOKUP(AX18,Auxiliar!$A:$C,2,0),"")</f>
        <v>LATONES</v>
      </c>
      <c r="BA18" s="7" t="str">
        <f>+IFERROR(VLOOKUP(AX18,Auxiliar!$A:$C,3,0),"")</f>
        <v>2b 3% | 4b 4% | 6b 5% | 10b 8%  | 385b 0%</v>
      </c>
      <c r="BC18" s="1">
        <v>4057</v>
      </c>
      <c r="BD18" s="1" t="s">
        <v>33</v>
      </c>
      <c r="BE18" s="6">
        <f>+IFERROR(VALUE(RIGHT(Tabla10[[#This Row],[B2B]],6)),"")</f>
        <v>4057</v>
      </c>
      <c r="BF18" s="6" t="str">
        <f>+IFERROR(VLOOKUP(BD18,Auxiliar!$A:$C,2,0),"")</f>
        <v>LATONES</v>
      </c>
      <c r="BG18" s="7" t="str">
        <f>+IFERROR(VLOOKUP(BD18,Auxiliar!$A:$C,3,0),"")</f>
        <v>6b 4% | 12b 5% | 15b 8% | 385b 0%</v>
      </c>
      <c r="BI18" s="1">
        <v>6010</v>
      </c>
      <c r="BJ18" s="1" t="s">
        <v>38</v>
      </c>
      <c r="BK18" s="6">
        <f>+IFERROR(VALUE(RIGHT(Tabla11[[#This Row],[B2B]],6)),"")</f>
        <v>6010</v>
      </c>
      <c r="BL18" s="6" t="str">
        <f>+IFERROR(VLOOKUP(BJ18,Auxiliar!$A:$C,2,0),"")</f>
        <v>VALUE LITRO</v>
      </c>
      <c r="BM18" s="7" t="str">
        <f>+IFERROR(VLOOKUP(BJ18,Auxiliar!$A:$C,3,0),"")</f>
        <v>3b 12%</v>
      </c>
      <c r="BO18" s="1">
        <v>5567</v>
      </c>
      <c r="BP18" s="1" t="s">
        <v>39</v>
      </c>
      <c r="BQ18" s="6">
        <f>+IFERROR(VALUE(RIGHT(Tabla12[[#This Row],[B2B]],6)),"")</f>
        <v>5567</v>
      </c>
      <c r="BR18" s="6" t="str">
        <f>+IFERROR(VLOOKUP(BP18,Auxiliar!$A:$C,2,0),"")</f>
        <v>VALUE LITRO</v>
      </c>
      <c r="BS18" s="7" t="str">
        <f>+IFERROR(VLOOKUP(BP18,Auxiliar!$A:$C,3,0),"")</f>
        <v>1b 12%</v>
      </c>
      <c r="BU18" s="1">
        <v>3474</v>
      </c>
      <c r="BV18" s="1" t="s">
        <v>34</v>
      </c>
      <c r="BW18" s="6">
        <f>+IFERROR(VALUE(RIGHT(Tabla13[[#This Row],[B2B]],6)),"")</f>
        <v>3474</v>
      </c>
      <c r="BX18" s="6" t="str">
        <f>+IFERROR(VLOOKUP(BV18,Auxiliar!$A:$C,2,0),"")</f>
        <v>Corona 710cc</v>
      </c>
      <c r="BY18" s="7" t="str">
        <f>+IFERROR(VLOOKUP(BV18,Auxiliar!$A:$C,3,0),"")</f>
        <v>3b 10% | 169b 0%</v>
      </c>
      <c r="CA18" s="1">
        <v>289</v>
      </c>
      <c r="CB18" s="1" t="s">
        <v>35</v>
      </c>
      <c r="CC18" s="6">
        <f>+IFERROR(VALUE(RIGHT(Tabla14[[#This Row],[B2B]],6)),"")</f>
        <v>289</v>
      </c>
      <c r="CD18" s="6" t="str">
        <f>+IFERROR(VLOOKUP(CB18,Auxiliar!$A:$C,2,0),"")</f>
        <v>Corona 710cc</v>
      </c>
      <c r="CE18" s="7" t="str">
        <f>+IFERROR(VLOOKUP(CB18,Auxiliar!$A:$C,3,0),"")</f>
        <v>1b 10% | 85b 0%</v>
      </c>
      <c r="CG18" s="1">
        <v>6010</v>
      </c>
      <c r="CH18" s="1" t="s">
        <v>42</v>
      </c>
      <c r="CI18" s="6">
        <f>+IFERROR(VALUE(RIGHT(Tabla15[[#This Row],[B2B]],6)),"")</f>
        <v>6010</v>
      </c>
      <c r="CJ18" s="6" t="str">
        <f>+IFERROR(VLOOKUP(CH18,Auxiliar!$A:$C,2,0),"")</f>
        <v xml:space="preserve">VALUE LATA </v>
      </c>
      <c r="CK18" s="7" t="str">
        <f>+IFERROR(VLOOKUP(CH18,Auxiliar!$A:$C,3,0),"")</f>
        <v>3b 15% | 100b 18%</v>
      </c>
      <c r="CM18" s="1">
        <v>289</v>
      </c>
      <c r="CN18" s="1" t="s">
        <v>20</v>
      </c>
      <c r="CO18" s="6">
        <v>289</v>
      </c>
      <c r="CP18" s="6" t="s">
        <v>20</v>
      </c>
      <c r="CQ18" s="7" t="s">
        <v>21</v>
      </c>
      <c r="CS18" s="1">
        <v>3498</v>
      </c>
      <c r="CT18" s="1" t="s">
        <v>15</v>
      </c>
      <c r="CU18" s="6">
        <f>+IFERROR(VALUE(RIGHT(Tabla17[[#This Row],[B2B]],6)),"")</f>
        <v>3498</v>
      </c>
      <c r="CV18" s="6" t="str">
        <f>+IFERROR(VLOOKUP(CT18,Auxiliar!$A:$C,2,0),"")</f>
        <v>PREMIUM</v>
      </c>
      <c r="CW18" s="7" t="str">
        <f>+IFERROR(VLOOKUP(CT18,Auxiliar!$A:$C,3,0),"")</f>
        <v>0b 0% | 5b 2% | 10b 3,5% | 20b 5%</v>
      </c>
      <c r="CY18" s="1">
        <v>289</v>
      </c>
      <c r="CZ18" s="1" t="s">
        <v>16</v>
      </c>
      <c r="DA18" s="6">
        <f>+IFERROR(VALUE(RIGHT(Tabla18[[#This Row],[B2B]],6)),"")</f>
        <v>289</v>
      </c>
      <c r="DB18" s="6" t="str">
        <f>+IFERROR(VLOOKUP(CZ18,Auxiliar!$A:$C,2,0),"")</f>
        <v>PREMIUM</v>
      </c>
      <c r="DC18" s="7" t="str">
        <f>+IFERROR(VLOOKUP(CZ18,Auxiliar!$A:$C,3,0),"")</f>
        <v>0b 0% | 2b 2% | 5b 3,5% | 10b 5%</v>
      </c>
      <c r="DE18" s="1">
        <v>289</v>
      </c>
      <c r="DF18" s="1" t="s">
        <v>19</v>
      </c>
      <c r="DG18" s="6">
        <f>+IFERROR(VALUE(RIGHT(Tabla19[[#This Row],[B2B]],6)),"")</f>
        <v>289</v>
      </c>
      <c r="DH18" s="6" t="str">
        <f>+IFERROR(VLOOKUP(DF18,Auxiliar!$A:$C,2,0),"")</f>
        <v>MICHELOB</v>
      </c>
      <c r="DI18" s="7" t="str">
        <f>+IFERROR(VLOOKUP(DF18,Auxiliar!$A:$C,3,0),"")</f>
        <v>1b 7% | 3b 22% | 8b 27%</v>
      </c>
      <c r="DK18" s="1">
        <v>3474</v>
      </c>
      <c r="DL18" s="1" t="s">
        <v>23</v>
      </c>
      <c r="DM18" s="6">
        <f>+IFERROR(VALUE(RIGHT(Tabla20[[#This Row],[B2B]],6)),"")</f>
        <v>3474</v>
      </c>
      <c r="DN18" s="6" t="str">
        <f>+IFERROR(VLOOKUP(DL18,Auxiliar!$A:$C,2,0),"")</f>
        <v>CORONA PORRON</v>
      </c>
      <c r="DO18" s="7" t="str">
        <f>+IFERROR(VLOOKUP(DL18,Auxiliar!$A:$C,3,0),"")</f>
        <v>3b 5% | 42b 0%</v>
      </c>
      <c r="DQ18" s="1">
        <v>289</v>
      </c>
      <c r="DR18" s="12" t="s">
        <v>24</v>
      </c>
      <c r="DS18" s="6">
        <f>+IFERROR(VALUE(RIGHT(Tabla21[[#This Row],[B2B]],6)),"")</f>
        <v>289</v>
      </c>
      <c r="DT18" s="6" t="str">
        <f>+IFERROR(VLOOKUP(DR18,Auxiliar!$A:$C,2,0),"")</f>
        <v>CORONA PORRON</v>
      </c>
      <c r="DU18" s="7" t="str">
        <f>+IFERROR(VLOOKUP(DR18,Auxiliar!$A:$C,3,0),"")</f>
        <v>1b 5% | 20b 0%</v>
      </c>
      <c r="DW18" s="1">
        <v>5567</v>
      </c>
      <c r="DX18" s="12" t="s">
        <v>43</v>
      </c>
      <c r="DY18" s="6">
        <f>+IFERROR(VALUE(RIGHT(Tabla22[[#This Row],[B2B]],6)),"")</f>
        <v>5567</v>
      </c>
      <c r="DZ18" s="6" t="str">
        <f>+IFERROR(VLOOKUP(DX18,Auxiliar!$A:$C,2,0),"")</f>
        <v xml:space="preserve">VALUE LATA </v>
      </c>
      <c r="EA18" s="7" t="str">
        <f>+IFERROR(VLOOKUP(DX18,Auxiliar!$A:$C,3,0),"")</f>
        <v>1b 15% | 100b 18%</v>
      </c>
      <c r="EC18" s="1">
        <v>5567</v>
      </c>
      <c r="ED18" s="12" t="s">
        <v>47</v>
      </c>
      <c r="EE18" s="6">
        <f>+IFERROR(VALUE(RIGHT(Tabla23[[#This Row],[B2B]],6)),"")</f>
        <v>5567</v>
      </c>
      <c r="EF18" s="6" t="str">
        <f>+IFERROR(VLOOKUP(ED18,Auxiliar!$A:$C,2,0),"")</f>
        <v>VALUE LATON</v>
      </c>
      <c r="EG18" s="7" t="str">
        <f>+IFERROR(VLOOKUP(ED18,Auxiliar!$A:$C,3,0),"")</f>
        <v>1b 10% | 5b 15% | 192b 0%</v>
      </c>
      <c r="EI18" s="1">
        <v>6215</v>
      </c>
      <c r="EJ18" s="12" t="s">
        <v>56</v>
      </c>
      <c r="EK18" s="6">
        <f>+IFERROR(VALUE(RIGHT(Tabla24[[#This Row],[B2B]],6)),"")</f>
        <v>6215</v>
      </c>
      <c r="EL18" s="6" t="str">
        <f>+IFERROR(VLOOKUP(EJ18,Auxiliar!$A:$C,2,0),"")</f>
        <v>VALUE LATON</v>
      </c>
      <c r="EM18" s="7" t="str">
        <f>+IFERROR(VLOOKUP(EJ18,Auxiliar!$A:$C,3,0),"")</f>
        <v>3b 10% | 10b 15% | 384b 0%</v>
      </c>
      <c r="EO18" s="1"/>
      <c r="EP18" s="12"/>
      <c r="EQ18" s="6" t="str">
        <f>+IFERROR(VALUE(RIGHT(Tabla25[[#This Row],[B2B]],6)),"")</f>
        <v/>
      </c>
      <c r="ER18" s="6" t="str">
        <f>+IFERROR(VLOOKUP(EP18,Auxiliar!$A:$C,2,0),"")</f>
        <v/>
      </c>
      <c r="ES18" s="7" t="str">
        <f>+IFERROR(VLOOKUP(EP18,Auxiliar!$A:$C,3,0),"")</f>
        <v/>
      </c>
      <c r="EU18" s="1"/>
      <c r="EV18" s="12"/>
      <c r="EW18" s="6" t="str">
        <f>+IFERROR(VALUE(RIGHT(Tabla26[[#This Row],[B2B]],6)),"")</f>
        <v/>
      </c>
      <c r="EX18" s="6" t="str">
        <f>+IFERROR(VLOOKUP(EV18,Auxiliar!$A:$C,2,0),"")</f>
        <v/>
      </c>
      <c r="EY18" s="7" t="str">
        <f>+IFERROR(VLOOKUP(EV18,Auxiliar!$A:$C,3,0),"")</f>
        <v/>
      </c>
      <c r="EZ18" s="1">
        <v>10221</v>
      </c>
      <c r="FA18" s="12" t="s">
        <v>61</v>
      </c>
      <c r="FB18" s="6">
        <f>+IFERROR(VALUE(RIGHT(Tabla27[[#This Row],[B2B]],6)),"")</f>
        <v>10221</v>
      </c>
      <c r="FC18" s="6" t="str">
        <f>+IFERROR(VLOOKUP(FA18,Auxiliar!$A:$C,2,0),"")</f>
        <v>CORE 2</v>
      </c>
      <c r="FD18" s="7" t="str">
        <f>+IFERROR(VLOOKUP(FA18,Auxiliar!$A:$C,3,0),"")</f>
        <v>25b 9%</v>
      </c>
      <c r="FE18" s="1"/>
      <c r="FF18" s="12"/>
      <c r="FG18" s="6" t="str">
        <f>+IFERROR(VALUE(RIGHT(Tabla28[[#This Row],[B2B]],6)),"")</f>
        <v/>
      </c>
      <c r="FH18" s="6" t="str">
        <f>+IFERROR(VLOOKUP(FF18,Auxiliar!$A:$C,2,0),"")</f>
        <v/>
      </c>
      <c r="FI18" s="7" t="str">
        <f>+IFERROR(VLOOKUP(FF18,Auxiliar!$A:$C,3,0),"")</f>
        <v/>
      </c>
      <c r="FJ18" s="1"/>
      <c r="FK18" s="12"/>
      <c r="FL18" s="6" t="str">
        <f>+IFERROR(VALUE(RIGHT(Tabla29[[#This Row],[B2B]],6)),"")</f>
        <v/>
      </c>
      <c r="FM18" s="6" t="str">
        <f>+IFERROR(VLOOKUP(FK18,Auxiliar!$A:$C,2,0),"")</f>
        <v/>
      </c>
      <c r="FN18" s="7" t="str">
        <f>+IFERROR(VLOOKUP(FK18,Auxiliar!$A:$C,3,0),"")</f>
        <v/>
      </c>
      <c r="FO18" s="1"/>
      <c r="FP18" s="12"/>
      <c r="FQ18" s="6" t="str">
        <f>+IFERROR(VALUE(RIGHT(Tabla30[[#This Row],[B2B]],6)),"")</f>
        <v/>
      </c>
      <c r="FR18" s="6" t="str">
        <f>+IFERROR(VLOOKUP(FP18,Auxiliar!$A:$C,2,0),"")</f>
        <v/>
      </c>
      <c r="FS18" s="7"/>
      <c r="FT18" s="1"/>
      <c r="FU18" s="12"/>
      <c r="FV18" s="6" t="str">
        <f>+IFERROR(VALUE(RIGHT(Tabla31[[#This Row],[B2B]],6)),"")</f>
        <v/>
      </c>
      <c r="FW18" s="6" t="str">
        <f>+IFERROR(VLOOKUP(FU18,Auxiliar!$A:$C,2,0),"")</f>
        <v/>
      </c>
      <c r="FX18" s="7" t="str">
        <f>+IFERROR(VLOOKUP(FU18,Auxiliar!$A:$C,3,0),"")</f>
        <v/>
      </c>
      <c r="FY18" s="1"/>
      <c r="FZ18" s="12"/>
      <c r="GA18" s="6" t="str">
        <f>+IFERROR(VALUE(RIGHT(Tabla32[[#This Row],[B2B]],6)),"")</f>
        <v/>
      </c>
      <c r="GB18" s="6" t="str">
        <f>+IFERROR(VLOOKUP(FZ18,Auxiliar!$A:$C,2,0),"")</f>
        <v/>
      </c>
      <c r="GC18" s="7" t="str">
        <f>+IFERROR(VLOOKUP(FZ18,Auxiliar!$A:$C,3,0),"")</f>
        <v/>
      </c>
      <c r="GD18" s="1"/>
      <c r="GE18" s="12"/>
      <c r="GF18" s="6" t="str">
        <f>+IFERROR(VALUE(RIGHT(Tabla33[[#This Row],[B2B]],6)),"")</f>
        <v/>
      </c>
      <c r="GG18" s="6" t="str">
        <f>+IFERROR(VLOOKUP(GE18,Auxiliar!$A:$C,2,0),"")</f>
        <v/>
      </c>
      <c r="GH18" s="7" t="str">
        <f>+IFERROR(VLOOKUP(GE18,Auxiliar!$A:$C,3,0),"")</f>
        <v/>
      </c>
    </row>
    <row r="19" spans="1:190" x14ac:dyDescent="0.25">
      <c r="A19" s="1">
        <v>4550</v>
      </c>
      <c r="B19" s="1" t="s">
        <v>5</v>
      </c>
      <c r="C19">
        <f>+IFERROR(VALUE(RIGHT(Tabla1[[#This Row],[B2B]],6)),"")</f>
        <v>4550</v>
      </c>
      <c r="D19" t="str">
        <f>+IFERROR(VLOOKUP(B19,Auxiliar!$A:$C,2,0),"")</f>
        <v>CORE</v>
      </c>
      <c r="E19" s="5" t="str">
        <f>+IFERROR(VLOOKUP(B19,Auxiliar!$A:$C,3,0),"")</f>
        <v>0b 1% | 5b 4% | 10b 5% | 15b 6% | 25b 9%</v>
      </c>
      <c r="G19" s="1">
        <v>11785</v>
      </c>
      <c r="H19" s="1" t="s">
        <v>7</v>
      </c>
      <c r="I19" s="6">
        <f>+IFERROR(VALUE(RIGHT(Tabla2[[#This Row],[B2B]],6)),"")</f>
        <v>11785</v>
      </c>
      <c r="J19" s="6" t="str">
        <f>+IFERROR(VLOOKUP(H19,Auxiliar!$A:$C,2,0),"")</f>
        <v>CORE</v>
      </c>
      <c r="K19" s="7" t="str">
        <f>+IFERROR(VLOOKUP(H19,Auxiliar!$A:$C,3,0),"")</f>
        <v>0b 1% | 15b 4% | 40b 5% | 60b 9%</v>
      </c>
      <c r="S19" s="1">
        <v>392</v>
      </c>
      <c r="T19" s="1" t="s">
        <v>9</v>
      </c>
      <c r="U19" s="6">
        <f>+IFERROR(VALUE(RIGHT(Tabla4[[#This Row],[B2B]],6)),"")</f>
        <v>392</v>
      </c>
      <c r="V19" s="6" t="str">
        <f>+IFERROR(VLOOKUP(T19,Auxiliar!$A:$C,2,0),"")</f>
        <v>CORE</v>
      </c>
      <c r="W19" s="7" t="str">
        <f>+IFERROR(VLOOKUP(T19,Auxiliar!$A:$C,3,0),"")</f>
        <v>0b 1% | 2b 5% | 4b 6%</v>
      </c>
      <c r="Y19" s="1">
        <v>1226</v>
      </c>
      <c r="Z19" s="1" t="s">
        <v>10</v>
      </c>
      <c r="AA19" s="6">
        <f>+IFERROR(VALUE(RIGHT(Tabla5[[#This Row],[B2B]],6)),"")</f>
        <v>1226</v>
      </c>
      <c r="AB19" s="6" t="str">
        <f>+IFERROR(VLOOKUP(Z19,Auxiliar!$A:$C,2,0),"")</f>
        <v>CORE</v>
      </c>
      <c r="AC19" s="7" t="str">
        <f>+IFERROR(VLOOKUP(Z19,Auxiliar!$A:$C,3,0),"")</f>
        <v>0b 1% | 3b 4% | 5b 6%</v>
      </c>
      <c r="AE19" s="1">
        <v>1357</v>
      </c>
      <c r="AF19" s="1" t="s">
        <v>11</v>
      </c>
      <c r="AG19" s="6">
        <f>+IFERROR(VALUE(RIGHT(Tabla6[[#This Row],[B2B]],6)),"")</f>
        <v>1357</v>
      </c>
      <c r="AH19" s="6" t="str">
        <f>+IFERROR(VLOOKUP(AF19,Auxiliar!$A:$C,2,0),"")</f>
        <v>CORE</v>
      </c>
      <c r="AI19" s="7" t="str">
        <f>+IFERROR(VLOOKUP(AF19,Auxiliar!$A:$C,3,0),"")</f>
        <v>0b 1% | 6b 5% | 10b 6%</v>
      </c>
      <c r="AK19" s="1">
        <v>369</v>
      </c>
      <c r="AL19" s="1" t="s">
        <v>30</v>
      </c>
      <c r="AM19" s="6">
        <f>+IFERROR(VALUE(RIGHT(Tabla7[[#This Row],[B2B]],6)),"")</f>
        <v>369</v>
      </c>
      <c r="AN19" s="6" t="str">
        <f>+IFERROR(VLOOKUP(AL19,Auxiliar!$A:$C,2,0),"")</f>
        <v>LATONES</v>
      </c>
      <c r="AO19" s="7" t="str">
        <f>+IFERROR(VLOOKUP(AL19,Auxiliar!$A:$C,3,0),"")</f>
        <v>1b 4% | 5b 7% | 97b 0%</v>
      </c>
      <c r="AQ19" s="1">
        <v>1036</v>
      </c>
      <c r="AR19" s="1" t="s">
        <v>31</v>
      </c>
      <c r="AS19" s="6">
        <f>+IFERROR(VALUE(RIGHT(Tabla8[[#This Row],[B2B]],6)),"")</f>
        <v>1036</v>
      </c>
      <c r="AT19" s="6" t="str">
        <f>+IFERROR(VLOOKUP(AR19,Auxiliar!$A:$C,2,0),"")</f>
        <v>LATONES</v>
      </c>
      <c r="AU19" s="7" t="str">
        <f>+IFERROR(VLOOKUP(AR19,Auxiliar!$A:$C,3,0),"")</f>
        <v>2b 3% | 4b 5% | 5b 8% | 193 0%</v>
      </c>
      <c r="AW19" s="1">
        <v>6406</v>
      </c>
      <c r="AX19" s="1" t="s">
        <v>32</v>
      </c>
      <c r="AY19" s="6">
        <f>+IFERROR(VALUE(RIGHT(Tabla9[[#This Row],[B2B]],6)),"")</f>
        <v>6406</v>
      </c>
      <c r="AZ19" s="6" t="str">
        <f>+IFERROR(VLOOKUP(AX19,Auxiliar!$A:$C,2,0),"")</f>
        <v>LATONES</v>
      </c>
      <c r="BA19" s="7" t="str">
        <f>+IFERROR(VLOOKUP(AX19,Auxiliar!$A:$C,3,0),"")</f>
        <v>2b 3% | 4b 4% | 6b 5% | 10b 8%  | 385b 0%</v>
      </c>
      <c r="BC19" s="1">
        <v>4328</v>
      </c>
      <c r="BD19" s="1" t="s">
        <v>33</v>
      </c>
      <c r="BE19" s="6">
        <f>+IFERROR(VALUE(RIGHT(Tabla10[[#This Row],[B2B]],6)),"")</f>
        <v>4328</v>
      </c>
      <c r="BF19" s="6" t="str">
        <f>+IFERROR(VLOOKUP(BD19,Auxiliar!$A:$C,2,0),"")</f>
        <v>LATONES</v>
      </c>
      <c r="BG19" s="7" t="str">
        <f>+IFERROR(VLOOKUP(BD19,Auxiliar!$A:$C,3,0),"")</f>
        <v>6b 4% | 12b 5% | 15b 8% | 385b 0%</v>
      </c>
      <c r="BI19" s="1">
        <v>4982</v>
      </c>
      <c r="BJ19" s="1" t="s">
        <v>38</v>
      </c>
      <c r="BK19" s="6">
        <f>+IFERROR(VALUE(RIGHT(Tabla11[[#This Row],[B2B]],6)),"")</f>
        <v>4982</v>
      </c>
      <c r="BL19" s="6" t="str">
        <f>+IFERROR(VLOOKUP(BJ19,Auxiliar!$A:$C,2,0),"")</f>
        <v>VALUE LITRO</v>
      </c>
      <c r="BM19" s="7" t="str">
        <f>+IFERROR(VLOOKUP(BJ19,Auxiliar!$A:$C,3,0),"")</f>
        <v>3b 12%</v>
      </c>
      <c r="BO19" s="1">
        <v>3924</v>
      </c>
      <c r="BP19" s="1" t="s">
        <v>39</v>
      </c>
      <c r="BQ19" s="6">
        <f>+IFERROR(VALUE(RIGHT(Tabla12[[#This Row],[B2B]],6)),"")</f>
        <v>3924</v>
      </c>
      <c r="BR19" s="6" t="str">
        <f>+IFERROR(VLOOKUP(BP19,Auxiliar!$A:$C,2,0),"")</f>
        <v>VALUE LITRO</v>
      </c>
      <c r="BS19" s="7" t="str">
        <f>+IFERROR(VLOOKUP(BP19,Auxiliar!$A:$C,3,0),"")</f>
        <v>1b 12%</v>
      </c>
      <c r="BU19" s="1">
        <v>3498</v>
      </c>
      <c r="BV19" s="1" t="s">
        <v>34</v>
      </c>
      <c r="BW19" s="6">
        <f>+IFERROR(VALUE(RIGHT(Tabla13[[#This Row],[B2B]],6)),"")</f>
        <v>3498</v>
      </c>
      <c r="BX19" s="6" t="str">
        <f>+IFERROR(VLOOKUP(BV19,Auxiliar!$A:$C,2,0),"")</f>
        <v>Corona 710cc</v>
      </c>
      <c r="BY19" s="7" t="str">
        <f>+IFERROR(VLOOKUP(BV19,Auxiliar!$A:$C,3,0),"")</f>
        <v>3b 10% | 169b 0%</v>
      </c>
      <c r="CA19" s="1">
        <v>294</v>
      </c>
      <c r="CB19" s="1" t="s">
        <v>35</v>
      </c>
      <c r="CC19" s="6">
        <f>+IFERROR(VALUE(RIGHT(Tabla14[[#This Row],[B2B]],6)),"")</f>
        <v>294</v>
      </c>
      <c r="CD19" s="6" t="str">
        <f>+IFERROR(VLOOKUP(CB19,Auxiliar!$A:$C,2,0),"")</f>
        <v>Corona 710cc</v>
      </c>
      <c r="CE19" s="7" t="str">
        <f>+IFERROR(VLOOKUP(CB19,Auxiliar!$A:$C,3,0),"")</f>
        <v>1b 10% | 85b 0%</v>
      </c>
      <c r="CG19" s="1">
        <v>4982</v>
      </c>
      <c r="CH19" s="1" t="s">
        <v>42</v>
      </c>
      <c r="CI19" s="6">
        <f>+IFERROR(VALUE(RIGHT(Tabla15[[#This Row],[B2B]],6)),"")</f>
        <v>4982</v>
      </c>
      <c r="CJ19" s="6" t="str">
        <f>+IFERROR(VLOOKUP(CH19,Auxiliar!$A:$C,2,0),"")</f>
        <v xml:space="preserve">VALUE LATA </v>
      </c>
      <c r="CK19" s="7" t="str">
        <f>+IFERROR(VLOOKUP(CH19,Auxiliar!$A:$C,3,0),"")</f>
        <v>3b 15% | 100b 18%</v>
      </c>
      <c r="CM19" s="1">
        <v>294</v>
      </c>
      <c r="CN19" s="1" t="s">
        <v>20</v>
      </c>
      <c r="CO19" s="6">
        <v>294</v>
      </c>
      <c r="CP19" s="6" t="s">
        <v>20</v>
      </c>
      <c r="CQ19" s="7" t="s">
        <v>21</v>
      </c>
      <c r="CS19" s="1">
        <v>3658</v>
      </c>
      <c r="CT19" s="1" t="s">
        <v>15</v>
      </c>
      <c r="CU19" s="6">
        <f>+IFERROR(VALUE(RIGHT(Tabla17[[#This Row],[B2B]],6)),"")</f>
        <v>3658</v>
      </c>
      <c r="CV19" s="6" t="str">
        <f>+IFERROR(VLOOKUP(CT19,Auxiliar!$A:$C,2,0),"")</f>
        <v>PREMIUM</v>
      </c>
      <c r="CW19" s="7" t="str">
        <f>+IFERROR(VLOOKUP(CT19,Auxiliar!$A:$C,3,0),"")</f>
        <v>0b 0% | 5b 2% | 10b 3,5% | 20b 5%</v>
      </c>
      <c r="CY19" s="1">
        <v>294</v>
      </c>
      <c r="CZ19" s="1" t="s">
        <v>16</v>
      </c>
      <c r="DA19" s="6">
        <f>+IFERROR(VALUE(RIGHT(Tabla18[[#This Row],[B2B]],6)),"")</f>
        <v>294</v>
      </c>
      <c r="DB19" s="6" t="str">
        <f>+IFERROR(VLOOKUP(CZ19,Auxiliar!$A:$C,2,0),"")</f>
        <v>PREMIUM</v>
      </c>
      <c r="DC19" s="7" t="str">
        <f>+IFERROR(VLOOKUP(CZ19,Auxiliar!$A:$C,3,0),"")</f>
        <v>0b 0% | 2b 2% | 5b 3,5% | 10b 5%</v>
      </c>
      <c r="DE19" s="1">
        <v>294</v>
      </c>
      <c r="DF19" s="1" t="s">
        <v>19</v>
      </c>
      <c r="DG19" s="6">
        <f>+IFERROR(VALUE(RIGHT(Tabla19[[#This Row],[B2B]],6)),"")</f>
        <v>294</v>
      </c>
      <c r="DH19" s="6" t="str">
        <f>+IFERROR(VLOOKUP(DF19,Auxiliar!$A:$C,2,0),"")</f>
        <v>MICHELOB</v>
      </c>
      <c r="DI19" s="7" t="str">
        <f>+IFERROR(VLOOKUP(DF19,Auxiliar!$A:$C,3,0),"")</f>
        <v>1b 7% | 3b 22% | 8b 27%</v>
      </c>
      <c r="DK19" s="1">
        <v>3498</v>
      </c>
      <c r="DL19" s="1" t="s">
        <v>23</v>
      </c>
      <c r="DM19" s="6">
        <f>+IFERROR(VALUE(RIGHT(Tabla20[[#This Row],[B2B]],6)),"")</f>
        <v>3498</v>
      </c>
      <c r="DN19" s="6" t="str">
        <f>+IFERROR(VLOOKUP(DL19,Auxiliar!$A:$C,2,0),"")</f>
        <v>CORONA PORRON</v>
      </c>
      <c r="DO19" s="7" t="str">
        <f>+IFERROR(VLOOKUP(DL19,Auxiliar!$A:$C,3,0),"")</f>
        <v>3b 5% | 42b 0%</v>
      </c>
      <c r="DQ19" s="1">
        <v>294</v>
      </c>
      <c r="DR19" s="12" t="s">
        <v>24</v>
      </c>
      <c r="DS19" s="6">
        <f>+IFERROR(VALUE(RIGHT(Tabla21[[#This Row],[B2B]],6)),"")</f>
        <v>294</v>
      </c>
      <c r="DT19" s="6" t="str">
        <f>+IFERROR(VLOOKUP(DR19,Auxiliar!$A:$C,2,0),"")</f>
        <v>CORONA PORRON</v>
      </c>
      <c r="DU19" s="7" t="str">
        <f>+IFERROR(VLOOKUP(DR19,Auxiliar!$A:$C,3,0),"")</f>
        <v>1b 5% | 20b 0%</v>
      </c>
      <c r="DW19" s="1">
        <v>3924</v>
      </c>
      <c r="DX19" s="12" t="s">
        <v>43</v>
      </c>
      <c r="DY19" s="6">
        <f>+IFERROR(VALUE(RIGHT(Tabla22[[#This Row],[B2B]],6)),"")</f>
        <v>3924</v>
      </c>
      <c r="DZ19" s="6" t="str">
        <f>+IFERROR(VLOOKUP(DX19,Auxiliar!$A:$C,2,0),"")</f>
        <v xml:space="preserve">VALUE LATA </v>
      </c>
      <c r="EA19" s="7" t="str">
        <f>+IFERROR(VLOOKUP(DX19,Auxiliar!$A:$C,3,0),"")</f>
        <v>1b 15% | 100b 18%</v>
      </c>
      <c r="EC19" s="1">
        <v>3924</v>
      </c>
      <c r="ED19" s="12" t="s">
        <v>47</v>
      </c>
      <c r="EE19" s="6">
        <f>+IFERROR(VALUE(RIGHT(Tabla23[[#This Row],[B2B]],6)),"")</f>
        <v>3924</v>
      </c>
      <c r="EF19" s="6" t="str">
        <f>+IFERROR(VLOOKUP(ED19,Auxiliar!$A:$C,2,0),"")</f>
        <v>VALUE LATON</v>
      </c>
      <c r="EG19" s="7" t="str">
        <f>+IFERROR(VLOOKUP(ED19,Auxiliar!$A:$C,3,0),"")</f>
        <v>1b 10% | 5b 15% | 192b 0%</v>
      </c>
      <c r="EI19" s="1">
        <v>6218</v>
      </c>
      <c r="EJ19" s="12" t="s">
        <v>56</v>
      </c>
      <c r="EK19" s="6">
        <f>+IFERROR(VALUE(RIGHT(Tabla24[[#This Row],[B2B]],6)),"")</f>
        <v>6218</v>
      </c>
      <c r="EL19" s="6" t="str">
        <f>+IFERROR(VLOOKUP(EJ19,Auxiliar!$A:$C,2,0),"")</f>
        <v>VALUE LATON</v>
      </c>
      <c r="EM19" s="7" t="str">
        <f>+IFERROR(VLOOKUP(EJ19,Auxiliar!$A:$C,3,0),"")</f>
        <v>3b 10% | 10b 15% | 384b 0%</v>
      </c>
      <c r="EO19" s="1"/>
      <c r="EP19" s="12"/>
      <c r="EQ19" s="6" t="str">
        <f>+IFERROR(VALUE(RIGHT(Tabla25[[#This Row],[B2B]],6)),"")</f>
        <v/>
      </c>
      <c r="ER19" s="6" t="str">
        <f>+IFERROR(VLOOKUP(EP19,Auxiliar!$A:$C,2,0),"")</f>
        <v/>
      </c>
      <c r="ES19" s="7" t="str">
        <f>+IFERROR(VLOOKUP(EP19,Auxiliar!$A:$C,3,0),"")</f>
        <v/>
      </c>
      <c r="EU19" s="1"/>
      <c r="EV19" s="12"/>
      <c r="EW19" s="6" t="str">
        <f>+IFERROR(VALUE(RIGHT(Tabla26[[#This Row],[B2B]],6)),"")</f>
        <v/>
      </c>
      <c r="EX19" s="6" t="str">
        <f>+IFERROR(VLOOKUP(EV19,Auxiliar!$A:$C,2,0),"")</f>
        <v/>
      </c>
      <c r="EY19" s="7" t="str">
        <f>+IFERROR(VLOOKUP(EV19,Auxiliar!$A:$C,3,0),"")</f>
        <v/>
      </c>
      <c r="EZ19" s="1">
        <v>11478</v>
      </c>
      <c r="FA19" s="12" t="s">
        <v>61</v>
      </c>
      <c r="FB19" s="6">
        <f>+IFERROR(VALUE(RIGHT(Tabla27[[#This Row],[B2B]],6)),"")</f>
        <v>11478</v>
      </c>
      <c r="FC19" s="6" t="str">
        <f>+IFERROR(VLOOKUP(FA19,Auxiliar!$A:$C,2,0),"")</f>
        <v>CORE 2</v>
      </c>
      <c r="FD19" s="7" t="str">
        <f>+IFERROR(VLOOKUP(FA19,Auxiliar!$A:$C,3,0),"")</f>
        <v>25b 9%</v>
      </c>
      <c r="FE19" s="1"/>
      <c r="FF19" s="12"/>
      <c r="FG19" s="6" t="str">
        <f>+IFERROR(VALUE(RIGHT(Tabla28[[#This Row],[B2B]],6)),"")</f>
        <v/>
      </c>
      <c r="FH19" s="6" t="str">
        <f>+IFERROR(VLOOKUP(FF19,Auxiliar!$A:$C,2,0),"")</f>
        <v/>
      </c>
      <c r="FI19" s="7" t="str">
        <f>+IFERROR(VLOOKUP(FF19,Auxiliar!$A:$C,3,0),"")</f>
        <v/>
      </c>
      <c r="FJ19" s="1"/>
      <c r="FK19" s="12"/>
      <c r="FL19" s="6" t="str">
        <f>+IFERROR(VALUE(RIGHT(Tabla29[[#This Row],[B2B]],6)),"")</f>
        <v/>
      </c>
      <c r="FM19" s="6" t="str">
        <f>+IFERROR(VLOOKUP(FK19,Auxiliar!$A:$C,2,0),"")</f>
        <v/>
      </c>
      <c r="FN19" s="7" t="str">
        <f>+IFERROR(VLOOKUP(FK19,Auxiliar!$A:$C,3,0),"")</f>
        <v/>
      </c>
      <c r="FO19" s="1"/>
      <c r="FP19" s="12"/>
      <c r="FQ19" s="6" t="str">
        <f>+IFERROR(VALUE(RIGHT(Tabla30[[#This Row],[B2B]],6)),"")</f>
        <v/>
      </c>
      <c r="FR19" s="6" t="str">
        <f>+IFERROR(VLOOKUP(FP19,Auxiliar!$A:$C,2,0),"")</f>
        <v/>
      </c>
      <c r="FS19" s="7"/>
      <c r="FT19" s="1"/>
      <c r="FU19" s="12"/>
      <c r="FV19" s="6" t="str">
        <f>+IFERROR(VALUE(RIGHT(Tabla31[[#This Row],[B2B]],6)),"")</f>
        <v/>
      </c>
      <c r="FW19" s="6" t="str">
        <f>+IFERROR(VLOOKUP(FU19,Auxiliar!$A:$C,2,0),"")</f>
        <v/>
      </c>
      <c r="FX19" s="7" t="str">
        <f>+IFERROR(VLOOKUP(FU19,Auxiliar!$A:$C,3,0),"")</f>
        <v/>
      </c>
      <c r="FY19" s="1"/>
      <c r="FZ19" s="12"/>
      <c r="GA19" s="6" t="str">
        <f>+IFERROR(VALUE(RIGHT(Tabla32[[#This Row],[B2B]],6)),"")</f>
        <v/>
      </c>
      <c r="GB19" s="6" t="str">
        <f>+IFERROR(VLOOKUP(FZ19,Auxiliar!$A:$C,2,0),"")</f>
        <v/>
      </c>
      <c r="GC19" s="7" t="str">
        <f>+IFERROR(VLOOKUP(FZ19,Auxiliar!$A:$C,3,0),"")</f>
        <v/>
      </c>
      <c r="GD19" s="1"/>
      <c r="GE19" s="12"/>
      <c r="GF19" s="6" t="str">
        <f>+IFERROR(VALUE(RIGHT(Tabla33[[#This Row],[B2B]],6)),"")</f>
        <v/>
      </c>
      <c r="GG19" s="6" t="str">
        <f>+IFERROR(VLOOKUP(GE19,Auxiliar!$A:$C,2,0),"")</f>
        <v/>
      </c>
      <c r="GH19" s="7" t="str">
        <f>+IFERROR(VLOOKUP(GE19,Auxiliar!$A:$C,3,0),"")</f>
        <v/>
      </c>
    </row>
    <row r="20" spans="1:190" x14ac:dyDescent="0.25">
      <c r="A20" s="1">
        <v>4727</v>
      </c>
      <c r="B20" s="1" t="s">
        <v>5</v>
      </c>
      <c r="C20">
        <f>+IFERROR(VALUE(RIGHT(Tabla1[[#This Row],[B2B]],6)),"")</f>
        <v>4727</v>
      </c>
      <c r="D20" t="str">
        <f>+IFERROR(VLOOKUP(B20,Auxiliar!$A:$C,2,0),"")</f>
        <v>CORE</v>
      </c>
      <c r="E20" s="5" t="str">
        <f>+IFERROR(VLOOKUP(B20,Auxiliar!$A:$C,3,0),"")</f>
        <v>0b 1% | 5b 4% | 10b 5% | 15b 6% | 25b 9%</v>
      </c>
      <c r="G20" s="1">
        <v>20021</v>
      </c>
      <c r="H20" s="1" t="s">
        <v>7</v>
      </c>
      <c r="I20" s="6">
        <f>+IFERROR(VALUE(RIGHT(Tabla2[[#This Row],[B2B]],6)),"")</f>
        <v>20021</v>
      </c>
      <c r="J20" s="6" t="str">
        <f>+IFERROR(VLOOKUP(H20,Auxiliar!$A:$C,2,0),"")</f>
        <v>CORE</v>
      </c>
      <c r="K20" s="7" t="str">
        <f>+IFERROR(VLOOKUP(H20,Auxiliar!$A:$C,3,0),"")</f>
        <v>0b 1% | 15b 4% | 40b 5% | 60b 9%</v>
      </c>
      <c r="S20" s="1">
        <v>428</v>
      </c>
      <c r="T20" s="1" t="s">
        <v>9</v>
      </c>
      <c r="U20" s="6">
        <f>+IFERROR(VALUE(RIGHT(Tabla4[[#This Row],[B2B]],6)),"")</f>
        <v>428</v>
      </c>
      <c r="V20" s="6" t="str">
        <f>+IFERROR(VLOOKUP(T20,Auxiliar!$A:$C,2,0),"")</f>
        <v>CORE</v>
      </c>
      <c r="W20" s="7" t="str">
        <f>+IFERROR(VLOOKUP(T20,Auxiliar!$A:$C,3,0),"")</f>
        <v>0b 1% | 2b 5% | 4b 6%</v>
      </c>
      <c r="Y20" s="1">
        <v>1238</v>
      </c>
      <c r="Z20" s="1" t="s">
        <v>10</v>
      </c>
      <c r="AA20" s="6">
        <f>+IFERROR(VALUE(RIGHT(Tabla5[[#This Row],[B2B]],6)),"")</f>
        <v>1238</v>
      </c>
      <c r="AB20" s="6" t="str">
        <f>+IFERROR(VLOOKUP(Z20,Auxiliar!$A:$C,2,0),"")</f>
        <v>CORE</v>
      </c>
      <c r="AC20" s="7" t="str">
        <f>+IFERROR(VLOOKUP(Z20,Auxiliar!$A:$C,3,0),"")</f>
        <v>0b 1% | 3b 4% | 5b 6%</v>
      </c>
      <c r="AE20" s="1">
        <v>1382</v>
      </c>
      <c r="AF20" s="1" t="s">
        <v>11</v>
      </c>
      <c r="AG20" s="6">
        <f>+IFERROR(VALUE(RIGHT(Tabla6[[#This Row],[B2B]],6)),"")</f>
        <v>1382</v>
      </c>
      <c r="AH20" s="6" t="str">
        <f>+IFERROR(VLOOKUP(AF20,Auxiliar!$A:$C,2,0),"")</f>
        <v>CORE</v>
      </c>
      <c r="AI20" s="7" t="str">
        <f>+IFERROR(VLOOKUP(AF20,Auxiliar!$A:$C,3,0),"")</f>
        <v>0b 1% | 6b 5% | 10b 6%</v>
      </c>
      <c r="AK20" s="1">
        <v>381</v>
      </c>
      <c r="AL20" s="1" t="s">
        <v>30</v>
      </c>
      <c r="AM20" s="6">
        <f>+IFERROR(VALUE(RIGHT(Tabla7[[#This Row],[B2B]],6)),"")</f>
        <v>381</v>
      </c>
      <c r="AN20" s="6" t="str">
        <f>+IFERROR(VLOOKUP(AL20,Auxiliar!$A:$C,2,0),"")</f>
        <v>LATONES</v>
      </c>
      <c r="AO20" s="7" t="str">
        <f>+IFERROR(VLOOKUP(AL20,Auxiliar!$A:$C,3,0),"")</f>
        <v>1b 4% | 5b 7% | 97b 0%</v>
      </c>
      <c r="AQ20" s="1">
        <v>1048</v>
      </c>
      <c r="AR20" s="1" t="s">
        <v>31</v>
      </c>
      <c r="AS20" s="6">
        <f>+IFERROR(VALUE(RIGHT(Tabla8[[#This Row],[B2B]],6)),"")</f>
        <v>1048</v>
      </c>
      <c r="AT20" s="6" t="str">
        <f>+IFERROR(VLOOKUP(AR20,Auxiliar!$A:$C,2,0),"")</f>
        <v>LATONES</v>
      </c>
      <c r="AU20" s="7" t="str">
        <f>+IFERROR(VLOOKUP(AR20,Auxiliar!$A:$C,3,0),"")</f>
        <v>2b 3% | 4b 5% | 5b 8% | 193 0%</v>
      </c>
      <c r="AW20" s="1">
        <v>6438</v>
      </c>
      <c r="AX20" s="1" t="s">
        <v>32</v>
      </c>
      <c r="AY20" s="6">
        <f>+IFERROR(VALUE(RIGHT(Tabla9[[#This Row],[B2B]],6)),"")</f>
        <v>6438</v>
      </c>
      <c r="AZ20" s="6" t="str">
        <f>+IFERROR(VLOOKUP(AX20,Auxiliar!$A:$C,2,0),"")</f>
        <v>LATONES</v>
      </c>
      <c r="BA20" s="7" t="str">
        <f>+IFERROR(VLOOKUP(AX20,Auxiliar!$A:$C,3,0),"")</f>
        <v>2b 3% | 4b 4% | 6b 5% | 10b 8%  | 385b 0%</v>
      </c>
      <c r="BC20" s="1">
        <v>4400</v>
      </c>
      <c r="BD20" s="1" t="s">
        <v>33</v>
      </c>
      <c r="BE20" s="6">
        <f>+IFERROR(VALUE(RIGHT(Tabla10[[#This Row],[B2B]],6)),"")</f>
        <v>4400</v>
      </c>
      <c r="BF20" s="6" t="str">
        <f>+IFERROR(VLOOKUP(BD20,Auxiliar!$A:$C,2,0),"")</f>
        <v>LATONES</v>
      </c>
      <c r="BG20" s="7" t="str">
        <f>+IFERROR(VLOOKUP(BD20,Auxiliar!$A:$C,3,0),"")</f>
        <v>6b 4% | 12b 5% | 15b 8% | 385b 0%</v>
      </c>
      <c r="BI20" s="1">
        <v>5041</v>
      </c>
      <c r="BJ20" s="1" t="s">
        <v>38</v>
      </c>
      <c r="BK20" s="6">
        <f>+IFERROR(VALUE(RIGHT(Tabla11[[#This Row],[B2B]],6)),"")</f>
        <v>5041</v>
      </c>
      <c r="BL20" s="6" t="str">
        <f>+IFERROR(VLOOKUP(BJ20,Auxiliar!$A:$C,2,0),"")</f>
        <v>VALUE LITRO</v>
      </c>
      <c r="BM20" s="7" t="str">
        <f>+IFERROR(VLOOKUP(BJ20,Auxiliar!$A:$C,3,0),"")</f>
        <v>3b 12%</v>
      </c>
      <c r="BO20" s="1">
        <v>5570</v>
      </c>
      <c r="BP20" s="1" t="s">
        <v>39</v>
      </c>
      <c r="BQ20" s="6">
        <f>+IFERROR(VALUE(RIGHT(Tabla12[[#This Row],[B2B]],6)),"")</f>
        <v>5570</v>
      </c>
      <c r="BR20" s="6" t="str">
        <f>+IFERROR(VLOOKUP(BP20,Auxiliar!$A:$C,2,0),"")</f>
        <v>VALUE LITRO</v>
      </c>
      <c r="BS20" s="7" t="str">
        <f>+IFERROR(VLOOKUP(BP20,Auxiliar!$A:$C,3,0),"")</f>
        <v>1b 12%</v>
      </c>
      <c r="BU20" s="1">
        <v>3658</v>
      </c>
      <c r="BV20" s="1" t="s">
        <v>34</v>
      </c>
      <c r="BW20" s="6">
        <f>+IFERROR(VALUE(RIGHT(Tabla13[[#This Row],[B2B]],6)),"")</f>
        <v>3658</v>
      </c>
      <c r="BX20" s="6" t="str">
        <f>+IFERROR(VLOOKUP(BV20,Auxiliar!$A:$C,2,0),"")</f>
        <v>Corona 710cc</v>
      </c>
      <c r="BY20" s="7" t="str">
        <f>+IFERROR(VLOOKUP(BV20,Auxiliar!$A:$C,3,0),"")</f>
        <v>3b 10% | 169b 0%</v>
      </c>
      <c r="CA20" s="1">
        <v>311</v>
      </c>
      <c r="CB20" s="1" t="s">
        <v>35</v>
      </c>
      <c r="CC20" s="6">
        <f>+IFERROR(VALUE(RIGHT(Tabla14[[#This Row],[B2B]],6)),"")</f>
        <v>311</v>
      </c>
      <c r="CD20" s="6" t="str">
        <f>+IFERROR(VLOOKUP(CB20,Auxiliar!$A:$C,2,0),"")</f>
        <v>Corona 710cc</v>
      </c>
      <c r="CE20" s="7" t="str">
        <f>+IFERROR(VLOOKUP(CB20,Auxiliar!$A:$C,3,0),"")</f>
        <v>1b 10% | 85b 0%</v>
      </c>
      <c r="CG20" s="1">
        <v>5041</v>
      </c>
      <c r="CH20" s="1" t="s">
        <v>42</v>
      </c>
      <c r="CI20" s="6">
        <f>+IFERROR(VALUE(RIGHT(Tabla15[[#This Row],[B2B]],6)),"")</f>
        <v>5041</v>
      </c>
      <c r="CJ20" s="6" t="str">
        <f>+IFERROR(VLOOKUP(CH20,Auxiliar!$A:$C,2,0),"")</f>
        <v xml:space="preserve">VALUE LATA </v>
      </c>
      <c r="CK20" s="7" t="str">
        <f>+IFERROR(VLOOKUP(CH20,Auxiliar!$A:$C,3,0),"")</f>
        <v>3b 15% | 100b 18%</v>
      </c>
      <c r="CM20" s="1">
        <v>311</v>
      </c>
      <c r="CN20" s="1" t="s">
        <v>20</v>
      </c>
      <c r="CO20" s="6">
        <v>311</v>
      </c>
      <c r="CP20" s="6" t="s">
        <v>20</v>
      </c>
      <c r="CQ20" s="7" t="s">
        <v>21</v>
      </c>
      <c r="CS20" s="1">
        <v>3850</v>
      </c>
      <c r="CT20" s="1" t="s">
        <v>15</v>
      </c>
      <c r="CU20" s="6">
        <f>+IFERROR(VALUE(RIGHT(Tabla17[[#This Row],[B2B]],6)),"")</f>
        <v>3850</v>
      </c>
      <c r="CV20" s="6" t="str">
        <f>+IFERROR(VLOOKUP(CT20,Auxiliar!$A:$C,2,0),"")</f>
        <v>PREMIUM</v>
      </c>
      <c r="CW20" s="7" t="str">
        <f>+IFERROR(VLOOKUP(CT20,Auxiliar!$A:$C,3,0),"")</f>
        <v>0b 0% | 5b 2% | 10b 3,5% | 20b 5%</v>
      </c>
      <c r="CY20" s="1">
        <v>311</v>
      </c>
      <c r="CZ20" s="1" t="s">
        <v>16</v>
      </c>
      <c r="DA20" s="6">
        <f>+IFERROR(VALUE(RIGHT(Tabla18[[#This Row],[B2B]],6)),"")</f>
        <v>311</v>
      </c>
      <c r="DB20" s="6" t="str">
        <f>+IFERROR(VLOOKUP(CZ20,Auxiliar!$A:$C,2,0),"")</f>
        <v>PREMIUM</v>
      </c>
      <c r="DC20" s="7" t="str">
        <f>+IFERROR(VLOOKUP(CZ20,Auxiliar!$A:$C,3,0),"")</f>
        <v>0b 0% | 2b 2% | 5b 3,5% | 10b 5%</v>
      </c>
      <c r="DE20" s="1">
        <v>311</v>
      </c>
      <c r="DF20" s="1" t="s">
        <v>19</v>
      </c>
      <c r="DG20" s="6">
        <f>+IFERROR(VALUE(RIGHT(Tabla19[[#This Row],[B2B]],6)),"")</f>
        <v>311</v>
      </c>
      <c r="DH20" s="6" t="str">
        <f>+IFERROR(VLOOKUP(DF20,Auxiliar!$A:$C,2,0),"")</f>
        <v>MICHELOB</v>
      </c>
      <c r="DI20" s="7" t="str">
        <f>+IFERROR(VLOOKUP(DF20,Auxiliar!$A:$C,3,0),"")</f>
        <v>1b 7% | 3b 22% | 8b 27%</v>
      </c>
      <c r="DK20" s="1">
        <v>3658</v>
      </c>
      <c r="DL20" s="1" t="s">
        <v>23</v>
      </c>
      <c r="DM20" s="6">
        <f>+IFERROR(VALUE(RIGHT(Tabla20[[#This Row],[B2B]],6)),"")</f>
        <v>3658</v>
      </c>
      <c r="DN20" s="6" t="str">
        <f>+IFERROR(VLOOKUP(DL20,Auxiliar!$A:$C,2,0),"")</f>
        <v>CORONA PORRON</v>
      </c>
      <c r="DO20" s="7" t="str">
        <f>+IFERROR(VLOOKUP(DL20,Auxiliar!$A:$C,3,0),"")</f>
        <v>3b 5% | 42b 0%</v>
      </c>
      <c r="DQ20" s="1">
        <v>311</v>
      </c>
      <c r="DR20" s="12" t="s">
        <v>24</v>
      </c>
      <c r="DS20" s="6">
        <f>+IFERROR(VALUE(RIGHT(Tabla21[[#This Row],[B2B]],6)),"")</f>
        <v>311</v>
      </c>
      <c r="DT20" s="6" t="str">
        <f>+IFERROR(VLOOKUP(DR20,Auxiliar!$A:$C,2,0),"")</f>
        <v>CORONA PORRON</v>
      </c>
      <c r="DU20" s="7" t="str">
        <f>+IFERROR(VLOOKUP(DR20,Auxiliar!$A:$C,3,0),"")</f>
        <v>1b 5% | 20b 0%</v>
      </c>
      <c r="DW20" s="1">
        <v>5570</v>
      </c>
      <c r="DX20" s="12" t="s">
        <v>43</v>
      </c>
      <c r="DY20" s="6">
        <f>+IFERROR(VALUE(RIGHT(Tabla22[[#This Row],[B2B]],6)),"")</f>
        <v>5570</v>
      </c>
      <c r="DZ20" s="6" t="str">
        <f>+IFERROR(VLOOKUP(DX20,Auxiliar!$A:$C,2,0),"")</f>
        <v xml:space="preserve">VALUE LATA </v>
      </c>
      <c r="EA20" s="7" t="str">
        <f>+IFERROR(VLOOKUP(DX20,Auxiliar!$A:$C,3,0),"")</f>
        <v>1b 15% | 100b 18%</v>
      </c>
      <c r="EC20" s="1">
        <v>5570</v>
      </c>
      <c r="ED20" s="12" t="s">
        <v>47</v>
      </c>
      <c r="EE20" s="6">
        <f>+IFERROR(VALUE(RIGHT(Tabla23[[#This Row],[B2B]],6)),"")</f>
        <v>5570</v>
      </c>
      <c r="EF20" s="6" t="str">
        <f>+IFERROR(VLOOKUP(ED20,Auxiliar!$A:$C,2,0),"")</f>
        <v>VALUE LATON</v>
      </c>
      <c r="EG20" s="7" t="str">
        <f>+IFERROR(VLOOKUP(ED20,Auxiliar!$A:$C,3,0),"")</f>
        <v>1b 10% | 5b 15% | 192b 0%</v>
      </c>
      <c r="EI20" s="1">
        <v>6221</v>
      </c>
      <c r="EJ20" s="12" t="s">
        <v>56</v>
      </c>
      <c r="EK20" s="6">
        <f>+IFERROR(VALUE(RIGHT(Tabla24[[#This Row],[B2B]],6)),"")</f>
        <v>6221</v>
      </c>
      <c r="EL20" s="6" t="str">
        <f>+IFERROR(VLOOKUP(EJ20,Auxiliar!$A:$C,2,0),"")</f>
        <v>VALUE LATON</v>
      </c>
      <c r="EM20" s="7" t="str">
        <f>+IFERROR(VLOOKUP(EJ20,Auxiliar!$A:$C,3,0),"")</f>
        <v>3b 10% | 10b 15% | 384b 0%</v>
      </c>
      <c r="EO20" s="1"/>
      <c r="EP20" s="12"/>
      <c r="EQ20" s="6" t="str">
        <f>+IFERROR(VALUE(RIGHT(Tabla25[[#This Row],[B2B]],6)),"")</f>
        <v/>
      </c>
      <c r="ER20" s="6" t="str">
        <f>+IFERROR(VLOOKUP(EP20,Auxiliar!$A:$C,2,0),"")</f>
        <v/>
      </c>
      <c r="ES20" s="7" t="str">
        <f>+IFERROR(VLOOKUP(EP20,Auxiliar!$A:$C,3,0),"")</f>
        <v/>
      </c>
      <c r="EU20" s="1"/>
      <c r="EV20" s="12"/>
      <c r="EW20" s="6" t="str">
        <f>+IFERROR(VALUE(RIGHT(Tabla26[[#This Row],[B2B]],6)),"")</f>
        <v/>
      </c>
      <c r="EX20" s="6" t="str">
        <f>+IFERROR(VLOOKUP(EV20,Auxiliar!$A:$C,2,0),"")</f>
        <v/>
      </c>
      <c r="EY20" s="7" t="str">
        <f>+IFERROR(VLOOKUP(EV20,Auxiliar!$A:$C,3,0),"")</f>
        <v/>
      </c>
      <c r="EZ20" s="1">
        <v>11532</v>
      </c>
      <c r="FA20" s="12" t="s">
        <v>61</v>
      </c>
      <c r="FB20" s="6">
        <f>+IFERROR(VALUE(RIGHT(Tabla27[[#This Row],[B2B]],6)),"")</f>
        <v>11532</v>
      </c>
      <c r="FC20" s="6" t="str">
        <f>+IFERROR(VLOOKUP(FA20,Auxiliar!$A:$C,2,0),"")</f>
        <v>CORE 2</v>
      </c>
      <c r="FD20" s="7" t="str">
        <f>+IFERROR(VLOOKUP(FA20,Auxiliar!$A:$C,3,0),"")</f>
        <v>25b 9%</v>
      </c>
      <c r="FE20" s="1"/>
      <c r="FF20" s="12"/>
      <c r="FG20" s="6" t="str">
        <f>+IFERROR(VALUE(RIGHT(Tabla28[[#This Row],[B2B]],6)),"")</f>
        <v/>
      </c>
      <c r="FH20" s="6" t="str">
        <f>+IFERROR(VLOOKUP(FF20,Auxiliar!$A:$C,2,0),"")</f>
        <v/>
      </c>
      <c r="FI20" s="7" t="str">
        <f>+IFERROR(VLOOKUP(FF20,Auxiliar!$A:$C,3,0),"")</f>
        <v/>
      </c>
      <c r="FJ20" s="1"/>
      <c r="FK20" s="12"/>
      <c r="FL20" s="6" t="str">
        <f>+IFERROR(VALUE(RIGHT(Tabla29[[#This Row],[B2B]],6)),"")</f>
        <v/>
      </c>
      <c r="FM20" s="6" t="str">
        <f>+IFERROR(VLOOKUP(FK20,Auxiliar!$A:$C,2,0),"")</f>
        <v/>
      </c>
      <c r="FN20" s="7" t="str">
        <f>+IFERROR(VLOOKUP(FK20,Auxiliar!$A:$C,3,0),"")</f>
        <v/>
      </c>
      <c r="FO20" s="1"/>
      <c r="FP20" s="12"/>
      <c r="FQ20" s="6" t="str">
        <f>+IFERROR(VALUE(RIGHT(Tabla30[[#This Row],[B2B]],6)),"")</f>
        <v/>
      </c>
      <c r="FR20" s="6" t="str">
        <f>+IFERROR(VLOOKUP(FP20,Auxiliar!$A:$C,2,0),"")</f>
        <v/>
      </c>
      <c r="FS20" s="7"/>
      <c r="FT20" s="1"/>
      <c r="FU20" s="12"/>
      <c r="FV20" s="6" t="str">
        <f>+IFERROR(VALUE(RIGHT(Tabla31[[#This Row],[B2B]],6)),"")</f>
        <v/>
      </c>
      <c r="FW20" s="6" t="str">
        <f>+IFERROR(VLOOKUP(FU20,Auxiliar!$A:$C,2,0),"")</f>
        <v/>
      </c>
      <c r="FX20" s="7" t="str">
        <f>+IFERROR(VLOOKUP(FU20,Auxiliar!$A:$C,3,0),"")</f>
        <v/>
      </c>
      <c r="FY20" s="1"/>
      <c r="FZ20" s="12"/>
      <c r="GA20" s="6" t="str">
        <f>+IFERROR(VALUE(RIGHT(Tabla32[[#This Row],[B2B]],6)),"")</f>
        <v/>
      </c>
      <c r="GB20" s="6" t="str">
        <f>+IFERROR(VLOOKUP(FZ20,Auxiliar!$A:$C,2,0),"")</f>
        <v/>
      </c>
      <c r="GC20" s="7" t="str">
        <f>+IFERROR(VLOOKUP(FZ20,Auxiliar!$A:$C,3,0),"")</f>
        <v/>
      </c>
      <c r="GD20" s="1"/>
      <c r="GE20" s="12"/>
      <c r="GF20" s="6" t="str">
        <f>+IFERROR(VALUE(RIGHT(Tabla33[[#This Row],[B2B]],6)),"")</f>
        <v/>
      </c>
      <c r="GG20" s="6" t="str">
        <f>+IFERROR(VLOOKUP(GE20,Auxiliar!$A:$C,2,0),"")</f>
        <v/>
      </c>
      <c r="GH20" s="7" t="str">
        <f>+IFERROR(VLOOKUP(GE20,Auxiliar!$A:$C,3,0),"")</f>
        <v/>
      </c>
    </row>
    <row r="21" spans="1:190" x14ac:dyDescent="0.25">
      <c r="A21" s="1">
        <v>4982</v>
      </c>
      <c r="B21" s="1" t="s">
        <v>5</v>
      </c>
      <c r="C21">
        <f>+IFERROR(VALUE(RIGHT(Tabla1[[#This Row],[B2B]],6)),"")</f>
        <v>4982</v>
      </c>
      <c r="D21" t="str">
        <f>+IFERROR(VLOOKUP(B21,Auxiliar!$A:$C,2,0),"")</f>
        <v>CORE</v>
      </c>
      <c r="E21" s="5" t="str">
        <f>+IFERROR(VLOOKUP(B21,Auxiliar!$A:$C,3,0),"")</f>
        <v>0b 1% | 5b 4% | 10b 5% | 15b 6% | 25b 9%</v>
      </c>
      <c r="G21" s="1">
        <v>20048</v>
      </c>
      <c r="H21" s="1" t="s">
        <v>7</v>
      </c>
      <c r="I21" s="6">
        <f>+IFERROR(VALUE(RIGHT(Tabla2[[#This Row],[B2B]],6)),"")</f>
        <v>20048</v>
      </c>
      <c r="J21" s="6" t="str">
        <f>+IFERROR(VLOOKUP(H21,Auxiliar!$A:$C,2,0),"")</f>
        <v>CORE</v>
      </c>
      <c r="K21" s="7" t="str">
        <f>+IFERROR(VLOOKUP(H21,Auxiliar!$A:$C,3,0),"")</f>
        <v>0b 1% | 15b 4% | 40b 5% | 60b 9%</v>
      </c>
      <c r="S21" s="1">
        <v>462</v>
      </c>
      <c r="T21" s="1" t="s">
        <v>9</v>
      </c>
      <c r="U21" s="6">
        <f>+IFERROR(VALUE(RIGHT(Tabla4[[#This Row],[B2B]],6)),"")</f>
        <v>462</v>
      </c>
      <c r="V21" s="6" t="str">
        <f>+IFERROR(VLOOKUP(T21,Auxiliar!$A:$C,2,0),"")</f>
        <v>CORE</v>
      </c>
      <c r="W21" s="7" t="str">
        <f>+IFERROR(VLOOKUP(T21,Auxiliar!$A:$C,3,0),"")</f>
        <v>0b 1% | 2b 5% | 4b 6%</v>
      </c>
      <c r="Y21" s="1">
        <v>1279</v>
      </c>
      <c r="Z21" s="1" t="s">
        <v>10</v>
      </c>
      <c r="AA21" s="6">
        <f>+IFERROR(VALUE(RIGHT(Tabla5[[#This Row],[B2B]],6)),"")</f>
        <v>1279</v>
      </c>
      <c r="AB21" s="6" t="str">
        <f>+IFERROR(VLOOKUP(Z21,Auxiliar!$A:$C,2,0),"")</f>
        <v>CORE</v>
      </c>
      <c r="AC21" s="7" t="str">
        <f>+IFERROR(VLOOKUP(Z21,Auxiliar!$A:$C,3,0),"")</f>
        <v>0b 1% | 3b 4% | 5b 6%</v>
      </c>
      <c r="AE21" s="1">
        <v>1407</v>
      </c>
      <c r="AF21" s="1" t="s">
        <v>11</v>
      </c>
      <c r="AG21" s="6">
        <f>+IFERROR(VALUE(RIGHT(Tabla6[[#This Row],[B2B]],6)),"")</f>
        <v>1407</v>
      </c>
      <c r="AH21" s="6" t="str">
        <f>+IFERROR(VLOOKUP(AF21,Auxiliar!$A:$C,2,0),"")</f>
        <v>CORE</v>
      </c>
      <c r="AI21" s="7" t="str">
        <f>+IFERROR(VLOOKUP(AF21,Auxiliar!$A:$C,3,0),"")</f>
        <v>0b 1% | 6b 5% | 10b 6%</v>
      </c>
      <c r="AK21" s="1">
        <v>392</v>
      </c>
      <c r="AL21" s="1" t="s">
        <v>30</v>
      </c>
      <c r="AM21" s="6">
        <f>+IFERROR(VALUE(RIGHT(Tabla7[[#This Row],[B2B]],6)),"")</f>
        <v>392</v>
      </c>
      <c r="AN21" s="6" t="str">
        <f>+IFERROR(VLOOKUP(AL21,Auxiliar!$A:$C,2,0),"")</f>
        <v>LATONES</v>
      </c>
      <c r="AO21" s="7" t="str">
        <f>+IFERROR(VLOOKUP(AL21,Auxiliar!$A:$C,3,0),"")</f>
        <v>1b 4% | 5b 7% | 97b 0%</v>
      </c>
      <c r="AQ21" s="1">
        <v>1140</v>
      </c>
      <c r="AR21" s="1" t="s">
        <v>31</v>
      </c>
      <c r="AS21" s="6">
        <f>+IFERROR(VALUE(RIGHT(Tabla8[[#This Row],[B2B]],6)),"")</f>
        <v>1140</v>
      </c>
      <c r="AT21" s="6" t="str">
        <f>+IFERROR(VLOOKUP(AR21,Auxiliar!$A:$C,2,0),"")</f>
        <v>LATONES</v>
      </c>
      <c r="AU21" s="7" t="str">
        <f>+IFERROR(VLOOKUP(AR21,Auxiliar!$A:$C,3,0),"")</f>
        <v>2b 3% | 4b 5% | 5b 8% | 193 0%</v>
      </c>
      <c r="AW21" s="1">
        <v>10544</v>
      </c>
      <c r="AX21" s="1" t="s">
        <v>32</v>
      </c>
      <c r="AY21" s="6">
        <f>+IFERROR(VALUE(RIGHT(Tabla9[[#This Row],[B2B]],6)),"")</f>
        <v>10544</v>
      </c>
      <c r="AZ21" s="6" t="str">
        <f>+IFERROR(VLOOKUP(AX21,Auxiliar!$A:$C,2,0),"")</f>
        <v>LATONES</v>
      </c>
      <c r="BA21" s="7" t="str">
        <f>+IFERROR(VLOOKUP(AX21,Auxiliar!$A:$C,3,0),"")</f>
        <v>2b 3% | 4b 4% | 6b 5% | 10b 8%  | 385b 0%</v>
      </c>
      <c r="BC21" s="1">
        <v>4488</v>
      </c>
      <c r="BD21" s="1" t="s">
        <v>33</v>
      </c>
      <c r="BE21" s="6">
        <f>+IFERROR(VALUE(RIGHT(Tabla10[[#This Row],[B2B]],6)),"")</f>
        <v>4488</v>
      </c>
      <c r="BF21" s="6" t="str">
        <f>+IFERROR(VLOOKUP(BD21,Auxiliar!$A:$C,2,0),"")</f>
        <v>LATONES</v>
      </c>
      <c r="BG21" s="7" t="str">
        <f>+IFERROR(VLOOKUP(BD21,Auxiliar!$A:$C,3,0),"")</f>
        <v>6b 4% | 12b 5% | 15b 8% | 385b 0%</v>
      </c>
      <c r="BI21" s="1">
        <v>6129</v>
      </c>
      <c r="BJ21" s="1" t="s">
        <v>38</v>
      </c>
      <c r="BK21" s="6">
        <f>+IFERROR(VALUE(RIGHT(Tabla11[[#This Row],[B2B]],6)),"")</f>
        <v>6129</v>
      </c>
      <c r="BL21" s="6" t="str">
        <f>+IFERROR(VLOOKUP(BJ21,Auxiliar!$A:$C,2,0),"")</f>
        <v>VALUE LITRO</v>
      </c>
      <c r="BM21" s="7" t="str">
        <f>+IFERROR(VLOOKUP(BJ21,Auxiliar!$A:$C,3,0),"")</f>
        <v>3b 12%</v>
      </c>
      <c r="BO21" s="1">
        <v>5571</v>
      </c>
      <c r="BP21" s="1" t="s">
        <v>39</v>
      </c>
      <c r="BQ21" s="6">
        <f>+IFERROR(VALUE(RIGHT(Tabla12[[#This Row],[B2B]],6)),"")</f>
        <v>5571</v>
      </c>
      <c r="BR21" s="6" t="str">
        <f>+IFERROR(VLOOKUP(BP21,Auxiliar!$A:$C,2,0),"")</f>
        <v>VALUE LITRO</v>
      </c>
      <c r="BS21" s="7" t="str">
        <f>+IFERROR(VLOOKUP(BP21,Auxiliar!$A:$C,3,0),"")</f>
        <v>1b 12%</v>
      </c>
      <c r="BU21" s="1">
        <v>3850</v>
      </c>
      <c r="BV21" s="1" t="s">
        <v>34</v>
      </c>
      <c r="BW21" s="6">
        <f>+IFERROR(VALUE(RIGHT(Tabla13[[#This Row],[B2B]],6)),"")</f>
        <v>3850</v>
      </c>
      <c r="BX21" s="6" t="str">
        <f>+IFERROR(VLOOKUP(BV21,Auxiliar!$A:$C,2,0),"")</f>
        <v>Corona 710cc</v>
      </c>
      <c r="BY21" s="7" t="str">
        <f>+IFERROR(VLOOKUP(BV21,Auxiliar!$A:$C,3,0),"")</f>
        <v>3b 10% | 169b 0%</v>
      </c>
      <c r="CA21" s="1">
        <v>312</v>
      </c>
      <c r="CB21" s="1" t="s">
        <v>35</v>
      </c>
      <c r="CC21" s="6">
        <f>+IFERROR(VALUE(RIGHT(Tabla14[[#This Row],[B2B]],6)),"")</f>
        <v>312</v>
      </c>
      <c r="CD21" s="6" t="str">
        <f>+IFERROR(VLOOKUP(CB21,Auxiliar!$A:$C,2,0),"")</f>
        <v>Corona 710cc</v>
      </c>
      <c r="CE21" s="7" t="str">
        <f>+IFERROR(VLOOKUP(CB21,Auxiliar!$A:$C,3,0),"")</f>
        <v>1b 10% | 85b 0%</v>
      </c>
      <c r="CG21" s="1">
        <v>6129</v>
      </c>
      <c r="CH21" s="1" t="s">
        <v>42</v>
      </c>
      <c r="CI21" s="6">
        <f>+IFERROR(VALUE(RIGHT(Tabla15[[#This Row],[B2B]],6)),"")</f>
        <v>6129</v>
      </c>
      <c r="CJ21" s="6" t="str">
        <f>+IFERROR(VLOOKUP(CH21,Auxiliar!$A:$C,2,0),"")</f>
        <v xml:space="preserve">VALUE LATA </v>
      </c>
      <c r="CK21" s="7" t="str">
        <f>+IFERROR(VLOOKUP(CH21,Auxiliar!$A:$C,3,0),"")</f>
        <v>3b 15% | 100b 18%</v>
      </c>
      <c r="CM21" s="1">
        <v>312</v>
      </c>
      <c r="CN21" s="1" t="s">
        <v>20</v>
      </c>
      <c r="CO21" s="6">
        <v>312</v>
      </c>
      <c r="CP21" s="6" t="s">
        <v>20</v>
      </c>
      <c r="CQ21" s="7" t="s">
        <v>21</v>
      </c>
      <c r="CS21" s="1">
        <v>3859</v>
      </c>
      <c r="CT21" s="1" t="s">
        <v>15</v>
      </c>
      <c r="CU21" s="6">
        <f>+IFERROR(VALUE(RIGHT(Tabla17[[#This Row],[B2B]],6)),"")</f>
        <v>3859</v>
      </c>
      <c r="CV21" s="6" t="str">
        <f>+IFERROR(VLOOKUP(CT21,Auxiliar!$A:$C,2,0),"")</f>
        <v>PREMIUM</v>
      </c>
      <c r="CW21" s="7" t="str">
        <f>+IFERROR(VLOOKUP(CT21,Auxiliar!$A:$C,3,0),"")</f>
        <v>0b 0% | 5b 2% | 10b 3,5% | 20b 5%</v>
      </c>
      <c r="CY21" s="1">
        <v>312</v>
      </c>
      <c r="CZ21" s="1" t="s">
        <v>16</v>
      </c>
      <c r="DA21" s="6">
        <f>+IFERROR(VALUE(RIGHT(Tabla18[[#This Row],[B2B]],6)),"")</f>
        <v>312</v>
      </c>
      <c r="DB21" s="6" t="str">
        <f>+IFERROR(VLOOKUP(CZ21,Auxiliar!$A:$C,2,0),"")</f>
        <v>PREMIUM</v>
      </c>
      <c r="DC21" s="7" t="str">
        <f>+IFERROR(VLOOKUP(CZ21,Auxiliar!$A:$C,3,0),"")</f>
        <v>0b 0% | 2b 2% | 5b 3,5% | 10b 5%</v>
      </c>
      <c r="DE21" s="1">
        <v>312</v>
      </c>
      <c r="DF21" s="1" t="s">
        <v>19</v>
      </c>
      <c r="DG21" s="6">
        <f>+IFERROR(VALUE(RIGHT(Tabla19[[#This Row],[B2B]],6)),"")</f>
        <v>312</v>
      </c>
      <c r="DH21" s="6" t="str">
        <f>+IFERROR(VLOOKUP(DF21,Auxiliar!$A:$C,2,0),"")</f>
        <v>MICHELOB</v>
      </c>
      <c r="DI21" s="7" t="str">
        <f>+IFERROR(VLOOKUP(DF21,Auxiliar!$A:$C,3,0),"")</f>
        <v>1b 7% | 3b 22% | 8b 27%</v>
      </c>
      <c r="DK21" s="1">
        <v>3850</v>
      </c>
      <c r="DL21" s="1" t="s">
        <v>23</v>
      </c>
      <c r="DM21" s="6">
        <f>+IFERROR(VALUE(RIGHT(Tabla20[[#This Row],[B2B]],6)),"")</f>
        <v>3850</v>
      </c>
      <c r="DN21" s="6" t="str">
        <f>+IFERROR(VLOOKUP(DL21,Auxiliar!$A:$C,2,0),"")</f>
        <v>CORONA PORRON</v>
      </c>
      <c r="DO21" s="7" t="str">
        <f>+IFERROR(VLOOKUP(DL21,Auxiliar!$A:$C,3,0),"")</f>
        <v>3b 5% | 42b 0%</v>
      </c>
      <c r="DQ21" s="1">
        <v>312</v>
      </c>
      <c r="DR21" s="12" t="s">
        <v>24</v>
      </c>
      <c r="DS21" s="6">
        <f>+IFERROR(VALUE(RIGHT(Tabla21[[#This Row],[B2B]],6)),"")</f>
        <v>312</v>
      </c>
      <c r="DT21" s="6" t="str">
        <f>+IFERROR(VLOOKUP(DR21,Auxiliar!$A:$C,2,0),"")</f>
        <v>CORONA PORRON</v>
      </c>
      <c r="DU21" s="7" t="str">
        <f>+IFERROR(VLOOKUP(DR21,Auxiliar!$A:$C,3,0),"")</f>
        <v>1b 5% | 20b 0%</v>
      </c>
      <c r="DW21" s="1">
        <v>5571</v>
      </c>
      <c r="DX21" s="12" t="s">
        <v>43</v>
      </c>
      <c r="DY21" s="6">
        <f>+IFERROR(VALUE(RIGHT(Tabla22[[#This Row],[B2B]],6)),"")</f>
        <v>5571</v>
      </c>
      <c r="DZ21" s="6" t="str">
        <f>+IFERROR(VLOOKUP(DX21,Auxiliar!$A:$C,2,0),"")</f>
        <v xml:space="preserve">VALUE LATA </v>
      </c>
      <c r="EA21" s="7" t="str">
        <f>+IFERROR(VLOOKUP(DX21,Auxiliar!$A:$C,3,0),"")</f>
        <v>1b 15% | 100b 18%</v>
      </c>
      <c r="EC21" s="1">
        <v>5571</v>
      </c>
      <c r="ED21" s="12" t="s">
        <v>47</v>
      </c>
      <c r="EE21" s="6">
        <f>+IFERROR(VALUE(RIGHT(Tabla23[[#This Row],[B2B]],6)),"")</f>
        <v>5571</v>
      </c>
      <c r="EF21" s="6" t="str">
        <f>+IFERROR(VLOOKUP(ED21,Auxiliar!$A:$C,2,0),"")</f>
        <v>VALUE LATON</v>
      </c>
      <c r="EG21" s="7" t="str">
        <f>+IFERROR(VLOOKUP(ED21,Auxiliar!$A:$C,3,0),"")</f>
        <v>1b 10% | 5b 15% | 192b 0%</v>
      </c>
      <c r="EI21" s="1">
        <v>6311</v>
      </c>
      <c r="EJ21" s="12" t="s">
        <v>56</v>
      </c>
      <c r="EK21" s="6">
        <f>+IFERROR(VALUE(RIGHT(Tabla24[[#This Row],[B2B]],6)),"")</f>
        <v>6311</v>
      </c>
      <c r="EL21" s="6" t="str">
        <f>+IFERROR(VLOOKUP(EJ21,Auxiliar!$A:$C,2,0),"")</f>
        <v>VALUE LATON</v>
      </c>
      <c r="EM21" s="7" t="str">
        <f>+IFERROR(VLOOKUP(EJ21,Auxiliar!$A:$C,3,0),"")</f>
        <v>3b 10% | 10b 15% | 384b 0%</v>
      </c>
      <c r="EO21" s="1"/>
      <c r="EP21" s="12"/>
      <c r="EQ21" s="6" t="str">
        <f>+IFERROR(VALUE(RIGHT(Tabla25[[#This Row],[B2B]],6)),"")</f>
        <v/>
      </c>
      <c r="ER21" s="6" t="str">
        <f>+IFERROR(VLOOKUP(EP21,Auxiliar!$A:$C,2,0),"")</f>
        <v/>
      </c>
      <c r="ES21" s="7" t="str">
        <f>+IFERROR(VLOOKUP(EP21,Auxiliar!$A:$C,3,0),"")</f>
        <v/>
      </c>
      <c r="EU21" s="1"/>
      <c r="EV21" s="12"/>
      <c r="EW21" s="6" t="str">
        <f>+IFERROR(VALUE(RIGHT(Tabla26[[#This Row],[B2B]],6)),"")</f>
        <v/>
      </c>
      <c r="EX21" s="6" t="str">
        <f>+IFERROR(VLOOKUP(EV21,Auxiliar!$A:$C,2,0),"")</f>
        <v/>
      </c>
      <c r="EY21" s="7" t="str">
        <f>+IFERROR(VLOOKUP(EV21,Auxiliar!$A:$C,3,0),"")</f>
        <v/>
      </c>
      <c r="EZ21" s="1">
        <v>11696</v>
      </c>
      <c r="FA21" s="12" t="s">
        <v>61</v>
      </c>
      <c r="FB21" s="6">
        <f>+IFERROR(VALUE(RIGHT(Tabla27[[#This Row],[B2B]],6)),"")</f>
        <v>11696</v>
      </c>
      <c r="FC21" s="6" t="str">
        <f>+IFERROR(VLOOKUP(FA21,Auxiliar!$A:$C,2,0),"")</f>
        <v>CORE 2</v>
      </c>
      <c r="FD21" s="7" t="str">
        <f>+IFERROR(VLOOKUP(FA21,Auxiliar!$A:$C,3,0),"")</f>
        <v>25b 9%</v>
      </c>
      <c r="FE21" s="1"/>
      <c r="FF21" s="12"/>
      <c r="FG21" s="6" t="str">
        <f>+IFERROR(VALUE(RIGHT(Tabla28[[#This Row],[B2B]],6)),"")</f>
        <v/>
      </c>
      <c r="FH21" s="6" t="str">
        <f>+IFERROR(VLOOKUP(FF21,Auxiliar!$A:$C,2,0),"")</f>
        <v/>
      </c>
      <c r="FI21" s="7" t="str">
        <f>+IFERROR(VLOOKUP(FF21,Auxiliar!$A:$C,3,0),"")</f>
        <v/>
      </c>
      <c r="FJ21" s="1"/>
      <c r="FK21" s="12"/>
      <c r="FL21" s="6" t="str">
        <f>+IFERROR(VALUE(RIGHT(Tabla29[[#This Row],[B2B]],6)),"")</f>
        <v/>
      </c>
      <c r="FM21" s="6" t="str">
        <f>+IFERROR(VLOOKUP(FK21,Auxiliar!$A:$C,2,0),"")</f>
        <v/>
      </c>
      <c r="FN21" s="7" t="str">
        <f>+IFERROR(VLOOKUP(FK21,Auxiliar!$A:$C,3,0),"")</f>
        <v/>
      </c>
      <c r="FO21" s="1"/>
      <c r="FP21" s="12"/>
      <c r="FQ21" s="6" t="str">
        <f>+IFERROR(VALUE(RIGHT(Tabla30[[#This Row],[B2B]],6)),"")</f>
        <v/>
      </c>
      <c r="FR21" s="6" t="str">
        <f>+IFERROR(VLOOKUP(FP21,Auxiliar!$A:$C,2,0),"")</f>
        <v/>
      </c>
      <c r="FS21" s="7"/>
      <c r="FT21" s="1"/>
      <c r="FU21" s="12"/>
      <c r="FV21" s="6" t="str">
        <f>+IFERROR(VALUE(RIGHT(Tabla31[[#This Row],[B2B]],6)),"")</f>
        <v/>
      </c>
      <c r="FW21" s="6" t="str">
        <f>+IFERROR(VLOOKUP(FU21,Auxiliar!$A:$C,2,0),"")</f>
        <v/>
      </c>
      <c r="FX21" s="7" t="str">
        <f>+IFERROR(VLOOKUP(FU21,Auxiliar!$A:$C,3,0),"")</f>
        <v/>
      </c>
      <c r="FY21" s="1"/>
      <c r="FZ21" s="12"/>
      <c r="GA21" s="6" t="str">
        <f>+IFERROR(VALUE(RIGHT(Tabla32[[#This Row],[B2B]],6)),"")</f>
        <v/>
      </c>
      <c r="GB21" s="6" t="str">
        <f>+IFERROR(VLOOKUP(FZ21,Auxiliar!$A:$C,2,0),"")</f>
        <v/>
      </c>
      <c r="GC21" s="7" t="str">
        <f>+IFERROR(VLOOKUP(FZ21,Auxiliar!$A:$C,3,0),"")</f>
        <v/>
      </c>
      <c r="GD21" s="1"/>
      <c r="GE21" s="12"/>
      <c r="GF21" s="6" t="str">
        <f>+IFERROR(VALUE(RIGHT(Tabla33[[#This Row],[B2B]],6)),"")</f>
        <v/>
      </c>
      <c r="GG21" s="6" t="str">
        <f>+IFERROR(VLOOKUP(GE21,Auxiliar!$A:$C,2,0),"")</f>
        <v/>
      </c>
      <c r="GH21" s="7" t="str">
        <f>+IFERROR(VLOOKUP(GE21,Auxiliar!$A:$C,3,0),"")</f>
        <v/>
      </c>
    </row>
    <row r="22" spans="1:190" x14ac:dyDescent="0.25">
      <c r="A22" s="1">
        <v>5038</v>
      </c>
      <c r="B22" s="1" t="s">
        <v>5</v>
      </c>
      <c r="C22">
        <f>+IFERROR(VALUE(RIGHT(Tabla1[[#This Row],[B2B]],6)),"")</f>
        <v>5038</v>
      </c>
      <c r="D22" t="str">
        <f>+IFERROR(VLOOKUP(B22,Auxiliar!$A:$C,2,0),"")</f>
        <v>CORE</v>
      </c>
      <c r="E22" s="5" t="str">
        <f>+IFERROR(VLOOKUP(B22,Auxiliar!$A:$C,3,0),"")</f>
        <v>0b 1% | 5b 4% | 10b 5% | 15b 6% | 25b 9%</v>
      </c>
      <c r="S22" s="1">
        <v>501</v>
      </c>
      <c r="T22" s="1" t="s">
        <v>9</v>
      </c>
      <c r="U22" s="6">
        <f>+IFERROR(VALUE(RIGHT(Tabla4[[#This Row],[B2B]],6)),"")</f>
        <v>501</v>
      </c>
      <c r="V22" s="6" t="str">
        <f>+IFERROR(VLOOKUP(T22,Auxiliar!$A:$C,2,0),"")</f>
        <v>CORE</v>
      </c>
      <c r="W22" s="7" t="str">
        <f>+IFERROR(VLOOKUP(T22,Auxiliar!$A:$C,3,0),"")</f>
        <v>0b 1% | 2b 5% | 4b 6%</v>
      </c>
      <c r="Y22" s="1">
        <v>1292</v>
      </c>
      <c r="Z22" s="1" t="s">
        <v>10</v>
      </c>
      <c r="AA22" s="6">
        <f>+IFERROR(VALUE(RIGHT(Tabla5[[#This Row],[B2B]],6)),"")</f>
        <v>1292</v>
      </c>
      <c r="AB22" s="6" t="str">
        <f>+IFERROR(VLOOKUP(Z22,Auxiliar!$A:$C,2,0),"")</f>
        <v>CORE</v>
      </c>
      <c r="AC22" s="7" t="str">
        <f>+IFERROR(VLOOKUP(Z22,Auxiliar!$A:$C,3,0),"")</f>
        <v>0b 1% | 3b 4% | 5b 6%</v>
      </c>
      <c r="AE22" s="1">
        <v>1566</v>
      </c>
      <c r="AF22" s="1" t="s">
        <v>11</v>
      </c>
      <c r="AG22" s="6">
        <f>+IFERROR(VALUE(RIGHT(Tabla6[[#This Row],[B2B]],6)),"")</f>
        <v>1566</v>
      </c>
      <c r="AH22" s="6" t="str">
        <f>+IFERROR(VLOOKUP(AF22,Auxiliar!$A:$C,2,0),"")</f>
        <v>CORE</v>
      </c>
      <c r="AI22" s="7" t="str">
        <f>+IFERROR(VLOOKUP(AF22,Auxiliar!$A:$C,3,0),"")</f>
        <v>0b 1% | 6b 5% | 10b 6%</v>
      </c>
      <c r="AK22" s="1">
        <v>428</v>
      </c>
      <c r="AL22" s="1" t="s">
        <v>30</v>
      </c>
      <c r="AM22" s="6">
        <f>+IFERROR(VALUE(RIGHT(Tabla7[[#This Row],[B2B]],6)),"")</f>
        <v>428</v>
      </c>
      <c r="AN22" s="6" t="str">
        <f>+IFERROR(VLOOKUP(AL22,Auxiliar!$A:$C,2,0),"")</f>
        <v>LATONES</v>
      </c>
      <c r="AO22" s="7" t="str">
        <f>+IFERROR(VLOOKUP(AL22,Auxiliar!$A:$C,3,0),"")</f>
        <v>1b 4% | 5b 7% | 97b 0%</v>
      </c>
      <c r="AQ22" s="1">
        <v>1188</v>
      </c>
      <c r="AR22" s="1" t="s">
        <v>31</v>
      </c>
      <c r="AS22" s="6">
        <f>+IFERROR(VALUE(RIGHT(Tabla8[[#This Row],[B2B]],6)),"")</f>
        <v>1188</v>
      </c>
      <c r="AT22" s="6" t="str">
        <f>+IFERROR(VLOOKUP(AR22,Auxiliar!$A:$C,2,0),"")</f>
        <v>LATONES</v>
      </c>
      <c r="AU22" s="7" t="str">
        <f>+IFERROR(VLOOKUP(AR22,Auxiliar!$A:$C,3,0),"")</f>
        <v>2b 3% | 4b 5% | 5b 8% | 193 0%</v>
      </c>
      <c r="AW22" s="1">
        <v>11571</v>
      </c>
      <c r="AX22" s="1" t="s">
        <v>32</v>
      </c>
      <c r="AY22" s="6">
        <f>+IFERROR(VALUE(RIGHT(Tabla9[[#This Row],[B2B]],6)),"")</f>
        <v>11571</v>
      </c>
      <c r="AZ22" s="6" t="str">
        <f>+IFERROR(VLOOKUP(AX22,Auxiliar!$A:$C,2,0),"")</f>
        <v>LATONES</v>
      </c>
      <c r="BA22" s="7" t="str">
        <f>+IFERROR(VLOOKUP(AX22,Auxiliar!$A:$C,3,0),"")</f>
        <v>2b 3% | 4b 4% | 6b 5% | 10b 8%  | 385b 0%</v>
      </c>
      <c r="BC22" s="1">
        <v>4550</v>
      </c>
      <c r="BD22" s="1" t="s">
        <v>33</v>
      </c>
      <c r="BE22" s="6">
        <f>+IFERROR(VALUE(RIGHT(Tabla10[[#This Row],[B2B]],6)),"")</f>
        <v>4550</v>
      </c>
      <c r="BF22" s="6" t="str">
        <f>+IFERROR(VLOOKUP(BD22,Auxiliar!$A:$C,2,0),"")</f>
        <v>LATONES</v>
      </c>
      <c r="BG22" s="7" t="str">
        <f>+IFERROR(VLOOKUP(BD22,Auxiliar!$A:$C,3,0),"")</f>
        <v>6b 4% | 12b 5% | 15b 8% | 385b 0%</v>
      </c>
      <c r="BI22" s="1">
        <v>6215</v>
      </c>
      <c r="BJ22" s="1" t="s">
        <v>38</v>
      </c>
      <c r="BK22" s="6">
        <f>+IFERROR(VALUE(RIGHT(Tabla11[[#This Row],[B2B]],6)),"")</f>
        <v>6215</v>
      </c>
      <c r="BL22" s="6" t="str">
        <f>+IFERROR(VLOOKUP(BJ22,Auxiliar!$A:$C,2,0),"")</f>
        <v>VALUE LITRO</v>
      </c>
      <c r="BM22" s="7" t="str">
        <f>+IFERROR(VLOOKUP(BJ22,Auxiliar!$A:$C,3,0),"")</f>
        <v>3b 12%</v>
      </c>
      <c r="BO22" s="1">
        <v>5574</v>
      </c>
      <c r="BP22" s="1" t="s">
        <v>39</v>
      </c>
      <c r="BQ22" s="6">
        <f>+IFERROR(VALUE(RIGHT(Tabla12[[#This Row],[B2B]],6)),"")</f>
        <v>5574</v>
      </c>
      <c r="BR22" s="6" t="str">
        <f>+IFERROR(VLOOKUP(BP22,Auxiliar!$A:$C,2,0),"")</f>
        <v>VALUE LITRO</v>
      </c>
      <c r="BS22" s="7" t="str">
        <f>+IFERROR(VLOOKUP(BP22,Auxiliar!$A:$C,3,0),"")</f>
        <v>1b 12%</v>
      </c>
      <c r="BU22" s="1">
        <v>3859</v>
      </c>
      <c r="BV22" s="1" t="s">
        <v>34</v>
      </c>
      <c r="BW22" s="6">
        <f>+IFERROR(VALUE(RIGHT(Tabla13[[#This Row],[B2B]],6)),"")</f>
        <v>3859</v>
      </c>
      <c r="BX22" s="6" t="str">
        <f>+IFERROR(VLOOKUP(BV22,Auxiliar!$A:$C,2,0),"")</f>
        <v>Corona 710cc</v>
      </c>
      <c r="BY22" s="7" t="str">
        <f>+IFERROR(VLOOKUP(BV22,Auxiliar!$A:$C,3,0),"")</f>
        <v>3b 10% | 169b 0%</v>
      </c>
      <c r="CA22" s="1">
        <v>322</v>
      </c>
      <c r="CB22" s="1" t="s">
        <v>35</v>
      </c>
      <c r="CC22" s="6">
        <f>+IFERROR(VALUE(RIGHT(Tabla14[[#This Row],[B2B]],6)),"")</f>
        <v>322</v>
      </c>
      <c r="CD22" s="6" t="str">
        <f>+IFERROR(VLOOKUP(CB22,Auxiliar!$A:$C,2,0),"")</f>
        <v>Corona 710cc</v>
      </c>
      <c r="CE22" s="7" t="str">
        <f>+IFERROR(VLOOKUP(CB22,Auxiliar!$A:$C,3,0),"")</f>
        <v>1b 10% | 85b 0%</v>
      </c>
      <c r="CG22" s="1">
        <v>6215</v>
      </c>
      <c r="CH22" s="1" t="s">
        <v>42</v>
      </c>
      <c r="CI22" s="6">
        <f>+IFERROR(VALUE(RIGHT(Tabla15[[#This Row],[B2B]],6)),"")</f>
        <v>6215</v>
      </c>
      <c r="CJ22" s="6" t="str">
        <f>+IFERROR(VLOOKUP(CH22,Auxiliar!$A:$C,2,0),"")</f>
        <v xml:space="preserve">VALUE LATA </v>
      </c>
      <c r="CK22" s="7" t="str">
        <f>+IFERROR(VLOOKUP(CH22,Auxiliar!$A:$C,3,0),"")</f>
        <v>3b 15% | 100b 18%</v>
      </c>
      <c r="CM22" s="1">
        <v>322</v>
      </c>
      <c r="CN22" s="1" t="s">
        <v>20</v>
      </c>
      <c r="CO22" s="6">
        <v>322</v>
      </c>
      <c r="CP22" s="6" t="s">
        <v>20</v>
      </c>
      <c r="CQ22" s="7" t="s">
        <v>21</v>
      </c>
      <c r="CS22" s="1">
        <v>3897</v>
      </c>
      <c r="CT22" s="1" t="s">
        <v>15</v>
      </c>
      <c r="CU22" s="6">
        <f>+IFERROR(VALUE(RIGHT(Tabla17[[#This Row],[B2B]],6)),"")</f>
        <v>3897</v>
      </c>
      <c r="CV22" s="6" t="str">
        <f>+IFERROR(VLOOKUP(CT22,Auxiliar!$A:$C,2,0),"")</f>
        <v>PREMIUM</v>
      </c>
      <c r="CW22" s="7" t="str">
        <f>+IFERROR(VLOOKUP(CT22,Auxiliar!$A:$C,3,0),"")</f>
        <v>0b 0% | 5b 2% | 10b 3,5% | 20b 5%</v>
      </c>
      <c r="CY22" s="1">
        <v>322</v>
      </c>
      <c r="CZ22" s="1" t="s">
        <v>16</v>
      </c>
      <c r="DA22" s="6">
        <f>+IFERROR(VALUE(RIGHT(Tabla18[[#This Row],[B2B]],6)),"")</f>
        <v>322</v>
      </c>
      <c r="DB22" s="6" t="str">
        <f>+IFERROR(VLOOKUP(CZ22,Auxiliar!$A:$C,2,0),"")</f>
        <v>PREMIUM</v>
      </c>
      <c r="DC22" s="7" t="str">
        <f>+IFERROR(VLOOKUP(CZ22,Auxiliar!$A:$C,3,0),"")</f>
        <v>0b 0% | 2b 2% | 5b 3,5% | 10b 5%</v>
      </c>
      <c r="DE22" s="1">
        <v>322</v>
      </c>
      <c r="DF22" s="1" t="s">
        <v>19</v>
      </c>
      <c r="DG22" s="6">
        <f>+IFERROR(VALUE(RIGHT(Tabla19[[#This Row],[B2B]],6)),"")</f>
        <v>322</v>
      </c>
      <c r="DH22" s="6" t="str">
        <f>+IFERROR(VLOOKUP(DF22,Auxiliar!$A:$C,2,0),"")</f>
        <v>MICHELOB</v>
      </c>
      <c r="DI22" s="7" t="str">
        <f>+IFERROR(VLOOKUP(DF22,Auxiliar!$A:$C,3,0),"")</f>
        <v>1b 7% | 3b 22% | 8b 27%</v>
      </c>
      <c r="DK22" s="1">
        <v>3859</v>
      </c>
      <c r="DL22" s="1" t="s">
        <v>23</v>
      </c>
      <c r="DM22" s="6">
        <f>+IFERROR(VALUE(RIGHT(Tabla20[[#This Row],[B2B]],6)),"")</f>
        <v>3859</v>
      </c>
      <c r="DN22" s="6" t="str">
        <f>+IFERROR(VLOOKUP(DL22,Auxiliar!$A:$C,2,0),"")</f>
        <v>CORONA PORRON</v>
      </c>
      <c r="DO22" s="7" t="str">
        <f>+IFERROR(VLOOKUP(DL22,Auxiliar!$A:$C,3,0),"")</f>
        <v>3b 5% | 42b 0%</v>
      </c>
      <c r="DQ22" s="1">
        <v>322</v>
      </c>
      <c r="DR22" s="12" t="s">
        <v>24</v>
      </c>
      <c r="DS22" s="6">
        <f>+IFERROR(VALUE(RIGHT(Tabla21[[#This Row],[B2B]],6)),"")</f>
        <v>322</v>
      </c>
      <c r="DT22" s="6" t="str">
        <f>+IFERROR(VLOOKUP(DR22,Auxiliar!$A:$C,2,0),"")</f>
        <v>CORONA PORRON</v>
      </c>
      <c r="DU22" s="7" t="str">
        <f>+IFERROR(VLOOKUP(DR22,Auxiliar!$A:$C,3,0),"")</f>
        <v>1b 5% | 20b 0%</v>
      </c>
      <c r="DW22" s="1">
        <v>5574</v>
      </c>
      <c r="DX22" s="12" t="s">
        <v>43</v>
      </c>
      <c r="DY22" s="6">
        <f>+IFERROR(VALUE(RIGHT(Tabla22[[#This Row],[B2B]],6)),"")</f>
        <v>5574</v>
      </c>
      <c r="DZ22" s="6" t="str">
        <f>+IFERROR(VLOOKUP(DX22,Auxiliar!$A:$C,2,0),"")</f>
        <v xml:space="preserve">VALUE LATA </v>
      </c>
      <c r="EA22" s="7" t="str">
        <f>+IFERROR(VLOOKUP(DX22,Auxiliar!$A:$C,3,0),"")</f>
        <v>1b 15% | 100b 18%</v>
      </c>
      <c r="EC22" s="1">
        <v>5574</v>
      </c>
      <c r="ED22" s="12" t="s">
        <v>47</v>
      </c>
      <c r="EE22" s="6">
        <f>+IFERROR(VALUE(RIGHT(Tabla23[[#This Row],[B2B]],6)),"")</f>
        <v>5574</v>
      </c>
      <c r="EF22" s="6" t="str">
        <f>+IFERROR(VLOOKUP(ED22,Auxiliar!$A:$C,2,0),"")</f>
        <v>VALUE LATON</v>
      </c>
      <c r="EG22" s="7" t="str">
        <f>+IFERROR(VLOOKUP(ED22,Auxiliar!$A:$C,3,0),"")</f>
        <v>1b 10% | 5b 15% | 192b 0%</v>
      </c>
      <c r="EI22" s="1">
        <v>6360</v>
      </c>
      <c r="EJ22" s="12" t="s">
        <v>56</v>
      </c>
      <c r="EK22" s="6">
        <f>+IFERROR(VALUE(RIGHT(Tabla24[[#This Row],[B2B]],6)),"")</f>
        <v>6360</v>
      </c>
      <c r="EL22" s="6" t="str">
        <f>+IFERROR(VLOOKUP(EJ22,Auxiliar!$A:$C,2,0),"")</f>
        <v>VALUE LATON</v>
      </c>
      <c r="EM22" s="7" t="str">
        <f>+IFERROR(VLOOKUP(EJ22,Auxiliar!$A:$C,3,0),"")</f>
        <v>3b 10% | 10b 15% | 384b 0%</v>
      </c>
      <c r="EO22" s="1"/>
      <c r="EP22" s="12"/>
      <c r="EQ22" s="6" t="str">
        <f>+IFERROR(VALUE(RIGHT(Tabla25[[#This Row],[B2B]],6)),"")</f>
        <v/>
      </c>
      <c r="ER22" s="6" t="str">
        <f>+IFERROR(VLOOKUP(EP22,Auxiliar!$A:$C,2,0),"")</f>
        <v/>
      </c>
      <c r="ES22" s="7" t="str">
        <f>+IFERROR(VLOOKUP(EP22,Auxiliar!$A:$C,3,0),"")</f>
        <v/>
      </c>
      <c r="EU22" s="1"/>
      <c r="EV22" s="12"/>
      <c r="EW22" s="6" t="str">
        <f>+IFERROR(VALUE(RIGHT(Tabla26[[#This Row],[B2B]],6)),"")</f>
        <v/>
      </c>
      <c r="EX22" s="6" t="str">
        <f>+IFERROR(VLOOKUP(EV22,Auxiliar!$A:$C,2,0),"")</f>
        <v/>
      </c>
      <c r="EY22" s="7" t="str">
        <f>+IFERROR(VLOOKUP(EV22,Auxiliar!$A:$C,3,0),"")</f>
        <v/>
      </c>
      <c r="EZ22" s="1">
        <v>11719</v>
      </c>
      <c r="FA22" s="12" t="s">
        <v>61</v>
      </c>
      <c r="FB22" s="6">
        <f>+IFERROR(VALUE(RIGHT(Tabla27[[#This Row],[B2B]],6)),"")</f>
        <v>11719</v>
      </c>
      <c r="FC22" s="6" t="str">
        <f>+IFERROR(VLOOKUP(FA22,Auxiliar!$A:$C,2,0),"")</f>
        <v>CORE 2</v>
      </c>
      <c r="FD22" s="7" t="str">
        <f>+IFERROR(VLOOKUP(FA22,Auxiliar!$A:$C,3,0),"")</f>
        <v>25b 9%</v>
      </c>
      <c r="FE22" s="1"/>
      <c r="FF22" s="12"/>
      <c r="FG22" s="6" t="str">
        <f>+IFERROR(VALUE(RIGHT(Tabla28[[#This Row],[B2B]],6)),"")</f>
        <v/>
      </c>
      <c r="FH22" s="6" t="str">
        <f>+IFERROR(VLOOKUP(FF22,Auxiliar!$A:$C,2,0),"")</f>
        <v/>
      </c>
      <c r="FI22" s="7" t="str">
        <f>+IFERROR(VLOOKUP(FF22,Auxiliar!$A:$C,3,0),"")</f>
        <v/>
      </c>
      <c r="FJ22" s="1"/>
      <c r="FK22" s="12"/>
      <c r="FL22" s="6" t="str">
        <f>+IFERROR(VALUE(RIGHT(Tabla29[[#This Row],[B2B]],6)),"")</f>
        <v/>
      </c>
      <c r="FM22" s="6" t="str">
        <f>+IFERROR(VLOOKUP(FK22,Auxiliar!$A:$C,2,0),"")</f>
        <v/>
      </c>
      <c r="FN22" s="7" t="str">
        <f>+IFERROR(VLOOKUP(FK22,Auxiliar!$A:$C,3,0),"")</f>
        <v/>
      </c>
      <c r="FO22" s="1"/>
      <c r="FP22" s="12"/>
      <c r="FQ22" s="6" t="str">
        <f>+IFERROR(VALUE(RIGHT(Tabla30[[#This Row],[B2B]],6)),"")</f>
        <v/>
      </c>
      <c r="FR22" s="6" t="str">
        <f>+IFERROR(VLOOKUP(FP22,Auxiliar!$A:$C,2,0),"")</f>
        <v/>
      </c>
      <c r="FS22" s="7"/>
      <c r="FT22" s="1"/>
      <c r="FU22" s="12"/>
      <c r="FV22" s="6" t="str">
        <f>+IFERROR(VALUE(RIGHT(Tabla31[[#This Row],[B2B]],6)),"")</f>
        <v/>
      </c>
      <c r="FW22" s="6" t="str">
        <f>+IFERROR(VLOOKUP(FU22,Auxiliar!$A:$C,2,0),"")</f>
        <v/>
      </c>
      <c r="FX22" s="7" t="str">
        <f>+IFERROR(VLOOKUP(FU22,Auxiliar!$A:$C,3,0),"")</f>
        <v/>
      </c>
      <c r="FY22" s="1"/>
      <c r="FZ22" s="12"/>
      <c r="GA22" s="6" t="str">
        <f>+IFERROR(VALUE(RIGHT(Tabla32[[#This Row],[B2B]],6)),"")</f>
        <v/>
      </c>
      <c r="GB22" s="6" t="str">
        <f>+IFERROR(VLOOKUP(FZ22,Auxiliar!$A:$C,2,0),"")</f>
        <v/>
      </c>
      <c r="GC22" s="7" t="str">
        <f>+IFERROR(VLOOKUP(FZ22,Auxiliar!$A:$C,3,0),"")</f>
        <v/>
      </c>
      <c r="GD22" s="1"/>
      <c r="GE22" s="12"/>
      <c r="GF22" s="6" t="str">
        <f>+IFERROR(VALUE(RIGHT(Tabla33[[#This Row],[B2B]],6)),"")</f>
        <v/>
      </c>
      <c r="GG22" s="6" t="str">
        <f>+IFERROR(VLOOKUP(GE22,Auxiliar!$A:$C,2,0),"")</f>
        <v/>
      </c>
      <c r="GH22" s="7" t="str">
        <f>+IFERROR(VLOOKUP(GE22,Auxiliar!$A:$C,3,0),"")</f>
        <v/>
      </c>
    </row>
    <row r="23" spans="1:190" x14ac:dyDescent="0.25">
      <c r="A23" s="1">
        <v>5484</v>
      </c>
      <c r="B23" s="1" t="s">
        <v>5</v>
      </c>
      <c r="C23">
        <f>+IFERROR(VALUE(RIGHT(Tabla1[[#This Row],[B2B]],6)),"")</f>
        <v>5484</v>
      </c>
      <c r="D23" t="str">
        <f>+IFERROR(VLOOKUP(B23,Auxiliar!$A:$C,2,0),"")</f>
        <v>CORE</v>
      </c>
      <c r="E23" s="5" t="str">
        <f>+IFERROR(VLOOKUP(B23,Auxiliar!$A:$C,3,0),"")</f>
        <v>0b 1% | 5b 4% | 10b 5% | 15b 6% | 25b 9%</v>
      </c>
      <c r="S23" s="1">
        <v>521</v>
      </c>
      <c r="T23" s="1" t="s">
        <v>9</v>
      </c>
      <c r="U23" s="6">
        <f>+IFERROR(VALUE(RIGHT(Tabla4[[#This Row],[B2B]],6)),"")</f>
        <v>521</v>
      </c>
      <c r="V23" s="6" t="str">
        <f>+IFERROR(VLOOKUP(T23,Auxiliar!$A:$C,2,0),"")</f>
        <v>CORE</v>
      </c>
      <c r="W23" s="7" t="str">
        <f>+IFERROR(VLOOKUP(T23,Auxiliar!$A:$C,3,0),"")</f>
        <v>0b 1% | 2b 5% | 4b 6%</v>
      </c>
      <c r="Y23" s="1">
        <v>1404</v>
      </c>
      <c r="Z23" s="1" t="s">
        <v>10</v>
      </c>
      <c r="AA23" s="6">
        <f>+IFERROR(VALUE(RIGHT(Tabla5[[#This Row],[B2B]],6)),"")</f>
        <v>1404</v>
      </c>
      <c r="AB23" s="6" t="str">
        <f>+IFERROR(VLOOKUP(Z23,Auxiliar!$A:$C,2,0),"")</f>
        <v>CORE</v>
      </c>
      <c r="AC23" s="7" t="str">
        <f>+IFERROR(VLOOKUP(Z23,Auxiliar!$A:$C,3,0),"")</f>
        <v>0b 1% | 3b 4% | 5b 6%</v>
      </c>
      <c r="AE23" s="1">
        <v>1793</v>
      </c>
      <c r="AF23" s="1" t="s">
        <v>11</v>
      </c>
      <c r="AG23" s="6">
        <f>+IFERROR(VALUE(RIGHT(Tabla6[[#This Row],[B2B]],6)),"")</f>
        <v>1793</v>
      </c>
      <c r="AH23" s="6" t="str">
        <f>+IFERROR(VLOOKUP(AF23,Auxiliar!$A:$C,2,0),"")</f>
        <v>CORE</v>
      </c>
      <c r="AI23" s="7" t="str">
        <f>+IFERROR(VLOOKUP(AF23,Auxiliar!$A:$C,3,0),"")</f>
        <v>0b 1% | 6b 5% | 10b 6%</v>
      </c>
      <c r="AK23" s="1">
        <v>462</v>
      </c>
      <c r="AL23" s="1" t="s">
        <v>30</v>
      </c>
      <c r="AM23" s="6">
        <f>+IFERROR(VALUE(RIGHT(Tabla7[[#This Row],[B2B]],6)),"")</f>
        <v>462</v>
      </c>
      <c r="AN23" s="6" t="str">
        <f>+IFERROR(VLOOKUP(AL23,Auxiliar!$A:$C,2,0),"")</f>
        <v>LATONES</v>
      </c>
      <c r="AO23" s="7" t="str">
        <f>+IFERROR(VLOOKUP(AL23,Auxiliar!$A:$C,3,0),"")</f>
        <v>1b 4% | 5b 7% | 97b 0%</v>
      </c>
      <c r="AQ23" s="1">
        <v>1238</v>
      </c>
      <c r="AR23" s="1" t="s">
        <v>31</v>
      </c>
      <c r="AS23" s="6">
        <f>+IFERROR(VALUE(RIGHT(Tabla8[[#This Row],[B2B]],6)),"")</f>
        <v>1238</v>
      </c>
      <c r="AT23" s="6" t="str">
        <f>+IFERROR(VLOOKUP(AR23,Auxiliar!$A:$C,2,0),"")</f>
        <v>LATONES</v>
      </c>
      <c r="AU23" s="7" t="str">
        <f>+IFERROR(VLOOKUP(AR23,Auxiliar!$A:$C,3,0),"")</f>
        <v>2b 3% | 4b 5% | 5b 8% | 193 0%</v>
      </c>
      <c r="AW23" s="1">
        <v>11664</v>
      </c>
      <c r="AX23" s="1" t="s">
        <v>32</v>
      </c>
      <c r="AY23" s="6">
        <f>+IFERROR(VALUE(RIGHT(Tabla9[[#This Row],[B2B]],6)),"")</f>
        <v>11664</v>
      </c>
      <c r="AZ23" s="6" t="str">
        <f>+IFERROR(VLOOKUP(AX23,Auxiliar!$A:$C,2,0),"")</f>
        <v>LATONES</v>
      </c>
      <c r="BA23" s="7" t="str">
        <f>+IFERROR(VLOOKUP(AX23,Auxiliar!$A:$C,3,0),"")</f>
        <v>2b 3% | 4b 4% | 6b 5% | 10b 8%  | 385b 0%</v>
      </c>
      <c r="BC23" s="1">
        <v>4727</v>
      </c>
      <c r="BD23" s="1" t="s">
        <v>33</v>
      </c>
      <c r="BE23" s="6">
        <f>+IFERROR(VALUE(RIGHT(Tabla10[[#This Row],[B2B]],6)),"")</f>
        <v>4727</v>
      </c>
      <c r="BF23" s="6" t="str">
        <f>+IFERROR(VLOOKUP(BD23,Auxiliar!$A:$C,2,0),"")</f>
        <v>LATONES</v>
      </c>
      <c r="BG23" s="7" t="str">
        <f>+IFERROR(VLOOKUP(BD23,Auxiliar!$A:$C,3,0),"")</f>
        <v>6b 4% | 12b 5% | 15b 8% | 385b 0%</v>
      </c>
      <c r="BI23" s="1">
        <v>6218</v>
      </c>
      <c r="BJ23" s="1" t="s">
        <v>38</v>
      </c>
      <c r="BK23" s="6">
        <f>+IFERROR(VALUE(RIGHT(Tabla11[[#This Row],[B2B]],6)),"")</f>
        <v>6218</v>
      </c>
      <c r="BL23" s="6" t="str">
        <f>+IFERROR(VLOOKUP(BJ23,Auxiliar!$A:$C,2,0),"")</f>
        <v>VALUE LITRO</v>
      </c>
      <c r="BM23" s="7" t="str">
        <f>+IFERROR(VLOOKUP(BJ23,Auxiliar!$A:$C,3,0),"")</f>
        <v>3b 12%</v>
      </c>
      <c r="BO23" s="1">
        <v>3946</v>
      </c>
      <c r="BP23" s="1" t="s">
        <v>39</v>
      </c>
      <c r="BQ23" s="6">
        <f>+IFERROR(VALUE(RIGHT(Tabla12[[#This Row],[B2B]],6)),"")</f>
        <v>3946</v>
      </c>
      <c r="BR23" s="6" t="str">
        <f>+IFERROR(VLOOKUP(BP23,Auxiliar!$A:$C,2,0),"")</f>
        <v>VALUE LITRO</v>
      </c>
      <c r="BS23" s="7" t="str">
        <f>+IFERROR(VLOOKUP(BP23,Auxiliar!$A:$C,3,0),"")</f>
        <v>1b 12%</v>
      </c>
      <c r="BU23" s="1">
        <v>3897</v>
      </c>
      <c r="BV23" s="1" t="s">
        <v>34</v>
      </c>
      <c r="BW23" s="6">
        <f>+IFERROR(VALUE(RIGHT(Tabla13[[#This Row],[B2B]],6)),"")</f>
        <v>3897</v>
      </c>
      <c r="BX23" s="6" t="str">
        <f>+IFERROR(VLOOKUP(BV23,Auxiliar!$A:$C,2,0),"")</f>
        <v>Corona 710cc</v>
      </c>
      <c r="BY23" s="7" t="str">
        <f>+IFERROR(VLOOKUP(BV23,Auxiliar!$A:$C,3,0),"")</f>
        <v>3b 10% | 169b 0%</v>
      </c>
      <c r="CA23" s="1">
        <v>327</v>
      </c>
      <c r="CB23" s="1" t="s">
        <v>35</v>
      </c>
      <c r="CC23" s="6">
        <f>+IFERROR(VALUE(RIGHT(Tabla14[[#This Row],[B2B]],6)),"")</f>
        <v>327</v>
      </c>
      <c r="CD23" s="6" t="str">
        <f>+IFERROR(VLOOKUP(CB23,Auxiliar!$A:$C,2,0),"")</f>
        <v>Corona 710cc</v>
      </c>
      <c r="CE23" s="7" t="str">
        <f>+IFERROR(VLOOKUP(CB23,Auxiliar!$A:$C,3,0),"")</f>
        <v>1b 10% | 85b 0%</v>
      </c>
      <c r="CG23" s="1">
        <v>6218</v>
      </c>
      <c r="CH23" s="1" t="s">
        <v>42</v>
      </c>
      <c r="CI23" s="6">
        <f>+IFERROR(VALUE(RIGHT(Tabla15[[#This Row],[B2B]],6)),"")</f>
        <v>6218</v>
      </c>
      <c r="CJ23" s="6" t="str">
        <f>+IFERROR(VLOOKUP(CH23,Auxiliar!$A:$C,2,0),"")</f>
        <v xml:space="preserve">VALUE LATA </v>
      </c>
      <c r="CK23" s="7" t="str">
        <f>+IFERROR(VLOOKUP(CH23,Auxiliar!$A:$C,3,0),"")</f>
        <v>3b 15% | 100b 18%</v>
      </c>
      <c r="CM23" s="1">
        <v>327</v>
      </c>
      <c r="CN23" s="1" t="s">
        <v>20</v>
      </c>
      <c r="CO23" s="6">
        <v>327</v>
      </c>
      <c r="CP23" s="6" t="s">
        <v>20</v>
      </c>
      <c r="CQ23" s="7" t="s">
        <v>21</v>
      </c>
      <c r="CS23" s="1">
        <v>3924</v>
      </c>
      <c r="CT23" s="1" t="s">
        <v>15</v>
      </c>
      <c r="CU23" s="6">
        <f>+IFERROR(VALUE(RIGHT(Tabla17[[#This Row],[B2B]],6)),"")</f>
        <v>3924</v>
      </c>
      <c r="CV23" s="6" t="str">
        <f>+IFERROR(VLOOKUP(CT23,Auxiliar!$A:$C,2,0),"")</f>
        <v>PREMIUM</v>
      </c>
      <c r="CW23" s="7" t="str">
        <f>+IFERROR(VLOOKUP(CT23,Auxiliar!$A:$C,3,0),"")</f>
        <v>0b 0% | 5b 2% | 10b 3,5% | 20b 5%</v>
      </c>
      <c r="CY23" s="1">
        <v>327</v>
      </c>
      <c r="CZ23" s="1" t="s">
        <v>16</v>
      </c>
      <c r="DA23" s="6">
        <f>+IFERROR(VALUE(RIGHT(Tabla18[[#This Row],[B2B]],6)),"")</f>
        <v>327</v>
      </c>
      <c r="DB23" s="6" t="str">
        <f>+IFERROR(VLOOKUP(CZ23,Auxiliar!$A:$C,2,0),"")</f>
        <v>PREMIUM</v>
      </c>
      <c r="DC23" s="7" t="str">
        <f>+IFERROR(VLOOKUP(CZ23,Auxiliar!$A:$C,3,0),"")</f>
        <v>0b 0% | 2b 2% | 5b 3,5% | 10b 5%</v>
      </c>
      <c r="DE23" s="1">
        <v>327</v>
      </c>
      <c r="DF23" s="1" t="s">
        <v>19</v>
      </c>
      <c r="DG23" s="6">
        <f>+IFERROR(VALUE(RIGHT(Tabla19[[#This Row],[B2B]],6)),"")</f>
        <v>327</v>
      </c>
      <c r="DH23" s="6" t="str">
        <f>+IFERROR(VLOOKUP(DF23,Auxiliar!$A:$C,2,0),"")</f>
        <v>MICHELOB</v>
      </c>
      <c r="DI23" s="7" t="str">
        <f>+IFERROR(VLOOKUP(DF23,Auxiliar!$A:$C,3,0),"")</f>
        <v>1b 7% | 3b 22% | 8b 27%</v>
      </c>
      <c r="DK23" s="1">
        <v>3897</v>
      </c>
      <c r="DL23" s="1" t="s">
        <v>23</v>
      </c>
      <c r="DM23" s="6">
        <f>+IFERROR(VALUE(RIGHT(Tabla20[[#This Row],[B2B]],6)),"")</f>
        <v>3897</v>
      </c>
      <c r="DN23" s="6" t="str">
        <f>+IFERROR(VLOOKUP(DL23,Auxiliar!$A:$C,2,0),"")</f>
        <v>CORONA PORRON</v>
      </c>
      <c r="DO23" s="7" t="str">
        <f>+IFERROR(VLOOKUP(DL23,Auxiliar!$A:$C,3,0),"")</f>
        <v>3b 5% | 42b 0%</v>
      </c>
      <c r="DQ23" s="1">
        <v>327</v>
      </c>
      <c r="DR23" s="12" t="s">
        <v>24</v>
      </c>
      <c r="DS23" s="6">
        <f>+IFERROR(VALUE(RIGHT(Tabla21[[#This Row],[B2B]],6)),"")</f>
        <v>327</v>
      </c>
      <c r="DT23" s="6" t="str">
        <f>+IFERROR(VLOOKUP(DR23,Auxiliar!$A:$C,2,0),"")</f>
        <v>CORONA PORRON</v>
      </c>
      <c r="DU23" s="7" t="str">
        <f>+IFERROR(VLOOKUP(DR23,Auxiliar!$A:$C,3,0),"")</f>
        <v>1b 5% | 20b 0%</v>
      </c>
      <c r="DW23" s="1">
        <v>3946</v>
      </c>
      <c r="DX23" s="12" t="s">
        <v>43</v>
      </c>
      <c r="DY23" s="6">
        <f>+IFERROR(VALUE(RIGHT(Tabla22[[#This Row],[B2B]],6)),"")</f>
        <v>3946</v>
      </c>
      <c r="DZ23" s="6" t="str">
        <f>+IFERROR(VLOOKUP(DX23,Auxiliar!$A:$C,2,0),"")</f>
        <v xml:space="preserve">VALUE LATA </v>
      </c>
      <c r="EA23" s="7" t="str">
        <f>+IFERROR(VLOOKUP(DX23,Auxiliar!$A:$C,3,0),"")</f>
        <v>1b 15% | 100b 18%</v>
      </c>
      <c r="EC23" s="1">
        <v>3946</v>
      </c>
      <c r="ED23" s="12" t="s">
        <v>47</v>
      </c>
      <c r="EE23" s="6">
        <f>+IFERROR(VALUE(RIGHT(Tabla23[[#This Row],[B2B]],6)),"")</f>
        <v>3946</v>
      </c>
      <c r="EF23" s="6" t="str">
        <f>+IFERROR(VLOOKUP(ED23,Auxiliar!$A:$C,2,0),"")</f>
        <v>VALUE LATON</v>
      </c>
      <c r="EG23" s="7" t="str">
        <f>+IFERROR(VLOOKUP(ED23,Auxiliar!$A:$C,3,0),"")</f>
        <v>1b 10% | 5b 15% | 192b 0%</v>
      </c>
      <c r="EI23" s="1">
        <v>6406</v>
      </c>
      <c r="EJ23" s="12" t="s">
        <v>56</v>
      </c>
      <c r="EK23" s="6">
        <f>+IFERROR(VALUE(RIGHT(Tabla24[[#This Row],[B2B]],6)),"")</f>
        <v>6406</v>
      </c>
      <c r="EL23" s="6" t="str">
        <f>+IFERROR(VLOOKUP(EJ23,Auxiliar!$A:$C,2,0),"")</f>
        <v>VALUE LATON</v>
      </c>
      <c r="EM23" s="7" t="str">
        <f>+IFERROR(VLOOKUP(EJ23,Auxiliar!$A:$C,3,0),"")</f>
        <v>3b 10% | 10b 15% | 384b 0%</v>
      </c>
      <c r="EO23" s="1"/>
      <c r="EP23" s="12"/>
      <c r="EQ23" s="6" t="str">
        <f>+IFERROR(VALUE(RIGHT(Tabla25[[#This Row],[B2B]],6)),"")</f>
        <v/>
      </c>
      <c r="ER23" s="6" t="str">
        <f>+IFERROR(VLOOKUP(EP23,Auxiliar!$A:$C,2,0),"")</f>
        <v/>
      </c>
      <c r="ES23" s="7" t="str">
        <f>+IFERROR(VLOOKUP(EP23,Auxiliar!$A:$C,3,0),"")</f>
        <v/>
      </c>
      <c r="EU23" s="1"/>
      <c r="EV23" s="12"/>
      <c r="EW23" s="6" t="str">
        <f>+IFERROR(VALUE(RIGHT(Tabla26[[#This Row],[B2B]],6)),"")</f>
        <v/>
      </c>
      <c r="EX23" s="6" t="str">
        <f>+IFERROR(VLOOKUP(EV23,Auxiliar!$A:$C,2,0),"")</f>
        <v/>
      </c>
      <c r="EY23" s="7" t="str">
        <f>+IFERROR(VLOOKUP(EV23,Auxiliar!$A:$C,3,0),"")</f>
        <v/>
      </c>
      <c r="EZ23" s="1">
        <v>13032</v>
      </c>
      <c r="FA23" s="12" t="s">
        <v>61</v>
      </c>
      <c r="FB23" s="6">
        <f>+IFERROR(VALUE(RIGHT(Tabla27[[#This Row],[B2B]],6)),"")</f>
        <v>13032</v>
      </c>
      <c r="FC23" s="6" t="str">
        <f>+IFERROR(VLOOKUP(FA23,Auxiliar!$A:$C,2,0),"")</f>
        <v>CORE 2</v>
      </c>
      <c r="FD23" s="7" t="str">
        <f>+IFERROR(VLOOKUP(FA23,Auxiliar!$A:$C,3,0),"")</f>
        <v>25b 9%</v>
      </c>
      <c r="FE23" s="1"/>
      <c r="FF23" s="12"/>
      <c r="FG23" s="6" t="str">
        <f>+IFERROR(VALUE(RIGHT(Tabla28[[#This Row],[B2B]],6)),"")</f>
        <v/>
      </c>
      <c r="FH23" s="6" t="str">
        <f>+IFERROR(VLOOKUP(FF23,Auxiliar!$A:$C,2,0),"")</f>
        <v/>
      </c>
      <c r="FI23" s="7" t="str">
        <f>+IFERROR(VLOOKUP(FF23,Auxiliar!$A:$C,3,0),"")</f>
        <v/>
      </c>
      <c r="FJ23" s="1"/>
      <c r="FK23" s="12"/>
      <c r="FL23" s="6" t="str">
        <f>+IFERROR(VALUE(RIGHT(Tabla29[[#This Row],[B2B]],6)),"")</f>
        <v/>
      </c>
      <c r="FM23" s="6" t="str">
        <f>+IFERROR(VLOOKUP(FK23,Auxiliar!$A:$C,2,0),"")</f>
        <v/>
      </c>
      <c r="FN23" s="7" t="str">
        <f>+IFERROR(VLOOKUP(FK23,Auxiliar!$A:$C,3,0),"")</f>
        <v/>
      </c>
      <c r="FO23" s="1"/>
      <c r="FP23" s="12"/>
      <c r="FQ23" s="6" t="str">
        <f>+IFERROR(VALUE(RIGHT(Tabla30[[#This Row],[B2B]],6)),"")</f>
        <v/>
      </c>
      <c r="FR23" s="6" t="str">
        <f>+IFERROR(VLOOKUP(FP23,Auxiliar!$A:$C,2,0),"")</f>
        <v/>
      </c>
      <c r="FS23" s="7"/>
      <c r="FT23" s="1"/>
      <c r="FU23" s="12"/>
      <c r="FV23" s="6" t="str">
        <f>+IFERROR(VALUE(RIGHT(Tabla31[[#This Row],[B2B]],6)),"")</f>
        <v/>
      </c>
      <c r="FW23" s="6" t="str">
        <f>+IFERROR(VLOOKUP(FU23,Auxiliar!$A:$C,2,0),"")</f>
        <v/>
      </c>
      <c r="FX23" s="7" t="str">
        <f>+IFERROR(VLOOKUP(FU23,Auxiliar!$A:$C,3,0),"")</f>
        <v/>
      </c>
      <c r="FY23" s="1"/>
      <c r="FZ23" s="12"/>
      <c r="GA23" s="6" t="str">
        <f>+IFERROR(VALUE(RIGHT(Tabla32[[#This Row],[B2B]],6)),"")</f>
        <v/>
      </c>
      <c r="GB23" s="6" t="str">
        <f>+IFERROR(VLOOKUP(FZ23,Auxiliar!$A:$C,2,0),"")</f>
        <v/>
      </c>
      <c r="GC23" s="7" t="str">
        <f>+IFERROR(VLOOKUP(FZ23,Auxiliar!$A:$C,3,0),"")</f>
        <v/>
      </c>
      <c r="GD23" s="1"/>
      <c r="GE23" s="12"/>
      <c r="GF23" s="6" t="str">
        <f>+IFERROR(VALUE(RIGHT(Tabla33[[#This Row],[B2B]],6)),"")</f>
        <v/>
      </c>
      <c r="GG23" s="6" t="str">
        <f>+IFERROR(VLOOKUP(GE23,Auxiliar!$A:$C,2,0),"")</f>
        <v/>
      </c>
      <c r="GH23" s="7" t="str">
        <f>+IFERROR(VLOOKUP(GE23,Auxiliar!$A:$C,3,0),"")</f>
        <v/>
      </c>
    </row>
    <row r="24" spans="1:190" x14ac:dyDescent="0.25">
      <c r="A24" s="1">
        <v>5573</v>
      </c>
      <c r="B24" s="1" t="s">
        <v>5</v>
      </c>
      <c r="C24">
        <f>+IFERROR(VALUE(RIGHT(Tabla1[[#This Row],[B2B]],6)),"")</f>
        <v>5573</v>
      </c>
      <c r="D24" t="str">
        <f>+IFERROR(VLOOKUP(B24,Auxiliar!$A:$C,2,0),"")</f>
        <v>CORE</v>
      </c>
      <c r="E24" s="5" t="str">
        <f>+IFERROR(VLOOKUP(B24,Auxiliar!$A:$C,3,0),"")</f>
        <v>0b 1% | 5b 4% | 10b 5% | 15b 6% | 25b 9%</v>
      </c>
      <c r="S24" s="1">
        <v>532</v>
      </c>
      <c r="T24" s="1" t="s">
        <v>9</v>
      </c>
      <c r="U24" s="6">
        <f>+IFERROR(VALUE(RIGHT(Tabla4[[#This Row],[B2B]],6)),"")</f>
        <v>532</v>
      </c>
      <c r="V24" s="6" t="str">
        <f>+IFERROR(VLOOKUP(T24,Auxiliar!$A:$C,2,0),"")</f>
        <v>CORE</v>
      </c>
      <c r="W24" s="7" t="str">
        <f>+IFERROR(VLOOKUP(T24,Auxiliar!$A:$C,3,0),"")</f>
        <v>0b 1% | 2b 5% | 4b 6%</v>
      </c>
      <c r="Y24" s="1">
        <v>1420</v>
      </c>
      <c r="Z24" s="1" t="s">
        <v>10</v>
      </c>
      <c r="AA24" s="6">
        <f>+IFERROR(VALUE(RIGHT(Tabla5[[#This Row],[B2B]],6)),"")</f>
        <v>1420</v>
      </c>
      <c r="AB24" s="6" t="str">
        <f>+IFERROR(VLOOKUP(Z24,Auxiliar!$A:$C,2,0),"")</f>
        <v>CORE</v>
      </c>
      <c r="AC24" s="7" t="str">
        <f>+IFERROR(VLOOKUP(Z24,Auxiliar!$A:$C,3,0),"")</f>
        <v>0b 1% | 3b 4% | 5b 6%</v>
      </c>
      <c r="AE24" s="1">
        <v>1930</v>
      </c>
      <c r="AF24" s="1" t="s">
        <v>11</v>
      </c>
      <c r="AG24" s="6">
        <f>+IFERROR(VALUE(RIGHT(Tabla6[[#This Row],[B2B]],6)),"")</f>
        <v>1930</v>
      </c>
      <c r="AH24" s="6" t="str">
        <f>+IFERROR(VLOOKUP(AF24,Auxiliar!$A:$C,2,0),"")</f>
        <v>CORE</v>
      </c>
      <c r="AI24" s="7" t="str">
        <f>+IFERROR(VLOOKUP(AF24,Auxiliar!$A:$C,3,0),"")</f>
        <v>0b 1% | 6b 5% | 10b 6%</v>
      </c>
      <c r="AK24" s="1">
        <v>521</v>
      </c>
      <c r="AL24" s="1" t="s">
        <v>30</v>
      </c>
      <c r="AM24" s="6">
        <f>+IFERROR(VALUE(RIGHT(Tabla7[[#This Row],[B2B]],6)),"")</f>
        <v>521</v>
      </c>
      <c r="AN24" s="6" t="str">
        <f>+IFERROR(VLOOKUP(AL24,Auxiliar!$A:$C,2,0),"")</f>
        <v>LATONES</v>
      </c>
      <c r="AO24" s="7" t="str">
        <f>+IFERROR(VLOOKUP(AL24,Auxiliar!$A:$C,3,0),"")</f>
        <v>1b 4% | 5b 7% | 97b 0%</v>
      </c>
      <c r="AQ24" s="1">
        <v>1258</v>
      </c>
      <c r="AR24" s="1" t="s">
        <v>31</v>
      </c>
      <c r="AS24" s="6">
        <f>+IFERROR(VALUE(RIGHT(Tabla8[[#This Row],[B2B]],6)),"")</f>
        <v>1258</v>
      </c>
      <c r="AT24" s="6" t="str">
        <f>+IFERROR(VLOOKUP(AR24,Auxiliar!$A:$C,2,0),"")</f>
        <v>LATONES</v>
      </c>
      <c r="AU24" s="7" t="str">
        <f>+IFERROR(VLOOKUP(AR24,Auxiliar!$A:$C,3,0),"")</f>
        <v>2b 3% | 4b 5% | 5b 8% | 193 0%</v>
      </c>
      <c r="AW24" s="1">
        <v>11743</v>
      </c>
      <c r="AX24" s="1" t="s">
        <v>32</v>
      </c>
      <c r="AY24" s="6">
        <f>+IFERROR(VALUE(RIGHT(Tabla9[[#This Row],[B2B]],6)),"")</f>
        <v>11743</v>
      </c>
      <c r="AZ24" s="6" t="str">
        <f>+IFERROR(VLOOKUP(AX24,Auxiliar!$A:$C,2,0),"")</f>
        <v>LATONES</v>
      </c>
      <c r="BA24" s="7" t="str">
        <f>+IFERROR(VLOOKUP(AX24,Auxiliar!$A:$C,3,0),"")</f>
        <v>2b 3% | 4b 4% | 6b 5% | 10b 8%  | 385b 0%</v>
      </c>
      <c r="BC24" s="1">
        <v>4982</v>
      </c>
      <c r="BD24" s="1" t="s">
        <v>33</v>
      </c>
      <c r="BE24" s="6">
        <f>+IFERROR(VALUE(RIGHT(Tabla10[[#This Row],[B2B]],6)),"")</f>
        <v>4982</v>
      </c>
      <c r="BF24" s="6" t="str">
        <f>+IFERROR(VLOOKUP(BD24,Auxiliar!$A:$C,2,0),"")</f>
        <v>LATONES</v>
      </c>
      <c r="BG24" s="7" t="str">
        <f>+IFERROR(VLOOKUP(BD24,Auxiliar!$A:$C,3,0),"")</f>
        <v>6b 4% | 12b 5% | 15b 8% | 385b 0%</v>
      </c>
      <c r="BI24" s="1">
        <v>6221</v>
      </c>
      <c r="BJ24" s="1" t="s">
        <v>38</v>
      </c>
      <c r="BK24" s="6">
        <f>+IFERROR(VALUE(RIGHT(Tabla11[[#This Row],[B2B]],6)),"")</f>
        <v>6221</v>
      </c>
      <c r="BL24" s="6" t="str">
        <f>+IFERROR(VLOOKUP(BJ24,Auxiliar!$A:$C,2,0),"")</f>
        <v>VALUE LITRO</v>
      </c>
      <c r="BM24" s="7" t="str">
        <f>+IFERROR(VLOOKUP(BJ24,Auxiliar!$A:$C,3,0),"")</f>
        <v>3b 12%</v>
      </c>
      <c r="BO24" s="1">
        <v>5575</v>
      </c>
      <c r="BP24" s="1" t="s">
        <v>39</v>
      </c>
      <c r="BQ24" s="6">
        <f>+IFERROR(VALUE(RIGHT(Tabla12[[#This Row],[B2B]],6)),"")</f>
        <v>5575</v>
      </c>
      <c r="BR24" s="6" t="str">
        <f>+IFERROR(VLOOKUP(BP24,Auxiliar!$A:$C,2,0),"")</f>
        <v>VALUE LITRO</v>
      </c>
      <c r="BS24" s="7" t="str">
        <f>+IFERROR(VLOOKUP(BP24,Auxiliar!$A:$C,3,0),"")</f>
        <v>1b 12%</v>
      </c>
      <c r="BU24" s="1">
        <v>3924</v>
      </c>
      <c r="BV24" s="1" t="s">
        <v>34</v>
      </c>
      <c r="BW24" s="6">
        <f>+IFERROR(VALUE(RIGHT(Tabla13[[#This Row],[B2B]],6)),"")</f>
        <v>3924</v>
      </c>
      <c r="BX24" s="6" t="str">
        <f>+IFERROR(VLOOKUP(BV24,Auxiliar!$A:$C,2,0),"")</f>
        <v>Corona 710cc</v>
      </c>
      <c r="BY24" s="7" t="str">
        <f>+IFERROR(VLOOKUP(BV24,Auxiliar!$A:$C,3,0),"")</f>
        <v>3b 10% | 169b 0%</v>
      </c>
      <c r="CA24" s="1">
        <v>337</v>
      </c>
      <c r="CB24" s="1" t="s">
        <v>35</v>
      </c>
      <c r="CC24" s="6">
        <f>+IFERROR(VALUE(RIGHT(Tabla14[[#This Row],[B2B]],6)),"")</f>
        <v>337</v>
      </c>
      <c r="CD24" s="6" t="str">
        <f>+IFERROR(VLOOKUP(CB24,Auxiliar!$A:$C,2,0),"")</f>
        <v>Corona 710cc</v>
      </c>
      <c r="CE24" s="7" t="str">
        <f>+IFERROR(VLOOKUP(CB24,Auxiliar!$A:$C,3,0),"")</f>
        <v>1b 10% | 85b 0%</v>
      </c>
      <c r="CG24" s="1">
        <v>6221</v>
      </c>
      <c r="CH24" s="1" t="s">
        <v>42</v>
      </c>
      <c r="CI24" s="6">
        <f>+IFERROR(VALUE(RIGHT(Tabla15[[#This Row],[B2B]],6)),"")</f>
        <v>6221</v>
      </c>
      <c r="CJ24" s="6" t="str">
        <f>+IFERROR(VLOOKUP(CH24,Auxiliar!$A:$C,2,0),"")</f>
        <v xml:space="preserve">VALUE LATA </v>
      </c>
      <c r="CK24" s="7" t="str">
        <f>+IFERROR(VLOOKUP(CH24,Auxiliar!$A:$C,3,0),"")</f>
        <v>3b 15% | 100b 18%</v>
      </c>
      <c r="CM24" s="1">
        <v>337</v>
      </c>
      <c r="CN24" s="1" t="s">
        <v>20</v>
      </c>
      <c r="CO24" s="6">
        <v>337</v>
      </c>
      <c r="CP24" s="6" t="s">
        <v>20</v>
      </c>
      <c r="CQ24" s="7" t="s">
        <v>21</v>
      </c>
      <c r="CS24" s="1">
        <v>4057</v>
      </c>
      <c r="CT24" s="1" t="s">
        <v>15</v>
      </c>
      <c r="CU24" s="6">
        <f>+IFERROR(VALUE(RIGHT(Tabla17[[#This Row],[B2B]],6)),"")</f>
        <v>4057</v>
      </c>
      <c r="CV24" s="6" t="str">
        <f>+IFERROR(VLOOKUP(CT24,Auxiliar!$A:$C,2,0),"")</f>
        <v>PREMIUM</v>
      </c>
      <c r="CW24" s="7" t="str">
        <f>+IFERROR(VLOOKUP(CT24,Auxiliar!$A:$C,3,0),"")</f>
        <v>0b 0% | 5b 2% | 10b 3,5% | 20b 5%</v>
      </c>
      <c r="CY24" s="1">
        <v>337</v>
      </c>
      <c r="CZ24" s="1" t="s">
        <v>16</v>
      </c>
      <c r="DA24" s="6">
        <f>+IFERROR(VALUE(RIGHT(Tabla18[[#This Row],[B2B]],6)),"")</f>
        <v>337</v>
      </c>
      <c r="DB24" s="6" t="str">
        <f>+IFERROR(VLOOKUP(CZ24,Auxiliar!$A:$C,2,0),"")</f>
        <v>PREMIUM</v>
      </c>
      <c r="DC24" s="7" t="str">
        <f>+IFERROR(VLOOKUP(CZ24,Auxiliar!$A:$C,3,0),"")</f>
        <v>0b 0% | 2b 2% | 5b 3,5% | 10b 5%</v>
      </c>
      <c r="DE24" s="1">
        <v>337</v>
      </c>
      <c r="DF24" s="1" t="s">
        <v>19</v>
      </c>
      <c r="DG24" s="6">
        <f>+IFERROR(VALUE(RIGHT(Tabla19[[#This Row],[B2B]],6)),"")</f>
        <v>337</v>
      </c>
      <c r="DH24" s="6" t="str">
        <f>+IFERROR(VLOOKUP(DF24,Auxiliar!$A:$C,2,0),"")</f>
        <v>MICHELOB</v>
      </c>
      <c r="DI24" s="7" t="str">
        <f>+IFERROR(VLOOKUP(DF24,Auxiliar!$A:$C,3,0),"")</f>
        <v>1b 7% | 3b 22% | 8b 27%</v>
      </c>
      <c r="DK24" s="1">
        <v>3924</v>
      </c>
      <c r="DL24" s="1" t="s">
        <v>23</v>
      </c>
      <c r="DM24" s="6">
        <f>+IFERROR(VALUE(RIGHT(Tabla20[[#This Row],[B2B]],6)),"")</f>
        <v>3924</v>
      </c>
      <c r="DN24" s="6" t="str">
        <f>+IFERROR(VLOOKUP(DL24,Auxiliar!$A:$C,2,0),"")</f>
        <v>CORONA PORRON</v>
      </c>
      <c r="DO24" s="7" t="str">
        <f>+IFERROR(VLOOKUP(DL24,Auxiliar!$A:$C,3,0),"")</f>
        <v>3b 5% | 42b 0%</v>
      </c>
      <c r="DQ24" s="1">
        <v>337</v>
      </c>
      <c r="DR24" s="12" t="s">
        <v>24</v>
      </c>
      <c r="DS24" s="6">
        <f>+IFERROR(VALUE(RIGHT(Tabla21[[#This Row],[B2B]],6)),"")</f>
        <v>337</v>
      </c>
      <c r="DT24" s="6" t="str">
        <f>+IFERROR(VLOOKUP(DR24,Auxiliar!$A:$C,2,0),"")</f>
        <v>CORONA PORRON</v>
      </c>
      <c r="DU24" s="7" t="str">
        <f>+IFERROR(VLOOKUP(DR24,Auxiliar!$A:$C,3,0),"")</f>
        <v>1b 5% | 20b 0%</v>
      </c>
      <c r="DW24" s="1">
        <v>5575</v>
      </c>
      <c r="DX24" s="12" t="s">
        <v>43</v>
      </c>
      <c r="DY24" s="6">
        <f>+IFERROR(VALUE(RIGHT(Tabla22[[#This Row],[B2B]],6)),"")</f>
        <v>5575</v>
      </c>
      <c r="DZ24" s="6" t="str">
        <f>+IFERROR(VLOOKUP(DX24,Auxiliar!$A:$C,2,0),"")</f>
        <v xml:space="preserve">VALUE LATA </v>
      </c>
      <c r="EA24" s="7" t="str">
        <f>+IFERROR(VLOOKUP(DX24,Auxiliar!$A:$C,3,0),"")</f>
        <v>1b 15% | 100b 18%</v>
      </c>
      <c r="EC24" s="1">
        <v>5575</v>
      </c>
      <c r="ED24" s="12" t="s">
        <v>47</v>
      </c>
      <c r="EE24" s="6">
        <f>+IFERROR(VALUE(RIGHT(Tabla23[[#This Row],[B2B]],6)),"")</f>
        <v>5575</v>
      </c>
      <c r="EF24" s="6" t="str">
        <f>+IFERROR(VLOOKUP(ED24,Auxiliar!$A:$C,2,0),"")</f>
        <v>VALUE LATON</v>
      </c>
      <c r="EG24" s="7" t="str">
        <f>+IFERROR(VLOOKUP(ED24,Auxiliar!$A:$C,3,0),"")</f>
        <v>1b 10% | 5b 15% | 192b 0%</v>
      </c>
      <c r="EI24" s="1">
        <v>5484</v>
      </c>
      <c r="EJ24" s="12" t="s">
        <v>56</v>
      </c>
      <c r="EK24" s="6">
        <f>+IFERROR(VALUE(RIGHT(Tabla24[[#This Row],[B2B]],6)),"")</f>
        <v>5484</v>
      </c>
      <c r="EL24" s="6" t="str">
        <f>+IFERROR(VLOOKUP(EJ24,Auxiliar!$A:$C,2,0),"")</f>
        <v>VALUE LATON</v>
      </c>
      <c r="EM24" s="7" t="str">
        <f>+IFERROR(VLOOKUP(EJ24,Auxiliar!$A:$C,3,0),"")</f>
        <v>3b 10% | 10b 15% | 384b 0%</v>
      </c>
      <c r="EO24" s="1"/>
      <c r="EP24" s="12"/>
      <c r="EQ24" s="6" t="str">
        <f>+IFERROR(VALUE(RIGHT(Tabla25[[#This Row],[B2B]],6)),"")</f>
        <v/>
      </c>
      <c r="ER24" s="6" t="str">
        <f>+IFERROR(VLOOKUP(EP24,Auxiliar!$A:$C,2,0),"")</f>
        <v/>
      </c>
      <c r="ES24" s="7" t="str">
        <f>+IFERROR(VLOOKUP(EP24,Auxiliar!$A:$C,3,0),"")</f>
        <v/>
      </c>
      <c r="EU24" s="1"/>
      <c r="EV24" s="12"/>
      <c r="EW24" s="6" t="str">
        <f>+IFERROR(VALUE(RIGHT(Tabla26[[#This Row],[B2B]],6)),"")</f>
        <v/>
      </c>
      <c r="EX24" s="6" t="str">
        <f>+IFERROR(VLOOKUP(EV24,Auxiliar!$A:$C,2,0),"")</f>
        <v/>
      </c>
      <c r="EY24" s="7" t="str">
        <f>+IFERROR(VLOOKUP(EV24,Auxiliar!$A:$C,3,0),"")</f>
        <v/>
      </c>
      <c r="EZ24" s="1">
        <v>13034</v>
      </c>
      <c r="FA24" s="12" t="s">
        <v>61</v>
      </c>
      <c r="FB24" s="6">
        <f>+IFERROR(VALUE(RIGHT(Tabla27[[#This Row],[B2B]],6)),"")</f>
        <v>13034</v>
      </c>
      <c r="FC24" s="6" t="str">
        <f>+IFERROR(VLOOKUP(FA24,Auxiliar!$A:$C,2,0),"")</f>
        <v>CORE 2</v>
      </c>
      <c r="FD24" s="7" t="str">
        <f>+IFERROR(VLOOKUP(FA24,Auxiliar!$A:$C,3,0),"")</f>
        <v>25b 9%</v>
      </c>
      <c r="FE24" s="1"/>
      <c r="FF24" s="12"/>
      <c r="FG24" s="6" t="str">
        <f>+IFERROR(VALUE(RIGHT(Tabla28[[#This Row],[B2B]],6)),"")</f>
        <v/>
      </c>
      <c r="FH24" s="6" t="str">
        <f>+IFERROR(VLOOKUP(FF24,Auxiliar!$A:$C,2,0),"")</f>
        <v/>
      </c>
      <c r="FI24" s="7" t="str">
        <f>+IFERROR(VLOOKUP(FF24,Auxiliar!$A:$C,3,0),"")</f>
        <v/>
      </c>
      <c r="FJ24" s="1"/>
      <c r="FK24" s="12"/>
      <c r="FL24" s="6" t="str">
        <f>+IFERROR(VALUE(RIGHT(Tabla29[[#This Row],[B2B]],6)),"")</f>
        <v/>
      </c>
      <c r="FM24" s="6" t="str">
        <f>+IFERROR(VLOOKUP(FK24,Auxiliar!$A:$C,2,0),"")</f>
        <v/>
      </c>
      <c r="FN24" s="7" t="str">
        <f>+IFERROR(VLOOKUP(FK24,Auxiliar!$A:$C,3,0),"")</f>
        <v/>
      </c>
      <c r="FO24" s="1"/>
      <c r="FP24" s="12"/>
      <c r="FQ24" s="6" t="str">
        <f>+IFERROR(VALUE(RIGHT(Tabla30[[#This Row],[B2B]],6)),"")</f>
        <v/>
      </c>
      <c r="FR24" s="6" t="str">
        <f>+IFERROR(VLOOKUP(FP24,Auxiliar!$A:$C,2,0),"")</f>
        <v/>
      </c>
      <c r="FS24" s="7"/>
      <c r="FT24" s="1"/>
      <c r="FU24" s="12"/>
      <c r="FV24" s="6" t="str">
        <f>+IFERROR(VALUE(RIGHT(Tabla31[[#This Row],[B2B]],6)),"")</f>
        <v/>
      </c>
      <c r="FW24" s="6" t="str">
        <f>+IFERROR(VLOOKUP(FU24,Auxiliar!$A:$C,2,0),"")</f>
        <v/>
      </c>
      <c r="FX24" s="7" t="str">
        <f>+IFERROR(VLOOKUP(FU24,Auxiliar!$A:$C,3,0),"")</f>
        <v/>
      </c>
      <c r="FY24" s="1"/>
      <c r="FZ24" s="12"/>
      <c r="GA24" s="6" t="str">
        <f>+IFERROR(VALUE(RIGHT(Tabla32[[#This Row],[B2B]],6)),"")</f>
        <v/>
      </c>
      <c r="GB24" s="6" t="str">
        <f>+IFERROR(VLOOKUP(FZ24,Auxiliar!$A:$C,2,0),"")</f>
        <v/>
      </c>
      <c r="GC24" s="7" t="str">
        <f>+IFERROR(VLOOKUP(FZ24,Auxiliar!$A:$C,3,0),"")</f>
        <v/>
      </c>
      <c r="GD24" s="1"/>
      <c r="GE24" s="12"/>
      <c r="GF24" s="6" t="str">
        <f>+IFERROR(VALUE(RIGHT(Tabla33[[#This Row],[B2B]],6)),"")</f>
        <v/>
      </c>
      <c r="GG24" s="6" t="str">
        <f>+IFERROR(VLOOKUP(GE24,Auxiliar!$A:$C,2,0),"")</f>
        <v/>
      </c>
      <c r="GH24" s="7" t="str">
        <f>+IFERROR(VLOOKUP(GE24,Auxiliar!$A:$C,3,0),"")</f>
        <v/>
      </c>
    </row>
    <row r="25" spans="1:190" x14ac:dyDescent="0.25">
      <c r="A25" s="1">
        <v>6000</v>
      </c>
      <c r="B25" s="1" t="s">
        <v>5</v>
      </c>
      <c r="C25">
        <f>+IFERROR(VALUE(RIGHT(Tabla1[[#This Row],[B2B]],6)),"")</f>
        <v>6000</v>
      </c>
      <c r="D25" t="str">
        <f>+IFERROR(VLOOKUP(B25,Auxiliar!$A:$C,2,0),"")</f>
        <v>CORE</v>
      </c>
      <c r="E25" s="5" t="str">
        <f>+IFERROR(VLOOKUP(B25,Auxiliar!$A:$C,3,0),"")</f>
        <v>0b 1% | 5b 4% | 10b 5% | 15b 6% | 25b 9%</v>
      </c>
      <c r="S25" s="1">
        <v>545</v>
      </c>
      <c r="T25" s="1" t="s">
        <v>9</v>
      </c>
      <c r="U25" s="6">
        <f>+IFERROR(VALUE(RIGHT(Tabla4[[#This Row],[B2B]],6)),"")</f>
        <v>545</v>
      </c>
      <c r="V25" s="6" t="str">
        <f>+IFERROR(VLOOKUP(T25,Auxiliar!$A:$C,2,0),"")</f>
        <v>CORE</v>
      </c>
      <c r="W25" s="7" t="str">
        <f>+IFERROR(VLOOKUP(T25,Auxiliar!$A:$C,3,0),"")</f>
        <v>0b 1% | 2b 5% | 4b 6%</v>
      </c>
      <c r="Y25" s="1">
        <v>1590</v>
      </c>
      <c r="Z25" s="1" t="s">
        <v>10</v>
      </c>
      <c r="AA25" s="6">
        <f>+IFERROR(VALUE(RIGHT(Tabla5[[#This Row],[B2B]],6)),"")</f>
        <v>1590</v>
      </c>
      <c r="AB25" s="6" t="str">
        <f>+IFERROR(VLOOKUP(Z25,Auxiliar!$A:$C,2,0),"")</f>
        <v>CORE</v>
      </c>
      <c r="AC25" s="7" t="str">
        <f>+IFERROR(VLOOKUP(Z25,Auxiliar!$A:$C,3,0),"")</f>
        <v>0b 1% | 3b 4% | 5b 6%</v>
      </c>
      <c r="AE25" s="1">
        <v>1946</v>
      </c>
      <c r="AF25" s="1" t="s">
        <v>11</v>
      </c>
      <c r="AG25" s="6">
        <f>+IFERROR(VALUE(RIGHT(Tabla6[[#This Row],[B2B]],6)),"")</f>
        <v>1946</v>
      </c>
      <c r="AH25" s="6" t="str">
        <f>+IFERROR(VLOOKUP(AF25,Auxiliar!$A:$C,2,0),"")</f>
        <v>CORE</v>
      </c>
      <c r="AI25" s="7" t="str">
        <f>+IFERROR(VLOOKUP(AF25,Auxiliar!$A:$C,3,0),"")</f>
        <v>0b 1% | 6b 5% | 10b 6%</v>
      </c>
      <c r="AK25" s="1">
        <v>532</v>
      </c>
      <c r="AL25" s="1" t="s">
        <v>30</v>
      </c>
      <c r="AM25" s="6">
        <f>+IFERROR(VALUE(RIGHT(Tabla7[[#This Row],[B2B]],6)),"")</f>
        <v>532</v>
      </c>
      <c r="AN25" s="6" t="str">
        <f>+IFERROR(VLOOKUP(AL25,Auxiliar!$A:$C,2,0),"")</f>
        <v>LATONES</v>
      </c>
      <c r="AO25" s="7" t="str">
        <f>+IFERROR(VLOOKUP(AL25,Auxiliar!$A:$C,3,0),"")</f>
        <v>1b 4% | 5b 7% | 97b 0%</v>
      </c>
      <c r="AQ25" s="1">
        <v>1279</v>
      </c>
      <c r="AR25" s="1" t="s">
        <v>31</v>
      </c>
      <c r="AS25" s="6">
        <f>+IFERROR(VALUE(RIGHT(Tabla8[[#This Row],[B2B]],6)),"")</f>
        <v>1279</v>
      </c>
      <c r="AT25" s="6" t="str">
        <f>+IFERROR(VLOOKUP(AR25,Auxiliar!$A:$C,2,0),"")</f>
        <v>LATONES</v>
      </c>
      <c r="AU25" s="7" t="str">
        <f>+IFERROR(VLOOKUP(AR25,Auxiliar!$A:$C,3,0),"")</f>
        <v>2b 3% | 4b 5% | 5b 8% | 193 0%</v>
      </c>
      <c r="AW25" s="1">
        <v>11785</v>
      </c>
      <c r="AX25" s="1" t="s">
        <v>32</v>
      </c>
      <c r="AY25" s="6">
        <f>+IFERROR(VALUE(RIGHT(Tabla9[[#This Row],[B2B]],6)),"")</f>
        <v>11785</v>
      </c>
      <c r="AZ25" s="6" t="str">
        <f>+IFERROR(VLOOKUP(AX25,Auxiliar!$A:$C,2,0),"")</f>
        <v>LATONES</v>
      </c>
      <c r="BA25" s="7" t="str">
        <f>+IFERROR(VLOOKUP(AX25,Auxiliar!$A:$C,3,0),"")</f>
        <v>2b 3% | 4b 4% | 6b 5% | 10b 8%  | 385b 0%</v>
      </c>
      <c r="BC25" s="1">
        <v>5484</v>
      </c>
      <c r="BD25" s="1" t="s">
        <v>33</v>
      </c>
      <c r="BE25" s="6">
        <f>+IFERROR(VALUE(RIGHT(Tabla10[[#This Row],[B2B]],6)),"")</f>
        <v>5484</v>
      </c>
      <c r="BF25" s="6" t="str">
        <f>+IFERROR(VLOOKUP(BD25,Auxiliar!$A:$C,2,0),"")</f>
        <v>LATONES</v>
      </c>
      <c r="BG25" s="7" t="str">
        <f>+IFERROR(VLOOKUP(BD25,Auxiliar!$A:$C,3,0),"")</f>
        <v>6b 4% | 12b 5% | 15b 8% | 385b 0%</v>
      </c>
      <c r="BI25" s="1">
        <v>6311</v>
      </c>
      <c r="BJ25" s="1" t="s">
        <v>38</v>
      </c>
      <c r="BK25" s="6">
        <f>+IFERROR(VALUE(RIGHT(Tabla11[[#This Row],[B2B]],6)),"")</f>
        <v>6311</v>
      </c>
      <c r="BL25" s="6" t="str">
        <f>+IFERROR(VLOOKUP(BJ25,Auxiliar!$A:$C,2,0),"")</f>
        <v>VALUE LITRO</v>
      </c>
      <c r="BM25" s="7" t="str">
        <f>+IFERROR(VLOOKUP(BJ25,Auxiliar!$A:$C,3,0),"")</f>
        <v>3b 12%</v>
      </c>
      <c r="BO25" s="1">
        <v>5576</v>
      </c>
      <c r="BP25" s="1" t="s">
        <v>39</v>
      </c>
      <c r="BQ25" s="6">
        <f>+IFERROR(VALUE(RIGHT(Tabla12[[#This Row],[B2B]],6)),"")</f>
        <v>5576</v>
      </c>
      <c r="BR25" s="6" t="str">
        <f>+IFERROR(VLOOKUP(BP25,Auxiliar!$A:$C,2,0),"")</f>
        <v>VALUE LITRO</v>
      </c>
      <c r="BS25" s="7" t="str">
        <f>+IFERROR(VLOOKUP(BP25,Auxiliar!$A:$C,3,0),"")</f>
        <v>1b 12%</v>
      </c>
      <c r="BU25" s="1">
        <v>3936</v>
      </c>
      <c r="BV25" s="1" t="s">
        <v>34</v>
      </c>
      <c r="BW25" s="6">
        <f>+IFERROR(VALUE(RIGHT(Tabla13[[#This Row],[B2B]],6)),"")</f>
        <v>3936</v>
      </c>
      <c r="BX25" s="6" t="str">
        <f>+IFERROR(VLOOKUP(BV25,Auxiliar!$A:$C,2,0),"")</f>
        <v>Corona 710cc</v>
      </c>
      <c r="BY25" s="7" t="str">
        <f>+IFERROR(VLOOKUP(BV25,Auxiliar!$A:$C,3,0),"")</f>
        <v>3b 10% | 169b 0%</v>
      </c>
      <c r="CA25" s="1">
        <v>352</v>
      </c>
      <c r="CB25" s="1" t="s">
        <v>35</v>
      </c>
      <c r="CC25" s="6">
        <f>+IFERROR(VALUE(RIGHT(Tabla14[[#This Row],[B2B]],6)),"")</f>
        <v>352</v>
      </c>
      <c r="CD25" s="6" t="str">
        <f>+IFERROR(VLOOKUP(CB25,Auxiliar!$A:$C,2,0),"")</f>
        <v>Corona 710cc</v>
      </c>
      <c r="CE25" s="7" t="str">
        <f>+IFERROR(VLOOKUP(CB25,Auxiliar!$A:$C,3,0),"")</f>
        <v>1b 10% | 85b 0%</v>
      </c>
      <c r="CG25" s="1">
        <v>6311</v>
      </c>
      <c r="CH25" s="1" t="s">
        <v>42</v>
      </c>
      <c r="CI25" s="6">
        <f>+IFERROR(VALUE(RIGHT(Tabla15[[#This Row],[B2B]],6)),"")</f>
        <v>6311</v>
      </c>
      <c r="CJ25" s="6" t="str">
        <f>+IFERROR(VLOOKUP(CH25,Auxiliar!$A:$C,2,0),"")</f>
        <v xml:space="preserve">VALUE LATA </v>
      </c>
      <c r="CK25" s="7" t="str">
        <f>+IFERROR(VLOOKUP(CH25,Auxiliar!$A:$C,3,0),"")</f>
        <v>3b 15% | 100b 18%</v>
      </c>
      <c r="CM25" s="1">
        <v>352</v>
      </c>
      <c r="CN25" s="1" t="s">
        <v>20</v>
      </c>
      <c r="CO25" s="6">
        <v>352</v>
      </c>
      <c r="CP25" s="6" t="s">
        <v>20</v>
      </c>
      <c r="CQ25" s="7" t="s">
        <v>21</v>
      </c>
      <c r="CS25" s="1">
        <v>4328</v>
      </c>
      <c r="CT25" s="1" t="s">
        <v>15</v>
      </c>
      <c r="CU25" s="6">
        <f>+IFERROR(VALUE(RIGHT(Tabla17[[#This Row],[B2B]],6)),"")</f>
        <v>4328</v>
      </c>
      <c r="CV25" s="6" t="str">
        <f>+IFERROR(VLOOKUP(CT25,Auxiliar!$A:$C,2,0),"")</f>
        <v>PREMIUM</v>
      </c>
      <c r="CW25" s="7" t="str">
        <f>+IFERROR(VLOOKUP(CT25,Auxiliar!$A:$C,3,0),"")</f>
        <v>0b 0% | 5b 2% | 10b 3,5% | 20b 5%</v>
      </c>
      <c r="CY25" s="1">
        <v>352</v>
      </c>
      <c r="CZ25" s="1" t="s">
        <v>16</v>
      </c>
      <c r="DA25" s="6">
        <f>+IFERROR(VALUE(RIGHT(Tabla18[[#This Row],[B2B]],6)),"")</f>
        <v>352</v>
      </c>
      <c r="DB25" s="6" t="str">
        <f>+IFERROR(VLOOKUP(CZ25,Auxiliar!$A:$C,2,0),"")</f>
        <v>PREMIUM</v>
      </c>
      <c r="DC25" s="7" t="str">
        <f>+IFERROR(VLOOKUP(CZ25,Auxiliar!$A:$C,3,0),"")</f>
        <v>0b 0% | 2b 2% | 5b 3,5% | 10b 5%</v>
      </c>
      <c r="DE25" s="1">
        <v>352</v>
      </c>
      <c r="DF25" s="1" t="s">
        <v>19</v>
      </c>
      <c r="DG25" s="6">
        <f>+IFERROR(VALUE(RIGHT(Tabla19[[#This Row],[B2B]],6)),"")</f>
        <v>352</v>
      </c>
      <c r="DH25" s="6" t="str">
        <f>+IFERROR(VLOOKUP(DF25,Auxiliar!$A:$C,2,0),"")</f>
        <v>MICHELOB</v>
      </c>
      <c r="DI25" s="7" t="str">
        <f>+IFERROR(VLOOKUP(DF25,Auxiliar!$A:$C,3,0),"")</f>
        <v>1b 7% | 3b 22% | 8b 27%</v>
      </c>
      <c r="DK25" s="1">
        <v>3936</v>
      </c>
      <c r="DL25" s="1" t="s">
        <v>23</v>
      </c>
      <c r="DM25" s="6">
        <f>+IFERROR(VALUE(RIGHT(Tabla20[[#This Row],[B2B]],6)),"")</f>
        <v>3936</v>
      </c>
      <c r="DN25" s="6" t="str">
        <f>+IFERROR(VLOOKUP(DL25,Auxiliar!$A:$C,2,0),"")</f>
        <v>CORONA PORRON</v>
      </c>
      <c r="DO25" s="7" t="str">
        <f>+IFERROR(VLOOKUP(DL25,Auxiliar!$A:$C,3,0),"")</f>
        <v>3b 5% | 42b 0%</v>
      </c>
      <c r="DQ25" s="1">
        <v>352</v>
      </c>
      <c r="DR25" s="12" t="s">
        <v>24</v>
      </c>
      <c r="DS25" s="6">
        <f>+IFERROR(VALUE(RIGHT(Tabla21[[#This Row],[B2B]],6)),"")</f>
        <v>352</v>
      </c>
      <c r="DT25" s="6" t="str">
        <f>+IFERROR(VLOOKUP(DR25,Auxiliar!$A:$C,2,0),"")</f>
        <v>CORONA PORRON</v>
      </c>
      <c r="DU25" s="7" t="str">
        <f>+IFERROR(VLOOKUP(DR25,Auxiliar!$A:$C,3,0),"")</f>
        <v>1b 5% | 20b 0%</v>
      </c>
      <c r="DW25" s="1">
        <v>5576</v>
      </c>
      <c r="DX25" s="12" t="s">
        <v>43</v>
      </c>
      <c r="DY25" s="6">
        <f>+IFERROR(VALUE(RIGHT(Tabla22[[#This Row],[B2B]],6)),"")</f>
        <v>5576</v>
      </c>
      <c r="DZ25" s="6" t="str">
        <f>+IFERROR(VLOOKUP(DX25,Auxiliar!$A:$C,2,0),"")</f>
        <v xml:space="preserve">VALUE LATA </v>
      </c>
      <c r="EA25" s="7" t="str">
        <f>+IFERROR(VLOOKUP(DX25,Auxiliar!$A:$C,3,0),"")</f>
        <v>1b 15% | 100b 18%</v>
      </c>
      <c r="EC25" s="1">
        <v>5576</v>
      </c>
      <c r="ED25" s="12" t="s">
        <v>47</v>
      </c>
      <c r="EE25" s="6">
        <f>+IFERROR(VALUE(RIGHT(Tabla23[[#This Row],[B2B]],6)),"")</f>
        <v>5576</v>
      </c>
      <c r="EF25" s="6" t="str">
        <f>+IFERROR(VLOOKUP(ED25,Auxiliar!$A:$C,2,0),"")</f>
        <v>VALUE LATON</v>
      </c>
      <c r="EG25" s="7" t="str">
        <f>+IFERROR(VLOOKUP(ED25,Auxiliar!$A:$C,3,0),"")</f>
        <v>1b 10% | 5b 15% | 192b 0%</v>
      </c>
      <c r="EI25" s="1">
        <v>6438</v>
      </c>
      <c r="EJ25" s="12" t="s">
        <v>56</v>
      </c>
      <c r="EK25" s="6">
        <f>+IFERROR(VALUE(RIGHT(Tabla24[[#This Row],[B2B]],6)),"")</f>
        <v>6438</v>
      </c>
      <c r="EL25" s="6" t="str">
        <f>+IFERROR(VLOOKUP(EJ25,Auxiliar!$A:$C,2,0),"")</f>
        <v>VALUE LATON</v>
      </c>
      <c r="EM25" s="7" t="str">
        <f>+IFERROR(VLOOKUP(EJ25,Auxiliar!$A:$C,3,0),"")</f>
        <v>3b 10% | 10b 15% | 384b 0%</v>
      </c>
      <c r="EO25" s="1"/>
      <c r="EP25" s="12"/>
      <c r="EQ25" s="6" t="str">
        <f>+IFERROR(VALUE(RIGHT(Tabla25[[#This Row],[B2B]],6)),"")</f>
        <v/>
      </c>
      <c r="ER25" s="6" t="str">
        <f>+IFERROR(VLOOKUP(EP25,Auxiliar!$A:$C,2,0),"")</f>
        <v/>
      </c>
      <c r="ES25" s="7" t="str">
        <f>+IFERROR(VLOOKUP(EP25,Auxiliar!$A:$C,3,0),"")</f>
        <v/>
      </c>
      <c r="EU25" s="1"/>
      <c r="EV25" s="12"/>
      <c r="EW25" s="6" t="str">
        <f>+IFERROR(VALUE(RIGHT(Tabla26[[#This Row],[B2B]],6)),"")</f>
        <v/>
      </c>
      <c r="EX25" s="6" t="str">
        <f>+IFERROR(VLOOKUP(EV25,Auxiliar!$A:$C,2,0),"")</f>
        <v/>
      </c>
      <c r="EY25" s="7" t="str">
        <f>+IFERROR(VLOOKUP(EV25,Auxiliar!$A:$C,3,0),"")</f>
        <v/>
      </c>
      <c r="EZ25" s="1">
        <v>13083</v>
      </c>
      <c r="FA25" s="12" t="s">
        <v>61</v>
      </c>
      <c r="FB25" s="6">
        <f>+IFERROR(VALUE(RIGHT(Tabla27[[#This Row],[B2B]],6)),"")</f>
        <v>13083</v>
      </c>
      <c r="FC25" s="6" t="str">
        <f>+IFERROR(VLOOKUP(FA25,Auxiliar!$A:$C,2,0),"")</f>
        <v>CORE 2</v>
      </c>
      <c r="FD25" s="7" t="str">
        <f>+IFERROR(VLOOKUP(FA25,Auxiliar!$A:$C,3,0),"")</f>
        <v>25b 9%</v>
      </c>
      <c r="FE25" s="1"/>
      <c r="FF25" s="12"/>
      <c r="FG25" s="6" t="str">
        <f>+IFERROR(VALUE(RIGHT(Tabla28[[#This Row],[B2B]],6)),"")</f>
        <v/>
      </c>
      <c r="FH25" s="6" t="str">
        <f>+IFERROR(VLOOKUP(FF25,Auxiliar!$A:$C,2,0),"")</f>
        <v/>
      </c>
      <c r="FI25" s="7" t="str">
        <f>+IFERROR(VLOOKUP(FF25,Auxiliar!$A:$C,3,0),"")</f>
        <v/>
      </c>
      <c r="FJ25" s="1"/>
      <c r="FK25" s="12"/>
      <c r="FL25" s="6" t="str">
        <f>+IFERROR(VALUE(RIGHT(Tabla29[[#This Row],[B2B]],6)),"")</f>
        <v/>
      </c>
      <c r="FM25" s="6" t="str">
        <f>+IFERROR(VLOOKUP(FK25,Auxiliar!$A:$C,2,0),"")</f>
        <v/>
      </c>
      <c r="FN25" s="7" t="str">
        <f>+IFERROR(VLOOKUP(FK25,Auxiliar!$A:$C,3,0),"")</f>
        <v/>
      </c>
      <c r="FO25" s="1"/>
      <c r="FP25" s="12"/>
      <c r="FQ25" s="6" t="str">
        <f>+IFERROR(VALUE(RIGHT(Tabla30[[#This Row],[B2B]],6)),"")</f>
        <v/>
      </c>
      <c r="FR25" s="6" t="str">
        <f>+IFERROR(VLOOKUP(FP25,Auxiliar!$A:$C,2,0),"")</f>
        <v/>
      </c>
      <c r="FS25" s="7"/>
      <c r="FT25" s="1"/>
      <c r="FU25" s="12"/>
      <c r="FV25" s="6" t="str">
        <f>+IFERROR(VALUE(RIGHT(Tabla31[[#This Row],[B2B]],6)),"")</f>
        <v/>
      </c>
      <c r="FW25" s="6" t="str">
        <f>+IFERROR(VLOOKUP(FU25,Auxiliar!$A:$C,2,0),"")</f>
        <v/>
      </c>
      <c r="FX25" s="7" t="str">
        <f>+IFERROR(VLOOKUP(FU25,Auxiliar!$A:$C,3,0),"")</f>
        <v/>
      </c>
      <c r="FY25" s="1"/>
      <c r="FZ25" s="12"/>
      <c r="GA25" s="6" t="str">
        <f>+IFERROR(VALUE(RIGHT(Tabla32[[#This Row],[B2B]],6)),"")</f>
        <v/>
      </c>
      <c r="GB25" s="6" t="str">
        <f>+IFERROR(VLOOKUP(FZ25,Auxiliar!$A:$C,2,0),"")</f>
        <v/>
      </c>
      <c r="GC25" s="7" t="str">
        <f>+IFERROR(VLOOKUP(FZ25,Auxiliar!$A:$C,3,0),"")</f>
        <v/>
      </c>
      <c r="GD25" s="1"/>
      <c r="GE25" s="12"/>
      <c r="GF25" s="6" t="str">
        <f>+IFERROR(VALUE(RIGHT(Tabla33[[#This Row],[B2B]],6)),"")</f>
        <v/>
      </c>
      <c r="GG25" s="6" t="str">
        <f>+IFERROR(VLOOKUP(GE25,Auxiliar!$A:$C,2,0),"")</f>
        <v/>
      </c>
      <c r="GH25" s="7" t="str">
        <f>+IFERROR(VLOOKUP(GE25,Auxiliar!$A:$C,3,0),"")</f>
        <v/>
      </c>
    </row>
    <row r="26" spans="1:190" x14ac:dyDescent="0.25">
      <c r="A26" s="1">
        <v>6001</v>
      </c>
      <c r="B26" s="1" t="s">
        <v>5</v>
      </c>
      <c r="C26">
        <f>+IFERROR(VALUE(RIGHT(Tabla1[[#This Row],[B2B]],6)),"")</f>
        <v>6001</v>
      </c>
      <c r="D26" t="str">
        <f>+IFERROR(VLOOKUP(B26,Auxiliar!$A:$C,2,0),"")</f>
        <v>CORE</v>
      </c>
      <c r="E26" s="5" t="str">
        <f>+IFERROR(VLOOKUP(B26,Auxiliar!$A:$C,3,0),"")</f>
        <v>0b 1% | 5b 4% | 10b 5% | 15b 6% | 25b 9%</v>
      </c>
      <c r="S26" s="1">
        <v>573</v>
      </c>
      <c r="T26" s="1" t="s">
        <v>9</v>
      </c>
      <c r="U26" s="6">
        <f>+IFERROR(VALUE(RIGHT(Tabla4[[#This Row],[B2B]],6)),"")</f>
        <v>573</v>
      </c>
      <c r="V26" s="6" t="str">
        <f>+IFERROR(VLOOKUP(T26,Auxiliar!$A:$C,2,0),"")</f>
        <v>CORE</v>
      </c>
      <c r="W26" s="7" t="str">
        <f>+IFERROR(VLOOKUP(T26,Auxiliar!$A:$C,3,0),"")</f>
        <v>0b 1% | 2b 5% | 4b 6%</v>
      </c>
      <c r="Y26" s="1">
        <v>1650</v>
      </c>
      <c r="Z26" s="1" t="s">
        <v>10</v>
      </c>
      <c r="AA26" s="6">
        <f>+IFERROR(VALUE(RIGHT(Tabla5[[#This Row],[B2B]],6)),"")</f>
        <v>1650</v>
      </c>
      <c r="AB26" s="6" t="str">
        <f>+IFERROR(VLOOKUP(Z26,Auxiliar!$A:$C,2,0),"")</f>
        <v>CORE</v>
      </c>
      <c r="AC26" s="7" t="str">
        <f>+IFERROR(VLOOKUP(Z26,Auxiliar!$A:$C,3,0),"")</f>
        <v>0b 1% | 3b 4% | 5b 6%</v>
      </c>
      <c r="AE26" s="1">
        <v>1953</v>
      </c>
      <c r="AF26" s="1" t="s">
        <v>11</v>
      </c>
      <c r="AG26" s="6">
        <f>+IFERROR(VALUE(RIGHT(Tabla6[[#This Row],[B2B]],6)),"")</f>
        <v>1953</v>
      </c>
      <c r="AH26" s="6" t="str">
        <f>+IFERROR(VLOOKUP(AF26,Auxiliar!$A:$C,2,0),"")</f>
        <v>CORE</v>
      </c>
      <c r="AI26" s="7" t="str">
        <f>+IFERROR(VLOOKUP(AF26,Auxiliar!$A:$C,3,0),"")</f>
        <v>0b 1% | 6b 5% | 10b 6%</v>
      </c>
      <c r="AK26" s="1">
        <v>545</v>
      </c>
      <c r="AL26" s="1" t="s">
        <v>30</v>
      </c>
      <c r="AM26" s="6">
        <f>+IFERROR(VALUE(RIGHT(Tabla7[[#This Row],[B2B]],6)),"")</f>
        <v>545</v>
      </c>
      <c r="AN26" s="6" t="str">
        <f>+IFERROR(VLOOKUP(AL26,Auxiliar!$A:$C,2,0),"")</f>
        <v>LATONES</v>
      </c>
      <c r="AO26" s="7" t="str">
        <f>+IFERROR(VLOOKUP(AL26,Auxiliar!$A:$C,3,0),"")</f>
        <v>1b 4% | 5b 7% | 97b 0%</v>
      </c>
      <c r="AQ26" s="1">
        <v>1306</v>
      </c>
      <c r="AR26" s="1" t="s">
        <v>31</v>
      </c>
      <c r="AS26" s="6">
        <f>+IFERROR(VALUE(RIGHT(Tabla8[[#This Row],[B2B]],6)),"")</f>
        <v>1306</v>
      </c>
      <c r="AT26" s="6" t="str">
        <f>+IFERROR(VLOOKUP(AR26,Auxiliar!$A:$C,2,0),"")</f>
        <v>LATONES</v>
      </c>
      <c r="AU26" s="7" t="str">
        <f>+IFERROR(VLOOKUP(AR26,Auxiliar!$A:$C,3,0),"")</f>
        <v>2b 3% | 4b 5% | 5b 8% | 193 0%</v>
      </c>
      <c r="AW26" s="1">
        <v>11953</v>
      </c>
      <c r="AX26" s="1" t="s">
        <v>32</v>
      </c>
      <c r="AY26" s="6">
        <f>+IFERROR(VALUE(RIGHT(Tabla9[[#This Row],[B2B]],6)),"")</f>
        <v>11953</v>
      </c>
      <c r="AZ26" s="6" t="str">
        <f>+IFERROR(VLOOKUP(AX26,Auxiliar!$A:$C,2,0),"")</f>
        <v>LATONES</v>
      </c>
      <c r="BA26" s="7" t="str">
        <f>+IFERROR(VLOOKUP(AX26,Auxiliar!$A:$C,3,0),"")</f>
        <v>2b 3% | 4b 4% | 6b 5% | 10b 8%  | 385b 0%</v>
      </c>
      <c r="BC26" s="1">
        <v>6000</v>
      </c>
      <c r="BD26" s="1" t="s">
        <v>33</v>
      </c>
      <c r="BE26" s="6">
        <f>+IFERROR(VALUE(RIGHT(Tabla10[[#This Row],[B2B]],6)),"")</f>
        <v>6000</v>
      </c>
      <c r="BF26" s="6" t="str">
        <f>+IFERROR(VLOOKUP(BD26,Auxiliar!$A:$C,2,0),"")</f>
        <v>LATONES</v>
      </c>
      <c r="BG26" s="7" t="str">
        <f>+IFERROR(VLOOKUP(BD26,Auxiliar!$A:$C,3,0),"")</f>
        <v>6b 4% | 12b 5% | 15b 8% | 385b 0%</v>
      </c>
      <c r="BI26" s="1">
        <v>6360</v>
      </c>
      <c r="BJ26" s="1" t="s">
        <v>38</v>
      </c>
      <c r="BK26" s="6">
        <f>+IFERROR(VALUE(RIGHT(Tabla11[[#This Row],[B2B]],6)),"")</f>
        <v>6360</v>
      </c>
      <c r="BL26" s="6" t="str">
        <f>+IFERROR(VLOOKUP(BJ26,Auxiliar!$A:$C,2,0),"")</f>
        <v>VALUE LITRO</v>
      </c>
      <c r="BM26" s="7" t="str">
        <f>+IFERROR(VLOOKUP(BJ26,Auxiliar!$A:$C,3,0),"")</f>
        <v>3b 12%</v>
      </c>
      <c r="BO26" s="1">
        <v>3951</v>
      </c>
      <c r="BP26" s="1" t="s">
        <v>39</v>
      </c>
      <c r="BQ26" s="6">
        <f>+IFERROR(VALUE(RIGHT(Tabla12[[#This Row],[B2B]],6)),"")</f>
        <v>3951</v>
      </c>
      <c r="BR26" s="6" t="str">
        <f>+IFERROR(VLOOKUP(BP26,Auxiliar!$A:$C,2,0),"")</f>
        <v>VALUE LITRO</v>
      </c>
      <c r="BS26" s="7" t="str">
        <f>+IFERROR(VLOOKUP(BP26,Auxiliar!$A:$C,3,0),"")</f>
        <v>1b 12%</v>
      </c>
      <c r="BU26" s="1">
        <v>4057</v>
      </c>
      <c r="BV26" s="1" t="s">
        <v>34</v>
      </c>
      <c r="BW26" s="6">
        <f>+IFERROR(VALUE(RIGHT(Tabla13[[#This Row],[B2B]],6)),"")</f>
        <v>4057</v>
      </c>
      <c r="BX26" s="6" t="str">
        <f>+IFERROR(VLOOKUP(BV26,Auxiliar!$A:$C,2,0),"")</f>
        <v>Corona 710cc</v>
      </c>
      <c r="BY26" s="7" t="str">
        <f>+IFERROR(VLOOKUP(BV26,Auxiliar!$A:$C,3,0),"")</f>
        <v>3b 10% | 169b 0%</v>
      </c>
      <c r="CA26" s="1">
        <v>381</v>
      </c>
      <c r="CB26" s="1" t="s">
        <v>35</v>
      </c>
      <c r="CC26" s="6">
        <f>+IFERROR(VALUE(RIGHT(Tabla14[[#This Row],[B2B]],6)),"")</f>
        <v>381</v>
      </c>
      <c r="CD26" s="6" t="str">
        <f>+IFERROR(VLOOKUP(CB26,Auxiliar!$A:$C,2,0),"")</f>
        <v>Corona 710cc</v>
      </c>
      <c r="CE26" s="7" t="str">
        <f>+IFERROR(VLOOKUP(CB26,Auxiliar!$A:$C,3,0),"")</f>
        <v>1b 10% | 85b 0%</v>
      </c>
      <c r="CG26" s="1">
        <v>6360</v>
      </c>
      <c r="CH26" s="1" t="s">
        <v>42</v>
      </c>
      <c r="CI26" s="6">
        <f>+IFERROR(VALUE(RIGHT(Tabla15[[#This Row],[B2B]],6)),"")</f>
        <v>6360</v>
      </c>
      <c r="CJ26" s="6" t="str">
        <f>+IFERROR(VLOOKUP(CH26,Auxiliar!$A:$C,2,0),"")</f>
        <v xml:space="preserve">VALUE LATA </v>
      </c>
      <c r="CK26" s="7" t="str">
        <f>+IFERROR(VLOOKUP(CH26,Auxiliar!$A:$C,3,0),"")</f>
        <v>3b 15% | 100b 18%</v>
      </c>
      <c r="CM26" s="1">
        <v>369</v>
      </c>
      <c r="CN26" s="1" t="s">
        <v>20</v>
      </c>
      <c r="CO26" s="6">
        <v>369</v>
      </c>
      <c r="CP26" s="6" t="s">
        <v>20</v>
      </c>
      <c r="CQ26" s="7" t="s">
        <v>21</v>
      </c>
      <c r="CS26" s="1">
        <v>4373</v>
      </c>
      <c r="CT26" s="1" t="s">
        <v>15</v>
      </c>
      <c r="CU26" s="6">
        <f>+IFERROR(VALUE(RIGHT(Tabla17[[#This Row],[B2B]],6)),"")</f>
        <v>4373</v>
      </c>
      <c r="CV26" s="6" t="str">
        <f>+IFERROR(VLOOKUP(CT26,Auxiliar!$A:$C,2,0),"")</f>
        <v>PREMIUM</v>
      </c>
      <c r="CW26" s="7" t="str">
        <f>+IFERROR(VLOOKUP(CT26,Auxiliar!$A:$C,3,0),"")</f>
        <v>0b 0% | 5b 2% | 10b 3,5% | 20b 5%</v>
      </c>
      <c r="CY26" s="1">
        <v>369</v>
      </c>
      <c r="CZ26" s="1" t="s">
        <v>16</v>
      </c>
      <c r="DA26" s="6">
        <f>+IFERROR(VALUE(RIGHT(Tabla18[[#This Row],[B2B]],6)),"")</f>
        <v>369</v>
      </c>
      <c r="DB26" s="6" t="str">
        <f>+IFERROR(VLOOKUP(CZ26,Auxiliar!$A:$C,2,0),"")</f>
        <v>PREMIUM</v>
      </c>
      <c r="DC26" s="7" t="str">
        <f>+IFERROR(VLOOKUP(CZ26,Auxiliar!$A:$C,3,0),"")</f>
        <v>0b 0% | 2b 2% | 5b 3,5% | 10b 5%</v>
      </c>
      <c r="DE26" s="1">
        <v>369</v>
      </c>
      <c r="DF26" s="1" t="s">
        <v>19</v>
      </c>
      <c r="DG26" s="6">
        <f>+IFERROR(VALUE(RIGHT(Tabla19[[#This Row],[B2B]],6)),"")</f>
        <v>369</v>
      </c>
      <c r="DH26" s="6" t="str">
        <f>+IFERROR(VLOOKUP(DF26,Auxiliar!$A:$C,2,0),"")</f>
        <v>MICHELOB</v>
      </c>
      <c r="DI26" s="7" t="str">
        <f>+IFERROR(VLOOKUP(DF26,Auxiliar!$A:$C,3,0),"")</f>
        <v>1b 7% | 3b 22% | 8b 27%</v>
      </c>
      <c r="DK26" s="1">
        <v>4057</v>
      </c>
      <c r="DL26" s="1" t="s">
        <v>23</v>
      </c>
      <c r="DM26" s="6">
        <f>+IFERROR(VALUE(RIGHT(Tabla20[[#This Row],[B2B]],6)),"")</f>
        <v>4057</v>
      </c>
      <c r="DN26" s="6" t="str">
        <f>+IFERROR(VLOOKUP(DL26,Auxiliar!$A:$C,2,0),"")</f>
        <v>CORONA PORRON</v>
      </c>
      <c r="DO26" s="7" t="str">
        <f>+IFERROR(VLOOKUP(DL26,Auxiliar!$A:$C,3,0),"")</f>
        <v>3b 5% | 42b 0%</v>
      </c>
      <c r="DQ26" s="1">
        <v>369</v>
      </c>
      <c r="DR26" s="12" t="s">
        <v>24</v>
      </c>
      <c r="DS26" s="6">
        <f>+IFERROR(VALUE(RIGHT(Tabla21[[#This Row],[B2B]],6)),"")</f>
        <v>369</v>
      </c>
      <c r="DT26" s="6" t="str">
        <f>+IFERROR(VLOOKUP(DR26,Auxiliar!$A:$C,2,0),"")</f>
        <v>CORONA PORRON</v>
      </c>
      <c r="DU26" s="7" t="str">
        <f>+IFERROR(VLOOKUP(DR26,Auxiliar!$A:$C,3,0),"")</f>
        <v>1b 5% | 20b 0%</v>
      </c>
      <c r="DW26" s="1">
        <v>3951</v>
      </c>
      <c r="DX26" s="12" t="s">
        <v>43</v>
      </c>
      <c r="DY26" s="6">
        <f>+IFERROR(VALUE(RIGHT(Tabla22[[#This Row],[B2B]],6)),"")</f>
        <v>3951</v>
      </c>
      <c r="DZ26" s="6" t="str">
        <f>+IFERROR(VLOOKUP(DX26,Auxiliar!$A:$C,2,0),"")</f>
        <v xml:space="preserve">VALUE LATA </v>
      </c>
      <c r="EA26" s="7" t="str">
        <f>+IFERROR(VLOOKUP(DX26,Auxiliar!$A:$C,3,0),"")</f>
        <v>1b 15% | 100b 18%</v>
      </c>
      <c r="EC26" s="1">
        <v>3951</v>
      </c>
      <c r="ED26" s="12" t="s">
        <v>47</v>
      </c>
      <c r="EE26" s="6">
        <f>+IFERROR(VALUE(RIGHT(Tabla23[[#This Row],[B2B]],6)),"")</f>
        <v>3951</v>
      </c>
      <c r="EF26" s="6" t="str">
        <f>+IFERROR(VLOOKUP(ED26,Auxiliar!$A:$C,2,0),"")</f>
        <v>VALUE LATON</v>
      </c>
      <c r="EG26" s="7" t="str">
        <f>+IFERROR(VLOOKUP(ED26,Auxiliar!$A:$C,3,0),"")</f>
        <v>1b 10% | 5b 15% | 192b 0%</v>
      </c>
      <c r="EI26" s="1">
        <v>6965</v>
      </c>
      <c r="EJ26" s="12" t="s">
        <v>56</v>
      </c>
      <c r="EK26" s="6">
        <f>+IFERROR(VALUE(RIGHT(Tabla24[[#This Row],[B2B]],6)),"")</f>
        <v>6965</v>
      </c>
      <c r="EL26" s="6" t="str">
        <f>+IFERROR(VLOOKUP(EJ26,Auxiliar!$A:$C,2,0),"")</f>
        <v>VALUE LATON</v>
      </c>
      <c r="EM26" s="7" t="str">
        <f>+IFERROR(VLOOKUP(EJ26,Auxiliar!$A:$C,3,0),"")</f>
        <v>3b 10% | 10b 15% | 384b 0%</v>
      </c>
      <c r="EO26" s="1"/>
      <c r="EP26" s="12"/>
      <c r="EQ26" s="6" t="str">
        <f>+IFERROR(VALUE(RIGHT(Tabla25[[#This Row],[B2B]],6)),"")</f>
        <v/>
      </c>
      <c r="ER26" s="6" t="str">
        <f>+IFERROR(VLOOKUP(EP26,Auxiliar!$A:$C,2,0),"")</f>
        <v/>
      </c>
      <c r="ES26" s="7" t="str">
        <f>+IFERROR(VLOOKUP(EP26,Auxiliar!$A:$C,3,0),"")</f>
        <v/>
      </c>
      <c r="EU26" s="1"/>
      <c r="EV26" s="12"/>
      <c r="EW26" s="6" t="str">
        <f>+IFERROR(VALUE(RIGHT(Tabla26[[#This Row],[B2B]],6)),"")</f>
        <v/>
      </c>
      <c r="EX26" s="6" t="str">
        <f>+IFERROR(VLOOKUP(EV26,Auxiliar!$A:$C,2,0),"")</f>
        <v/>
      </c>
      <c r="EY26" s="7" t="str">
        <f>+IFERROR(VLOOKUP(EV26,Auxiliar!$A:$C,3,0),"")</f>
        <v/>
      </c>
      <c r="EZ26" s="1">
        <v>20010</v>
      </c>
      <c r="FA26" s="12" t="s">
        <v>61</v>
      </c>
      <c r="FB26" s="6">
        <f>+IFERROR(VALUE(RIGHT(Tabla27[[#This Row],[B2B]],6)),"")</f>
        <v>20010</v>
      </c>
      <c r="FC26" s="6" t="str">
        <f>+IFERROR(VLOOKUP(FA26,Auxiliar!$A:$C,2,0),"")</f>
        <v>CORE 2</v>
      </c>
      <c r="FD26" s="7" t="str">
        <f>+IFERROR(VLOOKUP(FA26,Auxiliar!$A:$C,3,0),"")</f>
        <v>25b 9%</v>
      </c>
      <c r="FE26" s="1"/>
      <c r="FF26" s="12"/>
      <c r="FG26" s="6" t="str">
        <f>+IFERROR(VALUE(RIGHT(Tabla28[[#This Row],[B2B]],6)),"")</f>
        <v/>
      </c>
      <c r="FH26" s="6" t="str">
        <f>+IFERROR(VLOOKUP(FF26,Auxiliar!$A:$C,2,0),"")</f>
        <v/>
      </c>
      <c r="FI26" s="7" t="str">
        <f>+IFERROR(VLOOKUP(FF26,Auxiliar!$A:$C,3,0),"")</f>
        <v/>
      </c>
      <c r="FJ26" s="1"/>
      <c r="FK26" s="12"/>
      <c r="FL26" s="6" t="str">
        <f>+IFERROR(VALUE(RIGHT(Tabla29[[#This Row],[B2B]],6)),"")</f>
        <v/>
      </c>
      <c r="FM26" s="6" t="str">
        <f>+IFERROR(VLOOKUP(FK26,Auxiliar!$A:$C,2,0),"")</f>
        <v/>
      </c>
      <c r="FN26" s="7" t="str">
        <f>+IFERROR(VLOOKUP(FK26,Auxiliar!$A:$C,3,0),"")</f>
        <v/>
      </c>
      <c r="FO26" s="1"/>
      <c r="FP26" s="12"/>
      <c r="FQ26" s="6" t="str">
        <f>+IFERROR(VALUE(RIGHT(Tabla30[[#This Row],[B2B]],6)),"")</f>
        <v/>
      </c>
      <c r="FR26" s="6" t="str">
        <f>+IFERROR(VLOOKUP(FP26,Auxiliar!$A:$C,2,0),"")</f>
        <v/>
      </c>
      <c r="FS26" s="7"/>
      <c r="FT26" s="1"/>
      <c r="FU26" s="12"/>
      <c r="FV26" s="6" t="str">
        <f>+IFERROR(VALUE(RIGHT(Tabla31[[#This Row],[B2B]],6)),"")</f>
        <v/>
      </c>
      <c r="FW26" s="6" t="str">
        <f>+IFERROR(VLOOKUP(FU26,Auxiliar!$A:$C,2,0),"")</f>
        <v/>
      </c>
      <c r="FX26" s="7" t="str">
        <f>+IFERROR(VLOOKUP(FU26,Auxiliar!$A:$C,3,0),"")</f>
        <v/>
      </c>
      <c r="FY26" s="1"/>
      <c r="FZ26" s="12"/>
      <c r="GA26" s="6" t="str">
        <f>+IFERROR(VALUE(RIGHT(Tabla32[[#This Row],[B2B]],6)),"")</f>
        <v/>
      </c>
      <c r="GB26" s="6" t="str">
        <f>+IFERROR(VLOOKUP(FZ26,Auxiliar!$A:$C,2,0),"")</f>
        <v/>
      </c>
      <c r="GC26" s="7" t="str">
        <f>+IFERROR(VLOOKUP(FZ26,Auxiliar!$A:$C,3,0),"")</f>
        <v/>
      </c>
      <c r="GD26" s="1"/>
      <c r="GE26" s="12"/>
      <c r="GF26" s="6" t="str">
        <f>+IFERROR(VALUE(RIGHT(Tabla33[[#This Row],[B2B]],6)),"")</f>
        <v/>
      </c>
      <c r="GG26" s="6" t="str">
        <f>+IFERROR(VLOOKUP(GE26,Auxiliar!$A:$C,2,0),"")</f>
        <v/>
      </c>
      <c r="GH26" s="7" t="str">
        <f>+IFERROR(VLOOKUP(GE26,Auxiliar!$A:$C,3,0),"")</f>
        <v/>
      </c>
    </row>
    <row r="27" spans="1:190" x14ac:dyDescent="0.25">
      <c r="A27" s="1">
        <v>6002</v>
      </c>
      <c r="B27" s="1" t="s">
        <v>5</v>
      </c>
      <c r="C27">
        <f>+IFERROR(VALUE(RIGHT(Tabla1[[#This Row],[B2B]],6)),"")</f>
        <v>6002</v>
      </c>
      <c r="D27" t="str">
        <f>+IFERROR(VLOOKUP(B27,Auxiliar!$A:$C,2,0),"")</f>
        <v>CORE</v>
      </c>
      <c r="E27" s="5" t="str">
        <f>+IFERROR(VLOOKUP(B27,Auxiliar!$A:$C,3,0),"")</f>
        <v>0b 1% | 5b 4% | 10b 5% | 15b 6% | 25b 9%</v>
      </c>
      <c r="S27" s="1">
        <v>594</v>
      </c>
      <c r="T27" s="1" t="s">
        <v>9</v>
      </c>
      <c r="U27" s="6">
        <f>+IFERROR(VALUE(RIGHT(Tabla4[[#This Row],[B2B]],6)),"")</f>
        <v>594</v>
      </c>
      <c r="V27" s="6" t="str">
        <f>+IFERROR(VLOOKUP(T27,Auxiliar!$A:$C,2,0),"")</f>
        <v>CORE</v>
      </c>
      <c r="W27" s="7" t="str">
        <f>+IFERROR(VLOOKUP(T27,Auxiliar!$A:$C,3,0),"")</f>
        <v>0b 1% | 2b 5% | 4b 6%</v>
      </c>
      <c r="Y27" s="1">
        <v>1701</v>
      </c>
      <c r="Z27" s="1" t="s">
        <v>10</v>
      </c>
      <c r="AA27" s="6">
        <f>+IFERROR(VALUE(RIGHT(Tabla5[[#This Row],[B2B]],6)),"")</f>
        <v>1701</v>
      </c>
      <c r="AB27" s="6" t="str">
        <f>+IFERROR(VLOOKUP(Z27,Auxiliar!$A:$C,2,0),"")</f>
        <v>CORE</v>
      </c>
      <c r="AC27" s="7" t="str">
        <f>+IFERROR(VLOOKUP(Z27,Auxiliar!$A:$C,3,0),"")</f>
        <v>0b 1% | 3b 4% | 5b 6%</v>
      </c>
      <c r="AE27" s="1">
        <v>1962</v>
      </c>
      <c r="AF27" s="1" t="s">
        <v>11</v>
      </c>
      <c r="AG27" s="6">
        <f>+IFERROR(VALUE(RIGHT(Tabla6[[#This Row],[B2B]],6)),"")</f>
        <v>1962</v>
      </c>
      <c r="AH27" s="6" t="str">
        <f>+IFERROR(VLOOKUP(AF27,Auxiliar!$A:$C,2,0),"")</f>
        <v>CORE</v>
      </c>
      <c r="AI27" s="7" t="str">
        <f>+IFERROR(VLOOKUP(AF27,Auxiliar!$A:$C,3,0),"")</f>
        <v>0b 1% | 6b 5% | 10b 6%</v>
      </c>
      <c r="AK27" s="1">
        <v>554</v>
      </c>
      <c r="AL27" s="1" t="s">
        <v>30</v>
      </c>
      <c r="AM27" s="6">
        <f>+IFERROR(VALUE(RIGHT(Tabla7[[#This Row],[B2B]],6)),"")</f>
        <v>554</v>
      </c>
      <c r="AN27" s="6" t="str">
        <f>+IFERROR(VLOOKUP(AL27,Auxiliar!$A:$C,2,0),"")</f>
        <v>LATONES</v>
      </c>
      <c r="AO27" s="7" t="str">
        <f>+IFERROR(VLOOKUP(AL27,Auxiliar!$A:$C,3,0),"")</f>
        <v>1b 4% | 5b 7% | 97b 0%</v>
      </c>
      <c r="AQ27" s="1">
        <v>1357</v>
      </c>
      <c r="AR27" s="1" t="s">
        <v>31</v>
      </c>
      <c r="AS27" s="6">
        <f>+IFERROR(VALUE(RIGHT(Tabla8[[#This Row],[B2B]],6)),"")</f>
        <v>1357</v>
      </c>
      <c r="AT27" s="6" t="str">
        <f>+IFERROR(VLOOKUP(AR27,Auxiliar!$A:$C,2,0),"")</f>
        <v>LATONES</v>
      </c>
      <c r="AU27" s="7" t="str">
        <f>+IFERROR(VLOOKUP(AR27,Auxiliar!$A:$C,3,0),"")</f>
        <v>2b 3% | 4b 5% | 5b 8% | 193 0%</v>
      </c>
      <c r="AW27" s="1">
        <v>11983</v>
      </c>
      <c r="AX27" s="1" t="s">
        <v>32</v>
      </c>
      <c r="AY27" s="6">
        <f>+IFERROR(VALUE(RIGHT(Tabla9[[#This Row],[B2B]],6)),"")</f>
        <v>11983</v>
      </c>
      <c r="AZ27" s="6" t="str">
        <f>+IFERROR(VLOOKUP(AX27,Auxiliar!$A:$C,2,0),"")</f>
        <v>LATONES</v>
      </c>
      <c r="BA27" s="7" t="str">
        <f>+IFERROR(VLOOKUP(AX27,Auxiliar!$A:$C,3,0),"")</f>
        <v>2b 3% | 4b 4% | 6b 5% | 10b 8%  | 385b 0%</v>
      </c>
      <c r="BC27" s="1">
        <v>6001</v>
      </c>
      <c r="BD27" s="1" t="s">
        <v>33</v>
      </c>
      <c r="BE27" s="6">
        <f>+IFERROR(VALUE(RIGHT(Tabla10[[#This Row],[B2B]],6)),"")</f>
        <v>6001</v>
      </c>
      <c r="BF27" s="6" t="str">
        <f>+IFERROR(VLOOKUP(BD27,Auxiliar!$A:$C,2,0),"")</f>
        <v>LATONES</v>
      </c>
      <c r="BG27" s="7" t="str">
        <f>+IFERROR(VLOOKUP(BD27,Auxiliar!$A:$C,3,0),"")</f>
        <v>6b 4% | 12b 5% | 15b 8% | 385b 0%</v>
      </c>
      <c r="BI27" s="1">
        <v>6406</v>
      </c>
      <c r="BJ27" s="1" t="s">
        <v>38</v>
      </c>
      <c r="BK27" s="6">
        <f>+IFERROR(VALUE(RIGHT(Tabla11[[#This Row],[B2B]],6)),"")</f>
        <v>6406</v>
      </c>
      <c r="BL27" s="6" t="str">
        <f>+IFERROR(VLOOKUP(BJ27,Auxiliar!$A:$C,2,0),"")</f>
        <v>VALUE LITRO</v>
      </c>
      <c r="BM27" s="7" t="str">
        <f>+IFERROR(VLOOKUP(BJ27,Auxiliar!$A:$C,3,0),"")</f>
        <v>3b 12%</v>
      </c>
      <c r="BO27" s="1">
        <v>3961</v>
      </c>
      <c r="BP27" s="1" t="s">
        <v>39</v>
      </c>
      <c r="BQ27" s="6">
        <f>+IFERROR(VALUE(RIGHT(Tabla12[[#This Row],[B2B]],6)),"")</f>
        <v>3961</v>
      </c>
      <c r="BR27" s="6" t="str">
        <f>+IFERROR(VLOOKUP(BP27,Auxiliar!$A:$C,2,0),"")</f>
        <v>VALUE LITRO</v>
      </c>
      <c r="BS27" s="7" t="str">
        <f>+IFERROR(VLOOKUP(BP27,Auxiliar!$A:$C,3,0),"")</f>
        <v>1b 12%</v>
      </c>
      <c r="BU27" s="1">
        <v>4328</v>
      </c>
      <c r="BV27" s="1" t="s">
        <v>34</v>
      </c>
      <c r="BW27" s="6">
        <f>+IFERROR(VALUE(RIGHT(Tabla13[[#This Row],[B2B]],6)),"")</f>
        <v>4328</v>
      </c>
      <c r="BX27" s="6" t="str">
        <f>+IFERROR(VLOOKUP(BV27,Auxiliar!$A:$C,2,0),"")</f>
        <v>Corona 710cc</v>
      </c>
      <c r="BY27" s="7" t="str">
        <f>+IFERROR(VLOOKUP(BV27,Auxiliar!$A:$C,3,0),"")</f>
        <v>3b 10% | 169b 0%</v>
      </c>
      <c r="CA27" s="1">
        <v>392</v>
      </c>
      <c r="CB27" s="1" t="s">
        <v>35</v>
      </c>
      <c r="CC27" s="6">
        <f>+IFERROR(VALUE(RIGHT(Tabla14[[#This Row],[B2B]],6)),"")</f>
        <v>392</v>
      </c>
      <c r="CD27" s="6" t="str">
        <f>+IFERROR(VLOOKUP(CB27,Auxiliar!$A:$C,2,0),"")</f>
        <v>Corona 710cc</v>
      </c>
      <c r="CE27" s="7" t="str">
        <f>+IFERROR(VLOOKUP(CB27,Auxiliar!$A:$C,3,0),"")</f>
        <v>1b 10% | 85b 0%</v>
      </c>
      <c r="CG27" s="1">
        <v>6406</v>
      </c>
      <c r="CH27" s="1" t="s">
        <v>42</v>
      </c>
      <c r="CI27" s="6">
        <f>+IFERROR(VALUE(RIGHT(Tabla15[[#This Row],[B2B]],6)),"")</f>
        <v>6406</v>
      </c>
      <c r="CJ27" s="6" t="str">
        <f>+IFERROR(VLOOKUP(CH27,Auxiliar!$A:$C,2,0),"")</f>
        <v xml:space="preserve">VALUE LATA </v>
      </c>
      <c r="CK27" s="7" t="str">
        <f>+IFERROR(VLOOKUP(CH27,Auxiliar!$A:$C,3,0),"")</f>
        <v>3b 15% | 100b 18%</v>
      </c>
      <c r="CM27" s="1">
        <v>381</v>
      </c>
      <c r="CN27" s="1" t="s">
        <v>20</v>
      </c>
      <c r="CO27" s="6">
        <v>381</v>
      </c>
      <c r="CP27" s="6" t="s">
        <v>20</v>
      </c>
      <c r="CQ27" s="7" t="s">
        <v>21</v>
      </c>
      <c r="CS27" s="1">
        <v>4400</v>
      </c>
      <c r="CT27" s="1" t="s">
        <v>15</v>
      </c>
      <c r="CU27" s="6">
        <f>+IFERROR(VALUE(RIGHT(Tabla17[[#This Row],[B2B]],6)),"")</f>
        <v>4400</v>
      </c>
      <c r="CV27" s="6" t="str">
        <f>+IFERROR(VLOOKUP(CT27,Auxiliar!$A:$C,2,0),"")</f>
        <v>PREMIUM</v>
      </c>
      <c r="CW27" s="7" t="str">
        <f>+IFERROR(VLOOKUP(CT27,Auxiliar!$A:$C,3,0),"")</f>
        <v>0b 0% | 5b 2% | 10b 3,5% | 20b 5%</v>
      </c>
      <c r="CY27" s="1">
        <v>381</v>
      </c>
      <c r="CZ27" s="1" t="s">
        <v>16</v>
      </c>
      <c r="DA27" s="6">
        <f>+IFERROR(VALUE(RIGHT(Tabla18[[#This Row],[B2B]],6)),"")</f>
        <v>381</v>
      </c>
      <c r="DB27" s="6" t="str">
        <f>+IFERROR(VLOOKUP(CZ27,Auxiliar!$A:$C,2,0),"")</f>
        <v>PREMIUM</v>
      </c>
      <c r="DC27" s="7" t="str">
        <f>+IFERROR(VLOOKUP(CZ27,Auxiliar!$A:$C,3,0),"")</f>
        <v>0b 0% | 2b 2% | 5b 3,5% | 10b 5%</v>
      </c>
      <c r="DE27" s="1">
        <v>381</v>
      </c>
      <c r="DF27" s="1" t="s">
        <v>19</v>
      </c>
      <c r="DG27" s="6">
        <f>+IFERROR(VALUE(RIGHT(Tabla19[[#This Row],[B2B]],6)),"")</f>
        <v>381</v>
      </c>
      <c r="DH27" s="6" t="str">
        <f>+IFERROR(VLOOKUP(DF27,Auxiliar!$A:$C,2,0),"")</f>
        <v>MICHELOB</v>
      </c>
      <c r="DI27" s="7" t="str">
        <f>+IFERROR(VLOOKUP(DF27,Auxiliar!$A:$C,3,0),"")</f>
        <v>1b 7% | 3b 22% | 8b 27%</v>
      </c>
      <c r="DK27" s="1">
        <v>4328</v>
      </c>
      <c r="DL27" s="1" t="s">
        <v>23</v>
      </c>
      <c r="DM27" s="6">
        <f>+IFERROR(VALUE(RIGHT(Tabla20[[#This Row],[B2B]],6)),"")</f>
        <v>4328</v>
      </c>
      <c r="DN27" s="6" t="str">
        <f>+IFERROR(VLOOKUP(DL27,Auxiliar!$A:$C,2,0),"")</f>
        <v>CORONA PORRON</v>
      </c>
      <c r="DO27" s="7" t="str">
        <f>+IFERROR(VLOOKUP(DL27,Auxiliar!$A:$C,3,0),"")</f>
        <v>3b 5% | 42b 0%</v>
      </c>
      <c r="DQ27" s="1">
        <v>381</v>
      </c>
      <c r="DR27" s="12" t="s">
        <v>24</v>
      </c>
      <c r="DS27" s="6">
        <f>+IFERROR(VALUE(RIGHT(Tabla21[[#This Row],[B2B]],6)),"")</f>
        <v>381</v>
      </c>
      <c r="DT27" s="6" t="str">
        <f>+IFERROR(VLOOKUP(DR27,Auxiliar!$A:$C,2,0),"")</f>
        <v>CORONA PORRON</v>
      </c>
      <c r="DU27" s="7" t="str">
        <f>+IFERROR(VLOOKUP(DR27,Auxiliar!$A:$C,3,0),"")</f>
        <v>1b 5% | 20b 0%</v>
      </c>
      <c r="DW27" s="1">
        <v>3961</v>
      </c>
      <c r="DX27" s="12" t="s">
        <v>43</v>
      </c>
      <c r="DY27" s="6">
        <f>+IFERROR(VALUE(RIGHT(Tabla22[[#This Row],[B2B]],6)),"")</f>
        <v>3961</v>
      </c>
      <c r="DZ27" s="6" t="str">
        <f>+IFERROR(VLOOKUP(DX27,Auxiliar!$A:$C,2,0),"")</f>
        <v xml:space="preserve">VALUE LATA </v>
      </c>
      <c r="EA27" s="7" t="str">
        <f>+IFERROR(VLOOKUP(DX27,Auxiliar!$A:$C,3,0),"")</f>
        <v>1b 15% | 100b 18%</v>
      </c>
      <c r="EC27" s="1">
        <v>3961</v>
      </c>
      <c r="ED27" s="12" t="s">
        <v>47</v>
      </c>
      <c r="EE27" s="6">
        <f>+IFERROR(VALUE(RIGHT(Tabla23[[#This Row],[B2B]],6)),"")</f>
        <v>3961</v>
      </c>
      <c r="EF27" s="6" t="str">
        <f>+IFERROR(VLOOKUP(ED27,Auxiliar!$A:$C,2,0),"")</f>
        <v>VALUE LATON</v>
      </c>
      <c r="EG27" s="7" t="str">
        <f>+IFERROR(VLOOKUP(ED27,Auxiliar!$A:$C,3,0),"")</f>
        <v>1b 10% | 5b 15% | 192b 0%</v>
      </c>
      <c r="EI27" s="1">
        <v>246</v>
      </c>
      <c r="EJ27" s="12" t="s">
        <v>56</v>
      </c>
      <c r="EK27" s="6">
        <f>+IFERROR(VALUE(RIGHT(Tabla24[[#This Row],[B2B]],6)),"")</f>
        <v>246</v>
      </c>
      <c r="EL27" s="6" t="str">
        <f>+IFERROR(VLOOKUP(EJ27,Auxiliar!$A:$C,2,0),"")</f>
        <v>VALUE LATON</v>
      </c>
      <c r="EM27" s="7" t="str">
        <f>+IFERROR(VLOOKUP(EJ27,Auxiliar!$A:$C,3,0),"")</f>
        <v>3b 10% | 10b 15% | 384b 0%</v>
      </c>
      <c r="EO27" s="1"/>
      <c r="EP27" s="12"/>
      <c r="EQ27" s="6" t="str">
        <f>+IFERROR(VALUE(RIGHT(Tabla25[[#This Row],[B2B]],6)),"")</f>
        <v/>
      </c>
      <c r="ER27" s="6" t="str">
        <f>+IFERROR(VLOOKUP(EP27,Auxiliar!$A:$C,2,0),"")</f>
        <v/>
      </c>
      <c r="ES27" s="7" t="str">
        <f>+IFERROR(VLOOKUP(EP27,Auxiliar!$A:$C,3,0),"")</f>
        <v/>
      </c>
      <c r="EU27" s="1"/>
      <c r="EV27" s="12"/>
      <c r="EW27" s="6" t="str">
        <f>+IFERROR(VALUE(RIGHT(Tabla26[[#This Row],[B2B]],6)),"")</f>
        <v/>
      </c>
      <c r="EX27" s="6" t="str">
        <f>+IFERROR(VLOOKUP(EV27,Auxiliar!$A:$C,2,0),"")</f>
        <v/>
      </c>
      <c r="EY27" s="7" t="str">
        <f>+IFERROR(VLOOKUP(EV27,Auxiliar!$A:$C,3,0),"")</f>
        <v/>
      </c>
      <c r="EZ27" s="1">
        <v>20073</v>
      </c>
      <c r="FA27" s="12" t="s">
        <v>61</v>
      </c>
      <c r="FB27" s="6">
        <f>+IFERROR(VALUE(RIGHT(Tabla27[[#This Row],[B2B]],6)),"")</f>
        <v>20073</v>
      </c>
      <c r="FC27" s="6" t="str">
        <f>+IFERROR(VLOOKUP(FA27,Auxiliar!$A:$C,2,0),"")</f>
        <v>CORE 2</v>
      </c>
      <c r="FD27" s="7" t="str">
        <f>+IFERROR(VLOOKUP(FA27,Auxiliar!$A:$C,3,0),"")</f>
        <v>25b 9%</v>
      </c>
      <c r="FE27" s="1"/>
      <c r="FF27" s="12"/>
      <c r="FG27" s="6" t="str">
        <f>+IFERROR(VALUE(RIGHT(Tabla28[[#This Row],[B2B]],6)),"")</f>
        <v/>
      </c>
      <c r="FH27" s="6" t="str">
        <f>+IFERROR(VLOOKUP(FF27,Auxiliar!$A:$C,2,0),"")</f>
        <v/>
      </c>
      <c r="FI27" s="7" t="str">
        <f>+IFERROR(VLOOKUP(FF27,Auxiliar!$A:$C,3,0),"")</f>
        <v/>
      </c>
      <c r="FJ27" s="1"/>
      <c r="FK27" s="12"/>
      <c r="FL27" s="6" t="str">
        <f>+IFERROR(VALUE(RIGHT(Tabla29[[#This Row],[B2B]],6)),"")</f>
        <v/>
      </c>
      <c r="FM27" s="6" t="str">
        <f>+IFERROR(VLOOKUP(FK27,Auxiliar!$A:$C,2,0),"")</f>
        <v/>
      </c>
      <c r="FN27" s="7" t="str">
        <f>+IFERROR(VLOOKUP(FK27,Auxiliar!$A:$C,3,0),"")</f>
        <v/>
      </c>
      <c r="FO27" s="1"/>
      <c r="FP27" s="12"/>
      <c r="FQ27" s="6" t="str">
        <f>+IFERROR(VALUE(RIGHT(Tabla30[[#This Row],[B2B]],6)),"")</f>
        <v/>
      </c>
      <c r="FR27" s="6" t="str">
        <f>+IFERROR(VLOOKUP(FP27,Auxiliar!$A:$C,2,0),"")</f>
        <v/>
      </c>
      <c r="FS27" s="7"/>
      <c r="FT27" s="1"/>
      <c r="FU27" s="12"/>
      <c r="FV27" s="6" t="str">
        <f>+IFERROR(VALUE(RIGHT(Tabla31[[#This Row],[B2B]],6)),"")</f>
        <v/>
      </c>
      <c r="FW27" s="6" t="str">
        <f>+IFERROR(VLOOKUP(FU27,Auxiliar!$A:$C,2,0),"")</f>
        <v/>
      </c>
      <c r="FX27" s="7" t="str">
        <f>+IFERROR(VLOOKUP(FU27,Auxiliar!$A:$C,3,0),"")</f>
        <v/>
      </c>
      <c r="FY27" s="1"/>
      <c r="FZ27" s="12"/>
      <c r="GA27" s="6" t="str">
        <f>+IFERROR(VALUE(RIGHT(Tabla32[[#This Row],[B2B]],6)),"")</f>
        <v/>
      </c>
      <c r="GB27" s="6" t="str">
        <f>+IFERROR(VLOOKUP(FZ27,Auxiliar!$A:$C,2,0),"")</f>
        <v/>
      </c>
      <c r="GC27" s="7" t="str">
        <f>+IFERROR(VLOOKUP(FZ27,Auxiliar!$A:$C,3,0),"")</f>
        <v/>
      </c>
      <c r="GD27" s="1"/>
      <c r="GE27" s="12"/>
      <c r="GF27" s="6" t="str">
        <f>+IFERROR(VALUE(RIGHT(Tabla33[[#This Row],[B2B]],6)),"")</f>
        <v/>
      </c>
      <c r="GG27" s="6" t="str">
        <f>+IFERROR(VLOOKUP(GE27,Auxiliar!$A:$C,2,0),"")</f>
        <v/>
      </c>
      <c r="GH27" s="7" t="str">
        <f>+IFERROR(VLOOKUP(GE27,Auxiliar!$A:$C,3,0),"")</f>
        <v/>
      </c>
    </row>
    <row r="28" spans="1:190" x14ac:dyDescent="0.25">
      <c r="A28" s="1">
        <v>6003</v>
      </c>
      <c r="B28" s="1" t="s">
        <v>5</v>
      </c>
      <c r="C28">
        <f>+IFERROR(VALUE(RIGHT(Tabla1[[#This Row],[B2B]],6)),"")</f>
        <v>6003</v>
      </c>
      <c r="D28" t="str">
        <f>+IFERROR(VLOOKUP(B28,Auxiliar!$A:$C,2,0),"")</f>
        <v>CORE</v>
      </c>
      <c r="E28" s="5" t="str">
        <f>+IFERROR(VLOOKUP(B28,Auxiliar!$A:$C,3,0),"")</f>
        <v>0b 1% | 5b 4% | 10b 5% | 15b 6% | 25b 9%</v>
      </c>
      <c r="S28" s="1">
        <v>677</v>
      </c>
      <c r="T28" s="1" t="s">
        <v>9</v>
      </c>
      <c r="U28" s="6">
        <f>+IFERROR(VALUE(RIGHT(Tabla4[[#This Row],[B2B]],6)),"")</f>
        <v>677</v>
      </c>
      <c r="V28" s="6" t="str">
        <f>+IFERROR(VLOOKUP(T28,Auxiliar!$A:$C,2,0),"")</f>
        <v>CORE</v>
      </c>
      <c r="W28" s="7" t="str">
        <f>+IFERROR(VLOOKUP(T28,Auxiliar!$A:$C,3,0),"")</f>
        <v>0b 1% | 2b 5% | 4b 6%</v>
      </c>
      <c r="Y28" s="1">
        <v>1820</v>
      </c>
      <c r="Z28" s="1" t="s">
        <v>10</v>
      </c>
      <c r="AA28" s="6">
        <f>+IFERROR(VALUE(RIGHT(Tabla5[[#This Row],[B2B]],6)),"")</f>
        <v>1820</v>
      </c>
      <c r="AB28" s="6" t="str">
        <f>+IFERROR(VLOOKUP(Z28,Auxiliar!$A:$C,2,0),"")</f>
        <v>CORE</v>
      </c>
      <c r="AC28" s="7" t="str">
        <f>+IFERROR(VLOOKUP(Z28,Auxiliar!$A:$C,3,0),"")</f>
        <v>0b 1% | 3b 4% | 5b 6%</v>
      </c>
      <c r="AE28" s="1">
        <v>2070</v>
      </c>
      <c r="AF28" s="1" t="s">
        <v>11</v>
      </c>
      <c r="AG28" s="6">
        <f>+IFERROR(VALUE(RIGHT(Tabla6[[#This Row],[B2B]],6)),"")</f>
        <v>2070</v>
      </c>
      <c r="AH28" s="6" t="str">
        <f>+IFERROR(VLOOKUP(AF28,Auxiliar!$A:$C,2,0),"")</f>
        <v>CORE</v>
      </c>
      <c r="AI28" s="7" t="str">
        <f>+IFERROR(VLOOKUP(AF28,Auxiliar!$A:$C,3,0),"")</f>
        <v>0b 1% | 6b 5% | 10b 6%</v>
      </c>
      <c r="AK28" s="1">
        <v>573</v>
      </c>
      <c r="AL28" s="1" t="s">
        <v>30</v>
      </c>
      <c r="AM28" s="6">
        <f>+IFERROR(VALUE(RIGHT(Tabla7[[#This Row],[B2B]],6)),"")</f>
        <v>573</v>
      </c>
      <c r="AN28" s="6" t="str">
        <f>+IFERROR(VLOOKUP(AL28,Auxiliar!$A:$C,2,0),"")</f>
        <v>LATONES</v>
      </c>
      <c r="AO28" s="7" t="str">
        <f>+IFERROR(VLOOKUP(AL28,Auxiliar!$A:$C,3,0),"")</f>
        <v>1b 4% | 5b 7% | 97b 0%</v>
      </c>
      <c r="AQ28" s="1">
        <v>1404</v>
      </c>
      <c r="AR28" s="1" t="s">
        <v>31</v>
      </c>
      <c r="AS28" s="6">
        <f>+IFERROR(VALUE(RIGHT(Tabla8[[#This Row],[B2B]],6)),"")</f>
        <v>1404</v>
      </c>
      <c r="AT28" s="6" t="str">
        <f>+IFERROR(VLOOKUP(AR28,Auxiliar!$A:$C,2,0),"")</f>
        <v>LATONES</v>
      </c>
      <c r="AU28" s="7" t="str">
        <f>+IFERROR(VLOOKUP(AR28,Auxiliar!$A:$C,3,0),"")</f>
        <v>2b 3% | 4b 5% | 5b 8% | 193 0%</v>
      </c>
      <c r="AW28" s="1">
        <v>20020</v>
      </c>
      <c r="AX28" s="1" t="s">
        <v>32</v>
      </c>
      <c r="AY28" s="6">
        <f>+IFERROR(VALUE(RIGHT(Tabla9[[#This Row],[B2B]],6)),"")</f>
        <v>20020</v>
      </c>
      <c r="AZ28" s="6" t="str">
        <f>+IFERROR(VLOOKUP(AX28,Auxiliar!$A:$C,2,0),"")</f>
        <v>LATONES</v>
      </c>
      <c r="BA28" s="7" t="str">
        <f>+IFERROR(VLOOKUP(AX28,Auxiliar!$A:$C,3,0),"")</f>
        <v>2b 3% | 4b 4% | 6b 5% | 10b 8%  | 385b 0%</v>
      </c>
      <c r="BC28" s="1">
        <v>6002</v>
      </c>
      <c r="BD28" s="1" t="s">
        <v>33</v>
      </c>
      <c r="BE28" s="6">
        <f>+IFERROR(VALUE(RIGHT(Tabla10[[#This Row],[B2B]],6)),"")</f>
        <v>6002</v>
      </c>
      <c r="BF28" s="6" t="str">
        <f>+IFERROR(VLOOKUP(BD28,Auxiliar!$A:$C,2,0),"")</f>
        <v>LATONES</v>
      </c>
      <c r="BG28" s="7" t="str">
        <f>+IFERROR(VLOOKUP(BD28,Auxiliar!$A:$C,3,0),"")</f>
        <v>6b 4% | 12b 5% | 15b 8% | 385b 0%</v>
      </c>
      <c r="BI28" s="1">
        <v>5484</v>
      </c>
      <c r="BJ28" s="1" t="s">
        <v>38</v>
      </c>
      <c r="BK28" s="6">
        <f>+IFERROR(VALUE(RIGHT(Tabla11[[#This Row],[B2B]],6)),"")</f>
        <v>5484</v>
      </c>
      <c r="BL28" s="6" t="str">
        <f>+IFERROR(VLOOKUP(BJ28,Auxiliar!$A:$C,2,0),"")</f>
        <v>VALUE LITRO</v>
      </c>
      <c r="BM28" s="7" t="str">
        <f>+IFERROR(VLOOKUP(BJ28,Auxiliar!$A:$C,3,0),"")</f>
        <v>3b 12%</v>
      </c>
      <c r="BO28" s="1">
        <v>3964</v>
      </c>
      <c r="BP28" s="1" t="s">
        <v>39</v>
      </c>
      <c r="BQ28" s="6">
        <f>+IFERROR(VALUE(RIGHT(Tabla12[[#This Row],[B2B]],6)),"")</f>
        <v>3964</v>
      </c>
      <c r="BR28" s="6" t="str">
        <f>+IFERROR(VLOOKUP(BP28,Auxiliar!$A:$C,2,0),"")</f>
        <v>VALUE LITRO</v>
      </c>
      <c r="BS28" s="7" t="str">
        <f>+IFERROR(VLOOKUP(BP28,Auxiliar!$A:$C,3,0),"")</f>
        <v>1b 12%</v>
      </c>
      <c r="BU28" s="1">
        <v>4373</v>
      </c>
      <c r="BV28" s="1" t="s">
        <v>34</v>
      </c>
      <c r="BW28" s="6">
        <f>+IFERROR(VALUE(RIGHT(Tabla13[[#This Row],[B2B]],6)),"")</f>
        <v>4373</v>
      </c>
      <c r="BX28" s="6" t="str">
        <f>+IFERROR(VLOOKUP(BV28,Auxiliar!$A:$C,2,0),"")</f>
        <v>Corona 710cc</v>
      </c>
      <c r="BY28" s="7" t="str">
        <f>+IFERROR(VLOOKUP(BV28,Auxiliar!$A:$C,3,0),"")</f>
        <v>3b 10% | 169b 0%</v>
      </c>
      <c r="CA28" s="1">
        <v>428</v>
      </c>
      <c r="CB28" s="1" t="s">
        <v>35</v>
      </c>
      <c r="CC28" s="6">
        <f>+IFERROR(VALUE(RIGHT(Tabla14[[#This Row],[B2B]],6)),"")</f>
        <v>428</v>
      </c>
      <c r="CD28" s="6" t="str">
        <f>+IFERROR(VLOOKUP(CB28,Auxiliar!$A:$C,2,0),"")</f>
        <v>Corona 710cc</v>
      </c>
      <c r="CE28" s="7" t="str">
        <f>+IFERROR(VLOOKUP(CB28,Auxiliar!$A:$C,3,0),"")</f>
        <v>1b 10% | 85b 0%</v>
      </c>
      <c r="CG28" s="1">
        <v>5484</v>
      </c>
      <c r="CH28" s="1" t="s">
        <v>42</v>
      </c>
      <c r="CI28" s="6">
        <f>+IFERROR(VALUE(RIGHT(Tabla15[[#This Row],[B2B]],6)),"")</f>
        <v>5484</v>
      </c>
      <c r="CJ28" s="6" t="str">
        <f>+IFERROR(VLOOKUP(CH28,Auxiliar!$A:$C,2,0),"")</f>
        <v xml:space="preserve">VALUE LATA </v>
      </c>
      <c r="CK28" s="7" t="str">
        <f>+IFERROR(VLOOKUP(CH28,Auxiliar!$A:$C,3,0),"")</f>
        <v>3b 15% | 100b 18%</v>
      </c>
      <c r="CM28" s="1">
        <v>392</v>
      </c>
      <c r="CN28" s="1" t="s">
        <v>20</v>
      </c>
      <c r="CO28" s="6">
        <v>392</v>
      </c>
      <c r="CP28" s="6" t="s">
        <v>20</v>
      </c>
      <c r="CQ28" s="7" t="s">
        <v>21</v>
      </c>
      <c r="CS28" s="1">
        <v>4488</v>
      </c>
      <c r="CT28" s="1" t="s">
        <v>15</v>
      </c>
      <c r="CU28" s="6">
        <f>+IFERROR(VALUE(RIGHT(Tabla17[[#This Row],[B2B]],6)),"")</f>
        <v>4488</v>
      </c>
      <c r="CV28" s="6" t="str">
        <f>+IFERROR(VLOOKUP(CT28,Auxiliar!$A:$C,2,0),"")</f>
        <v>PREMIUM</v>
      </c>
      <c r="CW28" s="7" t="str">
        <f>+IFERROR(VLOOKUP(CT28,Auxiliar!$A:$C,3,0),"")</f>
        <v>0b 0% | 5b 2% | 10b 3,5% | 20b 5%</v>
      </c>
      <c r="CY28" s="1">
        <v>392</v>
      </c>
      <c r="CZ28" s="1" t="s">
        <v>16</v>
      </c>
      <c r="DA28" s="6">
        <f>+IFERROR(VALUE(RIGHT(Tabla18[[#This Row],[B2B]],6)),"")</f>
        <v>392</v>
      </c>
      <c r="DB28" s="6" t="str">
        <f>+IFERROR(VLOOKUP(CZ28,Auxiliar!$A:$C,2,0),"")</f>
        <v>PREMIUM</v>
      </c>
      <c r="DC28" s="7" t="str">
        <f>+IFERROR(VLOOKUP(CZ28,Auxiliar!$A:$C,3,0),"")</f>
        <v>0b 0% | 2b 2% | 5b 3,5% | 10b 5%</v>
      </c>
      <c r="DE28" s="1">
        <v>392</v>
      </c>
      <c r="DF28" s="1" t="s">
        <v>19</v>
      </c>
      <c r="DG28" s="6">
        <f>+IFERROR(VALUE(RIGHT(Tabla19[[#This Row],[B2B]],6)),"")</f>
        <v>392</v>
      </c>
      <c r="DH28" s="6" t="str">
        <f>+IFERROR(VLOOKUP(DF28,Auxiliar!$A:$C,2,0),"")</f>
        <v>MICHELOB</v>
      </c>
      <c r="DI28" s="7" t="str">
        <f>+IFERROR(VLOOKUP(DF28,Auxiliar!$A:$C,3,0),"")</f>
        <v>1b 7% | 3b 22% | 8b 27%</v>
      </c>
      <c r="DK28" s="1">
        <v>4373</v>
      </c>
      <c r="DL28" s="1" t="s">
        <v>23</v>
      </c>
      <c r="DM28" s="6">
        <f>+IFERROR(VALUE(RIGHT(Tabla20[[#This Row],[B2B]],6)),"")</f>
        <v>4373</v>
      </c>
      <c r="DN28" s="6" t="str">
        <f>+IFERROR(VLOOKUP(DL28,Auxiliar!$A:$C,2,0),"")</f>
        <v>CORONA PORRON</v>
      </c>
      <c r="DO28" s="7" t="str">
        <f>+IFERROR(VLOOKUP(DL28,Auxiliar!$A:$C,3,0),"")</f>
        <v>3b 5% | 42b 0%</v>
      </c>
      <c r="DQ28" s="1">
        <v>392</v>
      </c>
      <c r="DR28" s="12" t="s">
        <v>24</v>
      </c>
      <c r="DS28" s="6">
        <f>+IFERROR(VALUE(RIGHT(Tabla21[[#This Row],[B2B]],6)),"")</f>
        <v>392</v>
      </c>
      <c r="DT28" s="6" t="str">
        <f>+IFERROR(VLOOKUP(DR28,Auxiliar!$A:$C,2,0),"")</f>
        <v>CORONA PORRON</v>
      </c>
      <c r="DU28" s="7" t="str">
        <f>+IFERROR(VLOOKUP(DR28,Auxiliar!$A:$C,3,0),"")</f>
        <v>1b 5% | 20b 0%</v>
      </c>
      <c r="DW28" s="1">
        <v>3964</v>
      </c>
      <c r="DX28" s="12" t="s">
        <v>43</v>
      </c>
      <c r="DY28" s="6">
        <f>+IFERROR(VALUE(RIGHT(Tabla22[[#This Row],[B2B]],6)),"")</f>
        <v>3964</v>
      </c>
      <c r="DZ28" s="6" t="str">
        <f>+IFERROR(VLOOKUP(DX28,Auxiliar!$A:$C,2,0),"")</f>
        <v xml:space="preserve">VALUE LATA </v>
      </c>
      <c r="EA28" s="7" t="str">
        <f>+IFERROR(VLOOKUP(DX28,Auxiliar!$A:$C,3,0),"")</f>
        <v>1b 15% | 100b 18%</v>
      </c>
      <c r="EC28" s="1">
        <v>3964</v>
      </c>
      <c r="ED28" s="12" t="s">
        <v>47</v>
      </c>
      <c r="EE28" s="6">
        <f>+IFERROR(VALUE(RIGHT(Tabla23[[#This Row],[B2B]],6)),"")</f>
        <v>3964</v>
      </c>
      <c r="EF28" s="6" t="str">
        <f>+IFERROR(VLOOKUP(ED28,Auxiliar!$A:$C,2,0),"")</f>
        <v>VALUE LATON</v>
      </c>
      <c r="EG28" s="7" t="str">
        <f>+IFERROR(VLOOKUP(ED28,Auxiliar!$A:$C,3,0),"")</f>
        <v>1b 10% | 5b 15% | 192b 0%</v>
      </c>
      <c r="EI28" s="1">
        <v>10010</v>
      </c>
      <c r="EJ28" s="12" t="s">
        <v>56</v>
      </c>
      <c r="EK28" s="6">
        <f>+IFERROR(VALUE(RIGHT(Tabla24[[#This Row],[B2B]],6)),"")</f>
        <v>10010</v>
      </c>
      <c r="EL28" s="6" t="str">
        <f>+IFERROR(VLOOKUP(EJ28,Auxiliar!$A:$C,2,0),"")</f>
        <v>VALUE LATON</v>
      </c>
      <c r="EM28" s="7" t="str">
        <f>+IFERROR(VLOOKUP(EJ28,Auxiliar!$A:$C,3,0),"")</f>
        <v>3b 10% | 10b 15% | 384b 0%</v>
      </c>
      <c r="EO28" s="1"/>
      <c r="EP28" s="12"/>
      <c r="EQ28" s="6" t="str">
        <f>+IFERROR(VALUE(RIGHT(Tabla25[[#This Row],[B2B]],6)),"")</f>
        <v/>
      </c>
      <c r="ER28" s="6" t="str">
        <f>+IFERROR(VLOOKUP(EP28,Auxiliar!$A:$C,2,0),"")</f>
        <v/>
      </c>
      <c r="ES28" s="7" t="str">
        <f>+IFERROR(VLOOKUP(EP28,Auxiliar!$A:$C,3,0),"")</f>
        <v/>
      </c>
      <c r="EU28" s="1"/>
      <c r="EV28" s="12"/>
      <c r="EW28" s="6" t="str">
        <f>+IFERROR(VALUE(RIGHT(Tabla26[[#This Row],[B2B]],6)),"")</f>
        <v/>
      </c>
      <c r="EX28" s="6" t="str">
        <f>+IFERROR(VLOOKUP(EV28,Auxiliar!$A:$C,2,0),"")</f>
        <v/>
      </c>
      <c r="EY28" s="7" t="str">
        <f>+IFERROR(VLOOKUP(EV28,Auxiliar!$A:$C,3,0),"")</f>
        <v/>
      </c>
      <c r="EZ28" s="1">
        <v>20100</v>
      </c>
      <c r="FA28" s="12" t="s">
        <v>61</v>
      </c>
      <c r="FB28" s="6">
        <f>+IFERROR(VALUE(RIGHT(Tabla27[[#This Row],[B2B]],6)),"")</f>
        <v>20100</v>
      </c>
      <c r="FC28" s="6" t="str">
        <f>+IFERROR(VLOOKUP(FA28,Auxiliar!$A:$C,2,0),"")</f>
        <v>CORE 2</v>
      </c>
      <c r="FD28" s="7" t="str">
        <f>+IFERROR(VLOOKUP(FA28,Auxiliar!$A:$C,3,0),"")</f>
        <v>25b 9%</v>
      </c>
      <c r="FE28" s="1"/>
      <c r="FF28" s="12"/>
      <c r="FG28" s="6" t="str">
        <f>+IFERROR(VALUE(RIGHT(Tabla28[[#This Row],[B2B]],6)),"")</f>
        <v/>
      </c>
      <c r="FH28" s="6" t="str">
        <f>+IFERROR(VLOOKUP(FF28,Auxiliar!$A:$C,2,0),"")</f>
        <v/>
      </c>
      <c r="FI28" s="7" t="str">
        <f>+IFERROR(VLOOKUP(FF28,Auxiliar!$A:$C,3,0),"")</f>
        <v/>
      </c>
      <c r="FJ28" s="1"/>
      <c r="FK28" s="12"/>
      <c r="FL28" s="6" t="str">
        <f>+IFERROR(VALUE(RIGHT(Tabla29[[#This Row],[B2B]],6)),"")</f>
        <v/>
      </c>
      <c r="FM28" s="6" t="str">
        <f>+IFERROR(VLOOKUP(FK28,Auxiliar!$A:$C,2,0),"")</f>
        <v/>
      </c>
      <c r="FN28" s="7" t="str">
        <f>+IFERROR(VLOOKUP(FK28,Auxiliar!$A:$C,3,0),"")</f>
        <v/>
      </c>
      <c r="FO28" s="1"/>
      <c r="FP28" s="12"/>
      <c r="FQ28" s="6" t="str">
        <f>+IFERROR(VALUE(RIGHT(Tabla30[[#This Row],[B2B]],6)),"")</f>
        <v/>
      </c>
      <c r="FR28" s="6" t="str">
        <f>+IFERROR(VLOOKUP(FP28,Auxiliar!$A:$C,2,0),"")</f>
        <v/>
      </c>
      <c r="FS28" s="7"/>
      <c r="FT28" s="1"/>
      <c r="FU28" s="12"/>
      <c r="FV28" s="6" t="str">
        <f>+IFERROR(VALUE(RIGHT(Tabla31[[#This Row],[B2B]],6)),"")</f>
        <v/>
      </c>
      <c r="FW28" s="6" t="str">
        <f>+IFERROR(VLOOKUP(FU28,Auxiliar!$A:$C,2,0),"")</f>
        <v/>
      </c>
      <c r="FX28" s="7" t="str">
        <f>+IFERROR(VLOOKUP(FU28,Auxiliar!$A:$C,3,0),"")</f>
        <v/>
      </c>
      <c r="FY28" s="1"/>
      <c r="FZ28" s="12"/>
      <c r="GA28" s="6" t="str">
        <f>+IFERROR(VALUE(RIGHT(Tabla32[[#This Row],[B2B]],6)),"")</f>
        <v/>
      </c>
      <c r="GB28" s="6" t="str">
        <f>+IFERROR(VLOOKUP(FZ28,Auxiliar!$A:$C,2,0),"")</f>
        <v/>
      </c>
      <c r="GC28" s="7" t="str">
        <f>+IFERROR(VLOOKUP(FZ28,Auxiliar!$A:$C,3,0),"")</f>
        <v/>
      </c>
      <c r="GD28" s="1"/>
      <c r="GE28" s="12"/>
      <c r="GF28" s="6" t="str">
        <f>+IFERROR(VALUE(RIGHT(Tabla33[[#This Row],[B2B]],6)),"")</f>
        <v/>
      </c>
      <c r="GG28" s="6" t="str">
        <f>+IFERROR(VLOOKUP(GE28,Auxiliar!$A:$C,2,0),"")</f>
        <v/>
      </c>
      <c r="GH28" s="7" t="str">
        <f>+IFERROR(VLOOKUP(GE28,Auxiliar!$A:$C,3,0),"")</f>
        <v/>
      </c>
    </row>
    <row r="29" spans="1:190" x14ac:dyDescent="0.25">
      <c r="A29" s="1">
        <v>6129</v>
      </c>
      <c r="B29" s="1" t="s">
        <v>5</v>
      </c>
      <c r="C29">
        <f>+IFERROR(VALUE(RIGHT(Tabla1[[#This Row],[B2B]],6)),"")</f>
        <v>6129</v>
      </c>
      <c r="D29" t="str">
        <f>+IFERROR(VLOOKUP(B29,Auxiliar!$A:$C,2,0),"")</f>
        <v>CORE</v>
      </c>
      <c r="E29" s="5" t="str">
        <f>+IFERROR(VLOOKUP(B29,Auxiliar!$A:$C,3,0),"")</f>
        <v>0b 1% | 5b 4% | 10b 5% | 15b 6% | 25b 9%</v>
      </c>
      <c r="S29" s="1">
        <v>704</v>
      </c>
      <c r="T29" s="1" t="s">
        <v>9</v>
      </c>
      <c r="U29" s="6">
        <f>+IFERROR(VALUE(RIGHT(Tabla4[[#This Row],[B2B]],6)),"")</f>
        <v>704</v>
      </c>
      <c r="V29" s="6" t="str">
        <f>+IFERROR(VLOOKUP(T29,Auxiliar!$A:$C,2,0),"")</f>
        <v>CORE</v>
      </c>
      <c r="W29" s="7" t="str">
        <f>+IFERROR(VLOOKUP(T29,Auxiliar!$A:$C,3,0),"")</f>
        <v>0b 1% | 2b 5% | 4b 6%</v>
      </c>
      <c r="Y29" s="1">
        <v>1866</v>
      </c>
      <c r="Z29" s="1" t="s">
        <v>10</v>
      </c>
      <c r="AA29" s="6">
        <f>+IFERROR(VALUE(RIGHT(Tabla5[[#This Row],[B2B]],6)),"")</f>
        <v>1866</v>
      </c>
      <c r="AB29" s="6" t="str">
        <f>+IFERROR(VLOOKUP(Z29,Auxiliar!$A:$C,2,0),"")</f>
        <v>CORE</v>
      </c>
      <c r="AC29" s="7" t="str">
        <f>+IFERROR(VLOOKUP(Z29,Auxiliar!$A:$C,3,0),"")</f>
        <v>0b 1% | 3b 4% | 5b 6%</v>
      </c>
      <c r="AE29" s="1">
        <v>2332</v>
      </c>
      <c r="AF29" s="1" t="s">
        <v>11</v>
      </c>
      <c r="AG29" s="6">
        <f>+IFERROR(VALUE(RIGHT(Tabla6[[#This Row],[B2B]],6)),"")</f>
        <v>2332</v>
      </c>
      <c r="AH29" s="6" t="str">
        <f>+IFERROR(VLOOKUP(AF29,Auxiliar!$A:$C,2,0),"")</f>
        <v>CORE</v>
      </c>
      <c r="AI29" s="7" t="str">
        <f>+IFERROR(VLOOKUP(AF29,Auxiliar!$A:$C,3,0),"")</f>
        <v>0b 1% | 6b 5% | 10b 6%</v>
      </c>
      <c r="AK29" s="1">
        <v>594</v>
      </c>
      <c r="AL29" s="1" t="s">
        <v>30</v>
      </c>
      <c r="AM29" s="6">
        <f>+IFERROR(VALUE(RIGHT(Tabla7[[#This Row],[B2B]],6)),"")</f>
        <v>594</v>
      </c>
      <c r="AN29" s="6" t="str">
        <f>+IFERROR(VLOOKUP(AL29,Auxiliar!$A:$C,2,0),"")</f>
        <v>LATONES</v>
      </c>
      <c r="AO29" s="7" t="str">
        <f>+IFERROR(VLOOKUP(AL29,Auxiliar!$A:$C,3,0),"")</f>
        <v>1b 4% | 5b 7% | 97b 0%</v>
      </c>
      <c r="AQ29" s="1">
        <v>1420</v>
      </c>
      <c r="AR29" s="1" t="s">
        <v>31</v>
      </c>
      <c r="AS29" s="6">
        <f>+IFERROR(VALUE(RIGHT(Tabla8[[#This Row],[B2B]],6)),"")</f>
        <v>1420</v>
      </c>
      <c r="AT29" s="6" t="str">
        <f>+IFERROR(VLOOKUP(AR29,Auxiliar!$A:$C,2,0),"")</f>
        <v>LATONES</v>
      </c>
      <c r="AU29" s="7" t="str">
        <f>+IFERROR(VLOOKUP(AR29,Auxiliar!$A:$C,3,0),"")</f>
        <v>2b 3% | 4b 5% | 5b 8% | 193 0%</v>
      </c>
      <c r="AW29" s="1">
        <v>20021</v>
      </c>
      <c r="AX29" s="1" t="s">
        <v>32</v>
      </c>
      <c r="AY29" s="6">
        <f>+IFERROR(VALUE(RIGHT(Tabla9[[#This Row],[B2B]],6)),"")</f>
        <v>20021</v>
      </c>
      <c r="AZ29" s="6" t="str">
        <f>+IFERROR(VLOOKUP(AX29,Auxiliar!$A:$C,2,0),"")</f>
        <v>LATONES</v>
      </c>
      <c r="BA29" s="7" t="str">
        <f>+IFERROR(VLOOKUP(AX29,Auxiliar!$A:$C,3,0),"")</f>
        <v>2b 3% | 4b 4% | 6b 5% | 10b 8%  | 385b 0%</v>
      </c>
      <c r="BC29" s="1">
        <v>6129</v>
      </c>
      <c r="BD29" s="1" t="s">
        <v>33</v>
      </c>
      <c r="BE29" s="6">
        <f>+IFERROR(VALUE(RIGHT(Tabla10[[#This Row],[B2B]],6)),"")</f>
        <v>6129</v>
      </c>
      <c r="BF29" s="6" t="str">
        <f>+IFERROR(VLOOKUP(BD29,Auxiliar!$A:$C,2,0),"")</f>
        <v>LATONES</v>
      </c>
      <c r="BG29" s="7" t="str">
        <f>+IFERROR(VLOOKUP(BD29,Auxiliar!$A:$C,3,0),"")</f>
        <v>6b 4% | 12b 5% | 15b 8% | 385b 0%</v>
      </c>
      <c r="BI29" s="1">
        <v>6438</v>
      </c>
      <c r="BJ29" s="1" t="s">
        <v>38</v>
      </c>
      <c r="BK29" s="6">
        <f>+IFERROR(VALUE(RIGHT(Tabla11[[#This Row],[B2B]],6)),"")</f>
        <v>6438</v>
      </c>
      <c r="BL29" s="6" t="str">
        <f>+IFERROR(VLOOKUP(BJ29,Auxiliar!$A:$C,2,0),"")</f>
        <v>VALUE LITRO</v>
      </c>
      <c r="BM29" s="7" t="str">
        <f>+IFERROR(VLOOKUP(BJ29,Auxiliar!$A:$C,3,0),"")</f>
        <v>3b 12%</v>
      </c>
      <c r="BO29" s="1">
        <v>3970</v>
      </c>
      <c r="BP29" s="1" t="s">
        <v>39</v>
      </c>
      <c r="BQ29" s="6">
        <f>+IFERROR(VALUE(RIGHT(Tabla12[[#This Row],[B2B]],6)),"")</f>
        <v>3970</v>
      </c>
      <c r="BR29" s="6" t="str">
        <f>+IFERROR(VLOOKUP(BP29,Auxiliar!$A:$C,2,0),"")</f>
        <v>VALUE LITRO</v>
      </c>
      <c r="BS29" s="7" t="str">
        <f>+IFERROR(VLOOKUP(BP29,Auxiliar!$A:$C,3,0),"")</f>
        <v>1b 12%</v>
      </c>
      <c r="BU29" s="1">
        <v>4396</v>
      </c>
      <c r="BV29" s="1" t="s">
        <v>34</v>
      </c>
      <c r="BW29" s="6">
        <f>+IFERROR(VALUE(RIGHT(Tabla13[[#This Row],[B2B]],6)),"")</f>
        <v>4396</v>
      </c>
      <c r="BX29" s="6" t="str">
        <f>+IFERROR(VLOOKUP(BV29,Auxiliar!$A:$C,2,0),"")</f>
        <v>Corona 710cc</v>
      </c>
      <c r="BY29" s="7" t="str">
        <f>+IFERROR(VLOOKUP(BV29,Auxiliar!$A:$C,3,0),"")</f>
        <v>3b 10% | 169b 0%</v>
      </c>
      <c r="CA29" s="1">
        <v>441</v>
      </c>
      <c r="CB29" s="1" t="s">
        <v>35</v>
      </c>
      <c r="CC29" s="6">
        <f>+IFERROR(VALUE(RIGHT(Tabla14[[#This Row],[B2B]],6)),"")</f>
        <v>441</v>
      </c>
      <c r="CD29" s="6" t="str">
        <f>+IFERROR(VLOOKUP(CB29,Auxiliar!$A:$C,2,0),"")</f>
        <v>Corona 710cc</v>
      </c>
      <c r="CE29" s="7" t="str">
        <f>+IFERROR(VLOOKUP(CB29,Auxiliar!$A:$C,3,0),"")</f>
        <v>1b 10% | 85b 0%</v>
      </c>
      <c r="CG29" s="1">
        <v>6438</v>
      </c>
      <c r="CH29" s="1" t="s">
        <v>42</v>
      </c>
      <c r="CI29" s="6">
        <f>+IFERROR(VALUE(RIGHT(Tabla15[[#This Row],[B2B]],6)),"")</f>
        <v>6438</v>
      </c>
      <c r="CJ29" s="6" t="str">
        <f>+IFERROR(VLOOKUP(CH29,Auxiliar!$A:$C,2,0),"")</f>
        <v xml:space="preserve">VALUE LATA </v>
      </c>
      <c r="CK29" s="7" t="str">
        <f>+IFERROR(VLOOKUP(CH29,Auxiliar!$A:$C,3,0),"")</f>
        <v>3b 15% | 100b 18%</v>
      </c>
      <c r="CM29" s="1">
        <v>428</v>
      </c>
      <c r="CN29" s="1" t="s">
        <v>20</v>
      </c>
      <c r="CO29" s="6">
        <v>428</v>
      </c>
      <c r="CP29" s="6" t="s">
        <v>20</v>
      </c>
      <c r="CQ29" s="7" t="s">
        <v>21</v>
      </c>
      <c r="CS29" s="1">
        <v>4550</v>
      </c>
      <c r="CT29" s="1" t="s">
        <v>15</v>
      </c>
      <c r="CU29" s="6">
        <f>+IFERROR(VALUE(RIGHT(Tabla17[[#This Row],[B2B]],6)),"")</f>
        <v>4550</v>
      </c>
      <c r="CV29" s="6" t="str">
        <f>+IFERROR(VLOOKUP(CT29,Auxiliar!$A:$C,2,0),"")</f>
        <v>PREMIUM</v>
      </c>
      <c r="CW29" s="7" t="str">
        <f>+IFERROR(VLOOKUP(CT29,Auxiliar!$A:$C,3,0),"")</f>
        <v>0b 0% | 5b 2% | 10b 3,5% | 20b 5%</v>
      </c>
      <c r="CY29" s="1">
        <v>428</v>
      </c>
      <c r="CZ29" s="1" t="s">
        <v>16</v>
      </c>
      <c r="DA29" s="6">
        <f>+IFERROR(VALUE(RIGHT(Tabla18[[#This Row],[B2B]],6)),"")</f>
        <v>428</v>
      </c>
      <c r="DB29" s="6" t="str">
        <f>+IFERROR(VLOOKUP(CZ29,Auxiliar!$A:$C,2,0),"")</f>
        <v>PREMIUM</v>
      </c>
      <c r="DC29" s="7" t="str">
        <f>+IFERROR(VLOOKUP(CZ29,Auxiliar!$A:$C,3,0),"")</f>
        <v>0b 0% | 2b 2% | 5b 3,5% | 10b 5%</v>
      </c>
      <c r="DE29" s="1">
        <v>428</v>
      </c>
      <c r="DF29" s="1" t="s">
        <v>19</v>
      </c>
      <c r="DG29" s="6">
        <f>+IFERROR(VALUE(RIGHT(Tabla19[[#This Row],[B2B]],6)),"")</f>
        <v>428</v>
      </c>
      <c r="DH29" s="6" t="str">
        <f>+IFERROR(VLOOKUP(DF29,Auxiliar!$A:$C,2,0),"")</f>
        <v>MICHELOB</v>
      </c>
      <c r="DI29" s="7" t="str">
        <f>+IFERROR(VLOOKUP(DF29,Auxiliar!$A:$C,3,0),"")</f>
        <v>1b 7% | 3b 22% | 8b 27%</v>
      </c>
      <c r="DK29" s="1">
        <v>4396</v>
      </c>
      <c r="DL29" s="1" t="s">
        <v>23</v>
      </c>
      <c r="DM29" s="6">
        <f>+IFERROR(VALUE(RIGHT(Tabla20[[#This Row],[B2B]],6)),"")</f>
        <v>4396</v>
      </c>
      <c r="DN29" s="6" t="str">
        <f>+IFERROR(VLOOKUP(DL29,Auxiliar!$A:$C,2,0),"")</f>
        <v>CORONA PORRON</v>
      </c>
      <c r="DO29" s="7" t="str">
        <f>+IFERROR(VLOOKUP(DL29,Auxiliar!$A:$C,3,0),"")</f>
        <v>3b 5% | 42b 0%</v>
      </c>
      <c r="DQ29" s="1">
        <v>428</v>
      </c>
      <c r="DR29" s="12" t="s">
        <v>24</v>
      </c>
      <c r="DS29" s="6">
        <f>+IFERROR(VALUE(RIGHT(Tabla21[[#This Row],[B2B]],6)),"")</f>
        <v>428</v>
      </c>
      <c r="DT29" s="6" t="str">
        <f>+IFERROR(VLOOKUP(DR29,Auxiliar!$A:$C,2,0),"")</f>
        <v>CORONA PORRON</v>
      </c>
      <c r="DU29" s="7" t="str">
        <f>+IFERROR(VLOOKUP(DR29,Auxiliar!$A:$C,3,0),"")</f>
        <v>1b 5% | 20b 0%</v>
      </c>
      <c r="DW29" s="1">
        <v>3970</v>
      </c>
      <c r="DX29" s="12" t="s">
        <v>43</v>
      </c>
      <c r="DY29" s="6">
        <f>+IFERROR(VALUE(RIGHT(Tabla22[[#This Row],[B2B]],6)),"")</f>
        <v>3970</v>
      </c>
      <c r="DZ29" s="6" t="str">
        <f>+IFERROR(VLOOKUP(DX29,Auxiliar!$A:$C,2,0),"")</f>
        <v xml:space="preserve">VALUE LATA </v>
      </c>
      <c r="EA29" s="7" t="str">
        <f>+IFERROR(VLOOKUP(DX29,Auxiliar!$A:$C,3,0),"")</f>
        <v>1b 15% | 100b 18%</v>
      </c>
      <c r="EC29" s="1">
        <v>3970</v>
      </c>
      <c r="ED29" s="12" t="s">
        <v>47</v>
      </c>
      <c r="EE29" s="6">
        <f>+IFERROR(VALUE(RIGHT(Tabla23[[#This Row],[B2B]],6)),"")</f>
        <v>3970</v>
      </c>
      <c r="EF29" s="6" t="str">
        <f>+IFERROR(VLOOKUP(ED29,Auxiliar!$A:$C,2,0),"")</f>
        <v>VALUE LATON</v>
      </c>
      <c r="EG29" s="7" t="str">
        <f>+IFERROR(VLOOKUP(ED29,Auxiliar!$A:$C,3,0),"")</f>
        <v>1b 10% | 5b 15% | 192b 0%</v>
      </c>
      <c r="EI29" s="1">
        <v>649</v>
      </c>
      <c r="EJ29" s="12" t="s">
        <v>56</v>
      </c>
      <c r="EK29" s="6">
        <f>+IFERROR(VALUE(RIGHT(Tabla24[[#This Row],[B2B]],6)),"")</f>
        <v>649</v>
      </c>
      <c r="EL29" s="6" t="str">
        <f>+IFERROR(VLOOKUP(EJ29,Auxiliar!$A:$C,2,0),"")</f>
        <v>VALUE LATON</v>
      </c>
      <c r="EM29" s="7" t="str">
        <f>+IFERROR(VLOOKUP(EJ29,Auxiliar!$A:$C,3,0),"")</f>
        <v>3b 10% | 10b 15% | 384b 0%</v>
      </c>
      <c r="EO29" s="1"/>
      <c r="EP29" s="12"/>
      <c r="EQ29" s="6" t="str">
        <f>+IFERROR(VALUE(RIGHT(Tabla25[[#This Row],[B2B]],6)),"")</f>
        <v/>
      </c>
      <c r="ER29" s="6" t="str">
        <f>+IFERROR(VLOOKUP(EP29,Auxiliar!$A:$C,2,0),"")</f>
        <v/>
      </c>
      <c r="ES29" s="7" t="str">
        <f>+IFERROR(VLOOKUP(EP29,Auxiliar!$A:$C,3,0),"")</f>
        <v/>
      </c>
      <c r="EU29" s="1"/>
      <c r="EV29" s="12"/>
      <c r="EW29" s="6" t="str">
        <f>+IFERROR(VALUE(RIGHT(Tabla26[[#This Row],[B2B]],6)),"")</f>
        <v/>
      </c>
      <c r="EX29" s="6" t="str">
        <f>+IFERROR(VLOOKUP(EV29,Auxiliar!$A:$C,2,0),"")</f>
        <v/>
      </c>
      <c r="EY29" s="7" t="str">
        <f>+IFERROR(VLOOKUP(EV29,Auxiliar!$A:$C,3,0),"")</f>
        <v/>
      </c>
      <c r="EZ29" s="1">
        <v>20239</v>
      </c>
      <c r="FA29" s="12" t="s">
        <v>61</v>
      </c>
      <c r="FB29" s="6">
        <f>+IFERROR(VALUE(RIGHT(Tabla27[[#This Row],[B2B]],6)),"")</f>
        <v>20239</v>
      </c>
      <c r="FC29" s="6" t="str">
        <f>+IFERROR(VLOOKUP(FA29,Auxiliar!$A:$C,2,0),"")</f>
        <v>CORE 2</v>
      </c>
      <c r="FD29" s="7" t="str">
        <f>+IFERROR(VLOOKUP(FA29,Auxiliar!$A:$C,3,0),"")</f>
        <v>25b 9%</v>
      </c>
      <c r="FE29" s="1"/>
      <c r="FF29" s="12"/>
      <c r="FG29" s="6" t="str">
        <f>+IFERROR(VALUE(RIGHT(Tabla28[[#This Row],[B2B]],6)),"")</f>
        <v/>
      </c>
      <c r="FH29" s="6" t="str">
        <f>+IFERROR(VLOOKUP(FF29,Auxiliar!$A:$C,2,0),"")</f>
        <v/>
      </c>
      <c r="FI29" s="7" t="str">
        <f>+IFERROR(VLOOKUP(FF29,Auxiliar!$A:$C,3,0),"")</f>
        <v/>
      </c>
      <c r="FJ29" s="1"/>
      <c r="FK29" s="12"/>
      <c r="FL29" s="6" t="str">
        <f>+IFERROR(VALUE(RIGHT(Tabla29[[#This Row],[B2B]],6)),"")</f>
        <v/>
      </c>
      <c r="FM29" s="6" t="str">
        <f>+IFERROR(VLOOKUP(FK29,Auxiliar!$A:$C,2,0),"")</f>
        <v/>
      </c>
      <c r="FN29" s="7" t="str">
        <f>+IFERROR(VLOOKUP(FK29,Auxiliar!$A:$C,3,0),"")</f>
        <v/>
      </c>
      <c r="FO29" s="1"/>
      <c r="FP29" s="12"/>
      <c r="FQ29" s="6" t="str">
        <f>+IFERROR(VALUE(RIGHT(Tabla30[[#This Row],[B2B]],6)),"")</f>
        <v/>
      </c>
      <c r="FR29" s="6" t="str">
        <f>+IFERROR(VLOOKUP(FP29,Auxiliar!$A:$C,2,0),"")</f>
        <v/>
      </c>
      <c r="FS29" s="7"/>
      <c r="FT29" s="1"/>
      <c r="FU29" s="12"/>
      <c r="FV29" s="6" t="str">
        <f>+IFERROR(VALUE(RIGHT(Tabla31[[#This Row],[B2B]],6)),"")</f>
        <v/>
      </c>
      <c r="FW29" s="6" t="str">
        <f>+IFERROR(VLOOKUP(FU29,Auxiliar!$A:$C,2,0),"")</f>
        <v/>
      </c>
      <c r="FX29" s="7" t="str">
        <f>+IFERROR(VLOOKUP(FU29,Auxiliar!$A:$C,3,0),"")</f>
        <v/>
      </c>
      <c r="FY29" s="1"/>
      <c r="FZ29" s="12"/>
      <c r="GA29" s="6" t="str">
        <f>+IFERROR(VALUE(RIGHT(Tabla32[[#This Row],[B2B]],6)),"")</f>
        <v/>
      </c>
      <c r="GB29" s="6" t="str">
        <f>+IFERROR(VLOOKUP(FZ29,Auxiliar!$A:$C,2,0),"")</f>
        <v/>
      </c>
      <c r="GC29" s="7" t="str">
        <f>+IFERROR(VLOOKUP(FZ29,Auxiliar!$A:$C,3,0),"")</f>
        <v/>
      </c>
      <c r="GD29" s="1"/>
      <c r="GE29" s="12"/>
      <c r="GF29" s="6" t="str">
        <f>+IFERROR(VALUE(RIGHT(Tabla33[[#This Row],[B2B]],6)),"")</f>
        <v/>
      </c>
      <c r="GG29" s="6" t="str">
        <f>+IFERROR(VLOOKUP(GE29,Auxiliar!$A:$C,2,0),"")</f>
        <v/>
      </c>
      <c r="GH29" s="7" t="str">
        <f>+IFERROR(VLOOKUP(GE29,Auxiliar!$A:$C,3,0),"")</f>
        <v/>
      </c>
    </row>
    <row r="30" spans="1:190" x14ac:dyDescent="0.25">
      <c r="A30" s="1">
        <v>6215</v>
      </c>
      <c r="B30" s="1" t="s">
        <v>5</v>
      </c>
      <c r="C30">
        <f>+IFERROR(VALUE(RIGHT(Tabla1[[#This Row],[B2B]],6)),"")</f>
        <v>6215</v>
      </c>
      <c r="D30" t="str">
        <f>+IFERROR(VLOOKUP(B30,Auxiliar!$A:$C,2,0),"")</f>
        <v>CORE</v>
      </c>
      <c r="E30" s="5" t="str">
        <f>+IFERROR(VLOOKUP(B30,Auxiliar!$A:$C,3,0),"")</f>
        <v>0b 1% | 5b 4% | 10b 5% | 15b 6% | 25b 9%</v>
      </c>
      <c r="S30" s="1">
        <v>731</v>
      </c>
      <c r="T30" s="1" t="s">
        <v>9</v>
      </c>
      <c r="U30" s="6">
        <f>+IFERROR(VALUE(RIGHT(Tabla4[[#This Row],[B2B]],6)),"")</f>
        <v>731</v>
      </c>
      <c r="V30" s="6" t="str">
        <f>+IFERROR(VLOOKUP(T30,Auxiliar!$A:$C,2,0),"")</f>
        <v>CORE</v>
      </c>
      <c r="W30" s="7" t="str">
        <f>+IFERROR(VLOOKUP(T30,Auxiliar!$A:$C,3,0),"")</f>
        <v>0b 1% | 2b 5% | 4b 6%</v>
      </c>
      <c r="Y30" s="1">
        <v>1935</v>
      </c>
      <c r="Z30" s="1" t="s">
        <v>10</v>
      </c>
      <c r="AA30" s="6">
        <f>+IFERROR(VALUE(RIGHT(Tabla5[[#This Row],[B2B]],6)),"")</f>
        <v>1935</v>
      </c>
      <c r="AB30" s="6" t="str">
        <f>+IFERROR(VLOOKUP(Z30,Auxiliar!$A:$C,2,0),"")</f>
        <v>CORE</v>
      </c>
      <c r="AC30" s="7" t="str">
        <f>+IFERROR(VLOOKUP(Z30,Auxiliar!$A:$C,3,0),"")</f>
        <v>0b 1% | 3b 4% | 5b 6%</v>
      </c>
      <c r="AE30" s="1">
        <v>2380</v>
      </c>
      <c r="AF30" s="1" t="s">
        <v>11</v>
      </c>
      <c r="AG30" s="6">
        <f>+IFERROR(VALUE(RIGHT(Tabla6[[#This Row],[B2B]],6)),"")</f>
        <v>2380</v>
      </c>
      <c r="AH30" s="6" t="str">
        <f>+IFERROR(VLOOKUP(AF30,Auxiliar!$A:$C,2,0),"")</f>
        <v>CORE</v>
      </c>
      <c r="AI30" s="7" t="str">
        <f>+IFERROR(VLOOKUP(AF30,Auxiliar!$A:$C,3,0),"")</f>
        <v>0b 1% | 6b 5% | 10b 6%</v>
      </c>
      <c r="AK30" s="1">
        <v>601</v>
      </c>
      <c r="AL30" s="1" t="s">
        <v>30</v>
      </c>
      <c r="AM30" s="6">
        <f>+IFERROR(VALUE(RIGHT(Tabla7[[#This Row],[B2B]],6)),"")</f>
        <v>601</v>
      </c>
      <c r="AN30" s="6" t="str">
        <f>+IFERROR(VLOOKUP(AL30,Auxiliar!$A:$C,2,0),"")</f>
        <v>LATONES</v>
      </c>
      <c r="AO30" s="7" t="str">
        <f>+IFERROR(VLOOKUP(AL30,Auxiliar!$A:$C,3,0),"")</f>
        <v>1b 4% | 5b 7% | 97b 0%</v>
      </c>
      <c r="AQ30" s="1">
        <v>1559</v>
      </c>
      <c r="AR30" s="1" t="s">
        <v>31</v>
      </c>
      <c r="AS30" s="6">
        <f>+IFERROR(VALUE(RIGHT(Tabla8[[#This Row],[B2B]],6)),"")</f>
        <v>1559</v>
      </c>
      <c r="AT30" s="6" t="str">
        <f>+IFERROR(VLOOKUP(AR30,Auxiliar!$A:$C,2,0),"")</f>
        <v>LATONES</v>
      </c>
      <c r="AU30" s="7" t="str">
        <f>+IFERROR(VLOOKUP(AR30,Auxiliar!$A:$C,3,0),"")</f>
        <v>2b 3% | 4b 5% | 5b 8% | 193 0%</v>
      </c>
      <c r="AW30" s="1"/>
      <c r="AX30" s="1" t="s">
        <v>32</v>
      </c>
      <c r="AY30" s="6" t="str">
        <f>+IFERROR(VALUE(RIGHT(Tabla9[[#This Row],[B2B]],6)),"")</f>
        <v/>
      </c>
      <c r="AZ30" s="6" t="str">
        <f>+IFERROR(VLOOKUP(AX30,Auxiliar!$A:$C,2,0),"")</f>
        <v>LATONES</v>
      </c>
      <c r="BA30" s="7" t="str">
        <f>+IFERROR(VLOOKUP(AX30,Auxiliar!$A:$C,3,0),"")</f>
        <v>2b 3% | 4b 4% | 6b 5% | 10b 8%  | 385b 0%</v>
      </c>
      <c r="BC30" s="1">
        <v>6215</v>
      </c>
      <c r="BD30" s="1" t="s">
        <v>33</v>
      </c>
      <c r="BE30" s="6">
        <f>+IFERROR(VALUE(RIGHT(Tabla10[[#This Row],[B2B]],6)),"")</f>
        <v>6215</v>
      </c>
      <c r="BF30" s="6" t="str">
        <f>+IFERROR(VLOOKUP(BD30,Auxiliar!$A:$C,2,0),"")</f>
        <v>LATONES</v>
      </c>
      <c r="BG30" s="7" t="str">
        <f>+IFERROR(VLOOKUP(BD30,Auxiliar!$A:$C,3,0),"")</f>
        <v>6b 4% | 12b 5% | 15b 8% | 385b 0%</v>
      </c>
      <c r="BI30" s="1">
        <v>6965</v>
      </c>
      <c r="BJ30" s="1" t="s">
        <v>38</v>
      </c>
      <c r="BK30" s="6">
        <f>+IFERROR(VALUE(RIGHT(Tabla11[[#This Row],[B2B]],6)),"")</f>
        <v>6965</v>
      </c>
      <c r="BL30" s="6" t="str">
        <f>+IFERROR(VLOOKUP(BJ30,Auxiliar!$A:$C,2,0),"")</f>
        <v>VALUE LITRO</v>
      </c>
      <c r="BM30" s="7" t="str">
        <f>+IFERROR(VLOOKUP(BJ30,Auxiliar!$A:$C,3,0),"")</f>
        <v>3b 12%</v>
      </c>
      <c r="BO30" s="1">
        <v>3978</v>
      </c>
      <c r="BP30" s="1" t="s">
        <v>39</v>
      </c>
      <c r="BQ30" s="6">
        <f>+IFERROR(VALUE(RIGHT(Tabla12[[#This Row],[B2B]],6)),"")</f>
        <v>3978</v>
      </c>
      <c r="BR30" s="6" t="str">
        <f>+IFERROR(VLOOKUP(BP30,Auxiliar!$A:$C,2,0),"")</f>
        <v>VALUE LITRO</v>
      </c>
      <c r="BS30" s="7" t="str">
        <f>+IFERROR(VLOOKUP(BP30,Auxiliar!$A:$C,3,0),"")</f>
        <v>1b 12%</v>
      </c>
      <c r="BU30" s="1">
        <v>4400</v>
      </c>
      <c r="BV30" s="1" t="s">
        <v>34</v>
      </c>
      <c r="BW30" s="6">
        <f>+IFERROR(VALUE(RIGHT(Tabla13[[#This Row],[B2B]],6)),"")</f>
        <v>4400</v>
      </c>
      <c r="BX30" s="6" t="str">
        <f>+IFERROR(VLOOKUP(BV30,Auxiliar!$A:$C,2,0),"")</f>
        <v>Corona 710cc</v>
      </c>
      <c r="BY30" s="7" t="str">
        <f>+IFERROR(VLOOKUP(BV30,Auxiliar!$A:$C,3,0),"")</f>
        <v>3b 10% | 169b 0%</v>
      </c>
      <c r="CA30" s="1">
        <v>462</v>
      </c>
      <c r="CB30" s="1" t="s">
        <v>35</v>
      </c>
      <c r="CC30" s="6">
        <f>+IFERROR(VALUE(RIGHT(Tabla14[[#This Row],[B2B]],6)),"")</f>
        <v>462</v>
      </c>
      <c r="CD30" s="6" t="str">
        <f>+IFERROR(VLOOKUP(CB30,Auxiliar!$A:$C,2,0),"")</f>
        <v>Corona 710cc</v>
      </c>
      <c r="CE30" s="7" t="str">
        <f>+IFERROR(VLOOKUP(CB30,Auxiliar!$A:$C,3,0),"")</f>
        <v>1b 10% | 85b 0%</v>
      </c>
      <c r="CG30" s="1">
        <v>6965</v>
      </c>
      <c r="CH30" s="1" t="s">
        <v>42</v>
      </c>
      <c r="CI30" s="6">
        <f>+IFERROR(VALUE(RIGHT(Tabla15[[#This Row],[B2B]],6)),"")</f>
        <v>6965</v>
      </c>
      <c r="CJ30" s="6" t="str">
        <f>+IFERROR(VLOOKUP(CH30,Auxiliar!$A:$C,2,0),"")</f>
        <v xml:space="preserve">VALUE LATA </v>
      </c>
      <c r="CK30" s="7" t="str">
        <f>+IFERROR(VLOOKUP(CH30,Auxiliar!$A:$C,3,0),"")</f>
        <v>3b 15% | 100b 18%</v>
      </c>
      <c r="CM30" s="1">
        <v>441</v>
      </c>
      <c r="CN30" s="1" t="s">
        <v>20</v>
      </c>
      <c r="CO30" s="6">
        <v>441</v>
      </c>
      <c r="CP30" s="6" t="s">
        <v>20</v>
      </c>
      <c r="CQ30" s="7" t="s">
        <v>21</v>
      </c>
      <c r="CS30" s="1">
        <v>4727</v>
      </c>
      <c r="CT30" s="1" t="s">
        <v>15</v>
      </c>
      <c r="CU30" s="6">
        <f>+IFERROR(VALUE(RIGHT(Tabla17[[#This Row],[B2B]],6)),"")</f>
        <v>4727</v>
      </c>
      <c r="CV30" s="6" t="str">
        <f>+IFERROR(VLOOKUP(CT30,Auxiliar!$A:$C,2,0),"")</f>
        <v>PREMIUM</v>
      </c>
      <c r="CW30" s="7" t="str">
        <f>+IFERROR(VLOOKUP(CT30,Auxiliar!$A:$C,3,0),"")</f>
        <v>0b 0% | 5b 2% | 10b 3,5% | 20b 5%</v>
      </c>
      <c r="CY30" s="1">
        <v>441</v>
      </c>
      <c r="CZ30" s="1" t="s">
        <v>16</v>
      </c>
      <c r="DA30" s="6">
        <f>+IFERROR(VALUE(RIGHT(Tabla18[[#This Row],[B2B]],6)),"")</f>
        <v>441</v>
      </c>
      <c r="DB30" s="6" t="str">
        <f>+IFERROR(VLOOKUP(CZ30,Auxiliar!$A:$C,2,0),"")</f>
        <v>PREMIUM</v>
      </c>
      <c r="DC30" s="7" t="str">
        <f>+IFERROR(VLOOKUP(CZ30,Auxiliar!$A:$C,3,0),"")</f>
        <v>0b 0% | 2b 2% | 5b 3,5% | 10b 5%</v>
      </c>
      <c r="DE30" s="1">
        <v>441</v>
      </c>
      <c r="DF30" s="1" t="s">
        <v>19</v>
      </c>
      <c r="DG30" s="6">
        <f>+IFERROR(VALUE(RIGHT(Tabla19[[#This Row],[B2B]],6)),"")</f>
        <v>441</v>
      </c>
      <c r="DH30" s="6" t="str">
        <f>+IFERROR(VLOOKUP(DF30,Auxiliar!$A:$C,2,0),"")</f>
        <v>MICHELOB</v>
      </c>
      <c r="DI30" s="7" t="str">
        <f>+IFERROR(VLOOKUP(DF30,Auxiliar!$A:$C,3,0),"")</f>
        <v>1b 7% | 3b 22% | 8b 27%</v>
      </c>
      <c r="DK30" s="1">
        <v>4400</v>
      </c>
      <c r="DL30" s="1" t="s">
        <v>23</v>
      </c>
      <c r="DM30" s="6">
        <f>+IFERROR(VALUE(RIGHT(Tabla20[[#This Row],[B2B]],6)),"")</f>
        <v>4400</v>
      </c>
      <c r="DN30" s="6" t="str">
        <f>+IFERROR(VLOOKUP(DL30,Auxiliar!$A:$C,2,0),"")</f>
        <v>CORONA PORRON</v>
      </c>
      <c r="DO30" s="7" t="str">
        <f>+IFERROR(VLOOKUP(DL30,Auxiliar!$A:$C,3,0),"")</f>
        <v>3b 5% | 42b 0%</v>
      </c>
      <c r="DQ30" s="1">
        <v>441</v>
      </c>
      <c r="DR30" s="12" t="s">
        <v>24</v>
      </c>
      <c r="DS30" s="6">
        <f>+IFERROR(VALUE(RIGHT(Tabla21[[#This Row],[B2B]],6)),"")</f>
        <v>441</v>
      </c>
      <c r="DT30" s="6" t="str">
        <f>+IFERROR(VLOOKUP(DR30,Auxiliar!$A:$C,2,0),"")</f>
        <v>CORONA PORRON</v>
      </c>
      <c r="DU30" s="7" t="str">
        <f>+IFERROR(VLOOKUP(DR30,Auxiliar!$A:$C,3,0),"")</f>
        <v>1b 5% | 20b 0%</v>
      </c>
      <c r="DW30" s="1">
        <v>3978</v>
      </c>
      <c r="DX30" s="12" t="s">
        <v>43</v>
      </c>
      <c r="DY30" s="6">
        <f>+IFERROR(VALUE(RIGHT(Tabla22[[#This Row],[B2B]],6)),"")</f>
        <v>3978</v>
      </c>
      <c r="DZ30" s="6" t="str">
        <f>+IFERROR(VLOOKUP(DX30,Auxiliar!$A:$C,2,0),"")</f>
        <v xml:space="preserve">VALUE LATA </v>
      </c>
      <c r="EA30" s="7" t="str">
        <f>+IFERROR(VLOOKUP(DX30,Auxiliar!$A:$C,3,0),"")</f>
        <v>1b 15% | 100b 18%</v>
      </c>
      <c r="EC30" s="1">
        <v>3978</v>
      </c>
      <c r="ED30" s="12" t="s">
        <v>47</v>
      </c>
      <c r="EE30" s="6">
        <f>+IFERROR(VALUE(RIGHT(Tabla23[[#This Row],[B2B]],6)),"")</f>
        <v>3978</v>
      </c>
      <c r="EF30" s="6" t="str">
        <f>+IFERROR(VLOOKUP(ED30,Auxiliar!$A:$C,2,0),"")</f>
        <v>VALUE LATON</v>
      </c>
      <c r="EG30" s="7" t="str">
        <f>+IFERROR(VLOOKUP(ED30,Auxiliar!$A:$C,3,0),"")</f>
        <v>1b 10% | 5b 15% | 192b 0%</v>
      </c>
      <c r="EI30" s="1">
        <v>10152</v>
      </c>
      <c r="EJ30" s="12" t="s">
        <v>56</v>
      </c>
      <c r="EK30" s="6">
        <f>+IFERROR(VALUE(RIGHT(Tabla24[[#This Row],[B2B]],6)),"")</f>
        <v>10152</v>
      </c>
      <c r="EL30" s="6" t="str">
        <f>+IFERROR(VLOOKUP(EJ30,Auxiliar!$A:$C,2,0),"")</f>
        <v>VALUE LATON</v>
      </c>
      <c r="EM30" s="7" t="str">
        <f>+IFERROR(VLOOKUP(EJ30,Auxiliar!$A:$C,3,0),"")</f>
        <v>3b 10% | 10b 15% | 384b 0%</v>
      </c>
      <c r="EO30" s="1"/>
      <c r="EP30" s="12"/>
      <c r="EQ30" s="6" t="str">
        <f>+IFERROR(VALUE(RIGHT(Tabla25[[#This Row],[B2B]],6)),"")</f>
        <v/>
      </c>
      <c r="ER30" s="6" t="str">
        <f>+IFERROR(VLOOKUP(EP30,Auxiliar!$A:$C,2,0),"")</f>
        <v/>
      </c>
      <c r="ES30" s="7" t="str">
        <f>+IFERROR(VLOOKUP(EP30,Auxiliar!$A:$C,3,0),"")</f>
        <v/>
      </c>
      <c r="EU30" s="1"/>
      <c r="EV30" s="12"/>
      <c r="EW30" s="6" t="str">
        <f>+IFERROR(VALUE(RIGHT(Tabla26[[#This Row],[B2B]],6)),"")</f>
        <v/>
      </c>
      <c r="EX30" s="6" t="str">
        <f>+IFERROR(VLOOKUP(EV30,Auxiliar!$A:$C,2,0),"")</f>
        <v/>
      </c>
      <c r="EY30" s="7" t="str">
        <f>+IFERROR(VLOOKUP(EV30,Auxiliar!$A:$C,3,0),"")</f>
        <v/>
      </c>
      <c r="EZ30" s="1"/>
      <c r="FA30" s="12"/>
      <c r="FB30" s="6" t="str">
        <f>+IFERROR(VALUE(RIGHT(Tabla27[[#This Row],[B2B]],6)),"")</f>
        <v/>
      </c>
      <c r="FC30" s="6" t="str">
        <f>+IFERROR(VLOOKUP(FA30,Auxiliar!$A:$C,2,0),"")</f>
        <v/>
      </c>
      <c r="FD30" s="7" t="str">
        <f>+IFERROR(VLOOKUP(FA30,Auxiliar!$A:$C,3,0),"")</f>
        <v/>
      </c>
      <c r="FE30" s="1"/>
      <c r="FF30" s="12"/>
      <c r="FG30" s="6" t="str">
        <f>+IFERROR(VALUE(RIGHT(Tabla28[[#This Row],[B2B]],6)),"")</f>
        <v/>
      </c>
      <c r="FH30" s="6" t="str">
        <f>+IFERROR(VLOOKUP(FF30,Auxiliar!$A:$C,2,0),"")</f>
        <v/>
      </c>
      <c r="FI30" s="7" t="str">
        <f>+IFERROR(VLOOKUP(FF30,Auxiliar!$A:$C,3,0),"")</f>
        <v/>
      </c>
      <c r="FJ30" s="1"/>
      <c r="FK30" s="12"/>
      <c r="FL30" s="6" t="str">
        <f>+IFERROR(VALUE(RIGHT(Tabla29[[#This Row],[B2B]],6)),"")</f>
        <v/>
      </c>
      <c r="FM30" s="6" t="str">
        <f>+IFERROR(VLOOKUP(FK30,Auxiliar!$A:$C,2,0),"")</f>
        <v/>
      </c>
      <c r="FN30" s="7" t="str">
        <f>+IFERROR(VLOOKUP(FK30,Auxiliar!$A:$C,3,0),"")</f>
        <v/>
      </c>
      <c r="FO30" s="1"/>
      <c r="FP30" s="12"/>
      <c r="FQ30" s="6" t="str">
        <f>+IFERROR(VALUE(RIGHT(Tabla30[[#This Row],[B2B]],6)),"")</f>
        <v/>
      </c>
      <c r="FR30" s="6" t="str">
        <f>+IFERROR(VLOOKUP(FP30,Auxiliar!$A:$C,2,0),"")</f>
        <v/>
      </c>
      <c r="FS30" s="7"/>
      <c r="FT30" s="1"/>
      <c r="FU30" s="12"/>
      <c r="FV30" s="6" t="str">
        <f>+IFERROR(VALUE(RIGHT(Tabla31[[#This Row],[B2B]],6)),"")</f>
        <v/>
      </c>
      <c r="FW30" s="6" t="str">
        <f>+IFERROR(VLOOKUP(FU30,Auxiliar!$A:$C,2,0),"")</f>
        <v/>
      </c>
      <c r="FX30" s="7" t="str">
        <f>+IFERROR(VLOOKUP(FU30,Auxiliar!$A:$C,3,0),"")</f>
        <v/>
      </c>
      <c r="FY30" s="1"/>
      <c r="FZ30" s="12"/>
      <c r="GA30" s="6" t="str">
        <f>+IFERROR(VALUE(RIGHT(Tabla32[[#This Row],[B2B]],6)),"")</f>
        <v/>
      </c>
      <c r="GB30" s="6" t="str">
        <f>+IFERROR(VLOOKUP(FZ30,Auxiliar!$A:$C,2,0),"")</f>
        <v/>
      </c>
      <c r="GC30" s="7" t="str">
        <f>+IFERROR(VLOOKUP(FZ30,Auxiliar!$A:$C,3,0),"")</f>
        <v/>
      </c>
      <c r="GD30" s="1"/>
      <c r="GE30" s="12"/>
      <c r="GF30" s="6" t="str">
        <f>+IFERROR(VALUE(RIGHT(Tabla33[[#This Row],[B2B]],6)),"")</f>
        <v/>
      </c>
      <c r="GG30" s="6" t="str">
        <f>+IFERROR(VLOOKUP(GE30,Auxiliar!$A:$C,2,0),"")</f>
        <v/>
      </c>
      <c r="GH30" s="7" t="str">
        <f>+IFERROR(VLOOKUP(GE30,Auxiliar!$A:$C,3,0),"")</f>
        <v/>
      </c>
    </row>
    <row r="31" spans="1:190" x14ac:dyDescent="0.25">
      <c r="A31" s="1">
        <v>6218</v>
      </c>
      <c r="B31" s="1" t="s">
        <v>5</v>
      </c>
      <c r="C31">
        <f>+IFERROR(VALUE(RIGHT(Tabla1[[#This Row],[B2B]],6)),"")</f>
        <v>6218</v>
      </c>
      <c r="D31" t="str">
        <f>+IFERROR(VLOOKUP(B31,Auxiliar!$A:$C,2,0),"")</f>
        <v>CORE</v>
      </c>
      <c r="E31" s="5" t="str">
        <f>+IFERROR(VLOOKUP(B31,Auxiliar!$A:$C,3,0),"")</f>
        <v>0b 1% | 5b 4% | 10b 5% | 15b 6% | 25b 9%</v>
      </c>
      <c r="S31" s="1">
        <v>833</v>
      </c>
      <c r="T31" s="1" t="s">
        <v>9</v>
      </c>
      <c r="U31" s="6">
        <f>+IFERROR(VALUE(RIGHT(Tabla4[[#This Row],[B2B]],6)),"")</f>
        <v>833</v>
      </c>
      <c r="V31" s="6" t="str">
        <f>+IFERROR(VLOOKUP(T31,Auxiliar!$A:$C,2,0),"")</f>
        <v>CORE</v>
      </c>
      <c r="W31" s="7" t="str">
        <f>+IFERROR(VLOOKUP(T31,Auxiliar!$A:$C,3,0),"")</f>
        <v>0b 1% | 2b 5% | 4b 6%</v>
      </c>
      <c r="Y31" s="1">
        <v>1948</v>
      </c>
      <c r="Z31" s="1" t="s">
        <v>10</v>
      </c>
      <c r="AA31" s="6">
        <f>+IFERROR(VALUE(RIGHT(Tabla5[[#This Row],[B2B]],6)),"")</f>
        <v>1948</v>
      </c>
      <c r="AB31" s="6" t="str">
        <f>+IFERROR(VLOOKUP(Z31,Auxiliar!$A:$C,2,0),"")</f>
        <v>CORE</v>
      </c>
      <c r="AC31" s="7" t="str">
        <f>+IFERROR(VLOOKUP(Z31,Auxiliar!$A:$C,3,0),"")</f>
        <v>0b 1% | 3b 4% | 5b 6%</v>
      </c>
      <c r="AE31" s="1">
        <v>2478</v>
      </c>
      <c r="AF31" s="1" t="s">
        <v>11</v>
      </c>
      <c r="AG31" s="6">
        <f>+IFERROR(VALUE(RIGHT(Tabla6[[#This Row],[B2B]],6)),"")</f>
        <v>2478</v>
      </c>
      <c r="AH31" s="6" t="str">
        <f>+IFERROR(VLOOKUP(AF31,Auxiliar!$A:$C,2,0),"")</f>
        <v>CORE</v>
      </c>
      <c r="AI31" s="7" t="str">
        <f>+IFERROR(VLOOKUP(AF31,Auxiliar!$A:$C,3,0),"")</f>
        <v>0b 1% | 6b 5% | 10b 6%</v>
      </c>
      <c r="AK31" s="1">
        <v>606</v>
      </c>
      <c r="AL31" s="1" t="s">
        <v>30</v>
      </c>
      <c r="AM31" s="6">
        <f>+IFERROR(VALUE(RIGHT(Tabla7[[#This Row],[B2B]],6)),"")</f>
        <v>606</v>
      </c>
      <c r="AN31" s="6" t="str">
        <f>+IFERROR(VLOOKUP(AL31,Auxiliar!$A:$C,2,0),"")</f>
        <v>LATONES</v>
      </c>
      <c r="AO31" s="7" t="str">
        <f>+IFERROR(VLOOKUP(AL31,Auxiliar!$A:$C,3,0),"")</f>
        <v>1b 4% | 5b 7% | 97b 0%</v>
      </c>
      <c r="AQ31" s="1">
        <v>1701</v>
      </c>
      <c r="AR31" s="1" t="s">
        <v>31</v>
      </c>
      <c r="AS31" s="6">
        <f>+IFERROR(VALUE(RIGHT(Tabla8[[#This Row],[B2B]],6)),"")</f>
        <v>1701</v>
      </c>
      <c r="AT31" s="6" t="str">
        <f>+IFERROR(VLOOKUP(AR31,Auxiliar!$A:$C,2,0),"")</f>
        <v>LATONES</v>
      </c>
      <c r="AU31" s="7" t="str">
        <f>+IFERROR(VLOOKUP(AR31,Auxiliar!$A:$C,3,0),"")</f>
        <v>2b 3% | 4b 5% | 5b 8% | 193 0%</v>
      </c>
      <c r="AW31" s="1"/>
      <c r="AX31" s="1" t="s">
        <v>32</v>
      </c>
      <c r="AY31" s="6" t="str">
        <f>+IFERROR(VALUE(RIGHT(Tabla9[[#This Row],[B2B]],6)),"")</f>
        <v/>
      </c>
      <c r="AZ31" s="6" t="str">
        <f>+IFERROR(VLOOKUP(AX31,Auxiliar!$A:$C,2,0),"")</f>
        <v>LATONES</v>
      </c>
      <c r="BA31" s="7" t="str">
        <f>+IFERROR(VLOOKUP(AX31,Auxiliar!$A:$C,3,0),"")</f>
        <v>2b 3% | 4b 4% | 6b 5% | 10b 8%  | 385b 0%</v>
      </c>
      <c r="BC31" s="1">
        <v>6218</v>
      </c>
      <c r="BD31" s="1" t="s">
        <v>33</v>
      </c>
      <c r="BE31" s="6">
        <f>+IFERROR(VALUE(RIGHT(Tabla10[[#This Row],[B2B]],6)),"")</f>
        <v>6218</v>
      </c>
      <c r="BF31" s="6" t="str">
        <f>+IFERROR(VLOOKUP(BD31,Auxiliar!$A:$C,2,0),"")</f>
        <v>LATONES</v>
      </c>
      <c r="BG31" s="7" t="str">
        <f>+IFERROR(VLOOKUP(BD31,Auxiliar!$A:$C,3,0),"")</f>
        <v>6b 4% | 12b 5% | 15b 8% | 385b 0%</v>
      </c>
      <c r="BI31" s="1">
        <v>246</v>
      </c>
      <c r="BJ31" s="1" t="s">
        <v>38</v>
      </c>
      <c r="BK31" s="6">
        <f>+IFERROR(VALUE(RIGHT(Tabla11[[#This Row],[B2B]],6)),"")</f>
        <v>246</v>
      </c>
      <c r="BL31" s="6" t="str">
        <f>+IFERROR(VLOOKUP(BJ31,Auxiliar!$A:$C,2,0),"")</f>
        <v>VALUE LITRO</v>
      </c>
      <c r="BM31" s="7" t="str">
        <f>+IFERROR(VLOOKUP(BJ31,Auxiliar!$A:$C,3,0),"")</f>
        <v>3b 12%</v>
      </c>
      <c r="BO31" s="1">
        <v>3984</v>
      </c>
      <c r="BP31" s="1" t="s">
        <v>39</v>
      </c>
      <c r="BQ31" s="6">
        <f>+IFERROR(VALUE(RIGHT(Tabla12[[#This Row],[B2B]],6)),"")</f>
        <v>3984</v>
      </c>
      <c r="BR31" s="6" t="str">
        <f>+IFERROR(VLOOKUP(BP31,Auxiliar!$A:$C,2,0),"")</f>
        <v>VALUE LITRO</v>
      </c>
      <c r="BS31" s="7" t="str">
        <f>+IFERROR(VLOOKUP(BP31,Auxiliar!$A:$C,3,0),"")</f>
        <v>1b 12%</v>
      </c>
      <c r="BU31" s="1">
        <v>4488</v>
      </c>
      <c r="BV31" s="1" t="s">
        <v>34</v>
      </c>
      <c r="BW31" s="6">
        <f>+IFERROR(VALUE(RIGHT(Tabla13[[#This Row],[B2B]],6)),"")</f>
        <v>4488</v>
      </c>
      <c r="BX31" s="6" t="str">
        <f>+IFERROR(VLOOKUP(BV31,Auxiliar!$A:$C,2,0),"")</f>
        <v>Corona 710cc</v>
      </c>
      <c r="BY31" s="7" t="str">
        <f>+IFERROR(VLOOKUP(BV31,Auxiliar!$A:$C,3,0),"")</f>
        <v>3b 10% | 169b 0%</v>
      </c>
      <c r="CA31" s="1">
        <v>493</v>
      </c>
      <c r="CB31" s="1" t="s">
        <v>35</v>
      </c>
      <c r="CC31" s="6">
        <f>+IFERROR(VALUE(RIGHT(Tabla14[[#This Row],[B2B]],6)),"")</f>
        <v>493</v>
      </c>
      <c r="CD31" s="6" t="str">
        <f>+IFERROR(VLOOKUP(CB31,Auxiliar!$A:$C,2,0),"")</f>
        <v>Corona 710cc</v>
      </c>
      <c r="CE31" s="7" t="str">
        <f>+IFERROR(VLOOKUP(CB31,Auxiliar!$A:$C,3,0),"")</f>
        <v>1b 10% | 85b 0%</v>
      </c>
      <c r="CG31" s="1">
        <v>246</v>
      </c>
      <c r="CH31" s="1" t="s">
        <v>42</v>
      </c>
      <c r="CI31" s="6">
        <f>+IFERROR(VALUE(RIGHT(Tabla15[[#This Row],[B2B]],6)),"")</f>
        <v>246</v>
      </c>
      <c r="CJ31" s="6" t="str">
        <f>+IFERROR(VLOOKUP(CH31,Auxiliar!$A:$C,2,0),"")</f>
        <v xml:space="preserve">VALUE LATA </v>
      </c>
      <c r="CK31" s="7" t="str">
        <f>+IFERROR(VLOOKUP(CH31,Auxiliar!$A:$C,3,0),"")</f>
        <v>3b 15% | 100b 18%</v>
      </c>
      <c r="CM31" s="1">
        <v>462</v>
      </c>
      <c r="CN31" s="1" t="s">
        <v>20</v>
      </c>
      <c r="CO31" s="6">
        <v>462</v>
      </c>
      <c r="CP31" s="6" t="s">
        <v>20</v>
      </c>
      <c r="CQ31" s="7" t="s">
        <v>21</v>
      </c>
      <c r="CS31" s="1">
        <v>4937</v>
      </c>
      <c r="CT31" s="1" t="s">
        <v>15</v>
      </c>
      <c r="CU31" s="6">
        <f>+IFERROR(VALUE(RIGHT(Tabla17[[#This Row],[B2B]],6)),"")</f>
        <v>4937</v>
      </c>
      <c r="CV31" s="6" t="str">
        <f>+IFERROR(VLOOKUP(CT31,Auxiliar!$A:$C,2,0),"")</f>
        <v>PREMIUM</v>
      </c>
      <c r="CW31" s="7" t="str">
        <f>+IFERROR(VLOOKUP(CT31,Auxiliar!$A:$C,3,0),"")</f>
        <v>0b 0% | 5b 2% | 10b 3,5% | 20b 5%</v>
      </c>
      <c r="CY31" s="1">
        <v>462</v>
      </c>
      <c r="CZ31" s="1" t="s">
        <v>16</v>
      </c>
      <c r="DA31" s="6">
        <f>+IFERROR(VALUE(RIGHT(Tabla18[[#This Row],[B2B]],6)),"")</f>
        <v>462</v>
      </c>
      <c r="DB31" s="6" t="str">
        <f>+IFERROR(VLOOKUP(CZ31,Auxiliar!$A:$C,2,0),"")</f>
        <v>PREMIUM</v>
      </c>
      <c r="DC31" s="7" t="str">
        <f>+IFERROR(VLOOKUP(CZ31,Auxiliar!$A:$C,3,0),"")</f>
        <v>0b 0% | 2b 2% | 5b 3,5% | 10b 5%</v>
      </c>
      <c r="DE31" s="1">
        <v>462</v>
      </c>
      <c r="DF31" s="1" t="s">
        <v>19</v>
      </c>
      <c r="DG31" s="6">
        <f>+IFERROR(VALUE(RIGHT(Tabla19[[#This Row],[B2B]],6)),"")</f>
        <v>462</v>
      </c>
      <c r="DH31" s="6" t="str">
        <f>+IFERROR(VLOOKUP(DF31,Auxiliar!$A:$C,2,0),"")</f>
        <v>MICHELOB</v>
      </c>
      <c r="DI31" s="7" t="str">
        <f>+IFERROR(VLOOKUP(DF31,Auxiliar!$A:$C,3,0),"")</f>
        <v>1b 7% | 3b 22% | 8b 27%</v>
      </c>
      <c r="DK31" s="1">
        <v>4488</v>
      </c>
      <c r="DL31" s="1" t="s">
        <v>23</v>
      </c>
      <c r="DM31" s="6">
        <f>+IFERROR(VALUE(RIGHT(Tabla20[[#This Row],[B2B]],6)),"")</f>
        <v>4488</v>
      </c>
      <c r="DN31" s="6" t="str">
        <f>+IFERROR(VLOOKUP(DL31,Auxiliar!$A:$C,2,0),"")</f>
        <v>CORONA PORRON</v>
      </c>
      <c r="DO31" s="7" t="str">
        <f>+IFERROR(VLOOKUP(DL31,Auxiliar!$A:$C,3,0),"")</f>
        <v>3b 5% | 42b 0%</v>
      </c>
      <c r="DQ31" s="1">
        <v>462</v>
      </c>
      <c r="DR31" s="12" t="s">
        <v>24</v>
      </c>
      <c r="DS31" s="6">
        <f>+IFERROR(VALUE(RIGHT(Tabla21[[#This Row],[B2B]],6)),"")</f>
        <v>462</v>
      </c>
      <c r="DT31" s="6" t="str">
        <f>+IFERROR(VLOOKUP(DR31,Auxiliar!$A:$C,2,0),"")</f>
        <v>CORONA PORRON</v>
      </c>
      <c r="DU31" s="7" t="str">
        <f>+IFERROR(VLOOKUP(DR31,Auxiliar!$A:$C,3,0),"")</f>
        <v>1b 5% | 20b 0%</v>
      </c>
      <c r="DW31" s="1">
        <v>3984</v>
      </c>
      <c r="DX31" s="12" t="s">
        <v>43</v>
      </c>
      <c r="DY31" s="6">
        <f>+IFERROR(VALUE(RIGHT(Tabla22[[#This Row],[B2B]],6)),"")</f>
        <v>3984</v>
      </c>
      <c r="DZ31" s="6" t="str">
        <f>+IFERROR(VLOOKUP(DX31,Auxiliar!$A:$C,2,0),"")</f>
        <v xml:space="preserve">VALUE LATA </v>
      </c>
      <c r="EA31" s="7" t="str">
        <f>+IFERROR(VLOOKUP(DX31,Auxiliar!$A:$C,3,0),"")</f>
        <v>1b 15% | 100b 18%</v>
      </c>
      <c r="EC31" s="1">
        <v>3984</v>
      </c>
      <c r="ED31" s="12" t="s">
        <v>47</v>
      </c>
      <c r="EE31" s="6">
        <f>+IFERROR(VALUE(RIGHT(Tabla23[[#This Row],[B2B]],6)),"")</f>
        <v>3984</v>
      </c>
      <c r="EF31" s="6" t="str">
        <f>+IFERROR(VLOOKUP(ED31,Auxiliar!$A:$C,2,0),"")</f>
        <v>VALUE LATON</v>
      </c>
      <c r="EG31" s="7" t="str">
        <f>+IFERROR(VLOOKUP(ED31,Auxiliar!$A:$C,3,0),"")</f>
        <v>1b 10% | 5b 15% | 192b 0%</v>
      </c>
      <c r="EI31" s="1">
        <v>1226</v>
      </c>
      <c r="EJ31" s="12" t="s">
        <v>56</v>
      </c>
      <c r="EK31" s="6">
        <f>+IFERROR(VALUE(RIGHT(Tabla24[[#This Row],[B2B]],6)),"")</f>
        <v>1226</v>
      </c>
      <c r="EL31" s="6" t="str">
        <f>+IFERROR(VLOOKUP(EJ31,Auxiliar!$A:$C,2,0),"")</f>
        <v>VALUE LATON</v>
      </c>
      <c r="EM31" s="7" t="str">
        <f>+IFERROR(VLOOKUP(EJ31,Auxiliar!$A:$C,3,0),"")</f>
        <v>3b 10% | 10b 15% | 384b 0%</v>
      </c>
      <c r="EO31" s="1"/>
      <c r="EP31" s="12"/>
      <c r="EQ31" s="6" t="str">
        <f>+IFERROR(VALUE(RIGHT(Tabla25[[#This Row],[B2B]],6)),"")</f>
        <v/>
      </c>
      <c r="ER31" s="6" t="str">
        <f>+IFERROR(VLOOKUP(EP31,Auxiliar!$A:$C,2,0),"")</f>
        <v/>
      </c>
      <c r="ES31" s="7" t="str">
        <f>+IFERROR(VLOOKUP(EP31,Auxiliar!$A:$C,3,0),"")</f>
        <v/>
      </c>
      <c r="EU31" s="1"/>
      <c r="EV31" s="12"/>
      <c r="EW31" s="6" t="str">
        <f>+IFERROR(VALUE(RIGHT(Tabla26[[#This Row],[B2B]],6)),"")</f>
        <v/>
      </c>
      <c r="EX31" s="6" t="str">
        <f>+IFERROR(VLOOKUP(EV31,Auxiliar!$A:$C,2,0),"")</f>
        <v/>
      </c>
      <c r="EY31" s="7" t="str">
        <f>+IFERROR(VLOOKUP(EV31,Auxiliar!$A:$C,3,0),"")</f>
        <v/>
      </c>
      <c r="EZ31" s="1"/>
      <c r="FA31" s="12"/>
      <c r="FB31" s="6" t="str">
        <f>+IFERROR(VALUE(RIGHT(Tabla27[[#This Row],[B2B]],6)),"")</f>
        <v/>
      </c>
      <c r="FC31" s="6" t="str">
        <f>+IFERROR(VLOOKUP(FA31,Auxiliar!$A:$C,2,0),"")</f>
        <v/>
      </c>
      <c r="FD31" s="7" t="str">
        <f>+IFERROR(VLOOKUP(FA31,Auxiliar!$A:$C,3,0),"")</f>
        <v/>
      </c>
      <c r="FE31" s="1"/>
      <c r="FF31" s="12"/>
      <c r="FG31" s="6" t="str">
        <f>+IFERROR(VALUE(RIGHT(Tabla28[[#This Row],[B2B]],6)),"")</f>
        <v/>
      </c>
      <c r="FH31" s="6" t="str">
        <f>+IFERROR(VLOOKUP(FF31,Auxiliar!$A:$C,2,0),"")</f>
        <v/>
      </c>
      <c r="FI31" s="7" t="str">
        <f>+IFERROR(VLOOKUP(FF31,Auxiliar!$A:$C,3,0),"")</f>
        <v/>
      </c>
      <c r="FJ31" s="1"/>
      <c r="FK31" s="12"/>
      <c r="FL31" s="6" t="str">
        <f>+IFERROR(VALUE(RIGHT(Tabla29[[#This Row],[B2B]],6)),"")</f>
        <v/>
      </c>
      <c r="FM31" s="6" t="str">
        <f>+IFERROR(VLOOKUP(FK31,Auxiliar!$A:$C,2,0),"")</f>
        <v/>
      </c>
      <c r="FN31" s="7" t="str">
        <f>+IFERROR(VLOOKUP(FK31,Auxiliar!$A:$C,3,0),"")</f>
        <v/>
      </c>
      <c r="FO31" s="1"/>
      <c r="FP31" s="12"/>
      <c r="FQ31" s="6" t="str">
        <f>+IFERROR(VALUE(RIGHT(Tabla30[[#This Row],[B2B]],6)),"")</f>
        <v/>
      </c>
      <c r="FR31" s="6" t="str">
        <f>+IFERROR(VLOOKUP(FP31,Auxiliar!$A:$C,2,0),"")</f>
        <v/>
      </c>
      <c r="FS31" s="7"/>
      <c r="FT31" s="1"/>
      <c r="FU31" s="12"/>
      <c r="FV31" s="6" t="str">
        <f>+IFERROR(VALUE(RIGHT(Tabla31[[#This Row],[B2B]],6)),"")</f>
        <v/>
      </c>
      <c r="FW31" s="6" t="str">
        <f>+IFERROR(VLOOKUP(FU31,Auxiliar!$A:$C,2,0),"")</f>
        <v/>
      </c>
      <c r="FX31" s="7" t="str">
        <f>+IFERROR(VLOOKUP(FU31,Auxiliar!$A:$C,3,0),"")</f>
        <v/>
      </c>
      <c r="FY31" s="1"/>
      <c r="FZ31" s="12"/>
      <c r="GA31" s="6" t="str">
        <f>+IFERROR(VALUE(RIGHT(Tabla32[[#This Row],[B2B]],6)),"")</f>
        <v/>
      </c>
      <c r="GB31" s="6" t="str">
        <f>+IFERROR(VLOOKUP(FZ31,Auxiliar!$A:$C,2,0),"")</f>
        <v/>
      </c>
      <c r="GC31" s="7" t="str">
        <f>+IFERROR(VLOOKUP(FZ31,Auxiliar!$A:$C,3,0),"")</f>
        <v/>
      </c>
      <c r="GD31" s="1"/>
      <c r="GE31" s="12"/>
      <c r="GF31" s="6" t="str">
        <f>+IFERROR(VALUE(RIGHT(Tabla33[[#This Row],[B2B]],6)),"")</f>
        <v/>
      </c>
      <c r="GG31" s="6" t="str">
        <f>+IFERROR(VLOOKUP(GE31,Auxiliar!$A:$C,2,0),"")</f>
        <v/>
      </c>
      <c r="GH31" s="7" t="str">
        <f>+IFERROR(VLOOKUP(GE31,Auxiliar!$A:$C,3,0),"")</f>
        <v/>
      </c>
    </row>
    <row r="32" spans="1:190" x14ac:dyDescent="0.25">
      <c r="A32" s="1">
        <v>6221</v>
      </c>
      <c r="B32" s="1" t="s">
        <v>5</v>
      </c>
      <c r="C32">
        <f>+IFERROR(VALUE(RIGHT(Tabla1[[#This Row],[B2B]],6)),"")</f>
        <v>6221</v>
      </c>
      <c r="D32" t="str">
        <f>+IFERROR(VLOOKUP(B32,Auxiliar!$A:$C,2,0),"")</f>
        <v>CORE</v>
      </c>
      <c r="E32" s="5" t="str">
        <f>+IFERROR(VLOOKUP(B32,Auxiliar!$A:$C,3,0),"")</f>
        <v>0b 1% | 5b 4% | 10b 5% | 15b 6% | 25b 9%</v>
      </c>
      <c r="S32" s="1">
        <v>871</v>
      </c>
      <c r="T32" s="1" t="s">
        <v>9</v>
      </c>
      <c r="U32" s="6">
        <f>+IFERROR(VALUE(RIGHT(Tabla4[[#This Row],[B2B]],6)),"")</f>
        <v>871</v>
      </c>
      <c r="V32" s="6" t="str">
        <f>+IFERROR(VLOOKUP(T32,Auxiliar!$A:$C,2,0),"")</f>
        <v>CORE</v>
      </c>
      <c r="W32" s="7" t="str">
        <f>+IFERROR(VLOOKUP(T32,Auxiliar!$A:$C,3,0),"")</f>
        <v>0b 1% | 2b 5% | 4b 6%</v>
      </c>
      <c r="Y32" s="1">
        <v>1999</v>
      </c>
      <c r="Z32" s="1" t="s">
        <v>10</v>
      </c>
      <c r="AA32" s="6">
        <f>+IFERROR(VALUE(RIGHT(Tabla5[[#This Row],[B2B]],6)),"")</f>
        <v>1999</v>
      </c>
      <c r="AB32" s="6" t="str">
        <f>+IFERROR(VLOOKUP(Z32,Auxiliar!$A:$C,2,0),"")</f>
        <v>CORE</v>
      </c>
      <c r="AC32" s="7" t="str">
        <f>+IFERROR(VLOOKUP(Z32,Auxiliar!$A:$C,3,0),"")</f>
        <v>0b 1% | 3b 4% | 5b 6%</v>
      </c>
      <c r="AE32" s="1">
        <v>2501</v>
      </c>
      <c r="AF32" s="1" t="s">
        <v>11</v>
      </c>
      <c r="AG32" s="6">
        <f>+IFERROR(VALUE(RIGHT(Tabla6[[#This Row],[B2B]],6)),"")</f>
        <v>2501</v>
      </c>
      <c r="AH32" s="6" t="str">
        <f>+IFERROR(VLOOKUP(AF32,Auxiliar!$A:$C,2,0),"")</f>
        <v>CORE</v>
      </c>
      <c r="AI32" s="7" t="str">
        <f>+IFERROR(VLOOKUP(AF32,Auxiliar!$A:$C,3,0),"")</f>
        <v>0b 1% | 6b 5% | 10b 6%</v>
      </c>
      <c r="AK32" s="1">
        <v>621</v>
      </c>
      <c r="AL32" s="1" t="s">
        <v>30</v>
      </c>
      <c r="AM32" s="6">
        <f>+IFERROR(VALUE(RIGHT(Tabla7[[#This Row],[B2B]],6)),"")</f>
        <v>621</v>
      </c>
      <c r="AN32" s="6" t="str">
        <f>+IFERROR(VLOOKUP(AL32,Auxiliar!$A:$C,2,0),"")</f>
        <v>LATONES</v>
      </c>
      <c r="AO32" s="7" t="str">
        <f>+IFERROR(VLOOKUP(AL32,Auxiliar!$A:$C,3,0),"")</f>
        <v>1b 4% | 5b 7% | 97b 0%</v>
      </c>
      <c r="AQ32" s="1">
        <v>1720</v>
      </c>
      <c r="AR32" s="1" t="s">
        <v>31</v>
      </c>
      <c r="AS32" s="6">
        <f>+IFERROR(VALUE(RIGHT(Tabla8[[#This Row],[B2B]],6)),"")</f>
        <v>1720</v>
      </c>
      <c r="AT32" s="6" t="str">
        <f>+IFERROR(VLOOKUP(AR32,Auxiliar!$A:$C,2,0),"")</f>
        <v>LATONES</v>
      </c>
      <c r="AU32" s="7" t="str">
        <f>+IFERROR(VLOOKUP(AR32,Auxiliar!$A:$C,3,0),"")</f>
        <v>2b 3% | 4b 5% | 5b 8% | 193 0%</v>
      </c>
      <c r="AW32" s="1"/>
      <c r="AX32" s="1" t="s">
        <v>32</v>
      </c>
      <c r="AY32" s="6" t="str">
        <f>+IFERROR(VALUE(RIGHT(Tabla9[[#This Row],[B2B]],6)),"")</f>
        <v/>
      </c>
      <c r="AZ32" s="6" t="str">
        <f>+IFERROR(VLOOKUP(AX32,Auxiliar!$A:$C,2,0),"")</f>
        <v>LATONES</v>
      </c>
      <c r="BA32" s="7" t="str">
        <f>+IFERROR(VLOOKUP(AX32,Auxiliar!$A:$C,3,0),"")</f>
        <v>2b 3% | 4b 4% | 6b 5% | 10b 8%  | 385b 0%</v>
      </c>
      <c r="BC32" s="1">
        <v>6965</v>
      </c>
      <c r="BD32" s="1" t="s">
        <v>33</v>
      </c>
      <c r="BE32" s="6">
        <f>+IFERROR(VALUE(RIGHT(Tabla10[[#This Row],[B2B]],6)),"")</f>
        <v>6965</v>
      </c>
      <c r="BF32" s="6" t="str">
        <f>+IFERROR(VLOOKUP(BD32,Auxiliar!$A:$C,2,0),"")</f>
        <v>LATONES</v>
      </c>
      <c r="BG32" s="7" t="str">
        <f>+IFERROR(VLOOKUP(BD32,Auxiliar!$A:$C,3,0),"")</f>
        <v>6b 4% | 12b 5% | 15b 8% | 385b 0%</v>
      </c>
      <c r="BI32" s="1">
        <v>312</v>
      </c>
      <c r="BJ32" s="1" t="s">
        <v>38</v>
      </c>
      <c r="BK32" s="6">
        <f>+IFERROR(VALUE(RIGHT(Tabla11[[#This Row],[B2B]],6)),"")</f>
        <v>312</v>
      </c>
      <c r="BL32" s="6" t="str">
        <f>+IFERROR(VLOOKUP(BJ32,Auxiliar!$A:$C,2,0),"")</f>
        <v>VALUE LITRO</v>
      </c>
      <c r="BM32" s="7" t="str">
        <f>+IFERROR(VLOOKUP(BJ32,Auxiliar!$A:$C,3,0),"")</f>
        <v>3b 12%</v>
      </c>
      <c r="BO32" s="1">
        <v>3986</v>
      </c>
      <c r="BP32" s="1" t="s">
        <v>39</v>
      </c>
      <c r="BQ32" s="6">
        <f>+IFERROR(VALUE(RIGHT(Tabla12[[#This Row],[B2B]],6)),"")</f>
        <v>3986</v>
      </c>
      <c r="BR32" s="6" t="str">
        <f>+IFERROR(VLOOKUP(BP32,Auxiliar!$A:$C,2,0),"")</f>
        <v>VALUE LITRO</v>
      </c>
      <c r="BS32" s="7" t="str">
        <f>+IFERROR(VLOOKUP(BP32,Auxiliar!$A:$C,3,0),"")</f>
        <v>1b 12%</v>
      </c>
      <c r="BU32" s="1">
        <v>4550</v>
      </c>
      <c r="BV32" s="1" t="s">
        <v>34</v>
      </c>
      <c r="BW32" s="6">
        <f>+IFERROR(VALUE(RIGHT(Tabla13[[#This Row],[B2B]],6)),"")</f>
        <v>4550</v>
      </c>
      <c r="BX32" s="6" t="str">
        <f>+IFERROR(VLOOKUP(BV32,Auxiliar!$A:$C,2,0),"")</f>
        <v>Corona 710cc</v>
      </c>
      <c r="BY32" s="7" t="str">
        <f>+IFERROR(VLOOKUP(BV32,Auxiliar!$A:$C,3,0),"")</f>
        <v>3b 10% | 169b 0%</v>
      </c>
      <c r="CA32" s="1">
        <v>501</v>
      </c>
      <c r="CB32" s="1" t="s">
        <v>35</v>
      </c>
      <c r="CC32" s="6">
        <f>+IFERROR(VALUE(RIGHT(Tabla14[[#This Row],[B2B]],6)),"")</f>
        <v>501</v>
      </c>
      <c r="CD32" s="6" t="str">
        <f>+IFERROR(VLOOKUP(CB32,Auxiliar!$A:$C,2,0),"")</f>
        <v>Corona 710cc</v>
      </c>
      <c r="CE32" s="7" t="str">
        <f>+IFERROR(VLOOKUP(CB32,Auxiliar!$A:$C,3,0),"")</f>
        <v>1b 10% | 85b 0%</v>
      </c>
      <c r="CG32" s="1">
        <v>312</v>
      </c>
      <c r="CH32" s="1" t="s">
        <v>42</v>
      </c>
      <c r="CI32" s="6">
        <f>+IFERROR(VALUE(RIGHT(Tabla15[[#This Row],[B2B]],6)),"")</f>
        <v>312</v>
      </c>
      <c r="CJ32" s="6" t="str">
        <f>+IFERROR(VLOOKUP(CH32,Auxiliar!$A:$C,2,0),"")</f>
        <v xml:space="preserve">VALUE LATA </v>
      </c>
      <c r="CK32" s="7" t="str">
        <f>+IFERROR(VLOOKUP(CH32,Auxiliar!$A:$C,3,0),"")</f>
        <v>3b 15% | 100b 18%</v>
      </c>
      <c r="CM32" s="1">
        <v>493</v>
      </c>
      <c r="CN32" s="1" t="s">
        <v>20</v>
      </c>
      <c r="CO32" s="6">
        <v>493</v>
      </c>
      <c r="CP32" s="6" t="s">
        <v>20</v>
      </c>
      <c r="CQ32" s="7" t="s">
        <v>21</v>
      </c>
      <c r="CS32" s="1">
        <v>4982</v>
      </c>
      <c r="CT32" s="1" t="s">
        <v>15</v>
      </c>
      <c r="CU32" s="6">
        <f>+IFERROR(VALUE(RIGHT(Tabla17[[#This Row],[B2B]],6)),"")</f>
        <v>4982</v>
      </c>
      <c r="CV32" s="6" t="str">
        <f>+IFERROR(VLOOKUP(CT32,Auxiliar!$A:$C,2,0),"")</f>
        <v>PREMIUM</v>
      </c>
      <c r="CW32" s="7" t="str">
        <f>+IFERROR(VLOOKUP(CT32,Auxiliar!$A:$C,3,0),"")</f>
        <v>0b 0% | 5b 2% | 10b 3,5% | 20b 5%</v>
      </c>
      <c r="CY32" s="1">
        <v>493</v>
      </c>
      <c r="CZ32" s="1" t="s">
        <v>16</v>
      </c>
      <c r="DA32" s="6">
        <f>+IFERROR(VALUE(RIGHT(Tabla18[[#This Row],[B2B]],6)),"")</f>
        <v>493</v>
      </c>
      <c r="DB32" s="6" t="str">
        <f>+IFERROR(VLOOKUP(CZ32,Auxiliar!$A:$C,2,0),"")</f>
        <v>PREMIUM</v>
      </c>
      <c r="DC32" s="7" t="str">
        <f>+IFERROR(VLOOKUP(CZ32,Auxiliar!$A:$C,3,0),"")</f>
        <v>0b 0% | 2b 2% | 5b 3,5% | 10b 5%</v>
      </c>
      <c r="DE32" s="1">
        <v>493</v>
      </c>
      <c r="DF32" s="1" t="s">
        <v>19</v>
      </c>
      <c r="DG32" s="6">
        <f>+IFERROR(VALUE(RIGHT(Tabla19[[#This Row],[B2B]],6)),"")</f>
        <v>493</v>
      </c>
      <c r="DH32" s="6" t="str">
        <f>+IFERROR(VLOOKUP(DF32,Auxiliar!$A:$C,2,0),"")</f>
        <v>MICHELOB</v>
      </c>
      <c r="DI32" s="7" t="str">
        <f>+IFERROR(VLOOKUP(DF32,Auxiliar!$A:$C,3,0),"")</f>
        <v>1b 7% | 3b 22% | 8b 27%</v>
      </c>
      <c r="DK32" s="1">
        <v>4550</v>
      </c>
      <c r="DL32" s="1" t="s">
        <v>23</v>
      </c>
      <c r="DM32" s="6">
        <f>+IFERROR(VALUE(RIGHT(Tabla20[[#This Row],[B2B]],6)),"")</f>
        <v>4550</v>
      </c>
      <c r="DN32" s="6" t="str">
        <f>+IFERROR(VLOOKUP(DL32,Auxiliar!$A:$C,2,0),"")</f>
        <v>CORONA PORRON</v>
      </c>
      <c r="DO32" s="7" t="str">
        <f>+IFERROR(VLOOKUP(DL32,Auxiliar!$A:$C,3,0),"")</f>
        <v>3b 5% | 42b 0%</v>
      </c>
      <c r="DQ32" s="1">
        <v>493</v>
      </c>
      <c r="DR32" s="12" t="s">
        <v>24</v>
      </c>
      <c r="DS32" s="6">
        <f>+IFERROR(VALUE(RIGHT(Tabla21[[#This Row],[B2B]],6)),"")</f>
        <v>493</v>
      </c>
      <c r="DT32" s="6" t="str">
        <f>+IFERROR(VLOOKUP(DR32,Auxiliar!$A:$C,2,0),"")</f>
        <v>CORONA PORRON</v>
      </c>
      <c r="DU32" s="7" t="str">
        <f>+IFERROR(VLOOKUP(DR32,Auxiliar!$A:$C,3,0),"")</f>
        <v>1b 5% | 20b 0%</v>
      </c>
      <c r="DW32" s="1">
        <v>3986</v>
      </c>
      <c r="DX32" s="12" t="s">
        <v>43</v>
      </c>
      <c r="DY32" s="6">
        <f>+IFERROR(VALUE(RIGHT(Tabla22[[#This Row],[B2B]],6)),"")</f>
        <v>3986</v>
      </c>
      <c r="DZ32" s="6" t="str">
        <f>+IFERROR(VLOOKUP(DX32,Auxiliar!$A:$C,2,0),"")</f>
        <v xml:space="preserve">VALUE LATA </v>
      </c>
      <c r="EA32" s="7" t="str">
        <f>+IFERROR(VLOOKUP(DX32,Auxiliar!$A:$C,3,0),"")</f>
        <v>1b 15% | 100b 18%</v>
      </c>
      <c r="EC32" s="1">
        <v>3986</v>
      </c>
      <c r="ED32" s="12" t="s">
        <v>47</v>
      </c>
      <c r="EE32" s="6">
        <f>+IFERROR(VALUE(RIGHT(Tabla23[[#This Row],[B2B]],6)),"")</f>
        <v>3986</v>
      </c>
      <c r="EF32" s="6" t="str">
        <f>+IFERROR(VLOOKUP(ED32,Auxiliar!$A:$C,2,0),"")</f>
        <v>VALUE LATON</v>
      </c>
      <c r="EG32" s="7" t="str">
        <f>+IFERROR(VLOOKUP(ED32,Auxiliar!$A:$C,3,0),"")</f>
        <v>1b 10% | 5b 15% | 192b 0%</v>
      </c>
      <c r="EI32" s="1">
        <v>10544</v>
      </c>
      <c r="EJ32" s="12" t="s">
        <v>56</v>
      </c>
      <c r="EK32" s="6">
        <f>+IFERROR(VALUE(RIGHT(Tabla24[[#This Row],[B2B]],6)),"")</f>
        <v>10544</v>
      </c>
      <c r="EL32" s="6" t="str">
        <f>+IFERROR(VLOOKUP(EJ32,Auxiliar!$A:$C,2,0),"")</f>
        <v>VALUE LATON</v>
      </c>
      <c r="EM32" s="7" t="str">
        <f>+IFERROR(VLOOKUP(EJ32,Auxiliar!$A:$C,3,0),"")</f>
        <v>3b 10% | 10b 15% | 384b 0%</v>
      </c>
      <c r="EO32" s="1"/>
      <c r="EP32" s="12"/>
      <c r="EQ32" s="6" t="str">
        <f>+IFERROR(VALUE(RIGHT(Tabla25[[#This Row],[B2B]],6)),"")</f>
        <v/>
      </c>
      <c r="ER32" s="6" t="str">
        <f>+IFERROR(VLOOKUP(EP32,Auxiliar!$A:$C,2,0),"")</f>
        <v/>
      </c>
      <c r="ES32" s="7" t="str">
        <f>+IFERROR(VLOOKUP(EP32,Auxiliar!$A:$C,3,0),"")</f>
        <v/>
      </c>
      <c r="EU32" s="1"/>
      <c r="EV32" s="12"/>
      <c r="EW32" s="6" t="str">
        <f>+IFERROR(VALUE(RIGHT(Tabla26[[#This Row],[B2B]],6)),"")</f>
        <v/>
      </c>
      <c r="EX32" s="6" t="str">
        <f>+IFERROR(VLOOKUP(EV32,Auxiliar!$A:$C,2,0),"")</f>
        <v/>
      </c>
      <c r="EY32" s="7" t="str">
        <f>+IFERROR(VLOOKUP(EV32,Auxiliar!$A:$C,3,0),"")</f>
        <v/>
      </c>
      <c r="EZ32" s="1"/>
      <c r="FA32" s="12"/>
      <c r="FB32" s="6" t="str">
        <f>+IFERROR(VALUE(RIGHT(Tabla27[[#This Row],[B2B]],6)),"")</f>
        <v/>
      </c>
      <c r="FC32" s="6" t="str">
        <f>+IFERROR(VLOOKUP(FA32,Auxiliar!$A:$C,2,0),"")</f>
        <v/>
      </c>
      <c r="FD32" s="7" t="str">
        <f>+IFERROR(VLOOKUP(FA32,Auxiliar!$A:$C,3,0),"")</f>
        <v/>
      </c>
      <c r="FE32" s="1"/>
      <c r="FF32" s="12"/>
      <c r="FG32" s="6" t="str">
        <f>+IFERROR(VALUE(RIGHT(Tabla28[[#This Row],[B2B]],6)),"")</f>
        <v/>
      </c>
      <c r="FH32" s="6" t="str">
        <f>+IFERROR(VLOOKUP(FF32,Auxiliar!$A:$C,2,0),"")</f>
        <v/>
      </c>
      <c r="FI32" s="7" t="str">
        <f>+IFERROR(VLOOKUP(FF32,Auxiliar!$A:$C,3,0),"")</f>
        <v/>
      </c>
      <c r="FJ32" s="1"/>
      <c r="FK32" s="12"/>
      <c r="FL32" s="6" t="str">
        <f>+IFERROR(VALUE(RIGHT(Tabla29[[#This Row],[B2B]],6)),"")</f>
        <v/>
      </c>
      <c r="FM32" s="6" t="str">
        <f>+IFERROR(VLOOKUP(FK32,Auxiliar!$A:$C,2,0),"")</f>
        <v/>
      </c>
      <c r="FN32" s="7" t="str">
        <f>+IFERROR(VLOOKUP(FK32,Auxiliar!$A:$C,3,0),"")</f>
        <v/>
      </c>
      <c r="FO32" s="1"/>
      <c r="FP32" s="12"/>
      <c r="FQ32" s="6" t="str">
        <f>+IFERROR(VALUE(RIGHT(Tabla30[[#This Row],[B2B]],6)),"")</f>
        <v/>
      </c>
      <c r="FR32" s="6" t="str">
        <f>+IFERROR(VLOOKUP(FP32,Auxiliar!$A:$C,2,0),"")</f>
        <v/>
      </c>
      <c r="FS32" s="7"/>
      <c r="FT32" s="1"/>
      <c r="FU32" s="12"/>
      <c r="FV32" s="6" t="str">
        <f>+IFERROR(VALUE(RIGHT(Tabla31[[#This Row],[B2B]],6)),"")</f>
        <v/>
      </c>
      <c r="FW32" s="6" t="str">
        <f>+IFERROR(VLOOKUP(FU32,Auxiliar!$A:$C,2,0),"")</f>
        <v/>
      </c>
      <c r="FX32" s="7" t="str">
        <f>+IFERROR(VLOOKUP(FU32,Auxiliar!$A:$C,3,0),"")</f>
        <v/>
      </c>
      <c r="FY32" s="1"/>
      <c r="FZ32" s="12"/>
      <c r="GA32" s="6" t="str">
        <f>+IFERROR(VALUE(RIGHT(Tabla32[[#This Row],[B2B]],6)),"")</f>
        <v/>
      </c>
      <c r="GB32" s="6" t="str">
        <f>+IFERROR(VLOOKUP(FZ32,Auxiliar!$A:$C,2,0),"")</f>
        <v/>
      </c>
      <c r="GC32" s="7" t="str">
        <f>+IFERROR(VLOOKUP(FZ32,Auxiliar!$A:$C,3,0),"")</f>
        <v/>
      </c>
      <c r="GD32" s="1"/>
      <c r="GE32" s="12"/>
      <c r="GF32" s="6" t="str">
        <f>+IFERROR(VALUE(RIGHT(Tabla33[[#This Row],[B2B]],6)),"")</f>
        <v/>
      </c>
      <c r="GG32" s="6" t="str">
        <f>+IFERROR(VLOOKUP(GE32,Auxiliar!$A:$C,2,0),"")</f>
        <v/>
      </c>
      <c r="GH32" s="7" t="str">
        <f>+IFERROR(VLOOKUP(GE32,Auxiliar!$A:$C,3,0),"")</f>
        <v/>
      </c>
    </row>
    <row r="33" spans="1:190" x14ac:dyDescent="0.25">
      <c r="A33" s="1">
        <v>6311</v>
      </c>
      <c r="B33" s="1" t="s">
        <v>5</v>
      </c>
      <c r="C33">
        <f>+IFERROR(VALUE(RIGHT(Tabla1[[#This Row],[B2B]],6)),"")</f>
        <v>6311</v>
      </c>
      <c r="D33" t="str">
        <f>+IFERROR(VLOOKUP(B33,Auxiliar!$A:$C,2,0),"")</f>
        <v>CORE</v>
      </c>
      <c r="E33" s="5" t="str">
        <f>+IFERROR(VLOOKUP(B33,Auxiliar!$A:$C,3,0),"")</f>
        <v>0b 1% | 5b 4% | 10b 5% | 15b 6% | 25b 9%</v>
      </c>
      <c r="S33" s="1">
        <v>874</v>
      </c>
      <c r="T33" s="1" t="s">
        <v>9</v>
      </c>
      <c r="U33" s="6">
        <f>+IFERROR(VALUE(RIGHT(Tabla4[[#This Row],[B2B]],6)),"")</f>
        <v>874</v>
      </c>
      <c r="V33" s="6" t="str">
        <f>+IFERROR(VLOOKUP(T33,Auxiliar!$A:$C,2,0),"")</f>
        <v>CORE</v>
      </c>
      <c r="W33" s="7" t="str">
        <f>+IFERROR(VLOOKUP(T33,Auxiliar!$A:$C,3,0),"")</f>
        <v>0b 1% | 2b 5% | 4b 6%</v>
      </c>
      <c r="Y33" s="1">
        <v>2043</v>
      </c>
      <c r="Z33" s="1" t="s">
        <v>10</v>
      </c>
      <c r="AA33" s="6">
        <f>+IFERROR(VALUE(RIGHT(Tabla5[[#This Row],[B2B]],6)),"")</f>
        <v>2043</v>
      </c>
      <c r="AB33" s="6" t="str">
        <f>+IFERROR(VLOOKUP(Z33,Auxiliar!$A:$C,2,0),"")</f>
        <v>CORE</v>
      </c>
      <c r="AC33" s="7" t="str">
        <f>+IFERROR(VLOOKUP(Z33,Auxiliar!$A:$C,3,0),"")</f>
        <v>0b 1% | 3b 4% | 5b 6%</v>
      </c>
      <c r="AE33" s="1">
        <v>2546</v>
      </c>
      <c r="AF33" s="1" t="s">
        <v>11</v>
      </c>
      <c r="AG33" s="6">
        <f>+IFERROR(VALUE(RIGHT(Tabla6[[#This Row],[B2B]],6)),"")</f>
        <v>2546</v>
      </c>
      <c r="AH33" s="6" t="str">
        <f>+IFERROR(VLOOKUP(AF33,Auxiliar!$A:$C,2,0),"")</f>
        <v>CORE</v>
      </c>
      <c r="AI33" s="7" t="str">
        <f>+IFERROR(VLOOKUP(AF33,Auxiliar!$A:$C,3,0),"")</f>
        <v>0b 1% | 6b 5% | 10b 6%</v>
      </c>
      <c r="AK33" s="1">
        <v>677</v>
      </c>
      <c r="AL33" s="1" t="s">
        <v>30</v>
      </c>
      <c r="AM33" s="6">
        <f>+IFERROR(VALUE(RIGHT(Tabla7[[#This Row],[B2B]],6)),"")</f>
        <v>677</v>
      </c>
      <c r="AN33" s="6" t="str">
        <f>+IFERROR(VLOOKUP(AL33,Auxiliar!$A:$C,2,0),"")</f>
        <v>LATONES</v>
      </c>
      <c r="AO33" s="7" t="str">
        <f>+IFERROR(VLOOKUP(AL33,Auxiliar!$A:$C,3,0),"")</f>
        <v>1b 4% | 5b 7% | 97b 0%</v>
      </c>
      <c r="AQ33" s="1">
        <v>1793</v>
      </c>
      <c r="AR33" s="1" t="s">
        <v>31</v>
      </c>
      <c r="AS33" s="6">
        <f>+IFERROR(VALUE(RIGHT(Tabla8[[#This Row],[B2B]],6)),"")</f>
        <v>1793</v>
      </c>
      <c r="AT33" s="6" t="str">
        <f>+IFERROR(VLOOKUP(AR33,Auxiliar!$A:$C,2,0),"")</f>
        <v>LATONES</v>
      </c>
      <c r="AU33" s="7" t="str">
        <f>+IFERROR(VLOOKUP(AR33,Auxiliar!$A:$C,3,0),"")</f>
        <v>2b 3% | 4b 5% | 5b 8% | 193 0%</v>
      </c>
      <c r="AW33" s="1"/>
      <c r="AX33" s="1" t="s">
        <v>32</v>
      </c>
      <c r="AY33" s="6" t="str">
        <f>+IFERROR(VALUE(RIGHT(Tabla9[[#This Row],[B2B]],6)),"")</f>
        <v/>
      </c>
      <c r="AZ33" s="6" t="str">
        <f>+IFERROR(VLOOKUP(AX33,Auxiliar!$A:$C,2,0),"")</f>
        <v>LATONES</v>
      </c>
      <c r="BA33" s="7" t="str">
        <f>+IFERROR(VLOOKUP(AX33,Auxiliar!$A:$C,3,0),"")</f>
        <v>2b 3% | 4b 4% | 6b 5% | 10b 8%  | 385b 0%</v>
      </c>
      <c r="BC33" s="1">
        <v>10010</v>
      </c>
      <c r="BD33" s="1" t="s">
        <v>33</v>
      </c>
      <c r="BE33" s="6">
        <f>+IFERROR(VALUE(RIGHT(Tabla10[[#This Row],[B2B]],6)),"")</f>
        <v>10010</v>
      </c>
      <c r="BF33" s="6" t="str">
        <f>+IFERROR(VLOOKUP(BD33,Auxiliar!$A:$C,2,0),"")</f>
        <v>LATONES</v>
      </c>
      <c r="BG33" s="7" t="str">
        <f>+IFERROR(VLOOKUP(BD33,Auxiliar!$A:$C,3,0),"")</f>
        <v>6b 4% | 12b 5% | 15b 8% | 385b 0%</v>
      </c>
      <c r="BI33" s="1">
        <v>10010</v>
      </c>
      <c r="BJ33" s="1" t="s">
        <v>38</v>
      </c>
      <c r="BK33" s="6">
        <f>+IFERROR(VALUE(RIGHT(Tabla11[[#This Row],[B2B]],6)),"")</f>
        <v>10010</v>
      </c>
      <c r="BL33" s="6" t="str">
        <f>+IFERROR(VLOOKUP(BJ33,Auxiliar!$A:$C,2,0),"")</f>
        <v>VALUE LITRO</v>
      </c>
      <c r="BM33" s="7" t="str">
        <f>+IFERROR(VLOOKUP(BJ33,Auxiliar!$A:$C,3,0),"")</f>
        <v>3b 12%</v>
      </c>
      <c r="BO33" s="1">
        <v>4004</v>
      </c>
      <c r="BP33" s="1" t="s">
        <v>39</v>
      </c>
      <c r="BQ33" s="6">
        <f>+IFERROR(VALUE(RIGHT(Tabla12[[#This Row],[B2B]],6)),"")</f>
        <v>4004</v>
      </c>
      <c r="BR33" s="6" t="str">
        <f>+IFERROR(VLOOKUP(BP33,Auxiliar!$A:$C,2,0),"")</f>
        <v>VALUE LITRO</v>
      </c>
      <c r="BS33" s="7" t="str">
        <f>+IFERROR(VLOOKUP(BP33,Auxiliar!$A:$C,3,0),"")</f>
        <v>1b 12%</v>
      </c>
      <c r="BU33" s="1">
        <v>4727</v>
      </c>
      <c r="BV33" s="1" t="s">
        <v>34</v>
      </c>
      <c r="BW33" s="6">
        <f>+IFERROR(VALUE(RIGHT(Tabla13[[#This Row],[B2B]],6)),"")</f>
        <v>4727</v>
      </c>
      <c r="BX33" s="6" t="str">
        <f>+IFERROR(VLOOKUP(BV33,Auxiliar!$A:$C,2,0),"")</f>
        <v>Corona 710cc</v>
      </c>
      <c r="BY33" s="7" t="str">
        <f>+IFERROR(VLOOKUP(BV33,Auxiliar!$A:$C,3,0),"")</f>
        <v>3b 10% | 169b 0%</v>
      </c>
      <c r="CA33" s="1">
        <v>521</v>
      </c>
      <c r="CB33" s="1" t="s">
        <v>35</v>
      </c>
      <c r="CC33" s="6">
        <f>+IFERROR(VALUE(RIGHT(Tabla14[[#This Row],[B2B]],6)),"")</f>
        <v>521</v>
      </c>
      <c r="CD33" s="6" t="str">
        <f>+IFERROR(VLOOKUP(CB33,Auxiliar!$A:$C,2,0),"")</f>
        <v>Corona 710cc</v>
      </c>
      <c r="CE33" s="7" t="str">
        <f>+IFERROR(VLOOKUP(CB33,Auxiliar!$A:$C,3,0),"")</f>
        <v>1b 10% | 85b 0%</v>
      </c>
      <c r="CG33" s="1">
        <v>10010</v>
      </c>
      <c r="CH33" s="1" t="s">
        <v>42</v>
      </c>
      <c r="CI33" s="6">
        <f>+IFERROR(VALUE(RIGHT(Tabla15[[#This Row],[B2B]],6)),"")</f>
        <v>10010</v>
      </c>
      <c r="CJ33" s="6" t="str">
        <f>+IFERROR(VLOOKUP(CH33,Auxiliar!$A:$C,2,0),"")</f>
        <v xml:space="preserve">VALUE LATA </v>
      </c>
      <c r="CK33" s="7" t="str">
        <f>+IFERROR(VLOOKUP(CH33,Auxiliar!$A:$C,3,0),"")</f>
        <v>3b 15% | 100b 18%</v>
      </c>
      <c r="CM33" s="1">
        <v>501</v>
      </c>
      <c r="CN33" s="1" t="s">
        <v>20</v>
      </c>
      <c r="CO33" s="6">
        <v>501</v>
      </c>
      <c r="CP33" s="6" t="s">
        <v>20</v>
      </c>
      <c r="CQ33" s="7" t="s">
        <v>21</v>
      </c>
      <c r="CS33" s="1">
        <v>5041</v>
      </c>
      <c r="CT33" s="1" t="s">
        <v>15</v>
      </c>
      <c r="CU33" s="6">
        <f>+IFERROR(VALUE(RIGHT(Tabla17[[#This Row],[B2B]],6)),"")</f>
        <v>5041</v>
      </c>
      <c r="CV33" s="6" t="str">
        <f>+IFERROR(VLOOKUP(CT33,Auxiliar!$A:$C,2,0),"")</f>
        <v>PREMIUM</v>
      </c>
      <c r="CW33" s="7" t="str">
        <f>+IFERROR(VLOOKUP(CT33,Auxiliar!$A:$C,3,0),"")</f>
        <v>0b 0% | 5b 2% | 10b 3,5% | 20b 5%</v>
      </c>
      <c r="CY33" s="1">
        <v>501</v>
      </c>
      <c r="CZ33" s="1" t="s">
        <v>16</v>
      </c>
      <c r="DA33" s="6">
        <f>+IFERROR(VALUE(RIGHT(Tabla18[[#This Row],[B2B]],6)),"")</f>
        <v>501</v>
      </c>
      <c r="DB33" s="6" t="str">
        <f>+IFERROR(VLOOKUP(CZ33,Auxiliar!$A:$C,2,0),"")</f>
        <v>PREMIUM</v>
      </c>
      <c r="DC33" s="7" t="str">
        <f>+IFERROR(VLOOKUP(CZ33,Auxiliar!$A:$C,3,0),"")</f>
        <v>0b 0% | 2b 2% | 5b 3,5% | 10b 5%</v>
      </c>
      <c r="DE33" s="1">
        <v>501</v>
      </c>
      <c r="DF33" s="1" t="s">
        <v>19</v>
      </c>
      <c r="DG33" s="6">
        <f>+IFERROR(VALUE(RIGHT(Tabla19[[#This Row],[B2B]],6)),"")</f>
        <v>501</v>
      </c>
      <c r="DH33" s="6" t="str">
        <f>+IFERROR(VLOOKUP(DF33,Auxiliar!$A:$C,2,0),"")</f>
        <v>MICHELOB</v>
      </c>
      <c r="DI33" s="7" t="str">
        <f>+IFERROR(VLOOKUP(DF33,Auxiliar!$A:$C,3,0),"")</f>
        <v>1b 7% | 3b 22% | 8b 27%</v>
      </c>
      <c r="DK33" s="1">
        <v>4727</v>
      </c>
      <c r="DL33" s="1" t="s">
        <v>23</v>
      </c>
      <c r="DM33" s="6">
        <f>+IFERROR(VALUE(RIGHT(Tabla20[[#This Row],[B2B]],6)),"")</f>
        <v>4727</v>
      </c>
      <c r="DN33" s="6" t="str">
        <f>+IFERROR(VLOOKUP(DL33,Auxiliar!$A:$C,2,0),"")</f>
        <v>CORONA PORRON</v>
      </c>
      <c r="DO33" s="7" t="str">
        <f>+IFERROR(VLOOKUP(DL33,Auxiliar!$A:$C,3,0),"")</f>
        <v>3b 5% | 42b 0%</v>
      </c>
      <c r="DQ33" s="1">
        <v>501</v>
      </c>
      <c r="DR33" s="12" t="s">
        <v>24</v>
      </c>
      <c r="DS33" s="6">
        <f>+IFERROR(VALUE(RIGHT(Tabla21[[#This Row],[B2B]],6)),"")</f>
        <v>501</v>
      </c>
      <c r="DT33" s="6" t="str">
        <f>+IFERROR(VLOOKUP(DR33,Auxiliar!$A:$C,2,0),"")</f>
        <v>CORONA PORRON</v>
      </c>
      <c r="DU33" s="7" t="str">
        <f>+IFERROR(VLOOKUP(DR33,Auxiliar!$A:$C,3,0),"")</f>
        <v>1b 5% | 20b 0%</v>
      </c>
      <c r="DW33" s="1">
        <v>4004</v>
      </c>
      <c r="DX33" s="12" t="s">
        <v>43</v>
      </c>
      <c r="DY33" s="6">
        <f>+IFERROR(VALUE(RIGHT(Tabla22[[#This Row],[B2B]],6)),"")</f>
        <v>4004</v>
      </c>
      <c r="DZ33" s="6" t="str">
        <f>+IFERROR(VLOOKUP(DX33,Auxiliar!$A:$C,2,0),"")</f>
        <v xml:space="preserve">VALUE LATA </v>
      </c>
      <c r="EA33" s="7" t="str">
        <f>+IFERROR(VLOOKUP(DX33,Auxiliar!$A:$C,3,0),"")</f>
        <v>1b 15% | 100b 18%</v>
      </c>
      <c r="EC33" s="1">
        <v>4004</v>
      </c>
      <c r="ED33" s="12" t="s">
        <v>47</v>
      </c>
      <c r="EE33" s="6">
        <f>+IFERROR(VALUE(RIGHT(Tabla23[[#This Row],[B2B]],6)),"")</f>
        <v>4004</v>
      </c>
      <c r="EF33" s="6" t="str">
        <f>+IFERROR(VLOOKUP(ED33,Auxiliar!$A:$C,2,0),"")</f>
        <v>VALUE LATON</v>
      </c>
      <c r="EG33" s="7" t="str">
        <f>+IFERROR(VLOOKUP(ED33,Auxiliar!$A:$C,3,0),"")</f>
        <v>1b 10% | 5b 15% | 192b 0%</v>
      </c>
      <c r="EI33" s="1">
        <v>10621</v>
      </c>
      <c r="EJ33" s="12" t="s">
        <v>56</v>
      </c>
      <c r="EK33" s="6">
        <f>+IFERROR(VALUE(RIGHT(Tabla24[[#This Row],[B2B]],6)),"")</f>
        <v>10621</v>
      </c>
      <c r="EL33" s="6" t="str">
        <f>+IFERROR(VLOOKUP(EJ33,Auxiliar!$A:$C,2,0),"")</f>
        <v>VALUE LATON</v>
      </c>
      <c r="EM33" s="7" t="str">
        <f>+IFERROR(VLOOKUP(EJ33,Auxiliar!$A:$C,3,0),"")</f>
        <v>3b 10% | 10b 15% | 384b 0%</v>
      </c>
      <c r="EO33" s="1"/>
      <c r="EP33" s="12"/>
      <c r="EQ33" s="6" t="str">
        <f>+IFERROR(VALUE(RIGHT(Tabla25[[#This Row],[B2B]],6)),"")</f>
        <v/>
      </c>
      <c r="ER33" s="6" t="str">
        <f>+IFERROR(VLOOKUP(EP33,Auxiliar!$A:$C,2,0),"")</f>
        <v/>
      </c>
      <c r="ES33" s="7" t="str">
        <f>+IFERROR(VLOOKUP(EP33,Auxiliar!$A:$C,3,0),"")</f>
        <v/>
      </c>
      <c r="EU33" s="1"/>
      <c r="EV33" s="12"/>
      <c r="EW33" s="6" t="str">
        <f>+IFERROR(VALUE(RIGHT(Tabla26[[#This Row],[B2B]],6)),"")</f>
        <v/>
      </c>
      <c r="EX33" s="6" t="str">
        <f>+IFERROR(VLOOKUP(EV33,Auxiliar!$A:$C,2,0),"")</f>
        <v/>
      </c>
      <c r="EY33" s="7" t="str">
        <f>+IFERROR(VLOOKUP(EV33,Auxiliar!$A:$C,3,0),"")</f>
        <v/>
      </c>
      <c r="EZ33" s="1"/>
      <c r="FA33" s="12"/>
      <c r="FB33" s="6" t="str">
        <f>+IFERROR(VALUE(RIGHT(Tabla27[[#This Row],[B2B]],6)),"")</f>
        <v/>
      </c>
      <c r="FC33" s="6" t="str">
        <f>+IFERROR(VLOOKUP(FA33,Auxiliar!$A:$C,2,0),"")</f>
        <v/>
      </c>
      <c r="FD33" s="7" t="str">
        <f>+IFERROR(VLOOKUP(FA33,Auxiliar!$A:$C,3,0),"")</f>
        <v/>
      </c>
      <c r="FE33" s="1"/>
      <c r="FF33" s="12"/>
      <c r="FG33" s="6" t="str">
        <f>+IFERROR(VALUE(RIGHT(Tabla28[[#This Row],[B2B]],6)),"")</f>
        <v/>
      </c>
      <c r="FH33" s="6" t="str">
        <f>+IFERROR(VLOOKUP(FF33,Auxiliar!$A:$C,2,0),"")</f>
        <v/>
      </c>
      <c r="FI33" s="7" t="str">
        <f>+IFERROR(VLOOKUP(FF33,Auxiliar!$A:$C,3,0),"")</f>
        <v/>
      </c>
      <c r="FJ33" s="1"/>
      <c r="FK33" s="12"/>
      <c r="FL33" s="6" t="str">
        <f>+IFERROR(VALUE(RIGHT(Tabla29[[#This Row],[B2B]],6)),"")</f>
        <v/>
      </c>
      <c r="FM33" s="6" t="str">
        <f>+IFERROR(VLOOKUP(FK33,Auxiliar!$A:$C,2,0),"")</f>
        <v/>
      </c>
      <c r="FN33" s="7" t="str">
        <f>+IFERROR(VLOOKUP(FK33,Auxiliar!$A:$C,3,0),"")</f>
        <v/>
      </c>
      <c r="FO33" s="1"/>
      <c r="FP33" s="12"/>
      <c r="FQ33" s="6" t="str">
        <f>+IFERROR(VALUE(RIGHT(Tabla30[[#This Row],[B2B]],6)),"")</f>
        <v/>
      </c>
      <c r="FR33" s="6" t="str">
        <f>+IFERROR(VLOOKUP(FP33,Auxiliar!$A:$C,2,0),"")</f>
        <v/>
      </c>
      <c r="FS33" s="7"/>
      <c r="FT33" s="1"/>
      <c r="FU33" s="12"/>
      <c r="FV33" s="6" t="str">
        <f>+IFERROR(VALUE(RIGHT(Tabla31[[#This Row],[B2B]],6)),"")</f>
        <v/>
      </c>
      <c r="FW33" s="6" t="str">
        <f>+IFERROR(VLOOKUP(FU33,Auxiliar!$A:$C,2,0),"")</f>
        <v/>
      </c>
      <c r="FX33" s="7" t="str">
        <f>+IFERROR(VLOOKUP(FU33,Auxiliar!$A:$C,3,0),"")</f>
        <v/>
      </c>
      <c r="FY33" s="1"/>
      <c r="FZ33" s="12"/>
      <c r="GA33" s="6" t="str">
        <f>+IFERROR(VALUE(RIGHT(Tabla32[[#This Row],[B2B]],6)),"")</f>
        <v/>
      </c>
      <c r="GB33" s="6" t="str">
        <f>+IFERROR(VLOOKUP(FZ33,Auxiliar!$A:$C,2,0),"")</f>
        <v/>
      </c>
      <c r="GC33" s="7" t="str">
        <f>+IFERROR(VLOOKUP(FZ33,Auxiliar!$A:$C,3,0),"")</f>
        <v/>
      </c>
      <c r="GD33" s="1"/>
      <c r="GE33" s="12"/>
      <c r="GF33" s="6" t="str">
        <f>+IFERROR(VALUE(RIGHT(Tabla33[[#This Row],[B2B]],6)),"")</f>
        <v/>
      </c>
      <c r="GG33" s="6" t="str">
        <f>+IFERROR(VLOOKUP(GE33,Auxiliar!$A:$C,2,0),"")</f>
        <v/>
      </c>
      <c r="GH33" s="7" t="str">
        <f>+IFERROR(VLOOKUP(GE33,Auxiliar!$A:$C,3,0),"")</f>
        <v/>
      </c>
    </row>
    <row r="34" spans="1:190" x14ac:dyDescent="0.25">
      <c r="A34" s="1">
        <v>6387</v>
      </c>
      <c r="B34" s="1" t="s">
        <v>5</v>
      </c>
      <c r="C34">
        <f>+IFERROR(VALUE(RIGHT(Tabla1[[#This Row],[B2B]],6)),"")</f>
        <v>6387</v>
      </c>
      <c r="D34" t="str">
        <f>+IFERROR(VLOOKUP(B34,Auxiliar!$A:$C,2,0),"")</f>
        <v>CORE</v>
      </c>
      <c r="E34" s="5" t="str">
        <f>+IFERROR(VLOOKUP(B34,Auxiliar!$A:$C,3,0),"")</f>
        <v>0b 1% | 5b 4% | 10b 5% | 15b 6% | 25b 9%</v>
      </c>
      <c r="S34" s="1">
        <v>906</v>
      </c>
      <c r="T34" s="1" t="s">
        <v>9</v>
      </c>
      <c r="U34" s="6">
        <f>+IFERROR(VALUE(RIGHT(Tabla4[[#This Row],[B2B]],6)),"")</f>
        <v>906</v>
      </c>
      <c r="V34" s="6" t="str">
        <f>+IFERROR(VLOOKUP(T34,Auxiliar!$A:$C,2,0),"")</f>
        <v>CORE</v>
      </c>
      <c r="W34" s="7" t="str">
        <f>+IFERROR(VLOOKUP(T34,Auxiliar!$A:$C,3,0),"")</f>
        <v>0b 1% | 2b 5% | 4b 6%</v>
      </c>
      <c r="Y34" s="1">
        <v>2069</v>
      </c>
      <c r="Z34" s="1" t="s">
        <v>10</v>
      </c>
      <c r="AA34" s="6">
        <f>+IFERROR(VALUE(RIGHT(Tabla5[[#This Row],[B2B]],6)),"")</f>
        <v>2069</v>
      </c>
      <c r="AB34" s="6" t="str">
        <f>+IFERROR(VLOOKUP(Z34,Auxiliar!$A:$C,2,0),"")</f>
        <v>CORE</v>
      </c>
      <c r="AC34" s="7" t="str">
        <f>+IFERROR(VLOOKUP(Z34,Auxiliar!$A:$C,3,0),"")</f>
        <v>0b 1% | 3b 4% | 5b 6%</v>
      </c>
      <c r="AE34" s="1">
        <v>2625</v>
      </c>
      <c r="AF34" s="1" t="s">
        <v>11</v>
      </c>
      <c r="AG34" s="6">
        <f>+IFERROR(VALUE(RIGHT(Tabla6[[#This Row],[B2B]],6)),"")</f>
        <v>2625</v>
      </c>
      <c r="AH34" s="6" t="str">
        <f>+IFERROR(VLOOKUP(AF34,Auxiliar!$A:$C,2,0),"")</f>
        <v>CORE</v>
      </c>
      <c r="AI34" s="7" t="str">
        <f>+IFERROR(VLOOKUP(AF34,Auxiliar!$A:$C,3,0),"")</f>
        <v>0b 1% | 6b 5% | 10b 6%</v>
      </c>
      <c r="AK34" s="1">
        <v>731</v>
      </c>
      <c r="AL34" s="1" t="s">
        <v>30</v>
      </c>
      <c r="AM34" s="6">
        <f>+IFERROR(VALUE(RIGHT(Tabla7[[#This Row],[B2B]],6)),"")</f>
        <v>731</v>
      </c>
      <c r="AN34" s="6" t="str">
        <f>+IFERROR(VLOOKUP(AL34,Auxiliar!$A:$C,2,0),"")</f>
        <v>LATONES</v>
      </c>
      <c r="AO34" s="7" t="str">
        <f>+IFERROR(VLOOKUP(AL34,Auxiliar!$A:$C,3,0),"")</f>
        <v>1b 4% | 5b 7% | 97b 0%</v>
      </c>
      <c r="AQ34" s="1">
        <v>1820</v>
      </c>
      <c r="AR34" s="1" t="s">
        <v>31</v>
      </c>
      <c r="AS34" s="6">
        <f>+IFERROR(VALUE(RIGHT(Tabla8[[#This Row],[B2B]],6)),"")</f>
        <v>1820</v>
      </c>
      <c r="AT34" s="6" t="str">
        <f>+IFERROR(VLOOKUP(AR34,Auxiliar!$A:$C,2,0),"")</f>
        <v>LATONES</v>
      </c>
      <c r="AU34" s="7" t="str">
        <f>+IFERROR(VLOOKUP(AR34,Auxiliar!$A:$C,3,0),"")</f>
        <v>2b 3% | 4b 5% | 5b 8% | 193 0%</v>
      </c>
      <c r="AW34" s="1"/>
      <c r="AX34" s="1" t="s">
        <v>32</v>
      </c>
      <c r="AY34" s="6" t="str">
        <f>+IFERROR(VALUE(RIGHT(Tabla9[[#This Row],[B2B]],6)),"")</f>
        <v/>
      </c>
      <c r="AZ34" s="6" t="str">
        <f>+IFERROR(VLOOKUP(AX34,Auxiliar!$A:$C,2,0),"")</f>
        <v>LATONES</v>
      </c>
      <c r="BA34" s="7" t="str">
        <f>+IFERROR(VLOOKUP(AX34,Auxiliar!$A:$C,3,0),"")</f>
        <v>2b 3% | 4b 4% | 6b 5% | 10b 8%  | 385b 0%</v>
      </c>
      <c r="BC34" s="1">
        <v>10152</v>
      </c>
      <c r="BD34" s="1" t="s">
        <v>33</v>
      </c>
      <c r="BE34" s="6">
        <f>+IFERROR(VALUE(RIGHT(Tabla10[[#This Row],[B2B]],6)),"")</f>
        <v>10152</v>
      </c>
      <c r="BF34" s="6" t="str">
        <f>+IFERROR(VLOOKUP(BD34,Auxiliar!$A:$C,2,0),"")</f>
        <v>LATONES</v>
      </c>
      <c r="BG34" s="7" t="str">
        <f>+IFERROR(VLOOKUP(BD34,Auxiliar!$A:$C,3,0),"")</f>
        <v>6b 4% | 12b 5% | 15b 8% | 385b 0%</v>
      </c>
      <c r="BI34" s="1">
        <v>649</v>
      </c>
      <c r="BJ34" s="1" t="s">
        <v>38</v>
      </c>
      <c r="BK34" s="6">
        <f>+IFERROR(VALUE(RIGHT(Tabla11[[#This Row],[B2B]],6)),"")</f>
        <v>649</v>
      </c>
      <c r="BL34" s="6" t="str">
        <f>+IFERROR(VLOOKUP(BJ34,Auxiliar!$A:$C,2,0),"")</f>
        <v>VALUE LITRO</v>
      </c>
      <c r="BM34" s="7" t="str">
        <f>+IFERROR(VLOOKUP(BJ34,Auxiliar!$A:$C,3,0),"")</f>
        <v>3b 12%</v>
      </c>
      <c r="BO34" s="1">
        <v>4005</v>
      </c>
      <c r="BP34" s="1" t="s">
        <v>39</v>
      </c>
      <c r="BQ34" s="6">
        <f>+IFERROR(VALUE(RIGHT(Tabla12[[#This Row],[B2B]],6)),"")</f>
        <v>4005</v>
      </c>
      <c r="BR34" s="6" t="str">
        <f>+IFERROR(VLOOKUP(BP34,Auxiliar!$A:$C,2,0),"")</f>
        <v>VALUE LITRO</v>
      </c>
      <c r="BS34" s="7" t="str">
        <f>+IFERROR(VLOOKUP(BP34,Auxiliar!$A:$C,3,0),"")</f>
        <v>1b 12%</v>
      </c>
      <c r="BU34" s="1">
        <v>4937</v>
      </c>
      <c r="BV34" s="1" t="s">
        <v>34</v>
      </c>
      <c r="BW34" s="6">
        <f>+IFERROR(VALUE(RIGHT(Tabla13[[#This Row],[B2B]],6)),"")</f>
        <v>4937</v>
      </c>
      <c r="BX34" s="6" t="str">
        <f>+IFERROR(VLOOKUP(BV34,Auxiliar!$A:$C,2,0),"")</f>
        <v>Corona 710cc</v>
      </c>
      <c r="BY34" s="7" t="str">
        <f>+IFERROR(VLOOKUP(BV34,Auxiliar!$A:$C,3,0),"")</f>
        <v>3b 10% | 169b 0%</v>
      </c>
      <c r="CA34" s="1">
        <v>531</v>
      </c>
      <c r="CB34" s="1" t="s">
        <v>35</v>
      </c>
      <c r="CC34" s="6">
        <f>+IFERROR(VALUE(RIGHT(Tabla14[[#This Row],[B2B]],6)),"")</f>
        <v>531</v>
      </c>
      <c r="CD34" s="6" t="str">
        <f>+IFERROR(VLOOKUP(CB34,Auxiliar!$A:$C,2,0),"")</f>
        <v>Corona 710cc</v>
      </c>
      <c r="CE34" s="7" t="str">
        <f>+IFERROR(VLOOKUP(CB34,Auxiliar!$A:$C,3,0),"")</f>
        <v>1b 10% | 85b 0%</v>
      </c>
      <c r="CG34" s="1">
        <v>649</v>
      </c>
      <c r="CH34" s="1" t="s">
        <v>42</v>
      </c>
      <c r="CI34" s="6">
        <f>+IFERROR(VALUE(RIGHT(Tabla15[[#This Row],[B2B]],6)),"")</f>
        <v>649</v>
      </c>
      <c r="CJ34" s="6" t="str">
        <f>+IFERROR(VLOOKUP(CH34,Auxiliar!$A:$C,2,0),"")</f>
        <v xml:space="preserve">VALUE LATA </v>
      </c>
      <c r="CK34" s="7" t="str">
        <f>+IFERROR(VLOOKUP(CH34,Auxiliar!$A:$C,3,0),"")</f>
        <v>3b 15% | 100b 18%</v>
      </c>
      <c r="CM34" s="1">
        <v>521</v>
      </c>
      <c r="CN34" s="1" t="s">
        <v>20</v>
      </c>
      <c r="CO34" s="6">
        <v>521</v>
      </c>
      <c r="CP34" s="6" t="s">
        <v>20</v>
      </c>
      <c r="CQ34" s="7" t="s">
        <v>21</v>
      </c>
      <c r="CS34" s="1">
        <v>5484</v>
      </c>
      <c r="CT34" s="1" t="s">
        <v>15</v>
      </c>
      <c r="CU34" s="6">
        <f>+IFERROR(VALUE(RIGHT(Tabla17[[#This Row],[B2B]],6)),"")</f>
        <v>5484</v>
      </c>
      <c r="CV34" s="6" t="str">
        <f>+IFERROR(VLOOKUP(CT34,Auxiliar!$A:$C,2,0),"")</f>
        <v>PREMIUM</v>
      </c>
      <c r="CW34" s="7" t="str">
        <f>+IFERROR(VLOOKUP(CT34,Auxiliar!$A:$C,3,0),"")</f>
        <v>0b 0% | 5b 2% | 10b 3,5% | 20b 5%</v>
      </c>
      <c r="CY34" s="1">
        <v>521</v>
      </c>
      <c r="CZ34" s="1" t="s">
        <v>16</v>
      </c>
      <c r="DA34" s="6">
        <f>+IFERROR(VALUE(RIGHT(Tabla18[[#This Row],[B2B]],6)),"")</f>
        <v>521</v>
      </c>
      <c r="DB34" s="6" t="str">
        <f>+IFERROR(VLOOKUP(CZ34,Auxiliar!$A:$C,2,0),"")</f>
        <v>PREMIUM</v>
      </c>
      <c r="DC34" s="7" t="str">
        <f>+IFERROR(VLOOKUP(CZ34,Auxiliar!$A:$C,3,0),"")</f>
        <v>0b 0% | 2b 2% | 5b 3,5% | 10b 5%</v>
      </c>
      <c r="DE34" s="1">
        <v>521</v>
      </c>
      <c r="DF34" s="1" t="s">
        <v>19</v>
      </c>
      <c r="DG34" s="6">
        <f>+IFERROR(VALUE(RIGHT(Tabla19[[#This Row],[B2B]],6)),"")</f>
        <v>521</v>
      </c>
      <c r="DH34" s="6" t="str">
        <f>+IFERROR(VLOOKUP(DF34,Auxiliar!$A:$C,2,0),"")</f>
        <v>MICHELOB</v>
      </c>
      <c r="DI34" s="7" t="str">
        <f>+IFERROR(VLOOKUP(DF34,Auxiliar!$A:$C,3,0),"")</f>
        <v>1b 7% | 3b 22% | 8b 27%</v>
      </c>
      <c r="DK34" s="1">
        <v>4937</v>
      </c>
      <c r="DL34" s="1" t="s">
        <v>23</v>
      </c>
      <c r="DM34" s="6">
        <f>+IFERROR(VALUE(RIGHT(Tabla20[[#This Row],[B2B]],6)),"")</f>
        <v>4937</v>
      </c>
      <c r="DN34" s="6" t="str">
        <f>+IFERROR(VLOOKUP(DL34,Auxiliar!$A:$C,2,0),"")</f>
        <v>CORONA PORRON</v>
      </c>
      <c r="DO34" s="7" t="str">
        <f>+IFERROR(VLOOKUP(DL34,Auxiliar!$A:$C,3,0),"")</f>
        <v>3b 5% | 42b 0%</v>
      </c>
      <c r="DQ34" s="1">
        <v>521</v>
      </c>
      <c r="DR34" s="12" t="s">
        <v>24</v>
      </c>
      <c r="DS34" s="6">
        <f>+IFERROR(VALUE(RIGHT(Tabla21[[#This Row],[B2B]],6)),"")</f>
        <v>521</v>
      </c>
      <c r="DT34" s="6" t="str">
        <f>+IFERROR(VLOOKUP(DR34,Auxiliar!$A:$C,2,0),"")</f>
        <v>CORONA PORRON</v>
      </c>
      <c r="DU34" s="7" t="str">
        <f>+IFERROR(VLOOKUP(DR34,Auxiliar!$A:$C,3,0),"")</f>
        <v>1b 5% | 20b 0%</v>
      </c>
      <c r="DW34" s="1">
        <v>4005</v>
      </c>
      <c r="DX34" s="12" t="s">
        <v>43</v>
      </c>
      <c r="DY34" s="6">
        <f>+IFERROR(VALUE(RIGHT(Tabla22[[#This Row],[B2B]],6)),"")</f>
        <v>4005</v>
      </c>
      <c r="DZ34" s="6" t="str">
        <f>+IFERROR(VLOOKUP(DX34,Auxiliar!$A:$C,2,0),"")</f>
        <v xml:space="preserve">VALUE LATA </v>
      </c>
      <c r="EA34" s="7" t="str">
        <f>+IFERROR(VLOOKUP(DX34,Auxiliar!$A:$C,3,0),"")</f>
        <v>1b 15% | 100b 18%</v>
      </c>
      <c r="EC34" s="1">
        <v>4005</v>
      </c>
      <c r="ED34" s="12" t="s">
        <v>47</v>
      </c>
      <c r="EE34" s="6">
        <f>+IFERROR(VALUE(RIGHT(Tabla23[[#This Row],[B2B]],6)),"")</f>
        <v>4005</v>
      </c>
      <c r="EF34" s="6" t="str">
        <f>+IFERROR(VLOOKUP(ED34,Auxiliar!$A:$C,2,0),"")</f>
        <v>VALUE LATON</v>
      </c>
      <c r="EG34" s="7" t="str">
        <f>+IFERROR(VLOOKUP(ED34,Auxiliar!$A:$C,3,0),"")</f>
        <v>1b 10% | 5b 15% | 192b 0%</v>
      </c>
      <c r="EI34" s="1">
        <v>10784</v>
      </c>
      <c r="EJ34" s="12" t="s">
        <v>56</v>
      </c>
      <c r="EK34" s="6">
        <f>+IFERROR(VALUE(RIGHT(Tabla24[[#This Row],[B2B]],6)),"")</f>
        <v>10784</v>
      </c>
      <c r="EL34" s="6" t="str">
        <f>+IFERROR(VLOOKUP(EJ34,Auxiliar!$A:$C,2,0),"")</f>
        <v>VALUE LATON</v>
      </c>
      <c r="EM34" s="7" t="str">
        <f>+IFERROR(VLOOKUP(EJ34,Auxiliar!$A:$C,3,0),"")</f>
        <v>3b 10% | 10b 15% | 384b 0%</v>
      </c>
      <c r="EO34" s="1"/>
      <c r="EP34" s="12"/>
      <c r="EQ34" s="6" t="str">
        <f>+IFERROR(VALUE(RIGHT(Tabla25[[#This Row],[B2B]],6)),"")</f>
        <v/>
      </c>
      <c r="ER34" s="6" t="str">
        <f>+IFERROR(VLOOKUP(EP34,Auxiliar!$A:$C,2,0),"")</f>
        <v/>
      </c>
      <c r="ES34" s="7" t="str">
        <f>+IFERROR(VLOOKUP(EP34,Auxiliar!$A:$C,3,0),"")</f>
        <v/>
      </c>
      <c r="EU34" s="1"/>
      <c r="EV34" s="12"/>
      <c r="EW34" s="6" t="str">
        <f>+IFERROR(VALUE(RIGHT(Tabla26[[#This Row],[B2B]],6)),"")</f>
        <v/>
      </c>
      <c r="EX34" s="6" t="str">
        <f>+IFERROR(VLOOKUP(EV34,Auxiliar!$A:$C,2,0),"")</f>
        <v/>
      </c>
      <c r="EY34" s="7" t="str">
        <f>+IFERROR(VLOOKUP(EV34,Auxiliar!$A:$C,3,0),"")</f>
        <v/>
      </c>
      <c r="EZ34" s="1"/>
      <c r="FA34" s="12"/>
      <c r="FB34" s="6" t="str">
        <f>+IFERROR(VALUE(RIGHT(Tabla27[[#This Row],[B2B]],6)),"")</f>
        <v/>
      </c>
      <c r="FC34" s="6" t="str">
        <f>+IFERROR(VLOOKUP(FA34,Auxiliar!$A:$C,2,0),"")</f>
        <v/>
      </c>
      <c r="FD34" s="7" t="str">
        <f>+IFERROR(VLOOKUP(FA34,Auxiliar!$A:$C,3,0),"")</f>
        <v/>
      </c>
      <c r="FE34" s="1"/>
      <c r="FF34" s="12"/>
      <c r="FG34" s="6" t="str">
        <f>+IFERROR(VALUE(RIGHT(Tabla28[[#This Row],[B2B]],6)),"")</f>
        <v/>
      </c>
      <c r="FH34" s="6" t="str">
        <f>+IFERROR(VLOOKUP(FF34,Auxiliar!$A:$C,2,0),"")</f>
        <v/>
      </c>
      <c r="FI34" s="7" t="str">
        <f>+IFERROR(VLOOKUP(FF34,Auxiliar!$A:$C,3,0),"")</f>
        <v/>
      </c>
      <c r="FJ34" s="1"/>
      <c r="FK34" s="12"/>
      <c r="FL34" s="6" t="str">
        <f>+IFERROR(VALUE(RIGHT(Tabla29[[#This Row],[B2B]],6)),"")</f>
        <v/>
      </c>
      <c r="FM34" s="6" t="str">
        <f>+IFERROR(VLOOKUP(FK34,Auxiliar!$A:$C,2,0),"")</f>
        <v/>
      </c>
      <c r="FN34" s="7" t="str">
        <f>+IFERROR(VLOOKUP(FK34,Auxiliar!$A:$C,3,0),"")</f>
        <v/>
      </c>
      <c r="FO34" s="1"/>
      <c r="FP34" s="12"/>
      <c r="FQ34" s="6" t="str">
        <f>+IFERROR(VALUE(RIGHT(Tabla30[[#This Row],[B2B]],6)),"")</f>
        <v/>
      </c>
      <c r="FR34" s="6" t="str">
        <f>+IFERROR(VLOOKUP(FP34,Auxiliar!$A:$C,2,0),"")</f>
        <v/>
      </c>
      <c r="FS34" s="7"/>
      <c r="FT34" s="1"/>
      <c r="FU34" s="12"/>
      <c r="FV34" s="6" t="str">
        <f>+IFERROR(VALUE(RIGHT(Tabla31[[#This Row],[B2B]],6)),"")</f>
        <v/>
      </c>
      <c r="FW34" s="6" t="str">
        <f>+IFERROR(VLOOKUP(FU34,Auxiliar!$A:$C,2,0),"")</f>
        <v/>
      </c>
      <c r="FX34" s="7" t="str">
        <f>+IFERROR(VLOOKUP(FU34,Auxiliar!$A:$C,3,0),"")</f>
        <v/>
      </c>
      <c r="FY34" s="1"/>
      <c r="FZ34" s="12"/>
      <c r="GA34" s="6" t="str">
        <f>+IFERROR(VALUE(RIGHT(Tabla32[[#This Row],[B2B]],6)),"")</f>
        <v/>
      </c>
      <c r="GB34" s="6" t="str">
        <f>+IFERROR(VLOOKUP(FZ34,Auxiliar!$A:$C,2,0),"")</f>
        <v/>
      </c>
      <c r="GC34" s="7" t="str">
        <f>+IFERROR(VLOOKUP(FZ34,Auxiliar!$A:$C,3,0),"")</f>
        <v/>
      </c>
      <c r="GD34" s="1"/>
      <c r="GE34" s="12"/>
      <c r="GF34" s="6" t="str">
        <f>+IFERROR(VALUE(RIGHT(Tabla33[[#This Row],[B2B]],6)),"")</f>
        <v/>
      </c>
      <c r="GG34" s="6" t="str">
        <f>+IFERROR(VLOOKUP(GE34,Auxiliar!$A:$C,2,0),"")</f>
        <v/>
      </c>
      <c r="GH34" s="7" t="str">
        <f>+IFERROR(VLOOKUP(GE34,Auxiliar!$A:$C,3,0),"")</f>
        <v/>
      </c>
    </row>
    <row r="35" spans="1:190" x14ac:dyDescent="0.25">
      <c r="A35" s="1">
        <v>6406</v>
      </c>
      <c r="B35" s="1" t="s">
        <v>5</v>
      </c>
      <c r="C35">
        <f>+IFERROR(VALUE(RIGHT(Tabla1[[#This Row],[B2B]],6)),"")</f>
        <v>6406</v>
      </c>
      <c r="D35" t="str">
        <f>+IFERROR(VLOOKUP(B35,Auxiliar!$A:$C,2,0),"")</f>
        <v>CORE</v>
      </c>
      <c r="E35" s="5" t="str">
        <f>+IFERROR(VLOOKUP(B35,Auxiliar!$A:$C,3,0),"")</f>
        <v>0b 1% | 5b 4% | 10b 5% | 15b 6% | 25b 9%</v>
      </c>
      <c r="S35" s="1">
        <v>975</v>
      </c>
      <c r="T35" s="1" t="s">
        <v>9</v>
      </c>
      <c r="U35" s="6">
        <f>+IFERROR(VALUE(RIGHT(Tabla4[[#This Row],[B2B]],6)),"")</f>
        <v>975</v>
      </c>
      <c r="V35" s="6" t="str">
        <f>+IFERROR(VLOOKUP(T35,Auxiliar!$A:$C,2,0),"")</f>
        <v>CORE</v>
      </c>
      <c r="W35" s="7" t="str">
        <f>+IFERROR(VLOOKUP(T35,Auxiliar!$A:$C,3,0),"")</f>
        <v>0b 1% | 2b 5% | 4b 6%</v>
      </c>
      <c r="Y35" s="1">
        <v>2109</v>
      </c>
      <c r="Z35" s="1" t="s">
        <v>10</v>
      </c>
      <c r="AA35" s="6">
        <f>+IFERROR(VALUE(RIGHT(Tabla5[[#This Row],[B2B]],6)),"")</f>
        <v>2109</v>
      </c>
      <c r="AB35" s="6" t="str">
        <f>+IFERROR(VLOOKUP(Z35,Auxiliar!$A:$C,2,0),"")</f>
        <v>CORE</v>
      </c>
      <c r="AC35" s="7" t="str">
        <f>+IFERROR(VLOOKUP(Z35,Auxiliar!$A:$C,3,0),"")</f>
        <v>0b 1% | 3b 4% | 5b 6%</v>
      </c>
      <c r="AE35" s="1">
        <v>2636</v>
      </c>
      <c r="AF35" s="1" t="s">
        <v>11</v>
      </c>
      <c r="AG35" s="6">
        <f>+IFERROR(VALUE(RIGHT(Tabla6[[#This Row],[B2B]],6)),"")</f>
        <v>2636</v>
      </c>
      <c r="AH35" s="6" t="str">
        <f>+IFERROR(VLOOKUP(AF35,Auxiliar!$A:$C,2,0),"")</f>
        <v>CORE</v>
      </c>
      <c r="AI35" s="7" t="str">
        <f>+IFERROR(VLOOKUP(AF35,Auxiliar!$A:$C,3,0),"")</f>
        <v>0b 1% | 6b 5% | 10b 6%</v>
      </c>
      <c r="AK35" s="1">
        <v>781</v>
      </c>
      <c r="AL35" s="1" t="s">
        <v>30</v>
      </c>
      <c r="AM35" s="6">
        <f>+IFERROR(VALUE(RIGHT(Tabla7[[#This Row],[B2B]],6)),"")</f>
        <v>781</v>
      </c>
      <c r="AN35" s="6" t="str">
        <f>+IFERROR(VLOOKUP(AL35,Auxiliar!$A:$C,2,0),"")</f>
        <v>LATONES</v>
      </c>
      <c r="AO35" s="7" t="str">
        <f>+IFERROR(VLOOKUP(AL35,Auxiliar!$A:$C,3,0),"")</f>
        <v>1b 4% | 5b 7% | 97b 0%</v>
      </c>
      <c r="AQ35" s="1">
        <v>1866</v>
      </c>
      <c r="AR35" s="1" t="s">
        <v>31</v>
      </c>
      <c r="AS35" s="6">
        <f>+IFERROR(VALUE(RIGHT(Tabla8[[#This Row],[B2B]],6)),"")</f>
        <v>1866</v>
      </c>
      <c r="AT35" s="6" t="str">
        <f>+IFERROR(VLOOKUP(AR35,Auxiliar!$A:$C,2,0),"")</f>
        <v>LATONES</v>
      </c>
      <c r="AU35" s="7" t="str">
        <f>+IFERROR(VLOOKUP(AR35,Auxiliar!$A:$C,3,0),"")</f>
        <v>2b 3% | 4b 5% | 5b 8% | 193 0%</v>
      </c>
      <c r="AW35" s="1"/>
      <c r="AX35" s="1" t="s">
        <v>32</v>
      </c>
      <c r="AY35" s="6" t="str">
        <f>+IFERROR(VALUE(RIGHT(Tabla9[[#This Row],[B2B]],6)),"")</f>
        <v/>
      </c>
      <c r="AZ35" s="6" t="str">
        <f>+IFERROR(VLOOKUP(AX35,Auxiliar!$A:$C,2,0),"")</f>
        <v>LATONES</v>
      </c>
      <c r="BA35" s="7" t="str">
        <f>+IFERROR(VLOOKUP(AX35,Auxiliar!$A:$C,3,0),"")</f>
        <v>2b 3% | 4b 4% | 6b 5% | 10b 8%  | 385b 0%</v>
      </c>
      <c r="BC35" s="1">
        <v>10621</v>
      </c>
      <c r="BD35" s="1" t="s">
        <v>33</v>
      </c>
      <c r="BE35" s="6">
        <f>+IFERROR(VALUE(RIGHT(Tabla10[[#This Row],[B2B]],6)),"")</f>
        <v>10621</v>
      </c>
      <c r="BF35" s="6" t="str">
        <f>+IFERROR(VLOOKUP(BD35,Auxiliar!$A:$C,2,0),"")</f>
        <v>LATONES</v>
      </c>
      <c r="BG35" s="7" t="str">
        <f>+IFERROR(VLOOKUP(BD35,Auxiliar!$A:$C,3,0),"")</f>
        <v>6b 4% | 12b 5% | 15b 8% | 385b 0%</v>
      </c>
      <c r="BI35" s="1">
        <v>10152</v>
      </c>
      <c r="BJ35" s="1" t="s">
        <v>38</v>
      </c>
      <c r="BK35" s="6">
        <f>+IFERROR(VALUE(RIGHT(Tabla11[[#This Row],[B2B]],6)),"")</f>
        <v>10152</v>
      </c>
      <c r="BL35" s="6" t="str">
        <f>+IFERROR(VLOOKUP(BJ35,Auxiliar!$A:$C,2,0),"")</f>
        <v>VALUE LITRO</v>
      </c>
      <c r="BM35" s="7" t="str">
        <f>+IFERROR(VLOOKUP(BJ35,Auxiliar!$A:$C,3,0),"")</f>
        <v>3b 12%</v>
      </c>
      <c r="BO35" s="1">
        <v>4014</v>
      </c>
      <c r="BP35" s="1" t="s">
        <v>39</v>
      </c>
      <c r="BQ35" s="6">
        <f>+IFERROR(VALUE(RIGHT(Tabla12[[#This Row],[B2B]],6)),"")</f>
        <v>4014</v>
      </c>
      <c r="BR35" s="6" t="str">
        <f>+IFERROR(VLOOKUP(BP35,Auxiliar!$A:$C,2,0),"")</f>
        <v>VALUE LITRO</v>
      </c>
      <c r="BS35" s="7" t="str">
        <f>+IFERROR(VLOOKUP(BP35,Auxiliar!$A:$C,3,0),"")</f>
        <v>1b 12%</v>
      </c>
      <c r="BU35" s="1">
        <v>4982</v>
      </c>
      <c r="BV35" s="1" t="s">
        <v>34</v>
      </c>
      <c r="BW35" s="6">
        <f>+IFERROR(VALUE(RIGHT(Tabla13[[#This Row],[B2B]],6)),"")</f>
        <v>4982</v>
      </c>
      <c r="BX35" s="6" t="str">
        <f>+IFERROR(VLOOKUP(BV35,Auxiliar!$A:$C,2,0),"")</f>
        <v>Corona 710cc</v>
      </c>
      <c r="BY35" s="7" t="str">
        <f>+IFERROR(VLOOKUP(BV35,Auxiliar!$A:$C,3,0),"")</f>
        <v>3b 10% | 169b 0%</v>
      </c>
      <c r="CA35" s="1">
        <v>532</v>
      </c>
      <c r="CB35" s="1" t="s">
        <v>35</v>
      </c>
      <c r="CC35" s="6">
        <f>+IFERROR(VALUE(RIGHT(Tabla14[[#This Row],[B2B]],6)),"")</f>
        <v>532</v>
      </c>
      <c r="CD35" s="6" t="str">
        <f>+IFERROR(VLOOKUP(CB35,Auxiliar!$A:$C,2,0),"")</f>
        <v>Corona 710cc</v>
      </c>
      <c r="CE35" s="7" t="str">
        <f>+IFERROR(VLOOKUP(CB35,Auxiliar!$A:$C,3,0),"")</f>
        <v>1b 10% | 85b 0%</v>
      </c>
      <c r="CG35" s="1">
        <v>10152</v>
      </c>
      <c r="CH35" s="1" t="s">
        <v>42</v>
      </c>
      <c r="CI35" s="6">
        <f>+IFERROR(VALUE(RIGHT(Tabla15[[#This Row],[B2B]],6)),"")</f>
        <v>10152</v>
      </c>
      <c r="CJ35" s="6" t="str">
        <f>+IFERROR(VLOOKUP(CH35,Auxiliar!$A:$C,2,0),"")</f>
        <v xml:space="preserve">VALUE LATA </v>
      </c>
      <c r="CK35" s="7" t="str">
        <f>+IFERROR(VLOOKUP(CH35,Auxiliar!$A:$C,3,0),"")</f>
        <v>3b 15% | 100b 18%</v>
      </c>
      <c r="CM35" s="1">
        <v>531</v>
      </c>
      <c r="CN35" s="1" t="s">
        <v>20</v>
      </c>
      <c r="CO35" s="6">
        <v>531</v>
      </c>
      <c r="CP35" s="6" t="s">
        <v>20</v>
      </c>
      <c r="CQ35" s="7" t="s">
        <v>21</v>
      </c>
      <c r="CS35" s="1">
        <v>5827</v>
      </c>
      <c r="CT35" s="1" t="s">
        <v>15</v>
      </c>
      <c r="CU35" s="6">
        <f>+IFERROR(VALUE(RIGHT(Tabla17[[#This Row],[B2B]],6)),"")</f>
        <v>5827</v>
      </c>
      <c r="CV35" s="6" t="str">
        <f>+IFERROR(VLOOKUP(CT35,Auxiliar!$A:$C,2,0),"")</f>
        <v>PREMIUM</v>
      </c>
      <c r="CW35" s="7" t="str">
        <f>+IFERROR(VLOOKUP(CT35,Auxiliar!$A:$C,3,0),"")</f>
        <v>0b 0% | 5b 2% | 10b 3,5% | 20b 5%</v>
      </c>
      <c r="CY35" s="1">
        <v>531</v>
      </c>
      <c r="CZ35" s="1" t="s">
        <v>16</v>
      </c>
      <c r="DA35" s="6">
        <f>+IFERROR(VALUE(RIGHT(Tabla18[[#This Row],[B2B]],6)),"")</f>
        <v>531</v>
      </c>
      <c r="DB35" s="6" t="str">
        <f>+IFERROR(VLOOKUP(CZ35,Auxiliar!$A:$C,2,0),"")</f>
        <v>PREMIUM</v>
      </c>
      <c r="DC35" s="7" t="str">
        <f>+IFERROR(VLOOKUP(CZ35,Auxiliar!$A:$C,3,0),"")</f>
        <v>0b 0% | 2b 2% | 5b 3,5% | 10b 5%</v>
      </c>
      <c r="DE35" s="1">
        <v>531</v>
      </c>
      <c r="DF35" s="1" t="s">
        <v>19</v>
      </c>
      <c r="DG35" s="6">
        <f>+IFERROR(VALUE(RIGHT(Tabla19[[#This Row],[B2B]],6)),"")</f>
        <v>531</v>
      </c>
      <c r="DH35" s="6" t="str">
        <f>+IFERROR(VLOOKUP(DF35,Auxiliar!$A:$C,2,0),"")</f>
        <v>MICHELOB</v>
      </c>
      <c r="DI35" s="7" t="str">
        <f>+IFERROR(VLOOKUP(DF35,Auxiliar!$A:$C,3,0),"")</f>
        <v>1b 7% | 3b 22% | 8b 27%</v>
      </c>
      <c r="DK35" s="1">
        <v>4982</v>
      </c>
      <c r="DL35" s="1" t="s">
        <v>23</v>
      </c>
      <c r="DM35" s="6">
        <f>+IFERROR(VALUE(RIGHT(Tabla20[[#This Row],[B2B]],6)),"")</f>
        <v>4982</v>
      </c>
      <c r="DN35" s="6" t="str">
        <f>+IFERROR(VLOOKUP(DL35,Auxiliar!$A:$C,2,0),"")</f>
        <v>CORONA PORRON</v>
      </c>
      <c r="DO35" s="7" t="str">
        <f>+IFERROR(VLOOKUP(DL35,Auxiliar!$A:$C,3,0),"")</f>
        <v>3b 5% | 42b 0%</v>
      </c>
      <c r="DQ35" s="1">
        <v>531</v>
      </c>
      <c r="DR35" s="12" t="s">
        <v>24</v>
      </c>
      <c r="DS35" s="6">
        <f>+IFERROR(VALUE(RIGHT(Tabla21[[#This Row],[B2B]],6)),"")</f>
        <v>531</v>
      </c>
      <c r="DT35" s="6" t="str">
        <f>+IFERROR(VLOOKUP(DR35,Auxiliar!$A:$C,2,0),"")</f>
        <v>CORONA PORRON</v>
      </c>
      <c r="DU35" s="7" t="str">
        <f>+IFERROR(VLOOKUP(DR35,Auxiliar!$A:$C,3,0),"")</f>
        <v>1b 5% | 20b 0%</v>
      </c>
      <c r="DW35" s="1">
        <v>4014</v>
      </c>
      <c r="DX35" s="12" t="s">
        <v>43</v>
      </c>
      <c r="DY35" s="6">
        <f>+IFERROR(VALUE(RIGHT(Tabla22[[#This Row],[B2B]],6)),"")</f>
        <v>4014</v>
      </c>
      <c r="DZ35" s="6" t="str">
        <f>+IFERROR(VLOOKUP(DX35,Auxiliar!$A:$C,2,0),"")</f>
        <v xml:space="preserve">VALUE LATA </v>
      </c>
      <c r="EA35" s="7" t="str">
        <f>+IFERROR(VLOOKUP(DX35,Auxiliar!$A:$C,3,0),"")</f>
        <v>1b 15% | 100b 18%</v>
      </c>
      <c r="EC35" s="1">
        <v>4014</v>
      </c>
      <c r="ED35" s="12" t="s">
        <v>47</v>
      </c>
      <c r="EE35" s="6">
        <f>+IFERROR(VALUE(RIGHT(Tabla23[[#This Row],[B2B]],6)),"")</f>
        <v>4014</v>
      </c>
      <c r="EF35" s="6" t="str">
        <f>+IFERROR(VLOOKUP(ED35,Auxiliar!$A:$C,2,0),"")</f>
        <v>VALUE LATON</v>
      </c>
      <c r="EG35" s="7" t="str">
        <f>+IFERROR(VLOOKUP(ED35,Auxiliar!$A:$C,3,0),"")</f>
        <v>1b 10% | 5b 15% | 192b 0%</v>
      </c>
      <c r="EI35" s="1">
        <v>1962</v>
      </c>
      <c r="EJ35" s="12" t="s">
        <v>56</v>
      </c>
      <c r="EK35" s="6">
        <f>+IFERROR(VALUE(RIGHT(Tabla24[[#This Row],[B2B]],6)),"")</f>
        <v>1962</v>
      </c>
      <c r="EL35" s="6" t="str">
        <f>+IFERROR(VLOOKUP(EJ35,Auxiliar!$A:$C,2,0),"")</f>
        <v>VALUE LATON</v>
      </c>
      <c r="EM35" s="7" t="str">
        <f>+IFERROR(VLOOKUP(EJ35,Auxiliar!$A:$C,3,0),"")</f>
        <v>3b 10% | 10b 15% | 384b 0%</v>
      </c>
      <c r="EO35" s="1"/>
      <c r="EP35" s="12"/>
      <c r="EQ35" s="6" t="str">
        <f>+IFERROR(VALUE(RIGHT(Tabla25[[#This Row],[B2B]],6)),"")</f>
        <v/>
      </c>
      <c r="ER35" s="6" t="str">
        <f>+IFERROR(VLOOKUP(EP35,Auxiliar!$A:$C,2,0),"")</f>
        <v/>
      </c>
      <c r="ES35" s="7" t="str">
        <f>+IFERROR(VLOOKUP(EP35,Auxiliar!$A:$C,3,0),"")</f>
        <v/>
      </c>
      <c r="EU35" s="1"/>
      <c r="EV35" s="12"/>
      <c r="EW35" s="6" t="str">
        <f>+IFERROR(VALUE(RIGHT(Tabla26[[#This Row],[B2B]],6)),"")</f>
        <v/>
      </c>
      <c r="EX35" s="6" t="str">
        <f>+IFERROR(VLOOKUP(EV35,Auxiliar!$A:$C,2,0),"")</f>
        <v/>
      </c>
      <c r="EY35" s="7" t="str">
        <f>+IFERROR(VLOOKUP(EV35,Auxiliar!$A:$C,3,0),"")</f>
        <v/>
      </c>
      <c r="EZ35" s="1"/>
      <c r="FA35" s="12"/>
      <c r="FB35" s="6" t="str">
        <f>+IFERROR(VALUE(RIGHT(Tabla27[[#This Row],[B2B]],6)),"")</f>
        <v/>
      </c>
      <c r="FC35" s="6" t="str">
        <f>+IFERROR(VLOOKUP(FA35,Auxiliar!$A:$C,2,0),"")</f>
        <v/>
      </c>
      <c r="FD35" s="7" t="str">
        <f>+IFERROR(VLOOKUP(FA35,Auxiliar!$A:$C,3,0),"")</f>
        <v/>
      </c>
      <c r="FE35" s="1"/>
      <c r="FF35" s="12"/>
      <c r="FG35" s="6" t="str">
        <f>+IFERROR(VALUE(RIGHT(Tabla28[[#This Row],[B2B]],6)),"")</f>
        <v/>
      </c>
      <c r="FH35" s="6" t="str">
        <f>+IFERROR(VLOOKUP(FF35,Auxiliar!$A:$C,2,0),"")</f>
        <v/>
      </c>
      <c r="FI35" s="7" t="str">
        <f>+IFERROR(VLOOKUP(FF35,Auxiliar!$A:$C,3,0),"")</f>
        <v/>
      </c>
      <c r="FJ35" s="1"/>
      <c r="FK35" s="12"/>
      <c r="FL35" s="6" t="str">
        <f>+IFERROR(VALUE(RIGHT(Tabla29[[#This Row],[B2B]],6)),"")</f>
        <v/>
      </c>
      <c r="FM35" s="6" t="str">
        <f>+IFERROR(VLOOKUP(FK35,Auxiliar!$A:$C,2,0),"")</f>
        <v/>
      </c>
      <c r="FN35" s="7" t="str">
        <f>+IFERROR(VLOOKUP(FK35,Auxiliar!$A:$C,3,0),"")</f>
        <v/>
      </c>
      <c r="FO35" s="1"/>
      <c r="FP35" s="12"/>
      <c r="FQ35" s="6" t="str">
        <f>+IFERROR(VALUE(RIGHT(Tabla30[[#This Row],[B2B]],6)),"")</f>
        <v/>
      </c>
      <c r="FR35" s="6" t="str">
        <f>+IFERROR(VLOOKUP(FP35,Auxiliar!$A:$C,2,0),"")</f>
        <v/>
      </c>
      <c r="FS35" s="7"/>
      <c r="FT35" s="1"/>
      <c r="FU35" s="12"/>
      <c r="FV35" s="6" t="str">
        <f>+IFERROR(VALUE(RIGHT(Tabla31[[#This Row],[B2B]],6)),"")</f>
        <v/>
      </c>
      <c r="FW35" s="6" t="str">
        <f>+IFERROR(VLOOKUP(FU35,Auxiliar!$A:$C,2,0),"")</f>
        <v/>
      </c>
      <c r="FX35" s="7" t="str">
        <f>+IFERROR(VLOOKUP(FU35,Auxiliar!$A:$C,3,0),"")</f>
        <v/>
      </c>
      <c r="FY35" s="1"/>
      <c r="FZ35" s="12"/>
      <c r="GA35" s="6" t="str">
        <f>+IFERROR(VALUE(RIGHT(Tabla32[[#This Row],[B2B]],6)),"")</f>
        <v/>
      </c>
      <c r="GB35" s="6" t="str">
        <f>+IFERROR(VLOOKUP(FZ35,Auxiliar!$A:$C,2,0),"")</f>
        <v/>
      </c>
      <c r="GC35" s="7" t="str">
        <f>+IFERROR(VLOOKUP(FZ35,Auxiliar!$A:$C,3,0),"")</f>
        <v/>
      </c>
      <c r="GD35" s="1"/>
      <c r="GE35" s="12"/>
      <c r="GF35" s="6" t="str">
        <f>+IFERROR(VALUE(RIGHT(Tabla33[[#This Row],[B2B]],6)),"")</f>
        <v/>
      </c>
      <c r="GG35" s="6" t="str">
        <f>+IFERROR(VLOOKUP(GE35,Auxiliar!$A:$C,2,0),"")</f>
        <v/>
      </c>
      <c r="GH35" s="7" t="str">
        <f>+IFERROR(VLOOKUP(GE35,Auxiliar!$A:$C,3,0),"")</f>
        <v/>
      </c>
    </row>
    <row r="36" spans="1:190" x14ac:dyDescent="0.25">
      <c r="A36" s="1">
        <v>6438</v>
      </c>
      <c r="B36" s="1" t="s">
        <v>5</v>
      </c>
      <c r="C36">
        <f>+IFERROR(VALUE(RIGHT(Tabla1[[#This Row],[B2B]],6)),"")</f>
        <v>6438</v>
      </c>
      <c r="D36" t="str">
        <f>+IFERROR(VLOOKUP(B36,Auxiliar!$A:$C,2,0),"")</f>
        <v>CORE</v>
      </c>
      <c r="E36" s="5" t="str">
        <f>+IFERROR(VLOOKUP(B36,Auxiliar!$A:$C,3,0),"")</f>
        <v>0b 1% | 5b 4% | 10b 5% | 15b 6% | 25b 9%</v>
      </c>
      <c r="S36" s="1">
        <v>997</v>
      </c>
      <c r="T36" s="1" t="s">
        <v>9</v>
      </c>
      <c r="U36" s="6">
        <f>+IFERROR(VALUE(RIGHT(Tabla4[[#This Row],[B2B]],6)),"")</f>
        <v>997</v>
      </c>
      <c r="V36" s="6" t="str">
        <f>+IFERROR(VLOOKUP(T36,Auxiliar!$A:$C,2,0),"")</f>
        <v>CORE</v>
      </c>
      <c r="W36" s="7" t="str">
        <f>+IFERROR(VLOOKUP(T36,Auxiliar!$A:$C,3,0),"")</f>
        <v>0b 1% | 2b 5% | 4b 6%</v>
      </c>
      <c r="Y36" s="1">
        <v>2161</v>
      </c>
      <c r="Z36" s="1" t="s">
        <v>10</v>
      </c>
      <c r="AA36" s="6">
        <f>+IFERROR(VALUE(RIGHT(Tabla5[[#This Row],[B2B]],6)),"")</f>
        <v>2161</v>
      </c>
      <c r="AB36" s="6" t="str">
        <f>+IFERROR(VLOOKUP(Z36,Auxiliar!$A:$C,2,0),"")</f>
        <v>CORE</v>
      </c>
      <c r="AC36" s="7" t="str">
        <f>+IFERROR(VLOOKUP(Z36,Auxiliar!$A:$C,3,0),"")</f>
        <v>0b 1% | 3b 4% | 5b 6%</v>
      </c>
      <c r="AE36" s="1">
        <v>2701</v>
      </c>
      <c r="AF36" s="1" t="s">
        <v>11</v>
      </c>
      <c r="AG36" s="6">
        <f>+IFERROR(VALUE(RIGHT(Tabla6[[#This Row],[B2B]],6)),"")</f>
        <v>2701</v>
      </c>
      <c r="AH36" s="6" t="str">
        <f>+IFERROR(VLOOKUP(AF36,Auxiliar!$A:$C,2,0),"")</f>
        <v>CORE</v>
      </c>
      <c r="AI36" s="7" t="str">
        <f>+IFERROR(VLOOKUP(AF36,Auxiliar!$A:$C,3,0),"")</f>
        <v>0b 1% | 6b 5% | 10b 6%</v>
      </c>
      <c r="AK36" s="1">
        <v>871</v>
      </c>
      <c r="AL36" s="1" t="s">
        <v>30</v>
      </c>
      <c r="AM36" s="6">
        <f>+IFERROR(VALUE(RIGHT(Tabla7[[#This Row],[B2B]],6)),"")</f>
        <v>871</v>
      </c>
      <c r="AN36" s="6" t="str">
        <f>+IFERROR(VLOOKUP(AL36,Auxiliar!$A:$C,2,0),"")</f>
        <v>LATONES</v>
      </c>
      <c r="AO36" s="7" t="str">
        <f>+IFERROR(VLOOKUP(AL36,Auxiliar!$A:$C,3,0),"")</f>
        <v>1b 4% | 5b 7% | 97b 0%</v>
      </c>
      <c r="AQ36" s="1">
        <v>1948</v>
      </c>
      <c r="AR36" s="1" t="s">
        <v>31</v>
      </c>
      <c r="AS36" s="6">
        <f>+IFERROR(VALUE(RIGHT(Tabla8[[#This Row],[B2B]],6)),"")</f>
        <v>1948</v>
      </c>
      <c r="AT36" s="6" t="str">
        <f>+IFERROR(VLOOKUP(AR36,Auxiliar!$A:$C,2,0),"")</f>
        <v>LATONES</v>
      </c>
      <c r="AU36" s="7" t="str">
        <f>+IFERROR(VLOOKUP(AR36,Auxiliar!$A:$C,3,0),"")</f>
        <v>2b 3% | 4b 5% | 5b 8% | 193 0%</v>
      </c>
      <c r="AW36" s="1"/>
      <c r="AX36" s="1" t="s">
        <v>32</v>
      </c>
      <c r="AY36" s="6" t="str">
        <f>+IFERROR(VALUE(RIGHT(Tabla9[[#This Row],[B2B]],6)),"")</f>
        <v/>
      </c>
      <c r="AZ36" s="6" t="str">
        <f>+IFERROR(VLOOKUP(AX36,Auxiliar!$A:$C,2,0),"")</f>
        <v>LATONES</v>
      </c>
      <c r="BA36" s="7" t="str">
        <f>+IFERROR(VLOOKUP(AX36,Auxiliar!$A:$C,3,0),"")</f>
        <v>2b 3% | 4b 4% | 6b 5% | 10b 8%  | 385b 0%</v>
      </c>
      <c r="BC36" s="1">
        <v>10784</v>
      </c>
      <c r="BD36" s="1" t="s">
        <v>33</v>
      </c>
      <c r="BE36" s="6">
        <f>+IFERROR(VALUE(RIGHT(Tabla10[[#This Row],[B2B]],6)),"")</f>
        <v>10784</v>
      </c>
      <c r="BF36" s="6" t="str">
        <f>+IFERROR(VLOOKUP(BD36,Auxiliar!$A:$C,2,0),"")</f>
        <v>LATONES</v>
      </c>
      <c r="BG36" s="7" t="str">
        <f>+IFERROR(VLOOKUP(BD36,Auxiliar!$A:$C,3,0),"")</f>
        <v>6b 4% | 12b 5% | 15b 8% | 385b 0%</v>
      </c>
      <c r="BI36" s="1">
        <v>1000</v>
      </c>
      <c r="BJ36" s="1" t="s">
        <v>38</v>
      </c>
      <c r="BK36" s="6">
        <f>+IFERROR(VALUE(RIGHT(Tabla11[[#This Row],[B2B]],6)),"")</f>
        <v>1000</v>
      </c>
      <c r="BL36" s="6" t="str">
        <f>+IFERROR(VLOOKUP(BJ36,Auxiliar!$A:$C,2,0),"")</f>
        <v>VALUE LITRO</v>
      </c>
      <c r="BM36" s="7" t="str">
        <f>+IFERROR(VLOOKUP(BJ36,Auxiliar!$A:$C,3,0),"")</f>
        <v>3b 12%</v>
      </c>
      <c r="BO36" s="1">
        <v>5598</v>
      </c>
      <c r="BP36" s="1" t="s">
        <v>39</v>
      </c>
      <c r="BQ36" s="6">
        <f>+IFERROR(VALUE(RIGHT(Tabla12[[#This Row],[B2B]],6)),"")</f>
        <v>5598</v>
      </c>
      <c r="BR36" s="6" t="str">
        <f>+IFERROR(VLOOKUP(BP36,Auxiliar!$A:$C,2,0),"")</f>
        <v>VALUE LITRO</v>
      </c>
      <c r="BS36" s="7" t="str">
        <f>+IFERROR(VLOOKUP(BP36,Auxiliar!$A:$C,3,0),"")</f>
        <v>1b 12%</v>
      </c>
      <c r="BU36" s="1">
        <v>5038</v>
      </c>
      <c r="BV36" s="1" t="s">
        <v>34</v>
      </c>
      <c r="BW36" s="6">
        <f>+IFERROR(VALUE(RIGHT(Tabla13[[#This Row],[B2B]],6)),"")</f>
        <v>5038</v>
      </c>
      <c r="BX36" s="6" t="str">
        <f>+IFERROR(VLOOKUP(BV36,Auxiliar!$A:$C,2,0),"")</f>
        <v>Corona 710cc</v>
      </c>
      <c r="BY36" s="7" t="str">
        <f>+IFERROR(VLOOKUP(BV36,Auxiliar!$A:$C,3,0),"")</f>
        <v>3b 10% | 169b 0%</v>
      </c>
      <c r="CA36" s="1">
        <v>545</v>
      </c>
      <c r="CB36" s="1" t="s">
        <v>35</v>
      </c>
      <c r="CC36" s="6">
        <f>+IFERROR(VALUE(RIGHT(Tabla14[[#This Row],[B2B]],6)),"")</f>
        <v>545</v>
      </c>
      <c r="CD36" s="6" t="str">
        <f>+IFERROR(VLOOKUP(CB36,Auxiliar!$A:$C,2,0),"")</f>
        <v>Corona 710cc</v>
      </c>
      <c r="CE36" s="7" t="str">
        <f>+IFERROR(VLOOKUP(CB36,Auxiliar!$A:$C,3,0),"")</f>
        <v>1b 10% | 85b 0%</v>
      </c>
      <c r="CG36" s="1">
        <v>1000</v>
      </c>
      <c r="CH36" s="1" t="s">
        <v>42</v>
      </c>
      <c r="CI36" s="6">
        <f>+IFERROR(VALUE(RIGHT(Tabla15[[#This Row],[B2B]],6)),"")</f>
        <v>1000</v>
      </c>
      <c r="CJ36" s="6" t="str">
        <f>+IFERROR(VLOOKUP(CH36,Auxiliar!$A:$C,2,0),"")</f>
        <v xml:space="preserve">VALUE LATA </v>
      </c>
      <c r="CK36" s="7" t="str">
        <f>+IFERROR(VLOOKUP(CH36,Auxiliar!$A:$C,3,0),"")</f>
        <v>3b 15% | 100b 18%</v>
      </c>
      <c r="CM36" s="1">
        <v>532</v>
      </c>
      <c r="CN36" s="1" t="s">
        <v>20</v>
      </c>
      <c r="CO36" s="6">
        <v>532</v>
      </c>
      <c r="CP36" s="6" t="s">
        <v>20</v>
      </c>
      <c r="CQ36" s="7" t="s">
        <v>21</v>
      </c>
      <c r="CS36" s="1">
        <v>6129</v>
      </c>
      <c r="CT36" s="1" t="s">
        <v>15</v>
      </c>
      <c r="CU36" s="6">
        <f>+IFERROR(VALUE(RIGHT(Tabla17[[#This Row],[B2B]],6)),"")</f>
        <v>6129</v>
      </c>
      <c r="CV36" s="6" t="str">
        <f>+IFERROR(VLOOKUP(CT36,Auxiliar!$A:$C,2,0),"")</f>
        <v>PREMIUM</v>
      </c>
      <c r="CW36" s="7" t="str">
        <f>+IFERROR(VLOOKUP(CT36,Auxiliar!$A:$C,3,0),"")</f>
        <v>0b 0% | 5b 2% | 10b 3,5% | 20b 5%</v>
      </c>
      <c r="CY36" s="1">
        <v>532</v>
      </c>
      <c r="CZ36" s="1" t="s">
        <v>16</v>
      </c>
      <c r="DA36" s="6">
        <f>+IFERROR(VALUE(RIGHT(Tabla18[[#This Row],[B2B]],6)),"")</f>
        <v>532</v>
      </c>
      <c r="DB36" s="6" t="str">
        <f>+IFERROR(VLOOKUP(CZ36,Auxiliar!$A:$C,2,0),"")</f>
        <v>PREMIUM</v>
      </c>
      <c r="DC36" s="7" t="str">
        <f>+IFERROR(VLOOKUP(CZ36,Auxiliar!$A:$C,3,0),"")</f>
        <v>0b 0% | 2b 2% | 5b 3,5% | 10b 5%</v>
      </c>
      <c r="DE36" s="1">
        <v>532</v>
      </c>
      <c r="DF36" s="1" t="s">
        <v>19</v>
      </c>
      <c r="DG36" s="6">
        <f>+IFERROR(VALUE(RIGHT(Tabla19[[#This Row],[B2B]],6)),"")</f>
        <v>532</v>
      </c>
      <c r="DH36" s="6" t="str">
        <f>+IFERROR(VLOOKUP(DF36,Auxiliar!$A:$C,2,0),"")</f>
        <v>MICHELOB</v>
      </c>
      <c r="DI36" s="7" t="str">
        <f>+IFERROR(VLOOKUP(DF36,Auxiliar!$A:$C,3,0),"")</f>
        <v>1b 7% | 3b 22% | 8b 27%</v>
      </c>
      <c r="DK36" s="1">
        <v>5038</v>
      </c>
      <c r="DL36" s="1" t="s">
        <v>23</v>
      </c>
      <c r="DM36" s="6">
        <f>+IFERROR(VALUE(RIGHT(Tabla20[[#This Row],[B2B]],6)),"")</f>
        <v>5038</v>
      </c>
      <c r="DN36" s="6" t="str">
        <f>+IFERROR(VLOOKUP(DL36,Auxiliar!$A:$C,2,0),"")</f>
        <v>CORONA PORRON</v>
      </c>
      <c r="DO36" s="7" t="str">
        <f>+IFERROR(VLOOKUP(DL36,Auxiliar!$A:$C,3,0),"")</f>
        <v>3b 5% | 42b 0%</v>
      </c>
      <c r="DQ36" s="1">
        <v>532</v>
      </c>
      <c r="DR36" s="12" t="s">
        <v>24</v>
      </c>
      <c r="DS36" s="6">
        <f>+IFERROR(VALUE(RIGHT(Tabla21[[#This Row],[B2B]],6)),"")</f>
        <v>532</v>
      </c>
      <c r="DT36" s="6" t="str">
        <f>+IFERROR(VLOOKUP(DR36,Auxiliar!$A:$C,2,0),"")</f>
        <v>CORONA PORRON</v>
      </c>
      <c r="DU36" s="7" t="str">
        <f>+IFERROR(VLOOKUP(DR36,Auxiliar!$A:$C,3,0),"")</f>
        <v>1b 5% | 20b 0%</v>
      </c>
      <c r="DW36" s="1">
        <v>5598</v>
      </c>
      <c r="DX36" s="12" t="s">
        <v>43</v>
      </c>
      <c r="DY36" s="6">
        <f>+IFERROR(VALUE(RIGHT(Tabla22[[#This Row],[B2B]],6)),"")</f>
        <v>5598</v>
      </c>
      <c r="DZ36" s="6" t="str">
        <f>+IFERROR(VLOOKUP(DX36,Auxiliar!$A:$C,2,0),"")</f>
        <v xml:space="preserve">VALUE LATA </v>
      </c>
      <c r="EA36" s="7" t="str">
        <f>+IFERROR(VLOOKUP(DX36,Auxiliar!$A:$C,3,0),"")</f>
        <v>1b 15% | 100b 18%</v>
      </c>
      <c r="EC36" s="1">
        <v>5598</v>
      </c>
      <c r="ED36" s="12" t="s">
        <v>47</v>
      </c>
      <c r="EE36" s="6">
        <f>+IFERROR(VALUE(RIGHT(Tabla23[[#This Row],[B2B]],6)),"")</f>
        <v>5598</v>
      </c>
      <c r="EF36" s="6" t="str">
        <f>+IFERROR(VLOOKUP(ED36,Auxiliar!$A:$C,2,0),"")</f>
        <v>VALUE LATON</v>
      </c>
      <c r="EG36" s="7" t="str">
        <f>+IFERROR(VLOOKUP(ED36,Auxiliar!$A:$C,3,0),"")</f>
        <v>1b 10% | 5b 15% | 192b 0%</v>
      </c>
      <c r="EI36" s="1">
        <v>11417</v>
      </c>
      <c r="EJ36" s="12" t="s">
        <v>56</v>
      </c>
      <c r="EK36" s="6">
        <f>+IFERROR(VALUE(RIGHT(Tabla24[[#This Row],[B2B]],6)),"")</f>
        <v>11417</v>
      </c>
      <c r="EL36" s="6" t="str">
        <f>+IFERROR(VLOOKUP(EJ36,Auxiliar!$A:$C,2,0),"")</f>
        <v>VALUE LATON</v>
      </c>
      <c r="EM36" s="7" t="str">
        <f>+IFERROR(VLOOKUP(EJ36,Auxiliar!$A:$C,3,0),"")</f>
        <v>3b 10% | 10b 15% | 384b 0%</v>
      </c>
      <c r="EO36" s="1"/>
      <c r="EP36" s="12"/>
      <c r="EQ36" s="6" t="str">
        <f>+IFERROR(VALUE(RIGHT(Tabla25[[#This Row],[B2B]],6)),"")</f>
        <v/>
      </c>
      <c r="ER36" s="6" t="str">
        <f>+IFERROR(VLOOKUP(EP36,Auxiliar!$A:$C,2,0),"")</f>
        <v/>
      </c>
      <c r="ES36" s="7" t="str">
        <f>+IFERROR(VLOOKUP(EP36,Auxiliar!$A:$C,3,0),"")</f>
        <v/>
      </c>
      <c r="EU36" s="1"/>
      <c r="EV36" s="12"/>
      <c r="EW36" s="6" t="str">
        <f>+IFERROR(VALUE(RIGHT(Tabla26[[#This Row],[B2B]],6)),"")</f>
        <v/>
      </c>
      <c r="EX36" s="6" t="str">
        <f>+IFERROR(VLOOKUP(EV36,Auxiliar!$A:$C,2,0),"")</f>
        <v/>
      </c>
      <c r="EY36" s="7" t="str">
        <f>+IFERROR(VLOOKUP(EV36,Auxiliar!$A:$C,3,0),"")</f>
        <v/>
      </c>
      <c r="EZ36" s="1"/>
      <c r="FA36" s="12"/>
      <c r="FB36" s="6" t="str">
        <f>+IFERROR(VALUE(RIGHT(Tabla27[[#This Row],[B2B]],6)),"")</f>
        <v/>
      </c>
      <c r="FC36" s="6" t="str">
        <f>+IFERROR(VLOOKUP(FA36,Auxiliar!$A:$C,2,0),"")</f>
        <v/>
      </c>
      <c r="FD36" s="7" t="str">
        <f>+IFERROR(VLOOKUP(FA36,Auxiliar!$A:$C,3,0),"")</f>
        <v/>
      </c>
      <c r="FE36" s="1"/>
      <c r="FF36" s="12"/>
      <c r="FG36" s="6" t="str">
        <f>+IFERROR(VALUE(RIGHT(Tabla28[[#This Row],[B2B]],6)),"")</f>
        <v/>
      </c>
      <c r="FH36" s="6" t="str">
        <f>+IFERROR(VLOOKUP(FF36,Auxiliar!$A:$C,2,0),"")</f>
        <v/>
      </c>
      <c r="FI36" s="7" t="str">
        <f>+IFERROR(VLOOKUP(FF36,Auxiliar!$A:$C,3,0),"")</f>
        <v/>
      </c>
      <c r="FJ36" s="1"/>
      <c r="FK36" s="12"/>
      <c r="FL36" s="6" t="str">
        <f>+IFERROR(VALUE(RIGHT(Tabla29[[#This Row],[B2B]],6)),"")</f>
        <v/>
      </c>
      <c r="FM36" s="6" t="str">
        <f>+IFERROR(VLOOKUP(FK36,Auxiliar!$A:$C,2,0),"")</f>
        <v/>
      </c>
      <c r="FN36" s="7" t="str">
        <f>+IFERROR(VLOOKUP(FK36,Auxiliar!$A:$C,3,0),"")</f>
        <v/>
      </c>
      <c r="FO36" s="1"/>
      <c r="FP36" s="12"/>
      <c r="FQ36" s="6" t="str">
        <f>+IFERROR(VALUE(RIGHT(Tabla30[[#This Row],[B2B]],6)),"")</f>
        <v/>
      </c>
      <c r="FR36" s="6" t="str">
        <f>+IFERROR(VLOOKUP(FP36,Auxiliar!$A:$C,2,0),"")</f>
        <v/>
      </c>
      <c r="FS36" s="7"/>
      <c r="FT36" s="1"/>
      <c r="FU36" s="12"/>
      <c r="FV36" s="6" t="str">
        <f>+IFERROR(VALUE(RIGHT(Tabla31[[#This Row],[B2B]],6)),"")</f>
        <v/>
      </c>
      <c r="FW36" s="6" t="str">
        <f>+IFERROR(VLOOKUP(FU36,Auxiliar!$A:$C,2,0),"")</f>
        <v/>
      </c>
      <c r="FX36" s="7" t="str">
        <f>+IFERROR(VLOOKUP(FU36,Auxiliar!$A:$C,3,0),"")</f>
        <v/>
      </c>
      <c r="FY36" s="1"/>
      <c r="FZ36" s="12"/>
      <c r="GA36" s="6" t="str">
        <f>+IFERROR(VALUE(RIGHT(Tabla32[[#This Row],[B2B]],6)),"")</f>
        <v/>
      </c>
      <c r="GB36" s="6" t="str">
        <f>+IFERROR(VLOOKUP(FZ36,Auxiliar!$A:$C,2,0),"")</f>
        <v/>
      </c>
      <c r="GC36" s="7" t="str">
        <f>+IFERROR(VLOOKUP(FZ36,Auxiliar!$A:$C,3,0),"")</f>
        <v/>
      </c>
      <c r="GD36" s="1"/>
      <c r="GE36" s="12"/>
      <c r="GF36" s="6" t="str">
        <f>+IFERROR(VALUE(RIGHT(Tabla33[[#This Row],[B2B]],6)),"")</f>
        <v/>
      </c>
      <c r="GG36" s="6" t="str">
        <f>+IFERROR(VLOOKUP(GE36,Auxiliar!$A:$C,2,0),"")</f>
        <v/>
      </c>
      <c r="GH36" s="7" t="str">
        <f>+IFERROR(VLOOKUP(GE36,Auxiliar!$A:$C,3,0),"")</f>
        <v/>
      </c>
    </row>
    <row r="37" spans="1:190" x14ac:dyDescent="0.25">
      <c r="A37" s="1">
        <v>10010</v>
      </c>
      <c r="B37" s="1" t="s">
        <v>5</v>
      </c>
      <c r="C37">
        <f>+IFERROR(VALUE(RIGHT(Tabla1[[#This Row],[B2B]],6)),"")</f>
        <v>10010</v>
      </c>
      <c r="D37" t="str">
        <f>+IFERROR(VLOOKUP(B37,Auxiliar!$A:$C,2,0),"")</f>
        <v>CORE</v>
      </c>
      <c r="E37" s="5" t="str">
        <f>+IFERROR(VLOOKUP(B37,Auxiliar!$A:$C,3,0),"")</f>
        <v>0b 1% | 5b 4% | 10b 5% | 15b 6% | 25b 9%</v>
      </c>
      <c r="S37" s="1">
        <v>999</v>
      </c>
      <c r="T37" s="1" t="s">
        <v>9</v>
      </c>
      <c r="U37" s="6">
        <f>+IFERROR(VALUE(RIGHT(Tabla4[[#This Row],[B2B]],6)),"")</f>
        <v>999</v>
      </c>
      <c r="V37" s="6" t="str">
        <f>+IFERROR(VLOOKUP(T37,Auxiliar!$A:$C,2,0),"")</f>
        <v>CORE</v>
      </c>
      <c r="W37" s="7" t="str">
        <f>+IFERROR(VLOOKUP(T37,Auxiliar!$A:$C,3,0),"")</f>
        <v>0b 1% | 2b 5% | 4b 6%</v>
      </c>
      <c r="Y37" s="1">
        <v>2206</v>
      </c>
      <c r="Z37" s="1" t="s">
        <v>10</v>
      </c>
      <c r="AA37" s="6">
        <f>+IFERROR(VALUE(RIGHT(Tabla5[[#This Row],[B2B]],6)),"")</f>
        <v>2206</v>
      </c>
      <c r="AB37" s="6" t="str">
        <f>+IFERROR(VLOOKUP(Z37,Auxiliar!$A:$C,2,0),"")</f>
        <v>CORE</v>
      </c>
      <c r="AC37" s="7" t="str">
        <f>+IFERROR(VLOOKUP(Z37,Auxiliar!$A:$C,3,0),"")</f>
        <v>0b 1% | 3b 4% | 5b 6%</v>
      </c>
      <c r="AE37" s="1">
        <v>2702</v>
      </c>
      <c r="AF37" s="1" t="s">
        <v>11</v>
      </c>
      <c r="AG37" s="6">
        <f>+IFERROR(VALUE(RIGHT(Tabla6[[#This Row],[B2B]],6)),"")</f>
        <v>2702</v>
      </c>
      <c r="AH37" s="6" t="str">
        <f>+IFERROR(VLOOKUP(AF37,Auxiliar!$A:$C,2,0),"")</f>
        <v>CORE</v>
      </c>
      <c r="AI37" s="7" t="str">
        <f>+IFERROR(VLOOKUP(AF37,Auxiliar!$A:$C,3,0),"")</f>
        <v>0b 1% | 6b 5% | 10b 6%</v>
      </c>
      <c r="AK37" s="1">
        <v>874</v>
      </c>
      <c r="AL37" s="1" t="s">
        <v>30</v>
      </c>
      <c r="AM37" s="6">
        <f>+IFERROR(VALUE(RIGHT(Tabla7[[#This Row],[B2B]],6)),"")</f>
        <v>874</v>
      </c>
      <c r="AN37" s="6" t="str">
        <f>+IFERROR(VLOOKUP(AL37,Auxiliar!$A:$C,2,0),"")</f>
        <v>LATONES</v>
      </c>
      <c r="AO37" s="7" t="str">
        <f>+IFERROR(VLOOKUP(AL37,Auxiliar!$A:$C,3,0),"")</f>
        <v>1b 4% | 5b 7% | 97b 0%</v>
      </c>
      <c r="AQ37" s="1">
        <v>1953</v>
      </c>
      <c r="AR37" s="1" t="s">
        <v>31</v>
      </c>
      <c r="AS37" s="6">
        <f>+IFERROR(VALUE(RIGHT(Tabla8[[#This Row],[B2B]],6)),"")</f>
        <v>1953</v>
      </c>
      <c r="AT37" s="6" t="str">
        <f>+IFERROR(VLOOKUP(AR37,Auxiliar!$A:$C,2,0),"")</f>
        <v>LATONES</v>
      </c>
      <c r="AU37" s="7" t="str">
        <f>+IFERROR(VLOOKUP(AR37,Auxiliar!$A:$C,3,0),"")</f>
        <v>2b 3% | 4b 5% | 5b 8% | 193 0%</v>
      </c>
      <c r="AW37" s="1"/>
      <c r="AX37" s="1" t="s">
        <v>32</v>
      </c>
      <c r="AY37" s="6" t="str">
        <f>+IFERROR(VALUE(RIGHT(Tabla9[[#This Row],[B2B]],6)),"")</f>
        <v/>
      </c>
      <c r="AZ37" s="6" t="str">
        <f>+IFERROR(VLOOKUP(AX37,Auxiliar!$A:$C,2,0),"")</f>
        <v>LATONES</v>
      </c>
      <c r="BA37" s="7" t="str">
        <f>+IFERROR(VLOOKUP(AX37,Auxiliar!$A:$C,3,0),"")</f>
        <v>2b 3% | 4b 4% | 6b 5% | 10b 8%  | 385b 0%</v>
      </c>
      <c r="BC37" s="1">
        <v>11417</v>
      </c>
      <c r="BD37" s="1" t="s">
        <v>33</v>
      </c>
      <c r="BE37" s="6">
        <f>+IFERROR(VALUE(RIGHT(Tabla10[[#This Row],[B2B]],6)),"")</f>
        <v>11417</v>
      </c>
      <c r="BF37" s="6" t="str">
        <f>+IFERROR(VLOOKUP(BD37,Auxiliar!$A:$C,2,0),"")</f>
        <v>LATONES</v>
      </c>
      <c r="BG37" s="7" t="str">
        <f>+IFERROR(VLOOKUP(BD37,Auxiliar!$A:$C,3,0),"")</f>
        <v>6b 4% | 12b 5% | 15b 8% | 385b 0%</v>
      </c>
      <c r="BI37" s="1">
        <v>1226</v>
      </c>
      <c r="BJ37" s="1" t="s">
        <v>38</v>
      </c>
      <c r="BK37" s="6">
        <f>+IFERROR(VALUE(RIGHT(Tabla11[[#This Row],[B2B]],6)),"")</f>
        <v>1226</v>
      </c>
      <c r="BL37" s="6" t="str">
        <f>+IFERROR(VLOOKUP(BJ37,Auxiliar!$A:$C,2,0),"")</f>
        <v>VALUE LITRO</v>
      </c>
      <c r="BM37" s="7" t="str">
        <f>+IFERROR(VLOOKUP(BJ37,Auxiliar!$A:$C,3,0),"")</f>
        <v>3b 12%</v>
      </c>
      <c r="BO37" s="1">
        <v>4037</v>
      </c>
      <c r="BP37" s="1" t="s">
        <v>39</v>
      </c>
      <c r="BQ37" s="6">
        <f>+IFERROR(VALUE(RIGHT(Tabla12[[#This Row],[B2B]],6)),"")</f>
        <v>4037</v>
      </c>
      <c r="BR37" s="6" t="str">
        <f>+IFERROR(VLOOKUP(BP37,Auxiliar!$A:$C,2,0),"")</f>
        <v>VALUE LITRO</v>
      </c>
      <c r="BS37" s="7" t="str">
        <f>+IFERROR(VLOOKUP(BP37,Auxiliar!$A:$C,3,0),"")</f>
        <v>1b 12%</v>
      </c>
      <c r="BU37" s="1">
        <v>5041</v>
      </c>
      <c r="BV37" s="1" t="s">
        <v>34</v>
      </c>
      <c r="BW37" s="6">
        <f>+IFERROR(VALUE(RIGHT(Tabla13[[#This Row],[B2B]],6)),"")</f>
        <v>5041</v>
      </c>
      <c r="BX37" s="6" t="str">
        <f>+IFERROR(VLOOKUP(BV37,Auxiliar!$A:$C,2,0),"")</f>
        <v>Corona 710cc</v>
      </c>
      <c r="BY37" s="7" t="str">
        <f>+IFERROR(VLOOKUP(BV37,Auxiliar!$A:$C,3,0),"")</f>
        <v>3b 10% | 169b 0%</v>
      </c>
      <c r="CA37" s="1">
        <v>554</v>
      </c>
      <c r="CB37" s="1" t="s">
        <v>35</v>
      </c>
      <c r="CC37" s="6">
        <f>+IFERROR(VALUE(RIGHT(Tabla14[[#This Row],[B2B]],6)),"")</f>
        <v>554</v>
      </c>
      <c r="CD37" s="6" t="str">
        <f>+IFERROR(VLOOKUP(CB37,Auxiliar!$A:$C,2,0),"")</f>
        <v>Corona 710cc</v>
      </c>
      <c r="CE37" s="7" t="str">
        <f>+IFERROR(VLOOKUP(CB37,Auxiliar!$A:$C,3,0),"")</f>
        <v>1b 10% | 85b 0%</v>
      </c>
      <c r="CG37" s="1">
        <v>1226</v>
      </c>
      <c r="CH37" s="1" t="s">
        <v>42</v>
      </c>
      <c r="CI37" s="6">
        <f>+IFERROR(VALUE(RIGHT(Tabla15[[#This Row],[B2B]],6)),"")</f>
        <v>1226</v>
      </c>
      <c r="CJ37" s="6" t="str">
        <f>+IFERROR(VLOOKUP(CH37,Auxiliar!$A:$C,2,0),"")</f>
        <v xml:space="preserve">VALUE LATA </v>
      </c>
      <c r="CK37" s="7" t="str">
        <f>+IFERROR(VLOOKUP(CH37,Auxiliar!$A:$C,3,0),"")</f>
        <v>3b 15% | 100b 18%</v>
      </c>
      <c r="CM37" s="1">
        <v>545</v>
      </c>
      <c r="CN37" s="1" t="s">
        <v>20</v>
      </c>
      <c r="CO37" s="6">
        <v>545</v>
      </c>
      <c r="CP37" s="6" t="s">
        <v>20</v>
      </c>
      <c r="CQ37" s="7" t="s">
        <v>21</v>
      </c>
      <c r="CS37" s="1">
        <v>6215</v>
      </c>
      <c r="CT37" s="1" t="s">
        <v>15</v>
      </c>
      <c r="CU37" s="6">
        <f>+IFERROR(VALUE(RIGHT(Tabla17[[#This Row],[B2B]],6)),"")</f>
        <v>6215</v>
      </c>
      <c r="CV37" s="6" t="str">
        <f>+IFERROR(VLOOKUP(CT37,Auxiliar!$A:$C,2,0),"")</f>
        <v>PREMIUM</v>
      </c>
      <c r="CW37" s="7" t="str">
        <f>+IFERROR(VLOOKUP(CT37,Auxiliar!$A:$C,3,0),"")</f>
        <v>0b 0% | 5b 2% | 10b 3,5% | 20b 5%</v>
      </c>
      <c r="CY37" s="1">
        <v>545</v>
      </c>
      <c r="CZ37" s="1" t="s">
        <v>16</v>
      </c>
      <c r="DA37" s="6">
        <f>+IFERROR(VALUE(RIGHT(Tabla18[[#This Row],[B2B]],6)),"")</f>
        <v>545</v>
      </c>
      <c r="DB37" s="6" t="str">
        <f>+IFERROR(VLOOKUP(CZ37,Auxiliar!$A:$C,2,0),"")</f>
        <v>PREMIUM</v>
      </c>
      <c r="DC37" s="7" t="str">
        <f>+IFERROR(VLOOKUP(CZ37,Auxiliar!$A:$C,3,0),"")</f>
        <v>0b 0% | 2b 2% | 5b 3,5% | 10b 5%</v>
      </c>
      <c r="DE37" s="1">
        <v>545</v>
      </c>
      <c r="DF37" s="1" t="s">
        <v>19</v>
      </c>
      <c r="DG37" s="6">
        <f>+IFERROR(VALUE(RIGHT(Tabla19[[#This Row],[B2B]],6)),"")</f>
        <v>545</v>
      </c>
      <c r="DH37" s="6" t="str">
        <f>+IFERROR(VLOOKUP(DF37,Auxiliar!$A:$C,2,0),"")</f>
        <v>MICHELOB</v>
      </c>
      <c r="DI37" s="7" t="str">
        <f>+IFERROR(VLOOKUP(DF37,Auxiliar!$A:$C,3,0),"")</f>
        <v>1b 7% | 3b 22% | 8b 27%</v>
      </c>
      <c r="DK37" s="1">
        <v>5041</v>
      </c>
      <c r="DL37" s="1" t="s">
        <v>23</v>
      </c>
      <c r="DM37" s="6">
        <f>+IFERROR(VALUE(RIGHT(Tabla20[[#This Row],[B2B]],6)),"")</f>
        <v>5041</v>
      </c>
      <c r="DN37" s="6" t="str">
        <f>+IFERROR(VLOOKUP(DL37,Auxiliar!$A:$C,2,0),"")</f>
        <v>CORONA PORRON</v>
      </c>
      <c r="DO37" s="7" t="str">
        <f>+IFERROR(VLOOKUP(DL37,Auxiliar!$A:$C,3,0),"")</f>
        <v>3b 5% | 42b 0%</v>
      </c>
      <c r="DQ37" s="1">
        <v>545</v>
      </c>
      <c r="DR37" s="12" t="s">
        <v>24</v>
      </c>
      <c r="DS37" s="6">
        <f>+IFERROR(VALUE(RIGHT(Tabla21[[#This Row],[B2B]],6)),"")</f>
        <v>545</v>
      </c>
      <c r="DT37" s="6" t="str">
        <f>+IFERROR(VLOOKUP(DR37,Auxiliar!$A:$C,2,0),"")</f>
        <v>CORONA PORRON</v>
      </c>
      <c r="DU37" s="7" t="str">
        <f>+IFERROR(VLOOKUP(DR37,Auxiliar!$A:$C,3,0),"")</f>
        <v>1b 5% | 20b 0%</v>
      </c>
      <c r="DW37" s="1">
        <v>4037</v>
      </c>
      <c r="DX37" s="12" t="s">
        <v>43</v>
      </c>
      <c r="DY37" s="6">
        <f>+IFERROR(VALUE(RIGHT(Tabla22[[#This Row],[B2B]],6)),"")</f>
        <v>4037</v>
      </c>
      <c r="DZ37" s="6" t="str">
        <f>+IFERROR(VLOOKUP(DX37,Auxiliar!$A:$C,2,0),"")</f>
        <v xml:space="preserve">VALUE LATA </v>
      </c>
      <c r="EA37" s="7" t="str">
        <f>+IFERROR(VLOOKUP(DX37,Auxiliar!$A:$C,3,0),"")</f>
        <v>1b 15% | 100b 18%</v>
      </c>
      <c r="EC37" s="1">
        <v>4037</v>
      </c>
      <c r="ED37" s="12" t="s">
        <v>47</v>
      </c>
      <c r="EE37" s="6">
        <f>+IFERROR(VALUE(RIGHT(Tabla23[[#This Row],[B2B]],6)),"")</f>
        <v>4037</v>
      </c>
      <c r="EF37" s="6" t="str">
        <f>+IFERROR(VLOOKUP(ED37,Auxiliar!$A:$C,2,0),"")</f>
        <v>VALUE LATON</v>
      </c>
      <c r="EG37" s="7" t="str">
        <f>+IFERROR(VLOOKUP(ED37,Auxiliar!$A:$C,3,0),"")</f>
        <v>1b 10% | 5b 15% | 192b 0%</v>
      </c>
      <c r="EI37" s="1">
        <v>11421</v>
      </c>
      <c r="EJ37" s="12" t="s">
        <v>56</v>
      </c>
      <c r="EK37" s="6">
        <f>+IFERROR(VALUE(RIGHT(Tabla24[[#This Row],[B2B]],6)),"")</f>
        <v>11421</v>
      </c>
      <c r="EL37" s="6" t="str">
        <f>+IFERROR(VLOOKUP(EJ37,Auxiliar!$A:$C,2,0),"")</f>
        <v>VALUE LATON</v>
      </c>
      <c r="EM37" s="7" t="str">
        <f>+IFERROR(VLOOKUP(EJ37,Auxiliar!$A:$C,3,0),"")</f>
        <v>3b 10% | 10b 15% | 384b 0%</v>
      </c>
      <c r="EO37" s="1"/>
      <c r="EP37" s="12"/>
      <c r="EQ37" s="6" t="str">
        <f>+IFERROR(VALUE(RIGHT(Tabla25[[#This Row],[B2B]],6)),"")</f>
        <v/>
      </c>
      <c r="ER37" s="6" t="str">
        <f>+IFERROR(VLOOKUP(EP37,Auxiliar!$A:$C,2,0),"")</f>
        <v/>
      </c>
      <c r="ES37" s="7" t="str">
        <f>+IFERROR(VLOOKUP(EP37,Auxiliar!$A:$C,3,0),"")</f>
        <v/>
      </c>
      <c r="EU37" s="1"/>
      <c r="EV37" s="12"/>
      <c r="EW37" s="6" t="str">
        <f>+IFERROR(VALUE(RIGHT(Tabla26[[#This Row],[B2B]],6)),"")</f>
        <v/>
      </c>
      <c r="EX37" s="6" t="str">
        <f>+IFERROR(VLOOKUP(EV37,Auxiliar!$A:$C,2,0),"")</f>
        <v/>
      </c>
      <c r="EY37" s="7" t="str">
        <f>+IFERROR(VLOOKUP(EV37,Auxiliar!$A:$C,3,0),"")</f>
        <v/>
      </c>
      <c r="EZ37" s="1"/>
      <c r="FA37" s="12"/>
      <c r="FB37" s="6" t="str">
        <f>+IFERROR(VALUE(RIGHT(Tabla27[[#This Row],[B2B]],6)),"")</f>
        <v/>
      </c>
      <c r="FC37" s="6" t="str">
        <f>+IFERROR(VLOOKUP(FA37,Auxiliar!$A:$C,2,0),"")</f>
        <v/>
      </c>
      <c r="FD37" s="7" t="str">
        <f>+IFERROR(VLOOKUP(FA37,Auxiliar!$A:$C,3,0),"")</f>
        <v/>
      </c>
      <c r="FE37" s="1"/>
      <c r="FF37" s="12"/>
      <c r="FG37" s="6" t="str">
        <f>+IFERROR(VALUE(RIGHT(Tabla28[[#This Row],[B2B]],6)),"")</f>
        <v/>
      </c>
      <c r="FH37" s="6" t="str">
        <f>+IFERROR(VLOOKUP(FF37,Auxiliar!$A:$C,2,0),"")</f>
        <v/>
      </c>
      <c r="FI37" s="7" t="str">
        <f>+IFERROR(VLOOKUP(FF37,Auxiliar!$A:$C,3,0),"")</f>
        <v/>
      </c>
      <c r="FJ37" s="1"/>
      <c r="FK37" s="12"/>
      <c r="FL37" s="6" t="str">
        <f>+IFERROR(VALUE(RIGHT(Tabla29[[#This Row],[B2B]],6)),"")</f>
        <v/>
      </c>
      <c r="FM37" s="6" t="str">
        <f>+IFERROR(VLOOKUP(FK37,Auxiliar!$A:$C,2,0),"")</f>
        <v/>
      </c>
      <c r="FN37" s="7" t="str">
        <f>+IFERROR(VLOOKUP(FK37,Auxiliar!$A:$C,3,0),"")</f>
        <v/>
      </c>
      <c r="FO37" s="1"/>
      <c r="FP37" s="12"/>
      <c r="FQ37" s="6" t="str">
        <f>+IFERROR(VALUE(RIGHT(Tabla30[[#This Row],[B2B]],6)),"")</f>
        <v/>
      </c>
      <c r="FR37" s="6" t="str">
        <f>+IFERROR(VLOOKUP(FP37,Auxiliar!$A:$C,2,0),"")</f>
        <v/>
      </c>
      <c r="FS37" s="7"/>
      <c r="FT37" s="1"/>
      <c r="FU37" s="12"/>
      <c r="FV37" s="6" t="str">
        <f>+IFERROR(VALUE(RIGHT(Tabla31[[#This Row],[B2B]],6)),"")</f>
        <v/>
      </c>
      <c r="FW37" s="6" t="str">
        <f>+IFERROR(VLOOKUP(FU37,Auxiliar!$A:$C,2,0),"")</f>
        <v/>
      </c>
      <c r="FX37" s="7" t="str">
        <f>+IFERROR(VLOOKUP(FU37,Auxiliar!$A:$C,3,0),"")</f>
        <v/>
      </c>
      <c r="FY37" s="1"/>
      <c r="FZ37" s="12"/>
      <c r="GA37" s="6" t="str">
        <f>+IFERROR(VALUE(RIGHT(Tabla32[[#This Row],[B2B]],6)),"")</f>
        <v/>
      </c>
      <c r="GB37" s="6" t="str">
        <f>+IFERROR(VLOOKUP(FZ37,Auxiliar!$A:$C,2,0),"")</f>
        <v/>
      </c>
      <c r="GC37" s="7" t="str">
        <f>+IFERROR(VLOOKUP(FZ37,Auxiliar!$A:$C,3,0),"")</f>
        <v/>
      </c>
      <c r="GD37" s="1"/>
      <c r="GE37" s="12"/>
      <c r="GF37" s="6" t="str">
        <f>+IFERROR(VALUE(RIGHT(Tabla33[[#This Row],[B2B]],6)),"")</f>
        <v/>
      </c>
      <c r="GG37" s="6" t="str">
        <f>+IFERROR(VLOOKUP(GE37,Auxiliar!$A:$C,2,0),"")</f>
        <v/>
      </c>
      <c r="GH37" s="7" t="str">
        <f>+IFERROR(VLOOKUP(GE37,Auxiliar!$A:$C,3,0),"")</f>
        <v/>
      </c>
    </row>
    <row r="38" spans="1:190" x14ac:dyDescent="0.25">
      <c r="A38" s="1">
        <v>11571</v>
      </c>
      <c r="B38" s="1" t="s">
        <v>5</v>
      </c>
      <c r="C38">
        <f>+IFERROR(VALUE(RIGHT(Tabla1[[#This Row],[B2B]],6)),"")</f>
        <v>11571</v>
      </c>
      <c r="D38" t="str">
        <f>+IFERROR(VLOOKUP(B38,Auxiliar!$A:$C,2,0),"")</f>
        <v>CORE</v>
      </c>
      <c r="E38" s="5" t="str">
        <f>+IFERROR(VLOOKUP(B38,Auxiliar!$A:$C,3,0),"")</f>
        <v>0b 1% | 5b 4% | 10b 5% | 15b 6% | 25b 9%</v>
      </c>
      <c r="S38" s="1">
        <v>1023</v>
      </c>
      <c r="T38" s="1" t="s">
        <v>9</v>
      </c>
      <c r="U38" s="6">
        <f>+IFERROR(VALUE(RIGHT(Tabla4[[#This Row],[B2B]],6)),"")</f>
        <v>1023</v>
      </c>
      <c r="V38" s="6" t="str">
        <f>+IFERROR(VLOOKUP(T38,Auxiliar!$A:$C,2,0),"")</f>
        <v>CORE</v>
      </c>
      <c r="W38" s="7" t="str">
        <f>+IFERROR(VLOOKUP(T38,Auxiliar!$A:$C,3,0),"")</f>
        <v>0b 1% | 2b 5% | 4b 6%</v>
      </c>
      <c r="Y38" s="1">
        <v>2257</v>
      </c>
      <c r="Z38" s="1" t="s">
        <v>10</v>
      </c>
      <c r="AA38" s="6">
        <f>+IFERROR(VALUE(RIGHT(Tabla5[[#This Row],[B2B]],6)),"")</f>
        <v>2257</v>
      </c>
      <c r="AB38" s="6" t="str">
        <f>+IFERROR(VLOOKUP(Z38,Auxiliar!$A:$C,2,0),"")</f>
        <v>CORE</v>
      </c>
      <c r="AC38" s="7" t="str">
        <f>+IFERROR(VLOOKUP(Z38,Auxiliar!$A:$C,3,0),"")</f>
        <v>0b 1% | 3b 4% | 5b 6%</v>
      </c>
      <c r="AE38" s="1">
        <v>2732</v>
      </c>
      <c r="AF38" s="1" t="s">
        <v>11</v>
      </c>
      <c r="AG38" s="6">
        <f>+IFERROR(VALUE(RIGHT(Tabla6[[#This Row],[B2B]],6)),"")</f>
        <v>2732</v>
      </c>
      <c r="AH38" s="6" t="str">
        <f>+IFERROR(VLOOKUP(AF38,Auxiliar!$A:$C,2,0),"")</f>
        <v>CORE</v>
      </c>
      <c r="AI38" s="7" t="str">
        <f>+IFERROR(VLOOKUP(AF38,Auxiliar!$A:$C,3,0),"")</f>
        <v>0b 1% | 6b 5% | 10b 6%</v>
      </c>
      <c r="AK38" s="1">
        <v>923</v>
      </c>
      <c r="AL38" s="1" t="s">
        <v>30</v>
      </c>
      <c r="AM38" s="6">
        <f>+IFERROR(VALUE(RIGHT(Tabla7[[#This Row],[B2B]],6)),"")</f>
        <v>923</v>
      </c>
      <c r="AN38" s="6" t="str">
        <f>+IFERROR(VLOOKUP(AL38,Auxiliar!$A:$C,2,0),"")</f>
        <v>LATONES</v>
      </c>
      <c r="AO38" s="7" t="str">
        <f>+IFERROR(VLOOKUP(AL38,Auxiliar!$A:$C,3,0),"")</f>
        <v>1b 4% | 5b 7% | 97b 0%</v>
      </c>
      <c r="AQ38" s="1">
        <v>1999</v>
      </c>
      <c r="AR38" s="1" t="s">
        <v>31</v>
      </c>
      <c r="AS38" s="6">
        <f>+IFERROR(VALUE(RIGHT(Tabla8[[#This Row],[B2B]],6)),"")</f>
        <v>1999</v>
      </c>
      <c r="AT38" s="6" t="str">
        <f>+IFERROR(VLOOKUP(AR38,Auxiliar!$A:$C,2,0),"")</f>
        <v>LATONES</v>
      </c>
      <c r="AU38" s="7" t="str">
        <f>+IFERROR(VLOOKUP(AR38,Auxiliar!$A:$C,3,0),"")</f>
        <v>2b 3% | 4b 5% | 5b 8% | 193 0%</v>
      </c>
      <c r="AW38" s="1"/>
      <c r="AX38" s="1" t="s">
        <v>32</v>
      </c>
      <c r="AY38" s="6" t="str">
        <f>+IFERROR(VALUE(RIGHT(Tabla9[[#This Row],[B2B]],6)),"")</f>
        <v/>
      </c>
      <c r="AZ38" s="6" t="str">
        <f>+IFERROR(VLOOKUP(AX38,Auxiliar!$A:$C,2,0),"")</f>
        <v>LATONES</v>
      </c>
      <c r="BA38" s="7" t="str">
        <f>+IFERROR(VLOOKUP(AX38,Auxiliar!$A:$C,3,0),"")</f>
        <v>2b 3% | 4b 4% | 6b 5% | 10b 8%  | 385b 0%</v>
      </c>
      <c r="BC38" s="1">
        <v>11421</v>
      </c>
      <c r="BD38" s="1" t="s">
        <v>33</v>
      </c>
      <c r="BE38" s="6">
        <f>+IFERROR(VALUE(RIGHT(Tabla10[[#This Row],[B2B]],6)),"")</f>
        <v>11421</v>
      </c>
      <c r="BF38" s="6" t="str">
        <f>+IFERROR(VLOOKUP(BD38,Auxiliar!$A:$C,2,0),"")</f>
        <v>LATONES</v>
      </c>
      <c r="BG38" s="7" t="str">
        <f>+IFERROR(VLOOKUP(BD38,Auxiliar!$A:$C,3,0),"")</f>
        <v>6b 4% | 12b 5% | 15b 8% | 385b 0%</v>
      </c>
      <c r="BI38" s="1">
        <v>10544</v>
      </c>
      <c r="BJ38" s="1" t="s">
        <v>38</v>
      </c>
      <c r="BK38" s="6">
        <f>+IFERROR(VALUE(RIGHT(Tabla11[[#This Row],[B2B]],6)),"")</f>
        <v>10544</v>
      </c>
      <c r="BL38" s="6" t="str">
        <f>+IFERROR(VLOOKUP(BJ38,Auxiliar!$A:$C,2,0),"")</f>
        <v>VALUE LITRO</v>
      </c>
      <c r="BM38" s="7" t="str">
        <f>+IFERROR(VLOOKUP(BJ38,Auxiliar!$A:$C,3,0),"")</f>
        <v>3b 12%</v>
      </c>
      <c r="BO38" s="1">
        <v>5604</v>
      </c>
      <c r="BP38" s="1" t="s">
        <v>39</v>
      </c>
      <c r="BQ38" s="6">
        <f>+IFERROR(VALUE(RIGHT(Tabla12[[#This Row],[B2B]],6)),"")</f>
        <v>5604</v>
      </c>
      <c r="BR38" s="6" t="str">
        <f>+IFERROR(VLOOKUP(BP38,Auxiliar!$A:$C,2,0),"")</f>
        <v>VALUE LITRO</v>
      </c>
      <c r="BS38" s="7" t="str">
        <f>+IFERROR(VLOOKUP(BP38,Auxiliar!$A:$C,3,0),"")</f>
        <v>1b 12%</v>
      </c>
      <c r="BU38" s="1">
        <v>5484</v>
      </c>
      <c r="BV38" s="1" t="s">
        <v>34</v>
      </c>
      <c r="BW38" s="6">
        <f>+IFERROR(VALUE(RIGHT(Tabla13[[#This Row],[B2B]],6)),"")</f>
        <v>5484</v>
      </c>
      <c r="BX38" s="6" t="str">
        <f>+IFERROR(VLOOKUP(BV38,Auxiliar!$A:$C,2,0),"")</f>
        <v>Corona 710cc</v>
      </c>
      <c r="BY38" s="7" t="str">
        <f>+IFERROR(VLOOKUP(BV38,Auxiliar!$A:$C,3,0),"")</f>
        <v>3b 10% | 169b 0%</v>
      </c>
      <c r="CA38" s="1">
        <v>573</v>
      </c>
      <c r="CB38" s="1" t="s">
        <v>35</v>
      </c>
      <c r="CC38" s="6">
        <f>+IFERROR(VALUE(RIGHT(Tabla14[[#This Row],[B2B]],6)),"")</f>
        <v>573</v>
      </c>
      <c r="CD38" s="6" t="str">
        <f>+IFERROR(VLOOKUP(CB38,Auxiliar!$A:$C,2,0),"")</f>
        <v>Corona 710cc</v>
      </c>
      <c r="CE38" s="7" t="str">
        <f>+IFERROR(VLOOKUP(CB38,Auxiliar!$A:$C,3,0),"")</f>
        <v>1b 10% | 85b 0%</v>
      </c>
      <c r="CG38" s="1">
        <v>10544</v>
      </c>
      <c r="CH38" s="1" t="s">
        <v>42</v>
      </c>
      <c r="CI38" s="6">
        <f>+IFERROR(VALUE(RIGHT(Tabla15[[#This Row],[B2B]],6)),"")</f>
        <v>10544</v>
      </c>
      <c r="CJ38" s="6" t="str">
        <f>+IFERROR(VLOOKUP(CH38,Auxiliar!$A:$C,2,0),"")</f>
        <v xml:space="preserve">VALUE LATA </v>
      </c>
      <c r="CK38" s="7" t="str">
        <f>+IFERROR(VLOOKUP(CH38,Auxiliar!$A:$C,3,0),"")</f>
        <v>3b 15% | 100b 18%</v>
      </c>
      <c r="CM38" s="1">
        <v>554</v>
      </c>
      <c r="CN38" s="1" t="s">
        <v>20</v>
      </c>
      <c r="CO38" s="6">
        <v>554</v>
      </c>
      <c r="CP38" s="6" t="s">
        <v>20</v>
      </c>
      <c r="CQ38" s="7" t="s">
        <v>21</v>
      </c>
      <c r="CS38" s="1">
        <v>6218</v>
      </c>
      <c r="CT38" s="1" t="s">
        <v>15</v>
      </c>
      <c r="CU38" s="6">
        <f>+IFERROR(VALUE(RIGHT(Tabla17[[#This Row],[B2B]],6)),"")</f>
        <v>6218</v>
      </c>
      <c r="CV38" s="6" t="str">
        <f>+IFERROR(VLOOKUP(CT38,Auxiliar!$A:$C,2,0),"")</f>
        <v>PREMIUM</v>
      </c>
      <c r="CW38" s="7" t="str">
        <f>+IFERROR(VLOOKUP(CT38,Auxiliar!$A:$C,3,0),"")</f>
        <v>0b 0% | 5b 2% | 10b 3,5% | 20b 5%</v>
      </c>
      <c r="CY38" s="1">
        <v>554</v>
      </c>
      <c r="CZ38" s="1" t="s">
        <v>16</v>
      </c>
      <c r="DA38" s="6">
        <f>+IFERROR(VALUE(RIGHT(Tabla18[[#This Row],[B2B]],6)),"")</f>
        <v>554</v>
      </c>
      <c r="DB38" s="6" t="str">
        <f>+IFERROR(VLOOKUP(CZ38,Auxiliar!$A:$C,2,0),"")</f>
        <v>PREMIUM</v>
      </c>
      <c r="DC38" s="7" t="str">
        <f>+IFERROR(VLOOKUP(CZ38,Auxiliar!$A:$C,3,0),"")</f>
        <v>0b 0% | 2b 2% | 5b 3,5% | 10b 5%</v>
      </c>
      <c r="DE38" s="1">
        <v>554</v>
      </c>
      <c r="DF38" s="1" t="s">
        <v>19</v>
      </c>
      <c r="DG38" s="6">
        <f>+IFERROR(VALUE(RIGHT(Tabla19[[#This Row],[B2B]],6)),"")</f>
        <v>554</v>
      </c>
      <c r="DH38" s="6" t="str">
        <f>+IFERROR(VLOOKUP(DF38,Auxiliar!$A:$C,2,0),"")</f>
        <v>MICHELOB</v>
      </c>
      <c r="DI38" s="7" t="str">
        <f>+IFERROR(VLOOKUP(DF38,Auxiliar!$A:$C,3,0),"")</f>
        <v>1b 7% | 3b 22% | 8b 27%</v>
      </c>
      <c r="DK38" s="1">
        <v>5484</v>
      </c>
      <c r="DL38" s="1" t="s">
        <v>23</v>
      </c>
      <c r="DM38" s="6">
        <f>+IFERROR(VALUE(RIGHT(Tabla20[[#This Row],[B2B]],6)),"")</f>
        <v>5484</v>
      </c>
      <c r="DN38" s="6" t="str">
        <f>+IFERROR(VLOOKUP(DL38,Auxiliar!$A:$C,2,0),"")</f>
        <v>CORONA PORRON</v>
      </c>
      <c r="DO38" s="7" t="str">
        <f>+IFERROR(VLOOKUP(DL38,Auxiliar!$A:$C,3,0),"")</f>
        <v>3b 5% | 42b 0%</v>
      </c>
      <c r="DQ38" s="1">
        <v>554</v>
      </c>
      <c r="DR38" s="12" t="s">
        <v>24</v>
      </c>
      <c r="DS38" s="6">
        <f>+IFERROR(VALUE(RIGHT(Tabla21[[#This Row],[B2B]],6)),"")</f>
        <v>554</v>
      </c>
      <c r="DT38" s="6" t="str">
        <f>+IFERROR(VLOOKUP(DR38,Auxiliar!$A:$C,2,0),"")</f>
        <v>CORONA PORRON</v>
      </c>
      <c r="DU38" s="7" t="str">
        <f>+IFERROR(VLOOKUP(DR38,Auxiliar!$A:$C,3,0),"")</f>
        <v>1b 5% | 20b 0%</v>
      </c>
      <c r="DW38" s="1">
        <v>5604</v>
      </c>
      <c r="DX38" s="12" t="s">
        <v>43</v>
      </c>
      <c r="DY38" s="6">
        <f>+IFERROR(VALUE(RIGHT(Tabla22[[#This Row],[B2B]],6)),"")</f>
        <v>5604</v>
      </c>
      <c r="DZ38" s="6" t="str">
        <f>+IFERROR(VLOOKUP(DX38,Auxiliar!$A:$C,2,0),"")</f>
        <v xml:space="preserve">VALUE LATA </v>
      </c>
      <c r="EA38" s="7" t="str">
        <f>+IFERROR(VLOOKUP(DX38,Auxiliar!$A:$C,3,0),"")</f>
        <v>1b 15% | 100b 18%</v>
      </c>
      <c r="EC38" s="1">
        <v>5600</v>
      </c>
      <c r="ED38" s="12" t="s">
        <v>47</v>
      </c>
      <c r="EE38" s="6">
        <f>+IFERROR(VALUE(RIGHT(Tabla23[[#This Row],[B2B]],6)),"")</f>
        <v>5600</v>
      </c>
      <c r="EF38" s="6" t="str">
        <f>+IFERROR(VLOOKUP(ED38,Auxiliar!$A:$C,2,0),"")</f>
        <v>VALUE LATON</v>
      </c>
      <c r="EG38" s="7" t="str">
        <f>+IFERROR(VLOOKUP(ED38,Auxiliar!$A:$C,3,0),"")</f>
        <v>1b 10% | 5b 15% | 192b 0%</v>
      </c>
      <c r="EI38" s="1">
        <v>11548</v>
      </c>
      <c r="EJ38" s="12" t="s">
        <v>56</v>
      </c>
      <c r="EK38" s="6">
        <f>+IFERROR(VALUE(RIGHT(Tabla24[[#This Row],[B2B]],6)),"")</f>
        <v>11548</v>
      </c>
      <c r="EL38" s="6" t="str">
        <f>+IFERROR(VLOOKUP(EJ38,Auxiliar!$A:$C,2,0),"")</f>
        <v>VALUE LATON</v>
      </c>
      <c r="EM38" s="7" t="str">
        <f>+IFERROR(VLOOKUP(EJ38,Auxiliar!$A:$C,3,0),"")</f>
        <v>3b 10% | 10b 15% | 384b 0%</v>
      </c>
      <c r="EO38" s="1"/>
      <c r="EP38" s="12"/>
      <c r="EQ38" s="6" t="str">
        <f>+IFERROR(VALUE(RIGHT(Tabla25[[#This Row],[B2B]],6)),"")</f>
        <v/>
      </c>
      <c r="ER38" s="6" t="str">
        <f>+IFERROR(VLOOKUP(EP38,Auxiliar!$A:$C,2,0),"")</f>
        <v/>
      </c>
      <c r="ES38" s="7" t="str">
        <f>+IFERROR(VLOOKUP(EP38,Auxiliar!$A:$C,3,0),"")</f>
        <v/>
      </c>
      <c r="EU38" s="1"/>
      <c r="EV38" s="12"/>
      <c r="EW38" s="6" t="str">
        <f>+IFERROR(VALUE(RIGHT(Tabla26[[#This Row],[B2B]],6)),"")</f>
        <v/>
      </c>
      <c r="EX38" s="6" t="str">
        <f>+IFERROR(VLOOKUP(EV38,Auxiliar!$A:$C,2,0),"")</f>
        <v/>
      </c>
      <c r="EY38" s="7" t="str">
        <f>+IFERROR(VLOOKUP(EV38,Auxiliar!$A:$C,3,0),"")</f>
        <v/>
      </c>
      <c r="EZ38" s="1"/>
      <c r="FA38" s="12"/>
      <c r="FB38" s="6" t="str">
        <f>+IFERROR(VALUE(RIGHT(Tabla27[[#This Row],[B2B]],6)),"")</f>
        <v/>
      </c>
      <c r="FC38" s="6" t="str">
        <f>+IFERROR(VLOOKUP(FA38,Auxiliar!$A:$C,2,0),"")</f>
        <v/>
      </c>
      <c r="FD38" s="7" t="str">
        <f>+IFERROR(VLOOKUP(FA38,Auxiliar!$A:$C,3,0),"")</f>
        <v/>
      </c>
      <c r="FE38" s="1"/>
      <c r="FF38" s="12"/>
      <c r="FG38" s="6" t="str">
        <f>+IFERROR(VALUE(RIGHT(Tabla28[[#This Row],[B2B]],6)),"")</f>
        <v/>
      </c>
      <c r="FH38" s="6" t="str">
        <f>+IFERROR(VLOOKUP(FF38,Auxiliar!$A:$C,2,0),"")</f>
        <v/>
      </c>
      <c r="FI38" s="7" t="str">
        <f>+IFERROR(VLOOKUP(FF38,Auxiliar!$A:$C,3,0),"")</f>
        <v/>
      </c>
      <c r="FJ38" s="1"/>
      <c r="FK38" s="12"/>
      <c r="FL38" s="6" t="str">
        <f>+IFERROR(VALUE(RIGHT(Tabla29[[#This Row],[B2B]],6)),"")</f>
        <v/>
      </c>
      <c r="FM38" s="6" t="str">
        <f>+IFERROR(VLOOKUP(FK38,Auxiliar!$A:$C,2,0),"")</f>
        <v/>
      </c>
      <c r="FN38" s="7" t="str">
        <f>+IFERROR(VLOOKUP(FK38,Auxiliar!$A:$C,3,0),"")</f>
        <v/>
      </c>
      <c r="FO38" s="1"/>
      <c r="FP38" s="12"/>
      <c r="FQ38" s="6" t="str">
        <f>+IFERROR(VALUE(RIGHT(Tabla30[[#This Row],[B2B]],6)),"")</f>
        <v/>
      </c>
      <c r="FR38" s="6" t="str">
        <f>+IFERROR(VLOOKUP(FP38,Auxiliar!$A:$C,2,0),"")</f>
        <v/>
      </c>
      <c r="FS38" s="7"/>
      <c r="FT38" s="1"/>
      <c r="FU38" s="12"/>
      <c r="FV38" s="6" t="str">
        <f>+IFERROR(VALUE(RIGHT(Tabla31[[#This Row],[B2B]],6)),"")</f>
        <v/>
      </c>
      <c r="FW38" s="6" t="str">
        <f>+IFERROR(VLOOKUP(FU38,Auxiliar!$A:$C,2,0),"")</f>
        <v/>
      </c>
      <c r="FX38" s="7" t="str">
        <f>+IFERROR(VLOOKUP(FU38,Auxiliar!$A:$C,3,0),"")</f>
        <v/>
      </c>
      <c r="FY38" s="1"/>
      <c r="FZ38" s="12"/>
      <c r="GA38" s="6" t="str">
        <f>+IFERROR(VALUE(RIGHT(Tabla32[[#This Row],[B2B]],6)),"")</f>
        <v/>
      </c>
      <c r="GB38" s="6" t="str">
        <f>+IFERROR(VLOOKUP(FZ38,Auxiliar!$A:$C,2,0),"")</f>
        <v/>
      </c>
      <c r="GC38" s="7" t="str">
        <f>+IFERROR(VLOOKUP(FZ38,Auxiliar!$A:$C,3,0),"")</f>
        <v/>
      </c>
      <c r="GD38" s="1"/>
      <c r="GE38" s="12"/>
      <c r="GF38" s="6" t="str">
        <f>+IFERROR(VALUE(RIGHT(Tabla33[[#This Row],[B2B]],6)),"")</f>
        <v/>
      </c>
      <c r="GG38" s="6" t="str">
        <f>+IFERROR(VLOOKUP(GE38,Auxiliar!$A:$C,2,0),"")</f>
        <v/>
      </c>
      <c r="GH38" s="7" t="str">
        <f>+IFERROR(VLOOKUP(GE38,Auxiliar!$A:$C,3,0),"")</f>
        <v/>
      </c>
    </row>
    <row r="39" spans="1:190" x14ac:dyDescent="0.25">
      <c r="A39" s="1">
        <v>11953</v>
      </c>
      <c r="B39" s="1" t="s">
        <v>5</v>
      </c>
      <c r="C39">
        <f>+IFERROR(VALUE(RIGHT(Tabla1[[#This Row],[B2B]],6)),"")</f>
        <v>11953</v>
      </c>
      <c r="D39" t="str">
        <f>+IFERROR(VLOOKUP(B39,Auxiliar!$A:$C,2,0),"")</f>
        <v>CORE</v>
      </c>
      <c r="E39" s="5" t="str">
        <f>+IFERROR(VLOOKUP(B39,Auxiliar!$A:$C,3,0),"")</f>
        <v>0b 1% | 5b 4% | 10b 5% | 15b 6% | 25b 9%</v>
      </c>
      <c r="S39" s="1">
        <v>1036</v>
      </c>
      <c r="T39" s="1" t="s">
        <v>9</v>
      </c>
      <c r="U39" s="6">
        <f>+IFERROR(VALUE(RIGHT(Tabla4[[#This Row],[B2B]],6)),"")</f>
        <v>1036</v>
      </c>
      <c r="V39" s="6" t="str">
        <f>+IFERROR(VLOOKUP(T39,Auxiliar!$A:$C,2,0),"")</f>
        <v>CORE</v>
      </c>
      <c r="W39" s="7" t="str">
        <f>+IFERROR(VLOOKUP(T39,Auxiliar!$A:$C,3,0),"")</f>
        <v>0b 1% | 2b 5% | 4b 6%</v>
      </c>
      <c r="Y39" s="1">
        <v>2336</v>
      </c>
      <c r="Z39" s="1" t="s">
        <v>10</v>
      </c>
      <c r="AA39" s="6">
        <f>+IFERROR(VALUE(RIGHT(Tabla5[[#This Row],[B2B]],6)),"")</f>
        <v>2336</v>
      </c>
      <c r="AB39" s="6" t="str">
        <f>+IFERROR(VLOOKUP(Z39,Auxiliar!$A:$C,2,0),"")</f>
        <v>CORE</v>
      </c>
      <c r="AC39" s="7" t="str">
        <f>+IFERROR(VLOOKUP(Z39,Auxiliar!$A:$C,3,0),"")</f>
        <v>0b 1% | 3b 4% | 5b 6%</v>
      </c>
      <c r="AE39" s="1">
        <v>2754</v>
      </c>
      <c r="AF39" s="1" t="s">
        <v>11</v>
      </c>
      <c r="AG39" s="6">
        <f>+IFERROR(VALUE(RIGHT(Tabla6[[#This Row],[B2B]],6)),"")</f>
        <v>2754</v>
      </c>
      <c r="AH39" s="6" t="str">
        <f>+IFERROR(VLOOKUP(AF39,Auxiliar!$A:$C,2,0),"")</f>
        <v>CORE</v>
      </c>
      <c r="AI39" s="7" t="str">
        <f>+IFERROR(VLOOKUP(AF39,Auxiliar!$A:$C,3,0),"")</f>
        <v>0b 1% | 6b 5% | 10b 6%</v>
      </c>
      <c r="AK39" s="1">
        <v>940</v>
      </c>
      <c r="AL39" s="1" t="s">
        <v>30</v>
      </c>
      <c r="AM39" s="6">
        <f>+IFERROR(VALUE(RIGHT(Tabla7[[#This Row],[B2B]],6)),"")</f>
        <v>940</v>
      </c>
      <c r="AN39" s="6" t="str">
        <f>+IFERROR(VLOOKUP(AL39,Auxiliar!$A:$C,2,0),"")</f>
        <v>LATONES</v>
      </c>
      <c r="AO39" s="7" t="str">
        <f>+IFERROR(VLOOKUP(AL39,Auxiliar!$A:$C,3,0),"")</f>
        <v>1b 4% | 5b 7% | 97b 0%</v>
      </c>
      <c r="AQ39" s="1">
        <v>2043</v>
      </c>
      <c r="AR39" s="1" t="s">
        <v>31</v>
      </c>
      <c r="AS39" s="6">
        <f>+IFERROR(VALUE(RIGHT(Tabla8[[#This Row],[B2B]],6)),"")</f>
        <v>2043</v>
      </c>
      <c r="AT39" s="6" t="str">
        <f>+IFERROR(VLOOKUP(AR39,Auxiliar!$A:$C,2,0),"")</f>
        <v>LATONES</v>
      </c>
      <c r="AU39" s="7" t="str">
        <f>+IFERROR(VLOOKUP(AR39,Auxiliar!$A:$C,3,0),"")</f>
        <v>2b 3% | 4b 5% | 5b 8% | 193 0%</v>
      </c>
      <c r="AW39" s="1"/>
      <c r="AX39" s="1" t="s">
        <v>32</v>
      </c>
      <c r="AY39" s="6" t="str">
        <f>+IFERROR(VALUE(RIGHT(Tabla9[[#This Row],[B2B]],6)),"")</f>
        <v/>
      </c>
      <c r="AZ39" s="6" t="str">
        <f>+IFERROR(VLOOKUP(AX39,Auxiliar!$A:$C,2,0),"")</f>
        <v>LATONES</v>
      </c>
      <c r="BA39" s="7" t="str">
        <f>+IFERROR(VLOOKUP(AX39,Auxiliar!$A:$C,3,0),"")</f>
        <v>2b 3% | 4b 4% | 6b 5% | 10b 8%  | 385b 0%</v>
      </c>
      <c r="BC39" s="1">
        <v>11548</v>
      </c>
      <c r="BD39" s="1" t="s">
        <v>33</v>
      </c>
      <c r="BE39" s="6">
        <f>+IFERROR(VALUE(RIGHT(Tabla10[[#This Row],[B2B]],6)),"")</f>
        <v>11548</v>
      </c>
      <c r="BF39" s="6" t="str">
        <f>+IFERROR(VLOOKUP(BD39,Auxiliar!$A:$C,2,0),"")</f>
        <v>LATONES</v>
      </c>
      <c r="BG39" s="7" t="str">
        <f>+IFERROR(VLOOKUP(BD39,Auxiliar!$A:$C,3,0),"")</f>
        <v>6b 4% | 12b 5% | 15b 8% | 385b 0%</v>
      </c>
      <c r="BI39" s="1">
        <v>1333</v>
      </c>
      <c r="BJ39" s="1" t="s">
        <v>38</v>
      </c>
      <c r="BK39" s="6">
        <f>+IFERROR(VALUE(RIGHT(Tabla11[[#This Row],[B2B]],6)),"")</f>
        <v>1333</v>
      </c>
      <c r="BL39" s="6" t="str">
        <f>+IFERROR(VLOOKUP(BJ39,Auxiliar!$A:$C,2,0),"")</f>
        <v>VALUE LITRO</v>
      </c>
      <c r="BM39" s="7" t="str">
        <f>+IFERROR(VLOOKUP(BJ39,Auxiliar!$A:$C,3,0),"")</f>
        <v>3b 12%</v>
      </c>
      <c r="BO39" s="1">
        <v>5605</v>
      </c>
      <c r="BP39" s="1" t="s">
        <v>39</v>
      </c>
      <c r="BQ39" s="6">
        <f>+IFERROR(VALUE(RIGHT(Tabla12[[#This Row],[B2B]],6)),"")</f>
        <v>5605</v>
      </c>
      <c r="BR39" s="6" t="str">
        <f>+IFERROR(VLOOKUP(BP39,Auxiliar!$A:$C,2,0),"")</f>
        <v>VALUE LITRO</v>
      </c>
      <c r="BS39" s="7" t="str">
        <f>+IFERROR(VLOOKUP(BP39,Auxiliar!$A:$C,3,0),"")</f>
        <v>1b 12%</v>
      </c>
      <c r="BU39" s="1">
        <v>5573</v>
      </c>
      <c r="BV39" s="1" t="s">
        <v>34</v>
      </c>
      <c r="BW39" s="6">
        <f>+IFERROR(VALUE(RIGHT(Tabla13[[#This Row],[B2B]],6)),"")</f>
        <v>5573</v>
      </c>
      <c r="BX39" s="6" t="str">
        <f>+IFERROR(VLOOKUP(BV39,Auxiliar!$A:$C,2,0),"")</f>
        <v>Corona 710cc</v>
      </c>
      <c r="BY39" s="7" t="str">
        <f>+IFERROR(VLOOKUP(BV39,Auxiliar!$A:$C,3,0),"")</f>
        <v>3b 10% | 169b 0%</v>
      </c>
      <c r="CA39" s="1">
        <v>578</v>
      </c>
      <c r="CB39" s="1" t="s">
        <v>35</v>
      </c>
      <c r="CC39" s="6">
        <f>+IFERROR(VALUE(RIGHT(Tabla14[[#This Row],[B2B]],6)),"")</f>
        <v>578</v>
      </c>
      <c r="CD39" s="6" t="str">
        <f>+IFERROR(VLOOKUP(CB39,Auxiliar!$A:$C,2,0),"")</f>
        <v>Corona 710cc</v>
      </c>
      <c r="CE39" s="7" t="str">
        <f>+IFERROR(VLOOKUP(CB39,Auxiliar!$A:$C,3,0),"")</f>
        <v>1b 10% | 85b 0%</v>
      </c>
      <c r="CG39" s="1">
        <v>1333</v>
      </c>
      <c r="CH39" s="1" t="s">
        <v>42</v>
      </c>
      <c r="CI39" s="6">
        <f>+IFERROR(VALUE(RIGHT(Tabla15[[#This Row],[B2B]],6)),"")</f>
        <v>1333</v>
      </c>
      <c r="CJ39" s="6" t="str">
        <f>+IFERROR(VLOOKUP(CH39,Auxiliar!$A:$C,2,0),"")</f>
        <v xml:space="preserve">VALUE LATA </v>
      </c>
      <c r="CK39" s="7" t="str">
        <f>+IFERROR(VLOOKUP(CH39,Auxiliar!$A:$C,3,0),"")</f>
        <v>3b 15% | 100b 18%</v>
      </c>
      <c r="CM39" s="1">
        <v>573</v>
      </c>
      <c r="CN39" s="1" t="s">
        <v>20</v>
      </c>
      <c r="CO39" s="6">
        <v>573</v>
      </c>
      <c r="CP39" s="6" t="s">
        <v>20</v>
      </c>
      <c r="CQ39" s="7" t="s">
        <v>21</v>
      </c>
      <c r="CS39" s="1">
        <v>6221</v>
      </c>
      <c r="CT39" s="1" t="s">
        <v>15</v>
      </c>
      <c r="CU39" s="6">
        <f>+IFERROR(VALUE(RIGHT(Tabla17[[#This Row],[B2B]],6)),"")</f>
        <v>6221</v>
      </c>
      <c r="CV39" s="6" t="str">
        <f>+IFERROR(VLOOKUP(CT39,Auxiliar!$A:$C,2,0),"")</f>
        <v>PREMIUM</v>
      </c>
      <c r="CW39" s="7" t="str">
        <f>+IFERROR(VLOOKUP(CT39,Auxiliar!$A:$C,3,0),"")</f>
        <v>0b 0% | 5b 2% | 10b 3,5% | 20b 5%</v>
      </c>
      <c r="CY39" s="1">
        <v>573</v>
      </c>
      <c r="CZ39" s="1" t="s">
        <v>16</v>
      </c>
      <c r="DA39" s="6">
        <f>+IFERROR(VALUE(RIGHT(Tabla18[[#This Row],[B2B]],6)),"")</f>
        <v>573</v>
      </c>
      <c r="DB39" s="6" t="str">
        <f>+IFERROR(VLOOKUP(CZ39,Auxiliar!$A:$C,2,0),"")</f>
        <v>PREMIUM</v>
      </c>
      <c r="DC39" s="7" t="str">
        <f>+IFERROR(VLOOKUP(CZ39,Auxiliar!$A:$C,3,0),"")</f>
        <v>0b 0% | 2b 2% | 5b 3,5% | 10b 5%</v>
      </c>
      <c r="DE39" s="1">
        <v>573</v>
      </c>
      <c r="DF39" s="1" t="s">
        <v>19</v>
      </c>
      <c r="DG39" s="6">
        <f>+IFERROR(VALUE(RIGHT(Tabla19[[#This Row],[B2B]],6)),"")</f>
        <v>573</v>
      </c>
      <c r="DH39" s="6" t="str">
        <f>+IFERROR(VLOOKUP(DF39,Auxiliar!$A:$C,2,0),"")</f>
        <v>MICHELOB</v>
      </c>
      <c r="DI39" s="7" t="str">
        <f>+IFERROR(VLOOKUP(DF39,Auxiliar!$A:$C,3,0),"")</f>
        <v>1b 7% | 3b 22% | 8b 27%</v>
      </c>
      <c r="DK39" s="1">
        <v>5573</v>
      </c>
      <c r="DL39" s="1" t="s">
        <v>23</v>
      </c>
      <c r="DM39" s="6">
        <f>+IFERROR(VALUE(RIGHT(Tabla20[[#This Row],[B2B]],6)),"")</f>
        <v>5573</v>
      </c>
      <c r="DN39" s="6" t="str">
        <f>+IFERROR(VLOOKUP(DL39,Auxiliar!$A:$C,2,0),"")</f>
        <v>CORONA PORRON</v>
      </c>
      <c r="DO39" s="7" t="str">
        <f>+IFERROR(VLOOKUP(DL39,Auxiliar!$A:$C,3,0),"")</f>
        <v>3b 5% | 42b 0%</v>
      </c>
      <c r="DQ39" s="1">
        <v>573</v>
      </c>
      <c r="DR39" s="12" t="s">
        <v>24</v>
      </c>
      <c r="DS39" s="6">
        <f>+IFERROR(VALUE(RIGHT(Tabla21[[#This Row],[B2B]],6)),"")</f>
        <v>573</v>
      </c>
      <c r="DT39" s="6" t="str">
        <f>+IFERROR(VLOOKUP(DR39,Auxiliar!$A:$C,2,0),"")</f>
        <v>CORONA PORRON</v>
      </c>
      <c r="DU39" s="7" t="str">
        <f>+IFERROR(VLOOKUP(DR39,Auxiliar!$A:$C,3,0),"")</f>
        <v>1b 5% | 20b 0%</v>
      </c>
      <c r="DW39" s="1">
        <v>5605</v>
      </c>
      <c r="DX39" s="12" t="s">
        <v>43</v>
      </c>
      <c r="DY39" s="6">
        <f>+IFERROR(VALUE(RIGHT(Tabla22[[#This Row],[B2B]],6)),"")</f>
        <v>5605</v>
      </c>
      <c r="DZ39" s="6" t="str">
        <f>+IFERROR(VLOOKUP(DX39,Auxiliar!$A:$C,2,0),"")</f>
        <v xml:space="preserve">VALUE LATA </v>
      </c>
      <c r="EA39" s="7" t="str">
        <f>+IFERROR(VLOOKUP(DX39,Auxiliar!$A:$C,3,0),"")</f>
        <v>1b 15% | 100b 18%</v>
      </c>
      <c r="EC39" s="1">
        <v>5604</v>
      </c>
      <c r="ED39" s="12" t="s">
        <v>47</v>
      </c>
      <c r="EE39" s="6">
        <f>+IFERROR(VALUE(RIGHT(Tabla23[[#This Row],[B2B]],6)),"")</f>
        <v>5604</v>
      </c>
      <c r="EF39" s="6" t="str">
        <f>+IFERROR(VLOOKUP(ED39,Auxiliar!$A:$C,2,0),"")</f>
        <v>VALUE LATON</v>
      </c>
      <c r="EG39" s="7" t="str">
        <f>+IFERROR(VLOOKUP(ED39,Auxiliar!$A:$C,3,0),"")</f>
        <v>1b 10% | 5b 15% | 192b 0%</v>
      </c>
      <c r="EI39" s="1">
        <v>11664</v>
      </c>
      <c r="EJ39" s="12" t="s">
        <v>56</v>
      </c>
      <c r="EK39" s="6">
        <f>+IFERROR(VALUE(RIGHT(Tabla24[[#This Row],[B2B]],6)),"")</f>
        <v>11664</v>
      </c>
      <c r="EL39" s="6" t="str">
        <f>+IFERROR(VLOOKUP(EJ39,Auxiliar!$A:$C,2,0),"")</f>
        <v>VALUE LATON</v>
      </c>
      <c r="EM39" s="7" t="str">
        <f>+IFERROR(VLOOKUP(EJ39,Auxiliar!$A:$C,3,0),"")</f>
        <v>3b 10% | 10b 15% | 384b 0%</v>
      </c>
      <c r="EO39" s="1"/>
      <c r="EP39" s="12"/>
      <c r="EQ39" s="6" t="str">
        <f>+IFERROR(VALUE(RIGHT(Tabla25[[#This Row],[B2B]],6)),"")</f>
        <v/>
      </c>
      <c r="ER39" s="6" t="str">
        <f>+IFERROR(VLOOKUP(EP39,Auxiliar!$A:$C,2,0),"")</f>
        <v/>
      </c>
      <c r="ES39" s="7" t="str">
        <f>+IFERROR(VLOOKUP(EP39,Auxiliar!$A:$C,3,0),"")</f>
        <v/>
      </c>
      <c r="EU39" s="1"/>
      <c r="EV39" s="12"/>
      <c r="EW39" s="6" t="str">
        <f>+IFERROR(VALUE(RIGHT(Tabla26[[#This Row],[B2B]],6)),"")</f>
        <v/>
      </c>
      <c r="EX39" s="6" t="str">
        <f>+IFERROR(VLOOKUP(EV39,Auxiliar!$A:$C,2,0),"")</f>
        <v/>
      </c>
      <c r="EY39" s="7" t="str">
        <f>+IFERROR(VLOOKUP(EV39,Auxiliar!$A:$C,3,0),"")</f>
        <v/>
      </c>
      <c r="EZ39" s="1"/>
      <c r="FA39" s="12"/>
      <c r="FB39" s="6" t="str">
        <f>+IFERROR(VALUE(RIGHT(Tabla27[[#This Row],[B2B]],6)),"")</f>
        <v/>
      </c>
      <c r="FC39" s="6" t="str">
        <f>+IFERROR(VLOOKUP(FA39,Auxiliar!$A:$C,2,0),"")</f>
        <v/>
      </c>
      <c r="FD39" s="7" t="str">
        <f>+IFERROR(VLOOKUP(FA39,Auxiliar!$A:$C,3,0),"")</f>
        <v/>
      </c>
      <c r="FE39" s="1"/>
      <c r="FF39" s="12"/>
      <c r="FG39" s="6" t="str">
        <f>+IFERROR(VALUE(RIGHT(Tabla28[[#This Row],[B2B]],6)),"")</f>
        <v/>
      </c>
      <c r="FH39" s="6" t="str">
        <f>+IFERROR(VLOOKUP(FF39,Auxiliar!$A:$C,2,0),"")</f>
        <v/>
      </c>
      <c r="FI39" s="7" t="str">
        <f>+IFERROR(VLOOKUP(FF39,Auxiliar!$A:$C,3,0),"")</f>
        <v/>
      </c>
      <c r="FJ39" s="1"/>
      <c r="FK39" s="12"/>
      <c r="FL39" s="6" t="str">
        <f>+IFERROR(VALUE(RIGHT(Tabla29[[#This Row],[B2B]],6)),"")</f>
        <v/>
      </c>
      <c r="FM39" s="6" t="str">
        <f>+IFERROR(VLOOKUP(FK39,Auxiliar!$A:$C,2,0),"")</f>
        <v/>
      </c>
      <c r="FN39" s="7" t="str">
        <f>+IFERROR(VLOOKUP(FK39,Auxiliar!$A:$C,3,0),"")</f>
        <v/>
      </c>
      <c r="FO39" s="1"/>
      <c r="FP39" s="12"/>
      <c r="FQ39" s="6" t="str">
        <f>+IFERROR(VALUE(RIGHT(Tabla30[[#This Row],[B2B]],6)),"")</f>
        <v/>
      </c>
      <c r="FR39" s="6" t="str">
        <f>+IFERROR(VLOOKUP(FP39,Auxiliar!$A:$C,2,0),"")</f>
        <v/>
      </c>
      <c r="FS39" s="7"/>
      <c r="FT39" s="1"/>
      <c r="FU39" s="12"/>
      <c r="FV39" s="6" t="str">
        <f>+IFERROR(VALUE(RIGHT(Tabla31[[#This Row],[B2B]],6)),"")</f>
        <v/>
      </c>
      <c r="FW39" s="6" t="str">
        <f>+IFERROR(VLOOKUP(FU39,Auxiliar!$A:$C,2,0),"")</f>
        <v/>
      </c>
      <c r="FX39" s="7" t="str">
        <f>+IFERROR(VLOOKUP(FU39,Auxiliar!$A:$C,3,0),"")</f>
        <v/>
      </c>
      <c r="FY39" s="1"/>
      <c r="FZ39" s="12"/>
      <c r="GA39" s="6" t="str">
        <f>+IFERROR(VALUE(RIGHT(Tabla32[[#This Row],[B2B]],6)),"")</f>
        <v/>
      </c>
      <c r="GB39" s="6" t="str">
        <f>+IFERROR(VLOOKUP(FZ39,Auxiliar!$A:$C,2,0),"")</f>
        <v/>
      </c>
      <c r="GC39" s="7" t="str">
        <f>+IFERROR(VLOOKUP(FZ39,Auxiliar!$A:$C,3,0),"")</f>
        <v/>
      </c>
      <c r="GD39" s="1"/>
      <c r="GE39" s="12"/>
      <c r="GF39" s="6" t="str">
        <f>+IFERROR(VALUE(RIGHT(Tabla33[[#This Row],[B2B]],6)),"")</f>
        <v/>
      </c>
      <c r="GG39" s="6" t="str">
        <f>+IFERROR(VLOOKUP(GE39,Auxiliar!$A:$C,2,0),"")</f>
        <v/>
      </c>
      <c r="GH39" s="7" t="str">
        <f>+IFERROR(VLOOKUP(GE39,Auxiliar!$A:$C,3,0),"")</f>
        <v/>
      </c>
    </row>
    <row r="40" spans="1:190" x14ac:dyDescent="0.25">
      <c r="A40" s="1">
        <v>20020</v>
      </c>
      <c r="B40" s="1" t="s">
        <v>5</v>
      </c>
      <c r="C40">
        <f>+IFERROR(VALUE(RIGHT(Tabla1[[#This Row],[B2B]],6)),"")</f>
        <v>20020</v>
      </c>
      <c r="D40" t="str">
        <f>+IFERROR(VLOOKUP(B40,Auxiliar!$A:$C,2,0),"")</f>
        <v>CORE</v>
      </c>
      <c r="E40" s="5" t="str">
        <f>+IFERROR(VLOOKUP(B40,Auxiliar!$A:$C,3,0),"")</f>
        <v>0b 1% | 5b 4% | 10b 5% | 15b 6% | 25b 9%</v>
      </c>
      <c r="S40" s="1">
        <v>1080</v>
      </c>
      <c r="T40" s="1" t="s">
        <v>9</v>
      </c>
      <c r="U40" s="6">
        <f>+IFERROR(VALUE(RIGHT(Tabla4[[#This Row],[B2B]],6)),"")</f>
        <v>1080</v>
      </c>
      <c r="V40" s="6" t="str">
        <f>+IFERROR(VLOOKUP(T40,Auxiliar!$A:$C,2,0),"")</f>
        <v>CORE</v>
      </c>
      <c r="W40" s="7" t="str">
        <f>+IFERROR(VLOOKUP(T40,Auxiliar!$A:$C,3,0),"")</f>
        <v>0b 1% | 2b 5% | 4b 6%</v>
      </c>
      <c r="Y40" s="1">
        <v>2404</v>
      </c>
      <c r="Z40" s="1" t="s">
        <v>10</v>
      </c>
      <c r="AA40" s="6">
        <f>+IFERROR(VALUE(RIGHT(Tabla5[[#This Row],[B2B]],6)),"")</f>
        <v>2404</v>
      </c>
      <c r="AB40" s="6" t="str">
        <f>+IFERROR(VLOOKUP(Z40,Auxiliar!$A:$C,2,0),"")</f>
        <v>CORE</v>
      </c>
      <c r="AC40" s="7" t="str">
        <f>+IFERROR(VLOOKUP(Z40,Auxiliar!$A:$C,3,0),"")</f>
        <v>0b 1% | 3b 4% | 5b 6%</v>
      </c>
      <c r="AE40" s="1">
        <v>2815</v>
      </c>
      <c r="AF40" s="1" t="s">
        <v>11</v>
      </c>
      <c r="AG40" s="6">
        <f>+IFERROR(VALUE(RIGHT(Tabla6[[#This Row],[B2B]],6)),"")</f>
        <v>2815</v>
      </c>
      <c r="AH40" s="6" t="str">
        <f>+IFERROR(VLOOKUP(AF40,Auxiliar!$A:$C,2,0),"")</f>
        <v>CORE</v>
      </c>
      <c r="AI40" s="7" t="str">
        <f>+IFERROR(VLOOKUP(AF40,Auxiliar!$A:$C,3,0),"")</f>
        <v>0b 1% | 6b 5% | 10b 6%</v>
      </c>
      <c r="AK40" s="1">
        <v>969</v>
      </c>
      <c r="AL40" s="1" t="s">
        <v>30</v>
      </c>
      <c r="AM40" s="6">
        <f>+IFERROR(VALUE(RIGHT(Tabla7[[#This Row],[B2B]],6)),"")</f>
        <v>969</v>
      </c>
      <c r="AN40" s="6" t="str">
        <f>+IFERROR(VLOOKUP(AL40,Auxiliar!$A:$C,2,0),"")</f>
        <v>LATONES</v>
      </c>
      <c r="AO40" s="7" t="str">
        <f>+IFERROR(VLOOKUP(AL40,Auxiliar!$A:$C,3,0),"")</f>
        <v>1b 4% | 5b 7% | 97b 0%</v>
      </c>
      <c r="AQ40" s="1">
        <v>2114</v>
      </c>
      <c r="AR40" s="1" t="s">
        <v>31</v>
      </c>
      <c r="AS40" s="6">
        <f>+IFERROR(VALUE(RIGHT(Tabla8[[#This Row],[B2B]],6)),"")</f>
        <v>2114</v>
      </c>
      <c r="AT40" s="6" t="str">
        <f>+IFERROR(VLOOKUP(AR40,Auxiliar!$A:$C,2,0),"")</f>
        <v>LATONES</v>
      </c>
      <c r="AU40" s="7" t="str">
        <f>+IFERROR(VLOOKUP(AR40,Auxiliar!$A:$C,3,0),"")</f>
        <v>2b 3% | 4b 5% | 5b 8% | 193 0%</v>
      </c>
      <c r="AW40" s="1"/>
      <c r="AX40" s="1" t="s">
        <v>32</v>
      </c>
      <c r="AY40" s="6" t="str">
        <f>+IFERROR(VALUE(RIGHT(Tabla9[[#This Row],[B2B]],6)),"")</f>
        <v/>
      </c>
      <c r="AZ40" s="6" t="str">
        <f>+IFERROR(VLOOKUP(AX40,Auxiliar!$A:$C,2,0),"")</f>
        <v>LATONES</v>
      </c>
      <c r="BA40" s="7" t="str">
        <f>+IFERROR(VLOOKUP(AX40,Auxiliar!$A:$C,3,0),"")</f>
        <v>2b 3% | 4b 4% | 6b 5% | 10b 8%  | 385b 0%</v>
      </c>
      <c r="BC40" s="1">
        <v>11755</v>
      </c>
      <c r="BD40" s="1" t="s">
        <v>33</v>
      </c>
      <c r="BE40" s="6">
        <f>+IFERROR(VALUE(RIGHT(Tabla10[[#This Row],[B2B]],6)),"")</f>
        <v>11755</v>
      </c>
      <c r="BF40" s="6" t="str">
        <f>+IFERROR(VLOOKUP(BD40,Auxiliar!$A:$C,2,0),"")</f>
        <v>LATONES</v>
      </c>
      <c r="BG40" s="7" t="str">
        <f>+IFERROR(VLOOKUP(BD40,Auxiliar!$A:$C,3,0),"")</f>
        <v>6b 4% | 12b 5% | 15b 8% | 385b 0%</v>
      </c>
      <c r="BI40" s="1">
        <v>10621</v>
      </c>
      <c r="BJ40" s="1" t="s">
        <v>38</v>
      </c>
      <c r="BK40" s="6">
        <f>+IFERROR(VALUE(RIGHT(Tabla11[[#This Row],[B2B]],6)),"")</f>
        <v>10621</v>
      </c>
      <c r="BL40" s="6" t="str">
        <f>+IFERROR(VLOOKUP(BJ40,Auxiliar!$A:$C,2,0),"")</f>
        <v>VALUE LITRO</v>
      </c>
      <c r="BM40" s="7" t="str">
        <f>+IFERROR(VLOOKUP(BJ40,Auxiliar!$A:$C,3,0),"")</f>
        <v>3b 12%</v>
      </c>
      <c r="BO40" s="1">
        <v>5606</v>
      </c>
      <c r="BP40" s="1" t="s">
        <v>39</v>
      </c>
      <c r="BQ40" s="6">
        <f>+IFERROR(VALUE(RIGHT(Tabla12[[#This Row],[B2B]],6)),"")</f>
        <v>5606</v>
      </c>
      <c r="BR40" s="6" t="str">
        <f>+IFERROR(VLOOKUP(BP40,Auxiliar!$A:$C,2,0),"")</f>
        <v>VALUE LITRO</v>
      </c>
      <c r="BS40" s="7" t="str">
        <f>+IFERROR(VLOOKUP(BP40,Auxiliar!$A:$C,3,0),"")</f>
        <v>1b 12%</v>
      </c>
      <c r="BU40" s="1">
        <v>5827</v>
      </c>
      <c r="BV40" s="1" t="s">
        <v>34</v>
      </c>
      <c r="BW40" s="6">
        <f>+IFERROR(VALUE(RIGHT(Tabla13[[#This Row],[B2B]],6)),"")</f>
        <v>5827</v>
      </c>
      <c r="BX40" s="6" t="str">
        <f>+IFERROR(VLOOKUP(BV40,Auxiliar!$A:$C,2,0),"")</f>
        <v>Corona 710cc</v>
      </c>
      <c r="BY40" s="7" t="str">
        <f>+IFERROR(VLOOKUP(BV40,Auxiliar!$A:$C,3,0),"")</f>
        <v>3b 10% | 169b 0%</v>
      </c>
      <c r="CA40" s="1">
        <v>594</v>
      </c>
      <c r="CB40" s="1" t="s">
        <v>35</v>
      </c>
      <c r="CC40" s="6">
        <f>+IFERROR(VALUE(RIGHT(Tabla14[[#This Row],[B2B]],6)),"")</f>
        <v>594</v>
      </c>
      <c r="CD40" s="6" t="str">
        <f>+IFERROR(VLOOKUP(CB40,Auxiliar!$A:$C,2,0),"")</f>
        <v>Corona 710cc</v>
      </c>
      <c r="CE40" s="7" t="str">
        <f>+IFERROR(VLOOKUP(CB40,Auxiliar!$A:$C,3,0),"")</f>
        <v>1b 10% | 85b 0%</v>
      </c>
      <c r="CG40" s="1">
        <v>10621</v>
      </c>
      <c r="CH40" s="1" t="s">
        <v>42</v>
      </c>
      <c r="CI40" s="6">
        <f>+IFERROR(VALUE(RIGHT(Tabla15[[#This Row],[B2B]],6)),"")</f>
        <v>10621</v>
      </c>
      <c r="CJ40" s="6" t="str">
        <f>+IFERROR(VLOOKUP(CH40,Auxiliar!$A:$C,2,0),"")</f>
        <v xml:space="preserve">VALUE LATA </v>
      </c>
      <c r="CK40" s="7" t="str">
        <f>+IFERROR(VLOOKUP(CH40,Auxiliar!$A:$C,3,0),"")</f>
        <v>3b 15% | 100b 18%</v>
      </c>
      <c r="CM40" s="1">
        <v>578</v>
      </c>
      <c r="CN40" s="1" t="s">
        <v>20</v>
      </c>
      <c r="CO40" s="6">
        <v>578</v>
      </c>
      <c r="CP40" s="6" t="s">
        <v>20</v>
      </c>
      <c r="CQ40" s="7" t="s">
        <v>21</v>
      </c>
      <c r="CS40" s="1">
        <v>6311</v>
      </c>
      <c r="CT40" s="1" t="s">
        <v>15</v>
      </c>
      <c r="CU40" s="6">
        <f>+IFERROR(VALUE(RIGHT(Tabla17[[#This Row],[B2B]],6)),"")</f>
        <v>6311</v>
      </c>
      <c r="CV40" s="6" t="str">
        <f>+IFERROR(VLOOKUP(CT40,Auxiliar!$A:$C,2,0),"")</f>
        <v>PREMIUM</v>
      </c>
      <c r="CW40" s="7" t="str">
        <f>+IFERROR(VLOOKUP(CT40,Auxiliar!$A:$C,3,0),"")</f>
        <v>0b 0% | 5b 2% | 10b 3,5% | 20b 5%</v>
      </c>
      <c r="CY40" s="1">
        <v>578</v>
      </c>
      <c r="CZ40" s="1" t="s">
        <v>16</v>
      </c>
      <c r="DA40" s="6">
        <f>+IFERROR(VALUE(RIGHT(Tabla18[[#This Row],[B2B]],6)),"")</f>
        <v>578</v>
      </c>
      <c r="DB40" s="6" t="str">
        <f>+IFERROR(VLOOKUP(CZ40,Auxiliar!$A:$C,2,0),"")</f>
        <v>PREMIUM</v>
      </c>
      <c r="DC40" s="7" t="str">
        <f>+IFERROR(VLOOKUP(CZ40,Auxiliar!$A:$C,3,0),"")</f>
        <v>0b 0% | 2b 2% | 5b 3,5% | 10b 5%</v>
      </c>
      <c r="DE40" s="1">
        <v>578</v>
      </c>
      <c r="DF40" s="1" t="s">
        <v>19</v>
      </c>
      <c r="DG40" s="6">
        <f>+IFERROR(VALUE(RIGHT(Tabla19[[#This Row],[B2B]],6)),"")</f>
        <v>578</v>
      </c>
      <c r="DH40" s="6" t="str">
        <f>+IFERROR(VLOOKUP(DF40,Auxiliar!$A:$C,2,0),"")</f>
        <v>MICHELOB</v>
      </c>
      <c r="DI40" s="7" t="str">
        <f>+IFERROR(VLOOKUP(DF40,Auxiliar!$A:$C,3,0),"")</f>
        <v>1b 7% | 3b 22% | 8b 27%</v>
      </c>
      <c r="DK40" s="1">
        <v>5827</v>
      </c>
      <c r="DL40" s="1" t="s">
        <v>23</v>
      </c>
      <c r="DM40" s="6">
        <f>+IFERROR(VALUE(RIGHT(Tabla20[[#This Row],[B2B]],6)),"")</f>
        <v>5827</v>
      </c>
      <c r="DN40" s="6" t="str">
        <f>+IFERROR(VLOOKUP(DL40,Auxiliar!$A:$C,2,0),"")</f>
        <v>CORONA PORRON</v>
      </c>
      <c r="DO40" s="7" t="str">
        <f>+IFERROR(VLOOKUP(DL40,Auxiliar!$A:$C,3,0),"")</f>
        <v>3b 5% | 42b 0%</v>
      </c>
      <c r="DQ40" s="1">
        <v>578</v>
      </c>
      <c r="DR40" s="12" t="s">
        <v>24</v>
      </c>
      <c r="DS40" s="6">
        <f>+IFERROR(VALUE(RIGHT(Tabla21[[#This Row],[B2B]],6)),"")</f>
        <v>578</v>
      </c>
      <c r="DT40" s="6" t="str">
        <f>+IFERROR(VLOOKUP(DR40,Auxiliar!$A:$C,2,0),"")</f>
        <v>CORONA PORRON</v>
      </c>
      <c r="DU40" s="7" t="str">
        <f>+IFERROR(VLOOKUP(DR40,Auxiliar!$A:$C,3,0),"")</f>
        <v>1b 5% | 20b 0%</v>
      </c>
      <c r="DW40" s="1">
        <v>5606</v>
      </c>
      <c r="DX40" s="12" t="s">
        <v>43</v>
      </c>
      <c r="DY40" s="6">
        <f>+IFERROR(VALUE(RIGHT(Tabla22[[#This Row],[B2B]],6)),"")</f>
        <v>5606</v>
      </c>
      <c r="DZ40" s="6" t="str">
        <f>+IFERROR(VLOOKUP(DX40,Auxiliar!$A:$C,2,0),"")</f>
        <v xml:space="preserve">VALUE LATA </v>
      </c>
      <c r="EA40" s="7" t="str">
        <f>+IFERROR(VLOOKUP(DX40,Auxiliar!$A:$C,3,0),"")</f>
        <v>1b 15% | 100b 18%</v>
      </c>
      <c r="EC40" s="1">
        <v>5605</v>
      </c>
      <c r="ED40" s="12" t="s">
        <v>47</v>
      </c>
      <c r="EE40" s="6">
        <f>+IFERROR(VALUE(RIGHT(Tabla23[[#This Row],[B2B]],6)),"")</f>
        <v>5605</v>
      </c>
      <c r="EF40" s="6" t="str">
        <f>+IFERROR(VLOOKUP(ED40,Auxiliar!$A:$C,2,0),"")</f>
        <v>VALUE LATON</v>
      </c>
      <c r="EG40" s="7" t="str">
        <f>+IFERROR(VLOOKUP(ED40,Auxiliar!$A:$C,3,0),"")</f>
        <v>1b 10% | 5b 15% | 192b 0%</v>
      </c>
      <c r="EI40" s="1">
        <v>2451</v>
      </c>
      <c r="EJ40" s="12" t="s">
        <v>56</v>
      </c>
      <c r="EK40" s="6">
        <f>+IFERROR(VALUE(RIGHT(Tabla24[[#This Row],[B2B]],6)),"")</f>
        <v>2451</v>
      </c>
      <c r="EL40" s="6" t="str">
        <f>+IFERROR(VLOOKUP(EJ40,Auxiliar!$A:$C,2,0),"")</f>
        <v>VALUE LATON</v>
      </c>
      <c r="EM40" s="7" t="str">
        <f>+IFERROR(VLOOKUP(EJ40,Auxiliar!$A:$C,3,0),"")</f>
        <v>3b 10% | 10b 15% | 384b 0%</v>
      </c>
      <c r="EO40" s="1"/>
      <c r="EP40" s="12"/>
      <c r="EQ40" s="6" t="str">
        <f>+IFERROR(VALUE(RIGHT(Tabla25[[#This Row],[B2B]],6)),"")</f>
        <v/>
      </c>
      <c r="ER40" s="6" t="str">
        <f>+IFERROR(VLOOKUP(EP40,Auxiliar!$A:$C,2,0),"")</f>
        <v/>
      </c>
      <c r="ES40" s="7" t="str">
        <f>+IFERROR(VLOOKUP(EP40,Auxiliar!$A:$C,3,0),"")</f>
        <v/>
      </c>
      <c r="EU40" s="1"/>
      <c r="EV40" s="12"/>
      <c r="EW40" s="6" t="str">
        <f>+IFERROR(VALUE(RIGHT(Tabla26[[#This Row],[B2B]],6)),"")</f>
        <v/>
      </c>
      <c r="EX40" s="6" t="str">
        <f>+IFERROR(VLOOKUP(EV40,Auxiliar!$A:$C,2,0),"")</f>
        <v/>
      </c>
      <c r="EY40" s="7" t="str">
        <f>+IFERROR(VLOOKUP(EV40,Auxiliar!$A:$C,3,0),"")</f>
        <v/>
      </c>
      <c r="EZ40" s="1"/>
      <c r="FA40" s="12"/>
      <c r="FB40" s="6" t="str">
        <f>+IFERROR(VALUE(RIGHT(Tabla27[[#This Row],[B2B]],6)),"")</f>
        <v/>
      </c>
      <c r="FC40" s="6" t="str">
        <f>+IFERROR(VLOOKUP(FA40,Auxiliar!$A:$C,2,0),"")</f>
        <v/>
      </c>
      <c r="FD40" s="7" t="str">
        <f>+IFERROR(VLOOKUP(FA40,Auxiliar!$A:$C,3,0),"")</f>
        <v/>
      </c>
      <c r="FE40" s="1"/>
      <c r="FF40" s="12"/>
      <c r="FG40" s="6" t="str">
        <f>+IFERROR(VALUE(RIGHT(Tabla28[[#This Row],[B2B]],6)),"")</f>
        <v/>
      </c>
      <c r="FH40" s="6" t="str">
        <f>+IFERROR(VLOOKUP(FF40,Auxiliar!$A:$C,2,0),"")</f>
        <v/>
      </c>
      <c r="FI40" s="7" t="str">
        <f>+IFERROR(VLOOKUP(FF40,Auxiliar!$A:$C,3,0),"")</f>
        <v/>
      </c>
      <c r="FJ40" s="1"/>
      <c r="FK40" s="12"/>
      <c r="FL40" s="6" t="str">
        <f>+IFERROR(VALUE(RIGHT(Tabla29[[#This Row],[B2B]],6)),"")</f>
        <v/>
      </c>
      <c r="FM40" s="6" t="str">
        <f>+IFERROR(VLOOKUP(FK40,Auxiliar!$A:$C,2,0),"")</f>
        <v/>
      </c>
      <c r="FN40" s="7" t="str">
        <f>+IFERROR(VLOOKUP(FK40,Auxiliar!$A:$C,3,0),"")</f>
        <v/>
      </c>
      <c r="FO40" s="1"/>
      <c r="FP40" s="12"/>
      <c r="FQ40" s="6" t="str">
        <f>+IFERROR(VALUE(RIGHT(Tabla30[[#This Row],[B2B]],6)),"")</f>
        <v/>
      </c>
      <c r="FR40" s="6" t="str">
        <f>+IFERROR(VLOOKUP(FP40,Auxiliar!$A:$C,2,0),"")</f>
        <v/>
      </c>
      <c r="FS40" s="7"/>
      <c r="FT40" s="1"/>
      <c r="FU40" s="12"/>
      <c r="FV40" s="6" t="str">
        <f>+IFERROR(VALUE(RIGHT(Tabla31[[#This Row],[B2B]],6)),"")</f>
        <v/>
      </c>
      <c r="FW40" s="6" t="str">
        <f>+IFERROR(VLOOKUP(FU40,Auxiliar!$A:$C,2,0),"")</f>
        <v/>
      </c>
      <c r="FX40" s="7" t="str">
        <f>+IFERROR(VLOOKUP(FU40,Auxiliar!$A:$C,3,0),"")</f>
        <v/>
      </c>
      <c r="FY40" s="1"/>
      <c r="FZ40" s="12"/>
      <c r="GA40" s="6" t="str">
        <f>+IFERROR(VALUE(RIGHT(Tabla32[[#This Row],[B2B]],6)),"")</f>
        <v/>
      </c>
      <c r="GB40" s="6" t="str">
        <f>+IFERROR(VLOOKUP(FZ40,Auxiliar!$A:$C,2,0),"")</f>
        <v/>
      </c>
      <c r="GC40" s="7" t="str">
        <f>+IFERROR(VLOOKUP(FZ40,Auxiliar!$A:$C,3,0),"")</f>
        <v/>
      </c>
      <c r="GD40" s="1"/>
      <c r="GE40" s="12"/>
      <c r="GF40" s="6" t="str">
        <f>+IFERROR(VALUE(RIGHT(Tabla33[[#This Row],[B2B]],6)),"")</f>
        <v/>
      </c>
      <c r="GG40" s="6" t="str">
        <f>+IFERROR(VLOOKUP(GE40,Auxiliar!$A:$C,2,0),"")</f>
        <v/>
      </c>
      <c r="GH40" s="7" t="str">
        <f>+IFERROR(VLOOKUP(GE40,Auxiliar!$A:$C,3,0),"")</f>
        <v/>
      </c>
    </row>
    <row r="41" spans="1:190" x14ac:dyDescent="0.25">
      <c r="A41" s="1"/>
      <c r="B41" s="1"/>
      <c r="C41" t="str">
        <f>+IFERROR(VALUE(RIGHT(Tabla1[[#This Row],[B2B]],6)),"")</f>
        <v/>
      </c>
      <c r="D41" t="str">
        <f>+IFERROR(VLOOKUP(B41,Auxiliar!$A:$C,2,0),"")</f>
        <v/>
      </c>
      <c r="E41" s="5" t="str">
        <f>+IFERROR(VLOOKUP(B41,Auxiliar!$A:$C,3,0),"")</f>
        <v/>
      </c>
      <c r="S41" s="1">
        <v>1092</v>
      </c>
      <c r="T41" s="1" t="s">
        <v>9</v>
      </c>
      <c r="U41" s="6">
        <f>+IFERROR(VALUE(RIGHT(Tabla4[[#This Row],[B2B]],6)),"")</f>
        <v>1092</v>
      </c>
      <c r="V41" s="6" t="str">
        <f>+IFERROR(VLOOKUP(T41,Auxiliar!$A:$C,2,0),"")</f>
        <v>CORE</v>
      </c>
      <c r="W41" s="7" t="str">
        <f>+IFERROR(VLOOKUP(T41,Auxiliar!$A:$C,3,0),"")</f>
        <v>0b 1% | 2b 5% | 4b 6%</v>
      </c>
      <c r="Y41" s="1">
        <v>2428</v>
      </c>
      <c r="Z41" s="1" t="s">
        <v>10</v>
      </c>
      <c r="AA41" s="6">
        <f>+IFERROR(VALUE(RIGHT(Tabla5[[#This Row],[B2B]],6)),"")</f>
        <v>2428</v>
      </c>
      <c r="AB41" s="6" t="str">
        <f>+IFERROR(VLOOKUP(Z41,Auxiliar!$A:$C,2,0),"")</f>
        <v>CORE</v>
      </c>
      <c r="AC41" s="7" t="str">
        <f>+IFERROR(VLOOKUP(Z41,Auxiliar!$A:$C,3,0),"")</f>
        <v>0b 1% | 3b 4% | 5b 6%</v>
      </c>
      <c r="AE41" s="1">
        <v>2870</v>
      </c>
      <c r="AF41" s="1" t="s">
        <v>11</v>
      </c>
      <c r="AG41" s="6">
        <f>+IFERROR(VALUE(RIGHT(Tabla6[[#This Row],[B2B]],6)),"")</f>
        <v>2870</v>
      </c>
      <c r="AH41" s="6" t="str">
        <f>+IFERROR(VLOOKUP(AF41,Auxiliar!$A:$C,2,0),"")</f>
        <v>CORE</v>
      </c>
      <c r="AI41" s="7" t="str">
        <f>+IFERROR(VLOOKUP(AF41,Auxiliar!$A:$C,3,0),"")</f>
        <v>0b 1% | 6b 5% | 10b 6%</v>
      </c>
      <c r="AK41" s="1">
        <v>975</v>
      </c>
      <c r="AL41" s="1" t="s">
        <v>30</v>
      </c>
      <c r="AM41" s="6">
        <f>+IFERROR(VALUE(RIGHT(Tabla7[[#This Row],[B2B]],6)),"")</f>
        <v>975</v>
      </c>
      <c r="AN41" s="6" t="str">
        <f>+IFERROR(VLOOKUP(AL41,Auxiliar!$A:$C,2,0),"")</f>
        <v>LATONES</v>
      </c>
      <c r="AO41" s="7" t="str">
        <f>+IFERROR(VLOOKUP(AL41,Auxiliar!$A:$C,3,0),"")</f>
        <v>1b 4% | 5b 7% | 97b 0%</v>
      </c>
      <c r="AQ41" s="1">
        <v>2161</v>
      </c>
      <c r="AR41" s="1" t="s">
        <v>31</v>
      </c>
      <c r="AS41" s="6">
        <f>+IFERROR(VALUE(RIGHT(Tabla8[[#This Row],[B2B]],6)),"")</f>
        <v>2161</v>
      </c>
      <c r="AT41" s="6" t="str">
        <f>+IFERROR(VLOOKUP(AR41,Auxiliar!$A:$C,2,0),"")</f>
        <v>LATONES</v>
      </c>
      <c r="AU41" s="7" t="str">
        <f>+IFERROR(VLOOKUP(AR41,Auxiliar!$A:$C,3,0),"")</f>
        <v>2b 3% | 4b 5% | 5b 8% | 193 0%</v>
      </c>
      <c r="AW41" s="1"/>
      <c r="AX41" s="1" t="s">
        <v>32</v>
      </c>
      <c r="AY41" s="6" t="str">
        <f>+IFERROR(VALUE(RIGHT(Tabla9[[#This Row],[B2B]],6)),"")</f>
        <v/>
      </c>
      <c r="AZ41" s="6" t="str">
        <f>+IFERROR(VLOOKUP(AX41,Auxiliar!$A:$C,2,0),"")</f>
        <v>LATONES</v>
      </c>
      <c r="BA41" s="7" t="str">
        <f>+IFERROR(VLOOKUP(AX41,Auxiliar!$A:$C,3,0),"")</f>
        <v>2b 3% | 4b 4% | 6b 5% | 10b 8%  | 385b 0%</v>
      </c>
      <c r="BC41" s="1">
        <v>20048</v>
      </c>
      <c r="BD41" s="1" t="s">
        <v>33</v>
      </c>
      <c r="BE41" s="6">
        <f>+IFERROR(VALUE(RIGHT(Tabla10[[#This Row],[B2B]],6)),"")</f>
        <v>20048</v>
      </c>
      <c r="BF41" s="6" t="str">
        <f>+IFERROR(VLOOKUP(BD41,Auxiliar!$A:$C,2,0),"")</f>
        <v>LATONES</v>
      </c>
      <c r="BG41" s="7" t="str">
        <f>+IFERROR(VLOOKUP(BD41,Auxiliar!$A:$C,3,0),"")</f>
        <v>6b 4% | 12b 5% | 15b 8% | 385b 0%</v>
      </c>
      <c r="BI41" s="1">
        <v>10784</v>
      </c>
      <c r="BJ41" s="1" t="s">
        <v>38</v>
      </c>
      <c r="BK41" s="6">
        <f>+IFERROR(VALUE(RIGHT(Tabla11[[#This Row],[B2B]],6)),"")</f>
        <v>10784</v>
      </c>
      <c r="BL41" s="6" t="str">
        <f>+IFERROR(VLOOKUP(BJ41,Auxiliar!$A:$C,2,0),"")</f>
        <v>VALUE LITRO</v>
      </c>
      <c r="BM41" s="7" t="str">
        <f>+IFERROR(VLOOKUP(BJ41,Auxiliar!$A:$C,3,0),"")</f>
        <v>3b 12%</v>
      </c>
      <c r="BO41" s="1">
        <v>5607</v>
      </c>
      <c r="BP41" s="1" t="s">
        <v>39</v>
      </c>
      <c r="BQ41" s="6">
        <f>+IFERROR(VALUE(RIGHT(Tabla12[[#This Row],[B2B]],6)),"")</f>
        <v>5607</v>
      </c>
      <c r="BR41" s="6" t="str">
        <f>+IFERROR(VLOOKUP(BP41,Auxiliar!$A:$C,2,0),"")</f>
        <v>VALUE LITRO</v>
      </c>
      <c r="BS41" s="7" t="str">
        <f>+IFERROR(VLOOKUP(BP41,Auxiliar!$A:$C,3,0),"")</f>
        <v>1b 12%</v>
      </c>
      <c r="BU41" s="1">
        <v>6000</v>
      </c>
      <c r="BV41" s="1" t="s">
        <v>34</v>
      </c>
      <c r="BW41" s="6">
        <f>+IFERROR(VALUE(RIGHT(Tabla13[[#This Row],[B2B]],6)),"")</f>
        <v>6000</v>
      </c>
      <c r="BX41" s="6" t="str">
        <f>+IFERROR(VLOOKUP(BV41,Auxiliar!$A:$C,2,0),"")</f>
        <v>Corona 710cc</v>
      </c>
      <c r="BY41" s="7" t="str">
        <f>+IFERROR(VLOOKUP(BV41,Auxiliar!$A:$C,3,0),"")</f>
        <v>3b 10% | 169b 0%</v>
      </c>
      <c r="CA41" s="1">
        <v>601</v>
      </c>
      <c r="CB41" s="1" t="s">
        <v>35</v>
      </c>
      <c r="CC41" s="6">
        <f>+IFERROR(VALUE(RIGHT(Tabla14[[#This Row],[B2B]],6)),"")</f>
        <v>601</v>
      </c>
      <c r="CD41" s="6" t="str">
        <f>+IFERROR(VLOOKUP(CB41,Auxiliar!$A:$C,2,0),"")</f>
        <v>Corona 710cc</v>
      </c>
      <c r="CE41" s="7" t="str">
        <f>+IFERROR(VLOOKUP(CB41,Auxiliar!$A:$C,3,0),"")</f>
        <v>1b 10% | 85b 0%</v>
      </c>
      <c r="CG41" s="1">
        <v>10784</v>
      </c>
      <c r="CH41" s="1" t="s">
        <v>42</v>
      </c>
      <c r="CI41" s="6">
        <f>+IFERROR(VALUE(RIGHT(Tabla15[[#This Row],[B2B]],6)),"")</f>
        <v>10784</v>
      </c>
      <c r="CJ41" s="6" t="str">
        <f>+IFERROR(VLOOKUP(CH41,Auxiliar!$A:$C,2,0),"")</f>
        <v xml:space="preserve">VALUE LATA </v>
      </c>
      <c r="CK41" s="7" t="str">
        <f>+IFERROR(VLOOKUP(CH41,Auxiliar!$A:$C,3,0),"")</f>
        <v>3b 15% | 100b 18%</v>
      </c>
      <c r="CM41" s="1">
        <v>594</v>
      </c>
      <c r="CN41" s="1" t="s">
        <v>20</v>
      </c>
      <c r="CO41" s="6">
        <v>594</v>
      </c>
      <c r="CP41" s="6" t="s">
        <v>20</v>
      </c>
      <c r="CQ41" s="7" t="s">
        <v>21</v>
      </c>
      <c r="CS41" s="1">
        <v>6360</v>
      </c>
      <c r="CT41" s="1" t="s">
        <v>15</v>
      </c>
      <c r="CU41" s="6">
        <f>+IFERROR(VALUE(RIGHT(Tabla17[[#This Row],[B2B]],6)),"")</f>
        <v>6360</v>
      </c>
      <c r="CV41" s="6" t="str">
        <f>+IFERROR(VLOOKUP(CT41,Auxiliar!$A:$C,2,0),"")</f>
        <v>PREMIUM</v>
      </c>
      <c r="CW41" s="7" t="str">
        <f>+IFERROR(VLOOKUP(CT41,Auxiliar!$A:$C,3,0),"")</f>
        <v>0b 0% | 5b 2% | 10b 3,5% | 20b 5%</v>
      </c>
      <c r="CY41" s="1">
        <v>594</v>
      </c>
      <c r="CZ41" s="1" t="s">
        <v>16</v>
      </c>
      <c r="DA41" s="6">
        <f>+IFERROR(VALUE(RIGHT(Tabla18[[#This Row],[B2B]],6)),"")</f>
        <v>594</v>
      </c>
      <c r="DB41" s="6" t="str">
        <f>+IFERROR(VLOOKUP(CZ41,Auxiliar!$A:$C,2,0),"")</f>
        <v>PREMIUM</v>
      </c>
      <c r="DC41" s="7" t="str">
        <f>+IFERROR(VLOOKUP(CZ41,Auxiliar!$A:$C,3,0),"")</f>
        <v>0b 0% | 2b 2% | 5b 3,5% | 10b 5%</v>
      </c>
      <c r="DE41" s="1">
        <v>594</v>
      </c>
      <c r="DF41" s="1" t="s">
        <v>19</v>
      </c>
      <c r="DG41" s="6">
        <f>+IFERROR(VALUE(RIGHT(Tabla19[[#This Row],[B2B]],6)),"")</f>
        <v>594</v>
      </c>
      <c r="DH41" s="6" t="str">
        <f>+IFERROR(VLOOKUP(DF41,Auxiliar!$A:$C,2,0),"")</f>
        <v>MICHELOB</v>
      </c>
      <c r="DI41" s="7" t="str">
        <f>+IFERROR(VLOOKUP(DF41,Auxiliar!$A:$C,3,0),"")</f>
        <v>1b 7% | 3b 22% | 8b 27%</v>
      </c>
      <c r="DK41" s="1">
        <v>6000</v>
      </c>
      <c r="DL41" s="1" t="s">
        <v>23</v>
      </c>
      <c r="DM41" s="6">
        <f>+IFERROR(VALUE(RIGHT(Tabla20[[#This Row],[B2B]],6)),"")</f>
        <v>6000</v>
      </c>
      <c r="DN41" s="6" t="str">
        <f>+IFERROR(VLOOKUP(DL41,Auxiliar!$A:$C,2,0),"")</f>
        <v>CORONA PORRON</v>
      </c>
      <c r="DO41" s="7" t="str">
        <f>+IFERROR(VLOOKUP(DL41,Auxiliar!$A:$C,3,0),"")</f>
        <v>3b 5% | 42b 0%</v>
      </c>
      <c r="DQ41" s="1">
        <v>594</v>
      </c>
      <c r="DR41" s="12" t="s">
        <v>24</v>
      </c>
      <c r="DS41" s="6">
        <f>+IFERROR(VALUE(RIGHT(Tabla21[[#This Row],[B2B]],6)),"")</f>
        <v>594</v>
      </c>
      <c r="DT41" s="6" t="str">
        <f>+IFERROR(VLOOKUP(DR41,Auxiliar!$A:$C,2,0),"")</f>
        <v>CORONA PORRON</v>
      </c>
      <c r="DU41" s="7" t="str">
        <f>+IFERROR(VLOOKUP(DR41,Auxiliar!$A:$C,3,0),"")</f>
        <v>1b 5% | 20b 0%</v>
      </c>
      <c r="DW41" s="1">
        <v>5607</v>
      </c>
      <c r="DX41" s="12" t="s">
        <v>43</v>
      </c>
      <c r="DY41" s="6">
        <f>+IFERROR(VALUE(RIGHT(Tabla22[[#This Row],[B2B]],6)),"")</f>
        <v>5607</v>
      </c>
      <c r="DZ41" s="6" t="str">
        <f>+IFERROR(VLOOKUP(DX41,Auxiliar!$A:$C,2,0),"")</f>
        <v xml:space="preserve">VALUE LATA </v>
      </c>
      <c r="EA41" s="7" t="str">
        <f>+IFERROR(VLOOKUP(DX41,Auxiliar!$A:$C,3,0),"")</f>
        <v>1b 15% | 100b 18%</v>
      </c>
      <c r="EC41" s="1">
        <v>5606</v>
      </c>
      <c r="ED41" s="12" t="s">
        <v>47</v>
      </c>
      <c r="EE41" s="6">
        <f>+IFERROR(VALUE(RIGHT(Tabla23[[#This Row],[B2B]],6)),"")</f>
        <v>5606</v>
      </c>
      <c r="EF41" s="6" t="str">
        <f>+IFERROR(VLOOKUP(ED41,Auxiliar!$A:$C,2,0),"")</f>
        <v>VALUE LATON</v>
      </c>
      <c r="EG41" s="7" t="str">
        <f>+IFERROR(VLOOKUP(ED41,Auxiliar!$A:$C,3,0),"")</f>
        <v>1b 10% | 5b 15% | 192b 0%</v>
      </c>
      <c r="EI41" s="1">
        <v>11743</v>
      </c>
      <c r="EJ41" s="12" t="s">
        <v>56</v>
      </c>
      <c r="EK41" s="6">
        <f>+IFERROR(VALUE(RIGHT(Tabla24[[#This Row],[B2B]],6)),"")</f>
        <v>11743</v>
      </c>
      <c r="EL41" s="6" t="str">
        <f>+IFERROR(VLOOKUP(EJ41,Auxiliar!$A:$C,2,0),"")</f>
        <v>VALUE LATON</v>
      </c>
      <c r="EM41" s="7" t="str">
        <f>+IFERROR(VLOOKUP(EJ41,Auxiliar!$A:$C,3,0),"")</f>
        <v>3b 10% | 10b 15% | 384b 0%</v>
      </c>
      <c r="EO41" s="1"/>
      <c r="EP41" s="12"/>
      <c r="EQ41" s="6" t="str">
        <f>+IFERROR(VALUE(RIGHT(Tabla25[[#This Row],[B2B]],6)),"")</f>
        <v/>
      </c>
      <c r="ER41" s="6" t="str">
        <f>+IFERROR(VLOOKUP(EP41,Auxiliar!$A:$C,2,0),"")</f>
        <v/>
      </c>
      <c r="ES41" s="7" t="str">
        <f>+IFERROR(VLOOKUP(EP41,Auxiliar!$A:$C,3,0),"")</f>
        <v/>
      </c>
      <c r="EU41" s="1"/>
      <c r="EV41" s="12"/>
      <c r="EW41" s="6" t="str">
        <f>+IFERROR(VALUE(RIGHT(Tabla26[[#This Row],[B2B]],6)),"")</f>
        <v/>
      </c>
      <c r="EX41" s="6" t="str">
        <f>+IFERROR(VLOOKUP(EV41,Auxiliar!$A:$C,2,0),"")</f>
        <v/>
      </c>
      <c r="EY41" s="7" t="str">
        <f>+IFERROR(VLOOKUP(EV41,Auxiliar!$A:$C,3,0),"")</f>
        <v/>
      </c>
      <c r="EZ41" s="1"/>
      <c r="FA41" s="12"/>
      <c r="FB41" s="6" t="str">
        <f>+IFERROR(VALUE(RIGHT(Tabla27[[#This Row],[B2B]],6)),"")</f>
        <v/>
      </c>
      <c r="FC41" s="6" t="str">
        <f>+IFERROR(VLOOKUP(FA41,Auxiliar!$A:$C,2,0),"")</f>
        <v/>
      </c>
      <c r="FD41" s="7" t="str">
        <f>+IFERROR(VLOOKUP(FA41,Auxiliar!$A:$C,3,0),"")</f>
        <v/>
      </c>
      <c r="FE41" s="1"/>
      <c r="FF41" s="12"/>
      <c r="FG41" s="6" t="str">
        <f>+IFERROR(VALUE(RIGHT(Tabla28[[#This Row],[B2B]],6)),"")</f>
        <v/>
      </c>
      <c r="FH41" s="6" t="str">
        <f>+IFERROR(VLOOKUP(FF41,Auxiliar!$A:$C,2,0),"")</f>
        <v/>
      </c>
      <c r="FI41" s="7" t="str">
        <f>+IFERROR(VLOOKUP(FF41,Auxiliar!$A:$C,3,0),"")</f>
        <v/>
      </c>
      <c r="FJ41" s="1"/>
      <c r="FK41" s="12"/>
      <c r="FL41" s="6" t="str">
        <f>+IFERROR(VALUE(RIGHT(Tabla29[[#This Row],[B2B]],6)),"")</f>
        <v/>
      </c>
      <c r="FM41" s="6" t="str">
        <f>+IFERROR(VLOOKUP(FK41,Auxiliar!$A:$C,2,0),"")</f>
        <v/>
      </c>
      <c r="FN41" s="7" t="str">
        <f>+IFERROR(VLOOKUP(FK41,Auxiliar!$A:$C,3,0),"")</f>
        <v/>
      </c>
      <c r="FO41" s="1"/>
      <c r="FP41" s="12"/>
      <c r="FQ41" s="6" t="str">
        <f>+IFERROR(VALUE(RIGHT(Tabla30[[#This Row],[B2B]],6)),"")</f>
        <v/>
      </c>
      <c r="FR41" s="6" t="str">
        <f>+IFERROR(VLOOKUP(FP41,Auxiliar!$A:$C,2,0),"")</f>
        <v/>
      </c>
      <c r="FS41" s="7"/>
      <c r="FT41" s="1"/>
      <c r="FU41" s="12"/>
      <c r="FV41" s="6" t="str">
        <f>+IFERROR(VALUE(RIGHT(Tabla31[[#This Row],[B2B]],6)),"")</f>
        <v/>
      </c>
      <c r="FW41" s="6" t="str">
        <f>+IFERROR(VLOOKUP(FU41,Auxiliar!$A:$C,2,0),"")</f>
        <v/>
      </c>
      <c r="FX41" s="7" t="str">
        <f>+IFERROR(VLOOKUP(FU41,Auxiliar!$A:$C,3,0),"")</f>
        <v/>
      </c>
      <c r="FY41" s="1"/>
      <c r="FZ41" s="12"/>
      <c r="GA41" s="6" t="str">
        <f>+IFERROR(VALUE(RIGHT(Tabla32[[#This Row],[B2B]],6)),"")</f>
        <v/>
      </c>
      <c r="GB41" s="6" t="str">
        <f>+IFERROR(VLOOKUP(FZ41,Auxiliar!$A:$C,2,0),"")</f>
        <v/>
      </c>
      <c r="GC41" s="7" t="str">
        <f>+IFERROR(VLOOKUP(FZ41,Auxiliar!$A:$C,3,0),"")</f>
        <v/>
      </c>
      <c r="GD41" s="1"/>
      <c r="GE41" s="12"/>
      <c r="GF41" s="6" t="str">
        <f>+IFERROR(VALUE(RIGHT(Tabla33[[#This Row],[B2B]],6)),"")</f>
        <v/>
      </c>
      <c r="GG41" s="6" t="str">
        <f>+IFERROR(VLOOKUP(GE41,Auxiliar!$A:$C,2,0),"")</f>
        <v/>
      </c>
      <c r="GH41" s="7" t="str">
        <f>+IFERROR(VLOOKUP(GE41,Auxiliar!$A:$C,3,0),"")</f>
        <v/>
      </c>
    </row>
    <row r="42" spans="1:190" x14ac:dyDescent="0.25">
      <c r="A42" s="1"/>
      <c r="B42" s="1"/>
      <c r="C42" t="str">
        <f>+IFERROR(VALUE(RIGHT(Tabla1[[#This Row],[B2B]],6)),"")</f>
        <v/>
      </c>
      <c r="D42" t="str">
        <f>+IFERROR(VLOOKUP(B42,Auxiliar!$A:$C,2,0),"")</f>
        <v/>
      </c>
      <c r="E42" s="5" t="str">
        <f>+IFERROR(VLOOKUP(B42,Auxiliar!$A:$C,3,0),"")</f>
        <v/>
      </c>
      <c r="S42" s="1">
        <v>1102</v>
      </c>
      <c r="T42" s="1" t="s">
        <v>9</v>
      </c>
      <c r="U42" s="6">
        <f>+IFERROR(VALUE(RIGHT(Tabla4[[#This Row],[B2B]],6)),"")</f>
        <v>1102</v>
      </c>
      <c r="V42" s="6" t="str">
        <f>+IFERROR(VLOOKUP(T42,Auxiliar!$A:$C,2,0),"")</f>
        <v>CORE</v>
      </c>
      <c r="W42" s="7" t="str">
        <f>+IFERROR(VLOOKUP(T42,Auxiliar!$A:$C,3,0),"")</f>
        <v>0b 1% | 2b 5% | 4b 6%</v>
      </c>
      <c r="Y42" s="1">
        <v>2442</v>
      </c>
      <c r="Z42" s="1" t="s">
        <v>10</v>
      </c>
      <c r="AA42" s="6">
        <f>+IFERROR(VALUE(RIGHT(Tabla5[[#This Row],[B2B]],6)),"")</f>
        <v>2442</v>
      </c>
      <c r="AB42" s="6" t="str">
        <f>+IFERROR(VLOOKUP(Z42,Auxiliar!$A:$C,2,0),"")</f>
        <v>CORE</v>
      </c>
      <c r="AC42" s="7" t="str">
        <f>+IFERROR(VLOOKUP(Z42,Auxiliar!$A:$C,3,0),"")</f>
        <v>0b 1% | 3b 4% | 5b 6%</v>
      </c>
      <c r="AE42" s="1">
        <v>2898</v>
      </c>
      <c r="AF42" s="1" t="s">
        <v>11</v>
      </c>
      <c r="AG42" s="6">
        <f>+IFERROR(VALUE(RIGHT(Tabla6[[#This Row],[B2B]],6)),"")</f>
        <v>2898</v>
      </c>
      <c r="AH42" s="6" t="str">
        <f>+IFERROR(VLOOKUP(AF42,Auxiliar!$A:$C,2,0),"")</f>
        <v>CORE</v>
      </c>
      <c r="AI42" s="7" t="str">
        <f>+IFERROR(VLOOKUP(AF42,Auxiliar!$A:$C,3,0),"")</f>
        <v>0b 1% | 6b 5% | 10b 6%</v>
      </c>
      <c r="AK42" s="1">
        <v>984</v>
      </c>
      <c r="AL42" s="1" t="s">
        <v>30</v>
      </c>
      <c r="AM42" s="6">
        <f>+IFERROR(VALUE(RIGHT(Tabla7[[#This Row],[B2B]],6)),"")</f>
        <v>984</v>
      </c>
      <c r="AN42" s="6" t="str">
        <f>+IFERROR(VLOOKUP(AL42,Auxiliar!$A:$C,2,0),"")</f>
        <v>LATONES</v>
      </c>
      <c r="AO42" s="7" t="str">
        <f>+IFERROR(VLOOKUP(AL42,Auxiliar!$A:$C,3,0),"")</f>
        <v>1b 4% | 5b 7% | 97b 0%</v>
      </c>
      <c r="AQ42" s="1">
        <v>2206</v>
      </c>
      <c r="AR42" s="1" t="s">
        <v>31</v>
      </c>
      <c r="AS42" s="6">
        <f>+IFERROR(VALUE(RIGHT(Tabla8[[#This Row],[B2B]],6)),"")</f>
        <v>2206</v>
      </c>
      <c r="AT42" s="6" t="str">
        <f>+IFERROR(VLOOKUP(AR42,Auxiliar!$A:$C,2,0),"")</f>
        <v>LATONES</v>
      </c>
      <c r="AU42" s="7" t="str">
        <f>+IFERROR(VLOOKUP(AR42,Auxiliar!$A:$C,3,0),"")</f>
        <v>2b 3% | 4b 5% | 5b 8% | 193 0%</v>
      </c>
      <c r="AW42" s="1"/>
      <c r="AX42" s="1" t="s">
        <v>32</v>
      </c>
      <c r="AY42" s="6" t="str">
        <f>+IFERROR(VALUE(RIGHT(Tabla9[[#This Row],[B2B]],6)),"")</f>
        <v/>
      </c>
      <c r="AZ42" s="6" t="str">
        <f>+IFERROR(VLOOKUP(AX42,Auxiliar!$A:$C,2,0),"")</f>
        <v>LATONES</v>
      </c>
      <c r="BA42" s="7" t="str">
        <f>+IFERROR(VLOOKUP(AX42,Auxiliar!$A:$C,3,0),"")</f>
        <v>2b 3% | 4b 4% | 6b 5% | 10b 8%  | 385b 0%</v>
      </c>
      <c r="BC42" s="1"/>
      <c r="BD42" s="1" t="s">
        <v>33</v>
      </c>
      <c r="BE42" s="6" t="str">
        <f>+IFERROR(VALUE(RIGHT(Tabla10[[#This Row],[B2B]],6)),"")</f>
        <v/>
      </c>
      <c r="BF42" s="6" t="str">
        <f>+IFERROR(VLOOKUP(BD42,Auxiliar!$A:$C,2,0),"")</f>
        <v>LATONES</v>
      </c>
      <c r="BG42" s="7" t="str">
        <f>+IFERROR(VLOOKUP(BD42,Auxiliar!$A:$C,3,0),"")</f>
        <v>6b 4% | 12b 5% | 15b 8% | 385b 0%</v>
      </c>
      <c r="BI42" s="1">
        <v>1962</v>
      </c>
      <c r="BJ42" s="1" t="s">
        <v>38</v>
      </c>
      <c r="BK42" s="6">
        <f>+IFERROR(VALUE(RIGHT(Tabla11[[#This Row],[B2B]],6)),"")</f>
        <v>1962</v>
      </c>
      <c r="BL42" s="6" t="str">
        <f>+IFERROR(VLOOKUP(BJ42,Auxiliar!$A:$C,2,0),"")</f>
        <v>VALUE LITRO</v>
      </c>
      <c r="BM42" s="7" t="str">
        <f>+IFERROR(VLOOKUP(BJ42,Auxiliar!$A:$C,3,0),"")</f>
        <v>3b 12%</v>
      </c>
      <c r="BO42" s="1">
        <v>4059</v>
      </c>
      <c r="BP42" s="1" t="s">
        <v>39</v>
      </c>
      <c r="BQ42" s="6">
        <f>+IFERROR(VALUE(RIGHT(Tabla12[[#This Row],[B2B]],6)),"")</f>
        <v>4059</v>
      </c>
      <c r="BR42" s="6" t="str">
        <f>+IFERROR(VLOOKUP(BP42,Auxiliar!$A:$C,2,0),"")</f>
        <v>VALUE LITRO</v>
      </c>
      <c r="BS42" s="7" t="str">
        <f>+IFERROR(VLOOKUP(BP42,Auxiliar!$A:$C,3,0),"")</f>
        <v>1b 12%</v>
      </c>
      <c r="BU42" s="1">
        <v>6001</v>
      </c>
      <c r="BV42" s="1" t="s">
        <v>34</v>
      </c>
      <c r="BW42" s="6">
        <f>+IFERROR(VALUE(RIGHT(Tabla13[[#This Row],[B2B]],6)),"")</f>
        <v>6001</v>
      </c>
      <c r="BX42" s="6" t="str">
        <f>+IFERROR(VLOOKUP(BV42,Auxiliar!$A:$C,2,0),"")</f>
        <v>Corona 710cc</v>
      </c>
      <c r="BY42" s="7" t="str">
        <f>+IFERROR(VLOOKUP(BV42,Auxiliar!$A:$C,3,0),"")</f>
        <v>3b 10% | 169b 0%</v>
      </c>
      <c r="CA42" s="1">
        <v>606</v>
      </c>
      <c r="CB42" s="1" t="s">
        <v>35</v>
      </c>
      <c r="CC42" s="6">
        <f>+IFERROR(VALUE(RIGHT(Tabla14[[#This Row],[B2B]],6)),"")</f>
        <v>606</v>
      </c>
      <c r="CD42" s="6" t="str">
        <f>+IFERROR(VLOOKUP(CB42,Auxiliar!$A:$C,2,0),"")</f>
        <v>Corona 710cc</v>
      </c>
      <c r="CE42" s="7" t="str">
        <f>+IFERROR(VLOOKUP(CB42,Auxiliar!$A:$C,3,0),"")</f>
        <v>1b 10% | 85b 0%</v>
      </c>
      <c r="CG42" s="1">
        <v>1962</v>
      </c>
      <c r="CH42" s="1" t="s">
        <v>42</v>
      </c>
      <c r="CI42" s="6">
        <f>+IFERROR(VALUE(RIGHT(Tabla15[[#This Row],[B2B]],6)),"")</f>
        <v>1962</v>
      </c>
      <c r="CJ42" s="6" t="str">
        <f>+IFERROR(VLOOKUP(CH42,Auxiliar!$A:$C,2,0),"")</f>
        <v xml:space="preserve">VALUE LATA </v>
      </c>
      <c r="CK42" s="7" t="str">
        <f>+IFERROR(VLOOKUP(CH42,Auxiliar!$A:$C,3,0),"")</f>
        <v>3b 15% | 100b 18%</v>
      </c>
      <c r="CM42" s="1">
        <v>601</v>
      </c>
      <c r="CN42" s="1" t="s">
        <v>20</v>
      </c>
      <c r="CO42" s="6">
        <v>601</v>
      </c>
      <c r="CP42" s="6" t="s">
        <v>20</v>
      </c>
      <c r="CQ42" s="7" t="s">
        <v>21</v>
      </c>
      <c r="CS42" s="1">
        <v>6406</v>
      </c>
      <c r="CT42" s="1" t="s">
        <v>15</v>
      </c>
      <c r="CU42" s="6">
        <f>+IFERROR(VALUE(RIGHT(Tabla17[[#This Row],[B2B]],6)),"")</f>
        <v>6406</v>
      </c>
      <c r="CV42" s="6" t="str">
        <f>+IFERROR(VLOOKUP(CT42,Auxiliar!$A:$C,2,0),"")</f>
        <v>PREMIUM</v>
      </c>
      <c r="CW42" s="7" t="str">
        <f>+IFERROR(VLOOKUP(CT42,Auxiliar!$A:$C,3,0),"")</f>
        <v>0b 0% | 5b 2% | 10b 3,5% | 20b 5%</v>
      </c>
      <c r="CY42" s="1">
        <v>601</v>
      </c>
      <c r="CZ42" s="1" t="s">
        <v>16</v>
      </c>
      <c r="DA42" s="6">
        <f>+IFERROR(VALUE(RIGHT(Tabla18[[#This Row],[B2B]],6)),"")</f>
        <v>601</v>
      </c>
      <c r="DB42" s="6" t="str">
        <f>+IFERROR(VLOOKUP(CZ42,Auxiliar!$A:$C,2,0),"")</f>
        <v>PREMIUM</v>
      </c>
      <c r="DC42" s="7" t="str">
        <f>+IFERROR(VLOOKUP(CZ42,Auxiliar!$A:$C,3,0),"")</f>
        <v>0b 0% | 2b 2% | 5b 3,5% | 10b 5%</v>
      </c>
      <c r="DE42" s="1">
        <v>601</v>
      </c>
      <c r="DF42" s="1" t="s">
        <v>19</v>
      </c>
      <c r="DG42" s="6">
        <f>+IFERROR(VALUE(RIGHT(Tabla19[[#This Row],[B2B]],6)),"")</f>
        <v>601</v>
      </c>
      <c r="DH42" s="6" t="str">
        <f>+IFERROR(VLOOKUP(DF42,Auxiliar!$A:$C,2,0),"")</f>
        <v>MICHELOB</v>
      </c>
      <c r="DI42" s="7" t="str">
        <f>+IFERROR(VLOOKUP(DF42,Auxiliar!$A:$C,3,0),"")</f>
        <v>1b 7% | 3b 22% | 8b 27%</v>
      </c>
      <c r="DK42" s="1">
        <v>6001</v>
      </c>
      <c r="DL42" s="1" t="s">
        <v>23</v>
      </c>
      <c r="DM42" s="6">
        <f>+IFERROR(VALUE(RIGHT(Tabla20[[#This Row],[B2B]],6)),"")</f>
        <v>6001</v>
      </c>
      <c r="DN42" s="6" t="str">
        <f>+IFERROR(VLOOKUP(DL42,Auxiliar!$A:$C,2,0),"")</f>
        <v>CORONA PORRON</v>
      </c>
      <c r="DO42" s="7" t="str">
        <f>+IFERROR(VLOOKUP(DL42,Auxiliar!$A:$C,3,0),"")</f>
        <v>3b 5% | 42b 0%</v>
      </c>
      <c r="DQ42" s="1">
        <v>601</v>
      </c>
      <c r="DR42" s="12" t="s">
        <v>24</v>
      </c>
      <c r="DS42" s="6">
        <f>+IFERROR(VALUE(RIGHT(Tabla21[[#This Row],[B2B]],6)),"")</f>
        <v>601</v>
      </c>
      <c r="DT42" s="6" t="str">
        <f>+IFERROR(VLOOKUP(DR42,Auxiliar!$A:$C,2,0),"")</f>
        <v>CORONA PORRON</v>
      </c>
      <c r="DU42" s="7" t="str">
        <f>+IFERROR(VLOOKUP(DR42,Auxiliar!$A:$C,3,0),"")</f>
        <v>1b 5% | 20b 0%</v>
      </c>
      <c r="DW42" s="1">
        <v>4059</v>
      </c>
      <c r="DX42" s="12" t="s">
        <v>43</v>
      </c>
      <c r="DY42" s="6">
        <f>+IFERROR(VALUE(RIGHT(Tabla22[[#This Row],[B2B]],6)),"")</f>
        <v>4059</v>
      </c>
      <c r="DZ42" s="6" t="str">
        <f>+IFERROR(VLOOKUP(DX42,Auxiliar!$A:$C,2,0),"")</f>
        <v xml:space="preserve">VALUE LATA </v>
      </c>
      <c r="EA42" s="7" t="str">
        <f>+IFERROR(VLOOKUP(DX42,Auxiliar!$A:$C,3,0),"")</f>
        <v>1b 15% | 100b 18%</v>
      </c>
      <c r="EC42" s="1">
        <v>5607</v>
      </c>
      <c r="ED42" s="12" t="s">
        <v>47</v>
      </c>
      <c r="EE42" s="6">
        <f>+IFERROR(VALUE(RIGHT(Tabla23[[#This Row],[B2B]],6)),"")</f>
        <v>5607</v>
      </c>
      <c r="EF42" s="6" t="str">
        <f>+IFERROR(VLOOKUP(ED42,Auxiliar!$A:$C,2,0),"")</f>
        <v>VALUE LATON</v>
      </c>
      <c r="EG42" s="7" t="str">
        <f>+IFERROR(VLOOKUP(ED42,Auxiliar!$A:$C,3,0),"")</f>
        <v>1b 10% | 5b 15% | 192b 0%</v>
      </c>
      <c r="EI42" s="1">
        <v>11755</v>
      </c>
      <c r="EJ42" s="12" t="s">
        <v>56</v>
      </c>
      <c r="EK42" s="6">
        <f>+IFERROR(VALUE(RIGHT(Tabla24[[#This Row],[B2B]],6)),"")</f>
        <v>11755</v>
      </c>
      <c r="EL42" s="6" t="str">
        <f>+IFERROR(VLOOKUP(EJ42,Auxiliar!$A:$C,2,0),"")</f>
        <v>VALUE LATON</v>
      </c>
      <c r="EM42" s="7" t="str">
        <f>+IFERROR(VLOOKUP(EJ42,Auxiliar!$A:$C,3,0),"")</f>
        <v>3b 10% | 10b 15% | 384b 0%</v>
      </c>
      <c r="EO42" s="1"/>
      <c r="EP42" s="12"/>
      <c r="EQ42" s="6" t="str">
        <f>+IFERROR(VALUE(RIGHT(Tabla25[[#This Row],[B2B]],6)),"")</f>
        <v/>
      </c>
      <c r="ER42" s="6" t="str">
        <f>+IFERROR(VLOOKUP(EP42,Auxiliar!$A:$C,2,0),"")</f>
        <v/>
      </c>
      <c r="ES42" s="7" t="str">
        <f>+IFERROR(VLOOKUP(EP42,Auxiliar!$A:$C,3,0),"")</f>
        <v/>
      </c>
      <c r="EU42" s="1"/>
      <c r="EV42" s="12"/>
      <c r="EW42" s="6" t="str">
        <f>+IFERROR(VALUE(RIGHT(Tabla26[[#This Row],[B2B]],6)),"")</f>
        <v/>
      </c>
      <c r="EX42" s="6" t="str">
        <f>+IFERROR(VLOOKUP(EV42,Auxiliar!$A:$C,2,0),"")</f>
        <v/>
      </c>
      <c r="EY42" s="7" t="str">
        <f>+IFERROR(VLOOKUP(EV42,Auxiliar!$A:$C,3,0),"")</f>
        <v/>
      </c>
      <c r="EZ42" s="1"/>
      <c r="FA42" s="12"/>
      <c r="FB42" s="6" t="str">
        <f>+IFERROR(VALUE(RIGHT(Tabla27[[#This Row],[B2B]],6)),"")</f>
        <v/>
      </c>
      <c r="FC42" s="6" t="str">
        <f>+IFERROR(VLOOKUP(FA42,Auxiliar!$A:$C,2,0),"")</f>
        <v/>
      </c>
      <c r="FD42" s="7" t="str">
        <f>+IFERROR(VLOOKUP(FA42,Auxiliar!$A:$C,3,0),"")</f>
        <v/>
      </c>
      <c r="FE42" s="1"/>
      <c r="FF42" s="12"/>
      <c r="FG42" s="6" t="str">
        <f>+IFERROR(VALUE(RIGHT(Tabla28[[#This Row],[B2B]],6)),"")</f>
        <v/>
      </c>
      <c r="FH42" s="6" t="str">
        <f>+IFERROR(VLOOKUP(FF42,Auxiliar!$A:$C,2,0),"")</f>
        <v/>
      </c>
      <c r="FI42" s="7" t="str">
        <f>+IFERROR(VLOOKUP(FF42,Auxiliar!$A:$C,3,0),"")</f>
        <v/>
      </c>
      <c r="FJ42" s="1"/>
      <c r="FK42" s="12"/>
      <c r="FL42" s="6" t="str">
        <f>+IFERROR(VALUE(RIGHT(Tabla29[[#This Row],[B2B]],6)),"")</f>
        <v/>
      </c>
      <c r="FM42" s="6" t="str">
        <f>+IFERROR(VLOOKUP(FK42,Auxiliar!$A:$C,2,0),"")</f>
        <v/>
      </c>
      <c r="FN42" s="7" t="str">
        <f>+IFERROR(VLOOKUP(FK42,Auxiliar!$A:$C,3,0),"")</f>
        <v/>
      </c>
      <c r="FO42" s="1"/>
      <c r="FP42" s="12"/>
      <c r="FQ42" s="6" t="str">
        <f>+IFERROR(VALUE(RIGHT(Tabla30[[#This Row],[B2B]],6)),"")</f>
        <v/>
      </c>
      <c r="FR42" s="6" t="str">
        <f>+IFERROR(VLOOKUP(FP42,Auxiliar!$A:$C,2,0),"")</f>
        <v/>
      </c>
      <c r="FS42" s="7"/>
      <c r="FT42" s="1"/>
      <c r="FU42" s="12"/>
      <c r="FV42" s="6" t="str">
        <f>+IFERROR(VALUE(RIGHT(Tabla31[[#This Row],[B2B]],6)),"")</f>
        <v/>
      </c>
      <c r="FW42" s="6" t="str">
        <f>+IFERROR(VLOOKUP(FU42,Auxiliar!$A:$C,2,0),"")</f>
        <v/>
      </c>
      <c r="FX42" s="7" t="str">
        <f>+IFERROR(VLOOKUP(FU42,Auxiliar!$A:$C,3,0),"")</f>
        <v/>
      </c>
      <c r="FY42" s="1"/>
      <c r="FZ42" s="12"/>
      <c r="GA42" s="6" t="str">
        <f>+IFERROR(VALUE(RIGHT(Tabla32[[#This Row],[B2B]],6)),"")</f>
        <v/>
      </c>
      <c r="GB42" s="6" t="str">
        <f>+IFERROR(VLOOKUP(FZ42,Auxiliar!$A:$C,2,0),"")</f>
        <v/>
      </c>
      <c r="GC42" s="7" t="str">
        <f>+IFERROR(VLOOKUP(FZ42,Auxiliar!$A:$C,3,0),"")</f>
        <v/>
      </c>
      <c r="GD42" s="1"/>
      <c r="GE42" s="12"/>
      <c r="GF42" s="6" t="str">
        <f>+IFERROR(VALUE(RIGHT(Tabla33[[#This Row],[B2B]],6)),"")</f>
        <v/>
      </c>
      <c r="GG42" s="6" t="str">
        <f>+IFERROR(VLOOKUP(GE42,Auxiliar!$A:$C,2,0),"")</f>
        <v/>
      </c>
      <c r="GH42" s="7" t="str">
        <f>+IFERROR(VLOOKUP(GE42,Auxiliar!$A:$C,3,0),"")</f>
        <v/>
      </c>
    </row>
    <row r="43" spans="1:190" x14ac:dyDescent="0.25">
      <c r="A43" s="1"/>
      <c r="B43" s="1"/>
      <c r="C43" t="str">
        <f>+IFERROR(VALUE(RIGHT(Tabla1[[#This Row],[B2B]],6)),"")</f>
        <v/>
      </c>
      <c r="D43" t="str">
        <f>+IFERROR(VLOOKUP(B43,Auxiliar!$A:$C,2,0),"")</f>
        <v/>
      </c>
      <c r="E43" s="5" t="str">
        <f>+IFERROR(VLOOKUP(B43,Auxiliar!$A:$C,3,0),"")</f>
        <v/>
      </c>
      <c r="S43" s="1">
        <v>1105</v>
      </c>
      <c r="T43" s="1" t="s">
        <v>9</v>
      </c>
      <c r="U43" s="6">
        <f>+IFERROR(VALUE(RIGHT(Tabla4[[#This Row],[B2B]],6)),"")</f>
        <v>1105</v>
      </c>
      <c r="V43" s="6" t="str">
        <f>+IFERROR(VLOOKUP(T43,Auxiliar!$A:$C,2,0),"")</f>
        <v>CORE</v>
      </c>
      <c r="W43" s="7" t="str">
        <f>+IFERROR(VLOOKUP(T43,Auxiliar!$A:$C,3,0),"")</f>
        <v>0b 1% | 2b 5% | 4b 6%</v>
      </c>
      <c r="Y43" s="1">
        <v>2471</v>
      </c>
      <c r="Z43" s="1" t="s">
        <v>10</v>
      </c>
      <c r="AA43" s="6">
        <f>+IFERROR(VALUE(RIGHT(Tabla5[[#This Row],[B2B]],6)),"")</f>
        <v>2471</v>
      </c>
      <c r="AB43" s="6" t="str">
        <f>+IFERROR(VLOOKUP(Z43,Auxiliar!$A:$C,2,0),"")</f>
        <v>CORE</v>
      </c>
      <c r="AC43" s="7" t="str">
        <f>+IFERROR(VLOOKUP(Z43,Auxiliar!$A:$C,3,0),"")</f>
        <v>0b 1% | 3b 4% | 5b 6%</v>
      </c>
      <c r="AE43" s="1">
        <v>2939</v>
      </c>
      <c r="AF43" s="1" t="s">
        <v>11</v>
      </c>
      <c r="AG43" s="6">
        <f>+IFERROR(VALUE(RIGHT(Tabla6[[#This Row],[B2B]],6)),"")</f>
        <v>2939</v>
      </c>
      <c r="AH43" s="6" t="str">
        <f>+IFERROR(VLOOKUP(AF43,Auxiliar!$A:$C,2,0),"")</f>
        <v>CORE</v>
      </c>
      <c r="AI43" s="7" t="str">
        <f>+IFERROR(VLOOKUP(AF43,Auxiliar!$A:$C,3,0),"")</f>
        <v>0b 1% | 6b 5% | 10b 6%</v>
      </c>
      <c r="AK43" s="1">
        <v>997</v>
      </c>
      <c r="AL43" s="1" t="s">
        <v>30</v>
      </c>
      <c r="AM43" s="6">
        <f>+IFERROR(VALUE(RIGHT(Tabla7[[#This Row],[B2B]],6)),"")</f>
        <v>997</v>
      </c>
      <c r="AN43" s="6" t="str">
        <f>+IFERROR(VLOOKUP(AL43,Auxiliar!$A:$C,2,0),"")</f>
        <v>LATONES</v>
      </c>
      <c r="AO43" s="7" t="str">
        <f>+IFERROR(VLOOKUP(AL43,Auxiliar!$A:$C,3,0),"")</f>
        <v>1b 4% | 5b 7% | 97b 0%</v>
      </c>
      <c r="AQ43" s="1">
        <v>2380</v>
      </c>
      <c r="AR43" s="1" t="s">
        <v>31</v>
      </c>
      <c r="AS43" s="6">
        <f>+IFERROR(VALUE(RIGHT(Tabla8[[#This Row],[B2B]],6)),"")</f>
        <v>2380</v>
      </c>
      <c r="AT43" s="6" t="str">
        <f>+IFERROR(VLOOKUP(AR43,Auxiliar!$A:$C,2,0),"")</f>
        <v>LATONES</v>
      </c>
      <c r="AU43" s="7" t="str">
        <f>+IFERROR(VLOOKUP(AR43,Auxiliar!$A:$C,3,0),"")</f>
        <v>2b 3% | 4b 5% | 5b 8% | 193 0%</v>
      </c>
      <c r="AW43" s="1"/>
      <c r="AX43" s="1" t="s">
        <v>32</v>
      </c>
      <c r="AY43" s="6" t="str">
        <f>+IFERROR(VALUE(RIGHT(Tabla9[[#This Row],[B2B]],6)),"")</f>
        <v/>
      </c>
      <c r="AZ43" s="6" t="str">
        <f>+IFERROR(VLOOKUP(AX43,Auxiliar!$A:$C,2,0),"")</f>
        <v>LATONES</v>
      </c>
      <c r="BA43" s="7" t="str">
        <f>+IFERROR(VLOOKUP(AX43,Auxiliar!$A:$C,3,0),"")</f>
        <v>2b 3% | 4b 4% | 6b 5% | 10b 8%  | 385b 0%</v>
      </c>
      <c r="BC43" s="1"/>
      <c r="BD43" s="1" t="s">
        <v>33</v>
      </c>
      <c r="BE43" s="6" t="str">
        <f>+IFERROR(VALUE(RIGHT(Tabla10[[#This Row],[B2B]],6)),"")</f>
        <v/>
      </c>
      <c r="BF43" s="6" t="str">
        <f>+IFERROR(VLOOKUP(BD43,Auxiliar!$A:$C,2,0),"")</f>
        <v>LATONES</v>
      </c>
      <c r="BG43" s="7" t="str">
        <f>+IFERROR(VLOOKUP(BD43,Auxiliar!$A:$C,3,0),"")</f>
        <v>6b 4% | 12b 5% | 15b 8% | 385b 0%</v>
      </c>
      <c r="BI43" s="1">
        <v>11417</v>
      </c>
      <c r="BJ43" s="1" t="s">
        <v>38</v>
      </c>
      <c r="BK43" s="6">
        <f>+IFERROR(VALUE(RIGHT(Tabla11[[#This Row],[B2B]],6)),"")</f>
        <v>11417</v>
      </c>
      <c r="BL43" s="6" t="str">
        <f>+IFERROR(VLOOKUP(BJ43,Auxiliar!$A:$C,2,0),"")</f>
        <v>VALUE LITRO</v>
      </c>
      <c r="BM43" s="7" t="str">
        <f>+IFERROR(VLOOKUP(BJ43,Auxiliar!$A:$C,3,0),"")</f>
        <v>3b 12%</v>
      </c>
      <c r="BO43" s="1">
        <v>5612</v>
      </c>
      <c r="BP43" s="1" t="s">
        <v>39</v>
      </c>
      <c r="BQ43" s="6">
        <f>+IFERROR(VALUE(RIGHT(Tabla12[[#This Row],[B2B]],6)),"")</f>
        <v>5612</v>
      </c>
      <c r="BR43" s="6" t="str">
        <f>+IFERROR(VLOOKUP(BP43,Auxiliar!$A:$C,2,0),"")</f>
        <v>VALUE LITRO</v>
      </c>
      <c r="BS43" s="7" t="str">
        <f>+IFERROR(VLOOKUP(BP43,Auxiliar!$A:$C,3,0),"")</f>
        <v>1b 12%</v>
      </c>
      <c r="BU43" s="1">
        <v>6002</v>
      </c>
      <c r="BV43" s="1" t="s">
        <v>34</v>
      </c>
      <c r="BW43" s="6">
        <f>+IFERROR(VALUE(RIGHT(Tabla13[[#This Row],[B2B]],6)),"")</f>
        <v>6002</v>
      </c>
      <c r="BX43" s="6" t="str">
        <f>+IFERROR(VLOOKUP(BV43,Auxiliar!$A:$C,2,0),"")</f>
        <v>Corona 710cc</v>
      </c>
      <c r="BY43" s="7" t="str">
        <f>+IFERROR(VLOOKUP(BV43,Auxiliar!$A:$C,3,0),"")</f>
        <v>3b 10% | 169b 0%</v>
      </c>
      <c r="CA43" s="1">
        <v>615</v>
      </c>
      <c r="CB43" s="1" t="s">
        <v>35</v>
      </c>
      <c r="CC43" s="6">
        <f>+IFERROR(VALUE(RIGHT(Tabla14[[#This Row],[B2B]],6)),"")</f>
        <v>615</v>
      </c>
      <c r="CD43" s="6" t="str">
        <f>+IFERROR(VLOOKUP(CB43,Auxiliar!$A:$C,2,0),"")</f>
        <v>Corona 710cc</v>
      </c>
      <c r="CE43" s="7" t="str">
        <f>+IFERROR(VLOOKUP(CB43,Auxiliar!$A:$C,3,0),"")</f>
        <v>1b 10% | 85b 0%</v>
      </c>
      <c r="CG43" s="1">
        <v>11417</v>
      </c>
      <c r="CH43" s="1" t="s">
        <v>42</v>
      </c>
      <c r="CI43" s="6">
        <f>+IFERROR(VALUE(RIGHT(Tabla15[[#This Row],[B2B]],6)),"")</f>
        <v>11417</v>
      </c>
      <c r="CJ43" s="6" t="str">
        <f>+IFERROR(VLOOKUP(CH43,Auxiliar!$A:$C,2,0),"")</f>
        <v xml:space="preserve">VALUE LATA </v>
      </c>
      <c r="CK43" s="7" t="str">
        <f>+IFERROR(VLOOKUP(CH43,Auxiliar!$A:$C,3,0),"")</f>
        <v>3b 15% | 100b 18%</v>
      </c>
      <c r="CM43" s="1">
        <v>606</v>
      </c>
      <c r="CN43" s="1" t="s">
        <v>20</v>
      </c>
      <c r="CO43" s="6">
        <v>606</v>
      </c>
      <c r="CP43" s="6" t="s">
        <v>20</v>
      </c>
      <c r="CQ43" s="7" t="s">
        <v>21</v>
      </c>
      <c r="CS43" s="1">
        <v>6438</v>
      </c>
      <c r="CT43" s="1" t="s">
        <v>15</v>
      </c>
      <c r="CU43" s="6">
        <f>+IFERROR(VALUE(RIGHT(Tabla17[[#This Row],[B2B]],6)),"")</f>
        <v>6438</v>
      </c>
      <c r="CV43" s="6" t="str">
        <f>+IFERROR(VLOOKUP(CT43,Auxiliar!$A:$C,2,0),"")</f>
        <v>PREMIUM</v>
      </c>
      <c r="CW43" s="7" t="str">
        <f>+IFERROR(VLOOKUP(CT43,Auxiliar!$A:$C,3,0),"")</f>
        <v>0b 0% | 5b 2% | 10b 3,5% | 20b 5%</v>
      </c>
      <c r="CY43" s="1">
        <v>606</v>
      </c>
      <c r="CZ43" s="1" t="s">
        <v>16</v>
      </c>
      <c r="DA43" s="6">
        <f>+IFERROR(VALUE(RIGHT(Tabla18[[#This Row],[B2B]],6)),"")</f>
        <v>606</v>
      </c>
      <c r="DB43" s="6" t="str">
        <f>+IFERROR(VLOOKUP(CZ43,Auxiliar!$A:$C,2,0),"")</f>
        <v>PREMIUM</v>
      </c>
      <c r="DC43" s="7" t="str">
        <f>+IFERROR(VLOOKUP(CZ43,Auxiliar!$A:$C,3,0),"")</f>
        <v>0b 0% | 2b 2% | 5b 3,5% | 10b 5%</v>
      </c>
      <c r="DE43" s="1">
        <v>606</v>
      </c>
      <c r="DF43" s="1" t="s">
        <v>19</v>
      </c>
      <c r="DG43" s="6">
        <f>+IFERROR(VALUE(RIGHT(Tabla19[[#This Row],[B2B]],6)),"")</f>
        <v>606</v>
      </c>
      <c r="DH43" s="6" t="str">
        <f>+IFERROR(VLOOKUP(DF43,Auxiliar!$A:$C,2,0),"")</f>
        <v>MICHELOB</v>
      </c>
      <c r="DI43" s="7" t="str">
        <f>+IFERROR(VLOOKUP(DF43,Auxiliar!$A:$C,3,0),"")</f>
        <v>1b 7% | 3b 22% | 8b 27%</v>
      </c>
      <c r="DK43" s="1">
        <v>6002</v>
      </c>
      <c r="DL43" s="1" t="s">
        <v>23</v>
      </c>
      <c r="DM43" s="6">
        <f>+IFERROR(VALUE(RIGHT(Tabla20[[#This Row],[B2B]],6)),"")</f>
        <v>6002</v>
      </c>
      <c r="DN43" s="6" t="str">
        <f>+IFERROR(VLOOKUP(DL43,Auxiliar!$A:$C,2,0),"")</f>
        <v>CORONA PORRON</v>
      </c>
      <c r="DO43" s="7" t="str">
        <f>+IFERROR(VLOOKUP(DL43,Auxiliar!$A:$C,3,0),"")</f>
        <v>3b 5% | 42b 0%</v>
      </c>
      <c r="DQ43" s="1">
        <v>606</v>
      </c>
      <c r="DR43" s="12" t="s">
        <v>24</v>
      </c>
      <c r="DS43" s="6">
        <f>+IFERROR(VALUE(RIGHT(Tabla21[[#This Row],[B2B]],6)),"")</f>
        <v>606</v>
      </c>
      <c r="DT43" s="6" t="str">
        <f>+IFERROR(VLOOKUP(DR43,Auxiliar!$A:$C,2,0),"")</f>
        <v>CORONA PORRON</v>
      </c>
      <c r="DU43" s="7" t="str">
        <f>+IFERROR(VLOOKUP(DR43,Auxiliar!$A:$C,3,0),"")</f>
        <v>1b 5% | 20b 0%</v>
      </c>
      <c r="DW43" s="1">
        <v>5612</v>
      </c>
      <c r="DX43" s="12" t="s">
        <v>43</v>
      </c>
      <c r="DY43" s="6">
        <f>+IFERROR(VALUE(RIGHT(Tabla22[[#This Row],[B2B]],6)),"")</f>
        <v>5612</v>
      </c>
      <c r="DZ43" s="6" t="str">
        <f>+IFERROR(VLOOKUP(DX43,Auxiliar!$A:$C,2,0),"")</f>
        <v xml:space="preserve">VALUE LATA </v>
      </c>
      <c r="EA43" s="7" t="str">
        <f>+IFERROR(VLOOKUP(DX43,Auxiliar!$A:$C,3,0),"")</f>
        <v>1b 15% | 100b 18%</v>
      </c>
      <c r="EC43" s="1">
        <v>4059</v>
      </c>
      <c r="ED43" s="12" t="s">
        <v>47</v>
      </c>
      <c r="EE43" s="6">
        <f>+IFERROR(VALUE(RIGHT(Tabla23[[#This Row],[B2B]],6)),"")</f>
        <v>4059</v>
      </c>
      <c r="EF43" s="6" t="str">
        <f>+IFERROR(VLOOKUP(ED43,Auxiliar!$A:$C,2,0),"")</f>
        <v>VALUE LATON</v>
      </c>
      <c r="EG43" s="7" t="str">
        <f>+IFERROR(VLOOKUP(ED43,Auxiliar!$A:$C,3,0),"")</f>
        <v>1b 10% | 5b 15% | 192b 0%</v>
      </c>
      <c r="EI43" s="1">
        <v>2669</v>
      </c>
      <c r="EJ43" s="12" t="s">
        <v>56</v>
      </c>
      <c r="EK43" s="6">
        <f>+IFERROR(VALUE(RIGHT(Tabla24[[#This Row],[B2B]],6)),"")</f>
        <v>2669</v>
      </c>
      <c r="EL43" s="6" t="str">
        <f>+IFERROR(VLOOKUP(EJ43,Auxiliar!$A:$C,2,0),"")</f>
        <v>VALUE LATON</v>
      </c>
      <c r="EM43" s="7" t="str">
        <f>+IFERROR(VLOOKUP(EJ43,Auxiliar!$A:$C,3,0),"")</f>
        <v>3b 10% | 10b 15% | 384b 0%</v>
      </c>
      <c r="EO43" s="1"/>
      <c r="EP43" s="12"/>
      <c r="EQ43" s="6" t="str">
        <f>+IFERROR(VALUE(RIGHT(Tabla25[[#This Row],[B2B]],6)),"")</f>
        <v/>
      </c>
      <c r="ER43" s="6" t="str">
        <f>+IFERROR(VLOOKUP(EP43,Auxiliar!$A:$C,2,0),"")</f>
        <v/>
      </c>
      <c r="ES43" s="7" t="str">
        <f>+IFERROR(VLOOKUP(EP43,Auxiliar!$A:$C,3,0),"")</f>
        <v/>
      </c>
      <c r="EU43" s="1"/>
      <c r="EV43" s="12"/>
      <c r="EW43" s="6" t="str">
        <f>+IFERROR(VALUE(RIGHT(Tabla26[[#This Row],[B2B]],6)),"")</f>
        <v/>
      </c>
      <c r="EX43" s="6" t="str">
        <f>+IFERROR(VLOOKUP(EV43,Auxiliar!$A:$C,2,0),"")</f>
        <v/>
      </c>
      <c r="EY43" s="7" t="str">
        <f>+IFERROR(VLOOKUP(EV43,Auxiliar!$A:$C,3,0),"")</f>
        <v/>
      </c>
      <c r="EZ43" s="1"/>
      <c r="FA43" s="12"/>
      <c r="FB43" s="6" t="str">
        <f>+IFERROR(VALUE(RIGHT(Tabla27[[#This Row],[B2B]],6)),"")</f>
        <v/>
      </c>
      <c r="FC43" s="6" t="str">
        <f>+IFERROR(VLOOKUP(FA43,Auxiliar!$A:$C,2,0),"")</f>
        <v/>
      </c>
      <c r="FD43" s="7" t="str">
        <f>+IFERROR(VLOOKUP(FA43,Auxiliar!$A:$C,3,0),"")</f>
        <v/>
      </c>
      <c r="FE43" s="1"/>
      <c r="FF43" s="12"/>
      <c r="FG43" s="6" t="str">
        <f>+IFERROR(VALUE(RIGHT(Tabla28[[#This Row],[B2B]],6)),"")</f>
        <v/>
      </c>
      <c r="FH43" s="6" t="str">
        <f>+IFERROR(VLOOKUP(FF43,Auxiliar!$A:$C,2,0),"")</f>
        <v/>
      </c>
      <c r="FI43" s="7" t="str">
        <f>+IFERROR(VLOOKUP(FF43,Auxiliar!$A:$C,3,0),"")</f>
        <v/>
      </c>
      <c r="FJ43" s="1"/>
      <c r="FK43" s="12"/>
      <c r="FL43" s="6" t="str">
        <f>+IFERROR(VALUE(RIGHT(Tabla29[[#This Row],[B2B]],6)),"")</f>
        <v/>
      </c>
      <c r="FM43" s="6" t="str">
        <f>+IFERROR(VLOOKUP(FK43,Auxiliar!$A:$C,2,0),"")</f>
        <v/>
      </c>
      <c r="FN43" s="7" t="str">
        <f>+IFERROR(VLOOKUP(FK43,Auxiliar!$A:$C,3,0),"")</f>
        <v/>
      </c>
      <c r="FO43" s="1"/>
      <c r="FP43" s="12"/>
      <c r="FQ43" s="6" t="str">
        <f>+IFERROR(VALUE(RIGHT(Tabla30[[#This Row],[B2B]],6)),"")</f>
        <v/>
      </c>
      <c r="FR43" s="6" t="str">
        <f>+IFERROR(VLOOKUP(FP43,Auxiliar!$A:$C,2,0),"")</f>
        <v/>
      </c>
      <c r="FS43" s="7"/>
      <c r="FT43" s="1"/>
      <c r="FU43" s="12"/>
      <c r="FV43" s="6" t="str">
        <f>+IFERROR(VALUE(RIGHT(Tabla31[[#This Row],[B2B]],6)),"")</f>
        <v/>
      </c>
      <c r="FW43" s="6" t="str">
        <f>+IFERROR(VLOOKUP(FU43,Auxiliar!$A:$C,2,0),"")</f>
        <v/>
      </c>
      <c r="FX43" s="7" t="str">
        <f>+IFERROR(VLOOKUP(FU43,Auxiliar!$A:$C,3,0),"")</f>
        <v/>
      </c>
      <c r="FY43" s="1"/>
      <c r="FZ43" s="12"/>
      <c r="GA43" s="6" t="str">
        <f>+IFERROR(VALUE(RIGHT(Tabla32[[#This Row],[B2B]],6)),"")</f>
        <v/>
      </c>
      <c r="GB43" s="6" t="str">
        <f>+IFERROR(VLOOKUP(FZ43,Auxiliar!$A:$C,2,0),"")</f>
        <v/>
      </c>
      <c r="GC43" s="7" t="str">
        <f>+IFERROR(VLOOKUP(FZ43,Auxiliar!$A:$C,3,0),"")</f>
        <v/>
      </c>
      <c r="GD43" s="1"/>
      <c r="GE43" s="12"/>
      <c r="GF43" s="6" t="str">
        <f>+IFERROR(VALUE(RIGHT(Tabla33[[#This Row],[B2B]],6)),"")</f>
        <v/>
      </c>
      <c r="GG43" s="6" t="str">
        <f>+IFERROR(VLOOKUP(GE43,Auxiliar!$A:$C,2,0),"")</f>
        <v/>
      </c>
      <c r="GH43" s="7" t="str">
        <f>+IFERROR(VLOOKUP(GE43,Auxiliar!$A:$C,3,0),"")</f>
        <v/>
      </c>
    </row>
    <row r="44" spans="1:190" x14ac:dyDescent="0.25">
      <c r="A44" s="1"/>
      <c r="B44" s="1"/>
      <c r="C44" t="str">
        <f>+IFERROR(VALUE(RIGHT(Tabla1[[#This Row],[B2B]],6)),"")</f>
        <v/>
      </c>
      <c r="D44" t="str">
        <f>+IFERROR(VLOOKUP(B44,Auxiliar!$A:$C,2,0),"")</f>
        <v/>
      </c>
      <c r="E44" s="5" t="str">
        <f>+IFERROR(VLOOKUP(B44,Auxiliar!$A:$C,3,0),"")</f>
        <v/>
      </c>
      <c r="S44" s="1">
        <v>1122</v>
      </c>
      <c r="T44" s="1" t="s">
        <v>9</v>
      </c>
      <c r="U44" s="6">
        <f>+IFERROR(VALUE(RIGHT(Tabla4[[#This Row],[B2B]],6)),"")</f>
        <v>1122</v>
      </c>
      <c r="V44" s="6" t="str">
        <f>+IFERROR(VLOOKUP(T44,Auxiliar!$A:$C,2,0),"")</f>
        <v>CORE</v>
      </c>
      <c r="W44" s="7" t="str">
        <f>+IFERROR(VLOOKUP(T44,Auxiliar!$A:$C,3,0),"")</f>
        <v>0b 1% | 2b 5% | 4b 6%</v>
      </c>
      <c r="Y44" s="1">
        <v>2607</v>
      </c>
      <c r="Z44" s="1" t="s">
        <v>10</v>
      </c>
      <c r="AA44" s="6">
        <f>+IFERROR(VALUE(RIGHT(Tabla5[[#This Row],[B2B]],6)),"")</f>
        <v>2607</v>
      </c>
      <c r="AB44" s="6" t="str">
        <f>+IFERROR(VLOOKUP(Z44,Auxiliar!$A:$C,2,0),"")</f>
        <v>CORE</v>
      </c>
      <c r="AC44" s="7" t="str">
        <f>+IFERROR(VLOOKUP(Z44,Auxiliar!$A:$C,3,0),"")</f>
        <v>0b 1% | 3b 4% | 5b 6%</v>
      </c>
      <c r="AE44" s="1">
        <v>2986</v>
      </c>
      <c r="AF44" s="1" t="s">
        <v>11</v>
      </c>
      <c r="AG44" s="6">
        <f>+IFERROR(VALUE(RIGHT(Tabla6[[#This Row],[B2B]],6)),"")</f>
        <v>2986</v>
      </c>
      <c r="AH44" s="6" t="str">
        <f>+IFERROR(VLOOKUP(AF44,Auxiliar!$A:$C,2,0),"")</f>
        <v>CORE</v>
      </c>
      <c r="AI44" s="7" t="str">
        <f>+IFERROR(VLOOKUP(AF44,Auxiliar!$A:$C,3,0),"")</f>
        <v>0b 1% | 6b 5% | 10b 6%</v>
      </c>
      <c r="AK44" s="1">
        <v>999</v>
      </c>
      <c r="AL44" s="1" t="s">
        <v>30</v>
      </c>
      <c r="AM44" s="6">
        <f>+IFERROR(VALUE(RIGHT(Tabla7[[#This Row],[B2B]],6)),"")</f>
        <v>999</v>
      </c>
      <c r="AN44" s="6" t="str">
        <f>+IFERROR(VLOOKUP(AL44,Auxiliar!$A:$C,2,0),"")</f>
        <v>LATONES</v>
      </c>
      <c r="AO44" s="7" t="str">
        <f>+IFERROR(VLOOKUP(AL44,Auxiliar!$A:$C,3,0),"")</f>
        <v>1b 4% | 5b 7% | 97b 0%</v>
      </c>
      <c r="AQ44" s="1">
        <v>2422</v>
      </c>
      <c r="AR44" s="1" t="s">
        <v>31</v>
      </c>
      <c r="AS44" s="6">
        <f>+IFERROR(VALUE(RIGHT(Tabla8[[#This Row],[B2B]],6)),"")</f>
        <v>2422</v>
      </c>
      <c r="AT44" s="6" t="str">
        <f>+IFERROR(VLOOKUP(AR44,Auxiliar!$A:$C,2,0),"")</f>
        <v>LATONES</v>
      </c>
      <c r="AU44" s="7" t="str">
        <f>+IFERROR(VLOOKUP(AR44,Auxiliar!$A:$C,3,0),"")</f>
        <v>2b 3% | 4b 5% | 5b 8% | 193 0%</v>
      </c>
      <c r="AW44" s="1"/>
      <c r="AX44" s="1" t="s">
        <v>32</v>
      </c>
      <c r="AY44" s="6" t="str">
        <f>+IFERROR(VALUE(RIGHT(Tabla9[[#This Row],[B2B]],6)),"")</f>
        <v/>
      </c>
      <c r="AZ44" s="6" t="str">
        <f>+IFERROR(VLOOKUP(AX44,Auxiliar!$A:$C,2,0),"")</f>
        <v>LATONES</v>
      </c>
      <c r="BA44" s="7" t="str">
        <f>+IFERROR(VLOOKUP(AX44,Auxiliar!$A:$C,3,0),"")</f>
        <v>2b 3% | 4b 4% | 6b 5% | 10b 8%  | 385b 0%</v>
      </c>
      <c r="BC44" s="1"/>
      <c r="BD44" s="1" t="s">
        <v>33</v>
      </c>
      <c r="BE44" s="6" t="str">
        <f>+IFERROR(VALUE(RIGHT(Tabla10[[#This Row],[B2B]],6)),"")</f>
        <v/>
      </c>
      <c r="BF44" s="6" t="str">
        <f>+IFERROR(VLOOKUP(BD44,Auxiliar!$A:$C,2,0),"")</f>
        <v>LATONES</v>
      </c>
      <c r="BG44" s="7" t="str">
        <f>+IFERROR(VLOOKUP(BD44,Auxiliar!$A:$C,3,0),"")</f>
        <v>6b 4% | 12b 5% | 15b 8% | 385b 0%</v>
      </c>
      <c r="BI44" s="1">
        <v>11421</v>
      </c>
      <c r="BJ44" s="1" t="s">
        <v>38</v>
      </c>
      <c r="BK44" s="6">
        <f>+IFERROR(VALUE(RIGHT(Tabla11[[#This Row],[B2B]],6)),"")</f>
        <v>11421</v>
      </c>
      <c r="BL44" s="6" t="str">
        <f>+IFERROR(VLOOKUP(BJ44,Auxiliar!$A:$C,2,0),"")</f>
        <v>VALUE LITRO</v>
      </c>
      <c r="BM44" s="7" t="str">
        <f>+IFERROR(VLOOKUP(BJ44,Auxiliar!$A:$C,3,0),"")</f>
        <v>3b 12%</v>
      </c>
      <c r="BO44" s="1">
        <v>4062</v>
      </c>
      <c r="BP44" s="1" t="s">
        <v>39</v>
      </c>
      <c r="BQ44" s="6">
        <f>+IFERROR(VALUE(RIGHT(Tabla12[[#This Row],[B2B]],6)),"")</f>
        <v>4062</v>
      </c>
      <c r="BR44" s="6" t="str">
        <f>+IFERROR(VLOOKUP(BP44,Auxiliar!$A:$C,2,0),"")</f>
        <v>VALUE LITRO</v>
      </c>
      <c r="BS44" s="7" t="str">
        <f>+IFERROR(VLOOKUP(BP44,Auxiliar!$A:$C,3,0),"")</f>
        <v>1b 12%</v>
      </c>
      <c r="BU44" s="1">
        <v>6003</v>
      </c>
      <c r="BV44" s="1" t="s">
        <v>34</v>
      </c>
      <c r="BW44" s="6">
        <f>+IFERROR(VALUE(RIGHT(Tabla13[[#This Row],[B2B]],6)),"")</f>
        <v>6003</v>
      </c>
      <c r="BX44" s="6" t="str">
        <f>+IFERROR(VLOOKUP(BV44,Auxiliar!$A:$C,2,0),"")</f>
        <v>Corona 710cc</v>
      </c>
      <c r="BY44" s="7" t="str">
        <f>+IFERROR(VLOOKUP(BV44,Auxiliar!$A:$C,3,0),"")</f>
        <v>3b 10% | 169b 0%</v>
      </c>
      <c r="CA44" s="1">
        <v>618</v>
      </c>
      <c r="CB44" s="1" t="s">
        <v>35</v>
      </c>
      <c r="CC44" s="6">
        <f>+IFERROR(VALUE(RIGHT(Tabla14[[#This Row],[B2B]],6)),"")</f>
        <v>618</v>
      </c>
      <c r="CD44" s="6" t="str">
        <f>+IFERROR(VLOOKUP(CB44,Auxiliar!$A:$C,2,0),"")</f>
        <v>Corona 710cc</v>
      </c>
      <c r="CE44" s="7" t="str">
        <f>+IFERROR(VLOOKUP(CB44,Auxiliar!$A:$C,3,0),"")</f>
        <v>1b 10% | 85b 0%</v>
      </c>
      <c r="CG44" s="1">
        <v>11421</v>
      </c>
      <c r="CH44" s="1" t="s">
        <v>42</v>
      </c>
      <c r="CI44" s="6">
        <f>+IFERROR(VALUE(RIGHT(Tabla15[[#This Row],[B2B]],6)),"")</f>
        <v>11421</v>
      </c>
      <c r="CJ44" s="6" t="str">
        <f>+IFERROR(VLOOKUP(CH44,Auxiliar!$A:$C,2,0),"")</f>
        <v xml:space="preserve">VALUE LATA </v>
      </c>
      <c r="CK44" s="7" t="str">
        <f>+IFERROR(VLOOKUP(CH44,Auxiliar!$A:$C,3,0),"")</f>
        <v>3b 15% | 100b 18%</v>
      </c>
      <c r="CM44" s="1">
        <v>615</v>
      </c>
      <c r="CN44" s="1" t="s">
        <v>20</v>
      </c>
      <c r="CO44" s="6">
        <v>615</v>
      </c>
      <c r="CP44" s="6" t="s">
        <v>20</v>
      </c>
      <c r="CQ44" s="7" t="s">
        <v>21</v>
      </c>
      <c r="CS44" s="1">
        <v>6965</v>
      </c>
      <c r="CT44" s="1" t="s">
        <v>15</v>
      </c>
      <c r="CU44" s="6">
        <f>+IFERROR(VALUE(RIGHT(Tabla17[[#This Row],[B2B]],6)),"")</f>
        <v>6965</v>
      </c>
      <c r="CV44" s="6" t="str">
        <f>+IFERROR(VLOOKUP(CT44,Auxiliar!$A:$C,2,0),"")</f>
        <v>PREMIUM</v>
      </c>
      <c r="CW44" s="7" t="str">
        <f>+IFERROR(VLOOKUP(CT44,Auxiliar!$A:$C,3,0),"")</f>
        <v>0b 0% | 5b 2% | 10b 3,5% | 20b 5%</v>
      </c>
      <c r="CY44" s="1">
        <v>615</v>
      </c>
      <c r="CZ44" s="1" t="s">
        <v>16</v>
      </c>
      <c r="DA44" s="6">
        <f>+IFERROR(VALUE(RIGHT(Tabla18[[#This Row],[B2B]],6)),"")</f>
        <v>615</v>
      </c>
      <c r="DB44" s="6" t="str">
        <f>+IFERROR(VLOOKUP(CZ44,Auxiliar!$A:$C,2,0),"")</f>
        <v>PREMIUM</v>
      </c>
      <c r="DC44" s="7" t="str">
        <f>+IFERROR(VLOOKUP(CZ44,Auxiliar!$A:$C,3,0),"")</f>
        <v>0b 0% | 2b 2% | 5b 3,5% | 10b 5%</v>
      </c>
      <c r="DE44" s="1">
        <v>615</v>
      </c>
      <c r="DF44" s="1" t="s">
        <v>19</v>
      </c>
      <c r="DG44" s="6">
        <f>+IFERROR(VALUE(RIGHT(Tabla19[[#This Row],[B2B]],6)),"")</f>
        <v>615</v>
      </c>
      <c r="DH44" s="6" t="str">
        <f>+IFERROR(VLOOKUP(DF44,Auxiliar!$A:$C,2,0),"")</f>
        <v>MICHELOB</v>
      </c>
      <c r="DI44" s="7" t="str">
        <f>+IFERROR(VLOOKUP(DF44,Auxiliar!$A:$C,3,0),"")</f>
        <v>1b 7% | 3b 22% | 8b 27%</v>
      </c>
      <c r="DK44" s="1">
        <v>6003</v>
      </c>
      <c r="DL44" s="1" t="s">
        <v>23</v>
      </c>
      <c r="DM44" s="6">
        <f>+IFERROR(VALUE(RIGHT(Tabla20[[#This Row],[B2B]],6)),"")</f>
        <v>6003</v>
      </c>
      <c r="DN44" s="6" t="str">
        <f>+IFERROR(VLOOKUP(DL44,Auxiliar!$A:$C,2,0),"")</f>
        <v>CORONA PORRON</v>
      </c>
      <c r="DO44" s="7" t="str">
        <f>+IFERROR(VLOOKUP(DL44,Auxiliar!$A:$C,3,0),"")</f>
        <v>3b 5% | 42b 0%</v>
      </c>
      <c r="DQ44" s="1">
        <v>615</v>
      </c>
      <c r="DR44" s="12" t="s">
        <v>24</v>
      </c>
      <c r="DS44" s="6">
        <f>+IFERROR(VALUE(RIGHT(Tabla21[[#This Row],[B2B]],6)),"")</f>
        <v>615</v>
      </c>
      <c r="DT44" s="6" t="str">
        <f>+IFERROR(VLOOKUP(DR44,Auxiliar!$A:$C,2,0),"")</f>
        <v>CORONA PORRON</v>
      </c>
      <c r="DU44" s="7" t="str">
        <f>+IFERROR(VLOOKUP(DR44,Auxiliar!$A:$C,3,0),"")</f>
        <v>1b 5% | 20b 0%</v>
      </c>
      <c r="DW44" s="1">
        <v>4062</v>
      </c>
      <c r="DX44" s="12" t="s">
        <v>43</v>
      </c>
      <c r="DY44" s="6">
        <f>+IFERROR(VALUE(RIGHT(Tabla22[[#This Row],[B2B]],6)),"")</f>
        <v>4062</v>
      </c>
      <c r="DZ44" s="6" t="str">
        <f>+IFERROR(VLOOKUP(DX44,Auxiliar!$A:$C,2,0),"")</f>
        <v xml:space="preserve">VALUE LATA </v>
      </c>
      <c r="EA44" s="7" t="str">
        <f>+IFERROR(VLOOKUP(DX44,Auxiliar!$A:$C,3,0),"")</f>
        <v>1b 15% | 100b 18%</v>
      </c>
      <c r="EC44" s="1">
        <v>5612</v>
      </c>
      <c r="ED44" s="12" t="s">
        <v>47</v>
      </c>
      <c r="EE44" s="6">
        <f>+IFERROR(VALUE(RIGHT(Tabla23[[#This Row],[B2B]],6)),"")</f>
        <v>5612</v>
      </c>
      <c r="EF44" s="6" t="str">
        <f>+IFERROR(VLOOKUP(ED44,Auxiliar!$A:$C,2,0),"")</f>
        <v>VALUE LATON</v>
      </c>
      <c r="EG44" s="7" t="str">
        <f>+IFERROR(VLOOKUP(ED44,Auxiliar!$A:$C,3,0),"")</f>
        <v>1b 10% | 5b 15% | 192b 0%</v>
      </c>
      <c r="EI44" s="1">
        <v>2767</v>
      </c>
      <c r="EJ44" s="12" t="s">
        <v>56</v>
      </c>
      <c r="EK44" s="6">
        <f>+IFERROR(VALUE(RIGHT(Tabla24[[#This Row],[B2B]],6)),"")</f>
        <v>2767</v>
      </c>
      <c r="EL44" s="6" t="str">
        <f>+IFERROR(VLOOKUP(EJ44,Auxiliar!$A:$C,2,0),"")</f>
        <v>VALUE LATON</v>
      </c>
      <c r="EM44" s="7" t="str">
        <f>+IFERROR(VLOOKUP(EJ44,Auxiliar!$A:$C,3,0),"")</f>
        <v>3b 10% | 10b 15% | 384b 0%</v>
      </c>
      <c r="EO44" s="1"/>
      <c r="EP44" s="12"/>
      <c r="EQ44" s="6" t="str">
        <f>+IFERROR(VALUE(RIGHT(Tabla25[[#This Row],[B2B]],6)),"")</f>
        <v/>
      </c>
      <c r="ER44" s="6" t="str">
        <f>+IFERROR(VLOOKUP(EP44,Auxiliar!$A:$C,2,0),"")</f>
        <v/>
      </c>
      <c r="ES44" s="7" t="str">
        <f>+IFERROR(VLOOKUP(EP44,Auxiliar!$A:$C,3,0),"")</f>
        <v/>
      </c>
      <c r="EU44" s="1"/>
      <c r="EV44" s="12"/>
      <c r="EW44" s="6" t="str">
        <f>+IFERROR(VALUE(RIGHT(Tabla26[[#This Row],[B2B]],6)),"")</f>
        <v/>
      </c>
      <c r="EX44" s="6" t="str">
        <f>+IFERROR(VLOOKUP(EV44,Auxiliar!$A:$C,2,0),"")</f>
        <v/>
      </c>
      <c r="EY44" s="7" t="str">
        <f>+IFERROR(VLOOKUP(EV44,Auxiliar!$A:$C,3,0),"")</f>
        <v/>
      </c>
      <c r="EZ44" s="1"/>
      <c r="FA44" s="12"/>
      <c r="FB44" s="6" t="str">
        <f>+IFERROR(VALUE(RIGHT(Tabla27[[#This Row],[B2B]],6)),"")</f>
        <v/>
      </c>
      <c r="FC44" s="6" t="str">
        <f>+IFERROR(VLOOKUP(FA44,Auxiliar!$A:$C,2,0),"")</f>
        <v/>
      </c>
      <c r="FD44" s="7" t="str">
        <f>+IFERROR(VLOOKUP(FA44,Auxiliar!$A:$C,3,0),"")</f>
        <v/>
      </c>
      <c r="FE44" s="1"/>
      <c r="FF44" s="12"/>
      <c r="FG44" s="6" t="str">
        <f>+IFERROR(VALUE(RIGHT(Tabla28[[#This Row],[B2B]],6)),"")</f>
        <v/>
      </c>
      <c r="FH44" s="6" t="str">
        <f>+IFERROR(VLOOKUP(FF44,Auxiliar!$A:$C,2,0),"")</f>
        <v/>
      </c>
      <c r="FI44" s="7" t="str">
        <f>+IFERROR(VLOOKUP(FF44,Auxiliar!$A:$C,3,0),"")</f>
        <v/>
      </c>
      <c r="FJ44" s="1"/>
      <c r="FK44" s="12"/>
      <c r="FL44" s="6" t="str">
        <f>+IFERROR(VALUE(RIGHT(Tabla29[[#This Row],[B2B]],6)),"")</f>
        <v/>
      </c>
      <c r="FM44" s="6" t="str">
        <f>+IFERROR(VLOOKUP(FK44,Auxiliar!$A:$C,2,0),"")</f>
        <v/>
      </c>
      <c r="FN44" s="7" t="str">
        <f>+IFERROR(VLOOKUP(FK44,Auxiliar!$A:$C,3,0),"")</f>
        <v/>
      </c>
      <c r="FO44" s="1"/>
      <c r="FP44" s="12"/>
      <c r="FQ44" s="6" t="str">
        <f>+IFERROR(VALUE(RIGHT(Tabla30[[#This Row],[B2B]],6)),"")</f>
        <v/>
      </c>
      <c r="FR44" s="6" t="str">
        <f>+IFERROR(VLOOKUP(FP44,Auxiliar!$A:$C,2,0),"")</f>
        <v/>
      </c>
      <c r="FS44" s="7"/>
      <c r="FT44" s="1"/>
      <c r="FU44" s="12"/>
      <c r="FV44" s="6" t="str">
        <f>+IFERROR(VALUE(RIGHT(Tabla31[[#This Row],[B2B]],6)),"")</f>
        <v/>
      </c>
      <c r="FW44" s="6" t="str">
        <f>+IFERROR(VLOOKUP(FU44,Auxiliar!$A:$C,2,0),"")</f>
        <v/>
      </c>
      <c r="FX44" s="7" t="str">
        <f>+IFERROR(VLOOKUP(FU44,Auxiliar!$A:$C,3,0),"")</f>
        <v/>
      </c>
      <c r="FY44" s="1"/>
      <c r="FZ44" s="12"/>
      <c r="GA44" s="6" t="str">
        <f>+IFERROR(VALUE(RIGHT(Tabla32[[#This Row],[B2B]],6)),"")</f>
        <v/>
      </c>
      <c r="GB44" s="6" t="str">
        <f>+IFERROR(VLOOKUP(FZ44,Auxiliar!$A:$C,2,0),"")</f>
        <v/>
      </c>
      <c r="GC44" s="7" t="str">
        <f>+IFERROR(VLOOKUP(FZ44,Auxiliar!$A:$C,3,0),"")</f>
        <v/>
      </c>
      <c r="GD44" s="1"/>
      <c r="GE44" s="12"/>
      <c r="GF44" s="6" t="str">
        <f>+IFERROR(VALUE(RIGHT(Tabla33[[#This Row],[B2B]],6)),"")</f>
        <v/>
      </c>
      <c r="GG44" s="6" t="str">
        <f>+IFERROR(VLOOKUP(GE44,Auxiliar!$A:$C,2,0),"")</f>
        <v/>
      </c>
      <c r="GH44" s="7" t="str">
        <f>+IFERROR(VLOOKUP(GE44,Auxiliar!$A:$C,3,0),"")</f>
        <v/>
      </c>
    </row>
    <row r="45" spans="1:190" x14ac:dyDescent="0.25">
      <c r="A45" s="1"/>
      <c r="B45" s="1"/>
      <c r="C45" t="str">
        <f>+IFERROR(VALUE(RIGHT(Tabla1[[#This Row],[B2B]],6)),"")</f>
        <v/>
      </c>
      <c r="D45" t="str">
        <f>+IFERROR(VLOOKUP(B45,Auxiliar!$A:$C,2,0),"")</f>
        <v/>
      </c>
      <c r="E45" s="5" t="str">
        <f>+IFERROR(VLOOKUP(B45,Auxiliar!$A:$C,3,0),"")</f>
        <v/>
      </c>
      <c r="S45" s="1">
        <v>1128</v>
      </c>
      <c r="T45" s="1" t="s">
        <v>9</v>
      </c>
      <c r="U45" s="6">
        <f>+IFERROR(VALUE(RIGHT(Tabla4[[#This Row],[B2B]],6)),"")</f>
        <v>1128</v>
      </c>
      <c r="V45" s="6" t="str">
        <f>+IFERROR(VLOOKUP(T45,Auxiliar!$A:$C,2,0),"")</f>
        <v>CORE</v>
      </c>
      <c r="W45" s="7" t="str">
        <f>+IFERROR(VLOOKUP(T45,Auxiliar!$A:$C,3,0),"")</f>
        <v>0b 1% | 2b 5% | 4b 6%</v>
      </c>
      <c r="Y45" s="1">
        <v>2714</v>
      </c>
      <c r="Z45" s="1" t="s">
        <v>10</v>
      </c>
      <c r="AA45" s="6">
        <f>+IFERROR(VALUE(RIGHT(Tabla5[[#This Row],[B2B]],6)),"")</f>
        <v>2714</v>
      </c>
      <c r="AB45" s="6" t="str">
        <f>+IFERROR(VLOOKUP(Z45,Auxiliar!$A:$C,2,0),"")</f>
        <v>CORE</v>
      </c>
      <c r="AC45" s="7" t="str">
        <f>+IFERROR(VLOOKUP(Z45,Auxiliar!$A:$C,3,0),"")</f>
        <v>0b 1% | 3b 4% | 5b 6%</v>
      </c>
      <c r="AE45" s="1">
        <v>3084</v>
      </c>
      <c r="AF45" s="1" t="s">
        <v>11</v>
      </c>
      <c r="AG45" s="6">
        <f>+IFERROR(VALUE(RIGHT(Tabla6[[#This Row],[B2B]],6)),"")</f>
        <v>3084</v>
      </c>
      <c r="AH45" s="6" t="str">
        <f>+IFERROR(VLOOKUP(AF45,Auxiliar!$A:$C,2,0),"")</f>
        <v>CORE</v>
      </c>
      <c r="AI45" s="7" t="str">
        <f>+IFERROR(VLOOKUP(AF45,Auxiliar!$A:$C,3,0),"")</f>
        <v>0b 1% | 6b 5% | 10b 6%</v>
      </c>
      <c r="AK45" s="1">
        <v>1023</v>
      </c>
      <c r="AL45" s="1" t="s">
        <v>30</v>
      </c>
      <c r="AM45" s="6">
        <f>+IFERROR(VALUE(RIGHT(Tabla7[[#This Row],[B2B]],6)),"")</f>
        <v>1023</v>
      </c>
      <c r="AN45" s="6" t="str">
        <f>+IFERROR(VLOOKUP(AL45,Auxiliar!$A:$C,2,0),"")</f>
        <v>LATONES</v>
      </c>
      <c r="AO45" s="7" t="str">
        <f>+IFERROR(VLOOKUP(AL45,Auxiliar!$A:$C,3,0),"")</f>
        <v>1b 4% | 5b 7% | 97b 0%</v>
      </c>
      <c r="AQ45" s="1">
        <v>2423</v>
      </c>
      <c r="AR45" s="1" t="s">
        <v>31</v>
      </c>
      <c r="AS45" s="6">
        <f>+IFERROR(VALUE(RIGHT(Tabla8[[#This Row],[B2B]],6)),"")</f>
        <v>2423</v>
      </c>
      <c r="AT45" s="6" t="str">
        <f>+IFERROR(VLOOKUP(AR45,Auxiliar!$A:$C,2,0),"")</f>
        <v>LATONES</v>
      </c>
      <c r="AU45" s="7" t="str">
        <f>+IFERROR(VLOOKUP(AR45,Auxiliar!$A:$C,3,0),"")</f>
        <v>2b 3% | 4b 5% | 5b 8% | 193 0%</v>
      </c>
      <c r="AW45" s="1"/>
      <c r="AX45" s="1" t="s">
        <v>32</v>
      </c>
      <c r="AY45" s="6" t="str">
        <f>+IFERROR(VALUE(RIGHT(Tabla9[[#This Row],[B2B]],6)),"")</f>
        <v/>
      </c>
      <c r="AZ45" s="6" t="str">
        <f>+IFERROR(VLOOKUP(AX45,Auxiliar!$A:$C,2,0),"")</f>
        <v>LATONES</v>
      </c>
      <c r="BA45" s="7" t="str">
        <f>+IFERROR(VLOOKUP(AX45,Auxiliar!$A:$C,3,0),"")</f>
        <v>2b 3% | 4b 4% | 6b 5% | 10b 8%  | 385b 0%</v>
      </c>
      <c r="BC45" s="1"/>
      <c r="BD45" s="1" t="s">
        <v>33</v>
      </c>
      <c r="BE45" s="6" t="str">
        <f>+IFERROR(VALUE(RIGHT(Tabla10[[#This Row],[B2B]],6)),"")</f>
        <v/>
      </c>
      <c r="BF45" s="6" t="str">
        <f>+IFERROR(VLOOKUP(BD45,Auxiliar!$A:$C,2,0),"")</f>
        <v>LATONES</v>
      </c>
      <c r="BG45" s="7" t="str">
        <f>+IFERROR(VLOOKUP(BD45,Auxiliar!$A:$C,3,0),"")</f>
        <v>6b 4% | 12b 5% | 15b 8% | 385b 0%</v>
      </c>
      <c r="BI45" s="1">
        <v>11548</v>
      </c>
      <c r="BJ45" s="1" t="s">
        <v>38</v>
      </c>
      <c r="BK45" s="6">
        <f>+IFERROR(VALUE(RIGHT(Tabla11[[#This Row],[B2B]],6)),"")</f>
        <v>11548</v>
      </c>
      <c r="BL45" s="6" t="str">
        <f>+IFERROR(VLOOKUP(BJ45,Auxiliar!$A:$C,2,0),"")</f>
        <v>VALUE LITRO</v>
      </c>
      <c r="BM45" s="7" t="str">
        <f>+IFERROR(VLOOKUP(BJ45,Auxiliar!$A:$C,3,0),"")</f>
        <v>3b 12%</v>
      </c>
      <c r="BO45" s="1">
        <v>5614</v>
      </c>
      <c r="BP45" s="1" t="s">
        <v>39</v>
      </c>
      <c r="BQ45" s="6">
        <f>+IFERROR(VALUE(RIGHT(Tabla12[[#This Row],[B2B]],6)),"")</f>
        <v>5614</v>
      </c>
      <c r="BR45" s="6" t="str">
        <f>+IFERROR(VLOOKUP(BP45,Auxiliar!$A:$C,2,0),"")</f>
        <v>VALUE LITRO</v>
      </c>
      <c r="BS45" s="7" t="str">
        <f>+IFERROR(VLOOKUP(BP45,Auxiliar!$A:$C,3,0),"")</f>
        <v>1b 12%</v>
      </c>
      <c r="BU45" s="1">
        <v>6005</v>
      </c>
      <c r="BV45" s="1" t="s">
        <v>34</v>
      </c>
      <c r="BW45" s="6">
        <f>+IFERROR(VALUE(RIGHT(Tabla13[[#This Row],[B2B]],6)),"")</f>
        <v>6005</v>
      </c>
      <c r="BX45" s="6" t="str">
        <f>+IFERROR(VLOOKUP(BV45,Auxiliar!$A:$C,2,0),"")</f>
        <v>Corona 710cc</v>
      </c>
      <c r="BY45" s="7" t="str">
        <f>+IFERROR(VLOOKUP(BV45,Auxiliar!$A:$C,3,0),"")</f>
        <v>3b 10% | 169b 0%</v>
      </c>
      <c r="CA45" s="1">
        <v>621</v>
      </c>
      <c r="CB45" s="1" t="s">
        <v>35</v>
      </c>
      <c r="CC45" s="6">
        <f>+IFERROR(VALUE(RIGHT(Tabla14[[#This Row],[B2B]],6)),"")</f>
        <v>621</v>
      </c>
      <c r="CD45" s="6" t="str">
        <f>+IFERROR(VLOOKUP(CB45,Auxiliar!$A:$C,2,0),"")</f>
        <v>Corona 710cc</v>
      </c>
      <c r="CE45" s="7" t="str">
        <f>+IFERROR(VLOOKUP(CB45,Auxiliar!$A:$C,3,0),"")</f>
        <v>1b 10% | 85b 0%</v>
      </c>
      <c r="CG45" s="1">
        <v>11548</v>
      </c>
      <c r="CH45" s="1" t="s">
        <v>42</v>
      </c>
      <c r="CI45" s="6">
        <f>+IFERROR(VALUE(RIGHT(Tabla15[[#This Row],[B2B]],6)),"")</f>
        <v>11548</v>
      </c>
      <c r="CJ45" s="6" t="str">
        <f>+IFERROR(VLOOKUP(CH45,Auxiliar!$A:$C,2,0),"")</f>
        <v xml:space="preserve">VALUE LATA </v>
      </c>
      <c r="CK45" s="7" t="str">
        <f>+IFERROR(VLOOKUP(CH45,Auxiliar!$A:$C,3,0),"")</f>
        <v>3b 15% | 100b 18%</v>
      </c>
      <c r="CM45" s="1">
        <v>618</v>
      </c>
      <c r="CN45" s="1" t="s">
        <v>20</v>
      </c>
      <c r="CO45" s="6">
        <v>618</v>
      </c>
      <c r="CP45" s="6" t="s">
        <v>20</v>
      </c>
      <c r="CQ45" s="7" t="s">
        <v>21</v>
      </c>
      <c r="CS45" s="1">
        <v>10152</v>
      </c>
      <c r="CT45" s="1" t="s">
        <v>15</v>
      </c>
      <c r="CU45" s="6">
        <f>+IFERROR(VALUE(RIGHT(Tabla17[[#This Row],[B2B]],6)),"")</f>
        <v>10152</v>
      </c>
      <c r="CV45" s="6" t="str">
        <f>+IFERROR(VLOOKUP(CT45,Auxiliar!$A:$C,2,0),"")</f>
        <v>PREMIUM</v>
      </c>
      <c r="CW45" s="7" t="str">
        <f>+IFERROR(VLOOKUP(CT45,Auxiliar!$A:$C,3,0),"")</f>
        <v>0b 0% | 5b 2% | 10b 3,5% | 20b 5%</v>
      </c>
      <c r="CY45" s="1">
        <v>618</v>
      </c>
      <c r="CZ45" s="1" t="s">
        <v>16</v>
      </c>
      <c r="DA45" s="6">
        <f>+IFERROR(VALUE(RIGHT(Tabla18[[#This Row],[B2B]],6)),"")</f>
        <v>618</v>
      </c>
      <c r="DB45" s="6" t="str">
        <f>+IFERROR(VLOOKUP(CZ45,Auxiliar!$A:$C,2,0),"")</f>
        <v>PREMIUM</v>
      </c>
      <c r="DC45" s="7" t="str">
        <f>+IFERROR(VLOOKUP(CZ45,Auxiliar!$A:$C,3,0),"")</f>
        <v>0b 0% | 2b 2% | 5b 3,5% | 10b 5%</v>
      </c>
      <c r="DE45" s="1">
        <v>618</v>
      </c>
      <c r="DF45" s="1" t="s">
        <v>19</v>
      </c>
      <c r="DG45" s="6">
        <f>+IFERROR(VALUE(RIGHT(Tabla19[[#This Row],[B2B]],6)),"")</f>
        <v>618</v>
      </c>
      <c r="DH45" s="6" t="str">
        <f>+IFERROR(VLOOKUP(DF45,Auxiliar!$A:$C,2,0),"")</f>
        <v>MICHELOB</v>
      </c>
      <c r="DI45" s="7" t="str">
        <f>+IFERROR(VLOOKUP(DF45,Auxiliar!$A:$C,3,0),"")</f>
        <v>1b 7% | 3b 22% | 8b 27%</v>
      </c>
      <c r="DK45" s="1">
        <v>6005</v>
      </c>
      <c r="DL45" s="1" t="s">
        <v>23</v>
      </c>
      <c r="DM45" s="6">
        <f>+IFERROR(VALUE(RIGHT(Tabla20[[#This Row],[B2B]],6)),"")</f>
        <v>6005</v>
      </c>
      <c r="DN45" s="6" t="str">
        <f>+IFERROR(VLOOKUP(DL45,Auxiliar!$A:$C,2,0),"")</f>
        <v>CORONA PORRON</v>
      </c>
      <c r="DO45" s="7" t="str">
        <f>+IFERROR(VLOOKUP(DL45,Auxiliar!$A:$C,3,0),"")</f>
        <v>3b 5% | 42b 0%</v>
      </c>
      <c r="DQ45" s="1">
        <v>618</v>
      </c>
      <c r="DR45" s="12" t="s">
        <v>24</v>
      </c>
      <c r="DS45" s="6">
        <f>+IFERROR(VALUE(RIGHT(Tabla21[[#This Row],[B2B]],6)),"")</f>
        <v>618</v>
      </c>
      <c r="DT45" s="6" t="str">
        <f>+IFERROR(VLOOKUP(DR45,Auxiliar!$A:$C,2,0),"")</f>
        <v>CORONA PORRON</v>
      </c>
      <c r="DU45" s="7" t="str">
        <f>+IFERROR(VLOOKUP(DR45,Auxiliar!$A:$C,3,0),"")</f>
        <v>1b 5% | 20b 0%</v>
      </c>
      <c r="DW45" s="1">
        <v>5614</v>
      </c>
      <c r="DX45" s="12" t="s">
        <v>43</v>
      </c>
      <c r="DY45" s="6">
        <f>+IFERROR(VALUE(RIGHT(Tabla22[[#This Row],[B2B]],6)),"")</f>
        <v>5614</v>
      </c>
      <c r="DZ45" s="6" t="str">
        <f>+IFERROR(VLOOKUP(DX45,Auxiliar!$A:$C,2,0),"")</f>
        <v xml:space="preserve">VALUE LATA </v>
      </c>
      <c r="EA45" s="7" t="str">
        <f>+IFERROR(VLOOKUP(DX45,Auxiliar!$A:$C,3,0),"")</f>
        <v>1b 15% | 100b 18%</v>
      </c>
      <c r="EC45" s="1">
        <v>4062</v>
      </c>
      <c r="ED45" s="12" t="s">
        <v>47</v>
      </c>
      <c r="EE45" s="6">
        <f>+IFERROR(VALUE(RIGHT(Tabla23[[#This Row],[B2B]],6)),"")</f>
        <v>4062</v>
      </c>
      <c r="EF45" s="6" t="str">
        <f>+IFERROR(VLOOKUP(ED45,Auxiliar!$A:$C,2,0),"")</f>
        <v>VALUE LATON</v>
      </c>
      <c r="EG45" s="7" t="str">
        <f>+IFERROR(VLOOKUP(ED45,Auxiliar!$A:$C,3,0),"")</f>
        <v>1b 10% | 5b 15% | 192b 0%</v>
      </c>
      <c r="EI45" s="1">
        <v>2822</v>
      </c>
      <c r="EJ45" s="12" t="s">
        <v>56</v>
      </c>
      <c r="EK45" s="6">
        <f>+IFERROR(VALUE(RIGHT(Tabla24[[#This Row],[B2B]],6)),"")</f>
        <v>2822</v>
      </c>
      <c r="EL45" s="6" t="str">
        <f>+IFERROR(VLOOKUP(EJ45,Auxiliar!$A:$C,2,0),"")</f>
        <v>VALUE LATON</v>
      </c>
      <c r="EM45" s="7" t="str">
        <f>+IFERROR(VLOOKUP(EJ45,Auxiliar!$A:$C,3,0),"")</f>
        <v>3b 10% | 10b 15% | 384b 0%</v>
      </c>
      <c r="EO45" s="1"/>
      <c r="EP45" s="12"/>
      <c r="EQ45" s="6" t="str">
        <f>+IFERROR(VALUE(RIGHT(Tabla25[[#This Row],[B2B]],6)),"")</f>
        <v/>
      </c>
      <c r="ER45" s="6" t="str">
        <f>+IFERROR(VLOOKUP(EP45,Auxiliar!$A:$C,2,0),"")</f>
        <v/>
      </c>
      <c r="ES45" s="7" t="str">
        <f>+IFERROR(VLOOKUP(EP45,Auxiliar!$A:$C,3,0),"")</f>
        <v/>
      </c>
      <c r="EU45" s="1"/>
      <c r="EV45" s="12"/>
      <c r="EW45" s="6" t="str">
        <f>+IFERROR(VALUE(RIGHT(Tabla26[[#This Row],[B2B]],6)),"")</f>
        <v/>
      </c>
      <c r="EX45" s="6" t="str">
        <f>+IFERROR(VLOOKUP(EV45,Auxiliar!$A:$C,2,0),"")</f>
        <v/>
      </c>
      <c r="EY45" s="7" t="str">
        <f>+IFERROR(VLOOKUP(EV45,Auxiliar!$A:$C,3,0),"")</f>
        <v/>
      </c>
      <c r="EZ45" s="1"/>
      <c r="FA45" s="12"/>
      <c r="FB45" s="6" t="str">
        <f>+IFERROR(VALUE(RIGHT(Tabla27[[#This Row],[B2B]],6)),"")</f>
        <v/>
      </c>
      <c r="FC45" s="6" t="str">
        <f>+IFERROR(VLOOKUP(FA45,Auxiliar!$A:$C,2,0),"")</f>
        <v/>
      </c>
      <c r="FD45" s="7" t="str">
        <f>+IFERROR(VLOOKUP(FA45,Auxiliar!$A:$C,3,0),"")</f>
        <v/>
      </c>
      <c r="FE45" s="1"/>
      <c r="FF45" s="12"/>
      <c r="FG45" s="6" t="str">
        <f>+IFERROR(VALUE(RIGHT(Tabla28[[#This Row],[B2B]],6)),"")</f>
        <v/>
      </c>
      <c r="FH45" s="6" t="str">
        <f>+IFERROR(VLOOKUP(FF45,Auxiliar!$A:$C,2,0),"")</f>
        <v/>
      </c>
      <c r="FI45" s="7" t="str">
        <f>+IFERROR(VLOOKUP(FF45,Auxiliar!$A:$C,3,0),"")</f>
        <v/>
      </c>
      <c r="FJ45" s="1"/>
      <c r="FK45" s="12"/>
      <c r="FL45" s="6" t="str">
        <f>+IFERROR(VALUE(RIGHT(Tabla29[[#This Row],[B2B]],6)),"")</f>
        <v/>
      </c>
      <c r="FM45" s="6" t="str">
        <f>+IFERROR(VLOOKUP(FK45,Auxiliar!$A:$C,2,0),"")</f>
        <v/>
      </c>
      <c r="FN45" s="7" t="str">
        <f>+IFERROR(VLOOKUP(FK45,Auxiliar!$A:$C,3,0),"")</f>
        <v/>
      </c>
      <c r="FO45" s="1"/>
      <c r="FP45" s="12"/>
      <c r="FQ45" s="6" t="str">
        <f>+IFERROR(VALUE(RIGHT(Tabla30[[#This Row],[B2B]],6)),"")</f>
        <v/>
      </c>
      <c r="FR45" s="6" t="str">
        <f>+IFERROR(VLOOKUP(FP45,Auxiliar!$A:$C,2,0),"")</f>
        <v/>
      </c>
      <c r="FS45" s="7"/>
      <c r="FT45" s="1"/>
      <c r="FU45" s="12"/>
      <c r="FV45" s="6" t="str">
        <f>+IFERROR(VALUE(RIGHT(Tabla31[[#This Row],[B2B]],6)),"")</f>
        <v/>
      </c>
      <c r="FW45" s="6" t="str">
        <f>+IFERROR(VLOOKUP(FU45,Auxiliar!$A:$C,2,0),"")</f>
        <v/>
      </c>
      <c r="FX45" s="7" t="str">
        <f>+IFERROR(VLOOKUP(FU45,Auxiliar!$A:$C,3,0),"")</f>
        <v/>
      </c>
      <c r="FY45" s="1"/>
      <c r="FZ45" s="12"/>
      <c r="GA45" s="6" t="str">
        <f>+IFERROR(VALUE(RIGHT(Tabla32[[#This Row],[B2B]],6)),"")</f>
        <v/>
      </c>
      <c r="GB45" s="6" t="str">
        <f>+IFERROR(VLOOKUP(FZ45,Auxiliar!$A:$C,2,0),"")</f>
        <v/>
      </c>
      <c r="GC45" s="7" t="str">
        <f>+IFERROR(VLOOKUP(FZ45,Auxiliar!$A:$C,3,0),"")</f>
        <v/>
      </c>
      <c r="GD45" s="1"/>
      <c r="GE45" s="12"/>
      <c r="GF45" s="6" t="str">
        <f>+IFERROR(VALUE(RIGHT(Tabla33[[#This Row],[B2B]],6)),"")</f>
        <v/>
      </c>
      <c r="GG45" s="6" t="str">
        <f>+IFERROR(VLOOKUP(GE45,Auxiliar!$A:$C,2,0),"")</f>
        <v/>
      </c>
      <c r="GH45" s="7" t="str">
        <f>+IFERROR(VLOOKUP(GE45,Auxiliar!$A:$C,3,0),"")</f>
        <v/>
      </c>
    </row>
    <row r="46" spans="1:190" x14ac:dyDescent="0.25">
      <c r="A46" s="1"/>
      <c r="B46" s="1"/>
      <c r="C46" t="str">
        <f>+IFERROR(VALUE(RIGHT(Tabla1[[#This Row],[B2B]],6)),"")</f>
        <v/>
      </c>
      <c r="D46" t="str">
        <f>+IFERROR(VLOOKUP(B46,Auxiliar!$A:$C,2,0),"")</f>
        <v/>
      </c>
      <c r="E46" s="5" t="str">
        <f>+IFERROR(VLOOKUP(B46,Auxiliar!$A:$C,3,0),"")</f>
        <v/>
      </c>
      <c r="S46" s="1">
        <v>1140</v>
      </c>
      <c r="T46" s="1" t="s">
        <v>9</v>
      </c>
      <c r="U46" s="6">
        <f>+IFERROR(VALUE(RIGHT(Tabla4[[#This Row],[B2B]],6)),"")</f>
        <v>1140</v>
      </c>
      <c r="V46" s="6" t="str">
        <f>+IFERROR(VLOOKUP(T46,Auxiliar!$A:$C,2,0),"")</f>
        <v>CORE</v>
      </c>
      <c r="W46" s="7" t="str">
        <f>+IFERROR(VLOOKUP(T46,Auxiliar!$A:$C,3,0),"")</f>
        <v>0b 1% | 2b 5% | 4b 6%</v>
      </c>
      <c r="Y46" s="1">
        <v>2758</v>
      </c>
      <c r="Z46" s="1" t="s">
        <v>10</v>
      </c>
      <c r="AA46" s="6">
        <f>+IFERROR(VALUE(RIGHT(Tabla5[[#This Row],[B2B]],6)),"")</f>
        <v>2758</v>
      </c>
      <c r="AB46" s="6" t="str">
        <f>+IFERROR(VLOOKUP(Z46,Auxiliar!$A:$C,2,0),"")</f>
        <v>CORE</v>
      </c>
      <c r="AC46" s="7" t="str">
        <f>+IFERROR(VLOOKUP(Z46,Auxiliar!$A:$C,3,0),"")</f>
        <v>0b 1% | 3b 4% | 5b 6%</v>
      </c>
      <c r="AE46" s="1">
        <v>3210</v>
      </c>
      <c r="AF46" s="1" t="s">
        <v>11</v>
      </c>
      <c r="AG46" s="6">
        <f>+IFERROR(VALUE(RIGHT(Tabla6[[#This Row],[B2B]],6)),"")</f>
        <v>3210</v>
      </c>
      <c r="AH46" s="6" t="str">
        <f>+IFERROR(VLOOKUP(AF46,Auxiliar!$A:$C,2,0),"")</f>
        <v>CORE</v>
      </c>
      <c r="AI46" s="7" t="str">
        <f>+IFERROR(VLOOKUP(AF46,Auxiliar!$A:$C,3,0),"")</f>
        <v>0b 1% | 6b 5% | 10b 6%</v>
      </c>
      <c r="AK46" s="1">
        <v>1070</v>
      </c>
      <c r="AL46" s="1" t="s">
        <v>30</v>
      </c>
      <c r="AM46" s="6">
        <f>+IFERROR(VALUE(RIGHT(Tabla7[[#This Row],[B2B]],6)),"")</f>
        <v>1070</v>
      </c>
      <c r="AN46" s="6" t="str">
        <f>+IFERROR(VLOOKUP(AL46,Auxiliar!$A:$C,2,0),"")</f>
        <v>LATONES</v>
      </c>
      <c r="AO46" s="7" t="str">
        <f>+IFERROR(VLOOKUP(AL46,Auxiliar!$A:$C,3,0),"")</f>
        <v>1b 4% | 5b 7% | 97b 0%</v>
      </c>
      <c r="AQ46" s="1">
        <v>2625</v>
      </c>
      <c r="AR46" s="1" t="s">
        <v>31</v>
      </c>
      <c r="AS46" s="6">
        <f>+IFERROR(VALUE(RIGHT(Tabla8[[#This Row],[B2B]],6)),"")</f>
        <v>2625</v>
      </c>
      <c r="AT46" s="6" t="str">
        <f>+IFERROR(VLOOKUP(AR46,Auxiliar!$A:$C,2,0),"")</f>
        <v>LATONES</v>
      </c>
      <c r="AU46" s="7" t="str">
        <f>+IFERROR(VLOOKUP(AR46,Auxiliar!$A:$C,3,0),"")</f>
        <v>2b 3% | 4b 5% | 5b 8% | 193 0%</v>
      </c>
      <c r="AW46" s="1"/>
      <c r="AX46" s="1" t="s">
        <v>32</v>
      </c>
      <c r="AY46" s="6" t="str">
        <f>+IFERROR(VALUE(RIGHT(Tabla9[[#This Row],[B2B]],6)),"")</f>
        <v/>
      </c>
      <c r="AZ46" s="6" t="str">
        <f>+IFERROR(VLOOKUP(AX46,Auxiliar!$A:$C,2,0),"")</f>
        <v>LATONES</v>
      </c>
      <c r="BA46" s="7" t="str">
        <f>+IFERROR(VLOOKUP(AX46,Auxiliar!$A:$C,3,0),"")</f>
        <v>2b 3% | 4b 4% | 6b 5% | 10b 8%  | 385b 0%</v>
      </c>
      <c r="BC46" s="1"/>
      <c r="BD46" s="1" t="s">
        <v>33</v>
      </c>
      <c r="BE46" s="6" t="str">
        <f>+IFERROR(VALUE(RIGHT(Tabla10[[#This Row],[B2B]],6)),"")</f>
        <v/>
      </c>
      <c r="BF46" s="6" t="str">
        <f>+IFERROR(VLOOKUP(BD46,Auxiliar!$A:$C,2,0),"")</f>
        <v>LATONES</v>
      </c>
      <c r="BG46" s="7" t="str">
        <f>+IFERROR(VLOOKUP(BD46,Auxiliar!$A:$C,3,0),"")</f>
        <v>6b 4% | 12b 5% | 15b 8% | 385b 0%</v>
      </c>
      <c r="BI46" s="1">
        <v>11664</v>
      </c>
      <c r="BJ46" s="1" t="s">
        <v>38</v>
      </c>
      <c r="BK46" s="6">
        <f>+IFERROR(VALUE(RIGHT(Tabla11[[#This Row],[B2B]],6)),"")</f>
        <v>11664</v>
      </c>
      <c r="BL46" s="6" t="str">
        <f>+IFERROR(VLOOKUP(BJ46,Auxiliar!$A:$C,2,0),"")</f>
        <v>VALUE LITRO</v>
      </c>
      <c r="BM46" s="7" t="str">
        <f>+IFERROR(VLOOKUP(BJ46,Auxiliar!$A:$C,3,0),"")</f>
        <v>3b 12%</v>
      </c>
      <c r="BO46" s="1">
        <v>5615</v>
      </c>
      <c r="BP46" s="1" t="s">
        <v>39</v>
      </c>
      <c r="BQ46" s="6">
        <f>+IFERROR(VALUE(RIGHT(Tabla12[[#This Row],[B2B]],6)),"")</f>
        <v>5615</v>
      </c>
      <c r="BR46" s="6" t="str">
        <f>+IFERROR(VLOOKUP(BP46,Auxiliar!$A:$C,2,0),"")</f>
        <v>VALUE LITRO</v>
      </c>
      <c r="BS46" s="7" t="str">
        <f>+IFERROR(VLOOKUP(BP46,Auxiliar!$A:$C,3,0),"")</f>
        <v>1b 12%</v>
      </c>
      <c r="BU46" s="1">
        <v>6010</v>
      </c>
      <c r="BV46" s="1" t="s">
        <v>34</v>
      </c>
      <c r="BW46" s="6">
        <f>+IFERROR(VALUE(RIGHT(Tabla13[[#This Row],[B2B]],6)),"")</f>
        <v>6010</v>
      </c>
      <c r="BX46" s="6" t="str">
        <f>+IFERROR(VLOOKUP(BV46,Auxiliar!$A:$C,2,0),"")</f>
        <v>Corona 710cc</v>
      </c>
      <c r="BY46" s="7" t="str">
        <f>+IFERROR(VLOOKUP(BV46,Auxiliar!$A:$C,3,0),"")</f>
        <v>3b 10% | 169b 0%</v>
      </c>
      <c r="CA46" s="1">
        <v>630</v>
      </c>
      <c r="CB46" s="1" t="s">
        <v>35</v>
      </c>
      <c r="CC46" s="6">
        <f>+IFERROR(VALUE(RIGHT(Tabla14[[#This Row],[B2B]],6)),"")</f>
        <v>630</v>
      </c>
      <c r="CD46" s="6" t="str">
        <f>+IFERROR(VLOOKUP(CB46,Auxiliar!$A:$C,2,0),"")</f>
        <v>Corona 710cc</v>
      </c>
      <c r="CE46" s="7" t="str">
        <f>+IFERROR(VLOOKUP(CB46,Auxiliar!$A:$C,3,0),"")</f>
        <v>1b 10% | 85b 0%</v>
      </c>
      <c r="CG46" s="1">
        <v>11664</v>
      </c>
      <c r="CH46" s="1" t="s">
        <v>42</v>
      </c>
      <c r="CI46" s="6">
        <f>+IFERROR(VALUE(RIGHT(Tabla15[[#This Row],[B2B]],6)),"")</f>
        <v>11664</v>
      </c>
      <c r="CJ46" s="6" t="str">
        <f>+IFERROR(VLOOKUP(CH46,Auxiliar!$A:$C,2,0),"")</f>
        <v xml:space="preserve">VALUE LATA </v>
      </c>
      <c r="CK46" s="7" t="str">
        <f>+IFERROR(VLOOKUP(CH46,Auxiliar!$A:$C,3,0),"")</f>
        <v>3b 15% | 100b 18%</v>
      </c>
      <c r="CM46" s="1">
        <v>621</v>
      </c>
      <c r="CN46" s="1" t="s">
        <v>20</v>
      </c>
      <c r="CO46" s="6">
        <v>621</v>
      </c>
      <c r="CP46" s="6" t="s">
        <v>20</v>
      </c>
      <c r="CQ46" s="7" t="s">
        <v>21</v>
      </c>
      <c r="CS46" s="1">
        <v>10544</v>
      </c>
      <c r="CT46" s="1" t="s">
        <v>15</v>
      </c>
      <c r="CU46" s="6">
        <f>+IFERROR(VALUE(RIGHT(Tabla17[[#This Row],[B2B]],6)),"")</f>
        <v>10544</v>
      </c>
      <c r="CV46" s="6" t="str">
        <f>+IFERROR(VLOOKUP(CT46,Auxiliar!$A:$C,2,0),"")</f>
        <v>PREMIUM</v>
      </c>
      <c r="CW46" s="7" t="str">
        <f>+IFERROR(VLOOKUP(CT46,Auxiliar!$A:$C,3,0),"")</f>
        <v>0b 0% | 5b 2% | 10b 3,5% | 20b 5%</v>
      </c>
      <c r="CY46" s="1">
        <v>621</v>
      </c>
      <c r="CZ46" s="1" t="s">
        <v>16</v>
      </c>
      <c r="DA46" s="6">
        <f>+IFERROR(VALUE(RIGHT(Tabla18[[#This Row],[B2B]],6)),"")</f>
        <v>621</v>
      </c>
      <c r="DB46" s="6" t="str">
        <f>+IFERROR(VLOOKUP(CZ46,Auxiliar!$A:$C,2,0),"")</f>
        <v>PREMIUM</v>
      </c>
      <c r="DC46" s="7" t="str">
        <f>+IFERROR(VLOOKUP(CZ46,Auxiliar!$A:$C,3,0),"")</f>
        <v>0b 0% | 2b 2% | 5b 3,5% | 10b 5%</v>
      </c>
      <c r="DE46" s="1">
        <v>621</v>
      </c>
      <c r="DF46" s="1" t="s">
        <v>19</v>
      </c>
      <c r="DG46" s="6">
        <f>+IFERROR(VALUE(RIGHT(Tabla19[[#This Row],[B2B]],6)),"")</f>
        <v>621</v>
      </c>
      <c r="DH46" s="6" t="str">
        <f>+IFERROR(VLOOKUP(DF46,Auxiliar!$A:$C,2,0),"")</f>
        <v>MICHELOB</v>
      </c>
      <c r="DI46" s="7" t="str">
        <f>+IFERROR(VLOOKUP(DF46,Auxiliar!$A:$C,3,0),"")</f>
        <v>1b 7% | 3b 22% | 8b 27%</v>
      </c>
      <c r="DK46" s="1">
        <v>6010</v>
      </c>
      <c r="DL46" s="1" t="s">
        <v>23</v>
      </c>
      <c r="DM46" s="6">
        <f>+IFERROR(VALUE(RIGHT(Tabla20[[#This Row],[B2B]],6)),"")</f>
        <v>6010</v>
      </c>
      <c r="DN46" s="6" t="str">
        <f>+IFERROR(VLOOKUP(DL46,Auxiliar!$A:$C,2,0),"")</f>
        <v>CORONA PORRON</v>
      </c>
      <c r="DO46" s="7" t="str">
        <f>+IFERROR(VLOOKUP(DL46,Auxiliar!$A:$C,3,0),"")</f>
        <v>3b 5% | 42b 0%</v>
      </c>
      <c r="DQ46" s="1">
        <v>621</v>
      </c>
      <c r="DR46" s="12" t="s">
        <v>24</v>
      </c>
      <c r="DS46" s="6">
        <f>+IFERROR(VALUE(RIGHT(Tabla21[[#This Row],[B2B]],6)),"")</f>
        <v>621</v>
      </c>
      <c r="DT46" s="6" t="str">
        <f>+IFERROR(VLOOKUP(DR46,Auxiliar!$A:$C,2,0),"")</f>
        <v>CORONA PORRON</v>
      </c>
      <c r="DU46" s="7" t="str">
        <f>+IFERROR(VLOOKUP(DR46,Auxiliar!$A:$C,3,0),"")</f>
        <v>1b 5% | 20b 0%</v>
      </c>
      <c r="DW46" s="1">
        <v>5615</v>
      </c>
      <c r="DX46" s="12" t="s">
        <v>43</v>
      </c>
      <c r="DY46" s="6">
        <f>+IFERROR(VALUE(RIGHT(Tabla22[[#This Row],[B2B]],6)),"")</f>
        <v>5615</v>
      </c>
      <c r="DZ46" s="6" t="str">
        <f>+IFERROR(VLOOKUP(DX46,Auxiliar!$A:$C,2,0),"")</f>
        <v xml:space="preserve">VALUE LATA </v>
      </c>
      <c r="EA46" s="7" t="str">
        <f>+IFERROR(VLOOKUP(DX46,Auxiliar!$A:$C,3,0),"")</f>
        <v>1b 15% | 100b 18%</v>
      </c>
      <c r="EC46" s="1">
        <v>5614</v>
      </c>
      <c r="ED46" s="12" t="s">
        <v>47</v>
      </c>
      <c r="EE46" s="6">
        <f>+IFERROR(VALUE(RIGHT(Tabla23[[#This Row],[B2B]],6)),"")</f>
        <v>5614</v>
      </c>
      <c r="EF46" s="6" t="str">
        <f>+IFERROR(VLOOKUP(ED46,Auxiliar!$A:$C,2,0),"")</f>
        <v>VALUE LATON</v>
      </c>
      <c r="EG46" s="7" t="str">
        <f>+IFERROR(VLOOKUP(ED46,Auxiliar!$A:$C,3,0),"")</f>
        <v>1b 10% | 5b 15% | 192b 0%</v>
      </c>
      <c r="EI46" s="1">
        <v>2905</v>
      </c>
      <c r="EJ46" s="12" t="s">
        <v>56</v>
      </c>
      <c r="EK46" s="6">
        <f>+IFERROR(VALUE(RIGHT(Tabla24[[#This Row],[B2B]],6)),"")</f>
        <v>2905</v>
      </c>
      <c r="EL46" s="6" t="str">
        <f>+IFERROR(VLOOKUP(EJ46,Auxiliar!$A:$C,2,0),"")</f>
        <v>VALUE LATON</v>
      </c>
      <c r="EM46" s="7" t="str">
        <f>+IFERROR(VLOOKUP(EJ46,Auxiliar!$A:$C,3,0),"")</f>
        <v>3b 10% | 10b 15% | 384b 0%</v>
      </c>
      <c r="EO46" s="1"/>
      <c r="EP46" s="12"/>
      <c r="EQ46" s="6" t="str">
        <f>+IFERROR(VALUE(RIGHT(Tabla25[[#This Row],[B2B]],6)),"")</f>
        <v/>
      </c>
      <c r="ER46" s="6" t="str">
        <f>+IFERROR(VLOOKUP(EP46,Auxiliar!$A:$C,2,0),"")</f>
        <v/>
      </c>
      <c r="ES46" s="7" t="str">
        <f>+IFERROR(VLOOKUP(EP46,Auxiliar!$A:$C,3,0),"")</f>
        <v/>
      </c>
      <c r="EU46" s="1"/>
      <c r="EV46" s="12"/>
      <c r="EW46" s="6" t="str">
        <f>+IFERROR(VALUE(RIGHT(Tabla26[[#This Row],[B2B]],6)),"")</f>
        <v/>
      </c>
      <c r="EX46" s="6" t="str">
        <f>+IFERROR(VLOOKUP(EV46,Auxiliar!$A:$C,2,0),"")</f>
        <v/>
      </c>
      <c r="EY46" s="7" t="str">
        <f>+IFERROR(VLOOKUP(EV46,Auxiliar!$A:$C,3,0),"")</f>
        <v/>
      </c>
      <c r="EZ46" s="1"/>
      <c r="FA46" s="12"/>
      <c r="FB46" s="6" t="str">
        <f>+IFERROR(VALUE(RIGHT(Tabla27[[#This Row],[B2B]],6)),"")</f>
        <v/>
      </c>
      <c r="FC46" s="6" t="str">
        <f>+IFERROR(VLOOKUP(FA46,Auxiliar!$A:$C,2,0),"")</f>
        <v/>
      </c>
      <c r="FD46" s="7" t="str">
        <f>+IFERROR(VLOOKUP(FA46,Auxiliar!$A:$C,3,0),"")</f>
        <v/>
      </c>
      <c r="FE46" s="1"/>
      <c r="FF46" s="12"/>
      <c r="FG46" s="6" t="str">
        <f>+IFERROR(VALUE(RIGHT(Tabla28[[#This Row],[B2B]],6)),"")</f>
        <v/>
      </c>
      <c r="FH46" s="6" t="str">
        <f>+IFERROR(VLOOKUP(FF46,Auxiliar!$A:$C,2,0),"")</f>
        <v/>
      </c>
      <c r="FI46" s="7" t="str">
        <f>+IFERROR(VLOOKUP(FF46,Auxiliar!$A:$C,3,0),"")</f>
        <v/>
      </c>
      <c r="FJ46" s="1"/>
      <c r="FK46" s="12"/>
      <c r="FL46" s="6" t="str">
        <f>+IFERROR(VALUE(RIGHT(Tabla29[[#This Row],[B2B]],6)),"")</f>
        <v/>
      </c>
      <c r="FM46" s="6" t="str">
        <f>+IFERROR(VLOOKUP(FK46,Auxiliar!$A:$C,2,0),"")</f>
        <v/>
      </c>
      <c r="FN46" s="7" t="str">
        <f>+IFERROR(VLOOKUP(FK46,Auxiliar!$A:$C,3,0),"")</f>
        <v/>
      </c>
      <c r="FO46" s="1"/>
      <c r="FP46" s="12"/>
      <c r="FQ46" s="6" t="str">
        <f>+IFERROR(VALUE(RIGHT(Tabla30[[#This Row],[B2B]],6)),"")</f>
        <v/>
      </c>
      <c r="FR46" s="6" t="str">
        <f>+IFERROR(VLOOKUP(FP46,Auxiliar!$A:$C,2,0),"")</f>
        <v/>
      </c>
      <c r="FS46" s="7"/>
      <c r="FT46" s="1"/>
      <c r="FU46" s="12"/>
      <c r="FV46" s="6" t="str">
        <f>+IFERROR(VALUE(RIGHT(Tabla31[[#This Row],[B2B]],6)),"")</f>
        <v/>
      </c>
      <c r="FW46" s="6" t="str">
        <f>+IFERROR(VLOOKUP(FU46,Auxiliar!$A:$C,2,0),"")</f>
        <v/>
      </c>
      <c r="FX46" s="7" t="str">
        <f>+IFERROR(VLOOKUP(FU46,Auxiliar!$A:$C,3,0),"")</f>
        <v/>
      </c>
      <c r="FY46" s="1"/>
      <c r="FZ46" s="12"/>
      <c r="GA46" s="6" t="str">
        <f>+IFERROR(VALUE(RIGHT(Tabla32[[#This Row],[B2B]],6)),"")</f>
        <v/>
      </c>
      <c r="GB46" s="6" t="str">
        <f>+IFERROR(VLOOKUP(FZ46,Auxiliar!$A:$C,2,0),"")</f>
        <v/>
      </c>
      <c r="GC46" s="7" t="str">
        <f>+IFERROR(VLOOKUP(FZ46,Auxiliar!$A:$C,3,0),"")</f>
        <v/>
      </c>
      <c r="GD46" s="1"/>
      <c r="GE46" s="12"/>
      <c r="GF46" s="6" t="str">
        <f>+IFERROR(VALUE(RIGHT(Tabla33[[#This Row],[B2B]],6)),"")</f>
        <v/>
      </c>
      <c r="GG46" s="6" t="str">
        <f>+IFERROR(VLOOKUP(GE46,Auxiliar!$A:$C,2,0),"")</f>
        <v/>
      </c>
      <c r="GH46" s="7" t="str">
        <f>+IFERROR(VLOOKUP(GE46,Auxiliar!$A:$C,3,0),"")</f>
        <v/>
      </c>
    </row>
    <row r="47" spans="1:190" x14ac:dyDescent="0.25">
      <c r="A47" s="1"/>
      <c r="B47" s="1"/>
      <c r="C47" t="str">
        <f>+IFERROR(VALUE(RIGHT(Tabla1[[#This Row],[B2B]],6)),"")</f>
        <v/>
      </c>
      <c r="D47" t="str">
        <f>+IFERROR(VLOOKUP(B47,Auxiliar!$A:$C,2,0),"")</f>
        <v/>
      </c>
      <c r="E47" s="5" t="str">
        <f>+IFERROR(VLOOKUP(B47,Auxiliar!$A:$C,3,0),"")</f>
        <v/>
      </c>
      <c r="S47" s="1">
        <v>1141</v>
      </c>
      <c r="T47" s="1" t="s">
        <v>9</v>
      </c>
      <c r="U47" s="6">
        <f>+IFERROR(VALUE(RIGHT(Tabla4[[#This Row],[B2B]],6)),"")</f>
        <v>1141</v>
      </c>
      <c r="V47" s="6" t="str">
        <f>+IFERROR(VLOOKUP(T47,Auxiliar!$A:$C,2,0),"")</f>
        <v>CORE</v>
      </c>
      <c r="W47" s="7" t="str">
        <f>+IFERROR(VLOOKUP(T47,Auxiliar!$A:$C,3,0),"")</f>
        <v>0b 1% | 2b 5% | 4b 6%</v>
      </c>
      <c r="Y47" s="1">
        <v>2770</v>
      </c>
      <c r="Z47" s="1" t="s">
        <v>10</v>
      </c>
      <c r="AA47" s="6">
        <f>+IFERROR(VALUE(RIGHT(Tabla5[[#This Row],[B2B]],6)),"")</f>
        <v>2770</v>
      </c>
      <c r="AB47" s="6" t="str">
        <f>+IFERROR(VLOOKUP(Z47,Auxiliar!$A:$C,2,0),"")</f>
        <v>CORE</v>
      </c>
      <c r="AC47" s="7" t="str">
        <f>+IFERROR(VLOOKUP(Z47,Auxiliar!$A:$C,3,0),"")</f>
        <v>0b 1% | 3b 4% | 5b 6%</v>
      </c>
      <c r="AE47" s="1">
        <v>3242</v>
      </c>
      <c r="AF47" s="1" t="s">
        <v>11</v>
      </c>
      <c r="AG47" s="6">
        <f>+IFERROR(VALUE(RIGHT(Tabla6[[#This Row],[B2B]],6)),"")</f>
        <v>3242</v>
      </c>
      <c r="AH47" s="6" t="str">
        <f>+IFERROR(VLOOKUP(AF47,Auxiliar!$A:$C,2,0),"")</f>
        <v>CORE</v>
      </c>
      <c r="AI47" s="7" t="str">
        <f>+IFERROR(VLOOKUP(AF47,Auxiliar!$A:$C,3,0),"")</f>
        <v>0b 1% | 6b 5% | 10b 6%</v>
      </c>
      <c r="AK47" s="1">
        <v>1080</v>
      </c>
      <c r="AL47" s="1" t="s">
        <v>30</v>
      </c>
      <c r="AM47" s="6">
        <f>+IFERROR(VALUE(RIGHT(Tabla7[[#This Row],[B2B]],6)),"")</f>
        <v>1080</v>
      </c>
      <c r="AN47" s="6" t="str">
        <f>+IFERROR(VLOOKUP(AL47,Auxiliar!$A:$C,2,0),"")</f>
        <v>LATONES</v>
      </c>
      <c r="AO47" s="7" t="str">
        <f>+IFERROR(VLOOKUP(AL47,Auxiliar!$A:$C,3,0),"")</f>
        <v>1b 4% | 5b 7% | 97b 0%</v>
      </c>
      <c r="AQ47" s="1">
        <v>2685</v>
      </c>
      <c r="AR47" s="1" t="s">
        <v>31</v>
      </c>
      <c r="AS47" s="6">
        <f>+IFERROR(VALUE(RIGHT(Tabla8[[#This Row],[B2B]],6)),"")</f>
        <v>2685</v>
      </c>
      <c r="AT47" s="6" t="str">
        <f>+IFERROR(VLOOKUP(AR47,Auxiliar!$A:$C,2,0),"")</f>
        <v>LATONES</v>
      </c>
      <c r="AU47" s="7" t="str">
        <f>+IFERROR(VLOOKUP(AR47,Auxiliar!$A:$C,3,0),"")</f>
        <v>2b 3% | 4b 5% | 5b 8% | 193 0%</v>
      </c>
      <c r="AW47" s="1"/>
      <c r="AX47" s="1" t="s">
        <v>32</v>
      </c>
      <c r="AY47" s="6" t="str">
        <f>+IFERROR(VALUE(RIGHT(Tabla9[[#This Row],[B2B]],6)),"")</f>
        <v/>
      </c>
      <c r="AZ47" s="6" t="str">
        <f>+IFERROR(VLOOKUP(AX47,Auxiliar!$A:$C,2,0),"")</f>
        <v>LATONES</v>
      </c>
      <c r="BA47" s="7" t="str">
        <f>+IFERROR(VLOOKUP(AX47,Auxiliar!$A:$C,3,0),"")</f>
        <v>2b 3% | 4b 4% | 6b 5% | 10b 8%  | 385b 0%</v>
      </c>
      <c r="BC47" s="1"/>
      <c r="BD47" s="1" t="s">
        <v>33</v>
      </c>
      <c r="BE47" s="6" t="str">
        <f>+IFERROR(VALUE(RIGHT(Tabla10[[#This Row],[B2B]],6)),"")</f>
        <v/>
      </c>
      <c r="BF47" s="6" t="str">
        <f>+IFERROR(VLOOKUP(BD47,Auxiliar!$A:$C,2,0),"")</f>
        <v>LATONES</v>
      </c>
      <c r="BG47" s="7" t="str">
        <f>+IFERROR(VLOOKUP(BD47,Auxiliar!$A:$C,3,0),"")</f>
        <v>6b 4% | 12b 5% | 15b 8% | 385b 0%</v>
      </c>
      <c r="BI47" s="1">
        <v>2451</v>
      </c>
      <c r="BJ47" s="1" t="s">
        <v>38</v>
      </c>
      <c r="BK47" s="6">
        <f>+IFERROR(VALUE(RIGHT(Tabla11[[#This Row],[B2B]],6)),"")</f>
        <v>2451</v>
      </c>
      <c r="BL47" s="6" t="str">
        <f>+IFERROR(VLOOKUP(BJ47,Auxiliar!$A:$C,2,0),"")</f>
        <v>VALUE LITRO</v>
      </c>
      <c r="BM47" s="7" t="str">
        <f>+IFERROR(VLOOKUP(BJ47,Auxiliar!$A:$C,3,0),"")</f>
        <v>3b 12%</v>
      </c>
      <c r="BO47" s="1">
        <v>4074</v>
      </c>
      <c r="BP47" s="1" t="s">
        <v>39</v>
      </c>
      <c r="BQ47" s="6">
        <f>+IFERROR(VALUE(RIGHT(Tabla12[[#This Row],[B2B]],6)),"")</f>
        <v>4074</v>
      </c>
      <c r="BR47" s="6" t="str">
        <f>+IFERROR(VLOOKUP(BP47,Auxiliar!$A:$C,2,0),"")</f>
        <v>VALUE LITRO</v>
      </c>
      <c r="BS47" s="7" t="str">
        <f>+IFERROR(VLOOKUP(BP47,Auxiliar!$A:$C,3,0),"")</f>
        <v>1b 12%</v>
      </c>
      <c r="BU47" s="1">
        <v>6129</v>
      </c>
      <c r="BV47" s="1" t="s">
        <v>34</v>
      </c>
      <c r="BW47" s="6">
        <f>+IFERROR(VALUE(RIGHT(Tabla13[[#This Row],[B2B]],6)),"")</f>
        <v>6129</v>
      </c>
      <c r="BX47" s="6" t="str">
        <f>+IFERROR(VLOOKUP(BV47,Auxiliar!$A:$C,2,0),"")</f>
        <v>Corona 710cc</v>
      </c>
      <c r="BY47" s="7" t="str">
        <f>+IFERROR(VLOOKUP(BV47,Auxiliar!$A:$C,3,0),"")</f>
        <v>3b 10% | 169b 0%</v>
      </c>
      <c r="CA47" s="1">
        <v>677</v>
      </c>
      <c r="CB47" s="1" t="s">
        <v>35</v>
      </c>
      <c r="CC47" s="6">
        <f>+IFERROR(VALUE(RIGHT(Tabla14[[#This Row],[B2B]],6)),"")</f>
        <v>677</v>
      </c>
      <c r="CD47" s="6" t="str">
        <f>+IFERROR(VLOOKUP(CB47,Auxiliar!$A:$C,2,0),"")</f>
        <v>Corona 710cc</v>
      </c>
      <c r="CE47" s="7" t="str">
        <f>+IFERROR(VLOOKUP(CB47,Auxiliar!$A:$C,3,0),"")</f>
        <v>1b 10% | 85b 0%</v>
      </c>
      <c r="CG47" s="1">
        <v>2451</v>
      </c>
      <c r="CH47" s="1" t="s">
        <v>42</v>
      </c>
      <c r="CI47" s="6">
        <f>+IFERROR(VALUE(RIGHT(Tabla15[[#This Row],[B2B]],6)),"")</f>
        <v>2451</v>
      </c>
      <c r="CJ47" s="6" t="str">
        <f>+IFERROR(VLOOKUP(CH47,Auxiliar!$A:$C,2,0),"")</f>
        <v xml:space="preserve">VALUE LATA </v>
      </c>
      <c r="CK47" s="7" t="str">
        <f>+IFERROR(VLOOKUP(CH47,Auxiliar!$A:$C,3,0),"")</f>
        <v>3b 15% | 100b 18%</v>
      </c>
      <c r="CM47" s="1">
        <v>630</v>
      </c>
      <c r="CN47" s="1" t="s">
        <v>20</v>
      </c>
      <c r="CO47" s="6">
        <v>630</v>
      </c>
      <c r="CP47" s="6" t="s">
        <v>20</v>
      </c>
      <c r="CQ47" s="7" t="s">
        <v>21</v>
      </c>
      <c r="CS47" s="1">
        <v>10621</v>
      </c>
      <c r="CT47" s="1" t="s">
        <v>15</v>
      </c>
      <c r="CU47" s="6">
        <f>+IFERROR(VALUE(RIGHT(Tabla17[[#This Row],[B2B]],6)),"")</f>
        <v>10621</v>
      </c>
      <c r="CV47" s="6" t="str">
        <f>+IFERROR(VLOOKUP(CT47,Auxiliar!$A:$C,2,0),"")</f>
        <v>PREMIUM</v>
      </c>
      <c r="CW47" s="7" t="str">
        <f>+IFERROR(VLOOKUP(CT47,Auxiliar!$A:$C,3,0),"")</f>
        <v>0b 0% | 5b 2% | 10b 3,5% | 20b 5%</v>
      </c>
      <c r="CY47" s="1">
        <v>630</v>
      </c>
      <c r="CZ47" s="1" t="s">
        <v>16</v>
      </c>
      <c r="DA47" s="6">
        <f>+IFERROR(VALUE(RIGHT(Tabla18[[#This Row],[B2B]],6)),"")</f>
        <v>630</v>
      </c>
      <c r="DB47" s="6" t="str">
        <f>+IFERROR(VLOOKUP(CZ47,Auxiliar!$A:$C,2,0),"")</f>
        <v>PREMIUM</v>
      </c>
      <c r="DC47" s="7" t="str">
        <f>+IFERROR(VLOOKUP(CZ47,Auxiliar!$A:$C,3,0),"")</f>
        <v>0b 0% | 2b 2% | 5b 3,5% | 10b 5%</v>
      </c>
      <c r="DE47" s="1">
        <v>630</v>
      </c>
      <c r="DF47" s="1" t="s">
        <v>19</v>
      </c>
      <c r="DG47" s="6">
        <f>+IFERROR(VALUE(RIGHT(Tabla19[[#This Row],[B2B]],6)),"")</f>
        <v>630</v>
      </c>
      <c r="DH47" s="6" t="str">
        <f>+IFERROR(VLOOKUP(DF47,Auxiliar!$A:$C,2,0),"")</f>
        <v>MICHELOB</v>
      </c>
      <c r="DI47" s="7" t="str">
        <f>+IFERROR(VLOOKUP(DF47,Auxiliar!$A:$C,3,0),"")</f>
        <v>1b 7% | 3b 22% | 8b 27%</v>
      </c>
      <c r="DK47" s="1">
        <v>6129</v>
      </c>
      <c r="DL47" s="1" t="s">
        <v>23</v>
      </c>
      <c r="DM47" s="6">
        <f>+IFERROR(VALUE(RIGHT(Tabla20[[#This Row],[B2B]],6)),"")</f>
        <v>6129</v>
      </c>
      <c r="DN47" s="6" t="str">
        <f>+IFERROR(VLOOKUP(DL47,Auxiliar!$A:$C,2,0),"")</f>
        <v>CORONA PORRON</v>
      </c>
      <c r="DO47" s="7" t="str">
        <f>+IFERROR(VLOOKUP(DL47,Auxiliar!$A:$C,3,0),"")</f>
        <v>3b 5% | 42b 0%</v>
      </c>
      <c r="DQ47" s="1">
        <v>630</v>
      </c>
      <c r="DR47" s="12" t="s">
        <v>24</v>
      </c>
      <c r="DS47" s="6">
        <f>+IFERROR(VALUE(RIGHT(Tabla21[[#This Row],[B2B]],6)),"")</f>
        <v>630</v>
      </c>
      <c r="DT47" s="6" t="str">
        <f>+IFERROR(VLOOKUP(DR47,Auxiliar!$A:$C,2,0),"")</f>
        <v>CORONA PORRON</v>
      </c>
      <c r="DU47" s="7" t="str">
        <f>+IFERROR(VLOOKUP(DR47,Auxiliar!$A:$C,3,0),"")</f>
        <v>1b 5% | 20b 0%</v>
      </c>
      <c r="DW47" s="1">
        <v>4074</v>
      </c>
      <c r="DX47" s="12" t="s">
        <v>43</v>
      </c>
      <c r="DY47" s="6">
        <f>+IFERROR(VALUE(RIGHT(Tabla22[[#This Row],[B2B]],6)),"")</f>
        <v>4074</v>
      </c>
      <c r="DZ47" s="6" t="str">
        <f>+IFERROR(VLOOKUP(DX47,Auxiliar!$A:$C,2,0),"")</f>
        <v xml:space="preserve">VALUE LATA </v>
      </c>
      <c r="EA47" s="7" t="str">
        <f>+IFERROR(VLOOKUP(DX47,Auxiliar!$A:$C,3,0),"")</f>
        <v>1b 15% | 100b 18%</v>
      </c>
      <c r="EC47" s="1">
        <v>5615</v>
      </c>
      <c r="ED47" s="12" t="s">
        <v>47</v>
      </c>
      <c r="EE47" s="6">
        <f>+IFERROR(VALUE(RIGHT(Tabla23[[#This Row],[B2B]],6)),"")</f>
        <v>5615</v>
      </c>
      <c r="EF47" s="6" t="str">
        <f>+IFERROR(VLOOKUP(ED47,Auxiliar!$A:$C,2,0),"")</f>
        <v>VALUE LATON</v>
      </c>
      <c r="EG47" s="7" t="str">
        <f>+IFERROR(VLOOKUP(ED47,Auxiliar!$A:$C,3,0),"")</f>
        <v>1b 10% | 5b 15% | 192b 0%</v>
      </c>
      <c r="EI47" s="1">
        <v>3114</v>
      </c>
      <c r="EJ47" s="12" t="s">
        <v>56</v>
      </c>
      <c r="EK47" s="6">
        <f>+IFERROR(VALUE(RIGHT(Tabla24[[#This Row],[B2B]],6)),"")</f>
        <v>3114</v>
      </c>
      <c r="EL47" s="6" t="str">
        <f>+IFERROR(VLOOKUP(EJ47,Auxiliar!$A:$C,2,0),"")</f>
        <v>VALUE LATON</v>
      </c>
      <c r="EM47" s="7" t="str">
        <f>+IFERROR(VLOOKUP(EJ47,Auxiliar!$A:$C,3,0),"")</f>
        <v>3b 10% | 10b 15% | 384b 0%</v>
      </c>
      <c r="EO47" s="1"/>
      <c r="EP47" s="12"/>
      <c r="EQ47" s="6" t="str">
        <f>+IFERROR(VALUE(RIGHT(Tabla25[[#This Row],[B2B]],6)),"")</f>
        <v/>
      </c>
      <c r="ER47" s="6" t="str">
        <f>+IFERROR(VLOOKUP(EP47,Auxiliar!$A:$C,2,0),"")</f>
        <v/>
      </c>
      <c r="ES47" s="7" t="str">
        <f>+IFERROR(VLOOKUP(EP47,Auxiliar!$A:$C,3,0),"")</f>
        <v/>
      </c>
      <c r="EU47" s="1"/>
      <c r="EV47" s="12"/>
      <c r="EW47" s="6" t="str">
        <f>+IFERROR(VALUE(RIGHT(Tabla26[[#This Row],[B2B]],6)),"")</f>
        <v/>
      </c>
      <c r="EX47" s="6" t="str">
        <f>+IFERROR(VLOOKUP(EV47,Auxiliar!$A:$C,2,0),"")</f>
        <v/>
      </c>
      <c r="EY47" s="7" t="str">
        <f>+IFERROR(VLOOKUP(EV47,Auxiliar!$A:$C,3,0),"")</f>
        <v/>
      </c>
      <c r="EZ47" s="1"/>
      <c r="FA47" s="12"/>
      <c r="FB47" s="6" t="str">
        <f>+IFERROR(VALUE(RIGHT(Tabla27[[#This Row],[B2B]],6)),"")</f>
        <v/>
      </c>
      <c r="FC47" s="6" t="str">
        <f>+IFERROR(VLOOKUP(FA47,Auxiliar!$A:$C,2,0),"")</f>
        <v/>
      </c>
      <c r="FD47" s="7" t="str">
        <f>+IFERROR(VLOOKUP(FA47,Auxiliar!$A:$C,3,0),"")</f>
        <v/>
      </c>
      <c r="FE47" s="1"/>
      <c r="FF47" s="12"/>
      <c r="FG47" s="6" t="str">
        <f>+IFERROR(VALUE(RIGHT(Tabla28[[#This Row],[B2B]],6)),"")</f>
        <v/>
      </c>
      <c r="FH47" s="6" t="str">
        <f>+IFERROR(VLOOKUP(FF47,Auxiliar!$A:$C,2,0),"")</f>
        <v/>
      </c>
      <c r="FI47" s="7" t="str">
        <f>+IFERROR(VLOOKUP(FF47,Auxiliar!$A:$C,3,0),"")</f>
        <v/>
      </c>
      <c r="FJ47" s="1"/>
      <c r="FK47" s="12"/>
      <c r="FL47" s="6" t="str">
        <f>+IFERROR(VALUE(RIGHT(Tabla29[[#This Row],[B2B]],6)),"")</f>
        <v/>
      </c>
      <c r="FM47" s="6" t="str">
        <f>+IFERROR(VLOOKUP(FK47,Auxiliar!$A:$C,2,0),"")</f>
        <v/>
      </c>
      <c r="FN47" s="7" t="str">
        <f>+IFERROR(VLOOKUP(FK47,Auxiliar!$A:$C,3,0),"")</f>
        <v/>
      </c>
      <c r="FO47" s="1"/>
      <c r="FP47" s="12"/>
      <c r="FQ47" s="6" t="str">
        <f>+IFERROR(VALUE(RIGHT(Tabla30[[#This Row],[B2B]],6)),"")</f>
        <v/>
      </c>
      <c r="FR47" s="6" t="str">
        <f>+IFERROR(VLOOKUP(FP47,Auxiliar!$A:$C,2,0),"")</f>
        <v/>
      </c>
      <c r="FS47" s="7"/>
      <c r="FT47" s="1"/>
      <c r="FU47" s="12"/>
      <c r="FV47" s="6" t="str">
        <f>+IFERROR(VALUE(RIGHT(Tabla31[[#This Row],[B2B]],6)),"")</f>
        <v/>
      </c>
      <c r="FW47" s="6" t="str">
        <f>+IFERROR(VLOOKUP(FU47,Auxiliar!$A:$C,2,0),"")</f>
        <v/>
      </c>
      <c r="FX47" s="7" t="str">
        <f>+IFERROR(VLOOKUP(FU47,Auxiliar!$A:$C,3,0),"")</f>
        <v/>
      </c>
      <c r="FY47" s="1"/>
      <c r="FZ47" s="12"/>
      <c r="GA47" s="6" t="str">
        <f>+IFERROR(VALUE(RIGHT(Tabla32[[#This Row],[B2B]],6)),"")</f>
        <v/>
      </c>
      <c r="GB47" s="6" t="str">
        <f>+IFERROR(VLOOKUP(FZ47,Auxiliar!$A:$C,2,0),"")</f>
        <v/>
      </c>
      <c r="GC47" s="7" t="str">
        <f>+IFERROR(VLOOKUP(FZ47,Auxiliar!$A:$C,3,0),"")</f>
        <v/>
      </c>
      <c r="GD47" s="1"/>
      <c r="GE47" s="12"/>
      <c r="GF47" s="6" t="str">
        <f>+IFERROR(VALUE(RIGHT(Tabla33[[#This Row],[B2B]],6)),"")</f>
        <v/>
      </c>
      <c r="GG47" s="6" t="str">
        <f>+IFERROR(VLOOKUP(GE47,Auxiliar!$A:$C,2,0),"")</f>
        <v/>
      </c>
      <c r="GH47" s="7" t="str">
        <f>+IFERROR(VLOOKUP(GE47,Auxiliar!$A:$C,3,0),"")</f>
        <v/>
      </c>
    </row>
    <row r="48" spans="1:190" x14ac:dyDescent="0.25">
      <c r="A48" s="1"/>
      <c r="B48" s="1"/>
      <c r="C48" t="str">
        <f>+IFERROR(VALUE(RIGHT(Tabla1[[#This Row],[B2B]],6)),"")</f>
        <v/>
      </c>
      <c r="D48" t="str">
        <f>+IFERROR(VLOOKUP(B48,Auxiliar!$A:$C,2,0),"")</f>
        <v/>
      </c>
      <c r="E48" s="5" t="str">
        <f>+IFERROR(VLOOKUP(B48,Auxiliar!$A:$C,3,0),"")</f>
        <v/>
      </c>
      <c r="S48" s="1">
        <v>1162</v>
      </c>
      <c r="T48" s="1" t="s">
        <v>9</v>
      </c>
      <c r="U48" s="6">
        <f>+IFERROR(VALUE(RIGHT(Tabla4[[#This Row],[B2B]],6)),"")</f>
        <v>1162</v>
      </c>
      <c r="V48" s="6" t="str">
        <f>+IFERROR(VLOOKUP(T48,Auxiliar!$A:$C,2,0),"")</f>
        <v>CORE</v>
      </c>
      <c r="W48" s="7" t="str">
        <f>+IFERROR(VLOOKUP(T48,Auxiliar!$A:$C,3,0),"")</f>
        <v>0b 1% | 2b 5% | 4b 6%</v>
      </c>
      <c r="Y48" s="1">
        <v>2792</v>
      </c>
      <c r="Z48" s="1" t="s">
        <v>10</v>
      </c>
      <c r="AA48" s="6">
        <f>+IFERROR(VALUE(RIGHT(Tabla5[[#This Row],[B2B]],6)),"")</f>
        <v>2792</v>
      </c>
      <c r="AB48" s="6" t="str">
        <f>+IFERROR(VLOOKUP(Z48,Auxiliar!$A:$C,2,0),"")</f>
        <v>CORE</v>
      </c>
      <c r="AC48" s="7" t="str">
        <f>+IFERROR(VLOOKUP(Z48,Auxiliar!$A:$C,3,0),"")</f>
        <v>0b 1% | 3b 4% | 5b 6%</v>
      </c>
      <c r="AE48" s="1">
        <v>3304</v>
      </c>
      <c r="AF48" s="1" t="s">
        <v>11</v>
      </c>
      <c r="AG48" s="6">
        <f>+IFERROR(VALUE(RIGHT(Tabla6[[#This Row],[B2B]],6)),"")</f>
        <v>3304</v>
      </c>
      <c r="AH48" s="6" t="str">
        <f>+IFERROR(VLOOKUP(AF48,Auxiliar!$A:$C,2,0),"")</f>
        <v>CORE</v>
      </c>
      <c r="AI48" s="7" t="str">
        <f>+IFERROR(VLOOKUP(AF48,Auxiliar!$A:$C,3,0),"")</f>
        <v>0b 1% | 6b 5% | 10b 6%</v>
      </c>
      <c r="AK48" s="1">
        <v>1092</v>
      </c>
      <c r="AL48" s="1" t="s">
        <v>30</v>
      </c>
      <c r="AM48" s="6">
        <f>+IFERROR(VALUE(RIGHT(Tabla7[[#This Row],[B2B]],6)),"")</f>
        <v>1092</v>
      </c>
      <c r="AN48" s="6" t="str">
        <f>+IFERROR(VLOOKUP(AL48,Auxiliar!$A:$C,2,0),"")</f>
        <v>LATONES</v>
      </c>
      <c r="AO48" s="7" t="str">
        <f>+IFERROR(VLOOKUP(AL48,Auxiliar!$A:$C,3,0),"")</f>
        <v>1b 4% | 5b 7% | 97b 0%</v>
      </c>
      <c r="AQ48" s="1">
        <v>2692</v>
      </c>
      <c r="AR48" s="1" t="s">
        <v>31</v>
      </c>
      <c r="AS48" s="6">
        <f>+IFERROR(VALUE(RIGHT(Tabla8[[#This Row],[B2B]],6)),"")</f>
        <v>2692</v>
      </c>
      <c r="AT48" s="6" t="str">
        <f>+IFERROR(VLOOKUP(AR48,Auxiliar!$A:$C,2,0),"")</f>
        <v>LATONES</v>
      </c>
      <c r="AU48" s="7" t="str">
        <f>+IFERROR(VLOOKUP(AR48,Auxiliar!$A:$C,3,0),"")</f>
        <v>2b 3% | 4b 5% | 5b 8% | 193 0%</v>
      </c>
      <c r="AW48" s="1"/>
      <c r="AX48" s="1" t="s">
        <v>32</v>
      </c>
      <c r="AY48" s="6" t="str">
        <f>+IFERROR(VALUE(RIGHT(Tabla9[[#This Row],[B2B]],6)),"")</f>
        <v/>
      </c>
      <c r="AZ48" s="6" t="str">
        <f>+IFERROR(VLOOKUP(AX48,Auxiliar!$A:$C,2,0),"")</f>
        <v>LATONES</v>
      </c>
      <c r="BA48" s="7" t="str">
        <f>+IFERROR(VLOOKUP(AX48,Auxiliar!$A:$C,3,0),"")</f>
        <v>2b 3% | 4b 4% | 6b 5% | 10b 8%  | 385b 0%</v>
      </c>
      <c r="BC48" s="1"/>
      <c r="BD48" s="1" t="s">
        <v>33</v>
      </c>
      <c r="BE48" s="6" t="str">
        <f>+IFERROR(VALUE(RIGHT(Tabla10[[#This Row],[B2B]],6)),"")</f>
        <v/>
      </c>
      <c r="BF48" s="6" t="str">
        <f>+IFERROR(VLOOKUP(BD48,Auxiliar!$A:$C,2,0),"")</f>
        <v>LATONES</v>
      </c>
      <c r="BG48" s="7" t="str">
        <f>+IFERROR(VLOOKUP(BD48,Auxiliar!$A:$C,3,0),"")</f>
        <v>6b 4% | 12b 5% | 15b 8% | 385b 0%</v>
      </c>
      <c r="BI48" s="1">
        <v>11743</v>
      </c>
      <c r="BJ48" s="1" t="s">
        <v>38</v>
      </c>
      <c r="BK48" s="6">
        <f>+IFERROR(VALUE(RIGHT(Tabla11[[#This Row],[B2B]],6)),"")</f>
        <v>11743</v>
      </c>
      <c r="BL48" s="6" t="str">
        <f>+IFERROR(VLOOKUP(BJ48,Auxiliar!$A:$C,2,0),"")</f>
        <v>VALUE LITRO</v>
      </c>
      <c r="BM48" s="7" t="str">
        <f>+IFERROR(VLOOKUP(BJ48,Auxiliar!$A:$C,3,0),"")</f>
        <v>3b 12%</v>
      </c>
      <c r="BO48" s="1">
        <v>5617</v>
      </c>
      <c r="BP48" s="1" t="s">
        <v>39</v>
      </c>
      <c r="BQ48" s="6">
        <f>+IFERROR(VALUE(RIGHT(Tabla12[[#This Row],[B2B]],6)),"")</f>
        <v>5617</v>
      </c>
      <c r="BR48" s="6" t="str">
        <f>+IFERROR(VLOOKUP(BP48,Auxiliar!$A:$C,2,0),"")</f>
        <v>VALUE LITRO</v>
      </c>
      <c r="BS48" s="7" t="str">
        <f>+IFERROR(VLOOKUP(BP48,Auxiliar!$A:$C,3,0),"")</f>
        <v>1b 12%</v>
      </c>
      <c r="BU48" s="1">
        <v>6215</v>
      </c>
      <c r="BV48" s="1" t="s">
        <v>34</v>
      </c>
      <c r="BW48" s="6">
        <f>+IFERROR(VALUE(RIGHT(Tabla13[[#This Row],[B2B]],6)),"")</f>
        <v>6215</v>
      </c>
      <c r="BX48" s="6" t="str">
        <f>+IFERROR(VLOOKUP(BV48,Auxiliar!$A:$C,2,0),"")</f>
        <v>Corona 710cc</v>
      </c>
      <c r="BY48" s="7" t="str">
        <f>+IFERROR(VLOOKUP(BV48,Auxiliar!$A:$C,3,0),"")</f>
        <v>3b 10% | 169b 0%</v>
      </c>
      <c r="CA48" s="1">
        <v>697</v>
      </c>
      <c r="CB48" s="1" t="s">
        <v>35</v>
      </c>
      <c r="CC48" s="6">
        <f>+IFERROR(VALUE(RIGHT(Tabla14[[#This Row],[B2B]],6)),"")</f>
        <v>697</v>
      </c>
      <c r="CD48" s="6" t="str">
        <f>+IFERROR(VLOOKUP(CB48,Auxiliar!$A:$C,2,0),"")</f>
        <v>Corona 710cc</v>
      </c>
      <c r="CE48" s="7" t="str">
        <f>+IFERROR(VLOOKUP(CB48,Auxiliar!$A:$C,3,0),"")</f>
        <v>1b 10% | 85b 0%</v>
      </c>
      <c r="CG48" s="1">
        <v>11743</v>
      </c>
      <c r="CH48" s="1" t="s">
        <v>42</v>
      </c>
      <c r="CI48" s="6">
        <f>+IFERROR(VALUE(RIGHT(Tabla15[[#This Row],[B2B]],6)),"")</f>
        <v>11743</v>
      </c>
      <c r="CJ48" s="6" t="str">
        <f>+IFERROR(VLOOKUP(CH48,Auxiliar!$A:$C,2,0),"")</f>
        <v xml:space="preserve">VALUE LATA </v>
      </c>
      <c r="CK48" s="7" t="str">
        <f>+IFERROR(VLOOKUP(CH48,Auxiliar!$A:$C,3,0),"")</f>
        <v>3b 15% | 100b 18%</v>
      </c>
      <c r="CM48" s="1">
        <v>677</v>
      </c>
      <c r="CN48" s="1" t="s">
        <v>20</v>
      </c>
      <c r="CO48" s="6">
        <v>677</v>
      </c>
      <c r="CP48" s="6" t="s">
        <v>20</v>
      </c>
      <c r="CQ48" s="7" t="s">
        <v>21</v>
      </c>
      <c r="CS48" s="1">
        <v>10784</v>
      </c>
      <c r="CT48" s="1" t="s">
        <v>15</v>
      </c>
      <c r="CU48" s="6">
        <f>+IFERROR(VALUE(RIGHT(Tabla17[[#This Row],[B2B]],6)),"")</f>
        <v>10784</v>
      </c>
      <c r="CV48" s="6" t="str">
        <f>+IFERROR(VLOOKUP(CT48,Auxiliar!$A:$C,2,0),"")</f>
        <v>PREMIUM</v>
      </c>
      <c r="CW48" s="7" t="str">
        <f>+IFERROR(VLOOKUP(CT48,Auxiliar!$A:$C,3,0),"")</f>
        <v>0b 0% | 5b 2% | 10b 3,5% | 20b 5%</v>
      </c>
      <c r="CY48" s="1">
        <v>677</v>
      </c>
      <c r="CZ48" s="1" t="s">
        <v>16</v>
      </c>
      <c r="DA48" s="6">
        <f>+IFERROR(VALUE(RIGHT(Tabla18[[#This Row],[B2B]],6)),"")</f>
        <v>677</v>
      </c>
      <c r="DB48" s="6" t="str">
        <f>+IFERROR(VLOOKUP(CZ48,Auxiliar!$A:$C,2,0),"")</f>
        <v>PREMIUM</v>
      </c>
      <c r="DC48" s="7" t="str">
        <f>+IFERROR(VLOOKUP(CZ48,Auxiliar!$A:$C,3,0),"")</f>
        <v>0b 0% | 2b 2% | 5b 3,5% | 10b 5%</v>
      </c>
      <c r="DE48" s="1">
        <v>677</v>
      </c>
      <c r="DF48" s="1" t="s">
        <v>19</v>
      </c>
      <c r="DG48" s="6">
        <f>+IFERROR(VALUE(RIGHT(Tabla19[[#This Row],[B2B]],6)),"")</f>
        <v>677</v>
      </c>
      <c r="DH48" s="6" t="str">
        <f>+IFERROR(VLOOKUP(DF48,Auxiliar!$A:$C,2,0),"")</f>
        <v>MICHELOB</v>
      </c>
      <c r="DI48" s="7" t="str">
        <f>+IFERROR(VLOOKUP(DF48,Auxiliar!$A:$C,3,0),"")</f>
        <v>1b 7% | 3b 22% | 8b 27%</v>
      </c>
      <c r="DK48" s="1">
        <v>6215</v>
      </c>
      <c r="DL48" s="1" t="s">
        <v>23</v>
      </c>
      <c r="DM48" s="6">
        <f>+IFERROR(VALUE(RIGHT(Tabla20[[#This Row],[B2B]],6)),"")</f>
        <v>6215</v>
      </c>
      <c r="DN48" s="6" t="str">
        <f>+IFERROR(VLOOKUP(DL48,Auxiliar!$A:$C,2,0),"")</f>
        <v>CORONA PORRON</v>
      </c>
      <c r="DO48" s="7" t="str">
        <f>+IFERROR(VLOOKUP(DL48,Auxiliar!$A:$C,3,0),"")</f>
        <v>3b 5% | 42b 0%</v>
      </c>
      <c r="DQ48" s="1">
        <v>677</v>
      </c>
      <c r="DR48" s="12" t="s">
        <v>24</v>
      </c>
      <c r="DS48" s="6">
        <f>+IFERROR(VALUE(RIGHT(Tabla21[[#This Row],[B2B]],6)),"")</f>
        <v>677</v>
      </c>
      <c r="DT48" s="6" t="str">
        <f>+IFERROR(VLOOKUP(DR48,Auxiliar!$A:$C,2,0),"")</f>
        <v>CORONA PORRON</v>
      </c>
      <c r="DU48" s="7" t="str">
        <f>+IFERROR(VLOOKUP(DR48,Auxiliar!$A:$C,3,0),"")</f>
        <v>1b 5% | 20b 0%</v>
      </c>
      <c r="DW48" s="1">
        <v>5617</v>
      </c>
      <c r="DX48" s="12" t="s">
        <v>43</v>
      </c>
      <c r="DY48" s="6">
        <f>+IFERROR(VALUE(RIGHT(Tabla22[[#This Row],[B2B]],6)),"")</f>
        <v>5617</v>
      </c>
      <c r="DZ48" s="6" t="str">
        <f>+IFERROR(VLOOKUP(DX48,Auxiliar!$A:$C,2,0),"")</f>
        <v xml:space="preserve">VALUE LATA </v>
      </c>
      <c r="EA48" s="7" t="str">
        <f>+IFERROR(VLOOKUP(DX48,Auxiliar!$A:$C,3,0),"")</f>
        <v>1b 15% | 100b 18%</v>
      </c>
      <c r="EC48" s="1">
        <v>4074</v>
      </c>
      <c r="ED48" s="12" t="s">
        <v>47</v>
      </c>
      <c r="EE48" s="6">
        <f>+IFERROR(VALUE(RIGHT(Tabla23[[#This Row],[B2B]],6)),"")</f>
        <v>4074</v>
      </c>
      <c r="EF48" s="6" t="str">
        <f>+IFERROR(VLOOKUP(ED48,Auxiliar!$A:$C,2,0),"")</f>
        <v>VALUE LATON</v>
      </c>
      <c r="EG48" s="7" t="str">
        <f>+IFERROR(VLOOKUP(ED48,Auxiliar!$A:$C,3,0),"")</f>
        <v>1b 10% | 5b 15% | 192b 0%</v>
      </c>
      <c r="EI48" s="1">
        <v>3360</v>
      </c>
      <c r="EJ48" s="12" t="s">
        <v>56</v>
      </c>
      <c r="EK48" s="6">
        <f>+IFERROR(VALUE(RIGHT(Tabla24[[#This Row],[B2B]],6)),"")</f>
        <v>3360</v>
      </c>
      <c r="EL48" s="6" t="str">
        <f>+IFERROR(VLOOKUP(EJ48,Auxiliar!$A:$C,2,0),"")</f>
        <v>VALUE LATON</v>
      </c>
      <c r="EM48" s="7" t="str">
        <f>+IFERROR(VLOOKUP(EJ48,Auxiliar!$A:$C,3,0),"")</f>
        <v>3b 10% | 10b 15% | 384b 0%</v>
      </c>
      <c r="EO48" s="1"/>
      <c r="EP48" s="12"/>
      <c r="EQ48" s="6" t="str">
        <f>+IFERROR(VALUE(RIGHT(Tabla25[[#This Row],[B2B]],6)),"")</f>
        <v/>
      </c>
      <c r="ER48" s="6" t="str">
        <f>+IFERROR(VLOOKUP(EP48,Auxiliar!$A:$C,2,0),"")</f>
        <v/>
      </c>
      <c r="ES48" s="7" t="str">
        <f>+IFERROR(VLOOKUP(EP48,Auxiliar!$A:$C,3,0),"")</f>
        <v/>
      </c>
      <c r="EU48" s="1"/>
      <c r="EV48" s="12"/>
      <c r="EW48" s="6" t="str">
        <f>+IFERROR(VALUE(RIGHT(Tabla26[[#This Row],[B2B]],6)),"")</f>
        <v/>
      </c>
      <c r="EX48" s="6" t="str">
        <f>+IFERROR(VLOOKUP(EV48,Auxiliar!$A:$C,2,0),"")</f>
        <v/>
      </c>
      <c r="EY48" s="7" t="str">
        <f>+IFERROR(VLOOKUP(EV48,Auxiliar!$A:$C,3,0),"")</f>
        <v/>
      </c>
      <c r="EZ48" s="1"/>
      <c r="FA48" s="12"/>
      <c r="FB48" s="6" t="str">
        <f>+IFERROR(VALUE(RIGHT(Tabla27[[#This Row],[B2B]],6)),"")</f>
        <v/>
      </c>
      <c r="FC48" s="6" t="str">
        <f>+IFERROR(VLOOKUP(FA48,Auxiliar!$A:$C,2,0),"")</f>
        <v/>
      </c>
      <c r="FD48" s="7" t="str">
        <f>+IFERROR(VLOOKUP(FA48,Auxiliar!$A:$C,3,0),"")</f>
        <v/>
      </c>
      <c r="FE48" s="1"/>
      <c r="FF48" s="12"/>
      <c r="FG48" s="6" t="str">
        <f>+IFERROR(VALUE(RIGHT(Tabla28[[#This Row],[B2B]],6)),"")</f>
        <v/>
      </c>
      <c r="FH48" s="6" t="str">
        <f>+IFERROR(VLOOKUP(FF48,Auxiliar!$A:$C,2,0),"")</f>
        <v/>
      </c>
      <c r="FI48" s="7" t="str">
        <f>+IFERROR(VLOOKUP(FF48,Auxiliar!$A:$C,3,0),"")</f>
        <v/>
      </c>
      <c r="FJ48" s="1"/>
      <c r="FK48" s="12"/>
      <c r="FL48" s="6" t="str">
        <f>+IFERROR(VALUE(RIGHT(Tabla29[[#This Row],[B2B]],6)),"")</f>
        <v/>
      </c>
      <c r="FM48" s="6" t="str">
        <f>+IFERROR(VLOOKUP(FK48,Auxiliar!$A:$C,2,0),"")</f>
        <v/>
      </c>
      <c r="FN48" s="7" t="str">
        <f>+IFERROR(VLOOKUP(FK48,Auxiliar!$A:$C,3,0),"")</f>
        <v/>
      </c>
      <c r="FO48" s="1"/>
      <c r="FP48" s="12"/>
      <c r="FQ48" s="6" t="str">
        <f>+IFERROR(VALUE(RIGHT(Tabla30[[#This Row],[B2B]],6)),"")</f>
        <v/>
      </c>
      <c r="FR48" s="6" t="str">
        <f>+IFERROR(VLOOKUP(FP48,Auxiliar!$A:$C,2,0),"")</f>
        <v/>
      </c>
      <c r="FS48" s="7"/>
      <c r="FT48" s="1"/>
      <c r="FU48" s="12"/>
      <c r="FV48" s="6" t="str">
        <f>+IFERROR(VALUE(RIGHT(Tabla31[[#This Row],[B2B]],6)),"")</f>
        <v/>
      </c>
      <c r="FW48" s="6" t="str">
        <f>+IFERROR(VLOOKUP(FU48,Auxiliar!$A:$C,2,0),"")</f>
        <v/>
      </c>
      <c r="FX48" s="7" t="str">
        <f>+IFERROR(VLOOKUP(FU48,Auxiliar!$A:$C,3,0),"")</f>
        <v/>
      </c>
      <c r="FY48" s="1"/>
      <c r="FZ48" s="12"/>
      <c r="GA48" s="6" t="str">
        <f>+IFERROR(VALUE(RIGHT(Tabla32[[#This Row],[B2B]],6)),"")</f>
        <v/>
      </c>
      <c r="GB48" s="6" t="str">
        <f>+IFERROR(VLOOKUP(FZ48,Auxiliar!$A:$C,2,0),"")</f>
        <v/>
      </c>
      <c r="GC48" s="7" t="str">
        <f>+IFERROR(VLOOKUP(FZ48,Auxiliar!$A:$C,3,0),"")</f>
        <v/>
      </c>
      <c r="GD48" s="1"/>
      <c r="GE48" s="12"/>
      <c r="GF48" s="6" t="str">
        <f>+IFERROR(VALUE(RIGHT(Tabla33[[#This Row],[B2B]],6)),"")</f>
        <v/>
      </c>
      <c r="GG48" s="6" t="str">
        <f>+IFERROR(VLOOKUP(GE48,Auxiliar!$A:$C,2,0),"")</f>
        <v/>
      </c>
      <c r="GH48" s="7" t="str">
        <f>+IFERROR(VLOOKUP(GE48,Auxiliar!$A:$C,3,0),"")</f>
        <v/>
      </c>
    </row>
    <row r="49" spans="1:190" x14ac:dyDescent="0.25">
      <c r="A49" s="1"/>
      <c r="B49" s="1"/>
      <c r="C49" t="str">
        <f>+IFERROR(VALUE(RIGHT(Tabla1[[#This Row],[B2B]],6)),"")</f>
        <v/>
      </c>
      <c r="D49" t="str">
        <f>+IFERROR(VLOOKUP(B49,Auxiliar!$A:$C,2,0),"")</f>
        <v/>
      </c>
      <c r="E49" s="5" t="str">
        <f>+IFERROR(VLOOKUP(B49,Auxiliar!$A:$C,3,0),"")</f>
        <v/>
      </c>
      <c r="S49" s="1">
        <v>1186</v>
      </c>
      <c r="T49" s="1" t="s">
        <v>9</v>
      </c>
      <c r="U49" s="6">
        <f>+IFERROR(VALUE(RIGHT(Tabla4[[#This Row],[B2B]],6)),"")</f>
        <v>1186</v>
      </c>
      <c r="V49" s="6" t="str">
        <f>+IFERROR(VLOOKUP(T49,Auxiliar!$A:$C,2,0),"")</f>
        <v>CORE</v>
      </c>
      <c r="W49" s="7" t="str">
        <f>+IFERROR(VLOOKUP(T49,Auxiliar!$A:$C,3,0),"")</f>
        <v>0b 1% | 2b 5% | 4b 6%</v>
      </c>
      <c r="Y49" s="1">
        <v>2808</v>
      </c>
      <c r="Z49" s="1" t="s">
        <v>10</v>
      </c>
      <c r="AA49" s="6">
        <f>+IFERROR(VALUE(RIGHT(Tabla5[[#This Row],[B2B]],6)),"")</f>
        <v>2808</v>
      </c>
      <c r="AB49" s="6" t="str">
        <f>+IFERROR(VLOOKUP(Z49,Auxiliar!$A:$C,2,0),"")</f>
        <v>CORE</v>
      </c>
      <c r="AC49" s="7" t="str">
        <f>+IFERROR(VLOOKUP(Z49,Auxiliar!$A:$C,3,0),"")</f>
        <v>0b 1% | 3b 4% | 5b 6%</v>
      </c>
      <c r="AE49" s="1">
        <v>3498</v>
      </c>
      <c r="AF49" s="1" t="s">
        <v>11</v>
      </c>
      <c r="AG49" s="6">
        <f>+IFERROR(VALUE(RIGHT(Tabla6[[#This Row],[B2B]],6)),"")</f>
        <v>3498</v>
      </c>
      <c r="AH49" s="6" t="str">
        <f>+IFERROR(VLOOKUP(AF49,Auxiliar!$A:$C,2,0),"")</f>
        <v>CORE</v>
      </c>
      <c r="AI49" s="7" t="str">
        <f>+IFERROR(VLOOKUP(AF49,Auxiliar!$A:$C,3,0),"")</f>
        <v>0b 1% | 6b 5% | 10b 6%</v>
      </c>
      <c r="AK49" s="1">
        <v>1098</v>
      </c>
      <c r="AL49" s="1" t="s">
        <v>30</v>
      </c>
      <c r="AM49" s="6">
        <f>+IFERROR(VALUE(RIGHT(Tabla7[[#This Row],[B2B]],6)),"")</f>
        <v>1098</v>
      </c>
      <c r="AN49" s="6" t="str">
        <f>+IFERROR(VLOOKUP(AL49,Auxiliar!$A:$C,2,0),"")</f>
        <v>LATONES</v>
      </c>
      <c r="AO49" s="7" t="str">
        <f>+IFERROR(VLOOKUP(AL49,Auxiliar!$A:$C,3,0),"")</f>
        <v>1b 4% | 5b 7% | 97b 0%</v>
      </c>
      <c r="AQ49" s="1">
        <v>2702</v>
      </c>
      <c r="AR49" s="1" t="s">
        <v>31</v>
      </c>
      <c r="AS49" s="6">
        <f>+IFERROR(VALUE(RIGHT(Tabla8[[#This Row],[B2B]],6)),"")</f>
        <v>2702</v>
      </c>
      <c r="AT49" s="6" t="str">
        <f>+IFERROR(VLOOKUP(AR49,Auxiliar!$A:$C,2,0),"")</f>
        <v>LATONES</v>
      </c>
      <c r="AU49" s="7" t="str">
        <f>+IFERROR(VLOOKUP(AR49,Auxiliar!$A:$C,3,0),"")</f>
        <v>2b 3% | 4b 5% | 5b 8% | 193 0%</v>
      </c>
      <c r="AW49" s="1"/>
      <c r="AX49" s="1" t="s">
        <v>32</v>
      </c>
      <c r="AY49" s="6" t="str">
        <f>+IFERROR(VALUE(RIGHT(Tabla9[[#This Row],[B2B]],6)),"")</f>
        <v/>
      </c>
      <c r="AZ49" s="6" t="str">
        <f>+IFERROR(VLOOKUP(AX49,Auxiliar!$A:$C,2,0),"")</f>
        <v>LATONES</v>
      </c>
      <c r="BA49" s="7" t="str">
        <f>+IFERROR(VLOOKUP(AX49,Auxiliar!$A:$C,3,0),"")</f>
        <v>2b 3% | 4b 4% | 6b 5% | 10b 8%  | 385b 0%</v>
      </c>
      <c r="BC49" s="1"/>
      <c r="BD49" s="1" t="s">
        <v>33</v>
      </c>
      <c r="BE49" s="6" t="str">
        <f>+IFERROR(VALUE(RIGHT(Tabla10[[#This Row],[B2B]],6)),"")</f>
        <v/>
      </c>
      <c r="BF49" s="6" t="str">
        <f>+IFERROR(VLOOKUP(BD49,Auxiliar!$A:$C,2,0),"")</f>
        <v>LATONES</v>
      </c>
      <c r="BG49" s="7" t="str">
        <f>+IFERROR(VLOOKUP(BD49,Auxiliar!$A:$C,3,0),"")</f>
        <v>6b 4% | 12b 5% | 15b 8% | 385b 0%</v>
      </c>
      <c r="BI49" s="1">
        <v>11755</v>
      </c>
      <c r="BJ49" s="1" t="s">
        <v>38</v>
      </c>
      <c r="BK49" s="6">
        <f>+IFERROR(VALUE(RIGHT(Tabla11[[#This Row],[B2B]],6)),"")</f>
        <v>11755</v>
      </c>
      <c r="BL49" s="6" t="str">
        <f>+IFERROR(VLOOKUP(BJ49,Auxiliar!$A:$C,2,0),"")</f>
        <v>VALUE LITRO</v>
      </c>
      <c r="BM49" s="7" t="str">
        <f>+IFERROR(VLOOKUP(BJ49,Auxiliar!$A:$C,3,0),"")</f>
        <v>3b 12%</v>
      </c>
      <c r="BO49" s="1">
        <v>4080</v>
      </c>
      <c r="BP49" s="1" t="s">
        <v>39</v>
      </c>
      <c r="BQ49" s="6">
        <f>+IFERROR(VALUE(RIGHT(Tabla12[[#This Row],[B2B]],6)),"")</f>
        <v>4080</v>
      </c>
      <c r="BR49" s="6" t="str">
        <f>+IFERROR(VLOOKUP(BP49,Auxiliar!$A:$C,2,0),"")</f>
        <v>VALUE LITRO</v>
      </c>
      <c r="BS49" s="7" t="str">
        <f>+IFERROR(VLOOKUP(BP49,Auxiliar!$A:$C,3,0),"")</f>
        <v>1b 12%</v>
      </c>
      <c r="BU49" s="1">
        <v>6218</v>
      </c>
      <c r="BV49" s="1" t="s">
        <v>34</v>
      </c>
      <c r="BW49" s="6">
        <f>+IFERROR(VALUE(RIGHT(Tabla13[[#This Row],[B2B]],6)),"")</f>
        <v>6218</v>
      </c>
      <c r="BX49" s="6" t="str">
        <f>+IFERROR(VLOOKUP(BV49,Auxiliar!$A:$C,2,0),"")</f>
        <v>Corona 710cc</v>
      </c>
      <c r="BY49" s="7" t="str">
        <f>+IFERROR(VLOOKUP(BV49,Auxiliar!$A:$C,3,0),"")</f>
        <v>3b 10% | 169b 0%</v>
      </c>
      <c r="CA49" s="1">
        <v>704</v>
      </c>
      <c r="CB49" s="1" t="s">
        <v>35</v>
      </c>
      <c r="CC49" s="6">
        <f>+IFERROR(VALUE(RIGHT(Tabla14[[#This Row],[B2B]],6)),"")</f>
        <v>704</v>
      </c>
      <c r="CD49" s="6" t="str">
        <f>+IFERROR(VLOOKUP(CB49,Auxiliar!$A:$C,2,0),"")</f>
        <v>Corona 710cc</v>
      </c>
      <c r="CE49" s="7" t="str">
        <f>+IFERROR(VLOOKUP(CB49,Auxiliar!$A:$C,3,0),"")</f>
        <v>1b 10% | 85b 0%</v>
      </c>
      <c r="CG49" s="1">
        <v>11755</v>
      </c>
      <c r="CH49" s="1" t="s">
        <v>42</v>
      </c>
      <c r="CI49" s="6">
        <f>+IFERROR(VALUE(RIGHT(Tabla15[[#This Row],[B2B]],6)),"")</f>
        <v>11755</v>
      </c>
      <c r="CJ49" s="6" t="str">
        <f>+IFERROR(VLOOKUP(CH49,Auxiliar!$A:$C,2,0),"")</f>
        <v xml:space="preserve">VALUE LATA </v>
      </c>
      <c r="CK49" s="7" t="str">
        <f>+IFERROR(VLOOKUP(CH49,Auxiliar!$A:$C,3,0),"")</f>
        <v>3b 15% | 100b 18%</v>
      </c>
      <c r="CM49" s="1">
        <v>697</v>
      </c>
      <c r="CN49" s="1" t="s">
        <v>20</v>
      </c>
      <c r="CO49" s="6">
        <v>697</v>
      </c>
      <c r="CP49" s="6" t="s">
        <v>20</v>
      </c>
      <c r="CQ49" s="7" t="s">
        <v>21</v>
      </c>
      <c r="CS49" s="1">
        <v>11417</v>
      </c>
      <c r="CT49" s="1" t="s">
        <v>15</v>
      </c>
      <c r="CU49" s="6">
        <f>+IFERROR(VALUE(RIGHT(Tabla17[[#This Row],[B2B]],6)),"")</f>
        <v>11417</v>
      </c>
      <c r="CV49" s="6" t="str">
        <f>+IFERROR(VLOOKUP(CT49,Auxiliar!$A:$C,2,0),"")</f>
        <v>PREMIUM</v>
      </c>
      <c r="CW49" s="7" t="str">
        <f>+IFERROR(VLOOKUP(CT49,Auxiliar!$A:$C,3,0),"")</f>
        <v>0b 0% | 5b 2% | 10b 3,5% | 20b 5%</v>
      </c>
      <c r="CY49" s="1">
        <v>697</v>
      </c>
      <c r="CZ49" s="1" t="s">
        <v>16</v>
      </c>
      <c r="DA49" s="6">
        <f>+IFERROR(VALUE(RIGHT(Tabla18[[#This Row],[B2B]],6)),"")</f>
        <v>697</v>
      </c>
      <c r="DB49" s="6" t="str">
        <f>+IFERROR(VLOOKUP(CZ49,Auxiliar!$A:$C,2,0),"")</f>
        <v>PREMIUM</v>
      </c>
      <c r="DC49" s="7" t="str">
        <f>+IFERROR(VLOOKUP(CZ49,Auxiliar!$A:$C,3,0),"")</f>
        <v>0b 0% | 2b 2% | 5b 3,5% | 10b 5%</v>
      </c>
      <c r="DE49" s="1">
        <v>697</v>
      </c>
      <c r="DF49" s="1" t="s">
        <v>19</v>
      </c>
      <c r="DG49" s="6">
        <f>+IFERROR(VALUE(RIGHT(Tabla19[[#This Row],[B2B]],6)),"")</f>
        <v>697</v>
      </c>
      <c r="DH49" s="6" t="str">
        <f>+IFERROR(VLOOKUP(DF49,Auxiliar!$A:$C,2,0),"")</f>
        <v>MICHELOB</v>
      </c>
      <c r="DI49" s="7" t="str">
        <f>+IFERROR(VLOOKUP(DF49,Auxiliar!$A:$C,3,0),"")</f>
        <v>1b 7% | 3b 22% | 8b 27%</v>
      </c>
      <c r="DK49" s="1">
        <v>6218</v>
      </c>
      <c r="DL49" s="1" t="s">
        <v>23</v>
      </c>
      <c r="DM49" s="6">
        <f>+IFERROR(VALUE(RIGHT(Tabla20[[#This Row],[B2B]],6)),"")</f>
        <v>6218</v>
      </c>
      <c r="DN49" s="6" t="str">
        <f>+IFERROR(VLOOKUP(DL49,Auxiliar!$A:$C,2,0),"")</f>
        <v>CORONA PORRON</v>
      </c>
      <c r="DO49" s="7" t="str">
        <f>+IFERROR(VLOOKUP(DL49,Auxiliar!$A:$C,3,0),"")</f>
        <v>3b 5% | 42b 0%</v>
      </c>
      <c r="DQ49" s="1">
        <v>697</v>
      </c>
      <c r="DR49" s="12" t="s">
        <v>24</v>
      </c>
      <c r="DS49" s="6">
        <f>+IFERROR(VALUE(RIGHT(Tabla21[[#This Row],[B2B]],6)),"")</f>
        <v>697</v>
      </c>
      <c r="DT49" s="6" t="str">
        <f>+IFERROR(VLOOKUP(DR49,Auxiliar!$A:$C,2,0),"")</f>
        <v>CORONA PORRON</v>
      </c>
      <c r="DU49" s="7" t="str">
        <f>+IFERROR(VLOOKUP(DR49,Auxiliar!$A:$C,3,0),"")</f>
        <v>1b 5% | 20b 0%</v>
      </c>
      <c r="DW49" s="1">
        <v>4080</v>
      </c>
      <c r="DX49" s="12" t="s">
        <v>43</v>
      </c>
      <c r="DY49" s="6">
        <f>+IFERROR(VALUE(RIGHT(Tabla22[[#This Row],[B2B]],6)),"")</f>
        <v>4080</v>
      </c>
      <c r="DZ49" s="6" t="str">
        <f>+IFERROR(VLOOKUP(DX49,Auxiliar!$A:$C,2,0),"")</f>
        <v xml:space="preserve">VALUE LATA </v>
      </c>
      <c r="EA49" s="7" t="str">
        <f>+IFERROR(VLOOKUP(DX49,Auxiliar!$A:$C,3,0),"")</f>
        <v>1b 15% | 100b 18%</v>
      </c>
      <c r="EC49" s="1">
        <v>5617</v>
      </c>
      <c r="ED49" s="12" t="s">
        <v>47</v>
      </c>
      <c r="EE49" s="6">
        <f>+IFERROR(VALUE(RIGHT(Tabla23[[#This Row],[B2B]],6)),"")</f>
        <v>5617</v>
      </c>
      <c r="EF49" s="6" t="str">
        <f>+IFERROR(VLOOKUP(ED49,Auxiliar!$A:$C,2,0),"")</f>
        <v>VALUE LATON</v>
      </c>
      <c r="EG49" s="7" t="str">
        <f>+IFERROR(VLOOKUP(ED49,Auxiliar!$A:$C,3,0),"")</f>
        <v>1b 10% | 5b 15% | 192b 0%</v>
      </c>
      <c r="EI49" s="1">
        <v>3376</v>
      </c>
      <c r="EJ49" s="12" t="s">
        <v>56</v>
      </c>
      <c r="EK49" s="6">
        <f>+IFERROR(VALUE(RIGHT(Tabla24[[#This Row],[B2B]],6)),"")</f>
        <v>3376</v>
      </c>
      <c r="EL49" s="6" t="str">
        <f>+IFERROR(VLOOKUP(EJ49,Auxiliar!$A:$C,2,0),"")</f>
        <v>VALUE LATON</v>
      </c>
      <c r="EM49" s="7" t="str">
        <f>+IFERROR(VLOOKUP(EJ49,Auxiliar!$A:$C,3,0),"")</f>
        <v>3b 10% | 10b 15% | 384b 0%</v>
      </c>
      <c r="EO49" s="1"/>
      <c r="EP49" s="12"/>
      <c r="EQ49" s="6" t="str">
        <f>+IFERROR(VALUE(RIGHT(Tabla25[[#This Row],[B2B]],6)),"")</f>
        <v/>
      </c>
      <c r="ER49" s="6" t="str">
        <f>+IFERROR(VLOOKUP(EP49,Auxiliar!$A:$C,2,0),"")</f>
        <v/>
      </c>
      <c r="ES49" s="7" t="str">
        <f>+IFERROR(VLOOKUP(EP49,Auxiliar!$A:$C,3,0),"")</f>
        <v/>
      </c>
      <c r="EU49" s="1"/>
      <c r="EV49" s="12"/>
      <c r="EW49" s="6" t="str">
        <f>+IFERROR(VALUE(RIGHT(Tabla26[[#This Row],[B2B]],6)),"")</f>
        <v/>
      </c>
      <c r="EX49" s="6" t="str">
        <f>+IFERROR(VLOOKUP(EV49,Auxiliar!$A:$C,2,0),"")</f>
        <v/>
      </c>
      <c r="EY49" s="7" t="str">
        <f>+IFERROR(VLOOKUP(EV49,Auxiliar!$A:$C,3,0),"")</f>
        <v/>
      </c>
      <c r="EZ49" s="1"/>
      <c r="FA49" s="12"/>
      <c r="FB49" s="6" t="str">
        <f>+IFERROR(VALUE(RIGHT(Tabla27[[#This Row],[B2B]],6)),"")</f>
        <v/>
      </c>
      <c r="FC49" s="6" t="str">
        <f>+IFERROR(VLOOKUP(FA49,Auxiliar!$A:$C,2,0),"")</f>
        <v/>
      </c>
      <c r="FD49" s="7" t="str">
        <f>+IFERROR(VLOOKUP(FA49,Auxiliar!$A:$C,3,0),"")</f>
        <v/>
      </c>
      <c r="FE49" s="1"/>
      <c r="FF49" s="12"/>
      <c r="FG49" s="6" t="str">
        <f>+IFERROR(VALUE(RIGHT(Tabla28[[#This Row],[B2B]],6)),"")</f>
        <v/>
      </c>
      <c r="FH49" s="6" t="str">
        <f>+IFERROR(VLOOKUP(FF49,Auxiliar!$A:$C,2,0),"")</f>
        <v/>
      </c>
      <c r="FI49" s="7" t="str">
        <f>+IFERROR(VLOOKUP(FF49,Auxiliar!$A:$C,3,0),"")</f>
        <v/>
      </c>
      <c r="FJ49" s="1"/>
      <c r="FK49" s="12"/>
      <c r="FL49" s="6" t="str">
        <f>+IFERROR(VALUE(RIGHT(Tabla29[[#This Row],[B2B]],6)),"")</f>
        <v/>
      </c>
      <c r="FM49" s="6" t="str">
        <f>+IFERROR(VLOOKUP(FK49,Auxiliar!$A:$C,2,0),"")</f>
        <v/>
      </c>
      <c r="FN49" s="7" t="str">
        <f>+IFERROR(VLOOKUP(FK49,Auxiliar!$A:$C,3,0),"")</f>
        <v/>
      </c>
      <c r="FO49" s="1"/>
      <c r="FP49" s="12"/>
      <c r="FQ49" s="6" t="str">
        <f>+IFERROR(VALUE(RIGHT(Tabla30[[#This Row],[B2B]],6)),"")</f>
        <v/>
      </c>
      <c r="FR49" s="6" t="str">
        <f>+IFERROR(VLOOKUP(FP49,Auxiliar!$A:$C,2,0),"")</f>
        <v/>
      </c>
      <c r="FS49" s="7"/>
      <c r="FT49" s="1"/>
      <c r="FU49" s="12"/>
      <c r="FV49" s="6" t="str">
        <f>+IFERROR(VALUE(RIGHT(Tabla31[[#This Row],[B2B]],6)),"")</f>
        <v/>
      </c>
      <c r="FW49" s="6" t="str">
        <f>+IFERROR(VLOOKUP(FU49,Auxiliar!$A:$C,2,0),"")</f>
        <v/>
      </c>
      <c r="FX49" s="7" t="str">
        <f>+IFERROR(VLOOKUP(FU49,Auxiliar!$A:$C,3,0),"")</f>
        <v/>
      </c>
      <c r="FY49" s="1"/>
      <c r="FZ49" s="12"/>
      <c r="GA49" s="6" t="str">
        <f>+IFERROR(VALUE(RIGHT(Tabla32[[#This Row],[B2B]],6)),"")</f>
        <v/>
      </c>
      <c r="GB49" s="6" t="str">
        <f>+IFERROR(VLOOKUP(FZ49,Auxiliar!$A:$C,2,0),"")</f>
        <v/>
      </c>
      <c r="GC49" s="7" t="str">
        <f>+IFERROR(VLOOKUP(FZ49,Auxiliar!$A:$C,3,0),"")</f>
        <v/>
      </c>
      <c r="GD49" s="1"/>
      <c r="GE49" s="12"/>
      <c r="GF49" s="6" t="str">
        <f>+IFERROR(VALUE(RIGHT(Tabla33[[#This Row],[B2B]],6)),"")</f>
        <v/>
      </c>
      <c r="GG49" s="6" t="str">
        <f>+IFERROR(VLOOKUP(GE49,Auxiliar!$A:$C,2,0),"")</f>
        <v/>
      </c>
      <c r="GH49" s="7" t="str">
        <f>+IFERROR(VLOOKUP(GE49,Auxiliar!$A:$C,3,0),"")</f>
        <v/>
      </c>
    </row>
    <row r="50" spans="1:190" x14ac:dyDescent="0.25">
      <c r="A50" s="1"/>
      <c r="B50" s="1"/>
      <c r="C50" t="str">
        <f>+IFERROR(VALUE(RIGHT(Tabla1[[#This Row],[B2B]],6)),"")</f>
        <v/>
      </c>
      <c r="D50" t="str">
        <f>+IFERROR(VLOOKUP(B50,Auxiliar!$A:$C,2,0),"")</f>
        <v/>
      </c>
      <c r="E50" s="5" t="str">
        <f>+IFERROR(VLOOKUP(B50,Auxiliar!$A:$C,3,0),"")</f>
        <v/>
      </c>
      <c r="S50" s="1">
        <v>1188</v>
      </c>
      <c r="T50" s="1" t="s">
        <v>9</v>
      </c>
      <c r="U50" s="6">
        <f>+IFERROR(VALUE(RIGHT(Tabla4[[#This Row],[B2B]],6)),"")</f>
        <v>1188</v>
      </c>
      <c r="V50" s="6" t="str">
        <f>+IFERROR(VLOOKUP(T50,Auxiliar!$A:$C,2,0),"")</f>
        <v>CORE</v>
      </c>
      <c r="W50" s="7" t="str">
        <f>+IFERROR(VLOOKUP(T50,Auxiliar!$A:$C,3,0),"")</f>
        <v>0b 1% | 2b 5% | 4b 6%</v>
      </c>
      <c r="Y50" s="1">
        <v>2833</v>
      </c>
      <c r="Z50" s="1" t="s">
        <v>10</v>
      </c>
      <c r="AA50" s="6">
        <f>+IFERROR(VALUE(RIGHT(Tabla5[[#This Row],[B2B]],6)),"")</f>
        <v>2833</v>
      </c>
      <c r="AB50" s="6" t="str">
        <f>+IFERROR(VLOOKUP(Z50,Auxiliar!$A:$C,2,0),"")</f>
        <v>CORE</v>
      </c>
      <c r="AC50" s="7" t="str">
        <f>+IFERROR(VLOOKUP(Z50,Auxiliar!$A:$C,3,0),"")</f>
        <v>0b 1% | 3b 4% | 5b 6%</v>
      </c>
      <c r="AE50" s="1">
        <v>3523</v>
      </c>
      <c r="AF50" s="1" t="s">
        <v>11</v>
      </c>
      <c r="AG50" s="6">
        <f>+IFERROR(VALUE(RIGHT(Tabla6[[#This Row],[B2B]],6)),"")</f>
        <v>3523</v>
      </c>
      <c r="AH50" s="6" t="str">
        <f>+IFERROR(VLOOKUP(AF50,Auxiliar!$A:$C,2,0),"")</f>
        <v>CORE</v>
      </c>
      <c r="AI50" s="7" t="str">
        <f>+IFERROR(VLOOKUP(AF50,Auxiliar!$A:$C,3,0),"")</f>
        <v>0b 1% | 6b 5% | 10b 6%</v>
      </c>
      <c r="AK50" s="1">
        <v>1102</v>
      </c>
      <c r="AL50" s="1" t="s">
        <v>30</v>
      </c>
      <c r="AM50" s="6">
        <f>+IFERROR(VALUE(RIGHT(Tabla7[[#This Row],[B2B]],6)),"")</f>
        <v>1102</v>
      </c>
      <c r="AN50" s="6" t="str">
        <f>+IFERROR(VLOOKUP(AL50,Auxiliar!$A:$C,2,0),"")</f>
        <v>LATONES</v>
      </c>
      <c r="AO50" s="7" t="str">
        <f>+IFERROR(VLOOKUP(AL50,Auxiliar!$A:$C,3,0),"")</f>
        <v>1b 4% | 5b 7% | 97b 0%</v>
      </c>
      <c r="AQ50" s="1">
        <v>2703</v>
      </c>
      <c r="AR50" s="1" t="s">
        <v>31</v>
      </c>
      <c r="AS50" s="6">
        <f>+IFERROR(VALUE(RIGHT(Tabla8[[#This Row],[B2B]],6)),"")</f>
        <v>2703</v>
      </c>
      <c r="AT50" s="6" t="str">
        <f>+IFERROR(VLOOKUP(AR50,Auxiliar!$A:$C,2,0),"")</f>
        <v>LATONES</v>
      </c>
      <c r="AU50" s="7" t="str">
        <f>+IFERROR(VLOOKUP(AR50,Auxiliar!$A:$C,3,0),"")</f>
        <v>2b 3% | 4b 5% | 5b 8% | 193 0%</v>
      </c>
      <c r="AW50" s="1"/>
      <c r="AX50" s="1" t="s">
        <v>32</v>
      </c>
      <c r="AY50" s="6" t="str">
        <f>+IFERROR(VALUE(RIGHT(Tabla9[[#This Row],[B2B]],6)),"")</f>
        <v/>
      </c>
      <c r="AZ50" s="6" t="str">
        <f>+IFERROR(VLOOKUP(AX50,Auxiliar!$A:$C,2,0),"")</f>
        <v>LATONES</v>
      </c>
      <c r="BA50" s="7" t="str">
        <f>+IFERROR(VLOOKUP(AX50,Auxiliar!$A:$C,3,0),"")</f>
        <v>2b 3% | 4b 4% | 6b 5% | 10b 8%  | 385b 0%</v>
      </c>
      <c r="BC50" s="1"/>
      <c r="BD50" s="1" t="s">
        <v>33</v>
      </c>
      <c r="BE50" s="6" t="str">
        <f>+IFERROR(VALUE(RIGHT(Tabla10[[#This Row],[B2B]],6)),"")</f>
        <v/>
      </c>
      <c r="BF50" s="6" t="str">
        <f>+IFERROR(VLOOKUP(BD50,Auxiliar!$A:$C,2,0),"")</f>
        <v>LATONES</v>
      </c>
      <c r="BG50" s="7" t="str">
        <f>+IFERROR(VLOOKUP(BD50,Auxiliar!$A:$C,3,0),"")</f>
        <v>6b 4% | 12b 5% | 15b 8% | 385b 0%</v>
      </c>
      <c r="BI50" s="1">
        <v>2669</v>
      </c>
      <c r="BJ50" s="1" t="s">
        <v>38</v>
      </c>
      <c r="BK50" s="6">
        <f>+IFERROR(VALUE(RIGHT(Tabla11[[#This Row],[B2B]],6)),"")</f>
        <v>2669</v>
      </c>
      <c r="BL50" s="6" t="str">
        <f>+IFERROR(VLOOKUP(BJ50,Auxiliar!$A:$C,2,0),"")</f>
        <v>VALUE LITRO</v>
      </c>
      <c r="BM50" s="7" t="str">
        <f>+IFERROR(VLOOKUP(BJ50,Auxiliar!$A:$C,3,0),"")</f>
        <v>3b 12%</v>
      </c>
      <c r="BO50" s="1">
        <v>4081</v>
      </c>
      <c r="BP50" s="1" t="s">
        <v>39</v>
      </c>
      <c r="BQ50" s="6">
        <f>+IFERROR(VALUE(RIGHT(Tabla12[[#This Row],[B2B]],6)),"")</f>
        <v>4081</v>
      </c>
      <c r="BR50" s="6" t="str">
        <f>+IFERROR(VLOOKUP(BP50,Auxiliar!$A:$C,2,0),"")</f>
        <v>VALUE LITRO</v>
      </c>
      <c r="BS50" s="7" t="str">
        <f>+IFERROR(VLOOKUP(BP50,Auxiliar!$A:$C,3,0),"")</f>
        <v>1b 12%</v>
      </c>
      <c r="BU50" s="1">
        <v>6221</v>
      </c>
      <c r="BV50" s="1" t="s">
        <v>34</v>
      </c>
      <c r="BW50" s="6">
        <f>+IFERROR(VALUE(RIGHT(Tabla13[[#This Row],[B2B]],6)),"")</f>
        <v>6221</v>
      </c>
      <c r="BX50" s="6" t="str">
        <f>+IFERROR(VLOOKUP(BV50,Auxiliar!$A:$C,2,0),"")</f>
        <v>Corona 710cc</v>
      </c>
      <c r="BY50" s="7" t="str">
        <f>+IFERROR(VLOOKUP(BV50,Auxiliar!$A:$C,3,0),"")</f>
        <v>3b 10% | 169b 0%</v>
      </c>
      <c r="CA50" s="1">
        <v>731</v>
      </c>
      <c r="CB50" s="1" t="s">
        <v>35</v>
      </c>
      <c r="CC50" s="6">
        <f>+IFERROR(VALUE(RIGHT(Tabla14[[#This Row],[B2B]],6)),"")</f>
        <v>731</v>
      </c>
      <c r="CD50" s="6" t="str">
        <f>+IFERROR(VLOOKUP(CB50,Auxiliar!$A:$C,2,0),"")</f>
        <v>Corona 710cc</v>
      </c>
      <c r="CE50" s="7" t="str">
        <f>+IFERROR(VLOOKUP(CB50,Auxiliar!$A:$C,3,0),"")</f>
        <v>1b 10% | 85b 0%</v>
      </c>
      <c r="CG50" s="1">
        <v>2669</v>
      </c>
      <c r="CH50" s="1" t="s">
        <v>42</v>
      </c>
      <c r="CI50" s="6">
        <f>+IFERROR(VALUE(RIGHT(Tabla15[[#This Row],[B2B]],6)),"")</f>
        <v>2669</v>
      </c>
      <c r="CJ50" s="6" t="str">
        <f>+IFERROR(VLOOKUP(CH50,Auxiliar!$A:$C,2,0),"")</f>
        <v xml:space="preserve">VALUE LATA </v>
      </c>
      <c r="CK50" s="7" t="str">
        <f>+IFERROR(VLOOKUP(CH50,Auxiliar!$A:$C,3,0),"")</f>
        <v>3b 15% | 100b 18%</v>
      </c>
      <c r="CM50" s="1">
        <v>704</v>
      </c>
      <c r="CN50" s="1" t="s">
        <v>20</v>
      </c>
      <c r="CO50" s="6">
        <v>704</v>
      </c>
      <c r="CP50" s="6" t="s">
        <v>20</v>
      </c>
      <c r="CQ50" s="7" t="s">
        <v>21</v>
      </c>
      <c r="CS50" s="1">
        <v>11421</v>
      </c>
      <c r="CT50" s="1" t="s">
        <v>15</v>
      </c>
      <c r="CU50" s="6">
        <f>+IFERROR(VALUE(RIGHT(Tabla17[[#This Row],[B2B]],6)),"")</f>
        <v>11421</v>
      </c>
      <c r="CV50" s="6" t="str">
        <f>+IFERROR(VLOOKUP(CT50,Auxiliar!$A:$C,2,0),"")</f>
        <v>PREMIUM</v>
      </c>
      <c r="CW50" s="7" t="str">
        <f>+IFERROR(VLOOKUP(CT50,Auxiliar!$A:$C,3,0),"")</f>
        <v>0b 0% | 5b 2% | 10b 3,5% | 20b 5%</v>
      </c>
      <c r="CY50" s="1">
        <v>704</v>
      </c>
      <c r="CZ50" s="1" t="s">
        <v>16</v>
      </c>
      <c r="DA50" s="6">
        <f>+IFERROR(VALUE(RIGHT(Tabla18[[#This Row],[B2B]],6)),"")</f>
        <v>704</v>
      </c>
      <c r="DB50" s="6" t="str">
        <f>+IFERROR(VLOOKUP(CZ50,Auxiliar!$A:$C,2,0),"")</f>
        <v>PREMIUM</v>
      </c>
      <c r="DC50" s="7" t="str">
        <f>+IFERROR(VLOOKUP(CZ50,Auxiliar!$A:$C,3,0),"")</f>
        <v>0b 0% | 2b 2% | 5b 3,5% | 10b 5%</v>
      </c>
      <c r="DE50" s="1">
        <v>704</v>
      </c>
      <c r="DF50" s="1" t="s">
        <v>19</v>
      </c>
      <c r="DG50" s="6">
        <f>+IFERROR(VALUE(RIGHT(Tabla19[[#This Row],[B2B]],6)),"")</f>
        <v>704</v>
      </c>
      <c r="DH50" s="6" t="str">
        <f>+IFERROR(VLOOKUP(DF50,Auxiliar!$A:$C,2,0),"")</f>
        <v>MICHELOB</v>
      </c>
      <c r="DI50" s="7" t="str">
        <f>+IFERROR(VLOOKUP(DF50,Auxiliar!$A:$C,3,0),"")</f>
        <v>1b 7% | 3b 22% | 8b 27%</v>
      </c>
      <c r="DK50" s="1">
        <v>6221</v>
      </c>
      <c r="DL50" s="1" t="s">
        <v>23</v>
      </c>
      <c r="DM50" s="6">
        <f>+IFERROR(VALUE(RIGHT(Tabla20[[#This Row],[B2B]],6)),"")</f>
        <v>6221</v>
      </c>
      <c r="DN50" s="6" t="str">
        <f>+IFERROR(VLOOKUP(DL50,Auxiliar!$A:$C,2,0),"")</f>
        <v>CORONA PORRON</v>
      </c>
      <c r="DO50" s="7" t="str">
        <f>+IFERROR(VLOOKUP(DL50,Auxiliar!$A:$C,3,0),"")</f>
        <v>3b 5% | 42b 0%</v>
      </c>
      <c r="DQ50" s="1">
        <v>704</v>
      </c>
      <c r="DR50" s="12" t="s">
        <v>24</v>
      </c>
      <c r="DS50" s="6">
        <f>+IFERROR(VALUE(RIGHT(Tabla21[[#This Row],[B2B]],6)),"")</f>
        <v>704</v>
      </c>
      <c r="DT50" s="6" t="str">
        <f>+IFERROR(VLOOKUP(DR50,Auxiliar!$A:$C,2,0),"")</f>
        <v>CORONA PORRON</v>
      </c>
      <c r="DU50" s="7" t="str">
        <f>+IFERROR(VLOOKUP(DR50,Auxiliar!$A:$C,3,0),"")</f>
        <v>1b 5% | 20b 0%</v>
      </c>
      <c r="DW50" s="1">
        <v>4081</v>
      </c>
      <c r="DX50" s="12" t="s">
        <v>43</v>
      </c>
      <c r="DY50" s="6">
        <f>+IFERROR(VALUE(RIGHT(Tabla22[[#This Row],[B2B]],6)),"")</f>
        <v>4081</v>
      </c>
      <c r="DZ50" s="6" t="str">
        <f>+IFERROR(VLOOKUP(DX50,Auxiliar!$A:$C,2,0),"")</f>
        <v xml:space="preserve">VALUE LATA </v>
      </c>
      <c r="EA50" s="7" t="str">
        <f>+IFERROR(VLOOKUP(DX50,Auxiliar!$A:$C,3,0),"")</f>
        <v>1b 15% | 100b 18%</v>
      </c>
      <c r="EC50" s="1">
        <v>4080</v>
      </c>
      <c r="ED50" s="12" t="s">
        <v>47</v>
      </c>
      <c r="EE50" s="6">
        <f>+IFERROR(VALUE(RIGHT(Tabla23[[#This Row],[B2B]],6)),"")</f>
        <v>4080</v>
      </c>
      <c r="EF50" s="6" t="str">
        <f>+IFERROR(VLOOKUP(ED50,Auxiliar!$A:$C,2,0),"")</f>
        <v>VALUE LATON</v>
      </c>
      <c r="EG50" s="7" t="str">
        <f>+IFERROR(VLOOKUP(ED50,Auxiliar!$A:$C,3,0),"")</f>
        <v>1b 10% | 5b 15% | 192b 0%</v>
      </c>
      <c r="EI50" s="1">
        <v>3474</v>
      </c>
      <c r="EJ50" s="12" t="s">
        <v>56</v>
      </c>
      <c r="EK50" s="6">
        <f>+IFERROR(VALUE(RIGHT(Tabla24[[#This Row],[B2B]],6)),"")</f>
        <v>3474</v>
      </c>
      <c r="EL50" s="6" t="str">
        <f>+IFERROR(VLOOKUP(EJ50,Auxiliar!$A:$C,2,0),"")</f>
        <v>VALUE LATON</v>
      </c>
      <c r="EM50" s="7" t="str">
        <f>+IFERROR(VLOOKUP(EJ50,Auxiliar!$A:$C,3,0),"")</f>
        <v>3b 10% | 10b 15% | 384b 0%</v>
      </c>
      <c r="EO50" s="1"/>
      <c r="EP50" s="12"/>
      <c r="EQ50" s="6" t="str">
        <f>+IFERROR(VALUE(RIGHT(Tabla25[[#This Row],[B2B]],6)),"")</f>
        <v/>
      </c>
      <c r="ER50" s="6" t="str">
        <f>+IFERROR(VLOOKUP(EP50,Auxiliar!$A:$C,2,0),"")</f>
        <v/>
      </c>
      <c r="ES50" s="7" t="str">
        <f>+IFERROR(VLOOKUP(EP50,Auxiliar!$A:$C,3,0),"")</f>
        <v/>
      </c>
      <c r="EU50" s="1"/>
      <c r="EV50" s="12"/>
      <c r="EW50" s="6" t="str">
        <f>+IFERROR(VALUE(RIGHT(Tabla26[[#This Row],[B2B]],6)),"")</f>
        <v/>
      </c>
      <c r="EX50" s="6" t="str">
        <f>+IFERROR(VLOOKUP(EV50,Auxiliar!$A:$C,2,0),"")</f>
        <v/>
      </c>
      <c r="EY50" s="7" t="str">
        <f>+IFERROR(VLOOKUP(EV50,Auxiliar!$A:$C,3,0),"")</f>
        <v/>
      </c>
      <c r="EZ50" s="1"/>
      <c r="FA50" s="12"/>
      <c r="FB50" s="6" t="str">
        <f>+IFERROR(VALUE(RIGHT(Tabla27[[#This Row],[B2B]],6)),"")</f>
        <v/>
      </c>
      <c r="FC50" s="6" t="str">
        <f>+IFERROR(VLOOKUP(FA50,Auxiliar!$A:$C,2,0),"")</f>
        <v/>
      </c>
      <c r="FD50" s="7" t="str">
        <f>+IFERROR(VLOOKUP(FA50,Auxiliar!$A:$C,3,0),"")</f>
        <v/>
      </c>
      <c r="FE50" s="1"/>
      <c r="FF50" s="12"/>
      <c r="FG50" s="6" t="str">
        <f>+IFERROR(VALUE(RIGHT(Tabla28[[#This Row],[B2B]],6)),"")</f>
        <v/>
      </c>
      <c r="FH50" s="6" t="str">
        <f>+IFERROR(VLOOKUP(FF50,Auxiliar!$A:$C,2,0),"")</f>
        <v/>
      </c>
      <c r="FI50" s="7" t="str">
        <f>+IFERROR(VLOOKUP(FF50,Auxiliar!$A:$C,3,0),"")</f>
        <v/>
      </c>
      <c r="FJ50" s="1"/>
      <c r="FK50" s="12"/>
      <c r="FL50" s="6" t="str">
        <f>+IFERROR(VALUE(RIGHT(Tabla29[[#This Row],[B2B]],6)),"")</f>
        <v/>
      </c>
      <c r="FM50" s="6" t="str">
        <f>+IFERROR(VLOOKUP(FK50,Auxiliar!$A:$C,2,0),"")</f>
        <v/>
      </c>
      <c r="FN50" s="7" t="str">
        <f>+IFERROR(VLOOKUP(FK50,Auxiliar!$A:$C,3,0),"")</f>
        <v/>
      </c>
      <c r="FO50" s="1"/>
      <c r="FP50" s="12"/>
      <c r="FQ50" s="6" t="str">
        <f>+IFERROR(VALUE(RIGHT(Tabla30[[#This Row],[B2B]],6)),"")</f>
        <v/>
      </c>
      <c r="FR50" s="6" t="str">
        <f>+IFERROR(VLOOKUP(FP50,Auxiliar!$A:$C,2,0),"")</f>
        <v/>
      </c>
      <c r="FS50" s="7"/>
      <c r="FT50" s="1"/>
      <c r="FU50" s="12"/>
      <c r="FV50" s="6" t="str">
        <f>+IFERROR(VALUE(RIGHT(Tabla31[[#This Row],[B2B]],6)),"")</f>
        <v/>
      </c>
      <c r="FW50" s="6" t="str">
        <f>+IFERROR(VLOOKUP(FU50,Auxiliar!$A:$C,2,0),"")</f>
        <v/>
      </c>
      <c r="FX50" s="7" t="str">
        <f>+IFERROR(VLOOKUP(FU50,Auxiliar!$A:$C,3,0),"")</f>
        <v/>
      </c>
      <c r="FY50" s="1"/>
      <c r="FZ50" s="12"/>
      <c r="GA50" s="6" t="str">
        <f>+IFERROR(VALUE(RIGHT(Tabla32[[#This Row],[B2B]],6)),"")</f>
        <v/>
      </c>
      <c r="GB50" s="6" t="str">
        <f>+IFERROR(VLOOKUP(FZ50,Auxiliar!$A:$C,2,0),"")</f>
        <v/>
      </c>
      <c r="GC50" s="7" t="str">
        <f>+IFERROR(VLOOKUP(FZ50,Auxiliar!$A:$C,3,0),"")</f>
        <v/>
      </c>
      <c r="GD50" s="1"/>
      <c r="GE50" s="12"/>
      <c r="GF50" s="6" t="str">
        <f>+IFERROR(VALUE(RIGHT(Tabla33[[#This Row],[B2B]],6)),"")</f>
        <v/>
      </c>
      <c r="GG50" s="6" t="str">
        <f>+IFERROR(VLOOKUP(GE50,Auxiliar!$A:$C,2,0),"")</f>
        <v/>
      </c>
      <c r="GH50" s="7" t="str">
        <f>+IFERROR(VLOOKUP(GE50,Auxiliar!$A:$C,3,0),"")</f>
        <v/>
      </c>
    </row>
    <row r="51" spans="1:190" x14ac:dyDescent="0.25">
      <c r="A51" s="1"/>
      <c r="B51" s="1"/>
      <c r="C51" t="str">
        <f>+IFERROR(VALUE(RIGHT(Tabla1[[#This Row],[B2B]],6)),"")</f>
        <v/>
      </c>
      <c r="D51" t="str">
        <f>+IFERROR(VLOOKUP(B51,Auxiliar!$A:$C,2,0),"")</f>
        <v/>
      </c>
      <c r="E51" s="5" t="str">
        <f>+IFERROR(VLOOKUP(B51,Auxiliar!$A:$C,3,0),"")</f>
        <v/>
      </c>
      <c r="S51" s="1">
        <v>1212</v>
      </c>
      <c r="T51" s="1" t="s">
        <v>9</v>
      </c>
      <c r="U51" s="6">
        <f>+IFERROR(VALUE(RIGHT(Tabla4[[#This Row],[B2B]],6)),"")</f>
        <v>1212</v>
      </c>
      <c r="V51" s="6" t="str">
        <f>+IFERROR(VLOOKUP(T51,Auxiliar!$A:$C,2,0),"")</f>
        <v>CORE</v>
      </c>
      <c r="W51" s="7" t="str">
        <f>+IFERROR(VLOOKUP(T51,Auxiliar!$A:$C,3,0),"")</f>
        <v>0b 1% | 2b 5% | 4b 6%</v>
      </c>
      <c r="Y51" s="1">
        <v>2896</v>
      </c>
      <c r="Z51" s="1" t="s">
        <v>10</v>
      </c>
      <c r="AA51" s="6">
        <f>+IFERROR(VALUE(RIGHT(Tabla5[[#This Row],[B2B]],6)),"")</f>
        <v>2896</v>
      </c>
      <c r="AB51" s="6" t="str">
        <f>+IFERROR(VLOOKUP(Z51,Auxiliar!$A:$C,2,0),"")</f>
        <v>CORE</v>
      </c>
      <c r="AC51" s="7" t="str">
        <f>+IFERROR(VLOOKUP(Z51,Auxiliar!$A:$C,3,0),"")</f>
        <v>0b 1% | 3b 4% | 5b 6%</v>
      </c>
      <c r="AE51" s="1">
        <v>3542</v>
      </c>
      <c r="AF51" s="1" t="s">
        <v>11</v>
      </c>
      <c r="AG51" s="6">
        <f>+IFERROR(VALUE(RIGHT(Tabla6[[#This Row],[B2B]],6)),"")</f>
        <v>3542</v>
      </c>
      <c r="AH51" s="6" t="str">
        <f>+IFERROR(VLOOKUP(AF51,Auxiliar!$A:$C,2,0),"")</f>
        <v>CORE</v>
      </c>
      <c r="AI51" s="7" t="str">
        <f>+IFERROR(VLOOKUP(AF51,Auxiliar!$A:$C,3,0),"")</f>
        <v>0b 1% | 6b 5% | 10b 6%</v>
      </c>
      <c r="AK51" s="1">
        <v>1105</v>
      </c>
      <c r="AL51" s="1" t="s">
        <v>30</v>
      </c>
      <c r="AM51" s="6">
        <f>+IFERROR(VALUE(RIGHT(Tabla7[[#This Row],[B2B]],6)),"")</f>
        <v>1105</v>
      </c>
      <c r="AN51" s="6" t="str">
        <f>+IFERROR(VLOOKUP(AL51,Auxiliar!$A:$C,2,0),"")</f>
        <v>LATONES</v>
      </c>
      <c r="AO51" s="7" t="str">
        <f>+IFERROR(VLOOKUP(AL51,Auxiliar!$A:$C,3,0),"")</f>
        <v>1b 4% | 5b 7% | 97b 0%</v>
      </c>
      <c r="AQ51" s="1">
        <v>2715</v>
      </c>
      <c r="AR51" s="1" t="s">
        <v>31</v>
      </c>
      <c r="AS51" s="6">
        <f>+IFERROR(VALUE(RIGHT(Tabla8[[#This Row],[B2B]],6)),"")</f>
        <v>2715</v>
      </c>
      <c r="AT51" s="6" t="str">
        <f>+IFERROR(VLOOKUP(AR51,Auxiliar!$A:$C,2,0),"")</f>
        <v>LATONES</v>
      </c>
      <c r="AU51" s="7" t="str">
        <f>+IFERROR(VLOOKUP(AR51,Auxiliar!$A:$C,3,0),"")</f>
        <v>2b 3% | 4b 5% | 5b 8% | 193 0%</v>
      </c>
      <c r="AW51" s="1"/>
      <c r="AX51" s="1" t="s">
        <v>32</v>
      </c>
      <c r="AY51" s="6" t="str">
        <f>+IFERROR(VALUE(RIGHT(Tabla9[[#This Row],[B2B]],6)),"")</f>
        <v/>
      </c>
      <c r="AZ51" s="6" t="str">
        <f>+IFERROR(VLOOKUP(AX51,Auxiliar!$A:$C,2,0),"")</f>
        <v>LATONES</v>
      </c>
      <c r="BA51" s="7" t="str">
        <f>+IFERROR(VLOOKUP(AX51,Auxiliar!$A:$C,3,0),"")</f>
        <v>2b 3% | 4b 4% | 6b 5% | 10b 8%  | 385b 0%</v>
      </c>
      <c r="BC51" s="1"/>
      <c r="BD51" s="1" t="s">
        <v>33</v>
      </c>
      <c r="BE51" s="6" t="str">
        <f>+IFERROR(VALUE(RIGHT(Tabla10[[#This Row],[B2B]],6)),"")</f>
        <v/>
      </c>
      <c r="BF51" s="6" t="str">
        <f>+IFERROR(VLOOKUP(BD51,Auxiliar!$A:$C,2,0),"")</f>
        <v>LATONES</v>
      </c>
      <c r="BG51" s="7" t="str">
        <f>+IFERROR(VLOOKUP(BD51,Auxiliar!$A:$C,3,0),"")</f>
        <v>6b 4% | 12b 5% | 15b 8% | 385b 0%</v>
      </c>
      <c r="BI51" s="1">
        <v>2767</v>
      </c>
      <c r="BJ51" s="1" t="s">
        <v>38</v>
      </c>
      <c r="BK51" s="6">
        <f>+IFERROR(VALUE(RIGHT(Tabla11[[#This Row],[B2B]],6)),"")</f>
        <v>2767</v>
      </c>
      <c r="BL51" s="6" t="str">
        <f>+IFERROR(VLOOKUP(BJ51,Auxiliar!$A:$C,2,0),"")</f>
        <v>VALUE LITRO</v>
      </c>
      <c r="BM51" s="7" t="str">
        <f>+IFERROR(VLOOKUP(BJ51,Auxiliar!$A:$C,3,0),"")</f>
        <v>3b 12%</v>
      </c>
      <c r="BO51" s="1">
        <v>4090</v>
      </c>
      <c r="BP51" s="1" t="s">
        <v>39</v>
      </c>
      <c r="BQ51" s="6">
        <f>+IFERROR(VALUE(RIGHT(Tabla12[[#This Row],[B2B]],6)),"")</f>
        <v>4090</v>
      </c>
      <c r="BR51" s="6" t="str">
        <f>+IFERROR(VLOOKUP(BP51,Auxiliar!$A:$C,2,0),"")</f>
        <v>VALUE LITRO</v>
      </c>
      <c r="BS51" s="7" t="str">
        <f>+IFERROR(VLOOKUP(BP51,Auxiliar!$A:$C,3,0),"")</f>
        <v>1b 12%</v>
      </c>
      <c r="BU51" s="1">
        <v>6296</v>
      </c>
      <c r="BV51" s="1" t="s">
        <v>34</v>
      </c>
      <c r="BW51" s="6">
        <f>+IFERROR(VALUE(RIGHT(Tabla13[[#This Row],[B2B]],6)),"")</f>
        <v>6296</v>
      </c>
      <c r="BX51" s="6" t="str">
        <f>+IFERROR(VLOOKUP(BV51,Auxiliar!$A:$C,2,0),"")</f>
        <v>Corona 710cc</v>
      </c>
      <c r="BY51" s="7" t="str">
        <f>+IFERROR(VLOOKUP(BV51,Auxiliar!$A:$C,3,0),"")</f>
        <v>3b 10% | 169b 0%</v>
      </c>
      <c r="CA51" s="1">
        <v>752</v>
      </c>
      <c r="CB51" s="1" t="s">
        <v>35</v>
      </c>
      <c r="CC51" s="6">
        <f>+IFERROR(VALUE(RIGHT(Tabla14[[#This Row],[B2B]],6)),"")</f>
        <v>752</v>
      </c>
      <c r="CD51" s="6" t="str">
        <f>+IFERROR(VLOOKUP(CB51,Auxiliar!$A:$C,2,0),"")</f>
        <v>Corona 710cc</v>
      </c>
      <c r="CE51" s="7" t="str">
        <f>+IFERROR(VLOOKUP(CB51,Auxiliar!$A:$C,3,0),"")</f>
        <v>1b 10% | 85b 0%</v>
      </c>
      <c r="CG51" s="1">
        <v>2767</v>
      </c>
      <c r="CH51" s="1" t="s">
        <v>42</v>
      </c>
      <c r="CI51" s="6">
        <f>+IFERROR(VALUE(RIGHT(Tabla15[[#This Row],[B2B]],6)),"")</f>
        <v>2767</v>
      </c>
      <c r="CJ51" s="6" t="str">
        <f>+IFERROR(VLOOKUP(CH51,Auxiliar!$A:$C,2,0),"")</f>
        <v xml:space="preserve">VALUE LATA </v>
      </c>
      <c r="CK51" s="7" t="str">
        <f>+IFERROR(VLOOKUP(CH51,Auxiliar!$A:$C,3,0),"")</f>
        <v>3b 15% | 100b 18%</v>
      </c>
      <c r="CM51" s="1">
        <v>731</v>
      </c>
      <c r="CN51" s="1" t="s">
        <v>20</v>
      </c>
      <c r="CO51" s="6">
        <v>731</v>
      </c>
      <c r="CP51" s="6" t="s">
        <v>20</v>
      </c>
      <c r="CQ51" s="7" t="s">
        <v>21</v>
      </c>
      <c r="CS51" s="1">
        <v>11548</v>
      </c>
      <c r="CT51" s="1" t="s">
        <v>15</v>
      </c>
      <c r="CU51" s="6">
        <f>+IFERROR(VALUE(RIGHT(Tabla17[[#This Row],[B2B]],6)),"")</f>
        <v>11548</v>
      </c>
      <c r="CV51" s="6" t="str">
        <f>+IFERROR(VLOOKUP(CT51,Auxiliar!$A:$C,2,0),"")</f>
        <v>PREMIUM</v>
      </c>
      <c r="CW51" s="7" t="str">
        <f>+IFERROR(VLOOKUP(CT51,Auxiliar!$A:$C,3,0),"")</f>
        <v>0b 0% | 5b 2% | 10b 3,5% | 20b 5%</v>
      </c>
      <c r="CY51" s="1">
        <v>731</v>
      </c>
      <c r="CZ51" s="1" t="s">
        <v>16</v>
      </c>
      <c r="DA51" s="6">
        <f>+IFERROR(VALUE(RIGHT(Tabla18[[#This Row],[B2B]],6)),"")</f>
        <v>731</v>
      </c>
      <c r="DB51" s="6" t="str">
        <f>+IFERROR(VLOOKUP(CZ51,Auxiliar!$A:$C,2,0),"")</f>
        <v>PREMIUM</v>
      </c>
      <c r="DC51" s="7" t="str">
        <f>+IFERROR(VLOOKUP(CZ51,Auxiliar!$A:$C,3,0),"")</f>
        <v>0b 0% | 2b 2% | 5b 3,5% | 10b 5%</v>
      </c>
      <c r="DE51" s="1">
        <v>731</v>
      </c>
      <c r="DF51" s="1" t="s">
        <v>19</v>
      </c>
      <c r="DG51" s="6">
        <f>+IFERROR(VALUE(RIGHT(Tabla19[[#This Row],[B2B]],6)),"")</f>
        <v>731</v>
      </c>
      <c r="DH51" s="6" t="str">
        <f>+IFERROR(VLOOKUP(DF51,Auxiliar!$A:$C,2,0),"")</f>
        <v>MICHELOB</v>
      </c>
      <c r="DI51" s="7" t="str">
        <f>+IFERROR(VLOOKUP(DF51,Auxiliar!$A:$C,3,0),"")</f>
        <v>1b 7% | 3b 22% | 8b 27%</v>
      </c>
      <c r="DK51" s="1">
        <v>6296</v>
      </c>
      <c r="DL51" s="1" t="s">
        <v>23</v>
      </c>
      <c r="DM51" s="6">
        <f>+IFERROR(VALUE(RIGHT(Tabla20[[#This Row],[B2B]],6)),"")</f>
        <v>6296</v>
      </c>
      <c r="DN51" s="6" t="str">
        <f>+IFERROR(VLOOKUP(DL51,Auxiliar!$A:$C,2,0),"")</f>
        <v>CORONA PORRON</v>
      </c>
      <c r="DO51" s="7" t="str">
        <f>+IFERROR(VLOOKUP(DL51,Auxiliar!$A:$C,3,0),"")</f>
        <v>3b 5% | 42b 0%</v>
      </c>
      <c r="DQ51" s="1">
        <v>731</v>
      </c>
      <c r="DR51" s="12" t="s">
        <v>24</v>
      </c>
      <c r="DS51" s="6">
        <f>+IFERROR(VALUE(RIGHT(Tabla21[[#This Row],[B2B]],6)),"")</f>
        <v>731</v>
      </c>
      <c r="DT51" s="6" t="str">
        <f>+IFERROR(VLOOKUP(DR51,Auxiliar!$A:$C,2,0),"")</f>
        <v>CORONA PORRON</v>
      </c>
      <c r="DU51" s="7" t="str">
        <f>+IFERROR(VLOOKUP(DR51,Auxiliar!$A:$C,3,0),"")</f>
        <v>1b 5% | 20b 0%</v>
      </c>
      <c r="DW51" s="1">
        <v>4090</v>
      </c>
      <c r="DX51" s="12" t="s">
        <v>43</v>
      </c>
      <c r="DY51" s="6">
        <f>+IFERROR(VALUE(RIGHT(Tabla22[[#This Row],[B2B]],6)),"")</f>
        <v>4090</v>
      </c>
      <c r="DZ51" s="6" t="str">
        <f>+IFERROR(VLOOKUP(DX51,Auxiliar!$A:$C,2,0),"")</f>
        <v xml:space="preserve">VALUE LATA </v>
      </c>
      <c r="EA51" s="7" t="str">
        <f>+IFERROR(VLOOKUP(DX51,Auxiliar!$A:$C,3,0),"")</f>
        <v>1b 15% | 100b 18%</v>
      </c>
      <c r="EC51" s="1">
        <v>4081</v>
      </c>
      <c r="ED51" s="12" t="s">
        <v>47</v>
      </c>
      <c r="EE51" s="6">
        <f>+IFERROR(VALUE(RIGHT(Tabla23[[#This Row],[B2B]],6)),"")</f>
        <v>4081</v>
      </c>
      <c r="EF51" s="6" t="str">
        <f>+IFERROR(VLOOKUP(ED51,Auxiliar!$A:$C,2,0),"")</f>
        <v>VALUE LATON</v>
      </c>
      <c r="EG51" s="7" t="str">
        <f>+IFERROR(VLOOKUP(ED51,Auxiliar!$A:$C,3,0),"")</f>
        <v>1b 10% | 5b 15% | 192b 0%</v>
      </c>
      <c r="EI51" s="1">
        <v>20020</v>
      </c>
      <c r="EJ51" s="12" t="s">
        <v>56</v>
      </c>
      <c r="EK51" s="6">
        <f>+IFERROR(VALUE(RIGHT(Tabla24[[#This Row],[B2B]],6)),"")</f>
        <v>20020</v>
      </c>
      <c r="EL51" s="6" t="str">
        <f>+IFERROR(VLOOKUP(EJ51,Auxiliar!$A:$C,2,0),"")</f>
        <v>VALUE LATON</v>
      </c>
      <c r="EM51" s="7" t="str">
        <f>+IFERROR(VLOOKUP(EJ51,Auxiliar!$A:$C,3,0),"")</f>
        <v>3b 10% | 10b 15% | 384b 0%</v>
      </c>
      <c r="EO51" s="1"/>
      <c r="EP51" s="12"/>
      <c r="EQ51" s="6" t="str">
        <f>+IFERROR(VALUE(RIGHT(Tabla25[[#This Row],[B2B]],6)),"")</f>
        <v/>
      </c>
      <c r="ER51" s="6" t="str">
        <f>+IFERROR(VLOOKUP(EP51,Auxiliar!$A:$C,2,0),"")</f>
        <v/>
      </c>
      <c r="ES51" s="7" t="str">
        <f>+IFERROR(VLOOKUP(EP51,Auxiliar!$A:$C,3,0),"")</f>
        <v/>
      </c>
      <c r="EU51" s="1"/>
      <c r="EV51" s="12"/>
      <c r="EW51" s="6" t="str">
        <f>+IFERROR(VALUE(RIGHT(Tabla26[[#This Row],[B2B]],6)),"")</f>
        <v/>
      </c>
      <c r="EX51" s="6" t="str">
        <f>+IFERROR(VLOOKUP(EV51,Auxiliar!$A:$C,2,0),"")</f>
        <v/>
      </c>
      <c r="EY51" s="7" t="str">
        <f>+IFERROR(VLOOKUP(EV51,Auxiliar!$A:$C,3,0),"")</f>
        <v/>
      </c>
      <c r="EZ51" s="1"/>
      <c r="FA51" s="12"/>
      <c r="FB51" s="6" t="str">
        <f>+IFERROR(VALUE(RIGHT(Tabla27[[#This Row],[B2B]],6)),"")</f>
        <v/>
      </c>
      <c r="FC51" s="6" t="str">
        <f>+IFERROR(VLOOKUP(FA51,Auxiliar!$A:$C,2,0),"")</f>
        <v/>
      </c>
      <c r="FD51" s="7" t="str">
        <f>+IFERROR(VLOOKUP(FA51,Auxiliar!$A:$C,3,0),"")</f>
        <v/>
      </c>
      <c r="FE51" s="1"/>
      <c r="FF51" s="12"/>
      <c r="FG51" s="6" t="str">
        <f>+IFERROR(VALUE(RIGHT(Tabla28[[#This Row],[B2B]],6)),"")</f>
        <v/>
      </c>
      <c r="FH51" s="6" t="str">
        <f>+IFERROR(VLOOKUP(FF51,Auxiliar!$A:$C,2,0),"")</f>
        <v/>
      </c>
      <c r="FI51" s="7" t="str">
        <f>+IFERROR(VLOOKUP(FF51,Auxiliar!$A:$C,3,0),"")</f>
        <v/>
      </c>
      <c r="FJ51" s="1"/>
      <c r="FK51" s="12"/>
      <c r="FL51" s="6" t="str">
        <f>+IFERROR(VALUE(RIGHT(Tabla29[[#This Row],[B2B]],6)),"")</f>
        <v/>
      </c>
      <c r="FM51" s="6" t="str">
        <f>+IFERROR(VLOOKUP(FK51,Auxiliar!$A:$C,2,0),"")</f>
        <v/>
      </c>
      <c r="FN51" s="7" t="str">
        <f>+IFERROR(VLOOKUP(FK51,Auxiliar!$A:$C,3,0),"")</f>
        <v/>
      </c>
      <c r="FO51" s="1"/>
      <c r="FP51" s="12"/>
      <c r="FQ51" s="6" t="str">
        <f>+IFERROR(VALUE(RIGHT(Tabla30[[#This Row],[B2B]],6)),"")</f>
        <v/>
      </c>
      <c r="FR51" s="6" t="str">
        <f>+IFERROR(VLOOKUP(FP51,Auxiliar!$A:$C,2,0),"")</f>
        <v/>
      </c>
      <c r="FS51" s="7"/>
      <c r="FT51" s="1"/>
      <c r="FU51" s="12"/>
      <c r="FV51" s="6" t="str">
        <f>+IFERROR(VALUE(RIGHT(Tabla31[[#This Row],[B2B]],6)),"")</f>
        <v/>
      </c>
      <c r="FW51" s="6" t="str">
        <f>+IFERROR(VLOOKUP(FU51,Auxiliar!$A:$C,2,0),"")</f>
        <v/>
      </c>
      <c r="FX51" s="7" t="str">
        <f>+IFERROR(VLOOKUP(FU51,Auxiliar!$A:$C,3,0),"")</f>
        <v/>
      </c>
      <c r="FY51" s="1"/>
      <c r="FZ51" s="12"/>
      <c r="GA51" s="6" t="str">
        <f>+IFERROR(VALUE(RIGHT(Tabla32[[#This Row],[B2B]],6)),"")</f>
        <v/>
      </c>
      <c r="GB51" s="6" t="str">
        <f>+IFERROR(VLOOKUP(FZ51,Auxiliar!$A:$C,2,0),"")</f>
        <v/>
      </c>
      <c r="GC51" s="7" t="str">
        <f>+IFERROR(VLOOKUP(FZ51,Auxiliar!$A:$C,3,0),"")</f>
        <v/>
      </c>
      <c r="GD51" s="1"/>
      <c r="GE51" s="12"/>
      <c r="GF51" s="6" t="str">
        <f>+IFERROR(VALUE(RIGHT(Tabla33[[#This Row],[B2B]],6)),"")</f>
        <v/>
      </c>
      <c r="GG51" s="6" t="str">
        <f>+IFERROR(VLOOKUP(GE51,Auxiliar!$A:$C,2,0),"")</f>
        <v/>
      </c>
      <c r="GH51" s="7" t="str">
        <f>+IFERROR(VLOOKUP(GE51,Auxiliar!$A:$C,3,0),"")</f>
        <v/>
      </c>
    </row>
    <row r="52" spans="1:190" x14ac:dyDescent="0.25">
      <c r="A52" s="1"/>
      <c r="B52" s="1"/>
      <c r="C52" t="str">
        <f>+IFERROR(VALUE(RIGHT(Tabla1[[#This Row],[B2B]],6)),"")</f>
        <v/>
      </c>
      <c r="D52" t="str">
        <f>+IFERROR(VLOOKUP(B52,Auxiliar!$A:$C,2,0),"")</f>
        <v/>
      </c>
      <c r="E52" s="5" t="str">
        <f>+IFERROR(VLOOKUP(B52,Auxiliar!$A:$C,3,0),"")</f>
        <v/>
      </c>
      <c r="S52" s="1">
        <v>1242</v>
      </c>
      <c r="T52" s="1" t="s">
        <v>9</v>
      </c>
      <c r="U52" s="6">
        <f>+IFERROR(VALUE(RIGHT(Tabla4[[#This Row],[B2B]],6)),"")</f>
        <v>1242</v>
      </c>
      <c r="V52" s="6" t="str">
        <f>+IFERROR(VLOOKUP(T52,Auxiliar!$A:$C,2,0),"")</f>
        <v>CORE</v>
      </c>
      <c r="W52" s="7" t="str">
        <f>+IFERROR(VLOOKUP(T52,Auxiliar!$A:$C,3,0),"")</f>
        <v>0b 1% | 2b 5% | 4b 6%</v>
      </c>
      <c r="Y52" s="1">
        <v>2899</v>
      </c>
      <c r="Z52" s="1" t="s">
        <v>10</v>
      </c>
      <c r="AA52" s="6">
        <f>+IFERROR(VALUE(RIGHT(Tabla5[[#This Row],[B2B]],6)),"")</f>
        <v>2899</v>
      </c>
      <c r="AB52" s="6" t="str">
        <f>+IFERROR(VLOOKUP(Z52,Auxiliar!$A:$C,2,0),"")</f>
        <v>CORE</v>
      </c>
      <c r="AC52" s="7" t="str">
        <f>+IFERROR(VLOOKUP(Z52,Auxiliar!$A:$C,3,0),"")</f>
        <v>0b 1% | 3b 4% | 5b 6%</v>
      </c>
      <c r="AE52" s="1">
        <v>3593</v>
      </c>
      <c r="AF52" s="1" t="s">
        <v>11</v>
      </c>
      <c r="AG52" s="6">
        <f>+IFERROR(VALUE(RIGHT(Tabla6[[#This Row],[B2B]],6)),"")</f>
        <v>3593</v>
      </c>
      <c r="AH52" s="6" t="str">
        <f>+IFERROR(VLOOKUP(AF52,Auxiliar!$A:$C,2,0),"")</f>
        <v>CORE</v>
      </c>
      <c r="AI52" s="7" t="str">
        <f>+IFERROR(VLOOKUP(AF52,Auxiliar!$A:$C,3,0),"")</f>
        <v>0b 1% | 6b 5% | 10b 6%</v>
      </c>
      <c r="AK52" s="1">
        <v>1128</v>
      </c>
      <c r="AL52" s="1" t="s">
        <v>30</v>
      </c>
      <c r="AM52" s="6">
        <f>+IFERROR(VALUE(RIGHT(Tabla7[[#This Row],[B2B]],6)),"")</f>
        <v>1128</v>
      </c>
      <c r="AN52" s="6" t="str">
        <f>+IFERROR(VLOOKUP(AL52,Auxiliar!$A:$C,2,0),"")</f>
        <v>LATONES</v>
      </c>
      <c r="AO52" s="7" t="str">
        <f>+IFERROR(VLOOKUP(AL52,Auxiliar!$A:$C,3,0),"")</f>
        <v>1b 4% | 5b 7% | 97b 0%</v>
      </c>
      <c r="AQ52" s="1">
        <v>2754</v>
      </c>
      <c r="AR52" s="1" t="s">
        <v>31</v>
      </c>
      <c r="AS52" s="6">
        <f>+IFERROR(VALUE(RIGHT(Tabla8[[#This Row],[B2B]],6)),"")</f>
        <v>2754</v>
      </c>
      <c r="AT52" s="6" t="str">
        <f>+IFERROR(VLOOKUP(AR52,Auxiliar!$A:$C,2,0),"")</f>
        <v>LATONES</v>
      </c>
      <c r="AU52" s="7" t="str">
        <f>+IFERROR(VLOOKUP(AR52,Auxiliar!$A:$C,3,0),"")</f>
        <v>2b 3% | 4b 5% | 5b 8% | 193 0%</v>
      </c>
      <c r="AW52" s="1"/>
      <c r="AX52" s="1" t="s">
        <v>32</v>
      </c>
      <c r="AY52" s="6" t="str">
        <f>+IFERROR(VALUE(RIGHT(Tabla9[[#This Row],[B2B]],6)),"")</f>
        <v/>
      </c>
      <c r="AZ52" s="6" t="str">
        <f>+IFERROR(VLOOKUP(AX52,Auxiliar!$A:$C,2,0),"")</f>
        <v>LATONES</v>
      </c>
      <c r="BA52" s="7" t="str">
        <f>+IFERROR(VLOOKUP(AX52,Auxiliar!$A:$C,3,0),"")</f>
        <v>2b 3% | 4b 4% | 6b 5% | 10b 8%  | 385b 0%</v>
      </c>
      <c r="BC52" s="1"/>
      <c r="BD52" s="1" t="s">
        <v>33</v>
      </c>
      <c r="BE52" s="6" t="str">
        <f>+IFERROR(VALUE(RIGHT(Tabla10[[#This Row],[B2B]],6)),"")</f>
        <v/>
      </c>
      <c r="BF52" s="6" t="str">
        <f>+IFERROR(VLOOKUP(BD52,Auxiliar!$A:$C,2,0),"")</f>
        <v>LATONES</v>
      </c>
      <c r="BG52" s="7" t="str">
        <f>+IFERROR(VLOOKUP(BD52,Auxiliar!$A:$C,3,0),"")</f>
        <v>6b 4% | 12b 5% | 15b 8% | 385b 0%</v>
      </c>
      <c r="BI52" s="1">
        <v>2822</v>
      </c>
      <c r="BJ52" s="1" t="s">
        <v>38</v>
      </c>
      <c r="BK52" s="6">
        <f>+IFERROR(VALUE(RIGHT(Tabla11[[#This Row],[B2B]],6)),"")</f>
        <v>2822</v>
      </c>
      <c r="BL52" s="6" t="str">
        <f>+IFERROR(VLOOKUP(BJ52,Auxiliar!$A:$C,2,0),"")</f>
        <v>VALUE LITRO</v>
      </c>
      <c r="BM52" s="7" t="str">
        <f>+IFERROR(VLOOKUP(BJ52,Auxiliar!$A:$C,3,0),"")</f>
        <v>3b 12%</v>
      </c>
      <c r="BO52" s="1">
        <v>4091</v>
      </c>
      <c r="BP52" s="1" t="s">
        <v>39</v>
      </c>
      <c r="BQ52" s="6">
        <f>+IFERROR(VALUE(RIGHT(Tabla12[[#This Row],[B2B]],6)),"")</f>
        <v>4091</v>
      </c>
      <c r="BR52" s="6" t="str">
        <f>+IFERROR(VLOOKUP(BP52,Auxiliar!$A:$C,2,0),"")</f>
        <v>VALUE LITRO</v>
      </c>
      <c r="BS52" s="7" t="str">
        <f>+IFERROR(VLOOKUP(BP52,Auxiliar!$A:$C,3,0),"")</f>
        <v>1b 12%</v>
      </c>
      <c r="BU52" s="1">
        <v>6311</v>
      </c>
      <c r="BV52" s="1" t="s">
        <v>34</v>
      </c>
      <c r="BW52" s="6">
        <f>+IFERROR(VALUE(RIGHT(Tabla13[[#This Row],[B2B]],6)),"")</f>
        <v>6311</v>
      </c>
      <c r="BX52" s="6" t="str">
        <f>+IFERROR(VLOOKUP(BV52,Auxiliar!$A:$C,2,0),"")</f>
        <v>Corona 710cc</v>
      </c>
      <c r="BY52" s="7" t="str">
        <f>+IFERROR(VLOOKUP(BV52,Auxiliar!$A:$C,3,0),"")</f>
        <v>3b 10% | 169b 0%</v>
      </c>
      <c r="CA52" s="1">
        <v>764</v>
      </c>
      <c r="CB52" s="1" t="s">
        <v>35</v>
      </c>
      <c r="CC52" s="6">
        <f>+IFERROR(VALUE(RIGHT(Tabla14[[#This Row],[B2B]],6)),"")</f>
        <v>764</v>
      </c>
      <c r="CD52" s="6" t="str">
        <f>+IFERROR(VLOOKUP(CB52,Auxiliar!$A:$C,2,0),"")</f>
        <v>Corona 710cc</v>
      </c>
      <c r="CE52" s="7" t="str">
        <f>+IFERROR(VLOOKUP(CB52,Auxiliar!$A:$C,3,0),"")</f>
        <v>1b 10% | 85b 0%</v>
      </c>
      <c r="CG52" s="1">
        <v>2822</v>
      </c>
      <c r="CH52" s="1" t="s">
        <v>42</v>
      </c>
      <c r="CI52" s="6">
        <f>+IFERROR(VALUE(RIGHT(Tabla15[[#This Row],[B2B]],6)),"")</f>
        <v>2822</v>
      </c>
      <c r="CJ52" s="6" t="str">
        <f>+IFERROR(VLOOKUP(CH52,Auxiliar!$A:$C,2,0),"")</f>
        <v xml:space="preserve">VALUE LATA </v>
      </c>
      <c r="CK52" s="7" t="str">
        <f>+IFERROR(VLOOKUP(CH52,Auxiliar!$A:$C,3,0),"")</f>
        <v>3b 15% | 100b 18%</v>
      </c>
      <c r="CM52" s="1">
        <v>752</v>
      </c>
      <c r="CN52" s="1" t="s">
        <v>20</v>
      </c>
      <c r="CO52" s="6">
        <v>752</v>
      </c>
      <c r="CP52" s="6" t="s">
        <v>20</v>
      </c>
      <c r="CQ52" s="7" t="s">
        <v>21</v>
      </c>
      <c r="CS52" s="1">
        <v>11664</v>
      </c>
      <c r="CT52" s="1" t="s">
        <v>15</v>
      </c>
      <c r="CU52" s="6">
        <f>+IFERROR(VALUE(RIGHT(Tabla17[[#This Row],[B2B]],6)),"")</f>
        <v>11664</v>
      </c>
      <c r="CV52" s="6" t="str">
        <f>+IFERROR(VLOOKUP(CT52,Auxiliar!$A:$C,2,0),"")</f>
        <v>PREMIUM</v>
      </c>
      <c r="CW52" s="7" t="str">
        <f>+IFERROR(VLOOKUP(CT52,Auxiliar!$A:$C,3,0),"")</f>
        <v>0b 0% | 5b 2% | 10b 3,5% | 20b 5%</v>
      </c>
      <c r="CY52" s="1">
        <v>752</v>
      </c>
      <c r="CZ52" s="1" t="s">
        <v>16</v>
      </c>
      <c r="DA52" s="6">
        <f>+IFERROR(VALUE(RIGHT(Tabla18[[#This Row],[B2B]],6)),"")</f>
        <v>752</v>
      </c>
      <c r="DB52" s="6" t="str">
        <f>+IFERROR(VLOOKUP(CZ52,Auxiliar!$A:$C,2,0),"")</f>
        <v>PREMIUM</v>
      </c>
      <c r="DC52" s="7" t="str">
        <f>+IFERROR(VLOOKUP(CZ52,Auxiliar!$A:$C,3,0),"")</f>
        <v>0b 0% | 2b 2% | 5b 3,5% | 10b 5%</v>
      </c>
      <c r="DE52" s="1">
        <v>752</v>
      </c>
      <c r="DF52" s="1" t="s">
        <v>19</v>
      </c>
      <c r="DG52" s="6">
        <f>+IFERROR(VALUE(RIGHT(Tabla19[[#This Row],[B2B]],6)),"")</f>
        <v>752</v>
      </c>
      <c r="DH52" s="6" t="str">
        <f>+IFERROR(VLOOKUP(DF52,Auxiliar!$A:$C,2,0),"")</f>
        <v>MICHELOB</v>
      </c>
      <c r="DI52" s="7" t="str">
        <f>+IFERROR(VLOOKUP(DF52,Auxiliar!$A:$C,3,0),"")</f>
        <v>1b 7% | 3b 22% | 8b 27%</v>
      </c>
      <c r="DK52" s="1">
        <v>6311</v>
      </c>
      <c r="DL52" s="1" t="s">
        <v>23</v>
      </c>
      <c r="DM52" s="6">
        <f>+IFERROR(VALUE(RIGHT(Tabla20[[#This Row],[B2B]],6)),"")</f>
        <v>6311</v>
      </c>
      <c r="DN52" s="6" t="str">
        <f>+IFERROR(VLOOKUP(DL52,Auxiliar!$A:$C,2,0),"")</f>
        <v>CORONA PORRON</v>
      </c>
      <c r="DO52" s="7" t="str">
        <f>+IFERROR(VLOOKUP(DL52,Auxiliar!$A:$C,3,0),"")</f>
        <v>3b 5% | 42b 0%</v>
      </c>
      <c r="DQ52" s="1">
        <v>752</v>
      </c>
      <c r="DR52" s="12" t="s">
        <v>24</v>
      </c>
      <c r="DS52" s="6">
        <f>+IFERROR(VALUE(RIGHT(Tabla21[[#This Row],[B2B]],6)),"")</f>
        <v>752</v>
      </c>
      <c r="DT52" s="6" t="str">
        <f>+IFERROR(VLOOKUP(DR52,Auxiliar!$A:$C,2,0),"")</f>
        <v>CORONA PORRON</v>
      </c>
      <c r="DU52" s="7" t="str">
        <f>+IFERROR(VLOOKUP(DR52,Auxiliar!$A:$C,3,0),"")</f>
        <v>1b 5% | 20b 0%</v>
      </c>
      <c r="DW52" s="1">
        <v>4091</v>
      </c>
      <c r="DX52" s="12" t="s">
        <v>43</v>
      </c>
      <c r="DY52" s="6">
        <f>+IFERROR(VALUE(RIGHT(Tabla22[[#This Row],[B2B]],6)),"")</f>
        <v>4091</v>
      </c>
      <c r="DZ52" s="6" t="str">
        <f>+IFERROR(VLOOKUP(DX52,Auxiliar!$A:$C,2,0),"")</f>
        <v xml:space="preserve">VALUE LATA </v>
      </c>
      <c r="EA52" s="7" t="str">
        <f>+IFERROR(VLOOKUP(DX52,Auxiliar!$A:$C,3,0),"")</f>
        <v>1b 15% | 100b 18%</v>
      </c>
      <c r="EC52" s="1">
        <v>4090</v>
      </c>
      <c r="ED52" s="12" t="s">
        <v>47</v>
      </c>
      <c r="EE52" s="6">
        <f>+IFERROR(VALUE(RIGHT(Tabla23[[#This Row],[B2B]],6)),"")</f>
        <v>4090</v>
      </c>
      <c r="EF52" s="6" t="str">
        <f>+IFERROR(VLOOKUP(ED52,Auxiliar!$A:$C,2,0),"")</f>
        <v>VALUE LATON</v>
      </c>
      <c r="EG52" s="7" t="str">
        <f>+IFERROR(VLOOKUP(ED52,Auxiliar!$A:$C,3,0),"")</f>
        <v>1b 10% | 5b 15% | 192b 0%</v>
      </c>
      <c r="EI52" s="1">
        <v>20021</v>
      </c>
      <c r="EJ52" s="12" t="s">
        <v>56</v>
      </c>
      <c r="EK52" s="6">
        <f>+IFERROR(VALUE(RIGHT(Tabla24[[#This Row],[B2B]],6)),"")</f>
        <v>20021</v>
      </c>
      <c r="EL52" s="6" t="str">
        <f>+IFERROR(VLOOKUP(EJ52,Auxiliar!$A:$C,2,0),"")</f>
        <v>VALUE LATON</v>
      </c>
      <c r="EM52" s="7" t="str">
        <f>+IFERROR(VLOOKUP(EJ52,Auxiliar!$A:$C,3,0),"")</f>
        <v>3b 10% | 10b 15% | 384b 0%</v>
      </c>
      <c r="EO52" s="1"/>
      <c r="EP52" s="12"/>
      <c r="EQ52" s="6" t="str">
        <f>+IFERROR(VALUE(RIGHT(Tabla25[[#This Row],[B2B]],6)),"")</f>
        <v/>
      </c>
      <c r="ER52" s="6" t="str">
        <f>+IFERROR(VLOOKUP(EP52,Auxiliar!$A:$C,2,0),"")</f>
        <v/>
      </c>
      <c r="ES52" s="7" t="str">
        <f>+IFERROR(VLOOKUP(EP52,Auxiliar!$A:$C,3,0),"")</f>
        <v/>
      </c>
      <c r="EU52" s="1"/>
      <c r="EV52" s="12"/>
      <c r="EW52" s="6" t="str">
        <f>+IFERROR(VALUE(RIGHT(Tabla26[[#This Row],[B2B]],6)),"")</f>
        <v/>
      </c>
      <c r="EX52" s="6" t="str">
        <f>+IFERROR(VLOOKUP(EV52,Auxiliar!$A:$C,2,0),"")</f>
        <v/>
      </c>
      <c r="EY52" s="7" t="str">
        <f>+IFERROR(VLOOKUP(EV52,Auxiliar!$A:$C,3,0),"")</f>
        <v/>
      </c>
      <c r="EZ52" s="1"/>
      <c r="FA52" s="12"/>
      <c r="FB52" s="6" t="str">
        <f>+IFERROR(VALUE(RIGHT(Tabla27[[#This Row],[B2B]],6)),"")</f>
        <v/>
      </c>
      <c r="FC52" s="6" t="str">
        <f>+IFERROR(VLOOKUP(FA52,Auxiliar!$A:$C,2,0),"")</f>
        <v/>
      </c>
      <c r="FD52" s="7" t="str">
        <f>+IFERROR(VLOOKUP(FA52,Auxiliar!$A:$C,3,0),"")</f>
        <v/>
      </c>
      <c r="FE52" s="1"/>
      <c r="FF52" s="12"/>
      <c r="FG52" s="6" t="str">
        <f>+IFERROR(VALUE(RIGHT(Tabla28[[#This Row],[B2B]],6)),"")</f>
        <v/>
      </c>
      <c r="FH52" s="6" t="str">
        <f>+IFERROR(VLOOKUP(FF52,Auxiliar!$A:$C,2,0),"")</f>
        <v/>
      </c>
      <c r="FI52" s="7" t="str">
        <f>+IFERROR(VLOOKUP(FF52,Auxiliar!$A:$C,3,0),"")</f>
        <v/>
      </c>
      <c r="FJ52" s="1"/>
      <c r="FK52" s="12"/>
      <c r="FL52" s="6" t="str">
        <f>+IFERROR(VALUE(RIGHT(Tabla29[[#This Row],[B2B]],6)),"")</f>
        <v/>
      </c>
      <c r="FM52" s="6" t="str">
        <f>+IFERROR(VLOOKUP(FK52,Auxiliar!$A:$C,2,0),"")</f>
        <v/>
      </c>
      <c r="FN52" s="7" t="str">
        <f>+IFERROR(VLOOKUP(FK52,Auxiliar!$A:$C,3,0),"")</f>
        <v/>
      </c>
      <c r="FO52" s="1"/>
      <c r="FP52" s="12"/>
      <c r="FQ52" s="6" t="str">
        <f>+IFERROR(VALUE(RIGHT(Tabla30[[#This Row],[B2B]],6)),"")</f>
        <v/>
      </c>
      <c r="FR52" s="6" t="str">
        <f>+IFERROR(VLOOKUP(FP52,Auxiliar!$A:$C,2,0),"")</f>
        <v/>
      </c>
      <c r="FS52" s="7"/>
      <c r="FT52" s="1"/>
      <c r="FU52" s="12"/>
      <c r="FV52" s="6" t="str">
        <f>+IFERROR(VALUE(RIGHT(Tabla31[[#This Row],[B2B]],6)),"")</f>
        <v/>
      </c>
      <c r="FW52" s="6" t="str">
        <f>+IFERROR(VLOOKUP(FU52,Auxiliar!$A:$C,2,0),"")</f>
        <v/>
      </c>
      <c r="FX52" s="7" t="str">
        <f>+IFERROR(VLOOKUP(FU52,Auxiliar!$A:$C,3,0),"")</f>
        <v/>
      </c>
      <c r="FY52" s="1"/>
      <c r="FZ52" s="12"/>
      <c r="GA52" s="6" t="str">
        <f>+IFERROR(VALUE(RIGHT(Tabla32[[#This Row],[B2B]],6)),"")</f>
        <v/>
      </c>
      <c r="GB52" s="6" t="str">
        <f>+IFERROR(VLOOKUP(FZ52,Auxiliar!$A:$C,2,0),"")</f>
        <v/>
      </c>
      <c r="GC52" s="7" t="str">
        <f>+IFERROR(VLOOKUP(FZ52,Auxiliar!$A:$C,3,0),"")</f>
        <v/>
      </c>
      <c r="GD52" s="1"/>
      <c r="GE52" s="12"/>
      <c r="GF52" s="6" t="str">
        <f>+IFERROR(VALUE(RIGHT(Tabla33[[#This Row],[B2B]],6)),"")</f>
        <v/>
      </c>
      <c r="GG52" s="6" t="str">
        <f>+IFERROR(VLOOKUP(GE52,Auxiliar!$A:$C,2,0),"")</f>
        <v/>
      </c>
      <c r="GH52" s="7" t="str">
        <f>+IFERROR(VLOOKUP(GE52,Auxiliar!$A:$C,3,0),"")</f>
        <v/>
      </c>
    </row>
    <row r="53" spans="1:190" x14ac:dyDescent="0.25">
      <c r="A53" s="1"/>
      <c r="B53" s="1"/>
      <c r="C53" t="str">
        <f>+IFERROR(VALUE(RIGHT(Tabla1[[#This Row],[B2B]],6)),"")</f>
        <v/>
      </c>
      <c r="D53" t="str">
        <f>+IFERROR(VLOOKUP(B53,Auxiliar!$A:$C,2,0),"")</f>
        <v/>
      </c>
      <c r="E53" s="5" t="str">
        <f>+IFERROR(VLOOKUP(B53,Auxiliar!$A:$C,3,0),"")</f>
        <v/>
      </c>
      <c r="S53" s="1">
        <v>1313</v>
      </c>
      <c r="T53" s="1" t="s">
        <v>9</v>
      </c>
      <c r="U53" s="6">
        <f>+IFERROR(VALUE(RIGHT(Tabla4[[#This Row],[B2B]],6)),"")</f>
        <v>1313</v>
      </c>
      <c r="V53" s="6" t="str">
        <f>+IFERROR(VLOOKUP(T53,Auxiliar!$A:$C,2,0),"")</f>
        <v>CORE</v>
      </c>
      <c r="W53" s="7" t="str">
        <f>+IFERROR(VLOOKUP(T53,Auxiliar!$A:$C,3,0),"")</f>
        <v>0b 1% | 2b 5% | 4b 6%</v>
      </c>
      <c r="Y53" s="1">
        <v>2927</v>
      </c>
      <c r="Z53" s="1" t="s">
        <v>10</v>
      </c>
      <c r="AA53" s="6">
        <f>+IFERROR(VALUE(RIGHT(Tabla5[[#This Row],[B2B]],6)),"")</f>
        <v>2927</v>
      </c>
      <c r="AB53" s="6" t="str">
        <f>+IFERROR(VLOOKUP(Z53,Auxiliar!$A:$C,2,0),"")</f>
        <v>CORE</v>
      </c>
      <c r="AC53" s="7" t="str">
        <f>+IFERROR(VLOOKUP(Z53,Auxiliar!$A:$C,3,0),"")</f>
        <v>0b 1% | 3b 4% | 5b 6%</v>
      </c>
      <c r="AE53" s="1">
        <v>3609</v>
      </c>
      <c r="AF53" s="1" t="s">
        <v>11</v>
      </c>
      <c r="AG53" s="6">
        <f>+IFERROR(VALUE(RIGHT(Tabla6[[#This Row],[B2B]],6)),"")</f>
        <v>3609</v>
      </c>
      <c r="AH53" s="6" t="str">
        <f>+IFERROR(VLOOKUP(AF53,Auxiliar!$A:$C,2,0),"")</f>
        <v>CORE</v>
      </c>
      <c r="AI53" s="7" t="str">
        <f>+IFERROR(VLOOKUP(AF53,Auxiliar!$A:$C,3,0),"")</f>
        <v>0b 1% | 6b 5% | 10b 6%</v>
      </c>
      <c r="AK53" s="1">
        <v>1141</v>
      </c>
      <c r="AL53" s="1" t="s">
        <v>30</v>
      </c>
      <c r="AM53" s="6">
        <f>+IFERROR(VALUE(RIGHT(Tabla7[[#This Row],[B2B]],6)),"")</f>
        <v>1141</v>
      </c>
      <c r="AN53" s="6" t="str">
        <f>+IFERROR(VLOOKUP(AL53,Auxiliar!$A:$C,2,0),"")</f>
        <v>LATONES</v>
      </c>
      <c r="AO53" s="7" t="str">
        <f>+IFERROR(VLOOKUP(AL53,Auxiliar!$A:$C,3,0),"")</f>
        <v>1b 4% | 5b 7% | 97b 0%</v>
      </c>
      <c r="AQ53" s="1">
        <v>2782</v>
      </c>
      <c r="AR53" s="1" t="s">
        <v>31</v>
      </c>
      <c r="AS53" s="6">
        <f>+IFERROR(VALUE(RIGHT(Tabla8[[#This Row],[B2B]],6)),"")</f>
        <v>2782</v>
      </c>
      <c r="AT53" s="6" t="str">
        <f>+IFERROR(VLOOKUP(AR53,Auxiliar!$A:$C,2,0),"")</f>
        <v>LATONES</v>
      </c>
      <c r="AU53" s="7" t="str">
        <f>+IFERROR(VLOOKUP(AR53,Auxiliar!$A:$C,3,0),"")</f>
        <v>2b 3% | 4b 5% | 5b 8% | 193 0%</v>
      </c>
      <c r="AW53" s="1"/>
      <c r="AX53" s="1" t="s">
        <v>32</v>
      </c>
      <c r="AY53" s="6" t="str">
        <f>+IFERROR(VALUE(RIGHT(Tabla9[[#This Row],[B2B]],6)),"")</f>
        <v/>
      </c>
      <c r="AZ53" s="6" t="str">
        <f>+IFERROR(VLOOKUP(AX53,Auxiliar!$A:$C,2,0),"")</f>
        <v>LATONES</v>
      </c>
      <c r="BA53" s="7" t="str">
        <f>+IFERROR(VLOOKUP(AX53,Auxiliar!$A:$C,3,0),"")</f>
        <v>2b 3% | 4b 4% | 6b 5% | 10b 8%  | 385b 0%</v>
      </c>
      <c r="BC53" s="1"/>
      <c r="BD53" s="1" t="s">
        <v>33</v>
      </c>
      <c r="BE53" s="6" t="str">
        <f>+IFERROR(VALUE(RIGHT(Tabla10[[#This Row],[B2B]],6)),"")</f>
        <v/>
      </c>
      <c r="BF53" s="6" t="str">
        <f>+IFERROR(VLOOKUP(BD53,Auxiliar!$A:$C,2,0),"")</f>
        <v>LATONES</v>
      </c>
      <c r="BG53" s="7" t="str">
        <f>+IFERROR(VLOOKUP(BD53,Auxiliar!$A:$C,3,0),"")</f>
        <v>6b 4% | 12b 5% | 15b 8% | 385b 0%</v>
      </c>
      <c r="BI53" s="1">
        <v>2905</v>
      </c>
      <c r="BJ53" s="1" t="s">
        <v>38</v>
      </c>
      <c r="BK53" s="6">
        <f>+IFERROR(VALUE(RIGHT(Tabla11[[#This Row],[B2B]],6)),"")</f>
        <v>2905</v>
      </c>
      <c r="BL53" s="6" t="str">
        <f>+IFERROR(VLOOKUP(BJ53,Auxiliar!$A:$C,2,0),"")</f>
        <v>VALUE LITRO</v>
      </c>
      <c r="BM53" s="7" t="str">
        <f>+IFERROR(VLOOKUP(BJ53,Auxiliar!$A:$C,3,0),"")</f>
        <v>3b 12%</v>
      </c>
      <c r="BO53" s="1">
        <v>4092</v>
      </c>
      <c r="BP53" s="1" t="s">
        <v>39</v>
      </c>
      <c r="BQ53" s="6">
        <f>+IFERROR(VALUE(RIGHT(Tabla12[[#This Row],[B2B]],6)),"")</f>
        <v>4092</v>
      </c>
      <c r="BR53" s="6" t="str">
        <f>+IFERROR(VLOOKUP(BP53,Auxiliar!$A:$C,2,0),"")</f>
        <v>VALUE LITRO</v>
      </c>
      <c r="BS53" s="7" t="str">
        <f>+IFERROR(VLOOKUP(BP53,Auxiliar!$A:$C,3,0),"")</f>
        <v>1b 12%</v>
      </c>
      <c r="BU53" s="1">
        <v>6336</v>
      </c>
      <c r="BV53" s="1" t="s">
        <v>34</v>
      </c>
      <c r="BW53" s="6">
        <f>+IFERROR(VALUE(RIGHT(Tabla13[[#This Row],[B2B]],6)),"")</f>
        <v>6336</v>
      </c>
      <c r="BX53" s="6" t="str">
        <f>+IFERROR(VLOOKUP(BV53,Auxiliar!$A:$C,2,0),"")</f>
        <v>Corona 710cc</v>
      </c>
      <c r="BY53" s="7" t="str">
        <f>+IFERROR(VLOOKUP(BV53,Auxiliar!$A:$C,3,0),"")</f>
        <v>3b 10% | 169b 0%</v>
      </c>
      <c r="CA53" s="1">
        <v>781</v>
      </c>
      <c r="CB53" s="1" t="s">
        <v>35</v>
      </c>
      <c r="CC53" s="6">
        <f>+IFERROR(VALUE(RIGHT(Tabla14[[#This Row],[B2B]],6)),"")</f>
        <v>781</v>
      </c>
      <c r="CD53" s="6" t="str">
        <f>+IFERROR(VLOOKUP(CB53,Auxiliar!$A:$C,2,0),"")</f>
        <v>Corona 710cc</v>
      </c>
      <c r="CE53" s="7" t="str">
        <f>+IFERROR(VLOOKUP(CB53,Auxiliar!$A:$C,3,0),"")</f>
        <v>1b 10% | 85b 0%</v>
      </c>
      <c r="CG53" s="1">
        <v>2905</v>
      </c>
      <c r="CH53" s="1" t="s">
        <v>42</v>
      </c>
      <c r="CI53" s="6">
        <f>+IFERROR(VALUE(RIGHT(Tabla15[[#This Row],[B2B]],6)),"")</f>
        <v>2905</v>
      </c>
      <c r="CJ53" s="6" t="str">
        <f>+IFERROR(VLOOKUP(CH53,Auxiliar!$A:$C,2,0),"")</f>
        <v xml:space="preserve">VALUE LATA </v>
      </c>
      <c r="CK53" s="7" t="str">
        <f>+IFERROR(VLOOKUP(CH53,Auxiliar!$A:$C,3,0),"")</f>
        <v>3b 15% | 100b 18%</v>
      </c>
      <c r="CM53" s="1">
        <v>764</v>
      </c>
      <c r="CN53" s="1" t="s">
        <v>20</v>
      </c>
      <c r="CO53" s="6">
        <v>764</v>
      </c>
      <c r="CP53" s="6" t="s">
        <v>20</v>
      </c>
      <c r="CQ53" s="7" t="s">
        <v>21</v>
      </c>
      <c r="CS53" s="1">
        <v>11743</v>
      </c>
      <c r="CT53" s="1" t="s">
        <v>15</v>
      </c>
      <c r="CU53" s="6">
        <f>+IFERROR(VALUE(RIGHT(Tabla17[[#This Row],[B2B]],6)),"")</f>
        <v>11743</v>
      </c>
      <c r="CV53" s="6" t="str">
        <f>+IFERROR(VLOOKUP(CT53,Auxiliar!$A:$C,2,0),"")</f>
        <v>PREMIUM</v>
      </c>
      <c r="CW53" s="7" t="str">
        <f>+IFERROR(VLOOKUP(CT53,Auxiliar!$A:$C,3,0),"")</f>
        <v>0b 0% | 5b 2% | 10b 3,5% | 20b 5%</v>
      </c>
      <c r="CY53" s="1">
        <v>764</v>
      </c>
      <c r="CZ53" s="1" t="s">
        <v>16</v>
      </c>
      <c r="DA53" s="6">
        <f>+IFERROR(VALUE(RIGHT(Tabla18[[#This Row],[B2B]],6)),"")</f>
        <v>764</v>
      </c>
      <c r="DB53" s="6" t="str">
        <f>+IFERROR(VLOOKUP(CZ53,Auxiliar!$A:$C,2,0),"")</f>
        <v>PREMIUM</v>
      </c>
      <c r="DC53" s="7" t="str">
        <f>+IFERROR(VLOOKUP(CZ53,Auxiliar!$A:$C,3,0),"")</f>
        <v>0b 0% | 2b 2% | 5b 3,5% | 10b 5%</v>
      </c>
      <c r="DE53" s="1">
        <v>764</v>
      </c>
      <c r="DF53" s="1" t="s">
        <v>19</v>
      </c>
      <c r="DG53" s="6">
        <f>+IFERROR(VALUE(RIGHT(Tabla19[[#This Row],[B2B]],6)),"")</f>
        <v>764</v>
      </c>
      <c r="DH53" s="6" t="str">
        <f>+IFERROR(VLOOKUP(DF53,Auxiliar!$A:$C,2,0),"")</f>
        <v>MICHELOB</v>
      </c>
      <c r="DI53" s="7" t="str">
        <f>+IFERROR(VLOOKUP(DF53,Auxiliar!$A:$C,3,0),"")</f>
        <v>1b 7% | 3b 22% | 8b 27%</v>
      </c>
      <c r="DK53" s="1">
        <v>6336</v>
      </c>
      <c r="DL53" s="1" t="s">
        <v>23</v>
      </c>
      <c r="DM53" s="6">
        <f>+IFERROR(VALUE(RIGHT(Tabla20[[#This Row],[B2B]],6)),"")</f>
        <v>6336</v>
      </c>
      <c r="DN53" s="6" t="str">
        <f>+IFERROR(VLOOKUP(DL53,Auxiliar!$A:$C,2,0),"")</f>
        <v>CORONA PORRON</v>
      </c>
      <c r="DO53" s="7" t="str">
        <f>+IFERROR(VLOOKUP(DL53,Auxiliar!$A:$C,3,0),"")</f>
        <v>3b 5% | 42b 0%</v>
      </c>
      <c r="DQ53" s="1">
        <v>764</v>
      </c>
      <c r="DR53" s="12" t="s">
        <v>24</v>
      </c>
      <c r="DS53" s="6">
        <f>+IFERROR(VALUE(RIGHT(Tabla21[[#This Row],[B2B]],6)),"")</f>
        <v>764</v>
      </c>
      <c r="DT53" s="6" t="str">
        <f>+IFERROR(VLOOKUP(DR53,Auxiliar!$A:$C,2,0),"")</f>
        <v>CORONA PORRON</v>
      </c>
      <c r="DU53" s="7" t="str">
        <f>+IFERROR(VLOOKUP(DR53,Auxiliar!$A:$C,3,0),"")</f>
        <v>1b 5% | 20b 0%</v>
      </c>
      <c r="DW53" s="1">
        <v>4092</v>
      </c>
      <c r="DX53" s="12" t="s">
        <v>43</v>
      </c>
      <c r="DY53" s="6">
        <f>+IFERROR(VALUE(RIGHT(Tabla22[[#This Row],[B2B]],6)),"")</f>
        <v>4092</v>
      </c>
      <c r="DZ53" s="6" t="str">
        <f>+IFERROR(VLOOKUP(DX53,Auxiliar!$A:$C,2,0),"")</f>
        <v xml:space="preserve">VALUE LATA </v>
      </c>
      <c r="EA53" s="7" t="str">
        <f>+IFERROR(VLOOKUP(DX53,Auxiliar!$A:$C,3,0),"")</f>
        <v>1b 15% | 100b 18%</v>
      </c>
      <c r="EC53" s="1">
        <v>4091</v>
      </c>
      <c r="ED53" s="12" t="s">
        <v>47</v>
      </c>
      <c r="EE53" s="6">
        <f>+IFERROR(VALUE(RIGHT(Tabla23[[#This Row],[B2B]],6)),"")</f>
        <v>4091</v>
      </c>
      <c r="EF53" s="6" t="str">
        <f>+IFERROR(VLOOKUP(ED53,Auxiliar!$A:$C,2,0),"")</f>
        <v>VALUE LATON</v>
      </c>
      <c r="EG53" s="7" t="str">
        <f>+IFERROR(VLOOKUP(ED53,Auxiliar!$A:$C,3,0),"")</f>
        <v>1b 10% | 5b 15% | 192b 0%</v>
      </c>
      <c r="EI53" s="1">
        <v>20048</v>
      </c>
      <c r="EJ53" s="12" t="s">
        <v>56</v>
      </c>
      <c r="EK53" s="6">
        <f>+IFERROR(VALUE(RIGHT(Tabla24[[#This Row],[B2B]],6)),"")</f>
        <v>20048</v>
      </c>
      <c r="EL53" s="6" t="str">
        <f>+IFERROR(VLOOKUP(EJ53,Auxiliar!$A:$C,2,0),"")</f>
        <v>VALUE LATON</v>
      </c>
      <c r="EM53" s="7" t="str">
        <f>+IFERROR(VLOOKUP(EJ53,Auxiliar!$A:$C,3,0),"")</f>
        <v>3b 10% | 10b 15% | 384b 0%</v>
      </c>
      <c r="EO53" s="1"/>
      <c r="EP53" s="12"/>
      <c r="EQ53" s="6" t="str">
        <f>+IFERROR(VALUE(RIGHT(Tabla25[[#This Row],[B2B]],6)),"")</f>
        <v/>
      </c>
      <c r="ER53" s="6" t="str">
        <f>+IFERROR(VLOOKUP(EP53,Auxiliar!$A:$C,2,0),"")</f>
        <v/>
      </c>
      <c r="ES53" s="7" t="str">
        <f>+IFERROR(VLOOKUP(EP53,Auxiliar!$A:$C,3,0),"")</f>
        <v/>
      </c>
      <c r="EU53" s="1"/>
      <c r="EV53" s="12"/>
      <c r="EW53" s="6" t="str">
        <f>+IFERROR(VALUE(RIGHT(Tabla26[[#This Row],[B2B]],6)),"")</f>
        <v/>
      </c>
      <c r="EX53" s="6" t="str">
        <f>+IFERROR(VLOOKUP(EV53,Auxiliar!$A:$C,2,0),"")</f>
        <v/>
      </c>
      <c r="EY53" s="7" t="str">
        <f>+IFERROR(VLOOKUP(EV53,Auxiliar!$A:$C,3,0),"")</f>
        <v/>
      </c>
      <c r="EZ53" s="1"/>
      <c r="FA53" s="12"/>
      <c r="FB53" s="6" t="str">
        <f>+IFERROR(VALUE(RIGHT(Tabla27[[#This Row],[B2B]],6)),"")</f>
        <v/>
      </c>
      <c r="FC53" s="6" t="str">
        <f>+IFERROR(VLOOKUP(FA53,Auxiliar!$A:$C,2,0),"")</f>
        <v/>
      </c>
      <c r="FD53" s="7" t="str">
        <f>+IFERROR(VLOOKUP(FA53,Auxiliar!$A:$C,3,0),"")</f>
        <v/>
      </c>
      <c r="FE53" s="1"/>
      <c r="FF53" s="12"/>
      <c r="FG53" s="6" t="str">
        <f>+IFERROR(VALUE(RIGHT(Tabla28[[#This Row],[B2B]],6)),"")</f>
        <v/>
      </c>
      <c r="FH53" s="6" t="str">
        <f>+IFERROR(VLOOKUP(FF53,Auxiliar!$A:$C,2,0),"")</f>
        <v/>
      </c>
      <c r="FI53" s="7" t="str">
        <f>+IFERROR(VLOOKUP(FF53,Auxiliar!$A:$C,3,0),"")</f>
        <v/>
      </c>
      <c r="FJ53" s="1"/>
      <c r="FK53" s="12"/>
      <c r="FL53" s="6" t="str">
        <f>+IFERROR(VALUE(RIGHT(Tabla29[[#This Row],[B2B]],6)),"")</f>
        <v/>
      </c>
      <c r="FM53" s="6" t="str">
        <f>+IFERROR(VLOOKUP(FK53,Auxiliar!$A:$C,2,0),"")</f>
        <v/>
      </c>
      <c r="FN53" s="7" t="str">
        <f>+IFERROR(VLOOKUP(FK53,Auxiliar!$A:$C,3,0),"")</f>
        <v/>
      </c>
      <c r="FO53" s="1"/>
      <c r="FP53" s="12"/>
      <c r="FQ53" s="6" t="str">
        <f>+IFERROR(VALUE(RIGHT(Tabla30[[#This Row],[B2B]],6)),"")</f>
        <v/>
      </c>
      <c r="FR53" s="6" t="str">
        <f>+IFERROR(VLOOKUP(FP53,Auxiliar!$A:$C,2,0),"")</f>
        <v/>
      </c>
      <c r="FS53" s="7"/>
      <c r="FT53" s="1"/>
      <c r="FU53" s="12"/>
      <c r="FV53" s="6" t="str">
        <f>+IFERROR(VALUE(RIGHT(Tabla31[[#This Row],[B2B]],6)),"")</f>
        <v/>
      </c>
      <c r="FW53" s="6" t="str">
        <f>+IFERROR(VLOOKUP(FU53,Auxiliar!$A:$C,2,0),"")</f>
        <v/>
      </c>
      <c r="FX53" s="7" t="str">
        <f>+IFERROR(VLOOKUP(FU53,Auxiliar!$A:$C,3,0),"")</f>
        <v/>
      </c>
      <c r="FY53" s="1"/>
      <c r="FZ53" s="12"/>
      <c r="GA53" s="6" t="str">
        <f>+IFERROR(VALUE(RIGHT(Tabla32[[#This Row],[B2B]],6)),"")</f>
        <v/>
      </c>
      <c r="GB53" s="6" t="str">
        <f>+IFERROR(VLOOKUP(FZ53,Auxiliar!$A:$C,2,0),"")</f>
        <v/>
      </c>
      <c r="GC53" s="7" t="str">
        <f>+IFERROR(VLOOKUP(FZ53,Auxiliar!$A:$C,3,0),"")</f>
        <v/>
      </c>
      <c r="GD53" s="1"/>
      <c r="GE53" s="12"/>
      <c r="GF53" s="6" t="str">
        <f>+IFERROR(VALUE(RIGHT(Tabla33[[#This Row],[B2B]],6)),"")</f>
        <v/>
      </c>
      <c r="GG53" s="6" t="str">
        <f>+IFERROR(VLOOKUP(GE53,Auxiliar!$A:$C,2,0),"")</f>
        <v/>
      </c>
      <c r="GH53" s="7" t="str">
        <f>+IFERROR(VLOOKUP(GE53,Auxiliar!$A:$C,3,0),"")</f>
        <v/>
      </c>
    </row>
    <row r="54" spans="1:190" x14ac:dyDescent="0.25">
      <c r="A54" s="1"/>
      <c r="B54" s="1"/>
      <c r="C54" t="str">
        <f>+IFERROR(VALUE(RIGHT(Tabla1[[#This Row],[B2B]],6)),"")</f>
        <v/>
      </c>
      <c r="D54" t="str">
        <f>+IFERROR(VLOOKUP(B54,Auxiliar!$A:$C,2,0),"")</f>
        <v/>
      </c>
      <c r="E54" s="5" t="str">
        <f>+IFERROR(VLOOKUP(B54,Auxiliar!$A:$C,3,0),"")</f>
        <v/>
      </c>
      <c r="S54" s="1">
        <v>1333</v>
      </c>
      <c r="T54" s="1" t="s">
        <v>9</v>
      </c>
      <c r="U54" s="6">
        <f>+IFERROR(VALUE(RIGHT(Tabla4[[#This Row],[B2B]],6)),"")</f>
        <v>1333</v>
      </c>
      <c r="V54" s="6" t="str">
        <f>+IFERROR(VLOOKUP(T54,Auxiliar!$A:$C,2,0),"")</f>
        <v>CORE</v>
      </c>
      <c r="W54" s="7" t="str">
        <f>+IFERROR(VLOOKUP(T54,Auxiliar!$A:$C,3,0),"")</f>
        <v>0b 1% | 2b 5% | 4b 6%</v>
      </c>
      <c r="Y54" s="1">
        <v>2976</v>
      </c>
      <c r="Z54" s="1" t="s">
        <v>10</v>
      </c>
      <c r="AA54" s="6">
        <f>+IFERROR(VALUE(RIGHT(Tabla5[[#This Row],[B2B]],6)),"")</f>
        <v>2976</v>
      </c>
      <c r="AB54" s="6" t="str">
        <f>+IFERROR(VLOOKUP(Z54,Auxiliar!$A:$C,2,0),"")</f>
        <v>CORE</v>
      </c>
      <c r="AC54" s="7" t="str">
        <f>+IFERROR(VLOOKUP(Z54,Auxiliar!$A:$C,3,0),"")</f>
        <v>0b 1% | 3b 4% | 5b 6%</v>
      </c>
      <c r="AE54" s="1">
        <v>3655</v>
      </c>
      <c r="AF54" s="1" t="s">
        <v>11</v>
      </c>
      <c r="AG54" s="6">
        <f>+IFERROR(VALUE(RIGHT(Tabla6[[#This Row],[B2B]],6)),"")</f>
        <v>3655</v>
      </c>
      <c r="AH54" s="6" t="str">
        <f>+IFERROR(VLOOKUP(AF54,Auxiliar!$A:$C,2,0),"")</f>
        <v>CORE</v>
      </c>
      <c r="AI54" s="7" t="str">
        <f>+IFERROR(VLOOKUP(AF54,Auxiliar!$A:$C,3,0),"")</f>
        <v>0b 1% | 6b 5% | 10b 6%</v>
      </c>
      <c r="AK54" s="1">
        <v>1151</v>
      </c>
      <c r="AL54" s="1" t="s">
        <v>30</v>
      </c>
      <c r="AM54" s="6">
        <f>+IFERROR(VALUE(RIGHT(Tabla7[[#This Row],[B2B]],6)),"")</f>
        <v>1151</v>
      </c>
      <c r="AN54" s="6" t="str">
        <f>+IFERROR(VLOOKUP(AL54,Auxiliar!$A:$C,2,0),"")</f>
        <v>LATONES</v>
      </c>
      <c r="AO54" s="7" t="str">
        <f>+IFERROR(VLOOKUP(AL54,Auxiliar!$A:$C,3,0),"")</f>
        <v>1b 4% | 5b 7% | 97b 0%</v>
      </c>
      <c r="AQ54" s="1">
        <v>2792</v>
      </c>
      <c r="AR54" s="1" t="s">
        <v>31</v>
      </c>
      <c r="AS54" s="6">
        <f>+IFERROR(VALUE(RIGHT(Tabla8[[#This Row],[B2B]],6)),"")</f>
        <v>2792</v>
      </c>
      <c r="AT54" s="6" t="str">
        <f>+IFERROR(VLOOKUP(AR54,Auxiliar!$A:$C,2,0),"")</f>
        <v>LATONES</v>
      </c>
      <c r="AU54" s="7" t="str">
        <f>+IFERROR(VLOOKUP(AR54,Auxiliar!$A:$C,3,0),"")</f>
        <v>2b 3% | 4b 5% | 5b 8% | 193 0%</v>
      </c>
      <c r="AW54" s="1"/>
      <c r="AX54" s="1" t="s">
        <v>32</v>
      </c>
      <c r="AY54" s="6" t="str">
        <f>+IFERROR(VALUE(RIGHT(Tabla9[[#This Row],[B2B]],6)),"")</f>
        <v/>
      </c>
      <c r="AZ54" s="6" t="str">
        <f>+IFERROR(VLOOKUP(AX54,Auxiliar!$A:$C,2,0),"")</f>
        <v>LATONES</v>
      </c>
      <c r="BA54" s="7" t="str">
        <f>+IFERROR(VLOOKUP(AX54,Auxiliar!$A:$C,3,0),"")</f>
        <v>2b 3% | 4b 4% | 6b 5% | 10b 8%  | 385b 0%</v>
      </c>
      <c r="BC54" s="1"/>
      <c r="BD54" s="1" t="s">
        <v>33</v>
      </c>
      <c r="BE54" s="6" t="str">
        <f>+IFERROR(VALUE(RIGHT(Tabla10[[#This Row],[B2B]],6)),"")</f>
        <v/>
      </c>
      <c r="BF54" s="6" t="str">
        <f>+IFERROR(VLOOKUP(BD54,Auxiliar!$A:$C,2,0),"")</f>
        <v>LATONES</v>
      </c>
      <c r="BG54" s="7" t="str">
        <f>+IFERROR(VLOOKUP(BD54,Auxiliar!$A:$C,3,0),"")</f>
        <v>6b 4% | 12b 5% | 15b 8% | 385b 0%</v>
      </c>
      <c r="BI54" s="1">
        <v>3114</v>
      </c>
      <c r="BJ54" s="1" t="s">
        <v>38</v>
      </c>
      <c r="BK54" s="6">
        <f>+IFERROR(VALUE(RIGHT(Tabla11[[#This Row],[B2B]],6)),"")</f>
        <v>3114</v>
      </c>
      <c r="BL54" s="6" t="str">
        <f>+IFERROR(VLOOKUP(BJ54,Auxiliar!$A:$C,2,0),"")</f>
        <v>VALUE LITRO</v>
      </c>
      <c r="BM54" s="7" t="str">
        <f>+IFERROR(VLOOKUP(BJ54,Auxiliar!$A:$C,3,0),"")</f>
        <v>3b 12%</v>
      </c>
      <c r="BO54" s="1">
        <v>4096</v>
      </c>
      <c r="BP54" s="1" t="s">
        <v>39</v>
      </c>
      <c r="BQ54" s="6">
        <f>+IFERROR(VALUE(RIGHT(Tabla12[[#This Row],[B2B]],6)),"")</f>
        <v>4096</v>
      </c>
      <c r="BR54" s="6" t="str">
        <f>+IFERROR(VLOOKUP(BP54,Auxiliar!$A:$C,2,0),"")</f>
        <v>VALUE LITRO</v>
      </c>
      <c r="BS54" s="7" t="str">
        <f>+IFERROR(VLOOKUP(BP54,Auxiliar!$A:$C,3,0),"")</f>
        <v>1b 12%</v>
      </c>
      <c r="BU54" s="1">
        <v>6360</v>
      </c>
      <c r="BV54" s="1" t="s">
        <v>34</v>
      </c>
      <c r="BW54" s="6">
        <f>+IFERROR(VALUE(RIGHT(Tabla13[[#This Row],[B2B]],6)),"")</f>
        <v>6360</v>
      </c>
      <c r="BX54" s="6" t="str">
        <f>+IFERROR(VLOOKUP(BV54,Auxiliar!$A:$C,2,0),"")</f>
        <v>Corona 710cc</v>
      </c>
      <c r="BY54" s="7" t="str">
        <f>+IFERROR(VLOOKUP(BV54,Auxiliar!$A:$C,3,0),"")</f>
        <v>3b 10% | 169b 0%</v>
      </c>
      <c r="CA54" s="1">
        <v>789</v>
      </c>
      <c r="CB54" s="1" t="s">
        <v>35</v>
      </c>
      <c r="CC54" s="6">
        <f>+IFERROR(VALUE(RIGHT(Tabla14[[#This Row],[B2B]],6)),"")</f>
        <v>789</v>
      </c>
      <c r="CD54" s="6" t="str">
        <f>+IFERROR(VLOOKUP(CB54,Auxiliar!$A:$C,2,0),"")</f>
        <v>Corona 710cc</v>
      </c>
      <c r="CE54" s="7" t="str">
        <f>+IFERROR(VLOOKUP(CB54,Auxiliar!$A:$C,3,0),"")</f>
        <v>1b 10% | 85b 0%</v>
      </c>
      <c r="CG54" s="1">
        <v>3114</v>
      </c>
      <c r="CH54" s="1" t="s">
        <v>42</v>
      </c>
      <c r="CI54" s="6">
        <f>+IFERROR(VALUE(RIGHT(Tabla15[[#This Row],[B2B]],6)),"")</f>
        <v>3114</v>
      </c>
      <c r="CJ54" s="6" t="str">
        <f>+IFERROR(VLOOKUP(CH54,Auxiliar!$A:$C,2,0),"")</f>
        <v xml:space="preserve">VALUE LATA </v>
      </c>
      <c r="CK54" s="7" t="str">
        <f>+IFERROR(VLOOKUP(CH54,Auxiliar!$A:$C,3,0),"")</f>
        <v>3b 15% | 100b 18%</v>
      </c>
      <c r="CM54" s="1">
        <v>781</v>
      </c>
      <c r="CN54" s="1" t="s">
        <v>20</v>
      </c>
      <c r="CO54" s="6">
        <v>781</v>
      </c>
      <c r="CP54" s="6" t="s">
        <v>20</v>
      </c>
      <c r="CQ54" s="7" t="s">
        <v>21</v>
      </c>
      <c r="CS54" s="1">
        <v>11755</v>
      </c>
      <c r="CT54" s="1" t="s">
        <v>15</v>
      </c>
      <c r="CU54" s="6">
        <f>+IFERROR(VALUE(RIGHT(Tabla17[[#This Row],[B2B]],6)),"")</f>
        <v>11755</v>
      </c>
      <c r="CV54" s="6" t="str">
        <f>+IFERROR(VLOOKUP(CT54,Auxiliar!$A:$C,2,0),"")</f>
        <v>PREMIUM</v>
      </c>
      <c r="CW54" s="7" t="str">
        <f>+IFERROR(VLOOKUP(CT54,Auxiliar!$A:$C,3,0),"")</f>
        <v>0b 0% | 5b 2% | 10b 3,5% | 20b 5%</v>
      </c>
      <c r="CY54" s="1">
        <v>781</v>
      </c>
      <c r="CZ54" s="1" t="s">
        <v>16</v>
      </c>
      <c r="DA54" s="6">
        <f>+IFERROR(VALUE(RIGHT(Tabla18[[#This Row],[B2B]],6)),"")</f>
        <v>781</v>
      </c>
      <c r="DB54" s="6" t="str">
        <f>+IFERROR(VLOOKUP(CZ54,Auxiliar!$A:$C,2,0),"")</f>
        <v>PREMIUM</v>
      </c>
      <c r="DC54" s="7" t="str">
        <f>+IFERROR(VLOOKUP(CZ54,Auxiliar!$A:$C,3,0),"")</f>
        <v>0b 0% | 2b 2% | 5b 3,5% | 10b 5%</v>
      </c>
      <c r="DE54" s="1">
        <v>781</v>
      </c>
      <c r="DF54" s="1" t="s">
        <v>19</v>
      </c>
      <c r="DG54" s="6">
        <f>+IFERROR(VALUE(RIGHT(Tabla19[[#This Row],[B2B]],6)),"")</f>
        <v>781</v>
      </c>
      <c r="DH54" s="6" t="str">
        <f>+IFERROR(VLOOKUP(DF54,Auxiliar!$A:$C,2,0),"")</f>
        <v>MICHELOB</v>
      </c>
      <c r="DI54" s="7" t="str">
        <f>+IFERROR(VLOOKUP(DF54,Auxiliar!$A:$C,3,0),"")</f>
        <v>1b 7% | 3b 22% | 8b 27%</v>
      </c>
      <c r="DK54" s="1">
        <v>6360</v>
      </c>
      <c r="DL54" s="1" t="s">
        <v>23</v>
      </c>
      <c r="DM54" s="6">
        <f>+IFERROR(VALUE(RIGHT(Tabla20[[#This Row],[B2B]],6)),"")</f>
        <v>6360</v>
      </c>
      <c r="DN54" s="6" t="str">
        <f>+IFERROR(VLOOKUP(DL54,Auxiliar!$A:$C,2,0),"")</f>
        <v>CORONA PORRON</v>
      </c>
      <c r="DO54" s="7" t="str">
        <f>+IFERROR(VLOOKUP(DL54,Auxiliar!$A:$C,3,0),"")</f>
        <v>3b 5% | 42b 0%</v>
      </c>
      <c r="DQ54" s="1">
        <v>781</v>
      </c>
      <c r="DR54" s="12" t="s">
        <v>24</v>
      </c>
      <c r="DS54" s="6">
        <f>+IFERROR(VALUE(RIGHT(Tabla21[[#This Row],[B2B]],6)),"")</f>
        <v>781</v>
      </c>
      <c r="DT54" s="6" t="str">
        <f>+IFERROR(VLOOKUP(DR54,Auxiliar!$A:$C,2,0),"")</f>
        <v>CORONA PORRON</v>
      </c>
      <c r="DU54" s="7" t="str">
        <f>+IFERROR(VLOOKUP(DR54,Auxiliar!$A:$C,3,0),"")</f>
        <v>1b 5% | 20b 0%</v>
      </c>
      <c r="DW54" s="1">
        <v>4096</v>
      </c>
      <c r="DX54" s="12" t="s">
        <v>43</v>
      </c>
      <c r="DY54" s="6">
        <f>+IFERROR(VALUE(RIGHT(Tabla22[[#This Row],[B2B]],6)),"")</f>
        <v>4096</v>
      </c>
      <c r="DZ54" s="6" t="str">
        <f>+IFERROR(VLOOKUP(DX54,Auxiliar!$A:$C,2,0),"")</f>
        <v xml:space="preserve">VALUE LATA </v>
      </c>
      <c r="EA54" s="7" t="str">
        <f>+IFERROR(VLOOKUP(DX54,Auxiliar!$A:$C,3,0),"")</f>
        <v>1b 15% | 100b 18%</v>
      </c>
      <c r="EC54" s="1">
        <v>4092</v>
      </c>
      <c r="ED54" s="12" t="s">
        <v>47</v>
      </c>
      <c r="EE54" s="6">
        <f>+IFERROR(VALUE(RIGHT(Tabla23[[#This Row],[B2B]],6)),"")</f>
        <v>4092</v>
      </c>
      <c r="EF54" s="6" t="str">
        <f>+IFERROR(VLOOKUP(ED54,Auxiliar!$A:$C,2,0),"")</f>
        <v>VALUE LATON</v>
      </c>
      <c r="EG54" s="7" t="str">
        <f>+IFERROR(VLOOKUP(ED54,Auxiliar!$A:$C,3,0),"")</f>
        <v>1b 10% | 5b 15% | 192b 0%</v>
      </c>
      <c r="EI54" s="1">
        <v>3658</v>
      </c>
      <c r="EJ54" s="12" t="s">
        <v>56</v>
      </c>
      <c r="EK54" s="6">
        <f>+IFERROR(VALUE(RIGHT(Tabla24[[#This Row],[B2B]],6)),"")</f>
        <v>3658</v>
      </c>
      <c r="EL54" s="6" t="str">
        <f>+IFERROR(VLOOKUP(EJ54,Auxiliar!$A:$C,2,0),"")</f>
        <v>VALUE LATON</v>
      </c>
      <c r="EM54" s="7" t="str">
        <f>+IFERROR(VLOOKUP(EJ54,Auxiliar!$A:$C,3,0),"")</f>
        <v>3b 10% | 10b 15% | 384b 0%</v>
      </c>
      <c r="EO54" s="1"/>
      <c r="EP54" s="12"/>
      <c r="EQ54" s="6" t="str">
        <f>+IFERROR(VALUE(RIGHT(Tabla25[[#This Row],[B2B]],6)),"")</f>
        <v/>
      </c>
      <c r="ER54" s="6" t="str">
        <f>+IFERROR(VLOOKUP(EP54,Auxiliar!$A:$C,2,0),"")</f>
        <v/>
      </c>
      <c r="ES54" s="7" t="str">
        <f>+IFERROR(VLOOKUP(EP54,Auxiliar!$A:$C,3,0),"")</f>
        <v/>
      </c>
      <c r="EU54" s="1"/>
      <c r="EV54" s="12"/>
      <c r="EW54" s="6" t="str">
        <f>+IFERROR(VALUE(RIGHT(Tabla26[[#This Row],[B2B]],6)),"")</f>
        <v/>
      </c>
      <c r="EX54" s="6" t="str">
        <f>+IFERROR(VLOOKUP(EV54,Auxiliar!$A:$C,2,0),"")</f>
        <v/>
      </c>
      <c r="EY54" s="7" t="str">
        <f>+IFERROR(VLOOKUP(EV54,Auxiliar!$A:$C,3,0),"")</f>
        <v/>
      </c>
      <c r="EZ54" s="1"/>
      <c r="FA54" s="12"/>
      <c r="FB54" s="6" t="str">
        <f>+IFERROR(VALUE(RIGHT(Tabla27[[#This Row],[B2B]],6)),"")</f>
        <v/>
      </c>
      <c r="FC54" s="6" t="str">
        <f>+IFERROR(VLOOKUP(FA54,Auxiliar!$A:$C,2,0),"")</f>
        <v/>
      </c>
      <c r="FD54" s="7" t="str">
        <f>+IFERROR(VLOOKUP(FA54,Auxiliar!$A:$C,3,0),"")</f>
        <v/>
      </c>
      <c r="FE54" s="1"/>
      <c r="FF54" s="12"/>
      <c r="FG54" s="6" t="str">
        <f>+IFERROR(VALUE(RIGHT(Tabla28[[#This Row],[B2B]],6)),"")</f>
        <v/>
      </c>
      <c r="FH54" s="6" t="str">
        <f>+IFERROR(VLOOKUP(FF54,Auxiliar!$A:$C,2,0),"")</f>
        <v/>
      </c>
      <c r="FI54" s="7" t="str">
        <f>+IFERROR(VLOOKUP(FF54,Auxiliar!$A:$C,3,0),"")</f>
        <v/>
      </c>
      <c r="FJ54" s="1"/>
      <c r="FK54" s="12"/>
      <c r="FL54" s="6" t="str">
        <f>+IFERROR(VALUE(RIGHT(Tabla29[[#This Row],[B2B]],6)),"")</f>
        <v/>
      </c>
      <c r="FM54" s="6" t="str">
        <f>+IFERROR(VLOOKUP(FK54,Auxiliar!$A:$C,2,0),"")</f>
        <v/>
      </c>
      <c r="FN54" s="7" t="str">
        <f>+IFERROR(VLOOKUP(FK54,Auxiliar!$A:$C,3,0),"")</f>
        <v/>
      </c>
      <c r="FO54" s="1"/>
      <c r="FP54" s="12"/>
      <c r="FQ54" s="6" t="str">
        <f>+IFERROR(VALUE(RIGHT(Tabla30[[#This Row],[B2B]],6)),"")</f>
        <v/>
      </c>
      <c r="FR54" s="6" t="str">
        <f>+IFERROR(VLOOKUP(FP54,Auxiliar!$A:$C,2,0),"")</f>
        <v/>
      </c>
      <c r="FS54" s="7"/>
      <c r="FT54" s="1"/>
      <c r="FU54" s="12"/>
      <c r="FV54" s="6" t="str">
        <f>+IFERROR(VALUE(RIGHT(Tabla31[[#This Row],[B2B]],6)),"")</f>
        <v/>
      </c>
      <c r="FW54" s="6" t="str">
        <f>+IFERROR(VLOOKUP(FU54,Auxiliar!$A:$C,2,0),"")</f>
        <v/>
      </c>
      <c r="FX54" s="7" t="str">
        <f>+IFERROR(VLOOKUP(FU54,Auxiliar!$A:$C,3,0),"")</f>
        <v/>
      </c>
      <c r="FY54" s="1"/>
      <c r="FZ54" s="12"/>
      <c r="GA54" s="6" t="str">
        <f>+IFERROR(VALUE(RIGHT(Tabla32[[#This Row],[B2B]],6)),"")</f>
        <v/>
      </c>
      <c r="GB54" s="6" t="str">
        <f>+IFERROR(VLOOKUP(FZ54,Auxiliar!$A:$C,2,0),"")</f>
        <v/>
      </c>
      <c r="GC54" s="7" t="str">
        <f>+IFERROR(VLOOKUP(FZ54,Auxiliar!$A:$C,3,0),"")</f>
        <v/>
      </c>
      <c r="GD54" s="1"/>
      <c r="GE54" s="12"/>
      <c r="GF54" s="6" t="str">
        <f>+IFERROR(VALUE(RIGHT(Tabla33[[#This Row],[B2B]],6)),"")</f>
        <v/>
      </c>
      <c r="GG54" s="6" t="str">
        <f>+IFERROR(VLOOKUP(GE54,Auxiliar!$A:$C,2,0),"")</f>
        <v/>
      </c>
      <c r="GH54" s="7" t="str">
        <f>+IFERROR(VLOOKUP(GE54,Auxiliar!$A:$C,3,0),"")</f>
        <v/>
      </c>
    </row>
    <row r="55" spans="1:190" x14ac:dyDescent="0.25">
      <c r="A55" s="1"/>
      <c r="B55" s="1"/>
      <c r="C55" t="str">
        <f>+IFERROR(VALUE(RIGHT(Tabla1[[#This Row],[B2B]],6)),"")</f>
        <v/>
      </c>
      <c r="D55" t="str">
        <f>+IFERROR(VLOOKUP(B55,Auxiliar!$A:$C,2,0),"")</f>
        <v/>
      </c>
      <c r="E55" s="5" t="str">
        <f>+IFERROR(VLOOKUP(B55,Auxiliar!$A:$C,3,0),"")</f>
        <v/>
      </c>
      <c r="S55" s="1">
        <v>1362</v>
      </c>
      <c r="T55" s="1" t="s">
        <v>9</v>
      </c>
      <c r="U55" s="6">
        <f>+IFERROR(VALUE(RIGHT(Tabla4[[#This Row],[B2B]],6)),"")</f>
        <v>1362</v>
      </c>
      <c r="V55" s="6" t="str">
        <f>+IFERROR(VLOOKUP(T55,Auxiliar!$A:$C,2,0),"")</f>
        <v>CORE</v>
      </c>
      <c r="W55" s="7" t="str">
        <f>+IFERROR(VLOOKUP(T55,Auxiliar!$A:$C,3,0),"")</f>
        <v>0b 1% | 2b 5% | 4b 6%</v>
      </c>
      <c r="Y55" s="1">
        <v>3005</v>
      </c>
      <c r="Z55" s="1" t="s">
        <v>10</v>
      </c>
      <c r="AA55" s="6">
        <f>+IFERROR(VALUE(RIGHT(Tabla5[[#This Row],[B2B]],6)),"")</f>
        <v>3005</v>
      </c>
      <c r="AB55" s="6" t="str">
        <f>+IFERROR(VLOOKUP(Z55,Auxiliar!$A:$C,2,0),"")</f>
        <v>CORE</v>
      </c>
      <c r="AC55" s="7" t="str">
        <f>+IFERROR(VLOOKUP(Z55,Auxiliar!$A:$C,3,0),"")</f>
        <v>0b 1% | 3b 4% | 5b 6%</v>
      </c>
      <c r="AE55" s="1">
        <v>3709</v>
      </c>
      <c r="AF55" s="1" t="s">
        <v>11</v>
      </c>
      <c r="AG55" s="6">
        <f>+IFERROR(VALUE(RIGHT(Tabla6[[#This Row],[B2B]],6)),"")</f>
        <v>3709</v>
      </c>
      <c r="AH55" s="6" t="str">
        <f>+IFERROR(VLOOKUP(AF55,Auxiliar!$A:$C,2,0),"")</f>
        <v>CORE</v>
      </c>
      <c r="AI55" s="7" t="str">
        <f>+IFERROR(VLOOKUP(AF55,Auxiliar!$A:$C,3,0),"")</f>
        <v>0b 1% | 6b 5% | 10b 6%</v>
      </c>
      <c r="AK55" s="1">
        <v>1162</v>
      </c>
      <c r="AL55" s="1" t="s">
        <v>30</v>
      </c>
      <c r="AM55" s="6">
        <f>+IFERROR(VALUE(RIGHT(Tabla7[[#This Row],[B2B]],6)),"")</f>
        <v>1162</v>
      </c>
      <c r="AN55" s="6" t="str">
        <f>+IFERROR(VLOOKUP(AL55,Auxiliar!$A:$C,2,0),"")</f>
        <v>LATONES</v>
      </c>
      <c r="AO55" s="7" t="str">
        <f>+IFERROR(VLOOKUP(AL55,Auxiliar!$A:$C,3,0),"")</f>
        <v>1b 4% | 5b 7% | 97b 0%</v>
      </c>
      <c r="AQ55" s="1">
        <v>2794</v>
      </c>
      <c r="AR55" s="1" t="s">
        <v>31</v>
      </c>
      <c r="AS55" s="6">
        <f>+IFERROR(VALUE(RIGHT(Tabla8[[#This Row],[B2B]],6)),"")</f>
        <v>2794</v>
      </c>
      <c r="AT55" s="6" t="str">
        <f>+IFERROR(VLOOKUP(AR55,Auxiliar!$A:$C,2,0),"")</f>
        <v>LATONES</v>
      </c>
      <c r="AU55" s="7" t="str">
        <f>+IFERROR(VLOOKUP(AR55,Auxiliar!$A:$C,3,0),"")</f>
        <v>2b 3% | 4b 5% | 5b 8% | 193 0%</v>
      </c>
      <c r="AW55" s="1"/>
      <c r="AX55" s="1" t="s">
        <v>32</v>
      </c>
      <c r="AY55" s="6" t="str">
        <f>+IFERROR(VALUE(RIGHT(Tabla9[[#This Row],[B2B]],6)),"")</f>
        <v/>
      </c>
      <c r="AZ55" s="6" t="str">
        <f>+IFERROR(VLOOKUP(AX55,Auxiliar!$A:$C,2,0),"")</f>
        <v>LATONES</v>
      </c>
      <c r="BA55" s="7" t="str">
        <f>+IFERROR(VLOOKUP(AX55,Auxiliar!$A:$C,3,0),"")</f>
        <v>2b 3% | 4b 4% | 6b 5% | 10b 8%  | 385b 0%</v>
      </c>
      <c r="BC55" s="1"/>
      <c r="BD55" s="1" t="s">
        <v>33</v>
      </c>
      <c r="BE55" s="6" t="str">
        <f>+IFERROR(VALUE(RIGHT(Tabla10[[#This Row],[B2B]],6)),"")</f>
        <v/>
      </c>
      <c r="BF55" s="6" t="str">
        <f>+IFERROR(VLOOKUP(BD55,Auxiliar!$A:$C,2,0),"")</f>
        <v>LATONES</v>
      </c>
      <c r="BG55" s="7" t="str">
        <f>+IFERROR(VLOOKUP(BD55,Auxiliar!$A:$C,3,0),"")</f>
        <v>6b 4% | 12b 5% | 15b 8% | 385b 0%</v>
      </c>
      <c r="BI55" s="1">
        <v>3360</v>
      </c>
      <c r="BJ55" s="1" t="s">
        <v>38</v>
      </c>
      <c r="BK55" s="6">
        <f>+IFERROR(VALUE(RIGHT(Tabla11[[#This Row],[B2B]],6)),"")</f>
        <v>3360</v>
      </c>
      <c r="BL55" s="6" t="str">
        <f>+IFERROR(VLOOKUP(BJ55,Auxiliar!$A:$C,2,0),"")</f>
        <v>VALUE LITRO</v>
      </c>
      <c r="BM55" s="7" t="str">
        <f>+IFERROR(VLOOKUP(BJ55,Auxiliar!$A:$C,3,0),"")</f>
        <v>3b 12%</v>
      </c>
      <c r="BO55" s="1">
        <v>4101</v>
      </c>
      <c r="BP55" s="1" t="s">
        <v>39</v>
      </c>
      <c r="BQ55" s="6">
        <f>+IFERROR(VALUE(RIGHT(Tabla12[[#This Row],[B2B]],6)),"")</f>
        <v>4101</v>
      </c>
      <c r="BR55" s="6" t="str">
        <f>+IFERROR(VLOOKUP(BP55,Auxiliar!$A:$C,2,0),"")</f>
        <v>VALUE LITRO</v>
      </c>
      <c r="BS55" s="7" t="str">
        <f>+IFERROR(VLOOKUP(BP55,Auxiliar!$A:$C,3,0),"")</f>
        <v>1b 12%</v>
      </c>
      <c r="BU55" s="1">
        <v>6387</v>
      </c>
      <c r="BV55" s="1" t="s">
        <v>34</v>
      </c>
      <c r="BW55" s="6">
        <f>+IFERROR(VALUE(RIGHT(Tabla13[[#This Row],[B2B]],6)),"")</f>
        <v>6387</v>
      </c>
      <c r="BX55" s="6" t="str">
        <f>+IFERROR(VLOOKUP(BV55,Auxiliar!$A:$C,2,0),"")</f>
        <v>Corona 710cc</v>
      </c>
      <c r="BY55" s="7" t="str">
        <f>+IFERROR(VLOOKUP(BV55,Auxiliar!$A:$C,3,0),"")</f>
        <v>3b 10% | 169b 0%</v>
      </c>
      <c r="CA55" s="1">
        <v>833</v>
      </c>
      <c r="CB55" s="1" t="s">
        <v>35</v>
      </c>
      <c r="CC55" s="6">
        <f>+IFERROR(VALUE(RIGHT(Tabla14[[#This Row],[B2B]],6)),"")</f>
        <v>833</v>
      </c>
      <c r="CD55" s="6" t="str">
        <f>+IFERROR(VLOOKUP(CB55,Auxiliar!$A:$C,2,0),"")</f>
        <v>Corona 710cc</v>
      </c>
      <c r="CE55" s="7" t="str">
        <f>+IFERROR(VLOOKUP(CB55,Auxiliar!$A:$C,3,0),"")</f>
        <v>1b 10% | 85b 0%</v>
      </c>
      <c r="CG55" s="1">
        <v>3360</v>
      </c>
      <c r="CH55" s="1" t="s">
        <v>42</v>
      </c>
      <c r="CI55" s="6">
        <f>+IFERROR(VALUE(RIGHT(Tabla15[[#This Row],[B2B]],6)),"")</f>
        <v>3360</v>
      </c>
      <c r="CJ55" s="6" t="str">
        <f>+IFERROR(VLOOKUP(CH55,Auxiliar!$A:$C,2,0),"")</f>
        <v xml:space="preserve">VALUE LATA </v>
      </c>
      <c r="CK55" s="7" t="str">
        <f>+IFERROR(VLOOKUP(CH55,Auxiliar!$A:$C,3,0),"")</f>
        <v>3b 15% | 100b 18%</v>
      </c>
      <c r="CM55" s="1">
        <v>789</v>
      </c>
      <c r="CN55" s="1" t="s">
        <v>20</v>
      </c>
      <c r="CO55" s="6">
        <v>789</v>
      </c>
      <c r="CP55" s="6" t="s">
        <v>20</v>
      </c>
      <c r="CQ55" s="7" t="s">
        <v>21</v>
      </c>
      <c r="CS55" s="1">
        <v>11953</v>
      </c>
      <c r="CT55" s="1" t="s">
        <v>15</v>
      </c>
      <c r="CU55" s="6">
        <f>+IFERROR(VALUE(RIGHT(Tabla17[[#This Row],[B2B]],6)),"")</f>
        <v>11953</v>
      </c>
      <c r="CV55" s="6" t="str">
        <f>+IFERROR(VLOOKUP(CT55,Auxiliar!$A:$C,2,0),"")</f>
        <v>PREMIUM</v>
      </c>
      <c r="CW55" s="7" t="str">
        <f>+IFERROR(VLOOKUP(CT55,Auxiliar!$A:$C,3,0),"")</f>
        <v>0b 0% | 5b 2% | 10b 3,5% | 20b 5%</v>
      </c>
      <c r="CY55" s="1">
        <v>789</v>
      </c>
      <c r="CZ55" s="1" t="s">
        <v>16</v>
      </c>
      <c r="DA55" s="6">
        <f>+IFERROR(VALUE(RIGHT(Tabla18[[#This Row],[B2B]],6)),"")</f>
        <v>789</v>
      </c>
      <c r="DB55" s="6" t="str">
        <f>+IFERROR(VLOOKUP(CZ55,Auxiliar!$A:$C,2,0),"")</f>
        <v>PREMIUM</v>
      </c>
      <c r="DC55" s="7" t="str">
        <f>+IFERROR(VLOOKUP(CZ55,Auxiliar!$A:$C,3,0),"")</f>
        <v>0b 0% | 2b 2% | 5b 3,5% | 10b 5%</v>
      </c>
      <c r="DE55" s="1">
        <v>789</v>
      </c>
      <c r="DF55" s="1" t="s">
        <v>19</v>
      </c>
      <c r="DG55" s="6">
        <f>+IFERROR(VALUE(RIGHT(Tabla19[[#This Row],[B2B]],6)),"")</f>
        <v>789</v>
      </c>
      <c r="DH55" s="6" t="str">
        <f>+IFERROR(VLOOKUP(DF55,Auxiliar!$A:$C,2,0),"")</f>
        <v>MICHELOB</v>
      </c>
      <c r="DI55" s="7" t="str">
        <f>+IFERROR(VLOOKUP(DF55,Auxiliar!$A:$C,3,0),"")</f>
        <v>1b 7% | 3b 22% | 8b 27%</v>
      </c>
      <c r="DK55" s="1">
        <v>6387</v>
      </c>
      <c r="DL55" s="1" t="s">
        <v>23</v>
      </c>
      <c r="DM55" s="6">
        <f>+IFERROR(VALUE(RIGHT(Tabla20[[#This Row],[B2B]],6)),"")</f>
        <v>6387</v>
      </c>
      <c r="DN55" s="6" t="str">
        <f>+IFERROR(VLOOKUP(DL55,Auxiliar!$A:$C,2,0),"")</f>
        <v>CORONA PORRON</v>
      </c>
      <c r="DO55" s="7" t="str">
        <f>+IFERROR(VLOOKUP(DL55,Auxiliar!$A:$C,3,0),"")</f>
        <v>3b 5% | 42b 0%</v>
      </c>
      <c r="DQ55" s="1">
        <v>789</v>
      </c>
      <c r="DR55" s="12" t="s">
        <v>24</v>
      </c>
      <c r="DS55" s="6">
        <f>+IFERROR(VALUE(RIGHT(Tabla21[[#This Row],[B2B]],6)),"")</f>
        <v>789</v>
      </c>
      <c r="DT55" s="6" t="str">
        <f>+IFERROR(VLOOKUP(DR55,Auxiliar!$A:$C,2,0),"")</f>
        <v>CORONA PORRON</v>
      </c>
      <c r="DU55" s="7" t="str">
        <f>+IFERROR(VLOOKUP(DR55,Auxiliar!$A:$C,3,0),"")</f>
        <v>1b 5% | 20b 0%</v>
      </c>
      <c r="DW55" s="1">
        <v>4101</v>
      </c>
      <c r="DX55" s="12" t="s">
        <v>43</v>
      </c>
      <c r="DY55" s="6">
        <f>+IFERROR(VALUE(RIGHT(Tabla22[[#This Row],[B2B]],6)),"")</f>
        <v>4101</v>
      </c>
      <c r="DZ55" s="6" t="str">
        <f>+IFERROR(VLOOKUP(DX55,Auxiliar!$A:$C,2,0),"")</f>
        <v xml:space="preserve">VALUE LATA </v>
      </c>
      <c r="EA55" s="7" t="str">
        <f>+IFERROR(VLOOKUP(DX55,Auxiliar!$A:$C,3,0),"")</f>
        <v>1b 15% | 100b 18%</v>
      </c>
      <c r="EC55" s="1">
        <v>4096</v>
      </c>
      <c r="ED55" s="12" t="s">
        <v>47</v>
      </c>
      <c r="EE55" s="6">
        <f>+IFERROR(VALUE(RIGHT(Tabla23[[#This Row],[B2B]],6)),"")</f>
        <v>4096</v>
      </c>
      <c r="EF55" s="6" t="str">
        <f>+IFERROR(VLOOKUP(ED55,Auxiliar!$A:$C,2,0),"")</f>
        <v>VALUE LATON</v>
      </c>
      <c r="EG55" s="7" t="str">
        <f>+IFERROR(VLOOKUP(ED55,Auxiliar!$A:$C,3,0),"")</f>
        <v>1b 10% | 5b 15% | 192b 0%</v>
      </c>
      <c r="EI55" s="1">
        <v>3850</v>
      </c>
      <c r="EJ55" s="12" t="s">
        <v>56</v>
      </c>
      <c r="EK55" s="6">
        <f>+IFERROR(VALUE(RIGHT(Tabla24[[#This Row],[B2B]],6)),"")</f>
        <v>3850</v>
      </c>
      <c r="EL55" s="6" t="str">
        <f>+IFERROR(VLOOKUP(EJ55,Auxiliar!$A:$C,2,0),"")</f>
        <v>VALUE LATON</v>
      </c>
      <c r="EM55" s="7" t="str">
        <f>+IFERROR(VLOOKUP(EJ55,Auxiliar!$A:$C,3,0),"")</f>
        <v>3b 10% | 10b 15% | 384b 0%</v>
      </c>
      <c r="EO55" s="1"/>
      <c r="EP55" s="12"/>
      <c r="EQ55" s="6" t="str">
        <f>+IFERROR(VALUE(RIGHT(Tabla25[[#This Row],[B2B]],6)),"")</f>
        <v/>
      </c>
      <c r="ER55" s="6" t="str">
        <f>+IFERROR(VLOOKUP(EP55,Auxiliar!$A:$C,2,0),"")</f>
        <v/>
      </c>
      <c r="ES55" s="7" t="str">
        <f>+IFERROR(VLOOKUP(EP55,Auxiliar!$A:$C,3,0),"")</f>
        <v/>
      </c>
      <c r="EU55" s="1"/>
      <c r="EV55" s="12"/>
      <c r="EW55" s="6" t="str">
        <f>+IFERROR(VALUE(RIGHT(Tabla26[[#This Row],[B2B]],6)),"")</f>
        <v/>
      </c>
      <c r="EX55" s="6" t="str">
        <f>+IFERROR(VLOOKUP(EV55,Auxiliar!$A:$C,2,0),"")</f>
        <v/>
      </c>
      <c r="EY55" s="7" t="str">
        <f>+IFERROR(VLOOKUP(EV55,Auxiliar!$A:$C,3,0),"")</f>
        <v/>
      </c>
      <c r="EZ55" s="1"/>
      <c r="FA55" s="12"/>
      <c r="FB55" s="6" t="str">
        <f>+IFERROR(VALUE(RIGHT(Tabla27[[#This Row],[B2B]],6)),"")</f>
        <v/>
      </c>
      <c r="FC55" s="6" t="str">
        <f>+IFERROR(VLOOKUP(FA55,Auxiliar!$A:$C,2,0),"")</f>
        <v/>
      </c>
      <c r="FD55" s="7" t="str">
        <f>+IFERROR(VLOOKUP(FA55,Auxiliar!$A:$C,3,0),"")</f>
        <v/>
      </c>
      <c r="FE55" s="1"/>
      <c r="FF55" s="12"/>
      <c r="FG55" s="6" t="str">
        <f>+IFERROR(VALUE(RIGHT(Tabla28[[#This Row],[B2B]],6)),"")</f>
        <v/>
      </c>
      <c r="FH55" s="6" t="str">
        <f>+IFERROR(VLOOKUP(FF55,Auxiliar!$A:$C,2,0),"")</f>
        <v/>
      </c>
      <c r="FI55" s="7" t="str">
        <f>+IFERROR(VLOOKUP(FF55,Auxiliar!$A:$C,3,0),"")</f>
        <v/>
      </c>
      <c r="FJ55" s="1"/>
      <c r="FK55" s="12"/>
      <c r="FL55" s="6" t="str">
        <f>+IFERROR(VALUE(RIGHT(Tabla29[[#This Row],[B2B]],6)),"")</f>
        <v/>
      </c>
      <c r="FM55" s="6" t="str">
        <f>+IFERROR(VLOOKUP(FK55,Auxiliar!$A:$C,2,0),"")</f>
        <v/>
      </c>
      <c r="FN55" s="7" t="str">
        <f>+IFERROR(VLOOKUP(FK55,Auxiliar!$A:$C,3,0),"")</f>
        <v/>
      </c>
      <c r="FO55" s="1"/>
      <c r="FP55" s="12"/>
      <c r="FQ55" s="6" t="str">
        <f>+IFERROR(VALUE(RIGHT(Tabla30[[#This Row],[B2B]],6)),"")</f>
        <v/>
      </c>
      <c r="FR55" s="6" t="str">
        <f>+IFERROR(VLOOKUP(FP55,Auxiliar!$A:$C,2,0),"")</f>
        <v/>
      </c>
      <c r="FS55" s="7"/>
      <c r="FT55" s="1"/>
      <c r="FU55" s="12"/>
      <c r="FV55" s="6" t="str">
        <f>+IFERROR(VALUE(RIGHT(Tabla31[[#This Row],[B2B]],6)),"")</f>
        <v/>
      </c>
      <c r="FW55" s="6" t="str">
        <f>+IFERROR(VLOOKUP(FU55,Auxiliar!$A:$C,2,0),"")</f>
        <v/>
      </c>
      <c r="FX55" s="7" t="str">
        <f>+IFERROR(VLOOKUP(FU55,Auxiliar!$A:$C,3,0),"")</f>
        <v/>
      </c>
      <c r="FY55" s="1"/>
      <c r="FZ55" s="12"/>
      <c r="GA55" s="6" t="str">
        <f>+IFERROR(VALUE(RIGHT(Tabla32[[#This Row],[B2B]],6)),"")</f>
        <v/>
      </c>
      <c r="GB55" s="6" t="str">
        <f>+IFERROR(VLOOKUP(FZ55,Auxiliar!$A:$C,2,0),"")</f>
        <v/>
      </c>
      <c r="GC55" s="7" t="str">
        <f>+IFERROR(VLOOKUP(FZ55,Auxiliar!$A:$C,3,0),"")</f>
        <v/>
      </c>
      <c r="GD55" s="1"/>
      <c r="GE55" s="12"/>
      <c r="GF55" s="6" t="str">
        <f>+IFERROR(VALUE(RIGHT(Tabla33[[#This Row],[B2B]],6)),"")</f>
        <v/>
      </c>
      <c r="GG55" s="6" t="str">
        <f>+IFERROR(VLOOKUP(GE55,Auxiliar!$A:$C,2,0),"")</f>
        <v/>
      </c>
      <c r="GH55" s="7" t="str">
        <f>+IFERROR(VLOOKUP(GE55,Auxiliar!$A:$C,3,0),"")</f>
        <v/>
      </c>
    </row>
    <row r="56" spans="1:190" x14ac:dyDescent="0.25">
      <c r="A56" s="1"/>
      <c r="B56" s="1"/>
      <c r="C56" t="str">
        <f>+IFERROR(VALUE(RIGHT(Tabla1[[#This Row],[B2B]],6)),"")</f>
        <v/>
      </c>
      <c r="D56" t="str">
        <f>+IFERROR(VLOOKUP(B56,Auxiliar!$A:$C,2,0),"")</f>
        <v/>
      </c>
      <c r="E56" s="5" t="str">
        <f>+IFERROR(VLOOKUP(B56,Auxiliar!$A:$C,3,0),"")</f>
        <v/>
      </c>
      <c r="S56" s="1">
        <v>1386</v>
      </c>
      <c r="T56" s="1" t="s">
        <v>9</v>
      </c>
      <c r="U56" s="6">
        <f>+IFERROR(VALUE(RIGHT(Tabla4[[#This Row],[B2B]],6)),"")</f>
        <v>1386</v>
      </c>
      <c r="V56" s="6" t="str">
        <f>+IFERROR(VLOOKUP(T56,Auxiliar!$A:$C,2,0),"")</f>
        <v>CORE</v>
      </c>
      <c r="W56" s="7" t="str">
        <f>+IFERROR(VLOOKUP(T56,Auxiliar!$A:$C,3,0),"")</f>
        <v>0b 1% | 2b 5% | 4b 6%</v>
      </c>
      <c r="Y56" s="1">
        <v>3013</v>
      </c>
      <c r="Z56" s="1" t="s">
        <v>10</v>
      </c>
      <c r="AA56" s="6">
        <f>+IFERROR(VALUE(RIGHT(Tabla5[[#This Row],[B2B]],6)),"")</f>
        <v>3013</v>
      </c>
      <c r="AB56" s="6" t="str">
        <f>+IFERROR(VLOOKUP(Z56,Auxiliar!$A:$C,2,0),"")</f>
        <v>CORE</v>
      </c>
      <c r="AC56" s="7" t="str">
        <f>+IFERROR(VLOOKUP(Z56,Auxiliar!$A:$C,3,0),"")</f>
        <v>0b 1% | 3b 4% | 5b 6%</v>
      </c>
      <c r="AE56" s="1">
        <v>3710</v>
      </c>
      <c r="AF56" s="1" t="s">
        <v>11</v>
      </c>
      <c r="AG56" s="6">
        <f>+IFERROR(VALUE(RIGHT(Tabla6[[#This Row],[B2B]],6)),"")</f>
        <v>3710</v>
      </c>
      <c r="AH56" s="6" t="str">
        <f>+IFERROR(VLOOKUP(AF56,Auxiliar!$A:$C,2,0),"")</f>
        <v>CORE</v>
      </c>
      <c r="AI56" s="7" t="str">
        <f>+IFERROR(VLOOKUP(AF56,Auxiliar!$A:$C,3,0),"")</f>
        <v>0b 1% | 6b 5% | 10b 6%</v>
      </c>
      <c r="AK56" s="1">
        <v>1165</v>
      </c>
      <c r="AL56" s="1" t="s">
        <v>30</v>
      </c>
      <c r="AM56" s="6">
        <f>+IFERROR(VALUE(RIGHT(Tabla7[[#This Row],[B2B]],6)),"")</f>
        <v>1165</v>
      </c>
      <c r="AN56" s="6" t="str">
        <f>+IFERROR(VLOOKUP(AL56,Auxiliar!$A:$C,2,0),"")</f>
        <v>LATONES</v>
      </c>
      <c r="AO56" s="7" t="str">
        <f>+IFERROR(VLOOKUP(AL56,Auxiliar!$A:$C,3,0),"")</f>
        <v>1b 4% | 5b 7% | 97b 0%</v>
      </c>
      <c r="AQ56" s="1">
        <v>2808</v>
      </c>
      <c r="AR56" s="1" t="s">
        <v>31</v>
      </c>
      <c r="AS56" s="6">
        <f>+IFERROR(VALUE(RIGHT(Tabla8[[#This Row],[B2B]],6)),"")</f>
        <v>2808</v>
      </c>
      <c r="AT56" s="6" t="str">
        <f>+IFERROR(VLOOKUP(AR56,Auxiliar!$A:$C,2,0),"")</f>
        <v>LATONES</v>
      </c>
      <c r="AU56" s="7" t="str">
        <f>+IFERROR(VLOOKUP(AR56,Auxiliar!$A:$C,3,0),"")</f>
        <v>2b 3% | 4b 5% | 5b 8% | 193 0%</v>
      </c>
      <c r="AW56" s="1"/>
      <c r="AX56" s="1" t="s">
        <v>32</v>
      </c>
      <c r="AY56" s="6" t="str">
        <f>+IFERROR(VALUE(RIGHT(Tabla9[[#This Row],[B2B]],6)),"")</f>
        <v/>
      </c>
      <c r="AZ56" s="6" t="str">
        <f>+IFERROR(VLOOKUP(AX56,Auxiliar!$A:$C,2,0),"")</f>
        <v>LATONES</v>
      </c>
      <c r="BA56" s="7" t="str">
        <f>+IFERROR(VLOOKUP(AX56,Auxiliar!$A:$C,3,0),"")</f>
        <v>2b 3% | 4b 4% | 6b 5% | 10b 8%  | 385b 0%</v>
      </c>
      <c r="BC56" s="1"/>
      <c r="BD56" s="1" t="s">
        <v>33</v>
      </c>
      <c r="BE56" s="6" t="str">
        <f>+IFERROR(VALUE(RIGHT(Tabla10[[#This Row],[B2B]],6)),"")</f>
        <v/>
      </c>
      <c r="BF56" s="6" t="str">
        <f>+IFERROR(VLOOKUP(BD56,Auxiliar!$A:$C,2,0),"")</f>
        <v>LATONES</v>
      </c>
      <c r="BG56" s="7" t="str">
        <f>+IFERROR(VLOOKUP(BD56,Auxiliar!$A:$C,3,0),"")</f>
        <v>6b 4% | 12b 5% | 15b 8% | 385b 0%</v>
      </c>
      <c r="BI56" s="1">
        <v>3376</v>
      </c>
      <c r="BJ56" s="1" t="s">
        <v>38</v>
      </c>
      <c r="BK56" s="6">
        <f>+IFERROR(VALUE(RIGHT(Tabla11[[#This Row],[B2B]],6)),"")</f>
        <v>3376</v>
      </c>
      <c r="BL56" s="6" t="str">
        <f>+IFERROR(VLOOKUP(BJ56,Auxiliar!$A:$C,2,0),"")</f>
        <v>VALUE LITRO</v>
      </c>
      <c r="BM56" s="7" t="str">
        <f>+IFERROR(VLOOKUP(BJ56,Auxiliar!$A:$C,3,0),"")</f>
        <v>3b 12%</v>
      </c>
      <c r="BO56" s="1">
        <v>4106</v>
      </c>
      <c r="BP56" s="1" t="s">
        <v>39</v>
      </c>
      <c r="BQ56" s="6">
        <f>+IFERROR(VALUE(RIGHT(Tabla12[[#This Row],[B2B]],6)),"")</f>
        <v>4106</v>
      </c>
      <c r="BR56" s="6" t="str">
        <f>+IFERROR(VLOOKUP(BP56,Auxiliar!$A:$C,2,0),"")</f>
        <v>VALUE LITRO</v>
      </c>
      <c r="BS56" s="7" t="str">
        <f>+IFERROR(VLOOKUP(BP56,Auxiliar!$A:$C,3,0),"")</f>
        <v>1b 12%</v>
      </c>
      <c r="BU56" s="1">
        <v>6406</v>
      </c>
      <c r="BV56" s="1" t="s">
        <v>34</v>
      </c>
      <c r="BW56" s="6">
        <f>+IFERROR(VALUE(RIGHT(Tabla13[[#This Row],[B2B]],6)),"")</f>
        <v>6406</v>
      </c>
      <c r="BX56" s="6" t="str">
        <f>+IFERROR(VLOOKUP(BV56,Auxiliar!$A:$C,2,0),"")</f>
        <v>Corona 710cc</v>
      </c>
      <c r="BY56" s="7" t="str">
        <f>+IFERROR(VLOOKUP(BV56,Auxiliar!$A:$C,3,0),"")</f>
        <v>3b 10% | 169b 0%</v>
      </c>
      <c r="CA56" s="1">
        <v>871</v>
      </c>
      <c r="CB56" s="1" t="s">
        <v>35</v>
      </c>
      <c r="CC56" s="6">
        <f>+IFERROR(VALUE(RIGHT(Tabla14[[#This Row],[B2B]],6)),"")</f>
        <v>871</v>
      </c>
      <c r="CD56" s="6" t="str">
        <f>+IFERROR(VLOOKUP(CB56,Auxiliar!$A:$C,2,0),"")</f>
        <v>Corona 710cc</v>
      </c>
      <c r="CE56" s="7" t="str">
        <f>+IFERROR(VLOOKUP(CB56,Auxiliar!$A:$C,3,0),"")</f>
        <v>1b 10% | 85b 0%</v>
      </c>
      <c r="CG56" s="1">
        <v>3376</v>
      </c>
      <c r="CH56" s="1" t="s">
        <v>42</v>
      </c>
      <c r="CI56" s="6">
        <f>+IFERROR(VALUE(RIGHT(Tabla15[[#This Row],[B2B]],6)),"")</f>
        <v>3376</v>
      </c>
      <c r="CJ56" s="6" t="str">
        <f>+IFERROR(VLOOKUP(CH56,Auxiliar!$A:$C,2,0),"")</f>
        <v xml:space="preserve">VALUE LATA </v>
      </c>
      <c r="CK56" s="7" t="str">
        <f>+IFERROR(VLOOKUP(CH56,Auxiliar!$A:$C,3,0),"")</f>
        <v>3b 15% | 100b 18%</v>
      </c>
      <c r="CM56" s="1">
        <v>833</v>
      </c>
      <c r="CN56" s="1" t="s">
        <v>20</v>
      </c>
      <c r="CO56" s="6">
        <v>833</v>
      </c>
      <c r="CP56" s="6" t="s">
        <v>20</v>
      </c>
      <c r="CQ56" s="7" t="s">
        <v>21</v>
      </c>
      <c r="CS56" s="1">
        <v>11983</v>
      </c>
      <c r="CT56" s="1" t="s">
        <v>15</v>
      </c>
      <c r="CU56" s="6">
        <f>+IFERROR(VALUE(RIGHT(Tabla17[[#This Row],[B2B]],6)),"")</f>
        <v>11983</v>
      </c>
      <c r="CV56" s="6" t="str">
        <f>+IFERROR(VLOOKUP(CT56,Auxiliar!$A:$C,2,0),"")</f>
        <v>PREMIUM</v>
      </c>
      <c r="CW56" s="7" t="str">
        <f>+IFERROR(VLOOKUP(CT56,Auxiliar!$A:$C,3,0),"")</f>
        <v>0b 0% | 5b 2% | 10b 3,5% | 20b 5%</v>
      </c>
      <c r="CY56" s="1">
        <v>833</v>
      </c>
      <c r="CZ56" s="1" t="s">
        <v>16</v>
      </c>
      <c r="DA56" s="6">
        <f>+IFERROR(VALUE(RIGHT(Tabla18[[#This Row],[B2B]],6)),"")</f>
        <v>833</v>
      </c>
      <c r="DB56" s="6" t="str">
        <f>+IFERROR(VLOOKUP(CZ56,Auxiliar!$A:$C,2,0),"")</f>
        <v>PREMIUM</v>
      </c>
      <c r="DC56" s="7" t="str">
        <f>+IFERROR(VLOOKUP(CZ56,Auxiliar!$A:$C,3,0),"")</f>
        <v>0b 0% | 2b 2% | 5b 3,5% | 10b 5%</v>
      </c>
      <c r="DE56" s="1">
        <v>833</v>
      </c>
      <c r="DF56" s="1" t="s">
        <v>19</v>
      </c>
      <c r="DG56" s="6">
        <f>+IFERROR(VALUE(RIGHT(Tabla19[[#This Row],[B2B]],6)),"")</f>
        <v>833</v>
      </c>
      <c r="DH56" s="6" t="str">
        <f>+IFERROR(VLOOKUP(DF56,Auxiliar!$A:$C,2,0),"")</f>
        <v>MICHELOB</v>
      </c>
      <c r="DI56" s="7" t="str">
        <f>+IFERROR(VLOOKUP(DF56,Auxiliar!$A:$C,3,0),"")</f>
        <v>1b 7% | 3b 22% | 8b 27%</v>
      </c>
      <c r="DK56" s="1">
        <v>6406</v>
      </c>
      <c r="DL56" s="1" t="s">
        <v>23</v>
      </c>
      <c r="DM56" s="6">
        <f>+IFERROR(VALUE(RIGHT(Tabla20[[#This Row],[B2B]],6)),"")</f>
        <v>6406</v>
      </c>
      <c r="DN56" s="6" t="str">
        <f>+IFERROR(VLOOKUP(DL56,Auxiliar!$A:$C,2,0),"")</f>
        <v>CORONA PORRON</v>
      </c>
      <c r="DO56" s="7" t="str">
        <f>+IFERROR(VLOOKUP(DL56,Auxiliar!$A:$C,3,0),"")</f>
        <v>3b 5% | 42b 0%</v>
      </c>
      <c r="DQ56" s="1">
        <v>833</v>
      </c>
      <c r="DR56" s="12" t="s">
        <v>24</v>
      </c>
      <c r="DS56" s="6">
        <f>+IFERROR(VALUE(RIGHT(Tabla21[[#This Row],[B2B]],6)),"")</f>
        <v>833</v>
      </c>
      <c r="DT56" s="6" t="str">
        <f>+IFERROR(VLOOKUP(DR56,Auxiliar!$A:$C,2,0),"")</f>
        <v>CORONA PORRON</v>
      </c>
      <c r="DU56" s="7" t="str">
        <f>+IFERROR(VLOOKUP(DR56,Auxiliar!$A:$C,3,0),"")</f>
        <v>1b 5% | 20b 0%</v>
      </c>
      <c r="DW56" s="1">
        <v>4106</v>
      </c>
      <c r="DX56" s="12" t="s">
        <v>43</v>
      </c>
      <c r="DY56" s="6">
        <f>+IFERROR(VALUE(RIGHT(Tabla22[[#This Row],[B2B]],6)),"")</f>
        <v>4106</v>
      </c>
      <c r="DZ56" s="6" t="str">
        <f>+IFERROR(VLOOKUP(DX56,Auxiliar!$A:$C,2,0),"")</f>
        <v xml:space="preserve">VALUE LATA </v>
      </c>
      <c r="EA56" s="7" t="str">
        <f>+IFERROR(VLOOKUP(DX56,Auxiliar!$A:$C,3,0),"")</f>
        <v>1b 15% | 100b 18%</v>
      </c>
      <c r="EC56" s="1">
        <v>4101</v>
      </c>
      <c r="ED56" s="12" t="s">
        <v>47</v>
      </c>
      <c r="EE56" s="6">
        <f>+IFERROR(VALUE(RIGHT(Tabla23[[#This Row],[B2B]],6)),"")</f>
        <v>4101</v>
      </c>
      <c r="EF56" s="6" t="str">
        <f>+IFERROR(VLOOKUP(ED56,Auxiliar!$A:$C,2,0),"")</f>
        <v>VALUE LATON</v>
      </c>
      <c r="EG56" s="7" t="str">
        <f>+IFERROR(VLOOKUP(ED56,Auxiliar!$A:$C,3,0),"")</f>
        <v>1b 10% | 5b 15% | 192b 0%</v>
      </c>
      <c r="EI56" s="1">
        <v>3859</v>
      </c>
      <c r="EJ56" s="12" t="s">
        <v>56</v>
      </c>
      <c r="EK56" s="6">
        <f>+IFERROR(VALUE(RIGHT(Tabla24[[#This Row],[B2B]],6)),"")</f>
        <v>3859</v>
      </c>
      <c r="EL56" s="6" t="str">
        <f>+IFERROR(VLOOKUP(EJ56,Auxiliar!$A:$C,2,0),"")</f>
        <v>VALUE LATON</v>
      </c>
      <c r="EM56" s="7" t="str">
        <f>+IFERROR(VLOOKUP(EJ56,Auxiliar!$A:$C,3,0),"")</f>
        <v>3b 10% | 10b 15% | 384b 0%</v>
      </c>
      <c r="EO56" s="1"/>
      <c r="EP56" s="12"/>
      <c r="EQ56" s="6" t="str">
        <f>+IFERROR(VALUE(RIGHT(Tabla25[[#This Row],[B2B]],6)),"")</f>
        <v/>
      </c>
      <c r="ER56" s="6" t="str">
        <f>+IFERROR(VLOOKUP(EP56,Auxiliar!$A:$C,2,0),"")</f>
        <v/>
      </c>
      <c r="ES56" s="7" t="str">
        <f>+IFERROR(VLOOKUP(EP56,Auxiliar!$A:$C,3,0),"")</f>
        <v/>
      </c>
      <c r="EU56" s="1"/>
      <c r="EV56" s="12"/>
      <c r="EW56" s="6" t="str">
        <f>+IFERROR(VALUE(RIGHT(Tabla26[[#This Row],[B2B]],6)),"")</f>
        <v/>
      </c>
      <c r="EX56" s="6" t="str">
        <f>+IFERROR(VLOOKUP(EV56,Auxiliar!$A:$C,2,0),"")</f>
        <v/>
      </c>
      <c r="EY56" s="7" t="str">
        <f>+IFERROR(VLOOKUP(EV56,Auxiliar!$A:$C,3,0),"")</f>
        <v/>
      </c>
      <c r="EZ56" s="1"/>
      <c r="FA56" s="12"/>
      <c r="FB56" s="6" t="str">
        <f>+IFERROR(VALUE(RIGHT(Tabla27[[#This Row],[B2B]],6)),"")</f>
        <v/>
      </c>
      <c r="FC56" s="6" t="str">
        <f>+IFERROR(VLOOKUP(FA56,Auxiliar!$A:$C,2,0),"")</f>
        <v/>
      </c>
      <c r="FD56" s="7" t="str">
        <f>+IFERROR(VLOOKUP(FA56,Auxiliar!$A:$C,3,0),"")</f>
        <v/>
      </c>
      <c r="FE56" s="1"/>
      <c r="FF56" s="12"/>
      <c r="FG56" s="6" t="str">
        <f>+IFERROR(VALUE(RIGHT(Tabla28[[#This Row],[B2B]],6)),"")</f>
        <v/>
      </c>
      <c r="FH56" s="6" t="str">
        <f>+IFERROR(VLOOKUP(FF56,Auxiliar!$A:$C,2,0),"")</f>
        <v/>
      </c>
      <c r="FI56" s="7" t="str">
        <f>+IFERROR(VLOOKUP(FF56,Auxiliar!$A:$C,3,0),"")</f>
        <v/>
      </c>
      <c r="FJ56" s="1"/>
      <c r="FK56" s="12"/>
      <c r="FL56" s="6" t="str">
        <f>+IFERROR(VALUE(RIGHT(Tabla29[[#This Row],[B2B]],6)),"")</f>
        <v/>
      </c>
      <c r="FM56" s="6" t="str">
        <f>+IFERROR(VLOOKUP(FK56,Auxiliar!$A:$C,2,0),"")</f>
        <v/>
      </c>
      <c r="FN56" s="7" t="str">
        <f>+IFERROR(VLOOKUP(FK56,Auxiliar!$A:$C,3,0),"")</f>
        <v/>
      </c>
      <c r="FO56" s="1"/>
      <c r="FP56" s="12"/>
      <c r="FQ56" s="6" t="str">
        <f>+IFERROR(VALUE(RIGHT(Tabla30[[#This Row],[B2B]],6)),"")</f>
        <v/>
      </c>
      <c r="FR56" s="6" t="str">
        <f>+IFERROR(VLOOKUP(FP56,Auxiliar!$A:$C,2,0),"")</f>
        <v/>
      </c>
      <c r="FS56" s="7"/>
      <c r="FT56" s="1"/>
      <c r="FU56" s="12"/>
      <c r="FV56" s="6" t="str">
        <f>+IFERROR(VALUE(RIGHT(Tabla31[[#This Row],[B2B]],6)),"")</f>
        <v/>
      </c>
      <c r="FW56" s="6" t="str">
        <f>+IFERROR(VLOOKUP(FU56,Auxiliar!$A:$C,2,0),"")</f>
        <v/>
      </c>
      <c r="FX56" s="7" t="str">
        <f>+IFERROR(VLOOKUP(FU56,Auxiliar!$A:$C,3,0),"")</f>
        <v/>
      </c>
      <c r="FY56" s="1"/>
      <c r="FZ56" s="12"/>
      <c r="GA56" s="6" t="str">
        <f>+IFERROR(VALUE(RIGHT(Tabla32[[#This Row],[B2B]],6)),"")</f>
        <v/>
      </c>
      <c r="GB56" s="6" t="str">
        <f>+IFERROR(VLOOKUP(FZ56,Auxiliar!$A:$C,2,0),"")</f>
        <v/>
      </c>
      <c r="GC56" s="7" t="str">
        <f>+IFERROR(VLOOKUP(FZ56,Auxiliar!$A:$C,3,0),"")</f>
        <v/>
      </c>
      <c r="GD56" s="1"/>
      <c r="GE56" s="12"/>
      <c r="GF56" s="6" t="str">
        <f>+IFERROR(VALUE(RIGHT(Tabla33[[#This Row],[B2B]],6)),"")</f>
        <v/>
      </c>
      <c r="GG56" s="6" t="str">
        <f>+IFERROR(VLOOKUP(GE56,Auxiliar!$A:$C,2,0),"")</f>
        <v/>
      </c>
      <c r="GH56" s="7" t="str">
        <f>+IFERROR(VLOOKUP(GE56,Auxiliar!$A:$C,3,0),"")</f>
        <v/>
      </c>
    </row>
    <row r="57" spans="1:190" x14ac:dyDescent="0.25">
      <c r="A57" s="1"/>
      <c r="B57" s="1"/>
      <c r="C57" t="str">
        <f>+IFERROR(VALUE(RIGHT(Tabla1[[#This Row],[B2B]],6)),"")</f>
        <v/>
      </c>
      <c r="D57" t="str">
        <f>+IFERROR(VLOOKUP(B57,Auxiliar!$A:$C,2,0),"")</f>
        <v/>
      </c>
      <c r="E57" s="5" t="str">
        <f>+IFERROR(VLOOKUP(B57,Auxiliar!$A:$C,3,0),"")</f>
        <v/>
      </c>
      <c r="S57" s="1">
        <v>1412</v>
      </c>
      <c r="T57" s="1" t="s">
        <v>9</v>
      </c>
      <c r="U57" s="6">
        <f>+IFERROR(VALUE(RIGHT(Tabla4[[#This Row],[B2B]],6)),"")</f>
        <v>1412</v>
      </c>
      <c r="V57" s="6" t="str">
        <f>+IFERROR(VLOOKUP(T57,Auxiliar!$A:$C,2,0),"")</f>
        <v>CORE</v>
      </c>
      <c r="W57" s="7" t="str">
        <f>+IFERROR(VLOOKUP(T57,Auxiliar!$A:$C,3,0),"")</f>
        <v>0b 1% | 2b 5% | 4b 6%</v>
      </c>
      <c r="Y57" s="1">
        <v>3021</v>
      </c>
      <c r="Z57" s="1" t="s">
        <v>10</v>
      </c>
      <c r="AA57" s="6">
        <f>+IFERROR(VALUE(RIGHT(Tabla5[[#This Row],[B2B]],6)),"")</f>
        <v>3021</v>
      </c>
      <c r="AB57" s="6" t="str">
        <f>+IFERROR(VLOOKUP(Z57,Auxiliar!$A:$C,2,0),"")</f>
        <v>CORE</v>
      </c>
      <c r="AC57" s="7" t="str">
        <f>+IFERROR(VLOOKUP(Z57,Auxiliar!$A:$C,3,0),"")</f>
        <v>0b 1% | 3b 4% | 5b 6%</v>
      </c>
      <c r="AE57" s="1">
        <v>3924</v>
      </c>
      <c r="AF57" s="1" t="s">
        <v>11</v>
      </c>
      <c r="AG57" s="6">
        <f>+IFERROR(VALUE(RIGHT(Tabla6[[#This Row],[B2B]],6)),"")</f>
        <v>3924</v>
      </c>
      <c r="AH57" s="6" t="str">
        <f>+IFERROR(VLOOKUP(AF57,Auxiliar!$A:$C,2,0),"")</f>
        <v>CORE</v>
      </c>
      <c r="AI57" s="7" t="str">
        <f>+IFERROR(VLOOKUP(AF57,Auxiliar!$A:$C,3,0),"")</f>
        <v>0b 1% | 6b 5% | 10b 6%</v>
      </c>
      <c r="AK57" s="1">
        <v>1186</v>
      </c>
      <c r="AL57" s="1" t="s">
        <v>30</v>
      </c>
      <c r="AM57" s="6">
        <f>+IFERROR(VALUE(RIGHT(Tabla7[[#This Row],[B2B]],6)),"")</f>
        <v>1186</v>
      </c>
      <c r="AN57" s="6" t="str">
        <f>+IFERROR(VLOOKUP(AL57,Auxiliar!$A:$C,2,0),"")</f>
        <v>LATONES</v>
      </c>
      <c r="AO57" s="7" t="str">
        <f>+IFERROR(VLOOKUP(AL57,Auxiliar!$A:$C,3,0),"")</f>
        <v>1b 4% | 5b 7% | 97b 0%</v>
      </c>
      <c r="AQ57" s="1">
        <v>2815</v>
      </c>
      <c r="AR57" s="1" t="s">
        <v>31</v>
      </c>
      <c r="AS57" s="6">
        <f>+IFERROR(VALUE(RIGHT(Tabla8[[#This Row],[B2B]],6)),"")</f>
        <v>2815</v>
      </c>
      <c r="AT57" s="6" t="str">
        <f>+IFERROR(VLOOKUP(AR57,Auxiliar!$A:$C,2,0),"")</f>
        <v>LATONES</v>
      </c>
      <c r="AU57" s="7" t="str">
        <f>+IFERROR(VLOOKUP(AR57,Auxiliar!$A:$C,3,0),"")</f>
        <v>2b 3% | 4b 5% | 5b 8% | 193 0%</v>
      </c>
      <c r="AW57" s="1"/>
      <c r="AX57" s="1" t="s">
        <v>32</v>
      </c>
      <c r="AY57" s="6" t="str">
        <f>+IFERROR(VALUE(RIGHT(Tabla9[[#This Row],[B2B]],6)),"")</f>
        <v/>
      </c>
      <c r="AZ57" s="6" t="str">
        <f>+IFERROR(VLOOKUP(AX57,Auxiliar!$A:$C,2,0),"")</f>
        <v>LATONES</v>
      </c>
      <c r="BA57" s="7" t="str">
        <f>+IFERROR(VLOOKUP(AX57,Auxiliar!$A:$C,3,0),"")</f>
        <v>2b 3% | 4b 4% | 6b 5% | 10b 8%  | 385b 0%</v>
      </c>
      <c r="BC57" s="1"/>
      <c r="BD57" s="1" t="s">
        <v>33</v>
      </c>
      <c r="BE57" s="6" t="str">
        <f>+IFERROR(VALUE(RIGHT(Tabla10[[#This Row],[B2B]],6)),"")</f>
        <v/>
      </c>
      <c r="BF57" s="6" t="str">
        <f>+IFERROR(VLOOKUP(BD57,Auxiliar!$A:$C,2,0),"")</f>
        <v>LATONES</v>
      </c>
      <c r="BG57" s="7" t="str">
        <f>+IFERROR(VLOOKUP(BD57,Auxiliar!$A:$C,3,0),"")</f>
        <v>6b 4% | 12b 5% | 15b 8% | 385b 0%</v>
      </c>
      <c r="BI57" s="1">
        <v>3474</v>
      </c>
      <c r="BJ57" s="1" t="s">
        <v>38</v>
      </c>
      <c r="BK57" s="6">
        <f>+IFERROR(VALUE(RIGHT(Tabla11[[#This Row],[B2B]],6)),"")</f>
        <v>3474</v>
      </c>
      <c r="BL57" s="6" t="str">
        <f>+IFERROR(VLOOKUP(BJ57,Auxiliar!$A:$C,2,0),"")</f>
        <v>VALUE LITRO</v>
      </c>
      <c r="BM57" s="7" t="str">
        <f>+IFERROR(VLOOKUP(BJ57,Auxiliar!$A:$C,3,0),"")</f>
        <v>3b 12%</v>
      </c>
      <c r="BO57" s="1">
        <v>4125</v>
      </c>
      <c r="BP57" s="1" t="s">
        <v>39</v>
      </c>
      <c r="BQ57" s="6">
        <f>+IFERROR(VALUE(RIGHT(Tabla12[[#This Row],[B2B]],6)),"")</f>
        <v>4125</v>
      </c>
      <c r="BR57" s="6" t="str">
        <f>+IFERROR(VLOOKUP(BP57,Auxiliar!$A:$C,2,0),"")</f>
        <v>VALUE LITRO</v>
      </c>
      <c r="BS57" s="7" t="str">
        <f>+IFERROR(VLOOKUP(BP57,Auxiliar!$A:$C,3,0),"")</f>
        <v>1b 12%</v>
      </c>
      <c r="BU57" s="1">
        <v>6438</v>
      </c>
      <c r="BV57" s="1" t="s">
        <v>34</v>
      </c>
      <c r="BW57" s="6">
        <f>+IFERROR(VALUE(RIGHT(Tabla13[[#This Row],[B2B]],6)),"")</f>
        <v>6438</v>
      </c>
      <c r="BX57" s="6" t="str">
        <f>+IFERROR(VLOOKUP(BV57,Auxiliar!$A:$C,2,0),"")</f>
        <v>Corona 710cc</v>
      </c>
      <c r="BY57" s="7" t="str">
        <f>+IFERROR(VLOOKUP(BV57,Auxiliar!$A:$C,3,0),"")</f>
        <v>3b 10% | 169b 0%</v>
      </c>
      <c r="CA57" s="1">
        <v>874</v>
      </c>
      <c r="CB57" s="1" t="s">
        <v>35</v>
      </c>
      <c r="CC57" s="6">
        <f>+IFERROR(VALUE(RIGHT(Tabla14[[#This Row],[B2B]],6)),"")</f>
        <v>874</v>
      </c>
      <c r="CD57" s="6" t="str">
        <f>+IFERROR(VLOOKUP(CB57,Auxiliar!$A:$C,2,0),"")</f>
        <v>Corona 710cc</v>
      </c>
      <c r="CE57" s="7" t="str">
        <f>+IFERROR(VLOOKUP(CB57,Auxiliar!$A:$C,3,0),"")</f>
        <v>1b 10% | 85b 0%</v>
      </c>
      <c r="CG57" s="1">
        <v>3474</v>
      </c>
      <c r="CH57" s="1" t="s">
        <v>42</v>
      </c>
      <c r="CI57" s="6">
        <f>+IFERROR(VALUE(RIGHT(Tabla15[[#This Row],[B2B]],6)),"")</f>
        <v>3474</v>
      </c>
      <c r="CJ57" s="6" t="str">
        <f>+IFERROR(VLOOKUP(CH57,Auxiliar!$A:$C,2,0),"")</f>
        <v xml:space="preserve">VALUE LATA </v>
      </c>
      <c r="CK57" s="7" t="str">
        <f>+IFERROR(VLOOKUP(CH57,Auxiliar!$A:$C,3,0),"")</f>
        <v>3b 15% | 100b 18%</v>
      </c>
      <c r="CM57" s="1">
        <v>871</v>
      </c>
      <c r="CN57" s="1" t="s">
        <v>20</v>
      </c>
      <c r="CO57" s="6">
        <v>871</v>
      </c>
      <c r="CP57" s="6" t="s">
        <v>20</v>
      </c>
      <c r="CQ57" s="7" t="s">
        <v>21</v>
      </c>
      <c r="CS57" s="1">
        <v>20021</v>
      </c>
      <c r="CT57" s="1" t="s">
        <v>15</v>
      </c>
      <c r="CU57" s="6">
        <f>+IFERROR(VALUE(RIGHT(Tabla17[[#This Row],[B2B]],6)),"")</f>
        <v>20021</v>
      </c>
      <c r="CV57" s="6" t="str">
        <f>+IFERROR(VLOOKUP(CT57,Auxiliar!$A:$C,2,0),"")</f>
        <v>PREMIUM</v>
      </c>
      <c r="CW57" s="7" t="str">
        <f>+IFERROR(VLOOKUP(CT57,Auxiliar!$A:$C,3,0),"")</f>
        <v>0b 0% | 5b 2% | 10b 3,5% | 20b 5%</v>
      </c>
      <c r="CY57" s="1">
        <v>871</v>
      </c>
      <c r="CZ57" s="1" t="s">
        <v>16</v>
      </c>
      <c r="DA57" s="6">
        <f>+IFERROR(VALUE(RIGHT(Tabla18[[#This Row],[B2B]],6)),"")</f>
        <v>871</v>
      </c>
      <c r="DB57" s="6" t="str">
        <f>+IFERROR(VLOOKUP(CZ57,Auxiliar!$A:$C,2,0),"")</f>
        <v>PREMIUM</v>
      </c>
      <c r="DC57" s="7" t="str">
        <f>+IFERROR(VLOOKUP(CZ57,Auxiliar!$A:$C,3,0),"")</f>
        <v>0b 0% | 2b 2% | 5b 3,5% | 10b 5%</v>
      </c>
      <c r="DE57" s="1">
        <v>871</v>
      </c>
      <c r="DF57" s="1" t="s">
        <v>19</v>
      </c>
      <c r="DG57" s="6">
        <f>+IFERROR(VALUE(RIGHT(Tabla19[[#This Row],[B2B]],6)),"")</f>
        <v>871</v>
      </c>
      <c r="DH57" s="6" t="str">
        <f>+IFERROR(VLOOKUP(DF57,Auxiliar!$A:$C,2,0),"")</f>
        <v>MICHELOB</v>
      </c>
      <c r="DI57" s="7" t="str">
        <f>+IFERROR(VLOOKUP(DF57,Auxiliar!$A:$C,3,0),"")</f>
        <v>1b 7% | 3b 22% | 8b 27%</v>
      </c>
      <c r="DK57" s="1">
        <v>6438</v>
      </c>
      <c r="DL57" s="1" t="s">
        <v>23</v>
      </c>
      <c r="DM57" s="6">
        <f>+IFERROR(VALUE(RIGHT(Tabla20[[#This Row],[B2B]],6)),"")</f>
        <v>6438</v>
      </c>
      <c r="DN57" s="6" t="str">
        <f>+IFERROR(VLOOKUP(DL57,Auxiliar!$A:$C,2,0),"")</f>
        <v>CORONA PORRON</v>
      </c>
      <c r="DO57" s="7" t="str">
        <f>+IFERROR(VLOOKUP(DL57,Auxiliar!$A:$C,3,0),"")</f>
        <v>3b 5% | 42b 0%</v>
      </c>
      <c r="DQ57" s="1">
        <v>871</v>
      </c>
      <c r="DR57" s="12" t="s">
        <v>24</v>
      </c>
      <c r="DS57" s="6">
        <f>+IFERROR(VALUE(RIGHT(Tabla21[[#This Row],[B2B]],6)),"")</f>
        <v>871</v>
      </c>
      <c r="DT57" s="6" t="str">
        <f>+IFERROR(VLOOKUP(DR57,Auxiliar!$A:$C,2,0),"")</f>
        <v>CORONA PORRON</v>
      </c>
      <c r="DU57" s="7" t="str">
        <f>+IFERROR(VLOOKUP(DR57,Auxiliar!$A:$C,3,0),"")</f>
        <v>1b 5% | 20b 0%</v>
      </c>
      <c r="DW57" s="1">
        <v>4125</v>
      </c>
      <c r="DX57" s="12" t="s">
        <v>43</v>
      </c>
      <c r="DY57" s="6">
        <f>+IFERROR(VALUE(RIGHT(Tabla22[[#This Row],[B2B]],6)),"")</f>
        <v>4125</v>
      </c>
      <c r="DZ57" s="6" t="str">
        <f>+IFERROR(VLOOKUP(DX57,Auxiliar!$A:$C,2,0),"")</f>
        <v xml:space="preserve">VALUE LATA </v>
      </c>
      <c r="EA57" s="7" t="str">
        <f>+IFERROR(VLOOKUP(DX57,Auxiliar!$A:$C,3,0),"")</f>
        <v>1b 15% | 100b 18%</v>
      </c>
      <c r="EC57" s="1">
        <v>4106</v>
      </c>
      <c r="ED57" s="12" t="s">
        <v>47</v>
      </c>
      <c r="EE57" s="6">
        <f>+IFERROR(VALUE(RIGHT(Tabla23[[#This Row],[B2B]],6)),"")</f>
        <v>4106</v>
      </c>
      <c r="EF57" s="6" t="str">
        <f>+IFERROR(VLOOKUP(ED57,Auxiliar!$A:$C,2,0),"")</f>
        <v>VALUE LATON</v>
      </c>
      <c r="EG57" s="7" t="str">
        <f>+IFERROR(VLOOKUP(ED57,Auxiliar!$A:$C,3,0),"")</f>
        <v>1b 10% | 5b 15% | 192b 0%</v>
      </c>
      <c r="EI57" s="1">
        <v>11983</v>
      </c>
      <c r="EJ57" s="12" t="s">
        <v>56</v>
      </c>
      <c r="EK57" s="6">
        <f>+IFERROR(VALUE(RIGHT(Tabla24[[#This Row],[B2B]],6)),"")</f>
        <v>11983</v>
      </c>
      <c r="EL57" s="6" t="str">
        <f>+IFERROR(VLOOKUP(EJ57,Auxiliar!$A:$C,2,0),"")</f>
        <v>VALUE LATON</v>
      </c>
      <c r="EM57" s="7" t="str">
        <f>+IFERROR(VLOOKUP(EJ57,Auxiliar!$A:$C,3,0),"")</f>
        <v>3b 10% | 10b 15% | 384b 0%</v>
      </c>
      <c r="EO57" s="1"/>
      <c r="EP57" s="12"/>
      <c r="EQ57" s="6" t="str">
        <f>+IFERROR(VALUE(RIGHT(Tabla25[[#This Row],[B2B]],6)),"")</f>
        <v/>
      </c>
      <c r="ER57" s="6" t="str">
        <f>+IFERROR(VLOOKUP(EP57,Auxiliar!$A:$C,2,0),"")</f>
        <v/>
      </c>
      <c r="ES57" s="7" t="str">
        <f>+IFERROR(VLOOKUP(EP57,Auxiliar!$A:$C,3,0),"")</f>
        <v/>
      </c>
      <c r="EU57" s="1"/>
      <c r="EV57" s="12"/>
      <c r="EW57" s="6" t="str">
        <f>+IFERROR(VALUE(RIGHT(Tabla26[[#This Row],[B2B]],6)),"")</f>
        <v/>
      </c>
      <c r="EX57" s="6" t="str">
        <f>+IFERROR(VLOOKUP(EV57,Auxiliar!$A:$C,2,0),"")</f>
        <v/>
      </c>
      <c r="EY57" s="7" t="str">
        <f>+IFERROR(VLOOKUP(EV57,Auxiliar!$A:$C,3,0),"")</f>
        <v/>
      </c>
      <c r="EZ57" s="1"/>
      <c r="FA57" s="12"/>
      <c r="FB57" s="6" t="str">
        <f>+IFERROR(VALUE(RIGHT(Tabla27[[#This Row],[B2B]],6)),"")</f>
        <v/>
      </c>
      <c r="FC57" s="6" t="str">
        <f>+IFERROR(VLOOKUP(FA57,Auxiliar!$A:$C,2,0),"")</f>
        <v/>
      </c>
      <c r="FD57" s="7" t="str">
        <f>+IFERROR(VLOOKUP(FA57,Auxiliar!$A:$C,3,0),"")</f>
        <v/>
      </c>
      <c r="FE57" s="1"/>
      <c r="FF57" s="12"/>
      <c r="FG57" s="6" t="str">
        <f>+IFERROR(VALUE(RIGHT(Tabla28[[#This Row],[B2B]],6)),"")</f>
        <v/>
      </c>
      <c r="FH57" s="6" t="str">
        <f>+IFERROR(VLOOKUP(FF57,Auxiliar!$A:$C,2,0),"")</f>
        <v/>
      </c>
      <c r="FI57" s="7" t="str">
        <f>+IFERROR(VLOOKUP(FF57,Auxiliar!$A:$C,3,0),"")</f>
        <v/>
      </c>
      <c r="FJ57" s="1"/>
      <c r="FK57" s="12"/>
      <c r="FL57" s="6" t="str">
        <f>+IFERROR(VALUE(RIGHT(Tabla29[[#This Row],[B2B]],6)),"")</f>
        <v/>
      </c>
      <c r="FM57" s="6" t="str">
        <f>+IFERROR(VLOOKUP(FK57,Auxiliar!$A:$C,2,0),"")</f>
        <v/>
      </c>
      <c r="FN57" s="7" t="str">
        <f>+IFERROR(VLOOKUP(FK57,Auxiliar!$A:$C,3,0),"")</f>
        <v/>
      </c>
      <c r="FO57" s="1"/>
      <c r="FP57" s="12"/>
      <c r="FQ57" s="6" t="str">
        <f>+IFERROR(VALUE(RIGHT(Tabla30[[#This Row],[B2B]],6)),"")</f>
        <v/>
      </c>
      <c r="FR57" s="6" t="str">
        <f>+IFERROR(VLOOKUP(FP57,Auxiliar!$A:$C,2,0),"")</f>
        <v/>
      </c>
      <c r="FS57" s="7"/>
      <c r="FT57" s="1"/>
      <c r="FU57" s="12"/>
      <c r="FV57" s="6" t="str">
        <f>+IFERROR(VALUE(RIGHT(Tabla31[[#This Row],[B2B]],6)),"")</f>
        <v/>
      </c>
      <c r="FW57" s="6" t="str">
        <f>+IFERROR(VLOOKUP(FU57,Auxiliar!$A:$C,2,0),"")</f>
        <v/>
      </c>
      <c r="FX57" s="7" t="str">
        <f>+IFERROR(VLOOKUP(FU57,Auxiliar!$A:$C,3,0),"")</f>
        <v/>
      </c>
      <c r="FY57" s="1"/>
      <c r="FZ57" s="12"/>
      <c r="GA57" s="6" t="str">
        <f>+IFERROR(VALUE(RIGHT(Tabla32[[#This Row],[B2B]],6)),"")</f>
        <v/>
      </c>
      <c r="GB57" s="6" t="str">
        <f>+IFERROR(VLOOKUP(FZ57,Auxiliar!$A:$C,2,0),"")</f>
        <v/>
      </c>
      <c r="GC57" s="7" t="str">
        <f>+IFERROR(VLOOKUP(FZ57,Auxiliar!$A:$C,3,0),"")</f>
        <v/>
      </c>
      <c r="GD57" s="1"/>
      <c r="GE57" s="12"/>
      <c r="GF57" s="6" t="str">
        <f>+IFERROR(VALUE(RIGHT(Tabla33[[#This Row],[B2B]],6)),"")</f>
        <v/>
      </c>
      <c r="GG57" s="6" t="str">
        <f>+IFERROR(VLOOKUP(GE57,Auxiliar!$A:$C,2,0),"")</f>
        <v/>
      </c>
      <c r="GH57" s="7" t="str">
        <f>+IFERROR(VLOOKUP(GE57,Auxiliar!$A:$C,3,0),"")</f>
        <v/>
      </c>
    </row>
    <row r="58" spans="1:190" x14ac:dyDescent="0.25">
      <c r="A58" s="1"/>
      <c r="B58" s="1"/>
      <c r="C58" t="str">
        <f>+IFERROR(VALUE(RIGHT(Tabla1[[#This Row],[B2B]],6)),"")</f>
        <v/>
      </c>
      <c r="D58" t="str">
        <f>+IFERROR(VLOOKUP(B58,Auxiliar!$A:$C,2,0),"")</f>
        <v/>
      </c>
      <c r="E58" s="5" t="str">
        <f>+IFERROR(VLOOKUP(B58,Auxiliar!$A:$C,3,0),"")</f>
        <v/>
      </c>
      <c r="S58" s="1">
        <v>1415</v>
      </c>
      <c r="T58" s="1" t="s">
        <v>9</v>
      </c>
      <c r="U58" s="6">
        <f>+IFERROR(VALUE(RIGHT(Tabla4[[#This Row],[B2B]],6)),"")</f>
        <v>1415</v>
      </c>
      <c r="V58" s="6" t="str">
        <f>+IFERROR(VLOOKUP(T58,Auxiliar!$A:$C,2,0),"")</f>
        <v>CORE</v>
      </c>
      <c r="W58" s="7" t="str">
        <f>+IFERROR(VLOOKUP(T58,Auxiliar!$A:$C,3,0),"")</f>
        <v>0b 1% | 2b 5% | 4b 6%</v>
      </c>
      <c r="Y58" s="1">
        <v>3029</v>
      </c>
      <c r="Z58" s="1" t="s">
        <v>10</v>
      </c>
      <c r="AA58" s="6">
        <f>+IFERROR(VALUE(RIGHT(Tabla5[[#This Row],[B2B]],6)),"")</f>
        <v>3029</v>
      </c>
      <c r="AB58" s="6" t="str">
        <f>+IFERROR(VLOOKUP(Z58,Auxiliar!$A:$C,2,0),"")</f>
        <v>CORE</v>
      </c>
      <c r="AC58" s="7" t="str">
        <f>+IFERROR(VLOOKUP(Z58,Auxiliar!$A:$C,3,0),"")</f>
        <v>0b 1% | 3b 4% | 5b 6%</v>
      </c>
      <c r="AE58" s="1">
        <v>3970</v>
      </c>
      <c r="AF58" s="1" t="s">
        <v>11</v>
      </c>
      <c r="AG58" s="6">
        <f>+IFERROR(VALUE(RIGHT(Tabla6[[#This Row],[B2B]],6)),"")</f>
        <v>3970</v>
      </c>
      <c r="AH58" s="6" t="str">
        <f>+IFERROR(VLOOKUP(AF58,Auxiliar!$A:$C,2,0),"")</f>
        <v>CORE</v>
      </c>
      <c r="AI58" s="7" t="str">
        <f>+IFERROR(VLOOKUP(AF58,Auxiliar!$A:$C,3,0),"")</f>
        <v>0b 1% | 6b 5% | 10b 6%</v>
      </c>
      <c r="AK58" s="1">
        <v>1211</v>
      </c>
      <c r="AL58" s="1" t="s">
        <v>30</v>
      </c>
      <c r="AM58" s="6">
        <f>+IFERROR(VALUE(RIGHT(Tabla7[[#This Row],[B2B]],6)),"")</f>
        <v>1211</v>
      </c>
      <c r="AN58" s="6" t="str">
        <f>+IFERROR(VLOOKUP(AL58,Auxiliar!$A:$C,2,0),"")</f>
        <v>LATONES</v>
      </c>
      <c r="AO58" s="7" t="str">
        <f>+IFERROR(VLOOKUP(AL58,Auxiliar!$A:$C,3,0),"")</f>
        <v>1b 4% | 5b 7% | 97b 0%</v>
      </c>
      <c r="AQ58" s="1">
        <v>2833</v>
      </c>
      <c r="AR58" s="1" t="s">
        <v>31</v>
      </c>
      <c r="AS58" s="6">
        <f>+IFERROR(VALUE(RIGHT(Tabla8[[#This Row],[B2B]],6)),"")</f>
        <v>2833</v>
      </c>
      <c r="AT58" s="6" t="str">
        <f>+IFERROR(VLOOKUP(AR58,Auxiliar!$A:$C,2,0),"")</f>
        <v>LATONES</v>
      </c>
      <c r="AU58" s="7" t="str">
        <f>+IFERROR(VLOOKUP(AR58,Auxiliar!$A:$C,3,0),"")</f>
        <v>2b 3% | 4b 5% | 5b 8% | 193 0%</v>
      </c>
      <c r="AW58" s="1"/>
      <c r="AX58" s="1" t="s">
        <v>32</v>
      </c>
      <c r="AY58" s="6" t="str">
        <f>+IFERROR(VALUE(RIGHT(Tabla9[[#This Row],[B2B]],6)),"")</f>
        <v/>
      </c>
      <c r="AZ58" s="6" t="str">
        <f>+IFERROR(VLOOKUP(AX58,Auxiliar!$A:$C,2,0),"")</f>
        <v>LATONES</v>
      </c>
      <c r="BA58" s="7" t="str">
        <f>+IFERROR(VLOOKUP(AX58,Auxiliar!$A:$C,3,0),"")</f>
        <v>2b 3% | 4b 4% | 6b 5% | 10b 8%  | 385b 0%</v>
      </c>
      <c r="BC58" s="1"/>
      <c r="BD58" s="1" t="s">
        <v>33</v>
      </c>
      <c r="BE58" s="6" t="str">
        <f>+IFERROR(VALUE(RIGHT(Tabla10[[#This Row],[B2B]],6)),"")</f>
        <v/>
      </c>
      <c r="BF58" s="6" t="str">
        <f>+IFERROR(VLOOKUP(BD58,Auxiliar!$A:$C,2,0),"")</f>
        <v>LATONES</v>
      </c>
      <c r="BG58" s="7" t="str">
        <f>+IFERROR(VLOOKUP(BD58,Auxiliar!$A:$C,3,0),"")</f>
        <v>6b 4% | 12b 5% | 15b 8% | 385b 0%</v>
      </c>
      <c r="BI58" s="1">
        <v>20020</v>
      </c>
      <c r="BJ58" s="1" t="s">
        <v>38</v>
      </c>
      <c r="BK58" s="6">
        <f>+IFERROR(VALUE(RIGHT(Tabla11[[#This Row],[B2B]],6)),"")</f>
        <v>20020</v>
      </c>
      <c r="BL58" s="6" t="str">
        <f>+IFERROR(VLOOKUP(BJ58,Auxiliar!$A:$C,2,0),"")</f>
        <v>VALUE LITRO</v>
      </c>
      <c r="BM58" s="7" t="str">
        <f>+IFERROR(VLOOKUP(BJ58,Auxiliar!$A:$C,3,0),"")</f>
        <v>3b 12%</v>
      </c>
      <c r="BO58" s="1">
        <v>5634</v>
      </c>
      <c r="BP58" s="1" t="s">
        <v>39</v>
      </c>
      <c r="BQ58" s="6">
        <f>+IFERROR(VALUE(RIGHT(Tabla12[[#This Row],[B2B]],6)),"")</f>
        <v>5634</v>
      </c>
      <c r="BR58" s="6" t="str">
        <f>+IFERROR(VLOOKUP(BP58,Auxiliar!$A:$C,2,0),"")</f>
        <v>VALUE LITRO</v>
      </c>
      <c r="BS58" s="7" t="str">
        <f>+IFERROR(VLOOKUP(BP58,Auxiliar!$A:$C,3,0),"")</f>
        <v>1b 12%</v>
      </c>
      <c r="BU58" s="1">
        <v>6794</v>
      </c>
      <c r="BV58" s="1" t="s">
        <v>34</v>
      </c>
      <c r="BW58" s="6">
        <f>+IFERROR(VALUE(RIGHT(Tabla13[[#This Row],[B2B]],6)),"")</f>
        <v>6794</v>
      </c>
      <c r="BX58" s="6" t="str">
        <f>+IFERROR(VLOOKUP(BV58,Auxiliar!$A:$C,2,0),"")</f>
        <v>Corona 710cc</v>
      </c>
      <c r="BY58" s="7" t="str">
        <f>+IFERROR(VLOOKUP(BV58,Auxiliar!$A:$C,3,0),"")</f>
        <v>3b 10% | 169b 0%</v>
      </c>
      <c r="CA58" s="1">
        <v>906</v>
      </c>
      <c r="CB58" s="1" t="s">
        <v>35</v>
      </c>
      <c r="CC58" s="6">
        <f>+IFERROR(VALUE(RIGHT(Tabla14[[#This Row],[B2B]],6)),"")</f>
        <v>906</v>
      </c>
      <c r="CD58" s="6" t="str">
        <f>+IFERROR(VLOOKUP(CB58,Auxiliar!$A:$C,2,0),"")</f>
        <v>Corona 710cc</v>
      </c>
      <c r="CE58" s="7" t="str">
        <f>+IFERROR(VLOOKUP(CB58,Auxiliar!$A:$C,3,0),"")</f>
        <v>1b 10% | 85b 0%</v>
      </c>
      <c r="CG58" s="1">
        <v>20020</v>
      </c>
      <c r="CH58" s="1" t="s">
        <v>42</v>
      </c>
      <c r="CI58" s="6">
        <f>+IFERROR(VALUE(RIGHT(Tabla15[[#This Row],[B2B]],6)),"")</f>
        <v>20020</v>
      </c>
      <c r="CJ58" s="6" t="str">
        <f>+IFERROR(VLOOKUP(CH58,Auxiliar!$A:$C,2,0),"")</f>
        <v xml:space="preserve">VALUE LATA </v>
      </c>
      <c r="CK58" s="7" t="str">
        <f>+IFERROR(VLOOKUP(CH58,Auxiliar!$A:$C,3,0),"")</f>
        <v>3b 15% | 100b 18%</v>
      </c>
      <c r="CM58" s="1">
        <v>874</v>
      </c>
      <c r="CN58" s="1" t="s">
        <v>20</v>
      </c>
      <c r="CO58" s="6">
        <v>874</v>
      </c>
      <c r="CP58" s="6" t="s">
        <v>20</v>
      </c>
      <c r="CQ58" s="7" t="s">
        <v>21</v>
      </c>
      <c r="CS58" s="1">
        <v>20048</v>
      </c>
      <c r="CT58" s="1" t="s">
        <v>15</v>
      </c>
      <c r="CU58" s="6">
        <f>+IFERROR(VALUE(RIGHT(Tabla17[[#This Row],[B2B]],6)),"")</f>
        <v>20048</v>
      </c>
      <c r="CV58" s="6" t="str">
        <f>+IFERROR(VLOOKUP(CT58,Auxiliar!$A:$C,2,0),"")</f>
        <v>PREMIUM</v>
      </c>
      <c r="CW58" s="7" t="str">
        <f>+IFERROR(VLOOKUP(CT58,Auxiliar!$A:$C,3,0),"")</f>
        <v>0b 0% | 5b 2% | 10b 3,5% | 20b 5%</v>
      </c>
      <c r="CY58" s="1">
        <v>874</v>
      </c>
      <c r="CZ58" s="1" t="s">
        <v>16</v>
      </c>
      <c r="DA58" s="6">
        <f>+IFERROR(VALUE(RIGHT(Tabla18[[#This Row],[B2B]],6)),"")</f>
        <v>874</v>
      </c>
      <c r="DB58" s="6" t="str">
        <f>+IFERROR(VLOOKUP(CZ58,Auxiliar!$A:$C,2,0),"")</f>
        <v>PREMIUM</v>
      </c>
      <c r="DC58" s="7" t="str">
        <f>+IFERROR(VLOOKUP(CZ58,Auxiliar!$A:$C,3,0),"")</f>
        <v>0b 0% | 2b 2% | 5b 3,5% | 10b 5%</v>
      </c>
      <c r="DE58" s="1">
        <v>874</v>
      </c>
      <c r="DF58" s="1" t="s">
        <v>19</v>
      </c>
      <c r="DG58" s="6">
        <f>+IFERROR(VALUE(RIGHT(Tabla19[[#This Row],[B2B]],6)),"")</f>
        <v>874</v>
      </c>
      <c r="DH58" s="6" t="str">
        <f>+IFERROR(VLOOKUP(DF58,Auxiliar!$A:$C,2,0),"")</f>
        <v>MICHELOB</v>
      </c>
      <c r="DI58" s="7" t="str">
        <f>+IFERROR(VLOOKUP(DF58,Auxiliar!$A:$C,3,0),"")</f>
        <v>1b 7% | 3b 22% | 8b 27%</v>
      </c>
      <c r="DK58" s="1">
        <v>6965</v>
      </c>
      <c r="DL58" s="1" t="s">
        <v>23</v>
      </c>
      <c r="DM58" s="6">
        <f>+IFERROR(VALUE(RIGHT(Tabla20[[#This Row],[B2B]],6)),"")</f>
        <v>6965</v>
      </c>
      <c r="DN58" s="6" t="str">
        <f>+IFERROR(VLOOKUP(DL58,Auxiliar!$A:$C,2,0),"")</f>
        <v>CORONA PORRON</v>
      </c>
      <c r="DO58" s="7" t="str">
        <f>+IFERROR(VLOOKUP(DL58,Auxiliar!$A:$C,3,0),"")</f>
        <v>3b 5% | 42b 0%</v>
      </c>
      <c r="DQ58" s="1">
        <v>874</v>
      </c>
      <c r="DR58" s="12" t="s">
        <v>24</v>
      </c>
      <c r="DS58" s="6">
        <f>+IFERROR(VALUE(RIGHT(Tabla21[[#This Row],[B2B]],6)),"")</f>
        <v>874</v>
      </c>
      <c r="DT58" s="6" t="str">
        <f>+IFERROR(VLOOKUP(DR58,Auxiliar!$A:$C,2,0),"")</f>
        <v>CORONA PORRON</v>
      </c>
      <c r="DU58" s="7" t="str">
        <f>+IFERROR(VLOOKUP(DR58,Auxiliar!$A:$C,3,0),"")</f>
        <v>1b 5% | 20b 0%</v>
      </c>
      <c r="DW58" s="1">
        <v>5634</v>
      </c>
      <c r="DX58" s="12" t="s">
        <v>43</v>
      </c>
      <c r="DY58" s="6">
        <f>+IFERROR(VALUE(RIGHT(Tabla22[[#This Row],[B2B]],6)),"")</f>
        <v>5634</v>
      </c>
      <c r="DZ58" s="6" t="str">
        <f>+IFERROR(VLOOKUP(DX58,Auxiliar!$A:$C,2,0),"")</f>
        <v xml:space="preserve">VALUE LATA </v>
      </c>
      <c r="EA58" s="7" t="str">
        <f>+IFERROR(VLOOKUP(DX58,Auxiliar!$A:$C,3,0),"")</f>
        <v>1b 15% | 100b 18%</v>
      </c>
      <c r="EC58" s="1">
        <v>4125</v>
      </c>
      <c r="ED58" s="12" t="s">
        <v>47</v>
      </c>
      <c r="EE58" s="6">
        <f>+IFERROR(VALUE(RIGHT(Tabla23[[#This Row],[B2B]],6)),"")</f>
        <v>4125</v>
      </c>
      <c r="EF58" s="6" t="str">
        <f>+IFERROR(VLOOKUP(ED58,Auxiliar!$A:$C,2,0),"")</f>
        <v>VALUE LATON</v>
      </c>
      <c r="EG58" s="7" t="str">
        <f>+IFERROR(VLOOKUP(ED58,Auxiliar!$A:$C,3,0),"")</f>
        <v>1b 10% | 5b 15% | 192b 0%</v>
      </c>
      <c r="EI58" s="1"/>
      <c r="EJ58" s="12"/>
      <c r="EK58" s="6" t="str">
        <f>+IFERROR(VALUE(RIGHT(Tabla24[[#This Row],[B2B]],6)),"")</f>
        <v/>
      </c>
      <c r="EL58" s="6" t="str">
        <f>+IFERROR(VLOOKUP(EJ58,Auxiliar!$A:$C,2,0),"")</f>
        <v/>
      </c>
      <c r="EM58" s="7" t="str">
        <f>+IFERROR(VLOOKUP(EJ58,Auxiliar!$A:$C,3,0),"")</f>
        <v/>
      </c>
      <c r="EO58" s="1"/>
      <c r="EP58" s="12"/>
      <c r="EQ58" s="6" t="str">
        <f>+IFERROR(VALUE(RIGHT(Tabla25[[#This Row],[B2B]],6)),"")</f>
        <v/>
      </c>
      <c r="ER58" s="6" t="str">
        <f>+IFERROR(VLOOKUP(EP58,Auxiliar!$A:$C,2,0),"")</f>
        <v/>
      </c>
      <c r="ES58" s="7" t="str">
        <f>+IFERROR(VLOOKUP(EP58,Auxiliar!$A:$C,3,0),"")</f>
        <v/>
      </c>
      <c r="EU58" s="1"/>
      <c r="EV58" s="12"/>
      <c r="EW58" s="6" t="str">
        <f>+IFERROR(VALUE(RIGHT(Tabla26[[#This Row],[B2B]],6)),"")</f>
        <v/>
      </c>
      <c r="EX58" s="6" t="str">
        <f>+IFERROR(VLOOKUP(EV58,Auxiliar!$A:$C,2,0),"")</f>
        <v/>
      </c>
      <c r="EY58" s="7" t="str">
        <f>+IFERROR(VLOOKUP(EV58,Auxiliar!$A:$C,3,0),"")</f>
        <v/>
      </c>
      <c r="EZ58" s="1"/>
      <c r="FA58" s="12"/>
      <c r="FB58" s="6" t="str">
        <f>+IFERROR(VALUE(RIGHT(Tabla27[[#This Row],[B2B]],6)),"")</f>
        <v/>
      </c>
      <c r="FC58" s="6" t="str">
        <f>+IFERROR(VLOOKUP(FA58,Auxiliar!$A:$C,2,0),"")</f>
        <v/>
      </c>
      <c r="FD58" s="7" t="str">
        <f>+IFERROR(VLOOKUP(FA58,Auxiliar!$A:$C,3,0),"")</f>
        <v/>
      </c>
      <c r="FE58" s="1"/>
      <c r="FF58" s="12"/>
      <c r="FG58" s="6" t="str">
        <f>+IFERROR(VALUE(RIGHT(Tabla28[[#This Row],[B2B]],6)),"")</f>
        <v/>
      </c>
      <c r="FH58" s="6" t="str">
        <f>+IFERROR(VLOOKUP(FF58,Auxiliar!$A:$C,2,0),"")</f>
        <v/>
      </c>
      <c r="FI58" s="7" t="str">
        <f>+IFERROR(VLOOKUP(FF58,Auxiliar!$A:$C,3,0),"")</f>
        <v/>
      </c>
      <c r="FJ58" s="1"/>
      <c r="FK58" s="12"/>
      <c r="FL58" s="6" t="str">
        <f>+IFERROR(VALUE(RIGHT(Tabla29[[#This Row],[B2B]],6)),"")</f>
        <v/>
      </c>
      <c r="FM58" s="6" t="str">
        <f>+IFERROR(VLOOKUP(FK58,Auxiliar!$A:$C,2,0),"")</f>
        <v/>
      </c>
      <c r="FN58" s="7" t="str">
        <f>+IFERROR(VLOOKUP(FK58,Auxiliar!$A:$C,3,0),"")</f>
        <v/>
      </c>
      <c r="FO58" s="1"/>
      <c r="FP58" s="12"/>
      <c r="FQ58" s="6" t="str">
        <f>+IFERROR(VALUE(RIGHT(Tabla30[[#This Row],[B2B]],6)),"")</f>
        <v/>
      </c>
      <c r="FR58" s="6" t="str">
        <f>+IFERROR(VLOOKUP(FP58,Auxiliar!$A:$C,2,0),"")</f>
        <v/>
      </c>
      <c r="FS58" s="7"/>
      <c r="FT58" s="1"/>
      <c r="FU58" s="12"/>
      <c r="FV58" s="6" t="str">
        <f>+IFERROR(VALUE(RIGHT(Tabla31[[#This Row],[B2B]],6)),"")</f>
        <v/>
      </c>
      <c r="FW58" s="6" t="str">
        <f>+IFERROR(VLOOKUP(FU58,Auxiliar!$A:$C,2,0),"")</f>
        <v/>
      </c>
      <c r="FX58" s="7" t="str">
        <f>+IFERROR(VLOOKUP(FU58,Auxiliar!$A:$C,3,0),"")</f>
        <v/>
      </c>
      <c r="FY58" s="1"/>
      <c r="FZ58" s="12"/>
      <c r="GA58" s="6" t="str">
        <f>+IFERROR(VALUE(RIGHT(Tabla32[[#This Row],[B2B]],6)),"")</f>
        <v/>
      </c>
      <c r="GB58" s="6" t="str">
        <f>+IFERROR(VLOOKUP(FZ58,Auxiliar!$A:$C,2,0),"")</f>
        <v/>
      </c>
      <c r="GC58" s="7" t="str">
        <f>+IFERROR(VLOOKUP(FZ58,Auxiliar!$A:$C,3,0),"")</f>
        <v/>
      </c>
      <c r="GD58" s="1"/>
      <c r="GE58" s="12"/>
      <c r="GF58" s="6" t="str">
        <f>+IFERROR(VALUE(RIGHT(Tabla33[[#This Row],[B2B]],6)),"")</f>
        <v/>
      </c>
      <c r="GG58" s="6" t="str">
        <f>+IFERROR(VLOOKUP(GE58,Auxiliar!$A:$C,2,0),"")</f>
        <v/>
      </c>
      <c r="GH58" s="7" t="str">
        <f>+IFERROR(VLOOKUP(GE58,Auxiliar!$A:$C,3,0),"")</f>
        <v/>
      </c>
    </row>
    <row r="59" spans="1:190" x14ac:dyDescent="0.25">
      <c r="A59" s="1"/>
      <c r="B59" s="1"/>
      <c r="C59" t="str">
        <f>+IFERROR(VALUE(RIGHT(Tabla1[[#This Row],[B2B]],6)),"")</f>
        <v/>
      </c>
      <c r="D59" t="str">
        <f>+IFERROR(VLOOKUP(B59,Auxiliar!$A:$C,2,0),"")</f>
        <v/>
      </c>
      <c r="E59" s="5" t="str">
        <f>+IFERROR(VLOOKUP(B59,Auxiliar!$A:$C,3,0),"")</f>
        <v/>
      </c>
      <c r="S59" s="1">
        <v>1423</v>
      </c>
      <c r="T59" s="1" t="s">
        <v>9</v>
      </c>
      <c r="U59" s="6">
        <f>+IFERROR(VALUE(RIGHT(Tabla4[[#This Row],[B2B]],6)),"")</f>
        <v>1423</v>
      </c>
      <c r="V59" s="6" t="str">
        <f>+IFERROR(VLOOKUP(T59,Auxiliar!$A:$C,2,0),"")</f>
        <v>CORE</v>
      </c>
      <c r="W59" s="7" t="str">
        <f>+IFERROR(VLOOKUP(T59,Auxiliar!$A:$C,3,0),"")</f>
        <v>0b 1% | 2b 5% | 4b 6%</v>
      </c>
      <c r="Y59" s="1">
        <v>3030</v>
      </c>
      <c r="Z59" s="1" t="s">
        <v>10</v>
      </c>
      <c r="AA59" s="6">
        <f>+IFERROR(VALUE(RIGHT(Tabla5[[#This Row],[B2B]],6)),"")</f>
        <v>3030</v>
      </c>
      <c r="AB59" s="6" t="str">
        <f>+IFERROR(VLOOKUP(Z59,Auxiliar!$A:$C,2,0),"")</f>
        <v>CORE</v>
      </c>
      <c r="AC59" s="7" t="str">
        <f>+IFERROR(VLOOKUP(Z59,Auxiliar!$A:$C,3,0),"")</f>
        <v>0b 1% | 3b 4% | 5b 6%</v>
      </c>
      <c r="AE59" s="1">
        <v>4059</v>
      </c>
      <c r="AF59" s="1" t="s">
        <v>11</v>
      </c>
      <c r="AG59" s="6">
        <f>+IFERROR(VALUE(RIGHT(Tabla6[[#This Row],[B2B]],6)),"")</f>
        <v>4059</v>
      </c>
      <c r="AH59" s="6" t="str">
        <f>+IFERROR(VLOOKUP(AF59,Auxiliar!$A:$C,2,0),"")</f>
        <v>CORE</v>
      </c>
      <c r="AI59" s="7" t="str">
        <f>+IFERROR(VLOOKUP(AF59,Auxiliar!$A:$C,3,0),"")</f>
        <v>0b 1% | 6b 5% | 10b 6%</v>
      </c>
      <c r="AK59" s="1">
        <v>1212</v>
      </c>
      <c r="AL59" s="1" t="s">
        <v>30</v>
      </c>
      <c r="AM59" s="6">
        <f>+IFERROR(VALUE(RIGHT(Tabla7[[#This Row],[B2B]],6)),"")</f>
        <v>1212</v>
      </c>
      <c r="AN59" s="6" t="str">
        <f>+IFERROR(VLOOKUP(AL59,Auxiliar!$A:$C,2,0),"")</f>
        <v>LATONES</v>
      </c>
      <c r="AO59" s="7" t="str">
        <f>+IFERROR(VLOOKUP(AL59,Auxiliar!$A:$C,3,0),"")</f>
        <v>1b 4% | 5b 7% | 97b 0%</v>
      </c>
      <c r="AQ59" s="1">
        <v>2870</v>
      </c>
      <c r="AR59" s="1" t="s">
        <v>31</v>
      </c>
      <c r="AS59" s="6">
        <f>+IFERROR(VALUE(RIGHT(Tabla8[[#This Row],[B2B]],6)),"")</f>
        <v>2870</v>
      </c>
      <c r="AT59" s="6" t="str">
        <f>+IFERROR(VLOOKUP(AR59,Auxiliar!$A:$C,2,0),"")</f>
        <v>LATONES</v>
      </c>
      <c r="AU59" s="7" t="str">
        <f>+IFERROR(VLOOKUP(AR59,Auxiliar!$A:$C,3,0),"")</f>
        <v>2b 3% | 4b 5% | 5b 8% | 193 0%</v>
      </c>
      <c r="AW59" s="1"/>
      <c r="AX59" s="1" t="s">
        <v>32</v>
      </c>
      <c r="AY59" s="6" t="str">
        <f>+IFERROR(VALUE(RIGHT(Tabla9[[#This Row],[B2B]],6)),"")</f>
        <v/>
      </c>
      <c r="AZ59" s="6" t="str">
        <f>+IFERROR(VLOOKUP(AX59,Auxiliar!$A:$C,2,0),"")</f>
        <v>LATONES</v>
      </c>
      <c r="BA59" s="7" t="str">
        <f>+IFERROR(VLOOKUP(AX59,Auxiliar!$A:$C,3,0),"")</f>
        <v>2b 3% | 4b 4% | 6b 5% | 10b 8%  | 385b 0%</v>
      </c>
      <c r="BC59" s="1"/>
      <c r="BD59" s="1" t="s">
        <v>33</v>
      </c>
      <c r="BE59" s="6" t="str">
        <f>+IFERROR(VALUE(RIGHT(Tabla10[[#This Row],[B2B]],6)),"")</f>
        <v/>
      </c>
      <c r="BF59" s="6" t="str">
        <f>+IFERROR(VLOOKUP(BD59,Auxiliar!$A:$C,2,0),"")</f>
        <v>LATONES</v>
      </c>
      <c r="BG59" s="7" t="str">
        <f>+IFERROR(VLOOKUP(BD59,Auxiliar!$A:$C,3,0),"")</f>
        <v>6b 4% | 12b 5% | 15b 8% | 385b 0%</v>
      </c>
      <c r="BI59" s="1">
        <v>20021</v>
      </c>
      <c r="BJ59" s="1" t="s">
        <v>38</v>
      </c>
      <c r="BK59" s="6">
        <f>+IFERROR(VALUE(RIGHT(Tabla11[[#This Row],[B2B]],6)),"")</f>
        <v>20021</v>
      </c>
      <c r="BL59" s="6" t="str">
        <f>+IFERROR(VLOOKUP(BJ59,Auxiliar!$A:$C,2,0),"")</f>
        <v>VALUE LITRO</v>
      </c>
      <c r="BM59" s="7" t="str">
        <f>+IFERROR(VLOOKUP(BJ59,Auxiliar!$A:$C,3,0),"")</f>
        <v>3b 12%</v>
      </c>
      <c r="BO59" s="1">
        <v>5637</v>
      </c>
      <c r="BP59" s="1" t="s">
        <v>39</v>
      </c>
      <c r="BQ59" s="6">
        <f>+IFERROR(VALUE(RIGHT(Tabla12[[#This Row],[B2B]],6)),"")</f>
        <v>5637</v>
      </c>
      <c r="BR59" s="6" t="str">
        <f>+IFERROR(VLOOKUP(BP59,Auxiliar!$A:$C,2,0),"")</f>
        <v>VALUE LITRO</v>
      </c>
      <c r="BS59" s="7" t="str">
        <f>+IFERROR(VLOOKUP(BP59,Auxiliar!$A:$C,3,0),"")</f>
        <v>1b 12%</v>
      </c>
      <c r="BU59" s="1">
        <v>6965</v>
      </c>
      <c r="BV59" s="1" t="s">
        <v>34</v>
      </c>
      <c r="BW59" s="6">
        <f>+IFERROR(VALUE(RIGHT(Tabla13[[#This Row],[B2B]],6)),"")</f>
        <v>6965</v>
      </c>
      <c r="BX59" s="6" t="str">
        <f>+IFERROR(VLOOKUP(BV59,Auxiliar!$A:$C,2,0),"")</f>
        <v>Corona 710cc</v>
      </c>
      <c r="BY59" s="7" t="str">
        <f>+IFERROR(VLOOKUP(BV59,Auxiliar!$A:$C,3,0),"")</f>
        <v>3b 10% | 169b 0%</v>
      </c>
      <c r="CA59" s="1">
        <v>923</v>
      </c>
      <c r="CB59" s="1" t="s">
        <v>35</v>
      </c>
      <c r="CC59" s="6">
        <f>+IFERROR(VALUE(RIGHT(Tabla14[[#This Row],[B2B]],6)),"")</f>
        <v>923</v>
      </c>
      <c r="CD59" s="6" t="str">
        <f>+IFERROR(VLOOKUP(CB59,Auxiliar!$A:$C,2,0),"")</f>
        <v>Corona 710cc</v>
      </c>
      <c r="CE59" s="7" t="str">
        <f>+IFERROR(VLOOKUP(CB59,Auxiliar!$A:$C,3,0),"")</f>
        <v>1b 10% | 85b 0%</v>
      </c>
      <c r="CG59" s="1">
        <v>20021</v>
      </c>
      <c r="CH59" s="1" t="s">
        <v>42</v>
      </c>
      <c r="CI59" s="6">
        <f>+IFERROR(VALUE(RIGHT(Tabla15[[#This Row],[B2B]],6)),"")</f>
        <v>20021</v>
      </c>
      <c r="CJ59" s="6" t="str">
        <f>+IFERROR(VLOOKUP(CH59,Auxiliar!$A:$C,2,0),"")</f>
        <v xml:space="preserve">VALUE LATA </v>
      </c>
      <c r="CK59" s="7" t="str">
        <f>+IFERROR(VLOOKUP(CH59,Auxiliar!$A:$C,3,0),"")</f>
        <v>3b 15% | 100b 18%</v>
      </c>
      <c r="CM59" s="1">
        <v>906</v>
      </c>
      <c r="CN59" s="1" t="s">
        <v>20</v>
      </c>
      <c r="CO59" s="6">
        <v>906</v>
      </c>
      <c r="CP59" s="6" t="s">
        <v>20</v>
      </c>
      <c r="CQ59" s="7" t="s">
        <v>21</v>
      </c>
      <c r="CS59" s="1"/>
      <c r="CT59" s="1"/>
      <c r="CU59" s="6" t="str">
        <f>+IFERROR(VALUE(RIGHT(Tabla17[[#This Row],[B2B]],6)),"")</f>
        <v/>
      </c>
      <c r="CV59" s="6" t="str">
        <f>+IFERROR(VLOOKUP(CT59,Auxiliar!$A:$C,2,0),"")</f>
        <v/>
      </c>
      <c r="CW59" s="7" t="str">
        <f>+IFERROR(VLOOKUP(CT59,Auxiliar!$A:$C,3,0),"")</f>
        <v/>
      </c>
      <c r="CY59" s="1">
        <v>906</v>
      </c>
      <c r="CZ59" s="1" t="s">
        <v>16</v>
      </c>
      <c r="DA59" s="6">
        <f>+IFERROR(VALUE(RIGHT(Tabla18[[#This Row],[B2B]],6)),"")</f>
        <v>906</v>
      </c>
      <c r="DB59" s="6" t="str">
        <f>+IFERROR(VLOOKUP(CZ59,Auxiliar!$A:$C,2,0),"")</f>
        <v>PREMIUM</v>
      </c>
      <c r="DC59" s="7" t="str">
        <f>+IFERROR(VLOOKUP(CZ59,Auxiliar!$A:$C,3,0),"")</f>
        <v>0b 0% | 2b 2% | 5b 3,5% | 10b 5%</v>
      </c>
      <c r="DE59" s="1">
        <v>906</v>
      </c>
      <c r="DF59" s="1" t="s">
        <v>19</v>
      </c>
      <c r="DG59" s="6">
        <f>+IFERROR(VALUE(RIGHT(Tabla19[[#This Row],[B2B]],6)),"")</f>
        <v>906</v>
      </c>
      <c r="DH59" s="6" t="str">
        <f>+IFERROR(VLOOKUP(DF59,Auxiliar!$A:$C,2,0),"")</f>
        <v>MICHELOB</v>
      </c>
      <c r="DI59" s="7" t="str">
        <f>+IFERROR(VLOOKUP(DF59,Auxiliar!$A:$C,3,0),"")</f>
        <v>1b 7% | 3b 22% | 8b 27%</v>
      </c>
      <c r="DK59" s="1">
        <v>10010</v>
      </c>
      <c r="DL59" s="1" t="s">
        <v>23</v>
      </c>
      <c r="DM59" s="6">
        <f>+IFERROR(VALUE(RIGHT(Tabla20[[#This Row],[B2B]],6)),"")</f>
        <v>10010</v>
      </c>
      <c r="DN59" s="6" t="str">
        <f>+IFERROR(VLOOKUP(DL59,Auxiliar!$A:$C,2,0),"")</f>
        <v>CORONA PORRON</v>
      </c>
      <c r="DO59" s="7" t="str">
        <f>+IFERROR(VLOOKUP(DL59,Auxiliar!$A:$C,3,0),"")</f>
        <v>3b 5% | 42b 0%</v>
      </c>
      <c r="DQ59" s="1">
        <v>906</v>
      </c>
      <c r="DR59" s="12" t="s">
        <v>24</v>
      </c>
      <c r="DS59" s="6">
        <f>+IFERROR(VALUE(RIGHT(Tabla21[[#This Row],[B2B]],6)),"")</f>
        <v>906</v>
      </c>
      <c r="DT59" s="6" t="str">
        <f>+IFERROR(VLOOKUP(DR59,Auxiliar!$A:$C,2,0),"")</f>
        <v>CORONA PORRON</v>
      </c>
      <c r="DU59" s="7" t="str">
        <f>+IFERROR(VLOOKUP(DR59,Auxiliar!$A:$C,3,0),"")</f>
        <v>1b 5% | 20b 0%</v>
      </c>
      <c r="DW59" s="1">
        <v>5637</v>
      </c>
      <c r="DX59" s="12" t="s">
        <v>43</v>
      </c>
      <c r="DY59" s="6">
        <f>+IFERROR(VALUE(RIGHT(Tabla22[[#This Row],[B2B]],6)),"")</f>
        <v>5637</v>
      </c>
      <c r="DZ59" s="6" t="str">
        <f>+IFERROR(VLOOKUP(DX59,Auxiliar!$A:$C,2,0),"")</f>
        <v xml:space="preserve">VALUE LATA </v>
      </c>
      <c r="EA59" s="7" t="str">
        <f>+IFERROR(VLOOKUP(DX59,Auxiliar!$A:$C,3,0),"")</f>
        <v>1b 15% | 100b 18%</v>
      </c>
      <c r="EC59" s="1">
        <v>5634</v>
      </c>
      <c r="ED59" s="12" t="s">
        <v>47</v>
      </c>
      <c r="EE59" s="6">
        <f>+IFERROR(VALUE(RIGHT(Tabla23[[#This Row],[B2B]],6)),"")</f>
        <v>5634</v>
      </c>
      <c r="EF59" s="6" t="str">
        <f>+IFERROR(VLOOKUP(ED59,Auxiliar!$A:$C,2,0),"")</f>
        <v>VALUE LATON</v>
      </c>
      <c r="EG59" s="7" t="str">
        <f>+IFERROR(VLOOKUP(ED59,Auxiliar!$A:$C,3,0),"")</f>
        <v>1b 10% | 5b 15% | 192b 0%</v>
      </c>
      <c r="EI59" s="1"/>
      <c r="EJ59" s="12"/>
      <c r="EK59" s="6" t="str">
        <f>+IFERROR(VALUE(RIGHT(Tabla24[[#This Row],[B2B]],6)),"")</f>
        <v/>
      </c>
      <c r="EL59" s="6" t="str">
        <f>+IFERROR(VLOOKUP(EJ59,Auxiliar!$A:$C,2,0),"")</f>
        <v/>
      </c>
      <c r="EM59" s="7" t="str">
        <f>+IFERROR(VLOOKUP(EJ59,Auxiliar!$A:$C,3,0),"")</f>
        <v/>
      </c>
      <c r="EO59" s="1"/>
      <c r="EP59" s="12"/>
      <c r="EQ59" s="6" t="str">
        <f>+IFERROR(VALUE(RIGHT(Tabla25[[#This Row],[B2B]],6)),"")</f>
        <v/>
      </c>
      <c r="ER59" s="6" t="str">
        <f>+IFERROR(VLOOKUP(EP59,Auxiliar!$A:$C,2,0),"")</f>
        <v/>
      </c>
      <c r="ES59" s="7" t="str">
        <f>+IFERROR(VLOOKUP(EP59,Auxiliar!$A:$C,3,0),"")</f>
        <v/>
      </c>
      <c r="EU59" s="1"/>
      <c r="EV59" s="12"/>
      <c r="EW59" s="6" t="str">
        <f>+IFERROR(VALUE(RIGHT(Tabla26[[#This Row],[B2B]],6)),"")</f>
        <v/>
      </c>
      <c r="EX59" s="6" t="str">
        <f>+IFERROR(VLOOKUP(EV59,Auxiliar!$A:$C,2,0),"")</f>
        <v/>
      </c>
      <c r="EY59" s="7" t="str">
        <f>+IFERROR(VLOOKUP(EV59,Auxiliar!$A:$C,3,0),"")</f>
        <v/>
      </c>
      <c r="EZ59" s="1"/>
      <c r="FA59" s="12"/>
      <c r="FB59" s="6" t="str">
        <f>+IFERROR(VALUE(RIGHT(Tabla27[[#This Row],[B2B]],6)),"")</f>
        <v/>
      </c>
      <c r="FC59" s="6" t="str">
        <f>+IFERROR(VLOOKUP(FA59,Auxiliar!$A:$C,2,0),"")</f>
        <v/>
      </c>
      <c r="FD59" s="7" t="str">
        <f>+IFERROR(VLOOKUP(FA59,Auxiliar!$A:$C,3,0),"")</f>
        <v/>
      </c>
      <c r="FE59" s="1"/>
      <c r="FF59" s="12"/>
      <c r="FG59" s="6" t="str">
        <f>+IFERROR(VALUE(RIGHT(Tabla28[[#This Row],[B2B]],6)),"")</f>
        <v/>
      </c>
      <c r="FH59" s="6" t="str">
        <f>+IFERROR(VLOOKUP(FF59,Auxiliar!$A:$C,2,0),"")</f>
        <v/>
      </c>
      <c r="FI59" s="7" t="str">
        <f>+IFERROR(VLOOKUP(FF59,Auxiliar!$A:$C,3,0),"")</f>
        <v/>
      </c>
      <c r="FJ59" s="1"/>
      <c r="FK59" s="12"/>
      <c r="FL59" s="6" t="str">
        <f>+IFERROR(VALUE(RIGHT(Tabla29[[#This Row],[B2B]],6)),"")</f>
        <v/>
      </c>
      <c r="FM59" s="6" t="str">
        <f>+IFERROR(VLOOKUP(FK59,Auxiliar!$A:$C,2,0),"")</f>
        <v/>
      </c>
      <c r="FN59" s="7" t="str">
        <f>+IFERROR(VLOOKUP(FK59,Auxiliar!$A:$C,3,0),"")</f>
        <v/>
      </c>
      <c r="FO59" s="1"/>
      <c r="FP59" s="12"/>
      <c r="FQ59" s="6" t="str">
        <f>+IFERROR(VALUE(RIGHT(Tabla30[[#This Row],[B2B]],6)),"")</f>
        <v/>
      </c>
      <c r="FR59" s="6" t="str">
        <f>+IFERROR(VLOOKUP(FP59,Auxiliar!$A:$C,2,0),"")</f>
        <v/>
      </c>
      <c r="FS59" s="7"/>
      <c r="FT59" s="1"/>
      <c r="FU59" s="12"/>
      <c r="FV59" s="6" t="str">
        <f>+IFERROR(VALUE(RIGHT(Tabla31[[#This Row],[B2B]],6)),"")</f>
        <v/>
      </c>
      <c r="FW59" s="6" t="str">
        <f>+IFERROR(VLOOKUP(FU59,Auxiliar!$A:$C,2,0),"")</f>
        <v/>
      </c>
      <c r="FX59" s="7" t="str">
        <f>+IFERROR(VLOOKUP(FU59,Auxiliar!$A:$C,3,0),"")</f>
        <v/>
      </c>
      <c r="FY59" s="1"/>
      <c r="FZ59" s="12"/>
      <c r="GA59" s="6" t="str">
        <f>+IFERROR(VALUE(RIGHT(Tabla32[[#This Row],[B2B]],6)),"")</f>
        <v/>
      </c>
      <c r="GB59" s="6" t="str">
        <f>+IFERROR(VLOOKUP(FZ59,Auxiliar!$A:$C,2,0),"")</f>
        <v/>
      </c>
      <c r="GC59" s="7" t="str">
        <f>+IFERROR(VLOOKUP(FZ59,Auxiliar!$A:$C,3,0),"")</f>
        <v/>
      </c>
      <c r="GD59" s="1"/>
      <c r="GE59" s="12"/>
      <c r="GF59" s="6" t="str">
        <f>+IFERROR(VALUE(RIGHT(Tabla33[[#This Row],[B2B]],6)),"")</f>
        <v/>
      </c>
      <c r="GG59" s="6" t="str">
        <f>+IFERROR(VLOOKUP(GE59,Auxiliar!$A:$C,2,0),"")</f>
        <v/>
      </c>
      <c r="GH59" s="7" t="str">
        <f>+IFERROR(VLOOKUP(GE59,Auxiliar!$A:$C,3,0),"")</f>
        <v/>
      </c>
    </row>
    <row r="60" spans="1:190" x14ac:dyDescent="0.25">
      <c r="A60" s="1"/>
      <c r="B60" s="1"/>
      <c r="C60" t="str">
        <f>+IFERROR(VALUE(RIGHT(Tabla1[[#This Row],[B2B]],6)),"")</f>
        <v/>
      </c>
      <c r="D60" t="str">
        <f>+IFERROR(VLOOKUP(B60,Auxiliar!$A:$C,2,0),"")</f>
        <v/>
      </c>
      <c r="E60" s="5" t="str">
        <f>+IFERROR(VLOOKUP(B60,Auxiliar!$A:$C,3,0),"")</f>
        <v/>
      </c>
      <c r="S60" s="1">
        <v>1539</v>
      </c>
      <c r="T60" s="1" t="s">
        <v>9</v>
      </c>
      <c r="U60" s="6">
        <f>+IFERROR(VALUE(RIGHT(Tabla4[[#This Row],[B2B]],6)),"")</f>
        <v>1539</v>
      </c>
      <c r="V60" s="6" t="str">
        <f>+IFERROR(VLOOKUP(T60,Auxiliar!$A:$C,2,0),"")</f>
        <v>CORE</v>
      </c>
      <c r="W60" s="7" t="str">
        <f>+IFERROR(VLOOKUP(T60,Auxiliar!$A:$C,3,0),"")</f>
        <v>0b 1% | 2b 5% | 4b 6%</v>
      </c>
      <c r="Y60" s="1">
        <v>3105</v>
      </c>
      <c r="Z60" s="1" t="s">
        <v>10</v>
      </c>
      <c r="AA60" s="6">
        <f>+IFERROR(VALUE(RIGHT(Tabla5[[#This Row],[B2B]],6)),"")</f>
        <v>3105</v>
      </c>
      <c r="AB60" s="6" t="str">
        <f>+IFERROR(VLOOKUP(Z60,Auxiliar!$A:$C,2,0),"")</f>
        <v>CORE</v>
      </c>
      <c r="AC60" s="7" t="str">
        <f>+IFERROR(VLOOKUP(Z60,Auxiliar!$A:$C,3,0),"")</f>
        <v>0b 1% | 3b 4% | 5b 6%</v>
      </c>
      <c r="AE60" s="1">
        <v>4067</v>
      </c>
      <c r="AF60" s="1" t="s">
        <v>11</v>
      </c>
      <c r="AG60" s="6">
        <f>+IFERROR(VALUE(RIGHT(Tabla6[[#This Row],[B2B]],6)),"")</f>
        <v>4067</v>
      </c>
      <c r="AH60" s="6" t="str">
        <f>+IFERROR(VLOOKUP(AF60,Auxiliar!$A:$C,2,0),"")</f>
        <v>CORE</v>
      </c>
      <c r="AI60" s="7" t="str">
        <f>+IFERROR(VLOOKUP(AF60,Auxiliar!$A:$C,3,0),"")</f>
        <v>0b 1% | 6b 5% | 10b 6%</v>
      </c>
      <c r="AK60" s="1">
        <v>1242</v>
      </c>
      <c r="AL60" s="1" t="s">
        <v>30</v>
      </c>
      <c r="AM60" s="6">
        <f>+IFERROR(VALUE(RIGHT(Tabla7[[#This Row],[B2B]],6)),"")</f>
        <v>1242</v>
      </c>
      <c r="AN60" s="6" t="str">
        <f>+IFERROR(VLOOKUP(AL60,Auxiliar!$A:$C,2,0),"")</f>
        <v>LATONES</v>
      </c>
      <c r="AO60" s="7" t="str">
        <f>+IFERROR(VLOOKUP(AL60,Auxiliar!$A:$C,3,0),"")</f>
        <v>1b 4% | 5b 7% | 97b 0%</v>
      </c>
      <c r="AQ60" s="1">
        <v>2877</v>
      </c>
      <c r="AR60" s="1" t="s">
        <v>31</v>
      </c>
      <c r="AS60" s="6">
        <f>+IFERROR(VALUE(RIGHT(Tabla8[[#This Row],[B2B]],6)),"")</f>
        <v>2877</v>
      </c>
      <c r="AT60" s="6" t="str">
        <f>+IFERROR(VLOOKUP(AR60,Auxiliar!$A:$C,2,0),"")</f>
        <v>LATONES</v>
      </c>
      <c r="AU60" s="7" t="str">
        <f>+IFERROR(VLOOKUP(AR60,Auxiliar!$A:$C,3,0),"")</f>
        <v>2b 3% | 4b 5% | 5b 8% | 193 0%</v>
      </c>
      <c r="AW60" s="1"/>
      <c r="AX60" s="1" t="s">
        <v>32</v>
      </c>
      <c r="AY60" s="6" t="str">
        <f>+IFERROR(VALUE(RIGHT(Tabla9[[#This Row],[B2B]],6)),"")</f>
        <v/>
      </c>
      <c r="AZ60" s="6" t="str">
        <f>+IFERROR(VLOOKUP(AX60,Auxiliar!$A:$C,2,0),"")</f>
        <v>LATONES</v>
      </c>
      <c r="BA60" s="7" t="str">
        <f>+IFERROR(VLOOKUP(AX60,Auxiliar!$A:$C,3,0),"")</f>
        <v>2b 3% | 4b 4% | 6b 5% | 10b 8%  | 385b 0%</v>
      </c>
      <c r="BC60" s="1"/>
      <c r="BD60" s="1" t="s">
        <v>33</v>
      </c>
      <c r="BE60" s="6" t="str">
        <f>+IFERROR(VALUE(RIGHT(Tabla10[[#This Row],[B2B]],6)),"")</f>
        <v/>
      </c>
      <c r="BF60" s="6" t="str">
        <f>+IFERROR(VLOOKUP(BD60,Auxiliar!$A:$C,2,0),"")</f>
        <v>LATONES</v>
      </c>
      <c r="BG60" s="7" t="str">
        <f>+IFERROR(VLOOKUP(BD60,Auxiliar!$A:$C,3,0),"")</f>
        <v>6b 4% | 12b 5% | 15b 8% | 385b 0%</v>
      </c>
      <c r="BI60" s="1">
        <v>3498</v>
      </c>
      <c r="BJ60" s="1" t="s">
        <v>38</v>
      </c>
      <c r="BK60" s="6">
        <f>+IFERROR(VALUE(RIGHT(Tabla11[[#This Row],[B2B]],6)),"")</f>
        <v>3498</v>
      </c>
      <c r="BL60" s="6" t="str">
        <f>+IFERROR(VLOOKUP(BJ60,Auxiliar!$A:$C,2,0),"")</f>
        <v>VALUE LITRO</v>
      </c>
      <c r="BM60" s="7" t="str">
        <f>+IFERROR(VLOOKUP(BJ60,Auxiliar!$A:$C,3,0),"")</f>
        <v>3b 12%</v>
      </c>
      <c r="BO60" s="1">
        <v>4155</v>
      </c>
      <c r="BP60" s="1" t="s">
        <v>39</v>
      </c>
      <c r="BQ60" s="6">
        <f>+IFERROR(VALUE(RIGHT(Tabla12[[#This Row],[B2B]],6)),"")</f>
        <v>4155</v>
      </c>
      <c r="BR60" s="6" t="str">
        <f>+IFERROR(VLOOKUP(BP60,Auxiliar!$A:$C,2,0),"")</f>
        <v>VALUE LITRO</v>
      </c>
      <c r="BS60" s="7" t="str">
        <f>+IFERROR(VLOOKUP(BP60,Auxiliar!$A:$C,3,0),"")</f>
        <v>1b 12%</v>
      </c>
      <c r="BU60" s="1">
        <v>10010</v>
      </c>
      <c r="BV60" s="1" t="s">
        <v>34</v>
      </c>
      <c r="BW60" s="6">
        <f>+IFERROR(VALUE(RIGHT(Tabla13[[#This Row],[B2B]],6)),"")</f>
        <v>10010</v>
      </c>
      <c r="BX60" s="6" t="str">
        <f>+IFERROR(VLOOKUP(BV60,Auxiliar!$A:$C,2,0),"")</f>
        <v>Corona 710cc</v>
      </c>
      <c r="BY60" s="7" t="str">
        <f>+IFERROR(VLOOKUP(BV60,Auxiliar!$A:$C,3,0),"")</f>
        <v>3b 10% | 169b 0%</v>
      </c>
      <c r="CA60" s="1">
        <v>940</v>
      </c>
      <c r="CB60" s="1" t="s">
        <v>35</v>
      </c>
      <c r="CC60" s="6">
        <f>+IFERROR(VALUE(RIGHT(Tabla14[[#This Row],[B2B]],6)),"")</f>
        <v>940</v>
      </c>
      <c r="CD60" s="6" t="str">
        <f>+IFERROR(VLOOKUP(CB60,Auxiliar!$A:$C,2,0),"")</f>
        <v>Corona 710cc</v>
      </c>
      <c r="CE60" s="7" t="str">
        <f>+IFERROR(VLOOKUP(CB60,Auxiliar!$A:$C,3,0),"")</f>
        <v>1b 10% | 85b 0%</v>
      </c>
      <c r="CG60" s="1">
        <v>3498</v>
      </c>
      <c r="CH60" s="1" t="s">
        <v>42</v>
      </c>
      <c r="CI60" s="6">
        <f>+IFERROR(VALUE(RIGHT(Tabla15[[#This Row],[B2B]],6)),"")</f>
        <v>3498</v>
      </c>
      <c r="CJ60" s="6" t="str">
        <f>+IFERROR(VLOOKUP(CH60,Auxiliar!$A:$C,2,0),"")</f>
        <v xml:space="preserve">VALUE LATA </v>
      </c>
      <c r="CK60" s="7" t="str">
        <f>+IFERROR(VLOOKUP(CH60,Auxiliar!$A:$C,3,0),"")</f>
        <v>3b 15% | 100b 18%</v>
      </c>
      <c r="CM60" s="1">
        <v>923</v>
      </c>
      <c r="CN60" s="1" t="s">
        <v>20</v>
      </c>
      <c r="CO60" s="6">
        <v>923</v>
      </c>
      <c r="CP60" s="6" t="s">
        <v>20</v>
      </c>
      <c r="CQ60" s="7" t="s">
        <v>21</v>
      </c>
      <c r="CS60" s="1"/>
      <c r="CT60" s="1"/>
      <c r="CU60" s="6" t="str">
        <f>+IFERROR(VALUE(RIGHT(Tabla17[[#This Row],[B2B]],6)),"")</f>
        <v/>
      </c>
      <c r="CV60" s="6" t="str">
        <f>+IFERROR(VLOOKUP(CT60,Auxiliar!$A:$C,2,0),"")</f>
        <v/>
      </c>
      <c r="CW60" s="7" t="str">
        <f>+IFERROR(VLOOKUP(CT60,Auxiliar!$A:$C,3,0),"")</f>
        <v/>
      </c>
      <c r="CY60" s="1">
        <v>923</v>
      </c>
      <c r="CZ60" s="1" t="s">
        <v>16</v>
      </c>
      <c r="DA60" s="6">
        <f>+IFERROR(VALUE(RIGHT(Tabla18[[#This Row],[B2B]],6)),"")</f>
        <v>923</v>
      </c>
      <c r="DB60" s="6" t="str">
        <f>+IFERROR(VLOOKUP(CZ60,Auxiliar!$A:$C,2,0),"")</f>
        <v>PREMIUM</v>
      </c>
      <c r="DC60" s="7" t="str">
        <f>+IFERROR(VLOOKUP(CZ60,Auxiliar!$A:$C,3,0),"")</f>
        <v>0b 0% | 2b 2% | 5b 3,5% | 10b 5%</v>
      </c>
      <c r="DE60" s="1">
        <v>923</v>
      </c>
      <c r="DF60" s="1" t="s">
        <v>19</v>
      </c>
      <c r="DG60" s="6">
        <f>+IFERROR(VALUE(RIGHT(Tabla19[[#This Row],[B2B]],6)),"")</f>
        <v>923</v>
      </c>
      <c r="DH60" s="6" t="str">
        <f>+IFERROR(VLOOKUP(DF60,Auxiliar!$A:$C,2,0),"")</f>
        <v>MICHELOB</v>
      </c>
      <c r="DI60" s="7" t="str">
        <f>+IFERROR(VLOOKUP(DF60,Auxiliar!$A:$C,3,0),"")</f>
        <v>1b 7% | 3b 22% | 8b 27%</v>
      </c>
      <c r="DK60" s="1">
        <v>10152</v>
      </c>
      <c r="DL60" s="1" t="s">
        <v>23</v>
      </c>
      <c r="DM60" s="6">
        <f>+IFERROR(VALUE(RIGHT(Tabla20[[#This Row],[B2B]],6)),"")</f>
        <v>10152</v>
      </c>
      <c r="DN60" s="6" t="str">
        <f>+IFERROR(VLOOKUP(DL60,Auxiliar!$A:$C,2,0),"")</f>
        <v>CORONA PORRON</v>
      </c>
      <c r="DO60" s="7" t="str">
        <f>+IFERROR(VLOOKUP(DL60,Auxiliar!$A:$C,3,0),"")</f>
        <v>3b 5% | 42b 0%</v>
      </c>
      <c r="DQ60" s="1">
        <v>923</v>
      </c>
      <c r="DR60" s="12" t="s">
        <v>24</v>
      </c>
      <c r="DS60" s="6">
        <f>+IFERROR(VALUE(RIGHT(Tabla21[[#This Row],[B2B]],6)),"")</f>
        <v>923</v>
      </c>
      <c r="DT60" s="6" t="str">
        <f>+IFERROR(VLOOKUP(DR60,Auxiliar!$A:$C,2,0),"")</f>
        <v>CORONA PORRON</v>
      </c>
      <c r="DU60" s="7" t="str">
        <f>+IFERROR(VLOOKUP(DR60,Auxiliar!$A:$C,3,0),"")</f>
        <v>1b 5% | 20b 0%</v>
      </c>
      <c r="DW60" s="1">
        <v>4155</v>
      </c>
      <c r="DX60" s="12" t="s">
        <v>43</v>
      </c>
      <c r="DY60" s="6">
        <f>+IFERROR(VALUE(RIGHT(Tabla22[[#This Row],[B2B]],6)),"")</f>
        <v>4155</v>
      </c>
      <c r="DZ60" s="6" t="str">
        <f>+IFERROR(VLOOKUP(DX60,Auxiliar!$A:$C,2,0),"")</f>
        <v xml:space="preserve">VALUE LATA </v>
      </c>
      <c r="EA60" s="7" t="str">
        <f>+IFERROR(VLOOKUP(DX60,Auxiliar!$A:$C,3,0),"")</f>
        <v>1b 15% | 100b 18%</v>
      </c>
      <c r="EC60" s="1">
        <v>5637</v>
      </c>
      <c r="ED60" s="12" t="s">
        <v>47</v>
      </c>
      <c r="EE60" s="6">
        <f>+IFERROR(VALUE(RIGHT(Tabla23[[#This Row],[B2B]],6)),"")</f>
        <v>5637</v>
      </c>
      <c r="EF60" s="6" t="str">
        <f>+IFERROR(VLOOKUP(ED60,Auxiliar!$A:$C,2,0),"")</f>
        <v>VALUE LATON</v>
      </c>
      <c r="EG60" s="7" t="str">
        <f>+IFERROR(VLOOKUP(ED60,Auxiliar!$A:$C,3,0),"")</f>
        <v>1b 10% | 5b 15% | 192b 0%</v>
      </c>
      <c r="EI60" s="1"/>
      <c r="EJ60" s="12"/>
      <c r="EK60" s="6" t="str">
        <f>+IFERROR(VALUE(RIGHT(Tabla24[[#This Row],[B2B]],6)),"")</f>
        <v/>
      </c>
      <c r="EL60" s="6" t="str">
        <f>+IFERROR(VLOOKUP(EJ60,Auxiliar!$A:$C,2,0),"")</f>
        <v/>
      </c>
      <c r="EM60" s="7" t="str">
        <f>+IFERROR(VLOOKUP(EJ60,Auxiliar!$A:$C,3,0),"")</f>
        <v/>
      </c>
      <c r="EO60" s="1"/>
      <c r="EP60" s="12"/>
      <c r="EQ60" s="6" t="str">
        <f>+IFERROR(VALUE(RIGHT(Tabla25[[#This Row],[B2B]],6)),"")</f>
        <v/>
      </c>
      <c r="ER60" s="6" t="str">
        <f>+IFERROR(VLOOKUP(EP60,Auxiliar!$A:$C,2,0),"")</f>
        <v/>
      </c>
      <c r="ES60" s="7" t="str">
        <f>+IFERROR(VLOOKUP(EP60,Auxiliar!$A:$C,3,0),"")</f>
        <v/>
      </c>
      <c r="EU60" s="1"/>
      <c r="EV60" s="12"/>
      <c r="EW60" s="6" t="str">
        <f>+IFERROR(VALUE(RIGHT(Tabla26[[#This Row],[B2B]],6)),"")</f>
        <v/>
      </c>
      <c r="EX60" s="6" t="str">
        <f>+IFERROR(VLOOKUP(EV60,Auxiliar!$A:$C,2,0),"")</f>
        <v/>
      </c>
      <c r="EY60" s="7" t="str">
        <f>+IFERROR(VLOOKUP(EV60,Auxiliar!$A:$C,3,0),"")</f>
        <v/>
      </c>
      <c r="EZ60" s="1"/>
      <c r="FA60" s="12"/>
      <c r="FB60" s="6" t="str">
        <f>+IFERROR(VALUE(RIGHT(Tabla27[[#This Row],[B2B]],6)),"")</f>
        <v/>
      </c>
      <c r="FC60" s="6" t="str">
        <f>+IFERROR(VLOOKUP(FA60,Auxiliar!$A:$C,2,0),"")</f>
        <v/>
      </c>
      <c r="FD60" s="7" t="str">
        <f>+IFERROR(VLOOKUP(FA60,Auxiliar!$A:$C,3,0),"")</f>
        <v/>
      </c>
      <c r="FE60" s="1"/>
      <c r="FF60" s="12"/>
      <c r="FG60" s="6" t="str">
        <f>+IFERROR(VALUE(RIGHT(Tabla28[[#This Row],[B2B]],6)),"")</f>
        <v/>
      </c>
      <c r="FH60" s="6" t="str">
        <f>+IFERROR(VLOOKUP(FF60,Auxiliar!$A:$C,2,0),"")</f>
        <v/>
      </c>
      <c r="FI60" s="7" t="str">
        <f>+IFERROR(VLOOKUP(FF60,Auxiliar!$A:$C,3,0),"")</f>
        <v/>
      </c>
      <c r="FJ60" s="1"/>
      <c r="FK60" s="12"/>
      <c r="FL60" s="6" t="str">
        <f>+IFERROR(VALUE(RIGHT(Tabla29[[#This Row],[B2B]],6)),"")</f>
        <v/>
      </c>
      <c r="FM60" s="6" t="str">
        <f>+IFERROR(VLOOKUP(FK60,Auxiliar!$A:$C,2,0),"")</f>
        <v/>
      </c>
      <c r="FN60" s="7" t="str">
        <f>+IFERROR(VLOOKUP(FK60,Auxiliar!$A:$C,3,0),"")</f>
        <v/>
      </c>
      <c r="FO60" s="1"/>
      <c r="FP60" s="12"/>
      <c r="FQ60" s="6" t="str">
        <f>+IFERROR(VALUE(RIGHT(Tabla30[[#This Row],[B2B]],6)),"")</f>
        <v/>
      </c>
      <c r="FR60" s="6" t="str">
        <f>+IFERROR(VLOOKUP(FP60,Auxiliar!$A:$C,2,0),"")</f>
        <v/>
      </c>
      <c r="FS60" s="7"/>
      <c r="FT60" s="1"/>
      <c r="FU60" s="12"/>
      <c r="FV60" s="6" t="str">
        <f>+IFERROR(VALUE(RIGHT(Tabla31[[#This Row],[B2B]],6)),"")</f>
        <v/>
      </c>
      <c r="FW60" s="6" t="str">
        <f>+IFERROR(VLOOKUP(FU60,Auxiliar!$A:$C,2,0),"")</f>
        <v/>
      </c>
      <c r="FX60" s="7" t="str">
        <f>+IFERROR(VLOOKUP(FU60,Auxiliar!$A:$C,3,0),"")</f>
        <v/>
      </c>
      <c r="FY60" s="1"/>
      <c r="FZ60" s="12"/>
      <c r="GA60" s="6" t="str">
        <f>+IFERROR(VALUE(RIGHT(Tabla32[[#This Row],[B2B]],6)),"")</f>
        <v/>
      </c>
      <c r="GB60" s="6" t="str">
        <f>+IFERROR(VLOOKUP(FZ60,Auxiliar!$A:$C,2,0),"")</f>
        <v/>
      </c>
      <c r="GC60" s="7" t="str">
        <f>+IFERROR(VLOOKUP(FZ60,Auxiliar!$A:$C,3,0),"")</f>
        <v/>
      </c>
      <c r="GD60" s="1"/>
      <c r="GE60" s="12"/>
      <c r="GF60" s="6" t="str">
        <f>+IFERROR(VALUE(RIGHT(Tabla33[[#This Row],[B2B]],6)),"")</f>
        <v/>
      </c>
      <c r="GG60" s="6" t="str">
        <f>+IFERROR(VLOOKUP(GE60,Auxiliar!$A:$C,2,0),"")</f>
        <v/>
      </c>
      <c r="GH60" s="7" t="str">
        <f>+IFERROR(VLOOKUP(GE60,Auxiliar!$A:$C,3,0),"")</f>
        <v/>
      </c>
    </row>
    <row r="61" spans="1:190" x14ac:dyDescent="0.25">
      <c r="A61" s="1"/>
      <c r="B61" s="1"/>
      <c r="C61" t="str">
        <f>+IFERROR(VALUE(RIGHT(Tabla1[[#This Row],[B2B]],6)),"")</f>
        <v/>
      </c>
      <c r="D61" t="str">
        <f>+IFERROR(VLOOKUP(B61,Auxiliar!$A:$C,2,0),"")</f>
        <v/>
      </c>
      <c r="E61" s="5" t="str">
        <f>+IFERROR(VLOOKUP(B61,Auxiliar!$A:$C,3,0),"")</f>
        <v/>
      </c>
      <c r="S61" s="1">
        <v>1559</v>
      </c>
      <c r="T61" s="1" t="s">
        <v>9</v>
      </c>
      <c r="U61" s="6">
        <f>+IFERROR(VALUE(RIGHT(Tabla4[[#This Row],[B2B]],6)),"")</f>
        <v>1559</v>
      </c>
      <c r="V61" s="6" t="str">
        <f>+IFERROR(VLOOKUP(T61,Auxiliar!$A:$C,2,0),"")</f>
        <v>CORE</v>
      </c>
      <c r="W61" s="7" t="str">
        <f>+IFERROR(VLOOKUP(T61,Auxiliar!$A:$C,3,0),"")</f>
        <v>0b 1% | 2b 5% | 4b 6%</v>
      </c>
      <c r="Y61" s="1">
        <v>3127</v>
      </c>
      <c r="Z61" s="1" t="s">
        <v>10</v>
      </c>
      <c r="AA61" s="6">
        <f>+IFERROR(VALUE(RIGHT(Tabla5[[#This Row],[B2B]],6)),"")</f>
        <v>3127</v>
      </c>
      <c r="AB61" s="6" t="str">
        <f>+IFERROR(VLOOKUP(Z61,Auxiliar!$A:$C,2,0),"")</f>
        <v>CORE</v>
      </c>
      <c r="AC61" s="7" t="str">
        <f>+IFERROR(VLOOKUP(Z61,Auxiliar!$A:$C,3,0),"")</f>
        <v>0b 1% | 3b 4% | 5b 6%</v>
      </c>
      <c r="AE61" s="1">
        <v>4096</v>
      </c>
      <c r="AF61" s="1" t="s">
        <v>11</v>
      </c>
      <c r="AG61" s="6">
        <f>+IFERROR(VALUE(RIGHT(Tabla6[[#This Row],[B2B]],6)),"")</f>
        <v>4096</v>
      </c>
      <c r="AH61" s="6" t="str">
        <f>+IFERROR(VLOOKUP(AF61,Auxiliar!$A:$C,2,0),"")</f>
        <v>CORE</v>
      </c>
      <c r="AI61" s="7" t="str">
        <f>+IFERROR(VLOOKUP(AF61,Auxiliar!$A:$C,3,0),"")</f>
        <v>0b 1% | 6b 5% | 10b 6%</v>
      </c>
      <c r="AK61" s="1">
        <v>1292</v>
      </c>
      <c r="AL61" s="1" t="s">
        <v>30</v>
      </c>
      <c r="AM61" s="6">
        <f>+IFERROR(VALUE(RIGHT(Tabla7[[#This Row],[B2B]],6)),"")</f>
        <v>1292</v>
      </c>
      <c r="AN61" s="6" t="str">
        <f>+IFERROR(VLOOKUP(AL61,Auxiliar!$A:$C,2,0),"")</f>
        <v>LATONES</v>
      </c>
      <c r="AO61" s="7" t="str">
        <f>+IFERROR(VLOOKUP(AL61,Auxiliar!$A:$C,3,0),"")</f>
        <v>1b 4% | 5b 7% | 97b 0%</v>
      </c>
      <c r="AQ61" s="1">
        <v>2893</v>
      </c>
      <c r="AR61" s="1" t="s">
        <v>31</v>
      </c>
      <c r="AS61" s="6">
        <f>+IFERROR(VALUE(RIGHT(Tabla8[[#This Row],[B2B]],6)),"")</f>
        <v>2893</v>
      </c>
      <c r="AT61" s="6" t="str">
        <f>+IFERROR(VLOOKUP(AR61,Auxiliar!$A:$C,2,0),"")</f>
        <v>LATONES</v>
      </c>
      <c r="AU61" s="7" t="str">
        <f>+IFERROR(VLOOKUP(AR61,Auxiliar!$A:$C,3,0),"")</f>
        <v>2b 3% | 4b 5% | 5b 8% | 193 0%</v>
      </c>
      <c r="AW61" s="1"/>
      <c r="AX61" s="1" t="s">
        <v>32</v>
      </c>
      <c r="AY61" s="6" t="str">
        <f>+IFERROR(VALUE(RIGHT(Tabla9[[#This Row],[B2B]],6)),"")</f>
        <v/>
      </c>
      <c r="AZ61" s="6" t="str">
        <f>+IFERROR(VLOOKUP(AX61,Auxiliar!$A:$C,2,0),"")</f>
        <v>LATONES</v>
      </c>
      <c r="BA61" s="7" t="str">
        <f>+IFERROR(VLOOKUP(AX61,Auxiliar!$A:$C,3,0),"")</f>
        <v>2b 3% | 4b 4% | 6b 5% | 10b 8%  | 385b 0%</v>
      </c>
      <c r="BC61" s="1"/>
      <c r="BD61" s="1" t="s">
        <v>33</v>
      </c>
      <c r="BE61" s="6" t="str">
        <f>+IFERROR(VALUE(RIGHT(Tabla10[[#This Row],[B2B]],6)),"")</f>
        <v/>
      </c>
      <c r="BF61" s="6" t="str">
        <f>+IFERROR(VLOOKUP(BD61,Auxiliar!$A:$C,2,0),"")</f>
        <v>LATONES</v>
      </c>
      <c r="BG61" s="7" t="str">
        <f>+IFERROR(VLOOKUP(BD61,Auxiliar!$A:$C,3,0),"")</f>
        <v>6b 4% | 12b 5% | 15b 8% | 385b 0%</v>
      </c>
      <c r="BI61" s="1">
        <v>20048</v>
      </c>
      <c r="BJ61" s="1" t="s">
        <v>38</v>
      </c>
      <c r="BK61" s="6">
        <f>+IFERROR(VALUE(RIGHT(Tabla11[[#This Row],[B2B]],6)),"")</f>
        <v>20048</v>
      </c>
      <c r="BL61" s="6" t="str">
        <f>+IFERROR(VLOOKUP(BJ61,Auxiliar!$A:$C,2,0),"")</f>
        <v>VALUE LITRO</v>
      </c>
      <c r="BM61" s="7" t="str">
        <f>+IFERROR(VLOOKUP(BJ61,Auxiliar!$A:$C,3,0),"")</f>
        <v>3b 12%</v>
      </c>
      <c r="BO61" s="1">
        <v>4156</v>
      </c>
      <c r="BP61" s="1" t="s">
        <v>39</v>
      </c>
      <c r="BQ61" s="6">
        <f>+IFERROR(VALUE(RIGHT(Tabla12[[#This Row],[B2B]],6)),"")</f>
        <v>4156</v>
      </c>
      <c r="BR61" s="6" t="str">
        <f>+IFERROR(VLOOKUP(BP61,Auxiliar!$A:$C,2,0),"")</f>
        <v>VALUE LITRO</v>
      </c>
      <c r="BS61" s="7" t="str">
        <f>+IFERROR(VLOOKUP(BP61,Auxiliar!$A:$C,3,0),"")</f>
        <v>1b 12%</v>
      </c>
      <c r="BU61" s="1">
        <v>10152</v>
      </c>
      <c r="BV61" s="1" t="s">
        <v>34</v>
      </c>
      <c r="BW61" s="6">
        <f>+IFERROR(VALUE(RIGHT(Tabla13[[#This Row],[B2B]],6)),"")</f>
        <v>10152</v>
      </c>
      <c r="BX61" s="6" t="str">
        <f>+IFERROR(VLOOKUP(BV61,Auxiliar!$A:$C,2,0),"")</f>
        <v>Corona 710cc</v>
      </c>
      <c r="BY61" s="7" t="str">
        <f>+IFERROR(VLOOKUP(BV61,Auxiliar!$A:$C,3,0),"")</f>
        <v>3b 10% | 169b 0%</v>
      </c>
      <c r="CA61" s="1">
        <v>960</v>
      </c>
      <c r="CB61" s="1" t="s">
        <v>35</v>
      </c>
      <c r="CC61" s="6">
        <f>+IFERROR(VALUE(RIGHT(Tabla14[[#This Row],[B2B]],6)),"")</f>
        <v>960</v>
      </c>
      <c r="CD61" s="6" t="str">
        <f>+IFERROR(VLOOKUP(CB61,Auxiliar!$A:$C,2,0),"")</f>
        <v>Corona 710cc</v>
      </c>
      <c r="CE61" s="7" t="str">
        <f>+IFERROR(VLOOKUP(CB61,Auxiliar!$A:$C,3,0),"")</f>
        <v>1b 10% | 85b 0%</v>
      </c>
      <c r="CG61" s="1">
        <v>20048</v>
      </c>
      <c r="CH61" s="1" t="s">
        <v>42</v>
      </c>
      <c r="CI61" s="6">
        <f>+IFERROR(VALUE(RIGHT(Tabla15[[#This Row],[B2B]],6)),"")</f>
        <v>20048</v>
      </c>
      <c r="CJ61" s="6" t="str">
        <f>+IFERROR(VLOOKUP(CH61,Auxiliar!$A:$C,2,0),"")</f>
        <v xml:space="preserve">VALUE LATA </v>
      </c>
      <c r="CK61" s="7" t="str">
        <f>+IFERROR(VLOOKUP(CH61,Auxiliar!$A:$C,3,0),"")</f>
        <v>3b 15% | 100b 18%</v>
      </c>
      <c r="CM61" s="1">
        <v>940</v>
      </c>
      <c r="CN61" s="1" t="s">
        <v>20</v>
      </c>
      <c r="CO61" s="6">
        <v>940</v>
      </c>
      <c r="CP61" s="6" t="s">
        <v>20</v>
      </c>
      <c r="CQ61" s="7" t="s">
        <v>21</v>
      </c>
      <c r="CS61" s="1"/>
      <c r="CT61" s="1"/>
      <c r="CU61" s="6" t="str">
        <f>+IFERROR(VALUE(RIGHT(Tabla17[[#This Row],[B2B]],6)),"")</f>
        <v/>
      </c>
      <c r="CV61" s="6" t="str">
        <f>+IFERROR(VLOOKUP(CT61,Auxiliar!$A:$C,2,0),"")</f>
        <v/>
      </c>
      <c r="CW61" s="7" t="str">
        <f>+IFERROR(VLOOKUP(CT61,Auxiliar!$A:$C,3,0),"")</f>
        <v/>
      </c>
      <c r="CY61" s="1">
        <v>940</v>
      </c>
      <c r="CZ61" s="1" t="s">
        <v>16</v>
      </c>
      <c r="DA61" s="6">
        <f>+IFERROR(VALUE(RIGHT(Tabla18[[#This Row],[B2B]],6)),"")</f>
        <v>940</v>
      </c>
      <c r="DB61" s="6" t="str">
        <f>+IFERROR(VLOOKUP(CZ61,Auxiliar!$A:$C,2,0),"")</f>
        <v>PREMIUM</v>
      </c>
      <c r="DC61" s="7" t="str">
        <f>+IFERROR(VLOOKUP(CZ61,Auxiliar!$A:$C,3,0),"")</f>
        <v>0b 0% | 2b 2% | 5b 3,5% | 10b 5%</v>
      </c>
      <c r="DE61" s="1">
        <v>940</v>
      </c>
      <c r="DF61" s="1" t="s">
        <v>19</v>
      </c>
      <c r="DG61" s="6">
        <f>+IFERROR(VALUE(RIGHT(Tabla19[[#This Row],[B2B]],6)),"")</f>
        <v>940</v>
      </c>
      <c r="DH61" s="6" t="str">
        <f>+IFERROR(VLOOKUP(DF61,Auxiliar!$A:$C,2,0),"")</f>
        <v>MICHELOB</v>
      </c>
      <c r="DI61" s="7" t="str">
        <f>+IFERROR(VLOOKUP(DF61,Auxiliar!$A:$C,3,0),"")</f>
        <v>1b 7% | 3b 22% | 8b 27%</v>
      </c>
      <c r="DK61" s="1">
        <v>10544</v>
      </c>
      <c r="DL61" s="1" t="s">
        <v>23</v>
      </c>
      <c r="DM61" s="6">
        <f>+IFERROR(VALUE(RIGHT(Tabla20[[#This Row],[B2B]],6)),"")</f>
        <v>10544</v>
      </c>
      <c r="DN61" s="6" t="str">
        <f>+IFERROR(VLOOKUP(DL61,Auxiliar!$A:$C,2,0),"")</f>
        <v>CORONA PORRON</v>
      </c>
      <c r="DO61" s="7" t="str">
        <f>+IFERROR(VLOOKUP(DL61,Auxiliar!$A:$C,3,0),"")</f>
        <v>3b 5% | 42b 0%</v>
      </c>
      <c r="DQ61" s="1">
        <v>940</v>
      </c>
      <c r="DR61" s="12" t="s">
        <v>24</v>
      </c>
      <c r="DS61" s="6">
        <f>+IFERROR(VALUE(RIGHT(Tabla21[[#This Row],[B2B]],6)),"")</f>
        <v>940</v>
      </c>
      <c r="DT61" s="6" t="str">
        <f>+IFERROR(VLOOKUP(DR61,Auxiliar!$A:$C,2,0),"")</f>
        <v>CORONA PORRON</v>
      </c>
      <c r="DU61" s="7" t="str">
        <f>+IFERROR(VLOOKUP(DR61,Auxiliar!$A:$C,3,0),"")</f>
        <v>1b 5% | 20b 0%</v>
      </c>
      <c r="DW61" s="1">
        <v>4156</v>
      </c>
      <c r="DX61" s="12" t="s">
        <v>43</v>
      </c>
      <c r="DY61" s="6">
        <f>+IFERROR(VALUE(RIGHT(Tabla22[[#This Row],[B2B]],6)),"")</f>
        <v>4156</v>
      </c>
      <c r="DZ61" s="6" t="str">
        <f>+IFERROR(VLOOKUP(DX61,Auxiliar!$A:$C,2,0),"")</f>
        <v xml:space="preserve">VALUE LATA </v>
      </c>
      <c r="EA61" s="7" t="str">
        <f>+IFERROR(VLOOKUP(DX61,Auxiliar!$A:$C,3,0),"")</f>
        <v>1b 15% | 100b 18%</v>
      </c>
      <c r="EC61" s="1">
        <v>4155</v>
      </c>
      <c r="ED61" s="12" t="s">
        <v>47</v>
      </c>
      <c r="EE61" s="6">
        <f>+IFERROR(VALUE(RIGHT(Tabla23[[#This Row],[B2B]],6)),"")</f>
        <v>4155</v>
      </c>
      <c r="EF61" s="6" t="str">
        <f>+IFERROR(VLOOKUP(ED61,Auxiliar!$A:$C,2,0),"")</f>
        <v>VALUE LATON</v>
      </c>
      <c r="EG61" s="7" t="str">
        <f>+IFERROR(VLOOKUP(ED61,Auxiliar!$A:$C,3,0),"")</f>
        <v>1b 10% | 5b 15% | 192b 0%</v>
      </c>
      <c r="EI61" s="1"/>
      <c r="EJ61" s="12"/>
      <c r="EK61" s="6" t="str">
        <f>+IFERROR(VALUE(RIGHT(Tabla24[[#This Row],[B2B]],6)),"")</f>
        <v/>
      </c>
      <c r="EL61" s="6" t="str">
        <f>+IFERROR(VLOOKUP(EJ61,Auxiliar!$A:$C,2,0),"")</f>
        <v/>
      </c>
      <c r="EM61" s="7" t="str">
        <f>+IFERROR(VLOOKUP(EJ61,Auxiliar!$A:$C,3,0),"")</f>
        <v/>
      </c>
      <c r="EO61" s="1"/>
      <c r="EP61" s="12"/>
      <c r="EQ61" s="6" t="str">
        <f>+IFERROR(VALUE(RIGHT(Tabla25[[#This Row],[B2B]],6)),"")</f>
        <v/>
      </c>
      <c r="ER61" s="6" t="str">
        <f>+IFERROR(VLOOKUP(EP61,Auxiliar!$A:$C,2,0),"")</f>
        <v/>
      </c>
      <c r="ES61" s="7" t="str">
        <f>+IFERROR(VLOOKUP(EP61,Auxiliar!$A:$C,3,0),"")</f>
        <v/>
      </c>
      <c r="EU61" s="1"/>
      <c r="EV61" s="12"/>
      <c r="EW61" s="6" t="str">
        <f>+IFERROR(VALUE(RIGHT(Tabla26[[#This Row],[B2B]],6)),"")</f>
        <v/>
      </c>
      <c r="EX61" s="6" t="str">
        <f>+IFERROR(VLOOKUP(EV61,Auxiliar!$A:$C,2,0),"")</f>
        <v/>
      </c>
      <c r="EY61" s="7" t="str">
        <f>+IFERROR(VLOOKUP(EV61,Auxiliar!$A:$C,3,0),"")</f>
        <v/>
      </c>
      <c r="EZ61" s="1"/>
      <c r="FA61" s="12"/>
      <c r="FB61" s="6" t="str">
        <f>+IFERROR(VALUE(RIGHT(Tabla27[[#This Row],[B2B]],6)),"")</f>
        <v/>
      </c>
      <c r="FC61" s="6" t="str">
        <f>+IFERROR(VLOOKUP(FA61,Auxiliar!$A:$C,2,0),"")</f>
        <v/>
      </c>
      <c r="FD61" s="7" t="str">
        <f>+IFERROR(VLOOKUP(FA61,Auxiliar!$A:$C,3,0),"")</f>
        <v/>
      </c>
      <c r="FE61" s="1"/>
      <c r="FF61" s="12"/>
      <c r="FG61" s="6" t="str">
        <f>+IFERROR(VALUE(RIGHT(Tabla28[[#This Row],[B2B]],6)),"")</f>
        <v/>
      </c>
      <c r="FH61" s="6" t="str">
        <f>+IFERROR(VLOOKUP(FF61,Auxiliar!$A:$C,2,0),"")</f>
        <v/>
      </c>
      <c r="FI61" s="7" t="str">
        <f>+IFERROR(VLOOKUP(FF61,Auxiliar!$A:$C,3,0),"")</f>
        <v/>
      </c>
      <c r="FJ61" s="1"/>
      <c r="FK61" s="12"/>
      <c r="FL61" s="6" t="str">
        <f>+IFERROR(VALUE(RIGHT(Tabla29[[#This Row],[B2B]],6)),"")</f>
        <v/>
      </c>
      <c r="FM61" s="6" t="str">
        <f>+IFERROR(VLOOKUP(FK61,Auxiliar!$A:$C,2,0),"")</f>
        <v/>
      </c>
      <c r="FN61" s="7" t="str">
        <f>+IFERROR(VLOOKUP(FK61,Auxiliar!$A:$C,3,0),"")</f>
        <v/>
      </c>
      <c r="FO61" s="1"/>
      <c r="FP61" s="12"/>
      <c r="FQ61" s="6" t="str">
        <f>+IFERROR(VALUE(RIGHT(Tabla30[[#This Row],[B2B]],6)),"")</f>
        <v/>
      </c>
      <c r="FR61" s="6" t="str">
        <f>+IFERROR(VLOOKUP(FP61,Auxiliar!$A:$C,2,0),"")</f>
        <v/>
      </c>
      <c r="FS61" s="7"/>
      <c r="FT61" s="1"/>
      <c r="FU61" s="12"/>
      <c r="FV61" s="6" t="str">
        <f>+IFERROR(VALUE(RIGHT(Tabla31[[#This Row],[B2B]],6)),"")</f>
        <v/>
      </c>
      <c r="FW61" s="6" t="str">
        <f>+IFERROR(VLOOKUP(FU61,Auxiliar!$A:$C,2,0),"")</f>
        <v/>
      </c>
      <c r="FX61" s="7" t="str">
        <f>+IFERROR(VLOOKUP(FU61,Auxiliar!$A:$C,3,0),"")</f>
        <v/>
      </c>
      <c r="FY61" s="1"/>
      <c r="FZ61" s="12"/>
      <c r="GA61" s="6" t="str">
        <f>+IFERROR(VALUE(RIGHT(Tabla32[[#This Row],[B2B]],6)),"")</f>
        <v/>
      </c>
      <c r="GB61" s="6" t="str">
        <f>+IFERROR(VLOOKUP(FZ61,Auxiliar!$A:$C,2,0),"")</f>
        <v/>
      </c>
      <c r="GC61" s="7" t="str">
        <f>+IFERROR(VLOOKUP(FZ61,Auxiliar!$A:$C,3,0),"")</f>
        <v/>
      </c>
      <c r="GD61" s="1"/>
      <c r="GE61" s="12"/>
      <c r="GF61" s="6" t="str">
        <f>+IFERROR(VALUE(RIGHT(Tabla33[[#This Row],[B2B]],6)),"")</f>
        <v/>
      </c>
      <c r="GG61" s="6" t="str">
        <f>+IFERROR(VLOOKUP(GE61,Auxiliar!$A:$C,2,0),"")</f>
        <v/>
      </c>
      <c r="GH61" s="7" t="str">
        <f>+IFERROR(VLOOKUP(GE61,Auxiliar!$A:$C,3,0),"")</f>
        <v/>
      </c>
    </row>
    <row r="62" spans="1:190" x14ac:dyDescent="0.25">
      <c r="A62" s="1"/>
      <c r="B62" s="1"/>
      <c r="C62" t="str">
        <f>+IFERROR(VALUE(RIGHT(Tabla1[[#This Row],[B2B]],6)),"")</f>
        <v/>
      </c>
      <c r="D62" t="str">
        <f>+IFERROR(VLOOKUP(B62,Auxiliar!$A:$C,2,0),"")</f>
        <v/>
      </c>
      <c r="E62" s="5" t="str">
        <f>+IFERROR(VLOOKUP(B62,Auxiliar!$A:$C,3,0),"")</f>
        <v/>
      </c>
      <c r="S62" s="1">
        <v>1594</v>
      </c>
      <c r="T62" s="1" t="s">
        <v>9</v>
      </c>
      <c r="U62" s="6">
        <f>+IFERROR(VALUE(RIGHT(Tabla4[[#This Row],[B2B]],6)),"")</f>
        <v>1594</v>
      </c>
      <c r="V62" s="6" t="str">
        <f>+IFERROR(VLOOKUP(T62,Auxiliar!$A:$C,2,0),"")</f>
        <v>CORE</v>
      </c>
      <c r="W62" s="7" t="str">
        <f>+IFERROR(VLOOKUP(T62,Auxiliar!$A:$C,3,0),"")</f>
        <v>0b 1% | 2b 5% | 4b 6%</v>
      </c>
      <c r="Y62" s="1">
        <v>3177</v>
      </c>
      <c r="Z62" s="1" t="s">
        <v>10</v>
      </c>
      <c r="AA62" s="6">
        <f>+IFERROR(VALUE(RIGHT(Tabla5[[#This Row],[B2B]],6)),"")</f>
        <v>3177</v>
      </c>
      <c r="AB62" s="6" t="str">
        <f>+IFERROR(VLOOKUP(Z62,Auxiliar!$A:$C,2,0),"")</f>
        <v>CORE</v>
      </c>
      <c r="AC62" s="7" t="str">
        <f>+IFERROR(VLOOKUP(Z62,Auxiliar!$A:$C,3,0),"")</f>
        <v>0b 1% | 3b 4% | 5b 6%</v>
      </c>
      <c r="AE62" s="1">
        <v>4424</v>
      </c>
      <c r="AF62" s="1" t="s">
        <v>11</v>
      </c>
      <c r="AG62" s="6">
        <f>+IFERROR(VALUE(RIGHT(Tabla6[[#This Row],[B2B]],6)),"")</f>
        <v>4424</v>
      </c>
      <c r="AH62" s="6" t="str">
        <f>+IFERROR(VLOOKUP(AF62,Auxiliar!$A:$C,2,0),"")</f>
        <v>CORE</v>
      </c>
      <c r="AI62" s="7" t="str">
        <f>+IFERROR(VLOOKUP(AF62,Auxiliar!$A:$C,3,0),"")</f>
        <v>0b 1% | 6b 5% | 10b 6%</v>
      </c>
      <c r="AK62" s="1">
        <v>1313</v>
      </c>
      <c r="AL62" s="1" t="s">
        <v>30</v>
      </c>
      <c r="AM62" s="6">
        <f>+IFERROR(VALUE(RIGHT(Tabla7[[#This Row],[B2B]],6)),"")</f>
        <v>1313</v>
      </c>
      <c r="AN62" s="6" t="str">
        <f>+IFERROR(VLOOKUP(AL62,Auxiliar!$A:$C,2,0),"")</f>
        <v>LATONES</v>
      </c>
      <c r="AO62" s="7" t="str">
        <f>+IFERROR(VLOOKUP(AL62,Auxiliar!$A:$C,3,0),"")</f>
        <v>1b 4% | 5b 7% | 97b 0%</v>
      </c>
      <c r="AQ62" s="1">
        <v>2898</v>
      </c>
      <c r="AR62" s="1" t="s">
        <v>31</v>
      </c>
      <c r="AS62" s="6">
        <f>+IFERROR(VALUE(RIGHT(Tabla8[[#This Row],[B2B]],6)),"")</f>
        <v>2898</v>
      </c>
      <c r="AT62" s="6" t="str">
        <f>+IFERROR(VLOOKUP(AR62,Auxiliar!$A:$C,2,0),"")</f>
        <v>LATONES</v>
      </c>
      <c r="AU62" s="7" t="str">
        <f>+IFERROR(VLOOKUP(AR62,Auxiliar!$A:$C,3,0),"")</f>
        <v>2b 3% | 4b 5% | 5b 8% | 193 0%</v>
      </c>
      <c r="AW62" s="1"/>
      <c r="AX62" s="1" t="s">
        <v>32</v>
      </c>
      <c r="AY62" s="6" t="str">
        <f>+IFERROR(VALUE(RIGHT(Tabla9[[#This Row],[B2B]],6)),"")</f>
        <v/>
      </c>
      <c r="AZ62" s="6" t="str">
        <f>+IFERROR(VLOOKUP(AX62,Auxiliar!$A:$C,2,0),"")</f>
        <v>LATONES</v>
      </c>
      <c r="BA62" s="7" t="str">
        <f>+IFERROR(VLOOKUP(AX62,Auxiliar!$A:$C,3,0),"")</f>
        <v>2b 3% | 4b 4% | 6b 5% | 10b 8%  | 385b 0%</v>
      </c>
      <c r="BC62" s="1"/>
      <c r="BD62" s="1" t="s">
        <v>33</v>
      </c>
      <c r="BE62" s="6" t="str">
        <f>+IFERROR(VALUE(RIGHT(Tabla10[[#This Row],[B2B]],6)),"")</f>
        <v/>
      </c>
      <c r="BF62" s="6" t="str">
        <f>+IFERROR(VLOOKUP(BD62,Auxiliar!$A:$C,2,0),"")</f>
        <v>LATONES</v>
      </c>
      <c r="BG62" s="7" t="str">
        <f>+IFERROR(VLOOKUP(BD62,Auxiliar!$A:$C,3,0),"")</f>
        <v>6b 4% | 12b 5% | 15b 8% | 385b 0%</v>
      </c>
      <c r="BI62" s="1">
        <v>3658</v>
      </c>
      <c r="BJ62" s="1" t="s">
        <v>38</v>
      </c>
      <c r="BK62" s="6">
        <f>+IFERROR(VALUE(RIGHT(Tabla11[[#This Row],[B2B]],6)),"")</f>
        <v>3658</v>
      </c>
      <c r="BL62" s="6" t="str">
        <f>+IFERROR(VLOOKUP(BJ62,Auxiliar!$A:$C,2,0),"")</f>
        <v>VALUE LITRO</v>
      </c>
      <c r="BM62" s="7" t="str">
        <f>+IFERROR(VLOOKUP(BJ62,Auxiliar!$A:$C,3,0),"")</f>
        <v>3b 12%</v>
      </c>
      <c r="BO62" s="1">
        <v>4166</v>
      </c>
      <c r="BP62" s="1" t="s">
        <v>39</v>
      </c>
      <c r="BQ62" s="6">
        <f>+IFERROR(VALUE(RIGHT(Tabla12[[#This Row],[B2B]],6)),"")</f>
        <v>4166</v>
      </c>
      <c r="BR62" s="6" t="str">
        <f>+IFERROR(VLOOKUP(BP62,Auxiliar!$A:$C,2,0),"")</f>
        <v>VALUE LITRO</v>
      </c>
      <c r="BS62" s="7" t="str">
        <f>+IFERROR(VLOOKUP(BP62,Auxiliar!$A:$C,3,0),"")</f>
        <v>1b 12%</v>
      </c>
      <c r="BU62" s="1">
        <v>10544</v>
      </c>
      <c r="BV62" s="1" t="s">
        <v>34</v>
      </c>
      <c r="BW62" s="6">
        <f>+IFERROR(VALUE(RIGHT(Tabla13[[#This Row],[B2B]],6)),"")</f>
        <v>10544</v>
      </c>
      <c r="BX62" s="6" t="str">
        <f>+IFERROR(VLOOKUP(BV62,Auxiliar!$A:$C,2,0),"")</f>
        <v>Corona 710cc</v>
      </c>
      <c r="BY62" s="7" t="str">
        <f>+IFERROR(VLOOKUP(BV62,Auxiliar!$A:$C,3,0),"")</f>
        <v>3b 10% | 169b 0%</v>
      </c>
      <c r="CA62" s="1">
        <v>969</v>
      </c>
      <c r="CB62" s="1" t="s">
        <v>35</v>
      </c>
      <c r="CC62" s="6">
        <f>+IFERROR(VALUE(RIGHT(Tabla14[[#This Row],[B2B]],6)),"")</f>
        <v>969</v>
      </c>
      <c r="CD62" s="6" t="str">
        <f>+IFERROR(VLOOKUP(CB62,Auxiliar!$A:$C,2,0),"")</f>
        <v>Corona 710cc</v>
      </c>
      <c r="CE62" s="7" t="str">
        <f>+IFERROR(VLOOKUP(CB62,Auxiliar!$A:$C,3,0),"")</f>
        <v>1b 10% | 85b 0%</v>
      </c>
      <c r="CG62" s="1">
        <v>3658</v>
      </c>
      <c r="CH62" s="1" t="s">
        <v>42</v>
      </c>
      <c r="CI62" s="6">
        <f>+IFERROR(VALUE(RIGHT(Tabla15[[#This Row],[B2B]],6)),"")</f>
        <v>3658</v>
      </c>
      <c r="CJ62" s="6" t="str">
        <f>+IFERROR(VLOOKUP(CH62,Auxiliar!$A:$C,2,0),"")</f>
        <v xml:space="preserve">VALUE LATA </v>
      </c>
      <c r="CK62" s="7" t="str">
        <f>+IFERROR(VLOOKUP(CH62,Auxiliar!$A:$C,3,0),"")</f>
        <v>3b 15% | 100b 18%</v>
      </c>
      <c r="CM62" s="1">
        <v>960</v>
      </c>
      <c r="CN62" s="1" t="s">
        <v>20</v>
      </c>
      <c r="CO62" s="6">
        <v>960</v>
      </c>
      <c r="CP62" s="6" t="s">
        <v>20</v>
      </c>
      <c r="CQ62" s="7" t="s">
        <v>21</v>
      </c>
      <c r="CS62" s="1"/>
      <c r="CT62" s="1"/>
      <c r="CU62" s="6" t="str">
        <f>+IFERROR(VALUE(RIGHT(Tabla17[[#This Row],[B2B]],6)),"")</f>
        <v/>
      </c>
      <c r="CV62" s="6" t="str">
        <f>+IFERROR(VLOOKUP(CT62,Auxiliar!$A:$C,2,0),"")</f>
        <v/>
      </c>
      <c r="CW62" s="7" t="str">
        <f>+IFERROR(VLOOKUP(CT62,Auxiliar!$A:$C,3,0),"")</f>
        <v/>
      </c>
      <c r="CY62" s="1">
        <v>960</v>
      </c>
      <c r="CZ62" s="1" t="s">
        <v>16</v>
      </c>
      <c r="DA62" s="6">
        <f>+IFERROR(VALUE(RIGHT(Tabla18[[#This Row],[B2B]],6)),"")</f>
        <v>960</v>
      </c>
      <c r="DB62" s="6" t="str">
        <f>+IFERROR(VLOOKUP(CZ62,Auxiliar!$A:$C,2,0),"")</f>
        <v>PREMIUM</v>
      </c>
      <c r="DC62" s="7" t="str">
        <f>+IFERROR(VLOOKUP(CZ62,Auxiliar!$A:$C,3,0),"")</f>
        <v>0b 0% | 2b 2% | 5b 3,5% | 10b 5%</v>
      </c>
      <c r="DE62" s="1">
        <v>960</v>
      </c>
      <c r="DF62" s="1" t="s">
        <v>19</v>
      </c>
      <c r="DG62" s="6">
        <f>+IFERROR(VALUE(RIGHT(Tabla19[[#This Row],[B2B]],6)),"")</f>
        <v>960</v>
      </c>
      <c r="DH62" s="6" t="str">
        <f>+IFERROR(VLOOKUP(DF62,Auxiliar!$A:$C,2,0),"")</f>
        <v>MICHELOB</v>
      </c>
      <c r="DI62" s="7" t="str">
        <f>+IFERROR(VLOOKUP(DF62,Auxiliar!$A:$C,3,0),"")</f>
        <v>1b 7% | 3b 22% | 8b 27%</v>
      </c>
      <c r="DK62" s="1">
        <v>10621</v>
      </c>
      <c r="DL62" s="1" t="s">
        <v>23</v>
      </c>
      <c r="DM62" s="6">
        <f>+IFERROR(VALUE(RIGHT(Tabla20[[#This Row],[B2B]],6)),"")</f>
        <v>10621</v>
      </c>
      <c r="DN62" s="6" t="str">
        <f>+IFERROR(VLOOKUP(DL62,Auxiliar!$A:$C,2,0),"")</f>
        <v>CORONA PORRON</v>
      </c>
      <c r="DO62" s="7" t="str">
        <f>+IFERROR(VLOOKUP(DL62,Auxiliar!$A:$C,3,0),"")</f>
        <v>3b 5% | 42b 0%</v>
      </c>
      <c r="DQ62" s="1">
        <v>960</v>
      </c>
      <c r="DR62" s="12" t="s">
        <v>24</v>
      </c>
      <c r="DS62" s="6">
        <f>+IFERROR(VALUE(RIGHT(Tabla21[[#This Row],[B2B]],6)),"")</f>
        <v>960</v>
      </c>
      <c r="DT62" s="6" t="str">
        <f>+IFERROR(VLOOKUP(DR62,Auxiliar!$A:$C,2,0),"")</f>
        <v>CORONA PORRON</v>
      </c>
      <c r="DU62" s="7" t="str">
        <f>+IFERROR(VLOOKUP(DR62,Auxiliar!$A:$C,3,0),"")</f>
        <v>1b 5% | 20b 0%</v>
      </c>
      <c r="DW62" s="1">
        <v>4169</v>
      </c>
      <c r="DX62" s="12" t="s">
        <v>43</v>
      </c>
      <c r="DY62" s="6">
        <f>+IFERROR(VALUE(RIGHT(Tabla22[[#This Row],[B2B]],6)),"")</f>
        <v>4169</v>
      </c>
      <c r="DZ62" s="6" t="str">
        <f>+IFERROR(VLOOKUP(DX62,Auxiliar!$A:$C,2,0),"")</f>
        <v xml:space="preserve">VALUE LATA </v>
      </c>
      <c r="EA62" s="7" t="str">
        <f>+IFERROR(VLOOKUP(DX62,Auxiliar!$A:$C,3,0),"")</f>
        <v>1b 15% | 100b 18%</v>
      </c>
      <c r="EC62" s="1">
        <v>4156</v>
      </c>
      <c r="ED62" s="12" t="s">
        <v>47</v>
      </c>
      <c r="EE62" s="6">
        <f>+IFERROR(VALUE(RIGHT(Tabla23[[#This Row],[B2B]],6)),"")</f>
        <v>4156</v>
      </c>
      <c r="EF62" s="6" t="str">
        <f>+IFERROR(VLOOKUP(ED62,Auxiliar!$A:$C,2,0),"")</f>
        <v>VALUE LATON</v>
      </c>
      <c r="EG62" s="7" t="str">
        <f>+IFERROR(VLOOKUP(ED62,Auxiliar!$A:$C,3,0),"")</f>
        <v>1b 10% | 5b 15% | 192b 0%</v>
      </c>
      <c r="EI62" s="1"/>
      <c r="EJ62" s="12"/>
      <c r="EK62" s="6" t="str">
        <f>+IFERROR(VALUE(RIGHT(Tabla24[[#This Row],[B2B]],6)),"")</f>
        <v/>
      </c>
      <c r="EL62" s="6" t="str">
        <f>+IFERROR(VLOOKUP(EJ62,Auxiliar!$A:$C,2,0),"")</f>
        <v/>
      </c>
      <c r="EM62" s="7" t="str">
        <f>+IFERROR(VLOOKUP(EJ62,Auxiliar!$A:$C,3,0),"")</f>
        <v/>
      </c>
      <c r="EO62" s="1"/>
      <c r="EP62" s="12"/>
      <c r="EQ62" s="6" t="str">
        <f>+IFERROR(VALUE(RIGHT(Tabla25[[#This Row],[B2B]],6)),"")</f>
        <v/>
      </c>
      <c r="ER62" s="6" t="str">
        <f>+IFERROR(VLOOKUP(EP62,Auxiliar!$A:$C,2,0),"")</f>
        <v/>
      </c>
      <c r="ES62" s="7" t="str">
        <f>+IFERROR(VLOOKUP(EP62,Auxiliar!$A:$C,3,0),"")</f>
        <v/>
      </c>
      <c r="EU62" s="1"/>
      <c r="EV62" s="12"/>
      <c r="EW62" s="6" t="str">
        <f>+IFERROR(VALUE(RIGHT(Tabla26[[#This Row],[B2B]],6)),"")</f>
        <v/>
      </c>
      <c r="EX62" s="6" t="str">
        <f>+IFERROR(VLOOKUP(EV62,Auxiliar!$A:$C,2,0),"")</f>
        <v/>
      </c>
      <c r="EY62" s="7" t="str">
        <f>+IFERROR(VLOOKUP(EV62,Auxiliar!$A:$C,3,0),"")</f>
        <v/>
      </c>
      <c r="EZ62" s="1"/>
      <c r="FA62" s="12"/>
      <c r="FB62" s="6" t="str">
        <f>+IFERROR(VALUE(RIGHT(Tabla27[[#This Row],[B2B]],6)),"")</f>
        <v/>
      </c>
      <c r="FC62" s="6" t="str">
        <f>+IFERROR(VLOOKUP(FA62,Auxiliar!$A:$C,2,0),"")</f>
        <v/>
      </c>
      <c r="FD62" s="7" t="str">
        <f>+IFERROR(VLOOKUP(FA62,Auxiliar!$A:$C,3,0),"")</f>
        <v/>
      </c>
      <c r="FE62" s="1"/>
      <c r="FF62" s="12"/>
      <c r="FG62" s="6" t="str">
        <f>+IFERROR(VALUE(RIGHT(Tabla28[[#This Row],[B2B]],6)),"")</f>
        <v/>
      </c>
      <c r="FH62" s="6" t="str">
        <f>+IFERROR(VLOOKUP(FF62,Auxiliar!$A:$C,2,0),"")</f>
        <v/>
      </c>
      <c r="FI62" s="7" t="str">
        <f>+IFERROR(VLOOKUP(FF62,Auxiliar!$A:$C,3,0),"")</f>
        <v/>
      </c>
      <c r="FJ62" s="1"/>
      <c r="FK62" s="12"/>
      <c r="FL62" s="6" t="str">
        <f>+IFERROR(VALUE(RIGHT(Tabla29[[#This Row],[B2B]],6)),"")</f>
        <v/>
      </c>
      <c r="FM62" s="6" t="str">
        <f>+IFERROR(VLOOKUP(FK62,Auxiliar!$A:$C,2,0),"")</f>
        <v/>
      </c>
      <c r="FN62" s="7" t="str">
        <f>+IFERROR(VLOOKUP(FK62,Auxiliar!$A:$C,3,0),"")</f>
        <v/>
      </c>
      <c r="FO62" s="1"/>
      <c r="FP62" s="12"/>
      <c r="FQ62" s="6" t="str">
        <f>+IFERROR(VALUE(RIGHT(Tabla30[[#This Row],[B2B]],6)),"")</f>
        <v/>
      </c>
      <c r="FR62" s="6" t="str">
        <f>+IFERROR(VLOOKUP(FP62,Auxiliar!$A:$C,2,0),"")</f>
        <v/>
      </c>
      <c r="FS62" s="7"/>
      <c r="FT62" s="1"/>
      <c r="FU62" s="12"/>
      <c r="FV62" s="6" t="str">
        <f>+IFERROR(VALUE(RIGHT(Tabla31[[#This Row],[B2B]],6)),"")</f>
        <v/>
      </c>
      <c r="FW62" s="6" t="str">
        <f>+IFERROR(VLOOKUP(FU62,Auxiliar!$A:$C,2,0),"")</f>
        <v/>
      </c>
      <c r="FX62" s="7" t="str">
        <f>+IFERROR(VLOOKUP(FU62,Auxiliar!$A:$C,3,0),"")</f>
        <v/>
      </c>
      <c r="FY62" s="1"/>
      <c r="FZ62" s="12"/>
      <c r="GA62" s="6" t="str">
        <f>+IFERROR(VALUE(RIGHT(Tabla32[[#This Row],[B2B]],6)),"")</f>
        <v/>
      </c>
      <c r="GB62" s="6" t="str">
        <f>+IFERROR(VLOOKUP(FZ62,Auxiliar!$A:$C,2,0),"")</f>
        <v/>
      </c>
      <c r="GC62" s="7" t="str">
        <f>+IFERROR(VLOOKUP(FZ62,Auxiliar!$A:$C,3,0),"")</f>
        <v/>
      </c>
      <c r="GD62" s="1"/>
      <c r="GE62" s="12"/>
      <c r="GF62" s="6" t="str">
        <f>+IFERROR(VALUE(RIGHT(Tabla33[[#This Row],[B2B]],6)),"")</f>
        <v/>
      </c>
      <c r="GG62" s="6" t="str">
        <f>+IFERROR(VLOOKUP(GE62,Auxiliar!$A:$C,2,0),"")</f>
        <v/>
      </c>
      <c r="GH62" s="7" t="str">
        <f>+IFERROR(VLOOKUP(GE62,Auxiliar!$A:$C,3,0),"")</f>
        <v/>
      </c>
    </row>
    <row r="63" spans="1:190" x14ac:dyDescent="0.25">
      <c r="A63" s="1"/>
      <c r="B63" s="1"/>
      <c r="C63" t="str">
        <f>+IFERROR(VALUE(RIGHT(Tabla1[[#This Row],[B2B]],6)),"")</f>
        <v/>
      </c>
      <c r="D63" t="str">
        <f>+IFERROR(VLOOKUP(B63,Auxiliar!$A:$C,2,0),"")</f>
        <v/>
      </c>
      <c r="E63" s="5" t="str">
        <f>+IFERROR(VLOOKUP(B63,Auxiliar!$A:$C,3,0),"")</f>
        <v/>
      </c>
      <c r="S63" s="1">
        <v>1668</v>
      </c>
      <c r="T63" s="1" t="s">
        <v>9</v>
      </c>
      <c r="U63" s="6">
        <f>+IFERROR(VALUE(RIGHT(Tabla4[[#This Row],[B2B]],6)),"")</f>
        <v>1668</v>
      </c>
      <c r="V63" s="6" t="str">
        <f>+IFERROR(VLOOKUP(T63,Auxiliar!$A:$C,2,0),"")</f>
        <v>CORE</v>
      </c>
      <c r="W63" s="7" t="str">
        <f>+IFERROR(VLOOKUP(T63,Auxiliar!$A:$C,3,0),"")</f>
        <v>0b 1% | 2b 5% | 4b 6%</v>
      </c>
      <c r="Y63" s="1">
        <v>3212</v>
      </c>
      <c r="Z63" s="1" t="s">
        <v>10</v>
      </c>
      <c r="AA63" s="6">
        <f>+IFERROR(VALUE(RIGHT(Tabla5[[#This Row],[B2B]],6)),"")</f>
        <v>3212</v>
      </c>
      <c r="AB63" s="6" t="str">
        <f>+IFERROR(VLOOKUP(Z63,Auxiliar!$A:$C,2,0),"")</f>
        <v>CORE</v>
      </c>
      <c r="AC63" s="7" t="str">
        <f>+IFERROR(VLOOKUP(Z63,Auxiliar!$A:$C,3,0),"")</f>
        <v>0b 1% | 3b 4% | 5b 6%</v>
      </c>
      <c r="AE63" s="1">
        <v>4425</v>
      </c>
      <c r="AF63" s="1" t="s">
        <v>11</v>
      </c>
      <c r="AG63" s="6">
        <f>+IFERROR(VALUE(RIGHT(Tabla6[[#This Row],[B2B]],6)),"")</f>
        <v>4425</v>
      </c>
      <c r="AH63" s="6" t="str">
        <f>+IFERROR(VLOOKUP(AF63,Auxiliar!$A:$C,2,0),"")</f>
        <v>CORE</v>
      </c>
      <c r="AI63" s="7" t="str">
        <f>+IFERROR(VLOOKUP(AF63,Auxiliar!$A:$C,3,0),"")</f>
        <v>0b 1% | 6b 5% | 10b 6%</v>
      </c>
      <c r="AK63" s="1">
        <v>1333</v>
      </c>
      <c r="AL63" s="1" t="s">
        <v>30</v>
      </c>
      <c r="AM63" s="6">
        <f>+IFERROR(VALUE(RIGHT(Tabla7[[#This Row],[B2B]],6)),"")</f>
        <v>1333</v>
      </c>
      <c r="AN63" s="6" t="str">
        <f>+IFERROR(VLOOKUP(AL63,Auxiliar!$A:$C,2,0),"")</f>
        <v>LATONES</v>
      </c>
      <c r="AO63" s="7" t="str">
        <f>+IFERROR(VLOOKUP(AL63,Auxiliar!$A:$C,3,0),"")</f>
        <v>1b 4% | 5b 7% | 97b 0%</v>
      </c>
      <c r="AQ63" s="1">
        <v>2899</v>
      </c>
      <c r="AR63" s="1" t="s">
        <v>31</v>
      </c>
      <c r="AS63" s="6">
        <f>+IFERROR(VALUE(RIGHT(Tabla8[[#This Row],[B2B]],6)),"")</f>
        <v>2899</v>
      </c>
      <c r="AT63" s="6" t="str">
        <f>+IFERROR(VLOOKUP(AR63,Auxiliar!$A:$C,2,0),"")</f>
        <v>LATONES</v>
      </c>
      <c r="AU63" s="7" t="str">
        <f>+IFERROR(VLOOKUP(AR63,Auxiliar!$A:$C,3,0),"")</f>
        <v>2b 3% | 4b 5% | 5b 8% | 193 0%</v>
      </c>
      <c r="AW63" s="1"/>
      <c r="AX63" s="1" t="s">
        <v>32</v>
      </c>
      <c r="AY63" s="6" t="str">
        <f>+IFERROR(VALUE(RIGHT(Tabla9[[#This Row],[B2B]],6)),"")</f>
        <v/>
      </c>
      <c r="AZ63" s="6" t="str">
        <f>+IFERROR(VLOOKUP(AX63,Auxiliar!$A:$C,2,0),"")</f>
        <v>LATONES</v>
      </c>
      <c r="BA63" s="7" t="str">
        <f>+IFERROR(VLOOKUP(AX63,Auxiliar!$A:$C,3,0),"")</f>
        <v>2b 3% | 4b 4% | 6b 5% | 10b 8%  | 385b 0%</v>
      </c>
      <c r="BC63" s="1"/>
      <c r="BD63" s="1" t="s">
        <v>33</v>
      </c>
      <c r="BE63" s="6" t="str">
        <f>+IFERROR(VALUE(RIGHT(Tabla10[[#This Row],[B2B]],6)),"")</f>
        <v/>
      </c>
      <c r="BF63" s="6" t="str">
        <f>+IFERROR(VLOOKUP(BD63,Auxiliar!$A:$C,2,0),"")</f>
        <v>LATONES</v>
      </c>
      <c r="BG63" s="7" t="str">
        <f>+IFERROR(VLOOKUP(BD63,Auxiliar!$A:$C,3,0),"")</f>
        <v>6b 4% | 12b 5% | 15b 8% | 385b 0%</v>
      </c>
      <c r="BI63" s="1">
        <v>3850</v>
      </c>
      <c r="BJ63" s="1" t="s">
        <v>38</v>
      </c>
      <c r="BK63" s="6">
        <f>+IFERROR(VALUE(RIGHT(Tabla11[[#This Row],[B2B]],6)),"")</f>
        <v>3850</v>
      </c>
      <c r="BL63" s="6" t="str">
        <f>+IFERROR(VLOOKUP(BJ63,Auxiliar!$A:$C,2,0),"")</f>
        <v>VALUE LITRO</v>
      </c>
      <c r="BM63" s="7" t="str">
        <f>+IFERROR(VLOOKUP(BJ63,Auxiliar!$A:$C,3,0),"")</f>
        <v>3b 12%</v>
      </c>
      <c r="BO63" s="1">
        <v>4169</v>
      </c>
      <c r="BP63" s="1" t="s">
        <v>39</v>
      </c>
      <c r="BQ63" s="6">
        <f>+IFERROR(VALUE(RIGHT(Tabla12[[#This Row],[B2B]],6)),"")</f>
        <v>4169</v>
      </c>
      <c r="BR63" s="6" t="str">
        <f>+IFERROR(VLOOKUP(BP63,Auxiliar!$A:$C,2,0),"")</f>
        <v>VALUE LITRO</v>
      </c>
      <c r="BS63" s="7" t="str">
        <f>+IFERROR(VLOOKUP(BP63,Auxiliar!$A:$C,3,0),"")</f>
        <v>1b 12%</v>
      </c>
      <c r="BU63" s="1">
        <v>10621</v>
      </c>
      <c r="BV63" s="1" t="s">
        <v>34</v>
      </c>
      <c r="BW63" s="6">
        <f>+IFERROR(VALUE(RIGHT(Tabla13[[#This Row],[B2B]],6)),"")</f>
        <v>10621</v>
      </c>
      <c r="BX63" s="6" t="str">
        <f>+IFERROR(VLOOKUP(BV63,Auxiliar!$A:$C,2,0),"")</f>
        <v>Corona 710cc</v>
      </c>
      <c r="BY63" s="7" t="str">
        <f>+IFERROR(VLOOKUP(BV63,Auxiliar!$A:$C,3,0),"")</f>
        <v>3b 10% | 169b 0%</v>
      </c>
      <c r="CA63" s="1">
        <v>975</v>
      </c>
      <c r="CB63" s="1" t="s">
        <v>35</v>
      </c>
      <c r="CC63" s="6">
        <f>+IFERROR(VALUE(RIGHT(Tabla14[[#This Row],[B2B]],6)),"")</f>
        <v>975</v>
      </c>
      <c r="CD63" s="6" t="str">
        <f>+IFERROR(VLOOKUP(CB63,Auxiliar!$A:$C,2,0),"")</f>
        <v>Corona 710cc</v>
      </c>
      <c r="CE63" s="7" t="str">
        <f>+IFERROR(VLOOKUP(CB63,Auxiliar!$A:$C,3,0),"")</f>
        <v>1b 10% | 85b 0%</v>
      </c>
      <c r="CG63" s="1">
        <v>3850</v>
      </c>
      <c r="CH63" s="1" t="s">
        <v>42</v>
      </c>
      <c r="CI63" s="6">
        <f>+IFERROR(VALUE(RIGHT(Tabla15[[#This Row],[B2B]],6)),"")</f>
        <v>3850</v>
      </c>
      <c r="CJ63" s="6" t="str">
        <f>+IFERROR(VLOOKUP(CH63,Auxiliar!$A:$C,2,0),"")</f>
        <v xml:space="preserve">VALUE LATA </v>
      </c>
      <c r="CK63" s="7" t="str">
        <f>+IFERROR(VLOOKUP(CH63,Auxiliar!$A:$C,3,0),"")</f>
        <v>3b 15% | 100b 18%</v>
      </c>
      <c r="CM63" s="1">
        <v>969</v>
      </c>
      <c r="CN63" s="1" t="s">
        <v>20</v>
      </c>
      <c r="CO63" s="6">
        <v>969</v>
      </c>
      <c r="CP63" s="6" t="s">
        <v>20</v>
      </c>
      <c r="CQ63" s="7" t="s">
        <v>21</v>
      </c>
      <c r="CS63" s="1"/>
      <c r="CT63" s="1"/>
      <c r="CU63" s="6" t="str">
        <f>+IFERROR(VALUE(RIGHT(Tabla17[[#This Row],[B2B]],6)),"")</f>
        <v/>
      </c>
      <c r="CV63" s="6" t="str">
        <f>+IFERROR(VLOOKUP(CT63,Auxiliar!$A:$C,2,0),"")</f>
        <v/>
      </c>
      <c r="CW63" s="7" t="str">
        <f>+IFERROR(VLOOKUP(CT63,Auxiliar!$A:$C,3,0),"")</f>
        <v/>
      </c>
      <c r="CY63" s="1">
        <v>969</v>
      </c>
      <c r="CZ63" s="1" t="s">
        <v>16</v>
      </c>
      <c r="DA63" s="6">
        <f>+IFERROR(VALUE(RIGHT(Tabla18[[#This Row],[B2B]],6)),"")</f>
        <v>969</v>
      </c>
      <c r="DB63" s="6" t="str">
        <f>+IFERROR(VLOOKUP(CZ63,Auxiliar!$A:$C,2,0),"")</f>
        <v>PREMIUM</v>
      </c>
      <c r="DC63" s="7" t="str">
        <f>+IFERROR(VLOOKUP(CZ63,Auxiliar!$A:$C,3,0),"")</f>
        <v>0b 0% | 2b 2% | 5b 3,5% | 10b 5%</v>
      </c>
      <c r="DE63" s="1">
        <v>969</v>
      </c>
      <c r="DF63" s="1" t="s">
        <v>19</v>
      </c>
      <c r="DG63" s="6">
        <f>+IFERROR(VALUE(RIGHT(Tabla19[[#This Row],[B2B]],6)),"")</f>
        <v>969</v>
      </c>
      <c r="DH63" s="6" t="str">
        <f>+IFERROR(VLOOKUP(DF63,Auxiliar!$A:$C,2,0),"")</f>
        <v>MICHELOB</v>
      </c>
      <c r="DI63" s="7" t="str">
        <f>+IFERROR(VLOOKUP(DF63,Auxiliar!$A:$C,3,0),"")</f>
        <v>1b 7% | 3b 22% | 8b 27%</v>
      </c>
      <c r="DK63" s="1">
        <v>10784</v>
      </c>
      <c r="DL63" s="1" t="s">
        <v>23</v>
      </c>
      <c r="DM63" s="6">
        <f>+IFERROR(VALUE(RIGHT(Tabla20[[#This Row],[B2B]],6)),"")</f>
        <v>10784</v>
      </c>
      <c r="DN63" s="6" t="str">
        <f>+IFERROR(VLOOKUP(DL63,Auxiliar!$A:$C,2,0),"")</f>
        <v>CORONA PORRON</v>
      </c>
      <c r="DO63" s="7" t="str">
        <f>+IFERROR(VLOOKUP(DL63,Auxiliar!$A:$C,3,0),"")</f>
        <v>3b 5% | 42b 0%</v>
      </c>
      <c r="DQ63" s="1">
        <v>969</v>
      </c>
      <c r="DR63" s="12" t="s">
        <v>24</v>
      </c>
      <c r="DS63" s="6">
        <f>+IFERROR(VALUE(RIGHT(Tabla21[[#This Row],[B2B]],6)),"")</f>
        <v>969</v>
      </c>
      <c r="DT63" s="6" t="str">
        <f>+IFERROR(VLOOKUP(DR63,Auxiliar!$A:$C,2,0),"")</f>
        <v>CORONA PORRON</v>
      </c>
      <c r="DU63" s="7" t="str">
        <f>+IFERROR(VLOOKUP(DR63,Auxiliar!$A:$C,3,0),"")</f>
        <v>1b 5% | 20b 0%</v>
      </c>
      <c r="DW63" s="1">
        <v>5654</v>
      </c>
      <c r="DX63" s="12" t="s">
        <v>43</v>
      </c>
      <c r="DY63" s="6">
        <f>+IFERROR(VALUE(RIGHT(Tabla22[[#This Row],[B2B]],6)),"")</f>
        <v>5654</v>
      </c>
      <c r="DZ63" s="6" t="str">
        <f>+IFERROR(VLOOKUP(DX63,Auxiliar!$A:$C,2,0),"")</f>
        <v xml:space="preserve">VALUE LATA </v>
      </c>
      <c r="EA63" s="7" t="str">
        <f>+IFERROR(VLOOKUP(DX63,Auxiliar!$A:$C,3,0),"")</f>
        <v>1b 15% | 100b 18%</v>
      </c>
      <c r="EC63" s="1">
        <v>4166</v>
      </c>
      <c r="ED63" s="12" t="s">
        <v>47</v>
      </c>
      <c r="EE63" s="6">
        <f>+IFERROR(VALUE(RIGHT(Tabla23[[#This Row],[B2B]],6)),"")</f>
        <v>4166</v>
      </c>
      <c r="EF63" s="6" t="str">
        <f>+IFERROR(VLOOKUP(ED63,Auxiliar!$A:$C,2,0),"")</f>
        <v>VALUE LATON</v>
      </c>
      <c r="EG63" s="7" t="str">
        <f>+IFERROR(VLOOKUP(ED63,Auxiliar!$A:$C,3,0),"")</f>
        <v>1b 10% | 5b 15% | 192b 0%</v>
      </c>
      <c r="EI63" s="1"/>
      <c r="EJ63" s="12"/>
      <c r="EK63" s="6" t="str">
        <f>+IFERROR(VALUE(RIGHT(Tabla24[[#This Row],[B2B]],6)),"")</f>
        <v/>
      </c>
      <c r="EL63" s="6" t="str">
        <f>+IFERROR(VLOOKUP(EJ63,Auxiliar!$A:$C,2,0),"")</f>
        <v/>
      </c>
      <c r="EM63" s="7" t="str">
        <f>+IFERROR(VLOOKUP(EJ63,Auxiliar!$A:$C,3,0),"")</f>
        <v/>
      </c>
      <c r="EO63" s="1"/>
      <c r="EP63" s="12"/>
      <c r="EQ63" s="6" t="str">
        <f>+IFERROR(VALUE(RIGHT(Tabla25[[#This Row],[B2B]],6)),"")</f>
        <v/>
      </c>
      <c r="ER63" s="6" t="str">
        <f>+IFERROR(VLOOKUP(EP63,Auxiliar!$A:$C,2,0),"")</f>
        <v/>
      </c>
      <c r="ES63" s="7" t="str">
        <f>+IFERROR(VLOOKUP(EP63,Auxiliar!$A:$C,3,0),"")</f>
        <v/>
      </c>
      <c r="EU63" s="1"/>
      <c r="EV63" s="12"/>
      <c r="EW63" s="6" t="str">
        <f>+IFERROR(VALUE(RIGHT(Tabla26[[#This Row],[B2B]],6)),"")</f>
        <v/>
      </c>
      <c r="EX63" s="6" t="str">
        <f>+IFERROR(VLOOKUP(EV63,Auxiliar!$A:$C,2,0),"")</f>
        <v/>
      </c>
      <c r="EY63" s="7" t="str">
        <f>+IFERROR(VLOOKUP(EV63,Auxiliar!$A:$C,3,0),"")</f>
        <v/>
      </c>
      <c r="EZ63" s="1"/>
      <c r="FA63" s="12"/>
      <c r="FB63" s="6" t="str">
        <f>+IFERROR(VALUE(RIGHT(Tabla27[[#This Row],[B2B]],6)),"")</f>
        <v/>
      </c>
      <c r="FC63" s="6" t="str">
        <f>+IFERROR(VLOOKUP(FA63,Auxiliar!$A:$C,2,0),"")</f>
        <v/>
      </c>
      <c r="FD63" s="7" t="str">
        <f>+IFERROR(VLOOKUP(FA63,Auxiliar!$A:$C,3,0),"")</f>
        <v/>
      </c>
      <c r="FE63" s="1"/>
      <c r="FF63" s="12"/>
      <c r="FG63" s="6" t="str">
        <f>+IFERROR(VALUE(RIGHT(Tabla28[[#This Row],[B2B]],6)),"")</f>
        <v/>
      </c>
      <c r="FH63" s="6" t="str">
        <f>+IFERROR(VLOOKUP(FF63,Auxiliar!$A:$C,2,0),"")</f>
        <v/>
      </c>
      <c r="FI63" s="7" t="str">
        <f>+IFERROR(VLOOKUP(FF63,Auxiliar!$A:$C,3,0),"")</f>
        <v/>
      </c>
      <c r="FJ63" s="1"/>
      <c r="FK63" s="12"/>
      <c r="FL63" s="6" t="str">
        <f>+IFERROR(VALUE(RIGHT(Tabla29[[#This Row],[B2B]],6)),"")</f>
        <v/>
      </c>
      <c r="FM63" s="6" t="str">
        <f>+IFERROR(VLOOKUP(FK63,Auxiliar!$A:$C,2,0),"")</f>
        <v/>
      </c>
      <c r="FN63" s="7" t="str">
        <f>+IFERROR(VLOOKUP(FK63,Auxiliar!$A:$C,3,0),"")</f>
        <v/>
      </c>
      <c r="FO63" s="1"/>
      <c r="FP63" s="12"/>
      <c r="FQ63" s="6" t="str">
        <f>+IFERROR(VALUE(RIGHT(Tabla30[[#This Row],[B2B]],6)),"")</f>
        <v/>
      </c>
      <c r="FR63" s="6" t="str">
        <f>+IFERROR(VLOOKUP(FP63,Auxiliar!$A:$C,2,0),"")</f>
        <v/>
      </c>
      <c r="FS63" s="7"/>
      <c r="FT63" s="1"/>
      <c r="FU63" s="12"/>
      <c r="FV63" s="6" t="str">
        <f>+IFERROR(VALUE(RIGHT(Tabla31[[#This Row],[B2B]],6)),"")</f>
        <v/>
      </c>
      <c r="FW63" s="6" t="str">
        <f>+IFERROR(VLOOKUP(FU63,Auxiliar!$A:$C,2,0),"")</f>
        <v/>
      </c>
      <c r="FX63" s="7" t="str">
        <f>+IFERROR(VLOOKUP(FU63,Auxiliar!$A:$C,3,0),"")</f>
        <v/>
      </c>
      <c r="FY63" s="1"/>
      <c r="FZ63" s="12"/>
      <c r="GA63" s="6" t="str">
        <f>+IFERROR(VALUE(RIGHT(Tabla32[[#This Row],[B2B]],6)),"")</f>
        <v/>
      </c>
      <c r="GB63" s="6" t="str">
        <f>+IFERROR(VLOOKUP(FZ63,Auxiliar!$A:$C,2,0),"")</f>
        <v/>
      </c>
      <c r="GC63" s="7" t="str">
        <f>+IFERROR(VLOOKUP(FZ63,Auxiliar!$A:$C,3,0),"")</f>
        <v/>
      </c>
      <c r="GD63" s="1"/>
      <c r="GE63" s="12"/>
      <c r="GF63" s="6" t="str">
        <f>+IFERROR(VALUE(RIGHT(Tabla33[[#This Row],[B2B]],6)),"")</f>
        <v/>
      </c>
      <c r="GG63" s="6" t="str">
        <f>+IFERROR(VLOOKUP(GE63,Auxiliar!$A:$C,2,0),"")</f>
        <v/>
      </c>
      <c r="GH63" s="7" t="str">
        <f>+IFERROR(VLOOKUP(GE63,Auxiliar!$A:$C,3,0),"")</f>
        <v/>
      </c>
    </row>
    <row r="64" spans="1:190" x14ac:dyDescent="0.25">
      <c r="A64" s="1"/>
      <c r="B64" s="1"/>
      <c r="C64" t="str">
        <f>+IFERROR(VALUE(RIGHT(Tabla1[[#This Row],[B2B]],6)),"")</f>
        <v/>
      </c>
      <c r="D64" t="str">
        <f>+IFERROR(VLOOKUP(B64,Auxiliar!$A:$C,2,0),"")</f>
        <v/>
      </c>
      <c r="E64" s="5" t="str">
        <f>+IFERROR(VLOOKUP(B64,Auxiliar!$A:$C,3,0),"")</f>
        <v/>
      </c>
      <c r="S64" s="1">
        <v>1704</v>
      </c>
      <c r="T64" s="1" t="s">
        <v>9</v>
      </c>
      <c r="U64" s="6">
        <f>+IFERROR(VALUE(RIGHT(Tabla4[[#This Row],[B2B]],6)),"")</f>
        <v>1704</v>
      </c>
      <c r="V64" s="6" t="str">
        <f>+IFERROR(VLOOKUP(T64,Auxiliar!$A:$C,2,0),"")</f>
        <v>CORE</v>
      </c>
      <c r="W64" s="7" t="str">
        <f>+IFERROR(VLOOKUP(T64,Auxiliar!$A:$C,3,0),"")</f>
        <v>0b 1% | 2b 5% | 4b 6%</v>
      </c>
      <c r="Y64" s="1">
        <v>3213</v>
      </c>
      <c r="Z64" s="1" t="s">
        <v>10</v>
      </c>
      <c r="AA64" s="6">
        <f>+IFERROR(VALUE(RIGHT(Tabla5[[#This Row],[B2B]],6)),"")</f>
        <v>3213</v>
      </c>
      <c r="AB64" s="6" t="str">
        <f>+IFERROR(VLOOKUP(Z64,Auxiliar!$A:$C,2,0),"")</f>
        <v>CORE</v>
      </c>
      <c r="AC64" s="7" t="str">
        <f>+IFERROR(VLOOKUP(Z64,Auxiliar!$A:$C,3,0),"")</f>
        <v>0b 1% | 3b 4% | 5b 6%</v>
      </c>
      <c r="AE64" s="1">
        <v>4489</v>
      </c>
      <c r="AF64" s="1" t="s">
        <v>11</v>
      </c>
      <c r="AG64" s="6">
        <f>+IFERROR(VALUE(RIGHT(Tabla6[[#This Row],[B2B]],6)),"")</f>
        <v>4489</v>
      </c>
      <c r="AH64" s="6" t="str">
        <f>+IFERROR(VLOOKUP(AF64,Auxiliar!$A:$C,2,0),"")</f>
        <v>CORE</v>
      </c>
      <c r="AI64" s="7" t="str">
        <f>+IFERROR(VLOOKUP(AF64,Auxiliar!$A:$C,3,0),"")</f>
        <v>0b 1% | 6b 5% | 10b 6%</v>
      </c>
      <c r="AK64" s="1">
        <v>1362</v>
      </c>
      <c r="AL64" s="1" t="s">
        <v>30</v>
      </c>
      <c r="AM64" s="6">
        <f>+IFERROR(VALUE(RIGHT(Tabla7[[#This Row],[B2B]],6)),"")</f>
        <v>1362</v>
      </c>
      <c r="AN64" s="6" t="str">
        <f>+IFERROR(VLOOKUP(AL64,Auxiliar!$A:$C,2,0),"")</f>
        <v>LATONES</v>
      </c>
      <c r="AO64" s="7" t="str">
        <f>+IFERROR(VLOOKUP(AL64,Auxiliar!$A:$C,3,0),"")</f>
        <v>1b 4% | 5b 7% | 97b 0%</v>
      </c>
      <c r="AQ64" s="1">
        <v>2906</v>
      </c>
      <c r="AR64" s="1" t="s">
        <v>31</v>
      </c>
      <c r="AS64" s="6">
        <f>+IFERROR(VALUE(RIGHT(Tabla8[[#This Row],[B2B]],6)),"")</f>
        <v>2906</v>
      </c>
      <c r="AT64" s="6" t="str">
        <f>+IFERROR(VLOOKUP(AR64,Auxiliar!$A:$C,2,0),"")</f>
        <v>LATONES</v>
      </c>
      <c r="AU64" s="7" t="str">
        <f>+IFERROR(VLOOKUP(AR64,Auxiliar!$A:$C,3,0),"")</f>
        <v>2b 3% | 4b 5% | 5b 8% | 193 0%</v>
      </c>
      <c r="AW64" s="1"/>
      <c r="AX64" s="1" t="s">
        <v>32</v>
      </c>
      <c r="AY64" s="6" t="str">
        <f>+IFERROR(VALUE(RIGHT(Tabla9[[#This Row],[B2B]],6)),"")</f>
        <v/>
      </c>
      <c r="AZ64" s="6" t="str">
        <f>+IFERROR(VLOOKUP(AX64,Auxiliar!$A:$C,2,0),"")</f>
        <v>LATONES</v>
      </c>
      <c r="BA64" s="7" t="str">
        <f>+IFERROR(VLOOKUP(AX64,Auxiliar!$A:$C,3,0),"")</f>
        <v>2b 3% | 4b 4% | 6b 5% | 10b 8%  | 385b 0%</v>
      </c>
      <c r="BC64" s="1"/>
      <c r="BD64" s="1" t="s">
        <v>33</v>
      </c>
      <c r="BE64" s="6" t="str">
        <f>+IFERROR(VALUE(RIGHT(Tabla10[[#This Row],[B2B]],6)),"")</f>
        <v/>
      </c>
      <c r="BF64" s="6" t="str">
        <f>+IFERROR(VLOOKUP(BD64,Auxiliar!$A:$C,2,0),"")</f>
        <v>LATONES</v>
      </c>
      <c r="BG64" s="7" t="str">
        <f>+IFERROR(VLOOKUP(BD64,Auxiliar!$A:$C,3,0),"")</f>
        <v>6b 4% | 12b 5% | 15b 8% | 385b 0%</v>
      </c>
      <c r="BI64" s="1">
        <v>3859</v>
      </c>
      <c r="BJ64" s="1" t="s">
        <v>38</v>
      </c>
      <c r="BK64" s="6">
        <f>+IFERROR(VALUE(RIGHT(Tabla11[[#This Row],[B2B]],6)),"")</f>
        <v>3859</v>
      </c>
      <c r="BL64" s="6" t="str">
        <f>+IFERROR(VLOOKUP(BJ64,Auxiliar!$A:$C,2,0),"")</f>
        <v>VALUE LITRO</v>
      </c>
      <c r="BM64" s="7" t="str">
        <f>+IFERROR(VLOOKUP(BJ64,Auxiliar!$A:$C,3,0),"")</f>
        <v>3b 12%</v>
      </c>
      <c r="BO64" s="1">
        <v>5654</v>
      </c>
      <c r="BP64" s="1" t="s">
        <v>39</v>
      </c>
      <c r="BQ64" s="6">
        <f>+IFERROR(VALUE(RIGHT(Tabla12[[#This Row],[B2B]],6)),"")</f>
        <v>5654</v>
      </c>
      <c r="BR64" s="6" t="str">
        <f>+IFERROR(VLOOKUP(BP64,Auxiliar!$A:$C,2,0),"")</f>
        <v>VALUE LITRO</v>
      </c>
      <c r="BS64" s="7" t="str">
        <f>+IFERROR(VLOOKUP(BP64,Auxiliar!$A:$C,3,0),"")</f>
        <v>1b 12%</v>
      </c>
      <c r="BU64" s="1">
        <v>10784</v>
      </c>
      <c r="BV64" s="1" t="s">
        <v>34</v>
      </c>
      <c r="BW64" s="6">
        <f>+IFERROR(VALUE(RIGHT(Tabla13[[#This Row],[B2B]],6)),"")</f>
        <v>10784</v>
      </c>
      <c r="BX64" s="6" t="str">
        <f>+IFERROR(VLOOKUP(BV64,Auxiliar!$A:$C,2,0),"")</f>
        <v>Corona 710cc</v>
      </c>
      <c r="BY64" s="7" t="str">
        <f>+IFERROR(VLOOKUP(BV64,Auxiliar!$A:$C,3,0),"")</f>
        <v>3b 10% | 169b 0%</v>
      </c>
      <c r="CA64" s="1">
        <v>984</v>
      </c>
      <c r="CB64" s="1" t="s">
        <v>35</v>
      </c>
      <c r="CC64" s="6">
        <f>+IFERROR(VALUE(RIGHT(Tabla14[[#This Row],[B2B]],6)),"")</f>
        <v>984</v>
      </c>
      <c r="CD64" s="6" t="str">
        <f>+IFERROR(VLOOKUP(CB64,Auxiliar!$A:$C,2,0),"")</f>
        <v>Corona 710cc</v>
      </c>
      <c r="CE64" s="7" t="str">
        <f>+IFERROR(VLOOKUP(CB64,Auxiliar!$A:$C,3,0),"")</f>
        <v>1b 10% | 85b 0%</v>
      </c>
      <c r="CG64" s="1">
        <v>3859</v>
      </c>
      <c r="CH64" s="1" t="s">
        <v>42</v>
      </c>
      <c r="CI64" s="6">
        <f>+IFERROR(VALUE(RIGHT(Tabla15[[#This Row],[B2B]],6)),"")</f>
        <v>3859</v>
      </c>
      <c r="CJ64" s="6" t="str">
        <f>+IFERROR(VLOOKUP(CH64,Auxiliar!$A:$C,2,0),"")</f>
        <v xml:space="preserve">VALUE LATA </v>
      </c>
      <c r="CK64" s="7" t="str">
        <f>+IFERROR(VLOOKUP(CH64,Auxiliar!$A:$C,3,0),"")</f>
        <v>3b 15% | 100b 18%</v>
      </c>
      <c r="CM64" s="1">
        <v>975</v>
      </c>
      <c r="CN64" s="1" t="s">
        <v>20</v>
      </c>
      <c r="CO64" s="6">
        <v>975</v>
      </c>
      <c r="CP64" s="6" t="s">
        <v>20</v>
      </c>
      <c r="CQ64" s="7" t="s">
        <v>21</v>
      </c>
      <c r="CS64" s="1"/>
      <c r="CT64" s="1"/>
      <c r="CU64" s="6" t="str">
        <f>+IFERROR(VALUE(RIGHT(Tabla17[[#This Row],[B2B]],6)),"")</f>
        <v/>
      </c>
      <c r="CV64" s="6" t="str">
        <f>+IFERROR(VLOOKUP(CT64,Auxiliar!$A:$C,2,0),"")</f>
        <v/>
      </c>
      <c r="CW64" s="7" t="str">
        <f>+IFERROR(VLOOKUP(CT64,Auxiliar!$A:$C,3,0),"")</f>
        <v/>
      </c>
      <c r="CY64" s="1">
        <v>975</v>
      </c>
      <c r="CZ64" s="1" t="s">
        <v>16</v>
      </c>
      <c r="DA64" s="6">
        <f>+IFERROR(VALUE(RIGHT(Tabla18[[#This Row],[B2B]],6)),"")</f>
        <v>975</v>
      </c>
      <c r="DB64" s="6" t="str">
        <f>+IFERROR(VLOOKUP(CZ64,Auxiliar!$A:$C,2,0),"")</f>
        <v>PREMIUM</v>
      </c>
      <c r="DC64" s="7" t="str">
        <f>+IFERROR(VLOOKUP(CZ64,Auxiliar!$A:$C,3,0),"")</f>
        <v>0b 0% | 2b 2% | 5b 3,5% | 10b 5%</v>
      </c>
      <c r="DE64" s="1">
        <v>975</v>
      </c>
      <c r="DF64" s="1" t="s">
        <v>19</v>
      </c>
      <c r="DG64" s="6">
        <f>+IFERROR(VALUE(RIGHT(Tabla19[[#This Row],[B2B]],6)),"")</f>
        <v>975</v>
      </c>
      <c r="DH64" s="6" t="str">
        <f>+IFERROR(VLOOKUP(DF64,Auxiliar!$A:$C,2,0),"")</f>
        <v>MICHELOB</v>
      </c>
      <c r="DI64" s="7" t="str">
        <f>+IFERROR(VLOOKUP(DF64,Auxiliar!$A:$C,3,0),"")</f>
        <v>1b 7% | 3b 22% | 8b 27%</v>
      </c>
      <c r="DK64" s="1">
        <v>11417</v>
      </c>
      <c r="DL64" s="1" t="s">
        <v>23</v>
      </c>
      <c r="DM64" s="6">
        <f>+IFERROR(VALUE(RIGHT(Tabla20[[#This Row],[B2B]],6)),"")</f>
        <v>11417</v>
      </c>
      <c r="DN64" s="6" t="str">
        <f>+IFERROR(VLOOKUP(DL64,Auxiliar!$A:$C,2,0),"")</f>
        <v>CORONA PORRON</v>
      </c>
      <c r="DO64" s="7" t="str">
        <f>+IFERROR(VLOOKUP(DL64,Auxiliar!$A:$C,3,0),"")</f>
        <v>3b 5% | 42b 0%</v>
      </c>
      <c r="DQ64" s="1">
        <v>975</v>
      </c>
      <c r="DR64" s="12" t="s">
        <v>24</v>
      </c>
      <c r="DS64" s="6">
        <f>+IFERROR(VALUE(RIGHT(Tabla21[[#This Row],[B2B]],6)),"")</f>
        <v>975</v>
      </c>
      <c r="DT64" s="6" t="str">
        <f>+IFERROR(VLOOKUP(DR64,Auxiliar!$A:$C,2,0),"")</f>
        <v>CORONA PORRON</v>
      </c>
      <c r="DU64" s="7" t="str">
        <f>+IFERROR(VLOOKUP(DR64,Auxiliar!$A:$C,3,0),"")</f>
        <v>1b 5% | 20b 0%</v>
      </c>
      <c r="DW64" s="1">
        <v>4184</v>
      </c>
      <c r="DX64" s="12" t="s">
        <v>43</v>
      </c>
      <c r="DY64" s="6">
        <f>+IFERROR(VALUE(RIGHT(Tabla22[[#This Row],[B2B]],6)),"")</f>
        <v>4184</v>
      </c>
      <c r="DZ64" s="6" t="str">
        <f>+IFERROR(VLOOKUP(DX64,Auxiliar!$A:$C,2,0),"")</f>
        <v xml:space="preserve">VALUE LATA </v>
      </c>
      <c r="EA64" s="7" t="str">
        <f>+IFERROR(VLOOKUP(DX64,Auxiliar!$A:$C,3,0),"")</f>
        <v>1b 15% | 100b 18%</v>
      </c>
      <c r="EC64" s="1">
        <v>4169</v>
      </c>
      <c r="ED64" s="12" t="s">
        <v>47</v>
      </c>
      <c r="EE64" s="6">
        <f>+IFERROR(VALUE(RIGHT(Tabla23[[#This Row],[B2B]],6)),"")</f>
        <v>4169</v>
      </c>
      <c r="EF64" s="6" t="str">
        <f>+IFERROR(VLOOKUP(ED64,Auxiliar!$A:$C,2,0),"")</f>
        <v>VALUE LATON</v>
      </c>
      <c r="EG64" s="7" t="str">
        <f>+IFERROR(VLOOKUP(ED64,Auxiliar!$A:$C,3,0),"")</f>
        <v>1b 10% | 5b 15% | 192b 0%</v>
      </c>
      <c r="EI64" s="1"/>
      <c r="EJ64" s="12"/>
      <c r="EK64" s="6" t="str">
        <f>+IFERROR(VALUE(RIGHT(Tabla24[[#This Row],[B2B]],6)),"")</f>
        <v/>
      </c>
      <c r="EL64" s="6" t="str">
        <f>+IFERROR(VLOOKUP(EJ64,Auxiliar!$A:$C,2,0),"")</f>
        <v/>
      </c>
      <c r="EM64" s="7" t="str">
        <f>+IFERROR(VLOOKUP(EJ64,Auxiliar!$A:$C,3,0),"")</f>
        <v/>
      </c>
      <c r="EO64" s="1"/>
      <c r="EP64" s="12"/>
      <c r="EQ64" s="6" t="str">
        <f>+IFERROR(VALUE(RIGHT(Tabla25[[#This Row],[B2B]],6)),"")</f>
        <v/>
      </c>
      <c r="ER64" s="6" t="str">
        <f>+IFERROR(VLOOKUP(EP64,Auxiliar!$A:$C,2,0),"")</f>
        <v/>
      </c>
      <c r="ES64" s="7" t="str">
        <f>+IFERROR(VLOOKUP(EP64,Auxiliar!$A:$C,3,0),"")</f>
        <v/>
      </c>
      <c r="EU64" s="1"/>
      <c r="EV64" s="12"/>
      <c r="EW64" s="6" t="str">
        <f>+IFERROR(VALUE(RIGHT(Tabla26[[#This Row],[B2B]],6)),"")</f>
        <v/>
      </c>
      <c r="EX64" s="6" t="str">
        <f>+IFERROR(VLOOKUP(EV64,Auxiliar!$A:$C,2,0),"")</f>
        <v/>
      </c>
      <c r="EY64" s="7" t="str">
        <f>+IFERROR(VLOOKUP(EV64,Auxiliar!$A:$C,3,0),"")</f>
        <v/>
      </c>
      <c r="EZ64" s="1"/>
      <c r="FA64" s="12"/>
      <c r="FB64" s="6" t="str">
        <f>+IFERROR(VALUE(RIGHT(Tabla27[[#This Row],[B2B]],6)),"")</f>
        <v/>
      </c>
      <c r="FC64" s="6" t="str">
        <f>+IFERROR(VLOOKUP(FA64,Auxiliar!$A:$C,2,0),"")</f>
        <v/>
      </c>
      <c r="FD64" s="7" t="str">
        <f>+IFERROR(VLOOKUP(FA64,Auxiliar!$A:$C,3,0),"")</f>
        <v/>
      </c>
      <c r="FE64" s="1"/>
      <c r="FF64" s="12"/>
      <c r="FG64" s="6" t="str">
        <f>+IFERROR(VALUE(RIGHT(Tabla28[[#This Row],[B2B]],6)),"")</f>
        <v/>
      </c>
      <c r="FH64" s="6" t="str">
        <f>+IFERROR(VLOOKUP(FF64,Auxiliar!$A:$C,2,0),"")</f>
        <v/>
      </c>
      <c r="FI64" s="7" t="str">
        <f>+IFERROR(VLOOKUP(FF64,Auxiliar!$A:$C,3,0),"")</f>
        <v/>
      </c>
      <c r="FJ64" s="1"/>
      <c r="FK64" s="12"/>
      <c r="FL64" s="6" t="str">
        <f>+IFERROR(VALUE(RIGHT(Tabla29[[#This Row],[B2B]],6)),"")</f>
        <v/>
      </c>
      <c r="FM64" s="6" t="str">
        <f>+IFERROR(VLOOKUP(FK64,Auxiliar!$A:$C,2,0),"")</f>
        <v/>
      </c>
      <c r="FN64" s="7" t="str">
        <f>+IFERROR(VLOOKUP(FK64,Auxiliar!$A:$C,3,0),"")</f>
        <v/>
      </c>
      <c r="FO64" s="1"/>
      <c r="FP64" s="12"/>
      <c r="FQ64" s="6" t="str">
        <f>+IFERROR(VALUE(RIGHT(Tabla30[[#This Row],[B2B]],6)),"")</f>
        <v/>
      </c>
      <c r="FR64" s="6" t="str">
        <f>+IFERROR(VLOOKUP(FP64,Auxiliar!$A:$C,2,0),"")</f>
        <v/>
      </c>
      <c r="FS64" s="7"/>
      <c r="FT64" s="1"/>
      <c r="FU64" s="12"/>
      <c r="FV64" s="6" t="str">
        <f>+IFERROR(VALUE(RIGHT(Tabla31[[#This Row],[B2B]],6)),"")</f>
        <v/>
      </c>
      <c r="FW64" s="6" t="str">
        <f>+IFERROR(VLOOKUP(FU64,Auxiliar!$A:$C,2,0),"")</f>
        <v/>
      </c>
      <c r="FX64" s="7" t="str">
        <f>+IFERROR(VLOOKUP(FU64,Auxiliar!$A:$C,3,0),"")</f>
        <v/>
      </c>
      <c r="FY64" s="1"/>
      <c r="FZ64" s="12"/>
      <c r="GA64" s="6" t="str">
        <f>+IFERROR(VALUE(RIGHT(Tabla32[[#This Row],[B2B]],6)),"")</f>
        <v/>
      </c>
      <c r="GB64" s="6" t="str">
        <f>+IFERROR(VLOOKUP(FZ64,Auxiliar!$A:$C,2,0),"")</f>
        <v/>
      </c>
      <c r="GC64" s="7" t="str">
        <f>+IFERROR(VLOOKUP(FZ64,Auxiliar!$A:$C,3,0),"")</f>
        <v/>
      </c>
      <c r="GD64" s="1"/>
      <c r="GE64" s="12"/>
      <c r="GF64" s="6" t="str">
        <f>+IFERROR(VALUE(RIGHT(Tabla33[[#This Row],[B2B]],6)),"")</f>
        <v/>
      </c>
      <c r="GG64" s="6" t="str">
        <f>+IFERROR(VLOOKUP(GE64,Auxiliar!$A:$C,2,0),"")</f>
        <v/>
      </c>
      <c r="GH64" s="7" t="str">
        <f>+IFERROR(VLOOKUP(GE64,Auxiliar!$A:$C,3,0),"")</f>
        <v/>
      </c>
    </row>
    <row r="65" spans="1:190" x14ac:dyDescent="0.25">
      <c r="A65" s="1"/>
      <c r="B65" s="1"/>
      <c r="C65" t="str">
        <f>+IFERROR(VALUE(RIGHT(Tabla1[[#This Row],[B2B]],6)),"")</f>
        <v/>
      </c>
      <c r="D65" t="str">
        <f>+IFERROR(VLOOKUP(B65,Auxiliar!$A:$C,2,0),"")</f>
        <v/>
      </c>
      <c r="E65" s="5" t="str">
        <f>+IFERROR(VLOOKUP(B65,Auxiliar!$A:$C,3,0),"")</f>
        <v/>
      </c>
      <c r="S65" s="1">
        <v>1720</v>
      </c>
      <c r="T65" s="1" t="s">
        <v>9</v>
      </c>
      <c r="U65" s="6">
        <f>+IFERROR(VALUE(RIGHT(Tabla4[[#This Row],[B2B]],6)),"")</f>
        <v>1720</v>
      </c>
      <c r="V65" s="6" t="str">
        <f>+IFERROR(VLOOKUP(T65,Auxiliar!$A:$C,2,0),"")</f>
        <v>CORE</v>
      </c>
      <c r="W65" s="7" t="str">
        <f>+IFERROR(VLOOKUP(T65,Auxiliar!$A:$C,3,0),"")</f>
        <v>0b 1% | 2b 5% | 4b 6%</v>
      </c>
      <c r="Y65" s="1">
        <v>3314</v>
      </c>
      <c r="Z65" s="1" t="s">
        <v>10</v>
      </c>
      <c r="AA65" s="6">
        <f>+IFERROR(VALUE(RIGHT(Tabla5[[#This Row],[B2B]],6)),"")</f>
        <v>3314</v>
      </c>
      <c r="AB65" s="6" t="str">
        <f>+IFERROR(VLOOKUP(Z65,Auxiliar!$A:$C,2,0),"")</f>
        <v>CORE</v>
      </c>
      <c r="AC65" s="7" t="str">
        <f>+IFERROR(VLOOKUP(Z65,Auxiliar!$A:$C,3,0),"")</f>
        <v>0b 1% | 3b 4% | 5b 6%</v>
      </c>
      <c r="AE65" s="1">
        <v>4509</v>
      </c>
      <c r="AF65" s="1" t="s">
        <v>11</v>
      </c>
      <c r="AG65" s="6">
        <f>+IFERROR(VALUE(RIGHT(Tabla6[[#This Row],[B2B]],6)),"")</f>
        <v>4509</v>
      </c>
      <c r="AH65" s="6" t="str">
        <f>+IFERROR(VLOOKUP(AF65,Auxiliar!$A:$C,2,0),"")</f>
        <v>CORE</v>
      </c>
      <c r="AI65" s="7" t="str">
        <f>+IFERROR(VLOOKUP(AF65,Auxiliar!$A:$C,3,0),"")</f>
        <v>0b 1% | 6b 5% | 10b 6%</v>
      </c>
      <c r="AK65" s="1">
        <v>1382</v>
      </c>
      <c r="AL65" s="1" t="s">
        <v>30</v>
      </c>
      <c r="AM65" s="6">
        <f>+IFERROR(VALUE(RIGHT(Tabla7[[#This Row],[B2B]],6)),"")</f>
        <v>1382</v>
      </c>
      <c r="AN65" s="6" t="str">
        <f>+IFERROR(VLOOKUP(AL65,Auxiliar!$A:$C,2,0),"")</f>
        <v>LATONES</v>
      </c>
      <c r="AO65" s="7" t="str">
        <f>+IFERROR(VLOOKUP(AL65,Auxiliar!$A:$C,3,0),"")</f>
        <v>1b 4% | 5b 7% | 97b 0%</v>
      </c>
      <c r="AQ65" s="1">
        <v>2939</v>
      </c>
      <c r="AR65" s="1" t="s">
        <v>31</v>
      </c>
      <c r="AS65" s="6">
        <f>+IFERROR(VALUE(RIGHT(Tabla8[[#This Row],[B2B]],6)),"")</f>
        <v>2939</v>
      </c>
      <c r="AT65" s="6" t="str">
        <f>+IFERROR(VLOOKUP(AR65,Auxiliar!$A:$C,2,0),"")</f>
        <v>LATONES</v>
      </c>
      <c r="AU65" s="7" t="str">
        <f>+IFERROR(VLOOKUP(AR65,Auxiliar!$A:$C,3,0),"")</f>
        <v>2b 3% | 4b 5% | 5b 8% | 193 0%</v>
      </c>
      <c r="AW65" s="1"/>
      <c r="AX65" s="1" t="s">
        <v>32</v>
      </c>
      <c r="AY65" s="6" t="str">
        <f>+IFERROR(VALUE(RIGHT(Tabla9[[#This Row],[B2B]],6)),"")</f>
        <v/>
      </c>
      <c r="AZ65" s="6" t="str">
        <f>+IFERROR(VLOOKUP(AX65,Auxiliar!$A:$C,2,0),"")</f>
        <v>LATONES</v>
      </c>
      <c r="BA65" s="7" t="str">
        <f>+IFERROR(VLOOKUP(AX65,Auxiliar!$A:$C,3,0),"")</f>
        <v>2b 3% | 4b 4% | 6b 5% | 10b 8%  | 385b 0%</v>
      </c>
      <c r="BC65" s="1"/>
      <c r="BD65" s="1" t="s">
        <v>33</v>
      </c>
      <c r="BE65" s="6" t="str">
        <f>+IFERROR(VALUE(RIGHT(Tabla10[[#This Row],[B2B]],6)),"")</f>
        <v/>
      </c>
      <c r="BF65" s="6" t="str">
        <f>+IFERROR(VLOOKUP(BD65,Auxiliar!$A:$C,2,0),"")</f>
        <v>LATONES</v>
      </c>
      <c r="BG65" s="7" t="str">
        <f>+IFERROR(VLOOKUP(BD65,Auxiliar!$A:$C,3,0),"")</f>
        <v>6b 4% | 12b 5% | 15b 8% | 385b 0%</v>
      </c>
      <c r="BI65" s="1">
        <v>11983</v>
      </c>
      <c r="BJ65" s="1" t="s">
        <v>38</v>
      </c>
      <c r="BK65" s="6">
        <f>+IFERROR(VALUE(RIGHT(Tabla11[[#This Row],[B2B]],6)),"")</f>
        <v>11983</v>
      </c>
      <c r="BL65" s="6" t="str">
        <f>+IFERROR(VLOOKUP(BJ65,Auxiliar!$A:$C,2,0),"")</f>
        <v>VALUE LITRO</v>
      </c>
      <c r="BM65" s="7" t="str">
        <f>+IFERROR(VLOOKUP(BJ65,Auxiliar!$A:$C,3,0),"")</f>
        <v>3b 12%</v>
      </c>
      <c r="BO65" s="1">
        <v>4184</v>
      </c>
      <c r="BP65" s="1" t="s">
        <v>39</v>
      </c>
      <c r="BQ65" s="6">
        <f>+IFERROR(VALUE(RIGHT(Tabla12[[#This Row],[B2B]],6)),"")</f>
        <v>4184</v>
      </c>
      <c r="BR65" s="6" t="str">
        <f>+IFERROR(VLOOKUP(BP65,Auxiliar!$A:$C,2,0),"")</f>
        <v>VALUE LITRO</v>
      </c>
      <c r="BS65" s="7" t="str">
        <f>+IFERROR(VLOOKUP(BP65,Auxiliar!$A:$C,3,0),"")</f>
        <v>1b 12%</v>
      </c>
      <c r="BU65" s="1">
        <v>11417</v>
      </c>
      <c r="BV65" s="1" t="s">
        <v>34</v>
      </c>
      <c r="BW65" s="6">
        <f>+IFERROR(VALUE(RIGHT(Tabla13[[#This Row],[B2B]],6)),"")</f>
        <v>11417</v>
      </c>
      <c r="BX65" s="6" t="str">
        <f>+IFERROR(VLOOKUP(BV65,Auxiliar!$A:$C,2,0),"")</f>
        <v>Corona 710cc</v>
      </c>
      <c r="BY65" s="7" t="str">
        <f>+IFERROR(VLOOKUP(BV65,Auxiliar!$A:$C,3,0),"")</f>
        <v>3b 10% | 169b 0%</v>
      </c>
      <c r="CA65" s="1">
        <v>997</v>
      </c>
      <c r="CB65" s="1" t="s">
        <v>35</v>
      </c>
      <c r="CC65" s="6">
        <f>+IFERROR(VALUE(RIGHT(Tabla14[[#This Row],[B2B]],6)),"")</f>
        <v>997</v>
      </c>
      <c r="CD65" s="6" t="str">
        <f>+IFERROR(VLOOKUP(CB65,Auxiliar!$A:$C,2,0),"")</f>
        <v>Corona 710cc</v>
      </c>
      <c r="CE65" s="7" t="str">
        <f>+IFERROR(VLOOKUP(CB65,Auxiliar!$A:$C,3,0),"")</f>
        <v>1b 10% | 85b 0%</v>
      </c>
      <c r="CG65" s="1">
        <v>11983</v>
      </c>
      <c r="CH65" s="1" t="s">
        <v>42</v>
      </c>
      <c r="CI65" s="6">
        <f>+IFERROR(VALUE(RIGHT(Tabla15[[#This Row],[B2B]],6)),"")</f>
        <v>11983</v>
      </c>
      <c r="CJ65" s="6" t="str">
        <f>+IFERROR(VLOOKUP(CH65,Auxiliar!$A:$C,2,0),"")</f>
        <v xml:space="preserve">VALUE LATA </v>
      </c>
      <c r="CK65" s="7" t="str">
        <f>+IFERROR(VLOOKUP(CH65,Auxiliar!$A:$C,3,0),"")</f>
        <v>3b 15% | 100b 18%</v>
      </c>
      <c r="CM65" s="1">
        <v>984</v>
      </c>
      <c r="CN65" s="1" t="s">
        <v>20</v>
      </c>
      <c r="CO65" s="6">
        <v>984</v>
      </c>
      <c r="CP65" s="6" t="s">
        <v>20</v>
      </c>
      <c r="CQ65" s="7" t="s">
        <v>21</v>
      </c>
      <c r="CS65" s="1"/>
      <c r="CT65" s="1"/>
      <c r="CU65" s="6" t="str">
        <f>+IFERROR(VALUE(RIGHT(Tabla17[[#This Row],[B2B]],6)),"")</f>
        <v/>
      </c>
      <c r="CV65" s="6" t="str">
        <f>+IFERROR(VLOOKUP(CT65,Auxiliar!$A:$C,2,0),"")</f>
        <v/>
      </c>
      <c r="CW65" s="7" t="str">
        <f>+IFERROR(VLOOKUP(CT65,Auxiliar!$A:$C,3,0),"")</f>
        <v/>
      </c>
      <c r="CY65" s="1">
        <v>984</v>
      </c>
      <c r="CZ65" s="1" t="s">
        <v>16</v>
      </c>
      <c r="DA65" s="6">
        <f>+IFERROR(VALUE(RIGHT(Tabla18[[#This Row],[B2B]],6)),"")</f>
        <v>984</v>
      </c>
      <c r="DB65" s="6" t="str">
        <f>+IFERROR(VLOOKUP(CZ65,Auxiliar!$A:$C,2,0),"")</f>
        <v>PREMIUM</v>
      </c>
      <c r="DC65" s="7" t="str">
        <f>+IFERROR(VLOOKUP(CZ65,Auxiliar!$A:$C,3,0),"")</f>
        <v>0b 0% | 2b 2% | 5b 3,5% | 10b 5%</v>
      </c>
      <c r="DE65" s="1">
        <v>984</v>
      </c>
      <c r="DF65" s="1" t="s">
        <v>19</v>
      </c>
      <c r="DG65" s="6">
        <f>+IFERROR(VALUE(RIGHT(Tabla19[[#This Row],[B2B]],6)),"")</f>
        <v>984</v>
      </c>
      <c r="DH65" s="6" t="str">
        <f>+IFERROR(VLOOKUP(DF65,Auxiliar!$A:$C,2,0),"")</f>
        <v>MICHELOB</v>
      </c>
      <c r="DI65" s="7" t="str">
        <f>+IFERROR(VLOOKUP(DF65,Auxiliar!$A:$C,3,0),"")</f>
        <v>1b 7% | 3b 22% | 8b 27%</v>
      </c>
      <c r="DK65" s="1">
        <v>11421</v>
      </c>
      <c r="DL65" s="1" t="s">
        <v>23</v>
      </c>
      <c r="DM65" s="6">
        <f>+IFERROR(VALUE(RIGHT(Tabla20[[#This Row],[B2B]],6)),"")</f>
        <v>11421</v>
      </c>
      <c r="DN65" s="6" t="str">
        <f>+IFERROR(VLOOKUP(DL65,Auxiliar!$A:$C,2,0),"")</f>
        <v>CORONA PORRON</v>
      </c>
      <c r="DO65" s="7" t="str">
        <f>+IFERROR(VLOOKUP(DL65,Auxiliar!$A:$C,3,0),"")</f>
        <v>3b 5% | 42b 0%</v>
      </c>
      <c r="DQ65" s="1">
        <v>984</v>
      </c>
      <c r="DR65" s="12" t="s">
        <v>24</v>
      </c>
      <c r="DS65" s="6">
        <f>+IFERROR(VALUE(RIGHT(Tabla21[[#This Row],[B2B]],6)),"")</f>
        <v>984</v>
      </c>
      <c r="DT65" s="6" t="str">
        <f>+IFERROR(VLOOKUP(DR65,Auxiliar!$A:$C,2,0),"")</f>
        <v>CORONA PORRON</v>
      </c>
      <c r="DU65" s="7" t="str">
        <f>+IFERROR(VLOOKUP(DR65,Auxiliar!$A:$C,3,0),"")</f>
        <v>1b 5% | 20b 0%</v>
      </c>
      <c r="DW65" s="1">
        <v>4185</v>
      </c>
      <c r="DX65" s="12" t="s">
        <v>43</v>
      </c>
      <c r="DY65" s="6">
        <f>+IFERROR(VALUE(RIGHT(Tabla22[[#This Row],[B2B]],6)),"")</f>
        <v>4185</v>
      </c>
      <c r="DZ65" s="6" t="str">
        <f>+IFERROR(VLOOKUP(DX65,Auxiliar!$A:$C,2,0),"")</f>
        <v xml:space="preserve">VALUE LATA </v>
      </c>
      <c r="EA65" s="7" t="str">
        <f>+IFERROR(VLOOKUP(DX65,Auxiliar!$A:$C,3,0),"")</f>
        <v>1b 15% | 100b 18%</v>
      </c>
      <c r="EC65" s="1">
        <v>5654</v>
      </c>
      <c r="ED65" s="12" t="s">
        <v>47</v>
      </c>
      <c r="EE65" s="6">
        <f>+IFERROR(VALUE(RIGHT(Tabla23[[#This Row],[B2B]],6)),"")</f>
        <v>5654</v>
      </c>
      <c r="EF65" s="6" t="str">
        <f>+IFERROR(VLOOKUP(ED65,Auxiliar!$A:$C,2,0),"")</f>
        <v>VALUE LATON</v>
      </c>
      <c r="EG65" s="7" t="str">
        <f>+IFERROR(VLOOKUP(ED65,Auxiliar!$A:$C,3,0),"")</f>
        <v>1b 10% | 5b 15% | 192b 0%</v>
      </c>
      <c r="EI65" s="1"/>
      <c r="EJ65" s="12"/>
      <c r="EK65" s="6" t="str">
        <f>+IFERROR(VALUE(RIGHT(Tabla24[[#This Row],[B2B]],6)),"")</f>
        <v/>
      </c>
      <c r="EL65" s="6" t="str">
        <f>+IFERROR(VLOOKUP(EJ65,Auxiliar!$A:$C,2,0),"")</f>
        <v/>
      </c>
      <c r="EM65" s="7" t="str">
        <f>+IFERROR(VLOOKUP(EJ65,Auxiliar!$A:$C,3,0),"")</f>
        <v/>
      </c>
      <c r="EO65" s="1"/>
      <c r="EP65" s="12"/>
      <c r="EQ65" s="6" t="str">
        <f>+IFERROR(VALUE(RIGHT(Tabla25[[#This Row],[B2B]],6)),"")</f>
        <v/>
      </c>
      <c r="ER65" s="6" t="str">
        <f>+IFERROR(VLOOKUP(EP65,Auxiliar!$A:$C,2,0),"")</f>
        <v/>
      </c>
      <c r="ES65" s="7" t="str">
        <f>+IFERROR(VLOOKUP(EP65,Auxiliar!$A:$C,3,0),"")</f>
        <v/>
      </c>
      <c r="EU65" s="1"/>
      <c r="EV65" s="12"/>
      <c r="EW65" s="6" t="str">
        <f>+IFERROR(VALUE(RIGHT(Tabla26[[#This Row],[B2B]],6)),"")</f>
        <v/>
      </c>
      <c r="EX65" s="6" t="str">
        <f>+IFERROR(VLOOKUP(EV65,Auxiliar!$A:$C,2,0),"")</f>
        <v/>
      </c>
      <c r="EY65" s="7" t="str">
        <f>+IFERROR(VLOOKUP(EV65,Auxiliar!$A:$C,3,0),"")</f>
        <v/>
      </c>
      <c r="EZ65" s="1"/>
      <c r="FA65" s="12"/>
      <c r="FB65" s="6" t="str">
        <f>+IFERROR(VALUE(RIGHT(Tabla27[[#This Row],[B2B]],6)),"")</f>
        <v/>
      </c>
      <c r="FC65" s="6" t="str">
        <f>+IFERROR(VLOOKUP(FA65,Auxiliar!$A:$C,2,0),"")</f>
        <v/>
      </c>
      <c r="FD65" s="7" t="str">
        <f>+IFERROR(VLOOKUP(FA65,Auxiliar!$A:$C,3,0),"")</f>
        <v/>
      </c>
      <c r="FE65" s="1"/>
      <c r="FF65" s="12"/>
      <c r="FG65" s="6" t="str">
        <f>+IFERROR(VALUE(RIGHT(Tabla28[[#This Row],[B2B]],6)),"")</f>
        <v/>
      </c>
      <c r="FH65" s="6" t="str">
        <f>+IFERROR(VLOOKUP(FF65,Auxiliar!$A:$C,2,0),"")</f>
        <v/>
      </c>
      <c r="FI65" s="7" t="str">
        <f>+IFERROR(VLOOKUP(FF65,Auxiliar!$A:$C,3,0),"")</f>
        <v/>
      </c>
      <c r="FJ65" s="1"/>
      <c r="FK65" s="12"/>
      <c r="FL65" s="6" t="str">
        <f>+IFERROR(VALUE(RIGHT(Tabla29[[#This Row],[B2B]],6)),"")</f>
        <v/>
      </c>
      <c r="FM65" s="6" t="str">
        <f>+IFERROR(VLOOKUP(FK65,Auxiliar!$A:$C,2,0),"")</f>
        <v/>
      </c>
      <c r="FN65" s="7" t="str">
        <f>+IFERROR(VLOOKUP(FK65,Auxiliar!$A:$C,3,0),"")</f>
        <v/>
      </c>
      <c r="FO65" s="1"/>
      <c r="FP65" s="12"/>
      <c r="FQ65" s="6" t="str">
        <f>+IFERROR(VALUE(RIGHT(Tabla30[[#This Row],[B2B]],6)),"")</f>
        <v/>
      </c>
      <c r="FR65" s="6" t="str">
        <f>+IFERROR(VLOOKUP(FP65,Auxiliar!$A:$C,2,0),"")</f>
        <v/>
      </c>
      <c r="FS65" s="7"/>
      <c r="FT65" s="1"/>
      <c r="FU65" s="12"/>
      <c r="FV65" s="6" t="str">
        <f>+IFERROR(VALUE(RIGHT(Tabla31[[#This Row],[B2B]],6)),"")</f>
        <v/>
      </c>
      <c r="FW65" s="6" t="str">
        <f>+IFERROR(VLOOKUP(FU65,Auxiliar!$A:$C,2,0),"")</f>
        <v/>
      </c>
      <c r="FX65" s="7" t="str">
        <f>+IFERROR(VLOOKUP(FU65,Auxiliar!$A:$C,3,0),"")</f>
        <v/>
      </c>
      <c r="FY65" s="1"/>
      <c r="FZ65" s="12"/>
      <c r="GA65" s="6" t="str">
        <f>+IFERROR(VALUE(RIGHT(Tabla32[[#This Row],[B2B]],6)),"")</f>
        <v/>
      </c>
      <c r="GB65" s="6" t="str">
        <f>+IFERROR(VLOOKUP(FZ65,Auxiliar!$A:$C,2,0),"")</f>
        <v/>
      </c>
      <c r="GC65" s="7" t="str">
        <f>+IFERROR(VLOOKUP(FZ65,Auxiliar!$A:$C,3,0),"")</f>
        <v/>
      </c>
      <c r="GD65" s="1"/>
      <c r="GE65" s="12"/>
      <c r="GF65" s="6" t="str">
        <f>+IFERROR(VALUE(RIGHT(Tabla33[[#This Row],[B2B]],6)),"")</f>
        <v/>
      </c>
      <c r="GG65" s="6" t="str">
        <f>+IFERROR(VLOOKUP(GE65,Auxiliar!$A:$C,2,0),"")</f>
        <v/>
      </c>
      <c r="GH65" s="7" t="str">
        <f>+IFERROR(VLOOKUP(GE65,Auxiliar!$A:$C,3,0),"")</f>
        <v/>
      </c>
    </row>
    <row r="66" spans="1:190" x14ac:dyDescent="0.25">
      <c r="A66" s="1"/>
      <c r="B66" s="1"/>
      <c r="C66" t="str">
        <f>+IFERROR(VALUE(RIGHT(Tabla1[[#This Row],[B2B]],6)),"")</f>
        <v/>
      </c>
      <c r="D66" t="str">
        <f>+IFERROR(VLOOKUP(B66,Auxiliar!$A:$C,2,0),"")</f>
        <v/>
      </c>
      <c r="E66" s="5" t="str">
        <f>+IFERROR(VLOOKUP(B66,Auxiliar!$A:$C,3,0),"")</f>
        <v/>
      </c>
      <c r="S66" s="1">
        <v>1784</v>
      </c>
      <c r="T66" s="1" t="s">
        <v>9</v>
      </c>
      <c r="U66" s="6">
        <f>+IFERROR(VALUE(RIGHT(Tabla4[[#This Row],[B2B]],6)),"")</f>
        <v>1784</v>
      </c>
      <c r="V66" s="6" t="str">
        <f>+IFERROR(VLOOKUP(T66,Auxiliar!$A:$C,2,0),"")</f>
        <v>CORE</v>
      </c>
      <c r="W66" s="7" t="str">
        <f>+IFERROR(VLOOKUP(T66,Auxiliar!$A:$C,3,0),"")</f>
        <v>0b 1% | 2b 5% | 4b 6%</v>
      </c>
      <c r="Y66" s="1">
        <v>3328</v>
      </c>
      <c r="Z66" s="1" t="s">
        <v>10</v>
      </c>
      <c r="AA66" s="6">
        <f>+IFERROR(VALUE(RIGHT(Tabla5[[#This Row],[B2B]],6)),"")</f>
        <v>3328</v>
      </c>
      <c r="AB66" s="6" t="str">
        <f>+IFERROR(VLOOKUP(Z66,Auxiliar!$A:$C,2,0),"")</f>
        <v>CORE</v>
      </c>
      <c r="AC66" s="7" t="str">
        <f>+IFERROR(VLOOKUP(Z66,Auxiliar!$A:$C,3,0),"")</f>
        <v>0b 1% | 3b 4% | 5b 6%</v>
      </c>
      <c r="AE66" s="1">
        <v>4559</v>
      </c>
      <c r="AF66" s="1" t="s">
        <v>11</v>
      </c>
      <c r="AG66" s="6">
        <f>+IFERROR(VALUE(RIGHT(Tabla6[[#This Row],[B2B]],6)),"")</f>
        <v>4559</v>
      </c>
      <c r="AH66" s="6" t="str">
        <f>+IFERROR(VLOOKUP(AF66,Auxiliar!$A:$C,2,0),"")</f>
        <v>CORE</v>
      </c>
      <c r="AI66" s="7" t="str">
        <f>+IFERROR(VLOOKUP(AF66,Auxiliar!$A:$C,3,0),"")</f>
        <v>0b 1% | 6b 5% | 10b 6%</v>
      </c>
      <c r="AK66" s="1">
        <v>1386</v>
      </c>
      <c r="AL66" s="1" t="s">
        <v>30</v>
      </c>
      <c r="AM66" s="6">
        <f>+IFERROR(VALUE(RIGHT(Tabla7[[#This Row],[B2B]],6)),"")</f>
        <v>1386</v>
      </c>
      <c r="AN66" s="6" t="str">
        <f>+IFERROR(VLOOKUP(AL66,Auxiliar!$A:$C,2,0),"")</f>
        <v>LATONES</v>
      </c>
      <c r="AO66" s="7" t="str">
        <f>+IFERROR(VLOOKUP(AL66,Auxiliar!$A:$C,3,0),"")</f>
        <v>1b 4% | 5b 7% | 97b 0%</v>
      </c>
      <c r="AQ66" s="1">
        <v>2962</v>
      </c>
      <c r="AR66" s="1" t="s">
        <v>31</v>
      </c>
      <c r="AS66" s="6">
        <f>+IFERROR(VALUE(RIGHT(Tabla8[[#This Row],[B2B]],6)),"")</f>
        <v>2962</v>
      </c>
      <c r="AT66" s="6" t="str">
        <f>+IFERROR(VLOOKUP(AR66,Auxiliar!$A:$C,2,0),"")</f>
        <v>LATONES</v>
      </c>
      <c r="AU66" s="7" t="str">
        <f>+IFERROR(VLOOKUP(AR66,Auxiliar!$A:$C,3,0),"")</f>
        <v>2b 3% | 4b 5% | 5b 8% | 193 0%</v>
      </c>
      <c r="AW66" s="1"/>
      <c r="AX66" s="1" t="s">
        <v>32</v>
      </c>
      <c r="AY66" s="6" t="str">
        <f>+IFERROR(VALUE(RIGHT(Tabla9[[#This Row],[B2B]],6)),"")</f>
        <v/>
      </c>
      <c r="AZ66" s="6" t="str">
        <f>+IFERROR(VLOOKUP(AX66,Auxiliar!$A:$C,2,0),"")</f>
        <v>LATONES</v>
      </c>
      <c r="BA66" s="7" t="str">
        <f>+IFERROR(VLOOKUP(AX66,Auxiliar!$A:$C,3,0),"")</f>
        <v>2b 3% | 4b 4% | 6b 5% | 10b 8%  | 385b 0%</v>
      </c>
      <c r="BC66" s="1"/>
      <c r="BD66" s="1" t="s">
        <v>33</v>
      </c>
      <c r="BE66" s="6" t="str">
        <f>+IFERROR(VALUE(RIGHT(Tabla10[[#This Row],[B2B]],6)),"")</f>
        <v/>
      </c>
      <c r="BF66" s="6" t="str">
        <f>+IFERROR(VLOOKUP(BD66,Auxiliar!$A:$C,2,0),"")</f>
        <v>LATONES</v>
      </c>
      <c r="BG66" s="7" t="str">
        <f>+IFERROR(VLOOKUP(BD66,Auxiliar!$A:$C,3,0),"")</f>
        <v>6b 4% | 12b 5% | 15b 8% | 385b 0%</v>
      </c>
      <c r="BI66" s="1">
        <v>6745</v>
      </c>
      <c r="BJ66" s="1" t="s">
        <v>38</v>
      </c>
      <c r="BK66" s="6">
        <f>+IFERROR(VALUE(RIGHT(Tabla11[[#This Row],[B2B]],6)),"")</f>
        <v>6745</v>
      </c>
      <c r="BL66" s="6" t="str">
        <f>+IFERROR(VLOOKUP(BJ66,Auxiliar!$A:$C,2,0),"")</f>
        <v>VALUE LITRO</v>
      </c>
      <c r="BM66" s="7" t="str">
        <f>+IFERROR(VLOOKUP(BJ66,Auxiliar!$A:$C,3,0),"")</f>
        <v>3b 12%</v>
      </c>
      <c r="BO66" s="1">
        <v>4185</v>
      </c>
      <c r="BP66" s="1" t="s">
        <v>39</v>
      </c>
      <c r="BQ66" s="6">
        <f>+IFERROR(VALUE(RIGHT(Tabla12[[#This Row],[B2B]],6)),"")</f>
        <v>4185</v>
      </c>
      <c r="BR66" s="6" t="str">
        <f>+IFERROR(VLOOKUP(BP66,Auxiliar!$A:$C,2,0),"")</f>
        <v>VALUE LITRO</v>
      </c>
      <c r="BS66" s="7" t="str">
        <f>+IFERROR(VLOOKUP(BP66,Auxiliar!$A:$C,3,0),"")</f>
        <v>1b 12%</v>
      </c>
      <c r="BU66" s="1">
        <v>11421</v>
      </c>
      <c r="BV66" s="1" t="s">
        <v>34</v>
      </c>
      <c r="BW66" s="6">
        <f>+IFERROR(VALUE(RIGHT(Tabla13[[#This Row],[B2B]],6)),"")</f>
        <v>11421</v>
      </c>
      <c r="BX66" s="6" t="str">
        <f>+IFERROR(VLOOKUP(BV66,Auxiliar!$A:$C,2,0),"")</f>
        <v>Corona 710cc</v>
      </c>
      <c r="BY66" s="7" t="str">
        <f>+IFERROR(VLOOKUP(BV66,Auxiliar!$A:$C,3,0),"")</f>
        <v>3b 10% | 169b 0%</v>
      </c>
      <c r="CA66" s="1">
        <v>999</v>
      </c>
      <c r="CB66" s="1" t="s">
        <v>35</v>
      </c>
      <c r="CC66" s="6">
        <f>+IFERROR(VALUE(RIGHT(Tabla14[[#This Row],[B2B]],6)),"")</f>
        <v>999</v>
      </c>
      <c r="CD66" s="6" t="str">
        <f>+IFERROR(VLOOKUP(CB66,Auxiliar!$A:$C,2,0),"")</f>
        <v>Corona 710cc</v>
      </c>
      <c r="CE66" s="7" t="str">
        <f>+IFERROR(VLOOKUP(CB66,Auxiliar!$A:$C,3,0),"")</f>
        <v>1b 10% | 85b 0%</v>
      </c>
      <c r="CG66" s="1">
        <v>6745</v>
      </c>
      <c r="CH66" s="1" t="s">
        <v>42</v>
      </c>
      <c r="CI66" s="6">
        <f>+IFERROR(VALUE(RIGHT(Tabla15[[#This Row],[B2B]],6)),"")</f>
        <v>6745</v>
      </c>
      <c r="CJ66" s="6" t="str">
        <f>+IFERROR(VLOOKUP(CH66,Auxiliar!$A:$C,2,0),"")</f>
        <v xml:space="preserve">VALUE LATA </v>
      </c>
      <c r="CK66" s="7" t="str">
        <f>+IFERROR(VLOOKUP(CH66,Auxiliar!$A:$C,3,0),"")</f>
        <v>3b 15% | 100b 18%</v>
      </c>
      <c r="CM66" s="1">
        <v>997</v>
      </c>
      <c r="CN66" s="1" t="s">
        <v>20</v>
      </c>
      <c r="CO66" s="6">
        <v>997</v>
      </c>
      <c r="CP66" s="6" t="s">
        <v>20</v>
      </c>
      <c r="CQ66" s="7" t="s">
        <v>21</v>
      </c>
      <c r="CS66" s="1"/>
      <c r="CT66" s="1"/>
      <c r="CU66" s="6" t="str">
        <f>+IFERROR(VALUE(RIGHT(Tabla17[[#This Row],[B2B]],6)),"")</f>
        <v/>
      </c>
      <c r="CV66" s="6" t="str">
        <f>+IFERROR(VLOOKUP(CT66,Auxiliar!$A:$C,2,0),"")</f>
        <v/>
      </c>
      <c r="CW66" s="7" t="str">
        <f>+IFERROR(VLOOKUP(CT66,Auxiliar!$A:$C,3,0),"")</f>
        <v/>
      </c>
      <c r="CY66" s="1">
        <v>997</v>
      </c>
      <c r="CZ66" s="1" t="s">
        <v>16</v>
      </c>
      <c r="DA66" s="6">
        <f>+IFERROR(VALUE(RIGHT(Tabla18[[#This Row],[B2B]],6)),"")</f>
        <v>997</v>
      </c>
      <c r="DB66" s="6" t="str">
        <f>+IFERROR(VLOOKUP(CZ66,Auxiliar!$A:$C,2,0),"")</f>
        <v>PREMIUM</v>
      </c>
      <c r="DC66" s="7" t="str">
        <f>+IFERROR(VLOOKUP(CZ66,Auxiliar!$A:$C,3,0),"")</f>
        <v>0b 0% | 2b 2% | 5b 3,5% | 10b 5%</v>
      </c>
      <c r="DE66" s="1">
        <v>997</v>
      </c>
      <c r="DF66" s="1" t="s">
        <v>19</v>
      </c>
      <c r="DG66" s="6">
        <f>+IFERROR(VALUE(RIGHT(Tabla19[[#This Row],[B2B]],6)),"")</f>
        <v>997</v>
      </c>
      <c r="DH66" s="6" t="str">
        <f>+IFERROR(VLOOKUP(DF66,Auxiliar!$A:$C,2,0),"")</f>
        <v>MICHELOB</v>
      </c>
      <c r="DI66" s="7" t="str">
        <f>+IFERROR(VLOOKUP(DF66,Auxiliar!$A:$C,3,0),"")</f>
        <v>1b 7% | 3b 22% | 8b 27%</v>
      </c>
      <c r="DK66" s="1">
        <v>11548</v>
      </c>
      <c r="DL66" s="1" t="s">
        <v>23</v>
      </c>
      <c r="DM66" s="6">
        <f>+IFERROR(VALUE(RIGHT(Tabla20[[#This Row],[B2B]],6)),"")</f>
        <v>11548</v>
      </c>
      <c r="DN66" s="6" t="str">
        <f>+IFERROR(VLOOKUP(DL66,Auxiliar!$A:$C,2,0),"")</f>
        <v>CORONA PORRON</v>
      </c>
      <c r="DO66" s="7" t="str">
        <f>+IFERROR(VLOOKUP(DL66,Auxiliar!$A:$C,3,0),"")</f>
        <v>3b 5% | 42b 0%</v>
      </c>
      <c r="DQ66" s="1">
        <v>997</v>
      </c>
      <c r="DR66" s="12" t="s">
        <v>24</v>
      </c>
      <c r="DS66" s="6">
        <f>+IFERROR(VALUE(RIGHT(Tabla21[[#This Row],[B2B]],6)),"")</f>
        <v>997</v>
      </c>
      <c r="DT66" s="6" t="str">
        <f>+IFERROR(VLOOKUP(DR66,Auxiliar!$A:$C,2,0),"")</f>
        <v>CORONA PORRON</v>
      </c>
      <c r="DU66" s="7" t="str">
        <f>+IFERROR(VLOOKUP(DR66,Auxiliar!$A:$C,3,0),"")</f>
        <v>1b 5% | 20b 0%</v>
      </c>
      <c r="DW66" s="1">
        <v>5672</v>
      </c>
      <c r="DX66" s="12" t="s">
        <v>43</v>
      </c>
      <c r="DY66" s="6">
        <f>+IFERROR(VALUE(RIGHT(Tabla22[[#This Row],[B2B]],6)),"")</f>
        <v>5672</v>
      </c>
      <c r="DZ66" s="6" t="str">
        <f>+IFERROR(VLOOKUP(DX66,Auxiliar!$A:$C,2,0),"")</f>
        <v xml:space="preserve">VALUE LATA </v>
      </c>
      <c r="EA66" s="7" t="str">
        <f>+IFERROR(VLOOKUP(DX66,Auxiliar!$A:$C,3,0),"")</f>
        <v>1b 15% | 100b 18%</v>
      </c>
      <c r="EC66" s="1">
        <v>4184</v>
      </c>
      <c r="ED66" s="12" t="s">
        <v>47</v>
      </c>
      <c r="EE66" s="6">
        <f>+IFERROR(VALUE(RIGHT(Tabla23[[#This Row],[B2B]],6)),"")</f>
        <v>4184</v>
      </c>
      <c r="EF66" s="6" t="str">
        <f>+IFERROR(VLOOKUP(ED66,Auxiliar!$A:$C,2,0),"")</f>
        <v>VALUE LATON</v>
      </c>
      <c r="EG66" s="7" t="str">
        <f>+IFERROR(VLOOKUP(ED66,Auxiliar!$A:$C,3,0),"")</f>
        <v>1b 10% | 5b 15% | 192b 0%</v>
      </c>
      <c r="EI66" s="1"/>
      <c r="EJ66" s="12"/>
      <c r="EK66" s="6" t="str">
        <f>+IFERROR(VALUE(RIGHT(Tabla24[[#This Row],[B2B]],6)),"")</f>
        <v/>
      </c>
      <c r="EL66" s="6" t="str">
        <f>+IFERROR(VLOOKUP(EJ66,Auxiliar!$A:$C,2,0),"")</f>
        <v/>
      </c>
      <c r="EM66" s="7" t="str">
        <f>+IFERROR(VLOOKUP(EJ66,Auxiliar!$A:$C,3,0),"")</f>
        <v/>
      </c>
      <c r="EO66" s="1"/>
      <c r="EP66" s="12"/>
      <c r="EQ66" s="6" t="str">
        <f>+IFERROR(VALUE(RIGHT(Tabla25[[#This Row],[B2B]],6)),"")</f>
        <v/>
      </c>
      <c r="ER66" s="6" t="str">
        <f>+IFERROR(VLOOKUP(EP66,Auxiliar!$A:$C,2,0),"")</f>
        <v/>
      </c>
      <c r="ES66" s="7" t="str">
        <f>+IFERROR(VLOOKUP(EP66,Auxiliar!$A:$C,3,0),"")</f>
        <v/>
      </c>
      <c r="EU66" s="1"/>
      <c r="EV66" s="12"/>
      <c r="EW66" s="6" t="str">
        <f>+IFERROR(VALUE(RIGHT(Tabla26[[#This Row],[B2B]],6)),"")</f>
        <v/>
      </c>
      <c r="EX66" s="6" t="str">
        <f>+IFERROR(VLOOKUP(EV66,Auxiliar!$A:$C,2,0),"")</f>
        <v/>
      </c>
      <c r="EY66" s="7" t="str">
        <f>+IFERROR(VLOOKUP(EV66,Auxiliar!$A:$C,3,0),"")</f>
        <v/>
      </c>
      <c r="EZ66" s="1"/>
      <c r="FA66" s="12"/>
      <c r="FB66" s="6" t="str">
        <f>+IFERROR(VALUE(RIGHT(Tabla27[[#This Row],[B2B]],6)),"")</f>
        <v/>
      </c>
      <c r="FC66" s="6" t="str">
        <f>+IFERROR(VLOOKUP(FA66,Auxiliar!$A:$C,2,0),"")</f>
        <v/>
      </c>
      <c r="FD66" s="7" t="str">
        <f>+IFERROR(VLOOKUP(FA66,Auxiliar!$A:$C,3,0),"")</f>
        <v/>
      </c>
      <c r="FE66" s="1"/>
      <c r="FF66" s="12"/>
      <c r="FG66" s="6" t="str">
        <f>+IFERROR(VALUE(RIGHT(Tabla28[[#This Row],[B2B]],6)),"")</f>
        <v/>
      </c>
      <c r="FH66" s="6" t="str">
        <f>+IFERROR(VLOOKUP(FF66,Auxiliar!$A:$C,2,0),"")</f>
        <v/>
      </c>
      <c r="FI66" s="7" t="str">
        <f>+IFERROR(VLOOKUP(FF66,Auxiliar!$A:$C,3,0),"")</f>
        <v/>
      </c>
      <c r="FJ66" s="1"/>
      <c r="FK66" s="12"/>
      <c r="FL66" s="6" t="str">
        <f>+IFERROR(VALUE(RIGHT(Tabla29[[#This Row],[B2B]],6)),"")</f>
        <v/>
      </c>
      <c r="FM66" s="6" t="str">
        <f>+IFERROR(VLOOKUP(FK66,Auxiliar!$A:$C,2,0),"")</f>
        <v/>
      </c>
      <c r="FN66" s="7" t="str">
        <f>+IFERROR(VLOOKUP(FK66,Auxiliar!$A:$C,3,0),"")</f>
        <v/>
      </c>
      <c r="FO66" s="1"/>
      <c r="FP66" s="12"/>
      <c r="FQ66" s="6" t="str">
        <f>+IFERROR(VALUE(RIGHT(Tabla30[[#This Row],[B2B]],6)),"")</f>
        <v/>
      </c>
      <c r="FR66" s="6" t="str">
        <f>+IFERROR(VLOOKUP(FP66,Auxiliar!$A:$C,2,0),"")</f>
        <v/>
      </c>
      <c r="FS66" s="7"/>
      <c r="FT66" s="1"/>
      <c r="FU66" s="12"/>
      <c r="FV66" s="6" t="str">
        <f>+IFERROR(VALUE(RIGHT(Tabla31[[#This Row],[B2B]],6)),"")</f>
        <v/>
      </c>
      <c r="FW66" s="6" t="str">
        <f>+IFERROR(VLOOKUP(FU66,Auxiliar!$A:$C,2,0),"")</f>
        <v/>
      </c>
      <c r="FX66" s="7" t="str">
        <f>+IFERROR(VLOOKUP(FU66,Auxiliar!$A:$C,3,0),"")</f>
        <v/>
      </c>
      <c r="FY66" s="1"/>
      <c r="FZ66" s="12"/>
      <c r="GA66" s="6" t="str">
        <f>+IFERROR(VALUE(RIGHT(Tabla32[[#This Row],[B2B]],6)),"")</f>
        <v/>
      </c>
      <c r="GB66" s="6" t="str">
        <f>+IFERROR(VLOOKUP(FZ66,Auxiliar!$A:$C,2,0),"")</f>
        <v/>
      </c>
      <c r="GC66" s="7" t="str">
        <f>+IFERROR(VLOOKUP(FZ66,Auxiliar!$A:$C,3,0),"")</f>
        <v/>
      </c>
      <c r="GD66" s="1"/>
      <c r="GE66" s="12"/>
      <c r="GF66" s="6" t="str">
        <f>+IFERROR(VALUE(RIGHT(Tabla33[[#This Row],[B2B]],6)),"")</f>
        <v/>
      </c>
      <c r="GG66" s="6" t="str">
        <f>+IFERROR(VLOOKUP(GE66,Auxiliar!$A:$C,2,0),"")</f>
        <v/>
      </c>
      <c r="GH66" s="7" t="str">
        <f>+IFERROR(VLOOKUP(GE66,Auxiliar!$A:$C,3,0),"")</f>
        <v/>
      </c>
    </row>
    <row r="67" spans="1:190" x14ac:dyDescent="0.25">
      <c r="A67" s="1"/>
      <c r="B67" s="1"/>
      <c r="C67" t="str">
        <f>+IFERROR(VALUE(RIGHT(Tabla1[[#This Row],[B2B]],6)),"")</f>
        <v/>
      </c>
      <c r="D67" t="str">
        <f>+IFERROR(VLOOKUP(B67,Auxiliar!$A:$C,2,0),"")</f>
        <v/>
      </c>
      <c r="E67" s="5" t="str">
        <f>+IFERROR(VLOOKUP(B67,Auxiliar!$A:$C,3,0),"")</f>
        <v/>
      </c>
      <c r="S67" s="1">
        <v>1797</v>
      </c>
      <c r="T67" s="1" t="s">
        <v>9</v>
      </c>
      <c r="U67" s="6">
        <f>+IFERROR(VALUE(RIGHT(Tabla4[[#This Row],[B2B]],6)),"")</f>
        <v>1797</v>
      </c>
      <c r="V67" s="6" t="str">
        <f>+IFERROR(VLOOKUP(T67,Auxiliar!$A:$C,2,0),"")</f>
        <v>CORE</v>
      </c>
      <c r="W67" s="7" t="str">
        <f>+IFERROR(VLOOKUP(T67,Auxiliar!$A:$C,3,0),"")</f>
        <v>0b 1% | 2b 5% | 4b 6%</v>
      </c>
      <c r="Y67" s="1">
        <v>3341</v>
      </c>
      <c r="Z67" s="1" t="s">
        <v>10</v>
      </c>
      <c r="AA67" s="6">
        <f>+IFERROR(VALUE(RIGHT(Tabla5[[#This Row],[B2B]],6)),"")</f>
        <v>3341</v>
      </c>
      <c r="AB67" s="6" t="str">
        <f>+IFERROR(VLOOKUP(Z67,Auxiliar!$A:$C,2,0),"")</f>
        <v>CORE</v>
      </c>
      <c r="AC67" s="7" t="str">
        <f>+IFERROR(VLOOKUP(Z67,Auxiliar!$A:$C,3,0),"")</f>
        <v>0b 1% | 3b 4% | 5b 6%</v>
      </c>
      <c r="AE67" s="1">
        <v>4617</v>
      </c>
      <c r="AF67" s="1" t="s">
        <v>11</v>
      </c>
      <c r="AG67" s="6">
        <f>+IFERROR(VALUE(RIGHT(Tabla6[[#This Row],[B2B]],6)),"")</f>
        <v>4617</v>
      </c>
      <c r="AH67" s="6" t="str">
        <f>+IFERROR(VLOOKUP(AF67,Auxiliar!$A:$C,2,0),"")</f>
        <v>CORE</v>
      </c>
      <c r="AI67" s="7" t="str">
        <f>+IFERROR(VLOOKUP(AF67,Auxiliar!$A:$C,3,0),"")</f>
        <v>0b 1% | 6b 5% | 10b 6%</v>
      </c>
      <c r="AK67" s="1">
        <v>1407</v>
      </c>
      <c r="AL67" s="1" t="s">
        <v>30</v>
      </c>
      <c r="AM67" s="6">
        <f>+IFERROR(VALUE(RIGHT(Tabla7[[#This Row],[B2B]],6)),"")</f>
        <v>1407</v>
      </c>
      <c r="AN67" s="6" t="str">
        <f>+IFERROR(VLOOKUP(AL67,Auxiliar!$A:$C,2,0),"")</f>
        <v>LATONES</v>
      </c>
      <c r="AO67" s="7" t="str">
        <f>+IFERROR(VLOOKUP(AL67,Auxiliar!$A:$C,3,0),"")</f>
        <v>1b 4% | 5b 7% | 97b 0%</v>
      </c>
      <c r="AQ67" s="1">
        <v>2976</v>
      </c>
      <c r="AR67" s="1" t="s">
        <v>31</v>
      </c>
      <c r="AS67" s="6">
        <f>+IFERROR(VALUE(RIGHT(Tabla8[[#This Row],[B2B]],6)),"")</f>
        <v>2976</v>
      </c>
      <c r="AT67" s="6" t="str">
        <f>+IFERROR(VLOOKUP(AR67,Auxiliar!$A:$C,2,0),"")</f>
        <v>LATONES</v>
      </c>
      <c r="AU67" s="7" t="str">
        <f>+IFERROR(VLOOKUP(AR67,Auxiliar!$A:$C,3,0),"")</f>
        <v>2b 3% | 4b 5% | 5b 8% | 193 0%</v>
      </c>
      <c r="AW67" s="1"/>
      <c r="AX67" s="1" t="s">
        <v>32</v>
      </c>
      <c r="AY67" s="6" t="str">
        <f>+IFERROR(VALUE(RIGHT(Tabla9[[#This Row],[B2B]],6)),"")</f>
        <v/>
      </c>
      <c r="AZ67" s="6" t="str">
        <f>+IFERROR(VLOOKUP(AX67,Auxiliar!$A:$C,2,0),"")</f>
        <v>LATONES</v>
      </c>
      <c r="BA67" s="7" t="str">
        <f>+IFERROR(VLOOKUP(AX67,Auxiliar!$A:$C,3,0),"")</f>
        <v>2b 3% | 4b 4% | 6b 5% | 10b 8%  | 385b 0%</v>
      </c>
      <c r="BC67" s="1"/>
      <c r="BD67" s="1" t="s">
        <v>33</v>
      </c>
      <c r="BE67" s="6" t="str">
        <f>+IFERROR(VALUE(RIGHT(Tabla10[[#This Row],[B2B]],6)),"")</f>
        <v/>
      </c>
      <c r="BF67" s="6" t="str">
        <f>+IFERROR(VLOOKUP(BD67,Auxiliar!$A:$C,2,0),"")</f>
        <v>LATONES</v>
      </c>
      <c r="BG67" s="7" t="str">
        <f>+IFERROR(VLOOKUP(BD67,Auxiliar!$A:$C,3,0),"")</f>
        <v>6b 4% | 12b 5% | 15b 8% | 385b 0%</v>
      </c>
      <c r="BI67" s="1"/>
      <c r="BJ67" s="1"/>
      <c r="BK67" s="6" t="str">
        <f>+IFERROR(VALUE(RIGHT(Tabla11[[#This Row],[B2B]],6)),"")</f>
        <v/>
      </c>
      <c r="BL67" s="6" t="str">
        <f>+IFERROR(VLOOKUP(BJ67,Auxiliar!$A:$C,2,0),"")</f>
        <v/>
      </c>
      <c r="BM67" s="7" t="str">
        <f>+IFERROR(VLOOKUP(BJ67,Auxiliar!$A:$C,3,0),"")</f>
        <v/>
      </c>
      <c r="BO67" s="1">
        <v>5672</v>
      </c>
      <c r="BP67" s="1" t="s">
        <v>39</v>
      </c>
      <c r="BQ67" s="6">
        <f>+IFERROR(VALUE(RIGHT(Tabla12[[#This Row],[B2B]],6)),"")</f>
        <v>5672</v>
      </c>
      <c r="BR67" s="6" t="str">
        <f>+IFERROR(VLOOKUP(BP67,Auxiliar!$A:$C,2,0),"")</f>
        <v>VALUE LITRO</v>
      </c>
      <c r="BS67" s="7" t="str">
        <f>+IFERROR(VLOOKUP(BP67,Auxiliar!$A:$C,3,0),"")</f>
        <v>1b 12%</v>
      </c>
      <c r="BU67" s="1">
        <v>11548</v>
      </c>
      <c r="BV67" s="1" t="s">
        <v>34</v>
      </c>
      <c r="BW67" s="6">
        <f>+IFERROR(VALUE(RIGHT(Tabla13[[#This Row],[B2B]],6)),"")</f>
        <v>11548</v>
      </c>
      <c r="BX67" s="6" t="str">
        <f>+IFERROR(VLOOKUP(BV67,Auxiliar!$A:$C,2,0),"")</f>
        <v>Corona 710cc</v>
      </c>
      <c r="BY67" s="7" t="str">
        <f>+IFERROR(VLOOKUP(BV67,Auxiliar!$A:$C,3,0),"")</f>
        <v>3b 10% | 169b 0%</v>
      </c>
      <c r="CA67" s="1">
        <v>1023</v>
      </c>
      <c r="CB67" s="1" t="s">
        <v>35</v>
      </c>
      <c r="CC67" s="6">
        <f>+IFERROR(VALUE(RIGHT(Tabla14[[#This Row],[B2B]],6)),"")</f>
        <v>1023</v>
      </c>
      <c r="CD67" s="6" t="str">
        <f>+IFERROR(VLOOKUP(CB67,Auxiliar!$A:$C,2,0),"")</f>
        <v>Corona 710cc</v>
      </c>
      <c r="CE67" s="7" t="str">
        <f>+IFERROR(VLOOKUP(CB67,Auxiliar!$A:$C,3,0),"")</f>
        <v>1b 10% | 85b 0%</v>
      </c>
      <c r="CG67" s="1"/>
      <c r="CH67" s="1"/>
      <c r="CI67" s="6" t="str">
        <f>+IFERROR(VALUE(RIGHT(Tabla15[[#This Row],[B2B]],6)),"")</f>
        <v/>
      </c>
      <c r="CJ67" s="6" t="str">
        <f>+IFERROR(VLOOKUP(CH67,Auxiliar!$A:$C,2,0),"")</f>
        <v/>
      </c>
      <c r="CK67" s="7" t="str">
        <f>+IFERROR(VLOOKUP(CH67,Auxiliar!$A:$C,3,0),"")</f>
        <v/>
      </c>
      <c r="CM67" s="1">
        <v>999</v>
      </c>
      <c r="CN67" s="1" t="s">
        <v>20</v>
      </c>
      <c r="CO67" s="6">
        <v>999</v>
      </c>
      <c r="CP67" s="6" t="s">
        <v>20</v>
      </c>
      <c r="CQ67" s="7" t="s">
        <v>21</v>
      </c>
      <c r="CS67" s="1"/>
      <c r="CT67" s="1"/>
      <c r="CU67" s="6" t="str">
        <f>+IFERROR(VALUE(RIGHT(Tabla17[[#This Row],[B2B]],6)),"")</f>
        <v/>
      </c>
      <c r="CV67" s="6" t="str">
        <f>+IFERROR(VLOOKUP(CT67,Auxiliar!$A:$C,2,0),"")</f>
        <v/>
      </c>
      <c r="CW67" s="7" t="str">
        <f>+IFERROR(VLOOKUP(CT67,Auxiliar!$A:$C,3,0),"")</f>
        <v/>
      </c>
      <c r="CY67" s="1">
        <v>999</v>
      </c>
      <c r="CZ67" s="1" t="s">
        <v>16</v>
      </c>
      <c r="DA67" s="6">
        <f>+IFERROR(VALUE(RIGHT(Tabla18[[#This Row],[B2B]],6)),"")</f>
        <v>999</v>
      </c>
      <c r="DB67" s="6" t="str">
        <f>+IFERROR(VLOOKUP(CZ67,Auxiliar!$A:$C,2,0),"")</f>
        <v>PREMIUM</v>
      </c>
      <c r="DC67" s="7" t="str">
        <f>+IFERROR(VLOOKUP(CZ67,Auxiliar!$A:$C,3,0),"")</f>
        <v>0b 0% | 2b 2% | 5b 3,5% | 10b 5%</v>
      </c>
      <c r="DE67" s="1">
        <v>999</v>
      </c>
      <c r="DF67" s="1" t="s">
        <v>19</v>
      </c>
      <c r="DG67" s="6">
        <f>+IFERROR(VALUE(RIGHT(Tabla19[[#This Row],[B2B]],6)),"")</f>
        <v>999</v>
      </c>
      <c r="DH67" s="6" t="str">
        <f>+IFERROR(VLOOKUP(DF67,Auxiliar!$A:$C,2,0),"")</f>
        <v>MICHELOB</v>
      </c>
      <c r="DI67" s="7" t="str">
        <f>+IFERROR(VLOOKUP(DF67,Auxiliar!$A:$C,3,0),"")</f>
        <v>1b 7% | 3b 22% | 8b 27%</v>
      </c>
      <c r="DK67" s="1">
        <v>11664</v>
      </c>
      <c r="DL67" s="1" t="s">
        <v>23</v>
      </c>
      <c r="DM67" s="6">
        <f>+IFERROR(VALUE(RIGHT(Tabla20[[#This Row],[B2B]],6)),"")</f>
        <v>11664</v>
      </c>
      <c r="DN67" s="6" t="str">
        <f>+IFERROR(VLOOKUP(DL67,Auxiliar!$A:$C,2,0),"")</f>
        <v>CORONA PORRON</v>
      </c>
      <c r="DO67" s="7" t="str">
        <f>+IFERROR(VLOOKUP(DL67,Auxiliar!$A:$C,3,0),"")</f>
        <v>3b 5% | 42b 0%</v>
      </c>
      <c r="DQ67" s="1">
        <v>999</v>
      </c>
      <c r="DR67" s="12" t="s">
        <v>24</v>
      </c>
      <c r="DS67" s="6">
        <f>+IFERROR(VALUE(RIGHT(Tabla21[[#This Row],[B2B]],6)),"")</f>
        <v>999</v>
      </c>
      <c r="DT67" s="6" t="str">
        <f>+IFERROR(VLOOKUP(DR67,Auxiliar!$A:$C,2,0),"")</f>
        <v>CORONA PORRON</v>
      </c>
      <c r="DU67" s="7" t="str">
        <f>+IFERROR(VLOOKUP(DR67,Auxiliar!$A:$C,3,0),"")</f>
        <v>1b 5% | 20b 0%</v>
      </c>
      <c r="DW67" s="1">
        <v>5673</v>
      </c>
      <c r="DX67" s="12" t="s">
        <v>43</v>
      </c>
      <c r="DY67" s="6">
        <f>+IFERROR(VALUE(RIGHT(Tabla22[[#This Row],[B2B]],6)),"")</f>
        <v>5673</v>
      </c>
      <c r="DZ67" s="6" t="str">
        <f>+IFERROR(VLOOKUP(DX67,Auxiliar!$A:$C,2,0),"")</f>
        <v xml:space="preserve">VALUE LATA </v>
      </c>
      <c r="EA67" s="7" t="str">
        <f>+IFERROR(VLOOKUP(DX67,Auxiliar!$A:$C,3,0),"")</f>
        <v>1b 15% | 100b 18%</v>
      </c>
      <c r="EC67" s="1">
        <v>4185</v>
      </c>
      <c r="ED67" s="12" t="s">
        <v>47</v>
      </c>
      <c r="EE67" s="6">
        <f>+IFERROR(VALUE(RIGHT(Tabla23[[#This Row],[B2B]],6)),"")</f>
        <v>4185</v>
      </c>
      <c r="EF67" s="6" t="str">
        <f>+IFERROR(VLOOKUP(ED67,Auxiliar!$A:$C,2,0),"")</f>
        <v>VALUE LATON</v>
      </c>
      <c r="EG67" s="7" t="str">
        <f>+IFERROR(VLOOKUP(ED67,Auxiliar!$A:$C,3,0),"")</f>
        <v>1b 10% | 5b 15% | 192b 0%</v>
      </c>
      <c r="EI67" s="1"/>
      <c r="EJ67" s="12"/>
      <c r="EK67" s="6" t="str">
        <f>+IFERROR(VALUE(RIGHT(Tabla24[[#This Row],[B2B]],6)),"")</f>
        <v/>
      </c>
      <c r="EL67" s="6" t="str">
        <f>+IFERROR(VLOOKUP(EJ67,Auxiliar!$A:$C,2,0),"")</f>
        <v/>
      </c>
      <c r="EM67" s="7" t="str">
        <f>+IFERROR(VLOOKUP(EJ67,Auxiliar!$A:$C,3,0),"")</f>
        <v/>
      </c>
      <c r="EO67" s="1"/>
      <c r="EP67" s="12"/>
      <c r="EQ67" s="6" t="str">
        <f>+IFERROR(VALUE(RIGHT(Tabla25[[#This Row],[B2B]],6)),"")</f>
        <v/>
      </c>
      <c r="ER67" s="6" t="str">
        <f>+IFERROR(VLOOKUP(EP67,Auxiliar!$A:$C,2,0),"")</f>
        <v/>
      </c>
      <c r="ES67" s="7" t="str">
        <f>+IFERROR(VLOOKUP(EP67,Auxiliar!$A:$C,3,0),"")</f>
        <v/>
      </c>
      <c r="EU67" s="1"/>
      <c r="EV67" s="12"/>
      <c r="EW67" s="6" t="str">
        <f>+IFERROR(VALUE(RIGHT(Tabla26[[#This Row],[B2B]],6)),"")</f>
        <v/>
      </c>
      <c r="EX67" s="6" t="str">
        <f>+IFERROR(VLOOKUP(EV67,Auxiliar!$A:$C,2,0),"")</f>
        <v/>
      </c>
      <c r="EY67" s="7" t="str">
        <f>+IFERROR(VLOOKUP(EV67,Auxiliar!$A:$C,3,0),"")</f>
        <v/>
      </c>
      <c r="EZ67" s="1"/>
      <c r="FA67" s="12"/>
      <c r="FB67" s="6" t="str">
        <f>+IFERROR(VALUE(RIGHT(Tabla27[[#This Row],[B2B]],6)),"")</f>
        <v/>
      </c>
      <c r="FC67" s="6" t="str">
        <f>+IFERROR(VLOOKUP(FA67,Auxiliar!$A:$C,2,0),"")</f>
        <v/>
      </c>
      <c r="FD67" s="7" t="str">
        <f>+IFERROR(VLOOKUP(FA67,Auxiliar!$A:$C,3,0),"")</f>
        <v/>
      </c>
      <c r="FE67" s="1"/>
      <c r="FF67" s="12"/>
      <c r="FG67" s="6" t="str">
        <f>+IFERROR(VALUE(RIGHT(Tabla28[[#This Row],[B2B]],6)),"")</f>
        <v/>
      </c>
      <c r="FH67" s="6" t="str">
        <f>+IFERROR(VLOOKUP(FF67,Auxiliar!$A:$C,2,0),"")</f>
        <v/>
      </c>
      <c r="FI67" s="7" t="str">
        <f>+IFERROR(VLOOKUP(FF67,Auxiliar!$A:$C,3,0),"")</f>
        <v/>
      </c>
      <c r="FJ67" s="1"/>
      <c r="FK67" s="12"/>
      <c r="FL67" s="6" t="str">
        <f>+IFERROR(VALUE(RIGHT(Tabla29[[#This Row],[B2B]],6)),"")</f>
        <v/>
      </c>
      <c r="FM67" s="6" t="str">
        <f>+IFERROR(VLOOKUP(FK67,Auxiliar!$A:$C,2,0),"")</f>
        <v/>
      </c>
      <c r="FN67" s="7" t="str">
        <f>+IFERROR(VLOOKUP(FK67,Auxiliar!$A:$C,3,0),"")</f>
        <v/>
      </c>
      <c r="FO67" s="1"/>
      <c r="FP67" s="12"/>
      <c r="FQ67" s="6" t="str">
        <f>+IFERROR(VALUE(RIGHT(Tabla30[[#This Row],[B2B]],6)),"")</f>
        <v/>
      </c>
      <c r="FR67" s="6" t="str">
        <f>+IFERROR(VLOOKUP(FP67,Auxiliar!$A:$C,2,0),"")</f>
        <v/>
      </c>
      <c r="FS67" s="7"/>
      <c r="FT67" s="1"/>
      <c r="FU67" s="12"/>
      <c r="FV67" s="6" t="str">
        <f>+IFERROR(VALUE(RIGHT(Tabla31[[#This Row],[B2B]],6)),"")</f>
        <v/>
      </c>
      <c r="FW67" s="6" t="str">
        <f>+IFERROR(VLOOKUP(FU67,Auxiliar!$A:$C,2,0),"")</f>
        <v/>
      </c>
      <c r="FX67" s="7" t="str">
        <f>+IFERROR(VLOOKUP(FU67,Auxiliar!$A:$C,3,0),"")</f>
        <v/>
      </c>
      <c r="FY67" s="1"/>
      <c r="FZ67" s="12"/>
      <c r="GA67" s="6" t="str">
        <f>+IFERROR(VALUE(RIGHT(Tabla32[[#This Row],[B2B]],6)),"")</f>
        <v/>
      </c>
      <c r="GB67" s="6" t="str">
        <f>+IFERROR(VLOOKUP(FZ67,Auxiliar!$A:$C,2,0),"")</f>
        <v/>
      </c>
      <c r="GC67" s="7" t="str">
        <f>+IFERROR(VLOOKUP(FZ67,Auxiliar!$A:$C,3,0),"")</f>
        <v/>
      </c>
      <c r="GD67" s="1"/>
      <c r="GE67" s="12"/>
      <c r="GF67" s="6" t="str">
        <f>+IFERROR(VALUE(RIGHT(Tabla33[[#This Row],[B2B]],6)),"")</f>
        <v/>
      </c>
      <c r="GG67" s="6" t="str">
        <f>+IFERROR(VLOOKUP(GE67,Auxiliar!$A:$C,2,0),"")</f>
        <v/>
      </c>
      <c r="GH67" s="7" t="str">
        <f>+IFERROR(VLOOKUP(GE67,Auxiliar!$A:$C,3,0),"")</f>
        <v/>
      </c>
    </row>
    <row r="68" spans="1:190" x14ac:dyDescent="0.25">
      <c r="A68" s="1"/>
      <c r="B68" s="1"/>
      <c r="C68" t="str">
        <f>+IFERROR(VALUE(RIGHT(Tabla1[[#This Row],[B2B]],6)),"")</f>
        <v/>
      </c>
      <c r="D68" t="str">
        <f>+IFERROR(VLOOKUP(B68,Auxiliar!$A:$C,2,0),"")</f>
        <v/>
      </c>
      <c r="E68" s="5" t="str">
        <f>+IFERROR(VLOOKUP(B68,Auxiliar!$A:$C,3,0),"")</f>
        <v/>
      </c>
      <c r="S68" s="1">
        <v>1798</v>
      </c>
      <c r="T68" s="1" t="s">
        <v>9</v>
      </c>
      <c r="U68" s="6">
        <f>+IFERROR(VALUE(RIGHT(Tabla4[[#This Row],[B2B]],6)),"")</f>
        <v>1798</v>
      </c>
      <c r="V68" s="6" t="str">
        <f>+IFERROR(VLOOKUP(T68,Auxiliar!$A:$C,2,0),"")</f>
        <v>CORE</v>
      </c>
      <c r="W68" s="7" t="str">
        <f>+IFERROR(VLOOKUP(T68,Auxiliar!$A:$C,3,0),"")</f>
        <v>0b 1% | 2b 5% | 4b 6%</v>
      </c>
      <c r="Y68" s="1">
        <v>3428</v>
      </c>
      <c r="Z68" s="1" t="s">
        <v>10</v>
      </c>
      <c r="AA68" s="6">
        <f>+IFERROR(VALUE(RIGHT(Tabla5[[#This Row],[B2B]],6)),"")</f>
        <v>3428</v>
      </c>
      <c r="AB68" s="6" t="str">
        <f>+IFERROR(VLOOKUP(Z68,Auxiliar!$A:$C,2,0),"")</f>
        <v>CORE</v>
      </c>
      <c r="AC68" s="7" t="str">
        <f>+IFERROR(VLOOKUP(Z68,Auxiliar!$A:$C,3,0),"")</f>
        <v>0b 1% | 3b 4% | 5b 6%</v>
      </c>
      <c r="AE68" s="1">
        <v>4786</v>
      </c>
      <c r="AF68" s="1" t="s">
        <v>11</v>
      </c>
      <c r="AG68" s="6">
        <f>+IFERROR(VALUE(RIGHT(Tabla6[[#This Row],[B2B]],6)),"")</f>
        <v>4786</v>
      </c>
      <c r="AH68" s="6" t="str">
        <f>+IFERROR(VLOOKUP(AF68,Auxiliar!$A:$C,2,0),"")</f>
        <v>CORE</v>
      </c>
      <c r="AI68" s="7" t="str">
        <f>+IFERROR(VLOOKUP(AF68,Auxiliar!$A:$C,3,0),"")</f>
        <v>0b 1% | 6b 5% | 10b 6%</v>
      </c>
      <c r="AK68" s="1">
        <v>1412</v>
      </c>
      <c r="AL68" s="1" t="s">
        <v>30</v>
      </c>
      <c r="AM68" s="6">
        <f>+IFERROR(VALUE(RIGHT(Tabla7[[#This Row],[B2B]],6)),"")</f>
        <v>1412</v>
      </c>
      <c r="AN68" s="6" t="str">
        <f>+IFERROR(VLOOKUP(AL68,Auxiliar!$A:$C,2,0),"")</f>
        <v>LATONES</v>
      </c>
      <c r="AO68" s="7" t="str">
        <f>+IFERROR(VLOOKUP(AL68,Auxiliar!$A:$C,3,0),"")</f>
        <v>1b 4% | 5b 7% | 97b 0%</v>
      </c>
      <c r="AQ68" s="1">
        <v>3005</v>
      </c>
      <c r="AR68" s="1" t="s">
        <v>31</v>
      </c>
      <c r="AS68" s="6">
        <f>+IFERROR(VALUE(RIGHT(Tabla8[[#This Row],[B2B]],6)),"")</f>
        <v>3005</v>
      </c>
      <c r="AT68" s="6" t="str">
        <f>+IFERROR(VLOOKUP(AR68,Auxiliar!$A:$C,2,0),"")</f>
        <v>LATONES</v>
      </c>
      <c r="AU68" s="7" t="str">
        <f>+IFERROR(VLOOKUP(AR68,Auxiliar!$A:$C,3,0),"")</f>
        <v>2b 3% | 4b 5% | 5b 8% | 193 0%</v>
      </c>
      <c r="AW68" s="1"/>
      <c r="AX68" s="1" t="s">
        <v>32</v>
      </c>
      <c r="AY68" s="6" t="str">
        <f>+IFERROR(VALUE(RIGHT(Tabla9[[#This Row],[B2B]],6)),"")</f>
        <v/>
      </c>
      <c r="AZ68" s="6" t="str">
        <f>+IFERROR(VLOOKUP(AX68,Auxiliar!$A:$C,2,0),"")</f>
        <v>LATONES</v>
      </c>
      <c r="BA68" s="7" t="str">
        <f>+IFERROR(VLOOKUP(AX68,Auxiliar!$A:$C,3,0),"")</f>
        <v>2b 3% | 4b 4% | 6b 5% | 10b 8%  | 385b 0%</v>
      </c>
      <c r="BC68" s="1"/>
      <c r="BD68" s="1" t="s">
        <v>33</v>
      </c>
      <c r="BE68" s="6" t="str">
        <f>+IFERROR(VALUE(RIGHT(Tabla10[[#This Row],[B2B]],6)),"")</f>
        <v/>
      </c>
      <c r="BF68" s="6" t="str">
        <f>+IFERROR(VLOOKUP(BD68,Auxiliar!$A:$C,2,0),"")</f>
        <v>LATONES</v>
      </c>
      <c r="BG68" s="7" t="str">
        <f>+IFERROR(VLOOKUP(BD68,Auxiliar!$A:$C,3,0),"")</f>
        <v>6b 4% | 12b 5% | 15b 8% | 385b 0%</v>
      </c>
      <c r="BI68" s="1"/>
      <c r="BJ68" s="1"/>
      <c r="BK68" s="6" t="str">
        <f>+IFERROR(VALUE(RIGHT(Tabla11[[#This Row],[B2B]],6)),"")</f>
        <v/>
      </c>
      <c r="BL68" s="6" t="str">
        <f>+IFERROR(VLOOKUP(BJ68,Auxiliar!$A:$C,2,0),"")</f>
        <v/>
      </c>
      <c r="BM68" s="7" t="str">
        <f>+IFERROR(VLOOKUP(BJ68,Auxiliar!$A:$C,3,0),"")</f>
        <v/>
      </c>
      <c r="BO68" s="1">
        <v>5673</v>
      </c>
      <c r="BP68" s="1" t="s">
        <v>39</v>
      </c>
      <c r="BQ68" s="6">
        <f>+IFERROR(VALUE(RIGHT(Tabla12[[#This Row],[B2B]],6)),"")</f>
        <v>5673</v>
      </c>
      <c r="BR68" s="6" t="str">
        <f>+IFERROR(VLOOKUP(BP68,Auxiliar!$A:$C,2,0),"")</f>
        <v>VALUE LITRO</v>
      </c>
      <c r="BS68" s="7" t="str">
        <f>+IFERROR(VLOOKUP(BP68,Auxiliar!$A:$C,3,0),"")</f>
        <v>1b 12%</v>
      </c>
      <c r="BU68" s="1">
        <v>11664</v>
      </c>
      <c r="BV68" s="1" t="s">
        <v>34</v>
      </c>
      <c r="BW68" s="6">
        <f>+IFERROR(VALUE(RIGHT(Tabla13[[#This Row],[B2B]],6)),"")</f>
        <v>11664</v>
      </c>
      <c r="BX68" s="6" t="str">
        <f>+IFERROR(VLOOKUP(BV68,Auxiliar!$A:$C,2,0),"")</f>
        <v>Corona 710cc</v>
      </c>
      <c r="BY68" s="7" t="str">
        <f>+IFERROR(VLOOKUP(BV68,Auxiliar!$A:$C,3,0),"")</f>
        <v>3b 10% | 169b 0%</v>
      </c>
      <c r="CA68" s="1">
        <v>1029</v>
      </c>
      <c r="CB68" s="1" t="s">
        <v>35</v>
      </c>
      <c r="CC68" s="6">
        <f>+IFERROR(VALUE(RIGHT(Tabla14[[#This Row],[B2B]],6)),"")</f>
        <v>1029</v>
      </c>
      <c r="CD68" s="6" t="str">
        <f>+IFERROR(VLOOKUP(CB68,Auxiliar!$A:$C,2,0),"")</f>
        <v>Corona 710cc</v>
      </c>
      <c r="CE68" s="7" t="str">
        <f>+IFERROR(VLOOKUP(CB68,Auxiliar!$A:$C,3,0),"")</f>
        <v>1b 10% | 85b 0%</v>
      </c>
      <c r="CG68" s="1"/>
      <c r="CH68" s="1"/>
      <c r="CI68" s="6" t="str">
        <f>+IFERROR(VALUE(RIGHT(Tabla15[[#This Row],[B2B]],6)),"")</f>
        <v/>
      </c>
      <c r="CJ68" s="6" t="str">
        <f>+IFERROR(VLOOKUP(CH68,Auxiliar!$A:$C,2,0),"")</f>
        <v/>
      </c>
      <c r="CK68" s="7" t="str">
        <f>+IFERROR(VLOOKUP(CH68,Auxiliar!$A:$C,3,0),"")</f>
        <v/>
      </c>
      <c r="CM68" s="1">
        <v>1023</v>
      </c>
      <c r="CN68" s="1" t="s">
        <v>20</v>
      </c>
      <c r="CO68" s="6">
        <v>1023</v>
      </c>
      <c r="CP68" s="6" t="s">
        <v>20</v>
      </c>
      <c r="CQ68" s="7" t="s">
        <v>21</v>
      </c>
      <c r="CS68" s="1"/>
      <c r="CT68" s="1"/>
      <c r="CU68" s="6" t="str">
        <f>+IFERROR(VALUE(RIGHT(Tabla17[[#This Row],[B2B]],6)),"")</f>
        <v/>
      </c>
      <c r="CV68" s="6" t="str">
        <f>+IFERROR(VLOOKUP(CT68,Auxiliar!$A:$C,2,0),"")</f>
        <v/>
      </c>
      <c r="CW68" s="7" t="str">
        <f>+IFERROR(VLOOKUP(CT68,Auxiliar!$A:$C,3,0),"")</f>
        <v/>
      </c>
      <c r="CY68" s="1">
        <v>1023</v>
      </c>
      <c r="CZ68" s="1" t="s">
        <v>16</v>
      </c>
      <c r="DA68" s="6">
        <f>+IFERROR(VALUE(RIGHT(Tabla18[[#This Row],[B2B]],6)),"")</f>
        <v>1023</v>
      </c>
      <c r="DB68" s="6" t="str">
        <f>+IFERROR(VLOOKUP(CZ68,Auxiliar!$A:$C,2,0),"")</f>
        <v>PREMIUM</v>
      </c>
      <c r="DC68" s="7" t="str">
        <f>+IFERROR(VLOOKUP(CZ68,Auxiliar!$A:$C,3,0),"")</f>
        <v>0b 0% | 2b 2% | 5b 3,5% | 10b 5%</v>
      </c>
      <c r="DE68" s="1">
        <v>1023</v>
      </c>
      <c r="DF68" s="1" t="s">
        <v>19</v>
      </c>
      <c r="DG68" s="6">
        <f>+IFERROR(VALUE(RIGHT(Tabla19[[#This Row],[B2B]],6)),"")</f>
        <v>1023</v>
      </c>
      <c r="DH68" s="6" t="str">
        <f>+IFERROR(VLOOKUP(DF68,Auxiliar!$A:$C,2,0),"")</f>
        <v>MICHELOB</v>
      </c>
      <c r="DI68" s="7" t="str">
        <f>+IFERROR(VLOOKUP(DF68,Auxiliar!$A:$C,3,0),"")</f>
        <v>1b 7% | 3b 22% | 8b 27%</v>
      </c>
      <c r="DK68" s="1">
        <v>11684</v>
      </c>
      <c r="DL68" s="1" t="s">
        <v>23</v>
      </c>
      <c r="DM68" s="6">
        <f>+IFERROR(VALUE(RIGHT(Tabla20[[#This Row],[B2B]],6)),"")</f>
        <v>11684</v>
      </c>
      <c r="DN68" s="6" t="str">
        <f>+IFERROR(VLOOKUP(DL68,Auxiliar!$A:$C,2,0),"")</f>
        <v>CORONA PORRON</v>
      </c>
      <c r="DO68" s="7" t="str">
        <f>+IFERROR(VLOOKUP(DL68,Auxiliar!$A:$C,3,0),"")</f>
        <v>3b 5% | 42b 0%</v>
      </c>
      <c r="DQ68" s="1">
        <v>1023</v>
      </c>
      <c r="DR68" s="12" t="s">
        <v>24</v>
      </c>
      <c r="DS68" s="6">
        <f>+IFERROR(VALUE(RIGHT(Tabla21[[#This Row],[B2B]],6)),"")</f>
        <v>1023</v>
      </c>
      <c r="DT68" s="6" t="str">
        <f>+IFERROR(VLOOKUP(DR68,Auxiliar!$A:$C,2,0),"")</f>
        <v>CORONA PORRON</v>
      </c>
      <c r="DU68" s="7" t="str">
        <f>+IFERROR(VLOOKUP(DR68,Auxiliar!$A:$C,3,0),"")</f>
        <v>1b 5% | 20b 0%</v>
      </c>
      <c r="DW68" s="1">
        <v>5676</v>
      </c>
      <c r="DX68" s="12" t="s">
        <v>43</v>
      </c>
      <c r="DY68" s="6">
        <f>+IFERROR(VALUE(RIGHT(Tabla22[[#This Row],[B2B]],6)),"")</f>
        <v>5676</v>
      </c>
      <c r="DZ68" s="6" t="str">
        <f>+IFERROR(VLOOKUP(DX68,Auxiliar!$A:$C,2,0),"")</f>
        <v xml:space="preserve">VALUE LATA </v>
      </c>
      <c r="EA68" s="7" t="str">
        <f>+IFERROR(VLOOKUP(DX68,Auxiliar!$A:$C,3,0),"")</f>
        <v>1b 15% | 100b 18%</v>
      </c>
      <c r="EC68" s="1">
        <v>5672</v>
      </c>
      <c r="ED68" s="12" t="s">
        <v>47</v>
      </c>
      <c r="EE68" s="6">
        <f>+IFERROR(VALUE(RIGHT(Tabla23[[#This Row],[B2B]],6)),"")</f>
        <v>5672</v>
      </c>
      <c r="EF68" s="6" t="str">
        <f>+IFERROR(VLOOKUP(ED68,Auxiliar!$A:$C,2,0),"")</f>
        <v>VALUE LATON</v>
      </c>
      <c r="EG68" s="7" t="str">
        <f>+IFERROR(VLOOKUP(ED68,Auxiliar!$A:$C,3,0),"")</f>
        <v>1b 10% | 5b 15% | 192b 0%</v>
      </c>
      <c r="EI68" s="1"/>
      <c r="EJ68" s="12"/>
      <c r="EK68" s="6" t="str">
        <f>+IFERROR(VALUE(RIGHT(Tabla24[[#This Row],[B2B]],6)),"")</f>
        <v/>
      </c>
      <c r="EL68" s="6" t="str">
        <f>+IFERROR(VLOOKUP(EJ68,Auxiliar!$A:$C,2,0),"")</f>
        <v/>
      </c>
      <c r="EM68" s="7" t="str">
        <f>+IFERROR(VLOOKUP(EJ68,Auxiliar!$A:$C,3,0),"")</f>
        <v/>
      </c>
      <c r="EO68" s="1"/>
      <c r="EP68" s="12"/>
      <c r="EQ68" s="6" t="str">
        <f>+IFERROR(VALUE(RIGHT(Tabla25[[#This Row],[B2B]],6)),"")</f>
        <v/>
      </c>
      <c r="ER68" s="6" t="str">
        <f>+IFERROR(VLOOKUP(EP68,Auxiliar!$A:$C,2,0),"")</f>
        <v/>
      </c>
      <c r="ES68" s="7" t="str">
        <f>+IFERROR(VLOOKUP(EP68,Auxiliar!$A:$C,3,0),"")</f>
        <v/>
      </c>
      <c r="EU68" s="1"/>
      <c r="EV68" s="12"/>
      <c r="EW68" s="6" t="str">
        <f>+IFERROR(VALUE(RIGHT(Tabla26[[#This Row],[B2B]],6)),"")</f>
        <v/>
      </c>
      <c r="EX68" s="6" t="str">
        <f>+IFERROR(VLOOKUP(EV68,Auxiliar!$A:$C,2,0),"")</f>
        <v/>
      </c>
      <c r="EY68" s="7" t="str">
        <f>+IFERROR(VLOOKUP(EV68,Auxiliar!$A:$C,3,0),"")</f>
        <v/>
      </c>
      <c r="EZ68" s="1"/>
      <c r="FA68" s="12"/>
      <c r="FB68" s="6" t="str">
        <f>+IFERROR(VALUE(RIGHT(Tabla27[[#This Row],[B2B]],6)),"")</f>
        <v/>
      </c>
      <c r="FC68" s="6" t="str">
        <f>+IFERROR(VLOOKUP(FA68,Auxiliar!$A:$C,2,0),"")</f>
        <v/>
      </c>
      <c r="FD68" s="7" t="str">
        <f>+IFERROR(VLOOKUP(FA68,Auxiliar!$A:$C,3,0),"")</f>
        <v/>
      </c>
      <c r="FE68" s="1"/>
      <c r="FF68" s="12"/>
      <c r="FG68" s="6" t="str">
        <f>+IFERROR(VALUE(RIGHT(Tabla28[[#This Row],[B2B]],6)),"")</f>
        <v/>
      </c>
      <c r="FH68" s="6" t="str">
        <f>+IFERROR(VLOOKUP(FF68,Auxiliar!$A:$C,2,0),"")</f>
        <v/>
      </c>
      <c r="FI68" s="7" t="str">
        <f>+IFERROR(VLOOKUP(FF68,Auxiliar!$A:$C,3,0),"")</f>
        <v/>
      </c>
      <c r="FJ68" s="1"/>
      <c r="FK68" s="12"/>
      <c r="FL68" s="6" t="str">
        <f>+IFERROR(VALUE(RIGHT(Tabla29[[#This Row],[B2B]],6)),"")</f>
        <v/>
      </c>
      <c r="FM68" s="6" t="str">
        <f>+IFERROR(VLOOKUP(FK68,Auxiliar!$A:$C,2,0),"")</f>
        <v/>
      </c>
      <c r="FN68" s="7" t="str">
        <f>+IFERROR(VLOOKUP(FK68,Auxiliar!$A:$C,3,0),"")</f>
        <v/>
      </c>
      <c r="FO68" s="1"/>
      <c r="FP68" s="12"/>
      <c r="FQ68" s="6" t="str">
        <f>+IFERROR(VALUE(RIGHT(Tabla30[[#This Row],[B2B]],6)),"")</f>
        <v/>
      </c>
      <c r="FR68" s="6" t="str">
        <f>+IFERROR(VLOOKUP(FP68,Auxiliar!$A:$C,2,0),"")</f>
        <v/>
      </c>
      <c r="FS68" s="7"/>
      <c r="FT68" s="1"/>
      <c r="FU68" s="12"/>
      <c r="FV68" s="6" t="str">
        <f>+IFERROR(VALUE(RIGHT(Tabla31[[#This Row],[B2B]],6)),"")</f>
        <v/>
      </c>
      <c r="FW68" s="6" t="str">
        <f>+IFERROR(VLOOKUP(FU68,Auxiliar!$A:$C,2,0),"")</f>
        <v/>
      </c>
      <c r="FX68" s="7" t="str">
        <f>+IFERROR(VLOOKUP(FU68,Auxiliar!$A:$C,3,0),"")</f>
        <v/>
      </c>
      <c r="FY68" s="1"/>
      <c r="FZ68" s="12"/>
      <c r="GA68" s="6" t="str">
        <f>+IFERROR(VALUE(RIGHT(Tabla32[[#This Row],[B2B]],6)),"")</f>
        <v/>
      </c>
      <c r="GB68" s="6" t="str">
        <f>+IFERROR(VLOOKUP(FZ68,Auxiliar!$A:$C,2,0),"")</f>
        <v/>
      </c>
      <c r="GC68" s="7" t="str">
        <f>+IFERROR(VLOOKUP(FZ68,Auxiliar!$A:$C,3,0),"")</f>
        <v/>
      </c>
      <c r="GD68" s="1"/>
      <c r="GE68" s="12"/>
      <c r="GF68" s="6" t="str">
        <f>+IFERROR(VALUE(RIGHT(Tabla33[[#This Row],[B2B]],6)),"")</f>
        <v/>
      </c>
      <c r="GG68" s="6" t="str">
        <f>+IFERROR(VLOOKUP(GE68,Auxiliar!$A:$C,2,0),"")</f>
        <v/>
      </c>
      <c r="GH68" s="7" t="str">
        <f>+IFERROR(VLOOKUP(GE68,Auxiliar!$A:$C,3,0),"")</f>
        <v/>
      </c>
    </row>
    <row r="69" spans="1:190" x14ac:dyDescent="0.25">
      <c r="A69" s="1"/>
      <c r="B69" s="1"/>
      <c r="C69" t="str">
        <f>+IFERROR(VALUE(RIGHT(Tabla1[[#This Row],[B2B]],6)),"")</f>
        <v/>
      </c>
      <c r="D69" t="str">
        <f>+IFERROR(VLOOKUP(B69,Auxiliar!$A:$C,2,0),"")</f>
        <v/>
      </c>
      <c r="E69" s="5" t="str">
        <f>+IFERROR(VLOOKUP(B69,Auxiliar!$A:$C,3,0),"")</f>
        <v/>
      </c>
      <c r="S69" s="1">
        <v>1927</v>
      </c>
      <c r="T69" s="1" t="s">
        <v>9</v>
      </c>
      <c r="U69" s="6">
        <f>+IFERROR(VALUE(RIGHT(Tabla4[[#This Row],[B2B]],6)),"")</f>
        <v>1927</v>
      </c>
      <c r="V69" s="6" t="str">
        <f>+IFERROR(VLOOKUP(T69,Auxiliar!$A:$C,2,0),"")</f>
        <v>CORE</v>
      </c>
      <c r="W69" s="7" t="str">
        <f>+IFERROR(VLOOKUP(T69,Auxiliar!$A:$C,3,0),"")</f>
        <v>0b 1% | 2b 5% | 4b 6%</v>
      </c>
      <c r="Y69" s="1">
        <v>3431</v>
      </c>
      <c r="Z69" s="1" t="s">
        <v>10</v>
      </c>
      <c r="AA69" s="6">
        <f>+IFERROR(VALUE(RIGHT(Tabla5[[#This Row],[B2B]],6)),"")</f>
        <v>3431</v>
      </c>
      <c r="AB69" s="6" t="str">
        <f>+IFERROR(VLOOKUP(Z69,Auxiliar!$A:$C,2,0),"")</f>
        <v>CORE</v>
      </c>
      <c r="AC69" s="7" t="str">
        <f>+IFERROR(VLOOKUP(Z69,Auxiliar!$A:$C,3,0),"")</f>
        <v>0b 1% | 3b 4% | 5b 6%</v>
      </c>
      <c r="AE69" s="1">
        <v>4807</v>
      </c>
      <c r="AF69" s="1" t="s">
        <v>11</v>
      </c>
      <c r="AG69" s="6">
        <f>+IFERROR(VALUE(RIGHT(Tabla6[[#This Row],[B2B]],6)),"")</f>
        <v>4807</v>
      </c>
      <c r="AH69" s="6" t="str">
        <f>+IFERROR(VLOOKUP(AF69,Auxiliar!$A:$C,2,0),"")</f>
        <v>CORE</v>
      </c>
      <c r="AI69" s="7" t="str">
        <f>+IFERROR(VLOOKUP(AF69,Auxiliar!$A:$C,3,0),"")</f>
        <v>0b 1% | 6b 5% | 10b 6%</v>
      </c>
      <c r="AK69" s="1">
        <v>1415</v>
      </c>
      <c r="AL69" s="1" t="s">
        <v>30</v>
      </c>
      <c r="AM69" s="6">
        <f>+IFERROR(VALUE(RIGHT(Tabla7[[#This Row],[B2B]],6)),"")</f>
        <v>1415</v>
      </c>
      <c r="AN69" s="6" t="str">
        <f>+IFERROR(VLOOKUP(AL69,Auxiliar!$A:$C,2,0),"")</f>
        <v>LATONES</v>
      </c>
      <c r="AO69" s="7" t="str">
        <f>+IFERROR(VLOOKUP(AL69,Auxiliar!$A:$C,3,0),"")</f>
        <v>1b 4% | 5b 7% | 97b 0%</v>
      </c>
      <c r="AQ69" s="1">
        <v>3029</v>
      </c>
      <c r="AR69" s="1" t="s">
        <v>31</v>
      </c>
      <c r="AS69" s="6">
        <f>+IFERROR(VALUE(RIGHT(Tabla8[[#This Row],[B2B]],6)),"")</f>
        <v>3029</v>
      </c>
      <c r="AT69" s="6" t="str">
        <f>+IFERROR(VLOOKUP(AR69,Auxiliar!$A:$C,2,0),"")</f>
        <v>LATONES</v>
      </c>
      <c r="AU69" s="7" t="str">
        <f>+IFERROR(VLOOKUP(AR69,Auxiliar!$A:$C,3,0),"")</f>
        <v>2b 3% | 4b 5% | 5b 8% | 193 0%</v>
      </c>
      <c r="AW69" s="1"/>
      <c r="AX69" s="1" t="s">
        <v>32</v>
      </c>
      <c r="AY69" s="6" t="str">
        <f>+IFERROR(VALUE(RIGHT(Tabla9[[#This Row],[B2B]],6)),"")</f>
        <v/>
      </c>
      <c r="AZ69" s="6" t="str">
        <f>+IFERROR(VLOOKUP(AX69,Auxiliar!$A:$C,2,0),"")</f>
        <v>LATONES</v>
      </c>
      <c r="BA69" s="7" t="str">
        <f>+IFERROR(VLOOKUP(AX69,Auxiliar!$A:$C,3,0),"")</f>
        <v>2b 3% | 4b 4% | 6b 5% | 10b 8%  | 385b 0%</v>
      </c>
      <c r="BC69" s="1"/>
      <c r="BD69" s="1" t="s">
        <v>33</v>
      </c>
      <c r="BE69" s="6" t="str">
        <f>+IFERROR(VALUE(RIGHT(Tabla10[[#This Row],[B2B]],6)),"")</f>
        <v/>
      </c>
      <c r="BF69" s="6" t="str">
        <f>+IFERROR(VLOOKUP(BD69,Auxiliar!$A:$C,2,0),"")</f>
        <v>LATONES</v>
      </c>
      <c r="BG69" s="7" t="str">
        <f>+IFERROR(VLOOKUP(BD69,Auxiliar!$A:$C,3,0),"")</f>
        <v>6b 4% | 12b 5% | 15b 8% | 385b 0%</v>
      </c>
      <c r="BI69" s="1"/>
      <c r="BJ69" s="1"/>
      <c r="BK69" s="6" t="str">
        <f>+IFERROR(VALUE(RIGHT(Tabla11[[#This Row],[B2B]],6)),"")</f>
        <v/>
      </c>
      <c r="BL69" s="6" t="str">
        <f>+IFERROR(VLOOKUP(BJ69,Auxiliar!$A:$C,2,0),"")</f>
        <v/>
      </c>
      <c r="BM69" s="7" t="str">
        <f>+IFERROR(VLOOKUP(BJ69,Auxiliar!$A:$C,3,0),"")</f>
        <v/>
      </c>
      <c r="BO69" s="1">
        <v>5676</v>
      </c>
      <c r="BP69" s="1" t="s">
        <v>39</v>
      </c>
      <c r="BQ69" s="6">
        <f>+IFERROR(VALUE(RIGHT(Tabla12[[#This Row],[B2B]],6)),"")</f>
        <v>5676</v>
      </c>
      <c r="BR69" s="6" t="str">
        <f>+IFERROR(VLOOKUP(BP69,Auxiliar!$A:$C,2,0),"")</f>
        <v>VALUE LITRO</v>
      </c>
      <c r="BS69" s="7" t="str">
        <f>+IFERROR(VLOOKUP(BP69,Auxiliar!$A:$C,3,0),"")</f>
        <v>1b 12%</v>
      </c>
      <c r="BU69" s="1">
        <v>11684</v>
      </c>
      <c r="BV69" s="1" t="s">
        <v>34</v>
      </c>
      <c r="BW69" s="6">
        <f>+IFERROR(VALUE(RIGHT(Tabla13[[#This Row],[B2B]],6)),"")</f>
        <v>11684</v>
      </c>
      <c r="BX69" s="6" t="str">
        <f>+IFERROR(VLOOKUP(BV69,Auxiliar!$A:$C,2,0),"")</f>
        <v>Corona 710cc</v>
      </c>
      <c r="BY69" s="7" t="str">
        <f>+IFERROR(VLOOKUP(BV69,Auxiliar!$A:$C,3,0),"")</f>
        <v>3b 10% | 169b 0%</v>
      </c>
      <c r="CA69" s="1">
        <v>1036</v>
      </c>
      <c r="CB69" s="1" t="s">
        <v>35</v>
      </c>
      <c r="CC69" s="6">
        <f>+IFERROR(VALUE(RIGHT(Tabla14[[#This Row],[B2B]],6)),"")</f>
        <v>1036</v>
      </c>
      <c r="CD69" s="6" t="str">
        <f>+IFERROR(VLOOKUP(CB69,Auxiliar!$A:$C,2,0),"")</f>
        <v>Corona 710cc</v>
      </c>
      <c r="CE69" s="7" t="str">
        <f>+IFERROR(VLOOKUP(CB69,Auxiliar!$A:$C,3,0),"")</f>
        <v>1b 10% | 85b 0%</v>
      </c>
      <c r="CG69" s="1"/>
      <c r="CH69" s="1"/>
      <c r="CI69" s="6" t="str">
        <f>+IFERROR(VALUE(RIGHT(Tabla15[[#This Row],[B2B]],6)),"")</f>
        <v/>
      </c>
      <c r="CJ69" s="6" t="str">
        <f>+IFERROR(VLOOKUP(CH69,Auxiliar!$A:$C,2,0),"")</f>
        <v/>
      </c>
      <c r="CK69" s="7" t="str">
        <f>+IFERROR(VLOOKUP(CH69,Auxiliar!$A:$C,3,0),"")</f>
        <v/>
      </c>
      <c r="CM69" s="1">
        <v>1029</v>
      </c>
      <c r="CN69" s="1" t="s">
        <v>20</v>
      </c>
      <c r="CO69" s="6">
        <v>1029</v>
      </c>
      <c r="CP69" s="6" t="s">
        <v>20</v>
      </c>
      <c r="CQ69" s="7" t="s">
        <v>21</v>
      </c>
      <c r="CS69" s="1"/>
      <c r="CT69" s="1"/>
      <c r="CU69" s="6" t="str">
        <f>+IFERROR(VALUE(RIGHT(Tabla17[[#This Row],[B2B]],6)),"")</f>
        <v/>
      </c>
      <c r="CV69" s="6" t="str">
        <f>+IFERROR(VLOOKUP(CT69,Auxiliar!$A:$C,2,0),"")</f>
        <v/>
      </c>
      <c r="CW69" s="7" t="str">
        <f>+IFERROR(VLOOKUP(CT69,Auxiliar!$A:$C,3,0),"")</f>
        <v/>
      </c>
      <c r="CY69" s="1">
        <v>1029</v>
      </c>
      <c r="CZ69" s="1" t="s">
        <v>16</v>
      </c>
      <c r="DA69" s="6">
        <f>+IFERROR(VALUE(RIGHT(Tabla18[[#This Row],[B2B]],6)),"")</f>
        <v>1029</v>
      </c>
      <c r="DB69" s="6" t="str">
        <f>+IFERROR(VLOOKUP(CZ69,Auxiliar!$A:$C,2,0),"")</f>
        <v>PREMIUM</v>
      </c>
      <c r="DC69" s="7" t="str">
        <f>+IFERROR(VLOOKUP(CZ69,Auxiliar!$A:$C,3,0),"")</f>
        <v>0b 0% | 2b 2% | 5b 3,5% | 10b 5%</v>
      </c>
      <c r="DE69" s="1">
        <v>1029</v>
      </c>
      <c r="DF69" s="1" t="s">
        <v>19</v>
      </c>
      <c r="DG69" s="6">
        <f>+IFERROR(VALUE(RIGHT(Tabla19[[#This Row],[B2B]],6)),"")</f>
        <v>1029</v>
      </c>
      <c r="DH69" s="6" t="str">
        <f>+IFERROR(VLOOKUP(DF69,Auxiliar!$A:$C,2,0),"")</f>
        <v>MICHELOB</v>
      </c>
      <c r="DI69" s="7" t="str">
        <f>+IFERROR(VLOOKUP(DF69,Auxiliar!$A:$C,3,0),"")</f>
        <v>1b 7% | 3b 22% | 8b 27%</v>
      </c>
      <c r="DK69" s="1">
        <v>11687</v>
      </c>
      <c r="DL69" s="1" t="s">
        <v>23</v>
      </c>
      <c r="DM69" s="6">
        <f>+IFERROR(VALUE(RIGHT(Tabla20[[#This Row],[B2B]],6)),"")</f>
        <v>11687</v>
      </c>
      <c r="DN69" s="6" t="str">
        <f>+IFERROR(VLOOKUP(DL69,Auxiliar!$A:$C,2,0),"")</f>
        <v>CORONA PORRON</v>
      </c>
      <c r="DO69" s="7" t="str">
        <f>+IFERROR(VLOOKUP(DL69,Auxiliar!$A:$C,3,0),"")</f>
        <v>3b 5% | 42b 0%</v>
      </c>
      <c r="DQ69" s="1">
        <v>1029</v>
      </c>
      <c r="DR69" s="12" t="s">
        <v>24</v>
      </c>
      <c r="DS69" s="6">
        <f>+IFERROR(VALUE(RIGHT(Tabla21[[#This Row],[B2B]],6)),"")</f>
        <v>1029</v>
      </c>
      <c r="DT69" s="6" t="str">
        <f>+IFERROR(VLOOKUP(DR69,Auxiliar!$A:$C,2,0),"")</f>
        <v>CORONA PORRON</v>
      </c>
      <c r="DU69" s="7" t="str">
        <f>+IFERROR(VLOOKUP(DR69,Auxiliar!$A:$C,3,0),"")</f>
        <v>1b 5% | 20b 0%</v>
      </c>
      <c r="DW69" s="1">
        <v>4221</v>
      </c>
      <c r="DX69" s="12" t="s">
        <v>43</v>
      </c>
      <c r="DY69" s="6">
        <f>+IFERROR(VALUE(RIGHT(Tabla22[[#This Row],[B2B]],6)),"")</f>
        <v>4221</v>
      </c>
      <c r="DZ69" s="6" t="str">
        <f>+IFERROR(VLOOKUP(DX69,Auxiliar!$A:$C,2,0),"")</f>
        <v xml:space="preserve">VALUE LATA </v>
      </c>
      <c r="EA69" s="7" t="str">
        <f>+IFERROR(VLOOKUP(DX69,Auxiliar!$A:$C,3,0),"")</f>
        <v>1b 15% | 100b 18%</v>
      </c>
      <c r="EC69" s="1">
        <v>5673</v>
      </c>
      <c r="ED69" s="12" t="s">
        <v>47</v>
      </c>
      <c r="EE69" s="6">
        <f>+IFERROR(VALUE(RIGHT(Tabla23[[#This Row],[B2B]],6)),"")</f>
        <v>5673</v>
      </c>
      <c r="EF69" s="6" t="str">
        <f>+IFERROR(VLOOKUP(ED69,Auxiliar!$A:$C,2,0),"")</f>
        <v>VALUE LATON</v>
      </c>
      <c r="EG69" s="7" t="str">
        <f>+IFERROR(VLOOKUP(ED69,Auxiliar!$A:$C,3,0),"")</f>
        <v>1b 10% | 5b 15% | 192b 0%</v>
      </c>
      <c r="EI69" s="1"/>
      <c r="EJ69" s="12"/>
      <c r="EK69" s="6" t="str">
        <f>+IFERROR(VALUE(RIGHT(Tabla24[[#This Row],[B2B]],6)),"")</f>
        <v/>
      </c>
      <c r="EL69" s="6" t="str">
        <f>+IFERROR(VLOOKUP(EJ69,Auxiliar!$A:$C,2,0),"")</f>
        <v/>
      </c>
      <c r="EM69" s="7" t="str">
        <f>+IFERROR(VLOOKUP(EJ69,Auxiliar!$A:$C,3,0),"")</f>
        <v/>
      </c>
      <c r="EO69" s="1"/>
      <c r="EP69" s="12"/>
      <c r="EQ69" s="6" t="str">
        <f>+IFERROR(VALUE(RIGHT(Tabla25[[#This Row],[B2B]],6)),"")</f>
        <v/>
      </c>
      <c r="ER69" s="6" t="str">
        <f>+IFERROR(VLOOKUP(EP69,Auxiliar!$A:$C,2,0),"")</f>
        <v/>
      </c>
      <c r="ES69" s="7" t="str">
        <f>+IFERROR(VLOOKUP(EP69,Auxiliar!$A:$C,3,0),"")</f>
        <v/>
      </c>
      <c r="EU69" s="1"/>
      <c r="EV69" s="12"/>
      <c r="EW69" s="6" t="str">
        <f>+IFERROR(VALUE(RIGHT(Tabla26[[#This Row],[B2B]],6)),"")</f>
        <v/>
      </c>
      <c r="EX69" s="6" t="str">
        <f>+IFERROR(VLOOKUP(EV69,Auxiliar!$A:$C,2,0),"")</f>
        <v/>
      </c>
      <c r="EY69" s="7" t="str">
        <f>+IFERROR(VLOOKUP(EV69,Auxiliar!$A:$C,3,0),"")</f>
        <v/>
      </c>
      <c r="EZ69" s="1"/>
      <c r="FA69" s="12"/>
      <c r="FB69" s="6" t="str">
        <f>+IFERROR(VALUE(RIGHT(Tabla27[[#This Row],[B2B]],6)),"")</f>
        <v/>
      </c>
      <c r="FC69" s="6" t="str">
        <f>+IFERROR(VLOOKUP(FA69,Auxiliar!$A:$C,2,0),"")</f>
        <v/>
      </c>
      <c r="FD69" s="7" t="str">
        <f>+IFERROR(VLOOKUP(FA69,Auxiliar!$A:$C,3,0),"")</f>
        <v/>
      </c>
      <c r="FE69" s="1"/>
      <c r="FF69" s="12"/>
      <c r="FG69" s="6" t="str">
        <f>+IFERROR(VALUE(RIGHT(Tabla28[[#This Row],[B2B]],6)),"")</f>
        <v/>
      </c>
      <c r="FH69" s="6" t="str">
        <f>+IFERROR(VLOOKUP(FF69,Auxiliar!$A:$C,2,0),"")</f>
        <v/>
      </c>
      <c r="FI69" s="7" t="str">
        <f>+IFERROR(VLOOKUP(FF69,Auxiliar!$A:$C,3,0),"")</f>
        <v/>
      </c>
      <c r="FJ69" s="1"/>
      <c r="FK69" s="12"/>
      <c r="FL69" s="6" t="str">
        <f>+IFERROR(VALUE(RIGHT(Tabla29[[#This Row],[B2B]],6)),"")</f>
        <v/>
      </c>
      <c r="FM69" s="6" t="str">
        <f>+IFERROR(VLOOKUP(FK69,Auxiliar!$A:$C,2,0),"")</f>
        <v/>
      </c>
      <c r="FN69" s="7" t="str">
        <f>+IFERROR(VLOOKUP(FK69,Auxiliar!$A:$C,3,0),"")</f>
        <v/>
      </c>
      <c r="FO69" s="1"/>
      <c r="FP69" s="12"/>
      <c r="FQ69" s="6" t="str">
        <f>+IFERROR(VALUE(RIGHT(Tabla30[[#This Row],[B2B]],6)),"")</f>
        <v/>
      </c>
      <c r="FR69" s="6" t="str">
        <f>+IFERROR(VLOOKUP(FP69,Auxiliar!$A:$C,2,0),"")</f>
        <v/>
      </c>
      <c r="FS69" s="7"/>
      <c r="FT69" s="1"/>
      <c r="FU69" s="12"/>
      <c r="FV69" s="6" t="str">
        <f>+IFERROR(VALUE(RIGHT(Tabla31[[#This Row],[B2B]],6)),"")</f>
        <v/>
      </c>
      <c r="FW69" s="6" t="str">
        <f>+IFERROR(VLOOKUP(FU69,Auxiliar!$A:$C,2,0),"")</f>
        <v/>
      </c>
      <c r="FX69" s="7" t="str">
        <f>+IFERROR(VLOOKUP(FU69,Auxiliar!$A:$C,3,0),"")</f>
        <v/>
      </c>
      <c r="FY69" s="1"/>
      <c r="FZ69" s="12"/>
      <c r="GA69" s="6" t="str">
        <f>+IFERROR(VALUE(RIGHT(Tabla32[[#This Row],[B2B]],6)),"")</f>
        <v/>
      </c>
      <c r="GB69" s="6" t="str">
        <f>+IFERROR(VLOOKUP(FZ69,Auxiliar!$A:$C,2,0),"")</f>
        <v/>
      </c>
      <c r="GC69" s="7" t="str">
        <f>+IFERROR(VLOOKUP(FZ69,Auxiliar!$A:$C,3,0),"")</f>
        <v/>
      </c>
      <c r="GD69" s="1"/>
      <c r="GE69" s="12"/>
      <c r="GF69" s="6" t="str">
        <f>+IFERROR(VALUE(RIGHT(Tabla33[[#This Row],[B2B]],6)),"")</f>
        <v/>
      </c>
      <c r="GG69" s="6" t="str">
        <f>+IFERROR(VLOOKUP(GE69,Auxiliar!$A:$C,2,0),"")</f>
        <v/>
      </c>
      <c r="GH69" s="7" t="str">
        <f>+IFERROR(VLOOKUP(GE69,Auxiliar!$A:$C,3,0),"")</f>
        <v/>
      </c>
    </row>
    <row r="70" spans="1:190" x14ac:dyDescent="0.25">
      <c r="A70" s="1"/>
      <c r="B70" s="1"/>
      <c r="C70" t="str">
        <f>+IFERROR(VALUE(RIGHT(Tabla1[[#This Row],[B2B]],6)),"")</f>
        <v/>
      </c>
      <c r="D70" t="str">
        <f>+IFERROR(VLOOKUP(B70,Auxiliar!$A:$C,2,0),"")</f>
        <v/>
      </c>
      <c r="E70" s="5" t="str">
        <f>+IFERROR(VLOOKUP(B70,Auxiliar!$A:$C,3,0),"")</f>
        <v/>
      </c>
      <c r="S70" s="1">
        <v>1983</v>
      </c>
      <c r="T70" s="1" t="s">
        <v>9</v>
      </c>
      <c r="U70" s="6">
        <f>+IFERROR(VALUE(RIGHT(Tabla4[[#This Row],[B2B]],6)),"")</f>
        <v>1983</v>
      </c>
      <c r="V70" s="6" t="str">
        <f>+IFERROR(VLOOKUP(T70,Auxiliar!$A:$C,2,0),"")</f>
        <v>CORE</v>
      </c>
      <c r="W70" s="7" t="str">
        <f>+IFERROR(VLOOKUP(T70,Auxiliar!$A:$C,3,0),"")</f>
        <v>0b 1% | 2b 5% | 4b 6%</v>
      </c>
      <c r="Y70" s="1">
        <v>3468</v>
      </c>
      <c r="Z70" s="1" t="s">
        <v>10</v>
      </c>
      <c r="AA70" s="6">
        <f>+IFERROR(VALUE(RIGHT(Tabla5[[#This Row],[B2B]],6)),"")</f>
        <v>3468</v>
      </c>
      <c r="AB70" s="6" t="str">
        <f>+IFERROR(VLOOKUP(Z70,Auxiliar!$A:$C,2,0),"")</f>
        <v>CORE</v>
      </c>
      <c r="AC70" s="7" t="str">
        <f>+IFERROR(VLOOKUP(Z70,Auxiliar!$A:$C,3,0),"")</f>
        <v>0b 1% | 3b 4% | 5b 6%</v>
      </c>
      <c r="AE70" s="1">
        <v>4818</v>
      </c>
      <c r="AF70" s="1" t="s">
        <v>11</v>
      </c>
      <c r="AG70" s="6">
        <f>+IFERROR(VALUE(RIGHT(Tabla6[[#This Row],[B2B]],6)),"")</f>
        <v>4818</v>
      </c>
      <c r="AH70" s="6" t="str">
        <f>+IFERROR(VLOOKUP(AF70,Auxiliar!$A:$C,2,0),"")</f>
        <v>CORE</v>
      </c>
      <c r="AI70" s="7" t="str">
        <f>+IFERROR(VLOOKUP(AF70,Auxiliar!$A:$C,3,0),"")</f>
        <v>0b 1% | 6b 5% | 10b 6%</v>
      </c>
      <c r="AK70" s="1">
        <v>1423</v>
      </c>
      <c r="AL70" s="1" t="s">
        <v>30</v>
      </c>
      <c r="AM70" s="6">
        <f>+IFERROR(VALUE(RIGHT(Tabla7[[#This Row],[B2B]],6)),"")</f>
        <v>1423</v>
      </c>
      <c r="AN70" s="6" t="str">
        <f>+IFERROR(VLOOKUP(AL70,Auxiliar!$A:$C,2,0),"")</f>
        <v>LATONES</v>
      </c>
      <c r="AO70" s="7" t="str">
        <f>+IFERROR(VLOOKUP(AL70,Auxiliar!$A:$C,3,0),"")</f>
        <v>1b 4% | 5b 7% | 97b 0%</v>
      </c>
      <c r="AQ70" s="1">
        <v>3105</v>
      </c>
      <c r="AR70" s="1" t="s">
        <v>31</v>
      </c>
      <c r="AS70" s="6">
        <f>+IFERROR(VALUE(RIGHT(Tabla8[[#This Row],[B2B]],6)),"")</f>
        <v>3105</v>
      </c>
      <c r="AT70" s="6" t="str">
        <f>+IFERROR(VLOOKUP(AR70,Auxiliar!$A:$C,2,0),"")</f>
        <v>LATONES</v>
      </c>
      <c r="AU70" s="7" t="str">
        <f>+IFERROR(VLOOKUP(AR70,Auxiliar!$A:$C,3,0),"")</f>
        <v>2b 3% | 4b 5% | 5b 8% | 193 0%</v>
      </c>
      <c r="AW70" s="1"/>
      <c r="AX70" s="1" t="s">
        <v>32</v>
      </c>
      <c r="AY70" s="6" t="str">
        <f>+IFERROR(VALUE(RIGHT(Tabla9[[#This Row],[B2B]],6)),"")</f>
        <v/>
      </c>
      <c r="AZ70" s="6" t="str">
        <f>+IFERROR(VLOOKUP(AX70,Auxiliar!$A:$C,2,0),"")</f>
        <v>LATONES</v>
      </c>
      <c r="BA70" s="7" t="str">
        <f>+IFERROR(VLOOKUP(AX70,Auxiliar!$A:$C,3,0),"")</f>
        <v>2b 3% | 4b 4% | 6b 5% | 10b 8%  | 385b 0%</v>
      </c>
      <c r="BC70" s="1"/>
      <c r="BD70" s="1" t="s">
        <v>33</v>
      </c>
      <c r="BE70" s="6" t="str">
        <f>+IFERROR(VALUE(RIGHT(Tabla10[[#This Row],[B2B]],6)),"")</f>
        <v/>
      </c>
      <c r="BF70" s="6" t="str">
        <f>+IFERROR(VLOOKUP(BD70,Auxiliar!$A:$C,2,0),"")</f>
        <v>LATONES</v>
      </c>
      <c r="BG70" s="7" t="str">
        <f>+IFERROR(VLOOKUP(BD70,Auxiliar!$A:$C,3,0),"")</f>
        <v>6b 4% | 12b 5% | 15b 8% | 385b 0%</v>
      </c>
      <c r="BI70" s="1"/>
      <c r="BJ70" s="1"/>
      <c r="BK70" s="6" t="str">
        <f>+IFERROR(VALUE(RIGHT(Tabla11[[#This Row],[B2B]],6)),"")</f>
        <v/>
      </c>
      <c r="BL70" s="6" t="str">
        <f>+IFERROR(VLOOKUP(BJ70,Auxiliar!$A:$C,2,0),"")</f>
        <v/>
      </c>
      <c r="BM70" s="7" t="str">
        <f>+IFERROR(VLOOKUP(BJ70,Auxiliar!$A:$C,3,0),"")</f>
        <v/>
      </c>
      <c r="BO70" s="1">
        <v>4221</v>
      </c>
      <c r="BP70" s="1" t="s">
        <v>39</v>
      </c>
      <c r="BQ70" s="6">
        <f>+IFERROR(VALUE(RIGHT(Tabla12[[#This Row],[B2B]],6)),"")</f>
        <v>4221</v>
      </c>
      <c r="BR70" s="6" t="str">
        <f>+IFERROR(VLOOKUP(BP70,Auxiliar!$A:$C,2,0),"")</f>
        <v>VALUE LITRO</v>
      </c>
      <c r="BS70" s="7" t="str">
        <f>+IFERROR(VLOOKUP(BP70,Auxiliar!$A:$C,3,0),"")</f>
        <v>1b 12%</v>
      </c>
      <c r="BU70" s="1">
        <v>11687</v>
      </c>
      <c r="BV70" s="1" t="s">
        <v>34</v>
      </c>
      <c r="BW70" s="6">
        <f>+IFERROR(VALUE(RIGHT(Tabla13[[#This Row],[B2B]],6)),"")</f>
        <v>11687</v>
      </c>
      <c r="BX70" s="6" t="str">
        <f>+IFERROR(VLOOKUP(BV70,Auxiliar!$A:$C,2,0),"")</f>
        <v>Corona 710cc</v>
      </c>
      <c r="BY70" s="7" t="str">
        <f>+IFERROR(VLOOKUP(BV70,Auxiliar!$A:$C,3,0),"")</f>
        <v>3b 10% | 169b 0%</v>
      </c>
      <c r="CA70" s="1">
        <v>1048</v>
      </c>
      <c r="CB70" s="1" t="s">
        <v>35</v>
      </c>
      <c r="CC70" s="6">
        <f>+IFERROR(VALUE(RIGHT(Tabla14[[#This Row],[B2B]],6)),"")</f>
        <v>1048</v>
      </c>
      <c r="CD70" s="6" t="str">
        <f>+IFERROR(VLOOKUP(CB70,Auxiliar!$A:$C,2,0),"")</f>
        <v>Corona 710cc</v>
      </c>
      <c r="CE70" s="7" t="str">
        <f>+IFERROR(VLOOKUP(CB70,Auxiliar!$A:$C,3,0),"")</f>
        <v>1b 10% | 85b 0%</v>
      </c>
      <c r="CG70" s="1"/>
      <c r="CH70" s="1"/>
      <c r="CI70" s="6" t="str">
        <f>+IFERROR(VALUE(RIGHT(Tabla15[[#This Row],[B2B]],6)),"")</f>
        <v/>
      </c>
      <c r="CJ70" s="6" t="str">
        <f>+IFERROR(VLOOKUP(CH70,Auxiliar!$A:$C,2,0),"")</f>
        <v/>
      </c>
      <c r="CK70" s="7" t="str">
        <f>+IFERROR(VLOOKUP(CH70,Auxiliar!$A:$C,3,0),"")</f>
        <v/>
      </c>
      <c r="CM70" s="1">
        <v>1036</v>
      </c>
      <c r="CN70" s="1" t="s">
        <v>20</v>
      </c>
      <c r="CO70" s="6">
        <v>1036</v>
      </c>
      <c r="CP70" s="6" t="s">
        <v>20</v>
      </c>
      <c r="CQ70" s="7" t="s">
        <v>21</v>
      </c>
      <c r="CS70" s="1"/>
      <c r="CT70" s="1"/>
      <c r="CU70" s="6" t="str">
        <f>+IFERROR(VALUE(RIGHT(Tabla17[[#This Row],[B2B]],6)),"")</f>
        <v/>
      </c>
      <c r="CV70" s="6" t="str">
        <f>+IFERROR(VLOOKUP(CT70,Auxiliar!$A:$C,2,0),"")</f>
        <v/>
      </c>
      <c r="CW70" s="7" t="str">
        <f>+IFERROR(VLOOKUP(CT70,Auxiliar!$A:$C,3,0),"")</f>
        <v/>
      </c>
      <c r="CY70" s="1">
        <v>1036</v>
      </c>
      <c r="CZ70" s="1" t="s">
        <v>16</v>
      </c>
      <c r="DA70" s="6">
        <f>+IFERROR(VALUE(RIGHT(Tabla18[[#This Row],[B2B]],6)),"")</f>
        <v>1036</v>
      </c>
      <c r="DB70" s="6" t="str">
        <f>+IFERROR(VLOOKUP(CZ70,Auxiliar!$A:$C,2,0),"")</f>
        <v>PREMIUM</v>
      </c>
      <c r="DC70" s="7" t="str">
        <f>+IFERROR(VLOOKUP(CZ70,Auxiliar!$A:$C,3,0),"")</f>
        <v>0b 0% | 2b 2% | 5b 3,5% | 10b 5%</v>
      </c>
      <c r="DE70" s="1">
        <v>1036</v>
      </c>
      <c r="DF70" s="1" t="s">
        <v>19</v>
      </c>
      <c r="DG70" s="6">
        <f>+IFERROR(VALUE(RIGHT(Tabla19[[#This Row],[B2B]],6)),"")</f>
        <v>1036</v>
      </c>
      <c r="DH70" s="6" t="str">
        <f>+IFERROR(VLOOKUP(DF70,Auxiliar!$A:$C,2,0),"")</f>
        <v>MICHELOB</v>
      </c>
      <c r="DI70" s="7" t="str">
        <f>+IFERROR(VLOOKUP(DF70,Auxiliar!$A:$C,3,0),"")</f>
        <v>1b 7% | 3b 22% | 8b 27%</v>
      </c>
      <c r="DK70" s="1">
        <v>11743</v>
      </c>
      <c r="DL70" s="1" t="s">
        <v>23</v>
      </c>
      <c r="DM70" s="6">
        <f>+IFERROR(VALUE(RIGHT(Tabla20[[#This Row],[B2B]],6)),"")</f>
        <v>11743</v>
      </c>
      <c r="DN70" s="6" t="str">
        <f>+IFERROR(VLOOKUP(DL70,Auxiliar!$A:$C,2,0),"")</f>
        <v>CORONA PORRON</v>
      </c>
      <c r="DO70" s="7" t="str">
        <f>+IFERROR(VLOOKUP(DL70,Auxiliar!$A:$C,3,0),"")</f>
        <v>3b 5% | 42b 0%</v>
      </c>
      <c r="DQ70" s="1">
        <v>1036</v>
      </c>
      <c r="DR70" s="12" t="s">
        <v>24</v>
      </c>
      <c r="DS70" s="6">
        <f>+IFERROR(VALUE(RIGHT(Tabla21[[#This Row],[B2B]],6)),"")</f>
        <v>1036</v>
      </c>
      <c r="DT70" s="6" t="str">
        <f>+IFERROR(VLOOKUP(DR70,Auxiliar!$A:$C,2,0),"")</f>
        <v>CORONA PORRON</v>
      </c>
      <c r="DU70" s="7" t="str">
        <f>+IFERROR(VLOOKUP(DR70,Auxiliar!$A:$C,3,0),"")</f>
        <v>1b 5% | 20b 0%</v>
      </c>
      <c r="DW70" s="1">
        <v>4226</v>
      </c>
      <c r="DX70" s="12" t="s">
        <v>43</v>
      </c>
      <c r="DY70" s="6">
        <f>+IFERROR(VALUE(RIGHT(Tabla22[[#This Row],[B2B]],6)),"")</f>
        <v>4226</v>
      </c>
      <c r="DZ70" s="6" t="str">
        <f>+IFERROR(VLOOKUP(DX70,Auxiliar!$A:$C,2,0),"")</f>
        <v xml:space="preserve">VALUE LATA </v>
      </c>
      <c r="EA70" s="7" t="str">
        <f>+IFERROR(VLOOKUP(DX70,Auxiliar!$A:$C,3,0),"")</f>
        <v>1b 15% | 100b 18%</v>
      </c>
      <c r="EC70" s="1">
        <v>5676</v>
      </c>
      <c r="ED70" s="12" t="s">
        <v>47</v>
      </c>
      <c r="EE70" s="6">
        <f>+IFERROR(VALUE(RIGHT(Tabla23[[#This Row],[B2B]],6)),"")</f>
        <v>5676</v>
      </c>
      <c r="EF70" s="6" t="str">
        <f>+IFERROR(VLOOKUP(ED70,Auxiliar!$A:$C,2,0),"")</f>
        <v>VALUE LATON</v>
      </c>
      <c r="EG70" s="7" t="str">
        <f>+IFERROR(VLOOKUP(ED70,Auxiliar!$A:$C,3,0),"")</f>
        <v>1b 10% | 5b 15% | 192b 0%</v>
      </c>
      <c r="EI70" s="1"/>
      <c r="EJ70" s="12"/>
      <c r="EK70" s="6" t="str">
        <f>+IFERROR(VALUE(RIGHT(Tabla24[[#This Row],[B2B]],6)),"")</f>
        <v/>
      </c>
      <c r="EL70" s="6" t="str">
        <f>+IFERROR(VLOOKUP(EJ70,Auxiliar!$A:$C,2,0),"")</f>
        <v/>
      </c>
      <c r="EM70" s="7" t="str">
        <f>+IFERROR(VLOOKUP(EJ70,Auxiliar!$A:$C,3,0),"")</f>
        <v/>
      </c>
      <c r="EO70" s="1"/>
      <c r="EP70" s="12"/>
      <c r="EQ70" s="6" t="str">
        <f>+IFERROR(VALUE(RIGHT(Tabla25[[#This Row],[B2B]],6)),"")</f>
        <v/>
      </c>
      <c r="ER70" s="6" t="str">
        <f>+IFERROR(VLOOKUP(EP70,Auxiliar!$A:$C,2,0),"")</f>
        <v/>
      </c>
      <c r="ES70" s="7" t="str">
        <f>+IFERROR(VLOOKUP(EP70,Auxiliar!$A:$C,3,0),"")</f>
        <v/>
      </c>
      <c r="EU70" s="1"/>
      <c r="EV70" s="12"/>
      <c r="EW70" s="6" t="str">
        <f>+IFERROR(VALUE(RIGHT(Tabla26[[#This Row],[B2B]],6)),"")</f>
        <v/>
      </c>
      <c r="EX70" s="6" t="str">
        <f>+IFERROR(VLOOKUP(EV70,Auxiliar!$A:$C,2,0),"")</f>
        <v/>
      </c>
      <c r="EY70" s="7" t="str">
        <f>+IFERROR(VLOOKUP(EV70,Auxiliar!$A:$C,3,0),"")</f>
        <v/>
      </c>
      <c r="EZ70" s="1"/>
      <c r="FA70" s="12"/>
      <c r="FB70" s="6" t="str">
        <f>+IFERROR(VALUE(RIGHT(Tabla27[[#This Row],[B2B]],6)),"")</f>
        <v/>
      </c>
      <c r="FC70" s="6" t="str">
        <f>+IFERROR(VLOOKUP(FA70,Auxiliar!$A:$C,2,0),"")</f>
        <v/>
      </c>
      <c r="FD70" s="7" t="str">
        <f>+IFERROR(VLOOKUP(FA70,Auxiliar!$A:$C,3,0),"")</f>
        <v/>
      </c>
      <c r="FE70" s="1"/>
      <c r="FF70" s="12"/>
      <c r="FG70" s="6" t="str">
        <f>+IFERROR(VALUE(RIGHT(Tabla28[[#This Row],[B2B]],6)),"")</f>
        <v/>
      </c>
      <c r="FH70" s="6" t="str">
        <f>+IFERROR(VLOOKUP(FF70,Auxiliar!$A:$C,2,0),"")</f>
        <v/>
      </c>
      <c r="FI70" s="7" t="str">
        <f>+IFERROR(VLOOKUP(FF70,Auxiliar!$A:$C,3,0),"")</f>
        <v/>
      </c>
      <c r="FJ70" s="1"/>
      <c r="FK70" s="12"/>
      <c r="FL70" s="6" t="str">
        <f>+IFERROR(VALUE(RIGHT(Tabla29[[#This Row],[B2B]],6)),"")</f>
        <v/>
      </c>
      <c r="FM70" s="6" t="str">
        <f>+IFERROR(VLOOKUP(FK70,Auxiliar!$A:$C,2,0),"")</f>
        <v/>
      </c>
      <c r="FN70" s="7" t="str">
        <f>+IFERROR(VLOOKUP(FK70,Auxiliar!$A:$C,3,0),"")</f>
        <v/>
      </c>
      <c r="FO70" s="1"/>
      <c r="FP70" s="12"/>
      <c r="FQ70" s="6" t="str">
        <f>+IFERROR(VALUE(RIGHT(Tabla30[[#This Row],[B2B]],6)),"")</f>
        <v/>
      </c>
      <c r="FR70" s="6" t="str">
        <f>+IFERROR(VLOOKUP(FP70,Auxiliar!$A:$C,2,0),"")</f>
        <v/>
      </c>
      <c r="FS70" s="7"/>
      <c r="FT70" s="1"/>
      <c r="FU70" s="12"/>
      <c r="FV70" s="6" t="str">
        <f>+IFERROR(VALUE(RIGHT(Tabla31[[#This Row],[B2B]],6)),"")</f>
        <v/>
      </c>
      <c r="FW70" s="6" t="str">
        <f>+IFERROR(VLOOKUP(FU70,Auxiliar!$A:$C,2,0),"")</f>
        <v/>
      </c>
      <c r="FX70" s="7" t="str">
        <f>+IFERROR(VLOOKUP(FU70,Auxiliar!$A:$C,3,0),"")</f>
        <v/>
      </c>
      <c r="FY70" s="1"/>
      <c r="FZ70" s="12"/>
      <c r="GA70" s="6" t="str">
        <f>+IFERROR(VALUE(RIGHT(Tabla32[[#This Row],[B2B]],6)),"")</f>
        <v/>
      </c>
      <c r="GB70" s="6" t="str">
        <f>+IFERROR(VLOOKUP(FZ70,Auxiliar!$A:$C,2,0),"")</f>
        <v/>
      </c>
      <c r="GC70" s="7" t="str">
        <f>+IFERROR(VLOOKUP(FZ70,Auxiliar!$A:$C,3,0),"")</f>
        <v/>
      </c>
      <c r="GD70" s="1"/>
      <c r="GE70" s="12"/>
      <c r="GF70" s="6" t="str">
        <f>+IFERROR(VALUE(RIGHT(Tabla33[[#This Row],[B2B]],6)),"")</f>
        <v/>
      </c>
      <c r="GG70" s="6" t="str">
        <f>+IFERROR(VLOOKUP(GE70,Auxiliar!$A:$C,2,0),"")</f>
        <v/>
      </c>
      <c r="GH70" s="7" t="str">
        <f>+IFERROR(VLOOKUP(GE70,Auxiliar!$A:$C,3,0),"")</f>
        <v/>
      </c>
    </row>
    <row r="71" spans="1:190" x14ac:dyDescent="0.25">
      <c r="A71" s="1"/>
      <c r="B71" s="1"/>
      <c r="C71" t="str">
        <f>+IFERROR(VALUE(RIGHT(Tabla1[[#This Row],[B2B]],6)),"")</f>
        <v/>
      </c>
      <c r="D71" t="str">
        <f>+IFERROR(VLOOKUP(B71,Auxiliar!$A:$C,2,0),"")</f>
        <v/>
      </c>
      <c r="E71" s="5" t="str">
        <f>+IFERROR(VLOOKUP(B71,Auxiliar!$A:$C,3,0),"")</f>
        <v/>
      </c>
      <c r="S71" s="1">
        <v>2020</v>
      </c>
      <c r="T71" s="1" t="s">
        <v>9</v>
      </c>
      <c r="U71" s="6">
        <f>+IFERROR(VALUE(RIGHT(Tabla4[[#This Row],[B2B]],6)),"")</f>
        <v>2020</v>
      </c>
      <c r="V71" s="6" t="str">
        <f>+IFERROR(VLOOKUP(T71,Auxiliar!$A:$C,2,0),"")</f>
        <v>CORE</v>
      </c>
      <c r="W71" s="7" t="str">
        <f>+IFERROR(VLOOKUP(T71,Auxiliar!$A:$C,3,0),"")</f>
        <v>0b 1% | 2b 5% | 4b 6%</v>
      </c>
      <c r="Y71" s="1">
        <v>3485</v>
      </c>
      <c r="Z71" s="1" t="s">
        <v>10</v>
      </c>
      <c r="AA71" s="6">
        <f>+IFERROR(VALUE(RIGHT(Tabla5[[#This Row],[B2B]],6)),"")</f>
        <v>3485</v>
      </c>
      <c r="AB71" s="6" t="str">
        <f>+IFERROR(VLOOKUP(Z71,Auxiliar!$A:$C,2,0),"")</f>
        <v>CORE</v>
      </c>
      <c r="AC71" s="7" t="str">
        <f>+IFERROR(VLOOKUP(Z71,Auxiliar!$A:$C,3,0),"")</f>
        <v>0b 1% | 3b 4% | 5b 6%</v>
      </c>
      <c r="AE71" s="1">
        <v>4850</v>
      </c>
      <c r="AF71" s="1" t="s">
        <v>11</v>
      </c>
      <c r="AG71" s="6">
        <f>+IFERROR(VALUE(RIGHT(Tabla6[[#This Row],[B2B]],6)),"")</f>
        <v>4850</v>
      </c>
      <c r="AH71" s="6" t="str">
        <f>+IFERROR(VLOOKUP(AF71,Auxiliar!$A:$C,2,0),"")</f>
        <v>CORE</v>
      </c>
      <c r="AI71" s="7" t="str">
        <f>+IFERROR(VLOOKUP(AF71,Auxiliar!$A:$C,3,0),"")</f>
        <v>0b 1% | 6b 5% | 10b 6%</v>
      </c>
      <c r="AK71" s="1">
        <v>1539</v>
      </c>
      <c r="AL71" s="1" t="s">
        <v>30</v>
      </c>
      <c r="AM71" s="6">
        <f>+IFERROR(VALUE(RIGHT(Tabla7[[#This Row],[B2B]],6)),"")</f>
        <v>1539</v>
      </c>
      <c r="AN71" s="6" t="str">
        <f>+IFERROR(VLOOKUP(AL71,Auxiliar!$A:$C,2,0),"")</f>
        <v>LATONES</v>
      </c>
      <c r="AO71" s="7" t="str">
        <f>+IFERROR(VLOOKUP(AL71,Auxiliar!$A:$C,3,0),"")</f>
        <v>1b 4% | 5b 7% | 97b 0%</v>
      </c>
      <c r="AQ71" s="1">
        <v>3113</v>
      </c>
      <c r="AR71" s="1" t="s">
        <v>31</v>
      </c>
      <c r="AS71" s="6">
        <f>+IFERROR(VALUE(RIGHT(Tabla8[[#This Row],[B2B]],6)),"")</f>
        <v>3113</v>
      </c>
      <c r="AT71" s="6" t="str">
        <f>+IFERROR(VLOOKUP(AR71,Auxiliar!$A:$C,2,0),"")</f>
        <v>LATONES</v>
      </c>
      <c r="AU71" s="7" t="str">
        <f>+IFERROR(VLOOKUP(AR71,Auxiliar!$A:$C,3,0),"")</f>
        <v>2b 3% | 4b 5% | 5b 8% | 193 0%</v>
      </c>
      <c r="AW71" s="1"/>
      <c r="AX71" s="1" t="s">
        <v>32</v>
      </c>
      <c r="AY71" s="6" t="str">
        <f>+IFERROR(VALUE(RIGHT(Tabla9[[#This Row],[B2B]],6)),"")</f>
        <v/>
      </c>
      <c r="AZ71" s="6" t="str">
        <f>+IFERROR(VLOOKUP(AX71,Auxiliar!$A:$C,2,0),"")</f>
        <v>LATONES</v>
      </c>
      <c r="BA71" s="7" t="str">
        <f>+IFERROR(VLOOKUP(AX71,Auxiliar!$A:$C,3,0),"")</f>
        <v>2b 3% | 4b 4% | 6b 5% | 10b 8%  | 385b 0%</v>
      </c>
      <c r="BC71" s="1"/>
      <c r="BD71" s="1" t="s">
        <v>33</v>
      </c>
      <c r="BE71" s="6" t="str">
        <f>+IFERROR(VALUE(RIGHT(Tabla10[[#This Row],[B2B]],6)),"")</f>
        <v/>
      </c>
      <c r="BF71" s="6" t="str">
        <f>+IFERROR(VLOOKUP(BD71,Auxiliar!$A:$C,2,0),"")</f>
        <v>LATONES</v>
      </c>
      <c r="BG71" s="7" t="str">
        <f>+IFERROR(VLOOKUP(BD71,Auxiliar!$A:$C,3,0),"")</f>
        <v>6b 4% | 12b 5% | 15b 8% | 385b 0%</v>
      </c>
      <c r="BI71" s="1"/>
      <c r="BJ71" s="1"/>
      <c r="BK71" s="6" t="str">
        <f>+IFERROR(VALUE(RIGHT(Tabla11[[#This Row],[B2B]],6)),"")</f>
        <v/>
      </c>
      <c r="BL71" s="6" t="str">
        <f>+IFERROR(VLOOKUP(BJ71,Auxiliar!$A:$C,2,0),"")</f>
        <v/>
      </c>
      <c r="BM71" s="7" t="str">
        <f>+IFERROR(VLOOKUP(BJ71,Auxiliar!$A:$C,3,0),"")</f>
        <v/>
      </c>
      <c r="BO71" s="1">
        <v>4226</v>
      </c>
      <c r="BP71" s="1" t="s">
        <v>39</v>
      </c>
      <c r="BQ71" s="6">
        <f>+IFERROR(VALUE(RIGHT(Tabla12[[#This Row],[B2B]],6)),"")</f>
        <v>4226</v>
      </c>
      <c r="BR71" s="6" t="str">
        <f>+IFERROR(VLOOKUP(BP71,Auxiliar!$A:$C,2,0),"")</f>
        <v>VALUE LITRO</v>
      </c>
      <c r="BS71" s="7" t="str">
        <f>+IFERROR(VLOOKUP(BP71,Auxiliar!$A:$C,3,0),"")</f>
        <v>1b 12%</v>
      </c>
      <c r="BU71" s="1">
        <v>11743</v>
      </c>
      <c r="BV71" s="1" t="s">
        <v>34</v>
      </c>
      <c r="BW71" s="6">
        <f>+IFERROR(VALUE(RIGHT(Tabla13[[#This Row],[B2B]],6)),"")</f>
        <v>11743</v>
      </c>
      <c r="BX71" s="6" t="str">
        <f>+IFERROR(VLOOKUP(BV71,Auxiliar!$A:$C,2,0),"")</f>
        <v>Corona 710cc</v>
      </c>
      <c r="BY71" s="7" t="str">
        <f>+IFERROR(VLOOKUP(BV71,Auxiliar!$A:$C,3,0),"")</f>
        <v>3b 10% | 169b 0%</v>
      </c>
      <c r="CA71" s="1">
        <v>1070</v>
      </c>
      <c r="CB71" s="1" t="s">
        <v>35</v>
      </c>
      <c r="CC71" s="6">
        <f>+IFERROR(VALUE(RIGHT(Tabla14[[#This Row],[B2B]],6)),"")</f>
        <v>1070</v>
      </c>
      <c r="CD71" s="6" t="str">
        <f>+IFERROR(VLOOKUP(CB71,Auxiliar!$A:$C,2,0),"")</f>
        <v>Corona 710cc</v>
      </c>
      <c r="CE71" s="7" t="str">
        <f>+IFERROR(VLOOKUP(CB71,Auxiliar!$A:$C,3,0),"")</f>
        <v>1b 10% | 85b 0%</v>
      </c>
      <c r="CG71" s="1"/>
      <c r="CH71" s="1"/>
      <c r="CI71" s="6" t="str">
        <f>+IFERROR(VALUE(RIGHT(Tabla15[[#This Row],[B2B]],6)),"")</f>
        <v/>
      </c>
      <c r="CJ71" s="6" t="str">
        <f>+IFERROR(VLOOKUP(CH71,Auxiliar!$A:$C,2,0),"")</f>
        <v/>
      </c>
      <c r="CK71" s="7" t="str">
        <f>+IFERROR(VLOOKUP(CH71,Auxiliar!$A:$C,3,0),"")</f>
        <v/>
      </c>
      <c r="CM71" s="1">
        <v>1048</v>
      </c>
      <c r="CN71" s="1" t="s">
        <v>20</v>
      </c>
      <c r="CO71" s="6">
        <v>1048</v>
      </c>
      <c r="CP71" s="6" t="s">
        <v>20</v>
      </c>
      <c r="CQ71" s="7" t="s">
        <v>21</v>
      </c>
      <c r="CS71" s="1"/>
      <c r="CT71" s="1"/>
      <c r="CU71" s="6" t="str">
        <f>+IFERROR(VALUE(RIGHT(Tabla17[[#This Row],[B2B]],6)),"")</f>
        <v/>
      </c>
      <c r="CV71" s="6" t="str">
        <f>+IFERROR(VLOOKUP(CT71,Auxiliar!$A:$C,2,0),"")</f>
        <v/>
      </c>
      <c r="CW71" s="7" t="str">
        <f>+IFERROR(VLOOKUP(CT71,Auxiliar!$A:$C,3,0),"")</f>
        <v/>
      </c>
      <c r="CY71" s="1">
        <v>1048</v>
      </c>
      <c r="CZ71" s="1" t="s">
        <v>16</v>
      </c>
      <c r="DA71" s="6">
        <f>+IFERROR(VALUE(RIGHT(Tabla18[[#This Row],[B2B]],6)),"")</f>
        <v>1048</v>
      </c>
      <c r="DB71" s="6" t="str">
        <f>+IFERROR(VLOOKUP(CZ71,Auxiliar!$A:$C,2,0),"")</f>
        <v>PREMIUM</v>
      </c>
      <c r="DC71" s="7" t="str">
        <f>+IFERROR(VLOOKUP(CZ71,Auxiliar!$A:$C,3,0),"")</f>
        <v>0b 0% | 2b 2% | 5b 3,5% | 10b 5%</v>
      </c>
      <c r="DE71" s="1">
        <v>1048</v>
      </c>
      <c r="DF71" s="1" t="s">
        <v>19</v>
      </c>
      <c r="DG71" s="6">
        <f>+IFERROR(VALUE(RIGHT(Tabla19[[#This Row],[B2B]],6)),"")</f>
        <v>1048</v>
      </c>
      <c r="DH71" s="6" t="str">
        <f>+IFERROR(VLOOKUP(DF71,Auxiliar!$A:$C,2,0),"")</f>
        <v>MICHELOB</v>
      </c>
      <c r="DI71" s="7" t="str">
        <f>+IFERROR(VLOOKUP(DF71,Auxiliar!$A:$C,3,0),"")</f>
        <v>1b 7% | 3b 22% | 8b 27%</v>
      </c>
      <c r="DK71" s="1">
        <v>11755</v>
      </c>
      <c r="DL71" s="1" t="s">
        <v>23</v>
      </c>
      <c r="DM71" s="6">
        <f>+IFERROR(VALUE(RIGHT(Tabla20[[#This Row],[B2B]],6)),"")</f>
        <v>11755</v>
      </c>
      <c r="DN71" s="6" t="str">
        <f>+IFERROR(VLOOKUP(DL71,Auxiliar!$A:$C,2,0),"")</f>
        <v>CORONA PORRON</v>
      </c>
      <c r="DO71" s="7" t="str">
        <f>+IFERROR(VLOOKUP(DL71,Auxiliar!$A:$C,3,0),"")</f>
        <v>3b 5% | 42b 0%</v>
      </c>
      <c r="DQ71" s="1">
        <v>1048</v>
      </c>
      <c r="DR71" s="12" t="s">
        <v>24</v>
      </c>
      <c r="DS71" s="6">
        <f>+IFERROR(VALUE(RIGHT(Tabla21[[#This Row],[B2B]],6)),"")</f>
        <v>1048</v>
      </c>
      <c r="DT71" s="6" t="str">
        <f>+IFERROR(VLOOKUP(DR71,Auxiliar!$A:$C,2,0),"")</f>
        <v>CORONA PORRON</v>
      </c>
      <c r="DU71" s="7" t="str">
        <f>+IFERROR(VLOOKUP(DR71,Auxiliar!$A:$C,3,0),"")</f>
        <v>1b 5% | 20b 0%</v>
      </c>
      <c r="DW71" s="1">
        <v>4227</v>
      </c>
      <c r="DX71" s="12" t="s">
        <v>43</v>
      </c>
      <c r="DY71" s="6">
        <f>+IFERROR(VALUE(RIGHT(Tabla22[[#This Row],[B2B]],6)),"")</f>
        <v>4227</v>
      </c>
      <c r="DZ71" s="6" t="str">
        <f>+IFERROR(VLOOKUP(DX71,Auxiliar!$A:$C,2,0),"")</f>
        <v xml:space="preserve">VALUE LATA </v>
      </c>
      <c r="EA71" s="7" t="str">
        <f>+IFERROR(VLOOKUP(DX71,Auxiliar!$A:$C,3,0),"")</f>
        <v>1b 15% | 100b 18%</v>
      </c>
      <c r="EC71" s="1">
        <v>4221</v>
      </c>
      <c r="ED71" s="12" t="s">
        <v>47</v>
      </c>
      <c r="EE71" s="6">
        <f>+IFERROR(VALUE(RIGHT(Tabla23[[#This Row],[B2B]],6)),"")</f>
        <v>4221</v>
      </c>
      <c r="EF71" s="6" t="str">
        <f>+IFERROR(VLOOKUP(ED71,Auxiliar!$A:$C,2,0),"")</f>
        <v>VALUE LATON</v>
      </c>
      <c r="EG71" s="7" t="str">
        <f>+IFERROR(VLOOKUP(ED71,Auxiliar!$A:$C,3,0),"")</f>
        <v>1b 10% | 5b 15% | 192b 0%</v>
      </c>
      <c r="EI71" s="1"/>
      <c r="EJ71" s="12"/>
      <c r="EK71" s="6" t="str">
        <f>+IFERROR(VALUE(RIGHT(Tabla24[[#This Row],[B2B]],6)),"")</f>
        <v/>
      </c>
      <c r="EL71" s="6" t="str">
        <f>+IFERROR(VLOOKUP(EJ71,Auxiliar!$A:$C,2,0),"")</f>
        <v/>
      </c>
      <c r="EM71" s="7" t="str">
        <f>+IFERROR(VLOOKUP(EJ71,Auxiliar!$A:$C,3,0),"")</f>
        <v/>
      </c>
      <c r="EO71" s="1"/>
      <c r="EP71" s="12"/>
      <c r="EQ71" s="6" t="str">
        <f>+IFERROR(VALUE(RIGHT(Tabla25[[#This Row],[B2B]],6)),"")</f>
        <v/>
      </c>
      <c r="ER71" s="6" t="str">
        <f>+IFERROR(VLOOKUP(EP71,Auxiliar!$A:$C,2,0),"")</f>
        <v/>
      </c>
      <c r="ES71" s="7" t="str">
        <f>+IFERROR(VLOOKUP(EP71,Auxiliar!$A:$C,3,0),"")</f>
        <v/>
      </c>
      <c r="EU71" s="1"/>
      <c r="EV71" s="12"/>
      <c r="EW71" s="6" t="str">
        <f>+IFERROR(VALUE(RIGHT(Tabla26[[#This Row],[B2B]],6)),"")</f>
        <v/>
      </c>
      <c r="EX71" s="6" t="str">
        <f>+IFERROR(VLOOKUP(EV71,Auxiliar!$A:$C,2,0),"")</f>
        <v/>
      </c>
      <c r="EY71" s="7" t="str">
        <f>+IFERROR(VLOOKUP(EV71,Auxiliar!$A:$C,3,0),"")</f>
        <v/>
      </c>
      <c r="EZ71" s="1"/>
      <c r="FA71" s="12"/>
      <c r="FB71" s="6" t="str">
        <f>+IFERROR(VALUE(RIGHT(Tabla27[[#This Row],[B2B]],6)),"")</f>
        <v/>
      </c>
      <c r="FC71" s="6" t="str">
        <f>+IFERROR(VLOOKUP(FA71,Auxiliar!$A:$C,2,0),"")</f>
        <v/>
      </c>
      <c r="FD71" s="7" t="str">
        <f>+IFERROR(VLOOKUP(FA71,Auxiliar!$A:$C,3,0),"")</f>
        <v/>
      </c>
      <c r="FE71" s="1"/>
      <c r="FF71" s="12"/>
      <c r="FG71" s="6" t="str">
        <f>+IFERROR(VALUE(RIGHT(Tabla28[[#This Row],[B2B]],6)),"")</f>
        <v/>
      </c>
      <c r="FH71" s="6" t="str">
        <f>+IFERROR(VLOOKUP(FF71,Auxiliar!$A:$C,2,0),"")</f>
        <v/>
      </c>
      <c r="FI71" s="7" t="str">
        <f>+IFERROR(VLOOKUP(FF71,Auxiliar!$A:$C,3,0),"")</f>
        <v/>
      </c>
      <c r="FJ71" s="1"/>
      <c r="FK71" s="12"/>
      <c r="FL71" s="6" t="str">
        <f>+IFERROR(VALUE(RIGHT(Tabla29[[#This Row],[B2B]],6)),"")</f>
        <v/>
      </c>
      <c r="FM71" s="6" t="str">
        <f>+IFERROR(VLOOKUP(FK71,Auxiliar!$A:$C,2,0),"")</f>
        <v/>
      </c>
      <c r="FN71" s="7" t="str">
        <f>+IFERROR(VLOOKUP(FK71,Auxiliar!$A:$C,3,0),"")</f>
        <v/>
      </c>
      <c r="FO71" s="1"/>
      <c r="FP71" s="12"/>
      <c r="FQ71" s="6" t="str">
        <f>+IFERROR(VALUE(RIGHT(Tabla30[[#This Row],[B2B]],6)),"")</f>
        <v/>
      </c>
      <c r="FR71" s="6" t="str">
        <f>+IFERROR(VLOOKUP(FP71,Auxiliar!$A:$C,2,0),"")</f>
        <v/>
      </c>
      <c r="FS71" s="7"/>
      <c r="FT71" s="1"/>
      <c r="FU71" s="12"/>
      <c r="FV71" s="6" t="str">
        <f>+IFERROR(VALUE(RIGHT(Tabla31[[#This Row],[B2B]],6)),"")</f>
        <v/>
      </c>
      <c r="FW71" s="6" t="str">
        <f>+IFERROR(VLOOKUP(FU71,Auxiliar!$A:$C,2,0),"")</f>
        <v/>
      </c>
      <c r="FX71" s="7" t="str">
        <f>+IFERROR(VLOOKUP(FU71,Auxiliar!$A:$C,3,0),"")</f>
        <v/>
      </c>
      <c r="FY71" s="1"/>
      <c r="FZ71" s="12"/>
      <c r="GA71" s="6" t="str">
        <f>+IFERROR(VALUE(RIGHT(Tabla32[[#This Row],[B2B]],6)),"")</f>
        <v/>
      </c>
      <c r="GB71" s="6" t="str">
        <f>+IFERROR(VLOOKUP(FZ71,Auxiliar!$A:$C,2,0),"")</f>
        <v/>
      </c>
      <c r="GC71" s="7" t="str">
        <f>+IFERROR(VLOOKUP(FZ71,Auxiliar!$A:$C,3,0),"")</f>
        <v/>
      </c>
      <c r="GD71" s="1"/>
      <c r="GE71" s="12"/>
      <c r="GF71" s="6" t="str">
        <f>+IFERROR(VALUE(RIGHT(Tabla33[[#This Row],[B2B]],6)),"")</f>
        <v/>
      </c>
      <c r="GG71" s="6" t="str">
        <f>+IFERROR(VLOOKUP(GE71,Auxiliar!$A:$C,2,0),"")</f>
        <v/>
      </c>
      <c r="GH71" s="7" t="str">
        <f>+IFERROR(VLOOKUP(GE71,Auxiliar!$A:$C,3,0),"")</f>
        <v/>
      </c>
    </row>
    <row r="72" spans="1:190" x14ac:dyDescent="0.25">
      <c r="A72" s="1"/>
      <c r="B72" s="1"/>
      <c r="C72" t="str">
        <f>+IFERROR(VALUE(RIGHT(Tabla1[[#This Row],[B2B]],6)),"")</f>
        <v/>
      </c>
      <c r="D72" t="str">
        <f>+IFERROR(VLOOKUP(B72,Auxiliar!$A:$C,2,0),"")</f>
        <v/>
      </c>
      <c r="E72" s="5" t="str">
        <f>+IFERROR(VLOOKUP(B72,Auxiliar!$A:$C,3,0),"")</f>
        <v/>
      </c>
      <c r="S72" s="1">
        <v>2022</v>
      </c>
      <c r="T72" s="1" t="s">
        <v>9</v>
      </c>
      <c r="U72" s="6">
        <f>+IFERROR(VALUE(RIGHT(Tabla4[[#This Row],[B2B]],6)),"")</f>
        <v>2022</v>
      </c>
      <c r="V72" s="6" t="str">
        <f>+IFERROR(VLOOKUP(T72,Auxiliar!$A:$C,2,0),"")</f>
        <v>CORE</v>
      </c>
      <c r="W72" s="7" t="str">
        <f>+IFERROR(VLOOKUP(T72,Auxiliar!$A:$C,3,0),"")</f>
        <v>0b 1% | 2b 5% | 4b 6%</v>
      </c>
      <c r="Y72" s="1">
        <v>3509</v>
      </c>
      <c r="Z72" s="1" t="s">
        <v>10</v>
      </c>
      <c r="AA72" s="6">
        <f>+IFERROR(VALUE(RIGHT(Tabla5[[#This Row],[B2B]],6)),"")</f>
        <v>3509</v>
      </c>
      <c r="AB72" s="6" t="str">
        <f>+IFERROR(VLOOKUP(Z72,Auxiliar!$A:$C,2,0),"")</f>
        <v>CORE</v>
      </c>
      <c r="AC72" s="7" t="str">
        <f>+IFERROR(VLOOKUP(Z72,Auxiliar!$A:$C,3,0),"")</f>
        <v>0b 1% | 3b 4% | 5b 6%</v>
      </c>
      <c r="AE72" s="1">
        <v>4891</v>
      </c>
      <c r="AF72" s="1" t="s">
        <v>11</v>
      </c>
      <c r="AG72" s="6">
        <f>+IFERROR(VALUE(RIGHT(Tabla6[[#This Row],[B2B]],6)),"")</f>
        <v>4891</v>
      </c>
      <c r="AH72" s="6" t="str">
        <f>+IFERROR(VLOOKUP(AF72,Auxiliar!$A:$C,2,0),"")</f>
        <v>CORE</v>
      </c>
      <c r="AI72" s="7" t="str">
        <f>+IFERROR(VLOOKUP(AF72,Auxiliar!$A:$C,3,0),"")</f>
        <v>0b 1% | 6b 5% | 10b 6%</v>
      </c>
      <c r="AK72" s="1">
        <v>1566</v>
      </c>
      <c r="AL72" s="1" t="s">
        <v>30</v>
      </c>
      <c r="AM72" s="6">
        <f>+IFERROR(VALUE(RIGHT(Tabla7[[#This Row],[B2B]],6)),"")</f>
        <v>1566</v>
      </c>
      <c r="AN72" s="6" t="str">
        <f>+IFERROR(VLOOKUP(AL72,Auxiliar!$A:$C,2,0),"")</f>
        <v>LATONES</v>
      </c>
      <c r="AO72" s="7" t="str">
        <f>+IFERROR(VLOOKUP(AL72,Auxiliar!$A:$C,3,0),"")</f>
        <v>1b 4% | 5b 7% | 97b 0%</v>
      </c>
      <c r="AQ72" s="1">
        <v>3118</v>
      </c>
      <c r="AR72" s="1" t="s">
        <v>31</v>
      </c>
      <c r="AS72" s="6">
        <f>+IFERROR(VALUE(RIGHT(Tabla8[[#This Row],[B2B]],6)),"")</f>
        <v>3118</v>
      </c>
      <c r="AT72" s="6" t="str">
        <f>+IFERROR(VLOOKUP(AR72,Auxiliar!$A:$C,2,0),"")</f>
        <v>LATONES</v>
      </c>
      <c r="AU72" s="7" t="str">
        <f>+IFERROR(VLOOKUP(AR72,Auxiliar!$A:$C,3,0),"")</f>
        <v>2b 3% | 4b 5% | 5b 8% | 193 0%</v>
      </c>
      <c r="AW72" s="1"/>
      <c r="AX72" s="1" t="s">
        <v>32</v>
      </c>
      <c r="AY72" s="6" t="str">
        <f>+IFERROR(VALUE(RIGHT(Tabla9[[#This Row],[B2B]],6)),"")</f>
        <v/>
      </c>
      <c r="AZ72" s="6" t="str">
        <f>+IFERROR(VLOOKUP(AX72,Auxiliar!$A:$C,2,0),"")</f>
        <v>LATONES</v>
      </c>
      <c r="BA72" s="7" t="str">
        <f>+IFERROR(VLOOKUP(AX72,Auxiliar!$A:$C,3,0),"")</f>
        <v>2b 3% | 4b 4% | 6b 5% | 10b 8%  | 385b 0%</v>
      </c>
      <c r="BC72" s="1"/>
      <c r="BD72" s="1" t="s">
        <v>33</v>
      </c>
      <c r="BE72" s="6" t="str">
        <f>+IFERROR(VALUE(RIGHT(Tabla10[[#This Row],[B2B]],6)),"")</f>
        <v/>
      </c>
      <c r="BF72" s="6" t="str">
        <f>+IFERROR(VLOOKUP(BD72,Auxiliar!$A:$C,2,0),"")</f>
        <v>LATONES</v>
      </c>
      <c r="BG72" s="7" t="str">
        <f>+IFERROR(VLOOKUP(BD72,Auxiliar!$A:$C,3,0),"")</f>
        <v>6b 4% | 12b 5% | 15b 8% | 385b 0%</v>
      </c>
      <c r="BI72" s="1"/>
      <c r="BJ72" s="1"/>
      <c r="BK72" s="6" t="str">
        <f>+IFERROR(VALUE(RIGHT(Tabla11[[#This Row],[B2B]],6)),"")</f>
        <v/>
      </c>
      <c r="BL72" s="6" t="str">
        <f>+IFERROR(VLOOKUP(BJ72,Auxiliar!$A:$C,2,0),"")</f>
        <v/>
      </c>
      <c r="BM72" s="7" t="str">
        <f>+IFERROR(VLOOKUP(BJ72,Auxiliar!$A:$C,3,0),"")</f>
        <v/>
      </c>
      <c r="BO72" s="1">
        <v>4227</v>
      </c>
      <c r="BP72" s="1" t="s">
        <v>39</v>
      </c>
      <c r="BQ72" s="6">
        <f>+IFERROR(VALUE(RIGHT(Tabla12[[#This Row],[B2B]],6)),"")</f>
        <v>4227</v>
      </c>
      <c r="BR72" s="6" t="str">
        <f>+IFERROR(VLOOKUP(BP72,Auxiliar!$A:$C,2,0),"")</f>
        <v>VALUE LITRO</v>
      </c>
      <c r="BS72" s="7" t="str">
        <f>+IFERROR(VLOOKUP(BP72,Auxiliar!$A:$C,3,0),"")</f>
        <v>1b 12%</v>
      </c>
      <c r="BU72" s="1">
        <v>11755</v>
      </c>
      <c r="BV72" s="1" t="s">
        <v>34</v>
      </c>
      <c r="BW72" s="6">
        <f>+IFERROR(VALUE(RIGHT(Tabla13[[#This Row],[B2B]],6)),"")</f>
        <v>11755</v>
      </c>
      <c r="BX72" s="6" t="str">
        <f>+IFERROR(VLOOKUP(BV72,Auxiliar!$A:$C,2,0),"")</f>
        <v>Corona 710cc</v>
      </c>
      <c r="BY72" s="7" t="str">
        <f>+IFERROR(VLOOKUP(BV72,Auxiliar!$A:$C,3,0),"")</f>
        <v>3b 10% | 169b 0%</v>
      </c>
      <c r="CA72" s="1">
        <v>1080</v>
      </c>
      <c r="CB72" s="1" t="s">
        <v>35</v>
      </c>
      <c r="CC72" s="6">
        <f>+IFERROR(VALUE(RIGHT(Tabla14[[#This Row],[B2B]],6)),"")</f>
        <v>1080</v>
      </c>
      <c r="CD72" s="6" t="str">
        <f>+IFERROR(VLOOKUP(CB72,Auxiliar!$A:$C,2,0),"")</f>
        <v>Corona 710cc</v>
      </c>
      <c r="CE72" s="7" t="str">
        <f>+IFERROR(VLOOKUP(CB72,Auxiliar!$A:$C,3,0),"")</f>
        <v>1b 10% | 85b 0%</v>
      </c>
      <c r="CG72" s="1"/>
      <c r="CH72" s="1"/>
      <c r="CI72" s="6" t="str">
        <f>+IFERROR(VALUE(RIGHT(Tabla15[[#This Row],[B2B]],6)),"")</f>
        <v/>
      </c>
      <c r="CJ72" s="6" t="str">
        <f>+IFERROR(VLOOKUP(CH72,Auxiliar!$A:$C,2,0),"")</f>
        <v/>
      </c>
      <c r="CK72" s="7" t="str">
        <f>+IFERROR(VLOOKUP(CH72,Auxiliar!$A:$C,3,0),"")</f>
        <v/>
      </c>
      <c r="CM72" s="1">
        <v>1070</v>
      </c>
      <c r="CN72" s="1" t="s">
        <v>20</v>
      </c>
      <c r="CO72" s="6">
        <v>1070</v>
      </c>
      <c r="CP72" s="6" t="s">
        <v>20</v>
      </c>
      <c r="CQ72" s="7" t="s">
        <v>21</v>
      </c>
      <c r="CS72" s="1"/>
      <c r="CT72" s="1"/>
      <c r="CU72" s="6" t="str">
        <f>+IFERROR(VALUE(RIGHT(Tabla17[[#This Row],[B2B]],6)),"")</f>
        <v/>
      </c>
      <c r="CV72" s="6" t="str">
        <f>+IFERROR(VLOOKUP(CT72,Auxiliar!$A:$C,2,0),"")</f>
        <v/>
      </c>
      <c r="CW72" s="7" t="str">
        <f>+IFERROR(VLOOKUP(CT72,Auxiliar!$A:$C,3,0),"")</f>
        <v/>
      </c>
      <c r="CY72" s="1">
        <v>1070</v>
      </c>
      <c r="CZ72" s="1" t="s">
        <v>16</v>
      </c>
      <c r="DA72" s="6">
        <f>+IFERROR(VALUE(RIGHT(Tabla18[[#This Row],[B2B]],6)),"")</f>
        <v>1070</v>
      </c>
      <c r="DB72" s="6" t="str">
        <f>+IFERROR(VLOOKUP(CZ72,Auxiliar!$A:$C,2,0),"")</f>
        <v>PREMIUM</v>
      </c>
      <c r="DC72" s="7" t="str">
        <f>+IFERROR(VLOOKUP(CZ72,Auxiliar!$A:$C,3,0),"")</f>
        <v>0b 0% | 2b 2% | 5b 3,5% | 10b 5%</v>
      </c>
      <c r="DE72" s="1">
        <v>1070</v>
      </c>
      <c r="DF72" s="1" t="s">
        <v>19</v>
      </c>
      <c r="DG72" s="6">
        <f>+IFERROR(VALUE(RIGHT(Tabla19[[#This Row],[B2B]],6)),"")</f>
        <v>1070</v>
      </c>
      <c r="DH72" s="6" t="str">
        <f>+IFERROR(VLOOKUP(DF72,Auxiliar!$A:$C,2,0),"")</f>
        <v>MICHELOB</v>
      </c>
      <c r="DI72" s="7" t="str">
        <f>+IFERROR(VLOOKUP(DF72,Auxiliar!$A:$C,3,0),"")</f>
        <v>1b 7% | 3b 22% | 8b 27%</v>
      </c>
      <c r="DK72" s="1">
        <v>11785</v>
      </c>
      <c r="DL72" s="1" t="s">
        <v>23</v>
      </c>
      <c r="DM72" s="6">
        <f>+IFERROR(VALUE(RIGHT(Tabla20[[#This Row],[B2B]],6)),"")</f>
        <v>11785</v>
      </c>
      <c r="DN72" s="6" t="str">
        <f>+IFERROR(VLOOKUP(DL72,Auxiliar!$A:$C,2,0),"")</f>
        <v>CORONA PORRON</v>
      </c>
      <c r="DO72" s="7" t="str">
        <f>+IFERROR(VLOOKUP(DL72,Auxiliar!$A:$C,3,0),"")</f>
        <v>3b 5% | 42b 0%</v>
      </c>
      <c r="DQ72" s="1">
        <v>1070</v>
      </c>
      <c r="DR72" s="12" t="s">
        <v>24</v>
      </c>
      <c r="DS72" s="6">
        <f>+IFERROR(VALUE(RIGHT(Tabla21[[#This Row],[B2B]],6)),"")</f>
        <v>1070</v>
      </c>
      <c r="DT72" s="6" t="str">
        <f>+IFERROR(VLOOKUP(DR72,Auxiliar!$A:$C,2,0),"")</f>
        <v>CORONA PORRON</v>
      </c>
      <c r="DU72" s="7" t="str">
        <f>+IFERROR(VLOOKUP(DR72,Auxiliar!$A:$C,3,0),"")</f>
        <v>1b 5% | 20b 0%</v>
      </c>
      <c r="DW72" s="1">
        <v>4230</v>
      </c>
      <c r="DX72" s="12" t="s">
        <v>43</v>
      </c>
      <c r="DY72" s="6">
        <f>+IFERROR(VALUE(RIGHT(Tabla22[[#This Row],[B2B]],6)),"")</f>
        <v>4230</v>
      </c>
      <c r="DZ72" s="6" t="str">
        <f>+IFERROR(VLOOKUP(DX72,Auxiliar!$A:$C,2,0),"")</f>
        <v xml:space="preserve">VALUE LATA </v>
      </c>
      <c r="EA72" s="7" t="str">
        <f>+IFERROR(VLOOKUP(DX72,Auxiliar!$A:$C,3,0),"")</f>
        <v>1b 15% | 100b 18%</v>
      </c>
      <c r="EC72" s="1">
        <v>4226</v>
      </c>
      <c r="ED72" s="12" t="s">
        <v>47</v>
      </c>
      <c r="EE72" s="6">
        <f>+IFERROR(VALUE(RIGHT(Tabla23[[#This Row],[B2B]],6)),"")</f>
        <v>4226</v>
      </c>
      <c r="EF72" s="6" t="str">
        <f>+IFERROR(VLOOKUP(ED72,Auxiliar!$A:$C,2,0),"")</f>
        <v>VALUE LATON</v>
      </c>
      <c r="EG72" s="7" t="str">
        <f>+IFERROR(VLOOKUP(ED72,Auxiliar!$A:$C,3,0),"")</f>
        <v>1b 10% | 5b 15% | 192b 0%</v>
      </c>
      <c r="EI72" s="1"/>
      <c r="EJ72" s="12"/>
      <c r="EK72" s="6" t="str">
        <f>+IFERROR(VALUE(RIGHT(Tabla24[[#This Row],[B2B]],6)),"")</f>
        <v/>
      </c>
      <c r="EL72" s="6" t="str">
        <f>+IFERROR(VLOOKUP(EJ72,Auxiliar!$A:$C,2,0),"")</f>
        <v/>
      </c>
      <c r="EM72" s="7" t="str">
        <f>+IFERROR(VLOOKUP(EJ72,Auxiliar!$A:$C,3,0),"")</f>
        <v/>
      </c>
      <c r="EO72" s="1"/>
      <c r="EP72" s="12"/>
      <c r="EQ72" s="6" t="str">
        <f>+IFERROR(VALUE(RIGHT(Tabla25[[#This Row],[B2B]],6)),"")</f>
        <v/>
      </c>
      <c r="ER72" s="6" t="str">
        <f>+IFERROR(VLOOKUP(EP72,Auxiliar!$A:$C,2,0),"")</f>
        <v/>
      </c>
      <c r="ES72" s="7" t="str">
        <f>+IFERROR(VLOOKUP(EP72,Auxiliar!$A:$C,3,0),"")</f>
        <v/>
      </c>
      <c r="EU72" s="1"/>
      <c r="EV72" s="12"/>
      <c r="EW72" s="6" t="str">
        <f>+IFERROR(VALUE(RIGHT(Tabla26[[#This Row],[B2B]],6)),"")</f>
        <v/>
      </c>
      <c r="EX72" s="6" t="str">
        <f>+IFERROR(VLOOKUP(EV72,Auxiliar!$A:$C,2,0),"")</f>
        <v/>
      </c>
      <c r="EY72" s="7" t="str">
        <f>+IFERROR(VLOOKUP(EV72,Auxiliar!$A:$C,3,0),"")</f>
        <v/>
      </c>
      <c r="EZ72" s="1"/>
      <c r="FA72" s="12"/>
      <c r="FB72" s="6" t="str">
        <f>+IFERROR(VALUE(RIGHT(Tabla27[[#This Row],[B2B]],6)),"")</f>
        <v/>
      </c>
      <c r="FC72" s="6" t="str">
        <f>+IFERROR(VLOOKUP(FA72,Auxiliar!$A:$C,2,0),"")</f>
        <v/>
      </c>
      <c r="FD72" s="7" t="str">
        <f>+IFERROR(VLOOKUP(FA72,Auxiliar!$A:$C,3,0),"")</f>
        <v/>
      </c>
      <c r="FE72" s="1"/>
      <c r="FF72" s="12"/>
      <c r="FG72" s="6" t="str">
        <f>+IFERROR(VALUE(RIGHT(Tabla28[[#This Row],[B2B]],6)),"")</f>
        <v/>
      </c>
      <c r="FH72" s="6" t="str">
        <f>+IFERROR(VLOOKUP(FF72,Auxiliar!$A:$C,2,0),"")</f>
        <v/>
      </c>
      <c r="FI72" s="7" t="str">
        <f>+IFERROR(VLOOKUP(FF72,Auxiliar!$A:$C,3,0),"")</f>
        <v/>
      </c>
      <c r="FJ72" s="1"/>
      <c r="FK72" s="12"/>
      <c r="FL72" s="6" t="str">
        <f>+IFERROR(VALUE(RIGHT(Tabla29[[#This Row],[B2B]],6)),"")</f>
        <v/>
      </c>
      <c r="FM72" s="6" t="str">
        <f>+IFERROR(VLOOKUP(FK72,Auxiliar!$A:$C,2,0),"")</f>
        <v/>
      </c>
      <c r="FN72" s="7" t="str">
        <f>+IFERROR(VLOOKUP(FK72,Auxiliar!$A:$C,3,0),"")</f>
        <v/>
      </c>
      <c r="FO72" s="1"/>
      <c r="FP72" s="12"/>
      <c r="FQ72" s="6" t="str">
        <f>+IFERROR(VALUE(RIGHT(Tabla30[[#This Row],[B2B]],6)),"")</f>
        <v/>
      </c>
      <c r="FR72" s="6" t="str">
        <f>+IFERROR(VLOOKUP(FP72,Auxiliar!$A:$C,2,0),"")</f>
        <v/>
      </c>
      <c r="FS72" s="7"/>
      <c r="FT72" s="1"/>
      <c r="FU72" s="12"/>
      <c r="FV72" s="6" t="str">
        <f>+IFERROR(VALUE(RIGHT(Tabla31[[#This Row],[B2B]],6)),"")</f>
        <v/>
      </c>
      <c r="FW72" s="6" t="str">
        <f>+IFERROR(VLOOKUP(FU72,Auxiliar!$A:$C,2,0),"")</f>
        <v/>
      </c>
      <c r="FX72" s="7" t="str">
        <f>+IFERROR(VLOOKUP(FU72,Auxiliar!$A:$C,3,0),"")</f>
        <v/>
      </c>
      <c r="FY72" s="1"/>
      <c r="FZ72" s="12"/>
      <c r="GA72" s="6" t="str">
        <f>+IFERROR(VALUE(RIGHT(Tabla32[[#This Row],[B2B]],6)),"")</f>
        <v/>
      </c>
      <c r="GB72" s="6" t="str">
        <f>+IFERROR(VLOOKUP(FZ72,Auxiliar!$A:$C,2,0),"")</f>
        <v/>
      </c>
      <c r="GC72" s="7" t="str">
        <f>+IFERROR(VLOOKUP(FZ72,Auxiliar!$A:$C,3,0),"")</f>
        <v/>
      </c>
      <c r="GD72" s="1"/>
      <c r="GE72" s="12"/>
      <c r="GF72" s="6" t="str">
        <f>+IFERROR(VALUE(RIGHT(Tabla33[[#This Row],[B2B]],6)),"")</f>
        <v/>
      </c>
      <c r="GG72" s="6" t="str">
        <f>+IFERROR(VLOOKUP(GE72,Auxiliar!$A:$C,2,0),"")</f>
        <v/>
      </c>
      <c r="GH72" s="7" t="str">
        <f>+IFERROR(VLOOKUP(GE72,Auxiliar!$A:$C,3,0),"")</f>
        <v/>
      </c>
    </row>
    <row r="73" spans="1:190" x14ac:dyDescent="0.25">
      <c r="A73" s="1"/>
      <c r="B73" s="1"/>
      <c r="C73" t="str">
        <f>+IFERROR(VALUE(RIGHT(Tabla1[[#This Row],[B2B]],6)),"")</f>
        <v/>
      </c>
      <c r="D73" t="str">
        <f>+IFERROR(VLOOKUP(B73,Auxiliar!$A:$C,2,0),"")</f>
        <v/>
      </c>
      <c r="E73" s="5" t="str">
        <f>+IFERROR(VLOOKUP(B73,Auxiliar!$A:$C,3,0),"")</f>
        <v/>
      </c>
      <c r="S73" s="1">
        <v>2025</v>
      </c>
      <c r="T73" s="1" t="s">
        <v>9</v>
      </c>
      <c r="U73" s="6">
        <f>+IFERROR(VALUE(RIGHT(Tabla4[[#This Row],[B2B]],6)),"")</f>
        <v>2025</v>
      </c>
      <c r="V73" s="6" t="str">
        <f>+IFERROR(VLOOKUP(T73,Auxiliar!$A:$C,2,0),"")</f>
        <v>CORE</v>
      </c>
      <c r="W73" s="7" t="str">
        <f>+IFERROR(VLOOKUP(T73,Auxiliar!$A:$C,3,0),"")</f>
        <v>0b 1% | 2b 5% | 4b 6%</v>
      </c>
      <c r="Y73" s="1">
        <v>3534</v>
      </c>
      <c r="Z73" s="1" t="s">
        <v>10</v>
      </c>
      <c r="AA73" s="6">
        <f>+IFERROR(VALUE(RIGHT(Tabla5[[#This Row],[B2B]],6)),"")</f>
        <v>3534</v>
      </c>
      <c r="AB73" s="6" t="str">
        <f>+IFERROR(VLOOKUP(Z73,Auxiliar!$A:$C,2,0),"")</f>
        <v>CORE</v>
      </c>
      <c r="AC73" s="7" t="str">
        <f>+IFERROR(VLOOKUP(Z73,Auxiliar!$A:$C,3,0),"")</f>
        <v>0b 1% | 3b 4% | 5b 6%</v>
      </c>
      <c r="AE73" s="1">
        <v>4896</v>
      </c>
      <c r="AF73" s="1" t="s">
        <v>11</v>
      </c>
      <c r="AG73" s="6">
        <f>+IFERROR(VALUE(RIGHT(Tabla6[[#This Row],[B2B]],6)),"")</f>
        <v>4896</v>
      </c>
      <c r="AH73" s="6" t="str">
        <f>+IFERROR(VLOOKUP(AF73,Auxiliar!$A:$C,2,0),"")</f>
        <v>CORE</v>
      </c>
      <c r="AI73" s="7" t="str">
        <f>+IFERROR(VLOOKUP(AF73,Auxiliar!$A:$C,3,0),"")</f>
        <v>0b 1% | 6b 5% | 10b 6%</v>
      </c>
      <c r="AK73" s="1">
        <v>1590</v>
      </c>
      <c r="AL73" s="1" t="s">
        <v>30</v>
      </c>
      <c r="AM73" s="6">
        <f>+IFERROR(VALUE(RIGHT(Tabla7[[#This Row],[B2B]],6)),"")</f>
        <v>1590</v>
      </c>
      <c r="AN73" s="6" t="str">
        <f>+IFERROR(VLOOKUP(AL73,Auxiliar!$A:$C,2,0),"")</f>
        <v>LATONES</v>
      </c>
      <c r="AO73" s="7" t="str">
        <f>+IFERROR(VLOOKUP(AL73,Auxiliar!$A:$C,3,0),"")</f>
        <v>1b 4% | 5b 7% | 97b 0%</v>
      </c>
      <c r="AQ73" s="1">
        <v>3127</v>
      </c>
      <c r="AR73" s="1" t="s">
        <v>31</v>
      </c>
      <c r="AS73" s="6">
        <f>+IFERROR(VALUE(RIGHT(Tabla8[[#This Row],[B2B]],6)),"")</f>
        <v>3127</v>
      </c>
      <c r="AT73" s="6" t="str">
        <f>+IFERROR(VLOOKUP(AR73,Auxiliar!$A:$C,2,0),"")</f>
        <v>LATONES</v>
      </c>
      <c r="AU73" s="7" t="str">
        <f>+IFERROR(VLOOKUP(AR73,Auxiliar!$A:$C,3,0),"")</f>
        <v>2b 3% | 4b 5% | 5b 8% | 193 0%</v>
      </c>
      <c r="AW73" s="1"/>
      <c r="AX73" s="1" t="s">
        <v>32</v>
      </c>
      <c r="AY73" s="6" t="str">
        <f>+IFERROR(VALUE(RIGHT(Tabla9[[#This Row],[B2B]],6)),"")</f>
        <v/>
      </c>
      <c r="AZ73" s="6" t="str">
        <f>+IFERROR(VLOOKUP(AX73,Auxiliar!$A:$C,2,0),"")</f>
        <v>LATONES</v>
      </c>
      <c r="BA73" s="7" t="str">
        <f>+IFERROR(VLOOKUP(AX73,Auxiliar!$A:$C,3,0),"")</f>
        <v>2b 3% | 4b 4% | 6b 5% | 10b 8%  | 385b 0%</v>
      </c>
      <c r="BC73" s="1"/>
      <c r="BD73" s="1" t="s">
        <v>33</v>
      </c>
      <c r="BE73" s="6" t="str">
        <f>+IFERROR(VALUE(RIGHT(Tabla10[[#This Row],[B2B]],6)),"")</f>
        <v/>
      </c>
      <c r="BF73" s="6" t="str">
        <f>+IFERROR(VLOOKUP(BD73,Auxiliar!$A:$C,2,0),"")</f>
        <v>LATONES</v>
      </c>
      <c r="BG73" s="7" t="str">
        <f>+IFERROR(VLOOKUP(BD73,Auxiliar!$A:$C,3,0),"")</f>
        <v>6b 4% | 12b 5% | 15b 8% | 385b 0%</v>
      </c>
      <c r="BI73" s="1"/>
      <c r="BJ73" s="1"/>
      <c r="BK73" s="6" t="str">
        <f>+IFERROR(VALUE(RIGHT(Tabla11[[#This Row],[B2B]],6)),"")</f>
        <v/>
      </c>
      <c r="BL73" s="6" t="str">
        <f>+IFERROR(VLOOKUP(BJ73,Auxiliar!$A:$C,2,0),"")</f>
        <v/>
      </c>
      <c r="BM73" s="7" t="str">
        <f>+IFERROR(VLOOKUP(BJ73,Auxiliar!$A:$C,3,0),"")</f>
        <v/>
      </c>
      <c r="BO73" s="1">
        <v>4230</v>
      </c>
      <c r="BP73" s="1" t="s">
        <v>39</v>
      </c>
      <c r="BQ73" s="6">
        <f>+IFERROR(VALUE(RIGHT(Tabla12[[#This Row],[B2B]],6)),"")</f>
        <v>4230</v>
      </c>
      <c r="BR73" s="6" t="str">
        <f>+IFERROR(VLOOKUP(BP73,Auxiliar!$A:$C,2,0),"")</f>
        <v>VALUE LITRO</v>
      </c>
      <c r="BS73" s="7" t="str">
        <f>+IFERROR(VLOOKUP(BP73,Auxiliar!$A:$C,3,0),"")</f>
        <v>1b 12%</v>
      </c>
      <c r="BU73" s="1">
        <v>11785</v>
      </c>
      <c r="BV73" s="1" t="s">
        <v>34</v>
      </c>
      <c r="BW73" s="6">
        <f>+IFERROR(VALUE(RIGHT(Tabla13[[#This Row],[B2B]],6)),"")</f>
        <v>11785</v>
      </c>
      <c r="BX73" s="6" t="str">
        <f>+IFERROR(VLOOKUP(BV73,Auxiliar!$A:$C,2,0),"")</f>
        <v>Corona 710cc</v>
      </c>
      <c r="BY73" s="7" t="str">
        <f>+IFERROR(VLOOKUP(BV73,Auxiliar!$A:$C,3,0),"")</f>
        <v>3b 10% | 169b 0%</v>
      </c>
      <c r="CA73" s="1">
        <v>1092</v>
      </c>
      <c r="CB73" s="1" t="s">
        <v>35</v>
      </c>
      <c r="CC73" s="6">
        <f>+IFERROR(VALUE(RIGHT(Tabla14[[#This Row],[B2B]],6)),"")</f>
        <v>1092</v>
      </c>
      <c r="CD73" s="6" t="str">
        <f>+IFERROR(VLOOKUP(CB73,Auxiliar!$A:$C,2,0),"")</f>
        <v>Corona 710cc</v>
      </c>
      <c r="CE73" s="7" t="str">
        <f>+IFERROR(VLOOKUP(CB73,Auxiliar!$A:$C,3,0),"")</f>
        <v>1b 10% | 85b 0%</v>
      </c>
      <c r="CG73" s="1"/>
      <c r="CH73" s="1"/>
      <c r="CI73" s="6" t="str">
        <f>+IFERROR(VALUE(RIGHT(Tabla15[[#This Row],[B2B]],6)),"")</f>
        <v/>
      </c>
      <c r="CJ73" s="6" t="str">
        <f>+IFERROR(VLOOKUP(CH73,Auxiliar!$A:$C,2,0),"")</f>
        <v/>
      </c>
      <c r="CK73" s="7" t="str">
        <f>+IFERROR(VLOOKUP(CH73,Auxiliar!$A:$C,3,0),"")</f>
        <v/>
      </c>
      <c r="CM73" s="1">
        <v>1080</v>
      </c>
      <c r="CN73" s="1" t="s">
        <v>20</v>
      </c>
      <c r="CO73" s="6">
        <v>1080</v>
      </c>
      <c r="CP73" s="6" t="s">
        <v>20</v>
      </c>
      <c r="CQ73" s="7" t="s">
        <v>21</v>
      </c>
      <c r="CS73" s="1"/>
      <c r="CT73" s="1"/>
      <c r="CU73" s="6" t="str">
        <f>+IFERROR(VALUE(RIGHT(Tabla17[[#This Row],[B2B]],6)),"")</f>
        <v/>
      </c>
      <c r="CV73" s="6" t="str">
        <f>+IFERROR(VLOOKUP(CT73,Auxiliar!$A:$C,2,0),"")</f>
        <v/>
      </c>
      <c r="CW73" s="7" t="str">
        <f>+IFERROR(VLOOKUP(CT73,Auxiliar!$A:$C,3,0),"")</f>
        <v/>
      </c>
      <c r="CY73" s="1">
        <v>1080</v>
      </c>
      <c r="CZ73" s="1" t="s">
        <v>16</v>
      </c>
      <c r="DA73" s="6">
        <f>+IFERROR(VALUE(RIGHT(Tabla18[[#This Row],[B2B]],6)),"")</f>
        <v>1080</v>
      </c>
      <c r="DB73" s="6" t="str">
        <f>+IFERROR(VLOOKUP(CZ73,Auxiliar!$A:$C,2,0),"")</f>
        <v>PREMIUM</v>
      </c>
      <c r="DC73" s="7" t="str">
        <f>+IFERROR(VLOOKUP(CZ73,Auxiliar!$A:$C,3,0),"")</f>
        <v>0b 0% | 2b 2% | 5b 3,5% | 10b 5%</v>
      </c>
      <c r="DE73" s="1">
        <v>1080</v>
      </c>
      <c r="DF73" s="1" t="s">
        <v>19</v>
      </c>
      <c r="DG73" s="6">
        <f>+IFERROR(VALUE(RIGHT(Tabla19[[#This Row],[B2B]],6)),"")</f>
        <v>1080</v>
      </c>
      <c r="DH73" s="6" t="str">
        <f>+IFERROR(VLOOKUP(DF73,Auxiliar!$A:$C,2,0),"")</f>
        <v>MICHELOB</v>
      </c>
      <c r="DI73" s="7" t="str">
        <f>+IFERROR(VLOOKUP(DF73,Auxiliar!$A:$C,3,0),"")</f>
        <v>1b 7% | 3b 22% | 8b 27%</v>
      </c>
      <c r="DK73" s="1">
        <v>11953</v>
      </c>
      <c r="DL73" s="1" t="s">
        <v>23</v>
      </c>
      <c r="DM73" s="6">
        <f>+IFERROR(VALUE(RIGHT(Tabla20[[#This Row],[B2B]],6)),"")</f>
        <v>11953</v>
      </c>
      <c r="DN73" s="6" t="str">
        <f>+IFERROR(VLOOKUP(DL73,Auxiliar!$A:$C,2,0),"")</f>
        <v>CORONA PORRON</v>
      </c>
      <c r="DO73" s="7" t="str">
        <f>+IFERROR(VLOOKUP(DL73,Auxiliar!$A:$C,3,0),"")</f>
        <v>3b 5% | 42b 0%</v>
      </c>
      <c r="DQ73" s="1">
        <v>1080</v>
      </c>
      <c r="DR73" s="12" t="s">
        <v>24</v>
      </c>
      <c r="DS73" s="6">
        <f>+IFERROR(VALUE(RIGHT(Tabla21[[#This Row],[B2B]],6)),"")</f>
        <v>1080</v>
      </c>
      <c r="DT73" s="6" t="str">
        <f>+IFERROR(VLOOKUP(DR73,Auxiliar!$A:$C,2,0),"")</f>
        <v>CORONA PORRON</v>
      </c>
      <c r="DU73" s="7" t="str">
        <f>+IFERROR(VLOOKUP(DR73,Auxiliar!$A:$C,3,0),"")</f>
        <v>1b 5% | 20b 0%</v>
      </c>
      <c r="DW73" s="1">
        <v>4233</v>
      </c>
      <c r="DX73" s="12" t="s">
        <v>43</v>
      </c>
      <c r="DY73" s="6">
        <f>+IFERROR(VALUE(RIGHT(Tabla22[[#This Row],[B2B]],6)),"")</f>
        <v>4233</v>
      </c>
      <c r="DZ73" s="6" t="str">
        <f>+IFERROR(VLOOKUP(DX73,Auxiliar!$A:$C,2,0),"")</f>
        <v xml:space="preserve">VALUE LATA </v>
      </c>
      <c r="EA73" s="7" t="str">
        <f>+IFERROR(VLOOKUP(DX73,Auxiliar!$A:$C,3,0),"")</f>
        <v>1b 15% | 100b 18%</v>
      </c>
      <c r="EC73" s="1">
        <v>4227</v>
      </c>
      <c r="ED73" s="12" t="s">
        <v>47</v>
      </c>
      <c r="EE73" s="6">
        <f>+IFERROR(VALUE(RIGHT(Tabla23[[#This Row],[B2B]],6)),"")</f>
        <v>4227</v>
      </c>
      <c r="EF73" s="6" t="str">
        <f>+IFERROR(VLOOKUP(ED73,Auxiliar!$A:$C,2,0),"")</f>
        <v>VALUE LATON</v>
      </c>
      <c r="EG73" s="7" t="str">
        <f>+IFERROR(VLOOKUP(ED73,Auxiliar!$A:$C,3,0),"")</f>
        <v>1b 10% | 5b 15% | 192b 0%</v>
      </c>
      <c r="EI73" s="1"/>
      <c r="EJ73" s="12"/>
      <c r="EK73" s="6" t="str">
        <f>+IFERROR(VALUE(RIGHT(Tabla24[[#This Row],[B2B]],6)),"")</f>
        <v/>
      </c>
      <c r="EL73" s="6" t="str">
        <f>+IFERROR(VLOOKUP(EJ73,Auxiliar!$A:$C,2,0),"")</f>
        <v/>
      </c>
      <c r="EM73" s="7" t="str">
        <f>+IFERROR(VLOOKUP(EJ73,Auxiliar!$A:$C,3,0),"")</f>
        <v/>
      </c>
      <c r="EO73" s="1"/>
      <c r="EP73" s="12"/>
      <c r="EQ73" s="6" t="str">
        <f>+IFERROR(VALUE(RIGHT(Tabla25[[#This Row],[B2B]],6)),"")</f>
        <v/>
      </c>
      <c r="ER73" s="6" t="str">
        <f>+IFERROR(VLOOKUP(EP73,Auxiliar!$A:$C,2,0),"")</f>
        <v/>
      </c>
      <c r="ES73" s="7" t="str">
        <f>+IFERROR(VLOOKUP(EP73,Auxiliar!$A:$C,3,0),"")</f>
        <v/>
      </c>
      <c r="EU73" s="1"/>
      <c r="EV73" s="12"/>
      <c r="EW73" s="6" t="str">
        <f>+IFERROR(VALUE(RIGHT(Tabla26[[#This Row],[B2B]],6)),"")</f>
        <v/>
      </c>
      <c r="EX73" s="6" t="str">
        <f>+IFERROR(VLOOKUP(EV73,Auxiliar!$A:$C,2,0),"")</f>
        <v/>
      </c>
      <c r="EY73" s="7" t="str">
        <f>+IFERROR(VLOOKUP(EV73,Auxiliar!$A:$C,3,0),"")</f>
        <v/>
      </c>
      <c r="EZ73" s="1"/>
      <c r="FA73" s="12"/>
      <c r="FB73" s="6" t="str">
        <f>+IFERROR(VALUE(RIGHT(Tabla27[[#This Row],[B2B]],6)),"")</f>
        <v/>
      </c>
      <c r="FC73" s="6" t="str">
        <f>+IFERROR(VLOOKUP(FA73,Auxiliar!$A:$C,2,0),"")</f>
        <v/>
      </c>
      <c r="FD73" s="7" t="str">
        <f>+IFERROR(VLOOKUP(FA73,Auxiliar!$A:$C,3,0),"")</f>
        <v/>
      </c>
      <c r="FE73" s="1"/>
      <c r="FF73" s="12"/>
      <c r="FG73" s="6" t="str">
        <f>+IFERROR(VALUE(RIGHT(Tabla28[[#This Row],[B2B]],6)),"")</f>
        <v/>
      </c>
      <c r="FH73" s="6" t="str">
        <f>+IFERROR(VLOOKUP(FF73,Auxiliar!$A:$C,2,0),"")</f>
        <v/>
      </c>
      <c r="FI73" s="7" t="str">
        <f>+IFERROR(VLOOKUP(FF73,Auxiliar!$A:$C,3,0),"")</f>
        <v/>
      </c>
      <c r="FJ73" s="1"/>
      <c r="FK73" s="12"/>
      <c r="FL73" s="6" t="str">
        <f>+IFERROR(VALUE(RIGHT(Tabla29[[#This Row],[B2B]],6)),"")</f>
        <v/>
      </c>
      <c r="FM73" s="6" t="str">
        <f>+IFERROR(VLOOKUP(FK73,Auxiliar!$A:$C,2,0),"")</f>
        <v/>
      </c>
      <c r="FN73" s="7" t="str">
        <f>+IFERROR(VLOOKUP(FK73,Auxiliar!$A:$C,3,0),"")</f>
        <v/>
      </c>
      <c r="FO73" s="1"/>
      <c r="FP73" s="12"/>
      <c r="FQ73" s="6"/>
      <c r="FR73" s="6"/>
      <c r="FS73" s="7"/>
      <c r="FT73" s="1"/>
      <c r="FU73" s="12"/>
      <c r="FV73" s="6" t="str">
        <f>+IFERROR(VALUE(RIGHT(Tabla31[[#This Row],[B2B]],6)),"")</f>
        <v/>
      </c>
      <c r="FW73" s="6" t="str">
        <f>+IFERROR(VLOOKUP(FU73,Auxiliar!$A:$C,2,0),"")</f>
        <v/>
      </c>
      <c r="FX73" s="7" t="str">
        <f>+IFERROR(VLOOKUP(FU73,Auxiliar!$A:$C,3,0),"")</f>
        <v/>
      </c>
      <c r="FY73" s="1"/>
      <c r="FZ73" s="12"/>
      <c r="GA73" s="6" t="str">
        <f>+IFERROR(VALUE(RIGHT(Tabla32[[#This Row],[B2B]],6)),"")</f>
        <v/>
      </c>
      <c r="GB73" s="6" t="str">
        <f>+IFERROR(VLOOKUP(FZ73,Auxiliar!$A:$C,2,0),"")</f>
        <v/>
      </c>
      <c r="GC73" s="7" t="str">
        <f>+IFERROR(VLOOKUP(FZ73,Auxiliar!$A:$C,3,0),"")</f>
        <v/>
      </c>
      <c r="GD73" s="1"/>
      <c r="GE73" s="12"/>
      <c r="GF73" s="6" t="str">
        <f>+IFERROR(VALUE(RIGHT(Tabla33[[#This Row],[B2B]],6)),"")</f>
        <v/>
      </c>
      <c r="GG73" s="6" t="str">
        <f>+IFERROR(VLOOKUP(GE73,Auxiliar!$A:$C,2,0),"")</f>
        <v/>
      </c>
      <c r="GH73" s="7" t="str">
        <f>+IFERROR(VLOOKUP(GE73,Auxiliar!$A:$C,3,0),"")</f>
        <v/>
      </c>
    </row>
    <row r="74" spans="1:190" x14ac:dyDescent="0.25">
      <c r="A74" s="1"/>
      <c r="B74" s="1"/>
      <c r="C74" t="str">
        <f>+IFERROR(VALUE(RIGHT(Tabla1[[#This Row],[B2B]],6)),"")</f>
        <v/>
      </c>
      <c r="D74" t="str">
        <f>+IFERROR(VLOOKUP(B74,Auxiliar!$A:$C,2,0),"")</f>
        <v/>
      </c>
      <c r="E74" s="5" t="str">
        <f>+IFERROR(VLOOKUP(B74,Auxiliar!$A:$C,3,0),"")</f>
        <v/>
      </c>
      <c r="S74" s="1">
        <v>2058</v>
      </c>
      <c r="T74" s="1" t="s">
        <v>9</v>
      </c>
      <c r="U74" s="6">
        <f>+IFERROR(VALUE(RIGHT(Tabla4[[#This Row],[B2B]],6)),"")</f>
        <v>2058</v>
      </c>
      <c r="V74" s="6" t="str">
        <f>+IFERROR(VLOOKUP(T74,Auxiliar!$A:$C,2,0),"")</f>
        <v>CORE</v>
      </c>
      <c r="W74" s="7" t="str">
        <f>+IFERROR(VLOOKUP(T74,Auxiliar!$A:$C,3,0),"")</f>
        <v>0b 1% | 2b 5% | 4b 6%</v>
      </c>
      <c r="Y74" s="1">
        <v>3541</v>
      </c>
      <c r="Z74" s="1" t="s">
        <v>10</v>
      </c>
      <c r="AA74" s="6">
        <f>+IFERROR(VALUE(RIGHT(Tabla5[[#This Row],[B2B]],6)),"")</f>
        <v>3541</v>
      </c>
      <c r="AB74" s="6" t="str">
        <f>+IFERROR(VLOOKUP(Z74,Auxiliar!$A:$C,2,0),"")</f>
        <v>CORE</v>
      </c>
      <c r="AC74" s="7" t="str">
        <f>+IFERROR(VLOOKUP(Z74,Auxiliar!$A:$C,3,0),"")</f>
        <v>0b 1% | 3b 4% | 5b 6%</v>
      </c>
      <c r="AE74" s="1">
        <v>4951</v>
      </c>
      <c r="AF74" s="1" t="s">
        <v>11</v>
      </c>
      <c r="AG74" s="6">
        <f>+IFERROR(VALUE(RIGHT(Tabla6[[#This Row],[B2B]],6)),"")</f>
        <v>4951</v>
      </c>
      <c r="AH74" s="6" t="str">
        <f>+IFERROR(VLOOKUP(AF74,Auxiliar!$A:$C,2,0),"")</f>
        <v>CORE</v>
      </c>
      <c r="AI74" s="7" t="str">
        <f>+IFERROR(VLOOKUP(AF74,Auxiliar!$A:$C,3,0),"")</f>
        <v>0b 1% | 6b 5% | 10b 6%</v>
      </c>
      <c r="AK74" s="1">
        <v>1594</v>
      </c>
      <c r="AL74" s="1" t="s">
        <v>30</v>
      </c>
      <c r="AM74" s="6">
        <f>+IFERROR(VALUE(RIGHT(Tabla7[[#This Row],[B2B]],6)),"")</f>
        <v>1594</v>
      </c>
      <c r="AN74" s="6" t="str">
        <f>+IFERROR(VLOOKUP(AL74,Auxiliar!$A:$C,2,0),"")</f>
        <v>LATONES</v>
      </c>
      <c r="AO74" s="7" t="str">
        <f>+IFERROR(VLOOKUP(AL74,Auxiliar!$A:$C,3,0),"")</f>
        <v>1b 4% | 5b 7% | 97b 0%</v>
      </c>
      <c r="AQ74" s="1">
        <v>3212</v>
      </c>
      <c r="AR74" s="1" t="s">
        <v>31</v>
      </c>
      <c r="AS74" s="6">
        <f>+IFERROR(VALUE(RIGHT(Tabla8[[#This Row],[B2B]],6)),"")</f>
        <v>3212</v>
      </c>
      <c r="AT74" s="6" t="str">
        <f>+IFERROR(VLOOKUP(AR74,Auxiliar!$A:$C,2,0),"")</f>
        <v>LATONES</v>
      </c>
      <c r="AU74" s="7" t="str">
        <f>+IFERROR(VLOOKUP(AR74,Auxiliar!$A:$C,3,0),"")</f>
        <v>2b 3% | 4b 5% | 5b 8% | 193 0%</v>
      </c>
      <c r="AW74" s="1"/>
      <c r="AX74" s="1" t="s">
        <v>32</v>
      </c>
      <c r="AY74" s="6" t="str">
        <f>+IFERROR(VALUE(RIGHT(Tabla9[[#This Row],[B2B]],6)),"")</f>
        <v/>
      </c>
      <c r="AZ74" s="6" t="str">
        <f>+IFERROR(VLOOKUP(AX74,Auxiliar!$A:$C,2,0),"")</f>
        <v>LATONES</v>
      </c>
      <c r="BA74" s="7" t="str">
        <f>+IFERROR(VLOOKUP(AX74,Auxiliar!$A:$C,3,0),"")</f>
        <v>2b 3% | 4b 4% | 6b 5% | 10b 8%  | 385b 0%</v>
      </c>
      <c r="BC74" s="1"/>
      <c r="BD74" s="1" t="s">
        <v>33</v>
      </c>
      <c r="BE74" s="6" t="str">
        <f>+IFERROR(VALUE(RIGHT(Tabla10[[#This Row],[B2B]],6)),"")</f>
        <v/>
      </c>
      <c r="BF74" s="6" t="str">
        <f>+IFERROR(VLOOKUP(BD74,Auxiliar!$A:$C,2,0),"")</f>
        <v>LATONES</v>
      </c>
      <c r="BG74" s="7" t="str">
        <f>+IFERROR(VLOOKUP(BD74,Auxiliar!$A:$C,3,0),"")</f>
        <v>6b 4% | 12b 5% | 15b 8% | 385b 0%</v>
      </c>
      <c r="BI74" s="1"/>
      <c r="BJ74" s="1"/>
      <c r="BK74" s="6" t="str">
        <f>+IFERROR(VALUE(RIGHT(Tabla11[[#This Row],[B2B]],6)),"")</f>
        <v/>
      </c>
      <c r="BL74" s="6" t="str">
        <f>+IFERROR(VLOOKUP(BJ74,Auxiliar!$A:$C,2,0),"")</f>
        <v/>
      </c>
      <c r="BM74" s="7" t="str">
        <f>+IFERROR(VLOOKUP(BJ74,Auxiliar!$A:$C,3,0),"")</f>
        <v/>
      </c>
      <c r="BO74" s="1">
        <v>4233</v>
      </c>
      <c r="BP74" s="1" t="s">
        <v>39</v>
      </c>
      <c r="BQ74" s="6">
        <f>+IFERROR(VALUE(RIGHT(Tabla12[[#This Row],[B2B]],6)),"")</f>
        <v>4233</v>
      </c>
      <c r="BR74" s="6" t="str">
        <f>+IFERROR(VLOOKUP(BP74,Auxiliar!$A:$C,2,0),"")</f>
        <v>VALUE LITRO</v>
      </c>
      <c r="BS74" s="7" t="str">
        <f>+IFERROR(VLOOKUP(BP74,Auxiliar!$A:$C,3,0),"")</f>
        <v>1b 12%</v>
      </c>
      <c r="BU74" s="1">
        <v>11953</v>
      </c>
      <c r="BV74" s="1" t="s">
        <v>34</v>
      </c>
      <c r="BW74" s="6">
        <f>+IFERROR(VALUE(RIGHT(Tabla13[[#This Row],[B2B]],6)),"")</f>
        <v>11953</v>
      </c>
      <c r="BX74" s="6" t="str">
        <f>+IFERROR(VLOOKUP(BV74,Auxiliar!$A:$C,2,0),"")</f>
        <v>Corona 710cc</v>
      </c>
      <c r="BY74" s="7" t="str">
        <f>+IFERROR(VLOOKUP(BV74,Auxiliar!$A:$C,3,0),"")</f>
        <v>3b 10% | 169b 0%</v>
      </c>
      <c r="CA74" s="1">
        <v>1098</v>
      </c>
      <c r="CB74" s="1" t="s">
        <v>35</v>
      </c>
      <c r="CC74" s="6">
        <f>+IFERROR(VALUE(RIGHT(Tabla14[[#This Row],[B2B]],6)),"")</f>
        <v>1098</v>
      </c>
      <c r="CD74" s="6" t="str">
        <f>+IFERROR(VLOOKUP(CB74,Auxiliar!$A:$C,2,0),"")</f>
        <v>Corona 710cc</v>
      </c>
      <c r="CE74" s="7" t="str">
        <f>+IFERROR(VLOOKUP(CB74,Auxiliar!$A:$C,3,0),"")</f>
        <v>1b 10% | 85b 0%</v>
      </c>
      <c r="CG74" s="1"/>
      <c r="CH74" s="1"/>
      <c r="CI74" s="6" t="str">
        <f>+IFERROR(VALUE(RIGHT(Tabla15[[#This Row],[B2B]],6)),"")</f>
        <v/>
      </c>
      <c r="CJ74" s="6" t="str">
        <f>+IFERROR(VLOOKUP(CH74,Auxiliar!$A:$C,2,0),"")</f>
        <v/>
      </c>
      <c r="CK74" s="7" t="str">
        <f>+IFERROR(VLOOKUP(CH74,Auxiliar!$A:$C,3,0),"")</f>
        <v/>
      </c>
      <c r="CM74" s="1">
        <v>1092</v>
      </c>
      <c r="CN74" s="1" t="s">
        <v>20</v>
      </c>
      <c r="CO74" s="6">
        <v>1092</v>
      </c>
      <c r="CP74" s="6" t="s">
        <v>20</v>
      </c>
      <c r="CQ74" s="7" t="s">
        <v>21</v>
      </c>
      <c r="CS74" s="1"/>
      <c r="CT74" s="1"/>
      <c r="CU74" s="6" t="str">
        <f>+IFERROR(VALUE(RIGHT(Tabla17[[#This Row],[B2B]],6)),"")</f>
        <v/>
      </c>
      <c r="CV74" s="6" t="str">
        <f>+IFERROR(VLOOKUP(CT74,Auxiliar!$A:$C,2,0),"")</f>
        <v/>
      </c>
      <c r="CW74" s="7" t="str">
        <f>+IFERROR(VLOOKUP(CT74,Auxiliar!$A:$C,3,0),"")</f>
        <v/>
      </c>
      <c r="CY74" s="1">
        <v>1092</v>
      </c>
      <c r="CZ74" s="1" t="s">
        <v>16</v>
      </c>
      <c r="DA74" s="6">
        <f>+IFERROR(VALUE(RIGHT(Tabla18[[#This Row],[B2B]],6)),"")</f>
        <v>1092</v>
      </c>
      <c r="DB74" s="6" t="str">
        <f>+IFERROR(VLOOKUP(CZ74,Auxiliar!$A:$C,2,0),"")</f>
        <v>PREMIUM</v>
      </c>
      <c r="DC74" s="7" t="str">
        <f>+IFERROR(VLOOKUP(CZ74,Auxiliar!$A:$C,3,0),"")</f>
        <v>0b 0% | 2b 2% | 5b 3,5% | 10b 5%</v>
      </c>
      <c r="DE74" s="1">
        <v>1092</v>
      </c>
      <c r="DF74" s="1" t="s">
        <v>19</v>
      </c>
      <c r="DG74" s="6">
        <f>+IFERROR(VALUE(RIGHT(Tabla19[[#This Row],[B2B]],6)),"")</f>
        <v>1092</v>
      </c>
      <c r="DH74" s="6" t="str">
        <f>+IFERROR(VLOOKUP(DF74,Auxiliar!$A:$C,2,0),"")</f>
        <v>MICHELOB</v>
      </c>
      <c r="DI74" s="7" t="str">
        <f>+IFERROR(VLOOKUP(DF74,Auxiliar!$A:$C,3,0),"")</f>
        <v>1b 7% | 3b 22% | 8b 27%</v>
      </c>
      <c r="DK74" s="1">
        <v>11983</v>
      </c>
      <c r="DL74" s="1" t="s">
        <v>23</v>
      </c>
      <c r="DM74" s="6">
        <f>+IFERROR(VALUE(RIGHT(Tabla20[[#This Row],[B2B]],6)),"")</f>
        <v>11983</v>
      </c>
      <c r="DN74" s="6" t="str">
        <f>+IFERROR(VLOOKUP(DL74,Auxiliar!$A:$C,2,0),"")</f>
        <v>CORONA PORRON</v>
      </c>
      <c r="DO74" s="7" t="str">
        <f>+IFERROR(VLOOKUP(DL74,Auxiliar!$A:$C,3,0),"")</f>
        <v>3b 5% | 42b 0%</v>
      </c>
      <c r="DQ74" s="1">
        <v>1092</v>
      </c>
      <c r="DR74" s="12" t="s">
        <v>24</v>
      </c>
      <c r="DS74" s="6">
        <f>+IFERROR(VALUE(RIGHT(Tabla21[[#This Row],[B2B]],6)),"")</f>
        <v>1092</v>
      </c>
      <c r="DT74" s="6" t="str">
        <f>+IFERROR(VLOOKUP(DR74,Auxiliar!$A:$C,2,0),"")</f>
        <v>CORONA PORRON</v>
      </c>
      <c r="DU74" s="7" t="str">
        <f>+IFERROR(VLOOKUP(DR74,Auxiliar!$A:$C,3,0),"")</f>
        <v>1b 5% | 20b 0%</v>
      </c>
      <c r="DW74" s="1">
        <v>5683</v>
      </c>
      <c r="DX74" s="12" t="s">
        <v>43</v>
      </c>
      <c r="DY74" s="6">
        <f>+IFERROR(VALUE(RIGHT(Tabla22[[#This Row],[B2B]],6)),"")</f>
        <v>5683</v>
      </c>
      <c r="DZ74" s="6" t="str">
        <f>+IFERROR(VLOOKUP(DX74,Auxiliar!$A:$C,2,0),"")</f>
        <v xml:space="preserve">VALUE LATA </v>
      </c>
      <c r="EA74" s="7" t="str">
        <f>+IFERROR(VLOOKUP(DX74,Auxiliar!$A:$C,3,0),"")</f>
        <v>1b 15% | 100b 18%</v>
      </c>
      <c r="EC74" s="1">
        <v>4230</v>
      </c>
      <c r="ED74" s="12" t="s">
        <v>47</v>
      </c>
      <c r="EE74" s="6">
        <f>+IFERROR(VALUE(RIGHT(Tabla23[[#This Row],[B2B]],6)),"")</f>
        <v>4230</v>
      </c>
      <c r="EF74" s="6" t="str">
        <f>+IFERROR(VLOOKUP(ED74,Auxiliar!$A:$C,2,0),"")</f>
        <v>VALUE LATON</v>
      </c>
      <c r="EG74" s="7" t="str">
        <f>+IFERROR(VLOOKUP(ED74,Auxiliar!$A:$C,3,0),"")</f>
        <v>1b 10% | 5b 15% | 192b 0%</v>
      </c>
      <c r="EI74" s="1"/>
      <c r="EJ74" s="12"/>
      <c r="EK74" s="6" t="str">
        <f>+IFERROR(VALUE(RIGHT(Tabla24[[#This Row],[B2B]],6)),"")</f>
        <v/>
      </c>
      <c r="EL74" s="6" t="str">
        <f>+IFERROR(VLOOKUP(EJ74,Auxiliar!$A:$C,2,0),"")</f>
        <v/>
      </c>
      <c r="EM74" s="7" t="str">
        <f>+IFERROR(VLOOKUP(EJ74,Auxiliar!$A:$C,3,0),"")</f>
        <v/>
      </c>
      <c r="EO74" s="1"/>
      <c r="EP74" s="12"/>
      <c r="EQ74" s="6" t="str">
        <f>+IFERROR(VALUE(RIGHT(Tabla25[[#This Row],[B2B]],6)),"")</f>
        <v/>
      </c>
      <c r="ER74" s="6" t="str">
        <f>+IFERROR(VLOOKUP(EP74,Auxiliar!$A:$C,2,0),"")</f>
        <v/>
      </c>
      <c r="ES74" s="7" t="str">
        <f>+IFERROR(VLOOKUP(EP74,Auxiliar!$A:$C,3,0),"")</f>
        <v/>
      </c>
      <c r="EU74" s="1"/>
      <c r="EV74" s="12"/>
      <c r="EW74" s="6" t="str">
        <f>+IFERROR(VALUE(RIGHT(Tabla26[[#This Row],[B2B]],6)),"")</f>
        <v/>
      </c>
      <c r="EX74" s="6" t="str">
        <f>+IFERROR(VLOOKUP(EV74,Auxiliar!$A:$C,2,0),"")</f>
        <v/>
      </c>
      <c r="EY74" s="7" t="str">
        <f>+IFERROR(VLOOKUP(EV74,Auxiliar!$A:$C,3,0),"")</f>
        <v/>
      </c>
      <c r="EZ74" s="1"/>
      <c r="FA74" s="12"/>
      <c r="FB74" s="6" t="str">
        <f>+IFERROR(VALUE(RIGHT(Tabla27[[#This Row],[B2B]],6)),"")</f>
        <v/>
      </c>
      <c r="FC74" s="6" t="str">
        <f>+IFERROR(VLOOKUP(FA74,Auxiliar!$A:$C,2,0),"")</f>
        <v/>
      </c>
      <c r="FD74" s="7" t="str">
        <f>+IFERROR(VLOOKUP(FA74,Auxiliar!$A:$C,3,0),"")</f>
        <v/>
      </c>
      <c r="FE74" s="1"/>
      <c r="FF74" s="12"/>
      <c r="FG74" s="6" t="str">
        <f>+IFERROR(VALUE(RIGHT(Tabla28[[#This Row],[B2B]],6)),"")</f>
        <v/>
      </c>
      <c r="FH74" s="6" t="str">
        <f>+IFERROR(VLOOKUP(FF74,Auxiliar!$A:$C,2,0),"")</f>
        <v/>
      </c>
      <c r="FI74" s="7" t="str">
        <f>+IFERROR(VLOOKUP(FF74,Auxiliar!$A:$C,3,0),"")</f>
        <v/>
      </c>
      <c r="FJ74" s="1"/>
      <c r="FK74" s="12"/>
      <c r="FL74" s="6" t="str">
        <f>+IFERROR(VALUE(RIGHT(Tabla29[[#This Row],[B2B]],6)),"")</f>
        <v/>
      </c>
      <c r="FM74" s="6" t="str">
        <f>+IFERROR(VLOOKUP(FK74,Auxiliar!$A:$C,2,0),"")</f>
        <v/>
      </c>
      <c r="FN74" s="7" t="str">
        <f>+IFERROR(VLOOKUP(FK74,Auxiliar!$A:$C,3,0),"")</f>
        <v/>
      </c>
      <c r="FO74" s="1"/>
      <c r="FP74" s="12"/>
      <c r="FQ74" s="6"/>
      <c r="FR74" s="6"/>
      <c r="FS74" s="7"/>
      <c r="FT74" s="1"/>
      <c r="FU74" s="12"/>
      <c r="FV74" s="6" t="str">
        <f>+IFERROR(VALUE(RIGHT(Tabla31[[#This Row],[B2B]],6)),"")</f>
        <v/>
      </c>
      <c r="FW74" s="6" t="str">
        <f>+IFERROR(VLOOKUP(FU74,Auxiliar!$A:$C,2,0),"")</f>
        <v/>
      </c>
      <c r="FX74" s="7" t="str">
        <f>+IFERROR(VLOOKUP(FU74,Auxiliar!$A:$C,3,0),"")</f>
        <v/>
      </c>
      <c r="FY74" s="1"/>
      <c r="FZ74" s="12"/>
      <c r="GA74" s="6" t="str">
        <f>+IFERROR(VALUE(RIGHT(Tabla32[[#This Row],[B2B]],6)),"")</f>
        <v/>
      </c>
      <c r="GB74" s="6" t="str">
        <f>+IFERROR(VLOOKUP(FZ74,Auxiliar!$A:$C,2,0),"")</f>
        <v/>
      </c>
      <c r="GC74" s="7" t="str">
        <f>+IFERROR(VLOOKUP(FZ74,Auxiliar!$A:$C,3,0),"")</f>
        <v/>
      </c>
      <c r="GD74" s="1"/>
      <c r="GE74" s="12"/>
      <c r="GF74" s="6" t="str">
        <f>+IFERROR(VALUE(RIGHT(Tabla33[[#This Row],[B2B]],6)),"")</f>
        <v/>
      </c>
      <c r="GG74" s="6" t="str">
        <f>+IFERROR(VLOOKUP(GE74,Auxiliar!$A:$C,2,0),"")</f>
        <v/>
      </c>
      <c r="GH74" s="7" t="str">
        <f>+IFERROR(VLOOKUP(GE74,Auxiliar!$A:$C,3,0),"")</f>
        <v/>
      </c>
    </row>
    <row r="75" spans="1:190" x14ac:dyDescent="0.25">
      <c r="A75" s="1"/>
      <c r="B75" s="1"/>
      <c r="C75" t="str">
        <f>+IFERROR(VALUE(RIGHT(Tabla1[[#This Row],[B2B]],6)),"")</f>
        <v/>
      </c>
      <c r="D75" t="str">
        <f>+IFERROR(VLOOKUP(B75,Auxiliar!$A:$C,2,0),"")</f>
        <v/>
      </c>
      <c r="E75" s="5" t="str">
        <f>+IFERROR(VLOOKUP(B75,Auxiliar!$A:$C,3,0),"")</f>
        <v/>
      </c>
      <c r="S75" s="1">
        <v>2114</v>
      </c>
      <c r="T75" s="1" t="s">
        <v>9</v>
      </c>
      <c r="U75" s="6">
        <f>+IFERROR(VALUE(RIGHT(Tabla4[[#This Row],[B2B]],6)),"")</f>
        <v>2114</v>
      </c>
      <c r="V75" s="6" t="str">
        <f>+IFERROR(VLOOKUP(T75,Auxiliar!$A:$C,2,0),"")</f>
        <v>CORE</v>
      </c>
      <c r="W75" s="7" t="str">
        <f>+IFERROR(VLOOKUP(T75,Auxiliar!$A:$C,3,0),"")</f>
        <v>0b 1% | 2b 5% | 4b 6%</v>
      </c>
      <c r="Y75" s="1">
        <v>3547</v>
      </c>
      <c r="Z75" s="1" t="s">
        <v>10</v>
      </c>
      <c r="AA75" s="6">
        <f>+IFERROR(VALUE(RIGHT(Tabla5[[#This Row],[B2B]],6)),"")</f>
        <v>3547</v>
      </c>
      <c r="AB75" s="6" t="str">
        <f>+IFERROR(VLOOKUP(Z75,Auxiliar!$A:$C,2,0),"")</f>
        <v>CORE</v>
      </c>
      <c r="AC75" s="7" t="str">
        <f>+IFERROR(VLOOKUP(Z75,Auxiliar!$A:$C,3,0),"")</f>
        <v>0b 1% | 3b 4% | 5b 6%</v>
      </c>
      <c r="AE75" s="1">
        <v>4981</v>
      </c>
      <c r="AF75" s="1" t="s">
        <v>11</v>
      </c>
      <c r="AG75" s="6">
        <f>+IFERROR(VALUE(RIGHT(Tabla6[[#This Row],[B2B]],6)),"")</f>
        <v>4981</v>
      </c>
      <c r="AH75" s="6" t="str">
        <f>+IFERROR(VLOOKUP(AF75,Auxiliar!$A:$C,2,0),"")</f>
        <v>CORE</v>
      </c>
      <c r="AI75" s="7" t="str">
        <f>+IFERROR(VLOOKUP(AF75,Auxiliar!$A:$C,3,0),"")</f>
        <v>0b 1% | 6b 5% | 10b 6%</v>
      </c>
      <c r="AK75" s="1">
        <v>1650</v>
      </c>
      <c r="AL75" s="1" t="s">
        <v>30</v>
      </c>
      <c r="AM75" s="6">
        <f>+IFERROR(VALUE(RIGHT(Tabla7[[#This Row],[B2B]],6)),"")</f>
        <v>1650</v>
      </c>
      <c r="AN75" s="6" t="str">
        <f>+IFERROR(VLOOKUP(AL75,Auxiliar!$A:$C,2,0),"")</f>
        <v>LATONES</v>
      </c>
      <c r="AO75" s="7" t="str">
        <f>+IFERROR(VLOOKUP(AL75,Auxiliar!$A:$C,3,0),"")</f>
        <v>1b 4% | 5b 7% | 97b 0%</v>
      </c>
      <c r="AQ75" s="1">
        <v>3213</v>
      </c>
      <c r="AR75" s="1" t="s">
        <v>31</v>
      </c>
      <c r="AS75" s="6">
        <f>+IFERROR(VALUE(RIGHT(Tabla8[[#This Row],[B2B]],6)),"")</f>
        <v>3213</v>
      </c>
      <c r="AT75" s="6" t="str">
        <f>+IFERROR(VLOOKUP(AR75,Auxiliar!$A:$C,2,0),"")</f>
        <v>LATONES</v>
      </c>
      <c r="AU75" s="7" t="str">
        <f>+IFERROR(VLOOKUP(AR75,Auxiliar!$A:$C,3,0),"")</f>
        <v>2b 3% | 4b 5% | 5b 8% | 193 0%</v>
      </c>
      <c r="AW75" s="1"/>
      <c r="AX75" s="1" t="s">
        <v>32</v>
      </c>
      <c r="AY75" s="6" t="str">
        <f>+IFERROR(VALUE(RIGHT(Tabla9[[#This Row],[B2B]],6)),"")</f>
        <v/>
      </c>
      <c r="AZ75" s="6" t="str">
        <f>+IFERROR(VLOOKUP(AX75,Auxiliar!$A:$C,2,0),"")</f>
        <v>LATONES</v>
      </c>
      <c r="BA75" s="7" t="str">
        <f>+IFERROR(VLOOKUP(AX75,Auxiliar!$A:$C,3,0),"")</f>
        <v>2b 3% | 4b 4% | 6b 5% | 10b 8%  | 385b 0%</v>
      </c>
      <c r="BC75" s="1"/>
      <c r="BD75" s="1" t="s">
        <v>33</v>
      </c>
      <c r="BE75" s="6" t="str">
        <f>+IFERROR(VALUE(RIGHT(Tabla10[[#This Row],[B2B]],6)),"")</f>
        <v/>
      </c>
      <c r="BF75" s="6" t="str">
        <f>+IFERROR(VLOOKUP(BD75,Auxiliar!$A:$C,2,0),"")</f>
        <v>LATONES</v>
      </c>
      <c r="BG75" s="7" t="str">
        <f>+IFERROR(VLOOKUP(BD75,Auxiliar!$A:$C,3,0),"")</f>
        <v>6b 4% | 12b 5% | 15b 8% | 385b 0%</v>
      </c>
      <c r="BI75" s="1"/>
      <c r="BJ75" s="1"/>
      <c r="BK75" s="6" t="str">
        <f>+IFERROR(VALUE(RIGHT(Tabla11[[#This Row],[B2B]],6)),"")</f>
        <v/>
      </c>
      <c r="BL75" s="6" t="str">
        <f>+IFERROR(VLOOKUP(BJ75,Auxiliar!$A:$C,2,0),"")</f>
        <v/>
      </c>
      <c r="BM75" s="7" t="str">
        <f>+IFERROR(VLOOKUP(BJ75,Auxiliar!$A:$C,3,0),"")</f>
        <v/>
      </c>
      <c r="BO75" s="1">
        <v>5683</v>
      </c>
      <c r="BP75" s="1" t="s">
        <v>39</v>
      </c>
      <c r="BQ75" s="6">
        <f>+IFERROR(VALUE(RIGHT(Tabla12[[#This Row],[B2B]],6)),"")</f>
        <v>5683</v>
      </c>
      <c r="BR75" s="6" t="str">
        <f>+IFERROR(VLOOKUP(BP75,Auxiliar!$A:$C,2,0),"")</f>
        <v>VALUE LITRO</v>
      </c>
      <c r="BS75" s="7" t="str">
        <f>+IFERROR(VLOOKUP(BP75,Auxiliar!$A:$C,3,0),"")</f>
        <v>1b 12%</v>
      </c>
      <c r="BU75" s="1">
        <v>11983</v>
      </c>
      <c r="BV75" s="1" t="s">
        <v>34</v>
      </c>
      <c r="BW75" s="6">
        <f>+IFERROR(VALUE(RIGHT(Tabla13[[#This Row],[B2B]],6)),"")</f>
        <v>11983</v>
      </c>
      <c r="BX75" s="6" t="str">
        <f>+IFERROR(VLOOKUP(BV75,Auxiliar!$A:$C,2,0),"")</f>
        <v>Corona 710cc</v>
      </c>
      <c r="BY75" s="7" t="str">
        <f>+IFERROR(VLOOKUP(BV75,Auxiliar!$A:$C,3,0),"")</f>
        <v>3b 10% | 169b 0%</v>
      </c>
      <c r="CA75" s="1">
        <v>1102</v>
      </c>
      <c r="CB75" s="1" t="s">
        <v>35</v>
      </c>
      <c r="CC75" s="6">
        <f>+IFERROR(VALUE(RIGHT(Tabla14[[#This Row],[B2B]],6)),"")</f>
        <v>1102</v>
      </c>
      <c r="CD75" s="6" t="str">
        <f>+IFERROR(VLOOKUP(CB75,Auxiliar!$A:$C,2,0),"")</f>
        <v>Corona 710cc</v>
      </c>
      <c r="CE75" s="7" t="str">
        <f>+IFERROR(VLOOKUP(CB75,Auxiliar!$A:$C,3,0),"")</f>
        <v>1b 10% | 85b 0%</v>
      </c>
      <c r="CG75" s="1"/>
      <c r="CH75" s="1"/>
      <c r="CI75" s="6" t="str">
        <f>+IFERROR(VALUE(RIGHT(Tabla15[[#This Row],[B2B]],6)),"")</f>
        <v/>
      </c>
      <c r="CJ75" s="6" t="str">
        <f>+IFERROR(VLOOKUP(CH75,Auxiliar!$A:$C,2,0),"")</f>
        <v/>
      </c>
      <c r="CK75" s="7" t="str">
        <f>+IFERROR(VLOOKUP(CH75,Auxiliar!$A:$C,3,0),"")</f>
        <v/>
      </c>
      <c r="CM75" s="1">
        <v>1098</v>
      </c>
      <c r="CN75" s="1" t="s">
        <v>20</v>
      </c>
      <c r="CO75" s="6">
        <v>1098</v>
      </c>
      <c r="CP75" s="6" t="s">
        <v>20</v>
      </c>
      <c r="CQ75" s="7" t="s">
        <v>21</v>
      </c>
      <c r="CS75" s="1"/>
      <c r="CT75" s="1"/>
      <c r="CU75" s="6" t="str">
        <f>+IFERROR(VALUE(RIGHT(Tabla17[[#This Row],[B2B]],6)),"")</f>
        <v/>
      </c>
      <c r="CV75" s="6" t="str">
        <f>+IFERROR(VLOOKUP(CT75,Auxiliar!$A:$C,2,0),"")</f>
        <v/>
      </c>
      <c r="CW75" s="7" t="str">
        <f>+IFERROR(VLOOKUP(CT75,Auxiliar!$A:$C,3,0),"")</f>
        <v/>
      </c>
      <c r="CY75" s="1">
        <v>1098</v>
      </c>
      <c r="CZ75" s="1" t="s">
        <v>16</v>
      </c>
      <c r="DA75" s="6">
        <f>+IFERROR(VALUE(RIGHT(Tabla18[[#This Row],[B2B]],6)),"")</f>
        <v>1098</v>
      </c>
      <c r="DB75" s="6" t="str">
        <f>+IFERROR(VLOOKUP(CZ75,Auxiliar!$A:$C,2,0),"")</f>
        <v>PREMIUM</v>
      </c>
      <c r="DC75" s="7" t="str">
        <f>+IFERROR(VLOOKUP(CZ75,Auxiliar!$A:$C,3,0),"")</f>
        <v>0b 0% | 2b 2% | 5b 3,5% | 10b 5%</v>
      </c>
      <c r="DE75" s="1">
        <v>1098</v>
      </c>
      <c r="DF75" s="1" t="s">
        <v>19</v>
      </c>
      <c r="DG75" s="6">
        <f>+IFERROR(VALUE(RIGHT(Tabla19[[#This Row],[B2B]],6)),"")</f>
        <v>1098</v>
      </c>
      <c r="DH75" s="6" t="str">
        <f>+IFERROR(VLOOKUP(DF75,Auxiliar!$A:$C,2,0),"")</f>
        <v>MICHELOB</v>
      </c>
      <c r="DI75" s="7" t="str">
        <f>+IFERROR(VLOOKUP(DF75,Auxiliar!$A:$C,3,0),"")</f>
        <v>1b 7% | 3b 22% | 8b 27%</v>
      </c>
      <c r="DK75" s="1">
        <v>20021</v>
      </c>
      <c r="DL75" s="1" t="s">
        <v>23</v>
      </c>
      <c r="DM75" s="6">
        <f>+IFERROR(VALUE(RIGHT(Tabla20[[#This Row],[B2B]],6)),"")</f>
        <v>20021</v>
      </c>
      <c r="DN75" s="6" t="str">
        <f>+IFERROR(VLOOKUP(DL75,Auxiliar!$A:$C,2,0),"")</f>
        <v>CORONA PORRON</v>
      </c>
      <c r="DO75" s="7" t="str">
        <f>+IFERROR(VLOOKUP(DL75,Auxiliar!$A:$C,3,0),"")</f>
        <v>3b 5% | 42b 0%</v>
      </c>
      <c r="DQ75" s="1">
        <v>1098</v>
      </c>
      <c r="DR75" s="12" t="s">
        <v>24</v>
      </c>
      <c r="DS75" s="6">
        <f>+IFERROR(VALUE(RIGHT(Tabla21[[#This Row],[B2B]],6)),"")</f>
        <v>1098</v>
      </c>
      <c r="DT75" s="6" t="str">
        <f>+IFERROR(VLOOKUP(DR75,Auxiliar!$A:$C,2,0),"")</f>
        <v>CORONA PORRON</v>
      </c>
      <c r="DU75" s="7" t="str">
        <f>+IFERROR(VLOOKUP(DR75,Auxiliar!$A:$C,3,0),"")</f>
        <v>1b 5% | 20b 0%</v>
      </c>
      <c r="DW75" s="1">
        <v>4242</v>
      </c>
      <c r="DX75" s="12" t="s">
        <v>43</v>
      </c>
      <c r="DY75" s="6">
        <f>+IFERROR(VALUE(RIGHT(Tabla22[[#This Row],[B2B]],6)),"")</f>
        <v>4242</v>
      </c>
      <c r="DZ75" s="6" t="str">
        <f>+IFERROR(VLOOKUP(DX75,Auxiliar!$A:$C,2,0),"")</f>
        <v xml:space="preserve">VALUE LATA </v>
      </c>
      <c r="EA75" s="7" t="str">
        <f>+IFERROR(VLOOKUP(DX75,Auxiliar!$A:$C,3,0),"")</f>
        <v>1b 15% | 100b 18%</v>
      </c>
      <c r="EC75" s="1">
        <v>4233</v>
      </c>
      <c r="ED75" s="12" t="s">
        <v>47</v>
      </c>
      <c r="EE75" s="6">
        <f>+IFERROR(VALUE(RIGHT(Tabla23[[#This Row],[B2B]],6)),"")</f>
        <v>4233</v>
      </c>
      <c r="EF75" s="6" t="str">
        <f>+IFERROR(VLOOKUP(ED75,Auxiliar!$A:$C,2,0),"")</f>
        <v>VALUE LATON</v>
      </c>
      <c r="EG75" s="7" t="str">
        <f>+IFERROR(VLOOKUP(ED75,Auxiliar!$A:$C,3,0),"")</f>
        <v>1b 10% | 5b 15% | 192b 0%</v>
      </c>
      <c r="EI75" s="1"/>
      <c r="EJ75" s="12"/>
      <c r="EK75" s="6" t="str">
        <f>+IFERROR(VALUE(RIGHT(Tabla24[[#This Row],[B2B]],6)),"")</f>
        <v/>
      </c>
      <c r="EL75" s="6" t="str">
        <f>+IFERROR(VLOOKUP(EJ75,Auxiliar!$A:$C,2,0),"")</f>
        <v/>
      </c>
      <c r="EM75" s="7" t="str">
        <f>+IFERROR(VLOOKUP(EJ75,Auxiliar!$A:$C,3,0),"")</f>
        <v/>
      </c>
      <c r="EO75" s="1"/>
      <c r="EP75" s="12"/>
      <c r="EQ75" s="6" t="str">
        <f>+IFERROR(VALUE(RIGHT(Tabla25[[#This Row],[B2B]],6)),"")</f>
        <v/>
      </c>
      <c r="ER75" s="6" t="str">
        <f>+IFERROR(VLOOKUP(EP75,Auxiliar!$A:$C,2,0),"")</f>
        <v/>
      </c>
      <c r="ES75" s="7" t="str">
        <f>+IFERROR(VLOOKUP(EP75,Auxiliar!$A:$C,3,0),"")</f>
        <v/>
      </c>
      <c r="EU75" s="1"/>
      <c r="EV75" s="12"/>
      <c r="EW75" s="6" t="str">
        <f>+IFERROR(VALUE(RIGHT(Tabla26[[#This Row],[B2B]],6)),"")</f>
        <v/>
      </c>
      <c r="EX75" s="6" t="str">
        <f>+IFERROR(VLOOKUP(EV75,Auxiliar!$A:$C,2,0),"")</f>
        <v/>
      </c>
      <c r="EY75" s="7" t="str">
        <f>+IFERROR(VLOOKUP(EV75,Auxiliar!$A:$C,3,0),"")</f>
        <v/>
      </c>
      <c r="EZ75" s="1"/>
      <c r="FA75" s="12"/>
      <c r="FB75" s="6" t="str">
        <f>+IFERROR(VALUE(RIGHT(Tabla27[[#This Row],[B2B]],6)),"")</f>
        <v/>
      </c>
      <c r="FC75" s="6" t="str">
        <f>+IFERROR(VLOOKUP(FA75,Auxiliar!$A:$C,2,0),"")</f>
        <v/>
      </c>
      <c r="FD75" s="7" t="str">
        <f>+IFERROR(VLOOKUP(FA75,Auxiliar!$A:$C,3,0),"")</f>
        <v/>
      </c>
      <c r="FE75" s="1"/>
      <c r="FF75" s="12"/>
      <c r="FG75" s="6" t="str">
        <f>+IFERROR(VALUE(RIGHT(Tabla28[[#This Row],[B2B]],6)),"")</f>
        <v/>
      </c>
      <c r="FH75" s="6" t="str">
        <f>+IFERROR(VLOOKUP(FF75,Auxiliar!$A:$C,2,0),"")</f>
        <v/>
      </c>
      <c r="FI75" s="7" t="str">
        <f>+IFERROR(VLOOKUP(FF75,Auxiliar!$A:$C,3,0),"")</f>
        <v/>
      </c>
      <c r="FJ75" s="1"/>
      <c r="FK75" s="12"/>
      <c r="FL75" s="6" t="str">
        <f>+IFERROR(VALUE(RIGHT(Tabla29[[#This Row],[B2B]],6)),"")</f>
        <v/>
      </c>
      <c r="FM75" s="6" t="str">
        <f>+IFERROR(VLOOKUP(FK75,Auxiliar!$A:$C,2,0),"")</f>
        <v/>
      </c>
      <c r="FN75" s="7" t="str">
        <f>+IFERROR(VLOOKUP(FK75,Auxiliar!$A:$C,3,0),"")</f>
        <v/>
      </c>
      <c r="FO75" s="1"/>
      <c r="FP75" s="12"/>
      <c r="FQ75" s="6"/>
      <c r="FR75" s="6"/>
      <c r="FS75" s="7"/>
      <c r="FT75" s="1"/>
      <c r="FU75" s="12"/>
      <c r="FV75" s="6" t="str">
        <f>+IFERROR(VALUE(RIGHT(Tabla31[[#This Row],[B2B]],6)),"")</f>
        <v/>
      </c>
      <c r="FW75" s="6" t="str">
        <f>+IFERROR(VLOOKUP(FU75,Auxiliar!$A:$C,2,0),"")</f>
        <v/>
      </c>
      <c r="FX75" s="7" t="str">
        <f>+IFERROR(VLOOKUP(FU75,Auxiliar!$A:$C,3,0),"")</f>
        <v/>
      </c>
      <c r="FY75" s="1"/>
      <c r="FZ75" s="12"/>
      <c r="GA75" s="6" t="str">
        <f>+IFERROR(VALUE(RIGHT(Tabla32[[#This Row],[B2B]],6)),"")</f>
        <v/>
      </c>
      <c r="GB75" s="6" t="str">
        <f>+IFERROR(VLOOKUP(FZ75,Auxiliar!$A:$C,2,0),"")</f>
        <v/>
      </c>
      <c r="GC75" s="7" t="str">
        <f>+IFERROR(VLOOKUP(FZ75,Auxiliar!$A:$C,3,0),"")</f>
        <v/>
      </c>
      <c r="GD75" s="1"/>
      <c r="GE75" s="12"/>
      <c r="GF75" s="6" t="str">
        <f>+IFERROR(VALUE(RIGHT(Tabla33[[#This Row],[B2B]],6)),"")</f>
        <v/>
      </c>
      <c r="GG75" s="6" t="str">
        <f>+IFERROR(VLOOKUP(GE75,Auxiliar!$A:$C,2,0),"")</f>
        <v/>
      </c>
      <c r="GH75" s="7" t="str">
        <f>+IFERROR(VLOOKUP(GE75,Auxiliar!$A:$C,3,0),"")</f>
        <v/>
      </c>
    </row>
    <row r="76" spans="1:190" x14ac:dyDescent="0.25">
      <c r="A76" s="1"/>
      <c r="B76" s="1"/>
      <c r="C76" t="str">
        <f>+IFERROR(VALUE(RIGHT(Tabla1[[#This Row],[B2B]],6)),"")</f>
        <v/>
      </c>
      <c r="D76" t="str">
        <f>+IFERROR(VLOOKUP(B76,Auxiliar!$A:$C,2,0),"")</f>
        <v/>
      </c>
      <c r="E76" s="5" t="str">
        <f>+IFERROR(VLOOKUP(B76,Auxiliar!$A:$C,3,0),"")</f>
        <v/>
      </c>
      <c r="S76" s="1">
        <v>2174</v>
      </c>
      <c r="T76" s="1" t="s">
        <v>9</v>
      </c>
      <c r="U76" s="6">
        <f>+IFERROR(VALUE(RIGHT(Tabla4[[#This Row],[B2B]],6)),"")</f>
        <v>2174</v>
      </c>
      <c r="V76" s="6" t="str">
        <f>+IFERROR(VLOOKUP(T76,Auxiliar!$A:$C,2,0),"")</f>
        <v>CORE</v>
      </c>
      <c r="W76" s="7" t="str">
        <f>+IFERROR(VLOOKUP(T76,Auxiliar!$A:$C,3,0),"")</f>
        <v>0b 1% | 2b 5% | 4b 6%</v>
      </c>
      <c r="Y76" s="1">
        <v>3558</v>
      </c>
      <c r="Z76" s="1" t="s">
        <v>10</v>
      </c>
      <c r="AA76" s="6">
        <f>+IFERROR(VALUE(RIGHT(Tabla5[[#This Row],[B2B]],6)),"")</f>
        <v>3558</v>
      </c>
      <c r="AB76" s="6" t="str">
        <f>+IFERROR(VLOOKUP(Z76,Auxiliar!$A:$C,2,0),"")</f>
        <v>CORE</v>
      </c>
      <c r="AC76" s="7" t="str">
        <f>+IFERROR(VLOOKUP(Z76,Auxiliar!$A:$C,3,0),"")</f>
        <v>0b 1% | 3b 4% | 5b 6%</v>
      </c>
      <c r="AE76" s="1">
        <v>5002</v>
      </c>
      <c r="AF76" s="1" t="s">
        <v>11</v>
      </c>
      <c r="AG76" s="6">
        <f>+IFERROR(VALUE(RIGHT(Tabla6[[#This Row],[B2B]],6)),"")</f>
        <v>5002</v>
      </c>
      <c r="AH76" s="6" t="str">
        <f>+IFERROR(VLOOKUP(AF76,Auxiliar!$A:$C,2,0),"")</f>
        <v>CORE</v>
      </c>
      <c r="AI76" s="7" t="str">
        <f>+IFERROR(VLOOKUP(AF76,Auxiliar!$A:$C,3,0),"")</f>
        <v>0b 1% | 6b 5% | 10b 6%</v>
      </c>
      <c r="AK76" s="1">
        <v>1668</v>
      </c>
      <c r="AL76" s="1" t="s">
        <v>30</v>
      </c>
      <c r="AM76" s="6">
        <f>+IFERROR(VALUE(RIGHT(Tabla7[[#This Row],[B2B]],6)),"")</f>
        <v>1668</v>
      </c>
      <c r="AN76" s="6" t="str">
        <f>+IFERROR(VLOOKUP(AL76,Auxiliar!$A:$C,2,0),"")</f>
        <v>LATONES</v>
      </c>
      <c r="AO76" s="7" t="str">
        <f>+IFERROR(VLOOKUP(AL76,Auxiliar!$A:$C,3,0),"")</f>
        <v>1b 4% | 5b 7% | 97b 0%</v>
      </c>
      <c r="AQ76" s="1">
        <v>3242</v>
      </c>
      <c r="AR76" s="1" t="s">
        <v>31</v>
      </c>
      <c r="AS76" s="6">
        <f>+IFERROR(VALUE(RIGHT(Tabla8[[#This Row],[B2B]],6)),"")</f>
        <v>3242</v>
      </c>
      <c r="AT76" s="6" t="str">
        <f>+IFERROR(VLOOKUP(AR76,Auxiliar!$A:$C,2,0),"")</f>
        <v>LATONES</v>
      </c>
      <c r="AU76" s="7" t="str">
        <f>+IFERROR(VLOOKUP(AR76,Auxiliar!$A:$C,3,0),"")</f>
        <v>2b 3% | 4b 5% | 5b 8% | 193 0%</v>
      </c>
      <c r="AW76" s="1"/>
      <c r="AX76" s="1" t="s">
        <v>32</v>
      </c>
      <c r="AY76" s="6" t="str">
        <f>+IFERROR(VALUE(RIGHT(Tabla9[[#This Row],[B2B]],6)),"")</f>
        <v/>
      </c>
      <c r="AZ76" s="6" t="str">
        <f>+IFERROR(VLOOKUP(AX76,Auxiliar!$A:$C,2,0),"")</f>
        <v>LATONES</v>
      </c>
      <c r="BA76" s="7" t="str">
        <f>+IFERROR(VLOOKUP(AX76,Auxiliar!$A:$C,3,0),"")</f>
        <v>2b 3% | 4b 4% | 6b 5% | 10b 8%  | 385b 0%</v>
      </c>
      <c r="BC76" s="1"/>
      <c r="BD76" s="1" t="s">
        <v>33</v>
      </c>
      <c r="BE76" s="6" t="str">
        <f>+IFERROR(VALUE(RIGHT(Tabla10[[#This Row],[B2B]],6)),"")</f>
        <v/>
      </c>
      <c r="BF76" s="6" t="str">
        <f>+IFERROR(VLOOKUP(BD76,Auxiliar!$A:$C,2,0),"")</f>
        <v>LATONES</v>
      </c>
      <c r="BG76" s="7" t="str">
        <f>+IFERROR(VLOOKUP(BD76,Auxiliar!$A:$C,3,0),"")</f>
        <v>6b 4% | 12b 5% | 15b 8% | 385b 0%</v>
      </c>
      <c r="BI76" s="1"/>
      <c r="BJ76" s="1"/>
      <c r="BK76" s="6" t="str">
        <f>+IFERROR(VALUE(RIGHT(Tabla11[[#This Row],[B2B]],6)),"")</f>
        <v/>
      </c>
      <c r="BL76" s="6" t="str">
        <f>+IFERROR(VLOOKUP(BJ76,Auxiliar!$A:$C,2,0),"")</f>
        <v/>
      </c>
      <c r="BM76" s="7" t="str">
        <f>+IFERROR(VLOOKUP(BJ76,Auxiliar!$A:$C,3,0),"")</f>
        <v/>
      </c>
      <c r="BO76" s="1">
        <v>4242</v>
      </c>
      <c r="BP76" s="1" t="s">
        <v>39</v>
      </c>
      <c r="BQ76" s="6">
        <f>+IFERROR(VALUE(RIGHT(Tabla12[[#This Row],[B2B]],6)),"")</f>
        <v>4242</v>
      </c>
      <c r="BR76" s="6" t="str">
        <f>+IFERROR(VLOOKUP(BP76,Auxiliar!$A:$C,2,0),"")</f>
        <v>VALUE LITRO</v>
      </c>
      <c r="BS76" s="7" t="str">
        <f>+IFERROR(VLOOKUP(BP76,Auxiliar!$A:$C,3,0),"")</f>
        <v>1b 12%</v>
      </c>
      <c r="BU76" s="1">
        <v>12026</v>
      </c>
      <c r="BV76" s="1" t="s">
        <v>34</v>
      </c>
      <c r="BW76" s="6">
        <f>+IFERROR(VALUE(RIGHT(Tabla13[[#This Row],[B2B]],6)),"")</f>
        <v>12026</v>
      </c>
      <c r="BX76" s="6" t="str">
        <f>+IFERROR(VLOOKUP(BV76,Auxiliar!$A:$C,2,0),"")</f>
        <v>Corona 710cc</v>
      </c>
      <c r="BY76" s="7" t="str">
        <f>+IFERROR(VLOOKUP(BV76,Auxiliar!$A:$C,3,0),"")</f>
        <v>3b 10% | 169b 0%</v>
      </c>
      <c r="CA76" s="1">
        <v>1105</v>
      </c>
      <c r="CB76" s="1" t="s">
        <v>35</v>
      </c>
      <c r="CC76" s="6">
        <f>+IFERROR(VALUE(RIGHT(Tabla14[[#This Row],[B2B]],6)),"")</f>
        <v>1105</v>
      </c>
      <c r="CD76" s="6" t="str">
        <f>+IFERROR(VLOOKUP(CB76,Auxiliar!$A:$C,2,0),"")</f>
        <v>Corona 710cc</v>
      </c>
      <c r="CE76" s="7" t="str">
        <f>+IFERROR(VLOOKUP(CB76,Auxiliar!$A:$C,3,0),"")</f>
        <v>1b 10% | 85b 0%</v>
      </c>
      <c r="CG76" s="1"/>
      <c r="CH76" s="1"/>
      <c r="CI76" s="6" t="str">
        <f>+IFERROR(VALUE(RIGHT(Tabla15[[#This Row],[B2B]],6)),"")</f>
        <v/>
      </c>
      <c r="CJ76" s="6" t="str">
        <f>+IFERROR(VLOOKUP(CH76,Auxiliar!$A:$C,2,0),"")</f>
        <v/>
      </c>
      <c r="CK76" s="7" t="str">
        <f>+IFERROR(VLOOKUP(CH76,Auxiliar!$A:$C,3,0),"")</f>
        <v/>
      </c>
      <c r="CM76" s="1">
        <v>1102</v>
      </c>
      <c r="CN76" s="1" t="s">
        <v>20</v>
      </c>
      <c r="CO76" s="6">
        <v>1102</v>
      </c>
      <c r="CP76" s="6" t="s">
        <v>20</v>
      </c>
      <c r="CQ76" s="7" t="s">
        <v>21</v>
      </c>
      <c r="CS76" s="1"/>
      <c r="CT76" s="1"/>
      <c r="CU76" s="6" t="str">
        <f>+IFERROR(VALUE(RIGHT(Tabla17[[#This Row],[B2B]],6)),"")</f>
        <v/>
      </c>
      <c r="CV76" s="6" t="str">
        <f>+IFERROR(VLOOKUP(CT76,Auxiliar!$A:$C,2,0),"")</f>
        <v/>
      </c>
      <c r="CW76" s="7" t="str">
        <f>+IFERROR(VLOOKUP(CT76,Auxiliar!$A:$C,3,0),"")</f>
        <v/>
      </c>
      <c r="CY76" s="1">
        <v>1102</v>
      </c>
      <c r="CZ76" s="1" t="s">
        <v>16</v>
      </c>
      <c r="DA76" s="6">
        <f>+IFERROR(VALUE(RIGHT(Tabla18[[#This Row],[B2B]],6)),"")</f>
        <v>1102</v>
      </c>
      <c r="DB76" s="6" t="str">
        <f>+IFERROR(VLOOKUP(CZ76,Auxiliar!$A:$C,2,0),"")</f>
        <v>PREMIUM</v>
      </c>
      <c r="DC76" s="7" t="str">
        <f>+IFERROR(VLOOKUP(CZ76,Auxiliar!$A:$C,3,0),"")</f>
        <v>0b 0% | 2b 2% | 5b 3,5% | 10b 5%</v>
      </c>
      <c r="DE76" s="1">
        <v>1102</v>
      </c>
      <c r="DF76" s="1" t="s">
        <v>19</v>
      </c>
      <c r="DG76" s="6">
        <f>+IFERROR(VALUE(RIGHT(Tabla19[[#This Row],[B2B]],6)),"")</f>
        <v>1102</v>
      </c>
      <c r="DH76" s="6" t="str">
        <f>+IFERROR(VLOOKUP(DF76,Auxiliar!$A:$C,2,0),"")</f>
        <v>MICHELOB</v>
      </c>
      <c r="DI76" s="7" t="str">
        <f>+IFERROR(VLOOKUP(DF76,Auxiliar!$A:$C,3,0),"")</f>
        <v>1b 7% | 3b 22% | 8b 27%</v>
      </c>
      <c r="DK76" s="1">
        <v>20048</v>
      </c>
      <c r="DL76" s="1" t="s">
        <v>23</v>
      </c>
      <c r="DM76" s="6">
        <f>+IFERROR(VALUE(RIGHT(Tabla20[[#This Row],[B2B]],6)),"")</f>
        <v>20048</v>
      </c>
      <c r="DN76" s="6" t="str">
        <f>+IFERROR(VLOOKUP(DL76,Auxiliar!$A:$C,2,0),"")</f>
        <v>CORONA PORRON</v>
      </c>
      <c r="DO76" s="7" t="str">
        <f>+IFERROR(VLOOKUP(DL76,Auxiliar!$A:$C,3,0),"")</f>
        <v>3b 5% | 42b 0%</v>
      </c>
      <c r="DQ76" s="1">
        <v>1102</v>
      </c>
      <c r="DR76" s="12" t="s">
        <v>24</v>
      </c>
      <c r="DS76" s="6">
        <f>+IFERROR(VALUE(RIGHT(Tabla21[[#This Row],[B2B]],6)),"")</f>
        <v>1102</v>
      </c>
      <c r="DT76" s="6" t="str">
        <f>+IFERROR(VLOOKUP(DR76,Auxiliar!$A:$C,2,0),"")</f>
        <v>CORONA PORRON</v>
      </c>
      <c r="DU76" s="7" t="str">
        <f>+IFERROR(VLOOKUP(DR76,Auxiliar!$A:$C,3,0),"")</f>
        <v>1b 5% | 20b 0%</v>
      </c>
      <c r="DW76" s="1">
        <v>5686</v>
      </c>
      <c r="DX76" s="12" t="s">
        <v>43</v>
      </c>
      <c r="DY76" s="6">
        <f>+IFERROR(VALUE(RIGHT(Tabla22[[#This Row],[B2B]],6)),"")</f>
        <v>5686</v>
      </c>
      <c r="DZ76" s="6" t="str">
        <f>+IFERROR(VLOOKUP(DX76,Auxiliar!$A:$C,2,0),"")</f>
        <v xml:space="preserve">VALUE LATA </v>
      </c>
      <c r="EA76" s="7" t="str">
        <f>+IFERROR(VLOOKUP(DX76,Auxiliar!$A:$C,3,0),"")</f>
        <v>1b 15% | 100b 18%</v>
      </c>
      <c r="EC76" s="1">
        <v>5683</v>
      </c>
      <c r="ED76" s="12" t="s">
        <v>47</v>
      </c>
      <c r="EE76" s="6">
        <f>+IFERROR(VALUE(RIGHT(Tabla23[[#This Row],[B2B]],6)),"")</f>
        <v>5683</v>
      </c>
      <c r="EF76" s="6" t="str">
        <f>+IFERROR(VLOOKUP(ED76,Auxiliar!$A:$C,2,0),"")</f>
        <v>VALUE LATON</v>
      </c>
      <c r="EG76" s="7" t="str">
        <f>+IFERROR(VLOOKUP(ED76,Auxiliar!$A:$C,3,0),"")</f>
        <v>1b 10% | 5b 15% | 192b 0%</v>
      </c>
      <c r="EI76" s="1"/>
      <c r="EJ76" s="12"/>
      <c r="EK76" s="6" t="str">
        <f>+IFERROR(VALUE(RIGHT(Tabla24[[#This Row],[B2B]],6)),"")</f>
        <v/>
      </c>
      <c r="EL76" s="6" t="str">
        <f>+IFERROR(VLOOKUP(EJ76,Auxiliar!$A:$C,2,0),"")</f>
        <v/>
      </c>
      <c r="EM76" s="7" t="str">
        <f>+IFERROR(VLOOKUP(EJ76,Auxiliar!$A:$C,3,0),"")</f>
        <v/>
      </c>
      <c r="EO76" s="1"/>
      <c r="EP76" s="12"/>
      <c r="EQ76" s="6" t="str">
        <f>+IFERROR(VALUE(RIGHT(Tabla25[[#This Row],[B2B]],6)),"")</f>
        <v/>
      </c>
      <c r="ER76" s="6" t="str">
        <f>+IFERROR(VLOOKUP(EP76,Auxiliar!$A:$C,2,0),"")</f>
        <v/>
      </c>
      <c r="ES76" s="7" t="str">
        <f>+IFERROR(VLOOKUP(EP76,Auxiliar!$A:$C,3,0),"")</f>
        <v/>
      </c>
      <c r="EU76" s="1"/>
      <c r="EV76" s="12"/>
      <c r="EW76" s="6" t="str">
        <f>+IFERROR(VALUE(RIGHT(Tabla26[[#This Row],[B2B]],6)),"")</f>
        <v/>
      </c>
      <c r="EX76" s="6" t="str">
        <f>+IFERROR(VLOOKUP(EV76,Auxiliar!$A:$C,2,0),"")</f>
        <v/>
      </c>
      <c r="EY76" s="7" t="str">
        <f>+IFERROR(VLOOKUP(EV76,Auxiliar!$A:$C,3,0),"")</f>
        <v/>
      </c>
      <c r="EZ76" s="1"/>
      <c r="FA76" s="12"/>
      <c r="FB76" s="6" t="str">
        <f>+IFERROR(VALUE(RIGHT(Tabla27[[#This Row],[B2B]],6)),"")</f>
        <v/>
      </c>
      <c r="FC76" s="6" t="str">
        <f>+IFERROR(VLOOKUP(FA76,Auxiliar!$A:$C,2,0),"")</f>
        <v/>
      </c>
      <c r="FD76" s="7" t="str">
        <f>+IFERROR(VLOOKUP(FA76,Auxiliar!$A:$C,3,0),"")</f>
        <v/>
      </c>
      <c r="FE76" s="1"/>
      <c r="FF76" s="12"/>
      <c r="FG76" s="6" t="str">
        <f>+IFERROR(VALUE(RIGHT(Tabla28[[#This Row],[B2B]],6)),"")</f>
        <v/>
      </c>
      <c r="FH76" s="6" t="str">
        <f>+IFERROR(VLOOKUP(FF76,Auxiliar!$A:$C,2,0),"")</f>
        <v/>
      </c>
      <c r="FI76" s="7" t="str">
        <f>+IFERROR(VLOOKUP(FF76,Auxiliar!$A:$C,3,0),"")</f>
        <v/>
      </c>
      <c r="FJ76" s="1"/>
      <c r="FK76" s="12"/>
      <c r="FL76" s="6" t="str">
        <f>+IFERROR(VALUE(RIGHT(Tabla29[[#This Row],[B2B]],6)),"")</f>
        <v/>
      </c>
      <c r="FM76" s="6" t="str">
        <f>+IFERROR(VLOOKUP(FK76,Auxiliar!$A:$C,2,0),"")</f>
        <v/>
      </c>
      <c r="FN76" s="7" t="str">
        <f>+IFERROR(VLOOKUP(FK76,Auxiliar!$A:$C,3,0),"")</f>
        <v/>
      </c>
      <c r="FO76" s="1"/>
      <c r="FP76" s="12"/>
      <c r="FQ76" s="6"/>
      <c r="FR76" s="6"/>
      <c r="FS76" s="7"/>
      <c r="FT76" s="1"/>
      <c r="FU76" s="12"/>
      <c r="FV76" s="6" t="str">
        <f>+IFERROR(VALUE(RIGHT(Tabla31[[#This Row],[B2B]],6)),"")</f>
        <v/>
      </c>
      <c r="FW76" s="6" t="str">
        <f>+IFERROR(VLOOKUP(FU76,Auxiliar!$A:$C,2,0),"")</f>
        <v/>
      </c>
      <c r="FX76" s="7" t="str">
        <f>+IFERROR(VLOOKUP(FU76,Auxiliar!$A:$C,3,0),"")</f>
        <v/>
      </c>
      <c r="FY76" s="1"/>
      <c r="FZ76" s="12"/>
      <c r="GA76" s="6" t="str">
        <f>+IFERROR(VALUE(RIGHT(Tabla32[[#This Row],[B2B]],6)),"")</f>
        <v/>
      </c>
      <c r="GB76" s="6" t="str">
        <f>+IFERROR(VLOOKUP(FZ76,Auxiliar!$A:$C,2,0),"")</f>
        <v/>
      </c>
      <c r="GC76" s="7" t="str">
        <f>+IFERROR(VLOOKUP(FZ76,Auxiliar!$A:$C,3,0),"")</f>
        <v/>
      </c>
      <c r="GD76" s="1"/>
      <c r="GE76" s="12"/>
      <c r="GF76" s="6" t="str">
        <f>+IFERROR(VALUE(RIGHT(Tabla33[[#This Row],[B2B]],6)),"")</f>
        <v/>
      </c>
      <c r="GG76" s="6" t="str">
        <f>+IFERROR(VLOOKUP(GE76,Auxiliar!$A:$C,2,0),"")</f>
        <v/>
      </c>
      <c r="GH76" s="7" t="str">
        <f>+IFERROR(VLOOKUP(GE76,Auxiliar!$A:$C,3,0),"")</f>
        <v/>
      </c>
    </row>
    <row r="77" spans="1:190" x14ac:dyDescent="0.25">
      <c r="A77" s="1"/>
      <c r="B77" s="1"/>
      <c r="C77" t="str">
        <f>+IFERROR(VALUE(RIGHT(Tabla1[[#This Row],[B2B]],6)),"")</f>
        <v/>
      </c>
      <c r="D77" t="str">
        <f>+IFERROR(VLOOKUP(B77,Auxiliar!$A:$C,2,0),"")</f>
        <v/>
      </c>
      <c r="E77" s="5" t="str">
        <f>+IFERROR(VLOOKUP(B77,Auxiliar!$A:$C,3,0),"")</f>
        <v/>
      </c>
      <c r="S77" s="1">
        <v>2193</v>
      </c>
      <c r="T77" s="1" t="s">
        <v>9</v>
      </c>
      <c r="U77" s="6">
        <f>+IFERROR(VALUE(RIGHT(Tabla4[[#This Row],[B2B]],6)),"")</f>
        <v>2193</v>
      </c>
      <c r="V77" s="6" t="str">
        <f>+IFERROR(VLOOKUP(T77,Auxiliar!$A:$C,2,0),"")</f>
        <v>CORE</v>
      </c>
      <c r="W77" s="7" t="str">
        <f>+IFERROR(VLOOKUP(T77,Auxiliar!$A:$C,3,0),"")</f>
        <v>0b 1% | 2b 5% | 4b 6%</v>
      </c>
      <c r="Y77" s="1">
        <v>3570</v>
      </c>
      <c r="Z77" s="1" t="s">
        <v>10</v>
      </c>
      <c r="AA77" s="6">
        <f>+IFERROR(VALUE(RIGHT(Tabla5[[#This Row],[B2B]],6)),"")</f>
        <v>3570</v>
      </c>
      <c r="AB77" s="6" t="str">
        <f>+IFERROR(VLOOKUP(Z77,Auxiliar!$A:$C,2,0),"")</f>
        <v>CORE</v>
      </c>
      <c r="AC77" s="7" t="str">
        <f>+IFERROR(VLOOKUP(Z77,Auxiliar!$A:$C,3,0),"")</f>
        <v>0b 1% | 3b 4% | 5b 6%</v>
      </c>
      <c r="AE77" s="1">
        <v>5017</v>
      </c>
      <c r="AF77" s="1" t="s">
        <v>11</v>
      </c>
      <c r="AG77" s="6">
        <f>+IFERROR(VALUE(RIGHT(Tabla6[[#This Row],[B2B]],6)),"")</f>
        <v>5017</v>
      </c>
      <c r="AH77" s="6" t="str">
        <f>+IFERROR(VLOOKUP(AF77,Auxiliar!$A:$C,2,0),"")</f>
        <v>CORE</v>
      </c>
      <c r="AI77" s="7" t="str">
        <f>+IFERROR(VLOOKUP(AF77,Auxiliar!$A:$C,3,0),"")</f>
        <v>0b 1% | 6b 5% | 10b 6%</v>
      </c>
      <c r="AK77" s="1">
        <v>1704</v>
      </c>
      <c r="AL77" s="1" t="s">
        <v>30</v>
      </c>
      <c r="AM77" s="6">
        <f>+IFERROR(VALUE(RIGHT(Tabla7[[#This Row],[B2B]],6)),"")</f>
        <v>1704</v>
      </c>
      <c r="AN77" s="6" t="str">
        <f>+IFERROR(VLOOKUP(AL77,Auxiliar!$A:$C,2,0),"")</f>
        <v>LATONES</v>
      </c>
      <c r="AO77" s="7" t="str">
        <f>+IFERROR(VLOOKUP(AL77,Auxiliar!$A:$C,3,0),"")</f>
        <v>1b 4% | 5b 7% | 97b 0%</v>
      </c>
      <c r="AQ77" s="1">
        <v>3276</v>
      </c>
      <c r="AR77" s="1" t="s">
        <v>31</v>
      </c>
      <c r="AS77" s="6">
        <f>+IFERROR(VALUE(RIGHT(Tabla8[[#This Row],[B2B]],6)),"")</f>
        <v>3276</v>
      </c>
      <c r="AT77" s="6" t="str">
        <f>+IFERROR(VLOOKUP(AR77,Auxiliar!$A:$C,2,0),"")</f>
        <v>LATONES</v>
      </c>
      <c r="AU77" s="7" t="str">
        <f>+IFERROR(VLOOKUP(AR77,Auxiliar!$A:$C,3,0),"")</f>
        <v>2b 3% | 4b 5% | 5b 8% | 193 0%</v>
      </c>
      <c r="AW77" s="1"/>
      <c r="AX77" s="1" t="s">
        <v>32</v>
      </c>
      <c r="AY77" s="6" t="str">
        <f>+IFERROR(VALUE(RIGHT(Tabla9[[#This Row],[B2B]],6)),"")</f>
        <v/>
      </c>
      <c r="AZ77" s="6" t="str">
        <f>+IFERROR(VLOOKUP(AX77,Auxiliar!$A:$C,2,0),"")</f>
        <v>LATONES</v>
      </c>
      <c r="BA77" s="7" t="str">
        <f>+IFERROR(VLOOKUP(AX77,Auxiliar!$A:$C,3,0),"")</f>
        <v>2b 3% | 4b 4% | 6b 5% | 10b 8%  | 385b 0%</v>
      </c>
      <c r="BC77" s="1"/>
      <c r="BD77" s="1" t="s">
        <v>33</v>
      </c>
      <c r="BE77" s="6" t="str">
        <f>+IFERROR(VALUE(RIGHT(Tabla10[[#This Row],[B2B]],6)),"")</f>
        <v/>
      </c>
      <c r="BF77" s="6" t="str">
        <f>+IFERROR(VLOOKUP(BD77,Auxiliar!$A:$C,2,0),"")</f>
        <v>LATONES</v>
      </c>
      <c r="BG77" s="7" t="str">
        <f>+IFERROR(VLOOKUP(BD77,Auxiliar!$A:$C,3,0),"")</f>
        <v>6b 4% | 12b 5% | 15b 8% | 385b 0%</v>
      </c>
      <c r="BI77" s="1"/>
      <c r="BJ77" s="1"/>
      <c r="BK77" s="6" t="str">
        <f>+IFERROR(VALUE(RIGHT(Tabla11[[#This Row],[B2B]],6)),"")</f>
        <v/>
      </c>
      <c r="BL77" s="6" t="str">
        <f>+IFERROR(VLOOKUP(BJ77,Auxiliar!$A:$C,2,0),"")</f>
        <v/>
      </c>
      <c r="BM77" s="7" t="str">
        <f>+IFERROR(VLOOKUP(BJ77,Auxiliar!$A:$C,3,0),"")</f>
        <v/>
      </c>
      <c r="BO77" s="1">
        <v>5686</v>
      </c>
      <c r="BP77" s="1" t="s">
        <v>39</v>
      </c>
      <c r="BQ77" s="6">
        <f>+IFERROR(VALUE(RIGHT(Tabla12[[#This Row],[B2B]],6)),"")</f>
        <v>5686</v>
      </c>
      <c r="BR77" s="6" t="str">
        <f>+IFERROR(VLOOKUP(BP77,Auxiliar!$A:$C,2,0),"")</f>
        <v>VALUE LITRO</v>
      </c>
      <c r="BS77" s="7" t="str">
        <f>+IFERROR(VLOOKUP(BP77,Auxiliar!$A:$C,3,0),"")</f>
        <v>1b 12%</v>
      </c>
      <c r="BU77" s="1">
        <v>20021</v>
      </c>
      <c r="BV77" s="1" t="s">
        <v>34</v>
      </c>
      <c r="BW77" s="6">
        <f>+IFERROR(VALUE(RIGHT(Tabla13[[#This Row],[B2B]],6)),"")</f>
        <v>20021</v>
      </c>
      <c r="BX77" s="6" t="str">
        <f>+IFERROR(VLOOKUP(BV77,Auxiliar!$A:$C,2,0),"")</f>
        <v>Corona 710cc</v>
      </c>
      <c r="BY77" s="7" t="str">
        <f>+IFERROR(VLOOKUP(BV77,Auxiliar!$A:$C,3,0),"")</f>
        <v>3b 10% | 169b 0%</v>
      </c>
      <c r="CA77" s="1">
        <v>1122</v>
      </c>
      <c r="CB77" s="1" t="s">
        <v>35</v>
      </c>
      <c r="CC77" s="6">
        <f>+IFERROR(VALUE(RIGHT(Tabla14[[#This Row],[B2B]],6)),"")</f>
        <v>1122</v>
      </c>
      <c r="CD77" s="6" t="str">
        <f>+IFERROR(VLOOKUP(CB77,Auxiliar!$A:$C,2,0),"")</f>
        <v>Corona 710cc</v>
      </c>
      <c r="CE77" s="7" t="str">
        <f>+IFERROR(VLOOKUP(CB77,Auxiliar!$A:$C,3,0),"")</f>
        <v>1b 10% | 85b 0%</v>
      </c>
      <c r="CG77" s="1"/>
      <c r="CH77" s="1"/>
      <c r="CI77" s="6" t="str">
        <f>+IFERROR(VALUE(RIGHT(Tabla15[[#This Row],[B2B]],6)),"")</f>
        <v/>
      </c>
      <c r="CJ77" s="6" t="str">
        <f>+IFERROR(VLOOKUP(CH77,Auxiliar!$A:$C,2,0),"")</f>
        <v/>
      </c>
      <c r="CK77" s="7" t="str">
        <f>+IFERROR(VLOOKUP(CH77,Auxiliar!$A:$C,3,0),"")</f>
        <v/>
      </c>
      <c r="CM77" s="1">
        <v>1105</v>
      </c>
      <c r="CN77" s="1" t="s">
        <v>20</v>
      </c>
      <c r="CO77" s="6">
        <v>1105</v>
      </c>
      <c r="CP77" s="6" t="s">
        <v>20</v>
      </c>
      <c r="CQ77" s="7" t="s">
        <v>21</v>
      </c>
      <c r="CS77" s="1"/>
      <c r="CT77" s="1"/>
      <c r="CU77" s="6" t="str">
        <f>+IFERROR(VALUE(RIGHT(Tabla17[[#This Row],[B2B]],6)),"")</f>
        <v/>
      </c>
      <c r="CV77" s="6" t="str">
        <f>+IFERROR(VLOOKUP(CT77,Auxiliar!$A:$C,2,0),"")</f>
        <v/>
      </c>
      <c r="CW77" s="7" t="str">
        <f>+IFERROR(VLOOKUP(CT77,Auxiliar!$A:$C,3,0),"")</f>
        <v/>
      </c>
      <c r="CY77" s="1">
        <v>1105</v>
      </c>
      <c r="CZ77" s="1" t="s">
        <v>16</v>
      </c>
      <c r="DA77" s="6">
        <f>+IFERROR(VALUE(RIGHT(Tabla18[[#This Row],[B2B]],6)),"")</f>
        <v>1105</v>
      </c>
      <c r="DB77" s="6" t="str">
        <f>+IFERROR(VLOOKUP(CZ77,Auxiliar!$A:$C,2,0),"")</f>
        <v>PREMIUM</v>
      </c>
      <c r="DC77" s="7" t="str">
        <f>+IFERROR(VLOOKUP(CZ77,Auxiliar!$A:$C,3,0),"")</f>
        <v>0b 0% | 2b 2% | 5b 3,5% | 10b 5%</v>
      </c>
      <c r="DE77" s="1">
        <v>1105</v>
      </c>
      <c r="DF77" s="1" t="s">
        <v>19</v>
      </c>
      <c r="DG77" s="6">
        <f>+IFERROR(VALUE(RIGHT(Tabla19[[#This Row],[B2B]],6)),"")</f>
        <v>1105</v>
      </c>
      <c r="DH77" s="6" t="str">
        <f>+IFERROR(VLOOKUP(DF77,Auxiliar!$A:$C,2,0),"")</f>
        <v>MICHELOB</v>
      </c>
      <c r="DI77" s="7" t="str">
        <f>+IFERROR(VLOOKUP(DF77,Auxiliar!$A:$C,3,0),"")</f>
        <v>1b 7% | 3b 22% | 8b 27%</v>
      </c>
      <c r="DK77" s="1"/>
      <c r="DL77" s="1"/>
      <c r="DM77" s="6" t="str">
        <f>+IFERROR(VALUE(RIGHT(Tabla20[[#This Row],[B2B]],6)),"")</f>
        <v/>
      </c>
      <c r="DN77" s="6" t="str">
        <f>+IFERROR(VLOOKUP(DL77,Auxiliar!$A:$C,2,0),"")</f>
        <v/>
      </c>
      <c r="DO77" s="7" t="str">
        <f>+IFERROR(VLOOKUP(DL77,Auxiliar!$A:$C,3,0),"")</f>
        <v/>
      </c>
      <c r="DQ77" s="1">
        <v>1105</v>
      </c>
      <c r="DR77" s="12" t="s">
        <v>24</v>
      </c>
      <c r="DS77" s="6">
        <f>+IFERROR(VALUE(RIGHT(Tabla21[[#This Row],[B2B]],6)),"")</f>
        <v>1105</v>
      </c>
      <c r="DT77" s="6" t="str">
        <f>+IFERROR(VLOOKUP(DR77,Auxiliar!$A:$C,2,0),"")</f>
        <v>CORONA PORRON</v>
      </c>
      <c r="DU77" s="7" t="str">
        <f>+IFERROR(VLOOKUP(DR77,Auxiliar!$A:$C,3,0),"")</f>
        <v>1b 5% | 20b 0%</v>
      </c>
      <c r="DW77" s="1">
        <v>4247</v>
      </c>
      <c r="DX77" s="12" t="s">
        <v>43</v>
      </c>
      <c r="DY77" s="6">
        <f>+IFERROR(VALUE(RIGHT(Tabla22[[#This Row],[B2B]],6)),"")</f>
        <v>4247</v>
      </c>
      <c r="DZ77" s="6" t="str">
        <f>+IFERROR(VLOOKUP(DX77,Auxiliar!$A:$C,2,0),"")</f>
        <v xml:space="preserve">VALUE LATA </v>
      </c>
      <c r="EA77" s="7" t="str">
        <f>+IFERROR(VLOOKUP(DX77,Auxiliar!$A:$C,3,0),"")</f>
        <v>1b 15% | 100b 18%</v>
      </c>
      <c r="EC77" s="1">
        <v>4242</v>
      </c>
      <c r="ED77" s="12" t="s">
        <v>47</v>
      </c>
      <c r="EE77" s="6">
        <f>+IFERROR(VALUE(RIGHT(Tabla23[[#This Row],[B2B]],6)),"")</f>
        <v>4242</v>
      </c>
      <c r="EF77" s="6" t="str">
        <f>+IFERROR(VLOOKUP(ED77,Auxiliar!$A:$C,2,0),"")</f>
        <v>VALUE LATON</v>
      </c>
      <c r="EG77" s="7" t="str">
        <f>+IFERROR(VLOOKUP(ED77,Auxiliar!$A:$C,3,0),"")</f>
        <v>1b 10% | 5b 15% | 192b 0%</v>
      </c>
      <c r="EI77" s="1"/>
      <c r="EJ77" s="12"/>
      <c r="EK77" s="6" t="str">
        <f>+IFERROR(VALUE(RIGHT(Tabla24[[#This Row],[B2B]],6)),"")</f>
        <v/>
      </c>
      <c r="EL77" s="6" t="str">
        <f>+IFERROR(VLOOKUP(EJ77,Auxiliar!$A:$C,2,0),"")</f>
        <v/>
      </c>
      <c r="EM77" s="7" t="str">
        <f>+IFERROR(VLOOKUP(EJ77,Auxiliar!$A:$C,3,0),"")</f>
        <v/>
      </c>
      <c r="EO77" s="1"/>
      <c r="EP77" s="12"/>
      <c r="EQ77" s="6" t="str">
        <f>+IFERROR(VALUE(RIGHT(Tabla25[[#This Row],[B2B]],6)),"")</f>
        <v/>
      </c>
      <c r="ER77" s="6" t="str">
        <f>+IFERROR(VLOOKUP(EP77,Auxiliar!$A:$C,2,0),"")</f>
        <v/>
      </c>
      <c r="ES77" s="7" t="str">
        <f>+IFERROR(VLOOKUP(EP77,Auxiliar!$A:$C,3,0),"")</f>
        <v/>
      </c>
      <c r="EU77" s="1"/>
      <c r="EV77" s="12"/>
      <c r="EW77" s="6" t="str">
        <f>+IFERROR(VALUE(RIGHT(Tabla26[[#This Row],[B2B]],6)),"")</f>
        <v/>
      </c>
      <c r="EX77" s="6" t="str">
        <f>+IFERROR(VLOOKUP(EV77,Auxiliar!$A:$C,2,0),"")</f>
        <v/>
      </c>
      <c r="EY77" s="7" t="str">
        <f>+IFERROR(VLOOKUP(EV77,Auxiliar!$A:$C,3,0),"")</f>
        <v/>
      </c>
      <c r="EZ77" s="1"/>
      <c r="FA77" s="12"/>
      <c r="FB77" s="6" t="str">
        <f>+IFERROR(VALUE(RIGHT(Tabla27[[#This Row],[B2B]],6)),"")</f>
        <v/>
      </c>
      <c r="FC77" s="6" t="str">
        <f>+IFERROR(VLOOKUP(FA77,Auxiliar!$A:$C,2,0),"")</f>
        <v/>
      </c>
      <c r="FD77" s="7" t="str">
        <f>+IFERROR(VLOOKUP(FA77,Auxiliar!$A:$C,3,0),"")</f>
        <v/>
      </c>
      <c r="FE77" s="1"/>
      <c r="FF77" s="12"/>
      <c r="FG77" s="6" t="str">
        <f>+IFERROR(VALUE(RIGHT(Tabla28[[#This Row],[B2B]],6)),"")</f>
        <v/>
      </c>
      <c r="FH77" s="6" t="str">
        <f>+IFERROR(VLOOKUP(FF77,Auxiliar!$A:$C,2,0),"")</f>
        <v/>
      </c>
      <c r="FI77" s="7" t="str">
        <f>+IFERROR(VLOOKUP(FF77,Auxiliar!$A:$C,3,0),"")</f>
        <v/>
      </c>
      <c r="FJ77" s="1"/>
      <c r="FK77" s="12"/>
      <c r="FL77" s="6" t="str">
        <f>+IFERROR(VALUE(RIGHT(Tabla29[[#This Row],[B2B]],6)),"")</f>
        <v/>
      </c>
      <c r="FM77" s="6" t="str">
        <f>+IFERROR(VLOOKUP(FK77,Auxiliar!$A:$C,2,0),"")</f>
        <v/>
      </c>
      <c r="FN77" s="7" t="str">
        <f>+IFERROR(VLOOKUP(FK77,Auxiliar!$A:$C,3,0),"")</f>
        <v/>
      </c>
      <c r="FO77" s="1"/>
      <c r="FP77" s="12"/>
      <c r="FQ77" s="6"/>
      <c r="FR77" s="6"/>
      <c r="FS77" s="7"/>
      <c r="FT77" s="1"/>
      <c r="FU77" s="12"/>
      <c r="FV77" s="6" t="str">
        <f>+IFERROR(VALUE(RIGHT(Tabla31[[#This Row],[B2B]],6)),"")</f>
        <v/>
      </c>
      <c r="FW77" s="6" t="str">
        <f>+IFERROR(VLOOKUP(FU77,Auxiliar!$A:$C,2,0),"")</f>
        <v/>
      </c>
      <c r="FX77" s="7" t="str">
        <f>+IFERROR(VLOOKUP(FU77,Auxiliar!$A:$C,3,0),"")</f>
        <v/>
      </c>
      <c r="FY77" s="1"/>
      <c r="FZ77" s="12"/>
      <c r="GA77" s="6" t="str">
        <f>+IFERROR(VALUE(RIGHT(Tabla32[[#This Row],[B2B]],6)),"")</f>
        <v/>
      </c>
      <c r="GB77" s="6" t="str">
        <f>+IFERROR(VLOOKUP(FZ77,Auxiliar!$A:$C,2,0),"")</f>
        <v/>
      </c>
      <c r="GC77" s="7" t="str">
        <f>+IFERROR(VLOOKUP(FZ77,Auxiliar!$A:$C,3,0),"")</f>
        <v/>
      </c>
      <c r="GD77" s="1"/>
      <c r="GE77" s="12"/>
      <c r="GF77" s="6" t="str">
        <f>+IFERROR(VALUE(RIGHT(Tabla33[[#This Row],[B2B]],6)),"")</f>
        <v/>
      </c>
      <c r="GG77" s="6" t="str">
        <f>+IFERROR(VLOOKUP(GE77,Auxiliar!$A:$C,2,0),"")</f>
        <v/>
      </c>
      <c r="GH77" s="7" t="str">
        <f>+IFERROR(VLOOKUP(GE77,Auxiliar!$A:$C,3,0),"")</f>
        <v/>
      </c>
    </row>
    <row r="78" spans="1:190" x14ac:dyDescent="0.25">
      <c r="A78" s="1"/>
      <c r="B78" s="1"/>
      <c r="C78" t="str">
        <f>+IFERROR(VALUE(RIGHT(Tabla1[[#This Row],[B2B]],6)),"")</f>
        <v/>
      </c>
      <c r="D78" t="str">
        <f>+IFERROR(VLOOKUP(B78,Auxiliar!$A:$C,2,0),"")</f>
        <v/>
      </c>
      <c r="E78" s="5" t="str">
        <f>+IFERROR(VLOOKUP(B78,Auxiliar!$A:$C,3,0),"")</f>
        <v/>
      </c>
      <c r="S78" s="1">
        <v>2202</v>
      </c>
      <c r="T78" s="1" t="s">
        <v>9</v>
      </c>
      <c r="U78" s="6">
        <f>+IFERROR(VALUE(RIGHT(Tabla4[[#This Row],[B2B]],6)),"")</f>
        <v>2202</v>
      </c>
      <c r="V78" s="6" t="str">
        <f>+IFERROR(VLOOKUP(T78,Auxiliar!$A:$C,2,0),"")</f>
        <v>CORE</v>
      </c>
      <c r="W78" s="7" t="str">
        <f>+IFERROR(VLOOKUP(T78,Auxiliar!$A:$C,3,0),"")</f>
        <v>0b 1% | 2b 5% | 4b 6%</v>
      </c>
      <c r="Y78" s="1">
        <v>3573</v>
      </c>
      <c r="Z78" s="1" t="s">
        <v>10</v>
      </c>
      <c r="AA78" s="6">
        <f>+IFERROR(VALUE(RIGHT(Tabla5[[#This Row],[B2B]],6)),"")</f>
        <v>3573</v>
      </c>
      <c r="AB78" s="6" t="str">
        <f>+IFERROR(VLOOKUP(Z78,Auxiliar!$A:$C,2,0),"")</f>
        <v>CORE</v>
      </c>
      <c r="AC78" s="7" t="str">
        <f>+IFERROR(VLOOKUP(Z78,Auxiliar!$A:$C,3,0),"")</f>
        <v>0b 1% | 3b 4% | 5b 6%</v>
      </c>
      <c r="AE78" s="1">
        <v>5053</v>
      </c>
      <c r="AF78" s="1" t="s">
        <v>11</v>
      </c>
      <c r="AG78" s="6">
        <f>+IFERROR(VALUE(RIGHT(Tabla6[[#This Row],[B2B]],6)),"")</f>
        <v>5053</v>
      </c>
      <c r="AH78" s="6" t="str">
        <f>+IFERROR(VLOOKUP(AF78,Auxiliar!$A:$C,2,0),"")</f>
        <v>CORE</v>
      </c>
      <c r="AI78" s="7" t="str">
        <f>+IFERROR(VLOOKUP(AF78,Auxiliar!$A:$C,3,0),"")</f>
        <v>0b 1% | 6b 5% | 10b 6%</v>
      </c>
      <c r="AK78" s="1">
        <v>1784</v>
      </c>
      <c r="AL78" s="1" t="s">
        <v>30</v>
      </c>
      <c r="AM78" s="6">
        <f>+IFERROR(VALUE(RIGHT(Tabla7[[#This Row],[B2B]],6)),"")</f>
        <v>1784</v>
      </c>
      <c r="AN78" s="6" t="str">
        <f>+IFERROR(VLOOKUP(AL78,Auxiliar!$A:$C,2,0),"")</f>
        <v>LATONES</v>
      </c>
      <c r="AO78" s="7" t="str">
        <f>+IFERROR(VLOOKUP(AL78,Auxiliar!$A:$C,3,0),"")</f>
        <v>1b 4% | 5b 7% | 97b 0%</v>
      </c>
      <c r="AQ78" s="1">
        <v>3322</v>
      </c>
      <c r="AR78" s="1" t="s">
        <v>31</v>
      </c>
      <c r="AS78" s="6">
        <f>+IFERROR(VALUE(RIGHT(Tabla8[[#This Row],[B2B]],6)),"")</f>
        <v>3322</v>
      </c>
      <c r="AT78" s="6" t="str">
        <f>+IFERROR(VLOOKUP(AR78,Auxiliar!$A:$C,2,0),"")</f>
        <v>LATONES</v>
      </c>
      <c r="AU78" s="7" t="str">
        <f>+IFERROR(VLOOKUP(AR78,Auxiliar!$A:$C,3,0),"")</f>
        <v>2b 3% | 4b 5% | 5b 8% | 193 0%</v>
      </c>
      <c r="AW78" s="1"/>
      <c r="AX78" s="1" t="s">
        <v>32</v>
      </c>
      <c r="AY78" s="6" t="str">
        <f>+IFERROR(VALUE(RIGHT(Tabla9[[#This Row],[B2B]],6)),"")</f>
        <v/>
      </c>
      <c r="AZ78" s="6" t="str">
        <f>+IFERROR(VLOOKUP(AX78,Auxiliar!$A:$C,2,0),"")</f>
        <v>LATONES</v>
      </c>
      <c r="BA78" s="7" t="str">
        <f>+IFERROR(VLOOKUP(AX78,Auxiliar!$A:$C,3,0),"")</f>
        <v>2b 3% | 4b 4% | 6b 5% | 10b 8%  | 385b 0%</v>
      </c>
      <c r="BC78" s="1"/>
      <c r="BD78" s="1" t="s">
        <v>33</v>
      </c>
      <c r="BE78" s="6" t="str">
        <f>+IFERROR(VALUE(RIGHT(Tabla10[[#This Row],[B2B]],6)),"")</f>
        <v/>
      </c>
      <c r="BF78" s="6" t="str">
        <f>+IFERROR(VLOOKUP(BD78,Auxiliar!$A:$C,2,0),"")</f>
        <v>LATONES</v>
      </c>
      <c r="BG78" s="7" t="str">
        <f>+IFERROR(VLOOKUP(BD78,Auxiliar!$A:$C,3,0),"")</f>
        <v>6b 4% | 12b 5% | 15b 8% | 385b 0%</v>
      </c>
      <c r="BI78" s="1"/>
      <c r="BJ78" s="1"/>
      <c r="BK78" s="6" t="str">
        <f>+IFERROR(VALUE(RIGHT(Tabla11[[#This Row],[B2B]],6)),"")</f>
        <v/>
      </c>
      <c r="BL78" s="6" t="str">
        <f>+IFERROR(VLOOKUP(BJ78,Auxiliar!$A:$C,2,0),"")</f>
        <v/>
      </c>
      <c r="BM78" s="7" t="str">
        <f>+IFERROR(VLOOKUP(BJ78,Auxiliar!$A:$C,3,0),"")</f>
        <v/>
      </c>
      <c r="BO78" s="1">
        <v>4247</v>
      </c>
      <c r="BP78" s="1" t="s">
        <v>39</v>
      </c>
      <c r="BQ78" s="6">
        <f>+IFERROR(VALUE(RIGHT(Tabla12[[#This Row],[B2B]],6)),"")</f>
        <v>4247</v>
      </c>
      <c r="BR78" s="6" t="str">
        <f>+IFERROR(VLOOKUP(BP78,Auxiliar!$A:$C,2,0),"")</f>
        <v>VALUE LITRO</v>
      </c>
      <c r="BS78" s="7" t="str">
        <f>+IFERROR(VLOOKUP(BP78,Auxiliar!$A:$C,3,0),"")</f>
        <v>1b 12%</v>
      </c>
      <c r="BU78" s="1">
        <v>20048</v>
      </c>
      <c r="BV78" s="1" t="s">
        <v>34</v>
      </c>
      <c r="BW78" s="6">
        <f>+IFERROR(VALUE(RIGHT(Tabla13[[#This Row],[B2B]],6)),"")</f>
        <v>20048</v>
      </c>
      <c r="BX78" s="6" t="str">
        <f>+IFERROR(VLOOKUP(BV78,Auxiliar!$A:$C,2,0),"")</f>
        <v>Corona 710cc</v>
      </c>
      <c r="BY78" s="7" t="str">
        <f>+IFERROR(VLOOKUP(BV78,Auxiliar!$A:$C,3,0),"")</f>
        <v>3b 10% | 169b 0%</v>
      </c>
      <c r="CA78" s="1">
        <v>1128</v>
      </c>
      <c r="CB78" s="1" t="s">
        <v>35</v>
      </c>
      <c r="CC78" s="6">
        <f>+IFERROR(VALUE(RIGHT(Tabla14[[#This Row],[B2B]],6)),"")</f>
        <v>1128</v>
      </c>
      <c r="CD78" s="6" t="str">
        <f>+IFERROR(VLOOKUP(CB78,Auxiliar!$A:$C,2,0),"")</f>
        <v>Corona 710cc</v>
      </c>
      <c r="CE78" s="7" t="str">
        <f>+IFERROR(VLOOKUP(CB78,Auxiliar!$A:$C,3,0),"")</f>
        <v>1b 10% | 85b 0%</v>
      </c>
      <c r="CG78" s="1"/>
      <c r="CH78" s="1"/>
      <c r="CI78" s="6" t="str">
        <f>+IFERROR(VALUE(RIGHT(Tabla15[[#This Row],[B2B]],6)),"")</f>
        <v/>
      </c>
      <c r="CJ78" s="6" t="str">
        <f>+IFERROR(VLOOKUP(CH78,Auxiliar!$A:$C,2,0),"")</f>
        <v/>
      </c>
      <c r="CK78" s="7" t="str">
        <f>+IFERROR(VLOOKUP(CH78,Auxiliar!$A:$C,3,0),"")</f>
        <v/>
      </c>
      <c r="CM78" s="1">
        <v>1122</v>
      </c>
      <c r="CN78" s="1" t="s">
        <v>20</v>
      </c>
      <c r="CO78" s="6">
        <v>1122</v>
      </c>
      <c r="CP78" s="6" t="s">
        <v>20</v>
      </c>
      <c r="CQ78" s="7" t="s">
        <v>21</v>
      </c>
      <c r="CS78" s="1"/>
      <c r="CT78" s="1"/>
      <c r="CU78" s="6" t="str">
        <f>+IFERROR(VALUE(RIGHT(Tabla17[[#This Row],[B2B]],6)),"")</f>
        <v/>
      </c>
      <c r="CV78" s="6" t="str">
        <f>+IFERROR(VLOOKUP(CT78,Auxiliar!$A:$C,2,0),"")</f>
        <v/>
      </c>
      <c r="CW78" s="7" t="str">
        <f>+IFERROR(VLOOKUP(CT78,Auxiliar!$A:$C,3,0),"")</f>
        <v/>
      </c>
      <c r="CY78" s="1">
        <v>1122</v>
      </c>
      <c r="CZ78" s="1" t="s">
        <v>16</v>
      </c>
      <c r="DA78" s="6">
        <f>+IFERROR(VALUE(RIGHT(Tabla18[[#This Row],[B2B]],6)),"")</f>
        <v>1122</v>
      </c>
      <c r="DB78" s="6" t="str">
        <f>+IFERROR(VLOOKUP(CZ78,Auxiliar!$A:$C,2,0),"")</f>
        <v>PREMIUM</v>
      </c>
      <c r="DC78" s="7" t="str">
        <f>+IFERROR(VLOOKUP(CZ78,Auxiliar!$A:$C,3,0),"")</f>
        <v>0b 0% | 2b 2% | 5b 3,5% | 10b 5%</v>
      </c>
      <c r="DE78" s="1">
        <v>1122</v>
      </c>
      <c r="DF78" s="1" t="s">
        <v>19</v>
      </c>
      <c r="DG78" s="6">
        <f>+IFERROR(VALUE(RIGHT(Tabla19[[#This Row],[B2B]],6)),"")</f>
        <v>1122</v>
      </c>
      <c r="DH78" s="6" t="str">
        <f>+IFERROR(VLOOKUP(DF78,Auxiliar!$A:$C,2,0),"")</f>
        <v>MICHELOB</v>
      </c>
      <c r="DI78" s="7" t="str">
        <f>+IFERROR(VLOOKUP(DF78,Auxiliar!$A:$C,3,0),"")</f>
        <v>1b 7% | 3b 22% | 8b 27%</v>
      </c>
      <c r="DK78" s="1"/>
      <c r="DL78" s="1"/>
      <c r="DM78" s="6" t="str">
        <f>+IFERROR(VALUE(RIGHT(Tabla20[[#This Row],[B2B]],6)),"")</f>
        <v/>
      </c>
      <c r="DN78" s="6" t="str">
        <f>+IFERROR(VLOOKUP(DL78,Auxiliar!$A:$C,2,0),"")</f>
        <v/>
      </c>
      <c r="DO78" s="7" t="str">
        <f>+IFERROR(VLOOKUP(DL78,Auxiliar!$A:$C,3,0),"")</f>
        <v/>
      </c>
      <c r="DQ78" s="1">
        <v>1122</v>
      </c>
      <c r="DR78" s="12" t="s">
        <v>24</v>
      </c>
      <c r="DS78" s="6">
        <f>+IFERROR(VALUE(RIGHT(Tabla21[[#This Row],[B2B]],6)),"")</f>
        <v>1122</v>
      </c>
      <c r="DT78" s="6" t="str">
        <f>+IFERROR(VLOOKUP(DR78,Auxiliar!$A:$C,2,0),"")</f>
        <v>CORONA PORRON</v>
      </c>
      <c r="DU78" s="7" t="str">
        <f>+IFERROR(VLOOKUP(DR78,Auxiliar!$A:$C,3,0),"")</f>
        <v>1b 5% | 20b 0%</v>
      </c>
      <c r="DW78" s="1">
        <v>4259</v>
      </c>
      <c r="DX78" s="12" t="s">
        <v>43</v>
      </c>
      <c r="DY78" s="6">
        <f>+IFERROR(VALUE(RIGHT(Tabla22[[#This Row],[B2B]],6)),"")</f>
        <v>4259</v>
      </c>
      <c r="DZ78" s="6" t="str">
        <f>+IFERROR(VLOOKUP(DX78,Auxiliar!$A:$C,2,0),"")</f>
        <v xml:space="preserve">VALUE LATA </v>
      </c>
      <c r="EA78" s="7" t="str">
        <f>+IFERROR(VLOOKUP(DX78,Auxiliar!$A:$C,3,0),"")</f>
        <v>1b 15% | 100b 18%</v>
      </c>
      <c r="EC78" s="1">
        <v>5686</v>
      </c>
      <c r="ED78" s="12" t="s">
        <v>47</v>
      </c>
      <c r="EE78" s="6">
        <f>+IFERROR(VALUE(RIGHT(Tabla23[[#This Row],[B2B]],6)),"")</f>
        <v>5686</v>
      </c>
      <c r="EF78" s="6" t="str">
        <f>+IFERROR(VLOOKUP(ED78,Auxiliar!$A:$C,2,0),"")</f>
        <v>VALUE LATON</v>
      </c>
      <c r="EG78" s="7" t="str">
        <f>+IFERROR(VLOOKUP(ED78,Auxiliar!$A:$C,3,0),"")</f>
        <v>1b 10% | 5b 15% | 192b 0%</v>
      </c>
      <c r="EI78" s="1"/>
      <c r="EJ78" s="12"/>
      <c r="EK78" s="6" t="str">
        <f>+IFERROR(VALUE(RIGHT(Tabla24[[#This Row],[B2B]],6)),"")</f>
        <v/>
      </c>
      <c r="EL78" s="6" t="str">
        <f>+IFERROR(VLOOKUP(EJ78,Auxiliar!$A:$C,2,0),"")</f>
        <v/>
      </c>
      <c r="EM78" s="7" t="str">
        <f>+IFERROR(VLOOKUP(EJ78,Auxiliar!$A:$C,3,0),"")</f>
        <v/>
      </c>
      <c r="EO78" s="1"/>
      <c r="EP78" s="12"/>
      <c r="EQ78" s="6" t="str">
        <f>+IFERROR(VALUE(RIGHT(Tabla25[[#This Row],[B2B]],6)),"")</f>
        <v/>
      </c>
      <c r="ER78" s="6" t="str">
        <f>+IFERROR(VLOOKUP(EP78,Auxiliar!$A:$C,2,0),"")</f>
        <v/>
      </c>
      <c r="ES78" s="7" t="str">
        <f>+IFERROR(VLOOKUP(EP78,Auxiliar!$A:$C,3,0),"")</f>
        <v/>
      </c>
      <c r="EU78" s="1"/>
      <c r="EV78" s="12"/>
      <c r="EW78" s="6" t="str">
        <f>+IFERROR(VALUE(RIGHT(Tabla26[[#This Row],[B2B]],6)),"")</f>
        <v/>
      </c>
      <c r="EX78" s="6" t="str">
        <f>+IFERROR(VLOOKUP(EV78,Auxiliar!$A:$C,2,0),"")</f>
        <v/>
      </c>
      <c r="EY78" s="7" t="str">
        <f>+IFERROR(VLOOKUP(EV78,Auxiliar!$A:$C,3,0),"")</f>
        <v/>
      </c>
      <c r="EZ78" s="1"/>
      <c r="FA78" s="12"/>
      <c r="FB78" s="6" t="str">
        <f>+IFERROR(VALUE(RIGHT(Tabla27[[#This Row],[B2B]],6)),"")</f>
        <v/>
      </c>
      <c r="FC78" s="6" t="str">
        <f>+IFERROR(VLOOKUP(FA78,Auxiliar!$A:$C,2,0),"")</f>
        <v/>
      </c>
      <c r="FD78" s="7" t="str">
        <f>+IFERROR(VLOOKUP(FA78,Auxiliar!$A:$C,3,0),"")</f>
        <v/>
      </c>
      <c r="FE78" s="1"/>
      <c r="FF78" s="12"/>
      <c r="FG78" s="6" t="str">
        <f>+IFERROR(VALUE(RIGHT(Tabla28[[#This Row],[B2B]],6)),"")</f>
        <v/>
      </c>
      <c r="FH78" s="6" t="str">
        <f>+IFERROR(VLOOKUP(FF78,Auxiliar!$A:$C,2,0),"")</f>
        <v/>
      </c>
      <c r="FI78" s="7" t="str">
        <f>+IFERROR(VLOOKUP(FF78,Auxiliar!$A:$C,3,0),"")</f>
        <v/>
      </c>
      <c r="FJ78" s="1"/>
      <c r="FK78" s="12"/>
      <c r="FL78" s="6" t="str">
        <f>+IFERROR(VALUE(RIGHT(Tabla29[[#This Row],[B2B]],6)),"")</f>
        <v/>
      </c>
      <c r="FM78" s="6" t="str">
        <f>+IFERROR(VLOOKUP(FK78,Auxiliar!$A:$C,2,0),"")</f>
        <v/>
      </c>
      <c r="FN78" s="7" t="str">
        <f>+IFERROR(VLOOKUP(FK78,Auxiliar!$A:$C,3,0),"")</f>
        <v/>
      </c>
      <c r="FO78" s="1"/>
      <c r="FP78" s="12"/>
      <c r="FQ78" s="6"/>
      <c r="FR78" s="6"/>
      <c r="FS78" s="7"/>
      <c r="FT78" s="1"/>
      <c r="FU78" s="12"/>
      <c r="FV78" s="6" t="str">
        <f>+IFERROR(VALUE(RIGHT(Tabla31[[#This Row],[B2B]],6)),"")</f>
        <v/>
      </c>
      <c r="FW78" s="6" t="str">
        <f>+IFERROR(VLOOKUP(FU78,Auxiliar!$A:$C,2,0),"")</f>
        <v/>
      </c>
      <c r="FX78" s="7" t="str">
        <f>+IFERROR(VLOOKUP(FU78,Auxiliar!$A:$C,3,0),"")</f>
        <v/>
      </c>
      <c r="FY78" s="1"/>
      <c r="FZ78" s="12"/>
      <c r="GA78" s="6" t="str">
        <f>+IFERROR(VALUE(RIGHT(Tabla32[[#This Row],[B2B]],6)),"")</f>
        <v/>
      </c>
      <c r="GB78" s="6" t="str">
        <f>+IFERROR(VLOOKUP(FZ78,Auxiliar!$A:$C,2,0),"")</f>
        <v/>
      </c>
      <c r="GC78" s="7" t="str">
        <f>+IFERROR(VLOOKUP(FZ78,Auxiliar!$A:$C,3,0),"")</f>
        <v/>
      </c>
      <c r="GD78" s="1"/>
      <c r="GE78" s="12"/>
      <c r="GF78" s="6" t="str">
        <f>+IFERROR(VALUE(RIGHT(Tabla33[[#This Row],[B2B]],6)),"")</f>
        <v/>
      </c>
      <c r="GG78" s="6" t="str">
        <f>+IFERROR(VLOOKUP(GE78,Auxiliar!$A:$C,2,0),"")</f>
        <v/>
      </c>
      <c r="GH78" s="7" t="str">
        <f>+IFERROR(VLOOKUP(GE78,Auxiliar!$A:$C,3,0),"")</f>
        <v/>
      </c>
    </row>
    <row r="79" spans="1:190" x14ac:dyDescent="0.25">
      <c r="A79" s="1"/>
      <c r="B79" s="1"/>
      <c r="C79" t="str">
        <f>+IFERROR(VALUE(RIGHT(Tabla1[[#This Row],[B2B]],6)),"")</f>
        <v/>
      </c>
      <c r="D79" t="str">
        <f>+IFERROR(VLOOKUP(B79,Auxiliar!$A:$C,2,0),"")</f>
        <v/>
      </c>
      <c r="E79" s="5" t="str">
        <f>+IFERROR(VLOOKUP(B79,Auxiliar!$A:$C,3,0),"")</f>
        <v/>
      </c>
      <c r="S79" s="1">
        <v>2249</v>
      </c>
      <c r="T79" s="1" t="s">
        <v>9</v>
      </c>
      <c r="U79" s="6">
        <f>+IFERROR(VALUE(RIGHT(Tabla4[[#This Row],[B2B]],6)),"")</f>
        <v>2249</v>
      </c>
      <c r="V79" s="6" t="str">
        <f>+IFERROR(VLOOKUP(T79,Auxiliar!$A:$C,2,0),"")</f>
        <v>CORE</v>
      </c>
      <c r="W79" s="7" t="str">
        <f>+IFERROR(VLOOKUP(T79,Auxiliar!$A:$C,3,0),"")</f>
        <v>0b 1% | 2b 5% | 4b 6%</v>
      </c>
      <c r="Y79" s="1">
        <v>3575</v>
      </c>
      <c r="Z79" s="1" t="s">
        <v>10</v>
      </c>
      <c r="AA79" s="6">
        <f>+IFERROR(VALUE(RIGHT(Tabla5[[#This Row],[B2B]],6)),"")</f>
        <v>3575</v>
      </c>
      <c r="AB79" s="6" t="str">
        <f>+IFERROR(VLOOKUP(Z79,Auxiliar!$A:$C,2,0),"")</f>
        <v>CORE</v>
      </c>
      <c r="AC79" s="7" t="str">
        <f>+IFERROR(VLOOKUP(Z79,Auxiliar!$A:$C,3,0),"")</f>
        <v>0b 1% | 3b 4% | 5b 6%</v>
      </c>
      <c r="AE79" s="1">
        <v>5126</v>
      </c>
      <c r="AF79" s="1" t="s">
        <v>11</v>
      </c>
      <c r="AG79" s="6">
        <f>+IFERROR(VALUE(RIGHT(Tabla6[[#This Row],[B2B]],6)),"")</f>
        <v>5126</v>
      </c>
      <c r="AH79" s="6" t="str">
        <f>+IFERROR(VLOOKUP(AF79,Auxiliar!$A:$C,2,0),"")</f>
        <v>CORE</v>
      </c>
      <c r="AI79" s="7" t="str">
        <f>+IFERROR(VLOOKUP(AF79,Auxiliar!$A:$C,3,0),"")</f>
        <v>0b 1% | 6b 5% | 10b 6%</v>
      </c>
      <c r="AK79" s="1">
        <v>1797</v>
      </c>
      <c r="AL79" s="1" t="s">
        <v>30</v>
      </c>
      <c r="AM79" s="6">
        <f>+IFERROR(VALUE(RIGHT(Tabla7[[#This Row],[B2B]],6)),"")</f>
        <v>1797</v>
      </c>
      <c r="AN79" s="6" t="str">
        <f>+IFERROR(VLOOKUP(AL79,Auxiliar!$A:$C,2,0),"")</f>
        <v>LATONES</v>
      </c>
      <c r="AO79" s="7" t="str">
        <f>+IFERROR(VLOOKUP(AL79,Auxiliar!$A:$C,3,0),"")</f>
        <v>1b 4% | 5b 7% | 97b 0%</v>
      </c>
      <c r="AQ79" s="1">
        <v>3328</v>
      </c>
      <c r="AR79" s="1" t="s">
        <v>31</v>
      </c>
      <c r="AS79" s="6">
        <f>+IFERROR(VALUE(RIGHT(Tabla8[[#This Row],[B2B]],6)),"")</f>
        <v>3328</v>
      </c>
      <c r="AT79" s="6" t="str">
        <f>+IFERROR(VLOOKUP(AR79,Auxiliar!$A:$C,2,0),"")</f>
        <v>LATONES</v>
      </c>
      <c r="AU79" s="7" t="str">
        <f>+IFERROR(VLOOKUP(AR79,Auxiliar!$A:$C,3,0),"")</f>
        <v>2b 3% | 4b 5% | 5b 8% | 193 0%</v>
      </c>
      <c r="AW79" s="1"/>
      <c r="AX79" s="1" t="s">
        <v>32</v>
      </c>
      <c r="AY79" s="6" t="str">
        <f>+IFERROR(VALUE(RIGHT(Tabla9[[#This Row],[B2B]],6)),"")</f>
        <v/>
      </c>
      <c r="AZ79" s="6" t="str">
        <f>+IFERROR(VLOOKUP(AX79,Auxiliar!$A:$C,2,0),"")</f>
        <v>LATONES</v>
      </c>
      <c r="BA79" s="7" t="str">
        <f>+IFERROR(VLOOKUP(AX79,Auxiliar!$A:$C,3,0),"")</f>
        <v>2b 3% | 4b 4% | 6b 5% | 10b 8%  | 385b 0%</v>
      </c>
      <c r="BC79" s="1"/>
      <c r="BD79" s="1" t="s">
        <v>33</v>
      </c>
      <c r="BE79" s="6" t="str">
        <f>+IFERROR(VALUE(RIGHT(Tabla10[[#This Row],[B2B]],6)),"")</f>
        <v/>
      </c>
      <c r="BF79" s="6" t="str">
        <f>+IFERROR(VLOOKUP(BD79,Auxiliar!$A:$C,2,0),"")</f>
        <v>LATONES</v>
      </c>
      <c r="BG79" s="7" t="str">
        <f>+IFERROR(VLOOKUP(BD79,Auxiliar!$A:$C,3,0),"")</f>
        <v>6b 4% | 12b 5% | 15b 8% | 385b 0%</v>
      </c>
      <c r="BI79" s="1"/>
      <c r="BJ79" s="1"/>
      <c r="BK79" s="6" t="str">
        <f>+IFERROR(VALUE(RIGHT(Tabla11[[#This Row],[B2B]],6)),"")</f>
        <v/>
      </c>
      <c r="BL79" s="6" t="str">
        <f>+IFERROR(VLOOKUP(BJ79,Auxiliar!$A:$C,2,0),"")</f>
        <v/>
      </c>
      <c r="BM79" s="7" t="str">
        <f>+IFERROR(VLOOKUP(BJ79,Auxiliar!$A:$C,3,0),"")</f>
        <v/>
      </c>
      <c r="BO79" s="1">
        <v>4259</v>
      </c>
      <c r="BP79" s="1" t="s">
        <v>39</v>
      </c>
      <c r="BQ79" s="6">
        <f>+IFERROR(VALUE(RIGHT(Tabla12[[#This Row],[B2B]],6)),"")</f>
        <v>4259</v>
      </c>
      <c r="BR79" s="6" t="str">
        <f>+IFERROR(VLOOKUP(BP79,Auxiliar!$A:$C,2,0),"")</f>
        <v>VALUE LITRO</v>
      </c>
      <c r="BS79" s="7" t="str">
        <f>+IFERROR(VLOOKUP(BP79,Auxiliar!$A:$C,3,0),"")</f>
        <v>1b 12%</v>
      </c>
      <c r="BU79" s="1"/>
      <c r="BV79" s="1"/>
      <c r="BW79" s="6" t="str">
        <f>+IFERROR(VALUE(RIGHT(Tabla13[[#This Row],[B2B]],6)),"")</f>
        <v/>
      </c>
      <c r="BX79" s="6" t="str">
        <f>+IFERROR(VLOOKUP(BV79,Auxiliar!$A:$C,2,0),"")</f>
        <v/>
      </c>
      <c r="BY79" s="7" t="str">
        <f>+IFERROR(VLOOKUP(BV79,Auxiliar!$A:$C,3,0),"")</f>
        <v/>
      </c>
      <c r="CA79" s="1">
        <v>1140</v>
      </c>
      <c r="CB79" s="1" t="s">
        <v>35</v>
      </c>
      <c r="CC79" s="6">
        <f>+IFERROR(VALUE(RIGHT(Tabla14[[#This Row],[B2B]],6)),"")</f>
        <v>1140</v>
      </c>
      <c r="CD79" s="6" t="str">
        <f>+IFERROR(VLOOKUP(CB79,Auxiliar!$A:$C,2,0),"")</f>
        <v>Corona 710cc</v>
      </c>
      <c r="CE79" s="7" t="str">
        <f>+IFERROR(VLOOKUP(CB79,Auxiliar!$A:$C,3,0),"")</f>
        <v>1b 10% | 85b 0%</v>
      </c>
      <c r="CG79" s="1"/>
      <c r="CH79" s="1"/>
      <c r="CI79" s="6" t="str">
        <f>+IFERROR(VALUE(RIGHT(Tabla15[[#This Row],[B2B]],6)),"")</f>
        <v/>
      </c>
      <c r="CJ79" s="6" t="str">
        <f>+IFERROR(VLOOKUP(CH79,Auxiliar!$A:$C,2,0),"")</f>
        <v/>
      </c>
      <c r="CK79" s="7" t="str">
        <f>+IFERROR(VLOOKUP(CH79,Auxiliar!$A:$C,3,0),"")</f>
        <v/>
      </c>
      <c r="CM79" s="1">
        <v>1128</v>
      </c>
      <c r="CN79" s="1" t="s">
        <v>20</v>
      </c>
      <c r="CO79" s="6">
        <v>1128</v>
      </c>
      <c r="CP79" s="6" t="s">
        <v>20</v>
      </c>
      <c r="CQ79" s="7" t="s">
        <v>21</v>
      </c>
      <c r="CS79" s="1"/>
      <c r="CT79" s="1"/>
      <c r="CU79" s="6" t="str">
        <f>+IFERROR(VALUE(RIGHT(Tabla17[[#This Row],[B2B]],6)),"")</f>
        <v/>
      </c>
      <c r="CV79" s="6" t="str">
        <f>+IFERROR(VLOOKUP(CT79,Auxiliar!$A:$C,2,0),"")</f>
        <v/>
      </c>
      <c r="CW79" s="7" t="str">
        <f>+IFERROR(VLOOKUP(CT79,Auxiliar!$A:$C,3,0),"")</f>
        <v/>
      </c>
      <c r="CY79" s="1">
        <v>1128</v>
      </c>
      <c r="CZ79" s="1" t="s">
        <v>16</v>
      </c>
      <c r="DA79" s="6">
        <f>+IFERROR(VALUE(RIGHT(Tabla18[[#This Row],[B2B]],6)),"")</f>
        <v>1128</v>
      </c>
      <c r="DB79" s="6" t="str">
        <f>+IFERROR(VLOOKUP(CZ79,Auxiliar!$A:$C,2,0),"")</f>
        <v>PREMIUM</v>
      </c>
      <c r="DC79" s="7" t="str">
        <f>+IFERROR(VLOOKUP(CZ79,Auxiliar!$A:$C,3,0),"")</f>
        <v>0b 0% | 2b 2% | 5b 3,5% | 10b 5%</v>
      </c>
      <c r="DE79" s="1">
        <v>1128</v>
      </c>
      <c r="DF79" s="1" t="s">
        <v>19</v>
      </c>
      <c r="DG79" s="6">
        <f>+IFERROR(VALUE(RIGHT(Tabla19[[#This Row],[B2B]],6)),"")</f>
        <v>1128</v>
      </c>
      <c r="DH79" s="6" t="str">
        <f>+IFERROR(VLOOKUP(DF79,Auxiliar!$A:$C,2,0),"")</f>
        <v>MICHELOB</v>
      </c>
      <c r="DI79" s="7" t="str">
        <f>+IFERROR(VLOOKUP(DF79,Auxiliar!$A:$C,3,0),"")</f>
        <v>1b 7% | 3b 22% | 8b 27%</v>
      </c>
      <c r="DK79" s="1"/>
      <c r="DL79" s="1"/>
      <c r="DM79" s="6" t="str">
        <f>+IFERROR(VALUE(RIGHT(Tabla20[[#This Row],[B2B]],6)),"")</f>
        <v/>
      </c>
      <c r="DN79" s="6" t="str">
        <f>+IFERROR(VLOOKUP(DL79,Auxiliar!$A:$C,2,0),"")</f>
        <v/>
      </c>
      <c r="DO79" s="7" t="str">
        <f>+IFERROR(VLOOKUP(DL79,Auxiliar!$A:$C,3,0),"")</f>
        <v/>
      </c>
      <c r="DQ79" s="1">
        <v>1128</v>
      </c>
      <c r="DR79" s="12" t="s">
        <v>24</v>
      </c>
      <c r="DS79" s="6">
        <f>+IFERROR(VALUE(RIGHT(Tabla21[[#This Row],[B2B]],6)),"")</f>
        <v>1128</v>
      </c>
      <c r="DT79" s="6" t="str">
        <f>+IFERROR(VLOOKUP(DR79,Auxiliar!$A:$C,2,0),"")</f>
        <v>CORONA PORRON</v>
      </c>
      <c r="DU79" s="7" t="str">
        <f>+IFERROR(VLOOKUP(DR79,Auxiliar!$A:$C,3,0),"")</f>
        <v>1b 5% | 20b 0%</v>
      </c>
      <c r="DW79" s="1">
        <v>5693</v>
      </c>
      <c r="DX79" s="12" t="s">
        <v>43</v>
      </c>
      <c r="DY79" s="6">
        <f>+IFERROR(VALUE(RIGHT(Tabla22[[#This Row],[B2B]],6)),"")</f>
        <v>5693</v>
      </c>
      <c r="DZ79" s="6" t="str">
        <f>+IFERROR(VLOOKUP(DX79,Auxiliar!$A:$C,2,0),"")</f>
        <v xml:space="preserve">VALUE LATA </v>
      </c>
      <c r="EA79" s="7" t="str">
        <f>+IFERROR(VLOOKUP(DX79,Auxiliar!$A:$C,3,0),"")</f>
        <v>1b 15% | 100b 18%</v>
      </c>
      <c r="EC79" s="1">
        <v>4247</v>
      </c>
      <c r="ED79" s="12" t="s">
        <v>47</v>
      </c>
      <c r="EE79" s="6">
        <f>+IFERROR(VALUE(RIGHT(Tabla23[[#This Row],[B2B]],6)),"")</f>
        <v>4247</v>
      </c>
      <c r="EF79" s="6" t="str">
        <f>+IFERROR(VLOOKUP(ED79,Auxiliar!$A:$C,2,0),"")</f>
        <v>VALUE LATON</v>
      </c>
      <c r="EG79" s="7" t="str">
        <f>+IFERROR(VLOOKUP(ED79,Auxiliar!$A:$C,3,0),"")</f>
        <v>1b 10% | 5b 15% | 192b 0%</v>
      </c>
      <c r="EI79" s="1"/>
      <c r="EJ79" s="12"/>
      <c r="EK79" s="6" t="str">
        <f>+IFERROR(VALUE(RIGHT(Tabla24[[#This Row],[B2B]],6)),"")</f>
        <v/>
      </c>
      <c r="EL79" s="6" t="str">
        <f>+IFERROR(VLOOKUP(EJ79,Auxiliar!$A:$C,2,0),"")</f>
        <v/>
      </c>
      <c r="EM79" s="7" t="str">
        <f>+IFERROR(VLOOKUP(EJ79,Auxiliar!$A:$C,3,0),"")</f>
        <v/>
      </c>
      <c r="EO79" s="1"/>
      <c r="EP79" s="12"/>
      <c r="EQ79" s="6" t="str">
        <f>+IFERROR(VALUE(RIGHT(Tabla25[[#This Row],[B2B]],6)),"")</f>
        <v/>
      </c>
      <c r="ER79" s="6" t="str">
        <f>+IFERROR(VLOOKUP(EP79,Auxiliar!$A:$C,2,0),"")</f>
        <v/>
      </c>
      <c r="ES79" s="7" t="str">
        <f>+IFERROR(VLOOKUP(EP79,Auxiliar!$A:$C,3,0),"")</f>
        <v/>
      </c>
      <c r="EU79" s="1"/>
      <c r="EV79" s="12"/>
      <c r="EW79" s="6" t="str">
        <f>+IFERROR(VALUE(RIGHT(Tabla26[[#This Row],[B2B]],6)),"")</f>
        <v/>
      </c>
      <c r="EX79" s="6" t="str">
        <f>+IFERROR(VLOOKUP(EV79,Auxiliar!$A:$C,2,0),"")</f>
        <v/>
      </c>
      <c r="EY79" s="7" t="str">
        <f>+IFERROR(VLOOKUP(EV79,Auxiliar!$A:$C,3,0),"")</f>
        <v/>
      </c>
      <c r="EZ79" s="1"/>
      <c r="FA79" s="12"/>
      <c r="FB79" s="6" t="str">
        <f>+IFERROR(VALUE(RIGHT(Tabla27[[#This Row],[B2B]],6)),"")</f>
        <v/>
      </c>
      <c r="FC79" s="6" t="str">
        <f>+IFERROR(VLOOKUP(FA79,Auxiliar!$A:$C,2,0),"")</f>
        <v/>
      </c>
      <c r="FD79" s="7" t="str">
        <f>+IFERROR(VLOOKUP(FA79,Auxiliar!$A:$C,3,0),"")</f>
        <v/>
      </c>
      <c r="FE79" s="1"/>
      <c r="FF79" s="12"/>
      <c r="FG79" s="6" t="str">
        <f>+IFERROR(VALUE(RIGHT(Tabla28[[#This Row],[B2B]],6)),"")</f>
        <v/>
      </c>
      <c r="FH79" s="6" t="str">
        <f>+IFERROR(VLOOKUP(FF79,Auxiliar!$A:$C,2,0),"")</f>
        <v/>
      </c>
      <c r="FI79" s="7" t="str">
        <f>+IFERROR(VLOOKUP(FF79,Auxiliar!$A:$C,3,0),"")</f>
        <v/>
      </c>
      <c r="FJ79" s="1"/>
      <c r="FK79" s="12"/>
      <c r="FL79" s="6" t="str">
        <f>+IFERROR(VALUE(RIGHT(Tabla29[[#This Row],[B2B]],6)),"")</f>
        <v/>
      </c>
      <c r="FM79" s="6" t="str">
        <f>+IFERROR(VLOOKUP(FK79,Auxiliar!$A:$C,2,0),"")</f>
        <v/>
      </c>
      <c r="FN79" s="7" t="str">
        <f>+IFERROR(VLOOKUP(FK79,Auxiliar!$A:$C,3,0),"")</f>
        <v/>
      </c>
      <c r="FO79" s="1"/>
      <c r="FP79" s="12"/>
      <c r="FQ79" s="6"/>
      <c r="FR79" s="6"/>
      <c r="FS79" s="7"/>
      <c r="FT79" s="1"/>
      <c r="FU79" s="12"/>
      <c r="FV79" s="6" t="str">
        <f>+IFERROR(VALUE(RIGHT(Tabla31[[#This Row],[B2B]],6)),"")</f>
        <v/>
      </c>
      <c r="FW79" s="6" t="str">
        <f>+IFERROR(VLOOKUP(FU79,Auxiliar!$A:$C,2,0),"")</f>
        <v/>
      </c>
      <c r="FX79" s="7" t="str">
        <f>+IFERROR(VLOOKUP(FU79,Auxiliar!$A:$C,3,0),"")</f>
        <v/>
      </c>
      <c r="FY79" s="1"/>
      <c r="FZ79" s="12"/>
      <c r="GA79" s="6" t="str">
        <f>+IFERROR(VALUE(RIGHT(Tabla32[[#This Row],[B2B]],6)),"")</f>
        <v/>
      </c>
      <c r="GB79" s="6" t="str">
        <f>+IFERROR(VLOOKUP(FZ79,Auxiliar!$A:$C,2,0),"")</f>
        <v/>
      </c>
      <c r="GC79" s="7" t="str">
        <f>+IFERROR(VLOOKUP(FZ79,Auxiliar!$A:$C,3,0),"")</f>
        <v/>
      </c>
      <c r="GD79" s="1"/>
      <c r="GE79" s="12"/>
      <c r="GF79" s="6" t="str">
        <f>+IFERROR(VALUE(RIGHT(Tabla33[[#This Row],[B2B]],6)),"")</f>
        <v/>
      </c>
      <c r="GG79" s="6" t="str">
        <f>+IFERROR(VLOOKUP(GE79,Auxiliar!$A:$C,2,0),"")</f>
        <v/>
      </c>
      <c r="GH79" s="7" t="str">
        <f>+IFERROR(VLOOKUP(GE79,Auxiliar!$A:$C,3,0),"")</f>
        <v/>
      </c>
    </row>
    <row r="80" spans="1:190" x14ac:dyDescent="0.25">
      <c r="A80" s="1"/>
      <c r="B80" s="1"/>
      <c r="C80" t="str">
        <f>+IFERROR(VALUE(RIGHT(Tabla1[[#This Row],[B2B]],6)),"")</f>
        <v/>
      </c>
      <c r="D80" t="str">
        <f>+IFERROR(VLOOKUP(B80,Auxiliar!$A:$C,2,0),"")</f>
        <v/>
      </c>
      <c r="E80" s="5" t="str">
        <f>+IFERROR(VLOOKUP(B80,Auxiliar!$A:$C,3,0),"")</f>
        <v/>
      </c>
      <c r="S80" s="1">
        <v>2260</v>
      </c>
      <c r="T80" s="1" t="s">
        <v>9</v>
      </c>
      <c r="U80" s="6">
        <f>+IFERROR(VALUE(RIGHT(Tabla4[[#This Row],[B2B]],6)),"")</f>
        <v>2260</v>
      </c>
      <c r="V80" s="6" t="str">
        <f>+IFERROR(VLOOKUP(T80,Auxiliar!$A:$C,2,0),"")</f>
        <v>CORE</v>
      </c>
      <c r="W80" s="7" t="str">
        <f>+IFERROR(VLOOKUP(T80,Auxiliar!$A:$C,3,0),"")</f>
        <v>0b 1% | 2b 5% | 4b 6%</v>
      </c>
      <c r="Y80" s="1">
        <v>3579</v>
      </c>
      <c r="Z80" s="1" t="s">
        <v>10</v>
      </c>
      <c r="AA80" s="6">
        <f>+IFERROR(VALUE(RIGHT(Tabla5[[#This Row],[B2B]],6)),"")</f>
        <v>3579</v>
      </c>
      <c r="AB80" s="6" t="str">
        <f>+IFERROR(VLOOKUP(Z80,Auxiliar!$A:$C,2,0),"")</f>
        <v>CORE</v>
      </c>
      <c r="AC80" s="7" t="str">
        <f>+IFERROR(VLOOKUP(Z80,Auxiliar!$A:$C,3,0),"")</f>
        <v>0b 1% | 3b 4% | 5b 6%</v>
      </c>
      <c r="AE80" s="1">
        <v>5199</v>
      </c>
      <c r="AF80" s="1" t="s">
        <v>11</v>
      </c>
      <c r="AG80" s="6">
        <f>+IFERROR(VALUE(RIGHT(Tabla6[[#This Row],[B2B]],6)),"")</f>
        <v>5199</v>
      </c>
      <c r="AH80" s="6" t="str">
        <f>+IFERROR(VLOOKUP(AF80,Auxiliar!$A:$C,2,0),"")</f>
        <v>CORE</v>
      </c>
      <c r="AI80" s="7" t="str">
        <f>+IFERROR(VLOOKUP(AF80,Auxiliar!$A:$C,3,0),"")</f>
        <v>0b 1% | 6b 5% | 10b 6%</v>
      </c>
      <c r="AK80" s="1">
        <v>1798</v>
      </c>
      <c r="AL80" s="1" t="s">
        <v>30</v>
      </c>
      <c r="AM80" s="6">
        <f>+IFERROR(VALUE(RIGHT(Tabla7[[#This Row],[B2B]],6)),"")</f>
        <v>1798</v>
      </c>
      <c r="AN80" s="6" t="str">
        <f>+IFERROR(VLOOKUP(AL80,Auxiliar!$A:$C,2,0),"")</f>
        <v>LATONES</v>
      </c>
      <c r="AO80" s="7" t="str">
        <f>+IFERROR(VLOOKUP(AL80,Auxiliar!$A:$C,3,0),"")</f>
        <v>1b 4% | 5b 7% | 97b 0%</v>
      </c>
      <c r="AQ80" s="1">
        <v>3389</v>
      </c>
      <c r="AR80" s="1" t="s">
        <v>31</v>
      </c>
      <c r="AS80" s="6">
        <f>+IFERROR(VALUE(RIGHT(Tabla8[[#This Row],[B2B]],6)),"")</f>
        <v>3389</v>
      </c>
      <c r="AT80" s="6" t="str">
        <f>+IFERROR(VLOOKUP(AR80,Auxiliar!$A:$C,2,0),"")</f>
        <v>LATONES</v>
      </c>
      <c r="AU80" s="7" t="str">
        <f>+IFERROR(VLOOKUP(AR80,Auxiliar!$A:$C,3,0),"")</f>
        <v>2b 3% | 4b 5% | 5b 8% | 193 0%</v>
      </c>
      <c r="AW80" s="1"/>
      <c r="AX80" s="1" t="s">
        <v>32</v>
      </c>
      <c r="AY80" s="6" t="str">
        <f>+IFERROR(VALUE(RIGHT(Tabla9[[#This Row],[B2B]],6)),"")</f>
        <v/>
      </c>
      <c r="AZ80" s="6" t="str">
        <f>+IFERROR(VLOOKUP(AX80,Auxiliar!$A:$C,2,0),"")</f>
        <v>LATONES</v>
      </c>
      <c r="BA80" s="7" t="str">
        <f>+IFERROR(VLOOKUP(AX80,Auxiliar!$A:$C,3,0),"")</f>
        <v>2b 3% | 4b 4% | 6b 5% | 10b 8%  | 385b 0%</v>
      </c>
      <c r="BC80" s="1"/>
      <c r="BD80" s="1" t="s">
        <v>33</v>
      </c>
      <c r="BE80" s="6" t="str">
        <f>+IFERROR(VALUE(RIGHT(Tabla10[[#This Row],[B2B]],6)),"")</f>
        <v/>
      </c>
      <c r="BF80" s="6" t="str">
        <f>+IFERROR(VLOOKUP(BD80,Auxiliar!$A:$C,2,0),"")</f>
        <v>LATONES</v>
      </c>
      <c r="BG80" s="7" t="str">
        <f>+IFERROR(VLOOKUP(BD80,Auxiliar!$A:$C,3,0),"")</f>
        <v>6b 4% | 12b 5% | 15b 8% | 385b 0%</v>
      </c>
      <c r="BI80" s="1"/>
      <c r="BJ80" s="1"/>
      <c r="BK80" s="6" t="str">
        <f>+IFERROR(VALUE(RIGHT(Tabla11[[#This Row],[B2B]],6)),"")</f>
        <v/>
      </c>
      <c r="BL80" s="6" t="str">
        <f>+IFERROR(VLOOKUP(BJ80,Auxiliar!$A:$C,2,0),"")</f>
        <v/>
      </c>
      <c r="BM80" s="7" t="str">
        <f>+IFERROR(VLOOKUP(BJ80,Auxiliar!$A:$C,3,0),"")</f>
        <v/>
      </c>
      <c r="BO80" s="1">
        <v>5693</v>
      </c>
      <c r="BP80" s="1" t="s">
        <v>39</v>
      </c>
      <c r="BQ80" s="6">
        <f>+IFERROR(VALUE(RIGHT(Tabla12[[#This Row],[B2B]],6)),"")</f>
        <v>5693</v>
      </c>
      <c r="BR80" s="6" t="str">
        <f>+IFERROR(VLOOKUP(BP80,Auxiliar!$A:$C,2,0),"")</f>
        <v>VALUE LITRO</v>
      </c>
      <c r="BS80" s="7" t="str">
        <f>+IFERROR(VLOOKUP(BP80,Auxiliar!$A:$C,3,0),"")</f>
        <v>1b 12%</v>
      </c>
      <c r="BU80" s="1"/>
      <c r="BV80" s="1"/>
      <c r="BW80" s="6" t="str">
        <f>+IFERROR(VALUE(RIGHT(Tabla13[[#This Row],[B2B]],6)),"")</f>
        <v/>
      </c>
      <c r="BX80" s="6" t="str">
        <f>+IFERROR(VLOOKUP(BV80,Auxiliar!$A:$C,2,0),"")</f>
        <v/>
      </c>
      <c r="BY80" s="7" t="str">
        <f>+IFERROR(VLOOKUP(BV80,Auxiliar!$A:$C,3,0),"")</f>
        <v/>
      </c>
      <c r="CA80" s="1">
        <v>1141</v>
      </c>
      <c r="CB80" s="1" t="s">
        <v>35</v>
      </c>
      <c r="CC80" s="6">
        <f>+IFERROR(VALUE(RIGHT(Tabla14[[#This Row],[B2B]],6)),"")</f>
        <v>1141</v>
      </c>
      <c r="CD80" s="6" t="str">
        <f>+IFERROR(VLOOKUP(CB80,Auxiliar!$A:$C,2,0),"")</f>
        <v>Corona 710cc</v>
      </c>
      <c r="CE80" s="7" t="str">
        <f>+IFERROR(VLOOKUP(CB80,Auxiliar!$A:$C,3,0),"")</f>
        <v>1b 10% | 85b 0%</v>
      </c>
      <c r="CG80" s="1"/>
      <c r="CH80" s="1"/>
      <c r="CI80" s="6" t="str">
        <f>+IFERROR(VALUE(RIGHT(Tabla15[[#This Row],[B2B]],6)),"")</f>
        <v/>
      </c>
      <c r="CJ80" s="6" t="str">
        <f>+IFERROR(VLOOKUP(CH80,Auxiliar!$A:$C,2,0),"")</f>
        <v/>
      </c>
      <c r="CK80" s="7" t="str">
        <f>+IFERROR(VLOOKUP(CH80,Auxiliar!$A:$C,3,0),"")</f>
        <v/>
      </c>
      <c r="CM80" s="1">
        <v>1140</v>
      </c>
      <c r="CN80" s="1" t="s">
        <v>20</v>
      </c>
      <c r="CO80" s="6">
        <v>1140</v>
      </c>
      <c r="CP80" s="6" t="s">
        <v>20</v>
      </c>
      <c r="CQ80" s="7" t="s">
        <v>21</v>
      </c>
      <c r="CS80" s="1"/>
      <c r="CT80" s="1"/>
      <c r="CU80" s="6" t="str">
        <f>+IFERROR(VALUE(RIGHT(Tabla17[[#This Row],[B2B]],6)),"")</f>
        <v/>
      </c>
      <c r="CV80" s="6" t="str">
        <f>+IFERROR(VLOOKUP(CT80,Auxiliar!$A:$C,2,0),"")</f>
        <v/>
      </c>
      <c r="CW80" s="7" t="str">
        <f>+IFERROR(VLOOKUP(CT80,Auxiliar!$A:$C,3,0),"")</f>
        <v/>
      </c>
      <c r="CY80" s="1">
        <v>1140</v>
      </c>
      <c r="CZ80" s="1" t="s">
        <v>16</v>
      </c>
      <c r="DA80" s="6">
        <f>+IFERROR(VALUE(RIGHT(Tabla18[[#This Row],[B2B]],6)),"")</f>
        <v>1140</v>
      </c>
      <c r="DB80" s="6" t="str">
        <f>+IFERROR(VLOOKUP(CZ80,Auxiliar!$A:$C,2,0),"")</f>
        <v>PREMIUM</v>
      </c>
      <c r="DC80" s="7" t="str">
        <f>+IFERROR(VLOOKUP(CZ80,Auxiliar!$A:$C,3,0),"")</f>
        <v>0b 0% | 2b 2% | 5b 3,5% | 10b 5%</v>
      </c>
      <c r="DE80" s="1">
        <v>1140</v>
      </c>
      <c r="DF80" s="1" t="s">
        <v>19</v>
      </c>
      <c r="DG80" s="6">
        <f>+IFERROR(VALUE(RIGHT(Tabla19[[#This Row],[B2B]],6)),"")</f>
        <v>1140</v>
      </c>
      <c r="DH80" s="6" t="str">
        <f>+IFERROR(VLOOKUP(DF80,Auxiliar!$A:$C,2,0),"")</f>
        <v>MICHELOB</v>
      </c>
      <c r="DI80" s="7" t="str">
        <f>+IFERROR(VLOOKUP(DF80,Auxiliar!$A:$C,3,0),"")</f>
        <v>1b 7% | 3b 22% | 8b 27%</v>
      </c>
      <c r="DK80" s="1"/>
      <c r="DL80" s="1"/>
      <c r="DM80" s="6" t="str">
        <f>+IFERROR(VALUE(RIGHT(Tabla20[[#This Row],[B2B]],6)),"")</f>
        <v/>
      </c>
      <c r="DN80" s="6" t="str">
        <f>+IFERROR(VLOOKUP(DL80,Auxiliar!$A:$C,2,0),"")</f>
        <v/>
      </c>
      <c r="DO80" s="7" t="str">
        <f>+IFERROR(VLOOKUP(DL80,Auxiliar!$A:$C,3,0),"")</f>
        <v/>
      </c>
      <c r="DQ80" s="1">
        <v>1140</v>
      </c>
      <c r="DR80" s="12" t="s">
        <v>24</v>
      </c>
      <c r="DS80" s="6">
        <f>+IFERROR(VALUE(RIGHT(Tabla21[[#This Row],[B2B]],6)),"")</f>
        <v>1140</v>
      </c>
      <c r="DT80" s="6" t="str">
        <f>+IFERROR(VLOOKUP(DR80,Auxiliar!$A:$C,2,0),"")</f>
        <v>CORONA PORRON</v>
      </c>
      <c r="DU80" s="7" t="str">
        <f>+IFERROR(VLOOKUP(DR80,Auxiliar!$A:$C,3,0),"")</f>
        <v>1b 5% | 20b 0%</v>
      </c>
      <c r="DW80" s="1">
        <v>5696</v>
      </c>
      <c r="DX80" s="12" t="s">
        <v>43</v>
      </c>
      <c r="DY80" s="6">
        <f>+IFERROR(VALUE(RIGHT(Tabla22[[#This Row],[B2B]],6)),"")</f>
        <v>5696</v>
      </c>
      <c r="DZ80" s="6" t="str">
        <f>+IFERROR(VLOOKUP(DX80,Auxiliar!$A:$C,2,0),"")</f>
        <v xml:space="preserve">VALUE LATA </v>
      </c>
      <c r="EA80" s="7" t="str">
        <f>+IFERROR(VLOOKUP(DX80,Auxiliar!$A:$C,3,0),"")</f>
        <v>1b 15% | 100b 18%</v>
      </c>
      <c r="EC80" s="1">
        <v>4259</v>
      </c>
      <c r="ED80" s="12" t="s">
        <v>47</v>
      </c>
      <c r="EE80" s="6">
        <f>+IFERROR(VALUE(RIGHT(Tabla23[[#This Row],[B2B]],6)),"")</f>
        <v>4259</v>
      </c>
      <c r="EF80" s="6" t="str">
        <f>+IFERROR(VLOOKUP(ED80,Auxiliar!$A:$C,2,0),"")</f>
        <v>VALUE LATON</v>
      </c>
      <c r="EG80" s="7" t="str">
        <f>+IFERROR(VLOOKUP(ED80,Auxiliar!$A:$C,3,0),"")</f>
        <v>1b 10% | 5b 15% | 192b 0%</v>
      </c>
      <c r="EI80" s="1"/>
      <c r="EJ80" s="12"/>
      <c r="EK80" s="6" t="str">
        <f>+IFERROR(VALUE(RIGHT(Tabla24[[#This Row],[B2B]],6)),"")</f>
        <v/>
      </c>
      <c r="EL80" s="6" t="str">
        <f>+IFERROR(VLOOKUP(EJ80,Auxiliar!$A:$C,2,0),"")</f>
        <v/>
      </c>
      <c r="EM80" s="7" t="str">
        <f>+IFERROR(VLOOKUP(EJ80,Auxiliar!$A:$C,3,0),"")</f>
        <v/>
      </c>
      <c r="EO80" s="1"/>
      <c r="EP80" s="12"/>
      <c r="EQ80" s="6" t="str">
        <f>+IFERROR(VALUE(RIGHT(Tabla25[[#This Row],[B2B]],6)),"")</f>
        <v/>
      </c>
      <c r="ER80" s="6" t="str">
        <f>+IFERROR(VLOOKUP(EP80,Auxiliar!$A:$C,2,0),"")</f>
        <v/>
      </c>
      <c r="ES80" s="7" t="str">
        <f>+IFERROR(VLOOKUP(EP80,Auxiliar!$A:$C,3,0),"")</f>
        <v/>
      </c>
      <c r="EU80" s="1"/>
      <c r="EV80" s="12"/>
      <c r="EW80" s="6" t="str">
        <f>+IFERROR(VALUE(RIGHT(Tabla26[[#This Row],[B2B]],6)),"")</f>
        <v/>
      </c>
      <c r="EX80" s="6" t="str">
        <f>+IFERROR(VLOOKUP(EV80,Auxiliar!$A:$C,2,0),"")</f>
        <v/>
      </c>
      <c r="EY80" s="7" t="str">
        <f>+IFERROR(VLOOKUP(EV80,Auxiliar!$A:$C,3,0),"")</f>
        <v/>
      </c>
      <c r="EZ80" s="1"/>
      <c r="FA80" s="12"/>
      <c r="FB80" s="6" t="str">
        <f>+IFERROR(VALUE(RIGHT(Tabla27[[#This Row],[B2B]],6)),"")</f>
        <v/>
      </c>
      <c r="FC80" s="6" t="str">
        <f>+IFERROR(VLOOKUP(FA80,Auxiliar!$A:$C,2,0),"")</f>
        <v/>
      </c>
      <c r="FD80" s="7" t="str">
        <f>+IFERROR(VLOOKUP(FA80,Auxiliar!$A:$C,3,0),"")</f>
        <v/>
      </c>
      <c r="FE80" s="1"/>
      <c r="FF80" s="12"/>
      <c r="FG80" s="6" t="str">
        <f>+IFERROR(VALUE(RIGHT(Tabla28[[#This Row],[B2B]],6)),"")</f>
        <v/>
      </c>
      <c r="FH80" s="6" t="str">
        <f>+IFERROR(VLOOKUP(FF80,Auxiliar!$A:$C,2,0),"")</f>
        <v/>
      </c>
      <c r="FI80" s="7" t="str">
        <f>+IFERROR(VLOOKUP(FF80,Auxiliar!$A:$C,3,0),"")</f>
        <v/>
      </c>
      <c r="FJ80" s="1"/>
      <c r="FK80" s="12"/>
      <c r="FL80" s="6" t="str">
        <f>+IFERROR(VALUE(RIGHT(Tabla29[[#This Row],[B2B]],6)),"")</f>
        <v/>
      </c>
      <c r="FM80" s="6" t="str">
        <f>+IFERROR(VLOOKUP(FK80,Auxiliar!$A:$C,2,0),"")</f>
        <v/>
      </c>
      <c r="FN80" s="7" t="str">
        <f>+IFERROR(VLOOKUP(FK80,Auxiliar!$A:$C,3,0),"")</f>
        <v/>
      </c>
      <c r="FO80" s="1"/>
      <c r="FP80" s="12"/>
      <c r="FQ80" s="6"/>
      <c r="FR80" s="6"/>
      <c r="FS80" s="7"/>
      <c r="FT80" s="1"/>
      <c r="FU80" s="12"/>
      <c r="FV80" s="6" t="str">
        <f>+IFERROR(VALUE(RIGHT(Tabla31[[#This Row],[B2B]],6)),"")</f>
        <v/>
      </c>
      <c r="FW80" s="6" t="str">
        <f>+IFERROR(VLOOKUP(FU80,Auxiliar!$A:$C,2,0),"")</f>
        <v/>
      </c>
      <c r="FX80" s="7" t="str">
        <f>+IFERROR(VLOOKUP(FU80,Auxiliar!$A:$C,3,0),"")</f>
        <v/>
      </c>
      <c r="FY80" s="1"/>
      <c r="FZ80" s="12"/>
      <c r="GA80" s="6" t="str">
        <f>+IFERROR(VALUE(RIGHT(Tabla32[[#This Row],[B2B]],6)),"")</f>
        <v/>
      </c>
      <c r="GB80" s="6" t="str">
        <f>+IFERROR(VLOOKUP(FZ80,Auxiliar!$A:$C,2,0),"")</f>
        <v/>
      </c>
      <c r="GC80" s="7" t="str">
        <f>+IFERROR(VLOOKUP(FZ80,Auxiliar!$A:$C,3,0),"")</f>
        <v/>
      </c>
      <c r="GD80" s="1"/>
      <c r="GE80" s="12"/>
      <c r="GF80" s="6" t="str">
        <f>+IFERROR(VALUE(RIGHT(Tabla33[[#This Row],[B2B]],6)),"")</f>
        <v/>
      </c>
      <c r="GG80" s="6" t="str">
        <f>+IFERROR(VLOOKUP(GE80,Auxiliar!$A:$C,2,0),"")</f>
        <v/>
      </c>
      <c r="GH80" s="7" t="str">
        <f>+IFERROR(VLOOKUP(GE80,Auxiliar!$A:$C,3,0),"")</f>
        <v/>
      </c>
    </row>
    <row r="81" spans="1:190" x14ac:dyDescent="0.25">
      <c r="A81" s="1"/>
      <c r="B81" s="1"/>
      <c r="C81" t="str">
        <f>+IFERROR(VALUE(RIGHT(Tabla1[[#This Row],[B2B]],6)),"")</f>
        <v/>
      </c>
      <c r="D81" t="str">
        <f>+IFERROR(VLOOKUP(B81,Auxiliar!$A:$C,2,0),"")</f>
        <v/>
      </c>
      <c r="E81" s="5" t="str">
        <f>+IFERROR(VLOOKUP(B81,Auxiliar!$A:$C,3,0),"")</f>
        <v/>
      </c>
      <c r="S81" s="1">
        <v>2263</v>
      </c>
      <c r="T81" s="1" t="s">
        <v>9</v>
      </c>
      <c r="U81" s="6">
        <f>+IFERROR(VALUE(RIGHT(Tabla4[[#This Row],[B2B]],6)),"")</f>
        <v>2263</v>
      </c>
      <c r="V81" s="6" t="str">
        <f>+IFERROR(VLOOKUP(T81,Auxiliar!$A:$C,2,0),"")</f>
        <v>CORE</v>
      </c>
      <c r="W81" s="7" t="str">
        <f>+IFERROR(VLOOKUP(T81,Auxiliar!$A:$C,3,0),"")</f>
        <v>0b 1% | 2b 5% | 4b 6%</v>
      </c>
      <c r="Y81" s="1">
        <v>3600</v>
      </c>
      <c r="Z81" s="1" t="s">
        <v>10</v>
      </c>
      <c r="AA81" s="6">
        <f>+IFERROR(VALUE(RIGHT(Tabla5[[#This Row],[B2B]],6)),"")</f>
        <v>3600</v>
      </c>
      <c r="AB81" s="6" t="str">
        <f>+IFERROR(VLOOKUP(Z81,Auxiliar!$A:$C,2,0),"")</f>
        <v>CORE</v>
      </c>
      <c r="AC81" s="7" t="str">
        <f>+IFERROR(VLOOKUP(Z81,Auxiliar!$A:$C,3,0),"")</f>
        <v>0b 1% | 3b 4% | 5b 6%</v>
      </c>
      <c r="AE81" s="1">
        <v>5253</v>
      </c>
      <c r="AF81" s="1" t="s">
        <v>11</v>
      </c>
      <c r="AG81" s="6">
        <f>+IFERROR(VALUE(RIGHT(Tabla6[[#This Row],[B2B]],6)),"")</f>
        <v>5253</v>
      </c>
      <c r="AH81" s="6" t="str">
        <f>+IFERROR(VLOOKUP(AF81,Auxiliar!$A:$C,2,0),"")</f>
        <v>CORE</v>
      </c>
      <c r="AI81" s="7" t="str">
        <f>+IFERROR(VLOOKUP(AF81,Auxiliar!$A:$C,3,0),"")</f>
        <v>0b 1% | 6b 5% | 10b 6%</v>
      </c>
      <c r="AK81" s="1">
        <v>1927</v>
      </c>
      <c r="AL81" s="1" t="s">
        <v>30</v>
      </c>
      <c r="AM81" s="6">
        <f>+IFERROR(VALUE(RIGHT(Tabla7[[#This Row],[B2B]],6)),"")</f>
        <v>1927</v>
      </c>
      <c r="AN81" s="6" t="str">
        <f>+IFERROR(VLOOKUP(AL81,Auxiliar!$A:$C,2,0),"")</f>
        <v>LATONES</v>
      </c>
      <c r="AO81" s="7" t="str">
        <f>+IFERROR(VLOOKUP(AL81,Auxiliar!$A:$C,3,0),"")</f>
        <v>1b 4% | 5b 7% | 97b 0%</v>
      </c>
      <c r="AQ81" s="1">
        <v>3405</v>
      </c>
      <c r="AR81" s="1" t="s">
        <v>31</v>
      </c>
      <c r="AS81" s="6">
        <f>+IFERROR(VALUE(RIGHT(Tabla8[[#This Row],[B2B]],6)),"")</f>
        <v>3405</v>
      </c>
      <c r="AT81" s="6" t="str">
        <f>+IFERROR(VLOOKUP(AR81,Auxiliar!$A:$C,2,0),"")</f>
        <v>LATONES</v>
      </c>
      <c r="AU81" s="7" t="str">
        <f>+IFERROR(VLOOKUP(AR81,Auxiliar!$A:$C,3,0),"")</f>
        <v>2b 3% | 4b 5% | 5b 8% | 193 0%</v>
      </c>
      <c r="AW81" s="1"/>
      <c r="AX81" s="1" t="s">
        <v>32</v>
      </c>
      <c r="AY81" s="6" t="str">
        <f>+IFERROR(VALUE(RIGHT(Tabla9[[#This Row],[B2B]],6)),"")</f>
        <v/>
      </c>
      <c r="AZ81" s="6" t="str">
        <f>+IFERROR(VLOOKUP(AX81,Auxiliar!$A:$C,2,0),"")</f>
        <v>LATONES</v>
      </c>
      <c r="BA81" s="7" t="str">
        <f>+IFERROR(VLOOKUP(AX81,Auxiliar!$A:$C,3,0),"")</f>
        <v>2b 3% | 4b 4% | 6b 5% | 10b 8%  | 385b 0%</v>
      </c>
      <c r="BC81" s="1"/>
      <c r="BD81" s="1" t="s">
        <v>33</v>
      </c>
      <c r="BE81" s="6" t="str">
        <f>+IFERROR(VALUE(RIGHT(Tabla10[[#This Row],[B2B]],6)),"")</f>
        <v/>
      </c>
      <c r="BF81" s="6" t="str">
        <f>+IFERROR(VLOOKUP(BD81,Auxiliar!$A:$C,2,0),"")</f>
        <v>LATONES</v>
      </c>
      <c r="BG81" s="7" t="str">
        <f>+IFERROR(VLOOKUP(BD81,Auxiliar!$A:$C,3,0),"")</f>
        <v>6b 4% | 12b 5% | 15b 8% | 385b 0%</v>
      </c>
      <c r="BI81" s="1"/>
      <c r="BJ81" s="1"/>
      <c r="BK81" s="6" t="str">
        <f>+IFERROR(VALUE(RIGHT(Tabla11[[#This Row],[B2B]],6)),"")</f>
        <v/>
      </c>
      <c r="BL81" s="6" t="str">
        <f>+IFERROR(VLOOKUP(BJ81,Auxiliar!$A:$C,2,0),"")</f>
        <v/>
      </c>
      <c r="BM81" s="7" t="str">
        <f>+IFERROR(VLOOKUP(BJ81,Auxiliar!$A:$C,3,0),"")</f>
        <v/>
      </c>
      <c r="BO81" s="1">
        <v>5696</v>
      </c>
      <c r="BP81" s="1" t="s">
        <v>39</v>
      </c>
      <c r="BQ81" s="6">
        <f>+IFERROR(VALUE(RIGHT(Tabla12[[#This Row],[B2B]],6)),"")</f>
        <v>5696</v>
      </c>
      <c r="BR81" s="6" t="str">
        <f>+IFERROR(VLOOKUP(BP81,Auxiliar!$A:$C,2,0),"")</f>
        <v>VALUE LITRO</v>
      </c>
      <c r="BS81" s="7" t="str">
        <f>+IFERROR(VLOOKUP(BP81,Auxiliar!$A:$C,3,0),"")</f>
        <v>1b 12%</v>
      </c>
      <c r="BU81" s="1"/>
      <c r="BV81" s="1"/>
      <c r="BW81" s="6" t="str">
        <f>+IFERROR(VALUE(RIGHT(Tabla13[[#This Row],[B2B]],6)),"")</f>
        <v/>
      </c>
      <c r="BX81" s="6" t="str">
        <f>+IFERROR(VLOOKUP(BV81,Auxiliar!$A:$C,2,0),"")</f>
        <v/>
      </c>
      <c r="BY81" s="7" t="str">
        <f>+IFERROR(VLOOKUP(BV81,Auxiliar!$A:$C,3,0),"")</f>
        <v/>
      </c>
      <c r="CA81" s="1">
        <v>1151</v>
      </c>
      <c r="CB81" s="1" t="s">
        <v>35</v>
      </c>
      <c r="CC81" s="6">
        <f>+IFERROR(VALUE(RIGHT(Tabla14[[#This Row],[B2B]],6)),"")</f>
        <v>1151</v>
      </c>
      <c r="CD81" s="6" t="str">
        <f>+IFERROR(VLOOKUP(CB81,Auxiliar!$A:$C,2,0),"")</f>
        <v>Corona 710cc</v>
      </c>
      <c r="CE81" s="7" t="str">
        <f>+IFERROR(VLOOKUP(CB81,Auxiliar!$A:$C,3,0),"")</f>
        <v>1b 10% | 85b 0%</v>
      </c>
      <c r="CG81" s="1"/>
      <c r="CH81" s="1"/>
      <c r="CI81" s="6" t="str">
        <f>+IFERROR(VALUE(RIGHT(Tabla15[[#This Row],[B2B]],6)),"")</f>
        <v/>
      </c>
      <c r="CJ81" s="6" t="str">
        <f>+IFERROR(VLOOKUP(CH81,Auxiliar!$A:$C,2,0),"")</f>
        <v/>
      </c>
      <c r="CK81" s="7" t="str">
        <f>+IFERROR(VLOOKUP(CH81,Auxiliar!$A:$C,3,0),"")</f>
        <v/>
      </c>
      <c r="CM81" s="1">
        <v>1141</v>
      </c>
      <c r="CN81" s="1" t="s">
        <v>20</v>
      </c>
      <c r="CO81" s="6">
        <v>1141</v>
      </c>
      <c r="CP81" s="6" t="s">
        <v>20</v>
      </c>
      <c r="CQ81" s="7" t="s">
        <v>21</v>
      </c>
      <c r="CS81" s="1"/>
      <c r="CT81" s="1"/>
      <c r="CU81" s="6" t="str">
        <f>+IFERROR(VALUE(RIGHT(Tabla17[[#This Row],[B2B]],6)),"")</f>
        <v/>
      </c>
      <c r="CV81" s="6" t="str">
        <f>+IFERROR(VLOOKUP(CT81,Auxiliar!$A:$C,2,0),"")</f>
        <v/>
      </c>
      <c r="CW81" s="7" t="str">
        <f>+IFERROR(VLOOKUP(CT81,Auxiliar!$A:$C,3,0),"")</f>
        <v/>
      </c>
      <c r="CY81" s="1">
        <v>1141</v>
      </c>
      <c r="CZ81" s="1" t="s">
        <v>16</v>
      </c>
      <c r="DA81" s="6">
        <f>+IFERROR(VALUE(RIGHT(Tabla18[[#This Row],[B2B]],6)),"")</f>
        <v>1141</v>
      </c>
      <c r="DB81" s="6" t="str">
        <f>+IFERROR(VLOOKUP(CZ81,Auxiliar!$A:$C,2,0),"")</f>
        <v>PREMIUM</v>
      </c>
      <c r="DC81" s="7" t="str">
        <f>+IFERROR(VLOOKUP(CZ81,Auxiliar!$A:$C,3,0),"")</f>
        <v>0b 0% | 2b 2% | 5b 3,5% | 10b 5%</v>
      </c>
      <c r="DE81" s="1">
        <v>1141</v>
      </c>
      <c r="DF81" s="1" t="s">
        <v>19</v>
      </c>
      <c r="DG81" s="6">
        <f>+IFERROR(VALUE(RIGHT(Tabla19[[#This Row],[B2B]],6)),"")</f>
        <v>1141</v>
      </c>
      <c r="DH81" s="6" t="str">
        <f>+IFERROR(VLOOKUP(DF81,Auxiliar!$A:$C,2,0),"")</f>
        <v>MICHELOB</v>
      </c>
      <c r="DI81" s="7" t="str">
        <f>+IFERROR(VLOOKUP(DF81,Auxiliar!$A:$C,3,0),"")</f>
        <v>1b 7% | 3b 22% | 8b 27%</v>
      </c>
      <c r="DK81" s="1"/>
      <c r="DL81" s="1"/>
      <c r="DM81" s="6" t="str">
        <f>+IFERROR(VALUE(RIGHT(Tabla20[[#This Row],[B2B]],6)),"")</f>
        <v/>
      </c>
      <c r="DN81" s="6" t="str">
        <f>+IFERROR(VLOOKUP(DL81,Auxiliar!$A:$C,2,0),"")</f>
        <v/>
      </c>
      <c r="DO81" s="7" t="str">
        <f>+IFERROR(VLOOKUP(DL81,Auxiliar!$A:$C,3,0),"")</f>
        <v/>
      </c>
      <c r="DQ81" s="1">
        <v>1141</v>
      </c>
      <c r="DR81" s="12" t="s">
        <v>24</v>
      </c>
      <c r="DS81" s="6">
        <f>+IFERROR(VALUE(RIGHT(Tabla21[[#This Row],[B2B]],6)),"")</f>
        <v>1141</v>
      </c>
      <c r="DT81" s="6" t="str">
        <f>+IFERROR(VLOOKUP(DR81,Auxiliar!$A:$C,2,0),"")</f>
        <v>CORONA PORRON</v>
      </c>
      <c r="DU81" s="7" t="str">
        <f>+IFERROR(VLOOKUP(DR81,Auxiliar!$A:$C,3,0),"")</f>
        <v>1b 5% | 20b 0%</v>
      </c>
      <c r="DW81" s="1">
        <v>4282</v>
      </c>
      <c r="DX81" s="12" t="s">
        <v>43</v>
      </c>
      <c r="DY81" s="6">
        <f>+IFERROR(VALUE(RIGHT(Tabla22[[#This Row],[B2B]],6)),"")</f>
        <v>4282</v>
      </c>
      <c r="DZ81" s="6" t="str">
        <f>+IFERROR(VLOOKUP(DX81,Auxiliar!$A:$C,2,0),"")</f>
        <v xml:space="preserve">VALUE LATA </v>
      </c>
      <c r="EA81" s="7" t="str">
        <f>+IFERROR(VLOOKUP(DX81,Auxiliar!$A:$C,3,0),"")</f>
        <v>1b 15% | 100b 18%</v>
      </c>
      <c r="EC81" s="1">
        <v>5693</v>
      </c>
      <c r="ED81" s="12" t="s">
        <v>47</v>
      </c>
      <c r="EE81" s="6">
        <f>+IFERROR(VALUE(RIGHT(Tabla23[[#This Row],[B2B]],6)),"")</f>
        <v>5693</v>
      </c>
      <c r="EF81" s="6" t="str">
        <f>+IFERROR(VLOOKUP(ED81,Auxiliar!$A:$C,2,0),"")</f>
        <v>VALUE LATON</v>
      </c>
      <c r="EG81" s="7" t="str">
        <f>+IFERROR(VLOOKUP(ED81,Auxiliar!$A:$C,3,0),"")</f>
        <v>1b 10% | 5b 15% | 192b 0%</v>
      </c>
      <c r="EI81" s="1"/>
      <c r="EJ81" s="12"/>
      <c r="EK81" s="6" t="str">
        <f>+IFERROR(VALUE(RIGHT(Tabla24[[#This Row],[B2B]],6)),"")</f>
        <v/>
      </c>
      <c r="EL81" s="6" t="str">
        <f>+IFERROR(VLOOKUP(EJ81,Auxiliar!$A:$C,2,0),"")</f>
        <v/>
      </c>
      <c r="EM81" s="7" t="str">
        <f>+IFERROR(VLOOKUP(EJ81,Auxiliar!$A:$C,3,0),"")</f>
        <v/>
      </c>
      <c r="EO81" s="1"/>
      <c r="EP81" s="12"/>
      <c r="EQ81" s="6" t="str">
        <f>+IFERROR(VALUE(RIGHT(Tabla25[[#This Row],[B2B]],6)),"")</f>
        <v/>
      </c>
      <c r="ER81" s="6" t="str">
        <f>+IFERROR(VLOOKUP(EP81,Auxiliar!$A:$C,2,0),"")</f>
        <v/>
      </c>
      <c r="ES81" s="7" t="str">
        <f>+IFERROR(VLOOKUP(EP81,Auxiliar!$A:$C,3,0),"")</f>
        <v/>
      </c>
      <c r="EU81" s="1"/>
      <c r="EV81" s="12"/>
      <c r="EW81" s="6" t="str">
        <f>+IFERROR(VALUE(RIGHT(Tabla26[[#This Row],[B2B]],6)),"")</f>
        <v/>
      </c>
      <c r="EX81" s="6" t="str">
        <f>+IFERROR(VLOOKUP(EV81,Auxiliar!$A:$C,2,0),"")</f>
        <v/>
      </c>
      <c r="EY81" s="7" t="str">
        <f>+IFERROR(VLOOKUP(EV81,Auxiliar!$A:$C,3,0),"")</f>
        <v/>
      </c>
      <c r="EZ81" s="1"/>
      <c r="FA81" s="12"/>
      <c r="FB81" s="6" t="str">
        <f>+IFERROR(VALUE(RIGHT(Tabla27[[#This Row],[B2B]],6)),"")</f>
        <v/>
      </c>
      <c r="FC81" s="6" t="str">
        <f>+IFERROR(VLOOKUP(FA81,Auxiliar!$A:$C,2,0),"")</f>
        <v/>
      </c>
      <c r="FD81" s="7" t="str">
        <f>+IFERROR(VLOOKUP(FA81,Auxiliar!$A:$C,3,0),"")</f>
        <v/>
      </c>
      <c r="FE81" s="1"/>
      <c r="FF81" s="12"/>
      <c r="FG81" s="6" t="str">
        <f>+IFERROR(VALUE(RIGHT(Tabla28[[#This Row],[B2B]],6)),"")</f>
        <v/>
      </c>
      <c r="FH81" s="6" t="str">
        <f>+IFERROR(VLOOKUP(FF81,Auxiliar!$A:$C,2,0),"")</f>
        <v/>
      </c>
      <c r="FI81" s="7" t="str">
        <f>+IFERROR(VLOOKUP(FF81,Auxiliar!$A:$C,3,0),"")</f>
        <v/>
      </c>
      <c r="FJ81" s="1"/>
      <c r="FK81" s="12"/>
      <c r="FL81" s="6" t="str">
        <f>+IFERROR(VALUE(RIGHT(Tabla29[[#This Row],[B2B]],6)),"")</f>
        <v/>
      </c>
      <c r="FM81" s="6" t="str">
        <f>+IFERROR(VLOOKUP(FK81,Auxiliar!$A:$C,2,0),"")</f>
        <v/>
      </c>
      <c r="FN81" s="7" t="str">
        <f>+IFERROR(VLOOKUP(FK81,Auxiliar!$A:$C,3,0),"")</f>
        <v/>
      </c>
      <c r="FO81" s="1"/>
      <c r="FP81" s="12"/>
      <c r="FQ81" s="6"/>
      <c r="FR81" s="6"/>
      <c r="FS81" s="7"/>
      <c r="FT81" s="1"/>
      <c r="FU81" s="12"/>
      <c r="FV81" s="6" t="str">
        <f>+IFERROR(VALUE(RIGHT(Tabla31[[#This Row],[B2B]],6)),"")</f>
        <v/>
      </c>
      <c r="FW81" s="6" t="str">
        <f>+IFERROR(VLOOKUP(FU81,Auxiliar!$A:$C,2,0),"")</f>
        <v/>
      </c>
      <c r="FX81" s="7" t="str">
        <f>+IFERROR(VLOOKUP(FU81,Auxiliar!$A:$C,3,0),"")</f>
        <v/>
      </c>
      <c r="FY81" s="1"/>
      <c r="FZ81" s="12"/>
      <c r="GA81" s="6" t="str">
        <f>+IFERROR(VALUE(RIGHT(Tabla32[[#This Row],[B2B]],6)),"")</f>
        <v/>
      </c>
      <c r="GB81" s="6" t="str">
        <f>+IFERROR(VLOOKUP(FZ81,Auxiliar!$A:$C,2,0),"")</f>
        <v/>
      </c>
      <c r="GC81" s="7" t="str">
        <f>+IFERROR(VLOOKUP(FZ81,Auxiliar!$A:$C,3,0),"")</f>
        <v/>
      </c>
      <c r="GD81" s="1"/>
      <c r="GE81" s="12"/>
      <c r="GF81" s="6" t="str">
        <f>+IFERROR(VALUE(RIGHT(Tabla33[[#This Row],[B2B]],6)),"")</f>
        <v/>
      </c>
      <c r="GG81" s="6" t="str">
        <f>+IFERROR(VLOOKUP(GE81,Auxiliar!$A:$C,2,0),"")</f>
        <v/>
      </c>
      <c r="GH81" s="7" t="str">
        <f>+IFERROR(VLOOKUP(GE81,Auxiliar!$A:$C,3,0),"")</f>
        <v/>
      </c>
    </row>
    <row r="82" spans="1:190" x14ac:dyDescent="0.25">
      <c r="A82" s="1"/>
      <c r="B82" s="1"/>
      <c r="C82" t="str">
        <f>+IFERROR(VALUE(RIGHT(Tabla1[[#This Row],[B2B]],6)),"")</f>
        <v/>
      </c>
      <c r="D82" t="str">
        <f>+IFERROR(VLOOKUP(B82,Auxiliar!$A:$C,2,0),"")</f>
        <v/>
      </c>
      <c r="E82" s="5" t="str">
        <f>+IFERROR(VLOOKUP(B82,Auxiliar!$A:$C,3,0),"")</f>
        <v/>
      </c>
      <c r="S82" s="1">
        <v>2267</v>
      </c>
      <c r="T82" s="1" t="s">
        <v>9</v>
      </c>
      <c r="U82" s="6">
        <f>+IFERROR(VALUE(RIGHT(Tabla4[[#This Row],[B2B]],6)),"")</f>
        <v>2267</v>
      </c>
      <c r="V82" s="6" t="str">
        <f>+IFERROR(VLOOKUP(T82,Auxiliar!$A:$C,2,0),"")</f>
        <v>CORE</v>
      </c>
      <c r="W82" s="7" t="str">
        <f>+IFERROR(VLOOKUP(T82,Auxiliar!$A:$C,3,0),"")</f>
        <v>0b 1% | 2b 5% | 4b 6%</v>
      </c>
      <c r="Y82" s="1">
        <v>3608</v>
      </c>
      <c r="Z82" s="1" t="s">
        <v>10</v>
      </c>
      <c r="AA82" s="6">
        <f>+IFERROR(VALUE(RIGHT(Tabla5[[#This Row],[B2B]],6)),"")</f>
        <v>3608</v>
      </c>
      <c r="AB82" s="6" t="str">
        <f>+IFERROR(VLOOKUP(Z82,Auxiliar!$A:$C,2,0),"")</f>
        <v>CORE</v>
      </c>
      <c r="AC82" s="7" t="str">
        <f>+IFERROR(VLOOKUP(Z82,Auxiliar!$A:$C,3,0),"")</f>
        <v>0b 1% | 3b 4% | 5b 6%</v>
      </c>
      <c r="AE82" s="1">
        <v>5257</v>
      </c>
      <c r="AF82" s="1" t="s">
        <v>11</v>
      </c>
      <c r="AG82" s="6">
        <f>+IFERROR(VALUE(RIGHT(Tabla6[[#This Row],[B2B]],6)),"")</f>
        <v>5257</v>
      </c>
      <c r="AH82" s="6" t="str">
        <f>+IFERROR(VLOOKUP(AF82,Auxiliar!$A:$C,2,0),"")</f>
        <v>CORE</v>
      </c>
      <c r="AI82" s="7" t="str">
        <f>+IFERROR(VLOOKUP(AF82,Auxiliar!$A:$C,3,0),"")</f>
        <v>0b 1% | 6b 5% | 10b 6%</v>
      </c>
      <c r="AK82" s="1">
        <v>1930</v>
      </c>
      <c r="AL82" s="1" t="s">
        <v>30</v>
      </c>
      <c r="AM82" s="6">
        <f>+IFERROR(VALUE(RIGHT(Tabla7[[#This Row],[B2B]],6)),"")</f>
        <v>1930</v>
      </c>
      <c r="AN82" s="6" t="str">
        <f>+IFERROR(VLOOKUP(AL82,Auxiliar!$A:$C,2,0),"")</f>
        <v>LATONES</v>
      </c>
      <c r="AO82" s="7" t="str">
        <f>+IFERROR(VLOOKUP(AL82,Auxiliar!$A:$C,3,0),"")</f>
        <v>1b 4% | 5b 7% | 97b 0%</v>
      </c>
      <c r="AQ82" s="1">
        <v>3428</v>
      </c>
      <c r="AR82" s="1" t="s">
        <v>31</v>
      </c>
      <c r="AS82" s="6">
        <f>+IFERROR(VALUE(RIGHT(Tabla8[[#This Row],[B2B]],6)),"")</f>
        <v>3428</v>
      </c>
      <c r="AT82" s="6" t="str">
        <f>+IFERROR(VLOOKUP(AR82,Auxiliar!$A:$C,2,0),"")</f>
        <v>LATONES</v>
      </c>
      <c r="AU82" s="7" t="str">
        <f>+IFERROR(VLOOKUP(AR82,Auxiliar!$A:$C,3,0),"")</f>
        <v>2b 3% | 4b 5% | 5b 8% | 193 0%</v>
      </c>
      <c r="AW82" s="1"/>
      <c r="AX82" s="1" t="s">
        <v>32</v>
      </c>
      <c r="AY82" s="6" t="str">
        <f>+IFERROR(VALUE(RIGHT(Tabla9[[#This Row],[B2B]],6)),"")</f>
        <v/>
      </c>
      <c r="AZ82" s="6" t="str">
        <f>+IFERROR(VLOOKUP(AX82,Auxiliar!$A:$C,2,0),"")</f>
        <v>LATONES</v>
      </c>
      <c r="BA82" s="7" t="str">
        <f>+IFERROR(VLOOKUP(AX82,Auxiliar!$A:$C,3,0),"")</f>
        <v>2b 3% | 4b 4% | 6b 5% | 10b 8%  | 385b 0%</v>
      </c>
      <c r="BC82" s="1"/>
      <c r="BD82" s="1" t="s">
        <v>33</v>
      </c>
      <c r="BE82" s="6" t="str">
        <f>+IFERROR(VALUE(RIGHT(Tabla10[[#This Row],[B2B]],6)),"")</f>
        <v/>
      </c>
      <c r="BF82" s="6" t="str">
        <f>+IFERROR(VLOOKUP(BD82,Auxiliar!$A:$C,2,0),"")</f>
        <v>LATONES</v>
      </c>
      <c r="BG82" s="7" t="str">
        <f>+IFERROR(VLOOKUP(BD82,Auxiliar!$A:$C,3,0),"")</f>
        <v>6b 4% | 12b 5% | 15b 8% | 385b 0%</v>
      </c>
      <c r="BI82" s="1"/>
      <c r="BJ82" s="1"/>
      <c r="BK82" s="6" t="str">
        <f>+IFERROR(VALUE(RIGHT(Tabla11[[#This Row],[B2B]],6)),"")</f>
        <v/>
      </c>
      <c r="BL82" s="6" t="str">
        <f>+IFERROR(VLOOKUP(BJ82,Auxiliar!$A:$C,2,0),"")</f>
        <v/>
      </c>
      <c r="BM82" s="7" t="str">
        <f>+IFERROR(VLOOKUP(BJ82,Auxiliar!$A:$C,3,0),"")</f>
        <v/>
      </c>
      <c r="BO82" s="1">
        <v>4282</v>
      </c>
      <c r="BP82" s="1" t="s">
        <v>39</v>
      </c>
      <c r="BQ82" s="6">
        <f>+IFERROR(VALUE(RIGHT(Tabla12[[#This Row],[B2B]],6)),"")</f>
        <v>4282</v>
      </c>
      <c r="BR82" s="6" t="str">
        <f>+IFERROR(VLOOKUP(BP82,Auxiliar!$A:$C,2,0),"")</f>
        <v>VALUE LITRO</v>
      </c>
      <c r="BS82" s="7" t="str">
        <f>+IFERROR(VLOOKUP(BP82,Auxiliar!$A:$C,3,0),"")</f>
        <v>1b 12%</v>
      </c>
      <c r="BU82" s="1"/>
      <c r="BV82" s="1"/>
      <c r="BW82" s="6" t="str">
        <f>+IFERROR(VALUE(RIGHT(Tabla13[[#This Row],[B2B]],6)),"")</f>
        <v/>
      </c>
      <c r="BX82" s="6" t="str">
        <f>+IFERROR(VLOOKUP(BV82,Auxiliar!$A:$C,2,0),"")</f>
        <v/>
      </c>
      <c r="BY82" s="7" t="str">
        <f>+IFERROR(VLOOKUP(BV82,Auxiliar!$A:$C,3,0),"")</f>
        <v/>
      </c>
      <c r="CA82" s="1">
        <v>1162</v>
      </c>
      <c r="CB82" s="1" t="s">
        <v>35</v>
      </c>
      <c r="CC82" s="6">
        <f>+IFERROR(VALUE(RIGHT(Tabla14[[#This Row],[B2B]],6)),"")</f>
        <v>1162</v>
      </c>
      <c r="CD82" s="6" t="str">
        <f>+IFERROR(VLOOKUP(CB82,Auxiliar!$A:$C,2,0),"")</f>
        <v>Corona 710cc</v>
      </c>
      <c r="CE82" s="7" t="str">
        <f>+IFERROR(VLOOKUP(CB82,Auxiliar!$A:$C,3,0),"")</f>
        <v>1b 10% | 85b 0%</v>
      </c>
      <c r="CG82" s="1"/>
      <c r="CH82" s="1"/>
      <c r="CI82" s="6" t="str">
        <f>+IFERROR(VALUE(RIGHT(Tabla15[[#This Row],[B2B]],6)),"")</f>
        <v/>
      </c>
      <c r="CJ82" s="6" t="str">
        <f>+IFERROR(VLOOKUP(CH82,Auxiliar!$A:$C,2,0),"")</f>
        <v/>
      </c>
      <c r="CK82" s="7" t="str">
        <f>+IFERROR(VLOOKUP(CH82,Auxiliar!$A:$C,3,0),"")</f>
        <v/>
      </c>
      <c r="CM82" s="1">
        <v>1151</v>
      </c>
      <c r="CN82" s="1" t="s">
        <v>20</v>
      </c>
      <c r="CO82" s="6">
        <v>1151</v>
      </c>
      <c r="CP82" s="6" t="s">
        <v>20</v>
      </c>
      <c r="CQ82" s="7" t="s">
        <v>21</v>
      </c>
      <c r="CS82" s="1"/>
      <c r="CT82" s="1"/>
      <c r="CU82" s="6" t="str">
        <f>+IFERROR(VALUE(RIGHT(Tabla17[[#This Row],[B2B]],6)),"")</f>
        <v/>
      </c>
      <c r="CV82" s="6" t="str">
        <f>+IFERROR(VLOOKUP(CT82,Auxiliar!$A:$C,2,0),"")</f>
        <v/>
      </c>
      <c r="CW82" s="7" t="str">
        <f>+IFERROR(VLOOKUP(CT82,Auxiliar!$A:$C,3,0),"")</f>
        <v/>
      </c>
      <c r="CY82" s="1">
        <v>1151</v>
      </c>
      <c r="CZ82" s="1" t="s">
        <v>16</v>
      </c>
      <c r="DA82" s="6">
        <f>+IFERROR(VALUE(RIGHT(Tabla18[[#This Row],[B2B]],6)),"")</f>
        <v>1151</v>
      </c>
      <c r="DB82" s="6" t="str">
        <f>+IFERROR(VLOOKUP(CZ82,Auxiliar!$A:$C,2,0),"")</f>
        <v>PREMIUM</v>
      </c>
      <c r="DC82" s="7" t="str">
        <f>+IFERROR(VLOOKUP(CZ82,Auxiliar!$A:$C,3,0),"")</f>
        <v>0b 0% | 2b 2% | 5b 3,5% | 10b 5%</v>
      </c>
      <c r="DE82" s="1">
        <v>1151</v>
      </c>
      <c r="DF82" s="1" t="s">
        <v>19</v>
      </c>
      <c r="DG82" s="6">
        <f>+IFERROR(VALUE(RIGHT(Tabla19[[#This Row],[B2B]],6)),"")</f>
        <v>1151</v>
      </c>
      <c r="DH82" s="6" t="str">
        <f>+IFERROR(VLOOKUP(DF82,Auxiliar!$A:$C,2,0),"")</f>
        <v>MICHELOB</v>
      </c>
      <c r="DI82" s="7" t="str">
        <f>+IFERROR(VLOOKUP(DF82,Auxiliar!$A:$C,3,0),"")</f>
        <v>1b 7% | 3b 22% | 8b 27%</v>
      </c>
      <c r="DK82" s="1"/>
      <c r="DL82" s="1"/>
      <c r="DM82" s="6" t="str">
        <f>+IFERROR(VALUE(RIGHT(Tabla20[[#This Row],[B2B]],6)),"")</f>
        <v/>
      </c>
      <c r="DN82" s="6" t="str">
        <f>+IFERROR(VLOOKUP(DL82,Auxiliar!$A:$C,2,0),"")</f>
        <v/>
      </c>
      <c r="DO82" s="7" t="str">
        <f>+IFERROR(VLOOKUP(DL82,Auxiliar!$A:$C,3,0),"")</f>
        <v/>
      </c>
      <c r="DQ82" s="1">
        <v>1151</v>
      </c>
      <c r="DR82" s="12" t="s">
        <v>24</v>
      </c>
      <c r="DS82" s="6">
        <f>+IFERROR(VALUE(RIGHT(Tabla21[[#This Row],[B2B]],6)),"")</f>
        <v>1151</v>
      </c>
      <c r="DT82" s="6" t="str">
        <f>+IFERROR(VLOOKUP(DR82,Auxiliar!$A:$C,2,0),"")</f>
        <v>CORONA PORRON</v>
      </c>
      <c r="DU82" s="7" t="str">
        <f>+IFERROR(VLOOKUP(DR82,Auxiliar!$A:$C,3,0),"")</f>
        <v>1b 5% | 20b 0%</v>
      </c>
      <c r="DW82" s="1">
        <v>5705</v>
      </c>
      <c r="DX82" s="12" t="s">
        <v>43</v>
      </c>
      <c r="DY82" s="6">
        <f>+IFERROR(VALUE(RIGHT(Tabla22[[#This Row],[B2B]],6)),"")</f>
        <v>5705</v>
      </c>
      <c r="DZ82" s="6" t="str">
        <f>+IFERROR(VLOOKUP(DX82,Auxiliar!$A:$C,2,0),"")</f>
        <v xml:space="preserve">VALUE LATA </v>
      </c>
      <c r="EA82" s="7" t="str">
        <f>+IFERROR(VLOOKUP(DX82,Auxiliar!$A:$C,3,0),"")</f>
        <v>1b 15% | 100b 18%</v>
      </c>
      <c r="EC82" s="1">
        <v>5696</v>
      </c>
      <c r="ED82" s="12" t="s">
        <v>47</v>
      </c>
      <c r="EE82" s="6">
        <f>+IFERROR(VALUE(RIGHT(Tabla23[[#This Row],[B2B]],6)),"")</f>
        <v>5696</v>
      </c>
      <c r="EF82" s="6" t="str">
        <f>+IFERROR(VLOOKUP(ED82,Auxiliar!$A:$C,2,0),"")</f>
        <v>VALUE LATON</v>
      </c>
      <c r="EG82" s="7" t="str">
        <f>+IFERROR(VLOOKUP(ED82,Auxiliar!$A:$C,3,0),"")</f>
        <v>1b 10% | 5b 15% | 192b 0%</v>
      </c>
      <c r="EI82" s="1"/>
      <c r="EJ82" s="12"/>
      <c r="EK82" s="6" t="str">
        <f>+IFERROR(VALUE(RIGHT(Tabla24[[#This Row],[B2B]],6)),"")</f>
        <v/>
      </c>
      <c r="EL82" s="6" t="str">
        <f>+IFERROR(VLOOKUP(EJ82,Auxiliar!$A:$C,2,0),"")</f>
        <v/>
      </c>
      <c r="EM82" s="7" t="str">
        <f>+IFERROR(VLOOKUP(EJ82,Auxiliar!$A:$C,3,0),"")</f>
        <v/>
      </c>
      <c r="EO82" s="1"/>
      <c r="EP82" s="12"/>
      <c r="EQ82" s="6" t="str">
        <f>+IFERROR(VALUE(RIGHT(Tabla25[[#This Row],[B2B]],6)),"")</f>
        <v/>
      </c>
      <c r="ER82" s="6" t="str">
        <f>+IFERROR(VLOOKUP(EP82,Auxiliar!$A:$C,2,0),"")</f>
        <v/>
      </c>
      <c r="ES82" s="7" t="str">
        <f>+IFERROR(VLOOKUP(EP82,Auxiliar!$A:$C,3,0),"")</f>
        <v/>
      </c>
      <c r="EU82" s="1"/>
      <c r="EV82" s="12"/>
      <c r="EW82" s="6" t="str">
        <f>+IFERROR(VALUE(RIGHT(Tabla26[[#This Row],[B2B]],6)),"")</f>
        <v/>
      </c>
      <c r="EX82" s="6" t="str">
        <f>+IFERROR(VLOOKUP(EV82,Auxiliar!$A:$C,2,0),"")</f>
        <v/>
      </c>
      <c r="EY82" s="7" t="str">
        <f>+IFERROR(VLOOKUP(EV82,Auxiliar!$A:$C,3,0),"")</f>
        <v/>
      </c>
      <c r="EZ82" s="1"/>
      <c r="FA82" s="12"/>
      <c r="FB82" s="6" t="str">
        <f>+IFERROR(VALUE(RIGHT(Tabla27[[#This Row],[B2B]],6)),"")</f>
        <v/>
      </c>
      <c r="FC82" s="6" t="str">
        <f>+IFERROR(VLOOKUP(FA82,Auxiliar!$A:$C,2,0),"")</f>
        <v/>
      </c>
      <c r="FD82" s="7" t="str">
        <f>+IFERROR(VLOOKUP(FA82,Auxiliar!$A:$C,3,0),"")</f>
        <v/>
      </c>
      <c r="FE82" s="1"/>
      <c r="FF82" s="12"/>
      <c r="FG82" s="6" t="str">
        <f>+IFERROR(VALUE(RIGHT(Tabla28[[#This Row],[B2B]],6)),"")</f>
        <v/>
      </c>
      <c r="FH82" s="6" t="str">
        <f>+IFERROR(VLOOKUP(FF82,Auxiliar!$A:$C,2,0),"")</f>
        <v/>
      </c>
      <c r="FI82" s="7" t="str">
        <f>+IFERROR(VLOOKUP(FF82,Auxiliar!$A:$C,3,0),"")</f>
        <v/>
      </c>
      <c r="FJ82" s="1"/>
      <c r="FK82" s="12"/>
      <c r="FL82" s="6" t="str">
        <f>+IFERROR(VALUE(RIGHT(Tabla29[[#This Row],[B2B]],6)),"")</f>
        <v/>
      </c>
      <c r="FM82" s="6" t="str">
        <f>+IFERROR(VLOOKUP(FK82,Auxiliar!$A:$C,2,0),"")</f>
        <v/>
      </c>
      <c r="FN82" s="7" t="str">
        <f>+IFERROR(VLOOKUP(FK82,Auxiliar!$A:$C,3,0),"")</f>
        <v/>
      </c>
      <c r="FO82" s="1"/>
      <c r="FP82" s="12"/>
      <c r="FQ82" s="6"/>
      <c r="FR82" s="6"/>
      <c r="FS82" s="7"/>
      <c r="FT82" s="1"/>
      <c r="FU82" s="12"/>
      <c r="FV82" s="6" t="str">
        <f>+IFERROR(VALUE(RIGHT(Tabla31[[#This Row],[B2B]],6)),"")</f>
        <v/>
      </c>
      <c r="FW82" s="6" t="str">
        <f>+IFERROR(VLOOKUP(FU82,Auxiliar!$A:$C,2,0),"")</f>
        <v/>
      </c>
      <c r="FX82" s="7" t="str">
        <f>+IFERROR(VLOOKUP(FU82,Auxiliar!$A:$C,3,0),"")</f>
        <v/>
      </c>
      <c r="FY82" s="1"/>
      <c r="FZ82" s="12"/>
      <c r="GA82" s="6" t="str">
        <f>+IFERROR(VALUE(RIGHT(Tabla32[[#This Row],[B2B]],6)),"")</f>
        <v/>
      </c>
      <c r="GB82" s="6" t="str">
        <f>+IFERROR(VLOOKUP(FZ82,Auxiliar!$A:$C,2,0),"")</f>
        <v/>
      </c>
      <c r="GC82" s="7" t="str">
        <f>+IFERROR(VLOOKUP(FZ82,Auxiliar!$A:$C,3,0),"")</f>
        <v/>
      </c>
      <c r="GD82" s="1"/>
      <c r="GE82" s="12"/>
      <c r="GF82" s="6" t="str">
        <f>+IFERROR(VALUE(RIGHT(Tabla33[[#This Row],[B2B]],6)),"")</f>
        <v/>
      </c>
      <c r="GG82" s="6" t="str">
        <f>+IFERROR(VLOOKUP(GE82,Auxiliar!$A:$C,2,0),"")</f>
        <v/>
      </c>
      <c r="GH82" s="7" t="str">
        <f>+IFERROR(VLOOKUP(GE82,Auxiliar!$A:$C,3,0),"")</f>
        <v/>
      </c>
    </row>
    <row r="83" spans="1:190" x14ac:dyDescent="0.25">
      <c r="A83" s="1"/>
      <c r="B83" s="1"/>
      <c r="C83" t="str">
        <f>+IFERROR(VALUE(RIGHT(Tabla1[[#This Row],[B2B]],6)),"")</f>
        <v/>
      </c>
      <c r="D83" t="str">
        <f>+IFERROR(VLOOKUP(B83,Auxiliar!$A:$C,2,0),"")</f>
        <v/>
      </c>
      <c r="E83" s="5" t="str">
        <f>+IFERROR(VLOOKUP(B83,Auxiliar!$A:$C,3,0),"")</f>
        <v/>
      </c>
      <c r="S83" s="1">
        <v>2274</v>
      </c>
      <c r="T83" s="1" t="s">
        <v>9</v>
      </c>
      <c r="U83" s="6">
        <f>+IFERROR(VALUE(RIGHT(Tabla4[[#This Row],[B2B]],6)),"")</f>
        <v>2274</v>
      </c>
      <c r="V83" s="6" t="str">
        <f>+IFERROR(VLOOKUP(T83,Auxiliar!$A:$C,2,0),"")</f>
        <v>CORE</v>
      </c>
      <c r="W83" s="7" t="str">
        <f>+IFERROR(VLOOKUP(T83,Auxiliar!$A:$C,3,0),"")</f>
        <v>0b 1% | 2b 5% | 4b 6%</v>
      </c>
      <c r="Y83" s="1">
        <v>3613</v>
      </c>
      <c r="Z83" s="1" t="s">
        <v>10</v>
      </c>
      <c r="AA83" s="6">
        <f>+IFERROR(VALUE(RIGHT(Tabla5[[#This Row],[B2B]],6)),"")</f>
        <v>3613</v>
      </c>
      <c r="AB83" s="6" t="str">
        <f>+IFERROR(VLOOKUP(Z83,Auxiliar!$A:$C,2,0),"")</f>
        <v>CORE</v>
      </c>
      <c r="AC83" s="7" t="str">
        <f>+IFERROR(VLOOKUP(Z83,Auxiliar!$A:$C,3,0),"")</f>
        <v>0b 1% | 3b 4% | 5b 6%</v>
      </c>
      <c r="AE83" s="1">
        <v>5304</v>
      </c>
      <c r="AF83" s="1" t="s">
        <v>11</v>
      </c>
      <c r="AG83" s="6">
        <f>+IFERROR(VALUE(RIGHT(Tabla6[[#This Row],[B2B]],6)),"")</f>
        <v>5304</v>
      </c>
      <c r="AH83" s="6" t="str">
        <f>+IFERROR(VLOOKUP(AF83,Auxiliar!$A:$C,2,0),"")</f>
        <v>CORE</v>
      </c>
      <c r="AI83" s="7" t="str">
        <f>+IFERROR(VLOOKUP(AF83,Auxiliar!$A:$C,3,0),"")</f>
        <v>0b 1% | 6b 5% | 10b 6%</v>
      </c>
      <c r="AK83" s="1">
        <v>1935</v>
      </c>
      <c r="AL83" s="1" t="s">
        <v>30</v>
      </c>
      <c r="AM83" s="6">
        <f>+IFERROR(VALUE(RIGHT(Tabla7[[#This Row],[B2B]],6)),"")</f>
        <v>1935</v>
      </c>
      <c r="AN83" s="6" t="str">
        <f>+IFERROR(VLOOKUP(AL83,Auxiliar!$A:$C,2,0),"")</f>
        <v>LATONES</v>
      </c>
      <c r="AO83" s="7" t="str">
        <f>+IFERROR(VLOOKUP(AL83,Auxiliar!$A:$C,3,0),"")</f>
        <v>1b 4% | 5b 7% | 97b 0%</v>
      </c>
      <c r="AQ83" s="1">
        <v>3434</v>
      </c>
      <c r="AR83" s="1" t="s">
        <v>31</v>
      </c>
      <c r="AS83" s="6">
        <f>+IFERROR(VALUE(RIGHT(Tabla8[[#This Row],[B2B]],6)),"")</f>
        <v>3434</v>
      </c>
      <c r="AT83" s="6" t="str">
        <f>+IFERROR(VLOOKUP(AR83,Auxiliar!$A:$C,2,0),"")</f>
        <v>LATONES</v>
      </c>
      <c r="AU83" s="7" t="str">
        <f>+IFERROR(VLOOKUP(AR83,Auxiliar!$A:$C,3,0),"")</f>
        <v>2b 3% | 4b 5% | 5b 8% | 193 0%</v>
      </c>
      <c r="AW83" s="1"/>
      <c r="AX83" s="1" t="s">
        <v>32</v>
      </c>
      <c r="AY83" s="6" t="str">
        <f>+IFERROR(VALUE(RIGHT(Tabla9[[#This Row],[B2B]],6)),"")</f>
        <v/>
      </c>
      <c r="AZ83" s="6" t="str">
        <f>+IFERROR(VLOOKUP(AX83,Auxiliar!$A:$C,2,0),"")</f>
        <v>LATONES</v>
      </c>
      <c r="BA83" s="7" t="str">
        <f>+IFERROR(VLOOKUP(AX83,Auxiliar!$A:$C,3,0),"")</f>
        <v>2b 3% | 4b 4% | 6b 5% | 10b 8%  | 385b 0%</v>
      </c>
      <c r="BC83" s="1"/>
      <c r="BD83" s="1" t="s">
        <v>33</v>
      </c>
      <c r="BE83" s="6" t="str">
        <f>+IFERROR(VALUE(RIGHT(Tabla10[[#This Row],[B2B]],6)),"")</f>
        <v/>
      </c>
      <c r="BF83" s="6" t="str">
        <f>+IFERROR(VLOOKUP(BD83,Auxiliar!$A:$C,2,0),"")</f>
        <v>LATONES</v>
      </c>
      <c r="BG83" s="7" t="str">
        <f>+IFERROR(VLOOKUP(BD83,Auxiliar!$A:$C,3,0),"")</f>
        <v>6b 4% | 12b 5% | 15b 8% | 385b 0%</v>
      </c>
      <c r="BI83" s="1"/>
      <c r="BJ83" s="1"/>
      <c r="BK83" s="6" t="str">
        <f>+IFERROR(VALUE(RIGHT(Tabla11[[#This Row],[B2B]],6)),"")</f>
        <v/>
      </c>
      <c r="BL83" s="6" t="str">
        <f>+IFERROR(VLOOKUP(BJ83,Auxiliar!$A:$C,2,0),"")</f>
        <v/>
      </c>
      <c r="BM83" s="7" t="str">
        <f>+IFERROR(VLOOKUP(BJ83,Auxiliar!$A:$C,3,0),"")</f>
        <v/>
      </c>
      <c r="BO83" s="1">
        <v>5705</v>
      </c>
      <c r="BP83" s="1" t="s">
        <v>39</v>
      </c>
      <c r="BQ83" s="6">
        <f>+IFERROR(VALUE(RIGHT(Tabla12[[#This Row],[B2B]],6)),"")</f>
        <v>5705</v>
      </c>
      <c r="BR83" s="6" t="str">
        <f>+IFERROR(VLOOKUP(BP83,Auxiliar!$A:$C,2,0),"")</f>
        <v>VALUE LITRO</v>
      </c>
      <c r="BS83" s="7" t="str">
        <f>+IFERROR(VLOOKUP(BP83,Auxiliar!$A:$C,3,0),"")</f>
        <v>1b 12%</v>
      </c>
      <c r="BU83" s="1"/>
      <c r="BV83" s="1"/>
      <c r="BW83" s="6" t="str">
        <f>+IFERROR(VALUE(RIGHT(Tabla13[[#This Row],[B2B]],6)),"")</f>
        <v/>
      </c>
      <c r="BX83" s="6" t="str">
        <f>+IFERROR(VLOOKUP(BV83,Auxiliar!$A:$C,2,0),"")</f>
        <v/>
      </c>
      <c r="BY83" s="7" t="str">
        <f>+IFERROR(VLOOKUP(BV83,Auxiliar!$A:$C,3,0),"")</f>
        <v/>
      </c>
      <c r="CA83" s="1">
        <v>1165</v>
      </c>
      <c r="CB83" s="1" t="s">
        <v>35</v>
      </c>
      <c r="CC83" s="6">
        <f>+IFERROR(VALUE(RIGHT(Tabla14[[#This Row],[B2B]],6)),"")</f>
        <v>1165</v>
      </c>
      <c r="CD83" s="6" t="str">
        <f>+IFERROR(VLOOKUP(CB83,Auxiliar!$A:$C,2,0),"")</f>
        <v>Corona 710cc</v>
      </c>
      <c r="CE83" s="7" t="str">
        <f>+IFERROR(VLOOKUP(CB83,Auxiliar!$A:$C,3,0),"")</f>
        <v>1b 10% | 85b 0%</v>
      </c>
      <c r="CG83" s="1"/>
      <c r="CH83" s="1"/>
      <c r="CI83" s="6" t="str">
        <f>+IFERROR(VALUE(RIGHT(Tabla15[[#This Row],[B2B]],6)),"")</f>
        <v/>
      </c>
      <c r="CJ83" s="6" t="str">
        <f>+IFERROR(VLOOKUP(CH83,Auxiliar!$A:$C,2,0),"")</f>
        <v/>
      </c>
      <c r="CK83" s="7" t="str">
        <f>+IFERROR(VLOOKUP(CH83,Auxiliar!$A:$C,3,0),"")</f>
        <v/>
      </c>
      <c r="CM83" s="1">
        <v>1162</v>
      </c>
      <c r="CN83" s="1" t="s">
        <v>20</v>
      </c>
      <c r="CO83" s="6">
        <v>1162</v>
      </c>
      <c r="CP83" s="6" t="s">
        <v>20</v>
      </c>
      <c r="CQ83" s="7" t="s">
        <v>21</v>
      </c>
      <c r="CS83" s="1"/>
      <c r="CT83" s="1"/>
      <c r="CU83" s="6" t="str">
        <f>+IFERROR(VALUE(RIGHT(Tabla17[[#This Row],[B2B]],6)),"")</f>
        <v/>
      </c>
      <c r="CV83" s="6" t="str">
        <f>+IFERROR(VLOOKUP(CT83,Auxiliar!$A:$C,2,0),"")</f>
        <v/>
      </c>
      <c r="CW83" s="7" t="str">
        <f>+IFERROR(VLOOKUP(CT83,Auxiliar!$A:$C,3,0),"")</f>
        <v/>
      </c>
      <c r="CY83" s="1">
        <v>1162</v>
      </c>
      <c r="CZ83" s="1" t="s">
        <v>16</v>
      </c>
      <c r="DA83" s="6">
        <f>+IFERROR(VALUE(RIGHT(Tabla18[[#This Row],[B2B]],6)),"")</f>
        <v>1162</v>
      </c>
      <c r="DB83" s="6" t="str">
        <f>+IFERROR(VLOOKUP(CZ83,Auxiliar!$A:$C,2,0),"")</f>
        <v>PREMIUM</v>
      </c>
      <c r="DC83" s="7" t="str">
        <f>+IFERROR(VLOOKUP(CZ83,Auxiliar!$A:$C,3,0),"")</f>
        <v>0b 0% | 2b 2% | 5b 3,5% | 10b 5%</v>
      </c>
      <c r="DE83" s="1">
        <v>1162</v>
      </c>
      <c r="DF83" s="1" t="s">
        <v>19</v>
      </c>
      <c r="DG83" s="6">
        <f>+IFERROR(VALUE(RIGHT(Tabla19[[#This Row],[B2B]],6)),"")</f>
        <v>1162</v>
      </c>
      <c r="DH83" s="6" t="str">
        <f>+IFERROR(VLOOKUP(DF83,Auxiliar!$A:$C,2,0),"")</f>
        <v>MICHELOB</v>
      </c>
      <c r="DI83" s="7" t="str">
        <f>+IFERROR(VLOOKUP(DF83,Auxiliar!$A:$C,3,0),"")</f>
        <v>1b 7% | 3b 22% | 8b 27%</v>
      </c>
      <c r="DK83" s="1"/>
      <c r="DL83" s="1"/>
      <c r="DM83" s="6" t="str">
        <f>+IFERROR(VALUE(RIGHT(Tabla20[[#This Row],[B2B]],6)),"")</f>
        <v/>
      </c>
      <c r="DN83" s="6" t="str">
        <f>+IFERROR(VLOOKUP(DL83,Auxiliar!$A:$C,2,0),"")</f>
        <v/>
      </c>
      <c r="DO83" s="7" t="str">
        <f>+IFERROR(VLOOKUP(DL83,Auxiliar!$A:$C,3,0),"")</f>
        <v/>
      </c>
      <c r="DQ83" s="1">
        <v>1162</v>
      </c>
      <c r="DR83" s="12" t="s">
        <v>24</v>
      </c>
      <c r="DS83" s="6">
        <f>+IFERROR(VALUE(RIGHT(Tabla21[[#This Row],[B2B]],6)),"")</f>
        <v>1162</v>
      </c>
      <c r="DT83" s="6" t="str">
        <f>+IFERROR(VLOOKUP(DR83,Auxiliar!$A:$C,2,0),"")</f>
        <v>CORONA PORRON</v>
      </c>
      <c r="DU83" s="7" t="str">
        <f>+IFERROR(VLOOKUP(DR83,Auxiliar!$A:$C,3,0),"")</f>
        <v>1b 5% | 20b 0%</v>
      </c>
      <c r="DW83" s="1">
        <v>5707</v>
      </c>
      <c r="DX83" s="12" t="s">
        <v>43</v>
      </c>
      <c r="DY83" s="6">
        <f>+IFERROR(VALUE(RIGHT(Tabla22[[#This Row],[B2B]],6)),"")</f>
        <v>5707</v>
      </c>
      <c r="DZ83" s="6" t="str">
        <f>+IFERROR(VLOOKUP(DX83,Auxiliar!$A:$C,2,0),"")</f>
        <v xml:space="preserve">VALUE LATA </v>
      </c>
      <c r="EA83" s="7" t="str">
        <f>+IFERROR(VLOOKUP(DX83,Auxiliar!$A:$C,3,0),"")</f>
        <v>1b 15% | 100b 18%</v>
      </c>
      <c r="EC83" s="1">
        <v>4282</v>
      </c>
      <c r="ED83" s="12" t="s">
        <v>47</v>
      </c>
      <c r="EE83" s="6">
        <f>+IFERROR(VALUE(RIGHT(Tabla23[[#This Row],[B2B]],6)),"")</f>
        <v>4282</v>
      </c>
      <c r="EF83" s="6" t="str">
        <f>+IFERROR(VLOOKUP(ED83,Auxiliar!$A:$C,2,0),"")</f>
        <v>VALUE LATON</v>
      </c>
      <c r="EG83" s="7" t="str">
        <f>+IFERROR(VLOOKUP(ED83,Auxiliar!$A:$C,3,0),"")</f>
        <v>1b 10% | 5b 15% | 192b 0%</v>
      </c>
      <c r="EI83" s="1"/>
      <c r="EJ83" s="12"/>
      <c r="EK83" s="6" t="str">
        <f>+IFERROR(VALUE(RIGHT(Tabla24[[#This Row],[B2B]],6)),"")</f>
        <v/>
      </c>
      <c r="EL83" s="6" t="str">
        <f>+IFERROR(VLOOKUP(EJ83,Auxiliar!$A:$C,2,0),"")</f>
        <v/>
      </c>
      <c r="EM83" s="7" t="str">
        <f>+IFERROR(VLOOKUP(EJ83,Auxiliar!$A:$C,3,0),"")</f>
        <v/>
      </c>
      <c r="EO83" s="1"/>
      <c r="EP83" s="12"/>
      <c r="EQ83" s="6" t="str">
        <f>+IFERROR(VALUE(RIGHT(Tabla25[[#This Row],[B2B]],6)),"")</f>
        <v/>
      </c>
      <c r="ER83" s="6" t="str">
        <f>+IFERROR(VLOOKUP(EP83,Auxiliar!$A:$C,2,0),"")</f>
        <v/>
      </c>
      <c r="ES83" s="7" t="str">
        <f>+IFERROR(VLOOKUP(EP83,Auxiliar!$A:$C,3,0),"")</f>
        <v/>
      </c>
      <c r="EU83" s="1"/>
      <c r="EV83" s="12"/>
      <c r="EW83" s="6" t="str">
        <f>+IFERROR(VALUE(RIGHT(Tabla26[[#This Row],[B2B]],6)),"")</f>
        <v/>
      </c>
      <c r="EX83" s="6" t="str">
        <f>+IFERROR(VLOOKUP(EV83,Auxiliar!$A:$C,2,0),"")</f>
        <v/>
      </c>
      <c r="EY83" s="7" t="str">
        <f>+IFERROR(VLOOKUP(EV83,Auxiliar!$A:$C,3,0),"")</f>
        <v/>
      </c>
      <c r="EZ83" s="1"/>
      <c r="FA83" s="12"/>
      <c r="FB83" s="6" t="str">
        <f>+IFERROR(VALUE(RIGHT(Tabla27[[#This Row],[B2B]],6)),"")</f>
        <v/>
      </c>
      <c r="FC83" s="6" t="str">
        <f>+IFERROR(VLOOKUP(FA83,Auxiliar!$A:$C,2,0),"")</f>
        <v/>
      </c>
      <c r="FD83" s="7" t="str">
        <f>+IFERROR(VLOOKUP(FA83,Auxiliar!$A:$C,3,0),"")</f>
        <v/>
      </c>
      <c r="FE83" s="1"/>
      <c r="FF83" s="12"/>
      <c r="FG83" s="6" t="str">
        <f>+IFERROR(VALUE(RIGHT(Tabla28[[#This Row],[B2B]],6)),"")</f>
        <v/>
      </c>
      <c r="FH83" s="6" t="str">
        <f>+IFERROR(VLOOKUP(FF83,Auxiliar!$A:$C,2,0),"")</f>
        <v/>
      </c>
      <c r="FI83" s="7" t="str">
        <f>+IFERROR(VLOOKUP(FF83,Auxiliar!$A:$C,3,0),"")</f>
        <v/>
      </c>
      <c r="FJ83" s="1"/>
      <c r="FK83" s="12"/>
      <c r="FL83" s="6" t="str">
        <f>+IFERROR(VALUE(RIGHT(Tabla29[[#This Row],[B2B]],6)),"")</f>
        <v/>
      </c>
      <c r="FM83" s="6" t="str">
        <f>+IFERROR(VLOOKUP(FK83,Auxiliar!$A:$C,2,0),"")</f>
        <v/>
      </c>
      <c r="FN83" s="7" t="str">
        <f>+IFERROR(VLOOKUP(FK83,Auxiliar!$A:$C,3,0),"")</f>
        <v/>
      </c>
      <c r="FO83" s="1"/>
      <c r="FP83" s="12"/>
      <c r="FQ83" s="6"/>
      <c r="FR83" s="6"/>
      <c r="FS83" s="7"/>
      <c r="FT83" s="1"/>
      <c r="FU83" s="12"/>
      <c r="FV83" s="6" t="str">
        <f>+IFERROR(VALUE(RIGHT(Tabla31[[#This Row],[B2B]],6)),"")</f>
        <v/>
      </c>
      <c r="FW83" s="6" t="str">
        <f>+IFERROR(VLOOKUP(FU83,Auxiliar!$A:$C,2,0),"")</f>
        <v/>
      </c>
      <c r="FX83" s="7" t="str">
        <f>+IFERROR(VLOOKUP(FU83,Auxiliar!$A:$C,3,0),"")</f>
        <v/>
      </c>
      <c r="FY83" s="1"/>
      <c r="FZ83" s="12"/>
      <c r="GA83" s="6" t="str">
        <f>+IFERROR(VALUE(RIGHT(Tabla32[[#This Row],[B2B]],6)),"")</f>
        <v/>
      </c>
      <c r="GB83" s="6" t="str">
        <f>+IFERROR(VLOOKUP(FZ83,Auxiliar!$A:$C,2,0),"")</f>
        <v/>
      </c>
      <c r="GC83" s="7" t="str">
        <f>+IFERROR(VLOOKUP(FZ83,Auxiliar!$A:$C,3,0),"")</f>
        <v/>
      </c>
      <c r="GD83" s="1"/>
      <c r="GE83" s="12"/>
      <c r="GF83" s="6" t="str">
        <f>+IFERROR(VALUE(RIGHT(Tabla33[[#This Row],[B2B]],6)),"")</f>
        <v/>
      </c>
      <c r="GG83" s="6" t="str">
        <f>+IFERROR(VLOOKUP(GE83,Auxiliar!$A:$C,2,0),"")</f>
        <v/>
      </c>
      <c r="GH83" s="7" t="str">
        <f>+IFERROR(VLOOKUP(GE83,Auxiliar!$A:$C,3,0),"")</f>
        <v/>
      </c>
    </row>
    <row r="84" spans="1:190" x14ac:dyDescent="0.25">
      <c r="A84" s="1"/>
      <c r="B84" s="1"/>
      <c r="C84" t="str">
        <f>+IFERROR(VALUE(RIGHT(Tabla1[[#This Row],[B2B]],6)),"")</f>
        <v/>
      </c>
      <c r="D84" t="str">
        <f>+IFERROR(VLOOKUP(B84,Auxiliar!$A:$C,2,0),"")</f>
        <v/>
      </c>
      <c r="E84" s="5" t="str">
        <f>+IFERROR(VLOOKUP(B84,Auxiliar!$A:$C,3,0),"")</f>
        <v/>
      </c>
      <c r="S84" s="1">
        <v>2276</v>
      </c>
      <c r="T84" s="1" t="s">
        <v>9</v>
      </c>
      <c r="U84" s="6">
        <f>+IFERROR(VALUE(RIGHT(Tabla4[[#This Row],[B2B]],6)),"")</f>
        <v>2276</v>
      </c>
      <c r="V84" s="6" t="str">
        <f>+IFERROR(VLOOKUP(T84,Auxiliar!$A:$C,2,0),"")</f>
        <v>CORE</v>
      </c>
      <c r="W84" s="7" t="str">
        <f>+IFERROR(VLOOKUP(T84,Auxiliar!$A:$C,3,0),"")</f>
        <v>0b 1% | 2b 5% | 4b 6%</v>
      </c>
      <c r="Y84" s="1">
        <v>3617</v>
      </c>
      <c r="Z84" s="1" t="s">
        <v>10</v>
      </c>
      <c r="AA84" s="6">
        <f>+IFERROR(VALUE(RIGHT(Tabla5[[#This Row],[B2B]],6)),"")</f>
        <v>3617</v>
      </c>
      <c r="AB84" s="6" t="str">
        <f>+IFERROR(VLOOKUP(Z84,Auxiliar!$A:$C,2,0),"")</f>
        <v>CORE</v>
      </c>
      <c r="AC84" s="7" t="str">
        <f>+IFERROR(VLOOKUP(Z84,Auxiliar!$A:$C,3,0),"")</f>
        <v>0b 1% | 3b 4% | 5b 6%</v>
      </c>
      <c r="AE84" s="1">
        <v>5372</v>
      </c>
      <c r="AF84" s="1" t="s">
        <v>11</v>
      </c>
      <c r="AG84" s="6">
        <f>+IFERROR(VALUE(RIGHT(Tabla6[[#This Row],[B2B]],6)),"")</f>
        <v>5372</v>
      </c>
      <c r="AH84" s="6" t="str">
        <f>+IFERROR(VLOOKUP(AF84,Auxiliar!$A:$C,2,0),"")</f>
        <v>CORE</v>
      </c>
      <c r="AI84" s="7" t="str">
        <f>+IFERROR(VLOOKUP(AF84,Auxiliar!$A:$C,3,0),"")</f>
        <v>0b 1% | 6b 5% | 10b 6%</v>
      </c>
      <c r="AK84" s="1">
        <v>1946</v>
      </c>
      <c r="AL84" s="1" t="s">
        <v>30</v>
      </c>
      <c r="AM84" s="6">
        <f>+IFERROR(VALUE(RIGHT(Tabla7[[#This Row],[B2B]],6)),"")</f>
        <v>1946</v>
      </c>
      <c r="AN84" s="6" t="str">
        <f>+IFERROR(VLOOKUP(AL84,Auxiliar!$A:$C,2,0),"")</f>
        <v>LATONES</v>
      </c>
      <c r="AO84" s="7" t="str">
        <f>+IFERROR(VLOOKUP(AL84,Auxiliar!$A:$C,3,0),"")</f>
        <v>1b 4% | 5b 7% | 97b 0%</v>
      </c>
      <c r="AQ84" s="1">
        <v>3482</v>
      </c>
      <c r="AR84" s="1" t="s">
        <v>31</v>
      </c>
      <c r="AS84" s="6">
        <f>+IFERROR(VALUE(RIGHT(Tabla8[[#This Row],[B2B]],6)),"")</f>
        <v>3482</v>
      </c>
      <c r="AT84" s="6" t="str">
        <f>+IFERROR(VLOOKUP(AR84,Auxiliar!$A:$C,2,0),"")</f>
        <v>LATONES</v>
      </c>
      <c r="AU84" s="7" t="str">
        <f>+IFERROR(VLOOKUP(AR84,Auxiliar!$A:$C,3,0),"")</f>
        <v>2b 3% | 4b 5% | 5b 8% | 193 0%</v>
      </c>
      <c r="AW84" s="1"/>
      <c r="AX84" s="1" t="s">
        <v>32</v>
      </c>
      <c r="AY84" s="6" t="str">
        <f>+IFERROR(VALUE(RIGHT(Tabla9[[#This Row],[B2B]],6)),"")</f>
        <v/>
      </c>
      <c r="AZ84" s="6" t="str">
        <f>+IFERROR(VLOOKUP(AX84,Auxiliar!$A:$C,2,0),"")</f>
        <v>LATONES</v>
      </c>
      <c r="BA84" s="7" t="str">
        <f>+IFERROR(VLOOKUP(AX84,Auxiliar!$A:$C,3,0),"")</f>
        <v>2b 3% | 4b 4% | 6b 5% | 10b 8%  | 385b 0%</v>
      </c>
      <c r="BC84" s="1"/>
      <c r="BD84" s="1" t="s">
        <v>33</v>
      </c>
      <c r="BE84" s="6" t="str">
        <f>+IFERROR(VALUE(RIGHT(Tabla10[[#This Row],[B2B]],6)),"")</f>
        <v/>
      </c>
      <c r="BF84" s="6" t="str">
        <f>+IFERROR(VLOOKUP(BD84,Auxiliar!$A:$C,2,0),"")</f>
        <v>LATONES</v>
      </c>
      <c r="BG84" s="7" t="str">
        <f>+IFERROR(VLOOKUP(BD84,Auxiliar!$A:$C,3,0),"")</f>
        <v>6b 4% | 12b 5% | 15b 8% | 385b 0%</v>
      </c>
      <c r="BI84" s="1"/>
      <c r="BJ84" s="1"/>
      <c r="BK84" s="6" t="str">
        <f>+IFERROR(VALUE(RIGHT(Tabla11[[#This Row],[B2B]],6)),"")</f>
        <v/>
      </c>
      <c r="BL84" s="6" t="str">
        <f>+IFERROR(VLOOKUP(BJ84,Auxiliar!$A:$C,2,0),"")</f>
        <v/>
      </c>
      <c r="BM84" s="7" t="str">
        <f>+IFERROR(VLOOKUP(BJ84,Auxiliar!$A:$C,3,0),"")</f>
        <v/>
      </c>
      <c r="BO84" s="1">
        <v>5707</v>
      </c>
      <c r="BP84" s="1" t="s">
        <v>39</v>
      </c>
      <c r="BQ84" s="6">
        <f>+IFERROR(VALUE(RIGHT(Tabla12[[#This Row],[B2B]],6)),"")</f>
        <v>5707</v>
      </c>
      <c r="BR84" s="6" t="str">
        <f>+IFERROR(VLOOKUP(BP84,Auxiliar!$A:$C,2,0),"")</f>
        <v>VALUE LITRO</v>
      </c>
      <c r="BS84" s="7" t="str">
        <f>+IFERROR(VLOOKUP(BP84,Auxiliar!$A:$C,3,0),"")</f>
        <v>1b 12%</v>
      </c>
      <c r="BU84" s="1"/>
      <c r="BV84" s="1"/>
      <c r="BW84" s="6" t="str">
        <f>+IFERROR(VALUE(RIGHT(Tabla13[[#This Row],[B2B]],6)),"")</f>
        <v/>
      </c>
      <c r="BX84" s="6" t="str">
        <f>+IFERROR(VLOOKUP(BV84,Auxiliar!$A:$C,2,0),"")</f>
        <v/>
      </c>
      <c r="BY84" s="7" t="str">
        <f>+IFERROR(VLOOKUP(BV84,Auxiliar!$A:$C,3,0),"")</f>
        <v/>
      </c>
      <c r="CA84" s="1">
        <v>1186</v>
      </c>
      <c r="CB84" s="1" t="s">
        <v>35</v>
      </c>
      <c r="CC84" s="6">
        <f>+IFERROR(VALUE(RIGHT(Tabla14[[#This Row],[B2B]],6)),"")</f>
        <v>1186</v>
      </c>
      <c r="CD84" s="6" t="str">
        <f>+IFERROR(VLOOKUP(CB84,Auxiliar!$A:$C,2,0),"")</f>
        <v>Corona 710cc</v>
      </c>
      <c r="CE84" s="7" t="str">
        <f>+IFERROR(VLOOKUP(CB84,Auxiliar!$A:$C,3,0),"")</f>
        <v>1b 10% | 85b 0%</v>
      </c>
      <c r="CG84" s="1"/>
      <c r="CH84" s="1"/>
      <c r="CI84" s="6" t="str">
        <f>+IFERROR(VALUE(RIGHT(Tabla15[[#This Row],[B2B]],6)),"")</f>
        <v/>
      </c>
      <c r="CJ84" s="6" t="str">
        <f>+IFERROR(VLOOKUP(CH84,Auxiliar!$A:$C,2,0),"")</f>
        <v/>
      </c>
      <c r="CK84" s="7" t="str">
        <f>+IFERROR(VLOOKUP(CH84,Auxiliar!$A:$C,3,0),"")</f>
        <v/>
      </c>
      <c r="CM84" s="1">
        <v>1165</v>
      </c>
      <c r="CN84" s="1" t="s">
        <v>20</v>
      </c>
      <c r="CO84" s="6">
        <v>1165</v>
      </c>
      <c r="CP84" s="6" t="s">
        <v>20</v>
      </c>
      <c r="CQ84" s="7" t="s">
        <v>21</v>
      </c>
      <c r="CS84" s="1"/>
      <c r="CT84" s="1"/>
      <c r="CU84" s="6" t="str">
        <f>+IFERROR(VALUE(RIGHT(Tabla17[[#This Row],[B2B]],6)),"")</f>
        <v/>
      </c>
      <c r="CV84" s="6" t="str">
        <f>+IFERROR(VLOOKUP(CT84,Auxiliar!$A:$C,2,0),"")</f>
        <v/>
      </c>
      <c r="CW84" s="7" t="str">
        <f>+IFERROR(VLOOKUP(CT84,Auxiliar!$A:$C,3,0),"")</f>
        <v/>
      </c>
      <c r="CY84" s="1">
        <v>1165</v>
      </c>
      <c r="CZ84" s="1" t="s">
        <v>16</v>
      </c>
      <c r="DA84" s="6">
        <f>+IFERROR(VALUE(RIGHT(Tabla18[[#This Row],[B2B]],6)),"")</f>
        <v>1165</v>
      </c>
      <c r="DB84" s="6" t="str">
        <f>+IFERROR(VLOOKUP(CZ84,Auxiliar!$A:$C,2,0),"")</f>
        <v>PREMIUM</v>
      </c>
      <c r="DC84" s="7" t="str">
        <f>+IFERROR(VLOOKUP(CZ84,Auxiliar!$A:$C,3,0),"")</f>
        <v>0b 0% | 2b 2% | 5b 3,5% | 10b 5%</v>
      </c>
      <c r="DE84" s="1">
        <v>1165</v>
      </c>
      <c r="DF84" s="1" t="s">
        <v>19</v>
      </c>
      <c r="DG84" s="6">
        <f>+IFERROR(VALUE(RIGHT(Tabla19[[#This Row],[B2B]],6)),"")</f>
        <v>1165</v>
      </c>
      <c r="DH84" s="6" t="str">
        <f>+IFERROR(VLOOKUP(DF84,Auxiliar!$A:$C,2,0),"")</f>
        <v>MICHELOB</v>
      </c>
      <c r="DI84" s="7" t="str">
        <f>+IFERROR(VLOOKUP(DF84,Auxiliar!$A:$C,3,0),"")</f>
        <v>1b 7% | 3b 22% | 8b 27%</v>
      </c>
      <c r="DK84" s="1"/>
      <c r="DL84" s="1"/>
      <c r="DM84" s="6" t="str">
        <f>+IFERROR(VALUE(RIGHT(Tabla20[[#This Row],[B2B]],6)),"")</f>
        <v/>
      </c>
      <c r="DN84" s="6" t="str">
        <f>+IFERROR(VLOOKUP(DL84,Auxiliar!$A:$C,2,0),"")</f>
        <v/>
      </c>
      <c r="DO84" s="7" t="str">
        <f>+IFERROR(VLOOKUP(DL84,Auxiliar!$A:$C,3,0),"")</f>
        <v/>
      </c>
      <c r="DQ84" s="1">
        <v>1165</v>
      </c>
      <c r="DR84" s="12" t="s">
        <v>24</v>
      </c>
      <c r="DS84" s="6">
        <f>+IFERROR(VALUE(RIGHT(Tabla21[[#This Row],[B2B]],6)),"")</f>
        <v>1165</v>
      </c>
      <c r="DT84" s="6" t="str">
        <f>+IFERROR(VLOOKUP(DR84,Auxiliar!$A:$C,2,0),"")</f>
        <v>CORONA PORRON</v>
      </c>
      <c r="DU84" s="7" t="str">
        <f>+IFERROR(VLOOKUP(DR84,Auxiliar!$A:$C,3,0),"")</f>
        <v>1b 5% | 20b 0%</v>
      </c>
      <c r="DW84" s="1">
        <v>4290</v>
      </c>
      <c r="DX84" s="12" t="s">
        <v>43</v>
      </c>
      <c r="DY84" s="6">
        <f>+IFERROR(VALUE(RIGHT(Tabla22[[#This Row],[B2B]],6)),"")</f>
        <v>4290</v>
      </c>
      <c r="DZ84" s="6" t="str">
        <f>+IFERROR(VLOOKUP(DX84,Auxiliar!$A:$C,2,0),"")</f>
        <v xml:space="preserve">VALUE LATA </v>
      </c>
      <c r="EA84" s="7" t="str">
        <f>+IFERROR(VLOOKUP(DX84,Auxiliar!$A:$C,3,0),"")</f>
        <v>1b 15% | 100b 18%</v>
      </c>
      <c r="EC84" s="1">
        <v>5705</v>
      </c>
      <c r="ED84" s="12" t="s">
        <v>47</v>
      </c>
      <c r="EE84" s="6">
        <f>+IFERROR(VALUE(RIGHT(Tabla23[[#This Row],[B2B]],6)),"")</f>
        <v>5705</v>
      </c>
      <c r="EF84" s="6" t="str">
        <f>+IFERROR(VLOOKUP(ED84,Auxiliar!$A:$C,2,0),"")</f>
        <v>VALUE LATON</v>
      </c>
      <c r="EG84" s="7" t="str">
        <f>+IFERROR(VLOOKUP(ED84,Auxiliar!$A:$C,3,0),"")</f>
        <v>1b 10% | 5b 15% | 192b 0%</v>
      </c>
      <c r="EI84" s="1"/>
      <c r="EJ84" s="12"/>
      <c r="EK84" s="6" t="str">
        <f>+IFERROR(VALUE(RIGHT(Tabla24[[#This Row],[B2B]],6)),"")</f>
        <v/>
      </c>
      <c r="EL84" s="6" t="str">
        <f>+IFERROR(VLOOKUP(EJ84,Auxiliar!$A:$C,2,0),"")</f>
        <v/>
      </c>
      <c r="EM84" s="7" t="str">
        <f>+IFERROR(VLOOKUP(EJ84,Auxiliar!$A:$C,3,0),"")</f>
        <v/>
      </c>
      <c r="EO84" s="1"/>
      <c r="EP84" s="12"/>
      <c r="EQ84" s="6" t="str">
        <f>+IFERROR(VALUE(RIGHT(Tabla25[[#This Row],[B2B]],6)),"")</f>
        <v/>
      </c>
      <c r="ER84" s="6" t="str">
        <f>+IFERROR(VLOOKUP(EP84,Auxiliar!$A:$C,2,0),"")</f>
        <v/>
      </c>
      <c r="ES84" s="7" t="str">
        <f>+IFERROR(VLOOKUP(EP84,Auxiliar!$A:$C,3,0),"")</f>
        <v/>
      </c>
      <c r="EU84" s="1"/>
      <c r="EV84" s="12"/>
      <c r="EW84" s="6" t="str">
        <f>+IFERROR(VALUE(RIGHT(Tabla26[[#This Row],[B2B]],6)),"")</f>
        <v/>
      </c>
      <c r="EX84" s="6" t="str">
        <f>+IFERROR(VLOOKUP(EV84,Auxiliar!$A:$C,2,0),"")</f>
        <v/>
      </c>
      <c r="EY84" s="7" t="str">
        <f>+IFERROR(VLOOKUP(EV84,Auxiliar!$A:$C,3,0),"")</f>
        <v/>
      </c>
      <c r="EZ84" s="1"/>
      <c r="FA84" s="12"/>
      <c r="FB84" s="6" t="str">
        <f>+IFERROR(VALUE(RIGHT(Tabla27[[#This Row],[B2B]],6)),"")</f>
        <v/>
      </c>
      <c r="FC84" s="6" t="str">
        <f>+IFERROR(VLOOKUP(FA84,Auxiliar!$A:$C,2,0),"")</f>
        <v/>
      </c>
      <c r="FD84" s="7" t="str">
        <f>+IFERROR(VLOOKUP(FA84,Auxiliar!$A:$C,3,0),"")</f>
        <v/>
      </c>
      <c r="FE84" s="1"/>
      <c r="FF84" s="12"/>
      <c r="FG84" s="6" t="str">
        <f>+IFERROR(VALUE(RIGHT(Tabla28[[#This Row],[B2B]],6)),"")</f>
        <v/>
      </c>
      <c r="FH84" s="6" t="str">
        <f>+IFERROR(VLOOKUP(FF84,Auxiliar!$A:$C,2,0),"")</f>
        <v/>
      </c>
      <c r="FI84" s="7" t="str">
        <f>+IFERROR(VLOOKUP(FF84,Auxiliar!$A:$C,3,0),"")</f>
        <v/>
      </c>
      <c r="FJ84" s="1"/>
      <c r="FK84" s="12"/>
      <c r="FL84" s="6" t="str">
        <f>+IFERROR(VALUE(RIGHT(Tabla29[[#This Row],[B2B]],6)),"")</f>
        <v/>
      </c>
      <c r="FM84" s="6" t="str">
        <f>+IFERROR(VLOOKUP(FK84,Auxiliar!$A:$C,2,0),"")</f>
        <v/>
      </c>
      <c r="FN84" s="7" t="str">
        <f>+IFERROR(VLOOKUP(FK84,Auxiliar!$A:$C,3,0),"")</f>
        <v/>
      </c>
      <c r="FO84" s="1"/>
      <c r="FP84" s="12"/>
      <c r="FQ84" s="6"/>
      <c r="FR84" s="6"/>
      <c r="FS84" s="7"/>
      <c r="FT84" s="1"/>
      <c r="FU84" s="12"/>
      <c r="FV84" s="6" t="str">
        <f>+IFERROR(VALUE(RIGHT(Tabla31[[#This Row],[B2B]],6)),"")</f>
        <v/>
      </c>
      <c r="FW84" s="6" t="str">
        <f>+IFERROR(VLOOKUP(FU84,Auxiliar!$A:$C,2,0),"")</f>
        <v/>
      </c>
      <c r="FX84" s="7" t="str">
        <f>+IFERROR(VLOOKUP(FU84,Auxiliar!$A:$C,3,0),"")</f>
        <v/>
      </c>
      <c r="FY84" s="1"/>
      <c r="FZ84" s="12"/>
      <c r="GA84" s="6" t="str">
        <f>+IFERROR(VALUE(RIGHT(Tabla32[[#This Row],[B2B]],6)),"")</f>
        <v/>
      </c>
      <c r="GB84" s="6" t="str">
        <f>+IFERROR(VLOOKUP(FZ84,Auxiliar!$A:$C,2,0),"")</f>
        <v/>
      </c>
      <c r="GC84" s="7" t="str">
        <f>+IFERROR(VLOOKUP(FZ84,Auxiliar!$A:$C,3,0),"")</f>
        <v/>
      </c>
      <c r="GD84" s="1"/>
      <c r="GE84" s="12"/>
      <c r="GF84" s="6" t="str">
        <f>+IFERROR(VALUE(RIGHT(Tabla33[[#This Row],[B2B]],6)),"")</f>
        <v/>
      </c>
      <c r="GG84" s="6" t="str">
        <f>+IFERROR(VLOOKUP(GE84,Auxiliar!$A:$C,2,0),"")</f>
        <v/>
      </c>
      <c r="GH84" s="7" t="str">
        <f>+IFERROR(VLOOKUP(GE84,Auxiliar!$A:$C,3,0),"")</f>
        <v/>
      </c>
    </row>
    <row r="85" spans="1:190" x14ac:dyDescent="0.25">
      <c r="A85" s="1"/>
      <c r="B85" s="1"/>
      <c r="C85" t="str">
        <f>+IFERROR(VALUE(RIGHT(Tabla1[[#This Row],[B2B]],6)),"")</f>
        <v/>
      </c>
      <c r="D85" t="str">
        <f>+IFERROR(VLOOKUP(B85,Auxiliar!$A:$C,2,0),"")</f>
        <v/>
      </c>
      <c r="E85" s="5" t="str">
        <f>+IFERROR(VLOOKUP(B85,Auxiliar!$A:$C,3,0),"")</f>
        <v/>
      </c>
      <c r="S85" s="1">
        <v>2290</v>
      </c>
      <c r="T85" s="1" t="s">
        <v>9</v>
      </c>
      <c r="U85" s="6">
        <f>+IFERROR(VALUE(RIGHT(Tabla4[[#This Row],[B2B]],6)),"")</f>
        <v>2290</v>
      </c>
      <c r="V85" s="6" t="str">
        <f>+IFERROR(VLOOKUP(T85,Auxiliar!$A:$C,2,0),"")</f>
        <v>CORE</v>
      </c>
      <c r="W85" s="7" t="str">
        <f>+IFERROR(VLOOKUP(T85,Auxiliar!$A:$C,3,0),"")</f>
        <v>0b 1% | 2b 5% | 4b 6%</v>
      </c>
      <c r="Y85" s="1">
        <v>3621</v>
      </c>
      <c r="Z85" s="1" t="s">
        <v>10</v>
      </c>
      <c r="AA85" s="6">
        <f>+IFERROR(VALUE(RIGHT(Tabla5[[#This Row],[B2B]],6)),"")</f>
        <v>3621</v>
      </c>
      <c r="AB85" s="6" t="str">
        <f>+IFERROR(VLOOKUP(Z85,Auxiliar!$A:$C,2,0),"")</f>
        <v>CORE</v>
      </c>
      <c r="AC85" s="7" t="str">
        <f>+IFERROR(VLOOKUP(Z85,Auxiliar!$A:$C,3,0),"")</f>
        <v>0b 1% | 3b 4% | 5b 6%</v>
      </c>
      <c r="AE85" s="1">
        <v>5521</v>
      </c>
      <c r="AF85" s="1" t="s">
        <v>11</v>
      </c>
      <c r="AG85" s="6">
        <f>+IFERROR(VALUE(RIGHT(Tabla6[[#This Row],[B2B]],6)),"")</f>
        <v>5521</v>
      </c>
      <c r="AH85" s="6" t="str">
        <f>+IFERROR(VLOOKUP(AF85,Auxiliar!$A:$C,2,0),"")</f>
        <v>CORE</v>
      </c>
      <c r="AI85" s="7" t="str">
        <f>+IFERROR(VLOOKUP(AF85,Auxiliar!$A:$C,3,0),"")</f>
        <v>0b 1% | 6b 5% | 10b 6%</v>
      </c>
      <c r="AK85" s="1">
        <v>1983</v>
      </c>
      <c r="AL85" s="1" t="s">
        <v>30</v>
      </c>
      <c r="AM85" s="6">
        <f>+IFERROR(VALUE(RIGHT(Tabla7[[#This Row],[B2B]],6)),"")</f>
        <v>1983</v>
      </c>
      <c r="AN85" s="6" t="str">
        <f>+IFERROR(VLOOKUP(AL85,Auxiliar!$A:$C,2,0),"")</f>
        <v>LATONES</v>
      </c>
      <c r="AO85" s="7" t="str">
        <f>+IFERROR(VLOOKUP(AL85,Auxiliar!$A:$C,3,0),"")</f>
        <v>1b 4% | 5b 7% | 97b 0%</v>
      </c>
      <c r="AQ85" s="1">
        <v>3485</v>
      </c>
      <c r="AR85" s="1" t="s">
        <v>31</v>
      </c>
      <c r="AS85" s="6">
        <f>+IFERROR(VALUE(RIGHT(Tabla8[[#This Row],[B2B]],6)),"")</f>
        <v>3485</v>
      </c>
      <c r="AT85" s="6" t="str">
        <f>+IFERROR(VLOOKUP(AR85,Auxiliar!$A:$C,2,0),"")</f>
        <v>LATONES</v>
      </c>
      <c r="AU85" s="7" t="str">
        <f>+IFERROR(VLOOKUP(AR85,Auxiliar!$A:$C,3,0),"")</f>
        <v>2b 3% | 4b 5% | 5b 8% | 193 0%</v>
      </c>
      <c r="AW85" s="1"/>
      <c r="AX85" s="1" t="s">
        <v>32</v>
      </c>
      <c r="AY85" s="6" t="str">
        <f>+IFERROR(VALUE(RIGHT(Tabla9[[#This Row],[B2B]],6)),"")</f>
        <v/>
      </c>
      <c r="AZ85" s="6" t="str">
        <f>+IFERROR(VLOOKUP(AX85,Auxiliar!$A:$C,2,0),"")</f>
        <v>LATONES</v>
      </c>
      <c r="BA85" s="7" t="str">
        <f>+IFERROR(VLOOKUP(AX85,Auxiliar!$A:$C,3,0),"")</f>
        <v>2b 3% | 4b 4% | 6b 5% | 10b 8%  | 385b 0%</v>
      </c>
      <c r="BC85" s="1"/>
      <c r="BD85" s="1" t="s">
        <v>33</v>
      </c>
      <c r="BE85" s="6" t="str">
        <f>+IFERROR(VALUE(RIGHT(Tabla10[[#This Row],[B2B]],6)),"")</f>
        <v/>
      </c>
      <c r="BF85" s="6" t="str">
        <f>+IFERROR(VLOOKUP(BD85,Auxiliar!$A:$C,2,0),"")</f>
        <v>LATONES</v>
      </c>
      <c r="BG85" s="7" t="str">
        <f>+IFERROR(VLOOKUP(BD85,Auxiliar!$A:$C,3,0),"")</f>
        <v>6b 4% | 12b 5% | 15b 8% | 385b 0%</v>
      </c>
      <c r="BI85" s="1"/>
      <c r="BJ85" s="1"/>
      <c r="BK85" s="6" t="str">
        <f>+IFERROR(VALUE(RIGHT(Tabla11[[#This Row],[B2B]],6)),"")</f>
        <v/>
      </c>
      <c r="BL85" s="6" t="str">
        <f>+IFERROR(VLOOKUP(BJ85,Auxiliar!$A:$C,2,0),"")</f>
        <v/>
      </c>
      <c r="BM85" s="7" t="str">
        <f>+IFERROR(VLOOKUP(BJ85,Auxiliar!$A:$C,3,0),"")</f>
        <v/>
      </c>
      <c r="BO85" s="1">
        <v>4290</v>
      </c>
      <c r="BP85" s="1" t="s">
        <v>39</v>
      </c>
      <c r="BQ85" s="6">
        <f>+IFERROR(VALUE(RIGHT(Tabla12[[#This Row],[B2B]],6)),"")</f>
        <v>4290</v>
      </c>
      <c r="BR85" s="6" t="str">
        <f>+IFERROR(VLOOKUP(BP85,Auxiliar!$A:$C,2,0),"")</f>
        <v>VALUE LITRO</v>
      </c>
      <c r="BS85" s="7" t="str">
        <f>+IFERROR(VLOOKUP(BP85,Auxiliar!$A:$C,3,0),"")</f>
        <v>1b 12%</v>
      </c>
      <c r="BU85" s="1"/>
      <c r="BV85" s="1"/>
      <c r="BW85" s="6" t="str">
        <f>+IFERROR(VALUE(RIGHT(Tabla13[[#This Row],[B2B]],6)),"")</f>
        <v/>
      </c>
      <c r="BX85" s="6" t="str">
        <f>+IFERROR(VLOOKUP(BV85,Auxiliar!$A:$C,2,0),"")</f>
        <v/>
      </c>
      <c r="BY85" s="7" t="str">
        <f>+IFERROR(VLOOKUP(BV85,Auxiliar!$A:$C,3,0),"")</f>
        <v/>
      </c>
      <c r="CA85" s="1">
        <v>1188</v>
      </c>
      <c r="CB85" s="1" t="s">
        <v>35</v>
      </c>
      <c r="CC85" s="6">
        <f>+IFERROR(VALUE(RIGHT(Tabla14[[#This Row],[B2B]],6)),"")</f>
        <v>1188</v>
      </c>
      <c r="CD85" s="6" t="str">
        <f>+IFERROR(VLOOKUP(CB85,Auxiliar!$A:$C,2,0),"")</f>
        <v>Corona 710cc</v>
      </c>
      <c r="CE85" s="7" t="str">
        <f>+IFERROR(VLOOKUP(CB85,Auxiliar!$A:$C,3,0),"")</f>
        <v>1b 10% | 85b 0%</v>
      </c>
      <c r="CG85" s="1"/>
      <c r="CH85" s="1"/>
      <c r="CI85" s="6" t="str">
        <f>+IFERROR(VALUE(RIGHT(Tabla15[[#This Row],[B2B]],6)),"")</f>
        <v/>
      </c>
      <c r="CJ85" s="6" t="str">
        <f>+IFERROR(VLOOKUP(CH85,Auxiliar!$A:$C,2,0),"")</f>
        <v/>
      </c>
      <c r="CK85" s="7" t="str">
        <f>+IFERROR(VLOOKUP(CH85,Auxiliar!$A:$C,3,0),"")</f>
        <v/>
      </c>
      <c r="CM85" s="1">
        <v>1186</v>
      </c>
      <c r="CN85" s="1" t="s">
        <v>20</v>
      </c>
      <c r="CO85" s="6">
        <v>1186</v>
      </c>
      <c r="CP85" s="6" t="s">
        <v>20</v>
      </c>
      <c r="CQ85" s="7" t="s">
        <v>21</v>
      </c>
      <c r="CS85" s="1"/>
      <c r="CT85" s="1"/>
      <c r="CU85" s="6" t="str">
        <f>+IFERROR(VALUE(RIGHT(Tabla17[[#This Row],[B2B]],6)),"")</f>
        <v/>
      </c>
      <c r="CV85" s="6" t="str">
        <f>+IFERROR(VLOOKUP(CT85,Auxiliar!$A:$C,2,0),"")</f>
        <v/>
      </c>
      <c r="CW85" s="7" t="str">
        <f>+IFERROR(VLOOKUP(CT85,Auxiliar!$A:$C,3,0),"")</f>
        <v/>
      </c>
      <c r="CY85" s="1">
        <v>1186</v>
      </c>
      <c r="CZ85" s="1" t="s">
        <v>16</v>
      </c>
      <c r="DA85" s="6">
        <f>+IFERROR(VALUE(RIGHT(Tabla18[[#This Row],[B2B]],6)),"")</f>
        <v>1186</v>
      </c>
      <c r="DB85" s="6" t="str">
        <f>+IFERROR(VLOOKUP(CZ85,Auxiliar!$A:$C,2,0),"")</f>
        <v>PREMIUM</v>
      </c>
      <c r="DC85" s="7" t="str">
        <f>+IFERROR(VLOOKUP(CZ85,Auxiliar!$A:$C,3,0),"")</f>
        <v>0b 0% | 2b 2% | 5b 3,5% | 10b 5%</v>
      </c>
      <c r="DE85" s="1">
        <v>1186</v>
      </c>
      <c r="DF85" s="1" t="s">
        <v>19</v>
      </c>
      <c r="DG85" s="6">
        <f>+IFERROR(VALUE(RIGHT(Tabla19[[#This Row],[B2B]],6)),"")</f>
        <v>1186</v>
      </c>
      <c r="DH85" s="6" t="str">
        <f>+IFERROR(VLOOKUP(DF85,Auxiliar!$A:$C,2,0),"")</f>
        <v>MICHELOB</v>
      </c>
      <c r="DI85" s="7" t="str">
        <f>+IFERROR(VLOOKUP(DF85,Auxiliar!$A:$C,3,0),"")</f>
        <v>1b 7% | 3b 22% | 8b 27%</v>
      </c>
      <c r="DK85" s="1"/>
      <c r="DL85" s="1"/>
      <c r="DM85" s="6" t="str">
        <f>+IFERROR(VALUE(RIGHT(Tabla20[[#This Row],[B2B]],6)),"")</f>
        <v/>
      </c>
      <c r="DN85" s="6" t="str">
        <f>+IFERROR(VLOOKUP(DL85,Auxiliar!$A:$C,2,0),"")</f>
        <v/>
      </c>
      <c r="DO85" s="7" t="str">
        <f>+IFERROR(VLOOKUP(DL85,Auxiliar!$A:$C,3,0),"")</f>
        <v/>
      </c>
      <c r="DQ85" s="1">
        <v>1186</v>
      </c>
      <c r="DR85" s="12" t="s">
        <v>24</v>
      </c>
      <c r="DS85" s="6">
        <f>+IFERROR(VALUE(RIGHT(Tabla21[[#This Row],[B2B]],6)),"")</f>
        <v>1186</v>
      </c>
      <c r="DT85" s="6" t="str">
        <f>+IFERROR(VLOOKUP(DR85,Auxiliar!$A:$C,2,0),"")</f>
        <v>CORONA PORRON</v>
      </c>
      <c r="DU85" s="7" t="str">
        <f>+IFERROR(VLOOKUP(DR85,Auxiliar!$A:$C,3,0),"")</f>
        <v>1b 5% | 20b 0%</v>
      </c>
      <c r="DW85" s="1">
        <v>4294</v>
      </c>
      <c r="DX85" s="12" t="s">
        <v>43</v>
      </c>
      <c r="DY85" s="6">
        <f>+IFERROR(VALUE(RIGHT(Tabla22[[#This Row],[B2B]],6)),"")</f>
        <v>4294</v>
      </c>
      <c r="DZ85" s="6" t="str">
        <f>+IFERROR(VLOOKUP(DX85,Auxiliar!$A:$C,2,0),"")</f>
        <v xml:space="preserve">VALUE LATA </v>
      </c>
      <c r="EA85" s="7" t="str">
        <f>+IFERROR(VLOOKUP(DX85,Auxiliar!$A:$C,3,0),"")</f>
        <v>1b 15% | 100b 18%</v>
      </c>
      <c r="EC85" s="1">
        <v>5707</v>
      </c>
      <c r="ED85" s="12" t="s">
        <v>47</v>
      </c>
      <c r="EE85" s="6">
        <f>+IFERROR(VALUE(RIGHT(Tabla23[[#This Row],[B2B]],6)),"")</f>
        <v>5707</v>
      </c>
      <c r="EF85" s="6" t="str">
        <f>+IFERROR(VLOOKUP(ED85,Auxiliar!$A:$C,2,0),"")</f>
        <v>VALUE LATON</v>
      </c>
      <c r="EG85" s="7" t="str">
        <f>+IFERROR(VLOOKUP(ED85,Auxiliar!$A:$C,3,0),"")</f>
        <v>1b 10% | 5b 15% | 192b 0%</v>
      </c>
      <c r="EI85" s="1"/>
      <c r="EJ85" s="12"/>
      <c r="EK85" s="6" t="str">
        <f>+IFERROR(VALUE(RIGHT(Tabla24[[#This Row],[B2B]],6)),"")</f>
        <v/>
      </c>
      <c r="EL85" s="6" t="str">
        <f>+IFERROR(VLOOKUP(EJ85,Auxiliar!$A:$C,2,0),"")</f>
        <v/>
      </c>
      <c r="EM85" s="7" t="str">
        <f>+IFERROR(VLOOKUP(EJ85,Auxiliar!$A:$C,3,0),"")</f>
        <v/>
      </c>
      <c r="EO85" s="1"/>
      <c r="EP85" s="12"/>
      <c r="EQ85" s="6" t="str">
        <f>+IFERROR(VALUE(RIGHT(Tabla25[[#This Row],[B2B]],6)),"")</f>
        <v/>
      </c>
      <c r="ER85" s="6" t="str">
        <f>+IFERROR(VLOOKUP(EP85,Auxiliar!$A:$C,2,0),"")</f>
        <v/>
      </c>
      <c r="ES85" s="7" t="str">
        <f>+IFERROR(VLOOKUP(EP85,Auxiliar!$A:$C,3,0),"")</f>
        <v/>
      </c>
      <c r="EU85" s="1"/>
      <c r="EV85" s="12"/>
      <c r="EW85" s="6" t="str">
        <f>+IFERROR(VALUE(RIGHT(Tabla26[[#This Row],[B2B]],6)),"")</f>
        <v/>
      </c>
      <c r="EX85" s="6" t="str">
        <f>+IFERROR(VLOOKUP(EV85,Auxiliar!$A:$C,2,0),"")</f>
        <v/>
      </c>
      <c r="EY85" s="7" t="str">
        <f>+IFERROR(VLOOKUP(EV85,Auxiliar!$A:$C,3,0),"")</f>
        <v/>
      </c>
      <c r="EZ85" s="1"/>
      <c r="FA85" s="12"/>
      <c r="FB85" s="6" t="str">
        <f>+IFERROR(VALUE(RIGHT(Tabla27[[#This Row],[B2B]],6)),"")</f>
        <v/>
      </c>
      <c r="FC85" s="6" t="str">
        <f>+IFERROR(VLOOKUP(FA85,Auxiliar!$A:$C,2,0),"")</f>
        <v/>
      </c>
      <c r="FD85" s="7" t="str">
        <f>+IFERROR(VLOOKUP(FA85,Auxiliar!$A:$C,3,0),"")</f>
        <v/>
      </c>
      <c r="FE85" s="1"/>
      <c r="FF85" s="12"/>
      <c r="FG85" s="6" t="str">
        <f>+IFERROR(VALUE(RIGHT(Tabla28[[#This Row],[B2B]],6)),"")</f>
        <v/>
      </c>
      <c r="FH85" s="6" t="str">
        <f>+IFERROR(VLOOKUP(FF85,Auxiliar!$A:$C,2,0),"")</f>
        <v/>
      </c>
      <c r="FI85" s="7" t="str">
        <f>+IFERROR(VLOOKUP(FF85,Auxiliar!$A:$C,3,0),"")</f>
        <v/>
      </c>
      <c r="FJ85" s="1"/>
      <c r="FK85" s="12"/>
      <c r="FL85" s="6" t="str">
        <f>+IFERROR(VALUE(RIGHT(Tabla29[[#This Row],[B2B]],6)),"")</f>
        <v/>
      </c>
      <c r="FM85" s="6" t="str">
        <f>+IFERROR(VLOOKUP(FK85,Auxiliar!$A:$C,2,0),"")</f>
        <v/>
      </c>
      <c r="FN85" s="7" t="str">
        <f>+IFERROR(VLOOKUP(FK85,Auxiliar!$A:$C,3,0),"")</f>
        <v/>
      </c>
      <c r="FO85" s="1"/>
      <c r="FP85" s="12"/>
      <c r="FQ85" s="6"/>
      <c r="FR85" s="6"/>
      <c r="FS85" s="7"/>
      <c r="FT85" s="1"/>
      <c r="FU85" s="12"/>
      <c r="FV85" s="6" t="str">
        <f>+IFERROR(VALUE(RIGHT(Tabla31[[#This Row],[B2B]],6)),"")</f>
        <v/>
      </c>
      <c r="FW85" s="6" t="str">
        <f>+IFERROR(VLOOKUP(FU85,Auxiliar!$A:$C,2,0),"")</f>
        <v/>
      </c>
      <c r="FX85" s="7" t="str">
        <f>+IFERROR(VLOOKUP(FU85,Auxiliar!$A:$C,3,0),"")</f>
        <v/>
      </c>
      <c r="FY85" s="1"/>
      <c r="FZ85" s="12"/>
      <c r="GA85" s="6" t="str">
        <f>+IFERROR(VALUE(RIGHT(Tabla32[[#This Row],[B2B]],6)),"")</f>
        <v/>
      </c>
      <c r="GB85" s="6" t="str">
        <f>+IFERROR(VLOOKUP(FZ85,Auxiliar!$A:$C,2,0),"")</f>
        <v/>
      </c>
      <c r="GC85" s="7" t="str">
        <f>+IFERROR(VLOOKUP(FZ85,Auxiliar!$A:$C,3,0),"")</f>
        <v/>
      </c>
      <c r="GD85" s="1"/>
      <c r="GE85" s="12"/>
      <c r="GF85" s="6" t="str">
        <f>+IFERROR(VALUE(RIGHT(Tabla33[[#This Row],[B2B]],6)),"")</f>
        <v/>
      </c>
      <c r="GG85" s="6" t="str">
        <f>+IFERROR(VLOOKUP(GE85,Auxiliar!$A:$C,2,0),"")</f>
        <v/>
      </c>
      <c r="GH85" s="7" t="str">
        <f>+IFERROR(VLOOKUP(GE85,Auxiliar!$A:$C,3,0),"")</f>
        <v/>
      </c>
    </row>
    <row r="86" spans="1:190" x14ac:dyDescent="0.25">
      <c r="A86" s="1"/>
      <c r="B86" s="1"/>
      <c r="C86" t="str">
        <f>+IFERROR(VALUE(RIGHT(Tabla1[[#This Row],[B2B]],6)),"")</f>
        <v/>
      </c>
      <c r="D86" t="str">
        <f>+IFERROR(VLOOKUP(B86,Auxiliar!$A:$C,2,0),"")</f>
        <v/>
      </c>
      <c r="E86" s="5" t="str">
        <f>+IFERROR(VLOOKUP(B86,Auxiliar!$A:$C,3,0),"")</f>
        <v/>
      </c>
      <c r="S86" s="1">
        <v>2304</v>
      </c>
      <c r="T86" s="1" t="s">
        <v>9</v>
      </c>
      <c r="U86" s="6">
        <f>+IFERROR(VALUE(RIGHT(Tabla4[[#This Row],[B2B]],6)),"")</f>
        <v>2304</v>
      </c>
      <c r="V86" s="6" t="str">
        <f>+IFERROR(VLOOKUP(T86,Auxiliar!$A:$C,2,0),"")</f>
        <v>CORE</v>
      </c>
      <c r="W86" s="7" t="str">
        <f>+IFERROR(VLOOKUP(T86,Auxiliar!$A:$C,3,0),"")</f>
        <v>0b 1% | 2b 5% | 4b 6%</v>
      </c>
      <c r="Y86" s="1">
        <v>3634</v>
      </c>
      <c r="Z86" s="1" t="s">
        <v>10</v>
      </c>
      <c r="AA86" s="6">
        <f>+IFERROR(VALUE(RIGHT(Tabla5[[#This Row],[B2B]],6)),"")</f>
        <v>3634</v>
      </c>
      <c r="AB86" s="6" t="str">
        <f>+IFERROR(VLOOKUP(Z86,Auxiliar!$A:$C,2,0),"")</f>
        <v>CORE</v>
      </c>
      <c r="AC86" s="7" t="str">
        <f>+IFERROR(VLOOKUP(Z86,Auxiliar!$A:$C,3,0),"")</f>
        <v>0b 1% | 3b 4% | 5b 6%</v>
      </c>
      <c r="AE86" s="1">
        <v>5535</v>
      </c>
      <c r="AF86" s="1" t="s">
        <v>11</v>
      </c>
      <c r="AG86" s="6">
        <f>+IFERROR(VALUE(RIGHT(Tabla6[[#This Row],[B2B]],6)),"")</f>
        <v>5535</v>
      </c>
      <c r="AH86" s="6" t="str">
        <f>+IFERROR(VLOOKUP(AF86,Auxiliar!$A:$C,2,0),"")</f>
        <v>CORE</v>
      </c>
      <c r="AI86" s="7" t="str">
        <f>+IFERROR(VLOOKUP(AF86,Auxiliar!$A:$C,3,0),"")</f>
        <v>0b 1% | 6b 5% | 10b 6%</v>
      </c>
      <c r="AK86" s="1">
        <v>2020</v>
      </c>
      <c r="AL86" s="1" t="s">
        <v>30</v>
      </c>
      <c r="AM86" s="6">
        <f>+IFERROR(VALUE(RIGHT(Tabla7[[#This Row],[B2B]],6)),"")</f>
        <v>2020</v>
      </c>
      <c r="AN86" s="6" t="str">
        <f>+IFERROR(VLOOKUP(AL86,Auxiliar!$A:$C,2,0),"")</f>
        <v>LATONES</v>
      </c>
      <c r="AO86" s="7" t="str">
        <f>+IFERROR(VLOOKUP(AL86,Auxiliar!$A:$C,3,0),"")</f>
        <v>1b 4% | 5b 7% | 97b 0%</v>
      </c>
      <c r="AQ86" s="1">
        <v>3498</v>
      </c>
      <c r="AR86" s="1" t="s">
        <v>31</v>
      </c>
      <c r="AS86" s="6">
        <f>+IFERROR(VALUE(RIGHT(Tabla8[[#This Row],[B2B]],6)),"")</f>
        <v>3498</v>
      </c>
      <c r="AT86" s="6" t="str">
        <f>+IFERROR(VLOOKUP(AR86,Auxiliar!$A:$C,2,0),"")</f>
        <v>LATONES</v>
      </c>
      <c r="AU86" s="7" t="str">
        <f>+IFERROR(VLOOKUP(AR86,Auxiliar!$A:$C,3,0),"")</f>
        <v>2b 3% | 4b 5% | 5b 8% | 193 0%</v>
      </c>
      <c r="AW86" s="1"/>
      <c r="AX86" s="1" t="s">
        <v>32</v>
      </c>
      <c r="AY86" s="6" t="str">
        <f>+IFERROR(VALUE(RIGHT(Tabla9[[#This Row],[B2B]],6)),"")</f>
        <v/>
      </c>
      <c r="AZ86" s="6" t="str">
        <f>+IFERROR(VLOOKUP(AX86,Auxiliar!$A:$C,2,0),"")</f>
        <v>LATONES</v>
      </c>
      <c r="BA86" s="7" t="str">
        <f>+IFERROR(VLOOKUP(AX86,Auxiliar!$A:$C,3,0),"")</f>
        <v>2b 3% | 4b 4% | 6b 5% | 10b 8%  | 385b 0%</v>
      </c>
      <c r="BC86" s="1"/>
      <c r="BD86" s="1" t="s">
        <v>33</v>
      </c>
      <c r="BE86" s="6" t="str">
        <f>+IFERROR(VALUE(RIGHT(Tabla10[[#This Row],[B2B]],6)),"")</f>
        <v/>
      </c>
      <c r="BF86" s="6" t="str">
        <f>+IFERROR(VLOOKUP(BD86,Auxiliar!$A:$C,2,0),"")</f>
        <v>LATONES</v>
      </c>
      <c r="BG86" s="7" t="str">
        <f>+IFERROR(VLOOKUP(BD86,Auxiliar!$A:$C,3,0),"")</f>
        <v>6b 4% | 12b 5% | 15b 8% | 385b 0%</v>
      </c>
      <c r="BI86" s="1"/>
      <c r="BJ86" s="1"/>
      <c r="BK86" s="6" t="str">
        <f>+IFERROR(VALUE(RIGHT(Tabla11[[#This Row],[B2B]],6)),"")</f>
        <v/>
      </c>
      <c r="BL86" s="6" t="str">
        <f>+IFERROR(VLOOKUP(BJ86,Auxiliar!$A:$C,2,0),"")</f>
        <v/>
      </c>
      <c r="BM86" s="7" t="str">
        <f>+IFERROR(VLOOKUP(BJ86,Auxiliar!$A:$C,3,0),"")</f>
        <v/>
      </c>
      <c r="BO86" s="1">
        <v>4294</v>
      </c>
      <c r="BP86" s="1" t="s">
        <v>39</v>
      </c>
      <c r="BQ86" s="6">
        <f>+IFERROR(VALUE(RIGHT(Tabla12[[#This Row],[B2B]],6)),"")</f>
        <v>4294</v>
      </c>
      <c r="BR86" s="6" t="str">
        <f>+IFERROR(VLOOKUP(BP86,Auxiliar!$A:$C,2,0),"")</f>
        <v>VALUE LITRO</v>
      </c>
      <c r="BS86" s="7" t="str">
        <f>+IFERROR(VLOOKUP(BP86,Auxiliar!$A:$C,3,0),"")</f>
        <v>1b 12%</v>
      </c>
      <c r="BU86" s="1"/>
      <c r="BV86" s="1"/>
      <c r="BW86" s="6" t="str">
        <f>+IFERROR(VALUE(RIGHT(Tabla13[[#This Row],[B2B]],6)),"")</f>
        <v/>
      </c>
      <c r="BX86" s="6" t="str">
        <f>+IFERROR(VLOOKUP(BV86,Auxiliar!$A:$C,2,0),"")</f>
        <v/>
      </c>
      <c r="BY86" s="7" t="str">
        <f>+IFERROR(VLOOKUP(BV86,Auxiliar!$A:$C,3,0),"")</f>
        <v/>
      </c>
      <c r="CA86" s="1">
        <v>1211</v>
      </c>
      <c r="CB86" s="1" t="s">
        <v>35</v>
      </c>
      <c r="CC86" s="6">
        <f>+IFERROR(VALUE(RIGHT(Tabla14[[#This Row],[B2B]],6)),"")</f>
        <v>1211</v>
      </c>
      <c r="CD86" s="6" t="str">
        <f>+IFERROR(VLOOKUP(CB86,Auxiliar!$A:$C,2,0),"")</f>
        <v>Corona 710cc</v>
      </c>
      <c r="CE86" s="7" t="str">
        <f>+IFERROR(VLOOKUP(CB86,Auxiliar!$A:$C,3,0),"")</f>
        <v>1b 10% | 85b 0%</v>
      </c>
      <c r="CG86" s="1"/>
      <c r="CH86" s="1"/>
      <c r="CI86" s="6" t="str">
        <f>+IFERROR(VALUE(RIGHT(Tabla15[[#This Row],[B2B]],6)),"")</f>
        <v/>
      </c>
      <c r="CJ86" s="6" t="str">
        <f>+IFERROR(VLOOKUP(CH86,Auxiliar!$A:$C,2,0),"")</f>
        <v/>
      </c>
      <c r="CK86" s="7" t="str">
        <f>+IFERROR(VLOOKUP(CH86,Auxiliar!$A:$C,3,0),"")</f>
        <v/>
      </c>
      <c r="CM86" s="1">
        <v>1188</v>
      </c>
      <c r="CN86" s="1" t="s">
        <v>20</v>
      </c>
      <c r="CO86" s="6">
        <v>1188</v>
      </c>
      <c r="CP86" s="6" t="s">
        <v>20</v>
      </c>
      <c r="CQ86" s="7" t="s">
        <v>21</v>
      </c>
      <c r="CS86" s="1"/>
      <c r="CT86" s="1"/>
      <c r="CU86" s="6" t="str">
        <f>+IFERROR(VALUE(RIGHT(Tabla17[[#This Row],[B2B]],6)),"")</f>
        <v/>
      </c>
      <c r="CV86" s="6" t="str">
        <f>+IFERROR(VLOOKUP(CT86,Auxiliar!$A:$C,2,0),"")</f>
        <v/>
      </c>
      <c r="CW86" s="7" t="str">
        <f>+IFERROR(VLOOKUP(CT86,Auxiliar!$A:$C,3,0),"")</f>
        <v/>
      </c>
      <c r="CY86" s="1">
        <v>1188</v>
      </c>
      <c r="CZ86" s="1" t="s">
        <v>16</v>
      </c>
      <c r="DA86" s="6">
        <f>+IFERROR(VALUE(RIGHT(Tabla18[[#This Row],[B2B]],6)),"")</f>
        <v>1188</v>
      </c>
      <c r="DB86" s="6" t="str">
        <f>+IFERROR(VLOOKUP(CZ86,Auxiliar!$A:$C,2,0),"")</f>
        <v>PREMIUM</v>
      </c>
      <c r="DC86" s="7" t="str">
        <f>+IFERROR(VLOOKUP(CZ86,Auxiliar!$A:$C,3,0),"")</f>
        <v>0b 0% | 2b 2% | 5b 3,5% | 10b 5%</v>
      </c>
      <c r="DE86" s="1">
        <v>1188</v>
      </c>
      <c r="DF86" s="1" t="s">
        <v>19</v>
      </c>
      <c r="DG86" s="6">
        <f>+IFERROR(VALUE(RIGHT(Tabla19[[#This Row],[B2B]],6)),"")</f>
        <v>1188</v>
      </c>
      <c r="DH86" s="6" t="str">
        <f>+IFERROR(VLOOKUP(DF86,Auxiliar!$A:$C,2,0),"")</f>
        <v>MICHELOB</v>
      </c>
      <c r="DI86" s="7" t="str">
        <f>+IFERROR(VLOOKUP(DF86,Auxiliar!$A:$C,3,0),"")</f>
        <v>1b 7% | 3b 22% | 8b 27%</v>
      </c>
      <c r="DK86" s="1"/>
      <c r="DL86" s="1"/>
      <c r="DM86" s="6" t="str">
        <f>+IFERROR(VALUE(RIGHT(Tabla20[[#This Row],[B2B]],6)),"")</f>
        <v/>
      </c>
      <c r="DN86" s="6" t="str">
        <f>+IFERROR(VLOOKUP(DL86,Auxiliar!$A:$C,2,0),"")</f>
        <v/>
      </c>
      <c r="DO86" s="7" t="str">
        <f>+IFERROR(VLOOKUP(DL86,Auxiliar!$A:$C,3,0),"")</f>
        <v/>
      </c>
      <c r="DQ86" s="1">
        <v>1188</v>
      </c>
      <c r="DR86" s="12" t="s">
        <v>24</v>
      </c>
      <c r="DS86" s="6">
        <f>+IFERROR(VALUE(RIGHT(Tabla21[[#This Row],[B2B]],6)),"")</f>
        <v>1188</v>
      </c>
      <c r="DT86" s="6" t="str">
        <f>+IFERROR(VLOOKUP(DR86,Auxiliar!$A:$C,2,0),"")</f>
        <v>CORONA PORRON</v>
      </c>
      <c r="DU86" s="7" t="str">
        <f>+IFERROR(VLOOKUP(DR86,Auxiliar!$A:$C,3,0),"")</f>
        <v>1b 5% | 20b 0%</v>
      </c>
      <c r="DW86" s="1">
        <v>4297</v>
      </c>
      <c r="DX86" s="12" t="s">
        <v>43</v>
      </c>
      <c r="DY86" s="6">
        <f>+IFERROR(VALUE(RIGHT(Tabla22[[#This Row],[B2B]],6)),"")</f>
        <v>4297</v>
      </c>
      <c r="DZ86" s="6" t="str">
        <f>+IFERROR(VLOOKUP(DX86,Auxiliar!$A:$C,2,0),"")</f>
        <v xml:space="preserve">VALUE LATA </v>
      </c>
      <c r="EA86" s="7" t="str">
        <f>+IFERROR(VLOOKUP(DX86,Auxiliar!$A:$C,3,0),"")</f>
        <v>1b 15% | 100b 18%</v>
      </c>
      <c r="EC86" s="1">
        <v>4290</v>
      </c>
      <c r="ED86" s="12" t="s">
        <v>47</v>
      </c>
      <c r="EE86" s="6">
        <f>+IFERROR(VALUE(RIGHT(Tabla23[[#This Row],[B2B]],6)),"")</f>
        <v>4290</v>
      </c>
      <c r="EF86" s="6" t="str">
        <f>+IFERROR(VLOOKUP(ED86,Auxiliar!$A:$C,2,0),"")</f>
        <v>VALUE LATON</v>
      </c>
      <c r="EG86" s="7" t="str">
        <f>+IFERROR(VLOOKUP(ED86,Auxiliar!$A:$C,3,0),"")</f>
        <v>1b 10% | 5b 15% | 192b 0%</v>
      </c>
      <c r="EI86" s="1"/>
      <c r="EJ86" s="12"/>
      <c r="EK86" s="6" t="str">
        <f>+IFERROR(VALUE(RIGHT(Tabla24[[#This Row],[B2B]],6)),"")</f>
        <v/>
      </c>
      <c r="EL86" s="6" t="str">
        <f>+IFERROR(VLOOKUP(EJ86,Auxiliar!$A:$C,2,0),"")</f>
        <v/>
      </c>
      <c r="EM86" s="7" t="str">
        <f>+IFERROR(VLOOKUP(EJ86,Auxiliar!$A:$C,3,0),"")</f>
        <v/>
      </c>
      <c r="EO86" s="1"/>
      <c r="EP86" s="12"/>
      <c r="EQ86" s="6" t="str">
        <f>+IFERROR(VALUE(RIGHT(Tabla25[[#This Row],[B2B]],6)),"")</f>
        <v/>
      </c>
      <c r="ER86" s="6" t="str">
        <f>+IFERROR(VLOOKUP(EP86,Auxiliar!$A:$C,2,0),"")</f>
        <v/>
      </c>
      <c r="ES86" s="7" t="str">
        <f>+IFERROR(VLOOKUP(EP86,Auxiliar!$A:$C,3,0),"")</f>
        <v/>
      </c>
      <c r="EU86" s="1"/>
      <c r="EV86" s="12"/>
      <c r="EW86" s="6" t="str">
        <f>+IFERROR(VALUE(RIGHT(Tabla26[[#This Row],[B2B]],6)),"")</f>
        <v/>
      </c>
      <c r="EX86" s="6" t="str">
        <f>+IFERROR(VLOOKUP(EV86,Auxiliar!$A:$C,2,0),"")</f>
        <v/>
      </c>
      <c r="EY86" s="7" t="str">
        <f>+IFERROR(VLOOKUP(EV86,Auxiliar!$A:$C,3,0),"")</f>
        <v/>
      </c>
      <c r="EZ86" s="1"/>
      <c r="FA86" s="12"/>
      <c r="FB86" s="6" t="str">
        <f>+IFERROR(VALUE(RIGHT(Tabla27[[#This Row],[B2B]],6)),"")</f>
        <v/>
      </c>
      <c r="FC86" s="6" t="str">
        <f>+IFERROR(VLOOKUP(FA86,Auxiliar!$A:$C,2,0),"")</f>
        <v/>
      </c>
      <c r="FD86" s="7" t="str">
        <f>+IFERROR(VLOOKUP(FA86,Auxiliar!$A:$C,3,0),"")</f>
        <v/>
      </c>
      <c r="FE86" s="1"/>
      <c r="FF86" s="12"/>
      <c r="FG86" s="6" t="str">
        <f>+IFERROR(VALUE(RIGHT(Tabla28[[#This Row],[B2B]],6)),"")</f>
        <v/>
      </c>
      <c r="FH86" s="6" t="str">
        <f>+IFERROR(VLOOKUP(FF86,Auxiliar!$A:$C,2,0),"")</f>
        <v/>
      </c>
      <c r="FI86" s="7" t="str">
        <f>+IFERROR(VLOOKUP(FF86,Auxiliar!$A:$C,3,0),"")</f>
        <v/>
      </c>
      <c r="FJ86" s="1"/>
      <c r="FK86" s="12"/>
      <c r="FL86" s="6" t="str">
        <f>+IFERROR(VALUE(RIGHT(Tabla29[[#This Row],[B2B]],6)),"")</f>
        <v/>
      </c>
      <c r="FM86" s="6" t="str">
        <f>+IFERROR(VLOOKUP(FK86,Auxiliar!$A:$C,2,0),"")</f>
        <v/>
      </c>
      <c r="FN86" s="7" t="str">
        <f>+IFERROR(VLOOKUP(FK86,Auxiliar!$A:$C,3,0),"")</f>
        <v/>
      </c>
      <c r="FO86" s="1"/>
      <c r="FP86" s="12"/>
      <c r="FQ86" s="6"/>
      <c r="FR86" s="6"/>
      <c r="FS86" s="7"/>
      <c r="FT86" s="1"/>
      <c r="FU86" s="12"/>
      <c r="FV86" s="6" t="str">
        <f>+IFERROR(VALUE(RIGHT(Tabla31[[#This Row],[B2B]],6)),"")</f>
        <v/>
      </c>
      <c r="FW86" s="6" t="str">
        <f>+IFERROR(VLOOKUP(FU86,Auxiliar!$A:$C,2,0),"")</f>
        <v/>
      </c>
      <c r="FX86" s="7" t="str">
        <f>+IFERROR(VLOOKUP(FU86,Auxiliar!$A:$C,3,0),"")</f>
        <v/>
      </c>
      <c r="FY86" s="1"/>
      <c r="FZ86" s="12"/>
      <c r="GA86" s="6" t="str">
        <f>+IFERROR(VALUE(RIGHT(Tabla32[[#This Row],[B2B]],6)),"")</f>
        <v/>
      </c>
      <c r="GB86" s="6" t="str">
        <f>+IFERROR(VLOOKUP(FZ86,Auxiliar!$A:$C,2,0),"")</f>
        <v/>
      </c>
      <c r="GC86" s="7" t="str">
        <f>+IFERROR(VLOOKUP(FZ86,Auxiliar!$A:$C,3,0),"")</f>
        <v/>
      </c>
      <c r="GD86" s="1"/>
      <c r="GE86" s="12"/>
      <c r="GF86" s="6" t="str">
        <f>+IFERROR(VALUE(RIGHT(Tabla33[[#This Row],[B2B]],6)),"")</f>
        <v/>
      </c>
      <c r="GG86" s="6" t="str">
        <f>+IFERROR(VLOOKUP(GE86,Auxiliar!$A:$C,2,0),"")</f>
        <v/>
      </c>
      <c r="GH86" s="7" t="str">
        <f>+IFERROR(VLOOKUP(GE86,Auxiliar!$A:$C,3,0),"")</f>
        <v/>
      </c>
    </row>
    <row r="87" spans="1:190" x14ac:dyDescent="0.25">
      <c r="A87" s="1"/>
      <c r="B87" s="1"/>
      <c r="C87" t="str">
        <f>+IFERROR(VALUE(RIGHT(Tabla1[[#This Row],[B2B]],6)),"")</f>
        <v/>
      </c>
      <c r="D87" t="str">
        <f>+IFERROR(VLOOKUP(B87,Auxiliar!$A:$C,2,0),"")</f>
        <v/>
      </c>
      <c r="E87" s="5" t="str">
        <f>+IFERROR(VLOOKUP(B87,Auxiliar!$A:$C,3,0),"")</f>
        <v/>
      </c>
      <c r="S87" s="1">
        <v>2328</v>
      </c>
      <c r="T87" s="1" t="s">
        <v>9</v>
      </c>
      <c r="U87" s="6">
        <f>+IFERROR(VALUE(RIGHT(Tabla4[[#This Row],[B2B]],6)),"")</f>
        <v>2328</v>
      </c>
      <c r="V87" s="6" t="str">
        <f>+IFERROR(VLOOKUP(T87,Auxiliar!$A:$C,2,0),"")</f>
        <v>CORE</v>
      </c>
      <c r="W87" s="7" t="str">
        <f>+IFERROR(VLOOKUP(T87,Auxiliar!$A:$C,3,0),"")</f>
        <v>0b 1% | 2b 5% | 4b 6%</v>
      </c>
      <c r="Y87" s="1">
        <v>3640</v>
      </c>
      <c r="Z87" s="1" t="s">
        <v>10</v>
      </c>
      <c r="AA87" s="6">
        <f>+IFERROR(VALUE(RIGHT(Tabla5[[#This Row],[B2B]],6)),"")</f>
        <v>3640</v>
      </c>
      <c r="AB87" s="6" t="str">
        <f>+IFERROR(VLOOKUP(Z87,Auxiliar!$A:$C,2,0),"")</f>
        <v>CORE</v>
      </c>
      <c r="AC87" s="7" t="str">
        <f>+IFERROR(VLOOKUP(Z87,Auxiliar!$A:$C,3,0),"")</f>
        <v>0b 1% | 3b 4% | 5b 6%</v>
      </c>
      <c r="AE87" s="1">
        <v>5570</v>
      </c>
      <c r="AF87" s="1" t="s">
        <v>11</v>
      </c>
      <c r="AG87" s="6">
        <f>+IFERROR(VALUE(RIGHT(Tabla6[[#This Row],[B2B]],6)),"")</f>
        <v>5570</v>
      </c>
      <c r="AH87" s="6" t="str">
        <f>+IFERROR(VLOOKUP(AF87,Auxiliar!$A:$C,2,0),"")</f>
        <v>CORE</v>
      </c>
      <c r="AI87" s="7" t="str">
        <f>+IFERROR(VLOOKUP(AF87,Auxiliar!$A:$C,3,0),"")</f>
        <v>0b 1% | 6b 5% | 10b 6%</v>
      </c>
      <c r="AK87" s="1">
        <v>2022</v>
      </c>
      <c r="AL87" s="1" t="s">
        <v>30</v>
      </c>
      <c r="AM87" s="6">
        <f>+IFERROR(VALUE(RIGHT(Tabla7[[#This Row],[B2B]],6)),"")</f>
        <v>2022</v>
      </c>
      <c r="AN87" s="6" t="str">
        <f>+IFERROR(VLOOKUP(AL87,Auxiliar!$A:$C,2,0),"")</f>
        <v>LATONES</v>
      </c>
      <c r="AO87" s="7" t="str">
        <f>+IFERROR(VLOOKUP(AL87,Auxiliar!$A:$C,3,0),"")</f>
        <v>1b 4% | 5b 7% | 97b 0%</v>
      </c>
      <c r="AQ87" s="1">
        <v>3509</v>
      </c>
      <c r="AR87" s="1" t="s">
        <v>31</v>
      </c>
      <c r="AS87" s="6">
        <f>+IFERROR(VALUE(RIGHT(Tabla8[[#This Row],[B2B]],6)),"")</f>
        <v>3509</v>
      </c>
      <c r="AT87" s="6" t="str">
        <f>+IFERROR(VLOOKUP(AR87,Auxiliar!$A:$C,2,0),"")</f>
        <v>LATONES</v>
      </c>
      <c r="AU87" s="7" t="str">
        <f>+IFERROR(VLOOKUP(AR87,Auxiliar!$A:$C,3,0),"")</f>
        <v>2b 3% | 4b 5% | 5b 8% | 193 0%</v>
      </c>
      <c r="AW87" s="1"/>
      <c r="AX87" s="1" t="s">
        <v>32</v>
      </c>
      <c r="AY87" s="6" t="str">
        <f>+IFERROR(VALUE(RIGHT(Tabla9[[#This Row],[B2B]],6)),"")</f>
        <v/>
      </c>
      <c r="AZ87" s="6" t="str">
        <f>+IFERROR(VLOOKUP(AX87,Auxiliar!$A:$C,2,0),"")</f>
        <v>LATONES</v>
      </c>
      <c r="BA87" s="7" t="str">
        <f>+IFERROR(VLOOKUP(AX87,Auxiliar!$A:$C,3,0),"")</f>
        <v>2b 3% | 4b 4% | 6b 5% | 10b 8%  | 385b 0%</v>
      </c>
      <c r="BC87" s="1"/>
      <c r="BD87" s="1" t="s">
        <v>33</v>
      </c>
      <c r="BE87" s="6" t="str">
        <f>+IFERROR(VALUE(RIGHT(Tabla10[[#This Row],[B2B]],6)),"")</f>
        <v/>
      </c>
      <c r="BF87" s="6" t="str">
        <f>+IFERROR(VLOOKUP(BD87,Auxiliar!$A:$C,2,0),"")</f>
        <v>LATONES</v>
      </c>
      <c r="BG87" s="7" t="str">
        <f>+IFERROR(VLOOKUP(BD87,Auxiliar!$A:$C,3,0),"")</f>
        <v>6b 4% | 12b 5% | 15b 8% | 385b 0%</v>
      </c>
      <c r="BI87" s="1"/>
      <c r="BJ87" s="1"/>
      <c r="BK87" s="6" t="str">
        <f>+IFERROR(VALUE(RIGHT(Tabla11[[#This Row],[B2B]],6)),"")</f>
        <v/>
      </c>
      <c r="BL87" s="6" t="str">
        <f>+IFERROR(VLOOKUP(BJ87,Auxiliar!$A:$C,2,0),"")</f>
        <v/>
      </c>
      <c r="BM87" s="7" t="str">
        <f>+IFERROR(VLOOKUP(BJ87,Auxiliar!$A:$C,3,0),"")</f>
        <v/>
      </c>
      <c r="BO87" s="1">
        <v>4297</v>
      </c>
      <c r="BP87" s="1" t="s">
        <v>39</v>
      </c>
      <c r="BQ87" s="6">
        <f>+IFERROR(VALUE(RIGHT(Tabla12[[#This Row],[B2B]],6)),"")</f>
        <v>4297</v>
      </c>
      <c r="BR87" s="6" t="str">
        <f>+IFERROR(VLOOKUP(BP87,Auxiliar!$A:$C,2,0),"")</f>
        <v>VALUE LITRO</v>
      </c>
      <c r="BS87" s="7" t="str">
        <f>+IFERROR(VLOOKUP(BP87,Auxiliar!$A:$C,3,0),"")</f>
        <v>1b 12%</v>
      </c>
      <c r="BU87" s="1"/>
      <c r="BV87" s="1"/>
      <c r="BW87" s="6" t="str">
        <f>+IFERROR(VALUE(RIGHT(Tabla13[[#This Row],[B2B]],6)),"")</f>
        <v/>
      </c>
      <c r="BX87" s="6" t="str">
        <f>+IFERROR(VLOOKUP(BV87,Auxiliar!$A:$C,2,0),"")</f>
        <v/>
      </c>
      <c r="BY87" s="7" t="str">
        <f>+IFERROR(VLOOKUP(BV87,Auxiliar!$A:$C,3,0),"")</f>
        <v/>
      </c>
      <c r="CA87" s="1">
        <v>1212</v>
      </c>
      <c r="CB87" s="1" t="s">
        <v>35</v>
      </c>
      <c r="CC87" s="6">
        <f>+IFERROR(VALUE(RIGHT(Tabla14[[#This Row],[B2B]],6)),"")</f>
        <v>1212</v>
      </c>
      <c r="CD87" s="6" t="str">
        <f>+IFERROR(VLOOKUP(CB87,Auxiliar!$A:$C,2,0),"")</f>
        <v>Corona 710cc</v>
      </c>
      <c r="CE87" s="7" t="str">
        <f>+IFERROR(VLOOKUP(CB87,Auxiliar!$A:$C,3,0),"")</f>
        <v>1b 10% | 85b 0%</v>
      </c>
      <c r="CG87" s="1"/>
      <c r="CH87" s="1"/>
      <c r="CI87" s="6" t="str">
        <f>+IFERROR(VALUE(RIGHT(Tabla15[[#This Row],[B2B]],6)),"")</f>
        <v/>
      </c>
      <c r="CJ87" s="6" t="str">
        <f>+IFERROR(VLOOKUP(CH87,Auxiliar!$A:$C,2,0),"")</f>
        <v/>
      </c>
      <c r="CK87" s="7" t="str">
        <f>+IFERROR(VLOOKUP(CH87,Auxiliar!$A:$C,3,0),"")</f>
        <v/>
      </c>
      <c r="CM87" s="1">
        <v>1211</v>
      </c>
      <c r="CN87" s="1" t="s">
        <v>20</v>
      </c>
      <c r="CO87" s="6">
        <v>1211</v>
      </c>
      <c r="CP87" s="6" t="s">
        <v>20</v>
      </c>
      <c r="CQ87" s="7" t="s">
        <v>21</v>
      </c>
      <c r="CS87" s="1"/>
      <c r="CT87" s="1"/>
      <c r="CU87" s="6" t="str">
        <f>+IFERROR(VALUE(RIGHT(Tabla17[[#This Row],[B2B]],6)),"")</f>
        <v/>
      </c>
      <c r="CV87" s="6" t="str">
        <f>+IFERROR(VLOOKUP(CT87,Auxiliar!$A:$C,2,0),"")</f>
        <v/>
      </c>
      <c r="CW87" s="7" t="str">
        <f>+IFERROR(VLOOKUP(CT87,Auxiliar!$A:$C,3,0),"")</f>
        <v/>
      </c>
      <c r="CY87" s="1">
        <v>1211</v>
      </c>
      <c r="CZ87" s="1" t="s">
        <v>16</v>
      </c>
      <c r="DA87" s="6">
        <f>+IFERROR(VALUE(RIGHT(Tabla18[[#This Row],[B2B]],6)),"")</f>
        <v>1211</v>
      </c>
      <c r="DB87" s="6" t="str">
        <f>+IFERROR(VLOOKUP(CZ87,Auxiliar!$A:$C,2,0),"")</f>
        <v>PREMIUM</v>
      </c>
      <c r="DC87" s="7" t="str">
        <f>+IFERROR(VLOOKUP(CZ87,Auxiliar!$A:$C,3,0),"")</f>
        <v>0b 0% | 2b 2% | 5b 3,5% | 10b 5%</v>
      </c>
      <c r="DE87" s="1">
        <v>1211</v>
      </c>
      <c r="DF87" s="1" t="s">
        <v>19</v>
      </c>
      <c r="DG87" s="6">
        <f>+IFERROR(VALUE(RIGHT(Tabla19[[#This Row],[B2B]],6)),"")</f>
        <v>1211</v>
      </c>
      <c r="DH87" s="6" t="str">
        <f>+IFERROR(VLOOKUP(DF87,Auxiliar!$A:$C,2,0),"")</f>
        <v>MICHELOB</v>
      </c>
      <c r="DI87" s="7" t="str">
        <f>+IFERROR(VLOOKUP(DF87,Auxiliar!$A:$C,3,0),"")</f>
        <v>1b 7% | 3b 22% | 8b 27%</v>
      </c>
      <c r="DK87" s="1"/>
      <c r="DL87" s="1"/>
      <c r="DM87" s="6" t="str">
        <f>+IFERROR(VALUE(RIGHT(Tabla20[[#This Row],[B2B]],6)),"")</f>
        <v/>
      </c>
      <c r="DN87" s="6" t="str">
        <f>+IFERROR(VLOOKUP(DL87,Auxiliar!$A:$C,2,0),"")</f>
        <v/>
      </c>
      <c r="DO87" s="7" t="str">
        <f>+IFERROR(VLOOKUP(DL87,Auxiliar!$A:$C,3,0),"")</f>
        <v/>
      </c>
      <c r="DQ87" s="1">
        <v>1211</v>
      </c>
      <c r="DR87" s="12" t="s">
        <v>24</v>
      </c>
      <c r="DS87" s="6">
        <f>+IFERROR(VALUE(RIGHT(Tabla21[[#This Row],[B2B]],6)),"")</f>
        <v>1211</v>
      </c>
      <c r="DT87" s="6" t="str">
        <f>+IFERROR(VLOOKUP(DR87,Auxiliar!$A:$C,2,0),"")</f>
        <v>CORONA PORRON</v>
      </c>
      <c r="DU87" s="7" t="str">
        <f>+IFERROR(VLOOKUP(DR87,Auxiliar!$A:$C,3,0),"")</f>
        <v>1b 5% | 20b 0%</v>
      </c>
      <c r="DW87" s="1">
        <v>4345</v>
      </c>
      <c r="DX87" s="12" t="s">
        <v>43</v>
      </c>
      <c r="DY87" s="6">
        <f>+IFERROR(VALUE(RIGHT(Tabla22[[#This Row],[B2B]],6)),"")</f>
        <v>4345</v>
      </c>
      <c r="DZ87" s="6" t="str">
        <f>+IFERROR(VLOOKUP(DX87,Auxiliar!$A:$C,2,0),"")</f>
        <v xml:space="preserve">VALUE LATA </v>
      </c>
      <c r="EA87" s="7" t="str">
        <f>+IFERROR(VLOOKUP(DX87,Auxiliar!$A:$C,3,0),"")</f>
        <v>1b 15% | 100b 18%</v>
      </c>
      <c r="EC87" s="1">
        <v>4294</v>
      </c>
      <c r="ED87" s="12" t="s">
        <v>47</v>
      </c>
      <c r="EE87" s="6">
        <f>+IFERROR(VALUE(RIGHT(Tabla23[[#This Row],[B2B]],6)),"")</f>
        <v>4294</v>
      </c>
      <c r="EF87" s="6" t="str">
        <f>+IFERROR(VLOOKUP(ED87,Auxiliar!$A:$C,2,0),"")</f>
        <v>VALUE LATON</v>
      </c>
      <c r="EG87" s="7" t="str">
        <f>+IFERROR(VLOOKUP(ED87,Auxiliar!$A:$C,3,0),"")</f>
        <v>1b 10% | 5b 15% | 192b 0%</v>
      </c>
      <c r="EI87" s="1"/>
      <c r="EJ87" s="12"/>
      <c r="EK87" s="6" t="str">
        <f>+IFERROR(VALUE(RIGHT(Tabla24[[#This Row],[B2B]],6)),"")</f>
        <v/>
      </c>
      <c r="EL87" s="6" t="str">
        <f>+IFERROR(VLOOKUP(EJ87,Auxiliar!$A:$C,2,0),"")</f>
        <v/>
      </c>
      <c r="EM87" s="7" t="str">
        <f>+IFERROR(VLOOKUP(EJ87,Auxiliar!$A:$C,3,0),"")</f>
        <v/>
      </c>
      <c r="EO87" s="1"/>
      <c r="EP87" s="12"/>
      <c r="EQ87" s="6" t="str">
        <f>+IFERROR(VALUE(RIGHT(Tabla25[[#This Row],[B2B]],6)),"")</f>
        <v/>
      </c>
      <c r="ER87" s="6" t="str">
        <f>+IFERROR(VLOOKUP(EP87,Auxiliar!$A:$C,2,0),"")</f>
        <v/>
      </c>
      <c r="ES87" s="7" t="str">
        <f>+IFERROR(VLOOKUP(EP87,Auxiliar!$A:$C,3,0),"")</f>
        <v/>
      </c>
      <c r="EU87" s="1"/>
      <c r="EV87" s="12"/>
      <c r="EW87" s="6" t="str">
        <f>+IFERROR(VALUE(RIGHT(Tabla26[[#This Row],[B2B]],6)),"")</f>
        <v/>
      </c>
      <c r="EX87" s="6" t="str">
        <f>+IFERROR(VLOOKUP(EV87,Auxiliar!$A:$C,2,0),"")</f>
        <v/>
      </c>
      <c r="EY87" s="7" t="str">
        <f>+IFERROR(VLOOKUP(EV87,Auxiliar!$A:$C,3,0),"")</f>
        <v/>
      </c>
      <c r="EZ87" s="1"/>
      <c r="FA87" s="12"/>
      <c r="FB87" s="6" t="str">
        <f>+IFERROR(VALUE(RIGHT(Tabla27[[#This Row],[B2B]],6)),"")</f>
        <v/>
      </c>
      <c r="FC87" s="6" t="str">
        <f>+IFERROR(VLOOKUP(FA87,Auxiliar!$A:$C,2,0),"")</f>
        <v/>
      </c>
      <c r="FD87" s="7" t="str">
        <f>+IFERROR(VLOOKUP(FA87,Auxiliar!$A:$C,3,0),"")</f>
        <v/>
      </c>
      <c r="FE87" s="1"/>
      <c r="FF87" s="12"/>
      <c r="FG87" s="6" t="str">
        <f>+IFERROR(VALUE(RIGHT(Tabla28[[#This Row],[B2B]],6)),"")</f>
        <v/>
      </c>
      <c r="FH87" s="6" t="str">
        <f>+IFERROR(VLOOKUP(FF87,Auxiliar!$A:$C,2,0),"")</f>
        <v/>
      </c>
      <c r="FI87" s="7" t="str">
        <f>+IFERROR(VLOOKUP(FF87,Auxiliar!$A:$C,3,0),"")</f>
        <v/>
      </c>
      <c r="FJ87" s="1"/>
      <c r="FK87" s="12"/>
      <c r="FL87" s="6" t="str">
        <f>+IFERROR(VALUE(RIGHT(Tabla29[[#This Row],[B2B]],6)),"")</f>
        <v/>
      </c>
      <c r="FM87" s="6" t="str">
        <f>+IFERROR(VLOOKUP(FK87,Auxiliar!$A:$C,2,0),"")</f>
        <v/>
      </c>
      <c r="FN87" s="7" t="str">
        <f>+IFERROR(VLOOKUP(FK87,Auxiliar!$A:$C,3,0),"")</f>
        <v/>
      </c>
      <c r="FO87" s="1"/>
      <c r="FP87" s="12"/>
      <c r="FQ87" s="6"/>
      <c r="FR87" s="6"/>
      <c r="FS87" s="7"/>
      <c r="FT87" s="1"/>
      <c r="FU87" s="12"/>
      <c r="FV87" s="6" t="str">
        <f>+IFERROR(VALUE(RIGHT(Tabla31[[#This Row],[B2B]],6)),"")</f>
        <v/>
      </c>
      <c r="FW87" s="6" t="str">
        <f>+IFERROR(VLOOKUP(FU87,Auxiliar!$A:$C,2,0),"")</f>
        <v/>
      </c>
      <c r="FX87" s="7" t="str">
        <f>+IFERROR(VLOOKUP(FU87,Auxiliar!$A:$C,3,0),"")</f>
        <v/>
      </c>
      <c r="FY87" s="1"/>
      <c r="FZ87" s="12"/>
      <c r="GA87" s="6" t="str">
        <f>+IFERROR(VALUE(RIGHT(Tabla32[[#This Row],[B2B]],6)),"")</f>
        <v/>
      </c>
      <c r="GB87" s="6" t="str">
        <f>+IFERROR(VLOOKUP(FZ87,Auxiliar!$A:$C,2,0),"")</f>
        <v/>
      </c>
      <c r="GC87" s="7" t="str">
        <f>+IFERROR(VLOOKUP(FZ87,Auxiliar!$A:$C,3,0),"")</f>
        <v/>
      </c>
      <c r="GD87" s="1"/>
      <c r="GE87" s="12"/>
      <c r="GF87" s="6" t="str">
        <f>+IFERROR(VALUE(RIGHT(Tabla33[[#This Row],[B2B]],6)),"")</f>
        <v/>
      </c>
      <c r="GG87" s="6" t="str">
        <f>+IFERROR(VLOOKUP(GE87,Auxiliar!$A:$C,2,0),"")</f>
        <v/>
      </c>
      <c r="GH87" s="7" t="str">
        <f>+IFERROR(VLOOKUP(GE87,Auxiliar!$A:$C,3,0),"")</f>
        <v/>
      </c>
    </row>
    <row r="88" spans="1:190" x14ac:dyDescent="0.25">
      <c r="A88" s="1"/>
      <c r="B88" s="1"/>
      <c r="C88" t="str">
        <f>+IFERROR(VALUE(RIGHT(Tabla1[[#This Row],[B2B]],6)),"")</f>
        <v/>
      </c>
      <c r="D88" t="str">
        <f>+IFERROR(VLOOKUP(B88,Auxiliar!$A:$C,2,0),"")</f>
        <v/>
      </c>
      <c r="E88" s="5" t="str">
        <f>+IFERROR(VLOOKUP(B88,Auxiliar!$A:$C,3,0),"")</f>
        <v/>
      </c>
      <c r="S88" s="1">
        <v>2344</v>
      </c>
      <c r="T88" s="1" t="s">
        <v>9</v>
      </c>
      <c r="U88" s="6">
        <f>+IFERROR(VALUE(RIGHT(Tabla4[[#This Row],[B2B]],6)),"")</f>
        <v>2344</v>
      </c>
      <c r="V88" s="6" t="str">
        <f>+IFERROR(VLOOKUP(T88,Auxiliar!$A:$C,2,0),"")</f>
        <v>CORE</v>
      </c>
      <c r="W88" s="7" t="str">
        <f>+IFERROR(VLOOKUP(T88,Auxiliar!$A:$C,3,0),"")</f>
        <v>0b 1% | 2b 5% | 4b 6%</v>
      </c>
      <c r="Y88" s="1">
        <v>3641</v>
      </c>
      <c r="Z88" s="1" t="s">
        <v>10</v>
      </c>
      <c r="AA88" s="6">
        <f>+IFERROR(VALUE(RIGHT(Tabla5[[#This Row],[B2B]],6)),"")</f>
        <v>3641</v>
      </c>
      <c r="AB88" s="6" t="str">
        <f>+IFERROR(VLOOKUP(Z88,Auxiliar!$A:$C,2,0),"")</f>
        <v>CORE</v>
      </c>
      <c r="AC88" s="7" t="str">
        <f>+IFERROR(VLOOKUP(Z88,Auxiliar!$A:$C,3,0),"")</f>
        <v>0b 1% | 3b 4% | 5b 6%</v>
      </c>
      <c r="AE88" s="1">
        <v>5617</v>
      </c>
      <c r="AF88" s="1" t="s">
        <v>11</v>
      </c>
      <c r="AG88" s="6">
        <f>+IFERROR(VALUE(RIGHT(Tabla6[[#This Row],[B2B]],6)),"")</f>
        <v>5617</v>
      </c>
      <c r="AH88" s="6" t="str">
        <f>+IFERROR(VLOOKUP(AF88,Auxiliar!$A:$C,2,0),"")</f>
        <v>CORE</v>
      </c>
      <c r="AI88" s="7" t="str">
        <f>+IFERROR(VLOOKUP(AF88,Auxiliar!$A:$C,3,0),"")</f>
        <v>0b 1% | 6b 5% | 10b 6%</v>
      </c>
      <c r="AK88" s="1">
        <v>2025</v>
      </c>
      <c r="AL88" s="1" t="s">
        <v>30</v>
      </c>
      <c r="AM88" s="6">
        <f>+IFERROR(VALUE(RIGHT(Tabla7[[#This Row],[B2B]],6)),"")</f>
        <v>2025</v>
      </c>
      <c r="AN88" s="6" t="str">
        <f>+IFERROR(VLOOKUP(AL88,Auxiliar!$A:$C,2,0),"")</f>
        <v>LATONES</v>
      </c>
      <c r="AO88" s="7" t="str">
        <f>+IFERROR(VLOOKUP(AL88,Auxiliar!$A:$C,3,0),"")</f>
        <v>1b 4% | 5b 7% | 97b 0%</v>
      </c>
      <c r="AQ88" s="1">
        <v>3519</v>
      </c>
      <c r="AR88" s="1" t="s">
        <v>31</v>
      </c>
      <c r="AS88" s="6">
        <f>+IFERROR(VALUE(RIGHT(Tabla8[[#This Row],[B2B]],6)),"")</f>
        <v>3519</v>
      </c>
      <c r="AT88" s="6" t="str">
        <f>+IFERROR(VLOOKUP(AR88,Auxiliar!$A:$C,2,0),"")</f>
        <v>LATONES</v>
      </c>
      <c r="AU88" s="7" t="str">
        <f>+IFERROR(VLOOKUP(AR88,Auxiliar!$A:$C,3,0),"")</f>
        <v>2b 3% | 4b 5% | 5b 8% | 193 0%</v>
      </c>
      <c r="AW88" s="1"/>
      <c r="AX88" s="1" t="s">
        <v>32</v>
      </c>
      <c r="AY88" s="6" t="str">
        <f>+IFERROR(VALUE(RIGHT(Tabla9[[#This Row],[B2B]],6)),"")</f>
        <v/>
      </c>
      <c r="AZ88" s="6" t="str">
        <f>+IFERROR(VLOOKUP(AX88,Auxiliar!$A:$C,2,0),"")</f>
        <v>LATONES</v>
      </c>
      <c r="BA88" s="7" t="str">
        <f>+IFERROR(VLOOKUP(AX88,Auxiliar!$A:$C,3,0),"")</f>
        <v>2b 3% | 4b 4% | 6b 5% | 10b 8%  | 385b 0%</v>
      </c>
      <c r="BC88" s="1"/>
      <c r="BD88" s="1" t="s">
        <v>33</v>
      </c>
      <c r="BE88" s="6" t="str">
        <f>+IFERROR(VALUE(RIGHT(Tabla10[[#This Row],[B2B]],6)),"")</f>
        <v/>
      </c>
      <c r="BF88" s="6" t="str">
        <f>+IFERROR(VLOOKUP(BD88,Auxiliar!$A:$C,2,0),"")</f>
        <v>LATONES</v>
      </c>
      <c r="BG88" s="7" t="str">
        <f>+IFERROR(VLOOKUP(BD88,Auxiliar!$A:$C,3,0),"")</f>
        <v>6b 4% | 12b 5% | 15b 8% | 385b 0%</v>
      </c>
      <c r="BI88" s="1"/>
      <c r="BJ88" s="1"/>
      <c r="BK88" s="6" t="str">
        <f>+IFERROR(VALUE(RIGHT(Tabla11[[#This Row],[B2B]],6)),"")</f>
        <v/>
      </c>
      <c r="BL88" s="6" t="str">
        <f>+IFERROR(VLOOKUP(BJ88,Auxiliar!$A:$C,2,0),"")</f>
        <v/>
      </c>
      <c r="BM88" s="7" t="str">
        <f>+IFERROR(VLOOKUP(BJ88,Auxiliar!$A:$C,3,0),"")</f>
        <v/>
      </c>
      <c r="BO88" s="1">
        <v>4345</v>
      </c>
      <c r="BP88" s="1" t="s">
        <v>39</v>
      </c>
      <c r="BQ88" s="6">
        <f>+IFERROR(VALUE(RIGHT(Tabla12[[#This Row],[B2B]],6)),"")</f>
        <v>4345</v>
      </c>
      <c r="BR88" s="6" t="str">
        <f>+IFERROR(VLOOKUP(BP88,Auxiliar!$A:$C,2,0),"")</f>
        <v>VALUE LITRO</v>
      </c>
      <c r="BS88" s="7" t="str">
        <f>+IFERROR(VLOOKUP(BP88,Auxiliar!$A:$C,3,0),"")</f>
        <v>1b 12%</v>
      </c>
      <c r="BU88" s="1"/>
      <c r="BV88" s="1"/>
      <c r="BW88" s="6" t="str">
        <f>+IFERROR(VALUE(RIGHT(Tabla13[[#This Row],[B2B]],6)),"")</f>
        <v/>
      </c>
      <c r="BX88" s="6" t="str">
        <f>+IFERROR(VLOOKUP(BV88,Auxiliar!$A:$C,2,0),"")</f>
        <v/>
      </c>
      <c r="BY88" s="7" t="str">
        <f>+IFERROR(VLOOKUP(BV88,Auxiliar!$A:$C,3,0),"")</f>
        <v/>
      </c>
      <c r="CA88" s="1">
        <v>1214</v>
      </c>
      <c r="CB88" s="1" t="s">
        <v>35</v>
      </c>
      <c r="CC88" s="6">
        <f>+IFERROR(VALUE(RIGHT(Tabla14[[#This Row],[B2B]],6)),"")</f>
        <v>1214</v>
      </c>
      <c r="CD88" s="6" t="str">
        <f>+IFERROR(VLOOKUP(CB88,Auxiliar!$A:$C,2,0),"")</f>
        <v>Corona 710cc</v>
      </c>
      <c r="CE88" s="7" t="str">
        <f>+IFERROR(VLOOKUP(CB88,Auxiliar!$A:$C,3,0),"")</f>
        <v>1b 10% | 85b 0%</v>
      </c>
      <c r="CG88" s="1"/>
      <c r="CH88" s="1"/>
      <c r="CI88" s="6" t="str">
        <f>+IFERROR(VALUE(RIGHT(Tabla15[[#This Row],[B2B]],6)),"")</f>
        <v/>
      </c>
      <c r="CJ88" s="6" t="str">
        <f>+IFERROR(VLOOKUP(CH88,Auxiliar!$A:$C,2,0),"")</f>
        <v/>
      </c>
      <c r="CK88" s="7" t="str">
        <f>+IFERROR(VLOOKUP(CH88,Auxiliar!$A:$C,3,0),"")</f>
        <v/>
      </c>
      <c r="CM88" s="1">
        <v>1212</v>
      </c>
      <c r="CN88" s="1" t="s">
        <v>20</v>
      </c>
      <c r="CO88" s="6">
        <v>1212</v>
      </c>
      <c r="CP88" s="6" t="s">
        <v>20</v>
      </c>
      <c r="CQ88" s="7" t="s">
        <v>21</v>
      </c>
      <c r="CS88" s="1"/>
      <c r="CT88" s="1"/>
      <c r="CU88" s="6" t="str">
        <f>+IFERROR(VALUE(RIGHT(Tabla17[[#This Row],[B2B]],6)),"")</f>
        <v/>
      </c>
      <c r="CV88" s="6" t="str">
        <f>+IFERROR(VLOOKUP(CT88,Auxiliar!$A:$C,2,0),"")</f>
        <v/>
      </c>
      <c r="CW88" s="7" t="str">
        <f>+IFERROR(VLOOKUP(CT88,Auxiliar!$A:$C,3,0),"")</f>
        <v/>
      </c>
      <c r="CY88" s="1">
        <v>1212</v>
      </c>
      <c r="CZ88" s="1" t="s">
        <v>16</v>
      </c>
      <c r="DA88" s="6">
        <f>+IFERROR(VALUE(RIGHT(Tabla18[[#This Row],[B2B]],6)),"")</f>
        <v>1212</v>
      </c>
      <c r="DB88" s="6" t="str">
        <f>+IFERROR(VLOOKUP(CZ88,Auxiliar!$A:$C,2,0),"")</f>
        <v>PREMIUM</v>
      </c>
      <c r="DC88" s="7" t="str">
        <f>+IFERROR(VLOOKUP(CZ88,Auxiliar!$A:$C,3,0),"")</f>
        <v>0b 0% | 2b 2% | 5b 3,5% | 10b 5%</v>
      </c>
      <c r="DE88" s="1">
        <v>1212</v>
      </c>
      <c r="DF88" s="1" t="s">
        <v>19</v>
      </c>
      <c r="DG88" s="6">
        <f>+IFERROR(VALUE(RIGHT(Tabla19[[#This Row],[B2B]],6)),"")</f>
        <v>1212</v>
      </c>
      <c r="DH88" s="6" t="str">
        <f>+IFERROR(VLOOKUP(DF88,Auxiliar!$A:$C,2,0),"")</f>
        <v>MICHELOB</v>
      </c>
      <c r="DI88" s="7" t="str">
        <f>+IFERROR(VLOOKUP(DF88,Auxiliar!$A:$C,3,0),"")</f>
        <v>1b 7% | 3b 22% | 8b 27%</v>
      </c>
      <c r="DK88" s="1"/>
      <c r="DL88" s="1"/>
      <c r="DM88" s="6" t="str">
        <f>+IFERROR(VALUE(RIGHT(Tabla20[[#This Row],[B2B]],6)),"")</f>
        <v/>
      </c>
      <c r="DN88" s="6" t="str">
        <f>+IFERROR(VLOOKUP(DL88,Auxiliar!$A:$C,2,0),"")</f>
        <v/>
      </c>
      <c r="DO88" s="7" t="str">
        <f>+IFERROR(VLOOKUP(DL88,Auxiliar!$A:$C,3,0),"")</f>
        <v/>
      </c>
      <c r="DQ88" s="1">
        <v>1212</v>
      </c>
      <c r="DR88" s="12" t="s">
        <v>24</v>
      </c>
      <c r="DS88" s="6">
        <f>+IFERROR(VALUE(RIGHT(Tabla21[[#This Row],[B2B]],6)),"")</f>
        <v>1212</v>
      </c>
      <c r="DT88" s="6" t="str">
        <f>+IFERROR(VLOOKUP(DR88,Auxiliar!$A:$C,2,0),"")</f>
        <v>CORONA PORRON</v>
      </c>
      <c r="DU88" s="7" t="str">
        <f>+IFERROR(VLOOKUP(DR88,Auxiliar!$A:$C,3,0),"")</f>
        <v>1b 5% | 20b 0%</v>
      </c>
      <c r="DW88" s="1">
        <v>4354</v>
      </c>
      <c r="DX88" s="12" t="s">
        <v>43</v>
      </c>
      <c r="DY88" s="6">
        <f>+IFERROR(VALUE(RIGHT(Tabla22[[#This Row],[B2B]],6)),"")</f>
        <v>4354</v>
      </c>
      <c r="DZ88" s="6" t="str">
        <f>+IFERROR(VLOOKUP(DX88,Auxiliar!$A:$C,2,0),"")</f>
        <v xml:space="preserve">VALUE LATA </v>
      </c>
      <c r="EA88" s="7" t="str">
        <f>+IFERROR(VLOOKUP(DX88,Auxiliar!$A:$C,3,0),"")</f>
        <v>1b 15% | 100b 18%</v>
      </c>
      <c r="EC88" s="1">
        <v>4297</v>
      </c>
      <c r="ED88" s="12" t="s">
        <v>47</v>
      </c>
      <c r="EE88" s="6">
        <f>+IFERROR(VALUE(RIGHT(Tabla23[[#This Row],[B2B]],6)),"")</f>
        <v>4297</v>
      </c>
      <c r="EF88" s="6" t="str">
        <f>+IFERROR(VLOOKUP(ED88,Auxiliar!$A:$C,2,0),"")</f>
        <v>VALUE LATON</v>
      </c>
      <c r="EG88" s="7" t="str">
        <f>+IFERROR(VLOOKUP(ED88,Auxiliar!$A:$C,3,0),"")</f>
        <v>1b 10% | 5b 15% | 192b 0%</v>
      </c>
      <c r="EI88" s="1"/>
      <c r="EJ88" s="12"/>
      <c r="EK88" s="6" t="str">
        <f>+IFERROR(VALUE(RIGHT(Tabla24[[#This Row],[B2B]],6)),"")</f>
        <v/>
      </c>
      <c r="EL88" s="6" t="str">
        <f>+IFERROR(VLOOKUP(EJ88,Auxiliar!$A:$C,2,0),"")</f>
        <v/>
      </c>
      <c r="EM88" s="7" t="str">
        <f>+IFERROR(VLOOKUP(EJ88,Auxiliar!$A:$C,3,0),"")</f>
        <v/>
      </c>
      <c r="EO88" s="1"/>
      <c r="EP88" s="12"/>
      <c r="EQ88" s="6" t="str">
        <f>+IFERROR(VALUE(RIGHT(Tabla25[[#This Row],[B2B]],6)),"")</f>
        <v/>
      </c>
      <c r="ER88" s="6" t="str">
        <f>+IFERROR(VLOOKUP(EP88,Auxiliar!$A:$C,2,0),"")</f>
        <v/>
      </c>
      <c r="ES88" s="7" t="str">
        <f>+IFERROR(VLOOKUP(EP88,Auxiliar!$A:$C,3,0),"")</f>
        <v/>
      </c>
      <c r="EU88" s="1"/>
      <c r="EV88" s="12"/>
      <c r="EW88" s="6" t="str">
        <f>+IFERROR(VALUE(RIGHT(Tabla26[[#This Row],[B2B]],6)),"")</f>
        <v/>
      </c>
      <c r="EX88" s="6" t="str">
        <f>+IFERROR(VLOOKUP(EV88,Auxiliar!$A:$C,2,0),"")</f>
        <v/>
      </c>
      <c r="EY88" s="7" t="str">
        <f>+IFERROR(VLOOKUP(EV88,Auxiliar!$A:$C,3,0),"")</f>
        <v/>
      </c>
      <c r="EZ88" s="1"/>
      <c r="FA88" s="12"/>
      <c r="FB88" s="6" t="str">
        <f>+IFERROR(VALUE(RIGHT(Tabla27[[#This Row],[B2B]],6)),"")</f>
        <v/>
      </c>
      <c r="FC88" s="6" t="str">
        <f>+IFERROR(VLOOKUP(FA88,Auxiliar!$A:$C,2,0),"")</f>
        <v/>
      </c>
      <c r="FD88" s="7" t="str">
        <f>+IFERROR(VLOOKUP(FA88,Auxiliar!$A:$C,3,0),"")</f>
        <v/>
      </c>
      <c r="FE88" s="1"/>
      <c r="FF88" s="12"/>
      <c r="FG88" s="6" t="str">
        <f>+IFERROR(VALUE(RIGHT(Tabla28[[#This Row],[B2B]],6)),"")</f>
        <v/>
      </c>
      <c r="FH88" s="6" t="str">
        <f>+IFERROR(VLOOKUP(FF88,Auxiliar!$A:$C,2,0),"")</f>
        <v/>
      </c>
      <c r="FI88" s="7" t="str">
        <f>+IFERROR(VLOOKUP(FF88,Auxiliar!$A:$C,3,0),"")</f>
        <v/>
      </c>
      <c r="FJ88" s="1"/>
      <c r="FK88" s="12"/>
      <c r="FL88" s="6" t="str">
        <f>+IFERROR(VALUE(RIGHT(Tabla29[[#This Row],[B2B]],6)),"")</f>
        <v/>
      </c>
      <c r="FM88" s="6" t="str">
        <f>+IFERROR(VLOOKUP(FK88,Auxiliar!$A:$C,2,0),"")</f>
        <v/>
      </c>
      <c r="FN88" s="7" t="str">
        <f>+IFERROR(VLOOKUP(FK88,Auxiliar!$A:$C,3,0),"")</f>
        <v/>
      </c>
      <c r="FO88" s="1"/>
      <c r="FP88" s="12"/>
      <c r="FQ88" s="6"/>
      <c r="FR88" s="6"/>
      <c r="FS88" s="7"/>
      <c r="FT88" s="1"/>
      <c r="FU88" s="12"/>
      <c r="FV88" s="6" t="str">
        <f>+IFERROR(VALUE(RIGHT(Tabla31[[#This Row],[B2B]],6)),"")</f>
        <v/>
      </c>
      <c r="FW88" s="6" t="str">
        <f>+IFERROR(VLOOKUP(FU88,Auxiliar!$A:$C,2,0),"")</f>
        <v/>
      </c>
      <c r="FX88" s="7" t="str">
        <f>+IFERROR(VLOOKUP(FU88,Auxiliar!$A:$C,3,0),"")</f>
        <v/>
      </c>
      <c r="FY88" s="1"/>
      <c r="FZ88" s="12"/>
      <c r="GA88" s="6" t="str">
        <f>+IFERROR(VALUE(RIGHT(Tabla32[[#This Row],[B2B]],6)),"")</f>
        <v/>
      </c>
      <c r="GB88" s="6" t="str">
        <f>+IFERROR(VLOOKUP(FZ88,Auxiliar!$A:$C,2,0),"")</f>
        <v/>
      </c>
      <c r="GC88" s="7" t="str">
        <f>+IFERROR(VLOOKUP(FZ88,Auxiliar!$A:$C,3,0),"")</f>
        <v/>
      </c>
      <c r="GD88" s="1"/>
      <c r="GE88" s="12"/>
      <c r="GF88" s="6" t="str">
        <f>+IFERROR(VALUE(RIGHT(Tabla33[[#This Row],[B2B]],6)),"")</f>
        <v/>
      </c>
      <c r="GG88" s="6" t="str">
        <f>+IFERROR(VLOOKUP(GE88,Auxiliar!$A:$C,2,0),"")</f>
        <v/>
      </c>
      <c r="GH88" s="7" t="str">
        <f>+IFERROR(VLOOKUP(GE88,Auxiliar!$A:$C,3,0),"")</f>
        <v/>
      </c>
    </row>
    <row r="89" spans="1:190" x14ac:dyDescent="0.25">
      <c r="A89" s="1"/>
      <c r="B89" s="1"/>
      <c r="C89" t="str">
        <f>+IFERROR(VALUE(RIGHT(Tabla1[[#This Row],[B2B]],6)),"")</f>
        <v/>
      </c>
      <c r="D89" t="str">
        <f>+IFERROR(VLOOKUP(B89,Auxiliar!$A:$C,2,0),"")</f>
        <v/>
      </c>
      <c r="E89" s="5" t="str">
        <f>+IFERROR(VLOOKUP(B89,Auxiliar!$A:$C,3,0),"")</f>
        <v/>
      </c>
      <c r="S89" s="1">
        <v>2359</v>
      </c>
      <c r="T89" s="1" t="s">
        <v>9</v>
      </c>
      <c r="U89" s="6">
        <f>+IFERROR(VALUE(RIGHT(Tabla4[[#This Row],[B2B]],6)),"")</f>
        <v>2359</v>
      </c>
      <c r="V89" s="6" t="str">
        <f>+IFERROR(VLOOKUP(T89,Auxiliar!$A:$C,2,0),"")</f>
        <v>CORE</v>
      </c>
      <c r="W89" s="7" t="str">
        <f>+IFERROR(VLOOKUP(T89,Auxiliar!$A:$C,3,0),"")</f>
        <v>0b 1% | 2b 5% | 4b 6%</v>
      </c>
      <c r="Y89" s="1">
        <v>3681</v>
      </c>
      <c r="Z89" s="1" t="s">
        <v>10</v>
      </c>
      <c r="AA89" s="6">
        <f>+IFERROR(VALUE(RIGHT(Tabla5[[#This Row],[B2B]],6)),"")</f>
        <v>3681</v>
      </c>
      <c r="AB89" s="6" t="str">
        <f>+IFERROR(VLOOKUP(Z89,Auxiliar!$A:$C,2,0),"")</f>
        <v>CORE</v>
      </c>
      <c r="AC89" s="7" t="str">
        <f>+IFERROR(VLOOKUP(Z89,Auxiliar!$A:$C,3,0),"")</f>
        <v>0b 1% | 3b 4% | 5b 6%</v>
      </c>
      <c r="AE89" s="1">
        <v>5709</v>
      </c>
      <c r="AF89" s="1" t="s">
        <v>11</v>
      </c>
      <c r="AG89" s="6">
        <f>+IFERROR(VALUE(RIGHT(Tabla6[[#This Row],[B2B]],6)),"")</f>
        <v>5709</v>
      </c>
      <c r="AH89" s="6" t="str">
        <f>+IFERROR(VLOOKUP(AF89,Auxiliar!$A:$C,2,0),"")</f>
        <v>CORE</v>
      </c>
      <c r="AI89" s="7" t="str">
        <f>+IFERROR(VLOOKUP(AF89,Auxiliar!$A:$C,3,0),"")</f>
        <v>0b 1% | 6b 5% | 10b 6%</v>
      </c>
      <c r="AK89" s="1">
        <v>2058</v>
      </c>
      <c r="AL89" s="1" t="s">
        <v>30</v>
      </c>
      <c r="AM89" s="6">
        <f>+IFERROR(VALUE(RIGHT(Tabla7[[#This Row],[B2B]],6)),"")</f>
        <v>2058</v>
      </c>
      <c r="AN89" s="6" t="str">
        <f>+IFERROR(VLOOKUP(AL89,Auxiliar!$A:$C,2,0),"")</f>
        <v>LATONES</v>
      </c>
      <c r="AO89" s="7" t="str">
        <f>+IFERROR(VLOOKUP(AL89,Auxiliar!$A:$C,3,0),"")</f>
        <v>1b 4% | 5b 7% | 97b 0%</v>
      </c>
      <c r="AQ89" s="1">
        <v>3523</v>
      </c>
      <c r="AR89" s="1" t="s">
        <v>31</v>
      </c>
      <c r="AS89" s="6">
        <f>+IFERROR(VALUE(RIGHT(Tabla8[[#This Row],[B2B]],6)),"")</f>
        <v>3523</v>
      </c>
      <c r="AT89" s="6" t="str">
        <f>+IFERROR(VLOOKUP(AR89,Auxiliar!$A:$C,2,0),"")</f>
        <v>LATONES</v>
      </c>
      <c r="AU89" s="7" t="str">
        <f>+IFERROR(VLOOKUP(AR89,Auxiliar!$A:$C,3,0),"")</f>
        <v>2b 3% | 4b 5% | 5b 8% | 193 0%</v>
      </c>
      <c r="AW89" s="1"/>
      <c r="AX89" s="1" t="s">
        <v>32</v>
      </c>
      <c r="AY89" s="6" t="str">
        <f>+IFERROR(VALUE(RIGHT(Tabla9[[#This Row],[B2B]],6)),"")</f>
        <v/>
      </c>
      <c r="AZ89" s="6" t="str">
        <f>+IFERROR(VLOOKUP(AX89,Auxiliar!$A:$C,2,0),"")</f>
        <v>LATONES</v>
      </c>
      <c r="BA89" s="7" t="str">
        <f>+IFERROR(VLOOKUP(AX89,Auxiliar!$A:$C,3,0),"")</f>
        <v>2b 3% | 4b 4% | 6b 5% | 10b 8%  | 385b 0%</v>
      </c>
      <c r="BC89" s="1"/>
      <c r="BD89" s="1" t="s">
        <v>33</v>
      </c>
      <c r="BE89" s="6" t="str">
        <f>+IFERROR(VALUE(RIGHT(Tabla10[[#This Row],[B2B]],6)),"")</f>
        <v/>
      </c>
      <c r="BF89" s="6" t="str">
        <f>+IFERROR(VLOOKUP(BD89,Auxiliar!$A:$C,2,0),"")</f>
        <v>LATONES</v>
      </c>
      <c r="BG89" s="7" t="str">
        <f>+IFERROR(VLOOKUP(BD89,Auxiliar!$A:$C,3,0),"")</f>
        <v>6b 4% | 12b 5% | 15b 8% | 385b 0%</v>
      </c>
      <c r="BI89" s="1"/>
      <c r="BJ89" s="1"/>
      <c r="BK89" s="6" t="str">
        <f>+IFERROR(VALUE(RIGHT(Tabla11[[#This Row],[B2B]],6)),"")</f>
        <v/>
      </c>
      <c r="BL89" s="6" t="str">
        <f>+IFERROR(VLOOKUP(BJ89,Auxiliar!$A:$C,2,0),"")</f>
        <v/>
      </c>
      <c r="BM89" s="7" t="str">
        <f>+IFERROR(VLOOKUP(BJ89,Auxiliar!$A:$C,3,0),"")</f>
        <v/>
      </c>
      <c r="BO89" s="1">
        <v>4354</v>
      </c>
      <c r="BP89" s="1" t="s">
        <v>39</v>
      </c>
      <c r="BQ89" s="6">
        <f>+IFERROR(VALUE(RIGHT(Tabla12[[#This Row],[B2B]],6)),"")</f>
        <v>4354</v>
      </c>
      <c r="BR89" s="6" t="str">
        <f>+IFERROR(VLOOKUP(BP89,Auxiliar!$A:$C,2,0),"")</f>
        <v>VALUE LITRO</v>
      </c>
      <c r="BS89" s="7" t="str">
        <f>+IFERROR(VLOOKUP(BP89,Auxiliar!$A:$C,3,0),"")</f>
        <v>1b 12%</v>
      </c>
      <c r="BU89" s="1"/>
      <c r="BV89" s="1"/>
      <c r="BW89" s="6" t="str">
        <f>+IFERROR(VALUE(RIGHT(Tabla13[[#This Row],[B2B]],6)),"")</f>
        <v/>
      </c>
      <c r="BX89" s="6" t="str">
        <f>+IFERROR(VLOOKUP(BV89,Auxiliar!$A:$C,2,0),"")</f>
        <v/>
      </c>
      <c r="BY89" s="7" t="str">
        <f>+IFERROR(VLOOKUP(BV89,Auxiliar!$A:$C,3,0),"")</f>
        <v/>
      </c>
      <c r="CA89" s="1">
        <v>1238</v>
      </c>
      <c r="CB89" s="1" t="s">
        <v>35</v>
      </c>
      <c r="CC89" s="6">
        <f>+IFERROR(VALUE(RIGHT(Tabla14[[#This Row],[B2B]],6)),"")</f>
        <v>1238</v>
      </c>
      <c r="CD89" s="6" t="str">
        <f>+IFERROR(VLOOKUP(CB89,Auxiliar!$A:$C,2,0),"")</f>
        <v>Corona 710cc</v>
      </c>
      <c r="CE89" s="7" t="str">
        <f>+IFERROR(VLOOKUP(CB89,Auxiliar!$A:$C,3,0),"")</f>
        <v>1b 10% | 85b 0%</v>
      </c>
      <c r="CG89" s="1"/>
      <c r="CH89" s="1"/>
      <c r="CI89" s="6" t="str">
        <f>+IFERROR(VALUE(RIGHT(Tabla15[[#This Row],[B2B]],6)),"")</f>
        <v/>
      </c>
      <c r="CJ89" s="6" t="str">
        <f>+IFERROR(VLOOKUP(CH89,Auxiliar!$A:$C,2,0),"")</f>
        <v/>
      </c>
      <c r="CK89" s="7" t="str">
        <f>+IFERROR(VLOOKUP(CH89,Auxiliar!$A:$C,3,0),"")</f>
        <v/>
      </c>
      <c r="CM89" s="1">
        <v>1214</v>
      </c>
      <c r="CN89" s="1" t="s">
        <v>20</v>
      </c>
      <c r="CO89" s="6">
        <v>1214</v>
      </c>
      <c r="CP89" s="6" t="s">
        <v>20</v>
      </c>
      <c r="CQ89" s="7" t="s">
        <v>21</v>
      </c>
      <c r="CS89" s="1"/>
      <c r="CT89" s="1"/>
      <c r="CU89" s="6" t="str">
        <f>+IFERROR(VALUE(RIGHT(Tabla17[[#This Row],[B2B]],6)),"")</f>
        <v/>
      </c>
      <c r="CV89" s="6" t="str">
        <f>+IFERROR(VLOOKUP(CT89,Auxiliar!$A:$C,2,0),"")</f>
        <v/>
      </c>
      <c r="CW89" s="7" t="str">
        <f>+IFERROR(VLOOKUP(CT89,Auxiliar!$A:$C,3,0),"")</f>
        <v/>
      </c>
      <c r="CY89" s="1">
        <v>1214</v>
      </c>
      <c r="CZ89" s="1" t="s">
        <v>16</v>
      </c>
      <c r="DA89" s="6">
        <f>+IFERROR(VALUE(RIGHT(Tabla18[[#This Row],[B2B]],6)),"")</f>
        <v>1214</v>
      </c>
      <c r="DB89" s="6" t="str">
        <f>+IFERROR(VLOOKUP(CZ89,Auxiliar!$A:$C,2,0),"")</f>
        <v>PREMIUM</v>
      </c>
      <c r="DC89" s="7" t="str">
        <f>+IFERROR(VLOOKUP(CZ89,Auxiliar!$A:$C,3,0),"")</f>
        <v>0b 0% | 2b 2% | 5b 3,5% | 10b 5%</v>
      </c>
      <c r="DE89" s="1">
        <v>1214</v>
      </c>
      <c r="DF89" s="1" t="s">
        <v>19</v>
      </c>
      <c r="DG89" s="6">
        <f>+IFERROR(VALUE(RIGHT(Tabla19[[#This Row],[B2B]],6)),"")</f>
        <v>1214</v>
      </c>
      <c r="DH89" s="6" t="str">
        <f>+IFERROR(VLOOKUP(DF89,Auxiliar!$A:$C,2,0),"")</f>
        <v>MICHELOB</v>
      </c>
      <c r="DI89" s="7" t="str">
        <f>+IFERROR(VLOOKUP(DF89,Auxiliar!$A:$C,3,0),"")</f>
        <v>1b 7% | 3b 22% | 8b 27%</v>
      </c>
      <c r="DK89" s="1"/>
      <c r="DL89" s="1"/>
      <c r="DM89" s="6" t="str">
        <f>+IFERROR(VALUE(RIGHT(Tabla20[[#This Row],[B2B]],6)),"")</f>
        <v/>
      </c>
      <c r="DN89" s="6" t="str">
        <f>+IFERROR(VLOOKUP(DL89,Auxiliar!$A:$C,2,0),"")</f>
        <v/>
      </c>
      <c r="DO89" s="7" t="str">
        <f>+IFERROR(VLOOKUP(DL89,Auxiliar!$A:$C,3,0),"")</f>
        <v/>
      </c>
      <c r="DQ89" s="1">
        <v>1214</v>
      </c>
      <c r="DR89" s="12" t="s">
        <v>24</v>
      </c>
      <c r="DS89" s="6">
        <f>+IFERROR(VALUE(RIGHT(Tabla21[[#This Row],[B2B]],6)),"")</f>
        <v>1214</v>
      </c>
      <c r="DT89" s="6" t="str">
        <f>+IFERROR(VLOOKUP(DR89,Auxiliar!$A:$C,2,0),"")</f>
        <v>CORONA PORRON</v>
      </c>
      <c r="DU89" s="7" t="str">
        <f>+IFERROR(VLOOKUP(DR89,Auxiliar!$A:$C,3,0),"")</f>
        <v>1b 5% | 20b 0%</v>
      </c>
      <c r="DW89" s="1">
        <v>4363</v>
      </c>
      <c r="DX89" s="12" t="s">
        <v>43</v>
      </c>
      <c r="DY89" s="6">
        <f>+IFERROR(VALUE(RIGHT(Tabla22[[#This Row],[B2B]],6)),"")</f>
        <v>4363</v>
      </c>
      <c r="DZ89" s="6" t="str">
        <f>+IFERROR(VLOOKUP(DX89,Auxiliar!$A:$C,2,0),"")</f>
        <v xml:space="preserve">VALUE LATA </v>
      </c>
      <c r="EA89" s="7" t="str">
        <f>+IFERROR(VLOOKUP(DX89,Auxiliar!$A:$C,3,0),"")</f>
        <v>1b 15% | 100b 18%</v>
      </c>
      <c r="EC89" s="1">
        <v>4345</v>
      </c>
      <c r="ED89" s="12" t="s">
        <v>47</v>
      </c>
      <c r="EE89" s="6">
        <f>+IFERROR(VALUE(RIGHT(Tabla23[[#This Row],[B2B]],6)),"")</f>
        <v>4345</v>
      </c>
      <c r="EF89" s="6" t="str">
        <f>+IFERROR(VLOOKUP(ED89,Auxiliar!$A:$C,2,0),"")</f>
        <v>VALUE LATON</v>
      </c>
      <c r="EG89" s="7" t="str">
        <f>+IFERROR(VLOOKUP(ED89,Auxiliar!$A:$C,3,0),"")</f>
        <v>1b 10% | 5b 15% | 192b 0%</v>
      </c>
      <c r="EI89" s="1"/>
      <c r="EJ89" s="12"/>
      <c r="EK89" s="6" t="str">
        <f>+IFERROR(VALUE(RIGHT(Tabla24[[#This Row],[B2B]],6)),"")</f>
        <v/>
      </c>
      <c r="EL89" s="6" t="str">
        <f>+IFERROR(VLOOKUP(EJ89,Auxiliar!$A:$C,2,0),"")</f>
        <v/>
      </c>
      <c r="EM89" s="7" t="str">
        <f>+IFERROR(VLOOKUP(EJ89,Auxiliar!$A:$C,3,0),"")</f>
        <v/>
      </c>
      <c r="EO89" s="1"/>
      <c r="EP89" s="12"/>
      <c r="EQ89" s="6" t="str">
        <f>+IFERROR(VALUE(RIGHT(Tabla25[[#This Row],[B2B]],6)),"")</f>
        <v/>
      </c>
      <c r="ER89" s="6" t="str">
        <f>+IFERROR(VLOOKUP(EP89,Auxiliar!$A:$C,2,0),"")</f>
        <v/>
      </c>
      <c r="ES89" s="7" t="str">
        <f>+IFERROR(VLOOKUP(EP89,Auxiliar!$A:$C,3,0),"")</f>
        <v/>
      </c>
      <c r="EU89" s="1"/>
      <c r="EV89" s="12"/>
      <c r="EW89" s="6" t="str">
        <f>+IFERROR(VALUE(RIGHT(Tabla26[[#This Row],[B2B]],6)),"")</f>
        <v/>
      </c>
      <c r="EX89" s="6" t="str">
        <f>+IFERROR(VLOOKUP(EV89,Auxiliar!$A:$C,2,0),"")</f>
        <v/>
      </c>
      <c r="EY89" s="7" t="str">
        <f>+IFERROR(VLOOKUP(EV89,Auxiliar!$A:$C,3,0),"")</f>
        <v/>
      </c>
      <c r="EZ89" s="1"/>
      <c r="FA89" s="12"/>
      <c r="FB89" s="6" t="str">
        <f>+IFERROR(VALUE(RIGHT(Tabla27[[#This Row],[B2B]],6)),"")</f>
        <v/>
      </c>
      <c r="FC89" s="6" t="str">
        <f>+IFERROR(VLOOKUP(FA89,Auxiliar!$A:$C,2,0),"")</f>
        <v/>
      </c>
      <c r="FD89" s="7" t="str">
        <f>+IFERROR(VLOOKUP(FA89,Auxiliar!$A:$C,3,0),"")</f>
        <v/>
      </c>
      <c r="FE89" s="1"/>
      <c r="FF89" s="12"/>
      <c r="FG89" s="6" t="str">
        <f>+IFERROR(VALUE(RIGHT(Tabla28[[#This Row],[B2B]],6)),"")</f>
        <v/>
      </c>
      <c r="FH89" s="6" t="str">
        <f>+IFERROR(VLOOKUP(FF89,Auxiliar!$A:$C,2,0),"")</f>
        <v/>
      </c>
      <c r="FI89" s="7" t="str">
        <f>+IFERROR(VLOOKUP(FF89,Auxiliar!$A:$C,3,0),"")</f>
        <v/>
      </c>
      <c r="FJ89" s="1"/>
      <c r="FK89" s="12"/>
      <c r="FL89" s="6" t="str">
        <f>+IFERROR(VALUE(RIGHT(Tabla29[[#This Row],[B2B]],6)),"")</f>
        <v/>
      </c>
      <c r="FM89" s="6" t="str">
        <f>+IFERROR(VLOOKUP(FK89,Auxiliar!$A:$C,2,0),"")</f>
        <v/>
      </c>
      <c r="FN89" s="7" t="str">
        <f>+IFERROR(VLOOKUP(FK89,Auxiliar!$A:$C,3,0),"")</f>
        <v/>
      </c>
      <c r="FO89" s="1"/>
      <c r="FP89" s="12"/>
      <c r="FQ89" s="6"/>
      <c r="FR89" s="6"/>
      <c r="FS89" s="7"/>
      <c r="FT89" s="1"/>
      <c r="FU89" s="12"/>
      <c r="FV89" s="6" t="str">
        <f>+IFERROR(VALUE(RIGHT(Tabla31[[#This Row],[B2B]],6)),"")</f>
        <v/>
      </c>
      <c r="FW89" s="6" t="str">
        <f>+IFERROR(VLOOKUP(FU89,Auxiliar!$A:$C,2,0),"")</f>
        <v/>
      </c>
      <c r="FX89" s="7" t="str">
        <f>+IFERROR(VLOOKUP(FU89,Auxiliar!$A:$C,3,0),"")</f>
        <v/>
      </c>
      <c r="FY89" s="1"/>
      <c r="FZ89" s="12"/>
      <c r="GA89" s="6" t="str">
        <f>+IFERROR(VALUE(RIGHT(Tabla32[[#This Row],[B2B]],6)),"")</f>
        <v/>
      </c>
      <c r="GB89" s="6" t="str">
        <f>+IFERROR(VLOOKUP(FZ89,Auxiliar!$A:$C,2,0),"")</f>
        <v/>
      </c>
      <c r="GC89" s="7" t="str">
        <f>+IFERROR(VLOOKUP(FZ89,Auxiliar!$A:$C,3,0),"")</f>
        <v/>
      </c>
      <c r="GD89" s="1"/>
      <c r="GE89" s="12"/>
      <c r="GF89" s="6" t="str">
        <f>+IFERROR(VALUE(RIGHT(Tabla33[[#This Row],[B2B]],6)),"")</f>
        <v/>
      </c>
      <c r="GG89" s="6" t="str">
        <f>+IFERROR(VLOOKUP(GE89,Auxiliar!$A:$C,2,0),"")</f>
        <v/>
      </c>
      <c r="GH89" s="7" t="str">
        <f>+IFERROR(VLOOKUP(GE89,Auxiliar!$A:$C,3,0),"")</f>
        <v/>
      </c>
    </row>
    <row r="90" spans="1:190" x14ac:dyDescent="0.25">
      <c r="A90" s="1"/>
      <c r="B90" s="1"/>
      <c r="C90" t="str">
        <f>+IFERROR(VALUE(RIGHT(Tabla1[[#This Row],[B2B]],6)),"")</f>
        <v/>
      </c>
      <c r="D90" t="str">
        <f>+IFERROR(VLOOKUP(B90,Auxiliar!$A:$C,2,0),"")</f>
        <v/>
      </c>
      <c r="E90" s="5" t="str">
        <f>+IFERROR(VLOOKUP(B90,Auxiliar!$A:$C,3,0),"")</f>
        <v/>
      </c>
      <c r="S90" s="1">
        <v>2367</v>
      </c>
      <c r="T90" s="1" t="s">
        <v>9</v>
      </c>
      <c r="U90" s="6">
        <f>+IFERROR(VALUE(RIGHT(Tabla4[[#This Row],[B2B]],6)),"")</f>
        <v>2367</v>
      </c>
      <c r="V90" s="6" t="str">
        <f>+IFERROR(VLOOKUP(T90,Auxiliar!$A:$C,2,0),"")</f>
        <v>CORE</v>
      </c>
      <c r="W90" s="7" t="str">
        <f>+IFERROR(VLOOKUP(T90,Auxiliar!$A:$C,3,0),"")</f>
        <v>0b 1% | 2b 5% | 4b 6%</v>
      </c>
      <c r="Y90" s="1">
        <v>3759</v>
      </c>
      <c r="Z90" s="1" t="s">
        <v>10</v>
      </c>
      <c r="AA90" s="6">
        <f>+IFERROR(VALUE(RIGHT(Tabla5[[#This Row],[B2B]],6)),"")</f>
        <v>3759</v>
      </c>
      <c r="AB90" s="6" t="str">
        <f>+IFERROR(VLOOKUP(Z90,Auxiliar!$A:$C,2,0),"")</f>
        <v>CORE</v>
      </c>
      <c r="AC90" s="7" t="str">
        <f>+IFERROR(VLOOKUP(Z90,Auxiliar!$A:$C,3,0),"")</f>
        <v>0b 1% | 3b 4% | 5b 6%</v>
      </c>
      <c r="AE90" s="1">
        <v>5748</v>
      </c>
      <c r="AF90" s="1" t="s">
        <v>11</v>
      </c>
      <c r="AG90" s="6">
        <f>+IFERROR(VALUE(RIGHT(Tabla6[[#This Row],[B2B]],6)),"")</f>
        <v>5748</v>
      </c>
      <c r="AH90" s="6" t="str">
        <f>+IFERROR(VLOOKUP(AF90,Auxiliar!$A:$C,2,0),"")</f>
        <v>CORE</v>
      </c>
      <c r="AI90" s="7" t="str">
        <f>+IFERROR(VLOOKUP(AF90,Auxiliar!$A:$C,3,0),"")</f>
        <v>0b 1% | 6b 5% | 10b 6%</v>
      </c>
      <c r="AK90" s="1">
        <v>2069</v>
      </c>
      <c r="AL90" s="1" t="s">
        <v>30</v>
      </c>
      <c r="AM90" s="6">
        <f>+IFERROR(VALUE(RIGHT(Tabla7[[#This Row],[B2B]],6)),"")</f>
        <v>2069</v>
      </c>
      <c r="AN90" s="6" t="str">
        <f>+IFERROR(VLOOKUP(AL90,Auxiliar!$A:$C,2,0),"")</f>
        <v>LATONES</v>
      </c>
      <c r="AO90" s="7" t="str">
        <f>+IFERROR(VLOOKUP(AL90,Auxiliar!$A:$C,3,0),"")</f>
        <v>1b 4% | 5b 7% | 97b 0%</v>
      </c>
      <c r="AQ90" s="1">
        <v>3530</v>
      </c>
      <c r="AR90" s="1" t="s">
        <v>31</v>
      </c>
      <c r="AS90" s="6">
        <f>+IFERROR(VALUE(RIGHT(Tabla8[[#This Row],[B2B]],6)),"")</f>
        <v>3530</v>
      </c>
      <c r="AT90" s="6" t="str">
        <f>+IFERROR(VLOOKUP(AR90,Auxiliar!$A:$C,2,0),"")</f>
        <v>LATONES</v>
      </c>
      <c r="AU90" s="7" t="str">
        <f>+IFERROR(VLOOKUP(AR90,Auxiliar!$A:$C,3,0),"")</f>
        <v>2b 3% | 4b 5% | 5b 8% | 193 0%</v>
      </c>
      <c r="AW90" s="1"/>
      <c r="AX90" s="1" t="s">
        <v>32</v>
      </c>
      <c r="AY90" s="6" t="str">
        <f>+IFERROR(VALUE(RIGHT(Tabla9[[#This Row],[B2B]],6)),"")</f>
        <v/>
      </c>
      <c r="AZ90" s="6" t="str">
        <f>+IFERROR(VLOOKUP(AX90,Auxiliar!$A:$C,2,0),"")</f>
        <v>LATONES</v>
      </c>
      <c r="BA90" s="7" t="str">
        <f>+IFERROR(VLOOKUP(AX90,Auxiliar!$A:$C,3,0),"")</f>
        <v>2b 3% | 4b 4% | 6b 5% | 10b 8%  | 385b 0%</v>
      </c>
      <c r="BC90" s="1"/>
      <c r="BD90" s="1" t="s">
        <v>33</v>
      </c>
      <c r="BE90" s="6" t="str">
        <f>+IFERROR(VALUE(RIGHT(Tabla10[[#This Row],[B2B]],6)),"")</f>
        <v/>
      </c>
      <c r="BF90" s="6" t="str">
        <f>+IFERROR(VLOOKUP(BD90,Auxiliar!$A:$C,2,0),"")</f>
        <v>LATONES</v>
      </c>
      <c r="BG90" s="7" t="str">
        <f>+IFERROR(VLOOKUP(BD90,Auxiliar!$A:$C,3,0),"")</f>
        <v>6b 4% | 12b 5% | 15b 8% | 385b 0%</v>
      </c>
      <c r="BI90" s="1"/>
      <c r="BJ90" s="1"/>
      <c r="BK90" s="6" t="str">
        <f>+IFERROR(VALUE(RIGHT(Tabla11[[#This Row],[B2B]],6)),"")</f>
        <v/>
      </c>
      <c r="BL90" s="6" t="str">
        <f>+IFERROR(VLOOKUP(BJ90,Auxiliar!$A:$C,2,0),"")</f>
        <v/>
      </c>
      <c r="BM90" s="7" t="str">
        <f>+IFERROR(VLOOKUP(BJ90,Auxiliar!$A:$C,3,0),"")</f>
        <v/>
      </c>
      <c r="BO90" s="1">
        <v>4363</v>
      </c>
      <c r="BP90" s="1" t="s">
        <v>39</v>
      </c>
      <c r="BQ90" s="6">
        <f>+IFERROR(VALUE(RIGHT(Tabla12[[#This Row],[B2B]],6)),"")</f>
        <v>4363</v>
      </c>
      <c r="BR90" s="6" t="str">
        <f>+IFERROR(VLOOKUP(BP90,Auxiliar!$A:$C,2,0),"")</f>
        <v>VALUE LITRO</v>
      </c>
      <c r="BS90" s="7" t="str">
        <f>+IFERROR(VLOOKUP(BP90,Auxiliar!$A:$C,3,0),"")</f>
        <v>1b 12%</v>
      </c>
      <c r="BU90" s="1"/>
      <c r="BV90" s="1"/>
      <c r="BW90" s="6" t="str">
        <f>+IFERROR(VALUE(RIGHT(Tabla13[[#This Row],[B2B]],6)),"")</f>
        <v/>
      </c>
      <c r="BX90" s="6" t="str">
        <f>+IFERROR(VLOOKUP(BV90,Auxiliar!$A:$C,2,0),"")</f>
        <v/>
      </c>
      <c r="BY90" s="7" t="str">
        <f>+IFERROR(VLOOKUP(BV90,Auxiliar!$A:$C,3,0),"")</f>
        <v/>
      </c>
      <c r="CA90" s="1">
        <v>1242</v>
      </c>
      <c r="CB90" s="1" t="s">
        <v>35</v>
      </c>
      <c r="CC90" s="6">
        <f>+IFERROR(VALUE(RIGHT(Tabla14[[#This Row],[B2B]],6)),"")</f>
        <v>1242</v>
      </c>
      <c r="CD90" s="6" t="str">
        <f>+IFERROR(VLOOKUP(CB90,Auxiliar!$A:$C,2,0),"")</f>
        <v>Corona 710cc</v>
      </c>
      <c r="CE90" s="7" t="str">
        <f>+IFERROR(VLOOKUP(CB90,Auxiliar!$A:$C,3,0),"")</f>
        <v>1b 10% | 85b 0%</v>
      </c>
      <c r="CG90" s="1"/>
      <c r="CH90" s="1"/>
      <c r="CI90" s="6" t="str">
        <f>+IFERROR(VALUE(RIGHT(Tabla15[[#This Row],[B2B]],6)),"")</f>
        <v/>
      </c>
      <c r="CJ90" s="6" t="str">
        <f>+IFERROR(VLOOKUP(CH90,Auxiliar!$A:$C,2,0),"")</f>
        <v/>
      </c>
      <c r="CK90" s="7" t="str">
        <f>+IFERROR(VLOOKUP(CH90,Auxiliar!$A:$C,3,0),"")</f>
        <v/>
      </c>
      <c r="CM90" s="1">
        <v>1238</v>
      </c>
      <c r="CN90" s="1" t="s">
        <v>20</v>
      </c>
      <c r="CO90" s="6">
        <v>1238</v>
      </c>
      <c r="CP90" s="6" t="s">
        <v>20</v>
      </c>
      <c r="CQ90" s="7" t="s">
        <v>21</v>
      </c>
      <c r="CS90" s="1"/>
      <c r="CT90" s="1"/>
      <c r="CU90" s="6" t="str">
        <f>+IFERROR(VALUE(RIGHT(Tabla17[[#This Row],[B2B]],6)),"")</f>
        <v/>
      </c>
      <c r="CV90" s="6" t="str">
        <f>+IFERROR(VLOOKUP(CT90,Auxiliar!$A:$C,2,0),"")</f>
        <v/>
      </c>
      <c r="CW90" s="7" t="str">
        <f>+IFERROR(VLOOKUP(CT90,Auxiliar!$A:$C,3,0),"")</f>
        <v/>
      </c>
      <c r="CY90" s="1">
        <v>1238</v>
      </c>
      <c r="CZ90" s="1" t="s">
        <v>16</v>
      </c>
      <c r="DA90" s="6">
        <f>+IFERROR(VALUE(RIGHT(Tabla18[[#This Row],[B2B]],6)),"")</f>
        <v>1238</v>
      </c>
      <c r="DB90" s="6" t="str">
        <f>+IFERROR(VLOOKUP(CZ90,Auxiliar!$A:$C,2,0),"")</f>
        <v>PREMIUM</v>
      </c>
      <c r="DC90" s="7" t="str">
        <f>+IFERROR(VLOOKUP(CZ90,Auxiliar!$A:$C,3,0),"")</f>
        <v>0b 0% | 2b 2% | 5b 3,5% | 10b 5%</v>
      </c>
      <c r="DE90" s="1">
        <v>1238</v>
      </c>
      <c r="DF90" s="1" t="s">
        <v>19</v>
      </c>
      <c r="DG90" s="6">
        <f>+IFERROR(VALUE(RIGHT(Tabla19[[#This Row],[B2B]],6)),"")</f>
        <v>1238</v>
      </c>
      <c r="DH90" s="6" t="str">
        <f>+IFERROR(VLOOKUP(DF90,Auxiliar!$A:$C,2,0),"")</f>
        <v>MICHELOB</v>
      </c>
      <c r="DI90" s="7" t="str">
        <f>+IFERROR(VLOOKUP(DF90,Auxiliar!$A:$C,3,0),"")</f>
        <v>1b 7% | 3b 22% | 8b 27%</v>
      </c>
      <c r="DK90" s="1"/>
      <c r="DL90" s="1"/>
      <c r="DM90" s="6" t="str">
        <f>+IFERROR(VALUE(RIGHT(Tabla20[[#This Row],[B2B]],6)),"")</f>
        <v/>
      </c>
      <c r="DN90" s="6" t="str">
        <f>+IFERROR(VLOOKUP(DL90,Auxiliar!$A:$C,2,0),"")</f>
        <v/>
      </c>
      <c r="DO90" s="7" t="str">
        <f>+IFERROR(VLOOKUP(DL90,Auxiliar!$A:$C,3,0),"")</f>
        <v/>
      </c>
      <c r="DQ90" s="1">
        <v>1238</v>
      </c>
      <c r="DR90" s="12" t="s">
        <v>24</v>
      </c>
      <c r="DS90" s="6">
        <f>+IFERROR(VALUE(RIGHT(Tabla21[[#This Row],[B2B]],6)),"")</f>
        <v>1238</v>
      </c>
      <c r="DT90" s="6" t="str">
        <f>+IFERROR(VLOOKUP(DR90,Auxiliar!$A:$C,2,0),"")</f>
        <v>CORONA PORRON</v>
      </c>
      <c r="DU90" s="7" t="str">
        <f>+IFERROR(VLOOKUP(DR90,Auxiliar!$A:$C,3,0),"")</f>
        <v>1b 5% | 20b 0%</v>
      </c>
      <c r="DW90" s="1">
        <v>5727</v>
      </c>
      <c r="DX90" s="12" t="s">
        <v>43</v>
      </c>
      <c r="DY90" s="6">
        <f>+IFERROR(VALUE(RIGHT(Tabla22[[#This Row],[B2B]],6)),"")</f>
        <v>5727</v>
      </c>
      <c r="DZ90" s="6" t="str">
        <f>+IFERROR(VLOOKUP(DX90,Auxiliar!$A:$C,2,0),"")</f>
        <v xml:space="preserve">VALUE LATA </v>
      </c>
      <c r="EA90" s="7" t="str">
        <f>+IFERROR(VLOOKUP(DX90,Auxiliar!$A:$C,3,0),"")</f>
        <v>1b 15% | 100b 18%</v>
      </c>
      <c r="EC90" s="1">
        <v>4354</v>
      </c>
      <c r="ED90" s="12" t="s">
        <v>47</v>
      </c>
      <c r="EE90" s="6">
        <f>+IFERROR(VALUE(RIGHT(Tabla23[[#This Row],[B2B]],6)),"")</f>
        <v>4354</v>
      </c>
      <c r="EF90" s="6" t="str">
        <f>+IFERROR(VLOOKUP(ED90,Auxiliar!$A:$C,2,0),"")</f>
        <v>VALUE LATON</v>
      </c>
      <c r="EG90" s="7" t="str">
        <f>+IFERROR(VLOOKUP(ED90,Auxiliar!$A:$C,3,0),"")</f>
        <v>1b 10% | 5b 15% | 192b 0%</v>
      </c>
      <c r="EI90" s="1"/>
      <c r="EJ90" s="12"/>
      <c r="EK90" s="6" t="str">
        <f>+IFERROR(VALUE(RIGHT(Tabla24[[#This Row],[B2B]],6)),"")</f>
        <v/>
      </c>
      <c r="EL90" s="6" t="str">
        <f>+IFERROR(VLOOKUP(EJ90,Auxiliar!$A:$C,2,0),"")</f>
        <v/>
      </c>
      <c r="EM90" s="7" t="str">
        <f>+IFERROR(VLOOKUP(EJ90,Auxiliar!$A:$C,3,0),"")</f>
        <v/>
      </c>
      <c r="EO90" s="1"/>
      <c r="EP90" s="12"/>
      <c r="EQ90" s="6" t="str">
        <f>+IFERROR(VALUE(RIGHT(Tabla25[[#This Row],[B2B]],6)),"")</f>
        <v/>
      </c>
      <c r="ER90" s="6" t="str">
        <f>+IFERROR(VLOOKUP(EP90,Auxiliar!$A:$C,2,0),"")</f>
        <v/>
      </c>
      <c r="ES90" s="7" t="str">
        <f>+IFERROR(VLOOKUP(EP90,Auxiliar!$A:$C,3,0),"")</f>
        <v/>
      </c>
      <c r="EU90" s="1"/>
      <c r="EV90" s="12"/>
      <c r="EW90" s="6" t="str">
        <f>+IFERROR(VALUE(RIGHT(Tabla26[[#This Row],[B2B]],6)),"")</f>
        <v/>
      </c>
      <c r="EX90" s="6" t="str">
        <f>+IFERROR(VLOOKUP(EV90,Auxiliar!$A:$C,2,0),"")</f>
        <v/>
      </c>
      <c r="EY90" s="7" t="str">
        <f>+IFERROR(VLOOKUP(EV90,Auxiliar!$A:$C,3,0),"")</f>
        <v/>
      </c>
      <c r="EZ90" s="1"/>
      <c r="FA90" s="12"/>
      <c r="FB90" s="6" t="str">
        <f>+IFERROR(VALUE(RIGHT(Tabla27[[#This Row],[B2B]],6)),"")</f>
        <v/>
      </c>
      <c r="FC90" s="6" t="str">
        <f>+IFERROR(VLOOKUP(FA90,Auxiliar!$A:$C,2,0),"")</f>
        <v/>
      </c>
      <c r="FD90" s="7" t="str">
        <f>+IFERROR(VLOOKUP(FA90,Auxiliar!$A:$C,3,0),"")</f>
        <v/>
      </c>
      <c r="FE90" s="1"/>
      <c r="FF90" s="12"/>
      <c r="FG90" s="6" t="str">
        <f>+IFERROR(VALUE(RIGHT(Tabla28[[#This Row],[B2B]],6)),"")</f>
        <v/>
      </c>
      <c r="FH90" s="6" t="str">
        <f>+IFERROR(VLOOKUP(FF90,Auxiliar!$A:$C,2,0),"")</f>
        <v/>
      </c>
      <c r="FI90" s="7" t="str">
        <f>+IFERROR(VLOOKUP(FF90,Auxiliar!$A:$C,3,0),"")</f>
        <v/>
      </c>
      <c r="FJ90" s="1"/>
      <c r="FK90" s="12"/>
      <c r="FL90" s="6" t="str">
        <f>+IFERROR(VALUE(RIGHT(Tabla29[[#This Row],[B2B]],6)),"")</f>
        <v/>
      </c>
      <c r="FM90" s="6" t="str">
        <f>+IFERROR(VLOOKUP(FK90,Auxiliar!$A:$C,2,0),"")</f>
        <v/>
      </c>
      <c r="FN90" s="7" t="str">
        <f>+IFERROR(VLOOKUP(FK90,Auxiliar!$A:$C,3,0),"")</f>
        <v/>
      </c>
      <c r="FO90" s="1"/>
      <c r="FP90" s="12"/>
      <c r="FQ90" s="6"/>
      <c r="FR90" s="6"/>
      <c r="FS90" s="7"/>
      <c r="FT90" s="1"/>
      <c r="FU90" s="12"/>
      <c r="FV90" s="6" t="str">
        <f>+IFERROR(VALUE(RIGHT(Tabla31[[#This Row],[B2B]],6)),"")</f>
        <v/>
      </c>
      <c r="FW90" s="6" t="str">
        <f>+IFERROR(VLOOKUP(FU90,Auxiliar!$A:$C,2,0),"")</f>
        <v/>
      </c>
      <c r="FX90" s="7" t="str">
        <f>+IFERROR(VLOOKUP(FU90,Auxiliar!$A:$C,3,0),"")</f>
        <v/>
      </c>
      <c r="FY90" s="1"/>
      <c r="FZ90" s="12"/>
      <c r="GA90" s="6" t="str">
        <f>+IFERROR(VALUE(RIGHT(Tabla32[[#This Row],[B2B]],6)),"")</f>
        <v/>
      </c>
      <c r="GB90" s="6" t="str">
        <f>+IFERROR(VLOOKUP(FZ90,Auxiliar!$A:$C,2,0),"")</f>
        <v/>
      </c>
      <c r="GC90" s="7" t="str">
        <f>+IFERROR(VLOOKUP(FZ90,Auxiliar!$A:$C,3,0),"")</f>
        <v/>
      </c>
      <c r="GD90" s="1"/>
      <c r="GE90" s="12"/>
      <c r="GF90" s="6" t="str">
        <f>+IFERROR(VALUE(RIGHT(Tabla33[[#This Row],[B2B]],6)),"")</f>
        <v/>
      </c>
      <c r="GG90" s="6" t="str">
        <f>+IFERROR(VLOOKUP(GE90,Auxiliar!$A:$C,2,0),"")</f>
        <v/>
      </c>
      <c r="GH90" s="7" t="str">
        <f>+IFERROR(VLOOKUP(GE90,Auxiliar!$A:$C,3,0),"")</f>
        <v/>
      </c>
    </row>
    <row r="91" spans="1:190" x14ac:dyDescent="0.25">
      <c r="A91" s="1"/>
      <c r="B91" s="1"/>
      <c r="C91" t="str">
        <f>+IFERROR(VALUE(RIGHT(Tabla1[[#This Row],[B2B]],6)),"")</f>
        <v/>
      </c>
      <c r="D91" t="str">
        <f>+IFERROR(VLOOKUP(B91,Auxiliar!$A:$C,2,0),"")</f>
        <v/>
      </c>
      <c r="E91" s="5" t="str">
        <f>+IFERROR(VLOOKUP(B91,Auxiliar!$A:$C,3,0),"")</f>
        <v/>
      </c>
      <c r="S91" s="1">
        <v>2422</v>
      </c>
      <c r="T91" s="1" t="s">
        <v>9</v>
      </c>
      <c r="U91" s="6">
        <f>+IFERROR(VALUE(RIGHT(Tabla4[[#This Row],[B2B]],6)),"")</f>
        <v>2422</v>
      </c>
      <c r="V91" s="6" t="str">
        <f>+IFERROR(VLOOKUP(T91,Auxiliar!$A:$C,2,0),"")</f>
        <v>CORE</v>
      </c>
      <c r="W91" s="7" t="str">
        <f>+IFERROR(VLOOKUP(T91,Auxiliar!$A:$C,3,0),"")</f>
        <v>0b 1% | 2b 5% | 4b 6%</v>
      </c>
      <c r="Y91" s="1">
        <v>3796</v>
      </c>
      <c r="Z91" s="1" t="s">
        <v>10</v>
      </c>
      <c r="AA91" s="6">
        <f>+IFERROR(VALUE(RIGHT(Tabla5[[#This Row],[B2B]],6)),"")</f>
        <v>3796</v>
      </c>
      <c r="AB91" s="6" t="str">
        <f>+IFERROR(VLOOKUP(Z91,Auxiliar!$A:$C,2,0),"")</f>
        <v>CORE</v>
      </c>
      <c r="AC91" s="7" t="str">
        <f>+IFERROR(VLOOKUP(Z91,Auxiliar!$A:$C,3,0),"")</f>
        <v>0b 1% | 3b 4% | 5b 6%</v>
      </c>
      <c r="AE91" s="1">
        <v>5869</v>
      </c>
      <c r="AF91" s="1" t="s">
        <v>11</v>
      </c>
      <c r="AG91" s="6">
        <f>+IFERROR(VALUE(RIGHT(Tabla6[[#This Row],[B2B]],6)),"")</f>
        <v>5869</v>
      </c>
      <c r="AH91" s="6" t="str">
        <f>+IFERROR(VLOOKUP(AF91,Auxiliar!$A:$C,2,0),"")</f>
        <v>CORE</v>
      </c>
      <c r="AI91" s="7" t="str">
        <f>+IFERROR(VLOOKUP(AF91,Auxiliar!$A:$C,3,0),"")</f>
        <v>0b 1% | 6b 5% | 10b 6%</v>
      </c>
      <c r="AK91" s="1">
        <v>2070</v>
      </c>
      <c r="AL91" s="1" t="s">
        <v>30</v>
      </c>
      <c r="AM91" s="6">
        <f>+IFERROR(VALUE(RIGHT(Tabla7[[#This Row],[B2B]],6)),"")</f>
        <v>2070</v>
      </c>
      <c r="AN91" s="6" t="str">
        <f>+IFERROR(VLOOKUP(AL91,Auxiliar!$A:$C,2,0),"")</f>
        <v>LATONES</v>
      </c>
      <c r="AO91" s="7" t="str">
        <f>+IFERROR(VLOOKUP(AL91,Auxiliar!$A:$C,3,0),"")</f>
        <v>1b 4% | 5b 7% | 97b 0%</v>
      </c>
      <c r="AQ91" s="1">
        <v>3534</v>
      </c>
      <c r="AR91" s="1" t="s">
        <v>31</v>
      </c>
      <c r="AS91" s="6">
        <f>+IFERROR(VALUE(RIGHT(Tabla8[[#This Row],[B2B]],6)),"")</f>
        <v>3534</v>
      </c>
      <c r="AT91" s="6" t="str">
        <f>+IFERROR(VLOOKUP(AR91,Auxiliar!$A:$C,2,0),"")</f>
        <v>LATONES</v>
      </c>
      <c r="AU91" s="7" t="str">
        <f>+IFERROR(VLOOKUP(AR91,Auxiliar!$A:$C,3,0),"")</f>
        <v>2b 3% | 4b 5% | 5b 8% | 193 0%</v>
      </c>
      <c r="AW91" s="1"/>
      <c r="AX91" s="1" t="s">
        <v>32</v>
      </c>
      <c r="AY91" s="6" t="str">
        <f>+IFERROR(VALUE(RIGHT(Tabla9[[#This Row],[B2B]],6)),"")</f>
        <v/>
      </c>
      <c r="AZ91" s="6" t="str">
        <f>+IFERROR(VLOOKUP(AX91,Auxiliar!$A:$C,2,0),"")</f>
        <v>LATONES</v>
      </c>
      <c r="BA91" s="7" t="str">
        <f>+IFERROR(VLOOKUP(AX91,Auxiliar!$A:$C,3,0),"")</f>
        <v>2b 3% | 4b 4% | 6b 5% | 10b 8%  | 385b 0%</v>
      </c>
      <c r="BC91" s="1"/>
      <c r="BD91" s="1" t="s">
        <v>33</v>
      </c>
      <c r="BE91" s="6" t="str">
        <f>+IFERROR(VALUE(RIGHT(Tabla10[[#This Row],[B2B]],6)),"")</f>
        <v/>
      </c>
      <c r="BF91" s="6" t="str">
        <f>+IFERROR(VLOOKUP(BD91,Auxiliar!$A:$C,2,0),"")</f>
        <v>LATONES</v>
      </c>
      <c r="BG91" s="7" t="str">
        <f>+IFERROR(VLOOKUP(BD91,Auxiliar!$A:$C,3,0),"")</f>
        <v>6b 4% | 12b 5% | 15b 8% | 385b 0%</v>
      </c>
      <c r="BI91" s="1"/>
      <c r="BJ91" s="1"/>
      <c r="BK91" s="6" t="str">
        <f>+IFERROR(VALUE(RIGHT(Tabla11[[#This Row],[B2B]],6)),"")</f>
        <v/>
      </c>
      <c r="BL91" s="6" t="str">
        <f>+IFERROR(VLOOKUP(BJ91,Auxiliar!$A:$C,2,0),"")</f>
        <v/>
      </c>
      <c r="BM91" s="7" t="str">
        <f>+IFERROR(VLOOKUP(BJ91,Auxiliar!$A:$C,3,0),"")</f>
        <v/>
      </c>
      <c r="BO91" s="1">
        <v>5727</v>
      </c>
      <c r="BP91" s="1" t="s">
        <v>39</v>
      </c>
      <c r="BQ91" s="6">
        <f>+IFERROR(VALUE(RIGHT(Tabla12[[#This Row],[B2B]],6)),"")</f>
        <v>5727</v>
      </c>
      <c r="BR91" s="6" t="str">
        <f>+IFERROR(VLOOKUP(BP91,Auxiliar!$A:$C,2,0),"")</f>
        <v>VALUE LITRO</v>
      </c>
      <c r="BS91" s="7" t="str">
        <f>+IFERROR(VLOOKUP(BP91,Auxiliar!$A:$C,3,0),"")</f>
        <v>1b 12%</v>
      </c>
      <c r="BU91" s="1"/>
      <c r="BV91" s="1"/>
      <c r="BW91" s="6" t="str">
        <f>+IFERROR(VALUE(RIGHT(Tabla13[[#This Row],[B2B]],6)),"")</f>
        <v/>
      </c>
      <c r="BX91" s="6" t="str">
        <f>+IFERROR(VLOOKUP(BV91,Auxiliar!$A:$C,2,0),"")</f>
        <v/>
      </c>
      <c r="BY91" s="7" t="str">
        <f>+IFERROR(VLOOKUP(BV91,Auxiliar!$A:$C,3,0),"")</f>
        <v/>
      </c>
      <c r="CA91" s="1">
        <v>1258</v>
      </c>
      <c r="CB91" s="1" t="s">
        <v>35</v>
      </c>
      <c r="CC91" s="6">
        <f>+IFERROR(VALUE(RIGHT(Tabla14[[#This Row],[B2B]],6)),"")</f>
        <v>1258</v>
      </c>
      <c r="CD91" s="6" t="str">
        <f>+IFERROR(VLOOKUP(CB91,Auxiliar!$A:$C,2,0),"")</f>
        <v>Corona 710cc</v>
      </c>
      <c r="CE91" s="7" t="str">
        <f>+IFERROR(VLOOKUP(CB91,Auxiliar!$A:$C,3,0),"")</f>
        <v>1b 10% | 85b 0%</v>
      </c>
      <c r="CG91" s="1"/>
      <c r="CH91" s="1"/>
      <c r="CI91" s="6" t="str">
        <f>+IFERROR(VALUE(RIGHT(Tabla15[[#This Row],[B2B]],6)),"")</f>
        <v/>
      </c>
      <c r="CJ91" s="6" t="str">
        <f>+IFERROR(VLOOKUP(CH91,Auxiliar!$A:$C,2,0),"")</f>
        <v/>
      </c>
      <c r="CK91" s="7" t="str">
        <f>+IFERROR(VLOOKUP(CH91,Auxiliar!$A:$C,3,0),"")</f>
        <v/>
      </c>
      <c r="CM91" s="1">
        <v>1242</v>
      </c>
      <c r="CN91" s="1" t="s">
        <v>20</v>
      </c>
      <c r="CO91" s="6">
        <v>1242</v>
      </c>
      <c r="CP91" s="6" t="s">
        <v>20</v>
      </c>
      <c r="CQ91" s="7" t="s">
        <v>21</v>
      </c>
      <c r="CS91" s="1"/>
      <c r="CT91" s="1"/>
      <c r="CU91" s="6" t="str">
        <f>+IFERROR(VALUE(RIGHT(Tabla17[[#This Row],[B2B]],6)),"")</f>
        <v/>
      </c>
      <c r="CV91" s="6" t="str">
        <f>+IFERROR(VLOOKUP(CT91,Auxiliar!$A:$C,2,0),"")</f>
        <v/>
      </c>
      <c r="CW91" s="7" t="str">
        <f>+IFERROR(VLOOKUP(CT91,Auxiliar!$A:$C,3,0),"")</f>
        <v/>
      </c>
      <c r="CY91" s="1">
        <v>1242</v>
      </c>
      <c r="CZ91" s="1" t="s">
        <v>16</v>
      </c>
      <c r="DA91" s="6">
        <f>+IFERROR(VALUE(RIGHT(Tabla18[[#This Row],[B2B]],6)),"")</f>
        <v>1242</v>
      </c>
      <c r="DB91" s="6" t="str">
        <f>+IFERROR(VLOOKUP(CZ91,Auxiliar!$A:$C,2,0),"")</f>
        <v>PREMIUM</v>
      </c>
      <c r="DC91" s="7" t="str">
        <f>+IFERROR(VLOOKUP(CZ91,Auxiliar!$A:$C,3,0),"")</f>
        <v>0b 0% | 2b 2% | 5b 3,5% | 10b 5%</v>
      </c>
      <c r="DE91" s="1">
        <v>1242</v>
      </c>
      <c r="DF91" s="1" t="s">
        <v>19</v>
      </c>
      <c r="DG91" s="6">
        <f>+IFERROR(VALUE(RIGHT(Tabla19[[#This Row],[B2B]],6)),"")</f>
        <v>1242</v>
      </c>
      <c r="DH91" s="6" t="str">
        <f>+IFERROR(VLOOKUP(DF91,Auxiliar!$A:$C,2,0),"")</f>
        <v>MICHELOB</v>
      </c>
      <c r="DI91" s="7" t="str">
        <f>+IFERROR(VLOOKUP(DF91,Auxiliar!$A:$C,3,0),"")</f>
        <v>1b 7% | 3b 22% | 8b 27%</v>
      </c>
      <c r="DK91" s="1"/>
      <c r="DL91" s="1"/>
      <c r="DM91" s="6" t="str">
        <f>+IFERROR(VALUE(RIGHT(Tabla20[[#This Row],[B2B]],6)),"")</f>
        <v/>
      </c>
      <c r="DN91" s="6" t="str">
        <f>+IFERROR(VLOOKUP(DL91,Auxiliar!$A:$C,2,0),"")</f>
        <v/>
      </c>
      <c r="DO91" s="7" t="str">
        <f>+IFERROR(VLOOKUP(DL91,Auxiliar!$A:$C,3,0),"")</f>
        <v/>
      </c>
      <c r="DQ91" s="1">
        <v>1242</v>
      </c>
      <c r="DR91" s="12" t="s">
        <v>24</v>
      </c>
      <c r="DS91" s="6">
        <f>+IFERROR(VALUE(RIGHT(Tabla21[[#This Row],[B2B]],6)),"")</f>
        <v>1242</v>
      </c>
      <c r="DT91" s="6" t="str">
        <f>+IFERROR(VLOOKUP(DR91,Auxiliar!$A:$C,2,0),"")</f>
        <v>CORONA PORRON</v>
      </c>
      <c r="DU91" s="7" t="str">
        <f>+IFERROR(VLOOKUP(DR91,Auxiliar!$A:$C,3,0),"")</f>
        <v>1b 5% | 20b 0%</v>
      </c>
      <c r="DW91" s="1">
        <v>4387</v>
      </c>
      <c r="DX91" s="12" t="s">
        <v>43</v>
      </c>
      <c r="DY91" s="6">
        <f>+IFERROR(VALUE(RIGHT(Tabla22[[#This Row],[B2B]],6)),"")</f>
        <v>4387</v>
      </c>
      <c r="DZ91" s="6" t="str">
        <f>+IFERROR(VLOOKUP(DX91,Auxiliar!$A:$C,2,0),"")</f>
        <v xml:space="preserve">VALUE LATA </v>
      </c>
      <c r="EA91" s="7" t="str">
        <f>+IFERROR(VLOOKUP(DX91,Auxiliar!$A:$C,3,0),"")</f>
        <v>1b 15% | 100b 18%</v>
      </c>
      <c r="EC91" s="1">
        <v>4363</v>
      </c>
      <c r="ED91" s="12" t="s">
        <v>47</v>
      </c>
      <c r="EE91" s="6">
        <f>+IFERROR(VALUE(RIGHT(Tabla23[[#This Row],[B2B]],6)),"")</f>
        <v>4363</v>
      </c>
      <c r="EF91" s="6" t="str">
        <f>+IFERROR(VLOOKUP(ED91,Auxiliar!$A:$C,2,0),"")</f>
        <v>VALUE LATON</v>
      </c>
      <c r="EG91" s="7" t="str">
        <f>+IFERROR(VLOOKUP(ED91,Auxiliar!$A:$C,3,0),"")</f>
        <v>1b 10% | 5b 15% | 192b 0%</v>
      </c>
      <c r="EI91" s="1"/>
      <c r="EJ91" s="12"/>
      <c r="EK91" s="6" t="str">
        <f>+IFERROR(VALUE(RIGHT(Tabla24[[#This Row],[B2B]],6)),"")</f>
        <v/>
      </c>
      <c r="EL91" s="6" t="str">
        <f>+IFERROR(VLOOKUP(EJ91,Auxiliar!$A:$C,2,0),"")</f>
        <v/>
      </c>
      <c r="EM91" s="7" t="str">
        <f>+IFERROR(VLOOKUP(EJ91,Auxiliar!$A:$C,3,0),"")</f>
        <v/>
      </c>
      <c r="EO91" s="1"/>
      <c r="EP91" s="12"/>
      <c r="EQ91" s="6" t="str">
        <f>+IFERROR(VALUE(RIGHT(Tabla25[[#This Row],[B2B]],6)),"")</f>
        <v/>
      </c>
      <c r="ER91" s="6" t="str">
        <f>+IFERROR(VLOOKUP(EP91,Auxiliar!$A:$C,2,0),"")</f>
        <v/>
      </c>
      <c r="ES91" s="7" t="str">
        <f>+IFERROR(VLOOKUP(EP91,Auxiliar!$A:$C,3,0),"")</f>
        <v/>
      </c>
      <c r="EU91" s="1"/>
      <c r="EV91" s="12"/>
      <c r="EW91" s="6" t="str">
        <f>+IFERROR(VALUE(RIGHT(Tabla26[[#This Row],[B2B]],6)),"")</f>
        <v/>
      </c>
      <c r="EX91" s="6" t="str">
        <f>+IFERROR(VLOOKUP(EV91,Auxiliar!$A:$C,2,0),"")</f>
        <v/>
      </c>
      <c r="EY91" s="7" t="str">
        <f>+IFERROR(VLOOKUP(EV91,Auxiliar!$A:$C,3,0),"")</f>
        <v/>
      </c>
      <c r="EZ91" s="1"/>
      <c r="FA91" s="12"/>
      <c r="FB91" s="6" t="str">
        <f>+IFERROR(VALUE(RIGHT(Tabla27[[#This Row],[B2B]],6)),"")</f>
        <v/>
      </c>
      <c r="FC91" s="6" t="str">
        <f>+IFERROR(VLOOKUP(FA91,Auxiliar!$A:$C,2,0),"")</f>
        <v/>
      </c>
      <c r="FD91" s="7" t="str">
        <f>+IFERROR(VLOOKUP(FA91,Auxiliar!$A:$C,3,0),"")</f>
        <v/>
      </c>
      <c r="FE91" s="1"/>
      <c r="FF91" s="12"/>
      <c r="FG91" s="6" t="str">
        <f>+IFERROR(VALUE(RIGHT(Tabla28[[#This Row],[B2B]],6)),"")</f>
        <v/>
      </c>
      <c r="FH91" s="6" t="str">
        <f>+IFERROR(VLOOKUP(FF91,Auxiliar!$A:$C,2,0),"")</f>
        <v/>
      </c>
      <c r="FI91" s="7" t="str">
        <f>+IFERROR(VLOOKUP(FF91,Auxiliar!$A:$C,3,0),"")</f>
        <v/>
      </c>
      <c r="FJ91" s="1"/>
      <c r="FK91" s="12"/>
      <c r="FL91" s="6" t="str">
        <f>+IFERROR(VALUE(RIGHT(Tabla29[[#This Row],[B2B]],6)),"")</f>
        <v/>
      </c>
      <c r="FM91" s="6" t="str">
        <f>+IFERROR(VLOOKUP(FK91,Auxiliar!$A:$C,2,0),"")</f>
        <v/>
      </c>
      <c r="FN91" s="7" t="str">
        <f>+IFERROR(VLOOKUP(FK91,Auxiliar!$A:$C,3,0),"")</f>
        <v/>
      </c>
      <c r="FO91" s="1"/>
      <c r="FP91" s="12"/>
      <c r="FQ91" s="6"/>
      <c r="FR91" s="6"/>
      <c r="FS91" s="7"/>
      <c r="FT91" s="1"/>
      <c r="FU91" s="12"/>
      <c r="FV91" s="6" t="str">
        <f>+IFERROR(VALUE(RIGHT(Tabla31[[#This Row],[B2B]],6)),"")</f>
        <v/>
      </c>
      <c r="FW91" s="6" t="str">
        <f>+IFERROR(VLOOKUP(FU91,Auxiliar!$A:$C,2,0),"")</f>
        <v/>
      </c>
      <c r="FX91" s="7" t="str">
        <f>+IFERROR(VLOOKUP(FU91,Auxiliar!$A:$C,3,0),"")</f>
        <v/>
      </c>
      <c r="FY91" s="1"/>
      <c r="FZ91" s="12"/>
      <c r="GA91" s="6" t="str">
        <f>+IFERROR(VALUE(RIGHT(Tabla32[[#This Row],[B2B]],6)),"")</f>
        <v/>
      </c>
      <c r="GB91" s="6" t="str">
        <f>+IFERROR(VLOOKUP(FZ91,Auxiliar!$A:$C,2,0),"")</f>
        <v/>
      </c>
      <c r="GC91" s="7" t="str">
        <f>+IFERROR(VLOOKUP(FZ91,Auxiliar!$A:$C,3,0),"")</f>
        <v/>
      </c>
      <c r="GD91" s="1"/>
      <c r="GE91" s="12"/>
      <c r="GF91" s="6" t="str">
        <f>+IFERROR(VALUE(RIGHT(Tabla33[[#This Row],[B2B]],6)),"")</f>
        <v/>
      </c>
      <c r="GG91" s="6" t="str">
        <f>+IFERROR(VLOOKUP(GE91,Auxiliar!$A:$C,2,0),"")</f>
        <v/>
      </c>
      <c r="GH91" s="7" t="str">
        <f>+IFERROR(VLOOKUP(GE91,Auxiliar!$A:$C,3,0),"")</f>
        <v/>
      </c>
    </row>
    <row r="92" spans="1:190" x14ac:dyDescent="0.25">
      <c r="A92" s="1"/>
      <c r="B92" s="1"/>
      <c r="C92" t="str">
        <f>+IFERROR(VALUE(RIGHT(Tabla1[[#This Row],[B2B]],6)),"")</f>
        <v/>
      </c>
      <c r="D92" t="str">
        <f>+IFERROR(VLOOKUP(B92,Auxiliar!$A:$C,2,0),"")</f>
        <v/>
      </c>
      <c r="E92" s="5" t="str">
        <f>+IFERROR(VLOOKUP(B92,Auxiliar!$A:$C,3,0),"")</f>
        <v/>
      </c>
      <c r="S92" s="1">
        <v>2423</v>
      </c>
      <c r="T92" s="1" t="s">
        <v>9</v>
      </c>
      <c r="U92" s="6">
        <f>+IFERROR(VALUE(RIGHT(Tabla4[[#This Row],[B2B]],6)),"")</f>
        <v>2423</v>
      </c>
      <c r="V92" s="6" t="str">
        <f>+IFERROR(VLOOKUP(T92,Auxiliar!$A:$C,2,0),"")</f>
        <v>CORE</v>
      </c>
      <c r="W92" s="7" t="str">
        <f>+IFERROR(VLOOKUP(T92,Auxiliar!$A:$C,3,0),"")</f>
        <v>0b 1% | 2b 5% | 4b 6%</v>
      </c>
      <c r="Y92" s="1">
        <v>3801</v>
      </c>
      <c r="Z92" s="1" t="s">
        <v>10</v>
      </c>
      <c r="AA92" s="6">
        <f>+IFERROR(VALUE(RIGHT(Tabla5[[#This Row],[B2B]],6)),"")</f>
        <v>3801</v>
      </c>
      <c r="AB92" s="6" t="str">
        <f>+IFERROR(VLOOKUP(Z92,Auxiliar!$A:$C,2,0),"")</f>
        <v>CORE</v>
      </c>
      <c r="AC92" s="7" t="str">
        <f>+IFERROR(VLOOKUP(Z92,Auxiliar!$A:$C,3,0),"")</f>
        <v>0b 1% | 3b 4% | 5b 6%</v>
      </c>
      <c r="AE92" s="1">
        <v>5872</v>
      </c>
      <c r="AF92" s="1" t="s">
        <v>11</v>
      </c>
      <c r="AG92" s="6">
        <f>+IFERROR(VALUE(RIGHT(Tabla6[[#This Row],[B2B]],6)),"")</f>
        <v>5872</v>
      </c>
      <c r="AH92" s="6" t="str">
        <f>+IFERROR(VLOOKUP(AF92,Auxiliar!$A:$C,2,0),"")</f>
        <v>CORE</v>
      </c>
      <c r="AI92" s="7" t="str">
        <f>+IFERROR(VLOOKUP(AF92,Auxiliar!$A:$C,3,0),"")</f>
        <v>0b 1% | 6b 5% | 10b 6%</v>
      </c>
      <c r="AK92" s="1">
        <v>2109</v>
      </c>
      <c r="AL92" s="1" t="s">
        <v>30</v>
      </c>
      <c r="AM92" s="6">
        <f>+IFERROR(VALUE(RIGHT(Tabla7[[#This Row],[B2B]],6)),"")</f>
        <v>2109</v>
      </c>
      <c r="AN92" s="6" t="str">
        <f>+IFERROR(VLOOKUP(AL92,Auxiliar!$A:$C,2,0),"")</f>
        <v>LATONES</v>
      </c>
      <c r="AO92" s="7" t="str">
        <f>+IFERROR(VLOOKUP(AL92,Auxiliar!$A:$C,3,0),"")</f>
        <v>1b 4% | 5b 7% | 97b 0%</v>
      </c>
      <c r="AQ92" s="1">
        <v>3542</v>
      </c>
      <c r="AR92" s="1" t="s">
        <v>31</v>
      </c>
      <c r="AS92" s="6">
        <f>+IFERROR(VALUE(RIGHT(Tabla8[[#This Row],[B2B]],6)),"")</f>
        <v>3542</v>
      </c>
      <c r="AT92" s="6" t="str">
        <f>+IFERROR(VLOOKUP(AR92,Auxiliar!$A:$C,2,0),"")</f>
        <v>LATONES</v>
      </c>
      <c r="AU92" s="7" t="str">
        <f>+IFERROR(VLOOKUP(AR92,Auxiliar!$A:$C,3,0),"")</f>
        <v>2b 3% | 4b 5% | 5b 8% | 193 0%</v>
      </c>
      <c r="AW92" s="1"/>
      <c r="AX92" s="1" t="s">
        <v>32</v>
      </c>
      <c r="AY92" s="6" t="str">
        <f>+IFERROR(VALUE(RIGHT(Tabla9[[#This Row],[B2B]],6)),"")</f>
        <v/>
      </c>
      <c r="AZ92" s="6" t="str">
        <f>+IFERROR(VLOOKUP(AX92,Auxiliar!$A:$C,2,0),"")</f>
        <v>LATONES</v>
      </c>
      <c r="BA92" s="7" t="str">
        <f>+IFERROR(VLOOKUP(AX92,Auxiliar!$A:$C,3,0),"")</f>
        <v>2b 3% | 4b 4% | 6b 5% | 10b 8%  | 385b 0%</v>
      </c>
      <c r="BC92" s="1"/>
      <c r="BD92" s="1" t="s">
        <v>33</v>
      </c>
      <c r="BE92" s="6" t="str">
        <f>+IFERROR(VALUE(RIGHT(Tabla10[[#This Row],[B2B]],6)),"")</f>
        <v/>
      </c>
      <c r="BF92" s="6" t="str">
        <f>+IFERROR(VLOOKUP(BD92,Auxiliar!$A:$C,2,0),"")</f>
        <v>LATONES</v>
      </c>
      <c r="BG92" s="7" t="str">
        <f>+IFERROR(VLOOKUP(BD92,Auxiliar!$A:$C,3,0),"")</f>
        <v>6b 4% | 12b 5% | 15b 8% | 385b 0%</v>
      </c>
      <c r="BI92" s="1"/>
      <c r="BJ92" s="1"/>
      <c r="BK92" s="6" t="str">
        <f>+IFERROR(VALUE(RIGHT(Tabla11[[#This Row],[B2B]],6)),"")</f>
        <v/>
      </c>
      <c r="BL92" s="6" t="str">
        <f>+IFERROR(VLOOKUP(BJ92,Auxiliar!$A:$C,2,0),"")</f>
        <v/>
      </c>
      <c r="BM92" s="7" t="str">
        <f>+IFERROR(VLOOKUP(BJ92,Auxiliar!$A:$C,3,0),"")</f>
        <v/>
      </c>
      <c r="BO92" s="1">
        <v>4387</v>
      </c>
      <c r="BP92" s="1" t="s">
        <v>39</v>
      </c>
      <c r="BQ92" s="6">
        <f>+IFERROR(VALUE(RIGHT(Tabla12[[#This Row],[B2B]],6)),"")</f>
        <v>4387</v>
      </c>
      <c r="BR92" s="6" t="str">
        <f>+IFERROR(VLOOKUP(BP92,Auxiliar!$A:$C,2,0),"")</f>
        <v>VALUE LITRO</v>
      </c>
      <c r="BS92" s="7" t="str">
        <f>+IFERROR(VLOOKUP(BP92,Auxiliar!$A:$C,3,0),"")</f>
        <v>1b 12%</v>
      </c>
      <c r="BU92" s="1"/>
      <c r="BV92" s="1"/>
      <c r="BW92" s="6" t="str">
        <f>+IFERROR(VALUE(RIGHT(Tabla13[[#This Row],[B2B]],6)),"")</f>
        <v/>
      </c>
      <c r="BX92" s="6" t="str">
        <f>+IFERROR(VLOOKUP(BV92,Auxiliar!$A:$C,2,0),"")</f>
        <v/>
      </c>
      <c r="BY92" s="7" t="str">
        <f>+IFERROR(VLOOKUP(BV92,Auxiliar!$A:$C,3,0),"")</f>
        <v/>
      </c>
      <c r="CA92" s="1">
        <v>1279</v>
      </c>
      <c r="CB92" s="1" t="s">
        <v>35</v>
      </c>
      <c r="CC92" s="6">
        <f>+IFERROR(VALUE(RIGHT(Tabla14[[#This Row],[B2B]],6)),"")</f>
        <v>1279</v>
      </c>
      <c r="CD92" s="6" t="str">
        <f>+IFERROR(VLOOKUP(CB92,Auxiliar!$A:$C,2,0),"")</f>
        <v>Corona 710cc</v>
      </c>
      <c r="CE92" s="7" t="str">
        <f>+IFERROR(VLOOKUP(CB92,Auxiliar!$A:$C,3,0),"")</f>
        <v>1b 10% | 85b 0%</v>
      </c>
      <c r="CG92" s="1"/>
      <c r="CH92" s="1"/>
      <c r="CI92" s="6" t="str">
        <f>+IFERROR(VALUE(RIGHT(Tabla15[[#This Row],[B2B]],6)),"")</f>
        <v/>
      </c>
      <c r="CJ92" s="6" t="str">
        <f>+IFERROR(VLOOKUP(CH92,Auxiliar!$A:$C,2,0),"")</f>
        <v/>
      </c>
      <c r="CK92" s="7" t="str">
        <f>+IFERROR(VLOOKUP(CH92,Auxiliar!$A:$C,3,0),"")</f>
        <v/>
      </c>
      <c r="CM92" s="1">
        <v>1258</v>
      </c>
      <c r="CN92" s="1" t="s">
        <v>20</v>
      </c>
      <c r="CO92" s="6">
        <v>1258</v>
      </c>
      <c r="CP92" s="6" t="s">
        <v>20</v>
      </c>
      <c r="CQ92" s="7" t="s">
        <v>21</v>
      </c>
      <c r="CS92" s="1"/>
      <c r="CT92" s="1"/>
      <c r="CU92" s="6" t="str">
        <f>+IFERROR(VALUE(RIGHT(Tabla17[[#This Row],[B2B]],6)),"")</f>
        <v/>
      </c>
      <c r="CV92" s="6" t="str">
        <f>+IFERROR(VLOOKUP(CT92,Auxiliar!$A:$C,2,0),"")</f>
        <v/>
      </c>
      <c r="CW92" s="7" t="str">
        <f>+IFERROR(VLOOKUP(CT92,Auxiliar!$A:$C,3,0),"")</f>
        <v/>
      </c>
      <c r="CY92" s="1">
        <v>1258</v>
      </c>
      <c r="CZ92" s="1" t="s">
        <v>16</v>
      </c>
      <c r="DA92" s="6">
        <f>+IFERROR(VALUE(RIGHT(Tabla18[[#This Row],[B2B]],6)),"")</f>
        <v>1258</v>
      </c>
      <c r="DB92" s="6" t="str">
        <f>+IFERROR(VLOOKUP(CZ92,Auxiliar!$A:$C,2,0),"")</f>
        <v>PREMIUM</v>
      </c>
      <c r="DC92" s="7" t="str">
        <f>+IFERROR(VLOOKUP(CZ92,Auxiliar!$A:$C,3,0),"")</f>
        <v>0b 0% | 2b 2% | 5b 3,5% | 10b 5%</v>
      </c>
      <c r="DE92" s="1">
        <v>1258</v>
      </c>
      <c r="DF92" s="1" t="s">
        <v>19</v>
      </c>
      <c r="DG92" s="6">
        <f>+IFERROR(VALUE(RIGHT(Tabla19[[#This Row],[B2B]],6)),"")</f>
        <v>1258</v>
      </c>
      <c r="DH92" s="6" t="str">
        <f>+IFERROR(VLOOKUP(DF92,Auxiliar!$A:$C,2,0),"")</f>
        <v>MICHELOB</v>
      </c>
      <c r="DI92" s="7" t="str">
        <f>+IFERROR(VLOOKUP(DF92,Auxiliar!$A:$C,3,0),"")</f>
        <v>1b 7% | 3b 22% | 8b 27%</v>
      </c>
      <c r="DK92" s="1"/>
      <c r="DL92" s="1"/>
      <c r="DM92" s="6" t="str">
        <f>+IFERROR(VALUE(RIGHT(Tabla20[[#This Row],[B2B]],6)),"")</f>
        <v/>
      </c>
      <c r="DN92" s="6" t="str">
        <f>+IFERROR(VLOOKUP(DL92,Auxiliar!$A:$C,2,0),"")</f>
        <v/>
      </c>
      <c r="DO92" s="7" t="str">
        <f>+IFERROR(VLOOKUP(DL92,Auxiliar!$A:$C,3,0),"")</f>
        <v/>
      </c>
      <c r="DQ92" s="1">
        <v>1258</v>
      </c>
      <c r="DR92" s="12" t="s">
        <v>24</v>
      </c>
      <c r="DS92" s="6">
        <f>+IFERROR(VALUE(RIGHT(Tabla21[[#This Row],[B2B]],6)),"")</f>
        <v>1258</v>
      </c>
      <c r="DT92" s="6" t="str">
        <f>+IFERROR(VLOOKUP(DR92,Auxiliar!$A:$C,2,0),"")</f>
        <v>CORONA PORRON</v>
      </c>
      <c r="DU92" s="7" t="str">
        <f>+IFERROR(VLOOKUP(DR92,Auxiliar!$A:$C,3,0),"")</f>
        <v>1b 5% | 20b 0%</v>
      </c>
      <c r="DW92" s="1">
        <v>4390</v>
      </c>
      <c r="DX92" s="12" t="s">
        <v>43</v>
      </c>
      <c r="DY92" s="6">
        <f>+IFERROR(VALUE(RIGHT(Tabla22[[#This Row],[B2B]],6)),"")</f>
        <v>4390</v>
      </c>
      <c r="DZ92" s="6" t="str">
        <f>+IFERROR(VLOOKUP(DX92,Auxiliar!$A:$C,2,0),"")</f>
        <v xml:space="preserve">VALUE LATA </v>
      </c>
      <c r="EA92" s="7" t="str">
        <f>+IFERROR(VLOOKUP(DX92,Auxiliar!$A:$C,3,0),"")</f>
        <v>1b 15% | 100b 18%</v>
      </c>
      <c r="EC92" s="1">
        <v>5727</v>
      </c>
      <c r="ED92" s="12" t="s">
        <v>47</v>
      </c>
      <c r="EE92" s="6">
        <f>+IFERROR(VALUE(RIGHT(Tabla23[[#This Row],[B2B]],6)),"")</f>
        <v>5727</v>
      </c>
      <c r="EF92" s="6" t="str">
        <f>+IFERROR(VLOOKUP(ED92,Auxiliar!$A:$C,2,0),"")</f>
        <v>VALUE LATON</v>
      </c>
      <c r="EG92" s="7" t="str">
        <f>+IFERROR(VLOOKUP(ED92,Auxiliar!$A:$C,3,0),"")</f>
        <v>1b 10% | 5b 15% | 192b 0%</v>
      </c>
      <c r="EI92" s="1"/>
      <c r="EJ92" s="12"/>
      <c r="EK92" s="6" t="str">
        <f>+IFERROR(VALUE(RIGHT(Tabla24[[#This Row],[B2B]],6)),"")</f>
        <v/>
      </c>
      <c r="EL92" s="6" t="str">
        <f>+IFERROR(VLOOKUP(EJ92,Auxiliar!$A:$C,2,0),"")</f>
        <v/>
      </c>
      <c r="EM92" s="7" t="str">
        <f>+IFERROR(VLOOKUP(EJ92,Auxiliar!$A:$C,3,0),"")</f>
        <v/>
      </c>
      <c r="EO92" s="1"/>
      <c r="EP92" s="12"/>
      <c r="EQ92" s="6" t="str">
        <f>+IFERROR(VALUE(RIGHT(Tabla25[[#This Row],[B2B]],6)),"")</f>
        <v/>
      </c>
      <c r="ER92" s="6" t="str">
        <f>+IFERROR(VLOOKUP(EP92,Auxiliar!$A:$C,2,0),"")</f>
        <v/>
      </c>
      <c r="ES92" s="7" t="str">
        <f>+IFERROR(VLOOKUP(EP92,Auxiliar!$A:$C,3,0),"")</f>
        <v/>
      </c>
      <c r="EU92" s="1"/>
      <c r="EV92" s="12"/>
      <c r="EW92" s="6" t="str">
        <f>+IFERROR(VALUE(RIGHT(Tabla26[[#This Row],[B2B]],6)),"")</f>
        <v/>
      </c>
      <c r="EX92" s="6" t="str">
        <f>+IFERROR(VLOOKUP(EV92,Auxiliar!$A:$C,2,0),"")</f>
        <v/>
      </c>
      <c r="EY92" s="7" t="str">
        <f>+IFERROR(VLOOKUP(EV92,Auxiliar!$A:$C,3,0),"")</f>
        <v/>
      </c>
      <c r="EZ92" s="1"/>
      <c r="FA92" s="12"/>
      <c r="FB92" s="6" t="str">
        <f>+IFERROR(VALUE(RIGHT(Tabla27[[#This Row],[B2B]],6)),"")</f>
        <v/>
      </c>
      <c r="FC92" s="6" t="str">
        <f>+IFERROR(VLOOKUP(FA92,Auxiliar!$A:$C,2,0),"")</f>
        <v/>
      </c>
      <c r="FD92" s="7" t="str">
        <f>+IFERROR(VLOOKUP(FA92,Auxiliar!$A:$C,3,0),"")</f>
        <v/>
      </c>
      <c r="FE92" s="1"/>
      <c r="FF92" s="12"/>
      <c r="FG92" s="6" t="str">
        <f>+IFERROR(VALUE(RIGHT(Tabla28[[#This Row],[B2B]],6)),"")</f>
        <v/>
      </c>
      <c r="FH92" s="6" t="str">
        <f>+IFERROR(VLOOKUP(FF92,Auxiliar!$A:$C,2,0),"")</f>
        <v/>
      </c>
      <c r="FI92" s="7" t="str">
        <f>+IFERROR(VLOOKUP(FF92,Auxiliar!$A:$C,3,0),"")</f>
        <v/>
      </c>
      <c r="FJ92" s="1"/>
      <c r="FK92" s="12"/>
      <c r="FL92" s="6" t="str">
        <f>+IFERROR(VALUE(RIGHT(Tabla29[[#This Row],[B2B]],6)),"")</f>
        <v/>
      </c>
      <c r="FM92" s="6" t="str">
        <f>+IFERROR(VLOOKUP(FK92,Auxiliar!$A:$C,2,0),"")</f>
        <v/>
      </c>
      <c r="FN92" s="7" t="str">
        <f>+IFERROR(VLOOKUP(FK92,Auxiliar!$A:$C,3,0),"")</f>
        <v/>
      </c>
      <c r="FO92" s="1"/>
      <c r="FP92" s="12"/>
      <c r="FQ92" s="6"/>
      <c r="FR92" s="6"/>
      <c r="FS92" s="7"/>
      <c r="FT92" s="1"/>
      <c r="FU92" s="12"/>
      <c r="FV92" s="6" t="str">
        <f>+IFERROR(VALUE(RIGHT(Tabla31[[#This Row],[B2B]],6)),"")</f>
        <v/>
      </c>
      <c r="FW92" s="6" t="str">
        <f>+IFERROR(VLOOKUP(FU92,Auxiliar!$A:$C,2,0),"")</f>
        <v/>
      </c>
      <c r="FX92" s="7" t="str">
        <f>+IFERROR(VLOOKUP(FU92,Auxiliar!$A:$C,3,0),"")</f>
        <v/>
      </c>
      <c r="FY92" s="1"/>
      <c r="FZ92" s="12"/>
      <c r="GA92" s="6" t="str">
        <f>+IFERROR(VALUE(RIGHT(Tabla32[[#This Row],[B2B]],6)),"")</f>
        <v/>
      </c>
      <c r="GB92" s="6" t="str">
        <f>+IFERROR(VLOOKUP(FZ92,Auxiliar!$A:$C,2,0),"")</f>
        <v/>
      </c>
      <c r="GC92" s="7" t="str">
        <f>+IFERROR(VLOOKUP(FZ92,Auxiliar!$A:$C,3,0),"")</f>
        <v/>
      </c>
      <c r="GD92" s="1"/>
      <c r="GE92" s="12"/>
      <c r="GF92" s="6" t="str">
        <f>+IFERROR(VALUE(RIGHT(Tabla33[[#This Row],[B2B]],6)),"")</f>
        <v/>
      </c>
      <c r="GG92" s="6" t="str">
        <f>+IFERROR(VLOOKUP(GE92,Auxiliar!$A:$C,2,0),"")</f>
        <v/>
      </c>
      <c r="GH92" s="7" t="str">
        <f>+IFERROR(VLOOKUP(GE92,Auxiliar!$A:$C,3,0),"")</f>
        <v/>
      </c>
    </row>
    <row r="93" spans="1:190" x14ac:dyDescent="0.25">
      <c r="A93" s="1"/>
      <c r="B93" s="1"/>
      <c r="C93" t="str">
        <f>+IFERROR(VALUE(RIGHT(Tabla1[[#This Row],[B2B]],6)),"")</f>
        <v/>
      </c>
      <c r="D93" t="str">
        <f>+IFERROR(VLOOKUP(B93,Auxiliar!$A:$C,2,0),"")</f>
        <v/>
      </c>
      <c r="E93" s="5" t="str">
        <f>+IFERROR(VLOOKUP(B93,Auxiliar!$A:$C,3,0),"")</f>
        <v/>
      </c>
      <c r="S93" s="1">
        <v>2424</v>
      </c>
      <c r="T93" s="1" t="s">
        <v>9</v>
      </c>
      <c r="U93" s="6">
        <f>+IFERROR(VALUE(RIGHT(Tabla4[[#This Row],[B2B]],6)),"")</f>
        <v>2424</v>
      </c>
      <c r="V93" s="6" t="str">
        <f>+IFERROR(VLOOKUP(T93,Auxiliar!$A:$C,2,0),"")</f>
        <v>CORE</v>
      </c>
      <c r="W93" s="7" t="str">
        <f>+IFERROR(VLOOKUP(T93,Auxiliar!$A:$C,3,0),"")</f>
        <v>0b 1% | 2b 5% | 4b 6%</v>
      </c>
      <c r="Y93" s="1">
        <v>3819</v>
      </c>
      <c r="Z93" s="1" t="s">
        <v>10</v>
      </c>
      <c r="AA93" s="6">
        <f>+IFERROR(VALUE(RIGHT(Tabla5[[#This Row],[B2B]],6)),"")</f>
        <v>3819</v>
      </c>
      <c r="AB93" s="6" t="str">
        <f>+IFERROR(VLOOKUP(Z93,Auxiliar!$A:$C,2,0),"")</f>
        <v>CORE</v>
      </c>
      <c r="AC93" s="7" t="str">
        <f>+IFERROR(VLOOKUP(Z93,Auxiliar!$A:$C,3,0),"")</f>
        <v>0b 1% | 3b 4% | 5b 6%</v>
      </c>
      <c r="AE93" s="1">
        <v>5879</v>
      </c>
      <c r="AF93" s="1" t="s">
        <v>11</v>
      </c>
      <c r="AG93" s="6">
        <f>+IFERROR(VALUE(RIGHT(Tabla6[[#This Row],[B2B]],6)),"")</f>
        <v>5879</v>
      </c>
      <c r="AH93" s="6" t="str">
        <f>+IFERROR(VLOOKUP(AF93,Auxiliar!$A:$C,2,0),"")</f>
        <v>CORE</v>
      </c>
      <c r="AI93" s="7" t="str">
        <f>+IFERROR(VLOOKUP(AF93,Auxiliar!$A:$C,3,0),"")</f>
        <v>0b 1% | 6b 5% | 10b 6%</v>
      </c>
      <c r="AK93" s="1">
        <v>2174</v>
      </c>
      <c r="AL93" s="1" t="s">
        <v>30</v>
      </c>
      <c r="AM93" s="6">
        <f>+IFERROR(VALUE(RIGHT(Tabla7[[#This Row],[B2B]],6)),"")</f>
        <v>2174</v>
      </c>
      <c r="AN93" s="6" t="str">
        <f>+IFERROR(VLOOKUP(AL93,Auxiliar!$A:$C,2,0),"")</f>
        <v>LATONES</v>
      </c>
      <c r="AO93" s="7" t="str">
        <f>+IFERROR(VLOOKUP(AL93,Auxiliar!$A:$C,3,0),"")</f>
        <v>1b 4% | 5b 7% | 97b 0%</v>
      </c>
      <c r="AQ93" s="1">
        <v>3547</v>
      </c>
      <c r="AR93" s="1" t="s">
        <v>31</v>
      </c>
      <c r="AS93" s="6">
        <f>+IFERROR(VALUE(RIGHT(Tabla8[[#This Row],[B2B]],6)),"")</f>
        <v>3547</v>
      </c>
      <c r="AT93" s="6" t="str">
        <f>+IFERROR(VLOOKUP(AR93,Auxiliar!$A:$C,2,0),"")</f>
        <v>LATONES</v>
      </c>
      <c r="AU93" s="7" t="str">
        <f>+IFERROR(VLOOKUP(AR93,Auxiliar!$A:$C,3,0),"")</f>
        <v>2b 3% | 4b 5% | 5b 8% | 193 0%</v>
      </c>
      <c r="AW93" s="1"/>
      <c r="AX93" s="1" t="s">
        <v>32</v>
      </c>
      <c r="AY93" s="6" t="str">
        <f>+IFERROR(VALUE(RIGHT(Tabla9[[#This Row],[B2B]],6)),"")</f>
        <v/>
      </c>
      <c r="AZ93" s="6" t="str">
        <f>+IFERROR(VLOOKUP(AX93,Auxiliar!$A:$C,2,0),"")</f>
        <v>LATONES</v>
      </c>
      <c r="BA93" s="7" t="str">
        <f>+IFERROR(VLOOKUP(AX93,Auxiliar!$A:$C,3,0),"")</f>
        <v>2b 3% | 4b 4% | 6b 5% | 10b 8%  | 385b 0%</v>
      </c>
      <c r="BC93" s="1"/>
      <c r="BD93" s="1" t="s">
        <v>33</v>
      </c>
      <c r="BE93" s="6" t="str">
        <f>+IFERROR(VALUE(RIGHT(Tabla10[[#This Row],[B2B]],6)),"")</f>
        <v/>
      </c>
      <c r="BF93" s="6" t="str">
        <f>+IFERROR(VLOOKUP(BD93,Auxiliar!$A:$C,2,0),"")</f>
        <v>LATONES</v>
      </c>
      <c r="BG93" s="7" t="str">
        <f>+IFERROR(VLOOKUP(BD93,Auxiliar!$A:$C,3,0),"")</f>
        <v>6b 4% | 12b 5% | 15b 8% | 385b 0%</v>
      </c>
      <c r="BI93" s="1"/>
      <c r="BJ93" s="1"/>
      <c r="BK93" s="6" t="str">
        <f>+IFERROR(VALUE(RIGHT(Tabla11[[#This Row],[B2B]],6)),"")</f>
        <v/>
      </c>
      <c r="BL93" s="6" t="str">
        <f>+IFERROR(VLOOKUP(BJ93,Auxiliar!$A:$C,2,0),"")</f>
        <v/>
      </c>
      <c r="BM93" s="7" t="str">
        <f>+IFERROR(VLOOKUP(BJ93,Auxiliar!$A:$C,3,0),"")</f>
        <v/>
      </c>
      <c r="BO93" s="1">
        <v>4390</v>
      </c>
      <c r="BP93" s="1" t="s">
        <v>39</v>
      </c>
      <c r="BQ93" s="6">
        <f>+IFERROR(VALUE(RIGHT(Tabla12[[#This Row],[B2B]],6)),"")</f>
        <v>4390</v>
      </c>
      <c r="BR93" s="6" t="str">
        <f>+IFERROR(VLOOKUP(BP93,Auxiliar!$A:$C,2,0),"")</f>
        <v>VALUE LITRO</v>
      </c>
      <c r="BS93" s="7" t="str">
        <f>+IFERROR(VLOOKUP(BP93,Auxiliar!$A:$C,3,0),"")</f>
        <v>1b 12%</v>
      </c>
      <c r="BU93" s="1"/>
      <c r="BV93" s="1"/>
      <c r="BW93" s="6" t="str">
        <f>+IFERROR(VALUE(RIGHT(Tabla13[[#This Row],[B2B]],6)),"")</f>
        <v/>
      </c>
      <c r="BX93" s="6" t="str">
        <f>+IFERROR(VLOOKUP(BV93,Auxiliar!$A:$C,2,0),"")</f>
        <v/>
      </c>
      <c r="BY93" s="7" t="str">
        <f>+IFERROR(VLOOKUP(BV93,Auxiliar!$A:$C,3,0),"")</f>
        <v/>
      </c>
      <c r="CA93" s="1">
        <v>1292</v>
      </c>
      <c r="CB93" s="1" t="s">
        <v>35</v>
      </c>
      <c r="CC93" s="6">
        <f>+IFERROR(VALUE(RIGHT(Tabla14[[#This Row],[B2B]],6)),"")</f>
        <v>1292</v>
      </c>
      <c r="CD93" s="6" t="str">
        <f>+IFERROR(VLOOKUP(CB93,Auxiliar!$A:$C,2,0),"")</f>
        <v>Corona 710cc</v>
      </c>
      <c r="CE93" s="7" t="str">
        <f>+IFERROR(VLOOKUP(CB93,Auxiliar!$A:$C,3,0),"")</f>
        <v>1b 10% | 85b 0%</v>
      </c>
      <c r="CG93" s="1"/>
      <c r="CH93" s="1"/>
      <c r="CI93" s="6" t="str">
        <f>+IFERROR(VALUE(RIGHT(Tabla15[[#This Row],[B2B]],6)),"")</f>
        <v/>
      </c>
      <c r="CJ93" s="6" t="str">
        <f>+IFERROR(VLOOKUP(CH93,Auxiliar!$A:$C,2,0),"")</f>
        <v/>
      </c>
      <c r="CK93" s="7" t="str">
        <f>+IFERROR(VLOOKUP(CH93,Auxiliar!$A:$C,3,0),"")</f>
        <v/>
      </c>
      <c r="CM93" s="1">
        <v>1279</v>
      </c>
      <c r="CN93" s="1" t="s">
        <v>20</v>
      </c>
      <c r="CO93" s="6">
        <v>1279</v>
      </c>
      <c r="CP93" s="6" t="s">
        <v>20</v>
      </c>
      <c r="CQ93" s="7" t="s">
        <v>21</v>
      </c>
      <c r="CS93" s="1"/>
      <c r="CT93" s="1"/>
      <c r="CU93" s="6" t="str">
        <f>+IFERROR(VALUE(RIGHT(Tabla17[[#This Row],[B2B]],6)),"")</f>
        <v/>
      </c>
      <c r="CV93" s="6" t="str">
        <f>+IFERROR(VLOOKUP(CT93,Auxiliar!$A:$C,2,0),"")</f>
        <v/>
      </c>
      <c r="CW93" s="7" t="str">
        <f>+IFERROR(VLOOKUP(CT93,Auxiliar!$A:$C,3,0),"")</f>
        <v/>
      </c>
      <c r="CY93" s="1">
        <v>1279</v>
      </c>
      <c r="CZ93" s="1" t="s">
        <v>16</v>
      </c>
      <c r="DA93" s="6">
        <f>+IFERROR(VALUE(RIGHT(Tabla18[[#This Row],[B2B]],6)),"")</f>
        <v>1279</v>
      </c>
      <c r="DB93" s="6" t="str">
        <f>+IFERROR(VLOOKUP(CZ93,Auxiliar!$A:$C,2,0),"")</f>
        <v>PREMIUM</v>
      </c>
      <c r="DC93" s="7" t="str">
        <f>+IFERROR(VLOOKUP(CZ93,Auxiliar!$A:$C,3,0),"")</f>
        <v>0b 0% | 2b 2% | 5b 3,5% | 10b 5%</v>
      </c>
      <c r="DE93" s="1">
        <v>1279</v>
      </c>
      <c r="DF93" s="1" t="s">
        <v>19</v>
      </c>
      <c r="DG93" s="6">
        <f>+IFERROR(VALUE(RIGHT(Tabla19[[#This Row],[B2B]],6)),"")</f>
        <v>1279</v>
      </c>
      <c r="DH93" s="6" t="str">
        <f>+IFERROR(VLOOKUP(DF93,Auxiliar!$A:$C,2,0),"")</f>
        <v>MICHELOB</v>
      </c>
      <c r="DI93" s="7" t="str">
        <f>+IFERROR(VLOOKUP(DF93,Auxiliar!$A:$C,3,0),"")</f>
        <v>1b 7% | 3b 22% | 8b 27%</v>
      </c>
      <c r="DK93" s="1"/>
      <c r="DL93" s="1"/>
      <c r="DM93" s="6" t="str">
        <f>+IFERROR(VALUE(RIGHT(Tabla20[[#This Row],[B2B]],6)),"")</f>
        <v/>
      </c>
      <c r="DN93" s="6" t="str">
        <f>+IFERROR(VLOOKUP(DL93,Auxiliar!$A:$C,2,0),"")</f>
        <v/>
      </c>
      <c r="DO93" s="7" t="str">
        <f>+IFERROR(VLOOKUP(DL93,Auxiliar!$A:$C,3,0),"")</f>
        <v/>
      </c>
      <c r="DQ93" s="1">
        <v>1279</v>
      </c>
      <c r="DR93" s="12" t="s">
        <v>24</v>
      </c>
      <c r="DS93" s="6">
        <f>+IFERROR(VALUE(RIGHT(Tabla21[[#This Row],[B2B]],6)),"")</f>
        <v>1279</v>
      </c>
      <c r="DT93" s="6" t="str">
        <f>+IFERROR(VLOOKUP(DR93,Auxiliar!$A:$C,2,0),"")</f>
        <v>CORONA PORRON</v>
      </c>
      <c r="DU93" s="7" t="str">
        <f>+IFERROR(VLOOKUP(DR93,Auxiliar!$A:$C,3,0),"")</f>
        <v>1b 5% | 20b 0%</v>
      </c>
      <c r="DW93" s="1">
        <v>5737</v>
      </c>
      <c r="DX93" s="12" t="s">
        <v>43</v>
      </c>
      <c r="DY93" s="6">
        <f>+IFERROR(VALUE(RIGHT(Tabla22[[#This Row],[B2B]],6)),"")</f>
        <v>5737</v>
      </c>
      <c r="DZ93" s="6" t="str">
        <f>+IFERROR(VLOOKUP(DX93,Auxiliar!$A:$C,2,0),"")</f>
        <v xml:space="preserve">VALUE LATA </v>
      </c>
      <c r="EA93" s="7" t="str">
        <f>+IFERROR(VLOOKUP(DX93,Auxiliar!$A:$C,3,0),"")</f>
        <v>1b 15% | 100b 18%</v>
      </c>
      <c r="EC93" s="1">
        <v>4387</v>
      </c>
      <c r="ED93" s="12" t="s">
        <v>47</v>
      </c>
      <c r="EE93" s="6">
        <f>+IFERROR(VALUE(RIGHT(Tabla23[[#This Row],[B2B]],6)),"")</f>
        <v>4387</v>
      </c>
      <c r="EF93" s="6" t="str">
        <f>+IFERROR(VLOOKUP(ED93,Auxiliar!$A:$C,2,0),"")</f>
        <v>VALUE LATON</v>
      </c>
      <c r="EG93" s="7" t="str">
        <f>+IFERROR(VLOOKUP(ED93,Auxiliar!$A:$C,3,0),"")</f>
        <v>1b 10% | 5b 15% | 192b 0%</v>
      </c>
      <c r="EI93" s="1"/>
      <c r="EJ93" s="12"/>
      <c r="EK93" s="6" t="str">
        <f>+IFERROR(VALUE(RIGHT(Tabla24[[#This Row],[B2B]],6)),"")</f>
        <v/>
      </c>
      <c r="EL93" s="6" t="str">
        <f>+IFERROR(VLOOKUP(EJ93,Auxiliar!$A:$C,2,0),"")</f>
        <v/>
      </c>
      <c r="EM93" s="7" t="str">
        <f>+IFERROR(VLOOKUP(EJ93,Auxiliar!$A:$C,3,0),"")</f>
        <v/>
      </c>
      <c r="EO93" s="1"/>
      <c r="EP93" s="12"/>
      <c r="EQ93" s="6" t="str">
        <f>+IFERROR(VALUE(RIGHT(Tabla25[[#This Row],[B2B]],6)),"")</f>
        <v/>
      </c>
      <c r="ER93" s="6" t="str">
        <f>+IFERROR(VLOOKUP(EP93,Auxiliar!$A:$C,2,0),"")</f>
        <v/>
      </c>
      <c r="ES93" s="7" t="str">
        <f>+IFERROR(VLOOKUP(EP93,Auxiliar!$A:$C,3,0),"")</f>
        <v/>
      </c>
      <c r="EU93" s="1"/>
      <c r="EV93" s="12"/>
      <c r="EW93" s="6" t="str">
        <f>+IFERROR(VALUE(RIGHT(Tabla26[[#This Row],[B2B]],6)),"")</f>
        <v/>
      </c>
      <c r="EX93" s="6" t="str">
        <f>+IFERROR(VLOOKUP(EV93,Auxiliar!$A:$C,2,0),"")</f>
        <v/>
      </c>
      <c r="EY93" s="7" t="str">
        <f>+IFERROR(VLOOKUP(EV93,Auxiliar!$A:$C,3,0),"")</f>
        <v/>
      </c>
      <c r="EZ93" s="1"/>
      <c r="FA93" s="12"/>
      <c r="FB93" s="6" t="str">
        <f>+IFERROR(VALUE(RIGHT(Tabla27[[#This Row],[B2B]],6)),"")</f>
        <v/>
      </c>
      <c r="FC93" s="6" t="str">
        <f>+IFERROR(VLOOKUP(FA93,Auxiliar!$A:$C,2,0),"")</f>
        <v/>
      </c>
      <c r="FD93" s="7" t="str">
        <f>+IFERROR(VLOOKUP(FA93,Auxiliar!$A:$C,3,0),"")</f>
        <v/>
      </c>
      <c r="FE93" s="1"/>
      <c r="FF93" s="12"/>
      <c r="FG93" s="6" t="str">
        <f>+IFERROR(VALUE(RIGHT(Tabla28[[#This Row],[B2B]],6)),"")</f>
        <v/>
      </c>
      <c r="FH93" s="6" t="str">
        <f>+IFERROR(VLOOKUP(FF93,Auxiliar!$A:$C,2,0),"")</f>
        <v/>
      </c>
      <c r="FI93" s="7" t="str">
        <f>+IFERROR(VLOOKUP(FF93,Auxiliar!$A:$C,3,0),"")</f>
        <v/>
      </c>
      <c r="FJ93" s="1"/>
      <c r="FK93" s="12"/>
      <c r="FL93" s="6" t="str">
        <f>+IFERROR(VALUE(RIGHT(Tabla29[[#This Row],[B2B]],6)),"")</f>
        <v/>
      </c>
      <c r="FM93" s="6" t="str">
        <f>+IFERROR(VLOOKUP(FK93,Auxiliar!$A:$C,2,0),"")</f>
        <v/>
      </c>
      <c r="FN93" s="7" t="str">
        <f>+IFERROR(VLOOKUP(FK93,Auxiliar!$A:$C,3,0),"")</f>
        <v/>
      </c>
      <c r="FO93" s="1"/>
      <c r="FP93" s="12"/>
      <c r="FQ93" s="6"/>
      <c r="FR93" s="6"/>
      <c r="FS93" s="7"/>
      <c r="FT93" s="1"/>
      <c r="FU93" s="12"/>
      <c r="FV93" s="6" t="str">
        <f>+IFERROR(VALUE(RIGHT(Tabla31[[#This Row],[B2B]],6)),"")</f>
        <v/>
      </c>
      <c r="FW93" s="6" t="str">
        <f>+IFERROR(VLOOKUP(FU93,Auxiliar!$A:$C,2,0),"")</f>
        <v/>
      </c>
      <c r="FX93" s="7" t="str">
        <f>+IFERROR(VLOOKUP(FU93,Auxiliar!$A:$C,3,0),"")</f>
        <v/>
      </c>
      <c r="FY93" s="1"/>
      <c r="FZ93" s="12"/>
      <c r="GA93" s="6" t="str">
        <f>+IFERROR(VALUE(RIGHT(Tabla32[[#This Row],[B2B]],6)),"")</f>
        <v/>
      </c>
      <c r="GB93" s="6" t="str">
        <f>+IFERROR(VLOOKUP(FZ93,Auxiliar!$A:$C,2,0),"")</f>
        <v/>
      </c>
      <c r="GC93" s="7" t="str">
        <f>+IFERROR(VLOOKUP(FZ93,Auxiliar!$A:$C,3,0),"")</f>
        <v/>
      </c>
      <c r="GD93" s="1"/>
      <c r="GE93" s="12"/>
      <c r="GF93" s="6" t="str">
        <f>+IFERROR(VALUE(RIGHT(Tabla33[[#This Row],[B2B]],6)),"")</f>
        <v/>
      </c>
      <c r="GG93" s="6" t="str">
        <f>+IFERROR(VLOOKUP(GE93,Auxiliar!$A:$C,2,0),"")</f>
        <v/>
      </c>
      <c r="GH93" s="7" t="str">
        <f>+IFERROR(VLOOKUP(GE93,Auxiliar!$A:$C,3,0),"")</f>
        <v/>
      </c>
    </row>
    <row r="94" spans="1:190" x14ac:dyDescent="0.25">
      <c r="A94" s="1"/>
      <c r="B94" s="1"/>
      <c r="C94" t="str">
        <f>+IFERROR(VALUE(RIGHT(Tabla1[[#This Row],[B2B]],6)),"")</f>
        <v/>
      </c>
      <c r="D94" t="str">
        <f>+IFERROR(VLOOKUP(B94,Auxiliar!$A:$C,2,0),"")</f>
        <v/>
      </c>
      <c r="E94" s="5" t="str">
        <f>+IFERROR(VLOOKUP(B94,Auxiliar!$A:$C,3,0),"")</f>
        <v/>
      </c>
      <c r="S94" s="1">
        <v>2440</v>
      </c>
      <c r="T94" s="1" t="s">
        <v>9</v>
      </c>
      <c r="U94" s="6">
        <f>+IFERROR(VALUE(RIGHT(Tabla4[[#This Row],[B2B]],6)),"")</f>
        <v>2440</v>
      </c>
      <c r="V94" s="6" t="str">
        <f>+IFERROR(VLOOKUP(T94,Auxiliar!$A:$C,2,0),"")</f>
        <v>CORE</v>
      </c>
      <c r="W94" s="7" t="str">
        <f>+IFERROR(VLOOKUP(T94,Auxiliar!$A:$C,3,0),"")</f>
        <v>0b 1% | 2b 5% | 4b 6%</v>
      </c>
      <c r="Y94" s="1">
        <v>3827</v>
      </c>
      <c r="Z94" s="1" t="s">
        <v>10</v>
      </c>
      <c r="AA94" s="6">
        <f>+IFERROR(VALUE(RIGHT(Tabla5[[#This Row],[B2B]],6)),"")</f>
        <v>3827</v>
      </c>
      <c r="AB94" s="6" t="str">
        <f>+IFERROR(VLOOKUP(Z94,Auxiliar!$A:$C,2,0),"")</f>
        <v>CORE</v>
      </c>
      <c r="AC94" s="7" t="str">
        <f>+IFERROR(VLOOKUP(Z94,Auxiliar!$A:$C,3,0),"")</f>
        <v>0b 1% | 3b 4% | 5b 6%</v>
      </c>
      <c r="AE94" s="1">
        <v>5885</v>
      </c>
      <c r="AF94" s="1" t="s">
        <v>11</v>
      </c>
      <c r="AG94" s="6">
        <f>+IFERROR(VALUE(RIGHT(Tabla6[[#This Row],[B2B]],6)),"")</f>
        <v>5885</v>
      </c>
      <c r="AH94" s="6" t="str">
        <f>+IFERROR(VLOOKUP(AF94,Auxiliar!$A:$C,2,0),"")</f>
        <v>CORE</v>
      </c>
      <c r="AI94" s="7" t="str">
        <f>+IFERROR(VLOOKUP(AF94,Auxiliar!$A:$C,3,0),"")</f>
        <v>0b 1% | 6b 5% | 10b 6%</v>
      </c>
      <c r="AK94" s="1">
        <v>2193</v>
      </c>
      <c r="AL94" s="1" t="s">
        <v>30</v>
      </c>
      <c r="AM94" s="6">
        <f>+IFERROR(VALUE(RIGHT(Tabla7[[#This Row],[B2B]],6)),"")</f>
        <v>2193</v>
      </c>
      <c r="AN94" s="6" t="str">
        <f>+IFERROR(VLOOKUP(AL94,Auxiliar!$A:$C,2,0),"")</f>
        <v>LATONES</v>
      </c>
      <c r="AO94" s="7" t="str">
        <f>+IFERROR(VLOOKUP(AL94,Auxiliar!$A:$C,3,0),"")</f>
        <v>1b 4% | 5b 7% | 97b 0%</v>
      </c>
      <c r="AQ94" s="1">
        <v>3555</v>
      </c>
      <c r="AR94" s="1" t="s">
        <v>31</v>
      </c>
      <c r="AS94" s="6">
        <f>+IFERROR(VALUE(RIGHT(Tabla8[[#This Row],[B2B]],6)),"")</f>
        <v>3555</v>
      </c>
      <c r="AT94" s="6" t="str">
        <f>+IFERROR(VLOOKUP(AR94,Auxiliar!$A:$C,2,0),"")</f>
        <v>LATONES</v>
      </c>
      <c r="AU94" s="7" t="str">
        <f>+IFERROR(VLOOKUP(AR94,Auxiliar!$A:$C,3,0),"")</f>
        <v>2b 3% | 4b 5% | 5b 8% | 193 0%</v>
      </c>
      <c r="AW94" s="1"/>
      <c r="AX94" s="1" t="s">
        <v>32</v>
      </c>
      <c r="AY94" s="6" t="str">
        <f>+IFERROR(VALUE(RIGHT(Tabla9[[#This Row],[B2B]],6)),"")</f>
        <v/>
      </c>
      <c r="AZ94" s="6" t="str">
        <f>+IFERROR(VLOOKUP(AX94,Auxiliar!$A:$C,2,0),"")</f>
        <v>LATONES</v>
      </c>
      <c r="BA94" s="7" t="str">
        <f>+IFERROR(VLOOKUP(AX94,Auxiliar!$A:$C,3,0),"")</f>
        <v>2b 3% | 4b 4% | 6b 5% | 10b 8%  | 385b 0%</v>
      </c>
      <c r="BC94" s="1"/>
      <c r="BD94" s="1" t="s">
        <v>33</v>
      </c>
      <c r="BE94" s="6" t="str">
        <f>+IFERROR(VALUE(RIGHT(Tabla10[[#This Row],[B2B]],6)),"")</f>
        <v/>
      </c>
      <c r="BF94" s="6" t="str">
        <f>+IFERROR(VLOOKUP(BD94,Auxiliar!$A:$C,2,0),"")</f>
        <v>LATONES</v>
      </c>
      <c r="BG94" s="7" t="str">
        <f>+IFERROR(VLOOKUP(BD94,Auxiliar!$A:$C,3,0),"")</f>
        <v>6b 4% | 12b 5% | 15b 8% | 385b 0%</v>
      </c>
      <c r="BI94" s="1"/>
      <c r="BJ94" s="1"/>
      <c r="BK94" s="6" t="str">
        <f>+IFERROR(VALUE(RIGHT(Tabla11[[#This Row],[B2B]],6)),"")</f>
        <v/>
      </c>
      <c r="BL94" s="6" t="str">
        <f>+IFERROR(VLOOKUP(BJ94,Auxiliar!$A:$C,2,0),"")</f>
        <v/>
      </c>
      <c r="BM94" s="7" t="str">
        <f>+IFERROR(VLOOKUP(BJ94,Auxiliar!$A:$C,3,0),"")</f>
        <v/>
      </c>
      <c r="BO94" s="1">
        <v>5737</v>
      </c>
      <c r="BP94" s="1" t="s">
        <v>39</v>
      </c>
      <c r="BQ94" s="6">
        <f>+IFERROR(VALUE(RIGHT(Tabla12[[#This Row],[B2B]],6)),"")</f>
        <v>5737</v>
      </c>
      <c r="BR94" s="6" t="str">
        <f>+IFERROR(VLOOKUP(BP94,Auxiliar!$A:$C,2,0),"")</f>
        <v>VALUE LITRO</v>
      </c>
      <c r="BS94" s="7" t="str">
        <f>+IFERROR(VLOOKUP(BP94,Auxiliar!$A:$C,3,0),"")</f>
        <v>1b 12%</v>
      </c>
      <c r="BU94" s="1"/>
      <c r="BV94" s="1"/>
      <c r="BW94" s="6" t="str">
        <f>+IFERROR(VALUE(RIGHT(Tabla13[[#This Row],[B2B]],6)),"")</f>
        <v/>
      </c>
      <c r="BX94" s="6" t="str">
        <f>+IFERROR(VLOOKUP(BV94,Auxiliar!$A:$C,2,0),"")</f>
        <v/>
      </c>
      <c r="BY94" s="7" t="str">
        <f>+IFERROR(VLOOKUP(BV94,Auxiliar!$A:$C,3,0),"")</f>
        <v/>
      </c>
      <c r="CA94" s="1">
        <v>1306</v>
      </c>
      <c r="CB94" s="1" t="s">
        <v>35</v>
      </c>
      <c r="CC94" s="6">
        <f>+IFERROR(VALUE(RIGHT(Tabla14[[#This Row],[B2B]],6)),"")</f>
        <v>1306</v>
      </c>
      <c r="CD94" s="6" t="str">
        <f>+IFERROR(VLOOKUP(CB94,Auxiliar!$A:$C,2,0),"")</f>
        <v>Corona 710cc</v>
      </c>
      <c r="CE94" s="7" t="str">
        <f>+IFERROR(VLOOKUP(CB94,Auxiliar!$A:$C,3,0),"")</f>
        <v>1b 10% | 85b 0%</v>
      </c>
      <c r="CG94" s="1"/>
      <c r="CH94" s="1"/>
      <c r="CI94" s="6" t="str">
        <f>+IFERROR(VALUE(RIGHT(Tabla15[[#This Row],[B2B]],6)),"")</f>
        <v/>
      </c>
      <c r="CJ94" s="6" t="str">
        <f>+IFERROR(VLOOKUP(CH94,Auxiliar!$A:$C,2,0),"")</f>
        <v/>
      </c>
      <c r="CK94" s="7" t="str">
        <f>+IFERROR(VLOOKUP(CH94,Auxiliar!$A:$C,3,0),"")</f>
        <v/>
      </c>
      <c r="CM94" s="1">
        <v>1292</v>
      </c>
      <c r="CN94" s="1" t="s">
        <v>20</v>
      </c>
      <c r="CO94" s="6">
        <v>1292</v>
      </c>
      <c r="CP94" s="6" t="s">
        <v>20</v>
      </c>
      <c r="CQ94" s="7" t="s">
        <v>21</v>
      </c>
      <c r="CS94" s="1"/>
      <c r="CT94" s="1"/>
      <c r="CU94" s="6" t="str">
        <f>+IFERROR(VALUE(RIGHT(Tabla17[[#This Row],[B2B]],6)),"")</f>
        <v/>
      </c>
      <c r="CV94" s="6" t="str">
        <f>+IFERROR(VLOOKUP(CT94,Auxiliar!$A:$C,2,0),"")</f>
        <v/>
      </c>
      <c r="CW94" s="7" t="str">
        <f>+IFERROR(VLOOKUP(CT94,Auxiliar!$A:$C,3,0),"")</f>
        <v/>
      </c>
      <c r="CY94" s="1">
        <v>1292</v>
      </c>
      <c r="CZ94" s="1" t="s">
        <v>16</v>
      </c>
      <c r="DA94" s="6">
        <f>+IFERROR(VALUE(RIGHT(Tabla18[[#This Row],[B2B]],6)),"")</f>
        <v>1292</v>
      </c>
      <c r="DB94" s="6" t="str">
        <f>+IFERROR(VLOOKUP(CZ94,Auxiliar!$A:$C,2,0),"")</f>
        <v>PREMIUM</v>
      </c>
      <c r="DC94" s="7" t="str">
        <f>+IFERROR(VLOOKUP(CZ94,Auxiliar!$A:$C,3,0),"")</f>
        <v>0b 0% | 2b 2% | 5b 3,5% | 10b 5%</v>
      </c>
      <c r="DE94" s="1">
        <v>1292</v>
      </c>
      <c r="DF94" s="1" t="s">
        <v>19</v>
      </c>
      <c r="DG94" s="6">
        <f>+IFERROR(VALUE(RIGHT(Tabla19[[#This Row],[B2B]],6)),"")</f>
        <v>1292</v>
      </c>
      <c r="DH94" s="6" t="str">
        <f>+IFERROR(VLOOKUP(DF94,Auxiliar!$A:$C,2,0),"")</f>
        <v>MICHELOB</v>
      </c>
      <c r="DI94" s="7" t="str">
        <f>+IFERROR(VLOOKUP(DF94,Auxiliar!$A:$C,3,0),"")</f>
        <v>1b 7% | 3b 22% | 8b 27%</v>
      </c>
      <c r="DK94" s="1"/>
      <c r="DL94" s="1"/>
      <c r="DM94" s="6" t="str">
        <f>+IFERROR(VALUE(RIGHT(Tabla20[[#This Row],[B2B]],6)),"")</f>
        <v/>
      </c>
      <c r="DN94" s="6" t="str">
        <f>+IFERROR(VLOOKUP(DL94,Auxiliar!$A:$C,2,0),"")</f>
        <v/>
      </c>
      <c r="DO94" s="7" t="str">
        <f>+IFERROR(VLOOKUP(DL94,Auxiliar!$A:$C,3,0),"")</f>
        <v/>
      </c>
      <c r="DQ94" s="1">
        <v>1292</v>
      </c>
      <c r="DR94" s="12" t="s">
        <v>24</v>
      </c>
      <c r="DS94" s="6">
        <f>+IFERROR(VALUE(RIGHT(Tabla21[[#This Row],[B2B]],6)),"")</f>
        <v>1292</v>
      </c>
      <c r="DT94" s="6" t="str">
        <f>+IFERROR(VLOOKUP(DR94,Auxiliar!$A:$C,2,0),"")</f>
        <v>CORONA PORRON</v>
      </c>
      <c r="DU94" s="7" t="str">
        <f>+IFERROR(VLOOKUP(DR94,Auxiliar!$A:$C,3,0),"")</f>
        <v>1b 5% | 20b 0%</v>
      </c>
      <c r="DW94" s="1">
        <v>4402</v>
      </c>
      <c r="DX94" s="12" t="s">
        <v>43</v>
      </c>
      <c r="DY94" s="6">
        <f>+IFERROR(VALUE(RIGHT(Tabla22[[#This Row],[B2B]],6)),"")</f>
        <v>4402</v>
      </c>
      <c r="DZ94" s="6" t="str">
        <f>+IFERROR(VLOOKUP(DX94,Auxiliar!$A:$C,2,0),"")</f>
        <v xml:space="preserve">VALUE LATA </v>
      </c>
      <c r="EA94" s="7" t="str">
        <f>+IFERROR(VLOOKUP(DX94,Auxiliar!$A:$C,3,0),"")</f>
        <v>1b 15% | 100b 18%</v>
      </c>
      <c r="EC94" s="1">
        <v>4390</v>
      </c>
      <c r="ED94" s="12" t="s">
        <v>47</v>
      </c>
      <c r="EE94" s="6">
        <f>+IFERROR(VALUE(RIGHT(Tabla23[[#This Row],[B2B]],6)),"")</f>
        <v>4390</v>
      </c>
      <c r="EF94" s="6" t="str">
        <f>+IFERROR(VLOOKUP(ED94,Auxiliar!$A:$C,2,0),"")</f>
        <v>VALUE LATON</v>
      </c>
      <c r="EG94" s="7" t="str">
        <f>+IFERROR(VLOOKUP(ED94,Auxiliar!$A:$C,3,0),"")</f>
        <v>1b 10% | 5b 15% | 192b 0%</v>
      </c>
      <c r="EI94" s="1"/>
      <c r="EJ94" s="12"/>
      <c r="EK94" s="6" t="str">
        <f>+IFERROR(VALUE(RIGHT(Tabla24[[#This Row],[B2B]],6)),"")</f>
        <v/>
      </c>
      <c r="EL94" s="6" t="str">
        <f>+IFERROR(VLOOKUP(EJ94,Auxiliar!$A:$C,2,0),"")</f>
        <v/>
      </c>
      <c r="EM94" s="7" t="str">
        <f>+IFERROR(VLOOKUP(EJ94,Auxiliar!$A:$C,3,0),"")</f>
        <v/>
      </c>
      <c r="EO94" s="1"/>
      <c r="EP94" s="12"/>
      <c r="EQ94" s="6" t="str">
        <f>+IFERROR(VALUE(RIGHT(Tabla25[[#This Row],[B2B]],6)),"")</f>
        <v/>
      </c>
      <c r="ER94" s="6" t="str">
        <f>+IFERROR(VLOOKUP(EP94,Auxiliar!$A:$C,2,0),"")</f>
        <v/>
      </c>
      <c r="ES94" s="7" t="str">
        <f>+IFERROR(VLOOKUP(EP94,Auxiliar!$A:$C,3,0),"")</f>
        <v/>
      </c>
      <c r="EU94" s="1"/>
      <c r="EV94" s="12"/>
      <c r="EW94" s="6" t="str">
        <f>+IFERROR(VALUE(RIGHT(Tabla26[[#This Row],[B2B]],6)),"")</f>
        <v/>
      </c>
      <c r="EX94" s="6" t="str">
        <f>+IFERROR(VLOOKUP(EV94,Auxiliar!$A:$C,2,0),"")</f>
        <v/>
      </c>
      <c r="EY94" s="7" t="str">
        <f>+IFERROR(VLOOKUP(EV94,Auxiliar!$A:$C,3,0),"")</f>
        <v/>
      </c>
      <c r="EZ94" s="1"/>
      <c r="FA94" s="12"/>
      <c r="FB94" s="6" t="str">
        <f>+IFERROR(VALUE(RIGHT(Tabla27[[#This Row],[B2B]],6)),"")</f>
        <v/>
      </c>
      <c r="FC94" s="6" t="str">
        <f>+IFERROR(VLOOKUP(FA94,Auxiliar!$A:$C,2,0),"")</f>
        <v/>
      </c>
      <c r="FD94" s="7" t="str">
        <f>+IFERROR(VLOOKUP(FA94,Auxiliar!$A:$C,3,0),"")</f>
        <v/>
      </c>
      <c r="FE94" s="1"/>
      <c r="FF94" s="12"/>
      <c r="FG94" s="6" t="str">
        <f>+IFERROR(VALUE(RIGHT(Tabla28[[#This Row],[B2B]],6)),"")</f>
        <v/>
      </c>
      <c r="FH94" s="6" t="str">
        <f>+IFERROR(VLOOKUP(FF94,Auxiliar!$A:$C,2,0),"")</f>
        <v/>
      </c>
      <c r="FI94" s="7" t="str">
        <f>+IFERROR(VLOOKUP(FF94,Auxiliar!$A:$C,3,0),"")</f>
        <v/>
      </c>
      <c r="FJ94" s="1"/>
      <c r="FK94" s="12"/>
      <c r="FL94" s="6" t="str">
        <f>+IFERROR(VALUE(RIGHT(Tabla29[[#This Row],[B2B]],6)),"")</f>
        <v/>
      </c>
      <c r="FM94" s="6" t="str">
        <f>+IFERROR(VLOOKUP(FK94,Auxiliar!$A:$C,2,0),"")</f>
        <v/>
      </c>
      <c r="FN94" s="7" t="str">
        <f>+IFERROR(VLOOKUP(FK94,Auxiliar!$A:$C,3,0),"")</f>
        <v/>
      </c>
      <c r="FO94" s="1"/>
      <c r="FP94" s="12"/>
      <c r="FQ94" s="6"/>
      <c r="FR94" s="6"/>
      <c r="FS94" s="7"/>
      <c r="FT94" s="1"/>
      <c r="FU94" s="12"/>
      <c r="FV94" s="6" t="str">
        <f>+IFERROR(VALUE(RIGHT(Tabla31[[#This Row],[B2B]],6)),"")</f>
        <v/>
      </c>
      <c r="FW94" s="6" t="str">
        <f>+IFERROR(VLOOKUP(FU94,Auxiliar!$A:$C,2,0),"")</f>
        <v/>
      </c>
      <c r="FX94" s="7" t="str">
        <f>+IFERROR(VLOOKUP(FU94,Auxiliar!$A:$C,3,0),"")</f>
        <v/>
      </c>
      <c r="FY94" s="1"/>
      <c r="FZ94" s="12"/>
      <c r="GA94" s="6" t="str">
        <f>+IFERROR(VALUE(RIGHT(Tabla32[[#This Row],[B2B]],6)),"")</f>
        <v/>
      </c>
      <c r="GB94" s="6" t="str">
        <f>+IFERROR(VLOOKUP(FZ94,Auxiliar!$A:$C,2,0),"")</f>
        <v/>
      </c>
      <c r="GC94" s="7" t="str">
        <f>+IFERROR(VLOOKUP(FZ94,Auxiliar!$A:$C,3,0),"")</f>
        <v/>
      </c>
      <c r="GD94" s="1"/>
      <c r="GE94" s="12"/>
      <c r="GF94" s="6" t="str">
        <f>+IFERROR(VALUE(RIGHT(Tabla33[[#This Row],[B2B]],6)),"")</f>
        <v/>
      </c>
      <c r="GG94" s="6" t="str">
        <f>+IFERROR(VLOOKUP(GE94,Auxiliar!$A:$C,2,0),"")</f>
        <v/>
      </c>
      <c r="GH94" s="7" t="str">
        <f>+IFERROR(VLOOKUP(GE94,Auxiliar!$A:$C,3,0),"")</f>
        <v/>
      </c>
    </row>
    <row r="95" spans="1:190" x14ac:dyDescent="0.25">
      <c r="A95" s="1"/>
      <c r="B95" s="1"/>
      <c r="C95" t="str">
        <f>+IFERROR(VALUE(RIGHT(Tabla1[[#This Row],[B2B]],6)),"")</f>
        <v/>
      </c>
      <c r="D95" t="str">
        <f>+IFERROR(VLOOKUP(B95,Auxiliar!$A:$C,2,0),"")</f>
        <v/>
      </c>
      <c r="E95" s="5" t="str">
        <f>+IFERROR(VLOOKUP(B95,Auxiliar!$A:$C,3,0),"")</f>
        <v/>
      </c>
      <c r="S95" s="1">
        <v>2464</v>
      </c>
      <c r="T95" s="1" t="s">
        <v>9</v>
      </c>
      <c r="U95" s="6">
        <f>+IFERROR(VALUE(RIGHT(Tabla4[[#This Row],[B2B]],6)),"")</f>
        <v>2464</v>
      </c>
      <c r="V95" s="6" t="str">
        <f>+IFERROR(VLOOKUP(T95,Auxiliar!$A:$C,2,0),"")</f>
        <v>CORE</v>
      </c>
      <c r="W95" s="7" t="str">
        <f>+IFERROR(VLOOKUP(T95,Auxiliar!$A:$C,3,0),"")</f>
        <v>0b 1% | 2b 5% | 4b 6%</v>
      </c>
      <c r="Y95" s="1">
        <v>3867</v>
      </c>
      <c r="Z95" s="1" t="s">
        <v>10</v>
      </c>
      <c r="AA95" s="6">
        <f>+IFERROR(VALUE(RIGHT(Tabla5[[#This Row],[B2B]],6)),"")</f>
        <v>3867</v>
      </c>
      <c r="AB95" s="6" t="str">
        <f>+IFERROR(VLOOKUP(Z95,Auxiliar!$A:$C,2,0),"")</f>
        <v>CORE</v>
      </c>
      <c r="AC95" s="7" t="str">
        <f>+IFERROR(VLOOKUP(Z95,Auxiliar!$A:$C,3,0),"")</f>
        <v>0b 1% | 3b 4% | 5b 6%</v>
      </c>
      <c r="AE95" s="1">
        <v>5890</v>
      </c>
      <c r="AF95" s="1" t="s">
        <v>11</v>
      </c>
      <c r="AG95" s="6">
        <f>+IFERROR(VALUE(RIGHT(Tabla6[[#This Row],[B2B]],6)),"")</f>
        <v>5890</v>
      </c>
      <c r="AH95" s="6" t="str">
        <f>+IFERROR(VLOOKUP(AF95,Auxiliar!$A:$C,2,0),"")</f>
        <v>CORE</v>
      </c>
      <c r="AI95" s="7" t="str">
        <f>+IFERROR(VLOOKUP(AF95,Auxiliar!$A:$C,3,0),"")</f>
        <v>0b 1% | 6b 5% | 10b 6%</v>
      </c>
      <c r="AK95" s="1">
        <v>2202</v>
      </c>
      <c r="AL95" s="1" t="s">
        <v>30</v>
      </c>
      <c r="AM95" s="6">
        <f>+IFERROR(VALUE(RIGHT(Tabla7[[#This Row],[B2B]],6)),"")</f>
        <v>2202</v>
      </c>
      <c r="AN95" s="6" t="str">
        <f>+IFERROR(VLOOKUP(AL95,Auxiliar!$A:$C,2,0),"")</f>
        <v>LATONES</v>
      </c>
      <c r="AO95" s="7" t="str">
        <f>+IFERROR(VLOOKUP(AL95,Auxiliar!$A:$C,3,0),"")</f>
        <v>1b 4% | 5b 7% | 97b 0%</v>
      </c>
      <c r="AQ95" s="1">
        <v>3573</v>
      </c>
      <c r="AR95" s="1" t="s">
        <v>31</v>
      </c>
      <c r="AS95" s="6">
        <f>+IFERROR(VALUE(RIGHT(Tabla8[[#This Row],[B2B]],6)),"")</f>
        <v>3573</v>
      </c>
      <c r="AT95" s="6" t="str">
        <f>+IFERROR(VLOOKUP(AR95,Auxiliar!$A:$C,2,0),"")</f>
        <v>LATONES</v>
      </c>
      <c r="AU95" s="7" t="str">
        <f>+IFERROR(VLOOKUP(AR95,Auxiliar!$A:$C,3,0),"")</f>
        <v>2b 3% | 4b 5% | 5b 8% | 193 0%</v>
      </c>
      <c r="AW95" s="1"/>
      <c r="AX95" s="1" t="s">
        <v>32</v>
      </c>
      <c r="AY95" s="6" t="str">
        <f>+IFERROR(VALUE(RIGHT(Tabla9[[#This Row],[B2B]],6)),"")</f>
        <v/>
      </c>
      <c r="AZ95" s="6" t="str">
        <f>+IFERROR(VLOOKUP(AX95,Auxiliar!$A:$C,2,0),"")</f>
        <v>LATONES</v>
      </c>
      <c r="BA95" s="7" t="str">
        <f>+IFERROR(VLOOKUP(AX95,Auxiliar!$A:$C,3,0),"")</f>
        <v>2b 3% | 4b 4% | 6b 5% | 10b 8%  | 385b 0%</v>
      </c>
      <c r="BC95" s="1"/>
      <c r="BD95" s="1" t="s">
        <v>33</v>
      </c>
      <c r="BE95" s="6" t="str">
        <f>+IFERROR(VALUE(RIGHT(Tabla10[[#This Row],[B2B]],6)),"")</f>
        <v/>
      </c>
      <c r="BF95" s="6" t="str">
        <f>+IFERROR(VLOOKUP(BD95,Auxiliar!$A:$C,2,0),"")</f>
        <v>LATONES</v>
      </c>
      <c r="BG95" s="7" t="str">
        <f>+IFERROR(VLOOKUP(BD95,Auxiliar!$A:$C,3,0),"")</f>
        <v>6b 4% | 12b 5% | 15b 8% | 385b 0%</v>
      </c>
      <c r="BI95" s="1"/>
      <c r="BJ95" s="1"/>
      <c r="BK95" s="6" t="str">
        <f>+IFERROR(VALUE(RIGHT(Tabla11[[#This Row],[B2B]],6)),"")</f>
        <v/>
      </c>
      <c r="BL95" s="6" t="str">
        <f>+IFERROR(VLOOKUP(BJ95,Auxiliar!$A:$C,2,0),"")</f>
        <v/>
      </c>
      <c r="BM95" s="7" t="str">
        <f>+IFERROR(VLOOKUP(BJ95,Auxiliar!$A:$C,3,0),"")</f>
        <v/>
      </c>
      <c r="BO95" s="1">
        <v>4402</v>
      </c>
      <c r="BP95" s="1" t="s">
        <v>39</v>
      </c>
      <c r="BQ95" s="6">
        <f>+IFERROR(VALUE(RIGHT(Tabla12[[#This Row],[B2B]],6)),"")</f>
        <v>4402</v>
      </c>
      <c r="BR95" s="6" t="str">
        <f>+IFERROR(VLOOKUP(BP95,Auxiliar!$A:$C,2,0),"")</f>
        <v>VALUE LITRO</v>
      </c>
      <c r="BS95" s="7" t="str">
        <f>+IFERROR(VLOOKUP(BP95,Auxiliar!$A:$C,3,0),"")</f>
        <v>1b 12%</v>
      </c>
      <c r="BU95" s="1"/>
      <c r="BV95" s="1"/>
      <c r="BW95" s="6" t="str">
        <f>+IFERROR(VALUE(RIGHT(Tabla13[[#This Row],[B2B]],6)),"")</f>
        <v/>
      </c>
      <c r="BX95" s="6" t="str">
        <f>+IFERROR(VLOOKUP(BV95,Auxiliar!$A:$C,2,0),"")</f>
        <v/>
      </c>
      <c r="BY95" s="7" t="str">
        <f>+IFERROR(VLOOKUP(BV95,Auxiliar!$A:$C,3,0),"")</f>
        <v/>
      </c>
      <c r="CA95" s="1">
        <v>1313</v>
      </c>
      <c r="CB95" s="1" t="s">
        <v>35</v>
      </c>
      <c r="CC95" s="6">
        <f>+IFERROR(VALUE(RIGHT(Tabla14[[#This Row],[B2B]],6)),"")</f>
        <v>1313</v>
      </c>
      <c r="CD95" s="6" t="str">
        <f>+IFERROR(VLOOKUP(CB95,Auxiliar!$A:$C,2,0),"")</f>
        <v>Corona 710cc</v>
      </c>
      <c r="CE95" s="7" t="str">
        <f>+IFERROR(VLOOKUP(CB95,Auxiliar!$A:$C,3,0),"")</f>
        <v>1b 10% | 85b 0%</v>
      </c>
      <c r="CG95" s="1"/>
      <c r="CH95" s="1"/>
      <c r="CI95" s="6" t="str">
        <f>+IFERROR(VALUE(RIGHT(Tabla15[[#This Row],[B2B]],6)),"")</f>
        <v/>
      </c>
      <c r="CJ95" s="6" t="str">
        <f>+IFERROR(VLOOKUP(CH95,Auxiliar!$A:$C,2,0),"")</f>
        <v/>
      </c>
      <c r="CK95" s="7" t="str">
        <f>+IFERROR(VLOOKUP(CH95,Auxiliar!$A:$C,3,0),"")</f>
        <v/>
      </c>
      <c r="CM95" s="1">
        <v>1306</v>
      </c>
      <c r="CN95" s="1" t="s">
        <v>20</v>
      </c>
      <c r="CO95" s="6">
        <v>1306</v>
      </c>
      <c r="CP95" s="6" t="s">
        <v>20</v>
      </c>
      <c r="CQ95" s="7" t="s">
        <v>21</v>
      </c>
      <c r="CS95" s="1"/>
      <c r="CT95" s="1"/>
      <c r="CU95" s="6" t="str">
        <f>+IFERROR(VALUE(RIGHT(Tabla17[[#This Row],[B2B]],6)),"")</f>
        <v/>
      </c>
      <c r="CV95" s="6" t="str">
        <f>+IFERROR(VLOOKUP(CT95,Auxiliar!$A:$C,2,0),"")</f>
        <v/>
      </c>
      <c r="CW95" s="7" t="str">
        <f>+IFERROR(VLOOKUP(CT95,Auxiliar!$A:$C,3,0),"")</f>
        <v/>
      </c>
      <c r="CY95" s="1">
        <v>1306</v>
      </c>
      <c r="CZ95" s="1" t="s">
        <v>16</v>
      </c>
      <c r="DA95" s="6">
        <f>+IFERROR(VALUE(RIGHT(Tabla18[[#This Row],[B2B]],6)),"")</f>
        <v>1306</v>
      </c>
      <c r="DB95" s="6" t="str">
        <f>+IFERROR(VLOOKUP(CZ95,Auxiliar!$A:$C,2,0),"")</f>
        <v>PREMIUM</v>
      </c>
      <c r="DC95" s="7" t="str">
        <f>+IFERROR(VLOOKUP(CZ95,Auxiliar!$A:$C,3,0),"")</f>
        <v>0b 0% | 2b 2% | 5b 3,5% | 10b 5%</v>
      </c>
      <c r="DE95" s="1">
        <v>1306</v>
      </c>
      <c r="DF95" s="1" t="s">
        <v>19</v>
      </c>
      <c r="DG95" s="6">
        <f>+IFERROR(VALUE(RIGHT(Tabla19[[#This Row],[B2B]],6)),"")</f>
        <v>1306</v>
      </c>
      <c r="DH95" s="6" t="str">
        <f>+IFERROR(VLOOKUP(DF95,Auxiliar!$A:$C,2,0),"")</f>
        <v>MICHELOB</v>
      </c>
      <c r="DI95" s="7" t="str">
        <f>+IFERROR(VLOOKUP(DF95,Auxiliar!$A:$C,3,0),"")</f>
        <v>1b 7% | 3b 22% | 8b 27%</v>
      </c>
      <c r="DK95" s="1"/>
      <c r="DL95" s="1"/>
      <c r="DM95" s="6" t="str">
        <f>+IFERROR(VALUE(RIGHT(Tabla20[[#This Row],[B2B]],6)),"")</f>
        <v/>
      </c>
      <c r="DN95" s="6" t="str">
        <f>+IFERROR(VLOOKUP(DL95,Auxiliar!$A:$C,2,0),"")</f>
        <v/>
      </c>
      <c r="DO95" s="7" t="str">
        <f>+IFERROR(VLOOKUP(DL95,Auxiliar!$A:$C,3,0),"")</f>
        <v/>
      </c>
      <c r="DQ95" s="1">
        <v>1306</v>
      </c>
      <c r="DR95" s="12" t="s">
        <v>24</v>
      </c>
      <c r="DS95" s="6">
        <f>+IFERROR(VALUE(RIGHT(Tabla21[[#This Row],[B2B]],6)),"")</f>
        <v>1306</v>
      </c>
      <c r="DT95" s="6" t="str">
        <f>+IFERROR(VLOOKUP(DR95,Auxiliar!$A:$C,2,0),"")</f>
        <v>CORONA PORRON</v>
      </c>
      <c r="DU95" s="7" t="str">
        <f>+IFERROR(VLOOKUP(DR95,Auxiliar!$A:$C,3,0),"")</f>
        <v>1b 5% | 20b 0%</v>
      </c>
      <c r="DW95" s="1">
        <v>4405</v>
      </c>
      <c r="DX95" s="12" t="s">
        <v>43</v>
      </c>
      <c r="DY95" s="6">
        <f>+IFERROR(VALUE(RIGHT(Tabla22[[#This Row],[B2B]],6)),"")</f>
        <v>4405</v>
      </c>
      <c r="DZ95" s="6" t="str">
        <f>+IFERROR(VLOOKUP(DX95,Auxiliar!$A:$C,2,0),"")</f>
        <v xml:space="preserve">VALUE LATA </v>
      </c>
      <c r="EA95" s="7" t="str">
        <f>+IFERROR(VLOOKUP(DX95,Auxiliar!$A:$C,3,0),"")</f>
        <v>1b 15% | 100b 18%</v>
      </c>
      <c r="EC95" s="1">
        <v>5737</v>
      </c>
      <c r="ED95" s="12" t="s">
        <v>47</v>
      </c>
      <c r="EE95" s="6">
        <f>+IFERROR(VALUE(RIGHT(Tabla23[[#This Row],[B2B]],6)),"")</f>
        <v>5737</v>
      </c>
      <c r="EF95" s="6" t="str">
        <f>+IFERROR(VLOOKUP(ED95,Auxiliar!$A:$C,2,0),"")</f>
        <v>VALUE LATON</v>
      </c>
      <c r="EG95" s="7" t="str">
        <f>+IFERROR(VLOOKUP(ED95,Auxiliar!$A:$C,3,0),"")</f>
        <v>1b 10% | 5b 15% | 192b 0%</v>
      </c>
      <c r="EI95" s="1"/>
      <c r="EJ95" s="12"/>
      <c r="EK95" s="6" t="str">
        <f>+IFERROR(VALUE(RIGHT(Tabla24[[#This Row],[B2B]],6)),"")</f>
        <v/>
      </c>
      <c r="EL95" s="6" t="str">
        <f>+IFERROR(VLOOKUP(EJ95,Auxiliar!$A:$C,2,0),"")</f>
        <v/>
      </c>
      <c r="EM95" s="7" t="str">
        <f>+IFERROR(VLOOKUP(EJ95,Auxiliar!$A:$C,3,0),"")</f>
        <v/>
      </c>
      <c r="EO95" s="1"/>
      <c r="EP95" s="12"/>
      <c r="EQ95" s="6" t="str">
        <f>+IFERROR(VALUE(RIGHT(Tabla25[[#This Row],[B2B]],6)),"")</f>
        <v/>
      </c>
      <c r="ER95" s="6" t="str">
        <f>+IFERROR(VLOOKUP(EP95,Auxiliar!$A:$C,2,0),"")</f>
        <v/>
      </c>
      <c r="ES95" s="7" t="str">
        <f>+IFERROR(VLOOKUP(EP95,Auxiliar!$A:$C,3,0),"")</f>
        <v/>
      </c>
      <c r="EU95" s="1"/>
      <c r="EV95" s="12"/>
      <c r="EW95" s="6" t="str">
        <f>+IFERROR(VALUE(RIGHT(Tabla26[[#This Row],[B2B]],6)),"")</f>
        <v/>
      </c>
      <c r="EX95" s="6" t="str">
        <f>+IFERROR(VLOOKUP(EV95,Auxiliar!$A:$C,2,0),"")</f>
        <v/>
      </c>
      <c r="EY95" s="7" t="str">
        <f>+IFERROR(VLOOKUP(EV95,Auxiliar!$A:$C,3,0),"")</f>
        <v/>
      </c>
      <c r="EZ95" s="1"/>
      <c r="FA95" s="12"/>
      <c r="FB95" s="6" t="str">
        <f>+IFERROR(VALUE(RIGHT(Tabla27[[#This Row],[B2B]],6)),"")</f>
        <v/>
      </c>
      <c r="FC95" s="6" t="str">
        <f>+IFERROR(VLOOKUP(FA95,Auxiliar!$A:$C,2,0),"")</f>
        <v/>
      </c>
      <c r="FD95" s="7" t="str">
        <f>+IFERROR(VLOOKUP(FA95,Auxiliar!$A:$C,3,0),"")</f>
        <v/>
      </c>
      <c r="FE95" s="1"/>
      <c r="FF95" s="12"/>
      <c r="FG95" s="6" t="str">
        <f>+IFERROR(VALUE(RIGHT(Tabla28[[#This Row],[B2B]],6)),"")</f>
        <v/>
      </c>
      <c r="FH95" s="6" t="str">
        <f>+IFERROR(VLOOKUP(FF95,Auxiliar!$A:$C,2,0),"")</f>
        <v/>
      </c>
      <c r="FI95" s="7" t="str">
        <f>+IFERROR(VLOOKUP(FF95,Auxiliar!$A:$C,3,0),"")</f>
        <v/>
      </c>
      <c r="FJ95" s="1"/>
      <c r="FK95" s="12"/>
      <c r="FL95" s="6" t="str">
        <f>+IFERROR(VALUE(RIGHT(Tabla29[[#This Row],[B2B]],6)),"")</f>
        <v/>
      </c>
      <c r="FM95" s="6" t="str">
        <f>+IFERROR(VLOOKUP(FK95,Auxiliar!$A:$C,2,0),"")</f>
        <v/>
      </c>
      <c r="FN95" s="7" t="str">
        <f>+IFERROR(VLOOKUP(FK95,Auxiliar!$A:$C,3,0),"")</f>
        <v/>
      </c>
      <c r="FO95" s="1"/>
      <c r="FP95" s="12"/>
      <c r="FQ95" s="6"/>
      <c r="FR95" s="6"/>
      <c r="FS95" s="7"/>
      <c r="FT95" s="1"/>
      <c r="FU95" s="12"/>
      <c r="FV95" s="6" t="str">
        <f>+IFERROR(VALUE(RIGHT(Tabla31[[#This Row],[B2B]],6)),"")</f>
        <v/>
      </c>
      <c r="FW95" s="6" t="str">
        <f>+IFERROR(VLOOKUP(FU95,Auxiliar!$A:$C,2,0),"")</f>
        <v/>
      </c>
      <c r="FX95" s="7" t="str">
        <f>+IFERROR(VLOOKUP(FU95,Auxiliar!$A:$C,3,0),"")</f>
        <v/>
      </c>
      <c r="FY95" s="1"/>
      <c r="FZ95" s="12"/>
      <c r="GA95" s="6" t="str">
        <f>+IFERROR(VALUE(RIGHT(Tabla32[[#This Row],[B2B]],6)),"")</f>
        <v/>
      </c>
      <c r="GB95" s="6" t="str">
        <f>+IFERROR(VLOOKUP(FZ95,Auxiliar!$A:$C,2,0),"")</f>
        <v/>
      </c>
      <c r="GC95" s="7" t="str">
        <f>+IFERROR(VLOOKUP(FZ95,Auxiliar!$A:$C,3,0),"")</f>
        <v/>
      </c>
      <c r="GD95" s="1"/>
      <c r="GE95" s="12"/>
      <c r="GF95" s="6" t="str">
        <f>+IFERROR(VALUE(RIGHT(Tabla33[[#This Row],[B2B]],6)),"")</f>
        <v/>
      </c>
      <c r="GG95" s="6" t="str">
        <f>+IFERROR(VLOOKUP(GE95,Auxiliar!$A:$C,2,0),"")</f>
        <v/>
      </c>
      <c r="GH95" s="7" t="str">
        <f>+IFERROR(VLOOKUP(GE95,Auxiliar!$A:$C,3,0),"")</f>
        <v/>
      </c>
    </row>
    <row r="96" spans="1:190" x14ac:dyDescent="0.25">
      <c r="A96" s="1"/>
      <c r="B96" s="1"/>
      <c r="C96" t="str">
        <f>+IFERROR(VALUE(RIGHT(Tabla1[[#This Row],[B2B]],6)),"")</f>
        <v/>
      </c>
      <c r="D96" t="str">
        <f>+IFERROR(VLOOKUP(B96,Auxiliar!$A:$C,2,0),"")</f>
        <v/>
      </c>
      <c r="E96" s="5" t="str">
        <f>+IFERROR(VLOOKUP(B96,Auxiliar!$A:$C,3,0),"")</f>
        <v/>
      </c>
      <c r="S96" s="1">
        <v>2493</v>
      </c>
      <c r="T96" s="1" t="s">
        <v>9</v>
      </c>
      <c r="U96" s="6">
        <f>+IFERROR(VALUE(RIGHT(Tabla4[[#This Row],[B2B]],6)),"")</f>
        <v>2493</v>
      </c>
      <c r="V96" s="6" t="str">
        <f>+IFERROR(VLOOKUP(T96,Auxiliar!$A:$C,2,0),"")</f>
        <v>CORE</v>
      </c>
      <c r="W96" s="7" t="str">
        <f>+IFERROR(VLOOKUP(T96,Auxiliar!$A:$C,3,0),"")</f>
        <v>0b 1% | 2b 5% | 4b 6%</v>
      </c>
      <c r="Y96" s="1">
        <v>3883</v>
      </c>
      <c r="Z96" s="1" t="s">
        <v>10</v>
      </c>
      <c r="AA96" s="6">
        <f>+IFERROR(VALUE(RIGHT(Tabla5[[#This Row],[B2B]],6)),"")</f>
        <v>3883</v>
      </c>
      <c r="AB96" s="6" t="str">
        <f>+IFERROR(VLOOKUP(Z96,Auxiliar!$A:$C,2,0),"")</f>
        <v>CORE</v>
      </c>
      <c r="AC96" s="7" t="str">
        <f>+IFERROR(VLOOKUP(Z96,Auxiliar!$A:$C,3,0),"")</f>
        <v>0b 1% | 3b 4% | 5b 6%</v>
      </c>
      <c r="AE96" s="1">
        <v>5894</v>
      </c>
      <c r="AF96" s="1" t="s">
        <v>11</v>
      </c>
      <c r="AG96" s="6">
        <f>+IFERROR(VALUE(RIGHT(Tabla6[[#This Row],[B2B]],6)),"")</f>
        <v>5894</v>
      </c>
      <c r="AH96" s="6" t="str">
        <f>+IFERROR(VLOOKUP(AF96,Auxiliar!$A:$C,2,0),"")</f>
        <v>CORE</v>
      </c>
      <c r="AI96" s="7" t="str">
        <f>+IFERROR(VLOOKUP(AF96,Auxiliar!$A:$C,3,0),"")</f>
        <v>0b 1% | 6b 5% | 10b 6%</v>
      </c>
      <c r="AK96" s="1">
        <v>2249</v>
      </c>
      <c r="AL96" s="1" t="s">
        <v>30</v>
      </c>
      <c r="AM96" s="6">
        <f>+IFERROR(VALUE(RIGHT(Tabla7[[#This Row],[B2B]],6)),"")</f>
        <v>2249</v>
      </c>
      <c r="AN96" s="6" t="str">
        <f>+IFERROR(VLOOKUP(AL96,Auxiliar!$A:$C,2,0),"")</f>
        <v>LATONES</v>
      </c>
      <c r="AO96" s="7" t="str">
        <f>+IFERROR(VLOOKUP(AL96,Auxiliar!$A:$C,3,0),"")</f>
        <v>1b 4% | 5b 7% | 97b 0%</v>
      </c>
      <c r="AQ96" s="1">
        <v>3575</v>
      </c>
      <c r="AR96" s="1" t="s">
        <v>31</v>
      </c>
      <c r="AS96" s="6">
        <f>+IFERROR(VALUE(RIGHT(Tabla8[[#This Row],[B2B]],6)),"")</f>
        <v>3575</v>
      </c>
      <c r="AT96" s="6" t="str">
        <f>+IFERROR(VLOOKUP(AR96,Auxiliar!$A:$C,2,0),"")</f>
        <v>LATONES</v>
      </c>
      <c r="AU96" s="7" t="str">
        <f>+IFERROR(VLOOKUP(AR96,Auxiliar!$A:$C,3,0),"")</f>
        <v>2b 3% | 4b 5% | 5b 8% | 193 0%</v>
      </c>
      <c r="AW96" s="1"/>
      <c r="AX96" s="1" t="s">
        <v>32</v>
      </c>
      <c r="AY96" s="6" t="str">
        <f>+IFERROR(VALUE(RIGHT(Tabla9[[#This Row],[B2B]],6)),"")</f>
        <v/>
      </c>
      <c r="AZ96" s="6" t="str">
        <f>+IFERROR(VLOOKUP(AX96,Auxiliar!$A:$C,2,0),"")</f>
        <v>LATONES</v>
      </c>
      <c r="BA96" s="7" t="str">
        <f>+IFERROR(VLOOKUP(AX96,Auxiliar!$A:$C,3,0),"")</f>
        <v>2b 3% | 4b 4% | 6b 5% | 10b 8%  | 385b 0%</v>
      </c>
      <c r="BC96" s="1"/>
      <c r="BD96" s="1" t="s">
        <v>33</v>
      </c>
      <c r="BE96" s="6" t="str">
        <f>+IFERROR(VALUE(RIGHT(Tabla10[[#This Row],[B2B]],6)),"")</f>
        <v/>
      </c>
      <c r="BF96" s="6" t="str">
        <f>+IFERROR(VLOOKUP(BD96,Auxiliar!$A:$C,2,0),"")</f>
        <v>LATONES</v>
      </c>
      <c r="BG96" s="7" t="str">
        <f>+IFERROR(VLOOKUP(BD96,Auxiliar!$A:$C,3,0),"")</f>
        <v>6b 4% | 12b 5% | 15b 8% | 385b 0%</v>
      </c>
      <c r="BI96" s="1"/>
      <c r="BJ96" s="1"/>
      <c r="BK96" s="6" t="str">
        <f>+IFERROR(VALUE(RIGHT(Tabla11[[#This Row],[B2B]],6)),"")</f>
        <v/>
      </c>
      <c r="BL96" s="6" t="str">
        <f>+IFERROR(VLOOKUP(BJ96,Auxiliar!$A:$C,2,0),"")</f>
        <v/>
      </c>
      <c r="BM96" s="7" t="str">
        <f>+IFERROR(VLOOKUP(BJ96,Auxiliar!$A:$C,3,0),"")</f>
        <v/>
      </c>
      <c r="BO96" s="1">
        <v>4405</v>
      </c>
      <c r="BP96" s="1" t="s">
        <v>39</v>
      </c>
      <c r="BQ96" s="6">
        <f>+IFERROR(VALUE(RIGHT(Tabla12[[#This Row],[B2B]],6)),"")</f>
        <v>4405</v>
      </c>
      <c r="BR96" s="6" t="str">
        <f>+IFERROR(VLOOKUP(BP96,Auxiliar!$A:$C,2,0),"")</f>
        <v>VALUE LITRO</v>
      </c>
      <c r="BS96" s="7" t="str">
        <f>+IFERROR(VLOOKUP(BP96,Auxiliar!$A:$C,3,0),"")</f>
        <v>1b 12%</v>
      </c>
      <c r="BU96" s="1"/>
      <c r="BV96" s="1"/>
      <c r="BW96" s="6" t="str">
        <f>+IFERROR(VALUE(RIGHT(Tabla13[[#This Row],[B2B]],6)),"")</f>
        <v/>
      </c>
      <c r="BX96" s="6" t="str">
        <f>+IFERROR(VLOOKUP(BV96,Auxiliar!$A:$C,2,0),"")</f>
        <v/>
      </c>
      <c r="BY96" s="7" t="str">
        <f>+IFERROR(VLOOKUP(BV96,Auxiliar!$A:$C,3,0),"")</f>
        <v/>
      </c>
      <c r="CA96" s="1">
        <v>1333</v>
      </c>
      <c r="CB96" s="1" t="s">
        <v>35</v>
      </c>
      <c r="CC96" s="6">
        <f>+IFERROR(VALUE(RIGHT(Tabla14[[#This Row],[B2B]],6)),"")</f>
        <v>1333</v>
      </c>
      <c r="CD96" s="6" t="str">
        <f>+IFERROR(VLOOKUP(CB96,Auxiliar!$A:$C,2,0),"")</f>
        <v>Corona 710cc</v>
      </c>
      <c r="CE96" s="7" t="str">
        <f>+IFERROR(VLOOKUP(CB96,Auxiliar!$A:$C,3,0),"")</f>
        <v>1b 10% | 85b 0%</v>
      </c>
      <c r="CG96" s="1"/>
      <c r="CH96" s="1"/>
      <c r="CI96" s="6" t="str">
        <f>+IFERROR(VALUE(RIGHT(Tabla15[[#This Row],[B2B]],6)),"")</f>
        <v/>
      </c>
      <c r="CJ96" s="6" t="str">
        <f>+IFERROR(VLOOKUP(CH96,Auxiliar!$A:$C,2,0),"")</f>
        <v/>
      </c>
      <c r="CK96" s="7" t="str">
        <f>+IFERROR(VLOOKUP(CH96,Auxiliar!$A:$C,3,0),"")</f>
        <v/>
      </c>
      <c r="CM96" s="1">
        <v>1313</v>
      </c>
      <c r="CN96" s="1" t="s">
        <v>20</v>
      </c>
      <c r="CO96" s="6">
        <v>1313</v>
      </c>
      <c r="CP96" s="6" t="s">
        <v>20</v>
      </c>
      <c r="CQ96" s="7" t="s">
        <v>21</v>
      </c>
      <c r="CS96" s="1"/>
      <c r="CT96" s="1"/>
      <c r="CU96" s="6" t="str">
        <f>+IFERROR(VALUE(RIGHT(Tabla17[[#This Row],[B2B]],6)),"")</f>
        <v/>
      </c>
      <c r="CV96" s="6" t="str">
        <f>+IFERROR(VLOOKUP(CT96,Auxiliar!$A:$C,2,0),"")</f>
        <v/>
      </c>
      <c r="CW96" s="7" t="str">
        <f>+IFERROR(VLOOKUP(CT96,Auxiliar!$A:$C,3,0),"")</f>
        <v/>
      </c>
      <c r="CY96" s="1">
        <v>1313</v>
      </c>
      <c r="CZ96" s="1" t="s">
        <v>16</v>
      </c>
      <c r="DA96" s="6">
        <f>+IFERROR(VALUE(RIGHT(Tabla18[[#This Row],[B2B]],6)),"")</f>
        <v>1313</v>
      </c>
      <c r="DB96" s="6" t="str">
        <f>+IFERROR(VLOOKUP(CZ96,Auxiliar!$A:$C,2,0),"")</f>
        <v>PREMIUM</v>
      </c>
      <c r="DC96" s="7" t="str">
        <f>+IFERROR(VLOOKUP(CZ96,Auxiliar!$A:$C,3,0),"")</f>
        <v>0b 0% | 2b 2% | 5b 3,5% | 10b 5%</v>
      </c>
      <c r="DE96" s="1">
        <v>1313</v>
      </c>
      <c r="DF96" s="1" t="s">
        <v>19</v>
      </c>
      <c r="DG96" s="6">
        <f>+IFERROR(VALUE(RIGHT(Tabla19[[#This Row],[B2B]],6)),"")</f>
        <v>1313</v>
      </c>
      <c r="DH96" s="6" t="str">
        <f>+IFERROR(VLOOKUP(DF96,Auxiliar!$A:$C,2,0),"")</f>
        <v>MICHELOB</v>
      </c>
      <c r="DI96" s="7" t="str">
        <f>+IFERROR(VLOOKUP(DF96,Auxiliar!$A:$C,3,0),"")</f>
        <v>1b 7% | 3b 22% | 8b 27%</v>
      </c>
      <c r="DK96" s="1"/>
      <c r="DL96" s="1"/>
      <c r="DM96" s="6" t="str">
        <f>+IFERROR(VALUE(RIGHT(Tabla20[[#This Row],[B2B]],6)),"")</f>
        <v/>
      </c>
      <c r="DN96" s="6" t="str">
        <f>+IFERROR(VLOOKUP(DL96,Auxiliar!$A:$C,2,0),"")</f>
        <v/>
      </c>
      <c r="DO96" s="7" t="str">
        <f>+IFERROR(VLOOKUP(DL96,Auxiliar!$A:$C,3,0),"")</f>
        <v/>
      </c>
      <c r="DQ96" s="1">
        <v>1313</v>
      </c>
      <c r="DR96" s="12" t="s">
        <v>24</v>
      </c>
      <c r="DS96" s="6">
        <f>+IFERROR(VALUE(RIGHT(Tabla21[[#This Row],[B2B]],6)),"")</f>
        <v>1313</v>
      </c>
      <c r="DT96" s="6" t="str">
        <f>+IFERROR(VLOOKUP(DR96,Auxiliar!$A:$C,2,0),"")</f>
        <v>CORONA PORRON</v>
      </c>
      <c r="DU96" s="7" t="str">
        <f>+IFERROR(VLOOKUP(DR96,Auxiliar!$A:$C,3,0),"")</f>
        <v>1b 5% | 20b 0%</v>
      </c>
      <c r="DW96" s="1">
        <v>5741</v>
      </c>
      <c r="DX96" s="12" t="s">
        <v>43</v>
      </c>
      <c r="DY96" s="6">
        <f>+IFERROR(VALUE(RIGHT(Tabla22[[#This Row],[B2B]],6)),"")</f>
        <v>5741</v>
      </c>
      <c r="DZ96" s="6" t="str">
        <f>+IFERROR(VLOOKUP(DX96,Auxiliar!$A:$C,2,0),"")</f>
        <v xml:space="preserve">VALUE LATA </v>
      </c>
      <c r="EA96" s="7" t="str">
        <f>+IFERROR(VLOOKUP(DX96,Auxiliar!$A:$C,3,0),"")</f>
        <v>1b 15% | 100b 18%</v>
      </c>
      <c r="EC96" s="1">
        <v>4402</v>
      </c>
      <c r="ED96" s="12" t="s">
        <v>47</v>
      </c>
      <c r="EE96" s="6">
        <f>+IFERROR(VALUE(RIGHT(Tabla23[[#This Row],[B2B]],6)),"")</f>
        <v>4402</v>
      </c>
      <c r="EF96" s="6" t="str">
        <f>+IFERROR(VLOOKUP(ED96,Auxiliar!$A:$C,2,0),"")</f>
        <v>VALUE LATON</v>
      </c>
      <c r="EG96" s="7" t="str">
        <f>+IFERROR(VLOOKUP(ED96,Auxiliar!$A:$C,3,0),"")</f>
        <v>1b 10% | 5b 15% | 192b 0%</v>
      </c>
      <c r="EI96" s="1"/>
      <c r="EJ96" s="12"/>
      <c r="EK96" s="6" t="str">
        <f>+IFERROR(VALUE(RIGHT(Tabla24[[#This Row],[B2B]],6)),"")</f>
        <v/>
      </c>
      <c r="EL96" s="6" t="str">
        <f>+IFERROR(VLOOKUP(EJ96,Auxiliar!$A:$C,2,0),"")</f>
        <v/>
      </c>
      <c r="EM96" s="7" t="str">
        <f>+IFERROR(VLOOKUP(EJ96,Auxiliar!$A:$C,3,0),"")</f>
        <v/>
      </c>
      <c r="EO96" s="1"/>
      <c r="EP96" s="12"/>
      <c r="EQ96" s="6" t="str">
        <f>+IFERROR(VALUE(RIGHT(Tabla25[[#This Row],[B2B]],6)),"")</f>
        <v/>
      </c>
      <c r="ER96" s="6" t="str">
        <f>+IFERROR(VLOOKUP(EP96,Auxiliar!$A:$C,2,0),"")</f>
        <v/>
      </c>
      <c r="ES96" s="7" t="str">
        <f>+IFERROR(VLOOKUP(EP96,Auxiliar!$A:$C,3,0),"")</f>
        <v/>
      </c>
      <c r="EU96" s="1"/>
      <c r="EV96" s="12"/>
      <c r="EW96" s="6" t="str">
        <f>+IFERROR(VALUE(RIGHT(Tabla26[[#This Row],[B2B]],6)),"")</f>
        <v/>
      </c>
      <c r="EX96" s="6" t="str">
        <f>+IFERROR(VLOOKUP(EV96,Auxiliar!$A:$C,2,0),"")</f>
        <v/>
      </c>
      <c r="EY96" s="7" t="str">
        <f>+IFERROR(VLOOKUP(EV96,Auxiliar!$A:$C,3,0),"")</f>
        <v/>
      </c>
      <c r="EZ96" s="1"/>
      <c r="FA96" s="12"/>
      <c r="FB96" s="6" t="str">
        <f>+IFERROR(VALUE(RIGHT(Tabla27[[#This Row],[B2B]],6)),"")</f>
        <v/>
      </c>
      <c r="FC96" s="6" t="str">
        <f>+IFERROR(VLOOKUP(FA96,Auxiliar!$A:$C,2,0),"")</f>
        <v/>
      </c>
      <c r="FD96" s="7" t="str">
        <f>+IFERROR(VLOOKUP(FA96,Auxiliar!$A:$C,3,0),"")</f>
        <v/>
      </c>
      <c r="FE96" s="1"/>
      <c r="FF96" s="12"/>
      <c r="FG96" s="6" t="str">
        <f>+IFERROR(VALUE(RIGHT(Tabla28[[#This Row],[B2B]],6)),"")</f>
        <v/>
      </c>
      <c r="FH96" s="6" t="str">
        <f>+IFERROR(VLOOKUP(FF96,Auxiliar!$A:$C,2,0),"")</f>
        <v/>
      </c>
      <c r="FI96" s="7" t="str">
        <f>+IFERROR(VLOOKUP(FF96,Auxiliar!$A:$C,3,0),"")</f>
        <v/>
      </c>
      <c r="FJ96" s="1"/>
      <c r="FK96" s="12"/>
      <c r="FL96" s="6" t="str">
        <f>+IFERROR(VALUE(RIGHT(Tabla29[[#This Row],[B2B]],6)),"")</f>
        <v/>
      </c>
      <c r="FM96" s="6" t="str">
        <f>+IFERROR(VLOOKUP(FK96,Auxiliar!$A:$C,2,0),"")</f>
        <v/>
      </c>
      <c r="FN96" s="7" t="str">
        <f>+IFERROR(VLOOKUP(FK96,Auxiliar!$A:$C,3,0),"")</f>
        <v/>
      </c>
      <c r="FO96" s="1"/>
      <c r="FP96" s="12"/>
      <c r="FQ96" s="6"/>
      <c r="FR96" s="6"/>
      <c r="FS96" s="7"/>
      <c r="FT96" s="1"/>
      <c r="FU96" s="12"/>
      <c r="FV96" s="6" t="str">
        <f>+IFERROR(VALUE(RIGHT(Tabla31[[#This Row],[B2B]],6)),"")</f>
        <v/>
      </c>
      <c r="FW96" s="6" t="str">
        <f>+IFERROR(VLOOKUP(FU96,Auxiliar!$A:$C,2,0),"")</f>
        <v/>
      </c>
      <c r="FX96" s="7" t="str">
        <f>+IFERROR(VLOOKUP(FU96,Auxiliar!$A:$C,3,0),"")</f>
        <v/>
      </c>
      <c r="FY96" s="1"/>
      <c r="FZ96" s="12"/>
      <c r="GA96" s="6" t="str">
        <f>+IFERROR(VALUE(RIGHT(Tabla32[[#This Row],[B2B]],6)),"")</f>
        <v/>
      </c>
      <c r="GB96" s="6" t="str">
        <f>+IFERROR(VLOOKUP(FZ96,Auxiliar!$A:$C,2,0),"")</f>
        <v/>
      </c>
      <c r="GC96" s="7" t="str">
        <f>+IFERROR(VLOOKUP(FZ96,Auxiliar!$A:$C,3,0),"")</f>
        <v/>
      </c>
      <c r="GD96" s="1"/>
      <c r="GE96" s="12"/>
      <c r="GF96" s="6" t="str">
        <f>+IFERROR(VALUE(RIGHT(Tabla33[[#This Row],[B2B]],6)),"")</f>
        <v/>
      </c>
      <c r="GG96" s="6" t="str">
        <f>+IFERROR(VLOOKUP(GE96,Auxiliar!$A:$C,2,0),"")</f>
        <v/>
      </c>
      <c r="GH96" s="7" t="str">
        <f>+IFERROR(VLOOKUP(GE96,Auxiliar!$A:$C,3,0),"")</f>
        <v/>
      </c>
    </row>
    <row r="97" spans="1:190" x14ac:dyDescent="0.25">
      <c r="A97" s="1"/>
      <c r="B97" s="1"/>
      <c r="C97" t="str">
        <f>+IFERROR(VALUE(RIGHT(Tabla1[[#This Row],[B2B]],6)),"")</f>
        <v/>
      </c>
      <c r="D97" t="str">
        <f>+IFERROR(VLOOKUP(B97,Auxiliar!$A:$C,2,0),"")</f>
        <v/>
      </c>
      <c r="E97" s="5" t="str">
        <f>+IFERROR(VLOOKUP(B97,Auxiliar!$A:$C,3,0),"")</f>
        <v/>
      </c>
      <c r="S97" s="1">
        <v>2496</v>
      </c>
      <c r="T97" s="1" t="s">
        <v>9</v>
      </c>
      <c r="U97" s="6">
        <f>+IFERROR(VALUE(RIGHT(Tabla4[[#This Row],[B2B]],6)),"")</f>
        <v>2496</v>
      </c>
      <c r="V97" s="6" t="str">
        <f>+IFERROR(VLOOKUP(T97,Auxiliar!$A:$C,2,0),"")</f>
        <v>CORE</v>
      </c>
      <c r="W97" s="7" t="str">
        <f>+IFERROR(VLOOKUP(T97,Auxiliar!$A:$C,3,0),"")</f>
        <v>0b 1% | 2b 5% | 4b 6%</v>
      </c>
      <c r="Y97" s="1">
        <v>3921</v>
      </c>
      <c r="Z97" s="1" t="s">
        <v>10</v>
      </c>
      <c r="AA97" s="6">
        <f>+IFERROR(VALUE(RIGHT(Tabla5[[#This Row],[B2B]],6)),"")</f>
        <v>3921</v>
      </c>
      <c r="AB97" s="6" t="str">
        <f>+IFERROR(VLOOKUP(Z97,Auxiliar!$A:$C,2,0),"")</f>
        <v>CORE</v>
      </c>
      <c r="AC97" s="7" t="str">
        <f>+IFERROR(VLOOKUP(Z97,Auxiliar!$A:$C,3,0),"")</f>
        <v>0b 1% | 3b 4% | 5b 6%</v>
      </c>
      <c r="AE97" s="1">
        <v>5909</v>
      </c>
      <c r="AF97" s="1" t="s">
        <v>11</v>
      </c>
      <c r="AG97" s="6">
        <f>+IFERROR(VALUE(RIGHT(Tabla6[[#This Row],[B2B]],6)),"")</f>
        <v>5909</v>
      </c>
      <c r="AH97" s="6" t="str">
        <f>+IFERROR(VLOOKUP(AF97,Auxiliar!$A:$C,2,0),"")</f>
        <v>CORE</v>
      </c>
      <c r="AI97" s="7" t="str">
        <f>+IFERROR(VLOOKUP(AF97,Auxiliar!$A:$C,3,0),"")</f>
        <v>0b 1% | 6b 5% | 10b 6%</v>
      </c>
      <c r="AK97" s="1">
        <v>2257</v>
      </c>
      <c r="AL97" s="1" t="s">
        <v>30</v>
      </c>
      <c r="AM97" s="6">
        <f>+IFERROR(VALUE(RIGHT(Tabla7[[#This Row],[B2B]],6)),"")</f>
        <v>2257</v>
      </c>
      <c r="AN97" s="6" t="str">
        <f>+IFERROR(VLOOKUP(AL97,Auxiliar!$A:$C,2,0),"")</f>
        <v>LATONES</v>
      </c>
      <c r="AO97" s="7" t="str">
        <f>+IFERROR(VLOOKUP(AL97,Auxiliar!$A:$C,3,0),"")</f>
        <v>1b 4% | 5b 7% | 97b 0%</v>
      </c>
      <c r="AQ97" s="1">
        <v>3579</v>
      </c>
      <c r="AR97" s="1" t="s">
        <v>31</v>
      </c>
      <c r="AS97" s="6">
        <f>+IFERROR(VALUE(RIGHT(Tabla8[[#This Row],[B2B]],6)),"")</f>
        <v>3579</v>
      </c>
      <c r="AT97" s="6" t="str">
        <f>+IFERROR(VLOOKUP(AR97,Auxiliar!$A:$C,2,0),"")</f>
        <v>LATONES</v>
      </c>
      <c r="AU97" s="7" t="str">
        <f>+IFERROR(VLOOKUP(AR97,Auxiliar!$A:$C,3,0),"")</f>
        <v>2b 3% | 4b 5% | 5b 8% | 193 0%</v>
      </c>
      <c r="AW97" s="1"/>
      <c r="AX97" s="1" t="s">
        <v>32</v>
      </c>
      <c r="AY97" s="6" t="str">
        <f>+IFERROR(VALUE(RIGHT(Tabla9[[#This Row],[B2B]],6)),"")</f>
        <v/>
      </c>
      <c r="AZ97" s="6" t="str">
        <f>+IFERROR(VLOOKUP(AX97,Auxiliar!$A:$C,2,0),"")</f>
        <v>LATONES</v>
      </c>
      <c r="BA97" s="7" t="str">
        <f>+IFERROR(VLOOKUP(AX97,Auxiliar!$A:$C,3,0),"")</f>
        <v>2b 3% | 4b 4% | 6b 5% | 10b 8%  | 385b 0%</v>
      </c>
      <c r="BC97" s="1"/>
      <c r="BD97" s="1" t="s">
        <v>33</v>
      </c>
      <c r="BE97" s="6" t="str">
        <f>+IFERROR(VALUE(RIGHT(Tabla10[[#This Row],[B2B]],6)),"")</f>
        <v/>
      </c>
      <c r="BF97" s="6" t="str">
        <f>+IFERROR(VLOOKUP(BD97,Auxiliar!$A:$C,2,0),"")</f>
        <v>LATONES</v>
      </c>
      <c r="BG97" s="7" t="str">
        <f>+IFERROR(VLOOKUP(BD97,Auxiliar!$A:$C,3,0),"")</f>
        <v>6b 4% | 12b 5% | 15b 8% | 385b 0%</v>
      </c>
      <c r="BI97" s="1"/>
      <c r="BJ97" s="1"/>
      <c r="BK97" s="6" t="str">
        <f>+IFERROR(VALUE(RIGHT(Tabla11[[#This Row],[B2B]],6)),"")</f>
        <v/>
      </c>
      <c r="BL97" s="6" t="str">
        <f>+IFERROR(VLOOKUP(BJ97,Auxiliar!$A:$C,2,0),"")</f>
        <v/>
      </c>
      <c r="BM97" s="7" t="str">
        <f>+IFERROR(VLOOKUP(BJ97,Auxiliar!$A:$C,3,0),"")</f>
        <v/>
      </c>
      <c r="BO97" s="1">
        <v>5741</v>
      </c>
      <c r="BP97" s="1" t="s">
        <v>39</v>
      </c>
      <c r="BQ97" s="6">
        <f>+IFERROR(VALUE(RIGHT(Tabla12[[#This Row],[B2B]],6)),"")</f>
        <v>5741</v>
      </c>
      <c r="BR97" s="6" t="str">
        <f>+IFERROR(VLOOKUP(BP97,Auxiliar!$A:$C,2,0),"")</f>
        <v>VALUE LITRO</v>
      </c>
      <c r="BS97" s="7" t="str">
        <f>+IFERROR(VLOOKUP(BP97,Auxiliar!$A:$C,3,0),"")</f>
        <v>1b 12%</v>
      </c>
      <c r="BU97" s="1"/>
      <c r="BV97" s="1"/>
      <c r="BW97" s="6" t="str">
        <f>+IFERROR(VALUE(RIGHT(Tabla13[[#This Row],[B2B]],6)),"")</f>
        <v/>
      </c>
      <c r="BX97" s="6" t="str">
        <f>+IFERROR(VLOOKUP(BV97,Auxiliar!$A:$C,2,0),"")</f>
        <v/>
      </c>
      <c r="BY97" s="7" t="str">
        <f>+IFERROR(VLOOKUP(BV97,Auxiliar!$A:$C,3,0),"")</f>
        <v/>
      </c>
      <c r="CA97" s="1">
        <v>1346</v>
      </c>
      <c r="CB97" s="1" t="s">
        <v>35</v>
      </c>
      <c r="CC97" s="6">
        <f>+IFERROR(VALUE(RIGHT(Tabla14[[#This Row],[B2B]],6)),"")</f>
        <v>1346</v>
      </c>
      <c r="CD97" s="6" t="str">
        <f>+IFERROR(VLOOKUP(CB97,Auxiliar!$A:$C,2,0),"")</f>
        <v>Corona 710cc</v>
      </c>
      <c r="CE97" s="7" t="str">
        <f>+IFERROR(VLOOKUP(CB97,Auxiliar!$A:$C,3,0),"")</f>
        <v>1b 10% | 85b 0%</v>
      </c>
      <c r="CG97" s="1"/>
      <c r="CH97" s="1"/>
      <c r="CI97" s="6" t="str">
        <f>+IFERROR(VALUE(RIGHT(Tabla15[[#This Row],[B2B]],6)),"")</f>
        <v/>
      </c>
      <c r="CJ97" s="6" t="str">
        <f>+IFERROR(VLOOKUP(CH97,Auxiliar!$A:$C,2,0),"")</f>
        <v/>
      </c>
      <c r="CK97" s="7" t="str">
        <f>+IFERROR(VLOOKUP(CH97,Auxiliar!$A:$C,3,0),"")</f>
        <v/>
      </c>
      <c r="CM97" s="1">
        <v>1333</v>
      </c>
      <c r="CN97" s="1" t="s">
        <v>20</v>
      </c>
      <c r="CO97" s="6">
        <v>1333</v>
      </c>
      <c r="CP97" s="6" t="s">
        <v>20</v>
      </c>
      <c r="CQ97" s="7" t="s">
        <v>21</v>
      </c>
      <c r="CS97" s="1"/>
      <c r="CT97" s="1"/>
      <c r="CU97" s="6" t="str">
        <f>+IFERROR(VALUE(RIGHT(Tabla17[[#This Row],[B2B]],6)),"")</f>
        <v/>
      </c>
      <c r="CV97" s="6" t="str">
        <f>+IFERROR(VLOOKUP(CT97,Auxiliar!$A:$C,2,0),"")</f>
        <v/>
      </c>
      <c r="CW97" s="7" t="str">
        <f>+IFERROR(VLOOKUP(CT97,Auxiliar!$A:$C,3,0),"")</f>
        <v/>
      </c>
      <c r="CY97" s="1">
        <v>1333</v>
      </c>
      <c r="CZ97" s="1" t="s">
        <v>16</v>
      </c>
      <c r="DA97" s="6">
        <f>+IFERROR(VALUE(RIGHT(Tabla18[[#This Row],[B2B]],6)),"")</f>
        <v>1333</v>
      </c>
      <c r="DB97" s="6" t="str">
        <f>+IFERROR(VLOOKUP(CZ97,Auxiliar!$A:$C,2,0),"")</f>
        <v>PREMIUM</v>
      </c>
      <c r="DC97" s="7" t="str">
        <f>+IFERROR(VLOOKUP(CZ97,Auxiliar!$A:$C,3,0),"")</f>
        <v>0b 0% | 2b 2% | 5b 3,5% | 10b 5%</v>
      </c>
      <c r="DE97" s="1">
        <v>1333</v>
      </c>
      <c r="DF97" s="1" t="s">
        <v>19</v>
      </c>
      <c r="DG97" s="6">
        <f>+IFERROR(VALUE(RIGHT(Tabla19[[#This Row],[B2B]],6)),"")</f>
        <v>1333</v>
      </c>
      <c r="DH97" s="6" t="str">
        <f>+IFERROR(VLOOKUP(DF97,Auxiliar!$A:$C,2,0),"")</f>
        <v>MICHELOB</v>
      </c>
      <c r="DI97" s="7" t="str">
        <f>+IFERROR(VLOOKUP(DF97,Auxiliar!$A:$C,3,0),"")</f>
        <v>1b 7% | 3b 22% | 8b 27%</v>
      </c>
      <c r="DK97" s="1"/>
      <c r="DL97" s="1"/>
      <c r="DM97" s="6" t="str">
        <f>+IFERROR(VALUE(RIGHT(Tabla20[[#This Row],[B2B]],6)),"")</f>
        <v/>
      </c>
      <c r="DN97" s="6" t="str">
        <f>+IFERROR(VLOOKUP(DL97,Auxiliar!$A:$C,2,0),"")</f>
        <v/>
      </c>
      <c r="DO97" s="7" t="str">
        <f>+IFERROR(VLOOKUP(DL97,Auxiliar!$A:$C,3,0),"")</f>
        <v/>
      </c>
      <c r="DQ97" s="1">
        <v>1333</v>
      </c>
      <c r="DR97" s="12" t="s">
        <v>24</v>
      </c>
      <c r="DS97" s="6">
        <f>+IFERROR(VALUE(RIGHT(Tabla21[[#This Row],[B2B]],6)),"")</f>
        <v>1333</v>
      </c>
      <c r="DT97" s="6" t="str">
        <f>+IFERROR(VLOOKUP(DR97,Auxiliar!$A:$C,2,0),"")</f>
        <v>CORONA PORRON</v>
      </c>
      <c r="DU97" s="7" t="str">
        <f>+IFERROR(VLOOKUP(DR97,Auxiliar!$A:$C,3,0),"")</f>
        <v>1b 5% | 20b 0%</v>
      </c>
      <c r="DW97" s="1">
        <v>4410</v>
      </c>
      <c r="DX97" s="12" t="s">
        <v>43</v>
      </c>
      <c r="DY97" s="6">
        <f>+IFERROR(VALUE(RIGHT(Tabla22[[#This Row],[B2B]],6)),"")</f>
        <v>4410</v>
      </c>
      <c r="DZ97" s="6" t="str">
        <f>+IFERROR(VLOOKUP(DX97,Auxiliar!$A:$C,2,0),"")</f>
        <v xml:space="preserve">VALUE LATA </v>
      </c>
      <c r="EA97" s="7" t="str">
        <f>+IFERROR(VLOOKUP(DX97,Auxiliar!$A:$C,3,0),"")</f>
        <v>1b 15% | 100b 18%</v>
      </c>
      <c r="EC97" s="1">
        <v>4405</v>
      </c>
      <c r="ED97" s="12" t="s">
        <v>47</v>
      </c>
      <c r="EE97" s="6">
        <f>+IFERROR(VALUE(RIGHT(Tabla23[[#This Row],[B2B]],6)),"")</f>
        <v>4405</v>
      </c>
      <c r="EF97" s="6" t="str">
        <f>+IFERROR(VLOOKUP(ED97,Auxiliar!$A:$C,2,0),"")</f>
        <v>VALUE LATON</v>
      </c>
      <c r="EG97" s="7" t="str">
        <f>+IFERROR(VLOOKUP(ED97,Auxiliar!$A:$C,3,0),"")</f>
        <v>1b 10% | 5b 15% | 192b 0%</v>
      </c>
      <c r="EI97" s="1"/>
      <c r="EJ97" s="12"/>
      <c r="EK97" s="6" t="str">
        <f>+IFERROR(VALUE(RIGHT(Tabla24[[#This Row],[B2B]],6)),"")</f>
        <v/>
      </c>
      <c r="EL97" s="6" t="str">
        <f>+IFERROR(VLOOKUP(EJ97,Auxiliar!$A:$C,2,0),"")</f>
        <v/>
      </c>
      <c r="EM97" s="7" t="str">
        <f>+IFERROR(VLOOKUP(EJ97,Auxiliar!$A:$C,3,0),"")</f>
        <v/>
      </c>
      <c r="EO97" s="1"/>
      <c r="EP97" s="12"/>
      <c r="EQ97" s="6" t="str">
        <f>+IFERROR(VALUE(RIGHT(Tabla25[[#This Row],[B2B]],6)),"")</f>
        <v/>
      </c>
      <c r="ER97" s="6" t="str">
        <f>+IFERROR(VLOOKUP(EP97,Auxiliar!$A:$C,2,0),"")</f>
        <v/>
      </c>
      <c r="ES97" s="7" t="str">
        <f>+IFERROR(VLOOKUP(EP97,Auxiliar!$A:$C,3,0),"")</f>
        <v/>
      </c>
      <c r="EU97" s="1"/>
      <c r="EV97" s="12"/>
      <c r="EW97" s="6" t="str">
        <f>+IFERROR(VALUE(RIGHT(Tabla26[[#This Row],[B2B]],6)),"")</f>
        <v/>
      </c>
      <c r="EX97" s="6" t="str">
        <f>+IFERROR(VLOOKUP(EV97,Auxiliar!$A:$C,2,0),"")</f>
        <v/>
      </c>
      <c r="EY97" s="7" t="str">
        <f>+IFERROR(VLOOKUP(EV97,Auxiliar!$A:$C,3,0),"")</f>
        <v/>
      </c>
      <c r="EZ97" s="1"/>
      <c r="FA97" s="12"/>
      <c r="FB97" s="6" t="str">
        <f>+IFERROR(VALUE(RIGHT(Tabla27[[#This Row],[B2B]],6)),"")</f>
        <v/>
      </c>
      <c r="FC97" s="6" t="str">
        <f>+IFERROR(VLOOKUP(FA97,Auxiliar!$A:$C,2,0),"")</f>
        <v/>
      </c>
      <c r="FD97" s="7" t="str">
        <f>+IFERROR(VLOOKUP(FA97,Auxiliar!$A:$C,3,0),"")</f>
        <v/>
      </c>
      <c r="FE97" s="1"/>
      <c r="FF97" s="12"/>
      <c r="FG97" s="6" t="str">
        <f>+IFERROR(VALUE(RIGHT(Tabla28[[#This Row],[B2B]],6)),"")</f>
        <v/>
      </c>
      <c r="FH97" s="6" t="str">
        <f>+IFERROR(VLOOKUP(FF97,Auxiliar!$A:$C,2,0),"")</f>
        <v/>
      </c>
      <c r="FI97" s="7" t="str">
        <f>+IFERROR(VLOOKUP(FF97,Auxiliar!$A:$C,3,0),"")</f>
        <v/>
      </c>
      <c r="FJ97" s="1"/>
      <c r="FK97" s="12"/>
      <c r="FL97" s="6" t="str">
        <f>+IFERROR(VALUE(RIGHT(Tabla29[[#This Row],[B2B]],6)),"")</f>
        <v/>
      </c>
      <c r="FM97" s="6" t="str">
        <f>+IFERROR(VLOOKUP(FK97,Auxiliar!$A:$C,2,0),"")</f>
        <v/>
      </c>
      <c r="FN97" s="7" t="str">
        <f>+IFERROR(VLOOKUP(FK97,Auxiliar!$A:$C,3,0),"")</f>
        <v/>
      </c>
      <c r="FO97" s="1"/>
      <c r="FP97" s="12"/>
      <c r="FQ97" s="6"/>
      <c r="FR97" s="6"/>
      <c r="FS97" s="7"/>
      <c r="FT97" s="1"/>
      <c r="FU97" s="12"/>
      <c r="FV97" s="6" t="str">
        <f>+IFERROR(VALUE(RIGHT(Tabla31[[#This Row],[B2B]],6)),"")</f>
        <v/>
      </c>
      <c r="FW97" s="6" t="str">
        <f>+IFERROR(VLOOKUP(FU97,Auxiliar!$A:$C,2,0),"")</f>
        <v/>
      </c>
      <c r="FX97" s="7" t="str">
        <f>+IFERROR(VLOOKUP(FU97,Auxiliar!$A:$C,3,0),"")</f>
        <v/>
      </c>
      <c r="FY97" s="1"/>
      <c r="FZ97" s="12"/>
      <c r="GA97" s="6" t="str">
        <f>+IFERROR(VALUE(RIGHT(Tabla32[[#This Row],[B2B]],6)),"")</f>
        <v/>
      </c>
      <c r="GB97" s="6" t="str">
        <f>+IFERROR(VLOOKUP(FZ97,Auxiliar!$A:$C,2,0),"")</f>
        <v/>
      </c>
      <c r="GC97" s="7" t="str">
        <f>+IFERROR(VLOOKUP(FZ97,Auxiliar!$A:$C,3,0),"")</f>
        <v/>
      </c>
      <c r="GD97" s="1"/>
      <c r="GE97" s="12"/>
      <c r="GF97" s="6" t="str">
        <f>+IFERROR(VALUE(RIGHT(Tabla33[[#This Row],[B2B]],6)),"")</f>
        <v/>
      </c>
      <c r="GG97" s="6" t="str">
        <f>+IFERROR(VLOOKUP(GE97,Auxiliar!$A:$C,2,0),"")</f>
        <v/>
      </c>
      <c r="GH97" s="7" t="str">
        <f>+IFERROR(VLOOKUP(GE97,Auxiliar!$A:$C,3,0),"")</f>
        <v/>
      </c>
    </row>
    <row r="98" spans="1:190" x14ac:dyDescent="0.25">
      <c r="A98" s="1"/>
      <c r="B98" s="1"/>
      <c r="C98" t="str">
        <f>+IFERROR(VALUE(RIGHT(Tabla1[[#This Row],[B2B]],6)),"")</f>
        <v/>
      </c>
      <c r="D98" t="str">
        <f>+IFERROR(VLOOKUP(B98,Auxiliar!$A:$C,2,0),"")</f>
        <v/>
      </c>
      <c r="E98" s="5" t="str">
        <f>+IFERROR(VLOOKUP(B98,Auxiliar!$A:$C,3,0),"")</f>
        <v/>
      </c>
      <c r="S98" s="1">
        <v>2512</v>
      </c>
      <c r="T98" s="1" t="s">
        <v>9</v>
      </c>
      <c r="U98" s="6">
        <f>+IFERROR(VALUE(RIGHT(Tabla4[[#This Row],[B2B]],6)),"")</f>
        <v>2512</v>
      </c>
      <c r="V98" s="6" t="str">
        <f>+IFERROR(VLOOKUP(T98,Auxiliar!$A:$C,2,0),"")</f>
        <v>CORE</v>
      </c>
      <c r="W98" s="7" t="str">
        <f>+IFERROR(VLOOKUP(T98,Auxiliar!$A:$C,3,0),"")</f>
        <v>0b 1% | 2b 5% | 4b 6%</v>
      </c>
      <c r="Y98" s="1">
        <v>3934</v>
      </c>
      <c r="Z98" s="1" t="s">
        <v>10</v>
      </c>
      <c r="AA98" s="6">
        <f>+IFERROR(VALUE(RIGHT(Tabla5[[#This Row],[B2B]],6)),"")</f>
        <v>3934</v>
      </c>
      <c r="AB98" s="6" t="str">
        <f>+IFERROR(VLOOKUP(Z98,Auxiliar!$A:$C,2,0),"")</f>
        <v>CORE</v>
      </c>
      <c r="AC98" s="7" t="str">
        <f>+IFERROR(VLOOKUP(Z98,Auxiliar!$A:$C,3,0),"")</f>
        <v>0b 1% | 3b 4% | 5b 6%</v>
      </c>
      <c r="AE98" s="1">
        <v>5937</v>
      </c>
      <c r="AF98" s="1" t="s">
        <v>11</v>
      </c>
      <c r="AG98" s="6">
        <f>+IFERROR(VALUE(RIGHT(Tabla6[[#This Row],[B2B]],6)),"")</f>
        <v>5937</v>
      </c>
      <c r="AH98" s="6" t="str">
        <f>+IFERROR(VLOOKUP(AF98,Auxiliar!$A:$C,2,0),"")</f>
        <v>CORE</v>
      </c>
      <c r="AI98" s="7" t="str">
        <f>+IFERROR(VLOOKUP(AF98,Auxiliar!$A:$C,3,0),"")</f>
        <v>0b 1% | 6b 5% | 10b 6%</v>
      </c>
      <c r="AK98" s="1">
        <v>2260</v>
      </c>
      <c r="AL98" s="1" t="s">
        <v>30</v>
      </c>
      <c r="AM98" s="6">
        <f>+IFERROR(VALUE(RIGHT(Tabla7[[#This Row],[B2B]],6)),"")</f>
        <v>2260</v>
      </c>
      <c r="AN98" s="6" t="str">
        <f>+IFERROR(VLOOKUP(AL98,Auxiliar!$A:$C,2,0),"")</f>
        <v>LATONES</v>
      </c>
      <c r="AO98" s="7" t="str">
        <f>+IFERROR(VLOOKUP(AL98,Auxiliar!$A:$C,3,0),"")</f>
        <v>1b 4% | 5b 7% | 97b 0%</v>
      </c>
      <c r="AQ98" s="1">
        <v>3593</v>
      </c>
      <c r="AR98" s="1" t="s">
        <v>31</v>
      </c>
      <c r="AS98" s="6">
        <f>+IFERROR(VALUE(RIGHT(Tabla8[[#This Row],[B2B]],6)),"")</f>
        <v>3593</v>
      </c>
      <c r="AT98" s="6" t="str">
        <f>+IFERROR(VLOOKUP(AR98,Auxiliar!$A:$C,2,0),"")</f>
        <v>LATONES</v>
      </c>
      <c r="AU98" s="7" t="str">
        <f>+IFERROR(VLOOKUP(AR98,Auxiliar!$A:$C,3,0),"")</f>
        <v>2b 3% | 4b 5% | 5b 8% | 193 0%</v>
      </c>
      <c r="AW98" s="1"/>
      <c r="AX98" s="1" t="s">
        <v>32</v>
      </c>
      <c r="AY98" s="6" t="str">
        <f>+IFERROR(VALUE(RIGHT(Tabla9[[#This Row],[B2B]],6)),"")</f>
        <v/>
      </c>
      <c r="AZ98" s="6" t="str">
        <f>+IFERROR(VLOOKUP(AX98,Auxiliar!$A:$C,2,0),"")</f>
        <v>LATONES</v>
      </c>
      <c r="BA98" s="7" t="str">
        <f>+IFERROR(VLOOKUP(AX98,Auxiliar!$A:$C,3,0),"")</f>
        <v>2b 3% | 4b 4% | 6b 5% | 10b 8%  | 385b 0%</v>
      </c>
      <c r="BC98" s="1"/>
      <c r="BD98" s="1" t="s">
        <v>33</v>
      </c>
      <c r="BE98" s="6" t="str">
        <f>+IFERROR(VALUE(RIGHT(Tabla10[[#This Row],[B2B]],6)),"")</f>
        <v/>
      </c>
      <c r="BF98" s="6" t="str">
        <f>+IFERROR(VLOOKUP(BD98,Auxiliar!$A:$C,2,0),"")</f>
        <v>LATONES</v>
      </c>
      <c r="BG98" s="7" t="str">
        <f>+IFERROR(VLOOKUP(BD98,Auxiliar!$A:$C,3,0),"")</f>
        <v>6b 4% | 12b 5% | 15b 8% | 385b 0%</v>
      </c>
      <c r="BI98" s="1"/>
      <c r="BJ98" s="1"/>
      <c r="BK98" s="6" t="str">
        <f>+IFERROR(VALUE(RIGHT(Tabla11[[#This Row],[B2B]],6)),"")</f>
        <v/>
      </c>
      <c r="BL98" s="6" t="str">
        <f>+IFERROR(VLOOKUP(BJ98,Auxiliar!$A:$C,2,0),"")</f>
        <v/>
      </c>
      <c r="BM98" s="7" t="str">
        <f>+IFERROR(VLOOKUP(BJ98,Auxiliar!$A:$C,3,0),"")</f>
        <v/>
      </c>
      <c r="BO98" s="1">
        <v>4410</v>
      </c>
      <c r="BP98" s="1" t="s">
        <v>39</v>
      </c>
      <c r="BQ98" s="6">
        <f>+IFERROR(VALUE(RIGHT(Tabla12[[#This Row],[B2B]],6)),"")</f>
        <v>4410</v>
      </c>
      <c r="BR98" s="6" t="str">
        <f>+IFERROR(VLOOKUP(BP98,Auxiliar!$A:$C,2,0),"")</f>
        <v>VALUE LITRO</v>
      </c>
      <c r="BS98" s="7" t="str">
        <f>+IFERROR(VLOOKUP(BP98,Auxiliar!$A:$C,3,0),"")</f>
        <v>1b 12%</v>
      </c>
      <c r="BU98" s="1"/>
      <c r="BV98" s="1"/>
      <c r="BW98" s="6" t="str">
        <f>+IFERROR(VALUE(RIGHT(Tabla13[[#This Row],[B2B]],6)),"")</f>
        <v/>
      </c>
      <c r="BX98" s="6" t="str">
        <f>+IFERROR(VLOOKUP(BV98,Auxiliar!$A:$C,2,0),"")</f>
        <v/>
      </c>
      <c r="BY98" s="7" t="str">
        <f>+IFERROR(VLOOKUP(BV98,Auxiliar!$A:$C,3,0),"")</f>
        <v/>
      </c>
      <c r="CA98" s="1">
        <v>1357</v>
      </c>
      <c r="CB98" s="1" t="s">
        <v>35</v>
      </c>
      <c r="CC98" s="6">
        <f>+IFERROR(VALUE(RIGHT(Tabla14[[#This Row],[B2B]],6)),"")</f>
        <v>1357</v>
      </c>
      <c r="CD98" s="6" t="str">
        <f>+IFERROR(VLOOKUP(CB98,Auxiliar!$A:$C,2,0),"")</f>
        <v>Corona 710cc</v>
      </c>
      <c r="CE98" s="7" t="str">
        <f>+IFERROR(VLOOKUP(CB98,Auxiliar!$A:$C,3,0),"")</f>
        <v>1b 10% | 85b 0%</v>
      </c>
      <c r="CG98" s="1"/>
      <c r="CH98" s="1"/>
      <c r="CI98" s="6" t="str">
        <f>+IFERROR(VALUE(RIGHT(Tabla15[[#This Row],[B2B]],6)),"")</f>
        <v/>
      </c>
      <c r="CJ98" s="6" t="str">
        <f>+IFERROR(VLOOKUP(CH98,Auxiliar!$A:$C,2,0),"")</f>
        <v/>
      </c>
      <c r="CK98" s="7" t="str">
        <f>+IFERROR(VLOOKUP(CH98,Auxiliar!$A:$C,3,0),"")</f>
        <v/>
      </c>
      <c r="CM98" s="1">
        <v>1346</v>
      </c>
      <c r="CN98" s="1" t="s">
        <v>20</v>
      </c>
      <c r="CO98" s="6">
        <v>1346</v>
      </c>
      <c r="CP98" s="6" t="s">
        <v>20</v>
      </c>
      <c r="CQ98" s="7" t="s">
        <v>21</v>
      </c>
      <c r="CS98" s="1"/>
      <c r="CT98" s="1"/>
      <c r="CU98" s="6" t="str">
        <f>+IFERROR(VALUE(RIGHT(Tabla17[[#This Row],[B2B]],6)),"")</f>
        <v/>
      </c>
      <c r="CV98" s="6" t="str">
        <f>+IFERROR(VLOOKUP(CT98,Auxiliar!$A:$C,2,0),"")</f>
        <v/>
      </c>
      <c r="CW98" s="7" t="str">
        <f>+IFERROR(VLOOKUP(CT98,Auxiliar!$A:$C,3,0),"")</f>
        <v/>
      </c>
      <c r="CY98" s="1">
        <v>1346</v>
      </c>
      <c r="CZ98" s="1" t="s">
        <v>16</v>
      </c>
      <c r="DA98" s="6">
        <f>+IFERROR(VALUE(RIGHT(Tabla18[[#This Row],[B2B]],6)),"")</f>
        <v>1346</v>
      </c>
      <c r="DB98" s="6" t="str">
        <f>+IFERROR(VLOOKUP(CZ98,Auxiliar!$A:$C,2,0),"")</f>
        <v>PREMIUM</v>
      </c>
      <c r="DC98" s="7" t="str">
        <f>+IFERROR(VLOOKUP(CZ98,Auxiliar!$A:$C,3,0),"")</f>
        <v>0b 0% | 2b 2% | 5b 3,5% | 10b 5%</v>
      </c>
      <c r="DE98" s="1">
        <v>1346</v>
      </c>
      <c r="DF98" s="1" t="s">
        <v>19</v>
      </c>
      <c r="DG98" s="6">
        <f>+IFERROR(VALUE(RIGHT(Tabla19[[#This Row],[B2B]],6)),"")</f>
        <v>1346</v>
      </c>
      <c r="DH98" s="6" t="str">
        <f>+IFERROR(VLOOKUP(DF98,Auxiliar!$A:$C,2,0),"")</f>
        <v>MICHELOB</v>
      </c>
      <c r="DI98" s="7" t="str">
        <f>+IFERROR(VLOOKUP(DF98,Auxiliar!$A:$C,3,0),"")</f>
        <v>1b 7% | 3b 22% | 8b 27%</v>
      </c>
      <c r="DK98" s="1"/>
      <c r="DL98" s="1"/>
      <c r="DM98" s="6" t="str">
        <f>+IFERROR(VALUE(RIGHT(Tabla20[[#This Row],[B2B]],6)),"")</f>
        <v/>
      </c>
      <c r="DN98" s="6" t="str">
        <f>+IFERROR(VLOOKUP(DL98,Auxiliar!$A:$C,2,0),"")</f>
        <v/>
      </c>
      <c r="DO98" s="7" t="str">
        <f>+IFERROR(VLOOKUP(DL98,Auxiliar!$A:$C,3,0),"")</f>
        <v/>
      </c>
      <c r="DQ98" s="1">
        <v>1346</v>
      </c>
      <c r="DR98" s="12" t="s">
        <v>24</v>
      </c>
      <c r="DS98" s="6">
        <f>+IFERROR(VALUE(RIGHT(Tabla21[[#This Row],[B2B]],6)),"")</f>
        <v>1346</v>
      </c>
      <c r="DT98" s="6" t="str">
        <f>+IFERROR(VLOOKUP(DR98,Auxiliar!$A:$C,2,0),"")</f>
        <v>CORONA PORRON</v>
      </c>
      <c r="DU98" s="7" t="str">
        <f>+IFERROR(VLOOKUP(DR98,Auxiliar!$A:$C,3,0),"")</f>
        <v>1b 5% | 20b 0%</v>
      </c>
      <c r="DW98" s="1">
        <v>5744</v>
      </c>
      <c r="DX98" s="12" t="s">
        <v>43</v>
      </c>
      <c r="DY98" s="6">
        <f>+IFERROR(VALUE(RIGHT(Tabla22[[#This Row],[B2B]],6)),"")</f>
        <v>5744</v>
      </c>
      <c r="DZ98" s="6" t="str">
        <f>+IFERROR(VLOOKUP(DX98,Auxiliar!$A:$C,2,0),"")</f>
        <v xml:space="preserve">VALUE LATA </v>
      </c>
      <c r="EA98" s="7" t="str">
        <f>+IFERROR(VLOOKUP(DX98,Auxiliar!$A:$C,3,0),"")</f>
        <v>1b 15% | 100b 18%</v>
      </c>
      <c r="EC98" s="1">
        <v>5741</v>
      </c>
      <c r="ED98" s="12" t="s">
        <v>47</v>
      </c>
      <c r="EE98" s="6">
        <f>+IFERROR(VALUE(RIGHT(Tabla23[[#This Row],[B2B]],6)),"")</f>
        <v>5741</v>
      </c>
      <c r="EF98" s="6" t="str">
        <f>+IFERROR(VLOOKUP(ED98,Auxiliar!$A:$C,2,0),"")</f>
        <v>VALUE LATON</v>
      </c>
      <c r="EG98" s="7" t="str">
        <f>+IFERROR(VLOOKUP(ED98,Auxiliar!$A:$C,3,0),"")</f>
        <v>1b 10% | 5b 15% | 192b 0%</v>
      </c>
      <c r="EI98" s="1"/>
      <c r="EJ98" s="12"/>
      <c r="EK98" s="6" t="str">
        <f>+IFERROR(VALUE(RIGHT(Tabla24[[#This Row],[B2B]],6)),"")</f>
        <v/>
      </c>
      <c r="EL98" s="6" t="str">
        <f>+IFERROR(VLOOKUP(EJ98,Auxiliar!$A:$C,2,0),"")</f>
        <v/>
      </c>
      <c r="EM98" s="7" t="str">
        <f>+IFERROR(VLOOKUP(EJ98,Auxiliar!$A:$C,3,0),"")</f>
        <v/>
      </c>
      <c r="EO98" s="1"/>
      <c r="EP98" s="12"/>
      <c r="EQ98" s="6" t="str">
        <f>+IFERROR(VALUE(RIGHT(Tabla25[[#This Row],[B2B]],6)),"")</f>
        <v/>
      </c>
      <c r="ER98" s="6" t="str">
        <f>+IFERROR(VLOOKUP(EP98,Auxiliar!$A:$C,2,0),"")</f>
        <v/>
      </c>
      <c r="ES98" s="7" t="str">
        <f>+IFERROR(VLOOKUP(EP98,Auxiliar!$A:$C,3,0),"")</f>
        <v/>
      </c>
      <c r="EU98" s="1"/>
      <c r="EV98" s="12"/>
      <c r="EW98" s="6" t="str">
        <f>+IFERROR(VALUE(RIGHT(Tabla26[[#This Row],[B2B]],6)),"")</f>
        <v/>
      </c>
      <c r="EX98" s="6" t="str">
        <f>+IFERROR(VLOOKUP(EV98,Auxiliar!$A:$C,2,0),"")</f>
        <v/>
      </c>
      <c r="EY98" s="7" t="str">
        <f>+IFERROR(VLOOKUP(EV98,Auxiliar!$A:$C,3,0),"")</f>
        <v/>
      </c>
      <c r="EZ98" s="1"/>
      <c r="FA98" s="12"/>
      <c r="FB98" s="6" t="str">
        <f>+IFERROR(VALUE(RIGHT(Tabla27[[#This Row],[B2B]],6)),"")</f>
        <v/>
      </c>
      <c r="FC98" s="6" t="str">
        <f>+IFERROR(VLOOKUP(FA98,Auxiliar!$A:$C,2,0),"")</f>
        <v/>
      </c>
      <c r="FD98" s="7" t="str">
        <f>+IFERROR(VLOOKUP(FA98,Auxiliar!$A:$C,3,0),"")</f>
        <v/>
      </c>
      <c r="FE98" s="1"/>
      <c r="FF98" s="12"/>
      <c r="FG98" s="6" t="str">
        <f>+IFERROR(VALUE(RIGHT(Tabla28[[#This Row],[B2B]],6)),"")</f>
        <v/>
      </c>
      <c r="FH98" s="6" t="str">
        <f>+IFERROR(VLOOKUP(FF98,Auxiliar!$A:$C,2,0),"")</f>
        <v/>
      </c>
      <c r="FI98" s="7" t="str">
        <f>+IFERROR(VLOOKUP(FF98,Auxiliar!$A:$C,3,0),"")</f>
        <v/>
      </c>
      <c r="FJ98" s="1"/>
      <c r="FK98" s="12"/>
      <c r="FL98" s="6" t="str">
        <f>+IFERROR(VALUE(RIGHT(Tabla29[[#This Row],[B2B]],6)),"")</f>
        <v/>
      </c>
      <c r="FM98" s="6" t="str">
        <f>+IFERROR(VLOOKUP(FK98,Auxiliar!$A:$C,2,0),"")</f>
        <v/>
      </c>
      <c r="FN98" s="7" t="str">
        <f>+IFERROR(VLOOKUP(FK98,Auxiliar!$A:$C,3,0),"")</f>
        <v/>
      </c>
      <c r="FO98" s="1"/>
      <c r="FP98" s="12"/>
      <c r="FQ98" s="6"/>
      <c r="FR98" s="6"/>
      <c r="FS98" s="7"/>
      <c r="FT98" s="1"/>
      <c r="FU98" s="12"/>
      <c r="FV98" s="6" t="str">
        <f>+IFERROR(VALUE(RIGHT(Tabla31[[#This Row],[B2B]],6)),"")</f>
        <v/>
      </c>
      <c r="FW98" s="6" t="str">
        <f>+IFERROR(VLOOKUP(FU98,Auxiliar!$A:$C,2,0),"")</f>
        <v/>
      </c>
      <c r="FX98" s="7" t="str">
        <f>+IFERROR(VLOOKUP(FU98,Auxiliar!$A:$C,3,0),"")</f>
        <v/>
      </c>
      <c r="FY98" s="1"/>
      <c r="FZ98" s="12"/>
      <c r="GA98" s="6" t="str">
        <f>+IFERROR(VALUE(RIGHT(Tabla32[[#This Row],[B2B]],6)),"")</f>
        <v/>
      </c>
      <c r="GB98" s="6" t="str">
        <f>+IFERROR(VLOOKUP(FZ98,Auxiliar!$A:$C,2,0),"")</f>
        <v/>
      </c>
      <c r="GC98" s="7" t="str">
        <f>+IFERROR(VLOOKUP(FZ98,Auxiliar!$A:$C,3,0),"")</f>
        <v/>
      </c>
      <c r="GD98" s="1"/>
      <c r="GE98" s="12"/>
      <c r="GF98" s="6" t="str">
        <f>+IFERROR(VALUE(RIGHT(Tabla33[[#This Row],[B2B]],6)),"")</f>
        <v/>
      </c>
      <c r="GG98" s="6" t="str">
        <f>+IFERROR(VLOOKUP(GE98,Auxiliar!$A:$C,2,0),"")</f>
        <v/>
      </c>
      <c r="GH98" s="7" t="str">
        <f>+IFERROR(VLOOKUP(GE98,Auxiliar!$A:$C,3,0),"")</f>
        <v/>
      </c>
    </row>
    <row r="99" spans="1:190" x14ac:dyDescent="0.25">
      <c r="A99" s="1"/>
      <c r="B99" s="1"/>
      <c r="C99" t="str">
        <f>+IFERROR(VALUE(RIGHT(Tabla1[[#This Row],[B2B]],6)),"")</f>
        <v/>
      </c>
      <c r="D99" t="str">
        <f>+IFERROR(VLOOKUP(B99,Auxiliar!$A:$C,2,0),"")</f>
        <v/>
      </c>
      <c r="E99" s="5" t="str">
        <f>+IFERROR(VLOOKUP(B99,Auxiliar!$A:$C,3,0),"")</f>
        <v/>
      </c>
      <c r="S99" s="1">
        <v>2517</v>
      </c>
      <c r="T99" s="1" t="s">
        <v>9</v>
      </c>
      <c r="U99" s="6">
        <f>+IFERROR(VALUE(RIGHT(Tabla4[[#This Row],[B2B]],6)),"")</f>
        <v>2517</v>
      </c>
      <c r="V99" s="6" t="str">
        <f>+IFERROR(VLOOKUP(T99,Auxiliar!$A:$C,2,0),"")</f>
        <v>CORE</v>
      </c>
      <c r="W99" s="7" t="str">
        <f>+IFERROR(VLOOKUP(T99,Auxiliar!$A:$C,3,0),"")</f>
        <v>0b 1% | 2b 5% | 4b 6%</v>
      </c>
      <c r="Y99" s="1">
        <v>3951</v>
      </c>
      <c r="Z99" s="1" t="s">
        <v>10</v>
      </c>
      <c r="AA99" s="6">
        <f>+IFERROR(VALUE(RIGHT(Tabla5[[#This Row],[B2B]],6)),"")</f>
        <v>3951</v>
      </c>
      <c r="AB99" s="6" t="str">
        <f>+IFERROR(VLOOKUP(Z99,Auxiliar!$A:$C,2,0),"")</f>
        <v>CORE</v>
      </c>
      <c r="AC99" s="7" t="str">
        <f>+IFERROR(VLOOKUP(Z99,Auxiliar!$A:$C,3,0),"")</f>
        <v>0b 1% | 3b 4% | 5b 6%</v>
      </c>
      <c r="AE99" s="1">
        <v>5938</v>
      </c>
      <c r="AF99" s="1" t="s">
        <v>11</v>
      </c>
      <c r="AG99" s="6">
        <f>+IFERROR(VALUE(RIGHT(Tabla6[[#This Row],[B2B]],6)),"")</f>
        <v>5938</v>
      </c>
      <c r="AH99" s="6" t="str">
        <f>+IFERROR(VLOOKUP(AF99,Auxiliar!$A:$C,2,0),"")</f>
        <v>CORE</v>
      </c>
      <c r="AI99" s="7" t="str">
        <f>+IFERROR(VLOOKUP(AF99,Auxiliar!$A:$C,3,0),"")</f>
        <v>0b 1% | 6b 5% | 10b 6%</v>
      </c>
      <c r="AK99" s="1">
        <v>2263</v>
      </c>
      <c r="AL99" s="1" t="s">
        <v>30</v>
      </c>
      <c r="AM99" s="6">
        <f>+IFERROR(VALUE(RIGHT(Tabla7[[#This Row],[B2B]],6)),"")</f>
        <v>2263</v>
      </c>
      <c r="AN99" s="6" t="str">
        <f>+IFERROR(VLOOKUP(AL99,Auxiliar!$A:$C,2,0),"")</f>
        <v>LATONES</v>
      </c>
      <c r="AO99" s="7" t="str">
        <f>+IFERROR(VLOOKUP(AL99,Auxiliar!$A:$C,3,0),"")</f>
        <v>1b 4% | 5b 7% | 97b 0%</v>
      </c>
      <c r="AQ99" s="1">
        <v>3594</v>
      </c>
      <c r="AR99" s="1" t="s">
        <v>31</v>
      </c>
      <c r="AS99" s="6">
        <f>+IFERROR(VALUE(RIGHT(Tabla8[[#This Row],[B2B]],6)),"")</f>
        <v>3594</v>
      </c>
      <c r="AT99" s="6" t="str">
        <f>+IFERROR(VLOOKUP(AR99,Auxiliar!$A:$C,2,0),"")</f>
        <v>LATONES</v>
      </c>
      <c r="AU99" s="7" t="str">
        <f>+IFERROR(VLOOKUP(AR99,Auxiliar!$A:$C,3,0),"")</f>
        <v>2b 3% | 4b 5% | 5b 8% | 193 0%</v>
      </c>
      <c r="AW99" s="1"/>
      <c r="AX99" s="1" t="s">
        <v>32</v>
      </c>
      <c r="AY99" s="6" t="str">
        <f>+IFERROR(VALUE(RIGHT(Tabla9[[#This Row],[B2B]],6)),"")</f>
        <v/>
      </c>
      <c r="AZ99" s="6" t="str">
        <f>+IFERROR(VLOOKUP(AX99,Auxiliar!$A:$C,2,0),"")</f>
        <v>LATONES</v>
      </c>
      <c r="BA99" s="7" t="str">
        <f>+IFERROR(VLOOKUP(AX99,Auxiliar!$A:$C,3,0),"")</f>
        <v>2b 3% | 4b 4% | 6b 5% | 10b 8%  | 385b 0%</v>
      </c>
      <c r="BC99" s="1"/>
      <c r="BD99" s="1" t="s">
        <v>33</v>
      </c>
      <c r="BE99" s="6" t="str">
        <f>+IFERROR(VALUE(RIGHT(Tabla10[[#This Row],[B2B]],6)),"")</f>
        <v/>
      </c>
      <c r="BF99" s="6" t="str">
        <f>+IFERROR(VLOOKUP(BD99,Auxiliar!$A:$C,2,0),"")</f>
        <v>LATONES</v>
      </c>
      <c r="BG99" s="7" t="str">
        <f>+IFERROR(VLOOKUP(BD99,Auxiliar!$A:$C,3,0),"")</f>
        <v>6b 4% | 12b 5% | 15b 8% | 385b 0%</v>
      </c>
      <c r="BI99" s="1"/>
      <c r="BJ99" s="1"/>
      <c r="BK99" s="6" t="str">
        <f>+IFERROR(VALUE(RIGHT(Tabla11[[#This Row],[B2B]],6)),"")</f>
        <v/>
      </c>
      <c r="BL99" s="6" t="str">
        <f>+IFERROR(VLOOKUP(BJ99,Auxiliar!$A:$C,2,0),"")</f>
        <v/>
      </c>
      <c r="BM99" s="7" t="str">
        <f>+IFERROR(VLOOKUP(BJ99,Auxiliar!$A:$C,3,0),"")</f>
        <v/>
      </c>
      <c r="BO99" s="1">
        <v>5744</v>
      </c>
      <c r="BP99" s="1" t="s">
        <v>39</v>
      </c>
      <c r="BQ99" s="6">
        <f>+IFERROR(VALUE(RIGHT(Tabla12[[#This Row],[B2B]],6)),"")</f>
        <v>5744</v>
      </c>
      <c r="BR99" s="6" t="str">
        <f>+IFERROR(VLOOKUP(BP99,Auxiliar!$A:$C,2,0),"")</f>
        <v>VALUE LITRO</v>
      </c>
      <c r="BS99" s="7" t="str">
        <f>+IFERROR(VLOOKUP(BP99,Auxiliar!$A:$C,3,0),"")</f>
        <v>1b 12%</v>
      </c>
      <c r="BU99" s="1"/>
      <c r="BV99" s="1"/>
      <c r="BW99" s="6" t="str">
        <f>+IFERROR(VALUE(RIGHT(Tabla13[[#This Row],[B2B]],6)),"")</f>
        <v/>
      </c>
      <c r="BX99" s="6" t="str">
        <f>+IFERROR(VLOOKUP(BV99,Auxiliar!$A:$C,2,0),"")</f>
        <v/>
      </c>
      <c r="BY99" s="7" t="str">
        <f>+IFERROR(VLOOKUP(BV99,Auxiliar!$A:$C,3,0),"")</f>
        <v/>
      </c>
      <c r="CA99" s="1">
        <v>1362</v>
      </c>
      <c r="CB99" s="1" t="s">
        <v>35</v>
      </c>
      <c r="CC99" s="6">
        <f>+IFERROR(VALUE(RIGHT(Tabla14[[#This Row],[B2B]],6)),"")</f>
        <v>1362</v>
      </c>
      <c r="CD99" s="6" t="str">
        <f>+IFERROR(VLOOKUP(CB99,Auxiliar!$A:$C,2,0),"")</f>
        <v>Corona 710cc</v>
      </c>
      <c r="CE99" s="7" t="str">
        <f>+IFERROR(VLOOKUP(CB99,Auxiliar!$A:$C,3,0),"")</f>
        <v>1b 10% | 85b 0%</v>
      </c>
      <c r="CG99" s="1"/>
      <c r="CH99" s="1"/>
      <c r="CI99" s="6" t="str">
        <f>+IFERROR(VALUE(RIGHT(Tabla15[[#This Row],[B2B]],6)),"")</f>
        <v/>
      </c>
      <c r="CJ99" s="6" t="str">
        <f>+IFERROR(VLOOKUP(CH99,Auxiliar!$A:$C,2,0),"")</f>
        <v/>
      </c>
      <c r="CK99" s="7" t="str">
        <f>+IFERROR(VLOOKUP(CH99,Auxiliar!$A:$C,3,0),"")</f>
        <v/>
      </c>
      <c r="CM99" s="1">
        <v>1357</v>
      </c>
      <c r="CN99" s="1" t="s">
        <v>20</v>
      </c>
      <c r="CO99" s="6">
        <v>1357</v>
      </c>
      <c r="CP99" s="6" t="s">
        <v>20</v>
      </c>
      <c r="CQ99" s="7" t="s">
        <v>21</v>
      </c>
      <c r="CS99" s="1"/>
      <c r="CT99" s="1"/>
      <c r="CU99" s="6" t="str">
        <f>+IFERROR(VALUE(RIGHT(Tabla17[[#This Row],[B2B]],6)),"")</f>
        <v/>
      </c>
      <c r="CV99" s="6" t="str">
        <f>+IFERROR(VLOOKUP(CT99,Auxiliar!$A:$C,2,0),"")</f>
        <v/>
      </c>
      <c r="CW99" s="7" t="str">
        <f>+IFERROR(VLOOKUP(CT99,Auxiliar!$A:$C,3,0),"")</f>
        <v/>
      </c>
      <c r="CY99" s="1">
        <v>1357</v>
      </c>
      <c r="CZ99" s="1" t="s">
        <v>16</v>
      </c>
      <c r="DA99" s="6">
        <f>+IFERROR(VALUE(RIGHT(Tabla18[[#This Row],[B2B]],6)),"")</f>
        <v>1357</v>
      </c>
      <c r="DB99" s="6" t="str">
        <f>+IFERROR(VLOOKUP(CZ99,Auxiliar!$A:$C,2,0),"")</f>
        <v>PREMIUM</v>
      </c>
      <c r="DC99" s="7" t="str">
        <f>+IFERROR(VLOOKUP(CZ99,Auxiliar!$A:$C,3,0),"")</f>
        <v>0b 0% | 2b 2% | 5b 3,5% | 10b 5%</v>
      </c>
      <c r="DE99" s="1">
        <v>1357</v>
      </c>
      <c r="DF99" s="1" t="s">
        <v>19</v>
      </c>
      <c r="DG99" s="6">
        <f>+IFERROR(VALUE(RIGHT(Tabla19[[#This Row],[B2B]],6)),"")</f>
        <v>1357</v>
      </c>
      <c r="DH99" s="6" t="str">
        <f>+IFERROR(VLOOKUP(DF99,Auxiliar!$A:$C,2,0),"")</f>
        <v>MICHELOB</v>
      </c>
      <c r="DI99" s="7" t="str">
        <f>+IFERROR(VLOOKUP(DF99,Auxiliar!$A:$C,3,0),"")</f>
        <v>1b 7% | 3b 22% | 8b 27%</v>
      </c>
      <c r="DK99" s="1"/>
      <c r="DL99" s="1"/>
      <c r="DM99" s="6" t="str">
        <f>+IFERROR(VALUE(RIGHT(Tabla20[[#This Row],[B2B]],6)),"")</f>
        <v/>
      </c>
      <c r="DN99" s="6" t="str">
        <f>+IFERROR(VLOOKUP(DL99,Auxiliar!$A:$C,2,0),"")</f>
        <v/>
      </c>
      <c r="DO99" s="7" t="str">
        <f>+IFERROR(VLOOKUP(DL99,Auxiliar!$A:$C,3,0),"")</f>
        <v/>
      </c>
      <c r="DQ99" s="1">
        <v>1357</v>
      </c>
      <c r="DR99" s="12" t="s">
        <v>24</v>
      </c>
      <c r="DS99" s="6">
        <f>+IFERROR(VALUE(RIGHT(Tabla21[[#This Row],[B2B]],6)),"")</f>
        <v>1357</v>
      </c>
      <c r="DT99" s="6" t="str">
        <f>+IFERROR(VLOOKUP(DR99,Auxiliar!$A:$C,2,0),"")</f>
        <v>CORONA PORRON</v>
      </c>
      <c r="DU99" s="7" t="str">
        <f>+IFERROR(VLOOKUP(DR99,Auxiliar!$A:$C,3,0),"")</f>
        <v>1b 5% | 20b 0%</v>
      </c>
      <c r="DW99" s="1">
        <v>4418</v>
      </c>
      <c r="DX99" s="12" t="s">
        <v>43</v>
      </c>
      <c r="DY99" s="6">
        <f>+IFERROR(VALUE(RIGHT(Tabla22[[#This Row],[B2B]],6)),"")</f>
        <v>4418</v>
      </c>
      <c r="DZ99" s="6" t="str">
        <f>+IFERROR(VLOOKUP(DX99,Auxiliar!$A:$C,2,0),"")</f>
        <v xml:space="preserve">VALUE LATA </v>
      </c>
      <c r="EA99" s="7" t="str">
        <f>+IFERROR(VLOOKUP(DX99,Auxiliar!$A:$C,3,0),"")</f>
        <v>1b 15% | 100b 18%</v>
      </c>
      <c r="EC99" s="1">
        <v>4410</v>
      </c>
      <c r="ED99" s="12" t="s">
        <v>47</v>
      </c>
      <c r="EE99" s="6">
        <f>+IFERROR(VALUE(RIGHT(Tabla23[[#This Row],[B2B]],6)),"")</f>
        <v>4410</v>
      </c>
      <c r="EF99" s="6" t="str">
        <f>+IFERROR(VLOOKUP(ED99,Auxiliar!$A:$C,2,0),"")</f>
        <v>VALUE LATON</v>
      </c>
      <c r="EG99" s="7" t="str">
        <f>+IFERROR(VLOOKUP(ED99,Auxiliar!$A:$C,3,0),"")</f>
        <v>1b 10% | 5b 15% | 192b 0%</v>
      </c>
      <c r="EI99" s="1"/>
      <c r="EJ99" s="12"/>
      <c r="EK99" s="6" t="str">
        <f>+IFERROR(VALUE(RIGHT(Tabla24[[#This Row],[B2B]],6)),"")</f>
        <v/>
      </c>
      <c r="EL99" s="6" t="str">
        <f>+IFERROR(VLOOKUP(EJ99,Auxiliar!$A:$C,2,0),"")</f>
        <v/>
      </c>
      <c r="EM99" s="7" t="str">
        <f>+IFERROR(VLOOKUP(EJ99,Auxiliar!$A:$C,3,0),"")</f>
        <v/>
      </c>
      <c r="EO99" s="1"/>
      <c r="EP99" s="12"/>
      <c r="EQ99" s="6" t="str">
        <f>+IFERROR(VALUE(RIGHT(Tabla25[[#This Row],[B2B]],6)),"")</f>
        <v/>
      </c>
      <c r="ER99" s="6" t="str">
        <f>+IFERROR(VLOOKUP(EP99,Auxiliar!$A:$C,2,0),"")</f>
        <v/>
      </c>
      <c r="ES99" s="7" t="str">
        <f>+IFERROR(VLOOKUP(EP99,Auxiliar!$A:$C,3,0),"")</f>
        <v/>
      </c>
      <c r="EU99" s="1"/>
      <c r="EV99" s="12"/>
      <c r="EW99" s="6" t="str">
        <f>+IFERROR(VALUE(RIGHT(Tabla26[[#This Row],[B2B]],6)),"")</f>
        <v/>
      </c>
      <c r="EX99" s="6" t="str">
        <f>+IFERROR(VLOOKUP(EV99,Auxiliar!$A:$C,2,0),"")</f>
        <v/>
      </c>
      <c r="EY99" s="7" t="str">
        <f>+IFERROR(VLOOKUP(EV99,Auxiliar!$A:$C,3,0),"")</f>
        <v/>
      </c>
      <c r="EZ99" s="1"/>
      <c r="FA99" s="12"/>
      <c r="FB99" s="6" t="str">
        <f>+IFERROR(VALUE(RIGHT(Tabla27[[#This Row],[B2B]],6)),"")</f>
        <v/>
      </c>
      <c r="FC99" s="6" t="str">
        <f>+IFERROR(VLOOKUP(FA99,Auxiliar!$A:$C,2,0),"")</f>
        <v/>
      </c>
      <c r="FD99" s="7" t="str">
        <f>+IFERROR(VLOOKUP(FA99,Auxiliar!$A:$C,3,0),"")</f>
        <v/>
      </c>
      <c r="FE99" s="1"/>
      <c r="FF99" s="12"/>
      <c r="FG99" s="6" t="str">
        <f>+IFERROR(VALUE(RIGHT(Tabla28[[#This Row],[B2B]],6)),"")</f>
        <v/>
      </c>
      <c r="FH99" s="6" t="str">
        <f>+IFERROR(VLOOKUP(FF99,Auxiliar!$A:$C,2,0),"")</f>
        <v/>
      </c>
      <c r="FI99" s="7" t="str">
        <f>+IFERROR(VLOOKUP(FF99,Auxiliar!$A:$C,3,0),"")</f>
        <v/>
      </c>
      <c r="FJ99" s="1"/>
      <c r="FK99" s="12"/>
      <c r="FL99" s="6" t="str">
        <f>+IFERROR(VALUE(RIGHT(Tabla29[[#This Row],[B2B]],6)),"")</f>
        <v/>
      </c>
      <c r="FM99" s="6" t="str">
        <f>+IFERROR(VLOOKUP(FK99,Auxiliar!$A:$C,2,0),"")</f>
        <v/>
      </c>
      <c r="FN99" s="7" t="str">
        <f>+IFERROR(VLOOKUP(FK99,Auxiliar!$A:$C,3,0),"")</f>
        <v/>
      </c>
      <c r="FO99" s="1"/>
      <c r="FP99" s="12"/>
      <c r="FQ99" s="6"/>
      <c r="FR99" s="6"/>
      <c r="FS99" s="7"/>
      <c r="FT99" s="1"/>
      <c r="FU99" s="12"/>
      <c r="FV99" s="6" t="str">
        <f>+IFERROR(VALUE(RIGHT(Tabla31[[#This Row],[B2B]],6)),"")</f>
        <v/>
      </c>
      <c r="FW99" s="6" t="str">
        <f>+IFERROR(VLOOKUP(FU99,Auxiliar!$A:$C,2,0),"")</f>
        <v/>
      </c>
      <c r="FX99" s="7" t="str">
        <f>+IFERROR(VLOOKUP(FU99,Auxiliar!$A:$C,3,0),"")</f>
        <v/>
      </c>
      <c r="FY99" s="1"/>
      <c r="FZ99" s="12"/>
      <c r="GA99" s="6" t="str">
        <f>+IFERROR(VALUE(RIGHT(Tabla32[[#This Row],[B2B]],6)),"")</f>
        <v/>
      </c>
      <c r="GB99" s="6" t="str">
        <f>+IFERROR(VLOOKUP(FZ99,Auxiliar!$A:$C,2,0),"")</f>
        <v/>
      </c>
      <c r="GC99" s="7" t="str">
        <f>+IFERROR(VLOOKUP(FZ99,Auxiliar!$A:$C,3,0),"")</f>
        <v/>
      </c>
      <c r="GD99" s="1"/>
      <c r="GE99" s="12"/>
      <c r="GF99" s="6" t="str">
        <f>+IFERROR(VALUE(RIGHT(Tabla33[[#This Row],[B2B]],6)),"")</f>
        <v/>
      </c>
      <c r="GG99" s="6" t="str">
        <f>+IFERROR(VLOOKUP(GE99,Auxiliar!$A:$C,2,0),"")</f>
        <v/>
      </c>
      <c r="GH99" s="7" t="str">
        <f>+IFERROR(VLOOKUP(GE99,Auxiliar!$A:$C,3,0),"")</f>
        <v/>
      </c>
    </row>
    <row r="100" spans="1:190" x14ac:dyDescent="0.25">
      <c r="A100" s="1"/>
      <c r="B100" s="1"/>
      <c r="C100" t="str">
        <f>+IFERROR(VALUE(RIGHT(Tabla1[[#This Row],[B2B]],6)),"")</f>
        <v/>
      </c>
      <c r="D100" t="str">
        <f>+IFERROR(VLOOKUP(B100,Auxiliar!$A:$C,2,0),"")</f>
        <v/>
      </c>
      <c r="E100" s="5" t="str">
        <f>+IFERROR(VLOOKUP(B100,Auxiliar!$A:$C,3,0),"")</f>
        <v/>
      </c>
      <c r="S100" s="1">
        <v>2535</v>
      </c>
      <c r="T100" s="1" t="s">
        <v>9</v>
      </c>
      <c r="U100" s="6">
        <f>+IFERROR(VALUE(RIGHT(Tabla4[[#This Row],[B2B]],6)),"")</f>
        <v>2535</v>
      </c>
      <c r="V100" s="6" t="str">
        <f>+IFERROR(VLOOKUP(T100,Auxiliar!$A:$C,2,0),"")</f>
        <v>CORE</v>
      </c>
      <c r="W100" s="7" t="str">
        <f>+IFERROR(VLOOKUP(T100,Auxiliar!$A:$C,3,0),"")</f>
        <v>0b 1% | 2b 5% | 4b 6%</v>
      </c>
      <c r="Y100" s="1">
        <v>3961</v>
      </c>
      <c r="Z100" s="1" t="s">
        <v>10</v>
      </c>
      <c r="AA100" s="6">
        <f>+IFERROR(VALUE(RIGHT(Tabla5[[#This Row],[B2B]],6)),"")</f>
        <v>3961</v>
      </c>
      <c r="AB100" s="6" t="str">
        <f>+IFERROR(VLOOKUP(Z100,Auxiliar!$A:$C,2,0),"")</f>
        <v>CORE</v>
      </c>
      <c r="AC100" s="7" t="str">
        <f>+IFERROR(VLOOKUP(Z100,Auxiliar!$A:$C,3,0),"")</f>
        <v>0b 1% | 3b 4% | 5b 6%</v>
      </c>
      <c r="AE100" s="1">
        <v>5946</v>
      </c>
      <c r="AF100" s="1" t="s">
        <v>11</v>
      </c>
      <c r="AG100" s="6">
        <f>+IFERROR(VALUE(RIGHT(Tabla6[[#This Row],[B2B]],6)),"")</f>
        <v>5946</v>
      </c>
      <c r="AH100" s="6" t="str">
        <f>+IFERROR(VLOOKUP(AF100,Auxiliar!$A:$C,2,0),"")</f>
        <v>CORE</v>
      </c>
      <c r="AI100" s="7" t="str">
        <f>+IFERROR(VLOOKUP(AF100,Auxiliar!$A:$C,3,0),"")</f>
        <v>0b 1% | 6b 5% | 10b 6%</v>
      </c>
      <c r="AK100" s="1">
        <v>2267</v>
      </c>
      <c r="AL100" s="1" t="s">
        <v>30</v>
      </c>
      <c r="AM100" s="6">
        <f>+IFERROR(VALUE(RIGHT(Tabla7[[#This Row],[B2B]],6)),"")</f>
        <v>2267</v>
      </c>
      <c r="AN100" s="6" t="str">
        <f>+IFERROR(VLOOKUP(AL100,Auxiliar!$A:$C,2,0),"")</f>
        <v>LATONES</v>
      </c>
      <c r="AO100" s="7" t="str">
        <f>+IFERROR(VLOOKUP(AL100,Auxiliar!$A:$C,3,0),"")</f>
        <v>1b 4% | 5b 7% | 97b 0%</v>
      </c>
      <c r="AQ100" s="1">
        <v>3600</v>
      </c>
      <c r="AR100" s="1" t="s">
        <v>31</v>
      </c>
      <c r="AS100" s="6">
        <f>+IFERROR(VALUE(RIGHT(Tabla8[[#This Row],[B2B]],6)),"")</f>
        <v>3600</v>
      </c>
      <c r="AT100" s="6" t="str">
        <f>+IFERROR(VLOOKUP(AR100,Auxiliar!$A:$C,2,0),"")</f>
        <v>LATONES</v>
      </c>
      <c r="AU100" s="7" t="str">
        <f>+IFERROR(VLOOKUP(AR100,Auxiliar!$A:$C,3,0),"")</f>
        <v>2b 3% | 4b 5% | 5b 8% | 193 0%</v>
      </c>
      <c r="AW100" s="1"/>
      <c r="AX100" s="1" t="s">
        <v>32</v>
      </c>
      <c r="AY100" s="6" t="str">
        <f>+IFERROR(VALUE(RIGHT(Tabla9[[#This Row],[B2B]],6)),"")</f>
        <v/>
      </c>
      <c r="AZ100" s="6" t="str">
        <f>+IFERROR(VLOOKUP(AX100,Auxiliar!$A:$C,2,0),"")</f>
        <v>LATONES</v>
      </c>
      <c r="BA100" s="7" t="str">
        <f>+IFERROR(VLOOKUP(AX100,Auxiliar!$A:$C,3,0),"")</f>
        <v>2b 3% | 4b 4% | 6b 5% | 10b 8%  | 385b 0%</v>
      </c>
      <c r="BC100" s="1"/>
      <c r="BD100" s="1" t="s">
        <v>33</v>
      </c>
      <c r="BE100" s="6" t="str">
        <f>+IFERROR(VALUE(RIGHT(Tabla10[[#This Row],[B2B]],6)),"")</f>
        <v/>
      </c>
      <c r="BF100" s="6" t="str">
        <f>+IFERROR(VLOOKUP(BD100,Auxiliar!$A:$C,2,0),"")</f>
        <v>LATONES</v>
      </c>
      <c r="BG100" s="7" t="str">
        <f>+IFERROR(VLOOKUP(BD100,Auxiliar!$A:$C,3,0),"")</f>
        <v>6b 4% | 12b 5% | 15b 8% | 385b 0%</v>
      </c>
      <c r="BI100" s="1"/>
      <c r="BJ100" s="1"/>
      <c r="BK100" s="6" t="str">
        <f>+IFERROR(VALUE(RIGHT(Tabla11[[#This Row],[B2B]],6)),"")</f>
        <v/>
      </c>
      <c r="BL100" s="6" t="str">
        <f>+IFERROR(VLOOKUP(BJ100,Auxiliar!$A:$C,2,0),"")</f>
        <v/>
      </c>
      <c r="BM100" s="7" t="str">
        <f>+IFERROR(VLOOKUP(BJ100,Auxiliar!$A:$C,3,0),"")</f>
        <v/>
      </c>
      <c r="BO100" s="1">
        <v>4418</v>
      </c>
      <c r="BP100" s="1" t="s">
        <v>39</v>
      </c>
      <c r="BQ100" s="6">
        <f>+IFERROR(VALUE(RIGHT(Tabla12[[#This Row],[B2B]],6)),"")</f>
        <v>4418</v>
      </c>
      <c r="BR100" s="6" t="str">
        <f>+IFERROR(VLOOKUP(BP100,Auxiliar!$A:$C,2,0),"")</f>
        <v>VALUE LITRO</v>
      </c>
      <c r="BS100" s="7" t="str">
        <f>+IFERROR(VLOOKUP(BP100,Auxiliar!$A:$C,3,0),"")</f>
        <v>1b 12%</v>
      </c>
      <c r="BU100" s="1"/>
      <c r="BV100" s="1"/>
      <c r="BW100" s="6" t="str">
        <f>+IFERROR(VALUE(RIGHT(Tabla13[[#This Row],[B2B]],6)),"")</f>
        <v/>
      </c>
      <c r="BX100" s="6" t="str">
        <f>+IFERROR(VLOOKUP(BV100,Auxiliar!$A:$C,2,0),"")</f>
        <v/>
      </c>
      <c r="BY100" s="7" t="str">
        <f>+IFERROR(VLOOKUP(BV100,Auxiliar!$A:$C,3,0),"")</f>
        <v/>
      </c>
      <c r="CA100" s="1">
        <v>1382</v>
      </c>
      <c r="CB100" s="1" t="s">
        <v>35</v>
      </c>
      <c r="CC100" s="6">
        <f>+IFERROR(VALUE(RIGHT(Tabla14[[#This Row],[B2B]],6)),"")</f>
        <v>1382</v>
      </c>
      <c r="CD100" s="6" t="str">
        <f>+IFERROR(VLOOKUP(CB100,Auxiliar!$A:$C,2,0),"")</f>
        <v>Corona 710cc</v>
      </c>
      <c r="CE100" s="7" t="str">
        <f>+IFERROR(VLOOKUP(CB100,Auxiliar!$A:$C,3,0),"")</f>
        <v>1b 10% | 85b 0%</v>
      </c>
      <c r="CG100" s="1"/>
      <c r="CH100" s="1"/>
      <c r="CI100" s="6" t="str">
        <f>+IFERROR(VALUE(RIGHT(Tabla15[[#This Row],[B2B]],6)),"")</f>
        <v/>
      </c>
      <c r="CJ100" s="6" t="str">
        <f>+IFERROR(VLOOKUP(CH100,Auxiliar!$A:$C,2,0),"")</f>
        <v/>
      </c>
      <c r="CK100" s="7" t="str">
        <f>+IFERROR(VLOOKUP(CH100,Auxiliar!$A:$C,3,0),"")</f>
        <v/>
      </c>
      <c r="CM100" s="1">
        <v>1362</v>
      </c>
      <c r="CN100" s="1" t="s">
        <v>20</v>
      </c>
      <c r="CO100" s="6">
        <v>1362</v>
      </c>
      <c r="CP100" s="6" t="s">
        <v>20</v>
      </c>
      <c r="CQ100" s="7" t="s">
        <v>21</v>
      </c>
      <c r="CS100" s="1"/>
      <c r="CT100" s="1"/>
      <c r="CU100" s="6" t="str">
        <f>+IFERROR(VALUE(RIGHT(Tabla17[[#This Row],[B2B]],6)),"")</f>
        <v/>
      </c>
      <c r="CV100" s="6" t="str">
        <f>+IFERROR(VLOOKUP(CT100,Auxiliar!$A:$C,2,0),"")</f>
        <v/>
      </c>
      <c r="CW100" s="7" t="str">
        <f>+IFERROR(VLOOKUP(CT100,Auxiliar!$A:$C,3,0),"")</f>
        <v/>
      </c>
      <c r="CY100" s="1">
        <v>1362</v>
      </c>
      <c r="CZ100" s="1" t="s">
        <v>16</v>
      </c>
      <c r="DA100" s="6">
        <f>+IFERROR(VALUE(RIGHT(Tabla18[[#This Row],[B2B]],6)),"")</f>
        <v>1362</v>
      </c>
      <c r="DB100" s="6" t="str">
        <f>+IFERROR(VLOOKUP(CZ100,Auxiliar!$A:$C,2,0),"")</f>
        <v>PREMIUM</v>
      </c>
      <c r="DC100" s="7" t="str">
        <f>+IFERROR(VLOOKUP(CZ100,Auxiliar!$A:$C,3,0),"")</f>
        <v>0b 0% | 2b 2% | 5b 3,5% | 10b 5%</v>
      </c>
      <c r="DE100" s="1">
        <v>1362</v>
      </c>
      <c r="DF100" s="1" t="s">
        <v>19</v>
      </c>
      <c r="DG100" s="6">
        <f>+IFERROR(VALUE(RIGHT(Tabla19[[#This Row],[B2B]],6)),"")</f>
        <v>1362</v>
      </c>
      <c r="DH100" s="6" t="str">
        <f>+IFERROR(VLOOKUP(DF100,Auxiliar!$A:$C,2,0),"")</f>
        <v>MICHELOB</v>
      </c>
      <c r="DI100" s="7" t="str">
        <f>+IFERROR(VLOOKUP(DF100,Auxiliar!$A:$C,3,0),"")</f>
        <v>1b 7% | 3b 22% | 8b 27%</v>
      </c>
      <c r="DK100" s="1"/>
      <c r="DL100" s="1"/>
      <c r="DM100" s="6" t="str">
        <f>+IFERROR(VALUE(RIGHT(Tabla20[[#This Row],[B2B]],6)),"")</f>
        <v/>
      </c>
      <c r="DN100" s="6" t="str">
        <f>+IFERROR(VLOOKUP(DL100,Auxiliar!$A:$C,2,0),"")</f>
        <v/>
      </c>
      <c r="DO100" s="7" t="str">
        <f>+IFERROR(VLOOKUP(DL100,Auxiliar!$A:$C,3,0),"")</f>
        <v/>
      </c>
      <c r="DQ100" s="1">
        <v>1362</v>
      </c>
      <c r="DR100" s="12" t="s">
        <v>24</v>
      </c>
      <c r="DS100" s="6">
        <f>+IFERROR(VALUE(RIGHT(Tabla21[[#This Row],[B2B]],6)),"")</f>
        <v>1362</v>
      </c>
      <c r="DT100" s="6" t="str">
        <f>+IFERROR(VLOOKUP(DR100,Auxiliar!$A:$C,2,0),"")</f>
        <v>CORONA PORRON</v>
      </c>
      <c r="DU100" s="7" t="str">
        <f>+IFERROR(VLOOKUP(DR100,Auxiliar!$A:$C,3,0),"")</f>
        <v>1b 5% | 20b 0%</v>
      </c>
      <c r="DW100" s="1">
        <v>4419</v>
      </c>
      <c r="DX100" s="12" t="s">
        <v>43</v>
      </c>
      <c r="DY100" s="6">
        <f>+IFERROR(VALUE(RIGHT(Tabla22[[#This Row],[B2B]],6)),"")</f>
        <v>4419</v>
      </c>
      <c r="DZ100" s="6" t="str">
        <f>+IFERROR(VLOOKUP(DX100,Auxiliar!$A:$C,2,0),"")</f>
        <v xml:space="preserve">VALUE LATA </v>
      </c>
      <c r="EA100" s="7" t="str">
        <f>+IFERROR(VLOOKUP(DX100,Auxiliar!$A:$C,3,0),"")</f>
        <v>1b 15% | 100b 18%</v>
      </c>
      <c r="EC100" s="1">
        <v>5744</v>
      </c>
      <c r="ED100" s="12" t="s">
        <v>47</v>
      </c>
      <c r="EE100" s="6">
        <f>+IFERROR(VALUE(RIGHT(Tabla23[[#This Row],[B2B]],6)),"")</f>
        <v>5744</v>
      </c>
      <c r="EF100" s="6" t="str">
        <f>+IFERROR(VLOOKUP(ED100,Auxiliar!$A:$C,2,0),"")</f>
        <v>VALUE LATON</v>
      </c>
      <c r="EG100" s="7" t="str">
        <f>+IFERROR(VLOOKUP(ED100,Auxiliar!$A:$C,3,0),"")</f>
        <v>1b 10% | 5b 15% | 192b 0%</v>
      </c>
      <c r="EI100" s="1"/>
      <c r="EJ100" s="12"/>
      <c r="EK100" s="6" t="str">
        <f>+IFERROR(VALUE(RIGHT(Tabla24[[#This Row],[B2B]],6)),"")</f>
        <v/>
      </c>
      <c r="EL100" s="6" t="str">
        <f>+IFERROR(VLOOKUP(EJ100,Auxiliar!$A:$C,2,0),"")</f>
        <v/>
      </c>
      <c r="EM100" s="7" t="str">
        <f>+IFERROR(VLOOKUP(EJ100,Auxiliar!$A:$C,3,0),"")</f>
        <v/>
      </c>
      <c r="EO100" s="1"/>
      <c r="EP100" s="12"/>
      <c r="EQ100" s="6" t="str">
        <f>+IFERROR(VALUE(RIGHT(Tabla25[[#This Row],[B2B]],6)),"")</f>
        <v/>
      </c>
      <c r="ER100" s="6" t="str">
        <f>+IFERROR(VLOOKUP(EP100,Auxiliar!$A:$C,2,0),"")</f>
        <v/>
      </c>
      <c r="ES100" s="7" t="str">
        <f>+IFERROR(VLOOKUP(EP100,Auxiliar!$A:$C,3,0),"")</f>
        <v/>
      </c>
      <c r="EU100" s="1"/>
      <c r="EV100" s="12"/>
      <c r="EW100" s="6" t="str">
        <f>+IFERROR(VALUE(RIGHT(Tabla26[[#This Row],[B2B]],6)),"")</f>
        <v/>
      </c>
      <c r="EX100" s="6" t="str">
        <f>+IFERROR(VLOOKUP(EV100,Auxiliar!$A:$C,2,0),"")</f>
        <v/>
      </c>
      <c r="EY100" s="7" t="str">
        <f>+IFERROR(VLOOKUP(EV100,Auxiliar!$A:$C,3,0),"")</f>
        <v/>
      </c>
      <c r="EZ100" s="1"/>
      <c r="FA100" s="12"/>
      <c r="FB100" s="6" t="str">
        <f>+IFERROR(VALUE(RIGHT(Tabla27[[#This Row],[B2B]],6)),"")</f>
        <v/>
      </c>
      <c r="FC100" s="6" t="str">
        <f>+IFERROR(VLOOKUP(FA100,Auxiliar!$A:$C,2,0),"")</f>
        <v/>
      </c>
      <c r="FD100" s="7" t="str">
        <f>+IFERROR(VLOOKUP(FA100,Auxiliar!$A:$C,3,0),"")</f>
        <v/>
      </c>
      <c r="FE100" s="1"/>
      <c r="FF100" s="12"/>
      <c r="FG100" s="6" t="str">
        <f>+IFERROR(VALUE(RIGHT(Tabla28[[#This Row],[B2B]],6)),"")</f>
        <v/>
      </c>
      <c r="FH100" s="6" t="str">
        <f>+IFERROR(VLOOKUP(FF100,Auxiliar!$A:$C,2,0),"")</f>
        <v/>
      </c>
      <c r="FI100" s="7" t="str">
        <f>+IFERROR(VLOOKUP(FF100,Auxiliar!$A:$C,3,0),"")</f>
        <v/>
      </c>
      <c r="FJ100" s="1"/>
      <c r="FK100" s="12"/>
      <c r="FL100" s="6" t="str">
        <f>+IFERROR(VALUE(RIGHT(Tabla29[[#This Row],[B2B]],6)),"")</f>
        <v/>
      </c>
      <c r="FM100" s="6" t="str">
        <f>+IFERROR(VLOOKUP(FK100,Auxiliar!$A:$C,2,0),"")</f>
        <v/>
      </c>
      <c r="FN100" s="7" t="str">
        <f>+IFERROR(VLOOKUP(FK100,Auxiliar!$A:$C,3,0),"")</f>
        <v/>
      </c>
      <c r="FO100" s="1"/>
      <c r="FP100" s="12"/>
      <c r="FQ100" s="6"/>
      <c r="FR100" s="6"/>
      <c r="FS100" s="7"/>
      <c r="FT100" s="1"/>
      <c r="FU100" s="12"/>
      <c r="FV100" s="6" t="str">
        <f>+IFERROR(VALUE(RIGHT(Tabla31[[#This Row],[B2B]],6)),"")</f>
        <v/>
      </c>
      <c r="FW100" s="6" t="str">
        <f>+IFERROR(VLOOKUP(FU100,Auxiliar!$A:$C,2,0),"")</f>
        <v/>
      </c>
      <c r="FX100" s="7" t="str">
        <f>+IFERROR(VLOOKUP(FU100,Auxiliar!$A:$C,3,0),"")</f>
        <v/>
      </c>
      <c r="FY100" s="1"/>
      <c r="FZ100" s="12"/>
      <c r="GA100" s="6" t="str">
        <f>+IFERROR(VALUE(RIGHT(Tabla32[[#This Row],[B2B]],6)),"")</f>
        <v/>
      </c>
      <c r="GB100" s="6" t="str">
        <f>+IFERROR(VLOOKUP(FZ100,Auxiliar!$A:$C,2,0),"")</f>
        <v/>
      </c>
      <c r="GC100" s="7" t="str">
        <f>+IFERROR(VLOOKUP(FZ100,Auxiliar!$A:$C,3,0),"")</f>
        <v/>
      </c>
      <c r="GD100" s="1"/>
      <c r="GE100" s="12"/>
      <c r="GF100" s="6" t="str">
        <f>+IFERROR(VALUE(RIGHT(Tabla33[[#This Row],[B2B]],6)),"")</f>
        <v/>
      </c>
      <c r="GG100" s="6" t="str">
        <f>+IFERROR(VLOOKUP(GE100,Auxiliar!$A:$C,2,0),"")</f>
        <v/>
      </c>
      <c r="GH100" s="7" t="str">
        <f>+IFERROR(VLOOKUP(GE100,Auxiliar!$A:$C,3,0),"")</f>
        <v/>
      </c>
    </row>
    <row r="101" spans="1:190" x14ac:dyDescent="0.25">
      <c r="A101" s="1"/>
      <c r="B101" s="1"/>
      <c r="C101" t="str">
        <f>+IFERROR(VALUE(RIGHT(Tabla1[[#This Row],[B2B]],6)),"")</f>
        <v/>
      </c>
      <c r="D101" t="str">
        <f>+IFERROR(VLOOKUP(B101,Auxiliar!$A:$C,2,0),"")</f>
        <v/>
      </c>
      <c r="E101" s="5" t="str">
        <f>+IFERROR(VLOOKUP(B101,Auxiliar!$A:$C,3,0),"")</f>
        <v/>
      </c>
      <c r="S101" s="1">
        <v>2539</v>
      </c>
      <c r="T101" s="1" t="s">
        <v>9</v>
      </c>
      <c r="U101" s="6">
        <f>+IFERROR(VALUE(RIGHT(Tabla4[[#This Row],[B2B]],6)),"")</f>
        <v>2539</v>
      </c>
      <c r="V101" s="6" t="str">
        <f>+IFERROR(VLOOKUP(T101,Auxiliar!$A:$C,2,0),"")</f>
        <v>CORE</v>
      </c>
      <c r="W101" s="7" t="str">
        <f>+IFERROR(VLOOKUP(T101,Auxiliar!$A:$C,3,0),"")</f>
        <v>0b 1% | 2b 5% | 4b 6%</v>
      </c>
      <c r="Y101" s="1">
        <v>3964</v>
      </c>
      <c r="Z101" s="1" t="s">
        <v>10</v>
      </c>
      <c r="AA101" s="6">
        <f>+IFERROR(VALUE(RIGHT(Tabla5[[#This Row],[B2B]],6)),"")</f>
        <v>3964</v>
      </c>
      <c r="AB101" s="6" t="str">
        <f>+IFERROR(VLOOKUP(Z101,Auxiliar!$A:$C,2,0),"")</f>
        <v>CORE</v>
      </c>
      <c r="AC101" s="7" t="str">
        <f>+IFERROR(VLOOKUP(Z101,Auxiliar!$A:$C,3,0),"")</f>
        <v>0b 1% | 3b 4% | 5b 6%</v>
      </c>
      <c r="AE101" s="1">
        <v>5947</v>
      </c>
      <c r="AF101" s="1" t="s">
        <v>11</v>
      </c>
      <c r="AG101" s="6">
        <f>+IFERROR(VALUE(RIGHT(Tabla6[[#This Row],[B2B]],6)),"")</f>
        <v>5947</v>
      </c>
      <c r="AH101" s="6" t="str">
        <f>+IFERROR(VLOOKUP(AF101,Auxiliar!$A:$C,2,0),"")</f>
        <v>CORE</v>
      </c>
      <c r="AI101" s="7" t="str">
        <f>+IFERROR(VLOOKUP(AF101,Auxiliar!$A:$C,3,0),"")</f>
        <v>0b 1% | 6b 5% | 10b 6%</v>
      </c>
      <c r="AK101" s="1">
        <v>2274</v>
      </c>
      <c r="AL101" s="1" t="s">
        <v>30</v>
      </c>
      <c r="AM101" s="6">
        <f>+IFERROR(VALUE(RIGHT(Tabla7[[#This Row],[B2B]],6)),"")</f>
        <v>2274</v>
      </c>
      <c r="AN101" s="6" t="str">
        <f>+IFERROR(VLOOKUP(AL101,Auxiliar!$A:$C,2,0),"")</f>
        <v>LATONES</v>
      </c>
      <c r="AO101" s="7" t="str">
        <f>+IFERROR(VLOOKUP(AL101,Auxiliar!$A:$C,3,0),"")</f>
        <v>1b 4% | 5b 7% | 97b 0%</v>
      </c>
      <c r="AQ101" s="1">
        <v>3608</v>
      </c>
      <c r="AR101" s="1" t="s">
        <v>31</v>
      </c>
      <c r="AS101" s="6">
        <f>+IFERROR(VALUE(RIGHT(Tabla8[[#This Row],[B2B]],6)),"")</f>
        <v>3608</v>
      </c>
      <c r="AT101" s="6" t="str">
        <f>+IFERROR(VLOOKUP(AR101,Auxiliar!$A:$C,2,0),"")</f>
        <v>LATONES</v>
      </c>
      <c r="AU101" s="7" t="str">
        <f>+IFERROR(VLOOKUP(AR101,Auxiliar!$A:$C,3,0),"")</f>
        <v>2b 3% | 4b 5% | 5b 8% | 193 0%</v>
      </c>
      <c r="AW101" s="1"/>
      <c r="AX101" s="1" t="s">
        <v>32</v>
      </c>
      <c r="AY101" s="6" t="str">
        <f>+IFERROR(VALUE(RIGHT(Tabla9[[#This Row],[B2B]],6)),"")</f>
        <v/>
      </c>
      <c r="AZ101" s="6" t="str">
        <f>+IFERROR(VLOOKUP(AX101,Auxiliar!$A:$C,2,0),"")</f>
        <v>LATONES</v>
      </c>
      <c r="BA101" s="7" t="str">
        <f>+IFERROR(VLOOKUP(AX101,Auxiliar!$A:$C,3,0),"")</f>
        <v>2b 3% | 4b 4% | 6b 5% | 10b 8%  | 385b 0%</v>
      </c>
      <c r="BC101" s="1"/>
      <c r="BD101" s="1" t="s">
        <v>33</v>
      </c>
      <c r="BE101" s="6" t="str">
        <f>+IFERROR(VALUE(RIGHT(Tabla10[[#This Row],[B2B]],6)),"")</f>
        <v/>
      </c>
      <c r="BF101" s="6" t="str">
        <f>+IFERROR(VLOOKUP(BD101,Auxiliar!$A:$C,2,0),"")</f>
        <v>LATONES</v>
      </c>
      <c r="BG101" s="7" t="str">
        <f>+IFERROR(VLOOKUP(BD101,Auxiliar!$A:$C,3,0),"")</f>
        <v>6b 4% | 12b 5% | 15b 8% | 385b 0%</v>
      </c>
      <c r="BI101" s="1"/>
      <c r="BJ101" s="1"/>
      <c r="BK101" s="6" t="str">
        <f>+IFERROR(VALUE(RIGHT(Tabla11[[#This Row],[B2B]],6)),"")</f>
        <v/>
      </c>
      <c r="BL101" s="6" t="str">
        <f>+IFERROR(VLOOKUP(BJ101,Auxiliar!$A:$C,2,0),"")</f>
        <v/>
      </c>
      <c r="BM101" s="7" t="str">
        <f>+IFERROR(VLOOKUP(BJ101,Auxiliar!$A:$C,3,0),"")</f>
        <v/>
      </c>
      <c r="BO101" s="1">
        <v>4419</v>
      </c>
      <c r="BP101" s="1" t="s">
        <v>39</v>
      </c>
      <c r="BQ101" s="6">
        <f>+IFERROR(VALUE(RIGHT(Tabla12[[#This Row],[B2B]],6)),"")</f>
        <v>4419</v>
      </c>
      <c r="BR101" s="6" t="str">
        <f>+IFERROR(VLOOKUP(BP101,Auxiliar!$A:$C,2,0),"")</f>
        <v>VALUE LITRO</v>
      </c>
      <c r="BS101" s="7" t="str">
        <f>+IFERROR(VLOOKUP(BP101,Auxiliar!$A:$C,3,0),"")</f>
        <v>1b 12%</v>
      </c>
      <c r="BU101" s="1"/>
      <c r="BV101" s="1"/>
      <c r="BW101" s="6" t="str">
        <f>+IFERROR(VALUE(RIGHT(Tabla13[[#This Row],[B2B]],6)),"")</f>
        <v/>
      </c>
      <c r="BX101" s="6" t="str">
        <f>+IFERROR(VLOOKUP(BV101,Auxiliar!$A:$C,2,0),"")</f>
        <v/>
      </c>
      <c r="BY101" s="7" t="str">
        <f>+IFERROR(VLOOKUP(BV101,Auxiliar!$A:$C,3,0),"")</f>
        <v/>
      </c>
      <c r="CA101" s="1">
        <v>1386</v>
      </c>
      <c r="CB101" s="1" t="s">
        <v>35</v>
      </c>
      <c r="CC101" s="6">
        <f>+IFERROR(VALUE(RIGHT(Tabla14[[#This Row],[B2B]],6)),"")</f>
        <v>1386</v>
      </c>
      <c r="CD101" s="6" t="str">
        <f>+IFERROR(VLOOKUP(CB101,Auxiliar!$A:$C,2,0),"")</f>
        <v>Corona 710cc</v>
      </c>
      <c r="CE101" s="7" t="str">
        <f>+IFERROR(VLOOKUP(CB101,Auxiliar!$A:$C,3,0),"")</f>
        <v>1b 10% | 85b 0%</v>
      </c>
      <c r="CG101" s="1"/>
      <c r="CH101" s="1"/>
      <c r="CI101" s="6" t="str">
        <f>+IFERROR(VALUE(RIGHT(Tabla15[[#This Row],[B2B]],6)),"")</f>
        <v/>
      </c>
      <c r="CJ101" s="6" t="str">
        <f>+IFERROR(VLOOKUP(CH101,Auxiliar!$A:$C,2,0),"")</f>
        <v/>
      </c>
      <c r="CK101" s="7" t="str">
        <f>+IFERROR(VLOOKUP(CH101,Auxiliar!$A:$C,3,0),"")</f>
        <v/>
      </c>
      <c r="CM101" s="1">
        <v>1382</v>
      </c>
      <c r="CN101" s="1" t="s">
        <v>20</v>
      </c>
      <c r="CO101" s="6">
        <v>1382</v>
      </c>
      <c r="CP101" s="6" t="s">
        <v>20</v>
      </c>
      <c r="CQ101" s="7" t="s">
        <v>21</v>
      </c>
      <c r="CS101" s="1"/>
      <c r="CT101" s="1"/>
      <c r="CU101" s="6" t="str">
        <f>+IFERROR(VALUE(RIGHT(Tabla17[[#This Row],[B2B]],6)),"")</f>
        <v/>
      </c>
      <c r="CV101" s="6" t="str">
        <f>+IFERROR(VLOOKUP(CT101,Auxiliar!$A:$C,2,0),"")</f>
        <v/>
      </c>
      <c r="CW101" s="7" t="str">
        <f>+IFERROR(VLOOKUP(CT101,Auxiliar!$A:$C,3,0),"")</f>
        <v/>
      </c>
      <c r="CY101" s="1">
        <v>1382</v>
      </c>
      <c r="CZ101" s="1" t="s">
        <v>16</v>
      </c>
      <c r="DA101" s="6">
        <f>+IFERROR(VALUE(RIGHT(Tabla18[[#This Row],[B2B]],6)),"")</f>
        <v>1382</v>
      </c>
      <c r="DB101" s="6" t="str">
        <f>+IFERROR(VLOOKUP(CZ101,Auxiliar!$A:$C,2,0),"")</f>
        <v>PREMIUM</v>
      </c>
      <c r="DC101" s="7" t="str">
        <f>+IFERROR(VLOOKUP(CZ101,Auxiliar!$A:$C,3,0),"")</f>
        <v>0b 0% | 2b 2% | 5b 3,5% | 10b 5%</v>
      </c>
      <c r="DE101" s="1">
        <v>1382</v>
      </c>
      <c r="DF101" s="1" t="s">
        <v>19</v>
      </c>
      <c r="DG101" s="6">
        <f>+IFERROR(VALUE(RIGHT(Tabla19[[#This Row],[B2B]],6)),"")</f>
        <v>1382</v>
      </c>
      <c r="DH101" s="6" t="str">
        <f>+IFERROR(VLOOKUP(DF101,Auxiliar!$A:$C,2,0),"")</f>
        <v>MICHELOB</v>
      </c>
      <c r="DI101" s="7" t="str">
        <f>+IFERROR(VLOOKUP(DF101,Auxiliar!$A:$C,3,0),"")</f>
        <v>1b 7% | 3b 22% | 8b 27%</v>
      </c>
      <c r="DK101" s="1"/>
      <c r="DL101" s="1"/>
      <c r="DM101" s="6" t="str">
        <f>+IFERROR(VALUE(RIGHT(Tabla20[[#This Row],[B2B]],6)),"")</f>
        <v/>
      </c>
      <c r="DN101" s="6" t="str">
        <f>+IFERROR(VLOOKUP(DL101,Auxiliar!$A:$C,2,0),"")</f>
        <v/>
      </c>
      <c r="DO101" s="7" t="str">
        <f>+IFERROR(VLOOKUP(DL101,Auxiliar!$A:$C,3,0),"")</f>
        <v/>
      </c>
      <c r="DQ101" s="1">
        <v>1382</v>
      </c>
      <c r="DR101" s="12" t="s">
        <v>24</v>
      </c>
      <c r="DS101" s="6">
        <f>+IFERROR(VALUE(RIGHT(Tabla21[[#This Row],[B2B]],6)),"")</f>
        <v>1382</v>
      </c>
      <c r="DT101" s="6" t="str">
        <f>+IFERROR(VLOOKUP(DR101,Auxiliar!$A:$C,2,0),"")</f>
        <v>CORONA PORRON</v>
      </c>
      <c r="DU101" s="7" t="str">
        <f>+IFERROR(VLOOKUP(DR101,Auxiliar!$A:$C,3,0),"")</f>
        <v>1b 5% | 20b 0%</v>
      </c>
      <c r="DW101" s="1">
        <v>5747</v>
      </c>
      <c r="DX101" s="12" t="s">
        <v>43</v>
      </c>
      <c r="DY101" s="6">
        <f>+IFERROR(VALUE(RIGHT(Tabla22[[#This Row],[B2B]],6)),"")</f>
        <v>5747</v>
      </c>
      <c r="DZ101" s="6" t="str">
        <f>+IFERROR(VLOOKUP(DX101,Auxiliar!$A:$C,2,0),"")</f>
        <v xml:space="preserve">VALUE LATA </v>
      </c>
      <c r="EA101" s="7" t="str">
        <f>+IFERROR(VLOOKUP(DX101,Auxiliar!$A:$C,3,0),"")</f>
        <v>1b 15% | 100b 18%</v>
      </c>
      <c r="EC101" s="1">
        <v>4418</v>
      </c>
      <c r="ED101" s="12" t="s">
        <v>47</v>
      </c>
      <c r="EE101" s="6">
        <f>+IFERROR(VALUE(RIGHT(Tabla23[[#This Row],[B2B]],6)),"")</f>
        <v>4418</v>
      </c>
      <c r="EF101" s="6" t="str">
        <f>+IFERROR(VLOOKUP(ED101,Auxiliar!$A:$C,2,0),"")</f>
        <v>VALUE LATON</v>
      </c>
      <c r="EG101" s="7" t="str">
        <f>+IFERROR(VLOOKUP(ED101,Auxiliar!$A:$C,3,0),"")</f>
        <v>1b 10% | 5b 15% | 192b 0%</v>
      </c>
      <c r="EI101" s="1"/>
      <c r="EJ101" s="12"/>
      <c r="EK101" s="6" t="str">
        <f>+IFERROR(VALUE(RIGHT(Tabla24[[#This Row],[B2B]],6)),"")</f>
        <v/>
      </c>
      <c r="EL101" s="6" t="str">
        <f>+IFERROR(VLOOKUP(EJ101,Auxiliar!$A:$C,2,0),"")</f>
        <v/>
      </c>
      <c r="EM101" s="7" t="str">
        <f>+IFERROR(VLOOKUP(EJ101,Auxiliar!$A:$C,3,0),"")</f>
        <v/>
      </c>
      <c r="EO101" s="1"/>
      <c r="EP101" s="12"/>
      <c r="EQ101" s="6" t="str">
        <f>+IFERROR(VALUE(RIGHT(Tabla25[[#This Row],[B2B]],6)),"")</f>
        <v/>
      </c>
      <c r="ER101" s="6" t="str">
        <f>+IFERROR(VLOOKUP(EP101,Auxiliar!$A:$C,2,0),"")</f>
        <v/>
      </c>
      <c r="ES101" s="7" t="str">
        <f>+IFERROR(VLOOKUP(EP101,Auxiliar!$A:$C,3,0),"")</f>
        <v/>
      </c>
      <c r="EU101" s="1"/>
      <c r="EV101" s="12"/>
      <c r="EW101" s="6" t="str">
        <f>+IFERROR(VALUE(RIGHT(Tabla26[[#This Row],[B2B]],6)),"")</f>
        <v/>
      </c>
      <c r="EX101" s="6" t="str">
        <f>+IFERROR(VLOOKUP(EV101,Auxiliar!$A:$C,2,0),"")</f>
        <v/>
      </c>
      <c r="EY101" s="7" t="str">
        <f>+IFERROR(VLOOKUP(EV101,Auxiliar!$A:$C,3,0),"")</f>
        <v/>
      </c>
      <c r="EZ101" s="1"/>
      <c r="FA101" s="12"/>
      <c r="FB101" s="6" t="str">
        <f>+IFERROR(VALUE(RIGHT(Tabla27[[#This Row],[B2B]],6)),"")</f>
        <v/>
      </c>
      <c r="FC101" s="6" t="str">
        <f>+IFERROR(VLOOKUP(FA101,Auxiliar!$A:$C,2,0),"")</f>
        <v/>
      </c>
      <c r="FD101" s="7" t="str">
        <f>+IFERROR(VLOOKUP(FA101,Auxiliar!$A:$C,3,0),"")</f>
        <v/>
      </c>
      <c r="FE101" s="1"/>
      <c r="FF101" s="12"/>
      <c r="FG101" s="6" t="str">
        <f>+IFERROR(VALUE(RIGHT(Tabla28[[#This Row],[B2B]],6)),"")</f>
        <v/>
      </c>
      <c r="FH101" s="6" t="str">
        <f>+IFERROR(VLOOKUP(FF101,Auxiliar!$A:$C,2,0),"")</f>
        <v/>
      </c>
      <c r="FI101" s="7" t="str">
        <f>+IFERROR(VLOOKUP(FF101,Auxiliar!$A:$C,3,0),"")</f>
        <v/>
      </c>
      <c r="FJ101" s="1"/>
      <c r="FK101" s="12"/>
      <c r="FL101" s="6" t="str">
        <f>+IFERROR(VALUE(RIGHT(Tabla29[[#This Row],[B2B]],6)),"")</f>
        <v/>
      </c>
      <c r="FM101" s="6" t="str">
        <f>+IFERROR(VLOOKUP(FK101,Auxiliar!$A:$C,2,0),"")</f>
        <v/>
      </c>
      <c r="FN101" s="7" t="str">
        <f>+IFERROR(VLOOKUP(FK101,Auxiliar!$A:$C,3,0),"")</f>
        <v/>
      </c>
      <c r="FO101" s="1"/>
      <c r="FP101" s="12"/>
      <c r="FQ101" s="6"/>
      <c r="FR101" s="6"/>
      <c r="FS101" s="7"/>
      <c r="FT101" s="1"/>
      <c r="FU101" s="12"/>
      <c r="FV101" s="6" t="str">
        <f>+IFERROR(VALUE(RIGHT(Tabla31[[#This Row],[B2B]],6)),"")</f>
        <v/>
      </c>
      <c r="FW101" s="6" t="str">
        <f>+IFERROR(VLOOKUP(FU101,Auxiliar!$A:$C,2,0),"")</f>
        <v/>
      </c>
      <c r="FX101" s="7" t="str">
        <f>+IFERROR(VLOOKUP(FU101,Auxiliar!$A:$C,3,0),"")</f>
        <v/>
      </c>
      <c r="FY101" s="1"/>
      <c r="FZ101" s="12"/>
      <c r="GA101" s="6" t="str">
        <f>+IFERROR(VALUE(RIGHT(Tabla32[[#This Row],[B2B]],6)),"")</f>
        <v/>
      </c>
      <c r="GB101" s="6" t="str">
        <f>+IFERROR(VLOOKUP(FZ101,Auxiliar!$A:$C,2,0),"")</f>
        <v/>
      </c>
      <c r="GC101" s="7" t="str">
        <f>+IFERROR(VLOOKUP(FZ101,Auxiliar!$A:$C,3,0),"")</f>
        <v/>
      </c>
      <c r="GD101" s="1"/>
      <c r="GE101" s="12"/>
      <c r="GF101" s="6" t="str">
        <f>+IFERROR(VALUE(RIGHT(Tabla33[[#This Row],[B2B]],6)),"")</f>
        <v/>
      </c>
      <c r="GG101" s="6" t="str">
        <f>+IFERROR(VLOOKUP(GE101,Auxiliar!$A:$C,2,0),"")</f>
        <v/>
      </c>
      <c r="GH101" s="7" t="str">
        <f>+IFERROR(VLOOKUP(GE101,Auxiliar!$A:$C,3,0),"")</f>
        <v/>
      </c>
    </row>
    <row r="102" spans="1:190" x14ac:dyDescent="0.25">
      <c r="A102" s="1"/>
      <c r="B102" s="1"/>
      <c r="C102" t="str">
        <f>+IFERROR(VALUE(RIGHT(Tabla1[[#This Row],[B2B]],6)),"")</f>
        <v/>
      </c>
      <c r="D102" t="str">
        <f>+IFERROR(VLOOKUP(B102,Auxiliar!$A:$C,2,0),"")</f>
        <v/>
      </c>
      <c r="E102" s="5" t="str">
        <f>+IFERROR(VLOOKUP(B102,Auxiliar!$A:$C,3,0),"")</f>
        <v/>
      </c>
      <c r="S102" s="1">
        <v>2552</v>
      </c>
      <c r="T102" s="1" t="s">
        <v>9</v>
      </c>
      <c r="U102" s="6">
        <f>+IFERROR(VALUE(RIGHT(Tabla4[[#This Row],[B2B]],6)),"")</f>
        <v>2552</v>
      </c>
      <c r="V102" s="6" t="str">
        <f>+IFERROR(VLOOKUP(T102,Auxiliar!$A:$C,2,0),"")</f>
        <v>CORE</v>
      </c>
      <c r="W102" s="7" t="str">
        <f>+IFERROR(VLOOKUP(T102,Auxiliar!$A:$C,3,0),"")</f>
        <v>0b 1% | 2b 5% | 4b 6%</v>
      </c>
      <c r="Y102" s="1">
        <v>4004</v>
      </c>
      <c r="Z102" s="1" t="s">
        <v>10</v>
      </c>
      <c r="AA102" s="6">
        <f>+IFERROR(VALUE(RIGHT(Tabla5[[#This Row],[B2B]],6)),"")</f>
        <v>4004</v>
      </c>
      <c r="AB102" s="6" t="str">
        <f>+IFERROR(VLOOKUP(Z102,Auxiliar!$A:$C,2,0),"")</f>
        <v>CORE</v>
      </c>
      <c r="AC102" s="7" t="str">
        <f>+IFERROR(VLOOKUP(Z102,Auxiliar!$A:$C,3,0),"")</f>
        <v>0b 1% | 3b 4% | 5b 6%</v>
      </c>
      <c r="AE102" s="1">
        <v>5971</v>
      </c>
      <c r="AF102" s="1" t="s">
        <v>11</v>
      </c>
      <c r="AG102" s="6">
        <f>+IFERROR(VALUE(RIGHT(Tabla6[[#This Row],[B2B]],6)),"")</f>
        <v>5971</v>
      </c>
      <c r="AH102" s="6" t="str">
        <f>+IFERROR(VLOOKUP(AF102,Auxiliar!$A:$C,2,0),"")</f>
        <v>CORE</v>
      </c>
      <c r="AI102" s="7" t="str">
        <f>+IFERROR(VLOOKUP(AF102,Auxiliar!$A:$C,3,0),"")</f>
        <v>0b 1% | 6b 5% | 10b 6%</v>
      </c>
      <c r="AK102" s="1">
        <v>2276</v>
      </c>
      <c r="AL102" s="1" t="s">
        <v>30</v>
      </c>
      <c r="AM102" s="6">
        <f>+IFERROR(VALUE(RIGHT(Tabla7[[#This Row],[B2B]],6)),"")</f>
        <v>2276</v>
      </c>
      <c r="AN102" s="6" t="str">
        <f>+IFERROR(VLOOKUP(AL102,Auxiliar!$A:$C,2,0),"")</f>
        <v>LATONES</v>
      </c>
      <c r="AO102" s="7" t="str">
        <f>+IFERROR(VLOOKUP(AL102,Auxiliar!$A:$C,3,0),"")</f>
        <v>1b 4% | 5b 7% | 97b 0%</v>
      </c>
      <c r="AQ102" s="1">
        <v>3613</v>
      </c>
      <c r="AR102" s="1" t="s">
        <v>31</v>
      </c>
      <c r="AS102" s="6">
        <f>+IFERROR(VALUE(RIGHT(Tabla8[[#This Row],[B2B]],6)),"")</f>
        <v>3613</v>
      </c>
      <c r="AT102" s="6" t="str">
        <f>+IFERROR(VLOOKUP(AR102,Auxiliar!$A:$C,2,0),"")</f>
        <v>LATONES</v>
      </c>
      <c r="AU102" s="7" t="str">
        <f>+IFERROR(VLOOKUP(AR102,Auxiliar!$A:$C,3,0),"")</f>
        <v>2b 3% | 4b 5% | 5b 8% | 193 0%</v>
      </c>
      <c r="AW102" s="1"/>
      <c r="AX102" s="1" t="s">
        <v>32</v>
      </c>
      <c r="AY102" s="6" t="str">
        <f>+IFERROR(VALUE(RIGHT(Tabla9[[#This Row],[B2B]],6)),"")</f>
        <v/>
      </c>
      <c r="AZ102" s="6" t="str">
        <f>+IFERROR(VLOOKUP(AX102,Auxiliar!$A:$C,2,0),"")</f>
        <v>LATONES</v>
      </c>
      <c r="BA102" s="7" t="str">
        <f>+IFERROR(VLOOKUP(AX102,Auxiliar!$A:$C,3,0),"")</f>
        <v>2b 3% | 4b 4% | 6b 5% | 10b 8%  | 385b 0%</v>
      </c>
      <c r="BC102" s="1"/>
      <c r="BD102" s="1" t="s">
        <v>33</v>
      </c>
      <c r="BE102" s="6" t="str">
        <f>+IFERROR(VALUE(RIGHT(Tabla10[[#This Row],[B2B]],6)),"")</f>
        <v/>
      </c>
      <c r="BF102" s="6" t="str">
        <f>+IFERROR(VLOOKUP(BD102,Auxiliar!$A:$C,2,0),"")</f>
        <v>LATONES</v>
      </c>
      <c r="BG102" s="7" t="str">
        <f>+IFERROR(VLOOKUP(BD102,Auxiliar!$A:$C,3,0),"")</f>
        <v>6b 4% | 12b 5% | 15b 8% | 385b 0%</v>
      </c>
      <c r="BI102" s="1"/>
      <c r="BJ102" s="1"/>
      <c r="BK102" s="6" t="str">
        <f>+IFERROR(VALUE(RIGHT(Tabla11[[#This Row],[B2B]],6)),"")</f>
        <v/>
      </c>
      <c r="BL102" s="6" t="str">
        <f>+IFERROR(VLOOKUP(BJ102,Auxiliar!$A:$C,2,0),"")</f>
        <v/>
      </c>
      <c r="BM102" s="7" t="str">
        <f>+IFERROR(VLOOKUP(BJ102,Auxiliar!$A:$C,3,0),"")</f>
        <v/>
      </c>
      <c r="BO102" s="1">
        <v>5747</v>
      </c>
      <c r="BP102" s="1" t="s">
        <v>39</v>
      </c>
      <c r="BQ102" s="6">
        <f>+IFERROR(VALUE(RIGHT(Tabla12[[#This Row],[B2B]],6)),"")</f>
        <v>5747</v>
      </c>
      <c r="BR102" s="6" t="str">
        <f>+IFERROR(VLOOKUP(BP102,Auxiliar!$A:$C,2,0),"")</f>
        <v>VALUE LITRO</v>
      </c>
      <c r="BS102" s="7" t="str">
        <f>+IFERROR(VLOOKUP(BP102,Auxiliar!$A:$C,3,0),"")</f>
        <v>1b 12%</v>
      </c>
      <c r="BU102" s="1"/>
      <c r="BV102" s="1"/>
      <c r="BW102" s="6" t="str">
        <f>+IFERROR(VALUE(RIGHT(Tabla13[[#This Row],[B2B]],6)),"")</f>
        <v/>
      </c>
      <c r="BX102" s="6" t="str">
        <f>+IFERROR(VLOOKUP(BV102,Auxiliar!$A:$C,2,0),"")</f>
        <v/>
      </c>
      <c r="BY102" s="7" t="str">
        <f>+IFERROR(VLOOKUP(BV102,Auxiliar!$A:$C,3,0),"")</f>
        <v/>
      </c>
      <c r="CA102" s="1">
        <v>1404</v>
      </c>
      <c r="CB102" s="1" t="s">
        <v>35</v>
      </c>
      <c r="CC102" s="6">
        <f>+IFERROR(VALUE(RIGHT(Tabla14[[#This Row],[B2B]],6)),"")</f>
        <v>1404</v>
      </c>
      <c r="CD102" s="6" t="str">
        <f>+IFERROR(VLOOKUP(CB102,Auxiliar!$A:$C,2,0),"")</f>
        <v>Corona 710cc</v>
      </c>
      <c r="CE102" s="7" t="str">
        <f>+IFERROR(VLOOKUP(CB102,Auxiliar!$A:$C,3,0),"")</f>
        <v>1b 10% | 85b 0%</v>
      </c>
      <c r="CG102" s="1"/>
      <c r="CH102" s="1"/>
      <c r="CI102" s="6" t="str">
        <f>+IFERROR(VALUE(RIGHT(Tabla15[[#This Row],[B2B]],6)),"")</f>
        <v/>
      </c>
      <c r="CJ102" s="6" t="str">
        <f>+IFERROR(VLOOKUP(CH102,Auxiliar!$A:$C,2,0),"")</f>
        <v/>
      </c>
      <c r="CK102" s="7" t="str">
        <f>+IFERROR(VLOOKUP(CH102,Auxiliar!$A:$C,3,0),"")</f>
        <v/>
      </c>
      <c r="CM102" s="1">
        <v>1386</v>
      </c>
      <c r="CN102" s="1" t="s">
        <v>20</v>
      </c>
      <c r="CO102" s="6">
        <v>1386</v>
      </c>
      <c r="CP102" s="6" t="s">
        <v>20</v>
      </c>
      <c r="CQ102" s="7" t="s">
        <v>21</v>
      </c>
      <c r="CS102" s="1"/>
      <c r="CT102" s="1"/>
      <c r="CU102" s="6" t="str">
        <f>+IFERROR(VALUE(RIGHT(Tabla17[[#This Row],[B2B]],6)),"")</f>
        <v/>
      </c>
      <c r="CV102" s="6" t="str">
        <f>+IFERROR(VLOOKUP(CT102,Auxiliar!$A:$C,2,0),"")</f>
        <v/>
      </c>
      <c r="CW102" s="7" t="str">
        <f>+IFERROR(VLOOKUP(CT102,Auxiliar!$A:$C,3,0),"")</f>
        <v/>
      </c>
      <c r="CY102" s="1">
        <v>1386</v>
      </c>
      <c r="CZ102" s="1" t="s">
        <v>16</v>
      </c>
      <c r="DA102" s="6">
        <f>+IFERROR(VALUE(RIGHT(Tabla18[[#This Row],[B2B]],6)),"")</f>
        <v>1386</v>
      </c>
      <c r="DB102" s="6" t="str">
        <f>+IFERROR(VLOOKUP(CZ102,Auxiliar!$A:$C,2,0),"")</f>
        <v>PREMIUM</v>
      </c>
      <c r="DC102" s="7" t="str">
        <f>+IFERROR(VLOOKUP(CZ102,Auxiliar!$A:$C,3,0),"")</f>
        <v>0b 0% | 2b 2% | 5b 3,5% | 10b 5%</v>
      </c>
      <c r="DE102" s="1">
        <v>1386</v>
      </c>
      <c r="DF102" s="1" t="s">
        <v>19</v>
      </c>
      <c r="DG102" s="6">
        <f>+IFERROR(VALUE(RIGHT(Tabla19[[#This Row],[B2B]],6)),"")</f>
        <v>1386</v>
      </c>
      <c r="DH102" s="6" t="str">
        <f>+IFERROR(VLOOKUP(DF102,Auxiliar!$A:$C,2,0),"")</f>
        <v>MICHELOB</v>
      </c>
      <c r="DI102" s="7" t="str">
        <f>+IFERROR(VLOOKUP(DF102,Auxiliar!$A:$C,3,0),"")</f>
        <v>1b 7% | 3b 22% | 8b 27%</v>
      </c>
      <c r="DK102" s="1"/>
      <c r="DL102" s="1"/>
      <c r="DM102" s="6" t="str">
        <f>+IFERROR(VALUE(RIGHT(Tabla20[[#This Row],[B2B]],6)),"")</f>
        <v/>
      </c>
      <c r="DN102" s="6" t="str">
        <f>+IFERROR(VLOOKUP(DL102,Auxiliar!$A:$C,2,0),"")</f>
        <v/>
      </c>
      <c r="DO102" s="7" t="str">
        <f>+IFERROR(VLOOKUP(DL102,Auxiliar!$A:$C,3,0),"")</f>
        <v/>
      </c>
      <c r="DQ102" s="1">
        <v>1386</v>
      </c>
      <c r="DR102" s="12" t="s">
        <v>24</v>
      </c>
      <c r="DS102" s="6">
        <f>+IFERROR(VALUE(RIGHT(Tabla21[[#This Row],[B2B]],6)),"")</f>
        <v>1386</v>
      </c>
      <c r="DT102" s="6" t="str">
        <f>+IFERROR(VLOOKUP(DR102,Auxiliar!$A:$C,2,0),"")</f>
        <v>CORONA PORRON</v>
      </c>
      <c r="DU102" s="7" t="str">
        <f>+IFERROR(VLOOKUP(DR102,Auxiliar!$A:$C,3,0),"")</f>
        <v>1b 5% | 20b 0%</v>
      </c>
      <c r="DW102" s="1">
        <v>5748</v>
      </c>
      <c r="DX102" s="12" t="s">
        <v>43</v>
      </c>
      <c r="DY102" s="6">
        <f>+IFERROR(VALUE(RIGHT(Tabla22[[#This Row],[B2B]],6)),"")</f>
        <v>5748</v>
      </c>
      <c r="DZ102" s="6" t="str">
        <f>+IFERROR(VLOOKUP(DX102,Auxiliar!$A:$C,2,0),"")</f>
        <v xml:space="preserve">VALUE LATA </v>
      </c>
      <c r="EA102" s="7" t="str">
        <f>+IFERROR(VLOOKUP(DX102,Auxiliar!$A:$C,3,0),"")</f>
        <v>1b 15% | 100b 18%</v>
      </c>
      <c r="EC102" s="1">
        <v>4419</v>
      </c>
      <c r="ED102" s="12" t="s">
        <v>47</v>
      </c>
      <c r="EE102" s="6">
        <f>+IFERROR(VALUE(RIGHT(Tabla23[[#This Row],[B2B]],6)),"")</f>
        <v>4419</v>
      </c>
      <c r="EF102" s="6" t="str">
        <f>+IFERROR(VLOOKUP(ED102,Auxiliar!$A:$C,2,0),"")</f>
        <v>VALUE LATON</v>
      </c>
      <c r="EG102" s="7" t="str">
        <f>+IFERROR(VLOOKUP(ED102,Auxiliar!$A:$C,3,0),"")</f>
        <v>1b 10% | 5b 15% | 192b 0%</v>
      </c>
      <c r="EI102" s="1"/>
      <c r="EJ102" s="12"/>
      <c r="EK102" s="6" t="str">
        <f>+IFERROR(VALUE(RIGHT(Tabla24[[#This Row],[B2B]],6)),"")</f>
        <v/>
      </c>
      <c r="EL102" s="6" t="str">
        <f>+IFERROR(VLOOKUP(EJ102,Auxiliar!$A:$C,2,0),"")</f>
        <v/>
      </c>
      <c r="EM102" s="7" t="str">
        <f>+IFERROR(VLOOKUP(EJ102,Auxiliar!$A:$C,3,0),"")</f>
        <v/>
      </c>
      <c r="EO102" s="1"/>
      <c r="EP102" s="12"/>
      <c r="EQ102" s="6" t="str">
        <f>+IFERROR(VALUE(RIGHT(Tabla25[[#This Row],[B2B]],6)),"")</f>
        <v/>
      </c>
      <c r="ER102" s="6" t="str">
        <f>+IFERROR(VLOOKUP(EP102,Auxiliar!$A:$C,2,0),"")</f>
        <v/>
      </c>
      <c r="ES102" s="7" t="str">
        <f>+IFERROR(VLOOKUP(EP102,Auxiliar!$A:$C,3,0),"")</f>
        <v/>
      </c>
      <c r="EU102" s="1"/>
      <c r="EV102" s="12"/>
      <c r="EW102" s="6" t="str">
        <f>+IFERROR(VALUE(RIGHT(Tabla26[[#This Row],[B2B]],6)),"")</f>
        <v/>
      </c>
      <c r="EX102" s="6" t="str">
        <f>+IFERROR(VLOOKUP(EV102,Auxiliar!$A:$C,2,0),"")</f>
        <v/>
      </c>
      <c r="EY102" s="7" t="str">
        <f>+IFERROR(VLOOKUP(EV102,Auxiliar!$A:$C,3,0),"")</f>
        <v/>
      </c>
      <c r="EZ102" s="1"/>
      <c r="FA102" s="12"/>
      <c r="FB102" s="6" t="str">
        <f>+IFERROR(VALUE(RIGHT(Tabla27[[#This Row],[B2B]],6)),"")</f>
        <v/>
      </c>
      <c r="FC102" s="6" t="str">
        <f>+IFERROR(VLOOKUP(FA102,Auxiliar!$A:$C,2,0),"")</f>
        <v/>
      </c>
      <c r="FD102" s="7" t="str">
        <f>+IFERROR(VLOOKUP(FA102,Auxiliar!$A:$C,3,0),"")</f>
        <v/>
      </c>
      <c r="FE102" s="1"/>
      <c r="FF102" s="12"/>
      <c r="FG102" s="6" t="str">
        <f>+IFERROR(VALUE(RIGHT(Tabla28[[#This Row],[B2B]],6)),"")</f>
        <v/>
      </c>
      <c r="FH102" s="6" t="str">
        <f>+IFERROR(VLOOKUP(FF102,Auxiliar!$A:$C,2,0),"")</f>
        <v/>
      </c>
      <c r="FI102" s="7" t="str">
        <f>+IFERROR(VLOOKUP(FF102,Auxiliar!$A:$C,3,0),"")</f>
        <v/>
      </c>
      <c r="FJ102" s="1"/>
      <c r="FK102" s="12"/>
      <c r="FL102" s="6" t="str">
        <f>+IFERROR(VALUE(RIGHT(Tabla29[[#This Row],[B2B]],6)),"")</f>
        <v/>
      </c>
      <c r="FM102" s="6" t="str">
        <f>+IFERROR(VLOOKUP(FK102,Auxiliar!$A:$C,2,0),"")</f>
        <v/>
      </c>
      <c r="FN102" s="7" t="str">
        <f>+IFERROR(VLOOKUP(FK102,Auxiliar!$A:$C,3,0),"")</f>
        <v/>
      </c>
      <c r="FO102" s="1"/>
      <c r="FP102" s="12"/>
      <c r="FQ102" s="6"/>
      <c r="FR102" s="6"/>
      <c r="FS102" s="7"/>
      <c r="FT102" s="1"/>
      <c r="FU102" s="12"/>
      <c r="FV102" s="6" t="str">
        <f>+IFERROR(VALUE(RIGHT(Tabla31[[#This Row],[B2B]],6)),"")</f>
        <v/>
      </c>
      <c r="FW102" s="6" t="str">
        <f>+IFERROR(VLOOKUP(FU102,Auxiliar!$A:$C,2,0),"")</f>
        <v/>
      </c>
      <c r="FX102" s="7" t="str">
        <f>+IFERROR(VLOOKUP(FU102,Auxiliar!$A:$C,3,0),"")</f>
        <v/>
      </c>
      <c r="FY102" s="1"/>
      <c r="FZ102" s="12"/>
      <c r="GA102" s="6" t="str">
        <f>+IFERROR(VALUE(RIGHT(Tabla32[[#This Row],[B2B]],6)),"")</f>
        <v/>
      </c>
      <c r="GB102" s="6" t="str">
        <f>+IFERROR(VLOOKUP(FZ102,Auxiliar!$A:$C,2,0),"")</f>
        <v/>
      </c>
      <c r="GC102" s="7" t="str">
        <f>+IFERROR(VLOOKUP(FZ102,Auxiliar!$A:$C,3,0),"")</f>
        <v/>
      </c>
      <c r="GD102" s="1"/>
      <c r="GE102" s="12"/>
      <c r="GF102" s="6" t="str">
        <f>+IFERROR(VALUE(RIGHT(Tabla33[[#This Row],[B2B]],6)),"")</f>
        <v/>
      </c>
      <c r="GG102" s="6" t="str">
        <f>+IFERROR(VLOOKUP(GE102,Auxiliar!$A:$C,2,0),"")</f>
        <v/>
      </c>
      <c r="GH102" s="7" t="str">
        <f>+IFERROR(VLOOKUP(GE102,Auxiliar!$A:$C,3,0),"")</f>
        <v/>
      </c>
    </row>
    <row r="103" spans="1:190" x14ac:dyDescent="0.25">
      <c r="A103" s="1"/>
      <c r="B103" s="1"/>
      <c r="C103" t="str">
        <f>+IFERROR(VALUE(RIGHT(Tabla1[[#This Row],[B2B]],6)),"")</f>
        <v/>
      </c>
      <c r="D103" t="str">
        <f>+IFERROR(VLOOKUP(B103,Auxiliar!$A:$C,2,0),"")</f>
        <v/>
      </c>
      <c r="E103" s="5" t="str">
        <f>+IFERROR(VLOOKUP(B103,Auxiliar!$A:$C,3,0),"")</f>
        <v/>
      </c>
      <c r="S103" s="1">
        <v>2564</v>
      </c>
      <c r="T103" s="1" t="s">
        <v>9</v>
      </c>
      <c r="U103" s="6">
        <f>+IFERROR(VALUE(RIGHT(Tabla4[[#This Row],[B2B]],6)),"")</f>
        <v>2564</v>
      </c>
      <c r="V103" s="6" t="str">
        <f>+IFERROR(VLOOKUP(T103,Auxiliar!$A:$C,2,0),"")</f>
        <v>CORE</v>
      </c>
      <c r="W103" s="7" t="str">
        <f>+IFERROR(VLOOKUP(T103,Auxiliar!$A:$C,3,0),"")</f>
        <v>0b 1% | 2b 5% | 4b 6%</v>
      </c>
      <c r="Y103" s="1">
        <v>4069</v>
      </c>
      <c r="Z103" s="1" t="s">
        <v>10</v>
      </c>
      <c r="AA103" s="6">
        <f>+IFERROR(VALUE(RIGHT(Tabla5[[#This Row],[B2B]],6)),"")</f>
        <v>4069</v>
      </c>
      <c r="AB103" s="6" t="str">
        <f>+IFERROR(VLOOKUP(Z103,Auxiliar!$A:$C,2,0),"")</f>
        <v>CORE</v>
      </c>
      <c r="AC103" s="7" t="str">
        <f>+IFERROR(VLOOKUP(Z103,Auxiliar!$A:$C,3,0),"")</f>
        <v>0b 1% | 3b 4% | 5b 6%</v>
      </c>
      <c r="AE103" s="1">
        <v>5972</v>
      </c>
      <c r="AF103" s="1" t="s">
        <v>11</v>
      </c>
      <c r="AG103" s="6">
        <f>+IFERROR(VALUE(RIGHT(Tabla6[[#This Row],[B2B]],6)),"")</f>
        <v>5972</v>
      </c>
      <c r="AH103" s="6" t="str">
        <f>+IFERROR(VLOOKUP(AF103,Auxiliar!$A:$C,2,0),"")</f>
        <v>CORE</v>
      </c>
      <c r="AI103" s="7" t="str">
        <f>+IFERROR(VLOOKUP(AF103,Auxiliar!$A:$C,3,0),"")</f>
        <v>0b 1% | 6b 5% | 10b 6%</v>
      </c>
      <c r="AK103" s="1">
        <v>2290</v>
      </c>
      <c r="AL103" s="1" t="s">
        <v>30</v>
      </c>
      <c r="AM103" s="6">
        <f>+IFERROR(VALUE(RIGHT(Tabla7[[#This Row],[B2B]],6)),"")</f>
        <v>2290</v>
      </c>
      <c r="AN103" s="6" t="str">
        <f>+IFERROR(VLOOKUP(AL103,Auxiliar!$A:$C,2,0),"")</f>
        <v>LATONES</v>
      </c>
      <c r="AO103" s="7" t="str">
        <f>+IFERROR(VLOOKUP(AL103,Auxiliar!$A:$C,3,0),"")</f>
        <v>1b 4% | 5b 7% | 97b 0%</v>
      </c>
      <c r="AQ103" s="1">
        <v>3634</v>
      </c>
      <c r="AR103" s="1" t="s">
        <v>31</v>
      </c>
      <c r="AS103" s="6">
        <f>+IFERROR(VALUE(RIGHT(Tabla8[[#This Row],[B2B]],6)),"")</f>
        <v>3634</v>
      </c>
      <c r="AT103" s="6" t="str">
        <f>+IFERROR(VLOOKUP(AR103,Auxiliar!$A:$C,2,0),"")</f>
        <v>LATONES</v>
      </c>
      <c r="AU103" s="7" t="str">
        <f>+IFERROR(VLOOKUP(AR103,Auxiliar!$A:$C,3,0),"")</f>
        <v>2b 3% | 4b 5% | 5b 8% | 193 0%</v>
      </c>
      <c r="AW103" s="1"/>
      <c r="AX103" s="1" t="s">
        <v>32</v>
      </c>
      <c r="AY103" s="6" t="str">
        <f>+IFERROR(VALUE(RIGHT(Tabla9[[#This Row],[B2B]],6)),"")</f>
        <v/>
      </c>
      <c r="AZ103" s="6" t="str">
        <f>+IFERROR(VLOOKUP(AX103,Auxiliar!$A:$C,2,0),"")</f>
        <v>LATONES</v>
      </c>
      <c r="BA103" s="7" t="str">
        <f>+IFERROR(VLOOKUP(AX103,Auxiliar!$A:$C,3,0),"")</f>
        <v>2b 3% | 4b 4% | 6b 5% | 10b 8%  | 385b 0%</v>
      </c>
      <c r="BC103" s="1"/>
      <c r="BD103" s="1" t="s">
        <v>33</v>
      </c>
      <c r="BE103" s="6" t="str">
        <f>+IFERROR(VALUE(RIGHT(Tabla10[[#This Row],[B2B]],6)),"")</f>
        <v/>
      </c>
      <c r="BF103" s="6" t="str">
        <f>+IFERROR(VLOOKUP(BD103,Auxiliar!$A:$C,2,0),"")</f>
        <v>LATONES</v>
      </c>
      <c r="BG103" s="7" t="str">
        <f>+IFERROR(VLOOKUP(BD103,Auxiliar!$A:$C,3,0),"")</f>
        <v>6b 4% | 12b 5% | 15b 8% | 385b 0%</v>
      </c>
      <c r="BI103" s="1"/>
      <c r="BJ103" s="1"/>
      <c r="BK103" s="6" t="str">
        <f>+IFERROR(VALUE(RIGHT(Tabla11[[#This Row],[B2B]],6)),"")</f>
        <v/>
      </c>
      <c r="BL103" s="6" t="str">
        <f>+IFERROR(VLOOKUP(BJ103,Auxiliar!$A:$C,2,0),"")</f>
        <v/>
      </c>
      <c r="BM103" s="7" t="str">
        <f>+IFERROR(VLOOKUP(BJ103,Auxiliar!$A:$C,3,0),"")</f>
        <v/>
      </c>
      <c r="BO103" s="1">
        <v>5748</v>
      </c>
      <c r="BP103" s="1" t="s">
        <v>39</v>
      </c>
      <c r="BQ103" s="6">
        <f>+IFERROR(VALUE(RIGHT(Tabla12[[#This Row],[B2B]],6)),"")</f>
        <v>5748</v>
      </c>
      <c r="BR103" s="6" t="str">
        <f>+IFERROR(VLOOKUP(BP103,Auxiliar!$A:$C,2,0),"")</f>
        <v>VALUE LITRO</v>
      </c>
      <c r="BS103" s="7" t="str">
        <f>+IFERROR(VLOOKUP(BP103,Auxiliar!$A:$C,3,0),"")</f>
        <v>1b 12%</v>
      </c>
      <c r="BU103" s="1"/>
      <c r="BV103" s="1"/>
      <c r="BW103" s="6" t="str">
        <f>+IFERROR(VALUE(RIGHT(Tabla13[[#This Row],[B2B]],6)),"")</f>
        <v/>
      </c>
      <c r="BX103" s="6" t="str">
        <f>+IFERROR(VLOOKUP(BV103,Auxiliar!$A:$C,2,0),"")</f>
        <v/>
      </c>
      <c r="BY103" s="7" t="str">
        <f>+IFERROR(VLOOKUP(BV103,Auxiliar!$A:$C,3,0),"")</f>
        <v/>
      </c>
      <c r="CA103" s="1">
        <v>1407</v>
      </c>
      <c r="CB103" s="1" t="s">
        <v>35</v>
      </c>
      <c r="CC103" s="6">
        <f>+IFERROR(VALUE(RIGHT(Tabla14[[#This Row],[B2B]],6)),"")</f>
        <v>1407</v>
      </c>
      <c r="CD103" s="6" t="str">
        <f>+IFERROR(VLOOKUP(CB103,Auxiliar!$A:$C,2,0),"")</f>
        <v>Corona 710cc</v>
      </c>
      <c r="CE103" s="7" t="str">
        <f>+IFERROR(VLOOKUP(CB103,Auxiliar!$A:$C,3,0),"")</f>
        <v>1b 10% | 85b 0%</v>
      </c>
      <c r="CG103" s="1"/>
      <c r="CH103" s="1"/>
      <c r="CI103" s="6" t="str">
        <f>+IFERROR(VALUE(RIGHT(Tabla15[[#This Row],[B2B]],6)),"")</f>
        <v/>
      </c>
      <c r="CJ103" s="6" t="str">
        <f>+IFERROR(VLOOKUP(CH103,Auxiliar!$A:$C,2,0),"")</f>
        <v/>
      </c>
      <c r="CK103" s="7" t="str">
        <f>+IFERROR(VLOOKUP(CH103,Auxiliar!$A:$C,3,0),"")</f>
        <v/>
      </c>
      <c r="CM103" s="1">
        <v>1404</v>
      </c>
      <c r="CN103" s="1" t="s">
        <v>20</v>
      </c>
      <c r="CO103" s="6">
        <v>1404</v>
      </c>
      <c r="CP103" s="6" t="s">
        <v>20</v>
      </c>
      <c r="CQ103" s="7" t="s">
        <v>21</v>
      </c>
      <c r="CS103" s="1"/>
      <c r="CT103" s="1"/>
      <c r="CU103" s="6" t="str">
        <f>+IFERROR(VALUE(RIGHT(Tabla17[[#This Row],[B2B]],6)),"")</f>
        <v/>
      </c>
      <c r="CV103" s="6" t="str">
        <f>+IFERROR(VLOOKUP(CT103,Auxiliar!$A:$C,2,0),"")</f>
        <v/>
      </c>
      <c r="CW103" s="7" t="str">
        <f>+IFERROR(VLOOKUP(CT103,Auxiliar!$A:$C,3,0),"")</f>
        <v/>
      </c>
      <c r="CY103" s="1">
        <v>1404</v>
      </c>
      <c r="CZ103" s="1" t="s">
        <v>16</v>
      </c>
      <c r="DA103" s="6">
        <f>+IFERROR(VALUE(RIGHT(Tabla18[[#This Row],[B2B]],6)),"")</f>
        <v>1404</v>
      </c>
      <c r="DB103" s="6" t="str">
        <f>+IFERROR(VLOOKUP(CZ103,Auxiliar!$A:$C,2,0),"")</f>
        <v>PREMIUM</v>
      </c>
      <c r="DC103" s="7" t="str">
        <f>+IFERROR(VLOOKUP(CZ103,Auxiliar!$A:$C,3,0),"")</f>
        <v>0b 0% | 2b 2% | 5b 3,5% | 10b 5%</v>
      </c>
      <c r="DE103" s="1">
        <v>1404</v>
      </c>
      <c r="DF103" s="1" t="s">
        <v>19</v>
      </c>
      <c r="DG103" s="6">
        <f>+IFERROR(VALUE(RIGHT(Tabla19[[#This Row],[B2B]],6)),"")</f>
        <v>1404</v>
      </c>
      <c r="DH103" s="6" t="str">
        <f>+IFERROR(VLOOKUP(DF103,Auxiliar!$A:$C,2,0),"")</f>
        <v>MICHELOB</v>
      </c>
      <c r="DI103" s="7" t="str">
        <f>+IFERROR(VLOOKUP(DF103,Auxiliar!$A:$C,3,0),"")</f>
        <v>1b 7% | 3b 22% | 8b 27%</v>
      </c>
      <c r="DK103" s="1"/>
      <c r="DL103" s="1"/>
      <c r="DM103" s="6" t="str">
        <f>+IFERROR(VALUE(RIGHT(Tabla20[[#This Row],[B2B]],6)),"")</f>
        <v/>
      </c>
      <c r="DN103" s="6" t="str">
        <f>+IFERROR(VLOOKUP(DL103,Auxiliar!$A:$C,2,0),"")</f>
        <v/>
      </c>
      <c r="DO103" s="7" t="str">
        <f>+IFERROR(VLOOKUP(DL103,Auxiliar!$A:$C,3,0),"")</f>
        <v/>
      </c>
      <c r="DQ103" s="1">
        <v>1404</v>
      </c>
      <c r="DR103" s="12" t="s">
        <v>24</v>
      </c>
      <c r="DS103" s="6">
        <f>+IFERROR(VALUE(RIGHT(Tabla21[[#This Row],[B2B]],6)),"")</f>
        <v>1404</v>
      </c>
      <c r="DT103" s="6" t="str">
        <f>+IFERROR(VLOOKUP(DR103,Auxiliar!$A:$C,2,0),"")</f>
        <v>CORONA PORRON</v>
      </c>
      <c r="DU103" s="7" t="str">
        <f>+IFERROR(VLOOKUP(DR103,Auxiliar!$A:$C,3,0),"")</f>
        <v>1b 5% | 20b 0%</v>
      </c>
      <c r="DW103" s="1">
        <v>4422</v>
      </c>
      <c r="DX103" s="12" t="s">
        <v>43</v>
      </c>
      <c r="DY103" s="6">
        <f>+IFERROR(VALUE(RIGHT(Tabla22[[#This Row],[B2B]],6)),"")</f>
        <v>4422</v>
      </c>
      <c r="DZ103" s="6" t="str">
        <f>+IFERROR(VLOOKUP(DX103,Auxiliar!$A:$C,2,0),"")</f>
        <v xml:space="preserve">VALUE LATA </v>
      </c>
      <c r="EA103" s="7" t="str">
        <f>+IFERROR(VLOOKUP(DX103,Auxiliar!$A:$C,3,0),"")</f>
        <v>1b 15% | 100b 18%</v>
      </c>
      <c r="EC103" s="1">
        <v>5747</v>
      </c>
      <c r="ED103" s="12" t="s">
        <v>47</v>
      </c>
      <c r="EE103" s="6">
        <f>+IFERROR(VALUE(RIGHT(Tabla23[[#This Row],[B2B]],6)),"")</f>
        <v>5747</v>
      </c>
      <c r="EF103" s="6" t="str">
        <f>+IFERROR(VLOOKUP(ED103,Auxiliar!$A:$C,2,0),"")</f>
        <v>VALUE LATON</v>
      </c>
      <c r="EG103" s="7" t="str">
        <f>+IFERROR(VLOOKUP(ED103,Auxiliar!$A:$C,3,0),"")</f>
        <v>1b 10% | 5b 15% | 192b 0%</v>
      </c>
      <c r="EI103" s="1"/>
      <c r="EJ103" s="12"/>
      <c r="EK103" s="6" t="str">
        <f>+IFERROR(VALUE(RIGHT(Tabla24[[#This Row],[B2B]],6)),"")</f>
        <v/>
      </c>
      <c r="EL103" s="6" t="str">
        <f>+IFERROR(VLOOKUP(EJ103,Auxiliar!$A:$C,2,0),"")</f>
        <v/>
      </c>
      <c r="EM103" s="7" t="str">
        <f>+IFERROR(VLOOKUP(EJ103,Auxiliar!$A:$C,3,0),"")</f>
        <v/>
      </c>
      <c r="EO103" s="1"/>
      <c r="EP103" s="12"/>
      <c r="EQ103" s="6" t="str">
        <f>+IFERROR(VALUE(RIGHT(Tabla25[[#This Row],[B2B]],6)),"")</f>
        <v/>
      </c>
      <c r="ER103" s="6" t="str">
        <f>+IFERROR(VLOOKUP(EP103,Auxiliar!$A:$C,2,0),"")</f>
        <v/>
      </c>
      <c r="ES103" s="7" t="str">
        <f>+IFERROR(VLOOKUP(EP103,Auxiliar!$A:$C,3,0),"")</f>
        <v/>
      </c>
      <c r="EU103" s="1"/>
      <c r="EV103" s="12"/>
      <c r="EW103" s="6" t="str">
        <f>+IFERROR(VALUE(RIGHT(Tabla26[[#This Row],[B2B]],6)),"")</f>
        <v/>
      </c>
      <c r="EX103" s="6" t="str">
        <f>+IFERROR(VLOOKUP(EV103,Auxiliar!$A:$C,2,0),"")</f>
        <v/>
      </c>
      <c r="EY103" s="7" t="str">
        <f>+IFERROR(VLOOKUP(EV103,Auxiliar!$A:$C,3,0),"")</f>
        <v/>
      </c>
      <c r="EZ103" s="1"/>
      <c r="FA103" s="12"/>
      <c r="FB103" s="6" t="str">
        <f>+IFERROR(VALUE(RIGHT(Tabla27[[#This Row],[B2B]],6)),"")</f>
        <v/>
      </c>
      <c r="FC103" s="6" t="str">
        <f>+IFERROR(VLOOKUP(FA103,Auxiliar!$A:$C,2,0),"")</f>
        <v/>
      </c>
      <c r="FD103" s="7" t="str">
        <f>+IFERROR(VLOOKUP(FA103,Auxiliar!$A:$C,3,0),"")</f>
        <v/>
      </c>
      <c r="FE103" s="1"/>
      <c r="FF103" s="12"/>
      <c r="FG103" s="6" t="str">
        <f>+IFERROR(VALUE(RIGHT(Tabla28[[#This Row],[B2B]],6)),"")</f>
        <v/>
      </c>
      <c r="FH103" s="6" t="str">
        <f>+IFERROR(VLOOKUP(FF103,Auxiliar!$A:$C,2,0),"")</f>
        <v/>
      </c>
      <c r="FI103" s="7" t="str">
        <f>+IFERROR(VLOOKUP(FF103,Auxiliar!$A:$C,3,0),"")</f>
        <v/>
      </c>
      <c r="FJ103" s="1"/>
      <c r="FK103" s="12"/>
      <c r="FL103" s="6" t="str">
        <f>+IFERROR(VALUE(RIGHT(Tabla29[[#This Row],[B2B]],6)),"")</f>
        <v/>
      </c>
      <c r="FM103" s="6" t="str">
        <f>+IFERROR(VLOOKUP(FK103,Auxiliar!$A:$C,2,0),"")</f>
        <v/>
      </c>
      <c r="FN103" s="7" t="str">
        <f>+IFERROR(VLOOKUP(FK103,Auxiliar!$A:$C,3,0),"")</f>
        <v/>
      </c>
      <c r="FO103" s="1"/>
      <c r="FP103" s="12"/>
      <c r="FQ103" s="6"/>
      <c r="FR103" s="6"/>
      <c r="FS103" s="7"/>
      <c r="FT103" s="1"/>
      <c r="FU103" s="12"/>
      <c r="FV103" s="6" t="str">
        <f>+IFERROR(VALUE(RIGHT(Tabla31[[#This Row],[B2B]],6)),"")</f>
        <v/>
      </c>
      <c r="FW103" s="6" t="str">
        <f>+IFERROR(VLOOKUP(FU103,Auxiliar!$A:$C,2,0),"")</f>
        <v/>
      </c>
      <c r="FX103" s="7" t="str">
        <f>+IFERROR(VLOOKUP(FU103,Auxiliar!$A:$C,3,0),"")</f>
        <v/>
      </c>
      <c r="FY103" s="1"/>
      <c r="FZ103" s="12"/>
      <c r="GA103" s="6" t="str">
        <f>+IFERROR(VALUE(RIGHT(Tabla32[[#This Row],[B2B]],6)),"")</f>
        <v/>
      </c>
      <c r="GB103" s="6" t="str">
        <f>+IFERROR(VLOOKUP(FZ103,Auxiliar!$A:$C,2,0),"")</f>
        <v/>
      </c>
      <c r="GC103" s="7" t="str">
        <f>+IFERROR(VLOOKUP(FZ103,Auxiliar!$A:$C,3,0),"")</f>
        <v/>
      </c>
      <c r="GD103" s="1"/>
      <c r="GE103" s="12"/>
      <c r="GF103" s="6" t="str">
        <f>+IFERROR(VALUE(RIGHT(Tabla33[[#This Row],[B2B]],6)),"")</f>
        <v/>
      </c>
      <c r="GG103" s="6" t="str">
        <f>+IFERROR(VLOOKUP(GE103,Auxiliar!$A:$C,2,0),"")</f>
        <v/>
      </c>
      <c r="GH103" s="7" t="str">
        <f>+IFERROR(VLOOKUP(GE103,Auxiliar!$A:$C,3,0),"")</f>
        <v/>
      </c>
    </row>
    <row r="104" spans="1:190" x14ac:dyDescent="0.25">
      <c r="A104" s="1"/>
      <c r="B104" s="1"/>
      <c r="C104" t="str">
        <f>+IFERROR(VALUE(RIGHT(Tabla1[[#This Row],[B2B]],6)),"")</f>
        <v/>
      </c>
      <c r="D104" t="str">
        <f>+IFERROR(VLOOKUP(B104,Auxiliar!$A:$C,2,0),"")</f>
        <v/>
      </c>
      <c r="E104" s="5" t="str">
        <f>+IFERROR(VLOOKUP(B104,Auxiliar!$A:$C,3,0),"")</f>
        <v/>
      </c>
      <c r="S104" s="1">
        <v>2584</v>
      </c>
      <c r="T104" s="1" t="s">
        <v>9</v>
      </c>
      <c r="U104" s="6">
        <f>+IFERROR(VALUE(RIGHT(Tabla4[[#This Row],[B2B]],6)),"")</f>
        <v>2584</v>
      </c>
      <c r="V104" s="6" t="str">
        <f>+IFERROR(VLOOKUP(T104,Auxiliar!$A:$C,2,0),"")</f>
        <v>CORE</v>
      </c>
      <c r="W104" s="7" t="str">
        <f>+IFERROR(VLOOKUP(T104,Auxiliar!$A:$C,3,0),"")</f>
        <v>0b 1% | 2b 5% | 4b 6%</v>
      </c>
      <c r="Y104" s="1">
        <v>4074</v>
      </c>
      <c r="Z104" s="1" t="s">
        <v>10</v>
      </c>
      <c r="AA104" s="6">
        <f>+IFERROR(VALUE(RIGHT(Tabla5[[#This Row],[B2B]],6)),"")</f>
        <v>4074</v>
      </c>
      <c r="AB104" s="6" t="str">
        <f>+IFERROR(VLOOKUP(Z104,Auxiliar!$A:$C,2,0),"")</f>
        <v>CORE</v>
      </c>
      <c r="AC104" s="7" t="str">
        <f>+IFERROR(VLOOKUP(Z104,Auxiliar!$A:$C,3,0),"")</f>
        <v>0b 1% | 3b 4% | 5b 6%</v>
      </c>
      <c r="AE104" s="1">
        <v>5973</v>
      </c>
      <c r="AF104" s="1" t="s">
        <v>11</v>
      </c>
      <c r="AG104" s="6">
        <f>+IFERROR(VALUE(RIGHT(Tabla6[[#This Row],[B2B]],6)),"")</f>
        <v>5973</v>
      </c>
      <c r="AH104" s="6" t="str">
        <f>+IFERROR(VLOOKUP(AF104,Auxiliar!$A:$C,2,0),"")</f>
        <v>CORE</v>
      </c>
      <c r="AI104" s="7" t="str">
        <f>+IFERROR(VLOOKUP(AF104,Auxiliar!$A:$C,3,0),"")</f>
        <v>0b 1% | 6b 5% | 10b 6%</v>
      </c>
      <c r="AK104" s="1">
        <v>2304</v>
      </c>
      <c r="AL104" s="1" t="s">
        <v>30</v>
      </c>
      <c r="AM104" s="6">
        <f>+IFERROR(VALUE(RIGHT(Tabla7[[#This Row],[B2B]],6)),"")</f>
        <v>2304</v>
      </c>
      <c r="AN104" s="6" t="str">
        <f>+IFERROR(VLOOKUP(AL104,Auxiliar!$A:$C,2,0),"")</f>
        <v>LATONES</v>
      </c>
      <c r="AO104" s="7" t="str">
        <f>+IFERROR(VLOOKUP(AL104,Auxiliar!$A:$C,3,0),"")</f>
        <v>1b 4% | 5b 7% | 97b 0%</v>
      </c>
      <c r="AQ104" s="1">
        <v>3641</v>
      </c>
      <c r="AR104" s="1" t="s">
        <v>31</v>
      </c>
      <c r="AS104" s="6">
        <f>+IFERROR(VALUE(RIGHT(Tabla8[[#This Row],[B2B]],6)),"")</f>
        <v>3641</v>
      </c>
      <c r="AT104" s="6" t="str">
        <f>+IFERROR(VLOOKUP(AR104,Auxiliar!$A:$C,2,0),"")</f>
        <v>LATONES</v>
      </c>
      <c r="AU104" s="7" t="str">
        <f>+IFERROR(VLOOKUP(AR104,Auxiliar!$A:$C,3,0),"")</f>
        <v>2b 3% | 4b 5% | 5b 8% | 193 0%</v>
      </c>
      <c r="AW104" s="1"/>
      <c r="AX104" s="1" t="s">
        <v>32</v>
      </c>
      <c r="AY104" s="6" t="str">
        <f>+IFERROR(VALUE(RIGHT(Tabla9[[#This Row],[B2B]],6)),"")</f>
        <v/>
      </c>
      <c r="AZ104" s="6" t="str">
        <f>+IFERROR(VLOOKUP(AX104,Auxiliar!$A:$C,2,0),"")</f>
        <v>LATONES</v>
      </c>
      <c r="BA104" s="7" t="str">
        <f>+IFERROR(VLOOKUP(AX104,Auxiliar!$A:$C,3,0),"")</f>
        <v>2b 3% | 4b 4% | 6b 5% | 10b 8%  | 385b 0%</v>
      </c>
      <c r="BC104" s="1"/>
      <c r="BD104" s="1" t="s">
        <v>33</v>
      </c>
      <c r="BE104" s="6" t="str">
        <f>+IFERROR(VALUE(RIGHT(Tabla10[[#This Row],[B2B]],6)),"")</f>
        <v/>
      </c>
      <c r="BF104" s="6" t="str">
        <f>+IFERROR(VLOOKUP(BD104,Auxiliar!$A:$C,2,0),"")</f>
        <v>LATONES</v>
      </c>
      <c r="BG104" s="7" t="str">
        <f>+IFERROR(VLOOKUP(BD104,Auxiliar!$A:$C,3,0),"")</f>
        <v>6b 4% | 12b 5% | 15b 8% | 385b 0%</v>
      </c>
      <c r="BI104" s="1"/>
      <c r="BJ104" s="1"/>
      <c r="BK104" s="6" t="str">
        <f>+IFERROR(VALUE(RIGHT(Tabla11[[#This Row],[B2B]],6)),"")</f>
        <v/>
      </c>
      <c r="BL104" s="6" t="str">
        <f>+IFERROR(VLOOKUP(BJ104,Auxiliar!$A:$C,2,0),"")</f>
        <v/>
      </c>
      <c r="BM104" s="7" t="str">
        <f>+IFERROR(VLOOKUP(BJ104,Auxiliar!$A:$C,3,0),"")</f>
        <v/>
      </c>
      <c r="BO104" s="1">
        <v>4422</v>
      </c>
      <c r="BP104" s="1" t="s">
        <v>39</v>
      </c>
      <c r="BQ104" s="6">
        <f>+IFERROR(VALUE(RIGHT(Tabla12[[#This Row],[B2B]],6)),"")</f>
        <v>4422</v>
      </c>
      <c r="BR104" s="6" t="str">
        <f>+IFERROR(VLOOKUP(BP104,Auxiliar!$A:$C,2,0),"")</f>
        <v>VALUE LITRO</v>
      </c>
      <c r="BS104" s="7" t="str">
        <f>+IFERROR(VLOOKUP(BP104,Auxiliar!$A:$C,3,0),"")</f>
        <v>1b 12%</v>
      </c>
      <c r="BU104" s="1"/>
      <c r="BV104" s="1"/>
      <c r="BW104" s="6" t="str">
        <f>+IFERROR(VALUE(RIGHT(Tabla13[[#This Row],[B2B]],6)),"")</f>
        <v/>
      </c>
      <c r="BX104" s="6" t="str">
        <f>+IFERROR(VLOOKUP(BV104,Auxiliar!$A:$C,2,0),"")</f>
        <v/>
      </c>
      <c r="BY104" s="7" t="str">
        <f>+IFERROR(VLOOKUP(BV104,Auxiliar!$A:$C,3,0),"")</f>
        <v/>
      </c>
      <c r="CA104" s="1">
        <v>1412</v>
      </c>
      <c r="CB104" s="1" t="s">
        <v>35</v>
      </c>
      <c r="CC104" s="6">
        <f>+IFERROR(VALUE(RIGHT(Tabla14[[#This Row],[B2B]],6)),"")</f>
        <v>1412</v>
      </c>
      <c r="CD104" s="6" t="str">
        <f>+IFERROR(VLOOKUP(CB104,Auxiliar!$A:$C,2,0),"")</f>
        <v>Corona 710cc</v>
      </c>
      <c r="CE104" s="7" t="str">
        <f>+IFERROR(VLOOKUP(CB104,Auxiliar!$A:$C,3,0),"")</f>
        <v>1b 10% | 85b 0%</v>
      </c>
      <c r="CG104" s="1"/>
      <c r="CH104" s="1"/>
      <c r="CI104" s="6" t="str">
        <f>+IFERROR(VALUE(RIGHT(Tabla15[[#This Row],[B2B]],6)),"")</f>
        <v/>
      </c>
      <c r="CJ104" s="6" t="str">
        <f>+IFERROR(VLOOKUP(CH104,Auxiliar!$A:$C,2,0),"")</f>
        <v/>
      </c>
      <c r="CK104" s="7" t="str">
        <f>+IFERROR(VLOOKUP(CH104,Auxiliar!$A:$C,3,0),"")</f>
        <v/>
      </c>
      <c r="CM104" s="1">
        <v>1407</v>
      </c>
      <c r="CN104" s="1" t="s">
        <v>20</v>
      </c>
      <c r="CO104" s="6">
        <v>1407</v>
      </c>
      <c r="CP104" s="6" t="s">
        <v>20</v>
      </c>
      <c r="CQ104" s="7" t="s">
        <v>21</v>
      </c>
      <c r="CS104" s="1"/>
      <c r="CT104" s="1"/>
      <c r="CU104" s="6" t="str">
        <f>+IFERROR(VALUE(RIGHT(Tabla17[[#This Row],[B2B]],6)),"")</f>
        <v/>
      </c>
      <c r="CV104" s="6" t="str">
        <f>+IFERROR(VLOOKUP(CT104,Auxiliar!$A:$C,2,0),"")</f>
        <v/>
      </c>
      <c r="CW104" s="7" t="str">
        <f>+IFERROR(VLOOKUP(CT104,Auxiliar!$A:$C,3,0),"")</f>
        <v/>
      </c>
      <c r="CY104" s="1">
        <v>1407</v>
      </c>
      <c r="CZ104" s="1" t="s">
        <v>16</v>
      </c>
      <c r="DA104" s="6">
        <f>+IFERROR(VALUE(RIGHT(Tabla18[[#This Row],[B2B]],6)),"")</f>
        <v>1407</v>
      </c>
      <c r="DB104" s="6" t="str">
        <f>+IFERROR(VLOOKUP(CZ104,Auxiliar!$A:$C,2,0),"")</f>
        <v>PREMIUM</v>
      </c>
      <c r="DC104" s="7" t="str">
        <f>+IFERROR(VLOOKUP(CZ104,Auxiliar!$A:$C,3,0),"")</f>
        <v>0b 0% | 2b 2% | 5b 3,5% | 10b 5%</v>
      </c>
      <c r="DE104" s="1">
        <v>1407</v>
      </c>
      <c r="DF104" s="1" t="s">
        <v>19</v>
      </c>
      <c r="DG104" s="6">
        <f>+IFERROR(VALUE(RIGHT(Tabla19[[#This Row],[B2B]],6)),"")</f>
        <v>1407</v>
      </c>
      <c r="DH104" s="6" t="str">
        <f>+IFERROR(VLOOKUP(DF104,Auxiliar!$A:$C,2,0),"")</f>
        <v>MICHELOB</v>
      </c>
      <c r="DI104" s="7" t="str">
        <f>+IFERROR(VLOOKUP(DF104,Auxiliar!$A:$C,3,0),"")</f>
        <v>1b 7% | 3b 22% | 8b 27%</v>
      </c>
      <c r="DK104" s="1"/>
      <c r="DL104" s="1"/>
      <c r="DM104" s="6" t="str">
        <f>+IFERROR(VALUE(RIGHT(Tabla20[[#This Row],[B2B]],6)),"")</f>
        <v/>
      </c>
      <c r="DN104" s="6" t="str">
        <f>+IFERROR(VLOOKUP(DL104,Auxiliar!$A:$C,2,0),"")</f>
        <v/>
      </c>
      <c r="DO104" s="7" t="str">
        <f>+IFERROR(VLOOKUP(DL104,Auxiliar!$A:$C,3,0),"")</f>
        <v/>
      </c>
      <c r="DQ104" s="1">
        <v>1407</v>
      </c>
      <c r="DR104" s="12" t="s">
        <v>24</v>
      </c>
      <c r="DS104" s="6">
        <f>+IFERROR(VALUE(RIGHT(Tabla21[[#This Row],[B2B]],6)),"")</f>
        <v>1407</v>
      </c>
      <c r="DT104" s="6" t="str">
        <f>+IFERROR(VLOOKUP(DR104,Auxiliar!$A:$C,2,0),"")</f>
        <v>CORONA PORRON</v>
      </c>
      <c r="DU104" s="7" t="str">
        <f>+IFERROR(VLOOKUP(DR104,Auxiliar!$A:$C,3,0),"")</f>
        <v>1b 5% | 20b 0%</v>
      </c>
      <c r="DW104" s="1">
        <v>5749</v>
      </c>
      <c r="DX104" s="12" t="s">
        <v>43</v>
      </c>
      <c r="DY104" s="6">
        <f>+IFERROR(VALUE(RIGHT(Tabla22[[#This Row],[B2B]],6)),"")</f>
        <v>5749</v>
      </c>
      <c r="DZ104" s="6" t="str">
        <f>+IFERROR(VLOOKUP(DX104,Auxiliar!$A:$C,2,0),"")</f>
        <v xml:space="preserve">VALUE LATA </v>
      </c>
      <c r="EA104" s="7" t="str">
        <f>+IFERROR(VLOOKUP(DX104,Auxiliar!$A:$C,3,0),"")</f>
        <v>1b 15% | 100b 18%</v>
      </c>
      <c r="EC104" s="1">
        <v>5748</v>
      </c>
      <c r="ED104" s="12" t="s">
        <v>47</v>
      </c>
      <c r="EE104" s="6">
        <f>+IFERROR(VALUE(RIGHT(Tabla23[[#This Row],[B2B]],6)),"")</f>
        <v>5748</v>
      </c>
      <c r="EF104" s="6" t="str">
        <f>+IFERROR(VLOOKUP(ED104,Auxiliar!$A:$C,2,0),"")</f>
        <v>VALUE LATON</v>
      </c>
      <c r="EG104" s="7" t="str">
        <f>+IFERROR(VLOOKUP(ED104,Auxiliar!$A:$C,3,0),"")</f>
        <v>1b 10% | 5b 15% | 192b 0%</v>
      </c>
      <c r="EI104" s="1"/>
      <c r="EJ104" s="12"/>
      <c r="EK104" s="6" t="str">
        <f>+IFERROR(VALUE(RIGHT(Tabla24[[#This Row],[B2B]],6)),"")</f>
        <v/>
      </c>
      <c r="EL104" s="6" t="str">
        <f>+IFERROR(VLOOKUP(EJ104,Auxiliar!$A:$C,2,0),"")</f>
        <v/>
      </c>
      <c r="EM104" s="7" t="str">
        <f>+IFERROR(VLOOKUP(EJ104,Auxiliar!$A:$C,3,0),"")</f>
        <v/>
      </c>
      <c r="EO104" s="1"/>
      <c r="EP104" s="12"/>
      <c r="EQ104" s="6" t="str">
        <f>+IFERROR(VALUE(RIGHT(Tabla25[[#This Row],[B2B]],6)),"")</f>
        <v/>
      </c>
      <c r="ER104" s="6" t="str">
        <f>+IFERROR(VLOOKUP(EP104,Auxiliar!$A:$C,2,0),"")</f>
        <v/>
      </c>
      <c r="ES104" s="7" t="str">
        <f>+IFERROR(VLOOKUP(EP104,Auxiliar!$A:$C,3,0),"")</f>
        <v/>
      </c>
      <c r="EU104" s="1"/>
      <c r="EV104" s="12"/>
      <c r="EW104" s="6" t="str">
        <f>+IFERROR(VALUE(RIGHT(Tabla26[[#This Row],[B2B]],6)),"")</f>
        <v/>
      </c>
      <c r="EX104" s="6" t="str">
        <f>+IFERROR(VLOOKUP(EV104,Auxiliar!$A:$C,2,0),"")</f>
        <v/>
      </c>
      <c r="EY104" s="7" t="str">
        <f>+IFERROR(VLOOKUP(EV104,Auxiliar!$A:$C,3,0),"")</f>
        <v/>
      </c>
      <c r="EZ104" s="1"/>
      <c r="FA104" s="12"/>
      <c r="FB104" s="6" t="str">
        <f>+IFERROR(VALUE(RIGHT(Tabla27[[#This Row],[B2B]],6)),"")</f>
        <v/>
      </c>
      <c r="FC104" s="6" t="str">
        <f>+IFERROR(VLOOKUP(FA104,Auxiliar!$A:$C,2,0),"")</f>
        <v/>
      </c>
      <c r="FD104" s="7" t="str">
        <f>+IFERROR(VLOOKUP(FA104,Auxiliar!$A:$C,3,0),"")</f>
        <v/>
      </c>
      <c r="FE104" s="1"/>
      <c r="FF104" s="12"/>
      <c r="FG104" s="6" t="str">
        <f>+IFERROR(VALUE(RIGHT(Tabla28[[#This Row],[B2B]],6)),"")</f>
        <v/>
      </c>
      <c r="FH104" s="6" t="str">
        <f>+IFERROR(VLOOKUP(FF104,Auxiliar!$A:$C,2,0),"")</f>
        <v/>
      </c>
      <c r="FI104" s="7" t="str">
        <f>+IFERROR(VLOOKUP(FF104,Auxiliar!$A:$C,3,0),"")</f>
        <v/>
      </c>
      <c r="FJ104" s="1"/>
      <c r="FK104" s="12"/>
      <c r="FL104" s="6" t="str">
        <f>+IFERROR(VALUE(RIGHT(Tabla29[[#This Row],[B2B]],6)),"")</f>
        <v/>
      </c>
      <c r="FM104" s="6" t="str">
        <f>+IFERROR(VLOOKUP(FK104,Auxiliar!$A:$C,2,0),"")</f>
        <v/>
      </c>
      <c r="FN104" s="7" t="str">
        <f>+IFERROR(VLOOKUP(FK104,Auxiliar!$A:$C,3,0),"")</f>
        <v/>
      </c>
      <c r="FO104" s="1"/>
      <c r="FP104" s="12"/>
      <c r="FQ104" s="6"/>
      <c r="FR104" s="6"/>
      <c r="FS104" s="7"/>
      <c r="FT104" s="1"/>
      <c r="FU104" s="12"/>
      <c r="FV104" s="6" t="str">
        <f>+IFERROR(VALUE(RIGHT(Tabla31[[#This Row],[B2B]],6)),"")</f>
        <v/>
      </c>
      <c r="FW104" s="6" t="str">
        <f>+IFERROR(VLOOKUP(FU104,Auxiliar!$A:$C,2,0),"")</f>
        <v/>
      </c>
      <c r="FX104" s="7" t="str">
        <f>+IFERROR(VLOOKUP(FU104,Auxiliar!$A:$C,3,0),"")</f>
        <v/>
      </c>
      <c r="FY104" s="1"/>
      <c r="FZ104" s="12"/>
      <c r="GA104" s="6" t="str">
        <f>+IFERROR(VALUE(RIGHT(Tabla32[[#This Row],[B2B]],6)),"")</f>
        <v/>
      </c>
      <c r="GB104" s="6" t="str">
        <f>+IFERROR(VLOOKUP(FZ104,Auxiliar!$A:$C,2,0),"")</f>
        <v/>
      </c>
      <c r="GC104" s="7" t="str">
        <f>+IFERROR(VLOOKUP(FZ104,Auxiliar!$A:$C,3,0),"")</f>
        <v/>
      </c>
      <c r="GD104" s="1"/>
      <c r="GE104" s="12"/>
      <c r="GF104" s="6" t="str">
        <f>+IFERROR(VALUE(RIGHT(Tabla33[[#This Row],[B2B]],6)),"")</f>
        <v/>
      </c>
      <c r="GG104" s="6" t="str">
        <f>+IFERROR(VLOOKUP(GE104,Auxiliar!$A:$C,2,0),"")</f>
        <v/>
      </c>
      <c r="GH104" s="7" t="str">
        <f>+IFERROR(VLOOKUP(GE104,Auxiliar!$A:$C,3,0),"")</f>
        <v/>
      </c>
    </row>
    <row r="105" spans="1:190" x14ac:dyDescent="0.25">
      <c r="A105" s="1"/>
      <c r="B105" s="1"/>
      <c r="C105" t="str">
        <f>+IFERROR(VALUE(RIGHT(Tabla1[[#This Row],[B2B]],6)),"")</f>
        <v/>
      </c>
      <c r="D105" t="str">
        <f>+IFERROR(VLOOKUP(B105,Auxiliar!$A:$C,2,0),"")</f>
        <v/>
      </c>
      <c r="E105" s="5" t="str">
        <f>+IFERROR(VLOOKUP(B105,Auxiliar!$A:$C,3,0),"")</f>
        <v/>
      </c>
      <c r="S105" s="1">
        <v>2596</v>
      </c>
      <c r="T105" s="1" t="s">
        <v>9</v>
      </c>
      <c r="U105" s="6">
        <f>+IFERROR(VALUE(RIGHT(Tabla4[[#This Row],[B2B]],6)),"")</f>
        <v>2596</v>
      </c>
      <c r="V105" s="6" t="str">
        <f>+IFERROR(VLOOKUP(T105,Auxiliar!$A:$C,2,0),"")</f>
        <v>CORE</v>
      </c>
      <c r="W105" s="7" t="str">
        <f>+IFERROR(VLOOKUP(T105,Auxiliar!$A:$C,3,0),"")</f>
        <v>0b 1% | 2b 5% | 4b 6%</v>
      </c>
      <c r="Y105" s="1">
        <v>4091</v>
      </c>
      <c r="Z105" s="1" t="s">
        <v>10</v>
      </c>
      <c r="AA105" s="6">
        <f>+IFERROR(VALUE(RIGHT(Tabla5[[#This Row],[B2B]],6)),"")</f>
        <v>4091</v>
      </c>
      <c r="AB105" s="6" t="str">
        <f>+IFERROR(VLOOKUP(Z105,Auxiliar!$A:$C,2,0),"")</f>
        <v>CORE</v>
      </c>
      <c r="AC105" s="7" t="str">
        <f>+IFERROR(VLOOKUP(Z105,Auxiliar!$A:$C,3,0),"")</f>
        <v>0b 1% | 3b 4% | 5b 6%</v>
      </c>
      <c r="AE105" s="1">
        <v>5990</v>
      </c>
      <c r="AF105" s="1" t="s">
        <v>11</v>
      </c>
      <c r="AG105" s="6">
        <f>+IFERROR(VALUE(RIGHT(Tabla6[[#This Row],[B2B]],6)),"")</f>
        <v>5990</v>
      </c>
      <c r="AH105" s="6" t="str">
        <f>+IFERROR(VLOOKUP(AF105,Auxiliar!$A:$C,2,0),"")</f>
        <v>CORE</v>
      </c>
      <c r="AI105" s="7" t="str">
        <f>+IFERROR(VLOOKUP(AF105,Auxiliar!$A:$C,3,0),"")</f>
        <v>0b 1% | 6b 5% | 10b 6%</v>
      </c>
      <c r="AK105" s="1">
        <v>2328</v>
      </c>
      <c r="AL105" s="1" t="s">
        <v>30</v>
      </c>
      <c r="AM105" s="6">
        <f>+IFERROR(VALUE(RIGHT(Tabla7[[#This Row],[B2B]],6)),"")</f>
        <v>2328</v>
      </c>
      <c r="AN105" s="6" t="str">
        <f>+IFERROR(VLOOKUP(AL105,Auxiliar!$A:$C,2,0),"")</f>
        <v>LATONES</v>
      </c>
      <c r="AO105" s="7" t="str">
        <f>+IFERROR(VLOOKUP(AL105,Auxiliar!$A:$C,3,0),"")</f>
        <v>1b 4% | 5b 7% | 97b 0%</v>
      </c>
      <c r="AQ105" s="1">
        <v>3655</v>
      </c>
      <c r="AR105" s="1" t="s">
        <v>31</v>
      </c>
      <c r="AS105" s="6">
        <f>+IFERROR(VALUE(RIGHT(Tabla8[[#This Row],[B2B]],6)),"")</f>
        <v>3655</v>
      </c>
      <c r="AT105" s="6" t="str">
        <f>+IFERROR(VLOOKUP(AR105,Auxiliar!$A:$C,2,0),"")</f>
        <v>LATONES</v>
      </c>
      <c r="AU105" s="7" t="str">
        <f>+IFERROR(VLOOKUP(AR105,Auxiliar!$A:$C,3,0),"")</f>
        <v>2b 3% | 4b 5% | 5b 8% | 193 0%</v>
      </c>
      <c r="AW105" s="1"/>
      <c r="AX105" s="1" t="s">
        <v>32</v>
      </c>
      <c r="AY105" s="6" t="str">
        <f>+IFERROR(VALUE(RIGHT(Tabla9[[#This Row],[B2B]],6)),"")</f>
        <v/>
      </c>
      <c r="AZ105" s="6" t="str">
        <f>+IFERROR(VLOOKUP(AX105,Auxiliar!$A:$C,2,0),"")</f>
        <v>LATONES</v>
      </c>
      <c r="BA105" s="7" t="str">
        <f>+IFERROR(VLOOKUP(AX105,Auxiliar!$A:$C,3,0),"")</f>
        <v>2b 3% | 4b 4% | 6b 5% | 10b 8%  | 385b 0%</v>
      </c>
      <c r="BC105" s="1"/>
      <c r="BD105" s="1" t="s">
        <v>33</v>
      </c>
      <c r="BE105" s="6" t="str">
        <f>+IFERROR(VALUE(RIGHT(Tabla10[[#This Row],[B2B]],6)),"")</f>
        <v/>
      </c>
      <c r="BF105" s="6" t="str">
        <f>+IFERROR(VLOOKUP(BD105,Auxiliar!$A:$C,2,0),"")</f>
        <v>LATONES</v>
      </c>
      <c r="BG105" s="7" t="str">
        <f>+IFERROR(VLOOKUP(BD105,Auxiliar!$A:$C,3,0),"")</f>
        <v>6b 4% | 12b 5% | 15b 8% | 385b 0%</v>
      </c>
      <c r="BI105" s="1"/>
      <c r="BJ105" s="1"/>
      <c r="BK105" s="6" t="str">
        <f>+IFERROR(VALUE(RIGHT(Tabla11[[#This Row],[B2B]],6)),"")</f>
        <v/>
      </c>
      <c r="BL105" s="6" t="str">
        <f>+IFERROR(VLOOKUP(BJ105,Auxiliar!$A:$C,2,0),"")</f>
        <v/>
      </c>
      <c r="BM105" s="7" t="str">
        <f>+IFERROR(VLOOKUP(BJ105,Auxiliar!$A:$C,3,0),"")</f>
        <v/>
      </c>
      <c r="BO105" s="1">
        <v>5749</v>
      </c>
      <c r="BP105" s="1" t="s">
        <v>39</v>
      </c>
      <c r="BQ105" s="6">
        <f>+IFERROR(VALUE(RIGHT(Tabla12[[#This Row],[B2B]],6)),"")</f>
        <v>5749</v>
      </c>
      <c r="BR105" s="6" t="str">
        <f>+IFERROR(VLOOKUP(BP105,Auxiliar!$A:$C,2,0),"")</f>
        <v>VALUE LITRO</v>
      </c>
      <c r="BS105" s="7" t="str">
        <f>+IFERROR(VLOOKUP(BP105,Auxiliar!$A:$C,3,0),"")</f>
        <v>1b 12%</v>
      </c>
      <c r="BU105" s="1"/>
      <c r="BV105" s="1"/>
      <c r="BW105" s="6" t="str">
        <f>+IFERROR(VALUE(RIGHT(Tabla13[[#This Row],[B2B]],6)),"")</f>
        <v/>
      </c>
      <c r="BX105" s="6" t="str">
        <f>+IFERROR(VLOOKUP(BV105,Auxiliar!$A:$C,2,0),"")</f>
        <v/>
      </c>
      <c r="BY105" s="7" t="str">
        <f>+IFERROR(VLOOKUP(BV105,Auxiliar!$A:$C,3,0),"")</f>
        <v/>
      </c>
      <c r="CA105" s="1">
        <v>1415</v>
      </c>
      <c r="CB105" s="1" t="s">
        <v>35</v>
      </c>
      <c r="CC105" s="6">
        <f>+IFERROR(VALUE(RIGHT(Tabla14[[#This Row],[B2B]],6)),"")</f>
        <v>1415</v>
      </c>
      <c r="CD105" s="6" t="str">
        <f>+IFERROR(VLOOKUP(CB105,Auxiliar!$A:$C,2,0),"")</f>
        <v>Corona 710cc</v>
      </c>
      <c r="CE105" s="7" t="str">
        <f>+IFERROR(VLOOKUP(CB105,Auxiliar!$A:$C,3,0),"")</f>
        <v>1b 10% | 85b 0%</v>
      </c>
      <c r="CG105" s="1"/>
      <c r="CH105" s="1"/>
      <c r="CI105" s="6" t="str">
        <f>+IFERROR(VALUE(RIGHT(Tabla15[[#This Row],[B2B]],6)),"")</f>
        <v/>
      </c>
      <c r="CJ105" s="6" t="str">
        <f>+IFERROR(VLOOKUP(CH105,Auxiliar!$A:$C,2,0),"")</f>
        <v/>
      </c>
      <c r="CK105" s="7" t="str">
        <f>+IFERROR(VLOOKUP(CH105,Auxiliar!$A:$C,3,0),"")</f>
        <v/>
      </c>
      <c r="CM105" s="1">
        <v>1412</v>
      </c>
      <c r="CN105" s="1" t="s">
        <v>20</v>
      </c>
      <c r="CO105" s="6">
        <v>1412</v>
      </c>
      <c r="CP105" s="6" t="s">
        <v>20</v>
      </c>
      <c r="CQ105" s="7" t="s">
        <v>21</v>
      </c>
      <c r="CS105" s="1"/>
      <c r="CT105" s="1"/>
      <c r="CU105" s="6" t="str">
        <f>+IFERROR(VALUE(RIGHT(Tabla17[[#This Row],[B2B]],6)),"")</f>
        <v/>
      </c>
      <c r="CV105" s="6" t="str">
        <f>+IFERROR(VLOOKUP(CT105,Auxiliar!$A:$C,2,0),"")</f>
        <v/>
      </c>
      <c r="CW105" s="7" t="str">
        <f>+IFERROR(VLOOKUP(CT105,Auxiliar!$A:$C,3,0),"")</f>
        <v/>
      </c>
      <c r="CY105" s="1">
        <v>1412</v>
      </c>
      <c r="CZ105" s="1" t="s">
        <v>16</v>
      </c>
      <c r="DA105" s="6">
        <f>+IFERROR(VALUE(RIGHT(Tabla18[[#This Row],[B2B]],6)),"")</f>
        <v>1412</v>
      </c>
      <c r="DB105" s="6" t="str">
        <f>+IFERROR(VLOOKUP(CZ105,Auxiliar!$A:$C,2,0),"")</f>
        <v>PREMIUM</v>
      </c>
      <c r="DC105" s="7" t="str">
        <f>+IFERROR(VLOOKUP(CZ105,Auxiliar!$A:$C,3,0),"")</f>
        <v>0b 0% | 2b 2% | 5b 3,5% | 10b 5%</v>
      </c>
      <c r="DE105" s="1">
        <v>1412</v>
      </c>
      <c r="DF105" s="1" t="s">
        <v>19</v>
      </c>
      <c r="DG105" s="6">
        <f>+IFERROR(VALUE(RIGHT(Tabla19[[#This Row],[B2B]],6)),"")</f>
        <v>1412</v>
      </c>
      <c r="DH105" s="6" t="str">
        <f>+IFERROR(VLOOKUP(DF105,Auxiliar!$A:$C,2,0),"")</f>
        <v>MICHELOB</v>
      </c>
      <c r="DI105" s="7" t="str">
        <f>+IFERROR(VLOOKUP(DF105,Auxiliar!$A:$C,3,0),"")</f>
        <v>1b 7% | 3b 22% | 8b 27%</v>
      </c>
      <c r="DK105" s="1"/>
      <c r="DL105" s="1"/>
      <c r="DM105" s="6" t="str">
        <f>+IFERROR(VALUE(RIGHT(Tabla20[[#This Row],[B2B]],6)),"")</f>
        <v/>
      </c>
      <c r="DN105" s="6" t="str">
        <f>+IFERROR(VLOOKUP(DL105,Auxiliar!$A:$C,2,0),"")</f>
        <v/>
      </c>
      <c r="DO105" s="7" t="str">
        <f>+IFERROR(VLOOKUP(DL105,Auxiliar!$A:$C,3,0),"")</f>
        <v/>
      </c>
      <c r="DQ105" s="1">
        <v>1412</v>
      </c>
      <c r="DR105" s="12" t="s">
        <v>24</v>
      </c>
      <c r="DS105" s="6">
        <f>+IFERROR(VALUE(RIGHT(Tabla21[[#This Row],[B2B]],6)),"")</f>
        <v>1412</v>
      </c>
      <c r="DT105" s="6" t="str">
        <f>+IFERROR(VLOOKUP(DR105,Auxiliar!$A:$C,2,0),"")</f>
        <v>CORONA PORRON</v>
      </c>
      <c r="DU105" s="7" t="str">
        <f>+IFERROR(VLOOKUP(DR105,Auxiliar!$A:$C,3,0),"")</f>
        <v>1b 5% | 20b 0%</v>
      </c>
      <c r="DW105" s="1">
        <v>4423</v>
      </c>
      <c r="DX105" s="12" t="s">
        <v>43</v>
      </c>
      <c r="DY105" s="6">
        <f>+IFERROR(VALUE(RIGHT(Tabla22[[#This Row],[B2B]],6)),"")</f>
        <v>4423</v>
      </c>
      <c r="DZ105" s="6" t="str">
        <f>+IFERROR(VLOOKUP(DX105,Auxiliar!$A:$C,2,0),"")</f>
        <v xml:space="preserve">VALUE LATA </v>
      </c>
      <c r="EA105" s="7" t="str">
        <f>+IFERROR(VLOOKUP(DX105,Auxiliar!$A:$C,3,0),"")</f>
        <v>1b 15% | 100b 18%</v>
      </c>
      <c r="EC105" s="1">
        <v>4422</v>
      </c>
      <c r="ED105" s="12" t="s">
        <v>47</v>
      </c>
      <c r="EE105" s="6">
        <f>+IFERROR(VALUE(RIGHT(Tabla23[[#This Row],[B2B]],6)),"")</f>
        <v>4422</v>
      </c>
      <c r="EF105" s="6" t="str">
        <f>+IFERROR(VLOOKUP(ED105,Auxiliar!$A:$C,2,0),"")</f>
        <v>VALUE LATON</v>
      </c>
      <c r="EG105" s="7" t="str">
        <f>+IFERROR(VLOOKUP(ED105,Auxiliar!$A:$C,3,0),"")</f>
        <v>1b 10% | 5b 15% | 192b 0%</v>
      </c>
      <c r="EI105" s="1"/>
      <c r="EJ105" s="12"/>
      <c r="EK105" s="6" t="str">
        <f>+IFERROR(VALUE(RIGHT(Tabla24[[#This Row],[B2B]],6)),"")</f>
        <v/>
      </c>
      <c r="EL105" s="6" t="str">
        <f>+IFERROR(VLOOKUP(EJ105,Auxiliar!$A:$C,2,0),"")</f>
        <v/>
      </c>
      <c r="EM105" s="7" t="str">
        <f>+IFERROR(VLOOKUP(EJ105,Auxiliar!$A:$C,3,0),"")</f>
        <v/>
      </c>
      <c r="EO105" s="1"/>
      <c r="EP105" s="12"/>
      <c r="EQ105" s="6" t="str">
        <f>+IFERROR(VALUE(RIGHT(Tabla25[[#This Row],[B2B]],6)),"")</f>
        <v/>
      </c>
      <c r="ER105" s="6" t="str">
        <f>+IFERROR(VLOOKUP(EP105,Auxiliar!$A:$C,2,0),"")</f>
        <v/>
      </c>
      <c r="ES105" s="7" t="str">
        <f>+IFERROR(VLOOKUP(EP105,Auxiliar!$A:$C,3,0),"")</f>
        <v/>
      </c>
      <c r="EU105" s="1"/>
      <c r="EV105" s="12"/>
      <c r="EW105" s="6" t="str">
        <f>+IFERROR(VALUE(RIGHT(Tabla26[[#This Row],[B2B]],6)),"")</f>
        <v/>
      </c>
      <c r="EX105" s="6" t="str">
        <f>+IFERROR(VLOOKUP(EV105,Auxiliar!$A:$C,2,0),"")</f>
        <v/>
      </c>
      <c r="EY105" s="7" t="str">
        <f>+IFERROR(VLOOKUP(EV105,Auxiliar!$A:$C,3,0),"")</f>
        <v/>
      </c>
      <c r="EZ105" s="1"/>
      <c r="FA105" s="12"/>
      <c r="FB105" s="6" t="str">
        <f>+IFERROR(VALUE(RIGHT(Tabla27[[#This Row],[B2B]],6)),"")</f>
        <v/>
      </c>
      <c r="FC105" s="6" t="str">
        <f>+IFERROR(VLOOKUP(FA105,Auxiliar!$A:$C,2,0),"")</f>
        <v/>
      </c>
      <c r="FD105" s="7" t="str">
        <f>+IFERROR(VLOOKUP(FA105,Auxiliar!$A:$C,3,0),"")</f>
        <v/>
      </c>
      <c r="FE105" s="1"/>
      <c r="FF105" s="12"/>
      <c r="FG105" s="6" t="str">
        <f>+IFERROR(VALUE(RIGHT(Tabla28[[#This Row],[B2B]],6)),"")</f>
        <v/>
      </c>
      <c r="FH105" s="6" t="str">
        <f>+IFERROR(VLOOKUP(FF105,Auxiliar!$A:$C,2,0),"")</f>
        <v/>
      </c>
      <c r="FI105" s="7" t="str">
        <f>+IFERROR(VLOOKUP(FF105,Auxiliar!$A:$C,3,0),"")</f>
        <v/>
      </c>
      <c r="FJ105" s="1"/>
      <c r="FK105" s="12"/>
      <c r="FL105" s="6" t="str">
        <f>+IFERROR(VALUE(RIGHT(Tabla29[[#This Row],[B2B]],6)),"")</f>
        <v/>
      </c>
      <c r="FM105" s="6" t="str">
        <f>+IFERROR(VLOOKUP(FK105,Auxiliar!$A:$C,2,0),"")</f>
        <v/>
      </c>
      <c r="FN105" s="7" t="str">
        <f>+IFERROR(VLOOKUP(FK105,Auxiliar!$A:$C,3,0),"")</f>
        <v/>
      </c>
      <c r="FO105" s="1"/>
      <c r="FP105" s="12"/>
      <c r="FQ105" s="6"/>
      <c r="FR105" s="6"/>
      <c r="FS105" s="7"/>
      <c r="FT105" s="1"/>
      <c r="FU105" s="12"/>
      <c r="FV105" s="6" t="str">
        <f>+IFERROR(VALUE(RIGHT(Tabla31[[#This Row],[B2B]],6)),"")</f>
        <v/>
      </c>
      <c r="FW105" s="6" t="str">
        <f>+IFERROR(VLOOKUP(FU105,Auxiliar!$A:$C,2,0),"")</f>
        <v/>
      </c>
      <c r="FX105" s="7" t="str">
        <f>+IFERROR(VLOOKUP(FU105,Auxiliar!$A:$C,3,0),"")</f>
        <v/>
      </c>
      <c r="FY105" s="1"/>
      <c r="FZ105" s="12"/>
      <c r="GA105" s="6" t="str">
        <f>+IFERROR(VALUE(RIGHT(Tabla32[[#This Row],[B2B]],6)),"")</f>
        <v/>
      </c>
      <c r="GB105" s="6" t="str">
        <f>+IFERROR(VLOOKUP(FZ105,Auxiliar!$A:$C,2,0),"")</f>
        <v/>
      </c>
      <c r="GC105" s="7" t="str">
        <f>+IFERROR(VLOOKUP(FZ105,Auxiliar!$A:$C,3,0),"")</f>
        <v/>
      </c>
      <c r="GD105" s="1"/>
      <c r="GE105" s="12"/>
      <c r="GF105" s="6" t="str">
        <f>+IFERROR(VALUE(RIGHT(Tabla33[[#This Row],[B2B]],6)),"")</f>
        <v/>
      </c>
      <c r="GG105" s="6" t="str">
        <f>+IFERROR(VLOOKUP(GE105,Auxiliar!$A:$C,2,0),"")</f>
        <v/>
      </c>
      <c r="GH105" s="7" t="str">
        <f>+IFERROR(VLOOKUP(GE105,Auxiliar!$A:$C,3,0),"")</f>
        <v/>
      </c>
    </row>
    <row r="106" spans="1:190" x14ac:dyDescent="0.25">
      <c r="A106" s="1"/>
      <c r="B106" s="1"/>
      <c r="C106" t="str">
        <f>+IFERROR(VALUE(RIGHT(Tabla1[[#This Row],[B2B]],6)),"")</f>
        <v/>
      </c>
      <c r="D106" t="str">
        <f>+IFERROR(VLOOKUP(B106,Auxiliar!$A:$C,2,0),"")</f>
        <v/>
      </c>
      <c r="E106" s="5" t="str">
        <f>+IFERROR(VLOOKUP(B106,Auxiliar!$A:$C,3,0),"")</f>
        <v/>
      </c>
      <c r="S106" s="1">
        <v>2598</v>
      </c>
      <c r="T106" s="1" t="s">
        <v>9</v>
      </c>
      <c r="U106" s="6">
        <f>+IFERROR(VALUE(RIGHT(Tabla4[[#This Row],[B2B]],6)),"")</f>
        <v>2598</v>
      </c>
      <c r="V106" s="6" t="str">
        <f>+IFERROR(VLOOKUP(T106,Auxiliar!$A:$C,2,0),"")</f>
        <v>CORE</v>
      </c>
      <c r="W106" s="7" t="str">
        <f>+IFERROR(VLOOKUP(T106,Auxiliar!$A:$C,3,0),"")</f>
        <v>0b 1% | 2b 5% | 4b 6%</v>
      </c>
      <c r="Y106" s="1">
        <v>4092</v>
      </c>
      <c r="Z106" s="1" t="s">
        <v>10</v>
      </c>
      <c r="AA106" s="6">
        <f>+IFERROR(VALUE(RIGHT(Tabla5[[#This Row],[B2B]],6)),"")</f>
        <v>4092</v>
      </c>
      <c r="AB106" s="6" t="str">
        <f>+IFERROR(VLOOKUP(Z106,Auxiliar!$A:$C,2,0),"")</f>
        <v>CORE</v>
      </c>
      <c r="AC106" s="7" t="str">
        <f>+IFERROR(VLOOKUP(Z106,Auxiliar!$A:$C,3,0),"")</f>
        <v>0b 1% | 3b 4% | 5b 6%</v>
      </c>
      <c r="AE106" s="1">
        <v>6037</v>
      </c>
      <c r="AF106" s="1" t="s">
        <v>11</v>
      </c>
      <c r="AG106" s="6">
        <f>+IFERROR(VALUE(RIGHT(Tabla6[[#This Row],[B2B]],6)),"")</f>
        <v>6037</v>
      </c>
      <c r="AH106" s="6" t="str">
        <f>+IFERROR(VLOOKUP(AF106,Auxiliar!$A:$C,2,0),"")</f>
        <v>CORE</v>
      </c>
      <c r="AI106" s="7" t="str">
        <f>+IFERROR(VLOOKUP(AF106,Auxiliar!$A:$C,3,0),"")</f>
        <v>0b 1% | 6b 5% | 10b 6%</v>
      </c>
      <c r="AK106" s="1">
        <v>2332</v>
      </c>
      <c r="AL106" s="1" t="s">
        <v>30</v>
      </c>
      <c r="AM106" s="6">
        <f>+IFERROR(VALUE(RIGHT(Tabla7[[#This Row],[B2B]],6)),"")</f>
        <v>2332</v>
      </c>
      <c r="AN106" s="6" t="str">
        <f>+IFERROR(VLOOKUP(AL106,Auxiliar!$A:$C,2,0),"")</f>
        <v>LATONES</v>
      </c>
      <c r="AO106" s="7" t="str">
        <f>+IFERROR(VLOOKUP(AL106,Auxiliar!$A:$C,3,0),"")</f>
        <v>1b 4% | 5b 7% | 97b 0%</v>
      </c>
      <c r="AQ106" s="1">
        <v>3671</v>
      </c>
      <c r="AR106" s="1" t="s">
        <v>31</v>
      </c>
      <c r="AS106" s="6">
        <f>+IFERROR(VALUE(RIGHT(Tabla8[[#This Row],[B2B]],6)),"")</f>
        <v>3671</v>
      </c>
      <c r="AT106" s="6" t="str">
        <f>+IFERROR(VLOOKUP(AR106,Auxiliar!$A:$C,2,0),"")</f>
        <v>LATONES</v>
      </c>
      <c r="AU106" s="7" t="str">
        <f>+IFERROR(VLOOKUP(AR106,Auxiliar!$A:$C,3,0),"")</f>
        <v>2b 3% | 4b 5% | 5b 8% | 193 0%</v>
      </c>
      <c r="AW106" s="1"/>
      <c r="AX106" s="1" t="s">
        <v>32</v>
      </c>
      <c r="AY106" s="6" t="str">
        <f>+IFERROR(VALUE(RIGHT(Tabla9[[#This Row],[B2B]],6)),"")</f>
        <v/>
      </c>
      <c r="AZ106" s="6" t="str">
        <f>+IFERROR(VLOOKUP(AX106,Auxiliar!$A:$C,2,0),"")</f>
        <v>LATONES</v>
      </c>
      <c r="BA106" s="7" t="str">
        <f>+IFERROR(VLOOKUP(AX106,Auxiliar!$A:$C,3,0),"")</f>
        <v>2b 3% | 4b 4% | 6b 5% | 10b 8%  | 385b 0%</v>
      </c>
      <c r="BC106" s="1"/>
      <c r="BD106" s="1" t="s">
        <v>33</v>
      </c>
      <c r="BE106" s="6" t="str">
        <f>+IFERROR(VALUE(RIGHT(Tabla10[[#This Row],[B2B]],6)),"")</f>
        <v/>
      </c>
      <c r="BF106" s="6" t="str">
        <f>+IFERROR(VLOOKUP(BD106,Auxiliar!$A:$C,2,0),"")</f>
        <v>LATONES</v>
      </c>
      <c r="BG106" s="7" t="str">
        <f>+IFERROR(VLOOKUP(BD106,Auxiliar!$A:$C,3,0),"")</f>
        <v>6b 4% | 12b 5% | 15b 8% | 385b 0%</v>
      </c>
      <c r="BI106" s="1"/>
      <c r="BJ106" s="1"/>
      <c r="BK106" s="6" t="str">
        <f>+IFERROR(VALUE(RIGHT(Tabla11[[#This Row],[B2B]],6)),"")</f>
        <v/>
      </c>
      <c r="BL106" s="6" t="str">
        <f>+IFERROR(VLOOKUP(BJ106,Auxiliar!$A:$C,2,0),"")</f>
        <v/>
      </c>
      <c r="BM106" s="7" t="str">
        <f>+IFERROR(VLOOKUP(BJ106,Auxiliar!$A:$C,3,0),"")</f>
        <v/>
      </c>
      <c r="BO106" s="1">
        <v>4423</v>
      </c>
      <c r="BP106" s="1" t="s">
        <v>39</v>
      </c>
      <c r="BQ106" s="6">
        <f>+IFERROR(VALUE(RIGHT(Tabla12[[#This Row],[B2B]],6)),"")</f>
        <v>4423</v>
      </c>
      <c r="BR106" s="6" t="str">
        <f>+IFERROR(VLOOKUP(BP106,Auxiliar!$A:$C,2,0),"")</f>
        <v>VALUE LITRO</v>
      </c>
      <c r="BS106" s="7" t="str">
        <f>+IFERROR(VLOOKUP(BP106,Auxiliar!$A:$C,3,0),"")</f>
        <v>1b 12%</v>
      </c>
      <c r="BU106" s="1"/>
      <c r="BV106" s="1"/>
      <c r="BW106" s="6" t="str">
        <f>+IFERROR(VALUE(RIGHT(Tabla13[[#This Row],[B2B]],6)),"")</f>
        <v/>
      </c>
      <c r="BX106" s="6" t="str">
        <f>+IFERROR(VLOOKUP(BV106,Auxiliar!$A:$C,2,0),"")</f>
        <v/>
      </c>
      <c r="BY106" s="7" t="str">
        <f>+IFERROR(VLOOKUP(BV106,Auxiliar!$A:$C,3,0),"")</f>
        <v/>
      </c>
      <c r="CA106" s="1">
        <v>1420</v>
      </c>
      <c r="CB106" s="1" t="s">
        <v>35</v>
      </c>
      <c r="CC106" s="6">
        <f>+IFERROR(VALUE(RIGHT(Tabla14[[#This Row],[B2B]],6)),"")</f>
        <v>1420</v>
      </c>
      <c r="CD106" s="6" t="str">
        <f>+IFERROR(VLOOKUP(CB106,Auxiliar!$A:$C,2,0),"")</f>
        <v>Corona 710cc</v>
      </c>
      <c r="CE106" s="7" t="str">
        <f>+IFERROR(VLOOKUP(CB106,Auxiliar!$A:$C,3,0),"")</f>
        <v>1b 10% | 85b 0%</v>
      </c>
      <c r="CG106" s="1"/>
      <c r="CH106" s="1"/>
      <c r="CI106" s="6" t="str">
        <f>+IFERROR(VALUE(RIGHT(Tabla15[[#This Row],[B2B]],6)),"")</f>
        <v/>
      </c>
      <c r="CJ106" s="6" t="str">
        <f>+IFERROR(VLOOKUP(CH106,Auxiliar!$A:$C,2,0),"")</f>
        <v/>
      </c>
      <c r="CK106" s="7" t="str">
        <f>+IFERROR(VLOOKUP(CH106,Auxiliar!$A:$C,3,0),"")</f>
        <v/>
      </c>
      <c r="CM106" s="1">
        <v>1415</v>
      </c>
      <c r="CN106" s="1" t="s">
        <v>20</v>
      </c>
      <c r="CO106" s="6">
        <v>1415</v>
      </c>
      <c r="CP106" s="6" t="s">
        <v>20</v>
      </c>
      <c r="CQ106" s="7" t="s">
        <v>21</v>
      </c>
      <c r="CS106" s="1"/>
      <c r="CT106" s="1"/>
      <c r="CU106" s="6" t="str">
        <f>+IFERROR(VALUE(RIGHT(Tabla17[[#This Row],[B2B]],6)),"")</f>
        <v/>
      </c>
      <c r="CV106" s="6" t="str">
        <f>+IFERROR(VLOOKUP(CT106,Auxiliar!$A:$C,2,0),"")</f>
        <v/>
      </c>
      <c r="CW106" s="7" t="str">
        <f>+IFERROR(VLOOKUP(CT106,Auxiliar!$A:$C,3,0),"")</f>
        <v/>
      </c>
      <c r="CY106" s="1">
        <v>1415</v>
      </c>
      <c r="CZ106" s="1" t="s">
        <v>16</v>
      </c>
      <c r="DA106" s="6">
        <f>+IFERROR(VALUE(RIGHT(Tabla18[[#This Row],[B2B]],6)),"")</f>
        <v>1415</v>
      </c>
      <c r="DB106" s="6" t="str">
        <f>+IFERROR(VLOOKUP(CZ106,Auxiliar!$A:$C,2,0),"")</f>
        <v>PREMIUM</v>
      </c>
      <c r="DC106" s="7" t="str">
        <f>+IFERROR(VLOOKUP(CZ106,Auxiliar!$A:$C,3,0),"")</f>
        <v>0b 0% | 2b 2% | 5b 3,5% | 10b 5%</v>
      </c>
      <c r="DE106" s="1">
        <v>1415</v>
      </c>
      <c r="DF106" s="1" t="s">
        <v>19</v>
      </c>
      <c r="DG106" s="6">
        <f>+IFERROR(VALUE(RIGHT(Tabla19[[#This Row],[B2B]],6)),"")</f>
        <v>1415</v>
      </c>
      <c r="DH106" s="6" t="str">
        <f>+IFERROR(VLOOKUP(DF106,Auxiliar!$A:$C,2,0),"")</f>
        <v>MICHELOB</v>
      </c>
      <c r="DI106" s="7" t="str">
        <f>+IFERROR(VLOOKUP(DF106,Auxiliar!$A:$C,3,0),"")</f>
        <v>1b 7% | 3b 22% | 8b 27%</v>
      </c>
      <c r="DK106" s="1"/>
      <c r="DL106" s="1"/>
      <c r="DM106" s="6" t="str">
        <f>+IFERROR(VALUE(RIGHT(Tabla20[[#This Row],[B2B]],6)),"")</f>
        <v/>
      </c>
      <c r="DN106" s="6" t="str">
        <f>+IFERROR(VLOOKUP(DL106,Auxiliar!$A:$C,2,0),"")</f>
        <v/>
      </c>
      <c r="DO106" s="7" t="str">
        <f>+IFERROR(VLOOKUP(DL106,Auxiliar!$A:$C,3,0),"")</f>
        <v/>
      </c>
      <c r="DQ106" s="1">
        <v>1415</v>
      </c>
      <c r="DR106" s="12" t="s">
        <v>24</v>
      </c>
      <c r="DS106" s="6">
        <f>+IFERROR(VALUE(RIGHT(Tabla21[[#This Row],[B2B]],6)),"")</f>
        <v>1415</v>
      </c>
      <c r="DT106" s="6" t="str">
        <f>+IFERROR(VLOOKUP(DR106,Auxiliar!$A:$C,2,0),"")</f>
        <v>CORONA PORRON</v>
      </c>
      <c r="DU106" s="7" t="str">
        <f>+IFERROR(VLOOKUP(DR106,Auxiliar!$A:$C,3,0),"")</f>
        <v>1b 5% | 20b 0%</v>
      </c>
      <c r="DW106" s="1">
        <v>5751</v>
      </c>
      <c r="DX106" s="12" t="s">
        <v>43</v>
      </c>
      <c r="DY106" s="6">
        <f>+IFERROR(VALUE(RIGHT(Tabla22[[#This Row],[B2B]],6)),"")</f>
        <v>5751</v>
      </c>
      <c r="DZ106" s="6" t="str">
        <f>+IFERROR(VLOOKUP(DX106,Auxiliar!$A:$C,2,0),"")</f>
        <v xml:space="preserve">VALUE LATA </v>
      </c>
      <c r="EA106" s="7" t="str">
        <f>+IFERROR(VLOOKUP(DX106,Auxiliar!$A:$C,3,0),"")</f>
        <v>1b 15% | 100b 18%</v>
      </c>
      <c r="EC106" s="1">
        <v>5749</v>
      </c>
      <c r="ED106" s="12" t="s">
        <v>47</v>
      </c>
      <c r="EE106" s="6">
        <f>+IFERROR(VALUE(RIGHT(Tabla23[[#This Row],[B2B]],6)),"")</f>
        <v>5749</v>
      </c>
      <c r="EF106" s="6" t="str">
        <f>+IFERROR(VLOOKUP(ED106,Auxiliar!$A:$C,2,0),"")</f>
        <v>VALUE LATON</v>
      </c>
      <c r="EG106" s="7" t="str">
        <f>+IFERROR(VLOOKUP(ED106,Auxiliar!$A:$C,3,0),"")</f>
        <v>1b 10% | 5b 15% | 192b 0%</v>
      </c>
      <c r="EI106" s="1"/>
      <c r="EJ106" s="12"/>
      <c r="EK106" s="6" t="str">
        <f>+IFERROR(VALUE(RIGHT(Tabla24[[#This Row],[B2B]],6)),"")</f>
        <v/>
      </c>
      <c r="EL106" s="6" t="str">
        <f>+IFERROR(VLOOKUP(EJ106,Auxiliar!$A:$C,2,0),"")</f>
        <v/>
      </c>
      <c r="EM106" s="7" t="str">
        <f>+IFERROR(VLOOKUP(EJ106,Auxiliar!$A:$C,3,0),"")</f>
        <v/>
      </c>
      <c r="EO106" s="1"/>
      <c r="EP106" s="12"/>
      <c r="EQ106" s="6" t="str">
        <f>+IFERROR(VALUE(RIGHT(Tabla25[[#This Row],[B2B]],6)),"")</f>
        <v/>
      </c>
      <c r="ER106" s="6" t="str">
        <f>+IFERROR(VLOOKUP(EP106,Auxiliar!$A:$C,2,0),"")</f>
        <v/>
      </c>
      <c r="ES106" s="7" t="str">
        <f>+IFERROR(VLOOKUP(EP106,Auxiliar!$A:$C,3,0),"")</f>
        <v/>
      </c>
      <c r="EU106" s="1"/>
      <c r="EV106" s="12"/>
      <c r="EW106" s="6" t="str">
        <f>+IFERROR(VALUE(RIGHT(Tabla26[[#This Row],[B2B]],6)),"")</f>
        <v/>
      </c>
      <c r="EX106" s="6" t="str">
        <f>+IFERROR(VLOOKUP(EV106,Auxiliar!$A:$C,2,0),"")</f>
        <v/>
      </c>
      <c r="EY106" s="7" t="str">
        <f>+IFERROR(VLOOKUP(EV106,Auxiliar!$A:$C,3,0),"")</f>
        <v/>
      </c>
      <c r="EZ106" s="1"/>
      <c r="FA106" s="12"/>
      <c r="FB106" s="6" t="str">
        <f>+IFERROR(VALUE(RIGHT(Tabla27[[#This Row],[B2B]],6)),"")</f>
        <v/>
      </c>
      <c r="FC106" s="6" t="str">
        <f>+IFERROR(VLOOKUP(FA106,Auxiliar!$A:$C,2,0),"")</f>
        <v/>
      </c>
      <c r="FD106" s="7" t="str">
        <f>+IFERROR(VLOOKUP(FA106,Auxiliar!$A:$C,3,0),"")</f>
        <v/>
      </c>
      <c r="FE106" s="1"/>
      <c r="FF106" s="12"/>
      <c r="FG106" s="6" t="str">
        <f>+IFERROR(VALUE(RIGHT(Tabla28[[#This Row],[B2B]],6)),"")</f>
        <v/>
      </c>
      <c r="FH106" s="6" t="str">
        <f>+IFERROR(VLOOKUP(FF106,Auxiliar!$A:$C,2,0),"")</f>
        <v/>
      </c>
      <c r="FI106" s="7" t="str">
        <f>+IFERROR(VLOOKUP(FF106,Auxiliar!$A:$C,3,0),"")</f>
        <v/>
      </c>
      <c r="FJ106" s="1"/>
      <c r="FK106" s="12"/>
      <c r="FL106" s="6" t="str">
        <f>+IFERROR(VALUE(RIGHT(Tabla29[[#This Row],[B2B]],6)),"")</f>
        <v/>
      </c>
      <c r="FM106" s="6" t="str">
        <f>+IFERROR(VLOOKUP(FK106,Auxiliar!$A:$C,2,0),"")</f>
        <v/>
      </c>
      <c r="FN106" s="7" t="str">
        <f>+IFERROR(VLOOKUP(FK106,Auxiliar!$A:$C,3,0),"")</f>
        <v/>
      </c>
      <c r="FO106" s="1"/>
      <c r="FP106" s="12"/>
      <c r="FQ106" s="6"/>
      <c r="FR106" s="6"/>
      <c r="FS106" s="7"/>
      <c r="FT106" s="1"/>
      <c r="FU106" s="12"/>
      <c r="FV106" s="6" t="str">
        <f>+IFERROR(VALUE(RIGHT(Tabla31[[#This Row],[B2B]],6)),"")</f>
        <v/>
      </c>
      <c r="FW106" s="6" t="str">
        <f>+IFERROR(VLOOKUP(FU106,Auxiliar!$A:$C,2,0),"")</f>
        <v/>
      </c>
      <c r="FX106" s="7" t="str">
        <f>+IFERROR(VLOOKUP(FU106,Auxiliar!$A:$C,3,0),"")</f>
        <v/>
      </c>
      <c r="FY106" s="1"/>
      <c r="FZ106" s="12"/>
      <c r="GA106" s="6" t="str">
        <f>+IFERROR(VALUE(RIGHT(Tabla32[[#This Row],[B2B]],6)),"")</f>
        <v/>
      </c>
      <c r="GB106" s="6" t="str">
        <f>+IFERROR(VLOOKUP(FZ106,Auxiliar!$A:$C,2,0),"")</f>
        <v/>
      </c>
      <c r="GC106" s="7" t="str">
        <f>+IFERROR(VLOOKUP(FZ106,Auxiliar!$A:$C,3,0),"")</f>
        <v/>
      </c>
      <c r="GD106" s="1"/>
      <c r="GE106" s="12"/>
      <c r="GF106" s="6" t="str">
        <f>+IFERROR(VALUE(RIGHT(Tabla33[[#This Row],[B2B]],6)),"")</f>
        <v/>
      </c>
      <c r="GG106" s="6" t="str">
        <f>+IFERROR(VLOOKUP(GE106,Auxiliar!$A:$C,2,0),"")</f>
        <v/>
      </c>
      <c r="GH106" s="7" t="str">
        <f>+IFERROR(VLOOKUP(GE106,Auxiliar!$A:$C,3,0),"")</f>
        <v/>
      </c>
    </row>
    <row r="107" spans="1:190" x14ac:dyDescent="0.25">
      <c r="A107" s="1"/>
      <c r="B107" s="1"/>
      <c r="C107" t="str">
        <f>+IFERROR(VALUE(RIGHT(Tabla1[[#This Row],[B2B]],6)),"")</f>
        <v/>
      </c>
      <c r="D107" t="str">
        <f>+IFERROR(VLOOKUP(B107,Auxiliar!$A:$C,2,0),"")</f>
        <v/>
      </c>
      <c r="E107" s="5" t="str">
        <f>+IFERROR(VLOOKUP(B107,Auxiliar!$A:$C,3,0),"")</f>
        <v/>
      </c>
      <c r="S107" s="1">
        <v>2617</v>
      </c>
      <c r="T107" s="1" t="s">
        <v>9</v>
      </c>
      <c r="U107" s="6">
        <f>+IFERROR(VALUE(RIGHT(Tabla4[[#This Row],[B2B]],6)),"")</f>
        <v>2617</v>
      </c>
      <c r="V107" s="6" t="str">
        <f>+IFERROR(VLOOKUP(T107,Auxiliar!$A:$C,2,0),"")</f>
        <v>CORE</v>
      </c>
      <c r="W107" s="7" t="str">
        <f>+IFERROR(VLOOKUP(T107,Auxiliar!$A:$C,3,0),"")</f>
        <v>0b 1% | 2b 5% | 4b 6%</v>
      </c>
      <c r="Y107" s="1">
        <v>4106</v>
      </c>
      <c r="Z107" s="1" t="s">
        <v>10</v>
      </c>
      <c r="AA107" s="6">
        <f>+IFERROR(VALUE(RIGHT(Tabla5[[#This Row],[B2B]],6)),"")</f>
        <v>4106</v>
      </c>
      <c r="AB107" s="6" t="str">
        <f>+IFERROR(VLOOKUP(Z107,Auxiliar!$A:$C,2,0),"")</f>
        <v>CORE</v>
      </c>
      <c r="AC107" s="7" t="str">
        <f>+IFERROR(VLOOKUP(Z107,Auxiliar!$A:$C,3,0),"")</f>
        <v>0b 1% | 3b 4% | 5b 6%</v>
      </c>
      <c r="AE107" s="1">
        <v>6166</v>
      </c>
      <c r="AF107" s="1" t="s">
        <v>11</v>
      </c>
      <c r="AG107" s="6">
        <f>+IFERROR(VALUE(RIGHT(Tabla6[[#This Row],[B2B]],6)),"")</f>
        <v>6166</v>
      </c>
      <c r="AH107" s="6" t="str">
        <f>+IFERROR(VLOOKUP(AF107,Auxiliar!$A:$C,2,0),"")</f>
        <v>CORE</v>
      </c>
      <c r="AI107" s="7" t="str">
        <f>+IFERROR(VLOOKUP(AF107,Auxiliar!$A:$C,3,0),"")</f>
        <v>0b 1% | 6b 5% | 10b 6%</v>
      </c>
      <c r="AK107" s="1">
        <v>2336</v>
      </c>
      <c r="AL107" s="1" t="s">
        <v>30</v>
      </c>
      <c r="AM107" s="6">
        <f>+IFERROR(VALUE(RIGHT(Tabla7[[#This Row],[B2B]],6)),"")</f>
        <v>2336</v>
      </c>
      <c r="AN107" s="6" t="str">
        <f>+IFERROR(VLOOKUP(AL107,Auxiliar!$A:$C,2,0),"")</f>
        <v>LATONES</v>
      </c>
      <c r="AO107" s="7" t="str">
        <f>+IFERROR(VLOOKUP(AL107,Auxiliar!$A:$C,3,0),"")</f>
        <v>1b 4% | 5b 7% | 97b 0%</v>
      </c>
      <c r="AQ107" s="1">
        <v>3709</v>
      </c>
      <c r="AR107" s="1" t="s">
        <v>31</v>
      </c>
      <c r="AS107" s="6">
        <f>+IFERROR(VALUE(RIGHT(Tabla8[[#This Row],[B2B]],6)),"")</f>
        <v>3709</v>
      </c>
      <c r="AT107" s="6" t="str">
        <f>+IFERROR(VLOOKUP(AR107,Auxiliar!$A:$C,2,0),"")</f>
        <v>LATONES</v>
      </c>
      <c r="AU107" s="7" t="str">
        <f>+IFERROR(VLOOKUP(AR107,Auxiliar!$A:$C,3,0),"")</f>
        <v>2b 3% | 4b 5% | 5b 8% | 193 0%</v>
      </c>
      <c r="AW107" s="1"/>
      <c r="AX107" s="1" t="s">
        <v>32</v>
      </c>
      <c r="AY107" s="6" t="str">
        <f>+IFERROR(VALUE(RIGHT(Tabla9[[#This Row],[B2B]],6)),"")</f>
        <v/>
      </c>
      <c r="AZ107" s="6" t="str">
        <f>+IFERROR(VLOOKUP(AX107,Auxiliar!$A:$C,2,0),"")</f>
        <v>LATONES</v>
      </c>
      <c r="BA107" s="7" t="str">
        <f>+IFERROR(VLOOKUP(AX107,Auxiliar!$A:$C,3,0),"")</f>
        <v>2b 3% | 4b 4% | 6b 5% | 10b 8%  | 385b 0%</v>
      </c>
      <c r="BC107" s="1"/>
      <c r="BD107" s="1" t="s">
        <v>33</v>
      </c>
      <c r="BE107" s="6" t="str">
        <f>+IFERROR(VALUE(RIGHT(Tabla10[[#This Row],[B2B]],6)),"")</f>
        <v/>
      </c>
      <c r="BF107" s="6" t="str">
        <f>+IFERROR(VLOOKUP(BD107,Auxiliar!$A:$C,2,0),"")</f>
        <v>LATONES</v>
      </c>
      <c r="BG107" s="7" t="str">
        <f>+IFERROR(VLOOKUP(BD107,Auxiliar!$A:$C,3,0),"")</f>
        <v>6b 4% | 12b 5% | 15b 8% | 385b 0%</v>
      </c>
      <c r="BI107" s="1"/>
      <c r="BJ107" s="1"/>
      <c r="BK107" s="6" t="str">
        <f>+IFERROR(VALUE(RIGHT(Tabla11[[#This Row],[B2B]],6)),"")</f>
        <v/>
      </c>
      <c r="BL107" s="6" t="str">
        <f>+IFERROR(VLOOKUP(BJ107,Auxiliar!$A:$C,2,0),"")</f>
        <v/>
      </c>
      <c r="BM107" s="7" t="str">
        <f>+IFERROR(VLOOKUP(BJ107,Auxiliar!$A:$C,3,0),"")</f>
        <v/>
      </c>
      <c r="BO107" s="1">
        <v>5751</v>
      </c>
      <c r="BP107" s="1" t="s">
        <v>39</v>
      </c>
      <c r="BQ107" s="6">
        <f>+IFERROR(VALUE(RIGHT(Tabla12[[#This Row],[B2B]],6)),"")</f>
        <v>5751</v>
      </c>
      <c r="BR107" s="6" t="str">
        <f>+IFERROR(VLOOKUP(BP107,Auxiliar!$A:$C,2,0),"")</f>
        <v>VALUE LITRO</v>
      </c>
      <c r="BS107" s="7" t="str">
        <f>+IFERROR(VLOOKUP(BP107,Auxiliar!$A:$C,3,0),"")</f>
        <v>1b 12%</v>
      </c>
      <c r="BU107" s="1"/>
      <c r="BV107" s="1"/>
      <c r="BW107" s="6" t="str">
        <f>+IFERROR(VALUE(RIGHT(Tabla13[[#This Row],[B2B]],6)),"")</f>
        <v/>
      </c>
      <c r="BX107" s="6" t="str">
        <f>+IFERROR(VLOOKUP(BV107,Auxiliar!$A:$C,2,0),"")</f>
        <v/>
      </c>
      <c r="BY107" s="7" t="str">
        <f>+IFERROR(VLOOKUP(BV107,Auxiliar!$A:$C,3,0),"")</f>
        <v/>
      </c>
      <c r="CA107" s="1">
        <v>1423</v>
      </c>
      <c r="CB107" s="1" t="s">
        <v>35</v>
      </c>
      <c r="CC107" s="6">
        <f>+IFERROR(VALUE(RIGHT(Tabla14[[#This Row],[B2B]],6)),"")</f>
        <v>1423</v>
      </c>
      <c r="CD107" s="6" t="str">
        <f>+IFERROR(VLOOKUP(CB107,Auxiliar!$A:$C,2,0),"")</f>
        <v>Corona 710cc</v>
      </c>
      <c r="CE107" s="7" t="str">
        <f>+IFERROR(VLOOKUP(CB107,Auxiliar!$A:$C,3,0),"")</f>
        <v>1b 10% | 85b 0%</v>
      </c>
      <c r="CG107" s="1"/>
      <c r="CH107" s="1"/>
      <c r="CI107" s="6" t="str">
        <f>+IFERROR(VALUE(RIGHT(Tabla15[[#This Row],[B2B]],6)),"")</f>
        <v/>
      </c>
      <c r="CJ107" s="6" t="str">
        <f>+IFERROR(VLOOKUP(CH107,Auxiliar!$A:$C,2,0),"")</f>
        <v/>
      </c>
      <c r="CK107" s="7" t="str">
        <f>+IFERROR(VLOOKUP(CH107,Auxiliar!$A:$C,3,0),"")</f>
        <v/>
      </c>
      <c r="CM107" s="1">
        <v>1420</v>
      </c>
      <c r="CN107" s="1" t="s">
        <v>20</v>
      </c>
      <c r="CO107" s="6">
        <v>1420</v>
      </c>
      <c r="CP107" s="6" t="s">
        <v>20</v>
      </c>
      <c r="CQ107" s="7" t="s">
        <v>21</v>
      </c>
      <c r="CS107" s="1"/>
      <c r="CT107" s="1"/>
      <c r="CU107" s="6" t="str">
        <f>+IFERROR(VALUE(RIGHT(Tabla17[[#This Row],[B2B]],6)),"")</f>
        <v/>
      </c>
      <c r="CV107" s="6" t="str">
        <f>+IFERROR(VLOOKUP(CT107,Auxiliar!$A:$C,2,0),"")</f>
        <v/>
      </c>
      <c r="CW107" s="7" t="str">
        <f>+IFERROR(VLOOKUP(CT107,Auxiliar!$A:$C,3,0),"")</f>
        <v/>
      </c>
      <c r="CY107" s="1">
        <v>1420</v>
      </c>
      <c r="CZ107" s="1" t="s">
        <v>16</v>
      </c>
      <c r="DA107" s="6">
        <f>+IFERROR(VALUE(RIGHT(Tabla18[[#This Row],[B2B]],6)),"")</f>
        <v>1420</v>
      </c>
      <c r="DB107" s="6" t="str">
        <f>+IFERROR(VLOOKUP(CZ107,Auxiliar!$A:$C,2,0),"")</f>
        <v>PREMIUM</v>
      </c>
      <c r="DC107" s="7" t="str">
        <f>+IFERROR(VLOOKUP(CZ107,Auxiliar!$A:$C,3,0),"")</f>
        <v>0b 0% | 2b 2% | 5b 3,5% | 10b 5%</v>
      </c>
      <c r="DE107" s="1">
        <v>1420</v>
      </c>
      <c r="DF107" s="1" t="s">
        <v>19</v>
      </c>
      <c r="DG107" s="6">
        <f>+IFERROR(VALUE(RIGHT(Tabla19[[#This Row],[B2B]],6)),"")</f>
        <v>1420</v>
      </c>
      <c r="DH107" s="6" t="str">
        <f>+IFERROR(VLOOKUP(DF107,Auxiliar!$A:$C,2,0),"")</f>
        <v>MICHELOB</v>
      </c>
      <c r="DI107" s="7" t="str">
        <f>+IFERROR(VLOOKUP(DF107,Auxiliar!$A:$C,3,0),"")</f>
        <v>1b 7% | 3b 22% | 8b 27%</v>
      </c>
      <c r="DK107" s="1"/>
      <c r="DL107" s="1"/>
      <c r="DM107" s="6" t="str">
        <f>+IFERROR(VALUE(RIGHT(Tabla20[[#This Row],[B2B]],6)),"")</f>
        <v/>
      </c>
      <c r="DN107" s="6" t="str">
        <f>+IFERROR(VLOOKUP(DL107,Auxiliar!$A:$C,2,0),"")</f>
        <v/>
      </c>
      <c r="DO107" s="7" t="str">
        <f>+IFERROR(VLOOKUP(DL107,Auxiliar!$A:$C,3,0),"")</f>
        <v/>
      </c>
      <c r="DQ107" s="1">
        <v>1420</v>
      </c>
      <c r="DR107" s="12" t="s">
        <v>24</v>
      </c>
      <c r="DS107" s="6">
        <f>+IFERROR(VALUE(RIGHT(Tabla21[[#This Row],[B2B]],6)),"")</f>
        <v>1420</v>
      </c>
      <c r="DT107" s="6" t="str">
        <f>+IFERROR(VLOOKUP(DR107,Auxiliar!$A:$C,2,0),"")</f>
        <v>CORONA PORRON</v>
      </c>
      <c r="DU107" s="7" t="str">
        <f>+IFERROR(VLOOKUP(DR107,Auxiliar!$A:$C,3,0),"")</f>
        <v>1b 5% | 20b 0%</v>
      </c>
      <c r="DW107" s="1">
        <v>4425</v>
      </c>
      <c r="DX107" s="12" t="s">
        <v>43</v>
      </c>
      <c r="DY107" s="6">
        <f>+IFERROR(VALUE(RIGHT(Tabla22[[#This Row],[B2B]],6)),"")</f>
        <v>4425</v>
      </c>
      <c r="DZ107" s="6" t="str">
        <f>+IFERROR(VLOOKUP(DX107,Auxiliar!$A:$C,2,0),"")</f>
        <v xml:space="preserve">VALUE LATA </v>
      </c>
      <c r="EA107" s="7" t="str">
        <f>+IFERROR(VLOOKUP(DX107,Auxiliar!$A:$C,3,0),"")</f>
        <v>1b 15% | 100b 18%</v>
      </c>
      <c r="EC107" s="1">
        <v>4423</v>
      </c>
      <c r="ED107" s="12" t="s">
        <v>47</v>
      </c>
      <c r="EE107" s="6">
        <f>+IFERROR(VALUE(RIGHT(Tabla23[[#This Row],[B2B]],6)),"")</f>
        <v>4423</v>
      </c>
      <c r="EF107" s="6" t="str">
        <f>+IFERROR(VLOOKUP(ED107,Auxiliar!$A:$C,2,0),"")</f>
        <v>VALUE LATON</v>
      </c>
      <c r="EG107" s="7" t="str">
        <f>+IFERROR(VLOOKUP(ED107,Auxiliar!$A:$C,3,0),"")</f>
        <v>1b 10% | 5b 15% | 192b 0%</v>
      </c>
      <c r="EI107" s="1"/>
      <c r="EJ107" s="12"/>
      <c r="EK107" s="6" t="str">
        <f>+IFERROR(VALUE(RIGHT(Tabla24[[#This Row],[B2B]],6)),"")</f>
        <v/>
      </c>
      <c r="EL107" s="6" t="str">
        <f>+IFERROR(VLOOKUP(EJ107,Auxiliar!$A:$C,2,0),"")</f>
        <v/>
      </c>
      <c r="EM107" s="7" t="str">
        <f>+IFERROR(VLOOKUP(EJ107,Auxiliar!$A:$C,3,0),"")</f>
        <v/>
      </c>
      <c r="EO107" s="1"/>
      <c r="EP107" s="12"/>
      <c r="EQ107" s="6" t="str">
        <f>+IFERROR(VALUE(RIGHT(Tabla25[[#This Row],[B2B]],6)),"")</f>
        <v/>
      </c>
      <c r="ER107" s="6" t="str">
        <f>+IFERROR(VLOOKUP(EP107,Auxiliar!$A:$C,2,0),"")</f>
        <v/>
      </c>
      <c r="ES107" s="7" t="str">
        <f>+IFERROR(VLOOKUP(EP107,Auxiliar!$A:$C,3,0),"")</f>
        <v/>
      </c>
      <c r="EU107" s="1"/>
      <c r="EV107" s="12"/>
      <c r="EW107" s="6" t="str">
        <f>+IFERROR(VALUE(RIGHT(Tabla26[[#This Row],[B2B]],6)),"")</f>
        <v/>
      </c>
      <c r="EX107" s="6" t="str">
        <f>+IFERROR(VLOOKUP(EV107,Auxiliar!$A:$C,2,0),"")</f>
        <v/>
      </c>
      <c r="EY107" s="7" t="str">
        <f>+IFERROR(VLOOKUP(EV107,Auxiliar!$A:$C,3,0),"")</f>
        <v/>
      </c>
      <c r="EZ107" s="1"/>
      <c r="FA107" s="12"/>
      <c r="FB107" s="6" t="str">
        <f>+IFERROR(VALUE(RIGHT(Tabla27[[#This Row],[B2B]],6)),"")</f>
        <v/>
      </c>
      <c r="FC107" s="6" t="str">
        <f>+IFERROR(VLOOKUP(FA107,Auxiliar!$A:$C,2,0),"")</f>
        <v/>
      </c>
      <c r="FD107" s="7" t="str">
        <f>+IFERROR(VLOOKUP(FA107,Auxiliar!$A:$C,3,0),"")</f>
        <v/>
      </c>
      <c r="FE107" s="1"/>
      <c r="FF107" s="12"/>
      <c r="FG107" s="6" t="str">
        <f>+IFERROR(VALUE(RIGHT(Tabla28[[#This Row],[B2B]],6)),"")</f>
        <v/>
      </c>
      <c r="FH107" s="6" t="str">
        <f>+IFERROR(VLOOKUP(FF107,Auxiliar!$A:$C,2,0),"")</f>
        <v/>
      </c>
      <c r="FI107" s="7" t="str">
        <f>+IFERROR(VLOOKUP(FF107,Auxiliar!$A:$C,3,0),"")</f>
        <v/>
      </c>
      <c r="FJ107" s="1"/>
      <c r="FK107" s="12"/>
      <c r="FL107" s="6" t="str">
        <f>+IFERROR(VALUE(RIGHT(Tabla29[[#This Row],[B2B]],6)),"")</f>
        <v/>
      </c>
      <c r="FM107" s="6" t="str">
        <f>+IFERROR(VLOOKUP(FK107,Auxiliar!$A:$C,2,0),"")</f>
        <v/>
      </c>
      <c r="FN107" s="7" t="str">
        <f>+IFERROR(VLOOKUP(FK107,Auxiliar!$A:$C,3,0),"")</f>
        <v/>
      </c>
      <c r="FO107" s="1"/>
      <c r="FP107" s="12"/>
      <c r="FQ107" s="6"/>
      <c r="FR107" s="6"/>
      <c r="FS107" s="7"/>
      <c r="FT107" s="1"/>
      <c r="FU107" s="12"/>
      <c r="FV107" s="6" t="str">
        <f>+IFERROR(VALUE(RIGHT(Tabla31[[#This Row],[B2B]],6)),"")</f>
        <v/>
      </c>
      <c r="FW107" s="6" t="str">
        <f>+IFERROR(VLOOKUP(FU107,Auxiliar!$A:$C,2,0),"")</f>
        <v/>
      </c>
      <c r="FX107" s="7" t="str">
        <f>+IFERROR(VLOOKUP(FU107,Auxiliar!$A:$C,3,0),"")</f>
        <v/>
      </c>
      <c r="FY107" s="1"/>
      <c r="FZ107" s="12"/>
      <c r="GA107" s="6" t="str">
        <f>+IFERROR(VALUE(RIGHT(Tabla32[[#This Row],[B2B]],6)),"")</f>
        <v/>
      </c>
      <c r="GB107" s="6" t="str">
        <f>+IFERROR(VLOOKUP(FZ107,Auxiliar!$A:$C,2,0),"")</f>
        <v/>
      </c>
      <c r="GC107" s="7" t="str">
        <f>+IFERROR(VLOOKUP(FZ107,Auxiliar!$A:$C,3,0),"")</f>
        <v/>
      </c>
      <c r="GD107" s="1"/>
      <c r="GE107" s="12"/>
      <c r="GF107" s="6" t="str">
        <f>+IFERROR(VALUE(RIGHT(Tabla33[[#This Row],[B2B]],6)),"")</f>
        <v/>
      </c>
      <c r="GG107" s="6" t="str">
        <f>+IFERROR(VLOOKUP(GE107,Auxiliar!$A:$C,2,0),"")</f>
        <v/>
      </c>
      <c r="GH107" s="7" t="str">
        <f>+IFERROR(VLOOKUP(GE107,Auxiliar!$A:$C,3,0),"")</f>
        <v/>
      </c>
    </row>
    <row r="108" spans="1:190" x14ac:dyDescent="0.25">
      <c r="A108" s="1"/>
      <c r="B108" s="1"/>
      <c r="C108" t="str">
        <f>+IFERROR(VALUE(RIGHT(Tabla1[[#This Row],[B2B]],6)),"")</f>
        <v/>
      </c>
      <c r="D108" t="str">
        <f>+IFERROR(VLOOKUP(B108,Auxiliar!$A:$C,2,0),"")</f>
        <v/>
      </c>
      <c r="E108" s="5" t="str">
        <f>+IFERROR(VLOOKUP(B108,Auxiliar!$A:$C,3,0),"")</f>
        <v/>
      </c>
      <c r="S108" s="1">
        <v>2618</v>
      </c>
      <c r="T108" s="1" t="s">
        <v>9</v>
      </c>
      <c r="U108" s="6">
        <f>+IFERROR(VALUE(RIGHT(Tabla4[[#This Row],[B2B]],6)),"")</f>
        <v>2618</v>
      </c>
      <c r="V108" s="6" t="str">
        <f>+IFERROR(VLOOKUP(T108,Auxiliar!$A:$C,2,0),"")</f>
        <v>CORE</v>
      </c>
      <c r="W108" s="7" t="str">
        <f>+IFERROR(VLOOKUP(T108,Auxiliar!$A:$C,3,0),"")</f>
        <v>0b 1% | 2b 5% | 4b 6%</v>
      </c>
      <c r="Y108" s="1">
        <v>4166</v>
      </c>
      <c r="Z108" s="1" t="s">
        <v>10</v>
      </c>
      <c r="AA108" s="6">
        <f>+IFERROR(VALUE(RIGHT(Tabla5[[#This Row],[B2B]],6)),"")</f>
        <v>4166</v>
      </c>
      <c r="AB108" s="6" t="str">
        <f>+IFERROR(VLOOKUP(Z108,Auxiliar!$A:$C,2,0),"")</f>
        <v>CORE</v>
      </c>
      <c r="AC108" s="7" t="str">
        <f>+IFERROR(VLOOKUP(Z108,Auxiliar!$A:$C,3,0),"")</f>
        <v>0b 1% | 3b 4% | 5b 6%</v>
      </c>
      <c r="AE108" s="1">
        <v>6217</v>
      </c>
      <c r="AF108" s="1" t="s">
        <v>11</v>
      </c>
      <c r="AG108" s="6">
        <f>+IFERROR(VALUE(RIGHT(Tabla6[[#This Row],[B2B]],6)),"")</f>
        <v>6217</v>
      </c>
      <c r="AH108" s="6" t="str">
        <f>+IFERROR(VLOOKUP(AF108,Auxiliar!$A:$C,2,0),"")</f>
        <v>CORE</v>
      </c>
      <c r="AI108" s="7" t="str">
        <f>+IFERROR(VLOOKUP(AF108,Auxiliar!$A:$C,3,0),"")</f>
        <v>0b 1% | 6b 5% | 10b 6%</v>
      </c>
      <c r="AK108" s="1">
        <v>2344</v>
      </c>
      <c r="AL108" s="1" t="s">
        <v>30</v>
      </c>
      <c r="AM108" s="6">
        <f>+IFERROR(VALUE(RIGHT(Tabla7[[#This Row],[B2B]],6)),"")</f>
        <v>2344</v>
      </c>
      <c r="AN108" s="6" t="str">
        <f>+IFERROR(VLOOKUP(AL108,Auxiliar!$A:$C,2,0),"")</f>
        <v>LATONES</v>
      </c>
      <c r="AO108" s="7" t="str">
        <f>+IFERROR(VLOOKUP(AL108,Auxiliar!$A:$C,3,0),"")</f>
        <v>1b 4% | 5b 7% | 97b 0%</v>
      </c>
      <c r="AQ108" s="1">
        <v>3796</v>
      </c>
      <c r="AR108" s="1" t="s">
        <v>31</v>
      </c>
      <c r="AS108" s="6">
        <f>+IFERROR(VALUE(RIGHT(Tabla8[[#This Row],[B2B]],6)),"")</f>
        <v>3796</v>
      </c>
      <c r="AT108" s="6" t="str">
        <f>+IFERROR(VLOOKUP(AR108,Auxiliar!$A:$C,2,0),"")</f>
        <v>LATONES</v>
      </c>
      <c r="AU108" s="7" t="str">
        <f>+IFERROR(VLOOKUP(AR108,Auxiliar!$A:$C,3,0),"")</f>
        <v>2b 3% | 4b 5% | 5b 8% | 193 0%</v>
      </c>
      <c r="AW108" s="1"/>
      <c r="AX108" s="1" t="s">
        <v>32</v>
      </c>
      <c r="AY108" s="6" t="str">
        <f>+IFERROR(VALUE(RIGHT(Tabla9[[#This Row],[B2B]],6)),"")</f>
        <v/>
      </c>
      <c r="AZ108" s="6" t="str">
        <f>+IFERROR(VLOOKUP(AX108,Auxiliar!$A:$C,2,0),"")</f>
        <v>LATONES</v>
      </c>
      <c r="BA108" s="7" t="str">
        <f>+IFERROR(VLOOKUP(AX108,Auxiliar!$A:$C,3,0),"")</f>
        <v>2b 3% | 4b 4% | 6b 5% | 10b 8%  | 385b 0%</v>
      </c>
      <c r="BC108" s="1"/>
      <c r="BD108" s="1" t="s">
        <v>33</v>
      </c>
      <c r="BE108" s="6" t="str">
        <f>+IFERROR(VALUE(RIGHT(Tabla10[[#This Row],[B2B]],6)),"")</f>
        <v/>
      </c>
      <c r="BF108" s="6" t="str">
        <f>+IFERROR(VLOOKUP(BD108,Auxiliar!$A:$C,2,0),"")</f>
        <v>LATONES</v>
      </c>
      <c r="BG108" s="7" t="str">
        <f>+IFERROR(VLOOKUP(BD108,Auxiliar!$A:$C,3,0),"")</f>
        <v>6b 4% | 12b 5% | 15b 8% | 385b 0%</v>
      </c>
      <c r="BI108" s="1"/>
      <c r="BJ108" s="1"/>
      <c r="BK108" s="6" t="str">
        <f>+IFERROR(VALUE(RIGHT(Tabla11[[#This Row],[B2B]],6)),"")</f>
        <v/>
      </c>
      <c r="BL108" s="6" t="str">
        <f>+IFERROR(VLOOKUP(BJ108,Auxiliar!$A:$C,2,0),"")</f>
        <v/>
      </c>
      <c r="BM108" s="7" t="str">
        <f>+IFERROR(VLOOKUP(BJ108,Auxiliar!$A:$C,3,0),"")</f>
        <v/>
      </c>
      <c r="BO108" s="1">
        <v>4425</v>
      </c>
      <c r="BP108" s="1" t="s">
        <v>39</v>
      </c>
      <c r="BQ108" s="6">
        <f>+IFERROR(VALUE(RIGHT(Tabla12[[#This Row],[B2B]],6)),"")</f>
        <v>4425</v>
      </c>
      <c r="BR108" s="6" t="str">
        <f>+IFERROR(VLOOKUP(BP108,Auxiliar!$A:$C,2,0),"")</f>
        <v>VALUE LITRO</v>
      </c>
      <c r="BS108" s="7" t="str">
        <f>+IFERROR(VLOOKUP(BP108,Auxiliar!$A:$C,3,0),"")</f>
        <v>1b 12%</v>
      </c>
      <c r="BU108" s="1"/>
      <c r="BV108" s="1"/>
      <c r="BW108" s="6" t="str">
        <f>+IFERROR(VALUE(RIGHT(Tabla13[[#This Row],[B2B]],6)),"")</f>
        <v/>
      </c>
      <c r="BX108" s="6" t="str">
        <f>+IFERROR(VLOOKUP(BV108,Auxiliar!$A:$C,2,0),"")</f>
        <v/>
      </c>
      <c r="BY108" s="7" t="str">
        <f>+IFERROR(VLOOKUP(BV108,Auxiliar!$A:$C,3,0),"")</f>
        <v/>
      </c>
      <c r="CA108" s="1">
        <v>1431</v>
      </c>
      <c r="CB108" s="1" t="s">
        <v>35</v>
      </c>
      <c r="CC108" s="6">
        <f>+IFERROR(VALUE(RIGHT(Tabla14[[#This Row],[B2B]],6)),"")</f>
        <v>1431</v>
      </c>
      <c r="CD108" s="6" t="str">
        <f>+IFERROR(VLOOKUP(CB108,Auxiliar!$A:$C,2,0),"")</f>
        <v>Corona 710cc</v>
      </c>
      <c r="CE108" s="7" t="str">
        <f>+IFERROR(VLOOKUP(CB108,Auxiliar!$A:$C,3,0),"")</f>
        <v>1b 10% | 85b 0%</v>
      </c>
      <c r="CG108" s="1"/>
      <c r="CH108" s="1"/>
      <c r="CI108" s="6" t="str">
        <f>+IFERROR(VALUE(RIGHT(Tabla15[[#This Row],[B2B]],6)),"")</f>
        <v/>
      </c>
      <c r="CJ108" s="6" t="str">
        <f>+IFERROR(VLOOKUP(CH108,Auxiliar!$A:$C,2,0),"")</f>
        <v/>
      </c>
      <c r="CK108" s="7" t="str">
        <f>+IFERROR(VLOOKUP(CH108,Auxiliar!$A:$C,3,0),"")</f>
        <v/>
      </c>
      <c r="CM108" s="1">
        <v>1423</v>
      </c>
      <c r="CN108" s="1" t="s">
        <v>20</v>
      </c>
      <c r="CO108" s="6">
        <v>1423</v>
      </c>
      <c r="CP108" s="6" t="s">
        <v>20</v>
      </c>
      <c r="CQ108" s="7" t="s">
        <v>21</v>
      </c>
      <c r="CS108" s="1"/>
      <c r="CT108" s="1"/>
      <c r="CU108" s="6" t="str">
        <f>+IFERROR(VALUE(RIGHT(Tabla17[[#This Row],[B2B]],6)),"")</f>
        <v/>
      </c>
      <c r="CV108" s="6" t="str">
        <f>+IFERROR(VLOOKUP(CT108,Auxiliar!$A:$C,2,0),"")</f>
        <v/>
      </c>
      <c r="CW108" s="7" t="str">
        <f>+IFERROR(VLOOKUP(CT108,Auxiliar!$A:$C,3,0),"")</f>
        <v/>
      </c>
      <c r="CY108" s="1">
        <v>1423</v>
      </c>
      <c r="CZ108" s="1" t="s">
        <v>16</v>
      </c>
      <c r="DA108" s="6">
        <f>+IFERROR(VALUE(RIGHT(Tabla18[[#This Row],[B2B]],6)),"")</f>
        <v>1423</v>
      </c>
      <c r="DB108" s="6" t="str">
        <f>+IFERROR(VLOOKUP(CZ108,Auxiliar!$A:$C,2,0),"")</f>
        <v>PREMIUM</v>
      </c>
      <c r="DC108" s="7" t="str">
        <f>+IFERROR(VLOOKUP(CZ108,Auxiliar!$A:$C,3,0),"")</f>
        <v>0b 0% | 2b 2% | 5b 3,5% | 10b 5%</v>
      </c>
      <c r="DE108" s="1">
        <v>1423</v>
      </c>
      <c r="DF108" s="1" t="s">
        <v>19</v>
      </c>
      <c r="DG108" s="6">
        <f>+IFERROR(VALUE(RIGHT(Tabla19[[#This Row],[B2B]],6)),"")</f>
        <v>1423</v>
      </c>
      <c r="DH108" s="6" t="str">
        <f>+IFERROR(VLOOKUP(DF108,Auxiliar!$A:$C,2,0),"")</f>
        <v>MICHELOB</v>
      </c>
      <c r="DI108" s="7" t="str">
        <f>+IFERROR(VLOOKUP(DF108,Auxiliar!$A:$C,3,0),"")</f>
        <v>1b 7% | 3b 22% | 8b 27%</v>
      </c>
      <c r="DK108" s="1"/>
      <c r="DL108" s="1"/>
      <c r="DM108" s="6" t="str">
        <f>+IFERROR(VALUE(RIGHT(Tabla20[[#This Row],[B2B]],6)),"")</f>
        <v/>
      </c>
      <c r="DN108" s="6" t="str">
        <f>+IFERROR(VLOOKUP(DL108,Auxiliar!$A:$C,2,0),"")</f>
        <v/>
      </c>
      <c r="DO108" s="7" t="str">
        <f>+IFERROR(VLOOKUP(DL108,Auxiliar!$A:$C,3,0),"")</f>
        <v/>
      </c>
      <c r="DQ108" s="1">
        <v>1423</v>
      </c>
      <c r="DR108" s="12" t="s">
        <v>24</v>
      </c>
      <c r="DS108" s="6">
        <f>+IFERROR(VALUE(RIGHT(Tabla21[[#This Row],[B2B]],6)),"")</f>
        <v>1423</v>
      </c>
      <c r="DT108" s="6" t="str">
        <f>+IFERROR(VLOOKUP(DR108,Auxiliar!$A:$C,2,0),"")</f>
        <v>CORONA PORRON</v>
      </c>
      <c r="DU108" s="7" t="str">
        <f>+IFERROR(VLOOKUP(DR108,Auxiliar!$A:$C,3,0),"")</f>
        <v>1b 5% | 20b 0%</v>
      </c>
      <c r="DW108" s="1">
        <v>5753</v>
      </c>
      <c r="DX108" s="12" t="s">
        <v>43</v>
      </c>
      <c r="DY108" s="6">
        <f>+IFERROR(VALUE(RIGHT(Tabla22[[#This Row],[B2B]],6)),"")</f>
        <v>5753</v>
      </c>
      <c r="DZ108" s="6" t="str">
        <f>+IFERROR(VLOOKUP(DX108,Auxiliar!$A:$C,2,0),"")</f>
        <v xml:space="preserve">VALUE LATA </v>
      </c>
      <c r="EA108" s="7" t="str">
        <f>+IFERROR(VLOOKUP(DX108,Auxiliar!$A:$C,3,0),"")</f>
        <v>1b 15% | 100b 18%</v>
      </c>
      <c r="EC108" s="1">
        <v>5751</v>
      </c>
      <c r="ED108" s="12" t="s">
        <v>47</v>
      </c>
      <c r="EE108" s="6">
        <f>+IFERROR(VALUE(RIGHT(Tabla23[[#This Row],[B2B]],6)),"")</f>
        <v>5751</v>
      </c>
      <c r="EF108" s="6" t="str">
        <f>+IFERROR(VLOOKUP(ED108,Auxiliar!$A:$C,2,0),"")</f>
        <v>VALUE LATON</v>
      </c>
      <c r="EG108" s="7" t="str">
        <f>+IFERROR(VLOOKUP(ED108,Auxiliar!$A:$C,3,0),"")</f>
        <v>1b 10% | 5b 15% | 192b 0%</v>
      </c>
      <c r="EI108" s="1"/>
      <c r="EJ108" s="12"/>
      <c r="EK108" s="6" t="str">
        <f>+IFERROR(VALUE(RIGHT(Tabla24[[#This Row],[B2B]],6)),"")</f>
        <v/>
      </c>
      <c r="EL108" s="6" t="str">
        <f>+IFERROR(VLOOKUP(EJ108,Auxiliar!$A:$C,2,0),"")</f>
        <v/>
      </c>
      <c r="EM108" s="7" t="str">
        <f>+IFERROR(VLOOKUP(EJ108,Auxiliar!$A:$C,3,0),"")</f>
        <v/>
      </c>
      <c r="EO108" s="1"/>
      <c r="EP108" s="12"/>
      <c r="EQ108" s="6" t="str">
        <f>+IFERROR(VALUE(RIGHT(Tabla25[[#This Row],[B2B]],6)),"")</f>
        <v/>
      </c>
      <c r="ER108" s="6" t="str">
        <f>+IFERROR(VLOOKUP(EP108,Auxiliar!$A:$C,2,0),"")</f>
        <v/>
      </c>
      <c r="ES108" s="7" t="str">
        <f>+IFERROR(VLOOKUP(EP108,Auxiliar!$A:$C,3,0),"")</f>
        <v/>
      </c>
      <c r="EU108" s="1"/>
      <c r="EV108" s="12"/>
      <c r="EW108" s="6" t="str">
        <f>+IFERROR(VALUE(RIGHT(Tabla26[[#This Row],[B2B]],6)),"")</f>
        <v/>
      </c>
      <c r="EX108" s="6" t="str">
        <f>+IFERROR(VLOOKUP(EV108,Auxiliar!$A:$C,2,0),"")</f>
        <v/>
      </c>
      <c r="EY108" s="7" t="str">
        <f>+IFERROR(VLOOKUP(EV108,Auxiliar!$A:$C,3,0),"")</f>
        <v/>
      </c>
      <c r="EZ108" s="1"/>
      <c r="FA108" s="12"/>
      <c r="FB108" s="6" t="str">
        <f>+IFERROR(VALUE(RIGHT(Tabla27[[#This Row],[B2B]],6)),"")</f>
        <v/>
      </c>
      <c r="FC108" s="6" t="str">
        <f>+IFERROR(VLOOKUP(FA108,Auxiliar!$A:$C,2,0),"")</f>
        <v/>
      </c>
      <c r="FD108" s="7" t="str">
        <f>+IFERROR(VLOOKUP(FA108,Auxiliar!$A:$C,3,0),"")</f>
        <v/>
      </c>
      <c r="FE108" s="1"/>
      <c r="FF108" s="12"/>
      <c r="FG108" s="6" t="str">
        <f>+IFERROR(VALUE(RIGHT(Tabla28[[#This Row],[B2B]],6)),"")</f>
        <v/>
      </c>
      <c r="FH108" s="6" t="str">
        <f>+IFERROR(VLOOKUP(FF108,Auxiliar!$A:$C,2,0),"")</f>
        <v/>
      </c>
      <c r="FI108" s="7" t="str">
        <f>+IFERROR(VLOOKUP(FF108,Auxiliar!$A:$C,3,0),"")</f>
        <v/>
      </c>
      <c r="FJ108" s="1"/>
      <c r="FK108" s="12"/>
      <c r="FL108" s="6" t="str">
        <f>+IFERROR(VALUE(RIGHT(Tabla29[[#This Row],[B2B]],6)),"")</f>
        <v/>
      </c>
      <c r="FM108" s="6" t="str">
        <f>+IFERROR(VLOOKUP(FK108,Auxiliar!$A:$C,2,0),"")</f>
        <v/>
      </c>
      <c r="FN108" s="7" t="str">
        <f>+IFERROR(VLOOKUP(FK108,Auxiliar!$A:$C,3,0),"")</f>
        <v/>
      </c>
      <c r="FO108" s="1"/>
      <c r="FP108" s="12"/>
      <c r="FQ108" s="6"/>
      <c r="FR108" s="6"/>
      <c r="FS108" s="7"/>
      <c r="FT108" s="1"/>
      <c r="FU108" s="12"/>
      <c r="FV108" s="6" t="str">
        <f>+IFERROR(VALUE(RIGHT(Tabla31[[#This Row],[B2B]],6)),"")</f>
        <v/>
      </c>
      <c r="FW108" s="6" t="str">
        <f>+IFERROR(VLOOKUP(FU108,Auxiliar!$A:$C,2,0),"")</f>
        <v/>
      </c>
      <c r="FX108" s="7" t="str">
        <f>+IFERROR(VLOOKUP(FU108,Auxiliar!$A:$C,3,0),"")</f>
        <v/>
      </c>
      <c r="FY108" s="1"/>
      <c r="FZ108" s="12"/>
      <c r="GA108" s="6" t="str">
        <f>+IFERROR(VALUE(RIGHT(Tabla32[[#This Row],[B2B]],6)),"")</f>
        <v/>
      </c>
      <c r="GB108" s="6" t="str">
        <f>+IFERROR(VLOOKUP(FZ108,Auxiliar!$A:$C,2,0),"")</f>
        <v/>
      </c>
      <c r="GC108" s="7" t="str">
        <f>+IFERROR(VLOOKUP(FZ108,Auxiliar!$A:$C,3,0),"")</f>
        <v/>
      </c>
      <c r="GD108" s="1"/>
      <c r="GE108" s="12"/>
      <c r="GF108" s="6" t="str">
        <f>+IFERROR(VALUE(RIGHT(Tabla33[[#This Row],[B2B]],6)),"")</f>
        <v/>
      </c>
      <c r="GG108" s="6" t="str">
        <f>+IFERROR(VLOOKUP(GE108,Auxiliar!$A:$C,2,0),"")</f>
        <v/>
      </c>
      <c r="GH108" s="7" t="str">
        <f>+IFERROR(VLOOKUP(GE108,Auxiliar!$A:$C,3,0),"")</f>
        <v/>
      </c>
    </row>
    <row r="109" spans="1:190" x14ac:dyDescent="0.25">
      <c r="A109" s="1"/>
      <c r="B109" s="1"/>
      <c r="C109" t="str">
        <f>+IFERROR(VALUE(RIGHT(Tabla1[[#This Row],[B2B]],6)),"")</f>
        <v/>
      </c>
      <c r="D109" t="str">
        <f>+IFERROR(VLOOKUP(B109,Auxiliar!$A:$C,2,0),"")</f>
        <v/>
      </c>
      <c r="E109" s="5" t="str">
        <f>+IFERROR(VLOOKUP(B109,Auxiliar!$A:$C,3,0),"")</f>
        <v/>
      </c>
      <c r="S109" s="1">
        <v>2623</v>
      </c>
      <c r="T109" s="1" t="s">
        <v>9</v>
      </c>
      <c r="U109" s="6">
        <f>+IFERROR(VALUE(RIGHT(Tabla4[[#This Row],[B2B]],6)),"")</f>
        <v>2623</v>
      </c>
      <c r="V109" s="6" t="str">
        <f>+IFERROR(VLOOKUP(T109,Auxiliar!$A:$C,2,0),"")</f>
        <v>CORE</v>
      </c>
      <c r="W109" s="7" t="str">
        <f>+IFERROR(VLOOKUP(T109,Auxiliar!$A:$C,3,0),"")</f>
        <v>0b 1% | 2b 5% | 4b 6%</v>
      </c>
      <c r="Y109" s="1">
        <v>4185</v>
      </c>
      <c r="Z109" s="1" t="s">
        <v>10</v>
      </c>
      <c r="AA109" s="6">
        <f>+IFERROR(VALUE(RIGHT(Tabla5[[#This Row],[B2B]],6)),"")</f>
        <v>4185</v>
      </c>
      <c r="AB109" s="6" t="str">
        <f>+IFERROR(VLOOKUP(Z109,Auxiliar!$A:$C,2,0),"")</f>
        <v>CORE</v>
      </c>
      <c r="AC109" s="7" t="str">
        <f>+IFERROR(VLOOKUP(Z109,Auxiliar!$A:$C,3,0),"")</f>
        <v>0b 1% | 3b 4% | 5b 6%</v>
      </c>
      <c r="AE109" s="1">
        <v>6236</v>
      </c>
      <c r="AF109" s="1" t="s">
        <v>11</v>
      </c>
      <c r="AG109" s="6">
        <f>+IFERROR(VALUE(RIGHT(Tabla6[[#This Row],[B2B]],6)),"")</f>
        <v>6236</v>
      </c>
      <c r="AH109" s="6" t="str">
        <f>+IFERROR(VLOOKUP(AF109,Auxiliar!$A:$C,2,0),"")</f>
        <v>CORE</v>
      </c>
      <c r="AI109" s="7" t="str">
        <f>+IFERROR(VLOOKUP(AF109,Auxiliar!$A:$C,3,0),"")</f>
        <v>0b 1% | 6b 5% | 10b 6%</v>
      </c>
      <c r="AK109" s="1">
        <v>2359</v>
      </c>
      <c r="AL109" s="1" t="s">
        <v>30</v>
      </c>
      <c r="AM109" s="6">
        <f>+IFERROR(VALUE(RIGHT(Tabla7[[#This Row],[B2B]],6)),"")</f>
        <v>2359</v>
      </c>
      <c r="AN109" s="6" t="str">
        <f>+IFERROR(VLOOKUP(AL109,Auxiliar!$A:$C,2,0),"")</f>
        <v>LATONES</v>
      </c>
      <c r="AO109" s="7" t="str">
        <f>+IFERROR(VLOOKUP(AL109,Auxiliar!$A:$C,3,0),"")</f>
        <v>1b 4% | 5b 7% | 97b 0%</v>
      </c>
      <c r="AQ109" s="1">
        <v>3817</v>
      </c>
      <c r="AR109" s="1" t="s">
        <v>31</v>
      </c>
      <c r="AS109" s="6">
        <f>+IFERROR(VALUE(RIGHT(Tabla8[[#This Row],[B2B]],6)),"")</f>
        <v>3817</v>
      </c>
      <c r="AT109" s="6" t="str">
        <f>+IFERROR(VLOOKUP(AR109,Auxiliar!$A:$C,2,0),"")</f>
        <v>LATONES</v>
      </c>
      <c r="AU109" s="7" t="str">
        <f>+IFERROR(VLOOKUP(AR109,Auxiliar!$A:$C,3,0),"")</f>
        <v>2b 3% | 4b 5% | 5b 8% | 193 0%</v>
      </c>
      <c r="AW109" s="1"/>
      <c r="AX109" s="1" t="s">
        <v>32</v>
      </c>
      <c r="AY109" s="6" t="str">
        <f>+IFERROR(VALUE(RIGHT(Tabla9[[#This Row],[B2B]],6)),"")</f>
        <v/>
      </c>
      <c r="AZ109" s="6" t="str">
        <f>+IFERROR(VLOOKUP(AX109,Auxiliar!$A:$C,2,0),"")</f>
        <v>LATONES</v>
      </c>
      <c r="BA109" s="7" t="str">
        <f>+IFERROR(VLOOKUP(AX109,Auxiliar!$A:$C,3,0),"")</f>
        <v>2b 3% | 4b 4% | 6b 5% | 10b 8%  | 385b 0%</v>
      </c>
      <c r="BC109" s="1"/>
      <c r="BD109" s="1" t="s">
        <v>33</v>
      </c>
      <c r="BE109" s="6" t="str">
        <f>+IFERROR(VALUE(RIGHT(Tabla10[[#This Row],[B2B]],6)),"")</f>
        <v/>
      </c>
      <c r="BF109" s="6" t="str">
        <f>+IFERROR(VLOOKUP(BD109,Auxiliar!$A:$C,2,0),"")</f>
        <v>LATONES</v>
      </c>
      <c r="BG109" s="7" t="str">
        <f>+IFERROR(VLOOKUP(BD109,Auxiliar!$A:$C,3,0),"")</f>
        <v>6b 4% | 12b 5% | 15b 8% | 385b 0%</v>
      </c>
      <c r="BI109" s="1"/>
      <c r="BJ109" s="1"/>
      <c r="BK109" s="6" t="str">
        <f>+IFERROR(VALUE(RIGHT(Tabla11[[#This Row],[B2B]],6)),"")</f>
        <v/>
      </c>
      <c r="BL109" s="6" t="str">
        <f>+IFERROR(VLOOKUP(BJ109,Auxiliar!$A:$C,2,0),"")</f>
        <v/>
      </c>
      <c r="BM109" s="7" t="str">
        <f>+IFERROR(VLOOKUP(BJ109,Auxiliar!$A:$C,3,0),"")</f>
        <v/>
      </c>
      <c r="BO109" s="1">
        <v>5753</v>
      </c>
      <c r="BP109" s="1" t="s">
        <v>39</v>
      </c>
      <c r="BQ109" s="6">
        <f>+IFERROR(VALUE(RIGHT(Tabla12[[#This Row],[B2B]],6)),"")</f>
        <v>5753</v>
      </c>
      <c r="BR109" s="6" t="str">
        <f>+IFERROR(VLOOKUP(BP109,Auxiliar!$A:$C,2,0),"")</f>
        <v>VALUE LITRO</v>
      </c>
      <c r="BS109" s="7" t="str">
        <f>+IFERROR(VLOOKUP(BP109,Auxiliar!$A:$C,3,0),"")</f>
        <v>1b 12%</v>
      </c>
      <c r="BU109" s="1"/>
      <c r="BV109" s="1"/>
      <c r="BW109" s="6" t="str">
        <f>+IFERROR(VALUE(RIGHT(Tabla13[[#This Row],[B2B]],6)),"")</f>
        <v/>
      </c>
      <c r="BX109" s="6" t="str">
        <f>+IFERROR(VLOOKUP(BV109,Auxiliar!$A:$C,2,0),"")</f>
        <v/>
      </c>
      <c r="BY109" s="7" t="str">
        <f>+IFERROR(VLOOKUP(BV109,Auxiliar!$A:$C,3,0),"")</f>
        <v/>
      </c>
      <c r="CA109" s="1">
        <v>1510</v>
      </c>
      <c r="CB109" s="1" t="s">
        <v>35</v>
      </c>
      <c r="CC109" s="6">
        <f>+IFERROR(VALUE(RIGHT(Tabla14[[#This Row],[B2B]],6)),"")</f>
        <v>1510</v>
      </c>
      <c r="CD109" s="6" t="str">
        <f>+IFERROR(VLOOKUP(CB109,Auxiliar!$A:$C,2,0),"")</f>
        <v>Corona 710cc</v>
      </c>
      <c r="CE109" s="7" t="str">
        <f>+IFERROR(VLOOKUP(CB109,Auxiliar!$A:$C,3,0),"")</f>
        <v>1b 10% | 85b 0%</v>
      </c>
      <c r="CG109" s="1"/>
      <c r="CH109" s="1"/>
      <c r="CI109" s="6" t="str">
        <f>+IFERROR(VALUE(RIGHT(Tabla15[[#This Row],[B2B]],6)),"")</f>
        <v/>
      </c>
      <c r="CJ109" s="6" t="str">
        <f>+IFERROR(VLOOKUP(CH109,Auxiliar!$A:$C,2,0),"")</f>
        <v/>
      </c>
      <c r="CK109" s="7" t="str">
        <f>+IFERROR(VLOOKUP(CH109,Auxiliar!$A:$C,3,0),"")</f>
        <v/>
      </c>
      <c r="CM109" s="1">
        <v>1431</v>
      </c>
      <c r="CN109" s="1" t="s">
        <v>20</v>
      </c>
      <c r="CO109" s="6">
        <v>1431</v>
      </c>
      <c r="CP109" s="6" t="s">
        <v>20</v>
      </c>
      <c r="CQ109" s="7" t="s">
        <v>21</v>
      </c>
      <c r="CS109" s="1"/>
      <c r="CT109" s="1"/>
      <c r="CU109" s="6" t="str">
        <f>+IFERROR(VALUE(RIGHT(Tabla17[[#This Row],[B2B]],6)),"")</f>
        <v/>
      </c>
      <c r="CV109" s="6" t="str">
        <f>+IFERROR(VLOOKUP(CT109,Auxiliar!$A:$C,2,0),"")</f>
        <v/>
      </c>
      <c r="CW109" s="7" t="str">
        <f>+IFERROR(VLOOKUP(CT109,Auxiliar!$A:$C,3,0),"")</f>
        <v/>
      </c>
      <c r="CY109" s="1">
        <v>1431</v>
      </c>
      <c r="CZ109" s="1" t="s">
        <v>16</v>
      </c>
      <c r="DA109" s="6">
        <f>+IFERROR(VALUE(RIGHT(Tabla18[[#This Row],[B2B]],6)),"")</f>
        <v>1431</v>
      </c>
      <c r="DB109" s="6" t="str">
        <f>+IFERROR(VLOOKUP(CZ109,Auxiliar!$A:$C,2,0),"")</f>
        <v>PREMIUM</v>
      </c>
      <c r="DC109" s="7" t="str">
        <f>+IFERROR(VLOOKUP(CZ109,Auxiliar!$A:$C,3,0),"")</f>
        <v>0b 0% | 2b 2% | 5b 3,5% | 10b 5%</v>
      </c>
      <c r="DE109" s="1">
        <v>1431</v>
      </c>
      <c r="DF109" s="1" t="s">
        <v>19</v>
      </c>
      <c r="DG109" s="6">
        <f>+IFERROR(VALUE(RIGHT(Tabla19[[#This Row],[B2B]],6)),"")</f>
        <v>1431</v>
      </c>
      <c r="DH109" s="6" t="str">
        <f>+IFERROR(VLOOKUP(DF109,Auxiliar!$A:$C,2,0),"")</f>
        <v>MICHELOB</v>
      </c>
      <c r="DI109" s="7" t="str">
        <f>+IFERROR(VLOOKUP(DF109,Auxiliar!$A:$C,3,0),"")</f>
        <v>1b 7% | 3b 22% | 8b 27%</v>
      </c>
      <c r="DK109" s="1"/>
      <c r="DL109" s="1"/>
      <c r="DM109" s="6" t="str">
        <f>+IFERROR(VALUE(RIGHT(Tabla20[[#This Row],[B2B]],6)),"")</f>
        <v/>
      </c>
      <c r="DN109" s="6" t="str">
        <f>+IFERROR(VLOOKUP(DL109,Auxiliar!$A:$C,2,0),"")</f>
        <v/>
      </c>
      <c r="DO109" s="7" t="str">
        <f>+IFERROR(VLOOKUP(DL109,Auxiliar!$A:$C,3,0),"")</f>
        <v/>
      </c>
      <c r="DQ109" s="1">
        <v>1431</v>
      </c>
      <c r="DR109" s="12" t="s">
        <v>24</v>
      </c>
      <c r="DS109" s="6">
        <f>+IFERROR(VALUE(RIGHT(Tabla21[[#This Row],[B2B]],6)),"")</f>
        <v>1431</v>
      </c>
      <c r="DT109" s="6" t="str">
        <f>+IFERROR(VLOOKUP(DR109,Auxiliar!$A:$C,2,0),"")</f>
        <v>CORONA PORRON</v>
      </c>
      <c r="DU109" s="7" t="str">
        <f>+IFERROR(VLOOKUP(DR109,Auxiliar!$A:$C,3,0),"")</f>
        <v>1b 5% | 20b 0%</v>
      </c>
      <c r="DW109" s="1">
        <v>4436</v>
      </c>
      <c r="DX109" s="12" t="s">
        <v>43</v>
      </c>
      <c r="DY109" s="6">
        <f>+IFERROR(VALUE(RIGHT(Tabla22[[#This Row],[B2B]],6)),"")</f>
        <v>4436</v>
      </c>
      <c r="DZ109" s="6" t="str">
        <f>+IFERROR(VLOOKUP(DX109,Auxiliar!$A:$C,2,0),"")</f>
        <v xml:space="preserve">VALUE LATA </v>
      </c>
      <c r="EA109" s="7" t="str">
        <f>+IFERROR(VLOOKUP(DX109,Auxiliar!$A:$C,3,0),"")</f>
        <v>1b 15% | 100b 18%</v>
      </c>
      <c r="EC109" s="1">
        <v>4425</v>
      </c>
      <c r="ED109" s="12" t="s">
        <v>47</v>
      </c>
      <c r="EE109" s="6">
        <f>+IFERROR(VALUE(RIGHT(Tabla23[[#This Row],[B2B]],6)),"")</f>
        <v>4425</v>
      </c>
      <c r="EF109" s="6" t="str">
        <f>+IFERROR(VLOOKUP(ED109,Auxiliar!$A:$C,2,0),"")</f>
        <v>VALUE LATON</v>
      </c>
      <c r="EG109" s="7" t="str">
        <f>+IFERROR(VLOOKUP(ED109,Auxiliar!$A:$C,3,0),"")</f>
        <v>1b 10% | 5b 15% | 192b 0%</v>
      </c>
      <c r="EI109" s="1"/>
      <c r="EJ109" s="12"/>
      <c r="EK109" s="6" t="str">
        <f>+IFERROR(VALUE(RIGHT(Tabla24[[#This Row],[B2B]],6)),"")</f>
        <v/>
      </c>
      <c r="EL109" s="6" t="str">
        <f>+IFERROR(VLOOKUP(EJ109,Auxiliar!$A:$C,2,0),"")</f>
        <v/>
      </c>
      <c r="EM109" s="7" t="str">
        <f>+IFERROR(VLOOKUP(EJ109,Auxiliar!$A:$C,3,0),"")</f>
        <v/>
      </c>
      <c r="EO109" s="1"/>
      <c r="EP109" s="12"/>
      <c r="EQ109" s="6" t="str">
        <f>+IFERROR(VALUE(RIGHT(Tabla25[[#This Row],[B2B]],6)),"")</f>
        <v/>
      </c>
      <c r="ER109" s="6" t="str">
        <f>+IFERROR(VLOOKUP(EP109,Auxiliar!$A:$C,2,0),"")</f>
        <v/>
      </c>
      <c r="ES109" s="7" t="str">
        <f>+IFERROR(VLOOKUP(EP109,Auxiliar!$A:$C,3,0),"")</f>
        <v/>
      </c>
      <c r="EU109" s="1"/>
      <c r="EV109" s="12"/>
      <c r="EW109" s="6" t="str">
        <f>+IFERROR(VALUE(RIGHT(Tabla26[[#This Row],[B2B]],6)),"")</f>
        <v/>
      </c>
      <c r="EX109" s="6" t="str">
        <f>+IFERROR(VLOOKUP(EV109,Auxiliar!$A:$C,2,0),"")</f>
        <v/>
      </c>
      <c r="EY109" s="7" t="str">
        <f>+IFERROR(VLOOKUP(EV109,Auxiliar!$A:$C,3,0),"")</f>
        <v/>
      </c>
      <c r="EZ109" s="1"/>
      <c r="FA109" s="12"/>
      <c r="FB109" s="6" t="str">
        <f>+IFERROR(VALUE(RIGHT(Tabla27[[#This Row],[B2B]],6)),"")</f>
        <v/>
      </c>
      <c r="FC109" s="6" t="str">
        <f>+IFERROR(VLOOKUP(FA109,Auxiliar!$A:$C,2,0),"")</f>
        <v/>
      </c>
      <c r="FD109" s="7" t="str">
        <f>+IFERROR(VLOOKUP(FA109,Auxiliar!$A:$C,3,0),"")</f>
        <v/>
      </c>
      <c r="FE109" s="1"/>
      <c r="FF109" s="12"/>
      <c r="FG109" s="6" t="str">
        <f>+IFERROR(VALUE(RIGHT(Tabla28[[#This Row],[B2B]],6)),"")</f>
        <v/>
      </c>
      <c r="FH109" s="6" t="str">
        <f>+IFERROR(VLOOKUP(FF109,Auxiliar!$A:$C,2,0),"")</f>
        <v/>
      </c>
      <c r="FI109" s="7" t="str">
        <f>+IFERROR(VLOOKUP(FF109,Auxiliar!$A:$C,3,0),"")</f>
        <v/>
      </c>
      <c r="FJ109" s="1"/>
      <c r="FK109" s="12"/>
      <c r="FL109" s="6" t="str">
        <f>+IFERROR(VALUE(RIGHT(Tabla29[[#This Row],[B2B]],6)),"")</f>
        <v/>
      </c>
      <c r="FM109" s="6" t="str">
        <f>+IFERROR(VLOOKUP(FK109,Auxiliar!$A:$C,2,0),"")</f>
        <v/>
      </c>
      <c r="FN109" s="7" t="str">
        <f>+IFERROR(VLOOKUP(FK109,Auxiliar!$A:$C,3,0),"")</f>
        <v/>
      </c>
      <c r="FO109" s="1"/>
      <c r="FP109" s="12"/>
      <c r="FQ109" s="6"/>
      <c r="FR109" s="6"/>
      <c r="FS109" s="7"/>
      <c r="FT109" s="1"/>
      <c r="FU109" s="12"/>
      <c r="FV109" s="6" t="str">
        <f>+IFERROR(VALUE(RIGHT(Tabla31[[#This Row],[B2B]],6)),"")</f>
        <v/>
      </c>
      <c r="FW109" s="6" t="str">
        <f>+IFERROR(VLOOKUP(FU109,Auxiliar!$A:$C,2,0),"")</f>
        <v/>
      </c>
      <c r="FX109" s="7" t="str">
        <f>+IFERROR(VLOOKUP(FU109,Auxiliar!$A:$C,3,0),"")</f>
        <v/>
      </c>
      <c r="FY109" s="1"/>
      <c r="FZ109" s="12"/>
      <c r="GA109" s="6" t="str">
        <f>+IFERROR(VALUE(RIGHT(Tabla32[[#This Row],[B2B]],6)),"")</f>
        <v/>
      </c>
      <c r="GB109" s="6" t="str">
        <f>+IFERROR(VLOOKUP(FZ109,Auxiliar!$A:$C,2,0),"")</f>
        <v/>
      </c>
      <c r="GC109" s="7" t="str">
        <f>+IFERROR(VLOOKUP(FZ109,Auxiliar!$A:$C,3,0),"")</f>
        <v/>
      </c>
      <c r="GD109" s="1"/>
      <c r="GE109" s="12"/>
      <c r="GF109" s="6" t="str">
        <f>+IFERROR(VALUE(RIGHT(Tabla33[[#This Row],[B2B]],6)),"")</f>
        <v/>
      </c>
      <c r="GG109" s="6" t="str">
        <f>+IFERROR(VLOOKUP(GE109,Auxiliar!$A:$C,2,0),"")</f>
        <v/>
      </c>
      <c r="GH109" s="7" t="str">
        <f>+IFERROR(VLOOKUP(GE109,Auxiliar!$A:$C,3,0),"")</f>
        <v/>
      </c>
    </row>
    <row r="110" spans="1:190" x14ac:dyDescent="0.25">
      <c r="A110" s="1"/>
      <c r="B110" s="1"/>
      <c r="C110" t="str">
        <f>+IFERROR(VALUE(RIGHT(Tabla1[[#This Row],[B2B]],6)),"")</f>
        <v/>
      </c>
      <c r="D110" t="str">
        <f>+IFERROR(VLOOKUP(B110,Auxiliar!$A:$C,2,0),"")</f>
        <v/>
      </c>
      <c r="E110" s="5" t="str">
        <f>+IFERROR(VLOOKUP(B110,Auxiliar!$A:$C,3,0),"")</f>
        <v/>
      </c>
      <c r="S110" s="1">
        <v>2626</v>
      </c>
      <c r="T110" s="1" t="s">
        <v>9</v>
      </c>
      <c r="U110" s="6">
        <f>+IFERROR(VALUE(RIGHT(Tabla4[[#This Row],[B2B]],6)),"")</f>
        <v>2626</v>
      </c>
      <c r="V110" s="6" t="str">
        <f>+IFERROR(VLOOKUP(T110,Auxiliar!$A:$C,2,0),"")</f>
        <v>CORE</v>
      </c>
      <c r="W110" s="7" t="str">
        <f>+IFERROR(VLOOKUP(T110,Auxiliar!$A:$C,3,0),"")</f>
        <v>0b 1% | 2b 5% | 4b 6%</v>
      </c>
      <c r="Y110" s="1">
        <v>4230</v>
      </c>
      <c r="Z110" s="1" t="s">
        <v>10</v>
      </c>
      <c r="AA110" s="6">
        <f>+IFERROR(VALUE(RIGHT(Tabla5[[#This Row],[B2B]],6)),"")</f>
        <v>4230</v>
      </c>
      <c r="AB110" s="6" t="str">
        <f>+IFERROR(VLOOKUP(Z110,Auxiliar!$A:$C,2,0),"")</f>
        <v>CORE</v>
      </c>
      <c r="AC110" s="7" t="str">
        <f>+IFERROR(VLOOKUP(Z110,Auxiliar!$A:$C,3,0),"")</f>
        <v>0b 1% | 3b 4% | 5b 6%</v>
      </c>
      <c r="AE110" s="1">
        <v>6277</v>
      </c>
      <c r="AF110" s="1" t="s">
        <v>11</v>
      </c>
      <c r="AG110" s="6">
        <f>+IFERROR(VALUE(RIGHT(Tabla6[[#This Row],[B2B]],6)),"")</f>
        <v>6277</v>
      </c>
      <c r="AH110" s="6" t="str">
        <f>+IFERROR(VLOOKUP(AF110,Auxiliar!$A:$C,2,0),"")</f>
        <v>CORE</v>
      </c>
      <c r="AI110" s="7" t="str">
        <f>+IFERROR(VLOOKUP(AF110,Auxiliar!$A:$C,3,0),"")</f>
        <v>0b 1% | 6b 5% | 10b 6%</v>
      </c>
      <c r="AK110" s="1">
        <v>2367</v>
      </c>
      <c r="AL110" s="1" t="s">
        <v>30</v>
      </c>
      <c r="AM110" s="6">
        <f>+IFERROR(VALUE(RIGHT(Tabla7[[#This Row],[B2B]],6)),"")</f>
        <v>2367</v>
      </c>
      <c r="AN110" s="6" t="str">
        <f>+IFERROR(VLOOKUP(AL110,Auxiliar!$A:$C,2,0),"")</f>
        <v>LATONES</v>
      </c>
      <c r="AO110" s="7" t="str">
        <f>+IFERROR(VLOOKUP(AL110,Auxiliar!$A:$C,3,0),"")</f>
        <v>1b 4% | 5b 7% | 97b 0%</v>
      </c>
      <c r="AQ110" s="1">
        <v>3819</v>
      </c>
      <c r="AR110" s="1" t="s">
        <v>31</v>
      </c>
      <c r="AS110" s="6">
        <f>+IFERROR(VALUE(RIGHT(Tabla8[[#This Row],[B2B]],6)),"")</f>
        <v>3819</v>
      </c>
      <c r="AT110" s="6" t="str">
        <f>+IFERROR(VLOOKUP(AR110,Auxiliar!$A:$C,2,0),"")</f>
        <v>LATONES</v>
      </c>
      <c r="AU110" s="7" t="str">
        <f>+IFERROR(VLOOKUP(AR110,Auxiliar!$A:$C,3,0),"")</f>
        <v>2b 3% | 4b 5% | 5b 8% | 193 0%</v>
      </c>
      <c r="AW110" s="1"/>
      <c r="AX110" s="1" t="s">
        <v>32</v>
      </c>
      <c r="AY110" s="6" t="str">
        <f>+IFERROR(VALUE(RIGHT(Tabla9[[#This Row],[B2B]],6)),"")</f>
        <v/>
      </c>
      <c r="AZ110" s="6" t="str">
        <f>+IFERROR(VLOOKUP(AX110,Auxiliar!$A:$C,2,0),"")</f>
        <v>LATONES</v>
      </c>
      <c r="BA110" s="7" t="str">
        <f>+IFERROR(VLOOKUP(AX110,Auxiliar!$A:$C,3,0),"")</f>
        <v>2b 3% | 4b 4% | 6b 5% | 10b 8%  | 385b 0%</v>
      </c>
      <c r="BC110" s="1"/>
      <c r="BD110" s="1" t="s">
        <v>33</v>
      </c>
      <c r="BE110" s="6" t="str">
        <f>+IFERROR(VALUE(RIGHT(Tabla10[[#This Row],[B2B]],6)),"")</f>
        <v/>
      </c>
      <c r="BF110" s="6" t="str">
        <f>+IFERROR(VLOOKUP(BD110,Auxiliar!$A:$C,2,0),"")</f>
        <v>LATONES</v>
      </c>
      <c r="BG110" s="7" t="str">
        <f>+IFERROR(VLOOKUP(BD110,Auxiliar!$A:$C,3,0),"")</f>
        <v>6b 4% | 12b 5% | 15b 8% | 385b 0%</v>
      </c>
      <c r="BI110" s="1"/>
      <c r="BJ110" s="1"/>
      <c r="BK110" s="6" t="str">
        <f>+IFERROR(VALUE(RIGHT(Tabla11[[#This Row],[B2B]],6)),"")</f>
        <v/>
      </c>
      <c r="BL110" s="6" t="str">
        <f>+IFERROR(VLOOKUP(BJ110,Auxiliar!$A:$C,2,0),"")</f>
        <v/>
      </c>
      <c r="BM110" s="7" t="str">
        <f>+IFERROR(VLOOKUP(BJ110,Auxiliar!$A:$C,3,0),"")</f>
        <v/>
      </c>
      <c r="BO110" s="1">
        <v>4436</v>
      </c>
      <c r="BP110" s="1" t="s">
        <v>39</v>
      </c>
      <c r="BQ110" s="6">
        <f>+IFERROR(VALUE(RIGHT(Tabla12[[#This Row],[B2B]],6)),"")</f>
        <v>4436</v>
      </c>
      <c r="BR110" s="6" t="str">
        <f>+IFERROR(VLOOKUP(BP110,Auxiliar!$A:$C,2,0),"")</f>
        <v>VALUE LITRO</v>
      </c>
      <c r="BS110" s="7" t="str">
        <f>+IFERROR(VLOOKUP(BP110,Auxiliar!$A:$C,3,0),"")</f>
        <v>1b 12%</v>
      </c>
      <c r="BU110" s="1"/>
      <c r="BV110" s="1"/>
      <c r="BW110" s="6" t="str">
        <f>+IFERROR(VALUE(RIGHT(Tabla13[[#This Row],[B2B]],6)),"")</f>
        <v/>
      </c>
      <c r="BX110" s="6" t="str">
        <f>+IFERROR(VLOOKUP(BV110,Auxiliar!$A:$C,2,0),"")</f>
        <v/>
      </c>
      <c r="BY110" s="7" t="str">
        <f>+IFERROR(VLOOKUP(BV110,Auxiliar!$A:$C,3,0),"")</f>
        <v/>
      </c>
      <c r="CA110" s="1">
        <v>1539</v>
      </c>
      <c r="CB110" s="1" t="s">
        <v>35</v>
      </c>
      <c r="CC110" s="6">
        <f>+IFERROR(VALUE(RIGHT(Tabla14[[#This Row],[B2B]],6)),"")</f>
        <v>1539</v>
      </c>
      <c r="CD110" s="6" t="str">
        <f>+IFERROR(VLOOKUP(CB110,Auxiliar!$A:$C,2,0),"")</f>
        <v>Corona 710cc</v>
      </c>
      <c r="CE110" s="7" t="str">
        <f>+IFERROR(VLOOKUP(CB110,Auxiliar!$A:$C,3,0),"")</f>
        <v>1b 10% | 85b 0%</v>
      </c>
      <c r="CG110" s="1"/>
      <c r="CH110" s="1"/>
      <c r="CI110" s="6" t="str">
        <f>+IFERROR(VALUE(RIGHT(Tabla15[[#This Row],[B2B]],6)),"")</f>
        <v/>
      </c>
      <c r="CJ110" s="6" t="str">
        <f>+IFERROR(VLOOKUP(CH110,Auxiliar!$A:$C,2,0),"")</f>
        <v/>
      </c>
      <c r="CK110" s="7" t="str">
        <f>+IFERROR(VLOOKUP(CH110,Auxiliar!$A:$C,3,0),"")</f>
        <v/>
      </c>
      <c r="CM110" s="1">
        <v>1482</v>
      </c>
      <c r="CN110" s="1" t="s">
        <v>20</v>
      </c>
      <c r="CO110" s="6">
        <v>1482</v>
      </c>
      <c r="CP110" s="6" t="s">
        <v>20</v>
      </c>
      <c r="CQ110" s="7" t="s">
        <v>21</v>
      </c>
      <c r="CS110" s="1"/>
      <c r="CT110" s="1"/>
      <c r="CU110" s="6" t="str">
        <f>+IFERROR(VALUE(RIGHT(Tabla17[[#This Row],[B2B]],6)),"")</f>
        <v/>
      </c>
      <c r="CV110" s="6" t="str">
        <f>+IFERROR(VLOOKUP(CT110,Auxiliar!$A:$C,2,0),"")</f>
        <v/>
      </c>
      <c r="CW110" s="7" t="str">
        <f>+IFERROR(VLOOKUP(CT110,Auxiliar!$A:$C,3,0),"")</f>
        <v/>
      </c>
      <c r="CY110" s="1">
        <v>1482</v>
      </c>
      <c r="CZ110" s="1" t="s">
        <v>16</v>
      </c>
      <c r="DA110" s="6">
        <f>+IFERROR(VALUE(RIGHT(Tabla18[[#This Row],[B2B]],6)),"")</f>
        <v>1482</v>
      </c>
      <c r="DB110" s="6" t="str">
        <f>+IFERROR(VLOOKUP(CZ110,Auxiliar!$A:$C,2,0),"")</f>
        <v>PREMIUM</v>
      </c>
      <c r="DC110" s="7" t="str">
        <f>+IFERROR(VLOOKUP(CZ110,Auxiliar!$A:$C,3,0),"")</f>
        <v>0b 0% | 2b 2% | 5b 3,5% | 10b 5%</v>
      </c>
      <c r="DE110" s="1">
        <v>1482</v>
      </c>
      <c r="DF110" s="1" t="s">
        <v>19</v>
      </c>
      <c r="DG110" s="6">
        <f>+IFERROR(VALUE(RIGHT(Tabla19[[#This Row],[B2B]],6)),"")</f>
        <v>1482</v>
      </c>
      <c r="DH110" s="6" t="str">
        <f>+IFERROR(VLOOKUP(DF110,Auxiliar!$A:$C,2,0),"")</f>
        <v>MICHELOB</v>
      </c>
      <c r="DI110" s="7" t="str">
        <f>+IFERROR(VLOOKUP(DF110,Auxiliar!$A:$C,3,0),"")</f>
        <v>1b 7% | 3b 22% | 8b 27%</v>
      </c>
      <c r="DK110" s="1"/>
      <c r="DL110" s="1"/>
      <c r="DM110" s="6" t="str">
        <f>+IFERROR(VALUE(RIGHT(Tabla20[[#This Row],[B2B]],6)),"")</f>
        <v/>
      </c>
      <c r="DN110" s="6" t="str">
        <f>+IFERROR(VLOOKUP(DL110,Auxiliar!$A:$C,2,0),"")</f>
        <v/>
      </c>
      <c r="DO110" s="7" t="str">
        <f>+IFERROR(VLOOKUP(DL110,Auxiliar!$A:$C,3,0),"")</f>
        <v/>
      </c>
      <c r="DQ110" s="1">
        <v>1482</v>
      </c>
      <c r="DR110" s="12" t="s">
        <v>24</v>
      </c>
      <c r="DS110" s="6">
        <f>+IFERROR(VALUE(RIGHT(Tabla21[[#This Row],[B2B]],6)),"")</f>
        <v>1482</v>
      </c>
      <c r="DT110" s="6" t="str">
        <f>+IFERROR(VLOOKUP(DR110,Auxiliar!$A:$C,2,0),"")</f>
        <v>CORONA PORRON</v>
      </c>
      <c r="DU110" s="7" t="str">
        <f>+IFERROR(VLOOKUP(DR110,Auxiliar!$A:$C,3,0),"")</f>
        <v>1b 5% | 20b 0%</v>
      </c>
      <c r="DW110" s="1">
        <v>5762</v>
      </c>
      <c r="DX110" s="12" t="s">
        <v>43</v>
      </c>
      <c r="DY110" s="6">
        <f>+IFERROR(VALUE(RIGHT(Tabla22[[#This Row],[B2B]],6)),"")</f>
        <v>5762</v>
      </c>
      <c r="DZ110" s="6" t="str">
        <f>+IFERROR(VLOOKUP(DX110,Auxiliar!$A:$C,2,0),"")</f>
        <v xml:space="preserve">VALUE LATA </v>
      </c>
      <c r="EA110" s="7" t="str">
        <f>+IFERROR(VLOOKUP(DX110,Auxiliar!$A:$C,3,0),"")</f>
        <v>1b 15% | 100b 18%</v>
      </c>
      <c r="EC110" s="1">
        <v>5753</v>
      </c>
      <c r="ED110" s="12" t="s">
        <v>47</v>
      </c>
      <c r="EE110" s="6">
        <f>+IFERROR(VALUE(RIGHT(Tabla23[[#This Row],[B2B]],6)),"")</f>
        <v>5753</v>
      </c>
      <c r="EF110" s="6" t="str">
        <f>+IFERROR(VLOOKUP(ED110,Auxiliar!$A:$C,2,0),"")</f>
        <v>VALUE LATON</v>
      </c>
      <c r="EG110" s="7" t="str">
        <f>+IFERROR(VLOOKUP(ED110,Auxiliar!$A:$C,3,0),"")</f>
        <v>1b 10% | 5b 15% | 192b 0%</v>
      </c>
      <c r="EI110" s="1"/>
      <c r="EJ110" s="12"/>
      <c r="EK110" s="6" t="str">
        <f>+IFERROR(VALUE(RIGHT(Tabla24[[#This Row],[B2B]],6)),"")</f>
        <v/>
      </c>
      <c r="EL110" s="6" t="str">
        <f>+IFERROR(VLOOKUP(EJ110,Auxiliar!$A:$C,2,0),"")</f>
        <v/>
      </c>
      <c r="EM110" s="7" t="str">
        <f>+IFERROR(VLOOKUP(EJ110,Auxiliar!$A:$C,3,0),"")</f>
        <v/>
      </c>
      <c r="EO110" s="1"/>
      <c r="EP110" s="12"/>
      <c r="EQ110" s="6" t="str">
        <f>+IFERROR(VALUE(RIGHT(Tabla25[[#This Row],[B2B]],6)),"")</f>
        <v/>
      </c>
      <c r="ER110" s="6" t="str">
        <f>+IFERROR(VLOOKUP(EP110,Auxiliar!$A:$C,2,0),"")</f>
        <v/>
      </c>
      <c r="ES110" s="7" t="str">
        <f>+IFERROR(VLOOKUP(EP110,Auxiliar!$A:$C,3,0),"")</f>
        <v/>
      </c>
      <c r="EU110" s="1"/>
      <c r="EV110" s="12"/>
      <c r="EW110" s="6" t="str">
        <f>+IFERROR(VALUE(RIGHT(Tabla26[[#This Row],[B2B]],6)),"")</f>
        <v/>
      </c>
      <c r="EX110" s="6" t="str">
        <f>+IFERROR(VLOOKUP(EV110,Auxiliar!$A:$C,2,0),"")</f>
        <v/>
      </c>
      <c r="EY110" s="7" t="str">
        <f>+IFERROR(VLOOKUP(EV110,Auxiliar!$A:$C,3,0),"")</f>
        <v/>
      </c>
      <c r="EZ110" s="1"/>
      <c r="FA110" s="12"/>
      <c r="FB110" s="6" t="str">
        <f>+IFERROR(VALUE(RIGHT(Tabla27[[#This Row],[B2B]],6)),"")</f>
        <v/>
      </c>
      <c r="FC110" s="6" t="str">
        <f>+IFERROR(VLOOKUP(FA110,Auxiliar!$A:$C,2,0),"")</f>
        <v/>
      </c>
      <c r="FD110" s="7" t="str">
        <f>+IFERROR(VLOOKUP(FA110,Auxiliar!$A:$C,3,0),"")</f>
        <v/>
      </c>
      <c r="FE110" s="1"/>
      <c r="FF110" s="12"/>
      <c r="FG110" s="6" t="str">
        <f>+IFERROR(VALUE(RIGHT(Tabla28[[#This Row],[B2B]],6)),"")</f>
        <v/>
      </c>
      <c r="FH110" s="6" t="str">
        <f>+IFERROR(VLOOKUP(FF110,Auxiliar!$A:$C,2,0),"")</f>
        <v/>
      </c>
      <c r="FI110" s="7" t="str">
        <f>+IFERROR(VLOOKUP(FF110,Auxiliar!$A:$C,3,0),"")</f>
        <v/>
      </c>
      <c r="FJ110" s="1"/>
      <c r="FK110" s="12"/>
      <c r="FL110" s="6" t="str">
        <f>+IFERROR(VALUE(RIGHT(Tabla29[[#This Row],[B2B]],6)),"")</f>
        <v/>
      </c>
      <c r="FM110" s="6" t="str">
        <f>+IFERROR(VLOOKUP(FK110,Auxiliar!$A:$C,2,0),"")</f>
        <v/>
      </c>
      <c r="FN110" s="7" t="str">
        <f>+IFERROR(VLOOKUP(FK110,Auxiliar!$A:$C,3,0),"")</f>
        <v/>
      </c>
      <c r="FO110" s="1"/>
      <c r="FP110" s="12"/>
      <c r="FQ110" s="6"/>
      <c r="FR110" s="6"/>
      <c r="FS110" s="7"/>
      <c r="FT110" s="1"/>
      <c r="FU110" s="12"/>
      <c r="FV110" s="6" t="str">
        <f>+IFERROR(VALUE(RIGHT(Tabla31[[#This Row],[B2B]],6)),"")</f>
        <v/>
      </c>
      <c r="FW110" s="6" t="str">
        <f>+IFERROR(VLOOKUP(FU110,Auxiliar!$A:$C,2,0),"")</f>
        <v/>
      </c>
      <c r="FX110" s="7" t="str">
        <f>+IFERROR(VLOOKUP(FU110,Auxiliar!$A:$C,3,0),"")</f>
        <v/>
      </c>
      <c r="FY110" s="1"/>
      <c r="FZ110" s="12"/>
      <c r="GA110" s="6" t="str">
        <f>+IFERROR(VALUE(RIGHT(Tabla32[[#This Row],[B2B]],6)),"")</f>
        <v/>
      </c>
      <c r="GB110" s="6" t="str">
        <f>+IFERROR(VLOOKUP(FZ110,Auxiliar!$A:$C,2,0),"")</f>
        <v/>
      </c>
      <c r="GC110" s="7" t="str">
        <f>+IFERROR(VLOOKUP(FZ110,Auxiliar!$A:$C,3,0),"")</f>
        <v/>
      </c>
      <c r="GD110" s="1"/>
      <c r="GE110" s="12"/>
      <c r="GF110" s="6" t="str">
        <f>+IFERROR(VALUE(RIGHT(Tabla33[[#This Row],[B2B]],6)),"")</f>
        <v/>
      </c>
      <c r="GG110" s="6" t="str">
        <f>+IFERROR(VLOOKUP(GE110,Auxiliar!$A:$C,2,0),"")</f>
        <v/>
      </c>
      <c r="GH110" s="7" t="str">
        <f>+IFERROR(VLOOKUP(GE110,Auxiliar!$A:$C,3,0),"")</f>
        <v/>
      </c>
    </row>
    <row r="111" spans="1:190" x14ac:dyDescent="0.25">
      <c r="A111" s="1"/>
      <c r="B111" s="1"/>
      <c r="C111" t="str">
        <f>+IFERROR(VALUE(RIGHT(Tabla1[[#This Row],[B2B]],6)),"")</f>
        <v/>
      </c>
      <c r="D111" t="str">
        <f>+IFERROR(VLOOKUP(B111,Auxiliar!$A:$C,2,0),"")</f>
        <v/>
      </c>
      <c r="E111" s="5" t="str">
        <f>+IFERROR(VLOOKUP(B111,Auxiliar!$A:$C,3,0),"")</f>
        <v/>
      </c>
      <c r="S111" s="1">
        <v>2654</v>
      </c>
      <c r="T111" s="1" t="s">
        <v>9</v>
      </c>
      <c r="U111" s="6">
        <f>+IFERROR(VALUE(RIGHT(Tabla4[[#This Row],[B2B]],6)),"")</f>
        <v>2654</v>
      </c>
      <c r="V111" s="6" t="str">
        <f>+IFERROR(VLOOKUP(T111,Auxiliar!$A:$C,2,0),"")</f>
        <v>CORE</v>
      </c>
      <c r="W111" s="7" t="str">
        <f>+IFERROR(VLOOKUP(T111,Auxiliar!$A:$C,3,0),"")</f>
        <v>0b 1% | 2b 5% | 4b 6%</v>
      </c>
      <c r="Y111" s="1">
        <v>4261</v>
      </c>
      <c r="Z111" s="1" t="s">
        <v>10</v>
      </c>
      <c r="AA111" s="6">
        <f>+IFERROR(VALUE(RIGHT(Tabla5[[#This Row],[B2B]],6)),"")</f>
        <v>4261</v>
      </c>
      <c r="AB111" s="6" t="str">
        <f>+IFERROR(VLOOKUP(Z111,Auxiliar!$A:$C,2,0),"")</f>
        <v>CORE</v>
      </c>
      <c r="AC111" s="7" t="str">
        <f>+IFERROR(VLOOKUP(Z111,Auxiliar!$A:$C,3,0),"")</f>
        <v>0b 1% | 3b 4% | 5b 6%</v>
      </c>
      <c r="AE111" s="1">
        <v>6304</v>
      </c>
      <c r="AF111" s="1" t="s">
        <v>11</v>
      </c>
      <c r="AG111" s="6">
        <f>+IFERROR(VALUE(RIGHT(Tabla6[[#This Row],[B2B]],6)),"")</f>
        <v>6304</v>
      </c>
      <c r="AH111" s="6" t="str">
        <f>+IFERROR(VLOOKUP(AF111,Auxiliar!$A:$C,2,0),"")</f>
        <v>CORE</v>
      </c>
      <c r="AI111" s="7" t="str">
        <f>+IFERROR(VLOOKUP(AF111,Auxiliar!$A:$C,3,0),"")</f>
        <v>0b 1% | 6b 5% | 10b 6%</v>
      </c>
      <c r="AK111" s="1">
        <v>2404</v>
      </c>
      <c r="AL111" s="1" t="s">
        <v>30</v>
      </c>
      <c r="AM111" s="6">
        <f>+IFERROR(VALUE(RIGHT(Tabla7[[#This Row],[B2B]],6)),"")</f>
        <v>2404</v>
      </c>
      <c r="AN111" s="6" t="str">
        <f>+IFERROR(VLOOKUP(AL111,Auxiliar!$A:$C,2,0),"")</f>
        <v>LATONES</v>
      </c>
      <c r="AO111" s="7" t="str">
        <f>+IFERROR(VLOOKUP(AL111,Auxiliar!$A:$C,3,0),"")</f>
        <v>1b 4% | 5b 7% | 97b 0%</v>
      </c>
      <c r="AQ111" s="1">
        <v>3827</v>
      </c>
      <c r="AR111" s="1" t="s">
        <v>31</v>
      </c>
      <c r="AS111" s="6">
        <f>+IFERROR(VALUE(RIGHT(Tabla8[[#This Row],[B2B]],6)),"")</f>
        <v>3827</v>
      </c>
      <c r="AT111" s="6" t="str">
        <f>+IFERROR(VLOOKUP(AR111,Auxiliar!$A:$C,2,0),"")</f>
        <v>LATONES</v>
      </c>
      <c r="AU111" s="7" t="str">
        <f>+IFERROR(VLOOKUP(AR111,Auxiliar!$A:$C,3,0),"")</f>
        <v>2b 3% | 4b 5% | 5b 8% | 193 0%</v>
      </c>
      <c r="AW111" s="1"/>
      <c r="AX111" s="1" t="s">
        <v>32</v>
      </c>
      <c r="AY111" s="6" t="str">
        <f>+IFERROR(VALUE(RIGHT(Tabla9[[#This Row],[B2B]],6)),"")</f>
        <v/>
      </c>
      <c r="AZ111" s="6" t="str">
        <f>+IFERROR(VLOOKUP(AX111,Auxiliar!$A:$C,2,0),"")</f>
        <v>LATONES</v>
      </c>
      <c r="BA111" s="7" t="str">
        <f>+IFERROR(VLOOKUP(AX111,Auxiliar!$A:$C,3,0),"")</f>
        <v>2b 3% | 4b 4% | 6b 5% | 10b 8%  | 385b 0%</v>
      </c>
      <c r="BC111" s="1"/>
      <c r="BD111" s="1" t="s">
        <v>33</v>
      </c>
      <c r="BE111" s="6" t="str">
        <f>+IFERROR(VALUE(RIGHT(Tabla10[[#This Row],[B2B]],6)),"")</f>
        <v/>
      </c>
      <c r="BF111" s="6" t="str">
        <f>+IFERROR(VLOOKUP(BD111,Auxiliar!$A:$C,2,0),"")</f>
        <v>LATONES</v>
      </c>
      <c r="BG111" s="7" t="str">
        <f>+IFERROR(VLOOKUP(BD111,Auxiliar!$A:$C,3,0),"")</f>
        <v>6b 4% | 12b 5% | 15b 8% | 385b 0%</v>
      </c>
      <c r="BI111" s="1"/>
      <c r="BJ111" s="1"/>
      <c r="BK111" s="6" t="str">
        <f>+IFERROR(VALUE(RIGHT(Tabla11[[#This Row],[B2B]],6)),"")</f>
        <v/>
      </c>
      <c r="BL111" s="6" t="str">
        <f>+IFERROR(VLOOKUP(BJ111,Auxiliar!$A:$C,2,0),"")</f>
        <v/>
      </c>
      <c r="BM111" s="7" t="str">
        <f>+IFERROR(VLOOKUP(BJ111,Auxiliar!$A:$C,3,0),"")</f>
        <v/>
      </c>
      <c r="BO111" s="1">
        <v>5762</v>
      </c>
      <c r="BP111" s="1" t="s">
        <v>39</v>
      </c>
      <c r="BQ111" s="6">
        <f>+IFERROR(VALUE(RIGHT(Tabla12[[#This Row],[B2B]],6)),"")</f>
        <v>5762</v>
      </c>
      <c r="BR111" s="6" t="str">
        <f>+IFERROR(VLOOKUP(BP111,Auxiliar!$A:$C,2,0),"")</f>
        <v>VALUE LITRO</v>
      </c>
      <c r="BS111" s="7" t="str">
        <f>+IFERROR(VLOOKUP(BP111,Auxiliar!$A:$C,3,0),"")</f>
        <v>1b 12%</v>
      </c>
      <c r="BU111" s="1"/>
      <c r="BV111" s="1"/>
      <c r="BW111" s="6" t="str">
        <f>+IFERROR(VALUE(RIGHT(Tabla13[[#This Row],[B2B]],6)),"")</f>
        <v/>
      </c>
      <c r="BX111" s="6" t="str">
        <f>+IFERROR(VLOOKUP(BV111,Auxiliar!$A:$C,2,0),"")</f>
        <v/>
      </c>
      <c r="BY111" s="7" t="str">
        <f>+IFERROR(VLOOKUP(BV111,Auxiliar!$A:$C,3,0),"")</f>
        <v/>
      </c>
      <c r="CA111" s="1">
        <v>1559</v>
      </c>
      <c r="CB111" s="1" t="s">
        <v>35</v>
      </c>
      <c r="CC111" s="6">
        <f>+IFERROR(VALUE(RIGHT(Tabla14[[#This Row],[B2B]],6)),"")</f>
        <v>1559</v>
      </c>
      <c r="CD111" s="6" t="str">
        <f>+IFERROR(VLOOKUP(CB111,Auxiliar!$A:$C,2,0),"")</f>
        <v>Corona 710cc</v>
      </c>
      <c r="CE111" s="7" t="str">
        <f>+IFERROR(VLOOKUP(CB111,Auxiliar!$A:$C,3,0),"")</f>
        <v>1b 10% | 85b 0%</v>
      </c>
      <c r="CG111" s="1"/>
      <c r="CH111" s="1"/>
      <c r="CI111" s="6" t="str">
        <f>+IFERROR(VALUE(RIGHT(Tabla15[[#This Row],[B2B]],6)),"")</f>
        <v/>
      </c>
      <c r="CJ111" s="6" t="str">
        <f>+IFERROR(VLOOKUP(CH111,Auxiliar!$A:$C,2,0),"")</f>
        <v/>
      </c>
      <c r="CK111" s="7" t="str">
        <f>+IFERROR(VLOOKUP(CH111,Auxiliar!$A:$C,3,0),"")</f>
        <v/>
      </c>
      <c r="CM111" s="1">
        <v>1510</v>
      </c>
      <c r="CN111" s="1" t="s">
        <v>20</v>
      </c>
      <c r="CO111" s="6">
        <v>1510</v>
      </c>
      <c r="CP111" s="6" t="s">
        <v>20</v>
      </c>
      <c r="CQ111" s="7" t="s">
        <v>21</v>
      </c>
      <c r="CS111" s="1"/>
      <c r="CT111" s="1"/>
      <c r="CU111" s="6" t="str">
        <f>+IFERROR(VALUE(RIGHT(Tabla17[[#This Row],[B2B]],6)),"")</f>
        <v/>
      </c>
      <c r="CV111" s="6" t="str">
        <f>+IFERROR(VLOOKUP(CT111,Auxiliar!$A:$C,2,0),"")</f>
        <v/>
      </c>
      <c r="CW111" s="7" t="str">
        <f>+IFERROR(VLOOKUP(CT111,Auxiliar!$A:$C,3,0),"")</f>
        <v/>
      </c>
      <c r="CY111" s="1">
        <v>1510</v>
      </c>
      <c r="CZ111" s="1" t="s">
        <v>16</v>
      </c>
      <c r="DA111" s="6">
        <f>+IFERROR(VALUE(RIGHT(Tabla18[[#This Row],[B2B]],6)),"")</f>
        <v>1510</v>
      </c>
      <c r="DB111" s="6" t="str">
        <f>+IFERROR(VLOOKUP(CZ111,Auxiliar!$A:$C,2,0),"")</f>
        <v>PREMIUM</v>
      </c>
      <c r="DC111" s="7" t="str">
        <f>+IFERROR(VLOOKUP(CZ111,Auxiliar!$A:$C,3,0),"")</f>
        <v>0b 0% | 2b 2% | 5b 3,5% | 10b 5%</v>
      </c>
      <c r="DE111" s="1">
        <v>1510</v>
      </c>
      <c r="DF111" s="1" t="s">
        <v>19</v>
      </c>
      <c r="DG111" s="6">
        <f>+IFERROR(VALUE(RIGHT(Tabla19[[#This Row],[B2B]],6)),"")</f>
        <v>1510</v>
      </c>
      <c r="DH111" s="6" t="str">
        <f>+IFERROR(VLOOKUP(DF111,Auxiliar!$A:$C,2,0),"")</f>
        <v>MICHELOB</v>
      </c>
      <c r="DI111" s="7" t="str">
        <f>+IFERROR(VLOOKUP(DF111,Auxiliar!$A:$C,3,0),"")</f>
        <v>1b 7% | 3b 22% | 8b 27%</v>
      </c>
      <c r="DK111" s="1"/>
      <c r="DL111" s="1"/>
      <c r="DM111" s="6" t="str">
        <f>+IFERROR(VALUE(RIGHT(Tabla20[[#This Row],[B2B]],6)),"")</f>
        <v/>
      </c>
      <c r="DN111" s="6" t="str">
        <f>+IFERROR(VLOOKUP(DL111,Auxiliar!$A:$C,2,0),"")</f>
        <v/>
      </c>
      <c r="DO111" s="7" t="str">
        <f>+IFERROR(VLOOKUP(DL111,Auxiliar!$A:$C,3,0),"")</f>
        <v/>
      </c>
      <c r="DQ111" s="1">
        <v>1510</v>
      </c>
      <c r="DR111" s="12" t="s">
        <v>24</v>
      </c>
      <c r="DS111" s="6">
        <f>+IFERROR(VALUE(RIGHT(Tabla21[[#This Row],[B2B]],6)),"")</f>
        <v>1510</v>
      </c>
      <c r="DT111" s="6" t="str">
        <f>+IFERROR(VLOOKUP(DR111,Auxiliar!$A:$C,2,0),"")</f>
        <v>CORONA PORRON</v>
      </c>
      <c r="DU111" s="7" t="str">
        <f>+IFERROR(VLOOKUP(DR111,Auxiliar!$A:$C,3,0),"")</f>
        <v>1b 5% | 20b 0%</v>
      </c>
      <c r="DW111" s="1">
        <v>4450</v>
      </c>
      <c r="DX111" s="12" t="s">
        <v>43</v>
      </c>
      <c r="DY111" s="6">
        <f>+IFERROR(VALUE(RIGHT(Tabla22[[#This Row],[B2B]],6)),"")</f>
        <v>4450</v>
      </c>
      <c r="DZ111" s="6" t="str">
        <f>+IFERROR(VLOOKUP(DX111,Auxiliar!$A:$C,2,0),"")</f>
        <v xml:space="preserve">VALUE LATA </v>
      </c>
      <c r="EA111" s="7" t="str">
        <f>+IFERROR(VLOOKUP(DX111,Auxiliar!$A:$C,3,0),"")</f>
        <v>1b 15% | 100b 18%</v>
      </c>
      <c r="EC111" s="1">
        <v>4436</v>
      </c>
      <c r="ED111" s="12" t="s">
        <v>47</v>
      </c>
      <c r="EE111" s="6">
        <f>+IFERROR(VALUE(RIGHT(Tabla23[[#This Row],[B2B]],6)),"")</f>
        <v>4436</v>
      </c>
      <c r="EF111" s="6" t="str">
        <f>+IFERROR(VLOOKUP(ED111,Auxiliar!$A:$C,2,0),"")</f>
        <v>VALUE LATON</v>
      </c>
      <c r="EG111" s="7" t="str">
        <f>+IFERROR(VLOOKUP(ED111,Auxiliar!$A:$C,3,0),"")</f>
        <v>1b 10% | 5b 15% | 192b 0%</v>
      </c>
      <c r="EI111" s="1"/>
      <c r="EJ111" s="12"/>
      <c r="EK111" s="6" t="str">
        <f>+IFERROR(VALUE(RIGHT(Tabla24[[#This Row],[B2B]],6)),"")</f>
        <v/>
      </c>
      <c r="EL111" s="6" t="str">
        <f>+IFERROR(VLOOKUP(EJ111,Auxiliar!$A:$C,2,0),"")</f>
        <v/>
      </c>
      <c r="EM111" s="7" t="str">
        <f>+IFERROR(VLOOKUP(EJ111,Auxiliar!$A:$C,3,0),"")</f>
        <v/>
      </c>
      <c r="EO111" s="1"/>
      <c r="EP111" s="12"/>
      <c r="EQ111" s="6" t="str">
        <f>+IFERROR(VALUE(RIGHT(Tabla25[[#This Row],[B2B]],6)),"")</f>
        <v/>
      </c>
      <c r="ER111" s="6" t="str">
        <f>+IFERROR(VLOOKUP(EP111,Auxiliar!$A:$C,2,0),"")</f>
        <v/>
      </c>
      <c r="ES111" s="7" t="str">
        <f>+IFERROR(VLOOKUP(EP111,Auxiliar!$A:$C,3,0),"")</f>
        <v/>
      </c>
      <c r="EU111" s="1"/>
      <c r="EV111" s="12"/>
      <c r="EW111" s="6" t="str">
        <f>+IFERROR(VALUE(RIGHT(Tabla26[[#This Row],[B2B]],6)),"")</f>
        <v/>
      </c>
      <c r="EX111" s="6" t="str">
        <f>+IFERROR(VLOOKUP(EV111,Auxiliar!$A:$C,2,0),"")</f>
        <v/>
      </c>
      <c r="EY111" s="7" t="str">
        <f>+IFERROR(VLOOKUP(EV111,Auxiliar!$A:$C,3,0),"")</f>
        <v/>
      </c>
      <c r="EZ111" s="1"/>
      <c r="FA111" s="12"/>
      <c r="FB111" s="6" t="str">
        <f>+IFERROR(VALUE(RIGHT(Tabla27[[#This Row],[B2B]],6)),"")</f>
        <v/>
      </c>
      <c r="FC111" s="6" t="str">
        <f>+IFERROR(VLOOKUP(FA111,Auxiliar!$A:$C,2,0),"")</f>
        <v/>
      </c>
      <c r="FD111" s="7" t="str">
        <f>+IFERROR(VLOOKUP(FA111,Auxiliar!$A:$C,3,0),"")</f>
        <v/>
      </c>
      <c r="FE111" s="1"/>
      <c r="FF111" s="12"/>
      <c r="FG111" s="6" t="str">
        <f>+IFERROR(VALUE(RIGHT(Tabla28[[#This Row],[B2B]],6)),"")</f>
        <v/>
      </c>
      <c r="FH111" s="6" t="str">
        <f>+IFERROR(VLOOKUP(FF111,Auxiliar!$A:$C,2,0),"")</f>
        <v/>
      </c>
      <c r="FI111" s="7" t="str">
        <f>+IFERROR(VLOOKUP(FF111,Auxiliar!$A:$C,3,0),"")</f>
        <v/>
      </c>
      <c r="FJ111" s="1"/>
      <c r="FK111" s="12"/>
      <c r="FL111" s="6" t="str">
        <f>+IFERROR(VALUE(RIGHT(Tabla29[[#This Row],[B2B]],6)),"")</f>
        <v/>
      </c>
      <c r="FM111" s="6" t="str">
        <f>+IFERROR(VLOOKUP(FK111,Auxiliar!$A:$C,2,0),"")</f>
        <v/>
      </c>
      <c r="FN111" s="7" t="str">
        <f>+IFERROR(VLOOKUP(FK111,Auxiliar!$A:$C,3,0),"")</f>
        <v/>
      </c>
      <c r="FO111" s="1"/>
      <c r="FP111" s="12"/>
      <c r="FQ111" s="6"/>
      <c r="FR111" s="6"/>
      <c r="FS111" s="7"/>
      <c r="FT111" s="1"/>
      <c r="FU111" s="12"/>
      <c r="FV111" s="6" t="str">
        <f>+IFERROR(VALUE(RIGHT(Tabla31[[#This Row],[B2B]],6)),"")</f>
        <v/>
      </c>
      <c r="FW111" s="6" t="str">
        <f>+IFERROR(VLOOKUP(FU111,Auxiliar!$A:$C,2,0),"")</f>
        <v/>
      </c>
      <c r="FX111" s="7" t="str">
        <f>+IFERROR(VLOOKUP(FU111,Auxiliar!$A:$C,3,0),"")</f>
        <v/>
      </c>
      <c r="FY111" s="1"/>
      <c r="FZ111" s="12"/>
      <c r="GA111" s="6" t="str">
        <f>+IFERROR(VALUE(RIGHT(Tabla32[[#This Row],[B2B]],6)),"")</f>
        <v/>
      </c>
      <c r="GB111" s="6" t="str">
        <f>+IFERROR(VLOOKUP(FZ111,Auxiliar!$A:$C,2,0),"")</f>
        <v/>
      </c>
      <c r="GC111" s="7" t="str">
        <f>+IFERROR(VLOOKUP(FZ111,Auxiliar!$A:$C,3,0),"")</f>
        <v/>
      </c>
      <c r="GD111" s="1"/>
      <c r="GE111" s="12"/>
      <c r="GF111" s="6" t="str">
        <f>+IFERROR(VALUE(RIGHT(Tabla33[[#This Row],[B2B]],6)),"")</f>
        <v/>
      </c>
      <c r="GG111" s="6" t="str">
        <f>+IFERROR(VLOOKUP(GE111,Auxiliar!$A:$C,2,0),"")</f>
        <v/>
      </c>
      <c r="GH111" s="7" t="str">
        <f>+IFERROR(VLOOKUP(GE111,Auxiliar!$A:$C,3,0),"")</f>
        <v/>
      </c>
    </row>
    <row r="112" spans="1:190" x14ac:dyDescent="0.25">
      <c r="A112" s="1"/>
      <c r="B112" s="1"/>
      <c r="C112" t="str">
        <f>+IFERROR(VALUE(RIGHT(Tabla1[[#This Row],[B2B]],6)),"")</f>
        <v/>
      </c>
      <c r="D112" t="str">
        <f>+IFERROR(VLOOKUP(B112,Auxiliar!$A:$C,2,0),"")</f>
        <v/>
      </c>
      <c r="E112" s="5" t="str">
        <f>+IFERROR(VLOOKUP(B112,Auxiliar!$A:$C,3,0),"")</f>
        <v/>
      </c>
      <c r="S112" s="1">
        <v>2671</v>
      </c>
      <c r="T112" s="1" t="s">
        <v>9</v>
      </c>
      <c r="U112" s="6">
        <f>+IFERROR(VALUE(RIGHT(Tabla4[[#This Row],[B2B]],6)),"")</f>
        <v>2671</v>
      </c>
      <c r="V112" s="6" t="str">
        <f>+IFERROR(VLOOKUP(T112,Auxiliar!$A:$C,2,0),"")</f>
        <v>CORE</v>
      </c>
      <c r="W112" s="7" t="str">
        <f>+IFERROR(VLOOKUP(T112,Auxiliar!$A:$C,3,0),"")</f>
        <v>0b 1% | 2b 5% | 4b 6%</v>
      </c>
      <c r="Y112" s="1">
        <v>4282</v>
      </c>
      <c r="Z112" s="1" t="s">
        <v>10</v>
      </c>
      <c r="AA112" s="6">
        <f>+IFERROR(VALUE(RIGHT(Tabla5[[#This Row],[B2B]],6)),"")</f>
        <v>4282</v>
      </c>
      <c r="AB112" s="6" t="str">
        <f>+IFERROR(VLOOKUP(Z112,Auxiliar!$A:$C,2,0),"")</f>
        <v>CORE</v>
      </c>
      <c r="AC112" s="7" t="str">
        <f>+IFERROR(VLOOKUP(Z112,Auxiliar!$A:$C,3,0),"")</f>
        <v>0b 1% | 3b 4% | 5b 6%</v>
      </c>
      <c r="AE112" s="1">
        <v>6326</v>
      </c>
      <c r="AF112" s="1" t="s">
        <v>11</v>
      </c>
      <c r="AG112" s="6">
        <f>+IFERROR(VALUE(RIGHT(Tabla6[[#This Row],[B2B]],6)),"")</f>
        <v>6326</v>
      </c>
      <c r="AH112" s="6" t="str">
        <f>+IFERROR(VLOOKUP(AF112,Auxiliar!$A:$C,2,0),"")</f>
        <v>CORE</v>
      </c>
      <c r="AI112" s="7" t="str">
        <f>+IFERROR(VLOOKUP(AF112,Auxiliar!$A:$C,3,0),"")</f>
        <v>0b 1% | 6b 5% | 10b 6%</v>
      </c>
      <c r="AK112" s="1">
        <v>2407</v>
      </c>
      <c r="AL112" s="1" t="s">
        <v>30</v>
      </c>
      <c r="AM112" s="6">
        <f>+IFERROR(VALUE(RIGHT(Tabla7[[#This Row],[B2B]],6)),"")</f>
        <v>2407</v>
      </c>
      <c r="AN112" s="6" t="str">
        <f>+IFERROR(VLOOKUP(AL112,Auxiliar!$A:$C,2,0),"")</f>
        <v>LATONES</v>
      </c>
      <c r="AO112" s="7" t="str">
        <f>+IFERROR(VLOOKUP(AL112,Auxiliar!$A:$C,3,0),"")</f>
        <v>1b 4% | 5b 7% | 97b 0%</v>
      </c>
      <c r="AQ112" s="1">
        <v>3848</v>
      </c>
      <c r="AR112" s="1" t="s">
        <v>31</v>
      </c>
      <c r="AS112" s="6">
        <f>+IFERROR(VALUE(RIGHT(Tabla8[[#This Row],[B2B]],6)),"")</f>
        <v>3848</v>
      </c>
      <c r="AT112" s="6" t="str">
        <f>+IFERROR(VLOOKUP(AR112,Auxiliar!$A:$C,2,0),"")</f>
        <v>LATONES</v>
      </c>
      <c r="AU112" s="7" t="str">
        <f>+IFERROR(VLOOKUP(AR112,Auxiliar!$A:$C,3,0),"")</f>
        <v>2b 3% | 4b 5% | 5b 8% | 193 0%</v>
      </c>
      <c r="AW112" s="1"/>
      <c r="AX112" s="1" t="s">
        <v>32</v>
      </c>
      <c r="AY112" s="6" t="str">
        <f>+IFERROR(VALUE(RIGHT(Tabla9[[#This Row],[B2B]],6)),"")</f>
        <v/>
      </c>
      <c r="AZ112" s="6" t="str">
        <f>+IFERROR(VLOOKUP(AX112,Auxiliar!$A:$C,2,0),"")</f>
        <v>LATONES</v>
      </c>
      <c r="BA112" s="7" t="str">
        <f>+IFERROR(VLOOKUP(AX112,Auxiliar!$A:$C,3,0),"")</f>
        <v>2b 3% | 4b 4% | 6b 5% | 10b 8%  | 385b 0%</v>
      </c>
      <c r="BC112" s="1"/>
      <c r="BD112" s="1" t="s">
        <v>33</v>
      </c>
      <c r="BE112" s="6" t="str">
        <f>+IFERROR(VALUE(RIGHT(Tabla10[[#This Row],[B2B]],6)),"")</f>
        <v/>
      </c>
      <c r="BF112" s="6" t="str">
        <f>+IFERROR(VLOOKUP(BD112,Auxiliar!$A:$C,2,0),"")</f>
        <v>LATONES</v>
      </c>
      <c r="BG112" s="7" t="str">
        <f>+IFERROR(VLOOKUP(BD112,Auxiliar!$A:$C,3,0),"")</f>
        <v>6b 4% | 12b 5% | 15b 8% | 385b 0%</v>
      </c>
      <c r="BI112" s="1"/>
      <c r="BJ112" s="1"/>
      <c r="BK112" s="6" t="str">
        <f>+IFERROR(VALUE(RIGHT(Tabla11[[#This Row],[B2B]],6)),"")</f>
        <v/>
      </c>
      <c r="BL112" s="6" t="str">
        <f>+IFERROR(VLOOKUP(BJ112,Auxiliar!$A:$C,2,0),"")</f>
        <v/>
      </c>
      <c r="BM112" s="7" t="str">
        <f>+IFERROR(VLOOKUP(BJ112,Auxiliar!$A:$C,3,0),"")</f>
        <v/>
      </c>
      <c r="BO112" s="1">
        <v>4450</v>
      </c>
      <c r="BP112" s="1" t="s">
        <v>39</v>
      </c>
      <c r="BQ112" s="6">
        <f>+IFERROR(VALUE(RIGHT(Tabla12[[#This Row],[B2B]],6)),"")</f>
        <v>4450</v>
      </c>
      <c r="BR112" s="6" t="str">
        <f>+IFERROR(VLOOKUP(BP112,Auxiliar!$A:$C,2,0),"")</f>
        <v>VALUE LITRO</v>
      </c>
      <c r="BS112" s="7" t="str">
        <f>+IFERROR(VLOOKUP(BP112,Auxiliar!$A:$C,3,0),"")</f>
        <v>1b 12%</v>
      </c>
      <c r="BU112" s="1"/>
      <c r="BV112" s="1"/>
      <c r="BW112" s="6" t="str">
        <f>+IFERROR(VALUE(RIGHT(Tabla13[[#This Row],[B2B]],6)),"")</f>
        <v/>
      </c>
      <c r="BX112" s="6" t="str">
        <f>+IFERROR(VLOOKUP(BV112,Auxiliar!$A:$C,2,0),"")</f>
        <v/>
      </c>
      <c r="BY112" s="7" t="str">
        <f>+IFERROR(VLOOKUP(BV112,Auxiliar!$A:$C,3,0),"")</f>
        <v/>
      </c>
      <c r="CA112" s="1">
        <v>1566</v>
      </c>
      <c r="CB112" s="1" t="s">
        <v>35</v>
      </c>
      <c r="CC112" s="6">
        <f>+IFERROR(VALUE(RIGHT(Tabla14[[#This Row],[B2B]],6)),"")</f>
        <v>1566</v>
      </c>
      <c r="CD112" s="6" t="str">
        <f>+IFERROR(VLOOKUP(CB112,Auxiliar!$A:$C,2,0),"")</f>
        <v>Corona 710cc</v>
      </c>
      <c r="CE112" s="7" t="str">
        <f>+IFERROR(VLOOKUP(CB112,Auxiliar!$A:$C,3,0),"")</f>
        <v>1b 10% | 85b 0%</v>
      </c>
      <c r="CG112" s="1"/>
      <c r="CH112" s="1"/>
      <c r="CI112" s="6" t="str">
        <f>+IFERROR(VALUE(RIGHT(Tabla15[[#This Row],[B2B]],6)),"")</f>
        <v/>
      </c>
      <c r="CJ112" s="6" t="str">
        <f>+IFERROR(VLOOKUP(CH112,Auxiliar!$A:$C,2,0),"")</f>
        <v/>
      </c>
      <c r="CK112" s="7" t="str">
        <f>+IFERROR(VLOOKUP(CH112,Auxiliar!$A:$C,3,0),"")</f>
        <v/>
      </c>
      <c r="CM112" s="1">
        <v>1539</v>
      </c>
      <c r="CN112" s="1" t="s">
        <v>20</v>
      </c>
      <c r="CO112" s="6">
        <v>1539</v>
      </c>
      <c r="CP112" s="6" t="s">
        <v>20</v>
      </c>
      <c r="CQ112" s="7" t="s">
        <v>21</v>
      </c>
      <c r="CS112" s="1"/>
      <c r="CT112" s="1"/>
      <c r="CU112" s="6" t="str">
        <f>+IFERROR(VALUE(RIGHT(Tabla17[[#This Row],[B2B]],6)),"")</f>
        <v/>
      </c>
      <c r="CV112" s="6" t="str">
        <f>+IFERROR(VLOOKUP(CT112,Auxiliar!$A:$C,2,0),"")</f>
        <v/>
      </c>
      <c r="CW112" s="7" t="str">
        <f>+IFERROR(VLOOKUP(CT112,Auxiliar!$A:$C,3,0),"")</f>
        <v/>
      </c>
      <c r="CY112" s="1">
        <v>1539</v>
      </c>
      <c r="CZ112" s="1" t="s">
        <v>16</v>
      </c>
      <c r="DA112" s="6">
        <f>+IFERROR(VALUE(RIGHT(Tabla18[[#This Row],[B2B]],6)),"")</f>
        <v>1539</v>
      </c>
      <c r="DB112" s="6" t="str">
        <f>+IFERROR(VLOOKUP(CZ112,Auxiliar!$A:$C,2,0),"")</f>
        <v>PREMIUM</v>
      </c>
      <c r="DC112" s="7" t="str">
        <f>+IFERROR(VLOOKUP(CZ112,Auxiliar!$A:$C,3,0),"")</f>
        <v>0b 0% | 2b 2% | 5b 3,5% | 10b 5%</v>
      </c>
      <c r="DE112" s="1">
        <v>1539</v>
      </c>
      <c r="DF112" s="1" t="s">
        <v>19</v>
      </c>
      <c r="DG112" s="6">
        <f>+IFERROR(VALUE(RIGHT(Tabla19[[#This Row],[B2B]],6)),"")</f>
        <v>1539</v>
      </c>
      <c r="DH112" s="6" t="str">
        <f>+IFERROR(VLOOKUP(DF112,Auxiliar!$A:$C,2,0),"")</f>
        <v>MICHELOB</v>
      </c>
      <c r="DI112" s="7" t="str">
        <f>+IFERROR(VLOOKUP(DF112,Auxiliar!$A:$C,3,0),"")</f>
        <v>1b 7% | 3b 22% | 8b 27%</v>
      </c>
      <c r="DK112" s="1"/>
      <c r="DL112" s="1"/>
      <c r="DM112" s="6" t="str">
        <f>+IFERROR(VALUE(RIGHT(Tabla20[[#This Row],[B2B]],6)),"")</f>
        <v/>
      </c>
      <c r="DN112" s="6" t="str">
        <f>+IFERROR(VLOOKUP(DL112,Auxiliar!$A:$C,2,0),"")</f>
        <v/>
      </c>
      <c r="DO112" s="7" t="str">
        <f>+IFERROR(VLOOKUP(DL112,Auxiliar!$A:$C,3,0),"")</f>
        <v/>
      </c>
      <c r="DQ112" s="1">
        <v>1539</v>
      </c>
      <c r="DR112" s="12" t="s">
        <v>24</v>
      </c>
      <c r="DS112" s="6">
        <f>+IFERROR(VALUE(RIGHT(Tabla21[[#This Row],[B2B]],6)),"")</f>
        <v>1539</v>
      </c>
      <c r="DT112" s="6" t="str">
        <f>+IFERROR(VLOOKUP(DR112,Auxiliar!$A:$C,2,0),"")</f>
        <v>CORONA PORRON</v>
      </c>
      <c r="DU112" s="7" t="str">
        <f>+IFERROR(VLOOKUP(DR112,Auxiliar!$A:$C,3,0),"")</f>
        <v>1b 5% | 20b 0%</v>
      </c>
      <c r="DW112" s="1">
        <v>4451</v>
      </c>
      <c r="DX112" s="12" t="s">
        <v>43</v>
      </c>
      <c r="DY112" s="6">
        <f>+IFERROR(VALUE(RIGHT(Tabla22[[#This Row],[B2B]],6)),"")</f>
        <v>4451</v>
      </c>
      <c r="DZ112" s="6" t="str">
        <f>+IFERROR(VLOOKUP(DX112,Auxiliar!$A:$C,2,0),"")</f>
        <v xml:space="preserve">VALUE LATA </v>
      </c>
      <c r="EA112" s="7" t="str">
        <f>+IFERROR(VLOOKUP(DX112,Auxiliar!$A:$C,3,0),"")</f>
        <v>1b 15% | 100b 18%</v>
      </c>
      <c r="EC112" s="1">
        <v>5762</v>
      </c>
      <c r="ED112" s="12" t="s">
        <v>47</v>
      </c>
      <c r="EE112" s="6">
        <f>+IFERROR(VALUE(RIGHT(Tabla23[[#This Row],[B2B]],6)),"")</f>
        <v>5762</v>
      </c>
      <c r="EF112" s="6" t="str">
        <f>+IFERROR(VLOOKUP(ED112,Auxiliar!$A:$C,2,0),"")</f>
        <v>VALUE LATON</v>
      </c>
      <c r="EG112" s="7" t="str">
        <f>+IFERROR(VLOOKUP(ED112,Auxiliar!$A:$C,3,0),"")</f>
        <v>1b 10% | 5b 15% | 192b 0%</v>
      </c>
      <c r="EI112" s="1"/>
      <c r="EJ112" s="12"/>
      <c r="EK112" s="6" t="str">
        <f>+IFERROR(VALUE(RIGHT(Tabla24[[#This Row],[B2B]],6)),"")</f>
        <v/>
      </c>
      <c r="EL112" s="6" t="str">
        <f>+IFERROR(VLOOKUP(EJ112,Auxiliar!$A:$C,2,0),"")</f>
        <v/>
      </c>
      <c r="EM112" s="7" t="str">
        <f>+IFERROR(VLOOKUP(EJ112,Auxiliar!$A:$C,3,0),"")</f>
        <v/>
      </c>
      <c r="EO112" s="1"/>
      <c r="EP112" s="12"/>
      <c r="EQ112" s="6" t="str">
        <f>+IFERROR(VALUE(RIGHT(Tabla25[[#This Row],[B2B]],6)),"")</f>
        <v/>
      </c>
      <c r="ER112" s="6" t="str">
        <f>+IFERROR(VLOOKUP(EP112,Auxiliar!$A:$C,2,0),"")</f>
        <v/>
      </c>
      <c r="ES112" s="7" t="str">
        <f>+IFERROR(VLOOKUP(EP112,Auxiliar!$A:$C,3,0),"")</f>
        <v/>
      </c>
      <c r="EU112" s="1"/>
      <c r="EV112" s="12"/>
      <c r="EW112" s="6" t="str">
        <f>+IFERROR(VALUE(RIGHT(Tabla26[[#This Row],[B2B]],6)),"")</f>
        <v/>
      </c>
      <c r="EX112" s="6" t="str">
        <f>+IFERROR(VLOOKUP(EV112,Auxiliar!$A:$C,2,0),"")</f>
        <v/>
      </c>
      <c r="EY112" s="7" t="str">
        <f>+IFERROR(VLOOKUP(EV112,Auxiliar!$A:$C,3,0),"")</f>
        <v/>
      </c>
      <c r="EZ112" s="1"/>
      <c r="FA112" s="12"/>
      <c r="FB112" s="6" t="str">
        <f>+IFERROR(VALUE(RIGHT(Tabla27[[#This Row],[B2B]],6)),"")</f>
        <v/>
      </c>
      <c r="FC112" s="6" t="str">
        <f>+IFERROR(VLOOKUP(FA112,Auxiliar!$A:$C,2,0),"")</f>
        <v/>
      </c>
      <c r="FD112" s="7" t="str">
        <f>+IFERROR(VLOOKUP(FA112,Auxiliar!$A:$C,3,0),"")</f>
        <v/>
      </c>
      <c r="FE112" s="1"/>
      <c r="FF112" s="12"/>
      <c r="FG112" s="6" t="str">
        <f>+IFERROR(VALUE(RIGHT(Tabla28[[#This Row],[B2B]],6)),"")</f>
        <v/>
      </c>
      <c r="FH112" s="6" t="str">
        <f>+IFERROR(VLOOKUP(FF112,Auxiliar!$A:$C,2,0),"")</f>
        <v/>
      </c>
      <c r="FI112" s="7" t="str">
        <f>+IFERROR(VLOOKUP(FF112,Auxiliar!$A:$C,3,0),"")</f>
        <v/>
      </c>
      <c r="FJ112" s="1"/>
      <c r="FK112" s="12"/>
      <c r="FL112" s="6" t="str">
        <f>+IFERROR(VALUE(RIGHT(Tabla29[[#This Row],[B2B]],6)),"")</f>
        <v/>
      </c>
      <c r="FM112" s="6" t="str">
        <f>+IFERROR(VLOOKUP(FK112,Auxiliar!$A:$C,2,0),"")</f>
        <v/>
      </c>
      <c r="FN112" s="7" t="str">
        <f>+IFERROR(VLOOKUP(FK112,Auxiliar!$A:$C,3,0),"")</f>
        <v/>
      </c>
      <c r="FO112" s="1"/>
      <c r="FP112" s="12"/>
      <c r="FQ112" s="6"/>
      <c r="FR112" s="6"/>
      <c r="FS112" s="7"/>
      <c r="FT112" s="1"/>
      <c r="FU112" s="12"/>
      <c r="FV112" s="6" t="str">
        <f>+IFERROR(VALUE(RIGHT(Tabla31[[#This Row],[B2B]],6)),"")</f>
        <v/>
      </c>
      <c r="FW112" s="6" t="str">
        <f>+IFERROR(VLOOKUP(FU112,Auxiliar!$A:$C,2,0),"")</f>
        <v/>
      </c>
      <c r="FX112" s="7" t="str">
        <f>+IFERROR(VLOOKUP(FU112,Auxiliar!$A:$C,3,0),"")</f>
        <v/>
      </c>
      <c r="FY112" s="1"/>
      <c r="FZ112" s="12"/>
      <c r="GA112" s="6" t="str">
        <f>+IFERROR(VALUE(RIGHT(Tabla32[[#This Row],[B2B]],6)),"")</f>
        <v/>
      </c>
      <c r="GB112" s="6" t="str">
        <f>+IFERROR(VLOOKUP(FZ112,Auxiliar!$A:$C,2,0),"")</f>
        <v/>
      </c>
      <c r="GC112" s="7" t="str">
        <f>+IFERROR(VLOOKUP(FZ112,Auxiliar!$A:$C,3,0),"")</f>
        <v/>
      </c>
      <c r="GD112" s="1"/>
      <c r="GE112" s="12"/>
      <c r="GF112" s="6" t="str">
        <f>+IFERROR(VALUE(RIGHT(Tabla33[[#This Row],[B2B]],6)),"")</f>
        <v/>
      </c>
      <c r="GG112" s="6" t="str">
        <f>+IFERROR(VLOOKUP(GE112,Auxiliar!$A:$C,2,0),"")</f>
        <v/>
      </c>
      <c r="GH112" s="7" t="str">
        <f>+IFERROR(VLOOKUP(GE112,Auxiliar!$A:$C,3,0),"")</f>
        <v/>
      </c>
    </row>
    <row r="113" spans="1:190" x14ac:dyDescent="0.25">
      <c r="A113" s="1"/>
      <c r="B113" s="1"/>
      <c r="C113" t="str">
        <f>+IFERROR(VALUE(RIGHT(Tabla1[[#This Row],[B2B]],6)),"")</f>
        <v/>
      </c>
      <c r="D113" t="str">
        <f>+IFERROR(VLOOKUP(B113,Auxiliar!$A:$C,2,0),"")</f>
        <v/>
      </c>
      <c r="E113" s="5" t="str">
        <f>+IFERROR(VLOOKUP(B113,Auxiliar!$A:$C,3,0),"")</f>
        <v/>
      </c>
      <c r="S113" s="1">
        <v>2685</v>
      </c>
      <c r="T113" s="1" t="s">
        <v>9</v>
      </c>
      <c r="U113" s="6">
        <f>+IFERROR(VALUE(RIGHT(Tabla4[[#This Row],[B2B]],6)),"")</f>
        <v>2685</v>
      </c>
      <c r="V113" s="6" t="str">
        <f>+IFERROR(VLOOKUP(T113,Auxiliar!$A:$C,2,0),"")</f>
        <v>CORE</v>
      </c>
      <c r="W113" s="7" t="str">
        <f>+IFERROR(VLOOKUP(T113,Auxiliar!$A:$C,3,0),"")</f>
        <v>0b 1% | 2b 5% | 4b 6%</v>
      </c>
      <c r="Y113" s="1">
        <v>4294</v>
      </c>
      <c r="Z113" s="1" t="s">
        <v>10</v>
      </c>
      <c r="AA113" s="6">
        <f>+IFERROR(VALUE(RIGHT(Tabla5[[#This Row],[B2B]],6)),"")</f>
        <v>4294</v>
      </c>
      <c r="AB113" s="6" t="str">
        <f>+IFERROR(VLOOKUP(Z113,Auxiliar!$A:$C,2,0),"")</f>
        <v>CORE</v>
      </c>
      <c r="AC113" s="7" t="str">
        <f>+IFERROR(VLOOKUP(Z113,Auxiliar!$A:$C,3,0),"")</f>
        <v>0b 1% | 3b 4% | 5b 6%</v>
      </c>
      <c r="AE113" s="1">
        <v>6381</v>
      </c>
      <c r="AF113" s="1" t="s">
        <v>11</v>
      </c>
      <c r="AG113" s="6">
        <f>+IFERROR(VALUE(RIGHT(Tabla6[[#This Row],[B2B]],6)),"")</f>
        <v>6381</v>
      </c>
      <c r="AH113" s="6" t="str">
        <f>+IFERROR(VLOOKUP(AF113,Auxiliar!$A:$C,2,0),"")</f>
        <v>CORE</v>
      </c>
      <c r="AI113" s="7" t="str">
        <f>+IFERROR(VLOOKUP(AF113,Auxiliar!$A:$C,3,0),"")</f>
        <v>0b 1% | 6b 5% | 10b 6%</v>
      </c>
      <c r="AK113" s="1">
        <v>2424</v>
      </c>
      <c r="AL113" s="1" t="s">
        <v>30</v>
      </c>
      <c r="AM113" s="6">
        <f>+IFERROR(VALUE(RIGHT(Tabla7[[#This Row],[B2B]],6)),"")</f>
        <v>2424</v>
      </c>
      <c r="AN113" s="6" t="str">
        <f>+IFERROR(VLOOKUP(AL113,Auxiliar!$A:$C,2,0),"")</f>
        <v>LATONES</v>
      </c>
      <c r="AO113" s="7" t="str">
        <f>+IFERROR(VLOOKUP(AL113,Auxiliar!$A:$C,3,0),"")</f>
        <v>1b 4% | 5b 7% | 97b 0%</v>
      </c>
      <c r="AQ113" s="1">
        <v>3879</v>
      </c>
      <c r="AR113" s="1" t="s">
        <v>31</v>
      </c>
      <c r="AS113" s="6">
        <f>+IFERROR(VALUE(RIGHT(Tabla8[[#This Row],[B2B]],6)),"")</f>
        <v>3879</v>
      </c>
      <c r="AT113" s="6" t="str">
        <f>+IFERROR(VLOOKUP(AR113,Auxiliar!$A:$C,2,0),"")</f>
        <v>LATONES</v>
      </c>
      <c r="AU113" s="7" t="str">
        <f>+IFERROR(VLOOKUP(AR113,Auxiliar!$A:$C,3,0),"")</f>
        <v>2b 3% | 4b 5% | 5b 8% | 193 0%</v>
      </c>
      <c r="AW113" s="1"/>
      <c r="AX113" s="1" t="s">
        <v>32</v>
      </c>
      <c r="AY113" s="6" t="str">
        <f>+IFERROR(VALUE(RIGHT(Tabla9[[#This Row],[B2B]],6)),"")</f>
        <v/>
      </c>
      <c r="AZ113" s="6" t="str">
        <f>+IFERROR(VLOOKUP(AX113,Auxiliar!$A:$C,2,0),"")</f>
        <v>LATONES</v>
      </c>
      <c r="BA113" s="7" t="str">
        <f>+IFERROR(VLOOKUP(AX113,Auxiliar!$A:$C,3,0),"")</f>
        <v>2b 3% | 4b 4% | 6b 5% | 10b 8%  | 385b 0%</v>
      </c>
      <c r="BC113" s="1"/>
      <c r="BD113" s="1" t="s">
        <v>33</v>
      </c>
      <c r="BE113" s="6" t="str">
        <f>+IFERROR(VALUE(RIGHT(Tabla10[[#This Row],[B2B]],6)),"")</f>
        <v/>
      </c>
      <c r="BF113" s="6" t="str">
        <f>+IFERROR(VLOOKUP(BD113,Auxiliar!$A:$C,2,0),"")</f>
        <v>LATONES</v>
      </c>
      <c r="BG113" s="7" t="str">
        <f>+IFERROR(VLOOKUP(BD113,Auxiliar!$A:$C,3,0),"")</f>
        <v>6b 4% | 12b 5% | 15b 8% | 385b 0%</v>
      </c>
      <c r="BI113" s="1"/>
      <c r="BJ113" s="1"/>
      <c r="BK113" s="6" t="str">
        <f>+IFERROR(VALUE(RIGHT(Tabla11[[#This Row],[B2B]],6)),"")</f>
        <v/>
      </c>
      <c r="BL113" s="6" t="str">
        <f>+IFERROR(VLOOKUP(BJ113,Auxiliar!$A:$C,2,0),"")</f>
        <v/>
      </c>
      <c r="BM113" s="7" t="str">
        <f>+IFERROR(VLOOKUP(BJ113,Auxiliar!$A:$C,3,0),"")</f>
        <v/>
      </c>
      <c r="BO113" s="1">
        <v>4451</v>
      </c>
      <c r="BP113" s="1" t="s">
        <v>39</v>
      </c>
      <c r="BQ113" s="6">
        <f>+IFERROR(VALUE(RIGHT(Tabla12[[#This Row],[B2B]],6)),"")</f>
        <v>4451</v>
      </c>
      <c r="BR113" s="6" t="str">
        <f>+IFERROR(VLOOKUP(BP113,Auxiliar!$A:$C,2,0),"")</f>
        <v>VALUE LITRO</v>
      </c>
      <c r="BS113" s="7" t="str">
        <f>+IFERROR(VLOOKUP(BP113,Auxiliar!$A:$C,3,0),"")</f>
        <v>1b 12%</v>
      </c>
      <c r="BU113" s="1"/>
      <c r="BV113" s="1"/>
      <c r="BW113" s="6" t="str">
        <f>+IFERROR(VALUE(RIGHT(Tabla13[[#This Row],[B2B]],6)),"")</f>
        <v/>
      </c>
      <c r="BX113" s="6" t="str">
        <f>+IFERROR(VLOOKUP(BV113,Auxiliar!$A:$C,2,0),"")</f>
        <v/>
      </c>
      <c r="BY113" s="7" t="str">
        <f>+IFERROR(VLOOKUP(BV113,Auxiliar!$A:$C,3,0),"")</f>
        <v/>
      </c>
      <c r="CA113" s="1">
        <v>1590</v>
      </c>
      <c r="CB113" s="1" t="s">
        <v>35</v>
      </c>
      <c r="CC113" s="6">
        <f>+IFERROR(VALUE(RIGHT(Tabla14[[#This Row],[B2B]],6)),"")</f>
        <v>1590</v>
      </c>
      <c r="CD113" s="6" t="str">
        <f>+IFERROR(VLOOKUP(CB113,Auxiliar!$A:$C,2,0),"")</f>
        <v>Corona 710cc</v>
      </c>
      <c r="CE113" s="7" t="str">
        <f>+IFERROR(VLOOKUP(CB113,Auxiliar!$A:$C,3,0),"")</f>
        <v>1b 10% | 85b 0%</v>
      </c>
      <c r="CG113" s="1"/>
      <c r="CH113" s="1"/>
      <c r="CI113" s="6" t="str">
        <f>+IFERROR(VALUE(RIGHT(Tabla15[[#This Row],[B2B]],6)),"")</f>
        <v/>
      </c>
      <c r="CJ113" s="6" t="str">
        <f>+IFERROR(VLOOKUP(CH113,Auxiliar!$A:$C,2,0),"")</f>
        <v/>
      </c>
      <c r="CK113" s="7" t="str">
        <f>+IFERROR(VLOOKUP(CH113,Auxiliar!$A:$C,3,0),"")</f>
        <v/>
      </c>
      <c r="CM113" s="1">
        <v>1559</v>
      </c>
      <c r="CN113" s="1" t="s">
        <v>20</v>
      </c>
      <c r="CO113" s="6">
        <v>1559</v>
      </c>
      <c r="CP113" s="6" t="s">
        <v>20</v>
      </c>
      <c r="CQ113" s="7" t="s">
        <v>21</v>
      </c>
      <c r="CS113" s="1"/>
      <c r="CT113" s="1"/>
      <c r="CU113" s="6" t="str">
        <f>+IFERROR(VALUE(RIGHT(Tabla17[[#This Row],[B2B]],6)),"")</f>
        <v/>
      </c>
      <c r="CV113" s="6" t="str">
        <f>+IFERROR(VLOOKUP(CT113,Auxiliar!$A:$C,2,0),"")</f>
        <v/>
      </c>
      <c r="CW113" s="7" t="str">
        <f>+IFERROR(VLOOKUP(CT113,Auxiliar!$A:$C,3,0),"")</f>
        <v/>
      </c>
      <c r="CY113" s="1">
        <v>1559</v>
      </c>
      <c r="CZ113" s="1" t="s">
        <v>16</v>
      </c>
      <c r="DA113" s="6">
        <f>+IFERROR(VALUE(RIGHT(Tabla18[[#This Row],[B2B]],6)),"")</f>
        <v>1559</v>
      </c>
      <c r="DB113" s="6" t="str">
        <f>+IFERROR(VLOOKUP(CZ113,Auxiliar!$A:$C,2,0),"")</f>
        <v>PREMIUM</v>
      </c>
      <c r="DC113" s="7" t="str">
        <f>+IFERROR(VLOOKUP(CZ113,Auxiliar!$A:$C,3,0),"")</f>
        <v>0b 0% | 2b 2% | 5b 3,5% | 10b 5%</v>
      </c>
      <c r="DE113" s="1">
        <v>1559</v>
      </c>
      <c r="DF113" s="1" t="s">
        <v>19</v>
      </c>
      <c r="DG113" s="6">
        <f>+IFERROR(VALUE(RIGHT(Tabla19[[#This Row],[B2B]],6)),"")</f>
        <v>1559</v>
      </c>
      <c r="DH113" s="6" t="str">
        <f>+IFERROR(VLOOKUP(DF113,Auxiliar!$A:$C,2,0),"")</f>
        <v>MICHELOB</v>
      </c>
      <c r="DI113" s="7" t="str">
        <f>+IFERROR(VLOOKUP(DF113,Auxiliar!$A:$C,3,0),"")</f>
        <v>1b 7% | 3b 22% | 8b 27%</v>
      </c>
      <c r="DK113" s="1"/>
      <c r="DL113" s="1"/>
      <c r="DM113" s="6" t="str">
        <f>+IFERROR(VALUE(RIGHT(Tabla20[[#This Row],[B2B]],6)),"")</f>
        <v/>
      </c>
      <c r="DN113" s="6" t="str">
        <f>+IFERROR(VLOOKUP(DL113,Auxiliar!$A:$C,2,0),"")</f>
        <v/>
      </c>
      <c r="DO113" s="7" t="str">
        <f>+IFERROR(VLOOKUP(DL113,Auxiliar!$A:$C,3,0),"")</f>
        <v/>
      </c>
      <c r="DQ113" s="1">
        <v>1559</v>
      </c>
      <c r="DR113" s="12" t="s">
        <v>24</v>
      </c>
      <c r="DS113" s="6">
        <f>+IFERROR(VALUE(RIGHT(Tabla21[[#This Row],[B2B]],6)),"")</f>
        <v>1559</v>
      </c>
      <c r="DT113" s="6" t="str">
        <f>+IFERROR(VLOOKUP(DR113,Auxiliar!$A:$C,2,0),"")</f>
        <v>CORONA PORRON</v>
      </c>
      <c r="DU113" s="7" t="str">
        <f>+IFERROR(VLOOKUP(DR113,Auxiliar!$A:$C,3,0),"")</f>
        <v>1b 5% | 20b 0%</v>
      </c>
      <c r="DW113" s="1">
        <v>5768</v>
      </c>
      <c r="DX113" s="12" t="s">
        <v>43</v>
      </c>
      <c r="DY113" s="6">
        <f>+IFERROR(VALUE(RIGHT(Tabla22[[#This Row],[B2B]],6)),"")</f>
        <v>5768</v>
      </c>
      <c r="DZ113" s="6" t="str">
        <f>+IFERROR(VLOOKUP(DX113,Auxiliar!$A:$C,2,0),"")</f>
        <v xml:space="preserve">VALUE LATA </v>
      </c>
      <c r="EA113" s="7" t="str">
        <f>+IFERROR(VLOOKUP(DX113,Auxiliar!$A:$C,3,0),"")</f>
        <v>1b 15% | 100b 18%</v>
      </c>
      <c r="EC113" s="1">
        <v>4450</v>
      </c>
      <c r="ED113" s="12" t="s">
        <v>47</v>
      </c>
      <c r="EE113" s="6">
        <f>+IFERROR(VALUE(RIGHT(Tabla23[[#This Row],[B2B]],6)),"")</f>
        <v>4450</v>
      </c>
      <c r="EF113" s="6" t="str">
        <f>+IFERROR(VLOOKUP(ED113,Auxiliar!$A:$C,2,0),"")</f>
        <v>VALUE LATON</v>
      </c>
      <c r="EG113" s="7" t="str">
        <f>+IFERROR(VLOOKUP(ED113,Auxiliar!$A:$C,3,0),"")</f>
        <v>1b 10% | 5b 15% | 192b 0%</v>
      </c>
      <c r="EI113" s="1"/>
      <c r="EJ113" s="12"/>
      <c r="EK113" s="6" t="str">
        <f>+IFERROR(VALUE(RIGHT(Tabla24[[#This Row],[B2B]],6)),"")</f>
        <v/>
      </c>
      <c r="EL113" s="6" t="str">
        <f>+IFERROR(VLOOKUP(EJ113,Auxiliar!$A:$C,2,0),"")</f>
        <v/>
      </c>
      <c r="EM113" s="7" t="str">
        <f>+IFERROR(VLOOKUP(EJ113,Auxiliar!$A:$C,3,0),"")</f>
        <v/>
      </c>
      <c r="EO113" s="1"/>
      <c r="EP113" s="12"/>
      <c r="EQ113" s="6" t="str">
        <f>+IFERROR(VALUE(RIGHT(Tabla25[[#This Row],[B2B]],6)),"")</f>
        <v/>
      </c>
      <c r="ER113" s="6" t="str">
        <f>+IFERROR(VLOOKUP(EP113,Auxiliar!$A:$C,2,0),"")</f>
        <v/>
      </c>
      <c r="ES113" s="7" t="str">
        <f>+IFERROR(VLOOKUP(EP113,Auxiliar!$A:$C,3,0),"")</f>
        <v/>
      </c>
      <c r="EU113" s="1"/>
      <c r="EV113" s="12"/>
      <c r="EW113" s="6" t="str">
        <f>+IFERROR(VALUE(RIGHT(Tabla26[[#This Row],[B2B]],6)),"")</f>
        <v/>
      </c>
      <c r="EX113" s="6" t="str">
        <f>+IFERROR(VLOOKUP(EV113,Auxiliar!$A:$C,2,0),"")</f>
        <v/>
      </c>
      <c r="EY113" s="7" t="str">
        <f>+IFERROR(VLOOKUP(EV113,Auxiliar!$A:$C,3,0),"")</f>
        <v/>
      </c>
      <c r="EZ113" s="1"/>
      <c r="FA113" s="12"/>
      <c r="FB113" s="6" t="str">
        <f>+IFERROR(VALUE(RIGHT(Tabla27[[#This Row],[B2B]],6)),"")</f>
        <v/>
      </c>
      <c r="FC113" s="6" t="str">
        <f>+IFERROR(VLOOKUP(FA113,Auxiliar!$A:$C,2,0),"")</f>
        <v/>
      </c>
      <c r="FD113" s="7" t="str">
        <f>+IFERROR(VLOOKUP(FA113,Auxiliar!$A:$C,3,0),"")</f>
        <v/>
      </c>
      <c r="FE113" s="1"/>
      <c r="FF113" s="12"/>
      <c r="FG113" s="6" t="str">
        <f>+IFERROR(VALUE(RIGHT(Tabla28[[#This Row],[B2B]],6)),"")</f>
        <v/>
      </c>
      <c r="FH113" s="6" t="str">
        <f>+IFERROR(VLOOKUP(FF113,Auxiliar!$A:$C,2,0),"")</f>
        <v/>
      </c>
      <c r="FI113" s="7" t="str">
        <f>+IFERROR(VLOOKUP(FF113,Auxiliar!$A:$C,3,0),"")</f>
        <v/>
      </c>
      <c r="FJ113" s="1"/>
      <c r="FK113" s="12"/>
      <c r="FL113" s="6" t="str">
        <f>+IFERROR(VALUE(RIGHT(Tabla29[[#This Row],[B2B]],6)),"")</f>
        <v/>
      </c>
      <c r="FM113" s="6" t="str">
        <f>+IFERROR(VLOOKUP(FK113,Auxiliar!$A:$C,2,0),"")</f>
        <v/>
      </c>
      <c r="FN113" s="7" t="str">
        <f>+IFERROR(VLOOKUP(FK113,Auxiliar!$A:$C,3,0),"")</f>
        <v/>
      </c>
      <c r="FO113" s="1"/>
      <c r="FP113" s="12"/>
      <c r="FQ113" s="6"/>
      <c r="FR113" s="6"/>
      <c r="FS113" s="7"/>
      <c r="FT113" s="1"/>
      <c r="FU113" s="12"/>
      <c r="FV113" s="6" t="str">
        <f>+IFERROR(VALUE(RIGHT(Tabla31[[#This Row],[B2B]],6)),"")</f>
        <v/>
      </c>
      <c r="FW113" s="6" t="str">
        <f>+IFERROR(VLOOKUP(FU113,Auxiliar!$A:$C,2,0),"")</f>
        <v/>
      </c>
      <c r="FX113" s="7" t="str">
        <f>+IFERROR(VLOOKUP(FU113,Auxiliar!$A:$C,3,0),"")</f>
        <v/>
      </c>
      <c r="FY113" s="1"/>
      <c r="FZ113" s="12"/>
      <c r="GA113" s="6" t="str">
        <f>+IFERROR(VALUE(RIGHT(Tabla32[[#This Row],[B2B]],6)),"")</f>
        <v/>
      </c>
      <c r="GB113" s="6" t="str">
        <f>+IFERROR(VLOOKUP(FZ113,Auxiliar!$A:$C,2,0),"")</f>
        <v/>
      </c>
      <c r="GC113" s="7" t="str">
        <f>+IFERROR(VLOOKUP(FZ113,Auxiliar!$A:$C,3,0),"")</f>
        <v/>
      </c>
      <c r="GD113" s="1"/>
      <c r="GE113" s="12"/>
      <c r="GF113" s="6" t="str">
        <f>+IFERROR(VALUE(RIGHT(Tabla33[[#This Row],[B2B]],6)),"")</f>
        <v/>
      </c>
      <c r="GG113" s="6" t="str">
        <f>+IFERROR(VLOOKUP(GE113,Auxiliar!$A:$C,2,0),"")</f>
        <v/>
      </c>
      <c r="GH113" s="7" t="str">
        <f>+IFERROR(VLOOKUP(GE113,Auxiliar!$A:$C,3,0),"")</f>
        <v/>
      </c>
    </row>
    <row r="114" spans="1:190" x14ac:dyDescent="0.25">
      <c r="A114" s="1"/>
      <c r="B114" s="1"/>
      <c r="C114" t="str">
        <f>+IFERROR(VALUE(RIGHT(Tabla1[[#This Row],[B2B]],6)),"")</f>
        <v/>
      </c>
      <c r="D114" t="str">
        <f>+IFERROR(VLOOKUP(B114,Auxiliar!$A:$C,2,0),"")</f>
        <v/>
      </c>
      <c r="E114" s="5" t="str">
        <f>+IFERROR(VLOOKUP(B114,Auxiliar!$A:$C,3,0),"")</f>
        <v/>
      </c>
      <c r="S114" s="1">
        <v>2692</v>
      </c>
      <c r="T114" s="1" t="s">
        <v>9</v>
      </c>
      <c r="U114" s="6">
        <f>+IFERROR(VALUE(RIGHT(Tabla4[[#This Row],[B2B]],6)),"")</f>
        <v>2692</v>
      </c>
      <c r="V114" s="6" t="str">
        <f>+IFERROR(VLOOKUP(T114,Auxiliar!$A:$C,2,0),"")</f>
        <v>CORE</v>
      </c>
      <c r="W114" s="7" t="str">
        <f>+IFERROR(VLOOKUP(T114,Auxiliar!$A:$C,3,0),"")</f>
        <v>0b 1% | 2b 5% | 4b 6%</v>
      </c>
      <c r="Y114" s="1">
        <v>4331</v>
      </c>
      <c r="Z114" s="1" t="s">
        <v>10</v>
      </c>
      <c r="AA114" s="6">
        <f>+IFERROR(VALUE(RIGHT(Tabla5[[#This Row],[B2B]],6)),"")</f>
        <v>4331</v>
      </c>
      <c r="AB114" s="6" t="str">
        <f>+IFERROR(VLOOKUP(Z114,Auxiliar!$A:$C,2,0),"")</f>
        <v>CORE</v>
      </c>
      <c r="AC114" s="7" t="str">
        <f>+IFERROR(VLOOKUP(Z114,Auxiliar!$A:$C,3,0),"")</f>
        <v>0b 1% | 3b 4% | 5b 6%</v>
      </c>
      <c r="AE114" s="1">
        <v>6423</v>
      </c>
      <c r="AF114" s="1" t="s">
        <v>11</v>
      </c>
      <c r="AG114" s="6">
        <f>+IFERROR(VALUE(RIGHT(Tabla6[[#This Row],[B2B]],6)),"")</f>
        <v>6423</v>
      </c>
      <c r="AH114" s="6" t="str">
        <f>+IFERROR(VLOOKUP(AF114,Auxiliar!$A:$C,2,0),"")</f>
        <v>CORE</v>
      </c>
      <c r="AI114" s="7" t="str">
        <f>+IFERROR(VLOOKUP(AF114,Auxiliar!$A:$C,3,0),"")</f>
        <v>0b 1% | 6b 5% | 10b 6%</v>
      </c>
      <c r="AK114" s="1">
        <v>2428</v>
      </c>
      <c r="AL114" s="1" t="s">
        <v>30</v>
      </c>
      <c r="AM114" s="6">
        <f>+IFERROR(VALUE(RIGHT(Tabla7[[#This Row],[B2B]],6)),"")</f>
        <v>2428</v>
      </c>
      <c r="AN114" s="6" t="str">
        <f>+IFERROR(VLOOKUP(AL114,Auxiliar!$A:$C,2,0),"")</f>
        <v>LATONES</v>
      </c>
      <c r="AO114" s="7" t="str">
        <f>+IFERROR(VLOOKUP(AL114,Auxiliar!$A:$C,3,0),"")</f>
        <v>1b 4% | 5b 7% | 97b 0%</v>
      </c>
      <c r="AQ114" s="1">
        <v>3883</v>
      </c>
      <c r="AR114" s="1" t="s">
        <v>31</v>
      </c>
      <c r="AS114" s="6">
        <f>+IFERROR(VALUE(RIGHT(Tabla8[[#This Row],[B2B]],6)),"")</f>
        <v>3883</v>
      </c>
      <c r="AT114" s="6" t="str">
        <f>+IFERROR(VLOOKUP(AR114,Auxiliar!$A:$C,2,0),"")</f>
        <v>LATONES</v>
      </c>
      <c r="AU114" s="7" t="str">
        <f>+IFERROR(VLOOKUP(AR114,Auxiliar!$A:$C,3,0),"")</f>
        <v>2b 3% | 4b 5% | 5b 8% | 193 0%</v>
      </c>
      <c r="AW114" s="1"/>
      <c r="AX114" s="1" t="s">
        <v>32</v>
      </c>
      <c r="AY114" s="6" t="str">
        <f>+IFERROR(VALUE(RIGHT(Tabla9[[#This Row],[B2B]],6)),"")</f>
        <v/>
      </c>
      <c r="AZ114" s="6" t="str">
        <f>+IFERROR(VLOOKUP(AX114,Auxiliar!$A:$C,2,0),"")</f>
        <v>LATONES</v>
      </c>
      <c r="BA114" s="7" t="str">
        <f>+IFERROR(VLOOKUP(AX114,Auxiliar!$A:$C,3,0),"")</f>
        <v>2b 3% | 4b 4% | 6b 5% | 10b 8%  | 385b 0%</v>
      </c>
      <c r="BC114" s="1"/>
      <c r="BD114" s="1" t="s">
        <v>33</v>
      </c>
      <c r="BE114" s="6" t="str">
        <f>+IFERROR(VALUE(RIGHT(Tabla10[[#This Row],[B2B]],6)),"")</f>
        <v/>
      </c>
      <c r="BF114" s="6" t="str">
        <f>+IFERROR(VLOOKUP(BD114,Auxiliar!$A:$C,2,0),"")</f>
        <v>LATONES</v>
      </c>
      <c r="BG114" s="7" t="str">
        <f>+IFERROR(VLOOKUP(BD114,Auxiliar!$A:$C,3,0),"")</f>
        <v>6b 4% | 12b 5% | 15b 8% | 385b 0%</v>
      </c>
      <c r="BI114" s="1"/>
      <c r="BJ114" s="1"/>
      <c r="BK114" s="6" t="str">
        <f>+IFERROR(VALUE(RIGHT(Tabla11[[#This Row],[B2B]],6)),"")</f>
        <v/>
      </c>
      <c r="BL114" s="6" t="str">
        <f>+IFERROR(VLOOKUP(BJ114,Auxiliar!$A:$C,2,0),"")</f>
        <v/>
      </c>
      <c r="BM114" s="7" t="str">
        <f>+IFERROR(VLOOKUP(BJ114,Auxiliar!$A:$C,3,0),"")</f>
        <v/>
      </c>
      <c r="BO114" s="1">
        <v>5768</v>
      </c>
      <c r="BP114" s="1" t="s">
        <v>39</v>
      </c>
      <c r="BQ114" s="6">
        <f>+IFERROR(VALUE(RIGHT(Tabla12[[#This Row],[B2B]],6)),"")</f>
        <v>5768</v>
      </c>
      <c r="BR114" s="6" t="str">
        <f>+IFERROR(VLOOKUP(BP114,Auxiliar!$A:$C,2,0),"")</f>
        <v>VALUE LITRO</v>
      </c>
      <c r="BS114" s="7" t="str">
        <f>+IFERROR(VLOOKUP(BP114,Auxiliar!$A:$C,3,0),"")</f>
        <v>1b 12%</v>
      </c>
      <c r="BU114" s="1"/>
      <c r="BV114" s="1"/>
      <c r="BW114" s="6" t="str">
        <f>+IFERROR(VALUE(RIGHT(Tabla13[[#This Row],[B2B]],6)),"")</f>
        <v/>
      </c>
      <c r="BX114" s="6" t="str">
        <f>+IFERROR(VLOOKUP(BV114,Auxiliar!$A:$C,2,0),"")</f>
        <v/>
      </c>
      <c r="BY114" s="7" t="str">
        <f>+IFERROR(VLOOKUP(BV114,Auxiliar!$A:$C,3,0),"")</f>
        <v/>
      </c>
      <c r="CA114" s="1">
        <v>1603</v>
      </c>
      <c r="CB114" s="1" t="s">
        <v>35</v>
      </c>
      <c r="CC114" s="6">
        <f>+IFERROR(VALUE(RIGHT(Tabla14[[#This Row],[B2B]],6)),"")</f>
        <v>1603</v>
      </c>
      <c r="CD114" s="6" t="str">
        <f>+IFERROR(VLOOKUP(CB114,Auxiliar!$A:$C,2,0),"")</f>
        <v>Corona 710cc</v>
      </c>
      <c r="CE114" s="7" t="str">
        <f>+IFERROR(VLOOKUP(CB114,Auxiliar!$A:$C,3,0),"")</f>
        <v>1b 10% | 85b 0%</v>
      </c>
      <c r="CG114" s="1"/>
      <c r="CH114" s="1"/>
      <c r="CI114" s="6" t="str">
        <f>+IFERROR(VALUE(RIGHT(Tabla15[[#This Row],[B2B]],6)),"")</f>
        <v/>
      </c>
      <c r="CJ114" s="6" t="str">
        <f>+IFERROR(VLOOKUP(CH114,Auxiliar!$A:$C,2,0),"")</f>
        <v/>
      </c>
      <c r="CK114" s="7" t="str">
        <f>+IFERROR(VLOOKUP(CH114,Auxiliar!$A:$C,3,0),"")</f>
        <v/>
      </c>
      <c r="CM114" s="1">
        <v>1566</v>
      </c>
      <c r="CN114" s="1" t="s">
        <v>20</v>
      </c>
      <c r="CO114" s="6">
        <v>1566</v>
      </c>
      <c r="CP114" s="6" t="s">
        <v>20</v>
      </c>
      <c r="CQ114" s="7" t="s">
        <v>21</v>
      </c>
      <c r="CS114" s="1"/>
      <c r="CT114" s="1"/>
      <c r="CU114" s="6" t="str">
        <f>+IFERROR(VALUE(RIGHT(Tabla17[[#This Row],[B2B]],6)),"")</f>
        <v/>
      </c>
      <c r="CV114" s="6" t="str">
        <f>+IFERROR(VLOOKUP(CT114,Auxiliar!$A:$C,2,0),"")</f>
        <v/>
      </c>
      <c r="CW114" s="7" t="str">
        <f>+IFERROR(VLOOKUP(CT114,Auxiliar!$A:$C,3,0),"")</f>
        <v/>
      </c>
      <c r="CY114" s="1">
        <v>1566</v>
      </c>
      <c r="CZ114" s="1" t="s">
        <v>16</v>
      </c>
      <c r="DA114" s="6">
        <f>+IFERROR(VALUE(RIGHT(Tabla18[[#This Row],[B2B]],6)),"")</f>
        <v>1566</v>
      </c>
      <c r="DB114" s="6" t="str">
        <f>+IFERROR(VLOOKUP(CZ114,Auxiliar!$A:$C,2,0),"")</f>
        <v>PREMIUM</v>
      </c>
      <c r="DC114" s="7" t="str">
        <f>+IFERROR(VLOOKUP(CZ114,Auxiliar!$A:$C,3,0),"")</f>
        <v>0b 0% | 2b 2% | 5b 3,5% | 10b 5%</v>
      </c>
      <c r="DE114" s="1">
        <v>1566</v>
      </c>
      <c r="DF114" s="1" t="s">
        <v>19</v>
      </c>
      <c r="DG114" s="6">
        <f>+IFERROR(VALUE(RIGHT(Tabla19[[#This Row],[B2B]],6)),"")</f>
        <v>1566</v>
      </c>
      <c r="DH114" s="6" t="str">
        <f>+IFERROR(VLOOKUP(DF114,Auxiliar!$A:$C,2,0),"")</f>
        <v>MICHELOB</v>
      </c>
      <c r="DI114" s="7" t="str">
        <f>+IFERROR(VLOOKUP(DF114,Auxiliar!$A:$C,3,0),"")</f>
        <v>1b 7% | 3b 22% | 8b 27%</v>
      </c>
      <c r="DK114" s="1"/>
      <c r="DL114" s="1"/>
      <c r="DM114" s="6" t="str">
        <f>+IFERROR(VALUE(RIGHT(Tabla20[[#This Row],[B2B]],6)),"")</f>
        <v/>
      </c>
      <c r="DN114" s="6" t="str">
        <f>+IFERROR(VLOOKUP(DL114,Auxiliar!$A:$C,2,0),"")</f>
        <v/>
      </c>
      <c r="DO114" s="7" t="str">
        <f>+IFERROR(VLOOKUP(DL114,Auxiliar!$A:$C,3,0),"")</f>
        <v/>
      </c>
      <c r="DQ114" s="1">
        <v>1566</v>
      </c>
      <c r="DR114" s="12" t="s">
        <v>24</v>
      </c>
      <c r="DS114" s="6">
        <f>+IFERROR(VALUE(RIGHT(Tabla21[[#This Row],[B2B]],6)),"")</f>
        <v>1566</v>
      </c>
      <c r="DT114" s="6" t="str">
        <f>+IFERROR(VLOOKUP(DR114,Auxiliar!$A:$C,2,0),"")</f>
        <v>CORONA PORRON</v>
      </c>
      <c r="DU114" s="7" t="str">
        <f>+IFERROR(VLOOKUP(DR114,Auxiliar!$A:$C,3,0),"")</f>
        <v>1b 5% | 20b 0%</v>
      </c>
      <c r="DW114" s="1">
        <v>4466</v>
      </c>
      <c r="DX114" s="12" t="s">
        <v>43</v>
      </c>
      <c r="DY114" s="6">
        <f>+IFERROR(VALUE(RIGHT(Tabla22[[#This Row],[B2B]],6)),"")</f>
        <v>4466</v>
      </c>
      <c r="DZ114" s="6" t="str">
        <f>+IFERROR(VLOOKUP(DX114,Auxiliar!$A:$C,2,0),"")</f>
        <v xml:space="preserve">VALUE LATA </v>
      </c>
      <c r="EA114" s="7" t="str">
        <f>+IFERROR(VLOOKUP(DX114,Auxiliar!$A:$C,3,0),"")</f>
        <v>1b 15% | 100b 18%</v>
      </c>
      <c r="EC114" s="1">
        <v>4451</v>
      </c>
      <c r="ED114" s="12" t="s">
        <v>47</v>
      </c>
      <c r="EE114" s="6">
        <f>+IFERROR(VALUE(RIGHT(Tabla23[[#This Row],[B2B]],6)),"")</f>
        <v>4451</v>
      </c>
      <c r="EF114" s="6" t="str">
        <f>+IFERROR(VLOOKUP(ED114,Auxiliar!$A:$C,2,0),"")</f>
        <v>VALUE LATON</v>
      </c>
      <c r="EG114" s="7" t="str">
        <f>+IFERROR(VLOOKUP(ED114,Auxiliar!$A:$C,3,0),"")</f>
        <v>1b 10% | 5b 15% | 192b 0%</v>
      </c>
      <c r="EI114" s="1"/>
      <c r="EJ114" s="12"/>
      <c r="EK114" s="6" t="str">
        <f>+IFERROR(VALUE(RIGHT(Tabla24[[#This Row],[B2B]],6)),"")</f>
        <v/>
      </c>
      <c r="EL114" s="6" t="str">
        <f>+IFERROR(VLOOKUP(EJ114,Auxiliar!$A:$C,2,0),"")</f>
        <v/>
      </c>
      <c r="EM114" s="7" t="str">
        <f>+IFERROR(VLOOKUP(EJ114,Auxiliar!$A:$C,3,0),"")</f>
        <v/>
      </c>
      <c r="EO114" s="1"/>
      <c r="EP114" s="12"/>
      <c r="EQ114" s="6" t="str">
        <f>+IFERROR(VALUE(RIGHT(Tabla25[[#This Row],[B2B]],6)),"")</f>
        <v/>
      </c>
      <c r="ER114" s="6" t="str">
        <f>+IFERROR(VLOOKUP(EP114,Auxiliar!$A:$C,2,0),"")</f>
        <v/>
      </c>
      <c r="ES114" s="7" t="str">
        <f>+IFERROR(VLOOKUP(EP114,Auxiliar!$A:$C,3,0),"")</f>
        <v/>
      </c>
      <c r="EU114" s="1"/>
      <c r="EV114" s="12"/>
      <c r="EW114" s="6" t="str">
        <f>+IFERROR(VALUE(RIGHT(Tabla26[[#This Row],[B2B]],6)),"")</f>
        <v/>
      </c>
      <c r="EX114" s="6" t="str">
        <f>+IFERROR(VLOOKUP(EV114,Auxiliar!$A:$C,2,0),"")</f>
        <v/>
      </c>
      <c r="EY114" s="7" t="str">
        <f>+IFERROR(VLOOKUP(EV114,Auxiliar!$A:$C,3,0),"")</f>
        <v/>
      </c>
      <c r="EZ114" s="1"/>
      <c r="FA114" s="12"/>
      <c r="FB114" s="6" t="str">
        <f>+IFERROR(VALUE(RIGHT(Tabla27[[#This Row],[B2B]],6)),"")</f>
        <v/>
      </c>
      <c r="FC114" s="6" t="str">
        <f>+IFERROR(VLOOKUP(FA114,Auxiliar!$A:$C,2,0),"")</f>
        <v/>
      </c>
      <c r="FD114" s="7" t="str">
        <f>+IFERROR(VLOOKUP(FA114,Auxiliar!$A:$C,3,0),"")</f>
        <v/>
      </c>
      <c r="FE114" s="1"/>
      <c r="FF114" s="12"/>
      <c r="FG114" s="6" t="str">
        <f>+IFERROR(VALUE(RIGHT(Tabla28[[#This Row],[B2B]],6)),"")</f>
        <v/>
      </c>
      <c r="FH114" s="6" t="str">
        <f>+IFERROR(VLOOKUP(FF114,Auxiliar!$A:$C,2,0),"")</f>
        <v/>
      </c>
      <c r="FI114" s="7" t="str">
        <f>+IFERROR(VLOOKUP(FF114,Auxiliar!$A:$C,3,0),"")</f>
        <v/>
      </c>
      <c r="FJ114" s="1"/>
      <c r="FK114" s="12"/>
      <c r="FL114" s="6" t="str">
        <f>+IFERROR(VALUE(RIGHT(Tabla29[[#This Row],[B2B]],6)),"")</f>
        <v/>
      </c>
      <c r="FM114" s="6" t="str">
        <f>+IFERROR(VLOOKUP(FK114,Auxiliar!$A:$C,2,0),"")</f>
        <v/>
      </c>
      <c r="FN114" s="7" t="str">
        <f>+IFERROR(VLOOKUP(FK114,Auxiliar!$A:$C,3,0),"")</f>
        <v/>
      </c>
      <c r="FO114" s="1"/>
      <c r="FP114" s="12"/>
      <c r="FQ114" s="6"/>
      <c r="FR114" s="6"/>
      <c r="FS114" s="7"/>
      <c r="FT114" s="1"/>
      <c r="FU114" s="12"/>
      <c r="FV114" s="6" t="str">
        <f>+IFERROR(VALUE(RIGHT(Tabla31[[#This Row],[B2B]],6)),"")</f>
        <v/>
      </c>
      <c r="FW114" s="6" t="str">
        <f>+IFERROR(VLOOKUP(FU114,Auxiliar!$A:$C,2,0),"")</f>
        <v/>
      </c>
      <c r="FX114" s="7" t="str">
        <f>+IFERROR(VLOOKUP(FU114,Auxiliar!$A:$C,3,0),"")</f>
        <v/>
      </c>
      <c r="FY114" s="1"/>
      <c r="FZ114" s="12"/>
      <c r="GA114" s="6" t="str">
        <f>+IFERROR(VALUE(RIGHT(Tabla32[[#This Row],[B2B]],6)),"")</f>
        <v/>
      </c>
      <c r="GB114" s="6" t="str">
        <f>+IFERROR(VLOOKUP(FZ114,Auxiliar!$A:$C,2,0),"")</f>
        <v/>
      </c>
      <c r="GC114" s="7" t="str">
        <f>+IFERROR(VLOOKUP(FZ114,Auxiliar!$A:$C,3,0),"")</f>
        <v/>
      </c>
      <c r="GD114" s="1"/>
      <c r="GE114" s="12"/>
      <c r="GF114" s="6" t="str">
        <f>+IFERROR(VALUE(RIGHT(Tabla33[[#This Row],[B2B]],6)),"")</f>
        <v/>
      </c>
      <c r="GG114" s="6" t="str">
        <f>+IFERROR(VLOOKUP(GE114,Auxiliar!$A:$C,2,0),"")</f>
        <v/>
      </c>
      <c r="GH114" s="7" t="str">
        <f>+IFERROR(VLOOKUP(GE114,Auxiliar!$A:$C,3,0),"")</f>
        <v/>
      </c>
    </row>
    <row r="115" spans="1:190" x14ac:dyDescent="0.25">
      <c r="A115" s="1"/>
      <c r="B115" s="1"/>
      <c r="C115" t="str">
        <f>+IFERROR(VALUE(RIGHT(Tabla1[[#This Row],[B2B]],6)),"")</f>
        <v/>
      </c>
      <c r="D115" t="str">
        <f>+IFERROR(VLOOKUP(B115,Auxiliar!$A:$C,2,0),"")</f>
        <v/>
      </c>
      <c r="E115" s="5" t="str">
        <f>+IFERROR(VLOOKUP(B115,Auxiliar!$A:$C,3,0),"")</f>
        <v/>
      </c>
      <c r="S115" s="1">
        <v>2704</v>
      </c>
      <c r="T115" s="1" t="s">
        <v>9</v>
      </c>
      <c r="U115" s="6">
        <f>+IFERROR(VALUE(RIGHT(Tabla4[[#This Row],[B2B]],6)),"")</f>
        <v>2704</v>
      </c>
      <c r="V115" s="6" t="str">
        <f>+IFERROR(VLOOKUP(T115,Auxiliar!$A:$C,2,0),"")</f>
        <v>CORE</v>
      </c>
      <c r="W115" s="7" t="str">
        <f>+IFERROR(VLOOKUP(T115,Auxiliar!$A:$C,3,0),"")</f>
        <v>0b 1% | 2b 5% | 4b 6%</v>
      </c>
      <c r="Y115" s="1">
        <v>4363</v>
      </c>
      <c r="Z115" s="1" t="s">
        <v>10</v>
      </c>
      <c r="AA115" s="6">
        <f>+IFERROR(VALUE(RIGHT(Tabla5[[#This Row],[B2B]],6)),"")</f>
        <v>4363</v>
      </c>
      <c r="AB115" s="6" t="str">
        <f>+IFERROR(VLOOKUP(Z115,Auxiliar!$A:$C,2,0),"")</f>
        <v>CORE</v>
      </c>
      <c r="AC115" s="7" t="str">
        <f>+IFERROR(VLOOKUP(Z115,Auxiliar!$A:$C,3,0),"")</f>
        <v>0b 1% | 3b 4% | 5b 6%</v>
      </c>
      <c r="AE115" s="1">
        <v>6481</v>
      </c>
      <c r="AF115" s="1" t="s">
        <v>11</v>
      </c>
      <c r="AG115" s="6">
        <f>+IFERROR(VALUE(RIGHT(Tabla6[[#This Row],[B2B]],6)),"")</f>
        <v>6481</v>
      </c>
      <c r="AH115" s="6" t="str">
        <f>+IFERROR(VLOOKUP(AF115,Auxiliar!$A:$C,2,0),"")</f>
        <v>CORE</v>
      </c>
      <c r="AI115" s="7" t="str">
        <f>+IFERROR(VLOOKUP(AF115,Auxiliar!$A:$C,3,0),"")</f>
        <v>0b 1% | 6b 5% | 10b 6%</v>
      </c>
      <c r="AK115" s="1">
        <v>2442</v>
      </c>
      <c r="AL115" s="1" t="s">
        <v>30</v>
      </c>
      <c r="AM115" s="6">
        <f>+IFERROR(VALUE(RIGHT(Tabla7[[#This Row],[B2B]],6)),"")</f>
        <v>2442</v>
      </c>
      <c r="AN115" s="6" t="str">
        <f>+IFERROR(VLOOKUP(AL115,Auxiliar!$A:$C,2,0),"")</f>
        <v>LATONES</v>
      </c>
      <c r="AO115" s="7" t="str">
        <f>+IFERROR(VLOOKUP(AL115,Auxiliar!$A:$C,3,0),"")</f>
        <v>1b 4% | 5b 7% | 97b 0%</v>
      </c>
      <c r="AQ115" s="1">
        <v>3908</v>
      </c>
      <c r="AR115" s="1" t="s">
        <v>31</v>
      </c>
      <c r="AS115" s="6">
        <f>+IFERROR(VALUE(RIGHT(Tabla8[[#This Row],[B2B]],6)),"")</f>
        <v>3908</v>
      </c>
      <c r="AT115" s="6" t="str">
        <f>+IFERROR(VLOOKUP(AR115,Auxiliar!$A:$C,2,0),"")</f>
        <v>LATONES</v>
      </c>
      <c r="AU115" s="7" t="str">
        <f>+IFERROR(VLOOKUP(AR115,Auxiliar!$A:$C,3,0),"")</f>
        <v>2b 3% | 4b 5% | 5b 8% | 193 0%</v>
      </c>
      <c r="AW115" s="1"/>
      <c r="AX115" s="1" t="s">
        <v>32</v>
      </c>
      <c r="AY115" s="6" t="str">
        <f>+IFERROR(VALUE(RIGHT(Tabla9[[#This Row],[B2B]],6)),"")</f>
        <v/>
      </c>
      <c r="AZ115" s="6" t="str">
        <f>+IFERROR(VLOOKUP(AX115,Auxiliar!$A:$C,2,0),"")</f>
        <v>LATONES</v>
      </c>
      <c r="BA115" s="7" t="str">
        <f>+IFERROR(VLOOKUP(AX115,Auxiliar!$A:$C,3,0),"")</f>
        <v>2b 3% | 4b 4% | 6b 5% | 10b 8%  | 385b 0%</v>
      </c>
      <c r="BC115" s="1"/>
      <c r="BD115" s="1" t="s">
        <v>33</v>
      </c>
      <c r="BE115" s="6" t="str">
        <f>+IFERROR(VALUE(RIGHT(Tabla10[[#This Row],[B2B]],6)),"")</f>
        <v/>
      </c>
      <c r="BF115" s="6" t="str">
        <f>+IFERROR(VLOOKUP(BD115,Auxiliar!$A:$C,2,0),"")</f>
        <v>LATONES</v>
      </c>
      <c r="BG115" s="7" t="str">
        <f>+IFERROR(VLOOKUP(BD115,Auxiliar!$A:$C,3,0),"")</f>
        <v>6b 4% | 12b 5% | 15b 8% | 385b 0%</v>
      </c>
      <c r="BI115" s="1"/>
      <c r="BJ115" s="1"/>
      <c r="BK115" s="6" t="str">
        <f>+IFERROR(VALUE(RIGHT(Tabla11[[#This Row],[B2B]],6)),"")</f>
        <v/>
      </c>
      <c r="BL115" s="6" t="str">
        <f>+IFERROR(VLOOKUP(BJ115,Auxiliar!$A:$C,2,0),"")</f>
        <v/>
      </c>
      <c r="BM115" s="7" t="str">
        <f>+IFERROR(VLOOKUP(BJ115,Auxiliar!$A:$C,3,0),"")</f>
        <v/>
      </c>
      <c r="BO115" s="1">
        <v>4466</v>
      </c>
      <c r="BP115" s="1" t="s">
        <v>39</v>
      </c>
      <c r="BQ115" s="6">
        <f>+IFERROR(VALUE(RIGHT(Tabla12[[#This Row],[B2B]],6)),"")</f>
        <v>4466</v>
      </c>
      <c r="BR115" s="6" t="str">
        <f>+IFERROR(VLOOKUP(BP115,Auxiliar!$A:$C,2,0),"")</f>
        <v>VALUE LITRO</v>
      </c>
      <c r="BS115" s="7" t="str">
        <f>+IFERROR(VLOOKUP(BP115,Auxiliar!$A:$C,3,0),"")</f>
        <v>1b 12%</v>
      </c>
      <c r="BU115" s="1"/>
      <c r="BV115" s="1"/>
      <c r="BW115" s="6" t="str">
        <f>+IFERROR(VALUE(RIGHT(Tabla13[[#This Row],[B2B]],6)),"")</f>
        <v/>
      </c>
      <c r="BX115" s="6" t="str">
        <f>+IFERROR(VLOOKUP(BV115,Auxiliar!$A:$C,2,0),"")</f>
        <v/>
      </c>
      <c r="BY115" s="7" t="str">
        <f>+IFERROR(VLOOKUP(BV115,Auxiliar!$A:$C,3,0),"")</f>
        <v/>
      </c>
      <c r="CA115" s="1">
        <v>1650</v>
      </c>
      <c r="CB115" s="1" t="s">
        <v>35</v>
      </c>
      <c r="CC115" s="6">
        <f>+IFERROR(VALUE(RIGHT(Tabla14[[#This Row],[B2B]],6)),"")</f>
        <v>1650</v>
      </c>
      <c r="CD115" s="6" t="str">
        <f>+IFERROR(VLOOKUP(CB115,Auxiliar!$A:$C,2,0),"")</f>
        <v>Corona 710cc</v>
      </c>
      <c r="CE115" s="7" t="str">
        <f>+IFERROR(VLOOKUP(CB115,Auxiliar!$A:$C,3,0),"")</f>
        <v>1b 10% | 85b 0%</v>
      </c>
      <c r="CG115" s="1"/>
      <c r="CH115" s="1"/>
      <c r="CI115" s="6" t="str">
        <f>+IFERROR(VALUE(RIGHT(Tabla15[[#This Row],[B2B]],6)),"")</f>
        <v/>
      </c>
      <c r="CJ115" s="6" t="str">
        <f>+IFERROR(VLOOKUP(CH115,Auxiliar!$A:$C,2,0),"")</f>
        <v/>
      </c>
      <c r="CK115" s="7" t="str">
        <f>+IFERROR(VLOOKUP(CH115,Auxiliar!$A:$C,3,0),"")</f>
        <v/>
      </c>
      <c r="CM115" s="1">
        <v>1590</v>
      </c>
      <c r="CN115" s="1" t="s">
        <v>20</v>
      </c>
      <c r="CO115" s="6">
        <v>1590</v>
      </c>
      <c r="CP115" s="6" t="s">
        <v>20</v>
      </c>
      <c r="CQ115" s="7" t="s">
        <v>21</v>
      </c>
      <c r="CS115" s="1"/>
      <c r="CT115" s="1"/>
      <c r="CU115" s="6" t="str">
        <f>+IFERROR(VALUE(RIGHT(Tabla17[[#This Row],[B2B]],6)),"")</f>
        <v/>
      </c>
      <c r="CV115" s="6" t="str">
        <f>+IFERROR(VLOOKUP(CT115,Auxiliar!$A:$C,2,0),"")</f>
        <v/>
      </c>
      <c r="CW115" s="7" t="str">
        <f>+IFERROR(VLOOKUP(CT115,Auxiliar!$A:$C,3,0),"")</f>
        <v/>
      </c>
      <c r="CY115" s="1">
        <v>1590</v>
      </c>
      <c r="CZ115" s="1" t="s">
        <v>16</v>
      </c>
      <c r="DA115" s="6">
        <f>+IFERROR(VALUE(RIGHT(Tabla18[[#This Row],[B2B]],6)),"")</f>
        <v>1590</v>
      </c>
      <c r="DB115" s="6" t="str">
        <f>+IFERROR(VLOOKUP(CZ115,Auxiliar!$A:$C,2,0),"")</f>
        <v>PREMIUM</v>
      </c>
      <c r="DC115" s="7" t="str">
        <f>+IFERROR(VLOOKUP(CZ115,Auxiliar!$A:$C,3,0),"")</f>
        <v>0b 0% | 2b 2% | 5b 3,5% | 10b 5%</v>
      </c>
      <c r="DE115" s="1">
        <v>1590</v>
      </c>
      <c r="DF115" s="1" t="s">
        <v>19</v>
      </c>
      <c r="DG115" s="6">
        <f>+IFERROR(VALUE(RIGHT(Tabla19[[#This Row],[B2B]],6)),"")</f>
        <v>1590</v>
      </c>
      <c r="DH115" s="6" t="str">
        <f>+IFERROR(VLOOKUP(DF115,Auxiliar!$A:$C,2,0),"")</f>
        <v>MICHELOB</v>
      </c>
      <c r="DI115" s="7" t="str">
        <f>+IFERROR(VLOOKUP(DF115,Auxiliar!$A:$C,3,0),"")</f>
        <v>1b 7% | 3b 22% | 8b 27%</v>
      </c>
      <c r="DK115" s="1"/>
      <c r="DL115" s="1"/>
      <c r="DM115" s="6" t="str">
        <f>+IFERROR(VALUE(RIGHT(Tabla20[[#This Row],[B2B]],6)),"")</f>
        <v/>
      </c>
      <c r="DN115" s="6" t="str">
        <f>+IFERROR(VLOOKUP(DL115,Auxiliar!$A:$C,2,0),"")</f>
        <v/>
      </c>
      <c r="DO115" s="7" t="str">
        <f>+IFERROR(VLOOKUP(DL115,Auxiliar!$A:$C,3,0),"")</f>
        <v/>
      </c>
      <c r="DQ115" s="1">
        <v>1590</v>
      </c>
      <c r="DR115" s="12" t="s">
        <v>24</v>
      </c>
      <c r="DS115" s="6">
        <f>+IFERROR(VALUE(RIGHT(Tabla21[[#This Row],[B2B]],6)),"")</f>
        <v>1590</v>
      </c>
      <c r="DT115" s="6" t="str">
        <f>+IFERROR(VLOOKUP(DR115,Auxiliar!$A:$C,2,0),"")</f>
        <v>CORONA PORRON</v>
      </c>
      <c r="DU115" s="7" t="str">
        <f>+IFERROR(VLOOKUP(DR115,Auxiliar!$A:$C,3,0),"")</f>
        <v>1b 5% | 20b 0%</v>
      </c>
      <c r="DW115" s="1">
        <v>4482</v>
      </c>
      <c r="DX115" s="12" t="s">
        <v>43</v>
      </c>
      <c r="DY115" s="6">
        <f>+IFERROR(VALUE(RIGHT(Tabla22[[#This Row],[B2B]],6)),"")</f>
        <v>4482</v>
      </c>
      <c r="DZ115" s="6" t="str">
        <f>+IFERROR(VLOOKUP(DX115,Auxiliar!$A:$C,2,0),"")</f>
        <v xml:space="preserve">VALUE LATA </v>
      </c>
      <c r="EA115" s="7" t="str">
        <f>+IFERROR(VLOOKUP(DX115,Auxiliar!$A:$C,3,0),"")</f>
        <v>1b 15% | 100b 18%</v>
      </c>
      <c r="EC115" s="1">
        <v>5768</v>
      </c>
      <c r="ED115" s="12" t="s">
        <v>47</v>
      </c>
      <c r="EE115" s="6">
        <f>+IFERROR(VALUE(RIGHT(Tabla23[[#This Row],[B2B]],6)),"")</f>
        <v>5768</v>
      </c>
      <c r="EF115" s="6" t="str">
        <f>+IFERROR(VLOOKUP(ED115,Auxiliar!$A:$C,2,0),"")</f>
        <v>VALUE LATON</v>
      </c>
      <c r="EG115" s="7" t="str">
        <f>+IFERROR(VLOOKUP(ED115,Auxiliar!$A:$C,3,0),"")</f>
        <v>1b 10% | 5b 15% | 192b 0%</v>
      </c>
      <c r="EI115" s="1"/>
      <c r="EJ115" s="12"/>
      <c r="EK115" s="6" t="str">
        <f>+IFERROR(VALUE(RIGHT(Tabla24[[#This Row],[B2B]],6)),"")</f>
        <v/>
      </c>
      <c r="EL115" s="6" t="str">
        <f>+IFERROR(VLOOKUP(EJ115,Auxiliar!$A:$C,2,0),"")</f>
        <v/>
      </c>
      <c r="EM115" s="7" t="str">
        <f>+IFERROR(VLOOKUP(EJ115,Auxiliar!$A:$C,3,0),"")</f>
        <v/>
      </c>
      <c r="EO115" s="1"/>
      <c r="EP115" s="12"/>
      <c r="EQ115" s="6" t="str">
        <f>+IFERROR(VALUE(RIGHT(Tabla25[[#This Row],[B2B]],6)),"")</f>
        <v/>
      </c>
      <c r="ER115" s="6" t="str">
        <f>+IFERROR(VLOOKUP(EP115,Auxiliar!$A:$C,2,0),"")</f>
        <v/>
      </c>
      <c r="ES115" s="7" t="str">
        <f>+IFERROR(VLOOKUP(EP115,Auxiliar!$A:$C,3,0),"")</f>
        <v/>
      </c>
      <c r="EU115" s="1"/>
      <c r="EV115" s="12"/>
      <c r="EW115" s="6" t="str">
        <f>+IFERROR(VALUE(RIGHT(Tabla26[[#This Row],[B2B]],6)),"")</f>
        <v/>
      </c>
      <c r="EX115" s="6" t="str">
        <f>+IFERROR(VLOOKUP(EV115,Auxiliar!$A:$C,2,0),"")</f>
        <v/>
      </c>
      <c r="EY115" s="7" t="str">
        <f>+IFERROR(VLOOKUP(EV115,Auxiliar!$A:$C,3,0),"")</f>
        <v/>
      </c>
      <c r="EZ115" s="1"/>
      <c r="FA115" s="12"/>
      <c r="FB115" s="6" t="str">
        <f>+IFERROR(VALUE(RIGHT(Tabla27[[#This Row],[B2B]],6)),"")</f>
        <v/>
      </c>
      <c r="FC115" s="6" t="str">
        <f>+IFERROR(VLOOKUP(FA115,Auxiliar!$A:$C,2,0),"")</f>
        <v/>
      </c>
      <c r="FD115" s="7" t="str">
        <f>+IFERROR(VLOOKUP(FA115,Auxiliar!$A:$C,3,0),"")</f>
        <v/>
      </c>
      <c r="FE115" s="1"/>
      <c r="FF115" s="12"/>
      <c r="FG115" s="6" t="str">
        <f>+IFERROR(VALUE(RIGHT(Tabla28[[#This Row],[B2B]],6)),"")</f>
        <v/>
      </c>
      <c r="FH115" s="6" t="str">
        <f>+IFERROR(VLOOKUP(FF115,Auxiliar!$A:$C,2,0),"")</f>
        <v/>
      </c>
      <c r="FI115" s="7" t="str">
        <f>+IFERROR(VLOOKUP(FF115,Auxiliar!$A:$C,3,0),"")</f>
        <v/>
      </c>
      <c r="FJ115" s="1"/>
      <c r="FK115" s="12"/>
      <c r="FL115" s="6" t="str">
        <f>+IFERROR(VALUE(RIGHT(Tabla29[[#This Row],[B2B]],6)),"")</f>
        <v/>
      </c>
      <c r="FM115" s="6" t="str">
        <f>+IFERROR(VLOOKUP(FK115,Auxiliar!$A:$C,2,0),"")</f>
        <v/>
      </c>
      <c r="FN115" s="7" t="str">
        <f>+IFERROR(VLOOKUP(FK115,Auxiliar!$A:$C,3,0),"")</f>
        <v/>
      </c>
      <c r="FO115" s="1"/>
      <c r="FP115" s="12"/>
      <c r="FQ115" s="6"/>
      <c r="FR115" s="6"/>
      <c r="FS115" s="7"/>
      <c r="FT115" s="1"/>
      <c r="FU115" s="12"/>
      <c r="FV115" s="6" t="str">
        <f>+IFERROR(VALUE(RIGHT(Tabla31[[#This Row],[B2B]],6)),"")</f>
        <v/>
      </c>
      <c r="FW115" s="6" t="str">
        <f>+IFERROR(VLOOKUP(FU115,Auxiliar!$A:$C,2,0),"")</f>
        <v/>
      </c>
      <c r="FX115" s="7" t="str">
        <f>+IFERROR(VLOOKUP(FU115,Auxiliar!$A:$C,3,0),"")</f>
        <v/>
      </c>
      <c r="FY115" s="1"/>
      <c r="FZ115" s="12"/>
      <c r="GA115" s="6" t="str">
        <f>+IFERROR(VALUE(RIGHT(Tabla32[[#This Row],[B2B]],6)),"")</f>
        <v/>
      </c>
      <c r="GB115" s="6" t="str">
        <f>+IFERROR(VLOOKUP(FZ115,Auxiliar!$A:$C,2,0),"")</f>
        <v/>
      </c>
      <c r="GC115" s="7" t="str">
        <f>+IFERROR(VLOOKUP(FZ115,Auxiliar!$A:$C,3,0),"")</f>
        <v/>
      </c>
      <c r="GD115" s="1"/>
      <c r="GE115" s="12"/>
      <c r="GF115" s="6" t="str">
        <f>+IFERROR(VALUE(RIGHT(Tabla33[[#This Row],[B2B]],6)),"")</f>
        <v/>
      </c>
      <c r="GG115" s="6" t="str">
        <f>+IFERROR(VLOOKUP(GE115,Auxiliar!$A:$C,2,0),"")</f>
        <v/>
      </c>
      <c r="GH115" s="7" t="str">
        <f>+IFERROR(VLOOKUP(GE115,Auxiliar!$A:$C,3,0),"")</f>
        <v/>
      </c>
    </row>
    <row r="116" spans="1:190" x14ac:dyDescent="0.25">
      <c r="A116" s="1"/>
      <c r="B116" s="1"/>
      <c r="C116" t="str">
        <f>+IFERROR(VALUE(RIGHT(Tabla1[[#This Row],[B2B]],6)),"")</f>
        <v/>
      </c>
      <c r="D116" t="str">
        <f>+IFERROR(VLOOKUP(B116,Auxiliar!$A:$C,2,0),"")</f>
        <v/>
      </c>
      <c r="E116" s="5" t="str">
        <f>+IFERROR(VLOOKUP(B116,Auxiliar!$A:$C,3,0),"")</f>
        <v/>
      </c>
      <c r="S116" s="1">
        <v>2715</v>
      </c>
      <c r="T116" s="1" t="s">
        <v>9</v>
      </c>
      <c r="U116" s="6">
        <f>+IFERROR(VALUE(RIGHT(Tabla4[[#This Row],[B2B]],6)),"")</f>
        <v>2715</v>
      </c>
      <c r="V116" s="6" t="str">
        <f>+IFERROR(VLOOKUP(T116,Auxiliar!$A:$C,2,0),"")</f>
        <v>CORE</v>
      </c>
      <c r="W116" s="7" t="str">
        <f>+IFERROR(VLOOKUP(T116,Auxiliar!$A:$C,3,0),"")</f>
        <v>0b 1% | 2b 5% | 4b 6%</v>
      </c>
      <c r="Y116" s="1">
        <v>4402</v>
      </c>
      <c r="Z116" s="1" t="s">
        <v>10</v>
      </c>
      <c r="AA116" s="6">
        <f>+IFERROR(VALUE(RIGHT(Tabla5[[#This Row],[B2B]],6)),"")</f>
        <v>4402</v>
      </c>
      <c r="AB116" s="6" t="str">
        <f>+IFERROR(VLOOKUP(Z116,Auxiliar!$A:$C,2,0),"")</f>
        <v>CORE</v>
      </c>
      <c r="AC116" s="7" t="str">
        <f>+IFERROR(VLOOKUP(Z116,Auxiliar!$A:$C,3,0),"")</f>
        <v>0b 1% | 3b 4% | 5b 6%</v>
      </c>
      <c r="AE116" s="1">
        <v>7216</v>
      </c>
      <c r="AF116" s="1" t="s">
        <v>11</v>
      </c>
      <c r="AG116" s="6">
        <f>+IFERROR(VALUE(RIGHT(Tabla6[[#This Row],[B2B]],6)),"")</f>
        <v>7216</v>
      </c>
      <c r="AH116" s="6" t="str">
        <f>+IFERROR(VLOOKUP(AF116,Auxiliar!$A:$C,2,0),"")</f>
        <v>CORE</v>
      </c>
      <c r="AI116" s="7" t="str">
        <f>+IFERROR(VLOOKUP(AF116,Auxiliar!$A:$C,3,0),"")</f>
        <v>0b 1% | 6b 5% | 10b 6%</v>
      </c>
      <c r="AK116" s="1">
        <v>2464</v>
      </c>
      <c r="AL116" s="1" t="s">
        <v>30</v>
      </c>
      <c r="AM116" s="6">
        <f>+IFERROR(VALUE(RIGHT(Tabla7[[#This Row],[B2B]],6)),"")</f>
        <v>2464</v>
      </c>
      <c r="AN116" s="6" t="str">
        <f>+IFERROR(VLOOKUP(AL116,Auxiliar!$A:$C,2,0),"")</f>
        <v>LATONES</v>
      </c>
      <c r="AO116" s="7" t="str">
        <f>+IFERROR(VLOOKUP(AL116,Auxiliar!$A:$C,3,0),"")</f>
        <v>1b 4% | 5b 7% | 97b 0%</v>
      </c>
      <c r="AQ116" s="1">
        <v>3924</v>
      </c>
      <c r="AR116" s="1" t="s">
        <v>31</v>
      </c>
      <c r="AS116" s="6">
        <f>+IFERROR(VALUE(RIGHT(Tabla8[[#This Row],[B2B]],6)),"")</f>
        <v>3924</v>
      </c>
      <c r="AT116" s="6" t="str">
        <f>+IFERROR(VLOOKUP(AR116,Auxiliar!$A:$C,2,0),"")</f>
        <v>LATONES</v>
      </c>
      <c r="AU116" s="7" t="str">
        <f>+IFERROR(VLOOKUP(AR116,Auxiliar!$A:$C,3,0),"")</f>
        <v>2b 3% | 4b 5% | 5b 8% | 193 0%</v>
      </c>
      <c r="AW116" s="1"/>
      <c r="AX116" s="1" t="s">
        <v>32</v>
      </c>
      <c r="AY116" s="6" t="str">
        <f>+IFERROR(VALUE(RIGHT(Tabla9[[#This Row],[B2B]],6)),"")</f>
        <v/>
      </c>
      <c r="AZ116" s="6" t="str">
        <f>+IFERROR(VLOOKUP(AX116,Auxiliar!$A:$C,2,0),"")</f>
        <v>LATONES</v>
      </c>
      <c r="BA116" s="7" t="str">
        <f>+IFERROR(VLOOKUP(AX116,Auxiliar!$A:$C,3,0),"")</f>
        <v>2b 3% | 4b 4% | 6b 5% | 10b 8%  | 385b 0%</v>
      </c>
      <c r="BC116" s="1"/>
      <c r="BD116" s="1" t="s">
        <v>33</v>
      </c>
      <c r="BE116" s="6" t="str">
        <f>+IFERROR(VALUE(RIGHT(Tabla10[[#This Row],[B2B]],6)),"")</f>
        <v/>
      </c>
      <c r="BF116" s="6" t="str">
        <f>+IFERROR(VLOOKUP(BD116,Auxiliar!$A:$C,2,0),"")</f>
        <v>LATONES</v>
      </c>
      <c r="BG116" s="7" t="str">
        <f>+IFERROR(VLOOKUP(BD116,Auxiliar!$A:$C,3,0),"")</f>
        <v>6b 4% | 12b 5% | 15b 8% | 385b 0%</v>
      </c>
      <c r="BI116" s="1"/>
      <c r="BJ116" s="1"/>
      <c r="BK116" s="6" t="str">
        <f>+IFERROR(VALUE(RIGHT(Tabla11[[#This Row],[B2B]],6)),"")</f>
        <v/>
      </c>
      <c r="BL116" s="6" t="str">
        <f>+IFERROR(VLOOKUP(BJ116,Auxiliar!$A:$C,2,0),"")</f>
        <v/>
      </c>
      <c r="BM116" s="7" t="str">
        <f>+IFERROR(VLOOKUP(BJ116,Auxiliar!$A:$C,3,0),"")</f>
        <v/>
      </c>
      <c r="BO116" s="1">
        <v>4482</v>
      </c>
      <c r="BP116" s="1" t="s">
        <v>39</v>
      </c>
      <c r="BQ116" s="6">
        <f>+IFERROR(VALUE(RIGHT(Tabla12[[#This Row],[B2B]],6)),"")</f>
        <v>4482</v>
      </c>
      <c r="BR116" s="6" t="str">
        <f>+IFERROR(VLOOKUP(BP116,Auxiliar!$A:$C,2,0),"")</f>
        <v>VALUE LITRO</v>
      </c>
      <c r="BS116" s="7" t="str">
        <f>+IFERROR(VLOOKUP(BP116,Auxiliar!$A:$C,3,0),"")</f>
        <v>1b 12%</v>
      </c>
      <c r="BU116" s="1"/>
      <c r="BV116" s="1"/>
      <c r="BW116" s="6" t="str">
        <f>+IFERROR(VALUE(RIGHT(Tabla13[[#This Row],[B2B]],6)),"")</f>
        <v/>
      </c>
      <c r="BX116" s="6" t="str">
        <f>+IFERROR(VLOOKUP(BV116,Auxiliar!$A:$C,2,0),"")</f>
        <v/>
      </c>
      <c r="BY116" s="7" t="str">
        <f>+IFERROR(VLOOKUP(BV116,Auxiliar!$A:$C,3,0),"")</f>
        <v/>
      </c>
      <c r="CA116" s="1">
        <v>1668</v>
      </c>
      <c r="CB116" s="1" t="s">
        <v>35</v>
      </c>
      <c r="CC116" s="6">
        <f>+IFERROR(VALUE(RIGHT(Tabla14[[#This Row],[B2B]],6)),"")</f>
        <v>1668</v>
      </c>
      <c r="CD116" s="6" t="str">
        <f>+IFERROR(VLOOKUP(CB116,Auxiliar!$A:$C,2,0),"")</f>
        <v>Corona 710cc</v>
      </c>
      <c r="CE116" s="7" t="str">
        <f>+IFERROR(VLOOKUP(CB116,Auxiliar!$A:$C,3,0),"")</f>
        <v>1b 10% | 85b 0%</v>
      </c>
      <c r="CG116" s="1"/>
      <c r="CH116" s="1"/>
      <c r="CI116" s="6" t="str">
        <f>+IFERROR(VALUE(RIGHT(Tabla15[[#This Row],[B2B]],6)),"")</f>
        <v/>
      </c>
      <c r="CJ116" s="6" t="str">
        <f>+IFERROR(VLOOKUP(CH116,Auxiliar!$A:$C,2,0),"")</f>
        <v/>
      </c>
      <c r="CK116" s="7" t="str">
        <f>+IFERROR(VLOOKUP(CH116,Auxiliar!$A:$C,3,0),"")</f>
        <v/>
      </c>
      <c r="CM116" s="1">
        <v>1594</v>
      </c>
      <c r="CN116" s="1" t="s">
        <v>20</v>
      </c>
      <c r="CO116" s="6">
        <v>1594</v>
      </c>
      <c r="CP116" s="6" t="s">
        <v>20</v>
      </c>
      <c r="CQ116" s="7" t="s">
        <v>21</v>
      </c>
      <c r="CS116" s="1"/>
      <c r="CT116" s="1"/>
      <c r="CU116" s="6" t="str">
        <f>+IFERROR(VALUE(RIGHT(Tabla17[[#This Row],[B2B]],6)),"")</f>
        <v/>
      </c>
      <c r="CV116" s="6" t="str">
        <f>+IFERROR(VLOOKUP(CT116,Auxiliar!$A:$C,2,0),"")</f>
        <v/>
      </c>
      <c r="CW116" s="7" t="str">
        <f>+IFERROR(VLOOKUP(CT116,Auxiliar!$A:$C,3,0),"")</f>
        <v/>
      </c>
      <c r="CY116" s="1">
        <v>1594</v>
      </c>
      <c r="CZ116" s="1" t="s">
        <v>16</v>
      </c>
      <c r="DA116" s="6">
        <f>+IFERROR(VALUE(RIGHT(Tabla18[[#This Row],[B2B]],6)),"")</f>
        <v>1594</v>
      </c>
      <c r="DB116" s="6" t="str">
        <f>+IFERROR(VLOOKUP(CZ116,Auxiliar!$A:$C,2,0),"")</f>
        <v>PREMIUM</v>
      </c>
      <c r="DC116" s="7" t="str">
        <f>+IFERROR(VLOOKUP(CZ116,Auxiliar!$A:$C,3,0),"")</f>
        <v>0b 0% | 2b 2% | 5b 3,5% | 10b 5%</v>
      </c>
      <c r="DE116" s="1">
        <v>1594</v>
      </c>
      <c r="DF116" s="1" t="s">
        <v>19</v>
      </c>
      <c r="DG116" s="6">
        <f>+IFERROR(VALUE(RIGHT(Tabla19[[#This Row],[B2B]],6)),"")</f>
        <v>1594</v>
      </c>
      <c r="DH116" s="6" t="str">
        <f>+IFERROR(VLOOKUP(DF116,Auxiliar!$A:$C,2,0),"")</f>
        <v>MICHELOB</v>
      </c>
      <c r="DI116" s="7" t="str">
        <f>+IFERROR(VLOOKUP(DF116,Auxiliar!$A:$C,3,0),"")</f>
        <v>1b 7% | 3b 22% | 8b 27%</v>
      </c>
      <c r="DK116" s="1"/>
      <c r="DL116" s="1"/>
      <c r="DM116" s="6" t="str">
        <f>+IFERROR(VALUE(RIGHT(Tabla20[[#This Row],[B2B]],6)),"")</f>
        <v/>
      </c>
      <c r="DN116" s="6" t="str">
        <f>+IFERROR(VLOOKUP(DL116,Auxiliar!$A:$C,2,0),"")</f>
        <v/>
      </c>
      <c r="DO116" s="7" t="str">
        <f>+IFERROR(VLOOKUP(DL116,Auxiliar!$A:$C,3,0),"")</f>
        <v/>
      </c>
      <c r="DQ116" s="1">
        <v>1594</v>
      </c>
      <c r="DR116" s="12" t="s">
        <v>24</v>
      </c>
      <c r="DS116" s="6">
        <f>+IFERROR(VALUE(RIGHT(Tabla21[[#This Row],[B2B]],6)),"")</f>
        <v>1594</v>
      </c>
      <c r="DT116" s="6" t="str">
        <f>+IFERROR(VLOOKUP(DR116,Auxiliar!$A:$C,2,0),"")</f>
        <v>CORONA PORRON</v>
      </c>
      <c r="DU116" s="7" t="str">
        <f>+IFERROR(VLOOKUP(DR116,Auxiliar!$A:$C,3,0),"")</f>
        <v>1b 5% | 20b 0%</v>
      </c>
      <c r="DW116" s="1">
        <v>4489</v>
      </c>
      <c r="DX116" s="12" t="s">
        <v>43</v>
      </c>
      <c r="DY116" s="6">
        <f>+IFERROR(VALUE(RIGHT(Tabla22[[#This Row],[B2B]],6)),"")</f>
        <v>4489</v>
      </c>
      <c r="DZ116" s="6" t="str">
        <f>+IFERROR(VLOOKUP(DX116,Auxiliar!$A:$C,2,0),"")</f>
        <v xml:space="preserve">VALUE LATA </v>
      </c>
      <c r="EA116" s="7" t="str">
        <f>+IFERROR(VLOOKUP(DX116,Auxiliar!$A:$C,3,0),"")</f>
        <v>1b 15% | 100b 18%</v>
      </c>
      <c r="EC116" s="1">
        <v>4466</v>
      </c>
      <c r="ED116" s="12" t="s">
        <v>47</v>
      </c>
      <c r="EE116" s="6">
        <f>+IFERROR(VALUE(RIGHT(Tabla23[[#This Row],[B2B]],6)),"")</f>
        <v>4466</v>
      </c>
      <c r="EF116" s="6" t="str">
        <f>+IFERROR(VLOOKUP(ED116,Auxiliar!$A:$C,2,0),"")</f>
        <v>VALUE LATON</v>
      </c>
      <c r="EG116" s="7" t="str">
        <f>+IFERROR(VLOOKUP(ED116,Auxiliar!$A:$C,3,0),"")</f>
        <v>1b 10% | 5b 15% | 192b 0%</v>
      </c>
      <c r="EI116" s="1"/>
      <c r="EJ116" s="12"/>
      <c r="EK116" s="6" t="str">
        <f>+IFERROR(VALUE(RIGHT(Tabla24[[#This Row],[B2B]],6)),"")</f>
        <v/>
      </c>
      <c r="EL116" s="6" t="str">
        <f>+IFERROR(VLOOKUP(EJ116,Auxiliar!$A:$C,2,0),"")</f>
        <v/>
      </c>
      <c r="EM116" s="7" t="str">
        <f>+IFERROR(VLOOKUP(EJ116,Auxiliar!$A:$C,3,0),"")</f>
        <v/>
      </c>
      <c r="EO116" s="1"/>
      <c r="EP116" s="12"/>
      <c r="EQ116" s="6" t="str">
        <f>+IFERROR(VALUE(RIGHT(Tabla25[[#This Row],[B2B]],6)),"")</f>
        <v/>
      </c>
      <c r="ER116" s="6" t="str">
        <f>+IFERROR(VLOOKUP(EP116,Auxiliar!$A:$C,2,0),"")</f>
        <v/>
      </c>
      <c r="ES116" s="7" t="str">
        <f>+IFERROR(VLOOKUP(EP116,Auxiliar!$A:$C,3,0),"")</f>
        <v/>
      </c>
      <c r="EU116" s="1"/>
      <c r="EV116" s="12"/>
      <c r="EW116" s="6" t="str">
        <f>+IFERROR(VALUE(RIGHT(Tabla26[[#This Row],[B2B]],6)),"")</f>
        <v/>
      </c>
      <c r="EX116" s="6" t="str">
        <f>+IFERROR(VLOOKUP(EV116,Auxiliar!$A:$C,2,0),"")</f>
        <v/>
      </c>
      <c r="EY116" s="7" t="str">
        <f>+IFERROR(VLOOKUP(EV116,Auxiliar!$A:$C,3,0),"")</f>
        <v/>
      </c>
      <c r="EZ116" s="1"/>
      <c r="FA116" s="12"/>
      <c r="FB116" s="6" t="str">
        <f>+IFERROR(VALUE(RIGHT(Tabla27[[#This Row],[B2B]],6)),"")</f>
        <v/>
      </c>
      <c r="FC116" s="6" t="str">
        <f>+IFERROR(VLOOKUP(FA116,Auxiliar!$A:$C,2,0),"")</f>
        <v/>
      </c>
      <c r="FD116" s="7" t="str">
        <f>+IFERROR(VLOOKUP(FA116,Auxiliar!$A:$C,3,0),"")</f>
        <v/>
      </c>
      <c r="FE116" s="1"/>
      <c r="FF116" s="12"/>
      <c r="FG116" s="6" t="str">
        <f>+IFERROR(VALUE(RIGHT(Tabla28[[#This Row],[B2B]],6)),"")</f>
        <v/>
      </c>
      <c r="FH116" s="6" t="str">
        <f>+IFERROR(VLOOKUP(FF116,Auxiliar!$A:$C,2,0),"")</f>
        <v/>
      </c>
      <c r="FI116" s="7" t="str">
        <f>+IFERROR(VLOOKUP(FF116,Auxiliar!$A:$C,3,0),"")</f>
        <v/>
      </c>
      <c r="FJ116" s="1"/>
      <c r="FK116" s="12"/>
      <c r="FL116" s="6" t="str">
        <f>+IFERROR(VALUE(RIGHT(Tabla29[[#This Row],[B2B]],6)),"")</f>
        <v/>
      </c>
      <c r="FM116" s="6" t="str">
        <f>+IFERROR(VLOOKUP(FK116,Auxiliar!$A:$C,2,0),"")</f>
        <v/>
      </c>
      <c r="FN116" s="7" t="str">
        <f>+IFERROR(VLOOKUP(FK116,Auxiliar!$A:$C,3,0),"")</f>
        <v/>
      </c>
      <c r="FO116" s="1"/>
      <c r="FP116" s="12"/>
      <c r="FQ116" s="6"/>
      <c r="FR116" s="6"/>
      <c r="FS116" s="7"/>
      <c r="FT116" s="1"/>
      <c r="FU116" s="12"/>
      <c r="FV116" s="6" t="str">
        <f>+IFERROR(VALUE(RIGHT(Tabla31[[#This Row],[B2B]],6)),"")</f>
        <v/>
      </c>
      <c r="FW116" s="6" t="str">
        <f>+IFERROR(VLOOKUP(FU116,Auxiliar!$A:$C,2,0),"")</f>
        <v/>
      </c>
      <c r="FX116" s="7" t="str">
        <f>+IFERROR(VLOOKUP(FU116,Auxiliar!$A:$C,3,0),"")</f>
        <v/>
      </c>
      <c r="FY116" s="1"/>
      <c r="FZ116" s="12"/>
      <c r="GA116" s="6" t="str">
        <f>+IFERROR(VALUE(RIGHT(Tabla32[[#This Row],[B2B]],6)),"")</f>
        <v/>
      </c>
      <c r="GB116" s="6" t="str">
        <f>+IFERROR(VLOOKUP(FZ116,Auxiliar!$A:$C,2,0),"")</f>
        <v/>
      </c>
      <c r="GC116" s="7" t="str">
        <f>+IFERROR(VLOOKUP(FZ116,Auxiliar!$A:$C,3,0),"")</f>
        <v/>
      </c>
      <c r="GD116" s="1"/>
      <c r="GE116" s="12"/>
      <c r="GF116" s="6" t="str">
        <f>+IFERROR(VALUE(RIGHT(Tabla33[[#This Row],[B2B]],6)),"")</f>
        <v/>
      </c>
      <c r="GG116" s="6" t="str">
        <f>+IFERROR(VLOOKUP(GE116,Auxiliar!$A:$C,2,0),"")</f>
        <v/>
      </c>
      <c r="GH116" s="7" t="str">
        <f>+IFERROR(VLOOKUP(GE116,Auxiliar!$A:$C,3,0),"")</f>
        <v/>
      </c>
    </row>
    <row r="117" spans="1:190" x14ac:dyDescent="0.25">
      <c r="A117" s="1"/>
      <c r="B117" s="1"/>
      <c r="C117" t="str">
        <f>+IFERROR(VALUE(RIGHT(Tabla1[[#This Row],[B2B]],6)),"")</f>
        <v/>
      </c>
      <c r="D117" t="str">
        <f>+IFERROR(VLOOKUP(B117,Auxiliar!$A:$C,2,0),"")</f>
        <v/>
      </c>
      <c r="E117" s="5" t="str">
        <f>+IFERROR(VLOOKUP(B117,Auxiliar!$A:$C,3,0),"")</f>
        <v/>
      </c>
      <c r="S117" s="1">
        <v>2716</v>
      </c>
      <c r="T117" s="1" t="s">
        <v>9</v>
      </c>
      <c r="U117" s="6">
        <f>+IFERROR(VALUE(RIGHT(Tabla4[[#This Row],[B2B]],6)),"")</f>
        <v>2716</v>
      </c>
      <c r="V117" s="6" t="str">
        <f>+IFERROR(VLOOKUP(T117,Auxiliar!$A:$C,2,0),"")</f>
        <v>CORE</v>
      </c>
      <c r="W117" s="7" t="str">
        <f>+IFERROR(VLOOKUP(T117,Auxiliar!$A:$C,3,0),"")</f>
        <v>0b 1% | 2b 5% | 4b 6%</v>
      </c>
      <c r="Y117" s="1">
        <v>4418</v>
      </c>
      <c r="Z117" s="1" t="s">
        <v>10</v>
      </c>
      <c r="AA117" s="6">
        <f>+IFERROR(VALUE(RIGHT(Tabla5[[#This Row],[B2B]],6)),"")</f>
        <v>4418</v>
      </c>
      <c r="AB117" s="6" t="str">
        <f>+IFERROR(VLOOKUP(Z117,Auxiliar!$A:$C,2,0),"")</f>
        <v>CORE</v>
      </c>
      <c r="AC117" s="7" t="str">
        <f>+IFERROR(VLOOKUP(Z117,Auxiliar!$A:$C,3,0),"")</f>
        <v>0b 1% | 3b 4% | 5b 6%</v>
      </c>
      <c r="AE117" s="1">
        <v>10065</v>
      </c>
      <c r="AF117" s="1" t="s">
        <v>11</v>
      </c>
      <c r="AG117" s="6">
        <f>+IFERROR(VALUE(RIGHT(Tabla6[[#This Row],[B2B]],6)),"")</f>
        <v>10065</v>
      </c>
      <c r="AH117" s="6" t="str">
        <f>+IFERROR(VLOOKUP(AF117,Auxiliar!$A:$C,2,0),"")</f>
        <v>CORE</v>
      </c>
      <c r="AI117" s="7" t="str">
        <f>+IFERROR(VLOOKUP(AF117,Auxiliar!$A:$C,3,0),"")</f>
        <v>0b 1% | 6b 5% | 10b 6%</v>
      </c>
      <c r="AK117" s="1">
        <v>2471</v>
      </c>
      <c r="AL117" s="1" t="s">
        <v>30</v>
      </c>
      <c r="AM117" s="6">
        <f>+IFERROR(VALUE(RIGHT(Tabla7[[#This Row],[B2B]],6)),"")</f>
        <v>2471</v>
      </c>
      <c r="AN117" s="6" t="str">
        <f>+IFERROR(VLOOKUP(AL117,Auxiliar!$A:$C,2,0),"")</f>
        <v>LATONES</v>
      </c>
      <c r="AO117" s="7" t="str">
        <f>+IFERROR(VLOOKUP(AL117,Auxiliar!$A:$C,3,0),"")</f>
        <v>1b 4% | 5b 7% | 97b 0%</v>
      </c>
      <c r="AQ117" s="1">
        <v>3961</v>
      </c>
      <c r="AR117" s="1" t="s">
        <v>31</v>
      </c>
      <c r="AS117" s="6">
        <f>+IFERROR(VALUE(RIGHT(Tabla8[[#This Row],[B2B]],6)),"")</f>
        <v>3961</v>
      </c>
      <c r="AT117" s="6" t="str">
        <f>+IFERROR(VLOOKUP(AR117,Auxiliar!$A:$C,2,0),"")</f>
        <v>LATONES</v>
      </c>
      <c r="AU117" s="7" t="str">
        <f>+IFERROR(VLOOKUP(AR117,Auxiliar!$A:$C,3,0),"")</f>
        <v>2b 3% | 4b 5% | 5b 8% | 193 0%</v>
      </c>
      <c r="AW117" s="1"/>
      <c r="AX117" s="1" t="s">
        <v>32</v>
      </c>
      <c r="AY117" s="6" t="str">
        <f>+IFERROR(VALUE(RIGHT(Tabla9[[#This Row],[B2B]],6)),"")</f>
        <v/>
      </c>
      <c r="AZ117" s="6" t="str">
        <f>+IFERROR(VLOOKUP(AX117,Auxiliar!$A:$C,2,0),"")</f>
        <v>LATONES</v>
      </c>
      <c r="BA117" s="7" t="str">
        <f>+IFERROR(VLOOKUP(AX117,Auxiliar!$A:$C,3,0),"")</f>
        <v>2b 3% | 4b 4% | 6b 5% | 10b 8%  | 385b 0%</v>
      </c>
      <c r="BC117" s="1"/>
      <c r="BD117" s="1" t="s">
        <v>33</v>
      </c>
      <c r="BE117" s="6" t="str">
        <f>+IFERROR(VALUE(RIGHT(Tabla10[[#This Row],[B2B]],6)),"")</f>
        <v/>
      </c>
      <c r="BF117" s="6" t="str">
        <f>+IFERROR(VLOOKUP(BD117,Auxiliar!$A:$C,2,0),"")</f>
        <v>LATONES</v>
      </c>
      <c r="BG117" s="7" t="str">
        <f>+IFERROR(VLOOKUP(BD117,Auxiliar!$A:$C,3,0),"")</f>
        <v>6b 4% | 12b 5% | 15b 8% | 385b 0%</v>
      </c>
      <c r="BI117" s="1"/>
      <c r="BJ117" s="1"/>
      <c r="BK117" s="6" t="str">
        <f>+IFERROR(VALUE(RIGHT(Tabla11[[#This Row],[B2B]],6)),"")</f>
        <v/>
      </c>
      <c r="BL117" s="6" t="str">
        <f>+IFERROR(VLOOKUP(BJ117,Auxiliar!$A:$C,2,0),"")</f>
        <v/>
      </c>
      <c r="BM117" s="7" t="str">
        <f>+IFERROR(VLOOKUP(BJ117,Auxiliar!$A:$C,3,0),"")</f>
        <v/>
      </c>
      <c r="BO117" s="1">
        <v>4489</v>
      </c>
      <c r="BP117" s="1" t="s">
        <v>39</v>
      </c>
      <c r="BQ117" s="6">
        <f>+IFERROR(VALUE(RIGHT(Tabla12[[#This Row],[B2B]],6)),"")</f>
        <v>4489</v>
      </c>
      <c r="BR117" s="6" t="str">
        <f>+IFERROR(VLOOKUP(BP117,Auxiliar!$A:$C,2,0),"")</f>
        <v>VALUE LITRO</v>
      </c>
      <c r="BS117" s="7" t="str">
        <f>+IFERROR(VLOOKUP(BP117,Auxiliar!$A:$C,3,0),"")</f>
        <v>1b 12%</v>
      </c>
      <c r="BU117" s="1"/>
      <c r="BV117" s="1"/>
      <c r="BW117" s="6" t="str">
        <f>+IFERROR(VALUE(RIGHT(Tabla13[[#This Row],[B2B]],6)),"")</f>
        <v/>
      </c>
      <c r="BX117" s="6" t="str">
        <f>+IFERROR(VLOOKUP(BV117,Auxiliar!$A:$C,2,0),"")</f>
        <v/>
      </c>
      <c r="BY117" s="7" t="str">
        <f>+IFERROR(VLOOKUP(BV117,Auxiliar!$A:$C,3,0),"")</f>
        <v/>
      </c>
      <c r="CA117" s="1">
        <v>1701</v>
      </c>
      <c r="CB117" s="1" t="s">
        <v>35</v>
      </c>
      <c r="CC117" s="6">
        <f>+IFERROR(VALUE(RIGHT(Tabla14[[#This Row],[B2B]],6)),"")</f>
        <v>1701</v>
      </c>
      <c r="CD117" s="6" t="str">
        <f>+IFERROR(VLOOKUP(CB117,Auxiliar!$A:$C,2,0),"")</f>
        <v>Corona 710cc</v>
      </c>
      <c r="CE117" s="7" t="str">
        <f>+IFERROR(VLOOKUP(CB117,Auxiliar!$A:$C,3,0),"")</f>
        <v>1b 10% | 85b 0%</v>
      </c>
      <c r="CG117" s="1"/>
      <c r="CH117" s="1"/>
      <c r="CI117" s="6" t="str">
        <f>+IFERROR(VALUE(RIGHT(Tabla15[[#This Row],[B2B]],6)),"")</f>
        <v/>
      </c>
      <c r="CJ117" s="6" t="str">
        <f>+IFERROR(VLOOKUP(CH117,Auxiliar!$A:$C,2,0),"")</f>
        <v/>
      </c>
      <c r="CK117" s="7" t="str">
        <f>+IFERROR(VLOOKUP(CH117,Auxiliar!$A:$C,3,0),"")</f>
        <v/>
      </c>
      <c r="CM117" s="1">
        <v>1603</v>
      </c>
      <c r="CN117" s="1" t="s">
        <v>20</v>
      </c>
      <c r="CO117" s="6">
        <v>1603</v>
      </c>
      <c r="CP117" s="6" t="s">
        <v>20</v>
      </c>
      <c r="CQ117" s="7" t="s">
        <v>21</v>
      </c>
      <c r="CS117" s="1"/>
      <c r="CT117" s="1"/>
      <c r="CU117" s="6" t="str">
        <f>+IFERROR(VALUE(RIGHT(Tabla17[[#This Row],[B2B]],6)),"")</f>
        <v/>
      </c>
      <c r="CV117" s="6" t="str">
        <f>+IFERROR(VLOOKUP(CT117,Auxiliar!$A:$C,2,0),"")</f>
        <v/>
      </c>
      <c r="CW117" s="7" t="str">
        <f>+IFERROR(VLOOKUP(CT117,Auxiliar!$A:$C,3,0),"")</f>
        <v/>
      </c>
      <c r="CY117" s="1">
        <v>1603</v>
      </c>
      <c r="CZ117" s="1" t="s">
        <v>16</v>
      </c>
      <c r="DA117" s="6">
        <f>+IFERROR(VALUE(RIGHT(Tabla18[[#This Row],[B2B]],6)),"")</f>
        <v>1603</v>
      </c>
      <c r="DB117" s="6" t="str">
        <f>+IFERROR(VLOOKUP(CZ117,Auxiliar!$A:$C,2,0),"")</f>
        <v>PREMIUM</v>
      </c>
      <c r="DC117" s="7" t="str">
        <f>+IFERROR(VLOOKUP(CZ117,Auxiliar!$A:$C,3,0),"")</f>
        <v>0b 0% | 2b 2% | 5b 3,5% | 10b 5%</v>
      </c>
      <c r="DE117" s="1">
        <v>1603</v>
      </c>
      <c r="DF117" s="1" t="s">
        <v>19</v>
      </c>
      <c r="DG117" s="6">
        <f>+IFERROR(VALUE(RIGHT(Tabla19[[#This Row],[B2B]],6)),"")</f>
        <v>1603</v>
      </c>
      <c r="DH117" s="6" t="str">
        <f>+IFERROR(VLOOKUP(DF117,Auxiliar!$A:$C,2,0),"")</f>
        <v>MICHELOB</v>
      </c>
      <c r="DI117" s="7" t="str">
        <f>+IFERROR(VLOOKUP(DF117,Auxiliar!$A:$C,3,0),"")</f>
        <v>1b 7% | 3b 22% | 8b 27%</v>
      </c>
      <c r="DK117" s="1"/>
      <c r="DL117" s="1"/>
      <c r="DM117" s="6" t="str">
        <f>+IFERROR(VALUE(RIGHT(Tabla20[[#This Row],[B2B]],6)),"")</f>
        <v/>
      </c>
      <c r="DN117" s="6" t="str">
        <f>+IFERROR(VLOOKUP(DL117,Auxiliar!$A:$C,2,0),"")</f>
        <v/>
      </c>
      <c r="DO117" s="7" t="str">
        <f>+IFERROR(VLOOKUP(DL117,Auxiliar!$A:$C,3,0),"")</f>
        <v/>
      </c>
      <c r="DQ117" s="1">
        <v>1603</v>
      </c>
      <c r="DR117" s="12" t="s">
        <v>24</v>
      </c>
      <c r="DS117" s="6">
        <f>+IFERROR(VALUE(RIGHT(Tabla21[[#This Row],[B2B]],6)),"")</f>
        <v>1603</v>
      </c>
      <c r="DT117" s="6" t="str">
        <f>+IFERROR(VLOOKUP(DR117,Auxiliar!$A:$C,2,0),"")</f>
        <v>CORONA PORRON</v>
      </c>
      <c r="DU117" s="7" t="str">
        <f>+IFERROR(VLOOKUP(DR117,Auxiliar!$A:$C,3,0),"")</f>
        <v>1b 5% | 20b 0%</v>
      </c>
      <c r="DW117" s="1">
        <v>5784</v>
      </c>
      <c r="DX117" s="12" t="s">
        <v>43</v>
      </c>
      <c r="DY117" s="6">
        <f>+IFERROR(VALUE(RIGHT(Tabla22[[#This Row],[B2B]],6)),"")</f>
        <v>5784</v>
      </c>
      <c r="DZ117" s="6" t="str">
        <f>+IFERROR(VLOOKUP(DX117,Auxiliar!$A:$C,2,0),"")</f>
        <v xml:space="preserve">VALUE LATA </v>
      </c>
      <c r="EA117" s="7" t="str">
        <f>+IFERROR(VLOOKUP(DX117,Auxiliar!$A:$C,3,0),"")</f>
        <v>1b 15% | 100b 18%</v>
      </c>
      <c r="EC117" s="1">
        <v>4482</v>
      </c>
      <c r="ED117" s="12" t="s">
        <v>47</v>
      </c>
      <c r="EE117" s="6">
        <f>+IFERROR(VALUE(RIGHT(Tabla23[[#This Row],[B2B]],6)),"")</f>
        <v>4482</v>
      </c>
      <c r="EF117" s="6" t="str">
        <f>+IFERROR(VLOOKUP(ED117,Auxiliar!$A:$C,2,0),"")</f>
        <v>VALUE LATON</v>
      </c>
      <c r="EG117" s="7" t="str">
        <f>+IFERROR(VLOOKUP(ED117,Auxiliar!$A:$C,3,0),"")</f>
        <v>1b 10% | 5b 15% | 192b 0%</v>
      </c>
      <c r="EI117" s="1"/>
      <c r="EJ117" s="12"/>
      <c r="EK117" s="6" t="str">
        <f>+IFERROR(VALUE(RIGHT(Tabla24[[#This Row],[B2B]],6)),"")</f>
        <v/>
      </c>
      <c r="EL117" s="6" t="str">
        <f>+IFERROR(VLOOKUP(EJ117,Auxiliar!$A:$C,2,0),"")</f>
        <v/>
      </c>
      <c r="EM117" s="7" t="str">
        <f>+IFERROR(VLOOKUP(EJ117,Auxiliar!$A:$C,3,0),"")</f>
        <v/>
      </c>
      <c r="EO117" s="1"/>
      <c r="EP117" s="12"/>
      <c r="EQ117" s="6" t="str">
        <f>+IFERROR(VALUE(RIGHT(Tabla25[[#This Row],[B2B]],6)),"")</f>
        <v/>
      </c>
      <c r="ER117" s="6" t="str">
        <f>+IFERROR(VLOOKUP(EP117,Auxiliar!$A:$C,2,0),"")</f>
        <v/>
      </c>
      <c r="ES117" s="7" t="str">
        <f>+IFERROR(VLOOKUP(EP117,Auxiliar!$A:$C,3,0),"")</f>
        <v/>
      </c>
      <c r="EU117" s="1"/>
      <c r="EV117" s="12"/>
      <c r="EW117" s="6" t="str">
        <f>+IFERROR(VALUE(RIGHT(Tabla26[[#This Row],[B2B]],6)),"")</f>
        <v/>
      </c>
      <c r="EX117" s="6" t="str">
        <f>+IFERROR(VLOOKUP(EV117,Auxiliar!$A:$C,2,0),"")</f>
        <v/>
      </c>
      <c r="EY117" s="7" t="str">
        <f>+IFERROR(VLOOKUP(EV117,Auxiliar!$A:$C,3,0),"")</f>
        <v/>
      </c>
      <c r="EZ117" s="1"/>
      <c r="FA117" s="12"/>
      <c r="FB117" s="6" t="str">
        <f>+IFERROR(VALUE(RIGHT(Tabla27[[#This Row],[B2B]],6)),"")</f>
        <v/>
      </c>
      <c r="FC117" s="6" t="str">
        <f>+IFERROR(VLOOKUP(FA117,Auxiliar!$A:$C,2,0),"")</f>
        <v/>
      </c>
      <c r="FD117" s="7" t="str">
        <f>+IFERROR(VLOOKUP(FA117,Auxiliar!$A:$C,3,0),"")</f>
        <v/>
      </c>
      <c r="FE117" s="1"/>
      <c r="FF117" s="12"/>
      <c r="FG117" s="6" t="str">
        <f>+IFERROR(VALUE(RIGHT(Tabla28[[#This Row],[B2B]],6)),"")</f>
        <v/>
      </c>
      <c r="FH117" s="6" t="str">
        <f>+IFERROR(VLOOKUP(FF117,Auxiliar!$A:$C,2,0),"")</f>
        <v/>
      </c>
      <c r="FI117" s="7" t="str">
        <f>+IFERROR(VLOOKUP(FF117,Auxiliar!$A:$C,3,0),"")</f>
        <v/>
      </c>
      <c r="FJ117" s="1"/>
      <c r="FK117" s="12"/>
      <c r="FL117" s="6" t="str">
        <f>+IFERROR(VALUE(RIGHT(Tabla29[[#This Row],[B2B]],6)),"")</f>
        <v/>
      </c>
      <c r="FM117" s="6" t="str">
        <f>+IFERROR(VLOOKUP(FK117,Auxiliar!$A:$C,2,0),"")</f>
        <v/>
      </c>
      <c r="FN117" s="7" t="str">
        <f>+IFERROR(VLOOKUP(FK117,Auxiliar!$A:$C,3,0),"")</f>
        <v/>
      </c>
      <c r="FO117" s="1"/>
      <c r="FP117" s="12"/>
      <c r="FQ117" s="6"/>
      <c r="FR117" s="6"/>
      <c r="FS117" s="7"/>
      <c r="FT117" s="1"/>
      <c r="FU117" s="12"/>
      <c r="FV117" s="6" t="str">
        <f>+IFERROR(VALUE(RIGHT(Tabla31[[#This Row],[B2B]],6)),"")</f>
        <v/>
      </c>
      <c r="FW117" s="6" t="str">
        <f>+IFERROR(VLOOKUP(FU117,Auxiliar!$A:$C,2,0),"")</f>
        <v/>
      </c>
      <c r="FX117" s="7" t="str">
        <f>+IFERROR(VLOOKUP(FU117,Auxiliar!$A:$C,3,0),"")</f>
        <v/>
      </c>
      <c r="FY117" s="1"/>
      <c r="FZ117" s="12"/>
      <c r="GA117" s="6" t="str">
        <f>+IFERROR(VALUE(RIGHT(Tabla32[[#This Row],[B2B]],6)),"")</f>
        <v/>
      </c>
      <c r="GB117" s="6" t="str">
        <f>+IFERROR(VLOOKUP(FZ117,Auxiliar!$A:$C,2,0),"")</f>
        <v/>
      </c>
      <c r="GC117" s="7" t="str">
        <f>+IFERROR(VLOOKUP(FZ117,Auxiliar!$A:$C,3,0),"")</f>
        <v/>
      </c>
      <c r="GD117" s="1"/>
      <c r="GE117" s="12"/>
      <c r="GF117" s="6" t="str">
        <f>+IFERROR(VALUE(RIGHT(Tabla33[[#This Row],[B2B]],6)),"")</f>
        <v/>
      </c>
      <c r="GG117" s="6" t="str">
        <f>+IFERROR(VLOOKUP(GE117,Auxiliar!$A:$C,2,0),"")</f>
        <v/>
      </c>
      <c r="GH117" s="7" t="str">
        <f>+IFERROR(VLOOKUP(GE117,Auxiliar!$A:$C,3,0),"")</f>
        <v/>
      </c>
    </row>
    <row r="118" spans="1:190" x14ac:dyDescent="0.25">
      <c r="A118" s="1"/>
      <c r="B118" s="1"/>
      <c r="C118" t="str">
        <f>+IFERROR(VALUE(RIGHT(Tabla1[[#This Row],[B2B]],6)),"")</f>
        <v/>
      </c>
      <c r="D118" t="str">
        <f>+IFERROR(VLOOKUP(B118,Auxiliar!$A:$C,2,0),"")</f>
        <v/>
      </c>
      <c r="E118" s="5" t="str">
        <f>+IFERROR(VLOOKUP(B118,Auxiliar!$A:$C,3,0),"")</f>
        <v/>
      </c>
      <c r="S118" s="1">
        <v>2726</v>
      </c>
      <c r="T118" s="1" t="s">
        <v>9</v>
      </c>
      <c r="U118" s="6">
        <f>+IFERROR(VALUE(RIGHT(Tabla4[[#This Row],[B2B]],6)),"")</f>
        <v>2726</v>
      </c>
      <c r="V118" s="6" t="str">
        <f>+IFERROR(VLOOKUP(T118,Auxiliar!$A:$C,2,0),"")</f>
        <v>CORE</v>
      </c>
      <c r="W118" s="7" t="str">
        <f>+IFERROR(VLOOKUP(T118,Auxiliar!$A:$C,3,0),"")</f>
        <v>0b 1% | 2b 5% | 4b 6%</v>
      </c>
      <c r="Y118" s="1">
        <v>4422</v>
      </c>
      <c r="Z118" s="1" t="s">
        <v>10</v>
      </c>
      <c r="AA118" s="6">
        <f>+IFERROR(VALUE(RIGHT(Tabla5[[#This Row],[B2B]],6)),"")</f>
        <v>4422</v>
      </c>
      <c r="AB118" s="6" t="str">
        <f>+IFERROR(VLOOKUP(Z118,Auxiliar!$A:$C,2,0),"")</f>
        <v>CORE</v>
      </c>
      <c r="AC118" s="7" t="str">
        <f>+IFERROR(VLOOKUP(Z118,Auxiliar!$A:$C,3,0),"")</f>
        <v>0b 1% | 3b 4% | 5b 6%</v>
      </c>
      <c r="AE118" s="1">
        <v>10088</v>
      </c>
      <c r="AF118" s="1" t="s">
        <v>11</v>
      </c>
      <c r="AG118" s="6">
        <f>+IFERROR(VALUE(RIGHT(Tabla6[[#This Row],[B2B]],6)),"")</f>
        <v>10088</v>
      </c>
      <c r="AH118" s="6" t="str">
        <f>+IFERROR(VLOOKUP(AF118,Auxiliar!$A:$C,2,0),"")</f>
        <v>CORE</v>
      </c>
      <c r="AI118" s="7" t="str">
        <f>+IFERROR(VLOOKUP(AF118,Auxiliar!$A:$C,3,0),"")</f>
        <v>0b 1% | 6b 5% | 10b 6%</v>
      </c>
      <c r="AK118" s="1">
        <v>2478</v>
      </c>
      <c r="AL118" s="1" t="s">
        <v>30</v>
      </c>
      <c r="AM118" s="6">
        <f>+IFERROR(VALUE(RIGHT(Tabla7[[#This Row],[B2B]],6)),"")</f>
        <v>2478</v>
      </c>
      <c r="AN118" s="6" t="str">
        <f>+IFERROR(VLOOKUP(AL118,Auxiliar!$A:$C,2,0),"")</f>
        <v>LATONES</v>
      </c>
      <c r="AO118" s="7" t="str">
        <f>+IFERROR(VLOOKUP(AL118,Auxiliar!$A:$C,3,0),"")</f>
        <v>1b 4% | 5b 7% | 97b 0%</v>
      </c>
      <c r="AQ118" s="1">
        <v>3964</v>
      </c>
      <c r="AR118" s="1" t="s">
        <v>31</v>
      </c>
      <c r="AS118" s="6">
        <f>+IFERROR(VALUE(RIGHT(Tabla8[[#This Row],[B2B]],6)),"")</f>
        <v>3964</v>
      </c>
      <c r="AT118" s="6" t="str">
        <f>+IFERROR(VLOOKUP(AR118,Auxiliar!$A:$C,2,0),"")</f>
        <v>LATONES</v>
      </c>
      <c r="AU118" s="7" t="str">
        <f>+IFERROR(VLOOKUP(AR118,Auxiliar!$A:$C,3,0),"")</f>
        <v>2b 3% | 4b 5% | 5b 8% | 193 0%</v>
      </c>
      <c r="AW118" s="1"/>
      <c r="AX118" s="1" t="s">
        <v>32</v>
      </c>
      <c r="AY118" s="6" t="str">
        <f>+IFERROR(VALUE(RIGHT(Tabla9[[#This Row],[B2B]],6)),"")</f>
        <v/>
      </c>
      <c r="AZ118" s="6" t="str">
        <f>+IFERROR(VLOOKUP(AX118,Auxiliar!$A:$C,2,0),"")</f>
        <v>LATONES</v>
      </c>
      <c r="BA118" s="7" t="str">
        <f>+IFERROR(VLOOKUP(AX118,Auxiliar!$A:$C,3,0),"")</f>
        <v>2b 3% | 4b 4% | 6b 5% | 10b 8%  | 385b 0%</v>
      </c>
      <c r="BC118" s="1"/>
      <c r="BD118" s="1" t="s">
        <v>33</v>
      </c>
      <c r="BE118" s="6" t="str">
        <f>+IFERROR(VALUE(RIGHT(Tabla10[[#This Row],[B2B]],6)),"")</f>
        <v/>
      </c>
      <c r="BF118" s="6" t="str">
        <f>+IFERROR(VLOOKUP(BD118,Auxiliar!$A:$C,2,0),"")</f>
        <v>LATONES</v>
      </c>
      <c r="BG118" s="7" t="str">
        <f>+IFERROR(VLOOKUP(BD118,Auxiliar!$A:$C,3,0),"")</f>
        <v>6b 4% | 12b 5% | 15b 8% | 385b 0%</v>
      </c>
      <c r="BI118" s="1"/>
      <c r="BJ118" s="1"/>
      <c r="BK118" s="6" t="str">
        <f>+IFERROR(VALUE(RIGHT(Tabla11[[#This Row],[B2B]],6)),"")</f>
        <v/>
      </c>
      <c r="BL118" s="6" t="str">
        <f>+IFERROR(VLOOKUP(BJ118,Auxiliar!$A:$C,2,0),"")</f>
        <v/>
      </c>
      <c r="BM118" s="7" t="str">
        <f>+IFERROR(VLOOKUP(BJ118,Auxiliar!$A:$C,3,0),"")</f>
        <v/>
      </c>
      <c r="BO118" s="1">
        <v>5784</v>
      </c>
      <c r="BP118" s="1" t="s">
        <v>39</v>
      </c>
      <c r="BQ118" s="6">
        <f>+IFERROR(VALUE(RIGHT(Tabla12[[#This Row],[B2B]],6)),"")</f>
        <v>5784</v>
      </c>
      <c r="BR118" s="6" t="str">
        <f>+IFERROR(VLOOKUP(BP118,Auxiliar!$A:$C,2,0),"")</f>
        <v>VALUE LITRO</v>
      </c>
      <c r="BS118" s="7" t="str">
        <f>+IFERROR(VLOOKUP(BP118,Auxiliar!$A:$C,3,0),"")</f>
        <v>1b 12%</v>
      </c>
      <c r="BU118" s="1"/>
      <c r="BV118" s="1"/>
      <c r="BW118" s="6" t="str">
        <f>+IFERROR(VALUE(RIGHT(Tabla13[[#This Row],[B2B]],6)),"")</f>
        <v/>
      </c>
      <c r="BX118" s="6" t="str">
        <f>+IFERROR(VLOOKUP(BV118,Auxiliar!$A:$C,2,0),"")</f>
        <v/>
      </c>
      <c r="BY118" s="7" t="str">
        <f>+IFERROR(VLOOKUP(BV118,Auxiliar!$A:$C,3,0),"")</f>
        <v/>
      </c>
      <c r="CA118" s="1">
        <v>1704</v>
      </c>
      <c r="CB118" s="1" t="s">
        <v>35</v>
      </c>
      <c r="CC118" s="6">
        <f>+IFERROR(VALUE(RIGHT(Tabla14[[#This Row],[B2B]],6)),"")</f>
        <v>1704</v>
      </c>
      <c r="CD118" s="6" t="str">
        <f>+IFERROR(VLOOKUP(CB118,Auxiliar!$A:$C,2,0),"")</f>
        <v>Corona 710cc</v>
      </c>
      <c r="CE118" s="7" t="str">
        <f>+IFERROR(VLOOKUP(CB118,Auxiliar!$A:$C,3,0),"")</f>
        <v>1b 10% | 85b 0%</v>
      </c>
      <c r="CG118" s="1"/>
      <c r="CH118" s="1"/>
      <c r="CI118" s="6" t="str">
        <f>+IFERROR(VALUE(RIGHT(Tabla15[[#This Row],[B2B]],6)),"")</f>
        <v/>
      </c>
      <c r="CJ118" s="6" t="str">
        <f>+IFERROR(VLOOKUP(CH118,Auxiliar!$A:$C,2,0),"")</f>
        <v/>
      </c>
      <c r="CK118" s="7" t="str">
        <f>+IFERROR(VLOOKUP(CH118,Auxiliar!$A:$C,3,0),"")</f>
        <v/>
      </c>
      <c r="CM118" s="1">
        <v>1650</v>
      </c>
      <c r="CN118" s="1" t="s">
        <v>20</v>
      </c>
      <c r="CO118" s="6">
        <v>1650</v>
      </c>
      <c r="CP118" s="6" t="s">
        <v>20</v>
      </c>
      <c r="CQ118" s="7" t="s">
        <v>21</v>
      </c>
      <c r="CS118" s="1"/>
      <c r="CT118" s="1"/>
      <c r="CU118" s="6" t="str">
        <f>+IFERROR(VALUE(RIGHT(Tabla17[[#This Row],[B2B]],6)),"")</f>
        <v/>
      </c>
      <c r="CV118" s="6" t="str">
        <f>+IFERROR(VLOOKUP(CT118,Auxiliar!$A:$C,2,0),"")</f>
        <v/>
      </c>
      <c r="CW118" s="7" t="str">
        <f>+IFERROR(VLOOKUP(CT118,Auxiliar!$A:$C,3,0),"")</f>
        <v/>
      </c>
      <c r="CY118" s="1">
        <v>1650</v>
      </c>
      <c r="CZ118" s="1" t="s">
        <v>16</v>
      </c>
      <c r="DA118" s="6">
        <f>+IFERROR(VALUE(RIGHT(Tabla18[[#This Row],[B2B]],6)),"")</f>
        <v>1650</v>
      </c>
      <c r="DB118" s="6" t="str">
        <f>+IFERROR(VLOOKUP(CZ118,Auxiliar!$A:$C,2,0),"")</f>
        <v>PREMIUM</v>
      </c>
      <c r="DC118" s="7" t="str">
        <f>+IFERROR(VLOOKUP(CZ118,Auxiliar!$A:$C,3,0),"")</f>
        <v>0b 0% | 2b 2% | 5b 3,5% | 10b 5%</v>
      </c>
      <c r="DE118" s="1">
        <v>1650</v>
      </c>
      <c r="DF118" s="1" t="s">
        <v>19</v>
      </c>
      <c r="DG118" s="6">
        <f>+IFERROR(VALUE(RIGHT(Tabla19[[#This Row],[B2B]],6)),"")</f>
        <v>1650</v>
      </c>
      <c r="DH118" s="6" t="str">
        <f>+IFERROR(VLOOKUP(DF118,Auxiliar!$A:$C,2,0),"")</f>
        <v>MICHELOB</v>
      </c>
      <c r="DI118" s="7" t="str">
        <f>+IFERROR(VLOOKUP(DF118,Auxiliar!$A:$C,3,0),"")</f>
        <v>1b 7% | 3b 22% | 8b 27%</v>
      </c>
      <c r="DK118" s="1"/>
      <c r="DL118" s="1"/>
      <c r="DM118" s="6" t="str">
        <f>+IFERROR(VALUE(RIGHT(Tabla20[[#This Row],[B2B]],6)),"")</f>
        <v/>
      </c>
      <c r="DN118" s="6" t="str">
        <f>+IFERROR(VLOOKUP(DL118,Auxiliar!$A:$C,2,0),"")</f>
        <v/>
      </c>
      <c r="DO118" s="7" t="str">
        <f>+IFERROR(VLOOKUP(DL118,Auxiliar!$A:$C,3,0),"")</f>
        <v/>
      </c>
      <c r="DQ118" s="1">
        <v>1650</v>
      </c>
      <c r="DR118" s="12" t="s">
        <v>24</v>
      </c>
      <c r="DS118" s="6">
        <f>+IFERROR(VALUE(RIGHT(Tabla21[[#This Row],[B2B]],6)),"")</f>
        <v>1650</v>
      </c>
      <c r="DT118" s="6" t="str">
        <f>+IFERROR(VLOOKUP(DR118,Auxiliar!$A:$C,2,0),"")</f>
        <v>CORONA PORRON</v>
      </c>
      <c r="DU118" s="7" t="str">
        <f>+IFERROR(VLOOKUP(DR118,Auxiliar!$A:$C,3,0),"")</f>
        <v>1b 5% | 20b 0%</v>
      </c>
      <c r="DW118" s="1">
        <v>4510</v>
      </c>
      <c r="DX118" s="12" t="s">
        <v>43</v>
      </c>
      <c r="DY118" s="6">
        <f>+IFERROR(VALUE(RIGHT(Tabla22[[#This Row],[B2B]],6)),"")</f>
        <v>4510</v>
      </c>
      <c r="DZ118" s="6" t="str">
        <f>+IFERROR(VLOOKUP(DX118,Auxiliar!$A:$C,2,0),"")</f>
        <v xml:space="preserve">VALUE LATA </v>
      </c>
      <c r="EA118" s="7" t="str">
        <f>+IFERROR(VLOOKUP(DX118,Auxiliar!$A:$C,3,0),"")</f>
        <v>1b 15% | 100b 18%</v>
      </c>
      <c r="EC118" s="1">
        <v>4489</v>
      </c>
      <c r="ED118" s="12" t="s">
        <v>47</v>
      </c>
      <c r="EE118" s="6">
        <f>+IFERROR(VALUE(RIGHT(Tabla23[[#This Row],[B2B]],6)),"")</f>
        <v>4489</v>
      </c>
      <c r="EF118" s="6" t="str">
        <f>+IFERROR(VLOOKUP(ED118,Auxiliar!$A:$C,2,0),"")</f>
        <v>VALUE LATON</v>
      </c>
      <c r="EG118" s="7" t="str">
        <f>+IFERROR(VLOOKUP(ED118,Auxiliar!$A:$C,3,0),"")</f>
        <v>1b 10% | 5b 15% | 192b 0%</v>
      </c>
      <c r="EI118" s="1"/>
      <c r="EJ118" s="12"/>
      <c r="EK118" s="6" t="str">
        <f>+IFERROR(VALUE(RIGHT(Tabla24[[#This Row],[B2B]],6)),"")</f>
        <v/>
      </c>
      <c r="EL118" s="6" t="str">
        <f>+IFERROR(VLOOKUP(EJ118,Auxiliar!$A:$C,2,0),"")</f>
        <v/>
      </c>
      <c r="EM118" s="7" t="str">
        <f>+IFERROR(VLOOKUP(EJ118,Auxiliar!$A:$C,3,0),"")</f>
        <v/>
      </c>
      <c r="EO118" s="1"/>
      <c r="EP118" s="12"/>
      <c r="EQ118" s="6" t="str">
        <f>+IFERROR(VALUE(RIGHT(Tabla25[[#This Row],[B2B]],6)),"")</f>
        <v/>
      </c>
      <c r="ER118" s="6" t="str">
        <f>+IFERROR(VLOOKUP(EP118,Auxiliar!$A:$C,2,0),"")</f>
        <v/>
      </c>
      <c r="ES118" s="7" t="str">
        <f>+IFERROR(VLOOKUP(EP118,Auxiliar!$A:$C,3,0),"")</f>
        <v/>
      </c>
      <c r="EU118" s="1"/>
      <c r="EV118" s="12"/>
      <c r="EW118" s="6" t="str">
        <f>+IFERROR(VALUE(RIGHT(Tabla26[[#This Row],[B2B]],6)),"")</f>
        <v/>
      </c>
      <c r="EX118" s="6" t="str">
        <f>+IFERROR(VLOOKUP(EV118,Auxiliar!$A:$C,2,0),"")</f>
        <v/>
      </c>
      <c r="EY118" s="7" t="str">
        <f>+IFERROR(VLOOKUP(EV118,Auxiliar!$A:$C,3,0),"")</f>
        <v/>
      </c>
      <c r="EZ118" s="1"/>
      <c r="FA118" s="12"/>
      <c r="FB118" s="6" t="str">
        <f>+IFERROR(VALUE(RIGHT(Tabla27[[#This Row],[B2B]],6)),"")</f>
        <v/>
      </c>
      <c r="FC118" s="6" t="str">
        <f>+IFERROR(VLOOKUP(FA118,Auxiliar!$A:$C,2,0),"")</f>
        <v/>
      </c>
      <c r="FD118" s="7" t="str">
        <f>+IFERROR(VLOOKUP(FA118,Auxiliar!$A:$C,3,0),"")</f>
        <v/>
      </c>
      <c r="FE118" s="1"/>
      <c r="FF118" s="12"/>
      <c r="FG118" s="6" t="str">
        <f>+IFERROR(VALUE(RIGHT(Tabla28[[#This Row],[B2B]],6)),"")</f>
        <v/>
      </c>
      <c r="FH118" s="6" t="str">
        <f>+IFERROR(VLOOKUP(FF118,Auxiliar!$A:$C,2,0),"")</f>
        <v/>
      </c>
      <c r="FI118" s="7" t="str">
        <f>+IFERROR(VLOOKUP(FF118,Auxiliar!$A:$C,3,0),"")</f>
        <v/>
      </c>
      <c r="FJ118" s="1"/>
      <c r="FK118" s="12"/>
      <c r="FL118" s="6" t="str">
        <f>+IFERROR(VALUE(RIGHT(Tabla29[[#This Row],[B2B]],6)),"")</f>
        <v/>
      </c>
      <c r="FM118" s="6" t="str">
        <f>+IFERROR(VLOOKUP(FK118,Auxiliar!$A:$C,2,0),"")</f>
        <v/>
      </c>
      <c r="FN118" s="7" t="str">
        <f>+IFERROR(VLOOKUP(FK118,Auxiliar!$A:$C,3,0),"")</f>
        <v/>
      </c>
      <c r="FO118" s="1"/>
      <c r="FP118" s="12"/>
      <c r="FQ118" s="6"/>
      <c r="FR118" s="6"/>
      <c r="FS118" s="7"/>
      <c r="FT118" s="1"/>
      <c r="FU118" s="12"/>
      <c r="FV118" s="6" t="str">
        <f>+IFERROR(VALUE(RIGHT(Tabla31[[#This Row],[B2B]],6)),"")</f>
        <v/>
      </c>
      <c r="FW118" s="6" t="str">
        <f>+IFERROR(VLOOKUP(FU118,Auxiliar!$A:$C,2,0),"")</f>
        <v/>
      </c>
      <c r="FX118" s="7" t="str">
        <f>+IFERROR(VLOOKUP(FU118,Auxiliar!$A:$C,3,0),"")</f>
        <v/>
      </c>
      <c r="FY118" s="1"/>
      <c r="FZ118" s="12"/>
      <c r="GA118" s="6" t="str">
        <f>+IFERROR(VALUE(RIGHT(Tabla32[[#This Row],[B2B]],6)),"")</f>
        <v/>
      </c>
      <c r="GB118" s="6" t="str">
        <f>+IFERROR(VLOOKUP(FZ118,Auxiliar!$A:$C,2,0),"")</f>
        <v/>
      </c>
      <c r="GC118" s="7" t="str">
        <f>+IFERROR(VLOOKUP(FZ118,Auxiliar!$A:$C,3,0),"")</f>
        <v/>
      </c>
      <c r="GD118" s="1"/>
      <c r="GE118" s="12"/>
      <c r="GF118" s="6" t="str">
        <f>+IFERROR(VALUE(RIGHT(Tabla33[[#This Row],[B2B]],6)),"")</f>
        <v/>
      </c>
      <c r="GG118" s="6" t="str">
        <f>+IFERROR(VLOOKUP(GE118,Auxiliar!$A:$C,2,0),"")</f>
        <v/>
      </c>
      <c r="GH118" s="7" t="str">
        <f>+IFERROR(VLOOKUP(GE118,Auxiliar!$A:$C,3,0),"")</f>
        <v/>
      </c>
    </row>
    <row r="119" spans="1:190" x14ac:dyDescent="0.25">
      <c r="A119" s="1"/>
      <c r="B119" s="1"/>
      <c r="C119" t="str">
        <f>+IFERROR(VALUE(RIGHT(Tabla1[[#This Row],[B2B]],6)),"")</f>
        <v/>
      </c>
      <c r="D119" t="str">
        <f>+IFERROR(VLOOKUP(B119,Auxiliar!$A:$C,2,0),"")</f>
        <v/>
      </c>
      <c r="E119" s="5" t="str">
        <f>+IFERROR(VLOOKUP(B119,Auxiliar!$A:$C,3,0),"")</f>
        <v/>
      </c>
      <c r="S119" s="1">
        <v>2742</v>
      </c>
      <c r="T119" s="1" t="s">
        <v>9</v>
      </c>
      <c r="U119" s="6">
        <f>+IFERROR(VALUE(RIGHT(Tabla4[[#This Row],[B2B]],6)),"")</f>
        <v>2742</v>
      </c>
      <c r="V119" s="6" t="str">
        <f>+IFERROR(VLOOKUP(T119,Auxiliar!$A:$C,2,0),"")</f>
        <v>CORE</v>
      </c>
      <c r="W119" s="7" t="str">
        <f>+IFERROR(VLOOKUP(T119,Auxiliar!$A:$C,3,0),"")</f>
        <v>0b 1% | 2b 5% | 4b 6%</v>
      </c>
      <c r="Y119" s="1">
        <v>4450</v>
      </c>
      <c r="Z119" s="1" t="s">
        <v>10</v>
      </c>
      <c r="AA119" s="6">
        <f>+IFERROR(VALUE(RIGHT(Tabla5[[#This Row],[B2B]],6)),"")</f>
        <v>4450</v>
      </c>
      <c r="AB119" s="6" t="str">
        <f>+IFERROR(VLOOKUP(Z119,Auxiliar!$A:$C,2,0),"")</f>
        <v>CORE</v>
      </c>
      <c r="AC119" s="7" t="str">
        <f>+IFERROR(VLOOKUP(Z119,Auxiliar!$A:$C,3,0),"")</f>
        <v>0b 1% | 3b 4% | 5b 6%</v>
      </c>
      <c r="AE119" s="1">
        <v>10146</v>
      </c>
      <c r="AF119" s="1" t="s">
        <v>11</v>
      </c>
      <c r="AG119" s="6">
        <f>+IFERROR(VALUE(RIGHT(Tabla6[[#This Row],[B2B]],6)),"")</f>
        <v>10146</v>
      </c>
      <c r="AH119" s="6" t="str">
        <f>+IFERROR(VLOOKUP(AF119,Auxiliar!$A:$C,2,0),"")</f>
        <v>CORE</v>
      </c>
      <c r="AI119" s="7" t="str">
        <f>+IFERROR(VLOOKUP(AF119,Auxiliar!$A:$C,3,0),"")</f>
        <v>0b 1% | 6b 5% | 10b 6%</v>
      </c>
      <c r="AK119" s="1">
        <v>2493</v>
      </c>
      <c r="AL119" s="1" t="s">
        <v>30</v>
      </c>
      <c r="AM119" s="6">
        <f>+IFERROR(VALUE(RIGHT(Tabla7[[#This Row],[B2B]],6)),"")</f>
        <v>2493</v>
      </c>
      <c r="AN119" s="6" t="str">
        <f>+IFERROR(VLOOKUP(AL119,Auxiliar!$A:$C,2,0),"")</f>
        <v>LATONES</v>
      </c>
      <c r="AO119" s="7" t="str">
        <f>+IFERROR(VLOOKUP(AL119,Auxiliar!$A:$C,3,0),"")</f>
        <v>1b 4% | 5b 7% | 97b 0%</v>
      </c>
      <c r="AQ119" s="1">
        <v>3970</v>
      </c>
      <c r="AR119" s="1" t="s">
        <v>31</v>
      </c>
      <c r="AS119" s="6">
        <f>+IFERROR(VALUE(RIGHT(Tabla8[[#This Row],[B2B]],6)),"")</f>
        <v>3970</v>
      </c>
      <c r="AT119" s="6" t="str">
        <f>+IFERROR(VLOOKUP(AR119,Auxiliar!$A:$C,2,0),"")</f>
        <v>LATONES</v>
      </c>
      <c r="AU119" s="7" t="str">
        <f>+IFERROR(VLOOKUP(AR119,Auxiliar!$A:$C,3,0),"")</f>
        <v>2b 3% | 4b 5% | 5b 8% | 193 0%</v>
      </c>
      <c r="AW119" s="1"/>
      <c r="AX119" s="1" t="s">
        <v>32</v>
      </c>
      <c r="AY119" s="6" t="str">
        <f>+IFERROR(VALUE(RIGHT(Tabla9[[#This Row],[B2B]],6)),"")</f>
        <v/>
      </c>
      <c r="AZ119" s="6" t="str">
        <f>+IFERROR(VLOOKUP(AX119,Auxiliar!$A:$C,2,0),"")</f>
        <v>LATONES</v>
      </c>
      <c r="BA119" s="7" t="str">
        <f>+IFERROR(VLOOKUP(AX119,Auxiliar!$A:$C,3,0),"")</f>
        <v>2b 3% | 4b 4% | 6b 5% | 10b 8%  | 385b 0%</v>
      </c>
      <c r="BC119" s="1"/>
      <c r="BD119" s="1" t="s">
        <v>33</v>
      </c>
      <c r="BE119" s="6" t="str">
        <f>+IFERROR(VALUE(RIGHT(Tabla10[[#This Row],[B2B]],6)),"")</f>
        <v/>
      </c>
      <c r="BF119" s="6" t="str">
        <f>+IFERROR(VLOOKUP(BD119,Auxiliar!$A:$C,2,0),"")</f>
        <v>LATONES</v>
      </c>
      <c r="BG119" s="7" t="str">
        <f>+IFERROR(VLOOKUP(BD119,Auxiliar!$A:$C,3,0),"")</f>
        <v>6b 4% | 12b 5% | 15b 8% | 385b 0%</v>
      </c>
      <c r="BI119" s="1"/>
      <c r="BJ119" s="1"/>
      <c r="BK119" s="6" t="str">
        <f>+IFERROR(VALUE(RIGHT(Tabla11[[#This Row],[B2B]],6)),"")</f>
        <v/>
      </c>
      <c r="BL119" s="6" t="str">
        <f>+IFERROR(VLOOKUP(BJ119,Auxiliar!$A:$C,2,0),"")</f>
        <v/>
      </c>
      <c r="BM119" s="7" t="str">
        <f>+IFERROR(VLOOKUP(BJ119,Auxiliar!$A:$C,3,0),"")</f>
        <v/>
      </c>
      <c r="BO119" s="1">
        <v>4510</v>
      </c>
      <c r="BP119" s="1" t="s">
        <v>39</v>
      </c>
      <c r="BQ119" s="6">
        <f>+IFERROR(VALUE(RIGHT(Tabla12[[#This Row],[B2B]],6)),"")</f>
        <v>4510</v>
      </c>
      <c r="BR119" s="6" t="str">
        <f>+IFERROR(VLOOKUP(BP119,Auxiliar!$A:$C,2,0),"")</f>
        <v>VALUE LITRO</v>
      </c>
      <c r="BS119" s="7" t="str">
        <f>+IFERROR(VLOOKUP(BP119,Auxiliar!$A:$C,3,0),"")</f>
        <v>1b 12%</v>
      </c>
      <c r="BU119" s="1"/>
      <c r="BV119" s="1"/>
      <c r="BW119" s="6" t="str">
        <f>+IFERROR(VALUE(RIGHT(Tabla13[[#This Row],[B2B]],6)),"")</f>
        <v/>
      </c>
      <c r="BX119" s="6" t="str">
        <f>+IFERROR(VLOOKUP(BV119,Auxiliar!$A:$C,2,0),"")</f>
        <v/>
      </c>
      <c r="BY119" s="7" t="str">
        <f>+IFERROR(VLOOKUP(BV119,Auxiliar!$A:$C,3,0),"")</f>
        <v/>
      </c>
      <c r="CA119" s="1">
        <v>1720</v>
      </c>
      <c r="CB119" s="1" t="s">
        <v>35</v>
      </c>
      <c r="CC119" s="6">
        <f>+IFERROR(VALUE(RIGHT(Tabla14[[#This Row],[B2B]],6)),"")</f>
        <v>1720</v>
      </c>
      <c r="CD119" s="6" t="str">
        <f>+IFERROR(VLOOKUP(CB119,Auxiliar!$A:$C,2,0),"")</f>
        <v>Corona 710cc</v>
      </c>
      <c r="CE119" s="7" t="str">
        <f>+IFERROR(VLOOKUP(CB119,Auxiliar!$A:$C,3,0),"")</f>
        <v>1b 10% | 85b 0%</v>
      </c>
      <c r="CG119" s="1"/>
      <c r="CH119" s="1"/>
      <c r="CI119" s="6" t="str">
        <f>+IFERROR(VALUE(RIGHT(Tabla15[[#This Row],[B2B]],6)),"")</f>
        <v/>
      </c>
      <c r="CJ119" s="6" t="str">
        <f>+IFERROR(VLOOKUP(CH119,Auxiliar!$A:$C,2,0),"")</f>
        <v/>
      </c>
      <c r="CK119" s="7" t="str">
        <f>+IFERROR(VLOOKUP(CH119,Auxiliar!$A:$C,3,0),"")</f>
        <v/>
      </c>
      <c r="CM119" s="1">
        <v>1668</v>
      </c>
      <c r="CN119" s="1" t="s">
        <v>20</v>
      </c>
      <c r="CO119" s="6">
        <v>1668</v>
      </c>
      <c r="CP119" s="6" t="s">
        <v>20</v>
      </c>
      <c r="CQ119" s="7" t="s">
        <v>21</v>
      </c>
      <c r="CS119" s="1"/>
      <c r="CT119" s="1"/>
      <c r="CU119" s="6" t="str">
        <f>+IFERROR(VALUE(RIGHT(Tabla17[[#This Row],[B2B]],6)),"")</f>
        <v/>
      </c>
      <c r="CV119" s="6" t="str">
        <f>+IFERROR(VLOOKUP(CT119,Auxiliar!$A:$C,2,0),"")</f>
        <v/>
      </c>
      <c r="CW119" s="7" t="str">
        <f>+IFERROR(VLOOKUP(CT119,Auxiliar!$A:$C,3,0),"")</f>
        <v/>
      </c>
      <c r="CY119" s="1">
        <v>1668</v>
      </c>
      <c r="CZ119" s="1" t="s">
        <v>16</v>
      </c>
      <c r="DA119" s="6">
        <f>+IFERROR(VALUE(RIGHT(Tabla18[[#This Row],[B2B]],6)),"")</f>
        <v>1668</v>
      </c>
      <c r="DB119" s="6" t="str">
        <f>+IFERROR(VLOOKUP(CZ119,Auxiliar!$A:$C,2,0),"")</f>
        <v>PREMIUM</v>
      </c>
      <c r="DC119" s="7" t="str">
        <f>+IFERROR(VLOOKUP(CZ119,Auxiliar!$A:$C,3,0),"")</f>
        <v>0b 0% | 2b 2% | 5b 3,5% | 10b 5%</v>
      </c>
      <c r="DE119" s="1">
        <v>1668</v>
      </c>
      <c r="DF119" s="1" t="s">
        <v>19</v>
      </c>
      <c r="DG119" s="6">
        <f>+IFERROR(VALUE(RIGHT(Tabla19[[#This Row],[B2B]],6)),"")</f>
        <v>1668</v>
      </c>
      <c r="DH119" s="6" t="str">
        <f>+IFERROR(VLOOKUP(DF119,Auxiliar!$A:$C,2,0),"")</f>
        <v>MICHELOB</v>
      </c>
      <c r="DI119" s="7" t="str">
        <f>+IFERROR(VLOOKUP(DF119,Auxiliar!$A:$C,3,0),"")</f>
        <v>1b 7% | 3b 22% | 8b 27%</v>
      </c>
      <c r="DK119" s="1"/>
      <c r="DL119" s="1"/>
      <c r="DM119" s="6" t="str">
        <f>+IFERROR(VALUE(RIGHT(Tabla20[[#This Row],[B2B]],6)),"")</f>
        <v/>
      </c>
      <c r="DN119" s="6" t="str">
        <f>+IFERROR(VLOOKUP(DL119,Auxiliar!$A:$C,2,0),"")</f>
        <v/>
      </c>
      <c r="DO119" s="7" t="str">
        <f>+IFERROR(VLOOKUP(DL119,Auxiliar!$A:$C,3,0),"")</f>
        <v/>
      </c>
      <c r="DQ119" s="1">
        <v>1668</v>
      </c>
      <c r="DR119" s="12" t="s">
        <v>24</v>
      </c>
      <c r="DS119" s="6">
        <f>+IFERROR(VALUE(RIGHT(Tabla21[[#This Row],[B2B]],6)),"")</f>
        <v>1668</v>
      </c>
      <c r="DT119" s="6" t="str">
        <f>+IFERROR(VLOOKUP(DR119,Auxiliar!$A:$C,2,0),"")</f>
        <v>CORONA PORRON</v>
      </c>
      <c r="DU119" s="7" t="str">
        <f>+IFERROR(VLOOKUP(DR119,Auxiliar!$A:$C,3,0),"")</f>
        <v>1b 5% | 20b 0%</v>
      </c>
      <c r="DW119" s="1">
        <v>4511</v>
      </c>
      <c r="DX119" s="12" t="s">
        <v>43</v>
      </c>
      <c r="DY119" s="6">
        <f>+IFERROR(VALUE(RIGHT(Tabla22[[#This Row],[B2B]],6)),"")</f>
        <v>4511</v>
      </c>
      <c r="DZ119" s="6" t="str">
        <f>+IFERROR(VLOOKUP(DX119,Auxiliar!$A:$C,2,0),"")</f>
        <v xml:space="preserve">VALUE LATA </v>
      </c>
      <c r="EA119" s="7" t="str">
        <f>+IFERROR(VLOOKUP(DX119,Auxiliar!$A:$C,3,0),"")</f>
        <v>1b 15% | 100b 18%</v>
      </c>
      <c r="EC119" s="1">
        <v>5784</v>
      </c>
      <c r="ED119" s="12" t="s">
        <v>47</v>
      </c>
      <c r="EE119" s="6">
        <f>+IFERROR(VALUE(RIGHT(Tabla23[[#This Row],[B2B]],6)),"")</f>
        <v>5784</v>
      </c>
      <c r="EF119" s="6" t="str">
        <f>+IFERROR(VLOOKUP(ED119,Auxiliar!$A:$C,2,0),"")</f>
        <v>VALUE LATON</v>
      </c>
      <c r="EG119" s="7" t="str">
        <f>+IFERROR(VLOOKUP(ED119,Auxiliar!$A:$C,3,0),"")</f>
        <v>1b 10% | 5b 15% | 192b 0%</v>
      </c>
      <c r="EI119" s="1"/>
      <c r="EJ119" s="12"/>
      <c r="EK119" s="6" t="str">
        <f>+IFERROR(VALUE(RIGHT(Tabla24[[#This Row],[B2B]],6)),"")</f>
        <v/>
      </c>
      <c r="EL119" s="6" t="str">
        <f>+IFERROR(VLOOKUP(EJ119,Auxiliar!$A:$C,2,0),"")</f>
        <v/>
      </c>
      <c r="EM119" s="7" t="str">
        <f>+IFERROR(VLOOKUP(EJ119,Auxiliar!$A:$C,3,0),"")</f>
        <v/>
      </c>
      <c r="EO119" s="1"/>
      <c r="EP119" s="12"/>
      <c r="EQ119" s="6" t="str">
        <f>+IFERROR(VALUE(RIGHT(Tabla25[[#This Row],[B2B]],6)),"")</f>
        <v/>
      </c>
      <c r="ER119" s="6" t="str">
        <f>+IFERROR(VLOOKUP(EP119,Auxiliar!$A:$C,2,0),"")</f>
        <v/>
      </c>
      <c r="ES119" s="7" t="str">
        <f>+IFERROR(VLOOKUP(EP119,Auxiliar!$A:$C,3,0),"")</f>
        <v/>
      </c>
      <c r="EU119" s="1"/>
      <c r="EV119" s="12"/>
      <c r="EW119" s="6" t="str">
        <f>+IFERROR(VALUE(RIGHT(Tabla26[[#This Row],[B2B]],6)),"")</f>
        <v/>
      </c>
      <c r="EX119" s="6" t="str">
        <f>+IFERROR(VLOOKUP(EV119,Auxiliar!$A:$C,2,0),"")</f>
        <v/>
      </c>
      <c r="EY119" s="7" t="str">
        <f>+IFERROR(VLOOKUP(EV119,Auxiliar!$A:$C,3,0),"")</f>
        <v/>
      </c>
      <c r="EZ119" s="1"/>
      <c r="FA119" s="12"/>
      <c r="FB119" s="6" t="str">
        <f>+IFERROR(VALUE(RIGHT(Tabla27[[#This Row],[B2B]],6)),"")</f>
        <v/>
      </c>
      <c r="FC119" s="6" t="str">
        <f>+IFERROR(VLOOKUP(FA119,Auxiliar!$A:$C,2,0),"")</f>
        <v/>
      </c>
      <c r="FD119" s="7" t="str">
        <f>+IFERROR(VLOOKUP(FA119,Auxiliar!$A:$C,3,0),"")</f>
        <v/>
      </c>
      <c r="FE119" s="1"/>
      <c r="FF119" s="12"/>
      <c r="FG119" s="6" t="str">
        <f>+IFERROR(VALUE(RIGHT(Tabla28[[#This Row],[B2B]],6)),"")</f>
        <v/>
      </c>
      <c r="FH119" s="6" t="str">
        <f>+IFERROR(VLOOKUP(FF119,Auxiliar!$A:$C,2,0),"")</f>
        <v/>
      </c>
      <c r="FI119" s="7" t="str">
        <f>+IFERROR(VLOOKUP(FF119,Auxiliar!$A:$C,3,0),"")</f>
        <v/>
      </c>
      <c r="FJ119" s="1"/>
      <c r="FK119" s="12"/>
      <c r="FL119" s="6" t="str">
        <f>+IFERROR(VALUE(RIGHT(Tabla29[[#This Row],[B2B]],6)),"")</f>
        <v/>
      </c>
      <c r="FM119" s="6" t="str">
        <f>+IFERROR(VLOOKUP(FK119,Auxiliar!$A:$C,2,0),"")</f>
        <v/>
      </c>
      <c r="FN119" s="7" t="str">
        <f>+IFERROR(VLOOKUP(FK119,Auxiliar!$A:$C,3,0),"")</f>
        <v/>
      </c>
      <c r="FO119" s="1"/>
      <c r="FP119" s="12"/>
      <c r="FQ119" s="6"/>
      <c r="FR119" s="6"/>
      <c r="FS119" s="7"/>
      <c r="FT119" s="1"/>
      <c r="FU119" s="12"/>
      <c r="FV119" s="6" t="str">
        <f>+IFERROR(VALUE(RIGHT(Tabla31[[#This Row],[B2B]],6)),"")</f>
        <v/>
      </c>
      <c r="FW119" s="6" t="str">
        <f>+IFERROR(VLOOKUP(FU119,Auxiliar!$A:$C,2,0),"")</f>
        <v/>
      </c>
      <c r="FX119" s="7" t="str">
        <f>+IFERROR(VLOOKUP(FU119,Auxiliar!$A:$C,3,0),"")</f>
        <v/>
      </c>
      <c r="FY119" s="1"/>
      <c r="FZ119" s="12"/>
      <c r="GA119" s="6" t="str">
        <f>+IFERROR(VALUE(RIGHT(Tabla32[[#This Row],[B2B]],6)),"")</f>
        <v/>
      </c>
      <c r="GB119" s="6" t="str">
        <f>+IFERROR(VLOOKUP(FZ119,Auxiliar!$A:$C,2,0),"")</f>
        <v/>
      </c>
      <c r="GC119" s="7" t="str">
        <f>+IFERROR(VLOOKUP(FZ119,Auxiliar!$A:$C,3,0),"")</f>
        <v/>
      </c>
      <c r="GD119" s="1"/>
      <c r="GE119" s="12"/>
      <c r="GF119" s="6" t="str">
        <f>+IFERROR(VALUE(RIGHT(Tabla33[[#This Row],[B2B]],6)),"")</f>
        <v/>
      </c>
      <c r="GG119" s="6" t="str">
        <f>+IFERROR(VLOOKUP(GE119,Auxiliar!$A:$C,2,0),"")</f>
        <v/>
      </c>
      <c r="GH119" s="7" t="str">
        <f>+IFERROR(VLOOKUP(GE119,Auxiliar!$A:$C,3,0),"")</f>
        <v/>
      </c>
    </row>
    <row r="120" spans="1:190" x14ac:dyDescent="0.25">
      <c r="A120" s="1"/>
      <c r="B120" s="1"/>
      <c r="C120" t="str">
        <f>+IFERROR(VALUE(RIGHT(Tabla1[[#This Row],[B2B]],6)),"")</f>
        <v/>
      </c>
      <c r="D120" t="str">
        <f>+IFERROR(VLOOKUP(B120,Auxiliar!$A:$C,2,0),"")</f>
        <v/>
      </c>
      <c r="E120" s="5" t="str">
        <f>+IFERROR(VLOOKUP(B120,Auxiliar!$A:$C,3,0),"")</f>
        <v/>
      </c>
      <c r="S120" s="1">
        <v>2751</v>
      </c>
      <c r="T120" s="1" t="s">
        <v>9</v>
      </c>
      <c r="U120" s="6">
        <f>+IFERROR(VALUE(RIGHT(Tabla4[[#This Row],[B2B]],6)),"")</f>
        <v>2751</v>
      </c>
      <c r="V120" s="6" t="str">
        <f>+IFERROR(VLOOKUP(T120,Auxiliar!$A:$C,2,0),"")</f>
        <v>CORE</v>
      </c>
      <c r="W120" s="7" t="str">
        <f>+IFERROR(VLOOKUP(T120,Auxiliar!$A:$C,3,0),"")</f>
        <v>0b 1% | 2b 5% | 4b 6%</v>
      </c>
      <c r="Y120" s="1">
        <v>4461</v>
      </c>
      <c r="Z120" s="1" t="s">
        <v>10</v>
      </c>
      <c r="AA120" s="6">
        <f>+IFERROR(VALUE(RIGHT(Tabla5[[#This Row],[B2B]],6)),"")</f>
        <v>4461</v>
      </c>
      <c r="AB120" s="6" t="str">
        <f>+IFERROR(VLOOKUP(Z120,Auxiliar!$A:$C,2,0),"")</f>
        <v>CORE</v>
      </c>
      <c r="AC120" s="7" t="str">
        <f>+IFERROR(VLOOKUP(Z120,Auxiliar!$A:$C,3,0),"")</f>
        <v>0b 1% | 3b 4% | 5b 6%</v>
      </c>
      <c r="AE120" s="1">
        <v>10203</v>
      </c>
      <c r="AF120" s="1" t="s">
        <v>11</v>
      </c>
      <c r="AG120" s="6">
        <f>+IFERROR(VALUE(RIGHT(Tabla6[[#This Row],[B2B]],6)),"")</f>
        <v>10203</v>
      </c>
      <c r="AH120" s="6" t="str">
        <f>+IFERROR(VLOOKUP(AF120,Auxiliar!$A:$C,2,0),"")</f>
        <v>CORE</v>
      </c>
      <c r="AI120" s="7" t="str">
        <f>+IFERROR(VLOOKUP(AF120,Auxiliar!$A:$C,3,0),"")</f>
        <v>0b 1% | 6b 5% | 10b 6%</v>
      </c>
      <c r="AK120" s="1">
        <v>2496</v>
      </c>
      <c r="AL120" s="1" t="s">
        <v>30</v>
      </c>
      <c r="AM120" s="6">
        <f>+IFERROR(VALUE(RIGHT(Tabla7[[#This Row],[B2B]],6)),"")</f>
        <v>2496</v>
      </c>
      <c r="AN120" s="6" t="str">
        <f>+IFERROR(VLOOKUP(AL120,Auxiliar!$A:$C,2,0),"")</f>
        <v>LATONES</v>
      </c>
      <c r="AO120" s="7" t="str">
        <f>+IFERROR(VLOOKUP(AL120,Auxiliar!$A:$C,3,0),"")</f>
        <v>1b 4% | 5b 7% | 97b 0%</v>
      </c>
      <c r="AQ120" s="1">
        <v>4005</v>
      </c>
      <c r="AR120" s="1" t="s">
        <v>31</v>
      </c>
      <c r="AS120" s="6">
        <f>+IFERROR(VALUE(RIGHT(Tabla8[[#This Row],[B2B]],6)),"")</f>
        <v>4005</v>
      </c>
      <c r="AT120" s="6" t="str">
        <f>+IFERROR(VLOOKUP(AR120,Auxiliar!$A:$C,2,0),"")</f>
        <v>LATONES</v>
      </c>
      <c r="AU120" s="7" t="str">
        <f>+IFERROR(VLOOKUP(AR120,Auxiliar!$A:$C,3,0),"")</f>
        <v>2b 3% | 4b 5% | 5b 8% | 193 0%</v>
      </c>
      <c r="AW120" s="1"/>
      <c r="AX120" s="1" t="s">
        <v>32</v>
      </c>
      <c r="AY120" s="6" t="str">
        <f>+IFERROR(VALUE(RIGHT(Tabla9[[#This Row],[B2B]],6)),"")</f>
        <v/>
      </c>
      <c r="AZ120" s="6" t="str">
        <f>+IFERROR(VLOOKUP(AX120,Auxiliar!$A:$C,2,0),"")</f>
        <v>LATONES</v>
      </c>
      <c r="BA120" s="7" t="str">
        <f>+IFERROR(VLOOKUP(AX120,Auxiliar!$A:$C,3,0),"")</f>
        <v>2b 3% | 4b 4% | 6b 5% | 10b 8%  | 385b 0%</v>
      </c>
      <c r="BC120" s="1"/>
      <c r="BD120" s="1" t="s">
        <v>33</v>
      </c>
      <c r="BE120" s="6" t="str">
        <f>+IFERROR(VALUE(RIGHT(Tabla10[[#This Row],[B2B]],6)),"")</f>
        <v/>
      </c>
      <c r="BF120" s="6" t="str">
        <f>+IFERROR(VLOOKUP(BD120,Auxiliar!$A:$C,2,0),"")</f>
        <v>LATONES</v>
      </c>
      <c r="BG120" s="7" t="str">
        <f>+IFERROR(VLOOKUP(BD120,Auxiliar!$A:$C,3,0),"")</f>
        <v>6b 4% | 12b 5% | 15b 8% | 385b 0%</v>
      </c>
      <c r="BI120" s="1"/>
      <c r="BJ120" s="1"/>
      <c r="BK120" s="6" t="str">
        <f>+IFERROR(VALUE(RIGHT(Tabla11[[#This Row],[B2B]],6)),"")</f>
        <v/>
      </c>
      <c r="BL120" s="6" t="str">
        <f>+IFERROR(VLOOKUP(BJ120,Auxiliar!$A:$C,2,0),"")</f>
        <v/>
      </c>
      <c r="BM120" s="7" t="str">
        <f>+IFERROR(VLOOKUP(BJ120,Auxiliar!$A:$C,3,0),"")</f>
        <v/>
      </c>
      <c r="BO120" s="1">
        <v>4511</v>
      </c>
      <c r="BP120" s="1" t="s">
        <v>39</v>
      </c>
      <c r="BQ120" s="6">
        <f>+IFERROR(VALUE(RIGHT(Tabla12[[#This Row],[B2B]],6)),"")</f>
        <v>4511</v>
      </c>
      <c r="BR120" s="6" t="str">
        <f>+IFERROR(VLOOKUP(BP120,Auxiliar!$A:$C,2,0),"")</f>
        <v>VALUE LITRO</v>
      </c>
      <c r="BS120" s="7" t="str">
        <f>+IFERROR(VLOOKUP(BP120,Auxiliar!$A:$C,3,0),"")</f>
        <v>1b 12%</v>
      </c>
      <c r="BU120" s="1"/>
      <c r="BV120" s="1"/>
      <c r="BW120" s="6" t="str">
        <f>+IFERROR(VALUE(RIGHT(Tabla13[[#This Row],[B2B]],6)),"")</f>
        <v/>
      </c>
      <c r="BX120" s="6" t="str">
        <f>+IFERROR(VLOOKUP(BV120,Auxiliar!$A:$C,2,0),"")</f>
        <v/>
      </c>
      <c r="BY120" s="7" t="str">
        <f>+IFERROR(VLOOKUP(BV120,Auxiliar!$A:$C,3,0),"")</f>
        <v/>
      </c>
      <c r="CA120" s="1">
        <v>1732</v>
      </c>
      <c r="CB120" s="1" t="s">
        <v>35</v>
      </c>
      <c r="CC120" s="6">
        <f>+IFERROR(VALUE(RIGHT(Tabla14[[#This Row],[B2B]],6)),"")</f>
        <v>1732</v>
      </c>
      <c r="CD120" s="6" t="str">
        <f>+IFERROR(VLOOKUP(CB120,Auxiliar!$A:$C,2,0),"")</f>
        <v>Corona 710cc</v>
      </c>
      <c r="CE120" s="7" t="str">
        <f>+IFERROR(VLOOKUP(CB120,Auxiliar!$A:$C,3,0),"")</f>
        <v>1b 10% | 85b 0%</v>
      </c>
      <c r="CG120" s="1"/>
      <c r="CH120" s="1"/>
      <c r="CI120" s="6" t="str">
        <f>+IFERROR(VALUE(RIGHT(Tabla15[[#This Row],[B2B]],6)),"")</f>
        <v/>
      </c>
      <c r="CJ120" s="6" t="str">
        <f>+IFERROR(VLOOKUP(CH120,Auxiliar!$A:$C,2,0),"")</f>
        <v/>
      </c>
      <c r="CK120" s="7" t="str">
        <f>+IFERROR(VLOOKUP(CH120,Auxiliar!$A:$C,3,0),"")</f>
        <v/>
      </c>
      <c r="CM120" s="1">
        <v>1680</v>
      </c>
      <c r="CN120" s="1" t="s">
        <v>20</v>
      </c>
      <c r="CO120" s="6">
        <v>1680</v>
      </c>
      <c r="CP120" s="6" t="s">
        <v>20</v>
      </c>
      <c r="CQ120" s="7" t="s">
        <v>21</v>
      </c>
      <c r="CS120" s="1"/>
      <c r="CT120" s="1"/>
      <c r="CU120" s="6" t="str">
        <f>+IFERROR(VALUE(RIGHT(Tabla17[[#This Row],[B2B]],6)),"")</f>
        <v/>
      </c>
      <c r="CV120" s="6" t="str">
        <f>+IFERROR(VLOOKUP(CT120,Auxiliar!$A:$C,2,0),"")</f>
        <v/>
      </c>
      <c r="CW120" s="7" t="str">
        <f>+IFERROR(VLOOKUP(CT120,Auxiliar!$A:$C,3,0),"")</f>
        <v/>
      </c>
      <c r="CY120" s="1">
        <v>1680</v>
      </c>
      <c r="CZ120" s="1" t="s">
        <v>16</v>
      </c>
      <c r="DA120" s="6">
        <f>+IFERROR(VALUE(RIGHT(Tabla18[[#This Row],[B2B]],6)),"")</f>
        <v>1680</v>
      </c>
      <c r="DB120" s="6" t="str">
        <f>+IFERROR(VLOOKUP(CZ120,Auxiliar!$A:$C,2,0),"")</f>
        <v>PREMIUM</v>
      </c>
      <c r="DC120" s="7" t="str">
        <f>+IFERROR(VLOOKUP(CZ120,Auxiliar!$A:$C,3,0),"")</f>
        <v>0b 0% | 2b 2% | 5b 3,5% | 10b 5%</v>
      </c>
      <c r="DE120" s="1">
        <v>1680</v>
      </c>
      <c r="DF120" s="1" t="s">
        <v>19</v>
      </c>
      <c r="DG120" s="6">
        <f>+IFERROR(VALUE(RIGHT(Tabla19[[#This Row],[B2B]],6)),"")</f>
        <v>1680</v>
      </c>
      <c r="DH120" s="6" t="str">
        <f>+IFERROR(VLOOKUP(DF120,Auxiliar!$A:$C,2,0),"")</f>
        <v>MICHELOB</v>
      </c>
      <c r="DI120" s="7" t="str">
        <f>+IFERROR(VLOOKUP(DF120,Auxiliar!$A:$C,3,0),"")</f>
        <v>1b 7% | 3b 22% | 8b 27%</v>
      </c>
      <c r="DK120" s="1"/>
      <c r="DL120" s="1"/>
      <c r="DM120" s="6" t="str">
        <f>+IFERROR(VALUE(RIGHT(Tabla20[[#This Row],[B2B]],6)),"")</f>
        <v/>
      </c>
      <c r="DN120" s="6" t="str">
        <f>+IFERROR(VLOOKUP(DL120,Auxiliar!$A:$C,2,0),"")</f>
        <v/>
      </c>
      <c r="DO120" s="7" t="str">
        <f>+IFERROR(VLOOKUP(DL120,Auxiliar!$A:$C,3,0),"")</f>
        <v/>
      </c>
      <c r="DQ120" s="1">
        <v>1680</v>
      </c>
      <c r="DR120" s="12" t="s">
        <v>24</v>
      </c>
      <c r="DS120" s="6">
        <f>+IFERROR(VALUE(RIGHT(Tabla21[[#This Row],[B2B]],6)),"")</f>
        <v>1680</v>
      </c>
      <c r="DT120" s="6" t="str">
        <f>+IFERROR(VLOOKUP(DR120,Auxiliar!$A:$C,2,0),"")</f>
        <v>CORONA PORRON</v>
      </c>
      <c r="DU120" s="7" t="str">
        <f>+IFERROR(VLOOKUP(DR120,Auxiliar!$A:$C,3,0),"")</f>
        <v>1b 5% | 20b 0%</v>
      </c>
      <c r="DW120" s="1">
        <v>4522</v>
      </c>
      <c r="DX120" s="12" t="s">
        <v>43</v>
      </c>
      <c r="DY120" s="6">
        <f>+IFERROR(VALUE(RIGHT(Tabla22[[#This Row],[B2B]],6)),"")</f>
        <v>4522</v>
      </c>
      <c r="DZ120" s="6" t="str">
        <f>+IFERROR(VLOOKUP(DX120,Auxiliar!$A:$C,2,0),"")</f>
        <v xml:space="preserve">VALUE LATA </v>
      </c>
      <c r="EA120" s="7" t="str">
        <f>+IFERROR(VLOOKUP(DX120,Auxiliar!$A:$C,3,0),"")</f>
        <v>1b 15% | 100b 18%</v>
      </c>
      <c r="EC120" s="1">
        <v>4510</v>
      </c>
      <c r="ED120" s="12" t="s">
        <v>47</v>
      </c>
      <c r="EE120" s="6">
        <f>+IFERROR(VALUE(RIGHT(Tabla23[[#This Row],[B2B]],6)),"")</f>
        <v>4510</v>
      </c>
      <c r="EF120" s="6" t="str">
        <f>+IFERROR(VLOOKUP(ED120,Auxiliar!$A:$C,2,0),"")</f>
        <v>VALUE LATON</v>
      </c>
      <c r="EG120" s="7" t="str">
        <f>+IFERROR(VLOOKUP(ED120,Auxiliar!$A:$C,3,0),"")</f>
        <v>1b 10% | 5b 15% | 192b 0%</v>
      </c>
      <c r="EI120" s="1"/>
      <c r="EJ120" s="12"/>
      <c r="EK120" s="6" t="str">
        <f>+IFERROR(VALUE(RIGHT(Tabla24[[#This Row],[B2B]],6)),"")</f>
        <v/>
      </c>
      <c r="EL120" s="6" t="str">
        <f>+IFERROR(VLOOKUP(EJ120,Auxiliar!$A:$C,2,0),"")</f>
        <v/>
      </c>
      <c r="EM120" s="7" t="str">
        <f>+IFERROR(VLOOKUP(EJ120,Auxiliar!$A:$C,3,0),"")</f>
        <v/>
      </c>
      <c r="EO120" s="1"/>
      <c r="EP120" s="12"/>
      <c r="EQ120" s="6" t="str">
        <f>+IFERROR(VALUE(RIGHT(Tabla25[[#This Row],[B2B]],6)),"")</f>
        <v/>
      </c>
      <c r="ER120" s="6" t="str">
        <f>+IFERROR(VLOOKUP(EP120,Auxiliar!$A:$C,2,0),"")</f>
        <v/>
      </c>
      <c r="ES120" s="7" t="str">
        <f>+IFERROR(VLOOKUP(EP120,Auxiliar!$A:$C,3,0),"")</f>
        <v/>
      </c>
      <c r="EU120" s="1"/>
      <c r="EV120" s="12"/>
      <c r="EW120" s="6" t="str">
        <f>+IFERROR(VALUE(RIGHT(Tabla26[[#This Row],[B2B]],6)),"")</f>
        <v/>
      </c>
      <c r="EX120" s="6" t="str">
        <f>+IFERROR(VLOOKUP(EV120,Auxiliar!$A:$C,2,0),"")</f>
        <v/>
      </c>
      <c r="EY120" s="7" t="str">
        <f>+IFERROR(VLOOKUP(EV120,Auxiliar!$A:$C,3,0),"")</f>
        <v/>
      </c>
      <c r="EZ120" s="1"/>
      <c r="FA120" s="12"/>
      <c r="FB120" s="6" t="str">
        <f>+IFERROR(VALUE(RIGHT(Tabla27[[#This Row],[B2B]],6)),"")</f>
        <v/>
      </c>
      <c r="FC120" s="6" t="str">
        <f>+IFERROR(VLOOKUP(FA120,Auxiliar!$A:$C,2,0),"")</f>
        <v/>
      </c>
      <c r="FD120" s="7" t="str">
        <f>+IFERROR(VLOOKUP(FA120,Auxiliar!$A:$C,3,0),"")</f>
        <v/>
      </c>
      <c r="FE120" s="1"/>
      <c r="FF120" s="12"/>
      <c r="FG120" s="6" t="str">
        <f>+IFERROR(VALUE(RIGHT(Tabla28[[#This Row],[B2B]],6)),"")</f>
        <v/>
      </c>
      <c r="FH120" s="6" t="str">
        <f>+IFERROR(VLOOKUP(FF120,Auxiliar!$A:$C,2,0),"")</f>
        <v/>
      </c>
      <c r="FI120" s="7" t="str">
        <f>+IFERROR(VLOOKUP(FF120,Auxiliar!$A:$C,3,0),"")</f>
        <v/>
      </c>
      <c r="FJ120" s="1"/>
      <c r="FK120" s="12"/>
      <c r="FL120" s="6" t="str">
        <f>+IFERROR(VALUE(RIGHT(Tabla29[[#This Row],[B2B]],6)),"")</f>
        <v/>
      </c>
      <c r="FM120" s="6" t="str">
        <f>+IFERROR(VLOOKUP(FK120,Auxiliar!$A:$C,2,0),"")</f>
        <v/>
      </c>
      <c r="FN120" s="7" t="str">
        <f>+IFERROR(VLOOKUP(FK120,Auxiliar!$A:$C,3,0),"")</f>
        <v/>
      </c>
      <c r="FO120" s="1"/>
      <c r="FP120" s="12"/>
      <c r="FQ120" s="6"/>
      <c r="FR120" s="6"/>
      <c r="FS120" s="7"/>
      <c r="FT120" s="1"/>
      <c r="FU120" s="12"/>
      <c r="FV120" s="6" t="str">
        <f>+IFERROR(VALUE(RIGHT(Tabla31[[#This Row],[B2B]],6)),"")</f>
        <v/>
      </c>
      <c r="FW120" s="6" t="str">
        <f>+IFERROR(VLOOKUP(FU120,Auxiliar!$A:$C,2,0),"")</f>
        <v/>
      </c>
      <c r="FX120" s="7" t="str">
        <f>+IFERROR(VLOOKUP(FU120,Auxiliar!$A:$C,3,0),"")</f>
        <v/>
      </c>
      <c r="FY120" s="1"/>
      <c r="FZ120" s="12"/>
      <c r="GA120" s="6" t="str">
        <f>+IFERROR(VALUE(RIGHT(Tabla32[[#This Row],[B2B]],6)),"")</f>
        <v/>
      </c>
      <c r="GB120" s="6" t="str">
        <f>+IFERROR(VLOOKUP(FZ120,Auxiliar!$A:$C,2,0),"")</f>
        <v/>
      </c>
      <c r="GC120" s="7" t="str">
        <f>+IFERROR(VLOOKUP(FZ120,Auxiliar!$A:$C,3,0),"")</f>
        <v/>
      </c>
      <c r="GD120" s="1"/>
      <c r="GE120" s="12"/>
      <c r="GF120" s="6" t="str">
        <f>+IFERROR(VALUE(RIGHT(Tabla33[[#This Row],[B2B]],6)),"")</f>
        <v/>
      </c>
      <c r="GG120" s="6" t="str">
        <f>+IFERROR(VLOOKUP(GE120,Auxiliar!$A:$C,2,0),"")</f>
        <v/>
      </c>
      <c r="GH120" s="7" t="str">
        <f>+IFERROR(VLOOKUP(GE120,Auxiliar!$A:$C,3,0),"")</f>
        <v/>
      </c>
    </row>
    <row r="121" spans="1:190" x14ac:dyDescent="0.25">
      <c r="A121" s="1"/>
      <c r="B121" s="1"/>
      <c r="C121" t="str">
        <f>+IFERROR(VALUE(RIGHT(Tabla1[[#This Row],[B2B]],6)),"")</f>
        <v/>
      </c>
      <c r="D121" t="str">
        <f>+IFERROR(VLOOKUP(B121,Auxiliar!$A:$C,2,0),"")</f>
        <v/>
      </c>
      <c r="E121" s="5" t="str">
        <f>+IFERROR(VLOOKUP(B121,Auxiliar!$A:$C,3,0),"")</f>
        <v/>
      </c>
      <c r="S121" s="1">
        <v>2763</v>
      </c>
      <c r="T121" s="1" t="s">
        <v>9</v>
      </c>
      <c r="U121" s="6">
        <f>+IFERROR(VALUE(RIGHT(Tabla4[[#This Row],[B2B]],6)),"")</f>
        <v>2763</v>
      </c>
      <c r="V121" s="6" t="str">
        <f>+IFERROR(VLOOKUP(T121,Auxiliar!$A:$C,2,0),"")</f>
        <v>CORE</v>
      </c>
      <c r="W121" s="7" t="str">
        <f>+IFERROR(VLOOKUP(T121,Auxiliar!$A:$C,3,0),"")</f>
        <v>0b 1% | 2b 5% | 4b 6%</v>
      </c>
      <c r="Y121" s="1">
        <v>4501</v>
      </c>
      <c r="Z121" s="1" t="s">
        <v>10</v>
      </c>
      <c r="AA121" s="6">
        <f>+IFERROR(VALUE(RIGHT(Tabla5[[#This Row],[B2B]],6)),"")</f>
        <v>4501</v>
      </c>
      <c r="AB121" s="6" t="str">
        <f>+IFERROR(VLOOKUP(Z121,Auxiliar!$A:$C,2,0),"")</f>
        <v>CORE</v>
      </c>
      <c r="AC121" s="7" t="str">
        <f>+IFERROR(VLOOKUP(Z121,Auxiliar!$A:$C,3,0),"")</f>
        <v>0b 1% | 3b 4% | 5b 6%</v>
      </c>
      <c r="AE121" s="1">
        <v>10221</v>
      </c>
      <c r="AF121" s="1" t="s">
        <v>11</v>
      </c>
      <c r="AG121" s="6">
        <f>+IFERROR(VALUE(RIGHT(Tabla6[[#This Row],[B2B]],6)),"")</f>
        <v>10221</v>
      </c>
      <c r="AH121" s="6" t="str">
        <f>+IFERROR(VLOOKUP(AF121,Auxiliar!$A:$C,2,0),"")</f>
        <v>CORE</v>
      </c>
      <c r="AI121" s="7" t="str">
        <f>+IFERROR(VLOOKUP(AF121,Auxiliar!$A:$C,3,0),"")</f>
        <v>0b 1% | 6b 5% | 10b 6%</v>
      </c>
      <c r="AK121" s="1">
        <v>2501</v>
      </c>
      <c r="AL121" s="1" t="s">
        <v>30</v>
      </c>
      <c r="AM121" s="6">
        <f>+IFERROR(VALUE(RIGHT(Tabla7[[#This Row],[B2B]],6)),"")</f>
        <v>2501</v>
      </c>
      <c r="AN121" s="6" t="str">
        <f>+IFERROR(VLOOKUP(AL121,Auxiliar!$A:$C,2,0),"")</f>
        <v>LATONES</v>
      </c>
      <c r="AO121" s="7" t="str">
        <f>+IFERROR(VLOOKUP(AL121,Auxiliar!$A:$C,3,0),"")</f>
        <v>1b 4% | 5b 7% | 97b 0%</v>
      </c>
      <c r="AQ121" s="1">
        <v>4014</v>
      </c>
      <c r="AR121" s="1" t="s">
        <v>31</v>
      </c>
      <c r="AS121" s="6">
        <f>+IFERROR(VALUE(RIGHT(Tabla8[[#This Row],[B2B]],6)),"")</f>
        <v>4014</v>
      </c>
      <c r="AT121" s="6" t="str">
        <f>+IFERROR(VLOOKUP(AR121,Auxiliar!$A:$C,2,0),"")</f>
        <v>LATONES</v>
      </c>
      <c r="AU121" s="7" t="str">
        <f>+IFERROR(VLOOKUP(AR121,Auxiliar!$A:$C,3,0),"")</f>
        <v>2b 3% | 4b 5% | 5b 8% | 193 0%</v>
      </c>
      <c r="AW121" s="1"/>
      <c r="AX121" s="1" t="s">
        <v>32</v>
      </c>
      <c r="AY121" s="6" t="str">
        <f>+IFERROR(VALUE(RIGHT(Tabla9[[#This Row],[B2B]],6)),"")</f>
        <v/>
      </c>
      <c r="AZ121" s="6" t="str">
        <f>+IFERROR(VLOOKUP(AX121,Auxiliar!$A:$C,2,0),"")</f>
        <v>LATONES</v>
      </c>
      <c r="BA121" s="7" t="str">
        <f>+IFERROR(VLOOKUP(AX121,Auxiliar!$A:$C,3,0),"")</f>
        <v>2b 3% | 4b 4% | 6b 5% | 10b 8%  | 385b 0%</v>
      </c>
      <c r="BC121" s="1"/>
      <c r="BD121" s="1" t="s">
        <v>33</v>
      </c>
      <c r="BE121" s="6" t="str">
        <f>+IFERROR(VALUE(RIGHT(Tabla10[[#This Row],[B2B]],6)),"")</f>
        <v/>
      </c>
      <c r="BF121" s="6" t="str">
        <f>+IFERROR(VLOOKUP(BD121,Auxiliar!$A:$C,2,0),"")</f>
        <v>LATONES</v>
      </c>
      <c r="BG121" s="7" t="str">
        <f>+IFERROR(VLOOKUP(BD121,Auxiliar!$A:$C,3,0),"")</f>
        <v>6b 4% | 12b 5% | 15b 8% | 385b 0%</v>
      </c>
      <c r="BI121" s="1"/>
      <c r="BJ121" s="1"/>
      <c r="BK121" s="6" t="str">
        <f>+IFERROR(VALUE(RIGHT(Tabla11[[#This Row],[B2B]],6)),"")</f>
        <v/>
      </c>
      <c r="BL121" s="6" t="str">
        <f>+IFERROR(VLOOKUP(BJ121,Auxiliar!$A:$C,2,0),"")</f>
        <v/>
      </c>
      <c r="BM121" s="7" t="str">
        <f>+IFERROR(VLOOKUP(BJ121,Auxiliar!$A:$C,3,0),"")</f>
        <v/>
      </c>
      <c r="BO121" s="1">
        <v>4522</v>
      </c>
      <c r="BP121" s="1" t="s">
        <v>39</v>
      </c>
      <c r="BQ121" s="6">
        <f>+IFERROR(VALUE(RIGHT(Tabla12[[#This Row],[B2B]],6)),"")</f>
        <v>4522</v>
      </c>
      <c r="BR121" s="6" t="str">
        <f>+IFERROR(VLOOKUP(BP121,Auxiliar!$A:$C,2,0),"")</f>
        <v>VALUE LITRO</v>
      </c>
      <c r="BS121" s="7" t="str">
        <f>+IFERROR(VLOOKUP(BP121,Auxiliar!$A:$C,3,0),"")</f>
        <v>1b 12%</v>
      </c>
      <c r="BU121" s="1"/>
      <c r="BV121" s="1"/>
      <c r="BW121" s="6" t="str">
        <f>+IFERROR(VALUE(RIGHT(Tabla13[[#This Row],[B2B]],6)),"")</f>
        <v/>
      </c>
      <c r="BX121" s="6" t="str">
        <f>+IFERROR(VLOOKUP(BV121,Auxiliar!$A:$C,2,0),"")</f>
        <v/>
      </c>
      <c r="BY121" s="7" t="str">
        <f>+IFERROR(VLOOKUP(BV121,Auxiliar!$A:$C,3,0),"")</f>
        <v/>
      </c>
      <c r="CA121" s="1">
        <v>1738</v>
      </c>
      <c r="CB121" s="1" t="s">
        <v>35</v>
      </c>
      <c r="CC121" s="6">
        <f>+IFERROR(VALUE(RIGHT(Tabla14[[#This Row],[B2B]],6)),"")</f>
        <v>1738</v>
      </c>
      <c r="CD121" s="6" t="str">
        <f>+IFERROR(VLOOKUP(CB121,Auxiliar!$A:$C,2,0),"")</f>
        <v>Corona 710cc</v>
      </c>
      <c r="CE121" s="7" t="str">
        <f>+IFERROR(VLOOKUP(CB121,Auxiliar!$A:$C,3,0),"")</f>
        <v>1b 10% | 85b 0%</v>
      </c>
      <c r="CG121" s="1"/>
      <c r="CH121" s="1"/>
      <c r="CI121" s="6" t="str">
        <f>+IFERROR(VALUE(RIGHT(Tabla15[[#This Row],[B2B]],6)),"")</f>
        <v/>
      </c>
      <c r="CJ121" s="6" t="str">
        <f>+IFERROR(VLOOKUP(CH121,Auxiliar!$A:$C,2,0),"")</f>
        <v/>
      </c>
      <c r="CK121" s="7" t="str">
        <f>+IFERROR(VLOOKUP(CH121,Auxiliar!$A:$C,3,0),"")</f>
        <v/>
      </c>
      <c r="CM121" s="1">
        <v>1701</v>
      </c>
      <c r="CN121" s="1" t="s">
        <v>20</v>
      </c>
      <c r="CO121" s="6">
        <v>1701</v>
      </c>
      <c r="CP121" s="6" t="s">
        <v>20</v>
      </c>
      <c r="CQ121" s="7" t="s">
        <v>21</v>
      </c>
      <c r="CS121" s="1"/>
      <c r="CT121" s="1"/>
      <c r="CU121" s="6" t="str">
        <f>+IFERROR(VALUE(RIGHT(Tabla17[[#This Row],[B2B]],6)),"")</f>
        <v/>
      </c>
      <c r="CV121" s="6" t="str">
        <f>+IFERROR(VLOOKUP(CT121,Auxiliar!$A:$C,2,0),"")</f>
        <v/>
      </c>
      <c r="CW121" s="7" t="str">
        <f>+IFERROR(VLOOKUP(CT121,Auxiliar!$A:$C,3,0),"")</f>
        <v/>
      </c>
      <c r="CY121" s="1">
        <v>1701</v>
      </c>
      <c r="CZ121" s="1" t="s">
        <v>16</v>
      </c>
      <c r="DA121" s="6">
        <f>+IFERROR(VALUE(RIGHT(Tabla18[[#This Row],[B2B]],6)),"")</f>
        <v>1701</v>
      </c>
      <c r="DB121" s="6" t="str">
        <f>+IFERROR(VLOOKUP(CZ121,Auxiliar!$A:$C,2,0),"")</f>
        <v>PREMIUM</v>
      </c>
      <c r="DC121" s="7" t="str">
        <f>+IFERROR(VLOOKUP(CZ121,Auxiliar!$A:$C,3,0),"")</f>
        <v>0b 0% | 2b 2% | 5b 3,5% | 10b 5%</v>
      </c>
      <c r="DE121" s="1">
        <v>1701</v>
      </c>
      <c r="DF121" s="1" t="s">
        <v>19</v>
      </c>
      <c r="DG121" s="6">
        <f>+IFERROR(VALUE(RIGHT(Tabla19[[#This Row],[B2B]],6)),"")</f>
        <v>1701</v>
      </c>
      <c r="DH121" s="6" t="str">
        <f>+IFERROR(VLOOKUP(DF121,Auxiliar!$A:$C,2,0),"")</f>
        <v>MICHELOB</v>
      </c>
      <c r="DI121" s="7" t="str">
        <f>+IFERROR(VLOOKUP(DF121,Auxiliar!$A:$C,3,0),"")</f>
        <v>1b 7% | 3b 22% | 8b 27%</v>
      </c>
      <c r="DK121" s="1"/>
      <c r="DL121" s="1"/>
      <c r="DM121" s="6" t="str">
        <f>+IFERROR(VALUE(RIGHT(Tabla20[[#This Row],[B2B]],6)),"")</f>
        <v/>
      </c>
      <c r="DN121" s="6" t="str">
        <f>+IFERROR(VLOOKUP(DL121,Auxiliar!$A:$C,2,0),"")</f>
        <v/>
      </c>
      <c r="DO121" s="7" t="str">
        <f>+IFERROR(VLOOKUP(DL121,Auxiliar!$A:$C,3,0),"")</f>
        <v/>
      </c>
      <c r="DQ121" s="1">
        <v>1701</v>
      </c>
      <c r="DR121" s="12" t="s">
        <v>24</v>
      </c>
      <c r="DS121" s="6">
        <f>+IFERROR(VALUE(RIGHT(Tabla21[[#This Row],[B2B]],6)),"")</f>
        <v>1701</v>
      </c>
      <c r="DT121" s="6" t="str">
        <f>+IFERROR(VLOOKUP(DR121,Auxiliar!$A:$C,2,0),"")</f>
        <v>CORONA PORRON</v>
      </c>
      <c r="DU121" s="7" t="str">
        <f>+IFERROR(VLOOKUP(DR121,Auxiliar!$A:$C,3,0),"")</f>
        <v>1b 5% | 20b 0%</v>
      </c>
      <c r="DW121" s="1">
        <v>4523</v>
      </c>
      <c r="DX121" s="12" t="s">
        <v>43</v>
      </c>
      <c r="DY121" s="6">
        <f>+IFERROR(VALUE(RIGHT(Tabla22[[#This Row],[B2B]],6)),"")</f>
        <v>4523</v>
      </c>
      <c r="DZ121" s="6" t="str">
        <f>+IFERROR(VLOOKUP(DX121,Auxiliar!$A:$C,2,0),"")</f>
        <v xml:space="preserve">VALUE LATA </v>
      </c>
      <c r="EA121" s="7" t="str">
        <f>+IFERROR(VLOOKUP(DX121,Auxiliar!$A:$C,3,0),"")</f>
        <v>1b 15% | 100b 18%</v>
      </c>
      <c r="EC121" s="1">
        <v>4511</v>
      </c>
      <c r="ED121" s="12" t="s">
        <v>47</v>
      </c>
      <c r="EE121" s="6">
        <f>+IFERROR(VALUE(RIGHT(Tabla23[[#This Row],[B2B]],6)),"")</f>
        <v>4511</v>
      </c>
      <c r="EF121" s="6" t="str">
        <f>+IFERROR(VLOOKUP(ED121,Auxiliar!$A:$C,2,0),"")</f>
        <v>VALUE LATON</v>
      </c>
      <c r="EG121" s="7" t="str">
        <f>+IFERROR(VLOOKUP(ED121,Auxiliar!$A:$C,3,0),"")</f>
        <v>1b 10% | 5b 15% | 192b 0%</v>
      </c>
      <c r="EI121" s="1"/>
      <c r="EJ121" s="12"/>
      <c r="EK121" s="6" t="str">
        <f>+IFERROR(VALUE(RIGHT(Tabla24[[#This Row],[B2B]],6)),"")</f>
        <v/>
      </c>
      <c r="EL121" s="6" t="str">
        <f>+IFERROR(VLOOKUP(EJ121,Auxiliar!$A:$C,2,0),"")</f>
        <v/>
      </c>
      <c r="EM121" s="7" t="str">
        <f>+IFERROR(VLOOKUP(EJ121,Auxiliar!$A:$C,3,0),"")</f>
        <v/>
      </c>
      <c r="EO121" s="1"/>
      <c r="EP121" s="12"/>
      <c r="EQ121" s="6" t="str">
        <f>+IFERROR(VALUE(RIGHT(Tabla25[[#This Row],[B2B]],6)),"")</f>
        <v/>
      </c>
      <c r="ER121" s="6" t="str">
        <f>+IFERROR(VLOOKUP(EP121,Auxiliar!$A:$C,2,0),"")</f>
        <v/>
      </c>
      <c r="ES121" s="7" t="str">
        <f>+IFERROR(VLOOKUP(EP121,Auxiliar!$A:$C,3,0),"")</f>
        <v/>
      </c>
      <c r="EU121" s="1"/>
      <c r="EV121" s="12"/>
      <c r="EW121" s="6" t="str">
        <f>+IFERROR(VALUE(RIGHT(Tabla26[[#This Row],[B2B]],6)),"")</f>
        <v/>
      </c>
      <c r="EX121" s="6" t="str">
        <f>+IFERROR(VLOOKUP(EV121,Auxiliar!$A:$C,2,0),"")</f>
        <v/>
      </c>
      <c r="EY121" s="7" t="str">
        <f>+IFERROR(VLOOKUP(EV121,Auxiliar!$A:$C,3,0),"")</f>
        <v/>
      </c>
      <c r="EZ121" s="1"/>
      <c r="FA121" s="12"/>
      <c r="FB121" s="6" t="str">
        <f>+IFERROR(VALUE(RIGHT(Tabla27[[#This Row],[B2B]],6)),"")</f>
        <v/>
      </c>
      <c r="FC121" s="6" t="str">
        <f>+IFERROR(VLOOKUP(FA121,Auxiliar!$A:$C,2,0),"")</f>
        <v/>
      </c>
      <c r="FD121" s="7" t="str">
        <f>+IFERROR(VLOOKUP(FA121,Auxiliar!$A:$C,3,0),"")</f>
        <v/>
      </c>
      <c r="FE121" s="1"/>
      <c r="FF121" s="12"/>
      <c r="FG121" s="6" t="str">
        <f>+IFERROR(VALUE(RIGHT(Tabla28[[#This Row],[B2B]],6)),"")</f>
        <v/>
      </c>
      <c r="FH121" s="6" t="str">
        <f>+IFERROR(VLOOKUP(FF121,Auxiliar!$A:$C,2,0),"")</f>
        <v/>
      </c>
      <c r="FI121" s="7" t="str">
        <f>+IFERROR(VLOOKUP(FF121,Auxiliar!$A:$C,3,0),"")</f>
        <v/>
      </c>
      <c r="FJ121" s="1"/>
      <c r="FK121" s="12"/>
      <c r="FL121" s="6" t="str">
        <f>+IFERROR(VALUE(RIGHT(Tabla29[[#This Row],[B2B]],6)),"")</f>
        <v/>
      </c>
      <c r="FM121" s="6" t="str">
        <f>+IFERROR(VLOOKUP(FK121,Auxiliar!$A:$C,2,0),"")</f>
        <v/>
      </c>
      <c r="FN121" s="7" t="str">
        <f>+IFERROR(VLOOKUP(FK121,Auxiliar!$A:$C,3,0),"")</f>
        <v/>
      </c>
      <c r="FO121" s="1"/>
      <c r="FP121" s="12"/>
      <c r="FQ121" s="6"/>
      <c r="FR121" s="6"/>
      <c r="FS121" s="7"/>
      <c r="FT121" s="1"/>
      <c r="FU121" s="12"/>
      <c r="FV121" s="6" t="str">
        <f>+IFERROR(VALUE(RIGHT(Tabla31[[#This Row],[B2B]],6)),"")</f>
        <v/>
      </c>
      <c r="FW121" s="6" t="str">
        <f>+IFERROR(VLOOKUP(FU121,Auxiliar!$A:$C,2,0),"")</f>
        <v/>
      </c>
      <c r="FX121" s="7" t="str">
        <f>+IFERROR(VLOOKUP(FU121,Auxiliar!$A:$C,3,0),"")</f>
        <v/>
      </c>
      <c r="FY121" s="1"/>
      <c r="FZ121" s="12"/>
      <c r="GA121" s="6" t="str">
        <f>+IFERROR(VALUE(RIGHT(Tabla32[[#This Row],[B2B]],6)),"")</f>
        <v/>
      </c>
      <c r="GB121" s="6" t="str">
        <f>+IFERROR(VLOOKUP(FZ121,Auxiliar!$A:$C,2,0),"")</f>
        <v/>
      </c>
      <c r="GC121" s="7" t="str">
        <f>+IFERROR(VLOOKUP(FZ121,Auxiliar!$A:$C,3,0),"")</f>
        <v/>
      </c>
      <c r="GD121" s="1"/>
      <c r="GE121" s="12"/>
      <c r="GF121" s="6" t="str">
        <f>+IFERROR(VALUE(RIGHT(Tabla33[[#This Row],[B2B]],6)),"")</f>
        <v/>
      </c>
      <c r="GG121" s="6" t="str">
        <f>+IFERROR(VLOOKUP(GE121,Auxiliar!$A:$C,2,0),"")</f>
        <v/>
      </c>
      <c r="GH121" s="7" t="str">
        <f>+IFERROR(VLOOKUP(GE121,Auxiliar!$A:$C,3,0),"")</f>
        <v/>
      </c>
    </row>
    <row r="122" spans="1:190" x14ac:dyDescent="0.25">
      <c r="A122" s="1"/>
      <c r="B122" s="1"/>
      <c r="C122" t="str">
        <f>+IFERROR(VALUE(RIGHT(Tabla1[[#This Row],[B2B]],6)),"")</f>
        <v/>
      </c>
      <c r="D122" t="str">
        <f>+IFERROR(VLOOKUP(B122,Auxiliar!$A:$C,2,0),"")</f>
        <v/>
      </c>
      <c r="E122" s="5" t="str">
        <f>+IFERROR(VLOOKUP(B122,Auxiliar!$A:$C,3,0),"")</f>
        <v/>
      </c>
      <c r="S122" s="1">
        <v>2772</v>
      </c>
      <c r="T122" s="1" t="s">
        <v>9</v>
      </c>
      <c r="U122" s="6">
        <f>+IFERROR(VALUE(RIGHT(Tabla4[[#This Row],[B2B]],6)),"")</f>
        <v>2772</v>
      </c>
      <c r="V122" s="6" t="str">
        <f>+IFERROR(VLOOKUP(T122,Auxiliar!$A:$C,2,0),"")</f>
        <v>CORE</v>
      </c>
      <c r="W122" s="7" t="str">
        <f>+IFERROR(VLOOKUP(T122,Auxiliar!$A:$C,3,0),"")</f>
        <v>0b 1% | 2b 5% | 4b 6%</v>
      </c>
      <c r="Y122" s="1">
        <v>4511</v>
      </c>
      <c r="Z122" s="1" t="s">
        <v>10</v>
      </c>
      <c r="AA122" s="6">
        <f>+IFERROR(VALUE(RIGHT(Tabla5[[#This Row],[B2B]],6)),"")</f>
        <v>4511</v>
      </c>
      <c r="AB122" s="6" t="str">
        <f>+IFERROR(VLOOKUP(Z122,Auxiliar!$A:$C,2,0),"")</f>
        <v>CORE</v>
      </c>
      <c r="AC122" s="7" t="str">
        <f>+IFERROR(VLOOKUP(Z122,Auxiliar!$A:$C,3,0),"")</f>
        <v>0b 1% | 3b 4% | 5b 6%</v>
      </c>
      <c r="AE122" s="1">
        <v>10351</v>
      </c>
      <c r="AF122" s="1" t="s">
        <v>11</v>
      </c>
      <c r="AG122" s="6">
        <f>+IFERROR(VALUE(RIGHT(Tabla6[[#This Row],[B2B]],6)),"")</f>
        <v>10351</v>
      </c>
      <c r="AH122" s="6" t="str">
        <f>+IFERROR(VLOOKUP(AF122,Auxiliar!$A:$C,2,0),"")</f>
        <v>CORE</v>
      </c>
      <c r="AI122" s="7" t="str">
        <f>+IFERROR(VLOOKUP(AF122,Auxiliar!$A:$C,3,0),"")</f>
        <v>0b 1% | 6b 5% | 10b 6%</v>
      </c>
      <c r="AK122" s="1">
        <v>2512</v>
      </c>
      <c r="AL122" s="1" t="s">
        <v>30</v>
      </c>
      <c r="AM122" s="6">
        <f>+IFERROR(VALUE(RIGHT(Tabla7[[#This Row],[B2B]],6)),"")</f>
        <v>2512</v>
      </c>
      <c r="AN122" s="6" t="str">
        <f>+IFERROR(VLOOKUP(AL122,Auxiliar!$A:$C,2,0),"")</f>
        <v>LATONES</v>
      </c>
      <c r="AO122" s="7" t="str">
        <f>+IFERROR(VLOOKUP(AL122,Auxiliar!$A:$C,3,0),"")</f>
        <v>1b 4% | 5b 7% | 97b 0%</v>
      </c>
      <c r="AQ122" s="1">
        <v>4062</v>
      </c>
      <c r="AR122" s="1" t="s">
        <v>31</v>
      </c>
      <c r="AS122" s="6">
        <f>+IFERROR(VALUE(RIGHT(Tabla8[[#This Row],[B2B]],6)),"")</f>
        <v>4062</v>
      </c>
      <c r="AT122" s="6" t="str">
        <f>+IFERROR(VLOOKUP(AR122,Auxiliar!$A:$C,2,0),"")</f>
        <v>LATONES</v>
      </c>
      <c r="AU122" s="7" t="str">
        <f>+IFERROR(VLOOKUP(AR122,Auxiliar!$A:$C,3,0),"")</f>
        <v>2b 3% | 4b 5% | 5b 8% | 193 0%</v>
      </c>
      <c r="AW122" s="1"/>
      <c r="AX122" s="1" t="s">
        <v>32</v>
      </c>
      <c r="AY122" s="6" t="str">
        <f>+IFERROR(VALUE(RIGHT(Tabla9[[#This Row],[B2B]],6)),"")</f>
        <v/>
      </c>
      <c r="AZ122" s="6" t="str">
        <f>+IFERROR(VLOOKUP(AX122,Auxiliar!$A:$C,2,0),"")</f>
        <v>LATONES</v>
      </c>
      <c r="BA122" s="7" t="str">
        <f>+IFERROR(VLOOKUP(AX122,Auxiliar!$A:$C,3,0),"")</f>
        <v>2b 3% | 4b 4% | 6b 5% | 10b 8%  | 385b 0%</v>
      </c>
      <c r="BC122" s="1"/>
      <c r="BD122" s="1" t="s">
        <v>33</v>
      </c>
      <c r="BE122" s="6" t="str">
        <f>+IFERROR(VALUE(RIGHT(Tabla10[[#This Row],[B2B]],6)),"")</f>
        <v/>
      </c>
      <c r="BF122" s="6" t="str">
        <f>+IFERROR(VLOOKUP(BD122,Auxiliar!$A:$C,2,0),"")</f>
        <v>LATONES</v>
      </c>
      <c r="BG122" s="7" t="str">
        <f>+IFERROR(VLOOKUP(BD122,Auxiliar!$A:$C,3,0),"")</f>
        <v>6b 4% | 12b 5% | 15b 8% | 385b 0%</v>
      </c>
      <c r="BI122" s="1"/>
      <c r="BJ122" s="1"/>
      <c r="BK122" s="6" t="str">
        <f>+IFERROR(VALUE(RIGHT(Tabla11[[#This Row],[B2B]],6)),"")</f>
        <v/>
      </c>
      <c r="BL122" s="6" t="str">
        <f>+IFERROR(VLOOKUP(BJ122,Auxiliar!$A:$C,2,0),"")</f>
        <v/>
      </c>
      <c r="BM122" s="7" t="str">
        <f>+IFERROR(VLOOKUP(BJ122,Auxiliar!$A:$C,3,0),"")</f>
        <v/>
      </c>
      <c r="BO122" s="1">
        <v>4523</v>
      </c>
      <c r="BP122" s="1" t="s">
        <v>39</v>
      </c>
      <c r="BQ122" s="6">
        <f>+IFERROR(VALUE(RIGHT(Tabla12[[#This Row],[B2B]],6)),"")</f>
        <v>4523</v>
      </c>
      <c r="BR122" s="6" t="str">
        <f>+IFERROR(VLOOKUP(BP122,Auxiliar!$A:$C,2,0),"")</f>
        <v>VALUE LITRO</v>
      </c>
      <c r="BS122" s="7" t="str">
        <f>+IFERROR(VLOOKUP(BP122,Auxiliar!$A:$C,3,0),"")</f>
        <v>1b 12%</v>
      </c>
      <c r="BU122" s="1"/>
      <c r="BV122" s="1"/>
      <c r="BW122" s="6" t="str">
        <f>+IFERROR(VALUE(RIGHT(Tabla13[[#This Row],[B2B]],6)),"")</f>
        <v/>
      </c>
      <c r="BX122" s="6" t="str">
        <f>+IFERROR(VLOOKUP(BV122,Auxiliar!$A:$C,2,0),"")</f>
        <v/>
      </c>
      <c r="BY122" s="7" t="str">
        <f>+IFERROR(VLOOKUP(BV122,Auxiliar!$A:$C,3,0),"")</f>
        <v/>
      </c>
      <c r="CA122" s="1">
        <v>1767</v>
      </c>
      <c r="CB122" s="1" t="s">
        <v>35</v>
      </c>
      <c r="CC122" s="6">
        <f>+IFERROR(VALUE(RIGHT(Tabla14[[#This Row],[B2B]],6)),"")</f>
        <v>1767</v>
      </c>
      <c r="CD122" s="6" t="str">
        <f>+IFERROR(VLOOKUP(CB122,Auxiliar!$A:$C,2,0),"")</f>
        <v>Corona 710cc</v>
      </c>
      <c r="CE122" s="7" t="str">
        <f>+IFERROR(VLOOKUP(CB122,Auxiliar!$A:$C,3,0),"")</f>
        <v>1b 10% | 85b 0%</v>
      </c>
      <c r="CG122" s="1"/>
      <c r="CH122" s="1"/>
      <c r="CI122" s="6" t="str">
        <f>+IFERROR(VALUE(RIGHT(Tabla15[[#This Row],[B2B]],6)),"")</f>
        <v/>
      </c>
      <c r="CJ122" s="6" t="str">
        <f>+IFERROR(VLOOKUP(CH122,Auxiliar!$A:$C,2,0),"")</f>
        <v/>
      </c>
      <c r="CK122" s="7" t="str">
        <f>+IFERROR(VLOOKUP(CH122,Auxiliar!$A:$C,3,0),"")</f>
        <v/>
      </c>
      <c r="CM122" s="1">
        <v>1704</v>
      </c>
      <c r="CN122" s="1" t="s">
        <v>20</v>
      </c>
      <c r="CO122" s="6">
        <v>1704</v>
      </c>
      <c r="CP122" s="6" t="s">
        <v>20</v>
      </c>
      <c r="CQ122" s="7" t="s">
        <v>21</v>
      </c>
      <c r="CS122" s="1"/>
      <c r="CT122" s="1"/>
      <c r="CU122" s="6" t="str">
        <f>+IFERROR(VALUE(RIGHT(Tabla17[[#This Row],[B2B]],6)),"")</f>
        <v/>
      </c>
      <c r="CV122" s="6" t="str">
        <f>+IFERROR(VLOOKUP(CT122,Auxiliar!$A:$C,2,0),"")</f>
        <v/>
      </c>
      <c r="CW122" s="7" t="str">
        <f>+IFERROR(VLOOKUP(CT122,Auxiliar!$A:$C,3,0),"")</f>
        <v/>
      </c>
      <c r="CY122" s="1">
        <v>1704</v>
      </c>
      <c r="CZ122" s="1" t="s">
        <v>16</v>
      </c>
      <c r="DA122" s="6">
        <f>+IFERROR(VALUE(RIGHT(Tabla18[[#This Row],[B2B]],6)),"")</f>
        <v>1704</v>
      </c>
      <c r="DB122" s="6" t="str">
        <f>+IFERROR(VLOOKUP(CZ122,Auxiliar!$A:$C,2,0),"")</f>
        <v>PREMIUM</v>
      </c>
      <c r="DC122" s="7" t="str">
        <f>+IFERROR(VLOOKUP(CZ122,Auxiliar!$A:$C,3,0),"")</f>
        <v>0b 0% | 2b 2% | 5b 3,5% | 10b 5%</v>
      </c>
      <c r="DE122" s="1">
        <v>1704</v>
      </c>
      <c r="DF122" s="1" t="s">
        <v>19</v>
      </c>
      <c r="DG122" s="6">
        <f>+IFERROR(VALUE(RIGHT(Tabla19[[#This Row],[B2B]],6)),"")</f>
        <v>1704</v>
      </c>
      <c r="DH122" s="6" t="str">
        <f>+IFERROR(VLOOKUP(DF122,Auxiliar!$A:$C,2,0),"")</f>
        <v>MICHELOB</v>
      </c>
      <c r="DI122" s="7" t="str">
        <f>+IFERROR(VLOOKUP(DF122,Auxiliar!$A:$C,3,0),"")</f>
        <v>1b 7% | 3b 22% | 8b 27%</v>
      </c>
      <c r="DK122" s="1"/>
      <c r="DL122" s="1"/>
      <c r="DM122" s="6" t="str">
        <f>+IFERROR(VALUE(RIGHT(Tabla20[[#This Row],[B2B]],6)),"")</f>
        <v/>
      </c>
      <c r="DN122" s="6" t="str">
        <f>+IFERROR(VLOOKUP(DL122,Auxiliar!$A:$C,2,0),"")</f>
        <v/>
      </c>
      <c r="DO122" s="7" t="str">
        <f>+IFERROR(VLOOKUP(DL122,Auxiliar!$A:$C,3,0),"")</f>
        <v/>
      </c>
      <c r="DQ122" s="1">
        <v>1704</v>
      </c>
      <c r="DR122" s="12" t="s">
        <v>24</v>
      </c>
      <c r="DS122" s="6">
        <f>+IFERROR(VALUE(RIGHT(Tabla21[[#This Row],[B2B]],6)),"")</f>
        <v>1704</v>
      </c>
      <c r="DT122" s="6" t="str">
        <f>+IFERROR(VLOOKUP(DR122,Auxiliar!$A:$C,2,0),"")</f>
        <v>CORONA PORRON</v>
      </c>
      <c r="DU122" s="7" t="str">
        <f>+IFERROR(VLOOKUP(DR122,Auxiliar!$A:$C,3,0),"")</f>
        <v>1b 5% | 20b 0%</v>
      </c>
      <c r="DW122" s="1">
        <v>5799</v>
      </c>
      <c r="DX122" s="12" t="s">
        <v>43</v>
      </c>
      <c r="DY122" s="6">
        <f>+IFERROR(VALUE(RIGHT(Tabla22[[#This Row],[B2B]],6)),"")</f>
        <v>5799</v>
      </c>
      <c r="DZ122" s="6" t="str">
        <f>+IFERROR(VLOOKUP(DX122,Auxiliar!$A:$C,2,0),"")</f>
        <v xml:space="preserve">VALUE LATA </v>
      </c>
      <c r="EA122" s="7" t="str">
        <f>+IFERROR(VLOOKUP(DX122,Auxiliar!$A:$C,3,0),"")</f>
        <v>1b 15% | 100b 18%</v>
      </c>
      <c r="EC122" s="1">
        <v>4522</v>
      </c>
      <c r="ED122" s="12" t="s">
        <v>47</v>
      </c>
      <c r="EE122" s="6">
        <f>+IFERROR(VALUE(RIGHT(Tabla23[[#This Row],[B2B]],6)),"")</f>
        <v>4522</v>
      </c>
      <c r="EF122" s="6" t="str">
        <f>+IFERROR(VLOOKUP(ED122,Auxiliar!$A:$C,2,0),"")</f>
        <v>VALUE LATON</v>
      </c>
      <c r="EG122" s="7" t="str">
        <f>+IFERROR(VLOOKUP(ED122,Auxiliar!$A:$C,3,0),"")</f>
        <v>1b 10% | 5b 15% | 192b 0%</v>
      </c>
      <c r="EI122" s="1"/>
      <c r="EJ122" s="12"/>
      <c r="EK122" s="6" t="str">
        <f>+IFERROR(VALUE(RIGHT(Tabla24[[#This Row],[B2B]],6)),"")</f>
        <v/>
      </c>
      <c r="EL122" s="6" t="str">
        <f>+IFERROR(VLOOKUP(EJ122,Auxiliar!$A:$C,2,0),"")</f>
        <v/>
      </c>
      <c r="EM122" s="7" t="str">
        <f>+IFERROR(VLOOKUP(EJ122,Auxiliar!$A:$C,3,0),"")</f>
        <v/>
      </c>
      <c r="EO122" s="1"/>
      <c r="EP122" s="12"/>
      <c r="EQ122" s="6" t="str">
        <f>+IFERROR(VALUE(RIGHT(Tabla25[[#This Row],[B2B]],6)),"")</f>
        <v/>
      </c>
      <c r="ER122" s="6" t="str">
        <f>+IFERROR(VLOOKUP(EP122,Auxiliar!$A:$C,2,0),"")</f>
        <v/>
      </c>
      <c r="ES122" s="7" t="str">
        <f>+IFERROR(VLOOKUP(EP122,Auxiliar!$A:$C,3,0),"")</f>
        <v/>
      </c>
      <c r="EU122" s="1"/>
      <c r="EV122" s="12"/>
      <c r="EW122" s="6" t="str">
        <f>+IFERROR(VALUE(RIGHT(Tabla26[[#This Row],[B2B]],6)),"")</f>
        <v/>
      </c>
      <c r="EX122" s="6" t="str">
        <f>+IFERROR(VLOOKUP(EV122,Auxiliar!$A:$C,2,0),"")</f>
        <v/>
      </c>
      <c r="EY122" s="7" t="str">
        <f>+IFERROR(VLOOKUP(EV122,Auxiliar!$A:$C,3,0),"")</f>
        <v/>
      </c>
      <c r="EZ122" s="1"/>
      <c r="FA122" s="12"/>
      <c r="FB122" s="6" t="str">
        <f>+IFERROR(VALUE(RIGHT(Tabla27[[#This Row],[B2B]],6)),"")</f>
        <v/>
      </c>
      <c r="FC122" s="6" t="str">
        <f>+IFERROR(VLOOKUP(FA122,Auxiliar!$A:$C,2,0),"")</f>
        <v/>
      </c>
      <c r="FD122" s="7" t="str">
        <f>+IFERROR(VLOOKUP(FA122,Auxiliar!$A:$C,3,0),"")</f>
        <v/>
      </c>
      <c r="FE122" s="1"/>
      <c r="FF122" s="12"/>
      <c r="FG122" s="6" t="str">
        <f>+IFERROR(VALUE(RIGHT(Tabla28[[#This Row],[B2B]],6)),"")</f>
        <v/>
      </c>
      <c r="FH122" s="6" t="str">
        <f>+IFERROR(VLOOKUP(FF122,Auxiliar!$A:$C,2,0),"")</f>
        <v/>
      </c>
      <c r="FI122" s="7" t="str">
        <f>+IFERROR(VLOOKUP(FF122,Auxiliar!$A:$C,3,0),"")</f>
        <v/>
      </c>
      <c r="FJ122" s="1"/>
      <c r="FK122" s="12"/>
      <c r="FL122" s="6" t="str">
        <f>+IFERROR(VALUE(RIGHT(Tabla29[[#This Row],[B2B]],6)),"")</f>
        <v/>
      </c>
      <c r="FM122" s="6" t="str">
        <f>+IFERROR(VLOOKUP(FK122,Auxiliar!$A:$C,2,0),"")</f>
        <v/>
      </c>
      <c r="FN122" s="7" t="str">
        <f>+IFERROR(VLOOKUP(FK122,Auxiliar!$A:$C,3,0),"")</f>
        <v/>
      </c>
      <c r="FO122" s="1"/>
      <c r="FP122" s="12"/>
      <c r="FQ122" s="6"/>
      <c r="FR122" s="6"/>
      <c r="FS122" s="7"/>
      <c r="FT122" s="1"/>
      <c r="FU122" s="12"/>
      <c r="FV122" s="6" t="str">
        <f>+IFERROR(VALUE(RIGHT(Tabla31[[#This Row],[B2B]],6)),"")</f>
        <v/>
      </c>
      <c r="FW122" s="6" t="str">
        <f>+IFERROR(VLOOKUP(FU122,Auxiliar!$A:$C,2,0),"")</f>
        <v/>
      </c>
      <c r="FX122" s="7" t="str">
        <f>+IFERROR(VLOOKUP(FU122,Auxiliar!$A:$C,3,0),"")</f>
        <v/>
      </c>
      <c r="FY122" s="1"/>
      <c r="FZ122" s="12"/>
      <c r="GA122" s="6" t="str">
        <f>+IFERROR(VALUE(RIGHT(Tabla32[[#This Row],[B2B]],6)),"")</f>
        <v/>
      </c>
      <c r="GB122" s="6" t="str">
        <f>+IFERROR(VLOOKUP(FZ122,Auxiliar!$A:$C,2,0),"")</f>
        <v/>
      </c>
      <c r="GC122" s="7" t="str">
        <f>+IFERROR(VLOOKUP(FZ122,Auxiliar!$A:$C,3,0),"")</f>
        <v/>
      </c>
      <c r="GD122" s="1"/>
      <c r="GE122" s="12"/>
      <c r="GF122" s="6" t="str">
        <f>+IFERROR(VALUE(RIGHT(Tabla33[[#This Row],[B2B]],6)),"")</f>
        <v/>
      </c>
      <c r="GG122" s="6" t="str">
        <f>+IFERROR(VLOOKUP(GE122,Auxiliar!$A:$C,2,0),"")</f>
        <v/>
      </c>
      <c r="GH122" s="7" t="str">
        <f>+IFERROR(VLOOKUP(GE122,Auxiliar!$A:$C,3,0),"")</f>
        <v/>
      </c>
    </row>
    <row r="123" spans="1:190" x14ac:dyDescent="0.25">
      <c r="A123" s="1"/>
      <c r="B123" s="1"/>
      <c r="C123" t="str">
        <f>+IFERROR(VALUE(RIGHT(Tabla1[[#This Row],[B2B]],6)),"")</f>
        <v/>
      </c>
      <c r="D123" t="str">
        <f>+IFERROR(VLOOKUP(B123,Auxiliar!$A:$C,2,0),"")</f>
        <v/>
      </c>
      <c r="E123" s="5" t="str">
        <f>+IFERROR(VLOOKUP(B123,Auxiliar!$A:$C,3,0),"")</f>
        <v/>
      </c>
      <c r="S123" s="1">
        <v>2782</v>
      </c>
      <c r="T123" s="1" t="s">
        <v>9</v>
      </c>
      <c r="U123" s="6">
        <f>+IFERROR(VALUE(RIGHT(Tabla4[[#This Row],[B2B]],6)),"")</f>
        <v>2782</v>
      </c>
      <c r="V123" s="6" t="str">
        <f>+IFERROR(VLOOKUP(T123,Auxiliar!$A:$C,2,0),"")</f>
        <v>CORE</v>
      </c>
      <c r="W123" s="7" t="str">
        <f>+IFERROR(VLOOKUP(T123,Auxiliar!$A:$C,3,0),"")</f>
        <v>0b 1% | 2b 5% | 4b 6%</v>
      </c>
      <c r="Y123" s="1">
        <v>4522</v>
      </c>
      <c r="Z123" s="1" t="s">
        <v>10</v>
      </c>
      <c r="AA123" s="6">
        <f>+IFERROR(VALUE(RIGHT(Tabla5[[#This Row],[B2B]],6)),"")</f>
        <v>4522</v>
      </c>
      <c r="AB123" s="6" t="str">
        <f>+IFERROR(VLOOKUP(Z123,Auxiliar!$A:$C,2,0),"")</f>
        <v>CORE</v>
      </c>
      <c r="AC123" s="7" t="str">
        <f>+IFERROR(VLOOKUP(Z123,Auxiliar!$A:$C,3,0),"")</f>
        <v>0b 1% | 3b 4% | 5b 6%</v>
      </c>
      <c r="AE123" s="1">
        <v>10392</v>
      </c>
      <c r="AF123" s="1" t="s">
        <v>11</v>
      </c>
      <c r="AG123" s="6">
        <f>+IFERROR(VALUE(RIGHT(Tabla6[[#This Row],[B2B]],6)),"")</f>
        <v>10392</v>
      </c>
      <c r="AH123" s="6" t="str">
        <f>+IFERROR(VLOOKUP(AF123,Auxiliar!$A:$C,2,0),"")</f>
        <v>CORE</v>
      </c>
      <c r="AI123" s="7" t="str">
        <f>+IFERROR(VLOOKUP(AF123,Auxiliar!$A:$C,3,0),"")</f>
        <v>0b 1% | 6b 5% | 10b 6%</v>
      </c>
      <c r="AK123" s="1">
        <v>2517</v>
      </c>
      <c r="AL123" s="1" t="s">
        <v>30</v>
      </c>
      <c r="AM123" s="6">
        <f>+IFERROR(VALUE(RIGHT(Tabla7[[#This Row],[B2B]],6)),"")</f>
        <v>2517</v>
      </c>
      <c r="AN123" s="6" t="str">
        <f>+IFERROR(VLOOKUP(AL123,Auxiliar!$A:$C,2,0),"")</f>
        <v>LATONES</v>
      </c>
      <c r="AO123" s="7" t="str">
        <f>+IFERROR(VLOOKUP(AL123,Auxiliar!$A:$C,3,0),"")</f>
        <v>1b 4% | 5b 7% | 97b 0%</v>
      </c>
      <c r="AQ123" s="1">
        <v>4074</v>
      </c>
      <c r="AR123" s="1" t="s">
        <v>31</v>
      </c>
      <c r="AS123" s="6">
        <f>+IFERROR(VALUE(RIGHT(Tabla8[[#This Row],[B2B]],6)),"")</f>
        <v>4074</v>
      </c>
      <c r="AT123" s="6" t="str">
        <f>+IFERROR(VLOOKUP(AR123,Auxiliar!$A:$C,2,0),"")</f>
        <v>LATONES</v>
      </c>
      <c r="AU123" s="7" t="str">
        <f>+IFERROR(VLOOKUP(AR123,Auxiliar!$A:$C,3,0),"")</f>
        <v>2b 3% | 4b 5% | 5b 8% | 193 0%</v>
      </c>
      <c r="AW123" s="1"/>
      <c r="AX123" s="1" t="s">
        <v>32</v>
      </c>
      <c r="AY123" s="6" t="str">
        <f>+IFERROR(VALUE(RIGHT(Tabla9[[#This Row],[B2B]],6)),"")</f>
        <v/>
      </c>
      <c r="AZ123" s="6" t="str">
        <f>+IFERROR(VLOOKUP(AX123,Auxiliar!$A:$C,2,0),"")</f>
        <v>LATONES</v>
      </c>
      <c r="BA123" s="7" t="str">
        <f>+IFERROR(VLOOKUP(AX123,Auxiliar!$A:$C,3,0),"")</f>
        <v>2b 3% | 4b 4% | 6b 5% | 10b 8%  | 385b 0%</v>
      </c>
      <c r="BC123" s="1"/>
      <c r="BD123" s="1" t="s">
        <v>33</v>
      </c>
      <c r="BE123" s="6" t="str">
        <f>+IFERROR(VALUE(RIGHT(Tabla10[[#This Row],[B2B]],6)),"")</f>
        <v/>
      </c>
      <c r="BF123" s="6" t="str">
        <f>+IFERROR(VLOOKUP(BD123,Auxiliar!$A:$C,2,0),"")</f>
        <v>LATONES</v>
      </c>
      <c r="BG123" s="7" t="str">
        <f>+IFERROR(VLOOKUP(BD123,Auxiliar!$A:$C,3,0),"")</f>
        <v>6b 4% | 12b 5% | 15b 8% | 385b 0%</v>
      </c>
      <c r="BI123" s="1"/>
      <c r="BJ123" s="1"/>
      <c r="BK123" s="6" t="str">
        <f>+IFERROR(VALUE(RIGHT(Tabla11[[#This Row],[B2B]],6)),"")</f>
        <v/>
      </c>
      <c r="BL123" s="6" t="str">
        <f>+IFERROR(VLOOKUP(BJ123,Auxiliar!$A:$C,2,0),"")</f>
        <v/>
      </c>
      <c r="BM123" s="7" t="str">
        <f>+IFERROR(VLOOKUP(BJ123,Auxiliar!$A:$C,3,0),"")</f>
        <v/>
      </c>
      <c r="BO123" s="1">
        <v>5799</v>
      </c>
      <c r="BP123" s="1" t="s">
        <v>39</v>
      </c>
      <c r="BQ123" s="6">
        <f>+IFERROR(VALUE(RIGHT(Tabla12[[#This Row],[B2B]],6)),"")</f>
        <v>5799</v>
      </c>
      <c r="BR123" s="6" t="str">
        <f>+IFERROR(VLOOKUP(BP123,Auxiliar!$A:$C,2,0),"")</f>
        <v>VALUE LITRO</v>
      </c>
      <c r="BS123" s="7" t="str">
        <f>+IFERROR(VLOOKUP(BP123,Auxiliar!$A:$C,3,0),"")</f>
        <v>1b 12%</v>
      </c>
      <c r="BU123" s="1"/>
      <c r="BV123" s="1"/>
      <c r="BW123" s="6" t="str">
        <f>+IFERROR(VALUE(RIGHT(Tabla13[[#This Row],[B2B]],6)),"")</f>
        <v/>
      </c>
      <c r="BX123" s="6" t="str">
        <f>+IFERROR(VLOOKUP(BV123,Auxiliar!$A:$C,2,0),"")</f>
        <v/>
      </c>
      <c r="BY123" s="7" t="str">
        <f>+IFERROR(VLOOKUP(BV123,Auxiliar!$A:$C,3,0),"")</f>
        <v/>
      </c>
      <c r="CA123" s="1">
        <v>1784</v>
      </c>
      <c r="CB123" s="1" t="s">
        <v>35</v>
      </c>
      <c r="CC123" s="6">
        <f>+IFERROR(VALUE(RIGHT(Tabla14[[#This Row],[B2B]],6)),"")</f>
        <v>1784</v>
      </c>
      <c r="CD123" s="6" t="str">
        <f>+IFERROR(VLOOKUP(CB123,Auxiliar!$A:$C,2,0),"")</f>
        <v>Corona 710cc</v>
      </c>
      <c r="CE123" s="7" t="str">
        <f>+IFERROR(VLOOKUP(CB123,Auxiliar!$A:$C,3,0),"")</f>
        <v>1b 10% | 85b 0%</v>
      </c>
      <c r="CG123" s="1"/>
      <c r="CH123" s="1"/>
      <c r="CI123" s="6" t="str">
        <f>+IFERROR(VALUE(RIGHT(Tabla15[[#This Row],[B2B]],6)),"")</f>
        <v/>
      </c>
      <c r="CJ123" s="6" t="str">
        <f>+IFERROR(VLOOKUP(CH123,Auxiliar!$A:$C,2,0),"")</f>
        <v/>
      </c>
      <c r="CK123" s="7" t="str">
        <f>+IFERROR(VLOOKUP(CH123,Auxiliar!$A:$C,3,0),"")</f>
        <v/>
      </c>
      <c r="CM123" s="1">
        <v>1720</v>
      </c>
      <c r="CN123" s="1" t="s">
        <v>20</v>
      </c>
      <c r="CO123" s="6">
        <v>1720</v>
      </c>
      <c r="CP123" s="6" t="s">
        <v>20</v>
      </c>
      <c r="CQ123" s="7" t="s">
        <v>21</v>
      </c>
      <c r="CS123" s="1"/>
      <c r="CT123" s="1"/>
      <c r="CU123" s="6" t="str">
        <f>+IFERROR(VALUE(RIGHT(Tabla17[[#This Row],[B2B]],6)),"")</f>
        <v/>
      </c>
      <c r="CV123" s="6" t="str">
        <f>+IFERROR(VLOOKUP(CT123,Auxiliar!$A:$C,2,0),"")</f>
        <v/>
      </c>
      <c r="CW123" s="7" t="str">
        <f>+IFERROR(VLOOKUP(CT123,Auxiliar!$A:$C,3,0),"")</f>
        <v/>
      </c>
      <c r="CY123" s="1">
        <v>1720</v>
      </c>
      <c r="CZ123" s="1" t="s">
        <v>16</v>
      </c>
      <c r="DA123" s="6">
        <f>+IFERROR(VALUE(RIGHT(Tabla18[[#This Row],[B2B]],6)),"")</f>
        <v>1720</v>
      </c>
      <c r="DB123" s="6" t="str">
        <f>+IFERROR(VLOOKUP(CZ123,Auxiliar!$A:$C,2,0),"")</f>
        <v>PREMIUM</v>
      </c>
      <c r="DC123" s="7" t="str">
        <f>+IFERROR(VLOOKUP(CZ123,Auxiliar!$A:$C,3,0),"")</f>
        <v>0b 0% | 2b 2% | 5b 3,5% | 10b 5%</v>
      </c>
      <c r="DE123" s="1">
        <v>1720</v>
      </c>
      <c r="DF123" s="1" t="s">
        <v>19</v>
      </c>
      <c r="DG123" s="6">
        <f>+IFERROR(VALUE(RIGHT(Tabla19[[#This Row],[B2B]],6)),"")</f>
        <v>1720</v>
      </c>
      <c r="DH123" s="6" t="str">
        <f>+IFERROR(VLOOKUP(DF123,Auxiliar!$A:$C,2,0),"")</f>
        <v>MICHELOB</v>
      </c>
      <c r="DI123" s="7" t="str">
        <f>+IFERROR(VLOOKUP(DF123,Auxiliar!$A:$C,3,0),"")</f>
        <v>1b 7% | 3b 22% | 8b 27%</v>
      </c>
      <c r="DK123" s="1"/>
      <c r="DL123" s="1"/>
      <c r="DM123" s="6" t="str">
        <f>+IFERROR(VALUE(RIGHT(Tabla20[[#This Row],[B2B]],6)),"")</f>
        <v/>
      </c>
      <c r="DN123" s="6" t="str">
        <f>+IFERROR(VLOOKUP(DL123,Auxiliar!$A:$C,2,0),"")</f>
        <v/>
      </c>
      <c r="DO123" s="7" t="str">
        <f>+IFERROR(VLOOKUP(DL123,Auxiliar!$A:$C,3,0),"")</f>
        <v/>
      </c>
      <c r="DQ123" s="1">
        <v>1720</v>
      </c>
      <c r="DR123" s="12" t="s">
        <v>24</v>
      </c>
      <c r="DS123" s="6">
        <f>+IFERROR(VALUE(RIGHT(Tabla21[[#This Row],[B2B]],6)),"")</f>
        <v>1720</v>
      </c>
      <c r="DT123" s="6" t="str">
        <f>+IFERROR(VLOOKUP(DR123,Auxiliar!$A:$C,2,0),"")</f>
        <v>CORONA PORRON</v>
      </c>
      <c r="DU123" s="7" t="str">
        <f>+IFERROR(VLOOKUP(DR123,Auxiliar!$A:$C,3,0),"")</f>
        <v>1b 5% | 20b 0%</v>
      </c>
      <c r="DW123" s="1">
        <v>4545</v>
      </c>
      <c r="DX123" s="12" t="s">
        <v>43</v>
      </c>
      <c r="DY123" s="6">
        <f>+IFERROR(VALUE(RIGHT(Tabla22[[#This Row],[B2B]],6)),"")</f>
        <v>4545</v>
      </c>
      <c r="DZ123" s="6" t="str">
        <f>+IFERROR(VLOOKUP(DX123,Auxiliar!$A:$C,2,0),"")</f>
        <v xml:space="preserve">VALUE LATA </v>
      </c>
      <c r="EA123" s="7" t="str">
        <f>+IFERROR(VLOOKUP(DX123,Auxiliar!$A:$C,3,0),"")</f>
        <v>1b 15% | 100b 18%</v>
      </c>
      <c r="EC123" s="1">
        <v>4523</v>
      </c>
      <c r="ED123" s="12" t="s">
        <v>47</v>
      </c>
      <c r="EE123" s="6">
        <f>+IFERROR(VALUE(RIGHT(Tabla23[[#This Row],[B2B]],6)),"")</f>
        <v>4523</v>
      </c>
      <c r="EF123" s="6" t="str">
        <f>+IFERROR(VLOOKUP(ED123,Auxiliar!$A:$C,2,0),"")</f>
        <v>VALUE LATON</v>
      </c>
      <c r="EG123" s="7" t="str">
        <f>+IFERROR(VLOOKUP(ED123,Auxiliar!$A:$C,3,0),"")</f>
        <v>1b 10% | 5b 15% | 192b 0%</v>
      </c>
      <c r="EI123" s="1"/>
      <c r="EJ123" s="12"/>
      <c r="EK123" s="6" t="str">
        <f>+IFERROR(VALUE(RIGHT(Tabla24[[#This Row],[B2B]],6)),"")</f>
        <v/>
      </c>
      <c r="EL123" s="6" t="str">
        <f>+IFERROR(VLOOKUP(EJ123,Auxiliar!$A:$C,2,0),"")</f>
        <v/>
      </c>
      <c r="EM123" s="7" t="str">
        <f>+IFERROR(VLOOKUP(EJ123,Auxiliar!$A:$C,3,0),"")</f>
        <v/>
      </c>
      <c r="EO123" s="1"/>
      <c r="EP123" s="12"/>
      <c r="EQ123" s="6" t="str">
        <f>+IFERROR(VALUE(RIGHT(Tabla25[[#This Row],[B2B]],6)),"")</f>
        <v/>
      </c>
      <c r="ER123" s="6" t="str">
        <f>+IFERROR(VLOOKUP(EP123,Auxiliar!$A:$C,2,0),"")</f>
        <v/>
      </c>
      <c r="ES123" s="7" t="str">
        <f>+IFERROR(VLOOKUP(EP123,Auxiliar!$A:$C,3,0),"")</f>
        <v/>
      </c>
      <c r="EU123" s="1"/>
      <c r="EV123" s="12"/>
      <c r="EW123" s="6" t="str">
        <f>+IFERROR(VALUE(RIGHT(Tabla26[[#This Row],[B2B]],6)),"")</f>
        <v/>
      </c>
      <c r="EX123" s="6" t="str">
        <f>+IFERROR(VLOOKUP(EV123,Auxiliar!$A:$C,2,0),"")</f>
        <v/>
      </c>
      <c r="EY123" s="7" t="str">
        <f>+IFERROR(VLOOKUP(EV123,Auxiliar!$A:$C,3,0),"")</f>
        <v/>
      </c>
      <c r="EZ123" s="1"/>
      <c r="FA123" s="12"/>
      <c r="FB123" s="6" t="str">
        <f>+IFERROR(VALUE(RIGHT(Tabla27[[#This Row],[B2B]],6)),"")</f>
        <v/>
      </c>
      <c r="FC123" s="6" t="str">
        <f>+IFERROR(VLOOKUP(FA123,Auxiliar!$A:$C,2,0),"")</f>
        <v/>
      </c>
      <c r="FD123" s="7" t="str">
        <f>+IFERROR(VLOOKUP(FA123,Auxiliar!$A:$C,3,0),"")</f>
        <v/>
      </c>
      <c r="FE123" s="1"/>
      <c r="FF123" s="12"/>
      <c r="FG123" s="6" t="str">
        <f>+IFERROR(VALUE(RIGHT(Tabla28[[#This Row],[B2B]],6)),"")</f>
        <v/>
      </c>
      <c r="FH123" s="6" t="str">
        <f>+IFERROR(VLOOKUP(FF123,Auxiliar!$A:$C,2,0),"")</f>
        <v/>
      </c>
      <c r="FI123" s="7" t="str">
        <f>+IFERROR(VLOOKUP(FF123,Auxiliar!$A:$C,3,0),"")</f>
        <v/>
      </c>
      <c r="FJ123" s="1"/>
      <c r="FK123" s="12"/>
      <c r="FL123" s="6" t="str">
        <f>+IFERROR(VALUE(RIGHT(Tabla29[[#This Row],[B2B]],6)),"")</f>
        <v/>
      </c>
      <c r="FM123" s="6" t="str">
        <f>+IFERROR(VLOOKUP(FK123,Auxiliar!$A:$C,2,0),"")</f>
        <v/>
      </c>
      <c r="FN123" s="7" t="str">
        <f>+IFERROR(VLOOKUP(FK123,Auxiliar!$A:$C,3,0),"")</f>
        <v/>
      </c>
      <c r="FO123" s="1"/>
      <c r="FP123" s="12"/>
      <c r="FQ123" s="6"/>
      <c r="FR123" s="6"/>
      <c r="FS123" s="7"/>
      <c r="FT123" s="1"/>
      <c r="FU123" s="12"/>
      <c r="FV123" s="6" t="str">
        <f>+IFERROR(VALUE(RIGHT(Tabla31[[#This Row],[B2B]],6)),"")</f>
        <v/>
      </c>
      <c r="FW123" s="6" t="str">
        <f>+IFERROR(VLOOKUP(FU123,Auxiliar!$A:$C,2,0),"")</f>
        <v/>
      </c>
      <c r="FX123" s="7" t="str">
        <f>+IFERROR(VLOOKUP(FU123,Auxiliar!$A:$C,3,0),"")</f>
        <v/>
      </c>
      <c r="FY123" s="1"/>
      <c r="FZ123" s="12"/>
      <c r="GA123" s="6" t="str">
        <f>+IFERROR(VALUE(RIGHT(Tabla32[[#This Row],[B2B]],6)),"")</f>
        <v/>
      </c>
      <c r="GB123" s="6" t="str">
        <f>+IFERROR(VLOOKUP(FZ123,Auxiliar!$A:$C,2,0),"")</f>
        <v/>
      </c>
      <c r="GC123" s="7" t="str">
        <f>+IFERROR(VLOOKUP(FZ123,Auxiliar!$A:$C,3,0),"")</f>
        <v/>
      </c>
      <c r="GD123" s="1"/>
      <c r="GE123" s="12"/>
      <c r="GF123" s="6" t="str">
        <f>+IFERROR(VALUE(RIGHT(Tabla33[[#This Row],[B2B]],6)),"")</f>
        <v/>
      </c>
      <c r="GG123" s="6" t="str">
        <f>+IFERROR(VLOOKUP(GE123,Auxiliar!$A:$C,2,0),"")</f>
        <v/>
      </c>
      <c r="GH123" s="7" t="str">
        <f>+IFERROR(VLOOKUP(GE123,Auxiliar!$A:$C,3,0),"")</f>
        <v/>
      </c>
    </row>
    <row r="124" spans="1:190" x14ac:dyDescent="0.25">
      <c r="A124" s="1"/>
      <c r="B124" s="1"/>
      <c r="C124" t="str">
        <f>+IFERROR(VALUE(RIGHT(Tabla1[[#This Row],[B2B]],6)),"")</f>
        <v/>
      </c>
      <c r="D124" t="str">
        <f>+IFERROR(VLOOKUP(B124,Auxiliar!$A:$C,2,0),"")</f>
        <v/>
      </c>
      <c r="E124" s="5" t="str">
        <f>+IFERROR(VLOOKUP(B124,Auxiliar!$A:$C,3,0),"")</f>
        <v/>
      </c>
      <c r="S124" s="1">
        <v>2794</v>
      </c>
      <c r="T124" s="1" t="s">
        <v>9</v>
      </c>
      <c r="U124" s="6">
        <f>+IFERROR(VALUE(RIGHT(Tabla4[[#This Row],[B2B]],6)),"")</f>
        <v>2794</v>
      </c>
      <c r="V124" s="6" t="str">
        <f>+IFERROR(VLOOKUP(T124,Auxiliar!$A:$C,2,0),"")</f>
        <v>CORE</v>
      </c>
      <c r="W124" s="7" t="str">
        <f>+IFERROR(VLOOKUP(T124,Auxiliar!$A:$C,3,0),"")</f>
        <v>0b 1% | 2b 5% | 4b 6%</v>
      </c>
      <c r="Y124" s="1">
        <v>4523</v>
      </c>
      <c r="Z124" s="1" t="s">
        <v>10</v>
      </c>
      <c r="AA124" s="6">
        <f>+IFERROR(VALUE(RIGHT(Tabla5[[#This Row],[B2B]],6)),"")</f>
        <v>4523</v>
      </c>
      <c r="AB124" s="6" t="str">
        <f>+IFERROR(VLOOKUP(Z124,Auxiliar!$A:$C,2,0),"")</f>
        <v>CORE</v>
      </c>
      <c r="AC124" s="7" t="str">
        <f>+IFERROR(VLOOKUP(Z124,Auxiliar!$A:$C,3,0),"")</f>
        <v>0b 1% | 3b 4% | 5b 6%</v>
      </c>
      <c r="AE124" s="1">
        <v>10400</v>
      </c>
      <c r="AF124" s="1" t="s">
        <v>11</v>
      </c>
      <c r="AG124" s="6">
        <f>+IFERROR(VALUE(RIGHT(Tabla6[[#This Row],[B2B]],6)),"")</f>
        <v>10400</v>
      </c>
      <c r="AH124" s="6" t="str">
        <f>+IFERROR(VLOOKUP(AF124,Auxiliar!$A:$C,2,0),"")</f>
        <v>CORE</v>
      </c>
      <c r="AI124" s="7" t="str">
        <f>+IFERROR(VLOOKUP(AF124,Auxiliar!$A:$C,3,0),"")</f>
        <v>0b 1% | 6b 5% | 10b 6%</v>
      </c>
      <c r="AK124" s="1">
        <v>2535</v>
      </c>
      <c r="AL124" s="1" t="s">
        <v>30</v>
      </c>
      <c r="AM124" s="6">
        <f>+IFERROR(VALUE(RIGHT(Tabla7[[#This Row],[B2B]],6)),"")</f>
        <v>2535</v>
      </c>
      <c r="AN124" s="6" t="str">
        <f>+IFERROR(VLOOKUP(AL124,Auxiliar!$A:$C,2,0),"")</f>
        <v>LATONES</v>
      </c>
      <c r="AO124" s="7" t="str">
        <f>+IFERROR(VLOOKUP(AL124,Auxiliar!$A:$C,3,0),"")</f>
        <v>1b 4% | 5b 7% | 97b 0%</v>
      </c>
      <c r="AQ124" s="1">
        <v>4080</v>
      </c>
      <c r="AR124" s="1" t="s">
        <v>31</v>
      </c>
      <c r="AS124" s="6">
        <f>+IFERROR(VALUE(RIGHT(Tabla8[[#This Row],[B2B]],6)),"")</f>
        <v>4080</v>
      </c>
      <c r="AT124" s="6" t="str">
        <f>+IFERROR(VLOOKUP(AR124,Auxiliar!$A:$C,2,0),"")</f>
        <v>LATONES</v>
      </c>
      <c r="AU124" s="7" t="str">
        <f>+IFERROR(VLOOKUP(AR124,Auxiliar!$A:$C,3,0),"")</f>
        <v>2b 3% | 4b 5% | 5b 8% | 193 0%</v>
      </c>
      <c r="AW124" s="1"/>
      <c r="AX124" s="1" t="s">
        <v>32</v>
      </c>
      <c r="AY124" s="6" t="str">
        <f>+IFERROR(VALUE(RIGHT(Tabla9[[#This Row],[B2B]],6)),"")</f>
        <v/>
      </c>
      <c r="AZ124" s="6" t="str">
        <f>+IFERROR(VLOOKUP(AX124,Auxiliar!$A:$C,2,0),"")</f>
        <v>LATONES</v>
      </c>
      <c r="BA124" s="7" t="str">
        <f>+IFERROR(VLOOKUP(AX124,Auxiliar!$A:$C,3,0),"")</f>
        <v>2b 3% | 4b 4% | 6b 5% | 10b 8%  | 385b 0%</v>
      </c>
      <c r="BC124" s="1"/>
      <c r="BD124" s="1" t="s">
        <v>33</v>
      </c>
      <c r="BE124" s="6" t="str">
        <f>+IFERROR(VALUE(RIGHT(Tabla10[[#This Row],[B2B]],6)),"")</f>
        <v/>
      </c>
      <c r="BF124" s="6" t="str">
        <f>+IFERROR(VLOOKUP(BD124,Auxiliar!$A:$C,2,0),"")</f>
        <v>LATONES</v>
      </c>
      <c r="BG124" s="7" t="str">
        <f>+IFERROR(VLOOKUP(BD124,Auxiliar!$A:$C,3,0),"")</f>
        <v>6b 4% | 12b 5% | 15b 8% | 385b 0%</v>
      </c>
      <c r="BI124" s="1"/>
      <c r="BJ124" s="1"/>
      <c r="BK124" s="6" t="str">
        <f>+IFERROR(VALUE(RIGHT(Tabla11[[#This Row],[B2B]],6)),"")</f>
        <v/>
      </c>
      <c r="BL124" s="6" t="str">
        <f>+IFERROR(VLOOKUP(BJ124,Auxiliar!$A:$C,2,0),"")</f>
        <v/>
      </c>
      <c r="BM124" s="7" t="str">
        <f>+IFERROR(VLOOKUP(BJ124,Auxiliar!$A:$C,3,0),"")</f>
        <v/>
      </c>
      <c r="BO124" s="1">
        <v>4545</v>
      </c>
      <c r="BP124" s="1" t="s">
        <v>39</v>
      </c>
      <c r="BQ124" s="6">
        <f>+IFERROR(VALUE(RIGHT(Tabla12[[#This Row],[B2B]],6)),"")</f>
        <v>4545</v>
      </c>
      <c r="BR124" s="6" t="str">
        <f>+IFERROR(VLOOKUP(BP124,Auxiliar!$A:$C,2,0),"")</f>
        <v>VALUE LITRO</v>
      </c>
      <c r="BS124" s="7" t="str">
        <f>+IFERROR(VLOOKUP(BP124,Auxiliar!$A:$C,3,0),"")</f>
        <v>1b 12%</v>
      </c>
      <c r="BU124" s="1"/>
      <c r="BV124" s="1"/>
      <c r="BW124" s="6" t="str">
        <f>+IFERROR(VALUE(RIGHT(Tabla13[[#This Row],[B2B]],6)),"")</f>
        <v/>
      </c>
      <c r="BX124" s="6" t="str">
        <f>+IFERROR(VLOOKUP(BV124,Auxiliar!$A:$C,2,0),"")</f>
        <v/>
      </c>
      <c r="BY124" s="7" t="str">
        <f>+IFERROR(VLOOKUP(BV124,Auxiliar!$A:$C,3,0),"")</f>
        <v/>
      </c>
      <c r="CA124" s="1">
        <v>1793</v>
      </c>
      <c r="CB124" s="1" t="s">
        <v>35</v>
      </c>
      <c r="CC124" s="6">
        <f>+IFERROR(VALUE(RIGHT(Tabla14[[#This Row],[B2B]],6)),"")</f>
        <v>1793</v>
      </c>
      <c r="CD124" s="6" t="str">
        <f>+IFERROR(VLOOKUP(CB124,Auxiliar!$A:$C,2,0),"")</f>
        <v>Corona 710cc</v>
      </c>
      <c r="CE124" s="7" t="str">
        <f>+IFERROR(VLOOKUP(CB124,Auxiliar!$A:$C,3,0),"")</f>
        <v>1b 10% | 85b 0%</v>
      </c>
      <c r="CG124" s="1"/>
      <c r="CH124" s="1"/>
      <c r="CI124" s="6" t="str">
        <f>+IFERROR(VALUE(RIGHT(Tabla15[[#This Row],[B2B]],6)),"")</f>
        <v/>
      </c>
      <c r="CJ124" s="6" t="str">
        <f>+IFERROR(VLOOKUP(CH124,Auxiliar!$A:$C,2,0),"")</f>
        <v/>
      </c>
      <c r="CK124" s="7" t="str">
        <f>+IFERROR(VLOOKUP(CH124,Auxiliar!$A:$C,3,0),"")</f>
        <v/>
      </c>
      <c r="CM124" s="1">
        <v>1732</v>
      </c>
      <c r="CN124" s="1" t="s">
        <v>20</v>
      </c>
      <c r="CO124" s="6">
        <v>1732</v>
      </c>
      <c r="CP124" s="6" t="s">
        <v>20</v>
      </c>
      <c r="CQ124" s="7" t="s">
        <v>21</v>
      </c>
      <c r="CS124" s="1"/>
      <c r="CT124" s="1"/>
      <c r="CU124" s="6" t="str">
        <f>+IFERROR(VALUE(RIGHT(Tabla17[[#This Row],[B2B]],6)),"")</f>
        <v/>
      </c>
      <c r="CV124" s="6" t="str">
        <f>+IFERROR(VLOOKUP(CT124,Auxiliar!$A:$C,2,0),"")</f>
        <v/>
      </c>
      <c r="CW124" s="7" t="str">
        <f>+IFERROR(VLOOKUP(CT124,Auxiliar!$A:$C,3,0),"")</f>
        <v/>
      </c>
      <c r="CY124" s="1">
        <v>1732</v>
      </c>
      <c r="CZ124" s="1" t="s">
        <v>16</v>
      </c>
      <c r="DA124" s="6">
        <f>+IFERROR(VALUE(RIGHT(Tabla18[[#This Row],[B2B]],6)),"")</f>
        <v>1732</v>
      </c>
      <c r="DB124" s="6" t="str">
        <f>+IFERROR(VLOOKUP(CZ124,Auxiliar!$A:$C,2,0),"")</f>
        <v>PREMIUM</v>
      </c>
      <c r="DC124" s="7" t="str">
        <f>+IFERROR(VLOOKUP(CZ124,Auxiliar!$A:$C,3,0),"")</f>
        <v>0b 0% | 2b 2% | 5b 3,5% | 10b 5%</v>
      </c>
      <c r="DE124" s="1">
        <v>1732</v>
      </c>
      <c r="DF124" s="1" t="s">
        <v>19</v>
      </c>
      <c r="DG124" s="6">
        <f>+IFERROR(VALUE(RIGHT(Tabla19[[#This Row],[B2B]],6)),"")</f>
        <v>1732</v>
      </c>
      <c r="DH124" s="6" t="str">
        <f>+IFERROR(VLOOKUP(DF124,Auxiliar!$A:$C,2,0),"")</f>
        <v>MICHELOB</v>
      </c>
      <c r="DI124" s="7" t="str">
        <f>+IFERROR(VLOOKUP(DF124,Auxiliar!$A:$C,3,0),"")</f>
        <v>1b 7% | 3b 22% | 8b 27%</v>
      </c>
      <c r="DK124" s="1"/>
      <c r="DL124" s="1"/>
      <c r="DM124" s="6" t="str">
        <f>+IFERROR(VALUE(RIGHT(Tabla20[[#This Row],[B2B]],6)),"")</f>
        <v/>
      </c>
      <c r="DN124" s="6" t="str">
        <f>+IFERROR(VLOOKUP(DL124,Auxiliar!$A:$C,2,0),"")</f>
        <v/>
      </c>
      <c r="DO124" s="7" t="str">
        <f>+IFERROR(VLOOKUP(DL124,Auxiliar!$A:$C,3,0),"")</f>
        <v/>
      </c>
      <c r="DQ124" s="1">
        <v>1732</v>
      </c>
      <c r="DR124" s="12" t="s">
        <v>24</v>
      </c>
      <c r="DS124" s="6">
        <f>+IFERROR(VALUE(RIGHT(Tabla21[[#This Row],[B2B]],6)),"")</f>
        <v>1732</v>
      </c>
      <c r="DT124" s="6" t="str">
        <f>+IFERROR(VLOOKUP(DR124,Auxiliar!$A:$C,2,0),"")</f>
        <v>CORONA PORRON</v>
      </c>
      <c r="DU124" s="7" t="str">
        <f>+IFERROR(VLOOKUP(DR124,Auxiliar!$A:$C,3,0),"")</f>
        <v>1b 5% | 20b 0%</v>
      </c>
      <c r="DW124" s="1">
        <v>4547</v>
      </c>
      <c r="DX124" s="12" t="s">
        <v>43</v>
      </c>
      <c r="DY124" s="6">
        <f>+IFERROR(VALUE(RIGHT(Tabla22[[#This Row],[B2B]],6)),"")</f>
        <v>4547</v>
      </c>
      <c r="DZ124" s="6" t="str">
        <f>+IFERROR(VLOOKUP(DX124,Auxiliar!$A:$C,2,0),"")</f>
        <v xml:space="preserve">VALUE LATA </v>
      </c>
      <c r="EA124" s="7" t="str">
        <f>+IFERROR(VLOOKUP(DX124,Auxiliar!$A:$C,3,0),"")</f>
        <v>1b 15% | 100b 18%</v>
      </c>
      <c r="EC124" s="1">
        <v>5799</v>
      </c>
      <c r="ED124" s="12" t="s">
        <v>47</v>
      </c>
      <c r="EE124" s="6">
        <f>+IFERROR(VALUE(RIGHT(Tabla23[[#This Row],[B2B]],6)),"")</f>
        <v>5799</v>
      </c>
      <c r="EF124" s="6" t="str">
        <f>+IFERROR(VLOOKUP(ED124,Auxiliar!$A:$C,2,0),"")</f>
        <v>VALUE LATON</v>
      </c>
      <c r="EG124" s="7" t="str">
        <f>+IFERROR(VLOOKUP(ED124,Auxiliar!$A:$C,3,0),"")</f>
        <v>1b 10% | 5b 15% | 192b 0%</v>
      </c>
      <c r="EI124" s="1"/>
      <c r="EJ124" s="12"/>
      <c r="EK124" s="6" t="str">
        <f>+IFERROR(VALUE(RIGHT(Tabla24[[#This Row],[B2B]],6)),"")</f>
        <v/>
      </c>
      <c r="EL124" s="6" t="str">
        <f>+IFERROR(VLOOKUP(EJ124,Auxiliar!$A:$C,2,0),"")</f>
        <v/>
      </c>
      <c r="EM124" s="7" t="str">
        <f>+IFERROR(VLOOKUP(EJ124,Auxiliar!$A:$C,3,0),"")</f>
        <v/>
      </c>
      <c r="EO124" s="1"/>
      <c r="EP124" s="12"/>
      <c r="EQ124" s="6" t="str">
        <f>+IFERROR(VALUE(RIGHT(Tabla25[[#This Row],[B2B]],6)),"")</f>
        <v/>
      </c>
      <c r="ER124" s="6" t="str">
        <f>+IFERROR(VLOOKUP(EP124,Auxiliar!$A:$C,2,0),"")</f>
        <v/>
      </c>
      <c r="ES124" s="7" t="str">
        <f>+IFERROR(VLOOKUP(EP124,Auxiliar!$A:$C,3,0),"")</f>
        <v/>
      </c>
      <c r="EU124" s="1"/>
      <c r="EV124" s="12"/>
      <c r="EW124" s="6" t="str">
        <f>+IFERROR(VALUE(RIGHT(Tabla26[[#This Row],[B2B]],6)),"")</f>
        <v/>
      </c>
      <c r="EX124" s="6" t="str">
        <f>+IFERROR(VLOOKUP(EV124,Auxiliar!$A:$C,2,0),"")</f>
        <v/>
      </c>
      <c r="EY124" s="7" t="str">
        <f>+IFERROR(VLOOKUP(EV124,Auxiliar!$A:$C,3,0),"")</f>
        <v/>
      </c>
      <c r="EZ124" s="1"/>
      <c r="FA124" s="12"/>
      <c r="FB124" s="6" t="str">
        <f>+IFERROR(VALUE(RIGHT(Tabla27[[#This Row],[B2B]],6)),"")</f>
        <v/>
      </c>
      <c r="FC124" s="6" t="str">
        <f>+IFERROR(VLOOKUP(FA124,Auxiliar!$A:$C,2,0),"")</f>
        <v/>
      </c>
      <c r="FD124" s="7" t="str">
        <f>+IFERROR(VLOOKUP(FA124,Auxiliar!$A:$C,3,0),"")</f>
        <v/>
      </c>
      <c r="FE124" s="1"/>
      <c r="FF124" s="12"/>
      <c r="FG124" s="6" t="str">
        <f>+IFERROR(VALUE(RIGHT(Tabla28[[#This Row],[B2B]],6)),"")</f>
        <v/>
      </c>
      <c r="FH124" s="6" t="str">
        <f>+IFERROR(VLOOKUP(FF124,Auxiliar!$A:$C,2,0),"")</f>
        <v/>
      </c>
      <c r="FI124" s="7" t="str">
        <f>+IFERROR(VLOOKUP(FF124,Auxiliar!$A:$C,3,0),"")</f>
        <v/>
      </c>
      <c r="FJ124" s="1"/>
      <c r="FK124" s="12"/>
      <c r="FL124" s="6" t="str">
        <f>+IFERROR(VALUE(RIGHT(Tabla29[[#This Row],[B2B]],6)),"")</f>
        <v/>
      </c>
      <c r="FM124" s="6" t="str">
        <f>+IFERROR(VLOOKUP(FK124,Auxiliar!$A:$C,2,0),"")</f>
        <v/>
      </c>
      <c r="FN124" s="7" t="str">
        <f>+IFERROR(VLOOKUP(FK124,Auxiliar!$A:$C,3,0),"")</f>
        <v/>
      </c>
      <c r="FO124" s="1"/>
      <c r="FP124" s="12"/>
      <c r="FQ124" s="6" t="str">
        <f>+IFERROR(VALUE(RIGHT(Tabla30[[#This Row],[B2B]],6)),"")</f>
        <v/>
      </c>
      <c r="FR124" s="6" t="str">
        <f>+IFERROR(VLOOKUP(FP124,Auxiliar!$A:$C,2,0),"")</f>
        <v/>
      </c>
      <c r="FS124" s="7"/>
      <c r="FT124" s="1"/>
      <c r="FU124" s="12"/>
      <c r="FV124" s="6" t="str">
        <f>+IFERROR(VALUE(RIGHT(Tabla31[[#This Row],[B2B]],6)),"")</f>
        <v/>
      </c>
      <c r="FW124" s="6" t="str">
        <f>+IFERROR(VLOOKUP(FU124,Auxiliar!$A:$C,2,0),"")</f>
        <v/>
      </c>
      <c r="FX124" s="7" t="str">
        <f>+IFERROR(VLOOKUP(FU124,Auxiliar!$A:$C,3,0),"")</f>
        <v/>
      </c>
      <c r="FY124" s="1"/>
      <c r="FZ124" s="12"/>
      <c r="GA124" s="6" t="str">
        <f>+IFERROR(VALUE(RIGHT(Tabla32[[#This Row],[B2B]],6)),"")</f>
        <v/>
      </c>
      <c r="GB124" s="6" t="str">
        <f>+IFERROR(VLOOKUP(FZ124,Auxiliar!$A:$C,2,0),"")</f>
        <v/>
      </c>
      <c r="GC124" s="7" t="str">
        <f>+IFERROR(VLOOKUP(FZ124,Auxiliar!$A:$C,3,0),"")</f>
        <v/>
      </c>
      <c r="GD124" s="1"/>
      <c r="GE124" s="12"/>
      <c r="GF124" s="6" t="str">
        <f>+IFERROR(VALUE(RIGHT(Tabla33[[#This Row],[B2B]],6)),"")</f>
        <v/>
      </c>
      <c r="GG124" s="6" t="str">
        <f>+IFERROR(VLOOKUP(GE124,Auxiliar!$A:$C,2,0),"")</f>
        <v/>
      </c>
      <c r="GH124" s="7" t="str">
        <f>+IFERROR(VLOOKUP(GE124,Auxiliar!$A:$C,3,0),"")</f>
        <v/>
      </c>
    </row>
    <row r="125" spans="1:190" x14ac:dyDescent="0.25">
      <c r="A125" s="1"/>
      <c r="B125" s="1"/>
      <c r="C125" t="str">
        <f>+IFERROR(VALUE(RIGHT(Tabla1[[#This Row],[B2B]],6)),"")</f>
        <v/>
      </c>
      <c r="D125" t="str">
        <f>+IFERROR(VLOOKUP(B125,Auxiliar!$A:$C,2,0),"")</f>
        <v/>
      </c>
      <c r="E125" s="5" t="str">
        <f>+IFERROR(VLOOKUP(B125,Auxiliar!$A:$C,3,0),"")</f>
        <v/>
      </c>
      <c r="S125" s="1">
        <v>2805</v>
      </c>
      <c r="T125" s="1" t="s">
        <v>9</v>
      </c>
      <c r="U125" s="6">
        <f>+IFERROR(VALUE(RIGHT(Tabla4[[#This Row],[B2B]],6)),"")</f>
        <v>2805</v>
      </c>
      <c r="V125" s="6" t="str">
        <f>+IFERROR(VLOOKUP(T125,Auxiliar!$A:$C,2,0),"")</f>
        <v>CORE</v>
      </c>
      <c r="W125" s="7" t="str">
        <f>+IFERROR(VLOOKUP(T125,Auxiliar!$A:$C,3,0),"")</f>
        <v>0b 1% | 2b 5% | 4b 6%</v>
      </c>
      <c r="Y125" s="1">
        <v>4547</v>
      </c>
      <c r="Z125" s="1" t="s">
        <v>10</v>
      </c>
      <c r="AA125" s="6">
        <f>+IFERROR(VALUE(RIGHT(Tabla5[[#This Row],[B2B]],6)),"")</f>
        <v>4547</v>
      </c>
      <c r="AB125" s="6" t="str">
        <f>+IFERROR(VLOOKUP(Z125,Auxiliar!$A:$C,2,0),"")</f>
        <v>CORE</v>
      </c>
      <c r="AC125" s="7" t="str">
        <f>+IFERROR(VLOOKUP(Z125,Auxiliar!$A:$C,3,0),"")</f>
        <v>0b 1% | 3b 4% | 5b 6%</v>
      </c>
      <c r="AE125" s="1">
        <v>10706</v>
      </c>
      <c r="AF125" s="1" t="s">
        <v>11</v>
      </c>
      <c r="AG125" s="6">
        <f>+IFERROR(VALUE(RIGHT(Tabla6[[#This Row],[B2B]],6)),"")</f>
        <v>10706</v>
      </c>
      <c r="AH125" s="6" t="str">
        <f>+IFERROR(VLOOKUP(AF125,Auxiliar!$A:$C,2,0),"")</f>
        <v>CORE</v>
      </c>
      <c r="AI125" s="7" t="str">
        <f>+IFERROR(VLOOKUP(AF125,Auxiliar!$A:$C,3,0),"")</f>
        <v>0b 1% | 6b 5% | 10b 6%</v>
      </c>
      <c r="AK125" s="1">
        <v>2539</v>
      </c>
      <c r="AL125" s="1" t="s">
        <v>30</v>
      </c>
      <c r="AM125" s="6">
        <f>+IFERROR(VALUE(RIGHT(Tabla7[[#This Row],[B2B]],6)),"")</f>
        <v>2539</v>
      </c>
      <c r="AN125" s="6" t="str">
        <f>+IFERROR(VLOOKUP(AL125,Auxiliar!$A:$C,2,0),"")</f>
        <v>LATONES</v>
      </c>
      <c r="AO125" s="7" t="str">
        <f>+IFERROR(VLOOKUP(AL125,Auxiliar!$A:$C,3,0),"")</f>
        <v>1b 4% | 5b 7% | 97b 0%</v>
      </c>
      <c r="AQ125" s="1">
        <v>4090</v>
      </c>
      <c r="AR125" s="1" t="s">
        <v>31</v>
      </c>
      <c r="AS125" s="6">
        <f>+IFERROR(VALUE(RIGHT(Tabla8[[#This Row],[B2B]],6)),"")</f>
        <v>4090</v>
      </c>
      <c r="AT125" s="6" t="str">
        <f>+IFERROR(VLOOKUP(AR125,Auxiliar!$A:$C,2,0),"")</f>
        <v>LATONES</v>
      </c>
      <c r="AU125" s="7" t="str">
        <f>+IFERROR(VLOOKUP(AR125,Auxiliar!$A:$C,3,0),"")</f>
        <v>2b 3% | 4b 5% | 5b 8% | 193 0%</v>
      </c>
      <c r="AW125" s="1"/>
      <c r="AX125" s="1" t="s">
        <v>32</v>
      </c>
      <c r="AY125" s="6" t="str">
        <f>+IFERROR(VALUE(RIGHT(Tabla9[[#This Row],[B2B]],6)),"")</f>
        <v/>
      </c>
      <c r="AZ125" s="6" t="str">
        <f>+IFERROR(VLOOKUP(AX125,Auxiliar!$A:$C,2,0),"")</f>
        <v>LATONES</v>
      </c>
      <c r="BA125" s="7" t="str">
        <f>+IFERROR(VLOOKUP(AX125,Auxiliar!$A:$C,3,0),"")</f>
        <v>2b 3% | 4b 4% | 6b 5% | 10b 8%  | 385b 0%</v>
      </c>
      <c r="BC125" s="1"/>
      <c r="BD125" s="1" t="s">
        <v>33</v>
      </c>
      <c r="BE125" s="6" t="str">
        <f>+IFERROR(VALUE(RIGHT(Tabla10[[#This Row],[B2B]],6)),"")</f>
        <v/>
      </c>
      <c r="BF125" s="6" t="str">
        <f>+IFERROR(VLOOKUP(BD125,Auxiliar!$A:$C,2,0),"")</f>
        <v>LATONES</v>
      </c>
      <c r="BG125" s="7" t="str">
        <f>+IFERROR(VLOOKUP(BD125,Auxiliar!$A:$C,3,0),"")</f>
        <v>6b 4% | 12b 5% | 15b 8% | 385b 0%</v>
      </c>
      <c r="BI125" s="1"/>
      <c r="BJ125" s="1"/>
      <c r="BK125" s="6" t="str">
        <f>+IFERROR(VALUE(RIGHT(Tabla11[[#This Row],[B2B]],6)),"")</f>
        <v/>
      </c>
      <c r="BL125" s="6" t="str">
        <f>+IFERROR(VLOOKUP(BJ125,Auxiliar!$A:$C,2,0),"")</f>
        <v/>
      </c>
      <c r="BM125" s="7" t="str">
        <f>+IFERROR(VLOOKUP(BJ125,Auxiliar!$A:$C,3,0),"")</f>
        <v/>
      </c>
      <c r="BO125" s="1">
        <v>4547</v>
      </c>
      <c r="BP125" s="1" t="s">
        <v>39</v>
      </c>
      <c r="BQ125" s="6">
        <f>+IFERROR(VALUE(RIGHT(Tabla12[[#This Row],[B2B]],6)),"")</f>
        <v>4547</v>
      </c>
      <c r="BR125" s="6" t="str">
        <f>+IFERROR(VLOOKUP(BP125,Auxiliar!$A:$C,2,0),"")</f>
        <v>VALUE LITRO</v>
      </c>
      <c r="BS125" s="7" t="str">
        <f>+IFERROR(VLOOKUP(BP125,Auxiliar!$A:$C,3,0),"")</f>
        <v>1b 12%</v>
      </c>
      <c r="BU125" s="1"/>
      <c r="BV125" s="1"/>
      <c r="BW125" s="6" t="str">
        <f>+IFERROR(VALUE(RIGHT(Tabla13[[#This Row],[B2B]],6)),"")</f>
        <v/>
      </c>
      <c r="BX125" s="6" t="str">
        <f>+IFERROR(VLOOKUP(BV125,Auxiliar!$A:$C,2,0),"")</f>
        <v/>
      </c>
      <c r="BY125" s="7" t="str">
        <f>+IFERROR(VLOOKUP(BV125,Auxiliar!$A:$C,3,0),"")</f>
        <v/>
      </c>
      <c r="CA125" s="1">
        <v>1797</v>
      </c>
      <c r="CB125" s="1" t="s">
        <v>35</v>
      </c>
      <c r="CC125" s="6">
        <f>+IFERROR(VALUE(RIGHT(Tabla14[[#This Row],[B2B]],6)),"")</f>
        <v>1797</v>
      </c>
      <c r="CD125" s="6" t="str">
        <f>+IFERROR(VLOOKUP(CB125,Auxiliar!$A:$C,2,0),"")</f>
        <v>Corona 710cc</v>
      </c>
      <c r="CE125" s="7" t="str">
        <f>+IFERROR(VLOOKUP(CB125,Auxiliar!$A:$C,3,0),"")</f>
        <v>1b 10% | 85b 0%</v>
      </c>
      <c r="CG125" s="1"/>
      <c r="CH125" s="1"/>
      <c r="CI125" s="6" t="str">
        <f>+IFERROR(VALUE(RIGHT(Tabla15[[#This Row],[B2B]],6)),"")</f>
        <v/>
      </c>
      <c r="CJ125" s="6" t="str">
        <f>+IFERROR(VLOOKUP(CH125,Auxiliar!$A:$C,2,0),"")</f>
        <v/>
      </c>
      <c r="CK125" s="7" t="str">
        <f>+IFERROR(VLOOKUP(CH125,Auxiliar!$A:$C,3,0),"")</f>
        <v/>
      </c>
      <c r="CM125" s="1">
        <v>1738</v>
      </c>
      <c r="CN125" s="1" t="s">
        <v>20</v>
      </c>
      <c r="CO125" s="6">
        <v>1738</v>
      </c>
      <c r="CP125" s="6" t="s">
        <v>20</v>
      </c>
      <c r="CQ125" s="7" t="s">
        <v>21</v>
      </c>
      <c r="CS125" s="1"/>
      <c r="CT125" s="1"/>
      <c r="CU125" s="6" t="str">
        <f>+IFERROR(VALUE(RIGHT(Tabla17[[#This Row],[B2B]],6)),"")</f>
        <v/>
      </c>
      <c r="CV125" s="6" t="str">
        <f>+IFERROR(VLOOKUP(CT125,Auxiliar!$A:$C,2,0),"")</f>
        <v/>
      </c>
      <c r="CW125" s="7" t="str">
        <f>+IFERROR(VLOOKUP(CT125,Auxiliar!$A:$C,3,0),"")</f>
        <v/>
      </c>
      <c r="CY125" s="1">
        <v>1738</v>
      </c>
      <c r="CZ125" s="1" t="s">
        <v>16</v>
      </c>
      <c r="DA125" s="6">
        <f>+IFERROR(VALUE(RIGHT(Tabla18[[#This Row],[B2B]],6)),"")</f>
        <v>1738</v>
      </c>
      <c r="DB125" s="6" t="str">
        <f>+IFERROR(VLOOKUP(CZ125,Auxiliar!$A:$C,2,0),"")</f>
        <v>PREMIUM</v>
      </c>
      <c r="DC125" s="7" t="str">
        <f>+IFERROR(VLOOKUP(CZ125,Auxiliar!$A:$C,3,0),"")</f>
        <v>0b 0% | 2b 2% | 5b 3,5% | 10b 5%</v>
      </c>
      <c r="DE125" s="1">
        <v>1738</v>
      </c>
      <c r="DF125" s="1" t="s">
        <v>19</v>
      </c>
      <c r="DG125" s="6">
        <f>+IFERROR(VALUE(RIGHT(Tabla19[[#This Row],[B2B]],6)),"")</f>
        <v>1738</v>
      </c>
      <c r="DH125" s="6" t="str">
        <f>+IFERROR(VLOOKUP(DF125,Auxiliar!$A:$C,2,0),"")</f>
        <v>MICHELOB</v>
      </c>
      <c r="DI125" s="7" t="str">
        <f>+IFERROR(VLOOKUP(DF125,Auxiliar!$A:$C,3,0),"")</f>
        <v>1b 7% | 3b 22% | 8b 27%</v>
      </c>
      <c r="DK125" s="1"/>
      <c r="DL125" s="1"/>
      <c r="DM125" s="6" t="str">
        <f>+IFERROR(VALUE(RIGHT(Tabla20[[#This Row],[B2B]],6)),"")</f>
        <v/>
      </c>
      <c r="DN125" s="6" t="str">
        <f>+IFERROR(VLOOKUP(DL125,Auxiliar!$A:$C,2,0),"")</f>
        <v/>
      </c>
      <c r="DO125" s="7" t="str">
        <f>+IFERROR(VLOOKUP(DL125,Auxiliar!$A:$C,3,0),"")</f>
        <v/>
      </c>
      <c r="DQ125" s="1">
        <v>1738</v>
      </c>
      <c r="DR125" s="12" t="s">
        <v>24</v>
      </c>
      <c r="DS125" s="6">
        <f>+IFERROR(VALUE(RIGHT(Tabla21[[#This Row],[B2B]],6)),"")</f>
        <v>1738</v>
      </c>
      <c r="DT125" s="6" t="str">
        <f>+IFERROR(VLOOKUP(DR125,Auxiliar!$A:$C,2,0),"")</f>
        <v>CORONA PORRON</v>
      </c>
      <c r="DU125" s="7" t="str">
        <f>+IFERROR(VLOOKUP(DR125,Auxiliar!$A:$C,3,0),"")</f>
        <v>1b 5% | 20b 0%</v>
      </c>
      <c r="DW125" s="1">
        <v>4559</v>
      </c>
      <c r="DX125" s="12" t="s">
        <v>43</v>
      </c>
      <c r="DY125" s="6">
        <f>+IFERROR(VALUE(RIGHT(Tabla22[[#This Row],[B2B]],6)),"")</f>
        <v>4559</v>
      </c>
      <c r="DZ125" s="6" t="str">
        <f>+IFERROR(VLOOKUP(DX125,Auxiliar!$A:$C,2,0),"")</f>
        <v xml:space="preserve">VALUE LATA </v>
      </c>
      <c r="EA125" s="7" t="str">
        <f>+IFERROR(VLOOKUP(DX125,Auxiliar!$A:$C,3,0),"")</f>
        <v>1b 15% | 100b 18%</v>
      </c>
      <c r="EC125" s="1">
        <v>4545</v>
      </c>
      <c r="ED125" s="12" t="s">
        <v>47</v>
      </c>
      <c r="EE125" s="6">
        <f>+IFERROR(VALUE(RIGHT(Tabla23[[#This Row],[B2B]],6)),"")</f>
        <v>4545</v>
      </c>
      <c r="EF125" s="6" t="str">
        <f>+IFERROR(VLOOKUP(ED125,Auxiliar!$A:$C,2,0),"")</f>
        <v>VALUE LATON</v>
      </c>
      <c r="EG125" s="7" t="str">
        <f>+IFERROR(VLOOKUP(ED125,Auxiliar!$A:$C,3,0),"")</f>
        <v>1b 10% | 5b 15% | 192b 0%</v>
      </c>
      <c r="EI125" s="1"/>
      <c r="EJ125" s="12"/>
      <c r="EK125" s="6" t="str">
        <f>+IFERROR(VALUE(RIGHT(Tabla24[[#This Row],[B2B]],6)),"")</f>
        <v/>
      </c>
      <c r="EL125" s="6" t="str">
        <f>+IFERROR(VLOOKUP(EJ125,Auxiliar!$A:$C,2,0),"")</f>
        <v/>
      </c>
      <c r="EM125" s="7" t="str">
        <f>+IFERROR(VLOOKUP(EJ125,Auxiliar!$A:$C,3,0),"")</f>
        <v/>
      </c>
      <c r="EO125" s="1"/>
      <c r="EP125" s="12"/>
      <c r="EQ125" s="6" t="str">
        <f>+IFERROR(VALUE(RIGHT(Tabla25[[#This Row],[B2B]],6)),"")</f>
        <v/>
      </c>
      <c r="ER125" s="6" t="str">
        <f>+IFERROR(VLOOKUP(EP125,Auxiliar!$A:$C,2,0),"")</f>
        <v/>
      </c>
      <c r="ES125" s="7" t="str">
        <f>+IFERROR(VLOOKUP(EP125,Auxiliar!$A:$C,3,0),"")</f>
        <v/>
      </c>
      <c r="EU125" s="1"/>
      <c r="EV125" s="12"/>
      <c r="EW125" s="6" t="str">
        <f>+IFERROR(VALUE(RIGHT(Tabla26[[#This Row],[B2B]],6)),"")</f>
        <v/>
      </c>
      <c r="EX125" s="6" t="str">
        <f>+IFERROR(VLOOKUP(EV125,Auxiliar!$A:$C,2,0),"")</f>
        <v/>
      </c>
      <c r="EY125" s="7" t="str">
        <f>+IFERROR(VLOOKUP(EV125,Auxiliar!$A:$C,3,0),"")</f>
        <v/>
      </c>
      <c r="EZ125" s="1"/>
      <c r="FA125" s="12"/>
      <c r="FB125" s="6" t="str">
        <f>+IFERROR(VALUE(RIGHT(Tabla27[[#This Row],[B2B]],6)),"")</f>
        <v/>
      </c>
      <c r="FC125" s="6" t="str">
        <f>+IFERROR(VLOOKUP(FA125,Auxiliar!$A:$C,2,0),"")</f>
        <v/>
      </c>
      <c r="FD125" s="7" t="str">
        <f>+IFERROR(VLOOKUP(FA125,Auxiliar!$A:$C,3,0),"")</f>
        <v/>
      </c>
      <c r="FE125" s="1"/>
      <c r="FF125" s="12"/>
      <c r="FG125" s="6" t="str">
        <f>+IFERROR(VALUE(RIGHT(Tabla28[[#This Row],[B2B]],6)),"")</f>
        <v/>
      </c>
      <c r="FH125" s="6" t="str">
        <f>+IFERROR(VLOOKUP(FF125,Auxiliar!$A:$C,2,0),"")</f>
        <v/>
      </c>
      <c r="FI125" s="7" t="str">
        <f>+IFERROR(VLOOKUP(FF125,Auxiliar!$A:$C,3,0),"")</f>
        <v/>
      </c>
      <c r="FJ125" s="1"/>
      <c r="FK125" s="12"/>
      <c r="FL125" s="6" t="str">
        <f>+IFERROR(VALUE(RIGHT(Tabla29[[#This Row],[B2B]],6)),"")</f>
        <v/>
      </c>
      <c r="FM125" s="6" t="str">
        <f>+IFERROR(VLOOKUP(FK125,Auxiliar!$A:$C,2,0),"")</f>
        <v/>
      </c>
      <c r="FN125" s="7" t="str">
        <f>+IFERROR(VLOOKUP(FK125,Auxiliar!$A:$C,3,0),"")</f>
        <v/>
      </c>
      <c r="FO125" s="1"/>
      <c r="FP125" s="12"/>
      <c r="FQ125" s="6" t="str">
        <f>+IFERROR(VALUE(RIGHT(Tabla30[[#This Row],[B2B]],6)),"")</f>
        <v/>
      </c>
      <c r="FR125" s="6" t="str">
        <f>+IFERROR(VLOOKUP(FP125,Auxiliar!$A:$C,2,0),"")</f>
        <v/>
      </c>
      <c r="FS125" s="7"/>
      <c r="FT125" s="1"/>
      <c r="FU125" s="12"/>
      <c r="FV125" s="6" t="str">
        <f>+IFERROR(VALUE(RIGHT(Tabla31[[#This Row],[B2B]],6)),"")</f>
        <v/>
      </c>
      <c r="FW125" s="6" t="str">
        <f>+IFERROR(VLOOKUP(FU125,Auxiliar!$A:$C,2,0),"")</f>
        <v/>
      </c>
      <c r="FX125" s="7" t="str">
        <f>+IFERROR(VLOOKUP(FU125,Auxiliar!$A:$C,3,0),"")</f>
        <v/>
      </c>
      <c r="FY125" s="1"/>
      <c r="FZ125" s="12"/>
      <c r="GA125" s="6" t="str">
        <f>+IFERROR(VALUE(RIGHT(Tabla32[[#This Row],[B2B]],6)),"")</f>
        <v/>
      </c>
      <c r="GB125" s="6" t="str">
        <f>+IFERROR(VLOOKUP(FZ125,Auxiliar!$A:$C,2,0),"")</f>
        <v/>
      </c>
      <c r="GC125" s="7" t="str">
        <f>+IFERROR(VLOOKUP(FZ125,Auxiliar!$A:$C,3,0),"")</f>
        <v/>
      </c>
      <c r="GD125" s="1"/>
      <c r="GE125" s="12"/>
      <c r="GF125" s="6" t="str">
        <f>+IFERROR(VALUE(RIGHT(Tabla33[[#This Row],[B2B]],6)),"")</f>
        <v/>
      </c>
      <c r="GG125" s="6" t="str">
        <f>+IFERROR(VLOOKUP(GE125,Auxiliar!$A:$C,2,0),"")</f>
        <v/>
      </c>
      <c r="GH125" s="7" t="str">
        <f>+IFERROR(VLOOKUP(GE125,Auxiliar!$A:$C,3,0),"")</f>
        <v/>
      </c>
    </row>
    <row r="126" spans="1:190" x14ac:dyDescent="0.25">
      <c r="A126" s="1"/>
      <c r="B126" s="1"/>
      <c r="C126" t="str">
        <f>+IFERROR(VALUE(RIGHT(Tabla1[[#This Row],[B2B]],6)),"")</f>
        <v/>
      </c>
      <c r="D126" t="str">
        <f>+IFERROR(VLOOKUP(B126,Auxiliar!$A:$C,2,0),"")</f>
        <v/>
      </c>
      <c r="E126" s="5" t="str">
        <f>+IFERROR(VLOOKUP(B126,Auxiliar!$A:$C,3,0),"")</f>
        <v/>
      </c>
      <c r="S126" s="1">
        <v>2830</v>
      </c>
      <c r="T126" s="1" t="s">
        <v>9</v>
      </c>
      <c r="U126" s="6">
        <f>+IFERROR(VALUE(RIGHT(Tabla4[[#This Row],[B2B]],6)),"")</f>
        <v>2830</v>
      </c>
      <c r="V126" s="6" t="str">
        <f>+IFERROR(VLOOKUP(T126,Auxiliar!$A:$C,2,0),"")</f>
        <v>CORE</v>
      </c>
      <c r="W126" s="7" t="str">
        <f>+IFERROR(VLOOKUP(T126,Auxiliar!$A:$C,3,0),"")</f>
        <v>0b 1% | 2b 5% | 4b 6%</v>
      </c>
      <c r="Y126" s="1">
        <v>4566</v>
      </c>
      <c r="Z126" s="1" t="s">
        <v>10</v>
      </c>
      <c r="AA126" s="6">
        <f>+IFERROR(VALUE(RIGHT(Tabla5[[#This Row],[B2B]],6)),"")</f>
        <v>4566</v>
      </c>
      <c r="AB126" s="6" t="str">
        <f>+IFERROR(VLOOKUP(Z126,Auxiliar!$A:$C,2,0),"")</f>
        <v>CORE</v>
      </c>
      <c r="AC126" s="7" t="str">
        <f>+IFERROR(VLOOKUP(Z126,Auxiliar!$A:$C,3,0),"")</f>
        <v>0b 1% | 3b 4% | 5b 6%</v>
      </c>
      <c r="AE126" s="1">
        <v>11016</v>
      </c>
      <c r="AF126" s="1" t="s">
        <v>11</v>
      </c>
      <c r="AG126" s="6">
        <f>+IFERROR(VALUE(RIGHT(Tabla6[[#This Row],[B2B]],6)),"")</f>
        <v>11016</v>
      </c>
      <c r="AH126" s="6" t="str">
        <f>+IFERROR(VLOOKUP(AF126,Auxiliar!$A:$C,2,0),"")</f>
        <v>CORE</v>
      </c>
      <c r="AI126" s="7" t="str">
        <f>+IFERROR(VLOOKUP(AF126,Auxiliar!$A:$C,3,0),"")</f>
        <v>0b 1% | 6b 5% | 10b 6%</v>
      </c>
      <c r="AK126" s="1">
        <v>2546</v>
      </c>
      <c r="AL126" s="1" t="s">
        <v>30</v>
      </c>
      <c r="AM126" s="6">
        <f>+IFERROR(VALUE(RIGHT(Tabla7[[#This Row],[B2B]],6)),"")</f>
        <v>2546</v>
      </c>
      <c r="AN126" s="6" t="str">
        <f>+IFERROR(VLOOKUP(AL126,Auxiliar!$A:$C,2,0),"")</f>
        <v>LATONES</v>
      </c>
      <c r="AO126" s="7" t="str">
        <f>+IFERROR(VLOOKUP(AL126,Auxiliar!$A:$C,3,0),"")</f>
        <v>1b 4% | 5b 7% | 97b 0%</v>
      </c>
      <c r="AQ126" s="1">
        <v>4092</v>
      </c>
      <c r="AR126" s="1" t="s">
        <v>31</v>
      </c>
      <c r="AS126" s="6">
        <f>+IFERROR(VALUE(RIGHT(Tabla8[[#This Row],[B2B]],6)),"")</f>
        <v>4092</v>
      </c>
      <c r="AT126" s="6" t="str">
        <f>+IFERROR(VLOOKUP(AR126,Auxiliar!$A:$C,2,0),"")</f>
        <v>LATONES</v>
      </c>
      <c r="AU126" s="7" t="str">
        <f>+IFERROR(VLOOKUP(AR126,Auxiliar!$A:$C,3,0),"")</f>
        <v>2b 3% | 4b 5% | 5b 8% | 193 0%</v>
      </c>
      <c r="AW126" s="1"/>
      <c r="AX126" s="1" t="s">
        <v>32</v>
      </c>
      <c r="AY126" s="6" t="str">
        <f>+IFERROR(VALUE(RIGHT(Tabla9[[#This Row],[B2B]],6)),"")</f>
        <v/>
      </c>
      <c r="AZ126" s="6" t="str">
        <f>+IFERROR(VLOOKUP(AX126,Auxiliar!$A:$C,2,0),"")</f>
        <v>LATONES</v>
      </c>
      <c r="BA126" s="7" t="str">
        <f>+IFERROR(VLOOKUP(AX126,Auxiliar!$A:$C,3,0),"")</f>
        <v>2b 3% | 4b 4% | 6b 5% | 10b 8%  | 385b 0%</v>
      </c>
      <c r="BC126" s="1"/>
      <c r="BD126" s="1" t="s">
        <v>33</v>
      </c>
      <c r="BE126" s="6" t="str">
        <f>+IFERROR(VALUE(RIGHT(Tabla10[[#This Row],[B2B]],6)),"")</f>
        <v/>
      </c>
      <c r="BF126" s="6" t="str">
        <f>+IFERROR(VLOOKUP(BD126,Auxiliar!$A:$C,2,0),"")</f>
        <v>LATONES</v>
      </c>
      <c r="BG126" s="7" t="str">
        <f>+IFERROR(VLOOKUP(BD126,Auxiliar!$A:$C,3,0),"")</f>
        <v>6b 4% | 12b 5% | 15b 8% | 385b 0%</v>
      </c>
      <c r="BI126" s="1"/>
      <c r="BJ126" s="1"/>
      <c r="BK126" s="6" t="str">
        <f>+IFERROR(VALUE(RIGHT(Tabla11[[#This Row],[B2B]],6)),"")</f>
        <v/>
      </c>
      <c r="BL126" s="6" t="str">
        <f>+IFERROR(VLOOKUP(BJ126,Auxiliar!$A:$C,2,0),"")</f>
        <v/>
      </c>
      <c r="BM126" s="7" t="str">
        <f>+IFERROR(VLOOKUP(BJ126,Auxiliar!$A:$C,3,0),"")</f>
        <v/>
      </c>
      <c r="BO126" s="1">
        <v>4559</v>
      </c>
      <c r="BP126" s="1" t="s">
        <v>39</v>
      </c>
      <c r="BQ126" s="6">
        <f>+IFERROR(VALUE(RIGHT(Tabla12[[#This Row],[B2B]],6)),"")</f>
        <v>4559</v>
      </c>
      <c r="BR126" s="6" t="str">
        <f>+IFERROR(VLOOKUP(BP126,Auxiliar!$A:$C,2,0),"")</f>
        <v>VALUE LITRO</v>
      </c>
      <c r="BS126" s="7" t="str">
        <f>+IFERROR(VLOOKUP(BP126,Auxiliar!$A:$C,3,0),"")</f>
        <v>1b 12%</v>
      </c>
      <c r="BU126" s="1"/>
      <c r="BV126" s="1"/>
      <c r="BW126" s="6" t="str">
        <f>+IFERROR(VALUE(RIGHT(Tabla13[[#This Row],[B2B]],6)),"")</f>
        <v/>
      </c>
      <c r="BX126" s="6" t="str">
        <f>+IFERROR(VLOOKUP(BV126,Auxiliar!$A:$C,2,0),"")</f>
        <v/>
      </c>
      <c r="BY126" s="7" t="str">
        <f>+IFERROR(VLOOKUP(BV126,Auxiliar!$A:$C,3,0),"")</f>
        <v/>
      </c>
      <c r="CA126" s="1">
        <v>1798</v>
      </c>
      <c r="CB126" s="1" t="s">
        <v>35</v>
      </c>
      <c r="CC126" s="6">
        <f>+IFERROR(VALUE(RIGHT(Tabla14[[#This Row],[B2B]],6)),"")</f>
        <v>1798</v>
      </c>
      <c r="CD126" s="6" t="str">
        <f>+IFERROR(VLOOKUP(CB126,Auxiliar!$A:$C,2,0),"")</f>
        <v>Corona 710cc</v>
      </c>
      <c r="CE126" s="7" t="str">
        <f>+IFERROR(VLOOKUP(CB126,Auxiliar!$A:$C,3,0),"")</f>
        <v>1b 10% | 85b 0%</v>
      </c>
      <c r="CG126" s="1"/>
      <c r="CH126" s="1"/>
      <c r="CI126" s="6" t="str">
        <f>+IFERROR(VALUE(RIGHT(Tabla15[[#This Row],[B2B]],6)),"")</f>
        <v/>
      </c>
      <c r="CJ126" s="6" t="str">
        <f>+IFERROR(VLOOKUP(CH126,Auxiliar!$A:$C,2,0),"")</f>
        <v/>
      </c>
      <c r="CK126" s="7" t="str">
        <f>+IFERROR(VLOOKUP(CH126,Auxiliar!$A:$C,3,0),"")</f>
        <v/>
      </c>
      <c r="CM126" s="1">
        <v>1767</v>
      </c>
      <c r="CN126" s="1" t="s">
        <v>20</v>
      </c>
      <c r="CO126" s="6">
        <v>1767</v>
      </c>
      <c r="CP126" s="6" t="s">
        <v>20</v>
      </c>
      <c r="CQ126" s="7" t="s">
        <v>21</v>
      </c>
      <c r="CS126" s="1"/>
      <c r="CT126" s="1"/>
      <c r="CU126" s="6" t="str">
        <f>+IFERROR(VALUE(RIGHT(Tabla17[[#This Row],[B2B]],6)),"")</f>
        <v/>
      </c>
      <c r="CV126" s="6" t="str">
        <f>+IFERROR(VLOOKUP(CT126,Auxiliar!$A:$C,2,0),"")</f>
        <v/>
      </c>
      <c r="CW126" s="7" t="str">
        <f>+IFERROR(VLOOKUP(CT126,Auxiliar!$A:$C,3,0),"")</f>
        <v/>
      </c>
      <c r="CY126" s="1">
        <v>1767</v>
      </c>
      <c r="CZ126" s="1" t="s">
        <v>16</v>
      </c>
      <c r="DA126" s="6">
        <f>+IFERROR(VALUE(RIGHT(Tabla18[[#This Row],[B2B]],6)),"")</f>
        <v>1767</v>
      </c>
      <c r="DB126" s="6" t="str">
        <f>+IFERROR(VLOOKUP(CZ126,Auxiliar!$A:$C,2,0),"")</f>
        <v>PREMIUM</v>
      </c>
      <c r="DC126" s="7" t="str">
        <f>+IFERROR(VLOOKUP(CZ126,Auxiliar!$A:$C,3,0),"")</f>
        <v>0b 0% | 2b 2% | 5b 3,5% | 10b 5%</v>
      </c>
      <c r="DE126" s="1">
        <v>1767</v>
      </c>
      <c r="DF126" s="1" t="s">
        <v>19</v>
      </c>
      <c r="DG126" s="6">
        <f>+IFERROR(VALUE(RIGHT(Tabla19[[#This Row],[B2B]],6)),"")</f>
        <v>1767</v>
      </c>
      <c r="DH126" s="6" t="str">
        <f>+IFERROR(VLOOKUP(DF126,Auxiliar!$A:$C,2,0),"")</f>
        <v>MICHELOB</v>
      </c>
      <c r="DI126" s="7" t="str">
        <f>+IFERROR(VLOOKUP(DF126,Auxiliar!$A:$C,3,0),"")</f>
        <v>1b 7% | 3b 22% | 8b 27%</v>
      </c>
      <c r="DK126" s="1"/>
      <c r="DL126" s="1"/>
      <c r="DM126" s="6" t="str">
        <f>+IFERROR(VALUE(RIGHT(Tabla20[[#This Row],[B2B]],6)),"")</f>
        <v/>
      </c>
      <c r="DN126" s="6" t="str">
        <f>+IFERROR(VLOOKUP(DL126,Auxiliar!$A:$C,2,0),"")</f>
        <v/>
      </c>
      <c r="DO126" s="7" t="str">
        <f>+IFERROR(VLOOKUP(DL126,Auxiliar!$A:$C,3,0),"")</f>
        <v/>
      </c>
      <c r="DQ126" s="1">
        <v>1767</v>
      </c>
      <c r="DR126" s="12" t="s">
        <v>24</v>
      </c>
      <c r="DS126" s="6">
        <f>+IFERROR(VALUE(RIGHT(Tabla21[[#This Row],[B2B]],6)),"")</f>
        <v>1767</v>
      </c>
      <c r="DT126" s="6" t="str">
        <f>+IFERROR(VLOOKUP(DR126,Auxiliar!$A:$C,2,0),"")</f>
        <v>CORONA PORRON</v>
      </c>
      <c r="DU126" s="7" t="str">
        <f>+IFERROR(VLOOKUP(DR126,Auxiliar!$A:$C,3,0),"")</f>
        <v>1b 5% | 20b 0%</v>
      </c>
      <c r="DW126" s="1">
        <v>5804</v>
      </c>
      <c r="DX126" s="12" t="s">
        <v>43</v>
      </c>
      <c r="DY126" s="6">
        <f>+IFERROR(VALUE(RIGHT(Tabla22[[#This Row],[B2B]],6)),"")</f>
        <v>5804</v>
      </c>
      <c r="DZ126" s="6" t="str">
        <f>+IFERROR(VLOOKUP(DX126,Auxiliar!$A:$C,2,0),"")</f>
        <v xml:space="preserve">VALUE LATA </v>
      </c>
      <c r="EA126" s="7" t="str">
        <f>+IFERROR(VLOOKUP(DX126,Auxiliar!$A:$C,3,0),"")</f>
        <v>1b 15% | 100b 18%</v>
      </c>
      <c r="EC126" s="1">
        <v>4547</v>
      </c>
      <c r="ED126" s="12" t="s">
        <v>47</v>
      </c>
      <c r="EE126" s="6">
        <f>+IFERROR(VALUE(RIGHT(Tabla23[[#This Row],[B2B]],6)),"")</f>
        <v>4547</v>
      </c>
      <c r="EF126" s="6" t="str">
        <f>+IFERROR(VLOOKUP(ED126,Auxiliar!$A:$C,2,0),"")</f>
        <v>VALUE LATON</v>
      </c>
      <c r="EG126" s="7" t="str">
        <f>+IFERROR(VLOOKUP(ED126,Auxiliar!$A:$C,3,0),"")</f>
        <v>1b 10% | 5b 15% | 192b 0%</v>
      </c>
      <c r="EI126" s="1"/>
      <c r="EJ126" s="12"/>
      <c r="EK126" s="6" t="str">
        <f>+IFERROR(VALUE(RIGHT(Tabla24[[#This Row],[B2B]],6)),"")</f>
        <v/>
      </c>
      <c r="EL126" s="6" t="str">
        <f>+IFERROR(VLOOKUP(EJ126,Auxiliar!$A:$C,2,0),"")</f>
        <v/>
      </c>
      <c r="EM126" s="7" t="str">
        <f>+IFERROR(VLOOKUP(EJ126,Auxiliar!$A:$C,3,0),"")</f>
        <v/>
      </c>
      <c r="EO126" s="1"/>
      <c r="EP126" s="12"/>
      <c r="EQ126" s="6" t="str">
        <f>+IFERROR(VALUE(RIGHT(Tabla25[[#This Row],[B2B]],6)),"")</f>
        <v/>
      </c>
      <c r="ER126" s="6" t="str">
        <f>+IFERROR(VLOOKUP(EP126,Auxiliar!$A:$C,2,0),"")</f>
        <v/>
      </c>
      <c r="ES126" s="7" t="str">
        <f>+IFERROR(VLOOKUP(EP126,Auxiliar!$A:$C,3,0),"")</f>
        <v/>
      </c>
      <c r="EU126" s="1"/>
      <c r="EV126" s="12"/>
      <c r="EW126" s="6" t="str">
        <f>+IFERROR(VALUE(RIGHT(Tabla26[[#This Row],[B2B]],6)),"")</f>
        <v/>
      </c>
      <c r="EX126" s="6" t="str">
        <f>+IFERROR(VLOOKUP(EV126,Auxiliar!$A:$C,2,0),"")</f>
        <v/>
      </c>
      <c r="EY126" s="7" t="str">
        <f>+IFERROR(VLOOKUP(EV126,Auxiliar!$A:$C,3,0),"")</f>
        <v/>
      </c>
      <c r="EZ126" s="1"/>
      <c r="FA126" s="12"/>
      <c r="FB126" s="6" t="str">
        <f>+IFERROR(VALUE(RIGHT(Tabla27[[#This Row],[B2B]],6)),"")</f>
        <v/>
      </c>
      <c r="FC126" s="6" t="str">
        <f>+IFERROR(VLOOKUP(FA126,Auxiliar!$A:$C,2,0),"")</f>
        <v/>
      </c>
      <c r="FD126" s="7" t="str">
        <f>+IFERROR(VLOOKUP(FA126,Auxiliar!$A:$C,3,0),"")</f>
        <v/>
      </c>
      <c r="FE126" s="1"/>
      <c r="FF126" s="12"/>
      <c r="FG126" s="6" t="str">
        <f>+IFERROR(VALUE(RIGHT(Tabla28[[#This Row],[B2B]],6)),"")</f>
        <v/>
      </c>
      <c r="FH126" s="6" t="str">
        <f>+IFERROR(VLOOKUP(FF126,Auxiliar!$A:$C,2,0),"")</f>
        <v/>
      </c>
      <c r="FI126" s="7" t="str">
        <f>+IFERROR(VLOOKUP(FF126,Auxiliar!$A:$C,3,0),"")</f>
        <v/>
      </c>
      <c r="FJ126" s="1"/>
      <c r="FK126" s="12"/>
      <c r="FL126" s="6" t="str">
        <f>+IFERROR(VALUE(RIGHT(Tabla29[[#This Row],[B2B]],6)),"")</f>
        <v/>
      </c>
      <c r="FM126" s="6" t="str">
        <f>+IFERROR(VLOOKUP(FK126,Auxiliar!$A:$C,2,0),"")</f>
        <v/>
      </c>
      <c r="FN126" s="7" t="str">
        <f>+IFERROR(VLOOKUP(FK126,Auxiliar!$A:$C,3,0),"")</f>
        <v/>
      </c>
      <c r="FO126" s="1"/>
      <c r="FP126" s="12"/>
      <c r="FQ126" s="6" t="str">
        <f>+IFERROR(VALUE(RIGHT(Tabla30[[#This Row],[B2B]],6)),"")</f>
        <v/>
      </c>
      <c r="FR126" s="6" t="str">
        <f>+IFERROR(VLOOKUP(FP126,Auxiliar!$A:$C,2,0),"")</f>
        <v/>
      </c>
      <c r="FS126" s="7"/>
      <c r="FT126" s="1"/>
      <c r="FU126" s="12"/>
      <c r="FV126" s="6" t="str">
        <f>+IFERROR(VALUE(RIGHT(Tabla31[[#This Row],[B2B]],6)),"")</f>
        <v/>
      </c>
      <c r="FW126" s="6" t="str">
        <f>+IFERROR(VLOOKUP(FU126,Auxiliar!$A:$C,2,0),"")</f>
        <v/>
      </c>
      <c r="FX126" s="7" t="str">
        <f>+IFERROR(VLOOKUP(FU126,Auxiliar!$A:$C,3,0),"")</f>
        <v/>
      </c>
      <c r="FY126" s="1"/>
      <c r="FZ126" s="12"/>
      <c r="GA126" s="6" t="str">
        <f>+IFERROR(VALUE(RIGHT(Tabla32[[#This Row],[B2B]],6)),"")</f>
        <v/>
      </c>
      <c r="GB126" s="6" t="str">
        <f>+IFERROR(VLOOKUP(FZ126,Auxiliar!$A:$C,2,0),"")</f>
        <v/>
      </c>
      <c r="GC126" s="7" t="str">
        <f>+IFERROR(VLOOKUP(FZ126,Auxiliar!$A:$C,3,0),"")</f>
        <v/>
      </c>
      <c r="GD126" s="1"/>
      <c r="GE126" s="12"/>
      <c r="GF126" s="6" t="str">
        <f>+IFERROR(VALUE(RIGHT(Tabla33[[#This Row],[B2B]],6)),"")</f>
        <v/>
      </c>
      <c r="GG126" s="6" t="str">
        <f>+IFERROR(VLOOKUP(GE126,Auxiliar!$A:$C,2,0),"")</f>
        <v/>
      </c>
      <c r="GH126" s="7" t="str">
        <f>+IFERROR(VLOOKUP(GE126,Auxiliar!$A:$C,3,0),"")</f>
        <v/>
      </c>
    </row>
    <row r="127" spans="1:190" x14ac:dyDescent="0.25">
      <c r="A127" s="1"/>
      <c r="B127" s="1"/>
      <c r="C127" t="str">
        <f>+IFERROR(VALUE(RIGHT(Tabla1[[#This Row],[B2B]],6)),"")</f>
        <v/>
      </c>
      <c r="D127" t="str">
        <f>+IFERROR(VLOOKUP(B127,Auxiliar!$A:$C,2,0),"")</f>
        <v/>
      </c>
      <c r="E127" s="5" t="str">
        <f>+IFERROR(VLOOKUP(B127,Auxiliar!$A:$C,3,0),"")</f>
        <v/>
      </c>
      <c r="S127" s="1">
        <v>2844</v>
      </c>
      <c r="T127" s="1" t="s">
        <v>9</v>
      </c>
      <c r="U127" s="6">
        <f>+IFERROR(VALUE(RIGHT(Tabla4[[#This Row],[B2B]],6)),"")</f>
        <v>2844</v>
      </c>
      <c r="V127" s="6" t="str">
        <f>+IFERROR(VLOOKUP(T127,Auxiliar!$A:$C,2,0),"")</f>
        <v>CORE</v>
      </c>
      <c r="W127" s="7" t="str">
        <f>+IFERROR(VLOOKUP(T127,Auxiliar!$A:$C,3,0),"")</f>
        <v>0b 1% | 2b 5% | 4b 6%</v>
      </c>
      <c r="Y127" s="1">
        <v>4604</v>
      </c>
      <c r="Z127" s="1" t="s">
        <v>10</v>
      </c>
      <c r="AA127" s="6">
        <f>+IFERROR(VALUE(RIGHT(Tabla5[[#This Row],[B2B]],6)),"")</f>
        <v>4604</v>
      </c>
      <c r="AB127" s="6" t="str">
        <f>+IFERROR(VLOOKUP(Z127,Auxiliar!$A:$C,2,0),"")</f>
        <v>CORE</v>
      </c>
      <c r="AC127" s="7" t="str">
        <f>+IFERROR(VLOOKUP(Z127,Auxiliar!$A:$C,3,0),"")</f>
        <v>0b 1% | 3b 4% | 5b 6%</v>
      </c>
      <c r="AE127" s="1">
        <v>11157</v>
      </c>
      <c r="AF127" s="1" t="s">
        <v>11</v>
      </c>
      <c r="AG127" s="6">
        <f>+IFERROR(VALUE(RIGHT(Tabla6[[#This Row],[B2B]],6)),"")</f>
        <v>11157</v>
      </c>
      <c r="AH127" s="6" t="str">
        <f>+IFERROR(VLOOKUP(AF127,Auxiliar!$A:$C,2,0),"")</f>
        <v>CORE</v>
      </c>
      <c r="AI127" s="7" t="str">
        <f>+IFERROR(VLOOKUP(AF127,Auxiliar!$A:$C,3,0),"")</f>
        <v>0b 1% | 6b 5% | 10b 6%</v>
      </c>
      <c r="AK127" s="1">
        <v>2552</v>
      </c>
      <c r="AL127" s="1" t="s">
        <v>30</v>
      </c>
      <c r="AM127" s="6">
        <f>+IFERROR(VALUE(RIGHT(Tabla7[[#This Row],[B2B]],6)),"")</f>
        <v>2552</v>
      </c>
      <c r="AN127" s="6" t="str">
        <f>+IFERROR(VLOOKUP(AL127,Auxiliar!$A:$C,2,0),"")</f>
        <v>LATONES</v>
      </c>
      <c r="AO127" s="7" t="str">
        <f>+IFERROR(VLOOKUP(AL127,Auxiliar!$A:$C,3,0),"")</f>
        <v>1b 4% | 5b 7% | 97b 0%</v>
      </c>
      <c r="AQ127" s="1">
        <v>4096</v>
      </c>
      <c r="AR127" s="1" t="s">
        <v>31</v>
      </c>
      <c r="AS127" s="6">
        <f>+IFERROR(VALUE(RIGHT(Tabla8[[#This Row],[B2B]],6)),"")</f>
        <v>4096</v>
      </c>
      <c r="AT127" s="6" t="str">
        <f>+IFERROR(VLOOKUP(AR127,Auxiliar!$A:$C,2,0),"")</f>
        <v>LATONES</v>
      </c>
      <c r="AU127" s="7" t="str">
        <f>+IFERROR(VLOOKUP(AR127,Auxiliar!$A:$C,3,0),"")</f>
        <v>2b 3% | 4b 5% | 5b 8% | 193 0%</v>
      </c>
      <c r="AW127" s="1"/>
      <c r="AX127" s="1" t="s">
        <v>32</v>
      </c>
      <c r="AY127" s="6" t="str">
        <f>+IFERROR(VALUE(RIGHT(Tabla9[[#This Row],[B2B]],6)),"")</f>
        <v/>
      </c>
      <c r="AZ127" s="6" t="str">
        <f>+IFERROR(VLOOKUP(AX127,Auxiliar!$A:$C,2,0),"")</f>
        <v>LATONES</v>
      </c>
      <c r="BA127" s="7" t="str">
        <f>+IFERROR(VLOOKUP(AX127,Auxiliar!$A:$C,3,0),"")</f>
        <v>2b 3% | 4b 4% | 6b 5% | 10b 8%  | 385b 0%</v>
      </c>
      <c r="BC127" s="1"/>
      <c r="BD127" s="1" t="s">
        <v>33</v>
      </c>
      <c r="BE127" s="6" t="str">
        <f>+IFERROR(VALUE(RIGHT(Tabla10[[#This Row],[B2B]],6)),"")</f>
        <v/>
      </c>
      <c r="BF127" s="6" t="str">
        <f>+IFERROR(VLOOKUP(BD127,Auxiliar!$A:$C,2,0),"")</f>
        <v>LATONES</v>
      </c>
      <c r="BG127" s="7" t="str">
        <f>+IFERROR(VLOOKUP(BD127,Auxiliar!$A:$C,3,0),"")</f>
        <v>6b 4% | 12b 5% | 15b 8% | 385b 0%</v>
      </c>
      <c r="BI127" s="1"/>
      <c r="BJ127" s="1"/>
      <c r="BK127" s="6" t="str">
        <f>+IFERROR(VALUE(RIGHT(Tabla11[[#This Row],[B2B]],6)),"")</f>
        <v/>
      </c>
      <c r="BL127" s="6" t="str">
        <f>+IFERROR(VLOOKUP(BJ127,Auxiliar!$A:$C,2,0),"")</f>
        <v/>
      </c>
      <c r="BM127" s="7" t="str">
        <f>+IFERROR(VLOOKUP(BJ127,Auxiliar!$A:$C,3,0),"")</f>
        <v/>
      </c>
      <c r="BO127" s="1">
        <v>5804</v>
      </c>
      <c r="BP127" s="1" t="s">
        <v>39</v>
      </c>
      <c r="BQ127" s="6">
        <f>+IFERROR(VALUE(RIGHT(Tabla12[[#This Row],[B2B]],6)),"")</f>
        <v>5804</v>
      </c>
      <c r="BR127" s="6" t="str">
        <f>+IFERROR(VLOOKUP(BP127,Auxiliar!$A:$C,2,0),"")</f>
        <v>VALUE LITRO</v>
      </c>
      <c r="BS127" s="7" t="str">
        <f>+IFERROR(VLOOKUP(BP127,Auxiliar!$A:$C,3,0),"")</f>
        <v>1b 12%</v>
      </c>
      <c r="BU127" s="1"/>
      <c r="BV127" s="1"/>
      <c r="BW127" s="6" t="str">
        <f>+IFERROR(VALUE(RIGHT(Tabla13[[#This Row],[B2B]],6)),"")</f>
        <v/>
      </c>
      <c r="BX127" s="6" t="str">
        <f>+IFERROR(VLOOKUP(BV127,Auxiliar!$A:$C,2,0),"")</f>
        <v/>
      </c>
      <c r="BY127" s="7" t="str">
        <f>+IFERROR(VLOOKUP(BV127,Auxiliar!$A:$C,3,0),"")</f>
        <v/>
      </c>
      <c r="CA127" s="1">
        <v>1820</v>
      </c>
      <c r="CB127" s="1" t="s">
        <v>35</v>
      </c>
      <c r="CC127" s="6">
        <f>+IFERROR(VALUE(RIGHT(Tabla14[[#This Row],[B2B]],6)),"")</f>
        <v>1820</v>
      </c>
      <c r="CD127" s="6" t="str">
        <f>+IFERROR(VLOOKUP(CB127,Auxiliar!$A:$C,2,0),"")</f>
        <v>Corona 710cc</v>
      </c>
      <c r="CE127" s="7" t="str">
        <f>+IFERROR(VLOOKUP(CB127,Auxiliar!$A:$C,3,0),"")</f>
        <v>1b 10% | 85b 0%</v>
      </c>
      <c r="CG127" s="1"/>
      <c r="CH127" s="1"/>
      <c r="CI127" s="6" t="str">
        <f>+IFERROR(VALUE(RIGHT(Tabla15[[#This Row],[B2B]],6)),"")</f>
        <v/>
      </c>
      <c r="CJ127" s="6" t="str">
        <f>+IFERROR(VLOOKUP(CH127,Auxiliar!$A:$C,2,0),"")</f>
        <v/>
      </c>
      <c r="CK127" s="7" t="str">
        <f>+IFERROR(VLOOKUP(CH127,Auxiliar!$A:$C,3,0),"")</f>
        <v/>
      </c>
      <c r="CM127" s="1">
        <v>1784</v>
      </c>
      <c r="CN127" s="1" t="s">
        <v>20</v>
      </c>
      <c r="CO127" s="6">
        <v>1784</v>
      </c>
      <c r="CP127" s="6" t="s">
        <v>20</v>
      </c>
      <c r="CQ127" s="7" t="s">
        <v>21</v>
      </c>
      <c r="CS127" s="1"/>
      <c r="CT127" s="1"/>
      <c r="CU127" s="6" t="str">
        <f>+IFERROR(VALUE(RIGHT(Tabla17[[#This Row],[B2B]],6)),"")</f>
        <v/>
      </c>
      <c r="CV127" s="6" t="str">
        <f>+IFERROR(VLOOKUP(CT127,Auxiliar!$A:$C,2,0),"")</f>
        <v/>
      </c>
      <c r="CW127" s="7" t="str">
        <f>+IFERROR(VLOOKUP(CT127,Auxiliar!$A:$C,3,0),"")</f>
        <v/>
      </c>
      <c r="CY127" s="1">
        <v>1784</v>
      </c>
      <c r="CZ127" s="1" t="s">
        <v>16</v>
      </c>
      <c r="DA127" s="6">
        <f>+IFERROR(VALUE(RIGHT(Tabla18[[#This Row],[B2B]],6)),"")</f>
        <v>1784</v>
      </c>
      <c r="DB127" s="6" t="str">
        <f>+IFERROR(VLOOKUP(CZ127,Auxiliar!$A:$C,2,0),"")</f>
        <v>PREMIUM</v>
      </c>
      <c r="DC127" s="7" t="str">
        <f>+IFERROR(VLOOKUP(CZ127,Auxiliar!$A:$C,3,0),"")</f>
        <v>0b 0% | 2b 2% | 5b 3,5% | 10b 5%</v>
      </c>
      <c r="DE127" s="1">
        <v>1784</v>
      </c>
      <c r="DF127" s="1" t="s">
        <v>19</v>
      </c>
      <c r="DG127" s="6">
        <f>+IFERROR(VALUE(RIGHT(Tabla19[[#This Row],[B2B]],6)),"")</f>
        <v>1784</v>
      </c>
      <c r="DH127" s="6" t="str">
        <f>+IFERROR(VLOOKUP(DF127,Auxiliar!$A:$C,2,0),"")</f>
        <v>MICHELOB</v>
      </c>
      <c r="DI127" s="7" t="str">
        <f>+IFERROR(VLOOKUP(DF127,Auxiliar!$A:$C,3,0),"")</f>
        <v>1b 7% | 3b 22% | 8b 27%</v>
      </c>
      <c r="DK127" s="1"/>
      <c r="DL127" s="1"/>
      <c r="DM127" s="6" t="str">
        <f>+IFERROR(VALUE(RIGHT(Tabla20[[#This Row],[B2B]],6)),"")</f>
        <v/>
      </c>
      <c r="DN127" s="6" t="str">
        <f>+IFERROR(VLOOKUP(DL127,Auxiliar!$A:$C,2,0),"")</f>
        <v/>
      </c>
      <c r="DO127" s="7" t="str">
        <f>+IFERROR(VLOOKUP(DL127,Auxiliar!$A:$C,3,0),"")</f>
        <v/>
      </c>
      <c r="DQ127" s="1">
        <v>1784</v>
      </c>
      <c r="DR127" s="12" t="s">
        <v>24</v>
      </c>
      <c r="DS127" s="6">
        <f>+IFERROR(VALUE(RIGHT(Tabla21[[#This Row],[B2B]],6)),"")</f>
        <v>1784</v>
      </c>
      <c r="DT127" s="6" t="str">
        <f>+IFERROR(VLOOKUP(DR127,Auxiliar!$A:$C,2,0),"")</f>
        <v>CORONA PORRON</v>
      </c>
      <c r="DU127" s="7" t="str">
        <f>+IFERROR(VLOOKUP(DR127,Auxiliar!$A:$C,3,0),"")</f>
        <v>1b 5% | 20b 0%</v>
      </c>
      <c r="DW127" s="1">
        <v>4566</v>
      </c>
      <c r="DX127" s="12" t="s">
        <v>43</v>
      </c>
      <c r="DY127" s="6">
        <f>+IFERROR(VALUE(RIGHT(Tabla22[[#This Row],[B2B]],6)),"")</f>
        <v>4566</v>
      </c>
      <c r="DZ127" s="6" t="str">
        <f>+IFERROR(VLOOKUP(DX127,Auxiliar!$A:$C,2,0),"")</f>
        <v xml:space="preserve">VALUE LATA </v>
      </c>
      <c r="EA127" s="7" t="str">
        <f>+IFERROR(VLOOKUP(DX127,Auxiliar!$A:$C,3,0),"")</f>
        <v>1b 15% | 100b 18%</v>
      </c>
      <c r="EC127" s="1">
        <v>4559</v>
      </c>
      <c r="ED127" s="12" t="s">
        <v>47</v>
      </c>
      <c r="EE127" s="6">
        <f>+IFERROR(VALUE(RIGHT(Tabla23[[#This Row],[B2B]],6)),"")</f>
        <v>4559</v>
      </c>
      <c r="EF127" s="6" t="str">
        <f>+IFERROR(VLOOKUP(ED127,Auxiliar!$A:$C,2,0),"")</f>
        <v>VALUE LATON</v>
      </c>
      <c r="EG127" s="7" t="str">
        <f>+IFERROR(VLOOKUP(ED127,Auxiliar!$A:$C,3,0),"")</f>
        <v>1b 10% | 5b 15% | 192b 0%</v>
      </c>
      <c r="EI127" s="1"/>
      <c r="EJ127" s="12"/>
      <c r="EK127" s="6" t="str">
        <f>+IFERROR(VALUE(RIGHT(Tabla24[[#This Row],[B2B]],6)),"")</f>
        <v/>
      </c>
      <c r="EL127" s="6" t="str">
        <f>+IFERROR(VLOOKUP(EJ127,Auxiliar!$A:$C,2,0),"")</f>
        <v/>
      </c>
      <c r="EM127" s="7" t="str">
        <f>+IFERROR(VLOOKUP(EJ127,Auxiliar!$A:$C,3,0),"")</f>
        <v/>
      </c>
      <c r="EO127" s="1"/>
      <c r="EP127" s="12"/>
      <c r="EQ127" s="6" t="str">
        <f>+IFERROR(VALUE(RIGHT(Tabla25[[#This Row],[B2B]],6)),"")</f>
        <v/>
      </c>
      <c r="ER127" s="6" t="str">
        <f>+IFERROR(VLOOKUP(EP127,Auxiliar!$A:$C,2,0),"")</f>
        <v/>
      </c>
      <c r="ES127" s="7" t="str">
        <f>+IFERROR(VLOOKUP(EP127,Auxiliar!$A:$C,3,0),"")</f>
        <v/>
      </c>
      <c r="EU127" s="1"/>
      <c r="EV127" s="12"/>
      <c r="EW127" s="6" t="str">
        <f>+IFERROR(VALUE(RIGHT(Tabla26[[#This Row],[B2B]],6)),"")</f>
        <v/>
      </c>
      <c r="EX127" s="6" t="str">
        <f>+IFERROR(VLOOKUP(EV127,Auxiliar!$A:$C,2,0),"")</f>
        <v/>
      </c>
      <c r="EY127" s="7" t="str">
        <f>+IFERROR(VLOOKUP(EV127,Auxiliar!$A:$C,3,0),"")</f>
        <v/>
      </c>
      <c r="EZ127" s="1"/>
      <c r="FA127" s="12"/>
      <c r="FB127" s="6" t="str">
        <f>+IFERROR(VALUE(RIGHT(Tabla27[[#This Row],[B2B]],6)),"")</f>
        <v/>
      </c>
      <c r="FC127" s="6" t="str">
        <f>+IFERROR(VLOOKUP(FA127,Auxiliar!$A:$C,2,0),"")</f>
        <v/>
      </c>
      <c r="FD127" s="7" t="str">
        <f>+IFERROR(VLOOKUP(FA127,Auxiliar!$A:$C,3,0),"")</f>
        <v/>
      </c>
      <c r="FE127" s="1"/>
      <c r="FF127" s="12"/>
      <c r="FG127" s="6" t="str">
        <f>+IFERROR(VALUE(RIGHT(Tabla28[[#This Row],[B2B]],6)),"")</f>
        <v/>
      </c>
      <c r="FH127" s="6" t="str">
        <f>+IFERROR(VLOOKUP(FF127,Auxiliar!$A:$C,2,0),"")</f>
        <v/>
      </c>
      <c r="FI127" s="7" t="str">
        <f>+IFERROR(VLOOKUP(FF127,Auxiliar!$A:$C,3,0),"")</f>
        <v/>
      </c>
      <c r="FJ127" s="1"/>
      <c r="FK127" s="12"/>
      <c r="FL127" s="6" t="str">
        <f>+IFERROR(VALUE(RIGHT(Tabla29[[#This Row],[B2B]],6)),"")</f>
        <v/>
      </c>
      <c r="FM127" s="6" t="str">
        <f>+IFERROR(VLOOKUP(FK127,Auxiliar!$A:$C,2,0),"")</f>
        <v/>
      </c>
      <c r="FN127" s="7" t="str">
        <f>+IFERROR(VLOOKUP(FK127,Auxiliar!$A:$C,3,0),"")</f>
        <v/>
      </c>
      <c r="FO127" s="1"/>
      <c r="FP127" s="12"/>
      <c r="FQ127" s="6" t="str">
        <f>+IFERROR(VALUE(RIGHT(Tabla30[[#This Row],[B2B]],6)),"")</f>
        <v/>
      </c>
      <c r="FR127" s="6" t="str">
        <f>+IFERROR(VLOOKUP(FP127,Auxiliar!$A:$C,2,0),"")</f>
        <v/>
      </c>
      <c r="FS127" s="7"/>
      <c r="FT127" s="1"/>
      <c r="FU127" s="12"/>
      <c r="FV127" s="6" t="str">
        <f>+IFERROR(VALUE(RIGHT(Tabla31[[#This Row],[B2B]],6)),"")</f>
        <v/>
      </c>
      <c r="FW127" s="6" t="str">
        <f>+IFERROR(VLOOKUP(FU127,Auxiliar!$A:$C,2,0),"")</f>
        <v/>
      </c>
      <c r="FX127" s="7" t="str">
        <f>+IFERROR(VLOOKUP(FU127,Auxiliar!$A:$C,3,0),"")</f>
        <v/>
      </c>
      <c r="FY127" s="1"/>
      <c r="FZ127" s="12"/>
      <c r="GA127" s="6" t="str">
        <f>+IFERROR(VALUE(RIGHT(Tabla32[[#This Row],[B2B]],6)),"")</f>
        <v/>
      </c>
      <c r="GB127" s="6" t="str">
        <f>+IFERROR(VLOOKUP(FZ127,Auxiliar!$A:$C,2,0),"")</f>
        <v/>
      </c>
      <c r="GC127" s="7" t="str">
        <f>+IFERROR(VLOOKUP(FZ127,Auxiliar!$A:$C,3,0),"")</f>
        <v/>
      </c>
      <c r="GD127" s="1"/>
      <c r="GE127" s="12"/>
      <c r="GF127" s="6" t="str">
        <f>+IFERROR(VALUE(RIGHT(Tabla33[[#This Row],[B2B]],6)),"")</f>
        <v/>
      </c>
      <c r="GG127" s="6" t="str">
        <f>+IFERROR(VLOOKUP(GE127,Auxiliar!$A:$C,2,0),"")</f>
        <v/>
      </c>
      <c r="GH127" s="7" t="str">
        <f>+IFERROR(VLOOKUP(GE127,Auxiliar!$A:$C,3,0),"")</f>
        <v/>
      </c>
    </row>
    <row r="128" spans="1:190" x14ac:dyDescent="0.25">
      <c r="A128" s="1"/>
      <c r="B128" s="1"/>
      <c r="C128" t="str">
        <f>+IFERROR(VALUE(RIGHT(Tabla1[[#This Row],[B2B]],6)),"")</f>
        <v/>
      </c>
      <c r="D128" t="str">
        <f>+IFERROR(VLOOKUP(B128,Auxiliar!$A:$C,2,0),"")</f>
        <v/>
      </c>
      <c r="E128" s="5" t="str">
        <f>+IFERROR(VLOOKUP(B128,Auxiliar!$A:$C,3,0),"")</f>
        <v/>
      </c>
      <c r="S128" s="1">
        <v>2846</v>
      </c>
      <c r="T128" s="1" t="s">
        <v>9</v>
      </c>
      <c r="U128" s="6">
        <f>+IFERROR(VALUE(RIGHT(Tabla4[[#This Row],[B2B]],6)),"")</f>
        <v>2846</v>
      </c>
      <c r="V128" s="6" t="str">
        <f>+IFERROR(VLOOKUP(T128,Auxiliar!$A:$C,2,0),"")</f>
        <v>CORE</v>
      </c>
      <c r="W128" s="7" t="str">
        <f>+IFERROR(VLOOKUP(T128,Auxiliar!$A:$C,3,0),"")</f>
        <v>0b 1% | 2b 5% | 4b 6%</v>
      </c>
      <c r="Y128" s="1">
        <v>4616</v>
      </c>
      <c r="Z128" s="1" t="s">
        <v>10</v>
      </c>
      <c r="AA128" s="6">
        <f>+IFERROR(VALUE(RIGHT(Tabla5[[#This Row],[B2B]],6)),"")</f>
        <v>4616</v>
      </c>
      <c r="AB128" s="6" t="str">
        <f>+IFERROR(VLOOKUP(Z128,Auxiliar!$A:$C,2,0),"")</f>
        <v>CORE</v>
      </c>
      <c r="AC128" s="7" t="str">
        <f>+IFERROR(VLOOKUP(Z128,Auxiliar!$A:$C,3,0),"")</f>
        <v>0b 1% | 3b 4% | 5b 6%</v>
      </c>
      <c r="AE128" s="1">
        <v>11413</v>
      </c>
      <c r="AF128" s="1" t="s">
        <v>11</v>
      </c>
      <c r="AG128" s="6">
        <f>+IFERROR(VALUE(RIGHT(Tabla6[[#This Row],[B2B]],6)),"")</f>
        <v>11413</v>
      </c>
      <c r="AH128" s="6" t="str">
        <f>+IFERROR(VLOOKUP(AF128,Auxiliar!$A:$C,2,0),"")</f>
        <v>CORE</v>
      </c>
      <c r="AI128" s="7" t="str">
        <f>+IFERROR(VLOOKUP(AF128,Auxiliar!$A:$C,3,0),"")</f>
        <v>0b 1% | 6b 5% | 10b 6%</v>
      </c>
      <c r="AK128" s="1">
        <v>2564</v>
      </c>
      <c r="AL128" s="1" t="s">
        <v>30</v>
      </c>
      <c r="AM128" s="6">
        <f>+IFERROR(VALUE(RIGHT(Tabla7[[#This Row],[B2B]],6)),"")</f>
        <v>2564</v>
      </c>
      <c r="AN128" s="6" t="str">
        <f>+IFERROR(VLOOKUP(AL128,Auxiliar!$A:$C,2,0),"")</f>
        <v>LATONES</v>
      </c>
      <c r="AO128" s="7" t="str">
        <f>+IFERROR(VLOOKUP(AL128,Auxiliar!$A:$C,3,0),"")</f>
        <v>1b 4% | 5b 7% | 97b 0%</v>
      </c>
      <c r="AQ128" s="1">
        <v>4101</v>
      </c>
      <c r="AR128" s="1" t="s">
        <v>31</v>
      </c>
      <c r="AS128" s="6">
        <f>+IFERROR(VALUE(RIGHT(Tabla8[[#This Row],[B2B]],6)),"")</f>
        <v>4101</v>
      </c>
      <c r="AT128" s="6" t="str">
        <f>+IFERROR(VLOOKUP(AR128,Auxiliar!$A:$C,2,0),"")</f>
        <v>LATONES</v>
      </c>
      <c r="AU128" s="7" t="str">
        <f>+IFERROR(VLOOKUP(AR128,Auxiliar!$A:$C,3,0),"")</f>
        <v>2b 3% | 4b 5% | 5b 8% | 193 0%</v>
      </c>
      <c r="AW128" s="1"/>
      <c r="AX128" s="1" t="s">
        <v>32</v>
      </c>
      <c r="AY128" s="6" t="str">
        <f>+IFERROR(VALUE(RIGHT(Tabla9[[#This Row],[B2B]],6)),"")</f>
        <v/>
      </c>
      <c r="AZ128" s="6" t="str">
        <f>+IFERROR(VLOOKUP(AX128,Auxiliar!$A:$C,2,0),"")</f>
        <v>LATONES</v>
      </c>
      <c r="BA128" s="7" t="str">
        <f>+IFERROR(VLOOKUP(AX128,Auxiliar!$A:$C,3,0),"")</f>
        <v>2b 3% | 4b 4% | 6b 5% | 10b 8%  | 385b 0%</v>
      </c>
      <c r="BC128" s="1"/>
      <c r="BD128" s="1" t="s">
        <v>33</v>
      </c>
      <c r="BE128" s="6" t="str">
        <f>+IFERROR(VALUE(RIGHT(Tabla10[[#This Row],[B2B]],6)),"")</f>
        <v/>
      </c>
      <c r="BF128" s="6" t="str">
        <f>+IFERROR(VLOOKUP(BD128,Auxiliar!$A:$C,2,0),"")</f>
        <v>LATONES</v>
      </c>
      <c r="BG128" s="7" t="str">
        <f>+IFERROR(VLOOKUP(BD128,Auxiliar!$A:$C,3,0),"")</f>
        <v>6b 4% | 12b 5% | 15b 8% | 385b 0%</v>
      </c>
      <c r="BI128" s="1"/>
      <c r="BJ128" s="1"/>
      <c r="BK128" s="6" t="str">
        <f>+IFERROR(VALUE(RIGHT(Tabla11[[#This Row],[B2B]],6)),"")</f>
        <v/>
      </c>
      <c r="BL128" s="6" t="str">
        <f>+IFERROR(VLOOKUP(BJ128,Auxiliar!$A:$C,2,0),"")</f>
        <v/>
      </c>
      <c r="BM128" s="7" t="str">
        <f>+IFERROR(VLOOKUP(BJ128,Auxiliar!$A:$C,3,0),"")</f>
        <v/>
      </c>
      <c r="BO128" s="1">
        <v>4566</v>
      </c>
      <c r="BP128" s="1" t="s">
        <v>39</v>
      </c>
      <c r="BQ128" s="6">
        <f>+IFERROR(VALUE(RIGHT(Tabla12[[#This Row],[B2B]],6)),"")</f>
        <v>4566</v>
      </c>
      <c r="BR128" s="6" t="str">
        <f>+IFERROR(VLOOKUP(BP128,Auxiliar!$A:$C,2,0),"")</f>
        <v>VALUE LITRO</v>
      </c>
      <c r="BS128" s="7" t="str">
        <f>+IFERROR(VLOOKUP(BP128,Auxiliar!$A:$C,3,0),"")</f>
        <v>1b 12%</v>
      </c>
      <c r="BU128" s="1"/>
      <c r="BV128" s="1"/>
      <c r="BW128" s="6" t="str">
        <f>+IFERROR(VALUE(RIGHT(Tabla13[[#This Row],[B2B]],6)),"")</f>
        <v/>
      </c>
      <c r="BX128" s="6" t="str">
        <f>+IFERROR(VLOOKUP(BV128,Auxiliar!$A:$C,2,0),"")</f>
        <v/>
      </c>
      <c r="BY128" s="7" t="str">
        <f>+IFERROR(VLOOKUP(BV128,Auxiliar!$A:$C,3,0),"")</f>
        <v/>
      </c>
      <c r="CA128" s="1">
        <v>1842</v>
      </c>
      <c r="CB128" s="1" t="s">
        <v>35</v>
      </c>
      <c r="CC128" s="6">
        <f>+IFERROR(VALUE(RIGHT(Tabla14[[#This Row],[B2B]],6)),"")</f>
        <v>1842</v>
      </c>
      <c r="CD128" s="6" t="str">
        <f>+IFERROR(VLOOKUP(CB128,Auxiliar!$A:$C,2,0),"")</f>
        <v>Corona 710cc</v>
      </c>
      <c r="CE128" s="7" t="str">
        <f>+IFERROR(VLOOKUP(CB128,Auxiliar!$A:$C,3,0),"")</f>
        <v>1b 10% | 85b 0%</v>
      </c>
      <c r="CG128" s="1"/>
      <c r="CH128" s="1"/>
      <c r="CI128" s="6" t="str">
        <f>+IFERROR(VALUE(RIGHT(Tabla15[[#This Row],[B2B]],6)),"")</f>
        <v/>
      </c>
      <c r="CJ128" s="6" t="str">
        <f>+IFERROR(VLOOKUP(CH128,Auxiliar!$A:$C,2,0),"")</f>
        <v/>
      </c>
      <c r="CK128" s="7" t="str">
        <f>+IFERROR(VLOOKUP(CH128,Auxiliar!$A:$C,3,0),"")</f>
        <v/>
      </c>
      <c r="CM128" s="1">
        <v>1793</v>
      </c>
      <c r="CN128" s="1" t="s">
        <v>20</v>
      </c>
      <c r="CO128" s="6">
        <v>1793</v>
      </c>
      <c r="CP128" s="6" t="s">
        <v>20</v>
      </c>
      <c r="CQ128" s="7" t="s">
        <v>21</v>
      </c>
      <c r="CS128" s="1"/>
      <c r="CT128" s="1"/>
      <c r="CU128" s="6" t="str">
        <f>+IFERROR(VALUE(RIGHT(Tabla17[[#This Row],[B2B]],6)),"")</f>
        <v/>
      </c>
      <c r="CV128" s="6" t="str">
        <f>+IFERROR(VLOOKUP(CT128,Auxiliar!$A:$C,2,0),"")</f>
        <v/>
      </c>
      <c r="CW128" s="7" t="str">
        <f>+IFERROR(VLOOKUP(CT128,Auxiliar!$A:$C,3,0),"")</f>
        <v/>
      </c>
      <c r="CY128" s="1">
        <v>1793</v>
      </c>
      <c r="CZ128" s="1" t="s">
        <v>16</v>
      </c>
      <c r="DA128" s="6">
        <f>+IFERROR(VALUE(RIGHT(Tabla18[[#This Row],[B2B]],6)),"")</f>
        <v>1793</v>
      </c>
      <c r="DB128" s="6" t="str">
        <f>+IFERROR(VLOOKUP(CZ128,Auxiliar!$A:$C,2,0),"")</f>
        <v>PREMIUM</v>
      </c>
      <c r="DC128" s="7" t="str">
        <f>+IFERROR(VLOOKUP(CZ128,Auxiliar!$A:$C,3,0),"")</f>
        <v>0b 0% | 2b 2% | 5b 3,5% | 10b 5%</v>
      </c>
      <c r="DE128" s="1">
        <v>1793</v>
      </c>
      <c r="DF128" s="1" t="s">
        <v>19</v>
      </c>
      <c r="DG128" s="6">
        <f>+IFERROR(VALUE(RIGHT(Tabla19[[#This Row],[B2B]],6)),"")</f>
        <v>1793</v>
      </c>
      <c r="DH128" s="6" t="str">
        <f>+IFERROR(VLOOKUP(DF128,Auxiliar!$A:$C,2,0),"")</f>
        <v>MICHELOB</v>
      </c>
      <c r="DI128" s="7" t="str">
        <f>+IFERROR(VLOOKUP(DF128,Auxiliar!$A:$C,3,0),"")</f>
        <v>1b 7% | 3b 22% | 8b 27%</v>
      </c>
      <c r="DK128" s="1"/>
      <c r="DL128" s="1"/>
      <c r="DM128" s="6" t="str">
        <f>+IFERROR(VALUE(RIGHT(Tabla20[[#This Row],[B2B]],6)),"")</f>
        <v/>
      </c>
      <c r="DN128" s="6" t="str">
        <f>+IFERROR(VLOOKUP(DL128,Auxiliar!$A:$C,2,0),"")</f>
        <v/>
      </c>
      <c r="DO128" s="7" t="str">
        <f>+IFERROR(VLOOKUP(DL128,Auxiliar!$A:$C,3,0),"")</f>
        <v/>
      </c>
      <c r="DQ128" s="1">
        <v>1793</v>
      </c>
      <c r="DR128" s="12" t="s">
        <v>24</v>
      </c>
      <c r="DS128" s="6">
        <f>+IFERROR(VALUE(RIGHT(Tabla21[[#This Row],[B2B]],6)),"")</f>
        <v>1793</v>
      </c>
      <c r="DT128" s="6" t="str">
        <f>+IFERROR(VLOOKUP(DR128,Auxiliar!$A:$C,2,0),"")</f>
        <v>CORONA PORRON</v>
      </c>
      <c r="DU128" s="7" t="str">
        <f>+IFERROR(VLOOKUP(DR128,Auxiliar!$A:$C,3,0),"")</f>
        <v>1b 5% | 20b 0%</v>
      </c>
      <c r="DW128" s="1">
        <v>4578</v>
      </c>
      <c r="DX128" s="12" t="s">
        <v>43</v>
      </c>
      <c r="DY128" s="6">
        <f>+IFERROR(VALUE(RIGHT(Tabla22[[#This Row],[B2B]],6)),"")</f>
        <v>4578</v>
      </c>
      <c r="DZ128" s="6" t="str">
        <f>+IFERROR(VLOOKUP(DX128,Auxiliar!$A:$C,2,0),"")</f>
        <v xml:space="preserve">VALUE LATA </v>
      </c>
      <c r="EA128" s="7" t="str">
        <f>+IFERROR(VLOOKUP(DX128,Auxiliar!$A:$C,3,0),"")</f>
        <v>1b 15% | 100b 18%</v>
      </c>
      <c r="EC128" s="1">
        <v>5804</v>
      </c>
      <c r="ED128" s="12" t="s">
        <v>47</v>
      </c>
      <c r="EE128" s="6">
        <f>+IFERROR(VALUE(RIGHT(Tabla23[[#This Row],[B2B]],6)),"")</f>
        <v>5804</v>
      </c>
      <c r="EF128" s="6" t="str">
        <f>+IFERROR(VLOOKUP(ED128,Auxiliar!$A:$C,2,0),"")</f>
        <v>VALUE LATON</v>
      </c>
      <c r="EG128" s="7" t="str">
        <f>+IFERROR(VLOOKUP(ED128,Auxiliar!$A:$C,3,0),"")</f>
        <v>1b 10% | 5b 15% | 192b 0%</v>
      </c>
      <c r="EI128" s="1"/>
      <c r="EJ128" s="12"/>
      <c r="EK128" s="6" t="str">
        <f>+IFERROR(VALUE(RIGHT(Tabla24[[#This Row],[B2B]],6)),"")</f>
        <v/>
      </c>
      <c r="EL128" s="6" t="str">
        <f>+IFERROR(VLOOKUP(EJ128,Auxiliar!$A:$C,2,0),"")</f>
        <v/>
      </c>
      <c r="EM128" s="7" t="str">
        <f>+IFERROR(VLOOKUP(EJ128,Auxiliar!$A:$C,3,0),"")</f>
        <v/>
      </c>
      <c r="EO128" s="1"/>
      <c r="EP128" s="12"/>
      <c r="EQ128" s="6" t="str">
        <f>+IFERROR(VALUE(RIGHT(Tabla25[[#This Row],[B2B]],6)),"")</f>
        <v/>
      </c>
      <c r="ER128" s="6" t="str">
        <f>+IFERROR(VLOOKUP(EP128,Auxiliar!$A:$C,2,0),"")</f>
        <v/>
      </c>
      <c r="ES128" s="7" t="str">
        <f>+IFERROR(VLOOKUP(EP128,Auxiliar!$A:$C,3,0),"")</f>
        <v/>
      </c>
      <c r="EU128" s="1"/>
      <c r="EV128" s="12"/>
      <c r="EW128" s="6" t="str">
        <f>+IFERROR(VALUE(RIGHT(Tabla26[[#This Row],[B2B]],6)),"")</f>
        <v/>
      </c>
      <c r="EX128" s="6" t="str">
        <f>+IFERROR(VLOOKUP(EV128,Auxiliar!$A:$C,2,0),"")</f>
        <v/>
      </c>
      <c r="EY128" s="7" t="str">
        <f>+IFERROR(VLOOKUP(EV128,Auxiliar!$A:$C,3,0),"")</f>
        <v/>
      </c>
      <c r="EZ128" s="1"/>
      <c r="FA128" s="12"/>
      <c r="FB128" s="6" t="str">
        <f>+IFERROR(VALUE(RIGHT(Tabla27[[#This Row],[B2B]],6)),"")</f>
        <v/>
      </c>
      <c r="FC128" s="6" t="str">
        <f>+IFERROR(VLOOKUP(FA128,Auxiliar!$A:$C,2,0),"")</f>
        <v/>
      </c>
      <c r="FD128" s="7" t="str">
        <f>+IFERROR(VLOOKUP(FA128,Auxiliar!$A:$C,3,0),"")</f>
        <v/>
      </c>
      <c r="FE128" s="1"/>
      <c r="FF128" s="12"/>
      <c r="FG128" s="6" t="str">
        <f>+IFERROR(VALUE(RIGHT(Tabla28[[#This Row],[B2B]],6)),"")</f>
        <v/>
      </c>
      <c r="FH128" s="6" t="str">
        <f>+IFERROR(VLOOKUP(FF128,Auxiliar!$A:$C,2,0),"")</f>
        <v/>
      </c>
      <c r="FI128" s="7" t="str">
        <f>+IFERROR(VLOOKUP(FF128,Auxiliar!$A:$C,3,0),"")</f>
        <v/>
      </c>
      <c r="FJ128" s="1"/>
      <c r="FK128" s="12"/>
      <c r="FL128" s="6" t="str">
        <f>+IFERROR(VALUE(RIGHT(Tabla29[[#This Row],[B2B]],6)),"")</f>
        <v/>
      </c>
      <c r="FM128" s="6" t="str">
        <f>+IFERROR(VLOOKUP(FK128,Auxiliar!$A:$C,2,0),"")</f>
        <v/>
      </c>
      <c r="FN128" s="7" t="str">
        <f>+IFERROR(VLOOKUP(FK128,Auxiliar!$A:$C,3,0),"")</f>
        <v/>
      </c>
      <c r="FO128" s="1"/>
      <c r="FP128" s="12"/>
      <c r="FQ128" s="6" t="str">
        <f>+IFERROR(VALUE(RIGHT(Tabla30[[#This Row],[B2B]],6)),"")</f>
        <v/>
      </c>
      <c r="FR128" s="6" t="str">
        <f>+IFERROR(VLOOKUP(FP128,Auxiliar!$A:$C,2,0),"")</f>
        <v/>
      </c>
      <c r="FS128" s="7"/>
      <c r="FT128" s="1"/>
      <c r="FU128" s="12"/>
      <c r="FV128" s="6" t="str">
        <f>+IFERROR(VALUE(RIGHT(Tabla31[[#This Row],[B2B]],6)),"")</f>
        <v/>
      </c>
      <c r="FW128" s="6" t="str">
        <f>+IFERROR(VLOOKUP(FU128,Auxiliar!$A:$C,2,0),"")</f>
        <v/>
      </c>
      <c r="FX128" s="7" t="str">
        <f>+IFERROR(VLOOKUP(FU128,Auxiliar!$A:$C,3,0),"")</f>
        <v/>
      </c>
      <c r="FY128" s="1"/>
      <c r="FZ128" s="12"/>
      <c r="GA128" s="6" t="str">
        <f>+IFERROR(VALUE(RIGHT(Tabla32[[#This Row],[B2B]],6)),"")</f>
        <v/>
      </c>
      <c r="GB128" s="6" t="str">
        <f>+IFERROR(VLOOKUP(FZ128,Auxiliar!$A:$C,2,0),"")</f>
        <v/>
      </c>
      <c r="GC128" s="7" t="str">
        <f>+IFERROR(VLOOKUP(FZ128,Auxiliar!$A:$C,3,0),"")</f>
        <v/>
      </c>
      <c r="GD128" s="1"/>
      <c r="GE128" s="12"/>
      <c r="GF128" s="6" t="str">
        <f>+IFERROR(VALUE(RIGHT(Tabla33[[#This Row],[B2B]],6)),"")</f>
        <v/>
      </c>
      <c r="GG128" s="6" t="str">
        <f>+IFERROR(VLOOKUP(GE128,Auxiliar!$A:$C,2,0),"")</f>
        <v/>
      </c>
      <c r="GH128" s="7" t="str">
        <f>+IFERROR(VLOOKUP(GE128,Auxiliar!$A:$C,3,0),"")</f>
        <v/>
      </c>
    </row>
    <row r="129" spans="1:190" x14ac:dyDescent="0.25">
      <c r="A129" s="1"/>
      <c r="B129" s="1"/>
      <c r="C129" t="str">
        <f>+IFERROR(VALUE(RIGHT(Tabla1[[#This Row],[B2B]],6)),"")</f>
        <v/>
      </c>
      <c r="D129" t="str">
        <f>+IFERROR(VLOOKUP(B129,Auxiliar!$A:$C,2,0),"")</f>
        <v/>
      </c>
      <c r="E129" s="5" t="str">
        <f>+IFERROR(VLOOKUP(B129,Auxiliar!$A:$C,3,0),"")</f>
        <v/>
      </c>
      <c r="S129" s="1">
        <v>2847</v>
      </c>
      <c r="T129" s="1" t="s">
        <v>9</v>
      </c>
      <c r="U129" s="6">
        <f>+IFERROR(VALUE(RIGHT(Tabla4[[#This Row],[B2B]],6)),"")</f>
        <v>2847</v>
      </c>
      <c r="V129" s="6" t="str">
        <f>+IFERROR(VLOOKUP(T129,Auxiliar!$A:$C,2,0),"")</f>
        <v>CORE</v>
      </c>
      <c r="W129" s="7" t="str">
        <f>+IFERROR(VLOOKUP(T129,Auxiliar!$A:$C,3,0),"")</f>
        <v>0b 1% | 2b 5% | 4b 6%</v>
      </c>
      <c r="Y129" s="1">
        <v>4689</v>
      </c>
      <c r="Z129" s="1" t="s">
        <v>10</v>
      </c>
      <c r="AA129" s="6">
        <f>+IFERROR(VALUE(RIGHT(Tabla5[[#This Row],[B2B]],6)),"")</f>
        <v>4689</v>
      </c>
      <c r="AB129" s="6" t="str">
        <f>+IFERROR(VLOOKUP(Z129,Auxiliar!$A:$C,2,0),"")</f>
        <v>CORE</v>
      </c>
      <c r="AC129" s="7" t="str">
        <f>+IFERROR(VLOOKUP(Z129,Auxiliar!$A:$C,3,0),"")</f>
        <v>0b 1% | 3b 4% | 5b 6%</v>
      </c>
      <c r="AE129" s="1">
        <v>11478</v>
      </c>
      <c r="AF129" s="1" t="s">
        <v>11</v>
      </c>
      <c r="AG129" s="6">
        <f>+IFERROR(VALUE(RIGHT(Tabla6[[#This Row],[B2B]],6)),"")</f>
        <v>11478</v>
      </c>
      <c r="AH129" s="6" t="str">
        <f>+IFERROR(VLOOKUP(AF129,Auxiliar!$A:$C,2,0),"")</f>
        <v>CORE</v>
      </c>
      <c r="AI129" s="7" t="str">
        <f>+IFERROR(VLOOKUP(AF129,Auxiliar!$A:$C,3,0),"")</f>
        <v>0b 1% | 6b 5% | 10b 6%</v>
      </c>
      <c r="AK129" s="1">
        <v>2584</v>
      </c>
      <c r="AL129" s="1" t="s">
        <v>30</v>
      </c>
      <c r="AM129" s="6">
        <f>+IFERROR(VALUE(RIGHT(Tabla7[[#This Row],[B2B]],6)),"")</f>
        <v>2584</v>
      </c>
      <c r="AN129" s="6" t="str">
        <f>+IFERROR(VLOOKUP(AL129,Auxiliar!$A:$C,2,0),"")</f>
        <v>LATONES</v>
      </c>
      <c r="AO129" s="7" t="str">
        <f>+IFERROR(VLOOKUP(AL129,Auxiliar!$A:$C,3,0),"")</f>
        <v>1b 4% | 5b 7% | 97b 0%</v>
      </c>
      <c r="AQ129" s="1">
        <v>4125</v>
      </c>
      <c r="AR129" s="1" t="s">
        <v>31</v>
      </c>
      <c r="AS129" s="6">
        <f>+IFERROR(VALUE(RIGHT(Tabla8[[#This Row],[B2B]],6)),"")</f>
        <v>4125</v>
      </c>
      <c r="AT129" s="6" t="str">
        <f>+IFERROR(VLOOKUP(AR129,Auxiliar!$A:$C,2,0),"")</f>
        <v>LATONES</v>
      </c>
      <c r="AU129" s="7" t="str">
        <f>+IFERROR(VLOOKUP(AR129,Auxiliar!$A:$C,3,0),"")</f>
        <v>2b 3% | 4b 5% | 5b 8% | 193 0%</v>
      </c>
      <c r="AW129" s="1"/>
      <c r="AX129" s="1" t="s">
        <v>32</v>
      </c>
      <c r="AY129" s="6" t="str">
        <f>+IFERROR(VALUE(RIGHT(Tabla9[[#This Row],[B2B]],6)),"")</f>
        <v/>
      </c>
      <c r="AZ129" s="6" t="str">
        <f>+IFERROR(VLOOKUP(AX129,Auxiliar!$A:$C,2,0),"")</f>
        <v>LATONES</v>
      </c>
      <c r="BA129" s="7" t="str">
        <f>+IFERROR(VLOOKUP(AX129,Auxiliar!$A:$C,3,0),"")</f>
        <v>2b 3% | 4b 4% | 6b 5% | 10b 8%  | 385b 0%</v>
      </c>
      <c r="BC129" s="1"/>
      <c r="BD129" s="1" t="s">
        <v>33</v>
      </c>
      <c r="BE129" s="6" t="str">
        <f>+IFERROR(VALUE(RIGHT(Tabla10[[#This Row],[B2B]],6)),"")</f>
        <v/>
      </c>
      <c r="BF129" s="6" t="str">
        <f>+IFERROR(VLOOKUP(BD129,Auxiliar!$A:$C,2,0),"")</f>
        <v>LATONES</v>
      </c>
      <c r="BG129" s="7" t="str">
        <f>+IFERROR(VLOOKUP(BD129,Auxiliar!$A:$C,3,0),"")</f>
        <v>6b 4% | 12b 5% | 15b 8% | 385b 0%</v>
      </c>
      <c r="BI129" s="1"/>
      <c r="BJ129" s="1"/>
      <c r="BK129" s="6" t="str">
        <f>+IFERROR(VALUE(RIGHT(Tabla11[[#This Row],[B2B]],6)),"")</f>
        <v/>
      </c>
      <c r="BL129" s="6" t="str">
        <f>+IFERROR(VLOOKUP(BJ129,Auxiliar!$A:$C,2,0),"")</f>
        <v/>
      </c>
      <c r="BM129" s="7" t="str">
        <f>+IFERROR(VLOOKUP(BJ129,Auxiliar!$A:$C,3,0),"")</f>
        <v/>
      </c>
      <c r="BO129" s="1">
        <v>4578</v>
      </c>
      <c r="BP129" s="1" t="s">
        <v>39</v>
      </c>
      <c r="BQ129" s="6">
        <f>+IFERROR(VALUE(RIGHT(Tabla12[[#This Row],[B2B]],6)),"")</f>
        <v>4578</v>
      </c>
      <c r="BR129" s="6" t="str">
        <f>+IFERROR(VLOOKUP(BP129,Auxiliar!$A:$C,2,0),"")</f>
        <v>VALUE LITRO</v>
      </c>
      <c r="BS129" s="7" t="str">
        <f>+IFERROR(VLOOKUP(BP129,Auxiliar!$A:$C,3,0),"")</f>
        <v>1b 12%</v>
      </c>
      <c r="BU129" s="1"/>
      <c r="BV129" s="1"/>
      <c r="BW129" s="6" t="str">
        <f>+IFERROR(VALUE(RIGHT(Tabla13[[#This Row],[B2B]],6)),"")</f>
        <v/>
      </c>
      <c r="BX129" s="6" t="str">
        <f>+IFERROR(VLOOKUP(BV129,Auxiliar!$A:$C,2,0),"")</f>
        <v/>
      </c>
      <c r="BY129" s="7" t="str">
        <f>+IFERROR(VLOOKUP(BV129,Auxiliar!$A:$C,3,0),"")</f>
        <v/>
      </c>
      <c r="CA129" s="1">
        <v>1866</v>
      </c>
      <c r="CB129" s="1" t="s">
        <v>35</v>
      </c>
      <c r="CC129" s="6">
        <f>+IFERROR(VALUE(RIGHT(Tabla14[[#This Row],[B2B]],6)),"")</f>
        <v>1866</v>
      </c>
      <c r="CD129" s="6" t="str">
        <f>+IFERROR(VLOOKUP(CB129,Auxiliar!$A:$C,2,0),"")</f>
        <v>Corona 710cc</v>
      </c>
      <c r="CE129" s="7" t="str">
        <f>+IFERROR(VLOOKUP(CB129,Auxiliar!$A:$C,3,0),"")</f>
        <v>1b 10% | 85b 0%</v>
      </c>
      <c r="CG129" s="1"/>
      <c r="CH129" s="1"/>
      <c r="CI129" s="6" t="str">
        <f>+IFERROR(VALUE(RIGHT(Tabla15[[#This Row],[B2B]],6)),"")</f>
        <v/>
      </c>
      <c r="CJ129" s="6" t="str">
        <f>+IFERROR(VLOOKUP(CH129,Auxiliar!$A:$C,2,0),"")</f>
        <v/>
      </c>
      <c r="CK129" s="7" t="str">
        <f>+IFERROR(VLOOKUP(CH129,Auxiliar!$A:$C,3,0),"")</f>
        <v/>
      </c>
      <c r="CM129" s="1">
        <v>1797</v>
      </c>
      <c r="CN129" s="1" t="s">
        <v>20</v>
      </c>
      <c r="CO129" s="6">
        <v>1797</v>
      </c>
      <c r="CP129" s="6" t="s">
        <v>20</v>
      </c>
      <c r="CQ129" s="7" t="s">
        <v>21</v>
      </c>
      <c r="CS129" s="1"/>
      <c r="CT129" s="1"/>
      <c r="CU129" s="6" t="str">
        <f>+IFERROR(VALUE(RIGHT(Tabla17[[#This Row],[B2B]],6)),"")</f>
        <v/>
      </c>
      <c r="CV129" s="6" t="str">
        <f>+IFERROR(VLOOKUP(CT129,Auxiliar!$A:$C,2,0),"")</f>
        <v/>
      </c>
      <c r="CW129" s="7" t="str">
        <f>+IFERROR(VLOOKUP(CT129,Auxiliar!$A:$C,3,0),"")</f>
        <v/>
      </c>
      <c r="CY129" s="1">
        <v>1797</v>
      </c>
      <c r="CZ129" s="1" t="s">
        <v>16</v>
      </c>
      <c r="DA129" s="6">
        <f>+IFERROR(VALUE(RIGHT(Tabla18[[#This Row],[B2B]],6)),"")</f>
        <v>1797</v>
      </c>
      <c r="DB129" s="6" t="str">
        <f>+IFERROR(VLOOKUP(CZ129,Auxiliar!$A:$C,2,0),"")</f>
        <v>PREMIUM</v>
      </c>
      <c r="DC129" s="7" t="str">
        <f>+IFERROR(VLOOKUP(CZ129,Auxiliar!$A:$C,3,0),"")</f>
        <v>0b 0% | 2b 2% | 5b 3,5% | 10b 5%</v>
      </c>
      <c r="DE129" s="1">
        <v>1797</v>
      </c>
      <c r="DF129" s="1" t="s">
        <v>19</v>
      </c>
      <c r="DG129" s="6">
        <f>+IFERROR(VALUE(RIGHT(Tabla19[[#This Row],[B2B]],6)),"")</f>
        <v>1797</v>
      </c>
      <c r="DH129" s="6" t="str">
        <f>+IFERROR(VLOOKUP(DF129,Auxiliar!$A:$C,2,0),"")</f>
        <v>MICHELOB</v>
      </c>
      <c r="DI129" s="7" t="str">
        <f>+IFERROR(VLOOKUP(DF129,Auxiliar!$A:$C,3,0),"")</f>
        <v>1b 7% | 3b 22% | 8b 27%</v>
      </c>
      <c r="DK129" s="1"/>
      <c r="DL129" s="1"/>
      <c r="DM129" s="6" t="str">
        <f>+IFERROR(VALUE(RIGHT(Tabla20[[#This Row],[B2B]],6)),"")</f>
        <v/>
      </c>
      <c r="DN129" s="6" t="str">
        <f>+IFERROR(VLOOKUP(DL129,Auxiliar!$A:$C,2,0),"")</f>
        <v/>
      </c>
      <c r="DO129" s="7" t="str">
        <f>+IFERROR(VLOOKUP(DL129,Auxiliar!$A:$C,3,0),"")</f>
        <v/>
      </c>
      <c r="DQ129" s="1">
        <v>1797</v>
      </c>
      <c r="DR129" s="12" t="s">
        <v>24</v>
      </c>
      <c r="DS129" s="6">
        <f>+IFERROR(VALUE(RIGHT(Tabla21[[#This Row],[B2B]],6)),"")</f>
        <v>1797</v>
      </c>
      <c r="DT129" s="6" t="str">
        <f>+IFERROR(VLOOKUP(DR129,Auxiliar!$A:$C,2,0),"")</f>
        <v>CORONA PORRON</v>
      </c>
      <c r="DU129" s="7" t="str">
        <f>+IFERROR(VLOOKUP(DR129,Auxiliar!$A:$C,3,0),"")</f>
        <v>1b 5% | 20b 0%</v>
      </c>
      <c r="DW129" s="1">
        <v>5815</v>
      </c>
      <c r="DX129" s="12" t="s">
        <v>43</v>
      </c>
      <c r="DY129" s="6">
        <f>+IFERROR(VALUE(RIGHT(Tabla22[[#This Row],[B2B]],6)),"")</f>
        <v>5815</v>
      </c>
      <c r="DZ129" s="6" t="str">
        <f>+IFERROR(VLOOKUP(DX129,Auxiliar!$A:$C,2,0),"")</f>
        <v xml:space="preserve">VALUE LATA </v>
      </c>
      <c r="EA129" s="7" t="str">
        <f>+IFERROR(VLOOKUP(DX129,Auxiliar!$A:$C,3,0),"")</f>
        <v>1b 15% | 100b 18%</v>
      </c>
      <c r="EC129" s="1">
        <v>4566</v>
      </c>
      <c r="ED129" s="12" t="s">
        <v>47</v>
      </c>
      <c r="EE129" s="6">
        <f>+IFERROR(VALUE(RIGHT(Tabla23[[#This Row],[B2B]],6)),"")</f>
        <v>4566</v>
      </c>
      <c r="EF129" s="6" t="str">
        <f>+IFERROR(VLOOKUP(ED129,Auxiliar!$A:$C,2,0),"")</f>
        <v>VALUE LATON</v>
      </c>
      <c r="EG129" s="7" t="str">
        <f>+IFERROR(VLOOKUP(ED129,Auxiliar!$A:$C,3,0),"")</f>
        <v>1b 10% | 5b 15% | 192b 0%</v>
      </c>
      <c r="EI129" s="1"/>
      <c r="EJ129" s="12"/>
      <c r="EK129" s="6" t="str">
        <f>+IFERROR(VALUE(RIGHT(Tabla24[[#This Row],[B2B]],6)),"")</f>
        <v/>
      </c>
      <c r="EL129" s="6" t="str">
        <f>+IFERROR(VLOOKUP(EJ129,Auxiliar!$A:$C,2,0),"")</f>
        <v/>
      </c>
      <c r="EM129" s="7" t="str">
        <f>+IFERROR(VLOOKUP(EJ129,Auxiliar!$A:$C,3,0),"")</f>
        <v/>
      </c>
      <c r="EO129" s="1"/>
      <c r="EP129" s="12"/>
      <c r="EQ129" s="6" t="str">
        <f>+IFERROR(VALUE(RIGHT(Tabla25[[#This Row],[B2B]],6)),"")</f>
        <v/>
      </c>
      <c r="ER129" s="6" t="str">
        <f>+IFERROR(VLOOKUP(EP129,Auxiliar!$A:$C,2,0),"")</f>
        <v/>
      </c>
      <c r="ES129" s="7" t="str">
        <f>+IFERROR(VLOOKUP(EP129,Auxiliar!$A:$C,3,0),"")</f>
        <v/>
      </c>
      <c r="EU129" s="1"/>
      <c r="EV129" s="12"/>
      <c r="EW129" s="6" t="str">
        <f>+IFERROR(VALUE(RIGHT(Tabla26[[#This Row],[B2B]],6)),"")</f>
        <v/>
      </c>
      <c r="EX129" s="6" t="str">
        <f>+IFERROR(VLOOKUP(EV129,Auxiliar!$A:$C,2,0),"")</f>
        <v/>
      </c>
      <c r="EY129" s="7" t="str">
        <f>+IFERROR(VLOOKUP(EV129,Auxiliar!$A:$C,3,0),"")</f>
        <v/>
      </c>
      <c r="EZ129" s="1"/>
      <c r="FA129" s="12"/>
      <c r="FB129" s="6" t="str">
        <f>+IFERROR(VALUE(RIGHT(Tabla27[[#This Row],[B2B]],6)),"")</f>
        <v/>
      </c>
      <c r="FC129" s="6" t="str">
        <f>+IFERROR(VLOOKUP(FA129,Auxiliar!$A:$C,2,0),"")</f>
        <v/>
      </c>
      <c r="FD129" s="7" t="str">
        <f>+IFERROR(VLOOKUP(FA129,Auxiliar!$A:$C,3,0),"")</f>
        <v/>
      </c>
      <c r="FE129" s="1"/>
      <c r="FF129" s="12"/>
      <c r="FG129" s="6" t="str">
        <f>+IFERROR(VALUE(RIGHT(Tabla28[[#This Row],[B2B]],6)),"")</f>
        <v/>
      </c>
      <c r="FH129" s="6" t="str">
        <f>+IFERROR(VLOOKUP(FF129,Auxiliar!$A:$C,2,0),"")</f>
        <v/>
      </c>
      <c r="FI129" s="7" t="str">
        <f>+IFERROR(VLOOKUP(FF129,Auxiliar!$A:$C,3,0),"")</f>
        <v/>
      </c>
      <c r="FJ129" s="1"/>
      <c r="FK129" s="12"/>
      <c r="FL129" s="6" t="str">
        <f>+IFERROR(VALUE(RIGHT(Tabla29[[#This Row],[B2B]],6)),"")</f>
        <v/>
      </c>
      <c r="FM129" s="6" t="str">
        <f>+IFERROR(VLOOKUP(FK129,Auxiliar!$A:$C,2,0),"")</f>
        <v/>
      </c>
      <c r="FN129" s="7" t="str">
        <f>+IFERROR(VLOOKUP(FK129,Auxiliar!$A:$C,3,0),"")</f>
        <v/>
      </c>
      <c r="FO129" s="1"/>
      <c r="FP129" s="12"/>
      <c r="FQ129" s="6" t="str">
        <f>+IFERROR(VALUE(RIGHT(Tabla30[[#This Row],[B2B]],6)),"")</f>
        <v/>
      </c>
      <c r="FR129" s="6" t="str">
        <f>+IFERROR(VLOOKUP(FP129,Auxiliar!$A:$C,2,0),"")</f>
        <v/>
      </c>
      <c r="FS129" s="7"/>
      <c r="FT129" s="1"/>
      <c r="FU129" s="12"/>
      <c r="FV129" s="6" t="str">
        <f>+IFERROR(VALUE(RIGHT(Tabla31[[#This Row],[B2B]],6)),"")</f>
        <v/>
      </c>
      <c r="FW129" s="6" t="str">
        <f>+IFERROR(VLOOKUP(FU129,Auxiliar!$A:$C,2,0),"")</f>
        <v/>
      </c>
      <c r="FX129" s="7" t="str">
        <f>+IFERROR(VLOOKUP(FU129,Auxiliar!$A:$C,3,0),"")</f>
        <v/>
      </c>
      <c r="FY129" s="1"/>
      <c r="FZ129" s="12"/>
      <c r="GA129" s="6" t="str">
        <f>+IFERROR(VALUE(RIGHT(Tabla32[[#This Row],[B2B]],6)),"")</f>
        <v/>
      </c>
      <c r="GB129" s="6" t="str">
        <f>+IFERROR(VLOOKUP(FZ129,Auxiliar!$A:$C,2,0),"")</f>
        <v/>
      </c>
      <c r="GC129" s="7" t="str">
        <f>+IFERROR(VLOOKUP(FZ129,Auxiliar!$A:$C,3,0),"")</f>
        <v/>
      </c>
      <c r="GD129" s="1"/>
      <c r="GE129" s="12"/>
      <c r="GF129" s="6" t="str">
        <f>+IFERROR(VALUE(RIGHT(Tabla33[[#This Row],[B2B]],6)),"")</f>
        <v/>
      </c>
      <c r="GG129" s="6" t="str">
        <f>+IFERROR(VLOOKUP(GE129,Auxiliar!$A:$C,2,0),"")</f>
        <v/>
      </c>
      <c r="GH129" s="7" t="str">
        <f>+IFERROR(VLOOKUP(GE129,Auxiliar!$A:$C,3,0),"")</f>
        <v/>
      </c>
    </row>
    <row r="130" spans="1:190" x14ac:dyDescent="0.25">
      <c r="A130" s="1"/>
      <c r="B130" s="1"/>
      <c r="C130" t="str">
        <f>+IFERROR(VALUE(RIGHT(Tabla1[[#This Row],[B2B]],6)),"")</f>
        <v/>
      </c>
      <c r="D130" t="str">
        <f>+IFERROR(VLOOKUP(B130,Auxiliar!$A:$C,2,0),"")</f>
        <v/>
      </c>
      <c r="E130" s="5" t="str">
        <f>+IFERROR(VLOOKUP(B130,Auxiliar!$A:$C,3,0),"")</f>
        <v/>
      </c>
      <c r="S130" s="1">
        <v>2849</v>
      </c>
      <c r="T130" s="1" t="s">
        <v>9</v>
      </c>
      <c r="U130" s="6">
        <f>+IFERROR(VALUE(RIGHT(Tabla4[[#This Row],[B2B]],6)),"")</f>
        <v>2849</v>
      </c>
      <c r="V130" s="6" t="str">
        <f>+IFERROR(VLOOKUP(T130,Auxiliar!$A:$C,2,0),"")</f>
        <v>CORE</v>
      </c>
      <c r="W130" s="7" t="str">
        <f>+IFERROR(VLOOKUP(T130,Auxiliar!$A:$C,3,0),"")</f>
        <v>0b 1% | 2b 5% | 4b 6%</v>
      </c>
      <c r="Y130" s="1">
        <v>4722</v>
      </c>
      <c r="Z130" s="1" t="s">
        <v>10</v>
      </c>
      <c r="AA130" s="6">
        <f>+IFERROR(VALUE(RIGHT(Tabla5[[#This Row],[B2B]],6)),"")</f>
        <v>4722</v>
      </c>
      <c r="AB130" s="6" t="str">
        <f>+IFERROR(VLOOKUP(Z130,Auxiliar!$A:$C,2,0),"")</f>
        <v>CORE</v>
      </c>
      <c r="AC130" s="7" t="str">
        <f>+IFERROR(VLOOKUP(Z130,Auxiliar!$A:$C,3,0),"")</f>
        <v>0b 1% | 3b 4% | 5b 6%</v>
      </c>
      <c r="AE130" s="1">
        <v>11487</v>
      </c>
      <c r="AF130" s="1" t="s">
        <v>11</v>
      </c>
      <c r="AG130" s="6">
        <f>+IFERROR(VALUE(RIGHT(Tabla6[[#This Row],[B2B]],6)),"")</f>
        <v>11487</v>
      </c>
      <c r="AH130" s="6" t="str">
        <f>+IFERROR(VLOOKUP(AF130,Auxiliar!$A:$C,2,0),"")</f>
        <v>CORE</v>
      </c>
      <c r="AI130" s="7" t="str">
        <f>+IFERROR(VLOOKUP(AF130,Auxiliar!$A:$C,3,0),"")</f>
        <v>0b 1% | 6b 5% | 10b 6%</v>
      </c>
      <c r="AK130" s="1">
        <v>2596</v>
      </c>
      <c r="AL130" s="1" t="s">
        <v>30</v>
      </c>
      <c r="AM130" s="6">
        <f>+IFERROR(VALUE(RIGHT(Tabla7[[#This Row],[B2B]],6)),"")</f>
        <v>2596</v>
      </c>
      <c r="AN130" s="6" t="str">
        <f>+IFERROR(VLOOKUP(AL130,Auxiliar!$A:$C,2,0),"")</f>
        <v>LATONES</v>
      </c>
      <c r="AO130" s="7" t="str">
        <f>+IFERROR(VLOOKUP(AL130,Auxiliar!$A:$C,3,0),"")</f>
        <v>1b 4% | 5b 7% | 97b 0%</v>
      </c>
      <c r="AQ130" s="1">
        <v>4155</v>
      </c>
      <c r="AR130" s="1" t="s">
        <v>31</v>
      </c>
      <c r="AS130" s="6">
        <f>+IFERROR(VALUE(RIGHT(Tabla8[[#This Row],[B2B]],6)),"")</f>
        <v>4155</v>
      </c>
      <c r="AT130" s="6" t="str">
        <f>+IFERROR(VLOOKUP(AR130,Auxiliar!$A:$C,2,0),"")</f>
        <v>LATONES</v>
      </c>
      <c r="AU130" s="7" t="str">
        <f>+IFERROR(VLOOKUP(AR130,Auxiliar!$A:$C,3,0),"")</f>
        <v>2b 3% | 4b 5% | 5b 8% | 193 0%</v>
      </c>
      <c r="AW130" s="1"/>
      <c r="AX130" s="1" t="s">
        <v>32</v>
      </c>
      <c r="AY130" s="6" t="str">
        <f>+IFERROR(VALUE(RIGHT(Tabla9[[#This Row],[B2B]],6)),"")</f>
        <v/>
      </c>
      <c r="AZ130" s="6" t="str">
        <f>+IFERROR(VLOOKUP(AX130,Auxiliar!$A:$C,2,0),"")</f>
        <v>LATONES</v>
      </c>
      <c r="BA130" s="7" t="str">
        <f>+IFERROR(VLOOKUP(AX130,Auxiliar!$A:$C,3,0),"")</f>
        <v>2b 3% | 4b 4% | 6b 5% | 10b 8%  | 385b 0%</v>
      </c>
      <c r="BC130" s="1"/>
      <c r="BD130" s="1" t="s">
        <v>33</v>
      </c>
      <c r="BE130" s="6" t="str">
        <f>+IFERROR(VALUE(RIGHT(Tabla10[[#This Row],[B2B]],6)),"")</f>
        <v/>
      </c>
      <c r="BF130" s="6" t="str">
        <f>+IFERROR(VLOOKUP(BD130,Auxiliar!$A:$C,2,0),"")</f>
        <v>LATONES</v>
      </c>
      <c r="BG130" s="7" t="str">
        <f>+IFERROR(VLOOKUP(BD130,Auxiliar!$A:$C,3,0),"")</f>
        <v>6b 4% | 12b 5% | 15b 8% | 385b 0%</v>
      </c>
      <c r="BI130" s="1"/>
      <c r="BJ130" s="1"/>
      <c r="BK130" s="6" t="str">
        <f>+IFERROR(VALUE(RIGHT(Tabla11[[#This Row],[B2B]],6)),"")</f>
        <v/>
      </c>
      <c r="BL130" s="6" t="str">
        <f>+IFERROR(VLOOKUP(BJ130,Auxiliar!$A:$C,2,0),"")</f>
        <v/>
      </c>
      <c r="BM130" s="7" t="str">
        <f>+IFERROR(VLOOKUP(BJ130,Auxiliar!$A:$C,3,0),"")</f>
        <v/>
      </c>
      <c r="BO130" s="1">
        <v>5815</v>
      </c>
      <c r="BP130" s="1" t="s">
        <v>39</v>
      </c>
      <c r="BQ130" s="6">
        <f>+IFERROR(VALUE(RIGHT(Tabla12[[#This Row],[B2B]],6)),"")</f>
        <v>5815</v>
      </c>
      <c r="BR130" s="6" t="str">
        <f>+IFERROR(VLOOKUP(BP130,Auxiliar!$A:$C,2,0),"")</f>
        <v>VALUE LITRO</v>
      </c>
      <c r="BS130" s="7" t="str">
        <f>+IFERROR(VLOOKUP(BP130,Auxiliar!$A:$C,3,0),"")</f>
        <v>1b 12%</v>
      </c>
      <c r="BU130" s="1"/>
      <c r="BV130" s="1"/>
      <c r="BW130" s="6" t="str">
        <f>+IFERROR(VALUE(RIGHT(Tabla13[[#This Row],[B2B]],6)),"")</f>
        <v/>
      </c>
      <c r="BX130" s="6" t="str">
        <f>+IFERROR(VLOOKUP(BV130,Auxiliar!$A:$C,2,0),"")</f>
        <v/>
      </c>
      <c r="BY130" s="7" t="str">
        <f>+IFERROR(VLOOKUP(BV130,Auxiliar!$A:$C,3,0),"")</f>
        <v/>
      </c>
      <c r="CA130" s="1">
        <v>1927</v>
      </c>
      <c r="CB130" s="1" t="s">
        <v>35</v>
      </c>
      <c r="CC130" s="6">
        <f>+IFERROR(VALUE(RIGHT(Tabla14[[#This Row],[B2B]],6)),"")</f>
        <v>1927</v>
      </c>
      <c r="CD130" s="6" t="str">
        <f>+IFERROR(VLOOKUP(CB130,Auxiliar!$A:$C,2,0),"")</f>
        <v>Corona 710cc</v>
      </c>
      <c r="CE130" s="7" t="str">
        <f>+IFERROR(VLOOKUP(CB130,Auxiliar!$A:$C,3,0),"")</f>
        <v>1b 10% | 85b 0%</v>
      </c>
      <c r="CG130" s="1"/>
      <c r="CH130" s="1"/>
      <c r="CI130" s="6" t="str">
        <f>+IFERROR(VALUE(RIGHT(Tabla15[[#This Row],[B2B]],6)),"")</f>
        <v/>
      </c>
      <c r="CJ130" s="6" t="str">
        <f>+IFERROR(VLOOKUP(CH130,Auxiliar!$A:$C,2,0),"")</f>
        <v/>
      </c>
      <c r="CK130" s="7" t="str">
        <f>+IFERROR(VLOOKUP(CH130,Auxiliar!$A:$C,3,0),"")</f>
        <v/>
      </c>
      <c r="CM130" s="1">
        <v>1798</v>
      </c>
      <c r="CN130" s="1" t="s">
        <v>20</v>
      </c>
      <c r="CO130" s="6">
        <v>1798</v>
      </c>
      <c r="CP130" s="6" t="s">
        <v>20</v>
      </c>
      <c r="CQ130" s="7" t="s">
        <v>21</v>
      </c>
      <c r="CS130" s="1"/>
      <c r="CT130" s="1"/>
      <c r="CU130" s="6" t="str">
        <f>+IFERROR(VALUE(RIGHT(Tabla17[[#This Row],[B2B]],6)),"")</f>
        <v/>
      </c>
      <c r="CV130" s="6" t="str">
        <f>+IFERROR(VLOOKUP(CT130,Auxiliar!$A:$C,2,0),"")</f>
        <v/>
      </c>
      <c r="CW130" s="7" t="str">
        <f>+IFERROR(VLOOKUP(CT130,Auxiliar!$A:$C,3,0),"")</f>
        <v/>
      </c>
      <c r="CY130" s="1">
        <v>1798</v>
      </c>
      <c r="CZ130" s="1" t="s">
        <v>16</v>
      </c>
      <c r="DA130" s="6">
        <f>+IFERROR(VALUE(RIGHT(Tabla18[[#This Row],[B2B]],6)),"")</f>
        <v>1798</v>
      </c>
      <c r="DB130" s="6" t="str">
        <f>+IFERROR(VLOOKUP(CZ130,Auxiliar!$A:$C,2,0),"")</f>
        <v>PREMIUM</v>
      </c>
      <c r="DC130" s="7" t="str">
        <f>+IFERROR(VLOOKUP(CZ130,Auxiliar!$A:$C,3,0),"")</f>
        <v>0b 0% | 2b 2% | 5b 3,5% | 10b 5%</v>
      </c>
      <c r="DE130" s="1">
        <v>1798</v>
      </c>
      <c r="DF130" s="1" t="s">
        <v>19</v>
      </c>
      <c r="DG130" s="6">
        <f>+IFERROR(VALUE(RIGHT(Tabla19[[#This Row],[B2B]],6)),"")</f>
        <v>1798</v>
      </c>
      <c r="DH130" s="6" t="str">
        <f>+IFERROR(VLOOKUP(DF130,Auxiliar!$A:$C,2,0),"")</f>
        <v>MICHELOB</v>
      </c>
      <c r="DI130" s="7" t="str">
        <f>+IFERROR(VLOOKUP(DF130,Auxiliar!$A:$C,3,0),"")</f>
        <v>1b 7% | 3b 22% | 8b 27%</v>
      </c>
      <c r="DK130" s="1"/>
      <c r="DL130" s="1"/>
      <c r="DM130" s="6" t="str">
        <f>+IFERROR(VALUE(RIGHT(Tabla20[[#This Row],[B2B]],6)),"")</f>
        <v/>
      </c>
      <c r="DN130" s="6" t="str">
        <f>+IFERROR(VLOOKUP(DL130,Auxiliar!$A:$C,2,0),"")</f>
        <v/>
      </c>
      <c r="DO130" s="7" t="str">
        <f>+IFERROR(VLOOKUP(DL130,Auxiliar!$A:$C,3,0),"")</f>
        <v/>
      </c>
      <c r="DQ130" s="1">
        <v>1798</v>
      </c>
      <c r="DR130" s="12" t="s">
        <v>24</v>
      </c>
      <c r="DS130" s="6">
        <f>+IFERROR(VALUE(RIGHT(Tabla21[[#This Row],[B2B]],6)),"")</f>
        <v>1798</v>
      </c>
      <c r="DT130" s="6" t="str">
        <f>+IFERROR(VLOOKUP(DR130,Auxiliar!$A:$C,2,0),"")</f>
        <v>CORONA PORRON</v>
      </c>
      <c r="DU130" s="7" t="str">
        <f>+IFERROR(VLOOKUP(DR130,Auxiliar!$A:$C,3,0),"")</f>
        <v>1b 5% | 20b 0%</v>
      </c>
      <c r="DW130" s="1">
        <v>4604</v>
      </c>
      <c r="DX130" s="12" t="s">
        <v>43</v>
      </c>
      <c r="DY130" s="6">
        <f>+IFERROR(VALUE(RIGHT(Tabla22[[#This Row],[B2B]],6)),"")</f>
        <v>4604</v>
      </c>
      <c r="DZ130" s="6" t="str">
        <f>+IFERROR(VLOOKUP(DX130,Auxiliar!$A:$C,2,0),"")</f>
        <v xml:space="preserve">VALUE LATA </v>
      </c>
      <c r="EA130" s="7" t="str">
        <f>+IFERROR(VLOOKUP(DX130,Auxiliar!$A:$C,3,0),"")</f>
        <v>1b 15% | 100b 18%</v>
      </c>
      <c r="EC130" s="1">
        <v>4578</v>
      </c>
      <c r="ED130" s="12" t="s">
        <v>47</v>
      </c>
      <c r="EE130" s="6">
        <f>+IFERROR(VALUE(RIGHT(Tabla23[[#This Row],[B2B]],6)),"")</f>
        <v>4578</v>
      </c>
      <c r="EF130" s="6" t="str">
        <f>+IFERROR(VLOOKUP(ED130,Auxiliar!$A:$C,2,0),"")</f>
        <v>VALUE LATON</v>
      </c>
      <c r="EG130" s="7" t="str">
        <f>+IFERROR(VLOOKUP(ED130,Auxiliar!$A:$C,3,0),"")</f>
        <v>1b 10% | 5b 15% | 192b 0%</v>
      </c>
      <c r="EI130" s="1"/>
      <c r="EJ130" s="12"/>
      <c r="EK130" s="6" t="str">
        <f>+IFERROR(VALUE(RIGHT(Tabla24[[#This Row],[B2B]],6)),"")</f>
        <v/>
      </c>
      <c r="EL130" s="6" t="str">
        <f>+IFERROR(VLOOKUP(EJ130,Auxiliar!$A:$C,2,0),"")</f>
        <v/>
      </c>
      <c r="EM130" s="7" t="str">
        <f>+IFERROR(VLOOKUP(EJ130,Auxiliar!$A:$C,3,0),"")</f>
        <v/>
      </c>
      <c r="EO130" s="1"/>
      <c r="EP130" s="12"/>
      <c r="EQ130" s="6" t="str">
        <f>+IFERROR(VALUE(RIGHT(Tabla25[[#This Row],[B2B]],6)),"")</f>
        <v/>
      </c>
      <c r="ER130" s="6" t="str">
        <f>+IFERROR(VLOOKUP(EP130,Auxiliar!$A:$C,2,0),"")</f>
        <v/>
      </c>
      <c r="ES130" s="7" t="str">
        <f>+IFERROR(VLOOKUP(EP130,Auxiliar!$A:$C,3,0),"")</f>
        <v/>
      </c>
      <c r="EU130" s="1"/>
      <c r="EV130" s="12"/>
      <c r="EW130" s="6" t="str">
        <f>+IFERROR(VALUE(RIGHT(Tabla26[[#This Row],[B2B]],6)),"")</f>
        <v/>
      </c>
      <c r="EX130" s="6" t="str">
        <f>+IFERROR(VLOOKUP(EV130,Auxiliar!$A:$C,2,0),"")</f>
        <v/>
      </c>
      <c r="EY130" s="7" t="str">
        <f>+IFERROR(VLOOKUP(EV130,Auxiliar!$A:$C,3,0),"")</f>
        <v/>
      </c>
      <c r="EZ130" s="1"/>
      <c r="FA130" s="12"/>
      <c r="FB130" s="6" t="str">
        <f>+IFERROR(VALUE(RIGHT(Tabla27[[#This Row],[B2B]],6)),"")</f>
        <v/>
      </c>
      <c r="FC130" s="6" t="str">
        <f>+IFERROR(VLOOKUP(FA130,Auxiliar!$A:$C,2,0),"")</f>
        <v/>
      </c>
      <c r="FD130" s="7" t="str">
        <f>+IFERROR(VLOOKUP(FA130,Auxiliar!$A:$C,3,0),"")</f>
        <v/>
      </c>
      <c r="FE130" s="1"/>
      <c r="FF130" s="12"/>
      <c r="FG130" s="6" t="str">
        <f>+IFERROR(VALUE(RIGHT(Tabla28[[#This Row],[B2B]],6)),"")</f>
        <v/>
      </c>
      <c r="FH130" s="6" t="str">
        <f>+IFERROR(VLOOKUP(FF130,Auxiliar!$A:$C,2,0),"")</f>
        <v/>
      </c>
      <c r="FI130" s="7" t="str">
        <f>+IFERROR(VLOOKUP(FF130,Auxiliar!$A:$C,3,0),"")</f>
        <v/>
      </c>
      <c r="FJ130" s="1"/>
      <c r="FK130" s="12"/>
      <c r="FL130" s="6" t="str">
        <f>+IFERROR(VALUE(RIGHT(Tabla29[[#This Row],[B2B]],6)),"")</f>
        <v/>
      </c>
      <c r="FM130" s="6" t="str">
        <f>+IFERROR(VLOOKUP(FK130,Auxiliar!$A:$C,2,0),"")</f>
        <v/>
      </c>
      <c r="FN130" s="7" t="str">
        <f>+IFERROR(VLOOKUP(FK130,Auxiliar!$A:$C,3,0),"")</f>
        <v/>
      </c>
      <c r="FO130" s="1"/>
      <c r="FP130" s="12"/>
      <c r="FQ130" s="6" t="str">
        <f>+IFERROR(VALUE(RIGHT(Tabla30[[#This Row],[B2B]],6)),"")</f>
        <v/>
      </c>
      <c r="FR130" s="6" t="str">
        <f>+IFERROR(VLOOKUP(FP130,Auxiliar!$A:$C,2,0),"")</f>
        <v/>
      </c>
      <c r="FS130" s="7"/>
      <c r="FT130" s="1"/>
      <c r="FU130" s="12"/>
      <c r="FV130" s="6" t="str">
        <f>+IFERROR(VALUE(RIGHT(Tabla31[[#This Row],[B2B]],6)),"")</f>
        <v/>
      </c>
      <c r="FW130" s="6" t="str">
        <f>+IFERROR(VLOOKUP(FU130,Auxiliar!$A:$C,2,0),"")</f>
        <v/>
      </c>
      <c r="FX130" s="7" t="str">
        <f>+IFERROR(VLOOKUP(FU130,Auxiliar!$A:$C,3,0),"")</f>
        <v/>
      </c>
      <c r="FY130" s="1"/>
      <c r="FZ130" s="12"/>
      <c r="GA130" s="6" t="str">
        <f>+IFERROR(VALUE(RIGHT(Tabla32[[#This Row],[B2B]],6)),"")</f>
        <v/>
      </c>
      <c r="GB130" s="6" t="str">
        <f>+IFERROR(VLOOKUP(FZ130,Auxiliar!$A:$C,2,0),"")</f>
        <v/>
      </c>
      <c r="GC130" s="7" t="str">
        <f>+IFERROR(VLOOKUP(FZ130,Auxiliar!$A:$C,3,0),"")</f>
        <v/>
      </c>
      <c r="GD130" s="1"/>
      <c r="GE130" s="12"/>
      <c r="GF130" s="6" t="str">
        <f>+IFERROR(VALUE(RIGHT(Tabla33[[#This Row],[B2B]],6)),"")</f>
        <v/>
      </c>
      <c r="GG130" s="6" t="str">
        <f>+IFERROR(VLOOKUP(GE130,Auxiliar!$A:$C,2,0),"")</f>
        <v/>
      </c>
      <c r="GH130" s="7" t="str">
        <f>+IFERROR(VLOOKUP(GE130,Auxiliar!$A:$C,3,0),"")</f>
        <v/>
      </c>
    </row>
    <row r="131" spans="1:190" x14ac:dyDescent="0.25">
      <c r="A131" s="1"/>
      <c r="B131" s="1"/>
      <c r="C131" t="str">
        <f>+IFERROR(VALUE(RIGHT(Tabla1[[#This Row],[B2B]],6)),"")</f>
        <v/>
      </c>
      <c r="D131" t="str">
        <f>+IFERROR(VLOOKUP(B131,Auxiliar!$A:$C,2,0),"")</f>
        <v/>
      </c>
      <c r="E131" s="5" t="str">
        <f>+IFERROR(VLOOKUP(B131,Auxiliar!$A:$C,3,0),"")</f>
        <v/>
      </c>
      <c r="S131" s="1">
        <v>2854</v>
      </c>
      <c r="T131" s="1" t="s">
        <v>9</v>
      </c>
      <c r="U131" s="6">
        <f>+IFERROR(VALUE(RIGHT(Tabla4[[#This Row],[B2B]],6)),"")</f>
        <v>2854</v>
      </c>
      <c r="V131" s="6" t="str">
        <f>+IFERROR(VLOOKUP(T131,Auxiliar!$A:$C,2,0),"")</f>
        <v>CORE</v>
      </c>
      <c r="W131" s="7" t="str">
        <f>+IFERROR(VLOOKUP(T131,Auxiliar!$A:$C,3,0),"")</f>
        <v>0b 1% | 2b 5% | 4b 6%</v>
      </c>
      <c r="Y131" s="1">
        <v>4739</v>
      </c>
      <c r="Z131" s="1" t="s">
        <v>10</v>
      </c>
      <c r="AA131" s="6">
        <f>+IFERROR(VALUE(RIGHT(Tabla5[[#This Row],[B2B]],6)),"")</f>
        <v>4739</v>
      </c>
      <c r="AB131" s="6" t="str">
        <f>+IFERROR(VLOOKUP(Z131,Auxiliar!$A:$C,2,0),"")</f>
        <v>CORE</v>
      </c>
      <c r="AC131" s="7" t="str">
        <f>+IFERROR(VLOOKUP(Z131,Auxiliar!$A:$C,3,0),"")</f>
        <v>0b 1% | 3b 4% | 5b 6%</v>
      </c>
      <c r="AE131" s="1">
        <v>11532</v>
      </c>
      <c r="AF131" s="1" t="s">
        <v>11</v>
      </c>
      <c r="AG131" s="6">
        <f>+IFERROR(VALUE(RIGHT(Tabla6[[#This Row],[B2B]],6)),"")</f>
        <v>11532</v>
      </c>
      <c r="AH131" s="6" t="str">
        <f>+IFERROR(VLOOKUP(AF131,Auxiliar!$A:$C,2,0),"")</f>
        <v>CORE</v>
      </c>
      <c r="AI131" s="7" t="str">
        <f>+IFERROR(VLOOKUP(AF131,Auxiliar!$A:$C,3,0),"")</f>
        <v>0b 1% | 6b 5% | 10b 6%</v>
      </c>
      <c r="AK131" s="1">
        <v>2598</v>
      </c>
      <c r="AL131" s="1" t="s">
        <v>30</v>
      </c>
      <c r="AM131" s="6">
        <f>+IFERROR(VALUE(RIGHT(Tabla7[[#This Row],[B2B]],6)),"")</f>
        <v>2598</v>
      </c>
      <c r="AN131" s="6" t="str">
        <f>+IFERROR(VLOOKUP(AL131,Auxiliar!$A:$C,2,0),"")</f>
        <v>LATONES</v>
      </c>
      <c r="AO131" s="7" t="str">
        <f>+IFERROR(VLOOKUP(AL131,Auxiliar!$A:$C,3,0),"")</f>
        <v>1b 4% | 5b 7% | 97b 0%</v>
      </c>
      <c r="AQ131" s="1">
        <v>4156</v>
      </c>
      <c r="AR131" s="1" t="s">
        <v>31</v>
      </c>
      <c r="AS131" s="6">
        <f>+IFERROR(VALUE(RIGHT(Tabla8[[#This Row],[B2B]],6)),"")</f>
        <v>4156</v>
      </c>
      <c r="AT131" s="6" t="str">
        <f>+IFERROR(VLOOKUP(AR131,Auxiliar!$A:$C,2,0),"")</f>
        <v>LATONES</v>
      </c>
      <c r="AU131" s="7" t="str">
        <f>+IFERROR(VLOOKUP(AR131,Auxiliar!$A:$C,3,0),"")</f>
        <v>2b 3% | 4b 5% | 5b 8% | 193 0%</v>
      </c>
      <c r="AW131" s="1"/>
      <c r="AX131" s="1" t="s">
        <v>32</v>
      </c>
      <c r="AY131" s="6" t="str">
        <f>+IFERROR(VALUE(RIGHT(Tabla9[[#This Row],[B2B]],6)),"")</f>
        <v/>
      </c>
      <c r="AZ131" s="6" t="str">
        <f>+IFERROR(VLOOKUP(AX131,Auxiliar!$A:$C,2,0),"")</f>
        <v>LATONES</v>
      </c>
      <c r="BA131" s="7" t="str">
        <f>+IFERROR(VLOOKUP(AX131,Auxiliar!$A:$C,3,0),"")</f>
        <v>2b 3% | 4b 4% | 6b 5% | 10b 8%  | 385b 0%</v>
      </c>
      <c r="BC131" s="1"/>
      <c r="BD131" s="1" t="s">
        <v>33</v>
      </c>
      <c r="BE131" s="6" t="str">
        <f>+IFERROR(VALUE(RIGHT(Tabla10[[#This Row],[B2B]],6)),"")</f>
        <v/>
      </c>
      <c r="BF131" s="6" t="str">
        <f>+IFERROR(VLOOKUP(BD131,Auxiliar!$A:$C,2,0),"")</f>
        <v>LATONES</v>
      </c>
      <c r="BG131" s="7" t="str">
        <f>+IFERROR(VLOOKUP(BD131,Auxiliar!$A:$C,3,0),"")</f>
        <v>6b 4% | 12b 5% | 15b 8% | 385b 0%</v>
      </c>
      <c r="BI131" s="1"/>
      <c r="BJ131" s="1"/>
      <c r="BK131" s="6" t="str">
        <f>+IFERROR(VALUE(RIGHT(Tabla11[[#This Row],[B2B]],6)),"")</f>
        <v/>
      </c>
      <c r="BL131" s="6" t="str">
        <f>+IFERROR(VLOOKUP(BJ131,Auxiliar!$A:$C,2,0),"")</f>
        <v/>
      </c>
      <c r="BM131" s="7" t="str">
        <f>+IFERROR(VLOOKUP(BJ131,Auxiliar!$A:$C,3,0),"")</f>
        <v/>
      </c>
      <c r="BO131" s="1">
        <v>4604</v>
      </c>
      <c r="BP131" s="1" t="s">
        <v>39</v>
      </c>
      <c r="BQ131" s="6">
        <f>+IFERROR(VALUE(RIGHT(Tabla12[[#This Row],[B2B]],6)),"")</f>
        <v>4604</v>
      </c>
      <c r="BR131" s="6" t="str">
        <f>+IFERROR(VLOOKUP(BP131,Auxiliar!$A:$C,2,0),"")</f>
        <v>VALUE LITRO</v>
      </c>
      <c r="BS131" s="7" t="str">
        <f>+IFERROR(VLOOKUP(BP131,Auxiliar!$A:$C,3,0),"")</f>
        <v>1b 12%</v>
      </c>
      <c r="BU131" s="1"/>
      <c r="BV131" s="1"/>
      <c r="BW131" s="6" t="str">
        <f>+IFERROR(VALUE(RIGHT(Tabla13[[#This Row],[B2B]],6)),"")</f>
        <v/>
      </c>
      <c r="BX131" s="6" t="str">
        <f>+IFERROR(VLOOKUP(BV131,Auxiliar!$A:$C,2,0),"")</f>
        <v/>
      </c>
      <c r="BY131" s="7" t="str">
        <f>+IFERROR(VLOOKUP(BV131,Auxiliar!$A:$C,3,0),"")</f>
        <v/>
      </c>
      <c r="CA131" s="1">
        <v>1930</v>
      </c>
      <c r="CB131" s="1" t="s">
        <v>35</v>
      </c>
      <c r="CC131" s="6">
        <f>+IFERROR(VALUE(RIGHT(Tabla14[[#This Row],[B2B]],6)),"")</f>
        <v>1930</v>
      </c>
      <c r="CD131" s="6" t="str">
        <f>+IFERROR(VLOOKUP(CB131,Auxiliar!$A:$C,2,0),"")</f>
        <v>Corona 710cc</v>
      </c>
      <c r="CE131" s="7" t="str">
        <f>+IFERROR(VLOOKUP(CB131,Auxiliar!$A:$C,3,0),"")</f>
        <v>1b 10% | 85b 0%</v>
      </c>
      <c r="CG131" s="1"/>
      <c r="CH131" s="1"/>
      <c r="CI131" s="6" t="str">
        <f>+IFERROR(VALUE(RIGHT(Tabla15[[#This Row],[B2B]],6)),"")</f>
        <v/>
      </c>
      <c r="CJ131" s="6" t="str">
        <f>+IFERROR(VLOOKUP(CH131,Auxiliar!$A:$C,2,0),"")</f>
        <v/>
      </c>
      <c r="CK131" s="7" t="str">
        <f>+IFERROR(VLOOKUP(CH131,Auxiliar!$A:$C,3,0),"")</f>
        <v/>
      </c>
      <c r="CM131" s="1">
        <v>1820</v>
      </c>
      <c r="CN131" s="1" t="s">
        <v>20</v>
      </c>
      <c r="CO131" s="6">
        <v>1820</v>
      </c>
      <c r="CP131" s="6" t="s">
        <v>20</v>
      </c>
      <c r="CQ131" s="7" t="s">
        <v>21</v>
      </c>
      <c r="CS131" s="1"/>
      <c r="CT131" s="1"/>
      <c r="CU131" s="6" t="str">
        <f>+IFERROR(VALUE(RIGHT(Tabla17[[#This Row],[B2B]],6)),"")</f>
        <v/>
      </c>
      <c r="CV131" s="6" t="str">
        <f>+IFERROR(VLOOKUP(CT131,Auxiliar!$A:$C,2,0),"")</f>
        <v/>
      </c>
      <c r="CW131" s="7" t="str">
        <f>+IFERROR(VLOOKUP(CT131,Auxiliar!$A:$C,3,0),"")</f>
        <v/>
      </c>
      <c r="CY131" s="1">
        <v>1820</v>
      </c>
      <c r="CZ131" s="1" t="s">
        <v>16</v>
      </c>
      <c r="DA131" s="6">
        <f>+IFERROR(VALUE(RIGHT(Tabla18[[#This Row],[B2B]],6)),"")</f>
        <v>1820</v>
      </c>
      <c r="DB131" s="6" t="str">
        <f>+IFERROR(VLOOKUP(CZ131,Auxiliar!$A:$C,2,0),"")</f>
        <v>PREMIUM</v>
      </c>
      <c r="DC131" s="7" t="str">
        <f>+IFERROR(VLOOKUP(CZ131,Auxiliar!$A:$C,3,0),"")</f>
        <v>0b 0% | 2b 2% | 5b 3,5% | 10b 5%</v>
      </c>
      <c r="DE131" s="1">
        <v>1820</v>
      </c>
      <c r="DF131" s="1" t="s">
        <v>19</v>
      </c>
      <c r="DG131" s="6">
        <f>+IFERROR(VALUE(RIGHT(Tabla19[[#This Row],[B2B]],6)),"")</f>
        <v>1820</v>
      </c>
      <c r="DH131" s="6" t="str">
        <f>+IFERROR(VLOOKUP(DF131,Auxiliar!$A:$C,2,0),"")</f>
        <v>MICHELOB</v>
      </c>
      <c r="DI131" s="7" t="str">
        <f>+IFERROR(VLOOKUP(DF131,Auxiliar!$A:$C,3,0),"")</f>
        <v>1b 7% | 3b 22% | 8b 27%</v>
      </c>
      <c r="DK131" s="1"/>
      <c r="DL131" s="1"/>
      <c r="DM131" s="6" t="str">
        <f>+IFERROR(VALUE(RIGHT(Tabla20[[#This Row],[B2B]],6)),"")</f>
        <v/>
      </c>
      <c r="DN131" s="6" t="str">
        <f>+IFERROR(VLOOKUP(DL131,Auxiliar!$A:$C,2,0),"")</f>
        <v/>
      </c>
      <c r="DO131" s="7" t="str">
        <f>+IFERROR(VLOOKUP(DL131,Auxiliar!$A:$C,3,0),"")</f>
        <v/>
      </c>
      <c r="DQ131" s="1">
        <v>1820</v>
      </c>
      <c r="DR131" s="12" t="s">
        <v>24</v>
      </c>
      <c r="DS131" s="6">
        <f>+IFERROR(VALUE(RIGHT(Tabla21[[#This Row],[B2B]],6)),"")</f>
        <v>1820</v>
      </c>
      <c r="DT131" s="6" t="str">
        <f>+IFERROR(VLOOKUP(DR131,Auxiliar!$A:$C,2,0),"")</f>
        <v>CORONA PORRON</v>
      </c>
      <c r="DU131" s="7" t="str">
        <f>+IFERROR(VLOOKUP(DR131,Auxiliar!$A:$C,3,0),"")</f>
        <v>1b 5% | 20b 0%</v>
      </c>
      <c r="DW131" s="1">
        <v>4616</v>
      </c>
      <c r="DX131" s="12" t="s">
        <v>43</v>
      </c>
      <c r="DY131" s="6">
        <f>+IFERROR(VALUE(RIGHT(Tabla22[[#This Row],[B2B]],6)),"")</f>
        <v>4616</v>
      </c>
      <c r="DZ131" s="6" t="str">
        <f>+IFERROR(VLOOKUP(DX131,Auxiliar!$A:$C,2,0),"")</f>
        <v xml:space="preserve">VALUE LATA </v>
      </c>
      <c r="EA131" s="7" t="str">
        <f>+IFERROR(VLOOKUP(DX131,Auxiliar!$A:$C,3,0),"")</f>
        <v>1b 15% | 100b 18%</v>
      </c>
      <c r="EC131" s="1">
        <v>5815</v>
      </c>
      <c r="ED131" s="12" t="s">
        <v>47</v>
      </c>
      <c r="EE131" s="6">
        <f>+IFERROR(VALUE(RIGHT(Tabla23[[#This Row],[B2B]],6)),"")</f>
        <v>5815</v>
      </c>
      <c r="EF131" s="6" t="str">
        <f>+IFERROR(VLOOKUP(ED131,Auxiliar!$A:$C,2,0),"")</f>
        <v>VALUE LATON</v>
      </c>
      <c r="EG131" s="7" t="str">
        <f>+IFERROR(VLOOKUP(ED131,Auxiliar!$A:$C,3,0),"")</f>
        <v>1b 10% | 5b 15% | 192b 0%</v>
      </c>
      <c r="EI131" s="1"/>
      <c r="EJ131" s="12"/>
      <c r="EK131" s="6" t="str">
        <f>+IFERROR(VALUE(RIGHT(Tabla24[[#This Row],[B2B]],6)),"")</f>
        <v/>
      </c>
      <c r="EL131" s="6" t="str">
        <f>+IFERROR(VLOOKUP(EJ131,Auxiliar!$A:$C,2,0),"")</f>
        <v/>
      </c>
      <c r="EM131" s="7" t="str">
        <f>+IFERROR(VLOOKUP(EJ131,Auxiliar!$A:$C,3,0),"")</f>
        <v/>
      </c>
      <c r="EO131" s="1"/>
      <c r="EP131" s="12"/>
      <c r="EQ131" s="6" t="str">
        <f>+IFERROR(VALUE(RIGHT(Tabla25[[#This Row],[B2B]],6)),"")</f>
        <v/>
      </c>
      <c r="ER131" s="6" t="str">
        <f>+IFERROR(VLOOKUP(EP131,Auxiliar!$A:$C,2,0),"")</f>
        <v/>
      </c>
      <c r="ES131" s="7" t="str">
        <f>+IFERROR(VLOOKUP(EP131,Auxiliar!$A:$C,3,0),"")</f>
        <v/>
      </c>
      <c r="EU131" s="1"/>
      <c r="EV131" s="12"/>
      <c r="EW131" s="6" t="str">
        <f>+IFERROR(VALUE(RIGHT(Tabla26[[#This Row],[B2B]],6)),"")</f>
        <v/>
      </c>
      <c r="EX131" s="6" t="str">
        <f>+IFERROR(VLOOKUP(EV131,Auxiliar!$A:$C,2,0),"")</f>
        <v/>
      </c>
      <c r="EY131" s="7" t="str">
        <f>+IFERROR(VLOOKUP(EV131,Auxiliar!$A:$C,3,0),"")</f>
        <v/>
      </c>
      <c r="EZ131" s="1"/>
      <c r="FA131" s="12"/>
      <c r="FB131" s="6" t="str">
        <f>+IFERROR(VALUE(RIGHT(Tabla27[[#This Row],[B2B]],6)),"")</f>
        <v/>
      </c>
      <c r="FC131" s="6" t="str">
        <f>+IFERROR(VLOOKUP(FA131,Auxiliar!$A:$C,2,0),"")</f>
        <v/>
      </c>
      <c r="FD131" s="7" t="str">
        <f>+IFERROR(VLOOKUP(FA131,Auxiliar!$A:$C,3,0),"")</f>
        <v/>
      </c>
      <c r="FE131" s="1"/>
      <c r="FF131" s="12"/>
      <c r="FG131" s="6" t="str">
        <f>+IFERROR(VALUE(RIGHT(Tabla28[[#This Row],[B2B]],6)),"")</f>
        <v/>
      </c>
      <c r="FH131" s="6" t="str">
        <f>+IFERROR(VLOOKUP(FF131,Auxiliar!$A:$C,2,0),"")</f>
        <v/>
      </c>
      <c r="FI131" s="7" t="str">
        <f>+IFERROR(VLOOKUP(FF131,Auxiliar!$A:$C,3,0),"")</f>
        <v/>
      </c>
      <c r="FJ131" s="1"/>
      <c r="FK131" s="12"/>
      <c r="FL131" s="6" t="str">
        <f>+IFERROR(VALUE(RIGHT(Tabla29[[#This Row],[B2B]],6)),"")</f>
        <v/>
      </c>
      <c r="FM131" s="6" t="str">
        <f>+IFERROR(VLOOKUP(FK131,Auxiliar!$A:$C,2,0),"")</f>
        <v/>
      </c>
      <c r="FN131" s="7" t="str">
        <f>+IFERROR(VLOOKUP(FK131,Auxiliar!$A:$C,3,0),"")</f>
        <v/>
      </c>
      <c r="FO131" s="1"/>
      <c r="FP131" s="12"/>
      <c r="FQ131" s="6" t="str">
        <f>+IFERROR(VALUE(RIGHT(Tabla30[[#This Row],[B2B]],6)),"")</f>
        <v/>
      </c>
      <c r="FR131" s="6" t="str">
        <f>+IFERROR(VLOOKUP(FP131,Auxiliar!$A:$C,2,0),"")</f>
        <v/>
      </c>
      <c r="FS131" s="7"/>
      <c r="FT131" s="1"/>
      <c r="FU131" s="12"/>
      <c r="FV131" s="6" t="str">
        <f>+IFERROR(VALUE(RIGHT(Tabla31[[#This Row],[B2B]],6)),"")</f>
        <v/>
      </c>
      <c r="FW131" s="6" t="str">
        <f>+IFERROR(VLOOKUP(FU131,Auxiliar!$A:$C,2,0),"")</f>
        <v/>
      </c>
      <c r="FX131" s="7" t="str">
        <f>+IFERROR(VLOOKUP(FU131,Auxiliar!$A:$C,3,0),"")</f>
        <v/>
      </c>
      <c r="FY131" s="1"/>
      <c r="FZ131" s="12"/>
      <c r="GA131" s="6" t="str">
        <f>+IFERROR(VALUE(RIGHT(Tabla32[[#This Row],[B2B]],6)),"")</f>
        <v/>
      </c>
      <c r="GB131" s="6" t="str">
        <f>+IFERROR(VLOOKUP(FZ131,Auxiliar!$A:$C,2,0),"")</f>
        <v/>
      </c>
      <c r="GC131" s="7" t="str">
        <f>+IFERROR(VLOOKUP(FZ131,Auxiliar!$A:$C,3,0),"")</f>
        <v/>
      </c>
      <c r="GD131" s="1"/>
      <c r="GE131" s="12"/>
      <c r="GF131" s="6" t="str">
        <f>+IFERROR(VALUE(RIGHT(Tabla33[[#This Row],[B2B]],6)),"")</f>
        <v/>
      </c>
      <c r="GG131" s="6" t="str">
        <f>+IFERROR(VLOOKUP(GE131,Auxiliar!$A:$C,2,0),"")</f>
        <v/>
      </c>
      <c r="GH131" s="7" t="str">
        <f>+IFERROR(VLOOKUP(GE131,Auxiliar!$A:$C,3,0),"")</f>
        <v/>
      </c>
    </row>
    <row r="132" spans="1:190" x14ac:dyDescent="0.25">
      <c r="A132" s="1"/>
      <c r="B132" s="1"/>
      <c r="C132" t="str">
        <f>+IFERROR(VALUE(RIGHT(Tabla1[[#This Row],[B2B]],6)),"")</f>
        <v/>
      </c>
      <c r="D132" t="str">
        <f>+IFERROR(VLOOKUP(B132,Auxiliar!$A:$C,2,0),"")</f>
        <v/>
      </c>
      <c r="E132" s="5" t="str">
        <f>+IFERROR(VLOOKUP(B132,Auxiliar!$A:$C,3,0),"")</f>
        <v/>
      </c>
      <c r="S132" s="1">
        <v>2858</v>
      </c>
      <c r="T132" s="1" t="s">
        <v>9</v>
      </c>
      <c r="U132" s="6">
        <f>+IFERROR(VALUE(RIGHT(Tabla4[[#This Row],[B2B]],6)),"")</f>
        <v>2858</v>
      </c>
      <c r="V132" s="6" t="str">
        <f>+IFERROR(VLOOKUP(T132,Auxiliar!$A:$C,2,0),"")</f>
        <v>CORE</v>
      </c>
      <c r="W132" s="7" t="str">
        <f>+IFERROR(VLOOKUP(T132,Auxiliar!$A:$C,3,0),"")</f>
        <v>0b 1% | 2b 5% | 4b 6%</v>
      </c>
      <c r="Y132" s="1">
        <v>4920</v>
      </c>
      <c r="Z132" s="1" t="s">
        <v>10</v>
      </c>
      <c r="AA132" s="6">
        <f>+IFERROR(VALUE(RIGHT(Tabla5[[#This Row],[B2B]],6)),"")</f>
        <v>4920</v>
      </c>
      <c r="AB132" s="6" t="str">
        <f>+IFERROR(VLOOKUP(Z132,Auxiliar!$A:$C,2,0),"")</f>
        <v>CORE</v>
      </c>
      <c r="AC132" s="7" t="str">
        <f>+IFERROR(VLOOKUP(Z132,Auxiliar!$A:$C,3,0),"")</f>
        <v>0b 1% | 3b 4% | 5b 6%</v>
      </c>
      <c r="AE132" s="1">
        <v>11632</v>
      </c>
      <c r="AF132" s="1" t="s">
        <v>11</v>
      </c>
      <c r="AG132" s="6">
        <f>+IFERROR(VALUE(RIGHT(Tabla6[[#This Row],[B2B]],6)),"")</f>
        <v>11632</v>
      </c>
      <c r="AH132" s="6" t="str">
        <f>+IFERROR(VLOOKUP(AF132,Auxiliar!$A:$C,2,0),"")</f>
        <v>CORE</v>
      </c>
      <c r="AI132" s="7" t="str">
        <f>+IFERROR(VLOOKUP(AF132,Auxiliar!$A:$C,3,0),"")</f>
        <v>0b 1% | 6b 5% | 10b 6%</v>
      </c>
      <c r="AK132" s="1">
        <v>2607</v>
      </c>
      <c r="AL132" s="1" t="s">
        <v>30</v>
      </c>
      <c r="AM132" s="6">
        <f>+IFERROR(VALUE(RIGHT(Tabla7[[#This Row],[B2B]],6)),"")</f>
        <v>2607</v>
      </c>
      <c r="AN132" s="6" t="str">
        <f>+IFERROR(VLOOKUP(AL132,Auxiliar!$A:$C,2,0),"")</f>
        <v>LATONES</v>
      </c>
      <c r="AO132" s="7" t="str">
        <f>+IFERROR(VLOOKUP(AL132,Auxiliar!$A:$C,3,0),"")</f>
        <v>1b 4% | 5b 7% | 97b 0%</v>
      </c>
      <c r="AQ132" s="1">
        <v>4166</v>
      </c>
      <c r="AR132" s="1" t="s">
        <v>31</v>
      </c>
      <c r="AS132" s="6">
        <f>+IFERROR(VALUE(RIGHT(Tabla8[[#This Row],[B2B]],6)),"")</f>
        <v>4166</v>
      </c>
      <c r="AT132" s="6" t="str">
        <f>+IFERROR(VLOOKUP(AR132,Auxiliar!$A:$C,2,0),"")</f>
        <v>LATONES</v>
      </c>
      <c r="AU132" s="7" t="str">
        <f>+IFERROR(VLOOKUP(AR132,Auxiliar!$A:$C,3,0),"")</f>
        <v>2b 3% | 4b 5% | 5b 8% | 193 0%</v>
      </c>
      <c r="AW132" s="1"/>
      <c r="AX132" s="1" t="s">
        <v>32</v>
      </c>
      <c r="AY132" s="6" t="str">
        <f>+IFERROR(VALUE(RIGHT(Tabla9[[#This Row],[B2B]],6)),"")</f>
        <v/>
      </c>
      <c r="AZ132" s="6" t="str">
        <f>+IFERROR(VLOOKUP(AX132,Auxiliar!$A:$C,2,0),"")</f>
        <v>LATONES</v>
      </c>
      <c r="BA132" s="7" t="str">
        <f>+IFERROR(VLOOKUP(AX132,Auxiliar!$A:$C,3,0),"")</f>
        <v>2b 3% | 4b 4% | 6b 5% | 10b 8%  | 385b 0%</v>
      </c>
      <c r="BC132" s="1"/>
      <c r="BD132" s="1" t="s">
        <v>33</v>
      </c>
      <c r="BE132" s="6" t="str">
        <f>+IFERROR(VALUE(RIGHT(Tabla10[[#This Row],[B2B]],6)),"")</f>
        <v/>
      </c>
      <c r="BF132" s="6" t="str">
        <f>+IFERROR(VLOOKUP(BD132,Auxiliar!$A:$C,2,0),"")</f>
        <v>LATONES</v>
      </c>
      <c r="BG132" s="7" t="str">
        <f>+IFERROR(VLOOKUP(BD132,Auxiliar!$A:$C,3,0),"")</f>
        <v>6b 4% | 12b 5% | 15b 8% | 385b 0%</v>
      </c>
      <c r="BI132" s="1"/>
      <c r="BJ132" s="1"/>
      <c r="BK132" s="6" t="str">
        <f>+IFERROR(VALUE(RIGHT(Tabla11[[#This Row],[B2B]],6)),"")</f>
        <v/>
      </c>
      <c r="BL132" s="6" t="str">
        <f>+IFERROR(VLOOKUP(BJ132,Auxiliar!$A:$C,2,0),"")</f>
        <v/>
      </c>
      <c r="BM132" s="7" t="str">
        <f>+IFERROR(VLOOKUP(BJ132,Auxiliar!$A:$C,3,0),"")</f>
        <v/>
      </c>
      <c r="BO132" s="1">
        <v>4616</v>
      </c>
      <c r="BP132" s="1" t="s">
        <v>39</v>
      </c>
      <c r="BQ132" s="6">
        <f>+IFERROR(VALUE(RIGHT(Tabla12[[#This Row],[B2B]],6)),"")</f>
        <v>4616</v>
      </c>
      <c r="BR132" s="6" t="str">
        <f>+IFERROR(VLOOKUP(BP132,Auxiliar!$A:$C,2,0),"")</f>
        <v>VALUE LITRO</v>
      </c>
      <c r="BS132" s="7" t="str">
        <f>+IFERROR(VLOOKUP(BP132,Auxiliar!$A:$C,3,0),"")</f>
        <v>1b 12%</v>
      </c>
      <c r="BU132" s="1"/>
      <c r="BV132" s="1"/>
      <c r="BW132" s="6" t="str">
        <f>+IFERROR(VALUE(RIGHT(Tabla13[[#This Row],[B2B]],6)),"")</f>
        <v/>
      </c>
      <c r="BX132" s="6" t="str">
        <f>+IFERROR(VLOOKUP(BV132,Auxiliar!$A:$C,2,0),"")</f>
        <v/>
      </c>
      <c r="BY132" s="7" t="str">
        <f>+IFERROR(VLOOKUP(BV132,Auxiliar!$A:$C,3,0),"")</f>
        <v/>
      </c>
      <c r="CA132" s="1">
        <v>1933</v>
      </c>
      <c r="CB132" s="1" t="s">
        <v>35</v>
      </c>
      <c r="CC132" s="6">
        <f>+IFERROR(VALUE(RIGHT(Tabla14[[#This Row],[B2B]],6)),"")</f>
        <v>1933</v>
      </c>
      <c r="CD132" s="6" t="str">
        <f>+IFERROR(VLOOKUP(CB132,Auxiliar!$A:$C,2,0),"")</f>
        <v>Corona 710cc</v>
      </c>
      <c r="CE132" s="7" t="str">
        <f>+IFERROR(VLOOKUP(CB132,Auxiliar!$A:$C,3,0),"")</f>
        <v>1b 10% | 85b 0%</v>
      </c>
      <c r="CG132" s="1"/>
      <c r="CH132" s="1"/>
      <c r="CI132" s="6" t="str">
        <f>+IFERROR(VALUE(RIGHT(Tabla15[[#This Row],[B2B]],6)),"")</f>
        <v/>
      </c>
      <c r="CJ132" s="6" t="str">
        <f>+IFERROR(VLOOKUP(CH132,Auxiliar!$A:$C,2,0),"")</f>
        <v/>
      </c>
      <c r="CK132" s="7" t="str">
        <f>+IFERROR(VLOOKUP(CH132,Auxiliar!$A:$C,3,0),"")</f>
        <v/>
      </c>
      <c r="CM132" s="1">
        <v>1842</v>
      </c>
      <c r="CN132" s="1" t="s">
        <v>20</v>
      </c>
      <c r="CO132" s="6">
        <v>1842</v>
      </c>
      <c r="CP132" s="6" t="s">
        <v>20</v>
      </c>
      <c r="CQ132" s="7" t="s">
        <v>21</v>
      </c>
      <c r="CS132" s="1"/>
      <c r="CT132" s="1"/>
      <c r="CU132" s="6" t="str">
        <f>+IFERROR(VALUE(RIGHT(Tabla17[[#This Row],[B2B]],6)),"")</f>
        <v/>
      </c>
      <c r="CV132" s="6" t="str">
        <f>+IFERROR(VLOOKUP(CT132,Auxiliar!$A:$C,2,0),"")</f>
        <v/>
      </c>
      <c r="CW132" s="7" t="str">
        <f>+IFERROR(VLOOKUP(CT132,Auxiliar!$A:$C,3,0),"")</f>
        <v/>
      </c>
      <c r="CY132" s="1">
        <v>1842</v>
      </c>
      <c r="CZ132" s="1" t="s">
        <v>16</v>
      </c>
      <c r="DA132" s="6">
        <f>+IFERROR(VALUE(RIGHT(Tabla18[[#This Row],[B2B]],6)),"")</f>
        <v>1842</v>
      </c>
      <c r="DB132" s="6" t="str">
        <f>+IFERROR(VLOOKUP(CZ132,Auxiliar!$A:$C,2,0),"")</f>
        <v>PREMIUM</v>
      </c>
      <c r="DC132" s="7" t="str">
        <f>+IFERROR(VLOOKUP(CZ132,Auxiliar!$A:$C,3,0),"")</f>
        <v>0b 0% | 2b 2% | 5b 3,5% | 10b 5%</v>
      </c>
      <c r="DE132" s="1">
        <v>1842</v>
      </c>
      <c r="DF132" s="1" t="s">
        <v>19</v>
      </c>
      <c r="DG132" s="6">
        <f>+IFERROR(VALUE(RIGHT(Tabla19[[#This Row],[B2B]],6)),"")</f>
        <v>1842</v>
      </c>
      <c r="DH132" s="6" t="str">
        <f>+IFERROR(VLOOKUP(DF132,Auxiliar!$A:$C,2,0),"")</f>
        <v>MICHELOB</v>
      </c>
      <c r="DI132" s="7" t="str">
        <f>+IFERROR(VLOOKUP(DF132,Auxiliar!$A:$C,3,0),"")</f>
        <v>1b 7% | 3b 22% | 8b 27%</v>
      </c>
      <c r="DK132" s="1"/>
      <c r="DL132" s="1"/>
      <c r="DM132" s="6" t="str">
        <f>+IFERROR(VALUE(RIGHT(Tabla20[[#This Row],[B2B]],6)),"")</f>
        <v/>
      </c>
      <c r="DN132" s="6" t="str">
        <f>+IFERROR(VLOOKUP(DL132,Auxiliar!$A:$C,2,0),"")</f>
        <v/>
      </c>
      <c r="DO132" s="7" t="str">
        <f>+IFERROR(VLOOKUP(DL132,Auxiliar!$A:$C,3,0),"")</f>
        <v/>
      </c>
      <c r="DQ132" s="1">
        <v>1842</v>
      </c>
      <c r="DR132" s="12" t="s">
        <v>24</v>
      </c>
      <c r="DS132" s="6">
        <f>+IFERROR(VALUE(RIGHT(Tabla21[[#This Row],[B2B]],6)),"")</f>
        <v>1842</v>
      </c>
      <c r="DT132" s="6" t="str">
        <f>+IFERROR(VLOOKUP(DR132,Auxiliar!$A:$C,2,0),"")</f>
        <v>CORONA PORRON</v>
      </c>
      <c r="DU132" s="7" t="str">
        <f>+IFERROR(VLOOKUP(DR132,Auxiliar!$A:$C,3,0),"")</f>
        <v>1b 5% | 20b 0%</v>
      </c>
      <c r="DW132" s="1">
        <v>4617</v>
      </c>
      <c r="DX132" s="12" t="s">
        <v>43</v>
      </c>
      <c r="DY132" s="6">
        <f>+IFERROR(VALUE(RIGHT(Tabla22[[#This Row],[B2B]],6)),"")</f>
        <v>4617</v>
      </c>
      <c r="DZ132" s="6" t="str">
        <f>+IFERROR(VLOOKUP(DX132,Auxiliar!$A:$C,2,0),"")</f>
        <v xml:space="preserve">VALUE LATA </v>
      </c>
      <c r="EA132" s="7" t="str">
        <f>+IFERROR(VLOOKUP(DX132,Auxiliar!$A:$C,3,0),"")</f>
        <v>1b 15% | 100b 18%</v>
      </c>
      <c r="EC132" s="1">
        <v>4604</v>
      </c>
      <c r="ED132" s="12" t="s">
        <v>47</v>
      </c>
      <c r="EE132" s="6">
        <f>+IFERROR(VALUE(RIGHT(Tabla23[[#This Row],[B2B]],6)),"")</f>
        <v>4604</v>
      </c>
      <c r="EF132" s="6" t="str">
        <f>+IFERROR(VLOOKUP(ED132,Auxiliar!$A:$C,2,0),"")</f>
        <v>VALUE LATON</v>
      </c>
      <c r="EG132" s="7" t="str">
        <f>+IFERROR(VLOOKUP(ED132,Auxiliar!$A:$C,3,0),"")</f>
        <v>1b 10% | 5b 15% | 192b 0%</v>
      </c>
      <c r="EI132" s="1"/>
      <c r="EJ132" s="12"/>
      <c r="EK132" s="6" t="str">
        <f>+IFERROR(VALUE(RIGHT(Tabla24[[#This Row],[B2B]],6)),"")</f>
        <v/>
      </c>
      <c r="EL132" s="6" t="str">
        <f>+IFERROR(VLOOKUP(EJ132,Auxiliar!$A:$C,2,0),"")</f>
        <v/>
      </c>
      <c r="EM132" s="7" t="str">
        <f>+IFERROR(VLOOKUP(EJ132,Auxiliar!$A:$C,3,0),"")</f>
        <v/>
      </c>
      <c r="EO132" s="1"/>
      <c r="EP132" s="12"/>
      <c r="EQ132" s="6" t="str">
        <f>+IFERROR(VALUE(RIGHT(Tabla25[[#This Row],[B2B]],6)),"")</f>
        <v/>
      </c>
      <c r="ER132" s="6" t="str">
        <f>+IFERROR(VLOOKUP(EP132,Auxiliar!$A:$C,2,0),"")</f>
        <v/>
      </c>
      <c r="ES132" s="7" t="str">
        <f>+IFERROR(VLOOKUP(EP132,Auxiliar!$A:$C,3,0),"")</f>
        <v/>
      </c>
      <c r="EU132" s="1"/>
      <c r="EV132" s="12"/>
      <c r="EW132" s="6" t="str">
        <f>+IFERROR(VALUE(RIGHT(Tabla26[[#This Row],[B2B]],6)),"")</f>
        <v/>
      </c>
      <c r="EX132" s="6" t="str">
        <f>+IFERROR(VLOOKUP(EV132,Auxiliar!$A:$C,2,0),"")</f>
        <v/>
      </c>
      <c r="EY132" s="7" t="str">
        <f>+IFERROR(VLOOKUP(EV132,Auxiliar!$A:$C,3,0),"")</f>
        <v/>
      </c>
      <c r="EZ132" s="1"/>
      <c r="FA132" s="12"/>
      <c r="FB132" s="6" t="str">
        <f>+IFERROR(VALUE(RIGHT(Tabla27[[#This Row],[B2B]],6)),"")</f>
        <v/>
      </c>
      <c r="FC132" s="6" t="str">
        <f>+IFERROR(VLOOKUP(FA132,Auxiliar!$A:$C,2,0),"")</f>
        <v/>
      </c>
      <c r="FD132" s="7" t="str">
        <f>+IFERROR(VLOOKUP(FA132,Auxiliar!$A:$C,3,0),"")</f>
        <v/>
      </c>
      <c r="FE132" s="1"/>
      <c r="FF132" s="12"/>
      <c r="FG132" s="6" t="str">
        <f>+IFERROR(VALUE(RIGHT(Tabla28[[#This Row],[B2B]],6)),"")</f>
        <v/>
      </c>
      <c r="FH132" s="6" t="str">
        <f>+IFERROR(VLOOKUP(FF132,Auxiliar!$A:$C,2,0),"")</f>
        <v/>
      </c>
      <c r="FI132" s="7" t="str">
        <f>+IFERROR(VLOOKUP(FF132,Auxiliar!$A:$C,3,0),"")</f>
        <v/>
      </c>
      <c r="FJ132" s="1"/>
      <c r="FK132" s="12"/>
      <c r="FL132" s="6" t="str">
        <f>+IFERROR(VALUE(RIGHT(Tabla29[[#This Row],[B2B]],6)),"")</f>
        <v/>
      </c>
      <c r="FM132" s="6" t="str">
        <f>+IFERROR(VLOOKUP(FK132,Auxiliar!$A:$C,2,0),"")</f>
        <v/>
      </c>
      <c r="FN132" s="7" t="str">
        <f>+IFERROR(VLOOKUP(FK132,Auxiliar!$A:$C,3,0),"")</f>
        <v/>
      </c>
      <c r="FO132" s="1"/>
      <c r="FP132" s="12"/>
      <c r="FQ132" s="6" t="str">
        <f>+IFERROR(VALUE(RIGHT(Tabla30[[#This Row],[B2B]],6)),"")</f>
        <v/>
      </c>
      <c r="FR132" s="6" t="str">
        <f>+IFERROR(VLOOKUP(FP132,Auxiliar!$A:$C,2,0),"")</f>
        <v/>
      </c>
      <c r="FS132" s="7"/>
      <c r="FT132" s="1"/>
      <c r="FU132" s="12"/>
      <c r="FV132" s="6" t="str">
        <f>+IFERROR(VALUE(RIGHT(Tabla31[[#This Row],[B2B]],6)),"")</f>
        <v/>
      </c>
      <c r="FW132" s="6" t="str">
        <f>+IFERROR(VLOOKUP(FU132,Auxiliar!$A:$C,2,0),"")</f>
        <v/>
      </c>
      <c r="FX132" s="7" t="str">
        <f>+IFERROR(VLOOKUP(FU132,Auxiliar!$A:$C,3,0),"")</f>
        <v/>
      </c>
      <c r="FY132" s="1"/>
      <c r="FZ132" s="12"/>
      <c r="GA132" s="6" t="str">
        <f>+IFERROR(VALUE(RIGHT(Tabla32[[#This Row],[B2B]],6)),"")</f>
        <v/>
      </c>
      <c r="GB132" s="6" t="str">
        <f>+IFERROR(VLOOKUP(FZ132,Auxiliar!$A:$C,2,0),"")</f>
        <v/>
      </c>
      <c r="GC132" s="7" t="str">
        <f>+IFERROR(VLOOKUP(FZ132,Auxiliar!$A:$C,3,0),"")</f>
        <v/>
      </c>
      <c r="GD132" s="1"/>
      <c r="GE132" s="12"/>
      <c r="GF132" s="6" t="str">
        <f>+IFERROR(VALUE(RIGHT(Tabla33[[#This Row],[B2B]],6)),"")</f>
        <v/>
      </c>
      <c r="GG132" s="6" t="str">
        <f>+IFERROR(VLOOKUP(GE132,Auxiliar!$A:$C,2,0),"")</f>
        <v/>
      </c>
      <c r="GH132" s="7" t="str">
        <f>+IFERROR(VLOOKUP(GE132,Auxiliar!$A:$C,3,0),"")</f>
        <v/>
      </c>
    </row>
    <row r="133" spans="1:190" x14ac:dyDescent="0.25">
      <c r="A133" s="1"/>
      <c r="B133" s="1"/>
      <c r="C133" t="str">
        <f>+IFERROR(VALUE(RIGHT(Tabla1[[#This Row],[B2B]],6)),"")</f>
        <v/>
      </c>
      <c r="D133" t="str">
        <f>+IFERROR(VLOOKUP(B133,Auxiliar!$A:$C,2,0),"")</f>
        <v/>
      </c>
      <c r="E133" s="5" t="str">
        <f>+IFERROR(VLOOKUP(B133,Auxiliar!$A:$C,3,0),"")</f>
        <v/>
      </c>
      <c r="S133" s="1">
        <v>2872</v>
      </c>
      <c r="T133" s="1" t="s">
        <v>9</v>
      </c>
      <c r="U133" s="6">
        <f>+IFERROR(VALUE(RIGHT(Tabla4[[#This Row],[B2B]],6)),"")</f>
        <v>2872</v>
      </c>
      <c r="V133" s="6" t="str">
        <f>+IFERROR(VLOOKUP(T133,Auxiliar!$A:$C,2,0),"")</f>
        <v>CORE</v>
      </c>
      <c r="W133" s="7" t="str">
        <f>+IFERROR(VLOOKUP(T133,Auxiliar!$A:$C,3,0),"")</f>
        <v>0b 1% | 2b 5% | 4b 6%</v>
      </c>
      <c r="Y133" s="1">
        <v>4930</v>
      </c>
      <c r="Z133" s="1" t="s">
        <v>10</v>
      </c>
      <c r="AA133" s="6">
        <f>+IFERROR(VALUE(RIGHT(Tabla5[[#This Row],[B2B]],6)),"")</f>
        <v>4930</v>
      </c>
      <c r="AB133" s="6" t="str">
        <f>+IFERROR(VLOOKUP(Z133,Auxiliar!$A:$C,2,0),"")</f>
        <v>CORE</v>
      </c>
      <c r="AC133" s="7" t="str">
        <f>+IFERROR(VLOOKUP(Z133,Auxiliar!$A:$C,3,0),"")</f>
        <v>0b 1% | 3b 4% | 5b 6%</v>
      </c>
      <c r="AE133" s="1">
        <v>11679</v>
      </c>
      <c r="AF133" s="1" t="s">
        <v>11</v>
      </c>
      <c r="AG133" s="6">
        <f>+IFERROR(VALUE(RIGHT(Tabla6[[#This Row],[B2B]],6)),"")</f>
        <v>11679</v>
      </c>
      <c r="AH133" s="6" t="str">
        <f>+IFERROR(VLOOKUP(AF133,Auxiliar!$A:$C,2,0),"")</f>
        <v>CORE</v>
      </c>
      <c r="AI133" s="7" t="str">
        <f>+IFERROR(VLOOKUP(AF133,Auxiliar!$A:$C,3,0),"")</f>
        <v>0b 1% | 6b 5% | 10b 6%</v>
      </c>
      <c r="AK133" s="1">
        <v>2617</v>
      </c>
      <c r="AL133" s="1" t="s">
        <v>30</v>
      </c>
      <c r="AM133" s="6">
        <f>+IFERROR(VALUE(RIGHT(Tabla7[[#This Row],[B2B]],6)),"")</f>
        <v>2617</v>
      </c>
      <c r="AN133" s="6" t="str">
        <f>+IFERROR(VLOOKUP(AL133,Auxiliar!$A:$C,2,0),"")</f>
        <v>LATONES</v>
      </c>
      <c r="AO133" s="7" t="str">
        <f>+IFERROR(VLOOKUP(AL133,Auxiliar!$A:$C,3,0),"")</f>
        <v>1b 4% | 5b 7% | 97b 0%</v>
      </c>
      <c r="AQ133" s="1">
        <v>4185</v>
      </c>
      <c r="AR133" s="1" t="s">
        <v>31</v>
      </c>
      <c r="AS133" s="6">
        <f>+IFERROR(VALUE(RIGHT(Tabla8[[#This Row],[B2B]],6)),"")</f>
        <v>4185</v>
      </c>
      <c r="AT133" s="6" t="str">
        <f>+IFERROR(VLOOKUP(AR133,Auxiliar!$A:$C,2,0),"")</f>
        <v>LATONES</v>
      </c>
      <c r="AU133" s="7" t="str">
        <f>+IFERROR(VLOOKUP(AR133,Auxiliar!$A:$C,3,0),"")</f>
        <v>2b 3% | 4b 5% | 5b 8% | 193 0%</v>
      </c>
      <c r="AW133" s="1"/>
      <c r="AX133" s="1" t="s">
        <v>32</v>
      </c>
      <c r="AY133" s="6" t="str">
        <f>+IFERROR(VALUE(RIGHT(Tabla9[[#This Row],[B2B]],6)),"")</f>
        <v/>
      </c>
      <c r="AZ133" s="6" t="str">
        <f>+IFERROR(VLOOKUP(AX133,Auxiliar!$A:$C,2,0),"")</f>
        <v>LATONES</v>
      </c>
      <c r="BA133" s="7" t="str">
        <f>+IFERROR(VLOOKUP(AX133,Auxiliar!$A:$C,3,0),"")</f>
        <v>2b 3% | 4b 4% | 6b 5% | 10b 8%  | 385b 0%</v>
      </c>
      <c r="BC133" s="1"/>
      <c r="BD133" s="1" t="s">
        <v>33</v>
      </c>
      <c r="BE133" s="6" t="str">
        <f>+IFERROR(VALUE(RIGHT(Tabla10[[#This Row],[B2B]],6)),"")</f>
        <v/>
      </c>
      <c r="BF133" s="6" t="str">
        <f>+IFERROR(VLOOKUP(BD133,Auxiliar!$A:$C,2,0),"")</f>
        <v>LATONES</v>
      </c>
      <c r="BG133" s="7" t="str">
        <f>+IFERROR(VLOOKUP(BD133,Auxiliar!$A:$C,3,0),"")</f>
        <v>6b 4% | 12b 5% | 15b 8% | 385b 0%</v>
      </c>
      <c r="BI133" s="1"/>
      <c r="BJ133" s="1"/>
      <c r="BK133" s="6" t="str">
        <f>+IFERROR(VALUE(RIGHT(Tabla11[[#This Row],[B2B]],6)),"")</f>
        <v/>
      </c>
      <c r="BL133" s="6" t="str">
        <f>+IFERROR(VLOOKUP(BJ133,Auxiliar!$A:$C,2,0),"")</f>
        <v/>
      </c>
      <c r="BM133" s="7" t="str">
        <f>+IFERROR(VLOOKUP(BJ133,Auxiliar!$A:$C,3,0),"")</f>
        <v/>
      </c>
      <c r="BO133" s="1">
        <v>4617</v>
      </c>
      <c r="BP133" s="1" t="s">
        <v>39</v>
      </c>
      <c r="BQ133" s="6">
        <f>+IFERROR(VALUE(RIGHT(Tabla12[[#This Row],[B2B]],6)),"")</f>
        <v>4617</v>
      </c>
      <c r="BR133" s="6" t="str">
        <f>+IFERROR(VLOOKUP(BP133,Auxiliar!$A:$C,2,0),"")</f>
        <v>VALUE LITRO</v>
      </c>
      <c r="BS133" s="7" t="str">
        <f>+IFERROR(VLOOKUP(BP133,Auxiliar!$A:$C,3,0),"")</f>
        <v>1b 12%</v>
      </c>
      <c r="CA133" s="1">
        <v>1935</v>
      </c>
      <c r="CB133" s="1" t="s">
        <v>35</v>
      </c>
      <c r="CC133" s="6">
        <f>+IFERROR(VALUE(RIGHT(Tabla14[[#This Row],[B2B]],6)),"")</f>
        <v>1935</v>
      </c>
      <c r="CD133" s="6" t="str">
        <f>+IFERROR(VLOOKUP(CB133,Auxiliar!$A:$C,2,0),"")</f>
        <v>Corona 710cc</v>
      </c>
      <c r="CE133" s="7" t="str">
        <f>+IFERROR(VLOOKUP(CB133,Auxiliar!$A:$C,3,0),"")</f>
        <v>1b 10% | 85b 0%</v>
      </c>
      <c r="CG133" s="1"/>
      <c r="CH133" s="1"/>
      <c r="CI133" s="6" t="str">
        <f>+IFERROR(VALUE(RIGHT(Tabla15[[#This Row],[B2B]],6)),"")</f>
        <v/>
      </c>
      <c r="CJ133" s="6" t="str">
        <f>+IFERROR(VLOOKUP(CH133,Auxiliar!$A:$C,2,0),"")</f>
        <v/>
      </c>
      <c r="CK133" s="7" t="str">
        <f>+IFERROR(VLOOKUP(CH133,Auxiliar!$A:$C,3,0),"")</f>
        <v/>
      </c>
      <c r="CM133" s="1">
        <v>1866</v>
      </c>
      <c r="CN133" s="1" t="s">
        <v>20</v>
      </c>
      <c r="CO133" s="6">
        <v>1866</v>
      </c>
      <c r="CP133" s="6" t="s">
        <v>20</v>
      </c>
      <c r="CQ133" s="7" t="s">
        <v>21</v>
      </c>
      <c r="CS133" s="1"/>
      <c r="CT133" s="1"/>
      <c r="CU133" s="6" t="str">
        <f>+IFERROR(VALUE(RIGHT(Tabla17[[#This Row],[B2B]],6)),"")</f>
        <v/>
      </c>
      <c r="CV133" s="6" t="str">
        <f>+IFERROR(VLOOKUP(CT133,Auxiliar!$A:$C,2,0),"")</f>
        <v/>
      </c>
      <c r="CW133" s="7" t="str">
        <f>+IFERROR(VLOOKUP(CT133,Auxiliar!$A:$C,3,0),"")</f>
        <v/>
      </c>
      <c r="CY133" s="1">
        <v>1866</v>
      </c>
      <c r="CZ133" s="1" t="s">
        <v>16</v>
      </c>
      <c r="DA133" s="6">
        <f>+IFERROR(VALUE(RIGHT(Tabla18[[#This Row],[B2B]],6)),"")</f>
        <v>1866</v>
      </c>
      <c r="DB133" s="6" t="str">
        <f>+IFERROR(VLOOKUP(CZ133,Auxiliar!$A:$C,2,0),"")</f>
        <v>PREMIUM</v>
      </c>
      <c r="DC133" s="7" t="str">
        <f>+IFERROR(VLOOKUP(CZ133,Auxiliar!$A:$C,3,0),"")</f>
        <v>0b 0% | 2b 2% | 5b 3,5% | 10b 5%</v>
      </c>
      <c r="DE133" s="1">
        <v>1866</v>
      </c>
      <c r="DF133" s="1" t="s">
        <v>19</v>
      </c>
      <c r="DG133" s="6">
        <f>+IFERROR(VALUE(RIGHT(Tabla19[[#This Row],[B2B]],6)),"")</f>
        <v>1866</v>
      </c>
      <c r="DH133" s="6" t="str">
        <f>+IFERROR(VLOOKUP(DF133,Auxiliar!$A:$C,2,0),"")</f>
        <v>MICHELOB</v>
      </c>
      <c r="DI133" s="7" t="str">
        <f>+IFERROR(VLOOKUP(DF133,Auxiliar!$A:$C,3,0),"")</f>
        <v>1b 7% | 3b 22% | 8b 27%</v>
      </c>
      <c r="DK133" s="1"/>
      <c r="DL133" s="1"/>
      <c r="DM133" s="6" t="str">
        <f>+IFERROR(VALUE(RIGHT(Tabla20[[#This Row],[B2B]],6)),"")</f>
        <v/>
      </c>
      <c r="DN133" s="6" t="str">
        <f>+IFERROR(VLOOKUP(DL133,Auxiliar!$A:$C,2,0),"")</f>
        <v/>
      </c>
      <c r="DO133" s="7" t="str">
        <f>+IFERROR(VLOOKUP(DL133,Auxiliar!$A:$C,3,0),"")</f>
        <v/>
      </c>
      <c r="DQ133" s="1">
        <v>1866</v>
      </c>
      <c r="DR133" s="12" t="s">
        <v>24</v>
      </c>
      <c r="DS133" s="6">
        <f>+IFERROR(VALUE(RIGHT(Tabla21[[#This Row],[B2B]],6)),"")</f>
        <v>1866</v>
      </c>
      <c r="DT133" s="6" t="str">
        <f>+IFERROR(VLOOKUP(DR133,Auxiliar!$A:$C,2,0),"")</f>
        <v>CORONA PORRON</v>
      </c>
      <c r="DU133" s="7" t="str">
        <f>+IFERROR(VLOOKUP(DR133,Auxiliar!$A:$C,3,0),"")</f>
        <v>1b 5% | 20b 0%</v>
      </c>
      <c r="DW133" s="1">
        <v>4621</v>
      </c>
      <c r="DX133" s="12" t="s">
        <v>43</v>
      </c>
      <c r="DY133" s="6">
        <f>+IFERROR(VALUE(RIGHT(Tabla22[[#This Row],[B2B]],6)),"")</f>
        <v>4621</v>
      </c>
      <c r="DZ133" s="6" t="str">
        <f>+IFERROR(VLOOKUP(DX133,Auxiliar!$A:$C,2,0),"")</f>
        <v xml:space="preserve">VALUE LATA </v>
      </c>
      <c r="EA133" s="7" t="str">
        <f>+IFERROR(VLOOKUP(DX133,Auxiliar!$A:$C,3,0),"")</f>
        <v>1b 15% | 100b 18%</v>
      </c>
      <c r="EC133" s="1">
        <v>4616</v>
      </c>
      <c r="ED133" s="12" t="s">
        <v>47</v>
      </c>
      <c r="EE133" s="6">
        <f>+IFERROR(VALUE(RIGHT(Tabla23[[#This Row],[B2B]],6)),"")</f>
        <v>4616</v>
      </c>
      <c r="EF133" s="6" t="str">
        <f>+IFERROR(VLOOKUP(ED133,Auxiliar!$A:$C,2,0),"")</f>
        <v>VALUE LATON</v>
      </c>
      <c r="EG133" s="7" t="str">
        <f>+IFERROR(VLOOKUP(ED133,Auxiliar!$A:$C,3,0),"")</f>
        <v>1b 10% | 5b 15% | 192b 0%</v>
      </c>
      <c r="EI133" s="1"/>
      <c r="EJ133" s="12"/>
      <c r="EK133" s="6" t="str">
        <f>+IFERROR(VALUE(RIGHT(Tabla24[[#This Row],[B2B]],6)),"")</f>
        <v/>
      </c>
      <c r="EL133" s="6" t="str">
        <f>+IFERROR(VLOOKUP(EJ133,Auxiliar!$A:$C,2,0),"")</f>
        <v/>
      </c>
      <c r="EM133" s="7" t="str">
        <f>+IFERROR(VLOOKUP(EJ133,Auxiliar!$A:$C,3,0),"")</f>
        <v/>
      </c>
      <c r="EO133" s="1"/>
      <c r="EP133" s="12"/>
      <c r="EQ133" s="6" t="str">
        <f>+IFERROR(VALUE(RIGHT(Tabla25[[#This Row],[B2B]],6)),"")</f>
        <v/>
      </c>
      <c r="ER133" s="6" t="str">
        <f>+IFERROR(VLOOKUP(EP133,Auxiliar!$A:$C,2,0),"")</f>
        <v/>
      </c>
      <c r="ES133" s="7" t="str">
        <f>+IFERROR(VLOOKUP(EP133,Auxiliar!$A:$C,3,0),"")</f>
        <v/>
      </c>
      <c r="EU133" s="1"/>
      <c r="EV133" s="12"/>
      <c r="EW133" s="6" t="str">
        <f>+IFERROR(VALUE(RIGHT(Tabla26[[#This Row],[B2B]],6)),"")</f>
        <v/>
      </c>
      <c r="EX133" s="6" t="str">
        <f>+IFERROR(VLOOKUP(EV133,Auxiliar!$A:$C,2,0),"")</f>
        <v/>
      </c>
      <c r="EY133" s="7" t="str">
        <f>+IFERROR(VLOOKUP(EV133,Auxiliar!$A:$C,3,0),"")</f>
        <v/>
      </c>
      <c r="EZ133" s="1"/>
      <c r="FA133" s="12"/>
      <c r="FB133" s="6" t="str">
        <f>+IFERROR(VALUE(RIGHT(Tabla27[[#This Row],[B2B]],6)),"")</f>
        <v/>
      </c>
      <c r="FC133" s="6" t="str">
        <f>+IFERROR(VLOOKUP(FA133,Auxiliar!$A:$C,2,0),"")</f>
        <v/>
      </c>
      <c r="FD133" s="7" t="str">
        <f>+IFERROR(VLOOKUP(FA133,Auxiliar!$A:$C,3,0),"")</f>
        <v/>
      </c>
      <c r="FE133" s="1"/>
      <c r="FF133" s="12"/>
      <c r="FG133" s="6" t="str">
        <f>+IFERROR(VALUE(RIGHT(Tabla28[[#This Row],[B2B]],6)),"")</f>
        <v/>
      </c>
      <c r="FH133" s="6" t="str">
        <f>+IFERROR(VLOOKUP(FF133,Auxiliar!$A:$C,2,0),"")</f>
        <v/>
      </c>
      <c r="FI133" s="7" t="str">
        <f>+IFERROR(VLOOKUP(FF133,Auxiliar!$A:$C,3,0),"")</f>
        <v/>
      </c>
      <c r="FJ133" s="1"/>
      <c r="FK133" s="12"/>
      <c r="FL133" s="6" t="str">
        <f>+IFERROR(VALUE(RIGHT(Tabla29[[#This Row],[B2B]],6)),"")</f>
        <v/>
      </c>
      <c r="FM133" s="6" t="str">
        <f>+IFERROR(VLOOKUP(FK133,Auxiliar!$A:$C,2,0),"")</f>
        <v/>
      </c>
      <c r="FN133" s="7" t="str">
        <f>+IFERROR(VLOOKUP(FK133,Auxiliar!$A:$C,3,0),"")</f>
        <v/>
      </c>
      <c r="FO133" s="1"/>
      <c r="FP133" s="12"/>
      <c r="FQ133" s="6" t="str">
        <f>+IFERROR(VALUE(RIGHT(Tabla30[[#This Row],[B2B]],6)),"")</f>
        <v/>
      </c>
      <c r="FR133" s="6" t="str">
        <f>+IFERROR(VLOOKUP(FP133,Auxiliar!$A:$C,2,0),"")</f>
        <v/>
      </c>
      <c r="FS133" s="7"/>
      <c r="FT133" s="1"/>
      <c r="FU133" s="12"/>
      <c r="FV133" s="6" t="str">
        <f>+IFERROR(VALUE(RIGHT(Tabla31[[#This Row],[B2B]],6)),"")</f>
        <v/>
      </c>
      <c r="FW133" s="6" t="str">
        <f>+IFERROR(VLOOKUP(FU133,Auxiliar!$A:$C,2,0),"")</f>
        <v/>
      </c>
      <c r="FX133" s="7" t="str">
        <f>+IFERROR(VLOOKUP(FU133,Auxiliar!$A:$C,3,0),"")</f>
        <v/>
      </c>
      <c r="FY133" s="1"/>
      <c r="FZ133" s="12"/>
      <c r="GA133" s="6" t="str">
        <f>+IFERROR(VALUE(RIGHT(Tabla32[[#This Row],[B2B]],6)),"")</f>
        <v/>
      </c>
      <c r="GB133" s="6" t="str">
        <f>+IFERROR(VLOOKUP(FZ133,Auxiliar!$A:$C,2,0),"")</f>
        <v/>
      </c>
      <c r="GC133" s="7" t="str">
        <f>+IFERROR(VLOOKUP(FZ133,Auxiliar!$A:$C,3,0),"")</f>
        <v/>
      </c>
      <c r="GD133" s="1"/>
      <c r="GE133" s="12"/>
      <c r="GF133" s="6" t="str">
        <f>+IFERROR(VALUE(RIGHT(Tabla33[[#This Row],[B2B]],6)),"")</f>
        <v/>
      </c>
      <c r="GG133" s="6" t="str">
        <f>+IFERROR(VLOOKUP(GE133,Auxiliar!$A:$C,2,0),"")</f>
        <v/>
      </c>
      <c r="GH133" s="7" t="str">
        <f>+IFERROR(VLOOKUP(GE133,Auxiliar!$A:$C,3,0),"")</f>
        <v/>
      </c>
    </row>
    <row r="134" spans="1:190" x14ac:dyDescent="0.25">
      <c r="A134" s="1"/>
      <c r="B134" s="1"/>
      <c r="C134" t="str">
        <f>+IFERROR(VALUE(RIGHT(Tabla1[[#This Row],[B2B]],6)),"")</f>
        <v/>
      </c>
      <c r="D134" t="str">
        <f>+IFERROR(VLOOKUP(B134,Auxiliar!$A:$C,2,0),"")</f>
        <v/>
      </c>
      <c r="E134" s="5" t="str">
        <f>+IFERROR(VLOOKUP(B134,Auxiliar!$A:$C,3,0),"")</f>
        <v/>
      </c>
      <c r="S134" s="1">
        <v>2877</v>
      </c>
      <c r="T134" s="1" t="s">
        <v>9</v>
      </c>
      <c r="U134" s="6">
        <f>+IFERROR(VALUE(RIGHT(Tabla4[[#This Row],[B2B]],6)),"")</f>
        <v>2877</v>
      </c>
      <c r="V134" s="6" t="str">
        <f>+IFERROR(VLOOKUP(T134,Auxiliar!$A:$C,2,0),"")</f>
        <v>CORE</v>
      </c>
      <c r="W134" s="7" t="str">
        <f>+IFERROR(VLOOKUP(T134,Auxiliar!$A:$C,3,0),"")</f>
        <v>0b 1% | 2b 5% | 4b 6%</v>
      </c>
      <c r="Y134" s="1">
        <v>4937</v>
      </c>
      <c r="Z134" s="1" t="s">
        <v>10</v>
      </c>
      <c r="AA134" s="6">
        <f>+IFERROR(VALUE(RIGHT(Tabla5[[#This Row],[B2B]],6)),"")</f>
        <v>4937</v>
      </c>
      <c r="AB134" s="6" t="str">
        <f>+IFERROR(VLOOKUP(Z134,Auxiliar!$A:$C,2,0),"")</f>
        <v>CORE</v>
      </c>
      <c r="AC134" s="7" t="str">
        <f>+IFERROR(VLOOKUP(Z134,Auxiliar!$A:$C,3,0),"")</f>
        <v>0b 1% | 3b 4% | 5b 6%</v>
      </c>
      <c r="AE134" s="1">
        <v>11696</v>
      </c>
      <c r="AF134" s="1" t="s">
        <v>11</v>
      </c>
      <c r="AG134" s="6">
        <f>+IFERROR(VALUE(RIGHT(Tabla6[[#This Row],[B2B]],6)),"")</f>
        <v>11696</v>
      </c>
      <c r="AH134" s="6" t="str">
        <f>+IFERROR(VLOOKUP(AF134,Auxiliar!$A:$C,2,0),"")</f>
        <v>CORE</v>
      </c>
      <c r="AI134" s="7" t="str">
        <f>+IFERROR(VLOOKUP(AF134,Auxiliar!$A:$C,3,0),"")</f>
        <v>0b 1% | 6b 5% | 10b 6%</v>
      </c>
      <c r="AK134" s="1">
        <v>2618</v>
      </c>
      <c r="AL134" s="1" t="s">
        <v>30</v>
      </c>
      <c r="AM134" s="6">
        <f>+IFERROR(VALUE(RIGHT(Tabla7[[#This Row],[B2B]],6)),"")</f>
        <v>2618</v>
      </c>
      <c r="AN134" s="6" t="str">
        <f>+IFERROR(VLOOKUP(AL134,Auxiliar!$A:$C,2,0),"")</f>
        <v>LATONES</v>
      </c>
      <c r="AO134" s="7" t="str">
        <f>+IFERROR(VLOOKUP(AL134,Auxiliar!$A:$C,3,0),"")</f>
        <v>1b 4% | 5b 7% | 97b 0%</v>
      </c>
      <c r="AQ134" s="1">
        <v>4227</v>
      </c>
      <c r="AR134" s="1" t="s">
        <v>31</v>
      </c>
      <c r="AS134" s="6">
        <f>+IFERROR(VALUE(RIGHT(Tabla8[[#This Row],[B2B]],6)),"")</f>
        <v>4227</v>
      </c>
      <c r="AT134" s="6" t="str">
        <f>+IFERROR(VLOOKUP(AR134,Auxiliar!$A:$C,2,0),"")</f>
        <v>LATONES</v>
      </c>
      <c r="AU134" s="7" t="str">
        <f>+IFERROR(VLOOKUP(AR134,Auxiliar!$A:$C,3,0),"")</f>
        <v>2b 3% | 4b 5% | 5b 8% | 193 0%</v>
      </c>
      <c r="AW134" s="1"/>
      <c r="AX134" s="1" t="s">
        <v>32</v>
      </c>
      <c r="AY134" s="6" t="str">
        <f>+IFERROR(VALUE(RIGHT(Tabla9[[#This Row],[B2B]],6)),"")</f>
        <v/>
      </c>
      <c r="AZ134" s="6" t="str">
        <f>+IFERROR(VLOOKUP(AX134,Auxiliar!$A:$C,2,0),"")</f>
        <v>LATONES</v>
      </c>
      <c r="BA134" s="7" t="str">
        <f>+IFERROR(VLOOKUP(AX134,Auxiliar!$A:$C,3,0),"")</f>
        <v>2b 3% | 4b 4% | 6b 5% | 10b 8%  | 385b 0%</v>
      </c>
      <c r="BC134" s="1"/>
      <c r="BD134" s="1" t="s">
        <v>33</v>
      </c>
      <c r="BE134" s="6" t="str">
        <f>+IFERROR(VALUE(RIGHT(Tabla10[[#This Row],[B2B]],6)),"")</f>
        <v/>
      </c>
      <c r="BF134" s="6" t="str">
        <f>+IFERROR(VLOOKUP(BD134,Auxiliar!$A:$C,2,0),"")</f>
        <v>LATONES</v>
      </c>
      <c r="BG134" s="7" t="str">
        <f>+IFERROR(VLOOKUP(BD134,Auxiliar!$A:$C,3,0),"")</f>
        <v>6b 4% | 12b 5% | 15b 8% | 385b 0%</v>
      </c>
      <c r="BI134" s="1"/>
      <c r="BJ134" s="1"/>
      <c r="BK134" s="6" t="str">
        <f>+IFERROR(VALUE(RIGHT(Tabla11[[#This Row],[B2B]],6)),"")</f>
        <v/>
      </c>
      <c r="BL134" s="6" t="str">
        <f>+IFERROR(VLOOKUP(BJ134,Auxiliar!$A:$C,2,0),"")</f>
        <v/>
      </c>
      <c r="BM134" s="7" t="str">
        <f>+IFERROR(VLOOKUP(BJ134,Auxiliar!$A:$C,3,0),"")</f>
        <v/>
      </c>
      <c r="BO134" s="1">
        <v>4621</v>
      </c>
      <c r="BP134" s="1" t="s">
        <v>39</v>
      </c>
      <c r="BQ134" s="6">
        <f>+IFERROR(VALUE(RIGHT(Tabla12[[#This Row],[B2B]],6)),"")</f>
        <v>4621</v>
      </c>
      <c r="BR134" s="6" t="str">
        <f>+IFERROR(VLOOKUP(BP134,Auxiliar!$A:$C,2,0),"")</f>
        <v>VALUE LITRO</v>
      </c>
      <c r="BS134" s="7" t="str">
        <f>+IFERROR(VLOOKUP(BP134,Auxiliar!$A:$C,3,0),"")</f>
        <v>1b 12%</v>
      </c>
      <c r="CA134" s="1">
        <v>1946</v>
      </c>
      <c r="CB134" s="1" t="s">
        <v>35</v>
      </c>
      <c r="CC134" s="6">
        <f>+IFERROR(VALUE(RIGHT(Tabla14[[#This Row],[B2B]],6)),"")</f>
        <v>1946</v>
      </c>
      <c r="CD134" s="6" t="str">
        <f>+IFERROR(VLOOKUP(CB134,Auxiliar!$A:$C,2,0),"")</f>
        <v>Corona 710cc</v>
      </c>
      <c r="CE134" s="7" t="str">
        <f>+IFERROR(VLOOKUP(CB134,Auxiliar!$A:$C,3,0),"")</f>
        <v>1b 10% | 85b 0%</v>
      </c>
      <c r="CG134" s="1"/>
      <c r="CH134" s="1"/>
      <c r="CI134" s="6" t="str">
        <f>+IFERROR(VALUE(RIGHT(Tabla15[[#This Row],[B2B]],6)),"")</f>
        <v/>
      </c>
      <c r="CJ134" s="6" t="str">
        <f>+IFERROR(VLOOKUP(CH134,Auxiliar!$A:$C,2,0),"")</f>
        <v/>
      </c>
      <c r="CK134" s="7" t="str">
        <f>+IFERROR(VLOOKUP(CH134,Auxiliar!$A:$C,3,0),"")</f>
        <v/>
      </c>
      <c r="CM134" s="1">
        <v>1927</v>
      </c>
      <c r="CN134" s="1" t="s">
        <v>20</v>
      </c>
      <c r="CO134" s="6">
        <v>1927</v>
      </c>
      <c r="CP134" s="6" t="s">
        <v>20</v>
      </c>
      <c r="CQ134" s="7" t="s">
        <v>21</v>
      </c>
      <c r="CS134" s="1"/>
      <c r="CT134" s="1"/>
      <c r="CU134" s="6" t="str">
        <f>+IFERROR(VALUE(RIGHT(Tabla17[[#This Row],[B2B]],6)),"")</f>
        <v/>
      </c>
      <c r="CV134" s="6" t="str">
        <f>+IFERROR(VLOOKUP(CT134,Auxiliar!$A:$C,2,0),"")</f>
        <v/>
      </c>
      <c r="CW134" s="7" t="str">
        <f>+IFERROR(VLOOKUP(CT134,Auxiliar!$A:$C,3,0),"")</f>
        <v/>
      </c>
      <c r="CY134" s="1">
        <v>1927</v>
      </c>
      <c r="CZ134" s="1" t="s">
        <v>16</v>
      </c>
      <c r="DA134" s="6">
        <f>+IFERROR(VALUE(RIGHT(Tabla18[[#This Row],[B2B]],6)),"")</f>
        <v>1927</v>
      </c>
      <c r="DB134" s="6" t="str">
        <f>+IFERROR(VLOOKUP(CZ134,Auxiliar!$A:$C,2,0),"")</f>
        <v>PREMIUM</v>
      </c>
      <c r="DC134" s="7" t="str">
        <f>+IFERROR(VLOOKUP(CZ134,Auxiliar!$A:$C,3,0),"")</f>
        <v>0b 0% | 2b 2% | 5b 3,5% | 10b 5%</v>
      </c>
      <c r="DE134" s="1">
        <v>1927</v>
      </c>
      <c r="DF134" s="1" t="s">
        <v>19</v>
      </c>
      <c r="DG134" s="6">
        <f>+IFERROR(VALUE(RIGHT(Tabla19[[#This Row],[B2B]],6)),"")</f>
        <v>1927</v>
      </c>
      <c r="DH134" s="6" t="str">
        <f>+IFERROR(VLOOKUP(DF134,Auxiliar!$A:$C,2,0),"")</f>
        <v>MICHELOB</v>
      </c>
      <c r="DI134" s="7" t="str">
        <f>+IFERROR(VLOOKUP(DF134,Auxiliar!$A:$C,3,0),"")</f>
        <v>1b 7% | 3b 22% | 8b 27%</v>
      </c>
      <c r="DK134" s="1"/>
      <c r="DL134" s="1"/>
      <c r="DM134" s="6" t="str">
        <f>+IFERROR(VALUE(RIGHT(Tabla20[[#This Row],[B2B]],6)),"")</f>
        <v/>
      </c>
      <c r="DN134" s="6" t="str">
        <f>+IFERROR(VLOOKUP(DL134,Auxiliar!$A:$C,2,0),"")</f>
        <v/>
      </c>
      <c r="DO134" s="7" t="str">
        <f>+IFERROR(VLOOKUP(DL134,Auxiliar!$A:$C,3,0),"")</f>
        <v/>
      </c>
      <c r="DQ134" s="1">
        <v>1927</v>
      </c>
      <c r="DR134" s="12" t="s">
        <v>24</v>
      </c>
      <c r="DS134" s="6">
        <f>+IFERROR(VALUE(RIGHT(Tabla21[[#This Row],[B2B]],6)),"")</f>
        <v>1927</v>
      </c>
      <c r="DT134" s="6" t="str">
        <f>+IFERROR(VLOOKUP(DR134,Auxiliar!$A:$C,2,0),"")</f>
        <v>CORONA PORRON</v>
      </c>
      <c r="DU134" s="7" t="str">
        <f>+IFERROR(VLOOKUP(DR134,Auxiliar!$A:$C,3,0),"")</f>
        <v>1b 5% | 20b 0%</v>
      </c>
      <c r="DW134" s="1">
        <v>4622</v>
      </c>
      <c r="DX134" s="12" t="s">
        <v>43</v>
      </c>
      <c r="DY134" s="6">
        <f>+IFERROR(VALUE(RIGHT(Tabla22[[#This Row],[B2B]],6)),"")</f>
        <v>4622</v>
      </c>
      <c r="DZ134" s="6" t="str">
        <f>+IFERROR(VLOOKUP(DX134,Auxiliar!$A:$C,2,0),"")</f>
        <v xml:space="preserve">VALUE LATA </v>
      </c>
      <c r="EA134" s="7" t="str">
        <f>+IFERROR(VLOOKUP(DX134,Auxiliar!$A:$C,3,0),"")</f>
        <v>1b 15% | 100b 18%</v>
      </c>
      <c r="EC134" s="1">
        <v>4617</v>
      </c>
      <c r="ED134" s="12" t="s">
        <v>47</v>
      </c>
      <c r="EE134" s="6">
        <f>+IFERROR(VALUE(RIGHT(Tabla23[[#This Row],[B2B]],6)),"")</f>
        <v>4617</v>
      </c>
      <c r="EF134" s="6" t="str">
        <f>+IFERROR(VLOOKUP(ED134,Auxiliar!$A:$C,2,0),"")</f>
        <v>VALUE LATON</v>
      </c>
      <c r="EG134" s="7" t="str">
        <f>+IFERROR(VLOOKUP(ED134,Auxiliar!$A:$C,3,0),"")</f>
        <v>1b 10% | 5b 15% | 192b 0%</v>
      </c>
      <c r="EI134" s="1"/>
      <c r="EJ134" s="12"/>
      <c r="EK134" s="6" t="str">
        <f>+IFERROR(VALUE(RIGHT(Tabla24[[#This Row],[B2B]],6)),"")</f>
        <v/>
      </c>
      <c r="EL134" s="6" t="str">
        <f>+IFERROR(VLOOKUP(EJ134,Auxiliar!$A:$C,2,0),"")</f>
        <v/>
      </c>
      <c r="EM134" s="7" t="str">
        <f>+IFERROR(VLOOKUP(EJ134,Auxiliar!$A:$C,3,0),"")</f>
        <v/>
      </c>
      <c r="EO134" s="1"/>
      <c r="EP134" s="12"/>
      <c r="EQ134" s="6" t="str">
        <f>+IFERROR(VALUE(RIGHT(Tabla25[[#This Row],[B2B]],6)),"")</f>
        <v/>
      </c>
      <c r="ER134" s="6" t="str">
        <f>+IFERROR(VLOOKUP(EP134,Auxiliar!$A:$C,2,0),"")</f>
        <v/>
      </c>
      <c r="ES134" s="7" t="str">
        <f>+IFERROR(VLOOKUP(EP134,Auxiliar!$A:$C,3,0),"")</f>
        <v/>
      </c>
      <c r="EU134" s="1"/>
      <c r="EV134" s="12"/>
      <c r="EW134" s="6" t="str">
        <f>+IFERROR(VALUE(RIGHT(Tabla26[[#This Row],[B2B]],6)),"")</f>
        <v/>
      </c>
      <c r="EX134" s="6" t="str">
        <f>+IFERROR(VLOOKUP(EV134,Auxiliar!$A:$C,2,0),"")</f>
        <v/>
      </c>
      <c r="EY134" s="7" t="str">
        <f>+IFERROR(VLOOKUP(EV134,Auxiliar!$A:$C,3,0),"")</f>
        <v/>
      </c>
      <c r="EZ134" s="1"/>
      <c r="FA134" s="12"/>
      <c r="FB134" s="6" t="str">
        <f>+IFERROR(VALUE(RIGHT(Tabla27[[#This Row],[B2B]],6)),"")</f>
        <v/>
      </c>
      <c r="FC134" s="6" t="str">
        <f>+IFERROR(VLOOKUP(FA134,Auxiliar!$A:$C,2,0),"")</f>
        <v/>
      </c>
      <c r="FD134" s="7" t="str">
        <f>+IFERROR(VLOOKUP(FA134,Auxiliar!$A:$C,3,0),"")</f>
        <v/>
      </c>
      <c r="FE134" s="1"/>
      <c r="FF134" s="12"/>
      <c r="FG134" s="6" t="str">
        <f>+IFERROR(VALUE(RIGHT(Tabla28[[#This Row],[B2B]],6)),"")</f>
        <v/>
      </c>
      <c r="FH134" s="6" t="str">
        <f>+IFERROR(VLOOKUP(FF134,Auxiliar!$A:$C,2,0),"")</f>
        <v/>
      </c>
      <c r="FI134" s="7" t="str">
        <f>+IFERROR(VLOOKUP(FF134,Auxiliar!$A:$C,3,0),"")</f>
        <v/>
      </c>
      <c r="FJ134" s="1"/>
      <c r="FK134" s="12"/>
      <c r="FL134" s="6" t="str">
        <f>+IFERROR(VALUE(RIGHT(Tabla29[[#This Row],[B2B]],6)),"")</f>
        <v/>
      </c>
      <c r="FM134" s="6" t="str">
        <f>+IFERROR(VLOOKUP(FK134,Auxiliar!$A:$C,2,0),"")</f>
        <v/>
      </c>
      <c r="FN134" s="7" t="str">
        <f>+IFERROR(VLOOKUP(FK134,Auxiliar!$A:$C,3,0),"")</f>
        <v/>
      </c>
      <c r="FO134" s="1"/>
      <c r="FP134" s="12"/>
      <c r="FQ134" s="6" t="str">
        <f>+IFERROR(VALUE(RIGHT(Tabla30[[#This Row],[B2B]],6)),"")</f>
        <v/>
      </c>
      <c r="FR134" s="6" t="str">
        <f>+IFERROR(VLOOKUP(FP134,Auxiliar!$A:$C,2,0),"")</f>
        <v/>
      </c>
      <c r="FS134" s="7"/>
      <c r="FT134" s="1"/>
      <c r="FU134" s="12"/>
      <c r="FV134" s="6" t="str">
        <f>+IFERROR(VALUE(RIGHT(Tabla31[[#This Row],[B2B]],6)),"")</f>
        <v/>
      </c>
      <c r="FW134" s="6" t="str">
        <f>+IFERROR(VLOOKUP(FU134,Auxiliar!$A:$C,2,0),"")</f>
        <v/>
      </c>
      <c r="FX134" s="7" t="str">
        <f>+IFERROR(VLOOKUP(FU134,Auxiliar!$A:$C,3,0),"")</f>
        <v/>
      </c>
      <c r="FY134" s="1"/>
      <c r="FZ134" s="12"/>
      <c r="GA134" s="6" t="str">
        <f>+IFERROR(VALUE(RIGHT(Tabla32[[#This Row],[B2B]],6)),"")</f>
        <v/>
      </c>
      <c r="GB134" s="6" t="str">
        <f>+IFERROR(VLOOKUP(FZ134,Auxiliar!$A:$C,2,0),"")</f>
        <v/>
      </c>
      <c r="GC134" s="7" t="str">
        <f>+IFERROR(VLOOKUP(FZ134,Auxiliar!$A:$C,3,0),"")</f>
        <v/>
      </c>
      <c r="GD134" s="1"/>
      <c r="GE134" s="12"/>
      <c r="GF134" s="6" t="str">
        <f>+IFERROR(VALUE(RIGHT(Tabla33[[#This Row],[B2B]],6)),"")</f>
        <v/>
      </c>
      <c r="GG134" s="6" t="str">
        <f>+IFERROR(VLOOKUP(GE134,Auxiliar!$A:$C,2,0),"")</f>
        <v/>
      </c>
      <c r="GH134" s="7" t="str">
        <f>+IFERROR(VLOOKUP(GE134,Auxiliar!$A:$C,3,0),"")</f>
        <v/>
      </c>
    </row>
    <row r="135" spans="1:190" x14ac:dyDescent="0.25">
      <c r="A135" s="1"/>
      <c r="B135" s="1"/>
      <c r="C135" t="str">
        <f>+IFERROR(VALUE(RIGHT(Tabla1[[#This Row],[B2B]],6)),"")</f>
        <v/>
      </c>
      <c r="D135" t="str">
        <f>+IFERROR(VLOOKUP(B135,Auxiliar!$A:$C,2,0),"")</f>
        <v/>
      </c>
      <c r="E135" s="5" t="str">
        <f>+IFERROR(VLOOKUP(B135,Auxiliar!$A:$C,3,0),"")</f>
        <v/>
      </c>
      <c r="S135" s="1">
        <v>2878</v>
      </c>
      <c r="T135" s="1" t="s">
        <v>9</v>
      </c>
      <c r="U135" s="6">
        <f>+IFERROR(VALUE(RIGHT(Tabla4[[#This Row],[B2B]],6)),"")</f>
        <v>2878</v>
      </c>
      <c r="V135" s="6" t="str">
        <f>+IFERROR(VLOOKUP(T135,Auxiliar!$A:$C,2,0),"")</f>
        <v>CORE</v>
      </c>
      <c r="W135" s="7" t="str">
        <f>+IFERROR(VLOOKUP(T135,Auxiliar!$A:$C,3,0),"")</f>
        <v>0b 1% | 2b 5% | 4b 6%</v>
      </c>
      <c r="Y135" s="1">
        <v>4994</v>
      </c>
      <c r="Z135" s="1" t="s">
        <v>10</v>
      </c>
      <c r="AA135" s="6">
        <f>+IFERROR(VALUE(RIGHT(Tabla5[[#This Row],[B2B]],6)),"")</f>
        <v>4994</v>
      </c>
      <c r="AB135" s="6" t="str">
        <f>+IFERROR(VLOOKUP(Z135,Auxiliar!$A:$C,2,0),"")</f>
        <v>CORE</v>
      </c>
      <c r="AC135" s="7" t="str">
        <f>+IFERROR(VLOOKUP(Z135,Auxiliar!$A:$C,3,0),"")</f>
        <v>0b 1% | 3b 4% | 5b 6%</v>
      </c>
      <c r="AE135" s="1">
        <v>11719</v>
      </c>
      <c r="AF135" s="1" t="s">
        <v>11</v>
      </c>
      <c r="AG135" s="6">
        <f>+IFERROR(VALUE(RIGHT(Tabla6[[#This Row],[B2B]],6)),"")</f>
        <v>11719</v>
      </c>
      <c r="AH135" s="6" t="str">
        <f>+IFERROR(VLOOKUP(AF135,Auxiliar!$A:$C,2,0),"")</f>
        <v>CORE</v>
      </c>
      <c r="AI135" s="7" t="str">
        <f>+IFERROR(VLOOKUP(AF135,Auxiliar!$A:$C,3,0),"")</f>
        <v>0b 1% | 6b 5% | 10b 6%</v>
      </c>
      <c r="AK135" s="1">
        <v>2623</v>
      </c>
      <c r="AL135" s="1" t="s">
        <v>30</v>
      </c>
      <c r="AM135" s="6">
        <f>+IFERROR(VALUE(RIGHT(Tabla7[[#This Row],[B2B]],6)),"")</f>
        <v>2623</v>
      </c>
      <c r="AN135" s="6" t="str">
        <f>+IFERROR(VLOOKUP(AL135,Auxiliar!$A:$C,2,0),"")</f>
        <v>LATONES</v>
      </c>
      <c r="AO135" s="7" t="str">
        <f>+IFERROR(VLOOKUP(AL135,Auxiliar!$A:$C,3,0),"")</f>
        <v>1b 4% | 5b 7% | 97b 0%</v>
      </c>
      <c r="AQ135" s="1">
        <v>4233</v>
      </c>
      <c r="AR135" s="1" t="s">
        <v>31</v>
      </c>
      <c r="AS135" s="6">
        <f>+IFERROR(VALUE(RIGHT(Tabla8[[#This Row],[B2B]],6)),"")</f>
        <v>4233</v>
      </c>
      <c r="AT135" s="6" t="str">
        <f>+IFERROR(VLOOKUP(AR135,Auxiliar!$A:$C,2,0),"")</f>
        <v>LATONES</v>
      </c>
      <c r="AU135" s="7" t="str">
        <f>+IFERROR(VLOOKUP(AR135,Auxiliar!$A:$C,3,0),"")</f>
        <v>2b 3% | 4b 5% | 5b 8% | 193 0%</v>
      </c>
      <c r="AW135" s="1"/>
      <c r="AX135" s="1" t="s">
        <v>32</v>
      </c>
      <c r="AY135" s="6" t="str">
        <f>+IFERROR(VALUE(RIGHT(Tabla9[[#This Row],[B2B]],6)),"")</f>
        <v/>
      </c>
      <c r="AZ135" s="6" t="str">
        <f>+IFERROR(VLOOKUP(AX135,Auxiliar!$A:$C,2,0),"")</f>
        <v>LATONES</v>
      </c>
      <c r="BA135" s="7" t="str">
        <f>+IFERROR(VLOOKUP(AX135,Auxiliar!$A:$C,3,0),"")</f>
        <v>2b 3% | 4b 4% | 6b 5% | 10b 8%  | 385b 0%</v>
      </c>
      <c r="BC135" s="1"/>
      <c r="BD135" s="1" t="s">
        <v>33</v>
      </c>
      <c r="BE135" s="6" t="str">
        <f>+IFERROR(VALUE(RIGHT(Tabla10[[#This Row],[B2B]],6)),"")</f>
        <v/>
      </c>
      <c r="BF135" s="6" t="str">
        <f>+IFERROR(VLOOKUP(BD135,Auxiliar!$A:$C,2,0),"")</f>
        <v>LATONES</v>
      </c>
      <c r="BG135" s="7" t="str">
        <f>+IFERROR(VLOOKUP(BD135,Auxiliar!$A:$C,3,0),"")</f>
        <v>6b 4% | 12b 5% | 15b 8% | 385b 0%</v>
      </c>
      <c r="BI135" s="1"/>
      <c r="BJ135" s="1"/>
      <c r="BK135" s="6" t="str">
        <f>+IFERROR(VALUE(RIGHT(Tabla11[[#This Row],[B2B]],6)),"")</f>
        <v/>
      </c>
      <c r="BL135" s="6" t="str">
        <f>+IFERROR(VLOOKUP(BJ135,Auxiliar!$A:$C,2,0),"")</f>
        <v/>
      </c>
      <c r="BM135" s="7" t="str">
        <f>+IFERROR(VLOOKUP(BJ135,Auxiliar!$A:$C,3,0),"")</f>
        <v/>
      </c>
      <c r="BO135" s="1">
        <v>4622</v>
      </c>
      <c r="BP135" s="1" t="s">
        <v>39</v>
      </c>
      <c r="BQ135" s="6">
        <f>+IFERROR(VALUE(RIGHT(Tabla12[[#This Row],[B2B]],6)),"")</f>
        <v>4622</v>
      </c>
      <c r="BR135" s="6" t="str">
        <f>+IFERROR(VLOOKUP(BP135,Auxiliar!$A:$C,2,0),"")</f>
        <v>VALUE LITRO</v>
      </c>
      <c r="BS135" s="7" t="str">
        <f>+IFERROR(VLOOKUP(BP135,Auxiliar!$A:$C,3,0),"")</f>
        <v>1b 12%</v>
      </c>
      <c r="CA135" s="1">
        <v>1948</v>
      </c>
      <c r="CB135" s="1" t="s">
        <v>35</v>
      </c>
      <c r="CC135" s="6">
        <f>+IFERROR(VALUE(RIGHT(Tabla14[[#This Row],[B2B]],6)),"")</f>
        <v>1948</v>
      </c>
      <c r="CD135" s="6" t="str">
        <f>+IFERROR(VLOOKUP(CB135,Auxiliar!$A:$C,2,0),"")</f>
        <v>Corona 710cc</v>
      </c>
      <c r="CE135" s="7" t="str">
        <f>+IFERROR(VLOOKUP(CB135,Auxiliar!$A:$C,3,0),"")</f>
        <v>1b 10% | 85b 0%</v>
      </c>
      <c r="CG135" s="1"/>
      <c r="CH135" s="1"/>
      <c r="CI135" s="6" t="str">
        <f>+IFERROR(VALUE(RIGHT(Tabla15[[#This Row],[B2B]],6)),"")</f>
        <v/>
      </c>
      <c r="CJ135" s="6" t="str">
        <f>+IFERROR(VLOOKUP(CH135,Auxiliar!$A:$C,2,0),"")</f>
        <v/>
      </c>
      <c r="CK135" s="7" t="str">
        <f>+IFERROR(VLOOKUP(CH135,Auxiliar!$A:$C,3,0),"")</f>
        <v/>
      </c>
      <c r="CM135" s="1">
        <v>1930</v>
      </c>
      <c r="CN135" s="1" t="s">
        <v>20</v>
      </c>
      <c r="CO135" s="6">
        <v>1930</v>
      </c>
      <c r="CP135" s="6" t="s">
        <v>20</v>
      </c>
      <c r="CQ135" s="7" t="s">
        <v>21</v>
      </c>
      <c r="CS135" s="1"/>
      <c r="CT135" s="1"/>
      <c r="CU135" s="6" t="str">
        <f>+IFERROR(VALUE(RIGHT(Tabla17[[#This Row],[B2B]],6)),"")</f>
        <v/>
      </c>
      <c r="CV135" s="6" t="str">
        <f>+IFERROR(VLOOKUP(CT135,Auxiliar!$A:$C,2,0),"")</f>
        <v/>
      </c>
      <c r="CW135" s="7" t="str">
        <f>+IFERROR(VLOOKUP(CT135,Auxiliar!$A:$C,3,0),"")</f>
        <v/>
      </c>
      <c r="CY135" s="1">
        <v>1930</v>
      </c>
      <c r="CZ135" s="1" t="s">
        <v>16</v>
      </c>
      <c r="DA135" s="6">
        <f>+IFERROR(VALUE(RIGHT(Tabla18[[#This Row],[B2B]],6)),"")</f>
        <v>1930</v>
      </c>
      <c r="DB135" s="6" t="str">
        <f>+IFERROR(VLOOKUP(CZ135,Auxiliar!$A:$C,2,0),"")</f>
        <v>PREMIUM</v>
      </c>
      <c r="DC135" s="7" t="str">
        <f>+IFERROR(VLOOKUP(CZ135,Auxiliar!$A:$C,3,0),"")</f>
        <v>0b 0% | 2b 2% | 5b 3,5% | 10b 5%</v>
      </c>
      <c r="DE135" s="1">
        <v>1930</v>
      </c>
      <c r="DF135" s="1" t="s">
        <v>19</v>
      </c>
      <c r="DG135" s="6">
        <f>+IFERROR(VALUE(RIGHT(Tabla19[[#This Row],[B2B]],6)),"")</f>
        <v>1930</v>
      </c>
      <c r="DH135" s="6" t="str">
        <f>+IFERROR(VLOOKUP(DF135,Auxiliar!$A:$C,2,0),"")</f>
        <v>MICHELOB</v>
      </c>
      <c r="DI135" s="7" t="str">
        <f>+IFERROR(VLOOKUP(DF135,Auxiliar!$A:$C,3,0),"")</f>
        <v>1b 7% | 3b 22% | 8b 27%</v>
      </c>
      <c r="DK135" s="1"/>
      <c r="DL135" s="1"/>
      <c r="DM135" s="6" t="str">
        <f>+IFERROR(VALUE(RIGHT(Tabla20[[#This Row],[B2B]],6)),"")</f>
        <v/>
      </c>
      <c r="DN135" s="6" t="str">
        <f>+IFERROR(VLOOKUP(DL135,Auxiliar!$A:$C,2,0),"")</f>
        <v/>
      </c>
      <c r="DO135" s="7" t="str">
        <f>+IFERROR(VLOOKUP(DL135,Auxiliar!$A:$C,3,0),"")</f>
        <v/>
      </c>
      <c r="DQ135" s="1">
        <v>1930</v>
      </c>
      <c r="DR135" s="12" t="s">
        <v>24</v>
      </c>
      <c r="DS135" s="6">
        <f>+IFERROR(VALUE(RIGHT(Tabla21[[#This Row],[B2B]],6)),"")</f>
        <v>1930</v>
      </c>
      <c r="DT135" s="6" t="str">
        <f>+IFERROR(VLOOKUP(DR135,Auxiliar!$A:$C,2,0),"")</f>
        <v>CORONA PORRON</v>
      </c>
      <c r="DU135" s="7" t="str">
        <f>+IFERROR(VLOOKUP(DR135,Auxiliar!$A:$C,3,0),"")</f>
        <v>1b 5% | 20b 0%</v>
      </c>
      <c r="DW135" s="1">
        <v>4629</v>
      </c>
      <c r="DX135" s="12" t="s">
        <v>43</v>
      </c>
      <c r="DY135" s="6">
        <f>+IFERROR(VALUE(RIGHT(Tabla22[[#This Row],[B2B]],6)),"")</f>
        <v>4629</v>
      </c>
      <c r="DZ135" s="6" t="str">
        <f>+IFERROR(VLOOKUP(DX135,Auxiliar!$A:$C,2,0),"")</f>
        <v xml:space="preserve">VALUE LATA </v>
      </c>
      <c r="EA135" s="7" t="str">
        <f>+IFERROR(VLOOKUP(DX135,Auxiliar!$A:$C,3,0),"")</f>
        <v>1b 15% | 100b 18%</v>
      </c>
      <c r="EC135" s="1">
        <v>4621</v>
      </c>
      <c r="ED135" s="12" t="s">
        <v>47</v>
      </c>
      <c r="EE135" s="6">
        <f>+IFERROR(VALUE(RIGHT(Tabla23[[#This Row],[B2B]],6)),"")</f>
        <v>4621</v>
      </c>
      <c r="EF135" s="6" t="str">
        <f>+IFERROR(VLOOKUP(ED135,Auxiliar!$A:$C,2,0),"")</f>
        <v>VALUE LATON</v>
      </c>
      <c r="EG135" s="7" t="str">
        <f>+IFERROR(VLOOKUP(ED135,Auxiliar!$A:$C,3,0),"")</f>
        <v>1b 10% | 5b 15% | 192b 0%</v>
      </c>
      <c r="EI135" s="1"/>
      <c r="EJ135" s="12"/>
      <c r="EK135" s="6" t="str">
        <f>+IFERROR(VALUE(RIGHT(Tabla24[[#This Row],[B2B]],6)),"")</f>
        <v/>
      </c>
      <c r="EL135" s="6" t="str">
        <f>+IFERROR(VLOOKUP(EJ135,Auxiliar!$A:$C,2,0),"")</f>
        <v/>
      </c>
      <c r="EM135" s="7" t="str">
        <f>+IFERROR(VLOOKUP(EJ135,Auxiliar!$A:$C,3,0),"")</f>
        <v/>
      </c>
      <c r="EO135" s="1"/>
      <c r="EP135" s="12"/>
      <c r="EQ135" s="6" t="str">
        <f>+IFERROR(VALUE(RIGHT(Tabla25[[#This Row],[B2B]],6)),"")</f>
        <v/>
      </c>
      <c r="ER135" s="6" t="str">
        <f>+IFERROR(VLOOKUP(EP135,Auxiliar!$A:$C,2,0),"")</f>
        <v/>
      </c>
      <c r="ES135" s="7" t="str">
        <f>+IFERROR(VLOOKUP(EP135,Auxiliar!$A:$C,3,0),"")</f>
        <v/>
      </c>
      <c r="EU135" s="1"/>
      <c r="EV135" s="12"/>
      <c r="EW135" s="6" t="str">
        <f>+IFERROR(VALUE(RIGHT(Tabla26[[#This Row],[B2B]],6)),"")</f>
        <v/>
      </c>
      <c r="EX135" s="6" t="str">
        <f>+IFERROR(VLOOKUP(EV135,Auxiliar!$A:$C,2,0),"")</f>
        <v/>
      </c>
      <c r="EY135" s="7" t="str">
        <f>+IFERROR(VLOOKUP(EV135,Auxiliar!$A:$C,3,0),"")</f>
        <v/>
      </c>
      <c r="EZ135" s="1"/>
      <c r="FA135" s="12"/>
      <c r="FB135" s="6" t="str">
        <f>+IFERROR(VALUE(RIGHT(Tabla27[[#This Row],[B2B]],6)),"")</f>
        <v/>
      </c>
      <c r="FC135" s="6" t="str">
        <f>+IFERROR(VLOOKUP(FA135,Auxiliar!$A:$C,2,0),"")</f>
        <v/>
      </c>
      <c r="FD135" s="7" t="str">
        <f>+IFERROR(VLOOKUP(FA135,Auxiliar!$A:$C,3,0),"")</f>
        <v/>
      </c>
      <c r="FE135" s="1"/>
      <c r="FF135" s="12"/>
      <c r="FG135" s="6" t="str">
        <f>+IFERROR(VALUE(RIGHT(Tabla28[[#This Row],[B2B]],6)),"")</f>
        <v/>
      </c>
      <c r="FH135" s="6" t="str">
        <f>+IFERROR(VLOOKUP(FF135,Auxiliar!$A:$C,2,0),"")</f>
        <v/>
      </c>
      <c r="FI135" s="7" t="str">
        <f>+IFERROR(VLOOKUP(FF135,Auxiliar!$A:$C,3,0),"")</f>
        <v/>
      </c>
      <c r="FJ135" s="1"/>
      <c r="FK135" s="12"/>
      <c r="FL135" s="6" t="str">
        <f>+IFERROR(VALUE(RIGHT(Tabla29[[#This Row],[B2B]],6)),"")</f>
        <v/>
      </c>
      <c r="FM135" s="6" t="str">
        <f>+IFERROR(VLOOKUP(FK135,Auxiliar!$A:$C,2,0),"")</f>
        <v/>
      </c>
      <c r="FN135" s="7" t="str">
        <f>+IFERROR(VLOOKUP(FK135,Auxiliar!$A:$C,3,0),"")</f>
        <v/>
      </c>
      <c r="FO135" s="1"/>
      <c r="FP135" s="12"/>
      <c r="FQ135" s="6" t="str">
        <f>+IFERROR(VALUE(RIGHT(Tabla30[[#This Row],[B2B]],6)),"")</f>
        <v/>
      </c>
      <c r="FR135" s="6" t="str">
        <f>+IFERROR(VLOOKUP(FP135,Auxiliar!$A:$C,2,0),"")</f>
        <v/>
      </c>
      <c r="FS135" s="7"/>
      <c r="FT135" s="1"/>
      <c r="FU135" s="12"/>
      <c r="FV135" s="6" t="str">
        <f>+IFERROR(VALUE(RIGHT(Tabla31[[#This Row],[B2B]],6)),"")</f>
        <v/>
      </c>
      <c r="FW135" s="6" t="str">
        <f>+IFERROR(VLOOKUP(FU135,Auxiliar!$A:$C,2,0),"")</f>
        <v/>
      </c>
      <c r="FX135" s="7" t="str">
        <f>+IFERROR(VLOOKUP(FU135,Auxiliar!$A:$C,3,0),"")</f>
        <v/>
      </c>
      <c r="FY135" s="1"/>
      <c r="FZ135" s="12"/>
      <c r="GA135" s="6" t="str">
        <f>+IFERROR(VALUE(RIGHT(Tabla32[[#This Row],[B2B]],6)),"")</f>
        <v/>
      </c>
      <c r="GB135" s="6" t="str">
        <f>+IFERROR(VLOOKUP(FZ135,Auxiliar!$A:$C,2,0),"")</f>
        <v/>
      </c>
      <c r="GC135" s="7" t="str">
        <f>+IFERROR(VLOOKUP(FZ135,Auxiliar!$A:$C,3,0),"")</f>
        <v/>
      </c>
      <c r="GD135" s="1"/>
      <c r="GE135" s="12"/>
      <c r="GF135" s="6" t="str">
        <f>+IFERROR(VALUE(RIGHT(Tabla33[[#This Row],[B2B]],6)),"")</f>
        <v/>
      </c>
      <c r="GG135" s="6" t="str">
        <f>+IFERROR(VLOOKUP(GE135,Auxiliar!$A:$C,2,0),"")</f>
        <v/>
      </c>
      <c r="GH135" s="7" t="str">
        <f>+IFERROR(VLOOKUP(GE135,Auxiliar!$A:$C,3,0),"")</f>
        <v/>
      </c>
    </row>
    <row r="136" spans="1:190" x14ac:dyDescent="0.25">
      <c r="A136" s="1"/>
      <c r="B136" s="1"/>
      <c r="C136" t="str">
        <f>+IFERROR(VALUE(RIGHT(Tabla1[[#This Row],[B2B]],6)),"")</f>
        <v/>
      </c>
      <c r="D136" t="str">
        <f>+IFERROR(VLOOKUP(B136,Auxiliar!$A:$C,2,0),"")</f>
        <v/>
      </c>
      <c r="E136" s="5" t="str">
        <f>+IFERROR(VLOOKUP(B136,Auxiliar!$A:$C,3,0),"")</f>
        <v/>
      </c>
      <c r="S136" s="1">
        <v>2883</v>
      </c>
      <c r="T136" s="1" t="s">
        <v>9</v>
      </c>
      <c r="U136" s="6">
        <f>+IFERROR(VALUE(RIGHT(Tabla4[[#This Row],[B2B]],6)),"")</f>
        <v>2883</v>
      </c>
      <c r="V136" s="6" t="str">
        <f>+IFERROR(VLOOKUP(T136,Auxiliar!$A:$C,2,0),"")</f>
        <v>CORE</v>
      </c>
      <c r="W136" s="7" t="str">
        <f>+IFERROR(VLOOKUP(T136,Auxiliar!$A:$C,3,0),"")</f>
        <v>0b 1% | 2b 5% | 4b 6%</v>
      </c>
      <c r="Y136" s="1">
        <v>4999</v>
      </c>
      <c r="Z136" s="1" t="s">
        <v>10</v>
      </c>
      <c r="AA136" s="6">
        <f>+IFERROR(VALUE(RIGHT(Tabla5[[#This Row],[B2B]],6)),"")</f>
        <v>4999</v>
      </c>
      <c r="AB136" s="6" t="str">
        <f>+IFERROR(VLOOKUP(Z136,Auxiliar!$A:$C,2,0),"")</f>
        <v>CORE</v>
      </c>
      <c r="AC136" s="7" t="str">
        <f>+IFERROR(VLOOKUP(Z136,Auxiliar!$A:$C,3,0),"")</f>
        <v>0b 1% | 3b 4% | 5b 6%</v>
      </c>
      <c r="AE136" s="1">
        <v>11795</v>
      </c>
      <c r="AF136" s="1" t="s">
        <v>11</v>
      </c>
      <c r="AG136" s="6">
        <f>+IFERROR(VALUE(RIGHT(Tabla6[[#This Row],[B2B]],6)),"")</f>
        <v>11795</v>
      </c>
      <c r="AH136" s="6" t="str">
        <f>+IFERROR(VLOOKUP(AF136,Auxiliar!$A:$C,2,0),"")</f>
        <v>CORE</v>
      </c>
      <c r="AI136" s="7" t="str">
        <f>+IFERROR(VLOOKUP(AF136,Auxiliar!$A:$C,3,0),"")</f>
        <v>0b 1% | 6b 5% | 10b 6%</v>
      </c>
      <c r="AK136" s="1">
        <v>2626</v>
      </c>
      <c r="AL136" s="1" t="s">
        <v>30</v>
      </c>
      <c r="AM136" s="6">
        <f>+IFERROR(VALUE(RIGHT(Tabla7[[#This Row],[B2B]],6)),"")</f>
        <v>2626</v>
      </c>
      <c r="AN136" s="6" t="str">
        <f>+IFERROR(VLOOKUP(AL136,Auxiliar!$A:$C,2,0),"")</f>
        <v>LATONES</v>
      </c>
      <c r="AO136" s="7" t="str">
        <f>+IFERROR(VLOOKUP(AL136,Auxiliar!$A:$C,3,0),"")</f>
        <v>1b 4% | 5b 7% | 97b 0%</v>
      </c>
      <c r="AQ136" s="1">
        <v>4294</v>
      </c>
      <c r="AR136" s="1" t="s">
        <v>31</v>
      </c>
      <c r="AS136" s="6">
        <f>+IFERROR(VALUE(RIGHT(Tabla8[[#This Row],[B2B]],6)),"")</f>
        <v>4294</v>
      </c>
      <c r="AT136" s="6" t="str">
        <f>+IFERROR(VLOOKUP(AR136,Auxiliar!$A:$C,2,0),"")</f>
        <v>LATONES</v>
      </c>
      <c r="AU136" s="7" t="str">
        <f>+IFERROR(VLOOKUP(AR136,Auxiliar!$A:$C,3,0),"")</f>
        <v>2b 3% | 4b 5% | 5b 8% | 193 0%</v>
      </c>
      <c r="AW136" s="1"/>
      <c r="AX136" s="1" t="s">
        <v>32</v>
      </c>
      <c r="AY136" s="6" t="str">
        <f>+IFERROR(VALUE(RIGHT(Tabla9[[#This Row],[B2B]],6)),"")</f>
        <v/>
      </c>
      <c r="AZ136" s="6" t="str">
        <f>+IFERROR(VLOOKUP(AX136,Auxiliar!$A:$C,2,0),"")</f>
        <v>LATONES</v>
      </c>
      <c r="BA136" s="7" t="str">
        <f>+IFERROR(VLOOKUP(AX136,Auxiliar!$A:$C,3,0),"")</f>
        <v>2b 3% | 4b 4% | 6b 5% | 10b 8%  | 385b 0%</v>
      </c>
      <c r="BC136" s="1"/>
      <c r="BD136" s="1" t="s">
        <v>33</v>
      </c>
      <c r="BE136" s="6" t="str">
        <f>+IFERROR(VALUE(RIGHT(Tabla10[[#This Row],[B2B]],6)),"")</f>
        <v/>
      </c>
      <c r="BF136" s="6" t="str">
        <f>+IFERROR(VLOOKUP(BD136,Auxiliar!$A:$C,2,0),"")</f>
        <v>LATONES</v>
      </c>
      <c r="BG136" s="7" t="str">
        <f>+IFERROR(VLOOKUP(BD136,Auxiliar!$A:$C,3,0),"")</f>
        <v>6b 4% | 12b 5% | 15b 8% | 385b 0%</v>
      </c>
      <c r="BI136" s="1"/>
      <c r="BJ136" s="1"/>
      <c r="BK136" s="6" t="str">
        <f>+IFERROR(VALUE(RIGHT(Tabla11[[#This Row],[B2B]],6)),"")</f>
        <v/>
      </c>
      <c r="BL136" s="6" t="str">
        <f>+IFERROR(VLOOKUP(BJ136,Auxiliar!$A:$C,2,0),"")</f>
        <v/>
      </c>
      <c r="BM136" s="7" t="str">
        <f>+IFERROR(VLOOKUP(BJ136,Auxiliar!$A:$C,3,0),"")</f>
        <v/>
      </c>
      <c r="BO136" s="1">
        <v>4629</v>
      </c>
      <c r="BP136" s="1" t="s">
        <v>39</v>
      </c>
      <c r="BQ136" s="6">
        <f>+IFERROR(VALUE(RIGHT(Tabla12[[#This Row],[B2B]],6)),"")</f>
        <v>4629</v>
      </c>
      <c r="BR136" s="6" t="str">
        <f>+IFERROR(VLOOKUP(BP136,Auxiliar!$A:$C,2,0),"")</f>
        <v>VALUE LITRO</v>
      </c>
      <c r="BS136" s="7" t="str">
        <f>+IFERROR(VLOOKUP(BP136,Auxiliar!$A:$C,3,0),"")</f>
        <v>1b 12%</v>
      </c>
      <c r="CA136" s="1">
        <v>1953</v>
      </c>
      <c r="CB136" s="1" t="s">
        <v>35</v>
      </c>
      <c r="CC136" s="6">
        <f>+IFERROR(VALUE(RIGHT(Tabla14[[#This Row],[B2B]],6)),"")</f>
        <v>1953</v>
      </c>
      <c r="CD136" s="6" t="str">
        <f>+IFERROR(VLOOKUP(CB136,Auxiliar!$A:$C,2,0),"")</f>
        <v>Corona 710cc</v>
      </c>
      <c r="CE136" s="7" t="str">
        <f>+IFERROR(VLOOKUP(CB136,Auxiliar!$A:$C,3,0),"")</f>
        <v>1b 10% | 85b 0%</v>
      </c>
      <c r="CG136" s="1"/>
      <c r="CH136" s="1"/>
      <c r="CI136" s="6" t="str">
        <f>+IFERROR(VALUE(RIGHT(Tabla15[[#This Row],[B2B]],6)),"")</f>
        <v/>
      </c>
      <c r="CJ136" s="6" t="str">
        <f>+IFERROR(VLOOKUP(CH136,Auxiliar!$A:$C,2,0),"")</f>
        <v/>
      </c>
      <c r="CK136" s="7" t="str">
        <f>+IFERROR(VLOOKUP(CH136,Auxiliar!$A:$C,3,0),"")</f>
        <v/>
      </c>
      <c r="CM136" s="1">
        <v>1933</v>
      </c>
      <c r="CN136" s="1" t="s">
        <v>20</v>
      </c>
      <c r="CO136" s="6">
        <v>1933</v>
      </c>
      <c r="CP136" s="6" t="s">
        <v>20</v>
      </c>
      <c r="CQ136" s="7" t="s">
        <v>21</v>
      </c>
      <c r="CS136" s="1"/>
      <c r="CT136" s="1"/>
      <c r="CU136" s="6" t="str">
        <f>+IFERROR(VALUE(RIGHT(Tabla17[[#This Row],[B2B]],6)),"")</f>
        <v/>
      </c>
      <c r="CV136" s="6" t="str">
        <f>+IFERROR(VLOOKUP(CT136,Auxiliar!$A:$C,2,0),"")</f>
        <v/>
      </c>
      <c r="CW136" s="7" t="str">
        <f>+IFERROR(VLOOKUP(CT136,Auxiliar!$A:$C,3,0),"")</f>
        <v/>
      </c>
      <c r="CY136" s="1">
        <v>1933</v>
      </c>
      <c r="CZ136" s="1" t="s">
        <v>16</v>
      </c>
      <c r="DA136" s="6">
        <f>+IFERROR(VALUE(RIGHT(Tabla18[[#This Row],[B2B]],6)),"")</f>
        <v>1933</v>
      </c>
      <c r="DB136" s="6" t="str">
        <f>+IFERROR(VLOOKUP(CZ136,Auxiliar!$A:$C,2,0),"")</f>
        <v>PREMIUM</v>
      </c>
      <c r="DC136" s="7" t="str">
        <f>+IFERROR(VLOOKUP(CZ136,Auxiliar!$A:$C,3,0),"")</f>
        <v>0b 0% | 2b 2% | 5b 3,5% | 10b 5%</v>
      </c>
      <c r="DE136" s="1">
        <v>1933</v>
      </c>
      <c r="DF136" s="1" t="s">
        <v>19</v>
      </c>
      <c r="DG136" s="6">
        <f>+IFERROR(VALUE(RIGHT(Tabla19[[#This Row],[B2B]],6)),"")</f>
        <v>1933</v>
      </c>
      <c r="DH136" s="6" t="str">
        <f>+IFERROR(VLOOKUP(DF136,Auxiliar!$A:$C,2,0),"")</f>
        <v>MICHELOB</v>
      </c>
      <c r="DI136" s="7" t="str">
        <f>+IFERROR(VLOOKUP(DF136,Auxiliar!$A:$C,3,0),"")</f>
        <v>1b 7% | 3b 22% | 8b 27%</v>
      </c>
      <c r="DK136" s="1"/>
      <c r="DL136" s="1"/>
      <c r="DM136" s="6" t="str">
        <f>+IFERROR(VALUE(RIGHT(Tabla20[[#This Row],[B2B]],6)),"")</f>
        <v/>
      </c>
      <c r="DN136" s="6" t="str">
        <f>+IFERROR(VLOOKUP(DL136,Auxiliar!$A:$C,2,0),"")</f>
        <v/>
      </c>
      <c r="DO136" s="7" t="str">
        <f>+IFERROR(VLOOKUP(DL136,Auxiliar!$A:$C,3,0),"")</f>
        <v/>
      </c>
      <c r="DQ136" s="1">
        <v>1933</v>
      </c>
      <c r="DR136" s="12" t="s">
        <v>24</v>
      </c>
      <c r="DS136" s="6">
        <f>+IFERROR(VALUE(RIGHT(Tabla21[[#This Row],[B2B]],6)),"")</f>
        <v>1933</v>
      </c>
      <c r="DT136" s="6" t="str">
        <f>+IFERROR(VLOOKUP(DR136,Auxiliar!$A:$C,2,0),"")</f>
        <v>CORONA PORRON</v>
      </c>
      <c r="DU136" s="7" t="str">
        <f>+IFERROR(VLOOKUP(DR136,Auxiliar!$A:$C,3,0),"")</f>
        <v>1b 5% | 20b 0%</v>
      </c>
      <c r="DW136" s="1">
        <v>4633</v>
      </c>
      <c r="DX136" s="12" t="s">
        <v>43</v>
      </c>
      <c r="DY136" s="6">
        <f>+IFERROR(VALUE(RIGHT(Tabla22[[#This Row],[B2B]],6)),"")</f>
        <v>4633</v>
      </c>
      <c r="DZ136" s="6" t="str">
        <f>+IFERROR(VLOOKUP(DX136,Auxiliar!$A:$C,2,0),"")</f>
        <v xml:space="preserve">VALUE LATA </v>
      </c>
      <c r="EA136" s="7" t="str">
        <f>+IFERROR(VLOOKUP(DX136,Auxiliar!$A:$C,3,0),"")</f>
        <v>1b 15% | 100b 18%</v>
      </c>
      <c r="EC136" s="1">
        <v>4622</v>
      </c>
      <c r="ED136" s="12" t="s">
        <v>47</v>
      </c>
      <c r="EE136" s="6">
        <f>+IFERROR(VALUE(RIGHT(Tabla23[[#This Row],[B2B]],6)),"")</f>
        <v>4622</v>
      </c>
      <c r="EF136" s="6" t="str">
        <f>+IFERROR(VLOOKUP(ED136,Auxiliar!$A:$C,2,0),"")</f>
        <v>VALUE LATON</v>
      </c>
      <c r="EG136" s="7" t="str">
        <f>+IFERROR(VLOOKUP(ED136,Auxiliar!$A:$C,3,0),"")</f>
        <v>1b 10% | 5b 15% | 192b 0%</v>
      </c>
      <c r="EI136" s="1"/>
      <c r="EJ136" s="12"/>
      <c r="EK136" s="6" t="str">
        <f>+IFERROR(VALUE(RIGHT(Tabla24[[#This Row],[B2B]],6)),"")</f>
        <v/>
      </c>
      <c r="EL136" s="6" t="str">
        <f>+IFERROR(VLOOKUP(EJ136,Auxiliar!$A:$C,2,0),"")</f>
        <v/>
      </c>
      <c r="EM136" s="7" t="str">
        <f>+IFERROR(VLOOKUP(EJ136,Auxiliar!$A:$C,3,0),"")</f>
        <v/>
      </c>
      <c r="EO136" s="1"/>
      <c r="EP136" s="12"/>
      <c r="EQ136" s="6" t="str">
        <f>+IFERROR(VALUE(RIGHT(Tabla25[[#This Row],[B2B]],6)),"")</f>
        <v/>
      </c>
      <c r="ER136" s="6" t="str">
        <f>+IFERROR(VLOOKUP(EP136,Auxiliar!$A:$C,2,0),"")</f>
        <v/>
      </c>
      <c r="ES136" s="7" t="str">
        <f>+IFERROR(VLOOKUP(EP136,Auxiliar!$A:$C,3,0),"")</f>
        <v/>
      </c>
      <c r="EU136" s="1"/>
      <c r="EV136" s="12"/>
      <c r="EW136" s="6" t="str">
        <f>+IFERROR(VALUE(RIGHT(Tabla26[[#This Row],[B2B]],6)),"")</f>
        <v/>
      </c>
      <c r="EX136" s="6" t="str">
        <f>+IFERROR(VLOOKUP(EV136,Auxiliar!$A:$C,2,0),"")</f>
        <v/>
      </c>
      <c r="EY136" s="7" t="str">
        <f>+IFERROR(VLOOKUP(EV136,Auxiliar!$A:$C,3,0),"")</f>
        <v/>
      </c>
      <c r="EZ136" s="1"/>
      <c r="FA136" s="12"/>
      <c r="FB136" s="6" t="str">
        <f>+IFERROR(VALUE(RIGHT(Tabla27[[#This Row],[B2B]],6)),"")</f>
        <v/>
      </c>
      <c r="FC136" s="6" t="str">
        <f>+IFERROR(VLOOKUP(FA136,Auxiliar!$A:$C,2,0),"")</f>
        <v/>
      </c>
      <c r="FD136" s="7" t="str">
        <f>+IFERROR(VLOOKUP(FA136,Auxiliar!$A:$C,3,0),"")</f>
        <v/>
      </c>
      <c r="FE136" s="1"/>
      <c r="FF136" s="12"/>
      <c r="FG136" s="6" t="str">
        <f>+IFERROR(VALUE(RIGHT(Tabla28[[#This Row],[B2B]],6)),"")</f>
        <v/>
      </c>
      <c r="FH136" s="6" t="str">
        <f>+IFERROR(VLOOKUP(FF136,Auxiliar!$A:$C,2,0),"")</f>
        <v/>
      </c>
      <c r="FI136" s="7" t="str">
        <f>+IFERROR(VLOOKUP(FF136,Auxiliar!$A:$C,3,0),"")</f>
        <v/>
      </c>
      <c r="FJ136" s="1"/>
      <c r="FK136" s="12"/>
      <c r="FL136" s="6" t="str">
        <f>+IFERROR(VALUE(RIGHT(Tabla29[[#This Row],[B2B]],6)),"")</f>
        <v/>
      </c>
      <c r="FM136" s="6" t="str">
        <f>+IFERROR(VLOOKUP(FK136,Auxiliar!$A:$C,2,0),"")</f>
        <v/>
      </c>
      <c r="FN136" s="7" t="str">
        <f>+IFERROR(VLOOKUP(FK136,Auxiliar!$A:$C,3,0),"")</f>
        <v/>
      </c>
      <c r="FO136" s="1"/>
      <c r="FP136" s="12"/>
      <c r="FQ136" s="6" t="str">
        <f>+IFERROR(VALUE(RIGHT(Tabla30[[#This Row],[B2B]],6)),"")</f>
        <v/>
      </c>
      <c r="FR136" s="6" t="str">
        <f>+IFERROR(VLOOKUP(FP136,Auxiliar!$A:$C,2,0),"")</f>
        <v/>
      </c>
      <c r="FS136" s="7"/>
      <c r="FT136" s="1"/>
      <c r="FU136" s="12"/>
      <c r="FV136" s="6" t="str">
        <f>+IFERROR(VALUE(RIGHT(Tabla31[[#This Row],[B2B]],6)),"")</f>
        <v/>
      </c>
      <c r="FW136" s="6" t="str">
        <f>+IFERROR(VLOOKUP(FU136,Auxiliar!$A:$C,2,0),"")</f>
        <v/>
      </c>
      <c r="FX136" s="7" t="str">
        <f>+IFERROR(VLOOKUP(FU136,Auxiliar!$A:$C,3,0),"")</f>
        <v/>
      </c>
      <c r="FY136" s="1"/>
      <c r="FZ136" s="12"/>
      <c r="GA136" s="6" t="str">
        <f>+IFERROR(VALUE(RIGHT(Tabla32[[#This Row],[B2B]],6)),"")</f>
        <v/>
      </c>
      <c r="GB136" s="6" t="str">
        <f>+IFERROR(VLOOKUP(FZ136,Auxiliar!$A:$C,2,0),"")</f>
        <v/>
      </c>
      <c r="GC136" s="7" t="str">
        <f>+IFERROR(VLOOKUP(FZ136,Auxiliar!$A:$C,3,0),"")</f>
        <v/>
      </c>
      <c r="GD136" s="1"/>
      <c r="GE136" s="12"/>
      <c r="GF136" s="6" t="str">
        <f>+IFERROR(VALUE(RIGHT(Tabla33[[#This Row],[B2B]],6)),"")</f>
        <v/>
      </c>
      <c r="GG136" s="6" t="str">
        <f>+IFERROR(VLOOKUP(GE136,Auxiliar!$A:$C,2,0),"")</f>
        <v/>
      </c>
      <c r="GH136" s="7" t="str">
        <f>+IFERROR(VLOOKUP(GE136,Auxiliar!$A:$C,3,0),"")</f>
        <v/>
      </c>
    </row>
    <row r="137" spans="1:190" x14ac:dyDescent="0.25">
      <c r="A137" s="1"/>
      <c r="B137" s="1"/>
      <c r="C137" t="str">
        <f>+IFERROR(VALUE(RIGHT(Tabla1[[#This Row],[B2B]],6)),"")</f>
        <v/>
      </c>
      <c r="D137" t="str">
        <f>+IFERROR(VLOOKUP(B137,Auxiliar!$A:$C,2,0),"")</f>
        <v/>
      </c>
      <c r="E137" s="5" t="str">
        <f>+IFERROR(VLOOKUP(B137,Auxiliar!$A:$C,3,0),"")</f>
        <v/>
      </c>
      <c r="S137" s="1">
        <v>2886</v>
      </c>
      <c r="T137" s="1" t="s">
        <v>9</v>
      </c>
      <c r="U137" s="6">
        <f>+IFERROR(VALUE(RIGHT(Tabla4[[#This Row],[B2B]],6)),"")</f>
        <v>2886</v>
      </c>
      <c r="V137" s="6" t="str">
        <f>+IFERROR(VLOOKUP(T137,Auxiliar!$A:$C,2,0),"")</f>
        <v>CORE</v>
      </c>
      <c r="W137" s="7" t="str">
        <f>+IFERROR(VLOOKUP(T137,Auxiliar!$A:$C,3,0),"")</f>
        <v>0b 1% | 2b 5% | 4b 6%</v>
      </c>
      <c r="Y137" s="1">
        <v>5001</v>
      </c>
      <c r="Z137" s="1" t="s">
        <v>10</v>
      </c>
      <c r="AA137" s="6">
        <f>+IFERROR(VALUE(RIGHT(Tabla5[[#This Row],[B2B]],6)),"")</f>
        <v>5001</v>
      </c>
      <c r="AB137" s="6" t="str">
        <f>+IFERROR(VLOOKUP(Z137,Auxiliar!$A:$C,2,0),"")</f>
        <v>CORE</v>
      </c>
      <c r="AC137" s="7" t="str">
        <f>+IFERROR(VLOOKUP(Z137,Auxiliar!$A:$C,3,0),"")</f>
        <v>0b 1% | 3b 4% | 5b 6%</v>
      </c>
      <c r="AE137" s="1">
        <v>11799</v>
      </c>
      <c r="AF137" s="1" t="s">
        <v>11</v>
      </c>
      <c r="AG137" s="6">
        <f>+IFERROR(VALUE(RIGHT(Tabla6[[#This Row],[B2B]],6)),"")</f>
        <v>11799</v>
      </c>
      <c r="AH137" s="6" t="str">
        <f>+IFERROR(VLOOKUP(AF137,Auxiliar!$A:$C,2,0),"")</f>
        <v>CORE</v>
      </c>
      <c r="AI137" s="7" t="str">
        <f>+IFERROR(VLOOKUP(AF137,Auxiliar!$A:$C,3,0),"")</f>
        <v>0b 1% | 6b 5% | 10b 6%</v>
      </c>
      <c r="AK137" s="1">
        <v>2636</v>
      </c>
      <c r="AL137" s="1" t="s">
        <v>30</v>
      </c>
      <c r="AM137" s="6">
        <f>+IFERROR(VALUE(RIGHT(Tabla7[[#This Row],[B2B]],6)),"")</f>
        <v>2636</v>
      </c>
      <c r="AN137" s="6" t="str">
        <f>+IFERROR(VLOOKUP(AL137,Auxiliar!$A:$C,2,0),"")</f>
        <v>LATONES</v>
      </c>
      <c r="AO137" s="7" t="str">
        <f>+IFERROR(VLOOKUP(AL137,Auxiliar!$A:$C,3,0),"")</f>
        <v>1b 4% | 5b 7% | 97b 0%</v>
      </c>
      <c r="AQ137" s="1">
        <v>4422</v>
      </c>
      <c r="AR137" s="1" t="s">
        <v>31</v>
      </c>
      <c r="AS137" s="6">
        <f>+IFERROR(VALUE(RIGHT(Tabla8[[#This Row],[B2B]],6)),"")</f>
        <v>4422</v>
      </c>
      <c r="AT137" s="6" t="str">
        <f>+IFERROR(VLOOKUP(AR137,Auxiliar!$A:$C,2,0),"")</f>
        <v>LATONES</v>
      </c>
      <c r="AU137" s="7" t="str">
        <f>+IFERROR(VLOOKUP(AR137,Auxiliar!$A:$C,3,0),"")</f>
        <v>2b 3% | 4b 5% | 5b 8% | 193 0%</v>
      </c>
      <c r="AW137" s="1"/>
      <c r="AX137" s="1" t="s">
        <v>32</v>
      </c>
      <c r="AY137" s="6" t="str">
        <f>+IFERROR(VALUE(RIGHT(Tabla9[[#This Row],[B2B]],6)),"")</f>
        <v/>
      </c>
      <c r="AZ137" s="6" t="str">
        <f>+IFERROR(VLOOKUP(AX137,Auxiliar!$A:$C,2,0),"")</f>
        <v>LATONES</v>
      </c>
      <c r="BA137" s="7" t="str">
        <f>+IFERROR(VLOOKUP(AX137,Auxiliar!$A:$C,3,0),"")</f>
        <v>2b 3% | 4b 4% | 6b 5% | 10b 8%  | 385b 0%</v>
      </c>
      <c r="BC137" s="1"/>
      <c r="BD137" s="1" t="s">
        <v>33</v>
      </c>
      <c r="BE137" s="6" t="str">
        <f>+IFERROR(VALUE(RIGHT(Tabla10[[#This Row],[B2B]],6)),"")</f>
        <v/>
      </c>
      <c r="BF137" s="6" t="str">
        <f>+IFERROR(VLOOKUP(BD137,Auxiliar!$A:$C,2,0),"")</f>
        <v>LATONES</v>
      </c>
      <c r="BG137" s="7" t="str">
        <f>+IFERROR(VLOOKUP(BD137,Auxiliar!$A:$C,3,0),"")</f>
        <v>6b 4% | 12b 5% | 15b 8% | 385b 0%</v>
      </c>
      <c r="BI137" s="1"/>
      <c r="BJ137" s="1"/>
      <c r="BK137" s="6" t="str">
        <f>+IFERROR(VALUE(RIGHT(Tabla11[[#This Row],[B2B]],6)),"")</f>
        <v/>
      </c>
      <c r="BL137" s="6" t="str">
        <f>+IFERROR(VLOOKUP(BJ137,Auxiliar!$A:$C,2,0),"")</f>
        <v/>
      </c>
      <c r="BM137" s="7" t="str">
        <f>+IFERROR(VLOOKUP(BJ137,Auxiliar!$A:$C,3,0),"")</f>
        <v/>
      </c>
      <c r="BO137" s="1">
        <v>4633</v>
      </c>
      <c r="BP137" s="1" t="s">
        <v>39</v>
      </c>
      <c r="BQ137" s="6">
        <f>+IFERROR(VALUE(RIGHT(Tabla12[[#This Row],[B2B]],6)),"")</f>
        <v>4633</v>
      </c>
      <c r="BR137" s="6" t="str">
        <f>+IFERROR(VLOOKUP(BP137,Auxiliar!$A:$C,2,0),"")</f>
        <v>VALUE LITRO</v>
      </c>
      <c r="BS137" s="7" t="str">
        <f>+IFERROR(VLOOKUP(BP137,Auxiliar!$A:$C,3,0),"")</f>
        <v>1b 12%</v>
      </c>
      <c r="CA137" s="1">
        <v>1966</v>
      </c>
      <c r="CB137" s="1" t="s">
        <v>35</v>
      </c>
      <c r="CC137" s="6">
        <f>+IFERROR(VALUE(RIGHT(Tabla14[[#This Row],[B2B]],6)),"")</f>
        <v>1966</v>
      </c>
      <c r="CD137" s="6" t="str">
        <f>+IFERROR(VLOOKUP(CB137,Auxiliar!$A:$C,2,0),"")</f>
        <v>Corona 710cc</v>
      </c>
      <c r="CE137" s="7" t="str">
        <f>+IFERROR(VLOOKUP(CB137,Auxiliar!$A:$C,3,0),"")</f>
        <v>1b 10% | 85b 0%</v>
      </c>
      <c r="CG137" s="1"/>
      <c r="CH137" s="1"/>
      <c r="CI137" s="6" t="str">
        <f>+IFERROR(VALUE(RIGHT(Tabla15[[#This Row],[B2B]],6)),"")</f>
        <v/>
      </c>
      <c r="CJ137" s="6" t="str">
        <f>+IFERROR(VLOOKUP(CH137,Auxiliar!$A:$C,2,0),"")</f>
        <v/>
      </c>
      <c r="CK137" s="7" t="str">
        <f>+IFERROR(VLOOKUP(CH137,Auxiliar!$A:$C,3,0),"")</f>
        <v/>
      </c>
      <c r="CM137" s="1">
        <v>1935</v>
      </c>
      <c r="CN137" s="1" t="s">
        <v>20</v>
      </c>
      <c r="CO137" s="6">
        <v>1935</v>
      </c>
      <c r="CP137" s="6" t="s">
        <v>20</v>
      </c>
      <c r="CQ137" s="7" t="s">
        <v>21</v>
      </c>
      <c r="CS137" s="1"/>
      <c r="CT137" s="1"/>
      <c r="CU137" s="6" t="str">
        <f>+IFERROR(VALUE(RIGHT(Tabla17[[#This Row],[B2B]],6)),"")</f>
        <v/>
      </c>
      <c r="CV137" s="6" t="str">
        <f>+IFERROR(VLOOKUP(CT137,Auxiliar!$A:$C,2,0),"")</f>
        <v/>
      </c>
      <c r="CW137" s="7" t="str">
        <f>+IFERROR(VLOOKUP(CT137,Auxiliar!$A:$C,3,0),"")</f>
        <v/>
      </c>
      <c r="CY137" s="1">
        <v>1935</v>
      </c>
      <c r="CZ137" s="1" t="s">
        <v>16</v>
      </c>
      <c r="DA137" s="6">
        <f>+IFERROR(VALUE(RIGHT(Tabla18[[#This Row],[B2B]],6)),"")</f>
        <v>1935</v>
      </c>
      <c r="DB137" s="6" t="str">
        <f>+IFERROR(VLOOKUP(CZ137,Auxiliar!$A:$C,2,0),"")</f>
        <v>PREMIUM</v>
      </c>
      <c r="DC137" s="7" t="str">
        <f>+IFERROR(VLOOKUP(CZ137,Auxiliar!$A:$C,3,0),"")</f>
        <v>0b 0% | 2b 2% | 5b 3,5% | 10b 5%</v>
      </c>
      <c r="DE137" s="1">
        <v>1935</v>
      </c>
      <c r="DF137" s="1" t="s">
        <v>19</v>
      </c>
      <c r="DG137" s="6">
        <f>+IFERROR(VALUE(RIGHT(Tabla19[[#This Row],[B2B]],6)),"")</f>
        <v>1935</v>
      </c>
      <c r="DH137" s="6" t="str">
        <f>+IFERROR(VLOOKUP(DF137,Auxiliar!$A:$C,2,0),"")</f>
        <v>MICHELOB</v>
      </c>
      <c r="DI137" s="7" t="str">
        <f>+IFERROR(VLOOKUP(DF137,Auxiliar!$A:$C,3,0),"")</f>
        <v>1b 7% | 3b 22% | 8b 27%</v>
      </c>
      <c r="DK137" s="1"/>
      <c r="DL137" s="1"/>
      <c r="DM137" s="6" t="str">
        <f>+IFERROR(VALUE(RIGHT(Tabla20[[#This Row],[B2B]],6)),"")</f>
        <v/>
      </c>
      <c r="DN137" s="6" t="str">
        <f>+IFERROR(VLOOKUP(DL137,Auxiliar!$A:$C,2,0),"")</f>
        <v/>
      </c>
      <c r="DO137" s="7" t="str">
        <f>+IFERROR(VLOOKUP(DL137,Auxiliar!$A:$C,3,0),"")</f>
        <v/>
      </c>
      <c r="DQ137" s="1">
        <v>1935</v>
      </c>
      <c r="DR137" s="12" t="s">
        <v>24</v>
      </c>
      <c r="DS137" s="6">
        <f>+IFERROR(VALUE(RIGHT(Tabla21[[#This Row],[B2B]],6)),"")</f>
        <v>1935</v>
      </c>
      <c r="DT137" s="6" t="str">
        <f>+IFERROR(VLOOKUP(DR137,Auxiliar!$A:$C,2,0),"")</f>
        <v>CORONA PORRON</v>
      </c>
      <c r="DU137" s="7" t="str">
        <f>+IFERROR(VLOOKUP(DR137,Auxiliar!$A:$C,3,0),"")</f>
        <v>1b 5% | 20b 0%</v>
      </c>
      <c r="DW137" s="1">
        <v>4635</v>
      </c>
      <c r="DX137" s="12" t="s">
        <v>43</v>
      </c>
      <c r="DY137" s="6">
        <f>+IFERROR(VALUE(RIGHT(Tabla22[[#This Row],[B2B]],6)),"")</f>
        <v>4635</v>
      </c>
      <c r="DZ137" s="6" t="str">
        <f>+IFERROR(VLOOKUP(DX137,Auxiliar!$A:$C,2,0),"")</f>
        <v xml:space="preserve">VALUE LATA </v>
      </c>
      <c r="EA137" s="7" t="str">
        <f>+IFERROR(VLOOKUP(DX137,Auxiliar!$A:$C,3,0),"")</f>
        <v>1b 15% | 100b 18%</v>
      </c>
      <c r="EC137" s="1">
        <v>4629</v>
      </c>
      <c r="ED137" s="12" t="s">
        <v>47</v>
      </c>
      <c r="EE137" s="6">
        <f>+IFERROR(VALUE(RIGHT(Tabla23[[#This Row],[B2B]],6)),"")</f>
        <v>4629</v>
      </c>
      <c r="EF137" s="6" t="str">
        <f>+IFERROR(VLOOKUP(ED137,Auxiliar!$A:$C,2,0),"")</f>
        <v>VALUE LATON</v>
      </c>
      <c r="EG137" s="7" t="str">
        <f>+IFERROR(VLOOKUP(ED137,Auxiliar!$A:$C,3,0),"")</f>
        <v>1b 10% | 5b 15% | 192b 0%</v>
      </c>
      <c r="EI137" s="1"/>
      <c r="EJ137" s="12"/>
      <c r="EK137" s="6" t="str">
        <f>+IFERROR(VALUE(RIGHT(Tabla24[[#This Row],[B2B]],6)),"")</f>
        <v/>
      </c>
      <c r="EL137" s="6" t="str">
        <f>+IFERROR(VLOOKUP(EJ137,Auxiliar!$A:$C,2,0),"")</f>
        <v/>
      </c>
      <c r="EM137" s="7" t="str">
        <f>+IFERROR(VLOOKUP(EJ137,Auxiliar!$A:$C,3,0),"")</f>
        <v/>
      </c>
      <c r="EO137" s="1"/>
      <c r="EP137" s="12"/>
      <c r="EQ137" s="6" t="str">
        <f>+IFERROR(VALUE(RIGHT(Tabla25[[#This Row],[B2B]],6)),"")</f>
        <v/>
      </c>
      <c r="ER137" s="6" t="str">
        <f>+IFERROR(VLOOKUP(EP137,Auxiliar!$A:$C,2,0),"")</f>
        <v/>
      </c>
      <c r="ES137" s="7" t="str">
        <f>+IFERROR(VLOOKUP(EP137,Auxiliar!$A:$C,3,0),"")</f>
        <v/>
      </c>
      <c r="EU137" s="1"/>
      <c r="EV137" s="12"/>
      <c r="EW137" s="6" t="str">
        <f>+IFERROR(VALUE(RIGHT(Tabla26[[#This Row],[B2B]],6)),"")</f>
        <v/>
      </c>
      <c r="EX137" s="6" t="str">
        <f>+IFERROR(VLOOKUP(EV137,Auxiliar!$A:$C,2,0),"")</f>
        <v/>
      </c>
      <c r="EY137" s="7" t="str">
        <f>+IFERROR(VLOOKUP(EV137,Auxiliar!$A:$C,3,0),"")</f>
        <v/>
      </c>
      <c r="EZ137" s="1"/>
      <c r="FA137" s="12"/>
      <c r="FB137" s="6" t="str">
        <f>+IFERROR(VALUE(RIGHT(Tabla27[[#This Row],[B2B]],6)),"")</f>
        <v/>
      </c>
      <c r="FC137" s="6" t="str">
        <f>+IFERROR(VLOOKUP(FA137,Auxiliar!$A:$C,2,0),"")</f>
        <v/>
      </c>
      <c r="FD137" s="7" t="str">
        <f>+IFERROR(VLOOKUP(FA137,Auxiliar!$A:$C,3,0),"")</f>
        <v/>
      </c>
      <c r="FE137" s="1"/>
      <c r="FF137" s="12"/>
      <c r="FG137" s="6" t="str">
        <f>+IFERROR(VALUE(RIGHT(Tabla28[[#This Row],[B2B]],6)),"")</f>
        <v/>
      </c>
      <c r="FH137" s="6" t="str">
        <f>+IFERROR(VLOOKUP(FF137,Auxiliar!$A:$C,2,0),"")</f>
        <v/>
      </c>
      <c r="FI137" s="7" t="str">
        <f>+IFERROR(VLOOKUP(FF137,Auxiliar!$A:$C,3,0),"")</f>
        <v/>
      </c>
      <c r="FJ137" s="1"/>
      <c r="FK137" s="12"/>
      <c r="FL137" s="6" t="str">
        <f>+IFERROR(VALUE(RIGHT(Tabla29[[#This Row],[B2B]],6)),"")</f>
        <v/>
      </c>
      <c r="FM137" s="6" t="str">
        <f>+IFERROR(VLOOKUP(FK137,Auxiliar!$A:$C,2,0),"")</f>
        <v/>
      </c>
      <c r="FN137" s="7" t="str">
        <f>+IFERROR(VLOOKUP(FK137,Auxiliar!$A:$C,3,0),"")</f>
        <v/>
      </c>
      <c r="FO137" s="1"/>
      <c r="FP137" s="12"/>
      <c r="FQ137" s="6" t="str">
        <f>+IFERROR(VALUE(RIGHT(Tabla30[[#This Row],[B2B]],6)),"")</f>
        <v/>
      </c>
      <c r="FR137" s="6" t="str">
        <f>+IFERROR(VLOOKUP(FP137,Auxiliar!$A:$C,2,0),"")</f>
        <v/>
      </c>
      <c r="FS137" s="7"/>
      <c r="FT137" s="1"/>
      <c r="FU137" s="12"/>
      <c r="FV137" s="6" t="str">
        <f>+IFERROR(VALUE(RIGHT(Tabla31[[#This Row],[B2B]],6)),"")</f>
        <v/>
      </c>
      <c r="FW137" s="6" t="str">
        <f>+IFERROR(VLOOKUP(FU137,Auxiliar!$A:$C,2,0),"")</f>
        <v/>
      </c>
      <c r="FX137" s="7" t="str">
        <f>+IFERROR(VLOOKUP(FU137,Auxiliar!$A:$C,3,0),"")</f>
        <v/>
      </c>
      <c r="FY137" s="1"/>
      <c r="FZ137" s="12"/>
      <c r="GA137" s="6" t="str">
        <f>+IFERROR(VALUE(RIGHT(Tabla32[[#This Row],[B2B]],6)),"")</f>
        <v/>
      </c>
      <c r="GB137" s="6" t="str">
        <f>+IFERROR(VLOOKUP(FZ137,Auxiliar!$A:$C,2,0),"")</f>
        <v/>
      </c>
      <c r="GC137" s="7" t="str">
        <f>+IFERROR(VLOOKUP(FZ137,Auxiliar!$A:$C,3,0),"")</f>
        <v/>
      </c>
      <c r="GD137" s="1"/>
      <c r="GE137" s="12"/>
      <c r="GF137" s="6" t="str">
        <f>+IFERROR(VALUE(RIGHT(Tabla33[[#This Row],[B2B]],6)),"")</f>
        <v/>
      </c>
      <c r="GG137" s="6" t="str">
        <f>+IFERROR(VLOOKUP(GE137,Auxiliar!$A:$C,2,0),"")</f>
        <v/>
      </c>
      <c r="GH137" s="7" t="str">
        <f>+IFERROR(VLOOKUP(GE137,Auxiliar!$A:$C,3,0),"")</f>
        <v/>
      </c>
    </row>
    <row r="138" spans="1:190" x14ac:dyDescent="0.25">
      <c r="A138" s="1"/>
      <c r="B138" s="1"/>
      <c r="C138" t="str">
        <f>+IFERROR(VALUE(RIGHT(Tabla1[[#This Row],[B2B]],6)),"")</f>
        <v/>
      </c>
      <c r="D138" t="str">
        <f>+IFERROR(VLOOKUP(B138,Auxiliar!$A:$C,2,0),"")</f>
        <v/>
      </c>
      <c r="E138" s="5" t="str">
        <f>+IFERROR(VLOOKUP(B138,Auxiliar!$A:$C,3,0),"")</f>
        <v/>
      </c>
      <c r="S138" s="1">
        <v>2892</v>
      </c>
      <c r="T138" s="1" t="s">
        <v>9</v>
      </c>
      <c r="U138" s="6">
        <f>+IFERROR(VALUE(RIGHT(Tabla4[[#This Row],[B2B]],6)),"")</f>
        <v>2892</v>
      </c>
      <c r="V138" s="6" t="str">
        <f>+IFERROR(VLOOKUP(T138,Auxiliar!$A:$C,2,0),"")</f>
        <v>CORE</v>
      </c>
      <c r="W138" s="7" t="str">
        <f>+IFERROR(VLOOKUP(T138,Auxiliar!$A:$C,3,0),"")</f>
        <v>0b 1% | 2b 5% | 4b 6%</v>
      </c>
      <c r="Y138" s="1">
        <v>5018</v>
      </c>
      <c r="Z138" s="1" t="s">
        <v>10</v>
      </c>
      <c r="AA138" s="6">
        <f>+IFERROR(VALUE(RIGHT(Tabla5[[#This Row],[B2B]],6)),"")</f>
        <v>5018</v>
      </c>
      <c r="AB138" s="6" t="str">
        <f>+IFERROR(VLOOKUP(Z138,Auxiliar!$A:$C,2,0),"")</f>
        <v>CORE</v>
      </c>
      <c r="AC138" s="7" t="str">
        <f>+IFERROR(VLOOKUP(Z138,Auxiliar!$A:$C,3,0),"")</f>
        <v>0b 1% | 3b 4% | 5b 6%</v>
      </c>
      <c r="AE138" s="1">
        <v>11827</v>
      </c>
      <c r="AF138" s="1" t="s">
        <v>11</v>
      </c>
      <c r="AG138" s="6">
        <f>+IFERROR(VALUE(RIGHT(Tabla6[[#This Row],[B2B]],6)),"")</f>
        <v>11827</v>
      </c>
      <c r="AH138" s="6" t="str">
        <f>+IFERROR(VLOOKUP(AF138,Auxiliar!$A:$C,2,0),"")</f>
        <v>CORE</v>
      </c>
      <c r="AI138" s="7" t="str">
        <f>+IFERROR(VLOOKUP(AF138,Auxiliar!$A:$C,3,0),"")</f>
        <v>0b 1% | 6b 5% | 10b 6%</v>
      </c>
      <c r="AK138" s="1">
        <v>2654</v>
      </c>
      <c r="AL138" s="1" t="s">
        <v>30</v>
      </c>
      <c r="AM138" s="6">
        <f>+IFERROR(VALUE(RIGHT(Tabla7[[#This Row],[B2B]],6)),"")</f>
        <v>2654</v>
      </c>
      <c r="AN138" s="6" t="str">
        <f>+IFERROR(VLOOKUP(AL138,Auxiliar!$A:$C,2,0),"")</f>
        <v>LATONES</v>
      </c>
      <c r="AO138" s="7" t="str">
        <f>+IFERROR(VLOOKUP(AL138,Auxiliar!$A:$C,3,0),"")</f>
        <v>1b 4% | 5b 7% | 97b 0%</v>
      </c>
      <c r="AQ138" s="1">
        <v>4425</v>
      </c>
      <c r="AR138" s="1" t="s">
        <v>31</v>
      </c>
      <c r="AS138" s="6">
        <f>+IFERROR(VALUE(RIGHT(Tabla8[[#This Row],[B2B]],6)),"")</f>
        <v>4425</v>
      </c>
      <c r="AT138" s="6" t="str">
        <f>+IFERROR(VLOOKUP(AR138,Auxiliar!$A:$C,2,0),"")</f>
        <v>LATONES</v>
      </c>
      <c r="AU138" s="7" t="str">
        <f>+IFERROR(VLOOKUP(AR138,Auxiliar!$A:$C,3,0),"")</f>
        <v>2b 3% | 4b 5% | 5b 8% | 193 0%</v>
      </c>
      <c r="AW138" s="1"/>
      <c r="AX138" s="1" t="s">
        <v>32</v>
      </c>
      <c r="AY138" s="6" t="str">
        <f>+IFERROR(VALUE(RIGHT(Tabla9[[#This Row],[B2B]],6)),"")</f>
        <v/>
      </c>
      <c r="AZ138" s="6" t="str">
        <f>+IFERROR(VLOOKUP(AX138,Auxiliar!$A:$C,2,0),"")</f>
        <v>LATONES</v>
      </c>
      <c r="BA138" s="7" t="str">
        <f>+IFERROR(VLOOKUP(AX138,Auxiliar!$A:$C,3,0),"")</f>
        <v>2b 3% | 4b 4% | 6b 5% | 10b 8%  | 385b 0%</v>
      </c>
      <c r="BC138" s="1"/>
      <c r="BD138" s="1" t="s">
        <v>33</v>
      </c>
      <c r="BE138" s="6" t="str">
        <f>+IFERROR(VALUE(RIGHT(Tabla10[[#This Row],[B2B]],6)),"")</f>
        <v/>
      </c>
      <c r="BF138" s="6" t="str">
        <f>+IFERROR(VLOOKUP(BD138,Auxiliar!$A:$C,2,0),"")</f>
        <v>LATONES</v>
      </c>
      <c r="BG138" s="7" t="str">
        <f>+IFERROR(VLOOKUP(BD138,Auxiliar!$A:$C,3,0),"")</f>
        <v>6b 4% | 12b 5% | 15b 8% | 385b 0%</v>
      </c>
      <c r="BI138" s="1"/>
      <c r="BJ138" s="1"/>
      <c r="BK138" s="6" t="str">
        <f>+IFERROR(VALUE(RIGHT(Tabla11[[#This Row],[B2B]],6)),"")</f>
        <v/>
      </c>
      <c r="BL138" s="6" t="str">
        <f>+IFERROR(VLOOKUP(BJ138,Auxiliar!$A:$C,2,0),"")</f>
        <v/>
      </c>
      <c r="BM138" s="7" t="str">
        <f>+IFERROR(VLOOKUP(BJ138,Auxiliar!$A:$C,3,0),"")</f>
        <v/>
      </c>
      <c r="BO138" s="1">
        <v>4635</v>
      </c>
      <c r="BP138" s="1" t="s">
        <v>39</v>
      </c>
      <c r="BQ138" s="6">
        <f>+IFERROR(VALUE(RIGHT(Tabla12[[#This Row],[B2B]],6)),"")</f>
        <v>4635</v>
      </c>
      <c r="BR138" s="6" t="str">
        <f>+IFERROR(VLOOKUP(BP138,Auxiliar!$A:$C,2,0),"")</f>
        <v>VALUE LITRO</v>
      </c>
      <c r="BS138" s="7" t="str">
        <f>+IFERROR(VLOOKUP(BP138,Auxiliar!$A:$C,3,0),"")</f>
        <v>1b 12%</v>
      </c>
      <c r="CA138" s="1">
        <v>1976</v>
      </c>
      <c r="CB138" s="1" t="s">
        <v>35</v>
      </c>
      <c r="CC138" s="6">
        <f>+IFERROR(VALUE(RIGHT(Tabla14[[#This Row],[B2B]],6)),"")</f>
        <v>1976</v>
      </c>
      <c r="CD138" s="6" t="str">
        <f>+IFERROR(VLOOKUP(CB138,Auxiliar!$A:$C,2,0),"")</f>
        <v>Corona 710cc</v>
      </c>
      <c r="CE138" s="7" t="str">
        <f>+IFERROR(VLOOKUP(CB138,Auxiliar!$A:$C,3,0),"")</f>
        <v>1b 10% | 85b 0%</v>
      </c>
      <c r="CG138" s="1"/>
      <c r="CH138" s="1"/>
      <c r="CI138" s="6" t="str">
        <f>+IFERROR(VALUE(RIGHT(Tabla15[[#This Row],[B2B]],6)),"")</f>
        <v/>
      </c>
      <c r="CJ138" s="6" t="str">
        <f>+IFERROR(VLOOKUP(CH138,Auxiliar!$A:$C,2,0),"")</f>
        <v/>
      </c>
      <c r="CK138" s="7" t="str">
        <f>+IFERROR(VLOOKUP(CH138,Auxiliar!$A:$C,3,0),"")</f>
        <v/>
      </c>
      <c r="CM138" s="1">
        <v>1946</v>
      </c>
      <c r="CN138" s="1" t="s">
        <v>20</v>
      </c>
      <c r="CO138" s="6">
        <v>1946</v>
      </c>
      <c r="CP138" s="6" t="s">
        <v>20</v>
      </c>
      <c r="CQ138" s="7" t="s">
        <v>21</v>
      </c>
      <c r="CS138" s="1"/>
      <c r="CT138" s="1"/>
      <c r="CU138" s="6" t="str">
        <f>+IFERROR(VALUE(RIGHT(Tabla17[[#This Row],[B2B]],6)),"")</f>
        <v/>
      </c>
      <c r="CV138" s="6" t="str">
        <f>+IFERROR(VLOOKUP(CT138,Auxiliar!$A:$C,2,0),"")</f>
        <v/>
      </c>
      <c r="CW138" s="7" t="str">
        <f>+IFERROR(VLOOKUP(CT138,Auxiliar!$A:$C,3,0),"")</f>
        <v/>
      </c>
      <c r="CY138" s="1">
        <v>1946</v>
      </c>
      <c r="CZ138" s="1" t="s">
        <v>16</v>
      </c>
      <c r="DA138" s="6">
        <f>+IFERROR(VALUE(RIGHT(Tabla18[[#This Row],[B2B]],6)),"")</f>
        <v>1946</v>
      </c>
      <c r="DB138" s="6" t="str">
        <f>+IFERROR(VLOOKUP(CZ138,Auxiliar!$A:$C,2,0),"")</f>
        <v>PREMIUM</v>
      </c>
      <c r="DC138" s="7" t="str">
        <f>+IFERROR(VLOOKUP(CZ138,Auxiliar!$A:$C,3,0),"")</f>
        <v>0b 0% | 2b 2% | 5b 3,5% | 10b 5%</v>
      </c>
      <c r="DE138" s="1">
        <v>1946</v>
      </c>
      <c r="DF138" s="1" t="s">
        <v>19</v>
      </c>
      <c r="DG138" s="6">
        <f>+IFERROR(VALUE(RIGHT(Tabla19[[#This Row],[B2B]],6)),"")</f>
        <v>1946</v>
      </c>
      <c r="DH138" s="6" t="str">
        <f>+IFERROR(VLOOKUP(DF138,Auxiliar!$A:$C,2,0),"")</f>
        <v>MICHELOB</v>
      </c>
      <c r="DI138" s="7" t="str">
        <f>+IFERROR(VLOOKUP(DF138,Auxiliar!$A:$C,3,0),"")</f>
        <v>1b 7% | 3b 22% | 8b 27%</v>
      </c>
      <c r="DK138" s="1"/>
      <c r="DL138" s="1"/>
      <c r="DM138" s="6" t="str">
        <f>+IFERROR(VALUE(RIGHT(Tabla20[[#This Row],[B2B]],6)),"")</f>
        <v/>
      </c>
      <c r="DN138" s="6" t="str">
        <f>+IFERROR(VLOOKUP(DL138,Auxiliar!$A:$C,2,0),"")</f>
        <v/>
      </c>
      <c r="DO138" s="7" t="str">
        <f>+IFERROR(VLOOKUP(DL138,Auxiliar!$A:$C,3,0),"")</f>
        <v/>
      </c>
      <c r="DQ138" s="1">
        <v>1946</v>
      </c>
      <c r="DR138" s="12" t="s">
        <v>24</v>
      </c>
      <c r="DS138" s="6">
        <f>+IFERROR(VALUE(RIGHT(Tabla21[[#This Row],[B2B]],6)),"")</f>
        <v>1946</v>
      </c>
      <c r="DT138" s="6" t="str">
        <f>+IFERROR(VLOOKUP(DR138,Auxiliar!$A:$C,2,0),"")</f>
        <v>CORONA PORRON</v>
      </c>
      <c r="DU138" s="7" t="str">
        <f>+IFERROR(VLOOKUP(DR138,Auxiliar!$A:$C,3,0),"")</f>
        <v>1b 5% | 20b 0%</v>
      </c>
      <c r="DW138" s="1">
        <v>4640</v>
      </c>
      <c r="DX138" s="12" t="s">
        <v>43</v>
      </c>
      <c r="DY138" s="6">
        <f>+IFERROR(VALUE(RIGHT(Tabla22[[#This Row],[B2B]],6)),"")</f>
        <v>4640</v>
      </c>
      <c r="DZ138" s="6" t="str">
        <f>+IFERROR(VLOOKUP(DX138,Auxiliar!$A:$C,2,0),"")</f>
        <v xml:space="preserve">VALUE LATA </v>
      </c>
      <c r="EA138" s="7" t="str">
        <f>+IFERROR(VLOOKUP(DX138,Auxiliar!$A:$C,3,0),"")</f>
        <v>1b 15% | 100b 18%</v>
      </c>
      <c r="EC138" s="1">
        <v>4633</v>
      </c>
      <c r="ED138" s="12" t="s">
        <v>47</v>
      </c>
      <c r="EE138" s="6">
        <f>+IFERROR(VALUE(RIGHT(Tabla23[[#This Row],[B2B]],6)),"")</f>
        <v>4633</v>
      </c>
      <c r="EF138" s="6" t="str">
        <f>+IFERROR(VLOOKUP(ED138,Auxiliar!$A:$C,2,0),"")</f>
        <v>VALUE LATON</v>
      </c>
      <c r="EG138" s="7" t="str">
        <f>+IFERROR(VLOOKUP(ED138,Auxiliar!$A:$C,3,0),"")</f>
        <v>1b 10% | 5b 15% | 192b 0%</v>
      </c>
      <c r="EI138" s="1"/>
      <c r="EJ138" s="12"/>
      <c r="EK138" s="6" t="str">
        <f>+IFERROR(VALUE(RIGHT(Tabla24[[#This Row],[B2B]],6)),"")</f>
        <v/>
      </c>
      <c r="EL138" s="6" t="str">
        <f>+IFERROR(VLOOKUP(EJ138,Auxiliar!$A:$C,2,0),"")</f>
        <v/>
      </c>
      <c r="EM138" s="7" t="str">
        <f>+IFERROR(VLOOKUP(EJ138,Auxiliar!$A:$C,3,0),"")</f>
        <v/>
      </c>
      <c r="EO138" s="1"/>
      <c r="EP138" s="12"/>
      <c r="EQ138" s="6" t="str">
        <f>+IFERROR(VALUE(RIGHT(Tabla25[[#This Row],[B2B]],6)),"")</f>
        <v/>
      </c>
      <c r="ER138" s="6" t="str">
        <f>+IFERROR(VLOOKUP(EP138,Auxiliar!$A:$C,2,0),"")</f>
        <v/>
      </c>
      <c r="ES138" s="7" t="str">
        <f>+IFERROR(VLOOKUP(EP138,Auxiliar!$A:$C,3,0),"")</f>
        <v/>
      </c>
      <c r="EU138" s="1"/>
      <c r="EV138" s="12"/>
      <c r="EW138" s="6" t="str">
        <f>+IFERROR(VALUE(RIGHT(Tabla26[[#This Row],[B2B]],6)),"")</f>
        <v/>
      </c>
      <c r="EX138" s="6" t="str">
        <f>+IFERROR(VLOOKUP(EV138,Auxiliar!$A:$C,2,0),"")</f>
        <v/>
      </c>
      <c r="EY138" s="7" t="str">
        <f>+IFERROR(VLOOKUP(EV138,Auxiliar!$A:$C,3,0),"")</f>
        <v/>
      </c>
      <c r="EZ138" s="1"/>
      <c r="FA138" s="12"/>
      <c r="FB138" s="6" t="str">
        <f>+IFERROR(VALUE(RIGHT(Tabla27[[#This Row],[B2B]],6)),"")</f>
        <v/>
      </c>
      <c r="FC138" s="6" t="str">
        <f>+IFERROR(VLOOKUP(FA138,Auxiliar!$A:$C,2,0),"")</f>
        <v/>
      </c>
      <c r="FD138" s="7" t="str">
        <f>+IFERROR(VLOOKUP(FA138,Auxiliar!$A:$C,3,0),"")</f>
        <v/>
      </c>
      <c r="FE138" s="1"/>
      <c r="FF138" s="12"/>
      <c r="FG138" s="6" t="str">
        <f>+IFERROR(VALUE(RIGHT(Tabla28[[#This Row],[B2B]],6)),"")</f>
        <v/>
      </c>
      <c r="FH138" s="6" t="str">
        <f>+IFERROR(VLOOKUP(FF138,Auxiliar!$A:$C,2,0),"")</f>
        <v/>
      </c>
      <c r="FI138" s="7" t="str">
        <f>+IFERROR(VLOOKUP(FF138,Auxiliar!$A:$C,3,0),"")</f>
        <v/>
      </c>
      <c r="FJ138" s="1"/>
      <c r="FK138" s="12"/>
      <c r="FL138" s="6" t="str">
        <f>+IFERROR(VALUE(RIGHT(Tabla29[[#This Row],[B2B]],6)),"")</f>
        <v/>
      </c>
      <c r="FM138" s="6" t="str">
        <f>+IFERROR(VLOOKUP(FK138,Auxiliar!$A:$C,2,0),"")</f>
        <v/>
      </c>
      <c r="FN138" s="7" t="str">
        <f>+IFERROR(VLOOKUP(FK138,Auxiliar!$A:$C,3,0),"")</f>
        <v/>
      </c>
      <c r="FO138" s="1"/>
      <c r="FP138" s="12"/>
      <c r="FQ138" s="6" t="str">
        <f>+IFERROR(VALUE(RIGHT(Tabla30[[#This Row],[B2B]],6)),"")</f>
        <v/>
      </c>
      <c r="FR138" s="6" t="str">
        <f>+IFERROR(VLOOKUP(FP138,Auxiliar!$A:$C,2,0),"")</f>
        <v/>
      </c>
      <c r="FS138" s="7"/>
      <c r="FT138" s="1"/>
      <c r="FU138" s="12"/>
      <c r="FV138" s="6" t="str">
        <f>+IFERROR(VALUE(RIGHT(Tabla31[[#This Row],[B2B]],6)),"")</f>
        <v/>
      </c>
      <c r="FW138" s="6" t="str">
        <f>+IFERROR(VLOOKUP(FU138,Auxiliar!$A:$C,2,0),"")</f>
        <v/>
      </c>
      <c r="FX138" s="7" t="str">
        <f>+IFERROR(VLOOKUP(FU138,Auxiliar!$A:$C,3,0),"")</f>
        <v/>
      </c>
      <c r="FY138" s="1"/>
      <c r="FZ138" s="12"/>
      <c r="GA138" s="6" t="str">
        <f>+IFERROR(VALUE(RIGHT(Tabla32[[#This Row],[B2B]],6)),"")</f>
        <v/>
      </c>
      <c r="GB138" s="6" t="str">
        <f>+IFERROR(VLOOKUP(FZ138,Auxiliar!$A:$C,2,0),"")</f>
        <v/>
      </c>
      <c r="GC138" s="7" t="str">
        <f>+IFERROR(VLOOKUP(FZ138,Auxiliar!$A:$C,3,0),"")</f>
        <v/>
      </c>
      <c r="GD138" s="1"/>
      <c r="GE138" s="12"/>
      <c r="GF138" s="6" t="str">
        <f>+IFERROR(VALUE(RIGHT(Tabla33[[#This Row],[B2B]],6)),"")</f>
        <v/>
      </c>
      <c r="GG138" s="6" t="str">
        <f>+IFERROR(VLOOKUP(GE138,Auxiliar!$A:$C,2,0),"")</f>
        <v/>
      </c>
      <c r="GH138" s="7" t="str">
        <f>+IFERROR(VLOOKUP(GE138,Auxiliar!$A:$C,3,0),"")</f>
        <v/>
      </c>
    </row>
    <row r="139" spans="1:190" x14ac:dyDescent="0.25">
      <c r="A139" s="1"/>
      <c r="B139" s="1"/>
      <c r="C139" t="str">
        <f>+IFERROR(VALUE(RIGHT(Tabla1[[#This Row],[B2B]],6)),"")</f>
        <v/>
      </c>
      <c r="D139" t="str">
        <f>+IFERROR(VLOOKUP(B139,Auxiliar!$A:$C,2,0),"")</f>
        <v/>
      </c>
      <c r="E139" s="5" t="str">
        <f>+IFERROR(VLOOKUP(B139,Auxiliar!$A:$C,3,0),"")</f>
        <v/>
      </c>
      <c r="S139" s="1">
        <v>2893</v>
      </c>
      <c r="T139" s="1" t="s">
        <v>9</v>
      </c>
      <c r="U139" s="6">
        <f>+IFERROR(VALUE(RIGHT(Tabla4[[#This Row],[B2B]],6)),"")</f>
        <v>2893</v>
      </c>
      <c r="V139" s="6" t="str">
        <f>+IFERROR(VLOOKUP(T139,Auxiliar!$A:$C,2,0),"")</f>
        <v>CORE</v>
      </c>
      <c r="W139" s="7" t="str">
        <f>+IFERROR(VLOOKUP(T139,Auxiliar!$A:$C,3,0),"")</f>
        <v>0b 1% | 2b 5% | 4b 6%</v>
      </c>
      <c r="Y139" s="1">
        <v>5039</v>
      </c>
      <c r="Z139" s="1" t="s">
        <v>10</v>
      </c>
      <c r="AA139" s="6">
        <f>+IFERROR(VALUE(RIGHT(Tabla5[[#This Row],[B2B]],6)),"")</f>
        <v>5039</v>
      </c>
      <c r="AB139" s="6" t="str">
        <f>+IFERROR(VLOOKUP(Z139,Auxiliar!$A:$C,2,0),"")</f>
        <v>CORE</v>
      </c>
      <c r="AC139" s="7" t="str">
        <f>+IFERROR(VLOOKUP(Z139,Auxiliar!$A:$C,3,0),"")</f>
        <v>0b 1% | 3b 4% | 5b 6%</v>
      </c>
      <c r="AE139" s="1">
        <v>11837</v>
      </c>
      <c r="AF139" s="1" t="s">
        <v>11</v>
      </c>
      <c r="AG139" s="6">
        <f>+IFERROR(VALUE(RIGHT(Tabla6[[#This Row],[B2B]],6)),"")</f>
        <v>11837</v>
      </c>
      <c r="AH139" s="6" t="str">
        <f>+IFERROR(VLOOKUP(AF139,Auxiliar!$A:$C,2,0),"")</f>
        <v>CORE</v>
      </c>
      <c r="AI139" s="7" t="str">
        <f>+IFERROR(VLOOKUP(AF139,Auxiliar!$A:$C,3,0),"")</f>
        <v>0b 1% | 6b 5% | 10b 6%</v>
      </c>
      <c r="AK139" s="1">
        <v>2671</v>
      </c>
      <c r="AL139" s="1" t="s">
        <v>30</v>
      </c>
      <c r="AM139" s="6">
        <f>+IFERROR(VALUE(RIGHT(Tabla7[[#This Row],[B2B]],6)),"")</f>
        <v>2671</v>
      </c>
      <c r="AN139" s="6" t="str">
        <f>+IFERROR(VLOOKUP(AL139,Auxiliar!$A:$C,2,0),"")</f>
        <v>LATONES</v>
      </c>
      <c r="AO139" s="7" t="str">
        <f>+IFERROR(VLOOKUP(AL139,Auxiliar!$A:$C,3,0),"")</f>
        <v>1b 4% | 5b 7% | 97b 0%</v>
      </c>
      <c r="AQ139" s="1">
        <v>4461</v>
      </c>
      <c r="AR139" s="1" t="s">
        <v>31</v>
      </c>
      <c r="AS139" s="6">
        <f>+IFERROR(VALUE(RIGHT(Tabla8[[#This Row],[B2B]],6)),"")</f>
        <v>4461</v>
      </c>
      <c r="AT139" s="6" t="str">
        <f>+IFERROR(VLOOKUP(AR139,Auxiliar!$A:$C,2,0),"")</f>
        <v>LATONES</v>
      </c>
      <c r="AU139" s="7" t="str">
        <f>+IFERROR(VLOOKUP(AR139,Auxiliar!$A:$C,3,0),"")</f>
        <v>2b 3% | 4b 5% | 5b 8% | 193 0%</v>
      </c>
      <c r="AW139" s="1"/>
      <c r="AX139" s="1" t="s">
        <v>32</v>
      </c>
      <c r="AY139" s="6" t="str">
        <f>+IFERROR(VALUE(RIGHT(Tabla9[[#This Row],[B2B]],6)),"")</f>
        <v/>
      </c>
      <c r="AZ139" s="6" t="str">
        <f>+IFERROR(VLOOKUP(AX139,Auxiliar!$A:$C,2,0),"")</f>
        <v>LATONES</v>
      </c>
      <c r="BA139" s="7" t="str">
        <f>+IFERROR(VLOOKUP(AX139,Auxiliar!$A:$C,3,0),"")</f>
        <v>2b 3% | 4b 4% | 6b 5% | 10b 8%  | 385b 0%</v>
      </c>
      <c r="BC139" s="1"/>
      <c r="BD139" s="1" t="s">
        <v>33</v>
      </c>
      <c r="BE139" s="6" t="str">
        <f>+IFERROR(VALUE(RIGHT(Tabla10[[#This Row],[B2B]],6)),"")</f>
        <v/>
      </c>
      <c r="BF139" s="6" t="str">
        <f>+IFERROR(VLOOKUP(BD139,Auxiliar!$A:$C,2,0),"")</f>
        <v>LATONES</v>
      </c>
      <c r="BG139" s="7" t="str">
        <f>+IFERROR(VLOOKUP(BD139,Auxiliar!$A:$C,3,0),"")</f>
        <v>6b 4% | 12b 5% | 15b 8% | 385b 0%</v>
      </c>
      <c r="BI139" s="1"/>
      <c r="BJ139" s="1"/>
      <c r="BK139" s="6" t="str">
        <f>+IFERROR(VALUE(RIGHT(Tabla11[[#This Row],[B2B]],6)),"")</f>
        <v/>
      </c>
      <c r="BL139" s="6" t="str">
        <f>+IFERROR(VLOOKUP(BJ139,Auxiliar!$A:$C,2,0),"")</f>
        <v/>
      </c>
      <c r="BM139" s="7" t="str">
        <f>+IFERROR(VLOOKUP(BJ139,Auxiliar!$A:$C,3,0),"")</f>
        <v/>
      </c>
      <c r="BO139" s="1">
        <v>4640</v>
      </c>
      <c r="BP139" s="1" t="s">
        <v>39</v>
      </c>
      <c r="BQ139" s="6">
        <f>+IFERROR(VALUE(RIGHT(Tabla12[[#This Row],[B2B]],6)),"")</f>
        <v>4640</v>
      </c>
      <c r="BR139" s="6" t="str">
        <f>+IFERROR(VLOOKUP(BP139,Auxiliar!$A:$C,2,0),"")</f>
        <v>VALUE LITRO</v>
      </c>
      <c r="BS139" s="7" t="str">
        <f>+IFERROR(VLOOKUP(BP139,Auxiliar!$A:$C,3,0),"")</f>
        <v>1b 12%</v>
      </c>
      <c r="CA139" s="1">
        <v>1983</v>
      </c>
      <c r="CB139" s="1" t="s">
        <v>35</v>
      </c>
      <c r="CC139" s="6">
        <f>+IFERROR(VALUE(RIGHT(Tabla14[[#This Row],[B2B]],6)),"")</f>
        <v>1983</v>
      </c>
      <c r="CD139" s="6" t="str">
        <f>+IFERROR(VLOOKUP(CB139,Auxiliar!$A:$C,2,0),"")</f>
        <v>Corona 710cc</v>
      </c>
      <c r="CE139" s="7" t="str">
        <f>+IFERROR(VLOOKUP(CB139,Auxiliar!$A:$C,3,0),"")</f>
        <v>1b 10% | 85b 0%</v>
      </c>
      <c r="CG139" s="1"/>
      <c r="CH139" s="1"/>
      <c r="CI139" s="6" t="str">
        <f>+IFERROR(VALUE(RIGHT(Tabla15[[#This Row],[B2B]],6)),"")</f>
        <v/>
      </c>
      <c r="CJ139" s="6" t="str">
        <f>+IFERROR(VLOOKUP(CH139,Auxiliar!$A:$C,2,0),"")</f>
        <v/>
      </c>
      <c r="CK139" s="7" t="str">
        <f>+IFERROR(VLOOKUP(CH139,Auxiliar!$A:$C,3,0),"")</f>
        <v/>
      </c>
      <c r="CM139" s="1">
        <v>1948</v>
      </c>
      <c r="CN139" s="1" t="s">
        <v>20</v>
      </c>
      <c r="CO139" s="6">
        <v>1948</v>
      </c>
      <c r="CP139" s="6" t="s">
        <v>20</v>
      </c>
      <c r="CQ139" s="7" t="s">
        <v>21</v>
      </c>
      <c r="CS139" s="1"/>
      <c r="CT139" s="1"/>
      <c r="CU139" s="6" t="str">
        <f>+IFERROR(VALUE(RIGHT(Tabla17[[#This Row],[B2B]],6)),"")</f>
        <v/>
      </c>
      <c r="CV139" s="6" t="str">
        <f>+IFERROR(VLOOKUP(CT139,Auxiliar!$A:$C,2,0),"")</f>
        <v/>
      </c>
      <c r="CW139" s="7" t="str">
        <f>+IFERROR(VLOOKUP(CT139,Auxiliar!$A:$C,3,0),"")</f>
        <v/>
      </c>
      <c r="CY139" s="1">
        <v>1948</v>
      </c>
      <c r="CZ139" s="1" t="s">
        <v>16</v>
      </c>
      <c r="DA139" s="6">
        <f>+IFERROR(VALUE(RIGHT(Tabla18[[#This Row],[B2B]],6)),"")</f>
        <v>1948</v>
      </c>
      <c r="DB139" s="6" t="str">
        <f>+IFERROR(VLOOKUP(CZ139,Auxiliar!$A:$C,2,0),"")</f>
        <v>PREMIUM</v>
      </c>
      <c r="DC139" s="7" t="str">
        <f>+IFERROR(VLOOKUP(CZ139,Auxiliar!$A:$C,3,0),"")</f>
        <v>0b 0% | 2b 2% | 5b 3,5% | 10b 5%</v>
      </c>
      <c r="DE139" s="1">
        <v>1948</v>
      </c>
      <c r="DF139" s="1" t="s">
        <v>19</v>
      </c>
      <c r="DG139" s="6">
        <f>+IFERROR(VALUE(RIGHT(Tabla19[[#This Row],[B2B]],6)),"")</f>
        <v>1948</v>
      </c>
      <c r="DH139" s="6" t="str">
        <f>+IFERROR(VLOOKUP(DF139,Auxiliar!$A:$C,2,0),"")</f>
        <v>MICHELOB</v>
      </c>
      <c r="DI139" s="7" t="str">
        <f>+IFERROR(VLOOKUP(DF139,Auxiliar!$A:$C,3,0),"")</f>
        <v>1b 7% | 3b 22% | 8b 27%</v>
      </c>
      <c r="DK139" s="1"/>
      <c r="DL139" s="1"/>
      <c r="DM139" s="6" t="str">
        <f>+IFERROR(VALUE(RIGHT(Tabla20[[#This Row],[B2B]],6)),"")</f>
        <v/>
      </c>
      <c r="DN139" s="6" t="str">
        <f>+IFERROR(VLOOKUP(DL139,Auxiliar!$A:$C,2,0),"")</f>
        <v/>
      </c>
      <c r="DO139" s="7" t="str">
        <f>+IFERROR(VLOOKUP(DL139,Auxiliar!$A:$C,3,0),"")</f>
        <v/>
      </c>
      <c r="DQ139" s="1">
        <v>1948</v>
      </c>
      <c r="DR139" s="12" t="s">
        <v>24</v>
      </c>
      <c r="DS139" s="6">
        <f>+IFERROR(VALUE(RIGHT(Tabla21[[#This Row],[B2B]],6)),"")</f>
        <v>1948</v>
      </c>
      <c r="DT139" s="6" t="str">
        <f>+IFERROR(VLOOKUP(DR139,Auxiliar!$A:$C,2,0),"")</f>
        <v>CORONA PORRON</v>
      </c>
      <c r="DU139" s="7" t="str">
        <f>+IFERROR(VLOOKUP(DR139,Auxiliar!$A:$C,3,0),"")</f>
        <v>1b 5% | 20b 0%</v>
      </c>
      <c r="DW139" s="1">
        <v>5857</v>
      </c>
      <c r="DX139" s="12" t="s">
        <v>43</v>
      </c>
      <c r="DY139" s="6">
        <f>+IFERROR(VALUE(RIGHT(Tabla22[[#This Row],[B2B]],6)),"")</f>
        <v>5857</v>
      </c>
      <c r="DZ139" s="6" t="str">
        <f>+IFERROR(VLOOKUP(DX139,Auxiliar!$A:$C,2,0),"")</f>
        <v xml:space="preserve">VALUE LATA </v>
      </c>
      <c r="EA139" s="7" t="str">
        <f>+IFERROR(VLOOKUP(DX139,Auxiliar!$A:$C,3,0),"")</f>
        <v>1b 15% | 100b 18%</v>
      </c>
      <c r="EC139" s="1">
        <v>4635</v>
      </c>
      <c r="ED139" s="12" t="s">
        <v>47</v>
      </c>
      <c r="EE139" s="6">
        <f>+IFERROR(VALUE(RIGHT(Tabla23[[#This Row],[B2B]],6)),"")</f>
        <v>4635</v>
      </c>
      <c r="EF139" s="6" t="str">
        <f>+IFERROR(VLOOKUP(ED139,Auxiliar!$A:$C,2,0),"")</f>
        <v>VALUE LATON</v>
      </c>
      <c r="EG139" s="7" t="str">
        <f>+IFERROR(VLOOKUP(ED139,Auxiliar!$A:$C,3,0),"")</f>
        <v>1b 10% | 5b 15% | 192b 0%</v>
      </c>
      <c r="EI139" s="1"/>
      <c r="EJ139" s="12"/>
      <c r="EK139" s="6" t="str">
        <f>+IFERROR(VALUE(RIGHT(Tabla24[[#This Row],[B2B]],6)),"")</f>
        <v/>
      </c>
      <c r="EL139" s="6" t="str">
        <f>+IFERROR(VLOOKUP(EJ139,Auxiliar!$A:$C,2,0),"")</f>
        <v/>
      </c>
      <c r="EM139" s="7" t="str">
        <f>+IFERROR(VLOOKUP(EJ139,Auxiliar!$A:$C,3,0),"")</f>
        <v/>
      </c>
      <c r="EO139" s="1"/>
      <c r="EP139" s="12"/>
      <c r="EQ139" s="6" t="str">
        <f>+IFERROR(VALUE(RIGHT(Tabla25[[#This Row],[B2B]],6)),"")</f>
        <v/>
      </c>
      <c r="ER139" s="6" t="str">
        <f>+IFERROR(VLOOKUP(EP139,Auxiliar!$A:$C,2,0),"")</f>
        <v/>
      </c>
      <c r="ES139" s="7" t="str">
        <f>+IFERROR(VLOOKUP(EP139,Auxiliar!$A:$C,3,0),"")</f>
        <v/>
      </c>
      <c r="EU139" s="1"/>
      <c r="EV139" s="12"/>
      <c r="EW139" s="6" t="str">
        <f>+IFERROR(VALUE(RIGHT(Tabla26[[#This Row],[B2B]],6)),"")</f>
        <v/>
      </c>
      <c r="EX139" s="6" t="str">
        <f>+IFERROR(VLOOKUP(EV139,Auxiliar!$A:$C,2,0),"")</f>
        <v/>
      </c>
      <c r="EY139" s="7" t="str">
        <f>+IFERROR(VLOOKUP(EV139,Auxiliar!$A:$C,3,0),"")</f>
        <v/>
      </c>
      <c r="EZ139" s="1"/>
      <c r="FA139" s="12"/>
      <c r="FB139" s="6" t="str">
        <f>+IFERROR(VALUE(RIGHT(Tabla27[[#This Row],[B2B]],6)),"")</f>
        <v/>
      </c>
      <c r="FC139" s="6" t="str">
        <f>+IFERROR(VLOOKUP(FA139,Auxiliar!$A:$C,2,0),"")</f>
        <v/>
      </c>
      <c r="FD139" s="7" t="str">
        <f>+IFERROR(VLOOKUP(FA139,Auxiliar!$A:$C,3,0),"")</f>
        <v/>
      </c>
      <c r="FE139" s="1"/>
      <c r="FF139" s="12"/>
      <c r="FG139" s="6" t="str">
        <f>+IFERROR(VALUE(RIGHT(Tabla28[[#This Row],[B2B]],6)),"")</f>
        <v/>
      </c>
      <c r="FH139" s="6" t="str">
        <f>+IFERROR(VLOOKUP(FF139,Auxiliar!$A:$C,2,0),"")</f>
        <v/>
      </c>
      <c r="FI139" s="7" t="str">
        <f>+IFERROR(VLOOKUP(FF139,Auxiliar!$A:$C,3,0),"")</f>
        <v/>
      </c>
      <c r="FJ139" s="1"/>
      <c r="FK139" s="12"/>
      <c r="FL139" s="6" t="str">
        <f>+IFERROR(VALUE(RIGHT(Tabla29[[#This Row],[B2B]],6)),"")</f>
        <v/>
      </c>
      <c r="FM139" s="6" t="str">
        <f>+IFERROR(VLOOKUP(FK139,Auxiliar!$A:$C,2,0),"")</f>
        <v/>
      </c>
      <c r="FN139" s="7" t="str">
        <f>+IFERROR(VLOOKUP(FK139,Auxiliar!$A:$C,3,0),"")</f>
        <v/>
      </c>
      <c r="FO139" s="1"/>
      <c r="FP139" s="12"/>
      <c r="FQ139" s="6" t="str">
        <f>+IFERROR(VALUE(RIGHT(Tabla30[[#This Row],[B2B]],6)),"")</f>
        <v/>
      </c>
      <c r="FR139" s="6" t="str">
        <f>+IFERROR(VLOOKUP(FP139,Auxiliar!$A:$C,2,0),"")</f>
        <v/>
      </c>
      <c r="FS139" s="7"/>
      <c r="FT139" s="1"/>
      <c r="FU139" s="12"/>
      <c r="FV139" s="6" t="str">
        <f>+IFERROR(VALUE(RIGHT(Tabla31[[#This Row],[B2B]],6)),"")</f>
        <v/>
      </c>
      <c r="FW139" s="6" t="str">
        <f>+IFERROR(VLOOKUP(FU139,Auxiliar!$A:$C,2,0),"")</f>
        <v/>
      </c>
      <c r="FX139" s="7" t="str">
        <f>+IFERROR(VLOOKUP(FU139,Auxiliar!$A:$C,3,0),"")</f>
        <v/>
      </c>
      <c r="FY139" s="1"/>
      <c r="FZ139" s="12"/>
      <c r="GA139" s="6" t="str">
        <f>+IFERROR(VALUE(RIGHT(Tabla32[[#This Row],[B2B]],6)),"")</f>
        <v/>
      </c>
      <c r="GB139" s="6" t="str">
        <f>+IFERROR(VLOOKUP(FZ139,Auxiliar!$A:$C,2,0),"")</f>
        <v/>
      </c>
      <c r="GC139" s="7" t="str">
        <f>+IFERROR(VLOOKUP(FZ139,Auxiliar!$A:$C,3,0),"")</f>
        <v/>
      </c>
      <c r="GD139" s="1"/>
      <c r="GE139" s="12"/>
      <c r="GF139" s="6" t="str">
        <f>+IFERROR(VALUE(RIGHT(Tabla33[[#This Row],[B2B]],6)),"")</f>
        <v/>
      </c>
      <c r="GG139" s="6" t="str">
        <f>+IFERROR(VLOOKUP(GE139,Auxiliar!$A:$C,2,0),"")</f>
        <v/>
      </c>
      <c r="GH139" s="7" t="str">
        <f>+IFERROR(VLOOKUP(GE139,Auxiliar!$A:$C,3,0),"")</f>
        <v/>
      </c>
    </row>
    <row r="140" spans="1:190" x14ac:dyDescent="0.25">
      <c r="A140" s="1"/>
      <c r="B140" s="1"/>
      <c r="C140" t="str">
        <f>+IFERROR(VALUE(RIGHT(Tabla1[[#This Row],[B2B]],6)),"")</f>
        <v/>
      </c>
      <c r="D140" t="str">
        <f>+IFERROR(VLOOKUP(B140,Auxiliar!$A:$C,2,0),"")</f>
        <v/>
      </c>
      <c r="E140" s="5" t="str">
        <f>+IFERROR(VLOOKUP(B140,Auxiliar!$A:$C,3,0),"")</f>
        <v/>
      </c>
      <c r="S140" s="1">
        <v>2906</v>
      </c>
      <c r="T140" s="1" t="s">
        <v>9</v>
      </c>
      <c r="U140" s="6">
        <f>+IFERROR(VALUE(RIGHT(Tabla4[[#This Row],[B2B]],6)),"")</f>
        <v>2906</v>
      </c>
      <c r="V140" s="6" t="str">
        <f>+IFERROR(VLOOKUP(T140,Auxiliar!$A:$C,2,0),"")</f>
        <v>CORE</v>
      </c>
      <c r="W140" s="7" t="str">
        <f>+IFERROR(VLOOKUP(T140,Auxiliar!$A:$C,3,0),"")</f>
        <v>0b 1% | 2b 5% | 4b 6%</v>
      </c>
      <c r="Y140" s="1">
        <v>5041</v>
      </c>
      <c r="Z140" s="1" t="s">
        <v>10</v>
      </c>
      <c r="AA140" s="6">
        <f>+IFERROR(VALUE(RIGHT(Tabla5[[#This Row],[B2B]],6)),"")</f>
        <v>5041</v>
      </c>
      <c r="AB140" s="6" t="str">
        <f>+IFERROR(VLOOKUP(Z140,Auxiliar!$A:$C,2,0),"")</f>
        <v>CORE</v>
      </c>
      <c r="AC140" s="7" t="str">
        <f>+IFERROR(VLOOKUP(Z140,Auxiliar!$A:$C,3,0),"")</f>
        <v>0b 1% | 3b 4% | 5b 6%</v>
      </c>
      <c r="AE140" s="1">
        <v>11838</v>
      </c>
      <c r="AF140" s="1" t="s">
        <v>11</v>
      </c>
      <c r="AG140" s="6">
        <f>+IFERROR(VALUE(RIGHT(Tabla6[[#This Row],[B2B]],6)),"")</f>
        <v>11838</v>
      </c>
      <c r="AH140" s="6" t="str">
        <f>+IFERROR(VLOOKUP(AF140,Auxiliar!$A:$C,2,0),"")</f>
        <v>CORE</v>
      </c>
      <c r="AI140" s="7" t="str">
        <f>+IFERROR(VLOOKUP(AF140,Auxiliar!$A:$C,3,0),"")</f>
        <v>0b 1% | 6b 5% | 10b 6%</v>
      </c>
      <c r="AK140" s="1">
        <v>2701</v>
      </c>
      <c r="AL140" s="1" t="s">
        <v>30</v>
      </c>
      <c r="AM140" s="6">
        <f>+IFERROR(VALUE(RIGHT(Tabla7[[#This Row],[B2B]],6)),"")</f>
        <v>2701</v>
      </c>
      <c r="AN140" s="6" t="str">
        <f>+IFERROR(VLOOKUP(AL140,Auxiliar!$A:$C,2,0),"")</f>
        <v>LATONES</v>
      </c>
      <c r="AO140" s="7" t="str">
        <f>+IFERROR(VLOOKUP(AL140,Auxiliar!$A:$C,3,0),"")</f>
        <v>1b 4% | 5b 7% | 97b 0%</v>
      </c>
      <c r="AQ140" s="1">
        <v>4485</v>
      </c>
      <c r="AR140" s="1" t="s">
        <v>31</v>
      </c>
      <c r="AS140" s="6">
        <f>+IFERROR(VALUE(RIGHT(Tabla8[[#This Row],[B2B]],6)),"")</f>
        <v>4485</v>
      </c>
      <c r="AT140" s="6" t="str">
        <f>+IFERROR(VLOOKUP(AR140,Auxiliar!$A:$C,2,0),"")</f>
        <v>LATONES</v>
      </c>
      <c r="AU140" s="7" t="str">
        <f>+IFERROR(VLOOKUP(AR140,Auxiliar!$A:$C,3,0),"")</f>
        <v>2b 3% | 4b 5% | 5b 8% | 193 0%</v>
      </c>
      <c r="AW140" s="1"/>
      <c r="AX140" s="1" t="s">
        <v>32</v>
      </c>
      <c r="AY140" s="6" t="str">
        <f>+IFERROR(VALUE(RIGHT(Tabla9[[#This Row],[B2B]],6)),"")</f>
        <v/>
      </c>
      <c r="AZ140" s="6" t="str">
        <f>+IFERROR(VLOOKUP(AX140,Auxiliar!$A:$C,2,0),"")</f>
        <v>LATONES</v>
      </c>
      <c r="BA140" s="7" t="str">
        <f>+IFERROR(VLOOKUP(AX140,Auxiliar!$A:$C,3,0),"")</f>
        <v>2b 3% | 4b 4% | 6b 5% | 10b 8%  | 385b 0%</v>
      </c>
      <c r="BC140" s="1"/>
      <c r="BD140" s="1" t="s">
        <v>33</v>
      </c>
      <c r="BE140" s="6" t="str">
        <f>+IFERROR(VALUE(RIGHT(Tabla10[[#This Row],[B2B]],6)),"")</f>
        <v/>
      </c>
      <c r="BF140" s="6" t="str">
        <f>+IFERROR(VLOOKUP(BD140,Auxiliar!$A:$C,2,0),"")</f>
        <v>LATONES</v>
      </c>
      <c r="BG140" s="7" t="str">
        <f>+IFERROR(VLOOKUP(BD140,Auxiliar!$A:$C,3,0),"")</f>
        <v>6b 4% | 12b 5% | 15b 8% | 385b 0%</v>
      </c>
      <c r="BI140" s="1"/>
      <c r="BJ140" s="1"/>
      <c r="BK140" s="6" t="str">
        <f>+IFERROR(VALUE(RIGHT(Tabla11[[#This Row],[B2B]],6)),"")</f>
        <v/>
      </c>
      <c r="BL140" s="6" t="str">
        <f>+IFERROR(VLOOKUP(BJ140,Auxiliar!$A:$C,2,0),"")</f>
        <v/>
      </c>
      <c r="BM140" s="7" t="str">
        <f>+IFERROR(VLOOKUP(BJ140,Auxiliar!$A:$C,3,0),"")</f>
        <v/>
      </c>
      <c r="BO140" s="1">
        <v>5857</v>
      </c>
      <c r="BP140" s="1" t="s">
        <v>39</v>
      </c>
      <c r="BQ140" s="6">
        <f>+IFERROR(VALUE(RIGHT(Tabla12[[#This Row],[B2B]],6)),"")</f>
        <v>5857</v>
      </c>
      <c r="BR140" s="6" t="str">
        <f>+IFERROR(VLOOKUP(BP140,Auxiliar!$A:$C,2,0),"")</f>
        <v>VALUE LITRO</v>
      </c>
      <c r="BS140" s="7" t="str">
        <f>+IFERROR(VLOOKUP(BP140,Auxiliar!$A:$C,3,0),"")</f>
        <v>1b 12%</v>
      </c>
      <c r="CA140" s="1">
        <v>1999</v>
      </c>
      <c r="CB140" s="1" t="s">
        <v>35</v>
      </c>
      <c r="CC140" s="6">
        <f>+IFERROR(VALUE(RIGHT(Tabla14[[#This Row],[B2B]],6)),"")</f>
        <v>1999</v>
      </c>
      <c r="CD140" s="6" t="str">
        <f>+IFERROR(VLOOKUP(CB140,Auxiliar!$A:$C,2,0),"")</f>
        <v>Corona 710cc</v>
      </c>
      <c r="CE140" s="7" t="str">
        <f>+IFERROR(VLOOKUP(CB140,Auxiliar!$A:$C,3,0),"")</f>
        <v>1b 10% | 85b 0%</v>
      </c>
      <c r="CG140" s="1"/>
      <c r="CH140" s="1"/>
      <c r="CI140" s="6" t="str">
        <f>+IFERROR(VALUE(RIGHT(Tabla15[[#This Row],[B2B]],6)),"")</f>
        <v/>
      </c>
      <c r="CJ140" s="6" t="str">
        <f>+IFERROR(VLOOKUP(CH140,Auxiliar!$A:$C,2,0),"")</f>
        <v/>
      </c>
      <c r="CK140" s="7" t="str">
        <f>+IFERROR(VLOOKUP(CH140,Auxiliar!$A:$C,3,0),"")</f>
        <v/>
      </c>
      <c r="CM140" s="1">
        <v>1953</v>
      </c>
      <c r="CN140" s="1" t="s">
        <v>20</v>
      </c>
      <c r="CO140" s="6">
        <v>1953</v>
      </c>
      <c r="CP140" s="6" t="s">
        <v>20</v>
      </c>
      <c r="CQ140" s="7" t="s">
        <v>21</v>
      </c>
      <c r="CS140" s="1"/>
      <c r="CT140" s="1"/>
      <c r="CU140" s="6" t="str">
        <f>+IFERROR(VALUE(RIGHT(Tabla17[[#This Row],[B2B]],6)),"")</f>
        <v/>
      </c>
      <c r="CV140" s="6" t="str">
        <f>+IFERROR(VLOOKUP(CT140,Auxiliar!$A:$C,2,0),"")</f>
        <v/>
      </c>
      <c r="CW140" s="7" t="str">
        <f>+IFERROR(VLOOKUP(CT140,Auxiliar!$A:$C,3,0),"")</f>
        <v/>
      </c>
      <c r="CY140" s="1">
        <v>1953</v>
      </c>
      <c r="CZ140" s="1" t="s">
        <v>16</v>
      </c>
      <c r="DA140" s="6">
        <f>+IFERROR(VALUE(RIGHT(Tabla18[[#This Row],[B2B]],6)),"")</f>
        <v>1953</v>
      </c>
      <c r="DB140" s="6" t="str">
        <f>+IFERROR(VLOOKUP(CZ140,Auxiliar!$A:$C,2,0),"")</f>
        <v>PREMIUM</v>
      </c>
      <c r="DC140" s="7" t="str">
        <f>+IFERROR(VLOOKUP(CZ140,Auxiliar!$A:$C,3,0),"")</f>
        <v>0b 0% | 2b 2% | 5b 3,5% | 10b 5%</v>
      </c>
      <c r="DE140" s="1">
        <v>1953</v>
      </c>
      <c r="DF140" s="1" t="s">
        <v>19</v>
      </c>
      <c r="DG140" s="6">
        <f>+IFERROR(VALUE(RIGHT(Tabla19[[#This Row],[B2B]],6)),"")</f>
        <v>1953</v>
      </c>
      <c r="DH140" s="6" t="str">
        <f>+IFERROR(VLOOKUP(DF140,Auxiliar!$A:$C,2,0),"")</f>
        <v>MICHELOB</v>
      </c>
      <c r="DI140" s="7" t="str">
        <f>+IFERROR(VLOOKUP(DF140,Auxiliar!$A:$C,3,0),"")</f>
        <v>1b 7% | 3b 22% | 8b 27%</v>
      </c>
      <c r="DK140" s="1"/>
      <c r="DL140" s="1"/>
      <c r="DM140" s="6" t="str">
        <f>+IFERROR(VALUE(RIGHT(Tabla20[[#This Row],[B2B]],6)),"")</f>
        <v/>
      </c>
      <c r="DN140" s="6" t="str">
        <f>+IFERROR(VLOOKUP(DL140,Auxiliar!$A:$C,2,0),"")</f>
        <v/>
      </c>
      <c r="DO140" s="7" t="str">
        <f>+IFERROR(VLOOKUP(DL140,Auxiliar!$A:$C,3,0),"")</f>
        <v/>
      </c>
      <c r="DQ140" s="1">
        <v>1953</v>
      </c>
      <c r="DR140" s="12" t="s">
        <v>24</v>
      </c>
      <c r="DS140" s="6">
        <f>+IFERROR(VALUE(RIGHT(Tabla21[[#This Row],[B2B]],6)),"")</f>
        <v>1953</v>
      </c>
      <c r="DT140" s="6" t="str">
        <f>+IFERROR(VLOOKUP(DR140,Auxiliar!$A:$C,2,0),"")</f>
        <v>CORONA PORRON</v>
      </c>
      <c r="DU140" s="7" t="str">
        <f>+IFERROR(VLOOKUP(DR140,Auxiliar!$A:$C,3,0),"")</f>
        <v>1b 5% | 20b 0%</v>
      </c>
      <c r="DW140" s="1">
        <v>4651</v>
      </c>
      <c r="DX140" s="12" t="s">
        <v>43</v>
      </c>
      <c r="DY140" s="6">
        <f>+IFERROR(VALUE(RIGHT(Tabla22[[#This Row],[B2B]],6)),"")</f>
        <v>4651</v>
      </c>
      <c r="DZ140" s="6" t="str">
        <f>+IFERROR(VLOOKUP(DX140,Auxiliar!$A:$C,2,0),"")</f>
        <v xml:space="preserve">VALUE LATA </v>
      </c>
      <c r="EA140" s="7" t="str">
        <f>+IFERROR(VLOOKUP(DX140,Auxiliar!$A:$C,3,0),"")</f>
        <v>1b 15% | 100b 18%</v>
      </c>
      <c r="EC140" s="1">
        <v>4640</v>
      </c>
      <c r="ED140" s="12" t="s">
        <v>47</v>
      </c>
      <c r="EE140" s="6">
        <f>+IFERROR(VALUE(RIGHT(Tabla23[[#This Row],[B2B]],6)),"")</f>
        <v>4640</v>
      </c>
      <c r="EF140" s="6" t="str">
        <f>+IFERROR(VLOOKUP(ED140,Auxiliar!$A:$C,2,0),"")</f>
        <v>VALUE LATON</v>
      </c>
      <c r="EG140" s="7" t="str">
        <f>+IFERROR(VLOOKUP(ED140,Auxiliar!$A:$C,3,0),"")</f>
        <v>1b 10% | 5b 15% | 192b 0%</v>
      </c>
      <c r="EI140" s="1"/>
      <c r="EJ140" s="12"/>
      <c r="EK140" s="6" t="str">
        <f>+IFERROR(VALUE(RIGHT(Tabla24[[#This Row],[B2B]],6)),"")</f>
        <v/>
      </c>
      <c r="EL140" s="6" t="str">
        <f>+IFERROR(VLOOKUP(EJ140,Auxiliar!$A:$C,2,0),"")</f>
        <v/>
      </c>
      <c r="EM140" s="7" t="str">
        <f>+IFERROR(VLOOKUP(EJ140,Auxiliar!$A:$C,3,0),"")</f>
        <v/>
      </c>
      <c r="EO140" s="1"/>
      <c r="EP140" s="12"/>
      <c r="EQ140" s="6" t="str">
        <f>+IFERROR(VALUE(RIGHT(Tabla25[[#This Row],[B2B]],6)),"")</f>
        <v/>
      </c>
      <c r="ER140" s="6" t="str">
        <f>+IFERROR(VLOOKUP(EP140,Auxiliar!$A:$C,2,0),"")</f>
        <v/>
      </c>
      <c r="ES140" s="7" t="str">
        <f>+IFERROR(VLOOKUP(EP140,Auxiliar!$A:$C,3,0),"")</f>
        <v/>
      </c>
      <c r="EU140" s="1"/>
      <c r="EV140" s="12"/>
      <c r="EW140" s="6" t="str">
        <f>+IFERROR(VALUE(RIGHT(Tabla26[[#This Row],[B2B]],6)),"")</f>
        <v/>
      </c>
      <c r="EX140" s="6" t="str">
        <f>+IFERROR(VLOOKUP(EV140,Auxiliar!$A:$C,2,0),"")</f>
        <v/>
      </c>
      <c r="EY140" s="7" t="str">
        <f>+IFERROR(VLOOKUP(EV140,Auxiliar!$A:$C,3,0),"")</f>
        <v/>
      </c>
      <c r="EZ140" s="1"/>
      <c r="FA140" s="12"/>
      <c r="FB140" s="6" t="str">
        <f>+IFERROR(VALUE(RIGHT(Tabla27[[#This Row],[B2B]],6)),"")</f>
        <v/>
      </c>
      <c r="FC140" s="6" t="str">
        <f>+IFERROR(VLOOKUP(FA140,Auxiliar!$A:$C,2,0),"")</f>
        <v/>
      </c>
      <c r="FD140" s="7" t="str">
        <f>+IFERROR(VLOOKUP(FA140,Auxiliar!$A:$C,3,0),"")</f>
        <v/>
      </c>
      <c r="FE140" s="1"/>
      <c r="FF140" s="12"/>
      <c r="FG140" s="6" t="str">
        <f>+IFERROR(VALUE(RIGHT(Tabla28[[#This Row],[B2B]],6)),"")</f>
        <v/>
      </c>
      <c r="FH140" s="6" t="str">
        <f>+IFERROR(VLOOKUP(FF140,Auxiliar!$A:$C,2,0),"")</f>
        <v/>
      </c>
      <c r="FI140" s="7" t="str">
        <f>+IFERROR(VLOOKUP(FF140,Auxiliar!$A:$C,3,0),"")</f>
        <v/>
      </c>
      <c r="FJ140" s="1"/>
      <c r="FK140" s="12"/>
      <c r="FL140" s="6" t="str">
        <f>+IFERROR(VALUE(RIGHT(Tabla29[[#This Row],[B2B]],6)),"")</f>
        <v/>
      </c>
      <c r="FM140" s="6" t="str">
        <f>+IFERROR(VLOOKUP(FK140,Auxiliar!$A:$C,2,0),"")</f>
        <v/>
      </c>
      <c r="FN140" s="7" t="str">
        <f>+IFERROR(VLOOKUP(FK140,Auxiliar!$A:$C,3,0),"")</f>
        <v/>
      </c>
      <c r="FO140" s="1"/>
      <c r="FP140" s="12"/>
      <c r="FQ140" s="6" t="str">
        <f>+IFERROR(VALUE(RIGHT(Tabla30[[#This Row],[B2B]],6)),"")</f>
        <v/>
      </c>
      <c r="FR140" s="6" t="str">
        <f>+IFERROR(VLOOKUP(FP140,Auxiliar!$A:$C,2,0),"")</f>
        <v/>
      </c>
      <c r="FS140" s="7"/>
      <c r="FT140" s="1"/>
      <c r="FU140" s="12"/>
      <c r="FV140" s="6" t="str">
        <f>+IFERROR(VALUE(RIGHT(Tabla31[[#This Row],[B2B]],6)),"")</f>
        <v/>
      </c>
      <c r="FW140" s="6" t="str">
        <f>+IFERROR(VLOOKUP(FU140,Auxiliar!$A:$C,2,0),"")</f>
        <v/>
      </c>
      <c r="FX140" s="7" t="str">
        <f>+IFERROR(VLOOKUP(FU140,Auxiliar!$A:$C,3,0),"")</f>
        <v/>
      </c>
      <c r="FY140" s="1"/>
      <c r="FZ140" s="12"/>
      <c r="GA140" s="6" t="str">
        <f>+IFERROR(VALUE(RIGHT(Tabla32[[#This Row],[B2B]],6)),"")</f>
        <v/>
      </c>
      <c r="GB140" s="6" t="str">
        <f>+IFERROR(VLOOKUP(FZ140,Auxiliar!$A:$C,2,0),"")</f>
        <v/>
      </c>
      <c r="GC140" s="7" t="str">
        <f>+IFERROR(VLOOKUP(FZ140,Auxiliar!$A:$C,3,0),"")</f>
        <v/>
      </c>
      <c r="GD140" s="1"/>
      <c r="GE140" s="12"/>
      <c r="GF140" s="6" t="str">
        <f>+IFERROR(VALUE(RIGHT(Tabla33[[#This Row],[B2B]],6)),"")</f>
        <v/>
      </c>
      <c r="GG140" s="6" t="str">
        <f>+IFERROR(VLOOKUP(GE140,Auxiliar!$A:$C,2,0),"")</f>
        <v/>
      </c>
      <c r="GH140" s="7" t="str">
        <f>+IFERROR(VLOOKUP(GE140,Auxiliar!$A:$C,3,0),"")</f>
        <v/>
      </c>
    </row>
    <row r="141" spans="1:190" x14ac:dyDescent="0.25">
      <c r="A141" s="1"/>
      <c r="B141" s="1"/>
      <c r="C141" t="str">
        <f>+IFERROR(VALUE(RIGHT(Tabla1[[#This Row],[B2B]],6)),"")</f>
        <v/>
      </c>
      <c r="D141" t="str">
        <f>+IFERROR(VLOOKUP(B141,Auxiliar!$A:$C,2,0),"")</f>
        <v/>
      </c>
      <c r="E141" s="5" t="str">
        <f>+IFERROR(VLOOKUP(B141,Auxiliar!$A:$C,3,0),"")</f>
        <v/>
      </c>
      <c r="S141" s="1">
        <v>2935</v>
      </c>
      <c r="T141" s="1" t="s">
        <v>9</v>
      </c>
      <c r="U141" s="6">
        <f>+IFERROR(VALUE(RIGHT(Tabla4[[#This Row],[B2B]],6)),"")</f>
        <v>2935</v>
      </c>
      <c r="V141" s="6" t="str">
        <f>+IFERROR(VLOOKUP(T141,Auxiliar!$A:$C,2,0),"")</f>
        <v>CORE</v>
      </c>
      <c r="W141" s="7" t="str">
        <f>+IFERROR(VLOOKUP(T141,Auxiliar!$A:$C,3,0),"")</f>
        <v>0b 1% | 2b 5% | 4b 6%</v>
      </c>
      <c r="Y141" s="1">
        <v>5051</v>
      </c>
      <c r="Z141" s="1" t="s">
        <v>10</v>
      </c>
      <c r="AA141" s="6">
        <f>+IFERROR(VALUE(RIGHT(Tabla5[[#This Row],[B2B]],6)),"")</f>
        <v>5051</v>
      </c>
      <c r="AB141" s="6" t="str">
        <f>+IFERROR(VLOOKUP(Z141,Auxiliar!$A:$C,2,0),"")</f>
        <v>CORE</v>
      </c>
      <c r="AC141" s="7" t="str">
        <f>+IFERROR(VLOOKUP(Z141,Auxiliar!$A:$C,3,0),"")</f>
        <v>0b 1% | 3b 4% | 5b 6%</v>
      </c>
      <c r="AE141" s="1">
        <v>11854</v>
      </c>
      <c r="AF141" s="1" t="s">
        <v>11</v>
      </c>
      <c r="AG141" s="6">
        <f>+IFERROR(VALUE(RIGHT(Tabla6[[#This Row],[B2B]],6)),"")</f>
        <v>11854</v>
      </c>
      <c r="AH141" s="6" t="str">
        <f>+IFERROR(VLOOKUP(AF141,Auxiliar!$A:$C,2,0),"")</f>
        <v>CORE</v>
      </c>
      <c r="AI141" s="7" t="str">
        <f>+IFERROR(VLOOKUP(AF141,Auxiliar!$A:$C,3,0),"")</f>
        <v>0b 1% | 6b 5% | 10b 6%</v>
      </c>
      <c r="AK141" s="1">
        <v>2704</v>
      </c>
      <c r="AL141" s="1" t="s">
        <v>30</v>
      </c>
      <c r="AM141" s="6">
        <f>+IFERROR(VALUE(RIGHT(Tabla7[[#This Row],[B2B]],6)),"")</f>
        <v>2704</v>
      </c>
      <c r="AN141" s="6" t="str">
        <f>+IFERROR(VLOOKUP(AL141,Auxiliar!$A:$C,2,0),"")</f>
        <v>LATONES</v>
      </c>
      <c r="AO141" s="7" t="str">
        <f>+IFERROR(VLOOKUP(AL141,Auxiliar!$A:$C,3,0),"")</f>
        <v>1b 4% | 5b 7% | 97b 0%</v>
      </c>
      <c r="AQ141" s="1">
        <v>4489</v>
      </c>
      <c r="AR141" s="1" t="s">
        <v>31</v>
      </c>
      <c r="AS141" s="6">
        <f>+IFERROR(VALUE(RIGHT(Tabla8[[#This Row],[B2B]],6)),"")</f>
        <v>4489</v>
      </c>
      <c r="AT141" s="6" t="str">
        <f>+IFERROR(VLOOKUP(AR141,Auxiliar!$A:$C,2,0),"")</f>
        <v>LATONES</v>
      </c>
      <c r="AU141" s="7" t="str">
        <f>+IFERROR(VLOOKUP(AR141,Auxiliar!$A:$C,3,0),"")</f>
        <v>2b 3% | 4b 5% | 5b 8% | 193 0%</v>
      </c>
      <c r="AW141" s="1"/>
      <c r="AX141" s="1" t="s">
        <v>32</v>
      </c>
      <c r="AY141" s="6" t="str">
        <f>+IFERROR(VALUE(RIGHT(Tabla9[[#This Row],[B2B]],6)),"")</f>
        <v/>
      </c>
      <c r="AZ141" s="6" t="str">
        <f>+IFERROR(VLOOKUP(AX141,Auxiliar!$A:$C,2,0),"")</f>
        <v>LATONES</v>
      </c>
      <c r="BA141" s="7" t="str">
        <f>+IFERROR(VLOOKUP(AX141,Auxiliar!$A:$C,3,0),"")</f>
        <v>2b 3% | 4b 4% | 6b 5% | 10b 8%  | 385b 0%</v>
      </c>
      <c r="BC141" s="1"/>
      <c r="BD141" s="1" t="s">
        <v>33</v>
      </c>
      <c r="BE141" s="6" t="str">
        <f>+IFERROR(VALUE(RIGHT(Tabla10[[#This Row],[B2B]],6)),"")</f>
        <v/>
      </c>
      <c r="BF141" s="6" t="str">
        <f>+IFERROR(VLOOKUP(BD141,Auxiliar!$A:$C,2,0),"")</f>
        <v>LATONES</v>
      </c>
      <c r="BG141" s="7" t="str">
        <f>+IFERROR(VLOOKUP(BD141,Auxiliar!$A:$C,3,0),"")</f>
        <v>6b 4% | 12b 5% | 15b 8% | 385b 0%</v>
      </c>
      <c r="BI141" s="1"/>
      <c r="BJ141" s="1"/>
      <c r="BK141" s="6" t="str">
        <f>+IFERROR(VALUE(RIGHT(Tabla11[[#This Row],[B2B]],6)),"")</f>
        <v/>
      </c>
      <c r="BL141" s="6" t="str">
        <f>+IFERROR(VLOOKUP(BJ141,Auxiliar!$A:$C,2,0),"")</f>
        <v/>
      </c>
      <c r="BM141" s="7" t="str">
        <f>+IFERROR(VLOOKUP(BJ141,Auxiliar!$A:$C,3,0),"")</f>
        <v/>
      </c>
      <c r="BO141" s="1">
        <v>4651</v>
      </c>
      <c r="BP141" s="1" t="s">
        <v>39</v>
      </c>
      <c r="BQ141" s="6">
        <f>+IFERROR(VALUE(RIGHT(Tabla12[[#This Row],[B2B]],6)),"")</f>
        <v>4651</v>
      </c>
      <c r="BR141" s="6" t="str">
        <f>+IFERROR(VLOOKUP(BP141,Auxiliar!$A:$C,2,0),"")</f>
        <v>VALUE LITRO</v>
      </c>
      <c r="BS141" s="7" t="str">
        <f>+IFERROR(VLOOKUP(BP141,Auxiliar!$A:$C,3,0),"")</f>
        <v>1b 12%</v>
      </c>
      <c r="CA141" s="1">
        <v>2020</v>
      </c>
      <c r="CB141" s="1" t="s">
        <v>35</v>
      </c>
      <c r="CC141" s="6">
        <f>+IFERROR(VALUE(RIGHT(Tabla14[[#This Row],[B2B]],6)),"")</f>
        <v>2020</v>
      </c>
      <c r="CD141" s="6" t="str">
        <f>+IFERROR(VLOOKUP(CB141,Auxiliar!$A:$C,2,0),"")</f>
        <v>Corona 710cc</v>
      </c>
      <c r="CE141" s="7" t="str">
        <f>+IFERROR(VLOOKUP(CB141,Auxiliar!$A:$C,3,0),"")</f>
        <v>1b 10% | 85b 0%</v>
      </c>
      <c r="CG141" s="1"/>
      <c r="CH141" s="1"/>
      <c r="CI141" s="6" t="str">
        <f>+IFERROR(VALUE(RIGHT(Tabla15[[#This Row],[B2B]],6)),"")</f>
        <v/>
      </c>
      <c r="CJ141" s="6" t="str">
        <f>+IFERROR(VLOOKUP(CH141,Auxiliar!$A:$C,2,0),"")</f>
        <v/>
      </c>
      <c r="CK141" s="7" t="str">
        <f>+IFERROR(VLOOKUP(CH141,Auxiliar!$A:$C,3,0),"")</f>
        <v/>
      </c>
      <c r="CM141" s="1">
        <v>1966</v>
      </c>
      <c r="CN141" s="1" t="s">
        <v>20</v>
      </c>
      <c r="CO141" s="6">
        <v>1966</v>
      </c>
      <c r="CP141" s="6" t="s">
        <v>20</v>
      </c>
      <c r="CQ141" s="7" t="s">
        <v>21</v>
      </c>
      <c r="CS141" s="1"/>
      <c r="CT141" s="1"/>
      <c r="CU141" s="6" t="str">
        <f>+IFERROR(VALUE(RIGHT(Tabla17[[#This Row],[B2B]],6)),"")</f>
        <v/>
      </c>
      <c r="CV141" s="6" t="str">
        <f>+IFERROR(VLOOKUP(CT141,Auxiliar!$A:$C,2,0),"")</f>
        <v/>
      </c>
      <c r="CW141" s="7" t="str">
        <f>+IFERROR(VLOOKUP(CT141,Auxiliar!$A:$C,3,0),"")</f>
        <v/>
      </c>
      <c r="CY141" s="1">
        <v>1966</v>
      </c>
      <c r="CZ141" s="1" t="s">
        <v>16</v>
      </c>
      <c r="DA141" s="6">
        <f>+IFERROR(VALUE(RIGHT(Tabla18[[#This Row],[B2B]],6)),"")</f>
        <v>1966</v>
      </c>
      <c r="DB141" s="6" t="str">
        <f>+IFERROR(VLOOKUP(CZ141,Auxiliar!$A:$C,2,0),"")</f>
        <v>PREMIUM</v>
      </c>
      <c r="DC141" s="7" t="str">
        <f>+IFERROR(VLOOKUP(CZ141,Auxiliar!$A:$C,3,0),"")</f>
        <v>0b 0% | 2b 2% | 5b 3,5% | 10b 5%</v>
      </c>
      <c r="DE141" s="1">
        <v>1966</v>
      </c>
      <c r="DF141" s="1" t="s">
        <v>19</v>
      </c>
      <c r="DG141" s="6">
        <f>+IFERROR(VALUE(RIGHT(Tabla19[[#This Row],[B2B]],6)),"")</f>
        <v>1966</v>
      </c>
      <c r="DH141" s="6" t="str">
        <f>+IFERROR(VLOOKUP(DF141,Auxiliar!$A:$C,2,0),"")</f>
        <v>MICHELOB</v>
      </c>
      <c r="DI141" s="7" t="str">
        <f>+IFERROR(VLOOKUP(DF141,Auxiliar!$A:$C,3,0),"")</f>
        <v>1b 7% | 3b 22% | 8b 27%</v>
      </c>
      <c r="DK141" s="1"/>
      <c r="DL141" s="1"/>
      <c r="DM141" s="6" t="str">
        <f>+IFERROR(VALUE(RIGHT(Tabla20[[#This Row],[B2B]],6)),"")</f>
        <v/>
      </c>
      <c r="DN141" s="6" t="str">
        <f>+IFERROR(VLOOKUP(DL141,Auxiliar!$A:$C,2,0),"")</f>
        <v/>
      </c>
      <c r="DO141" s="7" t="str">
        <f>+IFERROR(VLOOKUP(DL141,Auxiliar!$A:$C,3,0),"")</f>
        <v/>
      </c>
      <c r="DQ141" s="1">
        <v>1966</v>
      </c>
      <c r="DR141" s="12" t="s">
        <v>24</v>
      </c>
      <c r="DS141" s="6">
        <f>+IFERROR(VALUE(RIGHT(Tabla21[[#This Row],[B2B]],6)),"")</f>
        <v>1966</v>
      </c>
      <c r="DT141" s="6" t="str">
        <f>+IFERROR(VLOOKUP(DR141,Auxiliar!$A:$C,2,0),"")</f>
        <v>CORONA PORRON</v>
      </c>
      <c r="DU141" s="7" t="str">
        <f>+IFERROR(VLOOKUP(DR141,Auxiliar!$A:$C,3,0),"")</f>
        <v>1b 5% | 20b 0%</v>
      </c>
      <c r="DW141" s="1">
        <v>5869</v>
      </c>
      <c r="DX141" s="12" t="s">
        <v>43</v>
      </c>
      <c r="DY141" s="6">
        <f>+IFERROR(VALUE(RIGHT(Tabla22[[#This Row],[B2B]],6)),"")</f>
        <v>5869</v>
      </c>
      <c r="DZ141" s="6" t="str">
        <f>+IFERROR(VLOOKUP(DX141,Auxiliar!$A:$C,2,0),"")</f>
        <v xml:space="preserve">VALUE LATA </v>
      </c>
      <c r="EA141" s="7" t="str">
        <f>+IFERROR(VLOOKUP(DX141,Auxiliar!$A:$C,3,0),"")</f>
        <v>1b 15% | 100b 18%</v>
      </c>
      <c r="EC141" s="1">
        <v>5857</v>
      </c>
      <c r="ED141" s="12" t="s">
        <v>47</v>
      </c>
      <c r="EE141" s="6">
        <f>+IFERROR(VALUE(RIGHT(Tabla23[[#This Row],[B2B]],6)),"")</f>
        <v>5857</v>
      </c>
      <c r="EF141" s="6" t="str">
        <f>+IFERROR(VLOOKUP(ED141,Auxiliar!$A:$C,2,0),"")</f>
        <v>VALUE LATON</v>
      </c>
      <c r="EG141" s="7" t="str">
        <f>+IFERROR(VLOOKUP(ED141,Auxiliar!$A:$C,3,0),"")</f>
        <v>1b 10% | 5b 15% | 192b 0%</v>
      </c>
      <c r="EI141" s="1"/>
      <c r="EJ141" s="12"/>
      <c r="EK141" s="6" t="str">
        <f>+IFERROR(VALUE(RIGHT(Tabla24[[#This Row],[B2B]],6)),"")</f>
        <v/>
      </c>
      <c r="EL141" s="6" t="str">
        <f>+IFERROR(VLOOKUP(EJ141,Auxiliar!$A:$C,2,0),"")</f>
        <v/>
      </c>
      <c r="EM141" s="7" t="str">
        <f>+IFERROR(VLOOKUP(EJ141,Auxiliar!$A:$C,3,0),"")</f>
        <v/>
      </c>
      <c r="EO141" s="1"/>
      <c r="EP141" s="12"/>
      <c r="EQ141" s="6" t="str">
        <f>+IFERROR(VALUE(RIGHT(Tabla25[[#This Row],[B2B]],6)),"")</f>
        <v/>
      </c>
      <c r="ER141" s="6" t="str">
        <f>+IFERROR(VLOOKUP(EP141,Auxiliar!$A:$C,2,0),"")</f>
        <v/>
      </c>
      <c r="ES141" s="7" t="str">
        <f>+IFERROR(VLOOKUP(EP141,Auxiliar!$A:$C,3,0),"")</f>
        <v/>
      </c>
      <c r="EU141" s="1"/>
      <c r="EV141" s="12"/>
      <c r="EW141" s="6" t="str">
        <f>+IFERROR(VALUE(RIGHT(Tabla26[[#This Row],[B2B]],6)),"")</f>
        <v/>
      </c>
      <c r="EX141" s="6" t="str">
        <f>+IFERROR(VLOOKUP(EV141,Auxiliar!$A:$C,2,0),"")</f>
        <v/>
      </c>
      <c r="EY141" s="7" t="str">
        <f>+IFERROR(VLOOKUP(EV141,Auxiliar!$A:$C,3,0),"")</f>
        <v/>
      </c>
      <c r="EZ141" s="1"/>
      <c r="FA141" s="12"/>
      <c r="FB141" s="6" t="str">
        <f>+IFERROR(VALUE(RIGHT(Tabla27[[#This Row],[B2B]],6)),"")</f>
        <v/>
      </c>
      <c r="FC141" s="6" t="str">
        <f>+IFERROR(VLOOKUP(FA141,Auxiliar!$A:$C,2,0),"")</f>
        <v/>
      </c>
      <c r="FD141" s="7" t="str">
        <f>+IFERROR(VLOOKUP(FA141,Auxiliar!$A:$C,3,0),"")</f>
        <v/>
      </c>
      <c r="FE141" s="1"/>
      <c r="FF141" s="12"/>
      <c r="FG141" s="6" t="str">
        <f>+IFERROR(VALUE(RIGHT(Tabla28[[#This Row],[B2B]],6)),"")</f>
        <v/>
      </c>
      <c r="FH141" s="6" t="str">
        <f>+IFERROR(VLOOKUP(FF141,Auxiliar!$A:$C,2,0),"")</f>
        <v/>
      </c>
      <c r="FI141" s="7" t="str">
        <f>+IFERROR(VLOOKUP(FF141,Auxiliar!$A:$C,3,0),"")</f>
        <v/>
      </c>
      <c r="FJ141" s="1"/>
      <c r="FK141" s="12"/>
      <c r="FL141" s="6" t="str">
        <f>+IFERROR(VALUE(RIGHT(Tabla29[[#This Row],[B2B]],6)),"")</f>
        <v/>
      </c>
      <c r="FM141" s="6" t="str">
        <f>+IFERROR(VLOOKUP(FK141,Auxiliar!$A:$C,2,0),"")</f>
        <v/>
      </c>
      <c r="FN141" s="7" t="str">
        <f>+IFERROR(VLOOKUP(FK141,Auxiliar!$A:$C,3,0),"")</f>
        <v/>
      </c>
      <c r="FO141" s="1"/>
      <c r="FP141" s="12"/>
      <c r="FQ141" s="6" t="str">
        <f>+IFERROR(VALUE(RIGHT(Tabla30[[#This Row],[B2B]],6)),"")</f>
        <v/>
      </c>
      <c r="FR141" s="6" t="str">
        <f>+IFERROR(VLOOKUP(FP141,Auxiliar!$A:$C,2,0),"")</f>
        <v/>
      </c>
      <c r="FS141" s="7"/>
      <c r="FT141" s="1"/>
      <c r="FU141" s="12"/>
      <c r="FV141" s="6" t="str">
        <f>+IFERROR(VALUE(RIGHT(Tabla31[[#This Row],[B2B]],6)),"")</f>
        <v/>
      </c>
      <c r="FW141" s="6" t="str">
        <f>+IFERROR(VLOOKUP(FU141,Auxiliar!$A:$C,2,0),"")</f>
        <v/>
      </c>
      <c r="FX141" s="7" t="str">
        <f>+IFERROR(VLOOKUP(FU141,Auxiliar!$A:$C,3,0),"")</f>
        <v/>
      </c>
      <c r="FY141" s="1"/>
      <c r="FZ141" s="12"/>
      <c r="GA141" s="6" t="str">
        <f>+IFERROR(VALUE(RIGHT(Tabla32[[#This Row],[B2B]],6)),"")</f>
        <v/>
      </c>
      <c r="GB141" s="6" t="str">
        <f>+IFERROR(VLOOKUP(FZ141,Auxiliar!$A:$C,2,0),"")</f>
        <v/>
      </c>
      <c r="GC141" s="7" t="str">
        <f>+IFERROR(VLOOKUP(FZ141,Auxiliar!$A:$C,3,0),"")</f>
        <v/>
      </c>
      <c r="GD141" s="1"/>
      <c r="GE141" s="12"/>
      <c r="GF141" s="6" t="str">
        <f>+IFERROR(VALUE(RIGHT(Tabla33[[#This Row],[B2B]],6)),"")</f>
        <v/>
      </c>
      <c r="GG141" s="6" t="str">
        <f>+IFERROR(VLOOKUP(GE141,Auxiliar!$A:$C,2,0),"")</f>
        <v/>
      </c>
      <c r="GH141" s="7" t="str">
        <f>+IFERROR(VLOOKUP(GE141,Auxiliar!$A:$C,3,0),"")</f>
        <v/>
      </c>
    </row>
    <row r="142" spans="1:190" x14ac:dyDescent="0.25">
      <c r="A142" s="1"/>
      <c r="B142" s="1"/>
      <c r="C142" t="str">
        <f>+IFERROR(VALUE(RIGHT(Tabla1[[#This Row],[B2B]],6)),"")</f>
        <v/>
      </c>
      <c r="D142" t="str">
        <f>+IFERROR(VLOOKUP(B142,Auxiliar!$A:$C,2,0),"")</f>
        <v/>
      </c>
      <c r="E142" s="5" t="str">
        <f>+IFERROR(VLOOKUP(B142,Auxiliar!$A:$C,3,0),"")</f>
        <v/>
      </c>
      <c r="S142" s="1">
        <v>2941</v>
      </c>
      <c r="T142" s="1" t="s">
        <v>9</v>
      </c>
      <c r="U142" s="6">
        <f>+IFERROR(VALUE(RIGHT(Tabla4[[#This Row],[B2B]],6)),"")</f>
        <v>2941</v>
      </c>
      <c r="V142" s="6" t="str">
        <f>+IFERROR(VLOOKUP(T142,Auxiliar!$A:$C,2,0),"")</f>
        <v>CORE</v>
      </c>
      <c r="W142" s="7" t="str">
        <f>+IFERROR(VLOOKUP(T142,Auxiliar!$A:$C,3,0),"")</f>
        <v>0b 1% | 2b 5% | 4b 6%</v>
      </c>
      <c r="Y142" s="1">
        <v>5052</v>
      </c>
      <c r="Z142" s="1" t="s">
        <v>10</v>
      </c>
      <c r="AA142" s="6">
        <f>+IFERROR(VALUE(RIGHT(Tabla5[[#This Row],[B2B]],6)),"")</f>
        <v>5052</v>
      </c>
      <c r="AB142" s="6" t="str">
        <f>+IFERROR(VLOOKUP(Z142,Auxiliar!$A:$C,2,0),"")</f>
        <v>CORE</v>
      </c>
      <c r="AC142" s="7" t="str">
        <f>+IFERROR(VLOOKUP(Z142,Auxiliar!$A:$C,3,0),"")</f>
        <v>0b 1% | 3b 4% | 5b 6%</v>
      </c>
      <c r="AE142" s="1">
        <v>11863</v>
      </c>
      <c r="AF142" s="1" t="s">
        <v>11</v>
      </c>
      <c r="AG142" s="6">
        <f>+IFERROR(VALUE(RIGHT(Tabla6[[#This Row],[B2B]],6)),"")</f>
        <v>11863</v>
      </c>
      <c r="AH142" s="6" t="str">
        <f>+IFERROR(VLOOKUP(AF142,Auxiliar!$A:$C,2,0),"")</f>
        <v>CORE</v>
      </c>
      <c r="AI142" s="7" t="str">
        <f>+IFERROR(VLOOKUP(AF142,Auxiliar!$A:$C,3,0),"")</f>
        <v>0b 1% | 6b 5% | 10b 6%</v>
      </c>
      <c r="AK142" s="1">
        <v>2714</v>
      </c>
      <c r="AL142" s="1" t="s">
        <v>30</v>
      </c>
      <c r="AM142" s="6">
        <f>+IFERROR(VALUE(RIGHT(Tabla7[[#This Row],[B2B]],6)),"")</f>
        <v>2714</v>
      </c>
      <c r="AN142" s="6" t="str">
        <f>+IFERROR(VLOOKUP(AL142,Auxiliar!$A:$C,2,0),"")</f>
        <v>LATONES</v>
      </c>
      <c r="AO142" s="7" t="str">
        <f>+IFERROR(VLOOKUP(AL142,Auxiliar!$A:$C,3,0),"")</f>
        <v>1b 4% | 5b 7% | 97b 0%</v>
      </c>
      <c r="AQ142" s="1">
        <v>4501</v>
      </c>
      <c r="AR142" s="1" t="s">
        <v>31</v>
      </c>
      <c r="AS142" s="6">
        <f>+IFERROR(VALUE(RIGHT(Tabla8[[#This Row],[B2B]],6)),"")</f>
        <v>4501</v>
      </c>
      <c r="AT142" s="6" t="str">
        <f>+IFERROR(VLOOKUP(AR142,Auxiliar!$A:$C,2,0),"")</f>
        <v>LATONES</v>
      </c>
      <c r="AU142" s="7" t="str">
        <f>+IFERROR(VLOOKUP(AR142,Auxiliar!$A:$C,3,0),"")</f>
        <v>2b 3% | 4b 5% | 5b 8% | 193 0%</v>
      </c>
      <c r="AW142" s="1"/>
      <c r="AX142" s="1" t="s">
        <v>32</v>
      </c>
      <c r="AY142" s="6" t="str">
        <f>+IFERROR(VALUE(RIGHT(Tabla9[[#This Row],[B2B]],6)),"")</f>
        <v/>
      </c>
      <c r="AZ142" s="6" t="str">
        <f>+IFERROR(VLOOKUP(AX142,Auxiliar!$A:$C,2,0),"")</f>
        <v>LATONES</v>
      </c>
      <c r="BA142" s="7" t="str">
        <f>+IFERROR(VLOOKUP(AX142,Auxiliar!$A:$C,3,0),"")</f>
        <v>2b 3% | 4b 4% | 6b 5% | 10b 8%  | 385b 0%</v>
      </c>
      <c r="BC142" s="1"/>
      <c r="BD142" s="1" t="s">
        <v>33</v>
      </c>
      <c r="BE142" s="6" t="str">
        <f>+IFERROR(VALUE(RIGHT(Tabla10[[#This Row],[B2B]],6)),"")</f>
        <v/>
      </c>
      <c r="BF142" s="6" t="str">
        <f>+IFERROR(VLOOKUP(BD142,Auxiliar!$A:$C,2,0),"")</f>
        <v>LATONES</v>
      </c>
      <c r="BG142" s="7" t="str">
        <f>+IFERROR(VLOOKUP(BD142,Auxiliar!$A:$C,3,0),"")</f>
        <v>6b 4% | 12b 5% | 15b 8% | 385b 0%</v>
      </c>
      <c r="BI142" s="1"/>
      <c r="BJ142" s="1"/>
      <c r="BK142" s="6" t="str">
        <f>+IFERROR(VALUE(RIGHT(Tabla11[[#This Row],[B2B]],6)),"")</f>
        <v/>
      </c>
      <c r="BL142" s="6" t="str">
        <f>+IFERROR(VLOOKUP(BJ142,Auxiliar!$A:$C,2,0),"")</f>
        <v/>
      </c>
      <c r="BM142" s="7" t="str">
        <f>+IFERROR(VLOOKUP(BJ142,Auxiliar!$A:$C,3,0),"")</f>
        <v/>
      </c>
      <c r="BO142" s="1">
        <v>5869</v>
      </c>
      <c r="BP142" s="1" t="s">
        <v>39</v>
      </c>
      <c r="BQ142" s="6">
        <f>+IFERROR(VALUE(RIGHT(Tabla12[[#This Row],[B2B]],6)),"")</f>
        <v>5869</v>
      </c>
      <c r="BR142" s="6" t="str">
        <f>+IFERROR(VLOOKUP(BP142,Auxiliar!$A:$C,2,0),"")</f>
        <v>VALUE LITRO</v>
      </c>
      <c r="BS142" s="7" t="str">
        <f>+IFERROR(VLOOKUP(BP142,Auxiliar!$A:$C,3,0),"")</f>
        <v>1b 12%</v>
      </c>
      <c r="CA142" s="1">
        <v>2022</v>
      </c>
      <c r="CB142" s="1" t="s">
        <v>35</v>
      </c>
      <c r="CC142" s="6">
        <f>+IFERROR(VALUE(RIGHT(Tabla14[[#This Row],[B2B]],6)),"")</f>
        <v>2022</v>
      </c>
      <c r="CD142" s="6" t="str">
        <f>+IFERROR(VLOOKUP(CB142,Auxiliar!$A:$C,2,0),"")</f>
        <v>Corona 710cc</v>
      </c>
      <c r="CE142" s="7" t="str">
        <f>+IFERROR(VLOOKUP(CB142,Auxiliar!$A:$C,3,0),"")</f>
        <v>1b 10% | 85b 0%</v>
      </c>
      <c r="CG142" s="1"/>
      <c r="CH142" s="1"/>
      <c r="CI142" s="6" t="str">
        <f>+IFERROR(VALUE(RIGHT(Tabla15[[#This Row],[B2B]],6)),"")</f>
        <v/>
      </c>
      <c r="CJ142" s="6" t="str">
        <f>+IFERROR(VLOOKUP(CH142,Auxiliar!$A:$C,2,0),"")</f>
        <v/>
      </c>
      <c r="CK142" s="7" t="str">
        <f>+IFERROR(VLOOKUP(CH142,Auxiliar!$A:$C,3,0),"")</f>
        <v/>
      </c>
      <c r="CM142" s="1">
        <v>1976</v>
      </c>
      <c r="CN142" s="1" t="s">
        <v>20</v>
      </c>
      <c r="CO142" s="6">
        <v>1976</v>
      </c>
      <c r="CP142" s="6" t="s">
        <v>20</v>
      </c>
      <c r="CQ142" s="7" t="s">
        <v>21</v>
      </c>
      <c r="CS142" s="1"/>
      <c r="CT142" s="1"/>
      <c r="CU142" s="6" t="str">
        <f>+IFERROR(VALUE(RIGHT(Tabla17[[#This Row],[B2B]],6)),"")</f>
        <v/>
      </c>
      <c r="CV142" s="6" t="str">
        <f>+IFERROR(VLOOKUP(CT142,Auxiliar!$A:$C,2,0),"")</f>
        <v/>
      </c>
      <c r="CW142" s="7" t="str">
        <f>+IFERROR(VLOOKUP(CT142,Auxiliar!$A:$C,3,0),"")</f>
        <v/>
      </c>
      <c r="CY142" s="1">
        <v>1976</v>
      </c>
      <c r="CZ142" s="1" t="s">
        <v>16</v>
      </c>
      <c r="DA142" s="6">
        <f>+IFERROR(VALUE(RIGHT(Tabla18[[#This Row],[B2B]],6)),"")</f>
        <v>1976</v>
      </c>
      <c r="DB142" s="6" t="str">
        <f>+IFERROR(VLOOKUP(CZ142,Auxiliar!$A:$C,2,0),"")</f>
        <v>PREMIUM</v>
      </c>
      <c r="DC142" s="7" t="str">
        <f>+IFERROR(VLOOKUP(CZ142,Auxiliar!$A:$C,3,0),"")</f>
        <v>0b 0% | 2b 2% | 5b 3,5% | 10b 5%</v>
      </c>
      <c r="DE142" s="1">
        <v>1976</v>
      </c>
      <c r="DF142" s="1" t="s">
        <v>19</v>
      </c>
      <c r="DG142" s="6">
        <f>+IFERROR(VALUE(RIGHT(Tabla19[[#This Row],[B2B]],6)),"")</f>
        <v>1976</v>
      </c>
      <c r="DH142" s="6" t="str">
        <f>+IFERROR(VLOOKUP(DF142,Auxiliar!$A:$C,2,0),"")</f>
        <v>MICHELOB</v>
      </c>
      <c r="DI142" s="7" t="str">
        <f>+IFERROR(VLOOKUP(DF142,Auxiliar!$A:$C,3,0),"")</f>
        <v>1b 7% | 3b 22% | 8b 27%</v>
      </c>
      <c r="DK142" s="1"/>
      <c r="DL142" s="1"/>
      <c r="DM142" s="6" t="str">
        <f>+IFERROR(VALUE(RIGHT(Tabla20[[#This Row],[B2B]],6)),"")</f>
        <v/>
      </c>
      <c r="DN142" s="6" t="str">
        <f>+IFERROR(VLOOKUP(DL142,Auxiliar!$A:$C,2,0),"")</f>
        <v/>
      </c>
      <c r="DO142" s="7" t="str">
        <f>+IFERROR(VLOOKUP(DL142,Auxiliar!$A:$C,3,0),"")</f>
        <v/>
      </c>
      <c r="DQ142" s="1">
        <v>1976</v>
      </c>
      <c r="DR142" s="12" t="s">
        <v>24</v>
      </c>
      <c r="DS142" s="6">
        <f>+IFERROR(VALUE(RIGHT(Tabla21[[#This Row],[B2B]],6)),"")</f>
        <v>1976</v>
      </c>
      <c r="DT142" s="6" t="str">
        <f>+IFERROR(VLOOKUP(DR142,Auxiliar!$A:$C,2,0),"")</f>
        <v>CORONA PORRON</v>
      </c>
      <c r="DU142" s="7" t="str">
        <f>+IFERROR(VLOOKUP(DR142,Auxiliar!$A:$C,3,0),"")</f>
        <v>1b 5% | 20b 0%</v>
      </c>
      <c r="DW142" s="1">
        <v>5874</v>
      </c>
      <c r="DX142" s="12" t="s">
        <v>43</v>
      </c>
      <c r="DY142" s="6">
        <f>+IFERROR(VALUE(RIGHT(Tabla22[[#This Row],[B2B]],6)),"")</f>
        <v>5874</v>
      </c>
      <c r="DZ142" s="6" t="str">
        <f>+IFERROR(VLOOKUP(DX142,Auxiliar!$A:$C,2,0),"")</f>
        <v xml:space="preserve">VALUE LATA </v>
      </c>
      <c r="EA142" s="7" t="str">
        <f>+IFERROR(VLOOKUP(DX142,Auxiliar!$A:$C,3,0),"")</f>
        <v>1b 15% | 100b 18%</v>
      </c>
      <c r="EC142" s="1">
        <v>4651</v>
      </c>
      <c r="ED142" s="12" t="s">
        <v>47</v>
      </c>
      <c r="EE142" s="6">
        <f>+IFERROR(VALUE(RIGHT(Tabla23[[#This Row],[B2B]],6)),"")</f>
        <v>4651</v>
      </c>
      <c r="EF142" s="6" t="str">
        <f>+IFERROR(VLOOKUP(ED142,Auxiliar!$A:$C,2,0),"")</f>
        <v>VALUE LATON</v>
      </c>
      <c r="EG142" s="7" t="str">
        <f>+IFERROR(VLOOKUP(ED142,Auxiliar!$A:$C,3,0),"")</f>
        <v>1b 10% | 5b 15% | 192b 0%</v>
      </c>
      <c r="EI142" s="1"/>
      <c r="EJ142" s="12"/>
      <c r="EK142" s="6" t="str">
        <f>+IFERROR(VALUE(RIGHT(Tabla24[[#This Row],[B2B]],6)),"")</f>
        <v/>
      </c>
      <c r="EL142" s="6" t="str">
        <f>+IFERROR(VLOOKUP(EJ142,Auxiliar!$A:$C,2,0),"")</f>
        <v/>
      </c>
      <c r="EM142" s="7" t="str">
        <f>+IFERROR(VLOOKUP(EJ142,Auxiliar!$A:$C,3,0),"")</f>
        <v/>
      </c>
      <c r="EO142" s="1"/>
      <c r="EP142" s="12"/>
      <c r="EQ142" s="6" t="str">
        <f>+IFERROR(VALUE(RIGHT(Tabla25[[#This Row],[B2B]],6)),"")</f>
        <v/>
      </c>
      <c r="ER142" s="6" t="str">
        <f>+IFERROR(VLOOKUP(EP142,Auxiliar!$A:$C,2,0),"")</f>
        <v/>
      </c>
      <c r="ES142" s="7" t="str">
        <f>+IFERROR(VLOOKUP(EP142,Auxiliar!$A:$C,3,0),"")</f>
        <v/>
      </c>
      <c r="EU142" s="1"/>
      <c r="EV142" s="12"/>
      <c r="EW142" s="6" t="str">
        <f>+IFERROR(VALUE(RIGHT(Tabla26[[#This Row],[B2B]],6)),"")</f>
        <v/>
      </c>
      <c r="EX142" s="6" t="str">
        <f>+IFERROR(VLOOKUP(EV142,Auxiliar!$A:$C,2,0),"")</f>
        <v/>
      </c>
      <c r="EY142" s="7" t="str">
        <f>+IFERROR(VLOOKUP(EV142,Auxiliar!$A:$C,3,0),"")</f>
        <v/>
      </c>
      <c r="EZ142" s="1"/>
      <c r="FA142" s="12"/>
      <c r="FB142" s="6" t="str">
        <f>+IFERROR(VALUE(RIGHT(Tabla27[[#This Row],[B2B]],6)),"")</f>
        <v/>
      </c>
      <c r="FC142" s="6" t="str">
        <f>+IFERROR(VLOOKUP(FA142,Auxiliar!$A:$C,2,0),"")</f>
        <v/>
      </c>
      <c r="FD142" s="7" t="str">
        <f>+IFERROR(VLOOKUP(FA142,Auxiliar!$A:$C,3,0),"")</f>
        <v/>
      </c>
      <c r="FE142" s="1"/>
      <c r="FF142" s="12"/>
      <c r="FG142" s="6" t="str">
        <f>+IFERROR(VALUE(RIGHT(Tabla28[[#This Row],[B2B]],6)),"")</f>
        <v/>
      </c>
      <c r="FH142" s="6" t="str">
        <f>+IFERROR(VLOOKUP(FF142,Auxiliar!$A:$C,2,0),"")</f>
        <v/>
      </c>
      <c r="FI142" s="7" t="str">
        <f>+IFERROR(VLOOKUP(FF142,Auxiliar!$A:$C,3,0),"")</f>
        <v/>
      </c>
      <c r="FJ142" s="1"/>
      <c r="FK142" s="12"/>
      <c r="FL142" s="6" t="str">
        <f>+IFERROR(VALUE(RIGHT(Tabla29[[#This Row],[B2B]],6)),"")</f>
        <v/>
      </c>
      <c r="FM142" s="6" t="str">
        <f>+IFERROR(VLOOKUP(FK142,Auxiliar!$A:$C,2,0),"")</f>
        <v/>
      </c>
      <c r="FN142" s="7" t="str">
        <f>+IFERROR(VLOOKUP(FK142,Auxiliar!$A:$C,3,0),"")</f>
        <v/>
      </c>
      <c r="FO142" s="1"/>
      <c r="FP142" s="12"/>
      <c r="FQ142" s="6" t="str">
        <f>+IFERROR(VALUE(RIGHT(Tabla30[[#This Row],[B2B]],6)),"")</f>
        <v/>
      </c>
      <c r="FR142" s="6" t="str">
        <f>+IFERROR(VLOOKUP(FP142,Auxiliar!$A:$C,2,0),"")</f>
        <v/>
      </c>
      <c r="FS142" s="7"/>
      <c r="FT142" s="1"/>
      <c r="FU142" s="12"/>
      <c r="FV142" s="6" t="str">
        <f>+IFERROR(VALUE(RIGHT(Tabla31[[#This Row],[B2B]],6)),"")</f>
        <v/>
      </c>
      <c r="FW142" s="6" t="str">
        <f>+IFERROR(VLOOKUP(FU142,Auxiliar!$A:$C,2,0),"")</f>
        <v/>
      </c>
      <c r="FX142" s="7" t="str">
        <f>+IFERROR(VLOOKUP(FU142,Auxiliar!$A:$C,3,0),"")</f>
        <v/>
      </c>
      <c r="FY142" s="1"/>
      <c r="FZ142" s="12"/>
      <c r="GA142" s="6" t="str">
        <f>+IFERROR(VALUE(RIGHT(Tabla32[[#This Row],[B2B]],6)),"")</f>
        <v/>
      </c>
      <c r="GB142" s="6" t="str">
        <f>+IFERROR(VLOOKUP(FZ142,Auxiliar!$A:$C,2,0),"")</f>
        <v/>
      </c>
      <c r="GC142" s="7" t="str">
        <f>+IFERROR(VLOOKUP(FZ142,Auxiliar!$A:$C,3,0),"")</f>
        <v/>
      </c>
      <c r="GD142" s="1"/>
      <c r="GE142" s="12"/>
      <c r="GF142" s="6" t="str">
        <f>+IFERROR(VALUE(RIGHT(Tabla33[[#This Row],[B2B]],6)),"")</f>
        <v/>
      </c>
      <c r="GG142" s="6" t="str">
        <f>+IFERROR(VLOOKUP(GE142,Auxiliar!$A:$C,2,0),"")</f>
        <v/>
      </c>
      <c r="GH142" s="7" t="str">
        <f>+IFERROR(VLOOKUP(GE142,Auxiliar!$A:$C,3,0),"")</f>
        <v/>
      </c>
    </row>
    <row r="143" spans="1:190" x14ac:dyDescent="0.25">
      <c r="A143" s="1"/>
      <c r="B143" s="1"/>
      <c r="C143" t="str">
        <f>+IFERROR(VALUE(RIGHT(Tabla1[[#This Row],[B2B]],6)),"")</f>
        <v/>
      </c>
      <c r="D143" t="str">
        <f>+IFERROR(VLOOKUP(B143,Auxiliar!$A:$C,2,0),"")</f>
        <v/>
      </c>
      <c r="E143" s="5" t="str">
        <f>+IFERROR(VLOOKUP(B143,Auxiliar!$A:$C,3,0),"")</f>
        <v/>
      </c>
      <c r="S143" s="1">
        <v>2946</v>
      </c>
      <c r="T143" s="1" t="s">
        <v>9</v>
      </c>
      <c r="U143" s="6">
        <f>+IFERROR(VALUE(RIGHT(Tabla4[[#This Row],[B2B]],6)),"")</f>
        <v>2946</v>
      </c>
      <c r="V143" s="6" t="str">
        <f>+IFERROR(VLOOKUP(T143,Auxiliar!$A:$C,2,0),"")</f>
        <v>CORE</v>
      </c>
      <c r="W143" s="7" t="str">
        <f>+IFERROR(VLOOKUP(T143,Auxiliar!$A:$C,3,0),"")</f>
        <v>0b 1% | 2b 5% | 4b 6%</v>
      </c>
      <c r="Y143" s="1">
        <v>5054</v>
      </c>
      <c r="Z143" s="1" t="s">
        <v>10</v>
      </c>
      <c r="AA143" s="6">
        <f>+IFERROR(VALUE(RIGHT(Tabla5[[#This Row],[B2B]],6)),"")</f>
        <v>5054</v>
      </c>
      <c r="AB143" s="6" t="str">
        <f>+IFERROR(VLOOKUP(Z143,Auxiliar!$A:$C,2,0),"")</f>
        <v>CORE</v>
      </c>
      <c r="AC143" s="7" t="str">
        <f>+IFERROR(VLOOKUP(Z143,Auxiliar!$A:$C,3,0),"")</f>
        <v>0b 1% | 3b 4% | 5b 6%</v>
      </c>
      <c r="AE143" s="1">
        <v>11867</v>
      </c>
      <c r="AF143" s="1" t="s">
        <v>11</v>
      </c>
      <c r="AG143" s="6">
        <f>+IFERROR(VALUE(RIGHT(Tabla6[[#This Row],[B2B]],6)),"")</f>
        <v>11867</v>
      </c>
      <c r="AH143" s="6" t="str">
        <f>+IFERROR(VLOOKUP(AF143,Auxiliar!$A:$C,2,0),"")</f>
        <v>CORE</v>
      </c>
      <c r="AI143" s="7" t="str">
        <f>+IFERROR(VLOOKUP(AF143,Auxiliar!$A:$C,3,0),"")</f>
        <v>0b 1% | 6b 5% | 10b 6%</v>
      </c>
      <c r="AK143" s="1">
        <v>2716</v>
      </c>
      <c r="AL143" s="1" t="s">
        <v>30</v>
      </c>
      <c r="AM143" s="6">
        <f>+IFERROR(VALUE(RIGHT(Tabla7[[#This Row],[B2B]],6)),"")</f>
        <v>2716</v>
      </c>
      <c r="AN143" s="6" t="str">
        <f>+IFERROR(VLOOKUP(AL143,Auxiliar!$A:$C,2,0),"")</f>
        <v>LATONES</v>
      </c>
      <c r="AO143" s="7" t="str">
        <f>+IFERROR(VLOOKUP(AL143,Auxiliar!$A:$C,3,0),"")</f>
        <v>1b 4% | 5b 7% | 97b 0%</v>
      </c>
      <c r="AQ143" s="1">
        <v>4502</v>
      </c>
      <c r="AR143" s="1" t="s">
        <v>31</v>
      </c>
      <c r="AS143" s="6">
        <f>+IFERROR(VALUE(RIGHT(Tabla8[[#This Row],[B2B]],6)),"")</f>
        <v>4502</v>
      </c>
      <c r="AT143" s="6" t="str">
        <f>+IFERROR(VLOOKUP(AR143,Auxiliar!$A:$C,2,0),"")</f>
        <v>LATONES</v>
      </c>
      <c r="AU143" s="7" t="str">
        <f>+IFERROR(VLOOKUP(AR143,Auxiliar!$A:$C,3,0),"")</f>
        <v>2b 3% | 4b 5% | 5b 8% | 193 0%</v>
      </c>
      <c r="AW143" s="1"/>
      <c r="AX143" s="1" t="s">
        <v>32</v>
      </c>
      <c r="AY143" s="6" t="str">
        <f>+IFERROR(VALUE(RIGHT(Tabla9[[#This Row],[B2B]],6)),"")</f>
        <v/>
      </c>
      <c r="AZ143" s="6" t="str">
        <f>+IFERROR(VLOOKUP(AX143,Auxiliar!$A:$C,2,0),"")</f>
        <v>LATONES</v>
      </c>
      <c r="BA143" s="7" t="str">
        <f>+IFERROR(VLOOKUP(AX143,Auxiliar!$A:$C,3,0),"")</f>
        <v>2b 3% | 4b 4% | 6b 5% | 10b 8%  | 385b 0%</v>
      </c>
      <c r="BC143" s="1"/>
      <c r="BD143" s="1" t="s">
        <v>33</v>
      </c>
      <c r="BE143" s="6" t="str">
        <f>+IFERROR(VALUE(RIGHT(Tabla10[[#This Row],[B2B]],6)),"")</f>
        <v/>
      </c>
      <c r="BF143" s="6" t="str">
        <f>+IFERROR(VLOOKUP(BD143,Auxiliar!$A:$C,2,0),"")</f>
        <v>LATONES</v>
      </c>
      <c r="BG143" s="7" t="str">
        <f>+IFERROR(VLOOKUP(BD143,Auxiliar!$A:$C,3,0),"")</f>
        <v>6b 4% | 12b 5% | 15b 8% | 385b 0%</v>
      </c>
      <c r="BI143" s="1"/>
      <c r="BJ143" s="1"/>
      <c r="BK143" s="6" t="str">
        <f>+IFERROR(VALUE(RIGHT(Tabla11[[#This Row],[B2B]],6)),"")</f>
        <v/>
      </c>
      <c r="BL143" s="6" t="str">
        <f>+IFERROR(VLOOKUP(BJ143,Auxiliar!$A:$C,2,0),"")</f>
        <v/>
      </c>
      <c r="BM143" s="7" t="str">
        <f>+IFERROR(VLOOKUP(BJ143,Auxiliar!$A:$C,3,0),"")</f>
        <v/>
      </c>
      <c r="BO143" s="1">
        <v>5874</v>
      </c>
      <c r="BP143" s="1" t="s">
        <v>39</v>
      </c>
      <c r="BQ143" s="6">
        <f>+IFERROR(VALUE(RIGHT(Tabla12[[#This Row],[B2B]],6)),"")</f>
        <v>5874</v>
      </c>
      <c r="BR143" s="6" t="str">
        <f>+IFERROR(VLOOKUP(BP143,Auxiliar!$A:$C,2,0),"")</f>
        <v>VALUE LITRO</v>
      </c>
      <c r="BS143" s="7" t="str">
        <f>+IFERROR(VLOOKUP(BP143,Auxiliar!$A:$C,3,0),"")</f>
        <v>1b 12%</v>
      </c>
      <c r="CA143" s="1">
        <v>2025</v>
      </c>
      <c r="CB143" s="1" t="s">
        <v>35</v>
      </c>
      <c r="CC143" s="6">
        <f>+IFERROR(VALUE(RIGHT(Tabla14[[#This Row],[B2B]],6)),"")</f>
        <v>2025</v>
      </c>
      <c r="CD143" s="6" t="str">
        <f>+IFERROR(VLOOKUP(CB143,Auxiliar!$A:$C,2,0),"")</f>
        <v>Corona 710cc</v>
      </c>
      <c r="CE143" s="7" t="str">
        <f>+IFERROR(VLOOKUP(CB143,Auxiliar!$A:$C,3,0),"")</f>
        <v>1b 10% | 85b 0%</v>
      </c>
      <c r="CG143" s="1"/>
      <c r="CH143" s="1"/>
      <c r="CI143" s="6" t="str">
        <f>+IFERROR(VALUE(RIGHT(Tabla15[[#This Row],[B2B]],6)),"")</f>
        <v/>
      </c>
      <c r="CJ143" s="6" t="str">
        <f>+IFERROR(VLOOKUP(CH143,Auxiliar!$A:$C,2,0),"")</f>
        <v/>
      </c>
      <c r="CK143" s="7" t="str">
        <f>+IFERROR(VLOOKUP(CH143,Auxiliar!$A:$C,3,0),"")</f>
        <v/>
      </c>
      <c r="CM143" s="1">
        <v>1983</v>
      </c>
      <c r="CN143" s="1" t="s">
        <v>20</v>
      </c>
      <c r="CO143" s="6">
        <v>1983</v>
      </c>
      <c r="CP143" s="6" t="s">
        <v>20</v>
      </c>
      <c r="CQ143" s="7" t="s">
        <v>21</v>
      </c>
      <c r="CS143" s="1"/>
      <c r="CT143" s="1"/>
      <c r="CU143" s="6" t="str">
        <f>+IFERROR(VALUE(RIGHT(Tabla17[[#This Row],[B2B]],6)),"")</f>
        <v/>
      </c>
      <c r="CV143" s="6" t="str">
        <f>+IFERROR(VLOOKUP(CT143,Auxiliar!$A:$C,2,0),"")</f>
        <v/>
      </c>
      <c r="CW143" s="7" t="str">
        <f>+IFERROR(VLOOKUP(CT143,Auxiliar!$A:$C,3,0),"")</f>
        <v/>
      </c>
      <c r="CY143" s="1">
        <v>1983</v>
      </c>
      <c r="CZ143" s="1" t="s">
        <v>16</v>
      </c>
      <c r="DA143" s="6">
        <f>+IFERROR(VALUE(RIGHT(Tabla18[[#This Row],[B2B]],6)),"")</f>
        <v>1983</v>
      </c>
      <c r="DB143" s="6" t="str">
        <f>+IFERROR(VLOOKUP(CZ143,Auxiliar!$A:$C,2,0),"")</f>
        <v>PREMIUM</v>
      </c>
      <c r="DC143" s="7" t="str">
        <f>+IFERROR(VLOOKUP(CZ143,Auxiliar!$A:$C,3,0),"")</f>
        <v>0b 0% | 2b 2% | 5b 3,5% | 10b 5%</v>
      </c>
      <c r="DE143" s="1">
        <v>1983</v>
      </c>
      <c r="DF143" s="1" t="s">
        <v>19</v>
      </c>
      <c r="DG143" s="6">
        <f>+IFERROR(VALUE(RIGHT(Tabla19[[#This Row],[B2B]],6)),"")</f>
        <v>1983</v>
      </c>
      <c r="DH143" s="6" t="str">
        <f>+IFERROR(VLOOKUP(DF143,Auxiliar!$A:$C,2,0),"")</f>
        <v>MICHELOB</v>
      </c>
      <c r="DI143" s="7" t="str">
        <f>+IFERROR(VLOOKUP(DF143,Auxiliar!$A:$C,3,0),"")</f>
        <v>1b 7% | 3b 22% | 8b 27%</v>
      </c>
      <c r="DK143" s="1"/>
      <c r="DL143" s="1"/>
      <c r="DM143" s="6" t="str">
        <f>+IFERROR(VALUE(RIGHT(Tabla20[[#This Row],[B2B]],6)),"")</f>
        <v/>
      </c>
      <c r="DN143" s="6" t="str">
        <f>+IFERROR(VLOOKUP(DL143,Auxiliar!$A:$C,2,0),"")</f>
        <v/>
      </c>
      <c r="DO143" s="7" t="str">
        <f>+IFERROR(VLOOKUP(DL143,Auxiliar!$A:$C,3,0),"")</f>
        <v/>
      </c>
      <c r="DQ143" s="1">
        <v>1983</v>
      </c>
      <c r="DR143" s="12" t="s">
        <v>24</v>
      </c>
      <c r="DS143" s="6">
        <f>+IFERROR(VALUE(RIGHT(Tabla21[[#This Row],[B2B]],6)),"")</f>
        <v>1983</v>
      </c>
      <c r="DT143" s="6" t="str">
        <f>+IFERROR(VLOOKUP(DR143,Auxiliar!$A:$C,2,0),"")</f>
        <v>CORONA PORRON</v>
      </c>
      <c r="DU143" s="7" t="str">
        <f>+IFERROR(VLOOKUP(DR143,Auxiliar!$A:$C,3,0),"")</f>
        <v>1b 5% | 20b 0%</v>
      </c>
      <c r="DW143" s="1">
        <v>5879</v>
      </c>
      <c r="DX143" s="12" t="s">
        <v>43</v>
      </c>
      <c r="DY143" s="6">
        <f>+IFERROR(VALUE(RIGHT(Tabla22[[#This Row],[B2B]],6)),"")</f>
        <v>5879</v>
      </c>
      <c r="DZ143" s="6" t="str">
        <f>+IFERROR(VLOOKUP(DX143,Auxiliar!$A:$C,2,0),"")</f>
        <v xml:space="preserve">VALUE LATA </v>
      </c>
      <c r="EA143" s="7" t="str">
        <f>+IFERROR(VLOOKUP(DX143,Auxiliar!$A:$C,3,0),"")</f>
        <v>1b 15% | 100b 18%</v>
      </c>
      <c r="EC143" s="1">
        <v>5869</v>
      </c>
      <c r="ED143" s="12" t="s">
        <v>47</v>
      </c>
      <c r="EE143" s="6">
        <f>+IFERROR(VALUE(RIGHT(Tabla23[[#This Row],[B2B]],6)),"")</f>
        <v>5869</v>
      </c>
      <c r="EF143" s="6" t="str">
        <f>+IFERROR(VLOOKUP(ED143,Auxiliar!$A:$C,2,0),"")</f>
        <v>VALUE LATON</v>
      </c>
      <c r="EG143" s="7" t="str">
        <f>+IFERROR(VLOOKUP(ED143,Auxiliar!$A:$C,3,0),"")</f>
        <v>1b 10% | 5b 15% | 192b 0%</v>
      </c>
      <c r="EI143" s="1"/>
      <c r="EJ143" s="12"/>
      <c r="EK143" s="6" t="str">
        <f>+IFERROR(VALUE(RIGHT(Tabla24[[#This Row],[B2B]],6)),"")</f>
        <v/>
      </c>
      <c r="EL143" s="6" t="str">
        <f>+IFERROR(VLOOKUP(EJ143,Auxiliar!$A:$C,2,0),"")</f>
        <v/>
      </c>
      <c r="EM143" s="7" t="str">
        <f>+IFERROR(VLOOKUP(EJ143,Auxiliar!$A:$C,3,0),"")</f>
        <v/>
      </c>
      <c r="EO143" s="1"/>
      <c r="EP143" s="12"/>
      <c r="EQ143" s="6" t="str">
        <f>+IFERROR(VALUE(RIGHT(Tabla25[[#This Row],[B2B]],6)),"")</f>
        <v/>
      </c>
      <c r="ER143" s="6" t="str">
        <f>+IFERROR(VLOOKUP(EP143,Auxiliar!$A:$C,2,0),"")</f>
        <v/>
      </c>
      <c r="ES143" s="7" t="str">
        <f>+IFERROR(VLOOKUP(EP143,Auxiliar!$A:$C,3,0),"")</f>
        <v/>
      </c>
      <c r="EU143" s="1"/>
      <c r="EV143" s="12"/>
      <c r="EW143" s="6" t="str">
        <f>+IFERROR(VALUE(RIGHT(Tabla26[[#This Row],[B2B]],6)),"")</f>
        <v/>
      </c>
      <c r="EX143" s="6" t="str">
        <f>+IFERROR(VLOOKUP(EV143,Auxiliar!$A:$C,2,0),"")</f>
        <v/>
      </c>
      <c r="EY143" s="7" t="str">
        <f>+IFERROR(VLOOKUP(EV143,Auxiliar!$A:$C,3,0),"")</f>
        <v/>
      </c>
      <c r="EZ143" s="1"/>
      <c r="FA143" s="12"/>
      <c r="FB143" s="6" t="str">
        <f>+IFERROR(VALUE(RIGHT(Tabla27[[#This Row],[B2B]],6)),"")</f>
        <v/>
      </c>
      <c r="FC143" s="6" t="str">
        <f>+IFERROR(VLOOKUP(FA143,Auxiliar!$A:$C,2,0),"")</f>
        <v/>
      </c>
      <c r="FD143" s="7" t="str">
        <f>+IFERROR(VLOOKUP(FA143,Auxiliar!$A:$C,3,0),"")</f>
        <v/>
      </c>
      <c r="FE143" s="1"/>
      <c r="FF143" s="12"/>
      <c r="FG143" s="6" t="str">
        <f>+IFERROR(VALUE(RIGHT(Tabla28[[#This Row],[B2B]],6)),"")</f>
        <v/>
      </c>
      <c r="FH143" s="6" t="str">
        <f>+IFERROR(VLOOKUP(FF143,Auxiliar!$A:$C,2,0),"")</f>
        <v/>
      </c>
      <c r="FI143" s="7" t="str">
        <f>+IFERROR(VLOOKUP(FF143,Auxiliar!$A:$C,3,0),"")</f>
        <v/>
      </c>
      <c r="FJ143" s="1"/>
      <c r="FK143" s="12"/>
      <c r="FL143" s="6" t="str">
        <f>+IFERROR(VALUE(RIGHT(Tabla29[[#This Row],[B2B]],6)),"")</f>
        <v/>
      </c>
      <c r="FM143" s="6" t="str">
        <f>+IFERROR(VLOOKUP(FK143,Auxiliar!$A:$C,2,0),"")</f>
        <v/>
      </c>
      <c r="FN143" s="7" t="str">
        <f>+IFERROR(VLOOKUP(FK143,Auxiliar!$A:$C,3,0),"")</f>
        <v/>
      </c>
      <c r="FO143" s="1"/>
      <c r="FP143" s="12"/>
      <c r="FQ143" s="6" t="str">
        <f>+IFERROR(VALUE(RIGHT(Tabla30[[#This Row],[B2B]],6)),"")</f>
        <v/>
      </c>
      <c r="FR143" s="6" t="str">
        <f>+IFERROR(VLOOKUP(FP143,Auxiliar!$A:$C,2,0),"")</f>
        <v/>
      </c>
      <c r="FS143" s="7"/>
      <c r="FT143" s="1"/>
      <c r="FU143" s="12"/>
      <c r="FV143" s="6" t="str">
        <f>+IFERROR(VALUE(RIGHT(Tabla31[[#This Row],[B2B]],6)),"")</f>
        <v/>
      </c>
      <c r="FW143" s="6" t="str">
        <f>+IFERROR(VLOOKUP(FU143,Auxiliar!$A:$C,2,0),"")</f>
        <v/>
      </c>
      <c r="FX143" s="7" t="str">
        <f>+IFERROR(VLOOKUP(FU143,Auxiliar!$A:$C,3,0),"")</f>
        <v/>
      </c>
      <c r="FY143" s="1"/>
      <c r="FZ143" s="12"/>
      <c r="GA143" s="6" t="str">
        <f>+IFERROR(VALUE(RIGHT(Tabla32[[#This Row],[B2B]],6)),"")</f>
        <v/>
      </c>
      <c r="GB143" s="6" t="str">
        <f>+IFERROR(VLOOKUP(FZ143,Auxiliar!$A:$C,2,0),"")</f>
        <v/>
      </c>
      <c r="GC143" s="7" t="str">
        <f>+IFERROR(VLOOKUP(FZ143,Auxiliar!$A:$C,3,0),"")</f>
        <v/>
      </c>
      <c r="GD143" s="1"/>
      <c r="GE143" s="12"/>
      <c r="GF143" s="6" t="str">
        <f>+IFERROR(VALUE(RIGHT(Tabla33[[#This Row],[B2B]],6)),"")</f>
        <v/>
      </c>
      <c r="GG143" s="6" t="str">
        <f>+IFERROR(VLOOKUP(GE143,Auxiliar!$A:$C,2,0),"")</f>
        <v/>
      </c>
      <c r="GH143" s="7" t="str">
        <f>+IFERROR(VLOOKUP(GE143,Auxiliar!$A:$C,3,0),"")</f>
        <v/>
      </c>
    </row>
    <row r="144" spans="1:190" x14ac:dyDescent="0.25">
      <c r="A144" s="1"/>
      <c r="B144" s="1"/>
      <c r="C144" t="str">
        <f>+IFERROR(VALUE(RIGHT(Tabla1[[#This Row],[B2B]],6)),"")</f>
        <v/>
      </c>
      <c r="D144" t="str">
        <f>+IFERROR(VLOOKUP(B144,Auxiliar!$A:$C,2,0),"")</f>
        <v/>
      </c>
      <c r="E144" s="5" t="str">
        <f>+IFERROR(VLOOKUP(B144,Auxiliar!$A:$C,3,0),"")</f>
        <v/>
      </c>
      <c r="S144" s="1">
        <v>2948</v>
      </c>
      <c r="T144" s="1" t="s">
        <v>9</v>
      </c>
      <c r="U144" s="6">
        <f>+IFERROR(VALUE(RIGHT(Tabla4[[#This Row],[B2B]],6)),"")</f>
        <v>2948</v>
      </c>
      <c r="V144" s="6" t="str">
        <f>+IFERROR(VLOOKUP(T144,Auxiliar!$A:$C,2,0),"")</f>
        <v>CORE</v>
      </c>
      <c r="W144" s="7" t="str">
        <f>+IFERROR(VLOOKUP(T144,Auxiliar!$A:$C,3,0),"")</f>
        <v>0b 1% | 2b 5% | 4b 6%</v>
      </c>
      <c r="Y144" s="1">
        <v>5058</v>
      </c>
      <c r="Z144" s="1" t="s">
        <v>10</v>
      </c>
      <c r="AA144" s="6">
        <f>+IFERROR(VALUE(RIGHT(Tabla5[[#This Row],[B2B]],6)),"")</f>
        <v>5058</v>
      </c>
      <c r="AB144" s="6" t="str">
        <f>+IFERROR(VLOOKUP(Z144,Auxiliar!$A:$C,2,0),"")</f>
        <v>CORE</v>
      </c>
      <c r="AC144" s="7" t="str">
        <f>+IFERROR(VLOOKUP(Z144,Auxiliar!$A:$C,3,0),"")</f>
        <v>0b 1% | 3b 4% | 5b 6%</v>
      </c>
      <c r="AE144" s="1">
        <v>11879</v>
      </c>
      <c r="AF144" s="1" t="s">
        <v>11</v>
      </c>
      <c r="AG144" s="6">
        <f>+IFERROR(VALUE(RIGHT(Tabla6[[#This Row],[B2B]],6)),"")</f>
        <v>11879</v>
      </c>
      <c r="AH144" s="6" t="str">
        <f>+IFERROR(VLOOKUP(AF144,Auxiliar!$A:$C,2,0),"")</f>
        <v>CORE</v>
      </c>
      <c r="AI144" s="7" t="str">
        <f>+IFERROR(VLOOKUP(AF144,Auxiliar!$A:$C,3,0),"")</f>
        <v>0b 1% | 6b 5% | 10b 6%</v>
      </c>
      <c r="AK144" s="1">
        <v>2726</v>
      </c>
      <c r="AL144" s="1" t="s">
        <v>30</v>
      </c>
      <c r="AM144" s="6">
        <f>+IFERROR(VALUE(RIGHT(Tabla7[[#This Row],[B2B]],6)),"")</f>
        <v>2726</v>
      </c>
      <c r="AN144" s="6" t="str">
        <f>+IFERROR(VLOOKUP(AL144,Auxiliar!$A:$C,2,0),"")</f>
        <v>LATONES</v>
      </c>
      <c r="AO144" s="7" t="str">
        <f>+IFERROR(VLOOKUP(AL144,Auxiliar!$A:$C,3,0),"")</f>
        <v>1b 4% | 5b 7% | 97b 0%</v>
      </c>
      <c r="AQ144" s="1">
        <v>4509</v>
      </c>
      <c r="AR144" s="1" t="s">
        <v>31</v>
      </c>
      <c r="AS144" s="6">
        <f>+IFERROR(VALUE(RIGHT(Tabla8[[#This Row],[B2B]],6)),"")</f>
        <v>4509</v>
      </c>
      <c r="AT144" s="6" t="str">
        <f>+IFERROR(VLOOKUP(AR144,Auxiliar!$A:$C,2,0),"")</f>
        <v>LATONES</v>
      </c>
      <c r="AU144" s="7" t="str">
        <f>+IFERROR(VLOOKUP(AR144,Auxiliar!$A:$C,3,0),"")</f>
        <v>2b 3% | 4b 5% | 5b 8% | 193 0%</v>
      </c>
      <c r="AW144" s="1"/>
      <c r="AX144" s="1" t="s">
        <v>32</v>
      </c>
      <c r="AY144" s="6" t="str">
        <f>+IFERROR(VALUE(RIGHT(Tabla9[[#This Row],[B2B]],6)),"")</f>
        <v/>
      </c>
      <c r="AZ144" s="6" t="str">
        <f>+IFERROR(VLOOKUP(AX144,Auxiliar!$A:$C,2,0),"")</f>
        <v>LATONES</v>
      </c>
      <c r="BA144" s="7" t="str">
        <f>+IFERROR(VLOOKUP(AX144,Auxiliar!$A:$C,3,0),"")</f>
        <v>2b 3% | 4b 4% | 6b 5% | 10b 8%  | 385b 0%</v>
      </c>
      <c r="BC144" s="1"/>
      <c r="BD144" s="1" t="s">
        <v>33</v>
      </c>
      <c r="BE144" s="6" t="str">
        <f>+IFERROR(VALUE(RIGHT(Tabla10[[#This Row],[B2B]],6)),"")</f>
        <v/>
      </c>
      <c r="BF144" s="6" t="str">
        <f>+IFERROR(VLOOKUP(BD144,Auxiliar!$A:$C,2,0),"")</f>
        <v>LATONES</v>
      </c>
      <c r="BG144" s="7" t="str">
        <f>+IFERROR(VLOOKUP(BD144,Auxiliar!$A:$C,3,0),"")</f>
        <v>6b 4% | 12b 5% | 15b 8% | 385b 0%</v>
      </c>
      <c r="BI144" s="1"/>
      <c r="BJ144" s="1"/>
      <c r="BK144" s="6" t="str">
        <f>+IFERROR(VALUE(RIGHT(Tabla11[[#This Row],[B2B]],6)),"")</f>
        <v/>
      </c>
      <c r="BL144" s="6" t="str">
        <f>+IFERROR(VLOOKUP(BJ144,Auxiliar!$A:$C,2,0),"")</f>
        <v/>
      </c>
      <c r="BM144" s="7" t="str">
        <f>+IFERROR(VLOOKUP(BJ144,Auxiliar!$A:$C,3,0),"")</f>
        <v/>
      </c>
      <c r="BO144" s="1">
        <v>5879</v>
      </c>
      <c r="BP144" s="1" t="s">
        <v>39</v>
      </c>
      <c r="BQ144" s="6">
        <f>+IFERROR(VALUE(RIGHT(Tabla12[[#This Row],[B2B]],6)),"")</f>
        <v>5879</v>
      </c>
      <c r="BR144" s="6" t="str">
        <f>+IFERROR(VLOOKUP(BP144,Auxiliar!$A:$C,2,0),"")</f>
        <v>VALUE LITRO</v>
      </c>
      <c r="BS144" s="7" t="str">
        <f>+IFERROR(VLOOKUP(BP144,Auxiliar!$A:$C,3,0),"")</f>
        <v>1b 12%</v>
      </c>
      <c r="CA144" s="1">
        <v>2043</v>
      </c>
      <c r="CB144" s="1" t="s">
        <v>35</v>
      </c>
      <c r="CC144" s="6">
        <f>+IFERROR(VALUE(RIGHT(Tabla14[[#This Row],[B2B]],6)),"")</f>
        <v>2043</v>
      </c>
      <c r="CD144" s="6" t="str">
        <f>+IFERROR(VLOOKUP(CB144,Auxiliar!$A:$C,2,0),"")</f>
        <v>Corona 710cc</v>
      </c>
      <c r="CE144" s="7" t="str">
        <f>+IFERROR(VLOOKUP(CB144,Auxiliar!$A:$C,3,0),"")</f>
        <v>1b 10% | 85b 0%</v>
      </c>
      <c r="CG144" s="1"/>
      <c r="CH144" s="1"/>
      <c r="CI144" s="6" t="str">
        <f>+IFERROR(VALUE(RIGHT(Tabla15[[#This Row],[B2B]],6)),"")</f>
        <v/>
      </c>
      <c r="CJ144" s="6" t="str">
        <f>+IFERROR(VLOOKUP(CH144,Auxiliar!$A:$C,2,0),"")</f>
        <v/>
      </c>
      <c r="CK144" s="7" t="str">
        <f>+IFERROR(VLOOKUP(CH144,Auxiliar!$A:$C,3,0),"")</f>
        <v/>
      </c>
      <c r="CM144" s="1">
        <v>1999</v>
      </c>
      <c r="CN144" s="1" t="s">
        <v>20</v>
      </c>
      <c r="CO144" s="6">
        <v>1999</v>
      </c>
      <c r="CP144" s="6" t="s">
        <v>20</v>
      </c>
      <c r="CQ144" s="7" t="s">
        <v>21</v>
      </c>
      <c r="CS144" s="1"/>
      <c r="CT144" s="1"/>
      <c r="CU144" s="6" t="str">
        <f>+IFERROR(VALUE(RIGHT(Tabla17[[#This Row],[B2B]],6)),"")</f>
        <v/>
      </c>
      <c r="CV144" s="6" t="str">
        <f>+IFERROR(VLOOKUP(CT144,Auxiliar!$A:$C,2,0),"")</f>
        <v/>
      </c>
      <c r="CW144" s="7" t="str">
        <f>+IFERROR(VLOOKUP(CT144,Auxiliar!$A:$C,3,0),"")</f>
        <v/>
      </c>
      <c r="CY144" s="1">
        <v>1999</v>
      </c>
      <c r="CZ144" s="1" t="s">
        <v>16</v>
      </c>
      <c r="DA144" s="6">
        <f>+IFERROR(VALUE(RIGHT(Tabla18[[#This Row],[B2B]],6)),"")</f>
        <v>1999</v>
      </c>
      <c r="DB144" s="6" t="str">
        <f>+IFERROR(VLOOKUP(CZ144,Auxiliar!$A:$C,2,0),"")</f>
        <v>PREMIUM</v>
      </c>
      <c r="DC144" s="7" t="str">
        <f>+IFERROR(VLOOKUP(CZ144,Auxiliar!$A:$C,3,0),"")</f>
        <v>0b 0% | 2b 2% | 5b 3,5% | 10b 5%</v>
      </c>
      <c r="DE144" s="1">
        <v>1999</v>
      </c>
      <c r="DF144" s="1" t="s">
        <v>19</v>
      </c>
      <c r="DG144" s="6">
        <f>+IFERROR(VALUE(RIGHT(Tabla19[[#This Row],[B2B]],6)),"")</f>
        <v>1999</v>
      </c>
      <c r="DH144" s="6" t="str">
        <f>+IFERROR(VLOOKUP(DF144,Auxiliar!$A:$C,2,0),"")</f>
        <v>MICHELOB</v>
      </c>
      <c r="DI144" s="7" t="str">
        <f>+IFERROR(VLOOKUP(DF144,Auxiliar!$A:$C,3,0),"")</f>
        <v>1b 7% | 3b 22% | 8b 27%</v>
      </c>
      <c r="DK144" s="1"/>
      <c r="DL144" s="1"/>
      <c r="DM144" s="6" t="str">
        <f>+IFERROR(VALUE(RIGHT(Tabla20[[#This Row],[B2B]],6)),"")</f>
        <v/>
      </c>
      <c r="DN144" s="6" t="str">
        <f>+IFERROR(VLOOKUP(DL144,Auxiliar!$A:$C,2,0),"")</f>
        <v/>
      </c>
      <c r="DO144" s="7" t="str">
        <f>+IFERROR(VLOOKUP(DL144,Auxiliar!$A:$C,3,0),"")</f>
        <v/>
      </c>
      <c r="DQ144" s="1">
        <v>1999</v>
      </c>
      <c r="DR144" s="12" t="s">
        <v>24</v>
      </c>
      <c r="DS144" s="6">
        <f>+IFERROR(VALUE(RIGHT(Tabla21[[#This Row],[B2B]],6)),"")</f>
        <v>1999</v>
      </c>
      <c r="DT144" s="6" t="str">
        <f>+IFERROR(VLOOKUP(DR144,Auxiliar!$A:$C,2,0),"")</f>
        <v>CORONA PORRON</v>
      </c>
      <c r="DU144" s="7" t="str">
        <f>+IFERROR(VLOOKUP(DR144,Auxiliar!$A:$C,3,0),"")</f>
        <v>1b 5% | 20b 0%</v>
      </c>
      <c r="DW144" s="1">
        <v>5885</v>
      </c>
      <c r="DX144" s="12" t="s">
        <v>43</v>
      </c>
      <c r="DY144" s="6">
        <f>+IFERROR(VALUE(RIGHT(Tabla22[[#This Row],[B2B]],6)),"")</f>
        <v>5885</v>
      </c>
      <c r="DZ144" s="6" t="str">
        <f>+IFERROR(VLOOKUP(DX144,Auxiliar!$A:$C,2,0),"")</f>
        <v xml:space="preserve">VALUE LATA </v>
      </c>
      <c r="EA144" s="7" t="str">
        <f>+IFERROR(VLOOKUP(DX144,Auxiliar!$A:$C,3,0),"")</f>
        <v>1b 15% | 100b 18%</v>
      </c>
      <c r="EC144" s="1">
        <v>5874</v>
      </c>
      <c r="ED144" s="12" t="s">
        <v>47</v>
      </c>
      <c r="EE144" s="6">
        <f>+IFERROR(VALUE(RIGHT(Tabla23[[#This Row],[B2B]],6)),"")</f>
        <v>5874</v>
      </c>
      <c r="EF144" s="6" t="str">
        <f>+IFERROR(VLOOKUP(ED144,Auxiliar!$A:$C,2,0),"")</f>
        <v>VALUE LATON</v>
      </c>
      <c r="EG144" s="7" t="str">
        <f>+IFERROR(VLOOKUP(ED144,Auxiliar!$A:$C,3,0),"")</f>
        <v>1b 10% | 5b 15% | 192b 0%</v>
      </c>
      <c r="EI144" s="1"/>
      <c r="EJ144" s="12"/>
      <c r="EK144" s="6" t="str">
        <f>+IFERROR(VALUE(RIGHT(Tabla24[[#This Row],[B2B]],6)),"")</f>
        <v/>
      </c>
      <c r="EL144" s="6" t="str">
        <f>+IFERROR(VLOOKUP(EJ144,Auxiliar!$A:$C,2,0),"")</f>
        <v/>
      </c>
      <c r="EM144" s="7" t="str">
        <f>+IFERROR(VLOOKUP(EJ144,Auxiliar!$A:$C,3,0),"")</f>
        <v/>
      </c>
      <c r="EO144" s="1"/>
      <c r="EP144" s="12"/>
      <c r="EQ144" s="6" t="str">
        <f>+IFERROR(VALUE(RIGHT(Tabla25[[#This Row],[B2B]],6)),"")</f>
        <v/>
      </c>
      <c r="ER144" s="6" t="str">
        <f>+IFERROR(VLOOKUP(EP144,Auxiliar!$A:$C,2,0),"")</f>
        <v/>
      </c>
      <c r="ES144" s="7" t="str">
        <f>+IFERROR(VLOOKUP(EP144,Auxiliar!$A:$C,3,0),"")</f>
        <v/>
      </c>
      <c r="EU144" s="1"/>
      <c r="EV144" s="12"/>
      <c r="EW144" s="6" t="str">
        <f>+IFERROR(VALUE(RIGHT(Tabla26[[#This Row],[B2B]],6)),"")</f>
        <v/>
      </c>
      <c r="EX144" s="6" t="str">
        <f>+IFERROR(VLOOKUP(EV144,Auxiliar!$A:$C,2,0),"")</f>
        <v/>
      </c>
      <c r="EY144" s="7" t="str">
        <f>+IFERROR(VLOOKUP(EV144,Auxiliar!$A:$C,3,0),"")</f>
        <v/>
      </c>
      <c r="EZ144" s="1"/>
      <c r="FA144" s="12"/>
      <c r="FB144" s="6" t="str">
        <f>+IFERROR(VALUE(RIGHT(Tabla27[[#This Row],[B2B]],6)),"")</f>
        <v/>
      </c>
      <c r="FC144" s="6" t="str">
        <f>+IFERROR(VLOOKUP(FA144,Auxiliar!$A:$C,2,0),"")</f>
        <v/>
      </c>
      <c r="FD144" s="7" t="str">
        <f>+IFERROR(VLOOKUP(FA144,Auxiliar!$A:$C,3,0),"")</f>
        <v/>
      </c>
      <c r="FE144" s="1"/>
      <c r="FF144" s="12"/>
      <c r="FG144" s="6" t="str">
        <f>+IFERROR(VALUE(RIGHT(Tabla28[[#This Row],[B2B]],6)),"")</f>
        <v/>
      </c>
      <c r="FH144" s="6" t="str">
        <f>+IFERROR(VLOOKUP(FF144,Auxiliar!$A:$C,2,0),"")</f>
        <v/>
      </c>
      <c r="FI144" s="7" t="str">
        <f>+IFERROR(VLOOKUP(FF144,Auxiliar!$A:$C,3,0),"")</f>
        <v/>
      </c>
      <c r="FJ144" s="1"/>
      <c r="FK144" s="12"/>
      <c r="FL144" s="6" t="str">
        <f>+IFERROR(VALUE(RIGHT(Tabla29[[#This Row],[B2B]],6)),"")</f>
        <v/>
      </c>
      <c r="FM144" s="6" t="str">
        <f>+IFERROR(VLOOKUP(FK144,Auxiliar!$A:$C,2,0),"")</f>
        <v/>
      </c>
      <c r="FN144" s="7" t="str">
        <f>+IFERROR(VLOOKUP(FK144,Auxiliar!$A:$C,3,0),"")</f>
        <v/>
      </c>
      <c r="FO144" s="1"/>
      <c r="FP144" s="12"/>
      <c r="FQ144" s="6" t="str">
        <f>+IFERROR(VALUE(RIGHT(Tabla30[[#This Row],[B2B]],6)),"")</f>
        <v/>
      </c>
      <c r="FR144" s="6" t="str">
        <f>+IFERROR(VLOOKUP(FP144,Auxiliar!$A:$C,2,0),"")</f>
        <v/>
      </c>
      <c r="FS144" s="7"/>
      <c r="FT144" s="1"/>
      <c r="FU144" s="12"/>
      <c r="FV144" s="6" t="str">
        <f>+IFERROR(VALUE(RIGHT(Tabla31[[#This Row],[B2B]],6)),"")</f>
        <v/>
      </c>
      <c r="FW144" s="6" t="str">
        <f>+IFERROR(VLOOKUP(FU144,Auxiliar!$A:$C,2,0),"")</f>
        <v/>
      </c>
      <c r="FX144" s="7" t="str">
        <f>+IFERROR(VLOOKUP(FU144,Auxiliar!$A:$C,3,0),"")</f>
        <v/>
      </c>
      <c r="FY144" s="1"/>
      <c r="FZ144" s="12"/>
      <c r="GA144" s="6" t="str">
        <f>+IFERROR(VALUE(RIGHT(Tabla32[[#This Row],[B2B]],6)),"")</f>
        <v/>
      </c>
      <c r="GB144" s="6" t="str">
        <f>+IFERROR(VLOOKUP(FZ144,Auxiliar!$A:$C,2,0),"")</f>
        <v/>
      </c>
      <c r="GC144" s="7" t="str">
        <f>+IFERROR(VLOOKUP(FZ144,Auxiliar!$A:$C,3,0),"")</f>
        <v/>
      </c>
      <c r="GD144" s="1"/>
      <c r="GE144" s="12"/>
      <c r="GF144" s="6" t="str">
        <f>+IFERROR(VALUE(RIGHT(Tabla33[[#This Row],[B2B]],6)),"")</f>
        <v/>
      </c>
      <c r="GG144" s="6" t="str">
        <f>+IFERROR(VLOOKUP(GE144,Auxiliar!$A:$C,2,0),"")</f>
        <v/>
      </c>
      <c r="GH144" s="7" t="str">
        <f>+IFERROR(VLOOKUP(GE144,Auxiliar!$A:$C,3,0),"")</f>
        <v/>
      </c>
    </row>
    <row r="145" spans="1:190" x14ac:dyDescent="0.25">
      <c r="A145" s="1"/>
      <c r="B145" s="1"/>
      <c r="C145" t="str">
        <f>+IFERROR(VALUE(RIGHT(Tabla1[[#This Row],[B2B]],6)),"")</f>
        <v/>
      </c>
      <c r="D145" t="str">
        <f>+IFERROR(VLOOKUP(B145,Auxiliar!$A:$C,2,0),"")</f>
        <v/>
      </c>
      <c r="E145" s="5" t="str">
        <f>+IFERROR(VLOOKUP(B145,Auxiliar!$A:$C,3,0),"")</f>
        <v/>
      </c>
      <c r="S145" s="1">
        <v>2962</v>
      </c>
      <c r="T145" s="1" t="s">
        <v>9</v>
      </c>
      <c r="U145" s="6">
        <f>+IFERROR(VALUE(RIGHT(Tabla4[[#This Row],[B2B]],6)),"")</f>
        <v>2962</v>
      </c>
      <c r="V145" s="6" t="str">
        <f>+IFERROR(VLOOKUP(T145,Auxiliar!$A:$C,2,0),"")</f>
        <v>CORE</v>
      </c>
      <c r="W145" s="7" t="str">
        <f>+IFERROR(VLOOKUP(T145,Auxiliar!$A:$C,3,0),"")</f>
        <v>0b 1% | 2b 5% | 4b 6%</v>
      </c>
      <c r="Y145" s="1">
        <v>5072</v>
      </c>
      <c r="Z145" s="1" t="s">
        <v>10</v>
      </c>
      <c r="AA145" s="6">
        <f>+IFERROR(VALUE(RIGHT(Tabla5[[#This Row],[B2B]],6)),"")</f>
        <v>5072</v>
      </c>
      <c r="AB145" s="6" t="str">
        <f>+IFERROR(VLOOKUP(Z145,Auxiliar!$A:$C,2,0),"")</f>
        <v>CORE</v>
      </c>
      <c r="AC145" s="7" t="str">
        <f>+IFERROR(VLOOKUP(Z145,Auxiliar!$A:$C,3,0),"")</f>
        <v>0b 1% | 3b 4% | 5b 6%</v>
      </c>
      <c r="AE145" s="1">
        <v>11883</v>
      </c>
      <c r="AF145" s="1" t="s">
        <v>11</v>
      </c>
      <c r="AG145" s="6">
        <f>+IFERROR(VALUE(RIGHT(Tabla6[[#This Row],[B2B]],6)),"")</f>
        <v>11883</v>
      </c>
      <c r="AH145" s="6" t="str">
        <f>+IFERROR(VLOOKUP(AF145,Auxiliar!$A:$C,2,0),"")</f>
        <v>CORE</v>
      </c>
      <c r="AI145" s="7" t="str">
        <f>+IFERROR(VLOOKUP(AF145,Auxiliar!$A:$C,3,0),"")</f>
        <v>0b 1% | 6b 5% | 10b 6%</v>
      </c>
      <c r="AK145" s="1">
        <v>2732</v>
      </c>
      <c r="AL145" s="1" t="s">
        <v>30</v>
      </c>
      <c r="AM145" s="6">
        <f>+IFERROR(VALUE(RIGHT(Tabla7[[#This Row],[B2B]],6)),"")</f>
        <v>2732</v>
      </c>
      <c r="AN145" s="6" t="str">
        <f>+IFERROR(VLOOKUP(AL145,Auxiliar!$A:$C,2,0),"")</f>
        <v>LATONES</v>
      </c>
      <c r="AO145" s="7" t="str">
        <f>+IFERROR(VLOOKUP(AL145,Auxiliar!$A:$C,3,0),"")</f>
        <v>1b 4% | 5b 7% | 97b 0%</v>
      </c>
      <c r="AQ145" s="1">
        <v>4522</v>
      </c>
      <c r="AR145" s="1" t="s">
        <v>31</v>
      </c>
      <c r="AS145" s="6">
        <f>+IFERROR(VALUE(RIGHT(Tabla8[[#This Row],[B2B]],6)),"")</f>
        <v>4522</v>
      </c>
      <c r="AT145" s="6" t="str">
        <f>+IFERROR(VLOOKUP(AR145,Auxiliar!$A:$C,2,0),"")</f>
        <v>LATONES</v>
      </c>
      <c r="AU145" s="7" t="str">
        <f>+IFERROR(VLOOKUP(AR145,Auxiliar!$A:$C,3,0),"")</f>
        <v>2b 3% | 4b 5% | 5b 8% | 193 0%</v>
      </c>
      <c r="AW145" s="1"/>
      <c r="AX145" s="1" t="s">
        <v>32</v>
      </c>
      <c r="AY145" s="6" t="str">
        <f>+IFERROR(VALUE(RIGHT(Tabla9[[#This Row],[B2B]],6)),"")</f>
        <v/>
      </c>
      <c r="AZ145" s="6" t="str">
        <f>+IFERROR(VLOOKUP(AX145,Auxiliar!$A:$C,2,0),"")</f>
        <v>LATONES</v>
      </c>
      <c r="BA145" s="7" t="str">
        <f>+IFERROR(VLOOKUP(AX145,Auxiliar!$A:$C,3,0),"")</f>
        <v>2b 3% | 4b 4% | 6b 5% | 10b 8%  | 385b 0%</v>
      </c>
      <c r="BC145" s="1"/>
      <c r="BD145" s="1" t="s">
        <v>33</v>
      </c>
      <c r="BE145" s="6" t="str">
        <f>+IFERROR(VALUE(RIGHT(Tabla10[[#This Row],[B2B]],6)),"")</f>
        <v/>
      </c>
      <c r="BF145" s="6" t="str">
        <f>+IFERROR(VLOOKUP(BD145,Auxiliar!$A:$C,2,0),"")</f>
        <v>LATONES</v>
      </c>
      <c r="BG145" s="7" t="str">
        <f>+IFERROR(VLOOKUP(BD145,Auxiliar!$A:$C,3,0),"")</f>
        <v>6b 4% | 12b 5% | 15b 8% | 385b 0%</v>
      </c>
      <c r="BI145" s="1"/>
      <c r="BJ145" s="1"/>
      <c r="BK145" s="6" t="str">
        <f>+IFERROR(VALUE(RIGHT(Tabla11[[#This Row],[B2B]],6)),"")</f>
        <v/>
      </c>
      <c r="BL145" s="6" t="str">
        <f>+IFERROR(VLOOKUP(BJ145,Auxiliar!$A:$C,2,0),"")</f>
        <v/>
      </c>
      <c r="BM145" s="7" t="str">
        <f>+IFERROR(VLOOKUP(BJ145,Auxiliar!$A:$C,3,0),"")</f>
        <v/>
      </c>
      <c r="BO145" s="1">
        <v>5885</v>
      </c>
      <c r="BP145" s="1" t="s">
        <v>39</v>
      </c>
      <c r="BQ145" s="6">
        <f>+IFERROR(VALUE(RIGHT(Tabla12[[#This Row],[B2B]],6)),"")</f>
        <v>5885</v>
      </c>
      <c r="BR145" s="6" t="str">
        <f>+IFERROR(VLOOKUP(BP145,Auxiliar!$A:$C,2,0),"")</f>
        <v>VALUE LITRO</v>
      </c>
      <c r="BS145" s="7" t="str">
        <f>+IFERROR(VLOOKUP(BP145,Auxiliar!$A:$C,3,0),"")</f>
        <v>1b 12%</v>
      </c>
      <c r="CA145" s="1">
        <v>2052</v>
      </c>
      <c r="CB145" s="1" t="s">
        <v>35</v>
      </c>
      <c r="CC145" s="6">
        <f>+IFERROR(VALUE(RIGHT(Tabla14[[#This Row],[B2B]],6)),"")</f>
        <v>2052</v>
      </c>
      <c r="CD145" s="6" t="str">
        <f>+IFERROR(VLOOKUP(CB145,Auxiliar!$A:$C,2,0),"")</f>
        <v>Corona 710cc</v>
      </c>
      <c r="CE145" s="7" t="str">
        <f>+IFERROR(VLOOKUP(CB145,Auxiliar!$A:$C,3,0),"")</f>
        <v>1b 10% | 85b 0%</v>
      </c>
      <c r="CG145" s="1"/>
      <c r="CH145" s="1"/>
      <c r="CI145" s="6" t="str">
        <f>+IFERROR(VALUE(RIGHT(Tabla15[[#This Row],[B2B]],6)),"")</f>
        <v/>
      </c>
      <c r="CJ145" s="6" t="str">
        <f>+IFERROR(VLOOKUP(CH145,Auxiliar!$A:$C,2,0),"")</f>
        <v/>
      </c>
      <c r="CK145" s="7" t="str">
        <f>+IFERROR(VLOOKUP(CH145,Auxiliar!$A:$C,3,0),"")</f>
        <v/>
      </c>
      <c r="CM145" s="1">
        <v>2020</v>
      </c>
      <c r="CN145" s="1" t="s">
        <v>20</v>
      </c>
      <c r="CO145" s="6">
        <v>2020</v>
      </c>
      <c r="CP145" s="6" t="s">
        <v>20</v>
      </c>
      <c r="CQ145" s="7" t="s">
        <v>21</v>
      </c>
      <c r="CS145" s="1"/>
      <c r="CT145" s="1"/>
      <c r="CU145" s="6" t="str">
        <f>+IFERROR(VALUE(RIGHT(Tabla17[[#This Row],[B2B]],6)),"")</f>
        <v/>
      </c>
      <c r="CV145" s="6" t="str">
        <f>+IFERROR(VLOOKUP(CT145,Auxiliar!$A:$C,2,0),"")</f>
        <v/>
      </c>
      <c r="CW145" s="7" t="str">
        <f>+IFERROR(VLOOKUP(CT145,Auxiliar!$A:$C,3,0),"")</f>
        <v/>
      </c>
      <c r="CY145" s="1">
        <v>2020</v>
      </c>
      <c r="CZ145" s="1" t="s">
        <v>16</v>
      </c>
      <c r="DA145" s="6">
        <f>+IFERROR(VALUE(RIGHT(Tabla18[[#This Row],[B2B]],6)),"")</f>
        <v>2020</v>
      </c>
      <c r="DB145" s="6" t="str">
        <f>+IFERROR(VLOOKUP(CZ145,Auxiliar!$A:$C,2,0),"")</f>
        <v>PREMIUM</v>
      </c>
      <c r="DC145" s="7" t="str">
        <f>+IFERROR(VLOOKUP(CZ145,Auxiliar!$A:$C,3,0),"")</f>
        <v>0b 0% | 2b 2% | 5b 3,5% | 10b 5%</v>
      </c>
      <c r="DE145" s="1">
        <v>2020</v>
      </c>
      <c r="DF145" s="1" t="s">
        <v>19</v>
      </c>
      <c r="DG145" s="6">
        <f>+IFERROR(VALUE(RIGHT(Tabla19[[#This Row],[B2B]],6)),"")</f>
        <v>2020</v>
      </c>
      <c r="DH145" s="6" t="str">
        <f>+IFERROR(VLOOKUP(DF145,Auxiliar!$A:$C,2,0),"")</f>
        <v>MICHELOB</v>
      </c>
      <c r="DI145" s="7" t="str">
        <f>+IFERROR(VLOOKUP(DF145,Auxiliar!$A:$C,3,0),"")</f>
        <v>1b 7% | 3b 22% | 8b 27%</v>
      </c>
      <c r="DK145" s="1"/>
      <c r="DL145" s="1"/>
      <c r="DM145" s="6" t="str">
        <f>+IFERROR(VALUE(RIGHT(Tabla20[[#This Row],[B2B]],6)),"")</f>
        <v/>
      </c>
      <c r="DN145" s="6" t="str">
        <f>+IFERROR(VLOOKUP(DL145,Auxiliar!$A:$C,2,0),"")</f>
        <v/>
      </c>
      <c r="DO145" s="7" t="str">
        <f>+IFERROR(VLOOKUP(DL145,Auxiliar!$A:$C,3,0),"")</f>
        <v/>
      </c>
      <c r="DQ145" s="1">
        <v>2020</v>
      </c>
      <c r="DR145" s="12" t="s">
        <v>24</v>
      </c>
      <c r="DS145" s="6">
        <f>+IFERROR(VALUE(RIGHT(Tabla21[[#This Row],[B2B]],6)),"")</f>
        <v>2020</v>
      </c>
      <c r="DT145" s="6" t="str">
        <f>+IFERROR(VLOOKUP(DR145,Auxiliar!$A:$C,2,0),"")</f>
        <v>CORONA PORRON</v>
      </c>
      <c r="DU145" s="7" t="str">
        <f>+IFERROR(VLOOKUP(DR145,Auxiliar!$A:$C,3,0),"")</f>
        <v>1b 5% | 20b 0%</v>
      </c>
      <c r="DW145" s="1">
        <v>4689</v>
      </c>
      <c r="DX145" s="12" t="s">
        <v>43</v>
      </c>
      <c r="DY145" s="6">
        <f>+IFERROR(VALUE(RIGHT(Tabla22[[#This Row],[B2B]],6)),"")</f>
        <v>4689</v>
      </c>
      <c r="DZ145" s="6" t="str">
        <f>+IFERROR(VLOOKUP(DX145,Auxiliar!$A:$C,2,0),"")</f>
        <v xml:space="preserve">VALUE LATA </v>
      </c>
      <c r="EA145" s="7" t="str">
        <f>+IFERROR(VLOOKUP(DX145,Auxiliar!$A:$C,3,0),"")</f>
        <v>1b 15% | 100b 18%</v>
      </c>
      <c r="EC145" s="1">
        <v>5879</v>
      </c>
      <c r="ED145" s="12" t="s">
        <v>47</v>
      </c>
      <c r="EE145" s="6">
        <f>+IFERROR(VALUE(RIGHT(Tabla23[[#This Row],[B2B]],6)),"")</f>
        <v>5879</v>
      </c>
      <c r="EF145" s="6" t="str">
        <f>+IFERROR(VLOOKUP(ED145,Auxiliar!$A:$C,2,0),"")</f>
        <v>VALUE LATON</v>
      </c>
      <c r="EG145" s="7" t="str">
        <f>+IFERROR(VLOOKUP(ED145,Auxiliar!$A:$C,3,0),"")</f>
        <v>1b 10% | 5b 15% | 192b 0%</v>
      </c>
      <c r="EI145" s="1"/>
      <c r="EJ145" s="12"/>
      <c r="EK145" s="6" t="str">
        <f>+IFERROR(VALUE(RIGHT(Tabla24[[#This Row],[B2B]],6)),"")</f>
        <v/>
      </c>
      <c r="EL145" s="6" t="str">
        <f>+IFERROR(VLOOKUP(EJ145,Auxiliar!$A:$C,2,0),"")</f>
        <v/>
      </c>
      <c r="EM145" s="7" t="str">
        <f>+IFERROR(VLOOKUP(EJ145,Auxiliar!$A:$C,3,0),"")</f>
        <v/>
      </c>
      <c r="EO145" s="1"/>
      <c r="EP145" s="12"/>
      <c r="EQ145" s="6" t="str">
        <f>+IFERROR(VALUE(RIGHT(Tabla25[[#This Row],[B2B]],6)),"")</f>
        <v/>
      </c>
      <c r="ER145" s="6" t="str">
        <f>+IFERROR(VLOOKUP(EP145,Auxiliar!$A:$C,2,0),"")</f>
        <v/>
      </c>
      <c r="ES145" s="7" t="str">
        <f>+IFERROR(VLOOKUP(EP145,Auxiliar!$A:$C,3,0),"")</f>
        <v/>
      </c>
      <c r="EU145" s="1"/>
      <c r="EV145" s="12"/>
      <c r="EW145" s="6" t="str">
        <f>+IFERROR(VALUE(RIGHT(Tabla26[[#This Row],[B2B]],6)),"")</f>
        <v/>
      </c>
      <c r="EX145" s="6" t="str">
        <f>+IFERROR(VLOOKUP(EV145,Auxiliar!$A:$C,2,0),"")</f>
        <v/>
      </c>
      <c r="EY145" s="7" t="str">
        <f>+IFERROR(VLOOKUP(EV145,Auxiliar!$A:$C,3,0),"")</f>
        <v/>
      </c>
      <c r="EZ145" s="1"/>
      <c r="FA145" s="12"/>
      <c r="FB145" s="6" t="str">
        <f>+IFERROR(VALUE(RIGHT(Tabla27[[#This Row],[B2B]],6)),"")</f>
        <v/>
      </c>
      <c r="FC145" s="6" t="str">
        <f>+IFERROR(VLOOKUP(FA145,Auxiliar!$A:$C,2,0),"")</f>
        <v/>
      </c>
      <c r="FD145" s="7" t="str">
        <f>+IFERROR(VLOOKUP(FA145,Auxiliar!$A:$C,3,0),"")</f>
        <v/>
      </c>
      <c r="FE145" s="1"/>
      <c r="FF145" s="12"/>
      <c r="FG145" s="6" t="str">
        <f>+IFERROR(VALUE(RIGHT(Tabla28[[#This Row],[B2B]],6)),"")</f>
        <v/>
      </c>
      <c r="FH145" s="6" t="str">
        <f>+IFERROR(VLOOKUP(FF145,Auxiliar!$A:$C,2,0),"")</f>
        <v/>
      </c>
      <c r="FI145" s="7" t="str">
        <f>+IFERROR(VLOOKUP(FF145,Auxiliar!$A:$C,3,0),"")</f>
        <v/>
      </c>
      <c r="FJ145" s="1"/>
      <c r="FK145" s="12"/>
      <c r="FL145" s="6" t="str">
        <f>+IFERROR(VALUE(RIGHT(Tabla29[[#This Row],[B2B]],6)),"")</f>
        <v/>
      </c>
      <c r="FM145" s="6" t="str">
        <f>+IFERROR(VLOOKUP(FK145,Auxiliar!$A:$C,2,0),"")</f>
        <v/>
      </c>
      <c r="FN145" s="7" t="str">
        <f>+IFERROR(VLOOKUP(FK145,Auxiliar!$A:$C,3,0),"")</f>
        <v/>
      </c>
      <c r="FO145" s="1"/>
      <c r="FP145" s="12"/>
      <c r="FQ145" s="6" t="str">
        <f>+IFERROR(VALUE(RIGHT(Tabla30[[#This Row],[B2B]],6)),"")</f>
        <v/>
      </c>
      <c r="FR145" s="6" t="str">
        <f>+IFERROR(VLOOKUP(FP145,Auxiliar!$A:$C,2,0),"")</f>
        <v/>
      </c>
      <c r="FS145" s="7"/>
      <c r="FT145" s="1"/>
      <c r="FU145" s="12"/>
      <c r="FV145" s="6" t="str">
        <f>+IFERROR(VALUE(RIGHT(Tabla31[[#This Row],[B2B]],6)),"")</f>
        <v/>
      </c>
      <c r="FW145" s="6" t="str">
        <f>+IFERROR(VLOOKUP(FU145,Auxiliar!$A:$C,2,0),"")</f>
        <v/>
      </c>
      <c r="FX145" s="7" t="str">
        <f>+IFERROR(VLOOKUP(FU145,Auxiliar!$A:$C,3,0),"")</f>
        <v/>
      </c>
      <c r="FY145" s="1"/>
      <c r="FZ145" s="12"/>
      <c r="GA145" s="6" t="str">
        <f>+IFERROR(VALUE(RIGHT(Tabla32[[#This Row],[B2B]],6)),"")</f>
        <v/>
      </c>
      <c r="GB145" s="6" t="str">
        <f>+IFERROR(VLOOKUP(FZ145,Auxiliar!$A:$C,2,0),"")</f>
        <v/>
      </c>
      <c r="GC145" s="7" t="str">
        <f>+IFERROR(VLOOKUP(FZ145,Auxiliar!$A:$C,3,0),"")</f>
        <v/>
      </c>
      <c r="GD145" s="1"/>
      <c r="GE145" s="12"/>
      <c r="GF145" s="6" t="str">
        <f>+IFERROR(VALUE(RIGHT(Tabla33[[#This Row],[B2B]],6)),"")</f>
        <v/>
      </c>
      <c r="GG145" s="6" t="str">
        <f>+IFERROR(VLOOKUP(GE145,Auxiliar!$A:$C,2,0),"")</f>
        <v/>
      </c>
      <c r="GH145" s="7" t="str">
        <f>+IFERROR(VLOOKUP(GE145,Auxiliar!$A:$C,3,0),"")</f>
        <v/>
      </c>
    </row>
    <row r="146" spans="1:190" x14ac:dyDescent="0.25">
      <c r="A146" s="1"/>
      <c r="B146" s="1"/>
      <c r="C146" t="str">
        <f>+IFERROR(VALUE(RIGHT(Tabla1[[#This Row],[B2B]],6)),"")</f>
        <v/>
      </c>
      <c r="D146" t="str">
        <f>+IFERROR(VLOOKUP(B146,Auxiliar!$A:$C,2,0),"")</f>
        <v/>
      </c>
      <c r="E146" s="5" t="str">
        <f>+IFERROR(VLOOKUP(B146,Auxiliar!$A:$C,3,0),"")</f>
        <v/>
      </c>
      <c r="S146" s="1">
        <v>2980</v>
      </c>
      <c r="T146" s="1" t="s">
        <v>9</v>
      </c>
      <c r="U146" s="6">
        <f>+IFERROR(VALUE(RIGHT(Tabla4[[#This Row],[B2B]],6)),"")</f>
        <v>2980</v>
      </c>
      <c r="V146" s="6" t="str">
        <f>+IFERROR(VLOOKUP(T146,Auxiliar!$A:$C,2,0),"")</f>
        <v>CORE</v>
      </c>
      <c r="W146" s="7" t="str">
        <f>+IFERROR(VLOOKUP(T146,Auxiliar!$A:$C,3,0),"")</f>
        <v>0b 1% | 2b 5% | 4b 6%</v>
      </c>
      <c r="Y146" s="1">
        <v>5078</v>
      </c>
      <c r="Z146" s="1" t="s">
        <v>10</v>
      </c>
      <c r="AA146" s="6">
        <f>+IFERROR(VALUE(RIGHT(Tabla5[[#This Row],[B2B]],6)),"")</f>
        <v>5078</v>
      </c>
      <c r="AB146" s="6" t="str">
        <f>+IFERROR(VLOOKUP(Z146,Auxiliar!$A:$C,2,0),"")</f>
        <v>CORE</v>
      </c>
      <c r="AC146" s="7" t="str">
        <f>+IFERROR(VLOOKUP(Z146,Auxiliar!$A:$C,3,0),"")</f>
        <v>0b 1% | 3b 4% | 5b 6%</v>
      </c>
      <c r="AE146" s="1">
        <v>11887</v>
      </c>
      <c r="AF146" s="1" t="s">
        <v>11</v>
      </c>
      <c r="AG146" s="6">
        <f>+IFERROR(VALUE(RIGHT(Tabla6[[#This Row],[B2B]],6)),"")</f>
        <v>11887</v>
      </c>
      <c r="AH146" s="6" t="str">
        <f>+IFERROR(VLOOKUP(AF146,Auxiliar!$A:$C,2,0),"")</f>
        <v>CORE</v>
      </c>
      <c r="AI146" s="7" t="str">
        <f>+IFERROR(VLOOKUP(AF146,Auxiliar!$A:$C,3,0),"")</f>
        <v>0b 1% | 6b 5% | 10b 6%</v>
      </c>
      <c r="AK146" s="1">
        <v>2742</v>
      </c>
      <c r="AL146" s="1" t="s">
        <v>30</v>
      </c>
      <c r="AM146" s="6">
        <f>+IFERROR(VALUE(RIGHT(Tabla7[[#This Row],[B2B]],6)),"")</f>
        <v>2742</v>
      </c>
      <c r="AN146" s="6" t="str">
        <f>+IFERROR(VLOOKUP(AL146,Auxiliar!$A:$C,2,0),"")</f>
        <v>LATONES</v>
      </c>
      <c r="AO146" s="7" t="str">
        <f>+IFERROR(VLOOKUP(AL146,Auxiliar!$A:$C,3,0),"")</f>
        <v>1b 4% | 5b 7% | 97b 0%</v>
      </c>
      <c r="AQ146" s="1">
        <v>4559</v>
      </c>
      <c r="AR146" s="1" t="s">
        <v>31</v>
      </c>
      <c r="AS146" s="6">
        <f>+IFERROR(VALUE(RIGHT(Tabla8[[#This Row],[B2B]],6)),"")</f>
        <v>4559</v>
      </c>
      <c r="AT146" s="6" t="str">
        <f>+IFERROR(VLOOKUP(AR146,Auxiliar!$A:$C,2,0),"")</f>
        <v>LATONES</v>
      </c>
      <c r="AU146" s="7" t="str">
        <f>+IFERROR(VLOOKUP(AR146,Auxiliar!$A:$C,3,0),"")</f>
        <v>2b 3% | 4b 5% | 5b 8% | 193 0%</v>
      </c>
      <c r="AW146" s="1"/>
      <c r="AX146" s="1" t="s">
        <v>32</v>
      </c>
      <c r="AY146" s="6" t="str">
        <f>+IFERROR(VALUE(RIGHT(Tabla9[[#This Row],[B2B]],6)),"")</f>
        <v/>
      </c>
      <c r="AZ146" s="6" t="str">
        <f>+IFERROR(VLOOKUP(AX146,Auxiliar!$A:$C,2,0),"")</f>
        <v>LATONES</v>
      </c>
      <c r="BA146" s="7" t="str">
        <f>+IFERROR(VLOOKUP(AX146,Auxiliar!$A:$C,3,0),"")</f>
        <v>2b 3% | 4b 4% | 6b 5% | 10b 8%  | 385b 0%</v>
      </c>
      <c r="BC146" s="1"/>
      <c r="BD146" s="1" t="s">
        <v>33</v>
      </c>
      <c r="BE146" s="6" t="str">
        <f>+IFERROR(VALUE(RIGHT(Tabla10[[#This Row],[B2B]],6)),"")</f>
        <v/>
      </c>
      <c r="BF146" s="6" t="str">
        <f>+IFERROR(VLOOKUP(BD146,Auxiliar!$A:$C,2,0),"")</f>
        <v>LATONES</v>
      </c>
      <c r="BG146" s="7" t="str">
        <f>+IFERROR(VLOOKUP(BD146,Auxiliar!$A:$C,3,0),"")</f>
        <v>6b 4% | 12b 5% | 15b 8% | 385b 0%</v>
      </c>
      <c r="BI146" s="1"/>
      <c r="BJ146" s="1"/>
      <c r="BK146" s="6" t="str">
        <f>+IFERROR(VALUE(RIGHT(Tabla11[[#This Row],[B2B]],6)),"")</f>
        <v/>
      </c>
      <c r="BL146" s="6" t="str">
        <f>+IFERROR(VLOOKUP(BJ146,Auxiliar!$A:$C,2,0),"")</f>
        <v/>
      </c>
      <c r="BM146" s="7" t="str">
        <f>+IFERROR(VLOOKUP(BJ146,Auxiliar!$A:$C,3,0),"")</f>
        <v/>
      </c>
      <c r="BO146" s="1">
        <v>4689</v>
      </c>
      <c r="BP146" s="1" t="s">
        <v>39</v>
      </c>
      <c r="BQ146" s="6">
        <f>+IFERROR(VALUE(RIGHT(Tabla12[[#This Row],[B2B]],6)),"")</f>
        <v>4689</v>
      </c>
      <c r="BR146" s="6" t="str">
        <f>+IFERROR(VLOOKUP(BP146,Auxiliar!$A:$C,2,0),"")</f>
        <v>VALUE LITRO</v>
      </c>
      <c r="BS146" s="7" t="str">
        <f>+IFERROR(VLOOKUP(BP146,Auxiliar!$A:$C,3,0),"")</f>
        <v>1b 12%</v>
      </c>
      <c r="CA146" s="1">
        <v>2058</v>
      </c>
      <c r="CB146" s="1" t="s">
        <v>35</v>
      </c>
      <c r="CC146" s="6">
        <f>+IFERROR(VALUE(RIGHT(Tabla14[[#This Row],[B2B]],6)),"")</f>
        <v>2058</v>
      </c>
      <c r="CD146" s="6" t="str">
        <f>+IFERROR(VLOOKUP(CB146,Auxiliar!$A:$C,2,0),"")</f>
        <v>Corona 710cc</v>
      </c>
      <c r="CE146" s="7" t="str">
        <f>+IFERROR(VLOOKUP(CB146,Auxiliar!$A:$C,3,0),"")</f>
        <v>1b 10% | 85b 0%</v>
      </c>
      <c r="CG146" s="1"/>
      <c r="CH146" s="1"/>
      <c r="CI146" s="6" t="str">
        <f>+IFERROR(VALUE(RIGHT(Tabla15[[#This Row],[B2B]],6)),"")</f>
        <v/>
      </c>
      <c r="CJ146" s="6" t="str">
        <f>+IFERROR(VLOOKUP(CH146,Auxiliar!$A:$C,2,0),"")</f>
        <v/>
      </c>
      <c r="CK146" s="7" t="str">
        <f>+IFERROR(VLOOKUP(CH146,Auxiliar!$A:$C,3,0),"")</f>
        <v/>
      </c>
      <c r="CM146" s="1">
        <v>2022</v>
      </c>
      <c r="CN146" s="1" t="s">
        <v>20</v>
      </c>
      <c r="CO146" s="6">
        <v>2022</v>
      </c>
      <c r="CP146" s="6" t="s">
        <v>20</v>
      </c>
      <c r="CQ146" s="7" t="s">
        <v>21</v>
      </c>
      <c r="CS146" s="1"/>
      <c r="CT146" s="1"/>
      <c r="CU146" s="6" t="str">
        <f>+IFERROR(VALUE(RIGHT(Tabla17[[#This Row],[B2B]],6)),"")</f>
        <v/>
      </c>
      <c r="CV146" s="6" t="str">
        <f>+IFERROR(VLOOKUP(CT146,Auxiliar!$A:$C,2,0),"")</f>
        <v/>
      </c>
      <c r="CW146" s="7" t="str">
        <f>+IFERROR(VLOOKUP(CT146,Auxiliar!$A:$C,3,0),"")</f>
        <v/>
      </c>
      <c r="CY146" s="1">
        <v>2022</v>
      </c>
      <c r="CZ146" s="1" t="s">
        <v>16</v>
      </c>
      <c r="DA146" s="6">
        <f>+IFERROR(VALUE(RIGHT(Tabla18[[#This Row],[B2B]],6)),"")</f>
        <v>2022</v>
      </c>
      <c r="DB146" s="6" t="str">
        <f>+IFERROR(VLOOKUP(CZ146,Auxiliar!$A:$C,2,0),"")</f>
        <v>PREMIUM</v>
      </c>
      <c r="DC146" s="7" t="str">
        <f>+IFERROR(VLOOKUP(CZ146,Auxiliar!$A:$C,3,0),"")</f>
        <v>0b 0% | 2b 2% | 5b 3,5% | 10b 5%</v>
      </c>
      <c r="DE146" s="1">
        <v>2022</v>
      </c>
      <c r="DF146" s="1" t="s">
        <v>19</v>
      </c>
      <c r="DG146" s="6">
        <f>+IFERROR(VALUE(RIGHT(Tabla19[[#This Row],[B2B]],6)),"")</f>
        <v>2022</v>
      </c>
      <c r="DH146" s="6" t="str">
        <f>+IFERROR(VLOOKUP(DF146,Auxiliar!$A:$C,2,0),"")</f>
        <v>MICHELOB</v>
      </c>
      <c r="DI146" s="7" t="str">
        <f>+IFERROR(VLOOKUP(DF146,Auxiliar!$A:$C,3,0),"")</f>
        <v>1b 7% | 3b 22% | 8b 27%</v>
      </c>
      <c r="DK146" s="1"/>
      <c r="DL146" s="1"/>
      <c r="DM146" s="6" t="str">
        <f>+IFERROR(VALUE(RIGHT(Tabla20[[#This Row],[B2B]],6)),"")</f>
        <v/>
      </c>
      <c r="DN146" s="6" t="str">
        <f>+IFERROR(VLOOKUP(DL146,Auxiliar!$A:$C,2,0),"")</f>
        <v/>
      </c>
      <c r="DO146" s="7" t="str">
        <f>+IFERROR(VLOOKUP(DL146,Auxiliar!$A:$C,3,0),"")</f>
        <v/>
      </c>
      <c r="DQ146" s="1">
        <v>2022</v>
      </c>
      <c r="DR146" s="12" t="s">
        <v>24</v>
      </c>
      <c r="DS146" s="6">
        <f>+IFERROR(VALUE(RIGHT(Tabla21[[#This Row],[B2B]],6)),"")</f>
        <v>2022</v>
      </c>
      <c r="DT146" s="6" t="str">
        <f>+IFERROR(VLOOKUP(DR146,Auxiliar!$A:$C,2,0),"")</f>
        <v>CORONA PORRON</v>
      </c>
      <c r="DU146" s="7" t="str">
        <f>+IFERROR(VLOOKUP(DR146,Auxiliar!$A:$C,3,0),"")</f>
        <v>1b 5% | 20b 0%</v>
      </c>
      <c r="DW146" s="1">
        <v>5888</v>
      </c>
      <c r="DX146" s="12" t="s">
        <v>43</v>
      </c>
      <c r="DY146" s="6">
        <f>+IFERROR(VALUE(RIGHT(Tabla22[[#This Row],[B2B]],6)),"")</f>
        <v>5888</v>
      </c>
      <c r="DZ146" s="6" t="str">
        <f>+IFERROR(VLOOKUP(DX146,Auxiliar!$A:$C,2,0),"")</f>
        <v xml:space="preserve">VALUE LATA </v>
      </c>
      <c r="EA146" s="7" t="str">
        <f>+IFERROR(VLOOKUP(DX146,Auxiliar!$A:$C,3,0),"")</f>
        <v>1b 15% | 100b 18%</v>
      </c>
      <c r="EC146" s="1">
        <v>5885</v>
      </c>
      <c r="ED146" s="12" t="s">
        <v>47</v>
      </c>
      <c r="EE146" s="6">
        <f>+IFERROR(VALUE(RIGHT(Tabla23[[#This Row],[B2B]],6)),"")</f>
        <v>5885</v>
      </c>
      <c r="EF146" s="6" t="str">
        <f>+IFERROR(VLOOKUP(ED146,Auxiliar!$A:$C,2,0),"")</f>
        <v>VALUE LATON</v>
      </c>
      <c r="EG146" s="7" t="str">
        <f>+IFERROR(VLOOKUP(ED146,Auxiliar!$A:$C,3,0),"")</f>
        <v>1b 10% | 5b 15% | 192b 0%</v>
      </c>
      <c r="EI146" s="1"/>
      <c r="EJ146" s="12"/>
      <c r="EK146" s="6" t="str">
        <f>+IFERROR(VALUE(RIGHT(Tabla24[[#This Row],[B2B]],6)),"")</f>
        <v/>
      </c>
      <c r="EL146" s="6" t="str">
        <f>+IFERROR(VLOOKUP(EJ146,Auxiliar!$A:$C,2,0),"")</f>
        <v/>
      </c>
      <c r="EM146" s="7" t="str">
        <f>+IFERROR(VLOOKUP(EJ146,Auxiliar!$A:$C,3,0),"")</f>
        <v/>
      </c>
      <c r="EO146" s="1"/>
      <c r="EP146" s="12"/>
      <c r="EQ146" s="6" t="str">
        <f>+IFERROR(VALUE(RIGHT(Tabla25[[#This Row],[B2B]],6)),"")</f>
        <v/>
      </c>
      <c r="ER146" s="6" t="str">
        <f>+IFERROR(VLOOKUP(EP146,Auxiliar!$A:$C,2,0),"")</f>
        <v/>
      </c>
      <c r="ES146" s="7" t="str">
        <f>+IFERROR(VLOOKUP(EP146,Auxiliar!$A:$C,3,0),"")</f>
        <v/>
      </c>
      <c r="EU146" s="1"/>
      <c r="EV146" s="12"/>
      <c r="EW146" s="6" t="str">
        <f>+IFERROR(VALUE(RIGHT(Tabla26[[#This Row],[B2B]],6)),"")</f>
        <v/>
      </c>
      <c r="EX146" s="6" t="str">
        <f>+IFERROR(VLOOKUP(EV146,Auxiliar!$A:$C,2,0),"")</f>
        <v/>
      </c>
      <c r="EY146" s="7" t="str">
        <f>+IFERROR(VLOOKUP(EV146,Auxiliar!$A:$C,3,0),"")</f>
        <v/>
      </c>
      <c r="EZ146" s="1"/>
      <c r="FA146" s="12"/>
      <c r="FB146" s="6" t="str">
        <f>+IFERROR(VALUE(RIGHT(Tabla27[[#This Row],[B2B]],6)),"")</f>
        <v/>
      </c>
      <c r="FC146" s="6" t="str">
        <f>+IFERROR(VLOOKUP(FA146,Auxiliar!$A:$C,2,0),"")</f>
        <v/>
      </c>
      <c r="FD146" s="7" t="str">
        <f>+IFERROR(VLOOKUP(FA146,Auxiliar!$A:$C,3,0),"")</f>
        <v/>
      </c>
      <c r="FE146" s="1"/>
      <c r="FF146" s="12"/>
      <c r="FG146" s="6" t="str">
        <f>+IFERROR(VALUE(RIGHT(Tabla28[[#This Row],[B2B]],6)),"")</f>
        <v/>
      </c>
      <c r="FH146" s="6" t="str">
        <f>+IFERROR(VLOOKUP(FF146,Auxiliar!$A:$C,2,0),"")</f>
        <v/>
      </c>
      <c r="FI146" s="7" t="str">
        <f>+IFERROR(VLOOKUP(FF146,Auxiliar!$A:$C,3,0),"")</f>
        <v/>
      </c>
      <c r="FJ146" s="1"/>
      <c r="FK146" s="12"/>
      <c r="FL146" s="6" t="str">
        <f>+IFERROR(VALUE(RIGHT(Tabla29[[#This Row],[B2B]],6)),"")</f>
        <v/>
      </c>
      <c r="FM146" s="6" t="str">
        <f>+IFERROR(VLOOKUP(FK146,Auxiliar!$A:$C,2,0),"")</f>
        <v/>
      </c>
      <c r="FN146" s="7" t="str">
        <f>+IFERROR(VLOOKUP(FK146,Auxiliar!$A:$C,3,0),"")</f>
        <v/>
      </c>
      <c r="FO146" s="1"/>
      <c r="FP146" s="12"/>
      <c r="FQ146" s="6" t="str">
        <f>+IFERROR(VALUE(RIGHT(Tabla30[[#This Row],[B2B]],6)),"")</f>
        <v/>
      </c>
      <c r="FR146" s="6" t="str">
        <f>+IFERROR(VLOOKUP(FP146,Auxiliar!$A:$C,2,0),"")</f>
        <v/>
      </c>
      <c r="FS146" s="7"/>
      <c r="FT146" s="1"/>
      <c r="FU146" s="12"/>
      <c r="FV146" s="6" t="str">
        <f>+IFERROR(VALUE(RIGHT(Tabla31[[#This Row],[B2B]],6)),"")</f>
        <v/>
      </c>
      <c r="FW146" s="6" t="str">
        <f>+IFERROR(VLOOKUP(FU146,Auxiliar!$A:$C,2,0),"")</f>
        <v/>
      </c>
      <c r="FX146" s="7" t="str">
        <f>+IFERROR(VLOOKUP(FU146,Auxiliar!$A:$C,3,0),"")</f>
        <v/>
      </c>
      <c r="FY146" s="1"/>
      <c r="FZ146" s="12"/>
      <c r="GA146" s="6" t="str">
        <f>+IFERROR(VALUE(RIGHT(Tabla32[[#This Row],[B2B]],6)),"")</f>
        <v/>
      </c>
      <c r="GB146" s="6" t="str">
        <f>+IFERROR(VLOOKUP(FZ146,Auxiliar!$A:$C,2,0),"")</f>
        <v/>
      </c>
      <c r="GC146" s="7" t="str">
        <f>+IFERROR(VLOOKUP(FZ146,Auxiliar!$A:$C,3,0),"")</f>
        <v/>
      </c>
      <c r="GD146" s="1"/>
      <c r="GE146" s="12"/>
      <c r="GF146" s="6" t="str">
        <f>+IFERROR(VALUE(RIGHT(Tabla33[[#This Row],[B2B]],6)),"")</f>
        <v/>
      </c>
      <c r="GG146" s="6" t="str">
        <f>+IFERROR(VLOOKUP(GE146,Auxiliar!$A:$C,2,0),"")</f>
        <v/>
      </c>
      <c r="GH146" s="7" t="str">
        <f>+IFERROR(VLOOKUP(GE146,Auxiliar!$A:$C,3,0),"")</f>
        <v/>
      </c>
    </row>
    <row r="147" spans="1:190" x14ac:dyDescent="0.25">
      <c r="A147" s="1"/>
      <c r="B147" s="1"/>
      <c r="C147" t="str">
        <f>+IFERROR(VALUE(RIGHT(Tabla1[[#This Row],[B2B]],6)),"")</f>
        <v/>
      </c>
      <c r="D147" t="str">
        <f>+IFERROR(VLOOKUP(B147,Auxiliar!$A:$C,2,0),"")</f>
        <v/>
      </c>
      <c r="E147" s="5" t="str">
        <f>+IFERROR(VLOOKUP(B147,Auxiliar!$A:$C,3,0),"")</f>
        <v/>
      </c>
      <c r="S147" s="1">
        <v>2983</v>
      </c>
      <c r="T147" s="1" t="s">
        <v>9</v>
      </c>
      <c r="U147" s="6">
        <f>+IFERROR(VALUE(RIGHT(Tabla4[[#This Row],[B2B]],6)),"")</f>
        <v>2983</v>
      </c>
      <c r="V147" s="6" t="str">
        <f>+IFERROR(VLOOKUP(T147,Auxiliar!$A:$C,2,0),"")</f>
        <v>CORE</v>
      </c>
      <c r="W147" s="7" t="str">
        <f>+IFERROR(VLOOKUP(T147,Auxiliar!$A:$C,3,0),"")</f>
        <v>0b 1% | 2b 5% | 4b 6%</v>
      </c>
      <c r="Y147" s="1">
        <v>5082</v>
      </c>
      <c r="Z147" s="1" t="s">
        <v>10</v>
      </c>
      <c r="AA147" s="6">
        <f>+IFERROR(VALUE(RIGHT(Tabla5[[#This Row],[B2B]],6)),"")</f>
        <v>5082</v>
      </c>
      <c r="AB147" s="6" t="str">
        <f>+IFERROR(VLOOKUP(Z147,Auxiliar!$A:$C,2,0),"")</f>
        <v>CORE</v>
      </c>
      <c r="AC147" s="7" t="str">
        <f>+IFERROR(VLOOKUP(Z147,Auxiliar!$A:$C,3,0),"")</f>
        <v>0b 1% | 3b 4% | 5b 6%</v>
      </c>
      <c r="AE147" s="1">
        <v>11909</v>
      </c>
      <c r="AF147" s="1" t="s">
        <v>11</v>
      </c>
      <c r="AG147" s="6">
        <f>+IFERROR(VALUE(RIGHT(Tabla6[[#This Row],[B2B]],6)),"")</f>
        <v>11909</v>
      </c>
      <c r="AH147" s="6" t="str">
        <f>+IFERROR(VLOOKUP(AF147,Auxiliar!$A:$C,2,0),"")</f>
        <v>CORE</v>
      </c>
      <c r="AI147" s="7" t="str">
        <f>+IFERROR(VLOOKUP(AF147,Auxiliar!$A:$C,3,0),"")</f>
        <v>0b 1% | 6b 5% | 10b 6%</v>
      </c>
      <c r="AK147" s="1">
        <v>2751</v>
      </c>
      <c r="AL147" s="1" t="s">
        <v>30</v>
      </c>
      <c r="AM147" s="6">
        <f>+IFERROR(VALUE(RIGHT(Tabla7[[#This Row],[B2B]],6)),"")</f>
        <v>2751</v>
      </c>
      <c r="AN147" s="6" t="str">
        <f>+IFERROR(VLOOKUP(AL147,Auxiliar!$A:$C,2,0),"")</f>
        <v>LATONES</v>
      </c>
      <c r="AO147" s="7" t="str">
        <f>+IFERROR(VLOOKUP(AL147,Auxiliar!$A:$C,3,0),"")</f>
        <v>1b 4% | 5b 7% | 97b 0%</v>
      </c>
      <c r="AQ147" s="1">
        <v>4600</v>
      </c>
      <c r="AR147" s="1" t="s">
        <v>31</v>
      </c>
      <c r="AS147" s="6">
        <f>+IFERROR(VALUE(RIGHT(Tabla8[[#This Row],[B2B]],6)),"")</f>
        <v>4600</v>
      </c>
      <c r="AT147" s="6" t="str">
        <f>+IFERROR(VLOOKUP(AR147,Auxiliar!$A:$C,2,0),"")</f>
        <v>LATONES</v>
      </c>
      <c r="AU147" s="7" t="str">
        <f>+IFERROR(VLOOKUP(AR147,Auxiliar!$A:$C,3,0),"")</f>
        <v>2b 3% | 4b 5% | 5b 8% | 193 0%</v>
      </c>
      <c r="AW147" s="1"/>
      <c r="AX147" s="1" t="s">
        <v>32</v>
      </c>
      <c r="AY147" s="6" t="str">
        <f>+IFERROR(VALUE(RIGHT(Tabla9[[#This Row],[B2B]],6)),"")</f>
        <v/>
      </c>
      <c r="AZ147" s="6" t="str">
        <f>+IFERROR(VLOOKUP(AX147,Auxiliar!$A:$C,2,0),"")</f>
        <v>LATONES</v>
      </c>
      <c r="BA147" s="7" t="str">
        <f>+IFERROR(VLOOKUP(AX147,Auxiliar!$A:$C,3,0),"")</f>
        <v>2b 3% | 4b 4% | 6b 5% | 10b 8%  | 385b 0%</v>
      </c>
      <c r="BC147" s="1"/>
      <c r="BD147" s="1" t="s">
        <v>33</v>
      </c>
      <c r="BE147" s="6" t="str">
        <f>+IFERROR(VALUE(RIGHT(Tabla10[[#This Row],[B2B]],6)),"")</f>
        <v/>
      </c>
      <c r="BF147" s="6" t="str">
        <f>+IFERROR(VLOOKUP(BD147,Auxiliar!$A:$C,2,0),"")</f>
        <v>LATONES</v>
      </c>
      <c r="BG147" s="7" t="str">
        <f>+IFERROR(VLOOKUP(BD147,Auxiliar!$A:$C,3,0),"")</f>
        <v>6b 4% | 12b 5% | 15b 8% | 385b 0%</v>
      </c>
      <c r="BI147" s="1"/>
      <c r="BJ147" s="1"/>
      <c r="BK147" s="6" t="str">
        <f>+IFERROR(VALUE(RIGHT(Tabla11[[#This Row],[B2B]],6)),"")</f>
        <v/>
      </c>
      <c r="BL147" s="6" t="str">
        <f>+IFERROR(VLOOKUP(BJ147,Auxiliar!$A:$C,2,0),"")</f>
        <v/>
      </c>
      <c r="BM147" s="7" t="str">
        <f>+IFERROR(VLOOKUP(BJ147,Auxiliar!$A:$C,3,0),"")</f>
        <v/>
      </c>
      <c r="BO147" s="1">
        <v>5888</v>
      </c>
      <c r="BP147" s="1" t="s">
        <v>39</v>
      </c>
      <c r="BQ147" s="6">
        <f>+IFERROR(VALUE(RIGHT(Tabla12[[#This Row],[B2B]],6)),"")</f>
        <v>5888</v>
      </c>
      <c r="BR147" s="6" t="str">
        <f>+IFERROR(VLOOKUP(BP147,Auxiliar!$A:$C,2,0),"")</f>
        <v>VALUE LITRO</v>
      </c>
      <c r="BS147" s="7" t="str">
        <f>+IFERROR(VLOOKUP(BP147,Auxiliar!$A:$C,3,0),"")</f>
        <v>1b 12%</v>
      </c>
      <c r="CA147" s="1">
        <v>2069</v>
      </c>
      <c r="CB147" s="1" t="s">
        <v>35</v>
      </c>
      <c r="CC147" s="6">
        <f>+IFERROR(VALUE(RIGHT(Tabla14[[#This Row],[B2B]],6)),"")</f>
        <v>2069</v>
      </c>
      <c r="CD147" s="6" t="str">
        <f>+IFERROR(VLOOKUP(CB147,Auxiliar!$A:$C,2,0),"")</f>
        <v>Corona 710cc</v>
      </c>
      <c r="CE147" s="7" t="str">
        <f>+IFERROR(VLOOKUP(CB147,Auxiliar!$A:$C,3,0),"")</f>
        <v>1b 10% | 85b 0%</v>
      </c>
      <c r="CG147" s="1"/>
      <c r="CH147" s="1"/>
      <c r="CI147" s="6" t="str">
        <f>+IFERROR(VALUE(RIGHT(Tabla15[[#This Row],[B2B]],6)),"")</f>
        <v/>
      </c>
      <c r="CJ147" s="6" t="str">
        <f>+IFERROR(VLOOKUP(CH147,Auxiliar!$A:$C,2,0),"")</f>
        <v/>
      </c>
      <c r="CK147" s="7" t="str">
        <f>+IFERROR(VLOOKUP(CH147,Auxiliar!$A:$C,3,0),"")</f>
        <v/>
      </c>
      <c r="CM147" s="1">
        <v>2025</v>
      </c>
      <c r="CN147" s="1" t="s">
        <v>20</v>
      </c>
      <c r="CO147" s="6">
        <v>2025</v>
      </c>
      <c r="CP147" s="6" t="s">
        <v>20</v>
      </c>
      <c r="CQ147" s="7" t="s">
        <v>21</v>
      </c>
      <c r="CS147" s="1"/>
      <c r="CT147" s="1"/>
      <c r="CU147" s="6" t="str">
        <f>+IFERROR(VALUE(RIGHT(Tabla17[[#This Row],[B2B]],6)),"")</f>
        <v/>
      </c>
      <c r="CV147" s="6" t="str">
        <f>+IFERROR(VLOOKUP(CT147,Auxiliar!$A:$C,2,0),"")</f>
        <v/>
      </c>
      <c r="CW147" s="7" t="str">
        <f>+IFERROR(VLOOKUP(CT147,Auxiliar!$A:$C,3,0),"")</f>
        <v/>
      </c>
      <c r="CY147" s="1">
        <v>2025</v>
      </c>
      <c r="CZ147" s="1" t="s">
        <v>16</v>
      </c>
      <c r="DA147" s="6">
        <f>+IFERROR(VALUE(RIGHT(Tabla18[[#This Row],[B2B]],6)),"")</f>
        <v>2025</v>
      </c>
      <c r="DB147" s="6" t="str">
        <f>+IFERROR(VLOOKUP(CZ147,Auxiliar!$A:$C,2,0),"")</f>
        <v>PREMIUM</v>
      </c>
      <c r="DC147" s="7" t="str">
        <f>+IFERROR(VLOOKUP(CZ147,Auxiliar!$A:$C,3,0),"")</f>
        <v>0b 0% | 2b 2% | 5b 3,5% | 10b 5%</v>
      </c>
      <c r="DE147" s="1">
        <v>2025</v>
      </c>
      <c r="DF147" s="1" t="s">
        <v>19</v>
      </c>
      <c r="DG147" s="6">
        <f>+IFERROR(VALUE(RIGHT(Tabla19[[#This Row],[B2B]],6)),"")</f>
        <v>2025</v>
      </c>
      <c r="DH147" s="6" t="str">
        <f>+IFERROR(VLOOKUP(DF147,Auxiliar!$A:$C,2,0),"")</f>
        <v>MICHELOB</v>
      </c>
      <c r="DI147" s="7" t="str">
        <f>+IFERROR(VLOOKUP(DF147,Auxiliar!$A:$C,3,0),"")</f>
        <v>1b 7% | 3b 22% | 8b 27%</v>
      </c>
      <c r="DK147" s="1"/>
      <c r="DL147" s="1"/>
      <c r="DM147" s="6" t="str">
        <f>+IFERROR(VALUE(RIGHT(Tabla20[[#This Row],[B2B]],6)),"")</f>
        <v/>
      </c>
      <c r="DN147" s="6" t="str">
        <f>+IFERROR(VLOOKUP(DL147,Auxiliar!$A:$C,2,0),"")</f>
        <v/>
      </c>
      <c r="DO147" s="7" t="str">
        <f>+IFERROR(VLOOKUP(DL147,Auxiliar!$A:$C,3,0),"")</f>
        <v/>
      </c>
      <c r="DQ147" s="1">
        <v>2025</v>
      </c>
      <c r="DR147" s="12" t="s">
        <v>24</v>
      </c>
      <c r="DS147" s="6">
        <f>+IFERROR(VALUE(RIGHT(Tabla21[[#This Row],[B2B]],6)),"")</f>
        <v>2025</v>
      </c>
      <c r="DT147" s="6" t="str">
        <f>+IFERROR(VLOOKUP(DR147,Auxiliar!$A:$C,2,0),"")</f>
        <v>CORONA PORRON</v>
      </c>
      <c r="DU147" s="7" t="str">
        <f>+IFERROR(VLOOKUP(DR147,Auxiliar!$A:$C,3,0),"")</f>
        <v>1b 5% | 20b 0%</v>
      </c>
      <c r="DW147" s="1">
        <v>5889</v>
      </c>
      <c r="DX147" s="12" t="s">
        <v>43</v>
      </c>
      <c r="DY147" s="6">
        <f>+IFERROR(VALUE(RIGHT(Tabla22[[#This Row],[B2B]],6)),"")</f>
        <v>5889</v>
      </c>
      <c r="DZ147" s="6" t="str">
        <f>+IFERROR(VLOOKUP(DX147,Auxiliar!$A:$C,2,0),"")</f>
        <v xml:space="preserve">VALUE LATA </v>
      </c>
      <c r="EA147" s="7" t="str">
        <f>+IFERROR(VLOOKUP(DX147,Auxiliar!$A:$C,3,0),"")</f>
        <v>1b 15% | 100b 18%</v>
      </c>
      <c r="EC147" s="1">
        <v>4689</v>
      </c>
      <c r="ED147" s="12" t="s">
        <v>47</v>
      </c>
      <c r="EE147" s="6">
        <f>+IFERROR(VALUE(RIGHT(Tabla23[[#This Row],[B2B]],6)),"")</f>
        <v>4689</v>
      </c>
      <c r="EF147" s="6" t="str">
        <f>+IFERROR(VLOOKUP(ED147,Auxiliar!$A:$C,2,0),"")</f>
        <v>VALUE LATON</v>
      </c>
      <c r="EG147" s="7" t="str">
        <f>+IFERROR(VLOOKUP(ED147,Auxiliar!$A:$C,3,0),"")</f>
        <v>1b 10% | 5b 15% | 192b 0%</v>
      </c>
      <c r="EI147" s="1"/>
      <c r="EJ147" s="12"/>
      <c r="EK147" s="6" t="str">
        <f>+IFERROR(VALUE(RIGHT(Tabla24[[#This Row],[B2B]],6)),"")</f>
        <v/>
      </c>
      <c r="EL147" s="6" t="str">
        <f>+IFERROR(VLOOKUP(EJ147,Auxiliar!$A:$C,2,0),"")</f>
        <v/>
      </c>
      <c r="EM147" s="7" t="str">
        <f>+IFERROR(VLOOKUP(EJ147,Auxiliar!$A:$C,3,0),"")</f>
        <v/>
      </c>
      <c r="EO147" s="1"/>
      <c r="EP147" s="12"/>
      <c r="EQ147" s="6" t="str">
        <f>+IFERROR(VALUE(RIGHT(Tabla25[[#This Row],[B2B]],6)),"")</f>
        <v/>
      </c>
      <c r="ER147" s="6" t="str">
        <f>+IFERROR(VLOOKUP(EP147,Auxiliar!$A:$C,2,0),"")</f>
        <v/>
      </c>
      <c r="ES147" s="7" t="str">
        <f>+IFERROR(VLOOKUP(EP147,Auxiliar!$A:$C,3,0),"")</f>
        <v/>
      </c>
      <c r="EU147" s="1"/>
      <c r="EV147" s="12"/>
      <c r="EW147" s="6" t="str">
        <f>+IFERROR(VALUE(RIGHT(Tabla26[[#This Row],[B2B]],6)),"")</f>
        <v/>
      </c>
      <c r="EX147" s="6" t="str">
        <f>+IFERROR(VLOOKUP(EV147,Auxiliar!$A:$C,2,0),"")</f>
        <v/>
      </c>
      <c r="EY147" s="7" t="str">
        <f>+IFERROR(VLOOKUP(EV147,Auxiliar!$A:$C,3,0),"")</f>
        <v/>
      </c>
      <c r="EZ147" s="1"/>
      <c r="FA147" s="12"/>
      <c r="FB147" s="6" t="str">
        <f>+IFERROR(VALUE(RIGHT(Tabla27[[#This Row],[B2B]],6)),"")</f>
        <v/>
      </c>
      <c r="FC147" s="6" t="str">
        <f>+IFERROR(VLOOKUP(FA147,Auxiliar!$A:$C,2,0),"")</f>
        <v/>
      </c>
      <c r="FD147" s="7" t="str">
        <f>+IFERROR(VLOOKUP(FA147,Auxiliar!$A:$C,3,0),"")</f>
        <v/>
      </c>
      <c r="FE147" s="1"/>
      <c r="FF147" s="12"/>
      <c r="FG147" s="6" t="str">
        <f>+IFERROR(VALUE(RIGHT(Tabla28[[#This Row],[B2B]],6)),"")</f>
        <v/>
      </c>
      <c r="FH147" s="6" t="str">
        <f>+IFERROR(VLOOKUP(FF147,Auxiliar!$A:$C,2,0),"")</f>
        <v/>
      </c>
      <c r="FI147" s="7" t="str">
        <f>+IFERROR(VLOOKUP(FF147,Auxiliar!$A:$C,3,0),"")</f>
        <v/>
      </c>
      <c r="FJ147" s="1"/>
      <c r="FK147" s="12"/>
      <c r="FL147" s="6" t="str">
        <f>+IFERROR(VALUE(RIGHT(Tabla29[[#This Row],[B2B]],6)),"")</f>
        <v/>
      </c>
      <c r="FM147" s="6" t="str">
        <f>+IFERROR(VLOOKUP(FK147,Auxiliar!$A:$C,2,0),"")</f>
        <v/>
      </c>
      <c r="FN147" s="7" t="str">
        <f>+IFERROR(VLOOKUP(FK147,Auxiliar!$A:$C,3,0),"")</f>
        <v/>
      </c>
      <c r="FO147" s="1"/>
      <c r="FP147" s="12"/>
      <c r="FQ147" s="6" t="str">
        <f>+IFERROR(VALUE(RIGHT(Tabla30[[#This Row],[B2B]],6)),"")</f>
        <v/>
      </c>
      <c r="FR147" s="6" t="str">
        <f>+IFERROR(VLOOKUP(FP147,Auxiliar!$A:$C,2,0),"")</f>
        <v/>
      </c>
      <c r="FS147" s="7"/>
      <c r="FT147" s="1"/>
      <c r="FU147" s="12"/>
      <c r="FV147" s="6" t="str">
        <f>+IFERROR(VALUE(RIGHT(Tabla31[[#This Row],[B2B]],6)),"")</f>
        <v/>
      </c>
      <c r="FW147" s="6" t="str">
        <f>+IFERROR(VLOOKUP(FU147,Auxiliar!$A:$C,2,0),"")</f>
        <v/>
      </c>
      <c r="FX147" s="7" t="str">
        <f>+IFERROR(VLOOKUP(FU147,Auxiliar!$A:$C,3,0),"")</f>
        <v/>
      </c>
      <c r="FY147" s="1"/>
      <c r="FZ147" s="12"/>
      <c r="GA147" s="6" t="str">
        <f>+IFERROR(VALUE(RIGHT(Tabla32[[#This Row],[B2B]],6)),"")</f>
        <v/>
      </c>
      <c r="GB147" s="6" t="str">
        <f>+IFERROR(VLOOKUP(FZ147,Auxiliar!$A:$C,2,0),"")</f>
        <v/>
      </c>
      <c r="GC147" s="7" t="str">
        <f>+IFERROR(VLOOKUP(FZ147,Auxiliar!$A:$C,3,0),"")</f>
        <v/>
      </c>
      <c r="GD147" s="1"/>
      <c r="GE147" s="12"/>
      <c r="GF147" s="6" t="str">
        <f>+IFERROR(VALUE(RIGHT(Tabla33[[#This Row],[B2B]],6)),"")</f>
        <v/>
      </c>
      <c r="GG147" s="6" t="str">
        <f>+IFERROR(VLOOKUP(GE147,Auxiliar!$A:$C,2,0),"")</f>
        <v/>
      </c>
      <c r="GH147" s="7" t="str">
        <f>+IFERROR(VLOOKUP(GE147,Auxiliar!$A:$C,3,0),"")</f>
        <v/>
      </c>
    </row>
    <row r="148" spans="1:190" x14ac:dyDescent="0.25">
      <c r="A148" s="1"/>
      <c r="B148" s="1"/>
      <c r="C148" t="str">
        <f>+IFERROR(VALUE(RIGHT(Tabla1[[#This Row],[B2B]],6)),"")</f>
        <v/>
      </c>
      <c r="D148" t="str">
        <f>+IFERROR(VLOOKUP(B148,Auxiliar!$A:$C,2,0),"")</f>
        <v/>
      </c>
      <c r="E148" s="5" t="str">
        <f>+IFERROR(VLOOKUP(B148,Auxiliar!$A:$C,3,0),"")</f>
        <v/>
      </c>
      <c r="S148" s="1">
        <v>2989</v>
      </c>
      <c r="T148" s="1" t="s">
        <v>9</v>
      </c>
      <c r="U148" s="6">
        <f>+IFERROR(VALUE(RIGHT(Tabla4[[#This Row],[B2B]],6)),"")</f>
        <v>2989</v>
      </c>
      <c r="V148" s="6" t="str">
        <f>+IFERROR(VLOOKUP(T148,Auxiliar!$A:$C,2,0),"")</f>
        <v>CORE</v>
      </c>
      <c r="W148" s="7" t="str">
        <f>+IFERROR(VLOOKUP(T148,Auxiliar!$A:$C,3,0),"")</f>
        <v>0b 1% | 2b 5% | 4b 6%</v>
      </c>
      <c r="Y148" s="1">
        <v>5085</v>
      </c>
      <c r="Z148" s="1" t="s">
        <v>10</v>
      </c>
      <c r="AA148" s="6">
        <f>+IFERROR(VALUE(RIGHT(Tabla5[[#This Row],[B2B]],6)),"")</f>
        <v>5085</v>
      </c>
      <c r="AB148" s="6" t="str">
        <f>+IFERROR(VLOOKUP(Z148,Auxiliar!$A:$C,2,0),"")</f>
        <v>CORE</v>
      </c>
      <c r="AC148" s="7" t="str">
        <f>+IFERROR(VLOOKUP(Z148,Auxiliar!$A:$C,3,0),"")</f>
        <v>0b 1% | 3b 4% | 5b 6%</v>
      </c>
      <c r="AE148" s="1">
        <v>11910</v>
      </c>
      <c r="AF148" s="1" t="s">
        <v>11</v>
      </c>
      <c r="AG148" s="6">
        <f>+IFERROR(VALUE(RIGHT(Tabla6[[#This Row],[B2B]],6)),"")</f>
        <v>11910</v>
      </c>
      <c r="AH148" s="6" t="str">
        <f>+IFERROR(VLOOKUP(AF148,Auxiliar!$A:$C,2,0),"")</f>
        <v>CORE</v>
      </c>
      <c r="AI148" s="7" t="str">
        <f>+IFERROR(VLOOKUP(AF148,Auxiliar!$A:$C,3,0),"")</f>
        <v>0b 1% | 6b 5% | 10b 6%</v>
      </c>
      <c r="AK148" s="1">
        <v>2758</v>
      </c>
      <c r="AL148" s="1" t="s">
        <v>30</v>
      </c>
      <c r="AM148" s="6">
        <f>+IFERROR(VALUE(RIGHT(Tabla7[[#This Row],[B2B]],6)),"")</f>
        <v>2758</v>
      </c>
      <c r="AN148" s="6" t="str">
        <f>+IFERROR(VLOOKUP(AL148,Auxiliar!$A:$C,2,0),"")</f>
        <v>LATONES</v>
      </c>
      <c r="AO148" s="7" t="str">
        <f>+IFERROR(VLOOKUP(AL148,Auxiliar!$A:$C,3,0),"")</f>
        <v>1b 4% | 5b 7% | 97b 0%</v>
      </c>
      <c r="AQ148" s="1">
        <v>4616</v>
      </c>
      <c r="AR148" s="1" t="s">
        <v>31</v>
      </c>
      <c r="AS148" s="6">
        <f>+IFERROR(VALUE(RIGHT(Tabla8[[#This Row],[B2B]],6)),"")</f>
        <v>4616</v>
      </c>
      <c r="AT148" s="6" t="str">
        <f>+IFERROR(VLOOKUP(AR148,Auxiliar!$A:$C,2,0),"")</f>
        <v>LATONES</v>
      </c>
      <c r="AU148" s="7" t="str">
        <f>+IFERROR(VLOOKUP(AR148,Auxiliar!$A:$C,3,0),"")</f>
        <v>2b 3% | 4b 5% | 5b 8% | 193 0%</v>
      </c>
      <c r="AW148" s="1"/>
      <c r="AX148" s="1" t="s">
        <v>32</v>
      </c>
      <c r="AY148" s="6" t="str">
        <f>+IFERROR(VALUE(RIGHT(Tabla9[[#This Row],[B2B]],6)),"")</f>
        <v/>
      </c>
      <c r="AZ148" s="6" t="str">
        <f>+IFERROR(VLOOKUP(AX148,Auxiliar!$A:$C,2,0),"")</f>
        <v>LATONES</v>
      </c>
      <c r="BA148" s="7" t="str">
        <f>+IFERROR(VLOOKUP(AX148,Auxiliar!$A:$C,3,0),"")</f>
        <v>2b 3% | 4b 4% | 6b 5% | 10b 8%  | 385b 0%</v>
      </c>
      <c r="BC148" s="1"/>
      <c r="BD148" s="1" t="s">
        <v>33</v>
      </c>
      <c r="BE148" s="6" t="str">
        <f>+IFERROR(VALUE(RIGHT(Tabla10[[#This Row],[B2B]],6)),"")</f>
        <v/>
      </c>
      <c r="BF148" s="6" t="str">
        <f>+IFERROR(VLOOKUP(BD148,Auxiliar!$A:$C,2,0),"")</f>
        <v>LATONES</v>
      </c>
      <c r="BG148" s="7" t="str">
        <f>+IFERROR(VLOOKUP(BD148,Auxiliar!$A:$C,3,0),"")</f>
        <v>6b 4% | 12b 5% | 15b 8% | 385b 0%</v>
      </c>
      <c r="BI148" s="1"/>
      <c r="BJ148" s="1"/>
      <c r="BK148" s="6" t="str">
        <f>+IFERROR(VALUE(RIGHT(Tabla11[[#This Row],[B2B]],6)),"")</f>
        <v/>
      </c>
      <c r="BL148" s="6" t="str">
        <f>+IFERROR(VLOOKUP(BJ148,Auxiliar!$A:$C,2,0),"")</f>
        <v/>
      </c>
      <c r="BM148" s="7" t="str">
        <f>+IFERROR(VLOOKUP(BJ148,Auxiliar!$A:$C,3,0),"")</f>
        <v/>
      </c>
      <c r="BO148" s="1">
        <v>5889</v>
      </c>
      <c r="BP148" s="1" t="s">
        <v>39</v>
      </c>
      <c r="BQ148" s="6">
        <f>+IFERROR(VALUE(RIGHT(Tabla12[[#This Row],[B2B]],6)),"")</f>
        <v>5889</v>
      </c>
      <c r="BR148" s="6" t="str">
        <f>+IFERROR(VLOOKUP(BP148,Auxiliar!$A:$C,2,0),"")</f>
        <v>VALUE LITRO</v>
      </c>
      <c r="BS148" s="7" t="str">
        <f>+IFERROR(VLOOKUP(BP148,Auxiliar!$A:$C,3,0),"")</f>
        <v>1b 12%</v>
      </c>
      <c r="CA148" s="1">
        <v>2109</v>
      </c>
      <c r="CB148" s="1" t="s">
        <v>35</v>
      </c>
      <c r="CC148" s="6">
        <f>+IFERROR(VALUE(RIGHT(Tabla14[[#This Row],[B2B]],6)),"")</f>
        <v>2109</v>
      </c>
      <c r="CD148" s="6" t="str">
        <f>+IFERROR(VLOOKUP(CB148,Auxiliar!$A:$C,2,0),"")</f>
        <v>Corona 710cc</v>
      </c>
      <c r="CE148" s="7" t="str">
        <f>+IFERROR(VLOOKUP(CB148,Auxiliar!$A:$C,3,0),"")</f>
        <v>1b 10% | 85b 0%</v>
      </c>
      <c r="CG148" s="1"/>
      <c r="CH148" s="1"/>
      <c r="CI148" s="6" t="str">
        <f>+IFERROR(VALUE(RIGHT(Tabla15[[#This Row],[B2B]],6)),"")</f>
        <v/>
      </c>
      <c r="CJ148" s="6" t="str">
        <f>+IFERROR(VLOOKUP(CH148,Auxiliar!$A:$C,2,0),"")</f>
        <v/>
      </c>
      <c r="CK148" s="7" t="str">
        <f>+IFERROR(VLOOKUP(CH148,Auxiliar!$A:$C,3,0),"")</f>
        <v/>
      </c>
      <c r="CM148" s="1">
        <v>2043</v>
      </c>
      <c r="CN148" s="1" t="s">
        <v>20</v>
      </c>
      <c r="CO148" s="6">
        <v>2043</v>
      </c>
      <c r="CP148" s="6" t="s">
        <v>20</v>
      </c>
      <c r="CQ148" s="7" t="s">
        <v>21</v>
      </c>
      <c r="CS148" s="1"/>
      <c r="CT148" s="1"/>
      <c r="CU148" s="6" t="str">
        <f>+IFERROR(VALUE(RIGHT(Tabla17[[#This Row],[B2B]],6)),"")</f>
        <v/>
      </c>
      <c r="CV148" s="6" t="str">
        <f>+IFERROR(VLOOKUP(CT148,Auxiliar!$A:$C,2,0),"")</f>
        <v/>
      </c>
      <c r="CW148" s="7" t="str">
        <f>+IFERROR(VLOOKUP(CT148,Auxiliar!$A:$C,3,0),"")</f>
        <v/>
      </c>
      <c r="CY148" s="1">
        <v>2043</v>
      </c>
      <c r="CZ148" s="1" t="s">
        <v>16</v>
      </c>
      <c r="DA148" s="6">
        <f>+IFERROR(VALUE(RIGHT(Tabla18[[#This Row],[B2B]],6)),"")</f>
        <v>2043</v>
      </c>
      <c r="DB148" s="6" t="str">
        <f>+IFERROR(VLOOKUP(CZ148,Auxiliar!$A:$C,2,0),"")</f>
        <v>PREMIUM</v>
      </c>
      <c r="DC148" s="7" t="str">
        <f>+IFERROR(VLOOKUP(CZ148,Auxiliar!$A:$C,3,0),"")</f>
        <v>0b 0% | 2b 2% | 5b 3,5% | 10b 5%</v>
      </c>
      <c r="DE148" s="1">
        <v>2043</v>
      </c>
      <c r="DF148" s="1" t="s">
        <v>19</v>
      </c>
      <c r="DG148" s="6">
        <f>+IFERROR(VALUE(RIGHT(Tabla19[[#This Row],[B2B]],6)),"")</f>
        <v>2043</v>
      </c>
      <c r="DH148" s="6" t="str">
        <f>+IFERROR(VLOOKUP(DF148,Auxiliar!$A:$C,2,0),"")</f>
        <v>MICHELOB</v>
      </c>
      <c r="DI148" s="7" t="str">
        <f>+IFERROR(VLOOKUP(DF148,Auxiliar!$A:$C,3,0),"")</f>
        <v>1b 7% | 3b 22% | 8b 27%</v>
      </c>
      <c r="DK148" s="1"/>
      <c r="DL148" s="1"/>
      <c r="DM148" s="6" t="str">
        <f>+IFERROR(VALUE(RIGHT(Tabla20[[#This Row],[B2B]],6)),"")</f>
        <v/>
      </c>
      <c r="DN148" s="6" t="str">
        <f>+IFERROR(VLOOKUP(DL148,Auxiliar!$A:$C,2,0),"")</f>
        <v/>
      </c>
      <c r="DO148" s="7" t="str">
        <f>+IFERROR(VLOOKUP(DL148,Auxiliar!$A:$C,3,0),"")</f>
        <v/>
      </c>
      <c r="DQ148" s="1">
        <v>2043</v>
      </c>
      <c r="DR148" s="12" t="s">
        <v>24</v>
      </c>
      <c r="DS148" s="6">
        <f>+IFERROR(VALUE(RIGHT(Tabla21[[#This Row],[B2B]],6)),"")</f>
        <v>2043</v>
      </c>
      <c r="DT148" s="6" t="str">
        <f>+IFERROR(VLOOKUP(DR148,Auxiliar!$A:$C,2,0),"")</f>
        <v>CORONA PORRON</v>
      </c>
      <c r="DU148" s="7" t="str">
        <f>+IFERROR(VLOOKUP(DR148,Auxiliar!$A:$C,3,0),"")</f>
        <v>1b 5% | 20b 0%</v>
      </c>
      <c r="DW148" s="1">
        <v>5890</v>
      </c>
      <c r="DX148" s="12" t="s">
        <v>43</v>
      </c>
      <c r="DY148" s="6">
        <f>+IFERROR(VALUE(RIGHT(Tabla22[[#This Row],[B2B]],6)),"")</f>
        <v>5890</v>
      </c>
      <c r="DZ148" s="6" t="str">
        <f>+IFERROR(VLOOKUP(DX148,Auxiliar!$A:$C,2,0),"")</f>
        <v xml:space="preserve">VALUE LATA </v>
      </c>
      <c r="EA148" s="7" t="str">
        <f>+IFERROR(VLOOKUP(DX148,Auxiliar!$A:$C,3,0),"")</f>
        <v>1b 15% | 100b 18%</v>
      </c>
      <c r="EC148" s="1">
        <v>5888</v>
      </c>
      <c r="ED148" s="12" t="s">
        <v>47</v>
      </c>
      <c r="EE148" s="6">
        <f>+IFERROR(VALUE(RIGHT(Tabla23[[#This Row],[B2B]],6)),"")</f>
        <v>5888</v>
      </c>
      <c r="EF148" s="6" t="str">
        <f>+IFERROR(VLOOKUP(ED148,Auxiliar!$A:$C,2,0),"")</f>
        <v>VALUE LATON</v>
      </c>
      <c r="EG148" s="7" t="str">
        <f>+IFERROR(VLOOKUP(ED148,Auxiliar!$A:$C,3,0),"")</f>
        <v>1b 10% | 5b 15% | 192b 0%</v>
      </c>
      <c r="EI148" s="1"/>
      <c r="EJ148" s="12"/>
      <c r="EK148" s="6" t="str">
        <f>+IFERROR(VALUE(RIGHT(Tabla24[[#This Row],[B2B]],6)),"")</f>
        <v/>
      </c>
      <c r="EL148" s="6" t="str">
        <f>+IFERROR(VLOOKUP(EJ148,Auxiliar!$A:$C,2,0),"")</f>
        <v/>
      </c>
      <c r="EM148" s="7" t="str">
        <f>+IFERROR(VLOOKUP(EJ148,Auxiliar!$A:$C,3,0),"")</f>
        <v/>
      </c>
      <c r="EO148" s="1"/>
      <c r="EP148" s="12"/>
      <c r="EQ148" s="6" t="str">
        <f>+IFERROR(VALUE(RIGHT(Tabla25[[#This Row],[B2B]],6)),"")</f>
        <v/>
      </c>
      <c r="ER148" s="6" t="str">
        <f>+IFERROR(VLOOKUP(EP148,Auxiliar!$A:$C,2,0),"")</f>
        <v/>
      </c>
      <c r="ES148" s="7" t="str">
        <f>+IFERROR(VLOOKUP(EP148,Auxiliar!$A:$C,3,0),"")</f>
        <v/>
      </c>
      <c r="EU148" s="1"/>
      <c r="EV148" s="12"/>
      <c r="EW148" s="6" t="str">
        <f>+IFERROR(VALUE(RIGHT(Tabla26[[#This Row],[B2B]],6)),"")</f>
        <v/>
      </c>
      <c r="EX148" s="6" t="str">
        <f>+IFERROR(VLOOKUP(EV148,Auxiliar!$A:$C,2,0),"")</f>
        <v/>
      </c>
      <c r="EY148" s="7" t="str">
        <f>+IFERROR(VLOOKUP(EV148,Auxiliar!$A:$C,3,0),"")</f>
        <v/>
      </c>
      <c r="EZ148" s="1"/>
      <c r="FA148" s="12"/>
      <c r="FB148" s="6" t="str">
        <f>+IFERROR(VALUE(RIGHT(Tabla27[[#This Row],[B2B]],6)),"")</f>
        <v/>
      </c>
      <c r="FC148" s="6" t="str">
        <f>+IFERROR(VLOOKUP(FA148,Auxiliar!$A:$C,2,0),"")</f>
        <v/>
      </c>
      <c r="FD148" s="7" t="str">
        <f>+IFERROR(VLOOKUP(FA148,Auxiliar!$A:$C,3,0),"")</f>
        <v/>
      </c>
      <c r="FE148" s="1"/>
      <c r="FF148" s="12"/>
      <c r="FG148" s="6" t="str">
        <f>+IFERROR(VALUE(RIGHT(Tabla28[[#This Row],[B2B]],6)),"")</f>
        <v/>
      </c>
      <c r="FH148" s="6" t="str">
        <f>+IFERROR(VLOOKUP(FF148,Auxiliar!$A:$C,2,0),"")</f>
        <v/>
      </c>
      <c r="FI148" s="7" t="str">
        <f>+IFERROR(VLOOKUP(FF148,Auxiliar!$A:$C,3,0),"")</f>
        <v/>
      </c>
      <c r="FJ148" s="1"/>
      <c r="FK148" s="12"/>
      <c r="FL148" s="6" t="str">
        <f>+IFERROR(VALUE(RIGHT(Tabla29[[#This Row],[B2B]],6)),"")</f>
        <v/>
      </c>
      <c r="FM148" s="6" t="str">
        <f>+IFERROR(VLOOKUP(FK148,Auxiliar!$A:$C,2,0),"")</f>
        <v/>
      </c>
      <c r="FN148" s="7" t="str">
        <f>+IFERROR(VLOOKUP(FK148,Auxiliar!$A:$C,3,0),"")</f>
        <v/>
      </c>
      <c r="FO148" s="1"/>
      <c r="FP148" s="12"/>
      <c r="FQ148" s="6" t="str">
        <f>+IFERROR(VALUE(RIGHT(Tabla30[[#This Row],[B2B]],6)),"")</f>
        <v/>
      </c>
      <c r="FR148" s="6" t="str">
        <f>+IFERROR(VLOOKUP(FP148,Auxiliar!$A:$C,2,0),"")</f>
        <v/>
      </c>
      <c r="FS148" s="7"/>
      <c r="FT148" s="1"/>
      <c r="FU148" s="12"/>
      <c r="FV148" s="6" t="str">
        <f>+IFERROR(VALUE(RIGHT(Tabla31[[#This Row],[B2B]],6)),"")</f>
        <v/>
      </c>
      <c r="FW148" s="6" t="str">
        <f>+IFERROR(VLOOKUP(FU148,Auxiliar!$A:$C,2,0),"")</f>
        <v/>
      </c>
      <c r="FX148" s="7" t="str">
        <f>+IFERROR(VLOOKUP(FU148,Auxiliar!$A:$C,3,0),"")</f>
        <v/>
      </c>
      <c r="FY148" s="1"/>
      <c r="FZ148" s="12"/>
      <c r="GA148" s="6" t="str">
        <f>+IFERROR(VALUE(RIGHT(Tabla32[[#This Row],[B2B]],6)),"")</f>
        <v/>
      </c>
      <c r="GB148" s="6" t="str">
        <f>+IFERROR(VLOOKUP(FZ148,Auxiliar!$A:$C,2,0),"")</f>
        <v/>
      </c>
      <c r="GC148" s="7" t="str">
        <f>+IFERROR(VLOOKUP(FZ148,Auxiliar!$A:$C,3,0),"")</f>
        <v/>
      </c>
      <c r="GD148" s="1"/>
      <c r="GE148" s="12"/>
      <c r="GF148" s="6" t="str">
        <f>+IFERROR(VALUE(RIGHT(Tabla33[[#This Row],[B2B]],6)),"")</f>
        <v/>
      </c>
      <c r="GG148" s="6" t="str">
        <f>+IFERROR(VLOOKUP(GE148,Auxiliar!$A:$C,2,0),"")</f>
        <v/>
      </c>
      <c r="GH148" s="7" t="str">
        <f>+IFERROR(VLOOKUP(GE148,Auxiliar!$A:$C,3,0),"")</f>
        <v/>
      </c>
    </row>
    <row r="149" spans="1:190" x14ac:dyDescent="0.25">
      <c r="A149" s="1"/>
      <c r="B149" s="1"/>
      <c r="C149" t="str">
        <f>+IFERROR(VALUE(RIGHT(Tabla1[[#This Row],[B2B]],6)),"")</f>
        <v/>
      </c>
      <c r="D149" t="str">
        <f>+IFERROR(VLOOKUP(B149,Auxiliar!$A:$C,2,0),"")</f>
        <v/>
      </c>
      <c r="E149" s="5" t="str">
        <f>+IFERROR(VLOOKUP(B149,Auxiliar!$A:$C,3,0),"")</f>
        <v/>
      </c>
      <c r="S149" s="1">
        <v>2990</v>
      </c>
      <c r="T149" s="1" t="s">
        <v>9</v>
      </c>
      <c r="U149" s="6">
        <f>+IFERROR(VALUE(RIGHT(Tabla4[[#This Row],[B2B]],6)),"")</f>
        <v>2990</v>
      </c>
      <c r="V149" s="6" t="str">
        <f>+IFERROR(VLOOKUP(T149,Auxiliar!$A:$C,2,0),"")</f>
        <v>CORE</v>
      </c>
      <c r="W149" s="7" t="str">
        <f>+IFERROR(VLOOKUP(T149,Auxiliar!$A:$C,3,0),"")</f>
        <v>0b 1% | 2b 5% | 4b 6%</v>
      </c>
      <c r="Y149" s="1">
        <v>5091</v>
      </c>
      <c r="Z149" s="1" t="s">
        <v>10</v>
      </c>
      <c r="AA149" s="6">
        <f>+IFERROR(VALUE(RIGHT(Tabla5[[#This Row],[B2B]],6)),"")</f>
        <v>5091</v>
      </c>
      <c r="AB149" s="6" t="str">
        <f>+IFERROR(VLOOKUP(Z149,Auxiliar!$A:$C,2,0),"")</f>
        <v>CORE</v>
      </c>
      <c r="AC149" s="7" t="str">
        <f>+IFERROR(VLOOKUP(Z149,Auxiliar!$A:$C,3,0),"")</f>
        <v>0b 1% | 3b 4% | 5b 6%</v>
      </c>
      <c r="AE149" s="1">
        <v>11968</v>
      </c>
      <c r="AF149" s="1" t="s">
        <v>11</v>
      </c>
      <c r="AG149" s="6">
        <f>+IFERROR(VALUE(RIGHT(Tabla6[[#This Row],[B2B]],6)),"")</f>
        <v>11968</v>
      </c>
      <c r="AH149" s="6" t="str">
        <f>+IFERROR(VLOOKUP(AF149,Auxiliar!$A:$C,2,0),"")</f>
        <v>CORE</v>
      </c>
      <c r="AI149" s="7" t="str">
        <f>+IFERROR(VLOOKUP(AF149,Auxiliar!$A:$C,3,0),"")</f>
        <v>0b 1% | 6b 5% | 10b 6%</v>
      </c>
      <c r="AK149" s="1">
        <v>2763</v>
      </c>
      <c r="AL149" s="1" t="s">
        <v>30</v>
      </c>
      <c r="AM149" s="6">
        <f>+IFERROR(VALUE(RIGHT(Tabla7[[#This Row],[B2B]],6)),"")</f>
        <v>2763</v>
      </c>
      <c r="AN149" s="6" t="str">
        <f>+IFERROR(VLOOKUP(AL149,Auxiliar!$A:$C,2,0),"")</f>
        <v>LATONES</v>
      </c>
      <c r="AO149" s="7" t="str">
        <f>+IFERROR(VLOOKUP(AL149,Auxiliar!$A:$C,3,0),"")</f>
        <v>1b 4% | 5b 7% | 97b 0%</v>
      </c>
      <c r="AQ149" s="1">
        <v>4617</v>
      </c>
      <c r="AR149" s="1" t="s">
        <v>31</v>
      </c>
      <c r="AS149" s="6">
        <f>+IFERROR(VALUE(RIGHT(Tabla8[[#This Row],[B2B]],6)),"")</f>
        <v>4617</v>
      </c>
      <c r="AT149" s="6" t="str">
        <f>+IFERROR(VLOOKUP(AR149,Auxiliar!$A:$C,2,0),"")</f>
        <v>LATONES</v>
      </c>
      <c r="AU149" s="7" t="str">
        <f>+IFERROR(VLOOKUP(AR149,Auxiliar!$A:$C,3,0),"")</f>
        <v>2b 3% | 4b 5% | 5b 8% | 193 0%</v>
      </c>
      <c r="AW149" s="1"/>
      <c r="AX149" s="1" t="s">
        <v>32</v>
      </c>
      <c r="AY149" s="6" t="str">
        <f>+IFERROR(VALUE(RIGHT(Tabla9[[#This Row],[B2B]],6)),"")</f>
        <v/>
      </c>
      <c r="AZ149" s="6" t="str">
        <f>+IFERROR(VLOOKUP(AX149,Auxiliar!$A:$C,2,0),"")</f>
        <v>LATONES</v>
      </c>
      <c r="BA149" s="7" t="str">
        <f>+IFERROR(VLOOKUP(AX149,Auxiliar!$A:$C,3,0),"")</f>
        <v>2b 3% | 4b 4% | 6b 5% | 10b 8%  | 385b 0%</v>
      </c>
      <c r="BC149" s="1"/>
      <c r="BD149" s="1" t="s">
        <v>33</v>
      </c>
      <c r="BE149" s="6" t="str">
        <f>+IFERROR(VALUE(RIGHT(Tabla10[[#This Row],[B2B]],6)),"")</f>
        <v/>
      </c>
      <c r="BF149" s="6" t="str">
        <f>+IFERROR(VLOOKUP(BD149,Auxiliar!$A:$C,2,0),"")</f>
        <v>LATONES</v>
      </c>
      <c r="BG149" s="7" t="str">
        <f>+IFERROR(VLOOKUP(BD149,Auxiliar!$A:$C,3,0),"")</f>
        <v>6b 4% | 12b 5% | 15b 8% | 385b 0%</v>
      </c>
      <c r="BI149" s="1"/>
      <c r="BJ149" s="1"/>
      <c r="BK149" s="6" t="str">
        <f>+IFERROR(VALUE(RIGHT(Tabla11[[#This Row],[B2B]],6)),"")</f>
        <v/>
      </c>
      <c r="BL149" s="6" t="str">
        <f>+IFERROR(VLOOKUP(BJ149,Auxiliar!$A:$C,2,0),"")</f>
        <v/>
      </c>
      <c r="BM149" s="7" t="str">
        <f>+IFERROR(VLOOKUP(BJ149,Auxiliar!$A:$C,3,0),"")</f>
        <v/>
      </c>
      <c r="BO149" s="1">
        <v>5890</v>
      </c>
      <c r="BP149" s="1" t="s">
        <v>39</v>
      </c>
      <c r="BQ149" s="6">
        <f>+IFERROR(VALUE(RIGHT(Tabla12[[#This Row],[B2B]],6)),"")</f>
        <v>5890</v>
      </c>
      <c r="BR149" s="6" t="str">
        <f>+IFERROR(VLOOKUP(BP149,Auxiliar!$A:$C,2,0),"")</f>
        <v>VALUE LITRO</v>
      </c>
      <c r="BS149" s="7" t="str">
        <f>+IFERROR(VLOOKUP(BP149,Auxiliar!$A:$C,3,0),"")</f>
        <v>1b 12%</v>
      </c>
      <c r="CA149" s="1">
        <v>2114</v>
      </c>
      <c r="CB149" s="1" t="s">
        <v>35</v>
      </c>
      <c r="CC149" s="6">
        <f>+IFERROR(VALUE(RIGHT(Tabla14[[#This Row],[B2B]],6)),"")</f>
        <v>2114</v>
      </c>
      <c r="CD149" s="6" t="str">
        <f>+IFERROR(VLOOKUP(CB149,Auxiliar!$A:$C,2,0),"")</f>
        <v>Corona 710cc</v>
      </c>
      <c r="CE149" s="7" t="str">
        <f>+IFERROR(VLOOKUP(CB149,Auxiliar!$A:$C,3,0),"")</f>
        <v>1b 10% | 85b 0%</v>
      </c>
      <c r="CG149" s="1"/>
      <c r="CH149" s="1"/>
      <c r="CI149" s="6" t="str">
        <f>+IFERROR(VALUE(RIGHT(Tabla15[[#This Row],[B2B]],6)),"")</f>
        <v/>
      </c>
      <c r="CJ149" s="6" t="str">
        <f>+IFERROR(VLOOKUP(CH149,Auxiliar!$A:$C,2,0),"")</f>
        <v/>
      </c>
      <c r="CK149" s="7" t="str">
        <f>+IFERROR(VLOOKUP(CH149,Auxiliar!$A:$C,3,0),"")</f>
        <v/>
      </c>
      <c r="CM149" s="1">
        <v>2052</v>
      </c>
      <c r="CN149" s="1" t="s">
        <v>20</v>
      </c>
      <c r="CO149" s="6">
        <v>2052</v>
      </c>
      <c r="CP149" s="6" t="s">
        <v>20</v>
      </c>
      <c r="CQ149" s="7" t="s">
        <v>21</v>
      </c>
      <c r="CS149" s="1"/>
      <c r="CT149" s="1"/>
      <c r="CU149" s="6" t="str">
        <f>+IFERROR(VALUE(RIGHT(Tabla17[[#This Row],[B2B]],6)),"")</f>
        <v/>
      </c>
      <c r="CV149" s="6" t="str">
        <f>+IFERROR(VLOOKUP(CT149,Auxiliar!$A:$C,2,0),"")</f>
        <v/>
      </c>
      <c r="CW149" s="7" t="str">
        <f>+IFERROR(VLOOKUP(CT149,Auxiliar!$A:$C,3,0),"")</f>
        <v/>
      </c>
      <c r="CY149" s="1">
        <v>2052</v>
      </c>
      <c r="CZ149" s="1" t="s">
        <v>16</v>
      </c>
      <c r="DA149" s="6">
        <f>+IFERROR(VALUE(RIGHT(Tabla18[[#This Row],[B2B]],6)),"")</f>
        <v>2052</v>
      </c>
      <c r="DB149" s="6" t="str">
        <f>+IFERROR(VLOOKUP(CZ149,Auxiliar!$A:$C,2,0),"")</f>
        <v>PREMIUM</v>
      </c>
      <c r="DC149" s="7" t="str">
        <f>+IFERROR(VLOOKUP(CZ149,Auxiliar!$A:$C,3,0),"")</f>
        <v>0b 0% | 2b 2% | 5b 3,5% | 10b 5%</v>
      </c>
      <c r="DE149" s="1">
        <v>2052</v>
      </c>
      <c r="DF149" s="1" t="s">
        <v>19</v>
      </c>
      <c r="DG149" s="6">
        <f>+IFERROR(VALUE(RIGHT(Tabla19[[#This Row],[B2B]],6)),"")</f>
        <v>2052</v>
      </c>
      <c r="DH149" s="6" t="str">
        <f>+IFERROR(VLOOKUP(DF149,Auxiliar!$A:$C,2,0),"")</f>
        <v>MICHELOB</v>
      </c>
      <c r="DI149" s="7" t="str">
        <f>+IFERROR(VLOOKUP(DF149,Auxiliar!$A:$C,3,0),"")</f>
        <v>1b 7% | 3b 22% | 8b 27%</v>
      </c>
      <c r="DK149" s="1"/>
      <c r="DL149" s="1"/>
      <c r="DM149" s="6" t="str">
        <f>+IFERROR(VALUE(RIGHT(Tabla20[[#This Row],[B2B]],6)),"")</f>
        <v/>
      </c>
      <c r="DN149" s="6" t="str">
        <f>+IFERROR(VLOOKUP(DL149,Auxiliar!$A:$C,2,0),"")</f>
        <v/>
      </c>
      <c r="DO149" s="7" t="str">
        <f>+IFERROR(VLOOKUP(DL149,Auxiliar!$A:$C,3,0),"")</f>
        <v/>
      </c>
      <c r="DQ149" s="1">
        <v>2052</v>
      </c>
      <c r="DR149" s="12" t="s">
        <v>24</v>
      </c>
      <c r="DS149" s="6">
        <f>+IFERROR(VALUE(RIGHT(Tabla21[[#This Row],[B2B]],6)),"")</f>
        <v>2052</v>
      </c>
      <c r="DT149" s="6" t="str">
        <f>+IFERROR(VLOOKUP(DR149,Auxiliar!$A:$C,2,0),"")</f>
        <v>CORONA PORRON</v>
      </c>
      <c r="DU149" s="7" t="str">
        <f>+IFERROR(VLOOKUP(DR149,Auxiliar!$A:$C,3,0),"")</f>
        <v>1b 5% | 20b 0%</v>
      </c>
      <c r="DW149" s="1">
        <v>4699</v>
      </c>
      <c r="DX149" s="12" t="s">
        <v>43</v>
      </c>
      <c r="DY149" s="6">
        <f>+IFERROR(VALUE(RIGHT(Tabla22[[#This Row],[B2B]],6)),"")</f>
        <v>4699</v>
      </c>
      <c r="DZ149" s="6" t="str">
        <f>+IFERROR(VLOOKUP(DX149,Auxiliar!$A:$C,2,0),"")</f>
        <v xml:space="preserve">VALUE LATA </v>
      </c>
      <c r="EA149" s="7" t="str">
        <f>+IFERROR(VLOOKUP(DX149,Auxiliar!$A:$C,3,0),"")</f>
        <v>1b 15% | 100b 18%</v>
      </c>
      <c r="EC149" s="1">
        <v>5889</v>
      </c>
      <c r="ED149" s="12" t="s">
        <v>47</v>
      </c>
      <c r="EE149" s="6">
        <f>+IFERROR(VALUE(RIGHT(Tabla23[[#This Row],[B2B]],6)),"")</f>
        <v>5889</v>
      </c>
      <c r="EF149" s="6" t="str">
        <f>+IFERROR(VLOOKUP(ED149,Auxiliar!$A:$C,2,0),"")</f>
        <v>VALUE LATON</v>
      </c>
      <c r="EG149" s="7" t="str">
        <f>+IFERROR(VLOOKUP(ED149,Auxiliar!$A:$C,3,0),"")</f>
        <v>1b 10% | 5b 15% | 192b 0%</v>
      </c>
      <c r="EI149" s="1"/>
      <c r="EJ149" s="12"/>
      <c r="EK149" s="6" t="str">
        <f>+IFERROR(VALUE(RIGHT(Tabla24[[#This Row],[B2B]],6)),"")</f>
        <v/>
      </c>
      <c r="EL149" s="6" t="str">
        <f>+IFERROR(VLOOKUP(EJ149,Auxiliar!$A:$C,2,0),"")</f>
        <v/>
      </c>
      <c r="EM149" s="7" t="str">
        <f>+IFERROR(VLOOKUP(EJ149,Auxiliar!$A:$C,3,0),"")</f>
        <v/>
      </c>
      <c r="EO149" s="1"/>
      <c r="EP149" s="12"/>
      <c r="EQ149" s="6" t="str">
        <f>+IFERROR(VALUE(RIGHT(Tabla25[[#This Row],[B2B]],6)),"")</f>
        <v/>
      </c>
      <c r="ER149" s="6" t="str">
        <f>+IFERROR(VLOOKUP(EP149,Auxiliar!$A:$C,2,0),"")</f>
        <v/>
      </c>
      <c r="ES149" s="7" t="str">
        <f>+IFERROR(VLOOKUP(EP149,Auxiliar!$A:$C,3,0),"")</f>
        <v/>
      </c>
      <c r="EU149" s="1"/>
      <c r="EV149" s="12"/>
      <c r="EW149" s="6" t="str">
        <f>+IFERROR(VALUE(RIGHT(Tabla26[[#This Row],[B2B]],6)),"")</f>
        <v/>
      </c>
      <c r="EX149" s="6" t="str">
        <f>+IFERROR(VLOOKUP(EV149,Auxiliar!$A:$C,2,0),"")</f>
        <v/>
      </c>
      <c r="EY149" s="7" t="str">
        <f>+IFERROR(VLOOKUP(EV149,Auxiliar!$A:$C,3,0),"")</f>
        <v/>
      </c>
      <c r="EZ149" s="1"/>
      <c r="FA149" s="12"/>
      <c r="FB149" s="6" t="str">
        <f>+IFERROR(VALUE(RIGHT(Tabla27[[#This Row],[B2B]],6)),"")</f>
        <v/>
      </c>
      <c r="FC149" s="6" t="str">
        <f>+IFERROR(VLOOKUP(FA149,Auxiliar!$A:$C,2,0),"")</f>
        <v/>
      </c>
      <c r="FD149" s="7" t="str">
        <f>+IFERROR(VLOOKUP(FA149,Auxiliar!$A:$C,3,0),"")</f>
        <v/>
      </c>
      <c r="FE149" s="1"/>
      <c r="FF149" s="12"/>
      <c r="FG149" s="6" t="str">
        <f>+IFERROR(VALUE(RIGHT(Tabla28[[#This Row],[B2B]],6)),"")</f>
        <v/>
      </c>
      <c r="FH149" s="6" t="str">
        <f>+IFERROR(VLOOKUP(FF149,Auxiliar!$A:$C,2,0),"")</f>
        <v/>
      </c>
      <c r="FI149" s="7" t="str">
        <f>+IFERROR(VLOOKUP(FF149,Auxiliar!$A:$C,3,0),"")</f>
        <v/>
      </c>
      <c r="FJ149" s="1"/>
      <c r="FK149" s="12"/>
      <c r="FL149" s="6" t="str">
        <f>+IFERROR(VALUE(RIGHT(Tabla29[[#This Row],[B2B]],6)),"")</f>
        <v/>
      </c>
      <c r="FM149" s="6" t="str">
        <f>+IFERROR(VLOOKUP(FK149,Auxiliar!$A:$C,2,0),"")</f>
        <v/>
      </c>
      <c r="FN149" s="7" t="str">
        <f>+IFERROR(VLOOKUP(FK149,Auxiliar!$A:$C,3,0),"")</f>
        <v/>
      </c>
      <c r="FO149" s="1"/>
      <c r="FP149" s="12"/>
      <c r="FQ149" s="6" t="str">
        <f>+IFERROR(VALUE(RIGHT(Tabla30[[#This Row],[B2B]],6)),"")</f>
        <v/>
      </c>
      <c r="FR149" s="6" t="str">
        <f>+IFERROR(VLOOKUP(FP149,Auxiliar!$A:$C,2,0),"")</f>
        <v/>
      </c>
      <c r="FS149" s="7"/>
      <c r="FT149" s="1"/>
      <c r="FU149" s="12"/>
      <c r="FV149" s="6" t="str">
        <f>+IFERROR(VALUE(RIGHT(Tabla31[[#This Row],[B2B]],6)),"")</f>
        <v/>
      </c>
      <c r="FW149" s="6" t="str">
        <f>+IFERROR(VLOOKUP(FU149,Auxiliar!$A:$C,2,0),"")</f>
        <v/>
      </c>
      <c r="FX149" s="7" t="str">
        <f>+IFERROR(VLOOKUP(FU149,Auxiliar!$A:$C,3,0),"")</f>
        <v/>
      </c>
      <c r="FY149" s="1"/>
      <c r="FZ149" s="12"/>
      <c r="GA149" s="6" t="str">
        <f>+IFERROR(VALUE(RIGHT(Tabla32[[#This Row],[B2B]],6)),"")</f>
        <v/>
      </c>
      <c r="GB149" s="6" t="str">
        <f>+IFERROR(VLOOKUP(FZ149,Auxiliar!$A:$C,2,0),"")</f>
        <v/>
      </c>
      <c r="GC149" s="7" t="str">
        <f>+IFERROR(VLOOKUP(FZ149,Auxiliar!$A:$C,3,0),"")</f>
        <v/>
      </c>
      <c r="GD149" s="1"/>
      <c r="GE149" s="12"/>
      <c r="GF149" s="6" t="str">
        <f>+IFERROR(VALUE(RIGHT(Tabla33[[#This Row],[B2B]],6)),"")</f>
        <v/>
      </c>
      <c r="GG149" s="6" t="str">
        <f>+IFERROR(VLOOKUP(GE149,Auxiliar!$A:$C,2,0),"")</f>
        <v/>
      </c>
      <c r="GH149" s="7" t="str">
        <f>+IFERROR(VLOOKUP(GE149,Auxiliar!$A:$C,3,0),"")</f>
        <v/>
      </c>
    </row>
    <row r="150" spans="1:190" x14ac:dyDescent="0.25">
      <c r="A150" s="1"/>
      <c r="B150" s="1"/>
      <c r="C150" t="str">
        <f>+IFERROR(VALUE(RIGHT(Tabla1[[#This Row],[B2B]],6)),"")</f>
        <v/>
      </c>
      <c r="D150" t="str">
        <f>+IFERROR(VLOOKUP(B150,Auxiliar!$A:$C,2,0),"")</f>
        <v/>
      </c>
      <c r="E150" s="5" t="str">
        <f>+IFERROR(VLOOKUP(B150,Auxiliar!$A:$C,3,0),"")</f>
        <v/>
      </c>
      <c r="S150" s="1">
        <v>3007</v>
      </c>
      <c r="T150" s="1" t="s">
        <v>9</v>
      </c>
      <c r="U150" s="6">
        <f>+IFERROR(VALUE(RIGHT(Tabla4[[#This Row],[B2B]],6)),"")</f>
        <v>3007</v>
      </c>
      <c r="V150" s="6" t="str">
        <f>+IFERROR(VLOOKUP(T150,Auxiliar!$A:$C,2,0),"")</f>
        <v>CORE</v>
      </c>
      <c r="W150" s="7" t="str">
        <f>+IFERROR(VLOOKUP(T150,Auxiliar!$A:$C,3,0),"")</f>
        <v>0b 1% | 2b 5% | 4b 6%</v>
      </c>
      <c r="Y150" s="1">
        <v>5098</v>
      </c>
      <c r="Z150" s="1" t="s">
        <v>10</v>
      </c>
      <c r="AA150" s="6">
        <f>+IFERROR(VALUE(RIGHT(Tabla5[[#This Row],[B2B]],6)),"")</f>
        <v>5098</v>
      </c>
      <c r="AB150" s="6" t="str">
        <f>+IFERROR(VLOOKUP(Z150,Auxiliar!$A:$C,2,0),"")</f>
        <v>CORE</v>
      </c>
      <c r="AC150" s="7" t="str">
        <f>+IFERROR(VLOOKUP(Z150,Auxiliar!$A:$C,3,0),"")</f>
        <v>0b 1% | 3b 4% | 5b 6%</v>
      </c>
      <c r="AE150" s="1">
        <v>13032</v>
      </c>
      <c r="AF150" s="1" t="s">
        <v>11</v>
      </c>
      <c r="AG150" s="6">
        <f>+IFERROR(VALUE(RIGHT(Tabla6[[#This Row],[B2B]],6)),"")</f>
        <v>13032</v>
      </c>
      <c r="AH150" s="6" t="str">
        <f>+IFERROR(VLOOKUP(AF150,Auxiliar!$A:$C,2,0),"")</f>
        <v>CORE</v>
      </c>
      <c r="AI150" s="7" t="str">
        <f>+IFERROR(VLOOKUP(AF150,Auxiliar!$A:$C,3,0),"")</f>
        <v>0b 1% | 6b 5% | 10b 6%</v>
      </c>
      <c r="AK150" s="1">
        <v>2770</v>
      </c>
      <c r="AL150" s="1" t="s">
        <v>30</v>
      </c>
      <c r="AM150" s="6">
        <f>+IFERROR(VALUE(RIGHT(Tabla7[[#This Row],[B2B]],6)),"")</f>
        <v>2770</v>
      </c>
      <c r="AN150" s="6" t="str">
        <f>+IFERROR(VLOOKUP(AL150,Auxiliar!$A:$C,2,0),"")</f>
        <v>LATONES</v>
      </c>
      <c r="AO150" s="7" t="str">
        <f>+IFERROR(VLOOKUP(AL150,Auxiliar!$A:$C,3,0),"")</f>
        <v>1b 4% | 5b 7% | 97b 0%</v>
      </c>
      <c r="AQ150" s="1">
        <v>4622</v>
      </c>
      <c r="AR150" s="1" t="s">
        <v>31</v>
      </c>
      <c r="AS150" s="6">
        <f>+IFERROR(VALUE(RIGHT(Tabla8[[#This Row],[B2B]],6)),"")</f>
        <v>4622</v>
      </c>
      <c r="AT150" s="6" t="str">
        <f>+IFERROR(VLOOKUP(AR150,Auxiliar!$A:$C,2,0),"")</f>
        <v>LATONES</v>
      </c>
      <c r="AU150" s="7" t="str">
        <f>+IFERROR(VLOOKUP(AR150,Auxiliar!$A:$C,3,0),"")</f>
        <v>2b 3% | 4b 5% | 5b 8% | 193 0%</v>
      </c>
      <c r="AW150" s="1"/>
      <c r="AX150" s="1" t="s">
        <v>32</v>
      </c>
      <c r="AY150" s="6" t="str">
        <f>+IFERROR(VALUE(RIGHT(Tabla9[[#This Row],[B2B]],6)),"")</f>
        <v/>
      </c>
      <c r="AZ150" s="6" t="str">
        <f>+IFERROR(VLOOKUP(AX150,Auxiliar!$A:$C,2,0),"")</f>
        <v>LATONES</v>
      </c>
      <c r="BA150" s="7" t="str">
        <f>+IFERROR(VLOOKUP(AX150,Auxiliar!$A:$C,3,0),"")</f>
        <v>2b 3% | 4b 4% | 6b 5% | 10b 8%  | 385b 0%</v>
      </c>
      <c r="BC150" s="1"/>
      <c r="BD150" s="1" t="s">
        <v>33</v>
      </c>
      <c r="BE150" s="6" t="str">
        <f>+IFERROR(VALUE(RIGHT(Tabla10[[#This Row],[B2B]],6)),"")</f>
        <v/>
      </c>
      <c r="BF150" s="6" t="str">
        <f>+IFERROR(VLOOKUP(BD150,Auxiliar!$A:$C,2,0),"")</f>
        <v>LATONES</v>
      </c>
      <c r="BG150" s="7" t="str">
        <f>+IFERROR(VLOOKUP(BD150,Auxiliar!$A:$C,3,0),"")</f>
        <v>6b 4% | 12b 5% | 15b 8% | 385b 0%</v>
      </c>
      <c r="BI150" s="1"/>
      <c r="BJ150" s="1"/>
      <c r="BK150" s="6" t="str">
        <f>+IFERROR(VALUE(RIGHT(Tabla11[[#This Row],[B2B]],6)),"")</f>
        <v/>
      </c>
      <c r="BL150" s="6" t="str">
        <f>+IFERROR(VLOOKUP(BJ150,Auxiliar!$A:$C,2,0),"")</f>
        <v/>
      </c>
      <c r="BM150" s="7" t="str">
        <f>+IFERROR(VLOOKUP(BJ150,Auxiliar!$A:$C,3,0),"")</f>
        <v/>
      </c>
      <c r="BO150" s="1">
        <v>4699</v>
      </c>
      <c r="BP150" s="1" t="s">
        <v>39</v>
      </c>
      <c r="BQ150" s="6">
        <f>+IFERROR(VALUE(RIGHT(Tabla12[[#This Row],[B2B]],6)),"")</f>
        <v>4699</v>
      </c>
      <c r="BR150" s="6" t="str">
        <f>+IFERROR(VLOOKUP(BP150,Auxiliar!$A:$C,2,0),"")</f>
        <v>VALUE LITRO</v>
      </c>
      <c r="BS150" s="7" t="str">
        <f>+IFERROR(VLOOKUP(BP150,Auxiliar!$A:$C,3,0),"")</f>
        <v>1b 12%</v>
      </c>
      <c r="CA150" s="1">
        <v>2161</v>
      </c>
      <c r="CB150" s="1" t="s">
        <v>35</v>
      </c>
      <c r="CC150" s="6">
        <f>+IFERROR(VALUE(RIGHT(Tabla14[[#This Row],[B2B]],6)),"")</f>
        <v>2161</v>
      </c>
      <c r="CD150" s="6" t="str">
        <f>+IFERROR(VLOOKUP(CB150,Auxiliar!$A:$C,2,0),"")</f>
        <v>Corona 710cc</v>
      </c>
      <c r="CE150" s="7" t="str">
        <f>+IFERROR(VLOOKUP(CB150,Auxiliar!$A:$C,3,0),"")</f>
        <v>1b 10% | 85b 0%</v>
      </c>
      <c r="CG150" s="1"/>
      <c r="CH150" s="1"/>
      <c r="CI150" s="6" t="str">
        <f>+IFERROR(VALUE(RIGHT(Tabla15[[#This Row],[B2B]],6)),"")</f>
        <v/>
      </c>
      <c r="CJ150" s="6" t="str">
        <f>+IFERROR(VLOOKUP(CH150,Auxiliar!$A:$C,2,0),"")</f>
        <v/>
      </c>
      <c r="CK150" s="7" t="str">
        <f>+IFERROR(VLOOKUP(CH150,Auxiliar!$A:$C,3,0),"")</f>
        <v/>
      </c>
      <c r="CM150" s="1">
        <v>2058</v>
      </c>
      <c r="CN150" s="1" t="s">
        <v>20</v>
      </c>
      <c r="CO150" s="6">
        <v>2058</v>
      </c>
      <c r="CP150" s="6" t="s">
        <v>20</v>
      </c>
      <c r="CQ150" s="7" t="s">
        <v>21</v>
      </c>
      <c r="CS150" s="1"/>
      <c r="CT150" s="1"/>
      <c r="CU150" s="6" t="str">
        <f>+IFERROR(VALUE(RIGHT(Tabla17[[#This Row],[B2B]],6)),"")</f>
        <v/>
      </c>
      <c r="CV150" s="6" t="str">
        <f>+IFERROR(VLOOKUP(CT150,Auxiliar!$A:$C,2,0),"")</f>
        <v/>
      </c>
      <c r="CW150" s="7" t="str">
        <f>+IFERROR(VLOOKUP(CT150,Auxiliar!$A:$C,3,0),"")</f>
        <v/>
      </c>
      <c r="CY150" s="1">
        <v>2058</v>
      </c>
      <c r="CZ150" s="1" t="s">
        <v>16</v>
      </c>
      <c r="DA150" s="6">
        <f>+IFERROR(VALUE(RIGHT(Tabla18[[#This Row],[B2B]],6)),"")</f>
        <v>2058</v>
      </c>
      <c r="DB150" s="6" t="str">
        <f>+IFERROR(VLOOKUP(CZ150,Auxiliar!$A:$C,2,0),"")</f>
        <v>PREMIUM</v>
      </c>
      <c r="DC150" s="7" t="str">
        <f>+IFERROR(VLOOKUP(CZ150,Auxiliar!$A:$C,3,0),"")</f>
        <v>0b 0% | 2b 2% | 5b 3,5% | 10b 5%</v>
      </c>
      <c r="DE150" s="1">
        <v>2058</v>
      </c>
      <c r="DF150" s="1" t="s">
        <v>19</v>
      </c>
      <c r="DG150" s="6">
        <f>+IFERROR(VALUE(RIGHT(Tabla19[[#This Row],[B2B]],6)),"")</f>
        <v>2058</v>
      </c>
      <c r="DH150" s="6" t="str">
        <f>+IFERROR(VLOOKUP(DF150,Auxiliar!$A:$C,2,0),"")</f>
        <v>MICHELOB</v>
      </c>
      <c r="DI150" s="7" t="str">
        <f>+IFERROR(VLOOKUP(DF150,Auxiliar!$A:$C,3,0),"")</f>
        <v>1b 7% | 3b 22% | 8b 27%</v>
      </c>
      <c r="DK150" s="1"/>
      <c r="DL150" s="1"/>
      <c r="DM150" s="6" t="str">
        <f>+IFERROR(VALUE(RIGHT(Tabla20[[#This Row],[B2B]],6)),"")</f>
        <v/>
      </c>
      <c r="DN150" s="6" t="str">
        <f>+IFERROR(VLOOKUP(DL150,Auxiliar!$A:$C,2,0),"")</f>
        <v/>
      </c>
      <c r="DO150" s="7" t="str">
        <f>+IFERROR(VLOOKUP(DL150,Auxiliar!$A:$C,3,0),"")</f>
        <v/>
      </c>
      <c r="DQ150" s="1">
        <v>2058</v>
      </c>
      <c r="DR150" s="12" t="s">
        <v>24</v>
      </c>
      <c r="DS150" s="6">
        <f>+IFERROR(VALUE(RIGHT(Tabla21[[#This Row],[B2B]],6)),"")</f>
        <v>2058</v>
      </c>
      <c r="DT150" s="6" t="str">
        <f>+IFERROR(VLOOKUP(DR150,Auxiliar!$A:$C,2,0),"")</f>
        <v>CORONA PORRON</v>
      </c>
      <c r="DU150" s="7" t="str">
        <f>+IFERROR(VLOOKUP(DR150,Auxiliar!$A:$C,3,0),"")</f>
        <v>1b 5% | 20b 0%</v>
      </c>
      <c r="DW150" s="1">
        <v>5891</v>
      </c>
      <c r="DX150" s="12" t="s">
        <v>43</v>
      </c>
      <c r="DY150" s="6">
        <f>+IFERROR(VALUE(RIGHT(Tabla22[[#This Row],[B2B]],6)),"")</f>
        <v>5891</v>
      </c>
      <c r="DZ150" s="6" t="str">
        <f>+IFERROR(VLOOKUP(DX150,Auxiliar!$A:$C,2,0),"")</f>
        <v xml:space="preserve">VALUE LATA </v>
      </c>
      <c r="EA150" s="7" t="str">
        <f>+IFERROR(VLOOKUP(DX150,Auxiliar!$A:$C,3,0),"")</f>
        <v>1b 15% | 100b 18%</v>
      </c>
      <c r="EC150" s="1">
        <v>5890</v>
      </c>
      <c r="ED150" s="12" t="s">
        <v>47</v>
      </c>
      <c r="EE150" s="6">
        <f>+IFERROR(VALUE(RIGHT(Tabla23[[#This Row],[B2B]],6)),"")</f>
        <v>5890</v>
      </c>
      <c r="EF150" s="6" t="str">
        <f>+IFERROR(VLOOKUP(ED150,Auxiliar!$A:$C,2,0),"")</f>
        <v>VALUE LATON</v>
      </c>
      <c r="EG150" s="7" t="str">
        <f>+IFERROR(VLOOKUP(ED150,Auxiliar!$A:$C,3,0),"")</f>
        <v>1b 10% | 5b 15% | 192b 0%</v>
      </c>
      <c r="EI150" s="1"/>
      <c r="EJ150" s="12"/>
      <c r="EK150" s="6" t="str">
        <f>+IFERROR(VALUE(RIGHT(Tabla24[[#This Row],[B2B]],6)),"")</f>
        <v/>
      </c>
      <c r="EL150" s="6" t="str">
        <f>+IFERROR(VLOOKUP(EJ150,Auxiliar!$A:$C,2,0),"")</f>
        <v/>
      </c>
      <c r="EM150" s="7" t="str">
        <f>+IFERROR(VLOOKUP(EJ150,Auxiliar!$A:$C,3,0),"")</f>
        <v/>
      </c>
      <c r="EO150" s="1"/>
      <c r="EP150" s="12"/>
      <c r="EQ150" s="6" t="str">
        <f>+IFERROR(VALUE(RIGHT(Tabla25[[#This Row],[B2B]],6)),"")</f>
        <v/>
      </c>
      <c r="ER150" s="6" t="str">
        <f>+IFERROR(VLOOKUP(EP150,Auxiliar!$A:$C,2,0),"")</f>
        <v/>
      </c>
      <c r="ES150" s="7" t="str">
        <f>+IFERROR(VLOOKUP(EP150,Auxiliar!$A:$C,3,0),"")</f>
        <v/>
      </c>
      <c r="EU150" s="1"/>
      <c r="EV150" s="12"/>
      <c r="EW150" s="6" t="str">
        <f>+IFERROR(VALUE(RIGHT(Tabla26[[#This Row],[B2B]],6)),"")</f>
        <v/>
      </c>
      <c r="EX150" s="6" t="str">
        <f>+IFERROR(VLOOKUP(EV150,Auxiliar!$A:$C,2,0),"")</f>
        <v/>
      </c>
      <c r="EY150" s="7" t="str">
        <f>+IFERROR(VLOOKUP(EV150,Auxiliar!$A:$C,3,0),"")</f>
        <v/>
      </c>
      <c r="EZ150" s="1"/>
      <c r="FA150" s="12"/>
      <c r="FB150" s="6" t="str">
        <f>+IFERROR(VALUE(RIGHT(Tabla27[[#This Row],[B2B]],6)),"")</f>
        <v/>
      </c>
      <c r="FC150" s="6" t="str">
        <f>+IFERROR(VLOOKUP(FA150,Auxiliar!$A:$C,2,0),"")</f>
        <v/>
      </c>
      <c r="FD150" s="7" t="str">
        <f>+IFERROR(VLOOKUP(FA150,Auxiliar!$A:$C,3,0),"")</f>
        <v/>
      </c>
      <c r="FE150" s="1"/>
      <c r="FF150" s="12"/>
      <c r="FG150" s="6" t="str">
        <f>+IFERROR(VALUE(RIGHT(Tabla28[[#This Row],[B2B]],6)),"")</f>
        <v/>
      </c>
      <c r="FH150" s="6" t="str">
        <f>+IFERROR(VLOOKUP(FF150,Auxiliar!$A:$C,2,0),"")</f>
        <v/>
      </c>
      <c r="FI150" s="7" t="str">
        <f>+IFERROR(VLOOKUP(FF150,Auxiliar!$A:$C,3,0),"")</f>
        <v/>
      </c>
      <c r="FJ150" s="1"/>
      <c r="FK150" s="12"/>
      <c r="FL150" s="6" t="str">
        <f>+IFERROR(VALUE(RIGHT(Tabla29[[#This Row],[B2B]],6)),"")</f>
        <v/>
      </c>
      <c r="FM150" s="6" t="str">
        <f>+IFERROR(VLOOKUP(FK150,Auxiliar!$A:$C,2,0),"")</f>
        <v/>
      </c>
      <c r="FN150" s="7" t="str">
        <f>+IFERROR(VLOOKUP(FK150,Auxiliar!$A:$C,3,0),"")</f>
        <v/>
      </c>
      <c r="FO150" s="1"/>
      <c r="FP150" s="12"/>
      <c r="FQ150" s="6" t="str">
        <f>+IFERROR(VALUE(RIGHT(Tabla30[[#This Row],[B2B]],6)),"")</f>
        <v/>
      </c>
      <c r="FR150" s="6" t="str">
        <f>+IFERROR(VLOOKUP(FP150,Auxiliar!$A:$C,2,0),"")</f>
        <v/>
      </c>
      <c r="FS150" s="7"/>
      <c r="FT150" s="1"/>
      <c r="FU150" s="12"/>
      <c r="FV150" s="6" t="str">
        <f>+IFERROR(VALUE(RIGHT(Tabla31[[#This Row],[B2B]],6)),"")</f>
        <v/>
      </c>
      <c r="FW150" s="6" t="str">
        <f>+IFERROR(VLOOKUP(FU150,Auxiliar!$A:$C,2,0),"")</f>
        <v/>
      </c>
      <c r="FX150" s="7" t="str">
        <f>+IFERROR(VLOOKUP(FU150,Auxiliar!$A:$C,3,0),"")</f>
        <v/>
      </c>
      <c r="FY150" s="1"/>
      <c r="FZ150" s="12"/>
      <c r="GA150" s="6" t="str">
        <f>+IFERROR(VALUE(RIGHT(Tabla32[[#This Row],[B2B]],6)),"")</f>
        <v/>
      </c>
      <c r="GB150" s="6" t="str">
        <f>+IFERROR(VLOOKUP(FZ150,Auxiliar!$A:$C,2,0),"")</f>
        <v/>
      </c>
      <c r="GC150" s="7" t="str">
        <f>+IFERROR(VLOOKUP(FZ150,Auxiliar!$A:$C,3,0),"")</f>
        <v/>
      </c>
      <c r="GD150" s="1"/>
      <c r="GE150" s="12"/>
      <c r="GF150" s="6" t="str">
        <f>+IFERROR(VALUE(RIGHT(Tabla33[[#This Row],[B2B]],6)),"")</f>
        <v/>
      </c>
      <c r="GG150" s="6" t="str">
        <f>+IFERROR(VLOOKUP(GE150,Auxiliar!$A:$C,2,0),"")</f>
        <v/>
      </c>
      <c r="GH150" s="7" t="str">
        <f>+IFERROR(VLOOKUP(GE150,Auxiliar!$A:$C,3,0),"")</f>
        <v/>
      </c>
    </row>
    <row r="151" spans="1:190" x14ac:dyDescent="0.25">
      <c r="A151" s="1"/>
      <c r="B151" s="1"/>
      <c r="C151" t="str">
        <f>+IFERROR(VALUE(RIGHT(Tabla1[[#This Row],[B2B]],6)),"")</f>
        <v/>
      </c>
      <c r="D151" t="str">
        <f>+IFERROR(VLOOKUP(B151,Auxiliar!$A:$C,2,0),"")</f>
        <v/>
      </c>
      <c r="E151" s="5" t="str">
        <f>+IFERROR(VLOOKUP(B151,Auxiliar!$A:$C,3,0),"")</f>
        <v/>
      </c>
      <c r="S151" s="1">
        <v>3010</v>
      </c>
      <c r="T151" s="1" t="s">
        <v>9</v>
      </c>
      <c r="U151" s="6">
        <f>+IFERROR(VALUE(RIGHT(Tabla4[[#This Row],[B2B]],6)),"")</f>
        <v>3010</v>
      </c>
      <c r="V151" s="6" t="str">
        <f>+IFERROR(VLOOKUP(T151,Auxiliar!$A:$C,2,0),"")</f>
        <v>CORE</v>
      </c>
      <c r="W151" s="7" t="str">
        <f>+IFERROR(VLOOKUP(T151,Auxiliar!$A:$C,3,0),"")</f>
        <v>0b 1% | 2b 5% | 4b 6%</v>
      </c>
      <c r="Y151" s="1">
        <v>5107</v>
      </c>
      <c r="Z151" s="1" t="s">
        <v>10</v>
      </c>
      <c r="AA151" s="6">
        <f>+IFERROR(VALUE(RIGHT(Tabla5[[#This Row],[B2B]],6)),"")</f>
        <v>5107</v>
      </c>
      <c r="AB151" s="6" t="str">
        <f>+IFERROR(VLOOKUP(Z151,Auxiliar!$A:$C,2,0),"")</f>
        <v>CORE</v>
      </c>
      <c r="AC151" s="7" t="str">
        <f>+IFERROR(VLOOKUP(Z151,Auxiliar!$A:$C,3,0),"")</f>
        <v>0b 1% | 3b 4% | 5b 6%</v>
      </c>
      <c r="AE151" s="1">
        <v>13034</v>
      </c>
      <c r="AF151" s="1" t="s">
        <v>11</v>
      </c>
      <c r="AG151" s="6">
        <f>+IFERROR(VALUE(RIGHT(Tabla6[[#This Row],[B2B]],6)),"")</f>
        <v>13034</v>
      </c>
      <c r="AH151" s="6" t="str">
        <f>+IFERROR(VLOOKUP(AF151,Auxiliar!$A:$C,2,0),"")</f>
        <v>CORE</v>
      </c>
      <c r="AI151" s="7" t="str">
        <f>+IFERROR(VLOOKUP(AF151,Auxiliar!$A:$C,3,0),"")</f>
        <v>0b 1% | 6b 5% | 10b 6%</v>
      </c>
      <c r="AK151" s="1">
        <v>2772</v>
      </c>
      <c r="AL151" s="1" t="s">
        <v>30</v>
      </c>
      <c r="AM151" s="6">
        <f>+IFERROR(VALUE(RIGHT(Tabla7[[#This Row],[B2B]],6)),"")</f>
        <v>2772</v>
      </c>
      <c r="AN151" s="6" t="str">
        <f>+IFERROR(VLOOKUP(AL151,Auxiliar!$A:$C,2,0),"")</f>
        <v>LATONES</v>
      </c>
      <c r="AO151" s="7" t="str">
        <f>+IFERROR(VLOOKUP(AL151,Auxiliar!$A:$C,3,0),"")</f>
        <v>1b 4% | 5b 7% | 97b 0%</v>
      </c>
      <c r="AQ151" s="1">
        <v>4629</v>
      </c>
      <c r="AR151" s="1" t="s">
        <v>31</v>
      </c>
      <c r="AS151" s="6">
        <f>+IFERROR(VALUE(RIGHT(Tabla8[[#This Row],[B2B]],6)),"")</f>
        <v>4629</v>
      </c>
      <c r="AT151" s="6" t="str">
        <f>+IFERROR(VLOOKUP(AR151,Auxiliar!$A:$C,2,0),"")</f>
        <v>LATONES</v>
      </c>
      <c r="AU151" s="7" t="str">
        <f>+IFERROR(VLOOKUP(AR151,Auxiliar!$A:$C,3,0),"")</f>
        <v>2b 3% | 4b 5% | 5b 8% | 193 0%</v>
      </c>
      <c r="AW151" s="1"/>
      <c r="AX151" s="1" t="s">
        <v>32</v>
      </c>
      <c r="AY151" s="6" t="str">
        <f>+IFERROR(VALUE(RIGHT(Tabla9[[#This Row],[B2B]],6)),"")</f>
        <v/>
      </c>
      <c r="AZ151" s="6" t="str">
        <f>+IFERROR(VLOOKUP(AX151,Auxiliar!$A:$C,2,0),"")</f>
        <v>LATONES</v>
      </c>
      <c r="BA151" s="7" t="str">
        <f>+IFERROR(VLOOKUP(AX151,Auxiliar!$A:$C,3,0),"")</f>
        <v>2b 3% | 4b 4% | 6b 5% | 10b 8%  | 385b 0%</v>
      </c>
      <c r="BC151" s="1"/>
      <c r="BD151" s="1" t="s">
        <v>33</v>
      </c>
      <c r="BE151" s="6" t="str">
        <f>+IFERROR(VALUE(RIGHT(Tabla10[[#This Row],[B2B]],6)),"")</f>
        <v/>
      </c>
      <c r="BF151" s="6" t="str">
        <f>+IFERROR(VLOOKUP(BD151,Auxiliar!$A:$C,2,0),"")</f>
        <v>LATONES</v>
      </c>
      <c r="BG151" s="7" t="str">
        <f>+IFERROR(VLOOKUP(BD151,Auxiliar!$A:$C,3,0),"")</f>
        <v>6b 4% | 12b 5% | 15b 8% | 385b 0%</v>
      </c>
      <c r="BI151" s="1"/>
      <c r="BJ151" s="1"/>
      <c r="BK151" s="6" t="str">
        <f>+IFERROR(VALUE(RIGHT(Tabla11[[#This Row],[B2B]],6)),"")</f>
        <v/>
      </c>
      <c r="BL151" s="6" t="str">
        <f>+IFERROR(VLOOKUP(BJ151,Auxiliar!$A:$C,2,0),"")</f>
        <v/>
      </c>
      <c r="BM151" s="7" t="str">
        <f>+IFERROR(VLOOKUP(BJ151,Auxiliar!$A:$C,3,0),"")</f>
        <v/>
      </c>
      <c r="BO151" s="1">
        <v>5891</v>
      </c>
      <c r="BP151" s="1" t="s">
        <v>39</v>
      </c>
      <c r="BQ151" s="6">
        <f>+IFERROR(VALUE(RIGHT(Tabla12[[#This Row],[B2B]],6)),"")</f>
        <v>5891</v>
      </c>
      <c r="BR151" s="6" t="str">
        <f>+IFERROR(VLOOKUP(BP151,Auxiliar!$A:$C,2,0),"")</f>
        <v>VALUE LITRO</v>
      </c>
      <c r="BS151" s="7" t="str">
        <f>+IFERROR(VLOOKUP(BP151,Auxiliar!$A:$C,3,0),"")</f>
        <v>1b 12%</v>
      </c>
      <c r="CA151" s="1">
        <v>2174</v>
      </c>
      <c r="CB151" s="1" t="s">
        <v>35</v>
      </c>
      <c r="CC151" s="6">
        <f>+IFERROR(VALUE(RIGHT(Tabla14[[#This Row],[B2B]],6)),"")</f>
        <v>2174</v>
      </c>
      <c r="CD151" s="6" t="str">
        <f>+IFERROR(VLOOKUP(CB151,Auxiliar!$A:$C,2,0),"")</f>
        <v>Corona 710cc</v>
      </c>
      <c r="CE151" s="7" t="str">
        <f>+IFERROR(VLOOKUP(CB151,Auxiliar!$A:$C,3,0),"")</f>
        <v>1b 10% | 85b 0%</v>
      </c>
      <c r="CG151" s="1"/>
      <c r="CH151" s="1"/>
      <c r="CI151" s="6" t="str">
        <f>+IFERROR(VALUE(RIGHT(Tabla15[[#This Row],[B2B]],6)),"")</f>
        <v/>
      </c>
      <c r="CJ151" s="6" t="str">
        <f>+IFERROR(VLOOKUP(CH151,Auxiliar!$A:$C,2,0),"")</f>
        <v/>
      </c>
      <c r="CK151" s="7" t="str">
        <f>+IFERROR(VLOOKUP(CH151,Auxiliar!$A:$C,3,0),"")</f>
        <v/>
      </c>
      <c r="CM151" s="1">
        <v>2069</v>
      </c>
      <c r="CN151" s="1" t="s">
        <v>20</v>
      </c>
      <c r="CO151" s="6">
        <v>2069</v>
      </c>
      <c r="CP151" s="6" t="s">
        <v>20</v>
      </c>
      <c r="CQ151" s="7" t="s">
        <v>21</v>
      </c>
      <c r="CS151" s="1"/>
      <c r="CT151" s="1"/>
      <c r="CU151" s="6" t="str">
        <f>+IFERROR(VALUE(RIGHT(Tabla17[[#This Row],[B2B]],6)),"")</f>
        <v/>
      </c>
      <c r="CV151" s="6" t="str">
        <f>+IFERROR(VLOOKUP(CT151,Auxiliar!$A:$C,2,0),"")</f>
        <v/>
      </c>
      <c r="CW151" s="7" t="str">
        <f>+IFERROR(VLOOKUP(CT151,Auxiliar!$A:$C,3,0),"")</f>
        <v/>
      </c>
      <c r="CY151" s="1">
        <v>2069</v>
      </c>
      <c r="CZ151" s="1" t="s">
        <v>16</v>
      </c>
      <c r="DA151" s="6">
        <f>+IFERROR(VALUE(RIGHT(Tabla18[[#This Row],[B2B]],6)),"")</f>
        <v>2069</v>
      </c>
      <c r="DB151" s="6" t="str">
        <f>+IFERROR(VLOOKUP(CZ151,Auxiliar!$A:$C,2,0),"")</f>
        <v>PREMIUM</v>
      </c>
      <c r="DC151" s="7" t="str">
        <f>+IFERROR(VLOOKUP(CZ151,Auxiliar!$A:$C,3,0),"")</f>
        <v>0b 0% | 2b 2% | 5b 3,5% | 10b 5%</v>
      </c>
      <c r="DE151" s="1">
        <v>2069</v>
      </c>
      <c r="DF151" s="1" t="s">
        <v>19</v>
      </c>
      <c r="DG151" s="6">
        <f>+IFERROR(VALUE(RIGHT(Tabla19[[#This Row],[B2B]],6)),"")</f>
        <v>2069</v>
      </c>
      <c r="DH151" s="6" t="str">
        <f>+IFERROR(VLOOKUP(DF151,Auxiliar!$A:$C,2,0),"")</f>
        <v>MICHELOB</v>
      </c>
      <c r="DI151" s="7" t="str">
        <f>+IFERROR(VLOOKUP(DF151,Auxiliar!$A:$C,3,0),"")</f>
        <v>1b 7% | 3b 22% | 8b 27%</v>
      </c>
      <c r="DK151" s="1"/>
      <c r="DL151" s="1"/>
      <c r="DM151" s="6" t="str">
        <f>+IFERROR(VALUE(RIGHT(Tabla20[[#This Row],[B2B]],6)),"")</f>
        <v/>
      </c>
      <c r="DN151" s="6" t="str">
        <f>+IFERROR(VLOOKUP(DL151,Auxiliar!$A:$C,2,0),"")</f>
        <v/>
      </c>
      <c r="DO151" s="7" t="str">
        <f>+IFERROR(VLOOKUP(DL151,Auxiliar!$A:$C,3,0),"")</f>
        <v/>
      </c>
      <c r="DQ151" s="1">
        <v>2069</v>
      </c>
      <c r="DR151" s="12" t="s">
        <v>24</v>
      </c>
      <c r="DS151" s="6">
        <f>+IFERROR(VALUE(RIGHT(Tabla21[[#This Row],[B2B]],6)),"")</f>
        <v>2069</v>
      </c>
      <c r="DT151" s="6" t="str">
        <f>+IFERROR(VLOOKUP(DR151,Auxiliar!$A:$C,2,0),"")</f>
        <v>CORONA PORRON</v>
      </c>
      <c r="DU151" s="7" t="str">
        <f>+IFERROR(VLOOKUP(DR151,Auxiliar!$A:$C,3,0),"")</f>
        <v>1b 5% | 20b 0%</v>
      </c>
      <c r="DW151" s="1">
        <v>4703</v>
      </c>
      <c r="DX151" s="12" t="s">
        <v>43</v>
      </c>
      <c r="DY151" s="6">
        <f>+IFERROR(VALUE(RIGHT(Tabla22[[#This Row],[B2B]],6)),"")</f>
        <v>4703</v>
      </c>
      <c r="DZ151" s="6" t="str">
        <f>+IFERROR(VLOOKUP(DX151,Auxiliar!$A:$C,2,0),"")</f>
        <v xml:space="preserve">VALUE LATA </v>
      </c>
      <c r="EA151" s="7" t="str">
        <f>+IFERROR(VLOOKUP(DX151,Auxiliar!$A:$C,3,0),"")</f>
        <v>1b 15% | 100b 18%</v>
      </c>
      <c r="EC151" s="1">
        <v>4699</v>
      </c>
      <c r="ED151" s="12" t="s">
        <v>47</v>
      </c>
      <c r="EE151" s="6">
        <f>+IFERROR(VALUE(RIGHT(Tabla23[[#This Row],[B2B]],6)),"")</f>
        <v>4699</v>
      </c>
      <c r="EF151" s="6" t="str">
        <f>+IFERROR(VLOOKUP(ED151,Auxiliar!$A:$C,2,0),"")</f>
        <v>VALUE LATON</v>
      </c>
      <c r="EG151" s="7" t="str">
        <f>+IFERROR(VLOOKUP(ED151,Auxiliar!$A:$C,3,0),"")</f>
        <v>1b 10% | 5b 15% | 192b 0%</v>
      </c>
      <c r="EI151" s="1"/>
      <c r="EJ151" s="12"/>
      <c r="EK151" s="6" t="str">
        <f>+IFERROR(VALUE(RIGHT(Tabla24[[#This Row],[B2B]],6)),"")</f>
        <v/>
      </c>
      <c r="EL151" s="6" t="str">
        <f>+IFERROR(VLOOKUP(EJ151,Auxiliar!$A:$C,2,0),"")</f>
        <v/>
      </c>
      <c r="EM151" s="7" t="str">
        <f>+IFERROR(VLOOKUP(EJ151,Auxiliar!$A:$C,3,0),"")</f>
        <v/>
      </c>
      <c r="EO151" s="1"/>
      <c r="EP151" s="12"/>
      <c r="EQ151" s="6" t="str">
        <f>+IFERROR(VALUE(RIGHT(Tabla25[[#This Row],[B2B]],6)),"")</f>
        <v/>
      </c>
      <c r="ER151" s="6" t="str">
        <f>+IFERROR(VLOOKUP(EP151,Auxiliar!$A:$C,2,0),"")</f>
        <v/>
      </c>
      <c r="ES151" s="7" t="str">
        <f>+IFERROR(VLOOKUP(EP151,Auxiliar!$A:$C,3,0),"")</f>
        <v/>
      </c>
      <c r="EU151" s="1"/>
      <c r="EV151" s="12"/>
      <c r="EW151" s="6" t="str">
        <f>+IFERROR(VALUE(RIGHT(Tabla26[[#This Row],[B2B]],6)),"")</f>
        <v/>
      </c>
      <c r="EX151" s="6" t="str">
        <f>+IFERROR(VLOOKUP(EV151,Auxiliar!$A:$C,2,0),"")</f>
        <v/>
      </c>
      <c r="EY151" s="7" t="str">
        <f>+IFERROR(VLOOKUP(EV151,Auxiliar!$A:$C,3,0),"")</f>
        <v/>
      </c>
      <c r="EZ151" s="1"/>
      <c r="FA151" s="12"/>
      <c r="FB151" s="6" t="str">
        <f>+IFERROR(VALUE(RIGHT(Tabla27[[#This Row],[B2B]],6)),"")</f>
        <v/>
      </c>
      <c r="FC151" s="6" t="str">
        <f>+IFERROR(VLOOKUP(FA151,Auxiliar!$A:$C,2,0),"")</f>
        <v/>
      </c>
      <c r="FD151" s="7" t="str">
        <f>+IFERROR(VLOOKUP(FA151,Auxiliar!$A:$C,3,0),"")</f>
        <v/>
      </c>
      <c r="FE151" s="1"/>
      <c r="FF151" s="12"/>
      <c r="FG151" s="6" t="str">
        <f>+IFERROR(VALUE(RIGHT(Tabla28[[#This Row],[B2B]],6)),"")</f>
        <v/>
      </c>
      <c r="FH151" s="6" t="str">
        <f>+IFERROR(VLOOKUP(FF151,Auxiliar!$A:$C,2,0),"")</f>
        <v/>
      </c>
      <c r="FI151" s="7" t="str">
        <f>+IFERROR(VLOOKUP(FF151,Auxiliar!$A:$C,3,0),"")</f>
        <v/>
      </c>
      <c r="FJ151" s="1"/>
      <c r="FK151" s="12"/>
      <c r="FL151" s="6" t="str">
        <f>+IFERROR(VALUE(RIGHT(Tabla29[[#This Row],[B2B]],6)),"")</f>
        <v/>
      </c>
      <c r="FM151" s="6" t="str">
        <f>+IFERROR(VLOOKUP(FK151,Auxiliar!$A:$C,2,0),"")</f>
        <v/>
      </c>
      <c r="FN151" s="7" t="str">
        <f>+IFERROR(VLOOKUP(FK151,Auxiliar!$A:$C,3,0),"")</f>
        <v/>
      </c>
      <c r="FO151" s="1"/>
      <c r="FP151" s="12"/>
      <c r="FQ151" s="6" t="str">
        <f>+IFERROR(VALUE(RIGHT(Tabla30[[#This Row],[B2B]],6)),"")</f>
        <v/>
      </c>
      <c r="FR151" s="6" t="str">
        <f>+IFERROR(VLOOKUP(FP151,Auxiliar!$A:$C,2,0),"")</f>
        <v/>
      </c>
      <c r="FS151" s="7"/>
      <c r="FT151" s="1"/>
      <c r="FU151" s="12"/>
      <c r="FV151" s="6" t="str">
        <f>+IFERROR(VALUE(RIGHT(Tabla31[[#This Row],[B2B]],6)),"")</f>
        <v/>
      </c>
      <c r="FW151" s="6" t="str">
        <f>+IFERROR(VLOOKUP(FU151,Auxiliar!$A:$C,2,0),"")</f>
        <v/>
      </c>
      <c r="FX151" s="7" t="str">
        <f>+IFERROR(VLOOKUP(FU151,Auxiliar!$A:$C,3,0),"")</f>
        <v/>
      </c>
      <c r="FY151" s="1"/>
      <c r="FZ151" s="12"/>
      <c r="GA151" s="6" t="str">
        <f>+IFERROR(VALUE(RIGHT(Tabla32[[#This Row],[B2B]],6)),"")</f>
        <v/>
      </c>
      <c r="GB151" s="6" t="str">
        <f>+IFERROR(VLOOKUP(FZ151,Auxiliar!$A:$C,2,0),"")</f>
        <v/>
      </c>
      <c r="GC151" s="7" t="str">
        <f>+IFERROR(VLOOKUP(FZ151,Auxiliar!$A:$C,3,0),"")</f>
        <v/>
      </c>
      <c r="GD151" s="1"/>
      <c r="GE151" s="12"/>
      <c r="GF151" s="6" t="str">
        <f>+IFERROR(VALUE(RIGHT(Tabla33[[#This Row],[B2B]],6)),"")</f>
        <v/>
      </c>
      <c r="GG151" s="6" t="str">
        <f>+IFERROR(VLOOKUP(GE151,Auxiliar!$A:$C,2,0),"")</f>
        <v/>
      </c>
      <c r="GH151" s="7" t="str">
        <f>+IFERROR(VLOOKUP(GE151,Auxiliar!$A:$C,3,0),"")</f>
        <v/>
      </c>
    </row>
    <row r="152" spans="1:190" x14ac:dyDescent="0.25">
      <c r="A152" s="1"/>
      <c r="B152" s="1"/>
      <c r="C152" t="str">
        <f>+IFERROR(VALUE(RIGHT(Tabla1[[#This Row],[B2B]],6)),"")</f>
        <v/>
      </c>
      <c r="D152" t="str">
        <f>+IFERROR(VLOOKUP(B152,Auxiliar!$A:$C,2,0),"")</f>
        <v/>
      </c>
      <c r="E152" s="5" t="str">
        <f>+IFERROR(VLOOKUP(B152,Auxiliar!$A:$C,3,0),"")</f>
        <v/>
      </c>
      <c r="S152" s="1">
        <v>3026</v>
      </c>
      <c r="T152" s="1" t="s">
        <v>9</v>
      </c>
      <c r="U152" s="6">
        <f>+IFERROR(VALUE(RIGHT(Tabla4[[#This Row],[B2B]],6)),"")</f>
        <v>3026</v>
      </c>
      <c r="V152" s="6" t="str">
        <f>+IFERROR(VLOOKUP(T152,Auxiliar!$A:$C,2,0),"")</f>
        <v>CORE</v>
      </c>
      <c r="W152" s="7" t="str">
        <f>+IFERROR(VLOOKUP(T152,Auxiliar!$A:$C,3,0),"")</f>
        <v>0b 1% | 2b 5% | 4b 6%</v>
      </c>
      <c r="Y152" s="1">
        <v>5111</v>
      </c>
      <c r="Z152" s="1" t="s">
        <v>10</v>
      </c>
      <c r="AA152" s="6">
        <f>+IFERROR(VALUE(RIGHT(Tabla5[[#This Row],[B2B]],6)),"")</f>
        <v>5111</v>
      </c>
      <c r="AB152" s="6" t="str">
        <f>+IFERROR(VLOOKUP(Z152,Auxiliar!$A:$C,2,0),"")</f>
        <v>CORE</v>
      </c>
      <c r="AC152" s="7" t="str">
        <f>+IFERROR(VLOOKUP(Z152,Auxiliar!$A:$C,3,0),"")</f>
        <v>0b 1% | 3b 4% | 5b 6%</v>
      </c>
      <c r="AE152" s="1">
        <v>13083</v>
      </c>
      <c r="AF152" s="1" t="s">
        <v>11</v>
      </c>
      <c r="AG152" s="6">
        <f>+IFERROR(VALUE(RIGHT(Tabla6[[#This Row],[B2B]],6)),"")</f>
        <v>13083</v>
      </c>
      <c r="AH152" s="6" t="str">
        <f>+IFERROR(VLOOKUP(AF152,Auxiliar!$A:$C,2,0),"")</f>
        <v>CORE</v>
      </c>
      <c r="AI152" s="7" t="str">
        <f>+IFERROR(VLOOKUP(AF152,Auxiliar!$A:$C,3,0),"")</f>
        <v>0b 1% | 6b 5% | 10b 6%</v>
      </c>
      <c r="AK152" s="1">
        <v>2805</v>
      </c>
      <c r="AL152" s="1" t="s">
        <v>30</v>
      </c>
      <c r="AM152" s="6">
        <f>+IFERROR(VALUE(RIGHT(Tabla7[[#This Row],[B2B]],6)),"")</f>
        <v>2805</v>
      </c>
      <c r="AN152" s="6" t="str">
        <f>+IFERROR(VLOOKUP(AL152,Auxiliar!$A:$C,2,0),"")</f>
        <v>LATONES</v>
      </c>
      <c r="AO152" s="7" t="str">
        <f>+IFERROR(VLOOKUP(AL152,Auxiliar!$A:$C,3,0),"")</f>
        <v>1b 4% | 5b 7% | 97b 0%</v>
      </c>
      <c r="AQ152" s="1">
        <v>4635</v>
      </c>
      <c r="AR152" s="1" t="s">
        <v>31</v>
      </c>
      <c r="AS152" s="6">
        <f>+IFERROR(VALUE(RIGHT(Tabla8[[#This Row],[B2B]],6)),"")</f>
        <v>4635</v>
      </c>
      <c r="AT152" s="6" t="str">
        <f>+IFERROR(VLOOKUP(AR152,Auxiliar!$A:$C,2,0),"")</f>
        <v>LATONES</v>
      </c>
      <c r="AU152" s="7" t="str">
        <f>+IFERROR(VLOOKUP(AR152,Auxiliar!$A:$C,3,0),"")</f>
        <v>2b 3% | 4b 5% | 5b 8% | 193 0%</v>
      </c>
      <c r="AW152" s="1"/>
      <c r="AX152" s="1" t="s">
        <v>32</v>
      </c>
      <c r="AY152" s="6" t="str">
        <f>+IFERROR(VALUE(RIGHT(Tabla9[[#This Row],[B2B]],6)),"")</f>
        <v/>
      </c>
      <c r="AZ152" s="6" t="str">
        <f>+IFERROR(VLOOKUP(AX152,Auxiliar!$A:$C,2,0),"")</f>
        <v>LATONES</v>
      </c>
      <c r="BA152" s="7" t="str">
        <f>+IFERROR(VLOOKUP(AX152,Auxiliar!$A:$C,3,0),"")</f>
        <v>2b 3% | 4b 4% | 6b 5% | 10b 8%  | 385b 0%</v>
      </c>
      <c r="BC152" s="1"/>
      <c r="BD152" s="1" t="s">
        <v>33</v>
      </c>
      <c r="BE152" s="6" t="str">
        <f>+IFERROR(VALUE(RIGHT(Tabla10[[#This Row],[B2B]],6)),"")</f>
        <v/>
      </c>
      <c r="BF152" s="6" t="str">
        <f>+IFERROR(VLOOKUP(BD152,Auxiliar!$A:$C,2,0),"")</f>
        <v>LATONES</v>
      </c>
      <c r="BG152" s="7" t="str">
        <f>+IFERROR(VLOOKUP(BD152,Auxiliar!$A:$C,3,0),"")</f>
        <v>6b 4% | 12b 5% | 15b 8% | 385b 0%</v>
      </c>
      <c r="BI152" s="1"/>
      <c r="BJ152" s="1"/>
      <c r="BK152" s="6" t="str">
        <f>+IFERROR(VALUE(RIGHT(Tabla11[[#This Row],[B2B]],6)),"")</f>
        <v/>
      </c>
      <c r="BL152" s="6" t="str">
        <f>+IFERROR(VLOOKUP(BJ152,Auxiliar!$A:$C,2,0),"")</f>
        <v/>
      </c>
      <c r="BM152" s="7" t="str">
        <f>+IFERROR(VLOOKUP(BJ152,Auxiliar!$A:$C,3,0),"")</f>
        <v/>
      </c>
      <c r="BO152" s="1">
        <v>4703</v>
      </c>
      <c r="BP152" s="1" t="s">
        <v>39</v>
      </c>
      <c r="BQ152" s="6">
        <f>+IFERROR(VALUE(RIGHT(Tabla12[[#This Row],[B2B]],6)),"")</f>
        <v>4703</v>
      </c>
      <c r="BR152" s="6" t="str">
        <f>+IFERROR(VLOOKUP(BP152,Auxiliar!$A:$C,2,0),"")</f>
        <v>VALUE LITRO</v>
      </c>
      <c r="BS152" s="7" t="str">
        <f>+IFERROR(VLOOKUP(BP152,Auxiliar!$A:$C,3,0),"")</f>
        <v>1b 12%</v>
      </c>
      <c r="CA152" s="1">
        <v>2193</v>
      </c>
      <c r="CB152" s="1" t="s">
        <v>35</v>
      </c>
      <c r="CC152" s="6">
        <f>+IFERROR(VALUE(RIGHT(Tabla14[[#This Row],[B2B]],6)),"")</f>
        <v>2193</v>
      </c>
      <c r="CD152" s="6" t="str">
        <f>+IFERROR(VLOOKUP(CB152,Auxiliar!$A:$C,2,0),"")</f>
        <v>Corona 710cc</v>
      </c>
      <c r="CE152" s="7" t="str">
        <f>+IFERROR(VLOOKUP(CB152,Auxiliar!$A:$C,3,0),"")</f>
        <v>1b 10% | 85b 0%</v>
      </c>
      <c r="CG152" s="1"/>
      <c r="CH152" s="1"/>
      <c r="CI152" s="6" t="str">
        <f>+IFERROR(VALUE(RIGHT(Tabla15[[#This Row],[B2B]],6)),"")</f>
        <v/>
      </c>
      <c r="CJ152" s="6" t="str">
        <f>+IFERROR(VLOOKUP(CH152,Auxiliar!$A:$C,2,0),"")</f>
        <v/>
      </c>
      <c r="CK152" s="7" t="str">
        <f>+IFERROR(VLOOKUP(CH152,Auxiliar!$A:$C,3,0),"")</f>
        <v/>
      </c>
      <c r="CM152" s="1">
        <v>2070</v>
      </c>
      <c r="CN152" s="1" t="s">
        <v>20</v>
      </c>
      <c r="CO152" s="6">
        <v>2070</v>
      </c>
      <c r="CP152" s="6" t="s">
        <v>20</v>
      </c>
      <c r="CQ152" s="7" t="s">
        <v>21</v>
      </c>
      <c r="CS152" s="1"/>
      <c r="CT152" s="1"/>
      <c r="CU152" s="6" t="str">
        <f>+IFERROR(VALUE(RIGHT(Tabla17[[#This Row],[B2B]],6)),"")</f>
        <v/>
      </c>
      <c r="CV152" s="6" t="str">
        <f>+IFERROR(VLOOKUP(CT152,Auxiliar!$A:$C,2,0),"")</f>
        <v/>
      </c>
      <c r="CW152" s="7" t="str">
        <f>+IFERROR(VLOOKUP(CT152,Auxiliar!$A:$C,3,0),"")</f>
        <v/>
      </c>
      <c r="CY152" s="1">
        <v>2070</v>
      </c>
      <c r="CZ152" s="1" t="s">
        <v>16</v>
      </c>
      <c r="DA152" s="6">
        <f>+IFERROR(VALUE(RIGHT(Tabla18[[#This Row],[B2B]],6)),"")</f>
        <v>2070</v>
      </c>
      <c r="DB152" s="6" t="str">
        <f>+IFERROR(VLOOKUP(CZ152,Auxiliar!$A:$C,2,0),"")</f>
        <v>PREMIUM</v>
      </c>
      <c r="DC152" s="7" t="str">
        <f>+IFERROR(VLOOKUP(CZ152,Auxiliar!$A:$C,3,0),"")</f>
        <v>0b 0% | 2b 2% | 5b 3,5% | 10b 5%</v>
      </c>
      <c r="DE152" s="1">
        <v>2070</v>
      </c>
      <c r="DF152" s="1" t="s">
        <v>19</v>
      </c>
      <c r="DG152" s="6">
        <f>+IFERROR(VALUE(RIGHT(Tabla19[[#This Row],[B2B]],6)),"")</f>
        <v>2070</v>
      </c>
      <c r="DH152" s="6" t="str">
        <f>+IFERROR(VLOOKUP(DF152,Auxiliar!$A:$C,2,0),"")</f>
        <v>MICHELOB</v>
      </c>
      <c r="DI152" s="7" t="str">
        <f>+IFERROR(VLOOKUP(DF152,Auxiliar!$A:$C,3,0),"")</f>
        <v>1b 7% | 3b 22% | 8b 27%</v>
      </c>
      <c r="DK152" s="1"/>
      <c r="DL152" s="1"/>
      <c r="DM152" s="6" t="str">
        <f>+IFERROR(VALUE(RIGHT(Tabla20[[#This Row],[B2B]],6)),"")</f>
        <v/>
      </c>
      <c r="DN152" s="6" t="str">
        <f>+IFERROR(VLOOKUP(DL152,Auxiliar!$A:$C,2,0),"")</f>
        <v/>
      </c>
      <c r="DO152" s="7" t="str">
        <f>+IFERROR(VLOOKUP(DL152,Auxiliar!$A:$C,3,0),"")</f>
        <v/>
      </c>
      <c r="DQ152" s="1">
        <v>2070</v>
      </c>
      <c r="DR152" s="12" t="s">
        <v>24</v>
      </c>
      <c r="DS152" s="6">
        <f>+IFERROR(VALUE(RIGHT(Tabla21[[#This Row],[B2B]],6)),"")</f>
        <v>2070</v>
      </c>
      <c r="DT152" s="6" t="str">
        <f>+IFERROR(VLOOKUP(DR152,Auxiliar!$A:$C,2,0),"")</f>
        <v>CORONA PORRON</v>
      </c>
      <c r="DU152" s="7" t="str">
        <f>+IFERROR(VLOOKUP(DR152,Auxiliar!$A:$C,3,0),"")</f>
        <v>1b 5% | 20b 0%</v>
      </c>
      <c r="DW152" s="1">
        <v>5894</v>
      </c>
      <c r="DX152" s="12" t="s">
        <v>43</v>
      </c>
      <c r="DY152" s="6">
        <f>+IFERROR(VALUE(RIGHT(Tabla22[[#This Row],[B2B]],6)),"")</f>
        <v>5894</v>
      </c>
      <c r="DZ152" s="6" t="str">
        <f>+IFERROR(VLOOKUP(DX152,Auxiliar!$A:$C,2,0),"")</f>
        <v xml:space="preserve">VALUE LATA </v>
      </c>
      <c r="EA152" s="7" t="str">
        <f>+IFERROR(VLOOKUP(DX152,Auxiliar!$A:$C,3,0),"")</f>
        <v>1b 15% | 100b 18%</v>
      </c>
      <c r="EC152" s="1">
        <v>5891</v>
      </c>
      <c r="ED152" s="12" t="s">
        <v>47</v>
      </c>
      <c r="EE152" s="6">
        <f>+IFERROR(VALUE(RIGHT(Tabla23[[#This Row],[B2B]],6)),"")</f>
        <v>5891</v>
      </c>
      <c r="EF152" s="6" t="str">
        <f>+IFERROR(VLOOKUP(ED152,Auxiliar!$A:$C,2,0),"")</f>
        <v>VALUE LATON</v>
      </c>
      <c r="EG152" s="7" t="str">
        <f>+IFERROR(VLOOKUP(ED152,Auxiliar!$A:$C,3,0),"")</f>
        <v>1b 10% | 5b 15% | 192b 0%</v>
      </c>
      <c r="EI152" s="1"/>
      <c r="EJ152" s="12"/>
      <c r="EK152" s="6" t="str">
        <f>+IFERROR(VALUE(RIGHT(Tabla24[[#This Row],[B2B]],6)),"")</f>
        <v/>
      </c>
      <c r="EL152" s="6" t="str">
        <f>+IFERROR(VLOOKUP(EJ152,Auxiliar!$A:$C,2,0),"")</f>
        <v/>
      </c>
      <c r="EM152" s="7" t="str">
        <f>+IFERROR(VLOOKUP(EJ152,Auxiliar!$A:$C,3,0),"")</f>
        <v/>
      </c>
      <c r="EO152" s="1"/>
      <c r="EP152" s="12"/>
      <c r="EQ152" s="6" t="str">
        <f>+IFERROR(VALUE(RIGHT(Tabla25[[#This Row],[B2B]],6)),"")</f>
        <v/>
      </c>
      <c r="ER152" s="6" t="str">
        <f>+IFERROR(VLOOKUP(EP152,Auxiliar!$A:$C,2,0),"")</f>
        <v/>
      </c>
      <c r="ES152" s="7" t="str">
        <f>+IFERROR(VLOOKUP(EP152,Auxiliar!$A:$C,3,0),"")</f>
        <v/>
      </c>
      <c r="EU152" s="1"/>
      <c r="EV152" s="12"/>
      <c r="EW152" s="6" t="str">
        <f>+IFERROR(VALUE(RIGHT(Tabla26[[#This Row],[B2B]],6)),"")</f>
        <v/>
      </c>
      <c r="EX152" s="6" t="str">
        <f>+IFERROR(VLOOKUP(EV152,Auxiliar!$A:$C,2,0),"")</f>
        <v/>
      </c>
      <c r="EY152" s="7" t="str">
        <f>+IFERROR(VLOOKUP(EV152,Auxiliar!$A:$C,3,0),"")</f>
        <v/>
      </c>
      <c r="EZ152" s="1"/>
      <c r="FA152" s="12"/>
      <c r="FB152" s="6" t="str">
        <f>+IFERROR(VALUE(RIGHT(Tabla27[[#This Row],[B2B]],6)),"")</f>
        <v/>
      </c>
      <c r="FC152" s="6" t="str">
        <f>+IFERROR(VLOOKUP(FA152,Auxiliar!$A:$C,2,0),"")</f>
        <v/>
      </c>
      <c r="FD152" s="7" t="str">
        <f>+IFERROR(VLOOKUP(FA152,Auxiliar!$A:$C,3,0),"")</f>
        <v/>
      </c>
      <c r="FE152" s="1"/>
      <c r="FF152" s="12"/>
      <c r="FG152" s="6" t="str">
        <f>+IFERROR(VALUE(RIGHT(Tabla28[[#This Row],[B2B]],6)),"")</f>
        <v/>
      </c>
      <c r="FH152" s="6" t="str">
        <f>+IFERROR(VLOOKUP(FF152,Auxiliar!$A:$C,2,0),"")</f>
        <v/>
      </c>
      <c r="FI152" s="7" t="str">
        <f>+IFERROR(VLOOKUP(FF152,Auxiliar!$A:$C,3,0),"")</f>
        <v/>
      </c>
      <c r="FJ152" s="1"/>
      <c r="FK152" s="12"/>
      <c r="FL152" s="6" t="str">
        <f>+IFERROR(VALUE(RIGHT(Tabla29[[#This Row],[B2B]],6)),"")</f>
        <v/>
      </c>
      <c r="FM152" s="6" t="str">
        <f>+IFERROR(VLOOKUP(FK152,Auxiliar!$A:$C,2,0),"")</f>
        <v/>
      </c>
      <c r="FN152" s="7" t="str">
        <f>+IFERROR(VLOOKUP(FK152,Auxiliar!$A:$C,3,0),"")</f>
        <v/>
      </c>
      <c r="FO152" s="1"/>
      <c r="FP152" s="12"/>
      <c r="FQ152" s="6" t="str">
        <f>+IFERROR(VALUE(RIGHT(Tabla30[[#This Row],[B2B]],6)),"")</f>
        <v/>
      </c>
      <c r="FR152" s="6" t="str">
        <f>+IFERROR(VLOOKUP(FP152,Auxiliar!$A:$C,2,0),"")</f>
        <v/>
      </c>
      <c r="FS152" s="7"/>
      <c r="FT152" s="1"/>
      <c r="FU152" s="12"/>
      <c r="FV152" s="6" t="str">
        <f>+IFERROR(VALUE(RIGHT(Tabla31[[#This Row],[B2B]],6)),"")</f>
        <v/>
      </c>
      <c r="FW152" s="6" t="str">
        <f>+IFERROR(VLOOKUP(FU152,Auxiliar!$A:$C,2,0),"")</f>
        <v/>
      </c>
      <c r="FX152" s="7" t="str">
        <f>+IFERROR(VLOOKUP(FU152,Auxiliar!$A:$C,3,0),"")</f>
        <v/>
      </c>
      <c r="FY152" s="1"/>
      <c r="FZ152" s="12"/>
      <c r="GA152" s="6" t="str">
        <f>+IFERROR(VALUE(RIGHT(Tabla32[[#This Row],[B2B]],6)),"")</f>
        <v/>
      </c>
      <c r="GB152" s="6" t="str">
        <f>+IFERROR(VLOOKUP(FZ152,Auxiliar!$A:$C,2,0),"")</f>
        <v/>
      </c>
      <c r="GC152" s="7" t="str">
        <f>+IFERROR(VLOOKUP(FZ152,Auxiliar!$A:$C,3,0),"")</f>
        <v/>
      </c>
      <c r="GD152" s="1"/>
      <c r="GE152" s="12"/>
      <c r="GF152" s="6" t="str">
        <f>+IFERROR(VALUE(RIGHT(Tabla33[[#This Row],[B2B]],6)),"")</f>
        <v/>
      </c>
      <c r="GG152" s="6" t="str">
        <f>+IFERROR(VLOOKUP(GE152,Auxiliar!$A:$C,2,0),"")</f>
        <v/>
      </c>
      <c r="GH152" s="7" t="str">
        <f>+IFERROR(VLOOKUP(GE152,Auxiliar!$A:$C,3,0),"")</f>
        <v/>
      </c>
    </row>
    <row r="153" spans="1:190" x14ac:dyDescent="0.25">
      <c r="A153" s="1"/>
      <c r="B153" s="1"/>
      <c r="C153" t="str">
        <f>+IFERROR(VALUE(RIGHT(Tabla1[[#This Row],[B2B]],6)),"")</f>
        <v/>
      </c>
      <c r="D153" t="str">
        <f>+IFERROR(VLOOKUP(B153,Auxiliar!$A:$C,2,0),"")</f>
        <v/>
      </c>
      <c r="E153" s="5" t="str">
        <f>+IFERROR(VLOOKUP(B153,Auxiliar!$A:$C,3,0),"")</f>
        <v/>
      </c>
      <c r="S153" s="1">
        <v>3032</v>
      </c>
      <c r="T153" s="1" t="s">
        <v>9</v>
      </c>
      <c r="U153" s="6">
        <f>+IFERROR(VALUE(RIGHT(Tabla4[[#This Row],[B2B]],6)),"")</f>
        <v>3032</v>
      </c>
      <c r="V153" s="6" t="str">
        <f>+IFERROR(VLOOKUP(T153,Auxiliar!$A:$C,2,0),"")</f>
        <v>CORE</v>
      </c>
      <c r="W153" s="7" t="str">
        <f>+IFERROR(VLOOKUP(T153,Auxiliar!$A:$C,3,0),"")</f>
        <v>0b 1% | 2b 5% | 4b 6%</v>
      </c>
      <c r="Y153" s="1">
        <v>5114</v>
      </c>
      <c r="Z153" s="1" t="s">
        <v>10</v>
      </c>
      <c r="AA153" s="6">
        <f>+IFERROR(VALUE(RIGHT(Tabla5[[#This Row],[B2B]],6)),"")</f>
        <v>5114</v>
      </c>
      <c r="AB153" s="6" t="str">
        <f>+IFERROR(VLOOKUP(Z153,Auxiliar!$A:$C,2,0),"")</f>
        <v>CORE</v>
      </c>
      <c r="AC153" s="7" t="str">
        <f>+IFERROR(VLOOKUP(Z153,Auxiliar!$A:$C,3,0),"")</f>
        <v>0b 1% | 3b 4% | 5b 6%</v>
      </c>
      <c r="AE153" s="1">
        <v>13088</v>
      </c>
      <c r="AF153" s="1" t="s">
        <v>11</v>
      </c>
      <c r="AG153" s="6">
        <f>+IFERROR(VALUE(RIGHT(Tabla6[[#This Row],[B2B]],6)),"")</f>
        <v>13088</v>
      </c>
      <c r="AH153" s="6" t="str">
        <f>+IFERROR(VLOOKUP(AF153,Auxiliar!$A:$C,2,0),"")</f>
        <v>CORE</v>
      </c>
      <c r="AI153" s="7" t="str">
        <f>+IFERROR(VLOOKUP(AF153,Auxiliar!$A:$C,3,0),"")</f>
        <v>0b 1% | 6b 5% | 10b 6%</v>
      </c>
      <c r="AK153" s="1">
        <v>2830</v>
      </c>
      <c r="AL153" s="1" t="s">
        <v>30</v>
      </c>
      <c r="AM153" s="6">
        <f>+IFERROR(VALUE(RIGHT(Tabla7[[#This Row],[B2B]],6)),"")</f>
        <v>2830</v>
      </c>
      <c r="AN153" s="6" t="str">
        <f>+IFERROR(VLOOKUP(AL153,Auxiliar!$A:$C,2,0),"")</f>
        <v>LATONES</v>
      </c>
      <c r="AO153" s="7" t="str">
        <f>+IFERROR(VLOOKUP(AL153,Auxiliar!$A:$C,3,0),"")</f>
        <v>1b 4% | 5b 7% | 97b 0%</v>
      </c>
      <c r="AQ153" s="1">
        <v>4644</v>
      </c>
      <c r="AR153" s="1" t="s">
        <v>31</v>
      </c>
      <c r="AS153" s="6">
        <f>+IFERROR(VALUE(RIGHT(Tabla8[[#This Row],[B2B]],6)),"")</f>
        <v>4644</v>
      </c>
      <c r="AT153" s="6" t="str">
        <f>+IFERROR(VLOOKUP(AR153,Auxiliar!$A:$C,2,0),"")</f>
        <v>LATONES</v>
      </c>
      <c r="AU153" s="7" t="str">
        <f>+IFERROR(VLOOKUP(AR153,Auxiliar!$A:$C,3,0),"")</f>
        <v>2b 3% | 4b 5% | 5b 8% | 193 0%</v>
      </c>
      <c r="AW153" s="1"/>
      <c r="AX153" s="1" t="s">
        <v>32</v>
      </c>
      <c r="AY153" s="6" t="str">
        <f>+IFERROR(VALUE(RIGHT(Tabla9[[#This Row],[B2B]],6)),"")</f>
        <v/>
      </c>
      <c r="AZ153" s="6" t="str">
        <f>+IFERROR(VLOOKUP(AX153,Auxiliar!$A:$C,2,0),"")</f>
        <v>LATONES</v>
      </c>
      <c r="BA153" s="7" t="str">
        <f>+IFERROR(VLOOKUP(AX153,Auxiliar!$A:$C,3,0),"")</f>
        <v>2b 3% | 4b 4% | 6b 5% | 10b 8%  | 385b 0%</v>
      </c>
      <c r="BC153" s="1"/>
      <c r="BD153" s="1" t="s">
        <v>33</v>
      </c>
      <c r="BE153" s="6" t="str">
        <f>+IFERROR(VALUE(RIGHT(Tabla10[[#This Row],[B2B]],6)),"")</f>
        <v/>
      </c>
      <c r="BF153" s="6" t="str">
        <f>+IFERROR(VLOOKUP(BD153,Auxiliar!$A:$C,2,0),"")</f>
        <v>LATONES</v>
      </c>
      <c r="BG153" s="7" t="str">
        <f>+IFERROR(VLOOKUP(BD153,Auxiliar!$A:$C,3,0),"")</f>
        <v>6b 4% | 12b 5% | 15b 8% | 385b 0%</v>
      </c>
      <c r="BI153" s="1"/>
      <c r="BJ153" s="1"/>
      <c r="BK153" s="6" t="str">
        <f>+IFERROR(VALUE(RIGHT(Tabla11[[#This Row],[B2B]],6)),"")</f>
        <v/>
      </c>
      <c r="BL153" s="6" t="str">
        <f>+IFERROR(VLOOKUP(BJ153,Auxiliar!$A:$C,2,0),"")</f>
        <v/>
      </c>
      <c r="BM153" s="7" t="str">
        <f>+IFERROR(VLOOKUP(BJ153,Auxiliar!$A:$C,3,0),"")</f>
        <v/>
      </c>
      <c r="BO153" s="1">
        <v>5894</v>
      </c>
      <c r="BP153" s="1" t="s">
        <v>39</v>
      </c>
      <c r="BQ153" s="6">
        <f>+IFERROR(VALUE(RIGHT(Tabla12[[#This Row],[B2B]],6)),"")</f>
        <v>5894</v>
      </c>
      <c r="BR153" s="6" t="str">
        <f>+IFERROR(VLOOKUP(BP153,Auxiliar!$A:$C,2,0),"")</f>
        <v>VALUE LITRO</v>
      </c>
      <c r="BS153" s="7" t="str">
        <f>+IFERROR(VLOOKUP(BP153,Auxiliar!$A:$C,3,0),"")</f>
        <v>1b 12%</v>
      </c>
      <c r="CA153" s="1">
        <v>2202</v>
      </c>
      <c r="CB153" s="1" t="s">
        <v>35</v>
      </c>
      <c r="CC153" s="6">
        <f>+IFERROR(VALUE(RIGHT(Tabla14[[#This Row],[B2B]],6)),"")</f>
        <v>2202</v>
      </c>
      <c r="CD153" s="6" t="str">
        <f>+IFERROR(VLOOKUP(CB153,Auxiliar!$A:$C,2,0),"")</f>
        <v>Corona 710cc</v>
      </c>
      <c r="CE153" s="7" t="str">
        <f>+IFERROR(VLOOKUP(CB153,Auxiliar!$A:$C,3,0),"")</f>
        <v>1b 10% | 85b 0%</v>
      </c>
      <c r="CG153" s="1"/>
      <c r="CH153" s="1"/>
      <c r="CI153" s="6" t="str">
        <f>+IFERROR(VALUE(RIGHT(Tabla15[[#This Row],[B2B]],6)),"")</f>
        <v/>
      </c>
      <c r="CJ153" s="6" t="str">
        <f>+IFERROR(VLOOKUP(CH153,Auxiliar!$A:$C,2,0),"")</f>
        <v/>
      </c>
      <c r="CK153" s="7" t="str">
        <f>+IFERROR(VLOOKUP(CH153,Auxiliar!$A:$C,3,0),"")</f>
        <v/>
      </c>
      <c r="CM153" s="1">
        <v>2109</v>
      </c>
      <c r="CN153" s="1" t="s">
        <v>20</v>
      </c>
      <c r="CO153" s="6">
        <v>2109</v>
      </c>
      <c r="CP153" s="6" t="s">
        <v>20</v>
      </c>
      <c r="CQ153" s="7" t="s">
        <v>21</v>
      </c>
      <c r="CS153" s="1"/>
      <c r="CT153" s="1"/>
      <c r="CU153" s="6" t="str">
        <f>+IFERROR(VALUE(RIGHT(Tabla17[[#This Row],[B2B]],6)),"")</f>
        <v/>
      </c>
      <c r="CV153" s="6" t="str">
        <f>+IFERROR(VLOOKUP(CT153,Auxiliar!$A:$C,2,0),"")</f>
        <v/>
      </c>
      <c r="CW153" s="7" t="str">
        <f>+IFERROR(VLOOKUP(CT153,Auxiliar!$A:$C,3,0),"")</f>
        <v/>
      </c>
      <c r="CY153" s="1">
        <v>2109</v>
      </c>
      <c r="CZ153" s="1" t="s">
        <v>16</v>
      </c>
      <c r="DA153" s="6">
        <f>+IFERROR(VALUE(RIGHT(Tabla18[[#This Row],[B2B]],6)),"")</f>
        <v>2109</v>
      </c>
      <c r="DB153" s="6" t="str">
        <f>+IFERROR(VLOOKUP(CZ153,Auxiliar!$A:$C,2,0),"")</f>
        <v>PREMIUM</v>
      </c>
      <c r="DC153" s="7" t="str">
        <f>+IFERROR(VLOOKUP(CZ153,Auxiliar!$A:$C,3,0),"")</f>
        <v>0b 0% | 2b 2% | 5b 3,5% | 10b 5%</v>
      </c>
      <c r="DE153" s="1">
        <v>2109</v>
      </c>
      <c r="DF153" s="1" t="s">
        <v>19</v>
      </c>
      <c r="DG153" s="6">
        <f>+IFERROR(VALUE(RIGHT(Tabla19[[#This Row],[B2B]],6)),"")</f>
        <v>2109</v>
      </c>
      <c r="DH153" s="6" t="str">
        <f>+IFERROR(VLOOKUP(DF153,Auxiliar!$A:$C,2,0),"")</f>
        <v>MICHELOB</v>
      </c>
      <c r="DI153" s="7" t="str">
        <f>+IFERROR(VLOOKUP(DF153,Auxiliar!$A:$C,3,0),"")</f>
        <v>1b 7% | 3b 22% | 8b 27%</v>
      </c>
      <c r="DK153" s="1"/>
      <c r="DL153" s="1"/>
      <c r="DM153" s="6" t="str">
        <f>+IFERROR(VALUE(RIGHT(Tabla20[[#This Row],[B2B]],6)),"")</f>
        <v/>
      </c>
      <c r="DN153" s="6" t="str">
        <f>+IFERROR(VLOOKUP(DL153,Auxiliar!$A:$C,2,0),"")</f>
        <v/>
      </c>
      <c r="DO153" s="7" t="str">
        <f>+IFERROR(VLOOKUP(DL153,Auxiliar!$A:$C,3,0),"")</f>
        <v/>
      </c>
      <c r="DQ153" s="1">
        <v>2109</v>
      </c>
      <c r="DR153" s="12" t="s">
        <v>24</v>
      </c>
      <c r="DS153" s="6">
        <f>+IFERROR(VALUE(RIGHT(Tabla21[[#This Row],[B2B]],6)),"")</f>
        <v>2109</v>
      </c>
      <c r="DT153" s="6" t="str">
        <f>+IFERROR(VLOOKUP(DR153,Auxiliar!$A:$C,2,0),"")</f>
        <v>CORONA PORRON</v>
      </c>
      <c r="DU153" s="7" t="str">
        <f>+IFERROR(VLOOKUP(DR153,Auxiliar!$A:$C,3,0),"")</f>
        <v>1b 5% | 20b 0%</v>
      </c>
      <c r="DW153" s="1">
        <v>4722</v>
      </c>
      <c r="DX153" s="12" t="s">
        <v>43</v>
      </c>
      <c r="DY153" s="6">
        <f>+IFERROR(VALUE(RIGHT(Tabla22[[#This Row],[B2B]],6)),"")</f>
        <v>4722</v>
      </c>
      <c r="DZ153" s="6" t="str">
        <f>+IFERROR(VLOOKUP(DX153,Auxiliar!$A:$C,2,0),"")</f>
        <v xml:space="preserve">VALUE LATA </v>
      </c>
      <c r="EA153" s="7" t="str">
        <f>+IFERROR(VLOOKUP(DX153,Auxiliar!$A:$C,3,0),"")</f>
        <v>1b 15% | 100b 18%</v>
      </c>
      <c r="EC153" s="1">
        <v>4703</v>
      </c>
      <c r="ED153" s="12" t="s">
        <v>47</v>
      </c>
      <c r="EE153" s="6">
        <f>+IFERROR(VALUE(RIGHT(Tabla23[[#This Row],[B2B]],6)),"")</f>
        <v>4703</v>
      </c>
      <c r="EF153" s="6" t="str">
        <f>+IFERROR(VLOOKUP(ED153,Auxiliar!$A:$C,2,0),"")</f>
        <v>VALUE LATON</v>
      </c>
      <c r="EG153" s="7" t="str">
        <f>+IFERROR(VLOOKUP(ED153,Auxiliar!$A:$C,3,0),"")</f>
        <v>1b 10% | 5b 15% | 192b 0%</v>
      </c>
      <c r="EI153" s="1"/>
      <c r="EJ153" s="12"/>
      <c r="EK153" s="6" t="str">
        <f>+IFERROR(VALUE(RIGHT(Tabla24[[#This Row],[B2B]],6)),"")</f>
        <v/>
      </c>
      <c r="EL153" s="6" t="str">
        <f>+IFERROR(VLOOKUP(EJ153,Auxiliar!$A:$C,2,0),"")</f>
        <v/>
      </c>
      <c r="EM153" s="7" t="str">
        <f>+IFERROR(VLOOKUP(EJ153,Auxiliar!$A:$C,3,0),"")</f>
        <v/>
      </c>
      <c r="EO153" s="1"/>
      <c r="EP153" s="12"/>
      <c r="EQ153" s="6" t="str">
        <f>+IFERROR(VALUE(RIGHT(Tabla25[[#This Row],[B2B]],6)),"")</f>
        <v/>
      </c>
      <c r="ER153" s="6" t="str">
        <f>+IFERROR(VLOOKUP(EP153,Auxiliar!$A:$C,2,0),"")</f>
        <v/>
      </c>
      <c r="ES153" s="7" t="str">
        <f>+IFERROR(VLOOKUP(EP153,Auxiliar!$A:$C,3,0),"")</f>
        <v/>
      </c>
      <c r="EU153" s="1"/>
      <c r="EV153" s="12"/>
      <c r="EW153" s="6" t="str">
        <f>+IFERROR(VALUE(RIGHT(Tabla26[[#This Row],[B2B]],6)),"")</f>
        <v/>
      </c>
      <c r="EX153" s="6" t="str">
        <f>+IFERROR(VLOOKUP(EV153,Auxiliar!$A:$C,2,0),"")</f>
        <v/>
      </c>
      <c r="EY153" s="7" t="str">
        <f>+IFERROR(VLOOKUP(EV153,Auxiliar!$A:$C,3,0),"")</f>
        <v/>
      </c>
      <c r="EZ153" s="1"/>
      <c r="FA153" s="12"/>
      <c r="FB153" s="6" t="str">
        <f>+IFERROR(VALUE(RIGHT(Tabla27[[#This Row],[B2B]],6)),"")</f>
        <v/>
      </c>
      <c r="FC153" s="6" t="str">
        <f>+IFERROR(VLOOKUP(FA153,Auxiliar!$A:$C,2,0),"")</f>
        <v/>
      </c>
      <c r="FD153" s="7" t="str">
        <f>+IFERROR(VLOOKUP(FA153,Auxiliar!$A:$C,3,0),"")</f>
        <v/>
      </c>
      <c r="FE153" s="1"/>
      <c r="FF153" s="12"/>
      <c r="FG153" s="6" t="str">
        <f>+IFERROR(VALUE(RIGHT(Tabla28[[#This Row],[B2B]],6)),"")</f>
        <v/>
      </c>
      <c r="FH153" s="6" t="str">
        <f>+IFERROR(VLOOKUP(FF153,Auxiliar!$A:$C,2,0),"")</f>
        <v/>
      </c>
      <c r="FI153" s="7" t="str">
        <f>+IFERROR(VLOOKUP(FF153,Auxiliar!$A:$C,3,0),"")</f>
        <v/>
      </c>
      <c r="FJ153" s="1"/>
      <c r="FK153" s="12"/>
      <c r="FL153" s="6" t="str">
        <f>+IFERROR(VALUE(RIGHT(Tabla29[[#This Row],[B2B]],6)),"")</f>
        <v/>
      </c>
      <c r="FM153" s="6" t="str">
        <f>+IFERROR(VLOOKUP(FK153,Auxiliar!$A:$C,2,0),"")</f>
        <v/>
      </c>
      <c r="FN153" s="7" t="str">
        <f>+IFERROR(VLOOKUP(FK153,Auxiliar!$A:$C,3,0),"")</f>
        <v/>
      </c>
      <c r="FO153" s="1"/>
      <c r="FP153" s="12"/>
      <c r="FQ153" s="6" t="str">
        <f>+IFERROR(VALUE(RIGHT(Tabla30[[#This Row],[B2B]],6)),"")</f>
        <v/>
      </c>
      <c r="FR153" s="6" t="str">
        <f>+IFERROR(VLOOKUP(FP153,Auxiliar!$A:$C,2,0),"")</f>
        <v/>
      </c>
      <c r="FS153" s="7"/>
      <c r="FT153" s="1"/>
      <c r="FU153" s="12"/>
      <c r="FV153" s="6" t="str">
        <f>+IFERROR(VALUE(RIGHT(Tabla31[[#This Row],[B2B]],6)),"")</f>
        <v/>
      </c>
      <c r="FW153" s="6" t="str">
        <f>+IFERROR(VLOOKUP(FU153,Auxiliar!$A:$C,2,0),"")</f>
        <v/>
      </c>
      <c r="FX153" s="7" t="str">
        <f>+IFERROR(VLOOKUP(FU153,Auxiliar!$A:$C,3,0),"")</f>
        <v/>
      </c>
      <c r="FY153" s="1"/>
      <c r="FZ153" s="12"/>
      <c r="GA153" s="6" t="str">
        <f>+IFERROR(VALUE(RIGHT(Tabla32[[#This Row],[B2B]],6)),"")</f>
        <v/>
      </c>
      <c r="GB153" s="6" t="str">
        <f>+IFERROR(VLOOKUP(FZ153,Auxiliar!$A:$C,2,0),"")</f>
        <v/>
      </c>
      <c r="GC153" s="7" t="str">
        <f>+IFERROR(VLOOKUP(FZ153,Auxiliar!$A:$C,3,0),"")</f>
        <v/>
      </c>
      <c r="GD153" s="1"/>
      <c r="GE153" s="12"/>
      <c r="GF153" s="6" t="str">
        <f>+IFERROR(VALUE(RIGHT(Tabla33[[#This Row],[B2B]],6)),"")</f>
        <v/>
      </c>
      <c r="GG153" s="6" t="str">
        <f>+IFERROR(VLOOKUP(GE153,Auxiliar!$A:$C,2,0),"")</f>
        <v/>
      </c>
      <c r="GH153" s="7" t="str">
        <f>+IFERROR(VLOOKUP(GE153,Auxiliar!$A:$C,3,0),"")</f>
        <v/>
      </c>
    </row>
    <row r="154" spans="1:190" x14ac:dyDescent="0.25">
      <c r="A154" s="1"/>
      <c r="B154" s="1"/>
      <c r="C154" t="str">
        <f>+IFERROR(VALUE(RIGHT(Tabla1[[#This Row],[B2B]],6)),"")</f>
        <v/>
      </c>
      <c r="D154" t="str">
        <f>+IFERROR(VLOOKUP(B154,Auxiliar!$A:$C,2,0),"")</f>
        <v/>
      </c>
      <c r="E154" s="5" t="str">
        <f>+IFERROR(VLOOKUP(B154,Auxiliar!$A:$C,3,0),"")</f>
        <v/>
      </c>
      <c r="S154" s="1">
        <v>3034</v>
      </c>
      <c r="T154" s="1" t="s">
        <v>9</v>
      </c>
      <c r="U154" s="6">
        <f>+IFERROR(VALUE(RIGHT(Tabla4[[#This Row],[B2B]],6)),"")</f>
        <v>3034</v>
      </c>
      <c r="V154" s="6" t="str">
        <f>+IFERROR(VLOOKUP(T154,Auxiliar!$A:$C,2,0),"")</f>
        <v>CORE</v>
      </c>
      <c r="W154" s="7" t="str">
        <f>+IFERROR(VLOOKUP(T154,Auxiliar!$A:$C,3,0),"")</f>
        <v>0b 1% | 2b 5% | 4b 6%</v>
      </c>
      <c r="Y154" s="1">
        <v>5148</v>
      </c>
      <c r="Z154" s="1" t="s">
        <v>10</v>
      </c>
      <c r="AA154" s="6">
        <f>+IFERROR(VALUE(RIGHT(Tabla5[[#This Row],[B2B]],6)),"")</f>
        <v>5148</v>
      </c>
      <c r="AB154" s="6" t="str">
        <f>+IFERROR(VLOOKUP(Z154,Auxiliar!$A:$C,2,0),"")</f>
        <v>CORE</v>
      </c>
      <c r="AC154" s="7" t="str">
        <f>+IFERROR(VLOOKUP(Z154,Auxiliar!$A:$C,3,0),"")</f>
        <v>0b 1% | 3b 4% | 5b 6%</v>
      </c>
      <c r="AE154" s="1">
        <v>20002</v>
      </c>
      <c r="AF154" s="1" t="s">
        <v>11</v>
      </c>
      <c r="AG154" s="6">
        <f>+IFERROR(VALUE(RIGHT(Tabla6[[#This Row],[B2B]],6)),"")</f>
        <v>20002</v>
      </c>
      <c r="AH154" s="6" t="str">
        <f>+IFERROR(VLOOKUP(AF154,Auxiliar!$A:$C,2,0),"")</f>
        <v>CORE</v>
      </c>
      <c r="AI154" s="7" t="str">
        <f>+IFERROR(VLOOKUP(AF154,Auxiliar!$A:$C,3,0),"")</f>
        <v>0b 1% | 6b 5% | 10b 6%</v>
      </c>
      <c r="AK154" s="1">
        <v>2844</v>
      </c>
      <c r="AL154" s="1" t="s">
        <v>30</v>
      </c>
      <c r="AM154" s="6">
        <f>+IFERROR(VALUE(RIGHT(Tabla7[[#This Row],[B2B]],6)),"")</f>
        <v>2844</v>
      </c>
      <c r="AN154" s="6" t="str">
        <f>+IFERROR(VLOOKUP(AL154,Auxiliar!$A:$C,2,0),"")</f>
        <v>LATONES</v>
      </c>
      <c r="AO154" s="7" t="str">
        <f>+IFERROR(VLOOKUP(AL154,Auxiliar!$A:$C,3,0),"")</f>
        <v>1b 4% | 5b 7% | 97b 0%</v>
      </c>
      <c r="AQ154" s="1">
        <v>4699</v>
      </c>
      <c r="AR154" s="1" t="s">
        <v>31</v>
      </c>
      <c r="AS154" s="6">
        <f>+IFERROR(VALUE(RIGHT(Tabla8[[#This Row],[B2B]],6)),"")</f>
        <v>4699</v>
      </c>
      <c r="AT154" s="6" t="str">
        <f>+IFERROR(VLOOKUP(AR154,Auxiliar!$A:$C,2,0),"")</f>
        <v>LATONES</v>
      </c>
      <c r="AU154" s="7" t="str">
        <f>+IFERROR(VLOOKUP(AR154,Auxiliar!$A:$C,3,0),"")</f>
        <v>2b 3% | 4b 5% | 5b 8% | 193 0%</v>
      </c>
      <c r="AW154" s="1"/>
      <c r="AX154" s="1" t="s">
        <v>32</v>
      </c>
      <c r="AY154" s="6" t="str">
        <f>+IFERROR(VALUE(RIGHT(Tabla9[[#This Row],[B2B]],6)),"")</f>
        <v/>
      </c>
      <c r="AZ154" s="6" t="str">
        <f>+IFERROR(VLOOKUP(AX154,Auxiliar!$A:$C,2,0),"")</f>
        <v>LATONES</v>
      </c>
      <c r="BA154" s="7" t="str">
        <f>+IFERROR(VLOOKUP(AX154,Auxiliar!$A:$C,3,0),"")</f>
        <v>2b 3% | 4b 4% | 6b 5% | 10b 8%  | 385b 0%</v>
      </c>
      <c r="BC154" s="1"/>
      <c r="BD154" s="1" t="s">
        <v>33</v>
      </c>
      <c r="BE154" s="6" t="str">
        <f>+IFERROR(VALUE(RIGHT(Tabla10[[#This Row],[B2B]],6)),"")</f>
        <v/>
      </c>
      <c r="BF154" s="6" t="str">
        <f>+IFERROR(VLOOKUP(BD154,Auxiliar!$A:$C,2,0),"")</f>
        <v>LATONES</v>
      </c>
      <c r="BG154" s="7" t="str">
        <f>+IFERROR(VLOOKUP(BD154,Auxiliar!$A:$C,3,0),"")</f>
        <v>6b 4% | 12b 5% | 15b 8% | 385b 0%</v>
      </c>
      <c r="BI154" s="1"/>
      <c r="BJ154" s="1"/>
      <c r="BK154" s="6" t="str">
        <f>+IFERROR(VALUE(RIGHT(Tabla11[[#This Row],[B2B]],6)),"")</f>
        <v/>
      </c>
      <c r="BL154" s="6" t="str">
        <f>+IFERROR(VLOOKUP(BJ154,Auxiliar!$A:$C,2,0),"")</f>
        <v/>
      </c>
      <c r="BM154" s="7" t="str">
        <f>+IFERROR(VLOOKUP(BJ154,Auxiliar!$A:$C,3,0),"")</f>
        <v/>
      </c>
      <c r="BO154" s="1">
        <v>4722</v>
      </c>
      <c r="BP154" s="1" t="s">
        <v>39</v>
      </c>
      <c r="BQ154" s="6">
        <f>+IFERROR(VALUE(RIGHT(Tabla12[[#This Row],[B2B]],6)),"")</f>
        <v>4722</v>
      </c>
      <c r="BR154" s="6" t="str">
        <f>+IFERROR(VLOOKUP(BP154,Auxiliar!$A:$C,2,0),"")</f>
        <v>VALUE LITRO</v>
      </c>
      <c r="BS154" s="7" t="str">
        <f>+IFERROR(VLOOKUP(BP154,Auxiliar!$A:$C,3,0),"")</f>
        <v>1b 12%</v>
      </c>
      <c r="CA154" s="1">
        <v>2206</v>
      </c>
      <c r="CB154" s="1" t="s">
        <v>35</v>
      </c>
      <c r="CC154" s="6">
        <f>+IFERROR(VALUE(RIGHT(Tabla14[[#This Row],[B2B]],6)),"")</f>
        <v>2206</v>
      </c>
      <c r="CD154" s="6" t="str">
        <f>+IFERROR(VLOOKUP(CB154,Auxiliar!$A:$C,2,0),"")</f>
        <v>Corona 710cc</v>
      </c>
      <c r="CE154" s="7" t="str">
        <f>+IFERROR(VLOOKUP(CB154,Auxiliar!$A:$C,3,0),"")</f>
        <v>1b 10% | 85b 0%</v>
      </c>
      <c r="CG154" s="1"/>
      <c r="CH154" s="1"/>
      <c r="CI154" s="6" t="str">
        <f>+IFERROR(VALUE(RIGHT(Tabla15[[#This Row],[B2B]],6)),"")</f>
        <v/>
      </c>
      <c r="CJ154" s="6" t="str">
        <f>+IFERROR(VLOOKUP(CH154,Auxiliar!$A:$C,2,0),"")</f>
        <v/>
      </c>
      <c r="CK154" s="7" t="str">
        <f>+IFERROR(VLOOKUP(CH154,Auxiliar!$A:$C,3,0),"")</f>
        <v/>
      </c>
      <c r="CM154" s="1">
        <v>2114</v>
      </c>
      <c r="CN154" s="1" t="s">
        <v>20</v>
      </c>
      <c r="CO154" s="6">
        <v>2114</v>
      </c>
      <c r="CP154" s="6" t="s">
        <v>20</v>
      </c>
      <c r="CQ154" s="7" t="s">
        <v>21</v>
      </c>
      <c r="CS154" s="1"/>
      <c r="CT154" s="1"/>
      <c r="CU154" s="6" t="str">
        <f>+IFERROR(VALUE(RIGHT(Tabla17[[#This Row],[B2B]],6)),"")</f>
        <v/>
      </c>
      <c r="CV154" s="6" t="str">
        <f>+IFERROR(VLOOKUP(CT154,Auxiliar!$A:$C,2,0),"")</f>
        <v/>
      </c>
      <c r="CW154" s="7" t="str">
        <f>+IFERROR(VLOOKUP(CT154,Auxiliar!$A:$C,3,0),"")</f>
        <v/>
      </c>
      <c r="CY154" s="1">
        <v>2114</v>
      </c>
      <c r="CZ154" s="1" t="s">
        <v>16</v>
      </c>
      <c r="DA154" s="6">
        <f>+IFERROR(VALUE(RIGHT(Tabla18[[#This Row],[B2B]],6)),"")</f>
        <v>2114</v>
      </c>
      <c r="DB154" s="6" t="str">
        <f>+IFERROR(VLOOKUP(CZ154,Auxiliar!$A:$C,2,0),"")</f>
        <v>PREMIUM</v>
      </c>
      <c r="DC154" s="7" t="str">
        <f>+IFERROR(VLOOKUP(CZ154,Auxiliar!$A:$C,3,0),"")</f>
        <v>0b 0% | 2b 2% | 5b 3,5% | 10b 5%</v>
      </c>
      <c r="DE154" s="1">
        <v>2114</v>
      </c>
      <c r="DF154" s="1" t="s">
        <v>19</v>
      </c>
      <c r="DG154" s="6">
        <f>+IFERROR(VALUE(RIGHT(Tabla19[[#This Row],[B2B]],6)),"")</f>
        <v>2114</v>
      </c>
      <c r="DH154" s="6" t="str">
        <f>+IFERROR(VLOOKUP(DF154,Auxiliar!$A:$C,2,0),"")</f>
        <v>MICHELOB</v>
      </c>
      <c r="DI154" s="7" t="str">
        <f>+IFERROR(VLOOKUP(DF154,Auxiliar!$A:$C,3,0),"")</f>
        <v>1b 7% | 3b 22% | 8b 27%</v>
      </c>
      <c r="DK154" s="1"/>
      <c r="DL154" s="1"/>
      <c r="DM154" s="6" t="str">
        <f>+IFERROR(VALUE(RIGHT(Tabla20[[#This Row],[B2B]],6)),"")</f>
        <v/>
      </c>
      <c r="DN154" s="6" t="str">
        <f>+IFERROR(VLOOKUP(DL154,Auxiliar!$A:$C,2,0),"")</f>
        <v/>
      </c>
      <c r="DO154" s="7" t="str">
        <f>+IFERROR(VLOOKUP(DL154,Auxiliar!$A:$C,3,0),"")</f>
        <v/>
      </c>
      <c r="DQ154" s="1">
        <v>2114</v>
      </c>
      <c r="DR154" s="12" t="s">
        <v>24</v>
      </c>
      <c r="DS154" s="6">
        <f>+IFERROR(VALUE(RIGHT(Tabla21[[#This Row],[B2B]],6)),"")</f>
        <v>2114</v>
      </c>
      <c r="DT154" s="6" t="str">
        <f>+IFERROR(VLOOKUP(DR154,Auxiliar!$A:$C,2,0),"")</f>
        <v>CORONA PORRON</v>
      </c>
      <c r="DU154" s="7" t="str">
        <f>+IFERROR(VLOOKUP(DR154,Auxiliar!$A:$C,3,0),"")</f>
        <v>1b 5% | 20b 0%</v>
      </c>
      <c r="DW154" s="1">
        <v>4725</v>
      </c>
      <c r="DX154" s="12" t="s">
        <v>43</v>
      </c>
      <c r="DY154" s="6">
        <f>+IFERROR(VALUE(RIGHT(Tabla22[[#This Row],[B2B]],6)),"")</f>
        <v>4725</v>
      </c>
      <c r="DZ154" s="6" t="str">
        <f>+IFERROR(VLOOKUP(DX154,Auxiliar!$A:$C,2,0),"")</f>
        <v xml:space="preserve">VALUE LATA </v>
      </c>
      <c r="EA154" s="7" t="str">
        <f>+IFERROR(VLOOKUP(DX154,Auxiliar!$A:$C,3,0),"")</f>
        <v>1b 15% | 100b 18%</v>
      </c>
      <c r="EC154" s="1">
        <v>5894</v>
      </c>
      <c r="ED154" s="12" t="s">
        <v>47</v>
      </c>
      <c r="EE154" s="6">
        <f>+IFERROR(VALUE(RIGHT(Tabla23[[#This Row],[B2B]],6)),"")</f>
        <v>5894</v>
      </c>
      <c r="EF154" s="6" t="str">
        <f>+IFERROR(VLOOKUP(ED154,Auxiliar!$A:$C,2,0),"")</f>
        <v>VALUE LATON</v>
      </c>
      <c r="EG154" s="7" t="str">
        <f>+IFERROR(VLOOKUP(ED154,Auxiliar!$A:$C,3,0),"")</f>
        <v>1b 10% | 5b 15% | 192b 0%</v>
      </c>
      <c r="EI154" s="1"/>
      <c r="EJ154" s="12"/>
      <c r="EK154" s="6" t="str">
        <f>+IFERROR(VALUE(RIGHT(Tabla24[[#This Row],[B2B]],6)),"")</f>
        <v/>
      </c>
      <c r="EL154" s="6" t="str">
        <f>+IFERROR(VLOOKUP(EJ154,Auxiliar!$A:$C,2,0),"")</f>
        <v/>
      </c>
      <c r="EM154" s="7" t="str">
        <f>+IFERROR(VLOOKUP(EJ154,Auxiliar!$A:$C,3,0),"")</f>
        <v/>
      </c>
      <c r="EO154" s="1"/>
      <c r="EP154" s="12"/>
      <c r="EQ154" s="6" t="str">
        <f>+IFERROR(VALUE(RIGHT(Tabla25[[#This Row],[B2B]],6)),"")</f>
        <v/>
      </c>
      <c r="ER154" s="6" t="str">
        <f>+IFERROR(VLOOKUP(EP154,Auxiliar!$A:$C,2,0),"")</f>
        <v/>
      </c>
      <c r="ES154" s="7" t="str">
        <f>+IFERROR(VLOOKUP(EP154,Auxiliar!$A:$C,3,0),"")</f>
        <v/>
      </c>
      <c r="EU154" s="1"/>
      <c r="EV154" s="12"/>
      <c r="EW154" s="6" t="str">
        <f>+IFERROR(VALUE(RIGHT(Tabla26[[#This Row],[B2B]],6)),"")</f>
        <v/>
      </c>
      <c r="EX154" s="6" t="str">
        <f>+IFERROR(VLOOKUP(EV154,Auxiliar!$A:$C,2,0),"")</f>
        <v/>
      </c>
      <c r="EY154" s="7" t="str">
        <f>+IFERROR(VLOOKUP(EV154,Auxiliar!$A:$C,3,0),"")</f>
        <v/>
      </c>
      <c r="EZ154" s="1"/>
      <c r="FA154" s="12"/>
      <c r="FB154" s="6" t="str">
        <f>+IFERROR(VALUE(RIGHT(Tabla27[[#This Row],[B2B]],6)),"")</f>
        <v/>
      </c>
      <c r="FC154" s="6" t="str">
        <f>+IFERROR(VLOOKUP(FA154,Auxiliar!$A:$C,2,0),"")</f>
        <v/>
      </c>
      <c r="FD154" s="7" t="str">
        <f>+IFERROR(VLOOKUP(FA154,Auxiliar!$A:$C,3,0),"")</f>
        <v/>
      </c>
      <c r="FE154" s="1"/>
      <c r="FF154" s="12"/>
      <c r="FG154" s="6" t="str">
        <f>+IFERROR(VALUE(RIGHT(Tabla28[[#This Row],[B2B]],6)),"")</f>
        <v/>
      </c>
      <c r="FH154" s="6" t="str">
        <f>+IFERROR(VLOOKUP(FF154,Auxiliar!$A:$C,2,0),"")</f>
        <v/>
      </c>
      <c r="FI154" s="7" t="str">
        <f>+IFERROR(VLOOKUP(FF154,Auxiliar!$A:$C,3,0),"")</f>
        <v/>
      </c>
      <c r="FJ154" s="1"/>
      <c r="FK154" s="12"/>
      <c r="FL154" s="6" t="str">
        <f>+IFERROR(VALUE(RIGHT(Tabla29[[#This Row],[B2B]],6)),"")</f>
        <v/>
      </c>
      <c r="FM154" s="6" t="str">
        <f>+IFERROR(VLOOKUP(FK154,Auxiliar!$A:$C,2,0),"")</f>
        <v/>
      </c>
      <c r="FN154" s="7" t="str">
        <f>+IFERROR(VLOOKUP(FK154,Auxiliar!$A:$C,3,0),"")</f>
        <v/>
      </c>
      <c r="FO154" s="1"/>
      <c r="FP154" s="12"/>
      <c r="FQ154" s="6" t="str">
        <f>+IFERROR(VALUE(RIGHT(Tabla30[[#This Row],[B2B]],6)),"")</f>
        <v/>
      </c>
      <c r="FR154" s="6" t="str">
        <f>+IFERROR(VLOOKUP(FP154,Auxiliar!$A:$C,2,0),"")</f>
        <v/>
      </c>
      <c r="FS154" s="7"/>
      <c r="FT154" s="1"/>
      <c r="FU154" s="12"/>
      <c r="FV154" s="6" t="str">
        <f>+IFERROR(VALUE(RIGHT(Tabla31[[#This Row],[B2B]],6)),"")</f>
        <v/>
      </c>
      <c r="FW154" s="6" t="str">
        <f>+IFERROR(VLOOKUP(FU154,Auxiliar!$A:$C,2,0),"")</f>
        <v/>
      </c>
      <c r="FX154" s="7" t="str">
        <f>+IFERROR(VLOOKUP(FU154,Auxiliar!$A:$C,3,0),"")</f>
        <v/>
      </c>
      <c r="FY154" s="1"/>
      <c r="FZ154" s="12"/>
      <c r="GA154" s="6" t="str">
        <f>+IFERROR(VALUE(RIGHT(Tabla32[[#This Row],[B2B]],6)),"")</f>
        <v/>
      </c>
      <c r="GB154" s="6" t="str">
        <f>+IFERROR(VLOOKUP(FZ154,Auxiliar!$A:$C,2,0),"")</f>
        <v/>
      </c>
      <c r="GC154" s="7" t="str">
        <f>+IFERROR(VLOOKUP(FZ154,Auxiliar!$A:$C,3,0),"")</f>
        <v/>
      </c>
      <c r="GD154" s="1"/>
      <c r="GE154" s="12"/>
      <c r="GF154" s="6" t="str">
        <f>+IFERROR(VALUE(RIGHT(Tabla33[[#This Row],[B2B]],6)),"")</f>
        <v/>
      </c>
      <c r="GG154" s="6" t="str">
        <f>+IFERROR(VLOOKUP(GE154,Auxiliar!$A:$C,2,0),"")</f>
        <v/>
      </c>
      <c r="GH154" s="7" t="str">
        <f>+IFERROR(VLOOKUP(GE154,Auxiliar!$A:$C,3,0),"")</f>
        <v/>
      </c>
    </row>
    <row r="155" spans="1:190" x14ac:dyDescent="0.25">
      <c r="A155" s="1"/>
      <c r="B155" s="1"/>
      <c r="C155" t="str">
        <f>+IFERROR(VALUE(RIGHT(Tabla1[[#This Row],[B2B]],6)),"")</f>
        <v/>
      </c>
      <c r="D155" t="str">
        <f>+IFERROR(VLOOKUP(B155,Auxiliar!$A:$C,2,0),"")</f>
        <v/>
      </c>
      <c r="E155" s="5" t="str">
        <f>+IFERROR(VLOOKUP(B155,Auxiliar!$A:$C,3,0),"")</f>
        <v/>
      </c>
      <c r="S155" s="1">
        <v>3041</v>
      </c>
      <c r="T155" s="1" t="s">
        <v>9</v>
      </c>
      <c r="U155" s="6">
        <f>+IFERROR(VALUE(RIGHT(Tabla4[[#This Row],[B2B]],6)),"")</f>
        <v>3041</v>
      </c>
      <c r="V155" s="6" t="str">
        <f>+IFERROR(VLOOKUP(T155,Auxiliar!$A:$C,2,0),"")</f>
        <v>CORE</v>
      </c>
      <c r="W155" s="7" t="str">
        <f>+IFERROR(VLOOKUP(T155,Auxiliar!$A:$C,3,0),"")</f>
        <v>0b 1% | 2b 5% | 4b 6%</v>
      </c>
      <c r="Y155" s="1">
        <v>5153</v>
      </c>
      <c r="Z155" s="1" t="s">
        <v>10</v>
      </c>
      <c r="AA155" s="6">
        <f>+IFERROR(VALUE(RIGHT(Tabla5[[#This Row],[B2B]],6)),"")</f>
        <v>5153</v>
      </c>
      <c r="AB155" s="6" t="str">
        <f>+IFERROR(VLOOKUP(Z155,Auxiliar!$A:$C,2,0),"")</f>
        <v>CORE</v>
      </c>
      <c r="AC155" s="7" t="str">
        <f>+IFERROR(VLOOKUP(Z155,Auxiliar!$A:$C,3,0),"")</f>
        <v>0b 1% | 3b 4% | 5b 6%</v>
      </c>
      <c r="AE155" s="1">
        <v>20010</v>
      </c>
      <c r="AF155" s="1" t="s">
        <v>11</v>
      </c>
      <c r="AG155" s="6">
        <f>+IFERROR(VALUE(RIGHT(Tabla6[[#This Row],[B2B]],6)),"")</f>
        <v>20010</v>
      </c>
      <c r="AH155" s="6" t="str">
        <f>+IFERROR(VLOOKUP(AF155,Auxiliar!$A:$C,2,0),"")</f>
        <v>CORE</v>
      </c>
      <c r="AI155" s="7" t="str">
        <f>+IFERROR(VLOOKUP(AF155,Auxiliar!$A:$C,3,0),"")</f>
        <v>0b 1% | 6b 5% | 10b 6%</v>
      </c>
      <c r="AK155" s="1">
        <v>2846</v>
      </c>
      <c r="AL155" s="1" t="s">
        <v>30</v>
      </c>
      <c r="AM155" s="6">
        <f>+IFERROR(VALUE(RIGHT(Tabla7[[#This Row],[B2B]],6)),"")</f>
        <v>2846</v>
      </c>
      <c r="AN155" s="6" t="str">
        <f>+IFERROR(VLOOKUP(AL155,Auxiliar!$A:$C,2,0),"")</f>
        <v>LATONES</v>
      </c>
      <c r="AO155" s="7" t="str">
        <f>+IFERROR(VLOOKUP(AL155,Auxiliar!$A:$C,3,0),"")</f>
        <v>1b 4% | 5b 7% | 97b 0%</v>
      </c>
      <c r="AQ155" s="1">
        <v>4731</v>
      </c>
      <c r="AR155" s="1" t="s">
        <v>31</v>
      </c>
      <c r="AS155" s="6">
        <f>+IFERROR(VALUE(RIGHT(Tabla8[[#This Row],[B2B]],6)),"")</f>
        <v>4731</v>
      </c>
      <c r="AT155" s="6" t="str">
        <f>+IFERROR(VLOOKUP(AR155,Auxiliar!$A:$C,2,0),"")</f>
        <v>LATONES</v>
      </c>
      <c r="AU155" s="7" t="str">
        <f>+IFERROR(VLOOKUP(AR155,Auxiliar!$A:$C,3,0),"")</f>
        <v>2b 3% | 4b 5% | 5b 8% | 193 0%</v>
      </c>
      <c r="AW155" s="1"/>
      <c r="AX155" s="1" t="s">
        <v>32</v>
      </c>
      <c r="AY155" s="6" t="str">
        <f>+IFERROR(VALUE(RIGHT(Tabla9[[#This Row],[B2B]],6)),"")</f>
        <v/>
      </c>
      <c r="AZ155" s="6" t="str">
        <f>+IFERROR(VLOOKUP(AX155,Auxiliar!$A:$C,2,0),"")</f>
        <v>LATONES</v>
      </c>
      <c r="BA155" s="7" t="str">
        <f>+IFERROR(VLOOKUP(AX155,Auxiliar!$A:$C,3,0),"")</f>
        <v>2b 3% | 4b 4% | 6b 5% | 10b 8%  | 385b 0%</v>
      </c>
      <c r="BC155" s="1"/>
      <c r="BD155" s="1" t="s">
        <v>33</v>
      </c>
      <c r="BE155" s="6" t="str">
        <f>+IFERROR(VALUE(RIGHT(Tabla10[[#This Row],[B2B]],6)),"")</f>
        <v/>
      </c>
      <c r="BF155" s="6" t="str">
        <f>+IFERROR(VLOOKUP(BD155,Auxiliar!$A:$C,2,0),"")</f>
        <v>LATONES</v>
      </c>
      <c r="BG155" s="7" t="str">
        <f>+IFERROR(VLOOKUP(BD155,Auxiliar!$A:$C,3,0),"")</f>
        <v>6b 4% | 12b 5% | 15b 8% | 385b 0%</v>
      </c>
      <c r="BI155" s="1"/>
      <c r="BJ155" s="1"/>
      <c r="BK155" s="6" t="str">
        <f>+IFERROR(VALUE(RIGHT(Tabla11[[#This Row],[B2B]],6)),"")</f>
        <v/>
      </c>
      <c r="BL155" s="6" t="str">
        <f>+IFERROR(VLOOKUP(BJ155,Auxiliar!$A:$C,2,0),"")</f>
        <v/>
      </c>
      <c r="BM155" s="7" t="str">
        <f>+IFERROR(VLOOKUP(BJ155,Auxiliar!$A:$C,3,0),"")</f>
        <v/>
      </c>
      <c r="BO155" s="1">
        <v>4725</v>
      </c>
      <c r="BP155" s="1" t="s">
        <v>39</v>
      </c>
      <c r="BQ155" s="6">
        <f>+IFERROR(VALUE(RIGHT(Tabla12[[#This Row],[B2B]],6)),"")</f>
        <v>4725</v>
      </c>
      <c r="BR155" s="6" t="str">
        <f>+IFERROR(VLOOKUP(BP155,Auxiliar!$A:$C,2,0),"")</f>
        <v>VALUE LITRO</v>
      </c>
      <c r="BS155" s="7" t="str">
        <f>+IFERROR(VLOOKUP(BP155,Auxiliar!$A:$C,3,0),"")</f>
        <v>1b 12%</v>
      </c>
      <c r="CA155" s="1">
        <v>2249</v>
      </c>
      <c r="CB155" s="1" t="s">
        <v>35</v>
      </c>
      <c r="CC155" s="6">
        <f>+IFERROR(VALUE(RIGHT(Tabla14[[#This Row],[B2B]],6)),"")</f>
        <v>2249</v>
      </c>
      <c r="CD155" s="6" t="str">
        <f>+IFERROR(VLOOKUP(CB155,Auxiliar!$A:$C,2,0),"")</f>
        <v>Corona 710cc</v>
      </c>
      <c r="CE155" s="7" t="str">
        <f>+IFERROR(VLOOKUP(CB155,Auxiliar!$A:$C,3,0),"")</f>
        <v>1b 10% | 85b 0%</v>
      </c>
      <c r="CG155" s="1"/>
      <c r="CH155" s="1"/>
      <c r="CI155" s="6" t="str">
        <f>+IFERROR(VALUE(RIGHT(Tabla15[[#This Row],[B2B]],6)),"")</f>
        <v/>
      </c>
      <c r="CJ155" s="6" t="str">
        <f>+IFERROR(VLOOKUP(CH155,Auxiliar!$A:$C,2,0),"")</f>
        <v/>
      </c>
      <c r="CK155" s="7" t="str">
        <f>+IFERROR(VLOOKUP(CH155,Auxiliar!$A:$C,3,0),"")</f>
        <v/>
      </c>
      <c r="CM155" s="1">
        <v>2161</v>
      </c>
      <c r="CN155" s="1" t="s">
        <v>20</v>
      </c>
      <c r="CO155" s="6">
        <v>2161</v>
      </c>
      <c r="CP155" s="6" t="s">
        <v>20</v>
      </c>
      <c r="CQ155" s="7" t="s">
        <v>21</v>
      </c>
      <c r="CS155" s="1"/>
      <c r="CT155" s="1"/>
      <c r="CU155" s="6" t="str">
        <f>+IFERROR(VALUE(RIGHT(Tabla17[[#This Row],[B2B]],6)),"")</f>
        <v/>
      </c>
      <c r="CV155" s="6" t="str">
        <f>+IFERROR(VLOOKUP(CT155,Auxiliar!$A:$C,2,0),"")</f>
        <v/>
      </c>
      <c r="CW155" s="7" t="str">
        <f>+IFERROR(VLOOKUP(CT155,Auxiliar!$A:$C,3,0),"")</f>
        <v/>
      </c>
      <c r="CY155" s="1">
        <v>2161</v>
      </c>
      <c r="CZ155" s="1" t="s">
        <v>16</v>
      </c>
      <c r="DA155" s="6">
        <f>+IFERROR(VALUE(RIGHT(Tabla18[[#This Row],[B2B]],6)),"")</f>
        <v>2161</v>
      </c>
      <c r="DB155" s="6" t="str">
        <f>+IFERROR(VLOOKUP(CZ155,Auxiliar!$A:$C,2,0),"")</f>
        <v>PREMIUM</v>
      </c>
      <c r="DC155" s="7" t="str">
        <f>+IFERROR(VLOOKUP(CZ155,Auxiliar!$A:$C,3,0),"")</f>
        <v>0b 0% | 2b 2% | 5b 3,5% | 10b 5%</v>
      </c>
      <c r="DE155" s="1">
        <v>2161</v>
      </c>
      <c r="DF155" s="1" t="s">
        <v>19</v>
      </c>
      <c r="DG155" s="6">
        <f>+IFERROR(VALUE(RIGHT(Tabla19[[#This Row],[B2B]],6)),"")</f>
        <v>2161</v>
      </c>
      <c r="DH155" s="6" t="str">
        <f>+IFERROR(VLOOKUP(DF155,Auxiliar!$A:$C,2,0),"")</f>
        <v>MICHELOB</v>
      </c>
      <c r="DI155" s="7" t="str">
        <f>+IFERROR(VLOOKUP(DF155,Auxiliar!$A:$C,3,0),"")</f>
        <v>1b 7% | 3b 22% | 8b 27%</v>
      </c>
      <c r="DK155" s="1"/>
      <c r="DL155" s="1"/>
      <c r="DM155" s="6" t="str">
        <f>+IFERROR(VALUE(RIGHT(Tabla20[[#This Row],[B2B]],6)),"")</f>
        <v/>
      </c>
      <c r="DN155" s="6" t="str">
        <f>+IFERROR(VLOOKUP(DL155,Auxiliar!$A:$C,2,0),"")</f>
        <v/>
      </c>
      <c r="DO155" s="7" t="str">
        <f>+IFERROR(VLOOKUP(DL155,Auxiliar!$A:$C,3,0),"")</f>
        <v/>
      </c>
      <c r="DQ155" s="1">
        <v>2161</v>
      </c>
      <c r="DR155" s="12" t="s">
        <v>24</v>
      </c>
      <c r="DS155" s="6">
        <f>+IFERROR(VALUE(RIGHT(Tabla21[[#This Row],[B2B]],6)),"")</f>
        <v>2161</v>
      </c>
      <c r="DT155" s="6" t="str">
        <f>+IFERROR(VLOOKUP(DR155,Auxiliar!$A:$C,2,0),"")</f>
        <v>CORONA PORRON</v>
      </c>
      <c r="DU155" s="7" t="str">
        <f>+IFERROR(VLOOKUP(DR155,Auxiliar!$A:$C,3,0),"")</f>
        <v>1b 5% | 20b 0%</v>
      </c>
      <c r="DW155" s="1">
        <v>4731</v>
      </c>
      <c r="DX155" s="12" t="s">
        <v>43</v>
      </c>
      <c r="DY155" s="6">
        <f>+IFERROR(VALUE(RIGHT(Tabla22[[#This Row],[B2B]],6)),"")</f>
        <v>4731</v>
      </c>
      <c r="DZ155" s="6" t="str">
        <f>+IFERROR(VLOOKUP(DX155,Auxiliar!$A:$C,2,0),"")</f>
        <v xml:space="preserve">VALUE LATA </v>
      </c>
      <c r="EA155" s="7" t="str">
        <f>+IFERROR(VLOOKUP(DX155,Auxiliar!$A:$C,3,0),"")</f>
        <v>1b 15% | 100b 18%</v>
      </c>
      <c r="EC155" s="1">
        <v>4722</v>
      </c>
      <c r="ED155" s="12" t="s">
        <v>47</v>
      </c>
      <c r="EE155" s="6">
        <f>+IFERROR(VALUE(RIGHT(Tabla23[[#This Row],[B2B]],6)),"")</f>
        <v>4722</v>
      </c>
      <c r="EF155" s="6" t="str">
        <f>+IFERROR(VLOOKUP(ED155,Auxiliar!$A:$C,2,0),"")</f>
        <v>VALUE LATON</v>
      </c>
      <c r="EG155" s="7" t="str">
        <f>+IFERROR(VLOOKUP(ED155,Auxiliar!$A:$C,3,0),"")</f>
        <v>1b 10% | 5b 15% | 192b 0%</v>
      </c>
      <c r="EI155" s="1"/>
      <c r="EJ155" s="12"/>
      <c r="EK155" s="6" t="str">
        <f>+IFERROR(VALUE(RIGHT(Tabla24[[#This Row],[B2B]],6)),"")</f>
        <v/>
      </c>
      <c r="EL155" s="6" t="str">
        <f>+IFERROR(VLOOKUP(EJ155,Auxiliar!$A:$C,2,0),"")</f>
        <v/>
      </c>
      <c r="EM155" s="7" t="str">
        <f>+IFERROR(VLOOKUP(EJ155,Auxiliar!$A:$C,3,0),"")</f>
        <v/>
      </c>
      <c r="EO155" s="1"/>
      <c r="EP155" s="12"/>
      <c r="EQ155" s="6" t="str">
        <f>+IFERROR(VALUE(RIGHT(Tabla25[[#This Row],[B2B]],6)),"")</f>
        <v/>
      </c>
      <c r="ER155" s="6" t="str">
        <f>+IFERROR(VLOOKUP(EP155,Auxiliar!$A:$C,2,0),"")</f>
        <v/>
      </c>
      <c r="ES155" s="7" t="str">
        <f>+IFERROR(VLOOKUP(EP155,Auxiliar!$A:$C,3,0),"")</f>
        <v/>
      </c>
      <c r="EU155" s="1"/>
      <c r="EV155" s="12"/>
      <c r="EW155" s="6" t="str">
        <f>+IFERROR(VALUE(RIGHT(Tabla26[[#This Row],[B2B]],6)),"")</f>
        <v/>
      </c>
      <c r="EX155" s="6" t="str">
        <f>+IFERROR(VLOOKUP(EV155,Auxiliar!$A:$C,2,0),"")</f>
        <v/>
      </c>
      <c r="EY155" s="7" t="str">
        <f>+IFERROR(VLOOKUP(EV155,Auxiliar!$A:$C,3,0),"")</f>
        <v/>
      </c>
      <c r="EZ155" s="1"/>
      <c r="FA155" s="12"/>
      <c r="FB155" s="6" t="str">
        <f>+IFERROR(VALUE(RIGHT(Tabla27[[#This Row],[B2B]],6)),"")</f>
        <v/>
      </c>
      <c r="FC155" s="6" t="str">
        <f>+IFERROR(VLOOKUP(FA155,Auxiliar!$A:$C,2,0),"")</f>
        <v/>
      </c>
      <c r="FD155" s="7" t="str">
        <f>+IFERROR(VLOOKUP(FA155,Auxiliar!$A:$C,3,0),"")</f>
        <v/>
      </c>
      <c r="FE155" s="1"/>
      <c r="FF155" s="12"/>
      <c r="FG155" s="6" t="str">
        <f>+IFERROR(VALUE(RIGHT(Tabla28[[#This Row],[B2B]],6)),"")</f>
        <v/>
      </c>
      <c r="FH155" s="6" t="str">
        <f>+IFERROR(VLOOKUP(FF155,Auxiliar!$A:$C,2,0),"")</f>
        <v/>
      </c>
      <c r="FI155" s="7" t="str">
        <f>+IFERROR(VLOOKUP(FF155,Auxiliar!$A:$C,3,0),"")</f>
        <v/>
      </c>
      <c r="FJ155" s="1"/>
      <c r="FK155" s="12"/>
      <c r="FL155" s="6" t="str">
        <f>+IFERROR(VALUE(RIGHT(Tabla29[[#This Row],[B2B]],6)),"")</f>
        <v/>
      </c>
      <c r="FM155" s="6" t="str">
        <f>+IFERROR(VLOOKUP(FK155,Auxiliar!$A:$C,2,0),"")</f>
        <v/>
      </c>
      <c r="FN155" s="7" t="str">
        <f>+IFERROR(VLOOKUP(FK155,Auxiliar!$A:$C,3,0),"")</f>
        <v/>
      </c>
      <c r="FO155" s="1"/>
      <c r="FP155" s="12"/>
      <c r="FQ155" s="6" t="str">
        <f>+IFERROR(VALUE(RIGHT(Tabla30[[#This Row],[B2B]],6)),"")</f>
        <v/>
      </c>
      <c r="FR155" s="6" t="str">
        <f>+IFERROR(VLOOKUP(FP155,Auxiliar!$A:$C,2,0),"")</f>
        <v/>
      </c>
      <c r="FS155" s="7"/>
      <c r="FT155" s="1"/>
      <c r="FU155" s="12"/>
      <c r="FV155" s="6" t="str">
        <f>+IFERROR(VALUE(RIGHT(Tabla31[[#This Row],[B2B]],6)),"")</f>
        <v/>
      </c>
      <c r="FW155" s="6" t="str">
        <f>+IFERROR(VLOOKUP(FU155,Auxiliar!$A:$C,2,0),"")</f>
        <v/>
      </c>
      <c r="FX155" s="7" t="str">
        <f>+IFERROR(VLOOKUP(FU155,Auxiliar!$A:$C,3,0),"")</f>
        <v/>
      </c>
      <c r="FY155" s="1"/>
      <c r="FZ155" s="12"/>
      <c r="GA155" s="6" t="str">
        <f>+IFERROR(VALUE(RIGHT(Tabla32[[#This Row],[B2B]],6)),"")</f>
        <v/>
      </c>
      <c r="GB155" s="6" t="str">
        <f>+IFERROR(VLOOKUP(FZ155,Auxiliar!$A:$C,2,0),"")</f>
        <v/>
      </c>
      <c r="GC155" s="7" t="str">
        <f>+IFERROR(VLOOKUP(FZ155,Auxiliar!$A:$C,3,0),"")</f>
        <v/>
      </c>
      <c r="GD155" s="1"/>
      <c r="GE155" s="12"/>
      <c r="GF155" s="6" t="str">
        <f>+IFERROR(VALUE(RIGHT(Tabla33[[#This Row],[B2B]],6)),"")</f>
        <v/>
      </c>
      <c r="GG155" s="6" t="str">
        <f>+IFERROR(VLOOKUP(GE155,Auxiliar!$A:$C,2,0),"")</f>
        <v/>
      </c>
      <c r="GH155" s="7" t="str">
        <f>+IFERROR(VLOOKUP(GE155,Auxiliar!$A:$C,3,0),"")</f>
        <v/>
      </c>
    </row>
    <row r="156" spans="1:190" x14ac:dyDescent="0.25">
      <c r="A156" s="1"/>
      <c r="B156" s="1"/>
      <c r="C156" t="str">
        <f>+IFERROR(VALUE(RIGHT(Tabla1[[#This Row],[B2B]],6)),"")</f>
        <v/>
      </c>
      <c r="D156" t="str">
        <f>+IFERROR(VLOOKUP(B156,Auxiliar!$A:$C,2,0),"")</f>
        <v/>
      </c>
      <c r="E156" s="5" t="str">
        <f>+IFERROR(VLOOKUP(B156,Auxiliar!$A:$C,3,0),"")</f>
        <v/>
      </c>
      <c r="S156" s="1">
        <v>3046</v>
      </c>
      <c r="T156" s="1" t="s">
        <v>9</v>
      </c>
      <c r="U156" s="6">
        <f>+IFERROR(VALUE(RIGHT(Tabla4[[#This Row],[B2B]],6)),"")</f>
        <v>3046</v>
      </c>
      <c r="V156" s="6" t="str">
        <f>+IFERROR(VLOOKUP(T156,Auxiliar!$A:$C,2,0),"")</f>
        <v>CORE</v>
      </c>
      <c r="W156" s="7" t="str">
        <f>+IFERROR(VLOOKUP(T156,Auxiliar!$A:$C,3,0),"")</f>
        <v>0b 1% | 2b 5% | 4b 6%</v>
      </c>
      <c r="Y156" s="1">
        <v>5166</v>
      </c>
      <c r="Z156" s="1" t="s">
        <v>10</v>
      </c>
      <c r="AA156" s="6">
        <f>+IFERROR(VALUE(RIGHT(Tabla5[[#This Row],[B2B]],6)),"")</f>
        <v>5166</v>
      </c>
      <c r="AB156" s="6" t="str">
        <f>+IFERROR(VLOOKUP(Z156,Auxiliar!$A:$C,2,0),"")</f>
        <v>CORE</v>
      </c>
      <c r="AC156" s="7" t="str">
        <f>+IFERROR(VLOOKUP(Z156,Auxiliar!$A:$C,3,0),"")</f>
        <v>0b 1% | 3b 4% | 5b 6%</v>
      </c>
      <c r="AE156" s="1">
        <v>20011</v>
      </c>
      <c r="AF156" s="1" t="s">
        <v>11</v>
      </c>
      <c r="AG156" s="6">
        <f>+IFERROR(VALUE(RIGHT(Tabla6[[#This Row],[B2B]],6)),"")</f>
        <v>20011</v>
      </c>
      <c r="AH156" s="6" t="str">
        <f>+IFERROR(VLOOKUP(AF156,Auxiliar!$A:$C,2,0),"")</f>
        <v>CORE</v>
      </c>
      <c r="AI156" s="7" t="str">
        <f>+IFERROR(VLOOKUP(AF156,Auxiliar!$A:$C,3,0),"")</f>
        <v>0b 1% | 6b 5% | 10b 6%</v>
      </c>
      <c r="AK156" s="1">
        <v>2847</v>
      </c>
      <c r="AL156" s="1" t="s">
        <v>30</v>
      </c>
      <c r="AM156" s="6">
        <f>+IFERROR(VALUE(RIGHT(Tabla7[[#This Row],[B2B]],6)),"")</f>
        <v>2847</v>
      </c>
      <c r="AN156" s="6" t="str">
        <f>+IFERROR(VLOOKUP(AL156,Auxiliar!$A:$C,2,0),"")</f>
        <v>LATONES</v>
      </c>
      <c r="AO156" s="7" t="str">
        <f>+IFERROR(VLOOKUP(AL156,Auxiliar!$A:$C,3,0),"")</f>
        <v>1b 4% | 5b 7% | 97b 0%</v>
      </c>
      <c r="AQ156" s="1">
        <v>4739</v>
      </c>
      <c r="AR156" s="1" t="s">
        <v>31</v>
      </c>
      <c r="AS156" s="6">
        <f>+IFERROR(VALUE(RIGHT(Tabla8[[#This Row],[B2B]],6)),"")</f>
        <v>4739</v>
      </c>
      <c r="AT156" s="6" t="str">
        <f>+IFERROR(VLOOKUP(AR156,Auxiliar!$A:$C,2,0),"")</f>
        <v>LATONES</v>
      </c>
      <c r="AU156" s="7" t="str">
        <f>+IFERROR(VLOOKUP(AR156,Auxiliar!$A:$C,3,0),"")</f>
        <v>2b 3% | 4b 5% | 5b 8% | 193 0%</v>
      </c>
      <c r="AW156" s="1"/>
      <c r="AX156" s="1" t="s">
        <v>32</v>
      </c>
      <c r="AY156" s="6" t="str">
        <f>+IFERROR(VALUE(RIGHT(Tabla9[[#This Row],[B2B]],6)),"")</f>
        <v/>
      </c>
      <c r="AZ156" s="6" t="str">
        <f>+IFERROR(VLOOKUP(AX156,Auxiliar!$A:$C,2,0),"")</f>
        <v>LATONES</v>
      </c>
      <c r="BA156" s="7" t="str">
        <f>+IFERROR(VLOOKUP(AX156,Auxiliar!$A:$C,3,0),"")</f>
        <v>2b 3% | 4b 4% | 6b 5% | 10b 8%  | 385b 0%</v>
      </c>
      <c r="BC156" s="1"/>
      <c r="BD156" s="1" t="s">
        <v>33</v>
      </c>
      <c r="BE156" s="6" t="str">
        <f>+IFERROR(VALUE(RIGHT(Tabla10[[#This Row],[B2B]],6)),"")</f>
        <v/>
      </c>
      <c r="BF156" s="6" t="str">
        <f>+IFERROR(VLOOKUP(BD156,Auxiliar!$A:$C,2,0),"")</f>
        <v>LATONES</v>
      </c>
      <c r="BG156" s="7" t="str">
        <f>+IFERROR(VLOOKUP(BD156,Auxiliar!$A:$C,3,0),"")</f>
        <v>6b 4% | 12b 5% | 15b 8% | 385b 0%</v>
      </c>
      <c r="BI156" s="1"/>
      <c r="BJ156" s="1"/>
      <c r="BK156" s="6" t="str">
        <f>+IFERROR(VALUE(RIGHT(Tabla11[[#This Row],[B2B]],6)),"")</f>
        <v/>
      </c>
      <c r="BL156" s="6" t="str">
        <f>+IFERROR(VLOOKUP(BJ156,Auxiliar!$A:$C,2,0),"")</f>
        <v/>
      </c>
      <c r="BM156" s="7" t="str">
        <f>+IFERROR(VLOOKUP(BJ156,Auxiliar!$A:$C,3,0),"")</f>
        <v/>
      </c>
      <c r="BO156" s="1">
        <v>4731</v>
      </c>
      <c r="BP156" s="1" t="s">
        <v>39</v>
      </c>
      <c r="BQ156" s="6">
        <f>+IFERROR(VALUE(RIGHT(Tabla12[[#This Row],[B2B]],6)),"")</f>
        <v>4731</v>
      </c>
      <c r="BR156" s="6" t="str">
        <f>+IFERROR(VLOOKUP(BP156,Auxiliar!$A:$C,2,0),"")</f>
        <v>VALUE LITRO</v>
      </c>
      <c r="BS156" s="7" t="str">
        <f>+IFERROR(VLOOKUP(BP156,Auxiliar!$A:$C,3,0),"")</f>
        <v>1b 12%</v>
      </c>
      <c r="CA156" s="1">
        <v>2257</v>
      </c>
      <c r="CB156" s="1" t="s">
        <v>35</v>
      </c>
      <c r="CC156" s="6">
        <f>+IFERROR(VALUE(RIGHT(Tabla14[[#This Row],[B2B]],6)),"")</f>
        <v>2257</v>
      </c>
      <c r="CD156" s="6" t="str">
        <f>+IFERROR(VLOOKUP(CB156,Auxiliar!$A:$C,2,0),"")</f>
        <v>Corona 710cc</v>
      </c>
      <c r="CE156" s="7" t="str">
        <f>+IFERROR(VLOOKUP(CB156,Auxiliar!$A:$C,3,0),"")</f>
        <v>1b 10% | 85b 0%</v>
      </c>
      <c r="CG156" s="1"/>
      <c r="CH156" s="1"/>
      <c r="CI156" s="6" t="str">
        <f>+IFERROR(VALUE(RIGHT(Tabla15[[#This Row],[B2B]],6)),"")</f>
        <v/>
      </c>
      <c r="CJ156" s="6" t="str">
        <f>+IFERROR(VLOOKUP(CH156,Auxiliar!$A:$C,2,0),"")</f>
        <v/>
      </c>
      <c r="CK156" s="7" t="str">
        <f>+IFERROR(VLOOKUP(CH156,Auxiliar!$A:$C,3,0),"")</f>
        <v/>
      </c>
      <c r="CM156" s="1">
        <v>2174</v>
      </c>
      <c r="CN156" s="1" t="s">
        <v>20</v>
      </c>
      <c r="CO156" s="6">
        <v>2174</v>
      </c>
      <c r="CP156" s="6" t="s">
        <v>20</v>
      </c>
      <c r="CQ156" s="7" t="s">
        <v>21</v>
      </c>
      <c r="CS156" s="1"/>
      <c r="CT156" s="1"/>
      <c r="CU156" s="6" t="str">
        <f>+IFERROR(VALUE(RIGHT(Tabla17[[#This Row],[B2B]],6)),"")</f>
        <v/>
      </c>
      <c r="CV156" s="6" t="str">
        <f>+IFERROR(VLOOKUP(CT156,Auxiliar!$A:$C,2,0),"")</f>
        <v/>
      </c>
      <c r="CW156" s="7" t="str">
        <f>+IFERROR(VLOOKUP(CT156,Auxiliar!$A:$C,3,0),"")</f>
        <v/>
      </c>
      <c r="CY156" s="1">
        <v>2174</v>
      </c>
      <c r="CZ156" s="1" t="s">
        <v>16</v>
      </c>
      <c r="DA156" s="6">
        <f>+IFERROR(VALUE(RIGHT(Tabla18[[#This Row],[B2B]],6)),"")</f>
        <v>2174</v>
      </c>
      <c r="DB156" s="6" t="str">
        <f>+IFERROR(VLOOKUP(CZ156,Auxiliar!$A:$C,2,0),"")</f>
        <v>PREMIUM</v>
      </c>
      <c r="DC156" s="7" t="str">
        <f>+IFERROR(VLOOKUP(CZ156,Auxiliar!$A:$C,3,0),"")</f>
        <v>0b 0% | 2b 2% | 5b 3,5% | 10b 5%</v>
      </c>
      <c r="DE156" s="1">
        <v>2174</v>
      </c>
      <c r="DF156" s="1" t="s">
        <v>19</v>
      </c>
      <c r="DG156" s="6">
        <f>+IFERROR(VALUE(RIGHT(Tabla19[[#This Row],[B2B]],6)),"")</f>
        <v>2174</v>
      </c>
      <c r="DH156" s="6" t="str">
        <f>+IFERROR(VLOOKUP(DF156,Auxiliar!$A:$C,2,0),"")</f>
        <v>MICHELOB</v>
      </c>
      <c r="DI156" s="7" t="str">
        <f>+IFERROR(VLOOKUP(DF156,Auxiliar!$A:$C,3,0),"")</f>
        <v>1b 7% | 3b 22% | 8b 27%</v>
      </c>
      <c r="DK156" s="1"/>
      <c r="DL156" s="1"/>
      <c r="DM156" s="6" t="str">
        <f>+IFERROR(VALUE(RIGHT(Tabla20[[#This Row],[B2B]],6)),"")</f>
        <v/>
      </c>
      <c r="DN156" s="6" t="str">
        <f>+IFERROR(VLOOKUP(DL156,Auxiliar!$A:$C,2,0),"")</f>
        <v/>
      </c>
      <c r="DO156" s="7" t="str">
        <f>+IFERROR(VLOOKUP(DL156,Auxiliar!$A:$C,3,0),"")</f>
        <v/>
      </c>
      <c r="DQ156" s="1">
        <v>2174</v>
      </c>
      <c r="DR156" s="12" t="s">
        <v>24</v>
      </c>
      <c r="DS156" s="6">
        <f>+IFERROR(VALUE(RIGHT(Tabla21[[#This Row],[B2B]],6)),"")</f>
        <v>2174</v>
      </c>
      <c r="DT156" s="6" t="str">
        <f>+IFERROR(VLOOKUP(DR156,Auxiliar!$A:$C,2,0),"")</f>
        <v>CORONA PORRON</v>
      </c>
      <c r="DU156" s="7" t="str">
        <f>+IFERROR(VLOOKUP(DR156,Auxiliar!$A:$C,3,0),"")</f>
        <v>1b 5% | 20b 0%</v>
      </c>
      <c r="DW156" s="1">
        <v>5902</v>
      </c>
      <c r="DX156" s="12" t="s">
        <v>43</v>
      </c>
      <c r="DY156" s="6">
        <f>+IFERROR(VALUE(RIGHT(Tabla22[[#This Row],[B2B]],6)),"")</f>
        <v>5902</v>
      </c>
      <c r="DZ156" s="6" t="str">
        <f>+IFERROR(VLOOKUP(DX156,Auxiliar!$A:$C,2,0),"")</f>
        <v xml:space="preserve">VALUE LATA </v>
      </c>
      <c r="EA156" s="7" t="str">
        <f>+IFERROR(VLOOKUP(DX156,Auxiliar!$A:$C,3,0),"")</f>
        <v>1b 15% | 100b 18%</v>
      </c>
      <c r="EC156" s="1">
        <v>4725</v>
      </c>
      <c r="ED156" s="12" t="s">
        <v>47</v>
      </c>
      <c r="EE156" s="6">
        <f>+IFERROR(VALUE(RIGHT(Tabla23[[#This Row],[B2B]],6)),"")</f>
        <v>4725</v>
      </c>
      <c r="EF156" s="6" t="str">
        <f>+IFERROR(VLOOKUP(ED156,Auxiliar!$A:$C,2,0),"")</f>
        <v>VALUE LATON</v>
      </c>
      <c r="EG156" s="7" t="str">
        <f>+IFERROR(VLOOKUP(ED156,Auxiliar!$A:$C,3,0),"")</f>
        <v>1b 10% | 5b 15% | 192b 0%</v>
      </c>
      <c r="EI156" s="1"/>
      <c r="EJ156" s="12"/>
      <c r="EK156" s="6" t="str">
        <f>+IFERROR(VALUE(RIGHT(Tabla24[[#This Row],[B2B]],6)),"")</f>
        <v/>
      </c>
      <c r="EL156" s="6" t="str">
        <f>+IFERROR(VLOOKUP(EJ156,Auxiliar!$A:$C,2,0),"")</f>
        <v/>
      </c>
      <c r="EM156" s="7" t="str">
        <f>+IFERROR(VLOOKUP(EJ156,Auxiliar!$A:$C,3,0),"")</f>
        <v/>
      </c>
      <c r="EO156" s="1"/>
      <c r="EP156" s="12"/>
      <c r="EQ156" s="6" t="str">
        <f>+IFERROR(VALUE(RIGHT(Tabla25[[#This Row],[B2B]],6)),"")</f>
        <v/>
      </c>
      <c r="ER156" s="6" t="str">
        <f>+IFERROR(VLOOKUP(EP156,Auxiliar!$A:$C,2,0),"")</f>
        <v/>
      </c>
      <c r="ES156" s="7" t="str">
        <f>+IFERROR(VLOOKUP(EP156,Auxiliar!$A:$C,3,0),"")</f>
        <v/>
      </c>
      <c r="EU156" s="1"/>
      <c r="EV156" s="12"/>
      <c r="EW156" s="6" t="str">
        <f>+IFERROR(VALUE(RIGHT(Tabla26[[#This Row],[B2B]],6)),"")</f>
        <v/>
      </c>
      <c r="EX156" s="6" t="str">
        <f>+IFERROR(VLOOKUP(EV156,Auxiliar!$A:$C,2,0),"")</f>
        <v/>
      </c>
      <c r="EY156" s="7" t="str">
        <f>+IFERROR(VLOOKUP(EV156,Auxiliar!$A:$C,3,0),"")</f>
        <v/>
      </c>
      <c r="EZ156" s="1"/>
      <c r="FA156" s="12"/>
      <c r="FB156" s="6" t="str">
        <f>+IFERROR(VALUE(RIGHT(Tabla27[[#This Row],[B2B]],6)),"")</f>
        <v/>
      </c>
      <c r="FC156" s="6" t="str">
        <f>+IFERROR(VLOOKUP(FA156,Auxiliar!$A:$C,2,0),"")</f>
        <v/>
      </c>
      <c r="FD156" s="7" t="str">
        <f>+IFERROR(VLOOKUP(FA156,Auxiliar!$A:$C,3,0),"")</f>
        <v/>
      </c>
      <c r="FE156" s="1"/>
      <c r="FF156" s="12"/>
      <c r="FG156" s="6" t="str">
        <f>+IFERROR(VALUE(RIGHT(Tabla28[[#This Row],[B2B]],6)),"")</f>
        <v/>
      </c>
      <c r="FH156" s="6" t="str">
        <f>+IFERROR(VLOOKUP(FF156,Auxiliar!$A:$C,2,0),"")</f>
        <v/>
      </c>
      <c r="FI156" s="7" t="str">
        <f>+IFERROR(VLOOKUP(FF156,Auxiliar!$A:$C,3,0),"")</f>
        <v/>
      </c>
      <c r="FJ156" s="1"/>
      <c r="FK156" s="12"/>
      <c r="FL156" s="6" t="str">
        <f>+IFERROR(VALUE(RIGHT(Tabla29[[#This Row],[B2B]],6)),"")</f>
        <v/>
      </c>
      <c r="FM156" s="6" t="str">
        <f>+IFERROR(VLOOKUP(FK156,Auxiliar!$A:$C,2,0),"")</f>
        <v/>
      </c>
      <c r="FN156" s="7" t="str">
        <f>+IFERROR(VLOOKUP(FK156,Auxiliar!$A:$C,3,0),"")</f>
        <v/>
      </c>
      <c r="FO156" s="1"/>
      <c r="FP156" s="12"/>
      <c r="FQ156" s="6" t="str">
        <f>+IFERROR(VALUE(RIGHT(Tabla30[[#This Row],[B2B]],6)),"")</f>
        <v/>
      </c>
      <c r="FR156" s="6" t="str">
        <f>+IFERROR(VLOOKUP(FP156,Auxiliar!$A:$C,2,0),"")</f>
        <v/>
      </c>
      <c r="FS156" s="7"/>
      <c r="FT156" s="1"/>
      <c r="FU156" s="12"/>
      <c r="FV156" s="6" t="str">
        <f>+IFERROR(VALUE(RIGHT(Tabla31[[#This Row],[B2B]],6)),"")</f>
        <v/>
      </c>
      <c r="FW156" s="6" t="str">
        <f>+IFERROR(VLOOKUP(FU156,Auxiliar!$A:$C,2,0),"")</f>
        <v/>
      </c>
      <c r="FX156" s="7" t="str">
        <f>+IFERROR(VLOOKUP(FU156,Auxiliar!$A:$C,3,0),"")</f>
        <v/>
      </c>
      <c r="FY156" s="1"/>
      <c r="FZ156" s="12"/>
      <c r="GA156" s="6" t="str">
        <f>+IFERROR(VALUE(RIGHT(Tabla32[[#This Row],[B2B]],6)),"")</f>
        <v/>
      </c>
      <c r="GB156" s="6" t="str">
        <f>+IFERROR(VLOOKUP(FZ156,Auxiliar!$A:$C,2,0),"")</f>
        <v/>
      </c>
      <c r="GC156" s="7" t="str">
        <f>+IFERROR(VLOOKUP(FZ156,Auxiliar!$A:$C,3,0),"")</f>
        <v/>
      </c>
      <c r="GD156" s="1"/>
      <c r="GE156" s="12"/>
      <c r="GF156" s="6" t="str">
        <f>+IFERROR(VALUE(RIGHT(Tabla33[[#This Row],[B2B]],6)),"")</f>
        <v/>
      </c>
      <c r="GG156" s="6" t="str">
        <f>+IFERROR(VLOOKUP(GE156,Auxiliar!$A:$C,2,0),"")</f>
        <v/>
      </c>
      <c r="GH156" s="7" t="str">
        <f>+IFERROR(VLOOKUP(GE156,Auxiliar!$A:$C,3,0),"")</f>
        <v/>
      </c>
    </row>
    <row r="157" spans="1:190" x14ac:dyDescent="0.25">
      <c r="A157" s="1"/>
      <c r="B157" s="1"/>
      <c r="C157" t="str">
        <f>+IFERROR(VALUE(RIGHT(Tabla1[[#This Row],[B2B]],6)),"")</f>
        <v/>
      </c>
      <c r="D157" t="str">
        <f>+IFERROR(VLOOKUP(B157,Auxiliar!$A:$C,2,0),"")</f>
        <v/>
      </c>
      <c r="E157" s="5" t="str">
        <f>+IFERROR(VLOOKUP(B157,Auxiliar!$A:$C,3,0),"")</f>
        <v/>
      </c>
      <c r="S157" s="1">
        <v>3058</v>
      </c>
      <c r="T157" s="1" t="s">
        <v>9</v>
      </c>
      <c r="U157" s="6">
        <f>+IFERROR(VALUE(RIGHT(Tabla4[[#This Row],[B2B]],6)),"")</f>
        <v>3058</v>
      </c>
      <c r="V157" s="6" t="str">
        <f>+IFERROR(VLOOKUP(T157,Auxiliar!$A:$C,2,0),"")</f>
        <v>CORE</v>
      </c>
      <c r="W157" s="7" t="str">
        <f>+IFERROR(VLOOKUP(T157,Auxiliar!$A:$C,3,0),"")</f>
        <v>0b 1% | 2b 5% | 4b 6%</v>
      </c>
      <c r="Y157" s="1">
        <v>5169</v>
      </c>
      <c r="Z157" s="1" t="s">
        <v>10</v>
      </c>
      <c r="AA157" s="6">
        <f>+IFERROR(VALUE(RIGHT(Tabla5[[#This Row],[B2B]],6)),"")</f>
        <v>5169</v>
      </c>
      <c r="AB157" s="6" t="str">
        <f>+IFERROR(VLOOKUP(Z157,Auxiliar!$A:$C,2,0),"")</f>
        <v>CORE</v>
      </c>
      <c r="AC157" s="7" t="str">
        <f>+IFERROR(VLOOKUP(Z157,Auxiliar!$A:$C,3,0),"")</f>
        <v>0b 1% | 3b 4% | 5b 6%</v>
      </c>
      <c r="AE157" s="1">
        <v>20039</v>
      </c>
      <c r="AF157" s="1" t="s">
        <v>11</v>
      </c>
      <c r="AG157" s="6">
        <f>+IFERROR(VALUE(RIGHT(Tabla6[[#This Row],[B2B]],6)),"")</f>
        <v>20039</v>
      </c>
      <c r="AH157" s="6" t="str">
        <f>+IFERROR(VLOOKUP(AF157,Auxiliar!$A:$C,2,0),"")</f>
        <v>CORE</v>
      </c>
      <c r="AI157" s="7" t="str">
        <f>+IFERROR(VLOOKUP(AF157,Auxiliar!$A:$C,3,0),"")</f>
        <v>0b 1% | 6b 5% | 10b 6%</v>
      </c>
      <c r="AK157" s="1">
        <v>2849</v>
      </c>
      <c r="AL157" s="1" t="s">
        <v>30</v>
      </c>
      <c r="AM157" s="6">
        <f>+IFERROR(VALUE(RIGHT(Tabla7[[#This Row],[B2B]],6)),"")</f>
        <v>2849</v>
      </c>
      <c r="AN157" s="6" t="str">
        <f>+IFERROR(VLOOKUP(AL157,Auxiliar!$A:$C,2,0),"")</f>
        <v>LATONES</v>
      </c>
      <c r="AO157" s="7" t="str">
        <f>+IFERROR(VLOOKUP(AL157,Auxiliar!$A:$C,3,0),"")</f>
        <v>1b 4% | 5b 7% | 97b 0%</v>
      </c>
      <c r="AQ157" s="1">
        <v>4779</v>
      </c>
      <c r="AR157" s="1" t="s">
        <v>31</v>
      </c>
      <c r="AS157" s="6">
        <f>+IFERROR(VALUE(RIGHT(Tabla8[[#This Row],[B2B]],6)),"")</f>
        <v>4779</v>
      </c>
      <c r="AT157" s="6" t="str">
        <f>+IFERROR(VLOOKUP(AR157,Auxiliar!$A:$C,2,0),"")</f>
        <v>LATONES</v>
      </c>
      <c r="AU157" s="7" t="str">
        <f>+IFERROR(VLOOKUP(AR157,Auxiliar!$A:$C,3,0),"")</f>
        <v>2b 3% | 4b 5% | 5b 8% | 193 0%</v>
      </c>
      <c r="AW157" s="1"/>
      <c r="AX157" s="1" t="s">
        <v>32</v>
      </c>
      <c r="AY157" s="6" t="str">
        <f>+IFERROR(VALUE(RIGHT(Tabla9[[#This Row],[B2B]],6)),"")</f>
        <v/>
      </c>
      <c r="AZ157" s="6" t="str">
        <f>+IFERROR(VLOOKUP(AX157,Auxiliar!$A:$C,2,0),"")</f>
        <v>LATONES</v>
      </c>
      <c r="BA157" s="7" t="str">
        <f>+IFERROR(VLOOKUP(AX157,Auxiliar!$A:$C,3,0),"")</f>
        <v>2b 3% | 4b 4% | 6b 5% | 10b 8%  | 385b 0%</v>
      </c>
      <c r="BC157" s="1"/>
      <c r="BD157" s="1" t="s">
        <v>33</v>
      </c>
      <c r="BE157" s="6" t="str">
        <f>+IFERROR(VALUE(RIGHT(Tabla10[[#This Row],[B2B]],6)),"")</f>
        <v/>
      </c>
      <c r="BF157" s="6" t="str">
        <f>+IFERROR(VLOOKUP(BD157,Auxiliar!$A:$C,2,0),"")</f>
        <v>LATONES</v>
      </c>
      <c r="BG157" s="7" t="str">
        <f>+IFERROR(VLOOKUP(BD157,Auxiliar!$A:$C,3,0),"")</f>
        <v>6b 4% | 12b 5% | 15b 8% | 385b 0%</v>
      </c>
      <c r="BI157" s="1"/>
      <c r="BJ157" s="1"/>
      <c r="BK157" s="6" t="str">
        <f>+IFERROR(VALUE(RIGHT(Tabla11[[#This Row],[B2B]],6)),"")</f>
        <v/>
      </c>
      <c r="BL157" s="6" t="str">
        <f>+IFERROR(VLOOKUP(BJ157,Auxiliar!$A:$C,2,0),"")</f>
        <v/>
      </c>
      <c r="BM157" s="7" t="str">
        <f>+IFERROR(VLOOKUP(BJ157,Auxiliar!$A:$C,3,0),"")</f>
        <v/>
      </c>
      <c r="BO157" s="1">
        <v>5902</v>
      </c>
      <c r="BP157" s="1" t="s">
        <v>39</v>
      </c>
      <c r="BQ157" s="6">
        <f>+IFERROR(VALUE(RIGHT(Tabla12[[#This Row],[B2B]],6)),"")</f>
        <v>5902</v>
      </c>
      <c r="BR157" s="6" t="str">
        <f>+IFERROR(VLOOKUP(BP157,Auxiliar!$A:$C,2,0),"")</f>
        <v>VALUE LITRO</v>
      </c>
      <c r="BS157" s="7" t="str">
        <f>+IFERROR(VLOOKUP(BP157,Auxiliar!$A:$C,3,0),"")</f>
        <v>1b 12%</v>
      </c>
      <c r="CA157" s="1">
        <v>2260</v>
      </c>
      <c r="CB157" s="1" t="s">
        <v>35</v>
      </c>
      <c r="CC157" s="6">
        <f>+IFERROR(VALUE(RIGHT(Tabla14[[#This Row],[B2B]],6)),"")</f>
        <v>2260</v>
      </c>
      <c r="CD157" s="6" t="str">
        <f>+IFERROR(VLOOKUP(CB157,Auxiliar!$A:$C,2,0),"")</f>
        <v>Corona 710cc</v>
      </c>
      <c r="CE157" s="7" t="str">
        <f>+IFERROR(VLOOKUP(CB157,Auxiliar!$A:$C,3,0),"")</f>
        <v>1b 10% | 85b 0%</v>
      </c>
      <c r="CG157" s="1"/>
      <c r="CH157" s="1"/>
      <c r="CI157" s="6" t="str">
        <f>+IFERROR(VALUE(RIGHT(Tabla15[[#This Row],[B2B]],6)),"")</f>
        <v/>
      </c>
      <c r="CJ157" s="6" t="str">
        <f>+IFERROR(VLOOKUP(CH157,Auxiliar!$A:$C,2,0),"")</f>
        <v/>
      </c>
      <c r="CK157" s="7" t="str">
        <f>+IFERROR(VLOOKUP(CH157,Auxiliar!$A:$C,3,0),"")</f>
        <v/>
      </c>
      <c r="CM157" s="1">
        <v>2193</v>
      </c>
      <c r="CN157" s="1" t="s">
        <v>20</v>
      </c>
      <c r="CO157" s="6">
        <v>2193</v>
      </c>
      <c r="CP157" s="6" t="s">
        <v>20</v>
      </c>
      <c r="CQ157" s="7" t="s">
        <v>21</v>
      </c>
      <c r="CS157" s="1"/>
      <c r="CT157" s="1"/>
      <c r="CU157" s="6" t="str">
        <f>+IFERROR(VALUE(RIGHT(Tabla17[[#This Row],[B2B]],6)),"")</f>
        <v/>
      </c>
      <c r="CV157" s="6" t="str">
        <f>+IFERROR(VLOOKUP(CT157,Auxiliar!$A:$C,2,0),"")</f>
        <v/>
      </c>
      <c r="CW157" s="7" t="str">
        <f>+IFERROR(VLOOKUP(CT157,Auxiliar!$A:$C,3,0),"")</f>
        <v/>
      </c>
      <c r="CY157" s="1">
        <v>2193</v>
      </c>
      <c r="CZ157" s="1" t="s">
        <v>16</v>
      </c>
      <c r="DA157" s="6">
        <f>+IFERROR(VALUE(RIGHT(Tabla18[[#This Row],[B2B]],6)),"")</f>
        <v>2193</v>
      </c>
      <c r="DB157" s="6" t="str">
        <f>+IFERROR(VLOOKUP(CZ157,Auxiliar!$A:$C,2,0),"")</f>
        <v>PREMIUM</v>
      </c>
      <c r="DC157" s="7" t="str">
        <f>+IFERROR(VLOOKUP(CZ157,Auxiliar!$A:$C,3,0),"")</f>
        <v>0b 0% | 2b 2% | 5b 3,5% | 10b 5%</v>
      </c>
      <c r="DE157" s="1">
        <v>2193</v>
      </c>
      <c r="DF157" s="1" t="s">
        <v>19</v>
      </c>
      <c r="DG157" s="6">
        <f>+IFERROR(VALUE(RIGHT(Tabla19[[#This Row],[B2B]],6)),"")</f>
        <v>2193</v>
      </c>
      <c r="DH157" s="6" t="str">
        <f>+IFERROR(VLOOKUP(DF157,Auxiliar!$A:$C,2,0),"")</f>
        <v>MICHELOB</v>
      </c>
      <c r="DI157" s="7" t="str">
        <f>+IFERROR(VLOOKUP(DF157,Auxiliar!$A:$C,3,0),"")</f>
        <v>1b 7% | 3b 22% | 8b 27%</v>
      </c>
      <c r="DK157" s="1"/>
      <c r="DL157" s="1"/>
      <c r="DM157" s="6" t="str">
        <f>+IFERROR(VALUE(RIGHT(Tabla20[[#This Row],[B2B]],6)),"")</f>
        <v/>
      </c>
      <c r="DN157" s="6" t="str">
        <f>+IFERROR(VLOOKUP(DL157,Auxiliar!$A:$C,2,0),"")</f>
        <v/>
      </c>
      <c r="DO157" s="7" t="str">
        <f>+IFERROR(VLOOKUP(DL157,Auxiliar!$A:$C,3,0),"")</f>
        <v/>
      </c>
      <c r="DQ157" s="1">
        <v>2193</v>
      </c>
      <c r="DR157" s="12" t="s">
        <v>24</v>
      </c>
      <c r="DS157" s="6">
        <f>+IFERROR(VALUE(RIGHT(Tabla21[[#This Row],[B2B]],6)),"")</f>
        <v>2193</v>
      </c>
      <c r="DT157" s="6" t="str">
        <f>+IFERROR(VLOOKUP(DR157,Auxiliar!$A:$C,2,0),"")</f>
        <v>CORONA PORRON</v>
      </c>
      <c r="DU157" s="7" t="str">
        <f>+IFERROR(VLOOKUP(DR157,Auxiliar!$A:$C,3,0),"")</f>
        <v>1b 5% | 20b 0%</v>
      </c>
      <c r="DW157" s="1">
        <v>4739</v>
      </c>
      <c r="DX157" s="12" t="s">
        <v>43</v>
      </c>
      <c r="DY157" s="6">
        <f>+IFERROR(VALUE(RIGHT(Tabla22[[#This Row],[B2B]],6)),"")</f>
        <v>4739</v>
      </c>
      <c r="DZ157" s="6" t="str">
        <f>+IFERROR(VLOOKUP(DX157,Auxiliar!$A:$C,2,0),"")</f>
        <v xml:space="preserve">VALUE LATA </v>
      </c>
      <c r="EA157" s="7" t="str">
        <f>+IFERROR(VLOOKUP(DX157,Auxiliar!$A:$C,3,0),"")</f>
        <v>1b 15% | 100b 18%</v>
      </c>
      <c r="EC157" s="1">
        <v>4731</v>
      </c>
      <c r="ED157" s="12" t="s">
        <v>47</v>
      </c>
      <c r="EE157" s="6">
        <f>+IFERROR(VALUE(RIGHT(Tabla23[[#This Row],[B2B]],6)),"")</f>
        <v>4731</v>
      </c>
      <c r="EF157" s="6" t="str">
        <f>+IFERROR(VLOOKUP(ED157,Auxiliar!$A:$C,2,0),"")</f>
        <v>VALUE LATON</v>
      </c>
      <c r="EG157" s="7" t="str">
        <f>+IFERROR(VLOOKUP(ED157,Auxiliar!$A:$C,3,0),"")</f>
        <v>1b 10% | 5b 15% | 192b 0%</v>
      </c>
      <c r="EI157" s="1"/>
      <c r="EJ157" s="12"/>
      <c r="EK157" s="6" t="str">
        <f>+IFERROR(VALUE(RIGHT(Tabla24[[#This Row],[B2B]],6)),"")</f>
        <v/>
      </c>
      <c r="EL157" s="6" t="str">
        <f>+IFERROR(VLOOKUP(EJ157,Auxiliar!$A:$C,2,0),"")</f>
        <v/>
      </c>
      <c r="EM157" s="7" t="str">
        <f>+IFERROR(VLOOKUP(EJ157,Auxiliar!$A:$C,3,0),"")</f>
        <v/>
      </c>
      <c r="EO157" s="1"/>
      <c r="EP157" s="12"/>
      <c r="EQ157" s="6" t="str">
        <f>+IFERROR(VALUE(RIGHT(Tabla25[[#This Row],[B2B]],6)),"")</f>
        <v/>
      </c>
      <c r="ER157" s="6" t="str">
        <f>+IFERROR(VLOOKUP(EP157,Auxiliar!$A:$C,2,0),"")</f>
        <v/>
      </c>
      <c r="ES157" s="7" t="str">
        <f>+IFERROR(VLOOKUP(EP157,Auxiliar!$A:$C,3,0),"")</f>
        <v/>
      </c>
      <c r="EU157" s="1"/>
      <c r="EV157" s="12"/>
      <c r="EW157" s="6" t="str">
        <f>+IFERROR(VALUE(RIGHT(Tabla26[[#This Row],[B2B]],6)),"")</f>
        <v/>
      </c>
      <c r="EX157" s="6" t="str">
        <f>+IFERROR(VLOOKUP(EV157,Auxiliar!$A:$C,2,0),"")</f>
        <v/>
      </c>
      <c r="EY157" s="7" t="str">
        <f>+IFERROR(VLOOKUP(EV157,Auxiliar!$A:$C,3,0),"")</f>
        <v/>
      </c>
      <c r="EZ157" s="1"/>
      <c r="FA157" s="12"/>
      <c r="FB157" s="6" t="str">
        <f>+IFERROR(VALUE(RIGHT(Tabla27[[#This Row],[B2B]],6)),"")</f>
        <v/>
      </c>
      <c r="FC157" s="6" t="str">
        <f>+IFERROR(VLOOKUP(FA157,Auxiliar!$A:$C,2,0),"")</f>
        <v/>
      </c>
      <c r="FD157" s="7" t="str">
        <f>+IFERROR(VLOOKUP(FA157,Auxiliar!$A:$C,3,0),"")</f>
        <v/>
      </c>
      <c r="FE157" s="1"/>
      <c r="FF157" s="12"/>
      <c r="FG157" s="6" t="str">
        <f>+IFERROR(VALUE(RIGHT(Tabla28[[#This Row],[B2B]],6)),"")</f>
        <v/>
      </c>
      <c r="FH157" s="6" t="str">
        <f>+IFERROR(VLOOKUP(FF157,Auxiliar!$A:$C,2,0),"")</f>
        <v/>
      </c>
      <c r="FI157" s="7" t="str">
        <f>+IFERROR(VLOOKUP(FF157,Auxiliar!$A:$C,3,0),"")</f>
        <v/>
      </c>
      <c r="FJ157" s="1"/>
      <c r="FK157" s="12"/>
      <c r="FL157" s="6" t="str">
        <f>+IFERROR(VALUE(RIGHT(Tabla29[[#This Row],[B2B]],6)),"")</f>
        <v/>
      </c>
      <c r="FM157" s="6" t="str">
        <f>+IFERROR(VLOOKUP(FK157,Auxiliar!$A:$C,2,0),"")</f>
        <v/>
      </c>
      <c r="FN157" s="7" t="str">
        <f>+IFERROR(VLOOKUP(FK157,Auxiliar!$A:$C,3,0),"")</f>
        <v/>
      </c>
      <c r="FO157" s="1"/>
      <c r="FP157" s="12"/>
      <c r="FQ157" s="6" t="str">
        <f>+IFERROR(VALUE(RIGHT(Tabla30[[#This Row],[B2B]],6)),"")</f>
        <v/>
      </c>
      <c r="FR157" s="6" t="str">
        <f>+IFERROR(VLOOKUP(FP157,Auxiliar!$A:$C,2,0),"")</f>
        <v/>
      </c>
      <c r="FS157" s="7"/>
      <c r="FT157" s="1"/>
      <c r="FU157" s="12"/>
      <c r="FV157" s="6" t="str">
        <f>+IFERROR(VALUE(RIGHT(Tabla31[[#This Row],[B2B]],6)),"")</f>
        <v/>
      </c>
      <c r="FW157" s="6" t="str">
        <f>+IFERROR(VLOOKUP(FU157,Auxiliar!$A:$C,2,0),"")</f>
        <v/>
      </c>
      <c r="FX157" s="7" t="str">
        <f>+IFERROR(VLOOKUP(FU157,Auxiliar!$A:$C,3,0),"")</f>
        <v/>
      </c>
      <c r="FY157" s="1"/>
      <c r="FZ157" s="12"/>
      <c r="GA157" s="6" t="str">
        <f>+IFERROR(VALUE(RIGHT(Tabla32[[#This Row],[B2B]],6)),"")</f>
        <v/>
      </c>
      <c r="GB157" s="6" t="str">
        <f>+IFERROR(VLOOKUP(FZ157,Auxiliar!$A:$C,2,0),"")</f>
        <v/>
      </c>
      <c r="GC157" s="7" t="str">
        <f>+IFERROR(VLOOKUP(FZ157,Auxiliar!$A:$C,3,0),"")</f>
        <v/>
      </c>
      <c r="GD157" s="1"/>
      <c r="GE157" s="12"/>
      <c r="GF157" s="6" t="str">
        <f>+IFERROR(VALUE(RIGHT(Tabla33[[#This Row],[B2B]],6)),"")</f>
        <v/>
      </c>
      <c r="GG157" s="6" t="str">
        <f>+IFERROR(VLOOKUP(GE157,Auxiliar!$A:$C,2,0),"")</f>
        <v/>
      </c>
      <c r="GH157" s="7" t="str">
        <f>+IFERROR(VLOOKUP(GE157,Auxiliar!$A:$C,3,0),"")</f>
        <v/>
      </c>
    </row>
    <row r="158" spans="1:190" x14ac:dyDescent="0.25">
      <c r="A158" s="1"/>
      <c r="B158" s="1"/>
      <c r="C158" t="str">
        <f>+IFERROR(VALUE(RIGHT(Tabla1[[#This Row],[B2B]],6)),"")</f>
        <v/>
      </c>
      <c r="D158" t="str">
        <f>+IFERROR(VLOOKUP(B158,Auxiliar!$A:$C,2,0),"")</f>
        <v/>
      </c>
      <c r="E158" s="5" t="str">
        <f>+IFERROR(VLOOKUP(B158,Auxiliar!$A:$C,3,0),"")</f>
        <v/>
      </c>
      <c r="S158" s="1">
        <v>3072</v>
      </c>
      <c r="T158" s="1" t="s">
        <v>9</v>
      </c>
      <c r="U158" s="6">
        <f>+IFERROR(VALUE(RIGHT(Tabla4[[#This Row],[B2B]],6)),"")</f>
        <v>3072</v>
      </c>
      <c r="V158" s="6" t="str">
        <f>+IFERROR(VLOOKUP(T158,Auxiliar!$A:$C,2,0),"")</f>
        <v>CORE</v>
      </c>
      <c r="W158" s="7" t="str">
        <f>+IFERROR(VLOOKUP(T158,Auxiliar!$A:$C,3,0),"")</f>
        <v>0b 1% | 2b 5% | 4b 6%</v>
      </c>
      <c r="Y158" s="1">
        <v>5196</v>
      </c>
      <c r="Z158" s="1" t="s">
        <v>10</v>
      </c>
      <c r="AA158" s="6">
        <f>+IFERROR(VALUE(RIGHT(Tabla5[[#This Row],[B2B]],6)),"")</f>
        <v>5196</v>
      </c>
      <c r="AB158" s="6" t="str">
        <f>+IFERROR(VLOOKUP(Z158,Auxiliar!$A:$C,2,0),"")</f>
        <v>CORE</v>
      </c>
      <c r="AC158" s="7" t="str">
        <f>+IFERROR(VLOOKUP(Z158,Auxiliar!$A:$C,3,0),"")</f>
        <v>0b 1% | 3b 4% | 5b 6%</v>
      </c>
      <c r="AE158" s="1">
        <v>20073</v>
      </c>
      <c r="AF158" s="1" t="s">
        <v>11</v>
      </c>
      <c r="AG158" s="6">
        <f>+IFERROR(VALUE(RIGHT(Tabla6[[#This Row],[B2B]],6)),"")</f>
        <v>20073</v>
      </c>
      <c r="AH158" s="6" t="str">
        <f>+IFERROR(VLOOKUP(AF158,Auxiliar!$A:$C,2,0),"")</f>
        <v>CORE</v>
      </c>
      <c r="AI158" s="7" t="str">
        <f>+IFERROR(VLOOKUP(AF158,Auxiliar!$A:$C,3,0),"")</f>
        <v>0b 1% | 6b 5% | 10b 6%</v>
      </c>
      <c r="AK158" s="1">
        <v>2854</v>
      </c>
      <c r="AL158" s="1" t="s">
        <v>30</v>
      </c>
      <c r="AM158" s="6">
        <f>+IFERROR(VALUE(RIGHT(Tabla7[[#This Row],[B2B]],6)),"")</f>
        <v>2854</v>
      </c>
      <c r="AN158" s="6" t="str">
        <f>+IFERROR(VLOOKUP(AL158,Auxiliar!$A:$C,2,0),"")</f>
        <v>LATONES</v>
      </c>
      <c r="AO158" s="7" t="str">
        <f>+IFERROR(VLOOKUP(AL158,Auxiliar!$A:$C,3,0),"")</f>
        <v>1b 4% | 5b 7% | 97b 0%</v>
      </c>
      <c r="AQ158" s="1">
        <v>4807</v>
      </c>
      <c r="AR158" s="1" t="s">
        <v>31</v>
      </c>
      <c r="AS158" s="6">
        <f>+IFERROR(VALUE(RIGHT(Tabla8[[#This Row],[B2B]],6)),"")</f>
        <v>4807</v>
      </c>
      <c r="AT158" s="6" t="str">
        <f>+IFERROR(VLOOKUP(AR158,Auxiliar!$A:$C,2,0),"")</f>
        <v>LATONES</v>
      </c>
      <c r="AU158" s="7" t="str">
        <f>+IFERROR(VLOOKUP(AR158,Auxiliar!$A:$C,3,0),"")</f>
        <v>2b 3% | 4b 5% | 5b 8% | 193 0%</v>
      </c>
      <c r="AW158" s="1"/>
      <c r="AX158" s="1" t="s">
        <v>32</v>
      </c>
      <c r="AY158" s="6" t="str">
        <f>+IFERROR(VALUE(RIGHT(Tabla9[[#This Row],[B2B]],6)),"")</f>
        <v/>
      </c>
      <c r="AZ158" s="6" t="str">
        <f>+IFERROR(VLOOKUP(AX158,Auxiliar!$A:$C,2,0),"")</f>
        <v>LATONES</v>
      </c>
      <c r="BA158" s="7" t="str">
        <f>+IFERROR(VLOOKUP(AX158,Auxiliar!$A:$C,3,0),"")</f>
        <v>2b 3% | 4b 4% | 6b 5% | 10b 8%  | 385b 0%</v>
      </c>
      <c r="BC158" s="1"/>
      <c r="BD158" s="1" t="s">
        <v>33</v>
      </c>
      <c r="BE158" s="6" t="str">
        <f>+IFERROR(VALUE(RIGHT(Tabla10[[#This Row],[B2B]],6)),"")</f>
        <v/>
      </c>
      <c r="BF158" s="6" t="str">
        <f>+IFERROR(VLOOKUP(BD158,Auxiliar!$A:$C,2,0),"")</f>
        <v>LATONES</v>
      </c>
      <c r="BG158" s="7" t="str">
        <f>+IFERROR(VLOOKUP(BD158,Auxiliar!$A:$C,3,0),"")</f>
        <v>6b 4% | 12b 5% | 15b 8% | 385b 0%</v>
      </c>
      <c r="BI158" s="1"/>
      <c r="BJ158" s="1"/>
      <c r="BK158" s="6" t="str">
        <f>+IFERROR(VALUE(RIGHT(Tabla11[[#This Row],[B2B]],6)),"")</f>
        <v/>
      </c>
      <c r="BL158" s="6" t="str">
        <f>+IFERROR(VLOOKUP(BJ158,Auxiliar!$A:$C,2,0),"")</f>
        <v/>
      </c>
      <c r="BM158" s="7" t="str">
        <f>+IFERROR(VLOOKUP(BJ158,Auxiliar!$A:$C,3,0),"")</f>
        <v/>
      </c>
      <c r="BO158" s="1">
        <v>4739</v>
      </c>
      <c r="BP158" s="1" t="s">
        <v>39</v>
      </c>
      <c r="BQ158" s="6">
        <f>+IFERROR(VALUE(RIGHT(Tabla12[[#This Row],[B2B]],6)),"")</f>
        <v>4739</v>
      </c>
      <c r="BR158" s="6" t="str">
        <f>+IFERROR(VLOOKUP(BP158,Auxiliar!$A:$C,2,0),"")</f>
        <v>VALUE LITRO</v>
      </c>
      <c r="BS158" s="7" t="str">
        <f>+IFERROR(VLOOKUP(BP158,Auxiliar!$A:$C,3,0),"")</f>
        <v>1b 12%</v>
      </c>
      <c r="CA158" s="1">
        <v>2263</v>
      </c>
      <c r="CB158" s="1" t="s">
        <v>35</v>
      </c>
      <c r="CC158" s="6">
        <f>+IFERROR(VALUE(RIGHT(Tabla14[[#This Row],[B2B]],6)),"")</f>
        <v>2263</v>
      </c>
      <c r="CD158" s="6" t="str">
        <f>+IFERROR(VLOOKUP(CB158,Auxiliar!$A:$C,2,0),"")</f>
        <v>Corona 710cc</v>
      </c>
      <c r="CE158" s="7" t="str">
        <f>+IFERROR(VLOOKUP(CB158,Auxiliar!$A:$C,3,0),"")</f>
        <v>1b 10% | 85b 0%</v>
      </c>
      <c r="CG158" s="1"/>
      <c r="CH158" s="1"/>
      <c r="CI158" s="6" t="str">
        <f>+IFERROR(VALUE(RIGHT(Tabla15[[#This Row],[B2B]],6)),"")</f>
        <v/>
      </c>
      <c r="CJ158" s="6" t="str">
        <f>+IFERROR(VLOOKUP(CH158,Auxiliar!$A:$C,2,0),"")</f>
        <v/>
      </c>
      <c r="CK158" s="7" t="str">
        <f>+IFERROR(VLOOKUP(CH158,Auxiliar!$A:$C,3,0),"")</f>
        <v/>
      </c>
      <c r="CM158" s="1">
        <v>2202</v>
      </c>
      <c r="CN158" s="1" t="s">
        <v>20</v>
      </c>
      <c r="CO158" s="6">
        <v>2202</v>
      </c>
      <c r="CP158" s="6" t="s">
        <v>20</v>
      </c>
      <c r="CQ158" s="7" t="s">
        <v>21</v>
      </c>
      <c r="CS158" s="1"/>
      <c r="CT158" s="1"/>
      <c r="CU158" s="6" t="str">
        <f>+IFERROR(VALUE(RIGHT(Tabla17[[#This Row],[B2B]],6)),"")</f>
        <v/>
      </c>
      <c r="CV158" s="6" t="str">
        <f>+IFERROR(VLOOKUP(CT158,Auxiliar!$A:$C,2,0),"")</f>
        <v/>
      </c>
      <c r="CW158" s="7" t="str">
        <f>+IFERROR(VLOOKUP(CT158,Auxiliar!$A:$C,3,0),"")</f>
        <v/>
      </c>
      <c r="CY158" s="1">
        <v>2202</v>
      </c>
      <c r="CZ158" s="1" t="s">
        <v>16</v>
      </c>
      <c r="DA158" s="6">
        <f>+IFERROR(VALUE(RIGHT(Tabla18[[#This Row],[B2B]],6)),"")</f>
        <v>2202</v>
      </c>
      <c r="DB158" s="6" t="str">
        <f>+IFERROR(VLOOKUP(CZ158,Auxiliar!$A:$C,2,0),"")</f>
        <v>PREMIUM</v>
      </c>
      <c r="DC158" s="7" t="str">
        <f>+IFERROR(VLOOKUP(CZ158,Auxiliar!$A:$C,3,0),"")</f>
        <v>0b 0% | 2b 2% | 5b 3,5% | 10b 5%</v>
      </c>
      <c r="DE158" s="1">
        <v>2202</v>
      </c>
      <c r="DF158" s="1" t="s">
        <v>19</v>
      </c>
      <c r="DG158" s="6">
        <f>+IFERROR(VALUE(RIGHT(Tabla19[[#This Row],[B2B]],6)),"")</f>
        <v>2202</v>
      </c>
      <c r="DH158" s="6" t="str">
        <f>+IFERROR(VLOOKUP(DF158,Auxiliar!$A:$C,2,0),"")</f>
        <v>MICHELOB</v>
      </c>
      <c r="DI158" s="7" t="str">
        <f>+IFERROR(VLOOKUP(DF158,Auxiliar!$A:$C,3,0),"")</f>
        <v>1b 7% | 3b 22% | 8b 27%</v>
      </c>
      <c r="DK158" s="1"/>
      <c r="DL158" s="1"/>
      <c r="DM158" s="6" t="str">
        <f>+IFERROR(VALUE(RIGHT(Tabla20[[#This Row],[B2B]],6)),"")</f>
        <v/>
      </c>
      <c r="DN158" s="6" t="str">
        <f>+IFERROR(VLOOKUP(DL158,Auxiliar!$A:$C,2,0),"")</f>
        <v/>
      </c>
      <c r="DO158" s="7" t="str">
        <f>+IFERROR(VLOOKUP(DL158,Auxiliar!$A:$C,3,0),"")</f>
        <v/>
      </c>
      <c r="DQ158" s="1">
        <v>2202</v>
      </c>
      <c r="DR158" s="12" t="s">
        <v>24</v>
      </c>
      <c r="DS158" s="6">
        <f>+IFERROR(VALUE(RIGHT(Tabla21[[#This Row],[B2B]],6)),"")</f>
        <v>2202</v>
      </c>
      <c r="DT158" s="6" t="str">
        <f>+IFERROR(VLOOKUP(DR158,Auxiliar!$A:$C,2,0),"")</f>
        <v>CORONA PORRON</v>
      </c>
      <c r="DU158" s="7" t="str">
        <f>+IFERROR(VLOOKUP(DR158,Auxiliar!$A:$C,3,0),"")</f>
        <v>1b 5% | 20b 0%</v>
      </c>
      <c r="DW158" s="1">
        <v>5903</v>
      </c>
      <c r="DX158" s="12" t="s">
        <v>43</v>
      </c>
      <c r="DY158" s="6">
        <f>+IFERROR(VALUE(RIGHT(Tabla22[[#This Row],[B2B]],6)),"")</f>
        <v>5903</v>
      </c>
      <c r="DZ158" s="6" t="str">
        <f>+IFERROR(VLOOKUP(DX158,Auxiliar!$A:$C,2,0),"")</f>
        <v xml:space="preserve">VALUE LATA </v>
      </c>
      <c r="EA158" s="7" t="str">
        <f>+IFERROR(VLOOKUP(DX158,Auxiliar!$A:$C,3,0),"")</f>
        <v>1b 15% | 100b 18%</v>
      </c>
      <c r="EC158" s="1">
        <v>5902</v>
      </c>
      <c r="ED158" s="12" t="s">
        <v>47</v>
      </c>
      <c r="EE158" s="6">
        <f>+IFERROR(VALUE(RIGHT(Tabla23[[#This Row],[B2B]],6)),"")</f>
        <v>5902</v>
      </c>
      <c r="EF158" s="6" t="str">
        <f>+IFERROR(VLOOKUP(ED158,Auxiliar!$A:$C,2,0),"")</f>
        <v>VALUE LATON</v>
      </c>
      <c r="EG158" s="7" t="str">
        <f>+IFERROR(VLOOKUP(ED158,Auxiliar!$A:$C,3,0),"")</f>
        <v>1b 10% | 5b 15% | 192b 0%</v>
      </c>
      <c r="EI158" s="1"/>
      <c r="EJ158" s="12"/>
      <c r="EK158" s="6" t="str">
        <f>+IFERROR(VALUE(RIGHT(Tabla24[[#This Row],[B2B]],6)),"")</f>
        <v/>
      </c>
      <c r="EL158" s="6" t="str">
        <f>+IFERROR(VLOOKUP(EJ158,Auxiliar!$A:$C,2,0),"")</f>
        <v/>
      </c>
      <c r="EM158" s="7" t="str">
        <f>+IFERROR(VLOOKUP(EJ158,Auxiliar!$A:$C,3,0),"")</f>
        <v/>
      </c>
      <c r="EO158" s="1"/>
      <c r="EP158" s="12"/>
      <c r="EQ158" s="6" t="str">
        <f>+IFERROR(VALUE(RIGHT(Tabla25[[#This Row],[B2B]],6)),"")</f>
        <v/>
      </c>
      <c r="ER158" s="6" t="str">
        <f>+IFERROR(VLOOKUP(EP158,Auxiliar!$A:$C,2,0),"")</f>
        <v/>
      </c>
      <c r="ES158" s="7" t="str">
        <f>+IFERROR(VLOOKUP(EP158,Auxiliar!$A:$C,3,0),"")</f>
        <v/>
      </c>
      <c r="EU158" s="1"/>
      <c r="EV158" s="12"/>
      <c r="EW158" s="6" t="str">
        <f>+IFERROR(VALUE(RIGHT(Tabla26[[#This Row],[B2B]],6)),"")</f>
        <v/>
      </c>
      <c r="EX158" s="6" t="str">
        <f>+IFERROR(VLOOKUP(EV158,Auxiliar!$A:$C,2,0),"")</f>
        <v/>
      </c>
      <c r="EY158" s="7" t="str">
        <f>+IFERROR(VLOOKUP(EV158,Auxiliar!$A:$C,3,0),"")</f>
        <v/>
      </c>
      <c r="EZ158" s="1"/>
      <c r="FA158" s="12"/>
      <c r="FB158" s="6" t="str">
        <f>+IFERROR(VALUE(RIGHT(Tabla27[[#This Row],[B2B]],6)),"")</f>
        <v/>
      </c>
      <c r="FC158" s="6" t="str">
        <f>+IFERROR(VLOOKUP(FA158,Auxiliar!$A:$C,2,0),"")</f>
        <v/>
      </c>
      <c r="FD158" s="7" t="str">
        <f>+IFERROR(VLOOKUP(FA158,Auxiliar!$A:$C,3,0),"")</f>
        <v/>
      </c>
      <c r="FE158" s="1"/>
      <c r="FF158" s="12"/>
      <c r="FG158" s="6" t="str">
        <f>+IFERROR(VALUE(RIGHT(Tabla28[[#This Row],[B2B]],6)),"")</f>
        <v/>
      </c>
      <c r="FH158" s="6" t="str">
        <f>+IFERROR(VLOOKUP(FF158,Auxiliar!$A:$C,2,0),"")</f>
        <v/>
      </c>
      <c r="FI158" s="7" t="str">
        <f>+IFERROR(VLOOKUP(FF158,Auxiliar!$A:$C,3,0),"")</f>
        <v/>
      </c>
      <c r="FJ158" s="1"/>
      <c r="FK158" s="12"/>
      <c r="FL158" s="6" t="str">
        <f>+IFERROR(VALUE(RIGHT(Tabla29[[#This Row],[B2B]],6)),"")</f>
        <v/>
      </c>
      <c r="FM158" s="6" t="str">
        <f>+IFERROR(VLOOKUP(FK158,Auxiliar!$A:$C,2,0),"")</f>
        <v/>
      </c>
      <c r="FN158" s="7" t="str">
        <f>+IFERROR(VLOOKUP(FK158,Auxiliar!$A:$C,3,0),"")</f>
        <v/>
      </c>
      <c r="FO158" s="1"/>
      <c r="FP158" s="12"/>
      <c r="FQ158" s="6" t="str">
        <f>+IFERROR(VALUE(RIGHT(Tabla30[[#This Row],[B2B]],6)),"")</f>
        <v/>
      </c>
      <c r="FR158" s="6" t="str">
        <f>+IFERROR(VLOOKUP(FP158,Auxiliar!$A:$C,2,0),"")</f>
        <v/>
      </c>
      <c r="FS158" s="7"/>
      <c r="FT158" s="1"/>
      <c r="FU158" s="12"/>
      <c r="FV158" s="6" t="str">
        <f>+IFERROR(VALUE(RIGHT(Tabla31[[#This Row],[B2B]],6)),"")</f>
        <v/>
      </c>
      <c r="FW158" s="6" t="str">
        <f>+IFERROR(VLOOKUP(FU158,Auxiliar!$A:$C,2,0),"")</f>
        <v/>
      </c>
      <c r="FX158" s="7" t="str">
        <f>+IFERROR(VLOOKUP(FU158,Auxiliar!$A:$C,3,0),"")</f>
        <v/>
      </c>
      <c r="FY158" s="1"/>
      <c r="FZ158" s="12"/>
      <c r="GA158" s="6" t="str">
        <f>+IFERROR(VALUE(RIGHT(Tabla32[[#This Row],[B2B]],6)),"")</f>
        <v/>
      </c>
      <c r="GB158" s="6" t="str">
        <f>+IFERROR(VLOOKUP(FZ158,Auxiliar!$A:$C,2,0),"")</f>
        <v/>
      </c>
      <c r="GC158" s="7" t="str">
        <f>+IFERROR(VLOOKUP(FZ158,Auxiliar!$A:$C,3,0),"")</f>
        <v/>
      </c>
      <c r="GD158" s="1"/>
      <c r="GE158" s="12"/>
      <c r="GF158" s="6" t="str">
        <f>+IFERROR(VALUE(RIGHT(Tabla33[[#This Row],[B2B]],6)),"")</f>
        <v/>
      </c>
      <c r="GG158" s="6" t="str">
        <f>+IFERROR(VLOOKUP(GE158,Auxiliar!$A:$C,2,0),"")</f>
        <v/>
      </c>
      <c r="GH158" s="7" t="str">
        <f>+IFERROR(VLOOKUP(GE158,Auxiliar!$A:$C,3,0),"")</f>
        <v/>
      </c>
    </row>
    <row r="159" spans="1:190" x14ac:dyDescent="0.25">
      <c r="A159" s="1"/>
      <c r="B159" s="1"/>
      <c r="C159" t="str">
        <f>+IFERROR(VALUE(RIGHT(Tabla1[[#This Row],[B2B]],6)),"")</f>
        <v/>
      </c>
      <c r="D159" t="str">
        <f>+IFERROR(VLOOKUP(B159,Auxiliar!$A:$C,2,0),"")</f>
        <v/>
      </c>
      <c r="E159" s="5" t="str">
        <f>+IFERROR(VLOOKUP(B159,Auxiliar!$A:$C,3,0),"")</f>
        <v/>
      </c>
      <c r="S159" s="1">
        <v>3113</v>
      </c>
      <c r="T159" s="1" t="s">
        <v>9</v>
      </c>
      <c r="U159" s="6">
        <f>+IFERROR(VALUE(RIGHT(Tabla4[[#This Row],[B2B]],6)),"")</f>
        <v>3113</v>
      </c>
      <c r="V159" s="6" t="str">
        <f>+IFERROR(VLOOKUP(T159,Auxiliar!$A:$C,2,0),"")</f>
        <v>CORE</v>
      </c>
      <c r="W159" s="7" t="str">
        <f>+IFERROR(VLOOKUP(T159,Auxiliar!$A:$C,3,0),"")</f>
        <v>0b 1% | 2b 5% | 4b 6%</v>
      </c>
      <c r="Y159" s="1">
        <v>5233</v>
      </c>
      <c r="Z159" s="1" t="s">
        <v>10</v>
      </c>
      <c r="AA159" s="6">
        <f>+IFERROR(VALUE(RIGHT(Tabla5[[#This Row],[B2B]],6)),"")</f>
        <v>5233</v>
      </c>
      <c r="AB159" s="6" t="str">
        <f>+IFERROR(VLOOKUP(Z159,Auxiliar!$A:$C,2,0),"")</f>
        <v>CORE</v>
      </c>
      <c r="AC159" s="7" t="str">
        <f>+IFERROR(VLOOKUP(Z159,Auxiliar!$A:$C,3,0),"")</f>
        <v>0b 1% | 3b 4% | 5b 6%</v>
      </c>
      <c r="AE159" s="1">
        <v>20081</v>
      </c>
      <c r="AF159" s="1" t="s">
        <v>11</v>
      </c>
      <c r="AG159" s="6">
        <f>+IFERROR(VALUE(RIGHT(Tabla6[[#This Row],[B2B]],6)),"")</f>
        <v>20081</v>
      </c>
      <c r="AH159" s="6" t="str">
        <f>+IFERROR(VLOOKUP(AF159,Auxiliar!$A:$C,2,0),"")</f>
        <v>CORE</v>
      </c>
      <c r="AI159" s="7" t="str">
        <f>+IFERROR(VLOOKUP(AF159,Auxiliar!$A:$C,3,0),"")</f>
        <v>0b 1% | 6b 5% | 10b 6%</v>
      </c>
      <c r="AK159" s="1">
        <v>2858</v>
      </c>
      <c r="AL159" s="1" t="s">
        <v>30</v>
      </c>
      <c r="AM159" s="6">
        <f>+IFERROR(VALUE(RIGHT(Tabla7[[#This Row],[B2B]],6)),"")</f>
        <v>2858</v>
      </c>
      <c r="AN159" s="6" t="str">
        <f>+IFERROR(VLOOKUP(AL159,Auxiliar!$A:$C,2,0),"")</f>
        <v>LATONES</v>
      </c>
      <c r="AO159" s="7" t="str">
        <f>+IFERROR(VLOOKUP(AL159,Auxiliar!$A:$C,3,0),"")</f>
        <v>1b 4% | 5b 7% | 97b 0%</v>
      </c>
      <c r="AQ159" s="1">
        <v>4818</v>
      </c>
      <c r="AR159" s="1" t="s">
        <v>31</v>
      </c>
      <c r="AS159" s="6">
        <f>+IFERROR(VALUE(RIGHT(Tabla8[[#This Row],[B2B]],6)),"")</f>
        <v>4818</v>
      </c>
      <c r="AT159" s="6" t="str">
        <f>+IFERROR(VLOOKUP(AR159,Auxiliar!$A:$C,2,0),"")</f>
        <v>LATONES</v>
      </c>
      <c r="AU159" s="7" t="str">
        <f>+IFERROR(VLOOKUP(AR159,Auxiliar!$A:$C,3,0),"")</f>
        <v>2b 3% | 4b 5% | 5b 8% | 193 0%</v>
      </c>
      <c r="AW159" s="1"/>
      <c r="AX159" s="1" t="s">
        <v>32</v>
      </c>
      <c r="AY159" s="6" t="str">
        <f>+IFERROR(VALUE(RIGHT(Tabla9[[#This Row],[B2B]],6)),"")</f>
        <v/>
      </c>
      <c r="AZ159" s="6" t="str">
        <f>+IFERROR(VLOOKUP(AX159,Auxiliar!$A:$C,2,0),"")</f>
        <v>LATONES</v>
      </c>
      <c r="BA159" s="7" t="str">
        <f>+IFERROR(VLOOKUP(AX159,Auxiliar!$A:$C,3,0),"")</f>
        <v>2b 3% | 4b 4% | 6b 5% | 10b 8%  | 385b 0%</v>
      </c>
      <c r="BC159" s="1"/>
      <c r="BD159" s="1" t="s">
        <v>33</v>
      </c>
      <c r="BE159" s="6" t="str">
        <f>+IFERROR(VALUE(RIGHT(Tabla10[[#This Row],[B2B]],6)),"")</f>
        <v/>
      </c>
      <c r="BF159" s="6" t="str">
        <f>+IFERROR(VLOOKUP(BD159,Auxiliar!$A:$C,2,0),"")</f>
        <v>LATONES</v>
      </c>
      <c r="BG159" s="7" t="str">
        <f>+IFERROR(VLOOKUP(BD159,Auxiliar!$A:$C,3,0),"")</f>
        <v>6b 4% | 12b 5% | 15b 8% | 385b 0%</v>
      </c>
      <c r="BI159" s="1"/>
      <c r="BJ159" s="1"/>
      <c r="BK159" s="6" t="str">
        <f>+IFERROR(VALUE(RIGHT(Tabla11[[#This Row],[B2B]],6)),"")</f>
        <v/>
      </c>
      <c r="BL159" s="6" t="str">
        <f>+IFERROR(VLOOKUP(BJ159,Auxiliar!$A:$C,2,0),"")</f>
        <v/>
      </c>
      <c r="BM159" s="7" t="str">
        <f>+IFERROR(VLOOKUP(BJ159,Auxiliar!$A:$C,3,0),"")</f>
        <v/>
      </c>
      <c r="BO159" s="1">
        <v>5903</v>
      </c>
      <c r="BP159" s="1" t="s">
        <v>39</v>
      </c>
      <c r="BQ159" s="6">
        <f>+IFERROR(VALUE(RIGHT(Tabla12[[#This Row],[B2B]],6)),"")</f>
        <v>5903</v>
      </c>
      <c r="BR159" s="6" t="str">
        <f>+IFERROR(VLOOKUP(BP159,Auxiliar!$A:$C,2,0),"")</f>
        <v>VALUE LITRO</v>
      </c>
      <c r="BS159" s="7" t="str">
        <f>+IFERROR(VLOOKUP(BP159,Auxiliar!$A:$C,3,0),"")</f>
        <v>1b 12%</v>
      </c>
      <c r="CA159" s="1">
        <v>2328</v>
      </c>
      <c r="CB159" s="1" t="s">
        <v>35</v>
      </c>
      <c r="CC159" s="6">
        <f>+IFERROR(VALUE(RIGHT(Tabla14[[#This Row],[B2B]],6)),"")</f>
        <v>2328</v>
      </c>
      <c r="CD159" s="6" t="str">
        <f>+IFERROR(VLOOKUP(CB159,Auxiliar!$A:$C,2,0),"")</f>
        <v>Corona 710cc</v>
      </c>
      <c r="CE159" s="7" t="str">
        <f>+IFERROR(VLOOKUP(CB159,Auxiliar!$A:$C,3,0),"")</f>
        <v>1b 10% | 85b 0%</v>
      </c>
      <c r="CG159" s="1"/>
      <c r="CH159" s="1"/>
      <c r="CI159" s="6" t="str">
        <f>+IFERROR(VALUE(RIGHT(Tabla15[[#This Row],[B2B]],6)),"")</f>
        <v/>
      </c>
      <c r="CJ159" s="6" t="str">
        <f>+IFERROR(VLOOKUP(CH159,Auxiliar!$A:$C,2,0),"")</f>
        <v/>
      </c>
      <c r="CK159" s="7" t="str">
        <f>+IFERROR(VLOOKUP(CH159,Auxiliar!$A:$C,3,0),"")</f>
        <v/>
      </c>
      <c r="CM159" s="1">
        <v>2206</v>
      </c>
      <c r="CN159" s="1" t="s">
        <v>20</v>
      </c>
      <c r="CO159" s="6">
        <v>2206</v>
      </c>
      <c r="CP159" s="6" t="s">
        <v>20</v>
      </c>
      <c r="CQ159" s="7" t="s">
        <v>21</v>
      </c>
      <c r="CS159" s="1"/>
      <c r="CT159" s="1"/>
      <c r="CU159" s="6" t="str">
        <f>+IFERROR(VALUE(RIGHT(Tabla17[[#This Row],[B2B]],6)),"")</f>
        <v/>
      </c>
      <c r="CV159" s="6" t="str">
        <f>+IFERROR(VLOOKUP(CT159,Auxiliar!$A:$C,2,0),"")</f>
        <v/>
      </c>
      <c r="CW159" s="7" t="str">
        <f>+IFERROR(VLOOKUP(CT159,Auxiliar!$A:$C,3,0),"")</f>
        <v/>
      </c>
      <c r="CY159" s="1">
        <v>2206</v>
      </c>
      <c r="CZ159" s="1" t="s">
        <v>16</v>
      </c>
      <c r="DA159" s="6">
        <f>+IFERROR(VALUE(RIGHT(Tabla18[[#This Row],[B2B]],6)),"")</f>
        <v>2206</v>
      </c>
      <c r="DB159" s="6" t="str">
        <f>+IFERROR(VLOOKUP(CZ159,Auxiliar!$A:$C,2,0),"")</f>
        <v>PREMIUM</v>
      </c>
      <c r="DC159" s="7" t="str">
        <f>+IFERROR(VLOOKUP(CZ159,Auxiliar!$A:$C,3,0),"")</f>
        <v>0b 0% | 2b 2% | 5b 3,5% | 10b 5%</v>
      </c>
      <c r="DE159" s="1">
        <v>2206</v>
      </c>
      <c r="DF159" s="1" t="s">
        <v>19</v>
      </c>
      <c r="DG159" s="6">
        <f>+IFERROR(VALUE(RIGHT(Tabla19[[#This Row],[B2B]],6)),"")</f>
        <v>2206</v>
      </c>
      <c r="DH159" s="6" t="str">
        <f>+IFERROR(VLOOKUP(DF159,Auxiliar!$A:$C,2,0),"")</f>
        <v>MICHELOB</v>
      </c>
      <c r="DI159" s="7" t="str">
        <f>+IFERROR(VLOOKUP(DF159,Auxiliar!$A:$C,3,0),"")</f>
        <v>1b 7% | 3b 22% | 8b 27%</v>
      </c>
      <c r="DK159" s="1"/>
      <c r="DL159" s="1"/>
      <c r="DM159" s="6" t="str">
        <f>+IFERROR(VALUE(RIGHT(Tabla20[[#This Row],[B2B]],6)),"")</f>
        <v/>
      </c>
      <c r="DN159" s="6" t="str">
        <f>+IFERROR(VLOOKUP(DL159,Auxiliar!$A:$C,2,0),"")</f>
        <v/>
      </c>
      <c r="DO159" s="7" t="str">
        <f>+IFERROR(VLOOKUP(DL159,Auxiliar!$A:$C,3,0),"")</f>
        <v/>
      </c>
      <c r="DQ159" s="1">
        <v>2206</v>
      </c>
      <c r="DR159" s="12" t="s">
        <v>24</v>
      </c>
      <c r="DS159" s="6">
        <f>+IFERROR(VALUE(RIGHT(Tabla21[[#This Row],[B2B]],6)),"")</f>
        <v>2206</v>
      </c>
      <c r="DT159" s="6" t="str">
        <f>+IFERROR(VLOOKUP(DR159,Auxiliar!$A:$C,2,0),"")</f>
        <v>CORONA PORRON</v>
      </c>
      <c r="DU159" s="7" t="str">
        <f>+IFERROR(VLOOKUP(DR159,Auxiliar!$A:$C,3,0),"")</f>
        <v>1b 5% | 20b 0%</v>
      </c>
      <c r="DW159" s="1">
        <v>4742</v>
      </c>
      <c r="DX159" s="12" t="s">
        <v>43</v>
      </c>
      <c r="DY159" s="6">
        <f>+IFERROR(VALUE(RIGHT(Tabla22[[#This Row],[B2B]],6)),"")</f>
        <v>4742</v>
      </c>
      <c r="DZ159" s="6" t="str">
        <f>+IFERROR(VLOOKUP(DX159,Auxiliar!$A:$C,2,0),"")</f>
        <v xml:space="preserve">VALUE LATA </v>
      </c>
      <c r="EA159" s="7" t="str">
        <f>+IFERROR(VLOOKUP(DX159,Auxiliar!$A:$C,3,0),"")</f>
        <v>1b 15% | 100b 18%</v>
      </c>
      <c r="EC159" s="1">
        <v>4739</v>
      </c>
      <c r="ED159" s="12" t="s">
        <v>47</v>
      </c>
      <c r="EE159" s="6">
        <f>+IFERROR(VALUE(RIGHT(Tabla23[[#This Row],[B2B]],6)),"")</f>
        <v>4739</v>
      </c>
      <c r="EF159" s="6" t="str">
        <f>+IFERROR(VLOOKUP(ED159,Auxiliar!$A:$C,2,0),"")</f>
        <v>VALUE LATON</v>
      </c>
      <c r="EG159" s="7" t="str">
        <f>+IFERROR(VLOOKUP(ED159,Auxiliar!$A:$C,3,0),"")</f>
        <v>1b 10% | 5b 15% | 192b 0%</v>
      </c>
      <c r="EI159" s="1"/>
      <c r="EJ159" s="12"/>
      <c r="EK159" s="6" t="str">
        <f>+IFERROR(VALUE(RIGHT(Tabla24[[#This Row],[B2B]],6)),"")</f>
        <v/>
      </c>
      <c r="EL159" s="6" t="str">
        <f>+IFERROR(VLOOKUP(EJ159,Auxiliar!$A:$C,2,0),"")</f>
        <v/>
      </c>
      <c r="EM159" s="7" t="str">
        <f>+IFERROR(VLOOKUP(EJ159,Auxiliar!$A:$C,3,0),"")</f>
        <v/>
      </c>
      <c r="EO159" s="1"/>
      <c r="EP159" s="12"/>
      <c r="EQ159" s="6" t="str">
        <f>+IFERROR(VALUE(RIGHT(Tabla25[[#This Row],[B2B]],6)),"")</f>
        <v/>
      </c>
      <c r="ER159" s="6" t="str">
        <f>+IFERROR(VLOOKUP(EP159,Auxiliar!$A:$C,2,0),"")</f>
        <v/>
      </c>
      <c r="ES159" s="7" t="str">
        <f>+IFERROR(VLOOKUP(EP159,Auxiliar!$A:$C,3,0),"")</f>
        <v/>
      </c>
      <c r="EU159" s="1"/>
      <c r="EV159" s="12"/>
      <c r="EW159" s="6" t="str">
        <f>+IFERROR(VALUE(RIGHT(Tabla26[[#This Row],[B2B]],6)),"")</f>
        <v/>
      </c>
      <c r="EX159" s="6" t="str">
        <f>+IFERROR(VLOOKUP(EV159,Auxiliar!$A:$C,2,0),"")</f>
        <v/>
      </c>
      <c r="EY159" s="7" t="str">
        <f>+IFERROR(VLOOKUP(EV159,Auxiliar!$A:$C,3,0),"")</f>
        <v/>
      </c>
      <c r="EZ159" s="1"/>
      <c r="FA159" s="12"/>
      <c r="FB159" s="6" t="str">
        <f>+IFERROR(VALUE(RIGHT(Tabla27[[#This Row],[B2B]],6)),"")</f>
        <v/>
      </c>
      <c r="FC159" s="6" t="str">
        <f>+IFERROR(VLOOKUP(FA159,Auxiliar!$A:$C,2,0),"")</f>
        <v/>
      </c>
      <c r="FD159" s="7" t="str">
        <f>+IFERROR(VLOOKUP(FA159,Auxiliar!$A:$C,3,0),"")</f>
        <v/>
      </c>
      <c r="FE159" s="1"/>
      <c r="FF159" s="12"/>
      <c r="FG159" s="6" t="str">
        <f>+IFERROR(VALUE(RIGHT(Tabla28[[#This Row],[B2B]],6)),"")</f>
        <v/>
      </c>
      <c r="FH159" s="6" t="str">
        <f>+IFERROR(VLOOKUP(FF159,Auxiliar!$A:$C,2,0),"")</f>
        <v/>
      </c>
      <c r="FI159" s="7" t="str">
        <f>+IFERROR(VLOOKUP(FF159,Auxiliar!$A:$C,3,0),"")</f>
        <v/>
      </c>
      <c r="FJ159" s="1"/>
      <c r="FK159" s="12"/>
      <c r="FL159" s="6" t="str">
        <f>+IFERROR(VALUE(RIGHT(Tabla29[[#This Row],[B2B]],6)),"")</f>
        <v/>
      </c>
      <c r="FM159" s="6" t="str">
        <f>+IFERROR(VLOOKUP(FK159,Auxiliar!$A:$C,2,0),"")</f>
        <v/>
      </c>
      <c r="FN159" s="7" t="str">
        <f>+IFERROR(VLOOKUP(FK159,Auxiliar!$A:$C,3,0),"")</f>
        <v/>
      </c>
      <c r="FO159" s="1"/>
      <c r="FP159" s="12"/>
      <c r="FQ159" s="6" t="str">
        <f>+IFERROR(VALUE(RIGHT(Tabla30[[#This Row],[B2B]],6)),"")</f>
        <v/>
      </c>
      <c r="FR159" s="6" t="str">
        <f>+IFERROR(VLOOKUP(FP159,Auxiliar!$A:$C,2,0),"")</f>
        <v/>
      </c>
      <c r="FS159" s="7"/>
      <c r="FT159" s="1"/>
      <c r="FU159" s="12"/>
      <c r="FV159" s="6" t="str">
        <f>+IFERROR(VALUE(RIGHT(Tabla31[[#This Row],[B2B]],6)),"")</f>
        <v/>
      </c>
      <c r="FW159" s="6" t="str">
        <f>+IFERROR(VLOOKUP(FU159,Auxiliar!$A:$C,2,0),"")</f>
        <v/>
      </c>
      <c r="FX159" s="7" t="str">
        <f>+IFERROR(VLOOKUP(FU159,Auxiliar!$A:$C,3,0),"")</f>
        <v/>
      </c>
      <c r="FY159" s="1"/>
      <c r="FZ159" s="12"/>
      <c r="GA159" s="6" t="str">
        <f>+IFERROR(VALUE(RIGHT(Tabla32[[#This Row],[B2B]],6)),"")</f>
        <v/>
      </c>
      <c r="GB159" s="6" t="str">
        <f>+IFERROR(VLOOKUP(FZ159,Auxiliar!$A:$C,2,0),"")</f>
        <v/>
      </c>
      <c r="GC159" s="7" t="str">
        <f>+IFERROR(VLOOKUP(FZ159,Auxiliar!$A:$C,3,0),"")</f>
        <v/>
      </c>
      <c r="GD159" s="1"/>
      <c r="GE159" s="12"/>
      <c r="GF159" s="6" t="str">
        <f>+IFERROR(VALUE(RIGHT(Tabla33[[#This Row],[B2B]],6)),"")</f>
        <v/>
      </c>
      <c r="GG159" s="6" t="str">
        <f>+IFERROR(VLOOKUP(GE159,Auxiliar!$A:$C,2,0),"")</f>
        <v/>
      </c>
      <c r="GH159" s="7" t="str">
        <f>+IFERROR(VLOOKUP(GE159,Auxiliar!$A:$C,3,0),"")</f>
        <v/>
      </c>
    </row>
    <row r="160" spans="1:190" x14ac:dyDescent="0.25">
      <c r="A160" s="1"/>
      <c r="B160" s="1"/>
      <c r="C160" t="str">
        <f>+IFERROR(VALUE(RIGHT(Tabla1[[#This Row],[B2B]],6)),"")</f>
        <v/>
      </c>
      <c r="D160" t="str">
        <f>+IFERROR(VLOOKUP(B160,Auxiliar!$A:$C,2,0),"")</f>
        <v/>
      </c>
      <c r="E160" s="5" t="str">
        <f>+IFERROR(VLOOKUP(B160,Auxiliar!$A:$C,3,0),"")</f>
        <v/>
      </c>
      <c r="S160" s="1">
        <v>3116</v>
      </c>
      <c r="T160" s="1" t="s">
        <v>9</v>
      </c>
      <c r="U160" s="6">
        <f>+IFERROR(VALUE(RIGHT(Tabla4[[#This Row],[B2B]],6)),"")</f>
        <v>3116</v>
      </c>
      <c r="V160" s="6" t="str">
        <f>+IFERROR(VLOOKUP(T160,Auxiliar!$A:$C,2,0),"")</f>
        <v>CORE</v>
      </c>
      <c r="W160" s="7" t="str">
        <f>+IFERROR(VLOOKUP(T160,Auxiliar!$A:$C,3,0),"")</f>
        <v>0b 1% | 2b 5% | 4b 6%</v>
      </c>
      <c r="Y160" s="1">
        <v>5238</v>
      </c>
      <c r="Z160" s="1" t="s">
        <v>10</v>
      </c>
      <c r="AA160" s="6">
        <f>+IFERROR(VALUE(RIGHT(Tabla5[[#This Row],[B2B]],6)),"")</f>
        <v>5238</v>
      </c>
      <c r="AB160" s="6" t="str">
        <f>+IFERROR(VLOOKUP(Z160,Auxiliar!$A:$C,2,0),"")</f>
        <v>CORE</v>
      </c>
      <c r="AC160" s="7" t="str">
        <f>+IFERROR(VLOOKUP(Z160,Auxiliar!$A:$C,3,0),"")</f>
        <v>0b 1% | 3b 4% | 5b 6%</v>
      </c>
      <c r="AE160" s="1">
        <v>20100</v>
      </c>
      <c r="AF160" s="1" t="s">
        <v>11</v>
      </c>
      <c r="AG160" s="6">
        <f>+IFERROR(VALUE(RIGHT(Tabla6[[#This Row],[B2B]],6)),"")</f>
        <v>20100</v>
      </c>
      <c r="AH160" s="6" t="str">
        <f>+IFERROR(VLOOKUP(AF160,Auxiliar!$A:$C,2,0),"")</f>
        <v>CORE</v>
      </c>
      <c r="AI160" s="7" t="str">
        <f>+IFERROR(VLOOKUP(AF160,Auxiliar!$A:$C,3,0),"")</f>
        <v>0b 1% | 6b 5% | 10b 6%</v>
      </c>
      <c r="AK160" s="1">
        <v>2878</v>
      </c>
      <c r="AL160" s="1" t="s">
        <v>30</v>
      </c>
      <c r="AM160" s="6">
        <f>+IFERROR(VALUE(RIGHT(Tabla7[[#This Row],[B2B]],6)),"")</f>
        <v>2878</v>
      </c>
      <c r="AN160" s="6" t="str">
        <f>+IFERROR(VLOOKUP(AL160,Auxiliar!$A:$C,2,0),"")</f>
        <v>LATONES</v>
      </c>
      <c r="AO160" s="7" t="str">
        <f>+IFERROR(VLOOKUP(AL160,Auxiliar!$A:$C,3,0),"")</f>
        <v>1b 4% | 5b 7% | 97b 0%</v>
      </c>
      <c r="AQ160" s="1">
        <v>4850</v>
      </c>
      <c r="AR160" s="1" t="s">
        <v>31</v>
      </c>
      <c r="AS160" s="6">
        <f>+IFERROR(VALUE(RIGHT(Tabla8[[#This Row],[B2B]],6)),"")</f>
        <v>4850</v>
      </c>
      <c r="AT160" s="6" t="str">
        <f>+IFERROR(VLOOKUP(AR160,Auxiliar!$A:$C,2,0),"")</f>
        <v>LATONES</v>
      </c>
      <c r="AU160" s="7" t="str">
        <f>+IFERROR(VLOOKUP(AR160,Auxiliar!$A:$C,3,0),"")</f>
        <v>2b 3% | 4b 5% | 5b 8% | 193 0%</v>
      </c>
      <c r="AW160" s="1"/>
      <c r="AX160" s="1" t="s">
        <v>32</v>
      </c>
      <c r="AY160" s="6" t="str">
        <f>+IFERROR(VALUE(RIGHT(Tabla9[[#This Row],[B2B]],6)),"")</f>
        <v/>
      </c>
      <c r="AZ160" s="6" t="str">
        <f>+IFERROR(VLOOKUP(AX160,Auxiliar!$A:$C,2,0),"")</f>
        <v>LATONES</v>
      </c>
      <c r="BA160" s="7" t="str">
        <f>+IFERROR(VLOOKUP(AX160,Auxiliar!$A:$C,3,0),"")</f>
        <v>2b 3% | 4b 4% | 6b 5% | 10b 8%  | 385b 0%</v>
      </c>
      <c r="BC160" s="1"/>
      <c r="BD160" s="1" t="s">
        <v>33</v>
      </c>
      <c r="BE160" s="6" t="str">
        <f>+IFERROR(VALUE(RIGHT(Tabla10[[#This Row],[B2B]],6)),"")</f>
        <v/>
      </c>
      <c r="BF160" s="6" t="str">
        <f>+IFERROR(VLOOKUP(BD160,Auxiliar!$A:$C,2,0),"")</f>
        <v>LATONES</v>
      </c>
      <c r="BG160" s="7" t="str">
        <f>+IFERROR(VLOOKUP(BD160,Auxiliar!$A:$C,3,0),"")</f>
        <v>6b 4% | 12b 5% | 15b 8% | 385b 0%</v>
      </c>
      <c r="BI160" s="1"/>
      <c r="BJ160" s="1"/>
      <c r="BK160" s="6" t="str">
        <f>+IFERROR(VALUE(RIGHT(Tabla11[[#This Row],[B2B]],6)),"")</f>
        <v/>
      </c>
      <c r="BL160" s="6" t="str">
        <f>+IFERROR(VLOOKUP(BJ160,Auxiliar!$A:$C,2,0),"")</f>
        <v/>
      </c>
      <c r="BM160" s="7" t="str">
        <f>+IFERROR(VLOOKUP(BJ160,Auxiliar!$A:$C,3,0),"")</f>
        <v/>
      </c>
      <c r="BO160" s="1">
        <v>4742</v>
      </c>
      <c r="BP160" s="1" t="s">
        <v>39</v>
      </c>
      <c r="BQ160" s="6">
        <f>+IFERROR(VALUE(RIGHT(Tabla12[[#This Row],[B2B]],6)),"")</f>
        <v>4742</v>
      </c>
      <c r="BR160" s="6" t="str">
        <f>+IFERROR(VLOOKUP(BP160,Auxiliar!$A:$C,2,0),"")</f>
        <v>VALUE LITRO</v>
      </c>
      <c r="BS160" s="7" t="str">
        <f>+IFERROR(VLOOKUP(BP160,Auxiliar!$A:$C,3,0),"")</f>
        <v>1b 12%</v>
      </c>
      <c r="CA160" s="1">
        <v>2336</v>
      </c>
      <c r="CB160" s="1" t="s">
        <v>35</v>
      </c>
      <c r="CC160" s="6">
        <f>+IFERROR(VALUE(RIGHT(Tabla14[[#This Row],[B2B]],6)),"")</f>
        <v>2336</v>
      </c>
      <c r="CD160" s="6" t="str">
        <f>+IFERROR(VLOOKUP(CB160,Auxiliar!$A:$C,2,0),"")</f>
        <v>Corona 710cc</v>
      </c>
      <c r="CE160" s="7" t="str">
        <f>+IFERROR(VLOOKUP(CB160,Auxiliar!$A:$C,3,0),"")</f>
        <v>1b 10% | 85b 0%</v>
      </c>
      <c r="CG160" s="1"/>
      <c r="CH160" s="1"/>
      <c r="CI160" s="6" t="str">
        <f>+IFERROR(VALUE(RIGHT(Tabla15[[#This Row],[B2B]],6)),"")</f>
        <v/>
      </c>
      <c r="CJ160" s="6" t="str">
        <f>+IFERROR(VLOOKUP(CH160,Auxiliar!$A:$C,2,0),"")</f>
        <v/>
      </c>
      <c r="CK160" s="7" t="str">
        <f>+IFERROR(VLOOKUP(CH160,Auxiliar!$A:$C,3,0),"")</f>
        <v/>
      </c>
      <c r="CM160" s="1">
        <v>2249</v>
      </c>
      <c r="CN160" s="1" t="s">
        <v>20</v>
      </c>
      <c r="CO160" s="6">
        <v>2249</v>
      </c>
      <c r="CP160" s="6" t="s">
        <v>20</v>
      </c>
      <c r="CQ160" s="7" t="s">
        <v>21</v>
      </c>
      <c r="CS160" s="1"/>
      <c r="CT160" s="1"/>
      <c r="CU160" s="6" t="str">
        <f>+IFERROR(VALUE(RIGHT(Tabla17[[#This Row],[B2B]],6)),"")</f>
        <v/>
      </c>
      <c r="CV160" s="6" t="str">
        <f>+IFERROR(VLOOKUP(CT160,Auxiliar!$A:$C,2,0),"")</f>
        <v/>
      </c>
      <c r="CW160" s="7" t="str">
        <f>+IFERROR(VLOOKUP(CT160,Auxiliar!$A:$C,3,0),"")</f>
        <v/>
      </c>
      <c r="CY160" s="1">
        <v>2249</v>
      </c>
      <c r="CZ160" s="1" t="s">
        <v>16</v>
      </c>
      <c r="DA160" s="6">
        <f>+IFERROR(VALUE(RIGHT(Tabla18[[#This Row],[B2B]],6)),"")</f>
        <v>2249</v>
      </c>
      <c r="DB160" s="6" t="str">
        <f>+IFERROR(VLOOKUP(CZ160,Auxiliar!$A:$C,2,0),"")</f>
        <v>PREMIUM</v>
      </c>
      <c r="DC160" s="7" t="str">
        <f>+IFERROR(VLOOKUP(CZ160,Auxiliar!$A:$C,3,0),"")</f>
        <v>0b 0% | 2b 2% | 5b 3,5% | 10b 5%</v>
      </c>
      <c r="DE160" s="1">
        <v>2249</v>
      </c>
      <c r="DF160" s="1" t="s">
        <v>19</v>
      </c>
      <c r="DG160" s="6">
        <f>+IFERROR(VALUE(RIGHT(Tabla19[[#This Row],[B2B]],6)),"")</f>
        <v>2249</v>
      </c>
      <c r="DH160" s="6" t="str">
        <f>+IFERROR(VLOOKUP(DF160,Auxiliar!$A:$C,2,0),"")</f>
        <v>MICHELOB</v>
      </c>
      <c r="DI160" s="7" t="str">
        <f>+IFERROR(VLOOKUP(DF160,Auxiliar!$A:$C,3,0),"")</f>
        <v>1b 7% | 3b 22% | 8b 27%</v>
      </c>
      <c r="DK160" s="1"/>
      <c r="DL160" s="1"/>
      <c r="DM160" s="6" t="str">
        <f>+IFERROR(VALUE(RIGHT(Tabla20[[#This Row],[B2B]],6)),"")</f>
        <v/>
      </c>
      <c r="DN160" s="6" t="str">
        <f>+IFERROR(VLOOKUP(DL160,Auxiliar!$A:$C,2,0),"")</f>
        <v/>
      </c>
      <c r="DO160" s="7" t="str">
        <f>+IFERROR(VLOOKUP(DL160,Auxiliar!$A:$C,3,0),"")</f>
        <v/>
      </c>
      <c r="DQ160" s="1">
        <v>2249</v>
      </c>
      <c r="DR160" s="12" t="s">
        <v>24</v>
      </c>
      <c r="DS160" s="6">
        <f>+IFERROR(VALUE(RIGHT(Tabla21[[#This Row],[B2B]],6)),"")</f>
        <v>2249</v>
      </c>
      <c r="DT160" s="6" t="str">
        <f>+IFERROR(VLOOKUP(DR160,Auxiliar!$A:$C,2,0),"")</f>
        <v>CORONA PORRON</v>
      </c>
      <c r="DU160" s="7" t="str">
        <f>+IFERROR(VLOOKUP(DR160,Auxiliar!$A:$C,3,0),"")</f>
        <v>1b 5% | 20b 0%</v>
      </c>
      <c r="DW160" s="1">
        <v>4745</v>
      </c>
      <c r="DX160" s="12" t="s">
        <v>43</v>
      </c>
      <c r="DY160" s="6">
        <f>+IFERROR(VALUE(RIGHT(Tabla22[[#This Row],[B2B]],6)),"")</f>
        <v>4745</v>
      </c>
      <c r="DZ160" s="6" t="str">
        <f>+IFERROR(VLOOKUP(DX160,Auxiliar!$A:$C,2,0),"")</f>
        <v xml:space="preserve">VALUE LATA </v>
      </c>
      <c r="EA160" s="7" t="str">
        <f>+IFERROR(VLOOKUP(DX160,Auxiliar!$A:$C,3,0),"")</f>
        <v>1b 15% | 100b 18%</v>
      </c>
      <c r="EC160" s="1">
        <v>5903</v>
      </c>
      <c r="ED160" s="12" t="s">
        <v>47</v>
      </c>
      <c r="EE160" s="6">
        <f>+IFERROR(VALUE(RIGHT(Tabla23[[#This Row],[B2B]],6)),"")</f>
        <v>5903</v>
      </c>
      <c r="EF160" s="6" t="str">
        <f>+IFERROR(VLOOKUP(ED160,Auxiliar!$A:$C,2,0),"")</f>
        <v>VALUE LATON</v>
      </c>
      <c r="EG160" s="7" t="str">
        <f>+IFERROR(VLOOKUP(ED160,Auxiliar!$A:$C,3,0),"")</f>
        <v>1b 10% | 5b 15% | 192b 0%</v>
      </c>
      <c r="EI160" s="1"/>
      <c r="EJ160" s="12"/>
      <c r="EK160" s="6" t="str">
        <f>+IFERROR(VALUE(RIGHT(Tabla24[[#This Row],[B2B]],6)),"")</f>
        <v/>
      </c>
      <c r="EL160" s="6" t="str">
        <f>+IFERROR(VLOOKUP(EJ160,Auxiliar!$A:$C,2,0),"")</f>
        <v/>
      </c>
      <c r="EM160" s="7" t="str">
        <f>+IFERROR(VLOOKUP(EJ160,Auxiliar!$A:$C,3,0),"")</f>
        <v/>
      </c>
      <c r="EO160" s="1"/>
      <c r="EP160" s="12"/>
      <c r="EQ160" s="6" t="str">
        <f>+IFERROR(VALUE(RIGHT(Tabla25[[#This Row],[B2B]],6)),"")</f>
        <v/>
      </c>
      <c r="ER160" s="6" t="str">
        <f>+IFERROR(VLOOKUP(EP160,Auxiliar!$A:$C,2,0),"")</f>
        <v/>
      </c>
      <c r="ES160" s="7" t="str">
        <f>+IFERROR(VLOOKUP(EP160,Auxiliar!$A:$C,3,0),"")</f>
        <v/>
      </c>
      <c r="EU160" s="1"/>
      <c r="EV160" s="12"/>
      <c r="EW160" s="6" t="str">
        <f>+IFERROR(VALUE(RIGHT(Tabla26[[#This Row],[B2B]],6)),"")</f>
        <v/>
      </c>
      <c r="EX160" s="6" t="str">
        <f>+IFERROR(VLOOKUP(EV160,Auxiliar!$A:$C,2,0),"")</f>
        <v/>
      </c>
      <c r="EY160" s="7" t="str">
        <f>+IFERROR(VLOOKUP(EV160,Auxiliar!$A:$C,3,0),"")</f>
        <v/>
      </c>
      <c r="EZ160" s="1"/>
      <c r="FA160" s="12"/>
      <c r="FB160" s="6" t="str">
        <f>+IFERROR(VALUE(RIGHT(Tabla27[[#This Row],[B2B]],6)),"")</f>
        <v/>
      </c>
      <c r="FC160" s="6" t="str">
        <f>+IFERROR(VLOOKUP(FA160,Auxiliar!$A:$C,2,0),"")</f>
        <v/>
      </c>
      <c r="FD160" s="7" t="str">
        <f>+IFERROR(VLOOKUP(FA160,Auxiliar!$A:$C,3,0),"")</f>
        <v/>
      </c>
      <c r="FE160" s="1"/>
      <c r="FF160" s="12"/>
      <c r="FG160" s="6" t="str">
        <f>+IFERROR(VALUE(RIGHT(Tabla28[[#This Row],[B2B]],6)),"")</f>
        <v/>
      </c>
      <c r="FH160" s="6" t="str">
        <f>+IFERROR(VLOOKUP(FF160,Auxiliar!$A:$C,2,0),"")</f>
        <v/>
      </c>
      <c r="FI160" s="7" t="str">
        <f>+IFERROR(VLOOKUP(FF160,Auxiliar!$A:$C,3,0),"")</f>
        <v/>
      </c>
      <c r="FJ160" s="1"/>
      <c r="FK160" s="12"/>
      <c r="FL160" s="6" t="str">
        <f>+IFERROR(VALUE(RIGHT(Tabla29[[#This Row],[B2B]],6)),"")</f>
        <v/>
      </c>
      <c r="FM160" s="6" t="str">
        <f>+IFERROR(VLOOKUP(FK160,Auxiliar!$A:$C,2,0),"")</f>
        <v/>
      </c>
      <c r="FN160" s="7" t="str">
        <f>+IFERROR(VLOOKUP(FK160,Auxiliar!$A:$C,3,0),"")</f>
        <v/>
      </c>
      <c r="FO160" s="1"/>
      <c r="FP160" s="12"/>
      <c r="FQ160" s="6" t="str">
        <f>+IFERROR(VALUE(RIGHT(Tabla30[[#This Row],[B2B]],6)),"")</f>
        <v/>
      </c>
      <c r="FR160" s="6" t="str">
        <f>+IFERROR(VLOOKUP(FP160,Auxiliar!$A:$C,2,0),"")</f>
        <v/>
      </c>
      <c r="FS160" s="7"/>
      <c r="FT160" s="1"/>
      <c r="FU160" s="12"/>
      <c r="FV160" s="6" t="str">
        <f>+IFERROR(VALUE(RIGHT(Tabla31[[#This Row],[B2B]],6)),"")</f>
        <v/>
      </c>
      <c r="FW160" s="6" t="str">
        <f>+IFERROR(VLOOKUP(FU160,Auxiliar!$A:$C,2,0),"")</f>
        <v/>
      </c>
      <c r="FX160" s="7" t="str">
        <f>+IFERROR(VLOOKUP(FU160,Auxiliar!$A:$C,3,0),"")</f>
        <v/>
      </c>
      <c r="FY160" s="1"/>
      <c r="FZ160" s="12"/>
      <c r="GA160" s="6" t="str">
        <f>+IFERROR(VALUE(RIGHT(Tabla32[[#This Row],[B2B]],6)),"")</f>
        <v/>
      </c>
      <c r="GB160" s="6" t="str">
        <f>+IFERROR(VLOOKUP(FZ160,Auxiliar!$A:$C,2,0),"")</f>
        <v/>
      </c>
      <c r="GC160" s="7" t="str">
        <f>+IFERROR(VLOOKUP(FZ160,Auxiliar!$A:$C,3,0),"")</f>
        <v/>
      </c>
      <c r="GD160" s="1"/>
      <c r="GE160" s="12"/>
      <c r="GF160" s="6" t="str">
        <f>+IFERROR(VALUE(RIGHT(Tabla33[[#This Row],[B2B]],6)),"")</f>
        <v/>
      </c>
      <c r="GG160" s="6" t="str">
        <f>+IFERROR(VLOOKUP(GE160,Auxiliar!$A:$C,2,0),"")</f>
        <v/>
      </c>
      <c r="GH160" s="7" t="str">
        <f>+IFERROR(VLOOKUP(GE160,Auxiliar!$A:$C,3,0),"")</f>
        <v/>
      </c>
    </row>
    <row r="161" spans="1:190" x14ac:dyDescent="0.25">
      <c r="A161" s="1"/>
      <c r="B161" s="1"/>
      <c r="C161" t="str">
        <f>+IFERROR(VALUE(RIGHT(Tabla1[[#This Row],[B2B]],6)),"")</f>
        <v/>
      </c>
      <c r="D161" t="str">
        <f>+IFERROR(VLOOKUP(B161,Auxiliar!$A:$C,2,0),"")</f>
        <v/>
      </c>
      <c r="E161" s="5" t="str">
        <f>+IFERROR(VLOOKUP(B161,Auxiliar!$A:$C,3,0),"")</f>
        <v/>
      </c>
      <c r="S161" s="1">
        <v>3117</v>
      </c>
      <c r="T161" s="1" t="s">
        <v>9</v>
      </c>
      <c r="U161" s="6">
        <f>+IFERROR(VALUE(RIGHT(Tabla4[[#This Row],[B2B]],6)),"")</f>
        <v>3117</v>
      </c>
      <c r="V161" s="6" t="str">
        <f>+IFERROR(VLOOKUP(T161,Auxiliar!$A:$C,2,0),"")</f>
        <v>CORE</v>
      </c>
      <c r="W161" s="7" t="str">
        <f>+IFERROR(VLOOKUP(T161,Auxiliar!$A:$C,3,0),"")</f>
        <v>0b 1% | 2b 5% | 4b 6%</v>
      </c>
      <c r="Y161" s="1">
        <v>5245</v>
      </c>
      <c r="Z161" s="1" t="s">
        <v>10</v>
      </c>
      <c r="AA161" s="6">
        <f>+IFERROR(VALUE(RIGHT(Tabla5[[#This Row],[B2B]],6)),"")</f>
        <v>5245</v>
      </c>
      <c r="AB161" s="6" t="str">
        <f>+IFERROR(VLOOKUP(Z161,Auxiliar!$A:$C,2,0),"")</f>
        <v>CORE</v>
      </c>
      <c r="AC161" s="7" t="str">
        <f>+IFERROR(VLOOKUP(Z161,Auxiliar!$A:$C,3,0),"")</f>
        <v>0b 1% | 3b 4% | 5b 6%</v>
      </c>
      <c r="AE161" s="1">
        <v>20106</v>
      </c>
      <c r="AF161" s="1" t="s">
        <v>11</v>
      </c>
      <c r="AG161" s="6">
        <f>+IFERROR(VALUE(RIGHT(Tabla6[[#This Row],[B2B]],6)),"")</f>
        <v>20106</v>
      </c>
      <c r="AH161" s="6" t="str">
        <f>+IFERROR(VLOOKUP(AF161,Auxiliar!$A:$C,2,0),"")</f>
        <v>CORE</v>
      </c>
      <c r="AI161" s="7" t="str">
        <f>+IFERROR(VLOOKUP(AF161,Auxiliar!$A:$C,3,0),"")</f>
        <v>0b 1% | 6b 5% | 10b 6%</v>
      </c>
      <c r="AK161" s="1">
        <v>2883</v>
      </c>
      <c r="AL161" s="1" t="s">
        <v>30</v>
      </c>
      <c r="AM161" s="6">
        <f>+IFERROR(VALUE(RIGHT(Tabla7[[#This Row],[B2B]],6)),"")</f>
        <v>2883</v>
      </c>
      <c r="AN161" s="6" t="str">
        <f>+IFERROR(VLOOKUP(AL161,Auxiliar!$A:$C,2,0),"")</f>
        <v>LATONES</v>
      </c>
      <c r="AO161" s="7" t="str">
        <f>+IFERROR(VLOOKUP(AL161,Auxiliar!$A:$C,3,0),"")</f>
        <v>1b 4% | 5b 7% | 97b 0%</v>
      </c>
      <c r="AQ161" s="1">
        <v>4874</v>
      </c>
      <c r="AR161" s="1" t="s">
        <v>31</v>
      </c>
      <c r="AS161" s="6">
        <f>+IFERROR(VALUE(RIGHT(Tabla8[[#This Row],[B2B]],6)),"")</f>
        <v>4874</v>
      </c>
      <c r="AT161" s="6" t="str">
        <f>+IFERROR(VLOOKUP(AR161,Auxiliar!$A:$C,2,0),"")</f>
        <v>LATONES</v>
      </c>
      <c r="AU161" s="7" t="str">
        <f>+IFERROR(VLOOKUP(AR161,Auxiliar!$A:$C,3,0),"")</f>
        <v>2b 3% | 4b 5% | 5b 8% | 193 0%</v>
      </c>
      <c r="AW161" s="1"/>
      <c r="AX161" s="1" t="s">
        <v>32</v>
      </c>
      <c r="AY161" s="6" t="str">
        <f>+IFERROR(VALUE(RIGHT(Tabla9[[#This Row],[B2B]],6)),"")</f>
        <v/>
      </c>
      <c r="AZ161" s="6" t="str">
        <f>+IFERROR(VLOOKUP(AX161,Auxiliar!$A:$C,2,0),"")</f>
        <v>LATONES</v>
      </c>
      <c r="BA161" s="7" t="str">
        <f>+IFERROR(VLOOKUP(AX161,Auxiliar!$A:$C,3,0),"")</f>
        <v>2b 3% | 4b 4% | 6b 5% | 10b 8%  | 385b 0%</v>
      </c>
      <c r="BC161" s="1"/>
      <c r="BD161" s="1" t="s">
        <v>33</v>
      </c>
      <c r="BE161" s="6" t="str">
        <f>+IFERROR(VALUE(RIGHT(Tabla10[[#This Row],[B2B]],6)),"")</f>
        <v/>
      </c>
      <c r="BF161" s="6" t="str">
        <f>+IFERROR(VLOOKUP(BD161,Auxiliar!$A:$C,2,0),"")</f>
        <v>LATONES</v>
      </c>
      <c r="BG161" s="7" t="str">
        <f>+IFERROR(VLOOKUP(BD161,Auxiliar!$A:$C,3,0),"")</f>
        <v>6b 4% | 12b 5% | 15b 8% | 385b 0%</v>
      </c>
      <c r="BI161" s="1"/>
      <c r="BJ161" s="1"/>
      <c r="BK161" s="6" t="str">
        <f>+IFERROR(VALUE(RIGHT(Tabla11[[#This Row],[B2B]],6)),"")</f>
        <v/>
      </c>
      <c r="BL161" s="6" t="str">
        <f>+IFERROR(VLOOKUP(BJ161,Auxiliar!$A:$C,2,0),"")</f>
        <v/>
      </c>
      <c r="BM161" s="7" t="str">
        <f>+IFERROR(VLOOKUP(BJ161,Auxiliar!$A:$C,3,0),"")</f>
        <v/>
      </c>
      <c r="BO161" s="1">
        <v>4745</v>
      </c>
      <c r="BP161" s="1" t="s">
        <v>39</v>
      </c>
      <c r="BQ161" s="6">
        <f>+IFERROR(VALUE(RIGHT(Tabla12[[#This Row],[B2B]],6)),"")</f>
        <v>4745</v>
      </c>
      <c r="BR161" s="6" t="str">
        <f>+IFERROR(VLOOKUP(BP161,Auxiliar!$A:$C,2,0),"")</f>
        <v>VALUE LITRO</v>
      </c>
      <c r="BS161" s="7" t="str">
        <f>+IFERROR(VLOOKUP(BP161,Auxiliar!$A:$C,3,0),"")</f>
        <v>1b 12%</v>
      </c>
      <c r="CA161" s="1">
        <v>2344</v>
      </c>
      <c r="CB161" s="1" t="s">
        <v>35</v>
      </c>
      <c r="CC161" s="6">
        <f>+IFERROR(VALUE(RIGHT(Tabla14[[#This Row],[B2B]],6)),"")</f>
        <v>2344</v>
      </c>
      <c r="CD161" s="6" t="str">
        <f>+IFERROR(VLOOKUP(CB161,Auxiliar!$A:$C,2,0),"")</f>
        <v>Corona 710cc</v>
      </c>
      <c r="CE161" s="7" t="str">
        <f>+IFERROR(VLOOKUP(CB161,Auxiliar!$A:$C,3,0),"")</f>
        <v>1b 10% | 85b 0%</v>
      </c>
      <c r="CG161" s="1"/>
      <c r="CH161" s="1"/>
      <c r="CI161" s="6" t="str">
        <f>+IFERROR(VALUE(RIGHT(Tabla15[[#This Row],[B2B]],6)),"")</f>
        <v/>
      </c>
      <c r="CJ161" s="6" t="str">
        <f>+IFERROR(VLOOKUP(CH161,Auxiliar!$A:$C,2,0),"")</f>
        <v/>
      </c>
      <c r="CK161" s="7" t="str">
        <f>+IFERROR(VLOOKUP(CH161,Auxiliar!$A:$C,3,0),"")</f>
        <v/>
      </c>
      <c r="CM161" s="1">
        <v>2257</v>
      </c>
      <c r="CN161" s="1" t="s">
        <v>20</v>
      </c>
      <c r="CO161" s="6">
        <v>2257</v>
      </c>
      <c r="CP161" s="6" t="s">
        <v>20</v>
      </c>
      <c r="CQ161" s="7" t="s">
        <v>21</v>
      </c>
      <c r="CS161" s="1"/>
      <c r="CT161" s="1"/>
      <c r="CU161" s="6" t="str">
        <f>+IFERROR(VALUE(RIGHT(Tabla17[[#This Row],[B2B]],6)),"")</f>
        <v/>
      </c>
      <c r="CV161" s="6" t="str">
        <f>+IFERROR(VLOOKUP(CT161,Auxiliar!$A:$C,2,0),"")</f>
        <v/>
      </c>
      <c r="CW161" s="7" t="str">
        <f>+IFERROR(VLOOKUP(CT161,Auxiliar!$A:$C,3,0),"")</f>
        <v/>
      </c>
      <c r="CY161" s="1">
        <v>2257</v>
      </c>
      <c r="CZ161" s="1" t="s">
        <v>16</v>
      </c>
      <c r="DA161" s="6">
        <f>+IFERROR(VALUE(RIGHT(Tabla18[[#This Row],[B2B]],6)),"")</f>
        <v>2257</v>
      </c>
      <c r="DB161" s="6" t="str">
        <f>+IFERROR(VLOOKUP(CZ161,Auxiliar!$A:$C,2,0),"")</f>
        <v>PREMIUM</v>
      </c>
      <c r="DC161" s="7" t="str">
        <f>+IFERROR(VLOOKUP(CZ161,Auxiliar!$A:$C,3,0),"")</f>
        <v>0b 0% | 2b 2% | 5b 3,5% | 10b 5%</v>
      </c>
      <c r="DE161" s="1">
        <v>2257</v>
      </c>
      <c r="DF161" s="1" t="s">
        <v>19</v>
      </c>
      <c r="DG161" s="6">
        <f>+IFERROR(VALUE(RIGHT(Tabla19[[#This Row],[B2B]],6)),"")</f>
        <v>2257</v>
      </c>
      <c r="DH161" s="6" t="str">
        <f>+IFERROR(VLOOKUP(DF161,Auxiliar!$A:$C,2,0),"")</f>
        <v>MICHELOB</v>
      </c>
      <c r="DI161" s="7" t="str">
        <f>+IFERROR(VLOOKUP(DF161,Auxiliar!$A:$C,3,0),"")</f>
        <v>1b 7% | 3b 22% | 8b 27%</v>
      </c>
      <c r="DK161" s="1"/>
      <c r="DL161" s="1"/>
      <c r="DM161" s="6" t="str">
        <f>+IFERROR(VALUE(RIGHT(Tabla20[[#This Row],[B2B]],6)),"")</f>
        <v/>
      </c>
      <c r="DN161" s="6" t="str">
        <f>+IFERROR(VLOOKUP(DL161,Auxiliar!$A:$C,2,0),"")</f>
        <v/>
      </c>
      <c r="DO161" s="7" t="str">
        <f>+IFERROR(VLOOKUP(DL161,Auxiliar!$A:$C,3,0),"")</f>
        <v/>
      </c>
      <c r="DQ161" s="1">
        <v>2257</v>
      </c>
      <c r="DR161" s="12" t="s">
        <v>24</v>
      </c>
      <c r="DS161" s="6">
        <f>+IFERROR(VALUE(RIGHT(Tabla21[[#This Row],[B2B]],6)),"")</f>
        <v>2257</v>
      </c>
      <c r="DT161" s="6" t="str">
        <f>+IFERROR(VLOOKUP(DR161,Auxiliar!$A:$C,2,0),"")</f>
        <v>CORONA PORRON</v>
      </c>
      <c r="DU161" s="7" t="str">
        <f>+IFERROR(VLOOKUP(DR161,Auxiliar!$A:$C,3,0),"")</f>
        <v>1b 5% | 20b 0%</v>
      </c>
      <c r="DW161" s="1">
        <v>5905</v>
      </c>
      <c r="DX161" s="12" t="s">
        <v>43</v>
      </c>
      <c r="DY161" s="6">
        <f>+IFERROR(VALUE(RIGHT(Tabla22[[#This Row],[B2B]],6)),"")</f>
        <v>5905</v>
      </c>
      <c r="DZ161" s="6" t="str">
        <f>+IFERROR(VLOOKUP(DX161,Auxiliar!$A:$C,2,0),"")</f>
        <v xml:space="preserve">VALUE LATA </v>
      </c>
      <c r="EA161" s="7" t="str">
        <f>+IFERROR(VLOOKUP(DX161,Auxiliar!$A:$C,3,0),"")</f>
        <v>1b 15% | 100b 18%</v>
      </c>
      <c r="EC161" s="1">
        <v>4742</v>
      </c>
      <c r="ED161" s="12" t="s">
        <v>47</v>
      </c>
      <c r="EE161" s="6">
        <f>+IFERROR(VALUE(RIGHT(Tabla23[[#This Row],[B2B]],6)),"")</f>
        <v>4742</v>
      </c>
      <c r="EF161" s="6" t="str">
        <f>+IFERROR(VLOOKUP(ED161,Auxiliar!$A:$C,2,0),"")</f>
        <v>VALUE LATON</v>
      </c>
      <c r="EG161" s="7" t="str">
        <f>+IFERROR(VLOOKUP(ED161,Auxiliar!$A:$C,3,0),"")</f>
        <v>1b 10% | 5b 15% | 192b 0%</v>
      </c>
      <c r="EI161" s="1"/>
      <c r="EJ161" s="12"/>
      <c r="EK161" s="6" t="str">
        <f>+IFERROR(VALUE(RIGHT(Tabla24[[#This Row],[B2B]],6)),"")</f>
        <v/>
      </c>
      <c r="EL161" s="6" t="str">
        <f>+IFERROR(VLOOKUP(EJ161,Auxiliar!$A:$C,2,0),"")</f>
        <v/>
      </c>
      <c r="EM161" s="7" t="str">
        <f>+IFERROR(VLOOKUP(EJ161,Auxiliar!$A:$C,3,0),"")</f>
        <v/>
      </c>
      <c r="EO161" s="1"/>
      <c r="EP161" s="12"/>
      <c r="EQ161" s="6" t="str">
        <f>+IFERROR(VALUE(RIGHT(Tabla25[[#This Row],[B2B]],6)),"")</f>
        <v/>
      </c>
      <c r="ER161" s="6" t="str">
        <f>+IFERROR(VLOOKUP(EP161,Auxiliar!$A:$C,2,0),"")</f>
        <v/>
      </c>
      <c r="ES161" s="7" t="str">
        <f>+IFERROR(VLOOKUP(EP161,Auxiliar!$A:$C,3,0),"")</f>
        <v/>
      </c>
      <c r="EU161" s="1"/>
      <c r="EV161" s="12"/>
      <c r="EW161" s="6" t="str">
        <f>+IFERROR(VALUE(RIGHT(Tabla26[[#This Row],[B2B]],6)),"")</f>
        <v/>
      </c>
      <c r="EX161" s="6" t="str">
        <f>+IFERROR(VLOOKUP(EV161,Auxiliar!$A:$C,2,0),"")</f>
        <v/>
      </c>
      <c r="EY161" s="7" t="str">
        <f>+IFERROR(VLOOKUP(EV161,Auxiliar!$A:$C,3,0),"")</f>
        <v/>
      </c>
      <c r="EZ161" s="1"/>
      <c r="FA161" s="12"/>
      <c r="FB161" s="6" t="str">
        <f>+IFERROR(VALUE(RIGHT(Tabla27[[#This Row],[B2B]],6)),"")</f>
        <v/>
      </c>
      <c r="FC161" s="6" t="str">
        <f>+IFERROR(VLOOKUP(FA161,Auxiliar!$A:$C,2,0),"")</f>
        <v/>
      </c>
      <c r="FD161" s="7" t="str">
        <f>+IFERROR(VLOOKUP(FA161,Auxiliar!$A:$C,3,0),"")</f>
        <v/>
      </c>
      <c r="FE161" s="1"/>
      <c r="FF161" s="12"/>
      <c r="FG161" s="6" t="str">
        <f>+IFERROR(VALUE(RIGHT(Tabla28[[#This Row],[B2B]],6)),"")</f>
        <v/>
      </c>
      <c r="FH161" s="6" t="str">
        <f>+IFERROR(VLOOKUP(FF161,Auxiliar!$A:$C,2,0),"")</f>
        <v/>
      </c>
      <c r="FI161" s="7" t="str">
        <f>+IFERROR(VLOOKUP(FF161,Auxiliar!$A:$C,3,0),"")</f>
        <v/>
      </c>
      <c r="FJ161" s="1"/>
      <c r="FK161" s="12"/>
      <c r="FL161" s="6" t="str">
        <f>+IFERROR(VALUE(RIGHT(Tabla29[[#This Row],[B2B]],6)),"")</f>
        <v/>
      </c>
      <c r="FM161" s="6" t="str">
        <f>+IFERROR(VLOOKUP(FK161,Auxiliar!$A:$C,2,0),"")</f>
        <v/>
      </c>
      <c r="FN161" s="7" t="str">
        <f>+IFERROR(VLOOKUP(FK161,Auxiliar!$A:$C,3,0),"")</f>
        <v/>
      </c>
      <c r="FO161" s="1"/>
      <c r="FP161" s="12"/>
      <c r="FQ161" s="6" t="str">
        <f>+IFERROR(VALUE(RIGHT(Tabla30[[#This Row],[B2B]],6)),"")</f>
        <v/>
      </c>
      <c r="FR161" s="6" t="str">
        <f>+IFERROR(VLOOKUP(FP161,Auxiliar!$A:$C,2,0),"")</f>
        <v/>
      </c>
      <c r="FS161" s="7"/>
      <c r="FT161" s="1"/>
      <c r="FU161" s="12"/>
      <c r="FV161" s="6" t="str">
        <f>+IFERROR(VALUE(RIGHT(Tabla31[[#This Row],[B2B]],6)),"")</f>
        <v/>
      </c>
      <c r="FW161" s="6" t="str">
        <f>+IFERROR(VLOOKUP(FU161,Auxiliar!$A:$C,2,0),"")</f>
        <v/>
      </c>
      <c r="FX161" s="7" t="str">
        <f>+IFERROR(VLOOKUP(FU161,Auxiliar!$A:$C,3,0),"")</f>
        <v/>
      </c>
      <c r="FY161" s="1"/>
      <c r="FZ161" s="12"/>
      <c r="GA161" s="6" t="str">
        <f>+IFERROR(VALUE(RIGHT(Tabla32[[#This Row],[B2B]],6)),"")</f>
        <v/>
      </c>
      <c r="GB161" s="6" t="str">
        <f>+IFERROR(VLOOKUP(FZ161,Auxiliar!$A:$C,2,0),"")</f>
        <v/>
      </c>
      <c r="GC161" s="7" t="str">
        <f>+IFERROR(VLOOKUP(FZ161,Auxiliar!$A:$C,3,0),"")</f>
        <v/>
      </c>
      <c r="GD161" s="1"/>
      <c r="GE161" s="12"/>
      <c r="GF161" s="6" t="str">
        <f>+IFERROR(VALUE(RIGHT(Tabla33[[#This Row],[B2B]],6)),"")</f>
        <v/>
      </c>
      <c r="GG161" s="6" t="str">
        <f>+IFERROR(VLOOKUP(GE161,Auxiliar!$A:$C,2,0),"")</f>
        <v/>
      </c>
      <c r="GH161" s="7" t="str">
        <f>+IFERROR(VLOOKUP(GE161,Auxiliar!$A:$C,3,0),"")</f>
        <v/>
      </c>
    </row>
    <row r="162" spans="1:190" x14ac:dyDescent="0.25">
      <c r="A162" s="1"/>
      <c r="B162" s="1"/>
      <c r="C162" t="str">
        <f>+IFERROR(VALUE(RIGHT(Tabla1[[#This Row],[B2B]],6)),"")</f>
        <v/>
      </c>
      <c r="D162" t="str">
        <f>+IFERROR(VLOOKUP(B162,Auxiliar!$A:$C,2,0),"")</f>
        <v/>
      </c>
      <c r="E162" s="5" t="str">
        <f>+IFERROR(VLOOKUP(B162,Auxiliar!$A:$C,3,0),"")</f>
        <v/>
      </c>
      <c r="S162" s="1">
        <v>3118</v>
      </c>
      <c r="T162" s="1" t="s">
        <v>9</v>
      </c>
      <c r="U162" s="6">
        <f>+IFERROR(VALUE(RIGHT(Tabla4[[#This Row],[B2B]],6)),"")</f>
        <v>3118</v>
      </c>
      <c r="V162" s="6" t="str">
        <f>+IFERROR(VLOOKUP(T162,Auxiliar!$A:$C,2,0),"")</f>
        <v>CORE</v>
      </c>
      <c r="W162" s="7" t="str">
        <f>+IFERROR(VLOOKUP(T162,Auxiliar!$A:$C,3,0),"")</f>
        <v>0b 1% | 2b 5% | 4b 6%</v>
      </c>
      <c r="Y162" s="1">
        <v>5249</v>
      </c>
      <c r="Z162" s="1" t="s">
        <v>10</v>
      </c>
      <c r="AA162" s="6">
        <f>+IFERROR(VALUE(RIGHT(Tabla5[[#This Row],[B2B]],6)),"")</f>
        <v>5249</v>
      </c>
      <c r="AB162" s="6" t="str">
        <f>+IFERROR(VLOOKUP(Z162,Auxiliar!$A:$C,2,0),"")</f>
        <v>CORE</v>
      </c>
      <c r="AC162" s="7" t="str">
        <f>+IFERROR(VLOOKUP(Z162,Auxiliar!$A:$C,3,0),"")</f>
        <v>0b 1% | 3b 4% | 5b 6%</v>
      </c>
      <c r="AE162" s="1">
        <v>20111</v>
      </c>
      <c r="AF162" s="1" t="s">
        <v>11</v>
      </c>
      <c r="AG162" s="6">
        <f>+IFERROR(VALUE(RIGHT(Tabla6[[#This Row],[B2B]],6)),"")</f>
        <v>20111</v>
      </c>
      <c r="AH162" s="6" t="str">
        <f>+IFERROR(VLOOKUP(AF162,Auxiliar!$A:$C,2,0),"")</f>
        <v>CORE</v>
      </c>
      <c r="AI162" s="7" t="str">
        <f>+IFERROR(VLOOKUP(AF162,Auxiliar!$A:$C,3,0),"")</f>
        <v>0b 1% | 6b 5% | 10b 6%</v>
      </c>
      <c r="AK162" s="1">
        <v>2886</v>
      </c>
      <c r="AL162" s="1" t="s">
        <v>30</v>
      </c>
      <c r="AM162" s="6">
        <f>+IFERROR(VALUE(RIGHT(Tabla7[[#This Row],[B2B]],6)),"")</f>
        <v>2886</v>
      </c>
      <c r="AN162" s="6" t="str">
        <f>+IFERROR(VLOOKUP(AL162,Auxiliar!$A:$C,2,0),"")</f>
        <v>LATONES</v>
      </c>
      <c r="AO162" s="7" t="str">
        <f>+IFERROR(VLOOKUP(AL162,Auxiliar!$A:$C,3,0),"")</f>
        <v>1b 4% | 5b 7% | 97b 0%</v>
      </c>
      <c r="AQ162" s="1">
        <v>4879</v>
      </c>
      <c r="AR162" s="1" t="s">
        <v>31</v>
      </c>
      <c r="AS162" s="6">
        <f>+IFERROR(VALUE(RIGHT(Tabla8[[#This Row],[B2B]],6)),"")</f>
        <v>4879</v>
      </c>
      <c r="AT162" s="6" t="str">
        <f>+IFERROR(VLOOKUP(AR162,Auxiliar!$A:$C,2,0),"")</f>
        <v>LATONES</v>
      </c>
      <c r="AU162" s="7" t="str">
        <f>+IFERROR(VLOOKUP(AR162,Auxiliar!$A:$C,3,0),"")</f>
        <v>2b 3% | 4b 5% | 5b 8% | 193 0%</v>
      </c>
      <c r="AW162" s="1"/>
      <c r="AX162" s="1" t="s">
        <v>32</v>
      </c>
      <c r="AY162" s="6" t="str">
        <f>+IFERROR(VALUE(RIGHT(Tabla9[[#This Row],[B2B]],6)),"")</f>
        <v/>
      </c>
      <c r="AZ162" s="6" t="str">
        <f>+IFERROR(VLOOKUP(AX162,Auxiliar!$A:$C,2,0),"")</f>
        <v>LATONES</v>
      </c>
      <c r="BA162" s="7" t="str">
        <f>+IFERROR(VLOOKUP(AX162,Auxiliar!$A:$C,3,0),"")</f>
        <v>2b 3% | 4b 4% | 6b 5% | 10b 8%  | 385b 0%</v>
      </c>
      <c r="BC162" s="1"/>
      <c r="BD162" s="1" t="s">
        <v>33</v>
      </c>
      <c r="BE162" s="6" t="str">
        <f>+IFERROR(VALUE(RIGHT(Tabla10[[#This Row],[B2B]],6)),"")</f>
        <v/>
      </c>
      <c r="BF162" s="6" t="str">
        <f>+IFERROR(VLOOKUP(BD162,Auxiliar!$A:$C,2,0),"")</f>
        <v>LATONES</v>
      </c>
      <c r="BG162" s="7" t="str">
        <f>+IFERROR(VLOOKUP(BD162,Auxiliar!$A:$C,3,0),"")</f>
        <v>6b 4% | 12b 5% | 15b 8% | 385b 0%</v>
      </c>
      <c r="BI162" s="1"/>
      <c r="BJ162" s="1"/>
      <c r="BK162" s="6" t="str">
        <f>+IFERROR(VALUE(RIGHT(Tabla11[[#This Row],[B2B]],6)),"")</f>
        <v/>
      </c>
      <c r="BL162" s="6" t="str">
        <f>+IFERROR(VLOOKUP(BJ162,Auxiliar!$A:$C,2,0),"")</f>
        <v/>
      </c>
      <c r="BM162" s="7" t="str">
        <f>+IFERROR(VLOOKUP(BJ162,Auxiliar!$A:$C,3,0),"")</f>
        <v/>
      </c>
      <c r="BO162" s="1">
        <v>5905</v>
      </c>
      <c r="BP162" s="1" t="s">
        <v>39</v>
      </c>
      <c r="BQ162" s="6">
        <f>+IFERROR(VALUE(RIGHT(Tabla12[[#This Row],[B2B]],6)),"")</f>
        <v>5905</v>
      </c>
      <c r="BR162" s="6" t="str">
        <f>+IFERROR(VLOOKUP(BP162,Auxiliar!$A:$C,2,0),"")</f>
        <v>VALUE LITRO</v>
      </c>
      <c r="BS162" s="7" t="str">
        <f>+IFERROR(VLOOKUP(BP162,Auxiliar!$A:$C,3,0),"")</f>
        <v>1b 12%</v>
      </c>
      <c r="CA162" s="1">
        <v>2359</v>
      </c>
      <c r="CB162" s="1" t="s">
        <v>35</v>
      </c>
      <c r="CC162" s="6">
        <f>+IFERROR(VALUE(RIGHT(Tabla14[[#This Row],[B2B]],6)),"")</f>
        <v>2359</v>
      </c>
      <c r="CD162" s="6" t="str">
        <f>+IFERROR(VLOOKUP(CB162,Auxiliar!$A:$C,2,0),"")</f>
        <v>Corona 710cc</v>
      </c>
      <c r="CE162" s="7" t="str">
        <f>+IFERROR(VLOOKUP(CB162,Auxiliar!$A:$C,3,0),"")</f>
        <v>1b 10% | 85b 0%</v>
      </c>
      <c r="CG162" s="1"/>
      <c r="CH162" s="1"/>
      <c r="CI162" s="6" t="str">
        <f>+IFERROR(VALUE(RIGHT(Tabla15[[#This Row],[B2B]],6)),"")</f>
        <v/>
      </c>
      <c r="CJ162" s="6" t="str">
        <f>+IFERROR(VLOOKUP(CH162,Auxiliar!$A:$C,2,0),"")</f>
        <v/>
      </c>
      <c r="CK162" s="7" t="str">
        <f>+IFERROR(VLOOKUP(CH162,Auxiliar!$A:$C,3,0),"")</f>
        <v/>
      </c>
      <c r="CM162" s="1">
        <v>2260</v>
      </c>
      <c r="CN162" s="1" t="s">
        <v>20</v>
      </c>
      <c r="CO162" s="6">
        <v>2260</v>
      </c>
      <c r="CP162" s="6" t="s">
        <v>20</v>
      </c>
      <c r="CQ162" s="7" t="s">
        <v>21</v>
      </c>
      <c r="CS162" s="1"/>
      <c r="CT162" s="1"/>
      <c r="CU162" s="6" t="str">
        <f>+IFERROR(VALUE(RIGHT(Tabla17[[#This Row],[B2B]],6)),"")</f>
        <v/>
      </c>
      <c r="CV162" s="6" t="str">
        <f>+IFERROR(VLOOKUP(CT162,Auxiliar!$A:$C,2,0),"")</f>
        <v/>
      </c>
      <c r="CW162" s="7" t="str">
        <f>+IFERROR(VLOOKUP(CT162,Auxiliar!$A:$C,3,0),"")</f>
        <v/>
      </c>
      <c r="CY162" s="1">
        <v>2260</v>
      </c>
      <c r="CZ162" s="1" t="s">
        <v>16</v>
      </c>
      <c r="DA162" s="6">
        <f>+IFERROR(VALUE(RIGHT(Tabla18[[#This Row],[B2B]],6)),"")</f>
        <v>2260</v>
      </c>
      <c r="DB162" s="6" t="str">
        <f>+IFERROR(VLOOKUP(CZ162,Auxiliar!$A:$C,2,0),"")</f>
        <v>PREMIUM</v>
      </c>
      <c r="DC162" s="7" t="str">
        <f>+IFERROR(VLOOKUP(CZ162,Auxiliar!$A:$C,3,0),"")</f>
        <v>0b 0% | 2b 2% | 5b 3,5% | 10b 5%</v>
      </c>
      <c r="DE162" s="1">
        <v>2260</v>
      </c>
      <c r="DF162" s="1" t="s">
        <v>19</v>
      </c>
      <c r="DG162" s="6">
        <f>+IFERROR(VALUE(RIGHT(Tabla19[[#This Row],[B2B]],6)),"")</f>
        <v>2260</v>
      </c>
      <c r="DH162" s="6" t="str">
        <f>+IFERROR(VLOOKUP(DF162,Auxiliar!$A:$C,2,0),"")</f>
        <v>MICHELOB</v>
      </c>
      <c r="DI162" s="7" t="str">
        <f>+IFERROR(VLOOKUP(DF162,Auxiliar!$A:$C,3,0),"")</f>
        <v>1b 7% | 3b 22% | 8b 27%</v>
      </c>
      <c r="DK162" s="1"/>
      <c r="DL162" s="1"/>
      <c r="DM162" s="6" t="str">
        <f>+IFERROR(VALUE(RIGHT(Tabla20[[#This Row],[B2B]],6)),"")</f>
        <v/>
      </c>
      <c r="DN162" s="6" t="str">
        <f>+IFERROR(VLOOKUP(DL162,Auxiliar!$A:$C,2,0),"")</f>
        <v/>
      </c>
      <c r="DO162" s="7" t="str">
        <f>+IFERROR(VLOOKUP(DL162,Auxiliar!$A:$C,3,0),"")</f>
        <v/>
      </c>
      <c r="DQ162" s="1">
        <v>2260</v>
      </c>
      <c r="DR162" s="12" t="s">
        <v>24</v>
      </c>
      <c r="DS162" s="6">
        <f>+IFERROR(VALUE(RIGHT(Tabla21[[#This Row],[B2B]],6)),"")</f>
        <v>2260</v>
      </c>
      <c r="DT162" s="6" t="str">
        <f>+IFERROR(VLOOKUP(DR162,Auxiliar!$A:$C,2,0),"")</f>
        <v>CORONA PORRON</v>
      </c>
      <c r="DU162" s="7" t="str">
        <f>+IFERROR(VLOOKUP(DR162,Auxiliar!$A:$C,3,0),"")</f>
        <v>1b 5% | 20b 0%</v>
      </c>
      <c r="DW162" s="1">
        <v>5909</v>
      </c>
      <c r="DX162" s="12" t="s">
        <v>43</v>
      </c>
      <c r="DY162" s="6">
        <f>+IFERROR(VALUE(RIGHT(Tabla22[[#This Row],[B2B]],6)),"")</f>
        <v>5909</v>
      </c>
      <c r="DZ162" s="6" t="str">
        <f>+IFERROR(VLOOKUP(DX162,Auxiliar!$A:$C,2,0),"")</f>
        <v xml:space="preserve">VALUE LATA </v>
      </c>
      <c r="EA162" s="7" t="str">
        <f>+IFERROR(VLOOKUP(DX162,Auxiliar!$A:$C,3,0),"")</f>
        <v>1b 15% | 100b 18%</v>
      </c>
      <c r="EC162" s="1">
        <v>4745</v>
      </c>
      <c r="ED162" s="12" t="s">
        <v>47</v>
      </c>
      <c r="EE162" s="6">
        <f>+IFERROR(VALUE(RIGHT(Tabla23[[#This Row],[B2B]],6)),"")</f>
        <v>4745</v>
      </c>
      <c r="EF162" s="6" t="str">
        <f>+IFERROR(VLOOKUP(ED162,Auxiliar!$A:$C,2,0),"")</f>
        <v>VALUE LATON</v>
      </c>
      <c r="EG162" s="7" t="str">
        <f>+IFERROR(VLOOKUP(ED162,Auxiliar!$A:$C,3,0),"")</f>
        <v>1b 10% | 5b 15% | 192b 0%</v>
      </c>
      <c r="EI162" s="1"/>
      <c r="EJ162" s="12"/>
      <c r="EK162" s="6" t="str">
        <f>+IFERROR(VALUE(RIGHT(Tabla24[[#This Row],[B2B]],6)),"")</f>
        <v/>
      </c>
      <c r="EL162" s="6" t="str">
        <f>+IFERROR(VLOOKUP(EJ162,Auxiliar!$A:$C,2,0),"")</f>
        <v/>
      </c>
      <c r="EM162" s="7" t="str">
        <f>+IFERROR(VLOOKUP(EJ162,Auxiliar!$A:$C,3,0),"")</f>
        <v/>
      </c>
      <c r="EO162" s="1"/>
      <c r="EP162" s="12"/>
      <c r="EQ162" s="6" t="str">
        <f>+IFERROR(VALUE(RIGHT(Tabla25[[#This Row],[B2B]],6)),"")</f>
        <v/>
      </c>
      <c r="ER162" s="6" t="str">
        <f>+IFERROR(VLOOKUP(EP162,Auxiliar!$A:$C,2,0),"")</f>
        <v/>
      </c>
      <c r="ES162" s="7" t="str">
        <f>+IFERROR(VLOOKUP(EP162,Auxiliar!$A:$C,3,0),"")</f>
        <v/>
      </c>
      <c r="EU162" s="1"/>
      <c r="EV162" s="12"/>
      <c r="EW162" s="6" t="str">
        <f>+IFERROR(VALUE(RIGHT(Tabla26[[#This Row],[B2B]],6)),"")</f>
        <v/>
      </c>
      <c r="EX162" s="6" t="str">
        <f>+IFERROR(VLOOKUP(EV162,Auxiliar!$A:$C,2,0),"")</f>
        <v/>
      </c>
      <c r="EY162" s="7" t="str">
        <f>+IFERROR(VLOOKUP(EV162,Auxiliar!$A:$C,3,0),"")</f>
        <v/>
      </c>
      <c r="EZ162" s="1"/>
      <c r="FA162" s="12"/>
      <c r="FB162" s="6" t="str">
        <f>+IFERROR(VALUE(RIGHT(Tabla27[[#This Row],[B2B]],6)),"")</f>
        <v/>
      </c>
      <c r="FC162" s="6" t="str">
        <f>+IFERROR(VLOOKUP(FA162,Auxiliar!$A:$C,2,0),"")</f>
        <v/>
      </c>
      <c r="FD162" s="7" t="str">
        <f>+IFERROR(VLOOKUP(FA162,Auxiliar!$A:$C,3,0),"")</f>
        <v/>
      </c>
      <c r="FE162" s="1"/>
      <c r="FF162" s="12"/>
      <c r="FG162" s="6" t="str">
        <f>+IFERROR(VALUE(RIGHT(Tabla28[[#This Row],[B2B]],6)),"")</f>
        <v/>
      </c>
      <c r="FH162" s="6" t="str">
        <f>+IFERROR(VLOOKUP(FF162,Auxiliar!$A:$C,2,0),"")</f>
        <v/>
      </c>
      <c r="FI162" s="7" t="str">
        <f>+IFERROR(VLOOKUP(FF162,Auxiliar!$A:$C,3,0),"")</f>
        <v/>
      </c>
      <c r="FJ162" s="1"/>
      <c r="FK162" s="12"/>
      <c r="FL162" s="6" t="str">
        <f>+IFERROR(VALUE(RIGHT(Tabla29[[#This Row],[B2B]],6)),"")</f>
        <v/>
      </c>
      <c r="FM162" s="6" t="str">
        <f>+IFERROR(VLOOKUP(FK162,Auxiliar!$A:$C,2,0),"")</f>
        <v/>
      </c>
      <c r="FN162" s="7" t="str">
        <f>+IFERROR(VLOOKUP(FK162,Auxiliar!$A:$C,3,0),"")</f>
        <v/>
      </c>
      <c r="FO162" s="1"/>
      <c r="FP162" s="12"/>
      <c r="FQ162" s="6" t="str">
        <f>+IFERROR(VALUE(RIGHT(Tabla30[[#This Row],[B2B]],6)),"")</f>
        <v/>
      </c>
      <c r="FR162" s="6" t="str">
        <f>+IFERROR(VLOOKUP(FP162,Auxiliar!$A:$C,2,0),"")</f>
        <v/>
      </c>
      <c r="FS162" s="7"/>
      <c r="FT162" s="1"/>
      <c r="FU162" s="12"/>
      <c r="FV162" s="6" t="str">
        <f>+IFERROR(VALUE(RIGHT(Tabla31[[#This Row],[B2B]],6)),"")</f>
        <v/>
      </c>
      <c r="FW162" s="6" t="str">
        <f>+IFERROR(VLOOKUP(FU162,Auxiliar!$A:$C,2,0),"")</f>
        <v/>
      </c>
      <c r="FX162" s="7" t="str">
        <f>+IFERROR(VLOOKUP(FU162,Auxiliar!$A:$C,3,0),"")</f>
        <v/>
      </c>
      <c r="FY162" s="1"/>
      <c r="FZ162" s="12"/>
      <c r="GA162" s="6" t="str">
        <f>+IFERROR(VALUE(RIGHT(Tabla32[[#This Row],[B2B]],6)),"")</f>
        <v/>
      </c>
      <c r="GB162" s="6" t="str">
        <f>+IFERROR(VLOOKUP(FZ162,Auxiliar!$A:$C,2,0),"")</f>
        <v/>
      </c>
      <c r="GC162" s="7" t="str">
        <f>+IFERROR(VLOOKUP(FZ162,Auxiliar!$A:$C,3,0),"")</f>
        <v/>
      </c>
      <c r="GD162" s="1"/>
      <c r="GE162" s="12"/>
      <c r="GF162" s="6" t="str">
        <f>+IFERROR(VALUE(RIGHT(Tabla33[[#This Row],[B2B]],6)),"")</f>
        <v/>
      </c>
      <c r="GG162" s="6" t="str">
        <f>+IFERROR(VLOOKUP(GE162,Auxiliar!$A:$C,2,0),"")</f>
        <v/>
      </c>
      <c r="GH162" s="7" t="str">
        <f>+IFERROR(VLOOKUP(GE162,Auxiliar!$A:$C,3,0),"")</f>
        <v/>
      </c>
    </row>
    <row r="163" spans="1:190" x14ac:dyDescent="0.25">
      <c r="A163" s="1"/>
      <c r="B163" s="1"/>
      <c r="C163" t="str">
        <f>+IFERROR(VALUE(RIGHT(Tabla1[[#This Row],[B2B]],6)),"")</f>
        <v/>
      </c>
      <c r="D163" t="str">
        <f>+IFERROR(VLOOKUP(B163,Auxiliar!$A:$C,2,0),"")</f>
        <v/>
      </c>
      <c r="E163" s="5" t="str">
        <f>+IFERROR(VLOOKUP(B163,Auxiliar!$A:$C,3,0),"")</f>
        <v/>
      </c>
      <c r="S163" s="1">
        <v>3135</v>
      </c>
      <c r="T163" s="1" t="s">
        <v>9</v>
      </c>
      <c r="U163" s="6">
        <f>+IFERROR(VALUE(RIGHT(Tabla4[[#This Row],[B2B]],6)),"")</f>
        <v>3135</v>
      </c>
      <c r="V163" s="6" t="str">
        <f>+IFERROR(VLOOKUP(T163,Auxiliar!$A:$C,2,0),"")</f>
        <v>CORE</v>
      </c>
      <c r="W163" s="7" t="str">
        <f>+IFERROR(VLOOKUP(T163,Auxiliar!$A:$C,3,0),"")</f>
        <v>0b 1% | 2b 5% | 4b 6%</v>
      </c>
      <c r="Y163" s="1">
        <v>5259</v>
      </c>
      <c r="Z163" s="1" t="s">
        <v>10</v>
      </c>
      <c r="AA163" s="6">
        <f>+IFERROR(VALUE(RIGHT(Tabla5[[#This Row],[B2B]],6)),"")</f>
        <v>5259</v>
      </c>
      <c r="AB163" s="6" t="str">
        <f>+IFERROR(VLOOKUP(Z163,Auxiliar!$A:$C,2,0),"")</f>
        <v>CORE</v>
      </c>
      <c r="AC163" s="7" t="str">
        <f>+IFERROR(VLOOKUP(Z163,Auxiliar!$A:$C,3,0),"")</f>
        <v>0b 1% | 3b 4% | 5b 6%</v>
      </c>
      <c r="AE163" s="1">
        <v>20123</v>
      </c>
      <c r="AF163" s="1" t="s">
        <v>11</v>
      </c>
      <c r="AG163" s="6">
        <f>+IFERROR(VALUE(RIGHT(Tabla6[[#This Row],[B2B]],6)),"")</f>
        <v>20123</v>
      </c>
      <c r="AH163" s="6" t="str">
        <f>+IFERROR(VLOOKUP(AF163,Auxiliar!$A:$C,2,0),"")</f>
        <v>CORE</v>
      </c>
      <c r="AI163" s="7" t="str">
        <f>+IFERROR(VLOOKUP(AF163,Auxiliar!$A:$C,3,0),"")</f>
        <v>0b 1% | 6b 5% | 10b 6%</v>
      </c>
      <c r="AK163" s="1">
        <v>2892</v>
      </c>
      <c r="AL163" s="1" t="s">
        <v>30</v>
      </c>
      <c r="AM163" s="6">
        <f>+IFERROR(VALUE(RIGHT(Tabla7[[#This Row],[B2B]],6)),"")</f>
        <v>2892</v>
      </c>
      <c r="AN163" s="6" t="str">
        <f>+IFERROR(VLOOKUP(AL163,Auxiliar!$A:$C,2,0),"")</f>
        <v>LATONES</v>
      </c>
      <c r="AO163" s="7" t="str">
        <f>+IFERROR(VLOOKUP(AL163,Auxiliar!$A:$C,3,0),"")</f>
        <v>1b 4% | 5b 7% | 97b 0%</v>
      </c>
      <c r="AQ163" s="1">
        <v>4881</v>
      </c>
      <c r="AR163" s="1" t="s">
        <v>31</v>
      </c>
      <c r="AS163" s="6">
        <f>+IFERROR(VALUE(RIGHT(Tabla8[[#This Row],[B2B]],6)),"")</f>
        <v>4881</v>
      </c>
      <c r="AT163" s="6" t="str">
        <f>+IFERROR(VLOOKUP(AR163,Auxiliar!$A:$C,2,0),"")</f>
        <v>LATONES</v>
      </c>
      <c r="AU163" s="7" t="str">
        <f>+IFERROR(VLOOKUP(AR163,Auxiliar!$A:$C,3,0),"")</f>
        <v>2b 3% | 4b 5% | 5b 8% | 193 0%</v>
      </c>
      <c r="AW163" s="1"/>
      <c r="AX163" s="1" t="s">
        <v>32</v>
      </c>
      <c r="AY163" s="6" t="str">
        <f>+IFERROR(VALUE(RIGHT(Tabla9[[#This Row],[B2B]],6)),"")</f>
        <v/>
      </c>
      <c r="AZ163" s="6" t="str">
        <f>+IFERROR(VLOOKUP(AX163,Auxiliar!$A:$C,2,0),"")</f>
        <v>LATONES</v>
      </c>
      <c r="BA163" s="7" t="str">
        <f>+IFERROR(VLOOKUP(AX163,Auxiliar!$A:$C,3,0),"")</f>
        <v>2b 3% | 4b 4% | 6b 5% | 10b 8%  | 385b 0%</v>
      </c>
      <c r="BC163" s="1"/>
      <c r="BD163" s="1" t="s">
        <v>33</v>
      </c>
      <c r="BE163" s="6" t="str">
        <f>+IFERROR(VALUE(RIGHT(Tabla10[[#This Row],[B2B]],6)),"")</f>
        <v/>
      </c>
      <c r="BF163" s="6" t="str">
        <f>+IFERROR(VLOOKUP(BD163,Auxiliar!$A:$C,2,0),"")</f>
        <v>LATONES</v>
      </c>
      <c r="BG163" s="7" t="str">
        <f>+IFERROR(VLOOKUP(BD163,Auxiliar!$A:$C,3,0),"")</f>
        <v>6b 4% | 12b 5% | 15b 8% | 385b 0%</v>
      </c>
      <c r="BI163" s="1"/>
      <c r="BJ163" s="1"/>
      <c r="BK163" s="6" t="str">
        <f>+IFERROR(VALUE(RIGHT(Tabla11[[#This Row],[B2B]],6)),"")</f>
        <v/>
      </c>
      <c r="BL163" s="6" t="str">
        <f>+IFERROR(VLOOKUP(BJ163,Auxiliar!$A:$C,2,0),"")</f>
        <v/>
      </c>
      <c r="BM163" s="7" t="str">
        <f>+IFERROR(VLOOKUP(BJ163,Auxiliar!$A:$C,3,0),"")</f>
        <v/>
      </c>
      <c r="BO163" s="1">
        <v>5909</v>
      </c>
      <c r="BP163" s="1" t="s">
        <v>39</v>
      </c>
      <c r="BQ163" s="6">
        <f>+IFERROR(VALUE(RIGHT(Tabla12[[#This Row],[B2B]],6)),"")</f>
        <v>5909</v>
      </c>
      <c r="BR163" s="6" t="str">
        <f>+IFERROR(VLOOKUP(BP163,Auxiliar!$A:$C,2,0),"")</f>
        <v>VALUE LITRO</v>
      </c>
      <c r="BS163" s="7" t="str">
        <f>+IFERROR(VLOOKUP(BP163,Auxiliar!$A:$C,3,0),"")</f>
        <v>1b 12%</v>
      </c>
      <c r="CA163" s="1">
        <v>2367</v>
      </c>
      <c r="CB163" s="1" t="s">
        <v>35</v>
      </c>
      <c r="CC163" s="6">
        <f>+IFERROR(VALUE(RIGHT(Tabla14[[#This Row],[B2B]],6)),"")</f>
        <v>2367</v>
      </c>
      <c r="CD163" s="6" t="str">
        <f>+IFERROR(VLOOKUP(CB163,Auxiliar!$A:$C,2,0),"")</f>
        <v>Corona 710cc</v>
      </c>
      <c r="CE163" s="7" t="str">
        <f>+IFERROR(VLOOKUP(CB163,Auxiliar!$A:$C,3,0),"")</f>
        <v>1b 10% | 85b 0%</v>
      </c>
      <c r="CG163" s="1"/>
      <c r="CH163" s="1"/>
      <c r="CI163" s="6" t="str">
        <f>+IFERROR(VALUE(RIGHT(Tabla15[[#This Row],[B2B]],6)),"")</f>
        <v/>
      </c>
      <c r="CJ163" s="6" t="str">
        <f>+IFERROR(VLOOKUP(CH163,Auxiliar!$A:$C,2,0),"")</f>
        <v/>
      </c>
      <c r="CK163" s="7" t="str">
        <f>+IFERROR(VLOOKUP(CH163,Auxiliar!$A:$C,3,0),"")</f>
        <v/>
      </c>
      <c r="CM163" s="1">
        <v>2263</v>
      </c>
      <c r="CN163" s="1" t="s">
        <v>20</v>
      </c>
      <c r="CO163" s="6">
        <v>2263</v>
      </c>
      <c r="CP163" s="6" t="s">
        <v>20</v>
      </c>
      <c r="CQ163" s="7" t="s">
        <v>21</v>
      </c>
      <c r="CS163" s="1"/>
      <c r="CT163" s="1"/>
      <c r="CU163" s="6" t="str">
        <f>+IFERROR(VALUE(RIGHT(Tabla17[[#This Row],[B2B]],6)),"")</f>
        <v/>
      </c>
      <c r="CV163" s="6" t="str">
        <f>+IFERROR(VLOOKUP(CT163,Auxiliar!$A:$C,2,0),"")</f>
        <v/>
      </c>
      <c r="CW163" s="7" t="str">
        <f>+IFERROR(VLOOKUP(CT163,Auxiliar!$A:$C,3,0),"")</f>
        <v/>
      </c>
      <c r="CY163" s="1">
        <v>2263</v>
      </c>
      <c r="CZ163" s="1" t="s">
        <v>16</v>
      </c>
      <c r="DA163" s="6">
        <f>+IFERROR(VALUE(RIGHT(Tabla18[[#This Row],[B2B]],6)),"")</f>
        <v>2263</v>
      </c>
      <c r="DB163" s="6" t="str">
        <f>+IFERROR(VLOOKUP(CZ163,Auxiliar!$A:$C,2,0),"")</f>
        <v>PREMIUM</v>
      </c>
      <c r="DC163" s="7" t="str">
        <f>+IFERROR(VLOOKUP(CZ163,Auxiliar!$A:$C,3,0),"")</f>
        <v>0b 0% | 2b 2% | 5b 3,5% | 10b 5%</v>
      </c>
      <c r="DE163" s="1">
        <v>2263</v>
      </c>
      <c r="DF163" s="1" t="s">
        <v>19</v>
      </c>
      <c r="DG163" s="6">
        <f>+IFERROR(VALUE(RIGHT(Tabla19[[#This Row],[B2B]],6)),"")</f>
        <v>2263</v>
      </c>
      <c r="DH163" s="6" t="str">
        <f>+IFERROR(VLOOKUP(DF163,Auxiliar!$A:$C,2,0),"")</f>
        <v>MICHELOB</v>
      </c>
      <c r="DI163" s="7" t="str">
        <f>+IFERROR(VLOOKUP(DF163,Auxiliar!$A:$C,3,0),"")</f>
        <v>1b 7% | 3b 22% | 8b 27%</v>
      </c>
      <c r="DK163" s="1"/>
      <c r="DL163" s="1"/>
      <c r="DM163" s="6" t="str">
        <f>+IFERROR(VALUE(RIGHT(Tabla20[[#This Row],[B2B]],6)),"")</f>
        <v/>
      </c>
      <c r="DN163" s="6" t="str">
        <f>+IFERROR(VLOOKUP(DL163,Auxiliar!$A:$C,2,0),"")</f>
        <v/>
      </c>
      <c r="DO163" s="7" t="str">
        <f>+IFERROR(VLOOKUP(DL163,Auxiliar!$A:$C,3,0),"")</f>
        <v/>
      </c>
      <c r="DQ163" s="1">
        <v>2263</v>
      </c>
      <c r="DR163" s="12" t="s">
        <v>24</v>
      </c>
      <c r="DS163" s="6">
        <f>+IFERROR(VALUE(RIGHT(Tabla21[[#This Row],[B2B]],6)),"")</f>
        <v>2263</v>
      </c>
      <c r="DT163" s="6" t="str">
        <f>+IFERROR(VLOOKUP(DR163,Auxiliar!$A:$C,2,0),"")</f>
        <v>CORONA PORRON</v>
      </c>
      <c r="DU163" s="7" t="str">
        <f>+IFERROR(VLOOKUP(DR163,Auxiliar!$A:$C,3,0),"")</f>
        <v>1b 5% | 20b 0%</v>
      </c>
      <c r="DW163" s="1">
        <v>5915</v>
      </c>
      <c r="DX163" s="12" t="s">
        <v>43</v>
      </c>
      <c r="DY163" s="6">
        <f>+IFERROR(VALUE(RIGHT(Tabla22[[#This Row],[B2B]],6)),"")</f>
        <v>5915</v>
      </c>
      <c r="DZ163" s="6" t="str">
        <f>+IFERROR(VLOOKUP(DX163,Auxiliar!$A:$C,2,0),"")</f>
        <v xml:space="preserve">VALUE LATA </v>
      </c>
      <c r="EA163" s="7" t="str">
        <f>+IFERROR(VLOOKUP(DX163,Auxiliar!$A:$C,3,0),"")</f>
        <v>1b 15% | 100b 18%</v>
      </c>
      <c r="EC163" s="1">
        <v>5905</v>
      </c>
      <c r="ED163" s="12" t="s">
        <v>47</v>
      </c>
      <c r="EE163" s="6">
        <f>+IFERROR(VALUE(RIGHT(Tabla23[[#This Row],[B2B]],6)),"")</f>
        <v>5905</v>
      </c>
      <c r="EF163" s="6" t="str">
        <f>+IFERROR(VLOOKUP(ED163,Auxiliar!$A:$C,2,0),"")</f>
        <v>VALUE LATON</v>
      </c>
      <c r="EG163" s="7" t="str">
        <f>+IFERROR(VLOOKUP(ED163,Auxiliar!$A:$C,3,0),"")</f>
        <v>1b 10% | 5b 15% | 192b 0%</v>
      </c>
      <c r="EI163" s="1"/>
      <c r="EJ163" s="12"/>
      <c r="EK163" s="6" t="str">
        <f>+IFERROR(VALUE(RIGHT(Tabla24[[#This Row],[B2B]],6)),"")</f>
        <v/>
      </c>
      <c r="EL163" s="6" t="str">
        <f>+IFERROR(VLOOKUP(EJ163,Auxiliar!$A:$C,2,0),"")</f>
        <v/>
      </c>
      <c r="EM163" s="7" t="str">
        <f>+IFERROR(VLOOKUP(EJ163,Auxiliar!$A:$C,3,0),"")</f>
        <v/>
      </c>
      <c r="EO163" s="1"/>
      <c r="EP163" s="12"/>
      <c r="EQ163" s="6" t="str">
        <f>+IFERROR(VALUE(RIGHT(Tabla25[[#This Row],[B2B]],6)),"")</f>
        <v/>
      </c>
      <c r="ER163" s="6" t="str">
        <f>+IFERROR(VLOOKUP(EP163,Auxiliar!$A:$C,2,0),"")</f>
        <v/>
      </c>
      <c r="ES163" s="7" t="str">
        <f>+IFERROR(VLOOKUP(EP163,Auxiliar!$A:$C,3,0),"")</f>
        <v/>
      </c>
      <c r="EU163" s="1"/>
      <c r="EV163" s="12"/>
      <c r="EW163" s="6" t="str">
        <f>+IFERROR(VALUE(RIGHT(Tabla26[[#This Row],[B2B]],6)),"")</f>
        <v/>
      </c>
      <c r="EX163" s="6" t="str">
        <f>+IFERROR(VLOOKUP(EV163,Auxiliar!$A:$C,2,0),"")</f>
        <v/>
      </c>
      <c r="EY163" s="7" t="str">
        <f>+IFERROR(VLOOKUP(EV163,Auxiliar!$A:$C,3,0),"")</f>
        <v/>
      </c>
      <c r="EZ163" s="1"/>
      <c r="FA163" s="12"/>
      <c r="FB163" s="6" t="str">
        <f>+IFERROR(VALUE(RIGHT(Tabla27[[#This Row],[B2B]],6)),"")</f>
        <v/>
      </c>
      <c r="FC163" s="6" t="str">
        <f>+IFERROR(VLOOKUP(FA163,Auxiliar!$A:$C,2,0),"")</f>
        <v/>
      </c>
      <c r="FD163" s="7" t="str">
        <f>+IFERROR(VLOOKUP(FA163,Auxiliar!$A:$C,3,0),"")</f>
        <v/>
      </c>
      <c r="FE163" s="1"/>
      <c r="FF163" s="12"/>
      <c r="FG163" s="6" t="str">
        <f>+IFERROR(VALUE(RIGHT(Tabla28[[#This Row],[B2B]],6)),"")</f>
        <v/>
      </c>
      <c r="FH163" s="6" t="str">
        <f>+IFERROR(VLOOKUP(FF163,Auxiliar!$A:$C,2,0),"")</f>
        <v/>
      </c>
      <c r="FI163" s="7" t="str">
        <f>+IFERROR(VLOOKUP(FF163,Auxiliar!$A:$C,3,0),"")</f>
        <v/>
      </c>
      <c r="FJ163" s="1"/>
      <c r="FK163" s="12"/>
      <c r="FL163" s="6" t="str">
        <f>+IFERROR(VALUE(RIGHT(Tabla29[[#This Row],[B2B]],6)),"")</f>
        <v/>
      </c>
      <c r="FM163" s="6" t="str">
        <f>+IFERROR(VLOOKUP(FK163,Auxiliar!$A:$C,2,0),"")</f>
        <v/>
      </c>
      <c r="FN163" s="7" t="str">
        <f>+IFERROR(VLOOKUP(FK163,Auxiliar!$A:$C,3,0),"")</f>
        <v/>
      </c>
      <c r="FO163" s="1"/>
      <c r="FP163" s="12"/>
      <c r="FQ163" s="6" t="str">
        <f>+IFERROR(VALUE(RIGHT(Tabla30[[#This Row],[B2B]],6)),"")</f>
        <v/>
      </c>
      <c r="FR163" s="6" t="str">
        <f>+IFERROR(VLOOKUP(FP163,Auxiliar!$A:$C,2,0),"")</f>
        <v/>
      </c>
      <c r="FS163" s="7"/>
      <c r="FT163" s="1"/>
      <c r="FU163" s="12"/>
      <c r="FV163" s="6" t="str">
        <f>+IFERROR(VALUE(RIGHT(Tabla31[[#This Row],[B2B]],6)),"")</f>
        <v/>
      </c>
      <c r="FW163" s="6" t="str">
        <f>+IFERROR(VLOOKUP(FU163,Auxiliar!$A:$C,2,0),"")</f>
        <v/>
      </c>
      <c r="FX163" s="7" t="str">
        <f>+IFERROR(VLOOKUP(FU163,Auxiliar!$A:$C,3,0),"")</f>
        <v/>
      </c>
      <c r="FY163" s="1"/>
      <c r="FZ163" s="12"/>
      <c r="GA163" s="6" t="str">
        <f>+IFERROR(VALUE(RIGHT(Tabla32[[#This Row],[B2B]],6)),"")</f>
        <v/>
      </c>
      <c r="GB163" s="6" t="str">
        <f>+IFERROR(VLOOKUP(FZ163,Auxiliar!$A:$C,2,0),"")</f>
        <v/>
      </c>
      <c r="GC163" s="7" t="str">
        <f>+IFERROR(VLOOKUP(FZ163,Auxiliar!$A:$C,3,0),"")</f>
        <v/>
      </c>
      <c r="GD163" s="1"/>
      <c r="GE163" s="12"/>
      <c r="GF163" s="6" t="str">
        <f>+IFERROR(VALUE(RIGHT(Tabla33[[#This Row],[B2B]],6)),"")</f>
        <v/>
      </c>
      <c r="GG163" s="6" t="str">
        <f>+IFERROR(VLOOKUP(GE163,Auxiliar!$A:$C,2,0),"")</f>
        <v/>
      </c>
      <c r="GH163" s="7" t="str">
        <f>+IFERROR(VLOOKUP(GE163,Auxiliar!$A:$C,3,0),"")</f>
        <v/>
      </c>
    </row>
    <row r="164" spans="1:190" x14ac:dyDescent="0.25">
      <c r="A164" s="1"/>
      <c r="B164" s="1"/>
      <c r="C164" t="str">
        <f>+IFERROR(VALUE(RIGHT(Tabla1[[#This Row],[B2B]],6)),"")</f>
        <v/>
      </c>
      <c r="D164" t="str">
        <f>+IFERROR(VLOOKUP(B164,Auxiliar!$A:$C,2,0),"")</f>
        <v/>
      </c>
      <c r="E164" s="5" t="str">
        <f>+IFERROR(VLOOKUP(B164,Auxiliar!$A:$C,3,0),"")</f>
        <v/>
      </c>
      <c r="S164" s="1">
        <v>3141</v>
      </c>
      <c r="T164" s="1" t="s">
        <v>9</v>
      </c>
      <c r="U164" s="6">
        <f>+IFERROR(VALUE(RIGHT(Tabla4[[#This Row],[B2B]],6)),"")</f>
        <v>3141</v>
      </c>
      <c r="V164" s="6" t="str">
        <f>+IFERROR(VLOOKUP(T164,Auxiliar!$A:$C,2,0),"")</f>
        <v>CORE</v>
      </c>
      <c r="W164" s="7" t="str">
        <f>+IFERROR(VLOOKUP(T164,Auxiliar!$A:$C,3,0),"")</f>
        <v>0b 1% | 2b 5% | 4b 6%</v>
      </c>
      <c r="Y164" s="1">
        <v>5267</v>
      </c>
      <c r="Z164" s="1" t="s">
        <v>10</v>
      </c>
      <c r="AA164" s="6">
        <f>+IFERROR(VALUE(RIGHT(Tabla5[[#This Row],[B2B]],6)),"")</f>
        <v>5267</v>
      </c>
      <c r="AB164" s="6" t="str">
        <f>+IFERROR(VLOOKUP(Z164,Auxiliar!$A:$C,2,0),"")</f>
        <v>CORE</v>
      </c>
      <c r="AC164" s="7" t="str">
        <f>+IFERROR(VLOOKUP(Z164,Auxiliar!$A:$C,3,0),"")</f>
        <v>0b 1% | 3b 4% | 5b 6%</v>
      </c>
      <c r="AE164" s="1">
        <v>20152</v>
      </c>
      <c r="AF164" s="1" t="s">
        <v>11</v>
      </c>
      <c r="AG164" s="6">
        <f>+IFERROR(VALUE(RIGHT(Tabla6[[#This Row],[B2B]],6)),"")</f>
        <v>20152</v>
      </c>
      <c r="AH164" s="6" t="str">
        <f>+IFERROR(VLOOKUP(AF164,Auxiliar!$A:$C,2,0),"")</f>
        <v>CORE</v>
      </c>
      <c r="AI164" s="7" t="str">
        <f>+IFERROR(VLOOKUP(AF164,Auxiliar!$A:$C,3,0),"")</f>
        <v>0b 1% | 6b 5% | 10b 6%</v>
      </c>
      <c r="AK164" s="1">
        <v>2896</v>
      </c>
      <c r="AL164" s="1" t="s">
        <v>30</v>
      </c>
      <c r="AM164" s="6">
        <f>+IFERROR(VALUE(RIGHT(Tabla7[[#This Row],[B2B]],6)),"")</f>
        <v>2896</v>
      </c>
      <c r="AN164" s="6" t="str">
        <f>+IFERROR(VLOOKUP(AL164,Auxiliar!$A:$C,2,0),"")</f>
        <v>LATONES</v>
      </c>
      <c r="AO164" s="7" t="str">
        <f>+IFERROR(VLOOKUP(AL164,Auxiliar!$A:$C,3,0),"")</f>
        <v>1b 4% | 5b 7% | 97b 0%</v>
      </c>
      <c r="AQ164" s="1">
        <v>4930</v>
      </c>
      <c r="AR164" s="1" t="s">
        <v>31</v>
      </c>
      <c r="AS164" s="6">
        <f>+IFERROR(VALUE(RIGHT(Tabla8[[#This Row],[B2B]],6)),"")</f>
        <v>4930</v>
      </c>
      <c r="AT164" s="6" t="str">
        <f>+IFERROR(VLOOKUP(AR164,Auxiliar!$A:$C,2,0),"")</f>
        <v>LATONES</v>
      </c>
      <c r="AU164" s="7" t="str">
        <f>+IFERROR(VLOOKUP(AR164,Auxiliar!$A:$C,3,0),"")</f>
        <v>2b 3% | 4b 5% | 5b 8% | 193 0%</v>
      </c>
      <c r="AW164" s="1"/>
      <c r="AX164" s="1" t="s">
        <v>32</v>
      </c>
      <c r="AY164" s="6" t="str">
        <f>+IFERROR(VALUE(RIGHT(Tabla9[[#This Row],[B2B]],6)),"")</f>
        <v/>
      </c>
      <c r="AZ164" s="6" t="str">
        <f>+IFERROR(VLOOKUP(AX164,Auxiliar!$A:$C,2,0),"")</f>
        <v>LATONES</v>
      </c>
      <c r="BA164" s="7" t="str">
        <f>+IFERROR(VLOOKUP(AX164,Auxiliar!$A:$C,3,0),"")</f>
        <v>2b 3% | 4b 4% | 6b 5% | 10b 8%  | 385b 0%</v>
      </c>
      <c r="BC164" s="1"/>
      <c r="BD164" s="1" t="s">
        <v>33</v>
      </c>
      <c r="BE164" s="6" t="str">
        <f>+IFERROR(VALUE(RIGHT(Tabla10[[#This Row],[B2B]],6)),"")</f>
        <v/>
      </c>
      <c r="BF164" s="6" t="str">
        <f>+IFERROR(VLOOKUP(BD164,Auxiliar!$A:$C,2,0),"")</f>
        <v>LATONES</v>
      </c>
      <c r="BG164" s="7" t="str">
        <f>+IFERROR(VLOOKUP(BD164,Auxiliar!$A:$C,3,0),"")</f>
        <v>6b 4% | 12b 5% | 15b 8% | 385b 0%</v>
      </c>
      <c r="BI164" s="1"/>
      <c r="BJ164" s="1"/>
      <c r="BK164" s="6" t="str">
        <f>+IFERROR(VALUE(RIGHT(Tabla11[[#This Row],[B2B]],6)),"")</f>
        <v/>
      </c>
      <c r="BL164" s="6" t="str">
        <f>+IFERROR(VLOOKUP(BJ164,Auxiliar!$A:$C,2,0),"")</f>
        <v/>
      </c>
      <c r="BM164" s="7" t="str">
        <f>+IFERROR(VLOOKUP(BJ164,Auxiliar!$A:$C,3,0),"")</f>
        <v/>
      </c>
      <c r="BO164" s="1">
        <v>5915</v>
      </c>
      <c r="BP164" s="1" t="s">
        <v>39</v>
      </c>
      <c r="BQ164" s="6">
        <f>+IFERROR(VALUE(RIGHT(Tabla12[[#This Row],[B2B]],6)),"")</f>
        <v>5915</v>
      </c>
      <c r="BR164" s="6" t="str">
        <f>+IFERROR(VLOOKUP(BP164,Auxiliar!$A:$C,2,0),"")</f>
        <v>VALUE LITRO</v>
      </c>
      <c r="BS164" s="7" t="str">
        <f>+IFERROR(VLOOKUP(BP164,Auxiliar!$A:$C,3,0),"")</f>
        <v>1b 12%</v>
      </c>
      <c r="CA164" s="1">
        <v>2380</v>
      </c>
      <c r="CB164" s="1" t="s">
        <v>35</v>
      </c>
      <c r="CC164" s="6">
        <f>+IFERROR(VALUE(RIGHT(Tabla14[[#This Row],[B2B]],6)),"")</f>
        <v>2380</v>
      </c>
      <c r="CD164" s="6" t="str">
        <f>+IFERROR(VLOOKUP(CB164,Auxiliar!$A:$C,2,0),"")</f>
        <v>Corona 710cc</v>
      </c>
      <c r="CE164" s="7" t="str">
        <f>+IFERROR(VLOOKUP(CB164,Auxiliar!$A:$C,3,0),"")</f>
        <v>1b 10% | 85b 0%</v>
      </c>
      <c r="CG164" s="1"/>
      <c r="CH164" s="1"/>
      <c r="CI164" s="6" t="str">
        <f>+IFERROR(VALUE(RIGHT(Tabla15[[#This Row],[B2B]],6)),"")</f>
        <v/>
      </c>
      <c r="CJ164" s="6" t="str">
        <f>+IFERROR(VLOOKUP(CH164,Auxiliar!$A:$C,2,0),"")</f>
        <v/>
      </c>
      <c r="CK164" s="7" t="str">
        <f>+IFERROR(VLOOKUP(CH164,Auxiliar!$A:$C,3,0),"")</f>
        <v/>
      </c>
      <c r="CM164" s="1">
        <v>2328</v>
      </c>
      <c r="CN164" s="1" t="s">
        <v>20</v>
      </c>
      <c r="CO164" s="6">
        <v>2328</v>
      </c>
      <c r="CP164" s="6" t="s">
        <v>20</v>
      </c>
      <c r="CQ164" s="7" t="s">
        <v>21</v>
      </c>
      <c r="CS164" s="1"/>
      <c r="CT164" s="1"/>
      <c r="CU164" s="6" t="str">
        <f>+IFERROR(VALUE(RIGHT(Tabla17[[#This Row],[B2B]],6)),"")</f>
        <v/>
      </c>
      <c r="CV164" s="6" t="str">
        <f>+IFERROR(VLOOKUP(CT164,Auxiliar!$A:$C,2,0),"")</f>
        <v/>
      </c>
      <c r="CW164" s="7" t="str">
        <f>+IFERROR(VLOOKUP(CT164,Auxiliar!$A:$C,3,0),"")</f>
        <v/>
      </c>
      <c r="CY164" s="1">
        <v>2328</v>
      </c>
      <c r="CZ164" s="1" t="s">
        <v>16</v>
      </c>
      <c r="DA164" s="6">
        <f>+IFERROR(VALUE(RIGHT(Tabla18[[#This Row],[B2B]],6)),"")</f>
        <v>2328</v>
      </c>
      <c r="DB164" s="6" t="str">
        <f>+IFERROR(VLOOKUP(CZ164,Auxiliar!$A:$C,2,0),"")</f>
        <v>PREMIUM</v>
      </c>
      <c r="DC164" s="7" t="str">
        <f>+IFERROR(VLOOKUP(CZ164,Auxiliar!$A:$C,3,0),"")</f>
        <v>0b 0% | 2b 2% | 5b 3,5% | 10b 5%</v>
      </c>
      <c r="DE164" s="1">
        <v>2328</v>
      </c>
      <c r="DF164" s="1" t="s">
        <v>19</v>
      </c>
      <c r="DG164" s="6">
        <f>+IFERROR(VALUE(RIGHT(Tabla19[[#This Row],[B2B]],6)),"")</f>
        <v>2328</v>
      </c>
      <c r="DH164" s="6" t="str">
        <f>+IFERROR(VLOOKUP(DF164,Auxiliar!$A:$C,2,0),"")</f>
        <v>MICHELOB</v>
      </c>
      <c r="DI164" s="7" t="str">
        <f>+IFERROR(VLOOKUP(DF164,Auxiliar!$A:$C,3,0),"")</f>
        <v>1b 7% | 3b 22% | 8b 27%</v>
      </c>
      <c r="DK164" s="1"/>
      <c r="DL164" s="1"/>
      <c r="DM164" s="6" t="str">
        <f>+IFERROR(VALUE(RIGHT(Tabla20[[#This Row],[B2B]],6)),"")</f>
        <v/>
      </c>
      <c r="DN164" s="6" t="str">
        <f>+IFERROR(VLOOKUP(DL164,Auxiliar!$A:$C,2,0),"")</f>
        <v/>
      </c>
      <c r="DO164" s="7" t="str">
        <f>+IFERROR(VLOOKUP(DL164,Auxiliar!$A:$C,3,0),"")</f>
        <v/>
      </c>
      <c r="DQ164" s="1">
        <v>2328</v>
      </c>
      <c r="DR164" s="12" t="s">
        <v>24</v>
      </c>
      <c r="DS164" s="6">
        <f>+IFERROR(VALUE(RIGHT(Tabla21[[#This Row],[B2B]],6)),"")</f>
        <v>2328</v>
      </c>
      <c r="DT164" s="6" t="str">
        <f>+IFERROR(VLOOKUP(DR164,Auxiliar!$A:$C,2,0),"")</f>
        <v>CORONA PORRON</v>
      </c>
      <c r="DU164" s="7" t="str">
        <f>+IFERROR(VLOOKUP(DR164,Auxiliar!$A:$C,3,0),"")</f>
        <v>1b 5% | 20b 0%</v>
      </c>
      <c r="DW164" s="1">
        <v>4775</v>
      </c>
      <c r="DX164" s="12" t="s">
        <v>43</v>
      </c>
      <c r="DY164" s="6">
        <f>+IFERROR(VALUE(RIGHT(Tabla22[[#This Row],[B2B]],6)),"")</f>
        <v>4775</v>
      </c>
      <c r="DZ164" s="6" t="str">
        <f>+IFERROR(VLOOKUP(DX164,Auxiliar!$A:$C,2,0),"")</f>
        <v xml:space="preserve">VALUE LATA </v>
      </c>
      <c r="EA164" s="7" t="str">
        <f>+IFERROR(VLOOKUP(DX164,Auxiliar!$A:$C,3,0),"")</f>
        <v>1b 15% | 100b 18%</v>
      </c>
      <c r="EC164" s="1">
        <v>5909</v>
      </c>
      <c r="ED164" s="12" t="s">
        <v>47</v>
      </c>
      <c r="EE164" s="6">
        <f>+IFERROR(VALUE(RIGHT(Tabla23[[#This Row],[B2B]],6)),"")</f>
        <v>5909</v>
      </c>
      <c r="EF164" s="6" t="str">
        <f>+IFERROR(VLOOKUP(ED164,Auxiliar!$A:$C,2,0),"")</f>
        <v>VALUE LATON</v>
      </c>
      <c r="EG164" s="7" t="str">
        <f>+IFERROR(VLOOKUP(ED164,Auxiliar!$A:$C,3,0),"")</f>
        <v>1b 10% | 5b 15% | 192b 0%</v>
      </c>
      <c r="EI164" s="1"/>
      <c r="EJ164" s="12"/>
      <c r="EK164" s="6" t="str">
        <f>+IFERROR(VALUE(RIGHT(Tabla24[[#This Row],[B2B]],6)),"")</f>
        <v/>
      </c>
      <c r="EL164" s="6" t="str">
        <f>+IFERROR(VLOOKUP(EJ164,Auxiliar!$A:$C,2,0),"")</f>
        <v/>
      </c>
      <c r="EM164" s="7" t="str">
        <f>+IFERROR(VLOOKUP(EJ164,Auxiliar!$A:$C,3,0),"")</f>
        <v/>
      </c>
      <c r="EO164" s="1"/>
      <c r="EP164" s="12"/>
      <c r="EQ164" s="6" t="str">
        <f>+IFERROR(VALUE(RIGHT(Tabla25[[#This Row],[B2B]],6)),"")</f>
        <v/>
      </c>
      <c r="ER164" s="6" t="str">
        <f>+IFERROR(VLOOKUP(EP164,Auxiliar!$A:$C,2,0),"")</f>
        <v/>
      </c>
      <c r="ES164" s="7" t="str">
        <f>+IFERROR(VLOOKUP(EP164,Auxiliar!$A:$C,3,0),"")</f>
        <v/>
      </c>
      <c r="EU164" s="1"/>
      <c r="EV164" s="12"/>
      <c r="EW164" s="6" t="str">
        <f>+IFERROR(VALUE(RIGHT(Tabla26[[#This Row],[B2B]],6)),"")</f>
        <v/>
      </c>
      <c r="EX164" s="6" t="str">
        <f>+IFERROR(VLOOKUP(EV164,Auxiliar!$A:$C,2,0),"")</f>
        <v/>
      </c>
      <c r="EY164" s="7" t="str">
        <f>+IFERROR(VLOOKUP(EV164,Auxiliar!$A:$C,3,0),"")</f>
        <v/>
      </c>
      <c r="EZ164" s="1"/>
      <c r="FA164" s="12"/>
      <c r="FB164" s="6" t="str">
        <f>+IFERROR(VALUE(RIGHT(Tabla27[[#This Row],[B2B]],6)),"")</f>
        <v/>
      </c>
      <c r="FC164" s="6" t="str">
        <f>+IFERROR(VLOOKUP(FA164,Auxiliar!$A:$C,2,0),"")</f>
        <v/>
      </c>
      <c r="FD164" s="7" t="str">
        <f>+IFERROR(VLOOKUP(FA164,Auxiliar!$A:$C,3,0),"")</f>
        <v/>
      </c>
      <c r="FE164" s="1"/>
      <c r="FF164" s="12"/>
      <c r="FG164" s="6" t="str">
        <f>+IFERROR(VALUE(RIGHT(Tabla28[[#This Row],[B2B]],6)),"")</f>
        <v/>
      </c>
      <c r="FH164" s="6" t="str">
        <f>+IFERROR(VLOOKUP(FF164,Auxiliar!$A:$C,2,0),"")</f>
        <v/>
      </c>
      <c r="FI164" s="7" t="str">
        <f>+IFERROR(VLOOKUP(FF164,Auxiliar!$A:$C,3,0),"")</f>
        <v/>
      </c>
      <c r="FJ164" s="1"/>
      <c r="FK164" s="12"/>
      <c r="FL164" s="6" t="str">
        <f>+IFERROR(VALUE(RIGHT(Tabla29[[#This Row],[B2B]],6)),"")</f>
        <v/>
      </c>
      <c r="FM164" s="6" t="str">
        <f>+IFERROR(VLOOKUP(FK164,Auxiliar!$A:$C,2,0),"")</f>
        <v/>
      </c>
      <c r="FN164" s="7" t="str">
        <f>+IFERROR(VLOOKUP(FK164,Auxiliar!$A:$C,3,0),"")</f>
        <v/>
      </c>
      <c r="FO164" s="1"/>
      <c r="FP164" s="12"/>
      <c r="FQ164" s="6" t="str">
        <f>+IFERROR(VALUE(RIGHT(Tabla30[[#This Row],[B2B]],6)),"")</f>
        <v/>
      </c>
      <c r="FR164" s="6" t="str">
        <f>+IFERROR(VLOOKUP(FP164,Auxiliar!$A:$C,2,0),"")</f>
        <v/>
      </c>
      <c r="FS164" s="7"/>
      <c r="FT164" s="1"/>
      <c r="FU164" s="12"/>
      <c r="FV164" s="6" t="str">
        <f>+IFERROR(VALUE(RIGHT(Tabla31[[#This Row],[B2B]],6)),"")</f>
        <v/>
      </c>
      <c r="FW164" s="6" t="str">
        <f>+IFERROR(VLOOKUP(FU164,Auxiliar!$A:$C,2,0),"")</f>
        <v/>
      </c>
      <c r="FX164" s="7" t="str">
        <f>+IFERROR(VLOOKUP(FU164,Auxiliar!$A:$C,3,0),"")</f>
        <v/>
      </c>
      <c r="FY164" s="1"/>
      <c r="FZ164" s="12"/>
      <c r="GA164" s="6" t="str">
        <f>+IFERROR(VALUE(RIGHT(Tabla32[[#This Row],[B2B]],6)),"")</f>
        <v/>
      </c>
      <c r="GB164" s="6" t="str">
        <f>+IFERROR(VLOOKUP(FZ164,Auxiliar!$A:$C,2,0),"")</f>
        <v/>
      </c>
      <c r="GC164" s="7" t="str">
        <f>+IFERROR(VLOOKUP(FZ164,Auxiliar!$A:$C,3,0),"")</f>
        <v/>
      </c>
      <c r="GD164" s="1"/>
      <c r="GE164" s="12"/>
      <c r="GF164" s="6" t="str">
        <f>+IFERROR(VALUE(RIGHT(Tabla33[[#This Row],[B2B]],6)),"")</f>
        <v/>
      </c>
      <c r="GG164" s="6" t="str">
        <f>+IFERROR(VLOOKUP(GE164,Auxiliar!$A:$C,2,0),"")</f>
        <v/>
      </c>
      <c r="GH164" s="7" t="str">
        <f>+IFERROR(VLOOKUP(GE164,Auxiliar!$A:$C,3,0),"")</f>
        <v/>
      </c>
    </row>
    <row r="165" spans="1:190" x14ac:dyDescent="0.25">
      <c r="A165" s="1"/>
      <c r="B165" s="1"/>
      <c r="C165" t="str">
        <f>+IFERROR(VALUE(RIGHT(Tabla1[[#This Row],[B2B]],6)),"")</f>
        <v/>
      </c>
      <c r="D165" t="str">
        <f>+IFERROR(VLOOKUP(B165,Auxiliar!$A:$C,2,0),"")</f>
        <v/>
      </c>
      <c r="E165" s="5" t="str">
        <f>+IFERROR(VLOOKUP(B165,Auxiliar!$A:$C,3,0),"")</f>
        <v/>
      </c>
      <c r="S165" s="1">
        <v>3155</v>
      </c>
      <c r="T165" s="1" t="s">
        <v>9</v>
      </c>
      <c r="U165" s="6">
        <f>+IFERROR(VALUE(RIGHT(Tabla4[[#This Row],[B2B]],6)),"")</f>
        <v>3155</v>
      </c>
      <c r="V165" s="6" t="str">
        <f>+IFERROR(VLOOKUP(T165,Auxiliar!$A:$C,2,0),"")</f>
        <v>CORE</v>
      </c>
      <c r="W165" s="7" t="str">
        <f>+IFERROR(VLOOKUP(T165,Auxiliar!$A:$C,3,0),"")</f>
        <v>0b 1% | 2b 5% | 4b 6%</v>
      </c>
      <c r="Y165" s="1">
        <v>5268</v>
      </c>
      <c r="Z165" s="1" t="s">
        <v>10</v>
      </c>
      <c r="AA165" s="6">
        <f>+IFERROR(VALUE(RIGHT(Tabla5[[#This Row],[B2B]],6)),"")</f>
        <v>5268</v>
      </c>
      <c r="AB165" s="6" t="str">
        <f>+IFERROR(VLOOKUP(Z165,Auxiliar!$A:$C,2,0),"")</f>
        <v>CORE</v>
      </c>
      <c r="AC165" s="7" t="str">
        <f>+IFERROR(VLOOKUP(Z165,Auxiliar!$A:$C,3,0),"")</f>
        <v>0b 1% | 3b 4% | 5b 6%</v>
      </c>
      <c r="AE165" s="1">
        <v>20154</v>
      </c>
      <c r="AF165" s="1" t="s">
        <v>11</v>
      </c>
      <c r="AG165" s="6">
        <f>+IFERROR(VALUE(RIGHT(Tabla6[[#This Row],[B2B]],6)),"")</f>
        <v>20154</v>
      </c>
      <c r="AH165" s="6" t="str">
        <f>+IFERROR(VLOOKUP(AF165,Auxiliar!$A:$C,2,0),"")</f>
        <v>CORE</v>
      </c>
      <c r="AI165" s="7" t="str">
        <f>+IFERROR(VLOOKUP(AF165,Auxiliar!$A:$C,3,0),"")</f>
        <v>0b 1% | 6b 5% | 10b 6%</v>
      </c>
      <c r="AK165" s="1">
        <v>2927</v>
      </c>
      <c r="AL165" s="1" t="s">
        <v>30</v>
      </c>
      <c r="AM165" s="6">
        <f>+IFERROR(VALUE(RIGHT(Tabla7[[#This Row],[B2B]],6)),"")</f>
        <v>2927</v>
      </c>
      <c r="AN165" s="6" t="str">
        <f>+IFERROR(VLOOKUP(AL165,Auxiliar!$A:$C,2,0),"")</f>
        <v>LATONES</v>
      </c>
      <c r="AO165" s="7" t="str">
        <f>+IFERROR(VLOOKUP(AL165,Auxiliar!$A:$C,3,0),"")</f>
        <v>1b 4% | 5b 7% | 97b 0%</v>
      </c>
      <c r="AQ165" s="1">
        <v>4937</v>
      </c>
      <c r="AR165" s="1" t="s">
        <v>31</v>
      </c>
      <c r="AS165" s="6">
        <f>+IFERROR(VALUE(RIGHT(Tabla8[[#This Row],[B2B]],6)),"")</f>
        <v>4937</v>
      </c>
      <c r="AT165" s="6" t="str">
        <f>+IFERROR(VLOOKUP(AR165,Auxiliar!$A:$C,2,0),"")</f>
        <v>LATONES</v>
      </c>
      <c r="AU165" s="7" t="str">
        <f>+IFERROR(VLOOKUP(AR165,Auxiliar!$A:$C,3,0),"")</f>
        <v>2b 3% | 4b 5% | 5b 8% | 193 0%</v>
      </c>
      <c r="AW165" s="1"/>
      <c r="AX165" s="1" t="s">
        <v>32</v>
      </c>
      <c r="AY165" s="6" t="str">
        <f>+IFERROR(VALUE(RIGHT(Tabla9[[#This Row],[B2B]],6)),"")</f>
        <v/>
      </c>
      <c r="AZ165" s="6" t="str">
        <f>+IFERROR(VLOOKUP(AX165,Auxiliar!$A:$C,2,0),"")</f>
        <v>LATONES</v>
      </c>
      <c r="BA165" s="7" t="str">
        <f>+IFERROR(VLOOKUP(AX165,Auxiliar!$A:$C,3,0),"")</f>
        <v>2b 3% | 4b 4% | 6b 5% | 10b 8%  | 385b 0%</v>
      </c>
      <c r="BC165" s="1"/>
      <c r="BD165" s="1" t="s">
        <v>33</v>
      </c>
      <c r="BE165" s="6" t="str">
        <f>+IFERROR(VALUE(RIGHT(Tabla10[[#This Row],[B2B]],6)),"")</f>
        <v/>
      </c>
      <c r="BF165" s="6" t="str">
        <f>+IFERROR(VLOOKUP(BD165,Auxiliar!$A:$C,2,0),"")</f>
        <v>LATONES</v>
      </c>
      <c r="BG165" s="7" t="str">
        <f>+IFERROR(VLOOKUP(BD165,Auxiliar!$A:$C,3,0),"")</f>
        <v>6b 4% | 12b 5% | 15b 8% | 385b 0%</v>
      </c>
      <c r="BI165" s="1"/>
      <c r="BJ165" s="1"/>
      <c r="BK165" s="6" t="str">
        <f>+IFERROR(VALUE(RIGHT(Tabla11[[#This Row],[B2B]],6)),"")</f>
        <v/>
      </c>
      <c r="BL165" s="6" t="str">
        <f>+IFERROR(VLOOKUP(BJ165,Auxiliar!$A:$C,2,0),"")</f>
        <v/>
      </c>
      <c r="BM165" s="7" t="str">
        <f>+IFERROR(VLOOKUP(BJ165,Auxiliar!$A:$C,3,0),"")</f>
        <v/>
      </c>
      <c r="BO165" s="1">
        <v>4775</v>
      </c>
      <c r="BP165" s="1" t="s">
        <v>39</v>
      </c>
      <c r="BQ165" s="6">
        <f>+IFERROR(VALUE(RIGHT(Tabla12[[#This Row],[B2B]],6)),"")</f>
        <v>4775</v>
      </c>
      <c r="BR165" s="6" t="str">
        <f>+IFERROR(VLOOKUP(BP165,Auxiliar!$A:$C,2,0),"")</f>
        <v>VALUE LITRO</v>
      </c>
      <c r="BS165" s="7" t="str">
        <f>+IFERROR(VLOOKUP(BP165,Auxiliar!$A:$C,3,0),"")</f>
        <v>1b 12%</v>
      </c>
      <c r="CA165" s="1">
        <v>2404</v>
      </c>
      <c r="CB165" s="1" t="s">
        <v>35</v>
      </c>
      <c r="CC165" s="6">
        <f>+IFERROR(VALUE(RIGHT(Tabla14[[#This Row],[B2B]],6)),"")</f>
        <v>2404</v>
      </c>
      <c r="CD165" s="6" t="str">
        <f>+IFERROR(VLOOKUP(CB165,Auxiliar!$A:$C,2,0),"")</f>
        <v>Corona 710cc</v>
      </c>
      <c r="CE165" s="7" t="str">
        <f>+IFERROR(VLOOKUP(CB165,Auxiliar!$A:$C,3,0),"")</f>
        <v>1b 10% | 85b 0%</v>
      </c>
      <c r="CG165" s="1"/>
      <c r="CH165" s="1"/>
      <c r="CI165" s="6" t="str">
        <f>+IFERROR(VALUE(RIGHT(Tabla15[[#This Row],[B2B]],6)),"")</f>
        <v/>
      </c>
      <c r="CJ165" s="6" t="str">
        <f>+IFERROR(VLOOKUP(CH165,Auxiliar!$A:$C,2,0),"")</f>
        <v/>
      </c>
      <c r="CK165" s="7" t="str">
        <f>+IFERROR(VLOOKUP(CH165,Auxiliar!$A:$C,3,0),"")</f>
        <v/>
      </c>
      <c r="CM165" s="1">
        <v>2332</v>
      </c>
      <c r="CN165" s="1" t="s">
        <v>20</v>
      </c>
      <c r="CO165" s="6">
        <v>2332</v>
      </c>
      <c r="CP165" s="6" t="s">
        <v>20</v>
      </c>
      <c r="CQ165" s="7" t="s">
        <v>21</v>
      </c>
      <c r="CS165" s="1"/>
      <c r="CT165" s="1"/>
      <c r="CU165" s="6" t="str">
        <f>+IFERROR(VALUE(RIGHT(Tabla17[[#This Row],[B2B]],6)),"")</f>
        <v/>
      </c>
      <c r="CV165" s="6" t="str">
        <f>+IFERROR(VLOOKUP(CT165,Auxiliar!$A:$C,2,0),"")</f>
        <v/>
      </c>
      <c r="CW165" s="7" t="str">
        <f>+IFERROR(VLOOKUP(CT165,Auxiliar!$A:$C,3,0),"")</f>
        <v/>
      </c>
      <c r="CY165" s="1">
        <v>2332</v>
      </c>
      <c r="CZ165" s="1" t="s">
        <v>16</v>
      </c>
      <c r="DA165" s="6">
        <f>+IFERROR(VALUE(RIGHT(Tabla18[[#This Row],[B2B]],6)),"")</f>
        <v>2332</v>
      </c>
      <c r="DB165" s="6" t="str">
        <f>+IFERROR(VLOOKUP(CZ165,Auxiliar!$A:$C,2,0),"")</f>
        <v>PREMIUM</v>
      </c>
      <c r="DC165" s="7" t="str">
        <f>+IFERROR(VLOOKUP(CZ165,Auxiliar!$A:$C,3,0),"")</f>
        <v>0b 0% | 2b 2% | 5b 3,5% | 10b 5%</v>
      </c>
      <c r="DE165" s="1">
        <v>2332</v>
      </c>
      <c r="DF165" s="1" t="s">
        <v>19</v>
      </c>
      <c r="DG165" s="6">
        <f>+IFERROR(VALUE(RIGHT(Tabla19[[#This Row],[B2B]],6)),"")</f>
        <v>2332</v>
      </c>
      <c r="DH165" s="6" t="str">
        <f>+IFERROR(VLOOKUP(DF165,Auxiliar!$A:$C,2,0),"")</f>
        <v>MICHELOB</v>
      </c>
      <c r="DI165" s="7" t="str">
        <f>+IFERROR(VLOOKUP(DF165,Auxiliar!$A:$C,3,0),"")</f>
        <v>1b 7% | 3b 22% | 8b 27%</v>
      </c>
      <c r="DK165" s="1"/>
      <c r="DL165" s="1"/>
      <c r="DM165" s="6" t="str">
        <f>+IFERROR(VALUE(RIGHT(Tabla20[[#This Row],[B2B]],6)),"")</f>
        <v/>
      </c>
      <c r="DN165" s="6" t="str">
        <f>+IFERROR(VLOOKUP(DL165,Auxiliar!$A:$C,2,0),"")</f>
        <v/>
      </c>
      <c r="DO165" s="7" t="str">
        <f>+IFERROR(VLOOKUP(DL165,Auxiliar!$A:$C,3,0),"")</f>
        <v/>
      </c>
      <c r="DQ165" s="1">
        <v>2336</v>
      </c>
      <c r="DR165" s="12" t="s">
        <v>24</v>
      </c>
      <c r="DS165" s="6">
        <f>+IFERROR(VALUE(RIGHT(Tabla21[[#This Row],[B2B]],6)),"")</f>
        <v>2336</v>
      </c>
      <c r="DT165" s="6" t="str">
        <f>+IFERROR(VLOOKUP(DR165,Auxiliar!$A:$C,2,0),"")</f>
        <v>CORONA PORRON</v>
      </c>
      <c r="DU165" s="7" t="str">
        <f>+IFERROR(VLOOKUP(DR165,Auxiliar!$A:$C,3,0),"")</f>
        <v>1b 5% | 20b 0%</v>
      </c>
      <c r="DW165" s="1">
        <v>4779</v>
      </c>
      <c r="DX165" s="12" t="s">
        <v>43</v>
      </c>
      <c r="DY165" s="6">
        <f>+IFERROR(VALUE(RIGHT(Tabla22[[#This Row],[B2B]],6)),"")</f>
        <v>4779</v>
      </c>
      <c r="DZ165" s="6" t="str">
        <f>+IFERROR(VLOOKUP(DX165,Auxiliar!$A:$C,2,0),"")</f>
        <v xml:space="preserve">VALUE LATA </v>
      </c>
      <c r="EA165" s="7" t="str">
        <f>+IFERROR(VLOOKUP(DX165,Auxiliar!$A:$C,3,0),"")</f>
        <v>1b 15% | 100b 18%</v>
      </c>
      <c r="EC165" s="1">
        <v>5915</v>
      </c>
      <c r="ED165" s="12" t="s">
        <v>47</v>
      </c>
      <c r="EE165" s="6">
        <f>+IFERROR(VALUE(RIGHT(Tabla23[[#This Row],[B2B]],6)),"")</f>
        <v>5915</v>
      </c>
      <c r="EF165" s="6" t="str">
        <f>+IFERROR(VLOOKUP(ED165,Auxiliar!$A:$C,2,0),"")</f>
        <v>VALUE LATON</v>
      </c>
      <c r="EG165" s="7" t="str">
        <f>+IFERROR(VLOOKUP(ED165,Auxiliar!$A:$C,3,0),"")</f>
        <v>1b 10% | 5b 15% | 192b 0%</v>
      </c>
      <c r="EI165" s="1"/>
      <c r="EJ165" s="12"/>
      <c r="EK165" s="6" t="str">
        <f>+IFERROR(VALUE(RIGHT(Tabla24[[#This Row],[B2B]],6)),"")</f>
        <v/>
      </c>
      <c r="EL165" s="6" t="str">
        <f>+IFERROR(VLOOKUP(EJ165,Auxiliar!$A:$C,2,0),"")</f>
        <v/>
      </c>
      <c r="EM165" s="7" t="str">
        <f>+IFERROR(VLOOKUP(EJ165,Auxiliar!$A:$C,3,0),"")</f>
        <v/>
      </c>
      <c r="EO165" s="1"/>
      <c r="EP165" s="12"/>
      <c r="EQ165" s="6" t="str">
        <f>+IFERROR(VALUE(RIGHT(Tabla25[[#This Row],[B2B]],6)),"")</f>
        <v/>
      </c>
      <c r="ER165" s="6" t="str">
        <f>+IFERROR(VLOOKUP(EP165,Auxiliar!$A:$C,2,0),"")</f>
        <v/>
      </c>
      <c r="ES165" s="7" t="str">
        <f>+IFERROR(VLOOKUP(EP165,Auxiliar!$A:$C,3,0),"")</f>
        <v/>
      </c>
      <c r="EU165" s="1"/>
      <c r="EV165" s="12"/>
      <c r="EW165" s="6" t="str">
        <f>+IFERROR(VALUE(RIGHT(Tabla26[[#This Row],[B2B]],6)),"")</f>
        <v/>
      </c>
      <c r="EX165" s="6" t="str">
        <f>+IFERROR(VLOOKUP(EV165,Auxiliar!$A:$C,2,0),"")</f>
        <v/>
      </c>
      <c r="EY165" s="7" t="str">
        <f>+IFERROR(VLOOKUP(EV165,Auxiliar!$A:$C,3,0),"")</f>
        <v/>
      </c>
      <c r="EZ165" s="1"/>
      <c r="FA165" s="12"/>
      <c r="FB165" s="6" t="str">
        <f>+IFERROR(VALUE(RIGHT(Tabla27[[#This Row],[B2B]],6)),"")</f>
        <v/>
      </c>
      <c r="FC165" s="6" t="str">
        <f>+IFERROR(VLOOKUP(FA165,Auxiliar!$A:$C,2,0),"")</f>
        <v/>
      </c>
      <c r="FD165" s="7" t="str">
        <f>+IFERROR(VLOOKUP(FA165,Auxiliar!$A:$C,3,0),"")</f>
        <v/>
      </c>
      <c r="FE165" s="1"/>
      <c r="FF165" s="12"/>
      <c r="FG165" s="6" t="str">
        <f>+IFERROR(VALUE(RIGHT(Tabla28[[#This Row],[B2B]],6)),"")</f>
        <v/>
      </c>
      <c r="FH165" s="6" t="str">
        <f>+IFERROR(VLOOKUP(FF165,Auxiliar!$A:$C,2,0),"")</f>
        <v/>
      </c>
      <c r="FI165" s="7" t="str">
        <f>+IFERROR(VLOOKUP(FF165,Auxiliar!$A:$C,3,0),"")</f>
        <v/>
      </c>
      <c r="FJ165" s="1"/>
      <c r="FK165" s="12"/>
      <c r="FL165" s="6" t="str">
        <f>+IFERROR(VALUE(RIGHT(Tabla29[[#This Row],[B2B]],6)),"")</f>
        <v/>
      </c>
      <c r="FM165" s="6" t="str">
        <f>+IFERROR(VLOOKUP(FK165,Auxiliar!$A:$C,2,0),"")</f>
        <v/>
      </c>
      <c r="FN165" s="7" t="str">
        <f>+IFERROR(VLOOKUP(FK165,Auxiliar!$A:$C,3,0),"")</f>
        <v/>
      </c>
      <c r="FO165" s="1"/>
      <c r="FP165" s="12"/>
      <c r="FQ165" s="6" t="str">
        <f>+IFERROR(VALUE(RIGHT(Tabla30[[#This Row],[B2B]],6)),"")</f>
        <v/>
      </c>
      <c r="FR165" s="6" t="str">
        <f>+IFERROR(VLOOKUP(FP165,Auxiliar!$A:$C,2,0),"")</f>
        <v/>
      </c>
      <c r="FS165" s="7"/>
      <c r="FT165" s="1"/>
      <c r="FU165" s="12"/>
      <c r="FV165" s="6" t="str">
        <f>+IFERROR(VALUE(RIGHT(Tabla31[[#This Row],[B2B]],6)),"")</f>
        <v/>
      </c>
      <c r="FW165" s="6" t="str">
        <f>+IFERROR(VLOOKUP(FU165,Auxiliar!$A:$C,2,0),"")</f>
        <v/>
      </c>
      <c r="FX165" s="7" t="str">
        <f>+IFERROR(VLOOKUP(FU165,Auxiliar!$A:$C,3,0),"")</f>
        <v/>
      </c>
      <c r="FY165" s="1"/>
      <c r="FZ165" s="12"/>
      <c r="GA165" s="6" t="str">
        <f>+IFERROR(VALUE(RIGHT(Tabla32[[#This Row],[B2B]],6)),"")</f>
        <v/>
      </c>
      <c r="GB165" s="6" t="str">
        <f>+IFERROR(VLOOKUP(FZ165,Auxiliar!$A:$C,2,0),"")</f>
        <v/>
      </c>
      <c r="GC165" s="7" t="str">
        <f>+IFERROR(VLOOKUP(FZ165,Auxiliar!$A:$C,3,0),"")</f>
        <v/>
      </c>
      <c r="GD165" s="1"/>
      <c r="GE165" s="12"/>
      <c r="GF165" s="6" t="str">
        <f>+IFERROR(VALUE(RIGHT(Tabla33[[#This Row],[B2B]],6)),"")</f>
        <v/>
      </c>
      <c r="GG165" s="6" t="str">
        <f>+IFERROR(VLOOKUP(GE165,Auxiliar!$A:$C,2,0),"")</f>
        <v/>
      </c>
      <c r="GH165" s="7" t="str">
        <f>+IFERROR(VLOOKUP(GE165,Auxiliar!$A:$C,3,0),"")</f>
        <v/>
      </c>
    </row>
    <row r="166" spans="1:190" x14ac:dyDescent="0.25">
      <c r="A166" s="1"/>
      <c r="B166" s="1"/>
      <c r="C166" t="str">
        <f>+IFERROR(VALUE(RIGHT(Tabla1[[#This Row],[B2B]],6)),"")</f>
        <v/>
      </c>
      <c r="D166" t="str">
        <f>+IFERROR(VLOOKUP(B166,Auxiliar!$A:$C,2,0),"")</f>
        <v/>
      </c>
      <c r="E166" s="5" t="str">
        <f>+IFERROR(VLOOKUP(B166,Auxiliar!$A:$C,3,0),"")</f>
        <v/>
      </c>
      <c r="S166" s="1">
        <v>3181</v>
      </c>
      <c r="T166" s="1" t="s">
        <v>9</v>
      </c>
      <c r="U166" s="6">
        <f>+IFERROR(VALUE(RIGHT(Tabla4[[#This Row],[B2B]],6)),"")</f>
        <v>3181</v>
      </c>
      <c r="V166" s="6" t="str">
        <f>+IFERROR(VLOOKUP(T166,Auxiliar!$A:$C,2,0),"")</f>
        <v>CORE</v>
      </c>
      <c r="W166" s="7" t="str">
        <f>+IFERROR(VLOOKUP(T166,Auxiliar!$A:$C,3,0),"")</f>
        <v>0b 1% | 2b 5% | 4b 6%</v>
      </c>
      <c r="Y166" s="1">
        <v>5328</v>
      </c>
      <c r="Z166" s="1" t="s">
        <v>10</v>
      </c>
      <c r="AA166" s="6">
        <f>+IFERROR(VALUE(RIGHT(Tabla5[[#This Row],[B2B]],6)),"")</f>
        <v>5328</v>
      </c>
      <c r="AB166" s="6" t="str">
        <f>+IFERROR(VLOOKUP(Z166,Auxiliar!$A:$C,2,0),"")</f>
        <v>CORE</v>
      </c>
      <c r="AC166" s="7" t="str">
        <f>+IFERROR(VLOOKUP(Z166,Auxiliar!$A:$C,3,0),"")</f>
        <v>0b 1% | 3b 4% | 5b 6%</v>
      </c>
      <c r="AE166" s="1">
        <v>20168</v>
      </c>
      <c r="AF166" s="1" t="s">
        <v>11</v>
      </c>
      <c r="AG166" s="6">
        <f>+IFERROR(VALUE(RIGHT(Tabla6[[#This Row],[B2B]],6)),"")</f>
        <v>20168</v>
      </c>
      <c r="AH166" s="6" t="str">
        <f>+IFERROR(VLOOKUP(AF166,Auxiliar!$A:$C,2,0),"")</f>
        <v>CORE</v>
      </c>
      <c r="AI166" s="7" t="str">
        <f>+IFERROR(VLOOKUP(AF166,Auxiliar!$A:$C,3,0),"")</f>
        <v>0b 1% | 6b 5% | 10b 6%</v>
      </c>
      <c r="AK166" s="1">
        <v>2935</v>
      </c>
      <c r="AL166" s="1" t="s">
        <v>30</v>
      </c>
      <c r="AM166" s="6">
        <f>+IFERROR(VALUE(RIGHT(Tabla7[[#This Row],[B2B]],6)),"")</f>
        <v>2935</v>
      </c>
      <c r="AN166" s="6" t="str">
        <f>+IFERROR(VLOOKUP(AL166,Auxiliar!$A:$C,2,0),"")</f>
        <v>LATONES</v>
      </c>
      <c r="AO166" s="7" t="str">
        <f>+IFERROR(VLOOKUP(AL166,Auxiliar!$A:$C,3,0),"")</f>
        <v>1b 4% | 5b 7% | 97b 0%</v>
      </c>
      <c r="AQ166" s="1">
        <v>4950</v>
      </c>
      <c r="AR166" s="1" t="s">
        <v>31</v>
      </c>
      <c r="AS166" s="6">
        <f>+IFERROR(VALUE(RIGHT(Tabla8[[#This Row],[B2B]],6)),"")</f>
        <v>4950</v>
      </c>
      <c r="AT166" s="6" t="str">
        <f>+IFERROR(VLOOKUP(AR166,Auxiliar!$A:$C,2,0),"")</f>
        <v>LATONES</v>
      </c>
      <c r="AU166" s="7" t="str">
        <f>+IFERROR(VLOOKUP(AR166,Auxiliar!$A:$C,3,0),"")</f>
        <v>2b 3% | 4b 5% | 5b 8% | 193 0%</v>
      </c>
      <c r="AW166" s="1"/>
      <c r="AX166" s="1" t="s">
        <v>32</v>
      </c>
      <c r="AY166" s="6" t="str">
        <f>+IFERROR(VALUE(RIGHT(Tabla9[[#This Row],[B2B]],6)),"")</f>
        <v/>
      </c>
      <c r="AZ166" s="6" t="str">
        <f>+IFERROR(VLOOKUP(AX166,Auxiliar!$A:$C,2,0),"")</f>
        <v>LATONES</v>
      </c>
      <c r="BA166" s="7" t="str">
        <f>+IFERROR(VLOOKUP(AX166,Auxiliar!$A:$C,3,0),"")</f>
        <v>2b 3% | 4b 4% | 6b 5% | 10b 8%  | 385b 0%</v>
      </c>
      <c r="BC166" s="1"/>
      <c r="BD166" s="1" t="s">
        <v>33</v>
      </c>
      <c r="BE166" s="6" t="str">
        <f>+IFERROR(VALUE(RIGHT(Tabla10[[#This Row],[B2B]],6)),"")</f>
        <v/>
      </c>
      <c r="BF166" s="6" t="str">
        <f>+IFERROR(VLOOKUP(BD166,Auxiliar!$A:$C,2,0),"")</f>
        <v>LATONES</v>
      </c>
      <c r="BG166" s="7" t="str">
        <f>+IFERROR(VLOOKUP(BD166,Auxiliar!$A:$C,3,0),"")</f>
        <v>6b 4% | 12b 5% | 15b 8% | 385b 0%</v>
      </c>
      <c r="BI166" s="1"/>
      <c r="BJ166" s="1"/>
      <c r="BK166" s="6" t="str">
        <f>+IFERROR(VALUE(RIGHT(Tabla11[[#This Row],[B2B]],6)),"")</f>
        <v/>
      </c>
      <c r="BL166" s="6" t="str">
        <f>+IFERROR(VLOOKUP(BJ166,Auxiliar!$A:$C,2,0),"")</f>
        <v/>
      </c>
      <c r="BM166" s="7" t="str">
        <f>+IFERROR(VLOOKUP(BJ166,Auxiliar!$A:$C,3,0),"")</f>
        <v/>
      </c>
      <c r="BO166" s="1">
        <v>4779</v>
      </c>
      <c r="BP166" s="1" t="s">
        <v>39</v>
      </c>
      <c r="BQ166" s="6">
        <f>+IFERROR(VALUE(RIGHT(Tabla12[[#This Row],[B2B]],6)),"")</f>
        <v>4779</v>
      </c>
      <c r="BR166" s="6" t="str">
        <f>+IFERROR(VLOOKUP(BP166,Auxiliar!$A:$C,2,0),"")</f>
        <v>VALUE LITRO</v>
      </c>
      <c r="BS166" s="7" t="str">
        <f>+IFERROR(VLOOKUP(BP166,Auxiliar!$A:$C,3,0),"")</f>
        <v>1b 12%</v>
      </c>
      <c r="CA166" s="1">
        <v>2407</v>
      </c>
      <c r="CB166" s="1" t="s">
        <v>35</v>
      </c>
      <c r="CC166" s="6">
        <f>+IFERROR(VALUE(RIGHT(Tabla14[[#This Row],[B2B]],6)),"")</f>
        <v>2407</v>
      </c>
      <c r="CD166" s="6" t="str">
        <f>+IFERROR(VLOOKUP(CB166,Auxiliar!$A:$C,2,0),"")</f>
        <v>Corona 710cc</v>
      </c>
      <c r="CE166" s="7" t="str">
        <f>+IFERROR(VLOOKUP(CB166,Auxiliar!$A:$C,3,0),"")</f>
        <v>1b 10% | 85b 0%</v>
      </c>
      <c r="CG166" s="1"/>
      <c r="CH166" s="1"/>
      <c r="CI166" s="6" t="str">
        <f>+IFERROR(VALUE(RIGHT(Tabla15[[#This Row],[B2B]],6)),"")</f>
        <v/>
      </c>
      <c r="CJ166" s="6" t="str">
        <f>+IFERROR(VLOOKUP(CH166,Auxiliar!$A:$C,2,0),"")</f>
        <v/>
      </c>
      <c r="CK166" s="7" t="str">
        <f>+IFERROR(VLOOKUP(CH166,Auxiliar!$A:$C,3,0),"")</f>
        <v/>
      </c>
      <c r="CM166" s="1">
        <v>2336</v>
      </c>
      <c r="CN166" s="1" t="s">
        <v>20</v>
      </c>
      <c r="CO166" s="6">
        <v>2336</v>
      </c>
      <c r="CP166" s="6" t="s">
        <v>20</v>
      </c>
      <c r="CQ166" s="7" t="s">
        <v>21</v>
      </c>
      <c r="CS166" s="1"/>
      <c r="CT166" s="1"/>
      <c r="CU166" s="6" t="str">
        <f>+IFERROR(VALUE(RIGHT(Tabla17[[#This Row],[B2B]],6)),"")</f>
        <v/>
      </c>
      <c r="CV166" s="6" t="str">
        <f>+IFERROR(VLOOKUP(CT166,Auxiliar!$A:$C,2,0),"")</f>
        <v/>
      </c>
      <c r="CW166" s="7" t="str">
        <f>+IFERROR(VLOOKUP(CT166,Auxiliar!$A:$C,3,0),"")</f>
        <v/>
      </c>
      <c r="CY166" s="1">
        <v>2336</v>
      </c>
      <c r="CZ166" s="1" t="s">
        <v>16</v>
      </c>
      <c r="DA166" s="6">
        <f>+IFERROR(VALUE(RIGHT(Tabla18[[#This Row],[B2B]],6)),"")</f>
        <v>2336</v>
      </c>
      <c r="DB166" s="6" t="str">
        <f>+IFERROR(VLOOKUP(CZ166,Auxiliar!$A:$C,2,0),"")</f>
        <v>PREMIUM</v>
      </c>
      <c r="DC166" s="7" t="str">
        <f>+IFERROR(VLOOKUP(CZ166,Auxiliar!$A:$C,3,0),"")</f>
        <v>0b 0% | 2b 2% | 5b 3,5% | 10b 5%</v>
      </c>
      <c r="DE166" s="1">
        <v>2336</v>
      </c>
      <c r="DF166" s="1" t="s">
        <v>19</v>
      </c>
      <c r="DG166" s="6">
        <f>+IFERROR(VALUE(RIGHT(Tabla19[[#This Row],[B2B]],6)),"")</f>
        <v>2336</v>
      </c>
      <c r="DH166" s="6" t="str">
        <f>+IFERROR(VLOOKUP(DF166,Auxiliar!$A:$C,2,0),"")</f>
        <v>MICHELOB</v>
      </c>
      <c r="DI166" s="7" t="str">
        <f>+IFERROR(VLOOKUP(DF166,Auxiliar!$A:$C,3,0),"")</f>
        <v>1b 7% | 3b 22% | 8b 27%</v>
      </c>
      <c r="DK166" s="1"/>
      <c r="DL166" s="1"/>
      <c r="DM166" s="6" t="str">
        <f>+IFERROR(VALUE(RIGHT(Tabla20[[#This Row],[B2B]],6)),"")</f>
        <v/>
      </c>
      <c r="DN166" s="6" t="str">
        <f>+IFERROR(VLOOKUP(DL166,Auxiliar!$A:$C,2,0),"")</f>
        <v/>
      </c>
      <c r="DO166" s="7" t="str">
        <f>+IFERROR(VLOOKUP(DL166,Auxiliar!$A:$C,3,0),"")</f>
        <v/>
      </c>
      <c r="DQ166" s="1">
        <v>2344</v>
      </c>
      <c r="DR166" s="12" t="s">
        <v>24</v>
      </c>
      <c r="DS166" s="6">
        <f>+IFERROR(VALUE(RIGHT(Tabla21[[#This Row],[B2B]],6)),"")</f>
        <v>2344</v>
      </c>
      <c r="DT166" s="6" t="str">
        <f>+IFERROR(VLOOKUP(DR166,Auxiliar!$A:$C,2,0),"")</f>
        <v>CORONA PORRON</v>
      </c>
      <c r="DU166" s="7" t="str">
        <f>+IFERROR(VLOOKUP(DR166,Auxiliar!$A:$C,3,0),"")</f>
        <v>1b 5% | 20b 0%</v>
      </c>
      <c r="DW166" s="1">
        <v>4786</v>
      </c>
      <c r="DX166" s="12" t="s">
        <v>43</v>
      </c>
      <c r="DY166" s="6">
        <f>+IFERROR(VALUE(RIGHT(Tabla22[[#This Row],[B2B]],6)),"")</f>
        <v>4786</v>
      </c>
      <c r="DZ166" s="6" t="str">
        <f>+IFERROR(VLOOKUP(DX166,Auxiliar!$A:$C,2,0),"")</f>
        <v xml:space="preserve">VALUE LATA </v>
      </c>
      <c r="EA166" s="7" t="str">
        <f>+IFERROR(VLOOKUP(DX166,Auxiliar!$A:$C,3,0),"")</f>
        <v>1b 15% | 100b 18%</v>
      </c>
      <c r="EC166" s="1">
        <v>4775</v>
      </c>
      <c r="ED166" s="12" t="s">
        <v>47</v>
      </c>
      <c r="EE166" s="6">
        <f>+IFERROR(VALUE(RIGHT(Tabla23[[#This Row],[B2B]],6)),"")</f>
        <v>4775</v>
      </c>
      <c r="EF166" s="6" t="str">
        <f>+IFERROR(VLOOKUP(ED166,Auxiliar!$A:$C,2,0),"")</f>
        <v>VALUE LATON</v>
      </c>
      <c r="EG166" s="7" t="str">
        <f>+IFERROR(VLOOKUP(ED166,Auxiliar!$A:$C,3,0),"")</f>
        <v>1b 10% | 5b 15% | 192b 0%</v>
      </c>
      <c r="EI166" s="1"/>
      <c r="EJ166" s="12"/>
      <c r="EK166" s="6" t="str">
        <f>+IFERROR(VALUE(RIGHT(Tabla24[[#This Row],[B2B]],6)),"")</f>
        <v/>
      </c>
      <c r="EL166" s="6" t="str">
        <f>+IFERROR(VLOOKUP(EJ166,Auxiliar!$A:$C,2,0),"")</f>
        <v/>
      </c>
      <c r="EM166" s="7" t="str">
        <f>+IFERROR(VLOOKUP(EJ166,Auxiliar!$A:$C,3,0),"")</f>
        <v/>
      </c>
      <c r="EO166" s="1"/>
      <c r="EP166" s="12"/>
      <c r="EQ166" s="6" t="str">
        <f>+IFERROR(VALUE(RIGHT(Tabla25[[#This Row],[B2B]],6)),"")</f>
        <v/>
      </c>
      <c r="ER166" s="6" t="str">
        <f>+IFERROR(VLOOKUP(EP166,Auxiliar!$A:$C,2,0),"")</f>
        <v/>
      </c>
      <c r="ES166" s="7" t="str">
        <f>+IFERROR(VLOOKUP(EP166,Auxiliar!$A:$C,3,0),"")</f>
        <v/>
      </c>
      <c r="EU166" s="1"/>
      <c r="EV166" s="12"/>
      <c r="EW166" s="6" t="str">
        <f>+IFERROR(VALUE(RIGHT(Tabla26[[#This Row],[B2B]],6)),"")</f>
        <v/>
      </c>
      <c r="EX166" s="6" t="str">
        <f>+IFERROR(VLOOKUP(EV166,Auxiliar!$A:$C,2,0),"")</f>
        <v/>
      </c>
      <c r="EY166" s="7" t="str">
        <f>+IFERROR(VLOOKUP(EV166,Auxiliar!$A:$C,3,0),"")</f>
        <v/>
      </c>
      <c r="EZ166" s="1"/>
      <c r="FA166" s="12"/>
      <c r="FB166" s="6" t="str">
        <f>+IFERROR(VALUE(RIGHT(Tabla27[[#This Row],[B2B]],6)),"")</f>
        <v/>
      </c>
      <c r="FC166" s="6" t="str">
        <f>+IFERROR(VLOOKUP(FA166,Auxiliar!$A:$C,2,0),"")</f>
        <v/>
      </c>
      <c r="FD166" s="7" t="str">
        <f>+IFERROR(VLOOKUP(FA166,Auxiliar!$A:$C,3,0),"")</f>
        <v/>
      </c>
      <c r="FE166" s="1"/>
      <c r="FF166" s="12"/>
      <c r="FG166" s="6" t="str">
        <f>+IFERROR(VALUE(RIGHT(Tabla28[[#This Row],[B2B]],6)),"")</f>
        <v/>
      </c>
      <c r="FH166" s="6" t="str">
        <f>+IFERROR(VLOOKUP(FF166,Auxiliar!$A:$C,2,0),"")</f>
        <v/>
      </c>
      <c r="FI166" s="7" t="str">
        <f>+IFERROR(VLOOKUP(FF166,Auxiliar!$A:$C,3,0),"")</f>
        <v/>
      </c>
      <c r="FJ166" s="1"/>
      <c r="FK166" s="12"/>
      <c r="FL166" s="6" t="str">
        <f>+IFERROR(VALUE(RIGHT(Tabla29[[#This Row],[B2B]],6)),"")</f>
        <v/>
      </c>
      <c r="FM166" s="6" t="str">
        <f>+IFERROR(VLOOKUP(FK166,Auxiliar!$A:$C,2,0),"")</f>
        <v/>
      </c>
      <c r="FN166" s="7" t="str">
        <f>+IFERROR(VLOOKUP(FK166,Auxiliar!$A:$C,3,0),"")</f>
        <v/>
      </c>
      <c r="FO166" s="1"/>
      <c r="FP166" s="12"/>
      <c r="FQ166" s="6" t="str">
        <f>+IFERROR(VALUE(RIGHT(Tabla30[[#This Row],[B2B]],6)),"")</f>
        <v/>
      </c>
      <c r="FR166" s="6" t="str">
        <f>+IFERROR(VLOOKUP(FP166,Auxiliar!$A:$C,2,0),"")</f>
        <v/>
      </c>
      <c r="FS166" s="7"/>
      <c r="FT166" s="1"/>
      <c r="FU166" s="12"/>
      <c r="FV166" s="6" t="str">
        <f>+IFERROR(VALUE(RIGHT(Tabla31[[#This Row],[B2B]],6)),"")</f>
        <v/>
      </c>
      <c r="FW166" s="6" t="str">
        <f>+IFERROR(VLOOKUP(FU166,Auxiliar!$A:$C,2,0),"")</f>
        <v/>
      </c>
      <c r="FX166" s="7" t="str">
        <f>+IFERROR(VLOOKUP(FU166,Auxiliar!$A:$C,3,0),"")</f>
        <v/>
      </c>
      <c r="FY166" s="1"/>
      <c r="FZ166" s="12"/>
      <c r="GA166" s="6" t="str">
        <f>+IFERROR(VALUE(RIGHT(Tabla32[[#This Row],[B2B]],6)),"")</f>
        <v/>
      </c>
      <c r="GB166" s="6" t="str">
        <f>+IFERROR(VLOOKUP(FZ166,Auxiliar!$A:$C,2,0),"")</f>
        <v/>
      </c>
      <c r="GC166" s="7" t="str">
        <f>+IFERROR(VLOOKUP(FZ166,Auxiliar!$A:$C,3,0),"")</f>
        <v/>
      </c>
      <c r="GD166" s="1"/>
      <c r="GE166" s="12"/>
      <c r="GF166" s="6" t="str">
        <f>+IFERROR(VALUE(RIGHT(Tabla33[[#This Row],[B2B]],6)),"")</f>
        <v/>
      </c>
      <c r="GG166" s="6" t="str">
        <f>+IFERROR(VLOOKUP(GE166,Auxiliar!$A:$C,2,0),"")</f>
        <v/>
      </c>
      <c r="GH166" s="7" t="str">
        <f>+IFERROR(VLOOKUP(GE166,Auxiliar!$A:$C,3,0),"")</f>
        <v/>
      </c>
    </row>
    <row r="167" spans="1:190" x14ac:dyDescent="0.25">
      <c r="A167" s="1"/>
      <c r="B167" s="1"/>
      <c r="C167" t="str">
        <f>+IFERROR(VALUE(RIGHT(Tabla1[[#This Row],[B2B]],6)),"")</f>
        <v/>
      </c>
      <c r="D167" t="str">
        <f>+IFERROR(VLOOKUP(B167,Auxiliar!$A:$C,2,0),"")</f>
        <v/>
      </c>
      <c r="E167" s="5" t="str">
        <f>+IFERROR(VLOOKUP(B167,Auxiliar!$A:$C,3,0),"")</f>
        <v/>
      </c>
      <c r="S167" s="1">
        <v>3185</v>
      </c>
      <c r="T167" s="1" t="s">
        <v>9</v>
      </c>
      <c r="U167" s="6">
        <f>+IFERROR(VALUE(RIGHT(Tabla4[[#This Row],[B2B]],6)),"")</f>
        <v>3185</v>
      </c>
      <c r="V167" s="6" t="str">
        <f>+IFERROR(VLOOKUP(T167,Auxiliar!$A:$C,2,0),"")</f>
        <v>CORE</v>
      </c>
      <c r="W167" s="7" t="str">
        <f>+IFERROR(VLOOKUP(T167,Auxiliar!$A:$C,3,0),"")</f>
        <v>0b 1% | 2b 5% | 4b 6%</v>
      </c>
      <c r="Y167" s="1">
        <v>5348</v>
      </c>
      <c r="Z167" s="1" t="s">
        <v>10</v>
      </c>
      <c r="AA167" s="6">
        <f>+IFERROR(VALUE(RIGHT(Tabla5[[#This Row],[B2B]],6)),"")</f>
        <v>5348</v>
      </c>
      <c r="AB167" s="6" t="str">
        <f>+IFERROR(VLOOKUP(Z167,Auxiliar!$A:$C,2,0),"")</f>
        <v>CORE</v>
      </c>
      <c r="AC167" s="7" t="str">
        <f>+IFERROR(VLOOKUP(Z167,Auxiliar!$A:$C,3,0),"")</f>
        <v>0b 1% | 3b 4% | 5b 6%</v>
      </c>
      <c r="AE167" s="1">
        <v>20170</v>
      </c>
      <c r="AF167" s="1" t="s">
        <v>11</v>
      </c>
      <c r="AG167" s="6">
        <f>+IFERROR(VALUE(RIGHT(Tabla6[[#This Row],[B2B]],6)),"")</f>
        <v>20170</v>
      </c>
      <c r="AH167" s="6" t="str">
        <f>+IFERROR(VLOOKUP(AF167,Auxiliar!$A:$C,2,0),"")</f>
        <v>CORE</v>
      </c>
      <c r="AI167" s="7" t="str">
        <f>+IFERROR(VLOOKUP(AF167,Auxiliar!$A:$C,3,0),"")</f>
        <v>0b 1% | 6b 5% | 10b 6%</v>
      </c>
      <c r="AK167" s="1">
        <v>2941</v>
      </c>
      <c r="AL167" s="1" t="s">
        <v>30</v>
      </c>
      <c r="AM167" s="6">
        <f>+IFERROR(VALUE(RIGHT(Tabla7[[#This Row],[B2B]],6)),"")</f>
        <v>2941</v>
      </c>
      <c r="AN167" s="6" t="str">
        <f>+IFERROR(VLOOKUP(AL167,Auxiliar!$A:$C,2,0),"")</f>
        <v>LATONES</v>
      </c>
      <c r="AO167" s="7" t="str">
        <f>+IFERROR(VLOOKUP(AL167,Auxiliar!$A:$C,3,0),"")</f>
        <v>1b 4% | 5b 7% | 97b 0%</v>
      </c>
      <c r="AQ167" s="1">
        <v>4981</v>
      </c>
      <c r="AR167" s="1" t="s">
        <v>31</v>
      </c>
      <c r="AS167" s="6">
        <f>+IFERROR(VALUE(RIGHT(Tabla8[[#This Row],[B2B]],6)),"")</f>
        <v>4981</v>
      </c>
      <c r="AT167" s="6" t="str">
        <f>+IFERROR(VLOOKUP(AR167,Auxiliar!$A:$C,2,0),"")</f>
        <v>LATONES</v>
      </c>
      <c r="AU167" s="7" t="str">
        <f>+IFERROR(VLOOKUP(AR167,Auxiliar!$A:$C,3,0),"")</f>
        <v>2b 3% | 4b 5% | 5b 8% | 193 0%</v>
      </c>
      <c r="AW167" s="1"/>
      <c r="AX167" s="1" t="s">
        <v>32</v>
      </c>
      <c r="AY167" s="6" t="str">
        <f>+IFERROR(VALUE(RIGHT(Tabla9[[#This Row],[B2B]],6)),"")</f>
        <v/>
      </c>
      <c r="AZ167" s="6" t="str">
        <f>+IFERROR(VLOOKUP(AX167,Auxiliar!$A:$C,2,0),"")</f>
        <v>LATONES</v>
      </c>
      <c r="BA167" s="7" t="str">
        <f>+IFERROR(VLOOKUP(AX167,Auxiliar!$A:$C,3,0),"")</f>
        <v>2b 3% | 4b 4% | 6b 5% | 10b 8%  | 385b 0%</v>
      </c>
      <c r="BC167" s="1"/>
      <c r="BD167" s="1" t="s">
        <v>33</v>
      </c>
      <c r="BE167" s="6" t="str">
        <f>+IFERROR(VALUE(RIGHT(Tabla10[[#This Row],[B2B]],6)),"")</f>
        <v/>
      </c>
      <c r="BF167" s="6" t="str">
        <f>+IFERROR(VLOOKUP(BD167,Auxiliar!$A:$C,2,0),"")</f>
        <v>LATONES</v>
      </c>
      <c r="BG167" s="7" t="str">
        <f>+IFERROR(VLOOKUP(BD167,Auxiliar!$A:$C,3,0),"")</f>
        <v>6b 4% | 12b 5% | 15b 8% | 385b 0%</v>
      </c>
      <c r="BI167" s="1"/>
      <c r="BJ167" s="1"/>
      <c r="BK167" s="6" t="str">
        <f>+IFERROR(VALUE(RIGHT(Tabla11[[#This Row],[B2B]],6)),"")</f>
        <v/>
      </c>
      <c r="BL167" s="6" t="str">
        <f>+IFERROR(VLOOKUP(BJ167,Auxiliar!$A:$C,2,0),"")</f>
        <v/>
      </c>
      <c r="BM167" s="7" t="str">
        <f>+IFERROR(VLOOKUP(BJ167,Auxiliar!$A:$C,3,0),"")</f>
        <v/>
      </c>
      <c r="BO167" s="1">
        <v>4786</v>
      </c>
      <c r="BP167" s="1" t="s">
        <v>39</v>
      </c>
      <c r="BQ167" s="6">
        <f>+IFERROR(VALUE(RIGHT(Tabla12[[#This Row],[B2B]],6)),"")</f>
        <v>4786</v>
      </c>
      <c r="BR167" s="6" t="str">
        <f>+IFERROR(VLOOKUP(BP167,Auxiliar!$A:$C,2,0),"")</f>
        <v>VALUE LITRO</v>
      </c>
      <c r="BS167" s="7" t="str">
        <f>+IFERROR(VLOOKUP(BP167,Auxiliar!$A:$C,3,0),"")</f>
        <v>1b 12%</v>
      </c>
      <c r="CA167" s="1">
        <v>2422</v>
      </c>
      <c r="CB167" s="1" t="s">
        <v>35</v>
      </c>
      <c r="CC167" s="6">
        <f>+IFERROR(VALUE(RIGHT(Tabla14[[#This Row],[B2B]],6)),"")</f>
        <v>2422</v>
      </c>
      <c r="CD167" s="6" t="str">
        <f>+IFERROR(VLOOKUP(CB167,Auxiliar!$A:$C,2,0),"")</f>
        <v>Corona 710cc</v>
      </c>
      <c r="CE167" s="7" t="str">
        <f>+IFERROR(VLOOKUP(CB167,Auxiliar!$A:$C,3,0),"")</f>
        <v>1b 10% | 85b 0%</v>
      </c>
      <c r="CG167" s="1"/>
      <c r="CH167" s="1"/>
      <c r="CI167" s="6" t="str">
        <f>+IFERROR(VALUE(RIGHT(Tabla15[[#This Row],[B2B]],6)),"")</f>
        <v/>
      </c>
      <c r="CJ167" s="6" t="str">
        <f>+IFERROR(VLOOKUP(CH167,Auxiliar!$A:$C,2,0),"")</f>
        <v/>
      </c>
      <c r="CK167" s="7" t="str">
        <f>+IFERROR(VLOOKUP(CH167,Auxiliar!$A:$C,3,0),"")</f>
        <v/>
      </c>
      <c r="CM167" s="1">
        <v>2344</v>
      </c>
      <c r="CN167" s="1" t="s">
        <v>20</v>
      </c>
      <c r="CO167" s="6">
        <v>2344</v>
      </c>
      <c r="CP167" s="6" t="s">
        <v>20</v>
      </c>
      <c r="CQ167" s="7" t="s">
        <v>21</v>
      </c>
      <c r="CS167" s="1"/>
      <c r="CT167" s="1"/>
      <c r="CU167" s="6" t="str">
        <f>+IFERROR(VALUE(RIGHT(Tabla17[[#This Row],[B2B]],6)),"")</f>
        <v/>
      </c>
      <c r="CV167" s="6" t="str">
        <f>+IFERROR(VLOOKUP(CT167,Auxiliar!$A:$C,2,0),"")</f>
        <v/>
      </c>
      <c r="CW167" s="7" t="str">
        <f>+IFERROR(VLOOKUP(CT167,Auxiliar!$A:$C,3,0),"")</f>
        <v/>
      </c>
      <c r="CY167" s="1">
        <v>2344</v>
      </c>
      <c r="CZ167" s="1" t="s">
        <v>16</v>
      </c>
      <c r="DA167" s="6">
        <f>+IFERROR(VALUE(RIGHT(Tabla18[[#This Row],[B2B]],6)),"")</f>
        <v>2344</v>
      </c>
      <c r="DB167" s="6" t="str">
        <f>+IFERROR(VLOOKUP(CZ167,Auxiliar!$A:$C,2,0),"")</f>
        <v>PREMIUM</v>
      </c>
      <c r="DC167" s="7" t="str">
        <f>+IFERROR(VLOOKUP(CZ167,Auxiliar!$A:$C,3,0),"")</f>
        <v>0b 0% | 2b 2% | 5b 3,5% | 10b 5%</v>
      </c>
      <c r="DE167" s="1">
        <v>2344</v>
      </c>
      <c r="DF167" s="1" t="s">
        <v>19</v>
      </c>
      <c r="DG167" s="6">
        <f>+IFERROR(VALUE(RIGHT(Tabla19[[#This Row],[B2B]],6)),"")</f>
        <v>2344</v>
      </c>
      <c r="DH167" s="6" t="str">
        <f>+IFERROR(VLOOKUP(DF167,Auxiliar!$A:$C,2,0),"")</f>
        <v>MICHELOB</v>
      </c>
      <c r="DI167" s="7" t="str">
        <f>+IFERROR(VLOOKUP(DF167,Auxiliar!$A:$C,3,0),"")</f>
        <v>1b 7% | 3b 22% | 8b 27%</v>
      </c>
      <c r="DK167" s="1"/>
      <c r="DL167" s="1"/>
      <c r="DM167" s="6" t="str">
        <f>+IFERROR(VALUE(RIGHT(Tabla20[[#This Row],[B2B]],6)),"")</f>
        <v/>
      </c>
      <c r="DN167" s="6" t="str">
        <f>+IFERROR(VLOOKUP(DL167,Auxiliar!$A:$C,2,0),"")</f>
        <v/>
      </c>
      <c r="DO167" s="7" t="str">
        <f>+IFERROR(VLOOKUP(DL167,Auxiliar!$A:$C,3,0),"")</f>
        <v/>
      </c>
      <c r="DQ167" s="1">
        <v>2359</v>
      </c>
      <c r="DR167" s="12" t="s">
        <v>24</v>
      </c>
      <c r="DS167" s="6">
        <f>+IFERROR(VALUE(RIGHT(Tabla21[[#This Row],[B2B]],6)),"")</f>
        <v>2359</v>
      </c>
      <c r="DT167" s="6" t="str">
        <f>+IFERROR(VLOOKUP(DR167,Auxiliar!$A:$C,2,0),"")</f>
        <v>CORONA PORRON</v>
      </c>
      <c r="DU167" s="7" t="str">
        <f>+IFERROR(VLOOKUP(DR167,Auxiliar!$A:$C,3,0),"")</f>
        <v>1b 5% | 20b 0%</v>
      </c>
      <c r="DW167" s="1">
        <v>4797</v>
      </c>
      <c r="DX167" s="12" t="s">
        <v>43</v>
      </c>
      <c r="DY167" s="6">
        <f>+IFERROR(VALUE(RIGHT(Tabla22[[#This Row],[B2B]],6)),"")</f>
        <v>4797</v>
      </c>
      <c r="DZ167" s="6" t="str">
        <f>+IFERROR(VLOOKUP(DX167,Auxiliar!$A:$C,2,0),"")</f>
        <v xml:space="preserve">VALUE LATA </v>
      </c>
      <c r="EA167" s="7" t="str">
        <f>+IFERROR(VLOOKUP(DX167,Auxiliar!$A:$C,3,0),"")</f>
        <v>1b 15% | 100b 18%</v>
      </c>
      <c r="EC167" s="1">
        <v>4779</v>
      </c>
      <c r="ED167" s="12" t="s">
        <v>47</v>
      </c>
      <c r="EE167" s="6">
        <f>+IFERROR(VALUE(RIGHT(Tabla23[[#This Row],[B2B]],6)),"")</f>
        <v>4779</v>
      </c>
      <c r="EF167" s="6" t="str">
        <f>+IFERROR(VLOOKUP(ED167,Auxiliar!$A:$C,2,0),"")</f>
        <v>VALUE LATON</v>
      </c>
      <c r="EG167" s="7" t="str">
        <f>+IFERROR(VLOOKUP(ED167,Auxiliar!$A:$C,3,0),"")</f>
        <v>1b 10% | 5b 15% | 192b 0%</v>
      </c>
      <c r="EI167" s="1"/>
      <c r="EJ167" s="12"/>
      <c r="EK167" s="6" t="str">
        <f>+IFERROR(VALUE(RIGHT(Tabla24[[#This Row],[B2B]],6)),"")</f>
        <v/>
      </c>
      <c r="EL167" s="6" t="str">
        <f>+IFERROR(VLOOKUP(EJ167,Auxiliar!$A:$C,2,0),"")</f>
        <v/>
      </c>
      <c r="EM167" s="7" t="str">
        <f>+IFERROR(VLOOKUP(EJ167,Auxiliar!$A:$C,3,0),"")</f>
        <v/>
      </c>
      <c r="EO167" s="1"/>
      <c r="EP167" s="12"/>
      <c r="EQ167" s="6" t="str">
        <f>+IFERROR(VALUE(RIGHT(Tabla25[[#This Row],[B2B]],6)),"")</f>
        <v/>
      </c>
      <c r="ER167" s="6" t="str">
        <f>+IFERROR(VLOOKUP(EP167,Auxiliar!$A:$C,2,0),"")</f>
        <v/>
      </c>
      <c r="ES167" s="7" t="str">
        <f>+IFERROR(VLOOKUP(EP167,Auxiliar!$A:$C,3,0),"")</f>
        <v/>
      </c>
      <c r="EU167" s="1"/>
      <c r="EV167" s="12"/>
      <c r="EW167" s="6" t="str">
        <f>+IFERROR(VALUE(RIGHT(Tabla26[[#This Row],[B2B]],6)),"")</f>
        <v/>
      </c>
      <c r="EX167" s="6" t="str">
        <f>+IFERROR(VLOOKUP(EV167,Auxiliar!$A:$C,2,0),"")</f>
        <v/>
      </c>
      <c r="EY167" s="7" t="str">
        <f>+IFERROR(VLOOKUP(EV167,Auxiliar!$A:$C,3,0),"")</f>
        <v/>
      </c>
      <c r="EZ167" s="1"/>
      <c r="FA167" s="12"/>
      <c r="FB167" s="6" t="str">
        <f>+IFERROR(VALUE(RIGHT(Tabla27[[#This Row],[B2B]],6)),"")</f>
        <v/>
      </c>
      <c r="FC167" s="6" t="str">
        <f>+IFERROR(VLOOKUP(FA167,Auxiliar!$A:$C,2,0),"")</f>
        <v/>
      </c>
      <c r="FD167" s="7" t="str">
        <f>+IFERROR(VLOOKUP(FA167,Auxiliar!$A:$C,3,0),"")</f>
        <v/>
      </c>
      <c r="FE167" s="1"/>
      <c r="FF167" s="12"/>
      <c r="FG167" s="6" t="str">
        <f>+IFERROR(VALUE(RIGHT(Tabla28[[#This Row],[B2B]],6)),"")</f>
        <v/>
      </c>
      <c r="FH167" s="6" t="str">
        <f>+IFERROR(VLOOKUP(FF167,Auxiliar!$A:$C,2,0),"")</f>
        <v/>
      </c>
      <c r="FI167" s="7" t="str">
        <f>+IFERROR(VLOOKUP(FF167,Auxiliar!$A:$C,3,0),"")</f>
        <v/>
      </c>
      <c r="FJ167" s="1"/>
      <c r="FK167" s="12"/>
      <c r="FL167" s="6" t="str">
        <f>+IFERROR(VALUE(RIGHT(Tabla29[[#This Row],[B2B]],6)),"")</f>
        <v/>
      </c>
      <c r="FM167" s="6" t="str">
        <f>+IFERROR(VLOOKUP(FK167,Auxiliar!$A:$C,2,0),"")</f>
        <v/>
      </c>
      <c r="FN167" s="7" t="str">
        <f>+IFERROR(VLOOKUP(FK167,Auxiliar!$A:$C,3,0),"")</f>
        <v/>
      </c>
      <c r="FO167" s="1"/>
      <c r="FP167" s="12"/>
      <c r="FQ167" s="6" t="str">
        <f>+IFERROR(VALUE(RIGHT(Tabla30[[#This Row],[B2B]],6)),"")</f>
        <v/>
      </c>
      <c r="FR167" s="6" t="str">
        <f>+IFERROR(VLOOKUP(FP167,Auxiliar!$A:$C,2,0),"")</f>
        <v/>
      </c>
      <c r="FS167" s="7"/>
      <c r="FT167" s="1"/>
      <c r="FU167" s="12"/>
      <c r="FV167" s="6" t="str">
        <f>+IFERROR(VALUE(RIGHT(Tabla31[[#This Row],[B2B]],6)),"")</f>
        <v/>
      </c>
      <c r="FW167" s="6" t="str">
        <f>+IFERROR(VLOOKUP(FU167,Auxiliar!$A:$C,2,0),"")</f>
        <v/>
      </c>
      <c r="FX167" s="7" t="str">
        <f>+IFERROR(VLOOKUP(FU167,Auxiliar!$A:$C,3,0),"")</f>
        <v/>
      </c>
      <c r="FY167" s="1"/>
      <c r="FZ167" s="12"/>
      <c r="GA167" s="6" t="str">
        <f>+IFERROR(VALUE(RIGHT(Tabla32[[#This Row],[B2B]],6)),"")</f>
        <v/>
      </c>
      <c r="GB167" s="6" t="str">
        <f>+IFERROR(VLOOKUP(FZ167,Auxiliar!$A:$C,2,0),"")</f>
        <v/>
      </c>
      <c r="GC167" s="7" t="str">
        <f>+IFERROR(VLOOKUP(FZ167,Auxiliar!$A:$C,3,0),"")</f>
        <v/>
      </c>
      <c r="GD167" s="1"/>
      <c r="GE167" s="12"/>
      <c r="GF167" s="6" t="str">
        <f>+IFERROR(VALUE(RIGHT(Tabla33[[#This Row],[B2B]],6)),"")</f>
        <v/>
      </c>
      <c r="GG167" s="6" t="str">
        <f>+IFERROR(VLOOKUP(GE167,Auxiliar!$A:$C,2,0),"")</f>
        <v/>
      </c>
      <c r="GH167" s="7" t="str">
        <f>+IFERROR(VLOOKUP(GE167,Auxiliar!$A:$C,3,0),"")</f>
        <v/>
      </c>
    </row>
    <row r="168" spans="1:190" x14ac:dyDescent="0.25">
      <c r="A168" s="1"/>
      <c r="B168" s="1"/>
      <c r="C168" t="str">
        <f>+IFERROR(VALUE(RIGHT(Tabla1[[#This Row],[B2B]],6)),"")</f>
        <v/>
      </c>
      <c r="D168" t="str">
        <f>+IFERROR(VLOOKUP(B168,Auxiliar!$A:$C,2,0),"")</f>
        <v/>
      </c>
      <c r="E168" s="5" t="str">
        <f>+IFERROR(VLOOKUP(B168,Auxiliar!$A:$C,3,0),"")</f>
        <v/>
      </c>
      <c r="S168" s="1">
        <v>3188</v>
      </c>
      <c r="T168" s="1" t="s">
        <v>9</v>
      </c>
      <c r="U168" s="6">
        <f>+IFERROR(VALUE(RIGHT(Tabla4[[#This Row],[B2B]],6)),"")</f>
        <v>3188</v>
      </c>
      <c r="V168" s="6" t="str">
        <f>+IFERROR(VLOOKUP(T168,Auxiliar!$A:$C,2,0),"")</f>
        <v>CORE</v>
      </c>
      <c r="W168" s="7" t="str">
        <f>+IFERROR(VLOOKUP(T168,Auxiliar!$A:$C,3,0),"")</f>
        <v>0b 1% | 2b 5% | 4b 6%</v>
      </c>
      <c r="Y168" s="1">
        <v>5356</v>
      </c>
      <c r="Z168" s="1" t="s">
        <v>10</v>
      </c>
      <c r="AA168" s="6">
        <f>+IFERROR(VALUE(RIGHT(Tabla5[[#This Row],[B2B]],6)),"")</f>
        <v>5356</v>
      </c>
      <c r="AB168" s="6" t="str">
        <f>+IFERROR(VLOOKUP(Z168,Auxiliar!$A:$C,2,0),"")</f>
        <v>CORE</v>
      </c>
      <c r="AC168" s="7" t="str">
        <f>+IFERROR(VLOOKUP(Z168,Auxiliar!$A:$C,3,0),"")</f>
        <v>0b 1% | 3b 4% | 5b 6%</v>
      </c>
      <c r="AE168" s="1">
        <v>20178</v>
      </c>
      <c r="AF168" s="1" t="s">
        <v>11</v>
      </c>
      <c r="AG168" s="6">
        <f>+IFERROR(VALUE(RIGHT(Tabla6[[#This Row],[B2B]],6)),"")</f>
        <v>20178</v>
      </c>
      <c r="AH168" s="6" t="str">
        <f>+IFERROR(VLOOKUP(AF168,Auxiliar!$A:$C,2,0),"")</f>
        <v>CORE</v>
      </c>
      <c r="AI168" s="7" t="str">
        <f>+IFERROR(VLOOKUP(AF168,Auxiliar!$A:$C,3,0),"")</f>
        <v>0b 1% | 6b 5% | 10b 6%</v>
      </c>
      <c r="AK168" s="1">
        <v>2946</v>
      </c>
      <c r="AL168" s="1" t="s">
        <v>30</v>
      </c>
      <c r="AM168" s="6">
        <f>+IFERROR(VALUE(RIGHT(Tabla7[[#This Row],[B2B]],6)),"")</f>
        <v>2946</v>
      </c>
      <c r="AN168" s="6" t="str">
        <f>+IFERROR(VLOOKUP(AL168,Auxiliar!$A:$C,2,0),"")</f>
        <v>LATONES</v>
      </c>
      <c r="AO168" s="7" t="str">
        <f>+IFERROR(VLOOKUP(AL168,Auxiliar!$A:$C,3,0),"")</f>
        <v>1b 4% | 5b 7% | 97b 0%</v>
      </c>
      <c r="AQ168" s="1">
        <v>4985</v>
      </c>
      <c r="AR168" s="1" t="s">
        <v>31</v>
      </c>
      <c r="AS168" s="6">
        <f>+IFERROR(VALUE(RIGHT(Tabla8[[#This Row],[B2B]],6)),"")</f>
        <v>4985</v>
      </c>
      <c r="AT168" s="6" t="str">
        <f>+IFERROR(VLOOKUP(AR168,Auxiliar!$A:$C,2,0),"")</f>
        <v>LATONES</v>
      </c>
      <c r="AU168" s="7" t="str">
        <f>+IFERROR(VLOOKUP(AR168,Auxiliar!$A:$C,3,0),"")</f>
        <v>2b 3% | 4b 5% | 5b 8% | 193 0%</v>
      </c>
      <c r="AW168" s="1"/>
      <c r="AX168" s="1" t="s">
        <v>32</v>
      </c>
      <c r="AY168" s="6" t="str">
        <f>+IFERROR(VALUE(RIGHT(Tabla9[[#This Row],[B2B]],6)),"")</f>
        <v/>
      </c>
      <c r="AZ168" s="6" t="str">
        <f>+IFERROR(VLOOKUP(AX168,Auxiliar!$A:$C,2,0),"")</f>
        <v>LATONES</v>
      </c>
      <c r="BA168" s="7" t="str">
        <f>+IFERROR(VLOOKUP(AX168,Auxiliar!$A:$C,3,0),"")</f>
        <v>2b 3% | 4b 4% | 6b 5% | 10b 8%  | 385b 0%</v>
      </c>
      <c r="BC168" s="1"/>
      <c r="BD168" s="1" t="s">
        <v>33</v>
      </c>
      <c r="BE168" s="6" t="str">
        <f>+IFERROR(VALUE(RIGHT(Tabla10[[#This Row],[B2B]],6)),"")</f>
        <v/>
      </c>
      <c r="BF168" s="6" t="str">
        <f>+IFERROR(VLOOKUP(BD168,Auxiliar!$A:$C,2,0),"")</f>
        <v>LATONES</v>
      </c>
      <c r="BG168" s="7" t="str">
        <f>+IFERROR(VLOOKUP(BD168,Auxiliar!$A:$C,3,0),"")</f>
        <v>6b 4% | 12b 5% | 15b 8% | 385b 0%</v>
      </c>
      <c r="BI168" s="1"/>
      <c r="BJ168" s="1"/>
      <c r="BK168" s="6" t="str">
        <f>+IFERROR(VALUE(RIGHT(Tabla11[[#This Row],[B2B]],6)),"")</f>
        <v/>
      </c>
      <c r="BL168" s="6" t="str">
        <f>+IFERROR(VLOOKUP(BJ168,Auxiliar!$A:$C,2,0),"")</f>
        <v/>
      </c>
      <c r="BM168" s="7" t="str">
        <f>+IFERROR(VLOOKUP(BJ168,Auxiliar!$A:$C,3,0),"")</f>
        <v/>
      </c>
      <c r="BO168" s="1">
        <v>4797</v>
      </c>
      <c r="BP168" s="1" t="s">
        <v>39</v>
      </c>
      <c r="BQ168" s="6">
        <f>+IFERROR(VALUE(RIGHT(Tabla12[[#This Row],[B2B]],6)),"")</f>
        <v>4797</v>
      </c>
      <c r="BR168" s="6" t="str">
        <f>+IFERROR(VLOOKUP(BP168,Auxiliar!$A:$C,2,0),"")</f>
        <v>VALUE LITRO</v>
      </c>
      <c r="BS168" s="7" t="str">
        <f>+IFERROR(VLOOKUP(BP168,Auxiliar!$A:$C,3,0),"")</f>
        <v>1b 12%</v>
      </c>
      <c r="CA168" s="1">
        <v>2423</v>
      </c>
      <c r="CB168" s="1" t="s">
        <v>35</v>
      </c>
      <c r="CC168" s="6">
        <f>+IFERROR(VALUE(RIGHT(Tabla14[[#This Row],[B2B]],6)),"")</f>
        <v>2423</v>
      </c>
      <c r="CD168" s="6" t="str">
        <f>+IFERROR(VLOOKUP(CB168,Auxiliar!$A:$C,2,0),"")</f>
        <v>Corona 710cc</v>
      </c>
      <c r="CE168" s="7" t="str">
        <f>+IFERROR(VLOOKUP(CB168,Auxiliar!$A:$C,3,0),"")</f>
        <v>1b 10% | 85b 0%</v>
      </c>
      <c r="CG168" s="1"/>
      <c r="CH168" s="1"/>
      <c r="CI168" s="6" t="str">
        <f>+IFERROR(VALUE(RIGHT(Tabla15[[#This Row],[B2B]],6)),"")</f>
        <v/>
      </c>
      <c r="CJ168" s="6" t="str">
        <f>+IFERROR(VLOOKUP(CH168,Auxiliar!$A:$C,2,0),"")</f>
        <v/>
      </c>
      <c r="CK168" s="7" t="str">
        <f>+IFERROR(VLOOKUP(CH168,Auxiliar!$A:$C,3,0),"")</f>
        <v/>
      </c>
      <c r="CM168" s="1">
        <v>2359</v>
      </c>
      <c r="CN168" s="1" t="s">
        <v>20</v>
      </c>
      <c r="CO168" s="6">
        <v>2359</v>
      </c>
      <c r="CP168" s="6" t="s">
        <v>20</v>
      </c>
      <c r="CQ168" s="7" t="s">
        <v>21</v>
      </c>
      <c r="CS168" s="1"/>
      <c r="CT168" s="1"/>
      <c r="CU168" s="6" t="str">
        <f>+IFERROR(VALUE(RIGHT(Tabla17[[#This Row],[B2B]],6)),"")</f>
        <v/>
      </c>
      <c r="CV168" s="6" t="str">
        <f>+IFERROR(VLOOKUP(CT168,Auxiliar!$A:$C,2,0),"")</f>
        <v/>
      </c>
      <c r="CW168" s="7" t="str">
        <f>+IFERROR(VLOOKUP(CT168,Auxiliar!$A:$C,3,0),"")</f>
        <v/>
      </c>
      <c r="CY168" s="1">
        <v>2359</v>
      </c>
      <c r="CZ168" s="1" t="s">
        <v>16</v>
      </c>
      <c r="DA168" s="6">
        <f>+IFERROR(VALUE(RIGHT(Tabla18[[#This Row],[B2B]],6)),"")</f>
        <v>2359</v>
      </c>
      <c r="DB168" s="6" t="str">
        <f>+IFERROR(VLOOKUP(CZ168,Auxiliar!$A:$C,2,0),"")</f>
        <v>PREMIUM</v>
      </c>
      <c r="DC168" s="7" t="str">
        <f>+IFERROR(VLOOKUP(CZ168,Auxiliar!$A:$C,3,0),"")</f>
        <v>0b 0% | 2b 2% | 5b 3,5% | 10b 5%</v>
      </c>
      <c r="DE168" s="1">
        <v>2359</v>
      </c>
      <c r="DF168" s="1" t="s">
        <v>19</v>
      </c>
      <c r="DG168" s="6">
        <f>+IFERROR(VALUE(RIGHT(Tabla19[[#This Row],[B2B]],6)),"")</f>
        <v>2359</v>
      </c>
      <c r="DH168" s="6" t="str">
        <f>+IFERROR(VLOOKUP(DF168,Auxiliar!$A:$C,2,0),"")</f>
        <v>MICHELOB</v>
      </c>
      <c r="DI168" s="7" t="str">
        <f>+IFERROR(VLOOKUP(DF168,Auxiliar!$A:$C,3,0),"")</f>
        <v>1b 7% | 3b 22% | 8b 27%</v>
      </c>
      <c r="DK168" s="1"/>
      <c r="DL168" s="1"/>
      <c r="DM168" s="6" t="str">
        <f>+IFERROR(VALUE(RIGHT(Tabla20[[#This Row],[B2B]],6)),"")</f>
        <v/>
      </c>
      <c r="DN168" s="6" t="str">
        <f>+IFERROR(VLOOKUP(DL168,Auxiliar!$A:$C,2,0),"")</f>
        <v/>
      </c>
      <c r="DO168" s="7" t="str">
        <f>+IFERROR(VLOOKUP(DL168,Auxiliar!$A:$C,3,0),"")</f>
        <v/>
      </c>
      <c r="DQ168" s="1">
        <v>2364</v>
      </c>
      <c r="DR168" s="12" t="s">
        <v>24</v>
      </c>
      <c r="DS168" s="6">
        <f>+IFERROR(VALUE(RIGHT(Tabla21[[#This Row],[B2B]],6)),"")</f>
        <v>2364</v>
      </c>
      <c r="DT168" s="6" t="str">
        <f>+IFERROR(VLOOKUP(DR168,Auxiliar!$A:$C,2,0),"")</f>
        <v>CORONA PORRON</v>
      </c>
      <c r="DU168" s="7" t="str">
        <f>+IFERROR(VLOOKUP(DR168,Auxiliar!$A:$C,3,0),"")</f>
        <v>1b 5% | 20b 0%</v>
      </c>
      <c r="DW168" s="1">
        <v>4807</v>
      </c>
      <c r="DX168" s="12" t="s">
        <v>43</v>
      </c>
      <c r="DY168" s="6">
        <f>+IFERROR(VALUE(RIGHT(Tabla22[[#This Row],[B2B]],6)),"")</f>
        <v>4807</v>
      </c>
      <c r="DZ168" s="6" t="str">
        <f>+IFERROR(VLOOKUP(DX168,Auxiliar!$A:$C,2,0),"")</f>
        <v xml:space="preserve">VALUE LATA </v>
      </c>
      <c r="EA168" s="7" t="str">
        <f>+IFERROR(VLOOKUP(DX168,Auxiliar!$A:$C,3,0),"")</f>
        <v>1b 15% | 100b 18%</v>
      </c>
      <c r="EC168" s="1">
        <v>4786</v>
      </c>
      <c r="ED168" s="12" t="s">
        <v>47</v>
      </c>
      <c r="EE168" s="6">
        <f>+IFERROR(VALUE(RIGHT(Tabla23[[#This Row],[B2B]],6)),"")</f>
        <v>4786</v>
      </c>
      <c r="EF168" s="6" t="str">
        <f>+IFERROR(VLOOKUP(ED168,Auxiliar!$A:$C,2,0),"")</f>
        <v>VALUE LATON</v>
      </c>
      <c r="EG168" s="7" t="str">
        <f>+IFERROR(VLOOKUP(ED168,Auxiliar!$A:$C,3,0),"")</f>
        <v>1b 10% | 5b 15% | 192b 0%</v>
      </c>
      <c r="EI168" s="1"/>
      <c r="EJ168" s="12"/>
      <c r="EK168" s="6" t="str">
        <f>+IFERROR(VALUE(RIGHT(Tabla24[[#This Row],[B2B]],6)),"")</f>
        <v/>
      </c>
      <c r="EL168" s="6" t="str">
        <f>+IFERROR(VLOOKUP(EJ168,Auxiliar!$A:$C,2,0),"")</f>
        <v/>
      </c>
      <c r="EM168" s="7" t="str">
        <f>+IFERROR(VLOOKUP(EJ168,Auxiliar!$A:$C,3,0),"")</f>
        <v/>
      </c>
      <c r="EO168" s="1"/>
      <c r="EP168" s="12"/>
      <c r="EQ168" s="6" t="str">
        <f>+IFERROR(VALUE(RIGHT(Tabla25[[#This Row],[B2B]],6)),"")</f>
        <v/>
      </c>
      <c r="ER168" s="6" t="str">
        <f>+IFERROR(VLOOKUP(EP168,Auxiliar!$A:$C,2,0),"")</f>
        <v/>
      </c>
      <c r="ES168" s="7" t="str">
        <f>+IFERROR(VLOOKUP(EP168,Auxiliar!$A:$C,3,0),"")</f>
        <v/>
      </c>
      <c r="EU168" s="1"/>
      <c r="EV168" s="12"/>
      <c r="EW168" s="6" t="str">
        <f>+IFERROR(VALUE(RIGHT(Tabla26[[#This Row],[B2B]],6)),"")</f>
        <v/>
      </c>
      <c r="EX168" s="6" t="str">
        <f>+IFERROR(VLOOKUP(EV168,Auxiliar!$A:$C,2,0),"")</f>
        <v/>
      </c>
      <c r="EY168" s="7" t="str">
        <f>+IFERROR(VLOOKUP(EV168,Auxiliar!$A:$C,3,0),"")</f>
        <v/>
      </c>
      <c r="EZ168" s="1"/>
      <c r="FA168" s="12"/>
      <c r="FB168" s="6" t="str">
        <f>+IFERROR(VALUE(RIGHT(Tabla27[[#This Row],[B2B]],6)),"")</f>
        <v/>
      </c>
      <c r="FC168" s="6" t="str">
        <f>+IFERROR(VLOOKUP(FA168,Auxiliar!$A:$C,2,0),"")</f>
        <v/>
      </c>
      <c r="FD168" s="7" t="str">
        <f>+IFERROR(VLOOKUP(FA168,Auxiliar!$A:$C,3,0),"")</f>
        <v/>
      </c>
      <c r="FE168" s="1"/>
      <c r="FF168" s="12"/>
      <c r="FG168" s="6" t="str">
        <f>+IFERROR(VALUE(RIGHT(Tabla28[[#This Row],[B2B]],6)),"")</f>
        <v/>
      </c>
      <c r="FH168" s="6" t="str">
        <f>+IFERROR(VLOOKUP(FF168,Auxiliar!$A:$C,2,0),"")</f>
        <v/>
      </c>
      <c r="FI168" s="7" t="str">
        <f>+IFERROR(VLOOKUP(FF168,Auxiliar!$A:$C,3,0),"")</f>
        <v/>
      </c>
      <c r="FJ168" s="1"/>
      <c r="FK168" s="12"/>
      <c r="FL168" s="6" t="str">
        <f>+IFERROR(VALUE(RIGHT(Tabla29[[#This Row],[B2B]],6)),"")</f>
        <v/>
      </c>
      <c r="FM168" s="6" t="str">
        <f>+IFERROR(VLOOKUP(FK168,Auxiliar!$A:$C,2,0),"")</f>
        <v/>
      </c>
      <c r="FN168" s="7" t="str">
        <f>+IFERROR(VLOOKUP(FK168,Auxiliar!$A:$C,3,0),"")</f>
        <v/>
      </c>
      <c r="FO168" s="1"/>
      <c r="FP168" s="12"/>
      <c r="FQ168" s="6" t="str">
        <f>+IFERROR(VALUE(RIGHT(Tabla30[[#This Row],[B2B]],6)),"")</f>
        <v/>
      </c>
      <c r="FR168" s="6" t="str">
        <f>+IFERROR(VLOOKUP(FP168,Auxiliar!$A:$C,2,0),"")</f>
        <v/>
      </c>
      <c r="FS168" s="7"/>
      <c r="FT168" s="1"/>
      <c r="FU168" s="12"/>
      <c r="FV168" s="6" t="str">
        <f>+IFERROR(VALUE(RIGHT(Tabla31[[#This Row],[B2B]],6)),"")</f>
        <v/>
      </c>
      <c r="FW168" s="6" t="str">
        <f>+IFERROR(VLOOKUP(FU168,Auxiliar!$A:$C,2,0),"")</f>
        <v/>
      </c>
      <c r="FX168" s="7" t="str">
        <f>+IFERROR(VLOOKUP(FU168,Auxiliar!$A:$C,3,0),"")</f>
        <v/>
      </c>
      <c r="FY168" s="1"/>
      <c r="FZ168" s="12"/>
      <c r="GA168" s="6" t="str">
        <f>+IFERROR(VALUE(RIGHT(Tabla32[[#This Row],[B2B]],6)),"")</f>
        <v/>
      </c>
      <c r="GB168" s="6" t="str">
        <f>+IFERROR(VLOOKUP(FZ168,Auxiliar!$A:$C,2,0),"")</f>
        <v/>
      </c>
      <c r="GC168" s="7" t="str">
        <f>+IFERROR(VLOOKUP(FZ168,Auxiliar!$A:$C,3,0),"")</f>
        <v/>
      </c>
      <c r="GD168" s="1"/>
      <c r="GE168" s="12"/>
      <c r="GF168" s="6" t="str">
        <f>+IFERROR(VALUE(RIGHT(Tabla33[[#This Row],[B2B]],6)),"")</f>
        <v/>
      </c>
      <c r="GG168" s="6" t="str">
        <f>+IFERROR(VLOOKUP(GE168,Auxiliar!$A:$C,2,0),"")</f>
        <v/>
      </c>
      <c r="GH168" s="7" t="str">
        <f>+IFERROR(VLOOKUP(GE168,Auxiliar!$A:$C,3,0),"")</f>
        <v/>
      </c>
    </row>
    <row r="169" spans="1:190" x14ac:dyDescent="0.25">
      <c r="A169" s="1"/>
      <c r="B169" s="1"/>
      <c r="C169" t="str">
        <f>+IFERROR(VALUE(RIGHT(Tabla1[[#This Row],[B2B]],6)),"")</f>
        <v/>
      </c>
      <c r="D169" t="str">
        <f>+IFERROR(VLOOKUP(B169,Auxiliar!$A:$C,2,0),"")</f>
        <v/>
      </c>
      <c r="E169" s="5" t="str">
        <f>+IFERROR(VLOOKUP(B169,Auxiliar!$A:$C,3,0),"")</f>
        <v/>
      </c>
      <c r="S169" s="1">
        <v>3224</v>
      </c>
      <c r="T169" s="1" t="s">
        <v>9</v>
      </c>
      <c r="U169" s="6">
        <f>+IFERROR(VALUE(RIGHT(Tabla4[[#This Row],[B2B]],6)),"")</f>
        <v>3224</v>
      </c>
      <c r="V169" s="6" t="str">
        <f>+IFERROR(VLOOKUP(T169,Auxiliar!$A:$C,2,0),"")</f>
        <v>CORE</v>
      </c>
      <c r="W169" s="7" t="str">
        <f>+IFERROR(VLOOKUP(T169,Auxiliar!$A:$C,3,0),"")</f>
        <v>0b 1% | 2b 5% | 4b 6%</v>
      </c>
      <c r="Y169" s="1">
        <v>5371</v>
      </c>
      <c r="Z169" s="1" t="s">
        <v>10</v>
      </c>
      <c r="AA169" s="6">
        <f>+IFERROR(VALUE(RIGHT(Tabla5[[#This Row],[B2B]],6)),"")</f>
        <v>5371</v>
      </c>
      <c r="AB169" s="6" t="str">
        <f>+IFERROR(VLOOKUP(Z169,Auxiliar!$A:$C,2,0),"")</f>
        <v>CORE</v>
      </c>
      <c r="AC169" s="7" t="str">
        <f>+IFERROR(VLOOKUP(Z169,Auxiliar!$A:$C,3,0),"")</f>
        <v>0b 1% | 3b 4% | 5b 6%</v>
      </c>
      <c r="AE169" s="1">
        <v>20209</v>
      </c>
      <c r="AF169" s="1" t="s">
        <v>11</v>
      </c>
      <c r="AG169" s="6">
        <f>+IFERROR(VALUE(RIGHT(Tabla6[[#This Row],[B2B]],6)),"")</f>
        <v>20209</v>
      </c>
      <c r="AH169" s="6" t="str">
        <f>+IFERROR(VLOOKUP(AF169,Auxiliar!$A:$C,2,0),"")</f>
        <v>CORE</v>
      </c>
      <c r="AI169" s="7" t="str">
        <f>+IFERROR(VLOOKUP(AF169,Auxiliar!$A:$C,3,0),"")</f>
        <v>0b 1% | 6b 5% | 10b 6%</v>
      </c>
      <c r="AK169" s="1">
        <v>2948</v>
      </c>
      <c r="AL169" s="1" t="s">
        <v>30</v>
      </c>
      <c r="AM169" s="6">
        <f>+IFERROR(VALUE(RIGHT(Tabla7[[#This Row],[B2B]],6)),"")</f>
        <v>2948</v>
      </c>
      <c r="AN169" s="6" t="str">
        <f>+IFERROR(VLOOKUP(AL169,Auxiliar!$A:$C,2,0),"")</f>
        <v>LATONES</v>
      </c>
      <c r="AO169" s="7" t="str">
        <f>+IFERROR(VLOOKUP(AL169,Auxiliar!$A:$C,3,0),"")</f>
        <v>1b 4% | 5b 7% | 97b 0%</v>
      </c>
      <c r="AQ169" s="1">
        <v>4998</v>
      </c>
      <c r="AR169" s="1" t="s">
        <v>31</v>
      </c>
      <c r="AS169" s="6">
        <f>+IFERROR(VALUE(RIGHT(Tabla8[[#This Row],[B2B]],6)),"")</f>
        <v>4998</v>
      </c>
      <c r="AT169" s="6" t="str">
        <f>+IFERROR(VLOOKUP(AR169,Auxiliar!$A:$C,2,0),"")</f>
        <v>LATONES</v>
      </c>
      <c r="AU169" s="7" t="str">
        <f>+IFERROR(VLOOKUP(AR169,Auxiliar!$A:$C,3,0),"")</f>
        <v>2b 3% | 4b 5% | 5b 8% | 193 0%</v>
      </c>
      <c r="AW169" s="1"/>
      <c r="AX169" s="1" t="s">
        <v>32</v>
      </c>
      <c r="AY169" s="6" t="str">
        <f>+IFERROR(VALUE(RIGHT(Tabla9[[#This Row],[B2B]],6)),"")</f>
        <v/>
      </c>
      <c r="AZ169" s="6" t="str">
        <f>+IFERROR(VLOOKUP(AX169,Auxiliar!$A:$C,2,0),"")</f>
        <v>LATONES</v>
      </c>
      <c r="BA169" s="7" t="str">
        <f>+IFERROR(VLOOKUP(AX169,Auxiliar!$A:$C,3,0),"")</f>
        <v>2b 3% | 4b 4% | 6b 5% | 10b 8%  | 385b 0%</v>
      </c>
      <c r="BC169" s="1"/>
      <c r="BD169" s="1" t="s">
        <v>33</v>
      </c>
      <c r="BE169" s="6" t="str">
        <f>+IFERROR(VALUE(RIGHT(Tabla10[[#This Row],[B2B]],6)),"")</f>
        <v/>
      </c>
      <c r="BF169" s="6" t="str">
        <f>+IFERROR(VLOOKUP(BD169,Auxiliar!$A:$C,2,0),"")</f>
        <v>LATONES</v>
      </c>
      <c r="BG169" s="7" t="str">
        <f>+IFERROR(VLOOKUP(BD169,Auxiliar!$A:$C,3,0),"")</f>
        <v>6b 4% | 12b 5% | 15b 8% | 385b 0%</v>
      </c>
      <c r="BI169" s="1"/>
      <c r="BJ169" s="1"/>
      <c r="BK169" s="6" t="str">
        <f>+IFERROR(VALUE(RIGHT(Tabla11[[#This Row],[B2B]],6)),"")</f>
        <v/>
      </c>
      <c r="BL169" s="6" t="str">
        <f>+IFERROR(VLOOKUP(BJ169,Auxiliar!$A:$C,2,0),"")</f>
        <v/>
      </c>
      <c r="BM169" s="7" t="str">
        <f>+IFERROR(VLOOKUP(BJ169,Auxiliar!$A:$C,3,0),"")</f>
        <v/>
      </c>
      <c r="BO169" s="1">
        <v>4807</v>
      </c>
      <c r="BP169" s="1" t="s">
        <v>39</v>
      </c>
      <c r="BQ169" s="6">
        <f>+IFERROR(VALUE(RIGHT(Tabla12[[#This Row],[B2B]],6)),"")</f>
        <v>4807</v>
      </c>
      <c r="BR169" s="6" t="str">
        <f>+IFERROR(VLOOKUP(BP169,Auxiliar!$A:$C,2,0),"")</f>
        <v>VALUE LITRO</v>
      </c>
      <c r="BS169" s="7" t="str">
        <f>+IFERROR(VLOOKUP(BP169,Auxiliar!$A:$C,3,0),"")</f>
        <v>1b 12%</v>
      </c>
      <c r="CA169" s="1">
        <v>2424</v>
      </c>
      <c r="CB169" s="1" t="s">
        <v>35</v>
      </c>
      <c r="CC169" s="6">
        <f>+IFERROR(VALUE(RIGHT(Tabla14[[#This Row],[B2B]],6)),"")</f>
        <v>2424</v>
      </c>
      <c r="CD169" s="6" t="str">
        <f>+IFERROR(VLOOKUP(CB169,Auxiliar!$A:$C,2,0),"")</f>
        <v>Corona 710cc</v>
      </c>
      <c r="CE169" s="7" t="str">
        <f>+IFERROR(VLOOKUP(CB169,Auxiliar!$A:$C,3,0),"")</f>
        <v>1b 10% | 85b 0%</v>
      </c>
      <c r="CG169" s="1"/>
      <c r="CH169" s="1"/>
      <c r="CI169" s="6" t="str">
        <f>+IFERROR(VALUE(RIGHT(Tabla15[[#This Row],[B2B]],6)),"")</f>
        <v/>
      </c>
      <c r="CJ169" s="6" t="str">
        <f>+IFERROR(VLOOKUP(CH169,Auxiliar!$A:$C,2,0),"")</f>
        <v/>
      </c>
      <c r="CK169" s="7" t="str">
        <f>+IFERROR(VLOOKUP(CH169,Auxiliar!$A:$C,3,0),"")</f>
        <v/>
      </c>
      <c r="CM169" s="1">
        <v>2364</v>
      </c>
      <c r="CN169" s="1" t="s">
        <v>20</v>
      </c>
      <c r="CO169" s="6">
        <v>2364</v>
      </c>
      <c r="CP169" s="6" t="s">
        <v>20</v>
      </c>
      <c r="CQ169" s="7" t="s">
        <v>21</v>
      </c>
      <c r="CS169" s="1"/>
      <c r="CT169" s="1"/>
      <c r="CU169" s="6" t="str">
        <f>+IFERROR(VALUE(RIGHT(Tabla17[[#This Row],[B2B]],6)),"")</f>
        <v/>
      </c>
      <c r="CV169" s="6" t="str">
        <f>+IFERROR(VLOOKUP(CT169,Auxiliar!$A:$C,2,0),"")</f>
        <v/>
      </c>
      <c r="CW169" s="7" t="str">
        <f>+IFERROR(VLOOKUP(CT169,Auxiliar!$A:$C,3,0),"")</f>
        <v/>
      </c>
      <c r="CY169" s="1">
        <v>2364</v>
      </c>
      <c r="CZ169" s="1" t="s">
        <v>16</v>
      </c>
      <c r="DA169" s="6">
        <f>+IFERROR(VALUE(RIGHT(Tabla18[[#This Row],[B2B]],6)),"")</f>
        <v>2364</v>
      </c>
      <c r="DB169" s="6" t="str">
        <f>+IFERROR(VLOOKUP(CZ169,Auxiliar!$A:$C,2,0),"")</f>
        <v>PREMIUM</v>
      </c>
      <c r="DC169" s="7" t="str">
        <f>+IFERROR(VLOOKUP(CZ169,Auxiliar!$A:$C,3,0),"")</f>
        <v>0b 0% | 2b 2% | 5b 3,5% | 10b 5%</v>
      </c>
      <c r="DE169" s="1">
        <v>2364</v>
      </c>
      <c r="DF169" s="1" t="s">
        <v>19</v>
      </c>
      <c r="DG169" s="6">
        <f>+IFERROR(VALUE(RIGHT(Tabla19[[#This Row],[B2B]],6)),"")</f>
        <v>2364</v>
      </c>
      <c r="DH169" s="6" t="str">
        <f>+IFERROR(VLOOKUP(DF169,Auxiliar!$A:$C,2,0),"")</f>
        <v>MICHELOB</v>
      </c>
      <c r="DI169" s="7" t="str">
        <f>+IFERROR(VLOOKUP(DF169,Auxiliar!$A:$C,3,0),"")</f>
        <v>1b 7% | 3b 22% | 8b 27%</v>
      </c>
      <c r="DK169" s="1"/>
      <c r="DL169" s="1"/>
      <c r="DM169" s="6" t="str">
        <f>+IFERROR(VALUE(RIGHT(Tabla20[[#This Row],[B2B]],6)),"")</f>
        <v/>
      </c>
      <c r="DN169" s="6" t="str">
        <f>+IFERROR(VLOOKUP(DL169,Auxiliar!$A:$C,2,0),"")</f>
        <v/>
      </c>
      <c r="DO169" s="7" t="str">
        <f>+IFERROR(VLOOKUP(DL169,Auxiliar!$A:$C,3,0),"")</f>
        <v/>
      </c>
      <c r="DQ169" s="1">
        <v>2367</v>
      </c>
      <c r="DR169" s="12" t="s">
        <v>24</v>
      </c>
      <c r="DS169" s="6">
        <f>+IFERROR(VALUE(RIGHT(Tabla21[[#This Row],[B2B]],6)),"")</f>
        <v>2367</v>
      </c>
      <c r="DT169" s="6" t="str">
        <f>+IFERROR(VLOOKUP(DR169,Auxiliar!$A:$C,2,0),"")</f>
        <v>CORONA PORRON</v>
      </c>
      <c r="DU169" s="7" t="str">
        <f>+IFERROR(VLOOKUP(DR169,Auxiliar!$A:$C,3,0),"")</f>
        <v>1b 5% | 20b 0%</v>
      </c>
      <c r="DW169" s="1">
        <v>5934</v>
      </c>
      <c r="DX169" s="12" t="s">
        <v>43</v>
      </c>
      <c r="DY169" s="6">
        <f>+IFERROR(VALUE(RIGHT(Tabla22[[#This Row],[B2B]],6)),"")</f>
        <v>5934</v>
      </c>
      <c r="DZ169" s="6" t="str">
        <f>+IFERROR(VLOOKUP(DX169,Auxiliar!$A:$C,2,0),"")</f>
        <v xml:space="preserve">VALUE LATA </v>
      </c>
      <c r="EA169" s="7" t="str">
        <f>+IFERROR(VLOOKUP(DX169,Auxiliar!$A:$C,3,0),"")</f>
        <v>1b 15% | 100b 18%</v>
      </c>
      <c r="EC169" s="1">
        <v>4797</v>
      </c>
      <c r="ED169" s="12" t="s">
        <v>47</v>
      </c>
      <c r="EE169" s="6">
        <f>+IFERROR(VALUE(RIGHT(Tabla23[[#This Row],[B2B]],6)),"")</f>
        <v>4797</v>
      </c>
      <c r="EF169" s="6" t="str">
        <f>+IFERROR(VLOOKUP(ED169,Auxiliar!$A:$C,2,0),"")</f>
        <v>VALUE LATON</v>
      </c>
      <c r="EG169" s="7" t="str">
        <f>+IFERROR(VLOOKUP(ED169,Auxiliar!$A:$C,3,0),"")</f>
        <v>1b 10% | 5b 15% | 192b 0%</v>
      </c>
      <c r="EI169" s="1"/>
      <c r="EJ169" s="12"/>
      <c r="EK169" s="6" t="str">
        <f>+IFERROR(VALUE(RIGHT(Tabla24[[#This Row],[B2B]],6)),"")</f>
        <v/>
      </c>
      <c r="EL169" s="6" t="str">
        <f>+IFERROR(VLOOKUP(EJ169,Auxiliar!$A:$C,2,0),"")</f>
        <v/>
      </c>
      <c r="EM169" s="7" t="str">
        <f>+IFERROR(VLOOKUP(EJ169,Auxiliar!$A:$C,3,0),"")</f>
        <v/>
      </c>
      <c r="EO169" s="1"/>
      <c r="EP169" s="12"/>
      <c r="EQ169" s="6" t="str">
        <f>+IFERROR(VALUE(RIGHT(Tabla25[[#This Row],[B2B]],6)),"")</f>
        <v/>
      </c>
      <c r="ER169" s="6" t="str">
        <f>+IFERROR(VLOOKUP(EP169,Auxiliar!$A:$C,2,0),"")</f>
        <v/>
      </c>
      <c r="ES169" s="7" t="str">
        <f>+IFERROR(VLOOKUP(EP169,Auxiliar!$A:$C,3,0),"")</f>
        <v/>
      </c>
      <c r="EU169" s="1"/>
      <c r="EV169" s="12"/>
      <c r="EW169" s="6" t="str">
        <f>+IFERROR(VALUE(RIGHT(Tabla26[[#This Row],[B2B]],6)),"")</f>
        <v/>
      </c>
      <c r="EX169" s="6" t="str">
        <f>+IFERROR(VLOOKUP(EV169,Auxiliar!$A:$C,2,0),"")</f>
        <v/>
      </c>
      <c r="EY169" s="7" t="str">
        <f>+IFERROR(VLOOKUP(EV169,Auxiliar!$A:$C,3,0),"")</f>
        <v/>
      </c>
      <c r="EZ169" s="1"/>
      <c r="FA169" s="12"/>
      <c r="FB169" s="6" t="str">
        <f>+IFERROR(VALUE(RIGHT(Tabla27[[#This Row],[B2B]],6)),"")</f>
        <v/>
      </c>
      <c r="FC169" s="6" t="str">
        <f>+IFERROR(VLOOKUP(FA169,Auxiliar!$A:$C,2,0),"")</f>
        <v/>
      </c>
      <c r="FD169" s="7" t="str">
        <f>+IFERROR(VLOOKUP(FA169,Auxiliar!$A:$C,3,0),"")</f>
        <v/>
      </c>
      <c r="FE169" s="1"/>
      <c r="FF169" s="12"/>
      <c r="FG169" s="6" t="str">
        <f>+IFERROR(VALUE(RIGHT(Tabla28[[#This Row],[B2B]],6)),"")</f>
        <v/>
      </c>
      <c r="FH169" s="6" t="str">
        <f>+IFERROR(VLOOKUP(FF169,Auxiliar!$A:$C,2,0),"")</f>
        <v/>
      </c>
      <c r="FI169" s="7" t="str">
        <f>+IFERROR(VLOOKUP(FF169,Auxiliar!$A:$C,3,0),"")</f>
        <v/>
      </c>
      <c r="FJ169" s="1"/>
      <c r="FK169" s="12"/>
      <c r="FL169" s="6" t="str">
        <f>+IFERROR(VALUE(RIGHT(Tabla29[[#This Row],[B2B]],6)),"")</f>
        <v/>
      </c>
      <c r="FM169" s="6" t="str">
        <f>+IFERROR(VLOOKUP(FK169,Auxiliar!$A:$C,2,0),"")</f>
        <v/>
      </c>
      <c r="FN169" s="7" t="str">
        <f>+IFERROR(VLOOKUP(FK169,Auxiliar!$A:$C,3,0),"")</f>
        <v/>
      </c>
      <c r="FO169" s="1"/>
      <c r="FP169" s="12"/>
      <c r="FQ169" s="6" t="str">
        <f>+IFERROR(VALUE(RIGHT(Tabla30[[#This Row],[B2B]],6)),"")</f>
        <v/>
      </c>
      <c r="FR169" s="6" t="str">
        <f>+IFERROR(VLOOKUP(FP169,Auxiliar!$A:$C,2,0),"")</f>
        <v/>
      </c>
      <c r="FS169" s="7"/>
      <c r="FT169" s="1"/>
      <c r="FU169" s="12"/>
      <c r="FV169" s="6" t="str">
        <f>+IFERROR(VALUE(RIGHT(Tabla31[[#This Row],[B2B]],6)),"")</f>
        <v/>
      </c>
      <c r="FW169" s="6" t="str">
        <f>+IFERROR(VLOOKUP(FU169,Auxiliar!$A:$C,2,0),"")</f>
        <v/>
      </c>
      <c r="FX169" s="7" t="str">
        <f>+IFERROR(VLOOKUP(FU169,Auxiliar!$A:$C,3,0),"")</f>
        <v/>
      </c>
      <c r="FY169" s="1"/>
      <c r="FZ169" s="12"/>
      <c r="GA169" s="6" t="str">
        <f>+IFERROR(VALUE(RIGHT(Tabla32[[#This Row],[B2B]],6)),"")</f>
        <v/>
      </c>
      <c r="GB169" s="6" t="str">
        <f>+IFERROR(VLOOKUP(FZ169,Auxiliar!$A:$C,2,0),"")</f>
        <v/>
      </c>
      <c r="GC169" s="7" t="str">
        <f>+IFERROR(VLOOKUP(FZ169,Auxiliar!$A:$C,3,0),"")</f>
        <v/>
      </c>
      <c r="GD169" s="1"/>
      <c r="GE169" s="12"/>
      <c r="GF169" s="6" t="str">
        <f>+IFERROR(VALUE(RIGHT(Tabla33[[#This Row],[B2B]],6)),"")</f>
        <v/>
      </c>
      <c r="GG169" s="6" t="str">
        <f>+IFERROR(VLOOKUP(GE169,Auxiliar!$A:$C,2,0),"")</f>
        <v/>
      </c>
      <c r="GH169" s="7" t="str">
        <f>+IFERROR(VLOOKUP(GE169,Auxiliar!$A:$C,3,0),"")</f>
        <v/>
      </c>
    </row>
    <row r="170" spans="1:190" x14ac:dyDescent="0.25">
      <c r="A170" s="1"/>
      <c r="B170" s="1"/>
      <c r="C170" t="str">
        <f>+IFERROR(VALUE(RIGHT(Tabla1[[#This Row],[B2B]],6)),"")</f>
        <v/>
      </c>
      <c r="D170" t="str">
        <f>+IFERROR(VLOOKUP(B170,Auxiliar!$A:$C,2,0),"")</f>
        <v/>
      </c>
      <c r="E170" s="5" t="str">
        <f>+IFERROR(VLOOKUP(B170,Auxiliar!$A:$C,3,0),"")</f>
        <v/>
      </c>
      <c r="S170" s="1">
        <v>3240</v>
      </c>
      <c r="T170" s="1" t="s">
        <v>9</v>
      </c>
      <c r="U170" s="6">
        <f>+IFERROR(VALUE(RIGHT(Tabla4[[#This Row],[B2B]],6)),"")</f>
        <v>3240</v>
      </c>
      <c r="V170" s="6" t="str">
        <f>+IFERROR(VLOOKUP(T170,Auxiliar!$A:$C,2,0),"")</f>
        <v>CORE</v>
      </c>
      <c r="W170" s="7" t="str">
        <f>+IFERROR(VLOOKUP(T170,Auxiliar!$A:$C,3,0),"")</f>
        <v>0b 1% | 2b 5% | 4b 6%</v>
      </c>
      <c r="Y170" s="1">
        <v>5399</v>
      </c>
      <c r="Z170" s="1" t="s">
        <v>10</v>
      </c>
      <c r="AA170" s="6">
        <f>+IFERROR(VALUE(RIGHT(Tabla5[[#This Row],[B2B]],6)),"")</f>
        <v>5399</v>
      </c>
      <c r="AB170" s="6" t="str">
        <f>+IFERROR(VLOOKUP(Z170,Auxiliar!$A:$C,2,0),"")</f>
        <v>CORE</v>
      </c>
      <c r="AC170" s="7" t="str">
        <f>+IFERROR(VLOOKUP(Z170,Auxiliar!$A:$C,3,0),"")</f>
        <v>0b 1% | 3b 4% | 5b 6%</v>
      </c>
      <c r="AE170" s="1">
        <v>20239</v>
      </c>
      <c r="AF170" s="1" t="s">
        <v>11</v>
      </c>
      <c r="AG170" s="6">
        <f>+IFERROR(VALUE(RIGHT(Tabla6[[#This Row],[B2B]],6)),"")</f>
        <v>20239</v>
      </c>
      <c r="AH170" s="6" t="str">
        <f>+IFERROR(VLOOKUP(AF170,Auxiliar!$A:$C,2,0),"")</f>
        <v>CORE</v>
      </c>
      <c r="AI170" s="7" t="str">
        <f>+IFERROR(VLOOKUP(AF170,Auxiliar!$A:$C,3,0),"")</f>
        <v>0b 1% | 6b 5% | 10b 6%</v>
      </c>
      <c r="AK170" s="1">
        <v>2980</v>
      </c>
      <c r="AL170" s="1" t="s">
        <v>30</v>
      </c>
      <c r="AM170" s="6">
        <f>+IFERROR(VALUE(RIGHT(Tabla7[[#This Row],[B2B]],6)),"")</f>
        <v>2980</v>
      </c>
      <c r="AN170" s="6" t="str">
        <f>+IFERROR(VLOOKUP(AL170,Auxiliar!$A:$C,2,0),"")</f>
        <v>LATONES</v>
      </c>
      <c r="AO170" s="7" t="str">
        <f>+IFERROR(VLOOKUP(AL170,Auxiliar!$A:$C,3,0),"")</f>
        <v>1b 4% | 5b 7% | 97b 0%</v>
      </c>
      <c r="AQ170" s="1">
        <v>4999</v>
      </c>
      <c r="AR170" s="1" t="s">
        <v>31</v>
      </c>
      <c r="AS170" s="6">
        <f>+IFERROR(VALUE(RIGHT(Tabla8[[#This Row],[B2B]],6)),"")</f>
        <v>4999</v>
      </c>
      <c r="AT170" s="6" t="str">
        <f>+IFERROR(VLOOKUP(AR170,Auxiliar!$A:$C,2,0),"")</f>
        <v>LATONES</v>
      </c>
      <c r="AU170" s="7" t="str">
        <f>+IFERROR(VLOOKUP(AR170,Auxiliar!$A:$C,3,0),"")</f>
        <v>2b 3% | 4b 5% | 5b 8% | 193 0%</v>
      </c>
      <c r="AW170" s="1"/>
      <c r="AX170" s="1" t="s">
        <v>32</v>
      </c>
      <c r="AY170" s="6" t="str">
        <f>+IFERROR(VALUE(RIGHT(Tabla9[[#This Row],[B2B]],6)),"")</f>
        <v/>
      </c>
      <c r="AZ170" s="6" t="str">
        <f>+IFERROR(VLOOKUP(AX170,Auxiliar!$A:$C,2,0),"")</f>
        <v>LATONES</v>
      </c>
      <c r="BA170" s="7" t="str">
        <f>+IFERROR(VLOOKUP(AX170,Auxiliar!$A:$C,3,0),"")</f>
        <v>2b 3% | 4b 4% | 6b 5% | 10b 8%  | 385b 0%</v>
      </c>
      <c r="BC170" s="1"/>
      <c r="BD170" s="1" t="s">
        <v>33</v>
      </c>
      <c r="BE170" s="6" t="str">
        <f>+IFERROR(VALUE(RIGHT(Tabla10[[#This Row],[B2B]],6)),"")</f>
        <v/>
      </c>
      <c r="BF170" s="6" t="str">
        <f>+IFERROR(VLOOKUP(BD170,Auxiliar!$A:$C,2,0),"")</f>
        <v>LATONES</v>
      </c>
      <c r="BG170" s="7" t="str">
        <f>+IFERROR(VLOOKUP(BD170,Auxiliar!$A:$C,3,0),"")</f>
        <v>6b 4% | 12b 5% | 15b 8% | 385b 0%</v>
      </c>
      <c r="BI170" s="1"/>
      <c r="BJ170" s="1"/>
      <c r="BK170" s="6" t="str">
        <f>+IFERROR(VALUE(RIGHT(Tabla11[[#This Row],[B2B]],6)),"")</f>
        <v/>
      </c>
      <c r="BL170" s="6" t="str">
        <f>+IFERROR(VLOOKUP(BJ170,Auxiliar!$A:$C,2,0),"")</f>
        <v/>
      </c>
      <c r="BM170" s="7" t="str">
        <f>+IFERROR(VLOOKUP(BJ170,Auxiliar!$A:$C,3,0),"")</f>
        <v/>
      </c>
      <c r="BO170" s="1">
        <v>5934</v>
      </c>
      <c r="BP170" s="1" t="s">
        <v>39</v>
      </c>
      <c r="BQ170" s="6">
        <f>+IFERROR(VALUE(RIGHT(Tabla12[[#This Row],[B2B]],6)),"")</f>
        <v>5934</v>
      </c>
      <c r="BR170" s="6" t="str">
        <f>+IFERROR(VLOOKUP(BP170,Auxiliar!$A:$C,2,0),"")</f>
        <v>VALUE LITRO</v>
      </c>
      <c r="BS170" s="7" t="str">
        <f>+IFERROR(VLOOKUP(BP170,Auxiliar!$A:$C,3,0),"")</f>
        <v>1b 12%</v>
      </c>
      <c r="CA170" s="1">
        <v>2428</v>
      </c>
      <c r="CB170" s="1" t="s">
        <v>35</v>
      </c>
      <c r="CC170" s="6">
        <f>+IFERROR(VALUE(RIGHT(Tabla14[[#This Row],[B2B]],6)),"")</f>
        <v>2428</v>
      </c>
      <c r="CD170" s="6" t="str">
        <f>+IFERROR(VLOOKUP(CB170,Auxiliar!$A:$C,2,0),"")</f>
        <v>Corona 710cc</v>
      </c>
      <c r="CE170" s="7" t="str">
        <f>+IFERROR(VLOOKUP(CB170,Auxiliar!$A:$C,3,0),"")</f>
        <v>1b 10% | 85b 0%</v>
      </c>
      <c r="CG170" s="1"/>
      <c r="CH170" s="1"/>
      <c r="CI170" s="6" t="str">
        <f>+IFERROR(VALUE(RIGHT(Tabla15[[#This Row],[B2B]],6)),"")</f>
        <v/>
      </c>
      <c r="CJ170" s="6" t="str">
        <f>+IFERROR(VLOOKUP(CH170,Auxiliar!$A:$C,2,0),"")</f>
        <v/>
      </c>
      <c r="CK170" s="7" t="str">
        <f>+IFERROR(VLOOKUP(CH170,Auxiliar!$A:$C,3,0),"")</f>
        <v/>
      </c>
      <c r="CM170" s="1">
        <v>2367</v>
      </c>
      <c r="CN170" s="1" t="s">
        <v>20</v>
      </c>
      <c r="CO170" s="6">
        <v>2367</v>
      </c>
      <c r="CP170" s="6" t="s">
        <v>20</v>
      </c>
      <c r="CQ170" s="7" t="s">
        <v>21</v>
      </c>
      <c r="CS170" s="1"/>
      <c r="CT170" s="1"/>
      <c r="CU170" s="6" t="str">
        <f>+IFERROR(VALUE(RIGHT(Tabla17[[#This Row],[B2B]],6)),"")</f>
        <v/>
      </c>
      <c r="CV170" s="6" t="str">
        <f>+IFERROR(VLOOKUP(CT170,Auxiliar!$A:$C,2,0),"")</f>
        <v/>
      </c>
      <c r="CW170" s="7" t="str">
        <f>+IFERROR(VLOOKUP(CT170,Auxiliar!$A:$C,3,0),"")</f>
        <v/>
      </c>
      <c r="CY170" s="1">
        <v>2367</v>
      </c>
      <c r="CZ170" s="1" t="s">
        <v>16</v>
      </c>
      <c r="DA170" s="6">
        <f>+IFERROR(VALUE(RIGHT(Tabla18[[#This Row],[B2B]],6)),"")</f>
        <v>2367</v>
      </c>
      <c r="DB170" s="6" t="str">
        <f>+IFERROR(VLOOKUP(CZ170,Auxiliar!$A:$C,2,0),"")</f>
        <v>PREMIUM</v>
      </c>
      <c r="DC170" s="7" t="str">
        <f>+IFERROR(VLOOKUP(CZ170,Auxiliar!$A:$C,3,0),"")</f>
        <v>0b 0% | 2b 2% | 5b 3,5% | 10b 5%</v>
      </c>
      <c r="DE170" s="1">
        <v>2367</v>
      </c>
      <c r="DF170" s="1" t="s">
        <v>19</v>
      </c>
      <c r="DG170" s="6">
        <f>+IFERROR(VALUE(RIGHT(Tabla19[[#This Row],[B2B]],6)),"")</f>
        <v>2367</v>
      </c>
      <c r="DH170" s="6" t="str">
        <f>+IFERROR(VLOOKUP(DF170,Auxiliar!$A:$C,2,0),"")</f>
        <v>MICHELOB</v>
      </c>
      <c r="DI170" s="7" t="str">
        <f>+IFERROR(VLOOKUP(DF170,Auxiliar!$A:$C,3,0),"")</f>
        <v>1b 7% | 3b 22% | 8b 27%</v>
      </c>
      <c r="DK170" s="1"/>
      <c r="DL170" s="1"/>
      <c r="DM170" s="6" t="str">
        <f>+IFERROR(VALUE(RIGHT(Tabla20[[#This Row],[B2B]],6)),"")</f>
        <v/>
      </c>
      <c r="DN170" s="6" t="str">
        <f>+IFERROR(VLOOKUP(DL170,Auxiliar!$A:$C,2,0),"")</f>
        <v/>
      </c>
      <c r="DO170" s="7" t="str">
        <f>+IFERROR(VLOOKUP(DL170,Auxiliar!$A:$C,3,0),"")</f>
        <v/>
      </c>
      <c r="DQ170" s="1">
        <v>2380</v>
      </c>
      <c r="DR170" s="12" t="s">
        <v>24</v>
      </c>
      <c r="DS170" s="6">
        <f>+IFERROR(VALUE(RIGHT(Tabla21[[#This Row],[B2B]],6)),"")</f>
        <v>2380</v>
      </c>
      <c r="DT170" s="6" t="str">
        <f>+IFERROR(VLOOKUP(DR170,Auxiliar!$A:$C,2,0),"")</f>
        <v>CORONA PORRON</v>
      </c>
      <c r="DU170" s="7" t="str">
        <f>+IFERROR(VLOOKUP(DR170,Auxiliar!$A:$C,3,0),"")</f>
        <v>1b 5% | 20b 0%</v>
      </c>
      <c r="DW170" s="1">
        <v>5938</v>
      </c>
      <c r="DX170" s="12" t="s">
        <v>43</v>
      </c>
      <c r="DY170" s="6">
        <f>+IFERROR(VALUE(RIGHT(Tabla22[[#This Row],[B2B]],6)),"")</f>
        <v>5938</v>
      </c>
      <c r="DZ170" s="6" t="str">
        <f>+IFERROR(VLOOKUP(DX170,Auxiliar!$A:$C,2,0),"")</f>
        <v xml:space="preserve">VALUE LATA </v>
      </c>
      <c r="EA170" s="7" t="str">
        <f>+IFERROR(VLOOKUP(DX170,Auxiliar!$A:$C,3,0),"")</f>
        <v>1b 15% | 100b 18%</v>
      </c>
      <c r="EC170" s="1">
        <v>4807</v>
      </c>
      <c r="ED170" s="12" t="s">
        <v>47</v>
      </c>
      <c r="EE170" s="6">
        <f>+IFERROR(VALUE(RIGHT(Tabla23[[#This Row],[B2B]],6)),"")</f>
        <v>4807</v>
      </c>
      <c r="EF170" s="6" t="str">
        <f>+IFERROR(VLOOKUP(ED170,Auxiliar!$A:$C,2,0),"")</f>
        <v>VALUE LATON</v>
      </c>
      <c r="EG170" s="7" t="str">
        <f>+IFERROR(VLOOKUP(ED170,Auxiliar!$A:$C,3,0),"")</f>
        <v>1b 10% | 5b 15% | 192b 0%</v>
      </c>
      <c r="EI170" s="1"/>
      <c r="EJ170" s="12"/>
      <c r="EK170" s="6" t="str">
        <f>+IFERROR(VALUE(RIGHT(Tabla24[[#This Row],[B2B]],6)),"")</f>
        <v/>
      </c>
      <c r="EL170" s="6" t="str">
        <f>+IFERROR(VLOOKUP(EJ170,Auxiliar!$A:$C,2,0),"")</f>
        <v/>
      </c>
      <c r="EM170" s="7" t="str">
        <f>+IFERROR(VLOOKUP(EJ170,Auxiliar!$A:$C,3,0),"")</f>
        <v/>
      </c>
      <c r="EO170" s="1"/>
      <c r="EP170" s="12"/>
      <c r="EQ170" s="6" t="str">
        <f>+IFERROR(VALUE(RIGHT(Tabla25[[#This Row],[B2B]],6)),"")</f>
        <v/>
      </c>
      <c r="ER170" s="6" t="str">
        <f>+IFERROR(VLOOKUP(EP170,Auxiliar!$A:$C,2,0),"")</f>
        <v/>
      </c>
      <c r="ES170" s="7" t="str">
        <f>+IFERROR(VLOOKUP(EP170,Auxiliar!$A:$C,3,0),"")</f>
        <v/>
      </c>
      <c r="EU170" s="1"/>
      <c r="EV170" s="12"/>
      <c r="EW170" s="6" t="str">
        <f>+IFERROR(VALUE(RIGHT(Tabla26[[#This Row],[B2B]],6)),"")</f>
        <v/>
      </c>
      <c r="EX170" s="6" t="str">
        <f>+IFERROR(VLOOKUP(EV170,Auxiliar!$A:$C,2,0),"")</f>
        <v/>
      </c>
      <c r="EY170" s="7" t="str">
        <f>+IFERROR(VLOOKUP(EV170,Auxiliar!$A:$C,3,0),"")</f>
        <v/>
      </c>
      <c r="EZ170" s="1"/>
      <c r="FA170" s="12"/>
      <c r="FB170" s="6" t="str">
        <f>+IFERROR(VALUE(RIGHT(Tabla27[[#This Row],[B2B]],6)),"")</f>
        <v/>
      </c>
      <c r="FC170" s="6" t="str">
        <f>+IFERROR(VLOOKUP(FA170,Auxiliar!$A:$C,2,0),"")</f>
        <v/>
      </c>
      <c r="FD170" s="7" t="str">
        <f>+IFERROR(VLOOKUP(FA170,Auxiliar!$A:$C,3,0),"")</f>
        <v/>
      </c>
      <c r="FE170" s="1"/>
      <c r="FF170" s="12"/>
      <c r="FG170" s="6" t="str">
        <f>+IFERROR(VALUE(RIGHT(Tabla28[[#This Row],[B2B]],6)),"")</f>
        <v/>
      </c>
      <c r="FH170" s="6" t="str">
        <f>+IFERROR(VLOOKUP(FF170,Auxiliar!$A:$C,2,0),"")</f>
        <v/>
      </c>
      <c r="FI170" s="7" t="str">
        <f>+IFERROR(VLOOKUP(FF170,Auxiliar!$A:$C,3,0),"")</f>
        <v/>
      </c>
      <c r="FJ170" s="1"/>
      <c r="FK170" s="12"/>
      <c r="FL170" s="6" t="str">
        <f>+IFERROR(VALUE(RIGHT(Tabla29[[#This Row],[B2B]],6)),"")</f>
        <v/>
      </c>
      <c r="FM170" s="6" t="str">
        <f>+IFERROR(VLOOKUP(FK170,Auxiliar!$A:$C,2,0),"")</f>
        <v/>
      </c>
      <c r="FN170" s="7" t="str">
        <f>+IFERROR(VLOOKUP(FK170,Auxiliar!$A:$C,3,0),"")</f>
        <v/>
      </c>
      <c r="FO170" s="1"/>
      <c r="FP170" s="12"/>
      <c r="FQ170" s="6" t="str">
        <f>+IFERROR(VALUE(RIGHT(Tabla30[[#This Row],[B2B]],6)),"")</f>
        <v/>
      </c>
      <c r="FR170" s="6" t="str">
        <f>+IFERROR(VLOOKUP(FP170,Auxiliar!$A:$C,2,0),"")</f>
        <v/>
      </c>
      <c r="FS170" s="7"/>
      <c r="FT170" s="1"/>
      <c r="FU170" s="12"/>
      <c r="FV170" s="6" t="str">
        <f>+IFERROR(VALUE(RIGHT(Tabla31[[#This Row],[B2B]],6)),"")</f>
        <v/>
      </c>
      <c r="FW170" s="6" t="str">
        <f>+IFERROR(VLOOKUP(FU170,Auxiliar!$A:$C,2,0),"")</f>
        <v/>
      </c>
      <c r="FX170" s="7" t="str">
        <f>+IFERROR(VLOOKUP(FU170,Auxiliar!$A:$C,3,0),"")</f>
        <v/>
      </c>
      <c r="FY170" s="1"/>
      <c r="FZ170" s="12"/>
      <c r="GA170" s="6" t="str">
        <f>+IFERROR(VALUE(RIGHT(Tabla32[[#This Row],[B2B]],6)),"")</f>
        <v/>
      </c>
      <c r="GB170" s="6" t="str">
        <f>+IFERROR(VLOOKUP(FZ170,Auxiliar!$A:$C,2,0),"")</f>
        <v/>
      </c>
      <c r="GC170" s="7" t="str">
        <f>+IFERROR(VLOOKUP(FZ170,Auxiliar!$A:$C,3,0),"")</f>
        <v/>
      </c>
      <c r="GD170" s="1"/>
      <c r="GE170" s="12"/>
      <c r="GF170" s="6" t="str">
        <f>+IFERROR(VALUE(RIGHT(Tabla33[[#This Row],[B2B]],6)),"")</f>
        <v/>
      </c>
      <c r="GG170" s="6" t="str">
        <f>+IFERROR(VLOOKUP(GE170,Auxiliar!$A:$C,2,0),"")</f>
        <v/>
      </c>
      <c r="GH170" s="7" t="str">
        <f>+IFERROR(VLOOKUP(GE170,Auxiliar!$A:$C,3,0),"")</f>
        <v/>
      </c>
    </row>
    <row r="171" spans="1:190" x14ac:dyDescent="0.25">
      <c r="A171" s="1"/>
      <c r="B171" s="1"/>
      <c r="C171" t="str">
        <f>+IFERROR(VALUE(RIGHT(Tabla1[[#This Row],[B2B]],6)),"")</f>
        <v/>
      </c>
      <c r="D171" t="str">
        <f>+IFERROR(VLOOKUP(B171,Auxiliar!$A:$C,2,0),"")</f>
        <v/>
      </c>
      <c r="E171" s="5" t="str">
        <f>+IFERROR(VLOOKUP(B171,Auxiliar!$A:$C,3,0),"")</f>
        <v/>
      </c>
      <c r="S171" s="1">
        <v>3247</v>
      </c>
      <c r="T171" s="1" t="s">
        <v>9</v>
      </c>
      <c r="U171" s="6">
        <f>+IFERROR(VALUE(RIGHT(Tabla4[[#This Row],[B2B]],6)),"")</f>
        <v>3247</v>
      </c>
      <c r="V171" s="6" t="str">
        <f>+IFERROR(VLOOKUP(T171,Auxiliar!$A:$C,2,0),"")</f>
        <v>CORE</v>
      </c>
      <c r="W171" s="7" t="str">
        <f>+IFERROR(VLOOKUP(T171,Auxiliar!$A:$C,3,0),"")</f>
        <v>0b 1% | 2b 5% | 4b 6%</v>
      </c>
      <c r="Y171" s="1">
        <v>5402</v>
      </c>
      <c r="Z171" s="1" t="s">
        <v>10</v>
      </c>
      <c r="AA171" s="6">
        <f>+IFERROR(VALUE(RIGHT(Tabla5[[#This Row],[B2B]],6)),"")</f>
        <v>5402</v>
      </c>
      <c r="AB171" s="6" t="str">
        <f>+IFERROR(VLOOKUP(Z171,Auxiliar!$A:$C,2,0),"")</f>
        <v>CORE</v>
      </c>
      <c r="AC171" s="7" t="str">
        <f>+IFERROR(VLOOKUP(Z171,Auxiliar!$A:$C,3,0),"")</f>
        <v>0b 1% | 3b 4% | 5b 6%</v>
      </c>
      <c r="AK171" s="1">
        <v>2983</v>
      </c>
      <c r="AL171" s="1" t="s">
        <v>30</v>
      </c>
      <c r="AM171" s="6">
        <f>+IFERROR(VALUE(RIGHT(Tabla7[[#This Row],[B2B]],6)),"")</f>
        <v>2983</v>
      </c>
      <c r="AN171" s="6" t="str">
        <f>+IFERROR(VLOOKUP(AL171,Auxiliar!$A:$C,2,0),"")</f>
        <v>LATONES</v>
      </c>
      <c r="AO171" s="7" t="str">
        <f>+IFERROR(VLOOKUP(AL171,Auxiliar!$A:$C,3,0),"")</f>
        <v>1b 4% | 5b 7% | 97b 0%</v>
      </c>
      <c r="AQ171" s="1">
        <v>5001</v>
      </c>
      <c r="AR171" s="1" t="s">
        <v>31</v>
      </c>
      <c r="AS171" s="6">
        <f>+IFERROR(VALUE(RIGHT(Tabla8[[#This Row],[B2B]],6)),"")</f>
        <v>5001</v>
      </c>
      <c r="AT171" s="6" t="str">
        <f>+IFERROR(VLOOKUP(AR171,Auxiliar!$A:$C,2,0),"")</f>
        <v>LATONES</v>
      </c>
      <c r="AU171" s="7" t="str">
        <f>+IFERROR(VLOOKUP(AR171,Auxiliar!$A:$C,3,0),"")</f>
        <v>2b 3% | 4b 5% | 5b 8% | 193 0%</v>
      </c>
      <c r="AW171" s="1"/>
      <c r="AX171" s="1" t="s">
        <v>32</v>
      </c>
      <c r="AY171" s="6" t="str">
        <f>+IFERROR(VALUE(RIGHT(Tabla9[[#This Row],[B2B]],6)),"")</f>
        <v/>
      </c>
      <c r="AZ171" s="6" t="str">
        <f>+IFERROR(VLOOKUP(AX171,Auxiliar!$A:$C,2,0),"")</f>
        <v>LATONES</v>
      </c>
      <c r="BA171" s="7" t="str">
        <f>+IFERROR(VLOOKUP(AX171,Auxiliar!$A:$C,3,0),"")</f>
        <v>2b 3% | 4b 4% | 6b 5% | 10b 8%  | 385b 0%</v>
      </c>
      <c r="BC171" s="1"/>
      <c r="BD171" s="1" t="s">
        <v>33</v>
      </c>
      <c r="BE171" s="6" t="str">
        <f>+IFERROR(VALUE(RIGHT(Tabla10[[#This Row],[B2B]],6)),"")</f>
        <v/>
      </c>
      <c r="BF171" s="6" t="str">
        <f>+IFERROR(VLOOKUP(BD171,Auxiliar!$A:$C,2,0),"")</f>
        <v>LATONES</v>
      </c>
      <c r="BG171" s="7" t="str">
        <f>+IFERROR(VLOOKUP(BD171,Auxiliar!$A:$C,3,0),"")</f>
        <v>6b 4% | 12b 5% | 15b 8% | 385b 0%</v>
      </c>
      <c r="BI171" s="1"/>
      <c r="BJ171" s="1"/>
      <c r="BK171" s="6" t="str">
        <f>+IFERROR(VALUE(RIGHT(Tabla11[[#This Row],[B2B]],6)),"")</f>
        <v/>
      </c>
      <c r="BL171" s="6" t="str">
        <f>+IFERROR(VLOOKUP(BJ171,Auxiliar!$A:$C,2,0),"")</f>
        <v/>
      </c>
      <c r="BM171" s="7" t="str">
        <f>+IFERROR(VLOOKUP(BJ171,Auxiliar!$A:$C,3,0),"")</f>
        <v/>
      </c>
      <c r="BO171" s="1">
        <v>5938</v>
      </c>
      <c r="BP171" s="1" t="s">
        <v>39</v>
      </c>
      <c r="BQ171" s="6">
        <f>+IFERROR(VALUE(RIGHT(Tabla12[[#This Row],[B2B]],6)),"")</f>
        <v>5938</v>
      </c>
      <c r="BR171" s="6" t="str">
        <f>+IFERROR(VLOOKUP(BP171,Auxiliar!$A:$C,2,0),"")</f>
        <v>VALUE LITRO</v>
      </c>
      <c r="BS171" s="7" t="str">
        <f>+IFERROR(VLOOKUP(BP171,Auxiliar!$A:$C,3,0),"")</f>
        <v>1b 12%</v>
      </c>
      <c r="CA171" s="1">
        <v>2440</v>
      </c>
      <c r="CB171" s="1" t="s">
        <v>35</v>
      </c>
      <c r="CC171" s="6">
        <f>+IFERROR(VALUE(RIGHT(Tabla14[[#This Row],[B2B]],6)),"")</f>
        <v>2440</v>
      </c>
      <c r="CD171" s="6" t="str">
        <f>+IFERROR(VLOOKUP(CB171,Auxiliar!$A:$C,2,0),"")</f>
        <v>Corona 710cc</v>
      </c>
      <c r="CE171" s="7" t="str">
        <f>+IFERROR(VLOOKUP(CB171,Auxiliar!$A:$C,3,0),"")</f>
        <v>1b 10% | 85b 0%</v>
      </c>
      <c r="CG171" s="1"/>
      <c r="CH171" s="1"/>
      <c r="CI171" s="6" t="str">
        <f>+IFERROR(VALUE(RIGHT(Tabla15[[#This Row],[B2B]],6)),"")</f>
        <v/>
      </c>
      <c r="CJ171" s="6" t="str">
        <f>+IFERROR(VLOOKUP(CH171,Auxiliar!$A:$C,2,0),"")</f>
        <v/>
      </c>
      <c r="CK171" s="7" t="str">
        <f>+IFERROR(VLOOKUP(CH171,Auxiliar!$A:$C,3,0),"")</f>
        <v/>
      </c>
      <c r="CM171" s="1">
        <v>2380</v>
      </c>
      <c r="CN171" s="1" t="s">
        <v>20</v>
      </c>
      <c r="CO171" s="6">
        <v>2380</v>
      </c>
      <c r="CP171" s="6" t="s">
        <v>20</v>
      </c>
      <c r="CQ171" s="7" t="s">
        <v>21</v>
      </c>
      <c r="CS171" s="1"/>
      <c r="CT171" s="1"/>
      <c r="CU171" s="6" t="str">
        <f>+IFERROR(VALUE(RIGHT(Tabla17[[#This Row],[B2B]],6)),"")</f>
        <v/>
      </c>
      <c r="CV171" s="6" t="str">
        <f>+IFERROR(VLOOKUP(CT171,Auxiliar!$A:$C,2,0),"")</f>
        <v/>
      </c>
      <c r="CW171" s="7" t="str">
        <f>+IFERROR(VLOOKUP(CT171,Auxiliar!$A:$C,3,0),"")</f>
        <v/>
      </c>
      <c r="CY171" s="1">
        <v>2380</v>
      </c>
      <c r="CZ171" s="1" t="s">
        <v>16</v>
      </c>
      <c r="DA171" s="6">
        <f>+IFERROR(VALUE(RIGHT(Tabla18[[#This Row],[B2B]],6)),"")</f>
        <v>2380</v>
      </c>
      <c r="DB171" s="6" t="str">
        <f>+IFERROR(VLOOKUP(CZ171,Auxiliar!$A:$C,2,0),"")</f>
        <v>PREMIUM</v>
      </c>
      <c r="DC171" s="7" t="str">
        <f>+IFERROR(VLOOKUP(CZ171,Auxiliar!$A:$C,3,0),"")</f>
        <v>0b 0% | 2b 2% | 5b 3,5% | 10b 5%</v>
      </c>
      <c r="DE171" s="1">
        <v>2380</v>
      </c>
      <c r="DF171" s="1" t="s">
        <v>19</v>
      </c>
      <c r="DG171" s="6">
        <f>+IFERROR(VALUE(RIGHT(Tabla19[[#This Row],[B2B]],6)),"")</f>
        <v>2380</v>
      </c>
      <c r="DH171" s="6" t="str">
        <f>+IFERROR(VLOOKUP(DF171,Auxiliar!$A:$C,2,0),"")</f>
        <v>MICHELOB</v>
      </c>
      <c r="DI171" s="7" t="str">
        <f>+IFERROR(VLOOKUP(DF171,Auxiliar!$A:$C,3,0),"")</f>
        <v>1b 7% | 3b 22% | 8b 27%</v>
      </c>
      <c r="DK171" s="1"/>
      <c r="DL171" s="1"/>
      <c r="DM171" s="6" t="str">
        <f>+IFERROR(VALUE(RIGHT(Tabla20[[#This Row],[B2B]],6)),"")</f>
        <v/>
      </c>
      <c r="DN171" s="6" t="str">
        <f>+IFERROR(VLOOKUP(DL171,Auxiliar!$A:$C,2,0),"")</f>
        <v/>
      </c>
      <c r="DO171" s="7" t="str">
        <f>+IFERROR(VLOOKUP(DL171,Auxiliar!$A:$C,3,0),"")</f>
        <v/>
      </c>
      <c r="DQ171" s="1">
        <v>2404</v>
      </c>
      <c r="DR171" s="12" t="s">
        <v>24</v>
      </c>
      <c r="DS171" s="6">
        <f>+IFERROR(VALUE(RIGHT(Tabla21[[#This Row],[B2B]],6)),"")</f>
        <v>2404</v>
      </c>
      <c r="DT171" s="6" t="str">
        <f>+IFERROR(VLOOKUP(DR171,Auxiliar!$A:$C,2,0),"")</f>
        <v>CORONA PORRON</v>
      </c>
      <c r="DU171" s="7" t="str">
        <f>+IFERROR(VLOOKUP(DR171,Auxiliar!$A:$C,3,0),"")</f>
        <v>1b 5% | 20b 0%</v>
      </c>
      <c r="DW171" s="1">
        <v>4818</v>
      </c>
      <c r="DX171" s="12" t="s">
        <v>43</v>
      </c>
      <c r="DY171" s="6">
        <f>+IFERROR(VALUE(RIGHT(Tabla22[[#This Row],[B2B]],6)),"")</f>
        <v>4818</v>
      </c>
      <c r="DZ171" s="6" t="str">
        <f>+IFERROR(VLOOKUP(DX171,Auxiliar!$A:$C,2,0),"")</f>
        <v xml:space="preserve">VALUE LATA </v>
      </c>
      <c r="EA171" s="7" t="str">
        <f>+IFERROR(VLOOKUP(DX171,Auxiliar!$A:$C,3,0),"")</f>
        <v>1b 15% | 100b 18%</v>
      </c>
      <c r="EC171" s="1">
        <v>5934</v>
      </c>
      <c r="ED171" s="12" t="s">
        <v>47</v>
      </c>
      <c r="EE171" s="6">
        <f>+IFERROR(VALUE(RIGHT(Tabla23[[#This Row],[B2B]],6)),"")</f>
        <v>5934</v>
      </c>
      <c r="EF171" s="6" t="str">
        <f>+IFERROR(VLOOKUP(ED171,Auxiliar!$A:$C,2,0),"")</f>
        <v>VALUE LATON</v>
      </c>
      <c r="EG171" s="7" t="str">
        <f>+IFERROR(VLOOKUP(ED171,Auxiliar!$A:$C,3,0),"")</f>
        <v>1b 10% | 5b 15% | 192b 0%</v>
      </c>
      <c r="EI171" s="1"/>
      <c r="EJ171" s="12"/>
      <c r="EK171" s="6" t="str">
        <f>+IFERROR(VALUE(RIGHT(Tabla24[[#This Row],[B2B]],6)),"")</f>
        <v/>
      </c>
      <c r="EL171" s="6" t="str">
        <f>+IFERROR(VLOOKUP(EJ171,Auxiliar!$A:$C,2,0),"")</f>
        <v/>
      </c>
      <c r="EM171" s="7" t="str">
        <f>+IFERROR(VLOOKUP(EJ171,Auxiliar!$A:$C,3,0),"")</f>
        <v/>
      </c>
      <c r="EO171" s="1"/>
      <c r="EP171" s="12"/>
      <c r="EQ171" s="6" t="str">
        <f>+IFERROR(VALUE(RIGHT(Tabla25[[#This Row],[B2B]],6)),"")</f>
        <v/>
      </c>
      <c r="ER171" s="6" t="str">
        <f>+IFERROR(VLOOKUP(EP171,Auxiliar!$A:$C,2,0),"")</f>
        <v/>
      </c>
      <c r="ES171" s="7" t="str">
        <f>+IFERROR(VLOOKUP(EP171,Auxiliar!$A:$C,3,0),"")</f>
        <v/>
      </c>
      <c r="EU171" s="1"/>
      <c r="EV171" s="12"/>
      <c r="EW171" s="6" t="str">
        <f>+IFERROR(VALUE(RIGHT(Tabla26[[#This Row],[B2B]],6)),"")</f>
        <v/>
      </c>
      <c r="EX171" s="6" t="str">
        <f>+IFERROR(VLOOKUP(EV171,Auxiliar!$A:$C,2,0),"")</f>
        <v/>
      </c>
      <c r="EY171" s="7" t="str">
        <f>+IFERROR(VLOOKUP(EV171,Auxiliar!$A:$C,3,0),"")</f>
        <v/>
      </c>
      <c r="EZ171" s="1"/>
      <c r="FA171" s="12"/>
      <c r="FB171" s="6" t="str">
        <f>+IFERROR(VALUE(RIGHT(Tabla27[[#This Row],[B2B]],6)),"")</f>
        <v/>
      </c>
      <c r="FC171" s="6" t="str">
        <f>+IFERROR(VLOOKUP(FA171,Auxiliar!$A:$C,2,0),"")</f>
        <v/>
      </c>
      <c r="FD171" s="7" t="str">
        <f>+IFERROR(VLOOKUP(FA171,Auxiliar!$A:$C,3,0),"")</f>
        <v/>
      </c>
      <c r="FE171" s="1"/>
      <c r="FF171" s="12"/>
      <c r="FG171" s="6" t="str">
        <f>+IFERROR(VALUE(RIGHT(Tabla28[[#This Row],[B2B]],6)),"")</f>
        <v/>
      </c>
      <c r="FH171" s="6" t="str">
        <f>+IFERROR(VLOOKUP(FF171,Auxiliar!$A:$C,2,0),"")</f>
        <v/>
      </c>
      <c r="FI171" s="7" t="str">
        <f>+IFERROR(VLOOKUP(FF171,Auxiliar!$A:$C,3,0),"")</f>
        <v/>
      </c>
      <c r="FJ171" s="1"/>
      <c r="FK171" s="12"/>
      <c r="FL171" s="6" t="str">
        <f>+IFERROR(VALUE(RIGHT(Tabla29[[#This Row],[B2B]],6)),"")</f>
        <v/>
      </c>
      <c r="FM171" s="6" t="str">
        <f>+IFERROR(VLOOKUP(FK171,Auxiliar!$A:$C,2,0),"")</f>
        <v/>
      </c>
      <c r="FN171" s="7" t="str">
        <f>+IFERROR(VLOOKUP(FK171,Auxiliar!$A:$C,3,0),"")</f>
        <v/>
      </c>
      <c r="FO171" s="1"/>
      <c r="FP171" s="12"/>
      <c r="FQ171" s="6" t="str">
        <f>+IFERROR(VALUE(RIGHT(Tabla30[[#This Row],[B2B]],6)),"")</f>
        <v/>
      </c>
      <c r="FR171" s="6" t="str">
        <f>+IFERROR(VLOOKUP(FP171,Auxiliar!$A:$C,2,0),"")</f>
        <v/>
      </c>
      <c r="FS171" s="7"/>
      <c r="FT171" s="1"/>
      <c r="FU171" s="12"/>
      <c r="FV171" s="6" t="str">
        <f>+IFERROR(VALUE(RIGHT(Tabla31[[#This Row],[B2B]],6)),"")</f>
        <v/>
      </c>
      <c r="FW171" s="6" t="str">
        <f>+IFERROR(VLOOKUP(FU171,Auxiliar!$A:$C,2,0),"")</f>
        <v/>
      </c>
      <c r="FX171" s="7" t="str">
        <f>+IFERROR(VLOOKUP(FU171,Auxiliar!$A:$C,3,0),"")</f>
        <v/>
      </c>
      <c r="FY171" s="1"/>
      <c r="FZ171" s="12"/>
      <c r="GA171" s="6" t="str">
        <f>+IFERROR(VALUE(RIGHT(Tabla32[[#This Row],[B2B]],6)),"")</f>
        <v/>
      </c>
      <c r="GB171" s="6" t="str">
        <f>+IFERROR(VLOOKUP(FZ171,Auxiliar!$A:$C,2,0),"")</f>
        <v/>
      </c>
      <c r="GC171" s="7" t="str">
        <f>+IFERROR(VLOOKUP(FZ171,Auxiliar!$A:$C,3,0),"")</f>
        <v/>
      </c>
      <c r="GD171" s="1"/>
      <c r="GE171" s="12"/>
      <c r="GF171" s="6" t="str">
        <f>+IFERROR(VALUE(RIGHT(Tabla33[[#This Row],[B2B]],6)),"")</f>
        <v/>
      </c>
      <c r="GG171" s="6" t="str">
        <f>+IFERROR(VLOOKUP(GE171,Auxiliar!$A:$C,2,0),"")</f>
        <v/>
      </c>
      <c r="GH171" s="7" t="str">
        <f>+IFERROR(VLOOKUP(GE171,Auxiliar!$A:$C,3,0),"")</f>
        <v/>
      </c>
    </row>
    <row r="172" spans="1:190" x14ac:dyDescent="0.25">
      <c r="A172" s="1"/>
      <c r="B172" s="1"/>
      <c r="C172" t="str">
        <f>+IFERROR(VALUE(RIGHT(Tabla1[[#This Row],[B2B]],6)),"")</f>
        <v/>
      </c>
      <c r="D172" t="str">
        <f>+IFERROR(VLOOKUP(B172,Auxiliar!$A:$C,2,0),"")</f>
        <v/>
      </c>
      <c r="E172" s="5" t="str">
        <f>+IFERROR(VLOOKUP(B172,Auxiliar!$A:$C,3,0),"")</f>
        <v/>
      </c>
      <c r="S172" s="1">
        <v>3252</v>
      </c>
      <c r="T172" s="1" t="s">
        <v>9</v>
      </c>
      <c r="U172" s="6">
        <f>+IFERROR(VALUE(RIGHT(Tabla4[[#This Row],[B2B]],6)),"")</f>
        <v>3252</v>
      </c>
      <c r="V172" s="6" t="str">
        <f>+IFERROR(VLOOKUP(T172,Auxiliar!$A:$C,2,0),"")</f>
        <v>CORE</v>
      </c>
      <c r="W172" s="7" t="str">
        <f>+IFERROR(VLOOKUP(T172,Auxiliar!$A:$C,3,0),"")</f>
        <v>0b 1% | 2b 5% | 4b 6%</v>
      </c>
      <c r="Y172" s="1">
        <v>5430</v>
      </c>
      <c r="Z172" s="1" t="s">
        <v>10</v>
      </c>
      <c r="AA172" s="6">
        <f>+IFERROR(VALUE(RIGHT(Tabla5[[#This Row],[B2B]],6)),"")</f>
        <v>5430</v>
      </c>
      <c r="AB172" s="6" t="str">
        <f>+IFERROR(VLOOKUP(Z172,Auxiliar!$A:$C,2,0),"")</f>
        <v>CORE</v>
      </c>
      <c r="AC172" s="7" t="str">
        <f>+IFERROR(VLOOKUP(Z172,Auxiliar!$A:$C,3,0),"")</f>
        <v>0b 1% | 3b 4% | 5b 6%</v>
      </c>
      <c r="AK172" s="1">
        <v>2986</v>
      </c>
      <c r="AL172" s="1" t="s">
        <v>30</v>
      </c>
      <c r="AM172" s="6">
        <f>+IFERROR(VALUE(RIGHT(Tabla7[[#This Row],[B2B]],6)),"")</f>
        <v>2986</v>
      </c>
      <c r="AN172" s="6" t="str">
        <f>+IFERROR(VLOOKUP(AL172,Auxiliar!$A:$C,2,0),"")</f>
        <v>LATONES</v>
      </c>
      <c r="AO172" s="7" t="str">
        <f>+IFERROR(VLOOKUP(AL172,Auxiliar!$A:$C,3,0),"")</f>
        <v>1b 4% | 5b 7% | 97b 0%</v>
      </c>
      <c r="AQ172" s="1">
        <v>5002</v>
      </c>
      <c r="AR172" s="1" t="s">
        <v>31</v>
      </c>
      <c r="AS172" s="6">
        <f>+IFERROR(VALUE(RIGHT(Tabla8[[#This Row],[B2B]],6)),"")</f>
        <v>5002</v>
      </c>
      <c r="AT172" s="6" t="str">
        <f>+IFERROR(VLOOKUP(AR172,Auxiliar!$A:$C,2,0),"")</f>
        <v>LATONES</v>
      </c>
      <c r="AU172" s="7" t="str">
        <f>+IFERROR(VLOOKUP(AR172,Auxiliar!$A:$C,3,0),"")</f>
        <v>2b 3% | 4b 5% | 5b 8% | 193 0%</v>
      </c>
      <c r="AW172" s="1"/>
      <c r="AX172" s="1" t="s">
        <v>32</v>
      </c>
      <c r="AY172" s="6" t="str">
        <f>+IFERROR(VALUE(RIGHT(Tabla9[[#This Row],[B2B]],6)),"")</f>
        <v/>
      </c>
      <c r="AZ172" s="6" t="str">
        <f>+IFERROR(VLOOKUP(AX172,Auxiliar!$A:$C,2,0),"")</f>
        <v>LATONES</v>
      </c>
      <c r="BA172" s="7" t="str">
        <f>+IFERROR(VLOOKUP(AX172,Auxiliar!$A:$C,3,0),"")</f>
        <v>2b 3% | 4b 4% | 6b 5% | 10b 8%  | 385b 0%</v>
      </c>
      <c r="BC172" s="1"/>
      <c r="BD172" s="1" t="s">
        <v>33</v>
      </c>
      <c r="BE172" s="6" t="str">
        <f>+IFERROR(VALUE(RIGHT(Tabla10[[#This Row],[B2B]],6)),"")</f>
        <v/>
      </c>
      <c r="BF172" s="6" t="str">
        <f>+IFERROR(VLOOKUP(BD172,Auxiliar!$A:$C,2,0),"")</f>
        <v>LATONES</v>
      </c>
      <c r="BG172" s="7" t="str">
        <f>+IFERROR(VLOOKUP(BD172,Auxiliar!$A:$C,3,0),"")</f>
        <v>6b 4% | 12b 5% | 15b 8% | 385b 0%</v>
      </c>
      <c r="BI172" s="1"/>
      <c r="BJ172" s="1"/>
      <c r="BK172" s="6" t="str">
        <f>+IFERROR(VALUE(RIGHT(Tabla11[[#This Row],[B2B]],6)),"")</f>
        <v/>
      </c>
      <c r="BL172" s="6" t="str">
        <f>+IFERROR(VLOOKUP(BJ172,Auxiliar!$A:$C,2,0),"")</f>
        <v/>
      </c>
      <c r="BM172" s="7" t="str">
        <f>+IFERROR(VLOOKUP(BJ172,Auxiliar!$A:$C,3,0),"")</f>
        <v/>
      </c>
      <c r="BO172" s="1">
        <v>4818</v>
      </c>
      <c r="BP172" s="1" t="s">
        <v>39</v>
      </c>
      <c r="BQ172" s="6">
        <f>+IFERROR(VALUE(RIGHT(Tabla12[[#This Row],[B2B]],6)),"")</f>
        <v>4818</v>
      </c>
      <c r="BR172" s="6" t="str">
        <f>+IFERROR(VLOOKUP(BP172,Auxiliar!$A:$C,2,0),"")</f>
        <v>VALUE LITRO</v>
      </c>
      <c r="BS172" s="7" t="str">
        <f>+IFERROR(VLOOKUP(BP172,Auxiliar!$A:$C,3,0),"")</f>
        <v>1b 12%</v>
      </c>
      <c r="CA172" s="1">
        <v>2442</v>
      </c>
      <c r="CB172" s="1" t="s">
        <v>35</v>
      </c>
      <c r="CC172" s="6">
        <f>+IFERROR(VALUE(RIGHT(Tabla14[[#This Row],[B2B]],6)),"")</f>
        <v>2442</v>
      </c>
      <c r="CD172" s="6" t="str">
        <f>+IFERROR(VLOOKUP(CB172,Auxiliar!$A:$C,2,0),"")</f>
        <v>Corona 710cc</v>
      </c>
      <c r="CE172" s="7" t="str">
        <f>+IFERROR(VLOOKUP(CB172,Auxiliar!$A:$C,3,0),"")</f>
        <v>1b 10% | 85b 0%</v>
      </c>
      <c r="CG172" s="1"/>
      <c r="CH172" s="1"/>
      <c r="CI172" s="6" t="str">
        <f>+IFERROR(VALUE(RIGHT(Tabla15[[#This Row],[B2B]],6)),"")</f>
        <v/>
      </c>
      <c r="CJ172" s="6" t="str">
        <f>+IFERROR(VLOOKUP(CH172,Auxiliar!$A:$C,2,0),"")</f>
        <v/>
      </c>
      <c r="CK172" s="7" t="str">
        <f>+IFERROR(VLOOKUP(CH172,Auxiliar!$A:$C,3,0),"")</f>
        <v/>
      </c>
      <c r="CM172" s="1">
        <v>2404</v>
      </c>
      <c r="CN172" s="1" t="s">
        <v>20</v>
      </c>
      <c r="CO172" s="6">
        <v>2404</v>
      </c>
      <c r="CP172" s="6" t="s">
        <v>20</v>
      </c>
      <c r="CQ172" s="7" t="s">
        <v>21</v>
      </c>
      <c r="CS172" s="1"/>
      <c r="CT172" s="1"/>
      <c r="CU172" s="6" t="str">
        <f>+IFERROR(VALUE(RIGHT(Tabla17[[#This Row],[B2B]],6)),"")</f>
        <v/>
      </c>
      <c r="CV172" s="6" t="str">
        <f>+IFERROR(VLOOKUP(CT172,Auxiliar!$A:$C,2,0),"")</f>
        <v/>
      </c>
      <c r="CW172" s="7" t="str">
        <f>+IFERROR(VLOOKUP(CT172,Auxiliar!$A:$C,3,0),"")</f>
        <v/>
      </c>
      <c r="CY172" s="1">
        <v>2404</v>
      </c>
      <c r="CZ172" s="1" t="s">
        <v>16</v>
      </c>
      <c r="DA172" s="6">
        <f>+IFERROR(VALUE(RIGHT(Tabla18[[#This Row],[B2B]],6)),"")</f>
        <v>2404</v>
      </c>
      <c r="DB172" s="6" t="str">
        <f>+IFERROR(VLOOKUP(CZ172,Auxiliar!$A:$C,2,0),"")</f>
        <v>PREMIUM</v>
      </c>
      <c r="DC172" s="7" t="str">
        <f>+IFERROR(VLOOKUP(CZ172,Auxiliar!$A:$C,3,0),"")</f>
        <v>0b 0% | 2b 2% | 5b 3,5% | 10b 5%</v>
      </c>
      <c r="DE172" s="1">
        <v>2404</v>
      </c>
      <c r="DF172" s="1" t="s">
        <v>19</v>
      </c>
      <c r="DG172" s="6">
        <f>+IFERROR(VALUE(RIGHT(Tabla19[[#This Row],[B2B]],6)),"")</f>
        <v>2404</v>
      </c>
      <c r="DH172" s="6" t="str">
        <f>+IFERROR(VLOOKUP(DF172,Auxiliar!$A:$C,2,0),"")</f>
        <v>MICHELOB</v>
      </c>
      <c r="DI172" s="7" t="str">
        <f>+IFERROR(VLOOKUP(DF172,Auxiliar!$A:$C,3,0),"")</f>
        <v>1b 7% | 3b 22% | 8b 27%</v>
      </c>
      <c r="DK172" s="1"/>
      <c r="DL172" s="1"/>
      <c r="DM172" s="6" t="str">
        <f>+IFERROR(VALUE(RIGHT(Tabla20[[#This Row],[B2B]],6)),"")</f>
        <v/>
      </c>
      <c r="DN172" s="6" t="str">
        <f>+IFERROR(VLOOKUP(DL172,Auxiliar!$A:$C,2,0),"")</f>
        <v/>
      </c>
      <c r="DO172" s="7" t="str">
        <f>+IFERROR(VLOOKUP(DL172,Auxiliar!$A:$C,3,0),"")</f>
        <v/>
      </c>
      <c r="DQ172" s="1">
        <v>2407</v>
      </c>
      <c r="DR172" s="12" t="s">
        <v>24</v>
      </c>
      <c r="DS172" s="6">
        <f>+IFERROR(VALUE(RIGHT(Tabla21[[#This Row],[B2B]],6)),"")</f>
        <v>2407</v>
      </c>
      <c r="DT172" s="6" t="str">
        <f>+IFERROR(VLOOKUP(DR172,Auxiliar!$A:$C,2,0),"")</f>
        <v>CORONA PORRON</v>
      </c>
      <c r="DU172" s="7" t="str">
        <f>+IFERROR(VLOOKUP(DR172,Auxiliar!$A:$C,3,0),"")</f>
        <v>1b 5% | 20b 0%</v>
      </c>
      <c r="DW172" s="1">
        <v>5941</v>
      </c>
      <c r="DX172" s="12" t="s">
        <v>43</v>
      </c>
      <c r="DY172" s="6">
        <f>+IFERROR(VALUE(RIGHT(Tabla22[[#This Row],[B2B]],6)),"")</f>
        <v>5941</v>
      </c>
      <c r="DZ172" s="6" t="str">
        <f>+IFERROR(VLOOKUP(DX172,Auxiliar!$A:$C,2,0),"")</f>
        <v xml:space="preserve">VALUE LATA </v>
      </c>
      <c r="EA172" s="7" t="str">
        <f>+IFERROR(VLOOKUP(DX172,Auxiliar!$A:$C,3,0),"")</f>
        <v>1b 15% | 100b 18%</v>
      </c>
      <c r="EC172" s="1">
        <v>5938</v>
      </c>
      <c r="ED172" s="12" t="s">
        <v>47</v>
      </c>
      <c r="EE172" s="6">
        <f>+IFERROR(VALUE(RIGHT(Tabla23[[#This Row],[B2B]],6)),"")</f>
        <v>5938</v>
      </c>
      <c r="EF172" s="6" t="str">
        <f>+IFERROR(VLOOKUP(ED172,Auxiliar!$A:$C,2,0),"")</f>
        <v>VALUE LATON</v>
      </c>
      <c r="EG172" s="7" t="str">
        <f>+IFERROR(VLOOKUP(ED172,Auxiliar!$A:$C,3,0),"")</f>
        <v>1b 10% | 5b 15% | 192b 0%</v>
      </c>
      <c r="EI172" s="1"/>
      <c r="EJ172" s="12"/>
      <c r="EK172" s="6" t="str">
        <f>+IFERROR(VALUE(RIGHT(Tabla24[[#This Row],[B2B]],6)),"")</f>
        <v/>
      </c>
      <c r="EL172" s="6" t="str">
        <f>+IFERROR(VLOOKUP(EJ172,Auxiliar!$A:$C,2,0),"")</f>
        <v/>
      </c>
      <c r="EM172" s="7" t="str">
        <f>+IFERROR(VLOOKUP(EJ172,Auxiliar!$A:$C,3,0),"")</f>
        <v/>
      </c>
      <c r="EO172" s="1"/>
      <c r="EP172" s="12"/>
      <c r="EQ172" s="6" t="str">
        <f>+IFERROR(VALUE(RIGHT(Tabla25[[#This Row],[B2B]],6)),"")</f>
        <v/>
      </c>
      <c r="ER172" s="6" t="str">
        <f>+IFERROR(VLOOKUP(EP172,Auxiliar!$A:$C,2,0),"")</f>
        <v/>
      </c>
      <c r="ES172" s="7" t="str">
        <f>+IFERROR(VLOOKUP(EP172,Auxiliar!$A:$C,3,0),"")</f>
        <v/>
      </c>
      <c r="EU172" s="1"/>
      <c r="EV172" s="12"/>
      <c r="EW172" s="6" t="str">
        <f>+IFERROR(VALUE(RIGHT(Tabla26[[#This Row],[B2B]],6)),"")</f>
        <v/>
      </c>
      <c r="EX172" s="6" t="str">
        <f>+IFERROR(VLOOKUP(EV172,Auxiliar!$A:$C,2,0),"")</f>
        <v/>
      </c>
      <c r="EY172" s="7" t="str">
        <f>+IFERROR(VLOOKUP(EV172,Auxiliar!$A:$C,3,0),"")</f>
        <v/>
      </c>
      <c r="EZ172" s="1"/>
      <c r="FA172" s="12"/>
      <c r="FB172" s="6" t="str">
        <f>+IFERROR(VALUE(RIGHT(Tabla27[[#This Row],[B2B]],6)),"")</f>
        <v/>
      </c>
      <c r="FC172" s="6" t="str">
        <f>+IFERROR(VLOOKUP(FA172,Auxiliar!$A:$C,2,0),"")</f>
        <v/>
      </c>
      <c r="FD172" s="7" t="str">
        <f>+IFERROR(VLOOKUP(FA172,Auxiliar!$A:$C,3,0),"")</f>
        <v/>
      </c>
      <c r="FE172" s="1"/>
      <c r="FF172" s="12"/>
      <c r="FG172" s="6" t="str">
        <f>+IFERROR(VALUE(RIGHT(Tabla28[[#This Row],[B2B]],6)),"")</f>
        <v/>
      </c>
      <c r="FH172" s="6" t="str">
        <f>+IFERROR(VLOOKUP(FF172,Auxiliar!$A:$C,2,0),"")</f>
        <v/>
      </c>
      <c r="FI172" s="7" t="str">
        <f>+IFERROR(VLOOKUP(FF172,Auxiliar!$A:$C,3,0),"")</f>
        <v/>
      </c>
      <c r="FJ172" s="1"/>
      <c r="FK172" s="12"/>
      <c r="FL172" s="6" t="str">
        <f>+IFERROR(VALUE(RIGHT(Tabla29[[#This Row],[B2B]],6)),"")</f>
        <v/>
      </c>
      <c r="FM172" s="6" t="str">
        <f>+IFERROR(VLOOKUP(FK172,Auxiliar!$A:$C,2,0),"")</f>
        <v/>
      </c>
      <c r="FN172" s="7" t="str">
        <f>+IFERROR(VLOOKUP(FK172,Auxiliar!$A:$C,3,0),"")</f>
        <v/>
      </c>
      <c r="FO172" s="1"/>
      <c r="FP172" s="12"/>
      <c r="FQ172" s="6" t="str">
        <f>+IFERROR(VALUE(RIGHT(Tabla30[[#This Row],[B2B]],6)),"")</f>
        <v/>
      </c>
      <c r="FR172" s="6" t="str">
        <f>+IFERROR(VLOOKUP(FP172,Auxiliar!$A:$C,2,0),"")</f>
        <v/>
      </c>
      <c r="FS172" s="7"/>
      <c r="FT172" s="1"/>
      <c r="FU172" s="12"/>
      <c r="FV172" s="6" t="str">
        <f>+IFERROR(VALUE(RIGHT(Tabla31[[#This Row],[B2B]],6)),"")</f>
        <v/>
      </c>
      <c r="FW172" s="6" t="str">
        <f>+IFERROR(VLOOKUP(FU172,Auxiliar!$A:$C,2,0),"")</f>
        <v/>
      </c>
      <c r="FX172" s="7" t="str">
        <f>+IFERROR(VLOOKUP(FU172,Auxiliar!$A:$C,3,0),"")</f>
        <v/>
      </c>
      <c r="FY172" s="1"/>
      <c r="FZ172" s="12"/>
      <c r="GA172" s="6" t="str">
        <f>+IFERROR(VALUE(RIGHT(Tabla32[[#This Row],[B2B]],6)),"")</f>
        <v/>
      </c>
      <c r="GB172" s="6" t="str">
        <f>+IFERROR(VLOOKUP(FZ172,Auxiliar!$A:$C,2,0),"")</f>
        <v/>
      </c>
      <c r="GC172" s="7" t="str">
        <f>+IFERROR(VLOOKUP(FZ172,Auxiliar!$A:$C,3,0),"")</f>
        <v/>
      </c>
      <c r="GD172" s="1"/>
      <c r="GE172" s="12"/>
      <c r="GF172" s="6" t="str">
        <f>+IFERROR(VALUE(RIGHT(Tabla33[[#This Row],[B2B]],6)),"")</f>
        <v/>
      </c>
      <c r="GG172" s="6" t="str">
        <f>+IFERROR(VLOOKUP(GE172,Auxiliar!$A:$C,2,0),"")</f>
        <v/>
      </c>
      <c r="GH172" s="7" t="str">
        <f>+IFERROR(VLOOKUP(GE172,Auxiliar!$A:$C,3,0),"")</f>
        <v/>
      </c>
    </row>
    <row r="173" spans="1:190" x14ac:dyDescent="0.25">
      <c r="A173" s="1"/>
      <c r="B173" s="1"/>
      <c r="C173" t="str">
        <f>+IFERROR(VALUE(RIGHT(Tabla1[[#This Row],[B2B]],6)),"")</f>
        <v/>
      </c>
      <c r="D173" t="str">
        <f>+IFERROR(VLOOKUP(B173,Auxiliar!$A:$C,2,0),"")</f>
        <v/>
      </c>
      <c r="E173" s="5" t="str">
        <f>+IFERROR(VLOOKUP(B173,Auxiliar!$A:$C,3,0),"")</f>
        <v/>
      </c>
      <c r="S173" s="1">
        <v>3261</v>
      </c>
      <c r="T173" s="1" t="s">
        <v>9</v>
      </c>
      <c r="U173" s="6">
        <f>+IFERROR(VALUE(RIGHT(Tabla4[[#This Row],[B2B]],6)),"")</f>
        <v>3261</v>
      </c>
      <c r="V173" s="6" t="str">
        <f>+IFERROR(VLOOKUP(T173,Auxiliar!$A:$C,2,0),"")</f>
        <v>CORE</v>
      </c>
      <c r="W173" s="7" t="str">
        <f>+IFERROR(VLOOKUP(T173,Auxiliar!$A:$C,3,0),"")</f>
        <v>0b 1% | 2b 5% | 4b 6%</v>
      </c>
      <c r="Y173" s="1">
        <v>5434</v>
      </c>
      <c r="Z173" s="1" t="s">
        <v>10</v>
      </c>
      <c r="AA173" s="6">
        <f>+IFERROR(VALUE(RIGHT(Tabla5[[#This Row],[B2B]],6)),"")</f>
        <v>5434</v>
      </c>
      <c r="AB173" s="6" t="str">
        <f>+IFERROR(VLOOKUP(Z173,Auxiliar!$A:$C,2,0),"")</f>
        <v>CORE</v>
      </c>
      <c r="AC173" s="7" t="str">
        <f>+IFERROR(VLOOKUP(Z173,Auxiliar!$A:$C,3,0),"")</f>
        <v>0b 1% | 3b 4% | 5b 6%</v>
      </c>
      <c r="AK173" s="1">
        <v>2989</v>
      </c>
      <c r="AL173" s="1" t="s">
        <v>30</v>
      </c>
      <c r="AM173" s="6">
        <f>+IFERROR(VALUE(RIGHT(Tabla7[[#This Row],[B2B]],6)),"")</f>
        <v>2989</v>
      </c>
      <c r="AN173" s="6" t="str">
        <f>+IFERROR(VLOOKUP(AL173,Auxiliar!$A:$C,2,0),"")</f>
        <v>LATONES</v>
      </c>
      <c r="AO173" s="7" t="str">
        <f>+IFERROR(VLOOKUP(AL173,Auxiliar!$A:$C,3,0),"")</f>
        <v>1b 4% | 5b 7% | 97b 0%</v>
      </c>
      <c r="AQ173" s="1">
        <v>5006</v>
      </c>
      <c r="AR173" s="1" t="s">
        <v>31</v>
      </c>
      <c r="AS173" s="6">
        <f>+IFERROR(VALUE(RIGHT(Tabla8[[#This Row],[B2B]],6)),"")</f>
        <v>5006</v>
      </c>
      <c r="AT173" s="6" t="str">
        <f>+IFERROR(VLOOKUP(AR173,Auxiliar!$A:$C,2,0),"")</f>
        <v>LATONES</v>
      </c>
      <c r="AU173" s="7" t="str">
        <f>+IFERROR(VLOOKUP(AR173,Auxiliar!$A:$C,3,0),"")</f>
        <v>2b 3% | 4b 5% | 5b 8% | 193 0%</v>
      </c>
      <c r="AW173" s="1"/>
      <c r="AX173" s="1" t="s">
        <v>32</v>
      </c>
      <c r="AY173" s="6" t="str">
        <f>+IFERROR(VALUE(RIGHT(Tabla9[[#This Row],[B2B]],6)),"")</f>
        <v/>
      </c>
      <c r="AZ173" s="6" t="str">
        <f>+IFERROR(VLOOKUP(AX173,Auxiliar!$A:$C,2,0),"")</f>
        <v>LATONES</v>
      </c>
      <c r="BA173" s="7" t="str">
        <f>+IFERROR(VLOOKUP(AX173,Auxiliar!$A:$C,3,0),"")</f>
        <v>2b 3% | 4b 4% | 6b 5% | 10b 8%  | 385b 0%</v>
      </c>
      <c r="BC173" s="1"/>
      <c r="BD173" s="1" t="s">
        <v>33</v>
      </c>
      <c r="BE173" s="6" t="str">
        <f>+IFERROR(VALUE(RIGHT(Tabla10[[#This Row],[B2B]],6)),"")</f>
        <v/>
      </c>
      <c r="BF173" s="6" t="str">
        <f>+IFERROR(VLOOKUP(BD173,Auxiliar!$A:$C,2,0),"")</f>
        <v>LATONES</v>
      </c>
      <c r="BG173" s="7" t="str">
        <f>+IFERROR(VLOOKUP(BD173,Auxiliar!$A:$C,3,0),"")</f>
        <v>6b 4% | 12b 5% | 15b 8% | 385b 0%</v>
      </c>
      <c r="BI173" s="1"/>
      <c r="BJ173" s="1"/>
      <c r="BK173" s="6" t="str">
        <f>+IFERROR(VALUE(RIGHT(Tabla11[[#This Row],[B2B]],6)),"")</f>
        <v/>
      </c>
      <c r="BL173" s="6" t="str">
        <f>+IFERROR(VLOOKUP(BJ173,Auxiliar!$A:$C,2,0),"")</f>
        <v/>
      </c>
      <c r="BM173" s="7" t="str">
        <f>+IFERROR(VLOOKUP(BJ173,Auxiliar!$A:$C,3,0),"")</f>
        <v/>
      </c>
      <c r="BO173" s="1">
        <v>5941</v>
      </c>
      <c r="BP173" s="1" t="s">
        <v>39</v>
      </c>
      <c r="BQ173" s="6">
        <f>+IFERROR(VALUE(RIGHT(Tabla12[[#This Row],[B2B]],6)),"")</f>
        <v>5941</v>
      </c>
      <c r="BR173" s="6" t="str">
        <f>+IFERROR(VLOOKUP(BP173,Auxiliar!$A:$C,2,0),"")</f>
        <v>VALUE LITRO</v>
      </c>
      <c r="BS173" s="7" t="str">
        <f>+IFERROR(VLOOKUP(BP173,Auxiliar!$A:$C,3,0),"")</f>
        <v>1b 12%</v>
      </c>
      <c r="CA173" s="1">
        <v>2464</v>
      </c>
      <c r="CB173" s="1" t="s">
        <v>35</v>
      </c>
      <c r="CC173" s="6">
        <f>+IFERROR(VALUE(RIGHT(Tabla14[[#This Row],[B2B]],6)),"")</f>
        <v>2464</v>
      </c>
      <c r="CD173" s="6" t="str">
        <f>+IFERROR(VLOOKUP(CB173,Auxiliar!$A:$C,2,0),"")</f>
        <v>Corona 710cc</v>
      </c>
      <c r="CE173" s="7" t="str">
        <f>+IFERROR(VLOOKUP(CB173,Auxiliar!$A:$C,3,0),"")</f>
        <v>1b 10% | 85b 0%</v>
      </c>
      <c r="CG173" s="1"/>
      <c r="CH173" s="1"/>
      <c r="CI173" s="6" t="str">
        <f>+IFERROR(VALUE(RIGHT(Tabla15[[#This Row],[B2B]],6)),"")</f>
        <v/>
      </c>
      <c r="CJ173" s="6" t="str">
        <f>+IFERROR(VLOOKUP(CH173,Auxiliar!$A:$C,2,0),"")</f>
        <v/>
      </c>
      <c r="CK173" s="7" t="str">
        <f>+IFERROR(VLOOKUP(CH173,Auxiliar!$A:$C,3,0),"")</f>
        <v/>
      </c>
      <c r="CM173" s="1">
        <v>2407</v>
      </c>
      <c r="CN173" s="1" t="s">
        <v>20</v>
      </c>
      <c r="CO173" s="6">
        <v>2407</v>
      </c>
      <c r="CP173" s="6" t="s">
        <v>20</v>
      </c>
      <c r="CQ173" s="7" t="s">
        <v>21</v>
      </c>
      <c r="CS173" s="1"/>
      <c r="CT173" s="1"/>
      <c r="CU173" s="6" t="str">
        <f>+IFERROR(VALUE(RIGHT(Tabla17[[#This Row],[B2B]],6)),"")</f>
        <v/>
      </c>
      <c r="CV173" s="6" t="str">
        <f>+IFERROR(VLOOKUP(CT173,Auxiliar!$A:$C,2,0),"")</f>
        <v/>
      </c>
      <c r="CW173" s="7" t="str">
        <f>+IFERROR(VLOOKUP(CT173,Auxiliar!$A:$C,3,0),"")</f>
        <v/>
      </c>
      <c r="CY173" s="1">
        <v>2407</v>
      </c>
      <c r="CZ173" s="1" t="s">
        <v>16</v>
      </c>
      <c r="DA173" s="6">
        <f>+IFERROR(VALUE(RIGHT(Tabla18[[#This Row],[B2B]],6)),"")</f>
        <v>2407</v>
      </c>
      <c r="DB173" s="6" t="str">
        <f>+IFERROR(VLOOKUP(CZ173,Auxiliar!$A:$C,2,0),"")</f>
        <v>PREMIUM</v>
      </c>
      <c r="DC173" s="7" t="str">
        <f>+IFERROR(VLOOKUP(CZ173,Auxiliar!$A:$C,3,0),"")</f>
        <v>0b 0% | 2b 2% | 5b 3,5% | 10b 5%</v>
      </c>
      <c r="DE173" s="1">
        <v>2407</v>
      </c>
      <c r="DF173" s="1" t="s">
        <v>19</v>
      </c>
      <c r="DG173" s="6">
        <f>+IFERROR(VALUE(RIGHT(Tabla19[[#This Row],[B2B]],6)),"")</f>
        <v>2407</v>
      </c>
      <c r="DH173" s="6" t="str">
        <f>+IFERROR(VLOOKUP(DF173,Auxiliar!$A:$C,2,0),"")</f>
        <v>MICHELOB</v>
      </c>
      <c r="DI173" s="7" t="str">
        <f>+IFERROR(VLOOKUP(DF173,Auxiliar!$A:$C,3,0),"")</f>
        <v>1b 7% | 3b 22% | 8b 27%</v>
      </c>
      <c r="DK173" s="1"/>
      <c r="DL173" s="1"/>
      <c r="DM173" s="6" t="str">
        <f>+IFERROR(VALUE(RIGHT(Tabla20[[#This Row],[B2B]],6)),"")</f>
        <v/>
      </c>
      <c r="DN173" s="6" t="str">
        <f>+IFERROR(VLOOKUP(DL173,Auxiliar!$A:$C,2,0),"")</f>
        <v/>
      </c>
      <c r="DO173" s="7" t="str">
        <f>+IFERROR(VLOOKUP(DL173,Auxiliar!$A:$C,3,0),"")</f>
        <v/>
      </c>
      <c r="DQ173" s="1">
        <v>2422</v>
      </c>
      <c r="DR173" s="12" t="s">
        <v>24</v>
      </c>
      <c r="DS173" s="6">
        <f>+IFERROR(VALUE(RIGHT(Tabla21[[#This Row],[B2B]],6)),"")</f>
        <v>2422</v>
      </c>
      <c r="DT173" s="6" t="str">
        <f>+IFERROR(VLOOKUP(DR173,Auxiliar!$A:$C,2,0),"")</f>
        <v>CORONA PORRON</v>
      </c>
      <c r="DU173" s="7" t="str">
        <f>+IFERROR(VLOOKUP(DR173,Auxiliar!$A:$C,3,0),"")</f>
        <v>1b 5% | 20b 0%</v>
      </c>
      <c r="DW173" s="1">
        <v>4829</v>
      </c>
      <c r="DX173" s="12" t="s">
        <v>43</v>
      </c>
      <c r="DY173" s="6">
        <f>+IFERROR(VALUE(RIGHT(Tabla22[[#This Row],[B2B]],6)),"")</f>
        <v>4829</v>
      </c>
      <c r="DZ173" s="6" t="str">
        <f>+IFERROR(VLOOKUP(DX173,Auxiliar!$A:$C,2,0),"")</f>
        <v xml:space="preserve">VALUE LATA </v>
      </c>
      <c r="EA173" s="7" t="str">
        <f>+IFERROR(VLOOKUP(DX173,Auxiliar!$A:$C,3,0),"")</f>
        <v>1b 15% | 100b 18%</v>
      </c>
      <c r="EC173" s="1">
        <v>4818</v>
      </c>
      <c r="ED173" s="12" t="s">
        <v>47</v>
      </c>
      <c r="EE173" s="6">
        <f>+IFERROR(VALUE(RIGHT(Tabla23[[#This Row],[B2B]],6)),"")</f>
        <v>4818</v>
      </c>
      <c r="EF173" s="6" t="str">
        <f>+IFERROR(VLOOKUP(ED173,Auxiliar!$A:$C,2,0),"")</f>
        <v>VALUE LATON</v>
      </c>
      <c r="EG173" s="7" t="str">
        <f>+IFERROR(VLOOKUP(ED173,Auxiliar!$A:$C,3,0),"")</f>
        <v>1b 10% | 5b 15% | 192b 0%</v>
      </c>
      <c r="EI173" s="1"/>
      <c r="EJ173" s="12"/>
      <c r="EK173" s="6" t="str">
        <f>+IFERROR(VALUE(RIGHT(Tabla24[[#This Row],[B2B]],6)),"")</f>
        <v/>
      </c>
      <c r="EL173" s="6" t="str">
        <f>+IFERROR(VLOOKUP(EJ173,Auxiliar!$A:$C,2,0),"")</f>
        <v/>
      </c>
      <c r="EM173" s="7" t="str">
        <f>+IFERROR(VLOOKUP(EJ173,Auxiliar!$A:$C,3,0),"")</f>
        <v/>
      </c>
      <c r="EO173" s="1"/>
      <c r="EP173" s="12"/>
      <c r="EQ173" s="6" t="str">
        <f>+IFERROR(VALUE(RIGHT(Tabla25[[#This Row],[B2B]],6)),"")</f>
        <v/>
      </c>
      <c r="ER173" s="6" t="str">
        <f>+IFERROR(VLOOKUP(EP173,Auxiliar!$A:$C,2,0),"")</f>
        <v/>
      </c>
      <c r="ES173" s="7" t="str">
        <f>+IFERROR(VLOOKUP(EP173,Auxiliar!$A:$C,3,0),"")</f>
        <v/>
      </c>
      <c r="EU173" s="1"/>
      <c r="EV173" s="12"/>
      <c r="EW173" s="6" t="str">
        <f>+IFERROR(VALUE(RIGHT(Tabla26[[#This Row],[B2B]],6)),"")</f>
        <v/>
      </c>
      <c r="EX173" s="6" t="str">
        <f>+IFERROR(VLOOKUP(EV173,Auxiliar!$A:$C,2,0),"")</f>
        <v/>
      </c>
      <c r="EY173" s="7" t="str">
        <f>+IFERROR(VLOOKUP(EV173,Auxiliar!$A:$C,3,0),"")</f>
        <v/>
      </c>
      <c r="EZ173" s="1"/>
      <c r="FA173" s="12"/>
      <c r="FB173" s="6" t="str">
        <f>+IFERROR(VALUE(RIGHT(Tabla27[[#This Row],[B2B]],6)),"")</f>
        <v/>
      </c>
      <c r="FC173" s="6" t="str">
        <f>+IFERROR(VLOOKUP(FA173,Auxiliar!$A:$C,2,0),"")</f>
        <v/>
      </c>
      <c r="FD173" s="7" t="str">
        <f>+IFERROR(VLOOKUP(FA173,Auxiliar!$A:$C,3,0),"")</f>
        <v/>
      </c>
      <c r="FE173" s="1"/>
      <c r="FF173" s="12"/>
      <c r="FG173" s="6" t="str">
        <f>+IFERROR(VALUE(RIGHT(Tabla28[[#This Row],[B2B]],6)),"")</f>
        <v/>
      </c>
      <c r="FH173" s="6" t="str">
        <f>+IFERROR(VLOOKUP(FF173,Auxiliar!$A:$C,2,0),"")</f>
        <v/>
      </c>
      <c r="FI173" s="7" t="str">
        <f>+IFERROR(VLOOKUP(FF173,Auxiliar!$A:$C,3,0),"")</f>
        <v/>
      </c>
      <c r="FJ173" s="1"/>
      <c r="FK173" s="12"/>
      <c r="FL173" s="6" t="str">
        <f>+IFERROR(VALUE(RIGHT(Tabla29[[#This Row],[B2B]],6)),"")</f>
        <v/>
      </c>
      <c r="FM173" s="6" t="str">
        <f>+IFERROR(VLOOKUP(FK173,Auxiliar!$A:$C,2,0),"")</f>
        <v/>
      </c>
      <c r="FN173" s="7" t="str">
        <f>+IFERROR(VLOOKUP(FK173,Auxiliar!$A:$C,3,0),"")</f>
        <v/>
      </c>
      <c r="FO173" s="1"/>
      <c r="FP173" s="12"/>
      <c r="FQ173" s="6" t="str">
        <f>+IFERROR(VALUE(RIGHT(Tabla30[[#This Row],[B2B]],6)),"")</f>
        <v/>
      </c>
      <c r="FR173" s="6" t="str">
        <f>+IFERROR(VLOOKUP(FP173,Auxiliar!$A:$C,2,0),"")</f>
        <v/>
      </c>
      <c r="FS173" s="7"/>
      <c r="FT173" s="1"/>
      <c r="FU173" s="12"/>
      <c r="FV173" s="6" t="str">
        <f>+IFERROR(VALUE(RIGHT(Tabla31[[#This Row],[B2B]],6)),"")</f>
        <v/>
      </c>
      <c r="FW173" s="6" t="str">
        <f>+IFERROR(VLOOKUP(FU173,Auxiliar!$A:$C,2,0),"")</f>
        <v/>
      </c>
      <c r="FX173" s="7" t="str">
        <f>+IFERROR(VLOOKUP(FU173,Auxiliar!$A:$C,3,0),"")</f>
        <v/>
      </c>
      <c r="FY173" s="1"/>
      <c r="FZ173" s="12"/>
      <c r="GA173" s="6" t="str">
        <f>+IFERROR(VALUE(RIGHT(Tabla32[[#This Row],[B2B]],6)),"")</f>
        <v/>
      </c>
      <c r="GB173" s="6" t="str">
        <f>+IFERROR(VLOOKUP(FZ173,Auxiliar!$A:$C,2,0),"")</f>
        <v/>
      </c>
      <c r="GC173" s="7" t="str">
        <f>+IFERROR(VLOOKUP(FZ173,Auxiliar!$A:$C,3,0),"")</f>
        <v/>
      </c>
      <c r="GD173" s="1"/>
      <c r="GE173" s="12"/>
      <c r="GF173" s="6" t="str">
        <f>+IFERROR(VALUE(RIGHT(Tabla33[[#This Row],[B2B]],6)),"")</f>
        <v/>
      </c>
      <c r="GG173" s="6" t="str">
        <f>+IFERROR(VLOOKUP(GE173,Auxiliar!$A:$C,2,0),"")</f>
        <v/>
      </c>
      <c r="GH173" s="7" t="str">
        <f>+IFERROR(VLOOKUP(GE173,Auxiliar!$A:$C,3,0),"")</f>
        <v/>
      </c>
    </row>
    <row r="174" spans="1:190" x14ac:dyDescent="0.25">
      <c r="A174" s="1"/>
      <c r="B174" s="1"/>
      <c r="C174" t="str">
        <f>+IFERROR(VALUE(RIGHT(Tabla1[[#This Row],[B2B]],6)),"")</f>
        <v/>
      </c>
      <c r="D174" t="str">
        <f>+IFERROR(VLOOKUP(B174,Auxiliar!$A:$C,2,0),"")</f>
        <v/>
      </c>
      <c r="E174" s="5" t="str">
        <f>+IFERROR(VLOOKUP(B174,Auxiliar!$A:$C,3,0),"")</f>
        <v/>
      </c>
      <c r="S174" s="1">
        <v>3262</v>
      </c>
      <c r="T174" s="1" t="s">
        <v>9</v>
      </c>
      <c r="U174" s="6">
        <f>+IFERROR(VALUE(RIGHT(Tabla4[[#This Row],[B2B]],6)),"")</f>
        <v>3262</v>
      </c>
      <c r="V174" s="6" t="str">
        <f>+IFERROR(VLOOKUP(T174,Auxiliar!$A:$C,2,0),"")</f>
        <v>CORE</v>
      </c>
      <c r="W174" s="7" t="str">
        <f>+IFERROR(VLOOKUP(T174,Auxiliar!$A:$C,3,0),"")</f>
        <v>0b 1% | 2b 5% | 4b 6%</v>
      </c>
      <c r="Y174" s="1">
        <v>5477</v>
      </c>
      <c r="Z174" s="1" t="s">
        <v>10</v>
      </c>
      <c r="AA174" s="6">
        <f>+IFERROR(VALUE(RIGHT(Tabla5[[#This Row],[B2B]],6)),"")</f>
        <v>5477</v>
      </c>
      <c r="AB174" s="6" t="str">
        <f>+IFERROR(VLOOKUP(Z174,Auxiliar!$A:$C,2,0),"")</f>
        <v>CORE</v>
      </c>
      <c r="AC174" s="7" t="str">
        <f>+IFERROR(VLOOKUP(Z174,Auxiliar!$A:$C,3,0),"")</f>
        <v>0b 1% | 3b 4% | 5b 6%</v>
      </c>
      <c r="AK174" s="1">
        <v>2990</v>
      </c>
      <c r="AL174" s="1" t="s">
        <v>30</v>
      </c>
      <c r="AM174" s="6">
        <f>+IFERROR(VALUE(RIGHT(Tabla7[[#This Row],[B2B]],6)),"")</f>
        <v>2990</v>
      </c>
      <c r="AN174" s="6" t="str">
        <f>+IFERROR(VLOOKUP(AL174,Auxiliar!$A:$C,2,0),"")</f>
        <v>LATONES</v>
      </c>
      <c r="AO174" s="7" t="str">
        <f>+IFERROR(VLOOKUP(AL174,Auxiliar!$A:$C,3,0),"")</f>
        <v>1b 4% | 5b 7% | 97b 0%</v>
      </c>
      <c r="AQ174" s="1">
        <v>5009</v>
      </c>
      <c r="AR174" s="1" t="s">
        <v>31</v>
      </c>
      <c r="AS174" s="6">
        <f>+IFERROR(VALUE(RIGHT(Tabla8[[#This Row],[B2B]],6)),"")</f>
        <v>5009</v>
      </c>
      <c r="AT174" s="6" t="str">
        <f>+IFERROR(VLOOKUP(AR174,Auxiliar!$A:$C,2,0),"")</f>
        <v>LATONES</v>
      </c>
      <c r="AU174" s="7" t="str">
        <f>+IFERROR(VLOOKUP(AR174,Auxiliar!$A:$C,3,0),"")</f>
        <v>2b 3% | 4b 5% | 5b 8% | 193 0%</v>
      </c>
      <c r="AW174" s="1"/>
      <c r="AX174" s="1" t="s">
        <v>32</v>
      </c>
      <c r="AY174" s="6" t="str">
        <f>+IFERROR(VALUE(RIGHT(Tabla9[[#This Row],[B2B]],6)),"")</f>
        <v/>
      </c>
      <c r="AZ174" s="6" t="str">
        <f>+IFERROR(VLOOKUP(AX174,Auxiliar!$A:$C,2,0),"")</f>
        <v>LATONES</v>
      </c>
      <c r="BA174" s="7" t="str">
        <f>+IFERROR(VLOOKUP(AX174,Auxiliar!$A:$C,3,0),"")</f>
        <v>2b 3% | 4b 4% | 6b 5% | 10b 8%  | 385b 0%</v>
      </c>
      <c r="BC174" s="1"/>
      <c r="BD174" s="1" t="s">
        <v>33</v>
      </c>
      <c r="BE174" s="6" t="str">
        <f>+IFERROR(VALUE(RIGHT(Tabla10[[#This Row],[B2B]],6)),"")</f>
        <v/>
      </c>
      <c r="BF174" s="6" t="str">
        <f>+IFERROR(VLOOKUP(BD174,Auxiliar!$A:$C,2,0),"")</f>
        <v>LATONES</v>
      </c>
      <c r="BG174" s="7" t="str">
        <f>+IFERROR(VLOOKUP(BD174,Auxiliar!$A:$C,3,0),"")</f>
        <v>6b 4% | 12b 5% | 15b 8% | 385b 0%</v>
      </c>
      <c r="BI174" s="1"/>
      <c r="BJ174" s="1"/>
      <c r="BK174" s="6" t="str">
        <f>+IFERROR(VALUE(RIGHT(Tabla11[[#This Row],[B2B]],6)),"")</f>
        <v/>
      </c>
      <c r="BL174" s="6" t="str">
        <f>+IFERROR(VLOOKUP(BJ174,Auxiliar!$A:$C,2,0),"")</f>
        <v/>
      </c>
      <c r="BM174" s="7" t="str">
        <f>+IFERROR(VLOOKUP(BJ174,Auxiliar!$A:$C,3,0),"")</f>
        <v/>
      </c>
      <c r="BO174" s="1">
        <v>4829</v>
      </c>
      <c r="BP174" s="1" t="s">
        <v>39</v>
      </c>
      <c r="BQ174" s="6">
        <f>+IFERROR(VALUE(RIGHT(Tabla12[[#This Row],[B2B]],6)),"")</f>
        <v>4829</v>
      </c>
      <c r="BR174" s="6" t="str">
        <f>+IFERROR(VLOOKUP(BP174,Auxiliar!$A:$C,2,0),"")</f>
        <v>VALUE LITRO</v>
      </c>
      <c r="BS174" s="7" t="str">
        <f>+IFERROR(VLOOKUP(BP174,Auxiliar!$A:$C,3,0),"")</f>
        <v>1b 12%</v>
      </c>
      <c r="CA174" s="1">
        <v>2466</v>
      </c>
      <c r="CB174" s="1" t="s">
        <v>35</v>
      </c>
      <c r="CC174" s="6">
        <f>+IFERROR(VALUE(RIGHT(Tabla14[[#This Row],[B2B]],6)),"")</f>
        <v>2466</v>
      </c>
      <c r="CD174" s="6" t="str">
        <f>+IFERROR(VLOOKUP(CB174,Auxiliar!$A:$C,2,0),"")</f>
        <v>Corona 710cc</v>
      </c>
      <c r="CE174" s="7" t="str">
        <f>+IFERROR(VLOOKUP(CB174,Auxiliar!$A:$C,3,0),"")</f>
        <v>1b 10% | 85b 0%</v>
      </c>
      <c r="CG174" s="1"/>
      <c r="CH174" s="1"/>
      <c r="CI174" s="6" t="str">
        <f>+IFERROR(VALUE(RIGHT(Tabla15[[#This Row],[B2B]],6)),"")</f>
        <v/>
      </c>
      <c r="CJ174" s="6" t="str">
        <f>+IFERROR(VLOOKUP(CH174,Auxiliar!$A:$C,2,0),"")</f>
        <v/>
      </c>
      <c r="CK174" s="7" t="str">
        <f>+IFERROR(VLOOKUP(CH174,Auxiliar!$A:$C,3,0),"")</f>
        <v/>
      </c>
      <c r="CM174" s="1">
        <v>2422</v>
      </c>
      <c r="CN174" s="1" t="s">
        <v>20</v>
      </c>
      <c r="CO174" s="6">
        <v>2422</v>
      </c>
      <c r="CP174" s="6" t="s">
        <v>20</v>
      </c>
      <c r="CQ174" s="7" t="s">
        <v>21</v>
      </c>
      <c r="CS174" s="1"/>
      <c r="CT174" s="1"/>
      <c r="CU174" s="6" t="str">
        <f>+IFERROR(VALUE(RIGHT(Tabla17[[#This Row],[B2B]],6)),"")</f>
        <v/>
      </c>
      <c r="CV174" s="6" t="str">
        <f>+IFERROR(VLOOKUP(CT174,Auxiliar!$A:$C,2,0),"")</f>
        <v/>
      </c>
      <c r="CW174" s="7" t="str">
        <f>+IFERROR(VLOOKUP(CT174,Auxiliar!$A:$C,3,0),"")</f>
        <v/>
      </c>
      <c r="CY174" s="1">
        <v>2422</v>
      </c>
      <c r="CZ174" s="1" t="s">
        <v>16</v>
      </c>
      <c r="DA174" s="6">
        <f>+IFERROR(VALUE(RIGHT(Tabla18[[#This Row],[B2B]],6)),"")</f>
        <v>2422</v>
      </c>
      <c r="DB174" s="6" t="str">
        <f>+IFERROR(VLOOKUP(CZ174,Auxiliar!$A:$C,2,0),"")</f>
        <v>PREMIUM</v>
      </c>
      <c r="DC174" s="7" t="str">
        <f>+IFERROR(VLOOKUP(CZ174,Auxiliar!$A:$C,3,0),"")</f>
        <v>0b 0% | 2b 2% | 5b 3,5% | 10b 5%</v>
      </c>
      <c r="DE174" s="1">
        <v>2422</v>
      </c>
      <c r="DF174" s="1" t="s">
        <v>19</v>
      </c>
      <c r="DG174" s="6">
        <f>+IFERROR(VALUE(RIGHT(Tabla19[[#This Row],[B2B]],6)),"")</f>
        <v>2422</v>
      </c>
      <c r="DH174" s="6" t="str">
        <f>+IFERROR(VLOOKUP(DF174,Auxiliar!$A:$C,2,0),"")</f>
        <v>MICHELOB</v>
      </c>
      <c r="DI174" s="7" t="str">
        <f>+IFERROR(VLOOKUP(DF174,Auxiliar!$A:$C,3,0),"")</f>
        <v>1b 7% | 3b 22% | 8b 27%</v>
      </c>
      <c r="DK174" s="1"/>
      <c r="DL174" s="1"/>
      <c r="DM174" s="6" t="str">
        <f>+IFERROR(VALUE(RIGHT(Tabla20[[#This Row],[B2B]],6)),"")</f>
        <v/>
      </c>
      <c r="DN174" s="6" t="str">
        <f>+IFERROR(VLOOKUP(DL174,Auxiliar!$A:$C,2,0),"")</f>
        <v/>
      </c>
      <c r="DO174" s="7" t="str">
        <f>+IFERROR(VLOOKUP(DL174,Auxiliar!$A:$C,3,0),"")</f>
        <v/>
      </c>
      <c r="DQ174" s="1">
        <v>2423</v>
      </c>
      <c r="DR174" s="12" t="s">
        <v>24</v>
      </c>
      <c r="DS174" s="6">
        <f>+IFERROR(VALUE(RIGHT(Tabla21[[#This Row],[B2B]],6)),"")</f>
        <v>2423</v>
      </c>
      <c r="DT174" s="6" t="str">
        <f>+IFERROR(VLOOKUP(DR174,Auxiliar!$A:$C,2,0),"")</f>
        <v>CORONA PORRON</v>
      </c>
      <c r="DU174" s="7" t="str">
        <f>+IFERROR(VLOOKUP(DR174,Auxiliar!$A:$C,3,0),"")</f>
        <v>1b 5% | 20b 0%</v>
      </c>
      <c r="DW174" s="1">
        <v>5943</v>
      </c>
      <c r="DX174" s="12" t="s">
        <v>43</v>
      </c>
      <c r="DY174" s="6">
        <f>+IFERROR(VALUE(RIGHT(Tabla22[[#This Row],[B2B]],6)),"")</f>
        <v>5943</v>
      </c>
      <c r="DZ174" s="6" t="str">
        <f>+IFERROR(VLOOKUP(DX174,Auxiliar!$A:$C,2,0),"")</f>
        <v xml:space="preserve">VALUE LATA </v>
      </c>
      <c r="EA174" s="7" t="str">
        <f>+IFERROR(VLOOKUP(DX174,Auxiliar!$A:$C,3,0),"")</f>
        <v>1b 15% | 100b 18%</v>
      </c>
      <c r="EC174" s="1">
        <v>5941</v>
      </c>
      <c r="ED174" s="12" t="s">
        <v>47</v>
      </c>
      <c r="EE174" s="6">
        <f>+IFERROR(VALUE(RIGHT(Tabla23[[#This Row],[B2B]],6)),"")</f>
        <v>5941</v>
      </c>
      <c r="EF174" s="6" t="str">
        <f>+IFERROR(VLOOKUP(ED174,Auxiliar!$A:$C,2,0),"")</f>
        <v>VALUE LATON</v>
      </c>
      <c r="EG174" s="7" t="str">
        <f>+IFERROR(VLOOKUP(ED174,Auxiliar!$A:$C,3,0),"")</f>
        <v>1b 10% | 5b 15% | 192b 0%</v>
      </c>
      <c r="EI174" s="1"/>
      <c r="EJ174" s="12"/>
      <c r="EK174" s="6" t="str">
        <f>+IFERROR(VALUE(RIGHT(Tabla24[[#This Row],[B2B]],6)),"")</f>
        <v/>
      </c>
      <c r="EL174" s="6" t="str">
        <f>+IFERROR(VLOOKUP(EJ174,Auxiliar!$A:$C,2,0),"")</f>
        <v/>
      </c>
      <c r="EM174" s="7" t="str">
        <f>+IFERROR(VLOOKUP(EJ174,Auxiliar!$A:$C,3,0),"")</f>
        <v/>
      </c>
      <c r="EO174" s="1"/>
      <c r="EP174" s="12"/>
      <c r="EQ174" s="6" t="str">
        <f>+IFERROR(VALUE(RIGHT(Tabla25[[#This Row],[B2B]],6)),"")</f>
        <v/>
      </c>
      <c r="ER174" s="6" t="str">
        <f>+IFERROR(VLOOKUP(EP174,Auxiliar!$A:$C,2,0),"")</f>
        <v/>
      </c>
      <c r="ES174" s="7" t="str">
        <f>+IFERROR(VLOOKUP(EP174,Auxiliar!$A:$C,3,0),"")</f>
        <v/>
      </c>
      <c r="EU174" s="1"/>
      <c r="EV174" s="12"/>
      <c r="EW174" s="6" t="str">
        <f>+IFERROR(VALUE(RIGHT(Tabla26[[#This Row],[B2B]],6)),"")</f>
        <v/>
      </c>
      <c r="EX174" s="6" t="str">
        <f>+IFERROR(VLOOKUP(EV174,Auxiliar!$A:$C,2,0),"")</f>
        <v/>
      </c>
      <c r="EY174" s="7" t="str">
        <f>+IFERROR(VLOOKUP(EV174,Auxiliar!$A:$C,3,0),"")</f>
        <v/>
      </c>
      <c r="EZ174" s="1"/>
      <c r="FA174" s="12"/>
      <c r="FB174" s="6" t="str">
        <f>+IFERROR(VALUE(RIGHT(Tabla27[[#This Row],[B2B]],6)),"")</f>
        <v/>
      </c>
      <c r="FC174" s="6" t="str">
        <f>+IFERROR(VLOOKUP(FA174,Auxiliar!$A:$C,2,0),"")</f>
        <v/>
      </c>
      <c r="FD174" s="7" t="str">
        <f>+IFERROR(VLOOKUP(FA174,Auxiliar!$A:$C,3,0),"")</f>
        <v/>
      </c>
      <c r="FE174" s="1"/>
      <c r="FF174" s="12"/>
      <c r="FG174" s="6" t="str">
        <f>+IFERROR(VALUE(RIGHT(Tabla28[[#This Row],[B2B]],6)),"")</f>
        <v/>
      </c>
      <c r="FH174" s="6" t="str">
        <f>+IFERROR(VLOOKUP(FF174,Auxiliar!$A:$C,2,0),"")</f>
        <v/>
      </c>
      <c r="FI174" s="7" t="str">
        <f>+IFERROR(VLOOKUP(FF174,Auxiliar!$A:$C,3,0),"")</f>
        <v/>
      </c>
      <c r="FJ174" s="1"/>
      <c r="FK174" s="12"/>
      <c r="FL174" s="6" t="str">
        <f>+IFERROR(VALUE(RIGHT(Tabla29[[#This Row],[B2B]],6)),"")</f>
        <v/>
      </c>
      <c r="FM174" s="6" t="str">
        <f>+IFERROR(VLOOKUP(FK174,Auxiliar!$A:$C,2,0),"")</f>
        <v/>
      </c>
      <c r="FN174" s="7" t="str">
        <f>+IFERROR(VLOOKUP(FK174,Auxiliar!$A:$C,3,0),"")</f>
        <v/>
      </c>
      <c r="FO174" s="1"/>
      <c r="FP174" s="12"/>
      <c r="FQ174" s="6" t="str">
        <f>+IFERROR(VALUE(RIGHT(Tabla30[[#This Row],[B2B]],6)),"")</f>
        <v/>
      </c>
      <c r="FR174" s="6" t="str">
        <f>+IFERROR(VLOOKUP(FP174,Auxiliar!$A:$C,2,0),"")</f>
        <v/>
      </c>
      <c r="FS174" s="7"/>
      <c r="FT174" s="1"/>
      <c r="FU174" s="12"/>
      <c r="FV174" s="6" t="str">
        <f>+IFERROR(VALUE(RIGHT(Tabla31[[#This Row],[B2B]],6)),"")</f>
        <v/>
      </c>
      <c r="FW174" s="6" t="str">
        <f>+IFERROR(VLOOKUP(FU174,Auxiliar!$A:$C,2,0),"")</f>
        <v/>
      </c>
      <c r="FX174" s="7" t="str">
        <f>+IFERROR(VLOOKUP(FU174,Auxiliar!$A:$C,3,0),"")</f>
        <v/>
      </c>
      <c r="FY174" s="1"/>
      <c r="FZ174" s="12"/>
      <c r="GA174" s="6" t="str">
        <f>+IFERROR(VALUE(RIGHT(Tabla32[[#This Row],[B2B]],6)),"")</f>
        <v/>
      </c>
      <c r="GB174" s="6" t="str">
        <f>+IFERROR(VLOOKUP(FZ174,Auxiliar!$A:$C,2,0),"")</f>
        <v/>
      </c>
      <c r="GC174" s="7" t="str">
        <f>+IFERROR(VLOOKUP(FZ174,Auxiliar!$A:$C,3,0),"")</f>
        <v/>
      </c>
      <c r="GD174" s="1"/>
      <c r="GE174" s="12"/>
      <c r="GF174" s="6" t="str">
        <f>+IFERROR(VALUE(RIGHT(Tabla33[[#This Row],[B2B]],6)),"")</f>
        <v/>
      </c>
      <c r="GG174" s="6" t="str">
        <f>+IFERROR(VLOOKUP(GE174,Auxiliar!$A:$C,2,0),"")</f>
        <v/>
      </c>
      <c r="GH174" s="7" t="str">
        <f>+IFERROR(VLOOKUP(GE174,Auxiliar!$A:$C,3,0),"")</f>
        <v/>
      </c>
    </row>
    <row r="175" spans="1:190" x14ac:dyDescent="0.25">
      <c r="A175" s="1"/>
      <c r="B175" s="1"/>
      <c r="C175" t="str">
        <f>+IFERROR(VALUE(RIGHT(Tabla1[[#This Row],[B2B]],6)),"")</f>
        <v/>
      </c>
      <c r="D175" t="str">
        <f>+IFERROR(VLOOKUP(B175,Auxiliar!$A:$C,2,0),"")</f>
        <v/>
      </c>
      <c r="E175" s="5" t="str">
        <f>+IFERROR(VLOOKUP(B175,Auxiliar!$A:$C,3,0),"")</f>
        <v/>
      </c>
      <c r="S175" s="1">
        <v>3276</v>
      </c>
      <c r="T175" s="1" t="s">
        <v>9</v>
      </c>
      <c r="U175" s="6">
        <f>+IFERROR(VALUE(RIGHT(Tabla4[[#This Row],[B2B]],6)),"")</f>
        <v>3276</v>
      </c>
      <c r="V175" s="6" t="str">
        <f>+IFERROR(VLOOKUP(T175,Auxiliar!$A:$C,2,0),"")</f>
        <v>CORE</v>
      </c>
      <c r="W175" s="7" t="str">
        <f>+IFERROR(VLOOKUP(T175,Auxiliar!$A:$C,3,0),"")</f>
        <v>0b 1% | 2b 5% | 4b 6%</v>
      </c>
      <c r="Y175" s="1">
        <v>5482</v>
      </c>
      <c r="Z175" s="1" t="s">
        <v>10</v>
      </c>
      <c r="AA175" s="6">
        <f>+IFERROR(VALUE(RIGHT(Tabla5[[#This Row],[B2B]],6)),"")</f>
        <v>5482</v>
      </c>
      <c r="AB175" s="6" t="str">
        <f>+IFERROR(VLOOKUP(Z175,Auxiliar!$A:$C,2,0),"")</f>
        <v>CORE</v>
      </c>
      <c r="AC175" s="7" t="str">
        <f>+IFERROR(VLOOKUP(Z175,Auxiliar!$A:$C,3,0),"")</f>
        <v>0b 1% | 3b 4% | 5b 6%</v>
      </c>
      <c r="AK175" s="1">
        <v>3007</v>
      </c>
      <c r="AL175" s="1" t="s">
        <v>30</v>
      </c>
      <c r="AM175" s="6">
        <f>+IFERROR(VALUE(RIGHT(Tabla7[[#This Row],[B2B]],6)),"")</f>
        <v>3007</v>
      </c>
      <c r="AN175" s="6" t="str">
        <f>+IFERROR(VLOOKUP(AL175,Auxiliar!$A:$C,2,0),"")</f>
        <v>LATONES</v>
      </c>
      <c r="AO175" s="7" t="str">
        <f>+IFERROR(VLOOKUP(AL175,Auxiliar!$A:$C,3,0),"")</f>
        <v>1b 4% | 5b 7% | 97b 0%</v>
      </c>
      <c r="AQ175" s="1">
        <v>5011</v>
      </c>
      <c r="AR175" s="1" t="s">
        <v>31</v>
      </c>
      <c r="AS175" s="6">
        <f>+IFERROR(VALUE(RIGHT(Tabla8[[#This Row],[B2B]],6)),"")</f>
        <v>5011</v>
      </c>
      <c r="AT175" s="6" t="str">
        <f>+IFERROR(VLOOKUP(AR175,Auxiliar!$A:$C,2,0),"")</f>
        <v>LATONES</v>
      </c>
      <c r="AU175" s="7" t="str">
        <f>+IFERROR(VLOOKUP(AR175,Auxiliar!$A:$C,3,0),"")</f>
        <v>2b 3% | 4b 5% | 5b 8% | 193 0%</v>
      </c>
      <c r="AW175" s="1"/>
      <c r="AX175" s="1" t="s">
        <v>32</v>
      </c>
      <c r="AY175" s="6" t="str">
        <f>+IFERROR(VALUE(RIGHT(Tabla9[[#This Row],[B2B]],6)),"")</f>
        <v/>
      </c>
      <c r="AZ175" s="6" t="str">
        <f>+IFERROR(VLOOKUP(AX175,Auxiliar!$A:$C,2,0),"")</f>
        <v>LATONES</v>
      </c>
      <c r="BA175" s="7" t="str">
        <f>+IFERROR(VLOOKUP(AX175,Auxiliar!$A:$C,3,0),"")</f>
        <v>2b 3% | 4b 4% | 6b 5% | 10b 8%  | 385b 0%</v>
      </c>
      <c r="BC175" s="1"/>
      <c r="BD175" s="1" t="s">
        <v>33</v>
      </c>
      <c r="BE175" s="6" t="str">
        <f>+IFERROR(VALUE(RIGHT(Tabla10[[#This Row],[B2B]],6)),"")</f>
        <v/>
      </c>
      <c r="BF175" s="6" t="str">
        <f>+IFERROR(VLOOKUP(BD175,Auxiliar!$A:$C,2,0),"")</f>
        <v>LATONES</v>
      </c>
      <c r="BG175" s="7" t="str">
        <f>+IFERROR(VLOOKUP(BD175,Auxiliar!$A:$C,3,0),"")</f>
        <v>6b 4% | 12b 5% | 15b 8% | 385b 0%</v>
      </c>
      <c r="BI175" s="1"/>
      <c r="BJ175" s="1"/>
      <c r="BK175" s="6" t="str">
        <f>+IFERROR(VALUE(RIGHT(Tabla11[[#This Row],[B2B]],6)),"")</f>
        <v/>
      </c>
      <c r="BL175" s="6" t="str">
        <f>+IFERROR(VLOOKUP(BJ175,Auxiliar!$A:$C,2,0),"")</f>
        <v/>
      </c>
      <c r="BM175" s="7" t="str">
        <f>+IFERROR(VLOOKUP(BJ175,Auxiliar!$A:$C,3,0),"")</f>
        <v/>
      </c>
      <c r="BO175" s="1">
        <v>5943</v>
      </c>
      <c r="BP175" s="1" t="s">
        <v>39</v>
      </c>
      <c r="BQ175" s="6">
        <f>+IFERROR(VALUE(RIGHT(Tabla12[[#This Row],[B2B]],6)),"")</f>
        <v>5943</v>
      </c>
      <c r="BR175" s="6" t="str">
        <f>+IFERROR(VLOOKUP(BP175,Auxiliar!$A:$C,2,0),"")</f>
        <v>VALUE LITRO</v>
      </c>
      <c r="BS175" s="7" t="str">
        <f>+IFERROR(VLOOKUP(BP175,Auxiliar!$A:$C,3,0),"")</f>
        <v>1b 12%</v>
      </c>
      <c r="CA175" s="1">
        <v>2471</v>
      </c>
      <c r="CB175" s="1" t="s">
        <v>35</v>
      </c>
      <c r="CC175" s="6">
        <f>+IFERROR(VALUE(RIGHT(Tabla14[[#This Row],[B2B]],6)),"")</f>
        <v>2471</v>
      </c>
      <c r="CD175" s="6" t="str">
        <f>+IFERROR(VLOOKUP(CB175,Auxiliar!$A:$C,2,0),"")</f>
        <v>Corona 710cc</v>
      </c>
      <c r="CE175" s="7" t="str">
        <f>+IFERROR(VLOOKUP(CB175,Auxiliar!$A:$C,3,0),"")</f>
        <v>1b 10% | 85b 0%</v>
      </c>
      <c r="CG175" s="1"/>
      <c r="CH175" s="1"/>
      <c r="CI175" s="6" t="str">
        <f>+IFERROR(VALUE(RIGHT(Tabla15[[#This Row],[B2B]],6)),"")</f>
        <v/>
      </c>
      <c r="CJ175" s="6" t="str">
        <f>+IFERROR(VLOOKUP(CH175,Auxiliar!$A:$C,2,0),"")</f>
        <v/>
      </c>
      <c r="CK175" s="7" t="str">
        <f>+IFERROR(VLOOKUP(CH175,Auxiliar!$A:$C,3,0),"")</f>
        <v/>
      </c>
      <c r="CM175" s="1">
        <v>2423</v>
      </c>
      <c r="CN175" s="1" t="s">
        <v>20</v>
      </c>
      <c r="CO175" s="6">
        <v>2423</v>
      </c>
      <c r="CP175" s="6" t="s">
        <v>20</v>
      </c>
      <c r="CQ175" s="7" t="s">
        <v>21</v>
      </c>
      <c r="CS175" s="1"/>
      <c r="CT175" s="1"/>
      <c r="CU175" s="6" t="str">
        <f>+IFERROR(VALUE(RIGHT(Tabla17[[#This Row],[B2B]],6)),"")</f>
        <v/>
      </c>
      <c r="CV175" s="6" t="str">
        <f>+IFERROR(VLOOKUP(CT175,Auxiliar!$A:$C,2,0),"")</f>
        <v/>
      </c>
      <c r="CW175" s="7" t="str">
        <f>+IFERROR(VLOOKUP(CT175,Auxiliar!$A:$C,3,0),"")</f>
        <v/>
      </c>
      <c r="CY175" s="1">
        <v>2423</v>
      </c>
      <c r="CZ175" s="1" t="s">
        <v>16</v>
      </c>
      <c r="DA175" s="6">
        <f>+IFERROR(VALUE(RIGHT(Tabla18[[#This Row],[B2B]],6)),"")</f>
        <v>2423</v>
      </c>
      <c r="DB175" s="6" t="str">
        <f>+IFERROR(VLOOKUP(CZ175,Auxiliar!$A:$C,2,0),"")</f>
        <v>PREMIUM</v>
      </c>
      <c r="DC175" s="7" t="str">
        <f>+IFERROR(VLOOKUP(CZ175,Auxiliar!$A:$C,3,0),"")</f>
        <v>0b 0% | 2b 2% | 5b 3,5% | 10b 5%</v>
      </c>
      <c r="DE175" s="1">
        <v>2423</v>
      </c>
      <c r="DF175" s="1" t="s">
        <v>19</v>
      </c>
      <c r="DG175" s="6">
        <f>+IFERROR(VALUE(RIGHT(Tabla19[[#This Row],[B2B]],6)),"")</f>
        <v>2423</v>
      </c>
      <c r="DH175" s="6" t="str">
        <f>+IFERROR(VLOOKUP(DF175,Auxiliar!$A:$C,2,0),"")</f>
        <v>MICHELOB</v>
      </c>
      <c r="DI175" s="7" t="str">
        <f>+IFERROR(VLOOKUP(DF175,Auxiliar!$A:$C,3,0),"")</f>
        <v>1b 7% | 3b 22% | 8b 27%</v>
      </c>
      <c r="DK175" s="1"/>
      <c r="DL175" s="1"/>
      <c r="DM175" s="6" t="str">
        <f>+IFERROR(VALUE(RIGHT(Tabla20[[#This Row],[B2B]],6)),"")</f>
        <v/>
      </c>
      <c r="DN175" s="6" t="str">
        <f>+IFERROR(VLOOKUP(DL175,Auxiliar!$A:$C,2,0),"")</f>
        <v/>
      </c>
      <c r="DO175" s="7" t="str">
        <f>+IFERROR(VLOOKUP(DL175,Auxiliar!$A:$C,3,0),"")</f>
        <v/>
      </c>
      <c r="DQ175" s="1">
        <v>2424</v>
      </c>
      <c r="DR175" s="12" t="s">
        <v>24</v>
      </c>
      <c r="DS175" s="6">
        <f>+IFERROR(VALUE(RIGHT(Tabla21[[#This Row],[B2B]],6)),"")</f>
        <v>2424</v>
      </c>
      <c r="DT175" s="6" t="str">
        <f>+IFERROR(VLOOKUP(DR175,Auxiliar!$A:$C,2,0),"")</f>
        <v>CORONA PORRON</v>
      </c>
      <c r="DU175" s="7" t="str">
        <f>+IFERROR(VLOOKUP(DR175,Auxiliar!$A:$C,3,0),"")</f>
        <v>1b 5% | 20b 0%</v>
      </c>
      <c r="DW175" s="1">
        <v>5945</v>
      </c>
      <c r="DX175" s="12" t="s">
        <v>43</v>
      </c>
      <c r="DY175" s="6">
        <f>+IFERROR(VALUE(RIGHT(Tabla22[[#This Row],[B2B]],6)),"")</f>
        <v>5945</v>
      </c>
      <c r="DZ175" s="6" t="str">
        <f>+IFERROR(VLOOKUP(DX175,Auxiliar!$A:$C,2,0),"")</f>
        <v xml:space="preserve">VALUE LATA </v>
      </c>
      <c r="EA175" s="7" t="str">
        <f>+IFERROR(VLOOKUP(DX175,Auxiliar!$A:$C,3,0),"")</f>
        <v>1b 15% | 100b 18%</v>
      </c>
      <c r="EC175" s="1">
        <v>4829</v>
      </c>
      <c r="ED175" s="12" t="s">
        <v>47</v>
      </c>
      <c r="EE175" s="6">
        <f>+IFERROR(VALUE(RIGHT(Tabla23[[#This Row],[B2B]],6)),"")</f>
        <v>4829</v>
      </c>
      <c r="EF175" s="6" t="str">
        <f>+IFERROR(VLOOKUP(ED175,Auxiliar!$A:$C,2,0),"")</f>
        <v>VALUE LATON</v>
      </c>
      <c r="EG175" s="7" t="str">
        <f>+IFERROR(VLOOKUP(ED175,Auxiliar!$A:$C,3,0),"")</f>
        <v>1b 10% | 5b 15% | 192b 0%</v>
      </c>
      <c r="EI175" s="1"/>
      <c r="EJ175" s="12"/>
      <c r="EK175" s="6" t="str">
        <f>+IFERROR(VALUE(RIGHT(Tabla24[[#This Row],[B2B]],6)),"")</f>
        <v/>
      </c>
      <c r="EL175" s="6" t="str">
        <f>+IFERROR(VLOOKUP(EJ175,Auxiliar!$A:$C,2,0),"")</f>
        <v/>
      </c>
      <c r="EM175" s="7" t="str">
        <f>+IFERROR(VLOOKUP(EJ175,Auxiliar!$A:$C,3,0),"")</f>
        <v/>
      </c>
      <c r="EO175" s="1"/>
      <c r="EP175" s="12"/>
      <c r="EQ175" s="6" t="str">
        <f>+IFERROR(VALUE(RIGHT(Tabla25[[#This Row],[B2B]],6)),"")</f>
        <v/>
      </c>
      <c r="ER175" s="6" t="str">
        <f>+IFERROR(VLOOKUP(EP175,Auxiliar!$A:$C,2,0),"")</f>
        <v/>
      </c>
      <c r="ES175" s="7" t="str">
        <f>+IFERROR(VLOOKUP(EP175,Auxiliar!$A:$C,3,0),"")</f>
        <v/>
      </c>
      <c r="EU175" s="1"/>
      <c r="EV175" s="12"/>
      <c r="EW175" s="6" t="str">
        <f>+IFERROR(VALUE(RIGHT(Tabla26[[#This Row],[B2B]],6)),"")</f>
        <v/>
      </c>
      <c r="EX175" s="6" t="str">
        <f>+IFERROR(VLOOKUP(EV175,Auxiliar!$A:$C,2,0),"")</f>
        <v/>
      </c>
      <c r="EY175" s="7" t="str">
        <f>+IFERROR(VLOOKUP(EV175,Auxiliar!$A:$C,3,0),"")</f>
        <v/>
      </c>
      <c r="EZ175" s="1"/>
      <c r="FA175" s="12"/>
      <c r="FB175" s="6" t="str">
        <f>+IFERROR(VALUE(RIGHT(Tabla27[[#This Row],[B2B]],6)),"")</f>
        <v/>
      </c>
      <c r="FC175" s="6" t="str">
        <f>+IFERROR(VLOOKUP(FA175,Auxiliar!$A:$C,2,0),"")</f>
        <v/>
      </c>
      <c r="FD175" s="7" t="str">
        <f>+IFERROR(VLOOKUP(FA175,Auxiliar!$A:$C,3,0),"")</f>
        <v/>
      </c>
      <c r="FE175" s="1"/>
      <c r="FF175" s="12"/>
      <c r="FG175" s="6" t="str">
        <f>+IFERROR(VALUE(RIGHT(Tabla28[[#This Row],[B2B]],6)),"")</f>
        <v/>
      </c>
      <c r="FH175" s="6" t="str">
        <f>+IFERROR(VLOOKUP(FF175,Auxiliar!$A:$C,2,0),"")</f>
        <v/>
      </c>
      <c r="FI175" s="7" t="str">
        <f>+IFERROR(VLOOKUP(FF175,Auxiliar!$A:$C,3,0),"")</f>
        <v/>
      </c>
      <c r="FJ175" s="1"/>
      <c r="FK175" s="12"/>
      <c r="FL175" s="6" t="str">
        <f>+IFERROR(VALUE(RIGHT(Tabla29[[#This Row],[B2B]],6)),"")</f>
        <v/>
      </c>
      <c r="FM175" s="6" t="str">
        <f>+IFERROR(VLOOKUP(FK175,Auxiliar!$A:$C,2,0),"")</f>
        <v/>
      </c>
      <c r="FN175" s="7" t="str">
        <f>+IFERROR(VLOOKUP(FK175,Auxiliar!$A:$C,3,0),"")</f>
        <v/>
      </c>
      <c r="FO175" s="1"/>
      <c r="FP175" s="12"/>
      <c r="FQ175" s="6" t="str">
        <f>+IFERROR(VALUE(RIGHT(Tabla30[[#This Row],[B2B]],6)),"")</f>
        <v/>
      </c>
      <c r="FR175" s="6" t="str">
        <f>+IFERROR(VLOOKUP(FP175,Auxiliar!$A:$C,2,0),"")</f>
        <v/>
      </c>
      <c r="FS175" s="7"/>
      <c r="FT175" s="1"/>
      <c r="FU175" s="12"/>
      <c r="FV175" s="6" t="str">
        <f>+IFERROR(VALUE(RIGHT(Tabla31[[#This Row],[B2B]],6)),"")</f>
        <v/>
      </c>
      <c r="FW175" s="6" t="str">
        <f>+IFERROR(VLOOKUP(FU175,Auxiliar!$A:$C,2,0),"")</f>
        <v/>
      </c>
      <c r="FX175" s="7" t="str">
        <f>+IFERROR(VLOOKUP(FU175,Auxiliar!$A:$C,3,0),"")</f>
        <v/>
      </c>
      <c r="FY175" s="1"/>
      <c r="FZ175" s="12"/>
      <c r="GA175" s="6" t="str">
        <f>+IFERROR(VALUE(RIGHT(Tabla32[[#This Row],[B2B]],6)),"")</f>
        <v/>
      </c>
      <c r="GB175" s="6" t="str">
        <f>+IFERROR(VLOOKUP(FZ175,Auxiliar!$A:$C,2,0),"")</f>
        <v/>
      </c>
      <c r="GC175" s="7" t="str">
        <f>+IFERROR(VLOOKUP(FZ175,Auxiliar!$A:$C,3,0),"")</f>
        <v/>
      </c>
      <c r="GD175" s="1"/>
      <c r="GE175" s="12"/>
      <c r="GF175" s="6" t="str">
        <f>+IFERROR(VALUE(RIGHT(Tabla33[[#This Row],[B2B]],6)),"")</f>
        <v/>
      </c>
      <c r="GG175" s="6" t="str">
        <f>+IFERROR(VLOOKUP(GE175,Auxiliar!$A:$C,2,0),"")</f>
        <v/>
      </c>
      <c r="GH175" s="7" t="str">
        <f>+IFERROR(VLOOKUP(GE175,Auxiliar!$A:$C,3,0),"")</f>
        <v/>
      </c>
    </row>
    <row r="176" spans="1:190" x14ac:dyDescent="0.25">
      <c r="A176" s="1"/>
      <c r="B176" s="1"/>
      <c r="C176" t="str">
        <f>+IFERROR(VALUE(RIGHT(Tabla1[[#This Row],[B2B]],6)),"")</f>
        <v/>
      </c>
      <c r="D176" t="str">
        <f>+IFERROR(VLOOKUP(B176,Auxiliar!$A:$C,2,0),"")</f>
        <v/>
      </c>
      <c r="E176" s="5" t="str">
        <f>+IFERROR(VLOOKUP(B176,Auxiliar!$A:$C,3,0),"")</f>
        <v/>
      </c>
      <c r="S176" s="1">
        <v>3286</v>
      </c>
      <c r="T176" s="1" t="s">
        <v>9</v>
      </c>
      <c r="U176" s="6">
        <f>+IFERROR(VALUE(RIGHT(Tabla4[[#This Row],[B2B]],6)),"")</f>
        <v>3286</v>
      </c>
      <c r="V176" s="6" t="str">
        <f>+IFERROR(VLOOKUP(T176,Auxiliar!$A:$C,2,0),"")</f>
        <v>CORE</v>
      </c>
      <c r="W176" s="7" t="str">
        <f>+IFERROR(VLOOKUP(T176,Auxiliar!$A:$C,3,0),"")</f>
        <v>0b 1% | 2b 5% | 4b 6%</v>
      </c>
      <c r="Y176" s="1">
        <v>5508</v>
      </c>
      <c r="Z176" s="1" t="s">
        <v>10</v>
      </c>
      <c r="AA176" s="6">
        <f>+IFERROR(VALUE(RIGHT(Tabla5[[#This Row],[B2B]],6)),"")</f>
        <v>5508</v>
      </c>
      <c r="AB176" s="6" t="str">
        <f>+IFERROR(VLOOKUP(Z176,Auxiliar!$A:$C,2,0),"")</f>
        <v>CORE</v>
      </c>
      <c r="AC176" s="7" t="str">
        <f>+IFERROR(VLOOKUP(Z176,Auxiliar!$A:$C,3,0),"")</f>
        <v>0b 1% | 3b 4% | 5b 6%</v>
      </c>
      <c r="AK176" s="1">
        <v>3010</v>
      </c>
      <c r="AL176" s="1" t="s">
        <v>30</v>
      </c>
      <c r="AM176" s="6">
        <f>+IFERROR(VALUE(RIGHT(Tabla7[[#This Row],[B2B]],6)),"")</f>
        <v>3010</v>
      </c>
      <c r="AN176" s="6" t="str">
        <f>+IFERROR(VLOOKUP(AL176,Auxiliar!$A:$C,2,0),"")</f>
        <v>LATONES</v>
      </c>
      <c r="AO176" s="7" t="str">
        <f>+IFERROR(VLOOKUP(AL176,Auxiliar!$A:$C,3,0),"")</f>
        <v>1b 4% | 5b 7% | 97b 0%</v>
      </c>
      <c r="AQ176" s="1">
        <v>5018</v>
      </c>
      <c r="AR176" s="1" t="s">
        <v>31</v>
      </c>
      <c r="AS176" s="6">
        <f>+IFERROR(VALUE(RIGHT(Tabla8[[#This Row],[B2B]],6)),"")</f>
        <v>5018</v>
      </c>
      <c r="AT176" s="6" t="str">
        <f>+IFERROR(VLOOKUP(AR176,Auxiliar!$A:$C,2,0),"")</f>
        <v>LATONES</v>
      </c>
      <c r="AU176" s="7" t="str">
        <f>+IFERROR(VLOOKUP(AR176,Auxiliar!$A:$C,3,0),"")</f>
        <v>2b 3% | 4b 5% | 5b 8% | 193 0%</v>
      </c>
      <c r="AW176" s="1"/>
      <c r="AX176" s="1" t="s">
        <v>32</v>
      </c>
      <c r="AY176" s="6" t="str">
        <f>+IFERROR(VALUE(RIGHT(Tabla9[[#This Row],[B2B]],6)),"")</f>
        <v/>
      </c>
      <c r="AZ176" s="6" t="str">
        <f>+IFERROR(VLOOKUP(AX176,Auxiliar!$A:$C,2,0),"")</f>
        <v>LATONES</v>
      </c>
      <c r="BA176" s="7" t="str">
        <f>+IFERROR(VLOOKUP(AX176,Auxiliar!$A:$C,3,0),"")</f>
        <v>2b 3% | 4b 4% | 6b 5% | 10b 8%  | 385b 0%</v>
      </c>
      <c r="BC176" s="1"/>
      <c r="BD176" s="1" t="s">
        <v>33</v>
      </c>
      <c r="BE176" s="6" t="str">
        <f>+IFERROR(VALUE(RIGHT(Tabla10[[#This Row],[B2B]],6)),"")</f>
        <v/>
      </c>
      <c r="BF176" s="6" t="str">
        <f>+IFERROR(VLOOKUP(BD176,Auxiliar!$A:$C,2,0),"")</f>
        <v>LATONES</v>
      </c>
      <c r="BG176" s="7" t="str">
        <f>+IFERROR(VLOOKUP(BD176,Auxiliar!$A:$C,3,0),"")</f>
        <v>6b 4% | 12b 5% | 15b 8% | 385b 0%</v>
      </c>
      <c r="BI176" s="1"/>
      <c r="BJ176" s="1"/>
      <c r="BK176" s="6" t="str">
        <f>+IFERROR(VALUE(RIGHT(Tabla11[[#This Row],[B2B]],6)),"")</f>
        <v/>
      </c>
      <c r="BL176" s="6" t="str">
        <f>+IFERROR(VLOOKUP(BJ176,Auxiliar!$A:$C,2,0),"")</f>
        <v/>
      </c>
      <c r="BM176" s="7" t="str">
        <f>+IFERROR(VLOOKUP(BJ176,Auxiliar!$A:$C,3,0),"")</f>
        <v/>
      </c>
      <c r="BO176" s="1">
        <v>5944</v>
      </c>
      <c r="BP176" s="1" t="s">
        <v>39</v>
      </c>
      <c r="BQ176" s="6">
        <f>+IFERROR(VALUE(RIGHT(Tabla12[[#This Row],[B2B]],6)),"")</f>
        <v>5944</v>
      </c>
      <c r="BR176" s="6" t="str">
        <f>+IFERROR(VLOOKUP(BP176,Auxiliar!$A:$C,2,0),"")</f>
        <v>VALUE LITRO</v>
      </c>
      <c r="BS176" s="7" t="str">
        <f>+IFERROR(VLOOKUP(BP176,Auxiliar!$A:$C,3,0),"")</f>
        <v>1b 12%</v>
      </c>
      <c r="CA176" s="1">
        <v>2478</v>
      </c>
      <c r="CB176" s="1" t="s">
        <v>35</v>
      </c>
      <c r="CC176" s="6">
        <f>+IFERROR(VALUE(RIGHT(Tabla14[[#This Row],[B2B]],6)),"")</f>
        <v>2478</v>
      </c>
      <c r="CD176" s="6" t="str">
        <f>+IFERROR(VLOOKUP(CB176,Auxiliar!$A:$C,2,0),"")</f>
        <v>Corona 710cc</v>
      </c>
      <c r="CE176" s="7" t="str">
        <f>+IFERROR(VLOOKUP(CB176,Auxiliar!$A:$C,3,0),"")</f>
        <v>1b 10% | 85b 0%</v>
      </c>
      <c r="CG176" s="1"/>
      <c r="CH176" s="1"/>
      <c r="CI176" s="6" t="str">
        <f>+IFERROR(VALUE(RIGHT(Tabla15[[#This Row],[B2B]],6)),"")</f>
        <v/>
      </c>
      <c r="CJ176" s="6" t="str">
        <f>+IFERROR(VLOOKUP(CH176,Auxiliar!$A:$C,2,0),"")</f>
        <v/>
      </c>
      <c r="CK176" s="7" t="str">
        <f>+IFERROR(VLOOKUP(CH176,Auxiliar!$A:$C,3,0),"")</f>
        <v/>
      </c>
      <c r="CM176" s="1">
        <v>2424</v>
      </c>
      <c r="CN176" s="1" t="s">
        <v>20</v>
      </c>
      <c r="CO176" s="6">
        <v>2424</v>
      </c>
      <c r="CP176" s="6" t="s">
        <v>20</v>
      </c>
      <c r="CQ176" s="7" t="s">
        <v>21</v>
      </c>
      <c r="CS176" s="1"/>
      <c r="CT176" s="1"/>
      <c r="CU176" s="6" t="str">
        <f>+IFERROR(VALUE(RIGHT(Tabla17[[#This Row],[B2B]],6)),"")</f>
        <v/>
      </c>
      <c r="CV176" s="6" t="str">
        <f>+IFERROR(VLOOKUP(CT176,Auxiliar!$A:$C,2,0),"")</f>
        <v/>
      </c>
      <c r="CW176" s="7" t="str">
        <f>+IFERROR(VLOOKUP(CT176,Auxiliar!$A:$C,3,0),"")</f>
        <v/>
      </c>
      <c r="CY176" s="1">
        <v>2424</v>
      </c>
      <c r="CZ176" s="1" t="s">
        <v>16</v>
      </c>
      <c r="DA176" s="6">
        <f>+IFERROR(VALUE(RIGHT(Tabla18[[#This Row],[B2B]],6)),"")</f>
        <v>2424</v>
      </c>
      <c r="DB176" s="6" t="str">
        <f>+IFERROR(VLOOKUP(CZ176,Auxiliar!$A:$C,2,0),"")</f>
        <v>PREMIUM</v>
      </c>
      <c r="DC176" s="7" t="str">
        <f>+IFERROR(VLOOKUP(CZ176,Auxiliar!$A:$C,3,0),"")</f>
        <v>0b 0% | 2b 2% | 5b 3,5% | 10b 5%</v>
      </c>
      <c r="DE176" s="1">
        <v>2424</v>
      </c>
      <c r="DF176" s="1" t="s">
        <v>19</v>
      </c>
      <c r="DG176" s="6">
        <f>+IFERROR(VALUE(RIGHT(Tabla19[[#This Row],[B2B]],6)),"")</f>
        <v>2424</v>
      </c>
      <c r="DH176" s="6" t="str">
        <f>+IFERROR(VLOOKUP(DF176,Auxiliar!$A:$C,2,0),"")</f>
        <v>MICHELOB</v>
      </c>
      <c r="DI176" s="7" t="str">
        <f>+IFERROR(VLOOKUP(DF176,Auxiliar!$A:$C,3,0),"")</f>
        <v>1b 7% | 3b 22% | 8b 27%</v>
      </c>
      <c r="DK176" s="1"/>
      <c r="DL176" s="1"/>
      <c r="DM176" s="6" t="str">
        <f>+IFERROR(VALUE(RIGHT(Tabla20[[#This Row],[B2B]],6)),"")</f>
        <v/>
      </c>
      <c r="DN176" s="6" t="str">
        <f>+IFERROR(VLOOKUP(DL176,Auxiliar!$A:$C,2,0),"")</f>
        <v/>
      </c>
      <c r="DO176" s="7" t="str">
        <f>+IFERROR(VLOOKUP(DL176,Auxiliar!$A:$C,3,0),"")</f>
        <v/>
      </c>
      <c r="DQ176" s="1">
        <v>2428</v>
      </c>
      <c r="DR176" s="12" t="s">
        <v>24</v>
      </c>
      <c r="DS176" s="6">
        <f>+IFERROR(VALUE(RIGHT(Tabla21[[#This Row],[B2B]],6)),"")</f>
        <v>2428</v>
      </c>
      <c r="DT176" s="6" t="str">
        <f>+IFERROR(VLOOKUP(DR176,Auxiliar!$A:$C,2,0),"")</f>
        <v>CORONA PORRON</v>
      </c>
      <c r="DU176" s="7" t="str">
        <f>+IFERROR(VLOOKUP(DR176,Auxiliar!$A:$C,3,0),"")</f>
        <v>1b 5% | 20b 0%</v>
      </c>
      <c r="DW176" s="1">
        <v>5946</v>
      </c>
      <c r="DX176" s="12" t="s">
        <v>43</v>
      </c>
      <c r="DY176" s="6">
        <f>+IFERROR(VALUE(RIGHT(Tabla22[[#This Row],[B2B]],6)),"")</f>
        <v>5946</v>
      </c>
      <c r="DZ176" s="6" t="str">
        <f>+IFERROR(VLOOKUP(DX176,Auxiliar!$A:$C,2,0),"")</f>
        <v xml:space="preserve">VALUE LATA </v>
      </c>
      <c r="EA176" s="7" t="str">
        <f>+IFERROR(VLOOKUP(DX176,Auxiliar!$A:$C,3,0),"")</f>
        <v>1b 15% | 100b 18%</v>
      </c>
      <c r="EC176" s="1">
        <v>5943</v>
      </c>
      <c r="ED176" s="12" t="s">
        <v>47</v>
      </c>
      <c r="EE176" s="6">
        <f>+IFERROR(VALUE(RIGHT(Tabla23[[#This Row],[B2B]],6)),"")</f>
        <v>5943</v>
      </c>
      <c r="EF176" s="6" t="str">
        <f>+IFERROR(VLOOKUP(ED176,Auxiliar!$A:$C,2,0),"")</f>
        <v>VALUE LATON</v>
      </c>
      <c r="EG176" s="7" t="str">
        <f>+IFERROR(VLOOKUP(ED176,Auxiliar!$A:$C,3,0),"")</f>
        <v>1b 10% | 5b 15% | 192b 0%</v>
      </c>
      <c r="EI176" s="1"/>
      <c r="EJ176" s="12"/>
      <c r="EK176" s="6" t="str">
        <f>+IFERROR(VALUE(RIGHT(Tabla24[[#This Row],[B2B]],6)),"")</f>
        <v/>
      </c>
      <c r="EL176" s="6" t="str">
        <f>+IFERROR(VLOOKUP(EJ176,Auxiliar!$A:$C,2,0),"")</f>
        <v/>
      </c>
      <c r="EM176" s="7" t="str">
        <f>+IFERROR(VLOOKUP(EJ176,Auxiliar!$A:$C,3,0),"")</f>
        <v/>
      </c>
      <c r="EO176" s="1"/>
      <c r="EP176" s="12"/>
      <c r="EQ176" s="6" t="str">
        <f>+IFERROR(VALUE(RIGHT(Tabla25[[#This Row],[B2B]],6)),"")</f>
        <v/>
      </c>
      <c r="ER176" s="6" t="str">
        <f>+IFERROR(VLOOKUP(EP176,Auxiliar!$A:$C,2,0),"")</f>
        <v/>
      </c>
      <c r="ES176" s="7" t="str">
        <f>+IFERROR(VLOOKUP(EP176,Auxiliar!$A:$C,3,0),"")</f>
        <v/>
      </c>
      <c r="EU176" s="1"/>
      <c r="EV176" s="12"/>
      <c r="EW176" s="6" t="str">
        <f>+IFERROR(VALUE(RIGHT(Tabla26[[#This Row],[B2B]],6)),"")</f>
        <v/>
      </c>
      <c r="EX176" s="6" t="str">
        <f>+IFERROR(VLOOKUP(EV176,Auxiliar!$A:$C,2,0),"")</f>
        <v/>
      </c>
      <c r="EY176" s="7" t="str">
        <f>+IFERROR(VLOOKUP(EV176,Auxiliar!$A:$C,3,0),"")</f>
        <v/>
      </c>
      <c r="EZ176" s="1"/>
      <c r="FA176" s="12"/>
      <c r="FB176" s="6" t="str">
        <f>+IFERROR(VALUE(RIGHT(Tabla27[[#This Row],[B2B]],6)),"")</f>
        <v/>
      </c>
      <c r="FC176" s="6" t="str">
        <f>+IFERROR(VLOOKUP(FA176,Auxiliar!$A:$C,2,0),"")</f>
        <v/>
      </c>
      <c r="FD176" s="7" t="str">
        <f>+IFERROR(VLOOKUP(FA176,Auxiliar!$A:$C,3,0),"")</f>
        <v/>
      </c>
      <c r="FE176" s="1"/>
      <c r="FF176" s="12"/>
      <c r="FG176" s="6" t="str">
        <f>+IFERROR(VALUE(RIGHT(Tabla28[[#This Row],[B2B]],6)),"")</f>
        <v/>
      </c>
      <c r="FH176" s="6" t="str">
        <f>+IFERROR(VLOOKUP(FF176,Auxiliar!$A:$C,2,0),"")</f>
        <v/>
      </c>
      <c r="FI176" s="7" t="str">
        <f>+IFERROR(VLOOKUP(FF176,Auxiliar!$A:$C,3,0),"")</f>
        <v/>
      </c>
      <c r="FJ176" s="1"/>
      <c r="FK176" s="12"/>
      <c r="FL176" s="6" t="str">
        <f>+IFERROR(VALUE(RIGHT(Tabla29[[#This Row],[B2B]],6)),"")</f>
        <v/>
      </c>
      <c r="FM176" s="6" t="str">
        <f>+IFERROR(VLOOKUP(FK176,Auxiliar!$A:$C,2,0),"")</f>
        <v/>
      </c>
      <c r="FN176" s="7" t="str">
        <f>+IFERROR(VLOOKUP(FK176,Auxiliar!$A:$C,3,0),"")</f>
        <v/>
      </c>
      <c r="FO176" s="1"/>
      <c r="FP176" s="12"/>
      <c r="FQ176" s="6" t="str">
        <f>+IFERROR(VALUE(RIGHT(Tabla30[[#This Row],[B2B]],6)),"")</f>
        <v/>
      </c>
      <c r="FR176" s="6" t="str">
        <f>+IFERROR(VLOOKUP(FP176,Auxiliar!$A:$C,2,0),"")</f>
        <v/>
      </c>
      <c r="FS176" s="7"/>
      <c r="FT176" s="1"/>
      <c r="FU176" s="12"/>
      <c r="FV176" s="6" t="str">
        <f>+IFERROR(VALUE(RIGHT(Tabla31[[#This Row],[B2B]],6)),"")</f>
        <v/>
      </c>
      <c r="FW176" s="6" t="str">
        <f>+IFERROR(VLOOKUP(FU176,Auxiliar!$A:$C,2,0),"")</f>
        <v/>
      </c>
      <c r="FX176" s="7" t="str">
        <f>+IFERROR(VLOOKUP(FU176,Auxiliar!$A:$C,3,0),"")</f>
        <v/>
      </c>
      <c r="FY176" s="1"/>
      <c r="FZ176" s="12"/>
      <c r="GA176" s="6" t="str">
        <f>+IFERROR(VALUE(RIGHT(Tabla32[[#This Row],[B2B]],6)),"")</f>
        <v/>
      </c>
      <c r="GB176" s="6" t="str">
        <f>+IFERROR(VLOOKUP(FZ176,Auxiliar!$A:$C,2,0),"")</f>
        <v/>
      </c>
      <c r="GC176" s="7" t="str">
        <f>+IFERROR(VLOOKUP(FZ176,Auxiliar!$A:$C,3,0),"")</f>
        <v/>
      </c>
      <c r="GD176" s="1"/>
      <c r="GE176" s="12"/>
      <c r="GF176" s="6" t="str">
        <f>+IFERROR(VALUE(RIGHT(Tabla33[[#This Row],[B2B]],6)),"")</f>
        <v/>
      </c>
      <c r="GG176" s="6" t="str">
        <f>+IFERROR(VLOOKUP(GE176,Auxiliar!$A:$C,2,0),"")</f>
        <v/>
      </c>
      <c r="GH176" s="7" t="str">
        <f>+IFERROR(VLOOKUP(GE176,Auxiliar!$A:$C,3,0),"")</f>
        <v/>
      </c>
    </row>
    <row r="177" spans="1:190" x14ac:dyDescent="0.25">
      <c r="A177" s="1"/>
      <c r="B177" s="1"/>
      <c r="C177" t="str">
        <f>+IFERROR(VALUE(RIGHT(Tabla1[[#This Row],[B2B]],6)),"")</f>
        <v/>
      </c>
      <c r="D177" t="str">
        <f>+IFERROR(VLOOKUP(B177,Auxiliar!$A:$C,2,0),"")</f>
        <v/>
      </c>
      <c r="E177" s="5" t="str">
        <f>+IFERROR(VLOOKUP(B177,Auxiliar!$A:$C,3,0),"")</f>
        <v/>
      </c>
      <c r="S177" s="1">
        <v>3305</v>
      </c>
      <c r="T177" s="1" t="s">
        <v>9</v>
      </c>
      <c r="U177" s="6">
        <f>+IFERROR(VALUE(RIGHT(Tabla4[[#This Row],[B2B]],6)),"")</f>
        <v>3305</v>
      </c>
      <c r="V177" s="6" t="str">
        <f>+IFERROR(VLOOKUP(T177,Auxiliar!$A:$C,2,0),"")</f>
        <v>CORE</v>
      </c>
      <c r="W177" s="7" t="str">
        <f>+IFERROR(VLOOKUP(T177,Auxiliar!$A:$C,3,0),"")</f>
        <v>0b 1% | 2b 5% | 4b 6%</v>
      </c>
      <c r="Y177" s="1">
        <v>5543</v>
      </c>
      <c r="Z177" s="1" t="s">
        <v>10</v>
      </c>
      <c r="AA177" s="6">
        <f>+IFERROR(VALUE(RIGHT(Tabla5[[#This Row],[B2B]],6)),"")</f>
        <v>5543</v>
      </c>
      <c r="AB177" s="6" t="str">
        <f>+IFERROR(VLOOKUP(Z177,Auxiliar!$A:$C,2,0),"")</f>
        <v>CORE</v>
      </c>
      <c r="AC177" s="7" t="str">
        <f>+IFERROR(VLOOKUP(Z177,Auxiliar!$A:$C,3,0),"")</f>
        <v>0b 1% | 3b 4% | 5b 6%</v>
      </c>
      <c r="AK177" s="1">
        <v>3013</v>
      </c>
      <c r="AL177" s="1" t="s">
        <v>30</v>
      </c>
      <c r="AM177" s="6">
        <f>+IFERROR(VALUE(RIGHT(Tabla7[[#This Row],[B2B]],6)),"")</f>
        <v>3013</v>
      </c>
      <c r="AN177" s="6" t="str">
        <f>+IFERROR(VLOOKUP(AL177,Auxiliar!$A:$C,2,0),"")</f>
        <v>LATONES</v>
      </c>
      <c r="AO177" s="7" t="str">
        <f>+IFERROR(VLOOKUP(AL177,Auxiliar!$A:$C,3,0),"")</f>
        <v>1b 4% | 5b 7% | 97b 0%</v>
      </c>
      <c r="AQ177" s="1">
        <v>5039</v>
      </c>
      <c r="AR177" s="1" t="s">
        <v>31</v>
      </c>
      <c r="AS177" s="6">
        <f>+IFERROR(VALUE(RIGHT(Tabla8[[#This Row],[B2B]],6)),"")</f>
        <v>5039</v>
      </c>
      <c r="AT177" s="6" t="str">
        <f>+IFERROR(VLOOKUP(AR177,Auxiliar!$A:$C,2,0),"")</f>
        <v>LATONES</v>
      </c>
      <c r="AU177" s="7" t="str">
        <f>+IFERROR(VLOOKUP(AR177,Auxiliar!$A:$C,3,0),"")</f>
        <v>2b 3% | 4b 5% | 5b 8% | 193 0%</v>
      </c>
      <c r="AW177" s="1"/>
      <c r="AX177" s="1" t="s">
        <v>32</v>
      </c>
      <c r="AY177" s="6" t="str">
        <f>+IFERROR(VALUE(RIGHT(Tabla9[[#This Row],[B2B]],6)),"")</f>
        <v/>
      </c>
      <c r="AZ177" s="6" t="str">
        <f>+IFERROR(VLOOKUP(AX177,Auxiliar!$A:$C,2,0),"")</f>
        <v>LATONES</v>
      </c>
      <c r="BA177" s="7" t="str">
        <f>+IFERROR(VLOOKUP(AX177,Auxiliar!$A:$C,3,0),"")</f>
        <v>2b 3% | 4b 4% | 6b 5% | 10b 8%  | 385b 0%</v>
      </c>
      <c r="BC177" s="1"/>
      <c r="BD177" s="1" t="s">
        <v>33</v>
      </c>
      <c r="BE177" s="6" t="str">
        <f>+IFERROR(VALUE(RIGHT(Tabla10[[#This Row],[B2B]],6)),"")</f>
        <v/>
      </c>
      <c r="BF177" s="6" t="str">
        <f>+IFERROR(VLOOKUP(BD177,Auxiliar!$A:$C,2,0),"")</f>
        <v>LATONES</v>
      </c>
      <c r="BG177" s="7" t="str">
        <f>+IFERROR(VLOOKUP(BD177,Auxiliar!$A:$C,3,0),"")</f>
        <v>6b 4% | 12b 5% | 15b 8% | 385b 0%</v>
      </c>
      <c r="BI177" s="1"/>
      <c r="BJ177" s="1"/>
      <c r="BK177" s="6" t="str">
        <f>+IFERROR(VALUE(RIGHT(Tabla11[[#This Row],[B2B]],6)),"")</f>
        <v/>
      </c>
      <c r="BL177" s="6" t="str">
        <f>+IFERROR(VLOOKUP(BJ177,Auxiliar!$A:$C,2,0),"")</f>
        <v/>
      </c>
      <c r="BM177" s="7" t="str">
        <f>+IFERROR(VLOOKUP(BJ177,Auxiliar!$A:$C,3,0),"")</f>
        <v/>
      </c>
      <c r="BO177" s="1">
        <v>5945</v>
      </c>
      <c r="BP177" s="1" t="s">
        <v>39</v>
      </c>
      <c r="BQ177" s="6">
        <f>+IFERROR(VALUE(RIGHT(Tabla12[[#This Row],[B2B]],6)),"")</f>
        <v>5945</v>
      </c>
      <c r="BR177" s="6" t="str">
        <f>+IFERROR(VLOOKUP(BP177,Auxiliar!$A:$C,2,0),"")</f>
        <v>VALUE LITRO</v>
      </c>
      <c r="BS177" s="7" t="str">
        <f>+IFERROR(VLOOKUP(BP177,Auxiliar!$A:$C,3,0),"")</f>
        <v>1b 12%</v>
      </c>
      <c r="CA177" s="1">
        <v>2496</v>
      </c>
      <c r="CB177" s="1" t="s">
        <v>35</v>
      </c>
      <c r="CC177" s="6">
        <f>+IFERROR(VALUE(RIGHT(Tabla14[[#This Row],[B2B]],6)),"")</f>
        <v>2496</v>
      </c>
      <c r="CD177" s="6" t="str">
        <f>+IFERROR(VLOOKUP(CB177,Auxiliar!$A:$C,2,0),"")</f>
        <v>Corona 710cc</v>
      </c>
      <c r="CE177" s="7" t="str">
        <f>+IFERROR(VLOOKUP(CB177,Auxiliar!$A:$C,3,0),"")</f>
        <v>1b 10% | 85b 0%</v>
      </c>
      <c r="CG177" s="1"/>
      <c r="CH177" s="1"/>
      <c r="CI177" s="6" t="str">
        <f>+IFERROR(VALUE(RIGHT(Tabla15[[#This Row],[B2B]],6)),"")</f>
        <v/>
      </c>
      <c r="CJ177" s="6" t="str">
        <f>+IFERROR(VLOOKUP(CH177,Auxiliar!$A:$C,2,0),"")</f>
        <v/>
      </c>
      <c r="CK177" s="7" t="str">
        <f>+IFERROR(VLOOKUP(CH177,Auxiliar!$A:$C,3,0),"")</f>
        <v/>
      </c>
      <c r="CM177" s="1">
        <v>2428</v>
      </c>
      <c r="CN177" s="1" t="s">
        <v>20</v>
      </c>
      <c r="CO177" s="6">
        <v>2428</v>
      </c>
      <c r="CP177" s="6" t="s">
        <v>20</v>
      </c>
      <c r="CQ177" s="7" t="s">
        <v>21</v>
      </c>
      <c r="CS177" s="1"/>
      <c r="CT177" s="1"/>
      <c r="CU177" s="6" t="str">
        <f>+IFERROR(VALUE(RIGHT(Tabla17[[#This Row],[B2B]],6)),"")</f>
        <v/>
      </c>
      <c r="CV177" s="6" t="str">
        <f>+IFERROR(VLOOKUP(CT177,Auxiliar!$A:$C,2,0),"")</f>
        <v/>
      </c>
      <c r="CW177" s="7" t="str">
        <f>+IFERROR(VLOOKUP(CT177,Auxiliar!$A:$C,3,0),"")</f>
        <v/>
      </c>
      <c r="CY177" s="1">
        <v>2428</v>
      </c>
      <c r="CZ177" s="1" t="s">
        <v>16</v>
      </c>
      <c r="DA177" s="6">
        <f>+IFERROR(VALUE(RIGHT(Tabla18[[#This Row],[B2B]],6)),"")</f>
        <v>2428</v>
      </c>
      <c r="DB177" s="6" t="str">
        <f>+IFERROR(VLOOKUP(CZ177,Auxiliar!$A:$C,2,0),"")</f>
        <v>PREMIUM</v>
      </c>
      <c r="DC177" s="7" t="str">
        <f>+IFERROR(VLOOKUP(CZ177,Auxiliar!$A:$C,3,0),"")</f>
        <v>0b 0% | 2b 2% | 5b 3,5% | 10b 5%</v>
      </c>
      <c r="DE177" s="1">
        <v>2428</v>
      </c>
      <c r="DF177" s="1" t="s">
        <v>19</v>
      </c>
      <c r="DG177" s="6">
        <f>+IFERROR(VALUE(RIGHT(Tabla19[[#This Row],[B2B]],6)),"")</f>
        <v>2428</v>
      </c>
      <c r="DH177" s="6" t="str">
        <f>+IFERROR(VLOOKUP(DF177,Auxiliar!$A:$C,2,0),"")</f>
        <v>MICHELOB</v>
      </c>
      <c r="DI177" s="7" t="str">
        <f>+IFERROR(VLOOKUP(DF177,Auxiliar!$A:$C,3,0),"")</f>
        <v>1b 7% | 3b 22% | 8b 27%</v>
      </c>
      <c r="DK177" s="1"/>
      <c r="DL177" s="1"/>
      <c r="DM177" s="6" t="str">
        <f>+IFERROR(VALUE(RIGHT(Tabla20[[#This Row],[B2B]],6)),"")</f>
        <v/>
      </c>
      <c r="DN177" s="6" t="str">
        <f>+IFERROR(VLOOKUP(DL177,Auxiliar!$A:$C,2,0),"")</f>
        <v/>
      </c>
      <c r="DO177" s="7" t="str">
        <f>+IFERROR(VLOOKUP(DL177,Auxiliar!$A:$C,3,0),"")</f>
        <v/>
      </c>
      <c r="DQ177" s="1">
        <v>2440</v>
      </c>
      <c r="DR177" s="12" t="s">
        <v>24</v>
      </c>
      <c r="DS177" s="6">
        <f>+IFERROR(VALUE(RIGHT(Tabla21[[#This Row],[B2B]],6)),"")</f>
        <v>2440</v>
      </c>
      <c r="DT177" s="6" t="str">
        <f>+IFERROR(VLOOKUP(DR177,Auxiliar!$A:$C,2,0),"")</f>
        <v>CORONA PORRON</v>
      </c>
      <c r="DU177" s="7" t="str">
        <f>+IFERROR(VLOOKUP(DR177,Auxiliar!$A:$C,3,0),"")</f>
        <v>1b 5% | 20b 0%</v>
      </c>
      <c r="DW177" s="1">
        <v>5947</v>
      </c>
      <c r="DX177" s="12" t="s">
        <v>43</v>
      </c>
      <c r="DY177" s="6">
        <f>+IFERROR(VALUE(RIGHT(Tabla22[[#This Row],[B2B]],6)),"")</f>
        <v>5947</v>
      </c>
      <c r="DZ177" s="6" t="str">
        <f>+IFERROR(VLOOKUP(DX177,Auxiliar!$A:$C,2,0),"")</f>
        <v xml:space="preserve">VALUE LATA </v>
      </c>
      <c r="EA177" s="7" t="str">
        <f>+IFERROR(VLOOKUP(DX177,Auxiliar!$A:$C,3,0),"")</f>
        <v>1b 15% | 100b 18%</v>
      </c>
      <c r="EC177" s="1">
        <v>5944</v>
      </c>
      <c r="ED177" s="12" t="s">
        <v>47</v>
      </c>
      <c r="EE177" s="6">
        <f>+IFERROR(VALUE(RIGHT(Tabla23[[#This Row],[B2B]],6)),"")</f>
        <v>5944</v>
      </c>
      <c r="EF177" s="6" t="str">
        <f>+IFERROR(VLOOKUP(ED177,Auxiliar!$A:$C,2,0),"")</f>
        <v>VALUE LATON</v>
      </c>
      <c r="EG177" s="7" t="str">
        <f>+IFERROR(VLOOKUP(ED177,Auxiliar!$A:$C,3,0),"")</f>
        <v>1b 10% | 5b 15% | 192b 0%</v>
      </c>
      <c r="EI177" s="1"/>
      <c r="EJ177" s="12"/>
      <c r="EK177" s="6" t="str">
        <f>+IFERROR(VALUE(RIGHT(Tabla24[[#This Row],[B2B]],6)),"")</f>
        <v/>
      </c>
      <c r="EL177" s="6" t="str">
        <f>+IFERROR(VLOOKUP(EJ177,Auxiliar!$A:$C,2,0),"")</f>
        <v/>
      </c>
      <c r="EM177" s="7" t="str">
        <f>+IFERROR(VLOOKUP(EJ177,Auxiliar!$A:$C,3,0),"")</f>
        <v/>
      </c>
      <c r="EO177" s="1"/>
      <c r="EP177" s="12"/>
      <c r="EQ177" s="6" t="str">
        <f>+IFERROR(VALUE(RIGHT(Tabla25[[#This Row],[B2B]],6)),"")</f>
        <v/>
      </c>
      <c r="ER177" s="6" t="str">
        <f>+IFERROR(VLOOKUP(EP177,Auxiliar!$A:$C,2,0),"")</f>
        <v/>
      </c>
      <c r="ES177" s="7" t="str">
        <f>+IFERROR(VLOOKUP(EP177,Auxiliar!$A:$C,3,0),"")</f>
        <v/>
      </c>
      <c r="EU177" s="1"/>
      <c r="EV177" s="12"/>
      <c r="EW177" s="6" t="str">
        <f>+IFERROR(VALUE(RIGHT(Tabla26[[#This Row],[B2B]],6)),"")</f>
        <v/>
      </c>
      <c r="EX177" s="6" t="str">
        <f>+IFERROR(VLOOKUP(EV177,Auxiliar!$A:$C,2,0),"")</f>
        <v/>
      </c>
      <c r="EY177" s="7" t="str">
        <f>+IFERROR(VLOOKUP(EV177,Auxiliar!$A:$C,3,0),"")</f>
        <v/>
      </c>
      <c r="EZ177" s="1"/>
      <c r="FA177" s="12"/>
      <c r="FB177" s="6" t="str">
        <f>+IFERROR(VALUE(RIGHT(Tabla27[[#This Row],[B2B]],6)),"")</f>
        <v/>
      </c>
      <c r="FC177" s="6" t="str">
        <f>+IFERROR(VLOOKUP(FA177,Auxiliar!$A:$C,2,0),"")</f>
        <v/>
      </c>
      <c r="FD177" s="7" t="str">
        <f>+IFERROR(VLOOKUP(FA177,Auxiliar!$A:$C,3,0),"")</f>
        <v/>
      </c>
      <c r="FE177" s="1"/>
      <c r="FF177" s="12"/>
      <c r="FG177" s="6" t="str">
        <f>+IFERROR(VALUE(RIGHT(Tabla28[[#This Row],[B2B]],6)),"")</f>
        <v/>
      </c>
      <c r="FH177" s="6" t="str">
        <f>+IFERROR(VLOOKUP(FF177,Auxiliar!$A:$C,2,0),"")</f>
        <v/>
      </c>
      <c r="FI177" s="7" t="str">
        <f>+IFERROR(VLOOKUP(FF177,Auxiliar!$A:$C,3,0),"")</f>
        <v/>
      </c>
      <c r="FJ177" s="1"/>
      <c r="FK177" s="12"/>
      <c r="FL177" s="6" t="str">
        <f>+IFERROR(VALUE(RIGHT(Tabla29[[#This Row],[B2B]],6)),"")</f>
        <v/>
      </c>
      <c r="FM177" s="6" t="str">
        <f>+IFERROR(VLOOKUP(FK177,Auxiliar!$A:$C,2,0),"")</f>
        <v/>
      </c>
      <c r="FN177" s="7" t="str">
        <f>+IFERROR(VLOOKUP(FK177,Auxiliar!$A:$C,3,0),"")</f>
        <v/>
      </c>
      <c r="FO177" s="1"/>
      <c r="FP177" s="12"/>
      <c r="FQ177" s="6" t="str">
        <f>+IFERROR(VALUE(RIGHT(Tabla30[[#This Row],[B2B]],6)),"")</f>
        <v/>
      </c>
      <c r="FR177" s="6" t="str">
        <f>+IFERROR(VLOOKUP(FP177,Auxiliar!$A:$C,2,0),"")</f>
        <v/>
      </c>
      <c r="FS177" s="7"/>
      <c r="FT177" s="1"/>
      <c r="FU177" s="12"/>
      <c r="FV177" s="6" t="str">
        <f>+IFERROR(VALUE(RIGHT(Tabla31[[#This Row],[B2B]],6)),"")</f>
        <v/>
      </c>
      <c r="FW177" s="6" t="str">
        <f>+IFERROR(VLOOKUP(FU177,Auxiliar!$A:$C,2,0),"")</f>
        <v/>
      </c>
      <c r="FX177" s="7" t="str">
        <f>+IFERROR(VLOOKUP(FU177,Auxiliar!$A:$C,3,0),"")</f>
        <v/>
      </c>
      <c r="FY177" s="1"/>
      <c r="FZ177" s="12"/>
      <c r="GA177" s="6" t="str">
        <f>+IFERROR(VALUE(RIGHT(Tabla32[[#This Row],[B2B]],6)),"")</f>
        <v/>
      </c>
      <c r="GB177" s="6" t="str">
        <f>+IFERROR(VLOOKUP(FZ177,Auxiliar!$A:$C,2,0),"")</f>
        <v/>
      </c>
      <c r="GC177" s="7" t="str">
        <f>+IFERROR(VLOOKUP(FZ177,Auxiliar!$A:$C,3,0),"")</f>
        <v/>
      </c>
      <c r="GD177" s="1"/>
      <c r="GE177" s="12"/>
      <c r="GF177" s="6" t="str">
        <f>+IFERROR(VALUE(RIGHT(Tabla33[[#This Row],[B2B]],6)),"")</f>
        <v/>
      </c>
      <c r="GG177" s="6" t="str">
        <f>+IFERROR(VLOOKUP(GE177,Auxiliar!$A:$C,2,0),"")</f>
        <v/>
      </c>
      <c r="GH177" s="7" t="str">
        <f>+IFERROR(VLOOKUP(GE177,Auxiliar!$A:$C,3,0),"")</f>
        <v/>
      </c>
    </row>
    <row r="178" spans="1:190" x14ac:dyDescent="0.25">
      <c r="A178" s="1"/>
      <c r="B178" s="1"/>
      <c r="C178" t="str">
        <f>+IFERROR(VALUE(RIGHT(Tabla1[[#This Row],[B2B]],6)),"")</f>
        <v/>
      </c>
      <c r="D178" t="str">
        <f>+IFERROR(VLOOKUP(B178,Auxiliar!$A:$C,2,0),"")</f>
        <v/>
      </c>
      <c r="E178" s="5" t="str">
        <f>+IFERROR(VLOOKUP(B178,Auxiliar!$A:$C,3,0),"")</f>
        <v/>
      </c>
      <c r="S178" s="1">
        <v>3311</v>
      </c>
      <c r="T178" s="1" t="s">
        <v>9</v>
      </c>
      <c r="U178" s="6">
        <f>+IFERROR(VALUE(RIGHT(Tabla4[[#This Row],[B2B]],6)),"")</f>
        <v>3311</v>
      </c>
      <c r="V178" s="6" t="str">
        <f>+IFERROR(VLOOKUP(T178,Auxiliar!$A:$C,2,0),"")</f>
        <v>CORE</v>
      </c>
      <c r="W178" s="7" t="str">
        <f>+IFERROR(VLOOKUP(T178,Auxiliar!$A:$C,3,0),"")</f>
        <v>0b 1% | 2b 5% | 4b 6%</v>
      </c>
      <c r="Y178" s="1">
        <v>5560</v>
      </c>
      <c r="Z178" s="1" t="s">
        <v>10</v>
      </c>
      <c r="AA178" s="6">
        <f>+IFERROR(VALUE(RIGHT(Tabla5[[#This Row],[B2B]],6)),"")</f>
        <v>5560</v>
      </c>
      <c r="AB178" s="6" t="str">
        <f>+IFERROR(VLOOKUP(Z178,Auxiliar!$A:$C,2,0),"")</f>
        <v>CORE</v>
      </c>
      <c r="AC178" s="7" t="str">
        <f>+IFERROR(VLOOKUP(Z178,Auxiliar!$A:$C,3,0),"")</f>
        <v>0b 1% | 3b 4% | 5b 6%</v>
      </c>
      <c r="AK178" s="1">
        <v>3021</v>
      </c>
      <c r="AL178" s="1" t="s">
        <v>30</v>
      </c>
      <c r="AM178" s="6">
        <f>+IFERROR(VALUE(RIGHT(Tabla7[[#This Row],[B2B]],6)),"")</f>
        <v>3021</v>
      </c>
      <c r="AN178" s="6" t="str">
        <f>+IFERROR(VLOOKUP(AL178,Auxiliar!$A:$C,2,0),"")</f>
        <v>LATONES</v>
      </c>
      <c r="AO178" s="7" t="str">
        <f>+IFERROR(VLOOKUP(AL178,Auxiliar!$A:$C,3,0),"")</f>
        <v>1b 4% | 5b 7% | 97b 0%</v>
      </c>
      <c r="AQ178" s="1">
        <v>5041</v>
      </c>
      <c r="AR178" s="1" t="s">
        <v>31</v>
      </c>
      <c r="AS178" s="6">
        <f>+IFERROR(VALUE(RIGHT(Tabla8[[#This Row],[B2B]],6)),"")</f>
        <v>5041</v>
      </c>
      <c r="AT178" s="6" t="str">
        <f>+IFERROR(VLOOKUP(AR178,Auxiliar!$A:$C,2,0),"")</f>
        <v>LATONES</v>
      </c>
      <c r="AU178" s="7" t="str">
        <f>+IFERROR(VLOOKUP(AR178,Auxiliar!$A:$C,3,0),"")</f>
        <v>2b 3% | 4b 5% | 5b 8% | 193 0%</v>
      </c>
      <c r="AW178" s="1"/>
      <c r="AX178" s="1" t="s">
        <v>32</v>
      </c>
      <c r="AY178" s="6" t="str">
        <f>+IFERROR(VALUE(RIGHT(Tabla9[[#This Row],[B2B]],6)),"")</f>
        <v/>
      </c>
      <c r="AZ178" s="6" t="str">
        <f>+IFERROR(VLOOKUP(AX178,Auxiliar!$A:$C,2,0),"")</f>
        <v>LATONES</v>
      </c>
      <c r="BA178" s="7" t="str">
        <f>+IFERROR(VLOOKUP(AX178,Auxiliar!$A:$C,3,0),"")</f>
        <v>2b 3% | 4b 4% | 6b 5% | 10b 8%  | 385b 0%</v>
      </c>
      <c r="BC178" s="1"/>
      <c r="BD178" s="1" t="s">
        <v>33</v>
      </c>
      <c r="BE178" s="6" t="str">
        <f>+IFERROR(VALUE(RIGHT(Tabla10[[#This Row],[B2B]],6)),"")</f>
        <v/>
      </c>
      <c r="BF178" s="6" t="str">
        <f>+IFERROR(VLOOKUP(BD178,Auxiliar!$A:$C,2,0),"")</f>
        <v>LATONES</v>
      </c>
      <c r="BG178" s="7" t="str">
        <f>+IFERROR(VLOOKUP(BD178,Auxiliar!$A:$C,3,0),"")</f>
        <v>6b 4% | 12b 5% | 15b 8% | 385b 0%</v>
      </c>
      <c r="BI178" s="1"/>
      <c r="BJ178" s="1"/>
      <c r="BK178" s="6" t="str">
        <f>+IFERROR(VALUE(RIGHT(Tabla11[[#This Row],[B2B]],6)),"")</f>
        <v/>
      </c>
      <c r="BL178" s="6" t="str">
        <f>+IFERROR(VLOOKUP(BJ178,Auxiliar!$A:$C,2,0),"")</f>
        <v/>
      </c>
      <c r="BM178" s="7" t="str">
        <f>+IFERROR(VLOOKUP(BJ178,Auxiliar!$A:$C,3,0),"")</f>
        <v/>
      </c>
      <c r="BO178" s="1">
        <v>5946</v>
      </c>
      <c r="BP178" s="1" t="s">
        <v>39</v>
      </c>
      <c r="BQ178" s="6">
        <f>+IFERROR(VALUE(RIGHT(Tabla12[[#This Row],[B2B]],6)),"")</f>
        <v>5946</v>
      </c>
      <c r="BR178" s="6" t="str">
        <f>+IFERROR(VLOOKUP(BP178,Auxiliar!$A:$C,2,0),"")</f>
        <v>VALUE LITRO</v>
      </c>
      <c r="BS178" s="7" t="str">
        <f>+IFERROR(VLOOKUP(BP178,Auxiliar!$A:$C,3,0),"")</f>
        <v>1b 12%</v>
      </c>
      <c r="CA178" s="1">
        <v>2501</v>
      </c>
      <c r="CB178" s="1" t="s">
        <v>35</v>
      </c>
      <c r="CC178" s="6">
        <f>+IFERROR(VALUE(RIGHT(Tabla14[[#This Row],[B2B]],6)),"")</f>
        <v>2501</v>
      </c>
      <c r="CD178" s="6" t="str">
        <f>+IFERROR(VLOOKUP(CB178,Auxiliar!$A:$C,2,0),"")</f>
        <v>Corona 710cc</v>
      </c>
      <c r="CE178" s="7" t="str">
        <f>+IFERROR(VLOOKUP(CB178,Auxiliar!$A:$C,3,0),"")</f>
        <v>1b 10% | 85b 0%</v>
      </c>
      <c r="CG178" s="1"/>
      <c r="CH178" s="1"/>
      <c r="CI178" s="6" t="str">
        <f>+IFERROR(VALUE(RIGHT(Tabla15[[#This Row],[B2B]],6)),"")</f>
        <v/>
      </c>
      <c r="CJ178" s="6" t="str">
        <f>+IFERROR(VLOOKUP(CH178,Auxiliar!$A:$C,2,0),"")</f>
        <v/>
      </c>
      <c r="CK178" s="7" t="str">
        <f>+IFERROR(VLOOKUP(CH178,Auxiliar!$A:$C,3,0),"")</f>
        <v/>
      </c>
      <c r="CM178" s="1">
        <v>2440</v>
      </c>
      <c r="CN178" s="1" t="s">
        <v>20</v>
      </c>
      <c r="CO178" s="6">
        <v>2440</v>
      </c>
      <c r="CP178" s="6" t="s">
        <v>20</v>
      </c>
      <c r="CQ178" s="7" t="s">
        <v>21</v>
      </c>
      <c r="CS178" s="1"/>
      <c r="CT178" s="1"/>
      <c r="CU178" s="6" t="str">
        <f>+IFERROR(VALUE(RIGHT(Tabla17[[#This Row],[B2B]],6)),"")</f>
        <v/>
      </c>
      <c r="CV178" s="6" t="str">
        <f>+IFERROR(VLOOKUP(CT178,Auxiliar!$A:$C,2,0),"")</f>
        <v/>
      </c>
      <c r="CW178" s="7" t="str">
        <f>+IFERROR(VLOOKUP(CT178,Auxiliar!$A:$C,3,0),"")</f>
        <v/>
      </c>
      <c r="CY178" s="1">
        <v>2440</v>
      </c>
      <c r="CZ178" s="1" t="s">
        <v>16</v>
      </c>
      <c r="DA178" s="6">
        <f>+IFERROR(VALUE(RIGHT(Tabla18[[#This Row],[B2B]],6)),"")</f>
        <v>2440</v>
      </c>
      <c r="DB178" s="6" t="str">
        <f>+IFERROR(VLOOKUP(CZ178,Auxiliar!$A:$C,2,0),"")</f>
        <v>PREMIUM</v>
      </c>
      <c r="DC178" s="7" t="str">
        <f>+IFERROR(VLOOKUP(CZ178,Auxiliar!$A:$C,3,0),"")</f>
        <v>0b 0% | 2b 2% | 5b 3,5% | 10b 5%</v>
      </c>
      <c r="DE178" s="1">
        <v>2440</v>
      </c>
      <c r="DF178" s="1" t="s">
        <v>19</v>
      </c>
      <c r="DG178" s="6">
        <f>+IFERROR(VALUE(RIGHT(Tabla19[[#This Row],[B2B]],6)),"")</f>
        <v>2440</v>
      </c>
      <c r="DH178" s="6" t="str">
        <f>+IFERROR(VLOOKUP(DF178,Auxiliar!$A:$C,2,0),"")</f>
        <v>MICHELOB</v>
      </c>
      <c r="DI178" s="7" t="str">
        <f>+IFERROR(VLOOKUP(DF178,Auxiliar!$A:$C,3,0),"")</f>
        <v>1b 7% | 3b 22% | 8b 27%</v>
      </c>
      <c r="DK178" s="1"/>
      <c r="DL178" s="1"/>
      <c r="DM178" s="6" t="str">
        <f>+IFERROR(VALUE(RIGHT(Tabla20[[#This Row],[B2B]],6)),"")</f>
        <v/>
      </c>
      <c r="DN178" s="6" t="str">
        <f>+IFERROR(VLOOKUP(DL178,Auxiliar!$A:$C,2,0),"")</f>
        <v/>
      </c>
      <c r="DO178" s="7" t="str">
        <f>+IFERROR(VLOOKUP(DL178,Auxiliar!$A:$C,3,0),"")</f>
        <v/>
      </c>
      <c r="DQ178" s="1">
        <v>2442</v>
      </c>
      <c r="DR178" s="12" t="s">
        <v>24</v>
      </c>
      <c r="DS178" s="6">
        <f>+IFERROR(VALUE(RIGHT(Tabla21[[#This Row],[B2B]],6)),"")</f>
        <v>2442</v>
      </c>
      <c r="DT178" s="6" t="str">
        <f>+IFERROR(VLOOKUP(DR178,Auxiliar!$A:$C,2,0),"")</f>
        <v>CORONA PORRON</v>
      </c>
      <c r="DU178" s="7" t="str">
        <f>+IFERROR(VLOOKUP(DR178,Auxiliar!$A:$C,3,0),"")</f>
        <v>1b 5% | 20b 0%</v>
      </c>
      <c r="DW178" s="1">
        <v>5948</v>
      </c>
      <c r="DX178" s="12" t="s">
        <v>43</v>
      </c>
      <c r="DY178" s="6">
        <f>+IFERROR(VALUE(RIGHT(Tabla22[[#This Row],[B2B]],6)),"")</f>
        <v>5948</v>
      </c>
      <c r="DZ178" s="6" t="str">
        <f>+IFERROR(VLOOKUP(DX178,Auxiliar!$A:$C,2,0),"")</f>
        <v xml:space="preserve">VALUE LATA </v>
      </c>
      <c r="EA178" s="7" t="str">
        <f>+IFERROR(VLOOKUP(DX178,Auxiliar!$A:$C,3,0),"")</f>
        <v>1b 15% | 100b 18%</v>
      </c>
      <c r="EC178" s="1">
        <v>5945</v>
      </c>
      <c r="ED178" s="12" t="s">
        <v>47</v>
      </c>
      <c r="EE178" s="6">
        <f>+IFERROR(VALUE(RIGHT(Tabla23[[#This Row],[B2B]],6)),"")</f>
        <v>5945</v>
      </c>
      <c r="EF178" s="6" t="str">
        <f>+IFERROR(VLOOKUP(ED178,Auxiliar!$A:$C,2,0),"")</f>
        <v>VALUE LATON</v>
      </c>
      <c r="EG178" s="7" t="str">
        <f>+IFERROR(VLOOKUP(ED178,Auxiliar!$A:$C,3,0),"")</f>
        <v>1b 10% | 5b 15% | 192b 0%</v>
      </c>
      <c r="EI178" s="1"/>
      <c r="EJ178" s="12"/>
      <c r="EK178" s="6" t="str">
        <f>+IFERROR(VALUE(RIGHT(Tabla24[[#This Row],[B2B]],6)),"")</f>
        <v/>
      </c>
      <c r="EL178" s="6" t="str">
        <f>+IFERROR(VLOOKUP(EJ178,Auxiliar!$A:$C,2,0),"")</f>
        <v/>
      </c>
      <c r="EM178" s="7" t="str">
        <f>+IFERROR(VLOOKUP(EJ178,Auxiliar!$A:$C,3,0),"")</f>
        <v/>
      </c>
      <c r="EO178" s="1"/>
      <c r="EP178" s="12"/>
      <c r="EQ178" s="6" t="str">
        <f>+IFERROR(VALUE(RIGHT(Tabla25[[#This Row],[B2B]],6)),"")</f>
        <v/>
      </c>
      <c r="ER178" s="6" t="str">
        <f>+IFERROR(VLOOKUP(EP178,Auxiliar!$A:$C,2,0),"")</f>
        <v/>
      </c>
      <c r="ES178" s="7" t="str">
        <f>+IFERROR(VLOOKUP(EP178,Auxiliar!$A:$C,3,0),"")</f>
        <v/>
      </c>
      <c r="EU178" s="1"/>
      <c r="EV178" s="12"/>
      <c r="EW178" s="6" t="str">
        <f>+IFERROR(VALUE(RIGHT(Tabla26[[#This Row],[B2B]],6)),"")</f>
        <v/>
      </c>
      <c r="EX178" s="6" t="str">
        <f>+IFERROR(VLOOKUP(EV178,Auxiliar!$A:$C,2,0),"")</f>
        <v/>
      </c>
      <c r="EY178" s="7" t="str">
        <f>+IFERROR(VLOOKUP(EV178,Auxiliar!$A:$C,3,0),"")</f>
        <v/>
      </c>
      <c r="EZ178" s="1"/>
      <c r="FA178" s="12"/>
      <c r="FB178" s="6" t="str">
        <f>+IFERROR(VALUE(RIGHT(Tabla27[[#This Row],[B2B]],6)),"")</f>
        <v/>
      </c>
      <c r="FC178" s="6" t="str">
        <f>+IFERROR(VLOOKUP(FA178,Auxiliar!$A:$C,2,0),"")</f>
        <v/>
      </c>
      <c r="FD178" s="7" t="str">
        <f>+IFERROR(VLOOKUP(FA178,Auxiliar!$A:$C,3,0),"")</f>
        <v/>
      </c>
      <c r="FE178" s="1"/>
      <c r="FF178" s="12"/>
      <c r="FG178" s="6" t="str">
        <f>+IFERROR(VALUE(RIGHT(Tabla28[[#This Row],[B2B]],6)),"")</f>
        <v/>
      </c>
      <c r="FH178" s="6" t="str">
        <f>+IFERROR(VLOOKUP(FF178,Auxiliar!$A:$C,2,0),"")</f>
        <v/>
      </c>
      <c r="FI178" s="7" t="str">
        <f>+IFERROR(VLOOKUP(FF178,Auxiliar!$A:$C,3,0),"")</f>
        <v/>
      </c>
      <c r="FJ178" s="1"/>
      <c r="FK178" s="12"/>
      <c r="FL178" s="6" t="str">
        <f>+IFERROR(VALUE(RIGHT(Tabla29[[#This Row],[B2B]],6)),"")</f>
        <v/>
      </c>
      <c r="FM178" s="6" t="str">
        <f>+IFERROR(VLOOKUP(FK178,Auxiliar!$A:$C,2,0),"")</f>
        <v/>
      </c>
      <c r="FN178" s="7" t="str">
        <f>+IFERROR(VLOOKUP(FK178,Auxiliar!$A:$C,3,0),"")</f>
        <v/>
      </c>
      <c r="FO178" s="1"/>
      <c r="FP178" s="12"/>
      <c r="FQ178" s="6" t="str">
        <f>+IFERROR(VALUE(RIGHT(Tabla30[[#This Row],[B2B]],6)),"")</f>
        <v/>
      </c>
      <c r="FR178" s="6" t="str">
        <f>+IFERROR(VLOOKUP(FP178,Auxiliar!$A:$C,2,0),"")</f>
        <v/>
      </c>
      <c r="FS178" s="7"/>
      <c r="FT178" s="1"/>
      <c r="FU178" s="12"/>
      <c r="FV178" s="6" t="str">
        <f>+IFERROR(VALUE(RIGHT(Tabla31[[#This Row],[B2B]],6)),"")</f>
        <v/>
      </c>
      <c r="FW178" s="6" t="str">
        <f>+IFERROR(VLOOKUP(FU178,Auxiliar!$A:$C,2,0),"")</f>
        <v/>
      </c>
      <c r="FX178" s="7" t="str">
        <f>+IFERROR(VLOOKUP(FU178,Auxiliar!$A:$C,3,0),"")</f>
        <v/>
      </c>
      <c r="FY178" s="1"/>
      <c r="FZ178" s="12"/>
      <c r="GA178" s="6" t="str">
        <f>+IFERROR(VALUE(RIGHT(Tabla32[[#This Row],[B2B]],6)),"")</f>
        <v/>
      </c>
      <c r="GB178" s="6" t="str">
        <f>+IFERROR(VLOOKUP(FZ178,Auxiliar!$A:$C,2,0),"")</f>
        <v/>
      </c>
      <c r="GC178" s="7" t="str">
        <f>+IFERROR(VLOOKUP(FZ178,Auxiliar!$A:$C,3,0),"")</f>
        <v/>
      </c>
      <c r="GD178" s="1"/>
      <c r="GE178" s="12"/>
      <c r="GF178" s="6" t="str">
        <f>+IFERROR(VALUE(RIGHT(Tabla33[[#This Row],[B2B]],6)),"")</f>
        <v/>
      </c>
      <c r="GG178" s="6" t="str">
        <f>+IFERROR(VLOOKUP(GE178,Auxiliar!$A:$C,2,0),"")</f>
        <v/>
      </c>
      <c r="GH178" s="7" t="str">
        <f>+IFERROR(VLOOKUP(GE178,Auxiliar!$A:$C,3,0),"")</f>
        <v/>
      </c>
    </row>
    <row r="179" spans="1:190" x14ac:dyDescent="0.25">
      <c r="A179" s="1"/>
      <c r="B179" s="1"/>
      <c r="C179" t="str">
        <f>+IFERROR(VALUE(RIGHT(Tabla1[[#This Row],[B2B]],6)),"")</f>
        <v/>
      </c>
      <c r="D179" t="str">
        <f>+IFERROR(VLOOKUP(B179,Auxiliar!$A:$C,2,0),"")</f>
        <v/>
      </c>
      <c r="E179" s="5" t="str">
        <f>+IFERROR(VLOOKUP(B179,Auxiliar!$A:$C,3,0),"")</f>
        <v/>
      </c>
      <c r="S179" s="1">
        <v>3312</v>
      </c>
      <c r="T179" s="1" t="s">
        <v>9</v>
      </c>
      <c r="U179" s="6">
        <f>+IFERROR(VALUE(RIGHT(Tabla4[[#This Row],[B2B]],6)),"")</f>
        <v>3312</v>
      </c>
      <c r="V179" s="6" t="str">
        <f>+IFERROR(VLOOKUP(T179,Auxiliar!$A:$C,2,0),"")</f>
        <v>CORE</v>
      </c>
      <c r="W179" s="7" t="str">
        <f>+IFERROR(VLOOKUP(T179,Auxiliar!$A:$C,3,0),"")</f>
        <v>0b 1% | 2b 5% | 4b 6%</v>
      </c>
      <c r="Y179" s="1">
        <v>5598</v>
      </c>
      <c r="Z179" s="1" t="s">
        <v>10</v>
      </c>
      <c r="AA179" s="6">
        <f>+IFERROR(VALUE(RIGHT(Tabla5[[#This Row],[B2B]],6)),"")</f>
        <v>5598</v>
      </c>
      <c r="AB179" s="6" t="str">
        <f>+IFERROR(VLOOKUP(Z179,Auxiliar!$A:$C,2,0),"")</f>
        <v>CORE</v>
      </c>
      <c r="AC179" s="7" t="str">
        <f>+IFERROR(VLOOKUP(Z179,Auxiliar!$A:$C,3,0),"")</f>
        <v>0b 1% | 3b 4% | 5b 6%</v>
      </c>
      <c r="AK179" s="1">
        <v>3026</v>
      </c>
      <c r="AL179" s="1" t="s">
        <v>30</v>
      </c>
      <c r="AM179" s="6">
        <f>+IFERROR(VALUE(RIGHT(Tabla7[[#This Row],[B2B]],6)),"")</f>
        <v>3026</v>
      </c>
      <c r="AN179" s="6" t="str">
        <f>+IFERROR(VLOOKUP(AL179,Auxiliar!$A:$C,2,0),"")</f>
        <v>LATONES</v>
      </c>
      <c r="AO179" s="7" t="str">
        <f>+IFERROR(VLOOKUP(AL179,Auxiliar!$A:$C,3,0),"")</f>
        <v>1b 4% | 5b 7% | 97b 0%</v>
      </c>
      <c r="AQ179" s="1">
        <v>5051</v>
      </c>
      <c r="AR179" s="1" t="s">
        <v>31</v>
      </c>
      <c r="AS179" s="6">
        <f>+IFERROR(VALUE(RIGHT(Tabla8[[#This Row],[B2B]],6)),"")</f>
        <v>5051</v>
      </c>
      <c r="AT179" s="6" t="str">
        <f>+IFERROR(VLOOKUP(AR179,Auxiliar!$A:$C,2,0),"")</f>
        <v>LATONES</v>
      </c>
      <c r="AU179" s="7" t="str">
        <f>+IFERROR(VLOOKUP(AR179,Auxiliar!$A:$C,3,0),"")</f>
        <v>2b 3% | 4b 5% | 5b 8% | 193 0%</v>
      </c>
      <c r="AW179" s="1"/>
      <c r="AX179" s="1" t="s">
        <v>32</v>
      </c>
      <c r="AY179" s="6" t="str">
        <f>+IFERROR(VALUE(RIGHT(Tabla9[[#This Row],[B2B]],6)),"")</f>
        <v/>
      </c>
      <c r="AZ179" s="6" t="str">
        <f>+IFERROR(VLOOKUP(AX179,Auxiliar!$A:$C,2,0),"")</f>
        <v>LATONES</v>
      </c>
      <c r="BA179" s="7" t="str">
        <f>+IFERROR(VLOOKUP(AX179,Auxiliar!$A:$C,3,0),"")</f>
        <v>2b 3% | 4b 4% | 6b 5% | 10b 8%  | 385b 0%</v>
      </c>
      <c r="BC179" s="1"/>
      <c r="BD179" s="1" t="s">
        <v>33</v>
      </c>
      <c r="BE179" s="6" t="str">
        <f>+IFERROR(VALUE(RIGHT(Tabla10[[#This Row],[B2B]],6)),"")</f>
        <v/>
      </c>
      <c r="BF179" s="6" t="str">
        <f>+IFERROR(VLOOKUP(BD179,Auxiliar!$A:$C,2,0),"")</f>
        <v>LATONES</v>
      </c>
      <c r="BG179" s="7" t="str">
        <f>+IFERROR(VLOOKUP(BD179,Auxiliar!$A:$C,3,0),"")</f>
        <v>6b 4% | 12b 5% | 15b 8% | 385b 0%</v>
      </c>
      <c r="BI179" s="1"/>
      <c r="BJ179" s="1"/>
      <c r="BK179" s="6" t="str">
        <f>+IFERROR(VALUE(RIGHT(Tabla11[[#This Row],[B2B]],6)),"")</f>
        <v/>
      </c>
      <c r="BL179" s="6" t="str">
        <f>+IFERROR(VLOOKUP(BJ179,Auxiliar!$A:$C,2,0),"")</f>
        <v/>
      </c>
      <c r="BM179" s="7" t="str">
        <f>+IFERROR(VLOOKUP(BJ179,Auxiliar!$A:$C,3,0),"")</f>
        <v/>
      </c>
      <c r="BO179" s="1">
        <v>5947</v>
      </c>
      <c r="BP179" s="1" t="s">
        <v>39</v>
      </c>
      <c r="BQ179" s="6">
        <f>+IFERROR(VALUE(RIGHT(Tabla12[[#This Row],[B2B]],6)),"")</f>
        <v>5947</v>
      </c>
      <c r="BR179" s="6" t="str">
        <f>+IFERROR(VLOOKUP(BP179,Auxiliar!$A:$C,2,0),"")</f>
        <v>VALUE LITRO</v>
      </c>
      <c r="BS179" s="7" t="str">
        <f>+IFERROR(VLOOKUP(BP179,Auxiliar!$A:$C,3,0),"")</f>
        <v>1b 12%</v>
      </c>
      <c r="CA179" s="1">
        <v>2512</v>
      </c>
      <c r="CB179" s="1" t="s">
        <v>35</v>
      </c>
      <c r="CC179" s="6">
        <f>+IFERROR(VALUE(RIGHT(Tabla14[[#This Row],[B2B]],6)),"")</f>
        <v>2512</v>
      </c>
      <c r="CD179" s="6" t="str">
        <f>+IFERROR(VLOOKUP(CB179,Auxiliar!$A:$C,2,0),"")</f>
        <v>Corona 710cc</v>
      </c>
      <c r="CE179" s="7" t="str">
        <f>+IFERROR(VLOOKUP(CB179,Auxiliar!$A:$C,3,0),"")</f>
        <v>1b 10% | 85b 0%</v>
      </c>
      <c r="CG179" s="1"/>
      <c r="CH179" s="1"/>
      <c r="CI179" s="6" t="str">
        <f>+IFERROR(VALUE(RIGHT(Tabla15[[#This Row],[B2B]],6)),"")</f>
        <v/>
      </c>
      <c r="CJ179" s="6" t="str">
        <f>+IFERROR(VLOOKUP(CH179,Auxiliar!$A:$C,2,0),"")</f>
        <v/>
      </c>
      <c r="CK179" s="7" t="str">
        <f>+IFERROR(VLOOKUP(CH179,Auxiliar!$A:$C,3,0),"")</f>
        <v/>
      </c>
      <c r="CM179" s="1">
        <v>2442</v>
      </c>
      <c r="CN179" s="1" t="s">
        <v>20</v>
      </c>
      <c r="CO179" s="6">
        <v>2442</v>
      </c>
      <c r="CP179" s="6" t="s">
        <v>20</v>
      </c>
      <c r="CQ179" s="7" t="s">
        <v>21</v>
      </c>
      <c r="CS179" s="1"/>
      <c r="CT179" s="1"/>
      <c r="CU179" s="6" t="str">
        <f>+IFERROR(VALUE(RIGHT(Tabla17[[#This Row],[B2B]],6)),"")</f>
        <v/>
      </c>
      <c r="CV179" s="6" t="str">
        <f>+IFERROR(VLOOKUP(CT179,Auxiliar!$A:$C,2,0),"")</f>
        <v/>
      </c>
      <c r="CW179" s="7" t="str">
        <f>+IFERROR(VLOOKUP(CT179,Auxiliar!$A:$C,3,0),"")</f>
        <v/>
      </c>
      <c r="CY179" s="1">
        <v>2442</v>
      </c>
      <c r="CZ179" s="1" t="s">
        <v>16</v>
      </c>
      <c r="DA179" s="6">
        <f>+IFERROR(VALUE(RIGHT(Tabla18[[#This Row],[B2B]],6)),"")</f>
        <v>2442</v>
      </c>
      <c r="DB179" s="6" t="str">
        <f>+IFERROR(VLOOKUP(CZ179,Auxiliar!$A:$C,2,0),"")</f>
        <v>PREMIUM</v>
      </c>
      <c r="DC179" s="7" t="str">
        <f>+IFERROR(VLOOKUP(CZ179,Auxiliar!$A:$C,3,0),"")</f>
        <v>0b 0% | 2b 2% | 5b 3,5% | 10b 5%</v>
      </c>
      <c r="DE179" s="1">
        <v>2442</v>
      </c>
      <c r="DF179" s="1" t="s">
        <v>19</v>
      </c>
      <c r="DG179" s="6">
        <f>+IFERROR(VALUE(RIGHT(Tabla19[[#This Row],[B2B]],6)),"")</f>
        <v>2442</v>
      </c>
      <c r="DH179" s="6" t="str">
        <f>+IFERROR(VLOOKUP(DF179,Auxiliar!$A:$C,2,0),"")</f>
        <v>MICHELOB</v>
      </c>
      <c r="DI179" s="7" t="str">
        <f>+IFERROR(VLOOKUP(DF179,Auxiliar!$A:$C,3,0),"")</f>
        <v>1b 7% | 3b 22% | 8b 27%</v>
      </c>
      <c r="DK179" s="1"/>
      <c r="DL179" s="1"/>
      <c r="DM179" s="6" t="str">
        <f>+IFERROR(VALUE(RIGHT(Tabla20[[#This Row],[B2B]],6)),"")</f>
        <v/>
      </c>
      <c r="DN179" s="6" t="str">
        <f>+IFERROR(VLOOKUP(DL179,Auxiliar!$A:$C,2,0),"")</f>
        <v/>
      </c>
      <c r="DO179" s="7" t="str">
        <f>+IFERROR(VLOOKUP(DL179,Auxiliar!$A:$C,3,0),"")</f>
        <v/>
      </c>
      <c r="DQ179" s="1">
        <v>2464</v>
      </c>
      <c r="DR179" s="12" t="s">
        <v>24</v>
      </c>
      <c r="DS179" s="6">
        <f>+IFERROR(VALUE(RIGHT(Tabla21[[#This Row],[B2B]],6)),"")</f>
        <v>2464</v>
      </c>
      <c r="DT179" s="6" t="str">
        <f>+IFERROR(VLOOKUP(DR179,Auxiliar!$A:$C,2,0),"")</f>
        <v>CORONA PORRON</v>
      </c>
      <c r="DU179" s="7" t="str">
        <f>+IFERROR(VLOOKUP(DR179,Auxiliar!$A:$C,3,0),"")</f>
        <v>1b 5% | 20b 0%</v>
      </c>
      <c r="DW179" s="1">
        <v>4850</v>
      </c>
      <c r="DX179" s="12" t="s">
        <v>43</v>
      </c>
      <c r="DY179" s="6">
        <f>+IFERROR(VALUE(RIGHT(Tabla22[[#This Row],[B2B]],6)),"")</f>
        <v>4850</v>
      </c>
      <c r="DZ179" s="6" t="str">
        <f>+IFERROR(VLOOKUP(DX179,Auxiliar!$A:$C,2,0),"")</f>
        <v xml:space="preserve">VALUE LATA </v>
      </c>
      <c r="EA179" s="7" t="str">
        <f>+IFERROR(VLOOKUP(DX179,Auxiliar!$A:$C,3,0),"")</f>
        <v>1b 15% | 100b 18%</v>
      </c>
      <c r="EC179" s="1">
        <v>5946</v>
      </c>
      <c r="ED179" s="12" t="s">
        <v>47</v>
      </c>
      <c r="EE179" s="6">
        <f>+IFERROR(VALUE(RIGHT(Tabla23[[#This Row],[B2B]],6)),"")</f>
        <v>5946</v>
      </c>
      <c r="EF179" s="6" t="str">
        <f>+IFERROR(VLOOKUP(ED179,Auxiliar!$A:$C,2,0),"")</f>
        <v>VALUE LATON</v>
      </c>
      <c r="EG179" s="7" t="str">
        <f>+IFERROR(VLOOKUP(ED179,Auxiliar!$A:$C,3,0),"")</f>
        <v>1b 10% | 5b 15% | 192b 0%</v>
      </c>
      <c r="EI179" s="1"/>
      <c r="EJ179" s="12"/>
      <c r="EK179" s="6" t="str">
        <f>+IFERROR(VALUE(RIGHT(Tabla24[[#This Row],[B2B]],6)),"")</f>
        <v/>
      </c>
      <c r="EL179" s="6" t="str">
        <f>+IFERROR(VLOOKUP(EJ179,Auxiliar!$A:$C,2,0),"")</f>
        <v/>
      </c>
      <c r="EM179" s="7" t="str">
        <f>+IFERROR(VLOOKUP(EJ179,Auxiliar!$A:$C,3,0),"")</f>
        <v/>
      </c>
      <c r="EO179" s="1"/>
      <c r="EP179" s="12"/>
      <c r="EQ179" s="6" t="str">
        <f>+IFERROR(VALUE(RIGHT(Tabla25[[#This Row],[B2B]],6)),"")</f>
        <v/>
      </c>
      <c r="ER179" s="6" t="str">
        <f>+IFERROR(VLOOKUP(EP179,Auxiliar!$A:$C,2,0),"")</f>
        <v/>
      </c>
      <c r="ES179" s="7" t="str">
        <f>+IFERROR(VLOOKUP(EP179,Auxiliar!$A:$C,3,0),"")</f>
        <v/>
      </c>
      <c r="EU179" s="1"/>
      <c r="EV179" s="12"/>
      <c r="EW179" s="6" t="str">
        <f>+IFERROR(VALUE(RIGHT(Tabla26[[#This Row],[B2B]],6)),"")</f>
        <v/>
      </c>
      <c r="EX179" s="6" t="str">
        <f>+IFERROR(VLOOKUP(EV179,Auxiliar!$A:$C,2,0),"")</f>
        <v/>
      </c>
      <c r="EY179" s="7" t="str">
        <f>+IFERROR(VLOOKUP(EV179,Auxiliar!$A:$C,3,0),"")</f>
        <v/>
      </c>
      <c r="EZ179" s="1"/>
      <c r="FA179" s="12"/>
      <c r="FB179" s="6" t="str">
        <f>+IFERROR(VALUE(RIGHT(Tabla27[[#This Row],[B2B]],6)),"")</f>
        <v/>
      </c>
      <c r="FC179" s="6" t="str">
        <f>+IFERROR(VLOOKUP(FA179,Auxiliar!$A:$C,2,0),"")</f>
        <v/>
      </c>
      <c r="FD179" s="7" t="str">
        <f>+IFERROR(VLOOKUP(FA179,Auxiliar!$A:$C,3,0),"")</f>
        <v/>
      </c>
      <c r="FE179" s="1"/>
      <c r="FF179" s="12"/>
      <c r="FG179" s="6" t="str">
        <f>+IFERROR(VALUE(RIGHT(Tabla28[[#This Row],[B2B]],6)),"")</f>
        <v/>
      </c>
      <c r="FH179" s="6" t="str">
        <f>+IFERROR(VLOOKUP(FF179,Auxiliar!$A:$C,2,0),"")</f>
        <v/>
      </c>
      <c r="FI179" s="7" t="str">
        <f>+IFERROR(VLOOKUP(FF179,Auxiliar!$A:$C,3,0),"")</f>
        <v/>
      </c>
      <c r="FJ179" s="1"/>
      <c r="FK179" s="12"/>
      <c r="FL179" s="6" t="str">
        <f>+IFERROR(VALUE(RIGHT(Tabla29[[#This Row],[B2B]],6)),"")</f>
        <v/>
      </c>
      <c r="FM179" s="6" t="str">
        <f>+IFERROR(VLOOKUP(FK179,Auxiliar!$A:$C,2,0),"")</f>
        <v/>
      </c>
      <c r="FN179" s="7" t="str">
        <f>+IFERROR(VLOOKUP(FK179,Auxiliar!$A:$C,3,0),"")</f>
        <v/>
      </c>
      <c r="FO179" s="1"/>
      <c r="FP179" s="12"/>
      <c r="FQ179" s="6" t="str">
        <f>+IFERROR(VALUE(RIGHT(Tabla30[[#This Row],[B2B]],6)),"")</f>
        <v/>
      </c>
      <c r="FR179" s="6" t="str">
        <f>+IFERROR(VLOOKUP(FP179,Auxiliar!$A:$C,2,0),"")</f>
        <v/>
      </c>
      <c r="FS179" s="7"/>
      <c r="FT179" s="1"/>
      <c r="FU179" s="12"/>
      <c r="FV179" s="6" t="str">
        <f>+IFERROR(VALUE(RIGHT(Tabla31[[#This Row],[B2B]],6)),"")</f>
        <v/>
      </c>
      <c r="FW179" s="6" t="str">
        <f>+IFERROR(VLOOKUP(FU179,Auxiliar!$A:$C,2,0),"")</f>
        <v/>
      </c>
      <c r="FX179" s="7" t="str">
        <f>+IFERROR(VLOOKUP(FU179,Auxiliar!$A:$C,3,0),"")</f>
        <v/>
      </c>
      <c r="FY179" s="1"/>
      <c r="FZ179" s="12"/>
      <c r="GA179" s="6" t="str">
        <f>+IFERROR(VALUE(RIGHT(Tabla32[[#This Row],[B2B]],6)),"")</f>
        <v/>
      </c>
      <c r="GB179" s="6" t="str">
        <f>+IFERROR(VLOOKUP(FZ179,Auxiliar!$A:$C,2,0),"")</f>
        <v/>
      </c>
      <c r="GC179" s="7" t="str">
        <f>+IFERROR(VLOOKUP(FZ179,Auxiliar!$A:$C,3,0),"")</f>
        <v/>
      </c>
      <c r="GD179" s="1"/>
      <c r="GE179" s="12"/>
      <c r="GF179" s="6" t="str">
        <f>+IFERROR(VALUE(RIGHT(Tabla33[[#This Row],[B2B]],6)),"")</f>
        <v/>
      </c>
      <c r="GG179" s="6" t="str">
        <f>+IFERROR(VLOOKUP(GE179,Auxiliar!$A:$C,2,0),"")</f>
        <v/>
      </c>
      <c r="GH179" s="7" t="str">
        <f>+IFERROR(VLOOKUP(GE179,Auxiliar!$A:$C,3,0),"")</f>
        <v/>
      </c>
    </row>
    <row r="180" spans="1:190" x14ac:dyDescent="0.25">
      <c r="A180" s="1"/>
      <c r="B180" s="1"/>
      <c r="C180" t="str">
        <f>+IFERROR(VALUE(RIGHT(Tabla1[[#This Row],[B2B]],6)),"")</f>
        <v/>
      </c>
      <c r="D180" t="str">
        <f>+IFERROR(VLOOKUP(B180,Auxiliar!$A:$C,2,0),"")</f>
        <v/>
      </c>
      <c r="E180" s="5" t="str">
        <f>+IFERROR(VLOOKUP(B180,Auxiliar!$A:$C,3,0),"")</f>
        <v/>
      </c>
      <c r="S180" s="1">
        <v>3322</v>
      </c>
      <c r="T180" s="1" t="s">
        <v>9</v>
      </c>
      <c r="U180" s="6">
        <f>+IFERROR(VALUE(RIGHT(Tabla4[[#This Row],[B2B]],6)),"")</f>
        <v>3322</v>
      </c>
      <c r="V180" s="6" t="str">
        <f>+IFERROR(VLOOKUP(T180,Auxiliar!$A:$C,2,0),"")</f>
        <v>CORE</v>
      </c>
      <c r="W180" s="7" t="str">
        <f>+IFERROR(VLOOKUP(T180,Auxiliar!$A:$C,3,0),"")</f>
        <v>0b 1% | 2b 5% | 4b 6%</v>
      </c>
      <c r="Y180" s="1">
        <v>5604</v>
      </c>
      <c r="Z180" s="1" t="s">
        <v>10</v>
      </c>
      <c r="AA180" s="6">
        <f>+IFERROR(VALUE(RIGHT(Tabla5[[#This Row],[B2B]],6)),"")</f>
        <v>5604</v>
      </c>
      <c r="AB180" s="6" t="str">
        <f>+IFERROR(VLOOKUP(Z180,Auxiliar!$A:$C,2,0),"")</f>
        <v>CORE</v>
      </c>
      <c r="AC180" s="7" t="str">
        <f>+IFERROR(VLOOKUP(Z180,Auxiliar!$A:$C,3,0),"")</f>
        <v>0b 1% | 3b 4% | 5b 6%</v>
      </c>
      <c r="AK180" s="1">
        <v>3030</v>
      </c>
      <c r="AL180" s="1" t="s">
        <v>30</v>
      </c>
      <c r="AM180" s="6">
        <f>+IFERROR(VALUE(RIGHT(Tabla7[[#This Row],[B2B]],6)),"")</f>
        <v>3030</v>
      </c>
      <c r="AN180" s="6" t="str">
        <f>+IFERROR(VLOOKUP(AL180,Auxiliar!$A:$C,2,0),"")</f>
        <v>LATONES</v>
      </c>
      <c r="AO180" s="7" t="str">
        <f>+IFERROR(VLOOKUP(AL180,Auxiliar!$A:$C,3,0),"")</f>
        <v>1b 4% | 5b 7% | 97b 0%</v>
      </c>
      <c r="AQ180" s="1">
        <v>5052</v>
      </c>
      <c r="AR180" s="1" t="s">
        <v>31</v>
      </c>
      <c r="AS180" s="6">
        <f>+IFERROR(VALUE(RIGHT(Tabla8[[#This Row],[B2B]],6)),"")</f>
        <v>5052</v>
      </c>
      <c r="AT180" s="6" t="str">
        <f>+IFERROR(VLOOKUP(AR180,Auxiliar!$A:$C,2,0),"")</f>
        <v>LATONES</v>
      </c>
      <c r="AU180" s="7" t="str">
        <f>+IFERROR(VLOOKUP(AR180,Auxiliar!$A:$C,3,0),"")</f>
        <v>2b 3% | 4b 5% | 5b 8% | 193 0%</v>
      </c>
      <c r="AW180" s="1"/>
      <c r="AX180" s="1" t="s">
        <v>32</v>
      </c>
      <c r="AY180" s="6" t="str">
        <f>+IFERROR(VALUE(RIGHT(Tabla9[[#This Row],[B2B]],6)),"")</f>
        <v/>
      </c>
      <c r="AZ180" s="6" t="str">
        <f>+IFERROR(VLOOKUP(AX180,Auxiliar!$A:$C,2,0),"")</f>
        <v>LATONES</v>
      </c>
      <c r="BA180" s="7" t="str">
        <f>+IFERROR(VLOOKUP(AX180,Auxiliar!$A:$C,3,0),"")</f>
        <v>2b 3% | 4b 4% | 6b 5% | 10b 8%  | 385b 0%</v>
      </c>
      <c r="BC180" s="1"/>
      <c r="BD180" s="1" t="s">
        <v>33</v>
      </c>
      <c r="BE180" s="6" t="str">
        <f>+IFERROR(VALUE(RIGHT(Tabla10[[#This Row],[B2B]],6)),"")</f>
        <v/>
      </c>
      <c r="BF180" s="6" t="str">
        <f>+IFERROR(VLOOKUP(BD180,Auxiliar!$A:$C,2,0),"")</f>
        <v>LATONES</v>
      </c>
      <c r="BG180" s="7" t="str">
        <f>+IFERROR(VLOOKUP(BD180,Auxiliar!$A:$C,3,0),"")</f>
        <v>6b 4% | 12b 5% | 15b 8% | 385b 0%</v>
      </c>
      <c r="BI180" s="1"/>
      <c r="BJ180" s="1"/>
      <c r="BK180" s="6" t="str">
        <f>+IFERROR(VALUE(RIGHT(Tabla11[[#This Row],[B2B]],6)),"")</f>
        <v/>
      </c>
      <c r="BL180" s="6" t="str">
        <f>+IFERROR(VLOOKUP(BJ180,Auxiliar!$A:$C,2,0),"")</f>
        <v/>
      </c>
      <c r="BM180" s="7" t="str">
        <f>+IFERROR(VLOOKUP(BJ180,Auxiliar!$A:$C,3,0),"")</f>
        <v/>
      </c>
      <c r="BO180" s="1">
        <v>5948</v>
      </c>
      <c r="BP180" s="1" t="s">
        <v>39</v>
      </c>
      <c r="BQ180" s="6">
        <f>+IFERROR(VALUE(RIGHT(Tabla12[[#This Row],[B2B]],6)),"")</f>
        <v>5948</v>
      </c>
      <c r="BR180" s="6" t="str">
        <f>+IFERROR(VLOOKUP(BP180,Auxiliar!$A:$C,2,0),"")</f>
        <v>VALUE LITRO</v>
      </c>
      <c r="BS180" s="7" t="str">
        <f>+IFERROR(VLOOKUP(BP180,Auxiliar!$A:$C,3,0),"")</f>
        <v>1b 12%</v>
      </c>
      <c r="CA180" s="1">
        <v>2517</v>
      </c>
      <c r="CB180" s="1" t="s">
        <v>35</v>
      </c>
      <c r="CC180" s="6">
        <f>+IFERROR(VALUE(RIGHT(Tabla14[[#This Row],[B2B]],6)),"")</f>
        <v>2517</v>
      </c>
      <c r="CD180" s="6" t="str">
        <f>+IFERROR(VLOOKUP(CB180,Auxiliar!$A:$C,2,0),"")</f>
        <v>Corona 710cc</v>
      </c>
      <c r="CE180" s="7" t="str">
        <f>+IFERROR(VLOOKUP(CB180,Auxiliar!$A:$C,3,0),"")</f>
        <v>1b 10% | 85b 0%</v>
      </c>
      <c r="CG180" s="1"/>
      <c r="CH180" s="1"/>
      <c r="CI180" s="6" t="str">
        <f>+IFERROR(VALUE(RIGHT(Tabla15[[#This Row],[B2B]],6)),"")</f>
        <v/>
      </c>
      <c r="CJ180" s="6" t="str">
        <f>+IFERROR(VLOOKUP(CH180,Auxiliar!$A:$C,2,0),"")</f>
        <v/>
      </c>
      <c r="CK180" s="7" t="str">
        <f>+IFERROR(VLOOKUP(CH180,Auxiliar!$A:$C,3,0),"")</f>
        <v/>
      </c>
      <c r="CM180" s="1">
        <v>2464</v>
      </c>
      <c r="CN180" s="1" t="s">
        <v>20</v>
      </c>
      <c r="CO180" s="6">
        <v>2464</v>
      </c>
      <c r="CP180" s="6" t="s">
        <v>20</v>
      </c>
      <c r="CQ180" s="7" t="s">
        <v>21</v>
      </c>
      <c r="CS180" s="1"/>
      <c r="CT180" s="1"/>
      <c r="CU180" s="6" t="str">
        <f>+IFERROR(VALUE(RIGHT(Tabla17[[#This Row],[B2B]],6)),"")</f>
        <v/>
      </c>
      <c r="CV180" s="6" t="str">
        <f>+IFERROR(VLOOKUP(CT180,Auxiliar!$A:$C,2,0),"")</f>
        <v/>
      </c>
      <c r="CW180" s="7" t="str">
        <f>+IFERROR(VLOOKUP(CT180,Auxiliar!$A:$C,3,0),"")</f>
        <v/>
      </c>
      <c r="CY180" s="1">
        <v>2464</v>
      </c>
      <c r="CZ180" s="1" t="s">
        <v>16</v>
      </c>
      <c r="DA180" s="6">
        <f>+IFERROR(VALUE(RIGHT(Tabla18[[#This Row],[B2B]],6)),"")</f>
        <v>2464</v>
      </c>
      <c r="DB180" s="6" t="str">
        <f>+IFERROR(VLOOKUP(CZ180,Auxiliar!$A:$C,2,0),"")</f>
        <v>PREMIUM</v>
      </c>
      <c r="DC180" s="7" t="str">
        <f>+IFERROR(VLOOKUP(CZ180,Auxiliar!$A:$C,3,0),"")</f>
        <v>0b 0% | 2b 2% | 5b 3,5% | 10b 5%</v>
      </c>
      <c r="DE180" s="1">
        <v>2464</v>
      </c>
      <c r="DF180" s="1" t="s">
        <v>19</v>
      </c>
      <c r="DG180" s="6">
        <f>+IFERROR(VALUE(RIGHT(Tabla19[[#This Row],[B2B]],6)),"")</f>
        <v>2464</v>
      </c>
      <c r="DH180" s="6" t="str">
        <f>+IFERROR(VLOOKUP(DF180,Auxiliar!$A:$C,2,0),"")</f>
        <v>MICHELOB</v>
      </c>
      <c r="DI180" s="7" t="str">
        <f>+IFERROR(VLOOKUP(DF180,Auxiliar!$A:$C,3,0),"")</f>
        <v>1b 7% | 3b 22% | 8b 27%</v>
      </c>
      <c r="DK180" s="1"/>
      <c r="DL180" s="1"/>
      <c r="DM180" s="6" t="str">
        <f>+IFERROR(VALUE(RIGHT(Tabla20[[#This Row],[B2B]],6)),"")</f>
        <v/>
      </c>
      <c r="DN180" s="6" t="str">
        <f>+IFERROR(VLOOKUP(DL180,Auxiliar!$A:$C,2,0),"")</f>
        <v/>
      </c>
      <c r="DO180" s="7" t="str">
        <f>+IFERROR(VLOOKUP(DL180,Auxiliar!$A:$C,3,0),"")</f>
        <v/>
      </c>
      <c r="DQ180" s="1">
        <v>2466</v>
      </c>
      <c r="DR180" s="12" t="s">
        <v>24</v>
      </c>
      <c r="DS180" s="6">
        <f>+IFERROR(VALUE(RIGHT(Tabla21[[#This Row],[B2B]],6)),"")</f>
        <v>2466</v>
      </c>
      <c r="DT180" s="6" t="str">
        <f>+IFERROR(VLOOKUP(DR180,Auxiliar!$A:$C,2,0),"")</f>
        <v>CORONA PORRON</v>
      </c>
      <c r="DU180" s="7" t="str">
        <f>+IFERROR(VLOOKUP(DR180,Auxiliar!$A:$C,3,0),"")</f>
        <v>1b 5% | 20b 0%</v>
      </c>
      <c r="DW180" s="1">
        <v>4869</v>
      </c>
      <c r="DX180" s="12" t="s">
        <v>43</v>
      </c>
      <c r="DY180" s="6">
        <f>+IFERROR(VALUE(RIGHT(Tabla22[[#This Row],[B2B]],6)),"")</f>
        <v>4869</v>
      </c>
      <c r="DZ180" s="6" t="str">
        <f>+IFERROR(VLOOKUP(DX180,Auxiliar!$A:$C,2,0),"")</f>
        <v xml:space="preserve">VALUE LATA </v>
      </c>
      <c r="EA180" s="7" t="str">
        <f>+IFERROR(VLOOKUP(DX180,Auxiliar!$A:$C,3,0),"")</f>
        <v>1b 15% | 100b 18%</v>
      </c>
      <c r="EC180" s="1">
        <v>5947</v>
      </c>
      <c r="ED180" s="12" t="s">
        <v>47</v>
      </c>
      <c r="EE180" s="6">
        <f>+IFERROR(VALUE(RIGHT(Tabla23[[#This Row],[B2B]],6)),"")</f>
        <v>5947</v>
      </c>
      <c r="EF180" s="6" t="str">
        <f>+IFERROR(VLOOKUP(ED180,Auxiliar!$A:$C,2,0),"")</f>
        <v>VALUE LATON</v>
      </c>
      <c r="EG180" s="7" t="str">
        <f>+IFERROR(VLOOKUP(ED180,Auxiliar!$A:$C,3,0),"")</f>
        <v>1b 10% | 5b 15% | 192b 0%</v>
      </c>
      <c r="EI180" s="1"/>
      <c r="EJ180" s="12"/>
      <c r="EK180" s="6" t="str">
        <f>+IFERROR(VALUE(RIGHT(Tabla24[[#This Row],[B2B]],6)),"")</f>
        <v/>
      </c>
      <c r="EL180" s="6" t="str">
        <f>+IFERROR(VLOOKUP(EJ180,Auxiliar!$A:$C,2,0),"")</f>
        <v/>
      </c>
      <c r="EM180" s="7" t="str">
        <f>+IFERROR(VLOOKUP(EJ180,Auxiliar!$A:$C,3,0),"")</f>
        <v/>
      </c>
      <c r="EO180" s="1"/>
      <c r="EP180" s="12"/>
      <c r="EQ180" s="6" t="str">
        <f>+IFERROR(VALUE(RIGHT(Tabla25[[#This Row],[B2B]],6)),"")</f>
        <v/>
      </c>
      <c r="ER180" s="6" t="str">
        <f>+IFERROR(VLOOKUP(EP180,Auxiliar!$A:$C,2,0),"")</f>
        <v/>
      </c>
      <c r="ES180" s="7" t="str">
        <f>+IFERROR(VLOOKUP(EP180,Auxiliar!$A:$C,3,0),"")</f>
        <v/>
      </c>
      <c r="EU180" s="1"/>
      <c r="EV180" s="12"/>
      <c r="EW180" s="6" t="str">
        <f>+IFERROR(VALUE(RIGHT(Tabla26[[#This Row],[B2B]],6)),"")</f>
        <v/>
      </c>
      <c r="EX180" s="6" t="str">
        <f>+IFERROR(VLOOKUP(EV180,Auxiliar!$A:$C,2,0),"")</f>
        <v/>
      </c>
      <c r="EY180" s="7" t="str">
        <f>+IFERROR(VLOOKUP(EV180,Auxiliar!$A:$C,3,0),"")</f>
        <v/>
      </c>
      <c r="EZ180" s="1"/>
      <c r="FA180" s="12"/>
      <c r="FB180" s="6" t="str">
        <f>+IFERROR(VALUE(RIGHT(Tabla27[[#This Row],[B2B]],6)),"")</f>
        <v/>
      </c>
      <c r="FC180" s="6" t="str">
        <f>+IFERROR(VLOOKUP(FA180,Auxiliar!$A:$C,2,0),"")</f>
        <v/>
      </c>
      <c r="FD180" s="7" t="str">
        <f>+IFERROR(VLOOKUP(FA180,Auxiliar!$A:$C,3,0),"")</f>
        <v/>
      </c>
      <c r="FE180" s="1"/>
      <c r="FF180" s="12"/>
      <c r="FG180" s="6" t="str">
        <f>+IFERROR(VALUE(RIGHT(Tabla28[[#This Row],[B2B]],6)),"")</f>
        <v/>
      </c>
      <c r="FH180" s="6" t="str">
        <f>+IFERROR(VLOOKUP(FF180,Auxiliar!$A:$C,2,0),"")</f>
        <v/>
      </c>
      <c r="FI180" s="7" t="str">
        <f>+IFERROR(VLOOKUP(FF180,Auxiliar!$A:$C,3,0),"")</f>
        <v/>
      </c>
      <c r="FJ180" s="1"/>
      <c r="FK180" s="12"/>
      <c r="FL180" s="6" t="str">
        <f>+IFERROR(VALUE(RIGHT(Tabla29[[#This Row],[B2B]],6)),"")</f>
        <v/>
      </c>
      <c r="FM180" s="6" t="str">
        <f>+IFERROR(VLOOKUP(FK180,Auxiliar!$A:$C,2,0),"")</f>
        <v/>
      </c>
      <c r="FN180" s="7" t="str">
        <f>+IFERROR(VLOOKUP(FK180,Auxiliar!$A:$C,3,0),"")</f>
        <v/>
      </c>
      <c r="FO180" s="1"/>
      <c r="FP180" s="12"/>
      <c r="FQ180" s="6" t="str">
        <f>+IFERROR(VALUE(RIGHT(Tabla30[[#This Row],[B2B]],6)),"")</f>
        <v/>
      </c>
      <c r="FR180" s="6" t="str">
        <f>+IFERROR(VLOOKUP(FP180,Auxiliar!$A:$C,2,0),"")</f>
        <v/>
      </c>
      <c r="FS180" s="7"/>
      <c r="FT180" s="1"/>
      <c r="FU180" s="12"/>
      <c r="FV180" s="6" t="str">
        <f>+IFERROR(VALUE(RIGHT(Tabla31[[#This Row],[B2B]],6)),"")</f>
        <v/>
      </c>
      <c r="FW180" s="6" t="str">
        <f>+IFERROR(VLOOKUP(FU180,Auxiliar!$A:$C,2,0),"")</f>
        <v/>
      </c>
      <c r="FX180" s="7" t="str">
        <f>+IFERROR(VLOOKUP(FU180,Auxiliar!$A:$C,3,0),"")</f>
        <v/>
      </c>
      <c r="FY180" s="1"/>
      <c r="FZ180" s="12"/>
      <c r="GA180" s="6" t="str">
        <f>+IFERROR(VALUE(RIGHT(Tabla32[[#This Row],[B2B]],6)),"")</f>
        <v/>
      </c>
      <c r="GB180" s="6" t="str">
        <f>+IFERROR(VLOOKUP(FZ180,Auxiliar!$A:$C,2,0),"")</f>
        <v/>
      </c>
      <c r="GC180" s="7" t="str">
        <f>+IFERROR(VLOOKUP(FZ180,Auxiliar!$A:$C,3,0),"")</f>
        <v/>
      </c>
      <c r="GD180" s="1"/>
      <c r="GE180" s="12"/>
      <c r="GF180" s="6" t="str">
        <f>+IFERROR(VALUE(RIGHT(Tabla33[[#This Row],[B2B]],6)),"")</f>
        <v/>
      </c>
      <c r="GG180" s="6" t="str">
        <f>+IFERROR(VLOOKUP(GE180,Auxiliar!$A:$C,2,0),"")</f>
        <v/>
      </c>
      <c r="GH180" s="7" t="str">
        <f>+IFERROR(VLOOKUP(GE180,Auxiliar!$A:$C,3,0),"")</f>
        <v/>
      </c>
    </row>
    <row r="181" spans="1:190" x14ac:dyDescent="0.25">
      <c r="A181" s="1"/>
      <c r="B181" s="1"/>
      <c r="C181" t="str">
        <f>+IFERROR(VALUE(RIGHT(Tabla1[[#This Row],[B2B]],6)),"")</f>
        <v/>
      </c>
      <c r="D181" t="str">
        <f>+IFERROR(VLOOKUP(B181,Auxiliar!$A:$C,2,0),"")</f>
        <v/>
      </c>
      <c r="E181" s="5" t="str">
        <f>+IFERROR(VLOOKUP(B181,Auxiliar!$A:$C,3,0),"")</f>
        <v/>
      </c>
      <c r="S181" s="1">
        <v>3327</v>
      </c>
      <c r="T181" s="1" t="s">
        <v>9</v>
      </c>
      <c r="U181" s="6">
        <f>+IFERROR(VALUE(RIGHT(Tabla4[[#This Row],[B2B]],6)),"")</f>
        <v>3327</v>
      </c>
      <c r="V181" s="6" t="str">
        <f>+IFERROR(VLOOKUP(T181,Auxiliar!$A:$C,2,0),"")</f>
        <v>CORE</v>
      </c>
      <c r="W181" s="7" t="str">
        <f>+IFERROR(VLOOKUP(T181,Auxiliar!$A:$C,3,0),"")</f>
        <v>0b 1% | 2b 5% | 4b 6%</v>
      </c>
      <c r="Y181" s="1">
        <v>5605</v>
      </c>
      <c r="Z181" s="1" t="s">
        <v>10</v>
      </c>
      <c r="AA181" s="6">
        <f>+IFERROR(VALUE(RIGHT(Tabla5[[#This Row],[B2B]],6)),"")</f>
        <v>5605</v>
      </c>
      <c r="AB181" s="6" t="str">
        <f>+IFERROR(VLOOKUP(Z181,Auxiliar!$A:$C,2,0),"")</f>
        <v>CORE</v>
      </c>
      <c r="AC181" s="7" t="str">
        <f>+IFERROR(VLOOKUP(Z181,Auxiliar!$A:$C,3,0),"")</f>
        <v>0b 1% | 3b 4% | 5b 6%</v>
      </c>
      <c r="AK181" s="1">
        <v>3032</v>
      </c>
      <c r="AL181" s="1" t="s">
        <v>30</v>
      </c>
      <c r="AM181" s="6">
        <f>+IFERROR(VALUE(RIGHT(Tabla7[[#This Row],[B2B]],6)),"")</f>
        <v>3032</v>
      </c>
      <c r="AN181" s="6" t="str">
        <f>+IFERROR(VLOOKUP(AL181,Auxiliar!$A:$C,2,0),"")</f>
        <v>LATONES</v>
      </c>
      <c r="AO181" s="7" t="str">
        <f>+IFERROR(VLOOKUP(AL181,Auxiliar!$A:$C,3,0),"")</f>
        <v>1b 4% | 5b 7% | 97b 0%</v>
      </c>
      <c r="AQ181" s="1">
        <v>5053</v>
      </c>
      <c r="AR181" s="1" t="s">
        <v>31</v>
      </c>
      <c r="AS181" s="6">
        <f>+IFERROR(VALUE(RIGHT(Tabla8[[#This Row],[B2B]],6)),"")</f>
        <v>5053</v>
      </c>
      <c r="AT181" s="6" t="str">
        <f>+IFERROR(VLOOKUP(AR181,Auxiliar!$A:$C,2,0),"")</f>
        <v>LATONES</v>
      </c>
      <c r="AU181" s="7" t="str">
        <f>+IFERROR(VLOOKUP(AR181,Auxiliar!$A:$C,3,0),"")</f>
        <v>2b 3% | 4b 5% | 5b 8% | 193 0%</v>
      </c>
      <c r="AW181" s="1"/>
      <c r="AX181" s="1" t="s">
        <v>32</v>
      </c>
      <c r="AY181" s="6" t="str">
        <f>+IFERROR(VALUE(RIGHT(Tabla9[[#This Row],[B2B]],6)),"")</f>
        <v/>
      </c>
      <c r="AZ181" s="6" t="str">
        <f>+IFERROR(VLOOKUP(AX181,Auxiliar!$A:$C,2,0),"")</f>
        <v>LATONES</v>
      </c>
      <c r="BA181" s="7" t="str">
        <f>+IFERROR(VLOOKUP(AX181,Auxiliar!$A:$C,3,0),"")</f>
        <v>2b 3% | 4b 4% | 6b 5% | 10b 8%  | 385b 0%</v>
      </c>
      <c r="BC181" s="1"/>
      <c r="BD181" s="1" t="s">
        <v>33</v>
      </c>
      <c r="BE181" s="6" t="str">
        <f>+IFERROR(VALUE(RIGHT(Tabla10[[#This Row],[B2B]],6)),"")</f>
        <v/>
      </c>
      <c r="BF181" s="6" t="str">
        <f>+IFERROR(VLOOKUP(BD181,Auxiliar!$A:$C,2,0),"")</f>
        <v>LATONES</v>
      </c>
      <c r="BG181" s="7" t="str">
        <f>+IFERROR(VLOOKUP(BD181,Auxiliar!$A:$C,3,0),"")</f>
        <v>6b 4% | 12b 5% | 15b 8% | 385b 0%</v>
      </c>
      <c r="BI181" s="1"/>
      <c r="BJ181" s="1"/>
      <c r="BK181" s="6" t="str">
        <f>+IFERROR(VALUE(RIGHT(Tabla11[[#This Row],[B2B]],6)),"")</f>
        <v/>
      </c>
      <c r="BL181" s="6" t="str">
        <f>+IFERROR(VLOOKUP(BJ181,Auxiliar!$A:$C,2,0),"")</f>
        <v/>
      </c>
      <c r="BM181" s="7" t="str">
        <f>+IFERROR(VLOOKUP(BJ181,Auxiliar!$A:$C,3,0),"")</f>
        <v/>
      </c>
      <c r="BO181" s="1">
        <v>4850</v>
      </c>
      <c r="BP181" s="1" t="s">
        <v>39</v>
      </c>
      <c r="BQ181" s="6">
        <f>+IFERROR(VALUE(RIGHT(Tabla12[[#This Row],[B2B]],6)),"")</f>
        <v>4850</v>
      </c>
      <c r="BR181" s="6" t="str">
        <f>+IFERROR(VLOOKUP(BP181,Auxiliar!$A:$C,2,0),"")</f>
        <v>VALUE LITRO</v>
      </c>
      <c r="BS181" s="7" t="str">
        <f>+IFERROR(VLOOKUP(BP181,Auxiliar!$A:$C,3,0),"")</f>
        <v>1b 12%</v>
      </c>
      <c r="CA181" s="1">
        <v>2535</v>
      </c>
      <c r="CB181" s="1" t="s">
        <v>35</v>
      </c>
      <c r="CC181" s="6">
        <f>+IFERROR(VALUE(RIGHT(Tabla14[[#This Row],[B2B]],6)),"")</f>
        <v>2535</v>
      </c>
      <c r="CD181" s="6" t="str">
        <f>+IFERROR(VLOOKUP(CB181,Auxiliar!$A:$C,2,0),"")</f>
        <v>Corona 710cc</v>
      </c>
      <c r="CE181" s="7" t="str">
        <f>+IFERROR(VLOOKUP(CB181,Auxiliar!$A:$C,3,0),"")</f>
        <v>1b 10% | 85b 0%</v>
      </c>
      <c r="CG181" s="1"/>
      <c r="CH181" s="1"/>
      <c r="CI181" s="6" t="str">
        <f>+IFERROR(VALUE(RIGHT(Tabla15[[#This Row],[B2B]],6)),"")</f>
        <v/>
      </c>
      <c r="CJ181" s="6" t="str">
        <f>+IFERROR(VLOOKUP(CH181,Auxiliar!$A:$C,2,0),"")</f>
        <v/>
      </c>
      <c r="CK181" s="7" t="str">
        <f>+IFERROR(VLOOKUP(CH181,Auxiliar!$A:$C,3,0),"")</f>
        <v/>
      </c>
      <c r="CM181" s="1">
        <v>2466</v>
      </c>
      <c r="CN181" s="1" t="s">
        <v>20</v>
      </c>
      <c r="CO181" s="6">
        <v>2466</v>
      </c>
      <c r="CP181" s="6" t="s">
        <v>20</v>
      </c>
      <c r="CQ181" s="7" t="s">
        <v>21</v>
      </c>
      <c r="CS181" s="1"/>
      <c r="CT181" s="1"/>
      <c r="CU181" s="6" t="str">
        <f>+IFERROR(VALUE(RIGHT(Tabla17[[#This Row],[B2B]],6)),"")</f>
        <v/>
      </c>
      <c r="CV181" s="6" t="str">
        <f>+IFERROR(VLOOKUP(CT181,Auxiliar!$A:$C,2,0),"")</f>
        <v/>
      </c>
      <c r="CW181" s="7" t="str">
        <f>+IFERROR(VLOOKUP(CT181,Auxiliar!$A:$C,3,0),"")</f>
        <v/>
      </c>
      <c r="CY181" s="1">
        <v>2466</v>
      </c>
      <c r="CZ181" s="1" t="s">
        <v>16</v>
      </c>
      <c r="DA181" s="6">
        <f>+IFERROR(VALUE(RIGHT(Tabla18[[#This Row],[B2B]],6)),"")</f>
        <v>2466</v>
      </c>
      <c r="DB181" s="6" t="str">
        <f>+IFERROR(VLOOKUP(CZ181,Auxiliar!$A:$C,2,0),"")</f>
        <v>PREMIUM</v>
      </c>
      <c r="DC181" s="7" t="str">
        <f>+IFERROR(VLOOKUP(CZ181,Auxiliar!$A:$C,3,0),"")</f>
        <v>0b 0% | 2b 2% | 5b 3,5% | 10b 5%</v>
      </c>
      <c r="DE181" s="1">
        <v>2466</v>
      </c>
      <c r="DF181" s="1" t="s">
        <v>19</v>
      </c>
      <c r="DG181" s="6">
        <f>+IFERROR(VALUE(RIGHT(Tabla19[[#This Row],[B2B]],6)),"")</f>
        <v>2466</v>
      </c>
      <c r="DH181" s="6" t="str">
        <f>+IFERROR(VLOOKUP(DF181,Auxiliar!$A:$C,2,0),"")</f>
        <v>MICHELOB</v>
      </c>
      <c r="DI181" s="7" t="str">
        <f>+IFERROR(VLOOKUP(DF181,Auxiliar!$A:$C,3,0),"")</f>
        <v>1b 7% | 3b 22% | 8b 27%</v>
      </c>
      <c r="DK181" s="1"/>
      <c r="DL181" s="1"/>
      <c r="DM181" s="6" t="str">
        <f>+IFERROR(VALUE(RIGHT(Tabla20[[#This Row],[B2B]],6)),"")</f>
        <v/>
      </c>
      <c r="DN181" s="6" t="str">
        <f>+IFERROR(VLOOKUP(DL181,Auxiliar!$A:$C,2,0),"")</f>
        <v/>
      </c>
      <c r="DO181" s="7" t="str">
        <f>+IFERROR(VLOOKUP(DL181,Auxiliar!$A:$C,3,0),"")</f>
        <v/>
      </c>
      <c r="DQ181" s="1">
        <v>2471</v>
      </c>
      <c r="DR181" s="12" t="s">
        <v>24</v>
      </c>
      <c r="DS181" s="6">
        <f>+IFERROR(VALUE(RIGHT(Tabla21[[#This Row],[B2B]],6)),"")</f>
        <v>2471</v>
      </c>
      <c r="DT181" s="6" t="str">
        <f>+IFERROR(VLOOKUP(DR181,Auxiliar!$A:$C,2,0),"")</f>
        <v>CORONA PORRON</v>
      </c>
      <c r="DU181" s="7" t="str">
        <f>+IFERROR(VLOOKUP(DR181,Auxiliar!$A:$C,3,0),"")</f>
        <v>1b 5% | 20b 0%</v>
      </c>
      <c r="DW181" s="1">
        <v>4874</v>
      </c>
      <c r="DX181" s="12" t="s">
        <v>43</v>
      </c>
      <c r="DY181" s="6">
        <f>+IFERROR(VALUE(RIGHT(Tabla22[[#This Row],[B2B]],6)),"")</f>
        <v>4874</v>
      </c>
      <c r="DZ181" s="6" t="str">
        <f>+IFERROR(VLOOKUP(DX181,Auxiliar!$A:$C,2,0),"")</f>
        <v xml:space="preserve">VALUE LATA </v>
      </c>
      <c r="EA181" s="7" t="str">
        <f>+IFERROR(VLOOKUP(DX181,Auxiliar!$A:$C,3,0),"")</f>
        <v>1b 15% | 100b 18%</v>
      </c>
      <c r="EC181" s="1">
        <v>5948</v>
      </c>
      <c r="ED181" s="12" t="s">
        <v>47</v>
      </c>
      <c r="EE181" s="6">
        <f>+IFERROR(VALUE(RIGHT(Tabla23[[#This Row],[B2B]],6)),"")</f>
        <v>5948</v>
      </c>
      <c r="EF181" s="6" t="str">
        <f>+IFERROR(VLOOKUP(ED181,Auxiliar!$A:$C,2,0),"")</f>
        <v>VALUE LATON</v>
      </c>
      <c r="EG181" s="7" t="str">
        <f>+IFERROR(VLOOKUP(ED181,Auxiliar!$A:$C,3,0),"")</f>
        <v>1b 10% | 5b 15% | 192b 0%</v>
      </c>
      <c r="EI181" s="1"/>
      <c r="EJ181" s="12"/>
      <c r="EK181" s="6" t="str">
        <f>+IFERROR(VALUE(RIGHT(Tabla24[[#This Row],[B2B]],6)),"")</f>
        <v/>
      </c>
      <c r="EL181" s="6" t="str">
        <f>+IFERROR(VLOOKUP(EJ181,Auxiliar!$A:$C,2,0),"")</f>
        <v/>
      </c>
      <c r="EM181" s="7" t="str">
        <f>+IFERROR(VLOOKUP(EJ181,Auxiliar!$A:$C,3,0),"")</f>
        <v/>
      </c>
      <c r="EO181" s="1"/>
      <c r="EP181" s="12"/>
      <c r="EQ181" s="6" t="str">
        <f>+IFERROR(VALUE(RIGHT(Tabla25[[#This Row],[B2B]],6)),"")</f>
        <v/>
      </c>
      <c r="ER181" s="6" t="str">
        <f>+IFERROR(VLOOKUP(EP181,Auxiliar!$A:$C,2,0),"")</f>
        <v/>
      </c>
      <c r="ES181" s="7" t="str">
        <f>+IFERROR(VLOOKUP(EP181,Auxiliar!$A:$C,3,0),"")</f>
        <v/>
      </c>
      <c r="EU181" s="1"/>
      <c r="EV181" s="12"/>
      <c r="EW181" s="6" t="str">
        <f>+IFERROR(VALUE(RIGHT(Tabla26[[#This Row],[B2B]],6)),"")</f>
        <v/>
      </c>
      <c r="EX181" s="6" t="str">
        <f>+IFERROR(VLOOKUP(EV181,Auxiliar!$A:$C,2,0),"")</f>
        <v/>
      </c>
      <c r="EY181" s="7" t="str">
        <f>+IFERROR(VLOOKUP(EV181,Auxiliar!$A:$C,3,0),"")</f>
        <v/>
      </c>
      <c r="EZ181" s="1"/>
      <c r="FA181" s="12"/>
      <c r="FB181" s="6" t="str">
        <f>+IFERROR(VALUE(RIGHT(Tabla27[[#This Row],[B2B]],6)),"")</f>
        <v/>
      </c>
      <c r="FC181" s="6" t="str">
        <f>+IFERROR(VLOOKUP(FA181,Auxiliar!$A:$C,2,0),"")</f>
        <v/>
      </c>
      <c r="FD181" s="7" t="str">
        <f>+IFERROR(VLOOKUP(FA181,Auxiliar!$A:$C,3,0),"")</f>
        <v/>
      </c>
      <c r="FE181" s="1"/>
      <c r="FF181" s="12"/>
      <c r="FG181" s="6" t="str">
        <f>+IFERROR(VALUE(RIGHT(Tabla28[[#This Row],[B2B]],6)),"")</f>
        <v/>
      </c>
      <c r="FH181" s="6" t="str">
        <f>+IFERROR(VLOOKUP(FF181,Auxiliar!$A:$C,2,0),"")</f>
        <v/>
      </c>
      <c r="FI181" s="7" t="str">
        <f>+IFERROR(VLOOKUP(FF181,Auxiliar!$A:$C,3,0),"")</f>
        <v/>
      </c>
      <c r="FJ181" s="1"/>
      <c r="FK181" s="12"/>
      <c r="FL181" s="6" t="str">
        <f>+IFERROR(VALUE(RIGHT(Tabla29[[#This Row],[B2B]],6)),"")</f>
        <v/>
      </c>
      <c r="FM181" s="6" t="str">
        <f>+IFERROR(VLOOKUP(FK181,Auxiliar!$A:$C,2,0),"")</f>
        <v/>
      </c>
      <c r="FN181" s="7" t="str">
        <f>+IFERROR(VLOOKUP(FK181,Auxiliar!$A:$C,3,0),"")</f>
        <v/>
      </c>
      <c r="FO181" s="1"/>
      <c r="FP181" s="12"/>
      <c r="FQ181" s="6" t="str">
        <f>+IFERROR(VALUE(RIGHT(Tabla30[[#This Row],[B2B]],6)),"")</f>
        <v/>
      </c>
      <c r="FR181" s="6" t="str">
        <f>+IFERROR(VLOOKUP(FP181,Auxiliar!$A:$C,2,0),"")</f>
        <v/>
      </c>
      <c r="FS181" s="7"/>
      <c r="FT181" s="1"/>
      <c r="FU181" s="12"/>
      <c r="FV181" s="6" t="str">
        <f>+IFERROR(VALUE(RIGHT(Tabla31[[#This Row],[B2B]],6)),"")</f>
        <v/>
      </c>
      <c r="FW181" s="6" t="str">
        <f>+IFERROR(VLOOKUP(FU181,Auxiliar!$A:$C,2,0),"")</f>
        <v/>
      </c>
      <c r="FX181" s="7" t="str">
        <f>+IFERROR(VLOOKUP(FU181,Auxiliar!$A:$C,3,0),"")</f>
        <v/>
      </c>
      <c r="FY181" s="1"/>
      <c r="FZ181" s="12"/>
      <c r="GA181" s="6" t="str">
        <f>+IFERROR(VALUE(RIGHT(Tabla32[[#This Row],[B2B]],6)),"")</f>
        <v/>
      </c>
      <c r="GB181" s="6" t="str">
        <f>+IFERROR(VLOOKUP(FZ181,Auxiliar!$A:$C,2,0),"")</f>
        <v/>
      </c>
      <c r="GC181" s="7" t="str">
        <f>+IFERROR(VLOOKUP(FZ181,Auxiliar!$A:$C,3,0),"")</f>
        <v/>
      </c>
      <c r="GD181" s="1"/>
      <c r="GE181" s="12"/>
      <c r="GF181" s="6" t="str">
        <f>+IFERROR(VALUE(RIGHT(Tabla33[[#This Row],[B2B]],6)),"")</f>
        <v/>
      </c>
      <c r="GG181" s="6" t="str">
        <f>+IFERROR(VLOOKUP(GE181,Auxiliar!$A:$C,2,0),"")</f>
        <v/>
      </c>
      <c r="GH181" s="7" t="str">
        <f>+IFERROR(VLOOKUP(GE181,Auxiliar!$A:$C,3,0),"")</f>
        <v/>
      </c>
    </row>
    <row r="182" spans="1:190" x14ac:dyDescent="0.25">
      <c r="A182" s="1"/>
      <c r="B182" s="1"/>
      <c r="C182" t="str">
        <f>+IFERROR(VALUE(RIGHT(Tabla1[[#This Row],[B2B]],6)),"")</f>
        <v/>
      </c>
      <c r="D182" t="str">
        <f>+IFERROR(VLOOKUP(B182,Auxiliar!$A:$C,2,0),"")</f>
        <v/>
      </c>
      <c r="E182" s="5" t="str">
        <f>+IFERROR(VLOOKUP(B182,Auxiliar!$A:$C,3,0),"")</f>
        <v/>
      </c>
      <c r="S182" s="1">
        <v>3339</v>
      </c>
      <c r="T182" s="1" t="s">
        <v>9</v>
      </c>
      <c r="U182" s="6">
        <f>+IFERROR(VALUE(RIGHT(Tabla4[[#This Row],[B2B]],6)),"")</f>
        <v>3339</v>
      </c>
      <c r="V182" s="6" t="str">
        <f>+IFERROR(VLOOKUP(T182,Auxiliar!$A:$C,2,0),"")</f>
        <v>CORE</v>
      </c>
      <c r="W182" s="7" t="str">
        <f>+IFERROR(VLOOKUP(T182,Auxiliar!$A:$C,3,0),"")</f>
        <v>0b 1% | 2b 5% | 4b 6%</v>
      </c>
      <c r="Y182" s="1">
        <v>5606</v>
      </c>
      <c r="Z182" s="1" t="s">
        <v>10</v>
      </c>
      <c r="AA182" s="6">
        <f>+IFERROR(VALUE(RIGHT(Tabla5[[#This Row],[B2B]],6)),"")</f>
        <v>5606</v>
      </c>
      <c r="AB182" s="6" t="str">
        <f>+IFERROR(VLOOKUP(Z182,Auxiliar!$A:$C,2,0),"")</f>
        <v>CORE</v>
      </c>
      <c r="AC182" s="7" t="str">
        <f>+IFERROR(VLOOKUP(Z182,Auxiliar!$A:$C,3,0),"")</f>
        <v>0b 1% | 3b 4% | 5b 6%</v>
      </c>
      <c r="AK182" s="1">
        <v>3034</v>
      </c>
      <c r="AL182" s="1" t="s">
        <v>30</v>
      </c>
      <c r="AM182" s="6">
        <f>+IFERROR(VALUE(RIGHT(Tabla7[[#This Row],[B2B]],6)),"")</f>
        <v>3034</v>
      </c>
      <c r="AN182" s="6" t="str">
        <f>+IFERROR(VLOOKUP(AL182,Auxiliar!$A:$C,2,0),"")</f>
        <v>LATONES</v>
      </c>
      <c r="AO182" s="7" t="str">
        <f>+IFERROR(VLOOKUP(AL182,Auxiliar!$A:$C,3,0),"")</f>
        <v>1b 4% | 5b 7% | 97b 0%</v>
      </c>
      <c r="AQ182" s="1">
        <v>5054</v>
      </c>
      <c r="AR182" s="1" t="s">
        <v>31</v>
      </c>
      <c r="AS182" s="6">
        <f>+IFERROR(VALUE(RIGHT(Tabla8[[#This Row],[B2B]],6)),"")</f>
        <v>5054</v>
      </c>
      <c r="AT182" s="6" t="str">
        <f>+IFERROR(VLOOKUP(AR182,Auxiliar!$A:$C,2,0),"")</f>
        <v>LATONES</v>
      </c>
      <c r="AU182" s="7" t="str">
        <f>+IFERROR(VLOOKUP(AR182,Auxiliar!$A:$C,3,0),"")</f>
        <v>2b 3% | 4b 5% | 5b 8% | 193 0%</v>
      </c>
      <c r="AW182" s="1"/>
      <c r="AX182" s="1" t="s">
        <v>32</v>
      </c>
      <c r="AY182" s="6" t="str">
        <f>+IFERROR(VALUE(RIGHT(Tabla9[[#This Row],[B2B]],6)),"")</f>
        <v/>
      </c>
      <c r="AZ182" s="6" t="str">
        <f>+IFERROR(VLOOKUP(AX182,Auxiliar!$A:$C,2,0),"")</f>
        <v>LATONES</v>
      </c>
      <c r="BA182" s="7" t="str">
        <f>+IFERROR(VLOOKUP(AX182,Auxiliar!$A:$C,3,0),"")</f>
        <v>2b 3% | 4b 4% | 6b 5% | 10b 8%  | 385b 0%</v>
      </c>
      <c r="BC182" s="1"/>
      <c r="BD182" s="1" t="s">
        <v>33</v>
      </c>
      <c r="BE182" s="6" t="str">
        <f>+IFERROR(VALUE(RIGHT(Tabla10[[#This Row],[B2B]],6)),"")</f>
        <v/>
      </c>
      <c r="BF182" s="6" t="str">
        <f>+IFERROR(VLOOKUP(BD182,Auxiliar!$A:$C,2,0),"")</f>
        <v>LATONES</v>
      </c>
      <c r="BG182" s="7" t="str">
        <f>+IFERROR(VLOOKUP(BD182,Auxiliar!$A:$C,3,0),"")</f>
        <v>6b 4% | 12b 5% | 15b 8% | 385b 0%</v>
      </c>
      <c r="BI182" s="1"/>
      <c r="BJ182" s="1"/>
      <c r="BK182" s="6" t="str">
        <f>+IFERROR(VALUE(RIGHT(Tabla11[[#This Row],[B2B]],6)),"")</f>
        <v/>
      </c>
      <c r="BL182" s="6" t="str">
        <f>+IFERROR(VLOOKUP(BJ182,Auxiliar!$A:$C,2,0),"")</f>
        <v/>
      </c>
      <c r="BM182" s="7" t="str">
        <f>+IFERROR(VLOOKUP(BJ182,Auxiliar!$A:$C,3,0),"")</f>
        <v/>
      </c>
      <c r="BO182" s="1">
        <v>4869</v>
      </c>
      <c r="BP182" s="1" t="s">
        <v>39</v>
      </c>
      <c r="BQ182" s="6">
        <f>+IFERROR(VALUE(RIGHT(Tabla12[[#This Row],[B2B]],6)),"")</f>
        <v>4869</v>
      </c>
      <c r="BR182" s="6" t="str">
        <f>+IFERROR(VLOOKUP(BP182,Auxiliar!$A:$C,2,0),"")</f>
        <v>VALUE LITRO</v>
      </c>
      <c r="BS182" s="7" t="str">
        <f>+IFERROR(VLOOKUP(BP182,Auxiliar!$A:$C,3,0),"")</f>
        <v>1b 12%</v>
      </c>
      <c r="CA182" s="1">
        <v>2584</v>
      </c>
      <c r="CB182" s="1" t="s">
        <v>35</v>
      </c>
      <c r="CC182" s="6">
        <f>+IFERROR(VALUE(RIGHT(Tabla14[[#This Row],[B2B]],6)),"")</f>
        <v>2584</v>
      </c>
      <c r="CD182" s="6" t="str">
        <f>+IFERROR(VLOOKUP(CB182,Auxiliar!$A:$C,2,0),"")</f>
        <v>Corona 710cc</v>
      </c>
      <c r="CE182" s="7" t="str">
        <f>+IFERROR(VLOOKUP(CB182,Auxiliar!$A:$C,3,0),"")</f>
        <v>1b 10% | 85b 0%</v>
      </c>
      <c r="CG182" s="1"/>
      <c r="CH182" s="1"/>
      <c r="CI182" s="6" t="str">
        <f>+IFERROR(VALUE(RIGHT(Tabla15[[#This Row],[B2B]],6)),"")</f>
        <v/>
      </c>
      <c r="CJ182" s="6" t="str">
        <f>+IFERROR(VLOOKUP(CH182,Auxiliar!$A:$C,2,0),"")</f>
        <v/>
      </c>
      <c r="CK182" s="7" t="str">
        <f>+IFERROR(VLOOKUP(CH182,Auxiliar!$A:$C,3,0),"")</f>
        <v/>
      </c>
      <c r="CM182" s="1">
        <v>2471</v>
      </c>
      <c r="CN182" s="1" t="s">
        <v>20</v>
      </c>
      <c r="CO182" s="6">
        <v>2471</v>
      </c>
      <c r="CP182" s="6" t="s">
        <v>20</v>
      </c>
      <c r="CQ182" s="7" t="s">
        <v>21</v>
      </c>
      <c r="CS182" s="1"/>
      <c r="CT182" s="1"/>
      <c r="CU182" s="6" t="str">
        <f>+IFERROR(VALUE(RIGHT(Tabla17[[#This Row],[B2B]],6)),"")</f>
        <v/>
      </c>
      <c r="CV182" s="6" t="str">
        <f>+IFERROR(VLOOKUP(CT182,Auxiliar!$A:$C,2,0),"")</f>
        <v/>
      </c>
      <c r="CW182" s="7" t="str">
        <f>+IFERROR(VLOOKUP(CT182,Auxiliar!$A:$C,3,0),"")</f>
        <v/>
      </c>
      <c r="CY182" s="1">
        <v>2471</v>
      </c>
      <c r="CZ182" s="1" t="s">
        <v>16</v>
      </c>
      <c r="DA182" s="6">
        <f>+IFERROR(VALUE(RIGHT(Tabla18[[#This Row],[B2B]],6)),"")</f>
        <v>2471</v>
      </c>
      <c r="DB182" s="6" t="str">
        <f>+IFERROR(VLOOKUP(CZ182,Auxiliar!$A:$C,2,0),"")</f>
        <v>PREMIUM</v>
      </c>
      <c r="DC182" s="7" t="str">
        <f>+IFERROR(VLOOKUP(CZ182,Auxiliar!$A:$C,3,0),"")</f>
        <v>0b 0% | 2b 2% | 5b 3,5% | 10b 5%</v>
      </c>
      <c r="DE182" s="1">
        <v>2471</v>
      </c>
      <c r="DF182" s="1" t="s">
        <v>19</v>
      </c>
      <c r="DG182" s="6">
        <f>+IFERROR(VALUE(RIGHT(Tabla19[[#This Row],[B2B]],6)),"")</f>
        <v>2471</v>
      </c>
      <c r="DH182" s="6" t="str">
        <f>+IFERROR(VLOOKUP(DF182,Auxiliar!$A:$C,2,0),"")</f>
        <v>MICHELOB</v>
      </c>
      <c r="DI182" s="7" t="str">
        <f>+IFERROR(VLOOKUP(DF182,Auxiliar!$A:$C,3,0),"")</f>
        <v>1b 7% | 3b 22% | 8b 27%</v>
      </c>
      <c r="DK182" s="1"/>
      <c r="DL182" s="1"/>
      <c r="DM182" s="6" t="str">
        <f>+IFERROR(VALUE(RIGHT(Tabla20[[#This Row],[B2B]],6)),"")</f>
        <v/>
      </c>
      <c r="DN182" s="6" t="str">
        <f>+IFERROR(VLOOKUP(DL182,Auxiliar!$A:$C,2,0),"")</f>
        <v/>
      </c>
      <c r="DO182" s="7" t="str">
        <f>+IFERROR(VLOOKUP(DL182,Auxiliar!$A:$C,3,0),"")</f>
        <v/>
      </c>
      <c r="DQ182" s="1">
        <v>2478</v>
      </c>
      <c r="DR182" s="12" t="s">
        <v>24</v>
      </c>
      <c r="DS182" s="6">
        <f>+IFERROR(VALUE(RIGHT(Tabla21[[#This Row],[B2B]],6)),"")</f>
        <v>2478</v>
      </c>
      <c r="DT182" s="6" t="str">
        <f>+IFERROR(VLOOKUP(DR182,Auxiliar!$A:$C,2,0),"")</f>
        <v>CORONA PORRON</v>
      </c>
      <c r="DU182" s="7" t="str">
        <f>+IFERROR(VLOOKUP(DR182,Auxiliar!$A:$C,3,0),"")</f>
        <v>1b 5% | 20b 0%</v>
      </c>
      <c r="DW182" s="1">
        <v>5968</v>
      </c>
      <c r="DX182" s="12" t="s">
        <v>43</v>
      </c>
      <c r="DY182" s="6">
        <f>+IFERROR(VALUE(RIGHT(Tabla22[[#This Row],[B2B]],6)),"")</f>
        <v>5968</v>
      </c>
      <c r="DZ182" s="6" t="str">
        <f>+IFERROR(VLOOKUP(DX182,Auxiliar!$A:$C,2,0),"")</f>
        <v xml:space="preserve">VALUE LATA </v>
      </c>
      <c r="EA182" s="7" t="str">
        <f>+IFERROR(VLOOKUP(DX182,Auxiliar!$A:$C,3,0),"")</f>
        <v>1b 15% | 100b 18%</v>
      </c>
      <c r="EC182" s="1">
        <v>4850</v>
      </c>
      <c r="ED182" s="12" t="s">
        <v>47</v>
      </c>
      <c r="EE182" s="6">
        <f>+IFERROR(VALUE(RIGHT(Tabla23[[#This Row],[B2B]],6)),"")</f>
        <v>4850</v>
      </c>
      <c r="EF182" s="6" t="str">
        <f>+IFERROR(VLOOKUP(ED182,Auxiliar!$A:$C,2,0),"")</f>
        <v>VALUE LATON</v>
      </c>
      <c r="EG182" s="7" t="str">
        <f>+IFERROR(VLOOKUP(ED182,Auxiliar!$A:$C,3,0),"")</f>
        <v>1b 10% | 5b 15% | 192b 0%</v>
      </c>
      <c r="EI182" s="1"/>
      <c r="EJ182" s="12"/>
      <c r="EK182" s="6" t="str">
        <f>+IFERROR(VALUE(RIGHT(Tabla24[[#This Row],[B2B]],6)),"")</f>
        <v/>
      </c>
      <c r="EL182" s="6" t="str">
        <f>+IFERROR(VLOOKUP(EJ182,Auxiliar!$A:$C,2,0),"")</f>
        <v/>
      </c>
      <c r="EM182" s="7" t="str">
        <f>+IFERROR(VLOOKUP(EJ182,Auxiliar!$A:$C,3,0),"")</f>
        <v/>
      </c>
      <c r="EO182" s="1"/>
      <c r="EP182" s="12"/>
      <c r="EQ182" s="6" t="str">
        <f>+IFERROR(VALUE(RIGHT(Tabla25[[#This Row],[B2B]],6)),"")</f>
        <v/>
      </c>
      <c r="ER182" s="6" t="str">
        <f>+IFERROR(VLOOKUP(EP182,Auxiliar!$A:$C,2,0),"")</f>
        <v/>
      </c>
      <c r="ES182" s="7" t="str">
        <f>+IFERROR(VLOOKUP(EP182,Auxiliar!$A:$C,3,0),"")</f>
        <v/>
      </c>
      <c r="EU182" s="1"/>
      <c r="EV182" s="12"/>
      <c r="EW182" s="6" t="str">
        <f>+IFERROR(VALUE(RIGHT(Tabla26[[#This Row],[B2B]],6)),"")</f>
        <v/>
      </c>
      <c r="EX182" s="6" t="str">
        <f>+IFERROR(VLOOKUP(EV182,Auxiliar!$A:$C,2,0),"")</f>
        <v/>
      </c>
      <c r="EY182" s="7" t="str">
        <f>+IFERROR(VLOOKUP(EV182,Auxiliar!$A:$C,3,0),"")</f>
        <v/>
      </c>
      <c r="EZ182" s="1"/>
      <c r="FA182" s="12"/>
      <c r="FB182" s="6" t="str">
        <f>+IFERROR(VALUE(RIGHT(Tabla27[[#This Row],[B2B]],6)),"")</f>
        <v/>
      </c>
      <c r="FC182" s="6" t="str">
        <f>+IFERROR(VLOOKUP(FA182,Auxiliar!$A:$C,2,0),"")</f>
        <v/>
      </c>
      <c r="FD182" s="7" t="str">
        <f>+IFERROR(VLOOKUP(FA182,Auxiliar!$A:$C,3,0),"")</f>
        <v/>
      </c>
      <c r="FE182" s="1"/>
      <c r="FF182" s="12"/>
      <c r="FG182" s="6" t="str">
        <f>+IFERROR(VALUE(RIGHT(Tabla28[[#This Row],[B2B]],6)),"")</f>
        <v/>
      </c>
      <c r="FH182" s="6" t="str">
        <f>+IFERROR(VLOOKUP(FF182,Auxiliar!$A:$C,2,0),"")</f>
        <v/>
      </c>
      <c r="FI182" s="7" t="str">
        <f>+IFERROR(VLOOKUP(FF182,Auxiliar!$A:$C,3,0),"")</f>
        <v/>
      </c>
      <c r="FJ182" s="1"/>
      <c r="FK182" s="12"/>
      <c r="FL182" s="6" t="str">
        <f>+IFERROR(VALUE(RIGHT(Tabla29[[#This Row],[B2B]],6)),"")</f>
        <v/>
      </c>
      <c r="FM182" s="6" t="str">
        <f>+IFERROR(VLOOKUP(FK182,Auxiliar!$A:$C,2,0),"")</f>
        <v/>
      </c>
      <c r="FN182" s="7" t="str">
        <f>+IFERROR(VLOOKUP(FK182,Auxiliar!$A:$C,3,0),"")</f>
        <v/>
      </c>
      <c r="FO182" s="1"/>
      <c r="FP182" s="12"/>
      <c r="FQ182" s="6" t="str">
        <f>+IFERROR(VALUE(RIGHT(Tabla30[[#This Row],[B2B]],6)),"")</f>
        <v/>
      </c>
      <c r="FR182" s="6" t="str">
        <f>+IFERROR(VLOOKUP(FP182,Auxiliar!$A:$C,2,0),"")</f>
        <v/>
      </c>
      <c r="FS182" s="7"/>
      <c r="FT182" s="1"/>
      <c r="FU182" s="12"/>
      <c r="FV182" s="6" t="str">
        <f>+IFERROR(VALUE(RIGHT(Tabla31[[#This Row],[B2B]],6)),"")</f>
        <v/>
      </c>
      <c r="FW182" s="6" t="str">
        <f>+IFERROR(VLOOKUP(FU182,Auxiliar!$A:$C,2,0),"")</f>
        <v/>
      </c>
      <c r="FX182" s="7" t="str">
        <f>+IFERROR(VLOOKUP(FU182,Auxiliar!$A:$C,3,0),"")</f>
        <v/>
      </c>
      <c r="FY182" s="1"/>
      <c r="FZ182" s="12"/>
      <c r="GA182" s="6" t="str">
        <f>+IFERROR(VALUE(RIGHT(Tabla32[[#This Row],[B2B]],6)),"")</f>
        <v/>
      </c>
      <c r="GB182" s="6" t="str">
        <f>+IFERROR(VLOOKUP(FZ182,Auxiliar!$A:$C,2,0),"")</f>
        <v/>
      </c>
      <c r="GC182" s="7" t="str">
        <f>+IFERROR(VLOOKUP(FZ182,Auxiliar!$A:$C,3,0),"")</f>
        <v/>
      </c>
      <c r="GD182" s="1"/>
      <c r="GE182" s="12"/>
      <c r="GF182" s="6" t="str">
        <f>+IFERROR(VALUE(RIGHT(Tabla33[[#This Row],[B2B]],6)),"")</f>
        <v/>
      </c>
      <c r="GG182" s="6" t="str">
        <f>+IFERROR(VLOOKUP(GE182,Auxiliar!$A:$C,2,0),"")</f>
        <v/>
      </c>
      <c r="GH182" s="7" t="str">
        <f>+IFERROR(VLOOKUP(GE182,Auxiliar!$A:$C,3,0),"")</f>
        <v/>
      </c>
    </row>
    <row r="183" spans="1:190" x14ac:dyDescent="0.25">
      <c r="A183" s="1"/>
      <c r="B183" s="1"/>
      <c r="C183" t="str">
        <f>+IFERROR(VALUE(RIGHT(Tabla1[[#This Row],[B2B]],6)),"")</f>
        <v/>
      </c>
      <c r="D183" t="str">
        <f>+IFERROR(VLOOKUP(B183,Auxiliar!$A:$C,2,0),"")</f>
        <v/>
      </c>
      <c r="E183" s="5" t="str">
        <f>+IFERROR(VLOOKUP(B183,Auxiliar!$A:$C,3,0),"")</f>
        <v/>
      </c>
      <c r="S183" s="1">
        <v>3345</v>
      </c>
      <c r="T183" s="1" t="s">
        <v>9</v>
      </c>
      <c r="U183" s="6">
        <f>+IFERROR(VALUE(RIGHT(Tabla4[[#This Row],[B2B]],6)),"")</f>
        <v>3345</v>
      </c>
      <c r="V183" s="6" t="str">
        <f>+IFERROR(VLOOKUP(T183,Auxiliar!$A:$C,2,0),"")</f>
        <v>CORE</v>
      </c>
      <c r="W183" s="7" t="str">
        <f>+IFERROR(VLOOKUP(T183,Auxiliar!$A:$C,3,0),"")</f>
        <v>0b 1% | 2b 5% | 4b 6%</v>
      </c>
      <c r="Y183" s="1">
        <v>5607</v>
      </c>
      <c r="Z183" s="1" t="s">
        <v>10</v>
      </c>
      <c r="AA183" s="6">
        <f>+IFERROR(VALUE(RIGHT(Tabla5[[#This Row],[B2B]],6)),"")</f>
        <v>5607</v>
      </c>
      <c r="AB183" s="6" t="str">
        <f>+IFERROR(VLOOKUP(Z183,Auxiliar!$A:$C,2,0),"")</f>
        <v>CORE</v>
      </c>
      <c r="AC183" s="7" t="str">
        <f>+IFERROR(VLOOKUP(Z183,Auxiliar!$A:$C,3,0),"")</f>
        <v>0b 1% | 3b 4% | 5b 6%</v>
      </c>
      <c r="AK183" s="1">
        <v>3041</v>
      </c>
      <c r="AL183" s="1" t="s">
        <v>30</v>
      </c>
      <c r="AM183" s="6">
        <f>+IFERROR(VALUE(RIGHT(Tabla7[[#This Row],[B2B]],6)),"")</f>
        <v>3041</v>
      </c>
      <c r="AN183" s="6" t="str">
        <f>+IFERROR(VLOOKUP(AL183,Auxiliar!$A:$C,2,0),"")</f>
        <v>LATONES</v>
      </c>
      <c r="AO183" s="7" t="str">
        <f>+IFERROR(VLOOKUP(AL183,Auxiliar!$A:$C,3,0),"")</f>
        <v>1b 4% | 5b 7% | 97b 0%</v>
      </c>
      <c r="AQ183" s="1">
        <v>5056</v>
      </c>
      <c r="AR183" s="1" t="s">
        <v>31</v>
      </c>
      <c r="AS183" s="6">
        <f>+IFERROR(VALUE(RIGHT(Tabla8[[#This Row],[B2B]],6)),"")</f>
        <v>5056</v>
      </c>
      <c r="AT183" s="6" t="str">
        <f>+IFERROR(VLOOKUP(AR183,Auxiliar!$A:$C,2,0),"")</f>
        <v>LATONES</v>
      </c>
      <c r="AU183" s="7" t="str">
        <f>+IFERROR(VLOOKUP(AR183,Auxiliar!$A:$C,3,0),"")</f>
        <v>2b 3% | 4b 5% | 5b 8% | 193 0%</v>
      </c>
      <c r="AW183" s="1"/>
      <c r="AX183" s="1" t="s">
        <v>32</v>
      </c>
      <c r="AY183" s="6" t="str">
        <f>+IFERROR(VALUE(RIGHT(Tabla9[[#This Row],[B2B]],6)),"")</f>
        <v/>
      </c>
      <c r="AZ183" s="6" t="str">
        <f>+IFERROR(VLOOKUP(AX183,Auxiliar!$A:$C,2,0),"")</f>
        <v>LATONES</v>
      </c>
      <c r="BA183" s="7" t="str">
        <f>+IFERROR(VLOOKUP(AX183,Auxiliar!$A:$C,3,0),"")</f>
        <v>2b 3% | 4b 4% | 6b 5% | 10b 8%  | 385b 0%</v>
      </c>
      <c r="BC183" s="1"/>
      <c r="BD183" s="1" t="s">
        <v>33</v>
      </c>
      <c r="BE183" s="6" t="str">
        <f>+IFERROR(VALUE(RIGHT(Tabla10[[#This Row],[B2B]],6)),"")</f>
        <v/>
      </c>
      <c r="BF183" s="6" t="str">
        <f>+IFERROR(VLOOKUP(BD183,Auxiliar!$A:$C,2,0),"")</f>
        <v>LATONES</v>
      </c>
      <c r="BG183" s="7" t="str">
        <f>+IFERROR(VLOOKUP(BD183,Auxiliar!$A:$C,3,0),"")</f>
        <v>6b 4% | 12b 5% | 15b 8% | 385b 0%</v>
      </c>
      <c r="BI183" s="1"/>
      <c r="BJ183" s="1"/>
      <c r="BK183" s="6" t="str">
        <f>+IFERROR(VALUE(RIGHT(Tabla11[[#This Row],[B2B]],6)),"")</f>
        <v/>
      </c>
      <c r="BL183" s="6" t="str">
        <f>+IFERROR(VLOOKUP(BJ183,Auxiliar!$A:$C,2,0),"")</f>
        <v/>
      </c>
      <c r="BM183" s="7" t="str">
        <f>+IFERROR(VLOOKUP(BJ183,Auxiliar!$A:$C,3,0),"")</f>
        <v/>
      </c>
      <c r="BO183" s="1">
        <v>4874</v>
      </c>
      <c r="BP183" s="1" t="s">
        <v>39</v>
      </c>
      <c r="BQ183" s="6">
        <f>+IFERROR(VALUE(RIGHT(Tabla12[[#This Row],[B2B]],6)),"")</f>
        <v>4874</v>
      </c>
      <c r="BR183" s="6" t="str">
        <f>+IFERROR(VLOOKUP(BP183,Auxiliar!$A:$C,2,0),"")</f>
        <v>VALUE LITRO</v>
      </c>
      <c r="BS183" s="7" t="str">
        <f>+IFERROR(VLOOKUP(BP183,Auxiliar!$A:$C,3,0),"")</f>
        <v>1b 12%</v>
      </c>
      <c r="CA183" s="1">
        <v>2587</v>
      </c>
      <c r="CB183" s="1" t="s">
        <v>35</v>
      </c>
      <c r="CC183" s="6">
        <f>+IFERROR(VALUE(RIGHT(Tabla14[[#This Row],[B2B]],6)),"")</f>
        <v>2587</v>
      </c>
      <c r="CD183" s="6" t="str">
        <f>+IFERROR(VLOOKUP(CB183,Auxiliar!$A:$C,2,0),"")</f>
        <v>Corona 710cc</v>
      </c>
      <c r="CE183" s="7" t="str">
        <f>+IFERROR(VLOOKUP(CB183,Auxiliar!$A:$C,3,0),"")</f>
        <v>1b 10% | 85b 0%</v>
      </c>
      <c r="CG183" s="1"/>
      <c r="CH183" s="1"/>
      <c r="CI183" s="6" t="str">
        <f>+IFERROR(VALUE(RIGHT(Tabla15[[#This Row],[B2B]],6)),"")</f>
        <v/>
      </c>
      <c r="CJ183" s="6" t="str">
        <f>+IFERROR(VLOOKUP(CH183,Auxiliar!$A:$C,2,0),"")</f>
        <v/>
      </c>
      <c r="CK183" s="7" t="str">
        <f>+IFERROR(VLOOKUP(CH183,Auxiliar!$A:$C,3,0),"")</f>
        <v/>
      </c>
      <c r="CM183" s="1">
        <v>2478</v>
      </c>
      <c r="CN183" s="1" t="s">
        <v>20</v>
      </c>
      <c r="CO183" s="6">
        <v>2478</v>
      </c>
      <c r="CP183" s="6" t="s">
        <v>20</v>
      </c>
      <c r="CQ183" s="7" t="s">
        <v>21</v>
      </c>
      <c r="CS183" s="1"/>
      <c r="CT183" s="1"/>
      <c r="CU183" s="6" t="str">
        <f>+IFERROR(VALUE(RIGHT(Tabla17[[#This Row],[B2B]],6)),"")</f>
        <v/>
      </c>
      <c r="CV183" s="6" t="str">
        <f>+IFERROR(VLOOKUP(CT183,Auxiliar!$A:$C,2,0),"")</f>
        <v/>
      </c>
      <c r="CW183" s="7" t="str">
        <f>+IFERROR(VLOOKUP(CT183,Auxiliar!$A:$C,3,0),"")</f>
        <v/>
      </c>
      <c r="CY183" s="1">
        <v>2478</v>
      </c>
      <c r="CZ183" s="1" t="s">
        <v>16</v>
      </c>
      <c r="DA183" s="6">
        <f>+IFERROR(VALUE(RIGHT(Tabla18[[#This Row],[B2B]],6)),"")</f>
        <v>2478</v>
      </c>
      <c r="DB183" s="6" t="str">
        <f>+IFERROR(VLOOKUP(CZ183,Auxiliar!$A:$C,2,0),"")</f>
        <v>PREMIUM</v>
      </c>
      <c r="DC183" s="7" t="str">
        <f>+IFERROR(VLOOKUP(CZ183,Auxiliar!$A:$C,3,0),"")</f>
        <v>0b 0% | 2b 2% | 5b 3,5% | 10b 5%</v>
      </c>
      <c r="DE183" s="1">
        <v>2478</v>
      </c>
      <c r="DF183" s="1" t="s">
        <v>19</v>
      </c>
      <c r="DG183" s="6">
        <f>+IFERROR(VALUE(RIGHT(Tabla19[[#This Row],[B2B]],6)),"")</f>
        <v>2478</v>
      </c>
      <c r="DH183" s="6" t="str">
        <f>+IFERROR(VLOOKUP(DF183,Auxiliar!$A:$C,2,0),"")</f>
        <v>MICHELOB</v>
      </c>
      <c r="DI183" s="7" t="str">
        <f>+IFERROR(VLOOKUP(DF183,Auxiliar!$A:$C,3,0),"")</f>
        <v>1b 7% | 3b 22% | 8b 27%</v>
      </c>
      <c r="DK183" s="1"/>
      <c r="DL183" s="1"/>
      <c r="DM183" s="6" t="str">
        <f>+IFERROR(VALUE(RIGHT(Tabla20[[#This Row],[B2B]],6)),"")</f>
        <v/>
      </c>
      <c r="DN183" s="6" t="str">
        <f>+IFERROR(VLOOKUP(DL183,Auxiliar!$A:$C,2,0),"")</f>
        <v/>
      </c>
      <c r="DO183" s="7" t="str">
        <f>+IFERROR(VLOOKUP(DL183,Auxiliar!$A:$C,3,0),"")</f>
        <v/>
      </c>
      <c r="DQ183" s="1">
        <v>2496</v>
      </c>
      <c r="DR183" s="12" t="s">
        <v>24</v>
      </c>
      <c r="DS183" s="6">
        <f>+IFERROR(VALUE(RIGHT(Tabla21[[#This Row],[B2B]],6)),"")</f>
        <v>2496</v>
      </c>
      <c r="DT183" s="6" t="str">
        <f>+IFERROR(VLOOKUP(DR183,Auxiliar!$A:$C,2,0),"")</f>
        <v>CORONA PORRON</v>
      </c>
      <c r="DU183" s="7" t="str">
        <f>+IFERROR(VLOOKUP(DR183,Auxiliar!$A:$C,3,0),"")</f>
        <v>1b 5% | 20b 0%</v>
      </c>
      <c r="DW183" s="1">
        <v>5972</v>
      </c>
      <c r="DX183" s="12" t="s">
        <v>43</v>
      </c>
      <c r="DY183" s="6">
        <f>+IFERROR(VALUE(RIGHT(Tabla22[[#This Row],[B2B]],6)),"")</f>
        <v>5972</v>
      </c>
      <c r="DZ183" s="6" t="str">
        <f>+IFERROR(VLOOKUP(DX183,Auxiliar!$A:$C,2,0),"")</f>
        <v xml:space="preserve">VALUE LATA </v>
      </c>
      <c r="EA183" s="7" t="str">
        <f>+IFERROR(VLOOKUP(DX183,Auxiliar!$A:$C,3,0),"")</f>
        <v>1b 15% | 100b 18%</v>
      </c>
      <c r="EC183" s="1">
        <v>4869</v>
      </c>
      <c r="ED183" s="12" t="s">
        <v>47</v>
      </c>
      <c r="EE183" s="6">
        <f>+IFERROR(VALUE(RIGHT(Tabla23[[#This Row],[B2B]],6)),"")</f>
        <v>4869</v>
      </c>
      <c r="EF183" s="6" t="str">
        <f>+IFERROR(VLOOKUP(ED183,Auxiliar!$A:$C,2,0),"")</f>
        <v>VALUE LATON</v>
      </c>
      <c r="EG183" s="7" t="str">
        <f>+IFERROR(VLOOKUP(ED183,Auxiliar!$A:$C,3,0),"")</f>
        <v>1b 10% | 5b 15% | 192b 0%</v>
      </c>
      <c r="EI183" s="1"/>
      <c r="EJ183" s="12"/>
      <c r="EK183" s="6" t="str">
        <f>+IFERROR(VALUE(RIGHT(Tabla24[[#This Row],[B2B]],6)),"")</f>
        <v/>
      </c>
      <c r="EL183" s="6" t="str">
        <f>+IFERROR(VLOOKUP(EJ183,Auxiliar!$A:$C,2,0),"")</f>
        <v/>
      </c>
      <c r="EM183" s="7" t="str">
        <f>+IFERROR(VLOOKUP(EJ183,Auxiliar!$A:$C,3,0),"")</f>
        <v/>
      </c>
      <c r="EO183" s="1"/>
      <c r="EP183" s="12"/>
      <c r="EQ183" s="6" t="str">
        <f>+IFERROR(VALUE(RIGHT(Tabla25[[#This Row],[B2B]],6)),"")</f>
        <v/>
      </c>
      <c r="ER183" s="6" t="str">
        <f>+IFERROR(VLOOKUP(EP183,Auxiliar!$A:$C,2,0),"")</f>
        <v/>
      </c>
      <c r="ES183" s="7" t="str">
        <f>+IFERROR(VLOOKUP(EP183,Auxiliar!$A:$C,3,0),"")</f>
        <v/>
      </c>
      <c r="EU183" s="1"/>
      <c r="EV183" s="12"/>
      <c r="EW183" s="6" t="str">
        <f>+IFERROR(VALUE(RIGHT(Tabla26[[#This Row],[B2B]],6)),"")</f>
        <v/>
      </c>
      <c r="EX183" s="6" t="str">
        <f>+IFERROR(VLOOKUP(EV183,Auxiliar!$A:$C,2,0),"")</f>
        <v/>
      </c>
      <c r="EY183" s="7" t="str">
        <f>+IFERROR(VLOOKUP(EV183,Auxiliar!$A:$C,3,0),"")</f>
        <v/>
      </c>
      <c r="EZ183" s="1"/>
      <c r="FA183" s="12"/>
      <c r="FB183" s="6" t="str">
        <f>+IFERROR(VALUE(RIGHT(Tabla27[[#This Row],[B2B]],6)),"")</f>
        <v/>
      </c>
      <c r="FC183" s="6" t="str">
        <f>+IFERROR(VLOOKUP(FA183,Auxiliar!$A:$C,2,0),"")</f>
        <v/>
      </c>
      <c r="FD183" s="7" t="str">
        <f>+IFERROR(VLOOKUP(FA183,Auxiliar!$A:$C,3,0),"")</f>
        <v/>
      </c>
      <c r="FE183" s="1"/>
      <c r="FF183" s="12"/>
      <c r="FG183" s="6" t="str">
        <f>+IFERROR(VALUE(RIGHT(Tabla28[[#This Row],[B2B]],6)),"")</f>
        <v/>
      </c>
      <c r="FH183" s="6" t="str">
        <f>+IFERROR(VLOOKUP(FF183,Auxiliar!$A:$C,2,0),"")</f>
        <v/>
      </c>
      <c r="FI183" s="7" t="str">
        <f>+IFERROR(VLOOKUP(FF183,Auxiliar!$A:$C,3,0),"")</f>
        <v/>
      </c>
      <c r="FJ183" s="1"/>
      <c r="FK183" s="12"/>
      <c r="FL183" s="6" t="str">
        <f>+IFERROR(VALUE(RIGHT(Tabla29[[#This Row],[B2B]],6)),"")</f>
        <v/>
      </c>
      <c r="FM183" s="6" t="str">
        <f>+IFERROR(VLOOKUP(FK183,Auxiliar!$A:$C,2,0),"")</f>
        <v/>
      </c>
      <c r="FN183" s="7" t="str">
        <f>+IFERROR(VLOOKUP(FK183,Auxiliar!$A:$C,3,0),"")</f>
        <v/>
      </c>
      <c r="FO183" s="1"/>
      <c r="FP183" s="12"/>
      <c r="FQ183" s="6" t="str">
        <f>+IFERROR(VALUE(RIGHT(Tabla30[[#This Row],[B2B]],6)),"")</f>
        <v/>
      </c>
      <c r="FR183" s="6" t="str">
        <f>+IFERROR(VLOOKUP(FP183,Auxiliar!$A:$C,2,0),"")</f>
        <v/>
      </c>
      <c r="FS183" s="7"/>
      <c r="FT183" s="1"/>
      <c r="FU183" s="12"/>
      <c r="FV183" s="6" t="str">
        <f>+IFERROR(VALUE(RIGHT(Tabla31[[#This Row],[B2B]],6)),"")</f>
        <v/>
      </c>
      <c r="FW183" s="6" t="str">
        <f>+IFERROR(VLOOKUP(FU183,Auxiliar!$A:$C,2,0),"")</f>
        <v/>
      </c>
      <c r="FX183" s="7" t="str">
        <f>+IFERROR(VLOOKUP(FU183,Auxiliar!$A:$C,3,0),"")</f>
        <v/>
      </c>
      <c r="FY183" s="1"/>
      <c r="FZ183" s="12"/>
      <c r="GA183" s="6" t="str">
        <f>+IFERROR(VALUE(RIGHT(Tabla32[[#This Row],[B2B]],6)),"")</f>
        <v/>
      </c>
      <c r="GB183" s="6" t="str">
        <f>+IFERROR(VLOOKUP(FZ183,Auxiliar!$A:$C,2,0),"")</f>
        <v/>
      </c>
      <c r="GC183" s="7" t="str">
        <f>+IFERROR(VLOOKUP(FZ183,Auxiliar!$A:$C,3,0),"")</f>
        <v/>
      </c>
      <c r="GD183" s="1"/>
      <c r="GE183" s="12"/>
      <c r="GF183" s="6" t="str">
        <f>+IFERROR(VALUE(RIGHT(Tabla33[[#This Row],[B2B]],6)),"")</f>
        <v/>
      </c>
      <c r="GG183" s="6" t="str">
        <f>+IFERROR(VLOOKUP(GE183,Auxiliar!$A:$C,2,0),"")</f>
        <v/>
      </c>
      <c r="GH183" s="7" t="str">
        <f>+IFERROR(VLOOKUP(GE183,Auxiliar!$A:$C,3,0),"")</f>
        <v/>
      </c>
    </row>
    <row r="184" spans="1:190" x14ac:dyDescent="0.25">
      <c r="A184" s="1"/>
      <c r="B184" s="1"/>
      <c r="C184" t="str">
        <f>+IFERROR(VALUE(RIGHT(Tabla1[[#This Row],[B2B]],6)),"")</f>
        <v/>
      </c>
      <c r="D184" t="str">
        <f>+IFERROR(VLOOKUP(B184,Auxiliar!$A:$C,2,0),"")</f>
        <v/>
      </c>
      <c r="E184" s="5" t="str">
        <f>+IFERROR(VLOOKUP(B184,Auxiliar!$A:$C,3,0),"")</f>
        <v/>
      </c>
      <c r="S184" s="1">
        <v>3355</v>
      </c>
      <c r="T184" s="1" t="s">
        <v>9</v>
      </c>
      <c r="U184" s="6">
        <f>+IFERROR(VALUE(RIGHT(Tabla4[[#This Row],[B2B]],6)),"")</f>
        <v>3355</v>
      </c>
      <c r="V184" s="6" t="str">
        <f>+IFERROR(VLOOKUP(T184,Auxiliar!$A:$C,2,0),"")</f>
        <v>CORE</v>
      </c>
      <c r="W184" s="7" t="str">
        <f>+IFERROR(VLOOKUP(T184,Auxiliar!$A:$C,3,0),"")</f>
        <v>0b 1% | 2b 5% | 4b 6%</v>
      </c>
      <c r="Y184" s="1">
        <v>5614</v>
      </c>
      <c r="Z184" s="1" t="s">
        <v>10</v>
      </c>
      <c r="AA184" s="6">
        <f>+IFERROR(VALUE(RIGHT(Tabla5[[#This Row],[B2B]],6)),"")</f>
        <v>5614</v>
      </c>
      <c r="AB184" s="6" t="str">
        <f>+IFERROR(VLOOKUP(Z184,Auxiliar!$A:$C,2,0),"")</f>
        <v>CORE</v>
      </c>
      <c r="AC184" s="7" t="str">
        <f>+IFERROR(VLOOKUP(Z184,Auxiliar!$A:$C,3,0),"")</f>
        <v>0b 1% | 3b 4% | 5b 6%</v>
      </c>
      <c r="AK184" s="1">
        <v>3046</v>
      </c>
      <c r="AL184" s="1" t="s">
        <v>30</v>
      </c>
      <c r="AM184" s="6">
        <f>+IFERROR(VALUE(RIGHT(Tabla7[[#This Row],[B2B]],6)),"")</f>
        <v>3046</v>
      </c>
      <c r="AN184" s="6" t="str">
        <f>+IFERROR(VLOOKUP(AL184,Auxiliar!$A:$C,2,0),"")</f>
        <v>LATONES</v>
      </c>
      <c r="AO184" s="7" t="str">
        <f>+IFERROR(VLOOKUP(AL184,Auxiliar!$A:$C,3,0),"")</f>
        <v>1b 4% | 5b 7% | 97b 0%</v>
      </c>
      <c r="AQ184" s="1">
        <v>5058</v>
      </c>
      <c r="AR184" s="1" t="s">
        <v>31</v>
      </c>
      <c r="AS184" s="6">
        <f>+IFERROR(VALUE(RIGHT(Tabla8[[#This Row],[B2B]],6)),"")</f>
        <v>5058</v>
      </c>
      <c r="AT184" s="6" t="str">
        <f>+IFERROR(VLOOKUP(AR184,Auxiliar!$A:$C,2,0),"")</f>
        <v>LATONES</v>
      </c>
      <c r="AU184" s="7" t="str">
        <f>+IFERROR(VLOOKUP(AR184,Auxiliar!$A:$C,3,0),"")</f>
        <v>2b 3% | 4b 5% | 5b 8% | 193 0%</v>
      </c>
      <c r="AW184" s="1"/>
      <c r="AX184" s="1" t="s">
        <v>32</v>
      </c>
      <c r="AY184" s="6" t="str">
        <f>+IFERROR(VALUE(RIGHT(Tabla9[[#This Row],[B2B]],6)),"")</f>
        <v/>
      </c>
      <c r="AZ184" s="6" t="str">
        <f>+IFERROR(VLOOKUP(AX184,Auxiliar!$A:$C,2,0),"")</f>
        <v>LATONES</v>
      </c>
      <c r="BA184" s="7" t="str">
        <f>+IFERROR(VLOOKUP(AX184,Auxiliar!$A:$C,3,0),"")</f>
        <v>2b 3% | 4b 4% | 6b 5% | 10b 8%  | 385b 0%</v>
      </c>
      <c r="BC184" s="1"/>
      <c r="BD184" s="1" t="s">
        <v>33</v>
      </c>
      <c r="BE184" s="6" t="str">
        <f>+IFERROR(VALUE(RIGHT(Tabla10[[#This Row],[B2B]],6)),"")</f>
        <v/>
      </c>
      <c r="BF184" s="6" t="str">
        <f>+IFERROR(VLOOKUP(BD184,Auxiliar!$A:$C,2,0),"")</f>
        <v>LATONES</v>
      </c>
      <c r="BG184" s="7" t="str">
        <f>+IFERROR(VLOOKUP(BD184,Auxiliar!$A:$C,3,0),"")</f>
        <v>6b 4% | 12b 5% | 15b 8% | 385b 0%</v>
      </c>
      <c r="BI184" s="1"/>
      <c r="BJ184" s="1"/>
      <c r="BK184" s="6" t="str">
        <f>+IFERROR(VALUE(RIGHT(Tabla11[[#This Row],[B2B]],6)),"")</f>
        <v/>
      </c>
      <c r="BL184" s="6" t="str">
        <f>+IFERROR(VLOOKUP(BJ184,Auxiliar!$A:$C,2,0),"")</f>
        <v/>
      </c>
      <c r="BM184" s="7" t="str">
        <f>+IFERROR(VLOOKUP(BJ184,Auxiliar!$A:$C,3,0),"")</f>
        <v/>
      </c>
      <c r="BO184" s="1">
        <v>5968</v>
      </c>
      <c r="BP184" s="1" t="s">
        <v>39</v>
      </c>
      <c r="BQ184" s="6">
        <f>+IFERROR(VALUE(RIGHT(Tabla12[[#This Row],[B2B]],6)),"")</f>
        <v>5968</v>
      </c>
      <c r="BR184" s="6" t="str">
        <f>+IFERROR(VLOOKUP(BP184,Auxiliar!$A:$C,2,0),"")</f>
        <v>VALUE LITRO</v>
      </c>
      <c r="BS184" s="7" t="str">
        <f>+IFERROR(VLOOKUP(BP184,Auxiliar!$A:$C,3,0),"")</f>
        <v>1b 12%</v>
      </c>
      <c r="CA184" s="1">
        <v>2598</v>
      </c>
      <c r="CB184" s="1" t="s">
        <v>35</v>
      </c>
      <c r="CC184" s="6">
        <f>+IFERROR(VALUE(RIGHT(Tabla14[[#This Row],[B2B]],6)),"")</f>
        <v>2598</v>
      </c>
      <c r="CD184" s="6" t="str">
        <f>+IFERROR(VLOOKUP(CB184,Auxiliar!$A:$C,2,0),"")</f>
        <v>Corona 710cc</v>
      </c>
      <c r="CE184" s="7" t="str">
        <f>+IFERROR(VLOOKUP(CB184,Auxiliar!$A:$C,3,0),"")</f>
        <v>1b 10% | 85b 0%</v>
      </c>
      <c r="CG184" s="1"/>
      <c r="CH184" s="1"/>
      <c r="CI184" s="6" t="str">
        <f>+IFERROR(VALUE(RIGHT(Tabla15[[#This Row],[B2B]],6)),"")</f>
        <v/>
      </c>
      <c r="CJ184" s="6" t="str">
        <f>+IFERROR(VLOOKUP(CH184,Auxiliar!$A:$C,2,0),"")</f>
        <v/>
      </c>
      <c r="CK184" s="7" t="str">
        <f>+IFERROR(VLOOKUP(CH184,Auxiliar!$A:$C,3,0),"")</f>
        <v/>
      </c>
      <c r="CM184" s="1">
        <v>2496</v>
      </c>
      <c r="CN184" s="1" t="s">
        <v>20</v>
      </c>
      <c r="CO184" s="6">
        <v>2496</v>
      </c>
      <c r="CP184" s="6" t="s">
        <v>20</v>
      </c>
      <c r="CQ184" s="7" t="s">
        <v>21</v>
      </c>
      <c r="CS184" s="1"/>
      <c r="CT184" s="1"/>
      <c r="CU184" s="6" t="str">
        <f>+IFERROR(VALUE(RIGHT(Tabla17[[#This Row],[B2B]],6)),"")</f>
        <v/>
      </c>
      <c r="CV184" s="6" t="str">
        <f>+IFERROR(VLOOKUP(CT184,Auxiliar!$A:$C,2,0),"")</f>
        <v/>
      </c>
      <c r="CW184" s="7" t="str">
        <f>+IFERROR(VLOOKUP(CT184,Auxiliar!$A:$C,3,0),"")</f>
        <v/>
      </c>
      <c r="CY184" s="1">
        <v>2496</v>
      </c>
      <c r="CZ184" s="1" t="s">
        <v>16</v>
      </c>
      <c r="DA184" s="6">
        <f>+IFERROR(VALUE(RIGHT(Tabla18[[#This Row],[B2B]],6)),"")</f>
        <v>2496</v>
      </c>
      <c r="DB184" s="6" t="str">
        <f>+IFERROR(VLOOKUP(CZ184,Auxiliar!$A:$C,2,0),"")</f>
        <v>PREMIUM</v>
      </c>
      <c r="DC184" s="7" t="str">
        <f>+IFERROR(VLOOKUP(CZ184,Auxiliar!$A:$C,3,0),"")</f>
        <v>0b 0% | 2b 2% | 5b 3,5% | 10b 5%</v>
      </c>
      <c r="DE184" s="1">
        <v>2496</v>
      </c>
      <c r="DF184" s="1" t="s">
        <v>19</v>
      </c>
      <c r="DG184" s="6">
        <f>+IFERROR(VALUE(RIGHT(Tabla19[[#This Row],[B2B]],6)),"")</f>
        <v>2496</v>
      </c>
      <c r="DH184" s="6" t="str">
        <f>+IFERROR(VLOOKUP(DF184,Auxiliar!$A:$C,2,0),"")</f>
        <v>MICHELOB</v>
      </c>
      <c r="DI184" s="7" t="str">
        <f>+IFERROR(VLOOKUP(DF184,Auxiliar!$A:$C,3,0),"")</f>
        <v>1b 7% | 3b 22% | 8b 27%</v>
      </c>
      <c r="DK184" s="1"/>
      <c r="DL184" s="1"/>
      <c r="DM184" s="6" t="str">
        <f>+IFERROR(VALUE(RIGHT(Tabla20[[#This Row],[B2B]],6)),"")</f>
        <v/>
      </c>
      <c r="DN184" s="6" t="str">
        <f>+IFERROR(VLOOKUP(DL184,Auxiliar!$A:$C,2,0),"")</f>
        <v/>
      </c>
      <c r="DO184" s="7" t="str">
        <f>+IFERROR(VLOOKUP(DL184,Auxiliar!$A:$C,3,0),"")</f>
        <v/>
      </c>
      <c r="DQ184" s="1">
        <v>2501</v>
      </c>
      <c r="DR184" s="12" t="s">
        <v>24</v>
      </c>
      <c r="DS184" s="6">
        <f>+IFERROR(VALUE(RIGHT(Tabla21[[#This Row],[B2B]],6)),"")</f>
        <v>2501</v>
      </c>
      <c r="DT184" s="6" t="str">
        <f>+IFERROR(VLOOKUP(DR184,Auxiliar!$A:$C,2,0),"")</f>
        <v>CORONA PORRON</v>
      </c>
      <c r="DU184" s="7" t="str">
        <f>+IFERROR(VLOOKUP(DR184,Auxiliar!$A:$C,3,0),"")</f>
        <v>1b 5% | 20b 0%</v>
      </c>
      <c r="DW184" s="1">
        <v>5973</v>
      </c>
      <c r="DX184" s="12" t="s">
        <v>43</v>
      </c>
      <c r="DY184" s="6">
        <f>+IFERROR(VALUE(RIGHT(Tabla22[[#This Row],[B2B]],6)),"")</f>
        <v>5973</v>
      </c>
      <c r="DZ184" s="6" t="str">
        <f>+IFERROR(VLOOKUP(DX184,Auxiliar!$A:$C,2,0),"")</f>
        <v xml:space="preserve">VALUE LATA </v>
      </c>
      <c r="EA184" s="7" t="str">
        <f>+IFERROR(VLOOKUP(DX184,Auxiliar!$A:$C,3,0),"")</f>
        <v>1b 15% | 100b 18%</v>
      </c>
      <c r="EC184" s="1">
        <v>4874</v>
      </c>
      <c r="ED184" s="12" t="s">
        <v>47</v>
      </c>
      <c r="EE184" s="6">
        <f>+IFERROR(VALUE(RIGHT(Tabla23[[#This Row],[B2B]],6)),"")</f>
        <v>4874</v>
      </c>
      <c r="EF184" s="6" t="str">
        <f>+IFERROR(VLOOKUP(ED184,Auxiliar!$A:$C,2,0),"")</f>
        <v>VALUE LATON</v>
      </c>
      <c r="EG184" s="7" t="str">
        <f>+IFERROR(VLOOKUP(ED184,Auxiliar!$A:$C,3,0),"")</f>
        <v>1b 10% | 5b 15% | 192b 0%</v>
      </c>
      <c r="EI184" s="1"/>
      <c r="EJ184" s="12"/>
      <c r="EK184" s="6" t="str">
        <f>+IFERROR(VALUE(RIGHT(Tabla24[[#This Row],[B2B]],6)),"")</f>
        <v/>
      </c>
      <c r="EL184" s="6" t="str">
        <f>+IFERROR(VLOOKUP(EJ184,Auxiliar!$A:$C,2,0),"")</f>
        <v/>
      </c>
      <c r="EM184" s="7" t="str">
        <f>+IFERROR(VLOOKUP(EJ184,Auxiliar!$A:$C,3,0),"")</f>
        <v/>
      </c>
      <c r="EO184" s="1"/>
      <c r="EP184" s="12"/>
      <c r="EQ184" s="6" t="str">
        <f>+IFERROR(VALUE(RIGHT(Tabla25[[#This Row],[B2B]],6)),"")</f>
        <v/>
      </c>
      <c r="ER184" s="6" t="str">
        <f>+IFERROR(VLOOKUP(EP184,Auxiliar!$A:$C,2,0),"")</f>
        <v/>
      </c>
      <c r="ES184" s="7" t="str">
        <f>+IFERROR(VLOOKUP(EP184,Auxiliar!$A:$C,3,0),"")</f>
        <v/>
      </c>
      <c r="EU184" s="1"/>
      <c r="EV184" s="12"/>
      <c r="EW184" s="6" t="str">
        <f>+IFERROR(VALUE(RIGHT(Tabla26[[#This Row],[B2B]],6)),"")</f>
        <v/>
      </c>
      <c r="EX184" s="6" t="str">
        <f>+IFERROR(VLOOKUP(EV184,Auxiliar!$A:$C,2,0),"")</f>
        <v/>
      </c>
      <c r="EY184" s="7" t="str">
        <f>+IFERROR(VLOOKUP(EV184,Auxiliar!$A:$C,3,0),"")</f>
        <v/>
      </c>
      <c r="EZ184" s="1"/>
      <c r="FA184" s="12"/>
      <c r="FB184" s="6" t="str">
        <f>+IFERROR(VALUE(RIGHT(Tabla27[[#This Row],[B2B]],6)),"")</f>
        <v/>
      </c>
      <c r="FC184" s="6" t="str">
        <f>+IFERROR(VLOOKUP(FA184,Auxiliar!$A:$C,2,0),"")</f>
        <v/>
      </c>
      <c r="FD184" s="7" t="str">
        <f>+IFERROR(VLOOKUP(FA184,Auxiliar!$A:$C,3,0),"")</f>
        <v/>
      </c>
      <c r="FE184" s="1"/>
      <c r="FF184" s="12"/>
      <c r="FG184" s="6" t="str">
        <f>+IFERROR(VALUE(RIGHT(Tabla28[[#This Row],[B2B]],6)),"")</f>
        <v/>
      </c>
      <c r="FH184" s="6" t="str">
        <f>+IFERROR(VLOOKUP(FF184,Auxiliar!$A:$C,2,0),"")</f>
        <v/>
      </c>
      <c r="FI184" s="7" t="str">
        <f>+IFERROR(VLOOKUP(FF184,Auxiliar!$A:$C,3,0),"")</f>
        <v/>
      </c>
      <c r="FJ184" s="1"/>
      <c r="FK184" s="12"/>
      <c r="FL184" s="6" t="str">
        <f>+IFERROR(VALUE(RIGHT(Tabla29[[#This Row],[B2B]],6)),"")</f>
        <v/>
      </c>
      <c r="FM184" s="6" t="str">
        <f>+IFERROR(VLOOKUP(FK184,Auxiliar!$A:$C,2,0),"")</f>
        <v/>
      </c>
      <c r="FN184" s="7" t="str">
        <f>+IFERROR(VLOOKUP(FK184,Auxiliar!$A:$C,3,0),"")</f>
        <v/>
      </c>
      <c r="FO184" s="1"/>
      <c r="FP184" s="12"/>
      <c r="FQ184" s="6" t="str">
        <f>+IFERROR(VALUE(RIGHT(Tabla30[[#This Row],[B2B]],6)),"")</f>
        <v/>
      </c>
      <c r="FR184" s="6" t="str">
        <f>+IFERROR(VLOOKUP(FP184,Auxiliar!$A:$C,2,0),"")</f>
        <v/>
      </c>
      <c r="FS184" s="7"/>
      <c r="FT184" s="1"/>
      <c r="FU184" s="12"/>
      <c r="FV184" s="6" t="str">
        <f>+IFERROR(VALUE(RIGHT(Tabla31[[#This Row],[B2B]],6)),"")</f>
        <v/>
      </c>
      <c r="FW184" s="6" t="str">
        <f>+IFERROR(VLOOKUP(FU184,Auxiliar!$A:$C,2,0),"")</f>
        <v/>
      </c>
      <c r="FX184" s="7" t="str">
        <f>+IFERROR(VLOOKUP(FU184,Auxiliar!$A:$C,3,0),"")</f>
        <v/>
      </c>
      <c r="FY184" s="1"/>
      <c r="FZ184" s="12"/>
      <c r="GA184" s="6" t="str">
        <f>+IFERROR(VALUE(RIGHT(Tabla32[[#This Row],[B2B]],6)),"")</f>
        <v/>
      </c>
      <c r="GB184" s="6" t="str">
        <f>+IFERROR(VLOOKUP(FZ184,Auxiliar!$A:$C,2,0),"")</f>
        <v/>
      </c>
      <c r="GC184" s="7" t="str">
        <f>+IFERROR(VLOOKUP(FZ184,Auxiliar!$A:$C,3,0),"")</f>
        <v/>
      </c>
      <c r="GD184" s="1"/>
      <c r="GE184" s="12"/>
      <c r="GF184" s="6" t="str">
        <f>+IFERROR(VALUE(RIGHT(Tabla33[[#This Row],[B2B]],6)),"")</f>
        <v/>
      </c>
      <c r="GG184" s="6" t="str">
        <f>+IFERROR(VLOOKUP(GE184,Auxiliar!$A:$C,2,0),"")</f>
        <v/>
      </c>
      <c r="GH184" s="7" t="str">
        <f>+IFERROR(VLOOKUP(GE184,Auxiliar!$A:$C,3,0),"")</f>
        <v/>
      </c>
    </row>
    <row r="185" spans="1:190" x14ac:dyDescent="0.25">
      <c r="A185" s="1"/>
      <c r="B185" s="1"/>
      <c r="C185" t="str">
        <f>+IFERROR(VALUE(RIGHT(Tabla1[[#This Row],[B2B]],6)),"")</f>
        <v/>
      </c>
      <c r="D185" t="str">
        <f>+IFERROR(VLOOKUP(B185,Auxiliar!$A:$C,2,0),"")</f>
        <v/>
      </c>
      <c r="E185" s="5" t="str">
        <f>+IFERROR(VLOOKUP(B185,Auxiliar!$A:$C,3,0),"")</f>
        <v/>
      </c>
      <c r="S185" s="1">
        <v>3358</v>
      </c>
      <c r="T185" s="1" t="s">
        <v>9</v>
      </c>
      <c r="U185" s="6">
        <f>+IFERROR(VALUE(RIGHT(Tabla4[[#This Row],[B2B]],6)),"")</f>
        <v>3358</v>
      </c>
      <c r="V185" s="6" t="str">
        <f>+IFERROR(VLOOKUP(T185,Auxiliar!$A:$C,2,0),"")</f>
        <v>CORE</v>
      </c>
      <c r="W185" s="7" t="str">
        <f>+IFERROR(VLOOKUP(T185,Auxiliar!$A:$C,3,0),"")</f>
        <v>0b 1% | 2b 5% | 4b 6%</v>
      </c>
      <c r="Y185" s="1">
        <v>5673</v>
      </c>
      <c r="Z185" s="1" t="s">
        <v>10</v>
      </c>
      <c r="AA185" s="6">
        <f>+IFERROR(VALUE(RIGHT(Tabla5[[#This Row],[B2B]],6)),"")</f>
        <v>5673</v>
      </c>
      <c r="AB185" s="6" t="str">
        <f>+IFERROR(VLOOKUP(Z185,Auxiliar!$A:$C,2,0),"")</f>
        <v>CORE</v>
      </c>
      <c r="AC185" s="7" t="str">
        <f>+IFERROR(VLOOKUP(Z185,Auxiliar!$A:$C,3,0),"")</f>
        <v>0b 1% | 3b 4% | 5b 6%</v>
      </c>
      <c r="AK185" s="1">
        <v>3058</v>
      </c>
      <c r="AL185" s="1" t="s">
        <v>30</v>
      </c>
      <c r="AM185" s="6">
        <f>+IFERROR(VALUE(RIGHT(Tabla7[[#This Row],[B2B]],6)),"")</f>
        <v>3058</v>
      </c>
      <c r="AN185" s="6" t="str">
        <f>+IFERROR(VLOOKUP(AL185,Auxiliar!$A:$C,2,0),"")</f>
        <v>LATONES</v>
      </c>
      <c r="AO185" s="7" t="str">
        <f>+IFERROR(VLOOKUP(AL185,Auxiliar!$A:$C,3,0),"")</f>
        <v>1b 4% | 5b 7% | 97b 0%</v>
      </c>
      <c r="AQ185" s="1">
        <v>5071</v>
      </c>
      <c r="AR185" s="1" t="s">
        <v>31</v>
      </c>
      <c r="AS185" s="6">
        <f>+IFERROR(VALUE(RIGHT(Tabla8[[#This Row],[B2B]],6)),"")</f>
        <v>5071</v>
      </c>
      <c r="AT185" s="6" t="str">
        <f>+IFERROR(VLOOKUP(AR185,Auxiliar!$A:$C,2,0),"")</f>
        <v>LATONES</v>
      </c>
      <c r="AU185" s="7" t="str">
        <f>+IFERROR(VLOOKUP(AR185,Auxiliar!$A:$C,3,0),"")</f>
        <v>2b 3% | 4b 5% | 5b 8% | 193 0%</v>
      </c>
      <c r="AW185" s="1"/>
      <c r="AX185" s="1" t="s">
        <v>32</v>
      </c>
      <c r="AY185" s="6" t="str">
        <f>+IFERROR(VALUE(RIGHT(Tabla9[[#This Row],[B2B]],6)),"")</f>
        <v/>
      </c>
      <c r="AZ185" s="6" t="str">
        <f>+IFERROR(VLOOKUP(AX185,Auxiliar!$A:$C,2,0),"")</f>
        <v>LATONES</v>
      </c>
      <c r="BA185" s="7" t="str">
        <f>+IFERROR(VLOOKUP(AX185,Auxiliar!$A:$C,3,0),"")</f>
        <v>2b 3% | 4b 4% | 6b 5% | 10b 8%  | 385b 0%</v>
      </c>
      <c r="BC185" s="1"/>
      <c r="BD185" s="1" t="s">
        <v>33</v>
      </c>
      <c r="BE185" s="6" t="str">
        <f>+IFERROR(VALUE(RIGHT(Tabla10[[#This Row],[B2B]],6)),"")</f>
        <v/>
      </c>
      <c r="BF185" s="6" t="str">
        <f>+IFERROR(VLOOKUP(BD185,Auxiliar!$A:$C,2,0),"")</f>
        <v>LATONES</v>
      </c>
      <c r="BG185" s="7" t="str">
        <f>+IFERROR(VLOOKUP(BD185,Auxiliar!$A:$C,3,0),"")</f>
        <v>6b 4% | 12b 5% | 15b 8% | 385b 0%</v>
      </c>
      <c r="BI185" s="1"/>
      <c r="BJ185" s="1"/>
      <c r="BK185" s="6" t="str">
        <f>+IFERROR(VALUE(RIGHT(Tabla11[[#This Row],[B2B]],6)),"")</f>
        <v/>
      </c>
      <c r="BL185" s="6" t="str">
        <f>+IFERROR(VLOOKUP(BJ185,Auxiliar!$A:$C,2,0),"")</f>
        <v/>
      </c>
      <c r="BM185" s="7" t="str">
        <f>+IFERROR(VLOOKUP(BJ185,Auxiliar!$A:$C,3,0),"")</f>
        <v/>
      </c>
      <c r="BO185" s="1">
        <v>5972</v>
      </c>
      <c r="BP185" s="1" t="s">
        <v>39</v>
      </c>
      <c r="BQ185" s="6">
        <f>+IFERROR(VALUE(RIGHT(Tabla12[[#This Row],[B2B]],6)),"")</f>
        <v>5972</v>
      </c>
      <c r="BR185" s="6" t="str">
        <f>+IFERROR(VLOOKUP(BP185,Auxiliar!$A:$C,2,0),"")</f>
        <v>VALUE LITRO</v>
      </c>
      <c r="BS185" s="7" t="str">
        <f>+IFERROR(VLOOKUP(BP185,Auxiliar!$A:$C,3,0),"")</f>
        <v>1b 12%</v>
      </c>
      <c r="CA185" s="1">
        <v>2607</v>
      </c>
      <c r="CB185" s="1" t="s">
        <v>35</v>
      </c>
      <c r="CC185" s="6">
        <f>+IFERROR(VALUE(RIGHT(Tabla14[[#This Row],[B2B]],6)),"")</f>
        <v>2607</v>
      </c>
      <c r="CD185" s="6" t="str">
        <f>+IFERROR(VLOOKUP(CB185,Auxiliar!$A:$C,2,0),"")</f>
        <v>Corona 710cc</v>
      </c>
      <c r="CE185" s="7" t="str">
        <f>+IFERROR(VLOOKUP(CB185,Auxiliar!$A:$C,3,0),"")</f>
        <v>1b 10% | 85b 0%</v>
      </c>
      <c r="CG185" s="1"/>
      <c r="CH185" s="1"/>
      <c r="CI185" s="6" t="str">
        <f>+IFERROR(VALUE(RIGHT(Tabla15[[#This Row],[B2B]],6)),"")</f>
        <v/>
      </c>
      <c r="CJ185" s="6" t="str">
        <f>+IFERROR(VLOOKUP(CH185,Auxiliar!$A:$C,2,0),"")</f>
        <v/>
      </c>
      <c r="CK185" s="7" t="str">
        <f>+IFERROR(VLOOKUP(CH185,Auxiliar!$A:$C,3,0),"")</f>
        <v/>
      </c>
      <c r="CM185" s="1">
        <v>2501</v>
      </c>
      <c r="CN185" s="1" t="s">
        <v>20</v>
      </c>
      <c r="CO185" s="6">
        <v>2501</v>
      </c>
      <c r="CP185" s="6" t="s">
        <v>20</v>
      </c>
      <c r="CQ185" s="7" t="s">
        <v>21</v>
      </c>
      <c r="CS185" s="1"/>
      <c r="CT185" s="1"/>
      <c r="CU185" s="6" t="str">
        <f>+IFERROR(VALUE(RIGHT(Tabla17[[#This Row],[B2B]],6)),"")</f>
        <v/>
      </c>
      <c r="CV185" s="6" t="str">
        <f>+IFERROR(VLOOKUP(CT185,Auxiliar!$A:$C,2,0),"")</f>
        <v/>
      </c>
      <c r="CW185" s="7" t="str">
        <f>+IFERROR(VLOOKUP(CT185,Auxiliar!$A:$C,3,0),"")</f>
        <v/>
      </c>
      <c r="CY185" s="1">
        <v>2501</v>
      </c>
      <c r="CZ185" s="1" t="s">
        <v>16</v>
      </c>
      <c r="DA185" s="6">
        <f>+IFERROR(VALUE(RIGHT(Tabla18[[#This Row],[B2B]],6)),"")</f>
        <v>2501</v>
      </c>
      <c r="DB185" s="6" t="str">
        <f>+IFERROR(VLOOKUP(CZ185,Auxiliar!$A:$C,2,0),"")</f>
        <v>PREMIUM</v>
      </c>
      <c r="DC185" s="7" t="str">
        <f>+IFERROR(VLOOKUP(CZ185,Auxiliar!$A:$C,3,0),"")</f>
        <v>0b 0% | 2b 2% | 5b 3,5% | 10b 5%</v>
      </c>
      <c r="DE185" s="1">
        <v>2501</v>
      </c>
      <c r="DF185" s="1" t="s">
        <v>19</v>
      </c>
      <c r="DG185" s="6">
        <f>+IFERROR(VALUE(RIGHT(Tabla19[[#This Row],[B2B]],6)),"")</f>
        <v>2501</v>
      </c>
      <c r="DH185" s="6" t="str">
        <f>+IFERROR(VLOOKUP(DF185,Auxiliar!$A:$C,2,0),"")</f>
        <v>MICHELOB</v>
      </c>
      <c r="DI185" s="7" t="str">
        <f>+IFERROR(VLOOKUP(DF185,Auxiliar!$A:$C,3,0),"")</f>
        <v>1b 7% | 3b 22% | 8b 27%</v>
      </c>
      <c r="DK185" s="1"/>
      <c r="DL185" s="1"/>
      <c r="DM185" s="6" t="str">
        <f>+IFERROR(VALUE(RIGHT(Tabla20[[#This Row],[B2B]],6)),"")</f>
        <v/>
      </c>
      <c r="DN185" s="6" t="str">
        <f>+IFERROR(VLOOKUP(DL185,Auxiliar!$A:$C,2,0),"")</f>
        <v/>
      </c>
      <c r="DO185" s="7" t="str">
        <f>+IFERROR(VLOOKUP(DL185,Auxiliar!$A:$C,3,0),"")</f>
        <v/>
      </c>
      <c r="DQ185" s="1">
        <v>2512</v>
      </c>
      <c r="DR185" s="12" t="s">
        <v>24</v>
      </c>
      <c r="DS185" s="6">
        <f>+IFERROR(VALUE(RIGHT(Tabla21[[#This Row],[B2B]],6)),"")</f>
        <v>2512</v>
      </c>
      <c r="DT185" s="6" t="str">
        <f>+IFERROR(VLOOKUP(DR185,Auxiliar!$A:$C,2,0),"")</f>
        <v>CORONA PORRON</v>
      </c>
      <c r="DU185" s="7" t="str">
        <f>+IFERROR(VLOOKUP(DR185,Auxiliar!$A:$C,3,0),"")</f>
        <v>1b 5% | 20b 0%</v>
      </c>
      <c r="DW185" s="1">
        <v>4895</v>
      </c>
      <c r="DX185" s="12" t="s">
        <v>43</v>
      </c>
      <c r="DY185" s="6">
        <f>+IFERROR(VALUE(RIGHT(Tabla22[[#This Row],[B2B]],6)),"")</f>
        <v>4895</v>
      </c>
      <c r="DZ185" s="6" t="str">
        <f>+IFERROR(VLOOKUP(DX185,Auxiliar!$A:$C,2,0),"")</f>
        <v xml:space="preserve">VALUE LATA </v>
      </c>
      <c r="EA185" s="7" t="str">
        <f>+IFERROR(VLOOKUP(DX185,Auxiliar!$A:$C,3,0),"")</f>
        <v>1b 15% | 100b 18%</v>
      </c>
      <c r="EC185" s="1">
        <v>5968</v>
      </c>
      <c r="ED185" s="12" t="s">
        <v>47</v>
      </c>
      <c r="EE185" s="6">
        <f>+IFERROR(VALUE(RIGHT(Tabla23[[#This Row],[B2B]],6)),"")</f>
        <v>5968</v>
      </c>
      <c r="EF185" s="6" t="str">
        <f>+IFERROR(VLOOKUP(ED185,Auxiliar!$A:$C,2,0),"")</f>
        <v>VALUE LATON</v>
      </c>
      <c r="EG185" s="7" t="str">
        <f>+IFERROR(VLOOKUP(ED185,Auxiliar!$A:$C,3,0),"")</f>
        <v>1b 10% | 5b 15% | 192b 0%</v>
      </c>
      <c r="EI185" s="1"/>
      <c r="EJ185" s="12"/>
      <c r="EK185" s="6" t="str">
        <f>+IFERROR(VALUE(RIGHT(Tabla24[[#This Row],[B2B]],6)),"")</f>
        <v/>
      </c>
      <c r="EL185" s="6" t="str">
        <f>+IFERROR(VLOOKUP(EJ185,Auxiliar!$A:$C,2,0),"")</f>
        <v/>
      </c>
      <c r="EM185" s="7" t="str">
        <f>+IFERROR(VLOOKUP(EJ185,Auxiliar!$A:$C,3,0),"")</f>
        <v/>
      </c>
      <c r="EO185" s="1"/>
      <c r="EP185" s="12"/>
      <c r="EQ185" s="6" t="str">
        <f>+IFERROR(VALUE(RIGHT(Tabla25[[#This Row],[B2B]],6)),"")</f>
        <v/>
      </c>
      <c r="ER185" s="6" t="str">
        <f>+IFERROR(VLOOKUP(EP185,Auxiliar!$A:$C,2,0),"")</f>
        <v/>
      </c>
      <c r="ES185" s="7" t="str">
        <f>+IFERROR(VLOOKUP(EP185,Auxiliar!$A:$C,3,0),"")</f>
        <v/>
      </c>
      <c r="EU185" s="1"/>
      <c r="EV185" s="12"/>
      <c r="EW185" s="6" t="str">
        <f>+IFERROR(VALUE(RIGHT(Tabla26[[#This Row],[B2B]],6)),"")</f>
        <v/>
      </c>
      <c r="EX185" s="6" t="str">
        <f>+IFERROR(VLOOKUP(EV185,Auxiliar!$A:$C,2,0),"")</f>
        <v/>
      </c>
      <c r="EY185" s="7" t="str">
        <f>+IFERROR(VLOOKUP(EV185,Auxiliar!$A:$C,3,0),"")</f>
        <v/>
      </c>
      <c r="EZ185" s="1"/>
      <c r="FA185" s="12"/>
      <c r="FB185" s="6" t="str">
        <f>+IFERROR(VALUE(RIGHT(Tabla27[[#This Row],[B2B]],6)),"")</f>
        <v/>
      </c>
      <c r="FC185" s="6" t="str">
        <f>+IFERROR(VLOOKUP(FA185,Auxiliar!$A:$C,2,0),"")</f>
        <v/>
      </c>
      <c r="FD185" s="7" t="str">
        <f>+IFERROR(VLOOKUP(FA185,Auxiliar!$A:$C,3,0),"")</f>
        <v/>
      </c>
      <c r="FE185" s="1"/>
      <c r="FF185" s="12"/>
      <c r="FG185" s="6" t="str">
        <f>+IFERROR(VALUE(RIGHT(Tabla28[[#This Row],[B2B]],6)),"")</f>
        <v/>
      </c>
      <c r="FH185" s="6" t="str">
        <f>+IFERROR(VLOOKUP(FF185,Auxiliar!$A:$C,2,0),"")</f>
        <v/>
      </c>
      <c r="FI185" s="7" t="str">
        <f>+IFERROR(VLOOKUP(FF185,Auxiliar!$A:$C,3,0),"")</f>
        <v/>
      </c>
      <c r="FJ185" s="1"/>
      <c r="FK185" s="12"/>
      <c r="FL185" s="6" t="str">
        <f>+IFERROR(VALUE(RIGHT(Tabla29[[#This Row],[B2B]],6)),"")</f>
        <v/>
      </c>
      <c r="FM185" s="6" t="str">
        <f>+IFERROR(VLOOKUP(FK185,Auxiliar!$A:$C,2,0),"")</f>
        <v/>
      </c>
      <c r="FN185" s="7" t="str">
        <f>+IFERROR(VLOOKUP(FK185,Auxiliar!$A:$C,3,0),"")</f>
        <v/>
      </c>
      <c r="FO185" s="1"/>
      <c r="FP185" s="12"/>
      <c r="FQ185" s="6" t="str">
        <f>+IFERROR(VALUE(RIGHT(Tabla30[[#This Row],[B2B]],6)),"")</f>
        <v/>
      </c>
      <c r="FR185" s="6" t="str">
        <f>+IFERROR(VLOOKUP(FP185,Auxiliar!$A:$C,2,0),"")</f>
        <v/>
      </c>
      <c r="FS185" s="7"/>
      <c r="FT185" s="1"/>
      <c r="FU185" s="12"/>
      <c r="FV185" s="6" t="str">
        <f>+IFERROR(VALUE(RIGHT(Tabla31[[#This Row],[B2B]],6)),"")</f>
        <v/>
      </c>
      <c r="FW185" s="6" t="str">
        <f>+IFERROR(VLOOKUP(FU185,Auxiliar!$A:$C,2,0),"")</f>
        <v/>
      </c>
      <c r="FX185" s="7" t="str">
        <f>+IFERROR(VLOOKUP(FU185,Auxiliar!$A:$C,3,0),"")</f>
        <v/>
      </c>
      <c r="FY185" s="1"/>
      <c r="FZ185" s="12"/>
      <c r="GA185" s="6" t="str">
        <f>+IFERROR(VALUE(RIGHT(Tabla32[[#This Row],[B2B]],6)),"")</f>
        <v/>
      </c>
      <c r="GB185" s="6" t="str">
        <f>+IFERROR(VLOOKUP(FZ185,Auxiliar!$A:$C,2,0),"")</f>
        <v/>
      </c>
      <c r="GC185" s="7" t="str">
        <f>+IFERROR(VLOOKUP(FZ185,Auxiliar!$A:$C,3,0),"")</f>
        <v/>
      </c>
      <c r="GD185" s="1"/>
      <c r="GE185" s="12"/>
      <c r="GF185" s="6" t="str">
        <f>+IFERROR(VALUE(RIGHT(Tabla33[[#This Row],[B2B]],6)),"")</f>
        <v/>
      </c>
      <c r="GG185" s="6" t="str">
        <f>+IFERROR(VLOOKUP(GE185,Auxiliar!$A:$C,2,0),"")</f>
        <v/>
      </c>
      <c r="GH185" s="7" t="str">
        <f>+IFERROR(VLOOKUP(GE185,Auxiliar!$A:$C,3,0),"")</f>
        <v/>
      </c>
    </row>
    <row r="186" spans="1:190" x14ac:dyDescent="0.25">
      <c r="A186" s="1"/>
      <c r="B186" s="1"/>
      <c r="C186" t="str">
        <f>+IFERROR(VALUE(RIGHT(Tabla1[[#This Row],[B2B]],6)),"")</f>
        <v/>
      </c>
      <c r="D186" t="str">
        <f>+IFERROR(VLOOKUP(B186,Auxiliar!$A:$C,2,0),"")</f>
        <v/>
      </c>
      <c r="E186" s="5" t="str">
        <f>+IFERROR(VLOOKUP(B186,Auxiliar!$A:$C,3,0),"")</f>
        <v/>
      </c>
      <c r="S186" s="1">
        <v>3361</v>
      </c>
      <c r="T186" s="1" t="s">
        <v>9</v>
      </c>
      <c r="U186" s="6">
        <f>+IFERROR(VALUE(RIGHT(Tabla4[[#This Row],[B2B]],6)),"")</f>
        <v>3361</v>
      </c>
      <c r="V186" s="6" t="str">
        <f>+IFERROR(VLOOKUP(T186,Auxiliar!$A:$C,2,0),"")</f>
        <v>CORE</v>
      </c>
      <c r="W186" s="7" t="str">
        <f>+IFERROR(VLOOKUP(T186,Auxiliar!$A:$C,3,0),"")</f>
        <v>0b 1% | 2b 5% | 4b 6%</v>
      </c>
      <c r="Y186" s="1">
        <v>5686</v>
      </c>
      <c r="Z186" s="1" t="s">
        <v>10</v>
      </c>
      <c r="AA186" s="6">
        <f>+IFERROR(VALUE(RIGHT(Tabla5[[#This Row],[B2B]],6)),"")</f>
        <v>5686</v>
      </c>
      <c r="AB186" s="6" t="str">
        <f>+IFERROR(VLOOKUP(Z186,Auxiliar!$A:$C,2,0),"")</f>
        <v>CORE</v>
      </c>
      <c r="AC186" s="7" t="str">
        <f>+IFERROR(VLOOKUP(Z186,Auxiliar!$A:$C,3,0),"")</f>
        <v>0b 1% | 3b 4% | 5b 6%</v>
      </c>
      <c r="AK186" s="1">
        <v>3072</v>
      </c>
      <c r="AL186" s="1" t="s">
        <v>30</v>
      </c>
      <c r="AM186" s="6">
        <f>+IFERROR(VALUE(RIGHT(Tabla7[[#This Row],[B2B]],6)),"")</f>
        <v>3072</v>
      </c>
      <c r="AN186" s="6" t="str">
        <f>+IFERROR(VLOOKUP(AL186,Auxiliar!$A:$C,2,0),"")</f>
        <v>LATONES</v>
      </c>
      <c r="AO186" s="7" t="str">
        <f>+IFERROR(VLOOKUP(AL186,Auxiliar!$A:$C,3,0),"")</f>
        <v>1b 4% | 5b 7% | 97b 0%</v>
      </c>
      <c r="AQ186" s="1">
        <v>5072</v>
      </c>
      <c r="AR186" s="1" t="s">
        <v>31</v>
      </c>
      <c r="AS186" s="6">
        <f>+IFERROR(VALUE(RIGHT(Tabla8[[#This Row],[B2B]],6)),"")</f>
        <v>5072</v>
      </c>
      <c r="AT186" s="6" t="str">
        <f>+IFERROR(VLOOKUP(AR186,Auxiliar!$A:$C,2,0),"")</f>
        <v>LATONES</v>
      </c>
      <c r="AU186" s="7" t="str">
        <f>+IFERROR(VLOOKUP(AR186,Auxiliar!$A:$C,3,0),"")</f>
        <v>2b 3% | 4b 5% | 5b 8% | 193 0%</v>
      </c>
      <c r="AW186" s="1"/>
      <c r="AX186" s="1" t="s">
        <v>32</v>
      </c>
      <c r="AY186" s="6" t="str">
        <f>+IFERROR(VALUE(RIGHT(Tabla9[[#This Row],[B2B]],6)),"")</f>
        <v/>
      </c>
      <c r="AZ186" s="6" t="str">
        <f>+IFERROR(VLOOKUP(AX186,Auxiliar!$A:$C,2,0),"")</f>
        <v>LATONES</v>
      </c>
      <c r="BA186" s="7" t="str">
        <f>+IFERROR(VLOOKUP(AX186,Auxiliar!$A:$C,3,0),"")</f>
        <v>2b 3% | 4b 4% | 6b 5% | 10b 8%  | 385b 0%</v>
      </c>
      <c r="BC186" s="1"/>
      <c r="BD186" s="1" t="s">
        <v>33</v>
      </c>
      <c r="BE186" s="6" t="str">
        <f>+IFERROR(VALUE(RIGHT(Tabla10[[#This Row],[B2B]],6)),"")</f>
        <v/>
      </c>
      <c r="BF186" s="6" t="str">
        <f>+IFERROR(VLOOKUP(BD186,Auxiliar!$A:$C,2,0),"")</f>
        <v>LATONES</v>
      </c>
      <c r="BG186" s="7" t="str">
        <f>+IFERROR(VLOOKUP(BD186,Auxiliar!$A:$C,3,0),"")</f>
        <v>6b 4% | 12b 5% | 15b 8% | 385b 0%</v>
      </c>
      <c r="BI186" s="1"/>
      <c r="BJ186" s="1"/>
      <c r="BK186" s="6" t="str">
        <f>+IFERROR(VALUE(RIGHT(Tabla11[[#This Row],[B2B]],6)),"")</f>
        <v/>
      </c>
      <c r="BL186" s="6" t="str">
        <f>+IFERROR(VLOOKUP(BJ186,Auxiliar!$A:$C,2,0),"")</f>
        <v/>
      </c>
      <c r="BM186" s="7" t="str">
        <f>+IFERROR(VLOOKUP(BJ186,Auxiliar!$A:$C,3,0),"")</f>
        <v/>
      </c>
      <c r="BO186" s="1">
        <v>5973</v>
      </c>
      <c r="BP186" s="1" t="s">
        <v>39</v>
      </c>
      <c r="BQ186" s="6">
        <f>+IFERROR(VALUE(RIGHT(Tabla12[[#This Row],[B2B]],6)),"")</f>
        <v>5973</v>
      </c>
      <c r="BR186" s="6" t="str">
        <f>+IFERROR(VLOOKUP(BP186,Auxiliar!$A:$C,2,0),"")</f>
        <v>VALUE LITRO</v>
      </c>
      <c r="BS186" s="7" t="str">
        <f>+IFERROR(VLOOKUP(BP186,Auxiliar!$A:$C,3,0),"")</f>
        <v>1b 12%</v>
      </c>
      <c r="CA186" s="1">
        <v>2617</v>
      </c>
      <c r="CB186" s="1" t="s">
        <v>35</v>
      </c>
      <c r="CC186" s="6">
        <f>+IFERROR(VALUE(RIGHT(Tabla14[[#This Row],[B2B]],6)),"")</f>
        <v>2617</v>
      </c>
      <c r="CD186" s="6" t="str">
        <f>+IFERROR(VLOOKUP(CB186,Auxiliar!$A:$C,2,0),"")</f>
        <v>Corona 710cc</v>
      </c>
      <c r="CE186" s="7" t="str">
        <f>+IFERROR(VLOOKUP(CB186,Auxiliar!$A:$C,3,0),"")</f>
        <v>1b 10% | 85b 0%</v>
      </c>
      <c r="CG186" s="1"/>
      <c r="CH186" s="1"/>
      <c r="CI186" s="6" t="str">
        <f>+IFERROR(VALUE(RIGHT(Tabla15[[#This Row],[B2B]],6)),"")</f>
        <v/>
      </c>
      <c r="CJ186" s="6" t="str">
        <f>+IFERROR(VLOOKUP(CH186,Auxiliar!$A:$C,2,0),"")</f>
        <v/>
      </c>
      <c r="CK186" s="7" t="str">
        <f>+IFERROR(VLOOKUP(CH186,Auxiliar!$A:$C,3,0),"")</f>
        <v/>
      </c>
      <c r="CM186" s="1">
        <v>2512</v>
      </c>
      <c r="CN186" s="1" t="s">
        <v>20</v>
      </c>
      <c r="CO186" s="6">
        <v>2512</v>
      </c>
      <c r="CP186" s="6" t="s">
        <v>20</v>
      </c>
      <c r="CQ186" s="7" t="s">
        <v>21</v>
      </c>
      <c r="CS186" s="1"/>
      <c r="CT186" s="1"/>
      <c r="CU186" s="6" t="str">
        <f>+IFERROR(VALUE(RIGHT(Tabla17[[#This Row],[B2B]],6)),"")</f>
        <v/>
      </c>
      <c r="CV186" s="6" t="str">
        <f>+IFERROR(VLOOKUP(CT186,Auxiliar!$A:$C,2,0),"")</f>
        <v/>
      </c>
      <c r="CW186" s="7" t="str">
        <f>+IFERROR(VLOOKUP(CT186,Auxiliar!$A:$C,3,0),"")</f>
        <v/>
      </c>
      <c r="CY186" s="1">
        <v>2512</v>
      </c>
      <c r="CZ186" s="1" t="s">
        <v>16</v>
      </c>
      <c r="DA186" s="6">
        <f>+IFERROR(VALUE(RIGHT(Tabla18[[#This Row],[B2B]],6)),"")</f>
        <v>2512</v>
      </c>
      <c r="DB186" s="6" t="str">
        <f>+IFERROR(VLOOKUP(CZ186,Auxiliar!$A:$C,2,0),"")</f>
        <v>PREMIUM</v>
      </c>
      <c r="DC186" s="7" t="str">
        <f>+IFERROR(VLOOKUP(CZ186,Auxiliar!$A:$C,3,0),"")</f>
        <v>0b 0% | 2b 2% | 5b 3,5% | 10b 5%</v>
      </c>
      <c r="DE186" s="1">
        <v>2512</v>
      </c>
      <c r="DF186" s="1" t="s">
        <v>19</v>
      </c>
      <c r="DG186" s="6">
        <f>+IFERROR(VALUE(RIGHT(Tabla19[[#This Row],[B2B]],6)),"")</f>
        <v>2512</v>
      </c>
      <c r="DH186" s="6" t="str">
        <f>+IFERROR(VLOOKUP(DF186,Auxiliar!$A:$C,2,0),"")</f>
        <v>MICHELOB</v>
      </c>
      <c r="DI186" s="7" t="str">
        <f>+IFERROR(VLOOKUP(DF186,Auxiliar!$A:$C,3,0),"")</f>
        <v>1b 7% | 3b 22% | 8b 27%</v>
      </c>
      <c r="DK186" s="1"/>
      <c r="DL186" s="1"/>
      <c r="DM186" s="6" t="str">
        <f>+IFERROR(VALUE(RIGHT(Tabla20[[#This Row],[B2B]],6)),"")</f>
        <v/>
      </c>
      <c r="DN186" s="6" t="str">
        <f>+IFERROR(VLOOKUP(DL186,Auxiliar!$A:$C,2,0),"")</f>
        <v/>
      </c>
      <c r="DO186" s="7" t="str">
        <f>+IFERROR(VLOOKUP(DL186,Auxiliar!$A:$C,3,0),"")</f>
        <v/>
      </c>
      <c r="DQ186" s="1">
        <v>2517</v>
      </c>
      <c r="DR186" s="12" t="s">
        <v>24</v>
      </c>
      <c r="DS186" s="6">
        <f>+IFERROR(VALUE(RIGHT(Tabla21[[#This Row],[B2B]],6)),"")</f>
        <v>2517</v>
      </c>
      <c r="DT186" s="6" t="str">
        <f>+IFERROR(VLOOKUP(DR186,Auxiliar!$A:$C,2,0),"")</f>
        <v>CORONA PORRON</v>
      </c>
      <c r="DU186" s="7" t="str">
        <f>+IFERROR(VLOOKUP(DR186,Auxiliar!$A:$C,3,0),"")</f>
        <v>1b 5% | 20b 0%</v>
      </c>
      <c r="DW186" s="1">
        <v>4898</v>
      </c>
      <c r="DX186" s="12" t="s">
        <v>43</v>
      </c>
      <c r="DY186" s="6">
        <f>+IFERROR(VALUE(RIGHT(Tabla22[[#This Row],[B2B]],6)),"")</f>
        <v>4898</v>
      </c>
      <c r="DZ186" s="6" t="str">
        <f>+IFERROR(VLOOKUP(DX186,Auxiliar!$A:$C,2,0),"")</f>
        <v xml:space="preserve">VALUE LATA </v>
      </c>
      <c r="EA186" s="7" t="str">
        <f>+IFERROR(VLOOKUP(DX186,Auxiliar!$A:$C,3,0),"")</f>
        <v>1b 15% | 100b 18%</v>
      </c>
      <c r="EC186" s="1">
        <v>5972</v>
      </c>
      <c r="ED186" s="12" t="s">
        <v>47</v>
      </c>
      <c r="EE186" s="6">
        <f>+IFERROR(VALUE(RIGHT(Tabla23[[#This Row],[B2B]],6)),"")</f>
        <v>5972</v>
      </c>
      <c r="EF186" s="6" t="str">
        <f>+IFERROR(VLOOKUP(ED186,Auxiliar!$A:$C,2,0),"")</f>
        <v>VALUE LATON</v>
      </c>
      <c r="EG186" s="7" t="str">
        <f>+IFERROR(VLOOKUP(ED186,Auxiliar!$A:$C,3,0),"")</f>
        <v>1b 10% | 5b 15% | 192b 0%</v>
      </c>
      <c r="EI186" s="1"/>
      <c r="EJ186" s="12"/>
      <c r="EK186" s="6" t="str">
        <f>+IFERROR(VALUE(RIGHT(Tabla24[[#This Row],[B2B]],6)),"")</f>
        <v/>
      </c>
      <c r="EL186" s="6" t="str">
        <f>+IFERROR(VLOOKUP(EJ186,Auxiliar!$A:$C,2,0),"")</f>
        <v/>
      </c>
      <c r="EM186" s="7" t="str">
        <f>+IFERROR(VLOOKUP(EJ186,Auxiliar!$A:$C,3,0),"")</f>
        <v/>
      </c>
      <c r="EO186" s="1"/>
      <c r="EP186" s="12"/>
      <c r="EQ186" s="6" t="str">
        <f>+IFERROR(VALUE(RIGHT(Tabla25[[#This Row],[B2B]],6)),"")</f>
        <v/>
      </c>
      <c r="ER186" s="6" t="str">
        <f>+IFERROR(VLOOKUP(EP186,Auxiliar!$A:$C,2,0),"")</f>
        <v/>
      </c>
      <c r="ES186" s="7" t="str">
        <f>+IFERROR(VLOOKUP(EP186,Auxiliar!$A:$C,3,0),"")</f>
        <v/>
      </c>
      <c r="EU186" s="1"/>
      <c r="EV186" s="12"/>
      <c r="EW186" s="6" t="str">
        <f>+IFERROR(VALUE(RIGHT(Tabla26[[#This Row],[B2B]],6)),"")</f>
        <v/>
      </c>
      <c r="EX186" s="6" t="str">
        <f>+IFERROR(VLOOKUP(EV186,Auxiliar!$A:$C,2,0),"")</f>
        <v/>
      </c>
      <c r="EY186" s="7" t="str">
        <f>+IFERROR(VLOOKUP(EV186,Auxiliar!$A:$C,3,0),"")</f>
        <v/>
      </c>
      <c r="EZ186" s="1"/>
      <c r="FA186" s="12"/>
      <c r="FB186" s="6" t="str">
        <f>+IFERROR(VALUE(RIGHT(Tabla27[[#This Row],[B2B]],6)),"")</f>
        <v/>
      </c>
      <c r="FC186" s="6" t="str">
        <f>+IFERROR(VLOOKUP(FA186,Auxiliar!$A:$C,2,0),"")</f>
        <v/>
      </c>
      <c r="FD186" s="7" t="str">
        <f>+IFERROR(VLOOKUP(FA186,Auxiliar!$A:$C,3,0),"")</f>
        <v/>
      </c>
      <c r="FE186" s="1"/>
      <c r="FF186" s="12"/>
      <c r="FG186" s="6" t="str">
        <f>+IFERROR(VALUE(RIGHT(Tabla28[[#This Row],[B2B]],6)),"")</f>
        <v/>
      </c>
      <c r="FH186" s="6" t="str">
        <f>+IFERROR(VLOOKUP(FF186,Auxiliar!$A:$C,2,0),"")</f>
        <v/>
      </c>
      <c r="FI186" s="7" t="str">
        <f>+IFERROR(VLOOKUP(FF186,Auxiliar!$A:$C,3,0),"")</f>
        <v/>
      </c>
      <c r="FJ186" s="1"/>
      <c r="FK186" s="12"/>
      <c r="FL186" s="6" t="str">
        <f>+IFERROR(VALUE(RIGHT(Tabla29[[#This Row],[B2B]],6)),"")</f>
        <v/>
      </c>
      <c r="FM186" s="6" t="str">
        <f>+IFERROR(VLOOKUP(FK186,Auxiliar!$A:$C,2,0),"")</f>
        <v/>
      </c>
      <c r="FN186" s="7" t="str">
        <f>+IFERROR(VLOOKUP(FK186,Auxiliar!$A:$C,3,0),"")</f>
        <v/>
      </c>
      <c r="FO186" s="1"/>
      <c r="FP186" s="12"/>
      <c r="FQ186" s="6" t="str">
        <f>+IFERROR(VALUE(RIGHT(Tabla30[[#This Row],[B2B]],6)),"")</f>
        <v/>
      </c>
      <c r="FR186" s="6" t="str">
        <f>+IFERROR(VLOOKUP(FP186,Auxiliar!$A:$C,2,0),"")</f>
        <v/>
      </c>
      <c r="FS186" s="7"/>
      <c r="FT186" s="1"/>
      <c r="FU186" s="12"/>
      <c r="FV186" s="6" t="str">
        <f>+IFERROR(VALUE(RIGHT(Tabla31[[#This Row],[B2B]],6)),"")</f>
        <v/>
      </c>
      <c r="FW186" s="6" t="str">
        <f>+IFERROR(VLOOKUP(FU186,Auxiliar!$A:$C,2,0),"")</f>
        <v/>
      </c>
      <c r="FX186" s="7" t="str">
        <f>+IFERROR(VLOOKUP(FU186,Auxiliar!$A:$C,3,0),"")</f>
        <v/>
      </c>
      <c r="FY186" s="1"/>
      <c r="FZ186" s="12"/>
      <c r="GA186" s="6" t="str">
        <f>+IFERROR(VALUE(RIGHT(Tabla32[[#This Row],[B2B]],6)),"")</f>
        <v/>
      </c>
      <c r="GB186" s="6" t="str">
        <f>+IFERROR(VLOOKUP(FZ186,Auxiliar!$A:$C,2,0),"")</f>
        <v/>
      </c>
      <c r="GC186" s="7" t="str">
        <f>+IFERROR(VLOOKUP(FZ186,Auxiliar!$A:$C,3,0),"")</f>
        <v/>
      </c>
      <c r="GD186" s="1"/>
      <c r="GE186" s="12"/>
      <c r="GF186" s="6" t="str">
        <f>+IFERROR(VALUE(RIGHT(Tabla33[[#This Row],[B2B]],6)),"")</f>
        <v/>
      </c>
      <c r="GG186" s="6" t="str">
        <f>+IFERROR(VLOOKUP(GE186,Auxiliar!$A:$C,2,0),"")</f>
        <v/>
      </c>
      <c r="GH186" s="7" t="str">
        <f>+IFERROR(VLOOKUP(GE186,Auxiliar!$A:$C,3,0),"")</f>
        <v/>
      </c>
    </row>
    <row r="187" spans="1:190" x14ac:dyDescent="0.25">
      <c r="A187" s="1"/>
      <c r="B187" s="1"/>
      <c r="C187" t="str">
        <f>+IFERROR(VALUE(RIGHT(Tabla1[[#This Row],[B2B]],6)),"")</f>
        <v/>
      </c>
      <c r="D187" t="str">
        <f>+IFERROR(VLOOKUP(B187,Auxiliar!$A:$C,2,0),"")</f>
        <v/>
      </c>
      <c r="E187" s="5" t="str">
        <f>+IFERROR(VLOOKUP(B187,Auxiliar!$A:$C,3,0),"")</f>
        <v/>
      </c>
      <c r="S187" s="1">
        <v>3362</v>
      </c>
      <c r="T187" s="1" t="s">
        <v>9</v>
      </c>
      <c r="U187" s="6">
        <f>+IFERROR(VALUE(RIGHT(Tabla4[[#This Row],[B2B]],6)),"")</f>
        <v>3362</v>
      </c>
      <c r="V187" s="6" t="str">
        <f>+IFERROR(VLOOKUP(T187,Auxiliar!$A:$C,2,0),"")</f>
        <v>CORE</v>
      </c>
      <c r="W187" s="7" t="str">
        <f>+IFERROR(VLOOKUP(T187,Auxiliar!$A:$C,3,0),"")</f>
        <v>0b 1% | 2b 5% | 4b 6%</v>
      </c>
      <c r="Y187" s="1">
        <v>5693</v>
      </c>
      <c r="Z187" s="1" t="s">
        <v>10</v>
      </c>
      <c r="AA187" s="6">
        <f>+IFERROR(VALUE(RIGHT(Tabla5[[#This Row],[B2B]],6)),"")</f>
        <v>5693</v>
      </c>
      <c r="AB187" s="6" t="str">
        <f>+IFERROR(VLOOKUP(Z187,Auxiliar!$A:$C,2,0),"")</f>
        <v>CORE</v>
      </c>
      <c r="AC187" s="7" t="str">
        <f>+IFERROR(VLOOKUP(Z187,Auxiliar!$A:$C,3,0),"")</f>
        <v>0b 1% | 3b 4% | 5b 6%</v>
      </c>
      <c r="AK187" s="1">
        <v>3084</v>
      </c>
      <c r="AL187" s="1" t="s">
        <v>30</v>
      </c>
      <c r="AM187" s="6">
        <f>+IFERROR(VALUE(RIGHT(Tabla7[[#This Row],[B2B]],6)),"")</f>
        <v>3084</v>
      </c>
      <c r="AN187" s="6" t="str">
        <f>+IFERROR(VLOOKUP(AL187,Auxiliar!$A:$C,2,0),"")</f>
        <v>LATONES</v>
      </c>
      <c r="AO187" s="7" t="str">
        <f>+IFERROR(VLOOKUP(AL187,Auxiliar!$A:$C,3,0),"")</f>
        <v>1b 4% | 5b 7% | 97b 0%</v>
      </c>
      <c r="AQ187" s="1">
        <v>5074</v>
      </c>
      <c r="AR187" s="1" t="s">
        <v>31</v>
      </c>
      <c r="AS187" s="6">
        <f>+IFERROR(VALUE(RIGHT(Tabla8[[#This Row],[B2B]],6)),"")</f>
        <v>5074</v>
      </c>
      <c r="AT187" s="6" t="str">
        <f>+IFERROR(VLOOKUP(AR187,Auxiliar!$A:$C,2,0),"")</f>
        <v>LATONES</v>
      </c>
      <c r="AU187" s="7" t="str">
        <f>+IFERROR(VLOOKUP(AR187,Auxiliar!$A:$C,3,0),"")</f>
        <v>2b 3% | 4b 5% | 5b 8% | 193 0%</v>
      </c>
      <c r="AW187" s="1"/>
      <c r="AX187" s="1" t="s">
        <v>32</v>
      </c>
      <c r="AY187" s="6" t="str">
        <f>+IFERROR(VALUE(RIGHT(Tabla9[[#This Row],[B2B]],6)),"")</f>
        <v/>
      </c>
      <c r="AZ187" s="6" t="str">
        <f>+IFERROR(VLOOKUP(AX187,Auxiliar!$A:$C,2,0),"")</f>
        <v>LATONES</v>
      </c>
      <c r="BA187" s="7" t="str">
        <f>+IFERROR(VLOOKUP(AX187,Auxiliar!$A:$C,3,0),"")</f>
        <v>2b 3% | 4b 4% | 6b 5% | 10b 8%  | 385b 0%</v>
      </c>
      <c r="BC187" s="1"/>
      <c r="BD187" s="1" t="s">
        <v>33</v>
      </c>
      <c r="BE187" s="6" t="str">
        <f>+IFERROR(VALUE(RIGHT(Tabla10[[#This Row],[B2B]],6)),"")</f>
        <v/>
      </c>
      <c r="BF187" s="6" t="str">
        <f>+IFERROR(VLOOKUP(BD187,Auxiliar!$A:$C,2,0),"")</f>
        <v>LATONES</v>
      </c>
      <c r="BG187" s="7" t="str">
        <f>+IFERROR(VLOOKUP(BD187,Auxiliar!$A:$C,3,0),"")</f>
        <v>6b 4% | 12b 5% | 15b 8% | 385b 0%</v>
      </c>
      <c r="BI187" s="1"/>
      <c r="BJ187" s="1"/>
      <c r="BK187" s="6" t="str">
        <f>+IFERROR(VALUE(RIGHT(Tabla11[[#This Row],[B2B]],6)),"")</f>
        <v/>
      </c>
      <c r="BL187" s="6" t="str">
        <f>+IFERROR(VLOOKUP(BJ187,Auxiliar!$A:$C,2,0),"")</f>
        <v/>
      </c>
      <c r="BM187" s="7" t="str">
        <f>+IFERROR(VLOOKUP(BJ187,Auxiliar!$A:$C,3,0),"")</f>
        <v/>
      </c>
      <c r="BO187" s="1">
        <v>4895</v>
      </c>
      <c r="BP187" s="1" t="s">
        <v>39</v>
      </c>
      <c r="BQ187" s="6">
        <f>+IFERROR(VALUE(RIGHT(Tabla12[[#This Row],[B2B]],6)),"")</f>
        <v>4895</v>
      </c>
      <c r="BR187" s="6" t="str">
        <f>+IFERROR(VLOOKUP(BP187,Auxiliar!$A:$C,2,0),"")</f>
        <v>VALUE LITRO</v>
      </c>
      <c r="BS187" s="7" t="str">
        <f>+IFERROR(VLOOKUP(BP187,Auxiliar!$A:$C,3,0),"")</f>
        <v>1b 12%</v>
      </c>
      <c r="CA187" s="1">
        <v>2623</v>
      </c>
      <c r="CB187" s="1" t="s">
        <v>35</v>
      </c>
      <c r="CC187" s="6">
        <f>+IFERROR(VALUE(RIGHT(Tabla14[[#This Row],[B2B]],6)),"")</f>
        <v>2623</v>
      </c>
      <c r="CD187" s="6" t="str">
        <f>+IFERROR(VLOOKUP(CB187,Auxiliar!$A:$C,2,0),"")</f>
        <v>Corona 710cc</v>
      </c>
      <c r="CE187" s="7" t="str">
        <f>+IFERROR(VLOOKUP(CB187,Auxiliar!$A:$C,3,0),"")</f>
        <v>1b 10% | 85b 0%</v>
      </c>
      <c r="CG187" s="1"/>
      <c r="CH187" s="1"/>
      <c r="CI187" s="6" t="str">
        <f>+IFERROR(VALUE(RIGHT(Tabla15[[#This Row],[B2B]],6)),"")</f>
        <v/>
      </c>
      <c r="CJ187" s="6" t="str">
        <f>+IFERROR(VLOOKUP(CH187,Auxiliar!$A:$C,2,0),"")</f>
        <v/>
      </c>
      <c r="CK187" s="7" t="str">
        <f>+IFERROR(VLOOKUP(CH187,Auxiliar!$A:$C,3,0),"")</f>
        <v/>
      </c>
      <c r="CM187" s="1">
        <v>2517</v>
      </c>
      <c r="CN187" s="1" t="s">
        <v>20</v>
      </c>
      <c r="CO187" s="6">
        <v>2517</v>
      </c>
      <c r="CP187" s="6" t="s">
        <v>20</v>
      </c>
      <c r="CQ187" s="7" t="s">
        <v>21</v>
      </c>
      <c r="CS187" s="1"/>
      <c r="CT187" s="1"/>
      <c r="CU187" s="6" t="str">
        <f>+IFERROR(VALUE(RIGHT(Tabla17[[#This Row],[B2B]],6)),"")</f>
        <v/>
      </c>
      <c r="CV187" s="6" t="str">
        <f>+IFERROR(VLOOKUP(CT187,Auxiliar!$A:$C,2,0),"")</f>
        <v/>
      </c>
      <c r="CW187" s="7" t="str">
        <f>+IFERROR(VLOOKUP(CT187,Auxiliar!$A:$C,3,0),"")</f>
        <v/>
      </c>
      <c r="CY187" s="1">
        <v>2517</v>
      </c>
      <c r="CZ187" s="1" t="s">
        <v>16</v>
      </c>
      <c r="DA187" s="6">
        <f>+IFERROR(VALUE(RIGHT(Tabla18[[#This Row],[B2B]],6)),"")</f>
        <v>2517</v>
      </c>
      <c r="DB187" s="6" t="str">
        <f>+IFERROR(VLOOKUP(CZ187,Auxiliar!$A:$C,2,0),"")</f>
        <v>PREMIUM</v>
      </c>
      <c r="DC187" s="7" t="str">
        <f>+IFERROR(VLOOKUP(CZ187,Auxiliar!$A:$C,3,0),"")</f>
        <v>0b 0% | 2b 2% | 5b 3,5% | 10b 5%</v>
      </c>
      <c r="DE187" s="1">
        <v>2517</v>
      </c>
      <c r="DF187" s="1" t="s">
        <v>19</v>
      </c>
      <c r="DG187" s="6">
        <f>+IFERROR(VALUE(RIGHT(Tabla19[[#This Row],[B2B]],6)),"")</f>
        <v>2517</v>
      </c>
      <c r="DH187" s="6" t="str">
        <f>+IFERROR(VLOOKUP(DF187,Auxiliar!$A:$C,2,0),"")</f>
        <v>MICHELOB</v>
      </c>
      <c r="DI187" s="7" t="str">
        <f>+IFERROR(VLOOKUP(DF187,Auxiliar!$A:$C,3,0),"")</f>
        <v>1b 7% | 3b 22% | 8b 27%</v>
      </c>
      <c r="DK187" s="1"/>
      <c r="DL187" s="1"/>
      <c r="DM187" s="6" t="str">
        <f>+IFERROR(VALUE(RIGHT(Tabla20[[#This Row],[B2B]],6)),"")</f>
        <v/>
      </c>
      <c r="DN187" s="6" t="str">
        <f>+IFERROR(VLOOKUP(DL187,Auxiliar!$A:$C,2,0),"")</f>
        <v/>
      </c>
      <c r="DO187" s="7" t="str">
        <f>+IFERROR(VLOOKUP(DL187,Auxiliar!$A:$C,3,0),"")</f>
        <v/>
      </c>
      <c r="DQ187" s="1">
        <v>2535</v>
      </c>
      <c r="DR187" s="12" t="s">
        <v>24</v>
      </c>
      <c r="DS187" s="6">
        <f>+IFERROR(VALUE(RIGHT(Tabla21[[#This Row],[B2B]],6)),"")</f>
        <v>2535</v>
      </c>
      <c r="DT187" s="6" t="str">
        <f>+IFERROR(VLOOKUP(DR187,Auxiliar!$A:$C,2,0),"")</f>
        <v>CORONA PORRON</v>
      </c>
      <c r="DU187" s="7" t="str">
        <f>+IFERROR(VLOOKUP(DR187,Auxiliar!$A:$C,3,0),"")</f>
        <v>1b 5% | 20b 0%</v>
      </c>
      <c r="DW187" s="1">
        <v>5984</v>
      </c>
      <c r="DX187" s="12" t="s">
        <v>43</v>
      </c>
      <c r="DY187" s="6">
        <f>+IFERROR(VALUE(RIGHT(Tabla22[[#This Row],[B2B]],6)),"")</f>
        <v>5984</v>
      </c>
      <c r="DZ187" s="6" t="str">
        <f>+IFERROR(VLOOKUP(DX187,Auxiliar!$A:$C,2,0),"")</f>
        <v xml:space="preserve">VALUE LATA </v>
      </c>
      <c r="EA187" s="7" t="str">
        <f>+IFERROR(VLOOKUP(DX187,Auxiliar!$A:$C,3,0),"")</f>
        <v>1b 15% | 100b 18%</v>
      </c>
      <c r="EC187" s="1">
        <v>5973</v>
      </c>
      <c r="ED187" s="12" t="s">
        <v>47</v>
      </c>
      <c r="EE187" s="6">
        <f>+IFERROR(VALUE(RIGHT(Tabla23[[#This Row],[B2B]],6)),"")</f>
        <v>5973</v>
      </c>
      <c r="EF187" s="6" t="str">
        <f>+IFERROR(VLOOKUP(ED187,Auxiliar!$A:$C,2,0),"")</f>
        <v>VALUE LATON</v>
      </c>
      <c r="EG187" s="7" t="str">
        <f>+IFERROR(VLOOKUP(ED187,Auxiliar!$A:$C,3,0),"")</f>
        <v>1b 10% | 5b 15% | 192b 0%</v>
      </c>
      <c r="EI187" s="1"/>
      <c r="EJ187" s="12"/>
      <c r="EK187" s="6" t="str">
        <f>+IFERROR(VALUE(RIGHT(Tabla24[[#This Row],[B2B]],6)),"")</f>
        <v/>
      </c>
      <c r="EL187" s="6" t="str">
        <f>+IFERROR(VLOOKUP(EJ187,Auxiliar!$A:$C,2,0),"")</f>
        <v/>
      </c>
      <c r="EM187" s="7" t="str">
        <f>+IFERROR(VLOOKUP(EJ187,Auxiliar!$A:$C,3,0),"")</f>
        <v/>
      </c>
      <c r="EO187" s="1"/>
      <c r="EP187" s="12"/>
      <c r="EQ187" s="6" t="str">
        <f>+IFERROR(VALUE(RIGHT(Tabla25[[#This Row],[B2B]],6)),"")</f>
        <v/>
      </c>
      <c r="ER187" s="6" t="str">
        <f>+IFERROR(VLOOKUP(EP187,Auxiliar!$A:$C,2,0),"")</f>
        <v/>
      </c>
      <c r="ES187" s="7" t="str">
        <f>+IFERROR(VLOOKUP(EP187,Auxiliar!$A:$C,3,0),"")</f>
        <v/>
      </c>
      <c r="EU187" s="1"/>
      <c r="EV187" s="12"/>
      <c r="EW187" s="6" t="str">
        <f>+IFERROR(VALUE(RIGHT(Tabla26[[#This Row],[B2B]],6)),"")</f>
        <v/>
      </c>
      <c r="EX187" s="6" t="str">
        <f>+IFERROR(VLOOKUP(EV187,Auxiliar!$A:$C,2,0),"")</f>
        <v/>
      </c>
      <c r="EY187" s="7" t="str">
        <f>+IFERROR(VLOOKUP(EV187,Auxiliar!$A:$C,3,0),"")</f>
        <v/>
      </c>
      <c r="EZ187" s="1"/>
      <c r="FA187" s="12"/>
      <c r="FB187" s="6" t="str">
        <f>+IFERROR(VALUE(RIGHT(Tabla27[[#This Row],[B2B]],6)),"")</f>
        <v/>
      </c>
      <c r="FC187" s="6" t="str">
        <f>+IFERROR(VLOOKUP(FA187,Auxiliar!$A:$C,2,0),"")</f>
        <v/>
      </c>
      <c r="FD187" s="7" t="str">
        <f>+IFERROR(VLOOKUP(FA187,Auxiliar!$A:$C,3,0),"")</f>
        <v/>
      </c>
      <c r="FE187" s="1"/>
      <c r="FF187" s="12"/>
      <c r="FG187" s="6" t="str">
        <f>+IFERROR(VALUE(RIGHT(Tabla28[[#This Row],[B2B]],6)),"")</f>
        <v/>
      </c>
      <c r="FH187" s="6" t="str">
        <f>+IFERROR(VLOOKUP(FF187,Auxiliar!$A:$C,2,0),"")</f>
        <v/>
      </c>
      <c r="FI187" s="7" t="str">
        <f>+IFERROR(VLOOKUP(FF187,Auxiliar!$A:$C,3,0),"")</f>
        <v/>
      </c>
      <c r="FJ187" s="1"/>
      <c r="FK187" s="12"/>
      <c r="FL187" s="6" t="str">
        <f>+IFERROR(VALUE(RIGHT(Tabla29[[#This Row],[B2B]],6)),"")</f>
        <v/>
      </c>
      <c r="FM187" s="6" t="str">
        <f>+IFERROR(VLOOKUP(FK187,Auxiliar!$A:$C,2,0),"")</f>
        <v/>
      </c>
      <c r="FN187" s="7" t="str">
        <f>+IFERROR(VLOOKUP(FK187,Auxiliar!$A:$C,3,0),"")</f>
        <v/>
      </c>
      <c r="FO187" s="1"/>
      <c r="FP187" s="12"/>
      <c r="FQ187" s="6" t="str">
        <f>+IFERROR(VALUE(RIGHT(Tabla30[[#This Row],[B2B]],6)),"")</f>
        <v/>
      </c>
      <c r="FR187" s="6" t="str">
        <f>+IFERROR(VLOOKUP(FP187,Auxiliar!$A:$C,2,0),"")</f>
        <v/>
      </c>
      <c r="FS187" s="7"/>
      <c r="FT187" s="1"/>
      <c r="FU187" s="12"/>
      <c r="FV187" s="6" t="str">
        <f>+IFERROR(VALUE(RIGHT(Tabla31[[#This Row],[B2B]],6)),"")</f>
        <v/>
      </c>
      <c r="FW187" s="6" t="str">
        <f>+IFERROR(VLOOKUP(FU187,Auxiliar!$A:$C,2,0),"")</f>
        <v/>
      </c>
      <c r="FX187" s="7" t="str">
        <f>+IFERROR(VLOOKUP(FU187,Auxiliar!$A:$C,3,0),"")</f>
        <v/>
      </c>
      <c r="FY187" s="1"/>
      <c r="FZ187" s="12"/>
      <c r="GA187" s="6" t="str">
        <f>+IFERROR(VALUE(RIGHT(Tabla32[[#This Row],[B2B]],6)),"")</f>
        <v/>
      </c>
      <c r="GB187" s="6" t="str">
        <f>+IFERROR(VLOOKUP(FZ187,Auxiliar!$A:$C,2,0),"")</f>
        <v/>
      </c>
      <c r="GC187" s="7" t="str">
        <f>+IFERROR(VLOOKUP(FZ187,Auxiliar!$A:$C,3,0),"")</f>
        <v/>
      </c>
      <c r="GD187" s="1"/>
      <c r="GE187" s="12"/>
      <c r="GF187" s="6" t="str">
        <f>+IFERROR(VALUE(RIGHT(Tabla33[[#This Row],[B2B]],6)),"")</f>
        <v/>
      </c>
      <c r="GG187" s="6" t="str">
        <f>+IFERROR(VLOOKUP(GE187,Auxiliar!$A:$C,2,0),"")</f>
        <v/>
      </c>
      <c r="GH187" s="7" t="str">
        <f>+IFERROR(VLOOKUP(GE187,Auxiliar!$A:$C,3,0),"")</f>
        <v/>
      </c>
    </row>
    <row r="188" spans="1:190" x14ac:dyDescent="0.25">
      <c r="A188" s="1"/>
      <c r="B188" s="1"/>
      <c r="C188" t="str">
        <f>+IFERROR(VALUE(RIGHT(Tabla1[[#This Row],[B2B]],6)),"")</f>
        <v/>
      </c>
      <c r="D188" t="str">
        <f>+IFERROR(VLOOKUP(B188,Auxiliar!$A:$C,2,0),"")</f>
        <v/>
      </c>
      <c r="E188" s="5" t="str">
        <f>+IFERROR(VLOOKUP(B188,Auxiliar!$A:$C,3,0),"")</f>
        <v/>
      </c>
      <c r="S188" s="1">
        <v>3368</v>
      </c>
      <c r="T188" s="1" t="s">
        <v>9</v>
      </c>
      <c r="U188" s="6">
        <f>+IFERROR(VALUE(RIGHT(Tabla4[[#This Row],[B2B]],6)),"")</f>
        <v>3368</v>
      </c>
      <c r="V188" s="6" t="str">
        <f>+IFERROR(VLOOKUP(T188,Auxiliar!$A:$C,2,0),"")</f>
        <v>CORE</v>
      </c>
      <c r="W188" s="7" t="str">
        <f>+IFERROR(VLOOKUP(T188,Auxiliar!$A:$C,3,0),"")</f>
        <v>0b 1% | 2b 5% | 4b 6%</v>
      </c>
      <c r="Y188" s="1">
        <v>5705</v>
      </c>
      <c r="Z188" s="1" t="s">
        <v>10</v>
      </c>
      <c r="AA188" s="6">
        <f>+IFERROR(VALUE(RIGHT(Tabla5[[#This Row],[B2B]],6)),"")</f>
        <v>5705</v>
      </c>
      <c r="AB188" s="6" t="str">
        <f>+IFERROR(VLOOKUP(Z188,Auxiliar!$A:$C,2,0),"")</f>
        <v>CORE</v>
      </c>
      <c r="AC188" s="7" t="str">
        <f>+IFERROR(VLOOKUP(Z188,Auxiliar!$A:$C,3,0),"")</f>
        <v>0b 1% | 3b 4% | 5b 6%</v>
      </c>
      <c r="AK188" s="1">
        <v>3116</v>
      </c>
      <c r="AL188" s="1" t="s">
        <v>30</v>
      </c>
      <c r="AM188" s="6">
        <f>+IFERROR(VALUE(RIGHT(Tabla7[[#This Row],[B2B]],6)),"")</f>
        <v>3116</v>
      </c>
      <c r="AN188" s="6" t="str">
        <f>+IFERROR(VLOOKUP(AL188,Auxiliar!$A:$C,2,0),"")</f>
        <v>LATONES</v>
      </c>
      <c r="AO188" s="7" t="str">
        <f>+IFERROR(VLOOKUP(AL188,Auxiliar!$A:$C,3,0),"")</f>
        <v>1b 4% | 5b 7% | 97b 0%</v>
      </c>
      <c r="AQ188" s="1">
        <v>5082</v>
      </c>
      <c r="AR188" s="1" t="s">
        <v>31</v>
      </c>
      <c r="AS188" s="6">
        <f>+IFERROR(VALUE(RIGHT(Tabla8[[#This Row],[B2B]],6)),"")</f>
        <v>5082</v>
      </c>
      <c r="AT188" s="6" t="str">
        <f>+IFERROR(VLOOKUP(AR188,Auxiliar!$A:$C,2,0),"")</f>
        <v>LATONES</v>
      </c>
      <c r="AU188" s="7" t="str">
        <f>+IFERROR(VLOOKUP(AR188,Auxiliar!$A:$C,3,0),"")</f>
        <v>2b 3% | 4b 5% | 5b 8% | 193 0%</v>
      </c>
      <c r="AW188" s="1"/>
      <c r="AX188" s="1" t="s">
        <v>32</v>
      </c>
      <c r="AY188" s="6" t="str">
        <f>+IFERROR(VALUE(RIGHT(Tabla9[[#This Row],[B2B]],6)),"")</f>
        <v/>
      </c>
      <c r="AZ188" s="6" t="str">
        <f>+IFERROR(VLOOKUP(AX188,Auxiliar!$A:$C,2,0),"")</f>
        <v>LATONES</v>
      </c>
      <c r="BA188" s="7" t="str">
        <f>+IFERROR(VLOOKUP(AX188,Auxiliar!$A:$C,3,0),"")</f>
        <v>2b 3% | 4b 4% | 6b 5% | 10b 8%  | 385b 0%</v>
      </c>
      <c r="BC188" s="1"/>
      <c r="BD188" s="1" t="s">
        <v>33</v>
      </c>
      <c r="BE188" s="6" t="str">
        <f>+IFERROR(VALUE(RIGHT(Tabla10[[#This Row],[B2B]],6)),"")</f>
        <v/>
      </c>
      <c r="BF188" s="6" t="str">
        <f>+IFERROR(VLOOKUP(BD188,Auxiliar!$A:$C,2,0),"")</f>
        <v>LATONES</v>
      </c>
      <c r="BG188" s="7" t="str">
        <f>+IFERROR(VLOOKUP(BD188,Auxiliar!$A:$C,3,0),"")</f>
        <v>6b 4% | 12b 5% | 15b 8% | 385b 0%</v>
      </c>
      <c r="BI188" s="1"/>
      <c r="BJ188" s="1"/>
      <c r="BK188" s="6" t="str">
        <f>+IFERROR(VALUE(RIGHT(Tabla11[[#This Row],[B2B]],6)),"")</f>
        <v/>
      </c>
      <c r="BL188" s="6" t="str">
        <f>+IFERROR(VLOOKUP(BJ188,Auxiliar!$A:$C,2,0),"")</f>
        <v/>
      </c>
      <c r="BM188" s="7" t="str">
        <f>+IFERROR(VLOOKUP(BJ188,Auxiliar!$A:$C,3,0),"")</f>
        <v/>
      </c>
      <c r="BO188" s="1">
        <v>4898</v>
      </c>
      <c r="BP188" s="1" t="s">
        <v>39</v>
      </c>
      <c r="BQ188" s="6">
        <f>+IFERROR(VALUE(RIGHT(Tabla12[[#This Row],[B2B]],6)),"")</f>
        <v>4898</v>
      </c>
      <c r="BR188" s="6" t="str">
        <f>+IFERROR(VLOOKUP(BP188,Auxiliar!$A:$C,2,0),"")</f>
        <v>VALUE LITRO</v>
      </c>
      <c r="BS188" s="7" t="str">
        <f>+IFERROR(VLOOKUP(BP188,Auxiliar!$A:$C,3,0),"")</f>
        <v>1b 12%</v>
      </c>
      <c r="CA188" s="1">
        <v>2625</v>
      </c>
      <c r="CB188" s="1" t="s">
        <v>35</v>
      </c>
      <c r="CC188" s="6">
        <f>+IFERROR(VALUE(RIGHT(Tabla14[[#This Row],[B2B]],6)),"")</f>
        <v>2625</v>
      </c>
      <c r="CD188" s="6" t="str">
        <f>+IFERROR(VLOOKUP(CB188,Auxiliar!$A:$C,2,0),"")</f>
        <v>Corona 710cc</v>
      </c>
      <c r="CE188" s="7" t="str">
        <f>+IFERROR(VLOOKUP(CB188,Auxiliar!$A:$C,3,0),"")</f>
        <v>1b 10% | 85b 0%</v>
      </c>
      <c r="CG188" s="1"/>
      <c r="CH188" s="1"/>
      <c r="CI188" s="6" t="str">
        <f>+IFERROR(VALUE(RIGHT(Tabla15[[#This Row],[B2B]],6)),"")</f>
        <v/>
      </c>
      <c r="CJ188" s="6" t="str">
        <f>+IFERROR(VLOOKUP(CH188,Auxiliar!$A:$C,2,0),"")</f>
        <v/>
      </c>
      <c r="CK188" s="7" t="str">
        <f>+IFERROR(VLOOKUP(CH188,Auxiliar!$A:$C,3,0),"")</f>
        <v/>
      </c>
      <c r="CM188" s="1">
        <v>2535</v>
      </c>
      <c r="CN188" s="1" t="s">
        <v>20</v>
      </c>
      <c r="CO188" s="6">
        <v>2535</v>
      </c>
      <c r="CP188" s="6" t="s">
        <v>20</v>
      </c>
      <c r="CQ188" s="7" t="s">
        <v>21</v>
      </c>
      <c r="CS188" s="1"/>
      <c r="CT188" s="1"/>
      <c r="CU188" s="6" t="str">
        <f>+IFERROR(VALUE(RIGHT(Tabla17[[#This Row],[B2B]],6)),"")</f>
        <v/>
      </c>
      <c r="CV188" s="6" t="str">
        <f>+IFERROR(VLOOKUP(CT188,Auxiliar!$A:$C,2,0),"")</f>
        <v/>
      </c>
      <c r="CW188" s="7" t="str">
        <f>+IFERROR(VLOOKUP(CT188,Auxiliar!$A:$C,3,0),"")</f>
        <v/>
      </c>
      <c r="CY188" s="1">
        <v>2535</v>
      </c>
      <c r="CZ188" s="1" t="s">
        <v>16</v>
      </c>
      <c r="DA188" s="6">
        <f>+IFERROR(VALUE(RIGHT(Tabla18[[#This Row],[B2B]],6)),"")</f>
        <v>2535</v>
      </c>
      <c r="DB188" s="6" t="str">
        <f>+IFERROR(VLOOKUP(CZ188,Auxiliar!$A:$C,2,0),"")</f>
        <v>PREMIUM</v>
      </c>
      <c r="DC188" s="7" t="str">
        <f>+IFERROR(VLOOKUP(CZ188,Auxiliar!$A:$C,3,0),"")</f>
        <v>0b 0% | 2b 2% | 5b 3,5% | 10b 5%</v>
      </c>
      <c r="DE188" s="1">
        <v>2535</v>
      </c>
      <c r="DF188" s="1" t="s">
        <v>19</v>
      </c>
      <c r="DG188" s="6">
        <f>+IFERROR(VALUE(RIGHT(Tabla19[[#This Row],[B2B]],6)),"")</f>
        <v>2535</v>
      </c>
      <c r="DH188" s="6" t="str">
        <f>+IFERROR(VLOOKUP(DF188,Auxiliar!$A:$C,2,0),"")</f>
        <v>MICHELOB</v>
      </c>
      <c r="DI188" s="7" t="str">
        <f>+IFERROR(VLOOKUP(DF188,Auxiliar!$A:$C,3,0),"")</f>
        <v>1b 7% | 3b 22% | 8b 27%</v>
      </c>
      <c r="DK188" s="1"/>
      <c r="DL188" s="1"/>
      <c r="DM188" s="6" t="str">
        <f>+IFERROR(VALUE(RIGHT(Tabla20[[#This Row],[B2B]],6)),"")</f>
        <v/>
      </c>
      <c r="DN188" s="6" t="str">
        <f>+IFERROR(VLOOKUP(DL188,Auxiliar!$A:$C,2,0),"")</f>
        <v/>
      </c>
      <c r="DO188" s="7" t="str">
        <f>+IFERROR(VLOOKUP(DL188,Auxiliar!$A:$C,3,0),"")</f>
        <v/>
      </c>
      <c r="DQ188" s="1">
        <v>2552</v>
      </c>
      <c r="DR188" s="12" t="s">
        <v>24</v>
      </c>
      <c r="DS188" s="6">
        <f>+IFERROR(VALUE(RIGHT(Tabla21[[#This Row],[B2B]],6)),"")</f>
        <v>2552</v>
      </c>
      <c r="DT188" s="6" t="str">
        <f>+IFERROR(VLOOKUP(DR188,Auxiliar!$A:$C,2,0),"")</f>
        <v>CORONA PORRON</v>
      </c>
      <c r="DU188" s="7" t="str">
        <f>+IFERROR(VLOOKUP(DR188,Auxiliar!$A:$C,3,0),"")</f>
        <v>1b 5% | 20b 0%</v>
      </c>
      <c r="DW188" s="1">
        <v>4914</v>
      </c>
      <c r="DX188" s="12" t="s">
        <v>43</v>
      </c>
      <c r="DY188" s="6">
        <f>+IFERROR(VALUE(RIGHT(Tabla22[[#This Row],[B2B]],6)),"")</f>
        <v>4914</v>
      </c>
      <c r="DZ188" s="6" t="str">
        <f>+IFERROR(VLOOKUP(DX188,Auxiliar!$A:$C,2,0),"")</f>
        <v xml:space="preserve">VALUE LATA </v>
      </c>
      <c r="EA188" s="7" t="str">
        <f>+IFERROR(VLOOKUP(DX188,Auxiliar!$A:$C,3,0),"")</f>
        <v>1b 15% | 100b 18%</v>
      </c>
      <c r="EC188" s="1">
        <v>4895</v>
      </c>
      <c r="ED188" s="12" t="s">
        <v>47</v>
      </c>
      <c r="EE188" s="6">
        <f>+IFERROR(VALUE(RIGHT(Tabla23[[#This Row],[B2B]],6)),"")</f>
        <v>4895</v>
      </c>
      <c r="EF188" s="6" t="str">
        <f>+IFERROR(VLOOKUP(ED188,Auxiliar!$A:$C,2,0),"")</f>
        <v>VALUE LATON</v>
      </c>
      <c r="EG188" s="7" t="str">
        <f>+IFERROR(VLOOKUP(ED188,Auxiliar!$A:$C,3,0),"")</f>
        <v>1b 10% | 5b 15% | 192b 0%</v>
      </c>
      <c r="EI188" s="1"/>
      <c r="EJ188" s="12"/>
      <c r="EK188" s="6" t="str">
        <f>+IFERROR(VALUE(RIGHT(Tabla24[[#This Row],[B2B]],6)),"")</f>
        <v/>
      </c>
      <c r="EL188" s="6" t="str">
        <f>+IFERROR(VLOOKUP(EJ188,Auxiliar!$A:$C,2,0),"")</f>
        <v/>
      </c>
      <c r="EM188" s="7" t="str">
        <f>+IFERROR(VLOOKUP(EJ188,Auxiliar!$A:$C,3,0),"")</f>
        <v/>
      </c>
      <c r="EO188" s="1"/>
      <c r="EP188" s="12"/>
      <c r="EQ188" s="6" t="str">
        <f>+IFERROR(VALUE(RIGHT(Tabla25[[#This Row],[B2B]],6)),"")</f>
        <v/>
      </c>
      <c r="ER188" s="6" t="str">
        <f>+IFERROR(VLOOKUP(EP188,Auxiliar!$A:$C,2,0),"")</f>
        <v/>
      </c>
      <c r="ES188" s="7" t="str">
        <f>+IFERROR(VLOOKUP(EP188,Auxiliar!$A:$C,3,0),"")</f>
        <v/>
      </c>
      <c r="EU188" s="1"/>
      <c r="EV188" s="12"/>
      <c r="EW188" s="6" t="str">
        <f>+IFERROR(VALUE(RIGHT(Tabla26[[#This Row],[B2B]],6)),"")</f>
        <v/>
      </c>
      <c r="EX188" s="6" t="str">
        <f>+IFERROR(VLOOKUP(EV188,Auxiliar!$A:$C,2,0),"")</f>
        <v/>
      </c>
      <c r="EY188" s="7" t="str">
        <f>+IFERROR(VLOOKUP(EV188,Auxiliar!$A:$C,3,0),"")</f>
        <v/>
      </c>
      <c r="EZ188" s="1"/>
      <c r="FA188" s="12"/>
      <c r="FB188" s="6" t="str">
        <f>+IFERROR(VALUE(RIGHT(Tabla27[[#This Row],[B2B]],6)),"")</f>
        <v/>
      </c>
      <c r="FC188" s="6" t="str">
        <f>+IFERROR(VLOOKUP(FA188,Auxiliar!$A:$C,2,0),"")</f>
        <v/>
      </c>
      <c r="FD188" s="7" t="str">
        <f>+IFERROR(VLOOKUP(FA188,Auxiliar!$A:$C,3,0),"")</f>
        <v/>
      </c>
      <c r="FE188" s="1"/>
      <c r="FF188" s="12"/>
      <c r="FG188" s="6" t="str">
        <f>+IFERROR(VALUE(RIGHT(Tabla28[[#This Row],[B2B]],6)),"")</f>
        <v/>
      </c>
      <c r="FH188" s="6" t="str">
        <f>+IFERROR(VLOOKUP(FF188,Auxiliar!$A:$C,2,0),"")</f>
        <v/>
      </c>
      <c r="FI188" s="7" t="str">
        <f>+IFERROR(VLOOKUP(FF188,Auxiliar!$A:$C,3,0),"")</f>
        <v/>
      </c>
      <c r="FJ188" s="1"/>
      <c r="FK188" s="12"/>
      <c r="FL188" s="6" t="str">
        <f>+IFERROR(VALUE(RIGHT(Tabla29[[#This Row],[B2B]],6)),"")</f>
        <v/>
      </c>
      <c r="FM188" s="6" t="str">
        <f>+IFERROR(VLOOKUP(FK188,Auxiliar!$A:$C,2,0),"")</f>
        <v/>
      </c>
      <c r="FN188" s="7" t="str">
        <f>+IFERROR(VLOOKUP(FK188,Auxiliar!$A:$C,3,0),"")</f>
        <v/>
      </c>
      <c r="FO188" s="1"/>
      <c r="FP188" s="12"/>
      <c r="FQ188" s="6" t="str">
        <f>+IFERROR(VALUE(RIGHT(Tabla30[[#This Row],[B2B]],6)),"")</f>
        <v/>
      </c>
      <c r="FR188" s="6" t="str">
        <f>+IFERROR(VLOOKUP(FP188,Auxiliar!$A:$C,2,0),"")</f>
        <v/>
      </c>
      <c r="FS188" s="7"/>
      <c r="FT188" s="1"/>
      <c r="FU188" s="12"/>
      <c r="FV188" s="6" t="str">
        <f>+IFERROR(VALUE(RIGHT(Tabla31[[#This Row],[B2B]],6)),"")</f>
        <v/>
      </c>
      <c r="FW188" s="6" t="str">
        <f>+IFERROR(VLOOKUP(FU188,Auxiliar!$A:$C,2,0),"")</f>
        <v/>
      </c>
      <c r="FX188" s="7" t="str">
        <f>+IFERROR(VLOOKUP(FU188,Auxiliar!$A:$C,3,0),"")</f>
        <v/>
      </c>
      <c r="FY188" s="1"/>
      <c r="FZ188" s="12"/>
      <c r="GA188" s="6" t="str">
        <f>+IFERROR(VALUE(RIGHT(Tabla32[[#This Row],[B2B]],6)),"")</f>
        <v/>
      </c>
      <c r="GB188" s="6" t="str">
        <f>+IFERROR(VLOOKUP(FZ188,Auxiliar!$A:$C,2,0),"")</f>
        <v/>
      </c>
      <c r="GC188" s="7" t="str">
        <f>+IFERROR(VLOOKUP(FZ188,Auxiliar!$A:$C,3,0),"")</f>
        <v/>
      </c>
      <c r="GD188" s="1"/>
      <c r="GE188" s="12"/>
      <c r="GF188" s="6" t="str">
        <f>+IFERROR(VALUE(RIGHT(Tabla33[[#This Row],[B2B]],6)),"")</f>
        <v/>
      </c>
      <c r="GG188" s="6" t="str">
        <f>+IFERROR(VLOOKUP(GE188,Auxiliar!$A:$C,2,0),"")</f>
        <v/>
      </c>
      <c r="GH188" s="7" t="str">
        <f>+IFERROR(VLOOKUP(GE188,Auxiliar!$A:$C,3,0),"")</f>
        <v/>
      </c>
    </row>
    <row r="189" spans="1:190" x14ac:dyDescent="0.25">
      <c r="A189" s="1"/>
      <c r="B189" s="1"/>
      <c r="C189" t="str">
        <f>+IFERROR(VALUE(RIGHT(Tabla1[[#This Row],[B2B]],6)),"")</f>
        <v/>
      </c>
      <c r="D189" t="str">
        <f>+IFERROR(VLOOKUP(B189,Auxiliar!$A:$C,2,0),"")</f>
        <v/>
      </c>
      <c r="E189" s="5" t="str">
        <f>+IFERROR(VLOOKUP(B189,Auxiliar!$A:$C,3,0),"")</f>
        <v/>
      </c>
      <c r="S189" s="1">
        <v>3371</v>
      </c>
      <c r="T189" s="1" t="s">
        <v>9</v>
      </c>
      <c r="U189" s="6">
        <f>+IFERROR(VALUE(RIGHT(Tabla4[[#This Row],[B2B]],6)),"")</f>
        <v>3371</v>
      </c>
      <c r="V189" s="6" t="str">
        <f>+IFERROR(VLOOKUP(T189,Auxiliar!$A:$C,2,0),"")</f>
        <v>CORE</v>
      </c>
      <c r="W189" s="7" t="str">
        <f>+IFERROR(VLOOKUP(T189,Auxiliar!$A:$C,3,0),"")</f>
        <v>0b 1% | 2b 5% | 4b 6%</v>
      </c>
      <c r="Y189" s="1">
        <v>5722</v>
      </c>
      <c r="Z189" s="1" t="s">
        <v>10</v>
      </c>
      <c r="AA189" s="6">
        <f>+IFERROR(VALUE(RIGHT(Tabla5[[#This Row],[B2B]],6)),"")</f>
        <v>5722</v>
      </c>
      <c r="AB189" s="6" t="str">
        <f>+IFERROR(VLOOKUP(Z189,Auxiliar!$A:$C,2,0),"")</f>
        <v>CORE</v>
      </c>
      <c r="AC189" s="7" t="str">
        <f>+IFERROR(VLOOKUP(Z189,Auxiliar!$A:$C,3,0),"")</f>
        <v>0b 1% | 3b 4% | 5b 6%</v>
      </c>
      <c r="AK189" s="1">
        <v>3117</v>
      </c>
      <c r="AL189" s="1" t="s">
        <v>30</v>
      </c>
      <c r="AM189" s="6">
        <f>+IFERROR(VALUE(RIGHT(Tabla7[[#This Row],[B2B]],6)),"")</f>
        <v>3117</v>
      </c>
      <c r="AN189" s="6" t="str">
        <f>+IFERROR(VLOOKUP(AL189,Auxiliar!$A:$C,2,0),"")</f>
        <v>LATONES</v>
      </c>
      <c r="AO189" s="7" t="str">
        <f>+IFERROR(VLOOKUP(AL189,Auxiliar!$A:$C,3,0),"")</f>
        <v>1b 4% | 5b 7% | 97b 0%</v>
      </c>
      <c r="AQ189" s="1">
        <v>5107</v>
      </c>
      <c r="AR189" s="1" t="s">
        <v>31</v>
      </c>
      <c r="AS189" s="6">
        <f>+IFERROR(VALUE(RIGHT(Tabla8[[#This Row],[B2B]],6)),"")</f>
        <v>5107</v>
      </c>
      <c r="AT189" s="6" t="str">
        <f>+IFERROR(VLOOKUP(AR189,Auxiliar!$A:$C,2,0),"")</f>
        <v>LATONES</v>
      </c>
      <c r="AU189" s="7" t="str">
        <f>+IFERROR(VLOOKUP(AR189,Auxiliar!$A:$C,3,0),"")</f>
        <v>2b 3% | 4b 5% | 5b 8% | 193 0%</v>
      </c>
      <c r="AW189" s="1"/>
      <c r="AX189" s="1" t="s">
        <v>32</v>
      </c>
      <c r="AY189" s="6" t="str">
        <f>+IFERROR(VALUE(RIGHT(Tabla9[[#This Row],[B2B]],6)),"")</f>
        <v/>
      </c>
      <c r="AZ189" s="6" t="str">
        <f>+IFERROR(VLOOKUP(AX189,Auxiliar!$A:$C,2,0),"")</f>
        <v>LATONES</v>
      </c>
      <c r="BA189" s="7" t="str">
        <f>+IFERROR(VLOOKUP(AX189,Auxiliar!$A:$C,3,0),"")</f>
        <v>2b 3% | 4b 4% | 6b 5% | 10b 8%  | 385b 0%</v>
      </c>
      <c r="BC189" s="1"/>
      <c r="BD189" s="1" t="s">
        <v>33</v>
      </c>
      <c r="BE189" s="6" t="str">
        <f>+IFERROR(VALUE(RIGHT(Tabla10[[#This Row],[B2B]],6)),"")</f>
        <v/>
      </c>
      <c r="BF189" s="6" t="str">
        <f>+IFERROR(VLOOKUP(BD189,Auxiliar!$A:$C,2,0),"")</f>
        <v>LATONES</v>
      </c>
      <c r="BG189" s="7" t="str">
        <f>+IFERROR(VLOOKUP(BD189,Auxiliar!$A:$C,3,0),"")</f>
        <v>6b 4% | 12b 5% | 15b 8% | 385b 0%</v>
      </c>
      <c r="BI189" s="1"/>
      <c r="BJ189" s="1"/>
      <c r="BK189" s="6" t="str">
        <f>+IFERROR(VALUE(RIGHT(Tabla11[[#This Row],[B2B]],6)),"")</f>
        <v/>
      </c>
      <c r="BL189" s="6" t="str">
        <f>+IFERROR(VLOOKUP(BJ189,Auxiliar!$A:$C,2,0),"")</f>
        <v/>
      </c>
      <c r="BM189" s="7" t="str">
        <f>+IFERROR(VLOOKUP(BJ189,Auxiliar!$A:$C,3,0),"")</f>
        <v/>
      </c>
      <c r="BO189" s="1">
        <v>5984</v>
      </c>
      <c r="BP189" s="1" t="s">
        <v>39</v>
      </c>
      <c r="BQ189" s="6">
        <f>+IFERROR(VALUE(RIGHT(Tabla12[[#This Row],[B2B]],6)),"")</f>
        <v>5984</v>
      </c>
      <c r="BR189" s="6" t="str">
        <f>+IFERROR(VLOOKUP(BP189,Auxiliar!$A:$C,2,0),"")</f>
        <v>VALUE LITRO</v>
      </c>
      <c r="BS189" s="7" t="str">
        <f>+IFERROR(VLOOKUP(BP189,Auxiliar!$A:$C,3,0),"")</f>
        <v>1b 12%</v>
      </c>
      <c r="CA189" s="1">
        <v>2654</v>
      </c>
      <c r="CB189" s="1" t="s">
        <v>35</v>
      </c>
      <c r="CC189" s="6">
        <f>+IFERROR(VALUE(RIGHT(Tabla14[[#This Row],[B2B]],6)),"")</f>
        <v>2654</v>
      </c>
      <c r="CD189" s="6" t="str">
        <f>+IFERROR(VLOOKUP(CB189,Auxiliar!$A:$C,2,0),"")</f>
        <v>Corona 710cc</v>
      </c>
      <c r="CE189" s="7" t="str">
        <f>+IFERROR(VLOOKUP(CB189,Auxiliar!$A:$C,3,0),"")</f>
        <v>1b 10% | 85b 0%</v>
      </c>
      <c r="CG189" s="1"/>
      <c r="CH189" s="1"/>
      <c r="CI189" s="6" t="str">
        <f>+IFERROR(VALUE(RIGHT(Tabla15[[#This Row],[B2B]],6)),"")</f>
        <v/>
      </c>
      <c r="CJ189" s="6" t="str">
        <f>+IFERROR(VLOOKUP(CH189,Auxiliar!$A:$C,2,0),"")</f>
        <v/>
      </c>
      <c r="CK189" s="7" t="str">
        <f>+IFERROR(VLOOKUP(CH189,Auxiliar!$A:$C,3,0),"")</f>
        <v/>
      </c>
      <c r="CM189" s="1">
        <v>2552</v>
      </c>
      <c r="CN189" s="1" t="s">
        <v>20</v>
      </c>
      <c r="CO189" s="6">
        <v>2552</v>
      </c>
      <c r="CP189" s="6" t="s">
        <v>20</v>
      </c>
      <c r="CQ189" s="7" t="s">
        <v>21</v>
      </c>
      <c r="CS189" s="1"/>
      <c r="CT189" s="1"/>
      <c r="CU189" s="6" t="str">
        <f>+IFERROR(VALUE(RIGHT(Tabla17[[#This Row],[B2B]],6)),"")</f>
        <v/>
      </c>
      <c r="CV189" s="6" t="str">
        <f>+IFERROR(VLOOKUP(CT189,Auxiliar!$A:$C,2,0),"")</f>
        <v/>
      </c>
      <c r="CW189" s="7" t="str">
        <f>+IFERROR(VLOOKUP(CT189,Auxiliar!$A:$C,3,0),"")</f>
        <v/>
      </c>
      <c r="CY189" s="1">
        <v>2552</v>
      </c>
      <c r="CZ189" s="1" t="s">
        <v>16</v>
      </c>
      <c r="DA189" s="6">
        <f>+IFERROR(VALUE(RIGHT(Tabla18[[#This Row],[B2B]],6)),"")</f>
        <v>2552</v>
      </c>
      <c r="DB189" s="6" t="str">
        <f>+IFERROR(VLOOKUP(CZ189,Auxiliar!$A:$C,2,0),"")</f>
        <v>PREMIUM</v>
      </c>
      <c r="DC189" s="7" t="str">
        <f>+IFERROR(VLOOKUP(CZ189,Auxiliar!$A:$C,3,0),"")</f>
        <v>0b 0% | 2b 2% | 5b 3,5% | 10b 5%</v>
      </c>
      <c r="DE189" s="1">
        <v>2552</v>
      </c>
      <c r="DF189" s="1" t="s">
        <v>19</v>
      </c>
      <c r="DG189" s="6">
        <f>+IFERROR(VALUE(RIGHT(Tabla19[[#This Row],[B2B]],6)),"")</f>
        <v>2552</v>
      </c>
      <c r="DH189" s="6" t="str">
        <f>+IFERROR(VLOOKUP(DF189,Auxiliar!$A:$C,2,0),"")</f>
        <v>MICHELOB</v>
      </c>
      <c r="DI189" s="7" t="str">
        <f>+IFERROR(VLOOKUP(DF189,Auxiliar!$A:$C,3,0),"")</f>
        <v>1b 7% | 3b 22% | 8b 27%</v>
      </c>
      <c r="DK189" s="1"/>
      <c r="DL189" s="1"/>
      <c r="DM189" s="6" t="str">
        <f>+IFERROR(VALUE(RIGHT(Tabla20[[#This Row],[B2B]],6)),"")</f>
        <v/>
      </c>
      <c r="DN189" s="6" t="str">
        <f>+IFERROR(VLOOKUP(DL189,Auxiliar!$A:$C,2,0),"")</f>
        <v/>
      </c>
      <c r="DO189" s="7" t="str">
        <f>+IFERROR(VLOOKUP(DL189,Auxiliar!$A:$C,3,0),"")</f>
        <v/>
      </c>
      <c r="DQ189" s="1">
        <v>2584</v>
      </c>
      <c r="DR189" s="12" t="s">
        <v>24</v>
      </c>
      <c r="DS189" s="6">
        <f>+IFERROR(VALUE(RIGHT(Tabla21[[#This Row],[B2B]],6)),"")</f>
        <v>2584</v>
      </c>
      <c r="DT189" s="6" t="str">
        <f>+IFERROR(VLOOKUP(DR189,Auxiliar!$A:$C,2,0),"")</f>
        <v>CORONA PORRON</v>
      </c>
      <c r="DU189" s="7" t="str">
        <f>+IFERROR(VLOOKUP(DR189,Auxiliar!$A:$C,3,0),"")</f>
        <v>1b 5% | 20b 0%</v>
      </c>
      <c r="DW189" s="1">
        <v>4915</v>
      </c>
      <c r="DX189" s="12" t="s">
        <v>43</v>
      </c>
      <c r="DY189" s="6">
        <f>+IFERROR(VALUE(RIGHT(Tabla22[[#This Row],[B2B]],6)),"")</f>
        <v>4915</v>
      </c>
      <c r="DZ189" s="6" t="str">
        <f>+IFERROR(VLOOKUP(DX189,Auxiliar!$A:$C,2,0),"")</f>
        <v xml:space="preserve">VALUE LATA </v>
      </c>
      <c r="EA189" s="7" t="str">
        <f>+IFERROR(VLOOKUP(DX189,Auxiliar!$A:$C,3,0),"")</f>
        <v>1b 15% | 100b 18%</v>
      </c>
      <c r="EC189" s="1">
        <v>4898</v>
      </c>
      <c r="ED189" s="12" t="s">
        <v>47</v>
      </c>
      <c r="EE189" s="6">
        <f>+IFERROR(VALUE(RIGHT(Tabla23[[#This Row],[B2B]],6)),"")</f>
        <v>4898</v>
      </c>
      <c r="EF189" s="6" t="str">
        <f>+IFERROR(VLOOKUP(ED189,Auxiliar!$A:$C,2,0),"")</f>
        <v>VALUE LATON</v>
      </c>
      <c r="EG189" s="7" t="str">
        <f>+IFERROR(VLOOKUP(ED189,Auxiliar!$A:$C,3,0),"")</f>
        <v>1b 10% | 5b 15% | 192b 0%</v>
      </c>
      <c r="EI189" s="1"/>
      <c r="EJ189" s="12"/>
      <c r="EK189" s="6" t="str">
        <f>+IFERROR(VALUE(RIGHT(Tabla24[[#This Row],[B2B]],6)),"")</f>
        <v/>
      </c>
      <c r="EL189" s="6" t="str">
        <f>+IFERROR(VLOOKUP(EJ189,Auxiliar!$A:$C,2,0),"")</f>
        <v/>
      </c>
      <c r="EM189" s="7" t="str">
        <f>+IFERROR(VLOOKUP(EJ189,Auxiliar!$A:$C,3,0),"")</f>
        <v/>
      </c>
      <c r="EO189" s="1"/>
      <c r="EP189" s="12"/>
      <c r="EQ189" s="6" t="str">
        <f>+IFERROR(VALUE(RIGHT(Tabla25[[#This Row],[B2B]],6)),"")</f>
        <v/>
      </c>
      <c r="ER189" s="6" t="str">
        <f>+IFERROR(VLOOKUP(EP189,Auxiliar!$A:$C,2,0),"")</f>
        <v/>
      </c>
      <c r="ES189" s="7" t="str">
        <f>+IFERROR(VLOOKUP(EP189,Auxiliar!$A:$C,3,0),"")</f>
        <v/>
      </c>
      <c r="EU189" s="1"/>
      <c r="EV189" s="12"/>
      <c r="EW189" s="6" t="str">
        <f>+IFERROR(VALUE(RIGHT(Tabla26[[#This Row],[B2B]],6)),"")</f>
        <v/>
      </c>
      <c r="EX189" s="6" t="str">
        <f>+IFERROR(VLOOKUP(EV189,Auxiliar!$A:$C,2,0),"")</f>
        <v/>
      </c>
      <c r="EY189" s="7" t="str">
        <f>+IFERROR(VLOOKUP(EV189,Auxiliar!$A:$C,3,0),"")</f>
        <v/>
      </c>
      <c r="EZ189" s="1"/>
      <c r="FA189" s="12"/>
      <c r="FB189" s="6" t="str">
        <f>+IFERROR(VALUE(RIGHT(Tabla27[[#This Row],[B2B]],6)),"")</f>
        <v/>
      </c>
      <c r="FC189" s="6" t="str">
        <f>+IFERROR(VLOOKUP(FA189,Auxiliar!$A:$C,2,0),"")</f>
        <v/>
      </c>
      <c r="FD189" s="7" t="str">
        <f>+IFERROR(VLOOKUP(FA189,Auxiliar!$A:$C,3,0),"")</f>
        <v/>
      </c>
      <c r="FE189" s="1"/>
      <c r="FF189" s="12"/>
      <c r="FG189" s="6" t="str">
        <f>+IFERROR(VALUE(RIGHT(Tabla28[[#This Row],[B2B]],6)),"")</f>
        <v/>
      </c>
      <c r="FH189" s="6" t="str">
        <f>+IFERROR(VLOOKUP(FF189,Auxiliar!$A:$C,2,0),"")</f>
        <v/>
      </c>
      <c r="FI189" s="7" t="str">
        <f>+IFERROR(VLOOKUP(FF189,Auxiliar!$A:$C,3,0),"")</f>
        <v/>
      </c>
      <c r="FJ189" s="1"/>
      <c r="FK189" s="12"/>
      <c r="FL189" s="6" t="str">
        <f>+IFERROR(VALUE(RIGHT(Tabla29[[#This Row],[B2B]],6)),"")</f>
        <v/>
      </c>
      <c r="FM189" s="6" t="str">
        <f>+IFERROR(VLOOKUP(FK189,Auxiliar!$A:$C,2,0),"")</f>
        <v/>
      </c>
      <c r="FN189" s="7" t="str">
        <f>+IFERROR(VLOOKUP(FK189,Auxiliar!$A:$C,3,0),"")</f>
        <v/>
      </c>
      <c r="FO189" s="1"/>
      <c r="FP189" s="12"/>
      <c r="FQ189" s="6" t="str">
        <f>+IFERROR(VALUE(RIGHT(Tabla30[[#This Row],[B2B]],6)),"")</f>
        <v/>
      </c>
      <c r="FR189" s="6" t="str">
        <f>+IFERROR(VLOOKUP(FP189,Auxiliar!$A:$C,2,0),"")</f>
        <v/>
      </c>
      <c r="FS189" s="7"/>
      <c r="FT189" s="1"/>
      <c r="FU189" s="12"/>
      <c r="FV189" s="6" t="str">
        <f>+IFERROR(VALUE(RIGHT(Tabla31[[#This Row],[B2B]],6)),"")</f>
        <v/>
      </c>
      <c r="FW189" s="6" t="str">
        <f>+IFERROR(VLOOKUP(FU189,Auxiliar!$A:$C,2,0),"")</f>
        <v/>
      </c>
      <c r="FX189" s="7" t="str">
        <f>+IFERROR(VLOOKUP(FU189,Auxiliar!$A:$C,3,0),"")</f>
        <v/>
      </c>
      <c r="FY189" s="1"/>
      <c r="FZ189" s="12"/>
      <c r="GA189" s="6" t="str">
        <f>+IFERROR(VALUE(RIGHT(Tabla32[[#This Row],[B2B]],6)),"")</f>
        <v/>
      </c>
      <c r="GB189" s="6" t="str">
        <f>+IFERROR(VLOOKUP(FZ189,Auxiliar!$A:$C,2,0),"")</f>
        <v/>
      </c>
      <c r="GC189" s="7" t="str">
        <f>+IFERROR(VLOOKUP(FZ189,Auxiliar!$A:$C,3,0),"")</f>
        <v/>
      </c>
      <c r="GD189" s="1"/>
      <c r="GE189" s="12"/>
      <c r="GF189" s="6" t="str">
        <f>+IFERROR(VALUE(RIGHT(Tabla33[[#This Row],[B2B]],6)),"")</f>
        <v/>
      </c>
      <c r="GG189" s="6" t="str">
        <f>+IFERROR(VLOOKUP(GE189,Auxiliar!$A:$C,2,0),"")</f>
        <v/>
      </c>
      <c r="GH189" s="7" t="str">
        <f>+IFERROR(VLOOKUP(GE189,Auxiliar!$A:$C,3,0),"")</f>
        <v/>
      </c>
    </row>
    <row r="190" spans="1:190" x14ac:dyDescent="0.25">
      <c r="A190" s="1"/>
      <c r="B190" s="1"/>
      <c r="C190" t="str">
        <f>+IFERROR(VALUE(RIGHT(Tabla1[[#This Row],[B2B]],6)),"")</f>
        <v/>
      </c>
      <c r="D190" t="str">
        <f>+IFERROR(VLOOKUP(B190,Auxiliar!$A:$C,2,0),"")</f>
        <v/>
      </c>
      <c r="E190" s="5" t="str">
        <f>+IFERROR(VLOOKUP(B190,Auxiliar!$A:$C,3,0),"")</f>
        <v/>
      </c>
      <c r="S190" s="1">
        <v>3378</v>
      </c>
      <c r="T190" s="1" t="s">
        <v>9</v>
      </c>
      <c r="U190" s="6">
        <f>+IFERROR(VALUE(RIGHT(Tabla4[[#This Row],[B2B]],6)),"")</f>
        <v>3378</v>
      </c>
      <c r="V190" s="6" t="str">
        <f>+IFERROR(VLOOKUP(T190,Auxiliar!$A:$C,2,0),"")</f>
        <v>CORE</v>
      </c>
      <c r="W190" s="7" t="str">
        <f>+IFERROR(VLOOKUP(T190,Auxiliar!$A:$C,3,0),"")</f>
        <v>0b 1% | 2b 5% | 4b 6%</v>
      </c>
      <c r="Y190" s="1">
        <v>5727</v>
      </c>
      <c r="Z190" s="1" t="s">
        <v>10</v>
      </c>
      <c r="AA190" s="6">
        <f>+IFERROR(VALUE(RIGHT(Tabla5[[#This Row],[B2B]],6)),"")</f>
        <v>5727</v>
      </c>
      <c r="AB190" s="6" t="str">
        <f>+IFERROR(VLOOKUP(Z190,Auxiliar!$A:$C,2,0),"")</f>
        <v>CORE</v>
      </c>
      <c r="AC190" s="7" t="str">
        <f>+IFERROR(VLOOKUP(Z190,Auxiliar!$A:$C,3,0),"")</f>
        <v>0b 1% | 3b 4% | 5b 6%</v>
      </c>
      <c r="AK190" s="1">
        <v>3135</v>
      </c>
      <c r="AL190" s="1" t="s">
        <v>30</v>
      </c>
      <c r="AM190" s="6">
        <f>+IFERROR(VALUE(RIGHT(Tabla7[[#This Row],[B2B]],6)),"")</f>
        <v>3135</v>
      </c>
      <c r="AN190" s="6" t="str">
        <f>+IFERROR(VLOOKUP(AL190,Auxiliar!$A:$C,2,0),"")</f>
        <v>LATONES</v>
      </c>
      <c r="AO190" s="7" t="str">
        <f>+IFERROR(VLOOKUP(AL190,Auxiliar!$A:$C,3,0),"")</f>
        <v>1b 4% | 5b 7% | 97b 0%</v>
      </c>
      <c r="AQ190" s="1">
        <v>5111</v>
      </c>
      <c r="AR190" s="1" t="s">
        <v>31</v>
      </c>
      <c r="AS190" s="6">
        <f>+IFERROR(VALUE(RIGHT(Tabla8[[#This Row],[B2B]],6)),"")</f>
        <v>5111</v>
      </c>
      <c r="AT190" s="6" t="str">
        <f>+IFERROR(VLOOKUP(AR190,Auxiliar!$A:$C,2,0),"")</f>
        <v>LATONES</v>
      </c>
      <c r="AU190" s="7" t="str">
        <f>+IFERROR(VLOOKUP(AR190,Auxiliar!$A:$C,3,0),"")</f>
        <v>2b 3% | 4b 5% | 5b 8% | 193 0%</v>
      </c>
      <c r="AW190" s="1"/>
      <c r="AX190" s="1" t="s">
        <v>32</v>
      </c>
      <c r="AY190" s="6" t="str">
        <f>+IFERROR(VALUE(RIGHT(Tabla9[[#This Row],[B2B]],6)),"")</f>
        <v/>
      </c>
      <c r="AZ190" s="6" t="str">
        <f>+IFERROR(VLOOKUP(AX190,Auxiliar!$A:$C,2,0),"")</f>
        <v>LATONES</v>
      </c>
      <c r="BA190" s="7" t="str">
        <f>+IFERROR(VLOOKUP(AX190,Auxiliar!$A:$C,3,0),"")</f>
        <v>2b 3% | 4b 4% | 6b 5% | 10b 8%  | 385b 0%</v>
      </c>
      <c r="BC190" s="1"/>
      <c r="BD190" s="1" t="s">
        <v>33</v>
      </c>
      <c r="BE190" s="6" t="str">
        <f>+IFERROR(VALUE(RIGHT(Tabla10[[#This Row],[B2B]],6)),"")</f>
        <v/>
      </c>
      <c r="BF190" s="6" t="str">
        <f>+IFERROR(VLOOKUP(BD190,Auxiliar!$A:$C,2,0),"")</f>
        <v>LATONES</v>
      </c>
      <c r="BG190" s="7" t="str">
        <f>+IFERROR(VLOOKUP(BD190,Auxiliar!$A:$C,3,0),"")</f>
        <v>6b 4% | 12b 5% | 15b 8% | 385b 0%</v>
      </c>
      <c r="BI190" s="1"/>
      <c r="BJ190" s="1"/>
      <c r="BK190" s="6" t="str">
        <f>+IFERROR(VALUE(RIGHT(Tabla11[[#This Row],[B2B]],6)),"")</f>
        <v/>
      </c>
      <c r="BL190" s="6" t="str">
        <f>+IFERROR(VLOOKUP(BJ190,Auxiliar!$A:$C,2,0),"")</f>
        <v/>
      </c>
      <c r="BM190" s="7" t="str">
        <f>+IFERROR(VLOOKUP(BJ190,Auxiliar!$A:$C,3,0),"")</f>
        <v/>
      </c>
      <c r="BO190" s="1">
        <v>4914</v>
      </c>
      <c r="BP190" s="1" t="s">
        <v>39</v>
      </c>
      <c r="BQ190" s="6">
        <f>+IFERROR(VALUE(RIGHT(Tabla12[[#This Row],[B2B]],6)),"")</f>
        <v>4914</v>
      </c>
      <c r="BR190" s="6" t="str">
        <f>+IFERROR(VLOOKUP(BP190,Auxiliar!$A:$C,2,0),"")</f>
        <v>VALUE LITRO</v>
      </c>
      <c r="BS190" s="7" t="str">
        <f>+IFERROR(VLOOKUP(BP190,Auxiliar!$A:$C,3,0),"")</f>
        <v>1b 12%</v>
      </c>
      <c r="CA190" s="1">
        <v>2671</v>
      </c>
      <c r="CB190" s="1" t="s">
        <v>35</v>
      </c>
      <c r="CC190" s="6">
        <f>+IFERROR(VALUE(RIGHT(Tabla14[[#This Row],[B2B]],6)),"")</f>
        <v>2671</v>
      </c>
      <c r="CD190" s="6" t="str">
        <f>+IFERROR(VLOOKUP(CB190,Auxiliar!$A:$C,2,0),"")</f>
        <v>Corona 710cc</v>
      </c>
      <c r="CE190" s="7" t="str">
        <f>+IFERROR(VLOOKUP(CB190,Auxiliar!$A:$C,3,0),"")</f>
        <v>1b 10% | 85b 0%</v>
      </c>
      <c r="CG190" s="1"/>
      <c r="CH190" s="1"/>
      <c r="CI190" s="6" t="str">
        <f>+IFERROR(VALUE(RIGHT(Tabla15[[#This Row],[B2B]],6)),"")</f>
        <v/>
      </c>
      <c r="CJ190" s="6" t="str">
        <f>+IFERROR(VLOOKUP(CH190,Auxiliar!$A:$C,2,0),"")</f>
        <v/>
      </c>
      <c r="CK190" s="7" t="str">
        <f>+IFERROR(VLOOKUP(CH190,Auxiliar!$A:$C,3,0),"")</f>
        <v/>
      </c>
      <c r="CM190" s="1">
        <v>2584</v>
      </c>
      <c r="CN190" s="1" t="s">
        <v>20</v>
      </c>
      <c r="CO190" s="6">
        <v>2584</v>
      </c>
      <c r="CP190" s="6" t="s">
        <v>20</v>
      </c>
      <c r="CQ190" s="7" t="s">
        <v>21</v>
      </c>
      <c r="CS190" s="1"/>
      <c r="CT190" s="1"/>
      <c r="CU190" s="6" t="str">
        <f>+IFERROR(VALUE(RIGHT(Tabla17[[#This Row],[B2B]],6)),"")</f>
        <v/>
      </c>
      <c r="CV190" s="6" t="str">
        <f>+IFERROR(VLOOKUP(CT190,Auxiliar!$A:$C,2,0),"")</f>
        <v/>
      </c>
      <c r="CW190" s="7" t="str">
        <f>+IFERROR(VLOOKUP(CT190,Auxiliar!$A:$C,3,0),"")</f>
        <v/>
      </c>
      <c r="CY190" s="1">
        <v>2584</v>
      </c>
      <c r="CZ190" s="1" t="s">
        <v>16</v>
      </c>
      <c r="DA190" s="6">
        <f>+IFERROR(VALUE(RIGHT(Tabla18[[#This Row],[B2B]],6)),"")</f>
        <v>2584</v>
      </c>
      <c r="DB190" s="6" t="str">
        <f>+IFERROR(VLOOKUP(CZ190,Auxiliar!$A:$C,2,0),"")</f>
        <v>PREMIUM</v>
      </c>
      <c r="DC190" s="7" t="str">
        <f>+IFERROR(VLOOKUP(CZ190,Auxiliar!$A:$C,3,0),"")</f>
        <v>0b 0% | 2b 2% | 5b 3,5% | 10b 5%</v>
      </c>
      <c r="DE190" s="1">
        <v>2584</v>
      </c>
      <c r="DF190" s="1" t="s">
        <v>19</v>
      </c>
      <c r="DG190" s="6">
        <f>+IFERROR(VALUE(RIGHT(Tabla19[[#This Row],[B2B]],6)),"")</f>
        <v>2584</v>
      </c>
      <c r="DH190" s="6" t="str">
        <f>+IFERROR(VLOOKUP(DF190,Auxiliar!$A:$C,2,0),"")</f>
        <v>MICHELOB</v>
      </c>
      <c r="DI190" s="7" t="str">
        <f>+IFERROR(VLOOKUP(DF190,Auxiliar!$A:$C,3,0),"")</f>
        <v>1b 7% | 3b 22% | 8b 27%</v>
      </c>
      <c r="DK190" s="1"/>
      <c r="DL190" s="1"/>
      <c r="DM190" s="6" t="str">
        <f>+IFERROR(VALUE(RIGHT(Tabla20[[#This Row],[B2B]],6)),"")</f>
        <v/>
      </c>
      <c r="DN190" s="6" t="str">
        <f>+IFERROR(VLOOKUP(DL190,Auxiliar!$A:$C,2,0),"")</f>
        <v/>
      </c>
      <c r="DO190" s="7" t="str">
        <f>+IFERROR(VLOOKUP(DL190,Auxiliar!$A:$C,3,0),"")</f>
        <v/>
      </c>
      <c r="DQ190" s="1">
        <v>2587</v>
      </c>
      <c r="DR190" s="12" t="s">
        <v>24</v>
      </c>
      <c r="DS190" s="6">
        <f>+IFERROR(VALUE(RIGHT(Tabla21[[#This Row],[B2B]],6)),"")</f>
        <v>2587</v>
      </c>
      <c r="DT190" s="6" t="str">
        <f>+IFERROR(VLOOKUP(DR190,Auxiliar!$A:$C,2,0),"")</f>
        <v>CORONA PORRON</v>
      </c>
      <c r="DU190" s="7" t="str">
        <f>+IFERROR(VLOOKUP(DR190,Auxiliar!$A:$C,3,0),"")</f>
        <v>1b 5% | 20b 0%</v>
      </c>
      <c r="DW190" s="1">
        <v>4920</v>
      </c>
      <c r="DX190" s="12" t="s">
        <v>43</v>
      </c>
      <c r="DY190" s="6">
        <f>+IFERROR(VALUE(RIGHT(Tabla22[[#This Row],[B2B]],6)),"")</f>
        <v>4920</v>
      </c>
      <c r="DZ190" s="6" t="str">
        <f>+IFERROR(VLOOKUP(DX190,Auxiliar!$A:$C,2,0),"")</f>
        <v xml:space="preserve">VALUE LATA </v>
      </c>
      <c r="EA190" s="7" t="str">
        <f>+IFERROR(VLOOKUP(DX190,Auxiliar!$A:$C,3,0),"")</f>
        <v>1b 15% | 100b 18%</v>
      </c>
      <c r="EC190" s="1">
        <v>5984</v>
      </c>
      <c r="ED190" s="12" t="s">
        <v>47</v>
      </c>
      <c r="EE190" s="6">
        <f>+IFERROR(VALUE(RIGHT(Tabla23[[#This Row],[B2B]],6)),"")</f>
        <v>5984</v>
      </c>
      <c r="EF190" s="6" t="str">
        <f>+IFERROR(VLOOKUP(ED190,Auxiliar!$A:$C,2,0),"")</f>
        <v>VALUE LATON</v>
      </c>
      <c r="EG190" s="7" t="str">
        <f>+IFERROR(VLOOKUP(ED190,Auxiliar!$A:$C,3,0),"")</f>
        <v>1b 10% | 5b 15% | 192b 0%</v>
      </c>
      <c r="EI190" s="1"/>
      <c r="EJ190" s="12"/>
      <c r="EK190" s="6" t="str">
        <f>+IFERROR(VALUE(RIGHT(Tabla24[[#This Row],[B2B]],6)),"")</f>
        <v/>
      </c>
      <c r="EL190" s="6" t="str">
        <f>+IFERROR(VLOOKUP(EJ190,Auxiliar!$A:$C,2,0),"")</f>
        <v/>
      </c>
      <c r="EM190" s="7" t="str">
        <f>+IFERROR(VLOOKUP(EJ190,Auxiliar!$A:$C,3,0),"")</f>
        <v/>
      </c>
      <c r="EO190" s="1"/>
      <c r="EP190" s="12"/>
      <c r="EQ190" s="6" t="str">
        <f>+IFERROR(VALUE(RIGHT(Tabla25[[#This Row],[B2B]],6)),"")</f>
        <v/>
      </c>
      <c r="ER190" s="6" t="str">
        <f>+IFERROR(VLOOKUP(EP190,Auxiliar!$A:$C,2,0),"")</f>
        <v/>
      </c>
      <c r="ES190" s="7" t="str">
        <f>+IFERROR(VLOOKUP(EP190,Auxiliar!$A:$C,3,0),"")</f>
        <v/>
      </c>
      <c r="EU190" s="1"/>
      <c r="EV190" s="12"/>
      <c r="EW190" s="6" t="str">
        <f>+IFERROR(VALUE(RIGHT(Tabla26[[#This Row],[B2B]],6)),"")</f>
        <v/>
      </c>
      <c r="EX190" s="6" t="str">
        <f>+IFERROR(VLOOKUP(EV190,Auxiliar!$A:$C,2,0),"")</f>
        <v/>
      </c>
      <c r="EY190" s="7" t="str">
        <f>+IFERROR(VLOOKUP(EV190,Auxiliar!$A:$C,3,0),"")</f>
        <v/>
      </c>
      <c r="EZ190" s="1"/>
      <c r="FA190" s="12"/>
      <c r="FB190" s="6" t="str">
        <f>+IFERROR(VALUE(RIGHT(Tabla27[[#This Row],[B2B]],6)),"")</f>
        <v/>
      </c>
      <c r="FC190" s="6" t="str">
        <f>+IFERROR(VLOOKUP(FA190,Auxiliar!$A:$C,2,0),"")</f>
        <v/>
      </c>
      <c r="FD190" s="7" t="str">
        <f>+IFERROR(VLOOKUP(FA190,Auxiliar!$A:$C,3,0),"")</f>
        <v/>
      </c>
      <c r="FE190" s="1"/>
      <c r="FF190" s="12"/>
      <c r="FG190" s="6" t="str">
        <f>+IFERROR(VALUE(RIGHT(Tabla28[[#This Row],[B2B]],6)),"")</f>
        <v/>
      </c>
      <c r="FH190" s="6" t="str">
        <f>+IFERROR(VLOOKUP(FF190,Auxiliar!$A:$C,2,0),"")</f>
        <v/>
      </c>
      <c r="FI190" s="7" t="str">
        <f>+IFERROR(VLOOKUP(FF190,Auxiliar!$A:$C,3,0),"")</f>
        <v/>
      </c>
      <c r="FJ190" s="1"/>
      <c r="FK190" s="12"/>
      <c r="FL190" s="6" t="str">
        <f>+IFERROR(VALUE(RIGHT(Tabla29[[#This Row],[B2B]],6)),"")</f>
        <v/>
      </c>
      <c r="FM190" s="6" t="str">
        <f>+IFERROR(VLOOKUP(FK190,Auxiliar!$A:$C,2,0),"")</f>
        <v/>
      </c>
      <c r="FN190" s="7" t="str">
        <f>+IFERROR(VLOOKUP(FK190,Auxiliar!$A:$C,3,0),"")</f>
        <v/>
      </c>
      <c r="FO190" s="1"/>
      <c r="FP190" s="12"/>
      <c r="FQ190" s="6" t="str">
        <f>+IFERROR(VALUE(RIGHT(Tabla30[[#This Row],[B2B]],6)),"")</f>
        <v/>
      </c>
      <c r="FR190" s="6" t="str">
        <f>+IFERROR(VLOOKUP(FP190,Auxiliar!$A:$C,2,0),"")</f>
        <v/>
      </c>
      <c r="FS190" s="7"/>
      <c r="FT190" s="1"/>
      <c r="FU190" s="12"/>
      <c r="FV190" s="6" t="str">
        <f>+IFERROR(VALUE(RIGHT(Tabla31[[#This Row],[B2B]],6)),"")</f>
        <v/>
      </c>
      <c r="FW190" s="6" t="str">
        <f>+IFERROR(VLOOKUP(FU190,Auxiliar!$A:$C,2,0),"")</f>
        <v/>
      </c>
      <c r="FX190" s="7" t="str">
        <f>+IFERROR(VLOOKUP(FU190,Auxiliar!$A:$C,3,0),"")</f>
        <v/>
      </c>
      <c r="FY190" s="1"/>
      <c r="FZ190" s="12"/>
      <c r="GA190" s="6" t="str">
        <f>+IFERROR(VALUE(RIGHT(Tabla32[[#This Row],[B2B]],6)),"")</f>
        <v/>
      </c>
      <c r="GB190" s="6" t="str">
        <f>+IFERROR(VLOOKUP(FZ190,Auxiliar!$A:$C,2,0),"")</f>
        <v/>
      </c>
      <c r="GC190" s="7" t="str">
        <f>+IFERROR(VLOOKUP(FZ190,Auxiliar!$A:$C,3,0),"")</f>
        <v/>
      </c>
      <c r="GD190" s="1"/>
      <c r="GE190" s="12"/>
      <c r="GF190" s="6" t="str">
        <f>+IFERROR(VALUE(RIGHT(Tabla33[[#This Row],[B2B]],6)),"")</f>
        <v/>
      </c>
      <c r="GG190" s="6" t="str">
        <f>+IFERROR(VLOOKUP(GE190,Auxiliar!$A:$C,2,0),"")</f>
        <v/>
      </c>
      <c r="GH190" s="7" t="str">
        <f>+IFERROR(VLOOKUP(GE190,Auxiliar!$A:$C,3,0),"")</f>
        <v/>
      </c>
    </row>
    <row r="191" spans="1:190" x14ac:dyDescent="0.25">
      <c r="A191" s="1"/>
      <c r="B191" s="1"/>
      <c r="C191" t="str">
        <f>+IFERROR(VALUE(RIGHT(Tabla1[[#This Row],[B2B]],6)),"")</f>
        <v/>
      </c>
      <c r="D191" t="str">
        <f>+IFERROR(VLOOKUP(B191,Auxiliar!$A:$C,2,0),"")</f>
        <v/>
      </c>
      <c r="E191" s="5" t="str">
        <f>+IFERROR(VLOOKUP(B191,Auxiliar!$A:$C,3,0),"")</f>
        <v/>
      </c>
      <c r="S191" s="1">
        <v>3389</v>
      </c>
      <c r="T191" s="1" t="s">
        <v>9</v>
      </c>
      <c r="U191" s="6">
        <f>+IFERROR(VALUE(RIGHT(Tabla4[[#This Row],[B2B]],6)),"")</f>
        <v>3389</v>
      </c>
      <c r="V191" s="6" t="str">
        <f>+IFERROR(VLOOKUP(T191,Auxiliar!$A:$C,2,0),"")</f>
        <v>CORE</v>
      </c>
      <c r="W191" s="7" t="str">
        <f>+IFERROR(VLOOKUP(T191,Auxiliar!$A:$C,3,0),"")</f>
        <v>0b 1% | 2b 5% | 4b 6%</v>
      </c>
      <c r="Y191" s="1">
        <v>5741</v>
      </c>
      <c r="Z191" s="1" t="s">
        <v>10</v>
      </c>
      <c r="AA191" s="6">
        <f>+IFERROR(VALUE(RIGHT(Tabla5[[#This Row],[B2B]],6)),"")</f>
        <v>5741</v>
      </c>
      <c r="AB191" s="6" t="str">
        <f>+IFERROR(VLOOKUP(Z191,Auxiliar!$A:$C,2,0),"")</f>
        <v>CORE</v>
      </c>
      <c r="AC191" s="7" t="str">
        <f>+IFERROR(VLOOKUP(Z191,Auxiliar!$A:$C,3,0),"")</f>
        <v>0b 1% | 3b 4% | 5b 6%</v>
      </c>
      <c r="AK191" s="1">
        <v>3141</v>
      </c>
      <c r="AL191" s="1" t="s">
        <v>30</v>
      </c>
      <c r="AM191" s="6">
        <f>+IFERROR(VALUE(RIGHT(Tabla7[[#This Row],[B2B]],6)),"")</f>
        <v>3141</v>
      </c>
      <c r="AN191" s="6" t="str">
        <f>+IFERROR(VLOOKUP(AL191,Auxiliar!$A:$C,2,0),"")</f>
        <v>LATONES</v>
      </c>
      <c r="AO191" s="7" t="str">
        <f>+IFERROR(VLOOKUP(AL191,Auxiliar!$A:$C,3,0),"")</f>
        <v>1b 4% | 5b 7% | 97b 0%</v>
      </c>
      <c r="AQ191" s="1">
        <v>5113</v>
      </c>
      <c r="AR191" s="1" t="s">
        <v>31</v>
      </c>
      <c r="AS191" s="6">
        <f>+IFERROR(VALUE(RIGHT(Tabla8[[#This Row],[B2B]],6)),"")</f>
        <v>5113</v>
      </c>
      <c r="AT191" s="6" t="str">
        <f>+IFERROR(VLOOKUP(AR191,Auxiliar!$A:$C,2,0),"")</f>
        <v>LATONES</v>
      </c>
      <c r="AU191" s="7" t="str">
        <f>+IFERROR(VLOOKUP(AR191,Auxiliar!$A:$C,3,0),"")</f>
        <v>2b 3% | 4b 5% | 5b 8% | 193 0%</v>
      </c>
      <c r="AW191" s="1"/>
      <c r="AX191" s="1" t="s">
        <v>32</v>
      </c>
      <c r="AY191" s="6" t="str">
        <f>+IFERROR(VALUE(RIGHT(Tabla9[[#This Row],[B2B]],6)),"")</f>
        <v/>
      </c>
      <c r="AZ191" s="6" t="str">
        <f>+IFERROR(VLOOKUP(AX191,Auxiliar!$A:$C,2,0),"")</f>
        <v>LATONES</v>
      </c>
      <c r="BA191" s="7" t="str">
        <f>+IFERROR(VLOOKUP(AX191,Auxiliar!$A:$C,3,0),"")</f>
        <v>2b 3% | 4b 4% | 6b 5% | 10b 8%  | 385b 0%</v>
      </c>
      <c r="BC191" s="1"/>
      <c r="BD191" s="1" t="s">
        <v>33</v>
      </c>
      <c r="BE191" s="6" t="str">
        <f>+IFERROR(VALUE(RIGHT(Tabla10[[#This Row],[B2B]],6)),"")</f>
        <v/>
      </c>
      <c r="BF191" s="6" t="str">
        <f>+IFERROR(VLOOKUP(BD191,Auxiliar!$A:$C,2,0),"")</f>
        <v>LATONES</v>
      </c>
      <c r="BG191" s="7" t="str">
        <f>+IFERROR(VLOOKUP(BD191,Auxiliar!$A:$C,3,0),"")</f>
        <v>6b 4% | 12b 5% | 15b 8% | 385b 0%</v>
      </c>
      <c r="BI191" s="1"/>
      <c r="BJ191" s="1"/>
      <c r="BK191" s="6" t="str">
        <f>+IFERROR(VALUE(RIGHT(Tabla11[[#This Row],[B2B]],6)),"")</f>
        <v/>
      </c>
      <c r="BL191" s="6" t="str">
        <f>+IFERROR(VLOOKUP(BJ191,Auxiliar!$A:$C,2,0),"")</f>
        <v/>
      </c>
      <c r="BM191" s="7" t="str">
        <f>+IFERROR(VLOOKUP(BJ191,Auxiliar!$A:$C,3,0),"")</f>
        <v/>
      </c>
      <c r="BO191" s="1">
        <v>4915</v>
      </c>
      <c r="BP191" s="1" t="s">
        <v>39</v>
      </c>
      <c r="BQ191" s="6">
        <f>+IFERROR(VALUE(RIGHT(Tabla12[[#This Row],[B2B]],6)),"")</f>
        <v>4915</v>
      </c>
      <c r="BR191" s="6" t="str">
        <f>+IFERROR(VLOOKUP(BP191,Auxiliar!$A:$C,2,0),"")</f>
        <v>VALUE LITRO</v>
      </c>
      <c r="BS191" s="7" t="str">
        <f>+IFERROR(VLOOKUP(BP191,Auxiliar!$A:$C,3,0),"")</f>
        <v>1b 12%</v>
      </c>
      <c r="CA191" s="1">
        <v>2685</v>
      </c>
      <c r="CB191" s="1" t="s">
        <v>35</v>
      </c>
      <c r="CC191" s="6">
        <f>+IFERROR(VALUE(RIGHT(Tabla14[[#This Row],[B2B]],6)),"")</f>
        <v>2685</v>
      </c>
      <c r="CD191" s="6" t="str">
        <f>+IFERROR(VLOOKUP(CB191,Auxiliar!$A:$C,2,0),"")</f>
        <v>Corona 710cc</v>
      </c>
      <c r="CE191" s="7" t="str">
        <f>+IFERROR(VLOOKUP(CB191,Auxiliar!$A:$C,3,0),"")</f>
        <v>1b 10% | 85b 0%</v>
      </c>
      <c r="CG191" s="1"/>
      <c r="CH191" s="1"/>
      <c r="CI191" s="6" t="str">
        <f>+IFERROR(VALUE(RIGHT(Tabla15[[#This Row],[B2B]],6)),"")</f>
        <v/>
      </c>
      <c r="CJ191" s="6" t="str">
        <f>+IFERROR(VLOOKUP(CH191,Auxiliar!$A:$C,2,0),"")</f>
        <v/>
      </c>
      <c r="CK191" s="7" t="str">
        <f>+IFERROR(VLOOKUP(CH191,Auxiliar!$A:$C,3,0),"")</f>
        <v/>
      </c>
      <c r="CM191" s="1">
        <v>2587</v>
      </c>
      <c r="CN191" s="1" t="s">
        <v>20</v>
      </c>
      <c r="CO191" s="6">
        <v>2587</v>
      </c>
      <c r="CP191" s="6" t="s">
        <v>20</v>
      </c>
      <c r="CQ191" s="7" t="s">
        <v>21</v>
      </c>
      <c r="CS191" s="1"/>
      <c r="CT191" s="1"/>
      <c r="CU191" s="6" t="str">
        <f>+IFERROR(VALUE(RIGHT(Tabla17[[#This Row],[B2B]],6)),"")</f>
        <v/>
      </c>
      <c r="CV191" s="6" t="str">
        <f>+IFERROR(VLOOKUP(CT191,Auxiliar!$A:$C,2,0),"")</f>
        <v/>
      </c>
      <c r="CW191" s="7" t="str">
        <f>+IFERROR(VLOOKUP(CT191,Auxiliar!$A:$C,3,0),"")</f>
        <v/>
      </c>
      <c r="CY191" s="1">
        <v>2587</v>
      </c>
      <c r="CZ191" s="1" t="s">
        <v>16</v>
      </c>
      <c r="DA191" s="6">
        <f>+IFERROR(VALUE(RIGHT(Tabla18[[#This Row],[B2B]],6)),"")</f>
        <v>2587</v>
      </c>
      <c r="DB191" s="6" t="str">
        <f>+IFERROR(VLOOKUP(CZ191,Auxiliar!$A:$C,2,0),"")</f>
        <v>PREMIUM</v>
      </c>
      <c r="DC191" s="7" t="str">
        <f>+IFERROR(VLOOKUP(CZ191,Auxiliar!$A:$C,3,0),"")</f>
        <v>0b 0% | 2b 2% | 5b 3,5% | 10b 5%</v>
      </c>
      <c r="DE191" s="1">
        <v>2587</v>
      </c>
      <c r="DF191" s="1" t="s">
        <v>19</v>
      </c>
      <c r="DG191" s="6">
        <f>+IFERROR(VALUE(RIGHT(Tabla19[[#This Row],[B2B]],6)),"")</f>
        <v>2587</v>
      </c>
      <c r="DH191" s="6" t="str">
        <f>+IFERROR(VLOOKUP(DF191,Auxiliar!$A:$C,2,0),"")</f>
        <v>MICHELOB</v>
      </c>
      <c r="DI191" s="7" t="str">
        <f>+IFERROR(VLOOKUP(DF191,Auxiliar!$A:$C,3,0),"")</f>
        <v>1b 7% | 3b 22% | 8b 27%</v>
      </c>
      <c r="DK191" s="1"/>
      <c r="DL191" s="1"/>
      <c r="DM191" s="6" t="str">
        <f>+IFERROR(VALUE(RIGHT(Tabla20[[#This Row],[B2B]],6)),"")</f>
        <v/>
      </c>
      <c r="DN191" s="6" t="str">
        <f>+IFERROR(VLOOKUP(DL191,Auxiliar!$A:$C,2,0),"")</f>
        <v/>
      </c>
      <c r="DO191" s="7" t="str">
        <f>+IFERROR(VLOOKUP(DL191,Auxiliar!$A:$C,3,0),"")</f>
        <v/>
      </c>
      <c r="DQ191" s="1">
        <v>2598</v>
      </c>
      <c r="DR191" s="12" t="s">
        <v>24</v>
      </c>
      <c r="DS191" s="6">
        <f>+IFERROR(VALUE(RIGHT(Tabla21[[#This Row],[B2B]],6)),"")</f>
        <v>2598</v>
      </c>
      <c r="DT191" s="6" t="str">
        <f>+IFERROR(VLOOKUP(DR191,Auxiliar!$A:$C,2,0),"")</f>
        <v>CORONA PORRON</v>
      </c>
      <c r="DU191" s="7" t="str">
        <f>+IFERROR(VLOOKUP(DR191,Auxiliar!$A:$C,3,0),"")</f>
        <v>1b 5% | 20b 0%</v>
      </c>
      <c r="DW191" s="1">
        <v>5992</v>
      </c>
      <c r="DX191" s="12" t="s">
        <v>43</v>
      </c>
      <c r="DY191" s="6">
        <f>+IFERROR(VALUE(RIGHT(Tabla22[[#This Row],[B2B]],6)),"")</f>
        <v>5992</v>
      </c>
      <c r="DZ191" s="6" t="str">
        <f>+IFERROR(VLOOKUP(DX191,Auxiliar!$A:$C,2,0),"")</f>
        <v xml:space="preserve">VALUE LATA </v>
      </c>
      <c r="EA191" s="7" t="str">
        <f>+IFERROR(VLOOKUP(DX191,Auxiliar!$A:$C,3,0),"")</f>
        <v>1b 15% | 100b 18%</v>
      </c>
      <c r="EC191" s="1">
        <v>4914</v>
      </c>
      <c r="ED191" s="12" t="s">
        <v>47</v>
      </c>
      <c r="EE191" s="6">
        <f>+IFERROR(VALUE(RIGHT(Tabla23[[#This Row],[B2B]],6)),"")</f>
        <v>4914</v>
      </c>
      <c r="EF191" s="6" t="str">
        <f>+IFERROR(VLOOKUP(ED191,Auxiliar!$A:$C,2,0),"")</f>
        <v>VALUE LATON</v>
      </c>
      <c r="EG191" s="7" t="str">
        <f>+IFERROR(VLOOKUP(ED191,Auxiliar!$A:$C,3,0),"")</f>
        <v>1b 10% | 5b 15% | 192b 0%</v>
      </c>
      <c r="EI191" s="1"/>
      <c r="EJ191" s="12"/>
      <c r="EK191" s="6" t="str">
        <f>+IFERROR(VALUE(RIGHT(Tabla24[[#This Row],[B2B]],6)),"")</f>
        <v/>
      </c>
      <c r="EL191" s="6" t="str">
        <f>+IFERROR(VLOOKUP(EJ191,Auxiliar!$A:$C,2,0),"")</f>
        <v/>
      </c>
      <c r="EM191" s="7" t="str">
        <f>+IFERROR(VLOOKUP(EJ191,Auxiliar!$A:$C,3,0),"")</f>
        <v/>
      </c>
      <c r="EO191" s="1"/>
      <c r="EP191" s="12"/>
      <c r="EQ191" s="6" t="str">
        <f>+IFERROR(VALUE(RIGHT(Tabla25[[#This Row],[B2B]],6)),"")</f>
        <v/>
      </c>
      <c r="ER191" s="6" t="str">
        <f>+IFERROR(VLOOKUP(EP191,Auxiliar!$A:$C,2,0),"")</f>
        <v/>
      </c>
      <c r="ES191" s="7" t="str">
        <f>+IFERROR(VLOOKUP(EP191,Auxiliar!$A:$C,3,0),"")</f>
        <v/>
      </c>
      <c r="EU191" s="1"/>
      <c r="EV191" s="12"/>
      <c r="EW191" s="6" t="str">
        <f>+IFERROR(VALUE(RIGHT(Tabla26[[#This Row],[B2B]],6)),"")</f>
        <v/>
      </c>
      <c r="EX191" s="6" t="str">
        <f>+IFERROR(VLOOKUP(EV191,Auxiliar!$A:$C,2,0),"")</f>
        <v/>
      </c>
      <c r="EY191" s="7" t="str">
        <f>+IFERROR(VLOOKUP(EV191,Auxiliar!$A:$C,3,0),"")</f>
        <v/>
      </c>
      <c r="EZ191" s="1"/>
      <c r="FA191" s="12"/>
      <c r="FB191" s="6" t="str">
        <f>+IFERROR(VALUE(RIGHT(Tabla27[[#This Row],[B2B]],6)),"")</f>
        <v/>
      </c>
      <c r="FC191" s="6" t="str">
        <f>+IFERROR(VLOOKUP(FA191,Auxiliar!$A:$C,2,0),"")</f>
        <v/>
      </c>
      <c r="FD191" s="7" t="str">
        <f>+IFERROR(VLOOKUP(FA191,Auxiliar!$A:$C,3,0),"")</f>
        <v/>
      </c>
      <c r="FE191" s="1"/>
      <c r="FF191" s="12"/>
      <c r="FG191" s="6" t="str">
        <f>+IFERROR(VALUE(RIGHT(Tabla28[[#This Row],[B2B]],6)),"")</f>
        <v/>
      </c>
      <c r="FH191" s="6" t="str">
        <f>+IFERROR(VLOOKUP(FF191,Auxiliar!$A:$C,2,0),"")</f>
        <v/>
      </c>
      <c r="FI191" s="7" t="str">
        <f>+IFERROR(VLOOKUP(FF191,Auxiliar!$A:$C,3,0),"")</f>
        <v/>
      </c>
      <c r="FJ191" s="1"/>
      <c r="FK191" s="12"/>
      <c r="FL191" s="6" t="str">
        <f>+IFERROR(VALUE(RIGHT(Tabla29[[#This Row],[B2B]],6)),"")</f>
        <v/>
      </c>
      <c r="FM191" s="6" t="str">
        <f>+IFERROR(VLOOKUP(FK191,Auxiliar!$A:$C,2,0),"")</f>
        <v/>
      </c>
      <c r="FN191" s="7" t="str">
        <f>+IFERROR(VLOOKUP(FK191,Auxiliar!$A:$C,3,0),"")</f>
        <v/>
      </c>
      <c r="FO191" s="1"/>
      <c r="FP191" s="12"/>
      <c r="FQ191" s="6" t="str">
        <f>+IFERROR(VALUE(RIGHT(Tabla30[[#This Row],[B2B]],6)),"")</f>
        <v/>
      </c>
      <c r="FR191" s="6" t="str">
        <f>+IFERROR(VLOOKUP(FP191,Auxiliar!$A:$C,2,0),"")</f>
        <v/>
      </c>
      <c r="FS191" s="7"/>
      <c r="FT191" s="1"/>
      <c r="FU191" s="12"/>
      <c r="FV191" s="6" t="str">
        <f>+IFERROR(VALUE(RIGHT(Tabla31[[#This Row],[B2B]],6)),"")</f>
        <v/>
      </c>
      <c r="FW191" s="6" t="str">
        <f>+IFERROR(VLOOKUP(FU191,Auxiliar!$A:$C,2,0),"")</f>
        <v/>
      </c>
      <c r="FX191" s="7" t="str">
        <f>+IFERROR(VLOOKUP(FU191,Auxiliar!$A:$C,3,0),"")</f>
        <v/>
      </c>
      <c r="FY191" s="1"/>
      <c r="FZ191" s="12"/>
      <c r="GA191" s="6" t="str">
        <f>+IFERROR(VALUE(RIGHT(Tabla32[[#This Row],[B2B]],6)),"")</f>
        <v/>
      </c>
      <c r="GB191" s="6" t="str">
        <f>+IFERROR(VLOOKUP(FZ191,Auxiliar!$A:$C,2,0),"")</f>
        <v/>
      </c>
      <c r="GC191" s="7" t="str">
        <f>+IFERROR(VLOOKUP(FZ191,Auxiliar!$A:$C,3,0),"")</f>
        <v/>
      </c>
      <c r="GD191" s="1"/>
      <c r="GE191" s="12"/>
      <c r="GF191" s="6" t="str">
        <f>+IFERROR(VALUE(RIGHT(Tabla33[[#This Row],[B2B]],6)),"")</f>
        <v/>
      </c>
      <c r="GG191" s="6" t="str">
        <f>+IFERROR(VLOOKUP(GE191,Auxiliar!$A:$C,2,0),"")</f>
        <v/>
      </c>
      <c r="GH191" s="7" t="str">
        <f>+IFERROR(VLOOKUP(GE191,Auxiliar!$A:$C,3,0),"")</f>
        <v/>
      </c>
    </row>
    <row r="192" spans="1:190" x14ac:dyDescent="0.25">
      <c r="A192" s="1"/>
      <c r="B192" s="1"/>
      <c r="C192" t="str">
        <f>+IFERROR(VALUE(RIGHT(Tabla1[[#This Row],[B2B]],6)),"")</f>
        <v/>
      </c>
      <c r="D192" t="str">
        <f>+IFERROR(VLOOKUP(B192,Auxiliar!$A:$C,2,0),"")</f>
        <v/>
      </c>
      <c r="E192" s="5" t="str">
        <f>+IFERROR(VLOOKUP(B192,Auxiliar!$A:$C,3,0),"")</f>
        <v/>
      </c>
      <c r="S192" s="1">
        <v>3391</v>
      </c>
      <c r="T192" s="1" t="s">
        <v>9</v>
      </c>
      <c r="U192" s="6">
        <f>+IFERROR(VALUE(RIGHT(Tabla4[[#This Row],[B2B]],6)),"")</f>
        <v>3391</v>
      </c>
      <c r="V192" s="6" t="str">
        <f>+IFERROR(VLOOKUP(T192,Auxiliar!$A:$C,2,0),"")</f>
        <v>CORE</v>
      </c>
      <c r="W192" s="7" t="str">
        <f>+IFERROR(VLOOKUP(T192,Auxiliar!$A:$C,3,0),"")</f>
        <v>0b 1% | 2b 5% | 4b 6%</v>
      </c>
      <c r="Y192" s="1">
        <v>5747</v>
      </c>
      <c r="Z192" s="1" t="s">
        <v>10</v>
      </c>
      <c r="AA192" s="6">
        <f>+IFERROR(VALUE(RIGHT(Tabla5[[#This Row],[B2B]],6)),"")</f>
        <v>5747</v>
      </c>
      <c r="AB192" s="6" t="str">
        <f>+IFERROR(VLOOKUP(Z192,Auxiliar!$A:$C,2,0),"")</f>
        <v>CORE</v>
      </c>
      <c r="AC192" s="7" t="str">
        <f>+IFERROR(VLOOKUP(Z192,Auxiliar!$A:$C,3,0),"")</f>
        <v>0b 1% | 3b 4% | 5b 6%</v>
      </c>
      <c r="AK192" s="1">
        <v>3155</v>
      </c>
      <c r="AL192" s="1" t="s">
        <v>30</v>
      </c>
      <c r="AM192" s="6">
        <f>+IFERROR(VALUE(RIGHT(Tabla7[[#This Row],[B2B]],6)),"")</f>
        <v>3155</v>
      </c>
      <c r="AN192" s="6" t="str">
        <f>+IFERROR(VLOOKUP(AL192,Auxiliar!$A:$C,2,0),"")</f>
        <v>LATONES</v>
      </c>
      <c r="AO192" s="7" t="str">
        <f>+IFERROR(VLOOKUP(AL192,Auxiliar!$A:$C,3,0),"")</f>
        <v>1b 4% | 5b 7% | 97b 0%</v>
      </c>
      <c r="AQ192" s="1">
        <v>5126</v>
      </c>
      <c r="AR192" s="1" t="s">
        <v>31</v>
      </c>
      <c r="AS192" s="6">
        <f>+IFERROR(VALUE(RIGHT(Tabla8[[#This Row],[B2B]],6)),"")</f>
        <v>5126</v>
      </c>
      <c r="AT192" s="6" t="str">
        <f>+IFERROR(VLOOKUP(AR192,Auxiliar!$A:$C,2,0),"")</f>
        <v>LATONES</v>
      </c>
      <c r="AU192" s="7" t="str">
        <f>+IFERROR(VLOOKUP(AR192,Auxiliar!$A:$C,3,0),"")</f>
        <v>2b 3% | 4b 5% | 5b 8% | 193 0%</v>
      </c>
      <c r="AW192" s="1"/>
      <c r="AX192" s="1" t="s">
        <v>32</v>
      </c>
      <c r="AY192" s="6" t="str">
        <f>+IFERROR(VALUE(RIGHT(Tabla9[[#This Row],[B2B]],6)),"")</f>
        <v/>
      </c>
      <c r="AZ192" s="6" t="str">
        <f>+IFERROR(VLOOKUP(AX192,Auxiliar!$A:$C,2,0),"")</f>
        <v>LATONES</v>
      </c>
      <c r="BA192" s="7" t="str">
        <f>+IFERROR(VLOOKUP(AX192,Auxiliar!$A:$C,3,0),"")</f>
        <v>2b 3% | 4b 4% | 6b 5% | 10b 8%  | 385b 0%</v>
      </c>
      <c r="BC192" s="1"/>
      <c r="BD192" s="1" t="s">
        <v>33</v>
      </c>
      <c r="BE192" s="6" t="str">
        <f>+IFERROR(VALUE(RIGHT(Tabla10[[#This Row],[B2B]],6)),"")</f>
        <v/>
      </c>
      <c r="BF192" s="6" t="str">
        <f>+IFERROR(VLOOKUP(BD192,Auxiliar!$A:$C,2,0),"")</f>
        <v>LATONES</v>
      </c>
      <c r="BG192" s="7" t="str">
        <f>+IFERROR(VLOOKUP(BD192,Auxiliar!$A:$C,3,0),"")</f>
        <v>6b 4% | 12b 5% | 15b 8% | 385b 0%</v>
      </c>
      <c r="BI192" s="1"/>
      <c r="BJ192" s="1"/>
      <c r="BK192" s="6" t="str">
        <f>+IFERROR(VALUE(RIGHT(Tabla11[[#This Row],[B2B]],6)),"")</f>
        <v/>
      </c>
      <c r="BL192" s="6" t="str">
        <f>+IFERROR(VLOOKUP(BJ192,Auxiliar!$A:$C,2,0),"")</f>
        <v/>
      </c>
      <c r="BM192" s="7" t="str">
        <f>+IFERROR(VLOOKUP(BJ192,Auxiliar!$A:$C,3,0),"")</f>
        <v/>
      </c>
      <c r="BO192" s="1">
        <v>4920</v>
      </c>
      <c r="BP192" s="1" t="s">
        <v>39</v>
      </c>
      <c r="BQ192" s="6">
        <f>+IFERROR(VALUE(RIGHT(Tabla12[[#This Row],[B2B]],6)),"")</f>
        <v>4920</v>
      </c>
      <c r="BR192" s="6" t="str">
        <f>+IFERROR(VLOOKUP(BP192,Auxiliar!$A:$C,2,0),"")</f>
        <v>VALUE LITRO</v>
      </c>
      <c r="BS192" s="7" t="str">
        <f>+IFERROR(VLOOKUP(BP192,Auxiliar!$A:$C,3,0),"")</f>
        <v>1b 12%</v>
      </c>
      <c r="CA192" s="1">
        <v>2692</v>
      </c>
      <c r="CB192" s="1" t="s">
        <v>35</v>
      </c>
      <c r="CC192" s="6">
        <f>+IFERROR(VALUE(RIGHT(Tabla14[[#This Row],[B2B]],6)),"")</f>
        <v>2692</v>
      </c>
      <c r="CD192" s="6" t="str">
        <f>+IFERROR(VLOOKUP(CB192,Auxiliar!$A:$C,2,0),"")</f>
        <v>Corona 710cc</v>
      </c>
      <c r="CE192" s="7" t="str">
        <f>+IFERROR(VLOOKUP(CB192,Auxiliar!$A:$C,3,0),"")</f>
        <v>1b 10% | 85b 0%</v>
      </c>
      <c r="CG192" s="1"/>
      <c r="CH192" s="1"/>
      <c r="CI192" s="6" t="str">
        <f>+IFERROR(VALUE(RIGHT(Tabla15[[#This Row],[B2B]],6)),"")</f>
        <v/>
      </c>
      <c r="CJ192" s="6" t="str">
        <f>+IFERROR(VLOOKUP(CH192,Auxiliar!$A:$C,2,0),"")</f>
        <v/>
      </c>
      <c r="CK192" s="7" t="str">
        <f>+IFERROR(VLOOKUP(CH192,Auxiliar!$A:$C,3,0),"")</f>
        <v/>
      </c>
      <c r="CM192" s="1">
        <v>2598</v>
      </c>
      <c r="CN192" s="1" t="s">
        <v>20</v>
      </c>
      <c r="CO192" s="6">
        <v>2598</v>
      </c>
      <c r="CP192" s="6" t="s">
        <v>20</v>
      </c>
      <c r="CQ192" s="7" t="s">
        <v>21</v>
      </c>
      <c r="CS192" s="1"/>
      <c r="CT192" s="1"/>
      <c r="CU192" s="6" t="str">
        <f>+IFERROR(VALUE(RIGHT(Tabla17[[#This Row],[B2B]],6)),"")</f>
        <v/>
      </c>
      <c r="CV192" s="6" t="str">
        <f>+IFERROR(VLOOKUP(CT192,Auxiliar!$A:$C,2,0),"")</f>
        <v/>
      </c>
      <c r="CW192" s="7" t="str">
        <f>+IFERROR(VLOOKUP(CT192,Auxiliar!$A:$C,3,0),"")</f>
        <v/>
      </c>
      <c r="CY192" s="1">
        <v>2598</v>
      </c>
      <c r="CZ192" s="1" t="s">
        <v>16</v>
      </c>
      <c r="DA192" s="6">
        <f>+IFERROR(VALUE(RIGHT(Tabla18[[#This Row],[B2B]],6)),"")</f>
        <v>2598</v>
      </c>
      <c r="DB192" s="6" t="str">
        <f>+IFERROR(VLOOKUP(CZ192,Auxiliar!$A:$C,2,0),"")</f>
        <v>PREMIUM</v>
      </c>
      <c r="DC192" s="7" t="str">
        <f>+IFERROR(VLOOKUP(CZ192,Auxiliar!$A:$C,3,0),"")</f>
        <v>0b 0% | 2b 2% | 5b 3,5% | 10b 5%</v>
      </c>
      <c r="DE192" s="1">
        <v>2598</v>
      </c>
      <c r="DF192" s="1" t="s">
        <v>19</v>
      </c>
      <c r="DG192" s="6">
        <f>+IFERROR(VALUE(RIGHT(Tabla19[[#This Row],[B2B]],6)),"")</f>
        <v>2598</v>
      </c>
      <c r="DH192" s="6" t="str">
        <f>+IFERROR(VLOOKUP(DF192,Auxiliar!$A:$C,2,0),"")</f>
        <v>MICHELOB</v>
      </c>
      <c r="DI192" s="7" t="str">
        <f>+IFERROR(VLOOKUP(DF192,Auxiliar!$A:$C,3,0),"")</f>
        <v>1b 7% | 3b 22% | 8b 27%</v>
      </c>
      <c r="DK192" s="1"/>
      <c r="DL192" s="1"/>
      <c r="DM192" s="6" t="str">
        <f>+IFERROR(VALUE(RIGHT(Tabla20[[#This Row],[B2B]],6)),"")</f>
        <v/>
      </c>
      <c r="DN192" s="6" t="str">
        <f>+IFERROR(VLOOKUP(DL192,Auxiliar!$A:$C,2,0),"")</f>
        <v/>
      </c>
      <c r="DO192" s="7" t="str">
        <f>+IFERROR(VLOOKUP(DL192,Auxiliar!$A:$C,3,0),"")</f>
        <v/>
      </c>
      <c r="DQ192" s="1">
        <v>2607</v>
      </c>
      <c r="DR192" s="12" t="s">
        <v>24</v>
      </c>
      <c r="DS192" s="6">
        <f>+IFERROR(VALUE(RIGHT(Tabla21[[#This Row],[B2B]],6)),"")</f>
        <v>2607</v>
      </c>
      <c r="DT192" s="6" t="str">
        <f>+IFERROR(VLOOKUP(DR192,Auxiliar!$A:$C,2,0),"")</f>
        <v>CORONA PORRON</v>
      </c>
      <c r="DU192" s="7" t="str">
        <f>+IFERROR(VLOOKUP(DR192,Auxiliar!$A:$C,3,0),"")</f>
        <v>1b 5% | 20b 0%</v>
      </c>
      <c r="DW192" s="1">
        <v>4921</v>
      </c>
      <c r="DX192" s="12" t="s">
        <v>43</v>
      </c>
      <c r="DY192" s="6">
        <f>+IFERROR(VALUE(RIGHT(Tabla22[[#This Row],[B2B]],6)),"")</f>
        <v>4921</v>
      </c>
      <c r="DZ192" s="6" t="str">
        <f>+IFERROR(VLOOKUP(DX192,Auxiliar!$A:$C,2,0),"")</f>
        <v xml:space="preserve">VALUE LATA </v>
      </c>
      <c r="EA192" s="7" t="str">
        <f>+IFERROR(VLOOKUP(DX192,Auxiliar!$A:$C,3,0),"")</f>
        <v>1b 15% | 100b 18%</v>
      </c>
      <c r="EC192" s="1">
        <v>4915</v>
      </c>
      <c r="ED192" s="12" t="s">
        <v>47</v>
      </c>
      <c r="EE192" s="6">
        <f>+IFERROR(VALUE(RIGHT(Tabla23[[#This Row],[B2B]],6)),"")</f>
        <v>4915</v>
      </c>
      <c r="EF192" s="6" t="str">
        <f>+IFERROR(VLOOKUP(ED192,Auxiliar!$A:$C,2,0),"")</f>
        <v>VALUE LATON</v>
      </c>
      <c r="EG192" s="7" t="str">
        <f>+IFERROR(VLOOKUP(ED192,Auxiliar!$A:$C,3,0),"")</f>
        <v>1b 10% | 5b 15% | 192b 0%</v>
      </c>
      <c r="EI192" s="1"/>
      <c r="EJ192" s="12"/>
      <c r="EK192" s="6" t="str">
        <f>+IFERROR(VALUE(RIGHT(Tabla24[[#This Row],[B2B]],6)),"")</f>
        <v/>
      </c>
      <c r="EL192" s="6" t="str">
        <f>+IFERROR(VLOOKUP(EJ192,Auxiliar!$A:$C,2,0),"")</f>
        <v/>
      </c>
      <c r="EM192" s="7" t="str">
        <f>+IFERROR(VLOOKUP(EJ192,Auxiliar!$A:$C,3,0),"")</f>
        <v/>
      </c>
      <c r="EO192" s="1"/>
      <c r="EP192" s="12"/>
      <c r="EQ192" s="6" t="str">
        <f>+IFERROR(VALUE(RIGHT(Tabla25[[#This Row],[B2B]],6)),"")</f>
        <v/>
      </c>
      <c r="ER192" s="6" t="str">
        <f>+IFERROR(VLOOKUP(EP192,Auxiliar!$A:$C,2,0),"")</f>
        <v/>
      </c>
      <c r="ES192" s="7" t="str">
        <f>+IFERROR(VLOOKUP(EP192,Auxiliar!$A:$C,3,0),"")</f>
        <v/>
      </c>
      <c r="EU192" s="1"/>
      <c r="EV192" s="12"/>
      <c r="EW192" s="6" t="str">
        <f>+IFERROR(VALUE(RIGHT(Tabla26[[#This Row],[B2B]],6)),"")</f>
        <v/>
      </c>
      <c r="EX192" s="6" t="str">
        <f>+IFERROR(VLOOKUP(EV192,Auxiliar!$A:$C,2,0),"")</f>
        <v/>
      </c>
      <c r="EY192" s="7" t="str">
        <f>+IFERROR(VLOOKUP(EV192,Auxiliar!$A:$C,3,0),"")</f>
        <v/>
      </c>
      <c r="EZ192" s="1"/>
      <c r="FA192" s="12"/>
      <c r="FB192" s="6" t="str">
        <f>+IFERROR(VALUE(RIGHT(Tabla27[[#This Row],[B2B]],6)),"")</f>
        <v/>
      </c>
      <c r="FC192" s="6" t="str">
        <f>+IFERROR(VLOOKUP(FA192,Auxiliar!$A:$C,2,0),"")</f>
        <v/>
      </c>
      <c r="FD192" s="7" t="str">
        <f>+IFERROR(VLOOKUP(FA192,Auxiliar!$A:$C,3,0),"")</f>
        <v/>
      </c>
      <c r="FE192" s="1"/>
      <c r="FF192" s="12"/>
      <c r="FG192" s="6" t="str">
        <f>+IFERROR(VALUE(RIGHT(Tabla28[[#This Row],[B2B]],6)),"")</f>
        <v/>
      </c>
      <c r="FH192" s="6" t="str">
        <f>+IFERROR(VLOOKUP(FF192,Auxiliar!$A:$C,2,0),"")</f>
        <v/>
      </c>
      <c r="FI192" s="7" t="str">
        <f>+IFERROR(VLOOKUP(FF192,Auxiliar!$A:$C,3,0),"")</f>
        <v/>
      </c>
      <c r="FJ192" s="1"/>
      <c r="FK192" s="12"/>
      <c r="FL192" s="6" t="str">
        <f>+IFERROR(VALUE(RIGHT(Tabla29[[#This Row],[B2B]],6)),"")</f>
        <v/>
      </c>
      <c r="FM192" s="6" t="str">
        <f>+IFERROR(VLOOKUP(FK192,Auxiliar!$A:$C,2,0),"")</f>
        <v/>
      </c>
      <c r="FN192" s="7" t="str">
        <f>+IFERROR(VLOOKUP(FK192,Auxiliar!$A:$C,3,0),"")</f>
        <v/>
      </c>
      <c r="FO192" s="1"/>
      <c r="FP192" s="12"/>
      <c r="FQ192" s="6" t="str">
        <f>+IFERROR(VALUE(RIGHT(Tabla30[[#This Row],[B2B]],6)),"")</f>
        <v/>
      </c>
      <c r="FR192" s="6" t="str">
        <f>+IFERROR(VLOOKUP(FP192,Auxiliar!$A:$C,2,0),"")</f>
        <v/>
      </c>
      <c r="FS192" s="7"/>
      <c r="FT192" s="1"/>
      <c r="FU192" s="12"/>
      <c r="FV192" s="6" t="str">
        <f>+IFERROR(VALUE(RIGHT(Tabla31[[#This Row],[B2B]],6)),"")</f>
        <v/>
      </c>
      <c r="FW192" s="6" t="str">
        <f>+IFERROR(VLOOKUP(FU192,Auxiliar!$A:$C,2,0),"")</f>
        <v/>
      </c>
      <c r="FX192" s="7" t="str">
        <f>+IFERROR(VLOOKUP(FU192,Auxiliar!$A:$C,3,0),"")</f>
        <v/>
      </c>
      <c r="FY192" s="1"/>
      <c r="FZ192" s="12"/>
      <c r="GA192" s="6" t="str">
        <f>+IFERROR(VALUE(RIGHT(Tabla32[[#This Row],[B2B]],6)),"")</f>
        <v/>
      </c>
      <c r="GB192" s="6" t="str">
        <f>+IFERROR(VLOOKUP(FZ192,Auxiliar!$A:$C,2,0),"")</f>
        <v/>
      </c>
      <c r="GC192" s="7" t="str">
        <f>+IFERROR(VLOOKUP(FZ192,Auxiliar!$A:$C,3,0),"")</f>
        <v/>
      </c>
      <c r="GD192" s="1"/>
      <c r="GE192" s="12"/>
      <c r="GF192" s="6" t="str">
        <f>+IFERROR(VALUE(RIGHT(Tabla33[[#This Row],[B2B]],6)),"")</f>
        <v/>
      </c>
      <c r="GG192" s="6" t="str">
        <f>+IFERROR(VLOOKUP(GE192,Auxiliar!$A:$C,2,0),"")</f>
        <v/>
      </c>
      <c r="GH192" s="7" t="str">
        <f>+IFERROR(VLOOKUP(GE192,Auxiliar!$A:$C,3,0),"")</f>
        <v/>
      </c>
    </row>
    <row r="193" spans="1:190" x14ac:dyDescent="0.25">
      <c r="A193" s="1"/>
      <c r="B193" s="1"/>
      <c r="C193" t="str">
        <f>+IFERROR(VALUE(RIGHT(Tabla1[[#This Row],[B2B]],6)),"")</f>
        <v/>
      </c>
      <c r="D193" t="str">
        <f>+IFERROR(VLOOKUP(B193,Auxiliar!$A:$C,2,0),"")</f>
        <v/>
      </c>
      <c r="E193" s="5" t="str">
        <f>+IFERROR(VLOOKUP(B193,Auxiliar!$A:$C,3,0),"")</f>
        <v/>
      </c>
      <c r="S193" s="1">
        <v>3397</v>
      </c>
      <c r="T193" s="1" t="s">
        <v>9</v>
      </c>
      <c r="U193" s="6">
        <f>+IFERROR(VALUE(RIGHT(Tabla4[[#This Row],[B2B]],6)),"")</f>
        <v>3397</v>
      </c>
      <c r="V193" s="6" t="str">
        <f>+IFERROR(VLOOKUP(T193,Auxiliar!$A:$C,2,0),"")</f>
        <v>CORE</v>
      </c>
      <c r="W193" s="7" t="str">
        <f>+IFERROR(VLOOKUP(T193,Auxiliar!$A:$C,3,0),"")</f>
        <v>0b 1% | 2b 5% | 4b 6%</v>
      </c>
      <c r="Y193" s="1">
        <v>5762</v>
      </c>
      <c r="Z193" s="1" t="s">
        <v>10</v>
      </c>
      <c r="AA193" s="6">
        <f>+IFERROR(VALUE(RIGHT(Tabla5[[#This Row],[B2B]],6)),"")</f>
        <v>5762</v>
      </c>
      <c r="AB193" s="6" t="str">
        <f>+IFERROR(VLOOKUP(Z193,Auxiliar!$A:$C,2,0),"")</f>
        <v>CORE</v>
      </c>
      <c r="AC193" s="7" t="str">
        <f>+IFERROR(VLOOKUP(Z193,Auxiliar!$A:$C,3,0),"")</f>
        <v>0b 1% | 3b 4% | 5b 6%</v>
      </c>
      <c r="AK193" s="1">
        <v>3177</v>
      </c>
      <c r="AL193" s="1" t="s">
        <v>30</v>
      </c>
      <c r="AM193" s="6">
        <f>+IFERROR(VALUE(RIGHT(Tabla7[[#This Row],[B2B]],6)),"")</f>
        <v>3177</v>
      </c>
      <c r="AN193" s="6" t="str">
        <f>+IFERROR(VLOOKUP(AL193,Auxiliar!$A:$C,2,0),"")</f>
        <v>LATONES</v>
      </c>
      <c r="AO193" s="7" t="str">
        <f>+IFERROR(VLOOKUP(AL193,Auxiliar!$A:$C,3,0),"")</f>
        <v>1b 4% | 5b 7% | 97b 0%</v>
      </c>
      <c r="AQ193" s="1">
        <v>5139</v>
      </c>
      <c r="AR193" s="1" t="s">
        <v>31</v>
      </c>
      <c r="AS193" s="6">
        <f>+IFERROR(VALUE(RIGHT(Tabla8[[#This Row],[B2B]],6)),"")</f>
        <v>5139</v>
      </c>
      <c r="AT193" s="6" t="str">
        <f>+IFERROR(VLOOKUP(AR193,Auxiliar!$A:$C,2,0),"")</f>
        <v>LATONES</v>
      </c>
      <c r="AU193" s="7" t="str">
        <f>+IFERROR(VLOOKUP(AR193,Auxiliar!$A:$C,3,0),"")</f>
        <v>2b 3% | 4b 5% | 5b 8% | 193 0%</v>
      </c>
      <c r="AW193" s="1"/>
      <c r="AX193" s="1" t="s">
        <v>32</v>
      </c>
      <c r="AY193" s="6" t="str">
        <f>+IFERROR(VALUE(RIGHT(Tabla9[[#This Row],[B2B]],6)),"")</f>
        <v/>
      </c>
      <c r="AZ193" s="6" t="str">
        <f>+IFERROR(VLOOKUP(AX193,Auxiliar!$A:$C,2,0),"")</f>
        <v>LATONES</v>
      </c>
      <c r="BA193" s="7" t="str">
        <f>+IFERROR(VLOOKUP(AX193,Auxiliar!$A:$C,3,0),"")</f>
        <v>2b 3% | 4b 4% | 6b 5% | 10b 8%  | 385b 0%</v>
      </c>
      <c r="BC193" s="1"/>
      <c r="BD193" s="1" t="s">
        <v>33</v>
      </c>
      <c r="BE193" s="6" t="str">
        <f>+IFERROR(VALUE(RIGHT(Tabla10[[#This Row],[B2B]],6)),"")</f>
        <v/>
      </c>
      <c r="BF193" s="6" t="str">
        <f>+IFERROR(VLOOKUP(BD193,Auxiliar!$A:$C,2,0),"")</f>
        <v>LATONES</v>
      </c>
      <c r="BG193" s="7" t="str">
        <f>+IFERROR(VLOOKUP(BD193,Auxiliar!$A:$C,3,0),"")</f>
        <v>6b 4% | 12b 5% | 15b 8% | 385b 0%</v>
      </c>
      <c r="BI193" s="1"/>
      <c r="BJ193" s="1"/>
      <c r="BK193" s="6" t="str">
        <f>+IFERROR(VALUE(RIGHT(Tabla11[[#This Row],[B2B]],6)),"")</f>
        <v/>
      </c>
      <c r="BL193" s="6" t="str">
        <f>+IFERROR(VLOOKUP(BJ193,Auxiliar!$A:$C,2,0),"")</f>
        <v/>
      </c>
      <c r="BM193" s="7" t="str">
        <f>+IFERROR(VLOOKUP(BJ193,Auxiliar!$A:$C,3,0),"")</f>
        <v/>
      </c>
      <c r="BO193" s="1">
        <v>5992</v>
      </c>
      <c r="BP193" s="1" t="s">
        <v>39</v>
      </c>
      <c r="BQ193" s="6">
        <f>+IFERROR(VALUE(RIGHT(Tabla12[[#This Row],[B2B]],6)),"")</f>
        <v>5992</v>
      </c>
      <c r="BR193" s="6" t="str">
        <f>+IFERROR(VLOOKUP(BP193,Auxiliar!$A:$C,2,0),"")</f>
        <v>VALUE LITRO</v>
      </c>
      <c r="BS193" s="7" t="str">
        <f>+IFERROR(VLOOKUP(BP193,Auxiliar!$A:$C,3,0),"")</f>
        <v>1b 12%</v>
      </c>
      <c r="CA193" s="1">
        <v>2701</v>
      </c>
      <c r="CB193" s="1" t="s">
        <v>35</v>
      </c>
      <c r="CC193" s="6">
        <f>+IFERROR(VALUE(RIGHT(Tabla14[[#This Row],[B2B]],6)),"")</f>
        <v>2701</v>
      </c>
      <c r="CD193" s="6" t="str">
        <f>+IFERROR(VLOOKUP(CB193,Auxiliar!$A:$C,2,0),"")</f>
        <v>Corona 710cc</v>
      </c>
      <c r="CE193" s="7" t="str">
        <f>+IFERROR(VLOOKUP(CB193,Auxiliar!$A:$C,3,0),"")</f>
        <v>1b 10% | 85b 0%</v>
      </c>
      <c r="CG193" s="1"/>
      <c r="CH193" s="1"/>
      <c r="CI193" s="6" t="str">
        <f>+IFERROR(VALUE(RIGHT(Tabla15[[#This Row],[B2B]],6)),"")</f>
        <v/>
      </c>
      <c r="CJ193" s="6" t="str">
        <f>+IFERROR(VLOOKUP(CH193,Auxiliar!$A:$C,2,0),"")</f>
        <v/>
      </c>
      <c r="CK193" s="7" t="str">
        <f>+IFERROR(VLOOKUP(CH193,Auxiliar!$A:$C,3,0),"")</f>
        <v/>
      </c>
      <c r="CM193" s="1">
        <v>2607</v>
      </c>
      <c r="CN193" s="1" t="s">
        <v>20</v>
      </c>
      <c r="CO193" s="6">
        <v>2607</v>
      </c>
      <c r="CP193" s="6" t="s">
        <v>20</v>
      </c>
      <c r="CQ193" s="7" t="s">
        <v>21</v>
      </c>
      <c r="CS193" s="1"/>
      <c r="CT193" s="1"/>
      <c r="CU193" s="6" t="str">
        <f>+IFERROR(VALUE(RIGHT(Tabla17[[#This Row],[B2B]],6)),"")</f>
        <v/>
      </c>
      <c r="CV193" s="6" t="str">
        <f>+IFERROR(VLOOKUP(CT193,Auxiliar!$A:$C,2,0),"")</f>
        <v/>
      </c>
      <c r="CW193" s="7" t="str">
        <f>+IFERROR(VLOOKUP(CT193,Auxiliar!$A:$C,3,0),"")</f>
        <v/>
      </c>
      <c r="CY193" s="1">
        <v>2607</v>
      </c>
      <c r="CZ193" s="1" t="s">
        <v>16</v>
      </c>
      <c r="DA193" s="6">
        <f>+IFERROR(VALUE(RIGHT(Tabla18[[#This Row],[B2B]],6)),"")</f>
        <v>2607</v>
      </c>
      <c r="DB193" s="6" t="str">
        <f>+IFERROR(VLOOKUP(CZ193,Auxiliar!$A:$C,2,0),"")</f>
        <v>PREMIUM</v>
      </c>
      <c r="DC193" s="7" t="str">
        <f>+IFERROR(VLOOKUP(CZ193,Auxiliar!$A:$C,3,0),"")</f>
        <v>0b 0% | 2b 2% | 5b 3,5% | 10b 5%</v>
      </c>
      <c r="DE193" s="1">
        <v>2607</v>
      </c>
      <c r="DF193" s="1" t="s">
        <v>19</v>
      </c>
      <c r="DG193" s="6">
        <f>+IFERROR(VALUE(RIGHT(Tabla19[[#This Row],[B2B]],6)),"")</f>
        <v>2607</v>
      </c>
      <c r="DH193" s="6" t="str">
        <f>+IFERROR(VLOOKUP(DF193,Auxiliar!$A:$C,2,0),"")</f>
        <v>MICHELOB</v>
      </c>
      <c r="DI193" s="7" t="str">
        <f>+IFERROR(VLOOKUP(DF193,Auxiliar!$A:$C,3,0),"")</f>
        <v>1b 7% | 3b 22% | 8b 27%</v>
      </c>
      <c r="DK193" s="1"/>
      <c r="DL193" s="1"/>
      <c r="DM193" s="6" t="str">
        <f>+IFERROR(VALUE(RIGHT(Tabla20[[#This Row],[B2B]],6)),"")</f>
        <v/>
      </c>
      <c r="DN193" s="6" t="str">
        <f>+IFERROR(VLOOKUP(DL193,Auxiliar!$A:$C,2,0),"")</f>
        <v/>
      </c>
      <c r="DO193" s="7" t="str">
        <f>+IFERROR(VLOOKUP(DL193,Auxiliar!$A:$C,3,0),"")</f>
        <v/>
      </c>
      <c r="DQ193" s="1">
        <v>2617</v>
      </c>
      <c r="DR193" s="12" t="s">
        <v>24</v>
      </c>
      <c r="DS193" s="6">
        <f>+IFERROR(VALUE(RIGHT(Tabla21[[#This Row],[B2B]],6)),"")</f>
        <v>2617</v>
      </c>
      <c r="DT193" s="6" t="str">
        <f>+IFERROR(VLOOKUP(DR193,Auxiliar!$A:$C,2,0),"")</f>
        <v>CORONA PORRON</v>
      </c>
      <c r="DU193" s="7" t="str">
        <f>+IFERROR(VLOOKUP(DR193,Auxiliar!$A:$C,3,0),"")</f>
        <v>1b 5% | 20b 0%</v>
      </c>
      <c r="DW193" s="1">
        <v>5994</v>
      </c>
      <c r="DX193" s="12" t="s">
        <v>43</v>
      </c>
      <c r="DY193" s="6">
        <f>+IFERROR(VALUE(RIGHT(Tabla22[[#This Row],[B2B]],6)),"")</f>
        <v>5994</v>
      </c>
      <c r="DZ193" s="6" t="str">
        <f>+IFERROR(VLOOKUP(DX193,Auxiliar!$A:$C,2,0),"")</f>
        <v xml:space="preserve">VALUE LATA </v>
      </c>
      <c r="EA193" s="7" t="str">
        <f>+IFERROR(VLOOKUP(DX193,Auxiliar!$A:$C,3,0),"")</f>
        <v>1b 15% | 100b 18%</v>
      </c>
      <c r="EC193" s="1">
        <v>4920</v>
      </c>
      <c r="ED193" s="12" t="s">
        <v>47</v>
      </c>
      <c r="EE193" s="6">
        <f>+IFERROR(VALUE(RIGHT(Tabla23[[#This Row],[B2B]],6)),"")</f>
        <v>4920</v>
      </c>
      <c r="EF193" s="6" t="str">
        <f>+IFERROR(VLOOKUP(ED193,Auxiliar!$A:$C,2,0),"")</f>
        <v>VALUE LATON</v>
      </c>
      <c r="EG193" s="7" t="str">
        <f>+IFERROR(VLOOKUP(ED193,Auxiliar!$A:$C,3,0),"")</f>
        <v>1b 10% | 5b 15% | 192b 0%</v>
      </c>
      <c r="EI193" s="1"/>
      <c r="EJ193" s="12"/>
      <c r="EK193" s="6" t="str">
        <f>+IFERROR(VALUE(RIGHT(Tabla24[[#This Row],[B2B]],6)),"")</f>
        <v/>
      </c>
      <c r="EL193" s="6" t="str">
        <f>+IFERROR(VLOOKUP(EJ193,Auxiliar!$A:$C,2,0),"")</f>
        <v/>
      </c>
      <c r="EM193" s="7" t="str">
        <f>+IFERROR(VLOOKUP(EJ193,Auxiliar!$A:$C,3,0),"")</f>
        <v/>
      </c>
      <c r="EO193" s="1"/>
      <c r="EP193" s="12"/>
      <c r="EQ193" s="6" t="str">
        <f>+IFERROR(VALUE(RIGHT(Tabla25[[#This Row],[B2B]],6)),"")</f>
        <v/>
      </c>
      <c r="ER193" s="6" t="str">
        <f>+IFERROR(VLOOKUP(EP193,Auxiliar!$A:$C,2,0),"")</f>
        <v/>
      </c>
      <c r="ES193" s="7" t="str">
        <f>+IFERROR(VLOOKUP(EP193,Auxiliar!$A:$C,3,0),"")</f>
        <v/>
      </c>
      <c r="EU193" s="1"/>
      <c r="EV193" s="12"/>
      <c r="EW193" s="6" t="str">
        <f>+IFERROR(VALUE(RIGHT(Tabla26[[#This Row],[B2B]],6)),"")</f>
        <v/>
      </c>
      <c r="EX193" s="6" t="str">
        <f>+IFERROR(VLOOKUP(EV193,Auxiliar!$A:$C,2,0),"")</f>
        <v/>
      </c>
      <c r="EY193" s="7" t="str">
        <f>+IFERROR(VLOOKUP(EV193,Auxiliar!$A:$C,3,0),"")</f>
        <v/>
      </c>
      <c r="EZ193" s="1"/>
      <c r="FA193" s="12"/>
      <c r="FB193" s="6" t="str">
        <f>+IFERROR(VALUE(RIGHT(Tabla27[[#This Row],[B2B]],6)),"")</f>
        <v/>
      </c>
      <c r="FC193" s="6" t="str">
        <f>+IFERROR(VLOOKUP(FA193,Auxiliar!$A:$C,2,0),"")</f>
        <v/>
      </c>
      <c r="FD193" s="7" t="str">
        <f>+IFERROR(VLOOKUP(FA193,Auxiliar!$A:$C,3,0),"")</f>
        <v/>
      </c>
      <c r="FE193" s="1"/>
      <c r="FF193" s="12"/>
      <c r="FG193" s="6" t="str">
        <f>+IFERROR(VALUE(RIGHT(Tabla28[[#This Row],[B2B]],6)),"")</f>
        <v/>
      </c>
      <c r="FH193" s="6" t="str">
        <f>+IFERROR(VLOOKUP(FF193,Auxiliar!$A:$C,2,0),"")</f>
        <v/>
      </c>
      <c r="FI193" s="7" t="str">
        <f>+IFERROR(VLOOKUP(FF193,Auxiliar!$A:$C,3,0),"")</f>
        <v/>
      </c>
      <c r="FJ193" s="1"/>
      <c r="FK193" s="12"/>
      <c r="FL193" s="6" t="str">
        <f>+IFERROR(VALUE(RIGHT(Tabla29[[#This Row],[B2B]],6)),"")</f>
        <v/>
      </c>
      <c r="FM193" s="6" t="str">
        <f>+IFERROR(VLOOKUP(FK193,Auxiliar!$A:$C,2,0),"")</f>
        <v/>
      </c>
      <c r="FN193" s="7" t="str">
        <f>+IFERROR(VLOOKUP(FK193,Auxiliar!$A:$C,3,0),"")</f>
        <v/>
      </c>
      <c r="FO193" s="1"/>
      <c r="FP193" s="12"/>
      <c r="FQ193" s="6" t="str">
        <f>+IFERROR(VALUE(RIGHT(Tabla30[[#This Row],[B2B]],6)),"")</f>
        <v/>
      </c>
      <c r="FR193" s="6" t="str">
        <f>+IFERROR(VLOOKUP(FP193,Auxiliar!$A:$C,2,0),"")</f>
        <v/>
      </c>
      <c r="FS193" s="7"/>
      <c r="FT193" s="1"/>
      <c r="FU193" s="12"/>
      <c r="FV193" s="6" t="str">
        <f>+IFERROR(VALUE(RIGHT(Tabla31[[#This Row],[B2B]],6)),"")</f>
        <v/>
      </c>
      <c r="FW193" s="6" t="str">
        <f>+IFERROR(VLOOKUP(FU193,Auxiliar!$A:$C,2,0),"")</f>
        <v/>
      </c>
      <c r="FX193" s="7" t="str">
        <f>+IFERROR(VLOOKUP(FU193,Auxiliar!$A:$C,3,0),"")</f>
        <v/>
      </c>
      <c r="FY193" s="1"/>
      <c r="FZ193" s="12"/>
      <c r="GA193" s="6" t="str">
        <f>+IFERROR(VALUE(RIGHT(Tabla32[[#This Row],[B2B]],6)),"")</f>
        <v/>
      </c>
      <c r="GB193" s="6" t="str">
        <f>+IFERROR(VLOOKUP(FZ193,Auxiliar!$A:$C,2,0),"")</f>
        <v/>
      </c>
      <c r="GC193" s="7" t="str">
        <f>+IFERROR(VLOOKUP(FZ193,Auxiliar!$A:$C,3,0),"")</f>
        <v/>
      </c>
      <c r="GD193" s="1"/>
      <c r="GE193" s="12"/>
      <c r="GF193" s="6" t="str">
        <f>+IFERROR(VALUE(RIGHT(Tabla33[[#This Row],[B2B]],6)),"")</f>
        <v/>
      </c>
      <c r="GG193" s="6" t="str">
        <f>+IFERROR(VLOOKUP(GE193,Auxiliar!$A:$C,2,0),"")</f>
        <v/>
      </c>
      <c r="GH193" s="7" t="str">
        <f>+IFERROR(VLOOKUP(GE193,Auxiliar!$A:$C,3,0),"")</f>
        <v/>
      </c>
    </row>
    <row r="194" spans="1:190" x14ac:dyDescent="0.25">
      <c r="A194" s="1"/>
      <c r="B194" s="1"/>
      <c r="C194" t="str">
        <f>+IFERROR(VALUE(RIGHT(Tabla1[[#This Row],[B2B]],6)),"")</f>
        <v/>
      </c>
      <c r="D194" t="str">
        <f>+IFERROR(VLOOKUP(B194,Auxiliar!$A:$C,2,0),"")</f>
        <v/>
      </c>
      <c r="E194" s="5" t="str">
        <f>+IFERROR(VLOOKUP(B194,Auxiliar!$A:$C,3,0),"")</f>
        <v/>
      </c>
      <c r="S194" s="1">
        <v>3405</v>
      </c>
      <c r="T194" s="1" t="s">
        <v>9</v>
      </c>
      <c r="U194" s="6">
        <f>+IFERROR(VALUE(RIGHT(Tabla4[[#This Row],[B2B]],6)),"")</f>
        <v>3405</v>
      </c>
      <c r="V194" s="6" t="str">
        <f>+IFERROR(VLOOKUP(T194,Auxiliar!$A:$C,2,0),"")</f>
        <v>CORE</v>
      </c>
      <c r="W194" s="7" t="str">
        <f>+IFERROR(VLOOKUP(T194,Auxiliar!$A:$C,3,0),"")</f>
        <v>0b 1% | 2b 5% | 4b 6%</v>
      </c>
      <c r="Y194" s="1">
        <v>5768</v>
      </c>
      <c r="Z194" s="1" t="s">
        <v>10</v>
      </c>
      <c r="AA194" s="6">
        <f>+IFERROR(VALUE(RIGHT(Tabla5[[#This Row],[B2B]],6)),"")</f>
        <v>5768</v>
      </c>
      <c r="AB194" s="6" t="str">
        <f>+IFERROR(VLOOKUP(Z194,Auxiliar!$A:$C,2,0),"")</f>
        <v>CORE</v>
      </c>
      <c r="AC194" s="7" t="str">
        <f>+IFERROR(VLOOKUP(Z194,Auxiliar!$A:$C,3,0),"")</f>
        <v>0b 1% | 3b 4% | 5b 6%</v>
      </c>
      <c r="AK194" s="1">
        <v>3181</v>
      </c>
      <c r="AL194" s="1" t="s">
        <v>30</v>
      </c>
      <c r="AM194" s="6">
        <f>+IFERROR(VALUE(RIGHT(Tabla7[[#This Row],[B2B]],6)),"")</f>
        <v>3181</v>
      </c>
      <c r="AN194" s="6" t="str">
        <f>+IFERROR(VLOOKUP(AL194,Auxiliar!$A:$C,2,0),"")</f>
        <v>LATONES</v>
      </c>
      <c r="AO194" s="7" t="str">
        <f>+IFERROR(VLOOKUP(AL194,Auxiliar!$A:$C,3,0),"")</f>
        <v>1b 4% | 5b 7% | 97b 0%</v>
      </c>
      <c r="AQ194" s="1">
        <v>5148</v>
      </c>
      <c r="AR194" s="1" t="s">
        <v>31</v>
      </c>
      <c r="AS194" s="6">
        <f>+IFERROR(VALUE(RIGHT(Tabla8[[#This Row],[B2B]],6)),"")</f>
        <v>5148</v>
      </c>
      <c r="AT194" s="6" t="str">
        <f>+IFERROR(VLOOKUP(AR194,Auxiliar!$A:$C,2,0),"")</f>
        <v>LATONES</v>
      </c>
      <c r="AU194" s="7" t="str">
        <f>+IFERROR(VLOOKUP(AR194,Auxiliar!$A:$C,3,0),"")</f>
        <v>2b 3% | 4b 5% | 5b 8% | 193 0%</v>
      </c>
      <c r="AW194" s="1"/>
      <c r="AX194" s="1" t="s">
        <v>32</v>
      </c>
      <c r="AY194" s="6" t="str">
        <f>+IFERROR(VALUE(RIGHT(Tabla9[[#This Row],[B2B]],6)),"")</f>
        <v/>
      </c>
      <c r="AZ194" s="6" t="str">
        <f>+IFERROR(VLOOKUP(AX194,Auxiliar!$A:$C,2,0),"")</f>
        <v>LATONES</v>
      </c>
      <c r="BA194" s="7" t="str">
        <f>+IFERROR(VLOOKUP(AX194,Auxiliar!$A:$C,3,0),"")</f>
        <v>2b 3% | 4b 4% | 6b 5% | 10b 8%  | 385b 0%</v>
      </c>
      <c r="BC194" s="1"/>
      <c r="BD194" s="1" t="s">
        <v>33</v>
      </c>
      <c r="BE194" s="6" t="str">
        <f>+IFERROR(VALUE(RIGHT(Tabla10[[#This Row],[B2B]],6)),"")</f>
        <v/>
      </c>
      <c r="BF194" s="6" t="str">
        <f>+IFERROR(VLOOKUP(BD194,Auxiliar!$A:$C,2,0),"")</f>
        <v>LATONES</v>
      </c>
      <c r="BG194" s="7" t="str">
        <f>+IFERROR(VLOOKUP(BD194,Auxiliar!$A:$C,3,0),"")</f>
        <v>6b 4% | 12b 5% | 15b 8% | 385b 0%</v>
      </c>
      <c r="BI194" s="1"/>
      <c r="BJ194" s="1"/>
      <c r="BK194" s="6" t="str">
        <f>+IFERROR(VALUE(RIGHT(Tabla11[[#This Row],[B2B]],6)),"")</f>
        <v/>
      </c>
      <c r="BL194" s="6" t="str">
        <f>+IFERROR(VLOOKUP(BJ194,Auxiliar!$A:$C,2,0),"")</f>
        <v/>
      </c>
      <c r="BM194" s="7" t="str">
        <f>+IFERROR(VLOOKUP(BJ194,Auxiliar!$A:$C,3,0),"")</f>
        <v/>
      </c>
      <c r="BO194" s="1">
        <v>4921</v>
      </c>
      <c r="BP194" s="1" t="s">
        <v>39</v>
      </c>
      <c r="BQ194" s="6">
        <f>+IFERROR(VALUE(RIGHT(Tabla12[[#This Row],[B2B]],6)),"")</f>
        <v>4921</v>
      </c>
      <c r="BR194" s="6" t="str">
        <f>+IFERROR(VLOOKUP(BP194,Auxiliar!$A:$C,2,0),"")</f>
        <v>VALUE LITRO</v>
      </c>
      <c r="BS194" s="7" t="str">
        <f>+IFERROR(VLOOKUP(BP194,Auxiliar!$A:$C,3,0),"")</f>
        <v>1b 12%</v>
      </c>
      <c r="CA194" s="1">
        <v>2702</v>
      </c>
      <c r="CB194" s="1" t="s">
        <v>35</v>
      </c>
      <c r="CC194" s="6">
        <f>+IFERROR(VALUE(RIGHT(Tabla14[[#This Row],[B2B]],6)),"")</f>
        <v>2702</v>
      </c>
      <c r="CD194" s="6" t="str">
        <f>+IFERROR(VLOOKUP(CB194,Auxiliar!$A:$C,2,0),"")</f>
        <v>Corona 710cc</v>
      </c>
      <c r="CE194" s="7" t="str">
        <f>+IFERROR(VLOOKUP(CB194,Auxiliar!$A:$C,3,0),"")</f>
        <v>1b 10% | 85b 0%</v>
      </c>
      <c r="CG194" s="1"/>
      <c r="CH194" s="1"/>
      <c r="CI194" s="6" t="str">
        <f>+IFERROR(VALUE(RIGHT(Tabla15[[#This Row],[B2B]],6)),"")</f>
        <v/>
      </c>
      <c r="CJ194" s="6" t="str">
        <f>+IFERROR(VLOOKUP(CH194,Auxiliar!$A:$C,2,0),"")</f>
        <v/>
      </c>
      <c r="CK194" s="7" t="str">
        <f>+IFERROR(VLOOKUP(CH194,Auxiliar!$A:$C,3,0),"")</f>
        <v/>
      </c>
      <c r="CM194" s="1">
        <v>2617</v>
      </c>
      <c r="CN194" s="1" t="s">
        <v>20</v>
      </c>
      <c r="CO194" s="6">
        <v>2617</v>
      </c>
      <c r="CP194" s="6" t="s">
        <v>20</v>
      </c>
      <c r="CQ194" s="7" t="s">
        <v>21</v>
      </c>
      <c r="CS194" s="1"/>
      <c r="CT194" s="1"/>
      <c r="CU194" s="6" t="str">
        <f>+IFERROR(VALUE(RIGHT(Tabla17[[#This Row],[B2B]],6)),"")</f>
        <v/>
      </c>
      <c r="CV194" s="6" t="str">
        <f>+IFERROR(VLOOKUP(CT194,Auxiliar!$A:$C,2,0),"")</f>
        <v/>
      </c>
      <c r="CW194" s="7" t="str">
        <f>+IFERROR(VLOOKUP(CT194,Auxiliar!$A:$C,3,0),"")</f>
        <v/>
      </c>
      <c r="CY194" s="1">
        <v>2617</v>
      </c>
      <c r="CZ194" s="1" t="s">
        <v>16</v>
      </c>
      <c r="DA194" s="6">
        <f>+IFERROR(VALUE(RIGHT(Tabla18[[#This Row],[B2B]],6)),"")</f>
        <v>2617</v>
      </c>
      <c r="DB194" s="6" t="str">
        <f>+IFERROR(VLOOKUP(CZ194,Auxiliar!$A:$C,2,0),"")</f>
        <v>PREMIUM</v>
      </c>
      <c r="DC194" s="7" t="str">
        <f>+IFERROR(VLOOKUP(CZ194,Auxiliar!$A:$C,3,0),"")</f>
        <v>0b 0% | 2b 2% | 5b 3,5% | 10b 5%</v>
      </c>
      <c r="DE194" s="1">
        <v>2617</v>
      </c>
      <c r="DF194" s="1" t="s">
        <v>19</v>
      </c>
      <c r="DG194" s="6">
        <f>+IFERROR(VALUE(RIGHT(Tabla19[[#This Row],[B2B]],6)),"")</f>
        <v>2617</v>
      </c>
      <c r="DH194" s="6" t="str">
        <f>+IFERROR(VLOOKUP(DF194,Auxiliar!$A:$C,2,0),"")</f>
        <v>MICHELOB</v>
      </c>
      <c r="DI194" s="7" t="str">
        <f>+IFERROR(VLOOKUP(DF194,Auxiliar!$A:$C,3,0),"")</f>
        <v>1b 7% | 3b 22% | 8b 27%</v>
      </c>
      <c r="DK194" s="1"/>
      <c r="DL194" s="1"/>
      <c r="DM194" s="6" t="str">
        <f>+IFERROR(VALUE(RIGHT(Tabla20[[#This Row],[B2B]],6)),"")</f>
        <v/>
      </c>
      <c r="DN194" s="6" t="str">
        <f>+IFERROR(VLOOKUP(DL194,Auxiliar!$A:$C,2,0),"")</f>
        <v/>
      </c>
      <c r="DO194" s="7" t="str">
        <f>+IFERROR(VLOOKUP(DL194,Auxiliar!$A:$C,3,0),"")</f>
        <v/>
      </c>
      <c r="DQ194" s="1">
        <v>2623</v>
      </c>
      <c r="DR194" s="12" t="s">
        <v>24</v>
      </c>
      <c r="DS194" s="6">
        <f>+IFERROR(VALUE(RIGHT(Tabla21[[#This Row],[B2B]],6)),"")</f>
        <v>2623</v>
      </c>
      <c r="DT194" s="6" t="str">
        <f>+IFERROR(VLOOKUP(DR194,Auxiliar!$A:$C,2,0),"")</f>
        <v>CORONA PORRON</v>
      </c>
      <c r="DU194" s="7" t="str">
        <f>+IFERROR(VLOOKUP(DR194,Auxiliar!$A:$C,3,0),"")</f>
        <v>1b 5% | 20b 0%</v>
      </c>
      <c r="DW194" s="1">
        <v>4937</v>
      </c>
      <c r="DX194" s="12" t="s">
        <v>43</v>
      </c>
      <c r="DY194" s="6">
        <f>+IFERROR(VALUE(RIGHT(Tabla22[[#This Row],[B2B]],6)),"")</f>
        <v>4937</v>
      </c>
      <c r="DZ194" s="6" t="str">
        <f>+IFERROR(VLOOKUP(DX194,Auxiliar!$A:$C,2,0),"")</f>
        <v xml:space="preserve">VALUE LATA </v>
      </c>
      <c r="EA194" s="7" t="str">
        <f>+IFERROR(VLOOKUP(DX194,Auxiliar!$A:$C,3,0),"")</f>
        <v>1b 15% | 100b 18%</v>
      </c>
      <c r="EC194" s="1">
        <v>5992</v>
      </c>
      <c r="ED194" s="12" t="s">
        <v>47</v>
      </c>
      <c r="EE194" s="6">
        <f>+IFERROR(VALUE(RIGHT(Tabla23[[#This Row],[B2B]],6)),"")</f>
        <v>5992</v>
      </c>
      <c r="EF194" s="6" t="str">
        <f>+IFERROR(VLOOKUP(ED194,Auxiliar!$A:$C,2,0),"")</f>
        <v>VALUE LATON</v>
      </c>
      <c r="EG194" s="7" t="str">
        <f>+IFERROR(VLOOKUP(ED194,Auxiliar!$A:$C,3,0),"")</f>
        <v>1b 10% | 5b 15% | 192b 0%</v>
      </c>
      <c r="EI194" s="1"/>
      <c r="EJ194" s="12"/>
      <c r="EK194" s="6" t="str">
        <f>+IFERROR(VALUE(RIGHT(Tabla24[[#This Row],[B2B]],6)),"")</f>
        <v/>
      </c>
      <c r="EL194" s="6" t="str">
        <f>+IFERROR(VLOOKUP(EJ194,Auxiliar!$A:$C,2,0),"")</f>
        <v/>
      </c>
      <c r="EM194" s="7" t="str">
        <f>+IFERROR(VLOOKUP(EJ194,Auxiliar!$A:$C,3,0),"")</f>
        <v/>
      </c>
      <c r="EO194" s="1"/>
      <c r="EP194" s="12"/>
      <c r="EQ194" s="6" t="str">
        <f>+IFERROR(VALUE(RIGHT(Tabla25[[#This Row],[B2B]],6)),"")</f>
        <v/>
      </c>
      <c r="ER194" s="6" t="str">
        <f>+IFERROR(VLOOKUP(EP194,Auxiliar!$A:$C,2,0),"")</f>
        <v/>
      </c>
      <c r="ES194" s="7" t="str">
        <f>+IFERROR(VLOOKUP(EP194,Auxiliar!$A:$C,3,0),"")</f>
        <v/>
      </c>
      <c r="EU194" s="1"/>
      <c r="EV194" s="12"/>
      <c r="EW194" s="6" t="str">
        <f>+IFERROR(VALUE(RIGHT(Tabla26[[#This Row],[B2B]],6)),"")</f>
        <v/>
      </c>
      <c r="EX194" s="6" t="str">
        <f>+IFERROR(VLOOKUP(EV194,Auxiliar!$A:$C,2,0),"")</f>
        <v/>
      </c>
      <c r="EY194" s="7" t="str">
        <f>+IFERROR(VLOOKUP(EV194,Auxiliar!$A:$C,3,0),"")</f>
        <v/>
      </c>
      <c r="EZ194" s="1"/>
      <c r="FA194" s="12"/>
      <c r="FB194" s="6" t="str">
        <f>+IFERROR(VALUE(RIGHT(Tabla27[[#This Row],[B2B]],6)),"")</f>
        <v/>
      </c>
      <c r="FC194" s="6" t="str">
        <f>+IFERROR(VLOOKUP(FA194,Auxiliar!$A:$C,2,0),"")</f>
        <v/>
      </c>
      <c r="FD194" s="7" t="str">
        <f>+IFERROR(VLOOKUP(FA194,Auxiliar!$A:$C,3,0),"")</f>
        <v/>
      </c>
      <c r="FE194" s="1"/>
      <c r="FF194" s="12"/>
      <c r="FG194" s="6" t="str">
        <f>+IFERROR(VALUE(RIGHT(Tabla28[[#This Row],[B2B]],6)),"")</f>
        <v/>
      </c>
      <c r="FH194" s="6" t="str">
        <f>+IFERROR(VLOOKUP(FF194,Auxiliar!$A:$C,2,0),"")</f>
        <v/>
      </c>
      <c r="FI194" s="7" t="str">
        <f>+IFERROR(VLOOKUP(FF194,Auxiliar!$A:$C,3,0),"")</f>
        <v/>
      </c>
      <c r="FJ194" s="1"/>
      <c r="FK194" s="12"/>
      <c r="FL194" s="6" t="str">
        <f>+IFERROR(VALUE(RIGHT(Tabla29[[#This Row],[B2B]],6)),"")</f>
        <v/>
      </c>
      <c r="FM194" s="6" t="str">
        <f>+IFERROR(VLOOKUP(FK194,Auxiliar!$A:$C,2,0),"")</f>
        <v/>
      </c>
      <c r="FN194" s="7" t="str">
        <f>+IFERROR(VLOOKUP(FK194,Auxiliar!$A:$C,3,0),"")</f>
        <v/>
      </c>
      <c r="FO194" s="1"/>
      <c r="FP194" s="12"/>
      <c r="FQ194" s="6" t="str">
        <f>+IFERROR(VALUE(RIGHT(Tabla30[[#This Row],[B2B]],6)),"")</f>
        <v/>
      </c>
      <c r="FR194" s="6" t="str">
        <f>+IFERROR(VLOOKUP(FP194,Auxiliar!$A:$C,2,0),"")</f>
        <v/>
      </c>
      <c r="FS194" s="7"/>
      <c r="FT194" s="1"/>
      <c r="FU194" s="12"/>
      <c r="FV194" s="6" t="str">
        <f>+IFERROR(VALUE(RIGHT(Tabla31[[#This Row],[B2B]],6)),"")</f>
        <v/>
      </c>
      <c r="FW194" s="6" t="str">
        <f>+IFERROR(VLOOKUP(FU194,Auxiliar!$A:$C,2,0),"")</f>
        <v/>
      </c>
      <c r="FX194" s="7" t="str">
        <f>+IFERROR(VLOOKUP(FU194,Auxiliar!$A:$C,3,0),"")</f>
        <v/>
      </c>
      <c r="FY194" s="1"/>
      <c r="FZ194" s="12"/>
      <c r="GA194" s="6" t="str">
        <f>+IFERROR(VALUE(RIGHT(Tabla32[[#This Row],[B2B]],6)),"")</f>
        <v/>
      </c>
      <c r="GB194" s="6" t="str">
        <f>+IFERROR(VLOOKUP(FZ194,Auxiliar!$A:$C,2,0),"")</f>
        <v/>
      </c>
      <c r="GC194" s="7" t="str">
        <f>+IFERROR(VLOOKUP(FZ194,Auxiliar!$A:$C,3,0),"")</f>
        <v/>
      </c>
      <c r="GD194" s="1"/>
      <c r="GE194" s="12"/>
      <c r="GF194" s="6" t="str">
        <f>+IFERROR(VALUE(RIGHT(Tabla33[[#This Row],[B2B]],6)),"")</f>
        <v/>
      </c>
      <c r="GG194" s="6" t="str">
        <f>+IFERROR(VLOOKUP(GE194,Auxiliar!$A:$C,2,0),"")</f>
        <v/>
      </c>
      <c r="GH194" s="7" t="str">
        <f>+IFERROR(VLOOKUP(GE194,Auxiliar!$A:$C,3,0),"")</f>
        <v/>
      </c>
    </row>
    <row r="195" spans="1:190" x14ac:dyDescent="0.25">
      <c r="A195" s="1"/>
      <c r="B195" s="1"/>
      <c r="C195" t="str">
        <f>+IFERROR(VALUE(RIGHT(Tabla1[[#This Row],[B2B]],6)),"")</f>
        <v/>
      </c>
      <c r="D195" t="str">
        <f>+IFERROR(VLOOKUP(B195,Auxiliar!$A:$C,2,0),"")</f>
        <v/>
      </c>
      <c r="E195" s="5" t="str">
        <f>+IFERROR(VLOOKUP(B195,Auxiliar!$A:$C,3,0),"")</f>
        <v/>
      </c>
      <c r="S195" s="1">
        <v>3423</v>
      </c>
      <c r="T195" s="1" t="s">
        <v>9</v>
      </c>
      <c r="U195" s="6">
        <f>+IFERROR(VALUE(RIGHT(Tabla4[[#This Row],[B2B]],6)),"")</f>
        <v>3423</v>
      </c>
      <c r="V195" s="6" t="str">
        <f>+IFERROR(VLOOKUP(T195,Auxiliar!$A:$C,2,0),"")</f>
        <v>CORE</v>
      </c>
      <c r="W195" s="7" t="str">
        <f>+IFERROR(VLOOKUP(T195,Auxiliar!$A:$C,3,0),"")</f>
        <v>0b 1% | 2b 5% | 4b 6%</v>
      </c>
      <c r="Y195" s="1">
        <v>5804</v>
      </c>
      <c r="Z195" s="1" t="s">
        <v>10</v>
      </c>
      <c r="AA195" s="6">
        <f>+IFERROR(VALUE(RIGHT(Tabla5[[#This Row],[B2B]],6)),"")</f>
        <v>5804</v>
      </c>
      <c r="AB195" s="6" t="str">
        <f>+IFERROR(VLOOKUP(Z195,Auxiliar!$A:$C,2,0),"")</f>
        <v>CORE</v>
      </c>
      <c r="AC195" s="7" t="str">
        <f>+IFERROR(VLOOKUP(Z195,Auxiliar!$A:$C,3,0),"")</f>
        <v>0b 1% | 3b 4% | 5b 6%</v>
      </c>
      <c r="AK195" s="1">
        <v>3185</v>
      </c>
      <c r="AL195" s="1" t="s">
        <v>30</v>
      </c>
      <c r="AM195" s="6">
        <f>+IFERROR(VALUE(RIGHT(Tabla7[[#This Row],[B2B]],6)),"")</f>
        <v>3185</v>
      </c>
      <c r="AN195" s="6" t="str">
        <f>+IFERROR(VLOOKUP(AL195,Auxiliar!$A:$C,2,0),"")</f>
        <v>LATONES</v>
      </c>
      <c r="AO195" s="7" t="str">
        <f>+IFERROR(VLOOKUP(AL195,Auxiliar!$A:$C,3,0),"")</f>
        <v>1b 4% | 5b 7% | 97b 0%</v>
      </c>
      <c r="AQ195" s="1">
        <v>5166</v>
      </c>
      <c r="AR195" s="1" t="s">
        <v>31</v>
      </c>
      <c r="AS195" s="6">
        <f>+IFERROR(VALUE(RIGHT(Tabla8[[#This Row],[B2B]],6)),"")</f>
        <v>5166</v>
      </c>
      <c r="AT195" s="6" t="str">
        <f>+IFERROR(VLOOKUP(AR195,Auxiliar!$A:$C,2,0),"")</f>
        <v>LATONES</v>
      </c>
      <c r="AU195" s="7" t="str">
        <f>+IFERROR(VLOOKUP(AR195,Auxiliar!$A:$C,3,0),"")</f>
        <v>2b 3% | 4b 5% | 5b 8% | 193 0%</v>
      </c>
      <c r="AW195" s="1"/>
      <c r="AX195" s="1" t="s">
        <v>32</v>
      </c>
      <c r="AY195" s="6" t="str">
        <f>+IFERROR(VALUE(RIGHT(Tabla9[[#This Row],[B2B]],6)),"")</f>
        <v/>
      </c>
      <c r="AZ195" s="6" t="str">
        <f>+IFERROR(VLOOKUP(AX195,Auxiliar!$A:$C,2,0),"")</f>
        <v>LATONES</v>
      </c>
      <c r="BA195" s="7" t="str">
        <f>+IFERROR(VLOOKUP(AX195,Auxiliar!$A:$C,3,0),"")</f>
        <v>2b 3% | 4b 4% | 6b 5% | 10b 8%  | 385b 0%</v>
      </c>
      <c r="BC195" s="1"/>
      <c r="BD195" s="1" t="s">
        <v>33</v>
      </c>
      <c r="BE195" s="6" t="str">
        <f>+IFERROR(VALUE(RIGHT(Tabla10[[#This Row],[B2B]],6)),"")</f>
        <v/>
      </c>
      <c r="BF195" s="6" t="str">
        <f>+IFERROR(VLOOKUP(BD195,Auxiliar!$A:$C,2,0),"")</f>
        <v>LATONES</v>
      </c>
      <c r="BG195" s="7" t="str">
        <f>+IFERROR(VLOOKUP(BD195,Auxiliar!$A:$C,3,0),"")</f>
        <v>6b 4% | 12b 5% | 15b 8% | 385b 0%</v>
      </c>
      <c r="BI195" s="1"/>
      <c r="BJ195" s="1"/>
      <c r="BK195" s="6" t="str">
        <f>+IFERROR(VALUE(RIGHT(Tabla11[[#This Row],[B2B]],6)),"")</f>
        <v/>
      </c>
      <c r="BL195" s="6" t="str">
        <f>+IFERROR(VLOOKUP(BJ195,Auxiliar!$A:$C,2,0),"")</f>
        <v/>
      </c>
      <c r="BM195" s="7" t="str">
        <f>+IFERROR(VLOOKUP(BJ195,Auxiliar!$A:$C,3,0),"")</f>
        <v/>
      </c>
      <c r="BO195" s="1">
        <v>5994</v>
      </c>
      <c r="BP195" s="1" t="s">
        <v>39</v>
      </c>
      <c r="BQ195" s="6">
        <f>+IFERROR(VALUE(RIGHT(Tabla12[[#This Row],[B2B]],6)),"")</f>
        <v>5994</v>
      </c>
      <c r="BR195" s="6" t="str">
        <f>+IFERROR(VLOOKUP(BP195,Auxiliar!$A:$C,2,0),"")</f>
        <v>VALUE LITRO</v>
      </c>
      <c r="BS195" s="7" t="str">
        <f>+IFERROR(VLOOKUP(BP195,Auxiliar!$A:$C,3,0),"")</f>
        <v>1b 12%</v>
      </c>
      <c r="CA195" s="1">
        <v>2704</v>
      </c>
      <c r="CB195" s="1" t="s">
        <v>35</v>
      </c>
      <c r="CC195" s="6">
        <f>+IFERROR(VALUE(RIGHT(Tabla14[[#This Row],[B2B]],6)),"")</f>
        <v>2704</v>
      </c>
      <c r="CD195" s="6" t="str">
        <f>+IFERROR(VLOOKUP(CB195,Auxiliar!$A:$C,2,0),"")</f>
        <v>Corona 710cc</v>
      </c>
      <c r="CE195" s="7" t="str">
        <f>+IFERROR(VLOOKUP(CB195,Auxiliar!$A:$C,3,0),"")</f>
        <v>1b 10% | 85b 0%</v>
      </c>
      <c r="CG195" s="1"/>
      <c r="CH195" s="1"/>
      <c r="CI195" s="6" t="str">
        <f>+IFERROR(VALUE(RIGHT(Tabla15[[#This Row],[B2B]],6)),"")</f>
        <v/>
      </c>
      <c r="CJ195" s="6" t="str">
        <f>+IFERROR(VLOOKUP(CH195,Auxiliar!$A:$C,2,0),"")</f>
        <v/>
      </c>
      <c r="CK195" s="7" t="str">
        <f>+IFERROR(VLOOKUP(CH195,Auxiliar!$A:$C,3,0),"")</f>
        <v/>
      </c>
      <c r="CM195" s="1">
        <v>2623</v>
      </c>
      <c r="CN195" s="1" t="s">
        <v>20</v>
      </c>
      <c r="CO195" s="6">
        <v>2623</v>
      </c>
      <c r="CP195" s="6" t="s">
        <v>20</v>
      </c>
      <c r="CQ195" s="7" t="s">
        <v>21</v>
      </c>
      <c r="CS195" s="1"/>
      <c r="CT195" s="1"/>
      <c r="CU195" s="6" t="str">
        <f>+IFERROR(VALUE(RIGHT(Tabla17[[#This Row],[B2B]],6)),"")</f>
        <v/>
      </c>
      <c r="CV195" s="6" t="str">
        <f>+IFERROR(VLOOKUP(CT195,Auxiliar!$A:$C,2,0),"")</f>
        <v/>
      </c>
      <c r="CW195" s="7" t="str">
        <f>+IFERROR(VLOOKUP(CT195,Auxiliar!$A:$C,3,0),"")</f>
        <v/>
      </c>
      <c r="CY195" s="1">
        <v>2623</v>
      </c>
      <c r="CZ195" s="1" t="s">
        <v>16</v>
      </c>
      <c r="DA195" s="6">
        <f>+IFERROR(VALUE(RIGHT(Tabla18[[#This Row],[B2B]],6)),"")</f>
        <v>2623</v>
      </c>
      <c r="DB195" s="6" t="str">
        <f>+IFERROR(VLOOKUP(CZ195,Auxiliar!$A:$C,2,0),"")</f>
        <v>PREMIUM</v>
      </c>
      <c r="DC195" s="7" t="str">
        <f>+IFERROR(VLOOKUP(CZ195,Auxiliar!$A:$C,3,0),"")</f>
        <v>0b 0% | 2b 2% | 5b 3,5% | 10b 5%</v>
      </c>
      <c r="DE195" s="1">
        <v>2623</v>
      </c>
      <c r="DF195" s="1" t="s">
        <v>19</v>
      </c>
      <c r="DG195" s="6">
        <f>+IFERROR(VALUE(RIGHT(Tabla19[[#This Row],[B2B]],6)),"")</f>
        <v>2623</v>
      </c>
      <c r="DH195" s="6" t="str">
        <f>+IFERROR(VLOOKUP(DF195,Auxiliar!$A:$C,2,0),"")</f>
        <v>MICHELOB</v>
      </c>
      <c r="DI195" s="7" t="str">
        <f>+IFERROR(VLOOKUP(DF195,Auxiliar!$A:$C,3,0),"")</f>
        <v>1b 7% | 3b 22% | 8b 27%</v>
      </c>
      <c r="DK195" s="1"/>
      <c r="DL195" s="1"/>
      <c r="DM195" s="6" t="str">
        <f>+IFERROR(VALUE(RIGHT(Tabla20[[#This Row],[B2B]],6)),"")</f>
        <v/>
      </c>
      <c r="DN195" s="6" t="str">
        <f>+IFERROR(VLOOKUP(DL195,Auxiliar!$A:$C,2,0),"")</f>
        <v/>
      </c>
      <c r="DO195" s="7" t="str">
        <f>+IFERROR(VLOOKUP(DL195,Auxiliar!$A:$C,3,0),"")</f>
        <v/>
      </c>
      <c r="DQ195" s="1">
        <v>2625</v>
      </c>
      <c r="DR195" s="12" t="s">
        <v>24</v>
      </c>
      <c r="DS195" s="6">
        <f>+IFERROR(VALUE(RIGHT(Tabla21[[#This Row],[B2B]],6)),"")</f>
        <v>2625</v>
      </c>
      <c r="DT195" s="6" t="str">
        <f>+IFERROR(VLOOKUP(DR195,Auxiliar!$A:$C,2,0),"")</f>
        <v>CORONA PORRON</v>
      </c>
      <c r="DU195" s="7" t="str">
        <f>+IFERROR(VLOOKUP(DR195,Auxiliar!$A:$C,3,0),"")</f>
        <v>1b 5% | 20b 0%</v>
      </c>
      <c r="DW195" s="1">
        <v>6010</v>
      </c>
      <c r="DX195" s="12" t="s">
        <v>43</v>
      </c>
      <c r="DY195" s="6">
        <f>+IFERROR(VALUE(RIGHT(Tabla22[[#This Row],[B2B]],6)),"")</f>
        <v>6010</v>
      </c>
      <c r="DZ195" s="6" t="str">
        <f>+IFERROR(VLOOKUP(DX195,Auxiliar!$A:$C,2,0),"")</f>
        <v xml:space="preserve">VALUE LATA </v>
      </c>
      <c r="EA195" s="7" t="str">
        <f>+IFERROR(VLOOKUP(DX195,Auxiliar!$A:$C,3,0),"")</f>
        <v>1b 15% | 100b 18%</v>
      </c>
      <c r="EC195" s="1">
        <v>4921</v>
      </c>
      <c r="ED195" s="12" t="s">
        <v>47</v>
      </c>
      <c r="EE195" s="6">
        <f>+IFERROR(VALUE(RIGHT(Tabla23[[#This Row],[B2B]],6)),"")</f>
        <v>4921</v>
      </c>
      <c r="EF195" s="6" t="str">
        <f>+IFERROR(VLOOKUP(ED195,Auxiliar!$A:$C,2,0),"")</f>
        <v>VALUE LATON</v>
      </c>
      <c r="EG195" s="7" t="str">
        <f>+IFERROR(VLOOKUP(ED195,Auxiliar!$A:$C,3,0),"")</f>
        <v>1b 10% | 5b 15% | 192b 0%</v>
      </c>
      <c r="EI195" s="1"/>
      <c r="EJ195" s="12"/>
      <c r="EK195" s="6" t="str">
        <f>+IFERROR(VALUE(RIGHT(Tabla24[[#This Row],[B2B]],6)),"")</f>
        <v/>
      </c>
      <c r="EL195" s="6" t="str">
        <f>+IFERROR(VLOOKUP(EJ195,Auxiliar!$A:$C,2,0),"")</f>
        <v/>
      </c>
      <c r="EM195" s="7" t="str">
        <f>+IFERROR(VLOOKUP(EJ195,Auxiliar!$A:$C,3,0),"")</f>
        <v/>
      </c>
      <c r="EO195" s="1"/>
      <c r="EP195" s="12"/>
      <c r="EQ195" s="6" t="str">
        <f>+IFERROR(VALUE(RIGHT(Tabla25[[#This Row],[B2B]],6)),"")</f>
        <v/>
      </c>
      <c r="ER195" s="6" t="str">
        <f>+IFERROR(VLOOKUP(EP195,Auxiliar!$A:$C,2,0),"")</f>
        <v/>
      </c>
      <c r="ES195" s="7" t="str">
        <f>+IFERROR(VLOOKUP(EP195,Auxiliar!$A:$C,3,0),"")</f>
        <v/>
      </c>
      <c r="EU195" s="1"/>
      <c r="EV195" s="12"/>
      <c r="EW195" s="6" t="str">
        <f>+IFERROR(VALUE(RIGHT(Tabla26[[#This Row],[B2B]],6)),"")</f>
        <v/>
      </c>
      <c r="EX195" s="6" t="str">
        <f>+IFERROR(VLOOKUP(EV195,Auxiliar!$A:$C,2,0),"")</f>
        <v/>
      </c>
      <c r="EY195" s="7" t="str">
        <f>+IFERROR(VLOOKUP(EV195,Auxiliar!$A:$C,3,0),"")</f>
        <v/>
      </c>
      <c r="EZ195" s="1"/>
      <c r="FA195" s="12"/>
      <c r="FB195" s="6" t="str">
        <f>+IFERROR(VALUE(RIGHT(Tabla27[[#This Row],[B2B]],6)),"")</f>
        <v/>
      </c>
      <c r="FC195" s="6" t="str">
        <f>+IFERROR(VLOOKUP(FA195,Auxiliar!$A:$C,2,0),"")</f>
        <v/>
      </c>
      <c r="FD195" s="7" t="str">
        <f>+IFERROR(VLOOKUP(FA195,Auxiliar!$A:$C,3,0),"")</f>
        <v/>
      </c>
      <c r="FE195" s="1"/>
      <c r="FF195" s="12"/>
      <c r="FG195" s="6" t="str">
        <f>+IFERROR(VALUE(RIGHT(Tabla28[[#This Row],[B2B]],6)),"")</f>
        <v/>
      </c>
      <c r="FH195" s="6" t="str">
        <f>+IFERROR(VLOOKUP(FF195,Auxiliar!$A:$C,2,0),"")</f>
        <v/>
      </c>
      <c r="FI195" s="7" t="str">
        <f>+IFERROR(VLOOKUP(FF195,Auxiliar!$A:$C,3,0),"")</f>
        <v/>
      </c>
      <c r="FJ195" s="1"/>
      <c r="FK195" s="12"/>
      <c r="FL195" s="6" t="str">
        <f>+IFERROR(VALUE(RIGHT(Tabla29[[#This Row],[B2B]],6)),"")</f>
        <v/>
      </c>
      <c r="FM195" s="6" t="str">
        <f>+IFERROR(VLOOKUP(FK195,Auxiliar!$A:$C,2,0),"")</f>
        <v/>
      </c>
      <c r="FN195" s="7" t="str">
        <f>+IFERROR(VLOOKUP(FK195,Auxiliar!$A:$C,3,0),"")</f>
        <v/>
      </c>
      <c r="FO195" s="1"/>
      <c r="FP195" s="12"/>
      <c r="FQ195" s="6" t="str">
        <f>+IFERROR(VALUE(RIGHT(Tabla30[[#This Row],[B2B]],6)),"")</f>
        <v/>
      </c>
      <c r="FR195" s="6" t="str">
        <f>+IFERROR(VLOOKUP(FP195,Auxiliar!$A:$C,2,0),"")</f>
        <v/>
      </c>
      <c r="FS195" s="7"/>
      <c r="FT195" s="1"/>
      <c r="FU195" s="12"/>
      <c r="FV195" s="6" t="str">
        <f>+IFERROR(VALUE(RIGHT(Tabla31[[#This Row],[B2B]],6)),"")</f>
        <v/>
      </c>
      <c r="FW195" s="6" t="str">
        <f>+IFERROR(VLOOKUP(FU195,Auxiliar!$A:$C,2,0),"")</f>
        <v/>
      </c>
      <c r="FX195" s="7" t="str">
        <f>+IFERROR(VLOOKUP(FU195,Auxiliar!$A:$C,3,0),"")</f>
        <v/>
      </c>
      <c r="FY195" s="1"/>
      <c r="FZ195" s="12"/>
      <c r="GA195" s="6" t="str">
        <f>+IFERROR(VALUE(RIGHT(Tabla32[[#This Row],[B2B]],6)),"")</f>
        <v/>
      </c>
      <c r="GB195" s="6" t="str">
        <f>+IFERROR(VLOOKUP(FZ195,Auxiliar!$A:$C,2,0),"")</f>
        <v/>
      </c>
      <c r="GC195" s="7" t="str">
        <f>+IFERROR(VLOOKUP(FZ195,Auxiliar!$A:$C,3,0),"")</f>
        <v/>
      </c>
      <c r="GD195" s="1"/>
      <c r="GE195" s="12"/>
      <c r="GF195" s="6" t="str">
        <f>+IFERROR(VALUE(RIGHT(Tabla33[[#This Row],[B2B]],6)),"")</f>
        <v/>
      </c>
      <c r="GG195" s="6" t="str">
        <f>+IFERROR(VLOOKUP(GE195,Auxiliar!$A:$C,2,0),"")</f>
        <v/>
      </c>
      <c r="GH195" s="7" t="str">
        <f>+IFERROR(VLOOKUP(GE195,Auxiliar!$A:$C,3,0),"")</f>
        <v/>
      </c>
    </row>
    <row r="196" spans="1:190" x14ac:dyDescent="0.25">
      <c r="A196" s="1"/>
      <c r="B196" s="1"/>
      <c r="C196" t="str">
        <f>+IFERROR(VALUE(RIGHT(Tabla1[[#This Row],[B2B]],6)),"")</f>
        <v/>
      </c>
      <c r="D196" t="str">
        <f>+IFERROR(VLOOKUP(B196,Auxiliar!$A:$C,2,0),"")</f>
        <v/>
      </c>
      <c r="E196" s="5" t="str">
        <f>+IFERROR(VLOOKUP(B196,Auxiliar!$A:$C,3,0),"")</f>
        <v/>
      </c>
      <c r="S196" s="1">
        <v>3434</v>
      </c>
      <c r="T196" s="1" t="s">
        <v>9</v>
      </c>
      <c r="U196" s="6">
        <f>+IFERROR(VALUE(RIGHT(Tabla4[[#This Row],[B2B]],6)),"")</f>
        <v>3434</v>
      </c>
      <c r="V196" s="6" t="str">
        <f>+IFERROR(VLOOKUP(T196,Auxiliar!$A:$C,2,0),"")</f>
        <v>CORE</v>
      </c>
      <c r="W196" s="7" t="str">
        <f>+IFERROR(VLOOKUP(T196,Auxiliar!$A:$C,3,0),"")</f>
        <v>0b 1% | 2b 5% | 4b 6%</v>
      </c>
      <c r="Y196" s="1">
        <v>5874</v>
      </c>
      <c r="Z196" s="1" t="s">
        <v>10</v>
      </c>
      <c r="AA196" s="6">
        <f>+IFERROR(VALUE(RIGHT(Tabla5[[#This Row],[B2B]],6)),"")</f>
        <v>5874</v>
      </c>
      <c r="AB196" s="6" t="str">
        <f>+IFERROR(VLOOKUP(Z196,Auxiliar!$A:$C,2,0),"")</f>
        <v>CORE</v>
      </c>
      <c r="AC196" s="7" t="str">
        <f>+IFERROR(VLOOKUP(Z196,Auxiliar!$A:$C,3,0),"")</f>
        <v>0b 1% | 3b 4% | 5b 6%</v>
      </c>
      <c r="AK196" s="1">
        <v>3188</v>
      </c>
      <c r="AL196" s="1" t="s">
        <v>30</v>
      </c>
      <c r="AM196" s="6">
        <f>+IFERROR(VALUE(RIGHT(Tabla7[[#This Row],[B2B]],6)),"")</f>
        <v>3188</v>
      </c>
      <c r="AN196" s="6" t="str">
        <f>+IFERROR(VLOOKUP(AL196,Auxiliar!$A:$C,2,0),"")</f>
        <v>LATONES</v>
      </c>
      <c r="AO196" s="7" t="str">
        <f>+IFERROR(VLOOKUP(AL196,Auxiliar!$A:$C,3,0),"")</f>
        <v>1b 4% | 5b 7% | 97b 0%</v>
      </c>
      <c r="AQ196" s="1">
        <v>5169</v>
      </c>
      <c r="AR196" s="1" t="s">
        <v>31</v>
      </c>
      <c r="AS196" s="6">
        <f>+IFERROR(VALUE(RIGHT(Tabla8[[#This Row],[B2B]],6)),"")</f>
        <v>5169</v>
      </c>
      <c r="AT196" s="6" t="str">
        <f>+IFERROR(VLOOKUP(AR196,Auxiliar!$A:$C,2,0),"")</f>
        <v>LATONES</v>
      </c>
      <c r="AU196" s="7" t="str">
        <f>+IFERROR(VLOOKUP(AR196,Auxiliar!$A:$C,3,0),"")</f>
        <v>2b 3% | 4b 5% | 5b 8% | 193 0%</v>
      </c>
      <c r="AW196" s="1"/>
      <c r="AX196" s="1" t="s">
        <v>32</v>
      </c>
      <c r="AY196" s="6" t="str">
        <f>+IFERROR(VALUE(RIGHT(Tabla9[[#This Row],[B2B]],6)),"")</f>
        <v/>
      </c>
      <c r="AZ196" s="6" t="str">
        <f>+IFERROR(VLOOKUP(AX196,Auxiliar!$A:$C,2,0),"")</f>
        <v>LATONES</v>
      </c>
      <c r="BA196" s="7" t="str">
        <f>+IFERROR(VLOOKUP(AX196,Auxiliar!$A:$C,3,0),"")</f>
        <v>2b 3% | 4b 4% | 6b 5% | 10b 8%  | 385b 0%</v>
      </c>
      <c r="BC196" s="1"/>
      <c r="BD196" s="1" t="s">
        <v>33</v>
      </c>
      <c r="BE196" s="6" t="str">
        <f>+IFERROR(VALUE(RIGHT(Tabla10[[#This Row],[B2B]],6)),"")</f>
        <v/>
      </c>
      <c r="BF196" s="6" t="str">
        <f>+IFERROR(VLOOKUP(BD196,Auxiliar!$A:$C,2,0),"")</f>
        <v>LATONES</v>
      </c>
      <c r="BG196" s="7" t="str">
        <f>+IFERROR(VLOOKUP(BD196,Auxiliar!$A:$C,3,0),"")</f>
        <v>6b 4% | 12b 5% | 15b 8% | 385b 0%</v>
      </c>
      <c r="BI196" s="1"/>
      <c r="BJ196" s="1"/>
      <c r="BK196" s="6" t="str">
        <f>+IFERROR(VALUE(RIGHT(Tabla11[[#This Row],[B2B]],6)),"")</f>
        <v/>
      </c>
      <c r="BL196" s="6" t="str">
        <f>+IFERROR(VLOOKUP(BJ196,Auxiliar!$A:$C,2,0),"")</f>
        <v/>
      </c>
      <c r="BM196" s="7" t="str">
        <f>+IFERROR(VLOOKUP(BJ196,Auxiliar!$A:$C,3,0),"")</f>
        <v/>
      </c>
      <c r="BO196" s="1">
        <v>4937</v>
      </c>
      <c r="BP196" s="1" t="s">
        <v>39</v>
      </c>
      <c r="BQ196" s="6">
        <f>+IFERROR(VALUE(RIGHT(Tabla12[[#This Row],[B2B]],6)),"")</f>
        <v>4937</v>
      </c>
      <c r="BR196" s="6" t="str">
        <f>+IFERROR(VLOOKUP(BP196,Auxiliar!$A:$C,2,0),"")</f>
        <v>VALUE LITRO</v>
      </c>
      <c r="BS196" s="7" t="str">
        <f>+IFERROR(VLOOKUP(BP196,Auxiliar!$A:$C,3,0),"")</f>
        <v>1b 12%</v>
      </c>
      <c r="CA196" s="1">
        <v>2714</v>
      </c>
      <c r="CB196" s="1" t="s">
        <v>35</v>
      </c>
      <c r="CC196" s="6">
        <f>+IFERROR(VALUE(RIGHT(Tabla14[[#This Row],[B2B]],6)),"")</f>
        <v>2714</v>
      </c>
      <c r="CD196" s="6" t="str">
        <f>+IFERROR(VLOOKUP(CB196,Auxiliar!$A:$C,2,0),"")</f>
        <v>Corona 710cc</v>
      </c>
      <c r="CE196" s="7" t="str">
        <f>+IFERROR(VLOOKUP(CB196,Auxiliar!$A:$C,3,0),"")</f>
        <v>1b 10% | 85b 0%</v>
      </c>
      <c r="CG196" s="1"/>
      <c r="CH196" s="1"/>
      <c r="CI196" s="6" t="str">
        <f>+IFERROR(VALUE(RIGHT(Tabla15[[#This Row],[B2B]],6)),"")</f>
        <v/>
      </c>
      <c r="CJ196" s="6" t="str">
        <f>+IFERROR(VLOOKUP(CH196,Auxiliar!$A:$C,2,0),"")</f>
        <v/>
      </c>
      <c r="CK196" s="7" t="str">
        <f>+IFERROR(VLOOKUP(CH196,Auxiliar!$A:$C,3,0),"")</f>
        <v/>
      </c>
      <c r="CM196" s="1">
        <v>2625</v>
      </c>
      <c r="CN196" s="1" t="s">
        <v>20</v>
      </c>
      <c r="CO196" s="6">
        <v>2625</v>
      </c>
      <c r="CP196" s="6" t="s">
        <v>20</v>
      </c>
      <c r="CQ196" s="7" t="s">
        <v>21</v>
      </c>
      <c r="CS196" s="1"/>
      <c r="CT196" s="1"/>
      <c r="CU196" s="6" t="str">
        <f>+IFERROR(VALUE(RIGHT(Tabla17[[#This Row],[B2B]],6)),"")</f>
        <v/>
      </c>
      <c r="CV196" s="6" t="str">
        <f>+IFERROR(VLOOKUP(CT196,Auxiliar!$A:$C,2,0),"")</f>
        <v/>
      </c>
      <c r="CW196" s="7" t="str">
        <f>+IFERROR(VLOOKUP(CT196,Auxiliar!$A:$C,3,0),"")</f>
        <v/>
      </c>
      <c r="CY196" s="1">
        <v>2625</v>
      </c>
      <c r="CZ196" s="1" t="s">
        <v>16</v>
      </c>
      <c r="DA196" s="6">
        <f>+IFERROR(VALUE(RIGHT(Tabla18[[#This Row],[B2B]],6)),"")</f>
        <v>2625</v>
      </c>
      <c r="DB196" s="6" t="str">
        <f>+IFERROR(VLOOKUP(CZ196,Auxiliar!$A:$C,2,0),"")</f>
        <v>PREMIUM</v>
      </c>
      <c r="DC196" s="7" t="str">
        <f>+IFERROR(VLOOKUP(CZ196,Auxiliar!$A:$C,3,0),"")</f>
        <v>0b 0% | 2b 2% | 5b 3,5% | 10b 5%</v>
      </c>
      <c r="DE196" s="1">
        <v>2625</v>
      </c>
      <c r="DF196" s="1" t="s">
        <v>19</v>
      </c>
      <c r="DG196" s="6">
        <f>+IFERROR(VALUE(RIGHT(Tabla19[[#This Row],[B2B]],6)),"")</f>
        <v>2625</v>
      </c>
      <c r="DH196" s="6" t="str">
        <f>+IFERROR(VLOOKUP(DF196,Auxiliar!$A:$C,2,0),"")</f>
        <v>MICHELOB</v>
      </c>
      <c r="DI196" s="7" t="str">
        <f>+IFERROR(VLOOKUP(DF196,Auxiliar!$A:$C,3,0),"")</f>
        <v>1b 7% | 3b 22% | 8b 27%</v>
      </c>
      <c r="DK196" s="1"/>
      <c r="DL196" s="1"/>
      <c r="DM196" s="6" t="str">
        <f>+IFERROR(VALUE(RIGHT(Tabla20[[#This Row],[B2B]],6)),"")</f>
        <v/>
      </c>
      <c r="DN196" s="6" t="str">
        <f>+IFERROR(VLOOKUP(DL196,Auxiliar!$A:$C,2,0),"")</f>
        <v/>
      </c>
      <c r="DO196" s="7" t="str">
        <f>+IFERROR(VLOOKUP(DL196,Auxiliar!$A:$C,3,0),"")</f>
        <v/>
      </c>
      <c r="DQ196" s="1">
        <v>2654</v>
      </c>
      <c r="DR196" s="12" t="s">
        <v>24</v>
      </c>
      <c r="DS196" s="6">
        <f>+IFERROR(VALUE(RIGHT(Tabla21[[#This Row],[B2B]],6)),"")</f>
        <v>2654</v>
      </c>
      <c r="DT196" s="6" t="str">
        <f>+IFERROR(VLOOKUP(DR196,Auxiliar!$A:$C,2,0),"")</f>
        <v>CORONA PORRON</v>
      </c>
      <c r="DU196" s="7" t="str">
        <f>+IFERROR(VLOOKUP(DR196,Auxiliar!$A:$C,3,0),"")</f>
        <v>1b 5% | 20b 0%</v>
      </c>
      <c r="DW196" s="1">
        <v>4951</v>
      </c>
      <c r="DX196" s="12" t="s">
        <v>43</v>
      </c>
      <c r="DY196" s="6">
        <f>+IFERROR(VALUE(RIGHT(Tabla22[[#This Row],[B2B]],6)),"")</f>
        <v>4951</v>
      </c>
      <c r="DZ196" s="6" t="str">
        <f>+IFERROR(VLOOKUP(DX196,Auxiliar!$A:$C,2,0),"")</f>
        <v xml:space="preserve">VALUE LATA </v>
      </c>
      <c r="EA196" s="7" t="str">
        <f>+IFERROR(VLOOKUP(DX196,Auxiliar!$A:$C,3,0),"")</f>
        <v>1b 15% | 100b 18%</v>
      </c>
      <c r="EC196" s="1">
        <v>5994</v>
      </c>
      <c r="ED196" s="12" t="s">
        <v>47</v>
      </c>
      <c r="EE196" s="6">
        <f>+IFERROR(VALUE(RIGHT(Tabla23[[#This Row],[B2B]],6)),"")</f>
        <v>5994</v>
      </c>
      <c r="EF196" s="6" t="str">
        <f>+IFERROR(VLOOKUP(ED196,Auxiliar!$A:$C,2,0),"")</f>
        <v>VALUE LATON</v>
      </c>
      <c r="EG196" s="7" t="str">
        <f>+IFERROR(VLOOKUP(ED196,Auxiliar!$A:$C,3,0),"")</f>
        <v>1b 10% | 5b 15% | 192b 0%</v>
      </c>
      <c r="EI196" s="1"/>
      <c r="EJ196" s="12"/>
      <c r="EK196" s="6" t="str">
        <f>+IFERROR(VALUE(RIGHT(Tabla24[[#This Row],[B2B]],6)),"")</f>
        <v/>
      </c>
      <c r="EL196" s="6" t="str">
        <f>+IFERROR(VLOOKUP(EJ196,Auxiliar!$A:$C,2,0),"")</f>
        <v/>
      </c>
      <c r="EM196" s="7" t="str">
        <f>+IFERROR(VLOOKUP(EJ196,Auxiliar!$A:$C,3,0),"")</f>
        <v/>
      </c>
      <c r="EO196" s="1"/>
      <c r="EP196" s="12"/>
      <c r="EQ196" s="6" t="str">
        <f>+IFERROR(VALUE(RIGHT(Tabla25[[#This Row],[B2B]],6)),"")</f>
        <v/>
      </c>
      <c r="ER196" s="6" t="str">
        <f>+IFERROR(VLOOKUP(EP196,Auxiliar!$A:$C,2,0),"")</f>
        <v/>
      </c>
      <c r="ES196" s="7" t="str">
        <f>+IFERROR(VLOOKUP(EP196,Auxiliar!$A:$C,3,0),"")</f>
        <v/>
      </c>
      <c r="EU196" s="1"/>
      <c r="EV196" s="12"/>
      <c r="EW196" s="6" t="str">
        <f>+IFERROR(VALUE(RIGHT(Tabla26[[#This Row],[B2B]],6)),"")</f>
        <v/>
      </c>
      <c r="EX196" s="6" t="str">
        <f>+IFERROR(VLOOKUP(EV196,Auxiliar!$A:$C,2,0),"")</f>
        <v/>
      </c>
      <c r="EY196" s="7" t="str">
        <f>+IFERROR(VLOOKUP(EV196,Auxiliar!$A:$C,3,0),"")</f>
        <v/>
      </c>
      <c r="EZ196" s="1"/>
      <c r="FA196" s="12"/>
      <c r="FB196" s="6" t="str">
        <f>+IFERROR(VALUE(RIGHT(Tabla27[[#This Row],[B2B]],6)),"")</f>
        <v/>
      </c>
      <c r="FC196" s="6" t="str">
        <f>+IFERROR(VLOOKUP(FA196,Auxiliar!$A:$C,2,0),"")</f>
        <v/>
      </c>
      <c r="FD196" s="7" t="str">
        <f>+IFERROR(VLOOKUP(FA196,Auxiliar!$A:$C,3,0),"")</f>
        <v/>
      </c>
      <c r="FE196" s="1"/>
      <c r="FF196" s="12"/>
      <c r="FG196" s="6" t="str">
        <f>+IFERROR(VALUE(RIGHT(Tabla28[[#This Row],[B2B]],6)),"")</f>
        <v/>
      </c>
      <c r="FH196" s="6" t="str">
        <f>+IFERROR(VLOOKUP(FF196,Auxiliar!$A:$C,2,0),"")</f>
        <v/>
      </c>
      <c r="FI196" s="7" t="str">
        <f>+IFERROR(VLOOKUP(FF196,Auxiliar!$A:$C,3,0),"")</f>
        <v/>
      </c>
      <c r="FJ196" s="1"/>
      <c r="FK196" s="12"/>
      <c r="FL196" s="6" t="str">
        <f>+IFERROR(VALUE(RIGHT(Tabla29[[#This Row],[B2B]],6)),"")</f>
        <v/>
      </c>
      <c r="FM196" s="6" t="str">
        <f>+IFERROR(VLOOKUP(FK196,Auxiliar!$A:$C,2,0),"")</f>
        <v/>
      </c>
      <c r="FN196" s="7" t="str">
        <f>+IFERROR(VLOOKUP(FK196,Auxiliar!$A:$C,3,0),"")</f>
        <v/>
      </c>
      <c r="FO196" s="1"/>
      <c r="FP196" s="12"/>
      <c r="FQ196" s="6" t="str">
        <f>+IFERROR(VALUE(RIGHT(Tabla30[[#This Row],[B2B]],6)),"")</f>
        <v/>
      </c>
      <c r="FR196" s="6" t="str">
        <f>+IFERROR(VLOOKUP(FP196,Auxiliar!$A:$C,2,0),"")</f>
        <v/>
      </c>
      <c r="FS196" s="7"/>
      <c r="FT196" s="1"/>
      <c r="FU196" s="12"/>
      <c r="FV196" s="6" t="str">
        <f>+IFERROR(VALUE(RIGHT(Tabla31[[#This Row],[B2B]],6)),"")</f>
        <v/>
      </c>
      <c r="FW196" s="6" t="str">
        <f>+IFERROR(VLOOKUP(FU196,Auxiliar!$A:$C,2,0),"")</f>
        <v/>
      </c>
      <c r="FX196" s="7" t="str">
        <f>+IFERROR(VLOOKUP(FU196,Auxiliar!$A:$C,3,0),"")</f>
        <v/>
      </c>
      <c r="FY196" s="1"/>
      <c r="FZ196" s="12"/>
      <c r="GA196" s="6" t="str">
        <f>+IFERROR(VALUE(RIGHT(Tabla32[[#This Row],[B2B]],6)),"")</f>
        <v/>
      </c>
      <c r="GB196" s="6" t="str">
        <f>+IFERROR(VLOOKUP(FZ196,Auxiliar!$A:$C,2,0),"")</f>
        <v/>
      </c>
      <c r="GC196" s="7" t="str">
        <f>+IFERROR(VLOOKUP(FZ196,Auxiliar!$A:$C,3,0),"")</f>
        <v/>
      </c>
      <c r="GD196" s="1"/>
      <c r="GE196" s="12"/>
      <c r="GF196" s="6" t="str">
        <f>+IFERROR(VALUE(RIGHT(Tabla33[[#This Row],[B2B]],6)),"")</f>
        <v/>
      </c>
      <c r="GG196" s="6" t="str">
        <f>+IFERROR(VLOOKUP(GE196,Auxiliar!$A:$C,2,0),"")</f>
        <v/>
      </c>
      <c r="GH196" s="7" t="str">
        <f>+IFERROR(VLOOKUP(GE196,Auxiliar!$A:$C,3,0),"")</f>
        <v/>
      </c>
    </row>
    <row r="197" spans="1:190" x14ac:dyDescent="0.25">
      <c r="A197" s="1"/>
      <c r="B197" s="1"/>
      <c r="C197" t="str">
        <f>+IFERROR(VALUE(RIGHT(Tabla1[[#This Row],[B2B]],6)),"")</f>
        <v/>
      </c>
      <c r="D197" t="str">
        <f>+IFERROR(VLOOKUP(B197,Auxiliar!$A:$C,2,0),"")</f>
        <v/>
      </c>
      <c r="E197" s="5" t="str">
        <f>+IFERROR(VLOOKUP(B197,Auxiliar!$A:$C,3,0),"")</f>
        <v/>
      </c>
      <c r="S197" s="1">
        <v>3436</v>
      </c>
      <c r="T197" s="1" t="s">
        <v>9</v>
      </c>
      <c r="U197" s="6">
        <f>+IFERROR(VALUE(RIGHT(Tabla4[[#This Row],[B2B]],6)),"")</f>
        <v>3436</v>
      </c>
      <c r="V197" s="6" t="str">
        <f>+IFERROR(VLOOKUP(T197,Auxiliar!$A:$C,2,0),"")</f>
        <v>CORE</v>
      </c>
      <c r="W197" s="7" t="str">
        <f>+IFERROR(VLOOKUP(T197,Auxiliar!$A:$C,3,0),"")</f>
        <v>0b 1% | 2b 5% | 4b 6%</v>
      </c>
      <c r="Y197" s="1">
        <v>5892</v>
      </c>
      <c r="Z197" s="1" t="s">
        <v>10</v>
      </c>
      <c r="AA197" s="6">
        <f>+IFERROR(VALUE(RIGHT(Tabla5[[#This Row],[B2B]],6)),"")</f>
        <v>5892</v>
      </c>
      <c r="AB197" s="6" t="str">
        <f>+IFERROR(VLOOKUP(Z197,Auxiliar!$A:$C,2,0),"")</f>
        <v>CORE</v>
      </c>
      <c r="AC197" s="7" t="str">
        <f>+IFERROR(VLOOKUP(Z197,Auxiliar!$A:$C,3,0),"")</f>
        <v>0b 1% | 3b 4% | 5b 6%</v>
      </c>
      <c r="AK197" s="1">
        <v>3210</v>
      </c>
      <c r="AL197" s="1" t="s">
        <v>30</v>
      </c>
      <c r="AM197" s="6">
        <f>+IFERROR(VALUE(RIGHT(Tabla7[[#This Row],[B2B]],6)),"")</f>
        <v>3210</v>
      </c>
      <c r="AN197" s="6" t="str">
        <f>+IFERROR(VLOOKUP(AL197,Auxiliar!$A:$C,2,0),"")</f>
        <v>LATONES</v>
      </c>
      <c r="AO197" s="7" t="str">
        <f>+IFERROR(VLOOKUP(AL197,Auxiliar!$A:$C,3,0),"")</f>
        <v>1b 4% | 5b 7% | 97b 0%</v>
      </c>
      <c r="AQ197" s="1">
        <v>5195</v>
      </c>
      <c r="AR197" s="1" t="s">
        <v>31</v>
      </c>
      <c r="AS197" s="6">
        <f>+IFERROR(VALUE(RIGHT(Tabla8[[#This Row],[B2B]],6)),"")</f>
        <v>5195</v>
      </c>
      <c r="AT197" s="6" t="str">
        <f>+IFERROR(VLOOKUP(AR197,Auxiliar!$A:$C,2,0),"")</f>
        <v>LATONES</v>
      </c>
      <c r="AU197" s="7" t="str">
        <f>+IFERROR(VLOOKUP(AR197,Auxiliar!$A:$C,3,0),"")</f>
        <v>2b 3% | 4b 5% | 5b 8% | 193 0%</v>
      </c>
      <c r="AW197" s="1"/>
      <c r="AX197" s="1" t="s">
        <v>32</v>
      </c>
      <c r="AY197" s="6" t="str">
        <f>+IFERROR(VALUE(RIGHT(Tabla9[[#This Row],[B2B]],6)),"")</f>
        <v/>
      </c>
      <c r="AZ197" s="6" t="str">
        <f>+IFERROR(VLOOKUP(AX197,Auxiliar!$A:$C,2,0),"")</f>
        <v>LATONES</v>
      </c>
      <c r="BA197" s="7" t="str">
        <f>+IFERROR(VLOOKUP(AX197,Auxiliar!$A:$C,3,0),"")</f>
        <v>2b 3% | 4b 4% | 6b 5% | 10b 8%  | 385b 0%</v>
      </c>
      <c r="BC197" s="1"/>
      <c r="BD197" s="1" t="s">
        <v>33</v>
      </c>
      <c r="BE197" s="6" t="str">
        <f>+IFERROR(VALUE(RIGHT(Tabla10[[#This Row],[B2B]],6)),"")</f>
        <v/>
      </c>
      <c r="BF197" s="6" t="str">
        <f>+IFERROR(VLOOKUP(BD197,Auxiliar!$A:$C,2,0),"")</f>
        <v>LATONES</v>
      </c>
      <c r="BG197" s="7" t="str">
        <f>+IFERROR(VLOOKUP(BD197,Auxiliar!$A:$C,3,0),"")</f>
        <v>6b 4% | 12b 5% | 15b 8% | 385b 0%</v>
      </c>
      <c r="BI197" s="1"/>
      <c r="BJ197" s="1"/>
      <c r="BK197" s="6" t="str">
        <f>+IFERROR(VALUE(RIGHT(Tabla11[[#This Row],[B2B]],6)),"")</f>
        <v/>
      </c>
      <c r="BL197" s="6" t="str">
        <f>+IFERROR(VLOOKUP(BJ197,Auxiliar!$A:$C,2,0),"")</f>
        <v/>
      </c>
      <c r="BM197" s="7" t="str">
        <f>+IFERROR(VLOOKUP(BJ197,Auxiliar!$A:$C,3,0),"")</f>
        <v/>
      </c>
      <c r="BO197" s="1">
        <v>6010</v>
      </c>
      <c r="BP197" s="1" t="s">
        <v>39</v>
      </c>
      <c r="BQ197" s="6">
        <f>+IFERROR(VALUE(RIGHT(Tabla12[[#This Row],[B2B]],6)),"")</f>
        <v>6010</v>
      </c>
      <c r="BR197" s="6" t="str">
        <f>+IFERROR(VLOOKUP(BP197,Auxiliar!$A:$C,2,0),"")</f>
        <v>VALUE LITRO</v>
      </c>
      <c r="BS197" s="7" t="str">
        <f>+IFERROR(VLOOKUP(BP197,Auxiliar!$A:$C,3,0),"")</f>
        <v>1b 12%</v>
      </c>
      <c r="CA197" s="1">
        <v>2715</v>
      </c>
      <c r="CB197" s="1" t="s">
        <v>35</v>
      </c>
      <c r="CC197" s="6">
        <f>+IFERROR(VALUE(RIGHT(Tabla14[[#This Row],[B2B]],6)),"")</f>
        <v>2715</v>
      </c>
      <c r="CD197" s="6" t="str">
        <f>+IFERROR(VLOOKUP(CB197,Auxiliar!$A:$C,2,0),"")</f>
        <v>Corona 710cc</v>
      </c>
      <c r="CE197" s="7" t="str">
        <f>+IFERROR(VLOOKUP(CB197,Auxiliar!$A:$C,3,0),"")</f>
        <v>1b 10% | 85b 0%</v>
      </c>
      <c r="CG197" s="1"/>
      <c r="CH197" s="1"/>
      <c r="CI197" s="6" t="str">
        <f>+IFERROR(VALUE(RIGHT(Tabla15[[#This Row],[B2B]],6)),"")</f>
        <v/>
      </c>
      <c r="CJ197" s="6" t="str">
        <f>+IFERROR(VLOOKUP(CH197,Auxiliar!$A:$C,2,0),"")</f>
        <v/>
      </c>
      <c r="CK197" s="7" t="str">
        <f>+IFERROR(VLOOKUP(CH197,Auxiliar!$A:$C,3,0),"")</f>
        <v/>
      </c>
      <c r="CM197" s="1">
        <v>2654</v>
      </c>
      <c r="CN197" s="1" t="s">
        <v>20</v>
      </c>
      <c r="CO197" s="6">
        <v>2654</v>
      </c>
      <c r="CP197" s="6" t="s">
        <v>20</v>
      </c>
      <c r="CQ197" s="7" t="s">
        <v>21</v>
      </c>
      <c r="CS197" s="1"/>
      <c r="CT197" s="1"/>
      <c r="CU197" s="6" t="str">
        <f>+IFERROR(VALUE(RIGHT(Tabla17[[#This Row],[B2B]],6)),"")</f>
        <v/>
      </c>
      <c r="CV197" s="6" t="str">
        <f>+IFERROR(VLOOKUP(CT197,Auxiliar!$A:$C,2,0),"")</f>
        <v/>
      </c>
      <c r="CW197" s="7" t="str">
        <f>+IFERROR(VLOOKUP(CT197,Auxiliar!$A:$C,3,0),"")</f>
        <v/>
      </c>
      <c r="CY197" s="1">
        <v>2654</v>
      </c>
      <c r="CZ197" s="1" t="s">
        <v>16</v>
      </c>
      <c r="DA197" s="6">
        <f>+IFERROR(VALUE(RIGHT(Tabla18[[#This Row],[B2B]],6)),"")</f>
        <v>2654</v>
      </c>
      <c r="DB197" s="6" t="str">
        <f>+IFERROR(VLOOKUP(CZ197,Auxiliar!$A:$C,2,0),"")</f>
        <v>PREMIUM</v>
      </c>
      <c r="DC197" s="7" t="str">
        <f>+IFERROR(VLOOKUP(CZ197,Auxiliar!$A:$C,3,0),"")</f>
        <v>0b 0% | 2b 2% | 5b 3,5% | 10b 5%</v>
      </c>
      <c r="DE197" s="1">
        <v>2654</v>
      </c>
      <c r="DF197" s="1" t="s">
        <v>19</v>
      </c>
      <c r="DG197" s="6">
        <f>+IFERROR(VALUE(RIGHT(Tabla19[[#This Row],[B2B]],6)),"")</f>
        <v>2654</v>
      </c>
      <c r="DH197" s="6" t="str">
        <f>+IFERROR(VLOOKUP(DF197,Auxiliar!$A:$C,2,0),"")</f>
        <v>MICHELOB</v>
      </c>
      <c r="DI197" s="7" t="str">
        <f>+IFERROR(VLOOKUP(DF197,Auxiliar!$A:$C,3,0),"")</f>
        <v>1b 7% | 3b 22% | 8b 27%</v>
      </c>
      <c r="DK197" s="1"/>
      <c r="DL197" s="1"/>
      <c r="DM197" s="6" t="str">
        <f>+IFERROR(VALUE(RIGHT(Tabla20[[#This Row],[B2B]],6)),"")</f>
        <v/>
      </c>
      <c r="DN197" s="6" t="str">
        <f>+IFERROR(VLOOKUP(DL197,Auxiliar!$A:$C,2,0),"")</f>
        <v/>
      </c>
      <c r="DO197" s="7" t="str">
        <f>+IFERROR(VLOOKUP(DL197,Auxiliar!$A:$C,3,0),"")</f>
        <v/>
      </c>
      <c r="DQ197" s="1">
        <v>2671</v>
      </c>
      <c r="DR197" s="12" t="s">
        <v>24</v>
      </c>
      <c r="DS197" s="6">
        <f>+IFERROR(VALUE(RIGHT(Tabla21[[#This Row],[B2B]],6)),"")</f>
        <v>2671</v>
      </c>
      <c r="DT197" s="6" t="str">
        <f>+IFERROR(VLOOKUP(DR197,Auxiliar!$A:$C,2,0),"")</f>
        <v>CORONA PORRON</v>
      </c>
      <c r="DU197" s="7" t="str">
        <f>+IFERROR(VLOOKUP(DR197,Auxiliar!$A:$C,3,0),"")</f>
        <v>1b 5% | 20b 0%</v>
      </c>
      <c r="DW197" s="1">
        <v>4959</v>
      </c>
      <c r="DX197" s="12" t="s">
        <v>43</v>
      </c>
      <c r="DY197" s="6">
        <f>+IFERROR(VALUE(RIGHT(Tabla22[[#This Row],[B2B]],6)),"")</f>
        <v>4959</v>
      </c>
      <c r="DZ197" s="6" t="str">
        <f>+IFERROR(VLOOKUP(DX197,Auxiliar!$A:$C,2,0),"")</f>
        <v xml:space="preserve">VALUE LATA </v>
      </c>
      <c r="EA197" s="7" t="str">
        <f>+IFERROR(VLOOKUP(DX197,Auxiliar!$A:$C,3,0),"")</f>
        <v>1b 15% | 100b 18%</v>
      </c>
      <c r="EC197" s="1">
        <v>4937</v>
      </c>
      <c r="ED197" s="12" t="s">
        <v>47</v>
      </c>
      <c r="EE197" s="6">
        <f>+IFERROR(VALUE(RIGHT(Tabla23[[#This Row],[B2B]],6)),"")</f>
        <v>4937</v>
      </c>
      <c r="EF197" s="6" t="str">
        <f>+IFERROR(VLOOKUP(ED197,Auxiliar!$A:$C,2,0),"")</f>
        <v>VALUE LATON</v>
      </c>
      <c r="EG197" s="7" t="str">
        <f>+IFERROR(VLOOKUP(ED197,Auxiliar!$A:$C,3,0),"")</f>
        <v>1b 10% | 5b 15% | 192b 0%</v>
      </c>
      <c r="EI197" s="1"/>
      <c r="EJ197" s="12"/>
      <c r="EK197" s="6" t="str">
        <f>+IFERROR(VALUE(RIGHT(Tabla24[[#This Row],[B2B]],6)),"")</f>
        <v/>
      </c>
      <c r="EL197" s="6" t="str">
        <f>+IFERROR(VLOOKUP(EJ197,Auxiliar!$A:$C,2,0),"")</f>
        <v/>
      </c>
      <c r="EM197" s="7" t="str">
        <f>+IFERROR(VLOOKUP(EJ197,Auxiliar!$A:$C,3,0),"")</f>
        <v/>
      </c>
      <c r="EO197" s="1"/>
      <c r="EP197" s="12"/>
      <c r="EQ197" s="6" t="str">
        <f>+IFERROR(VALUE(RIGHT(Tabla25[[#This Row],[B2B]],6)),"")</f>
        <v/>
      </c>
      <c r="ER197" s="6" t="str">
        <f>+IFERROR(VLOOKUP(EP197,Auxiliar!$A:$C,2,0),"")</f>
        <v/>
      </c>
      <c r="ES197" s="7" t="str">
        <f>+IFERROR(VLOOKUP(EP197,Auxiliar!$A:$C,3,0),"")</f>
        <v/>
      </c>
      <c r="EU197" s="1"/>
      <c r="EV197" s="12"/>
      <c r="EW197" s="6" t="str">
        <f>+IFERROR(VALUE(RIGHT(Tabla26[[#This Row],[B2B]],6)),"")</f>
        <v/>
      </c>
      <c r="EX197" s="6" t="str">
        <f>+IFERROR(VLOOKUP(EV197,Auxiliar!$A:$C,2,0),"")</f>
        <v/>
      </c>
      <c r="EY197" s="7" t="str">
        <f>+IFERROR(VLOOKUP(EV197,Auxiliar!$A:$C,3,0),"")</f>
        <v/>
      </c>
      <c r="EZ197" s="1"/>
      <c r="FA197" s="12"/>
      <c r="FB197" s="6" t="str">
        <f>+IFERROR(VALUE(RIGHT(Tabla27[[#This Row],[B2B]],6)),"")</f>
        <v/>
      </c>
      <c r="FC197" s="6" t="str">
        <f>+IFERROR(VLOOKUP(FA197,Auxiliar!$A:$C,2,0),"")</f>
        <v/>
      </c>
      <c r="FD197" s="7" t="str">
        <f>+IFERROR(VLOOKUP(FA197,Auxiliar!$A:$C,3,0),"")</f>
        <v/>
      </c>
      <c r="FE197" s="1"/>
      <c r="FF197" s="12"/>
      <c r="FG197" s="6" t="str">
        <f>+IFERROR(VALUE(RIGHT(Tabla28[[#This Row],[B2B]],6)),"")</f>
        <v/>
      </c>
      <c r="FH197" s="6" t="str">
        <f>+IFERROR(VLOOKUP(FF197,Auxiliar!$A:$C,2,0),"")</f>
        <v/>
      </c>
      <c r="FI197" s="7" t="str">
        <f>+IFERROR(VLOOKUP(FF197,Auxiliar!$A:$C,3,0),"")</f>
        <v/>
      </c>
      <c r="FJ197" s="1"/>
      <c r="FK197" s="12"/>
      <c r="FL197" s="6" t="str">
        <f>+IFERROR(VALUE(RIGHT(Tabla29[[#This Row],[B2B]],6)),"")</f>
        <v/>
      </c>
      <c r="FM197" s="6" t="str">
        <f>+IFERROR(VLOOKUP(FK197,Auxiliar!$A:$C,2,0),"")</f>
        <v/>
      </c>
      <c r="FN197" s="7" t="str">
        <f>+IFERROR(VLOOKUP(FK197,Auxiliar!$A:$C,3,0),"")</f>
        <v/>
      </c>
      <c r="FO197" s="1"/>
      <c r="FP197" s="12"/>
      <c r="FQ197" s="6" t="str">
        <f>+IFERROR(VALUE(RIGHT(Tabla30[[#This Row],[B2B]],6)),"")</f>
        <v/>
      </c>
      <c r="FR197" s="6" t="str">
        <f>+IFERROR(VLOOKUP(FP197,Auxiliar!$A:$C,2,0),"")</f>
        <v/>
      </c>
      <c r="FS197" s="7"/>
      <c r="FT197" s="1"/>
      <c r="FU197" s="12"/>
      <c r="FV197" s="6" t="str">
        <f>+IFERROR(VALUE(RIGHT(Tabla31[[#This Row],[B2B]],6)),"")</f>
        <v/>
      </c>
      <c r="FW197" s="6" t="str">
        <f>+IFERROR(VLOOKUP(FU197,Auxiliar!$A:$C,2,0),"")</f>
        <v/>
      </c>
      <c r="FX197" s="7" t="str">
        <f>+IFERROR(VLOOKUP(FU197,Auxiliar!$A:$C,3,0),"")</f>
        <v/>
      </c>
      <c r="FY197" s="1"/>
      <c r="FZ197" s="12"/>
      <c r="GA197" s="6" t="str">
        <f>+IFERROR(VALUE(RIGHT(Tabla32[[#This Row],[B2B]],6)),"")</f>
        <v/>
      </c>
      <c r="GB197" s="6" t="str">
        <f>+IFERROR(VLOOKUP(FZ197,Auxiliar!$A:$C,2,0),"")</f>
        <v/>
      </c>
      <c r="GC197" s="7" t="str">
        <f>+IFERROR(VLOOKUP(FZ197,Auxiliar!$A:$C,3,0),"")</f>
        <v/>
      </c>
      <c r="GD197" s="1"/>
      <c r="GE197" s="12"/>
      <c r="GF197" s="6" t="str">
        <f>+IFERROR(VALUE(RIGHT(Tabla33[[#This Row],[B2B]],6)),"")</f>
        <v/>
      </c>
      <c r="GG197" s="6" t="str">
        <f>+IFERROR(VLOOKUP(GE197,Auxiliar!$A:$C,2,0),"")</f>
        <v/>
      </c>
      <c r="GH197" s="7" t="str">
        <f>+IFERROR(VLOOKUP(GE197,Auxiliar!$A:$C,3,0),"")</f>
        <v/>
      </c>
    </row>
    <row r="198" spans="1:190" x14ac:dyDescent="0.25">
      <c r="A198" s="1"/>
      <c r="B198" s="1"/>
      <c r="C198" t="str">
        <f>+IFERROR(VALUE(RIGHT(Tabla1[[#This Row],[B2B]],6)),"")</f>
        <v/>
      </c>
      <c r="D198" t="str">
        <f>+IFERROR(VLOOKUP(B198,Auxiliar!$A:$C,2,0),"")</f>
        <v/>
      </c>
      <c r="E198" s="5" t="str">
        <f>+IFERROR(VLOOKUP(B198,Auxiliar!$A:$C,3,0),"")</f>
        <v/>
      </c>
      <c r="S198" s="1">
        <v>3437</v>
      </c>
      <c r="T198" s="1" t="s">
        <v>9</v>
      </c>
      <c r="U198" s="6">
        <f>+IFERROR(VALUE(RIGHT(Tabla4[[#This Row],[B2B]],6)),"")</f>
        <v>3437</v>
      </c>
      <c r="V198" s="6" t="str">
        <f>+IFERROR(VLOOKUP(T198,Auxiliar!$A:$C,2,0),"")</f>
        <v>CORE</v>
      </c>
      <c r="W198" s="7" t="str">
        <f>+IFERROR(VLOOKUP(T198,Auxiliar!$A:$C,3,0),"")</f>
        <v>0b 1% | 2b 5% | 4b 6%</v>
      </c>
      <c r="Y198" s="1">
        <v>5902</v>
      </c>
      <c r="Z198" s="1" t="s">
        <v>10</v>
      </c>
      <c r="AA198" s="6">
        <f>+IFERROR(VALUE(RIGHT(Tabla5[[#This Row],[B2B]],6)),"")</f>
        <v>5902</v>
      </c>
      <c r="AB198" s="6" t="str">
        <f>+IFERROR(VLOOKUP(Z198,Auxiliar!$A:$C,2,0),"")</f>
        <v>CORE</v>
      </c>
      <c r="AC198" s="7" t="str">
        <f>+IFERROR(VLOOKUP(Z198,Auxiliar!$A:$C,3,0),"")</f>
        <v>0b 1% | 3b 4% | 5b 6%</v>
      </c>
      <c r="AK198" s="1">
        <v>3224</v>
      </c>
      <c r="AL198" s="1" t="s">
        <v>30</v>
      </c>
      <c r="AM198" s="6">
        <f>+IFERROR(VALUE(RIGHT(Tabla7[[#This Row],[B2B]],6)),"")</f>
        <v>3224</v>
      </c>
      <c r="AN198" s="6" t="str">
        <f>+IFERROR(VLOOKUP(AL198,Auxiliar!$A:$C,2,0),"")</f>
        <v>LATONES</v>
      </c>
      <c r="AO198" s="7" t="str">
        <f>+IFERROR(VLOOKUP(AL198,Auxiliar!$A:$C,3,0),"")</f>
        <v>1b 4% | 5b 7% | 97b 0%</v>
      </c>
      <c r="AQ198" s="1">
        <v>5196</v>
      </c>
      <c r="AR198" s="1" t="s">
        <v>31</v>
      </c>
      <c r="AS198" s="6">
        <f>+IFERROR(VALUE(RIGHT(Tabla8[[#This Row],[B2B]],6)),"")</f>
        <v>5196</v>
      </c>
      <c r="AT198" s="6" t="str">
        <f>+IFERROR(VLOOKUP(AR198,Auxiliar!$A:$C,2,0),"")</f>
        <v>LATONES</v>
      </c>
      <c r="AU198" s="7" t="str">
        <f>+IFERROR(VLOOKUP(AR198,Auxiliar!$A:$C,3,0),"")</f>
        <v>2b 3% | 4b 5% | 5b 8% | 193 0%</v>
      </c>
      <c r="AW198" s="1"/>
      <c r="AX198" s="1" t="s">
        <v>32</v>
      </c>
      <c r="AY198" s="6" t="str">
        <f>+IFERROR(VALUE(RIGHT(Tabla9[[#This Row],[B2B]],6)),"")</f>
        <v/>
      </c>
      <c r="AZ198" s="6" t="str">
        <f>+IFERROR(VLOOKUP(AX198,Auxiliar!$A:$C,2,0),"")</f>
        <v>LATONES</v>
      </c>
      <c r="BA198" s="7" t="str">
        <f>+IFERROR(VLOOKUP(AX198,Auxiliar!$A:$C,3,0),"")</f>
        <v>2b 3% | 4b 4% | 6b 5% | 10b 8%  | 385b 0%</v>
      </c>
      <c r="BC198" s="1"/>
      <c r="BD198" s="1" t="s">
        <v>33</v>
      </c>
      <c r="BE198" s="6" t="str">
        <f>+IFERROR(VALUE(RIGHT(Tabla10[[#This Row],[B2B]],6)),"")</f>
        <v/>
      </c>
      <c r="BF198" s="6" t="str">
        <f>+IFERROR(VLOOKUP(BD198,Auxiliar!$A:$C,2,0),"")</f>
        <v>LATONES</v>
      </c>
      <c r="BG198" s="7" t="str">
        <f>+IFERROR(VLOOKUP(BD198,Auxiliar!$A:$C,3,0),"")</f>
        <v>6b 4% | 12b 5% | 15b 8% | 385b 0%</v>
      </c>
      <c r="BI198" s="1"/>
      <c r="BJ198" s="1"/>
      <c r="BK198" s="6" t="str">
        <f>+IFERROR(VALUE(RIGHT(Tabla11[[#This Row],[B2B]],6)),"")</f>
        <v/>
      </c>
      <c r="BL198" s="6" t="str">
        <f>+IFERROR(VLOOKUP(BJ198,Auxiliar!$A:$C,2,0),"")</f>
        <v/>
      </c>
      <c r="BM198" s="7" t="str">
        <f>+IFERROR(VLOOKUP(BJ198,Auxiliar!$A:$C,3,0),"")</f>
        <v/>
      </c>
      <c r="BO198" s="1">
        <v>4951</v>
      </c>
      <c r="BP198" s="1" t="s">
        <v>39</v>
      </c>
      <c r="BQ198" s="6">
        <f>+IFERROR(VALUE(RIGHT(Tabla12[[#This Row],[B2B]],6)),"")</f>
        <v>4951</v>
      </c>
      <c r="BR198" s="6" t="str">
        <f>+IFERROR(VLOOKUP(BP198,Auxiliar!$A:$C,2,0),"")</f>
        <v>VALUE LITRO</v>
      </c>
      <c r="BS198" s="7" t="str">
        <f>+IFERROR(VLOOKUP(BP198,Auxiliar!$A:$C,3,0),"")</f>
        <v>1b 12%</v>
      </c>
      <c r="CA198" s="1">
        <v>2716</v>
      </c>
      <c r="CB198" s="1" t="s">
        <v>35</v>
      </c>
      <c r="CC198" s="6">
        <f>+IFERROR(VALUE(RIGHT(Tabla14[[#This Row],[B2B]],6)),"")</f>
        <v>2716</v>
      </c>
      <c r="CD198" s="6" t="str">
        <f>+IFERROR(VLOOKUP(CB198,Auxiliar!$A:$C,2,0),"")</f>
        <v>Corona 710cc</v>
      </c>
      <c r="CE198" s="7" t="str">
        <f>+IFERROR(VLOOKUP(CB198,Auxiliar!$A:$C,3,0),"")</f>
        <v>1b 10% | 85b 0%</v>
      </c>
      <c r="CG198" s="1"/>
      <c r="CH198" s="1"/>
      <c r="CI198" s="6" t="str">
        <f>+IFERROR(VALUE(RIGHT(Tabla15[[#This Row],[B2B]],6)),"")</f>
        <v/>
      </c>
      <c r="CJ198" s="6" t="str">
        <f>+IFERROR(VLOOKUP(CH198,Auxiliar!$A:$C,2,0),"")</f>
        <v/>
      </c>
      <c r="CK198" s="7" t="str">
        <f>+IFERROR(VLOOKUP(CH198,Auxiliar!$A:$C,3,0),"")</f>
        <v/>
      </c>
      <c r="CM198" s="1">
        <v>2671</v>
      </c>
      <c r="CN198" s="1" t="s">
        <v>20</v>
      </c>
      <c r="CO198" s="6">
        <v>2671</v>
      </c>
      <c r="CP198" s="6" t="s">
        <v>20</v>
      </c>
      <c r="CQ198" s="7" t="s">
        <v>21</v>
      </c>
      <c r="CS198" s="1"/>
      <c r="CT198" s="1"/>
      <c r="CU198" s="6" t="str">
        <f>+IFERROR(VALUE(RIGHT(Tabla17[[#This Row],[B2B]],6)),"")</f>
        <v/>
      </c>
      <c r="CV198" s="6" t="str">
        <f>+IFERROR(VLOOKUP(CT198,Auxiliar!$A:$C,2,0),"")</f>
        <v/>
      </c>
      <c r="CW198" s="7" t="str">
        <f>+IFERROR(VLOOKUP(CT198,Auxiliar!$A:$C,3,0),"")</f>
        <v/>
      </c>
      <c r="CY198" s="1">
        <v>2671</v>
      </c>
      <c r="CZ198" s="1" t="s">
        <v>16</v>
      </c>
      <c r="DA198" s="6">
        <f>+IFERROR(VALUE(RIGHT(Tabla18[[#This Row],[B2B]],6)),"")</f>
        <v>2671</v>
      </c>
      <c r="DB198" s="6" t="str">
        <f>+IFERROR(VLOOKUP(CZ198,Auxiliar!$A:$C,2,0),"")</f>
        <v>PREMIUM</v>
      </c>
      <c r="DC198" s="7" t="str">
        <f>+IFERROR(VLOOKUP(CZ198,Auxiliar!$A:$C,3,0),"")</f>
        <v>0b 0% | 2b 2% | 5b 3,5% | 10b 5%</v>
      </c>
      <c r="DE198" s="1">
        <v>2671</v>
      </c>
      <c r="DF198" s="1" t="s">
        <v>19</v>
      </c>
      <c r="DG198" s="6">
        <f>+IFERROR(VALUE(RIGHT(Tabla19[[#This Row],[B2B]],6)),"")</f>
        <v>2671</v>
      </c>
      <c r="DH198" s="6" t="str">
        <f>+IFERROR(VLOOKUP(DF198,Auxiliar!$A:$C,2,0),"")</f>
        <v>MICHELOB</v>
      </c>
      <c r="DI198" s="7" t="str">
        <f>+IFERROR(VLOOKUP(DF198,Auxiliar!$A:$C,3,0),"")</f>
        <v>1b 7% | 3b 22% | 8b 27%</v>
      </c>
      <c r="DK198" s="1"/>
      <c r="DL198" s="1"/>
      <c r="DM198" s="6" t="str">
        <f>+IFERROR(VALUE(RIGHT(Tabla20[[#This Row],[B2B]],6)),"")</f>
        <v/>
      </c>
      <c r="DN198" s="6" t="str">
        <f>+IFERROR(VLOOKUP(DL198,Auxiliar!$A:$C,2,0),"")</f>
        <v/>
      </c>
      <c r="DO198" s="7" t="str">
        <f>+IFERROR(VLOOKUP(DL198,Auxiliar!$A:$C,3,0),"")</f>
        <v/>
      </c>
      <c r="DQ198" s="1">
        <v>2685</v>
      </c>
      <c r="DR198" s="12" t="s">
        <v>24</v>
      </c>
      <c r="DS198" s="6">
        <f>+IFERROR(VALUE(RIGHT(Tabla21[[#This Row],[B2B]],6)),"")</f>
        <v>2685</v>
      </c>
      <c r="DT198" s="6" t="str">
        <f>+IFERROR(VLOOKUP(DR198,Auxiliar!$A:$C,2,0),"")</f>
        <v>CORONA PORRON</v>
      </c>
      <c r="DU198" s="7" t="str">
        <f>+IFERROR(VLOOKUP(DR198,Auxiliar!$A:$C,3,0),"")</f>
        <v>1b 5% | 20b 0%</v>
      </c>
      <c r="DW198" s="1">
        <v>4962</v>
      </c>
      <c r="DX198" s="12" t="s">
        <v>43</v>
      </c>
      <c r="DY198" s="6">
        <f>+IFERROR(VALUE(RIGHT(Tabla22[[#This Row],[B2B]],6)),"")</f>
        <v>4962</v>
      </c>
      <c r="DZ198" s="6" t="str">
        <f>+IFERROR(VLOOKUP(DX198,Auxiliar!$A:$C,2,0),"")</f>
        <v xml:space="preserve">VALUE LATA </v>
      </c>
      <c r="EA198" s="7" t="str">
        <f>+IFERROR(VLOOKUP(DX198,Auxiliar!$A:$C,3,0),"")</f>
        <v>1b 15% | 100b 18%</v>
      </c>
      <c r="EC198" s="1">
        <v>6010</v>
      </c>
      <c r="ED198" s="12" t="s">
        <v>47</v>
      </c>
      <c r="EE198" s="6">
        <f>+IFERROR(VALUE(RIGHT(Tabla23[[#This Row],[B2B]],6)),"")</f>
        <v>6010</v>
      </c>
      <c r="EF198" s="6" t="str">
        <f>+IFERROR(VLOOKUP(ED198,Auxiliar!$A:$C,2,0),"")</f>
        <v>VALUE LATON</v>
      </c>
      <c r="EG198" s="7" t="str">
        <f>+IFERROR(VLOOKUP(ED198,Auxiliar!$A:$C,3,0),"")</f>
        <v>1b 10% | 5b 15% | 192b 0%</v>
      </c>
      <c r="EI198" s="1"/>
      <c r="EJ198" s="12"/>
      <c r="EK198" s="6" t="str">
        <f>+IFERROR(VALUE(RIGHT(Tabla24[[#This Row],[B2B]],6)),"")</f>
        <v/>
      </c>
      <c r="EL198" s="6" t="str">
        <f>+IFERROR(VLOOKUP(EJ198,Auxiliar!$A:$C,2,0),"")</f>
        <v/>
      </c>
      <c r="EM198" s="7" t="str">
        <f>+IFERROR(VLOOKUP(EJ198,Auxiliar!$A:$C,3,0),"")</f>
        <v/>
      </c>
      <c r="EO198" s="1"/>
      <c r="EP198" s="12"/>
      <c r="EQ198" s="6" t="str">
        <f>+IFERROR(VALUE(RIGHT(Tabla25[[#This Row],[B2B]],6)),"")</f>
        <v/>
      </c>
      <c r="ER198" s="6" t="str">
        <f>+IFERROR(VLOOKUP(EP198,Auxiliar!$A:$C,2,0),"")</f>
        <v/>
      </c>
      <c r="ES198" s="7" t="str">
        <f>+IFERROR(VLOOKUP(EP198,Auxiliar!$A:$C,3,0),"")</f>
        <v/>
      </c>
      <c r="EU198" s="1"/>
      <c r="EV198" s="12"/>
      <c r="EW198" s="6" t="str">
        <f>+IFERROR(VALUE(RIGHT(Tabla26[[#This Row],[B2B]],6)),"")</f>
        <v/>
      </c>
      <c r="EX198" s="6" t="str">
        <f>+IFERROR(VLOOKUP(EV198,Auxiliar!$A:$C,2,0),"")</f>
        <v/>
      </c>
      <c r="EY198" s="7" t="str">
        <f>+IFERROR(VLOOKUP(EV198,Auxiliar!$A:$C,3,0),"")</f>
        <v/>
      </c>
      <c r="EZ198" s="1"/>
      <c r="FA198" s="12"/>
      <c r="FB198" s="6" t="str">
        <f>+IFERROR(VALUE(RIGHT(Tabla27[[#This Row],[B2B]],6)),"")</f>
        <v/>
      </c>
      <c r="FC198" s="6" t="str">
        <f>+IFERROR(VLOOKUP(FA198,Auxiliar!$A:$C,2,0),"")</f>
        <v/>
      </c>
      <c r="FD198" s="7" t="str">
        <f>+IFERROR(VLOOKUP(FA198,Auxiliar!$A:$C,3,0),"")</f>
        <v/>
      </c>
      <c r="FE198" s="1"/>
      <c r="FF198" s="12"/>
      <c r="FG198" s="6" t="str">
        <f>+IFERROR(VALUE(RIGHT(Tabla28[[#This Row],[B2B]],6)),"")</f>
        <v/>
      </c>
      <c r="FH198" s="6" t="str">
        <f>+IFERROR(VLOOKUP(FF198,Auxiliar!$A:$C,2,0),"")</f>
        <v/>
      </c>
      <c r="FI198" s="7" t="str">
        <f>+IFERROR(VLOOKUP(FF198,Auxiliar!$A:$C,3,0),"")</f>
        <v/>
      </c>
      <c r="FJ198" s="1"/>
      <c r="FK198" s="12"/>
      <c r="FL198" s="6" t="str">
        <f>+IFERROR(VALUE(RIGHT(Tabla29[[#This Row],[B2B]],6)),"")</f>
        <v/>
      </c>
      <c r="FM198" s="6" t="str">
        <f>+IFERROR(VLOOKUP(FK198,Auxiliar!$A:$C,2,0),"")</f>
        <v/>
      </c>
      <c r="FN198" s="7" t="str">
        <f>+IFERROR(VLOOKUP(FK198,Auxiliar!$A:$C,3,0),"")</f>
        <v/>
      </c>
      <c r="FO198" s="1"/>
      <c r="FP198" s="12"/>
      <c r="FQ198" s="6" t="str">
        <f>+IFERROR(VALUE(RIGHT(Tabla30[[#This Row],[B2B]],6)),"")</f>
        <v/>
      </c>
      <c r="FR198" s="6" t="str">
        <f>+IFERROR(VLOOKUP(FP198,Auxiliar!$A:$C,2,0),"")</f>
        <v/>
      </c>
      <c r="FS198" s="7"/>
      <c r="FT198" s="1"/>
      <c r="FU198" s="12"/>
      <c r="FV198" s="6" t="str">
        <f>+IFERROR(VALUE(RIGHT(Tabla31[[#This Row],[B2B]],6)),"")</f>
        <v/>
      </c>
      <c r="FW198" s="6" t="str">
        <f>+IFERROR(VLOOKUP(FU198,Auxiliar!$A:$C,2,0),"")</f>
        <v/>
      </c>
      <c r="FX198" s="7" t="str">
        <f>+IFERROR(VLOOKUP(FU198,Auxiliar!$A:$C,3,0),"")</f>
        <v/>
      </c>
      <c r="FY198" s="1"/>
      <c r="FZ198" s="12"/>
      <c r="GA198" s="6" t="str">
        <f>+IFERROR(VALUE(RIGHT(Tabla32[[#This Row],[B2B]],6)),"")</f>
        <v/>
      </c>
      <c r="GB198" s="6" t="str">
        <f>+IFERROR(VLOOKUP(FZ198,Auxiliar!$A:$C,2,0),"")</f>
        <v/>
      </c>
      <c r="GC198" s="7" t="str">
        <f>+IFERROR(VLOOKUP(FZ198,Auxiliar!$A:$C,3,0),"")</f>
        <v/>
      </c>
      <c r="GD198" s="1"/>
      <c r="GE198" s="12"/>
      <c r="GF198" s="6" t="str">
        <f>+IFERROR(VALUE(RIGHT(Tabla33[[#This Row],[B2B]],6)),"")</f>
        <v/>
      </c>
      <c r="GG198" s="6" t="str">
        <f>+IFERROR(VLOOKUP(GE198,Auxiliar!$A:$C,2,0),"")</f>
        <v/>
      </c>
      <c r="GH198" s="7" t="str">
        <f>+IFERROR(VLOOKUP(GE198,Auxiliar!$A:$C,3,0),"")</f>
        <v/>
      </c>
    </row>
    <row r="199" spans="1:190" x14ac:dyDescent="0.25">
      <c r="A199" s="1"/>
      <c r="B199" s="1"/>
      <c r="C199" t="str">
        <f>+IFERROR(VALUE(RIGHT(Tabla1[[#This Row],[B2B]],6)),"")</f>
        <v/>
      </c>
      <c r="D199" t="str">
        <f>+IFERROR(VLOOKUP(B199,Auxiliar!$A:$C,2,0),"")</f>
        <v/>
      </c>
      <c r="E199" s="5" t="str">
        <f>+IFERROR(VLOOKUP(B199,Auxiliar!$A:$C,3,0),"")</f>
        <v/>
      </c>
      <c r="S199" s="1">
        <v>3461</v>
      </c>
      <c r="T199" s="1" t="s">
        <v>9</v>
      </c>
      <c r="U199" s="6">
        <f>+IFERROR(VALUE(RIGHT(Tabla4[[#This Row],[B2B]],6)),"")</f>
        <v>3461</v>
      </c>
      <c r="V199" s="6" t="str">
        <f>+IFERROR(VLOOKUP(T199,Auxiliar!$A:$C,2,0),"")</f>
        <v>CORE</v>
      </c>
      <c r="W199" s="7" t="str">
        <f>+IFERROR(VLOOKUP(T199,Auxiliar!$A:$C,3,0),"")</f>
        <v>0b 1% | 2b 5% | 4b 6%</v>
      </c>
      <c r="Y199" s="1">
        <v>5903</v>
      </c>
      <c r="Z199" s="1" t="s">
        <v>10</v>
      </c>
      <c r="AA199" s="6">
        <f>+IFERROR(VALUE(RIGHT(Tabla5[[#This Row],[B2B]],6)),"")</f>
        <v>5903</v>
      </c>
      <c r="AB199" s="6" t="str">
        <f>+IFERROR(VLOOKUP(Z199,Auxiliar!$A:$C,2,0),"")</f>
        <v>CORE</v>
      </c>
      <c r="AC199" s="7" t="str">
        <f>+IFERROR(VLOOKUP(Z199,Auxiliar!$A:$C,3,0),"")</f>
        <v>0b 1% | 3b 4% | 5b 6%</v>
      </c>
      <c r="AK199" s="1">
        <v>3240</v>
      </c>
      <c r="AL199" s="1" t="s">
        <v>30</v>
      </c>
      <c r="AM199" s="6">
        <f>+IFERROR(VALUE(RIGHT(Tabla7[[#This Row],[B2B]],6)),"")</f>
        <v>3240</v>
      </c>
      <c r="AN199" s="6" t="str">
        <f>+IFERROR(VLOOKUP(AL199,Auxiliar!$A:$C,2,0),"")</f>
        <v>LATONES</v>
      </c>
      <c r="AO199" s="7" t="str">
        <f>+IFERROR(VLOOKUP(AL199,Auxiliar!$A:$C,3,0),"")</f>
        <v>1b 4% | 5b 7% | 97b 0%</v>
      </c>
      <c r="AQ199" s="1">
        <v>5198</v>
      </c>
      <c r="AR199" s="1" t="s">
        <v>31</v>
      </c>
      <c r="AS199" s="6">
        <f>+IFERROR(VALUE(RIGHT(Tabla8[[#This Row],[B2B]],6)),"")</f>
        <v>5198</v>
      </c>
      <c r="AT199" s="6" t="str">
        <f>+IFERROR(VLOOKUP(AR199,Auxiliar!$A:$C,2,0),"")</f>
        <v>LATONES</v>
      </c>
      <c r="AU199" s="7" t="str">
        <f>+IFERROR(VLOOKUP(AR199,Auxiliar!$A:$C,3,0),"")</f>
        <v>2b 3% | 4b 5% | 5b 8% | 193 0%</v>
      </c>
      <c r="AW199" s="1"/>
      <c r="AX199" s="1" t="s">
        <v>32</v>
      </c>
      <c r="AY199" s="6" t="str">
        <f>+IFERROR(VALUE(RIGHT(Tabla9[[#This Row],[B2B]],6)),"")</f>
        <v/>
      </c>
      <c r="AZ199" s="6" t="str">
        <f>+IFERROR(VLOOKUP(AX199,Auxiliar!$A:$C,2,0),"")</f>
        <v>LATONES</v>
      </c>
      <c r="BA199" s="7" t="str">
        <f>+IFERROR(VLOOKUP(AX199,Auxiliar!$A:$C,3,0),"")</f>
        <v>2b 3% | 4b 4% | 6b 5% | 10b 8%  | 385b 0%</v>
      </c>
      <c r="BC199" s="1"/>
      <c r="BD199" s="1" t="s">
        <v>33</v>
      </c>
      <c r="BE199" s="6" t="str">
        <f>+IFERROR(VALUE(RIGHT(Tabla10[[#This Row],[B2B]],6)),"")</f>
        <v/>
      </c>
      <c r="BF199" s="6" t="str">
        <f>+IFERROR(VLOOKUP(BD199,Auxiliar!$A:$C,2,0),"")</f>
        <v>LATONES</v>
      </c>
      <c r="BG199" s="7" t="str">
        <f>+IFERROR(VLOOKUP(BD199,Auxiliar!$A:$C,3,0),"")</f>
        <v>6b 4% | 12b 5% | 15b 8% | 385b 0%</v>
      </c>
      <c r="BI199" s="1"/>
      <c r="BJ199" s="1"/>
      <c r="BK199" s="6" t="str">
        <f>+IFERROR(VALUE(RIGHT(Tabla11[[#This Row],[B2B]],6)),"")</f>
        <v/>
      </c>
      <c r="BL199" s="6" t="str">
        <f>+IFERROR(VLOOKUP(BJ199,Auxiliar!$A:$C,2,0),"")</f>
        <v/>
      </c>
      <c r="BM199" s="7" t="str">
        <f>+IFERROR(VLOOKUP(BJ199,Auxiliar!$A:$C,3,0),"")</f>
        <v/>
      </c>
      <c r="BO199" s="1">
        <v>4959</v>
      </c>
      <c r="BP199" s="1" t="s">
        <v>39</v>
      </c>
      <c r="BQ199" s="6">
        <f>+IFERROR(VALUE(RIGHT(Tabla12[[#This Row],[B2B]],6)),"")</f>
        <v>4959</v>
      </c>
      <c r="BR199" s="6" t="str">
        <f>+IFERROR(VLOOKUP(BP199,Auxiliar!$A:$C,2,0),"")</f>
        <v>VALUE LITRO</v>
      </c>
      <c r="BS199" s="7" t="str">
        <f>+IFERROR(VLOOKUP(BP199,Auxiliar!$A:$C,3,0),"")</f>
        <v>1b 12%</v>
      </c>
      <c r="CA199" s="1">
        <v>2722</v>
      </c>
      <c r="CB199" s="1" t="s">
        <v>35</v>
      </c>
      <c r="CC199" s="6">
        <f>+IFERROR(VALUE(RIGHT(Tabla14[[#This Row],[B2B]],6)),"")</f>
        <v>2722</v>
      </c>
      <c r="CD199" s="6" t="str">
        <f>+IFERROR(VLOOKUP(CB199,Auxiliar!$A:$C,2,0),"")</f>
        <v>Corona 710cc</v>
      </c>
      <c r="CE199" s="7" t="str">
        <f>+IFERROR(VLOOKUP(CB199,Auxiliar!$A:$C,3,0),"")</f>
        <v>1b 10% | 85b 0%</v>
      </c>
      <c r="CG199" s="1"/>
      <c r="CH199" s="1"/>
      <c r="CI199" s="6" t="str">
        <f>+IFERROR(VALUE(RIGHT(Tabla15[[#This Row],[B2B]],6)),"")</f>
        <v/>
      </c>
      <c r="CJ199" s="6" t="str">
        <f>+IFERROR(VLOOKUP(CH199,Auxiliar!$A:$C,2,0),"")</f>
        <v/>
      </c>
      <c r="CK199" s="7" t="str">
        <f>+IFERROR(VLOOKUP(CH199,Auxiliar!$A:$C,3,0),"")</f>
        <v/>
      </c>
      <c r="CM199" s="1">
        <v>2685</v>
      </c>
      <c r="CN199" s="1" t="s">
        <v>20</v>
      </c>
      <c r="CO199" s="6">
        <v>2685</v>
      </c>
      <c r="CP199" s="6" t="s">
        <v>20</v>
      </c>
      <c r="CQ199" s="7" t="s">
        <v>21</v>
      </c>
      <c r="CS199" s="1"/>
      <c r="CT199" s="1"/>
      <c r="CU199" s="6" t="str">
        <f>+IFERROR(VALUE(RIGHT(Tabla17[[#This Row],[B2B]],6)),"")</f>
        <v/>
      </c>
      <c r="CV199" s="6" t="str">
        <f>+IFERROR(VLOOKUP(CT199,Auxiliar!$A:$C,2,0),"")</f>
        <v/>
      </c>
      <c r="CW199" s="7" t="str">
        <f>+IFERROR(VLOOKUP(CT199,Auxiliar!$A:$C,3,0),"")</f>
        <v/>
      </c>
      <c r="CY199" s="1">
        <v>2685</v>
      </c>
      <c r="CZ199" s="1" t="s">
        <v>16</v>
      </c>
      <c r="DA199" s="6">
        <f>+IFERROR(VALUE(RIGHT(Tabla18[[#This Row],[B2B]],6)),"")</f>
        <v>2685</v>
      </c>
      <c r="DB199" s="6" t="str">
        <f>+IFERROR(VLOOKUP(CZ199,Auxiliar!$A:$C,2,0),"")</f>
        <v>PREMIUM</v>
      </c>
      <c r="DC199" s="7" t="str">
        <f>+IFERROR(VLOOKUP(CZ199,Auxiliar!$A:$C,3,0),"")</f>
        <v>0b 0% | 2b 2% | 5b 3,5% | 10b 5%</v>
      </c>
      <c r="DE199" s="1">
        <v>2685</v>
      </c>
      <c r="DF199" s="1" t="s">
        <v>19</v>
      </c>
      <c r="DG199" s="6">
        <f>+IFERROR(VALUE(RIGHT(Tabla19[[#This Row],[B2B]],6)),"")</f>
        <v>2685</v>
      </c>
      <c r="DH199" s="6" t="str">
        <f>+IFERROR(VLOOKUP(DF199,Auxiliar!$A:$C,2,0),"")</f>
        <v>MICHELOB</v>
      </c>
      <c r="DI199" s="7" t="str">
        <f>+IFERROR(VLOOKUP(DF199,Auxiliar!$A:$C,3,0),"")</f>
        <v>1b 7% | 3b 22% | 8b 27%</v>
      </c>
      <c r="DK199" s="1"/>
      <c r="DL199" s="1"/>
      <c r="DM199" s="6" t="str">
        <f>+IFERROR(VALUE(RIGHT(Tabla20[[#This Row],[B2B]],6)),"")</f>
        <v/>
      </c>
      <c r="DN199" s="6" t="str">
        <f>+IFERROR(VLOOKUP(DL199,Auxiliar!$A:$C,2,0),"")</f>
        <v/>
      </c>
      <c r="DO199" s="7" t="str">
        <f>+IFERROR(VLOOKUP(DL199,Auxiliar!$A:$C,3,0),"")</f>
        <v/>
      </c>
      <c r="DQ199" s="1">
        <v>2692</v>
      </c>
      <c r="DR199" s="12" t="s">
        <v>24</v>
      </c>
      <c r="DS199" s="6">
        <f>+IFERROR(VALUE(RIGHT(Tabla21[[#This Row],[B2B]],6)),"")</f>
        <v>2692</v>
      </c>
      <c r="DT199" s="6" t="str">
        <f>+IFERROR(VLOOKUP(DR199,Auxiliar!$A:$C,2,0),"")</f>
        <v>CORONA PORRON</v>
      </c>
      <c r="DU199" s="7" t="str">
        <f>+IFERROR(VLOOKUP(DR199,Auxiliar!$A:$C,3,0),"")</f>
        <v>1b 5% | 20b 0%</v>
      </c>
      <c r="DW199" s="1">
        <v>6017</v>
      </c>
      <c r="DX199" s="12" t="s">
        <v>43</v>
      </c>
      <c r="DY199" s="6">
        <f>+IFERROR(VALUE(RIGHT(Tabla22[[#This Row],[B2B]],6)),"")</f>
        <v>6017</v>
      </c>
      <c r="DZ199" s="6" t="str">
        <f>+IFERROR(VLOOKUP(DX199,Auxiliar!$A:$C,2,0),"")</f>
        <v xml:space="preserve">VALUE LATA </v>
      </c>
      <c r="EA199" s="7" t="str">
        <f>+IFERROR(VLOOKUP(DX199,Auxiliar!$A:$C,3,0),"")</f>
        <v>1b 15% | 100b 18%</v>
      </c>
      <c r="EC199" s="1">
        <v>4951</v>
      </c>
      <c r="ED199" s="12" t="s">
        <v>47</v>
      </c>
      <c r="EE199" s="6">
        <f>+IFERROR(VALUE(RIGHT(Tabla23[[#This Row],[B2B]],6)),"")</f>
        <v>4951</v>
      </c>
      <c r="EF199" s="6" t="str">
        <f>+IFERROR(VLOOKUP(ED199,Auxiliar!$A:$C,2,0),"")</f>
        <v>VALUE LATON</v>
      </c>
      <c r="EG199" s="7" t="str">
        <f>+IFERROR(VLOOKUP(ED199,Auxiliar!$A:$C,3,0),"")</f>
        <v>1b 10% | 5b 15% | 192b 0%</v>
      </c>
      <c r="EI199" s="1"/>
      <c r="EJ199" s="12"/>
      <c r="EK199" s="6" t="str">
        <f>+IFERROR(VALUE(RIGHT(Tabla24[[#This Row],[B2B]],6)),"")</f>
        <v/>
      </c>
      <c r="EL199" s="6" t="str">
        <f>+IFERROR(VLOOKUP(EJ199,Auxiliar!$A:$C,2,0),"")</f>
        <v/>
      </c>
      <c r="EM199" s="7" t="str">
        <f>+IFERROR(VLOOKUP(EJ199,Auxiliar!$A:$C,3,0),"")</f>
        <v/>
      </c>
      <c r="EO199" s="1"/>
      <c r="EP199" s="12"/>
      <c r="EQ199" s="6" t="str">
        <f>+IFERROR(VALUE(RIGHT(Tabla25[[#This Row],[B2B]],6)),"")</f>
        <v/>
      </c>
      <c r="ER199" s="6" t="str">
        <f>+IFERROR(VLOOKUP(EP199,Auxiliar!$A:$C,2,0),"")</f>
        <v/>
      </c>
      <c r="ES199" s="7" t="str">
        <f>+IFERROR(VLOOKUP(EP199,Auxiliar!$A:$C,3,0),"")</f>
        <v/>
      </c>
      <c r="EU199" s="1"/>
      <c r="EV199" s="12"/>
      <c r="EW199" s="6" t="str">
        <f>+IFERROR(VALUE(RIGHT(Tabla26[[#This Row],[B2B]],6)),"")</f>
        <v/>
      </c>
      <c r="EX199" s="6" t="str">
        <f>+IFERROR(VLOOKUP(EV199,Auxiliar!$A:$C,2,0),"")</f>
        <v/>
      </c>
      <c r="EY199" s="7" t="str">
        <f>+IFERROR(VLOOKUP(EV199,Auxiliar!$A:$C,3,0),"")</f>
        <v/>
      </c>
      <c r="EZ199" s="1"/>
      <c r="FA199" s="12"/>
      <c r="FB199" s="6" t="str">
        <f>+IFERROR(VALUE(RIGHT(Tabla27[[#This Row],[B2B]],6)),"")</f>
        <v/>
      </c>
      <c r="FC199" s="6" t="str">
        <f>+IFERROR(VLOOKUP(FA199,Auxiliar!$A:$C,2,0),"")</f>
        <v/>
      </c>
      <c r="FD199" s="7" t="str">
        <f>+IFERROR(VLOOKUP(FA199,Auxiliar!$A:$C,3,0),"")</f>
        <v/>
      </c>
      <c r="FE199" s="1"/>
      <c r="FF199" s="12"/>
      <c r="FG199" s="6" t="str">
        <f>+IFERROR(VALUE(RIGHT(Tabla28[[#This Row],[B2B]],6)),"")</f>
        <v/>
      </c>
      <c r="FH199" s="6" t="str">
        <f>+IFERROR(VLOOKUP(FF199,Auxiliar!$A:$C,2,0),"")</f>
        <v/>
      </c>
      <c r="FI199" s="7" t="str">
        <f>+IFERROR(VLOOKUP(FF199,Auxiliar!$A:$C,3,0),"")</f>
        <v/>
      </c>
      <c r="FJ199" s="1"/>
      <c r="FK199" s="12"/>
      <c r="FL199" s="6" t="str">
        <f>+IFERROR(VALUE(RIGHT(Tabla29[[#This Row],[B2B]],6)),"")</f>
        <v/>
      </c>
      <c r="FM199" s="6" t="str">
        <f>+IFERROR(VLOOKUP(FK199,Auxiliar!$A:$C,2,0),"")</f>
        <v/>
      </c>
      <c r="FN199" s="7" t="str">
        <f>+IFERROR(VLOOKUP(FK199,Auxiliar!$A:$C,3,0),"")</f>
        <v/>
      </c>
      <c r="FO199" s="1"/>
      <c r="FP199" s="12"/>
      <c r="FQ199" s="6" t="str">
        <f>+IFERROR(VALUE(RIGHT(Tabla30[[#This Row],[B2B]],6)),"")</f>
        <v/>
      </c>
      <c r="FR199" s="6" t="str">
        <f>+IFERROR(VLOOKUP(FP199,Auxiliar!$A:$C,2,0),"")</f>
        <v/>
      </c>
      <c r="FS199" s="7"/>
      <c r="FT199" s="1"/>
      <c r="FU199" s="12"/>
      <c r="FV199" s="6" t="str">
        <f>+IFERROR(VALUE(RIGHT(Tabla31[[#This Row],[B2B]],6)),"")</f>
        <v/>
      </c>
      <c r="FW199" s="6" t="str">
        <f>+IFERROR(VLOOKUP(FU199,Auxiliar!$A:$C,2,0),"")</f>
        <v/>
      </c>
      <c r="FX199" s="7" t="str">
        <f>+IFERROR(VLOOKUP(FU199,Auxiliar!$A:$C,3,0),"")</f>
        <v/>
      </c>
      <c r="FY199" s="1"/>
      <c r="FZ199" s="12"/>
      <c r="GA199" s="6" t="str">
        <f>+IFERROR(VALUE(RIGHT(Tabla32[[#This Row],[B2B]],6)),"")</f>
        <v/>
      </c>
      <c r="GB199" s="6" t="str">
        <f>+IFERROR(VLOOKUP(FZ199,Auxiliar!$A:$C,2,0),"")</f>
        <v/>
      </c>
      <c r="GC199" s="7" t="str">
        <f>+IFERROR(VLOOKUP(FZ199,Auxiliar!$A:$C,3,0),"")</f>
        <v/>
      </c>
      <c r="GD199" s="1"/>
      <c r="GE199" s="12"/>
      <c r="GF199" s="6" t="str">
        <f>+IFERROR(VALUE(RIGHT(Tabla33[[#This Row],[B2B]],6)),"")</f>
        <v/>
      </c>
      <c r="GG199" s="6" t="str">
        <f>+IFERROR(VLOOKUP(GE199,Auxiliar!$A:$C,2,0),"")</f>
        <v/>
      </c>
      <c r="GH199" s="7" t="str">
        <f>+IFERROR(VLOOKUP(GE199,Auxiliar!$A:$C,3,0),"")</f>
        <v/>
      </c>
    </row>
    <row r="200" spans="1:190" x14ac:dyDescent="0.25">
      <c r="A200" s="1"/>
      <c r="B200" s="1"/>
      <c r="C200" t="str">
        <f>+IFERROR(VALUE(RIGHT(Tabla1[[#This Row],[B2B]],6)),"")</f>
        <v/>
      </c>
      <c r="D200" t="str">
        <f>+IFERROR(VLOOKUP(B200,Auxiliar!$A:$C,2,0),"")</f>
        <v/>
      </c>
      <c r="E200" s="5" t="str">
        <f>+IFERROR(VLOOKUP(B200,Auxiliar!$A:$C,3,0),"")</f>
        <v/>
      </c>
      <c r="S200" s="1">
        <v>3463</v>
      </c>
      <c r="T200" s="1" t="s">
        <v>9</v>
      </c>
      <c r="U200" s="6">
        <f>+IFERROR(VALUE(RIGHT(Tabla4[[#This Row],[B2B]],6)),"")</f>
        <v>3463</v>
      </c>
      <c r="V200" s="6" t="str">
        <f>+IFERROR(VLOOKUP(T200,Auxiliar!$A:$C,2,0),"")</f>
        <v>CORE</v>
      </c>
      <c r="W200" s="7" t="str">
        <f>+IFERROR(VLOOKUP(T200,Auxiliar!$A:$C,3,0),"")</f>
        <v>0b 1% | 2b 5% | 4b 6%</v>
      </c>
      <c r="Y200" s="1">
        <v>5905</v>
      </c>
      <c r="Z200" s="1" t="s">
        <v>10</v>
      </c>
      <c r="AA200" s="6">
        <f>+IFERROR(VALUE(RIGHT(Tabla5[[#This Row],[B2B]],6)),"")</f>
        <v>5905</v>
      </c>
      <c r="AB200" s="6" t="str">
        <f>+IFERROR(VLOOKUP(Z200,Auxiliar!$A:$C,2,0),"")</f>
        <v>CORE</v>
      </c>
      <c r="AC200" s="7" t="str">
        <f>+IFERROR(VLOOKUP(Z200,Auxiliar!$A:$C,3,0),"")</f>
        <v>0b 1% | 3b 4% | 5b 6%</v>
      </c>
      <c r="AK200" s="1">
        <v>3247</v>
      </c>
      <c r="AL200" s="1" t="s">
        <v>30</v>
      </c>
      <c r="AM200" s="6">
        <f>+IFERROR(VALUE(RIGHT(Tabla7[[#This Row],[B2B]],6)),"")</f>
        <v>3247</v>
      </c>
      <c r="AN200" s="6" t="str">
        <f>+IFERROR(VLOOKUP(AL200,Auxiliar!$A:$C,2,0),"")</f>
        <v>LATONES</v>
      </c>
      <c r="AO200" s="7" t="str">
        <f>+IFERROR(VLOOKUP(AL200,Auxiliar!$A:$C,3,0),"")</f>
        <v>1b 4% | 5b 7% | 97b 0%</v>
      </c>
      <c r="AQ200" s="1">
        <v>5221</v>
      </c>
      <c r="AR200" s="1" t="s">
        <v>31</v>
      </c>
      <c r="AS200" s="6">
        <f>+IFERROR(VALUE(RIGHT(Tabla8[[#This Row],[B2B]],6)),"")</f>
        <v>5221</v>
      </c>
      <c r="AT200" s="6" t="str">
        <f>+IFERROR(VLOOKUP(AR200,Auxiliar!$A:$C,2,0),"")</f>
        <v>LATONES</v>
      </c>
      <c r="AU200" s="7" t="str">
        <f>+IFERROR(VLOOKUP(AR200,Auxiliar!$A:$C,3,0),"")</f>
        <v>2b 3% | 4b 5% | 5b 8% | 193 0%</v>
      </c>
      <c r="AW200" s="1"/>
      <c r="AX200" s="1" t="s">
        <v>32</v>
      </c>
      <c r="AY200" s="6" t="str">
        <f>+IFERROR(VALUE(RIGHT(Tabla9[[#This Row],[B2B]],6)),"")</f>
        <v/>
      </c>
      <c r="AZ200" s="6" t="str">
        <f>+IFERROR(VLOOKUP(AX200,Auxiliar!$A:$C,2,0),"")</f>
        <v>LATONES</v>
      </c>
      <c r="BA200" s="7" t="str">
        <f>+IFERROR(VLOOKUP(AX200,Auxiliar!$A:$C,3,0),"")</f>
        <v>2b 3% | 4b 4% | 6b 5% | 10b 8%  | 385b 0%</v>
      </c>
      <c r="BC200" s="1"/>
      <c r="BD200" s="1" t="s">
        <v>33</v>
      </c>
      <c r="BE200" s="6" t="str">
        <f>+IFERROR(VALUE(RIGHT(Tabla10[[#This Row],[B2B]],6)),"")</f>
        <v/>
      </c>
      <c r="BF200" s="6" t="str">
        <f>+IFERROR(VLOOKUP(BD200,Auxiliar!$A:$C,2,0),"")</f>
        <v>LATONES</v>
      </c>
      <c r="BG200" s="7" t="str">
        <f>+IFERROR(VLOOKUP(BD200,Auxiliar!$A:$C,3,0),"")</f>
        <v>6b 4% | 12b 5% | 15b 8% | 385b 0%</v>
      </c>
      <c r="BI200" s="1"/>
      <c r="BJ200" s="1"/>
      <c r="BK200" s="6" t="str">
        <f>+IFERROR(VALUE(RIGHT(Tabla11[[#This Row],[B2B]],6)),"")</f>
        <v/>
      </c>
      <c r="BL200" s="6" t="str">
        <f>+IFERROR(VLOOKUP(BJ200,Auxiliar!$A:$C,2,0),"")</f>
        <v/>
      </c>
      <c r="BM200" s="7" t="str">
        <f>+IFERROR(VLOOKUP(BJ200,Auxiliar!$A:$C,3,0),"")</f>
        <v/>
      </c>
      <c r="BO200" s="1">
        <v>4962</v>
      </c>
      <c r="BP200" s="1" t="s">
        <v>39</v>
      </c>
      <c r="BQ200" s="6">
        <f>+IFERROR(VALUE(RIGHT(Tabla12[[#This Row],[B2B]],6)),"")</f>
        <v>4962</v>
      </c>
      <c r="BR200" s="6" t="str">
        <f>+IFERROR(VLOOKUP(BP200,Auxiliar!$A:$C,2,0),"")</f>
        <v>VALUE LITRO</v>
      </c>
      <c r="BS200" s="7" t="str">
        <f>+IFERROR(VLOOKUP(BP200,Auxiliar!$A:$C,3,0),"")</f>
        <v>1b 12%</v>
      </c>
      <c r="CA200" s="1">
        <v>2726</v>
      </c>
      <c r="CB200" s="1" t="s">
        <v>35</v>
      </c>
      <c r="CC200" s="6">
        <f>+IFERROR(VALUE(RIGHT(Tabla14[[#This Row],[B2B]],6)),"")</f>
        <v>2726</v>
      </c>
      <c r="CD200" s="6" t="str">
        <f>+IFERROR(VLOOKUP(CB200,Auxiliar!$A:$C,2,0),"")</f>
        <v>Corona 710cc</v>
      </c>
      <c r="CE200" s="7" t="str">
        <f>+IFERROR(VLOOKUP(CB200,Auxiliar!$A:$C,3,0),"")</f>
        <v>1b 10% | 85b 0%</v>
      </c>
      <c r="CG200" s="1"/>
      <c r="CH200" s="1"/>
      <c r="CI200" s="6" t="str">
        <f>+IFERROR(VALUE(RIGHT(Tabla15[[#This Row],[B2B]],6)),"")</f>
        <v/>
      </c>
      <c r="CJ200" s="6" t="str">
        <f>+IFERROR(VLOOKUP(CH200,Auxiliar!$A:$C,2,0),"")</f>
        <v/>
      </c>
      <c r="CK200" s="7" t="str">
        <f>+IFERROR(VLOOKUP(CH200,Auxiliar!$A:$C,3,0),"")</f>
        <v/>
      </c>
      <c r="CM200" s="1">
        <v>2692</v>
      </c>
      <c r="CN200" s="1" t="s">
        <v>20</v>
      </c>
      <c r="CO200" s="6">
        <v>2692</v>
      </c>
      <c r="CP200" s="6" t="s">
        <v>20</v>
      </c>
      <c r="CQ200" s="7" t="s">
        <v>21</v>
      </c>
      <c r="CS200" s="1"/>
      <c r="CT200" s="1"/>
      <c r="CU200" s="6" t="str">
        <f>+IFERROR(VALUE(RIGHT(Tabla17[[#This Row],[B2B]],6)),"")</f>
        <v/>
      </c>
      <c r="CV200" s="6" t="str">
        <f>+IFERROR(VLOOKUP(CT200,Auxiliar!$A:$C,2,0),"")</f>
        <v/>
      </c>
      <c r="CW200" s="7" t="str">
        <f>+IFERROR(VLOOKUP(CT200,Auxiliar!$A:$C,3,0),"")</f>
        <v/>
      </c>
      <c r="CY200" s="1">
        <v>2692</v>
      </c>
      <c r="CZ200" s="1" t="s">
        <v>16</v>
      </c>
      <c r="DA200" s="6">
        <f>+IFERROR(VALUE(RIGHT(Tabla18[[#This Row],[B2B]],6)),"")</f>
        <v>2692</v>
      </c>
      <c r="DB200" s="6" t="str">
        <f>+IFERROR(VLOOKUP(CZ200,Auxiliar!$A:$C,2,0),"")</f>
        <v>PREMIUM</v>
      </c>
      <c r="DC200" s="7" t="str">
        <f>+IFERROR(VLOOKUP(CZ200,Auxiliar!$A:$C,3,0),"")</f>
        <v>0b 0% | 2b 2% | 5b 3,5% | 10b 5%</v>
      </c>
      <c r="DE200" s="1">
        <v>2692</v>
      </c>
      <c r="DF200" s="1" t="s">
        <v>19</v>
      </c>
      <c r="DG200" s="6">
        <f>+IFERROR(VALUE(RIGHT(Tabla19[[#This Row],[B2B]],6)),"")</f>
        <v>2692</v>
      </c>
      <c r="DH200" s="6" t="str">
        <f>+IFERROR(VLOOKUP(DF200,Auxiliar!$A:$C,2,0),"")</f>
        <v>MICHELOB</v>
      </c>
      <c r="DI200" s="7" t="str">
        <f>+IFERROR(VLOOKUP(DF200,Auxiliar!$A:$C,3,0),"")</f>
        <v>1b 7% | 3b 22% | 8b 27%</v>
      </c>
      <c r="DK200" s="1"/>
      <c r="DL200" s="1"/>
      <c r="DM200" s="6" t="str">
        <f>+IFERROR(VALUE(RIGHT(Tabla20[[#This Row],[B2B]],6)),"")</f>
        <v/>
      </c>
      <c r="DN200" s="6" t="str">
        <f>+IFERROR(VLOOKUP(DL200,Auxiliar!$A:$C,2,0),"")</f>
        <v/>
      </c>
      <c r="DO200" s="7" t="str">
        <f>+IFERROR(VLOOKUP(DL200,Auxiliar!$A:$C,3,0),"")</f>
        <v/>
      </c>
      <c r="DQ200" s="1">
        <v>2701</v>
      </c>
      <c r="DR200" s="12" t="s">
        <v>24</v>
      </c>
      <c r="DS200" s="6">
        <f>+IFERROR(VALUE(RIGHT(Tabla21[[#This Row],[B2B]],6)),"")</f>
        <v>2701</v>
      </c>
      <c r="DT200" s="6" t="str">
        <f>+IFERROR(VLOOKUP(DR200,Auxiliar!$A:$C,2,0),"")</f>
        <v>CORONA PORRON</v>
      </c>
      <c r="DU200" s="7" t="str">
        <f>+IFERROR(VLOOKUP(DR200,Auxiliar!$A:$C,3,0),"")</f>
        <v>1b 5% | 20b 0%</v>
      </c>
      <c r="DW200" s="1">
        <v>6022</v>
      </c>
      <c r="DX200" s="12" t="s">
        <v>43</v>
      </c>
      <c r="DY200" s="6">
        <f>+IFERROR(VALUE(RIGHT(Tabla22[[#This Row],[B2B]],6)),"")</f>
        <v>6022</v>
      </c>
      <c r="DZ200" s="6" t="str">
        <f>+IFERROR(VLOOKUP(DX200,Auxiliar!$A:$C,2,0),"")</f>
        <v xml:space="preserve">VALUE LATA </v>
      </c>
      <c r="EA200" s="7" t="str">
        <f>+IFERROR(VLOOKUP(DX200,Auxiliar!$A:$C,3,0),"")</f>
        <v>1b 15% | 100b 18%</v>
      </c>
      <c r="EC200" s="1">
        <v>4959</v>
      </c>
      <c r="ED200" s="12" t="s">
        <v>47</v>
      </c>
      <c r="EE200" s="6">
        <f>+IFERROR(VALUE(RIGHT(Tabla23[[#This Row],[B2B]],6)),"")</f>
        <v>4959</v>
      </c>
      <c r="EF200" s="6" t="str">
        <f>+IFERROR(VLOOKUP(ED200,Auxiliar!$A:$C,2,0),"")</f>
        <v>VALUE LATON</v>
      </c>
      <c r="EG200" s="7" t="str">
        <f>+IFERROR(VLOOKUP(ED200,Auxiliar!$A:$C,3,0),"")</f>
        <v>1b 10% | 5b 15% | 192b 0%</v>
      </c>
      <c r="EI200" s="1"/>
      <c r="EJ200" s="12"/>
      <c r="EK200" s="6" t="str">
        <f>+IFERROR(VALUE(RIGHT(Tabla24[[#This Row],[B2B]],6)),"")</f>
        <v/>
      </c>
      <c r="EL200" s="6" t="str">
        <f>+IFERROR(VLOOKUP(EJ200,Auxiliar!$A:$C,2,0),"")</f>
        <v/>
      </c>
      <c r="EM200" s="7" t="str">
        <f>+IFERROR(VLOOKUP(EJ200,Auxiliar!$A:$C,3,0),"")</f>
        <v/>
      </c>
      <c r="EO200" s="1"/>
      <c r="EP200" s="12"/>
      <c r="EQ200" s="6" t="str">
        <f>+IFERROR(VALUE(RIGHT(Tabla25[[#This Row],[B2B]],6)),"")</f>
        <v/>
      </c>
      <c r="ER200" s="6" t="str">
        <f>+IFERROR(VLOOKUP(EP200,Auxiliar!$A:$C,2,0),"")</f>
        <v/>
      </c>
      <c r="ES200" s="7" t="str">
        <f>+IFERROR(VLOOKUP(EP200,Auxiliar!$A:$C,3,0),"")</f>
        <v/>
      </c>
      <c r="EU200" s="1"/>
      <c r="EV200" s="12"/>
      <c r="EW200" s="6" t="str">
        <f>+IFERROR(VALUE(RIGHT(Tabla26[[#This Row],[B2B]],6)),"")</f>
        <v/>
      </c>
      <c r="EX200" s="6" t="str">
        <f>+IFERROR(VLOOKUP(EV200,Auxiliar!$A:$C,2,0),"")</f>
        <v/>
      </c>
      <c r="EY200" s="7" t="str">
        <f>+IFERROR(VLOOKUP(EV200,Auxiliar!$A:$C,3,0),"")</f>
        <v/>
      </c>
      <c r="EZ200" s="1"/>
      <c r="FA200" s="12"/>
      <c r="FB200" s="6" t="str">
        <f>+IFERROR(VALUE(RIGHT(Tabla27[[#This Row],[B2B]],6)),"")</f>
        <v/>
      </c>
      <c r="FC200" s="6" t="str">
        <f>+IFERROR(VLOOKUP(FA200,Auxiliar!$A:$C,2,0),"")</f>
        <v/>
      </c>
      <c r="FD200" s="7" t="str">
        <f>+IFERROR(VLOOKUP(FA200,Auxiliar!$A:$C,3,0),"")</f>
        <v/>
      </c>
      <c r="FE200" s="1"/>
      <c r="FF200" s="12"/>
      <c r="FG200" s="6" t="str">
        <f>+IFERROR(VALUE(RIGHT(Tabla28[[#This Row],[B2B]],6)),"")</f>
        <v/>
      </c>
      <c r="FH200" s="6" t="str">
        <f>+IFERROR(VLOOKUP(FF200,Auxiliar!$A:$C,2,0),"")</f>
        <v/>
      </c>
      <c r="FI200" s="7" t="str">
        <f>+IFERROR(VLOOKUP(FF200,Auxiliar!$A:$C,3,0),"")</f>
        <v/>
      </c>
      <c r="FJ200" s="1"/>
      <c r="FK200" s="12"/>
      <c r="FL200" s="6" t="str">
        <f>+IFERROR(VALUE(RIGHT(Tabla29[[#This Row],[B2B]],6)),"")</f>
        <v/>
      </c>
      <c r="FM200" s="6" t="str">
        <f>+IFERROR(VLOOKUP(FK200,Auxiliar!$A:$C,2,0),"")</f>
        <v/>
      </c>
      <c r="FN200" s="7" t="str">
        <f>+IFERROR(VLOOKUP(FK200,Auxiliar!$A:$C,3,0),"")</f>
        <v/>
      </c>
      <c r="FO200" s="1"/>
      <c r="FP200" s="12"/>
      <c r="FQ200" s="6" t="str">
        <f>+IFERROR(VALUE(RIGHT(Tabla30[[#This Row],[B2B]],6)),"")</f>
        <v/>
      </c>
      <c r="FR200" s="6" t="str">
        <f>+IFERROR(VLOOKUP(FP200,Auxiliar!$A:$C,2,0),"")</f>
        <v/>
      </c>
      <c r="FS200" s="7"/>
      <c r="FT200" s="1"/>
      <c r="FU200" s="12"/>
      <c r="FV200" s="6" t="str">
        <f>+IFERROR(VALUE(RIGHT(Tabla31[[#This Row],[B2B]],6)),"")</f>
        <v/>
      </c>
      <c r="FW200" s="6" t="str">
        <f>+IFERROR(VLOOKUP(FU200,Auxiliar!$A:$C,2,0),"")</f>
        <v/>
      </c>
      <c r="FX200" s="7" t="str">
        <f>+IFERROR(VLOOKUP(FU200,Auxiliar!$A:$C,3,0),"")</f>
        <v/>
      </c>
      <c r="FY200" s="1"/>
      <c r="FZ200" s="12"/>
      <c r="GA200" s="6" t="str">
        <f>+IFERROR(VALUE(RIGHT(Tabla32[[#This Row],[B2B]],6)),"")</f>
        <v/>
      </c>
      <c r="GB200" s="6" t="str">
        <f>+IFERROR(VLOOKUP(FZ200,Auxiliar!$A:$C,2,0),"")</f>
        <v/>
      </c>
      <c r="GC200" s="7" t="str">
        <f>+IFERROR(VLOOKUP(FZ200,Auxiliar!$A:$C,3,0),"")</f>
        <v/>
      </c>
      <c r="GD200" s="1"/>
      <c r="GE200" s="12"/>
      <c r="GF200" s="6" t="str">
        <f>+IFERROR(VALUE(RIGHT(Tabla33[[#This Row],[B2B]],6)),"")</f>
        <v/>
      </c>
      <c r="GG200" s="6" t="str">
        <f>+IFERROR(VLOOKUP(GE200,Auxiliar!$A:$C,2,0),"")</f>
        <v/>
      </c>
      <c r="GH200" s="7" t="str">
        <f>+IFERROR(VLOOKUP(GE200,Auxiliar!$A:$C,3,0),"")</f>
        <v/>
      </c>
    </row>
    <row r="201" spans="1:190" x14ac:dyDescent="0.25">
      <c r="A201" s="1"/>
      <c r="B201" s="1"/>
      <c r="C201" t="str">
        <f>+IFERROR(VALUE(RIGHT(Tabla1[[#This Row],[B2B]],6)),"")</f>
        <v/>
      </c>
      <c r="D201" t="str">
        <f>+IFERROR(VLOOKUP(B201,Auxiliar!$A:$C,2,0),"")</f>
        <v/>
      </c>
      <c r="E201" s="5" t="str">
        <f>+IFERROR(VLOOKUP(B201,Auxiliar!$A:$C,3,0),"")</f>
        <v/>
      </c>
      <c r="S201" s="1">
        <v>3469</v>
      </c>
      <c r="T201" s="1" t="s">
        <v>9</v>
      </c>
      <c r="U201" s="6">
        <f>+IFERROR(VALUE(RIGHT(Tabla4[[#This Row],[B2B]],6)),"")</f>
        <v>3469</v>
      </c>
      <c r="V201" s="6" t="str">
        <f>+IFERROR(VLOOKUP(T201,Auxiliar!$A:$C,2,0),"")</f>
        <v>CORE</v>
      </c>
      <c r="W201" s="7" t="str">
        <f>+IFERROR(VLOOKUP(T201,Auxiliar!$A:$C,3,0),"")</f>
        <v>0b 1% | 2b 5% | 4b 6%</v>
      </c>
      <c r="Y201" s="1">
        <v>5945</v>
      </c>
      <c r="Z201" s="1" t="s">
        <v>10</v>
      </c>
      <c r="AA201" s="6">
        <f>+IFERROR(VALUE(RIGHT(Tabla5[[#This Row],[B2B]],6)),"")</f>
        <v>5945</v>
      </c>
      <c r="AB201" s="6" t="str">
        <f>+IFERROR(VLOOKUP(Z201,Auxiliar!$A:$C,2,0),"")</f>
        <v>CORE</v>
      </c>
      <c r="AC201" s="7" t="str">
        <f>+IFERROR(VLOOKUP(Z201,Auxiliar!$A:$C,3,0),"")</f>
        <v>0b 1% | 3b 4% | 5b 6%</v>
      </c>
      <c r="AK201" s="1">
        <v>3252</v>
      </c>
      <c r="AL201" s="1" t="s">
        <v>30</v>
      </c>
      <c r="AM201" s="6">
        <f>+IFERROR(VALUE(RIGHT(Tabla7[[#This Row],[B2B]],6)),"")</f>
        <v>3252</v>
      </c>
      <c r="AN201" s="6" t="str">
        <f>+IFERROR(VLOOKUP(AL201,Auxiliar!$A:$C,2,0),"")</f>
        <v>LATONES</v>
      </c>
      <c r="AO201" s="7" t="str">
        <f>+IFERROR(VLOOKUP(AL201,Auxiliar!$A:$C,3,0),"")</f>
        <v>1b 4% | 5b 7% | 97b 0%</v>
      </c>
      <c r="AQ201" s="1">
        <v>5233</v>
      </c>
      <c r="AR201" s="1" t="s">
        <v>31</v>
      </c>
      <c r="AS201" s="6">
        <f>+IFERROR(VALUE(RIGHT(Tabla8[[#This Row],[B2B]],6)),"")</f>
        <v>5233</v>
      </c>
      <c r="AT201" s="6" t="str">
        <f>+IFERROR(VLOOKUP(AR201,Auxiliar!$A:$C,2,0),"")</f>
        <v>LATONES</v>
      </c>
      <c r="AU201" s="7" t="str">
        <f>+IFERROR(VLOOKUP(AR201,Auxiliar!$A:$C,3,0),"")</f>
        <v>2b 3% | 4b 5% | 5b 8% | 193 0%</v>
      </c>
      <c r="AW201" s="1"/>
      <c r="AX201" s="1" t="s">
        <v>32</v>
      </c>
      <c r="AY201" s="6" t="str">
        <f>+IFERROR(VALUE(RIGHT(Tabla9[[#This Row],[B2B]],6)),"")</f>
        <v/>
      </c>
      <c r="AZ201" s="6" t="str">
        <f>+IFERROR(VLOOKUP(AX201,Auxiliar!$A:$C,2,0),"")</f>
        <v>LATONES</v>
      </c>
      <c r="BA201" s="7" t="str">
        <f>+IFERROR(VLOOKUP(AX201,Auxiliar!$A:$C,3,0),"")</f>
        <v>2b 3% | 4b 4% | 6b 5% | 10b 8%  | 385b 0%</v>
      </c>
      <c r="BC201" s="1"/>
      <c r="BD201" s="1" t="s">
        <v>33</v>
      </c>
      <c r="BE201" s="6" t="str">
        <f>+IFERROR(VALUE(RIGHT(Tabla10[[#This Row],[B2B]],6)),"")</f>
        <v/>
      </c>
      <c r="BF201" s="6" t="str">
        <f>+IFERROR(VLOOKUP(BD201,Auxiliar!$A:$C,2,0),"")</f>
        <v>LATONES</v>
      </c>
      <c r="BG201" s="7" t="str">
        <f>+IFERROR(VLOOKUP(BD201,Auxiliar!$A:$C,3,0),"")</f>
        <v>6b 4% | 12b 5% | 15b 8% | 385b 0%</v>
      </c>
      <c r="BI201" s="1"/>
      <c r="BJ201" s="1"/>
      <c r="BK201" s="6" t="str">
        <f>+IFERROR(VALUE(RIGHT(Tabla11[[#This Row],[B2B]],6)),"")</f>
        <v/>
      </c>
      <c r="BL201" s="6" t="str">
        <f>+IFERROR(VLOOKUP(BJ201,Auxiliar!$A:$C,2,0),"")</f>
        <v/>
      </c>
      <c r="BM201" s="7" t="str">
        <f>+IFERROR(VLOOKUP(BJ201,Auxiliar!$A:$C,3,0),"")</f>
        <v/>
      </c>
      <c r="BO201" s="1">
        <v>6017</v>
      </c>
      <c r="BP201" s="1" t="s">
        <v>39</v>
      </c>
      <c r="BQ201" s="6">
        <f>+IFERROR(VALUE(RIGHT(Tabla12[[#This Row],[B2B]],6)),"")</f>
        <v>6017</v>
      </c>
      <c r="BR201" s="6" t="str">
        <f>+IFERROR(VLOOKUP(BP201,Auxiliar!$A:$C,2,0),"")</f>
        <v>VALUE LITRO</v>
      </c>
      <c r="BS201" s="7" t="str">
        <f>+IFERROR(VLOOKUP(BP201,Auxiliar!$A:$C,3,0),"")</f>
        <v>1b 12%</v>
      </c>
      <c r="CA201" s="1">
        <v>2732</v>
      </c>
      <c r="CB201" s="1" t="s">
        <v>35</v>
      </c>
      <c r="CC201" s="6">
        <f>+IFERROR(VALUE(RIGHT(Tabla14[[#This Row],[B2B]],6)),"")</f>
        <v>2732</v>
      </c>
      <c r="CD201" s="6" t="str">
        <f>+IFERROR(VLOOKUP(CB201,Auxiliar!$A:$C,2,0),"")</f>
        <v>Corona 710cc</v>
      </c>
      <c r="CE201" s="7" t="str">
        <f>+IFERROR(VLOOKUP(CB201,Auxiliar!$A:$C,3,0),"")</f>
        <v>1b 10% | 85b 0%</v>
      </c>
      <c r="CG201" s="1"/>
      <c r="CH201" s="1"/>
      <c r="CI201" s="6" t="str">
        <f>+IFERROR(VALUE(RIGHT(Tabla15[[#This Row],[B2B]],6)),"")</f>
        <v/>
      </c>
      <c r="CJ201" s="6" t="str">
        <f>+IFERROR(VLOOKUP(CH201,Auxiliar!$A:$C,2,0),"")</f>
        <v/>
      </c>
      <c r="CK201" s="7" t="str">
        <f>+IFERROR(VLOOKUP(CH201,Auxiliar!$A:$C,3,0),"")</f>
        <v/>
      </c>
      <c r="CM201" s="1">
        <v>2701</v>
      </c>
      <c r="CN201" s="1" t="s">
        <v>20</v>
      </c>
      <c r="CO201" s="6">
        <v>2701</v>
      </c>
      <c r="CP201" s="6" t="s">
        <v>20</v>
      </c>
      <c r="CQ201" s="7" t="s">
        <v>21</v>
      </c>
      <c r="CS201" s="1"/>
      <c r="CT201" s="1"/>
      <c r="CU201" s="6" t="str">
        <f>+IFERROR(VALUE(RIGHT(Tabla17[[#This Row],[B2B]],6)),"")</f>
        <v/>
      </c>
      <c r="CV201" s="6" t="str">
        <f>+IFERROR(VLOOKUP(CT201,Auxiliar!$A:$C,2,0),"")</f>
        <v/>
      </c>
      <c r="CW201" s="7" t="str">
        <f>+IFERROR(VLOOKUP(CT201,Auxiliar!$A:$C,3,0),"")</f>
        <v/>
      </c>
      <c r="CY201" s="1">
        <v>2701</v>
      </c>
      <c r="CZ201" s="1" t="s">
        <v>16</v>
      </c>
      <c r="DA201" s="6">
        <f>+IFERROR(VALUE(RIGHT(Tabla18[[#This Row],[B2B]],6)),"")</f>
        <v>2701</v>
      </c>
      <c r="DB201" s="6" t="str">
        <f>+IFERROR(VLOOKUP(CZ201,Auxiliar!$A:$C,2,0),"")</f>
        <v>PREMIUM</v>
      </c>
      <c r="DC201" s="7" t="str">
        <f>+IFERROR(VLOOKUP(CZ201,Auxiliar!$A:$C,3,0),"")</f>
        <v>0b 0% | 2b 2% | 5b 3,5% | 10b 5%</v>
      </c>
      <c r="DE201" s="1">
        <v>2701</v>
      </c>
      <c r="DF201" s="1" t="s">
        <v>19</v>
      </c>
      <c r="DG201" s="6">
        <f>+IFERROR(VALUE(RIGHT(Tabla19[[#This Row],[B2B]],6)),"")</f>
        <v>2701</v>
      </c>
      <c r="DH201" s="6" t="str">
        <f>+IFERROR(VLOOKUP(DF201,Auxiliar!$A:$C,2,0),"")</f>
        <v>MICHELOB</v>
      </c>
      <c r="DI201" s="7" t="str">
        <f>+IFERROR(VLOOKUP(DF201,Auxiliar!$A:$C,3,0),"")</f>
        <v>1b 7% | 3b 22% | 8b 27%</v>
      </c>
      <c r="DK201" s="1"/>
      <c r="DL201" s="1"/>
      <c r="DM201" s="6" t="str">
        <f>+IFERROR(VALUE(RIGHT(Tabla20[[#This Row],[B2B]],6)),"")</f>
        <v/>
      </c>
      <c r="DN201" s="6" t="str">
        <f>+IFERROR(VLOOKUP(DL201,Auxiliar!$A:$C,2,0),"")</f>
        <v/>
      </c>
      <c r="DO201" s="7" t="str">
        <f>+IFERROR(VLOOKUP(DL201,Auxiliar!$A:$C,3,0),"")</f>
        <v/>
      </c>
      <c r="DQ201" s="1">
        <v>2702</v>
      </c>
      <c r="DR201" s="12" t="s">
        <v>24</v>
      </c>
      <c r="DS201" s="6">
        <f>+IFERROR(VALUE(RIGHT(Tabla21[[#This Row],[B2B]],6)),"")</f>
        <v>2702</v>
      </c>
      <c r="DT201" s="6" t="str">
        <f>+IFERROR(VLOOKUP(DR201,Auxiliar!$A:$C,2,0),"")</f>
        <v>CORONA PORRON</v>
      </c>
      <c r="DU201" s="7" t="str">
        <f>+IFERROR(VLOOKUP(DR201,Auxiliar!$A:$C,3,0),"")</f>
        <v>1b 5% | 20b 0%</v>
      </c>
      <c r="DW201" s="1">
        <v>4994</v>
      </c>
      <c r="DX201" s="12" t="s">
        <v>43</v>
      </c>
      <c r="DY201" s="6">
        <f>+IFERROR(VALUE(RIGHT(Tabla22[[#This Row],[B2B]],6)),"")</f>
        <v>4994</v>
      </c>
      <c r="DZ201" s="6" t="str">
        <f>+IFERROR(VLOOKUP(DX201,Auxiliar!$A:$C,2,0),"")</f>
        <v xml:space="preserve">VALUE LATA </v>
      </c>
      <c r="EA201" s="7" t="str">
        <f>+IFERROR(VLOOKUP(DX201,Auxiliar!$A:$C,3,0),"")</f>
        <v>1b 15% | 100b 18%</v>
      </c>
      <c r="EC201" s="1">
        <v>4962</v>
      </c>
      <c r="ED201" s="12" t="s">
        <v>47</v>
      </c>
      <c r="EE201" s="6">
        <f>+IFERROR(VALUE(RIGHT(Tabla23[[#This Row],[B2B]],6)),"")</f>
        <v>4962</v>
      </c>
      <c r="EF201" s="6" t="str">
        <f>+IFERROR(VLOOKUP(ED201,Auxiliar!$A:$C,2,0),"")</f>
        <v>VALUE LATON</v>
      </c>
      <c r="EG201" s="7" t="str">
        <f>+IFERROR(VLOOKUP(ED201,Auxiliar!$A:$C,3,0),"")</f>
        <v>1b 10% | 5b 15% | 192b 0%</v>
      </c>
      <c r="EI201" s="1"/>
      <c r="EJ201" s="12"/>
      <c r="EK201" s="6" t="str">
        <f>+IFERROR(VALUE(RIGHT(Tabla24[[#This Row],[B2B]],6)),"")</f>
        <v/>
      </c>
      <c r="EL201" s="6" t="str">
        <f>+IFERROR(VLOOKUP(EJ201,Auxiliar!$A:$C,2,0),"")</f>
        <v/>
      </c>
      <c r="EM201" s="7" t="str">
        <f>+IFERROR(VLOOKUP(EJ201,Auxiliar!$A:$C,3,0),"")</f>
        <v/>
      </c>
      <c r="EO201" s="1"/>
      <c r="EP201" s="12"/>
      <c r="EQ201" s="6" t="str">
        <f>+IFERROR(VALUE(RIGHT(Tabla25[[#This Row],[B2B]],6)),"")</f>
        <v/>
      </c>
      <c r="ER201" s="6" t="str">
        <f>+IFERROR(VLOOKUP(EP201,Auxiliar!$A:$C,2,0),"")</f>
        <v/>
      </c>
      <c r="ES201" s="7" t="str">
        <f>+IFERROR(VLOOKUP(EP201,Auxiliar!$A:$C,3,0),"")</f>
        <v/>
      </c>
      <c r="EU201" s="1"/>
      <c r="EV201" s="12"/>
      <c r="EW201" s="6" t="str">
        <f>+IFERROR(VALUE(RIGHT(Tabla26[[#This Row],[B2B]],6)),"")</f>
        <v/>
      </c>
      <c r="EX201" s="6" t="str">
        <f>+IFERROR(VLOOKUP(EV201,Auxiliar!$A:$C,2,0),"")</f>
        <v/>
      </c>
      <c r="EY201" s="7" t="str">
        <f>+IFERROR(VLOOKUP(EV201,Auxiliar!$A:$C,3,0),"")</f>
        <v/>
      </c>
      <c r="EZ201" s="1"/>
      <c r="FA201" s="12"/>
      <c r="FB201" s="6" t="str">
        <f>+IFERROR(VALUE(RIGHT(Tabla27[[#This Row],[B2B]],6)),"")</f>
        <v/>
      </c>
      <c r="FC201" s="6" t="str">
        <f>+IFERROR(VLOOKUP(FA201,Auxiliar!$A:$C,2,0),"")</f>
        <v/>
      </c>
      <c r="FD201" s="7" t="str">
        <f>+IFERROR(VLOOKUP(FA201,Auxiliar!$A:$C,3,0),"")</f>
        <v/>
      </c>
      <c r="FE201" s="1"/>
      <c r="FF201" s="12"/>
      <c r="FG201" s="6" t="str">
        <f>+IFERROR(VALUE(RIGHT(Tabla28[[#This Row],[B2B]],6)),"")</f>
        <v/>
      </c>
      <c r="FH201" s="6" t="str">
        <f>+IFERROR(VLOOKUP(FF201,Auxiliar!$A:$C,2,0),"")</f>
        <v/>
      </c>
      <c r="FI201" s="7" t="str">
        <f>+IFERROR(VLOOKUP(FF201,Auxiliar!$A:$C,3,0),"")</f>
        <v/>
      </c>
      <c r="FJ201" s="1"/>
      <c r="FK201" s="12"/>
      <c r="FL201" s="6" t="str">
        <f>+IFERROR(VALUE(RIGHT(Tabla29[[#This Row],[B2B]],6)),"")</f>
        <v/>
      </c>
      <c r="FM201" s="6" t="str">
        <f>+IFERROR(VLOOKUP(FK201,Auxiliar!$A:$C,2,0),"")</f>
        <v/>
      </c>
      <c r="FN201" s="7" t="str">
        <f>+IFERROR(VLOOKUP(FK201,Auxiliar!$A:$C,3,0),"")</f>
        <v/>
      </c>
      <c r="FO201" s="1"/>
      <c r="FP201" s="12"/>
      <c r="FQ201" s="6" t="str">
        <f>+IFERROR(VALUE(RIGHT(Tabla30[[#This Row],[B2B]],6)),"")</f>
        <v/>
      </c>
      <c r="FR201" s="6" t="str">
        <f>+IFERROR(VLOOKUP(FP201,Auxiliar!$A:$C,2,0),"")</f>
        <v/>
      </c>
      <c r="FS201" s="7"/>
      <c r="FT201" s="1"/>
      <c r="FU201" s="12"/>
      <c r="FV201" s="6" t="str">
        <f>+IFERROR(VALUE(RIGHT(Tabla31[[#This Row],[B2B]],6)),"")</f>
        <v/>
      </c>
      <c r="FW201" s="6" t="str">
        <f>+IFERROR(VLOOKUP(FU201,Auxiliar!$A:$C,2,0),"")</f>
        <v/>
      </c>
      <c r="FX201" s="7" t="str">
        <f>+IFERROR(VLOOKUP(FU201,Auxiliar!$A:$C,3,0),"")</f>
        <v/>
      </c>
      <c r="FY201" s="1"/>
      <c r="FZ201" s="12"/>
      <c r="GA201" s="6" t="str">
        <f>+IFERROR(VALUE(RIGHT(Tabla32[[#This Row],[B2B]],6)),"")</f>
        <v/>
      </c>
      <c r="GB201" s="6" t="str">
        <f>+IFERROR(VLOOKUP(FZ201,Auxiliar!$A:$C,2,0),"")</f>
        <v/>
      </c>
      <c r="GC201" s="7" t="str">
        <f>+IFERROR(VLOOKUP(FZ201,Auxiliar!$A:$C,3,0),"")</f>
        <v/>
      </c>
      <c r="GD201" s="1"/>
      <c r="GE201" s="12"/>
      <c r="GF201" s="6" t="str">
        <f>+IFERROR(VALUE(RIGHT(Tabla33[[#This Row],[B2B]],6)),"")</f>
        <v/>
      </c>
      <c r="GG201" s="6" t="str">
        <f>+IFERROR(VLOOKUP(GE201,Auxiliar!$A:$C,2,0),"")</f>
        <v/>
      </c>
      <c r="GH201" s="7" t="str">
        <f>+IFERROR(VLOOKUP(GE201,Auxiliar!$A:$C,3,0),"")</f>
        <v/>
      </c>
    </row>
    <row r="202" spans="1:190" x14ac:dyDescent="0.25">
      <c r="A202" s="1"/>
      <c r="B202" s="1"/>
      <c r="C202" t="str">
        <f>+IFERROR(VALUE(RIGHT(Tabla1[[#This Row],[B2B]],6)),"")</f>
        <v/>
      </c>
      <c r="D202" t="str">
        <f>+IFERROR(VLOOKUP(B202,Auxiliar!$A:$C,2,0),"")</f>
        <v/>
      </c>
      <c r="E202" s="5" t="str">
        <f>+IFERROR(VLOOKUP(B202,Auxiliar!$A:$C,3,0),"")</f>
        <v/>
      </c>
      <c r="S202" s="1">
        <v>3470</v>
      </c>
      <c r="T202" s="1" t="s">
        <v>9</v>
      </c>
      <c r="U202" s="6">
        <f>+IFERROR(VALUE(RIGHT(Tabla4[[#This Row],[B2B]],6)),"")</f>
        <v>3470</v>
      </c>
      <c r="V202" s="6" t="str">
        <f>+IFERROR(VLOOKUP(T202,Auxiliar!$A:$C,2,0),"")</f>
        <v>CORE</v>
      </c>
      <c r="W202" s="7" t="str">
        <f>+IFERROR(VLOOKUP(T202,Auxiliar!$A:$C,3,0),"")</f>
        <v>0b 1% | 2b 5% | 4b 6%</v>
      </c>
      <c r="Y202" s="1">
        <v>5993</v>
      </c>
      <c r="Z202" s="1" t="s">
        <v>10</v>
      </c>
      <c r="AA202" s="6">
        <f>+IFERROR(VALUE(RIGHT(Tabla5[[#This Row],[B2B]],6)),"")</f>
        <v>5993</v>
      </c>
      <c r="AB202" s="6" t="str">
        <f>+IFERROR(VLOOKUP(Z202,Auxiliar!$A:$C,2,0),"")</f>
        <v>CORE</v>
      </c>
      <c r="AC202" s="7" t="str">
        <f>+IFERROR(VLOOKUP(Z202,Auxiliar!$A:$C,3,0),"")</f>
        <v>0b 1% | 3b 4% | 5b 6%</v>
      </c>
      <c r="AK202" s="1">
        <v>3261</v>
      </c>
      <c r="AL202" s="1" t="s">
        <v>30</v>
      </c>
      <c r="AM202" s="6">
        <f>+IFERROR(VALUE(RIGHT(Tabla7[[#This Row],[B2B]],6)),"")</f>
        <v>3261</v>
      </c>
      <c r="AN202" s="6" t="str">
        <f>+IFERROR(VLOOKUP(AL202,Auxiliar!$A:$C,2,0),"")</f>
        <v>LATONES</v>
      </c>
      <c r="AO202" s="7" t="str">
        <f>+IFERROR(VLOOKUP(AL202,Auxiliar!$A:$C,3,0),"")</f>
        <v>1b 4% | 5b 7% | 97b 0%</v>
      </c>
      <c r="AQ202" s="1">
        <v>5238</v>
      </c>
      <c r="AR202" s="1" t="s">
        <v>31</v>
      </c>
      <c r="AS202" s="6">
        <f>+IFERROR(VALUE(RIGHT(Tabla8[[#This Row],[B2B]],6)),"")</f>
        <v>5238</v>
      </c>
      <c r="AT202" s="6" t="str">
        <f>+IFERROR(VLOOKUP(AR202,Auxiliar!$A:$C,2,0),"")</f>
        <v>LATONES</v>
      </c>
      <c r="AU202" s="7" t="str">
        <f>+IFERROR(VLOOKUP(AR202,Auxiliar!$A:$C,3,0),"")</f>
        <v>2b 3% | 4b 5% | 5b 8% | 193 0%</v>
      </c>
      <c r="AW202" s="1"/>
      <c r="AX202" s="1" t="s">
        <v>32</v>
      </c>
      <c r="AY202" s="6" t="str">
        <f>+IFERROR(VALUE(RIGHT(Tabla9[[#This Row],[B2B]],6)),"")</f>
        <v/>
      </c>
      <c r="AZ202" s="6" t="str">
        <f>+IFERROR(VLOOKUP(AX202,Auxiliar!$A:$C,2,0),"")</f>
        <v>LATONES</v>
      </c>
      <c r="BA202" s="7" t="str">
        <f>+IFERROR(VLOOKUP(AX202,Auxiliar!$A:$C,3,0),"")</f>
        <v>2b 3% | 4b 4% | 6b 5% | 10b 8%  | 385b 0%</v>
      </c>
      <c r="BC202" s="1"/>
      <c r="BD202" s="1" t="s">
        <v>33</v>
      </c>
      <c r="BE202" s="6" t="str">
        <f>+IFERROR(VALUE(RIGHT(Tabla10[[#This Row],[B2B]],6)),"")</f>
        <v/>
      </c>
      <c r="BF202" s="6" t="str">
        <f>+IFERROR(VLOOKUP(BD202,Auxiliar!$A:$C,2,0),"")</f>
        <v>LATONES</v>
      </c>
      <c r="BG202" s="7" t="str">
        <f>+IFERROR(VLOOKUP(BD202,Auxiliar!$A:$C,3,0),"")</f>
        <v>6b 4% | 12b 5% | 15b 8% | 385b 0%</v>
      </c>
      <c r="BI202" s="1"/>
      <c r="BJ202" s="1"/>
      <c r="BK202" s="6" t="str">
        <f>+IFERROR(VALUE(RIGHT(Tabla11[[#This Row],[B2B]],6)),"")</f>
        <v/>
      </c>
      <c r="BL202" s="6" t="str">
        <f>+IFERROR(VLOOKUP(BJ202,Auxiliar!$A:$C,2,0),"")</f>
        <v/>
      </c>
      <c r="BM202" s="7" t="str">
        <f>+IFERROR(VLOOKUP(BJ202,Auxiliar!$A:$C,3,0),"")</f>
        <v/>
      </c>
      <c r="BO202" s="1">
        <v>6022</v>
      </c>
      <c r="BP202" s="1" t="s">
        <v>39</v>
      </c>
      <c r="BQ202" s="6">
        <f>+IFERROR(VALUE(RIGHT(Tabla12[[#This Row],[B2B]],6)),"")</f>
        <v>6022</v>
      </c>
      <c r="BR202" s="6" t="str">
        <f>+IFERROR(VLOOKUP(BP202,Auxiliar!$A:$C,2,0),"")</f>
        <v>VALUE LITRO</v>
      </c>
      <c r="BS202" s="7" t="str">
        <f>+IFERROR(VLOOKUP(BP202,Auxiliar!$A:$C,3,0),"")</f>
        <v>1b 12%</v>
      </c>
      <c r="CA202" s="1">
        <v>2735</v>
      </c>
      <c r="CB202" s="1" t="s">
        <v>35</v>
      </c>
      <c r="CC202" s="6">
        <f>+IFERROR(VALUE(RIGHT(Tabla14[[#This Row],[B2B]],6)),"")</f>
        <v>2735</v>
      </c>
      <c r="CD202" s="6" t="str">
        <f>+IFERROR(VLOOKUP(CB202,Auxiliar!$A:$C,2,0),"")</f>
        <v>Corona 710cc</v>
      </c>
      <c r="CE202" s="7" t="str">
        <f>+IFERROR(VLOOKUP(CB202,Auxiliar!$A:$C,3,0),"")</f>
        <v>1b 10% | 85b 0%</v>
      </c>
      <c r="CG202" s="1"/>
      <c r="CH202" s="1"/>
      <c r="CI202" s="6" t="str">
        <f>+IFERROR(VALUE(RIGHT(Tabla15[[#This Row],[B2B]],6)),"")</f>
        <v/>
      </c>
      <c r="CJ202" s="6" t="str">
        <f>+IFERROR(VLOOKUP(CH202,Auxiliar!$A:$C,2,0),"")</f>
        <v/>
      </c>
      <c r="CK202" s="7" t="str">
        <f>+IFERROR(VLOOKUP(CH202,Auxiliar!$A:$C,3,0),"")</f>
        <v/>
      </c>
      <c r="CM202" s="1">
        <v>2702</v>
      </c>
      <c r="CN202" s="1" t="s">
        <v>20</v>
      </c>
      <c r="CO202" s="6">
        <v>2702</v>
      </c>
      <c r="CP202" s="6" t="s">
        <v>20</v>
      </c>
      <c r="CQ202" s="7" t="s">
        <v>21</v>
      </c>
      <c r="CS202" s="1"/>
      <c r="CT202" s="1"/>
      <c r="CU202" s="6" t="str">
        <f>+IFERROR(VALUE(RIGHT(Tabla17[[#This Row],[B2B]],6)),"")</f>
        <v/>
      </c>
      <c r="CV202" s="6" t="str">
        <f>+IFERROR(VLOOKUP(CT202,Auxiliar!$A:$C,2,0),"")</f>
        <v/>
      </c>
      <c r="CW202" s="7" t="str">
        <f>+IFERROR(VLOOKUP(CT202,Auxiliar!$A:$C,3,0),"")</f>
        <v/>
      </c>
      <c r="CY202" s="1">
        <v>2702</v>
      </c>
      <c r="CZ202" s="1" t="s">
        <v>16</v>
      </c>
      <c r="DA202" s="6">
        <f>+IFERROR(VALUE(RIGHT(Tabla18[[#This Row],[B2B]],6)),"")</f>
        <v>2702</v>
      </c>
      <c r="DB202" s="6" t="str">
        <f>+IFERROR(VLOOKUP(CZ202,Auxiliar!$A:$C,2,0),"")</f>
        <v>PREMIUM</v>
      </c>
      <c r="DC202" s="7" t="str">
        <f>+IFERROR(VLOOKUP(CZ202,Auxiliar!$A:$C,3,0),"")</f>
        <v>0b 0% | 2b 2% | 5b 3,5% | 10b 5%</v>
      </c>
      <c r="DE202" s="1">
        <v>2702</v>
      </c>
      <c r="DF202" s="1" t="s">
        <v>19</v>
      </c>
      <c r="DG202" s="6">
        <f>+IFERROR(VALUE(RIGHT(Tabla19[[#This Row],[B2B]],6)),"")</f>
        <v>2702</v>
      </c>
      <c r="DH202" s="6" t="str">
        <f>+IFERROR(VLOOKUP(DF202,Auxiliar!$A:$C,2,0),"")</f>
        <v>MICHELOB</v>
      </c>
      <c r="DI202" s="7" t="str">
        <f>+IFERROR(VLOOKUP(DF202,Auxiliar!$A:$C,3,0),"")</f>
        <v>1b 7% | 3b 22% | 8b 27%</v>
      </c>
      <c r="DK202" s="1"/>
      <c r="DL202" s="1"/>
      <c r="DM202" s="6" t="str">
        <f>+IFERROR(VALUE(RIGHT(Tabla20[[#This Row],[B2B]],6)),"")</f>
        <v/>
      </c>
      <c r="DN202" s="6" t="str">
        <f>+IFERROR(VLOOKUP(DL202,Auxiliar!$A:$C,2,0),"")</f>
        <v/>
      </c>
      <c r="DO202" s="7" t="str">
        <f>+IFERROR(VLOOKUP(DL202,Auxiliar!$A:$C,3,0),"")</f>
        <v/>
      </c>
      <c r="DQ202" s="1">
        <v>2704</v>
      </c>
      <c r="DR202" s="12" t="s">
        <v>24</v>
      </c>
      <c r="DS202" s="6">
        <f>+IFERROR(VALUE(RIGHT(Tabla21[[#This Row],[B2B]],6)),"")</f>
        <v>2704</v>
      </c>
      <c r="DT202" s="6" t="str">
        <f>+IFERROR(VLOOKUP(DR202,Auxiliar!$A:$C,2,0),"")</f>
        <v>CORONA PORRON</v>
      </c>
      <c r="DU202" s="7" t="str">
        <f>+IFERROR(VLOOKUP(DR202,Auxiliar!$A:$C,3,0),"")</f>
        <v>1b 5% | 20b 0%</v>
      </c>
      <c r="DW202" s="1">
        <v>6037</v>
      </c>
      <c r="DX202" s="12" t="s">
        <v>43</v>
      </c>
      <c r="DY202" s="6">
        <f>+IFERROR(VALUE(RIGHT(Tabla22[[#This Row],[B2B]],6)),"")</f>
        <v>6037</v>
      </c>
      <c r="DZ202" s="6" t="str">
        <f>+IFERROR(VLOOKUP(DX202,Auxiliar!$A:$C,2,0),"")</f>
        <v xml:space="preserve">VALUE LATA </v>
      </c>
      <c r="EA202" s="7" t="str">
        <f>+IFERROR(VLOOKUP(DX202,Auxiliar!$A:$C,3,0),"")</f>
        <v>1b 15% | 100b 18%</v>
      </c>
      <c r="EC202" s="1">
        <v>6017</v>
      </c>
      <c r="ED202" s="12" t="s">
        <v>47</v>
      </c>
      <c r="EE202" s="6">
        <f>+IFERROR(VALUE(RIGHT(Tabla23[[#This Row],[B2B]],6)),"")</f>
        <v>6017</v>
      </c>
      <c r="EF202" s="6" t="str">
        <f>+IFERROR(VLOOKUP(ED202,Auxiliar!$A:$C,2,0),"")</f>
        <v>VALUE LATON</v>
      </c>
      <c r="EG202" s="7" t="str">
        <f>+IFERROR(VLOOKUP(ED202,Auxiliar!$A:$C,3,0),"")</f>
        <v>1b 10% | 5b 15% | 192b 0%</v>
      </c>
      <c r="EI202" s="1"/>
      <c r="EJ202" s="12"/>
      <c r="EK202" s="6" t="str">
        <f>+IFERROR(VALUE(RIGHT(Tabla24[[#This Row],[B2B]],6)),"")</f>
        <v/>
      </c>
      <c r="EL202" s="6" t="str">
        <f>+IFERROR(VLOOKUP(EJ202,Auxiliar!$A:$C,2,0),"")</f>
        <v/>
      </c>
      <c r="EM202" s="7" t="str">
        <f>+IFERROR(VLOOKUP(EJ202,Auxiliar!$A:$C,3,0),"")</f>
        <v/>
      </c>
      <c r="EO202" s="1"/>
      <c r="EP202" s="12"/>
      <c r="EQ202" s="6" t="str">
        <f>+IFERROR(VALUE(RIGHT(Tabla25[[#This Row],[B2B]],6)),"")</f>
        <v/>
      </c>
      <c r="ER202" s="6" t="str">
        <f>+IFERROR(VLOOKUP(EP202,Auxiliar!$A:$C,2,0),"")</f>
        <v/>
      </c>
      <c r="ES202" s="7" t="str">
        <f>+IFERROR(VLOOKUP(EP202,Auxiliar!$A:$C,3,0),"")</f>
        <v/>
      </c>
      <c r="EU202" s="1"/>
      <c r="EV202" s="12"/>
      <c r="EW202" s="6" t="str">
        <f>+IFERROR(VALUE(RIGHT(Tabla26[[#This Row],[B2B]],6)),"")</f>
        <v/>
      </c>
      <c r="EX202" s="6" t="str">
        <f>+IFERROR(VLOOKUP(EV202,Auxiliar!$A:$C,2,0),"")</f>
        <v/>
      </c>
      <c r="EY202" s="7" t="str">
        <f>+IFERROR(VLOOKUP(EV202,Auxiliar!$A:$C,3,0),"")</f>
        <v/>
      </c>
      <c r="EZ202" s="1"/>
      <c r="FA202" s="12"/>
      <c r="FB202" s="6" t="str">
        <f>+IFERROR(VALUE(RIGHT(Tabla27[[#This Row],[B2B]],6)),"")</f>
        <v/>
      </c>
      <c r="FC202" s="6" t="str">
        <f>+IFERROR(VLOOKUP(FA202,Auxiliar!$A:$C,2,0),"")</f>
        <v/>
      </c>
      <c r="FD202" s="7" t="str">
        <f>+IFERROR(VLOOKUP(FA202,Auxiliar!$A:$C,3,0),"")</f>
        <v/>
      </c>
      <c r="FE202" s="1"/>
      <c r="FF202" s="12"/>
      <c r="FG202" s="6" t="str">
        <f>+IFERROR(VALUE(RIGHT(Tabla28[[#This Row],[B2B]],6)),"")</f>
        <v/>
      </c>
      <c r="FH202" s="6" t="str">
        <f>+IFERROR(VLOOKUP(FF202,Auxiliar!$A:$C,2,0),"")</f>
        <v/>
      </c>
      <c r="FI202" s="7" t="str">
        <f>+IFERROR(VLOOKUP(FF202,Auxiliar!$A:$C,3,0),"")</f>
        <v/>
      </c>
      <c r="FJ202" s="1"/>
      <c r="FK202" s="12"/>
      <c r="FL202" s="6" t="str">
        <f>+IFERROR(VALUE(RIGHT(Tabla29[[#This Row],[B2B]],6)),"")</f>
        <v/>
      </c>
      <c r="FM202" s="6" t="str">
        <f>+IFERROR(VLOOKUP(FK202,Auxiliar!$A:$C,2,0),"")</f>
        <v/>
      </c>
      <c r="FN202" s="7" t="str">
        <f>+IFERROR(VLOOKUP(FK202,Auxiliar!$A:$C,3,0),"")</f>
        <v/>
      </c>
      <c r="FO202" s="1"/>
      <c r="FP202" s="12"/>
      <c r="FQ202" s="6" t="str">
        <f>+IFERROR(VALUE(RIGHT(Tabla30[[#This Row],[B2B]],6)),"")</f>
        <v/>
      </c>
      <c r="FR202" s="6" t="str">
        <f>+IFERROR(VLOOKUP(FP202,Auxiliar!$A:$C,2,0),"")</f>
        <v/>
      </c>
      <c r="FS202" s="7"/>
      <c r="FT202" s="1"/>
      <c r="FU202" s="12"/>
      <c r="FV202" s="6" t="str">
        <f>+IFERROR(VALUE(RIGHT(Tabla31[[#This Row],[B2B]],6)),"")</f>
        <v/>
      </c>
      <c r="FW202" s="6" t="str">
        <f>+IFERROR(VLOOKUP(FU202,Auxiliar!$A:$C,2,0),"")</f>
        <v/>
      </c>
      <c r="FX202" s="7" t="str">
        <f>+IFERROR(VLOOKUP(FU202,Auxiliar!$A:$C,3,0),"")</f>
        <v/>
      </c>
      <c r="FY202" s="1"/>
      <c r="FZ202" s="12"/>
      <c r="GA202" s="6" t="str">
        <f>+IFERROR(VALUE(RIGHT(Tabla32[[#This Row],[B2B]],6)),"")</f>
        <v/>
      </c>
      <c r="GB202" s="6" t="str">
        <f>+IFERROR(VLOOKUP(FZ202,Auxiliar!$A:$C,2,0),"")</f>
        <v/>
      </c>
      <c r="GC202" s="7" t="str">
        <f>+IFERROR(VLOOKUP(FZ202,Auxiliar!$A:$C,3,0),"")</f>
        <v/>
      </c>
      <c r="GD202" s="1"/>
      <c r="GE202" s="12"/>
      <c r="GF202" s="6" t="str">
        <f>+IFERROR(VALUE(RIGHT(Tabla33[[#This Row],[B2B]],6)),"")</f>
        <v/>
      </c>
      <c r="GG202" s="6" t="str">
        <f>+IFERROR(VLOOKUP(GE202,Auxiliar!$A:$C,2,0),"")</f>
        <v/>
      </c>
      <c r="GH202" s="7" t="str">
        <f>+IFERROR(VLOOKUP(GE202,Auxiliar!$A:$C,3,0),"")</f>
        <v/>
      </c>
    </row>
    <row r="203" spans="1:190" x14ac:dyDescent="0.25">
      <c r="A203" s="1"/>
      <c r="B203" s="1"/>
      <c r="C203" t="str">
        <f>+IFERROR(VALUE(RIGHT(Tabla1[[#This Row],[B2B]],6)),"")</f>
        <v/>
      </c>
      <c r="D203" t="str">
        <f>+IFERROR(VLOOKUP(B203,Auxiliar!$A:$C,2,0),"")</f>
        <v/>
      </c>
      <c r="E203" s="5" t="str">
        <f>+IFERROR(VLOOKUP(B203,Auxiliar!$A:$C,3,0),"")</f>
        <v/>
      </c>
      <c r="S203" s="1">
        <v>3482</v>
      </c>
      <c r="T203" s="1" t="s">
        <v>9</v>
      </c>
      <c r="U203" s="6">
        <f>+IFERROR(VALUE(RIGHT(Tabla4[[#This Row],[B2B]],6)),"")</f>
        <v>3482</v>
      </c>
      <c r="V203" s="6" t="str">
        <f>+IFERROR(VLOOKUP(T203,Auxiliar!$A:$C,2,0),"")</f>
        <v>CORE</v>
      </c>
      <c r="W203" s="7" t="str">
        <f>+IFERROR(VLOOKUP(T203,Auxiliar!$A:$C,3,0),"")</f>
        <v>0b 1% | 2b 5% | 4b 6%</v>
      </c>
      <c r="Y203" s="1">
        <v>6039</v>
      </c>
      <c r="Z203" s="1" t="s">
        <v>10</v>
      </c>
      <c r="AA203" s="6">
        <f>+IFERROR(VALUE(RIGHT(Tabla5[[#This Row],[B2B]],6)),"")</f>
        <v>6039</v>
      </c>
      <c r="AB203" s="6" t="str">
        <f>+IFERROR(VLOOKUP(Z203,Auxiliar!$A:$C,2,0),"")</f>
        <v>CORE</v>
      </c>
      <c r="AC203" s="7" t="str">
        <f>+IFERROR(VLOOKUP(Z203,Auxiliar!$A:$C,3,0),"")</f>
        <v>0b 1% | 3b 4% | 5b 6%</v>
      </c>
      <c r="AK203" s="1">
        <v>3262</v>
      </c>
      <c r="AL203" s="1" t="s">
        <v>30</v>
      </c>
      <c r="AM203" s="6">
        <f>+IFERROR(VALUE(RIGHT(Tabla7[[#This Row],[B2B]],6)),"")</f>
        <v>3262</v>
      </c>
      <c r="AN203" s="6" t="str">
        <f>+IFERROR(VLOOKUP(AL203,Auxiliar!$A:$C,2,0),"")</f>
        <v>LATONES</v>
      </c>
      <c r="AO203" s="7" t="str">
        <f>+IFERROR(VLOOKUP(AL203,Auxiliar!$A:$C,3,0),"")</f>
        <v>1b 4% | 5b 7% | 97b 0%</v>
      </c>
      <c r="AQ203" s="1">
        <v>5255</v>
      </c>
      <c r="AR203" s="1" t="s">
        <v>31</v>
      </c>
      <c r="AS203" s="6">
        <f>+IFERROR(VALUE(RIGHT(Tabla8[[#This Row],[B2B]],6)),"")</f>
        <v>5255</v>
      </c>
      <c r="AT203" s="6" t="str">
        <f>+IFERROR(VLOOKUP(AR203,Auxiliar!$A:$C,2,0),"")</f>
        <v>LATONES</v>
      </c>
      <c r="AU203" s="7" t="str">
        <f>+IFERROR(VLOOKUP(AR203,Auxiliar!$A:$C,3,0),"")</f>
        <v>2b 3% | 4b 5% | 5b 8% | 193 0%</v>
      </c>
      <c r="AW203" s="1"/>
      <c r="AX203" s="1" t="s">
        <v>32</v>
      </c>
      <c r="AY203" s="6" t="str">
        <f>+IFERROR(VALUE(RIGHT(Tabla9[[#This Row],[B2B]],6)),"")</f>
        <v/>
      </c>
      <c r="AZ203" s="6" t="str">
        <f>+IFERROR(VLOOKUP(AX203,Auxiliar!$A:$C,2,0),"")</f>
        <v>LATONES</v>
      </c>
      <c r="BA203" s="7" t="str">
        <f>+IFERROR(VLOOKUP(AX203,Auxiliar!$A:$C,3,0),"")</f>
        <v>2b 3% | 4b 4% | 6b 5% | 10b 8%  | 385b 0%</v>
      </c>
      <c r="BC203" s="1"/>
      <c r="BD203" s="1" t="s">
        <v>33</v>
      </c>
      <c r="BE203" s="6" t="str">
        <f>+IFERROR(VALUE(RIGHT(Tabla10[[#This Row],[B2B]],6)),"")</f>
        <v/>
      </c>
      <c r="BF203" s="6" t="str">
        <f>+IFERROR(VLOOKUP(BD203,Auxiliar!$A:$C,2,0),"")</f>
        <v>LATONES</v>
      </c>
      <c r="BG203" s="7" t="str">
        <f>+IFERROR(VLOOKUP(BD203,Auxiliar!$A:$C,3,0),"")</f>
        <v>6b 4% | 12b 5% | 15b 8% | 385b 0%</v>
      </c>
      <c r="BI203" s="1"/>
      <c r="BJ203" s="1"/>
      <c r="BK203" s="6" t="str">
        <f>+IFERROR(VALUE(RIGHT(Tabla11[[#This Row],[B2B]],6)),"")</f>
        <v/>
      </c>
      <c r="BL203" s="6" t="str">
        <f>+IFERROR(VLOOKUP(BJ203,Auxiliar!$A:$C,2,0),"")</f>
        <v/>
      </c>
      <c r="BM203" s="7" t="str">
        <f>+IFERROR(VLOOKUP(BJ203,Auxiliar!$A:$C,3,0),"")</f>
        <v/>
      </c>
      <c r="BO203" s="1">
        <v>4994</v>
      </c>
      <c r="BP203" s="1" t="s">
        <v>39</v>
      </c>
      <c r="BQ203" s="6">
        <f>+IFERROR(VALUE(RIGHT(Tabla12[[#This Row],[B2B]],6)),"")</f>
        <v>4994</v>
      </c>
      <c r="BR203" s="6" t="str">
        <f>+IFERROR(VLOOKUP(BP203,Auxiliar!$A:$C,2,0),"")</f>
        <v>VALUE LITRO</v>
      </c>
      <c r="BS203" s="7" t="str">
        <f>+IFERROR(VLOOKUP(BP203,Auxiliar!$A:$C,3,0),"")</f>
        <v>1b 12%</v>
      </c>
      <c r="CA203" s="1">
        <v>2742</v>
      </c>
      <c r="CB203" s="1" t="s">
        <v>35</v>
      </c>
      <c r="CC203" s="6">
        <f>+IFERROR(VALUE(RIGHT(Tabla14[[#This Row],[B2B]],6)),"")</f>
        <v>2742</v>
      </c>
      <c r="CD203" s="6" t="str">
        <f>+IFERROR(VLOOKUP(CB203,Auxiliar!$A:$C,2,0),"")</f>
        <v>Corona 710cc</v>
      </c>
      <c r="CE203" s="7" t="str">
        <f>+IFERROR(VLOOKUP(CB203,Auxiliar!$A:$C,3,0),"")</f>
        <v>1b 10% | 85b 0%</v>
      </c>
      <c r="CG203" s="1"/>
      <c r="CH203" s="1"/>
      <c r="CI203" s="6" t="str">
        <f>+IFERROR(VALUE(RIGHT(Tabla15[[#This Row],[B2B]],6)),"")</f>
        <v/>
      </c>
      <c r="CJ203" s="6" t="str">
        <f>+IFERROR(VLOOKUP(CH203,Auxiliar!$A:$C,2,0),"")</f>
        <v/>
      </c>
      <c r="CK203" s="7" t="str">
        <f>+IFERROR(VLOOKUP(CH203,Auxiliar!$A:$C,3,0),"")</f>
        <v/>
      </c>
      <c r="CM203" s="1">
        <v>2704</v>
      </c>
      <c r="CN203" s="1" t="s">
        <v>20</v>
      </c>
      <c r="CO203" s="6">
        <v>2704</v>
      </c>
      <c r="CP203" s="6" t="s">
        <v>20</v>
      </c>
      <c r="CQ203" s="7" t="s">
        <v>21</v>
      </c>
      <c r="CS203" s="1"/>
      <c r="CT203" s="1"/>
      <c r="CU203" s="6" t="str">
        <f>+IFERROR(VALUE(RIGHT(Tabla17[[#This Row],[B2B]],6)),"")</f>
        <v/>
      </c>
      <c r="CV203" s="6" t="str">
        <f>+IFERROR(VLOOKUP(CT203,Auxiliar!$A:$C,2,0),"")</f>
        <v/>
      </c>
      <c r="CW203" s="7" t="str">
        <f>+IFERROR(VLOOKUP(CT203,Auxiliar!$A:$C,3,0),"")</f>
        <v/>
      </c>
      <c r="CY203" s="1">
        <v>2704</v>
      </c>
      <c r="CZ203" s="1" t="s">
        <v>16</v>
      </c>
      <c r="DA203" s="6">
        <f>+IFERROR(VALUE(RIGHT(Tabla18[[#This Row],[B2B]],6)),"")</f>
        <v>2704</v>
      </c>
      <c r="DB203" s="6" t="str">
        <f>+IFERROR(VLOOKUP(CZ203,Auxiliar!$A:$C,2,0),"")</f>
        <v>PREMIUM</v>
      </c>
      <c r="DC203" s="7" t="str">
        <f>+IFERROR(VLOOKUP(CZ203,Auxiliar!$A:$C,3,0),"")</f>
        <v>0b 0% | 2b 2% | 5b 3,5% | 10b 5%</v>
      </c>
      <c r="DE203" s="1">
        <v>2704</v>
      </c>
      <c r="DF203" s="1" t="s">
        <v>19</v>
      </c>
      <c r="DG203" s="6">
        <f>+IFERROR(VALUE(RIGHT(Tabla19[[#This Row],[B2B]],6)),"")</f>
        <v>2704</v>
      </c>
      <c r="DH203" s="6" t="str">
        <f>+IFERROR(VLOOKUP(DF203,Auxiliar!$A:$C,2,0),"")</f>
        <v>MICHELOB</v>
      </c>
      <c r="DI203" s="7" t="str">
        <f>+IFERROR(VLOOKUP(DF203,Auxiliar!$A:$C,3,0),"")</f>
        <v>1b 7% | 3b 22% | 8b 27%</v>
      </c>
      <c r="DK203" s="1"/>
      <c r="DL203" s="1"/>
      <c r="DM203" s="6" t="str">
        <f>+IFERROR(VALUE(RIGHT(Tabla20[[#This Row],[B2B]],6)),"")</f>
        <v/>
      </c>
      <c r="DN203" s="6" t="str">
        <f>+IFERROR(VLOOKUP(DL203,Auxiliar!$A:$C,2,0),"")</f>
        <v/>
      </c>
      <c r="DO203" s="7" t="str">
        <f>+IFERROR(VLOOKUP(DL203,Auxiliar!$A:$C,3,0),"")</f>
        <v/>
      </c>
      <c r="DQ203" s="1">
        <v>2714</v>
      </c>
      <c r="DR203" s="12" t="s">
        <v>24</v>
      </c>
      <c r="DS203" s="6">
        <f>+IFERROR(VALUE(RIGHT(Tabla21[[#This Row],[B2B]],6)),"")</f>
        <v>2714</v>
      </c>
      <c r="DT203" s="6" t="str">
        <f>+IFERROR(VLOOKUP(DR203,Auxiliar!$A:$C,2,0),"")</f>
        <v>CORONA PORRON</v>
      </c>
      <c r="DU203" s="7" t="str">
        <f>+IFERROR(VLOOKUP(DR203,Auxiliar!$A:$C,3,0),"")</f>
        <v>1b 5% | 20b 0%</v>
      </c>
      <c r="DW203" s="1">
        <v>4999</v>
      </c>
      <c r="DX203" s="12" t="s">
        <v>43</v>
      </c>
      <c r="DY203" s="6">
        <f>+IFERROR(VALUE(RIGHT(Tabla22[[#This Row],[B2B]],6)),"")</f>
        <v>4999</v>
      </c>
      <c r="DZ203" s="6" t="str">
        <f>+IFERROR(VLOOKUP(DX203,Auxiliar!$A:$C,2,0),"")</f>
        <v xml:space="preserve">VALUE LATA </v>
      </c>
      <c r="EA203" s="7" t="str">
        <f>+IFERROR(VLOOKUP(DX203,Auxiliar!$A:$C,3,0),"")</f>
        <v>1b 15% | 100b 18%</v>
      </c>
      <c r="EC203" s="1">
        <v>6022</v>
      </c>
      <c r="ED203" s="12" t="s">
        <v>47</v>
      </c>
      <c r="EE203" s="6">
        <f>+IFERROR(VALUE(RIGHT(Tabla23[[#This Row],[B2B]],6)),"")</f>
        <v>6022</v>
      </c>
      <c r="EF203" s="6" t="str">
        <f>+IFERROR(VLOOKUP(ED203,Auxiliar!$A:$C,2,0),"")</f>
        <v>VALUE LATON</v>
      </c>
      <c r="EG203" s="7" t="str">
        <f>+IFERROR(VLOOKUP(ED203,Auxiliar!$A:$C,3,0),"")</f>
        <v>1b 10% | 5b 15% | 192b 0%</v>
      </c>
      <c r="EI203" s="1"/>
      <c r="EJ203" s="12"/>
      <c r="EK203" s="6" t="str">
        <f>+IFERROR(VALUE(RIGHT(Tabla24[[#This Row],[B2B]],6)),"")</f>
        <v/>
      </c>
      <c r="EL203" s="6" t="str">
        <f>+IFERROR(VLOOKUP(EJ203,Auxiliar!$A:$C,2,0),"")</f>
        <v/>
      </c>
      <c r="EM203" s="7" t="str">
        <f>+IFERROR(VLOOKUP(EJ203,Auxiliar!$A:$C,3,0),"")</f>
        <v/>
      </c>
      <c r="EO203" s="1"/>
      <c r="EP203" s="12"/>
      <c r="EQ203" s="6" t="str">
        <f>+IFERROR(VALUE(RIGHT(Tabla25[[#This Row],[B2B]],6)),"")</f>
        <v/>
      </c>
      <c r="ER203" s="6" t="str">
        <f>+IFERROR(VLOOKUP(EP203,Auxiliar!$A:$C,2,0),"")</f>
        <v/>
      </c>
      <c r="ES203" s="7" t="str">
        <f>+IFERROR(VLOOKUP(EP203,Auxiliar!$A:$C,3,0),"")</f>
        <v/>
      </c>
      <c r="EU203" s="1"/>
      <c r="EV203" s="12"/>
      <c r="EW203" s="6" t="str">
        <f>+IFERROR(VALUE(RIGHT(Tabla26[[#This Row],[B2B]],6)),"")</f>
        <v/>
      </c>
      <c r="EX203" s="6" t="str">
        <f>+IFERROR(VLOOKUP(EV203,Auxiliar!$A:$C,2,0),"")</f>
        <v/>
      </c>
      <c r="EY203" s="7" t="str">
        <f>+IFERROR(VLOOKUP(EV203,Auxiliar!$A:$C,3,0),"")</f>
        <v/>
      </c>
      <c r="EZ203" s="1"/>
      <c r="FA203" s="12"/>
      <c r="FB203" s="6" t="str">
        <f>+IFERROR(VALUE(RIGHT(Tabla27[[#This Row],[B2B]],6)),"")</f>
        <v/>
      </c>
      <c r="FC203" s="6" t="str">
        <f>+IFERROR(VLOOKUP(FA203,Auxiliar!$A:$C,2,0),"")</f>
        <v/>
      </c>
      <c r="FD203" s="7" t="str">
        <f>+IFERROR(VLOOKUP(FA203,Auxiliar!$A:$C,3,0),"")</f>
        <v/>
      </c>
      <c r="FE203" s="1"/>
      <c r="FF203" s="12"/>
      <c r="FG203" s="6" t="str">
        <f>+IFERROR(VALUE(RIGHT(Tabla28[[#This Row],[B2B]],6)),"")</f>
        <v/>
      </c>
      <c r="FH203" s="6" t="str">
        <f>+IFERROR(VLOOKUP(FF203,Auxiliar!$A:$C,2,0),"")</f>
        <v/>
      </c>
      <c r="FI203" s="7" t="str">
        <f>+IFERROR(VLOOKUP(FF203,Auxiliar!$A:$C,3,0),"")</f>
        <v/>
      </c>
      <c r="FJ203" s="1"/>
      <c r="FK203" s="12"/>
      <c r="FL203" s="6" t="str">
        <f>+IFERROR(VALUE(RIGHT(Tabla29[[#This Row],[B2B]],6)),"")</f>
        <v/>
      </c>
      <c r="FM203" s="6" t="str">
        <f>+IFERROR(VLOOKUP(FK203,Auxiliar!$A:$C,2,0),"")</f>
        <v/>
      </c>
      <c r="FN203" s="7" t="str">
        <f>+IFERROR(VLOOKUP(FK203,Auxiliar!$A:$C,3,0),"")</f>
        <v/>
      </c>
      <c r="FO203" s="1"/>
      <c r="FP203" s="12"/>
      <c r="FQ203" s="6" t="str">
        <f>+IFERROR(VALUE(RIGHT(Tabla30[[#This Row],[B2B]],6)),"")</f>
        <v/>
      </c>
      <c r="FR203" s="6" t="str">
        <f>+IFERROR(VLOOKUP(FP203,Auxiliar!$A:$C,2,0),"")</f>
        <v/>
      </c>
      <c r="FS203" s="7"/>
      <c r="FT203" s="1"/>
      <c r="FU203" s="12"/>
      <c r="FV203" s="6" t="str">
        <f>+IFERROR(VALUE(RIGHT(Tabla31[[#This Row],[B2B]],6)),"")</f>
        <v/>
      </c>
      <c r="FW203" s="6" t="str">
        <f>+IFERROR(VLOOKUP(FU203,Auxiliar!$A:$C,2,0),"")</f>
        <v/>
      </c>
      <c r="FX203" s="7" t="str">
        <f>+IFERROR(VLOOKUP(FU203,Auxiliar!$A:$C,3,0),"")</f>
        <v/>
      </c>
      <c r="FY203" s="1"/>
      <c r="FZ203" s="12"/>
      <c r="GA203" s="6" t="str">
        <f>+IFERROR(VALUE(RIGHT(Tabla32[[#This Row],[B2B]],6)),"")</f>
        <v/>
      </c>
      <c r="GB203" s="6" t="str">
        <f>+IFERROR(VLOOKUP(FZ203,Auxiliar!$A:$C,2,0),"")</f>
        <v/>
      </c>
      <c r="GC203" s="7" t="str">
        <f>+IFERROR(VLOOKUP(FZ203,Auxiliar!$A:$C,3,0),"")</f>
        <v/>
      </c>
      <c r="GD203" s="1"/>
      <c r="GE203" s="12"/>
      <c r="GF203" s="6" t="str">
        <f>+IFERROR(VALUE(RIGHT(Tabla33[[#This Row],[B2B]],6)),"")</f>
        <v/>
      </c>
      <c r="GG203" s="6" t="str">
        <f>+IFERROR(VLOOKUP(GE203,Auxiliar!$A:$C,2,0),"")</f>
        <v/>
      </c>
      <c r="GH203" s="7" t="str">
        <f>+IFERROR(VLOOKUP(GE203,Auxiliar!$A:$C,3,0),"")</f>
        <v/>
      </c>
    </row>
    <row r="204" spans="1:190" x14ac:dyDescent="0.25">
      <c r="A204" s="1"/>
      <c r="B204" s="1"/>
      <c r="C204" t="str">
        <f>+IFERROR(VALUE(RIGHT(Tabla1[[#This Row],[B2B]],6)),"")</f>
        <v/>
      </c>
      <c r="D204" t="str">
        <f>+IFERROR(VLOOKUP(B204,Auxiliar!$A:$C,2,0),"")</f>
        <v/>
      </c>
      <c r="E204" s="5" t="str">
        <f>+IFERROR(VLOOKUP(B204,Auxiliar!$A:$C,3,0),"")</f>
        <v/>
      </c>
      <c r="S204" s="1">
        <v>3494</v>
      </c>
      <c r="T204" s="1" t="s">
        <v>9</v>
      </c>
      <c r="U204" s="6">
        <f>+IFERROR(VALUE(RIGHT(Tabla4[[#This Row],[B2B]],6)),"")</f>
        <v>3494</v>
      </c>
      <c r="V204" s="6" t="str">
        <f>+IFERROR(VLOOKUP(T204,Auxiliar!$A:$C,2,0),"")</f>
        <v>CORE</v>
      </c>
      <c r="W204" s="7" t="str">
        <f>+IFERROR(VLOOKUP(T204,Auxiliar!$A:$C,3,0),"")</f>
        <v>0b 1% | 2b 5% | 4b 6%</v>
      </c>
      <c r="Y204" s="1">
        <v>6040</v>
      </c>
      <c r="Z204" s="1" t="s">
        <v>10</v>
      </c>
      <c r="AA204" s="6">
        <f>+IFERROR(VALUE(RIGHT(Tabla5[[#This Row],[B2B]],6)),"")</f>
        <v>6040</v>
      </c>
      <c r="AB204" s="6" t="str">
        <f>+IFERROR(VLOOKUP(Z204,Auxiliar!$A:$C,2,0),"")</f>
        <v>CORE</v>
      </c>
      <c r="AC204" s="7" t="str">
        <f>+IFERROR(VLOOKUP(Z204,Auxiliar!$A:$C,3,0),"")</f>
        <v>0b 1% | 3b 4% | 5b 6%</v>
      </c>
      <c r="AK204" s="1">
        <v>3286</v>
      </c>
      <c r="AL204" s="1" t="s">
        <v>30</v>
      </c>
      <c r="AM204" s="6">
        <f>+IFERROR(VALUE(RIGHT(Tabla7[[#This Row],[B2B]],6)),"")</f>
        <v>3286</v>
      </c>
      <c r="AN204" s="6" t="str">
        <f>+IFERROR(VLOOKUP(AL204,Auxiliar!$A:$C,2,0),"")</f>
        <v>LATONES</v>
      </c>
      <c r="AO204" s="7" t="str">
        <f>+IFERROR(VLOOKUP(AL204,Auxiliar!$A:$C,3,0),"")</f>
        <v>1b 4% | 5b 7% | 97b 0%</v>
      </c>
      <c r="AQ204" s="1">
        <v>5326</v>
      </c>
      <c r="AR204" s="1" t="s">
        <v>31</v>
      </c>
      <c r="AS204" s="6">
        <f>+IFERROR(VALUE(RIGHT(Tabla8[[#This Row],[B2B]],6)),"")</f>
        <v>5326</v>
      </c>
      <c r="AT204" s="6" t="str">
        <f>+IFERROR(VLOOKUP(AR204,Auxiliar!$A:$C,2,0),"")</f>
        <v>LATONES</v>
      </c>
      <c r="AU204" s="7" t="str">
        <f>+IFERROR(VLOOKUP(AR204,Auxiliar!$A:$C,3,0),"")</f>
        <v>2b 3% | 4b 5% | 5b 8% | 193 0%</v>
      </c>
      <c r="AW204" s="1"/>
      <c r="AX204" s="1" t="s">
        <v>32</v>
      </c>
      <c r="AY204" s="6" t="str">
        <f>+IFERROR(VALUE(RIGHT(Tabla9[[#This Row],[B2B]],6)),"")</f>
        <v/>
      </c>
      <c r="AZ204" s="6" t="str">
        <f>+IFERROR(VLOOKUP(AX204,Auxiliar!$A:$C,2,0),"")</f>
        <v>LATONES</v>
      </c>
      <c r="BA204" s="7" t="str">
        <f>+IFERROR(VLOOKUP(AX204,Auxiliar!$A:$C,3,0),"")</f>
        <v>2b 3% | 4b 4% | 6b 5% | 10b 8%  | 385b 0%</v>
      </c>
      <c r="BC204" s="1"/>
      <c r="BD204" s="1" t="s">
        <v>33</v>
      </c>
      <c r="BE204" s="6" t="str">
        <f>+IFERROR(VALUE(RIGHT(Tabla10[[#This Row],[B2B]],6)),"")</f>
        <v/>
      </c>
      <c r="BF204" s="6" t="str">
        <f>+IFERROR(VLOOKUP(BD204,Auxiliar!$A:$C,2,0),"")</f>
        <v>LATONES</v>
      </c>
      <c r="BG204" s="7" t="str">
        <f>+IFERROR(VLOOKUP(BD204,Auxiliar!$A:$C,3,0),"")</f>
        <v>6b 4% | 12b 5% | 15b 8% | 385b 0%</v>
      </c>
      <c r="BI204" s="1"/>
      <c r="BJ204" s="1"/>
      <c r="BK204" s="6" t="str">
        <f>+IFERROR(VALUE(RIGHT(Tabla11[[#This Row],[B2B]],6)),"")</f>
        <v/>
      </c>
      <c r="BL204" s="6" t="str">
        <f>+IFERROR(VLOOKUP(BJ204,Auxiliar!$A:$C,2,0),"")</f>
        <v/>
      </c>
      <c r="BM204" s="7" t="str">
        <f>+IFERROR(VLOOKUP(BJ204,Auxiliar!$A:$C,3,0),"")</f>
        <v/>
      </c>
      <c r="BO204" s="1">
        <v>6037</v>
      </c>
      <c r="BP204" s="1" t="s">
        <v>39</v>
      </c>
      <c r="BQ204" s="6">
        <f>+IFERROR(VALUE(RIGHT(Tabla12[[#This Row],[B2B]],6)),"")</f>
        <v>6037</v>
      </c>
      <c r="BR204" s="6" t="str">
        <f>+IFERROR(VLOOKUP(BP204,Auxiliar!$A:$C,2,0),"")</f>
        <v>VALUE LITRO</v>
      </c>
      <c r="BS204" s="7" t="str">
        <f>+IFERROR(VLOOKUP(BP204,Auxiliar!$A:$C,3,0),"")</f>
        <v>1b 12%</v>
      </c>
      <c r="CA204" s="1">
        <v>2751</v>
      </c>
      <c r="CB204" s="1" t="s">
        <v>35</v>
      </c>
      <c r="CC204" s="6">
        <f>+IFERROR(VALUE(RIGHT(Tabla14[[#This Row],[B2B]],6)),"")</f>
        <v>2751</v>
      </c>
      <c r="CD204" s="6" t="str">
        <f>+IFERROR(VLOOKUP(CB204,Auxiliar!$A:$C,2,0),"")</f>
        <v>Corona 710cc</v>
      </c>
      <c r="CE204" s="7" t="str">
        <f>+IFERROR(VLOOKUP(CB204,Auxiliar!$A:$C,3,0),"")</f>
        <v>1b 10% | 85b 0%</v>
      </c>
      <c r="CG204" s="1"/>
      <c r="CH204" s="1"/>
      <c r="CI204" s="6" t="str">
        <f>+IFERROR(VALUE(RIGHT(Tabla15[[#This Row],[B2B]],6)),"")</f>
        <v/>
      </c>
      <c r="CJ204" s="6" t="str">
        <f>+IFERROR(VLOOKUP(CH204,Auxiliar!$A:$C,2,0),"")</f>
        <v/>
      </c>
      <c r="CK204" s="7" t="str">
        <f>+IFERROR(VLOOKUP(CH204,Auxiliar!$A:$C,3,0),"")</f>
        <v/>
      </c>
      <c r="CM204" s="1">
        <v>2714</v>
      </c>
      <c r="CN204" s="1" t="s">
        <v>20</v>
      </c>
      <c r="CO204" s="6">
        <v>2714</v>
      </c>
      <c r="CP204" s="6" t="s">
        <v>20</v>
      </c>
      <c r="CQ204" s="7" t="s">
        <v>21</v>
      </c>
      <c r="CS204" s="1"/>
      <c r="CT204" s="1"/>
      <c r="CU204" s="6" t="str">
        <f>+IFERROR(VALUE(RIGHT(Tabla17[[#This Row],[B2B]],6)),"")</f>
        <v/>
      </c>
      <c r="CV204" s="6" t="str">
        <f>+IFERROR(VLOOKUP(CT204,Auxiliar!$A:$C,2,0),"")</f>
        <v/>
      </c>
      <c r="CW204" s="7" t="str">
        <f>+IFERROR(VLOOKUP(CT204,Auxiliar!$A:$C,3,0),"")</f>
        <v/>
      </c>
      <c r="CY204" s="1">
        <v>2714</v>
      </c>
      <c r="CZ204" s="1" t="s">
        <v>16</v>
      </c>
      <c r="DA204" s="6">
        <f>+IFERROR(VALUE(RIGHT(Tabla18[[#This Row],[B2B]],6)),"")</f>
        <v>2714</v>
      </c>
      <c r="DB204" s="6" t="str">
        <f>+IFERROR(VLOOKUP(CZ204,Auxiliar!$A:$C,2,0),"")</f>
        <v>PREMIUM</v>
      </c>
      <c r="DC204" s="7" t="str">
        <f>+IFERROR(VLOOKUP(CZ204,Auxiliar!$A:$C,3,0),"")</f>
        <v>0b 0% | 2b 2% | 5b 3,5% | 10b 5%</v>
      </c>
      <c r="DE204" s="1">
        <v>2714</v>
      </c>
      <c r="DF204" s="1" t="s">
        <v>19</v>
      </c>
      <c r="DG204" s="6">
        <f>+IFERROR(VALUE(RIGHT(Tabla19[[#This Row],[B2B]],6)),"")</f>
        <v>2714</v>
      </c>
      <c r="DH204" s="6" t="str">
        <f>+IFERROR(VLOOKUP(DF204,Auxiliar!$A:$C,2,0),"")</f>
        <v>MICHELOB</v>
      </c>
      <c r="DI204" s="7" t="str">
        <f>+IFERROR(VLOOKUP(DF204,Auxiliar!$A:$C,3,0),"")</f>
        <v>1b 7% | 3b 22% | 8b 27%</v>
      </c>
      <c r="DK204" s="1"/>
      <c r="DL204" s="1"/>
      <c r="DM204" s="6" t="str">
        <f>+IFERROR(VALUE(RIGHT(Tabla20[[#This Row],[B2B]],6)),"")</f>
        <v/>
      </c>
      <c r="DN204" s="6" t="str">
        <f>+IFERROR(VLOOKUP(DL204,Auxiliar!$A:$C,2,0),"")</f>
        <v/>
      </c>
      <c r="DO204" s="7" t="str">
        <f>+IFERROR(VLOOKUP(DL204,Auxiliar!$A:$C,3,0),"")</f>
        <v/>
      </c>
      <c r="DQ204" s="1">
        <v>2715</v>
      </c>
      <c r="DR204" s="12" t="s">
        <v>24</v>
      </c>
      <c r="DS204" s="6">
        <f>+IFERROR(VALUE(RIGHT(Tabla21[[#This Row],[B2B]],6)),"")</f>
        <v>2715</v>
      </c>
      <c r="DT204" s="6" t="str">
        <f>+IFERROR(VLOOKUP(DR204,Auxiliar!$A:$C,2,0),"")</f>
        <v>CORONA PORRON</v>
      </c>
      <c r="DU204" s="7" t="str">
        <f>+IFERROR(VLOOKUP(DR204,Auxiliar!$A:$C,3,0),"")</f>
        <v>1b 5% | 20b 0%</v>
      </c>
      <c r="DW204" s="1">
        <v>5001</v>
      </c>
      <c r="DX204" s="12" t="s">
        <v>43</v>
      </c>
      <c r="DY204" s="6">
        <f>+IFERROR(VALUE(RIGHT(Tabla22[[#This Row],[B2B]],6)),"")</f>
        <v>5001</v>
      </c>
      <c r="DZ204" s="6" t="str">
        <f>+IFERROR(VLOOKUP(DX204,Auxiliar!$A:$C,2,0),"")</f>
        <v xml:space="preserve">VALUE LATA </v>
      </c>
      <c r="EA204" s="7" t="str">
        <f>+IFERROR(VLOOKUP(DX204,Auxiliar!$A:$C,3,0),"")</f>
        <v>1b 15% | 100b 18%</v>
      </c>
      <c r="EC204" s="1">
        <v>4994</v>
      </c>
      <c r="ED204" s="12" t="s">
        <v>47</v>
      </c>
      <c r="EE204" s="6">
        <f>+IFERROR(VALUE(RIGHT(Tabla23[[#This Row],[B2B]],6)),"")</f>
        <v>4994</v>
      </c>
      <c r="EF204" s="6" t="str">
        <f>+IFERROR(VLOOKUP(ED204,Auxiliar!$A:$C,2,0),"")</f>
        <v>VALUE LATON</v>
      </c>
      <c r="EG204" s="7" t="str">
        <f>+IFERROR(VLOOKUP(ED204,Auxiliar!$A:$C,3,0),"")</f>
        <v>1b 10% | 5b 15% | 192b 0%</v>
      </c>
      <c r="EI204" s="1"/>
      <c r="EJ204" s="12"/>
      <c r="EK204" s="6" t="str">
        <f>+IFERROR(VALUE(RIGHT(Tabla24[[#This Row],[B2B]],6)),"")</f>
        <v/>
      </c>
      <c r="EL204" s="6" t="str">
        <f>+IFERROR(VLOOKUP(EJ204,Auxiliar!$A:$C,2,0),"")</f>
        <v/>
      </c>
      <c r="EM204" s="7" t="str">
        <f>+IFERROR(VLOOKUP(EJ204,Auxiliar!$A:$C,3,0),"")</f>
        <v/>
      </c>
      <c r="EO204" s="1"/>
      <c r="EP204" s="12"/>
      <c r="EQ204" s="6" t="str">
        <f>+IFERROR(VALUE(RIGHT(Tabla25[[#This Row],[B2B]],6)),"")</f>
        <v/>
      </c>
      <c r="ER204" s="6" t="str">
        <f>+IFERROR(VLOOKUP(EP204,Auxiliar!$A:$C,2,0),"")</f>
        <v/>
      </c>
      <c r="ES204" s="7" t="str">
        <f>+IFERROR(VLOOKUP(EP204,Auxiliar!$A:$C,3,0),"")</f>
        <v/>
      </c>
      <c r="EU204" s="1"/>
      <c r="EV204" s="12"/>
      <c r="EW204" s="6" t="str">
        <f>+IFERROR(VALUE(RIGHT(Tabla26[[#This Row],[B2B]],6)),"")</f>
        <v/>
      </c>
      <c r="EX204" s="6" t="str">
        <f>+IFERROR(VLOOKUP(EV204,Auxiliar!$A:$C,2,0),"")</f>
        <v/>
      </c>
      <c r="EY204" s="7" t="str">
        <f>+IFERROR(VLOOKUP(EV204,Auxiliar!$A:$C,3,0),"")</f>
        <v/>
      </c>
      <c r="EZ204" s="1"/>
      <c r="FA204" s="12"/>
      <c r="FB204" s="6" t="str">
        <f>+IFERROR(VALUE(RIGHT(Tabla27[[#This Row],[B2B]],6)),"")</f>
        <v/>
      </c>
      <c r="FC204" s="6" t="str">
        <f>+IFERROR(VLOOKUP(FA204,Auxiliar!$A:$C,2,0),"")</f>
        <v/>
      </c>
      <c r="FD204" s="7" t="str">
        <f>+IFERROR(VLOOKUP(FA204,Auxiliar!$A:$C,3,0),"")</f>
        <v/>
      </c>
      <c r="FE204" s="1"/>
      <c r="FF204" s="12"/>
      <c r="FG204" s="6" t="str">
        <f>+IFERROR(VALUE(RIGHT(Tabla28[[#This Row],[B2B]],6)),"")</f>
        <v/>
      </c>
      <c r="FH204" s="6" t="str">
        <f>+IFERROR(VLOOKUP(FF204,Auxiliar!$A:$C,2,0),"")</f>
        <v/>
      </c>
      <c r="FI204" s="7" t="str">
        <f>+IFERROR(VLOOKUP(FF204,Auxiliar!$A:$C,3,0),"")</f>
        <v/>
      </c>
      <c r="FJ204" s="1"/>
      <c r="FK204" s="12"/>
      <c r="FL204" s="6" t="str">
        <f>+IFERROR(VALUE(RIGHT(Tabla29[[#This Row],[B2B]],6)),"")</f>
        <v/>
      </c>
      <c r="FM204" s="6" t="str">
        <f>+IFERROR(VLOOKUP(FK204,Auxiliar!$A:$C,2,0),"")</f>
        <v/>
      </c>
      <c r="FN204" s="7" t="str">
        <f>+IFERROR(VLOOKUP(FK204,Auxiliar!$A:$C,3,0),"")</f>
        <v/>
      </c>
      <c r="FO204" s="1"/>
      <c r="FP204" s="12"/>
      <c r="FQ204" s="6" t="str">
        <f>+IFERROR(VALUE(RIGHT(Tabla30[[#This Row],[B2B]],6)),"")</f>
        <v/>
      </c>
      <c r="FR204" s="6" t="str">
        <f>+IFERROR(VLOOKUP(FP204,Auxiliar!$A:$C,2,0),"")</f>
        <v/>
      </c>
      <c r="FS204" s="7"/>
      <c r="FT204" s="1"/>
      <c r="FU204" s="12"/>
      <c r="FV204" s="6" t="str">
        <f>+IFERROR(VALUE(RIGHT(Tabla31[[#This Row],[B2B]],6)),"")</f>
        <v/>
      </c>
      <c r="FW204" s="6" t="str">
        <f>+IFERROR(VLOOKUP(FU204,Auxiliar!$A:$C,2,0),"")</f>
        <v/>
      </c>
      <c r="FX204" s="7" t="str">
        <f>+IFERROR(VLOOKUP(FU204,Auxiliar!$A:$C,3,0),"")</f>
        <v/>
      </c>
      <c r="FY204" s="1"/>
      <c r="FZ204" s="12"/>
      <c r="GA204" s="6" t="str">
        <f>+IFERROR(VALUE(RIGHT(Tabla32[[#This Row],[B2B]],6)),"")</f>
        <v/>
      </c>
      <c r="GB204" s="6" t="str">
        <f>+IFERROR(VLOOKUP(FZ204,Auxiliar!$A:$C,2,0),"")</f>
        <v/>
      </c>
      <c r="GC204" s="7" t="str">
        <f>+IFERROR(VLOOKUP(FZ204,Auxiliar!$A:$C,3,0),"")</f>
        <v/>
      </c>
      <c r="GD204" s="1"/>
      <c r="GE204" s="12"/>
      <c r="GF204" s="6" t="str">
        <f>+IFERROR(VALUE(RIGHT(Tabla33[[#This Row],[B2B]],6)),"")</f>
        <v/>
      </c>
      <c r="GG204" s="6" t="str">
        <f>+IFERROR(VLOOKUP(GE204,Auxiliar!$A:$C,2,0),"")</f>
        <v/>
      </c>
      <c r="GH204" s="7" t="str">
        <f>+IFERROR(VLOOKUP(GE204,Auxiliar!$A:$C,3,0),"")</f>
        <v/>
      </c>
    </row>
    <row r="205" spans="1:190" x14ac:dyDescent="0.25">
      <c r="A205" s="1"/>
      <c r="B205" s="1"/>
      <c r="C205" t="str">
        <f>+IFERROR(VALUE(RIGHT(Tabla1[[#This Row],[B2B]],6)),"")</f>
        <v/>
      </c>
      <c r="D205" t="str">
        <f>+IFERROR(VLOOKUP(B205,Auxiliar!$A:$C,2,0),"")</f>
        <v/>
      </c>
      <c r="E205" s="5" t="str">
        <f>+IFERROR(VLOOKUP(B205,Auxiliar!$A:$C,3,0),"")</f>
        <v/>
      </c>
      <c r="S205" s="1">
        <v>3501</v>
      </c>
      <c r="T205" s="1" t="s">
        <v>9</v>
      </c>
      <c r="U205" s="6">
        <f>+IFERROR(VALUE(RIGHT(Tabla4[[#This Row],[B2B]],6)),"")</f>
        <v>3501</v>
      </c>
      <c r="V205" s="6" t="str">
        <f>+IFERROR(VLOOKUP(T205,Auxiliar!$A:$C,2,0),"")</f>
        <v>CORE</v>
      </c>
      <c r="W205" s="7" t="str">
        <f>+IFERROR(VLOOKUP(T205,Auxiliar!$A:$C,3,0),"")</f>
        <v>0b 1% | 2b 5% | 4b 6%</v>
      </c>
      <c r="Y205" s="1">
        <v>6148</v>
      </c>
      <c r="Z205" s="1" t="s">
        <v>10</v>
      </c>
      <c r="AA205" s="6">
        <f>+IFERROR(VALUE(RIGHT(Tabla5[[#This Row],[B2B]],6)),"")</f>
        <v>6148</v>
      </c>
      <c r="AB205" s="6" t="str">
        <f>+IFERROR(VLOOKUP(Z205,Auxiliar!$A:$C,2,0),"")</f>
        <v>CORE</v>
      </c>
      <c r="AC205" s="7" t="str">
        <f>+IFERROR(VLOOKUP(Z205,Auxiliar!$A:$C,3,0),"")</f>
        <v>0b 1% | 3b 4% | 5b 6%</v>
      </c>
      <c r="AK205" s="1">
        <v>3304</v>
      </c>
      <c r="AL205" s="1" t="s">
        <v>30</v>
      </c>
      <c r="AM205" s="6">
        <f>+IFERROR(VALUE(RIGHT(Tabla7[[#This Row],[B2B]],6)),"")</f>
        <v>3304</v>
      </c>
      <c r="AN205" s="6" t="str">
        <f>+IFERROR(VLOOKUP(AL205,Auxiliar!$A:$C,2,0),"")</f>
        <v>LATONES</v>
      </c>
      <c r="AO205" s="7" t="str">
        <f>+IFERROR(VLOOKUP(AL205,Auxiliar!$A:$C,3,0),"")</f>
        <v>1b 4% | 5b 7% | 97b 0%</v>
      </c>
      <c r="AQ205" s="1">
        <v>5328</v>
      </c>
      <c r="AR205" s="1" t="s">
        <v>31</v>
      </c>
      <c r="AS205" s="6">
        <f>+IFERROR(VALUE(RIGHT(Tabla8[[#This Row],[B2B]],6)),"")</f>
        <v>5328</v>
      </c>
      <c r="AT205" s="6" t="str">
        <f>+IFERROR(VLOOKUP(AR205,Auxiliar!$A:$C,2,0),"")</f>
        <v>LATONES</v>
      </c>
      <c r="AU205" s="7" t="str">
        <f>+IFERROR(VLOOKUP(AR205,Auxiliar!$A:$C,3,0),"")</f>
        <v>2b 3% | 4b 5% | 5b 8% | 193 0%</v>
      </c>
      <c r="AW205" s="1"/>
      <c r="AX205" s="1" t="s">
        <v>32</v>
      </c>
      <c r="AY205" s="6" t="str">
        <f>+IFERROR(VALUE(RIGHT(Tabla9[[#This Row],[B2B]],6)),"")</f>
        <v/>
      </c>
      <c r="AZ205" s="6" t="str">
        <f>+IFERROR(VLOOKUP(AX205,Auxiliar!$A:$C,2,0),"")</f>
        <v>LATONES</v>
      </c>
      <c r="BA205" s="7" t="str">
        <f>+IFERROR(VLOOKUP(AX205,Auxiliar!$A:$C,3,0),"")</f>
        <v>2b 3% | 4b 4% | 6b 5% | 10b 8%  | 385b 0%</v>
      </c>
      <c r="BC205" s="1"/>
      <c r="BD205" s="1" t="s">
        <v>33</v>
      </c>
      <c r="BE205" s="6" t="str">
        <f>+IFERROR(VALUE(RIGHT(Tabla10[[#This Row],[B2B]],6)),"")</f>
        <v/>
      </c>
      <c r="BF205" s="6" t="str">
        <f>+IFERROR(VLOOKUP(BD205,Auxiliar!$A:$C,2,0),"")</f>
        <v>LATONES</v>
      </c>
      <c r="BG205" s="7" t="str">
        <f>+IFERROR(VLOOKUP(BD205,Auxiliar!$A:$C,3,0),"")</f>
        <v>6b 4% | 12b 5% | 15b 8% | 385b 0%</v>
      </c>
      <c r="BI205" s="1"/>
      <c r="BJ205" s="1"/>
      <c r="BK205" s="6" t="str">
        <f>+IFERROR(VALUE(RIGHT(Tabla11[[#This Row],[B2B]],6)),"")</f>
        <v/>
      </c>
      <c r="BL205" s="6" t="str">
        <f>+IFERROR(VLOOKUP(BJ205,Auxiliar!$A:$C,2,0),"")</f>
        <v/>
      </c>
      <c r="BM205" s="7" t="str">
        <f>+IFERROR(VLOOKUP(BJ205,Auxiliar!$A:$C,3,0),"")</f>
        <v/>
      </c>
      <c r="BO205" s="1">
        <v>4999</v>
      </c>
      <c r="BP205" s="1" t="s">
        <v>39</v>
      </c>
      <c r="BQ205" s="6">
        <f>+IFERROR(VALUE(RIGHT(Tabla12[[#This Row],[B2B]],6)),"")</f>
        <v>4999</v>
      </c>
      <c r="BR205" s="6" t="str">
        <f>+IFERROR(VLOOKUP(BP205,Auxiliar!$A:$C,2,0),"")</f>
        <v>VALUE LITRO</v>
      </c>
      <c r="BS205" s="7" t="str">
        <f>+IFERROR(VLOOKUP(BP205,Auxiliar!$A:$C,3,0),"")</f>
        <v>1b 12%</v>
      </c>
      <c r="CA205" s="1">
        <v>2754</v>
      </c>
      <c r="CB205" s="1" t="s">
        <v>35</v>
      </c>
      <c r="CC205" s="6">
        <f>+IFERROR(VALUE(RIGHT(Tabla14[[#This Row],[B2B]],6)),"")</f>
        <v>2754</v>
      </c>
      <c r="CD205" s="6" t="str">
        <f>+IFERROR(VLOOKUP(CB205,Auxiliar!$A:$C,2,0),"")</f>
        <v>Corona 710cc</v>
      </c>
      <c r="CE205" s="7" t="str">
        <f>+IFERROR(VLOOKUP(CB205,Auxiliar!$A:$C,3,0),"")</f>
        <v>1b 10% | 85b 0%</v>
      </c>
      <c r="CG205" s="1"/>
      <c r="CH205" s="1"/>
      <c r="CI205" s="6" t="str">
        <f>+IFERROR(VALUE(RIGHT(Tabla15[[#This Row],[B2B]],6)),"")</f>
        <v/>
      </c>
      <c r="CJ205" s="6" t="str">
        <f>+IFERROR(VLOOKUP(CH205,Auxiliar!$A:$C,2,0),"")</f>
        <v/>
      </c>
      <c r="CK205" s="7" t="str">
        <f>+IFERROR(VLOOKUP(CH205,Auxiliar!$A:$C,3,0),"")</f>
        <v/>
      </c>
      <c r="CM205" s="1">
        <v>2715</v>
      </c>
      <c r="CN205" s="1" t="s">
        <v>20</v>
      </c>
      <c r="CO205" s="6">
        <v>2715</v>
      </c>
      <c r="CP205" s="6" t="s">
        <v>20</v>
      </c>
      <c r="CQ205" s="7" t="s">
        <v>21</v>
      </c>
      <c r="CS205" s="1"/>
      <c r="CT205" s="1"/>
      <c r="CU205" s="6" t="str">
        <f>+IFERROR(VALUE(RIGHT(Tabla17[[#This Row],[B2B]],6)),"")</f>
        <v/>
      </c>
      <c r="CV205" s="6" t="str">
        <f>+IFERROR(VLOOKUP(CT205,Auxiliar!$A:$C,2,0),"")</f>
        <v/>
      </c>
      <c r="CW205" s="7" t="str">
        <f>+IFERROR(VLOOKUP(CT205,Auxiliar!$A:$C,3,0),"")</f>
        <v/>
      </c>
      <c r="CY205" s="1">
        <v>2715</v>
      </c>
      <c r="CZ205" s="1" t="s">
        <v>16</v>
      </c>
      <c r="DA205" s="6">
        <f>+IFERROR(VALUE(RIGHT(Tabla18[[#This Row],[B2B]],6)),"")</f>
        <v>2715</v>
      </c>
      <c r="DB205" s="6" t="str">
        <f>+IFERROR(VLOOKUP(CZ205,Auxiliar!$A:$C,2,0),"")</f>
        <v>PREMIUM</v>
      </c>
      <c r="DC205" s="7" t="str">
        <f>+IFERROR(VLOOKUP(CZ205,Auxiliar!$A:$C,3,0),"")</f>
        <v>0b 0% | 2b 2% | 5b 3,5% | 10b 5%</v>
      </c>
      <c r="DE205" s="1">
        <v>2715</v>
      </c>
      <c r="DF205" s="1" t="s">
        <v>19</v>
      </c>
      <c r="DG205" s="6">
        <f>+IFERROR(VALUE(RIGHT(Tabla19[[#This Row],[B2B]],6)),"")</f>
        <v>2715</v>
      </c>
      <c r="DH205" s="6" t="str">
        <f>+IFERROR(VLOOKUP(DF205,Auxiliar!$A:$C,2,0),"")</f>
        <v>MICHELOB</v>
      </c>
      <c r="DI205" s="7" t="str">
        <f>+IFERROR(VLOOKUP(DF205,Auxiliar!$A:$C,3,0),"")</f>
        <v>1b 7% | 3b 22% | 8b 27%</v>
      </c>
      <c r="DK205" s="1"/>
      <c r="DL205" s="1"/>
      <c r="DM205" s="6" t="str">
        <f>+IFERROR(VALUE(RIGHT(Tabla20[[#This Row],[B2B]],6)),"")</f>
        <v/>
      </c>
      <c r="DN205" s="6" t="str">
        <f>+IFERROR(VLOOKUP(DL205,Auxiliar!$A:$C,2,0),"")</f>
        <v/>
      </c>
      <c r="DO205" s="7" t="str">
        <f>+IFERROR(VLOOKUP(DL205,Auxiliar!$A:$C,3,0),"")</f>
        <v/>
      </c>
      <c r="DQ205" s="1">
        <v>2716</v>
      </c>
      <c r="DR205" s="12" t="s">
        <v>24</v>
      </c>
      <c r="DS205" s="6">
        <f>+IFERROR(VALUE(RIGHT(Tabla21[[#This Row],[B2B]],6)),"")</f>
        <v>2716</v>
      </c>
      <c r="DT205" s="6" t="str">
        <f>+IFERROR(VLOOKUP(DR205,Auxiliar!$A:$C,2,0),"")</f>
        <v>CORONA PORRON</v>
      </c>
      <c r="DU205" s="7" t="str">
        <f>+IFERROR(VLOOKUP(DR205,Auxiliar!$A:$C,3,0),"")</f>
        <v>1b 5% | 20b 0%</v>
      </c>
      <c r="DW205" s="1">
        <v>6039</v>
      </c>
      <c r="DX205" s="12" t="s">
        <v>43</v>
      </c>
      <c r="DY205" s="6">
        <f>+IFERROR(VALUE(RIGHT(Tabla22[[#This Row],[B2B]],6)),"")</f>
        <v>6039</v>
      </c>
      <c r="DZ205" s="6" t="str">
        <f>+IFERROR(VLOOKUP(DX205,Auxiliar!$A:$C,2,0),"")</f>
        <v xml:space="preserve">VALUE LATA </v>
      </c>
      <c r="EA205" s="7" t="str">
        <f>+IFERROR(VLOOKUP(DX205,Auxiliar!$A:$C,3,0),"")</f>
        <v>1b 15% | 100b 18%</v>
      </c>
      <c r="EC205" s="1">
        <v>6037</v>
      </c>
      <c r="ED205" s="12" t="s">
        <v>47</v>
      </c>
      <c r="EE205" s="6">
        <f>+IFERROR(VALUE(RIGHT(Tabla23[[#This Row],[B2B]],6)),"")</f>
        <v>6037</v>
      </c>
      <c r="EF205" s="6" t="str">
        <f>+IFERROR(VLOOKUP(ED205,Auxiliar!$A:$C,2,0),"")</f>
        <v>VALUE LATON</v>
      </c>
      <c r="EG205" s="7" t="str">
        <f>+IFERROR(VLOOKUP(ED205,Auxiliar!$A:$C,3,0),"")</f>
        <v>1b 10% | 5b 15% | 192b 0%</v>
      </c>
      <c r="EI205" s="1"/>
      <c r="EJ205" s="12"/>
      <c r="EK205" s="6" t="str">
        <f>+IFERROR(VALUE(RIGHT(Tabla24[[#This Row],[B2B]],6)),"")</f>
        <v/>
      </c>
      <c r="EL205" s="6" t="str">
        <f>+IFERROR(VLOOKUP(EJ205,Auxiliar!$A:$C,2,0),"")</f>
        <v/>
      </c>
      <c r="EM205" s="7" t="str">
        <f>+IFERROR(VLOOKUP(EJ205,Auxiliar!$A:$C,3,0),"")</f>
        <v/>
      </c>
      <c r="EO205" s="1"/>
      <c r="EP205" s="12"/>
      <c r="EQ205" s="6" t="str">
        <f>+IFERROR(VALUE(RIGHT(Tabla25[[#This Row],[B2B]],6)),"")</f>
        <v/>
      </c>
      <c r="ER205" s="6" t="str">
        <f>+IFERROR(VLOOKUP(EP205,Auxiliar!$A:$C,2,0),"")</f>
        <v/>
      </c>
      <c r="ES205" s="7" t="str">
        <f>+IFERROR(VLOOKUP(EP205,Auxiliar!$A:$C,3,0),"")</f>
        <v/>
      </c>
      <c r="EU205" s="1"/>
      <c r="EV205" s="12"/>
      <c r="EW205" s="6" t="str">
        <f>+IFERROR(VALUE(RIGHT(Tabla26[[#This Row],[B2B]],6)),"")</f>
        <v/>
      </c>
      <c r="EX205" s="6" t="str">
        <f>+IFERROR(VLOOKUP(EV205,Auxiliar!$A:$C,2,0),"")</f>
        <v/>
      </c>
      <c r="EY205" s="7" t="str">
        <f>+IFERROR(VLOOKUP(EV205,Auxiliar!$A:$C,3,0),"")</f>
        <v/>
      </c>
      <c r="EZ205" s="1"/>
      <c r="FA205" s="12"/>
      <c r="FB205" s="6" t="str">
        <f>+IFERROR(VALUE(RIGHT(Tabla27[[#This Row],[B2B]],6)),"")</f>
        <v/>
      </c>
      <c r="FC205" s="6" t="str">
        <f>+IFERROR(VLOOKUP(FA205,Auxiliar!$A:$C,2,0),"")</f>
        <v/>
      </c>
      <c r="FD205" s="7" t="str">
        <f>+IFERROR(VLOOKUP(FA205,Auxiliar!$A:$C,3,0),"")</f>
        <v/>
      </c>
      <c r="FE205" s="1"/>
      <c r="FF205" s="12"/>
      <c r="FG205" s="6" t="str">
        <f>+IFERROR(VALUE(RIGHT(Tabla28[[#This Row],[B2B]],6)),"")</f>
        <v/>
      </c>
      <c r="FH205" s="6" t="str">
        <f>+IFERROR(VLOOKUP(FF205,Auxiliar!$A:$C,2,0),"")</f>
        <v/>
      </c>
      <c r="FI205" s="7" t="str">
        <f>+IFERROR(VLOOKUP(FF205,Auxiliar!$A:$C,3,0),"")</f>
        <v/>
      </c>
      <c r="FJ205" s="1"/>
      <c r="FK205" s="12"/>
      <c r="FL205" s="6" t="str">
        <f>+IFERROR(VALUE(RIGHT(Tabla29[[#This Row],[B2B]],6)),"")</f>
        <v/>
      </c>
      <c r="FM205" s="6" t="str">
        <f>+IFERROR(VLOOKUP(FK205,Auxiliar!$A:$C,2,0),"")</f>
        <v/>
      </c>
      <c r="FN205" s="7" t="str">
        <f>+IFERROR(VLOOKUP(FK205,Auxiliar!$A:$C,3,0),"")</f>
        <v/>
      </c>
      <c r="FO205" s="1"/>
      <c r="FP205" s="12"/>
      <c r="FQ205" s="6" t="str">
        <f>+IFERROR(VALUE(RIGHT(Tabla30[[#This Row],[B2B]],6)),"")</f>
        <v/>
      </c>
      <c r="FR205" s="6" t="str">
        <f>+IFERROR(VLOOKUP(FP205,Auxiliar!$A:$C,2,0),"")</f>
        <v/>
      </c>
      <c r="FS205" s="7"/>
      <c r="FT205" s="1"/>
      <c r="FU205" s="12"/>
      <c r="FV205" s="6" t="str">
        <f>+IFERROR(VALUE(RIGHT(Tabla31[[#This Row],[B2B]],6)),"")</f>
        <v/>
      </c>
      <c r="FW205" s="6" t="str">
        <f>+IFERROR(VLOOKUP(FU205,Auxiliar!$A:$C,2,0),"")</f>
        <v/>
      </c>
      <c r="FX205" s="7" t="str">
        <f>+IFERROR(VLOOKUP(FU205,Auxiliar!$A:$C,3,0),"")</f>
        <v/>
      </c>
      <c r="FY205" s="1"/>
      <c r="FZ205" s="12"/>
      <c r="GA205" s="6" t="str">
        <f>+IFERROR(VALUE(RIGHT(Tabla32[[#This Row],[B2B]],6)),"")</f>
        <v/>
      </c>
      <c r="GB205" s="6" t="str">
        <f>+IFERROR(VLOOKUP(FZ205,Auxiliar!$A:$C,2,0),"")</f>
        <v/>
      </c>
      <c r="GC205" s="7" t="str">
        <f>+IFERROR(VLOOKUP(FZ205,Auxiliar!$A:$C,3,0),"")</f>
        <v/>
      </c>
      <c r="GD205" s="1"/>
      <c r="GE205" s="12"/>
      <c r="GF205" s="6" t="str">
        <f>+IFERROR(VALUE(RIGHT(Tabla33[[#This Row],[B2B]],6)),"")</f>
        <v/>
      </c>
      <c r="GG205" s="6" t="str">
        <f>+IFERROR(VLOOKUP(GE205,Auxiliar!$A:$C,2,0),"")</f>
        <v/>
      </c>
      <c r="GH205" s="7" t="str">
        <f>+IFERROR(VLOOKUP(GE205,Auxiliar!$A:$C,3,0),"")</f>
        <v/>
      </c>
    </row>
    <row r="206" spans="1:190" x14ac:dyDescent="0.25">
      <c r="A206" s="1"/>
      <c r="B206" s="1"/>
      <c r="C206" t="str">
        <f>+IFERROR(VALUE(RIGHT(Tabla1[[#This Row],[B2B]],6)),"")</f>
        <v/>
      </c>
      <c r="D206" t="str">
        <f>+IFERROR(VLOOKUP(B206,Auxiliar!$A:$C,2,0),"")</f>
        <v/>
      </c>
      <c r="E206" s="5" t="str">
        <f>+IFERROR(VLOOKUP(B206,Auxiliar!$A:$C,3,0),"")</f>
        <v/>
      </c>
      <c r="S206" s="1">
        <v>3502</v>
      </c>
      <c r="T206" s="1" t="s">
        <v>9</v>
      </c>
      <c r="U206" s="6">
        <f>+IFERROR(VALUE(RIGHT(Tabla4[[#This Row],[B2B]],6)),"")</f>
        <v>3502</v>
      </c>
      <c r="V206" s="6" t="str">
        <f>+IFERROR(VLOOKUP(T206,Auxiliar!$A:$C,2,0),"")</f>
        <v>CORE</v>
      </c>
      <c r="W206" s="7" t="str">
        <f>+IFERROR(VLOOKUP(T206,Auxiliar!$A:$C,3,0),"")</f>
        <v>0b 1% | 2b 5% | 4b 6%</v>
      </c>
      <c r="Y206" s="1">
        <v>6149</v>
      </c>
      <c r="Z206" s="1" t="s">
        <v>10</v>
      </c>
      <c r="AA206" s="6">
        <f>+IFERROR(VALUE(RIGHT(Tabla5[[#This Row],[B2B]],6)),"")</f>
        <v>6149</v>
      </c>
      <c r="AB206" s="6" t="str">
        <f>+IFERROR(VLOOKUP(Z206,Auxiliar!$A:$C,2,0),"")</f>
        <v>CORE</v>
      </c>
      <c r="AC206" s="7" t="str">
        <f>+IFERROR(VLOOKUP(Z206,Auxiliar!$A:$C,3,0),"")</f>
        <v>0b 1% | 3b 4% | 5b 6%</v>
      </c>
      <c r="AK206" s="1">
        <v>3305</v>
      </c>
      <c r="AL206" s="1" t="s">
        <v>30</v>
      </c>
      <c r="AM206" s="6">
        <f>+IFERROR(VALUE(RIGHT(Tabla7[[#This Row],[B2B]],6)),"")</f>
        <v>3305</v>
      </c>
      <c r="AN206" s="6" t="str">
        <f>+IFERROR(VLOOKUP(AL206,Auxiliar!$A:$C,2,0),"")</f>
        <v>LATONES</v>
      </c>
      <c r="AO206" s="7" t="str">
        <f>+IFERROR(VLOOKUP(AL206,Auxiliar!$A:$C,3,0),"")</f>
        <v>1b 4% | 5b 7% | 97b 0%</v>
      </c>
      <c r="AQ206" s="1">
        <v>5329</v>
      </c>
      <c r="AR206" s="1" t="s">
        <v>31</v>
      </c>
      <c r="AS206" s="6">
        <f>+IFERROR(VALUE(RIGHT(Tabla8[[#This Row],[B2B]],6)),"")</f>
        <v>5329</v>
      </c>
      <c r="AT206" s="6" t="str">
        <f>+IFERROR(VLOOKUP(AR206,Auxiliar!$A:$C,2,0),"")</f>
        <v>LATONES</v>
      </c>
      <c r="AU206" s="7" t="str">
        <f>+IFERROR(VLOOKUP(AR206,Auxiliar!$A:$C,3,0),"")</f>
        <v>2b 3% | 4b 5% | 5b 8% | 193 0%</v>
      </c>
      <c r="AW206" s="1"/>
      <c r="AX206" s="1" t="s">
        <v>32</v>
      </c>
      <c r="AY206" s="6" t="str">
        <f>+IFERROR(VALUE(RIGHT(Tabla9[[#This Row],[B2B]],6)),"")</f>
        <v/>
      </c>
      <c r="AZ206" s="6" t="str">
        <f>+IFERROR(VLOOKUP(AX206,Auxiliar!$A:$C,2,0),"")</f>
        <v>LATONES</v>
      </c>
      <c r="BA206" s="7" t="str">
        <f>+IFERROR(VLOOKUP(AX206,Auxiliar!$A:$C,3,0),"")</f>
        <v>2b 3% | 4b 4% | 6b 5% | 10b 8%  | 385b 0%</v>
      </c>
      <c r="BC206" s="1"/>
      <c r="BD206" s="1" t="s">
        <v>33</v>
      </c>
      <c r="BE206" s="6" t="str">
        <f>+IFERROR(VALUE(RIGHT(Tabla10[[#This Row],[B2B]],6)),"")</f>
        <v/>
      </c>
      <c r="BF206" s="6" t="str">
        <f>+IFERROR(VLOOKUP(BD206,Auxiliar!$A:$C,2,0),"")</f>
        <v>LATONES</v>
      </c>
      <c r="BG206" s="7" t="str">
        <f>+IFERROR(VLOOKUP(BD206,Auxiliar!$A:$C,3,0),"")</f>
        <v>6b 4% | 12b 5% | 15b 8% | 385b 0%</v>
      </c>
      <c r="BI206" s="1"/>
      <c r="BJ206" s="1"/>
      <c r="BK206" s="6" t="str">
        <f>+IFERROR(VALUE(RIGHT(Tabla11[[#This Row],[B2B]],6)),"")</f>
        <v/>
      </c>
      <c r="BL206" s="6" t="str">
        <f>+IFERROR(VLOOKUP(BJ206,Auxiliar!$A:$C,2,0),"")</f>
        <v/>
      </c>
      <c r="BM206" s="7" t="str">
        <f>+IFERROR(VLOOKUP(BJ206,Auxiliar!$A:$C,3,0),"")</f>
        <v/>
      </c>
      <c r="BO206" s="1">
        <v>5001</v>
      </c>
      <c r="BP206" s="1" t="s">
        <v>39</v>
      </c>
      <c r="BQ206" s="6">
        <f>+IFERROR(VALUE(RIGHT(Tabla12[[#This Row],[B2B]],6)),"")</f>
        <v>5001</v>
      </c>
      <c r="BR206" s="6" t="str">
        <f>+IFERROR(VLOOKUP(BP206,Auxiliar!$A:$C,2,0),"")</f>
        <v>VALUE LITRO</v>
      </c>
      <c r="BS206" s="7" t="str">
        <f>+IFERROR(VLOOKUP(BP206,Auxiliar!$A:$C,3,0),"")</f>
        <v>1b 12%</v>
      </c>
      <c r="CA206" s="1">
        <v>2758</v>
      </c>
      <c r="CB206" s="1" t="s">
        <v>35</v>
      </c>
      <c r="CC206" s="6">
        <f>+IFERROR(VALUE(RIGHT(Tabla14[[#This Row],[B2B]],6)),"")</f>
        <v>2758</v>
      </c>
      <c r="CD206" s="6" t="str">
        <f>+IFERROR(VLOOKUP(CB206,Auxiliar!$A:$C,2,0),"")</f>
        <v>Corona 710cc</v>
      </c>
      <c r="CE206" s="7" t="str">
        <f>+IFERROR(VLOOKUP(CB206,Auxiliar!$A:$C,3,0),"")</f>
        <v>1b 10% | 85b 0%</v>
      </c>
      <c r="CG206" s="1"/>
      <c r="CH206" s="1"/>
      <c r="CI206" s="6" t="str">
        <f>+IFERROR(VALUE(RIGHT(Tabla15[[#This Row],[B2B]],6)),"")</f>
        <v/>
      </c>
      <c r="CJ206" s="6" t="str">
        <f>+IFERROR(VLOOKUP(CH206,Auxiliar!$A:$C,2,0),"")</f>
        <v/>
      </c>
      <c r="CK206" s="7" t="str">
        <f>+IFERROR(VLOOKUP(CH206,Auxiliar!$A:$C,3,0),"")</f>
        <v/>
      </c>
      <c r="CM206" s="1">
        <v>2716</v>
      </c>
      <c r="CN206" s="1" t="s">
        <v>20</v>
      </c>
      <c r="CO206" s="6">
        <v>2716</v>
      </c>
      <c r="CP206" s="6" t="s">
        <v>20</v>
      </c>
      <c r="CQ206" s="7" t="s">
        <v>21</v>
      </c>
      <c r="CS206" s="1"/>
      <c r="CT206" s="1"/>
      <c r="CU206" s="6" t="str">
        <f>+IFERROR(VALUE(RIGHT(Tabla17[[#This Row],[B2B]],6)),"")</f>
        <v/>
      </c>
      <c r="CV206" s="6" t="str">
        <f>+IFERROR(VLOOKUP(CT206,Auxiliar!$A:$C,2,0),"")</f>
        <v/>
      </c>
      <c r="CW206" s="7" t="str">
        <f>+IFERROR(VLOOKUP(CT206,Auxiliar!$A:$C,3,0),"")</f>
        <v/>
      </c>
      <c r="CY206" s="1">
        <v>2716</v>
      </c>
      <c r="CZ206" s="1" t="s">
        <v>16</v>
      </c>
      <c r="DA206" s="6">
        <f>+IFERROR(VALUE(RIGHT(Tabla18[[#This Row],[B2B]],6)),"")</f>
        <v>2716</v>
      </c>
      <c r="DB206" s="6" t="str">
        <f>+IFERROR(VLOOKUP(CZ206,Auxiliar!$A:$C,2,0),"")</f>
        <v>PREMIUM</v>
      </c>
      <c r="DC206" s="7" t="str">
        <f>+IFERROR(VLOOKUP(CZ206,Auxiliar!$A:$C,3,0),"")</f>
        <v>0b 0% | 2b 2% | 5b 3,5% | 10b 5%</v>
      </c>
      <c r="DE206" s="1">
        <v>2716</v>
      </c>
      <c r="DF206" s="1" t="s">
        <v>19</v>
      </c>
      <c r="DG206" s="6">
        <f>+IFERROR(VALUE(RIGHT(Tabla19[[#This Row],[B2B]],6)),"")</f>
        <v>2716</v>
      </c>
      <c r="DH206" s="6" t="str">
        <f>+IFERROR(VLOOKUP(DF206,Auxiliar!$A:$C,2,0),"")</f>
        <v>MICHELOB</v>
      </c>
      <c r="DI206" s="7" t="str">
        <f>+IFERROR(VLOOKUP(DF206,Auxiliar!$A:$C,3,0),"")</f>
        <v>1b 7% | 3b 22% | 8b 27%</v>
      </c>
      <c r="DK206" s="1"/>
      <c r="DL206" s="1"/>
      <c r="DM206" s="6" t="str">
        <f>+IFERROR(VALUE(RIGHT(Tabla20[[#This Row],[B2B]],6)),"")</f>
        <v/>
      </c>
      <c r="DN206" s="6" t="str">
        <f>+IFERROR(VLOOKUP(DL206,Auxiliar!$A:$C,2,0),"")</f>
        <v/>
      </c>
      <c r="DO206" s="7" t="str">
        <f>+IFERROR(VLOOKUP(DL206,Auxiliar!$A:$C,3,0),"")</f>
        <v/>
      </c>
      <c r="DQ206" s="1">
        <v>2722</v>
      </c>
      <c r="DR206" s="12" t="s">
        <v>24</v>
      </c>
      <c r="DS206" s="6">
        <f>+IFERROR(VALUE(RIGHT(Tabla21[[#This Row],[B2B]],6)),"")</f>
        <v>2722</v>
      </c>
      <c r="DT206" s="6" t="str">
        <f>+IFERROR(VLOOKUP(DR206,Auxiliar!$A:$C,2,0),"")</f>
        <v>CORONA PORRON</v>
      </c>
      <c r="DU206" s="7" t="str">
        <f>+IFERROR(VLOOKUP(DR206,Auxiliar!$A:$C,3,0),"")</f>
        <v>1b 5% | 20b 0%</v>
      </c>
      <c r="DW206" s="1">
        <v>5002</v>
      </c>
      <c r="DX206" s="12" t="s">
        <v>43</v>
      </c>
      <c r="DY206" s="6">
        <f>+IFERROR(VALUE(RIGHT(Tabla22[[#This Row],[B2B]],6)),"")</f>
        <v>5002</v>
      </c>
      <c r="DZ206" s="6" t="str">
        <f>+IFERROR(VLOOKUP(DX206,Auxiliar!$A:$C,2,0),"")</f>
        <v xml:space="preserve">VALUE LATA </v>
      </c>
      <c r="EA206" s="7" t="str">
        <f>+IFERROR(VLOOKUP(DX206,Auxiliar!$A:$C,3,0),"")</f>
        <v>1b 15% | 100b 18%</v>
      </c>
      <c r="EC206" s="1">
        <v>4999</v>
      </c>
      <c r="ED206" s="12" t="s">
        <v>47</v>
      </c>
      <c r="EE206" s="6">
        <f>+IFERROR(VALUE(RIGHT(Tabla23[[#This Row],[B2B]],6)),"")</f>
        <v>4999</v>
      </c>
      <c r="EF206" s="6" t="str">
        <f>+IFERROR(VLOOKUP(ED206,Auxiliar!$A:$C,2,0),"")</f>
        <v>VALUE LATON</v>
      </c>
      <c r="EG206" s="7" t="str">
        <f>+IFERROR(VLOOKUP(ED206,Auxiliar!$A:$C,3,0),"")</f>
        <v>1b 10% | 5b 15% | 192b 0%</v>
      </c>
      <c r="EI206" s="1"/>
      <c r="EJ206" s="12"/>
      <c r="EK206" s="6" t="str">
        <f>+IFERROR(VALUE(RIGHT(Tabla24[[#This Row],[B2B]],6)),"")</f>
        <v/>
      </c>
      <c r="EL206" s="6" t="str">
        <f>+IFERROR(VLOOKUP(EJ206,Auxiliar!$A:$C,2,0),"")</f>
        <v/>
      </c>
      <c r="EM206" s="7" t="str">
        <f>+IFERROR(VLOOKUP(EJ206,Auxiliar!$A:$C,3,0),"")</f>
        <v/>
      </c>
      <c r="EO206" s="1"/>
      <c r="EP206" s="12"/>
      <c r="EQ206" s="6" t="str">
        <f>+IFERROR(VALUE(RIGHT(Tabla25[[#This Row],[B2B]],6)),"")</f>
        <v/>
      </c>
      <c r="ER206" s="6" t="str">
        <f>+IFERROR(VLOOKUP(EP206,Auxiliar!$A:$C,2,0),"")</f>
        <v/>
      </c>
      <c r="ES206" s="7" t="str">
        <f>+IFERROR(VLOOKUP(EP206,Auxiliar!$A:$C,3,0),"")</f>
        <v/>
      </c>
      <c r="EU206" s="1"/>
      <c r="EV206" s="12"/>
      <c r="EW206" s="6" t="str">
        <f>+IFERROR(VALUE(RIGHT(Tabla26[[#This Row],[B2B]],6)),"")</f>
        <v/>
      </c>
      <c r="EX206" s="6" t="str">
        <f>+IFERROR(VLOOKUP(EV206,Auxiliar!$A:$C,2,0),"")</f>
        <v/>
      </c>
      <c r="EY206" s="7" t="str">
        <f>+IFERROR(VLOOKUP(EV206,Auxiliar!$A:$C,3,0),"")</f>
        <v/>
      </c>
      <c r="EZ206" s="1"/>
      <c r="FA206" s="12"/>
      <c r="FB206" s="6" t="str">
        <f>+IFERROR(VALUE(RIGHT(Tabla27[[#This Row],[B2B]],6)),"")</f>
        <v/>
      </c>
      <c r="FC206" s="6" t="str">
        <f>+IFERROR(VLOOKUP(FA206,Auxiliar!$A:$C,2,0),"")</f>
        <v/>
      </c>
      <c r="FD206" s="7" t="str">
        <f>+IFERROR(VLOOKUP(FA206,Auxiliar!$A:$C,3,0),"")</f>
        <v/>
      </c>
      <c r="FE206" s="1"/>
      <c r="FF206" s="12"/>
      <c r="FG206" s="6" t="str">
        <f>+IFERROR(VALUE(RIGHT(Tabla28[[#This Row],[B2B]],6)),"")</f>
        <v/>
      </c>
      <c r="FH206" s="6" t="str">
        <f>+IFERROR(VLOOKUP(FF206,Auxiliar!$A:$C,2,0),"")</f>
        <v/>
      </c>
      <c r="FI206" s="7" t="str">
        <f>+IFERROR(VLOOKUP(FF206,Auxiliar!$A:$C,3,0),"")</f>
        <v/>
      </c>
      <c r="FJ206" s="1"/>
      <c r="FK206" s="12"/>
      <c r="FL206" s="6" t="str">
        <f>+IFERROR(VALUE(RIGHT(Tabla29[[#This Row],[B2B]],6)),"")</f>
        <v/>
      </c>
      <c r="FM206" s="6" t="str">
        <f>+IFERROR(VLOOKUP(FK206,Auxiliar!$A:$C,2,0),"")</f>
        <v/>
      </c>
      <c r="FN206" s="7" t="str">
        <f>+IFERROR(VLOOKUP(FK206,Auxiliar!$A:$C,3,0),"")</f>
        <v/>
      </c>
      <c r="FO206" s="1"/>
      <c r="FP206" s="12"/>
      <c r="FQ206" s="6" t="str">
        <f>+IFERROR(VALUE(RIGHT(Tabla30[[#This Row],[B2B]],6)),"")</f>
        <v/>
      </c>
      <c r="FR206" s="6" t="str">
        <f>+IFERROR(VLOOKUP(FP206,Auxiliar!$A:$C,2,0),"")</f>
        <v/>
      </c>
      <c r="FS206" s="7"/>
      <c r="FT206" s="1"/>
      <c r="FU206" s="12"/>
      <c r="FV206" s="6" t="str">
        <f>+IFERROR(VALUE(RIGHT(Tabla31[[#This Row],[B2B]],6)),"")</f>
        <v/>
      </c>
      <c r="FW206" s="6" t="str">
        <f>+IFERROR(VLOOKUP(FU206,Auxiliar!$A:$C,2,0),"")</f>
        <v/>
      </c>
      <c r="FX206" s="7" t="str">
        <f>+IFERROR(VLOOKUP(FU206,Auxiliar!$A:$C,3,0),"")</f>
        <v/>
      </c>
      <c r="FY206" s="1"/>
      <c r="FZ206" s="12"/>
      <c r="GA206" s="6" t="str">
        <f>+IFERROR(VALUE(RIGHT(Tabla32[[#This Row],[B2B]],6)),"")</f>
        <v/>
      </c>
      <c r="GB206" s="6" t="str">
        <f>+IFERROR(VLOOKUP(FZ206,Auxiliar!$A:$C,2,0),"")</f>
        <v/>
      </c>
      <c r="GC206" s="7" t="str">
        <f>+IFERROR(VLOOKUP(FZ206,Auxiliar!$A:$C,3,0),"")</f>
        <v/>
      </c>
      <c r="GD206" s="1"/>
      <c r="GE206" s="12"/>
      <c r="GF206" s="6" t="str">
        <f>+IFERROR(VALUE(RIGHT(Tabla33[[#This Row],[B2B]],6)),"")</f>
        <v/>
      </c>
      <c r="GG206" s="6" t="str">
        <f>+IFERROR(VLOOKUP(GE206,Auxiliar!$A:$C,2,0),"")</f>
        <v/>
      </c>
      <c r="GH206" s="7" t="str">
        <f>+IFERROR(VLOOKUP(GE206,Auxiliar!$A:$C,3,0),"")</f>
        <v/>
      </c>
    </row>
    <row r="207" spans="1:190" x14ac:dyDescent="0.25">
      <c r="A207" s="1"/>
      <c r="B207" s="1"/>
      <c r="C207" t="str">
        <f>+IFERROR(VALUE(RIGHT(Tabla1[[#This Row],[B2B]],6)),"")</f>
        <v/>
      </c>
      <c r="D207" t="str">
        <f>+IFERROR(VLOOKUP(B207,Auxiliar!$A:$C,2,0),"")</f>
        <v/>
      </c>
      <c r="E207" s="5" t="str">
        <f>+IFERROR(VLOOKUP(B207,Auxiliar!$A:$C,3,0),"")</f>
        <v/>
      </c>
      <c r="S207" s="1">
        <v>3512</v>
      </c>
      <c r="T207" s="1" t="s">
        <v>9</v>
      </c>
      <c r="U207" s="6">
        <f>+IFERROR(VALUE(RIGHT(Tabla4[[#This Row],[B2B]],6)),"")</f>
        <v>3512</v>
      </c>
      <c r="V207" s="6" t="str">
        <f>+IFERROR(VLOOKUP(T207,Auxiliar!$A:$C,2,0),"")</f>
        <v>CORE</v>
      </c>
      <c r="W207" s="7" t="str">
        <f>+IFERROR(VLOOKUP(T207,Auxiliar!$A:$C,3,0),"")</f>
        <v>0b 1% | 2b 5% | 4b 6%</v>
      </c>
      <c r="Y207" s="1">
        <v>6151</v>
      </c>
      <c r="Z207" s="1" t="s">
        <v>10</v>
      </c>
      <c r="AA207" s="6">
        <f>+IFERROR(VALUE(RIGHT(Tabla5[[#This Row],[B2B]],6)),"")</f>
        <v>6151</v>
      </c>
      <c r="AB207" s="6" t="str">
        <f>+IFERROR(VLOOKUP(Z207,Auxiliar!$A:$C,2,0),"")</f>
        <v>CORE</v>
      </c>
      <c r="AC207" s="7" t="str">
        <f>+IFERROR(VLOOKUP(Z207,Auxiliar!$A:$C,3,0),"")</f>
        <v>0b 1% | 3b 4% | 5b 6%</v>
      </c>
      <c r="AK207" s="1">
        <v>3311</v>
      </c>
      <c r="AL207" s="1" t="s">
        <v>30</v>
      </c>
      <c r="AM207" s="6">
        <f>+IFERROR(VALUE(RIGHT(Tabla7[[#This Row],[B2B]],6)),"")</f>
        <v>3311</v>
      </c>
      <c r="AN207" s="6" t="str">
        <f>+IFERROR(VLOOKUP(AL207,Auxiliar!$A:$C,2,0),"")</f>
        <v>LATONES</v>
      </c>
      <c r="AO207" s="7" t="str">
        <f>+IFERROR(VLOOKUP(AL207,Auxiliar!$A:$C,3,0),"")</f>
        <v>1b 4% | 5b 7% | 97b 0%</v>
      </c>
      <c r="AQ207" s="1">
        <v>5349</v>
      </c>
      <c r="AR207" s="1" t="s">
        <v>31</v>
      </c>
      <c r="AS207" s="6">
        <f>+IFERROR(VALUE(RIGHT(Tabla8[[#This Row],[B2B]],6)),"")</f>
        <v>5349</v>
      </c>
      <c r="AT207" s="6" t="str">
        <f>+IFERROR(VLOOKUP(AR207,Auxiliar!$A:$C,2,0),"")</f>
        <v>LATONES</v>
      </c>
      <c r="AU207" s="7" t="str">
        <f>+IFERROR(VLOOKUP(AR207,Auxiliar!$A:$C,3,0),"")</f>
        <v>2b 3% | 4b 5% | 5b 8% | 193 0%</v>
      </c>
      <c r="AW207" s="1"/>
      <c r="AX207" s="1" t="s">
        <v>32</v>
      </c>
      <c r="AY207" s="6" t="str">
        <f>+IFERROR(VALUE(RIGHT(Tabla9[[#This Row],[B2B]],6)),"")</f>
        <v/>
      </c>
      <c r="AZ207" s="6" t="str">
        <f>+IFERROR(VLOOKUP(AX207,Auxiliar!$A:$C,2,0),"")</f>
        <v>LATONES</v>
      </c>
      <c r="BA207" s="7" t="str">
        <f>+IFERROR(VLOOKUP(AX207,Auxiliar!$A:$C,3,0),"")</f>
        <v>2b 3% | 4b 4% | 6b 5% | 10b 8%  | 385b 0%</v>
      </c>
      <c r="BC207" s="1"/>
      <c r="BD207" s="1" t="s">
        <v>33</v>
      </c>
      <c r="BE207" s="6" t="str">
        <f>+IFERROR(VALUE(RIGHT(Tabla10[[#This Row],[B2B]],6)),"")</f>
        <v/>
      </c>
      <c r="BF207" s="6" t="str">
        <f>+IFERROR(VLOOKUP(BD207,Auxiliar!$A:$C,2,0),"")</f>
        <v>LATONES</v>
      </c>
      <c r="BG207" s="7" t="str">
        <f>+IFERROR(VLOOKUP(BD207,Auxiliar!$A:$C,3,0),"")</f>
        <v>6b 4% | 12b 5% | 15b 8% | 385b 0%</v>
      </c>
      <c r="BI207" s="1"/>
      <c r="BJ207" s="1"/>
      <c r="BK207" s="6" t="str">
        <f>+IFERROR(VALUE(RIGHT(Tabla11[[#This Row],[B2B]],6)),"")</f>
        <v/>
      </c>
      <c r="BL207" s="6" t="str">
        <f>+IFERROR(VLOOKUP(BJ207,Auxiliar!$A:$C,2,0),"")</f>
        <v/>
      </c>
      <c r="BM207" s="7" t="str">
        <f>+IFERROR(VLOOKUP(BJ207,Auxiliar!$A:$C,3,0),"")</f>
        <v/>
      </c>
      <c r="BO207" s="1">
        <v>6039</v>
      </c>
      <c r="BP207" s="1" t="s">
        <v>39</v>
      </c>
      <c r="BQ207" s="6">
        <f>+IFERROR(VALUE(RIGHT(Tabla12[[#This Row],[B2B]],6)),"")</f>
        <v>6039</v>
      </c>
      <c r="BR207" s="6" t="str">
        <f>+IFERROR(VLOOKUP(BP207,Auxiliar!$A:$C,2,0),"")</f>
        <v>VALUE LITRO</v>
      </c>
      <c r="BS207" s="7" t="str">
        <f>+IFERROR(VLOOKUP(BP207,Auxiliar!$A:$C,3,0),"")</f>
        <v>1b 12%</v>
      </c>
      <c r="CA207" s="1">
        <v>2770</v>
      </c>
      <c r="CB207" s="1" t="s">
        <v>35</v>
      </c>
      <c r="CC207" s="6">
        <f>+IFERROR(VALUE(RIGHT(Tabla14[[#This Row],[B2B]],6)),"")</f>
        <v>2770</v>
      </c>
      <c r="CD207" s="6" t="str">
        <f>+IFERROR(VLOOKUP(CB207,Auxiliar!$A:$C,2,0),"")</f>
        <v>Corona 710cc</v>
      </c>
      <c r="CE207" s="7" t="str">
        <f>+IFERROR(VLOOKUP(CB207,Auxiliar!$A:$C,3,0),"")</f>
        <v>1b 10% | 85b 0%</v>
      </c>
      <c r="CG207" s="1"/>
      <c r="CH207" s="1"/>
      <c r="CI207" s="6" t="str">
        <f>+IFERROR(VALUE(RIGHT(Tabla15[[#This Row],[B2B]],6)),"")</f>
        <v/>
      </c>
      <c r="CJ207" s="6" t="str">
        <f>+IFERROR(VLOOKUP(CH207,Auxiliar!$A:$C,2,0),"")</f>
        <v/>
      </c>
      <c r="CK207" s="7" t="str">
        <f>+IFERROR(VLOOKUP(CH207,Auxiliar!$A:$C,3,0),"")</f>
        <v/>
      </c>
      <c r="CM207" s="1">
        <v>2722</v>
      </c>
      <c r="CN207" s="1" t="s">
        <v>20</v>
      </c>
      <c r="CO207" s="6">
        <v>2722</v>
      </c>
      <c r="CP207" s="6" t="s">
        <v>20</v>
      </c>
      <c r="CQ207" s="7" t="s">
        <v>21</v>
      </c>
      <c r="CS207" s="1"/>
      <c r="CT207" s="1"/>
      <c r="CU207" s="6" t="str">
        <f>+IFERROR(VALUE(RIGHT(Tabla17[[#This Row],[B2B]],6)),"")</f>
        <v/>
      </c>
      <c r="CV207" s="6" t="str">
        <f>+IFERROR(VLOOKUP(CT207,Auxiliar!$A:$C,2,0),"")</f>
        <v/>
      </c>
      <c r="CW207" s="7" t="str">
        <f>+IFERROR(VLOOKUP(CT207,Auxiliar!$A:$C,3,0),"")</f>
        <v/>
      </c>
      <c r="CY207" s="1">
        <v>2722</v>
      </c>
      <c r="CZ207" s="1" t="s">
        <v>16</v>
      </c>
      <c r="DA207" s="6">
        <f>+IFERROR(VALUE(RIGHT(Tabla18[[#This Row],[B2B]],6)),"")</f>
        <v>2722</v>
      </c>
      <c r="DB207" s="6" t="str">
        <f>+IFERROR(VLOOKUP(CZ207,Auxiliar!$A:$C,2,0),"")</f>
        <v>PREMIUM</v>
      </c>
      <c r="DC207" s="7" t="str">
        <f>+IFERROR(VLOOKUP(CZ207,Auxiliar!$A:$C,3,0),"")</f>
        <v>0b 0% | 2b 2% | 5b 3,5% | 10b 5%</v>
      </c>
      <c r="DE207" s="1">
        <v>2722</v>
      </c>
      <c r="DF207" s="1" t="s">
        <v>19</v>
      </c>
      <c r="DG207" s="6">
        <f>+IFERROR(VALUE(RIGHT(Tabla19[[#This Row],[B2B]],6)),"")</f>
        <v>2722</v>
      </c>
      <c r="DH207" s="6" t="str">
        <f>+IFERROR(VLOOKUP(DF207,Auxiliar!$A:$C,2,0),"")</f>
        <v>MICHELOB</v>
      </c>
      <c r="DI207" s="7" t="str">
        <f>+IFERROR(VLOOKUP(DF207,Auxiliar!$A:$C,3,0),"")</f>
        <v>1b 7% | 3b 22% | 8b 27%</v>
      </c>
      <c r="DK207" s="1"/>
      <c r="DL207" s="1"/>
      <c r="DM207" s="6" t="str">
        <f>+IFERROR(VALUE(RIGHT(Tabla20[[#This Row],[B2B]],6)),"")</f>
        <v/>
      </c>
      <c r="DN207" s="6" t="str">
        <f>+IFERROR(VLOOKUP(DL207,Auxiliar!$A:$C,2,0),"")</f>
        <v/>
      </c>
      <c r="DO207" s="7" t="str">
        <f>+IFERROR(VLOOKUP(DL207,Auxiliar!$A:$C,3,0),"")</f>
        <v/>
      </c>
      <c r="DQ207" s="1">
        <v>2726</v>
      </c>
      <c r="DR207" s="12" t="s">
        <v>24</v>
      </c>
      <c r="DS207" s="6">
        <f>+IFERROR(VALUE(RIGHT(Tabla21[[#This Row],[B2B]],6)),"")</f>
        <v>2726</v>
      </c>
      <c r="DT207" s="6" t="str">
        <f>+IFERROR(VLOOKUP(DR207,Auxiliar!$A:$C,2,0),"")</f>
        <v>CORONA PORRON</v>
      </c>
      <c r="DU207" s="7" t="str">
        <f>+IFERROR(VLOOKUP(DR207,Auxiliar!$A:$C,3,0),"")</f>
        <v>1b 5% | 20b 0%</v>
      </c>
      <c r="DW207" s="1">
        <v>6040</v>
      </c>
      <c r="DX207" s="12" t="s">
        <v>43</v>
      </c>
      <c r="DY207" s="6">
        <f>+IFERROR(VALUE(RIGHT(Tabla22[[#This Row],[B2B]],6)),"")</f>
        <v>6040</v>
      </c>
      <c r="DZ207" s="6" t="str">
        <f>+IFERROR(VLOOKUP(DX207,Auxiliar!$A:$C,2,0),"")</f>
        <v xml:space="preserve">VALUE LATA </v>
      </c>
      <c r="EA207" s="7" t="str">
        <f>+IFERROR(VLOOKUP(DX207,Auxiliar!$A:$C,3,0),"")</f>
        <v>1b 15% | 100b 18%</v>
      </c>
      <c r="EC207" s="1">
        <v>5001</v>
      </c>
      <c r="ED207" s="12" t="s">
        <v>47</v>
      </c>
      <c r="EE207" s="6">
        <f>+IFERROR(VALUE(RIGHT(Tabla23[[#This Row],[B2B]],6)),"")</f>
        <v>5001</v>
      </c>
      <c r="EF207" s="6" t="str">
        <f>+IFERROR(VLOOKUP(ED207,Auxiliar!$A:$C,2,0),"")</f>
        <v>VALUE LATON</v>
      </c>
      <c r="EG207" s="7" t="str">
        <f>+IFERROR(VLOOKUP(ED207,Auxiliar!$A:$C,3,0),"")</f>
        <v>1b 10% | 5b 15% | 192b 0%</v>
      </c>
      <c r="EI207" s="1"/>
      <c r="EJ207" s="12"/>
      <c r="EK207" s="6" t="str">
        <f>+IFERROR(VALUE(RIGHT(Tabla24[[#This Row],[B2B]],6)),"")</f>
        <v/>
      </c>
      <c r="EL207" s="6" t="str">
        <f>+IFERROR(VLOOKUP(EJ207,Auxiliar!$A:$C,2,0),"")</f>
        <v/>
      </c>
      <c r="EM207" s="7" t="str">
        <f>+IFERROR(VLOOKUP(EJ207,Auxiliar!$A:$C,3,0),"")</f>
        <v/>
      </c>
      <c r="EO207" s="1"/>
      <c r="EP207" s="12"/>
      <c r="EQ207" s="6" t="str">
        <f>+IFERROR(VALUE(RIGHT(Tabla25[[#This Row],[B2B]],6)),"")</f>
        <v/>
      </c>
      <c r="ER207" s="6" t="str">
        <f>+IFERROR(VLOOKUP(EP207,Auxiliar!$A:$C,2,0),"")</f>
        <v/>
      </c>
      <c r="ES207" s="7" t="str">
        <f>+IFERROR(VLOOKUP(EP207,Auxiliar!$A:$C,3,0),"")</f>
        <v/>
      </c>
      <c r="EU207" s="1"/>
      <c r="EV207" s="12"/>
      <c r="EW207" s="6" t="str">
        <f>+IFERROR(VALUE(RIGHT(Tabla26[[#This Row],[B2B]],6)),"")</f>
        <v/>
      </c>
      <c r="EX207" s="6" t="str">
        <f>+IFERROR(VLOOKUP(EV207,Auxiliar!$A:$C,2,0),"")</f>
        <v/>
      </c>
      <c r="EY207" s="7" t="str">
        <f>+IFERROR(VLOOKUP(EV207,Auxiliar!$A:$C,3,0),"")</f>
        <v/>
      </c>
      <c r="EZ207" s="1"/>
      <c r="FA207" s="12"/>
      <c r="FB207" s="6" t="str">
        <f>+IFERROR(VALUE(RIGHT(Tabla27[[#This Row],[B2B]],6)),"")</f>
        <v/>
      </c>
      <c r="FC207" s="6" t="str">
        <f>+IFERROR(VLOOKUP(FA207,Auxiliar!$A:$C,2,0),"")</f>
        <v/>
      </c>
      <c r="FD207" s="7" t="str">
        <f>+IFERROR(VLOOKUP(FA207,Auxiliar!$A:$C,3,0),"")</f>
        <v/>
      </c>
      <c r="FE207" s="1"/>
      <c r="FF207" s="12"/>
      <c r="FG207" s="6" t="str">
        <f>+IFERROR(VALUE(RIGHT(Tabla28[[#This Row],[B2B]],6)),"")</f>
        <v/>
      </c>
      <c r="FH207" s="6" t="str">
        <f>+IFERROR(VLOOKUP(FF207,Auxiliar!$A:$C,2,0),"")</f>
        <v/>
      </c>
      <c r="FI207" s="7" t="str">
        <f>+IFERROR(VLOOKUP(FF207,Auxiliar!$A:$C,3,0),"")</f>
        <v/>
      </c>
      <c r="FJ207" s="1"/>
      <c r="FK207" s="12"/>
      <c r="FL207" s="6" t="str">
        <f>+IFERROR(VALUE(RIGHT(Tabla29[[#This Row],[B2B]],6)),"")</f>
        <v/>
      </c>
      <c r="FM207" s="6" t="str">
        <f>+IFERROR(VLOOKUP(FK207,Auxiliar!$A:$C,2,0),"")</f>
        <v/>
      </c>
      <c r="FN207" s="7" t="str">
        <f>+IFERROR(VLOOKUP(FK207,Auxiliar!$A:$C,3,0),"")</f>
        <v/>
      </c>
      <c r="FO207" s="1"/>
      <c r="FP207" s="12"/>
      <c r="FQ207" s="6" t="str">
        <f>+IFERROR(VALUE(RIGHT(Tabla30[[#This Row],[B2B]],6)),"")</f>
        <v/>
      </c>
      <c r="FR207" s="6" t="str">
        <f>+IFERROR(VLOOKUP(FP207,Auxiliar!$A:$C,2,0),"")</f>
        <v/>
      </c>
      <c r="FS207" s="7"/>
      <c r="FT207" s="1"/>
      <c r="FU207" s="12"/>
      <c r="FV207" s="6" t="str">
        <f>+IFERROR(VALUE(RIGHT(Tabla31[[#This Row],[B2B]],6)),"")</f>
        <v/>
      </c>
      <c r="FW207" s="6" t="str">
        <f>+IFERROR(VLOOKUP(FU207,Auxiliar!$A:$C,2,0),"")</f>
        <v/>
      </c>
      <c r="FX207" s="7" t="str">
        <f>+IFERROR(VLOOKUP(FU207,Auxiliar!$A:$C,3,0),"")</f>
        <v/>
      </c>
      <c r="FY207" s="1"/>
      <c r="FZ207" s="12"/>
      <c r="GA207" s="6" t="str">
        <f>+IFERROR(VALUE(RIGHT(Tabla32[[#This Row],[B2B]],6)),"")</f>
        <v/>
      </c>
      <c r="GB207" s="6" t="str">
        <f>+IFERROR(VLOOKUP(FZ207,Auxiliar!$A:$C,2,0),"")</f>
        <v/>
      </c>
      <c r="GC207" s="7" t="str">
        <f>+IFERROR(VLOOKUP(FZ207,Auxiliar!$A:$C,3,0),"")</f>
        <v/>
      </c>
      <c r="GD207" s="1"/>
      <c r="GE207" s="12"/>
      <c r="GF207" s="6" t="str">
        <f>+IFERROR(VALUE(RIGHT(Tabla33[[#This Row],[B2B]],6)),"")</f>
        <v/>
      </c>
      <c r="GG207" s="6" t="str">
        <f>+IFERROR(VLOOKUP(GE207,Auxiliar!$A:$C,2,0),"")</f>
        <v/>
      </c>
      <c r="GH207" s="7" t="str">
        <f>+IFERROR(VLOOKUP(GE207,Auxiliar!$A:$C,3,0),"")</f>
        <v/>
      </c>
    </row>
    <row r="208" spans="1:190" x14ac:dyDescent="0.25">
      <c r="A208" s="1"/>
      <c r="B208" s="1"/>
      <c r="C208" t="str">
        <f>+IFERROR(VALUE(RIGHT(Tabla1[[#This Row],[B2B]],6)),"")</f>
        <v/>
      </c>
      <c r="D208" t="str">
        <f>+IFERROR(VLOOKUP(B208,Auxiliar!$A:$C,2,0),"")</f>
        <v/>
      </c>
      <c r="E208" s="5" t="str">
        <f>+IFERROR(VLOOKUP(B208,Auxiliar!$A:$C,3,0),"")</f>
        <v/>
      </c>
      <c r="S208" s="1">
        <v>3514</v>
      </c>
      <c r="T208" s="1" t="s">
        <v>9</v>
      </c>
      <c r="U208" s="6">
        <f>+IFERROR(VALUE(RIGHT(Tabla4[[#This Row],[B2B]],6)),"")</f>
        <v>3514</v>
      </c>
      <c r="V208" s="6" t="str">
        <f>+IFERROR(VLOOKUP(T208,Auxiliar!$A:$C,2,0),"")</f>
        <v>CORE</v>
      </c>
      <c r="W208" s="7" t="str">
        <f>+IFERROR(VLOOKUP(T208,Auxiliar!$A:$C,3,0),"")</f>
        <v>0b 1% | 2b 5% | 4b 6%</v>
      </c>
      <c r="Y208" s="1">
        <v>6186</v>
      </c>
      <c r="Z208" s="1" t="s">
        <v>10</v>
      </c>
      <c r="AA208" s="6">
        <f>+IFERROR(VALUE(RIGHT(Tabla5[[#This Row],[B2B]],6)),"")</f>
        <v>6186</v>
      </c>
      <c r="AB208" s="6" t="str">
        <f>+IFERROR(VLOOKUP(Z208,Auxiliar!$A:$C,2,0),"")</f>
        <v>CORE</v>
      </c>
      <c r="AC208" s="7" t="str">
        <f>+IFERROR(VLOOKUP(Z208,Auxiliar!$A:$C,3,0),"")</f>
        <v>0b 1% | 3b 4% | 5b 6%</v>
      </c>
      <c r="AK208" s="1">
        <v>3312</v>
      </c>
      <c r="AL208" s="1" t="s">
        <v>30</v>
      </c>
      <c r="AM208" s="6">
        <f>+IFERROR(VALUE(RIGHT(Tabla7[[#This Row],[B2B]],6)),"")</f>
        <v>3312</v>
      </c>
      <c r="AN208" s="6" t="str">
        <f>+IFERROR(VLOOKUP(AL208,Auxiliar!$A:$C,2,0),"")</f>
        <v>LATONES</v>
      </c>
      <c r="AO208" s="7" t="str">
        <f>+IFERROR(VLOOKUP(AL208,Auxiliar!$A:$C,3,0),"")</f>
        <v>1b 4% | 5b 7% | 97b 0%</v>
      </c>
      <c r="AQ208" s="1">
        <v>5358</v>
      </c>
      <c r="AR208" s="1" t="s">
        <v>31</v>
      </c>
      <c r="AS208" s="6">
        <f>+IFERROR(VALUE(RIGHT(Tabla8[[#This Row],[B2B]],6)),"")</f>
        <v>5358</v>
      </c>
      <c r="AT208" s="6" t="str">
        <f>+IFERROR(VLOOKUP(AR208,Auxiliar!$A:$C,2,0),"")</f>
        <v>LATONES</v>
      </c>
      <c r="AU208" s="7" t="str">
        <f>+IFERROR(VLOOKUP(AR208,Auxiliar!$A:$C,3,0),"")</f>
        <v>2b 3% | 4b 5% | 5b 8% | 193 0%</v>
      </c>
      <c r="AW208" s="1"/>
      <c r="AX208" s="1" t="s">
        <v>32</v>
      </c>
      <c r="AY208" s="6" t="str">
        <f>+IFERROR(VALUE(RIGHT(Tabla9[[#This Row],[B2B]],6)),"")</f>
        <v/>
      </c>
      <c r="AZ208" s="6" t="str">
        <f>+IFERROR(VLOOKUP(AX208,Auxiliar!$A:$C,2,0),"")</f>
        <v>LATONES</v>
      </c>
      <c r="BA208" s="7" t="str">
        <f>+IFERROR(VLOOKUP(AX208,Auxiliar!$A:$C,3,0),"")</f>
        <v>2b 3% | 4b 4% | 6b 5% | 10b 8%  | 385b 0%</v>
      </c>
      <c r="BC208" s="1"/>
      <c r="BD208" s="1" t="s">
        <v>33</v>
      </c>
      <c r="BE208" s="6" t="str">
        <f>+IFERROR(VALUE(RIGHT(Tabla10[[#This Row],[B2B]],6)),"")</f>
        <v/>
      </c>
      <c r="BF208" s="6" t="str">
        <f>+IFERROR(VLOOKUP(BD208,Auxiliar!$A:$C,2,0),"")</f>
        <v>LATONES</v>
      </c>
      <c r="BG208" s="7" t="str">
        <f>+IFERROR(VLOOKUP(BD208,Auxiliar!$A:$C,3,0),"")</f>
        <v>6b 4% | 12b 5% | 15b 8% | 385b 0%</v>
      </c>
      <c r="BI208" s="1"/>
      <c r="BJ208" s="1"/>
      <c r="BK208" s="6" t="str">
        <f>+IFERROR(VALUE(RIGHT(Tabla11[[#This Row],[B2B]],6)),"")</f>
        <v/>
      </c>
      <c r="BL208" s="6" t="str">
        <f>+IFERROR(VLOOKUP(BJ208,Auxiliar!$A:$C,2,0),"")</f>
        <v/>
      </c>
      <c r="BM208" s="7" t="str">
        <f>+IFERROR(VLOOKUP(BJ208,Auxiliar!$A:$C,3,0),"")</f>
        <v/>
      </c>
      <c r="BO208" s="1">
        <v>5002</v>
      </c>
      <c r="BP208" s="1" t="s">
        <v>39</v>
      </c>
      <c r="BQ208" s="6">
        <f>+IFERROR(VALUE(RIGHT(Tabla12[[#This Row],[B2B]],6)),"")</f>
        <v>5002</v>
      </c>
      <c r="BR208" s="6" t="str">
        <f>+IFERROR(VLOOKUP(BP208,Auxiliar!$A:$C,2,0),"")</f>
        <v>VALUE LITRO</v>
      </c>
      <c r="BS208" s="7" t="str">
        <f>+IFERROR(VLOOKUP(BP208,Auxiliar!$A:$C,3,0),"")</f>
        <v>1b 12%</v>
      </c>
      <c r="CA208" s="1">
        <v>2772</v>
      </c>
      <c r="CB208" s="1" t="s">
        <v>35</v>
      </c>
      <c r="CC208" s="6">
        <f>+IFERROR(VALUE(RIGHT(Tabla14[[#This Row],[B2B]],6)),"")</f>
        <v>2772</v>
      </c>
      <c r="CD208" s="6" t="str">
        <f>+IFERROR(VLOOKUP(CB208,Auxiliar!$A:$C,2,0),"")</f>
        <v>Corona 710cc</v>
      </c>
      <c r="CE208" s="7" t="str">
        <f>+IFERROR(VLOOKUP(CB208,Auxiliar!$A:$C,3,0),"")</f>
        <v>1b 10% | 85b 0%</v>
      </c>
      <c r="CG208" s="1"/>
      <c r="CH208" s="1"/>
      <c r="CI208" s="6" t="str">
        <f>+IFERROR(VALUE(RIGHT(Tabla15[[#This Row],[B2B]],6)),"")</f>
        <v/>
      </c>
      <c r="CJ208" s="6" t="str">
        <f>+IFERROR(VLOOKUP(CH208,Auxiliar!$A:$C,2,0),"")</f>
        <v/>
      </c>
      <c r="CK208" s="7" t="str">
        <f>+IFERROR(VLOOKUP(CH208,Auxiliar!$A:$C,3,0),"")</f>
        <v/>
      </c>
      <c r="CM208" s="1">
        <v>2726</v>
      </c>
      <c r="CN208" s="1" t="s">
        <v>20</v>
      </c>
      <c r="CO208" s="6">
        <v>2726</v>
      </c>
      <c r="CP208" s="6" t="s">
        <v>20</v>
      </c>
      <c r="CQ208" s="7" t="s">
        <v>21</v>
      </c>
      <c r="CS208" s="1"/>
      <c r="CT208" s="1"/>
      <c r="CU208" s="6" t="str">
        <f>+IFERROR(VALUE(RIGHT(Tabla17[[#This Row],[B2B]],6)),"")</f>
        <v/>
      </c>
      <c r="CV208" s="6" t="str">
        <f>+IFERROR(VLOOKUP(CT208,Auxiliar!$A:$C,2,0),"")</f>
        <v/>
      </c>
      <c r="CW208" s="7" t="str">
        <f>+IFERROR(VLOOKUP(CT208,Auxiliar!$A:$C,3,0),"")</f>
        <v/>
      </c>
      <c r="CY208" s="1">
        <v>2726</v>
      </c>
      <c r="CZ208" s="1" t="s">
        <v>16</v>
      </c>
      <c r="DA208" s="6">
        <f>+IFERROR(VALUE(RIGHT(Tabla18[[#This Row],[B2B]],6)),"")</f>
        <v>2726</v>
      </c>
      <c r="DB208" s="6" t="str">
        <f>+IFERROR(VLOOKUP(CZ208,Auxiliar!$A:$C,2,0),"")</f>
        <v>PREMIUM</v>
      </c>
      <c r="DC208" s="7" t="str">
        <f>+IFERROR(VLOOKUP(CZ208,Auxiliar!$A:$C,3,0),"")</f>
        <v>0b 0% | 2b 2% | 5b 3,5% | 10b 5%</v>
      </c>
      <c r="DE208" s="1">
        <v>2726</v>
      </c>
      <c r="DF208" s="1" t="s">
        <v>19</v>
      </c>
      <c r="DG208" s="6">
        <f>+IFERROR(VALUE(RIGHT(Tabla19[[#This Row],[B2B]],6)),"")</f>
        <v>2726</v>
      </c>
      <c r="DH208" s="6" t="str">
        <f>+IFERROR(VLOOKUP(DF208,Auxiliar!$A:$C,2,0),"")</f>
        <v>MICHELOB</v>
      </c>
      <c r="DI208" s="7" t="str">
        <f>+IFERROR(VLOOKUP(DF208,Auxiliar!$A:$C,3,0),"")</f>
        <v>1b 7% | 3b 22% | 8b 27%</v>
      </c>
      <c r="DK208" s="1"/>
      <c r="DL208" s="1"/>
      <c r="DM208" s="6" t="str">
        <f>+IFERROR(VALUE(RIGHT(Tabla20[[#This Row],[B2B]],6)),"")</f>
        <v/>
      </c>
      <c r="DN208" s="6" t="str">
        <f>+IFERROR(VLOOKUP(DL208,Auxiliar!$A:$C,2,0),"")</f>
        <v/>
      </c>
      <c r="DO208" s="7" t="str">
        <f>+IFERROR(VLOOKUP(DL208,Auxiliar!$A:$C,3,0),"")</f>
        <v/>
      </c>
      <c r="DQ208" s="1">
        <v>2732</v>
      </c>
      <c r="DR208" s="12" t="s">
        <v>24</v>
      </c>
      <c r="DS208" s="6">
        <f>+IFERROR(VALUE(RIGHT(Tabla21[[#This Row],[B2B]],6)),"")</f>
        <v>2732</v>
      </c>
      <c r="DT208" s="6" t="str">
        <f>+IFERROR(VLOOKUP(DR208,Auxiliar!$A:$C,2,0),"")</f>
        <v>CORONA PORRON</v>
      </c>
      <c r="DU208" s="7" t="str">
        <f>+IFERROR(VLOOKUP(DR208,Auxiliar!$A:$C,3,0),"")</f>
        <v>1b 5% | 20b 0%</v>
      </c>
      <c r="DW208" s="1">
        <v>5009</v>
      </c>
      <c r="DX208" s="12" t="s">
        <v>43</v>
      </c>
      <c r="DY208" s="6">
        <f>+IFERROR(VALUE(RIGHT(Tabla22[[#This Row],[B2B]],6)),"")</f>
        <v>5009</v>
      </c>
      <c r="DZ208" s="6" t="str">
        <f>+IFERROR(VLOOKUP(DX208,Auxiliar!$A:$C,2,0),"")</f>
        <v xml:space="preserve">VALUE LATA </v>
      </c>
      <c r="EA208" s="7" t="str">
        <f>+IFERROR(VLOOKUP(DX208,Auxiliar!$A:$C,3,0),"")</f>
        <v>1b 15% | 100b 18%</v>
      </c>
      <c r="EC208" s="1">
        <v>6039</v>
      </c>
      <c r="ED208" s="12" t="s">
        <v>47</v>
      </c>
      <c r="EE208" s="6">
        <f>+IFERROR(VALUE(RIGHT(Tabla23[[#This Row],[B2B]],6)),"")</f>
        <v>6039</v>
      </c>
      <c r="EF208" s="6" t="str">
        <f>+IFERROR(VLOOKUP(ED208,Auxiliar!$A:$C,2,0),"")</f>
        <v>VALUE LATON</v>
      </c>
      <c r="EG208" s="7" t="str">
        <f>+IFERROR(VLOOKUP(ED208,Auxiliar!$A:$C,3,0),"")</f>
        <v>1b 10% | 5b 15% | 192b 0%</v>
      </c>
      <c r="EI208" s="1"/>
      <c r="EJ208" s="12"/>
      <c r="EK208" s="6" t="str">
        <f>+IFERROR(VALUE(RIGHT(Tabla24[[#This Row],[B2B]],6)),"")</f>
        <v/>
      </c>
      <c r="EL208" s="6" t="str">
        <f>+IFERROR(VLOOKUP(EJ208,Auxiliar!$A:$C,2,0),"")</f>
        <v/>
      </c>
      <c r="EM208" s="7" t="str">
        <f>+IFERROR(VLOOKUP(EJ208,Auxiliar!$A:$C,3,0),"")</f>
        <v/>
      </c>
      <c r="EO208" s="1"/>
      <c r="EP208" s="12"/>
      <c r="EQ208" s="6" t="str">
        <f>+IFERROR(VALUE(RIGHT(Tabla25[[#This Row],[B2B]],6)),"")</f>
        <v/>
      </c>
      <c r="ER208" s="6" t="str">
        <f>+IFERROR(VLOOKUP(EP208,Auxiliar!$A:$C,2,0),"")</f>
        <v/>
      </c>
      <c r="ES208" s="7" t="str">
        <f>+IFERROR(VLOOKUP(EP208,Auxiliar!$A:$C,3,0),"")</f>
        <v/>
      </c>
      <c r="EU208" s="1"/>
      <c r="EV208" s="12"/>
      <c r="EW208" s="6" t="str">
        <f>+IFERROR(VALUE(RIGHT(Tabla26[[#This Row],[B2B]],6)),"")</f>
        <v/>
      </c>
      <c r="EX208" s="6" t="str">
        <f>+IFERROR(VLOOKUP(EV208,Auxiliar!$A:$C,2,0),"")</f>
        <v/>
      </c>
      <c r="EY208" s="7" t="str">
        <f>+IFERROR(VLOOKUP(EV208,Auxiliar!$A:$C,3,0),"")</f>
        <v/>
      </c>
      <c r="EZ208" s="1"/>
      <c r="FA208" s="12"/>
      <c r="FB208" s="6" t="str">
        <f>+IFERROR(VALUE(RIGHT(Tabla27[[#This Row],[B2B]],6)),"")</f>
        <v/>
      </c>
      <c r="FC208" s="6" t="str">
        <f>+IFERROR(VLOOKUP(FA208,Auxiliar!$A:$C,2,0),"")</f>
        <v/>
      </c>
      <c r="FD208" s="7" t="str">
        <f>+IFERROR(VLOOKUP(FA208,Auxiliar!$A:$C,3,0),"")</f>
        <v/>
      </c>
      <c r="FE208" s="1"/>
      <c r="FF208" s="12"/>
      <c r="FG208" s="6" t="str">
        <f>+IFERROR(VALUE(RIGHT(Tabla28[[#This Row],[B2B]],6)),"")</f>
        <v/>
      </c>
      <c r="FH208" s="6" t="str">
        <f>+IFERROR(VLOOKUP(FF208,Auxiliar!$A:$C,2,0),"")</f>
        <v/>
      </c>
      <c r="FI208" s="7" t="str">
        <f>+IFERROR(VLOOKUP(FF208,Auxiliar!$A:$C,3,0),"")</f>
        <v/>
      </c>
      <c r="FJ208" s="1"/>
      <c r="FK208" s="12"/>
      <c r="FL208" s="6" t="str">
        <f>+IFERROR(VALUE(RIGHT(Tabla29[[#This Row],[B2B]],6)),"")</f>
        <v/>
      </c>
      <c r="FM208" s="6" t="str">
        <f>+IFERROR(VLOOKUP(FK208,Auxiliar!$A:$C,2,0),"")</f>
        <v/>
      </c>
      <c r="FN208" s="7" t="str">
        <f>+IFERROR(VLOOKUP(FK208,Auxiliar!$A:$C,3,0),"")</f>
        <v/>
      </c>
      <c r="FO208" s="1"/>
      <c r="FP208" s="12"/>
      <c r="FQ208" s="6" t="str">
        <f>+IFERROR(VALUE(RIGHT(Tabla30[[#This Row],[B2B]],6)),"")</f>
        <v/>
      </c>
      <c r="FR208" s="6" t="str">
        <f>+IFERROR(VLOOKUP(FP208,Auxiliar!$A:$C,2,0),"")</f>
        <v/>
      </c>
      <c r="FS208" s="7"/>
      <c r="FT208" s="1"/>
      <c r="FU208" s="12"/>
      <c r="FV208" s="6" t="str">
        <f>+IFERROR(VALUE(RIGHT(Tabla31[[#This Row],[B2B]],6)),"")</f>
        <v/>
      </c>
      <c r="FW208" s="6" t="str">
        <f>+IFERROR(VLOOKUP(FU208,Auxiliar!$A:$C,2,0),"")</f>
        <v/>
      </c>
      <c r="FX208" s="7" t="str">
        <f>+IFERROR(VLOOKUP(FU208,Auxiliar!$A:$C,3,0),"")</f>
        <v/>
      </c>
      <c r="FY208" s="1"/>
      <c r="FZ208" s="12"/>
      <c r="GA208" s="6" t="str">
        <f>+IFERROR(VALUE(RIGHT(Tabla32[[#This Row],[B2B]],6)),"")</f>
        <v/>
      </c>
      <c r="GB208" s="6" t="str">
        <f>+IFERROR(VLOOKUP(FZ208,Auxiliar!$A:$C,2,0),"")</f>
        <v/>
      </c>
      <c r="GC208" s="7" t="str">
        <f>+IFERROR(VLOOKUP(FZ208,Auxiliar!$A:$C,3,0),"")</f>
        <v/>
      </c>
      <c r="GD208" s="1"/>
      <c r="GE208" s="12"/>
      <c r="GF208" s="6" t="str">
        <f>+IFERROR(VALUE(RIGHT(Tabla33[[#This Row],[B2B]],6)),"")</f>
        <v/>
      </c>
      <c r="GG208" s="6" t="str">
        <f>+IFERROR(VLOOKUP(GE208,Auxiliar!$A:$C,2,0),"")</f>
        <v/>
      </c>
      <c r="GH208" s="7" t="str">
        <f>+IFERROR(VLOOKUP(GE208,Auxiliar!$A:$C,3,0),"")</f>
        <v/>
      </c>
    </row>
    <row r="209" spans="1:190" x14ac:dyDescent="0.25">
      <c r="A209" s="1"/>
      <c r="B209" s="1"/>
      <c r="C209" t="str">
        <f>+IFERROR(VALUE(RIGHT(Tabla1[[#This Row],[B2B]],6)),"")</f>
        <v/>
      </c>
      <c r="D209" t="str">
        <f>+IFERROR(VLOOKUP(B209,Auxiliar!$A:$C,2,0),"")</f>
        <v/>
      </c>
      <c r="E209" s="5" t="str">
        <f>+IFERROR(VLOOKUP(B209,Auxiliar!$A:$C,3,0),"")</f>
        <v/>
      </c>
      <c r="S209" s="1">
        <v>3517</v>
      </c>
      <c r="T209" s="1" t="s">
        <v>9</v>
      </c>
      <c r="U209" s="6">
        <f>+IFERROR(VALUE(RIGHT(Tabla4[[#This Row],[B2B]],6)),"")</f>
        <v>3517</v>
      </c>
      <c r="V209" s="6" t="str">
        <f>+IFERROR(VLOOKUP(T209,Auxiliar!$A:$C,2,0),"")</f>
        <v>CORE</v>
      </c>
      <c r="W209" s="7" t="str">
        <f>+IFERROR(VLOOKUP(T209,Auxiliar!$A:$C,3,0),"")</f>
        <v>0b 1% | 2b 5% | 4b 6%</v>
      </c>
      <c r="Y209" s="1">
        <v>6188</v>
      </c>
      <c r="Z209" s="1" t="s">
        <v>10</v>
      </c>
      <c r="AA209" s="6">
        <f>+IFERROR(VALUE(RIGHT(Tabla5[[#This Row],[B2B]],6)),"")</f>
        <v>6188</v>
      </c>
      <c r="AB209" s="6" t="str">
        <f>+IFERROR(VLOOKUP(Z209,Auxiliar!$A:$C,2,0),"")</f>
        <v>CORE</v>
      </c>
      <c r="AC209" s="7" t="str">
        <f>+IFERROR(VLOOKUP(Z209,Auxiliar!$A:$C,3,0),"")</f>
        <v>0b 1% | 3b 4% | 5b 6%</v>
      </c>
      <c r="AK209" s="1">
        <v>3314</v>
      </c>
      <c r="AL209" s="1" t="s">
        <v>30</v>
      </c>
      <c r="AM209" s="6">
        <f>+IFERROR(VALUE(RIGHT(Tabla7[[#This Row],[B2B]],6)),"")</f>
        <v>3314</v>
      </c>
      <c r="AN209" s="6" t="str">
        <f>+IFERROR(VLOOKUP(AL209,Auxiliar!$A:$C,2,0),"")</f>
        <v>LATONES</v>
      </c>
      <c r="AO209" s="7" t="str">
        <f>+IFERROR(VLOOKUP(AL209,Auxiliar!$A:$C,3,0),"")</f>
        <v>1b 4% | 5b 7% | 97b 0%</v>
      </c>
      <c r="AQ209" s="1">
        <v>5372</v>
      </c>
      <c r="AR209" s="1" t="s">
        <v>31</v>
      </c>
      <c r="AS209" s="6">
        <f>+IFERROR(VALUE(RIGHT(Tabla8[[#This Row],[B2B]],6)),"")</f>
        <v>5372</v>
      </c>
      <c r="AT209" s="6" t="str">
        <f>+IFERROR(VLOOKUP(AR209,Auxiliar!$A:$C,2,0),"")</f>
        <v>LATONES</v>
      </c>
      <c r="AU209" s="7" t="str">
        <f>+IFERROR(VLOOKUP(AR209,Auxiliar!$A:$C,3,0),"")</f>
        <v>2b 3% | 4b 5% | 5b 8% | 193 0%</v>
      </c>
      <c r="AW209" s="1"/>
      <c r="AX209" s="1" t="s">
        <v>32</v>
      </c>
      <c r="AY209" s="6" t="str">
        <f>+IFERROR(VALUE(RIGHT(Tabla9[[#This Row],[B2B]],6)),"")</f>
        <v/>
      </c>
      <c r="AZ209" s="6" t="str">
        <f>+IFERROR(VLOOKUP(AX209,Auxiliar!$A:$C,2,0),"")</f>
        <v>LATONES</v>
      </c>
      <c r="BA209" s="7" t="str">
        <f>+IFERROR(VLOOKUP(AX209,Auxiliar!$A:$C,3,0),"")</f>
        <v>2b 3% | 4b 4% | 6b 5% | 10b 8%  | 385b 0%</v>
      </c>
      <c r="BC209" s="1"/>
      <c r="BD209" s="1" t="s">
        <v>33</v>
      </c>
      <c r="BE209" s="6" t="str">
        <f>+IFERROR(VALUE(RIGHT(Tabla10[[#This Row],[B2B]],6)),"")</f>
        <v/>
      </c>
      <c r="BF209" s="6" t="str">
        <f>+IFERROR(VLOOKUP(BD209,Auxiliar!$A:$C,2,0),"")</f>
        <v>LATONES</v>
      </c>
      <c r="BG209" s="7" t="str">
        <f>+IFERROR(VLOOKUP(BD209,Auxiliar!$A:$C,3,0),"")</f>
        <v>6b 4% | 12b 5% | 15b 8% | 385b 0%</v>
      </c>
      <c r="BI209" s="1"/>
      <c r="BJ209" s="1"/>
      <c r="BK209" s="6" t="str">
        <f>+IFERROR(VALUE(RIGHT(Tabla11[[#This Row],[B2B]],6)),"")</f>
        <v/>
      </c>
      <c r="BL209" s="6" t="str">
        <f>+IFERROR(VLOOKUP(BJ209,Auxiliar!$A:$C,2,0),"")</f>
        <v/>
      </c>
      <c r="BM209" s="7" t="str">
        <f>+IFERROR(VLOOKUP(BJ209,Auxiliar!$A:$C,3,0),"")</f>
        <v/>
      </c>
      <c r="BO209" s="1">
        <v>6040</v>
      </c>
      <c r="BP209" s="1" t="s">
        <v>39</v>
      </c>
      <c r="BQ209" s="6">
        <f>+IFERROR(VALUE(RIGHT(Tabla12[[#This Row],[B2B]],6)),"")</f>
        <v>6040</v>
      </c>
      <c r="BR209" s="6" t="str">
        <f>+IFERROR(VLOOKUP(BP209,Auxiliar!$A:$C,2,0),"")</f>
        <v>VALUE LITRO</v>
      </c>
      <c r="BS209" s="7" t="str">
        <f>+IFERROR(VLOOKUP(BP209,Auxiliar!$A:$C,3,0),"")</f>
        <v>1b 12%</v>
      </c>
      <c r="CA209" s="1">
        <v>2777</v>
      </c>
      <c r="CB209" s="1" t="s">
        <v>35</v>
      </c>
      <c r="CC209" s="6">
        <f>+IFERROR(VALUE(RIGHT(Tabla14[[#This Row],[B2B]],6)),"")</f>
        <v>2777</v>
      </c>
      <c r="CD209" s="6" t="str">
        <f>+IFERROR(VLOOKUP(CB209,Auxiliar!$A:$C,2,0),"")</f>
        <v>Corona 710cc</v>
      </c>
      <c r="CE209" s="7" t="str">
        <f>+IFERROR(VLOOKUP(CB209,Auxiliar!$A:$C,3,0),"")</f>
        <v>1b 10% | 85b 0%</v>
      </c>
      <c r="CG209" s="1"/>
      <c r="CH209" s="1"/>
      <c r="CI209" s="6" t="str">
        <f>+IFERROR(VALUE(RIGHT(Tabla15[[#This Row],[B2B]],6)),"")</f>
        <v/>
      </c>
      <c r="CJ209" s="6" t="str">
        <f>+IFERROR(VLOOKUP(CH209,Auxiliar!$A:$C,2,0),"")</f>
        <v/>
      </c>
      <c r="CK209" s="7" t="str">
        <f>+IFERROR(VLOOKUP(CH209,Auxiliar!$A:$C,3,0),"")</f>
        <v/>
      </c>
      <c r="CM209" s="1">
        <v>2732</v>
      </c>
      <c r="CN209" s="1" t="s">
        <v>20</v>
      </c>
      <c r="CO209" s="6">
        <v>2732</v>
      </c>
      <c r="CP209" s="6" t="s">
        <v>20</v>
      </c>
      <c r="CQ209" s="7" t="s">
        <v>21</v>
      </c>
      <c r="CS209" s="1"/>
      <c r="CT209" s="1"/>
      <c r="CU209" s="6" t="str">
        <f>+IFERROR(VALUE(RIGHT(Tabla17[[#This Row],[B2B]],6)),"")</f>
        <v/>
      </c>
      <c r="CV209" s="6" t="str">
        <f>+IFERROR(VLOOKUP(CT209,Auxiliar!$A:$C,2,0),"")</f>
        <v/>
      </c>
      <c r="CW209" s="7" t="str">
        <f>+IFERROR(VLOOKUP(CT209,Auxiliar!$A:$C,3,0),"")</f>
        <v/>
      </c>
      <c r="CY209" s="1">
        <v>2732</v>
      </c>
      <c r="CZ209" s="1" t="s">
        <v>16</v>
      </c>
      <c r="DA209" s="6">
        <f>+IFERROR(VALUE(RIGHT(Tabla18[[#This Row],[B2B]],6)),"")</f>
        <v>2732</v>
      </c>
      <c r="DB209" s="6" t="str">
        <f>+IFERROR(VLOOKUP(CZ209,Auxiliar!$A:$C,2,0),"")</f>
        <v>PREMIUM</v>
      </c>
      <c r="DC209" s="7" t="str">
        <f>+IFERROR(VLOOKUP(CZ209,Auxiliar!$A:$C,3,0),"")</f>
        <v>0b 0% | 2b 2% | 5b 3,5% | 10b 5%</v>
      </c>
      <c r="DE209" s="1">
        <v>2732</v>
      </c>
      <c r="DF209" s="1" t="s">
        <v>19</v>
      </c>
      <c r="DG209" s="6">
        <f>+IFERROR(VALUE(RIGHT(Tabla19[[#This Row],[B2B]],6)),"")</f>
        <v>2732</v>
      </c>
      <c r="DH209" s="6" t="str">
        <f>+IFERROR(VLOOKUP(DF209,Auxiliar!$A:$C,2,0),"")</f>
        <v>MICHELOB</v>
      </c>
      <c r="DI209" s="7" t="str">
        <f>+IFERROR(VLOOKUP(DF209,Auxiliar!$A:$C,3,0),"")</f>
        <v>1b 7% | 3b 22% | 8b 27%</v>
      </c>
      <c r="DK209" s="1"/>
      <c r="DL209" s="1"/>
      <c r="DM209" s="6" t="str">
        <f>+IFERROR(VALUE(RIGHT(Tabla20[[#This Row],[B2B]],6)),"")</f>
        <v/>
      </c>
      <c r="DN209" s="6" t="str">
        <f>+IFERROR(VLOOKUP(DL209,Auxiliar!$A:$C,2,0),"")</f>
        <v/>
      </c>
      <c r="DO209" s="7" t="str">
        <f>+IFERROR(VLOOKUP(DL209,Auxiliar!$A:$C,3,0),"")</f>
        <v/>
      </c>
      <c r="DQ209" s="1">
        <v>2735</v>
      </c>
      <c r="DR209" s="12" t="s">
        <v>24</v>
      </c>
      <c r="DS209" s="6">
        <f>+IFERROR(VALUE(RIGHT(Tabla21[[#This Row],[B2B]],6)),"")</f>
        <v>2735</v>
      </c>
      <c r="DT209" s="6" t="str">
        <f>+IFERROR(VLOOKUP(DR209,Auxiliar!$A:$C,2,0),"")</f>
        <v>CORONA PORRON</v>
      </c>
      <c r="DU209" s="7" t="str">
        <f>+IFERROR(VLOOKUP(DR209,Auxiliar!$A:$C,3,0),"")</f>
        <v>1b 5% | 20b 0%</v>
      </c>
      <c r="DW209" s="1">
        <v>5011</v>
      </c>
      <c r="DX209" s="12" t="s">
        <v>43</v>
      </c>
      <c r="DY209" s="6">
        <f>+IFERROR(VALUE(RIGHT(Tabla22[[#This Row],[B2B]],6)),"")</f>
        <v>5011</v>
      </c>
      <c r="DZ209" s="6" t="str">
        <f>+IFERROR(VLOOKUP(DX209,Auxiliar!$A:$C,2,0),"")</f>
        <v xml:space="preserve">VALUE LATA </v>
      </c>
      <c r="EA209" s="7" t="str">
        <f>+IFERROR(VLOOKUP(DX209,Auxiliar!$A:$C,3,0),"")</f>
        <v>1b 15% | 100b 18%</v>
      </c>
      <c r="EC209" s="1">
        <v>5002</v>
      </c>
      <c r="ED209" s="12" t="s">
        <v>47</v>
      </c>
      <c r="EE209" s="6">
        <f>+IFERROR(VALUE(RIGHT(Tabla23[[#This Row],[B2B]],6)),"")</f>
        <v>5002</v>
      </c>
      <c r="EF209" s="6" t="str">
        <f>+IFERROR(VLOOKUP(ED209,Auxiliar!$A:$C,2,0),"")</f>
        <v>VALUE LATON</v>
      </c>
      <c r="EG209" s="7" t="str">
        <f>+IFERROR(VLOOKUP(ED209,Auxiliar!$A:$C,3,0),"")</f>
        <v>1b 10% | 5b 15% | 192b 0%</v>
      </c>
      <c r="EI209" s="1"/>
      <c r="EJ209" s="12"/>
      <c r="EK209" s="6" t="str">
        <f>+IFERROR(VALUE(RIGHT(Tabla24[[#This Row],[B2B]],6)),"")</f>
        <v/>
      </c>
      <c r="EL209" s="6" t="str">
        <f>+IFERROR(VLOOKUP(EJ209,Auxiliar!$A:$C,2,0),"")</f>
        <v/>
      </c>
      <c r="EM209" s="7" t="str">
        <f>+IFERROR(VLOOKUP(EJ209,Auxiliar!$A:$C,3,0),"")</f>
        <v/>
      </c>
      <c r="EO209" s="1"/>
      <c r="EP209" s="12"/>
      <c r="EQ209" s="6" t="str">
        <f>+IFERROR(VALUE(RIGHT(Tabla25[[#This Row],[B2B]],6)),"")</f>
        <v/>
      </c>
      <c r="ER209" s="6" t="str">
        <f>+IFERROR(VLOOKUP(EP209,Auxiliar!$A:$C,2,0),"")</f>
        <v/>
      </c>
      <c r="ES209" s="7" t="str">
        <f>+IFERROR(VLOOKUP(EP209,Auxiliar!$A:$C,3,0),"")</f>
        <v/>
      </c>
      <c r="EU209" s="1"/>
      <c r="EV209" s="12"/>
      <c r="EW209" s="6" t="str">
        <f>+IFERROR(VALUE(RIGHT(Tabla26[[#This Row],[B2B]],6)),"")</f>
        <v/>
      </c>
      <c r="EX209" s="6" t="str">
        <f>+IFERROR(VLOOKUP(EV209,Auxiliar!$A:$C,2,0),"")</f>
        <v/>
      </c>
      <c r="EY209" s="7" t="str">
        <f>+IFERROR(VLOOKUP(EV209,Auxiliar!$A:$C,3,0),"")</f>
        <v/>
      </c>
      <c r="EZ209" s="1"/>
      <c r="FA209" s="12"/>
      <c r="FB209" s="6" t="str">
        <f>+IFERROR(VALUE(RIGHT(Tabla27[[#This Row],[B2B]],6)),"")</f>
        <v/>
      </c>
      <c r="FC209" s="6" t="str">
        <f>+IFERROR(VLOOKUP(FA209,Auxiliar!$A:$C,2,0),"")</f>
        <v/>
      </c>
      <c r="FD209" s="7" t="str">
        <f>+IFERROR(VLOOKUP(FA209,Auxiliar!$A:$C,3,0),"")</f>
        <v/>
      </c>
      <c r="FE209" s="1"/>
      <c r="FF209" s="12"/>
      <c r="FG209" s="6" t="str">
        <f>+IFERROR(VALUE(RIGHT(Tabla28[[#This Row],[B2B]],6)),"")</f>
        <v/>
      </c>
      <c r="FH209" s="6" t="str">
        <f>+IFERROR(VLOOKUP(FF209,Auxiliar!$A:$C,2,0),"")</f>
        <v/>
      </c>
      <c r="FI209" s="7" t="str">
        <f>+IFERROR(VLOOKUP(FF209,Auxiliar!$A:$C,3,0),"")</f>
        <v/>
      </c>
      <c r="FJ209" s="1"/>
      <c r="FK209" s="12"/>
      <c r="FL209" s="6" t="str">
        <f>+IFERROR(VALUE(RIGHT(Tabla29[[#This Row],[B2B]],6)),"")</f>
        <v/>
      </c>
      <c r="FM209" s="6" t="str">
        <f>+IFERROR(VLOOKUP(FK209,Auxiliar!$A:$C,2,0),"")</f>
        <v/>
      </c>
      <c r="FN209" s="7" t="str">
        <f>+IFERROR(VLOOKUP(FK209,Auxiliar!$A:$C,3,0),"")</f>
        <v/>
      </c>
      <c r="FO209" s="1"/>
      <c r="FP209" s="12"/>
      <c r="FQ209" s="6" t="str">
        <f>+IFERROR(VALUE(RIGHT(Tabla30[[#This Row],[B2B]],6)),"")</f>
        <v/>
      </c>
      <c r="FR209" s="6" t="str">
        <f>+IFERROR(VLOOKUP(FP209,Auxiliar!$A:$C,2,0),"")</f>
        <v/>
      </c>
      <c r="FS209" s="7"/>
      <c r="FT209" s="1"/>
      <c r="FU209" s="12"/>
      <c r="FV209" s="6" t="str">
        <f>+IFERROR(VALUE(RIGHT(Tabla31[[#This Row],[B2B]],6)),"")</f>
        <v/>
      </c>
      <c r="FW209" s="6" t="str">
        <f>+IFERROR(VLOOKUP(FU209,Auxiliar!$A:$C,2,0),"")</f>
        <v/>
      </c>
      <c r="FX209" s="7" t="str">
        <f>+IFERROR(VLOOKUP(FU209,Auxiliar!$A:$C,3,0),"")</f>
        <v/>
      </c>
      <c r="FY209" s="1"/>
      <c r="FZ209" s="12"/>
      <c r="GA209" s="6" t="str">
        <f>+IFERROR(VALUE(RIGHT(Tabla32[[#This Row],[B2B]],6)),"")</f>
        <v/>
      </c>
      <c r="GB209" s="6" t="str">
        <f>+IFERROR(VLOOKUP(FZ209,Auxiliar!$A:$C,2,0),"")</f>
        <v/>
      </c>
      <c r="GC209" s="7" t="str">
        <f>+IFERROR(VLOOKUP(FZ209,Auxiliar!$A:$C,3,0),"")</f>
        <v/>
      </c>
      <c r="GD209" s="1"/>
      <c r="GE209" s="12"/>
      <c r="GF209" s="6" t="str">
        <f>+IFERROR(VALUE(RIGHT(Tabla33[[#This Row],[B2B]],6)),"")</f>
        <v/>
      </c>
      <c r="GG209" s="6" t="str">
        <f>+IFERROR(VLOOKUP(GE209,Auxiliar!$A:$C,2,0),"")</f>
        <v/>
      </c>
      <c r="GH209" s="7" t="str">
        <f>+IFERROR(VLOOKUP(GE209,Auxiliar!$A:$C,3,0),"")</f>
        <v/>
      </c>
    </row>
    <row r="210" spans="1:190" x14ac:dyDescent="0.25">
      <c r="A210" s="1"/>
      <c r="B210" s="1"/>
      <c r="C210" t="str">
        <f>+IFERROR(VALUE(RIGHT(Tabla1[[#This Row],[B2B]],6)),"")</f>
        <v/>
      </c>
      <c r="D210" t="str">
        <f>+IFERROR(VLOOKUP(B210,Auxiliar!$A:$C,2,0),"")</f>
        <v/>
      </c>
      <c r="E210" s="5" t="str">
        <f>+IFERROR(VLOOKUP(B210,Auxiliar!$A:$C,3,0),"")</f>
        <v/>
      </c>
      <c r="S210" s="1">
        <v>3519</v>
      </c>
      <c r="T210" s="1" t="s">
        <v>9</v>
      </c>
      <c r="U210" s="6">
        <f>+IFERROR(VALUE(RIGHT(Tabla4[[#This Row],[B2B]],6)),"")</f>
        <v>3519</v>
      </c>
      <c r="V210" s="6" t="str">
        <f>+IFERROR(VLOOKUP(T210,Auxiliar!$A:$C,2,0),"")</f>
        <v>CORE</v>
      </c>
      <c r="W210" s="7" t="str">
        <f>+IFERROR(VLOOKUP(T210,Auxiliar!$A:$C,3,0),"")</f>
        <v>0b 1% | 2b 5% | 4b 6%</v>
      </c>
      <c r="Y210" s="1">
        <v>6194</v>
      </c>
      <c r="Z210" s="1" t="s">
        <v>10</v>
      </c>
      <c r="AA210" s="6">
        <f>+IFERROR(VALUE(RIGHT(Tabla5[[#This Row],[B2B]],6)),"")</f>
        <v>6194</v>
      </c>
      <c r="AB210" s="6" t="str">
        <f>+IFERROR(VLOOKUP(Z210,Auxiliar!$A:$C,2,0),"")</f>
        <v>CORE</v>
      </c>
      <c r="AC210" s="7" t="str">
        <f>+IFERROR(VLOOKUP(Z210,Auxiliar!$A:$C,3,0),"")</f>
        <v>0b 1% | 3b 4% | 5b 6%</v>
      </c>
      <c r="AK210" s="1">
        <v>3327</v>
      </c>
      <c r="AL210" s="1" t="s">
        <v>30</v>
      </c>
      <c r="AM210" s="6">
        <f>+IFERROR(VALUE(RIGHT(Tabla7[[#This Row],[B2B]],6)),"")</f>
        <v>3327</v>
      </c>
      <c r="AN210" s="6" t="str">
        <f>+IFERROR(VLOOKUP(AL210,Auxiliar!$A:$C,2,0),"")</f>
        <v>LATONES</v>
      </c>
      <c r="AO210" s="7" t="str">
        <f>+IFERROR(VLOOKUP(AL210,Auxiliar!$A:$C,3,0),"")</f>
        <v>1b 4% | 5b 7% | 97b 0%</v>
      </c>
      <c r="AQ210" s="1">
        <v>5410</v>
      </c>
      <c r="AR210" s="1" t="s">
        <v>31</v>
      </c>
      <c r="AS210" s="6">
        <f>+IFERROR(VALUE(RIGHT(Tabla8[[#This Row],[B2B]],6)),"")</f>
        <v>5410</v>
      </c>
      <c r="AT210" s="6" t="str">
        <f>+IFERROR(VLOOKUP(AR210,Auxiliar!$A:$C,2,0),"")</f>
        <v>LATONES</v>
      </c>
      <c r="AU210" s="7" t="str">
        <f>+IFERROR(VLOOKUP(AR210,Auxiliar!$A:$C,3,0),"")</f>
        <v>2b 3% | 4b 5% | 5b 8% | 193 0%</v>
      </c>
      <c r="AW210" s="1"/>
      <c r="AX210" s="1" t="s">
        <v>32</v>
      </c>
      <c r="AY210" s="6" t="str">
        <f>+IFERROR(VALUE(RIGHT(Tabla9[[#This Row],[B2B]],6)),"")</f>
        <v/>
      </c>
      <c r="AZ210" s="6" t="str">
        <f>+IFERROR(VLOOKUP(AX210,Auxiliar!$A:$C,2,0),"")</f>
        <v>LATONES</v>
      </c>
      <c r="BA210" s="7" t="str">
        <f>+IFERROR(VLOOKUP(AX210,Auxiliar!$A:$C,3,0),"")</f>
        <v>2b 3% | 4b 4% | 6b 5% | 10b 8%  | 385b 0%</v>
      </c>
      <c r="BC210" s="1"/>
      <c r="BD210" s="1" t="s">
        <v>33</v>
      </c>
      <c r="BE210" s="6" t="str">
        <f>+IFERROR(VALUE(RIGHT(Tabla10[[#This Row],[B2B]],6)),"")</f>
        <v/>
      </c>
      <c r="BF210" s="6" t="str">
        <f>+IFERROR(VLOOKUP(BD210,Auxiliar!$A:$C,2,0),"")</f>
        <v>LATONES</v>
      </c>
      <c r="BG210" s="7" t="str">
        <f>+IFERROR(VLOOKUP(BD210,Auxiliar!$A:$C,3,0),"")</f>
        <v>6b 4% | 12b 5% | 15b 8% | 385b 0%</v>
      </c>
      <c r="BI210" s="1"/>
      <c r="BJ210" s="1"/>
      <c r="BK210" s="6" t="str">
        <f>+IFERROR(VALUE(RIGHT(Tabla11[[#This Row],[B2B]],6)),"")</f>
        <v/>
      </c>
      <c r="BL210" s="6" t="str">
        <f>+IFERROR(VLOOKUP(BJ210,Auxiliar!$A:$C,2,0),"")</f>
        <v/>
      </c>
      <c r="BM210" s="7" t="str">
        <f>+IFERROR(VLOOKUP(BJ210,Auxiliar!$A:$C,3,0),"")</f>
        <v/>
      </c>
      <c r="BO210" s="1">
        <v>5009</v>
      </c>
      <c r="BP210" s="1" t="s">
        <v>39</v>
      </c>
      <c r="BQ210" s="6">
        <f>+IFERROR(VALUE(RIGHT(Tabla12[[#This Row],[B2B]],6)),"")</f>
        <v>5009</v>
      </c>
      <c r="BR210" s="6" t="str">
        <f>+IFERROR(VLOOKUP(BP210,Auxiliar!$A:$C,2,0),"")</f>
        <v>VALUE LITRO</v>
      </c>
      <c r="BS210" s="7" t="str">
        <f>+IFERROR(VLOOKUP(BP210,Auxiliar!$A:$C,3,0),"")</f>
        <v>1b 12%</v>
      </c>
      <c r="CA210" s="1">
        <v>2782</v>
      </c>
      <c r="CB210" s="1" t="s">
        <v>35</v>
      </c>
      <c r="CC210" s="6">
        <f>+IFERROR(VALUE(RIGHT(Tabla14[[#This Row],[B2B]],6)),"")</f>
        <v>2782</v>
      </c>
      <c r="CD210" s="6" t="str">
        <f>+IFERROR(VLOOKUP(CB210,Auxiliar!$A:$C,2,0),"")</f>
        <v>Corona 710cc</v>
      </c>
      <c r="CE210" s="7" t="str">
        <f>+IFERROR(VLOOKUP(CB210,Auxiliar!$A:$C,3,0),"")</f>
        <v>1b 10% | 85b 0%</v>
      </c>
      <c r="CG210" s="1"/>
      <c r="CH210" s="1"/>
      <c r="CI210" s="6" t="str">
        <f>+IFERROR(VALUE(RIGHT(Tabla15[[#This Row],[B2B]],6)),"")</f>
        <v/>
      </c>
      <c r="CJ210" s="6" t="str">
        <f>+IFERROR(VLOOKUP(CH210,Auxiliar!$A:$C,2,0),"")</f>
        <v/>
      </c>
      <c r="CK210" s="7" t="str">
        <f>+IFERROR(VLOOKUP(CH210,Auxiliar!$A:$C,3,0),"")</f>
        <v/>
      </c>
      <c r="CM210" s="1">
        <v>2735</v>
      </c>
      <c r="CN210" s="1" t="s">
        <v>20</v>
      </c>
      <c r="CO210" s="6">
        <v>2735</v>
      </c>
      <c r="CP210" s="6" t="s">
        <v>20</v>
      </c>
      <c r="CQ210" s="7" t="s">
        <v>21</v>
      </c>
      <c r="CS210" s="1"/>
      <c r="CT210" s="1"/>
      <c r="CU210" s="6" t="str">
        <f>+IFERROR(VALUE(RIGHT(Tabla17[[#This Row],[B2B]],6)),"")</f>
        <v/>
      </c>
      <c r="CV210" s="6" t="str">
        <f>+IFERROR(VLOOKUP(CT210,Auxiliar!$A:$C,2,0),"")</f>
        <v/>
      </c>
      <c r="CW210" s="7" t="str">
        <f>+IFERROR(VLOOKUP(CT210,Auxiliar!$A:$C,3,0),"")</f>
        <v/>
      </c>
      <c r="CY210" s="1">
        <v>2735</v>
      </c>
      <c r="CZ210" s="1" t="s">
        <v>16</v>
      </c>
      <c r="DA210" s="6">
        <f>+IFERROR(VALUE(RIGHT(Tabla18[[#This Row],[B2B]],6)),"")</f>
        <v>2735</v>
      </c>
      <c r="DB210" s="6" t="str">
        <f>+IFERROR(VLOOKUP(CZ210,Auxiliar!$A:$C,2,0),"")</f>
        <v>PREMIUM</v>
      </c>
      <c r="DC210" s="7" t="str">
        <f>+IFERROR(VLOOKUP(CZ210,Auxiliar!$A:$C,3,0),"")</f>
        <v>0b 0% | 2b 2% | 5b 3,5% | 10b 5%</v>
      </c>
      <c r="DE210" s="1">
        <v>2735</v>
      </c>
      <c r="DF210" s="1" t="s">
        <v>19</v>
      </c>
      <c r="DG210" s="6">
        <f>+IFERROR(VALUE(RIGHT(Tabla19[[#This Row],[B2B]],6)),"")</f>
        <v>2735</v>
      </c>
      <c r="DH210" s="6" t="str">
        <f>+IFERROR(VLOOKUP(DF210,Auxiliar!$A:$C,2,0),"")</f>
        <v>MICHELOB</v>
      </c>
      <c r="DI210" s="7" t="str">
        <f>+IFERROR(VLOOKUP(DF210,Auxiliar!$A:$C,3,0),"")</f>
        <v>1b 7% | 3b 22% | 8b 27%</v>
      </c>
      <c r="DK210" s="1"/>
      <c r="DL210" s="1"/>
      <c r="DM210" s="6" t="str">
        <f>+IFERROR(VALUE(RIGHT(Tabla20[[#This Row],[B2B]],6)),"")</f>
        <v/>
      </c>
      <c r="DN210" s="6" t="str">
        <f>+IFERROR(VLOOKUP(DL210,Auxiliar!$A:$C,2,0),"")</f>
        <v/>
      </c>
      <c r="DO210" s="7" t="str">
        <f>+IFERROR(VLOOKUP(DL210,Auxiliar!$A:$C,3,0),"")</f>
        <v/>
      </c>
      <c r="DQ210" s="1">
        <v>2742</v>
      </c>
      <c r="DR210" s="12" t="s">
        <v>24</v>
      </c>
      <c r="DS210" s="6">
        <f>+IFERROR(VALUE(RIGHT(Tabla21[[#This Row],[B2B]],6)),"")</f>
        <v>2742</v>
      </c>
      <c r="DT210" s="6" t="str">
        <f>+IFERROR(VLOOKUP(DR210,Auxiliar!$A:$C,2,0),"")</f>
        <v>CORONA PORRON</v>
      </c>
      <c r="DU210" s="7" t="str">
        <f>+IFERROR(VLOOKUP(DR210,Auxiliar!$A:$C,3,0),"")</f>
        <v>1b 5% | 20b 0%</v>
      </c>
      <c r="DW210" s="1">
        <v>5018</v>
      </c>
      <c r="DX210" s="12" t="s">
        <v>43</v>
      </c>
      <c r="DY210" s="6">
        <f>+IFERROR(VALUE(RIGHT(Tabla22[[#This Row],[B2B]],6)),"")</f>
        <v>5018</v>
      </c>
      <c r="DZ210" s="6" t="str">
        <f>+IFERROR(VLOOKUP(DX210,Auxiliar!$A:$C,2,0),"")</f>
        <v xml:space="preserve">VALUE LATA </v>
      </c>
      <c r="EA210" s="7" t="str">
        <f>+IFERROR(VLOOKUP(DX210,Auxiliar!$A:$C,3,0),"")</f>
        <v>1b 15% | 100b 18%</v>
      </c>
      <c r="EC210" s="1">
        <v>6040</v>
      </c>
      <c r="ED210" s="12" t="s">
        <v>47</v>
      </c>
      <c r="EE210" s="6">
        <f>+IFERROR(VALUE(RIGHT(Tabla23[[#This Row],[B2B]],6)),"")</f>
        <v>6040</v>
      </c>
      <c r="EF210" s="6" t="str">
        <f>+IFERROR(VLOOKUP(ED210,Auxiliar!$A:$C,2,0),"")</f>
        <v>VALUE LATON</v>
      </c>
      <c r="EG210" s="7" t="str">
        <f>+IFERROR(VLOOKUP(ED210,Auxiliar!$A:$C,3,0),"")</f>
        <v>1b 10% | 5b 15% | 192b 0%</v>
      </c>
      <c r="EI210" s="1"/>
      <c r="EJ210" s="12"/>
      <c r="EK210" s="6" t="str">
        <f>+IFERROR(VALUE(RIGHT(Tabla24[[#This Row],[B2B]],6)),"")</f>
        <v/>
      </c>
      <c r="EL210" s="6" t="str">
        <f>+IFERROR(VLOOKUP(EJ210,Auxiliar!$A:$C,2,0),"")</f>
        <v/>
      </c>
      <c r="EM210" s="7" t="str">
        <f>+IFERROR(VLOOKUP(EJ210,Auxiliar!$A:$C,3,0),"")</f>
        <v/>
      </c>
      <c r="EO210" s="1"/>
      <c r="EP210" s="12"/>
      <c r="EQ210" s="6" t="str">
        <f>+IFERROR(VALUE(RIGHT(Tabla25[[#This Row],[B2B]],6)),"")</f>
        <v/>
      </c>
      <c r="ER210" s="6" t="str">
        <f>+IFERROR(VLOOKUP(EP210,Auxiliar!$A:$C,2,0),"")</f>
        <v/>
      </c>
      <c r="ES210" s="7" t="str">
        <f>+IFERROR(VLOOKUP(EP210,Auxiliar!$A:$C,3,0),"")</f>
        <v/>
      </c>
      <c r="EU210" s="1"/>
      <c r="EV210" s="12"/>
      <c r="EW210" s="6" t="str">
        <f>+IFERROR(VALUE(RIGHT(Tabla26[[#This Row],[B2B]],6)),"")</f>
        <v/>
      </c>
      <c r="EX210" s="6" t="str">
        <f>+IFERROR(VLOOKUP(EV210,Auxiliar!$A:$C,2,0),"")</f>
        <v/>
      </c>
      <c r="EY210" s="7" t="str">
        <f>+IFERROR(VLOOKUP(EV210,Auxiliar!$A:$C,3,0),"")</f>
        <v/>
      </c>
      <c r="EZ210" s="1"/>
      <c r="FA210" s="12"/>
      <c r="FB210" s="6" t="str">
        <f>+IFERROR(VALUE(RIGHT(Tabla27[[#This Row],[B2B]],6)),"")</f>
        <v/>
      </c>
      <c r="FC210" s="6" t="str">
        <f>+IFERROR(VLOOKUP(FA210,Auxiliar!$A:$C,2,0),"")</f>
        <v/>
      </c>
      <c r="FD210" s="7" t="str">
        <f>+IFERROR(VLOOKUP(FA210,Auxiliar!$A:$C,3,0),"")</f>
        <v/>
      </c>
      <c r="FE210" s="1"/>
      <c r="FF210" s="12"/>
      <c r="FG210" s="6" t="str">
        <f>+IFERROR(VALUE(RIGHT(Tabla28[[#This Row],[B2B]],6)),"")</f>
        <v/>
      </c>
      <c r="FH210" s="6" t="str">
        <f>+IFERROR(VLOOKUP(FF210,Auxiliar!$A:$C,2,0),"")</f>
        <v/>
      </c>
      <c r="FI210" s="7" t="str">
        <f>+IFERROR(VLOOKUP(FF210,Auxiliar!$A:$C,3,0),"")</f>
        <v/>
      </c>
      <c r="FJ210" s="1"/>
      <c r="FK210" s="12"/>
      <c r="FL210" s="6" t="str">
        <f>+IFERROR(VALUE(RIGHT(Tabla29[[#This Row],[B2B]],6)),"")</f>
        <v/>
      </c>
      <c r="FM210" s="6" t="str">
        <f>+IFERROR(VLOOKUP(FK210,Auxiliar!$A:$C,2,0),"")</f>
        <v/>
      </c>
      <c r="FN210" s="7" t="str">
        <f>+IFERROR(VLOOKUP(FK210,Auxiliar!$A:$C,3,0),"")</f>
        <v/>
      </c>
      <c r="FO210" s="1"/>
      <c r="FP210" s="12"/>
      <c r="FQ210" s="6" t="str">
        <f>+IFERROR(VALUE(RIGHT(Tabla30[[#This Row],[B2B]],6)),"")</f>
        <v/>
      </c>
      <c r="FR210" s="6" t="str">
        <f>+IFERROR(VLOOKUP(FP210,Auxiliar!$A:$C,2,0),"")</f>
        <v/>
      </c>
      <c r="FS210" s="7"/>
      <c r="FT210" s="1"/>
      <c r="FU210" s="12"/>
      <c r="FV210" s="6" t="str">
        <f>+IFERROR(VALUE(RIGHT(Tabla31[[#This Row],[B2B]],6)),"")</f>
        <v/>
      </c>
      <c r="FW210" s="6" t="str">
        <f>+IFERROR(VLOOKUP(FU210,Auxiliar!$A:$C,2,0),"")</f>
        <v/>
      </c>
      <c r="FX210" s="7" t="str">
        <f>+IFERROR(VLOOKUP(FU210,Auxiliar!$A:$C,3,0),"")</f>
        <v/>
      </c>
      <c r="FY210" s="1"/>
      <c r="FZ210" s="12"/>
      <c r="GA210" s="6" t="str">
        <f>+IFERROR(VALUE(RIGHT(Tabla32[[#This Row],[B2B]],6)),"")</f>
        <v/>
      </c>
      <c r="GB210" s="6" t="str">
        <f>+IFERROR(VLOOKUP(FZ210,Auxiliar!$A:$C,2,0),"")</f>
        <v/>
      </c>
      <c r="GC210" s="7" t="str">
        <f>+IFERROR(VLOOKUP(FZ210,Auxiliar!$A:$C,3,0),"")</f>
        <v/>
      </c>
      <c r="GD210" s="1"/>
      <c r="GE210" s="12"/>
      <c r="GF210" s="6" t="str">
        <f>+IFERROR(VALUE(RIGHT(Tabla33[[#This Row],[B2B]],6)),"")</f>
        <v/>
      </c>
      <c r="GG210" s="6" t="str">
        <f>+IFERROR(VLOOKUP(GE210,Auxiliar!$A:$C,2,0),"")</f>
        <v/>
      </c>
      <c r="GH210" s="7" t="str">
        <f>+IFERROR(VLOOKUP(GE210,Auxiliar!$A:$C,3,0),"")</f>
        <v/>
      </c>
    </row>
    <row r="211" spans="1:190" x14ac:dyDescent="0.25">
      <c r="A211" s="1"/>
      <c r="B211" s="1"/>
      <c r="C211" t="str">
        <f>+IFERROR(VALUE(RIGHT(Tabla1[[#This Row],[B2B]],6)),"")</f>
        <v/>
      </c>
      <c r="D211" t="str">
        <f>+IFERROR(VLOOKUP(B211,Auxiliar!$A:$C,2,0),"")</f>
        <v/>
      </c>
      <c r="E211" s="5" t="str">
        <f>+IFERROR(VLOOKUP(B211,Auxiliar!$A:$C,3,0),"")</f>
        <v/>
      </c>
      <c r="S211" s="1">
        <v>3524</v>
      </c>
      <c r="T211" s="1" t="s">
        <v>9</v>
      </c>
      <c r="U211" s="6">
        <f>+IFERROR(VALUE(RIGHT(Tabla4[[#This Row],[B2B]],6)),"")</f>
        <v>3524</v>
      </c>
      <c r="V211" s="6" t="str">
        <f>+IFERROR(VLOOKUP(T211,Auxiliar!$A:$C,2,0),"")</f>
        <v>CORE</v>
      </c>
      <c r="W211" s="7" t="str">
        <f>+IFERROR(VLOOKUP(T211,Auxiliar!$A:$C,3,0),"")</f>
        <v>0b 1% | 2b 5% | 4b 6%</v>
      </c>
      <c r="Y211" s="1">
        <v>6197</v>
      </c>
      <c r="Z211" s="1" t="s">
        <v>10</v>
      </c>
      <c r="AA211" s="6">
        <f>+IFERROR(VALUE(RIGHT(Tabla5[[#This Row],[B2B]],6)),"")</f>
        <v>6197</v>
      </c>
      <c r="AB211" s="6" t="str">
        <f>+IFERROR(VLOOKUP(Z211,Auxiliar!$A:$C,2,0),"")</f>
        <v>CORE</v>
      </c>
      <c r="AC211" s="7" t="str">
        <f>+IFERROR(VLOOKUP(Z211,Auxiliar!$A:$C,3,0),"")</f>
        <v>0b 1% | 3b 4% | 5b 6%</v>
      </c>
      <c r="AK211" s="1">
        <v>3339</v>
      </c>
      <c r="AL211" s="1" t="s">
        <v>30</v>
      </c>
      <c r="AM211" s="6">
        <f>+IFERROR(VALUE(RIGHT(Tabla7[[#This Row],[B2B]],6)),"")</f>
        <v>3339</v>
      </c>
      <c r="AN211" s="6" t="str">
        <f>+IFERROR(VLOOKUP(AL211,Auxiliar!$A:$C,2,0),"")</f>
        <v>LATONES</v>
      </c>
      <c r="AO211" s="7" t="str">
        <f>+IFERROR(VLOOKUP(AL211,Auxiliar!$A:$C,3,0),"")</f>
        <v>1b 4% | 5b 7% | 97b 0%</v>
      </c>
      <c r="AQ211" s="1">
        <v>5430</v>
      </c>
      <c r="AR211" s="1" t="s">
        <v>31</v>
      </c>
      <c r="AS211" s="6">
        <f>+IFERROR(VALUE(RIGHT(Tabla8[[#This Row],[B2B]],6)),"")</f>
        <v>5430</v>
      </c>
      <c r="AT211" s="6" t="str">
        <f>+IFERROR(VLOOKUP(AR211,Auxiliar!$A:$C,2,0),"")</f>
        <v>LATONES</v>
      </c>
      <c r="AU211" s="7" t="str">
        <f>+IFERROR(VLOOKUP(AR211,Auxiliar!$A:$C,3,0),"")</f>
        <v>2b 3% | 4b 5% | 5b 8% | 193 0%</v>
      </c>
      <c r="AW211" s="1"/>
      <c r="AX211" s="1" t="s">
        <v>32</v>
      </c>
      <c r="AY211" s="6" t="str">
        <f>+IFERROR(VALUE(RIGHT(Tabla9[[#This Row],[B2B]],6)),"")</f>
        <v/>
      </c>
      <c r="AZ211" s="6" t="str">
        <f>+IFERROR(VLOOKUP(AX211,Auxiliar!$A:$C,2,0),"")</f>
        <v>LATONES</v>
      </c>
      <c r="BA211" s="7" t="str">
        <f>+IFERROR(VLOOKUP(AX211,Auxiliar!$A:$C,3,0),"")</f>
        <v>2b 3% | 4b 4% | 6b 5% | 10b 8%  | 385b 0%</v>
      </c>
      <c r="BC211" s="1"/>
      <c r="BD211" s="1" t="s">
        <v>33</v>
      </c>
      <c r="BE211" s="6" t="str">
        <f>+IFERROR(VALUE(RIGHT(Tabla10[[#This Row],[B2B]],6)),"")</f>
        <v/>
      </c>
      <c r="BF211" s="6" t="str">
        <f>+IFERROR(VLOOKUP(BD211,Auxiliar!$A:$C,2,0),"")</f>
        <v>LATONES</v>
      </c>
      <c r="BG211" s="7" t="str">
        <f>+IFERROR(VLOOKUP(BD211,Auxiliar!$A:$C,3,0),"")</f>
        <v>6b 4% | 12b 5% | 15b 8% | 385b 0%</v>
      </c>
      <c r="BI211" s="1"/>
      <c r="BJ211" s="1"/>
      <c r="BK211" s="6" t="str">
        <f>+IFERROR(VALUE(RIGHT(Tabla11[[#This Row],[B2B]],6)),"")</f>
        <v/>
      </c>
      <c r="BL211" s="6" t="str">
        <f>+IFERROR(VLOOKUP(BJ211,Auxiliar!$A:$C,2,0),"")</f>
        <v/>
      </c>
      <c r="BM211" s="7" t="str">
        <f>+IFERROR(VLOOKUP(BJ211,Auxiliar!$A:$C,3,0),"")</f>
        <v/>
      </c>
      <c r="BO211" s="1">
        <v>5011</v>
      </c>
      <c r="BP211" s="1" t="s">
        <v>39</v>
      </c>
      <c r="BQ211" s="6">
        <f>+IFERROR(VALUE(RIGHT(Tabla12[[#This Row],[B2B]],6)),"")</f>
        <v>5011</v>
      </c>
      <c r="BR211" s="6" t="str">
        <f>+IFERROR(VLOOKUP(BP211,Auxiliar!$A:$C,2,0),"")</f>
        <v>VALUE LITRO</v>
      </c>
      <c r="BS211" s="7" t="str">
        <f>+IFERROR(VLOOKUP(BP211,Auxiliar!$A:$C,3,0),"")</f>
        <v>1b 12%</v>
      </c>
      <c r="CA211" s="1">
        <v>2792</v>
      </c>
      <c r="CB211" s="1" t="s">
        <v>35</v>
      </c>
      <c r="CC211" s="6">
        <f>+IFERROR(VALUE(RIGHT(Tabla14[[#This Row],[B2B]],6)),"")</f>
        <v>2792</v>
      </c>
      <c r="CD211" s="6" t="str">
        <f>+IFERROR(VLOOKUP(CB211,Auxiliar!$A:$C,2,0),"")</f>
        <v>Corona 710cc</v>
      </c>
      <c r="CE211" s="7" t="str">
        <f>+IFERROR(VLOOKUP(CB211,Auxiliar!$A:$C,3,0),"")</f>
        <v>1b 10% | 85b 0%</v>
      </c>
      <c r="CG211" s="1"/>
      <c r="CH211" s="1"/>
      <c r="CI211" s="6" t="str">
        <f>+IFERROR(VALUE(RIGHT(Tabla15[[#This Row],[B2B]],6)),"")</f>
        <v/>
      </c>
      <c r="CJ211" s="6" t="str">
        <f>+IFERROR(VLOOKUP(CH211,Auxiliar!$A:$C,2,0),"")</f>
        <v/>
      </c>
      <c r="CK211" s="7" t="str">
        <f>+IFERROR(VLOOKUP(CH211,Auxiliar!$A:$C,3,0),"")</f>
        <v/>
      </c>
      <c r="CM211" s="1">
        <v>2742</v>
      </c>
      <c r="CN211" s="1" t="s">
        <v>20</v>
      </c>
      <c r="CO211" s="6">
        <v>2742</v>
      </c>
      <c r="CP211" s="6" t="s">
        <v>20</v>
      </c>
      <c r="CQ211" s="7" t="s">
        <v>21</v>
      </c>
      <c r="CS211" s="1"/>
      <c r="CT211" s="1"/>
      <c r="CU211" s="6" t="str">
        <f>+IFERROR(VALUE(RIGHT(Tabla17[[#This Row],[B2B]],6)),"")</f>
        <v/>
      </c>
      <c r="CV211" s="6" t="str">
        <f>+IFERROR(VLOOKUP(CT211,Auxiliar!$A:$C,2,0),"")</f>
        <v/>
      </c>
      <c r="CW211" s="7" t="str">
        <f>+IFERROR(VLOOKUP(CT211,Auxiliar!$A:$C,3,0),"")</f>
        <v/>
      </c>
      <c r="CY211" s="1">
        <v>2742</v>
      </c>
      <c r="CZ211" s="1" t="s">
        <v>16</v>
      </c>
      <c r="DA211" s="6">
        <f>+IFERROR(VALUE(RIGHT(Tabla18[[#This Row],[B2B]],6)),"")</f>
        <v>2742</v>
      </c>
      <c r="DB211" s="6" t="str">
        <f>+IFERROR(VLOOKUP(CZ211,Auxiliar!$A:$C,2,0),"")</f>
        <v>PREMIUM</v>
      </c>
      <c r="DC211" s="7" t="str">
        <f>+IFERROR(VLOOKUP(CZ211,Auxiliar!$A:$C,3,0),"")</f>
        <v>0b 0% | 2b 2% | 5b 3,5% | 10b 5%</v>
      </c>
      <c r="DE211" s="1">
        <v>2742</v>
      </c>
      <c r="DF211" s="1" t="s">
        <v>19</v>
      </c>
      <c r="DG211" s="6">
        <f>+IFERROR(VALUE(RIGHT(Tabla19[[#This Row],[B2B]],6)),"")</f>
        <v>2742</v>
      </c>
      <c r="DH211" s="6" t="str">
        <f>+IFERROR(VLOOKUP(DF211,Auxiliar!$A:$C,2,0),"")</f>
        <v>MICHELOB</v>
      </c>
      <c r="DI211" s="7" t="str">
        <f>+IFERROR(VLOOKUP(DF211,Auxiliar!$A:$C,3,0),"")</f>
        <v>1b 7% | 3b 22% | 8b 27%</v>
      </c>
      <c r="DK211" s="1"/>
      <c r="DL211" s="1"/>
      <c r="DM211" s="6" t="str">
        <f>+IFERROR(VALUE(RIGHT(Tabla20[[#This Row],[B2B]],6)),"")</f>
        <v/>
      </c>
      <c r="DN211" s="6" t="str">
        <f>+IFERROR(VLOOKUP(DL211,Auxiliar!$A:$C,2,0),"")</f>
        <v/>
      </c>
      <c r="DO211" s="7" t="str">
        <f>+IFERROR(VLOOKUP(DL211,Auxiliar!$A:$C,3,0),"")</f>
        <v/>
      </c>
      <c r="DQ211" s="1">
        <v>2751</v>
      </c>
      <c r="DR211" s="12" t="s">
        <v>24</v>
      </c>
      <c r="DS211" s="6">
        <f>+IFERROR(VALUE(RIGHT(Tabla21[[#This Row],[B2B]],6)),"")</f>
        <v>2751</v>
      </c>
      <c r="DT211" s="6" t="str">
        <f>+IFERROR(VLOOKUP(DR211,Auxiliar!$A:$C,2,0),"")</f>
        <v>CORONA PORRON</v>
      </c>
      <c r="DU211" s="7" t="str">
        <f>+IFERROR(VLOOKUP(DR211,Auxiliar!$A:$C,3,0),"")</f>
        <v>1b 5% | 20b 0%</v>
      </c>
      <c r="DW211" s="1">
        <v>6051</v>
      </c>
      <c r="DX211" s="12" t="s">
        <v>43</v>
      </c>
      <c r="DY211" s="6">
        <f>+IFERROR(VALUE(RIGHT(Tabla22[[#This Row],[B2B]],6)),"")</f>
        <v>6051</v>
      </c>
      <c r="DZ211" s="6" t="str">
        <f>+IFERROR(VLOOKUP(DX211,Auxiliar!$A:$C,2,0),"")</f>
        <v xml:space="preserve">VALUE LATA </v>
      </c>
      <c r="EA211" s="7" t="str">
        <f>+IFERROR(VLOOKUP(DX211,Auxiliar!$A:$C,3,0),"")</f>
        <v>1b 15% | 100b 18%</v>
      </c>
      <c r="EC211" s="1">
        <v>5009</v>
      </c>
      <c r="ED211" s="12" t="s">
        <v>47</v>
      </c>
      <c r="EE211" s="6">
        <f>+IFERROR(VALUE(RIGHT(Tabla23[[#This Row],[B2B]],6)),"")</f>
        <v>5009</v>
      </c>
      <c r="EF211" s="6" t="str">
        <f>+IFERROR(VLOOKUP(ED211,Auxiliar!$A:$C,2,0),"")</f>
        <v>VALUE LATON</v>
      </c>
      <c r="EG211" s="7" t="str">
        <f>+IFERROR(VLOOKUP(ED211,Auxiliar!$A:$C,3,0),"")</f>
        <v>1b 10% | 5b 15% | 192b 0%</v>
      </c>
      <c r="EI211" s="1"/>
      <c r="EJ211" s="12"/>
      <c r="EK211" s="6" t="str">
        <f>+IFERROR(VALUE(RIGHT(Tabla24[[#This Row],[B2B]],6)),"")</f>
        <v/>
      </c>
      <c r="EL211" s="6" t="str">
        <f>+IFERROR(VLOOKUP(EJ211,Auxiliar!$A:$C,2,0),"")</f>
        <v/>
      </c>
      <c r="EM211" s="7" t="str">
        <f>+IFERROR(VLOOKUP(EJ211,Auxiliar!$A:$C,3,0),"")</f>
        <v/>
      </c>
      <c r="EO211" s="1"/>
      <c r="EP211" s="12"/>
      <c r="EQ211" s="6" t="str">
        <f>+IFERROR(VALUE(RIGHT(Tabla25[[#This Row],[B2B]],6)),"")</f>
        <v/>
      </c>
      <c r="ER211" s="6" t="str">
        <f>+IFERROR(VLOOKUP(EP211,Auxiliar!$A:$C,2,0),"")</f>
        <v/>
      </c>
      <c r="ES211" s="7" t="str">
        <f>+IFERROR(VLOOKUP(EP211,Auxiliar!$A:$C,3,0),"")</f>
        <v/>
      </c>
      <c r="EU211" s="1"/>
      <c r="EV211" s="12"/>
      <c r="EW211" s="6" t="str">
        <f>+IFERROR(VALUE(RIGHT(Tabla26[[#This Row],[B2B]],6)),"")</f>
        <v/>
      </c>
      <c r="EX211" s="6" t="str">
        <f>+IFERROR(VLOOKUP(EV211,Auxiliar!$A:$C,2,0),"")</f>
        <v/>
      </c>
      <c r="EY211" s="7" t="str">
        <f>+IFERROR(VLOOKUP(EV211,Auxiliar!$A:$C,3,0),"")</f>
        <v/>
      </c>
      <c r="EZ211" s="1"/>
      <c r="FA211" s="12"/>
      <c r="FB211" s="6" t="str">
        <f>+IFERROR(VALUE(RIGHT(Tabla27[[#This Row],[B2B]],6)),"")</f>
        <v/>
      </c>
      <c r="FC211" s="6" t="str">
        <f>+IFERROR(VLOOKUP(FA211,Auxiliar!$A:$C,2,0),"")</f>
        <v/>
      </c>
      <c r="FD211" s="7" t="str">
        <f>+IFERROR(VLOOKUP(FA211,Auxiliar!$A:$C,3,0),"")</f>
        <v/>
      </c>
      <c r="FE211" s="1"/>
      <c r="FF211" s="12"/>
      <c r="FG211" s="6" t="str">
        <f>+IFERROR(VALUE(RIGHT(Tabla28[[#This Row],[B2B]],6)),"")</f>
        <v/>
      </c>
      <c r="FH211" s="6" t="str">
        <f>+IFERROR(VLOOKUP(FF211,Auxiliar!$A:$C,2,0),"")</f>
        <v/>
      </c>
      <c r="FI211" s="7" t="str">
        <f>+IFERROR(VLOOKUP(FF211,Auxiliar!$A:$C,3,0),"")</f>
        <v/>
      </c>
      <c r="FJ211" s="1"/>
      <c r="FK211" s="12"/>
      <c r="FL211" s="6" t="str">
        <f>+IFERROR(VALUE(RIGHT(Tabla29[[#This Row],[B2B]],6)),"")</f>
        <v/>
      </c>
      <c r="FM211" s="6" t="str">
        <f>+IFERROR(VLOOKUP(FK211,Auxiliar!$A:$C,2,0),"")</f>
        <v/>
      </c>
      <c r="FN211" s="7" t="str">
        <f>+IFERROR(VLOOKUP(FK211,Auxiliar!$A:$C,3,0),"")</f>
        <v/>
      </c>
      <c r="FO211" s="1"/>
      <c r="FP211" s="12"/>
      <c r="FQ211" s="6" t="str">
        <f>+IFERROR(VALUE(RIGHT(Tabla30[[#This Row],[B2B]],6)),"")</f>
        <v/>
      </c>
      <c r="FR211" s="6" t="str">
        <f>+IFERROR(VLOOKUP(FP211,Auxiliar!$A:$C,2,0),"")</f>
        <v/>
      </c>
      <c r="FS211" s="7"/>
      <c r="FT211" s="1"/>
      <c r="FU211" s="12"/>
      <c r="FV211" s="6" t="str">
        <f>+IFERROR(VALUE(RIGHT(Tabla31[[#This Row],[B2B]],6)),"")</f>
        <v/>
      </c>
      <c r="FW211" s="6" t="str">
        <f>+IFERROR(VLOOKUP(FU211,Auxiliar!$A:$C,2,0),"")</f>
        <v/>
      </c>
      <c r="FX211" s="7" t="str">
        <f>+IFERROR(VLOOKUP(FU211,Auxiliar!$A:$C,3,0),"")</f>
        <v/>
      </c>
      <c r="FY211" s="1"/>
      <c r="FZ211" s="12"/>
      <c r="GA211" s="6" t="str">
        <f>+IFERROR(VALUE(RIGHT(Tabla32[[#This Row],[B2B]],6)),"")</f>
        <v/>
      </c>
      <c r="GB211" s="6" t="str">
        <f>+IFERROR(VLOOKUP(FZ211,Auxiliar!$A:$C,2,0),"")</f>
        <v/>
      </c>
      <c r="GC211" s="7" t="str">
        <f>+IFERROR(VLOOKUP(FZ211,Auxiliar!$A:$C,3,0),"")</f>
        <v/>
      </c>
      <c r="GD211" s="1"/>
      <c r="GE211" s="12"/>
      <c r="GF211" s="6" t="str">
        <f>+IFERROR(VALUE(RIGHT(Tabla33[[#This Row],[B2B]],6)),"")</f>
        <v/>
      </c>
      <c r="GG211" s="6" t="str">
        <f>+IFERROR(VLOOKUP(GE211,Auxiliar!$A:$C,2,0),"")</f>
        <v/>
      </c>
      <c r="GH211" s="7" t="str">
        <f>+IFERROR(VLOOKUP(GE211,Auxiliar!$A:$C,3,0),"")</f>
        <v/>
      </c>
    </row>
    <row r="212" spans="1:190" x14ac:dyDescent="0.25">
      <c r="A212" s="1"/>
      <c r="B212" s="1"/>
      <c r="C212" t="str">
        <f>+IFERROR(VALUE(RIGHT(Tabla1[[#This Row],[B2B]],6)),"")</f>
        <v/>
      </c>
      <c r="D212" t="str">
        <f>+IFERROR(VLOOKUP(B212,Auxiliar!$A:$C,2,0),"")</f>
        <v/>
      </c>
      <c r="E212" s="5" t="str">
        <f>+IFERROR(VLOOKUP(B212,Auxiliar!$A:$C,3,0),"")</f>
        <v/>
      </c>
      <c r="S212" s="1">
        <v>3526</v>
      </c>
      <c r="T212" s="1" t="s">
        <v>9</v>
      </c>
      <c r="U212" s="6">
        <f>+IFERROR(VALUE(RIGHT(Tabla4[[#This Row],[B2B]],6)),"")</f>
        <v>3526</v>
      </c>
      <c r="V212" s="6" t="str">
        <f>+IFERROR(VLOOKUP(T212,Auxiliar!$A:$C,2,0),"")</f>
        <v>CORE</v>
      </c>
      <c r="W212" s="7" t="str">
        <f>+IFERROR(VLOOKUP(T212,Auxiliar!$A:$C,3,0),"")</f>
        <v>0b 1% | 2b 5% | 4b 6%</v>
      </c>
      <c r="Y212" s="1">
        <v>6208</v>
      </c>
      <c r="Z212" s="1" t="s">
        <v>10</v>
      </c>
      <c r="AA212" s="6">
        <f>+IFERROR(VALUE(RIGHT(Tabla5[[#This Row],[B2B]],6)),"")</f>
        <v>6208</v>
      </c>
      <c r="AB212" s="6" t="str">
        <f>+IFERROR(VLOOKUP(Z212,Auxiliar!$A:$C,2,0),"")</f>
        <v>CORE</v>
      </c>
      <c r="AC212" s="7" t="str">
        <f>+IFERROR(VLOOKUP(Z212,Auxiliar!$A:$C,3,0),"")</f>
        <v>0b 1% | 3b 4% | 5b 6%</v>
      </c>
      <c r="AK212" s="1">
        <v>3341</v>
      </c>
      <c r="AL212" s="1" t="s">
        <v>30</v>
      </c>
      <c r="AM212" s="6">
        <f>+IFERROR(VALUE(RIGHT(Tabla7[[#This Row],[B2B]],6)),"")</f>
        <v>3341</v>
      </c>
      <c r="AN212" s="6" t="str">
        <f>+IFERROR(VLOOKUP(AL212,Auxiliar!$A:$C,2,0),"")</f>
        <v>LATONES</v>
      </c>
      <c r="AO212" s="7" t="str">
        <f>+IFERROR(VLOOKUP(AL212,Auxiliar!$A:$C,3,0),"")</f>
        <v>1b 4% | 5b 7% | 97b 0%</v>
      </c>
      <c r="AQ212" s="1">
        <v>5434</v>
      </c>
      <c r="AR212" s="1" t="s">
        <v>31</v>
      </c>
      <c r="AS212" s="6">
        <f>+IFERROR(VALUE(RIGHT(Tabla8[[#This Row],[B2B]],6)),"")</f>
        <v>5434</v>
      </c>
      <c r="AT212" s="6" t="str">
        <f>+IFERROR(VLOOKUP(AR212,Auxiliar!$A:$C,2,0),"")</f>
        <v>LATONES</v>
      </c>
      <c r="AU212" s="7" t="str">
        <f>+IFERROR(VLOOKUP(AR212,Auxiliar!$A:$C,3,0),"")</f>
        <v>2b 3% | 4b 5% | 5b 8% | 193 0%</v>
      </c>
      <c r="AW212" s="1"/>
      <c r="AX212" s="1" t="s">
        <v>32</v>
      </c>
      <c r="AY212" s="6" t="str">
        <f>+IFERROR(VALUE(RIGHT(Tabla9[[#This Row],[B2B]],6)),"")</f>
        <v/>
      </c>
      <c r="AZ212" s="6" t="str">
        <f>+IFERROR(VLOOKUP(AX212,Auxiliar!$A:$C,2,0),"")</f>
        <v>LATONES</v>
      </c>
      <c r="BA212" s="7" t="str">
        <f>+IFERROR(VLOOKUP(AX212,Auxiliar!$A:$C,3,0),"")</f>
        <v>2b 3% | 4b 4% | 6b 5% | 10b 8%  | 385b 0%</v>
      </c>
      <c r="BC212" s="1"/>
      <c r="BD212" s="1" t="s">
        <v>33</v>
      </c>
      <c r="BE212" s="6" t="str">
        <f>+IFERROR(VALUE(RIGHT(Tabla10[[#This Row],[B2B]],6)),"")</f>
        <v/>
      </c>
      <c r="BF212" s="6" t="str">
        <f>+IFERROR(VLOOKUP(BD212,Auxiliar!$A:$C,2,0),"")</f>
        <v>LATONES</v>
      </c>
      <c r="BG212" s="7" t="str">
        <f>+IFERROR(VLOOKUP(BD212,Auxiliar!$A:$C,3,0),"")</f>
        <v>6b 4% | 12b 5% | 15b 8% | 385b 0%</v>
      </c>
      <c r="BI212" s="1"/>
      <c r="BJ212" s="1"/>
      <c r="BK212" s="6" t="str">
        <f>+IFERROR(VALUE(RIGHT(Tabla11[[#This Row],[B2B]],6)),"")</f>
        <v/>
      </c>
      <c r="BL212" s="6" t="str">
        <f>+IFERROR(VLOOKUP(BJ212,Auxiliar!$A:$C,2,0),"")</f>
        <v/>
      </c>
      <c r="BM212" s="7" t="str">
        <f>+IFERROR(VLOOKUP(BJ212,Auxiliar!$A:$C,3,0),"")</f>
        <v/>
      </c>
      <c r="BO212" s="1">
        <v>5018</v>
      </c>
      <c r="BP212" s="1" t="s">
        <v>39</v>
      </c>
      <c r="BQ212" s="6">
        <f>+IFERROR(VALUE(RIGHT(Tabla12[[#This Row],[B2B]],6)),"")</f>
        <v>5018</v>
      </c>
      <c r="BR212" s="6" t="str">
        <f>+IFERROR(VLOOKUP(BP212,Auxiliar!$A:$C,2,0),"")</f>
        <v>VALUE LITRO</v>
      </c>
      <c r="BS212" s="7" t="str">
        <f>+IFERROR(VLOOKUP(BP212,Auxiliar!$A:$C,3,0),"")</f>
        <v>1b 12%</v>
      </c>
      <c r="CA212" s="1">
        <v>2794</v>
      </c>
      <c r="CB212" s="1" t="s">
        <v>35</v>
      </c>
      <c r="CC212" s="6">
        <f>+IFERROR(VALUE(RIGHT(Tabla14[[#This Row],[B2B]],6)),"")</f>
        <v>2794</v>
      </c>
      <c r="CD212" s="6" t="str">
        <f>+IFERROR(VLOOKUP(CB212,Auxiliar!$A:$C,2,0),"")</f>
        <v>Corona 710cc</v>
      </c>
      <c r="CE212" s="7" t="str">
        <f>+IFERROR(VLOOKUP(CB212,Auxiliar!$A:$C,3,0),"")</f>
        <v>1b 10% | 85b 0%</v>
      </c>
      <c r="CG212" s="1"/>
      <c r="CH212" s="1"/>
      <c r="CI212" s="6" t="str">
        <f>+IFERROR(VALUE(RIGHT(Tabla15[[#This Row],[B2B]],6)),"")</f>
        <v/>
      </c>
      <c r="CJ212" s="6" t="str">
        <f>+IFERROR(VLOOKUP(CH212,Auxiliar!$A:$C,2,0),"")</f>
        <v/>
      </c>
      <c r="CK212" s="7" t="str">
        <f>+IFERROR(VLOOKUP(CH212,Auxiliar!$A:$C,3,0),"")</f>
        <v/>
      </c>
      <c r="CM212" s="1">
        <v>2751</v>
      </c>
      <c r="CN212" s="1" t="s">
        <v>20</v>
      </c>
      <c r="CO212" s="6">
        <v>2751</v>
      </c>
      <c r="CP212" s="6" t="s">
        <v>20</v>
      </c>
      <c r="CQ212" s="7" t="s">
        <v>21</v>
      </c>
      <c r="CS212" s="1"/>
      <c r="CT212" s="1"/>
      <c r="CU212" s="6" t="str">
        <f>+IFERROR(VALUE(RIGHT(Tabla17[[#This Row],[B2B]],6)),"")</f>
        <v/>
      </c>
      <c r="CV212" s="6" t="str">
        <f>+IFERROR(VLOOKUP(CT212,Auxiliar!$A:$C,2,0),"")</f>
        <v/>
      </c>
      <c r="CW212" s="7" t="str">
        <f>+IFERROR(VLOOKUP(CT212,Auxiliar!$A:$C,3,0),"")</f>
        <v/>
      </c>
      <c r="CY212" s="1">
        <v>2751</v>
      </c>
      <c r="CZ212" s="1" t="s">
        <v>16</v>
      </c>
      <c r="DA212" s="6">
        <f>+IFERROR(VALUE(RIGHT(Tabla18[[#This Row],[B2B]],6)),"")</f>
        <v>2751</v>
      </c>
      <c r="DB212" s="6" t="str">
        <f>+IFERROR(VLOOKUP(CZ212,Auxiliar!$A:$C,2,0),"")</f>
        <v>PREMIUM</v>
      </c>
      <c r="DC212" s="7" t="str">
        <f>+IFERROR(VLOOKUP(CZ212,Auxiliar!$A:$C,3,0),"")</f>
        <v>0b 0% | 2b 2% | 5b 3,5% | 10b 5%</v>
      </c>
      <c r="DE212" s="1">
        <v>2751</v>
      </c>
      <c r="DF212" s="1" t="s">
        <v>19</v>
      </c>
      <c r="DG212" s="6">
        <f>+IFERROR(VALUE(RIGHT(Tabla19[[#This Row],[B2B]],6)),"")</f>
        <v>2751</v>
      </c>
      <c r="DH212" s="6" t="str">
        <f>+IFERROR(VLOOKUP(DF212,Auxiliar!$A:$C,2,0),"")</f>
        <v>MICHELOB</v>
      </c>
      <c r="DI212" s="7" t="str">
        <f>+IFERROR(VLOOKUP(DF212,Auxiliar!$A:$C,3,0),"")</f>
        <v>1b 7% | 3b 22% | 8b 27%</v>
      </c>
      <c r="DK212" s="1"/>
      <c r="DL212" s="1"/>
      <c r="DM212" s="6" t="str">
        <f>+IFERROR(VALUE(RIGHT(Tabla20[[#This Row],[B2B]],6)),"")</f>
        <v/>
      </c>
      <c r="DN212" s="6" t="str">
        <f>+IFERROR(VLOOKUP(DL212,Auxiliar!$A:$C,2,0),"")</f>
        <v/>
      </c>
      <c r="DO212" s="7" t="str">
        <f>+IFERROR(VLOOKUP(DL212,Auxiliar!$A:$C,3,0),"")</f>
        <v/>
      </c>
      <c r="DQ212" s="1">
        <v>2754</v>
      </c>
      <c r="DR212" s="12" t="s">
        <v>24</v>
      </c>
      <c r="DS212" s="6">
        <f>+IFERROR(VALUE(RIGHT(Tabla21[[#This Row],[B2B]],6)),"")</f>
        <v>2754</v>
      </c>
      <c r="DT212" s="6" t="str">
        <f>+IFERROR(VLOOKUP(DR212,Auxiliar!$A:$C,2,0),"")</f>
        <v>CORONA PORRON</v>
      </c>
      <c r="DU212" s="7" t="str">
        <f>+IFERROR(VLOOKUP(DR212,Auxiliar!$A:$C,3,0),"")</f>
        <v>1b 5% | 20b 0%</v>
      </c>
      <c r="DW212" s="1">
        <v>5039</v>
      </c>
      <c r="DX212" s="12" t="s">
        <v>43</v>
      </c>
      <c r="DY212" s="6">
        <f>+IFERROR(VALUE(RIGHT(Tabla22[[#This Row],[B2B]],6)),"")</f>
        <v>5039</v>
      </c>
      <c r="DZ212" s="6" t="str">
        <f>+IFERROR(VLOOKUP(DX212,Auxiliar!$A:$C,2,0),"")</f>
        <v xml:space="preserve">VALUE LATA </v>
      </c>
      <c r="EA212" s="7" t="str">
        <f>+IFERROR(VLOOKUP(DX212,Auxiliar!$A:$C,3,0),"")</f>
        <v>1b 15% | 100b 18%</v>
      </c>
      <c r="EC212" s="1">
        <v>5011</v>
      </c>
      <c r="ED212" s="12" t="s">
        <v>47</v>
      </c>
      <c r="EE212" s="6">
        <f>+IFERROR(VALUE(RIGHT(Tabla23[[#This Row],[B2B]],6)),"")</f>
        <v>5011</v>
      </c>
      <c r="EF212" s="6" t="str">
        <f>+IFERROR(VLOOKUP(ED212,Auxiliar!$A:$C,2,0),"")</f>
        <v>VALUE LATON</v>
      </c>
      <c r="EG212" s="7" t="str">
        <f>+IFERROR(VLOOKUP(ED212,Auxiliar!$A:$C,3,0),"")</f>
        <v>1b 10% | 5b 15% | 192b 0%</v>
      </c>
      <c r="EI212" s="1"/>
      <c r="EJ212" s="12"/>
      <c r="EK212" s="6" t="str">
        <f>+IFERROR(VALUE(RIGHT(Tabla24[[#This Row],[B2B]],6)),"")</f>
        <v/>
      </c>
      <c r="EL212" s="6" t="str">
        <f>+IFERROR(VLOOKUP(EJ212,Auxiliar!$A:$C,2,0),"")</f>
        <v/>
      </c>
      <c r="EM212" s="7" t="str">
        <f>+IFERROR(VLOOKUP(EJ212,Auxiliar!$A:$C,3,0),"")</f>
        <v/>
      </c>
      <c r="EO212" s="1"/>
      <c r="EP212" s="12"/>
      <c r="EQ212" s="6" t="str">
        <f>+IFERROR(VALUE(RIGHT(Tabla25[[#This Row],[B2B]],6)),"")</f>
        <v/>
      </c>
      <c r="ER212" s="6" t="str">
        <f>+IFERROR(VLOOKUP(EP212,Auxiliar!$A:$C,2,0),"")</f>
        <v/>
      </c>
      <c r="ES212" s="7" t="str">
        <f>+IFERROR(VLOOKUP(EP212,Auxiliar!$A:$C,3,0),"")</f>
        <v/>
      </c>
      <c r="EU212" s="1"/>
      <c r="EV212" s="12"/>
      <c r="EW212" s="6" t="str">
        <f>+IFERROR(VALUE(RIGHT(Tabla26[[#This Row],[B2B]],6)),"")</f>
        <v/>
      </c>
      <c r="EX212" s="6" t="str">
        <f>+IFERROR(VLOOKUP(EV212,Auxiliar!$A:$C,2,0),"")</f>
        <v/>
      </c>
      <c r="EY212" s="7" t="str">
        <f>+IFERROR(VLOOKUP(EV212,Auxiliar!$A:$C,3,0),"")</f>
        <v/>
      </c>
      <c r="EZ212" s="1"/>
      <c r="FA212" s="12"/>
      <c r="FB212" s="6" t="str">
        <f>+IFERROR(VALUE(RIGHT(Tabla27[[#This Row],[B2B]],6)),"")</f>
        <v/>
      </c>
      <c r="FC212" s="6" t="str">
        <f>+IFERROR(VLOOKUP(FA212,Auxiliar!$A:$C,2,0),"")</f>
        <v/>
      </c>
      <c r="FD212" s="7" t="str">
        <f>+IFERROR(VLOOKUP(FA212,Auxiliar!$A:$C,3,0),"")</f>
        <v/>
      </c>
      <c r="FE212" s="1"/>
      <c r="FF212" s="12"/>
      <c r="FG212" s="6" t="str">
        <f>+IFERROR(VALUE(RIGHT(Tabla28[[#This Row],[B2B]],6)),"")</f>
        <v/>
      </c>
      <c r="FH212" s="6" t="str">
        <f>+IFERROR(VLOOKUP(FF212,Auxiliar!$A:$C,2,0),"")</f>
        <v/>
      </c>
      <c r="FI212" s="7" t="str">
        <f>+IFERROR(VLOOKUP(FF212,Auxiliar!$A:$C,3,0),"")</f>
        <v/>
      </c>
      <c r="FJ212" s="1"/>
      <c r="FK212" s="12"/>
      <c r="FL212" s="6" t="str">
        <f>+IFERROR(VALUE(RIGHT(Tabla29[[#This Row],[B2B]],6)),"")</f>
        <v/>
      </c>
      <c r="FM212" s="6" t="str">
        <f>+IFERROR(VLOOKUP(FK212,Auxiliar!$A:$C,2,0),"")</f>
        <v/>
      </c>
      <c r="FN212" s="7" t="str">
        <f>+IFERROR(VLOOKUP(FK212,Auxiliar!$A:$C,3,0),"")</f>
        <v/>
      </c>
      <c r="FO212" s="1"/>
      <c r="FP212" s="12"/>
      <c r="FQ212" s="6" t="str">
        <f>+IFERROR(VALUE(RIGHT(Tabla30[[#This Row],[B2B]],6)),"")</f>
        <v/>
      </c>
      <c r="FR212" s="6" t="str">
        <f>+IFERROR(VLOOKUP(FP212,Auxiliar!$A:$C,2,0),"")</f>
        <v/>
      </c>
      <c r="FS212" s="7"/>
      <c r="FT212" s="1"/>
      <c r="FU212" s="12"/>
      <c r="FV212" s="6" t="str">
        <f>+IFERROR(VALUE(RIGHT(Tabla31[[#This Row],[B2B]],6)),"")</f>
        <v/>
      </c>
      <c r="FW212" s="6" t="str">
        <f>+IFERROR(VLOOKUP(FU212,Auxiliar!$A:$C,2,0),"")</f>
        <v/>
      </c>
      <c r="FX212" s="7" t="str">
        <f>+IFERROR(VLOOKUP(FU212,Auxiliar!$A:$C,3,0),"")</f>
        <v/>
      </c>
      <c r="FY212" s="1"/>
      <c r="FZ212" s="12"/>
      <c r="GA212" s="6" t="str">
        <f>+IFERROR(VALUE(RIGHT(Tabla32[[#This Row],[B2B]],6)),"")</f>
        <v/>
      </c>
      <c r="GB212" s="6" t="str">
        <f>+IFERROR(VLOOKUP(FZ212,Auxiliar!$A:$C,2,0),"")</f>
        <v/>
      </c>
      <c r="GC212" s="7" t="str">
        <f>+IFERROR(VLOOKUP(FZ212,Auxiliar!$A:$C,3,0),"")</f>
        <v/>
      </c>
      <c r="GD212" s="1"/>
      <c r="GE212" s="12"/>
      <c r="GF212" s="6" t="str">
        <f>+IFERROR(VALUE(RIGHT(Tabla33[[#This Row],[B2B]],6)),"")</f>
        <v/>
      </c>
      <c r="GG212" s="6" t="str">
        <f>+IFERROR(VLOOKUP(GE212,Auxiliar!$A:$C,2,0),"")</f>
        <v/>
      </c>
      <c r="GH212" s="7" t="str">
        <f>+IFERROR(VLOOKUP(GE212,Auxiliar!$A:$C,3,0),"")</f>
        <v/>
      </c>
    </row>
    <row r="213" spans="1:190" x14ac:dyDescent="0.25">
      <c r="A213" s="1"/>
      <c r="B213" s="1"/>
      <c r="C213" t="str">
        <f>+IFERROR(VALUE(RIGHT(Tabla1[[#This Row],[B2B]],6)),"")</f>
        <v/>
      </c>
      <c r="D213" t="str">
        <f>+IFERROR(VLOOKUP(B213,Auxiliar!$A:$C,2,0),"")</f>
        <v/>
      </c>
      <c r="E213" s="5" t="str">
        <f>+IFERROR(VLOOKUP(B213,Auxiliar!$A:$C,3,0),"")</f>
        <v/>
      </c>
      <c r="S213" s="1">
        <v>3527</v>
      </c>
      <c r="T213" s="1" t="s">
        <v>9</v>
      </c>
      <c r="U213" s="6">
        <f>+IFERROR(VALUE(RIGHT(Tabla4[[#This Row],[B2B]],6)),"")</f>
        <v>3527</v>
      </c>
      <c r="V213" s="6" t="str">
        <f>+IFERROR(VLOOKUP(T213,Auxiliar!$A:$C,2,0),"")</f>
        <v>CORE</v>
      </c>
      <c r="W213" s="7" t="str">
        <f>+IFERROR(VLOOKUP(T213,Auxiliar!$A:$C,3,0),"")</f>
        <v>0b 1% | 2b 5% | 4b 6%</v>
      </c>
      <c r="Y213" s="1">
        <v>6260</v>
      </c>
      <c r="Z213" s="1" t="s">
        <v>10</v>
      </c>
      <c r="AA213" s="6">
        <f>+IFERROR(VALUE(RIGHT(Tabla5[[#This Row],[B2B]],6)),"")</f>
        <v>6260</v>
      </c>
      <c r="AB213" s="6" t="str">
        <f>+IFERROR(VLOOKUP(Z213,Auxiliar!$A:$C,2,0),"")</f>
        <v>CORE</v>
      </c>
      <c r="AC213" s="7" t="str">
        <f>+IFERROR(VLOOKUP(Z213,Auxiliar!$A:$C,3,0),"")</f>
        <v>0b 1% | 3b 4% | 5b 6%</v>
      </c>
      <c r="AK213" s="1">
        <v>3355</v>
      </c>
      <c r="AL213" s="1" t="s">
        <v>30</v>
      </c>
      <c r="AM213" s="6">
        <f>+IFERROR(VALUE(RIGHT(Tabla7[[#This Row],[B2B]],6)),"")</f>
        <v>3355</v>
      </c>
      <c r="AN213" s="6" t="str">
        <f>+IFERROR(VLOOKUP(AL213,Auxiliar!$A:$C,2,0),"")</f>
        <v>LATONES</v>
      </c>
      <c r="AO213" s="7" t="str">
        <f>+IFERROR(VLOOKUP(AL213,Auxiliar!$A:$C,3,0),"")</f>
        <v>1b 4% | 5b 7% | 97b 0%</v>
      </c>
      <c r="AQ213" s="1">
        <v>5477</v>
      </c>
      <c r="AR213" s="1" t="s">
        <v>31</v>
      </c>
      <c r="AS213" s="6">
        <f>+IFERROR(VALUE(RIGHT(Tabla8[[#This Row],[B2B]],6)),"")</f>
        <v>5477</v>
      </c>
      <c r="AT213" s="6" t="str">
        <f>+IFERROR(VLOOKUP(AR213,Auxiliar!$A:$C,2,0),"")</f>
        <v>LATONES</v>
      </c>
      <c r="AU213" s="7" t="str">
        <f>+IFERROR(VLOOKUP(AR213,Auxiliar!$A:$C,3,0),"")</f>
        <v>2b 3% | 4b 5% | 5b 8% | 193 0%</v>
      </c>
      <c r="AW213" s="1"/>
      <c r="AX213" s="1" t="s">
        <v>32</v>
      </c>
      <c r="AY213" s="6" t="str">
        <f>+IFERROR(VALUE(RIGHT(Tabla9[[#This Row],[B2B]],6)),"")</f>
        <v/>
      </c>
      <c r="AZ213" s="6" t="str">
        <f>+IFERROR(VLOOKUP(AX213,Auxiliar!$A:$C,2,0),"")</f>
        <v>LATONES</v>
      </c>
      <c r="BA213" s="7" t="str">
        <f>+IFERROR(VLOOKUP(AX213,Auxiliar!$A:$C,3,0),"")</f>
        <v>2b 3% | 4b 4% | 6b 5% | 10b 8%  | 385b 0%</v>
      </c>
      <c r="BC213" s="1"/>
      <c r="BD213" s="1" t="s">
        <v>33</v>
      </c>
      <c r="BE213" s="6" t="str">
        <f>+IFERROR(VALUE(RIGHT(Tabla10[[#This Row],[B2B]],6)),"")</f>
        <v/>
      </c>
      <c r="BF213" s="6" t="str">
        <f>+IFERROR(VLOOKUP(BD213,Auxiliar!$A:$C,2,0),"")</f>
        <v>LATONES</v>
      </c>
      <c r="BG213" s="7" t="str">
        <f>+IFERROR(VLOOKUP(BD213,Auxiliar!$A:$C,3,0),"")</f>
        <v>6b 4% | 12b 5% | 15b 8% | 385b 0%</v>
      </c>
      <c r="BI213" s="1"/>
      <c r="BJ213" s="1"/>
      <c r="BK213" s="6" t="str">
        <f>+IFERROR(VALUE(RIGHT(Tabla11[[#This Row],[B2B]],6)),"")</f>
        <v/>
      </c>
      <c r="BL213" s="6" t="str">
        <f>+IFERROR(VLOOKUP(BJ213,Auxiliar!$A:$C,2,0),"")</f>
        <v/>
      </c>
      <c r="BM213" s="7" t="str">
        <f>+IFERROR(VLOOKUP(BJ213,Auxiliar!$A:$C,3,0),"")</f>
        <v/>
      </c>
      <c r="BO213" s="1">
        <v>6051</v>
      </c>
      <c r="BP213" s="1" t="s">
        <v>39</v>
      </c>
      <c r="BQ213" s="6">
        <f>+IFERROR(VALUE(RIGHT(Tabla12[[#This Row],[B2B]],6)),"")</f>
        <v>6051</v>
      </c>
      <c r="BR213" s="6" t="str">
        <f>+IFERROR(VLOOKUP(BP213,Auxiliar!$A:$C,2,0),"")</f>
        <v>VALUE LITRO</v>
      </c>
      <c r="BS213" s="7" t="str">
        <f>+IFERROR(VLOOKUP(BP213,Auxiliar!$A:$C,3,0),"")</f>
        <v>1b 12%</v>
      </c>
      <c r="CA213" s="1">
        <v>2805</v>
      </c>
      <c r="CB213" s="1" t="s">
        <v>35</v>
      </c>
      <c r="CC213" s="6">
        <f>+IFERROR(VALUE(RIGHT(Tabla14[[#This Row],[B2B]],6)),"")</f>
        <v>2805</v>
      </c>
      <c r="CD213" s="6" t="str">
        <f>+IFERROR(VLOOKUP(CB213,Auxiliar!$A:$C,2,0),"")</f>
        <v>Corona 710cc</v>
      </c>
      <c r="CE213" s="7" t="str">
        <f>+IFERROR(VLOOKUP(CB213,Auxiliar!$A:$C,3,0),"")</f>
        <v>1b 10% | 85b 0%</v>
      </c>
      <c r="CG213" s="1"/>
      <c r="CH213" s="1"/>
      <c r="CI213" s="6" t="str">
        <f>+IFERROR(VALUE(RIGHT(Tabla15[[#This Row],[B2B]],6)),"")</f>
        <v/>
      </c>
      <c r="CJ213" s="6" t="str">
        <f>+IFERROR(VLOOKUP(CH213,Auxiliar!$A:$C,2,0),"")</f>
        <v/>
      </c>
      <c r="CK213" s="7" t="str">
        <f>+IFERROR(VLOOKUP(CH213,Auxiliar!$A:$C,3,0),"")</f>
        <v/>
      </c>
      <c r="CM213" s="1">
        <v>2754</v>
      </c>
      <c r="CN213" s="1" t="s">
        <v>20</v>
      </c>
      <c r="CO213" s="6">
        <v>2754</v>
      </c>
      <c r="CP213" s="6" t="s">
        <v>20</v>
      </c>
      <c r="CQ213" s="7" t="s">
        <v>21</v>
      </c>
      <c r="CS213" s="1"/>
      <c r="CT213" s="1"/>
      <c r="CU213" s="6" t="str">
        <f>+IFERROR(VALUE(RIGHT(Tabla17[[#This Row],[B2B]],6)),"")</f>
        <v/>
      </c>
      <c r="CV213" s="6" t="str">
        <f>+IFERROR(VLOOKUP(CT213,Auxiliar!$A:$C,2,0),"")</f>
        <v/>
      </c>
      <c r="CW213" s="7" t="str">
        <f>+IFERROR(VLOOKUP(CT213,Auxiliar!$A:$C,3,0),"")</f>
        <v/>
      </c>
      <c r="CY213" s="1">
        <v>2754</v>
      </c>
      <c r="CZ213" s="1" t="s">
        <v>16</v>
      </c>
      <c r="DA213" s="6">
        <f>+IFERROR(VALUE(RIGHT(Tabla18[[#This Row],[B2B]],6)),"")</f>
        <v>2754</v>
      </c>
      <c r="DB213" s="6" t="str">
        <f>+IFERROR(VLOOKUP(CZ213,Auxiliar!$A:$C,2,0),"")</f>
        <v>PREMIUM</v>
      </c>
      <c r="DC213" s="7" t="str">
        <f>+IFERROR(VLOOKUP(CZ213,Auxiliar!$A:$C,3,0),"")</f>
        <v>0b 0% | 2b 2% | 5b 3,5% | 10b 5%</v>
      </c>
      <c r="DE213" s="1">
        <v>2754</v>
      </c>
      <c r="DF213" s="1" t="s">
        <v>19</v>
      </c>
      <c r="DG213" s="6">
        <f>+IFERROR(VALUE(RIGHT(Tabla19[[#This Row],[B2B]],6)),"")</f>
        <v>2754</v>
      </c>
      <c r="DH213" s="6" t="str">
        <f>+IFERROR(VLOOKUP(DF213,Auxiliar!$A:$C,2,0),"")</f>
        <v>MICHELOB</v>
      </c>
      <c r="DI213" s="7" t="str">
        <f>+IFERROR(VLOOKUP(DF213,Auxiliar!$A:$C,3,0),"")</f>
        <v>1b 7% | 3b 22% | 8b 27%</v>
      </c>
      <c r="DK213" s="1"/>
      <c r="DL213" s="1"/>
      <c r="DM213" s="6" t="str">
        <f>+IFERROR(VALUE(RIGHT(Tabla20[[#This Row],[B2B]],6)),"")</f>
        <v/>
      </c>
      <c r="DN213" s="6" t="str">
        <f>+IFERROR(VLOOKUP(DL213,Auxiliar!$A:$C,2,0),"")</f>
        <v/>
      </c>
      <c r="DO213" s="7" t="str">
        <f>+IFERROR(VLOOKUP(DL213,Auxiliar!$A:$C,3,0),"")</f>
        <v/>
      </c>
      <c r="DQ213" s="1">
        <v>2758</v>
      </c>
      <c r="DR213" s="12" t="s">
        <v>24</v>
      </c>
      <c r="DS213" s="6">
        <f>+IFERROR(VALUE(RIGHT(Tabla21[[#This Row],[B2B]],6)),"")</f>
        <v>2758</v>
      </c>
      <c r="DT213" s="6" t="str">
        <f>+IFERROR(VLOOKUP(DR213,Auxiliar!$A:$C,2,0),"")</f>
        <v>CORONA PORRON</v>
      </c>
      <c r="DU213" s="7" t="str">
        <f>+IFERROR(VLOOKUP(DR213,Auxiliar!$A:$C,3,0),"")</f>
        <v>1b 5% | 20b 0%</v>
      </c>
      <c r="DW213" s="1">
        <v>6063</v>
      </c>
      <c r="DX213" s="12" t="s">
        <v>43</v>
      </c>
      <c r="DY213" s="6">
        <f>+IFERROR(VALUE(RIGHT(Tabla22[[#This Row],[B2B]],6)),"")</f>
        <v>6063</v>
      </c>
      <c r="DZ213" s="6" t="str">
        <f>+IFERROR(VLOOKUP(DX213,Auxiliar!$A:$C,2,0),"")</f>
        <v xml:space="preserve">VALUE LATA </v>
      </c>
      <c r="EA213" s="7" t="str">
        <f>+IFERROR(VLOOKUP(DX213,Auxiliar!$A:$C,3,0),"")</f>
        <v>1b 15% | 100b 18%</v>
      </c>
      <c r="EC213" s="1">
        <v>5018</v>
      </c>
      <c r="ED213" s="12" t="s">
        <v>47</v>
      </c>
      <c r="EE213" s="6">
        <f>+IFERROR(VALUE(RIGHT(Tabla23[[#This Row],[B2B]],6)),"")</f>
        <v>5018</v>
      </c>
      <c r="EF213" s="6" t="str">
        <f>+IFERROR(VLOOKUP(ED213,Auxiliar!$A:$C,2,0),"")</f>
        <v>VALUE LATON</v>
      </c>
      <c r="EG213" s="7" t="str">
        <f>+IFERROR(VLOOKUP(ED213,Auxiliar!$A:$C,3,0),"")</f>
        <v>1b 10% | 5b 15% | 192b 0%</v>
      </c>
      <c r="EI213" s="1"/>
      <c r="EJ213" s="12"/>
      <c r="EK213" s="6" t="str">
        <f>+IFERROR(VALUE(RIGHT(Tabla24[[#This Row],[B2B]],6)),"")</f>
        <v/>
      </c>
      <c r="EL213" s="6" t="str">
        <f>+IFERROR(VLOOKUP(EJ213,Auxiliar!$A:$C,2,0),"")</f>
        <v/>
      </c>
      <c r="EM213" s="7" t="str">
        <f>+IFERROR(VLOOKUP(EJ213,Auxiliar!$A:$C,3,0),"")</f>
        <v/>
      </c>
      <c r="EO213" s="1"/>
      <c r="EP213" s="12"/>
      <c r="EQ213" s="6" t="str">
        <f>+IFERROR(VALUE(RIGHT(Tabla25[[#This Row],[B2B]],6)),"")</f>
        <v/>
      </c>
      <c r="ER213" s="6" t="str">
        <f>+IFERROR(VLOOKUP(EP213,Auxiliar!$A:$C,2,0),"")</f>
        <v/>
      </c>
      <c r="ES213" s="7" t="str">
        <f>+IFERROR(VLOOKUP(EP213,Auxiliar!$A:$C,3,0),"")</f>
        <v/>
      </c>
      <c r="EU213" s="1"/>
      <c r="EV213" s="12"/>
      <c r="EW213" s="6" t="str">
        <f>+IFERROR(VALUE(RIGHT(Tabla26[[#This Row],[B2B]],6)),"")</f>
        <v/>
      </c>
      <c r="EX213" s="6" t="str">
        <f>+IFERROR(VLOOKUP(EV213,Auxiliar!$A:$C,2,0),"")</f>
        <v/>
      </c>
      <c r="EY213" s="7" t="str">
        <f>+IFERROR(VLOOKUP(EV213,Auxiliar!$A:$C,3,0),"")</f>
        <v/>
      </c>
      <c r="EZ213" s="1"/>
      <c r="FA213" s="12"/>
      <c r="FB213" s="6" t="str">
        <f>+IFERROR(VALUE(RIGHT(Tabla27[[#This Row],[B2B]],6)),"")</f>
        <v/>
      </c>
      <c r="FC213" s="6" t="str">
        <f>+IFERROR(VLOOKUP(FA213,Auxiliar!$A:$C,2,0),"")</f>
        <v/>
      </c>
      <c r="FD213" s="7" t="str">
        <f>+IFERROR(VLOOKUP(FA213,Auxiliar!$A:$C,3,0),"")</f>
        <v/>
      </c>
      <c r="FE213" s="1"/>
      <c r="FF213" s="12"/>
      <c r="FG213" s="6" t="str">
        <f>+IFERROR(VALUE(RIGHT(Tabla28[[#This Row],[B2B]],6)),"")</f>
        <v/>
      </c>
      <c r="FH213" s="6" t="str">
        <f>+IFERROR(VLOOKUP(FF213,Auxiliar!$A:$C,2,0),"")</f>
        <v/>
      </c>
      <c r="FI213" s="7" t="str">
        <f>+IFERROR(VLOOKUP(FF213,Auxiliar!$A:$C,3,0),"")</f>
        <v/>
      </c>
      <c r="FJ213" s="1"/>
      <c r="FK213" s="12"/>
      <c r="FL213" s="6" t="str">
        <f>+IFERROR(VALUE(RIGHT(Tabla29[[#This Row],[B2B]],6)),"")</f>
        <v/>
      </c>
      <c r="FM213" s="6" t="str">
        <f>+IFERROR(VLOOKUP(FK213,Auxiliar!$A:$C,2,0),"")</f>
        <v/>
      </c>
      <c r="FN213" s="7" t="str">
        <f>+IFERROR(VLOOKUP(FK213,Auxiliar!$A:$C,3,0),"")</f>
        <v/>
      </c>
      <c r="FO213" s="1"/>
      <c r="FP213" s="12"/>
      <c r="FQ213" s="6" t="str">
        <f>+IFERROR(VALUE(RIGHT(Tabla30[[#This Row],[B2B]],6)),"")</f>
        <v/>
      </c>
      <c r="FR213" s="6" t="str">
        <f>+IFERROR(VLOOKUP(FP213,Auxiliar!$A:$C,2,0),"")</f>
        <v/>
      </c>
      <c r="FS213" s="7"/>
      <c r="FT213" s="1"/>
      <c r="FU213" s="12"/>
      <c r="FV213" s="6" t="str">
        <f>+IFERROR(VALUE(RIGHT(Tabla31[[#This Row],[B2B]],6)),"")</f>
        <v/>
      </c>
      <c r="FW213" s="6" t="str">
        <f>+IFERROR(VLOOKUP(FU213,Auxiliar!$A:$C,2,0),"")</f>
        <v/>
      </c>
      <c r="FX213" s="7" t="str">
        <f>+IFERROR(VLOOKUP(FU213,Auxiliar!$A:$C,3,0),"")</f>
        <v/>
      </c>
      <c r="FY213" s="1"/>
      <c r="FZ213" s="12"/>
      <c r="GA213" s="6" t="str">
        <f>+IFERROR(VALUE(RIGHT(Tabla32[[#This Row],[B2B]],6)),"")</f>
        <v/>
      </c>
      <c r="GB213" s="6" t="str">
        <f>+IFERROR(VLOOKUP(FZ213,Auxiliar!$A:$C,2,0),"")</f>
        <v/>
      </c>
      <c r="GC213" s="7" t="str">
        <f>+IFERROR(VLOOKUP(FZ213,Auxiliar!$A:$C,3,0),"")</f>
        <v/>
      </c>
      <c r="GD213" s="1"/>
      <c r="GE213" s="12"/>
      <c r="GF213" s="6" t="str">
        <f>+IFERROR(VALUE(RIGHT(Tabla33[[#This Row],[B2B]],6)),"")</f>
        <v/>
      </c>
      <c r="GG213" s="6" t="str">
        <f>+IFERROR(VLOOKUP(GE213,Auxiliar!$A:$C,2,0),"")</f>
        <v/>
      </c>
      <c r="GH213" s="7" t="str">
        <f>+IFERROR(VLOOKUP(GE213,Auxiliar!$A:$C,3,0),"")</f>
        <v/>
      </c>
    </row>
    <row r="214" spans="1:190" x14ac:dyDescent="0.25">
      <c r="A214" s="1"/>
      <c r="B214" s="1"/>
      <c r="C214" t="str">
        <f>+IFERROR(VALUE(RIGHT(Tabla1[[#This Row],[B2B]],6)),"")</f>
        <v/>
      </c>
      <c r="D214" t="str">
        <f>+IFERROR(VLOOKUP(B214,Auxiliar!$A:$C,2,0),"")</f>
        <v/>
      </c>
      <c r="E214" s="5" t="str">
        <f>+IFERROR(VLOOKUP(B214,Auxiliar!$A:$C,3,0),"")</f>
        <v/>
      </c>
      <c r="S214" s="1">
        <v>3529</v>
      </c>
      <c r="T214" s="1" t="s">
        <v>9</v>
      </c>
      <c r="U214" s="6">
        <f>+IFERROR(VALUE(RIGHT(Tabla4[[#This Row],[B2B]],6)),"")</f>
        <v>3529</v>
      </c>
      <c r="V214" s="6" t="str">
        <f>+IFERROR(VLOOKUP(T214,Auxiliar!$A:$C,2,0),"")</f>
        <v>CORE</v>
      </c>
      <c r="W214" s="7" t="str">
        <f>+IFERROR(VLOOKUP(T214,Auxiliar!$A:$C,3,0),"")</f>
        <v>0b 1% | 2b 5% | 4b 6%</v>
      </c>
      <c r="Y214" s="1">
        <v>6268</v>
      </c>
      <c r="Z214" s="1" t="s">
        <v>10</v>
      </c>
      <c r="AA214" s="6">
        <f>+IFERROR(VALUE(RIGHT(Tabla5[[#This Row],[B2B]],6)),"")</f>
        <v>6268</v>
      </c>
      <c r="AB214" s="6" t="str">
        <f>+IFERROR(VLOOKUP(Z214,Auxiliar!$A:$C,2,0),"")</f>
        <v>CORE</v>
      </c>
      <c r="AC214" s="7" t="str">
        <f>+IFERROR(VLOOKUP(Z214,Auxiliar!$A:$C,3,0),"")</f>
        <v>0b 1% | 3b 4% | 5b 6%</v>
      </c>
      <c r="AK214" s="1">
        <v>3358</v>
      </c>
      <c r="AL214" s="1" t="s">
        <v>30</v>
      </c>
      <c r="AM214" s="6">
        <f>+IFERROR(VALUE(RIGHT(Tabla7[[#This Row],[B2B]],6)),"")</f>
        <v>3358</v>
      </c>
      <c r="AN214" s="6" t="str">
        <f>+IFERROR(VLOOKUP(AL214,Auxiliar!$A:$C,2,0),"")</f>
        <v>LATONES</v>
      </c>
      <c r="AO214" s="7" t="str">
        <f>+IFERROR(VLOOKUP(AL214,Auxiliar!$A:$C,3,0),"")</f>
        <v>1b 4% | 5b 7% | 97b 0%</v>
      </c>
      <c r="AQ214" s="1">
        <v>5482</v>
      </c>
      <c r="AR214" s="1" t="s">
        <v>31</v>
      </c>
      <c r="AS214" s="6">
        <f>+IFERROR(VALUE(RIGHT(Tabla8[[#This Row],[B2B]],6)),"")</f>
        <v>5482</v>
      </c>
      <c r="AT214" s="6" t="str">
        <f>+IFERROR(VLOOKUP(AR214,Auxiliar!$A:$C,2,0),"")</f>
        <v>LATONES</v>
      </c>
      <c r="AU214" s="7" t="str">
        <f>+IFERROR(VLOOKUP(AR214,Auxiliar!$A:$C,3,0),"")</f>
        <v>2b 3% | 4b 5% | 5b 8% | 193 0%</v>
      </c>
      <c r="AW214" s="1"/>
      <c r="AX214" s="1" t="s">
        <v>32</v>
      </c>
      <c r="AY214" s="6" t="str">
        <f>+IFERROR(VALUE(RIGHT(Tabla9[[#This Row],[B2B]],6)),"")</f>
        <v/>
      </c>
      <c r="AZ214" s="6" t="str">
        <f>+IFERROR(VLOOKUP(AX214,Auxiliar!$A:$C,2,0),"")</f>
        <v>LATONES</v>
      </c>
      <c r="BA214" s="7" t="str">
        <f>+IFERROR(VLOOKUP(AX214,Auxiliar!$A:$C,3,0),"")</f>
        <v>2b 3% | 4b 4% | 6b 5% | 10b 8%  | 385b 0%</v>
      </c>
      <c r="BC214" s="1"/>
      <c r="BD214" s="1" t="s">
        <v>33</v>
      </c>
      <c r="BE214" s="6" t="str">
        <f>+IFERROR(VALUE(RIGHT(Tabla10[[#This Row],[B2B]],6)),"")</f>
        <v/>
      </c>
      <c r="BF214" s="6" t="str">
        <f>+IFERROR(VLOOKUP(BD214,Auxiliar!$A:$C,2,0),"")</f>
        <v>LATONES</v>
      </c>
      <c r="BG214" s="7" t="str">
        <f>+IFERROR(VLOOKUP(BD214,Auxiliar!$A:$C,3,0),"")</f>
        <v>6b 4% | 12b 5% | 15b 8% | 385b 0%</v>
      </c>
      <c r="BI214" s="1"/>
      <c r="BJ214" s="1"/>
      <c r="BK214" s="6" t="str">
        <f>+IFERROR(VALUE(RIGHT(Tabla11[[#This Row],[B2B]],6)),"")</f>
        <v/>
      </c>
      <c r="BL214" s="6" t="str">
        <f>+IFERROR(VLOOKUP(BJ214,Auxiliar!$A:$C,2,0),"")</f>
        <v/>
      </c>
      <c r="BM214" s="7" t="str">
        <f>+IFERROR(VLOOKUP(BJ214,Auxiliar!$A:$C,3,0),"")</f>
        <v/>
      </c>
      <c r="BO214" s="1">
        <v>5039</v>
      </c>
      <c r="BP214" s="1" t="s">
        <v>39</v>
      </c>
      <c r="BQ214" s="6">
        <f>+IFERROR(VALUE(RIGHT(Tabla12[[#This Row],[B2B]],6)),"")</f>
        <v>5039</v>
      </c>
      <c r="BR214" s="6" t="str">
        <f>+IFERROR(VLOOKUP(BP214,Auxiliar!$A:$C,2,0),"")</f>
        <v>VALUE LITRO</v>
      </c>
      <c r="BS214" s="7" t="str">
        <f>+IFERROR(VLOOKUP(BP214,Auxiliar!$A:$C,3,0),"")</f>
        <v>1b 12%</v>
      </c>
      <c r="CA214" s="1">
        <v>2808</v>
      </c>
      <c r="CB214" s="1" t="s">
        <v>35</v>
      </c>
      <c r="CC214" s="6">
        <f>+IFERROR(VALUE(RIGHT(Tabla14[[#This Row],[B2B]],6)),"")</f>
        <v>2808</v>
      </c>
      <c r="CD214" s="6" t="str">
        <f>+IFERROR(VLOOKUP(CB214,Auxiliar!$A:$C,2,0),"")</f>
        <v>Corona 710cc</v>
      </c>
      <c r="CE214" s="7" t="str">
        <f>+IFERROR(VLOOKUP(CB214,Auxiliar!$A:$C,3,0),"")</f>
        <v>1b 10% | 85b 0%</v>
      </c>
      <c r="CG214" s="1"/>
      <c r="CH214" s="1"/>
      <c r="CI214" s="6" t="str">
        <f>+IFERROR(VALUE(RIGHT(Tabla15[[#This Row],[B2B]],6)),"")</f>
        <v/>
      </c>
      <c r="CJ214" s="6" t="str">
        <f>+IFERROR(VLOOKUP(CH214,Auxiliar!$A:$C,2,0),"")</f>
        <v/>
      </c>
      <c r="CK214" s="7" t="str">
        <f>+IFERROR(VLOOKUP(CH214,Auxiliar!$A:$C,3,0),"")</f>
        <v/>
      </c>
      <c r="CM214" s="1">
        <v>2758</v>
      </c>
      <c r="CN214" s="1" t="s">
        <v>20</v>
      </c>
      <c r="CO214" s="6">
        <v>2758</v>
      </c>
      <c r="CP214" s="6" t="s">
        <v>20</v>
      </c>
      <c r="CQ214" s="7" t="s">
        <v>21</v>
      </c>
      <c r="CS214" s="1"/>
      <c r="CT214" s="1"/>
      <c r="CU214" s="6" t="str">
        <f>+IFERROR(VALUE(RIGHT(Tabla17[[#This Row],[B2B]],6)),"")</f>
        <v/>
      </c>
      <c r="CV214" s="6" t="str">
        <f>+IFERROR(VLOOKUP(CT214,Auxiliar!$A:$C,2,0),"")</f>
        <v/>
      </c>
      <c r="CW214" s="7" t="str">
        <f>+IFERROR(VLOOKUP(CT214,Auxiliar!$A:$C,3,0),"")</f>
        <v/>
      </c>
      <c r="CY214" s="1">
        <v>2758</v>
      </c>
      <c r="CZ214" s="1" t="s">
        <v>16</v>
      </c>
      <c r="DA214" s="6">
        <f>+IFERROR(VALUE(RIGHT(Tabla18[[#This Row],[B2B]],6)),"")</f>
        <v>2758</v>
      </c>
      <c r="DB214" s="6" t="str">
        <f>+IFERROR(VLOOKUP(CZ214,Auxiliar!$A:$C,2,0),"")</f>
        <v>PREMIUM</v>
      </c>
      <c r="DC214" s="7" t="str">
        <f>+IFERROR(VLOOKUP(CZ214,Auxiliar!$A:$C,3,0),"")</f>
        <v>0b 0% | 2b 2% | 5b 3,5% | 10b 5%</v>
      </c>
      <c r="DE214" s="1">
        <v>2758</v>
      </c>
      <c r="DF214" s="1" t="s">
        <v>19</v>
      </c>
      <c r="DG214" s="6">
        <f>+IFERROR(VALUE(RIGHT(Tabla19[[#This Row],[B2B]],6)),"")</f>
        <v>2758</v>
      </c>
      <c r="DH214" s="6" t="str">
        <f>+IFERROR(VLOOKUP(DF214,Auxiliar!$A:$C,2,0),"")</f>
        <v>MICHELOB</v>
      </c>
      <c r="DI214" s="7" t="str">
        <f>+IFERROR(VLOOKUP(DF214,Auxiliar!$A:$C,3,0),"")</f>
        <v>1b 7% | 3b 22% | 8b 27%</v>
      </c>
      <c r="DK214" s="1"/>
      <c r="DL214" s="1"/>
      <c r="DM214" s="6" t="str">
        <f>+IFERROR(VALUE(RIGHT(Tabla20[[#This Row],[B2B]],6)),"")</f>
        <v/>
      </c>
      <c r="DN214" s="6" t="str">
        <f>+IFERROR(VLOOKUP(DL214,Auxiliar!$A:$C,2,0),"")</f>
        <v/>
      </c>
      <c r="DO214" s="7" t="str">
        <f>+IFERROR(VLOOKUP(DL214,Auxiliar!$A:$C,3,0),"")</f>
        <v/>
      </c>
      <c r="DQ214" s="1">
        <v>2770</v>
      </c>
      <c r="DR214" s="12" t="s">
        <v>24</v>
      </c>
      <c r="DS214" s="6">
        <f>+IFERROR(VALUE(RIGHT(Tabla21[[#This Row],[B2B]],6)),"")</f>
        <v>2770</v>
      </c>
      <c r="DT214" s="6" t="str">
        <f>+IFERROR(VLOOKUP(DR214,Auxiliar!$A:$C,2,0),"")</f>
        <v>CORONA PORRON</v>
      </c>
      <c r="DU214" s="7" t="str">
        <f>+IFERROR(VLOOKUP(DR214,Auxiliar!$A:$C,3,0),"")</f>
        <v>1b 5% | 20b 0%</v>
      </c>
      <c r="DW214" s="1">
        <v>5041</v>
      </c>
      <c r="DX214" s="12" t="s">
        <v>43</v>
      </c>
      <c r="DY214" s="6">
        <f>+IFERROR(VALUE(RIGHT(Tabla22[[#This Row],[B2B]],6)),"")</f>
        <v>5041</v>
      </c>
      <c r="DZ214" s="6" t="str">
        <f>+IFERROR(VLOOKUP(DX214,Auxiliar!$A:$C,2,0),"")</f>
        <v xml:space="preserve">VALUE LATA </v>
      </c>
      <c r="EA214" s="7" t="str">
        <f>+IFERROR(VLOOKUP(DX214,Auxiliar!$A:$C,3,0),"")</f>
        <v>1b 15% | 100b 18%</v>
      </c>
      <c r="EC214" s="1">
        <v>6051</v>
      </c>
      <c r="ED214" s="12" t="s">
        <v>47</v>
      </c>
      <c r="EE214" s="6">
        <f>+IFERROR(VALUE(RIGHT(Tabla23[[#This Row],[B2B]],6)),"")</f>
        <v>6051</v>
      </c>
      <c r="EF214" s="6" t="str">
        <f>+IFERROR(VLOOKUP(ED214,Auxiliar!$A:$C,2,0),"")</f>
        <v>VALUE LATON</v>
      </c>
      <c r="EG214" s="7" t="str">
        <f>+IFERROR(VLOOKUP(ED214,Auxiliar!$A:$C,3,0),"")</f>
        <v>1b 10% | 5b 15% | 192b 0%</v>
      </c>
      <c r="EI214" s="1"/>
      <c r="EJ214" s="12"/>
      <c r="EK214" s="6" t="str">
        <f>+IFERROR(VALUE(RIGHT(Tabla24[[#This Row],[B2B]],6)),"")</f>
        <v/>
      </c>
      <c r="EL214" s="6" t="str">
        <f>+IFERROR(VLOOKUP(EJ214,Auxiliar!$A:$C,2,0),"")</f>
        <v/>
      </c>
      <c r="EM214" s="7" t="str">
        <f>+IFERROR(VLOOKUP(EJ214,Auxiliar!$A:$C,3,0),"")</f>
        <v/>
      </c>
      <c r="EO214" s="1"/>
      <c r="EP214" s="12"/>
      <c r="EQ214" s="6" t="str">
        <f>+IFERROR(VALUE(RIGHT(Tabla25[[#This Row],[B2B]],6)),"")</f>
        <v/>
      </c>
      <c r="ER214" s="6" t="str">
        <f>+IFERROR(VLOOKUP(EP214,Auxiliar!$A:$C,2,0),"")</f>
        <v/>
      </c>
      <c r="ES214" s="7" t="str">
        <f>+IFERROR(VLOOKUP(EP214,Auxiliar!$A:$C,3,0),"")</f>
        <v/>
      </c>
      <c r="EU214" s="1"/>
      <c r="EV214" s="12"/>
      <c r="EW214" s="6" t="str">
        <f>+IFERROR(VALUE(RIGHT(Tabla26[[#This Row],[B2B]],6)),"")</f>
        <v/>
      </c>
      <c r="EX214" s="6" t="str">
        <f>+IFERROR(VLOOKUP(EV214,Auxiliar!$A:$C,2,0),"")</f>
        <v/>
      </c>
      <c r="EY214" s="7" t="str">
        <f>+IFERROR(VLOOKUP(EV214,Auxiliar!$A:$C,3,0),"")</f>
        <v/>
      </c>
      <c r="EZ214" s="1"/>
      <c r="FA214" s="12"/>
      <c r="FB214" s="6" t="str">
        <f>+IFERROR(VALUE(RIGHT(Tabla27[[#This Row],[B2B]],6)),"")</f>
        <v/>
      </c>
      <c r="FC214" s="6" t="str">
        <f>+IFERROR(VLOOKUP(FA214,Auxiliar!$A:$C,2,0),"")</f>
        <v/>
      </c>
      <c r="FD214" s="7" t="str">
        <f>+IFERROR(VLOOKUP(FA214,Auxiliar!$A:$C,3,0),"")</f>
        <v/>
      </c>
      <c r="FE214" s="1"/>
      <c r="FF214" s="12"/>
      <c r="FG214" s="6" t="str">
        <f>+IFERROR(VALUE(RIGHT(Tabla28[[#This Row],[B2B]],6)),"")</f>
        <v/>
      </c>
      <c r="FH214" s="6" t="str">
        <f>+IFERROR(VLOOKUP(FF214,Auxiliar!$A:$C,2,0),"")</f>
        <v/>
      </c>
      <c r="FI214" s="7" t="str">
        <f>+IFERROR(VLOOKUP(FF214,Auxiliar!$A:$C,3,0),"")</f>
        <v/>
      </c>
      <c r="FJ214" s="1"/>
      <c r="FK214" s="12"/>
      <c r="FL214" s="6" t="str">
        <f>+IFERROR(VALUE(RIGHT(Tabla29[[#This Row],[B2B]],6)),"")</f>
        <v/>
      </c>
      <c r="FM214" s="6" t="str">
        <f>+IFERROR(VLOOKUP(FK214,Auxiliar!$A:$C,2,0),"")</f>
        <v/>
      </c>
      <c r="FN214" s="7" t="str">
        <f>+IFERROR(VLOOKUP(FK214,Auxiliar!$A:$C,3,0),"")</f>
        <v/>
      </c>
      <c r="FO214" s="1"/>
      <c r="FP214" s="12"/>
      <c r="FQ214" s="6" t="str">
        <f>+IFERROR(VALUE(RIGHT(Tabla30[[#This Row],[B2B]],6)),"")</f>
        <v/>
      </c>
      <c r="FR214" s="6" t="str">
        <f>+IFERROR(VLOOKUP(FP214,Auxiliar!$A:$C,2,0),"")</f>
        <v/>
      </c>
      <c r="FS214" s="7"/>
      <c r="FT214" s="1"/>
      <c r="FU214" s="12"/>
      <c r="FV214" s="6" t="str">
        <f>+IFERROR(VALUE(RIGHT(Tabla31[[#This Row],[B2B]],6)),"")</f>
        <v/>
      </c>
      <c r="FW214" s="6" t="str">
        <f>+IFERROR(VLOOKUP(FU214,Auxiliar!$A:$C,2,0),"")</f>
        <v/>
      </c>
      <c r="FX214" s="7" t="str">
        <f>+IFERROR(VLOOKUP(FU214,Auxiliar!$A:$C,3,0),"")</f>
        <v/>
      </c>
      <c r="FY214" s="1"/>
      <c r="FZ214" s="12"/>
      <c r="GA214" s="6" t="str">
        <f>+IFERROR(VALUE(RIGHT(Tabla32[[#This Row],[B2B]],6)),"")</f>
        <v/>
      </c>
      <c r="GB214" s="6" t="str">
        <f>+IFERROR(VLOOKUP(FZ214,Auxiliar!$A:$C,2,0),"")</f>
        <v/>
      </c>
      <c r="GC214" s="7" t="str">
        <f>+IFERROR(VLOOKUP(FZ214,Auxiliar!$A:$C,3,0),"")</f>
        <v/>
      </c>
      <c r="GD214" s="1"/>
      <c r="GE214" s="12"/>
      <c r="GF214" s="6" t="str">
        <f>+IFERROR(VALUE(RIGHT(Tabla33[[#This Row],[B2B]],6)),"")</f>
        <v/>
      </c>
      <c r="GG214" s="6" t="str">
        <f>+IFERROR(VLOOKUP(GE214,Auxiliar!$A:$C,2,0),"")</f>
        <v/>
      </c>
      <c r="GH214" s="7" t="str">
        <f>+IFERROR(VLOOKUP(GE214,Auxiliar!$A:$C,3,0),"")</f>
        <v/>
      </c>
    </row>
    <row r="215" spans="1:190" x14ac:dyDescent="0.25">
      <c r="A215" s="1"/>
      <c r="B215" s="1"/>
      <c r="C215" t="str">
        <f>+IFERROR(VALUE(RIGHT(Tabla1[[#This Row],[B2B]],6)),"")</f>
        <v/>
      </c>
      <c r="D215" t="str">
        <f>+IFERROR(VLOOKUP(B215,Auxiliar!$A:$C,2,0),"")</f>
        <v/>
      </c>
      <c r="E215" s="5" t="str">
        <f>+IFERROR(VLOOKUP(B215,Auxiliar!$A:$C,3,0),"")</f>
        <v/>
      </c>
      <c r="S215" s="1">
        <v>3530</v>
      </c>
      <c r="T215" s="1" t="s">
        <v>9</v>
      </c>
      <c r="U215" s="6">
        <f>+IFERROR(VALUE(RIGHT(Tabla4[[#This Row],[B2B]],6)),"")</f>
        <v>3530</v>
      </c>
      <c r="V215" s="6" t="str">
        <f>+IFERROR(VLOOKUP(T215,Auxiliar!$A:$C,2,0),"")</f>
        <v>CORE</v>
      </c>
      <c r="W215" s="7" t="str">
        <f>+IFERROR(VLOOKUP(T215,Auxiliar!$A:$C,3,0),"")</f>
        <v>0b 1% | 2b 5% | 4b 6%</v>
      </c>
      <c r="Y215" s="1">
        <v>6292</v>
      </c>
      <c r="Z215" s="1" t="s">
        <v>10</v>
      </c>
      <c r="AA215" s="6">
        <f>+IFERROR(VALUE(RIGHT(Tabla5[[#This Row],[B2B]],6)),"")</f>
        <v>6292</v>
      </c>
      <c r="AB215" s="6" t="str">
        <f>+IFERROR(VLOOKUP(Z215,Auxiliar!$A:$C,2,0),"")</f>
        <v>CORE</v>
      </c>
      <c r="AC215" s="7" t="str">
        <f>+IFERROR(VLOOKUP(Z215,Auxiliar!$A:$C,3,0),"")</f>
        <v>0b 1% | 3b 4% | 5b 6%</v>
      </c>
      <c r="AK215" s="1">
        <v>3361</v>
      </c>
      <c r="AL215" s="1" t="s">
        <v>30</v>
      </c>
      <c r="AM215" s="6">
        <f>+IFERROR(VALUE(RIGHT(Tabla7[[#This Row],[B2B]],6)),"")</f>
        <v>3361</v>
      </c>
      <c r="AN215" s="6" t="str">
        <f>+IFERROR(VLOOKUP(AL215,Auxiliar!$A:$C,2,0),"")</f>
        <v>LATONES</v>
      </c>
      <c r="AO215" s="7" t="str">
        <f>+IFERROR(VLOOKUP(AL215,Auxiliar!$A:$C,3,0),"")</f>
        <v>1b 4% | 5b 7% | 97b 0%</v>
      </c>
      <c r="AQ215" s="1">
        <v>5485</v>
      </c>
      <c r="AR215" s="1" t="s">
        <v>31</v>
      </c>
      <c r="AS215" s="6">
        <f>+IFERROR(VALUE(RIGHT(Tabla8[[#This Row],[B2B]],6)),"")</f>
        <v>5485</v>
      </c>
      <c r="AT215" s="6" t="str">
        <f>+IFERROR(VLOOKUP(AR215,Auxiliar!$A:$C,2,0),"")</f>
        <v>LATONES</v>
      </c>
      <c r="AU215" s="7" t="str">
        <f>+IFERROR(VLOOKUP(AR215,Auxiliar!$A:$C,3,0),"")</f>
        <v>2b 3% | 4b 5% | 5b 8% | 193 0%</v>
      </c>
      <c r="AW215" s="1"/>
      <c r="AX215" s="1" t="s">
        <v>32</v>
      </c>
      <c r="AY215" s="6" t="str">
        <f>+IFERROR(VALUE(RIGHT(Tabla9[[#This Row],[B2B]],6)),"")</f>
        <v/>
      </c>
      <c r="AZ215" s="6" t="str">
        <f>+IFERROR(VLOOKUP(AX215,Auxiliar!$A:$C,2,0),"")</f>
        <v>LATONES</v>
      </c>
      <c r="BA215" s="7" t="str">
        <f>+IFERROR(VLOOKUP(AX215,Auxiliar!$A:$C,3,0),"")</f>
        <v>2b 3% | 4b 4% | 6b 5% | 10b 8%  | 385b 0%</v>
      </c>
      <c r="BC215" s="1"/>
      <c r="BD215" s="1" t="s">
        <v>33</v>
      </c>
      <c r="BE215" s="6" t="str">
        <f>+IFERROR(VALUE(RIGHT(Tabla10[[#This Row],[B2B]],6)),"")</f>
        <v/>
      </c>
      <c r="BF215" s="6" t="str">
        <f>+IFERROR(VLOOKUP(BD215,Auxiliar!$A:$C,2,0),"")</f>
        <v>LATONES</v>
      </c>
      <c r="BG215" s="7" t="str">
        <f>+IFERROR(VLOOKUP(BD215,Auxiliar!$A:$C,3,0),"")</f>
        <v>6b 4% | 12b 5% | 15b 8% | 385b 0%</v>
      </c>
      <c r="BI215" s="1"/>
      <c r="BJ215" s="1"/>
      <c r="BK215" s="6" t="str">
        <f>+IFERROR(VALUE(RIGHT(Tabla11[[#This Row],[B2B]],6)),"")</f>
        <v/>
      </c>
      <c r="BL215" s="6" t="str">
        <f>+IFERROR(VLOOKUP(BJ215,Auxiliar!$A:$C,2,0),"")</f>
        <v/>
      </c>
      <c r="BM215" s="7" t="str">
        <f>+IFERROR(VLOOKUP(BJ215,Auxiliar!$A:$C,3,0),"")</f>
        <v/>
      </c>
      <c r="BO215" s="1">
        <v>6063</v>
      </c>
      <c r="BP215" s="1" t="s">
        <v>39</v>
      </c>
      <c r="BQ215" s="6">
        <f>+IFERROR(VALUE(RIGHT(Tabla12[[#This Row],[B2B]],6)),"")</f>
        <v>6063</v>
      </c>
      <c r="BR215" s="6" t="str">
        <f>+IFERROR(VLOOKUP(BP215,Auxiliar!$A:$C,2,0),"")</f>
        <v>VALUE LITRO</v>
      </c>
      <c r="BS215" s="7" t="str">
        <f>+IFERROR(VLOOKUP(BP215,Auxiliar!$A:$C,3,0),"")</f>
        <v>1b 12%</v>
      </c>
      <c r="CA215" s="1">
        <v>2815</v>
      </c>
      <c r="CB215" s="1" t="s">
        <v>35</v>
      </c>
      <c r="CC215" s="6">
        <f>+IFERROR(VALUE(RIGHT(Tabla14[[#This Row],[B2B]],6)),"")</f>
        <v>2815</v>
      </c>
      <c r="CD215" s="6" t="str">
        <f>+IFERROR(VLOOKUP(CB215,Auxiliar!$A:$C,2,0),"")</f>
        <v>Corona 710cc</v>
      </c>
      <c r="CE215" s="7" t="str">
        <f>+IFERROR(VLOOKUP(CB215,Auxiliar!$A:$C,3,0),"")</f>
        <v>1b 10% | 85b 0%</v>
      </c>
      <c r="CG215" s="1"/>
      <c r="CH215" s="1"/>
      <c r="CI215" s="6" t="str">
        <f>+IFERROR(VALUE(RIGHT(Tabla15[[#This Row],[B2B]],6)),"")</f>
        <v/>
      </c>
      <c r="CJ215" s="6" t="str">
        <f>+IFERROR(VLOOKUP(CH215,Auxiliar!$A:$C,2,0),"")</f>
        <v/>
      </c>
      <c r="CK215" s="7" t="str">
        <f>+IFERROR(VLOOKUP(CH215,Auxiliar!$A:$C,3,0),"")</f>
        <v/>
      </c>
      <c r="CM215" s="1">
        <v>2770</v>
      </c>
      <c r="CN215" s="1" t="s">
        <v>20</v>
      </c>
      <c r="CO215" s="6">
        <v>2770</v>
      </c>
      <c r="CP215" s="6" t="s">
        <v>20</v>
      </c>
      <c r="CQ215" s="7" t="s">
        <v>21</v>
      </c>
      <c r="CS215" s="1"/>
      <c r="CT215" s="1"/>
      <c r="CU215" s="6" t="str">
        <f>+IFERROR(VALUE(RIGHT(Tabla17[[#This Row],[B2B]],6)),"")</f>
        <v/>
      </c>
      <c r="CV215" s="6" t="str">
        <f>+IFERROR(VLOOKUP(CT215,Auxiliar!$A:$C,2,0),"")</f>
        <v/>
      </c>
      <c r="CW215" s="7" t="str">
        <f>+IFERROR(VLOOKUP(CT215,Auxiliar!$A:$C,3,0),"")</f>
        <v/>
      </c>
      <c r="CY215" s="1">
        <v>2770</v>
      </c>
      <c r="CZ215" s="1" t="s">
        <v>16</v>
      </c>
      <c r="DA215" s="6">
        <f>+IFERROR(VALUE(RIGHT(Tabla18[[#This Row],[B2B]],6)),"")</f>
        <v>2770</v>
      </c>
      <c r="DB215" s="6" t="str">
        <f>+IFERROR(VLOOKUP(CZ215,Auxiliar!$A:$C,2,0),"")</f>
        <v>PREMIUM</v>
      </c>
      <c r="DC215" s="7" t="str">
        <f>+IFERROR(VLOOKUP(CZ215,Auxiliar!$A:$C,3,0),"")</f>
        <v>0b 0% | 2b 2% | 5b 3,5% | 10b 5%</v>
      </c>
      <c r="DE215" s="1">
        <v>2770</v>
      </c>
      <c r="DF215" s="1" t="s">
        <v>19</v>
      </c>
      <c r="DG215" s="6">
        <f>+IFERROR(VALUE(RIGHT(Tabla19[[#This Row],[B2B]],6)),"")</f>
        <v>2770</v>
      </c>
      <c r="DH215" s="6" t="str">
        <f>+IFERROR(VLOOKUP(DF215,Auxiliar!$A:$C,2,0),"")</f>
        <v>MICHELOB</v>
      </c>
      <c r="DI215" s="7" t="str">
        <f>+IFERROR(VLOOKUP(DF215,Auxiliar!$A:$C,3,0),"")</f>
        <v>1b 7% | 3b 22% | 8b 27%</v>
      </c>
      <c r="DK215" s="1"/>
      <c r="DL215" s="1"/>
      <c r="DM215" s="6" t="str">
        <f>+IFERROR(VALUE(RIGHT(Tabla20[[#This Row],[B2B]],6)),"")</f>
        <v/>
      </c>
      <c r="DN215" s="6" t="str">
        <f>+IFERROR(VLOOKUP(DL215,Auxiliar!$A:$C,2,0),"")</f>
        <v/>
      </c>
      <c r="DO215" s="7" t="str">
        <f>+IFERROR(VLOOKUP(DL215,Auxiliar!$A:$C,3,0),"")</f>
        <v/>
      </c>
      <c r="DQ215" s="1">
        <v>2772</v>
      </c>
      <c r="DR215" s="12" t="s">
        <v>24</v>
      </c>
      <c r="DS215" s="6">
        <f>+IFERROR(VALUE(RIGHT(Tabla21[[#This Row],[B2B]],6)),"")</f>
        <v>2772</v>
      </c>
      <c r="DT215" s="6" t="str">
        <f>+IFERROR(VLOOKUP(DR215,Auxiliar!$A:$C,2,0),"")</f>
        <v>CORONA PORRON</v>
      </c>
      <c r="DU215" s="7" t="str">
        <f>+IFERROR(VLOOKUP(DR215,Auxiliar!$A:$C,3,0),"")</f>
        <v>1b 5% | 20b 0%</v>
      </c>
      <c r="DW215" s="1">
        <v>5051</v>
      </c>
      <c r="DX215" s="12" t="s">
        <v>43</v>
      </c>
      <c r="DY215" s="6">
        <f>+IFERROR(VALUE(RIGHT(Tabla22[[#This Row],[B2B]],6)),"")</f>
        <v>5051</v>
      </c>
      <c r="DZ215" s="6" t="str">
        <f>+IFERROR(VLOOKUP(DX215,Auxiliar!$A:$C,2,0),"")</f>
        <v xml:space="preserve">VALUE LATA </v>
      </c>
      <c r="EA215" s="7" t="str">
        <f>+IFERROR(VLOOKUP(DX215,Auxiliar!$A:$C,3,0),"")</f>
        <v>1b 15% | 100b 18%</v>
      </c>
      <c r="EC215" s="1">
        <v>5039</v>
      </c>
      <c r="ED215" s="12" t="s">
        <v>47</v>
      </c>
      <c r="EE215" s="6">
        <f>+IFERROR(VALUE(RIGHT(Tabla23[[#This Row],[B2B]],6)),"")</f>
        <v>5039</v>
      </c>
      <c r="EF215" s="6" t="str">
        <f>+IFERROR(VLOOKUP(ED215,Auxiliar!$A:$C,2,0),"")</f>
        <v>VALUE LATON</v>
      </c>
      <c r="EG215" s="7" t="str">
        <f>+IFERROR(VLOOKUP(ED215,Auxiliar!$A:$C,3,0),"")</f>
        <v>1b 10% | 5b 15% | 192b 0%</v>
      </c>
      <c r="EI215" s="1"/>
      <c r="EJ215" s="12"/>
      <c r="EK215" s="6" t="str">
        <f>+IFERROR(VALUE(RIGHT(Tabla24[[#This Row],[B2B]],6)),"")</f>
        <v/>
      </c>
      <c r="EL215" s="6" t="str">
        <f>+IFERROR(VLOOKUP(EJ215,Auxiliar!$A:$C,2,0),"")</f>
        <v/>
      </c>
      <c r="EM215" s="7" t="str">
        <f>+IFERROR(VLOOKUP(EJ215,Auxiliar!$A:$C,3,0),"")</f>
        <v/>
      </c>
      <c r="EO215" s="1"/>
      <c r="EP215" s="12"/>
      <c r="EQ215" s="6" t="str">
        <f>+IFERROR(VALUE(RIGHT(Tabla25[[#This Row],[B2B]],6)),"")</f>
        <v/>
      </c>
      <c r="ER215" s="6" t="str">
        <f>+IFERROR(VLOOKUP(EP215,Auxiliar!$A:$C,2,0),"")</f>
        <v/>
      </c>
      <c r="ES215" s="7" t="str">
        <f>+IFERROR(VLOOKUP(EP215,Auxiliar!$A:$C,3,0),"")</f>
        <v/>
      </c>
      <c r="EU215" s="1"/>
      <c r="EV215" s="12"/>
      <c r="EW215" s="6" t="str">
        <f>+IFERROR(VALUE(RIGHT(Tabla26[[#This Row],[B2B]],6)),"")</f>
        <v/>
      </c>
      <c r="EX215" s="6" t="str">
        <f>+IFERROR(VLOOKUP(EV215,Auxiliar!$A:$C,2,0),"")</f>
        <v/>
      </c>
      <c r="EY215" s="7" t="str">
        <f>+IFERROR(VLOOKUP(EV215,Auxiliar!$A:$C,3,0),"")</f>
        <v/>
      </c>
      <c r="EZ215" s="1"/>
      <c r="FA215" s="12"/>
      <c r="FB215" s="6" t="str">
        <f>+IFERROR(VALUE(RIGHT(Tabla27[[#This Row],[B2B]],6)),"")</f>
        <v/>
      </c>
      <c r="FC215" s="6" t="str">
        <f>+IFERROR(VLOOKUP(FA215,Auxiliar!$A:$C,2,0),"")</f>
        <v/>
      </c>
      <c r="FD215" s="7" t="str">
        <f>+IFERROR(VLOOKUP(FA215,Auxiliar!$A:$C,3,0),"")</f>
        <v/>
      </c>
      <c r="FE215" s="1"/>
      <c r="FF215" s="12"/>
      <c r="FG215" s="6" t="str">
        <f>+IFERROR(VALUE(RIGHT(Tabla28[[#This Row],[B2B]],6)),"")</f>
        <v/>
      </c>
      <c r="FH215" s="6" t="str">
        <f>+IFERROR(VLOOKUP(FF215,Auxiliar!$A:$C,2,0),"")</f>
        <v/>
      </c>
      <c r="FI215" s="7" t="str">
        <f>+IFERROR(VLOOKUP(FF215,Auxiliar!$A:$C,3,0),"")</f>
        <v/>
      </c>
      <c r="FJ215" s="1"/>
      <c r="FK215" s="12"/>
      <c r="FL215" s="6" t="str">
        <f>+IFERROR(VALUE(RIGHT(Tabla29[[#This Row],[B2B]],6)),"")</f>
        <v/>
      </c>
      <c r="FM215" s="6" t="str">
        <f>+IFERROR(VLOOKUP(FK215,Auxiliar!$A:$C,2,0),"")</f>
        <v/>
      </c>
      <c r="FN215" s="7" t="str">
        <f>+IFERROR(VLOOKUP(FK215,Auxiliar!$A:$C,3,0),"")</f>
        <v/>
      </c>
      <c r="FO215" s="1"/>
      <c r="FP215" s="12"/>
      <c r="FQ215" s="6" t="str">
        <f>+IFERROR(VALUE(RIGHT(Tabla30[[#This Row],[B2B]],6)),"")</f>
        <v/>
      </c>
      <c r="FR215" s="6" t="str">
        <f>+IFERROR(VLOOKUP(FP215,Auxiliar!$A:$C,2,0),"")</f>
        <v/>
      </c>
      <c r="FS215" s="7"/>
      <c r="FT215" s="1"/>
      <c r="FU215" s="12"/>
      <c r="FV215" s="6" t="str">
        <f>+IFERROR(VALUE(RIGHT(Tabla31[[#This Row],[B2B]],6)),"")</f>
        <v/>
      </c>
      <c r="FW215" s="6" t="str">
        <f>+IFERROR(VLOOKUP(FU215,Auxiliar!$A:$C,2,0),"")</f>
        <v/>
      </c>
      <c r="FX215" s="7" t="str">
        <f>+IFERROR(VLOOKUP(FU215,Auxiliar!$A:$C,3,0),"")</f>
        <v/>
      </c>
      <c r="FY215" s="1"/>
      <c r="FZ215" s="12"/>
      <c r="GA215" s="6" t="str">
        <f>+IFERROR(VALUE(RIGHT(Tabla32[[#This Row],[B2B]],6)),"")</f>
        <v/>
      </c>
      <c r="GB215" s="6" t="str">
        <f>+IFERROR(VLOOKUP(FZ215,Auxiliar!$A:$C,2,0),"")</f>
        <v/>
      </c>
      <c r="GC215" s="7" t="str">
        <f>+IFERROR(VLOOKUP(FZ215,Auxiliar!$A:$C,3,0),"")</f>
        <v/>
      </c>
      <c r="GD215" s="1"/>
      <c r="GE215" s="12"/>
      <c r="GF215" s="6" t="str">
        <f>+IFERROR(VALUE(RIGHT(Tabla33[[#This Row],[B2B]],6)),"")</f>
        <v/>
      </c>
      <c r="GG215" s="6" t="str">
        <f>+IFERROR(VLOOKUP(GE215,Auxiliar!$A:$C,2,0),"")</f>
        <v/>
      </c>
      <c r="GH215" s="7" t="str">
        <f>+IFERROR(VLOOKUP(GE215,Auxiliar!$A:$C,3,0),"")</f>
        <v/>
      </c>
    </row>
    <row r="216" spans="1:190" x14ac:dyDescent="0.25">
      <c r="A216" s="1"/>
      <c r="B216" s="1"/>
      <c r="C216" t="str">
        <f>+IFERROR(VALUE(RIGHT(Tabla1[[#This Row],[B2B]],6)),"")</f>
        <v/>
      </c>
      <c r="D216" t="str">
        <f>+IFERROR(VLOOKUP(B216,Auxiliar!$A:$C,2,0),"")</f>
        <v/>
      </c>
      <c r="E216" s="5" t="str">
        <f>+IFERROR(VLOOKUP(B216,Auxiliar!$A:$C,3,0),"")</f>
        <v/>
      </c>
      <c r="S216" s="1">
        <v>3531</v>
      </c>
      <c r="T216" s="1" t="s">
        <v>9</v>
      </c>
      <c r="U216" s="6">
        <f>+IFERROR(VALUE(RIGHT(Tabla4[[#This Row],[B2B]],6)),"")</f>
        <v>3531</v>
      </c>
      <c r="V216" s="6" t="str">
        <f>+IFERROR(VLOOKUP(T216,Auxiliar!$A:$C,2,0),"")</f>
        <v>CORE</v>
      </c>
      <c r="W216" s="7" t="str">
        <f>+IFERROR(VLOOKUP(T216,Auxiliar!$A:$C,3,0),"")</f>
        <v>0b 1% | 2b 5% | 4b 6%</v>
      </c>
      <c r="Y216" s="1">
        <v>6295</v>
      </c>
      <c r="Z216" s="1" t="s">
        <v>10</v>
      </c>
      <c r="AA216" s="6">
        <f>+IFERROR(VALUE(RIGHT(Tabla5[[#This Row],[B2B]],6)),"")</f>
        <v>6295</v>
      </c>
      <c r="AB216" s="6" t="str">
        <f>+IFERROR(VLOOKUP(Z216,Auxiliar!$A:$C,2,0),"")</f>
        <v>CORE</v>
      </c>
      <c r="AC216" s="7" t="str">
        <f>+IFERROR(VLOOKUP(Z216,Auxiliar!$A:$C,3,0),"")</f>
        <v>0b 1% | 3b 4% | 5b 6%</v>
      </c>
      <c r="AK216" s="1">
        <v>3362</v>
      </c>
      <c r="AL216" s="1" t="s">
        <v>30</v>
      </c>
      <c r="AM216" s="6">
        <f>+IFERROR(VALUE(RIGHT(Tabla7[[#This Row],[B2B]],6)),"")</f>
        <v>3362</v>
      </c>
      <c r="AN216" s="6" t="str">
        <f>+IFERROR(VLOOKUP(AL216,Auxiliar!$A:$C,2,0),"")</f>
        <v>LATONES</v>
      </c>
      <c r="AO216" s="7" t="str">
        <f>+IFERROR(VLOOKUP(AL216,Auxiliar!$A:$C,3,0),"")</f>
        <v>1b 4% | 5b 7% | 97b 0%</v>
      </c>
      <c r="AQ216" s="1">
        <v>5521</v>
      </c>
      <c r="AR216" s="1" t="s">
        <v>31</v>
      </c>
      <c r="AS216" s="6">
        <f>+IFERROR(VALUE(RIGHT(Tabla8[[#This Row],[B2B]],6)),"")</f>
        <v>5521</v>
      </c>
      <c r="AT216" s="6" t="str">
        <f>+IFERROR(VLOOKUP(AR216,Auxiliar!$A:$C,2,0),"")</f>
        <v>LATONES</v>
      </c>
      <c r="AU216" s="7" t="str">
        <f>+IFERROR(VLOOKUP(AR216,Auxiliar!$A:$C,3,0),"")</f>
        <v>2b 3% | 4b 5% | 5b 8% | 193 0%</v>
      </c>
      <c r="AW216" s="1"/>
      <c r="AX216" s="1" t="s">
        <v>32</v>
      </c>
      <c r="AY216" s="6" t="str">
        <f>+IFERROR(VALUE(RIGHT(Tabla9[[#This Row],[B2B]],6)),"")</f>
        <v/>
      </c>
      <c r="AZ216" s="6" t="str">
        <f>+IFERROR(VLOOKUP(AX216,Auxiliar!$A:$C,2,0),"")</f>
        <v>LATONES</v>
      </c>
      <c r="BA216" s="7" t="str">
        <f>+IFERROR(VLOOKUP(AX216,Auxiliar!$A:$C,3,0),"")</f>
        <v>2b 3% | 4b 4% | 6b 5% | 10b 8%  | 385b 0%</v>
      </c>
      <c r="BC216" s="1"/>
      <c r="BD216" s="1" t="s">
        <v>33</v>
      </c>
      <c r="BE216" s="6" t="str">
        <f>+IFERROR(VALUE(RIGHT(Tabla10[[#This Row],[B2B]],6)),"")</f>
        <v/>
      </c>
      <c r="BF216" s="6" t="str">
        <f>+IFERROR(VLOOKUP(BD216,Auxiliar!$A:$C,2,0),"")</f>
        <v>LATONES</v>
      </c>
      <c r="BG216" s="7" t="str">
        <f>+IFERROR(VLOOKUP(BD216,Auxiliar!$A:$C,3,0),"")</f>
        <v>6b 4% | 12b 5% | 15b 8% | 385b 0%</v>
      </c>
      <c r="BI216" s="1"/>
      <c r="BJ216" s="1"/>
      <c r="BK216" s="6" t="str">
        <f>+IFERROR(VALUE(RIGHT(Tabla11[[#This Row],[B2B]],6)),"")</f>
        <v/>
      </c>
      <c r="BL216" s="6" t="str">
        <f>+IFERROR(VLOOKUP(BJ216,Auxiliar!$A:$C,2,0),"")</f>
        <v/>
      </c>
      <c r="BM216" s="7" t="str">
        <f>+IFERROR(VLOOKUP(BJ216,Auxiliar!$A:$C,3,0),"")</f>
        <v/>
      </c>
      <c r="BO216" s="1">
        <v>5041</v>
      </c>
      <c r="BP216" s="1" t="s">
        <v>39</v>
      </c>
      <c r="BQ216" s="6">
        <f>+IFERROR(VALUE(RIGHT(Tabla12[[#This Row],[B2B]],6)),"")</f>
        <v>5041</v>
      </c>
      <c r="BR216" s="6" t="str">
        <f>+IFERROR(VLOOKUP(BP216,Auxiliar!$A:$C,2,0),"")</f>
        <v>VALUE LITRO</v>
      </c>
      <c r="BS216" s="7" t="str">
        <f>+IFERROR(VLOOKUP(BP216,Auxiliar!$A:$C,3,0),"")</f>
        <v>1b 12%</v>
      </c>
      <c r="CA216" s="1">
        <v>2830</v>
      </c>
      <c r="CB216" s="1" t="s">
        <v>35</v>
      </c>
      <c r="CC216" s="6">
        <f>+IFERROR(VALUE(RIGHT(Tabla14[[#This Row],[B2B]],6)),"")</f>
        <v>2830</v>
      </c>
      <c r="CD216" s="6" t="str">
        <f>+IFERROR(VLOOKUP(CB216,Auxiliar!$A:$C,2,0),"")</f>
        <v>Corona 710cc</v>
      </c>
      <c r="CE216" s="7" t="str">
        <f>+IFERROR(VLOOKUP(CB216,Auxiliar!$A:$C,3,0),"")</f>
        <v>1b 10% | 85b 0%</v>
      </c>
      <c r="CG216" s="1"/>
      <c r="CH216" s="1"/>
      <c r="CI216" s="6" t="str">
        <f>+IFERROR(VALUE(RIGHT(Tabla15[[#This Row],[B2B]],6)),"")</f>
        <v/>
      </c>
      <c r="CJ216" s="6" t="str">
        <f>+IFERROR(VLOOKUP(CH216,Auxiliar!$A:$C,2,0),"")</f>
        <v/>
      </c>
      <c r="CK216" s="7" t="str">
        <f>+IFERROR(VLOOKUP(CH216,Auxiliar!$A:$C,3,0),"")</f>
        <v/>
      </c>
      <c r="CM216" s="1">
        <v>2772</v>
      </c>
      <c r="CN216" s="1" t="s">
        <v>20</v>
      </c>
      <c r="CO216" s="6">
        <v>2772</v>
      </c>
      <c r="CP216" s="6" t="s">
        <v>20</v>
      </c>
      <c r="CQ216" s="7" t="s">
        <v>21</v>
      </c>
      <c r="CS216" s="1"/>
      <c r="CT216" s="1"/>
      <c r="CU216" s="6" t="str">
        <f>+IFERROR(VALUE(RIGHT(Tabla17[[#This Row],[B2B]],6)),"")</f>
        <v/>
      </c>
      <c r="CV216" s="6" t="str">
        <f>+IFERROR(VLOOKUP(CT216,Auxiliar!$A:$C,2,0),"")</f>
        <v/>
      </c>
      <c r="CW216" s="7" t="str">
        <f>+IFERROR(VLOOKUP(CT216,Auxiliar!$A:$C,3,0),"")</f>
        <v/>
      </c>
      <c r="CY216" s="1">
        <v>2772</v>
      </c>
      <c r="CZ216" s="1" t="s">
        <v>16</v>
      </c>
      <c r="DA216" s="6">
        <f>+IFERROR(VALUE(RIGHT(Tabla18[[#This Row],[B2B]],6)),"")</f>
        <v>2772</v>
      </c>
      <c r="DB216" s="6" t="str">
        <f>+IFERROR(VLOOKUP(CZ216,Auxiliar!$A:$C,2,0),"")</f>
        <v>PREMIUM</v>
      </c>
      <c r="DC216" s="7" t="str">
        <f>+IFERROR(VLOOKUP(CZ216,Auxiliar!$A:$C,3,0),"")</f>
        <v>0b 0% | 2b 2% | 5b 3,5% | 10b 5%</v>
      </c>
      <c r="DE216" s="1">
        <v>2772</v>
      </c>
      <c r="DF216" s="1" t="s">
        <v>19</v>
      </c>
      <c r="DG216" s="6">
        <f>+IFERROR(VALUE(RIGHT(Tabla19[[#This Row],[B2B]],6)),"")</f>
        <v>2772</v>
      </c>
      <c r="DH216" s="6" t="str">
        <f>+IFERROR(VLOOKUP(DF216,Auxiliar!$A:$C,2,0),"")</f>
        <v>MICHELOB</v>
      </c>
      <c r="DI216" s="7" t="str">
        <f>+IFERROR(VLOOKUP(DF216,Auxiliar!$A:$C,3,0),"")</f>
        <v>1b 7% | 3b 22% | 8b 27%</v>
      </c>
      <c r="DK216" s="1"/>
      <c r="DL216" s="1"/>
      <c r="DM216" s="6" t="str">
        <f>+IFERROR(VALUE(RIGHT(Tabla20[[#This Row],[B2B]],6)),"")</f>
        <v/>
      </c>
      <c r="DN216" s="6" t="str">
        <f>+IFERROR(VLOOKUP(DL216,Auxiliar!$A:$C,2,0),"")</f>
        <v/>
      </c>
      <c r="DO216" s="7" t="str">
        <f>+IFERROR(VLOOKUP(DL216,Auxiliar!$A:$C,3,0),"")</f>
        <v/>
      </c>
      <c r="DQ216" s="1">
        <v>2777</v>
      </c>
      <c r="DR216" s="12" t="s">
        <v>24</v>
      </c>
      <c r="DS216" s="6">
        <f>+IFERROR(VALUE(RIGHT(Tabla21[[#This Row],[B2B]],6)),"")</f>
        <v>2777</v>
      </c>
      <c r="DT216" s="6" t="str">
        <f>+IFERROR(VLOOKUP(DR216,Auxiliar!$A:$C,2,0),"")</f>
        <v>CORONA PORRON</v>
      </c>
      <c r="DU216" s="7" t="str">
        <f>+IFERROR(VLOOKUP(DR216,Auxiliar!$A:$C,3,0),"")</f>
        <v>1b 5% | 20b 0%</v>
      </c>
      <c r="DW216" s="1">
        <v>5052</v>
      </c>
      <c r="DX216" s="12" t="s">
        <v>43</v>
      </c>
      <c r="DY216" s="6">
        <f>+IFERROR(VALUE(RIGHT(Tabla22[[#This Row],[B2B]],6)),"")</f>
        <v>5052</v>
      </c>
      <c r="DZ216" s="6" t="str">
        <f>+IFERROR(VLOOKUP(DX216,Auxiliar!$A:$C,2,0),"")</f>
        <v xml:space="preserve">VALUE LATA </v>
      </c>
      <c r="EA216" s="7" t="str">
        <f>+IFERROR(VLOOKUP(DX216,Auxiliar!$A:$C,3,0),"")</f>
        <v>1b 15% | 100b 18%</v>
      </c>
      <c r="EC216" s="1">
        <v>6063</v>
      </c>
      <c r="ED216" s="12" t="s">
        <v>47</v>
      </c>
      <c r="EE216" s="6">
        <f>+IFERROR(VALUE(RIGHT(Tabla23[[#This Row],[B2B]],6)),"")</f>
        <v>6063</v>
      </c>
      <c r="EF216" s="6" t="str">
        <f>+IFERROR(VLOOKUP(ED216,Auxiliar!$A:$C,2,0),"")</f>
        <v>VALUE LATON</v>
      </c>
      <c r="EG216" s="7" t="str">
        <f>+IFERROR(VLOOKUP(ED216,Auxiliar!$A:$C,3,0),"")</f>
        <v>1b 10% | 5b 15% | 192b 0%</v>
      </c>
      <c r="EI216" s="1"/>
      <c r="EJ216" s="12"/>
      <c r="EK216" s="6" t="str">
        <f>+IFERROR(VALUE(RIGHT(Tabla24[[#This Row],[B2B]],6)),"")</f>
        <v/>
      </c>
      <c r="EL216" s="6" t="str">
        <f>+IFERROR(VLOOKUP(EJ216,Auxiliar!$A:$C,2,0),"")</f>
        <v/>
      </c>
      <c r="EM216" s="7" t="str">
        <f>+IFERROR(VLOOKUP(EJ216,Auxiliar!$A:$C,3,0),"")</f>
        <v/>
      </c>
      <c r="EO216" s="1"/>
      <c r="EP216" s="12"/>
      <c r="EQ216" s="6" t="str">
        <f>+IFERROR(VALUE(RIGHT(Tabla25[[#This Row],[B2B]],6)),"")</f>
        <v/>
      </c>
      <c r="ER216" s="6" t="str">
        <f>+IFERROR(VLOOKUP(EP216,Auxiliar!$A:$C,2,0),"")</f>
        <v/>
      </c>
      <c r="ES216" s="7" t="str">
        <f>+IFERROR(VLOOKUP(EP216,Auxiliar!$A:$C,3,0),"")</f>
        <v/>
      </c>
      <c r="EU216" s="1"/>
      <c r="EV216" s="12"/>
      <c r="EW216" s="6" t="str">
        <f>+IFERROR(VALUE(RIGHT(Tabla26[[#This Row],[B2B]],6)),"")</f>
        <v/>
      </c>
      <c r="EX216" s="6" t="str">
        <f>+IFERROR(VLOOKUP(EV216,Auxiliar!$A:$C,2,0),"")</f>
        <v/>
      </c>
      <c r="EY216" s="7" t="str">
        <f>+IFERROR(VLOOKUP(EV216,Auxiliar!$A:$C,3,0),"")</f>
        <v/>
      </c>
      <c r="EZ216" s="1"/>
      <c r="FA216" s="12"/>
      <c r="FB216" s="6" t="str">
        <f>+IFERROR(VALUE(RIGHT(Tabla27[[#This Row],[B2B]],6)),"")</f>
        <v/>
      </c>
      <c r="FC216" s="6" t="str">
        <f>+IFERROR(VLOOKUP(FA216,Auxiliar!$A:$C,2,0),"")</f>
        <v/>
      </c>
      <c r="FD216" s="7" t="str">
        <f>+IFERROR(VLOOKUP(FA216,Auxiliar!$A:$C,3,0),"")</f>
        <v/>
      </c>
      <c r="FE216" s="1"/>
      <c r="FF216" s="12"/>
      <c r="FG216" s="6" t="str">
        <f>+IFERROR(VALUE(RIGHT(Tabla28[[#This Row],[B2B]],6)),"")</f>
        <v/>
      </c>
      <c r="FH216" s="6" t="str">
        <f>+IFERROR(VLOOKUP(FF216,Auxiliar!$A:$C,2,0),"")</f>
        <v/>
      </c>
      <c r="FI216" s="7" t="str">
        <f>+IFERROR(VLOOKUP(FF216,Auxiliar!$A:$C,3,0),"")</f>
        <v/>
      </c>
      <c r="FJ216" s="1"/>
      <c r="FK216" s="12"/>
      <c r="FL216" s="6" t="str">
        <f>+IFERROR(VALUE(RIGHT(Tabla29[[#This Row],[B2B]],6)),"")</f>
        <v/>
      </c>
      <c r="FM216" s="6" t="str">
        <f>+IFERROR(VLOOKUP(FK216,Auxiliar!$A:$C,2,0),"")</f>
        <v/>
      </c>
      <c r="FN216" s="7" t="str">
        <f>+IFERROR(VLOOKUP(FK216,Auxiliar!$A:$C,3,0),"")</f>
        <v/>
      </c>
      <c r="FO216" s="1"/>
      <c r="FP216" s="12"/>
      <c r="FQ216" s="6" t="str">
        <f>+IFERROR(VALUE(RIGHT(Tabla30[[#This Row],[B2B]],6)),"")</f>
        <v/>
      </c>
      <c r="FR216" s="6" t="str">
        <f>+IFERROR(VLOOKUP(FP216,Auxiliar!$A:$C,2,0),"")</f>
        <v/>
      </c>
      <c r="FS216" s="7"/>
      <c r="FT216" s="1"/>
      <c r="FU216" s="12"/>
      <c r="FV216" s="6" t="str">
        <f>+IFERROR(VALUE(RIGHT(Tabla31[[#This Row],[B2B]],6)),"")</f>
        <v/>
      </c>
      <c r="FW216" s="6" t="str">
        <f>+IFERROR(VLOOKUP(FU216,Auxiliar!$A:$C,2,0),"")</f>
        <v/>
      </c>
      <c r="FX216" s="7" t="str">
        <f>+IFERROR(VLOOKUP(FU216,Auxiliar!$A:$C,3,0),"")</f>
        <v/>
      </c>
      <c r="FY216" s="1"/>
      <c r="FZ216" s="12"/>
      <c r="GA216" s="6" t="str">
        <f>+IFERROR(VALUE(RIGHT(Tabla32[[#This Row],[B2B]],6)),"")</f>
        <v/>
      </c>
      <c r="GB216" s="6" t="str">
        <f>+IFERROR(VLOOKUP(FZ216,Auxiliar!$A:$C,2,0),"")</f>
        <v/>
      </c>
      <c r="GC216" s="7" t="str">
        <f>+IFERROR(VLOOKUP(FZ216,Auxiliar!$A:$C,3,0),"")</f>
        <v/>
      </c>
      <c r="GD216" s="1"/>
      <c r="GE216" s="12"/>
      <c r="GF216" s="6" t="str">
        <f>+IFERROR(VALUE(RIGHT(Tabla33[[#This Row],[B2B]],6)),"")</f>
        <v/>
      </c>
      <c r="GG216" s="6" t="str">
        <f>+IFERROR(VLOOKUP(GE216,Auxiliar!$A:$C,2,0),"")</f>
        <v/>
      </c>
      <c r="GH216" s="7" t="str">
        <f>+IFERROR(VLOOKUP(GE216,Auxiliar!$A:$C,3,0),"")</f>
        <v/>
      </c>
    </row>
    <row r="217" spans="1:190" x14ac:dyDescent="0.25">
      <c r="A217" s="1"/>
      <c r="B217" s="1"/>
      <c r="C217" t="str">
        <f>+IFERROR(VALUE(RIGHT(Tabla1[[#This Row],[B2B]],6)),"")</f>
        <v/>
      </c>
      <c r="D217" t="str">
        <f>+IFERROR(VLOOKUP(B217,Auxiliar!$A:$C,2,0),"")</f>
        <v/>
      </c>
      <c r="E217" s="5" t="str">
        <f>+IFERROR(VLOOKUP(B217,Auxiliar!$A:$C,3,0),"")</f>
        <v/>
      </c>
      <c r="S217" s="1">
        <v>3532</v>
      </c>
      <c r="T217" s="1" t="s">
        <v>9</v>
      </c>
      <c r="U217" s="6">
        <f>+IFERROR(VALUE(RIGHT(Tabla4[[#This Row],[B2B]],6)),"")</f>
        <v>3532</v>
      </c>
      <c r="V217" s="6" t="str">
        <f>+IFERROR(VLOOKUP(T217,Auxiliar!$A:$C,2,0),"")</f>
        <v>CORE</v>
      </c>
      <c r="W217" s="7" t="str">
        <f>+IFERROR(VLOOKUP(T217,Auxiliar!$A:$C,3,0),"")</f>
        <v>0b 1% | 2b 5% | 4b 6%</v>
      </c>
      <c r="Y217" s="1">
        <v>6373</v>
      </c>
      <c r="Z217" s="1" t="s">
        <v>10</v>
      </c>
      <c r="AA217" s="6">
        <f>+IFERROR(VALUE(RIGHT(Tabla5[[#This Row],[B2B]],6)),"")</f>
        <v>6373</v>
      </c>
      <c r="AB217" s="6" t="str">
        <f>+IFERROR(VLOOKUP(Z217,Auxiliar!$A:$C,2,0),"")</f>
        <v>CORE</v>
      </c>
      <c r="AC217" s="7" t="str">
        <f>+IFERROR(VLOOKUP(Z217,Auxiliar!$A:$C,3,0),"")</f>
        <v>0b 1% | 3b 4% | 5b 6%</v>
      </c>
      <c r="AK217" s="1">
        <v>3368</v>
      </c>
      <c r="AL217" s="1" t="s">
        <v>30</v>
      </c>
      <c r="AM217" s="6">
        <f>+IFERROR(VALUE(RIGHT(Tabla7[[#This Row],[B2B]],6)),"")</f>
        <v>3368</v>
      </c>
      <c r="AN217" s="6" t="str">
        <f>+IFERROR(VLOOKUP(AL217,Auxiliar!$A:$C,2,0),"")</f>
        <v>LATONES</v>
      </c>
      <c r="AO217" s="7" t="str">
        <f>+IFERROR(VLOOKUP(AL217,Auxiliar!$A:$C,3,0),"")</f>
        <v>1b 4% | 5b 7% | 97b 0%</v>
      </c>
      <c r="AQ217" s="1">
        <v>5526</v>
      </c>
      <c r="AR217" s="1" t="s">
        <v>31</v>
      </c>
      <c r="AS217" s="6">
        <f>+IFERROR(VALUE(RIGHT(Tabla8[[#This Row],[B2B]],6)),"")</f>
        <v>5526</v>
      </c>
      <c r="AT217" s="6" t="str">
        <f>+IFERROR(VLOOKUP(AR217,Auxiliar!$A:$C,2,0),"")</f>
        <v>LATONES</v>
      </c>
      <c r="AU217" s="7" t="str">
        <f>+IFERROR(VLOOKUP(AR217,Auxiliar!$A:$C,3,0),"")</f>
        <v>2b 3% | 4b 5% | 5b 8% | 193 0%</v>
      </c>
      <c r="AW217" s="1"/>
      <c r="AX217" s="1" t="s">
        <v>32</v>
      </c>
      <c r="AY217" s="6" t="str">
        <f>+IFERROR(VALUE(RIGHT(Tabla9[[#This Row],[B2B]],6)),"")</f>
        <v/>
      </c>
      <c r="AZ217" s="6" t="str">
        <f>+IFERROR(VLOOKUP(AX217,Auxiliar!$A:$C,2,0),"")</f>
        <v>LATONES</v>
      </c>
      <c r="BA217" s="7" t="str">
        <f>+IFERROR(VLOOKUP(AX217,Auxiliar!$A:$C,3,0),"")</f>
        <v>2b 3% | 4b 4% | 6b 5% | 10b 8%  | 385b 0%</v>
      </c>
      <c r="BC217" s="1"/>
      <c r="BD217" s="1" t="s">
        <v>33</v>
      </c>
      <c r="BE217" s="6" t="str">
        <f>+IFERROR(VALUE(RIGHT(Tabla10[[#This Row],[B2B]],6)),"")</f>
        <v/>
      </c>
      <c r="BF217" s="6" t="str">
        <f>+IFERROR(VLOOKUP(BD217,Auxiliar!$A:$C,2,0),"")</f>
        <v>LATONES</v>
      </c>
      <c r="BG217" s="7" t="str">
        <f>+IFERROR(VLOOKUP(BD217,Auxiliar!$A:$C,3,0),"")</f>
        <v>6b 4% | 12b 5% | 15b 8% | 385b 0%</v>
      </c>
      <c r="BI217" s="1"/>
      <c r="BJ217" s="1"/>
      <c r="BK217" s="6" t="str">
        <f>+IFERROR(VALUE(RIGHT(Tabla11[[#This Row],[B2B]],6)),"")</f>
        <v/>
      </c>
      <c r="BL217" s="6" t="str">
        <f>+IFERROR(VLOOKUP(BJ217,Auxiliar!$A:$C,2,0),"")</f>
        <v/>
      </c>
      <c r="BM217" s="7" t="str">
        <f>+IFERROR(VLOOKUP(BJ217,Auxiliar!$A:$C,3,0),"")</f>
        <v/>
      </c>
      <c r="BO217" s="1">
        <v>5051</v>
      </c>
      <c r="BP217" s="1" t="s">
        <v>39</v>
      </c>
      <c r="BQ217" s="6">
        <f>+IFERROR(VALUE(RIGHT(Tabla12[[#This Row],[B2B]],6)),"")</f>
        <v>5051</v>
      </c>
      <c r="BR217" s="6" t="str">
        <f>+IFERROR(VLOOKUP(BP217,Auxiliar!$A:$C,2,0),"")</f>
        <v>VALUE LITRO</v>
      </c>
      <c r="BS217" s="7" t="str">
        <f>+IFERROR(VLOOKUP(BP217,Auxiliar!$A:$C,3,0),"")</f>
        <v>1b 12%</v>
      </c>
      <c r="CA217" s="1">
        <v>2833</v>
      </c>
      <c r="CB217" s="1" t="s">
        <v>35</v>
      </c>
      <c r="CC217" s="6">
        <f>+IFERROR(VALUE(RIGHT(Tabla14[[#This Row],[B2B]],6)),"")</f>
        <v>2833</v>
      </c>
      <c r="CD217" s="6" t="str">
        <f>+IFERROR(VLOOKUP(CB217,Auxiliar!$A:$C,2,0),"")</f>
        <v>Corona 710cc</v>
      </c>
      <c r="CE217" s="7" t="str">
        <f>+IFERROR(VLOOKUP(CB217,Auxiliar!$A:$C,3,0),"")</f>
        <v>1b 10% | 85b 0%</v>
      </c>
      <c r="CG217" s="1"/>
      <c r="CH217" s="1"/>
      <c r="CI217" s="6" t="str">
        <f>+IFERROR(VALUE(RIGHT(Tabla15[[#This Row],[B2B]],6)),"")</f>
        <v/>
      </c>
      <c r="CJ217" s="6" t="str">
        <f>+IFERROR(VLOOKUP(CH217,Auxiliar!$A:$C,2,0),"")</f>
        <v/>
      </c>
      <c r="CK217" s="7" t="str">
        <f>+IFERROR(VLOOKUP(CH217,Auxiliar!$A:$C,3,0),"")</f>
        <v/>
      </c>
      <c r="CM217" s="1">
        <v>2777</v>
      </c>
      <c r="CN217" s="1" t="s">
        <v>20</v>
      </c>
      <c r="CO217" s="6">
        <v>2777</v>
      </c>
      <c r="CP217" s="6" t="s">
        <v>20</v>
      </c>
      <c r="CQ217" s="7" t="s">
        <v>21</v>
      </c>
      <c r="CS217" s="1"/>
      <c r="CT217" s="1"/>
      <c r="CU217" s="6" t="str">
        <f>+IFERROR(VALUE(RIGHT(Tabla17[[#This Row],[B2B]],6)),"")</f>
        <v/>
      </c>
      <c r="CV217" s="6" t="str">
        <f>+IFERROR(VLOOKUP(CT217,Auxiliar!$A:$C,2,0),"")</f>
        <v/>
      </c>
      <c r="CW217" s="7" t="str">
        <f>+IFERROR(VLOOKUP(CT217,Auxiliar!$A:$C,3,0),"")</f>
        <v/>
      </c>
      <c r="CY217" s="1">
        <v>2777</v>
      </c>
      <c r="CZ217" s="1" t="s">
        <v>16</v>
      </c>
      <c r="DA217" s="6">
        <f>+IFERROR(VALUE(RIGHT(Tabla18[[#This Row],[B2B]],6)),"")</f>
        <v>2777</v>
      </c>
      <c r="DB217" s="6" t="str">
        <f>+IFERROR(VLOOKUP(CZ217,Auxiliar!$A:$C,2,0),"")</f>
        <v>PREMIUM</v>
      </c>
      <c r="DC217" s="7" t="str">
        <f>+IFERROR(VLOOKUP(CZ217,Auxiliar!$A:$C,3,0),"")</f>
        <v>0b 0% | 2b 2% | 5b 3,5% | 10b 5%</v>
      </c>
      <c r="DE217" s="1">
        <v>2777</v>
      </c>
      <c r="DF217" s="1" t="s">
        <v>19</v>
      </c>
      <c r="DG217" s="6">
        <f>+IFERROR(VALUE(RIGHT(Tabla19[[#This Row],[B2B]],6)),"")</f>
        <v>2777</v>
      </c>
      <c r="DH217" s="6" t="str">
        <f>+IFERROR(VLOOKUP(DF217,Auxiliar!$A:$C,2,0),"")</f>
        <v>MICHELOB</v>
      </c>
      <c r="DI217" s="7" t="str">
        <f>+IFERROR(VLOOKUP(DF217,Auxiliar!$A:$C,3,0),"")</f>
        <v>1b 7% | 3b 22% | 8b 27%</v>
      </c>
      <c r="DK217" s="1"/>
      <c r="DL217" s="1"/>
      <c r="DM217" s="6" t="str">
        <f>+IFERROR(VALUE(RIGHT(Tabla20[[#This Row],[B2B]],6)),"")</f>
        <v/>
      </c>
      <c r="DN217" s="6" t="str">
        <f>+IFERROR(VLOOKUP(DL217,Auxiliar!$A:$C,2,0),"")</f>
        <v/>
      </c>
      <c r="DO217" s="7" t="str">
        <f>+IFERROR(VLOOKUP(DL217,Auxiliar!$A:$C,3,0),"")</f>
        <v/>
      </c>
      <c r="DQ217" s="1">
        <v>2782</v>
      </c>
      <c r="DR217" s="12" t="s">
        <v>24</v>
      </c>
      <c r="DS217" s="6">
        <f>+IFERROR(VALUE(RIGHT(Tabla21[[#This Row],[B2B]],6)),"")</f>
        <v>2782</v>
      </c>
      <c r="DT217" s="6" t="str">
        <f>+IFERROR(VLOOKUP(DR217,Auxiliar!$A:$C,2,0),"")</f>
        <v>CORONA PORRON</v>
      </c>
      <c r="DU217" s="7" t="str">
        <f>+IFERROR(VLOOKUP(DR217,Auxiliar!$A:$C,3,0),"")</f>
        <v>1b 5% | 20b 0%</v>
      </c>
      <c r="DW217" s="1">
        <v>5053</v>
      </c>
      <c r="DX217" s="12" t="s">
        <v>43</v>
      </c>
      <c r="DY217" s="6">
        <f>+IFERROR(VALUE(RIGHT(Tabla22[[#This Row],[B2B]],6)),"")</f>
        <v>5053</v>
      </c>
      <c r="DZ217" s="6" t="str">
        <f>+IFERROR(VLOOKUP(DX217,Auxiliar!$A:$C,2,0),"")</f>
        <v xml:space="preserve">VALUE LATA </v>
      </c>
      <c r="EA217" s="7" t="str">
        <f>+IFERROR(VLOOKUP(DX217,Auxiliar!$A:$C,3,0),"")</f>
        <v>1b 15% | 100b 18%</v>
      </c>
      <c r="EC217" s="1">
        <v>5041</v>
      </c>
      <c r="ED217" s="12" t="s">
        <v>47</v>
      </c>
      <c r="EE217" s="6">
        <f>+IFERROR(VALUE(RIGHT(Tabla23[[#This Row],[B2B]],6)),"")</f>
        <v>5041</v>
      </c>
      <c r="EF217" s="6" t="str">
        <f>+IFERROR(VLOOKUP(ED217,Auxiliar!$A:$C,2,0),"")</f>
        <v>VALUE LATON</v>
      </c>
      <c r="EG217" s="7" t="str">
        <f>+IFERROR(VLOOKUP(ED217,Auxiliar!$A:$C,3,0),"")</f>
        <v>1b 10% | 5b 15% | 192b 0%</v>
      </c>
      <c r="EI217" s="1"/>
      <c r="EJ217" s="12"/>
      <c r="EK217" s="6" t="str">
        <f>+IFERROR(VALUE(RIGHT(Tabla24[[#This Row],[B2B]],6)),"")</f>
        <v/>
      </c>
      <c r="EL217" s="6" t="str">
        <f>+IFERROR(VLOOKUP(EJ217,Auxiliar!$A:$C,2,0),"")</f>
        <v/>
      </c>
      <c r="EM217" s="7" t="str">
        <f>+IFERROR(VLOOKUP(EJ217,Auxiliar!$A:$C,3,0),"")</f>
        <v/>
      </c>
      <c r="EO217" s="1"/>
      <c r="EP217" s="12"/>
      <c r="EQ217" s="6" t="str">
        <f>+IFERROR(VALUE(RIGHT(Tabla25[[#This Row],[B2B]],6)),"")</f>
        <v/>
      </c>
      <c r="ER217" s="6" t="str">
        <f>+IFERROR(VLOOKUP(EP217,Auxiliar!$A:$C,2,0),"")</f>
        <v/>
      </c>
      <c r="ES217" s="7" t="str">
        <f>+IFERROR(VLOOKUP(EP217,Auxiliar!$A:$C,3,0),"")</f>
        <v/>
      </c>
      <c r="EU217" s="1"/>
      <c r="EV217" s="12"/>
      <c r="EW217" s="6" t="str">
        <f>+IFERROR(VALUE(RIGHT(Tabla26[[#This Row],[B2B]],6)),"")</f>
        <v/>
      </c>
      <c r="EX217" s="6" t="str">
        <f>+IFERROR(VLOOKUP(EV217,Auxiliar!$A:$C,2,0),"")</f>
        <v/>
      </c>
      <c r="EY217" s="7" t="str">
        <f>+IFERROR(VLOOKUP(EV217,Auxiliar!$A:$C,3,0),"")</f>
        <v/>
      </c>
      <c r="EZ217" s="1"/>
      <c r="FA217" s="12"/>
      <c r="FB217" s="6" t="str">
        <f>+IFERROR(VALUE(RIGHT(Tabla27[[#This Row],[B2B]],6)),"")</f>
        <v/>
      </c>
      <c r="FC217" s="6" t="str">
        <f>+IFERROR(VLOOKUP(FA217,Auxiliar!$A:$C,2,0),"")</f>
        <v/>
      </c>
      <c r="FD217" s="7" t="str">
        <f>+IFERROR(VLOOKUP(FA217,Auxiliar!$A:$C,3,0),"")</f>
        <v/>
      </c>
      <c r="FE217" s="1"/>
      <c r="FF217" s="12"/>
      <c r="FG217" s="6" t="str">
        <f>+IFERROR(VALUE(RIGHT(Tabla28[[#This Row],[B2B]],6)),"")</f>
        <v/>
      </c>
      <c r="FH217" s="6" t="str">
        <f>+IFERROR(VLOOKUP(FF217,Auxiliar!$A:$C,2,0),"")</f>
        <v/>
      </c>
      <c r="FI217" s="7" t="str">
        <f>+IFERROR(VLOOKUP(FF217,Auxiliar!$A:$C,3,0),"")</f>
        <v/>
      </c>
      <c r="FJ217" s="1"/>
      <c r="FK217" s="12"/>
      <c r="FL217" s="6" t="str">
        <f>+IFERROR(VALUE(RIGHT(Tabla29[[#This Row],[B2B]],6)),"")</f>
        <v/>
      </c>
      <c r="FM217" s="6" t="str">
        <f>+IFERROR(VLOOKUP(FK217,Auxiliar!$A:$C,2,0),"")</f>
        <v/>
      </c>
      <c r="FN217" s="7" t="str">
        <f>+IFERROR(VLOOKUP(FK217,Auxiliar!$A:$C,3,0),"")</f>
        <v/>
      </c>
      <c r="FO217" s="1"/>
      <c r="FP217" s="12"/>
      <c r="FQ217" s="6" t="str">
        <f>+IFERROR(VALUE(RIGHT(Tabla30[[#This Row],[B2B]],6)),"")</f>
        <v/>
      </c>
      <c r="FR217" s="6" t="str">
        <f>+IFERROR(VLOOKUP(FP217,Auxiliar!$A:$C,2,0),"")</f>
        <v/>
      </c>
      <c r="FS217" s="7"/>
      <c r="FT217" s="1"/>
      <c r="FU217" s="12"/>
      <c r="FV217" s="6" t="str">
        <f>+IFERROR(VALUE(RIGHT(Tabla31[[#This Row],[B2B]],6)),"")</f>
        <v/>
      </c>
      <c r="FW217" s="6" t="str">
        <f>+IFERROR(VLOOKUP(FU217,Auxiliar!$A:$C,2,0),"")</f>
        <v/>
      </c>
      <c r="FX217" s="7" t="str">
        <f>+IFERROR(VLOOKUP(FU217,Auxiliar!$A:$C,3,0),"")</f>
        <v/>
      </c>
      <c r="FY217" s="1"/>
      <c r="FZ217" s="12"/>
      <c r="GA217" s="6" t="str">
        <f>+IFERROR(VALUE(RIGHT(Tabla32[[#This Row],[B2B]],6)),"")</f>
        <v/>
      </c>
      <c r="GB217" s="6" t="str">
        <f>+IFERROR(VLOOKUP(FZ217,Auxiliar!$A:$C,2,0),"")</f>
        <v/>
      </c>
      <c r="GC217" s="7" t="str">
        <f>+IFERROR(VLOOKUP(FZ217,Auxiliar!$A:$C,3,0),"")</f>
        <v/>
      </c>
      <c r="GD217" s="1"/>
      <c r="GE217" s="12"/>
      <c r="GF217" s="6" t="str">
        <f>+IFERROR(VALUE(RIGHT(Tabla33[[#This Row],[B2B]],6)),"")</f>
        <v/>
      </c>
      <c r="GG217" s="6" t="str">
        <f>+IFERROR(VLOOKUP(GE217,Auxiliar!$A:$C,2,0),"")</f>
        <v/>
      </c>
      <c r="GH217" s="7" t="str">
        <f>+IFERROR(VLOOKUP(GE217,Auxiliar!$A:$C,3,0),"")</f>
        <v/>
      </c>
    </row>
    <row r="218" spans="1:190" x14ac:dyDescent="0.25">
      <c r="A218" s="1"/>
      <c r="B218" s="1"/>
      <c r="C218" t="str">
        <f>+IFERROR(VALUE(RIGHT(Tabla1[[#This Row],[B2B]],6)),"")</f>
        <v/>
      </c>
      <c r="D218" t="str">
        <f>+IFERROR(VLOOKUP(B218,Auxiliar!$A:$C,2,0),"")</f>
        <v/>
      </c>
      <c r="E218" s="5" t="str">
        <f>+IFERROR(VLOOKUP(B218,Auxiliar!$A:$C,3,0),"")</f>
        <v/>
      </c>
      <c r="S218" s="1">
        <v>3533</v>
      </c>
      <c r="T218" s="1" t="s">
        <v>9</v>
      </c>
      <c r="U218" s="6">
        <f>+IFERROR(VALUE(RIGHT(Tabla4[[#This Row],[B2B]],6)),"")</f>
        <v>3533</v>
      </c>
      <c r="V218" s="6" t="str">
        <f>+IFERROR(VLOOKUP(T218,Auxiliar!$A:$C,2,0),"")</f>
        <v>CORE</v>
      </c>
      <c r="W218" s="7" t="str">
        <f>+IFERROR(VLOOKUP(T218,Auxiliar!$A:$C,3,0),"")</f>
        <v>0b 1% | 2b 5% | 4b 6%</v>
      </c>
      <c r="Y218" s="1">
        <v>6377</v>
      </c>
      <c r="Z218" s="1" t="s">
        <v>10</v>
      </c>
      <c r="AA218" s="6">
        <f>+IFERROR(VALUE(RIGHT(Tabla5[[#This Row],[B2B]],6)),"")</f>
        <v>6377</v>
      </c>
      <c r="AB218" s="6" t="str">
        <f>+IFERROR(VLOOKUP(Z218,Auxiliar!$A:$C,2,0),"")</f>
        <v>CORE</v>
      </c>
      <c r="AC218" s="7" t="str">
        <f>+IFERROR(VLOOKUP(Z218,Auxiliar!$A:$C,3,0),"")</f>
        <v>0b 1% | 3b 4% | 5b 6%</v>
      </c>
      <c r="AK218" s="1">
        <v>3371</v>
      </c>
      <c r="AL218" s="1" t="s">
        <v>30</v>
      </c>
      <c r="AM218" s="6">
        <f>+IFERROR(VALUE(RIGHT(Tabla7[[#This Row],[B2B]],6)),"")</f>
        <v>3371</v>
      </c>
      <c r="AN218" s="6" t="str">
        <f>+IFERROR(VLOOKUP(AL218,Auxiliar!$A:$C,2,0),"")</f>
        <v>LATONES</v>
      </c>
      <c r="AO218" s="7" t="str">
        <f>+IFERROR(VLOOKUP(AL218,Auxiliar!$A:$C,3,0),"")</f>
        <v>1b 4% | 5b 7% | 97b 0%</v>
      </c>
      <c r="AQ218" s="1">
        <v>5535</v>
      </c>
      <c r="AR218" s="1" t="s">
        <v>31</v>
      </c>
      <c r="AS218" s="6">
        <f>+IFERROR(VALUE(RIGHT(Tabla8[[#This Row],[B2B]],6)),"")</f>
        <v>5535</v>
      </c>
      <c r="AT218" s="6" t="str">
        <f>+IFERROR(VLOOKUP(AR218,Auxiliar!$A:$C,2,0),"")</f>
        <v>LATONES</v>
      </c>
      <c r="AU218" s="7" t="str">
        <f>+IFERROR(VLOOKUP(AR218,Auxiliar!$A:$C,3,0),"")</f>
        <v>2b 3% | 4b 5% | 5b 8% | 193 0%</v>
      </c>
      <c r="AW218" s="1"/>
      <c r="AX218" s="1" t="s">
        <v>32</v>
      </c>
      <c r="AY218" s="6" t="str">
        <f>+IFERROR(VALUE(RIGHT(Tabla9[[#This Row],[B2B]],6)),"")</f>
        <v/>
      </c>
      <c r="AZ218" s="6" t="str">
        <f>+IFERROR(VLOOKUP(AX218,Auxiliar!$A:$C,2,0),"")</f>
        <v>LATONES</v>
      </c>
      <c r="BA218" s="7" t="str">
        <f>+IFERROR(VLOOKUP(AX218,Auxiliar!$A:$C,3,0),"")</f>
        <v>2b 3% | 4b 4% | 6b 5% | 10b 8%  | 385b 0%</v>
      </c>
      <c r="BC218" s="1"/>
      <c r="BD218" s="1" t="s">
        <v>33</v>
      </c>
      <c r="BE218" s="6" t="str">
        <f>+IFERROR(VALUE(RIGHT(Tabla10[[#This Row],[B2B]],6)),"")</f>
        <v/>
      </c>
      <c r="BF218" s="6" t="str">
        <f>+IFERROR(VLOOKUP(BD218,Auxiliar!$A:$C,2,0),"")</f>
        <v>LATONES</v>
      </c>
      <c r="BG218" s="7" t="str">
        <f>+IFERROR(VLOOKUP(BD218,Auxiliar!$A:$C,3,0),"")</f>
        <v>6b 4% | 12b 5% | 15b 8% | 385b 0%</v>
      </c>
      <c r="BI218" s="1"/>
      <c r="BJ218" s="1"/>
      <c r="BK218" s="6" t="str">
        <f>+IFERROR(VALUE(RIGHT(Tabla11[[#This Row],[B2B]],6)),"")</f>
        <v/>
      </c>
      <c r="BL218" s="6" t="str">
        <f>+IFERROR(VLOOKUP(BJ218,Auxiliar!$A:$C,2,0),"")</f>
        <v/>
      </c>
      <c r="BM218" s="7" t="str">
        <f>+IFERROR(VLOOKUP(BJ218,Auxiliar!$A:$C,3,0),"")</f>
        <v/>
      </c>
      <c r="BO218" s="1">
        <v>5052</v>
      </c>
      <c r="BP218" s="1" t="s">
        <v>39</v>
      </c>
      <c r="BQ218" s="6">
        <f>+IFERROR(VALUE(RIGHT(Tabla12[[#This Row],[B2B]],6)),"")</f>
        <v>5052</v>
      </c>
      <c r="BR218" s="6" t="str">
        <f>+IFERROR(VLOOKUP(BP218,Auxiliar!$A:$C,2,0),"")</f>
        <v>VALUE LITRO</v>
      </c>
      <c r="BS218" s="7" t="str">
        <f>+IFERROR(VLOOKUP(BP218,Auxiliar!$A:$C,3,0),"")</f>
        <v>1b 12%</v>
      </c>
      <c r="CA218" s="1">
        <v>2836</v>
      </c>
      <c r="CB218" s="1" t="s">
        <v>35</v>
      </c>
      <c r="CC218" s="6">
        <f>+IFERROR(VALUE(RIGHT(Tabla14[[#This Row],[B2B]],6)),"")</f>
        <v>2836</v>
      </c>
      <c r="CD218" s="6" t="str">
        <f>+IFERROR(VLOOKUP(CB218,Auxiliar!$A:$C,2,0),"")</f>
        <v>Corona 710cc</v>
      </c>
      <c r="CE218" s="7" t="str">
        <f>+IFERROR(VLOOKUP(CB218,Auxiliar!$A:$C,3,0),"")</f>
        <v>1b 10% | 85b 0%</v>
      </c>
      <c r="CG218" s="1"/>
      <c r="CH218" s="1"/>
      <c r="CI218" s="6" t="str">
        <f>+IFERROR(VALUE(RIGHT(Tabla15[[#This Row],[B2B]],6)),"")</f>
        <v/>
      </c>
      <c r="CJ218" s="6" t="str">
        <f>+IFERROR(VLOOKUP(CH218,Auxiliar!$A:$C,2,0),"")</f>
        <v/>
      </c>
      <c r="CK218" s="7" t="str">
        <f>+IFERROR(VLOOKUP(CH218,Auxiliar!$A:$C,3,0),"")</f>
        <v/>
      </c>
      <c r="CM218" s="1">
        <v>2782</v>
      </c>
      <c r="CN218" s="1" t="s">
        <v>20</v>
      </c>
      <c r="CO218" s="6">
        <v>2782</v>
      </c>
      <c r="CP218" s="6" t="s">
        <v>20</v>
      </c>
      <c r="CQ218" s="7" t="s">
        <v>21</v>
      </c>
      <c r="CS218" s="1"/>
      <c r="CT218" s="1"/>
      <c r="CU218" s="6" t="str">
        <f>+IFERROR(VALUE(RIGHT(Tabla17[[#This Row],[B2B]],6)),"")</f>
        <v/>
      </c>
      <c r="CV218" s="6" t="str">
        <f>+IFERROR(VLOOKUP(CT218,Auxiliar!$A:$C,2,0),"")</f>
        <v/>
      </c>
      <c r="CW218" s="7" t="str">
        <f>+IFERROR(VLOOKUP(CT218,Auxiliar!$A:$C,3,0),"")</f>
        <v/>
      </c>
      <c r="CY218" s="1">
        <v>2782</v>
      </c>
      <c r="CZ218" s="1" t="s">
        <v>16</v>
      </c>
      <c r="DA218" s="6">
        <f>+IFERROR(VALUE(RIGHT(Tabla18[[#This Row],[B2B]],6)),"")</f>
        <v>2782</v>
      </c>
      <c r="DB218" s="6" t="str">
        <f>+IFERROR(VLOOKUP(CZ218,Auxiliar!$A:$C,2,0),"")</f>
        <v>PREMIUM</v>
      </c>
      <c r="DC218" s="7" t="str">
        <f>+IFERROR(VLOOKUP(CZ218,Auxiliar!$A:$C,3,0),"")</f>
        <v>0b 0% | 2b 2% | 5b 3,5% | 10b 5%</v>
      </c>
      <c r="DE218" s="1">
        <v>2782</v>
      </c>
      <c r="DF218" s="1" t="s">
        <v>19</v>
      </c>
      <c r="DG218" s="6">
        <f>+IFERROR(VALUE(RIGHT(Tabla19[[#This Row],[B2B]],6)),"")</f>
        <v>2782</v>
      </c>
      <c r="DH218" s="6" t="str">
        <f>+IFERROR(VLOOKUP(DF218,Auxiliar!$A:$C,2,0),"")</f>
        <v>MICHELOB</v>
      </c>
      <c r="DI218" s="7" t="str">
        <f>+IFERROR(VLOOKUP(DF218,Auxiliar!$A:$C,3,0),"")</f>
        <v>1b 7% | 3b 22% | 8b 27%</v>
      </c>
      <c r="DK218" s="1"/>
      <c r="DL218" s="1"/>
      <c r="DM218" s="6" t="str">
        <f>+IFERROR(VALUE(RIGHT(Tabla20[[#This Row],[B2B]],6)),"")</f>
        <v/>
      </c>
      <c r="DN218" s="6" t="str">
        <f>+IFERROR(VLOOKUP(DL218,Auxiliar!$A:$C,2,0),"")</f>
        <v/>
      </c>
      <c r="DO218" s="7" t="str">
        <f>+IFERROR(VLOOKUP(DL218,Auxiliar!$A:$C,3,0),"")</f>
        <v/>
      </c>
      <c r="DQ218" s="1">
        <v>2792</v>
      </c>
      <c r="DR218" s="12" t="s">
        <v>24</v>
      </c>
      <c r="DS218" s="6">
        <f>+IFERROR(VALUE(RIGHT(Tabla21[[#This Row],[B2B]],6)),"")</f>
        <v>2792</v>
      </c>
      <c r="DT218" s="6" t="str">
        <f>+IFERROR(VLOOKUP(DR218,Auxiliar!$A:$C,2,0),"")</f>
        <v>CORONA PORRON</v>
      </c>
      <c r="DU218" s="7" t="str">
        <f>+IFERROR(VLOOKUP(DR218,Auxiliar!$A:$C,3,0),"")</f>
        <v>1b 5% | 20b 0%</v>
      </c>
      <c r="DW218" s="1">
        <v>5054</v>
      </c>
      <c r="DX218" s="12" t="s">
        <v>43</v>
      </c>
      <c r="DY218" s="6">
        <f>+IFERROR(VALUE(RIGHT(Tabla22[[#This Row],[B2B]],6)),"")</f>
        <v>5054</v>
      </c>
      <c r="DZ218" s="6" t="str">
        <f>+IFERROR(VLOOKUP(DX218,Auxiliar!$A:$C,2,0),"")</f>
        <v xml:space="preserve">VALUE LATA </v>
      </c>
      <c r="EA218" s="7" t="str">
        <f>+IFERROR(VLOOKUP(DX218,Auxiliar!$A:$C,3,0),"")</f>
        <v>1b 15% | 100b 18%</v>
      </c>
      <c r="EC218" s="1">
        <v>5051</v>
      </c>
      <c r="ED218" s="12" t="s">
        <v>47</v>
      </c>
      <c r="EE218" s="6">
        <f>+IFERROR(VALUE(RIGHT(Tabla23[[#This Row],[B2B]],6)),"")</f>
        <v>5051</v>
      </c>
      <c r="EF218" s="6" t="str">
        <f>+IFERROR(VLOOKUP(ED218,Auxiliar!$A:$C,2,0),"")</f>
        <v>VALUE LATON</v>
      </c>
      <c r="EG218" s="7" t="str">
        <f>+IFERROR(VLOOKUP(ED218,Auxiliar!$A:$C,3,0),"")</f>
        <v>1b 10% | 5b 15% | 192b 0%</v>
      </c>
      <c r="EI218" s="1"/>
      <c r="EJ218" s="12"/>
      <c r="EK218" s="6" t="str">
        <f>+IFERROR(VALUE(RIGHT(Tabla24[[#This Row],[B2B]],6)),"")</f>
        <v/>
      </c>
      <c r="EL218" s="6" t="str">
        <f>+IFERROR(VLOOKUP(EJ218,Auxiliar!$A:$C,2,0),"")</f>
        <v/>
      </c>
      <c r="EM218" s="7" t="str">
        <f>+IFERROR(VLOOKUP(EJ218,Auxiliar!$A:$C,3,0),"")</f>
        <v/>
      </c>
      <c r="EO218" s="1"/>
      <c r="EP218" s="12"/>
      <c r="EQ218" s="6" t="str">
        <f>+IFERROR(VALUE(RIGHT(Tabla25[[#This Row],[B2B]],6)),"")</f>
        <v/>
      </c>
      <c r="ER218" s="6" t="str">
        <f>+IFERROR(VLOOKUP(EP218,Auxiliar!$A:$C,2,0),"")</f>
        <v/>
      </c>
      <c r="ES218" s="7" t="str">
        <f>+IFERROR(VLOOKUP(EP218,Auxiliar!$A:$C,3,0),"")</f>
        <v/>
      </c>
      <c r="EU218" s="1"/>
      <c r="EV218" s="12"/>
      <c r="EW218" s="6" t="str">
        <f>+IFERROR(VALUE(RIGHT(Tabla26[[#This Row],[B2B]],6)),"")</f>
        <v/>
      </c>
      <c r="EX218" s="6" t="str">
        <f>+IFERROR(VLOOKUP(EV218,Auxiliar!$A:$C,2,0),"")</f>
        <v/>
      </c>
      <c r="EY218" s="7" t="str">
        <f>+IFERROR(VLOOKUP(EV218,Auxiliar!$A:$C,3,0),"")</f>
        <v/>
      </c>
      <c r="EZ218" s="1"/>
      <c r="FA218" s="12"/>
      <c r="FB218" s="6" t="str">
        <f>+IFERROR(VALUE(RIGHT(Tabla27[[#This Row],[B2B]],6)),"")</f>
        <v/>
      </c>
      <c r="FC218" s="6" t="str">
        <f>+IFERROR(VLOOKUP(FA218,Auxiliar!$A:$C,2,0),"")</f>
        <v/>
      </c>
      <c r="FD218" s="7" t="str">
        <f>+IFERROR(VLOOKUP(FA218,Auxiliar!$A:$C,3,0),"")</f>
        <v/>
      </c>
      <c r="FE218" s="1"/>
      <c r="FF218" s="12"/>
      <c r="FG218" s="6" t="str">
        <f>+IFERROR(VALUE(RIGHT(Tabla28[[#This Row],[B2B]],6)),"")</f>
        <v/>
      </c>
      <c r="FH218" s="6" t="str">
        <f>+IFERROR(VLOOKUP(FF218,Auxiliar!$A:$C,2,0),"")</f>
        <v/>
      </c>
      <c r="FI218" s="7" t="str">
        <f>+IFERROR(VLOOKUP(FF218,Auxiliar!$A:$C,3,0),"")</f>
        <v/>
      </c>
      <c r="FJ218" s="1"/>
      <c r="FK218" s="12"/>
      <c r="FL218" s="6" t="str">
        <f>+IFERROR(VALUE(RIGHT(Tabla29[[#This Row],[B2B]],6)),"")</f>
        <v/>
      </c>
      <c r="FM218" s="6" t="str">
        <f>+IFERROR(VLOOKUP(FK218,Auxiliar!$A:$C,2,0),"")</f>
        <v/>
      </c>
      <c r="FN218" s="7" t="str">
        <f>+IFERROR(VLOOKUP(FK218,Auxiliar!$A:$C,3,0),"")</f>
        <v/>
      </c>
      <c r="FO218" s="1"/>
      <c r="FP218" s="12"/>
      <c r="FQ218" s="6" t="str">
        <f>+IFERROR(VALUE(RIGHT(Tabla30[[#This Row],[B2B]],6)),"")</f>
        <v/>
      </c>
      <c r="FR218" s="6" t="str">
        <f>+IFERROR(VLOOKUP(FP218,Auxiliar!$A:$C,2,0),"")</f>
        <v/>
      </c>
      <c r="FS218" s="7"/>
      <c r="FT218" s="1"/>
      <c r="FU218" s="12"/>
      <c r="FV218" s="6" t="str">
        <f>+IFERROR(VALUE(RIGHT(Tabla31[[#This Row],[B2B]],6)),"")</f>
        <v/>
      </c>
      <c r="FW218" s="6" t="str">
        <f>+IFERROR(VLOOKUP(FU218,Auxiliar!$A:$C,2,0),"")</f>
        <v/>
      </c>
      <c r="FX218" s="7" t="str">
        <f>+IFERROR(VLOOKUP(FU218,Auxiliar!$A:$C,3,0),"")</f>
        <v/>
      </c>
      <c r="FY218" s="1"/>
      <c r="FZ218" s="12"/>
      <c r="GA218" s="6" t="str">
        <f>+IFERROR(VALUE(RIGHT(Tabla32[[#This Row],[B2B]],6)),"")</f>
        <v/>
      </c>
      <c r="GB218" s="6" t="str">
        <f>+IFERROR(VLOOKUP(FZ218,Auxiliar!$A:$C,2,0),"")</f>
        <v/>
      </c>
      <c r="GC218" s="7" t="str">
        <f>+IFERROR(VLOOKUP(FZ218,Auxiliar!$A:$C,3,0),"")</f>
        <v/>
      </c>
      <c r="GD218" s="1"/>
      <c r="GE218" s="12"/>
      <c r="GF218" s="6" t="str">
        <f>+IFERROR(VALUE(RIGHT(Tabla33[[#This Row],[B2B]],6)),"")</f>
        <v/>
      </c>
      <c r="GG218" s="6" t="str">
        <f>+IFERROR(VLOOKUP(GE218,Auxiliar!$A:$C,2,0),"")</f>
        <v/>
      </c>
      <c r="GH218" s="7" t="str">
        <f>+IFERROR(VLOOKUP(GE218,Auxiliar!$A:$C,3,0),"")</f>
        <v/>
      </c>
    </row>
    <row r="219" spans="1:190" x14ac:dyDescent="0.25">
      <c r="A219" s="1"/>
      <c r="B219" s="1"/>
      <c r="C219" t="str">
        <f>+IFERROR(VALUE(RIGHT(Tabla1[[#This Row],[B2B]],6)),"")</f>
        <v/>
      </c>
      <c r="D219" t="str">
        <f>+IFERROR(VLOOKUP(B219,Auxiliar!$A:$C,2,0),"")</f>
        <v/>
      </c>
      <c r="E219" s="5" t="str">
        <f>+IFERROR(VLOOKUP(B219,Auxiliar!$A:$C,3,0),"")</f>
        <v/>
      </c>
      <c r="S219" s="1">
        <v>3536</v>
      </c>
      <c r="T219" s="1" t="s">
        <v>9</v>
      </c>
      <c r="U219" s="6">
        <f>+IFERROR(VALUE(RIGHT(Tabla4[[#This Row],[B2B]],6)),"")</f>
        <v>3536</v>
      </c>
      <c r="V219" s="6" t="str">
        <f>+IFERROR(VLOOKUP(T219,Auxiliar!$A:$C,2,0),"")</f>
        <v>CORE</v>
      </c>
      <c r="W219" s="7" t="str">
        <f>+IFERROR(VLOOKUP(T219,Auxiliar!$A:$C,3,0),"")</f>
        <v>0b 1% | 2b 5% | 4b 6%</v>
      </c>
      <c r="Y219" s="1">
        <v>6390</v>
      </c>
      <c r="Z219" s="1" t="s">
        <v>10</v>
      </c>
      <c r="AA219" s="6">
        <f>+IFERROR(VALUE(RIGHT(Tabla5[[#This Row],[B2B]],6)),"")</f>
        <v>6390</v>
      </c>
      <c r="AB219" s="6" t="str">
        <f>+IFERROR(VLOOKUP(Z219,Auxiliar!$A:$C,2,0),"")</f>
        <v>CORE</v>
      </c>
      <c r="AC219" s="7" t="str">
        <f>+IFERROR(VLOOKUP(Z219,Auxiliar!$A:$C,3,0),"")</f>
        <v>0b 1% | 3b 4% | 5b 6%</v>
      </c>
      <c r="AK219" s="1">
        <v>3391</v>
      </c>
      <c r="AL219" s="1" t="s">
        <v>30</v>
      </c>
      <c r="AM219" s="6">
        <f>+IFERROR(VALUE(RIGHT(Tabla7[[#This Row],[B2B]],6)),"")</f>
        <v>3391</v>
      </c>
      <c r="AN219" s="6" t="str">
        <f>+IFERROR(VLOOKUP(AL219,Auxiliar!$A:$C,2,0),"")</f>
        <v>LATONES</v>
      </c>
      <c r="AO219" s="7" t="str">
        <f>+IFERROR(VLOOKUP(AL219,Auxiliar!$A:$C,3,0),"")</f>
        <v>1b 4% | 5b 7% | 97b 0%</v>
      </c>
      <c r="AQ219" s="1">
        <v>5560</v>
      </c>
      <c r="AR219" s="1" t="s">
        <v>31</v>
      </c>
      <c r="AS219" s="6">
        <f>+IFERROR(VALUE(RIGHT(Tabla8[[#This Row],[B2B]],6)),"")</f>
        <v>5560</v>
      </c>
      <c r="AT219" s="6" t="str">
        <f>+IFERROR(VLOOKUP(AR219,Auxiliar!$A:$C,2,0),"")</f>
        <v>LATONES</v>
      </c>
      <c r="AU219" s="7" t="str">
        <f>+IFERROR(VLOOKUP(AR219,Auxiliar!$A:$C,3,0),"")</f>
        <v>2b 3% | 4b 5% | 5b 8% | 193 0%</v>
      </c>
      <c r="AW219" s="1"/>
      <c r="AX219" s="1" t="s">
        <v>32</v>
      </c>
      <c r="AY219" s="6" t="str">
        <f>+IFERROR(VALUE(RIGHT(Tabla9[[#This Row],[B2B]],6)),"")</f>
        <v/>
      </c>
      <c r="AZ219" s="6" t="str">
        <f>+IFERROR(VLOOKUP(AX219,Auxiliar!$A:$C,2,0),"")</f>
        <v>LATONES</v>
      </c>
      <c r="BA219" s="7" t="str">
        <f>+IFERROR(VLOOKUP(AX219,Auxiliar!$A:$C,3,0),"")</f>
        <v>2b 3% | 4b 4% | 6b 5% | 10b 8%  | 385b 0%</v>
      </c>
      <c r="BC219" s="1"/>
      <c r="BD219" s="1" t="s">
        <v>33</v>
      </c>
      <c r="BE219" s="6" t="str">
        <f>+IFERROR(VALUE(RIGHT(Tabla10[[#This Row],[B2B]],6)),"")</f>
        <v/>
      </c>
      <c r="BF219" s="6" t="str">
        <f>+IFERROR(VLOOKUP(BD219,Auxiliar!$A:$C,2,0),"")</f>
        <v>LATONES</v>
      </c>
      <c r="BG219" s="7" t="str">
        <f>+IFERROR(VLOOKUP(BD219,Auxiliar!$A:$C,3,0),"")</f>
        <v>6b 4% | 12b 5% | 15b 8% | 385b 0%</v>
      </c>
      <c r="BI219" s="1"/>
      <c r="BJ219" s="1"/>
      <c r="BK219" s="6" t="str">
        <f>+IFERROR(VALUE(RIGHT(Tabla11[[#This Row],[B2B]],6)),"")</f>
        <v/>
      </c>
      <c r="BL219" s="6" t="str">
        <f>+IFERROR(VLOOKUP(BJ219,Auxiliar!$A:$C,2,0),"")</f>
        <v/>
      </c>
      <c r="BM219" s="7" t="str">
        <f>+IFERROR(VLOOKUP(BJ219,Auxiliar!$A:$C,3,0),"")</f>
        <v/>
      </c>
      <c r="BO219" s="1">
        <v>5053</v>
      </c>
      <c r="BP219" s="1" t="s">
        <v>39</v>
      </c>
      <c r="BQ219" s="6">
        <f>+IFERROR(VALUE(RIGHT(Tabla12[[#This Row],[B2B]],6)),"")</f>
        <v>5053</v>
      </c>
      <c r="BR219" s="6" t="str">
        <f>+IFERROR(VLOOKUP(BP219,Auxiliar!$A:$C,2,0),"")</f>
        <v>VALUE LITRO</v>
      </c>
      <c r="BS219" s="7" t="str">
        <f>+IFERROR(VLOOKUP(BP219,Auxiliar!$A:$C,3,0),"")</f>
        <v>1b 12%</v>
      </c>
      <c r="CA219" s="1">
        <v>2844</v>
      </c>
      <c r="CB219" s="1" t="s">
        <v>35</v>
      </c>
      <c r="CC219" s="6">
        <f>+IFERROR(VALUE(RIGHT(Tabla14[[#This Row],[B2B]],6)),"")</f>
        <v>2844</v>
      </c>
      <c r="CD219" s="6" t="str">
        <f>+IFERROR(VLOOKUP(CB219,Auxiliar!$A:$C,2,0),"")</f>
        <v>Corona 710cc</v>
      </c>
      <c r="CE219" s="7" t="str">
        <f>+IFERROR(VLOOKUP(CB219,Auxiliar!$A:$C,3,0),"")</f>
        <v>1b 10% | 85b 0%</v>
      </c>
      <c r="CG219" s="1"/>
      <c r="CH219" s="1"/>
      <c r="CI219" s="6" t="str">
        <f>+IFERROR(VALUE(RIGHT(Tabla15[[#This Row],[B2B]],6)),"")</f>
        <v/>
      </c>
      <c r="CJ219" s="6" t="str">
        <f>+IFERROR(VLOOKUP(CH219,Auxiliar!$A:$C,2,0),"")</f>
        <v/>
      </c>
      <c r="CK219" s="7" t="str">
        <f>+IFERROR(VLOOKUP(CH219,Auxiliar!$A:$C,3,0),"")</f>
        <v/>
      </c>
      <c r="CM219" s="1">
        <v>2792</v>
      </c>
      <c r="CN219" s="1" t="s">
        <v>20</v>
      </c>
      <c r="CO219" s="6">
        <v>2792</v>
      </c>
      <c r="CP219" s="6" t="s">
        <v>20</v>
      </c>
      <c r="CQ219" s="7" t="s">
        <v>21</v>
      </c>
      <c r="CS219" s="1"/>
      <c r="CT219" s="1"/>
      <c r="CU219" s="6" t="str">
        <f>+IFERROR(VALUE(RIGHT(Tabla17[[#This Row],[B2B]],6)),"")</f>
        <v/>
      </c>
      <c r="CV219" s="6" t="str">
        <f>+IFERROR(VLOOKUP(CT219,Auxiliar!$A:$C,2,0),"")</f>
        <v/>
      </c>
      <c r="CW219" s="7" t="str">
        <f>+IFERROR(VLOOKUP(CT219,Auxiliar!$A:$C,3,0),"")</f>
        <v/>
      </c>
      <c r="CY219" s="1">
        <v>2792</v>
      </c>
      <c r="CZ219" s="1" t="s">
        <v>16</v>
      </c>
      <c r="DA219" s="6">
        <f>+IFERROR(VALUE(RIGHT(Tabla18[[#This Row],[B2B]],6)),"")</f>
        <v>2792</v>
      </c>
      <c r="DB219" s="6" t="str">
        <f>+IFERROR(VLOOKUP(CZ219,Auxiliar!$A:$C,2,0),"")</f>
        <v>PREMIUM</v>
      </c>
      <c r="DC219" s="7" t="str">
        <f>+IFERROR(VLOOKUP(CZ219,Auxiliar!$A:$C,3,0),"")</f>
        <v>0b 0% | 2b 2% | 5b 3,5% | 10b 5%</v>
      </c>
      <c r="DE219" s="1">
        <v>2792</v>
      </c>
      <c r="DF219" s="1" t="s">
        <v>19</v>
      </c>
      <c r="DG219" s="6">
        <f>+IFERROR(VALUE(RIGHT(Tabla19[[#This Row],[B2B]],6)),"")</f>
        <v>2792</v>
      </c>
      <c r="DH219" s="6" t="str">
        <f>+IFERROR(VLOOKUP(DF219,Auxiliar!$A:$C,2,0),"")</f>
        <v>MICHELOB</v>
      </c>
      <c r="DI219" s="7" t="str">
        <f>+IFERROR(VLOOKUP(DF219,Auxiliar!$A:$C,3,0),"")</f>
        <v>1b 7% | 3b 22% | 8b 27%</v>
      </c>
      <c r="DK219" s="1"/>
      <c r="DL219" s="1"/>
      <c r="DM219" s="6" t="str">
        <f>+IFERROR(VALUE(RIGHT(Tabla20[[#This Row],[B2B]],6)),"")</f>
        <v/>
      </c>
      <c r="DN219" s="6" t="str">
        <f>+IFERROR(VLOOKUP(DL219,Auxiliar!$A:$C,2,0),"")</f>
        <v/>
      </c>
      <c r="DO219" s="7" t="str">
        <f>+IFERROR(VLOOKUP(DL219,Auxiliar!$A:$C,3,0),"")</f>
        <v/>
      </c>
      <c r="DQ219" s="1">
        <v>2794</v>
      </c>
      <c r="DR219" s="12" t="s">
        <v>24</v>
      </c>
      <c r="DS219" s="6">
        <f>+IFERROR(VALUE(RIGHT(Tabla21[[#This Row],[B2B]],6)),"")</f>
        <v>2794</v>
      </c>
      <c r="DT219" s="6" t="str">
        <f>+IFERROR(VLOOKUP(DR219,Auxiliar!$A:$C,2,0),"")</f>
        <v>CORONA PORRON</v>
      </c>
      <c r="DU219" s="7" t="str">
        <f>+IFERROR(VLOOKUP(DR219,Auxiliar!$A:$C,3,0),"")</f>
        <v>1b 5% | 20b 0%</v>
      </c>
      <c r="DW219" s="1">
        <v>5056</v>
      </c>
      <c r="DX219" s="12" t="s">
        <v>43</v>
      </c>
      <c r="DY219" s="6">
        <f>+IFERROR(VALUE(RIGHT(Tabla22[[#This Row],[B2B]],6)),"")</f>
        <v>5056</v>
      </c>
      <c r="DZ219" s="6" t="str">
        <f>+IFERROR(VLOOKUP(DX219,Auxiliar!$A:$C,2,0),"")</f>
        <v xml:space="preserve">VALUE LATA </v>
      </c>
      <c r="EA219" s="7" t="str">
        <f>+IFERROR(VLOOKUP(DX219,Auxiliar!$A:$C,3,0),"")</f>
        <v>1b 15% | 100b 18%</v>
      </c>
      <c r="EC219" s="1">
        <v>5052</v>
      </c>
      <c r="ED219" s="12" t="s">
        <v>47</v>
      </c>
      <c r="EE219" s="6">
        <f>+IFERROR(VALUE(RIGHT(Tabla23[[#This Row],[B2B]],6)),"")</f>
        <v>5052</v>
      </c>
      <c r="EF219" s="6" t="str">
        <f>+IFERROR(VLOOKUP(ED219,Auxiliar!$A:$C,2,0),"")</f>
        <v>VALUE LATON</v>
      </c>
      <c r="EG219" s="7" t="str">
        <f>+IFERROR(VLOOKUP(ED219,Auxiliar!$A:$C,3,0),"")</f>
        <v>1b 10% | 5b 15% | 192b 0%</v>
      </c>
      <c r="EI219" s="1"/>
      <c r="EJ219" s="12"/>
      <c r="EK219" s="6" t="str">
        <f>+IFERROR(VALUE(RIGHT(Tabla24[[#This Row],[B2B]],6)),"")</f>
        <v/>
      </c>
      <c r="EL219" s="6" t="str">
        <f>+IFERROR(VLOOKUP(EJ219,Auxiliar!$A:$C,2,0),"")</f>
        <v/>
      </c>
      <c r="EM219" s="7" t="str">
        <f>+IFERROR(VLOOKUP(EJ219,Auxiliar!$A:$C,3,0),"")</f>
        <v/>
      </c>
      <c r="EO219" s="1"/>
      <c r="EP219" s="12"/>
      <c r="EQ219" s="6" t="str">
        <f>+IFERROR(VALUE(RIGHT(Tabla25[[#This Row],[B2B]],6)),"")</f>
        <v/>
      </c>
      <c r="ER219" s="6" t="str">
        <f>+IFERROR(VLOOKUP(EP219,Auxiliar!$A:$C,2,0),"")</f>
        <v/>
      </c>
      <c r="ES219" s="7" t="str">
        <f>+IFERROR(VLOOKUP(EP219,Auxiliar!$A:$C,3,0),"")</f>
        <v/>
      </c>
      <c r="EU219" s="1"/>
      <c r="EV219" s="12"/>
      <c r="EW219" s="6" t="str">
        <f>+IFERROR(VALUE(RIGHT(Tabla26[[#This Row],[B2B]],6)),"")</f>
        <v/>
      </c>
      <c r="EX219" s="6" t="str">
        <f>+IFERROR(VLOOKUP(EV219,Auxiliar!$A:$C,2,0),"")</f>
        <v/>
      </c>
      <c r="EY219" s="7" t="str">
        <f>+IFERROR(VLOOKUP(EV219,Auxiliar!$A:$C,3,0),"")</f>
        <v/>
      </c>
      <c r="EZ219" s="1"/>
      <c r="FA219" s="12"/>
      <c r="FB219" s="6" t="str">
        <f>+IFERROR(VALUE(RIGHT(Tabla27[[#This Row],[B2B]],6)),"")</f>
        <v/>
      </c>
      <c r="FC219" s="6" t="str">
        <f>+IFERROR(VLOOKUP(FA219,Auxiliar!$A:$C,2,0),"")</f>
        <v/>
      </c>
      <c r="FD219" s="7" t="str">
        <f>+IFERROR(VLOOKUP(FA219,Auxiliar!$A:$C,3,0),"")</f>
        <v/>
      </c>
      <c r="FE219" s="1"/>
      <c r="FF219" s="12"/>
      <c r="FG219" s="6" t="str">
        <f>+IFERROR(VALUE(RIGHT(Tabla28[[#This Row],[B2B]],6)),"")</f>
        <v/>
      </c>
      <c r="FH219" s="6" t="str">
        <f>+IFERROR(VLOOKUP(FF219,Auxiliar!$A:$C,2,0),"")</f>
        <v/>
      </c>
      <c r="FI219" s="7" t="str">
        <f>+IFERROR(VLOOKUP(FF219,Auxiliar!$A:$C,3,0),"")</f>
        <v/>
      </c>
      <c r="FJ219" s="1"/>
      <c r="FK219" s="12"/>
      <c r="FL219" s="6" t="str">
        <f>+IFERROR(VALUE(RIGHT(Tabla29[[#This Row],[B2B]],6)),"")</f>
        <v/>
      </c>
      <c r="FM219" s="6" t="str">
        <f>+IFERROR(VLOOKUP(FK219,Auxiliar!$A:$C,2,0),"")</f>
        <v/>
      </c>
      <c r="FN219" s="7" t="str">
        <f>+IFERROR(VLOOKUP(FK219,Auxiliar!$A:$C,3,0),"")</f>
        <v/>
      </c>
      <c r="FO219" s="1"/>
      <c r="FP219" s="12"/>
      <c r="FQ219" s="6" t="str">
        <f>+IFERROR(VALUE(RIGHT(Tabla30[[#This Row],[B2B]],6)),"")</f>
        <v/>
      </c>
      <c r="FR219" s="6" t="str">
        <f>+IFERROR(VLOOKUP(FP219,Auxiliar!$A:$C,2,0),"")</f>
        <v/>
      </c>
      <c r="FS219" s="7"/>
      <c r="FT219" s="1"/>
      <c r="FU219" s="12"/>
      <c r="FV219" s="6" t="str">
        <f>+IFERROR(VALUE(RIGHT(Tabla31[[#This Row],[B2B]],6)),"")</f>
        <v/>
      </c>
      <c r="FW219" s="6" t="str">
        <f>+IFERROR(VLOOKUP(FU219,Auxiliar!$A:$C,2,0),"")</f>
        <v/>
      </c>
      <c r="FX219" s="7" t="str">
        <f>+IFERROR(VLOOKUP(FU219,Auxiliar!$A:$C,3,0),"")</f>
        <v/>
      </c>
      <c r="FY219" s="1"/>
      <c r="FZ219" s="12"/>
      <c r="GA219" s="6" t="str">
        <f>+IFERROR(VALUE(RIGHT(Tabla32[[#This Row],[B2B]],6)),"")</f>
        <v/>
      </c>
      <c r="GB219" s="6" t="str">
        <f>+IFERROR(VLOOKUP(FZ219,Auxiliar!$A:$C,2,0),"")</f>
        <v/>
      </c>
      <c r="GC219" s="7" t="str">
        <f>+IFERROR(VLOOKUP(FZ219,Auxiliar!$A:$C,3,0),"")</f>
        <v/>
      </c>
      <c r="GD219" s="1"/>
      <c r="GE219" s="12"/>
      <c r="GF219" s="6" t="str">
        <f>+IFERROR(VALUE(RIGHT(Tabla33[[#This Row],[B2B]],6)),"")</f>
        <v/>
      </c>
      <c r="GG219" s="6" t="str">
        <f>+IFERROR(VLOOKUP(GE219,Auxiliar!$A:$C,2,0),"")</f>
        <v/>
      </c>
      <c r="GH219" s="7" t="str">
        <f>+IFERROR(VLOOKUP(GE219,Auxiliar!$A:$C,3,0),"")</f>
        <v/>
      </c>
    </row>
    <row r="220" spans="1:190" x14ac:dyDescent="0.25">
      <c r="A220" s="1"/>
      <c r="B220" s="1"/>
      <c r="C220" t="str">
        <f>+IFERROR(VALUE(RIGHT(Tabla1[[#This Row],[B2B]],6)),"")</f>
        <v/>
      </c>
      <c r="D220" t="str">
        <f>+IFERROR(VLOOKUP(B220,Auxiliar!$A:$C,2,0),"")</f>
        <v/>
      </c>
      <c r="E220" s="5" t="str">
        <f>+IFERROR(VLOOKUP(B220,Auxiliar!$A:$C,3,0),"")</f>
        <v/>
      </c>
      <c r="S220" s="1">
        <v>3553</v>
      </c>
      <c r="T220" s="1" t="s">
        <v>9</v>
      </c>
      <c r="U220" s="6">
        <f>+IFERROR(VALUE(RIGHT(Tabla4[[#This Row],[B2B]],6)),"")</f>
        <v>3553</v>
      </c>
      <c r="V220" s="6" t="str">
        <f>+IFERROR(VLOOKUP(T220,Auxiliar!$A:$C,2,0),"")</f>
        <v>CORE</v>
      </c>
      <c r="W220" s="7" t="str">
        <f>+IFERROR(VLOOKUP(T220,Auxiliar!$A:$C,3,0),"")</f>
        <v>0b 1% | 2b 5% | 4b 6%</v>
      </c>
      <c r="Y220" s="1">
        <v>6402</v>
      </c>
      <c r="Z220" s="1" t="s">
        <v>10</v>
      </c>
      <c r="AA220" s="6">
        <f>+IFERROR(VALUE(RIGHT(Tabla5[[#This Row],[B2B]],6)),"")</f>
        <v>6402</v>
      </c>
      <c r="AB220" s="6" t="str">
        <f>+IFERROR(VLOOKUP(Z220,Auxiliar!$A:$C,2,0),"")</f>
        <v>CORE</v>
      </c>
      <c r="AC220" s="7" t="str">
        <f>+IFERROR(VLOOKUP(Z220,Auxiliar!$A:$C,3,0),"")</f>
        <v>0b 1% | 3b 4% | 5b 6%</v>
      </c>
      <c r="AK220" s="1">
        <v>3397</v>
      </c>
      <c r="AL220" s="1" t="s">
        <v>30</v>
      </c>
      <c r="AM220" s="6">
        <f>+IFERROR(VALUE(RIGHT(Tabla7[[#This Row],[B2B]],6)),"")</f>
        <v>3397</v>
      </c>
      <c r="AN220" s="6" t="str">
        <f>+IFERROR(VLOOKUP(AL220,Auxiliar!$A:$C,2,0),"")</f>
        <v>LATONES</v>
      </c>
      <c r="AO220" s="7" t="str">
        <f>+IFERROR(VLOOKUP(AL220,Auxiliar!$A:$C,3,0),"")</f>
        <v>1b 4% | 5b 7% | 97b 0%</v>
      </c>
      <c r="AQ220" s="1">
        <v>5567</v>
      </c>
      <c r="AR220" s="1" t="s">
        <v>31</v>
      </c>
      <c r="AS220" s="6">
        <f>+IFERROR(VALUE(RIGHT(Tabla8[[#This Row],[B2B]],6)),"")</f>
        <v>5567</v>
      </c>
      <c r="AT220" s="6" t="str">
        <f>+IFERROR(VLOOKUP(AR220,Auxiliar!$A:$C,2,0),"")</f>
        <v>LATONES</v>
      </c>
      <c r="AU220" s="7" t="str">
        <f>+IFERROR(VLOOKUP(AR220,Auxiliar!$A:$C,3,0),"")</f>
        <v>2b 3% | 4b 5% | 5b 8% | 193 0%</v>
      </c>
      <c r="AW220" s="1"/>
      <c r="AX220" s="1" t="s">
        <v>32</v>
      </c>
      <c r="AY220" s="6" t="str">
        <f>+IFERROR(VALUE(RIGHT(Tabla9[[#This Row],[B2B]],6)),"")</f>
        <v/>
      </c>
      <c r="AZ220" s="6" t="str">
        <f>+IFERROR(VLOOKUP(AX220,Auxiliar!$A:$C,2,0),"")</f>
        <v>LATONES</v>
      </c>
      <c r="BA220" s="7" t="str">
        <f>+IFERROR(VLOOKUP(AX220,Auxiliar!$A:$C,3,0),"")</f>
        <v>2b 3% | 4b 4% | 6b 5% | 10b 8%  | 385b 0%</v>
      </c>
      <c r="BC220" s="1"/>
      <c r="BD220" s="1" t="s">
        <v>33</v>
      </c>
      <c r="BE220" s="6" t="str">
        <f>+IFERROR(VALUE(RIGHT(Tabla10[[#This Row],[B2B]],6)),"")</f>
        <v/>
      </c>
      <c r="BF220" s="6" t="str">
        <f>+IFERROR(VLOOKUP(BD220,Auxiliar!$A:$C,2,0),"")</f>
        <v>LATONES</v>
      </c>
      <c r="BG220" s="7" t="str">
        <f>+IFERROR(VLOOKUP(BD220,Auxiliar!$A:$C,3,0),"")</f>
        <v>6b 4% | 12b 5% | 15b 8% | 385b 0%</v>
      </c>
      <c r="BI220" s="1"/>
      <c r="BJ220" s="1"/>
      <c r="BK220" s="6" t="str">
        <f>+IFERROR(VALUE(RIGHT(Tabla11[[#This Row],[B2B]],6)),"")</f>
        <v/>
      </c>
      <c r="BL220" s="6" t="str">
        <f>+IFERROR(VLOOKUP(BJ220,Auxiliar!$A:$C,2,0),"")</f>
        <v/>
      </c>
      <c r="BM220" s="7" t="str">
        <f>+IFERROR(VLOOKUP(BJ220,Auxiliar!$A:$C,3,0),"")</f>
        <v/>
      </c>
      <c r="BO220" s="1">
        <v>5054</v>
      </c>
      <c r="BP220" s="1" t="s">
        <v>39</v>
      </c>
      <c r="BQ220" s="6">
        <f>+IFERROR(VALUE(RIGHT(Tabla12[[#This Row],[B2B]],6)),"")</f>
        <v>5054</v>
      </c>
      <c r="BR220" s="6" t="str">
        <f>+IFERROR(VLOOKUP(BP220,Auxiliar!$A:$C,2,0),"")</f>
        <v>VALUE LITRO</v>
      </c>
      <c r="BS220" s="7" t="str">
        <f>+IFERROR(VLOOKUP(BP220,Auxiliar!$A:$C,3,0),"")</f>
        <v>1b 12%</v>
      </c>
      <c r="CA220" s="1">
        <v>2846</v>
      </c>
      <c r="CB220" s="1" t="s">
        <v>35</v>
      </c>
      <c r="CC220" s="6">
        <f>+IFERROR(VALUE(RIGHT(Tabla14[[#This Row],[B2B]],6)),"")</f>
        <v>2846</v>
      </c>
      <c r="CD220" s="6" t="str">
        <f>+IFERROR(VLOOKUP(CB220,Auxiliar!$A:$C,2,0),"")</f>
        <v>Corona 710cc</v>
      </c>
      <c r="CE220" s="7" t="str">
        <f>+IFERROR(VLOOKUP(CB220,Auxiliar!$A:$C,3,0),"")</f>
        <v>1b 10% | 85b 0%</v>
      </c>
      <c r="CG220" s="1"/>
      <c r="CH220" s="1"/>
      <c r="CI220" s="6" t="str">
        <f>+IFERROR(VALUE(RIGHT(Tabla15[[#This Row],[B2B]],6)),"")</f>
        <v/>
      </c>
      <c r="CJ220" s="6" t="str">
        <f>+IFERROR(VLOOKUP(CH220,Auxiliar!$A:$C,2,0),"")</f>
        <v/>
      </c>
      <c r="CK220" s="7" t="str">
        <f>+IFERROR(VLOOKUP(CH220,Auxiliar!$A:$C,3,0),"")</f>
        <v/>
      </c>
      <c r="CM220" s="1">
        <v>2794</v>
      </c>
      <c r="CN220" s="1" t="s">
        <v>20</v>
      </c>
      <c r="CO220" s="6">
        <v>2794</v>
      </c>
      <c r="CP220" s="6" t="s">
        <v>20</v>
      </c>
      <c r="CQ220" s="7" t="s">
        <v>21</v>
      </c>
      <c r="CS220" s="1"/>
      <c r="CT220" s="1"/>
      <c r="CU220" s="6" t="str">
        <f>+IFERROR(VALUE(RIGHT(Tabla17[[#This Row],[B2B]],6)),"")</f>
        <v/>
      </c>
      <c r="CV220" s="6" t="str">
        <f>+IFERROR(VLOOKUP(CT220,Auxiliar!$A:$C,2,0),"")</f>
        <v/>
      </c>
      <c r="CW220" s="7" t="str">
        <f>+IFERROR(VLOOKUP(CT220,Auxiliar!$A:$C,3,0),"")</f>
        <v/>
      </c>
      <c r="CY220" s="1">
        <v>2794</v>
      </c>
      <c r="CZ220" s="1" t="s">
        <v>16</v>
      </c>
      <c r="DA220" s="6">
        <f>+IFERROR(VALUE(RIGHT(Tabla18[[#This Row],[B2B]],6)),"")</f>
        <v>2794</v>
      </c>
      <c r="DB220" s="6" t="str">
        <f>+IFERROR(VLOOKUP(CZ220,Auxiliar!$A:$C,2,0),"")</f>
        <v>PREMIUM</v>
      </c>
      <c r="DC220" s="7" t="str">
        <f>+IFERROR(VLOOKUP(CZ220,Auxiliar!$A:$C,3,0),"")</f>
        <v>0b 0% | 2b 2% | 5b 3,5% | 10b 5%</v>
      </c>
      <c r="DE220" s="1">
        <v>2794</v>
      </c>
      <c r="DF220" s="1" t="s">
        <v>19</v>
      </c>
      <c r="DG220" s="6">
        <f>+IFERROR(VALUE(RIGHT(Tabla19[[#This Row],[B2B]],6)),"")</f>
        <v>2794</v>
      </c>
      <c r="DH220" s="6" t="str">
        <f>+IFERROR(VLOOKUP(DF220,Auxiliar!$A:$C,2,0),"")</f>
        <v>MICHELOB</v>
      </c>
      <c r="DI220" s="7" t="str">
        <f>+IFERROR(VLOOKUP(DF220,Auxiliar!$A:$C,3,0),"")</f>
        <v>1b 7% | 3b 22% | 8b 27%</v>
      </c>
      <c r="DK220" s="1"/>
      <c r="DL220" s="1"/>
      <c r="DM220" s="6" t="str">
        <f>+IFERROR(VALUE(RIGHT(Tabla20[[#This Row],[B2B]],6)),"")</f>
        <v/>
      </c>
      <c r="DN220" s="6" t="str">
        <f>+IFERROR(VLOOKUP(DL220,Auxiliar!$A:$C,2,0),"")</f>
        <v/>
      </c>
      <c r="DO220" s="7" t="str">
        <f>+IFERROR(VLOOKUP(DL220,Auxiliar!$A:$C,3,0),"")</f>
        <v/>
      </c>
      <c r="DQ220" s="1">
        <v>2805</v>
      </c>
      <c r="DR220" s="12" t="s">
        <v>24</v>
      </c>
      <c r="DS220" s="6">
        <f>+IFERROR(VALUE(RIGHT(Tabla21[[#This Row],[B2B]],6)),"")</f>
        <v>2805</v>
      </c>
      <c r="DT220" s="6" t="str">
        <f>+IFERROR(VLOOKUP(DR220,Auxiliar!$A:$C,2,0),"")</f>
        <v>CORONA PORRON</v>
      </c>
      <c r="DU220" s="7" t="str">
        <f>+IFERROR(VLOOKUP(DR220,Auxiliar!$A:$C,3,0),"")</f>
        <v>1b 5% | 20b 0%</v>
      </c>
      <c r="DW220" s="1">
        <v>5058</v>
      </c>
      <c r="DX220" s="12" t="s">
        <v>43</v>
      </c>
      <c r="DY220" s="6">
        <f>+IFERROR(VALUE(RIGHT(Tabla22[[#This Row],[B2B]],6)),"")</f>
        <v>5058</v>
      </c>
      <c r="DZ220" s="6" t="str">
        <f>+IFERROR(VLOOKUP(DX220,Auxiliar!$A:$C,2,0),"")</f>
        <v xml:space="preserve">VALUE LATA </v>
      </c>
      <c r="EA220" s="7" t="str">
        <f>+IFERROR(VLOOKUP(DX220,Auxiliar!$A:$C,3,0),"")</f>
        <v>1b 15% | 100b 18%</v>
      </c>
      <c r="EC220" s="1">
        <v>5053</v>
      </c>
      <c r="ED220" s="12" t="s">
        <v>47</v>
      </c>
      <c r="EE220" s="6">
        <f>+IFERROR(VALUE(RIGHT(Tabla23[[#This Row],[B2B]],6)),"")</f>
        <v>5053</v>
      </c>
      <c r="EF220" s="6" t="str">
        <f>+IFERROR(VLOOKUP(ED220,Auxiliar!$A:$C,2,0),"")</f>
        <v>VALUE LATON</v>
      </c>
      <c r="EG220" s="7" t="str">
        <f>+IFERROR(VLOOKUP(ED220,Auxiliar!$A:$C,3,0),"")</f>
        <v>1b 10% | 5b 15% | 192b 0%</v>
      </c>
      <c r="EI220" s="1"/>
      <c r="EJ220" s="12"/>
      <c r="EK220" s="6" t="str">
        <f>+IFERROR(VALUE(RIGHT(Tabla24[[#This Row],[B2B]],6)),"")</f>
        <v/>
      </c>
      <c r="EL220" s="6" t="str">
        <f>+IFERROR(VLOOKUP(EJ220,Auxiliar!$A:$C,2,0),"")</f>
        <v/>
      </c>
      <c r="EM220" s="7" t="str">
        <f>+IFERROR(VLOOKUP(EJ220,Auxiliar!$A:$C,3,0),"")</f>
        <v/>
      </c>
      <c r="EO220" s="1"/>
      <c r="EP220" s="12"/>
      <c r="EQ220" s="6" t="str">
        <f>+IFERROR(VALUE(RIGHT(Tabla25[[#This Row],[B2B]],6)),"")</f>
        <v/>
      </c>
      <c r="ER220" s="6" t="str">
        <f>+IFERROR(VLOOKUP(EP220,Auxiliar!$A:$C,2,0),"")</f>
        <v/>
      </c>
      <c r="ES220" s="7" t="str">
        <f>+IFERROR(VLOOKUP(EP220,Auxiliar!$A:$C,3,0),"")</f>
        <v/>
      </c>
      <c r="EU220" s="1"/>
      <c r="EV220" s="12"/>
      <c r="EW220" s="6" t="str">
        <f>+IFERROR(VALUE(RIGHT(Tabla26[[#This Row],[B2B]],6)),"")</f>
        <v/>
      </c>
      <c r="EX220" s="6" t="str">
        <f>+IFERROR(VLOOKUP(EV220,Auxiliar!$A:$C,2,0),"")</f>
        <v/>
      </c>
      <c r="EY220" s="7" t="str">
        <f>+IFERROR(VLOOKUP(EV220,Auxiliar!$A:$C,3,0),"")</f>
        <v/>
      </c>
      <c r="EZ220" s="1"/>
      <c r="FA220" s="12"/>
      <c r="FB220" s="6" t="str">
        <f>+IFERROR(VALUE(RIGHT(Tabla27[[#This Row],[B2B]],6)),"")</f>
        <v/>
      </c>
      <c r="FC220" s="6" t="str">
        <f>+IFERROR(VLOOKUP(FA220,Auxiliar!$A:$C,2,0),"")</f>
        <v/>
      </c>
      <c r="FD220" s="7" t="str">
        <f>+IFERROR(VLOOKUP(FA220,Auxiliar!$A:$C,3,0),"")</f>
        <v/>
      </c>
      <c r="FE220" s="1"/>
      <c r="FF220" s="12"/>
      <c r="FG220" s="6" t="str">
        <f>+IFERROR(VALUE(RIGHT(Tabla28[[#This Row],[B2B]],6)),"")</f>
        <v/>
      </c>
      <c r="FH220" s="6" t="str">
        <f>+IFERROR(VLOOKUP(FF220,Auxiliar!$A:$C,2,0),"")</f>
        <v/>
      </c>
      <c r="FI220" s="7" t="str">
        <f>+IFERROR(VLOOKUP(FF220,Auxiliar!$A:$C,3,0),"")</f>
        <v/>
      </c>
      <c r="FJ220" s="1"/>
      <c r="FK220" s="12"/>
      <c r="FL220" s="6" t="str">
        <f>+IFERROR(VALUE(RIGHT(Tabla29[[#This Row],[B2B]],6)),"")</f>
        <v/>
      </c>
      <c r="FM220" s="6" t="str">
        <f>+IFERROR(VLOOKUP(FK220,Auxiliar!$A:$C,2,0),"")</f>
        <v/>
      </c>
      <c r="FN220" s="7" t="str">
        <f>+IFERROR(VLOOKUP(FK220,Auxiliar!$A:$C,3,0),"")</f>
        <v/>
      </c>
      <c r="FO220" s="1"/>
      <c r="FP220" s="12"/>
      <c r="FQ220" s="6" t="str">
        <f>+IFERROR(VALUE(RIGHT(Tabla30[[#This Row],[B2B]],6)),"")</f>
        <v/>
      </c>
      <c r="FR220" s="6" t="str">
        <f>+IFERROR(VLOOKUP(FP220,Auxiliar!$A:$C,2,0),"")</f>
        <v/>
      </c>
      <c r="FS220" s="7"/>
      <c r="FT220" s="1"/>
      <c r="FU220" s="12"/>
      <c r="FV220" s="6" t="str">
        <f>+IFERROR(VALUE(RIGHT(Tabla31[[#This Row],[B2B]],6)),"")</f>
        <v/>
      </c>
      <c r="FW220" s="6" t="str">
        <f>+IFERROR(VLOOKUP(FU220,Auxiliar!$A:$C,2,0),"")</f>
        <v/>
      </c>
      <c r="FX220" s="7" t="str">
        <f>+IFERROR(VLOOKUP(FU220,Auxiliar!$A:$C,3,0),"")</f>
        <v/>
      </c>
      <c r="FY220" s="1"/>
      <c r="FZ220" s="12"/>
      <c r="GA220" s="6" t="str">
        <f>+IFERROR(VALUE(RIGHT(Tabla32[[#This Row],[B2B]],6)),"")</f>
        <v/>
      </c>
      <c r="GB220" s="6" t="str">
        <f>+IFERROR(VLOOKUP(FZ220,Auxiliar!$A:$C,2,0),"")</f>
        <v/>
      </c>
      <c r="GC220" s="7" t="str">
        <f>+IFERROR(VLOOKUP(FZ220,Auxiliar!$A:$C,3,0),"")</f>
        <v/>
      </c>
      <c r="GD220" s="1"/>
      <c r="GE220" s="12"/>
      <c r="GF220" s="6" t="str">
        <f>+IFERROR(VALUE(RIGHT(Tabla33[[#This Row],[B2B]],6)),"")</f>
        <v/>
      </c>
      <c r="GG220" s="6" t="str">
        <f>+IFERROR(VLOOKUP(GE220,Auxiliar!$A:$C,2,0),"")</f>
        <v/>
      </c>
      <c r="GH220" s="7" t="str">
        <f>+IFERROR(VLOOKUP(GE220,Auxiliar!$A:$C,3,0),"")</f>
        <v/>
      </c>
    </row>
    <row r="221" spans="1:190" x14ac:dyDescent="0.25">
      <c r="A221" s="1"/>
      <c r="B221" s="1"/>
      <c r="C221" t="str">
        <f>+IFERROR(VALUE(RIGHT(Tabla1[[#This Row],[B2B]],6)),"")</f>
        <v/>
      </c>
      <c r="D221" t="str">
        <f>+IFERROR(VLOOKUP(B221,Auxiliar!$A:$C,2,0),"")</f>
        <v/>
      </c>
      <c r="E221" s="5" t="str">
        <f>+IFERROR(VLOOKUP(B221,Auxiliar!$A:$C,3,0),"")</f>
        <v/>
      </c>
      <c r="S221" s="1">
        <v>3555</v>
      </c>
      <c r="T221" s="1" t="s">
        <v>9</v>
      </c>
      <c r="U221" s="6">
        <f>+IFERROR(VALUE(RIGHT(Tabla4[[#This Row],[B2B]],6)),"")</f>
        <v>3555</v>
      </c>
      <c r="V221" s="6" t="str">
        <f>+IFERROR(VLOOKUP(T221,Auxiliar!$A:$C,2,0),"")</f>
        <v>CORE</v>
      </c>
      <c r="W221" s="7" t="str">
        <f>+IFERROR(VLOOKUP(T221,Auxiliar!$A:$C,3,0),"")</f>
        <v>0b 1% | 2b 5% | 4b 6%</v>
      </c>
      <c r="Y221" s="1">
        <v>6426</v>
      </c>
      <c r="Z221" s="1" t="s">
        <v>10</v>
      </c>
      <c r="AA221" s="6">
        <f>+IFERROR(VALUE(RIGHT(Tabla5[[#This Row],[B2B]],6)),"")</f>
        <v>6426</v>
      </c>
      <c r="AB221" s="6" t="str">
        <f>+IFERROR(VLOOKUP(Z221,Auxiliar!$A:$C,2,0),"")</f>
        <v>CORE</v>
      </c>
      <c r="AC221" s="7" t="str">
        <f>+IFERROR(VLOOKUP(Z221,Auxiliar!$A:$C,3,0),"")</f>
        <v>0b 1% | 3b 4% | 5b 6%</v>
      </c>
      <c r="AK221" s="1">
        <v>3423</v>
      </c>
      <c r="AL221" s="1" t="s">
        <v>30</v>
      </c>
      <c r="AM221" s="6">
        <f>+IFERROR(VALUE(RIGHT(Tabla7[[#This Row],[B2B]],6)),"")</f>
        <v>3423</v>
      </c>
      <c r="AN221" s="6" t="str">
        <f>+IFERROR(VLOOKUP(AL221,Auxiliar!$A:$C,2,0),"")</f>
        <v>LATONES</v>
      </c>
      <c r="AO221" s="7" t="str">
        <f>+IFERROR(VLOOKUP(AL221,Auxiliar!$A:$C,3,0),"")</f>
        <v>1b 4% | 5b 7% | 97b 0%</v>
      </c>
      <c r="AQ221" s="1">
        <v>5570</v>
      </c>
      <c r="AR221" s="1" t="s">
        <v>31</v>
      </c>
      <c r="AS221" s="6">
        <f>+IFERROR(VALUE(RIGHT(Tabla8[[#This Row],[B2B]],6)),"")</f>
        <v>5570</v>
      </c>
      <c r="AT221" s="6" t="str">
        <f>+IFERROR(VLOOKUP(AR221,Auxiliar!$A:$C,2,0),"")</f>
        <v>LATONES</v>
      </c>
      <c r="AU221" s="7" t="str">
        <f>+IFERROR(VLOOKUP(AR221,Auxiliar!$A:$C,3,0),"")</f>
        <v>2b 3% | 4b 5% | 5b 8% | 193 0%</v>
      </c>
      <c r="AW221" s="1"/>
      <c r="AX221" s="1" t="s">
        <v>32</v>
      </c>
      <c r="AY221" s="6" t="str">
        <f>+IFERROR(VALUE(RIGHT(Tabla9[[#This Row],[B2B]],6)),"")</f>
        <v/>
      </c>
      <c r="AZ221" s="6" t="str">
        <f>+IFERROR(VLOOKUP(AX221,Auxiliar!$A:$C,2,0),"")</f>
        <v>LATONES</v>
      </c>
      <c r="BA221" s="7" t="str">
        <f>+IFERROR(VLOOKUP(AX221,Auxiliar!$A:$C,3,0),"")</f>
        <v>2b 3% | 4b 4% | 6b 5% | 10b 8%  | 385b 0%</v>
      </c>
      <c r="BC221" s="1"/>
      <c r="BD221" s="1" t="s">
        <v>33</v>
      </c>
      <c r="BE221" s="6" t="str">
        <f>+IFERROR(VALUE(RIGHT(Tabla10[[#This Row],[B2B]],6)),"")</f>
        <v/>
      </c>
      <c r="BF221" s="6" t="str">
        <f>+IFERROR(VLOOKUP(BD221,Auxiliar!$A:$C,2,0),"")</f>
        <v>LATONES</v>
      </c>
      <c r="BG221" s="7" t="str">
        <f>+IFERROR(VLOOKUP(BD221,Auxiliar!$A:$C,3,0),"")</f>
        <v>6b 4% | 12b 5% | 15b 8% | 385b 0%</v>
      </c>
      <c r="BI221" s="1"/>
      <c r="BJ221" s="1"/>
      <c r="BK221" s="6" t="str">
        <f>+IFERROR(VALUE(RIGHT(Tabla11[[#This Row],[B2B]],6)),"")</f>
        <v/>
      </c>
      <c r="BL221" s="6" t="str">
        <f>+IFERROR(VLOOKUP(BJ221,Auxiliar!$A:$C,2,0),"")</f>
        <v/>
      </c>
      <c r="BM221" s="7" t="str">
        <f>+IFERROR(VLOOKUP(BJ221,Auxiliar!$A:$C,3,0),"")</f>
        <v/>
      </c>
      <c r="BO221" s="1">
        <v>5056</v>
      </c>
      <c r="BP221" s="1" t="s">
        <v>39</v>
      </c>
      <c r="BQ221" s="6">
        <f>+IFERROR(VALUE(RIGHT(Tabla12[[#This Row],[B2B]],6)),"")</f>
        <v>5056</v>
      </c>
      <c r="BR221" s="6" t="str">
        <f>+IFERROR(VLOOKUP(BP221,Auxiliar!$A:$C,2,0),"")</f>
        <v>VALUE LITRO</v>
      </c>
      <c r="BS221" s="7" t="str">
        <f>+IFERROR(VLOOKUP(BP221,Auxiliar!$A:$C,3,0),"")</f>
        <v>1b 12%</v>
      </c>
      <c r="CA221" s="1">
        <v>2847</v>
      </c>
      <c r="CB221" s="1" t="s">
        <v>35</v>
      </c>
      <c r="CC221" s="6">
        <f>+IFERROR(VALUE(RIGHT(Tabla14[[#This Row],[B2B]],6)),"")</f>
        <v>2847</v>
      </c>
      <c r="CD221" s="6" t="str">
        <f>+IFERROR(VLOOKUP(CB221,Auxiliar!$A:$C,2,0),"")</f>
        <v>Corona 710cc</v>
      </c>
      <c r="CE221" s="7" t="str">
        <f>+IFERROR(VLOOKUP(CB221,Auxiliar!$A:$C,3,0),"")</f>
        <v>1b 10% | 85b 0%</v>
      </c>
      <c r="CG221" s="1"/>
      <c r="CH221" s="1"/>
      <c r="CI221" s="6" t="str">
        <f>+IFERROR(VALUE(RIGHT(Tabla15[[#This Row],[B2B]],6)),"")</f>
        <v/>
      </c>
      <c r="CJ221" s="6" t="str">
        <f>+IFERROR(VLOOKUP(CH221,Auxiliar!$A:$C,2,0),"")</f>
        <v/>
      </c>
      <c r="CK221" s="7" t="str">
        <f>+IFERROR(VLOOKUP(CH221,Auxiliar!$A:$C,3,0),"")</f>
        <v/>
      </c>
      <c r="CM221" s="1">
        <v>2805</v>
      </c>
      <c r="CN221" s="1" t="s">
        <v>20</v>
      </c>
      <c r="CO221" s="6">
        <v>2805</v>
      </c>
      <c r="CP221" s="6" t="s">
        <v>20</v>
      </c>
      <c r="CQ221" s="7" t="s">
        <v>21</v>
      </c>
      <c r="CS221" s="1"/>
      <c r="CT221" s="1"/>
      <c r="CU221" s="6" t="str">
        <f>+IFERROR(VALUE(RIGHT(Tabla17[[#This Row],[B2B]],6)),"")</f>
        <v/>
      </c>
      <c r="CV221" s="6" t="str">
        <f>+IFERROR(VLOOKUP(CT221,Auxiliar!$A:$C,2,0),"")</f>
        <v/>
      </c>
      <c r="CW221" s="7" t="str">
        <f>+IFERROR(VLOOKUP(CT221,Auxiliar!$A:$C,3,0),"")</f>
        <v/>
      </c>
      <c r="CY221" s="1">
        <v>2805</v>
      </c>
      <c r="CZ221" s="1" t="s">
        <v>16</v>
      </c>
      <c r="DA221" s="6">
        <f>+IFERROR(VALUE(RIGHT(Tabla18[[#This Row],[B2B]],6)),"")</f>
        <v>2805</v>
      </c>
      <c r="DB221" s="6" t="str">
        <f>+IFERROR(VLOOKUP(CZ221,Auxiliar!$A:$C,2,0),"")</f>
        <v>PREMIUM</v>
      </c>
      <c r="DC221" s="7" t="str">
        <f>+IFERROR(VLOOKUP(CZ221,Auxiliar!$A:$C,3,0),"")</f>
        <v>0b 0% | 2b 2% | 5b 3,5% | 10b 5%</v>
      </c>
      <c r="DE221" s="1">
        <v>2805</v>
      </c>
      <c r="DF221" s="1" t="s">
        <v>19</v>
      </c>
      <c r="DG221" s="6">
        <f>+IFERROR(VALUE(RIGHT(Tabla19[[#This Row],[B2B]],6)),"")</f>
        <v>2805</v>
      </c>
      <c r="DH221" s="6" t="str">
        <f>+IFERROR(VLOOKUP(DF221,Auxiliar!$A:$C,2,0),"")</f>
        <v>MICHELOB</v>
      </c>
      <c r="DI221" s="7" t="str">
        <f>+IFERROR(VLOOKUP(DF221,Auxiliar!$A:$C,3,0),"")</f>
        <v>1b 7% | 3b 22% | 8b 27%</v>
      </c>
      <c r="DK221" s="1"/>
      <c r="DL221" s="1"/>
      <c r="DM221" s="6" t="str">
        <f>+IFERROR(VALUE(RIGHT(Tabla20[[#This Row],[B2B]],6)),"")</f>
        <v/>
      </c>
      <c r="DN221" s="6" t="str">
        <f>+IFERROR(VLOOKUP(DL221,Auxiliar!$A:$C,2,0),"")</f>
        <v/>
      </c>
      <c r="DO221" s="7" t="str">
        <f>+IFERROR(VLOOKUP(DL221,Auxiliar!$A:$C,3,0),"")</f>
        <v/>
      </c>
      <c r="DQ221" s="1">
        <v>2808</v>
      </c>
      <c r="DR221" s="12" t="s">
        <v>24</v>
      </c>
      <c r="DS221" s="6">
        <f>+IFERROR(VALUE(RIGHT(Tabla21[[#This Row],[B2B]],6)),"")</f>
        <v>2808</v>
      </c>
      <c r="DT221" s="6" t="str">
        <f>+IFERROR(VLOOKUP(DR221,Auxiliar!$A:$C,2,0),"")</f>
        <v>CORONA PORRON</v>
      </c>
      <c r="DU221" s="7" t="str">
        <f>+IFERROR(VLOOKUP(DR221,Auxiliar!$A:$C,3,0),"")</f>
        <v>1b 5% | 20b 0%</v>
      </c>
      <c r="DW221" s="1">
        <v>5071</v>
      </c>
      <c r="DX221" s="12" t="s">
        <v>43</v>
      </c>
      <c r="DY221" s="6">
        <f>+IFERROR(VALUE(RIGHT(Tabla22[[#This Row],[B2B]],6)),"")</f>
        <v>5071</v>
      </c>
      <c r="DZ221" s="6" t="str">
        <f>+IFERROR(VLOOKUP(DX221,Auxiliar!$A:$C,2,0),"")</f>
        <v xml:space="preserve">VALUE LATA </v>
      </c>
      <c r="EA221" s="7" t="str">
        <f>+IFERROR(VLOOKUP(DX221,Auxiliar!$A:$C,3,0),"")</f>
        <v>1b 15% | 100b 18%</v>
      </c>
      <c r="EC221" s="1">
        <v>5054</v>
      </c>
      <c r="ED221" s="12" t="s">
        <v>47</v>
      </c>
      <c r="EE221" s="6">
        <f>+IFERROR(VALUE(RIGHT(Tabla23[[#This Row],[B2B]],6)),"")</f>
        <v>5054</v>
      </c>
      <c r="EF221" s="6" t="str">
        <f>+IFERROR(VLOOKUP(ED221,Auxiliar!$A:$C,2,0),"")</f>
        <v>VALUE LATON</v>
      </c>
      <c r="EG221" s="7" t="str">
        <f>+IFERROR(VLOOKUP(ED221,Auxiliar!$A:$C,3,0),"")</f>
        <v>1b 10% | 5b 15% | 192b 0%</v>
      </c>
      <c r="EI221" s="1"/>
      <c r="EJ221" s="12"/>
      <c r="EK221" s="6" t="str">
        <f>+IFERROR(VALUE(RIGHT(Tabla24[[#This Row],[B2B]],6)),"")</f>
        <v/>
      </c>
      <c r="EL221" s="6" t="str">
        <f>+IFERROR(VLOOKUP(EJ221,Auxiliar!$A:$C,2,0),"")</f>
        <v/>
      </c>
      <c r="EM221" s="7" t="str">
        <f>+IFERROR(VLOOKUP(EJ221,Auxiliar!$A:$C,3,0),"")</f>
        <v/>
      </c>
      <c r="EO221" s="1"/>
      <c r="EP221" s="12"/>
      <c r="EQ221" s="6" t="str">
        <f>+IFERROR(VALUE(RIGHT(Tabla25[[#This Row],[B2B]],6)),"")</f>
        <v/>
      </c>
      <c r="ER221" s="6" t="str">
        <f>+IFERROR(VLOOKUP(EP221,Auxiliar!$A:$C,2,0),"")</f>
        <v/>
      </c>
      <c r="ES221" s="7" t="str">
        <f>+IFERROR(VLOOKUP(EP221,Auxiliar!$A:$C,3,0),"")</f>
        <v/>
      </c>
      <c r="EU221" s="1"/>
      <c r="EV221" s="12"/>
      <c r="EW221" s="6" t="str">
        <f>+IFERROR(VALUE(RIGHT(Tabla26[[#This Row],[B2B]],6)),"")</f>
        <v/>
      </c>
      <c r="EX221" s="6" t="str">
        <f>+IFERROR(VLOOKUP(EV221,Auxiliar!$A:$C,2,0),"")</f>
        <v/>
      </c>
      <c r="EY221" s="7" t="str">
        <f>+IFERROR(VLOOKUP(EV221,Auxiliar!$A:$C,3,0),"")</f>
        <v/>
      </c>
      <c r="EZ221" s="1"/>
      <c r="FA221" s="12"/>
      <c r="FB221" s="6" t="str">
        <f>+IFERROR(VALUE(RIGHT(Tabla27[[#This Row],[B2B]],6)),"")</f>
        <v/>
      </c>
      <c r="FC221" s="6" t="str">
        <f>+IFERROR(VLOOKUP(FA221,Auxiliar!$A:$C,2,0),"")</f>
        <v/>
      </c>
      <c r="FD221" s="7" t="str">
        <f>+IFERROR(VLOOKUP(FA221,Auxiliar!$A:$C,3,0),"")</f>
        <v/>
      </c>
      <c r="FE221" s="1"/>
      <c r="FF221" s="12"/>
      <c r="FG221" s="6" t="str">
        <f>+IFERROR(VALUE(RIGHT(Tabla28[[#This Row],[B2B]],6)),"")</f>
        <v/>
      </c>
      <c r="FH221" s="6" t="str">
        <f>+IFERROR(VLOOKUP(FF221,Auxiliar!$A:$C,2,0),"")</f>
        <v/>
      </c>
      <c r="FI221" s="7" t="str">
        <f>+IFERROR(VLOOKUP(FF221,Auxiliar!$A:$C,3,0),"")</f>
        <v/>
      </c>
      <c r="FJ221" s="1"/>
      <c r="FK221" s="12"/>
      <c r="FL221" s="6" t="str">
        <f>+IFERROR(VALUE(RIGHT(Tabla29[[#This Row],[B2B]],6)),"")</f>
        <v/>
      </c>
      <c r="FM221" s="6" t="str">
        <f>+IFERROR(VLOOKUP(FK221,Auxiliar!$A:$C,2,0),"")</f>
        <v/>
      </c>
      <c r="FN221" s="7" t="str">
        <f>+IFERROR(VLOOKUP(FK221,Auxiliar!$A:$C,3,0),"")</f>
        <v/>
      </c>
      <c r="FO221" s="1"/>
      <c r="FP221" s="12"/>
      <c r="FQ221" s="6" t="str">
        <f>+IFERROR(VALUE(RIGHT(Tabla30[[#This Row],[B2B]],6)),"")</f>
        <v/>
      </c>
      <c r="FR221" s="6" t="str">
        <f>+IFERROR(VLOOKUP(FP221,Auxiliar!$A:$C,2,0),"")</f>
        <v/>
      </c>
      <c r="FS221" s="7"/>
      <c r="FT221" s="1"/>
      <c r="FU221" s="12"/>
      <c r="FV221" s="6" t="str">
        <f>+IFERROR(VALUE(RIGHT(Tabla31[[#This Row],[B2B]],6)),"")</f>
        <v/>
      </c>
      <c r="FW221" s="6" t="str">
        <f>+IFERROR(VLOOKUP(FU221,Auxiliar!$A:$C,2,0),"")</f>
        <v/>
      </c>
      <c r="FX221" s="7" t="str">
        <f>+IFERROR(VLOOKUP(FU221,Auxiliar!$A:$C,3,0),"")</f>
        <v/>
      </c>
      <c r="FY221" s="1"/>
      <c r="FZ221" s="12"/>
      <c r="GA221" s="6" t="str">
        <f>+IFERROR(VALUE(RIGHT(Tabla32[[#This Row],[B2B]],6)),"")</f>
        <v/>
      </c>
      <c r="GB221" s="6" t="str">
        <f>+IFERROR(VLOOKUP(FZ221,Auxiliar!$A:$C,2,0),"")</f>
        <v/>
      </c>
      <c r="GC221" s="7" t="str">
        <f>+IFERROR(VLOOKUP(FZ221,Auxiliar!$A:$C,3,0),"")</f>
        <v/>
      </c>
      <c r="GD221" s="1"/>
      <c r="GE221" s="12"/>
      <c r="GF221" s="6" t="str">
        <f>+IFERROR(VALUE(RIGHT(Tabla33[[#This Row],[B2B]],6)),"")</f>
        <v/>
      </c>
      <c r="GG221" s="6" t="str">
        <f>+IFERROR(VLOOKUP(GE221,Auxiliar!$A:$C,2,0),"")</f>
        <v/>
      </c>
      <c r="GH221" s="7" t="str">
        <f>+IFERROR(VLOOKUP(GE221,Auxiliar!$A:$C,3,0),"")</f>
        <v/>
      </c>
    </row>
    <row r="222" spans="1:190" x14ac:dyDescent="0.25">
      <c r="A222" s="1"/>
      <c r="B222" s="1"/>
      <c r="C222" t="str">
        <f>+IFERROR(VALUE(RIGHT(Tabla1[[#This Row],[B2B]],6)),"")</f>
        <v/>
      </c>
      <c r="D222" t="str">
        <f>+IFERROR(VLOOKUP(B222,Auxiliar!$A:$C,2,0),"")</f>
        <v/>
      </c>
      <c r="E222" s="5" t="str">
        <f>+IFERROR(VLOOKUP(B222,Auxiliar!$A:$C,3,0),"")</f>
        <v/>
      </c>
      <c r="S222" s="1">
        <v>3557</v>
      </c>
      <c r="T222" s="1" t="s">
        <v>9</v>
      </c>
      <c r="U222" s="6">
        <f>+IFERROR(VALUE(RIGHT(Tabla4[[#This Row],[B2B]],6)),"")</f>
        <v>3557</v>
      </c>
      <c r="V222" s="6" t="str">
        <f>+IFERROR(VLOOKUP(T222,Auxiliar!$A:$C,2,0),"")</f>
        <v>CORE</v>
      </c>
      <c r="W222" s="7" t="str">
        <f>+IFERROR(VLOOKUP(T222,Auxiliar!$A:$C,3,0),"")</f>
        <v>0b 1% | 2b 5% | 4b 6%</v>
      </c>
      <c r="Y222" s="1">
        <v>6437</v>
      </c>
      <c r="Z222" s="1" t="s">
        <v>10</v>
      </c>
      <c r="AA222" s="6">
        <f>+IFERROR(VALUE(RIGHT(Tabla5[[#This Row],[B2B]],6)),"")</f>
        <v>6437</v>
      </c>
      <c r="AB222" s="6" t="str">
        <f>+IFERROR(VLOOKUP(Z222,Auxiliar!$A:$C,2,0),"")</f>
        <v>CORE</v>
      </c>
      <c r="AC222" s="7" t="str">
        <f>+IFERROR(VLOOKUP(Z222,Auxiliar!$A:$C,3,0),"")</f>
        <v>0b 1% | 3b 4% | 5b 6%</v>
      </c>
      <c r="AK222" s="1">
        <v>3431</v>
      </c>
      <c r="AL222" s="1" t="s">
        <v>30</v>
      </c>
      <c r="AM222" s="6">
        <f>+IFERROR(VALUE(RIGHT(Tabla7[[#This Row],[B2B]],6)),"")</f>
        <v>3431</v>
      </c>
      <c r="AN222" s="6" t="str">
        <f>+IFERROR(VLOOKUP(AL222,Auxiliar!$A:$C,2,0),"")</f>
        <v>LATONES</v>
      </c>
      <c r="AO222" s="7" t="str">
        <f>+IFERROR(VLOOKUP(AL222,Auxiliar!$A:$C,3,0),"")</f>
        <v>1b 4% | 5b 7% | 97b 0%</v>
      </c>
      <c r="AQ222" s="1">
        <v>5607</v>
      </c>
      <c r="AR222" s="1" t="s">
        <v>31</v>
      </c>
      <c r="AS222" s="6">
        <f>+IFERROR(VALUE(RIGHT(Tabla8[[#This Row],[B2B]],6)),"")</f>
        <v>5607</v>
      </c>
      <c r="AT222" s="6" t="str">
        <f>+IFERROR(VLOOKUP(AR222,Auxiliar!$A:$C,2,0),"")</f>
        <v>LATONES</v>
      </c>
      <c r="AU222" s="7" t="str">
        <f>+IFERROR(VLOOKUP(AR222,Auxiliar!$A:$C,3,0),"")</f>
        <v>2b 3% | 4b 5% | 5b 8% | 193 0%</v>
      </c>
      <c r="AW222" s="1"/>
      <c r="AX222" s="1" t="s">
        <v>32</v>
      </c>
      <c r="AY222" s="6" t="str">
        <f>+IFERROR(VALUE(RIGHT(Tabla9[[#This Row],[B2B]],6)),"")</f>
        <v/>
      </c>
      <c r="AZ222" s="6" t="str">
        <f>+IFERROR(VLOOKUP(AX222,Auxiliar!$A:$C,2,0),"")</f>
        <v>LATONES</v>
      </c>
      <c r="BA222" s="7" t="str">
        <f>+IFERROR(VLOOKUP(AX222,Auxiliar!$A:$C,3,0),"")</f>
        <v>2b 3% | 4b 4% | 6b 5% | 10b 8%  | 385b 0%</v>
      </c>
      <c r="BC222" s="1"/>
      <c r="BD222" s="1" t="s">
        <v>33</v>
      </c>
      <c r="BE222" s="6" t="str">
        <f>+IFERROR(VALUE(RIGHT(Tabla10[[#This Row],[B2B]],6)),"")</f>
        <v/>
      </c>
      <c r="BF222" s="6" t="str">
        <f>+IFERROR(VLOOKUP(BD222,Auxiliar!$A:$C,2,0),"")</f>
        <v>LATONES</v>
      </c>
      <c r="BG222" s="7" t="str">
        <f>+IFERROR(VLOOKUP(BD222,Auxiliar!$A:$C,3,0),"")</f>
        <v>6b 4% | 12b 5% | 15b 8% | 385b 0%</v>
      </c>
      <c r="BI222" s="1"/>
      <c r="BJ222" s="1"/>
      <c r="BK222" s="6" t="str">
        <f>+IFERROR(VALUE(RIGHT(Tabla11[[#This Row],[B2B]],6)),"")</f>
        <v/>
      </c>
      <c r="BL222" s="6" t="str">
        <f>+IFERROR(VLOOKUP(BJ222,Auxiliar!$A:$C,2,0),"")</f>
        <v/>
      </c>
      <c r="BM222" s="7" t="str">
        <f>+IFERROR(VLOOKUP(BJ222,Auxiliar!$A:$C,3,0),"")</f>
        <v/>
      </c>
      <c r="BO222" s="1">
        <v>5058</v>
      </c>
      <c r="BP222" s="1" t="s">
        <v>39</v>
      </c>
      <c r="BQ222" s="6">
        <f>+IFERROR(VALUE(RIGHT(Tabla12[[#This Row],[B2B]],6)),"")</f>
        <v>5058</v>
      </c>
      <c r="BR222" s="6" t="str">
        <f>+IFERROR(VLOOKUP(BP222,Auxiliar!$A:$C,2,0),"")</f>
        <v>VALUE LITRO</v>
      </c>
      <c r="BS222" s="7" t="str">
        <f>+IFERROR(VLOOKUP(BP222,Auxiliar!$A:$C,3,0),"")</f>
        <v>1b 12%</v>
      </c>
      <c r="CA222" s="1">
        <v>2849</v>
      </c>
      <c r="CB222" s="1" t="s">
        <v>35</v>
      </c>
      <c r="CC222" s="6">
        <f>+IFERROR(VALUE(RIGHT(Tabla14[[#This Row],[B2B]],6)),"")</f>
        <v>2849</v>
      </c>
      <c r="CD222" s="6" t="str">
        <f>+IFERROR(VLOOKUP(CB222,Auxiliar!$A:$C,2,0),"")</f>
        <v>Corona 710cc</v>
      </c>
      <c r="CE222" s="7" t="str">
        <f>+IFERROR(VLOOKUP(CB222,Auxiliar!$A:$C,3,0),"")</f>
        <v>1b 10% | 85b 0%</v>
      </c>
      <c r="CG222" s="1"/>
      <c r="CH222" s="1"/>
      <c r="CI222" s="6" t="str">
        <f>+IFERROR(VALUE(RIGHT(Tabla15[[#This Row],[B2B]],6)),"")</f>
        <v/>
      </c>
      <c r="CJ222" s="6" t="str">
        <f>+IFERROR(VLOOKUP(CH222,Auxiliar!$A:$C,2,0),"")</f>
        <v/>
      </c>
      <c r="CK222" s="7" t="str">
        <f>+IFERROR(VLOOKUP(CH222,Auxiliar!$A:$C,3,0),"")</f>
        <v/>
      </c>
      <c r="CM222" s="1">
        <v>2808</v>
      </c>
      <c r="CN222" s="1" t="s">
        <v>20</v>
      </c>
      <c r="CO222" s="6">
        <v>2808</v>
      </c>
      <c r="CP222" s="6" t="s">
        <v>20</v>
      </c>
      <c r="CQ222" s="7" t="s">
        <v>21</v>
      </c>
      <c r="CS222" s="1"/>
      <c r="CT222" s="1"/>
      <c r="CU222" s="6" t="str">
        <f>+IFERROR(VALUE(RIGHT(Tabla17[[#This Row],[B2B]],6)),"")</f>
        <v/>
      </c>
      <c r="CV222" s="6" t="str">
        <f>+IFERROR(VLOOKUP(CT222,Auxiliar!$A:$C,2,0),"")</f>
        <v/>
      </c>
      <c r="CW222" s="7" t="str">
        <f>+IFERROR(VLOOKUP(CT222,Auxiliar!$A:$C,3,0),"")</f>
        <v/>
      </c>
      <c r="CY222" s="1">
        <v>2808</v>
      </c>
      <c r="CZ222" s="1" t="s">
        <v>16</v>
      </c>
      <c r="DA222" s="6">
        <f>+IFERROR(VALUE(RIGHT(Tabla18[[#This Row],[B2B]],6)),"")</f>
        <v>2808</v>
      </c>
      <c r="DB222" s="6" t="str">
        <f>+IFERROR(VLOOKUP(CZ222,Auxiliar!$A:$C,2,0),"")</f>
        <v>PREMIUM</v>
      </c>
      <c r="DC222" s="7" t="str">
        <f>+IFERROR(VLOOKUP(CZ222,Auxiliar!$A:$C,3,0),"")</f>
        <v>0b 0% | 2b 2% | 5b 3,5% | 10b 5%</v>
      </c>
      <c r="DE222" s="1">
        <v>2808</v>
      </c>
      <c r="DF222" s="1" t="s">
        <v>19</v>
      </c>
      <c r="DG222" s="6">
        <f>+IFERROR(VALUE(RIGHT(Tabla19[[#This Row],[B2B]],6)),"")</f>
        <v>2808</v>
      </c>
      <c r="DH222" s="6" t="str">
        <f>+IFERROR(VLOOKUP(DF222,Auxiliar!$A:$C,2,0),"")</f>
        <v>MICHELOB</v>
      </c>
      <c r="DI222" s="7" t="str">
        <f>+IFERROR(VLOOKUP(DF222,Auxiliar!$A:$C,3,0),"")</f>
        <v>1b 7% | 3b 22% | 8b 27%</v>
      </c>
      <c r="DK222" s="1"/>
      <c r="DL222" s="1"/>
      <c r="DM222" s="6" t="str">
        <f>+IFERROR(VALUE(RIGHT(Tabla20[[#This Row],[B2B]],6)),"")</f>
        <v/>
      </c>
      <c r="DN222" s="6" t="str">
        <f>+IFERROR(VLOOKUP(DL222,Auxiliar!$A:$C,2,0),"")</f>
        <v/>
      </c>
      <c r="DO222" s="7" t="str">
        <f>+IFERROR(VLOOKUP(DL222,Auxiliar!$A:$C,3,0),"")</f>
        <v/>
      </c>
      <c r="DQ222" s="1">
        <v>2815</v>
      </c>
      <c r="DR222" s="12" t="s">
        <v>24</v>
      </c>
      <c r="DS222" s="6">
        <f>+IFERROR(VALUE(RIGHT(Tabla21[[#This Row],[B2B]],6)),"")</f>
        <v>2815</v>
      </c>
      <c r="DT222" s="6" t="str">
        <f>+IFERROR(VLOOKUP(DR222,Auxiliar!$A:$C,2,0),"")</f>
        <v>CORONA PORRON</v>
      </c>
      <c r="DU222" s="7" t="str">
        <f>+IFERROR(VLOOKUP(DR222,Auxiliar!$A:$C,3,0),"")</f>
        <v>1b 5% | 20b 0%</v>
      </c>
      <c r="DW222" s="1">
        <v>5072</v>
      </c>
      <c r="DX222" s="12" t="s">
        <v>43</v>
      </c>
      <c r="DY222" s="6">
        <f>+IFERROR(VALUE(RIGHT(Tabla22[[#This Row],[B2B]],6)),"")</f>
        <v>5072</v>
      </c>
      <c r="DZ222" s="6" t="str">
        <f>+IFERROR(VLOOKUP(DX222,Auxiliar!$A:$C,2,0),"")</f>
        <v xml:space="preserve">VALUE LATA </v>
      </c>
      <c r="EA222" s="7" t="str">
        <f>+IFERROR(VLOOKUP(DX222,Auxiliar!$A:$C,3,0),"")</f>
        <v>1b 15% | 100b 18%</v>
      </c>
      <c r="EC222" s="1">
        <v>5056</v>
      </c>
      <c r="ED222" s="12" t="s">
        <v>47</v>
      </c>
      <c r="EE222" s="6">
        <f>+IFERROR(VALUE(RIGHT(Tabla23[[#This Row],[B2B]],6)),"")</f>
        <v>5056</v>
      </c>
      <c r="EF222" s="6" t="str">
        <f>+IFERROR(VLOOKUP(ED222,Auxiliar!$A:$C,2,0),"")</f>
        <v>VALUE LATON</v>
      </c>
      <c r="EG222" s="7" t="str">
        <f>+IFERROR(VLOOKUP(ED222,Auxiliar!$A:$C,3,0),"")</f>
        <v>1b 10% | 5b 15% | 192b 0%</v>
      </c>
      <c r="EI222" s="1"/>
      <c r="EJ222" s="12"/>
      <c r="EK222" s="6" t="str">
        <f>+IFERROR(VALUE(RIGHT(Tabla24[[#This Row],[B2B]],6)),"")</f>
        <v/>
      </c>
      <c r="EL222" s="6" t="str">
        <f>+IFERROR(VLOOKUP(EJ222,Auxiliar!$A:$C,2,0),"")</f>
        <v/>
      </c>
      <c r="EM222" s="7" t="str">
        <f>+IFERROR(VLOOKUP(EJ222,Auxiliar!$A:$C,3,0),"")</f>
        <v/>
      </c>
      <c r="EO222" s="1"/>
      <c r="EP222" s="12"/>
      <c r="EQ222" s="6" t="str">
        <f>+IFERROR(VALUE(RIGHT(Tabla25[[#This Row],[B2B]],6)),"")</f>
        <v/>
      </c>
      <c r="ER222" s="6" t="str">
        <f>+IFERROR(VLOOKUP(EP222,Auxiliar!$A:$C,2,0),"")</f>
        <v/>
      </c>
      <c r="ES222" s="7" t="str">
        <f>+IFERROR(VLOOKUP(EP222,Auxiliar!$A:$C,3,0),"")</f>
        <v/>
      </c>
      <c r="EU222" s="1"/>
      <c r="EV222" s="12"/>
      <c r="EW222" s="6" t="str">
        <f>+IFERROR(VALUE(RIGHT(Tabla26[[#This Row],[B2B]],6)),"")</f>
        <v/>
      </c>
      <c r="EX222" s="6" t="str">
        <f>+IFERROR(VLOOKUP(EV222,Auxiliar!$A:$C,2,0),"")</f>
        <v/>
      </c>
      <c r="EY222" s="7" t="str">
        <f>+IFERROR(VLOOKUP(EV222,Auxiliar!$A:$C,3,0),"")</f>
        <v/>
      </c>
      <c r="EZ222" s="1"/>
      <c r="FA222" s="12"/>
      <c r="FB222" s="6" t="str">
        <f>+IFERROR(VALUE(RIGHT(Tabla27[[#This Row],[B2B]],6)),"")</f>
        <v/>
      </c>
      <c r="FC222" s="6" t="str">
        <f>+IFERROR(VLOOKUP(FA222,Auxiliar!$A:$C,2,0),"")</f>
        <v/>
      </c>
      <c r="FD222" s="7" t="str">
        <f>+IFERROR(VLOOKUP(FA222,Auxiliar!$A:$C,3,0),"")</f>
        <v/>
      </c>
      <c r="FE222" s="1"/>
      <c r="FF222" s="12"/>
      <c r="FG222" s="6" t="str">
        <f>+IFERROR(VALUE(RIGHT(Tabla28[[#This Row],[B2B]],6)),"")</f>
        <v/>
      </c>
      <c r="FH222" s="6" t="str">
        <f>+IFERROR(VLOOKUP(FF222,Auxiliar!$A:$C,2,0),"")</f>
        <v/>
      </c>
      <c r="FI222" s="7" t="str">
        <f>+IFERROR(VLOOKUP(FF222,Auxiliar!$A:$C,3,0),"")</f>
        <v/>
      </c>
      <c r="FJ222" s="1"/>
      <c r="FK222" s="12"/>
      <c r="FL222" s="6" t="str">
        <f>+IFERROR(VALUE(RIGHT(Tabla29[[#This Row],[B2B]],6)),"")</f>
        <v/>
      </c>
      <c r="FM222" s="6" t="str">
        <f>+IFERROR(VLOOKUP(FK222,Auxiliar!$A:$C,2,0),"")</f>
        <v/>
      </c>
      <c r="FN222" s="7" t="str">
        <f>+IFERROR(VLOOKUP(FK222,Auxiliar!$A:$C,3,0),"")</f>
        <v/>
      </c>
      <c r="FO222" s="1"/>
      <c r="FP222" s="12"/>
      <c r="FQ222" s="6" t="str">
        <f>+IFERROR(VALUE(RIGHT(Tabla30[[#This Row],[B2B]],6)),"")</f>
        <v/>
      </c>
      <c r="FR222" s="6" t="str">
        <f>+IFERROR(VLOOKUP(FP222,Auxiliar!$A:$C,2,0),"")</f>
        <v/>
      </c>
      <c r="FS222" s="7"/>
      <c r="FT222" s="1"/>
      <c r="FU222" s="12"/>
      <c r="FV222" s="6" t="str">
        <f>+IFERROR(VALUE(RIGHT(Tabla31[[#This Row],[B2B]],6)),"")</f>
        <v/>
      </c>
      <c r="FW222" s="6" t="str">
        <f>+IFERROR(VLOOKUP(FU222,Auxiliar!$A:$C,2,0),"")</f>
        <v/>
      </c>
      <c r="FX222" s="7" t="str">
        <f>+IFERROR(VLOOKUP(FU222,Auxiliar!$A:$C,3,0),"")</f>
        <v/>
      </c>
      <c r="FY222" s="1"/>
      <c r="FZ222" s="12"/>
      <c r="GA222" s="6" t="str">
        <f>+IFERROR(VALUE(RIGHT(Tabla32[[#This Row],[B2B]],6)),"")</f>
        <v/>
      </c>
      <c r="GB222" s="6" t="str">
        <f>+IFERROR(VLOOKUP(FZ222,Auxiliar!$A:$C,2,0),"")</f>
        <v/>
      </c>
      <c r="GC222" s="7" t="str">
        <f>+IFERROR(VLOOKUP(FZ222,Auxiliar!$A:$C,3,0),"")</f>
        <v/>
      </c>
      <c r="GD222" s="1"/>
      <c r="GE222" s="12"/>
      <c r="GF222" s="6" t="str">
        <f>+IFERROR(VALUE(RIGHT(Tabla33[[#This Row],[B2B]],6)),"")</f>
        <v/>
      </c>
      <c r="GG222" s="6" t="str">
        <f>+IFERROR(VLOOKUP(GE222,Auxiliar!$A:$C,2,0),"")</f>
        <v/>
      </c>
      <c r="GH222" s="7" t="str">
        <f>+IFERROR(VLOOKUP(GE222,Auxiliar!$A:$C,3,0),"")</f>
        <v/>
      </c>
    </row>
    <row r="223" spans="1:190" x14ac:dyDescent="0.25">
      <c r="A223" s="1"/>
      <c r="B223" s="1"/>
      <c r="C223" t="str">
        <f>+IFERROR(VALUE(RIGHT(Tabla1[[#This Row],[B2B]],6)),"")</f>
        <v/>
      </c>
      <c r="D223" t="str">
        <f>+IFERROR(VLOOKUP(B223,Auxiliar!$A:$C,2,0),"")</f>
        <v/>
      </c>
      <c r="E223" s="5" t="str">
        <f>+IFERROR(VLOOKUP(B223,Auxiliar!$A:$C,3,0),"")</f>
        <v/>
      </c>
      <c r="S223" s="1">
        <v>3576</v>
      </c>
      <c r="T223" s="1" t="s">
        <v>9</v>
      </c>
      <c r="U223" s="6">
        <f>+IFERROR(VALUE(RIGHT(Tabla4[[#This Row],[B2B]],6)),"")</f>
        <v>3576</v>
      </c>
      <c r="V223" s="6" t="str">
        <f>+IFERROR(VLOOKUP(T223,Auxiliar!$A:$C,2,0),"")</f>
        <v>CORE</v>
      </c>
      <c r="W223" s="7" t="str">
        <f>+IFERROR(VLOOKUP(T223,Auxiliar!$A:$C,3,0),"")</f>
        <v>0b 1% | 2b 5% | 4b 6%</v>
      </c>
      <c r="Y223" s="1">
        <v>6445</v>
      </c>
      <c r="Z223" s="1" t="s">
        <v>10</v>
      </c>
      <c r="AA223" s="6">
        <f>+IFERROR(VALUE(RIGHT(Tabla5[[#This Row],[B2B]],6)),"")</f>
        <v>6445</v>
      </c>
      <c r="AB223" s="6" t="str">
        <f>+IFERROR(VLOOKUP(Z223,Auxiliar!$A:$C,2,0),"")</f>
        <v>CORE</v>
      </c>
      <c r="AC223" s="7" t="str">
        <f>+IFERROR(VLOOKUP(Z223,Auxiliar!$A:$C,3,0),"")</f>
        <v>0b 1% | 3b 4% | 5b 6%</v>
      </c>
      <c r="AK223" s="1">
        <v>3436</v>
      </c>
      <c r="AL223" s="1" t="s">
        <v>30</v>
      </c>
      <c r="AM223" s="6">
        <f>+IFERROR(VALUE(RIGHT(Tabla7[[#This Row],[B2B]],6)),"")</f>
        <v>3436</v>
      </c>
      <c r="AN223" s="6" t="str">
        <f>+IFERROR(VLOOKUP(AL223,Auxiliar!$A:$C,2,0),"")</f>
        <v>LATONES</v>
      </c>
      <c r="AO223" s="7" t="str">
        <f>+IFERROR(VLOOKUP(AL223,Auxiliar!$A:$C,3,0),"")</f>
        <v>1b 4% | 5b 7% | 97b 0%</v>
      </c>
      <c r="AQ223" s="1">
        <v>5617</v>
      </c>
      <c r="AR223" s="1" t="s">
        <v>31</v>
      </c>
      <c r="AS223" s="6">
        <f>+IFERROR(VALUE(RIGHT(Tabla8[[#This Row],[B2B]],6)),"")</f>
        <v>5617</v>
      </c>
      <c r="AT223" s="6" t="str">
        <f>+IFERROR(VLOOKUP(AR223,Auxiliar!$A:$C,2,0),"")</f>
        <v>LATONES</v>
      </c>
      <c r="AU223" s="7" t="str">
        <f>+IFERROR(VLOOKUP(AR223,Auxiliar!$A:$C,3,0),"")</f>
        <v>2b 3% | 4b 5% | 5b 8% | 193 0%</v>
      </c>
      <c r="AW223" s="1"/>
      <c r="AX223" s="1" t="s">
        <v>32</v>
      </c>
      <c r="AY223" s="6" t="str">
        <f>+IFERROR(VALUE(RIGHT(Tabla9[[#This Row],[B2B]],6)),"")</f>
        <v/>
      </c>
      <c r="AZ223" s="6" t="str">
        <f>+IFERROR(VLOOKUP(AX223,Auxiliar!$A:$C,2,0),"")</f>
        <v>LATONES</v>
      </c>
      <c r="BA223" s="7" t="str">
        <f>+IFERROR(VLOOKUP(AX223,Auxiliar!$A:$C,3,0),"")</f>
        <v>2b 3% | 4b 4% | 6b 5% | 10b 8%  | 385b 0%</v>
      </c>
      <c r="BC223" s="1"/>
      <c r="BD223" s="1" t="s">
        <v>33</v>
      </c>
      <c r="BE223" s="6" t="str">
        <f>+IFERROR(VALUE(RIGHT(Tabla10[[#This Row],[B2B]],6)),"")</f>
        <v/>
      </c>
      <c r="BF223" s="6" t="str">
        <f>+IFERROR(VLOOKUP(BD223,Auxiliar!$A:$C,2,0),"")</f>
        <v>LATONES</v>
      </c>
      <c r="BG223" s="7" t="str">
        <f>+IFERROR(VLOOKUP(BD223,Auxiliar!$A:$C,3,0),"")</f>
        <v>6b 4% | 12b 5% | 15b 8% | 385b 0%</v>
      </c>
      <c r="BI223" s="1"/>
      <c r="BJ223" s="1"/>
      <c r="BK223" s="6" t="str">
        <f>+IFERROR(VALUE(RIGHT(Tabla11[[#This Row],[B2B]],6)),"")</f>
        <v/>
      </c>
      <c r="BL223" s="6" t="str">
        <f>+IFERROR(VLOOKUP(BJ223,Auxiliar!$A:$C,2,0),"")</f>
        <v/>
      </c>
      <c r="BM223" s="7" t="str">
        <f>+IFERROR(VLOOKUP(BJ223,Auxiliar!$A:$C,3,0),"")</f>
        <v/>
      </c>
      <c r="BO223" s="1">
        <v>5071</v>
      </c>
      <c r="BP223" s="1" t="s">
        <v>39</v>
      </c>
      <c r="BQ223" s="6">
        <f>+IFERROR(VALUE(RIGHT(Tabla12[[#This Row],[B2B]],6)),"")</f>
        <v>5071</v>
      </c>
      <c r="BR223" s="6" t="str">
        <f>+IFERROR(VLOOKUP(BP223,Auxiliar!$A:$C,2,0),"")</f>
        <v>VALUE LITRO</v>
      </c>
      <c r="BS223" s="7" t="str">
        <f>+IFERROR(VLOOKUP(BP223,Auxiliar!$A:$C,3,0),"")</f>
        <v>1b 12%</v>
      </c>
      <c r="CA223" s="1">
        <v>2854</v>
      </c>
      <c r="CB223" s="1" t="s">
        <v>35</v>
      </c>
      <c r="CC223" s="6">
        <f>+IFERROR(VALUE(RIGHT(Tabla14[[#This Row],[B2B]],6)),"")</f>
        <v>2854</v>
      </c>
      <c r="CD223" s="6" t="str">
        <f>+IFERROR(VLOOKUP(CB223,Auxiliar!$A:$C,2,0),"")</f>
        <v>Corona 710cc</v>
      </c>
      <c r="CE223" s="7" t="str">
        <f>+IFERROR(VLOOKUP(CB223,Auxiliar!$A:$C,3,0),"")</f>
        <v>1b 10% | 85b 0%</v>
      </c>
      <c r="CG223" s="1"/>
      <c r="CH223" s="1"/>
      <c r="CI223" s="6" t="str">
        <f>+IFERROR(VALUE(RIGHT(Tabla15[[#This Row],[B2B]],6)),"")</f>
        <v/>
      </c>
      <c r="CJ223" s="6" t="str">
        <f>+IFERROR(VLOOKUP(CH223,Auxiliar!$A:$C,2,0),"")</f>
        <v/>
      </c>
      <c r="CK223" s="7" t="str">
        <f>+IFERROR(VLOOKUP(CH223,Auxiliar!$A:$C,3,0),"")</f>
        <v/>
      </c>
      <c r="CM223" s="1">
        <v>2815</v>
      </c>
      <c r="CN223" s="1" t="s">
        <v>20</v>
      </c>
      <c r="CO223" s="6">
        <v>2815</v>
      </c>
      <c r="CP223" s="6" t="s">
        <v>20</v>
      </c>
      <c r="CQ223" s="7" t="s">
        <v>21</v>
      </c>
      <c r="CS223" s="1"/>
      <c r="CT223" s="1"/>
      <c r="CU223" s="6" t="str">
        <f>+IFERROR(VALUE(RIGHT(Tabla17[[#This Row],[B2B]],6)),"")</f>
        <v/>
      </c>
      <c r="CV223" s="6" t="str">
        <f>+IFERROR(VLOOKUP(CT223,Auxiliar!$A:$C,2,0),"")</f>
        <v/>
      </c>
      <c r="CW223" s="7" t="str">
        <f>+IFERROR(VLOOKUP(CT223,Auxiliar!$A:$C,3,0),"")</f>
        <v/>
      </c>
      <c r="CY223" s="1">
        <v>2815</v>
      </c>
      <c r="CZ223" s="1" t="s">
        <v>16</v>
      </c>
      <c r="DA223" s="6">
        <f>+IFERROR(VALUE(RIGHT(Tabla18[[#This Row],[B2B]],6)),"")</f>
        <v>2815</v>
      </c>
      <c r="DB223" s="6" t="str">
        <f>+IFERROR(VLOOKUP(CZ223,Auxiliar!$A:$C,2,0),"")</f>
        <v>PREMIUM</v>
      </c>
      <c r="DC223" s="7" t="str">
        <f>+IFERROR(VLOOKUP(CZ223,Auxiliar!$A:$C,3,0),"")</f>
        <v>0b 0% | 2b 2% | 5b 3,5% | 10b 5%</v>
      </c>
      <c r="DE223" s="1">
        <v>2815</v>
      </c>
      <c r="DF223" s="1" t="s">
        <v>19</v>
      </c>
      <c r="DG223" s="6">
        <f>+IFERROR(VALUE(RIGHT(Tabla19[[#This Row],[B2B]],6)),"")</f>
        <v>2815</v>
      </c>
      <c r="DH223" s="6" t="str">
        <f>+IFERROR(VLOOKUP(DF223,Auxiliar!$A:$C,2,0),"")</f>
        <v>MICHELOB</v>
      </c>
      <c r="DI223" s="7" t="str">
        <f>+IFERROR(VLOOKUP(DF223,Auxiliar!$A:$C,3,0),"")</f>
        <v>1b 7% | 3b 22% | 8b 27%</v>
      </c>
      <c r="DK223" s="1"/>
      <c r="DL223" s="1"/>
      <c r="DM223" s="6" t="str">
        <f>+IFERROR(VALUE(RIGHT(Tabla20[[#This Row],[B2B]],6)),"")</f>
        <v/>
      </c>
      <c r="DN223" s="6" t="str">
        <f>+IFERROR(VLOOKUP(DL223,Auxiliar!$A:$C,2,0),"")</f>
        <v/>
      </c>
      <c r="DO223" s="7" t="str">
        <f>+IFERROR(VLOOKUP(DL223,Auxiliar!$A:$C,3,0),"")</f>
        <v/>
      </c>
      <c r="DQ223" s="1">
        <v>2830</v>
      </c>
      <c r="DR223" s="12" t="s">
        <v>24</v>
      </c>
      <c r="DS223" s="6">
        <f>+IFERROR(VALUE(RIGHT(Tabla21[[#This Row],[B2B]],6)),"")</f>
        <v>2830</v>
      </c>
      <c r="DT223" s="6" t="str">
        <f>+IFERROR(VLOOKUP(DR223,Auxiliar!$A:$C,2,0),"")</f>
        <v>CORONA PORRON</v>
      </c>
      <c r="DU223" s="7" t="str">
        <f>+IFERROR(VLOOKUP(DR223,Auxiliar!$A:$C,3,0),"")</f>
        <v>1b 5% | 20b 0%</v>
      </c>
      <c r="DW223" s="1">
        <v>5074</v>
      </c>
      <c r="DX223" s="12" t="s">
        <v>43</v>
      </c>
      <c r="DY223" s="6">
        <f>+IFERROR(VALUE(RIGHT(Tabla22[[#This Row],[B2B]],6)),"")</f>
        <v>5074</v>
      </c>
      <c r="DZ223" s="6" t="str">
        <f>+IFERROR(VLOOKUP(DX223,Auxiliar!$A:$C,2,0),"")</f>
        <v xml:space="preserve">VALUE LATA </v>
      </c>
      <c r="EA223" s="7" t="str">
        <f>+IFERROR(VLOOKUP(DX223,Auxiliar!$A:$C,3,0),"")</f>
        <v>1b 15% | 100b 18%</v>
      </c>
      <c r="EC223" s="1">
        <v>5058</v>
      </c>
      <c r="ED223" s="12" t="s">
        <v>47</v>
      </c>
      <c r="EE223" s="6">
        <f>+IFERROR(VALUE(RIGHT(Tabla23[[#This Row],[B2B]],6)),"")</f>
        <v>5058</v>
      </c>
      <c r="EF223" s="6" t="str">
        <f>+IFERROR(VLOOKUP(ED223,Auxiliar!$A:$C,2,0),"")</f>
        <v>VALUE LATON</v>
      </c>
      <c r="EG223" s="7" t="str">
        <f>+IFERROR(VLOOKUP(ED223,Auxiliar!$A:$C,3,0),"")</f>
        <v>1b 10% | 5b 15% | 192b 0%</v>
      </c>
      <c r="EI223" s="1"/>
      <c r="EJ223" s="12"/>
      <c r="EK223" s="6" t="str">
        <f>+IFERROR(VALUE(RIGHT(Tabla24[[#This Row],[B2B]],6)),"")</f>
        <v/>
      </c>
      <c r="EL223" s="6" t="str">
        <f>+IFERROR(VLOOKUP(EJ223,Auxiliar!$A:$C,2,0),"")</f>
        <v/>
      </c>
      <c r="EM223" s="7" t="str">
        <f>+IFERROR(VLOOKUP(EJ223,Auxiliar!$A:$C,3,0),"")</f>
        <v/>
      </c>
      <c r="EO223" s="1"/>
      <c r="EP223" s="12"/>
      <c r="EQ223" s="6" t="str">
        <f>+IFERROR(VALUE(RIGHT(Tabla25[[#This Row],[B2B]],6)),"")</f>
        <v/>
      </c>
      <c r="ER223" s="6" t="str">
        <f>+IFERROR(VLOOKUP(EP223,Auxiliar!$A:$C,2,0),"")</f>
        <v/>
      </c>
      <c r="ES223" s="7" t="str">
        <f>+IFERROR(VLOOKUP(EP223,Auxiliar!$A:$C,3,0),"")</f>
        <v/>
      </c>
      <c r="EU223" s="1"/>
      <c r="EV223" s="12"/>
      <c r="EW223" s="6" t="str">
        <f>+IFERROR(VALUE(RIGHT(Tabla26[[#This Row],[B2B]],6)),"")</f>
        <v/>
      </c>
      <c r="EX223" s="6" t="str">
        <f>+IFERROR(VLOOKUP(EV223,Auxiliar!$A:$C,2,0),"")</f>
        <v/>
      </c>
      <c r="EY223" s="7" t="str">
        <f>+IFERROR(VLOOKUP(EV223,Auxiliar!$A:$C,3,0),"")</f>
        <v/>
      </c>
      <c r="EZ223" s="1"/>
      <c r="FA223" s="12"/>
      <c r="FB223" s="6" t="str">
        <f>+IFERROR(VALUE(RIGHT(Tabla27[[#This Row],[B2B]],6)),"")</f>
        <v/>
      </c>
      <c r="FC223" s="6" t="str">
        <f>+IFERROR(VLOOKUP(FA223,Auxiliar!$A:$C,2,0),"")</f>
        <v/>
      </c>
      <c r="FD223" s="7" t="str">
        <f>+IFERROR(VLOOKUP(FA223,Auxiliar!$A:$C,3,0),"")</f>
        <v/>
      </c>
      <c r="FE223" s="1"/>
      <c r="FF223" s="12"/>
      <c r="FG223" s="6" t="str">
        <f>+IFERROR(VALUE(RIGHT(Tabla28[[#This Row],[B2B]],6)),"")</f>
        <v/>
      </c>
      <c r="FH223" s="6" t="str">
        <f>+IFERROR(VLOOKUP(FF223,Auxiliar!$A:$C,2,0),"")</f>
        <v/>
      </c>
      <c r="FI223" s="7" t="str">
        <f>+IFERROR(VLOOKUP(FF223,Auxiliar!$A:$C,3,0),"")</f>
        <v/>
      </c>
      <c r="FJ223" s="1"/>
      <c r="FK223" s="12"/>
      <c r="FL223" s="6" t="str">
        <f>+IFERROR(VALUE(RIGHT(Tabla29[[#This Row],[B2B]],6)),"")</f>
        <v/>
      </c>
      <c r="FM223" s="6" t="str">
        <f>+IFERROR(VLOOKUP(FK223,Auxiliar!$A:$C,2,0),"")</f>
        <v/>
      </c>
      <c r="FN223" s="7" t="str">
        <f>+IFERROR(VLOOKUP(FK223,Auxiliar!$A:$C,3,0),"")</f>
        <v/>
      </c>
      <c r="FO223" s="1"/>
      <c r="FP223" s="12"/>
      <c r="FQ223" s="6" t="str">
        <f>+IFERROR(VALUE(RIGHT(Tabla30[[#This Row],[B2B]],6)),"")</f>
        <v/>
      </c>
      <c r="FR223" s="6" t="str">
        <f>+IFERROR(VLOOKUP(FP223,Auxiliar!$A:$C,2,0),"")</f>
        <v/>
      </c>
      <c r="FS223" s="7"/>
      <c r="FT223" s="1"/>
      <c r="FU223" s="12"/>
      <c r="FV223" s="6" t="str">
        <f>+IFERROR(VALUE(RIGHT(Tabla31[[#This Row],[B2B]],6)),"")</f>
        <v/>
      </c>
      <c r="FW223" s="6" t="str">
        <f>+IFERROR(VLOOKUP(FU223,Auxiliar!$A:$C,2,0),"")</f>
        <v/>
      </c>
      <c r="FX223" s="7" t="str">
        <f>+IFERROR(VLOOKUP(FU223,Auxiliar!$A:$C,3,0),"")</f>
        <v/>
      </c>
      <c r="FY223" s="1"/>
      <c r="FZ223" s="12"/>
      <c r="GA223" s="6" t="str">
        <f>+IFERROR(VALUE(RIGHT(Tabla32[[#This Row],[B2B]],6)),"")</f>
        <v/>
      </c>
      <c r="GB223" s="6" t="str">
        <f>+IFERROR(VLOOKUP(FZ223,Auxiliar!$A:$C,2,0),"")</f>
        <v/>
      </c>
      <c r="GC223" s="7" t="str">
        <f>+IFERROR(VLOOKUP(FZ223,Auxiliar!$A:$C,3,0),"")</f>
        <v/>
      </c>
      <c r="GD223" s="1"/>
      <c r="GE223" s="12"/>
      <c r="GF223" s="6" t="str">
        <f>+IFERROR(VALUE(RIGHT(Tabla33[[#This Row],[B2B]],6)),"")</f>
        <v/>
      </c>
      <c r="GG223" s="6" t="str">
        <f>+IFERROR(VLOOKUP(GE223,Auxiliar!$A:$C,2,0),"")</f>
        <v/>
      </c>
      <c r="GH223" s="7" t="str">
        <f>+IFERROR(VLOOKUP(GE223,Auxiliar!$A:$C,3,0),"")</f>
        <v/>
      </c>
    </row>
    <row r="224" spans="1:190" x14ac:dyDescent="0.25">
      <c r="A224" s="1"/>
      <c r="B224" s="1"/>
      <c r="C224" t="str">
        <f>+IFERROR(VALUE(RIGHT(Tabla1[[#This Row],[B2B]],6)),"")</f>
        <v/>
      </c>
      <c r="D224" t="str">
        <f>+IFERROR(VLOOKUP(B224,Auxiliar!$A:$C,2,0),"")</f>
        <v/>
      </c>
      <c r="E224" s="5" t="str">
        <f>+IFERROR(VLOOKUP(B224,Auxiliar!$A:$C,3,0),"")</f>
        <v/>
      </c>
      <c r="S224" s="1">
        <v>3580</v>
      </c>
      <c r="T224" s="1" t="s">
        <v>9</v>
      </c>
      <c r="U224" s="6">
        <f>+IFERROR(VALUE(RIGHT(Tabla4[[#This Row],[B2B]],6)),"")</f>
        <v>3580</v>
      </c>
      <c r="V224" s="6" t="str">
        <f>+IFERROR(VLOOKUP(T224,Auxiliar!$A:$C,2,0),"")</f>
        <v>CORE</v>
      </c>
      <c r="W224" s="7" t="str">
        <f>+IFERROR(VLOOKUP(T224,Auxiliar!$A:$C,3,0),"")</f>
        <v>0b 1% | 2b 5% | 4b 6%</v>
      </c>
      <c r="Y224" s="1">
        <v>6446</v>
      </c>
      <c r="Z224" s="1" t="s">
        <v>10</v>
      </c>
      <c r="AA224" s="6">
        <f>+IFERROR(VALUE(RIGHT(Tabla5[[#This Row],[B2B]],6)),"")</f>
        <v>6446</v>
      </c>
      <c r="AB224" s="6" t="str">
        <f>+IFERROR(VLOOKUP(Z224,Auxiliar!$A:$C,2,0),"")</f>
        <v>CORE</v>
      </c>
      <c r="AC224" s="7" t="str">
        <f>+IFERROR(VLOOKUP(Z224,Auxiliar!$A:$C,3,0),"")</f>
        <v>0b 1% | 3b 4% | 5b 6%</v>
      </c>
      <c r="AK224" s="1">
        <v>3437</v>
      </c>
      <c r="AL224" s="1" t="s">
        <v>30</v>
      </c>
      <c r="AM224" s="6">
        <f>+IFERROR(VALUE(RIGHT(Tabla7[[#This Row],[B2B]],6)),"")</f>
        <v>3437</v>
      </c>
      <c r="AN224" s="6" t="str">
        <f>+IFERROR(VLOOKUP(AL224,Auxiliar!$A:$C,2,0),"")</f>
        <v>LATONES</v>
      </c>
      <c r="AO224" s="7" t="str">
        <f>+IFERROR(VLOOKUP(AL224,Auxiliar!$A:$C,3,0),"")</f>
        <v>1b 4% | 5b 7% | 97b 0%</v>
      </c>
      <c r="AQ224" s="1">
        <v>5676</v>
      </c>
      <c r="AR224" s="1" t="s">
        <v>31</v>
      </c>
      <c r="AS224" s="6">
        <f>+IFERROR(VALUE(RIGHT(Tabla8[[#This Row],[B2B]],6)),"")</f>
        <v>5676</v>
      </c>
      <c r="AT224" s="6" t="str">
        <f>+IFERROR(VLOOKUP(AR224,Auxiliar!$A:$C,2,0),"")</f>
        <v>LATONES</v>
      </c>
      <c r="AU224" s="7" t="str">
        <f>+IFERROR(VLOOKUP(AR224,Auxiliar!$A:$C,3,0),"")</f>
        <v>2b 3% | 4b 5% | 5b 8% | 193 0%</v>
      </c>
      <c r="AW224" s="1"/>
      <c r="AX224" s="1" t="s">
        <v>32</v>
      </c>
      <c r="AY224" s="6" t="str">
        <f>+IFERROR(VALUE(RIGHT(Tabla9[[#This Row],[B2B]],6)),"")</f>
        <v/>
      </c>
      <c r="AZ224" s="6" t="str">
        <f>+IFERROR(VLOOKUP(AX224,Auxiliar!$A:$C,2,0),"")</f>
        <v>LATONES</v>
      </c>
      <c r="BA224" s="7" t="str">
        <f>+IFERROR(VLOOKUP(AX224,Auxiliar!$A:$C,3,0),"")</f>
        <v>2b 3% | 4b 4% | 6b 5% | 10b 8%  | 385b 0%</v>
      </c>
      <c r="BC224" s="1"/>
      <c r="BD224" s="1" t="s">
        <v>33</v>
      </c>
      <c r="BE224" s="6" t="str">
        <f>+IFERROR(VALUE(RIGHT(Tabla10[[#This Row],[B2B]],6)),"")</f>
        <v/>
      </c>
      <c r="BF224" s="6" t="str">
        <f>+IFERROR(VLOOKUP(BD224,Auxiliar!$A:$C,2,0),"")</f>
        <v>LATONES</v>
      </c>
      <c r="BG224" s="7" t="str">
        <f>+IFERROR(VLOOKUP(BD224,Auxiliar!$A:$C,3,0),"")</f>
        <v>6b 4% | 12b 5% | 15b 8% | 385b 0%</v>
      </c>
      <c r="BI224" s="1"/>
      <c r="BJ224" s="1"/>
      <c r="BK224" s="6" t="str">
        <f>+IFERROR(VALUE(RIGHT(Tabla11[[#This Row],[B2B]],6)),"")</f>
        <v/>
      </c>
      <c r="BL224" s="6" t="str">
        <f>+IFERROR(VLOOKUP(BJ224,Auxiliar!$A:$C,2,0),"")</f>
        <v/>
      </c>
      <c r="BM224" s="7" t="str">
        <f>+IFERROR(VLOOKUP(BJ224,Auxiliar!$A:$C,3,0),"")</f>
        <v/>
      </c>
      <c r="BO224" s="1">
        <v>5072</v>
      </c>
      <c r="BP224" s="1" t="s">
        <v>39</v>
      </c>
      <c r="BQ224" s="6">
        <f>+IFERROR(VALUE(RIGHT(Tabla12[[#This Row],[B2B]],6)),"")</f>
        <v>5072</v>
      </c>
      <c r="BR224" s="6" t="str">
        <f>+IFERROR(VLOOKUP(BP224,Auxiliar!$A:$C,2,0),"")</f>
        <v>VALUE LITRO</v>
      </c>
      <c r="BS224" s="7" t="str">
        <f>+IFERROR(VLOOKUP(BP224,Auxiliar!$A:$C,3,0),"")</f>
        <v>1b 12%</v>
      </c>
      <c r="CA224" s="1">
        <v>2858</v>
      </c>
      <c r="CB224" s="1" t="s">
        <v>35</v>
      </c>
      <c r="CC224" s="6">
        <f>+IFERROR(VALUE(RIGHT(Tabla14[[#This Row],[B2B]],6)),"")</f>
        <v>2858</v>
      </c>
      <c r="CD224" s="6" t="str">
        <f>+IFERROR(VLOOKUP(CB224,Auxiliar!$A:$C,2,0),"")</f>
        <v>Corona 710cc</v>
      </c>
      <c r="CE224" s="7" t="str">
        <f>+IFERROR(VLOOKUP(CB224,Auxiliar!$A:$C,3,0),"")</f>
        <v>1b 10% | 85b 0%</v>
      </c>
      <c r="CG224" s="1"/>
      <c r="CH224" s="1"/>
      <c r="CI224" s="6" t="str">
        <f>+IFERROR(VALUE(RIGHT(Tabla15[[#This Row],[B2B]],6)),"")</f>
        <v/>
      </c>
      <c r="CJ224" s="6" t="str">
        <f>+IFERROR(VLOOKUP(CH224,Auxiliar!$A:$C,2,0),"")</f>
        <v/>
      </c>
      <c r="CK224" s="7" t="str">
        <f>+IFERROR(VLOOKUP(CH224,Auxiliar!$A:$C,3,0),"")</f>
        <v/>
      </c>
      <c r="CM224" s="1">
        <v>2830</v>
      </c>
      <c r="CN224" s="1" t="s">
        <v>20</v>
      </c>
      <c r="CO224" s="6">
        <v>2830</v>
      </c>
      <c r="CP224" s="6" t="s">
        <v>20</v>
      </c>
      <c r="CQ224" s="7" t="s">
        <v>21</v>
      </c>
      <c r="CS224" s="1"/>
      <c r="CT224" s="1"/>
      <c r="CU224" s="6" t="str">
        <f>+IFERROR(VALUE(RIGHT(Tabla17[[#This Row],[B2B]],6)),"")</f>
        <v/>
      </c>
      <c r="CV224" s="6" t="str">
        <f>+IFERROR(VLOOKUP(CT224,Auxiliar!$A:$C,2,0),"")</f>
        <v/>
      </c>
      <c r="CW224" s="7" t="str">
        <f>+IFERROR(VLOOKUP(CT224,Auxiliar!$A:$C,3,0),"")</f>
        <v/>
      </c>
      <c r="CY224" s="1">
        <v>2830</v>
      </c>
      <c r="CZ224" s="1" t="s">
        <v>16</v>
      </c>
      <c r="DA224" s="6">
        <f>+IFERROR(VALUE(RIGHT(Tabla18[[#This Row],[B2B]],6)),"")</f>
        <v>2830</v>
      </c>
      <c r="DB224" s="6" t="str">
        <f>+IFERROR(VLOOKUP(CZ224,Auxiliar!$A:$C,2,0),"")</f>
        <v>PREMIUM</v>
      </c>
      <c r="DC224" s="7" t="str">
        <f>+IFERROR(VLOOKUP(CZ224,Auxiliar!$A:$C,3,0),"")</f>
        <v>0b 0% | 2b 2% | 5b 3,5% | 10b 5%</v>
      </c>
      <c r="DE224" s="1">
        <v>2830</v>
      </c>
      <c r="DF224" s="1" t="s">
        <v>19</v>
      </c>
      <c r="DG224" s="6">
        <f>+IFERROR(VALUE(RIGHT(Tabla19[[#This Row],[B2B]],6)),"")</f>
        <v>2830</v>
      </c>
      <c r="DH224" s="6" t="str">
        <f>+IFERROR(VLOOKUP(DF224,Auxiliar!$A:$C,2,0),"")</f>
        <v>MICHELOB</v>
      </c>
      <c r="DI224" s="7" t="str">
        <f>+IFERROR(VLOOKUP(DF224,Auxiliar!$A:$C,3,0),"")</f>
        <v>1b 7% | 3b 22% | 8b 27%</v>
      </c>
      <c r="DK224" s="1"/>
      <c r="DL224" s="1"/>
      <c r="DM224" s="6" t="str">
        <f>+IFERROR(VALUE(RIGHT(Tabla20[[#This Row],[B2B]],6)),"")</f>
        <v/>
      </c>
      <c r="DN224" s="6" t="str">
        <f>+IFERROR(VLOOKUP(DL224,Auxiliar!$A:$C,2,0),"")</f>
        <v/>
      </c>
      <c r="DO224" s="7" t="str">
        <f>+IFERROR(VLOOKUP(DL224,Auxiliar!$A:$C,3,0),"")</f>
        <v/>
      </c>
      <c r="DQ224" s="1">
        <v>2833</v>
      </c>
      <c r="DR224" s="12" t="s">
        <v>24</v>
      </c>
      <c r="DS224" s="6">
        <f>+IFERROR(VALUE(RIGHT(Tabla21[[#This Row],[B2B]],6)),"")</f>
        <v>2833</v>
      </c>
      <c r="DT224" s="6" t="str">
        <f>+IFERROR(VLOOKUP(DR224,Auxiliar!$A:$C,2,0),"")</f>
        <v>CORONA PORRON</v>
      </c>
      <c r="DU224" s="7" t="str">
        <f>+IFERROR(VLOOKUP(DR224,Auxiliar!$A:$C,3,0),"")</f>
        <v>1b 5% | 20b 0%</v>
      </c>
      <c r="DW224" s="1">
        <v>5082</v>
      </c>
      <c r="DX224" s="12" t="s">
        <v>43</v>
      </c>
      <c r="DY224" s="6">
        <f>+IFERROR(VALUE(RIGHT(Tabla22[[#This Row],[B2B]],6)),"")</f>
        <v>5082</v>
      </c>
      <c r="DZ224" s="6" t="str">
        <f>+IFERROR(VLOOKUP(DX224,Auxiliar!$A:$C,2,0),"")</f>
        <v xml:space="preserve">VALUE LATA </v>
      </c>
      <c r="EA224" s="7" t="str">
        <f>+IFERROR(VLOOKUP(DX224,Auxiliar!$A:$C,3,0),"")</f>
        <v>1b 15% | 100b 18%</v>
      </c>
      <c r="EC224" s="1">
        <v>5071</v>
      </c>
      <c r="ED224" s="12" t="s">
        <v>47</v>
      </c>
      <c r="EE224" s="6">
        <f>+IFERROR(VALUE(RIGHT(Tabla23[[#This Row],[B2B]],6)),"")</f>
        <v>5071</v>
      </c>
      <c r="EF224" s="6" t="str">
        <f>+IFERROR(VLOOKUP(ED224,Auxiliar!$A:$C,2,0),"")</f>
        <v>VALUE LATON</v>
      </c>
      <c r="EG224" s="7" t="str">
        <f>+IFERROR(VLOOKUP(ED224,Auxiliar!$A:$C,3,0),"")</f>
        <v>1b 10% | 5b 15% | 192b 0%</v>
      </c>
      <c r="EI224" s="1"/>
      <c r="EJ224" s="12"/>
      <c r="EK224" s="6" t="str">
        <f>+IFERROR(VALUE(RIGHT(Tabla24[[#This Row],[B2B]],6)),"")</f>
        <v/>
      </c>
      <c r="EL224" s="6" t="str">
        <f>+IFERROR(VLOOKUP(EJ224,Auxiliar!$A:$C,2,0),"")</f>
        <v/>
      </c>
      <c r="EM224" s="7" t="str">
        <f>+IFERROR(VLOOKUP(EJ224,Auxiliar!$A:$C,3,0),"")</f>
        <v/>
      </c>
      <c r="EO224" s="1"/>
      <c r="EP224" s="12"/>
      <c r="EQ224" s="6" t="str">
        <f>+IFERROR(VALUE(RIGHT(Tabla25[[#This Row],[B2B]],6)),"")</f>
        <v/>
      </c>
      <c r="ER224" s="6" t="str">
        <f>+IFERROR(VLOOKUP(EP224,Auxiliar!$A:$C,2,0),"")</f>
        <v/>
      </c>
      <c r="ES224" s="7" t="str">
        <f>+IFERROR(VLOOKUP(EP224,Auxiliar!$A:$C,3,0),"")</f>
        <v/>
      </c>
      <c r="EU224" s="1"/>
      <c r="EV224" s="12"/>
      <c r="EW224" s="6" t="str">
        <f>+IFERROR(VALUE(RIGHT(Tabla26[[#This Row],[B2B]],6)),"")</f>
        <v/>
      </c>
      <c r="EX224" s="6" t="str">
        <f>+IFERROR(VLOOKUP(EV224,Auxiliar!$A:$C,2,0),"")</f>
        <v/>
      </c>
      <c r="EY224" s="7" t="str">
        <f>+IFERROR(VLOOKUP(EV224,Auxiliar!$A:$C,3,0),"")</f>
        <v/>
      </c>
      <c r="EZ224" s="1"/>
      <c r="FA224" s="12"/>
      <c r="FB224" s="6" t="str">
        <f>+IFERROR(VALUE(RIGHT(Tabla27[[#This Row],[B2B]],6)),"")</f>
        <v/>
      </c>
      <c r="FC224" s="6" t="str">
        <f>+IFERROR(VLOOKUP(FA224,Auxiliar!$A:$C,2,0),"")</f>
        <v/>
      </c>
      <c r="FD224" s="7" t="str">
        <f>+IFERROR(VLOOKUP(FA224,Auxiliar!$A:$C,3,0),"")</f>
        <v/>
      </c>
      <c r="FE224" s="1"/>
      <c r="FF224" s="12"/>
      <c r="FG224" s="6" t="str">
        <f>+IFERROR(VALUE(RIGHT(Tabla28[[#This Row],[B2B]],6)),"")</f>
        <v/>
      </c>
      <c r="FH224" s="6" t="str">
        <f>+IFERROR(VLOOKUP(FF224,Auxiliar!$A:$C,2,0),"")</f>
        <v/>
      </c>
      <c r="FI224" s="7" t="str">
        <f>+IFERROR(VLOOKUP(FF224,Auxiliar!$A:$C,3,0),"")</f>
        <v/>
      </c>
      <c r="FJ224" s="1"/>
      <c r="FK224" s="12"/>
      <c r="FL224" s="6" t="str">
        <f>+IFERROR(VALUE(RIGHT(Tabla29[[#This Row],[B2B]],6)),"")</f>
        <v/>
      </c>
      <c r="FM224" s="6" t="str">
        <f>+IFERROR(VLOOKUP(FK224,Auxiliar!$A:$C,2,0),"")</f>
        <v/>
      </c>
      <c r="FN224" s="7" t="str">
        <f>+IFERROR(VLOOKUP(FK224,Auxiliar!$A:$C,3,0),"")</f>
        <v/>
      </c>
      <c r="FO224" s="1"/>
      <c r="FP224" s="12"/>
      <c r="FQ224" s="6" t="str">
        <f>+IFERROR(VALUE(RIGHT(Tabla30[[#This Row],[B2B]],6)),"")</f>
        <v/>
      </c>
      <c r="FR224" s="6" t="str">
        <f>+IFERROR(VLOOKUP(FP224,Auxiliar!$A:$C,2,0),"")</f>
        <v/>
      </c>
      <c r="FS224" s="7"/>
      <c r="FT224" s="1"/>
      <c r="FU224" s="12"/>
      <c r="FV224" s="6" t="str">
        <f>+IFERROR(VALUE(RIGHT(Tabla31[[#This Row],[B2B]],6)),"")</f>
        <v/>
      </c>
      <c r="FW224" s="6" t="str">
        <f>+IFERROR(VLOOKUP(FU224,Auxiliar!$A:$C,2,0),"")</f>
        <v/>
      </c>
      <c r="FX224" s="7" t="str">
        <f>+IFERROR(VLOOKUP(FU224,Auxiliar!$A:$C,3,0),"")</f>
        <v/>
      </c>
      <c r="FY224" s="1"/>
      <c r="FZ224" s="12"/>
      <c r="GA224" s="6" t="str">
        <f>+IFERROR(VALUE(RIGHT(Tabla32[[#This Row],[B2B]],6)),"")</f>
        <v/>
      </c>
      <c r="GB224" s="6" t="str">
        <f>+IFERROR(VLOOKUP(FZ224,Auxiliar!$A:$C,2,0),"")</f>
        <v/>
      </c>
      <c r="GC224" s="7" t="str">
        <f>+IFERROR(VLOOKUP(FZ224,Auxiliar!$A:$C,3,0),"")</f>
        <v/>
      </c>
      <c r="GD224" s="1"/>
      <c r="GE224" s="12"/>
      <c r="GF224" s="6" t="str">
        <f>+IFERROR(VALUE(RIGHT(Tabla33[[#This Row],[B2B]],6)),"")</f>
        <v/>
      </c>
      <c r="GG224" s="6" t="str">
        <f>+IFERROR(VLOOKUP(GE224,Auxiliar!$A:$C,2,0),"")</f>
        <v/>
      </c>
      <c r="GH224" s="7" t="str">
        <f>+IFERROR(VLOOKUP(GE224,Auxiliar!$A:$C,3,0),"")</f>
        <v/>
      </c>
    </row>
    <row r="225" spans="1:190" x14ac:dyDescent="0.25">
      <c r="A225" s="1"/>
      <c r="B225" s="1"/>
      <c r="C225" t="str">
        <f>+IFERROR(VALUE(RIGHT(Tabla1[[#This Row],[B2B]],6)),"")</f>
        <v/>
      </c>
      <c r="D225" t="str">
        <f>+IFERROR(VLOOKUP(B225,Auxiliar!$A:$C,2,0),"")</f>
        <v/>
      </c>
      <c r="E225" s="5" t="str">
        <f>+IFERROR(VLOOKUP(B225,Auxiliar!$A:$C,3,0),"")</f>
        <v/>
      </c>
      <c r="S225" s="1">
        <v>3585</v>
      </c>
      <c r="T225" s="1" t="s">
        <v>9</v>
      </c>
      <c r="U225" s="6">
        <f>+IFERROR(VALUE(RIGHT(Tabla4[[#This Row],[B2B]],6)),"")</f>
        <v>3585</v>
      </c>
      <c r="V225" s="6" t="str">
        <f>+IFERROR(VLOOKUP(T225,Auxiliar!$A:$C,2,0),"")</f>
        <v>CORE</v>
      </c>
      <c r="W225" s="7" t="str">
        <f>+IFERROR(VLOOKUP(T225,Auxiliar!$A:$C,3,0),"")</f>
        <v>0b 1% | 2b 5% | 4b 6%</v>
      </c>
      <c r="Y225" s="1">
        <v>6449</v>
      </c>
      <c r="Z225" s="1" t="s">
        <v>10</v>
      </c>
      <c r="AA225" s="6">
        <f>+IFERROR(VALUE(RIGHT(Tabla5[[#This Row],[B2B]],6)),"")</f>
        <v>6449</v>
      </c>
      <c r="AB225" s="6" t="str">
        <f>+IFERROR(VLOOKUP(Z225,Auxiliar!$A:$C,2,0),"")</f>
        <v>CORE</v>
      </c>
      <c r="AC225" s="7" t="str">
        <f>+IFERROR(VLOOKUP(Z225,Auxiliar!$A:$C,3,0),"")</f>
        <v>0b 1% | 3b 4% | 5b 6%</v>
      </c>
      <c r="AK225" s="1">
        <v>3461</v>
      </c>
      <c r="AL225" s="1" t="s">
        <v>30</v>
      </c>
      <c r="AM225" s="6">
        <f>+IFERROR(VALUE(RIGHT(Tabla7[[#This Row],[B2B]],6)),"")</f>
        <v>3461</v>
      </c>
      <c r="AN225" s="6" t="str">
        <f>+IFERROR(VLOOKUP(AL225,Auxiliar!$A:$C,2,0),"")</f>
        <v>LATONES</v>
      </c>
      <c r="AO225" s="7" t="str">
        <f>+IFERROR(VLOOKUP(AL225,Auxiliar!$A:$C,3,0),"")</f>
        <v>1b 4% | 5b 7% | 97b 0%</v>
      </c>
      <c r="AQ225" s="1">
        <v>5686</v>
      </c>
      <c r="AR225" s="1" t="s">
        <v>31</v>
      </c>
      <c r="AS225" s="6">
        <f>+IFERROR(VALUE(RIGHT(Tabla8[[#This Row],[B2B]],6)),"")</f>
        <v>5686</v>
      </c>
      <c r="AT225" s="6" t="str">
        <f>+IFERROR(VLOOKUP(AR225,Auxiliar!$A:$C,2,0),"")</f>
        <v>LATONES</v>
      </c>
      <c r="AU225" s="7" t="str">
        <f>+IFERROR(VLOOKUP(AR225,Auxiliar!$A:$C,3,0),"")</f>
        <v>2b 3% | 4b 5% | 5b 8% | 193 0%</v>
      </c>
      <c r="AW225" s="1"/>
      <c r="AX225" s="1" t="s">
        <v>32</v>
      </c>
      <c r="AY225" s="6" t="str">
        <f>+IFERROR(VALUE(RIGHT(Tabla9[[#This Row],[B2B]],6)),"")</f>
        <v/>
      </c>
      <c r="AZ225" s="6" t="str">
        <f>+IFERROR(VLOOKUP(AX225,Auxiliar!$A:$C,2,0),"")</f>
        <v>LATONES</v>
      </c>
      <c r="BA225" s="7" t="str">
        <f>+IFERROR(VLOOKUP(AX225,Auxiliar!$A:$C,3,0),"")</f>
        <v>2b 3% | 4b 4% | 6b 5% | 10b 8%  | 385b 0%</v>
      </c>
      <c r="BC225" s="1"/>
      <c r="BD225" s="1" t="s">
        <v>33</v>
      </c>
      <c r="BE225" s="6" t="str">
        <f>+IFERROR(VALUE(RIGHT(Tabla10[[#This Row],[B2B]],6)),"")</f>
        <v/>
      </c>
      <c r="BF225" s="6" t="str">
        <f>+IFERROR(VLOOKUP(BD225,Auxiliar!$A:$C,2,0),"")</f>
        <v>LATONES</v>
      </c>
      <c r="BG225" s="7" t="str">
        <f>+IFERROR(VLOOKUP(BD225,Auxiliar!$A:$C,3,0),"")</f>
        <v>6b 4% | 12b 5% | 15b 8% | 385b 0%</v>
      </c>
      <c r="BI225" s="1"/>
      <c r="BJ225" s="1"/>
      <c r="BK225" s="6" t="str">
        <f>+IFERROR(VALUE(RIGHT(Tabla11[[#This Row],[B2B]],6)),"")</f>
        <v/>
      </c>
      <c r="BL225" s="6" t="str">
        <f>+IFERROR(VLOOKUP(BJ225,Auxiliar!$A:$C,2,0),"")</f>
        <v/>
      </c>
      <c r="BM225" s="7" t="str">
        <f>+IFERROR(VLOOKUP(BJ225,Auxiliar!$A:$C,3,0),"")</f>
        <v/>
      </c>
      <c r="BO225" s="1">
        <v>5074</v>
      </c>
      <c r="BP225" s="1" t="s">
        <v>39</v>
      </c>
      <c r="BQ225" s="6">
        <f>+IFERROR(VALUE(RIGHT(Tabla12[[#This Row],[B2B]],6)),"")</f>
        <v>5074</v>
      </c>
      <c r="BR225" s="6" t="str">
        <f>+IFERROR(VLOOKUP(BP225,Auxiliar!$A:$C,2,0),"")</f>
        <v>VALUE LITRO</v>
      </c>
      <c r="BS225" s="7" t="str">
        <f>+IFERROR(VLOOKUP(BP225,Auxiliar!$A:$C,3,0),"")</f>
        <v>1b 12%</v>
      </c>
      <c r="CA225" s="1">
        <v>2870</v>
      </c>
      <c r="CB225" s="1" t="s">
        <v>35</v>
      </c>
      <c r="CC225" s="6">
        <f>+IFERROR(VALUE(RIGHT(Tabla14[[#This Row],[B2B]],6)),"")</f>
        <v>2870</v>
      </c>
      <c r="CD225" s="6" t="str">
        <f>+IFERROR(VLOOKUP(CB225,Auxiliar!$A:$C,2,0),"")</f>
        <v>Corona 710cc</v>
      </c>
      <c r="CE225" s="7" t="str">
        <f>+IFERROR(VLOOKUP(CB225,Auxiliar!$A:$C,3,0),"")</f>
        <v>1b 10% | 85b 0%</v>
      </c>
      <c r="CG225" s="1"/>
      <c r="CH225" s="1"/>
      <c r="CI225" s="6" t="str">
        <f>+IFERROR(VALUE(RIGHT(Tabla15[[#This Row],[B2B]],6)),"")</f>
        <v/>
      </c>
      <c r="CJ225" s="6" t="str">
        <f>+IFERROR(VLOOKUP(CH225,Auxiliar!$A:$C,2,0),"")</f>
        <v/>
      </c>
      <c r="CK225" s="7" t="str">
        <f>+IFERROR(VLOOKUP(CH225,Auxiliar!$A:$C,3,0),"")</f>
        <v/>
      </c>
      <c r="CM225" s="1">
        <v>2833</v>
      </c>
      <c r="CN225" s="1" t="s">
        <v>20</v>
      </c>
      <c r="CO225" s="6">
        <v>2833</v>
      </c>
      <c r="CP225" s="6" t="s">
        <v>20</v>
      </c>
      <c r="CQ225" s="7" t="s">
        <v>21</v>
      </c>
      <c r="CS225" s="1"/>
      <c r="CT225" s="1"/>
      <c r="CU225" s="6" t="str">
        <f>+IFERROR(VALUE(RIGHT(Tabla17[[#This Row],[B2B]],6)),"")</f>
        <v/>
      </c>
      <c r="CV225" s="6" t="str">
        <f>+IFERROR(VLOOKUP(CT225,Auxiliar!$A:$C,2,0),"")</f>
        <v/>
      </c>
      <c r="CW225" s="7" t="str">
        <f>+IFERROR(VLOOKUP(CT225,Auxiliar!$A:$C,3,0),"")</f>
        <v/>
      </c>
      <c r="CY225" s="1">
        <v>2833</v>
      </c>
      <c r="CZ225" s="1" t="s">
        <v>16</v>
      </c>
      <c r="DA225" s="6">
        <f>+IFERROR(VALUE(RIGHT(Tabla18[[#This Row],[B2B]],6)),"")</f>
        <v>2833</v>
      </c>
      <c r="DB225" s="6" t="str">
        <f>+IFERROR(VLOOKUP(CZ225,Auxiliar!$A:$C,2,0),"")</f>
        <v>PREMIUM</v>
      </c>
      <c r="DC225" s="7" t="str">
        <f>+IFERROR(VLOOKUP(CZ225,Auxiliar!$A:$C,3,0),"")</f>
        <v>0b 0% | 2b 2% | 5b 3,5% | 10b 5%</v>
      </c>
      <c r="DE225" s="1">
        <v>2833</v>
      </c>
      <c r="DF225" s="1" t="s">
        <v>19</v>
      </c>
      <c r="DG225" s="6">
        <f>+IFERROR(VALUE(RIGHT(Tabla19[[#This Row],[B2B]],6)),"")</f>
        <v>2833</v>
      </c>
      <c r="DH225" s="6" t="str">
        <f>+IFERROR(VLOOKUP(DF225,Auxiliar!$A:$C,2,0),"")</f>
        <v>MICHELOB</v>
      </c>
      <c r="DI225" s="7" t="str">
        <f>+IFERROR(VLOOKUP(DF225,Auxiliar!$A:$C,3,0),"")</f>
        <v>1b 7% | 3b 22% | 8b 27%</v>
      </c>
      <c r="DK225" s="1"/>
      <c r="DL225" s="1"/>
      <c r="DM225" s="6" t="str">
        <f>+IFERROR(VALUE(RIGHT(Tabla20[[#This Row],[B2B]],6)),"")</f>
        <v/>
      </c>
      <c r="DN225" s="6" t="str">
        <f>+IFERROR(VLOOKUP(DL225,Auxiliar!$A:$C,2,0),"")</f>
        <v/>
      </c>
      <c r="DO225" s="7" t="str">
        <f>+IFERROR(VLOOKUP(DL225,Auxiliar!$A:$C,3,0),"")</f>
        <v/>
      </c>
      <c r="DQ225" s="1">
        <v>2836</v>
      </c>
      <c r="DR225" s="12" t="s">
        <v>24</v>
      </c>
      <c r="DS225" s="6">
        <f>+IFERROR(VALUE(RIGHT(Tabla21[[#This Row],[B2B]],6)),"")</f>
        <v>2836</v>
      </c>
      <c r="DT225" s="6" t="str">
        <f>+IFERROR(VLOOKUP(DR225,Auxiliar!$A:$C,2,0),"")</f>
        <v>CORONA PORRON</v>
      </c>
      <c r="DU225" s="7" t="str">
        <f>+IFERROR(VLOOKUP(DR225,Auxiliar!$A:$C,3,0),"")</f>
        <v>1b 5% | 20b 0%</v>
      </c>
      <c r="DW225" s="1">
        <v>5085</v>
      </c>
      <c r="DX225" s="12" t="s">
        <v>43</v>
      </c>
      <c r="DY225" s="6">
        <f>+IFERROR(VALUE(RIGHT(Tabla22[[#This Row],[B2B]],6)),"")</f>
        <v>5085</v>
      </c>
      <c r="DZ225" s="6" t="str">
        <f>+IFERROR(VLOOKUP(DX225,Auxiliar!$A:$C,2,0),"")</f>
        <v xml:space="preserve">VALUE LATA </v>
      </c>
      <c r="EA225" s="7" t="str">
        <f>+IFERROR(VLOOKUP(DX225,Auxiliar!$A:$C,3,0),"")</f>
        <v>1b 15% | 100b 18%</v>
      </c>
      <c r="EC225" s="1">
        <v>5072</v>
      </c>
      <c r="ED225" s="12" t="s">
        <v>47</v>
      </c>
      <c r="EE225" s="6">
        <f>+IFERROR(VALUE(RIGHT(Tabla23[[#This Row],[B2B]],6)),"")</f>
        <v>5072</v>
      </c>
      <c r="EF225" s="6" t="str">
        <f>+IFERROR(VLOOKUP(ED225,Auxiliar!$A:$C,2,0),"")</f>
        <v>VALUE LATON</v>
      </c>
      <c r="EG225" s="7" t="str">
        <f>+IFERROR(VLOOKUP(ED225,Auxiliar!$A:$C,3,0),"")</f>
        <v>1b 10% | 5b 15% | 192b 0%</v>
      </c>
      <c r="EI225" s="1"/>
      <c r="EJ225" s="12"/>
      <c r="EK225" s="6" t="str">
        <f>+IFERROR(VALUE(RIGHT(Tabla24[[#This Row],[B2B]],6)),"")</f>
        <v/>
      </c>
      <c r="EL225" s="6" t="str">
        <f>+IFERROR(VLOOKUP(EJ225,Auxiliar!$A:$C,2,0),"")</f>
        <v/>
      </c>
      <c r="EM225" s="7" t="str">
        <f>+IFERROR(VLOOKUP(EJ225,Auxiliar!$A:$C,3,0),"")</f>
        <v/>
      </c>
      <c r="EO225" s="1"/>
      <c r="EP225" s="12"/>
      <c r="EQ225" s="6" t="str">
        <f>+IFERROR(VALUE(RIGHT(Tabla25[[#This Row],[B2B]],6)),"")</f>
        <v/>
      </c>
      <c r="ER225" s="6" t="str">
        <f>+IFERROR(VLOOKUP(EP225,Auxiliar!$A:$C,2,0),"")</f>
        <v/>
      </c>
      <c r="ES225" s="7" t="str">
        <f>+IFERROR(VLOOKUP(EP225,Auxiliar!$A:$C,3,0),"")</f>
        <v/>
      </c>
      <c r="EU225" s="1"/>
      <c r="EV225" s="12"/>
      <c r="EW225" s="6" t="str">
        <f>+IFERROR(VALUE(RIGHT(Tabla26[[#This Row],[B2B]],6)),"")</f>
        <v/>
      </c>
      <c r="EX225" s="6" t="str">
        <f>+IFERROR(VLOOKUP(EV225,Auxiliar!$A:$C,2,0),"")</f>
        <v/>
      </c>
      <c r="EY225" s="7" t="str">
        <f>+IFERROR(VLOOKUP(EV225,Auxiliar!$A:$C,3,0),"")</f>
        <v/>
      </c>
      <c r="EZ225" s="1"/>
      <c r="FA225" s="12"/>
      <c r="FB225" s="6" t="str">
        <f>+IFERROR(VALUE(RIGHT(Tabla27[[#This Row],[B2B]],6)),"")</f>
        <v/>
      </c>
      <c r="FC225" s="6" t="str">
        <f>+IFERROR(VLOOKUP(FA225,Auxiliar!$A:$C,2,0),"")</f>
        <v/>
      </c>
      <c r="FD225" s="7" t="str">
        <f>+IFERROR(VLOOKUP(FA225,Auxiliar!$A:$C,3,0),"")</f>
        <v/>
      </c>
      <c r="FE225" s="1"/>
      <c r="FF225" s="12"/>
      <c r="FG225" s="6" t="str">
        <f>+IFERROR(VALUE(RIGHT(Tabla28[[#This Row],[B2B]],6)),"")</f>
        <v/>
      </c>
      <c r="FH225" s="6" t="str">
        <f>+IFERROR(VLOOKUP(FF225,Auxiliar!$A:$C,2,0),"")</f>
        <v/>
      </c>
      <c r="FI225" s="7" t="str">
        <f>+IFERROR(VLOOKUP(FF225,Auxiliar!$A:$C,3,0),"")</f>
        <v/>
      </c>
      <c r="FJ225" s="1"/>
      <c r="FK225" s="12"/>
      <c r="FL225" s="6" t="str">
        <f>+IFERROR(VALUE(RIGHT(Tabla29[[#This Row],[B2B]],6)),"")</f>
        <v/>
      </c>
      <c r="FM225" s="6" t="str">
        <f>+IFERROR(VLOOKUP(FK225,Auxiliar!$A:$C,2,0),"")</f>
        <v/>
      </c>
      <c r="FN225" s="7" t="str">
        <f>+IFERROR(VLOOKUP(FK225,Auxiliar!$A:$C,3,0),"")</f>
        <v/>
      </c>
      <c r="FO225" s="1"/>
      <c r="FP225" s="12"/>
      <c r="FQ225" s="6" t="str">
        <f>+IFERROR(VALUE(RIGHT(Tabla30[[#This Row],[B2B]],6)),"")</f>
        <v/>
      </c>
      <c r="FR225" s="6" t="str">
        <f>+IFERROR(VLOOKUP(FP225,Auxiliar!$A:$C,2,0),"")</f>
        <v/>
      </c>
      <c r="FS225" s="7"/>
      <c r="FT225" s="1"/>
      <c r="FU225" s="12"/>
      <c r="FV225" s="6" t="str">
        <f>+IFERROR(VALUE(RIGHT(Tabla31[[#This Row],[B2B]],6)),"")</f>
        <v/>
      </c>
      <c r="FW225" s="6" t="str">
        <f>+IFERROR(VLOOKUP(FU225,Auxiliar!$A:$C,2,0),"")</f>
        <v/>
      </c>
      <c r="FX225" s="7" t="str">
        <f>+IFERROR(VLOOKUP(FU225,Auxiliar!$A:$C,3,0),"")</f>
        <v/>
      </c>
      <c r="FY225" s="1"/>
      <c r="FZ225" s="12"/>
      <c r="GA225" s="6" t="str">
        <f>+IFERROR(VALUE(RIGHT(Tabla32[[#This Row],[B2B]],6)),"")</f>
        <v/>
      </c>
      <c r="GB225" s="6" t="str">
        <f>+IFERROR(VLOOKUP(FZ225,Auxiliar!$A:$C,2,0),"")</f>
        <v/>
      </c>
      <c r="GC225" s="7" t="str">
        <f>+IFERROR(VLOOKUP(FZ225,Auxiliar!$A:$C,3,0),"")</f>
        <v/>
      </c>
      <c r="GD225" s="1"/>
      <c r="GE225" s="12"/>
      <c r="GF225" s="6" t="str">
        <f>+IFERROR(VALUE(RIGHT(Tabla33[[#This Row],[B2B]],6)),"")</f>
        <v/>
      </c>
      <c r="GG225" s="6" t="str">
        <f>+IFERROR(VLOOKUP(GE225,Auxiliar!$A:$C,2,0),"")</f>
        <v/>
      </c>
      <c r="GH225" s="7" t="str">
        <f>+IFERROR(VLOOKUP(GE225,Auxiliar!$A:$C,3,0),"")</f>
        <v/>
      </c>
    </row>
    <row r="226" spans="1:190" x14ac:dyDescent="0.25">
      <c r="A226" s="1"/>
      <c r="B226" s="1"/>
      <c r="C226" t="str">
        <f>+IFERROR(VALUE(RIGHT(Tabla1[[#This Row],[B2B]],6)),"")</f>
        <v/>
      </c>
      <c r="D226" t="str">
        <f>+IFERROR(VLOOKUP(B226,Auxiliar!$A:$C,2,0),"")</f>
        <v/>
      </c>
      <c r="E226" s="5" t="str">
        <f>+IFERROR(VLOOKUP(B226,Auxiliar!$A:$C,3,0),"")</f>
        <v/>
      </c>
      <c r="S226" s="1">
        <v>3594</v>
      </c>
      <c r="T226" s="1" t="s">
        <v>9</v>
      </c>
      <c r="U226" s="6">
        <f>+IFERROR(VALUE(RIGHT(Tabla4[[#This Row],[B2B]],6)),"")</f>
        <v>3594</v>
      </c>
      <c r="V226" s="6" t="str">
        <f>+IFERROR(VLOOKUP(T226,Auxiliar!$A:$C,2,0),"")</f>
        <v>CORE</v>
      </c>
      <c r="W226" s="7" t="str">
        <f>+IFERROR(VLOOKUP(T226,Auxiliar!$A:$C,3,0),"")</f>
        <v>0b 1% | 2b 5% | 4b 6%</v>
      </c>
      <c r="Y226" s="1">
        <v>6475</v>
      </c>
      <c r="Z226" s="1" t="s">
        <v>10</v>
      </c>
      <c r="AA226" s="6">
        <f>+IFERROR(VALUE(RIGHT(Tabla5[[#This Row],[B2B]],6)),"")</f>
        <v>6475</v>
      </c>
      <c r="AB226" s="6" t="str">
        <f>+IFERROR(VLOOKUP(Z226,Auxiliar!$A:$C,2,0),"")</f>
        <v>CORE</v>
      </c>
      <c r="AC226" s="7" t="str">
        <f>+IFERROR(VLOOKUP(Z226,Auxiliar!$A:$C,3,0),"")</f>
        <v>0b 1% | 3b 4% | 5b 6%</v>
      </c>
      <c r="AK226" s="1">
        <v>3463</v>
      </c>
      <c r="AL226" s="1" t="s">
        <v>30</v>
      </c>
      <c r="AM226" s="6">
        <f>+IFERROR(VALUE(RIGHT(Tabla7[[#This Row],[B2B]],6)),"")</f>
        <v>3463</v>
      </c>
      <c r="AN226" s="6" t="str">
        <f>+IFERROR(VLOOKUP(AL226,Auxiliar!$A:$C,2,0),"")</f>
        <v>LATONES</v>
      </c>
      <c r="AO226" s="7" t="str">
        <f>+IFERROR(VLOOKUP(AL226,Auxiliar!$A:$C,3,0),"")</f>
        <v>1b 4% | 5b 7% | 97b 0%</v>
      </c>
      <c r="AQ226" s="1">
        <v>5693</v>
      </c>
      <c r="AR226" s="1" t="s">
        <v>31</v>
      </c>
      <c r="AS226" s="6">
        <f>+IFERROR(VALUE(RIGHT(Tabla8[[#This Row],[B2B]],6)),"")</f>
        <v>5693</v>
      </c>
      <c r="AT226" s="6" t="str">
        <f>+IFERROR(VLOOKUP(AR226,Auxiliar!$A:$C,2,0),"")</f>
        <v>LATONES</v>
      </c>
      <c r="AU226" s="7" t="str">
        <f>+IFERROR(VLOOKUP(AR226,Auxiliar!$A:$C,3,0),"")</f>
        <v>2b 3% | 4b 5% | 5b 8% | 193 0%</v>
      </c>
      <c r="AW226" s="1"/>
      <c r="AX226" s="1" t="s">
        <v>32</v>
      </c>
      <c r="AY226" s="6" t="str">
        <f>+IFERROR(VALUE(RIGHT(Tabla9[[#This Row],[B2B]],6)),"")</f>
        <v/>
      </c>
      <c r="AZ226" s="6" t="str">
        <f>+IFERROR(VLOOKUP(AX226,Auxiliar!$A:$C,2,0),"")</f>
        <v>LATONES</v>
      </c>
      <c r="BA226" s="7" t="str">
        <f>+IFERROR(VLOOKUP(AX226,Auxiliar!$A:$C,3,0),"")</f>
        <v>2b 3% | 4b 4% | 6b 5% | 10b 8%  | 385b 0%</v>
      </c>
      <c r="BC226" s="1"/>
      <c r="BD226" s="1" t="s">
        <v>33</v>
      </c>
      <c r="BE226" s="6" t="str">
        <f>+IFERROR(VALUE(RIGHT(Tabla10[[#This Row],[B2B]],6)),"")</f>
        <v/>
      </c>
      <c r="BF226" s="6" t="str">
        <f>+IFERROR(VLOOKUP(BD226,Auxiliar!$A:$C,2,0),"")</f>
        <v>LATONES</v>
      </c>
      <c r="BG226" s="7" t="str">
        <f>+IFERROR(VLOOKUP(BD226,Auxiliar!$A:$C,3,0),"")</f>
        <v>6b 4% | 12b 5% | 15b 8% | 385b 0%</v>
      </c>
      <c r="BI226" s="1"/>
      <c r="BJ226" s="1"/>
      <c r="BK226" s="6" t="str">
        <f>+IFERROR(VALUE(RIGHT(Tabla11[[#This Row],[B2B]],6)),"")</f>
        <v/>
      </c>
      <c r="BL226" s="6" t="str">
        <f>+IFERROR(VLOOKUP(BJ226,Auxiliar!$A:$C,2,0),"")</f>
        <v/>
      </c>
      <c r="BM226" s="7" t="str">
        <f>+IFERROR(VLOOKUP(BJ226,Auxiliar!$A:$C,3,0),"")</f>
        <v/>
      </c>
      <c r="BO226" s="1">
        <v>5082</v>
      </c>
      <c r="BP226" s="1" t="s">
        <v>39</v>
      </c>
      <c r="BQ226" s="6">
        <f>+IFERROR(VALUE(RIGHT(Tabla12[[#This Row],[B2B]],6)),"")</f>
        <v>5082</v>
      </c>
      <c r="BR226" s="6" t="str">
        <f>+IFERROR(VLOOKUP(BP226,Auxiliar!$A:$C,2,0),"")</f>
        <v>VALUE LITRO</v>
      </c>
      <c r="BS226" s="7" t="str">
        <f>+IFERROR(VLOOKUP(BP226,Auxiliar!$A:$C,3,0),"")</f>
        <v>1b 12%</v>
      </c>
      <c r="CA226" s="1">
        <v>2876</v>
      </c>
      <c r="CB226" s="1" t="s">
        <v>35</v>
      </c>
      <c r="CC226" s="6">
        <f>+IFERROR(VALUE(RIGHT(Tabla14[[#This Row],[B2B]],6)),"")</f>
        <v>2876</v>
      </c>
      <c r="CD226" s="6" t="str">
        <f>+IFERROR(VLOOKUP(CB226,Auxiliar!$A:$C,2,0),"")</f>
        <v>Corona 710cc</v>
      </c>
      <c r="CE226" s="7" t="str">
        <f>+IFERROR(VLOOKUP(CB226,Auxiliar!$A:$C,3,0),"")</f>
        <v>1b 10% | 85b 0%</v>
      </c>
      <c r="CG226" s="1"/>
      <c r="CH226" s="1"/>
      <c r="CI226" s="6" t="str">
        <f>+IFERROR(VALUE(RIGHT(Tabla15[[#This Row],[B2B]],6)),"")</f>
        <v/>
      </c>
      <c r="CJ226" s="6" t="str">
        <f>+IFERROR(VLOOKUP(CH226,Auxiliar!$A:$C,2,0),"")</f>
        <v/>
      </c>
      <c r="CK226" s="7" t="str">
        <f>+IFERROR(VLOOKUP(CH226,Auxiliar!$A:$C,3,0),"")</f>
        <v/>
      </c>
      <c r="CM226" s="1">
        <v>2836</v>
      </c>
      <c r="CN226" s="1" t="s">
        <v>20</v>
      </c>
      <c r="CO226" s="6">
        <v>2836</v>
      </c>
      <c r="CP226" s="6" t="s">
        <v>20</v>
      </c>
      <c r="CQ226" s="7" t="s">
        <v>21</v>
      </c>
      <c r="CS226" s="1"/>
      <c r="CT226" s="1"/>
      <c r="CU226" s="6" t="str">
        <f>+IFERROR(VALUE(RIGHT(Tabla17[[#This Row],[B2B]],6)),"")</f>
        <v/>
      </c>
      <c r="CV226" s="6" t="str">
        <f>+IFERROR(VLOOKUP(CT226,Auxiliar!$A:$C,2,0),"")</f>
        <v/>
      </c>
      <c r="CW226" s="7" t="str">
        <f>+IFERROR(VLOOKUP(CT226,Auxiliar!$A:$C,3,0),"")</f>
        <v/>
      </c>
      <c r="CY226" s="1">
        <v>2836</v>
      </c>
      <c r="CZ226" s="1" t="s">
        <v>16</v>
      </c>
      <c r="DA226" s="6">
        <f>+IFERROR(VALUE(RIGHT(Tabla18[[#This Row],[B2B]],6)),"")</f>
        <v>2836</v>
      </c>
      <c r="DB226" s="6" t="str">
        <f>+IFERROR(VLOOKUP(CZ226,Auxiliar!$A:$C,2,0),"")</f>
        <v>PREMIUM</v>
      </c>
      <c r="DC226" s="7" t="str">
        <f>+IFERROR(VLOOKUP(CZ226,Auxiliar!$A:$C,3,0),"")</f>
        <v>0b 0% | 2b 2% | 5b 3,5% | 10b 5%</v>
      </c>
      <c r="DE226" s="1">
        <v>2836</v>
      </c>
      <c r="DF226" s="1" t="s">
        <v>19</v>
      </c>
      <c r="DG226" s="6">
        <f>+IFERROR(VALUE(RIGHT(Tabla19[[#This Row],[B2B]],6)),"")</f>
        <v>2836</v>
      </c>
      <c r="DH226" s="6" t="str">
        <f>+IFERROR(VLOOKUP(DF226,Auxiliar!$A:$C,2,0),"")</f>
        <v>MICHELOB</v>
      </c>
      <c r="DI226" s="7" t="str">
        <f>+IFERROR(VLOOKUP(DF226,Auxiliar!$A:$C,3,0),"")</f>
        <v>1b 7% | 3b 22% | 8b 27%</v>
      </c>
      <c r="DK226" s="1"/>
      <c r="DL226" s="1"/>
      <c r="DM226" s="6" t="str">
        <f>+IFERROR(VALUE(RIGHT(Tabla20[[#This Row],[B2B]],6)),"")</f>
        <v/>
      </c>
      <c r="DN226" s="6" t="str">
        <f>+IFERROR(VLOOKUP(DL226,Auxiliar!$A:$C,2,0),"")</f>
        <v/>
      </c>
      <c r="DO226" s="7" t="str">
        <f>+IFERROR(VLOOKUP(DL226,Auxiliar!$A:$C,3,0),"")</f>
        <v/>
      </c>
      <c r="DQ226" s="1">
        <v>2844</v>
      </c>
      <c r="DR226" s="12" t="s">
        <v>24</v>
      </c>
      <c r="DS226" s="6">
        <f>+IFERROR(VALUE(RIGHT(Tabla21[[#This Row],[B2B]],6)),"")</f>
        <v>2844</v>
      </c>
      <c r="DT226" s="6" t="str">
        <f>+IFERROR(VLOOKUP(DR226,Auxiliar!$A:$C,2,0),"")</f>
        <v>CORONA PORRON</v>
      </c>
      <c r="DU226" s="7" t="str">
        <f>+IFERROR(VLOOKUP(DR226,Auxiliar!$A:$C,3,0),"")</f>
        <v>1b 5% | 20b 0%</v>
      </c>
      <c r="DW226" s="1">
        <v>6093</v>
      </c>
      <c r="DX226" s="12" t="s">
        <v>43</v>
      </c>
      <c r="DY226" s="6">
        <f>+IFERROR(VALUE(RIGHT(Tabla22[[#This Row],[B2B]],6)),"")</f>
        <v>6093</v>
      </c>
      <c r="DZ226" s="6" t="str">
        <f>+IFERROR(VLOOKUP(DX226,Auxiliar!$A:$C,2,0),"")</f>
        <v xml:space="preserve">VALUE LATA </v>
      </c>
      <c r="EA226" s="7" t="str">
        <f>+IFERROR(VLOOKUP(DX226,Auxiliar!$A:$C,3,0),"")</f>
        <v>1b 15% | 100b 18%</v>
      </c>
      <c r="EC226" s="1">
        <v>5074</v>
      </c>
      <c r="ED226" s="12" t="s">
        <v>47</v>
      </c>
      <c r="EE226" s="6">
        <f>+IFERROR(VALUE(RIGHT(Tabla23[[#This Row],[B2B]],6)),"")</f>
        <v>5074</v>
      </c>
      <c r="EF226" s="6" t="str">
        <f>+IFERROR(VLOOKUP(ED226,Auxiliar!$A:$C,2,0),"")</f>
        <v>VALUE LATON</v>
      </c>
      <c r="EG226" s="7" t="str">
        <f>+IFERROR(VLOOKUP(ED226,Auxiliar!$A:$C,3,0),"")</f>
        <v>1b 10% | 5b 15% | 192b 0%</v>
      </c>
      <c r="EI226" s="1"/>
      <c r="EJ226" s="12"/>
      <c r="EK226" s="6" t="str">
        <f>+IFERROR(VALUE(RIGHT(Tabla24[[#This Row],[B2B]],6)),"")</f>
        <v/>
      </c>
      <c r="EL226" s="6" t="str">
        <f>+IFERROR(VLOOKUP(EJ226,Auxiliar!$A:$C,2,0),"")</f>
        <v/>
      </c>
      <c r="EM226" s="7" t="str">
        <f>+IFERROR(VLOOKUP(EJ226,Auxiliar!$A:$C,3,0),"")</f>
        <v/>
      </c>
      <c r="EO226" s="1"/>
      <c r="EP226" s="12"/>
      <c r="EQ226" s="6" t="str">
        <f>+IFERROR(VALUE(RIGHT(Tabla25[[#This Row],[B2B]],6)),"")</f>
        <v/>
      </c>
      <c r="ER226" s="6" t="str">
        <f>+IFERROR(VLOOKUP(EP226,Auxiliar!$A:$C,2,0),"")</f>
        <v/>
      </c>
      <c r="ES226" s="7" t="str">
        <f>+IFERROR(VLOOKUP(EP226,Auxiliar!$A:$C,3,0),"")</f>
        <v/>
      </c>
      <c r="EU226" s="1"/>
      <c r="EV226" s="12"/>
      <c r="EW226" s="6" t="str">
        <f>+IFERROR(VALUE(RIGHT(Tabla26[[#This Row],[B2B]],6)),"")</f>
        <v/>
      </c>
      <c r="EX226" s="6" t="str">
        <f>+IFERROR(VLOOKUP(EV226,Auxiliar!$A:$C,2,0),"")</f>
        <v/>
      </c>
      <c r="EY226" s="7" t="str">
        <f>+IFERROR(VLOOKUP(EV226,Auxiliar!$A:$C,3,0),"")</f>
        <v/>
      </c>
      <c r="EZ226" s="1"/>
      <c r="FA226" s="12"/>
      <c r="FB226" s="6" t="str">
        <f>+IFERROR(VALUE(RIGHT(Tabla27[[#This Row],[B2B]],6)),"")</f>
        <v/>
      </c>
      <c r="FC226" s="6" t="str">
        <f>+IFERROR(VLOOKUP(FA226,Auxiliar!$A:$C,2,0),"")</f>
        <v/>
      </c>
      <c r="FD226" s="7" t="str">
        <f>+IFERROR(VLOOKUP(FA226,Auxiliar!$A:$C,3,0),"")</f>
        <v/>
      </c>
      <c r="FE226" s="1"/>
      <c r="FF226" s="12"/>
      <c r="FG226" s="6" t="str">
        <f>+IFERROR(VALUE(RIGHT(Tabla28[[#This Row],[B2B]],6)),"")</f>
        <v/>
      </c>
      <c r="FH226" s="6" t="str">
        <f>+IFERROR(VLOOKUP(FF226,Auxiliar!$A:$C,2,0),"")</f>
        <v/>
      </c>
      <c r="FI226" s="7" t="str">
        <f>+IFERROR(VLOOKUP(FF226,Auxiliar!$A:$C,3,0),"")</f>
        <v/>
      </c>
      <c r="FJ226" s="1"/>
      <c r="FK226" s="12"/>
      <c r="FL226" s="6" t="str">
        <f>+IFERROR(VALUE(RIGHT(Tabla29[[#This Row],[B2B]],6)),"")</f>
        <v/>
      </c>
      <c r="FM226" s="6" t="str">
        <f>+IFERROR(VLOOKUP(FK226,Auxiliar!$A:$C,2,0),"")</f>
        <v/>
      </c>
      <c r="FN226" s="7" t="str">
        <f>+IFERROR(VLOOKUP(FK226,Auxiliar!$A:$C,3,0),"")</f>
        <v/>
      </c>
      <c r="FO226" s="1"/>
      <c r="FP226" s="12"/>
      <c r="FQ226" s="6" t="str">
        <f>+IFERROR(VALUE(RIGHT(Tabla30[[#This Row],[B2B]],6)),"")</f>
        <v/>
      </c>
      <c r="FR226" s="6" t="str">
        <f>+IFERROR(VLOOKUP(FP226,Auxiliar!$A:$C,2,0),"")</f>
        <v/>
      </c>
      <c r="FS226" s="7"/>
      <c r="FT226" s="1"/>
      <c r="FU226" s="12"/>
      <c r="FV226" s="6" t="str">
        <f>+IFERROR(VALUE(RIGHT(Tabla31[[#This Row],[B2B]],6)),"")</f>
        <v/>
      </c>
      <c r="FW226" s="6" t="str">
        <f>+IFERROR(VLOOKUP(FU226,Auxiliar!$A:$C,2,0),"")</f>
        <v/>
      </c>
      <c r="FX226" s="7" t="str">
        <f>+IFERROR(VLOOKUP(FU226,Auxiliar!$A:$C,3,0),"")</f>
        <v/>
      </c>
      <c r="FY226" s="1"/>
      <c r="FZ226" s="12"/>
      <c r="GA226" s="6" t="str">
        <f>+IFERROR(VALUE(RIGHT(Tabla32[[#This Row],[B2B]],6)),"")</f>
        <v/>
      </c>
      <c r="GB226" s="6" t="str">
        <f>+IFERROR(VLOOKUP(FZ226,Auxiliar!$A:$C,2,0),"")</f>
        <v/>
      </c>
      <c r="GC226" s="7" t="str">
        <f>+IFERROR(VLOOKUP(FZ226,Auxiliar!$A:$C,3,0),"")</f>
        <v/>
      </c>
      <c r="GD226" s="1"/>
      <c r="GE226" s="12"/>
      <c r="GF226" s="6" t="str">
        <f>+IFERROR(VALUE(RIGHT(Tabla33[[#This Row],[B2B]],6)),"")</f>
        <v/>
      </c>
      <c r="GG226" s="6" t="str">
        <f>+IFERROR(VLOOKUP(GE226,Auxiliar!$A:$C,2,0),"")</f>
        <v/>
      </c>
      <c r="GH226" s="7" t="str">
        <f>+IFERROR(VLOOKUP(GE226,Auxiliar!$A:$C,3,0),"")</f>
        <v/>
      </c>
    </row>
    <row r="227" spans="1:190" x14ac:dyDescent="0.25">
      <c r="A227" s="1"/>
      <c r="B227" s="1"/>
      <c r="C227" t="str">
        <f>+IFERROR(VALUE(RIGHT(Tabla1[[#This Row],[B2B]],6)),"")</f>
        <v/>
      </c>
      <c r="D227" t="str">
        <f>+IFERROR(VLOOKUP(B227,Auxiliar!$A:$C,2,0),"")</f>
        <v/>
      </c>
      <c r="E227" s="5" t="str">
        <f>+IFERROR(VLOOKUP(B227,Auxiliar!$A:$C,3,0),"")</f>
        <v/>
      </c>
      <c r="S227" s="1">
        <v>3595</v>
      </c>
      <c r="T227" s="1" t="s">
        <v>9</v>
      </c>
      <c r="U227" s="6">
        <f>+IFERROR(VALUE(RIGHT(Tabla4[[#This Row],[B2B]],6)),"")</f>
        <v>3595</v>
      </c>
      <c r="V227" s="6" t="str">
        <f>+IFERROR(VLOOKUP(T227,Auxiliar!$A:$C,2,0),"")</f>
        <v>CORE</v>
      </c>
      <c r="W227" s="7" t="str">
        <f>+IFERROR(VLOOKUP(T227,Auxiliar!$A:$C,3,0),"")</f>
        <v>0b 1% | 2b 5% | 4b 6%</v>
      </c>
      <c r="Y227" s="1">
        <v>6476</v>
      </c>
      <c r="Z227" s="1" t="s">
        <v>10</v>
      </c>
      <c r="AA227" s="6">
        <f>+IFERROR(VALUE(RIGHT(Tabla5[[#This Row],[B2B]],6)),"")</f>
        <v>6476</v>
      </c>
      <c r="AB227" s="6" t="str">
        <f>+IFERROR(VLOOKUP(Z227,Auxiliar!$A:$C,2,0),"")</f>
        <v>CORE</v>
      </c>
      <c r="AC227" s="7" t="str">
        <f>+IFERROR(VLOOKUP(Z227,Auxiliar!$A:$C,3,0),"")</f>
        <v>0b 1% | 3b 4% | 5b 6%</v>
      </c>
      <c r="AK227" s="1">
        <v>3468</v>
      </c>
      <c r="AL227" s="1" t="s">
        <v>30</v>
      </c>
      <c r="AM227" s="6">
        <f>+IFERROR(VALUE(RIGHT(Tabla7[[#This Row],[B2B]],6)),"")</f>
        <v>3468</v>
      </c>
      <c r="AN227" s="6" t="str">
        <f>+IFERROR(VLOOKUP(AL227,Auxiliar!$A:$C,2,0),"")</f>
        <v>LATONES</v>
      </c>
      <c r="AO227" s="7" t="str">
        <f>+IFERROR(VLOOKUP(AL227,Auxiliar!$A:$C,3,0),"")</f>
        <v>1b 4% | 5b 7% | 97b 0%</v>
      </c>
      <c r="AQ227" s="1">
        <v>5707</v>
      </c>
      <c r="AR227" s="1" t="s">
        <v>31</v>
      </c>
      <c r="AS227" s="6">
        <f>+IFERROR(VALUE(RIGHT(Tabla8[[#This Row],[B2B]],6)),"")</f>
        <v>5707</v>
      </c>
      <c r="AT227" s="6" t="str">
        <f>+IFERROR(VLOOKUP(AR227,Auxiliar!$A:$C,2,0),"")</f>
        <v>LATONES</v>
      </c>
      <c r="AU227" s="7" t="str">
        <f>+IFERROR(VLOOKUP(AR227,Auxiliar!$A:$C,3,0),"")</f>
        <v>2b 3% | 4b 5% | 5b 8% | 193 0%</v>
      </c>
      <c r="AW227" s="1"/>
      <c r="AX227" s="1" t="s">
        <v>32</v>
      </c>
      <c r="AY227" s="6" t="str">
        <f>+IFERROR(VALUE(RIGHT(Tabla9[[#This Row],[B2B]],6)),"")</f>
        <v/>
      </c>
      <c r="AZ227" s="6" t="str">
        <f>+IFERROR(VLOOKUP(AX227,Auxiliar!$A:$C,2,0),"")</f>
        <v>LATONES</v>
      </c>
      <c r="BA227" s="7" t="str">
        <f>+IFERROR(VLOOKUP(AX227,Auxiliar!$A:$C,3,0),"")</f>
        <v>2b 3% | 4b 4% | 6b 5% | 10b 8%  | 385b 0%</v>
      </c>
      <c r="BC227" s="1"/>
      <c r="BD227" s="1" t="s">
        <v>33</v>
      </c>
      <c r="BE227" s="6" t="str">
        <f>+IFERROR(VALUE(RIGHT(Tabla10[[#This Row],[B2B]],6)),"")</f>
        <v/>
      </c>
      <c r="BF227" s="6" t="str">
        <f>+IFERROR(VLOOKUP(BD227,Auxiliar!$A:$C,2,0),"")</f>
        <v>LATONES</v>
      </c>
      <c r="BG227" s="7" t="str">
        <f>+IFERROR(VLOOKUP(BD227,Auxiliar!$A:$C,3,0),"")</f>
        <v>6b 4% | 12b 5% | 15b 8% | 385b 0%</v>
      </c>
      <c r="BI227" s="1"/>
      <c r="BJ227" s="1"/>
      <c r="BK227" s="6" t="str">
        <f>+IFERROR(VALUE(RIGHT(Tabla11[[#This Row],[B2B]],6)),"")</f>
        <v/>
      </c>
      <c r="BL227" s="6" t="str">
        <f>+IFERROR(VLOOKUP(BJ227,Auxiliar!$A:$C,2,0),"")</f>
        <v/>
      </c>
      <c r="BM227" s="7" t="str">
        <f>+IFERROR(VLOOKUP(BJ227,Auxiliar!$A:$C,3,0),"")</f>
        <v/>
      </c>
      <c r="BO227" s="1">
        <v>5085</v>
      </c>
      <c r="BP227" s="1" t="s">
        <v>39</v>
      </c>
      <c r="BQ227" s="6">
        <f>+IFERROR(VALUE(RIGHT(Tabla12[[#This Row],[B2B]],6)),"")</f>
        <v>5085</v>
      </c>
      <c r="BR227" s="6" t="str">
        <f>+IFERROR(VLOOKUP(BP227,Auxiliar!$A:$C,2,0),"")</f>
        <v>VALUE LITRO</v>
      </c>
      <c r="BS227" s="7" t="str">
        <f>+IFERROR(VLOOKUP(BP227,Auxiliar!$A:$C,3,0),"")</f>
        <v>1b 12%</v>
      </c>
      <c r="CA227" s="1">
        <v>2877</v>
      </c>
      <c r="CB227" s="1" t="s">
        <v>35</v>
      </c>
      <c r="CC227" s="6">
        <f>+IFERROR(VALUE(RIGHT(Tabla14[[#This Row],[B2B]],6)),"")</f>
        <v>2877</v>
      </c>
      <c r="CD227" s="6" t="str">
        <f>+IFERROR(VLOOKUP(CB227,Auxiliar!$A:$C,2,0),"")</f>
        <v>Corona 710cc</v>
      </c>
      <c r="CE227" s="7" t="str">
        <f>+IFERROR(VLOOKUP(CB227,Auxiliar!$A:$C,3,0),"")</f>
        <v>1b 10% | 85b 0%</v>
      </c>
      <c r="CG227" s="1"/>
      <c r="CH227" s="1"/>
      <c r="CI227" s="6" t="str">
        <f>+IFERROR(VALUE(RIGHT(Tabla15[[#This Row],[B2B]],6)),"")</f>
        <v/>
      </c>
      <c r="CJ227" s="6" t="str">
        <f>+IFERROR(VLOOKUP(CH227,Auxiliar!$A:$C,2,0),"")</f>
        <v/>
      </c>
      <c r="CK227" s="7" t="str">
        <f>+IFERROR(VLOOKUP(CH227,Auxiliar!$A:$C,3,0),"")</f>
        <v/>
      </c>
      <c r="CM227" s="1">
        <v>2844</v>
      </c>
      <c r="CN227" s="1" t="s">
        <v>20</v>
      </c>
      <c r="CO227" s="6">
        <v>2844</v>
      </c>
      <c r="CP227" s="6" t="s">
        <v>20</v>
      </c>
      <c r="CQ227" s="7" t="s">
        <v>21</v>
      </c>
      <c r="CS227" s="1"/>
      <c r="CT227" s="1"/>
      <c r="CU227" s="6" t="str">
        <f>+IFERROR(VALUE(RIGHT(Tabla17[[#This Row],[B2B]],6)),"")</f>
        <v/>
      </c>
      <c r="CV227" s="6" t="str">
        <f>+IFERROR(VLOOKUP(CT227,Auxiliar!$A:$C,2,0),"")</f>
        <v/>
      </c>
      <c r="CW227" s="7" t="str">
        <f>+IFERROR(VLOOKUP(CT227,Auxiliar!$A:$C,3,0),"")</f>
        <v/>
      </c>
      <c r="CY227" s="1">
        <v>2844</v>
      </c>
      <c r="CZ227" s="1" t="s">
        <v>16</v>
      </c>
      <c r="DA227" s="6">
        <f>+IFERROR(VALUE(RIGHT(Tabla18[[#This Row],[B2B]],6)),"")</f>
        <v>2844</v>
      </c>
      <c r="DB227" s="6" t="str">
        <f>+IFERROR(VLOOKUP(CZ227,Auxiliar!$A:$C,2,0),"")</f>
        <v>PREMIUM</v>
      </c>
      <c r="DC227" s="7" t="str">
        <f>+IFERROR(VLOOKUP(CZ227,Auxiliar!$A:$C,3,0),"")</f>
        <v>0b 0% | 2b 2% | 5b 3,5% | 10b 5%</v>
      </c>
      <c r="DE227" s="1">
        <v>2844</v>
      </c>
      <c r="DF227" s="1" t="s">
        <v>19</v>
      </c>
      <c r="DG227" s="6">
        <f>+IFERROR(VALUE(RIGHT(Tabla19[[#This Row],[B2B]],6)),"")</f>
        <v>2844</v>
      </c>
      <c r="DH227" s="6" t="str">
        <f>+IFERROR(VLOOKUP(DF227,Auxiliar!$A:$C,2,0),"")</f>
        <v>MICHELOB</v>
      </c>
      <c r="DI227" s="7" t="str">
        <f>+IFERROR(VLOOKUP(DF227,Auxiliar!$A:$C,3,0),"")</f>
        <v>1b 7% | 3b 22% | 8b 27%</v>
      </c>
      <c r="DK227" s="1"/>
      <c r="DL227" s="1"/>
      <c r="DM227" s="6" t="str">
        <f>+IFERROR(VALUE(RIGHT(Tabla20[[#This Row],[B2B]],6)),"")</f>
        <v/>
      </c>
      <c r="DN227" s="6" t="str">
        <f>+IFERROR(VLOOKUP(DL227,Auxiliar!$A:$C,2,0),"")</f>
        <v/>
      </c>
      <c r="DO227" s="7" t="str">
        <f>+IFERROR(VLOOKUP(DL227,Auxiliar!$A:$C,3,0),"")</f>
        <v/>
      </c>
      <c r="DQ227" s="1">
        <v>2846</v>
      </c>
      <c r="DR227" s="12" t="s">
        <v>24</v>
      </c>
      <c r="DS227" s="6">
        <f>+IFERROR(VALUE(RIGHT(Tabla21[[#This Row],[B2B]],6)),"")</f>
        <v>2846</v>
      </c>
      <c r="DT227" s="6" t="str">
        <f>+IFERROR(VLOOKUP(DR227,Auxiliar!$A:$C,2,0),"")</f>
        <v>CORONA PORRON</v>
      </c>
      <c r="DU227" s="7" t="str">
        <f>+IFERROR(VLOOKUP(DR227,Auxiliar!$A:$C,3,0),"")</f>
        <v>1b 5% | 20b 0%</v>
      </c>
      <c r="DW227" s="1">
        <v>5098</v>
      </c>
      <c r="DX227" s="12" t="s">
        <v>43</v>
      </c>
      <c r="DY227" s="6">
        <f>+IFERROR(VALUE(RIGHT(Tabla22[[#This Row],[B2B]],6)),"")</f>
        <v>5098</v>
      </c>
      <c r="DZ227" s="6" t="str">
        <f>+IFERROR(VLOOKUP(DX227,Auxiliar!$A:$C,2,0),"")</f>
        <v xml:space="preserve">VALUE LATA </v>
      </c>
      <c r="EA227" s="7" t="str">
        <f>+IFERROR(VLOOKUP(DX227,Auxiliar!$A:$C,3,0),"")</f>
        <v>1b 15% | 100b 18%</v>
      </c>
      <c r="EC227" s="1">
        <v>5082</v>
      </c>
      <c r="ED227" s="12" t="s">
        <v>47</v>
      </c>
      <c r="EE227" s="6">
        <f>+IFERROR(VALUE(RIGHT(Tabla23[[#This Row],[B2B]],6)),"")</f>
        <v>5082</v>
      </c>
      <c r="EF227" s="6" t="str">
        <f>+IFERROR(VLOOKUP(ED227,Auxiliar!$A:$C,2,0),"")</f>
        <v>VALUE LATON</v>
      </c>
      <c r="EG227" s="7" t="str">
        <f>+IFERROR(VLOOKUP(ED227,Auxiliar!$A:$C,3,0),"")</f>
        <v>1b 10% | 5b 15% | 192b 0%</v>
      </c>
      <c r="EI227" s="1"/>
      <c r="EJ227" s="12"/>
      <c r="EK227" s="6" t="str">
        <f>+IFERROR(VALUE(RIGHT(Tabla24[[#This Row],[B2B]],6)),"")</f>
        <v/>
      </c>
      <c r="EL227" s="6" t="str">
        <f>+IFERROR(VLOOKUP(EJ227,Auxiliar!$A:$C,2,0),"")</f>
        <v/>
      </c>
      <c r="EM227" s="7" t="str">
        <f>+IFERROR(VLOOKUP(EJ227,Auxiliar!$A:$C,3,0),"")</f>
        <v/>
      </c>
      <c r="EO227" s="1"/>
      <c r="EP227" s="12"/>
      <c r="EQ227" s="6" t="str">
        <f>+IFERROR(VALUE(RIGHT(Tabla25[[#This Row],[B2B]],6)),"")</f>
        <v/>
      </c>
      <c r="ER227" s="6" t="str">
        <f>+IFERROR(VLOOKUP(EP227,Auxiliar!$A:$C,2,0),"")</f>
        <v/>
      </c>
      <c r="ES227" s="7" t="str">
        <f>+IFERROR(VLOOKUP(EP227,Auxiliar!$A:$C,3,0),"")</f>
        <v/>
      </c>
      <c r="EU227" s="1"/>
      <c r="EV227" s="12"/>
      <c r="EW227" s="6" t="str">
        <f>+IFERROR(VALUE(RIGHT(Tabla26[[#This Row],[B2B]],6)),"")</f>
        <v/>
      </c>
      <c r="EX227" s="6" t="str">
        <f>+IFERROR(VLOOKUP(EV227,Auxiliar!$A:$C,2,0),"")</f>
        <v/>
      </c>
      <c r="EY227" s="7" t="str">
        <f>+IFERROR(VLOOKUP(EV227,Auxiliar!$A:$C,3,0),"")</f>
        <v/>
      </c>
      <c r="EZ227" s="1"/>
      <c r="FA227" s="12"/>
      <c r="FB227" s="6" t="str">
        <f>+IFERROR(VALUE(RIGHT(Tabla27[[#This Row],[B2B]],6)),"")</f>
        <v/>
      </c>
      <c r="FC227" s="6" t="str">
        <f>+IFERROR(VLOOKUP(FA227,Auxiliar!$A:$C,2,0),"")</f>
        <v/>
      </c>
      <c r="FD227" s="7" t="str">
        <f>+IFERROR(VLOOKUP(FA227,Auxiliar!$A:$C,3,0),"")</f>
        <v/>
      </c>
      <c r="FE227" s="1"/>
      <c r="FF227" s="12"/>
      <c r="FG227" s="6" t="str">
        <f>+IFERROR(VALUE(RIGHT(Tabla28[[#This Row],[B2B]],6)),"")</f>
        <v/>
      </c>
      <c r="FH227" s="6" t="str">
        <f>+IFERROR(VLOOKUP(FF227,Auxiliar!$A:$C,2,0),"")</f>
        <v/>
      </c>
      <c r="FI227" s="7" t="str">
        <f>+IFERROR(VLOOKUP(FF227,Auxiliar!$A:$C,3,0),"")</f>
        <v/>
      </c>
      <c r="FJ227" s="1"/>
      <c r="FK227" s="12"/>
      <c r="FL227" s="6" t="str">
        <f>+IFERROR(VALUE(RIGHT(Tabla29[[#This Row],[B2B]],6)),"")</f>
        <v/>
      </c>
      <c r="FM227" s="6" t="str">
        <f>+IFERROR(VLOOKUP(FK227,Auxiliar!$A:$C,2,0),"")</f>
        <v/>
      </c>
      <c r="FN227" s="7" t="str">
        <f>+IFERROR(VLOOKUP(FK227,Auxiliar!$A:$C,3,0),"")</f>
        <v/>
      </c>
      <c r="FO227" s="1"/>
      <c r="FP227" s="12"/>
      <c r="FQ227" s="6" t="str">
        <f>+IFERROR(VALUE(RIGHT(Tabla30[[#This Row],[B2B]],6)),"")</f>
        <v/>
      </c>
      <c r="FR227" s="6" t="str">
        <f>+IFERROR(VLOOKUP(FP227,Auxiliar!$A:$C,2,0),"")</f>
        <v/>
      </c>
      <c r="FS227" s="7"/>
      <c r="FT227" s="1"/>
      <c r="FU227" s="12"/>
      <c r="FV227" s="6" t="str">
        <f>+IFERROR(VALUE(RIGHT(Tabla31[[#This Row],[B2B]],6)),"")</f>
        <v/>
      </c>
      <c r="FW227" s="6" t="str">
        <f>+IFERROR(VLOOKUP(FU227,Auxiliar!$A:$C,2,0),"")</f>
        <v/>
      </c>
      <c r="FX227" s="7" t="str">
        <f>+IFERROR(VLOOKUP(FU227,Auxiliar!$A:$C,3,0),"")</f>
        <v/>
      </c>
      <c r="FY227" s="1"/>
      <c r="FZ227" s="12"/>
      <c r="GA227" s="6" t="str">
        <f>+IFERROR(VALUE(RIGHT(Tabla32[[#This Row],[B2B]],6)),"")</f>
        <v/>
      </c>
      <c r="GB227" s="6" t="str">
        <f>+IFERROR(VLOOKUP(FZ227,Auxiliar!$A:$C,2,0),"")</f>
        <v/>
      </c>
      <c r="GC227" s="7" t="str">
        <f>+IFERROR(VLOOKUP(FZ227,Auxiliar!$A:$C,3,0),"")</f>
        <v/>
      </c>
      <c r="GD227" s="1"/>
      <c r="GE227" s="12"/>
      <c r="GF227" s="6" t="str">
        <f>+IFERROR(VALUE(RIGHT(Tabla33[[#This Row],[B2B]],6)),"")</f>
        <v/>
      </c>
      <c r="GG227" s="6" t="str">
        <f>+IFERROR(VLOOKUP(GE227,Auxiliar!$A:$C,2,0),"")</f>
        <v/>
      </c>
      <c r="GH227" s="7" t="str">
        <f>+IFERROR(VLOOKUP(GE227,Auxiliar!$A:$C,3,0),"")</f>
        <v/>
      </c>
    </row>
    <row r="228" spans="1:190" x14ac:dyDescent="0.25">
      <c r="A228" s="1"/>
      <c r="B228" s="1"/>
      <c r="C228" t="str">
        <f>+IFERROR(VALUE(RIGHT(Tabla1[[#This Row],[B2B]],6)),"")</f>
        <v/>
      </c>
      <c r="D228" t="str">
        <f>+IFERROR(VLOOKUP(B228,Auxiliar!$A:$C,2,0),"")</f>
        <v/>
      </c>
      <c r="E228" s="5" t="str">
        <f>+IFERROR(VLOOKUP(B228,Auxiliar!$A:$C,3,0),"")</f>
        <v/>
      </c>
      <c r="S228" s="1">
        <v>3603</v>
      </c>
      <c r="T228" s="1" t="s">
        <v>9</v>
      </c>
      <c r="U228" s="6">
        <f>+IFERROR(VALUE(RIGHT(Tabla4[[#This Row],[B2B]],6)),"")</f>
        <v>3603</v>
      </c>
      <c r="V228" s="6" t="str">
        <f>+IFERROR(VLOOKUP(T228,Auxiliar!$A:$C,2,0),"")</f>
        <v>CORE</v>
      </c>
      <c r="W228" s="7" t="str">
        <f>+IFERROR(VLOOKUP(T228,Auxiliar!$A:$C,3,0),"")</f>
        <v>0b 1% | 2b 5% | 4b 6%</v>
      </c>
      <c r="Y228" s="1">
        <v>6500</v>
      </c>
      <c r="Z228" s="1" t="s">
        <v>10</v>
      </c>
      <c r="AA228" s="6">
        <f>+IFERROR(VALUE(RIGHT(Tabla5[[#This Row],[B2B]],6)),"")</f>
        <v>6500</v>
      </c>
      <c r="AB228" s="6" t="str">
        <f>+IFERROR(VLOOKUP(Z228,Auxiliar!$A:$C,2,0),"")</f>
        <v>CORE</v>
      </c>
      <c r="AC228" s="7" t="str">
        <f>+IFERROR(VLOOKUP(Z228,Auxiliar!$A:$C,3,0),"")</f>
        <v>0b 1% | 3b 4% | 5b 6%</v>
      </c>
      <c r="AK228" s="1">
        <v>3469</v>
      </c>
      <c r="AL228" s="1" t="s">
        <v>30</v>
      </c>
      <c r="AM228" s="6">
        <f>+IFERROR(VALUE(RIGHT(Tabla7[[#This Row],[B2B]],6)),"")</f>
        <v>3469</v>
      </c>
      <c r="AN228" s="6" t="str">
        <f>+IFERROR(VLOOKUP(AL228,Auxiliar!$A:$C,2,0),"")</f>
        <v>LATONES</v>
      </c>
      <c r="AO228" s="7" t="str">
        <f>+IFERROR(VLOOKUP(AL228,Auxiliar!$A:$C,3,0),"")</f>
        <v>1b 4% | 5b 7% | 97b 0%</v>
      </c>
      <c r="AQ228" s="1">
        <v>5709</v>
      </c>
      <c r="AR228" s="1" t="s">
        <v>31</v>
      </c>
      <c r="AS228" s="6">
        <f>+IFERROR(VALUE(RIGHT(Tabla8[[#This Row],[B2B]],6)),"")</f>
        <v>5709</v>
      </c>
      <c r="AT228" s="6" t="str">
        <f>+IFERROR(VLOOKUP(AR228,Auxiliar!$A:$C,2,0),"")</f>
        <v>LATONES</v>
      </c>
      <c r="AU228" s="7" t="str">
        <f>+IFERROR(VLOOKUP(AR228,Auxiliar!$A:$C,3,0),"")</f>
        <v>2b 3% | 4b 5% | 5b 8% | 193 0%</v>
      </c>
      <c r="AW228" s="1"/>
      <c r="AX228" s="1" t="s">
        <v>32</v>
      </c>
      <c r="AY228" s="6" t="str">
        <f>+IFERROR(VALUE(RIGHT(Tabla9[[#This Row],[B2B]],6)),"")</f>
        <v/>
      </c>
      <c r="AZ228" s="6" t="str">
        <f>+IFERROR(VLOOKUP(AX228,Auxiliar!$A:$C,2,0),"")</f>
        <v>LATONES</v>
      </c>
      <c r="BA228" s="7" t="str">
        <f>+IFERROR(VLOOKUP(AX228,Auxiliar!$A:$C,3,0),"")</f>
        <v>2b 3% | 4b 4% | 6b 5% | 10b 8%  | 385b 0%</v>
      </c>
      <c r="BC228" s="1"/>
      <c r="BD228" s="1" t="s">
        <v>33</v>
      </c>
      <c r="BE228" s="6" t="str">
        <f>+IFERROR(VALUE(RIGHT(Tabla10[[#This Row],[B2B]],6)),"")</f>
        <v/>
      </c>
      <c r="BF228" s="6" t="str">
        <f>+IFERROR(VLOOKUP(BD228,Auxiliar!$A:$C,2,0),"")</f>
        <v>LATONES</v>
      </c>
      <c r="BG228" s="7" t="str">
        <f>+IFERROR(VLOOKUP(BD228,Auxiliar!$A:$C,3,0),"")</f>
        <v>6b 4% | 12b 5% | 15b 8% | 385b 0%</v>
      </c>
      <c r="BI228" s="1"/>
      <c r="BJ228" s="1"/>
      <c r="BK228" s="6" t="str">
        <f>+IFERROR(VALUE(RIGHT(Tabla11[[#This Row],[B2B]],6)),"")</f>
        <v/>
      </c>
      <c r="BL228" s="6" t="str">
        <f>+IFERROR(VLOOKUP(BJ228,Auxiliar!$A:$C,2,0),"")</f>
        <v/>
      </c>
      <c r="BM228" s="7" t="str">
        <f>+IFERROR(VLOOKUP(BJ228,Auxiliar!$A:$C,3,0),"")</f>
        <v/>
      </c>
      <c r="BO228" s="1">
        <v>6093</v>
      </c>
      <c r="BP228" s="1" t="s">
        <v>39</v>
      </c>
      <c r="BQ228" s="6">
        <f>+IFERROR(VALUE(RIGHT(Tabla12[[#This Row],[B2B]],6)),"")</f>
        <v>6093</v>
      </c>
      <c r="BR228" s="6" t="str">
        <f>+IFERROR(VLOOKUP(BP228,Auxiliar!$A:$C,2,0),"")</f>
        <v>VALUE LITRO</v>
      </c>
      <c r="BS228" s="7" t="str">
        <f>+IFERROR(VLOOKUP(BP228,Auxiliar!$A:$C,3,0),"")</f>
        <v>1b 12%</v>
      </c>
      <c r="CA228" s="1">
        <v>2878</v>
      </c>
      <c r="CB228" s="1" t="s">
        <v>35</v>
      </c>
      <c r="CC228" s="6">
        <f>+IFERROR(VALUE(RIGHT(Tabla14[[#This Row],[B2B]],6)),"")</f>
        <v>2878</v>
      </c>
      <c r="CD228" s="6" t="str">
        <f>+IFERROR(VLOOKUP(CB228,Auxiliar!$A:$C,2,0),"")</f>
        <v>Corona 710cc</v>
      </c>
      <c r="CE228" s="7" t="str">
        <f>+IFERROR(VLOOKUP(CB228,Auxiliar!$A:$C,3,0),"")</f>
        <v>1b 10% | 85b 0%</v>
      </c>
      <c r="CG228" s="1"/>
      <c r="CH228" s="1"/>
      <c r="CI228" s="6" t="str">
        <f>+IFERROR(VALUE(RIGHT(Tabla15[[#This Row],[B2B]],6)),"")</f>
        <v/>
      </c>
      <c r="CJ228" s="6" t="str">
        <f>+IFERROR(VLOOKUP(CH228,Auxiliar!$A:$C,2,0),"")</f>
        <v/>
      </c>
      <c r="CK228" s="7" t="str">
        <f>+IFERROR(VLOOKUP(CH228,Auxiliar!$A:$C,3,0),"")</f>
        <v/>
      </c>
      <c r="CM228" s="1">
        <v>2846</v>
      </c>
      <c r="CN228" s="1" t="s">
        <v>20</v>
      </c>
      <c r="CO228" s="6">
        <v>2846</v>
      </c>
      <c r="CP228" s="6" t="s">
        <v>20</v>
      </c>
      <c r="CQ228" s="7" t="s">
        <v>21</v>
      </c>
      <c r="CS228" s="1"/>
      <c r="CT228" s="1"/>
      <c r="CU228" s="6" t="str">
        <f>+IFERROR(VALUE(RIGHT(Tabla17[[#This Row],[B2B]],6)),"")</f>
        <v/>
      </c>
      <c r="CV228" s="6" t="str">
        <f>+IFERROR(VLOOKUP(CT228,Auxiliar!$A:$C,2,0),"")</f>
        <v/>
      </c>
      <c r="CW228" s="7" t="str">
        <f>+IFERROR(VLOOKUP(CT228,Auxiliar!$A:$C,3,0),"")</f>
        <v/>
      </c>
      <c r="CY228" s="1">
        <v>2846</v>
      </c>
      <c r="CZ228" s="1" t="s">
        <v>16</v>
      </c>
      <c r="DA228" s="6">
        <f>+IFERROR(VALUE(RIGHT(Tabla18[[#This Row],[B2B]],6)),"")</f>
        <v>2846</v>
      </c>
      <c r="DB228" s="6" t="str">
        <f>+IFERROR(VLOOKUP(CZ228,Auxiliar!$A:$C,2,0),"")</f>
        <v>PREMIUM</v>
      </c>
      <c r="DC228" s="7" t="str">
        <f>+IFERROR(VLOOKUP(CZ228,Auxiliar!$A:$C,3,0),"")</f>
        <v>0b 0% | 2b 2% | 5b 3,5% | 10b 5%</v>
      </c>
      <c r="DE228" s="1">
        <v>2846</v>
      </c>
      <c r="DF228" s="1" t="s">
        <v>19</v>
      </c>
      <c r="DG228" s="6">
        <f>+IFERROR(VALUE(RIGHT(Tabla19[[#This Row],[B2B]],6)),"")</f>
        <v>2846</v>
      </c>
      <c r="DH228" s="6" t="str">
        <f>+IFERROR(VLOOKUP(DF228,Auxiliar!$A:$C,2,0),"")</f>
        <v>MICHELOB</v>
      </c>
      <c r="DI228" s="7" t="str">
        <f>+IFERROR(VLOOKUP(DF228,Auxiliar!$A:$C,3,0),"")</f>
        <v>1b 7% | 3b 22% | 8b 27%</v>
      </c>
      <c r="DK228" s="1"/>
      <c r="DL228" s="1"/>
      <c r="DM228" s="6" t="str">
        <f>+IFERROR(VALUE(RIGHT(Tabla20[[#This Row],[B2B]],6)),"")</f>
        <v/>
      </c>
      <c r="DN228" s="6" t="str">
        <f>+IFERROR(VLOOKUP(DL228,Auxiliar!$A:$C,2,0),"")</f>
        <v/>
      </c>
      <c r="DO228" s="7" t="str">
        <f>+IFERROR(VLOOKUP(DL228,Auxiliar!$A:$C,3,0),"")</f>
        <v/>
      </c>
      <c r="DQ228" s="1">
        <v>2847</v>
      </c>
      <c r="DR228" s="12" t="s">
        <v>24</v>
      </c>
      <c r="DS228" s="6">
        <f>+IFERROR(VALUE(RIGHT(Tabla21[[#This Row],[B2B]],6)),"")</f>
        <v>2847</v>
      </c>
      <c r="DT228" s="6" t="str">
        <f>+IFERROR(VLOOKUP(DR228,Auxiliar!$A:$C,2,0),"")</f>
        <v>CORONA PORRON</v>
      </c>
      <c r="DU228" s="7" t="str">
        <f>+IFERROR(VLOOKUP(DR228,Auxiliar!$A:$C,3,0),"")</f>
        <v>1b 5% | 20b 0%</v>
      </c>
      <c r="DW228" s="1">
        <v>5107</v>
      </c>
      <c r="DX228" s="12" t="s">
        <v>43</v>
      </c>
      <c r="DY228" s="6">
        <f>+IFERROR(VALUE(RIGHT(Tabla22[[#This Row],[B2B]],6)),"")</f>
        <v>5107</v>
      </c>
      <c r="DZ228" s="6" t="str">
        <f>+IFERROR(VLOOKUP(DX228,Auxiliar!$A:$C,2,0),"")</f>
        <v xml:space="preserve">VALUE LATA </v>
      </c>
      <c r="EA228" s="7" t="str">
        <f>+IFERROR(VLOOKUP(DX228,Auxiliar!$A:$C,3,0),"")</f>
        <v>1b 15% | 100b 18%</v>
      </c>
      <c r="EC228" s="1">
        <v>5085</v>
      </c>
      <c r="ED228" s="12" t="s">
        <v>47</v>
      </c>
      <c r="EE228" s="6">
        <f>+IFERROR(VALUE(RIGHT(Tabla23[[#This Row],[B2B]],6)),"")</f>
        <v>5085</v>
      </c>
      <c r="EF228" s="6" t="str">
        <f>+IFERROR(VLOOKUP(ED228,Auxiliar!$A:$C,2,0),"")</f>
        <v>VALUE LATON</v>
      </c>
      <c r="EG228" s="7" t="str">
        <f>+IFERROR(VLOOKUP(ED228,Auxiliar!$A:$C,3,0),"")</f>
        <v>1b 10% | 5b 15% | 192b 0%</v>
      </c>
      <c r="EI228" s="1"/>
      <c r="EJ228" s="12"/>
      <c r="EK228" s="6" t="str">
        <f>+IFERROR(VALUE(RIGHT(Tabla24[[#This Row],[B2B]],6)),"")</f>
        <v/>
      </c>
      <c r="EL228" s="6" t="str">
        <f>+IFERROR(VLOOKUP(EJ228,Auxiliar!$A:$C,2,0),"")</f>
        <v/>
      </c>
      <c r="EM228" s="7" t="str">
        <f>+IFERROR(VLOOKUP(EJ228,Auxiliar!$A:$C,3,0),"")</f>
        <v/>
      </c>
      <c r="EO228" s="1"/>
      <c r="EP228" s="12"/>
      <c r="EQ228" s="6" t="str">
        <f>+IFERROR(VALUE(RIGHT(Tabla25[[#This Row],[B2B]],6)),"")</f>
        <v/>
      </c>
      <c r="ER228" s="6" t="str">
        <f>+IFERROR(VLOOKUP(EP228,Auxiliar!$A:$C,2,0),"")</f>
        <v/>
      </c>
      <c r="ES228" s="7" t="str">
        <f>+IFERROR(VLOOKUP(EP228,Auxiliar!$A:$C,3,0),"")</f>
        <v/>
      </c>
      <c r="EU228" s="1"/>
      <c r="EV228" s="12"/>
      <c r="EW228" s="6" t="str">
        <f>+IFERROR(VALUE(RIGHT(Tabla26[[#This Row],[B2B]],6)),"")</f>
        <v/>
      </c>
      <c r="EX228" s="6" t="str">
        <f>+IFERROR(VLOOKUP(EV228,Auxiliar!$A:$C,2,0),"")</f>
        <v/>
      </c>
      <c r="EY228" s="7" t="str">
        <f>+IFERROR(VLOOKUP(EV228,Auxiliar!$A:$C,3,0),"")</f>
        <v/>
      </c>
      <c r="EZ228" s="1"/>
      <c r="FA228" s="12"/>
      <c r="FB228" s="6" t="str">
        <f>+IFERROR(VALUE(RIGHT(Tabla27[[#This Row],[B2B]],6)),"")</f>
        <v/>
      </c>
      <c r="FC228" s="6" t="str">
        <f>+IFERROR(VLOOKUP(FA228,Auxiliar!$A:$C,2,0),"")</f>
        <v/>
      </c>
      <c r="FD228" s="7" t="str">
        <f>+IFERROR(VLOOKUP(FA228,Auxiliar!$A:$C,3,0),"")</f>
        <v/>
      </c>
      <c r="FE228" s="1"/>
      <c r="FF228" s="12"/>
      <c r="FG228" s="6" t="str">
        <f>+IFERROR(VALUE(RIGHT(Tabla28[[#This Row],[B2B]],6)),"")</f>
        <v/>
      </c>
      <c r="FH228" s="6" t="str">
        <f>+IFERROR(VLOOKUP(FF228,Auxiliar!$A:$C,2,0),"")</f>
        <v/>
      </c>
      <c r="FI228" s="7" t="str">
        <f>+IFERROR(VLOOKUP(FF228,Auxiliar!$A:$C,3,0),"")</f>
        <v/>
      </c>
      <c r="FJ228" s="1"/>
      <c r="FK228" s="12"/>
      <c r="FL228" s="6" t="str">
        <f>+IFERROR(VALUE(RIGHT(Tabla29[[#This Row],[B2B]],6)),"")</f>
        <v/>
      </c>
      <c r="FM228" s="6" t="str">
        <f>+IFERROR(VLOOKUP(FK228,Auxiliar!$A:$C,2,0),"")</f>
        <v/>
      </c>
      <c r="FN228" s="7" t="str">
        <f>+IFERROR(VLOOKUP(FK228,Auxiliar!$A:$C,3,0),"")</f>
        <v/>
      </c>
      <c r="FO228" s="1"/>
      <c r="FP228" s="12"/>
      <c r="FQ228" s="6" t="str">
        <f>+IFERROR(VALUE(RIGHT(Tabla30[[#This Row],[B2B]],6)),"")</f>
        <v/>
      </c>
      <c r="FR228" s="6" t="str">
        <f>+IFERROR(VLOOKUP(FP228,Auxiliar!$A:$C,2,0),"")</f>
        <v/>
      </c>
      <c r="FS228" s="7"/>
      <c r="FT228" s="1"/>
      <c r="FU228" s="12"/>
      <c r="FV228" s="6" t="str">
        <f>+IFERROR(VALUE(RIGHT(Tabla31[[#This Row],[B2B]],6)),"")</f>
        <v/>
      </c>
      <c r="FW228" s="6" t="str">
        <f>+IFERROR(VLOOKUP(FU228,Auxiliar!$A:$C,2,0),"")</f>
        <v/>
      </c>
      <c r="FX228" s="7" t="str">
        <f>+IFERROR(VLOOKUP(FU228,Auxiliar!$A:$C,3,0),"")</f>
        <v/>
      </c>
      <c r="FY228" s="1"/>
      <c r="FZ228" s="12"/>
      <c r="GA228" s="6" t="str">
        <f>+IFERROR(VALUE(RIGHT(Tabla32[[#This Row],[B2B]],6)),"")</f>
        <v/>
      </c>
      <c r="GB228" s="6" t="str">
        <f>+IFERROR(VLOOKUP(FZ228,Auxiliar!$A:$C,2,0),"")</f>
        <v/>
      </c>
      <c r="GC228" s="7" t="str">
        <f>+IFERROR(VLOOKUP(FZ228,Auxiliar!$A:$C,3,0),"")</f>
        <v/>
      </c>
      <c r="GD228" s="1"/>
      <c r="GE228" s="12"/>
      <c r="GF228" s="6" t="str">
        <f>+IFERROR(VALUE(RIGHT(Tabla33[[#This Row],[B2B]],6)),"")</f>
        <v/>
      </c>
      <c r="GG228" s="6" t="str">
        <f>+IFERROR(VLOOKUP(GE228,Auxiliar!$A:$C,2,0),"")</f>
        <v/>
      </c>
      <c r="GH228" s="7" t="str">
        <f>+IFERROR(VLOOKUP(GE228,Auxiliar!$A:$C,3,0),"")</f>
        <v/>
      </c>
    </row>
    <row r="229" spans="1:190" x14ac:dyDescent="0.25">
      <c r="A229" s="1"/>
      <c r="B229" s="1"/>
      <c r="C229" t="str">
        <f>+IFERROR(VALUE(RIGHT(Tabla1[[#This Row],[B2B]],6)),"")</f>
        <v/>
      </c>
      <c r="D229" t="str">
        <f>+IFERROR(VLOOKUP(B229,Auxiliar!$A:$C,2,0),"")</f>
        <v/>
      </c>
      <c r="E229" s="5" t="str">
        <f>+IFERROR(VLOOKUP(B229,Auxiliar!$A:$C,3,0),"")</f>
        <v/>
      </c>
      <c r="S229" s="1">
        <v>3604</v>
      </c>
      <c r="T229" s="1" t="s">
        <v>9</v>
      </c>
      <c r="U229" s="6">
        <f>+IFERROR(VALUE(RIGHT(Tabla4[[#This Row],[B2B]],6)),"")</f>
        <v>3604</v>
      </c>
      <c r="V229" s="6" t="str">
        <f>+IFERROR(VLOOKUP(T229,Auxiliar!$A:$C,2,0),"")</f>
        <v>CORE</v>
      </c>
      <c r="W229" s="7" t="str">
        <f>+IFERROR(VLOOKUP(T229,Auxiliar!$A:$C,3,0),"")</f>
        <v>0b 1% | 2b 5% | 4b 6%</v>
      </c>
      <c r="Y229" s="1">
        <v>6513</v>
      </c>
      <c r="Z229" s="1" t="s">
        <v>10</v>
      </c>
      <c r="AA229" s="6">
        <f>+IFERROR(VALUE(RIGHT(Tabla5[[#This Row],[B2B]],6)),"")</f>
        <v>6513</v>
      </c>
      <c r="AB229" s="6" t="str">
        <f>+IFERROR(VLOOKUP(Z229,Auxiliar!$A:$C,2,0),"")</f>
        <v>CORE</v>
      </c>
      <c r="AC229" s="7" t="str">
        <f>+IFERROR(VLOOKUP(Z229,Auxiliar!$A:$C,3,0),"")</f>
        <v>0b 1% | 3b 4% | 5b 6%</v>
      </c>
      <c r="AK229" s="1">
        <v>3470</v>
      </c>
      <c r="AL229" s="1" t="s">
        <v>30</v>
      </c>
      <c r="AM229" s="6">
        <f>+IFERROR(VALUE(RIGHT(Tabla7[[#This Row],[B2B]],6)),"")</f>
        <v>3470</v>
      </c>
      <c r="AN229" s="6" t="str">
        <f>+IFERROR(VLOOKUP(AL229,Auxiliar!$A:$C,2,0),"")</f>
        <v>LATONES</v>
      </c>
      <c r="AO229" s="7" t="str">
        <f>+IFERROR(VLOOKUP(AL229,Auxiliar!$A:$C,3,0),"")</f>
        <v>1b 4% | 5b 7% | 97b 0%</v>
      </c>
      <c r="AQ229" s="1">
        <v>5727</v>
      </c>
      <c r="AR229" s="1" t="s">
        <v>31</v>
      </c>
      <c r="AS229" s="6">
        <f>+IFERROR(VALUE(RIGHT(Tabla8[[#This Row],[B2B]],6)),"")</f>
        <v>5727</v>
      </c>
      <c r="AT229" s="6" t="str">
        <f>+IFERROR(VLOOKUP(AR229,Auxiliar!$A:$C,2,0),"")</f>
        <v>LATONES</v>
      </c>
      <c r="AU229" s="7" t="str">
        <f>+IFERROR(VLOOKUP(AR229,Auxiliar!$A:$C,3,0),"")</f>
        <v>2b 3% | 4b 5% | 5b 8% | 193 0%</v>
      </c>
      <c r="AW229" s="1"/>
      <c r="AX229" s="1" t="s">
        <v>32</v>
      </c>
      <c r="AY229" s="6" t="str">
        <f>+IFERROR(VALUE(RIGHT(Tabla9[[#This Row],[B2B]],6)),"")</f>
        <v/>
      </c>
      <c r="AZ229" s="6" t="str">
        <f>+IFERROR(VLOOKUP(AX229,Auxiliar!$A:$C,2,0),"")</f>
        <v>LATONES</v>
      </c>
      <c r="BA229" s="7" t="str">
        <f>+IFERROR(VLOOKUP(AX229,Auxiliar!$A:$C,3,0),"")</f>
        <v>2b 3% | 4b 4% | 6b 5% | 10b 8%  | 385b 0%</v>
      </c>
      <c r="BC229" s="1"/>
      <c r="BD229" s="1" t="s">
        <v>33</v>
      </c>
      <c r="BE229" s="6" t="str">
        <f>+IFERROR(VALUE(RIGHT(Tabla10[[#This Row],[B2B]],6)),"")</f>
        <v/>
      </c>
      <c r="BF229" s="6" t="str">
        <f>+IFERROR(VLOOKUP(BD229,Auxiliar!$A:$C,2,0),"")</f>
        <v>LATONES</v>
      </c>
      <c r="BG229" s="7" t="str">
        <f>+IFERROR(VLOOKUP(BD229,Auxiliar!$A:$C,3,0),"")</f>
        <v>6b 4% | 12b 5% | 15b 8% | 385b 0%</v>
      </c>
      <c r="BI229" s="1"/>
      <c r="BJ229" s="1"/>
      <c r="BK229" s="6" t="str">
        <f>+IFERROR(VALUE(RIGHT(Tabla11[[#This Row],[B2B]],6)),"")</f>
        <v/>
      </c>
      <c r="BL229" s="6" t="str">
        <f>+IFERROR(VLOOKUP(BJ229,Auxiliar!$A:$C,2,0),"")</f>
        <v/>
      </c>
      <c r="BM229" s="7" t="str">
        <f>+IFERROR(VLOOKUP(BJ229,Auxiliar!$A:$C,3,0),"")</f>
        <v/>
      </c>
      <c r="BO229" s="1">
        <v>5098</v>
      </c>
      <c r="BP229" s="1" t="s">
        <v>39</v>
      </c>
      <c r="BQ229" s="6">
        <f>+IFERROR(VALUE(RIGHT(Tabla12[[#This Row],[B2B]],6)),"")</f>
        <v>5098</v>
      </c>
      <c r="BR229" s="6" t="str">
        <f>+IFERROR(VLOOKUP(BP229,Auxiliar!$A:$C,2,0),"")</f>
        <v>VALUE LITRO</v>
      </c>
      <c r="BS229" s="7" t="str">
        <f>+IFERROR(VLOOKUP(BP229,Auxiliar!$A:$C,3,0),"")</f>
        <v>1b 12%</v>
      </c>
      <c r="CA229" s="1">
        <v>2883</v>
      </c>
      <c r="CB229" s="1" t="s">
        <v>35</v>
      </c>
      <c r="CC229" s="6">
        <f>+IFERROR(VALUE(RIGHT(Tabla14[[#This Row],[B2B]],6)),"")</f>
        <v>2883</v>
      </c>
      <c r="CD229" s="6" t="str">
        <f>+IFERROR(VLOOKUP(CB229,Auxiliar!$A:$C,2,0),"")</f>
        <v>Corona 710cc</v>
      </c>
      <c r="CE229" s="7" t="str">
        <f>+IFERROR(VLOOKUP(CB229,Auxiliar!$A:$C,3,0),"")</f>
        <v>1b 10% | 85b 0%</v>
      </c>
      <c r="CG229" s="1"/>
      <c r="CH229" s="1"/>
      <c r="CI229" s="6" t="str">
        <f>+IFERROR(VALUE(RIGHT(Tabla15[[#This Row],[B2B]],6)),"")</f>
        <v/>
      </c>
      <c r="CJ229" s="6" t="str">
        <f>+IFERROR(VLOOKUP(CH229,Auxiliar!$A:$C,2,0),"")</f>
        <v/>
      </c>
      <c r="CK229" s="7" t="str">
        <f>+IFERROR(VLOOKUP(CH229,Auxiliar!$A:$C,3,0),"")</f>
        <v/>
      </c>
      <c r="CM229" s="1">
        <v>2847</v>
      </c>
      <c r="CN229" s="1" t="s">
        <v>20</v>
      </c>
      <c r="CO229" s="6">
        <v>2847</v>
      </c>
      <c r="CP229" s="6" t="s">
        <v>20</v>
      </c>
      <c r="CQ229" s="7" t="s">
        <v>21</v>
      </c>
      <c r="CS229" s="1"/>
      <c r="CT229" s="1"/>
      <c r="CU229" s="6" t="str">
        <f>+IFERROR(VALUE(RIGHT(Tabla17[[#This Row],[B2B]],6)),"")</f>
        <v/>
      </c>
      <c r="CV229" s="6" t="str">
        <f>+IFERROR(VLOOKUP(CT229,Auxiliar!$A:$C,2,0),"")</f>
        <v/>
      </c>
      <c r="CW229" s="7" t="str">
        <f>+IFERROR(VLOOKUP(CT229,Auxiliar!$A:$C,3,0),"")</f>
        <v/>
      </c>
      <c r="CY229" s="1">
        <v>2847</v>
      </c>
      <c r="CZ229" s="1" t="s">
        <v>16</v>
      </c>
      <c r="DA229" s="6">
        <f>+IFERROR(VALUE(RIGHT(Tabla18[[#This Row],[B2B]],6)),"")</f>
        <v>2847</v>
      </c>
      <c r="DB229" s="6" t="str">
        <f>+IFERROR(VLOOKUP(CZ229,Auxiliar!$A:$C,2,0),"")</f>
        <v>PREMIUM</v>
      </c>
      <c r="DC229" s="7" t="str">
        <f>+IFERROR(VLOOKUP(CZ229,Auxiliar!$A:$C,3,0),"")</f>
        <v>0b 0% | 2b 2% | 5b 3,5% | 10b 5%</v>
      </c>
      <c r="DE229" s="1">
        <v>2847</v>
      </c>
      <c r="DF229" s="1" t="s">
        <v>19</v>
      </c>
      <c r="DG229" s="6">
        <f>+IFERROR(VALUE(RIGHT(Tabla19[[#This Row],[B2B]],6)),"")</f>
        <v>2847</v>
      </c>
      <c r="DH229" s="6" t="str">
        <f>+IFERROR(VLOOKUP(DF229,Auxiliar!$A:$C,2,0),"")</f>
        <v>MICHELOB</v>
      </c>
      <c r="DI229" s="7" t="str">
        <f>+IFERROR(VLOOKUP(DF229,Auxiliar!$A:$C,3,0),"")</f>
        <v>1b 7% | 3b 22% | 8b 27%</v>
      </c>
      <c r="DK229" s="1"/>
      <c r="DL229" s="1"/>
      <c r="DM229" s="6" t="str">
        <f>+IFERROR(VALUE(RIGHT(Tabla20[[#This Row],[B2B]],6)),"")</f>
        <v/>
      </c>
      <c r="DN229" s="6" t="str">
        <f>+IFERROR(VLOOKUP(DL229,Auxiliar!$A:$C,2,0),"")</f>
        <v/>
      </c>
      <c r="DO229" s="7" t="str">
        <f>+IFERROR(VLOOKUP(DL229,Auxiliar!$A:$C,3,0),"")</f>
        <v/>
      </c>
      <c r="DQ229" s="1">
        <v>2849</v>
      </c>
      <c r="DR229" s="12" t="s">
        <v>24</v>
      </c>
      <c r="DS229" s="6">
        <f>+IFERROR(VALUE(RIGHT(Tabla21[[#This Row],[B2B]],6)),"")</f>
        <v>2849</v>
      </c>
      <c r="DT229" s="6" t="str">
        <f>+IFERROR(VLOOKUP(DR229,Auxiliar!$A:$C,2,0),"")</f>
        <v>CORONA PORRON</v>
      </c>
      <c r="DU229" s="7" t="str">
        <f>+IFERROR(VLOOKUP(DR229,Auxiliar!$A:$C,3,0),"")</f>
        <v>1b 5% | 20b 0%</v>
      </c>
      <c r="DW229" s="1">
        <v>5111</v>
      </c>
      <c r="DX229" s="12" t="s">
        <v>43</v>
      </c>
      <c r="DY229" s="6">
        <f>+IFERROR(VALUE(RIGHT(Tabla22[[#This Row],[B2B]],6)),"")</f>
        <v>5111</v>
      </c>
      <c r="DZ229" s="6" t="str">
        <f>+IFERROR(VLOOKUP(DX229,Auxiliar!$A:$C,2,0),"")</f>
        <v xml:space="preserve">VALUE LATA </v>
      </c>
      <c r="EA229" s="7" t="str">
        <f>+IFERROR(VLOOKUP(DX229,Auxiliar!$A:$C,3,0),"")</f>
        <v>1b 15% | 100b 18%</v>
      </c>
      <c r="EC229" s="1">
        <v>6093</v>
      </c>
      <c r="ED229" s="12" t="s">
        <v>47</v>
      </c>
      <c r="EE229" s="6">
        <f>+IFERROR(VALUE(RIGHT(Tabla23[[#This Row],[B2B]],6)),"")</f>
        <v>6093</v>
      </c>
      <c r="EF229" s="6" t="str">
        <f>+IFERROR(VLOOKUP(ED229,Auxiliar!$A:$C,2,0),"")</f>
        <v>VALUE LATON</v>
      </c>
      <c r="EG229" s="7" t="str">
        <f>+IFERROR(VLOOKUP(ED229,Auxiliar!$A:$C,3,0),"")</f>
        <v>1b 10% | 5b 15% | 192b 0%</v>
      </c>
      <c r="EI229" s="1"/>
      <c r="EJ229" s="12"/>
      <c r="EK229" s="6" t="str">
        <f>+IFERROR(VALUE(RIGHT(Tabla24[[#This Row],[B2B]],6)),"")</f>
        <v/>
      </c>
      <c r="EL229" s="6" t="str">
        <f>+IFERROR(VLOOKUP(EJ229,Auxiliar!$A:$C,2,0),"")</f>
        <v/>
      </c>
      <c r="EM229" s="7" t="str">
        <f>+IFERROR(VLOOKUP(EJ229,Auxiliar!$A:$C,3,0),"")</f>
        <v/>
      </c>
      <c r="EO229" s="1"/>
      <c r="EP229" s="12"/>
      <c r="EQ229" s="6" t="str">
        <f>+IFERROR(VALUE(RIGHT(Tabla25[[#This Row],[B2B]],6)),"")</f>
        <v/>
      </c>
      <c r="ER229" s="6" t="str">
        <f>+IFERROR(VLOOKUP(EP229,Auxiliar!$A:$C,2,0),"")</f>
        <v/>
      </c>
      <c r="ES229" s="7" t="str">
        <f>+IFERROR(VLOOKUP(EP229,Auxiliar!$A:$C,3,0),"")</f>
        <v/>
      </c>
      <c r="EU229" s="1"/>
      <c r="EV229" s="12"/>
      <c r="EW229" s="6" t="str">
        <f>+IFERROR(VALUE(RIGHT(Tabla26[[#This Row],[B2B]],6)),"")</f>
        <v/>
      </c>
      <c r="EX229" s="6" t="str">
        <f>+IFERROR(VLOOKUP(EV229,Auxiliar!$A:$C,2,0),"")</f>
        <v/>
      </c>
      <c r="EY229" s="7" t="str">
        <f>+IFERROR(VLOOKUP(EV229,Auxiliar!$A:$C,3,0),"")</f>
        <v/>
      </c>
      <c r="EZ229" s="1"/>
      <c r="FA229" s="12"/>
      <c r="FB229" s="6" t="str">
        <f>+IFERROR(VALUE(RIGHT(Tabla27[[#This Row],[B2B]],6)),"")</f>
        <v/>
      </c>
      <c r="FC229" s="6" t="str">
        <f>+IFERROR(VLOOKUP(FA229,Auxiliar!$A:$C,2,0),"")</f>
        <v/>
      </c>
      <c r="FD229" s="7" t="str">
        <f>+IFERROR(VLOOKUP(FA229,Auxiliar!$A:$C,3,0),"")</f>
        <v/>
      </c>
      <c r="FE229" s="1"/>
      <c r="FF229" s="12"/>
      <c r="FG229" s="6" t="str">
        <f>+IFERROR(VALUE(RIGHT(Tabla28[[#This Row],[B2B]],6)),"")</f>
        <v/>
      </c>
      <c r="FH229" s="6" t="str">
        <f>+IFERROR(VLOOKUP(FF229,Auxiliar!$A:$C,2,0),"")</f>
        <v/>
      </c>
      <c r="FI229" s="7" t="str">
        <f>+IFERROR(VLOOKUP(FF229,Auxiliar!$A:$C,3,0),"")</f>
        <v/>
      </c>
      <c r="FJ229" s="1"/>
      <c r="FK229" s="12"/>
      <c r="FL229" s="6" t="str">
        <f>+IFERROR(VALUE(RIGHT(Tabla29[[#This Row],[B2B]],6)),"")</f>
        <v/>
      </c>
      <c r="FM229" s="6" t="str">
        <f>+IFERROR(VLOOKUP(FK229,Auxiliar!$A:$C,2,0),"")</f>
        <v/>
      </c>
      <c r="FN229" s="7" t="str">
        <f>+IFERROR(VLOOKUP(FK229,Auxiliar!$A:$C,3,0),"")</f>
        <v/>
      </c>
      <c r="FO229" s="1"/>
      <c r="FP229" s="12"/>
      <c r="FQ229" s="6" t="str">
        <f>+IFERROR(VALUE(RIGHT(Tabla30[[#This Row],[B2B]],6)),"")</f>
        <v/>
      </c>
      <c r="FR229" s="6" t="str">
        <f>+IFERROR(VLOOKUP(FP229,Auxiliar!$A:$C,2,0),"")</f>
        <v/>
      </c>
      <c r="FS229" s="7"/>
      <c r="FT229" s="1"/>
      <c r="FU229" s="12"/>
      <c r="FV229" s="6" t="str">
        <f>+IFERROR(VALUE(RIGHT(Tabla31[[#This Row],[B2B]],6)),"")</f>
        <v/>
      </c>
      <c r="FW229" s="6" t="str">
        <f>+IFERROR(VLOOKUP(FU229,Auxiliar!$A:$C,2,0),"")</f>
        <v/>
      </c>
      <c r="FX229" s="7" t="str">
        <f>+IFERROR(VLOOKUP(FU229,Auxiliar!$A:$C,3,0),"")</f>
        <v/>
      </c>
      <c r="FY229" s="1"/>
      <c r="FZ229" s="12"/>
      <c r="GA229" s="6" t="str">
        <f>+IFERROR(VALUE(RIGHT(Tabla32[[#This Row],[B2B]],6)),"")</f>
        <v/>
      </c>
      <c r="GB229" s="6" t="str">
        <f>+IFERROR(VLOOKUP(FZ229,Auxiliar!$A:$C,2,0),"")</f>
        <v/>
      </c>
      <c r="GC229" s="7" t="str">
        <f>+IFERROR(VLOOKUP(FZ229,Auxiliar!$A:$C,3,0),"")</f>
        <v/>
      </c>
      <c r="GD229" s="1"/>
      <c r="GE229" s="12"/>
      <c r="GF229" s="6" t="str">
        <f>+IFERROR(VALUE(RIGHT(Tabla33[[#This Row],[B2B]],6)),"")</f>
        <v/>
      </c>
      <c r="GG229" s="6" t="str">
        <f>+IFERROR(VLOOKUP(GE229,Auxiliar!$A:$C,2,0),"")</f>
        <v/>
      </c>
      <c r="GH229" s="7" t="str">
        <f>+IFERROR(VLOOKUP(GE229,Auxiliar!$A:$C,3,0),"")</f>
        <v/>
      </c>
    </row>
    <row r="230" spans="1:190" x14ac:dyDescent="0.25">
      <c r="A230" s="1"/>
      <c r="B230" s="1"/>
      <c r="C230" t="str">
        <f>+IFERROR(VALUE(RIGHT(Tabla1[[#This Row],[B2B]],6)),"")</f>
        <v/>
      </c>
      <c r="D230" t="str">
        <f>+IFERROR(VLOOKUP(B230,Auxiliar!$A:$C,2,0),"")</f>
        <v/>
      </c>
      <c r="E230" s="5" t="str">
        <f>+IFERROR(VLOOKUP(B230,Auxiliar!$A:$C,3,0),"")</f>
        <v/>
      </c>
      <c r="S230" s="1">
        <v>3605</v>
      </c>
      <c r="T230" s="1" t="s">
        <v>9</v>
      </c>
      <c r="U230" s="6">
        <f>+IFERROR(VALUE(RIGHT(Tabla4[[#This Row],[B2B]],6)),"")</f>
        <v>3605</v>
      </c>
      <c r="V230" s="6" t="str">
        <f>+IFERROR(VLOOKUP(T230,Auxiliar!$A:$C,2,0),"")</f>
        <v>CORE</v>
      </c>
      <c r="W230" s="7" t="str">
        <f>+IFERROR(VLOOKUP(T230,Auxiliar!$A:$C,3,0),"")</f>
        <v>0b 1% | 2b 5% | 4b 6%</v>
      </c>
      <c r="Y230" s="1">
        <v>6590</v>
      </c>
      <c r="Z230" s="1" t="s">
        <v>10</v>
      </c>
      <c r="AA230" s="6">
        <f>+IFERROR(VALUE(RIGHT(Tabla5[[#This Row],[B2B]],6)),"")</f>
        <v>6590</v>
      </c>
      <c r="AB230" s="6" t="str">
        <f>+IFERROR(VLOOKUP(Z230,Auxiliar!$A:$C,2,0),"")</f>
        <v>CORE</v>
      </c>
      <c r="AC230" s="7" t="str">
        <f>+IFERROR(VLOOKUP(Z230,Auxiliar!$A:$C,3,0),"")</f>
        <v>0b 1% | 3b 4% | 5b 6%</v>
      </c>
      <c r="AK230" s="1">
        <v>3494</v>
      </c>
      <c r="AL230" s="1" t="s">
        <v>30</v>
      </c>
      <c r="AM230" s="6">
        <f>+IFERROR(VALUE(RIGHT(Tabla7[[#This Row],[B2B]],6)),"")</f>
        <v>3494</v>
      </c>
      <c r="AN230" s="6" t="str">
        <f>+IFERROR(VLOOKUP(AL230,Auxiliar!$A:$C,2,0),"")</f>
        <v>LATONES</v>
      </c>
      <c r="AO230" s="7" t="str">
        <f>+IFERROR(VLOOKUP(AL230,Auxiliar!$A:$C,3,0),"")</f>
        <v>1b 4% | 5b 7% | 97b 0%</v>
      </c>
      <c r="AQ230" s="1">
        <v>5741</v>
      </c>
      <c r="AR230" s="1" t="s">
        <v>31</v>
      </c>
      <c r="AS230" s="6">
        <f>+IFERROR(VALUE(RIGHT(Tabla8[[#This Row],[B2B]],6)),"")</f>
        <v>5741</v>
      </c>
      <c r="AT230" s="6" t="str">
        <f>+IFERROR(VLOOKUP(AR230,Auxiliar!$A:$C,2,0),"")</f>
        <v>LATONES</v>
      </c>
      <c r="AU230" s="7" t="str">
        <f>+IFERROR(VLOOKUP(AR230,Auxiliar!$A:$C,3,0),"")</f>
        <v>2b 3% | 4b 5% | 5b 8% | 193 0%</v>
      </c>
      <c r="AW230" s="1"/>
      <c r="AX230" s="1" t="s">
        <v>32</v>
      </c>
      <c r="AY230" s="6" t="str">
        <f>+IFERROR(VALUE(RIGHT(Tabla9[[#This Row],[B2B]],6)),"")</f>
        <v/>
      </c>
      <c r="AZ230" s="6" t="str">
        <f>+IFERROR(VLOOKUP(AX230,Auxiliar!$A:$C,2,0),"")</f>
        <v>LATONES</v>
      </c>
      <c r="BA230" s="7" t="str">
        <f>+IFERROR(VLOOKUP(AX230,Auxiliar!$A:$C,3,0),"")</f>
        <v>2b 3% | 4b 4% | 6b 5% | 10b 8%  | 385b 0%</v>
      </c>
      <c r="BC230" s="1"/>
      <c r="BD230" s="1" t="s">
        <v>33</v>
      </c>
      <c r="BE230" s="6" t="str">
        <f>+IFERROR(VALUE(RIGHT(Tabla10[[#This Row],[B2B]],6)),"")</f>
        <v/>
      </c>
      <c r="BF230" s="6" t="str">
        <f>+IFERROR(VLOOKUP(BD230,Auxiliar!$A:$C,2,0),"")</f>
        <v>LATONES</v>
      </c>
      <c r="BG230" s="7" t="str">
        <f>+IFERROR(VLOOKUP(BD230,Auxiliar!$A:$C,3,0),"")</f>
        <v>6b 4% | 12b 5% | 15b 8% | 385b 0%</v>
      </c>
      <c r="BI230" s="1"/>
      <c r="BJ230" s="1"/>
      <c r="BK230" s="6" t="str">
        <f>+IFERROR(VALUE(RIGHT(Tabla11[[#This Row],[B2B]],6)),"")</f>
        <v/>
      </c>
      <c r="BL230" s="6" t="str">
        <f>+IFERROR(VLOOKUP(BJ230,Auxiliar!$A:$C,2,0),"")</f>
        <v/>
      </c>
      <c r="BM230" s="7" t="str">
        <f>+IFERROR(VLOOKUP(BJ230,Auxiliar!$A:$C,3,0),"")</f>
        <v/>
      </c>
      <c r="BO230" s="1">
        <v>5107</v>
      </c>
      <c r="BP230" s="1" t="s">
        <v>39</v>
      </c>
      <c r="BQ230" s="6">
        <f>+IFERROR(VALUE(RIGHT(Tabla12[[#This Row],[B2B]],6)),"")</f>
        <v>5107</v>
      </c>
      <c r="BR230" s="6" t="str">
        <f>+IFERROR(VLOOKUP(BP230,Auxiliar!$A:$C,2,0),"")</f>
        <v>VALUE LITRO</v>
      </c>
      <c r="BS230" s="7" t="str">
        <f>+IFERROR(VLOOKUP(BP230,Auxiliar!$A:$C,3,0),"")</f>
        <v>1b 12%</v>
      </c>
      <c r="CA230" s="1">
        <v>2886</v>
      </c>
      <c r="CB230" s="1" t="s">
        <v>35</v>
      </c>
      <c r="CC230" s="6">
        <f>+IFERROR(VALUE(RIGHT(Tabla14[[#This Row],[B2B]],6)),"")</f>
        <v>2886</v>
      </c>
      <c r="CD230" s="6" t="str">
        <f>+IFERROR(VLOOKUP(CB230,Auxiliar!$A:$C,2,0),"")</f>
        <v>Corona 710cc</v>
      </c>
      <c r="CE230" s="7" t="str">
        <f>+IFERROR(VLOOKUP(CB230,Auxiliar!$A:$C,3,0),"")</f>
        <v>1b 10% | 85b 0%</v>
      </c>
      <c r="CG230" s="1"/>
      <c r="CH230" s="1"/>
      <c r="CI230" s="6" t="str">
        <f>+IFERROR(VALUE(RIGHT(Tabla15[[#This Row],[B2B]],6)),"")</f>
        <v/>
      </c>
      <c r="CJ230" s="6" t="str">
        <f>+IFERROR(VLOOKUP(CH230,Auxiliar!$A:$C,2,0),"")</f>
        <v/>
      </c>
      <c r="CK230" s="7" t="str">
        <f>+IFERROR(VLOOKUP(CH230,Auxiliar!$A:$C,3,0),"")</f>
        <v/>
      </c>
      <c r="CM230" s="1">
        <v>2849</v>
      </c>
      <c r="CN230" s="1" t="s">
        <v>20</v>
      </c>
      <c r="CO230" s="6">
        <v>2849</v>
      </c>
      <c r="CP230" s="6" t="s">
        <v>20</v>
      </c>
      <c r="CQ230" s="7" t="s">
        <v>21</v>
      </c>
      <c r="CS230" s="1"/>
      <c r="CT230" s="1"/>
      <c r="CU230" s="6" t="str">
        <f>+IFERROR(VALUE(RIGHT(Tabla17[[#This Row],[B2B]],6)),"")</f>
        <v/>
      </c>
      <c r="CV230" s="6" t="str">
        <f>+IFERROR(VLOOKUP(CT230,Auxiliar!$A:$C,2,0),"")</f>
        <v/>
      </c>
      <c r="CW230" s="7" t="str">
        <f>+IFERROR(VLOOKUP(CT230,Auxiliar!$A:$C,3,0),"")</f>
        <v/>
      </c>
      <c r="CY230" s="1">
        <v>2849</v>
      </c>
      <c r="CZ230" s="1" t="s">
        <v>16</v>
      </c>
      <c r="DA230" s="6">
        <f>+IFERROR(VALUE(RIGHT(Tabla18[[#This Row],[B2B]],6)),"")</f>
        <v>2849</v>
      </c>
      <c r="DB230" s="6" t="str">
        <f>+IFERROR(VLOOKUP(CZ230,Auxiliar!$A:$C,2,0),"")</f>
        <v>PREMIUM</v>
      </c>
      <c r="DC230" s="7" t="str">
        <f>+IFERROR(VLOOKUP(CZ230,Auxiliar!$A:$C,3,0),"")</f>
        <v>0b 0% | 2b 2% | 5b 3,5% | 10b 5%</v>
      </c>
      <c r="DE230" s="1">
        <v>2849</v>
      </c>
      <c r="DF230" s="1" t="s">
        <v>19</v>
      </c>
      <c r="DG230" s="6">
        <f>+IFERROR(VALUE(RIGHT(Tabla19[[#This Row],[B2B]],6)),"")</f>
        <v>2849</v>
      </c>
      <c r="DH230" s="6" t="str">
        <f>+IFERROR(VLOOKUP(DF230,Auxiliar!$A:$C,2,0),"")</f>
        <v>MICHELOB</v>
      </c>
      <c r="DI230" s="7" t="str">
        <f>+IFERROR(VLOOKUP(DF230,Auxiliar!$A:$C,3,0),"")</f>
        <v>1b 7% | 3b 22% | 8b 27%</v>
      </c>
      <c r="DK230" s="1"/>
      <c r="DL230" s="1"/>
      <c r="DM230" s="6" t="str">
        <f>+IFERROR(VALUE(RIGHT(Tabla20[[#This Row],[B2B]],6)),"")</f>
        <v/>
      </c>
      <c r="DN230" s="6" t="str">
        <f>+IFERROR(VLOOKUP(DL230,Auxiliar!$A:$C,2,0),"")</f>
        <v/>
      </c>
      <c r="DO230" s="7" t="str">
        <f>+IFERROR(VLOOKUP(DL230,Auxiliar!$A:$C,3,0),"")</f>
        <v/>
      </c>
      <c r="DQ230" s="1">
        <v>2854</v>
      </c>
      <c r="DR230" s="12" t="s">
        <v>24</v>
      </c>
      <c r="DS230" s="6">
        <f>+IFERROR(VALUE(RIGHT(Tabla21[[#This Row],[B2B]],6)),"")</f>
        <v>2854</v>
      </c>
      <c r="DT230" s="6" t="str">
        <f>+IFERROR(VLOOKUP(DR230,Auxiliar!$A:$C,2,0),"")</f>
        <v>CORONA PORRON</v>
      </c>
      <c r="DU230" s="7" t="str">
        <f>+IFERROR(VLOOKUP(DR230,Auxiliar!$A:$C,3,0),"")</f>
        <v>1b 5% | 20b 0%</v>
      </c>
      <c r="DW230" s="1">
        <v>5113</v>
      </c>
      <c r="DX230" s="12" t="s">
        <v>43</v>
      </c>
      <c r="DY230" s="6">
        <f>+IFERROR(VALUE(RIGHT(Tabla22[[#This Row],[B2B]],6)),"")</f>
        <v>5113</v>
      </c>
      <c r="DZ230" s="6" t="str">
        <f>+IFERROR(VLOOKUP(DX230,Auxiliar!$A:$C,2,0),"")</f>
        <v xml:space="preserve">VALUE LATA </v>
      </c>
      <c r="EA230" s="7" t="str">
        <f>+IFERROR(VLOOKUP(DX230,Auxiliar!$A:$C,3,0),"")</f>
        <v>1b 15% | 100b 18%</v>
      </c>
      <c r="EC230" s="1">
        <v>5098</v>
      </c>
      <c r="ED230" s="12" t="s">
        <v>47</v>
      </c>
      <c r="EE230" s="6">
        <f>+IFERROR(VALUE(RIGHT(Tabla23[[#This Row],[B2B]],6)),"")</f>
        <v>5098</v>
      </c>
      <c r="EF230" s="6" t="str">
        <f>+IFERROR(VLOOKUP(ED230,Auxiliar!$A:$C,2,0),"")</f>
        <v>VALUE LATON</v>
      </c>
      <c r="EG230" s="7" t="str">
        <f>+IFERROR(VLOOKUP(ED230,Auxiliar!$A:$C,3,0),"")</f>
        <v>1b 10% | 5b 15% | 192b 0%</v>
      </c>
      <c r="EI230" s="1"/>
      <c r="EJ230" s="12"/>
      <c r="EK230" s="6" t="str">
        <f>+IFERROR(VALUE(RIGHT(Tabla24[[#This Row],[B2B]],6)),"")</f>
        <v/>
      </c>
      <c r="EL230" s="6" t="str">
        <f>+IFERROR(VLOOKUP(EJ230,Auxiliar!$A:$C,2,0),"")</f>
        <v/>
      </c>
      <c r="EM230" s="7" t="str">
        <f>+IFERROR(VLOOKUP(EJ230,Auxiliar!$A:$C,3,0),"")</f>
        <v/>
      </c>
      <c r="EO230" s="1"/>
      <c r="EP230" s="12"/>
      <c r="EQ230" s="6" t="str">
        <f>+IFERROR(VALUE(RIGHT(Tabla25[[#This Row],[B2B]],6)),"")</f>
        <v/>
      </c>
      <c r="ER230" s="6" t="str">
        <f>+IFERROR(VLOOKUP(EP230,Auxiliar!$A:$C,2,0),"")</f>
        <v/>
      </c>
      <c r="ES230" s="7" t="str">
        <f>+IFERROR(VLOOKUP(EP230,Auxiliar!$A:$C,3,0),"")</f>
        <v/>
      </c>
      <c r="EU230" s="1"/>
      <c r="EV230" s="12"/>
      <c r="EW230" s="6" t="str">
        <f>+IFERROR(VALUE(RIGHT(Tabla26[[#This Row],[B2B]],6)),"")</f>
        <v/>
      </c>
      <c r="EX230" s="6" t="str">
        <f>+IFERROR(VLOOKUP(EV230,Auxiliar!$A:$C,2,0),"")</f>
        <v/>
      </c>
      <c r="EY230" s="7" t="str">
        <f>+IFERROR(VLOOKUP(EV230,Auxiliar!$A:$C,3,0),"")</f>
        <v/>
      </c>
      <c r="EZ230" s="1"/>
      <c r="FA230" s="12"/>
      <c r="FB230" s="6" t="str">
        <f>+IFERROR(VALUE(RIGHT(Tabla27[[#This Row],[B2B]],6)),"")</f>
        <v/>
      </c>
      <c r="FC230" s="6" t="str">
        <f>+IFERROR(VLOOKUP(FA230,Auxiliar!$A:$C,2,0),"")</f>
        <v/>
      </c>
      <c r="FD230" s="7" t="str">
        <f>+IFERROR(VLOOKUP(FA230,Auxiliar!$A:$C,3,0),"")</f>
        <v/>
      </c>
      <c r="FE230" s="1"/>
      <c r="FF230" s="12"/>
      <c r="FG230" s="6" t="str">
        <f>+IFERROR(VALUE(RIGHT(Tabla28[[#This Row],[B2B]],6)),"")</f>
        <v/>
      </c>
      <c r="FH230" s="6" t="str">
        <f>+IFERROR(VLOOKUP(FF230,Auxiliar!$A:$C,2,0),"")</f>
        <v/>
      </c>
      <c r="FI230" s="7" t="str">
        <f>+IFERROR(VLOOKUP(FF230,Auxiliar!$A:$C,3,0),"")</f>
        <v/>
      </c>
      <c r="FJ230" s="1"/>
      <c r="FK230" s="12"/>
      <c r="FL230" s="6" t="str">
        <f>+IFERROR(VALUE(RIGHT(Tabla29[[#This Row],[B2B]],6)),"")</f>
        <v/>
      </c>
      <c r="FM230" s="6" t="str">
        <f>+IFERROR(VLOOKUP(FK230,Auxiliar!$A:$C,2,0),"")</f>
        <v/>
      </c>
      <c r="FN230" s="7" t="str">
        <f>+IFERROR(VLOOKUP(FK230,Auxiliar!$A:$C,3,0),"")</f>
        <v/>
      </c>
      <c r="FO230" s="1"/>
      <c r="FP230" s="12"/>
      <c r="FQ230" s="6" t="str">
        <f>+IFERROR(VALUE(RIGHT(Tabla30[[#This Row],[B2B]],6)),"")</f>
        <v/>
      </c>
      <c r="FR230" s="6" t="str">
        <f>+IFERROR(VLOOKUP(FP230,Auxiliar!$A:$C,2,0),"")</f>
        <v/>
      </c>
      <c r="FS230" s="7"/>
      <c r="FT230" s="1"/>
      <c r="FU230" s="12"/>
      <c r="FV230" s="6" t="str">
        <f>+IFERROR(VALUE(RIGHT(Tabla31[[#This Row],[B2B]],6)),"")</f>
        <v/>
      </c>
      <c r="FW230" s="6" t="str">
        <f>+IFERROR(VLOOKUP(FU230,Auxiliar!$A:$C,2,0),"")</f>
        <v/>
      </c>
      <c r="FX230" s="7" t="str">
        <f>+IFERROR(VLOOKUP(FU230,Auxiliar!$A:$C,3,0),"")</f>
        <v/>
      </c>
      <c r="FY230" s="1"/>
      <c r="FZ230" s="12"/>
      <c r="GA230" s="6" t="str">
        <f>+IFERROR(VALUE(RIGHT(Tabla32[[#This Row],[B2B]],6)),"")</f>
        <v/>
      </c>
      <c r="GB230" s="6" t="str">
        <f>+IFERROR(VLOOKUP(FZ230,Auxiliar!$A:$C,2,0),"")</f>
        <v/>
      </c>
      <c r="GC230" s="7" t="str">
        <f>+IFERROR(VLOOKUP(FZ230,Auxiliar!$A:$C,3,0),"")</f>
        <v/>
      </c>
      <c r="GD230" s="1"/>
      <c r="GE230" s="12"/>
      <c r="GF230" s="6" t="str">
        <f>+IFERROR(VALUE(RIGHT(Tabla33[[#This Row],[B2B]],6)),"")</f>
        <v/>
      </c>
      <c r="GG230" s="6" t="str">
        <f>+IFERROR(VLOOKUP(GE230,Auxiliar!$A:$C,2,0),"")</f>
        <v/>
      </c>
      <c r="GH230" s="7" t="str">
        <f>+IFERROR(VLOOKUP(GE230,Auxiliar!$A:$C,3,0),"")</f>
        <v/>
      </c>
    </row>
    <row r="231" spans="1:190" x14ac:dyDescent="0.25">
      <c r="A231" s="1"/>
      <c r="B231" s="1"/>
      <c r="C231" t="str">
        <f>+IFERROR(VALUE(RIGHT(Tabla1[[#This Row],[B2B]],6)),"")</f>
        <v/>
      </c>
      <c r="D231" t="str">
        <f>+IFERROR(VLOOKUP(B231,Auxiliar!$A:$C,2,0),"")</f>
        <v/>
      </c>
      <c r="E231" s="5" t="str">
        <f>+IFERROR(VLOOKUP(B231,Auxiliar!$A:$C,3,0),"")</f>
        <v/>
      </c>
      <c r="S231" s="1">
        <v>3619</v>
      </c>
      <c r="T231" s="1" t="s">
        <v>9</v>
      </c>
      <c r="U231" s="6">
        <f>+IFERROR(VALUE(RIGHT(Tabla4[[#This Row],[B2B]],6)),"")</f>
        <v>3619</v>
      </c>
      <c r="V231" s="6" t="str">
        <f>+IFERROR(VLOOKUP(T231,Auxiliar!$A:$C,2,0),"")</f>
        <v>CORE</v>
      </c>
      <c r="W231" s="7" t="str">
        <f>+IFERROR(VLOOKUP(T231,Auxiliar!$A:$C,3,0),"")</f>
        <v>0b 1% | 2b 5% | 4b 6%</v>
      </c>
      <c r="Y231" s="1">
        <v>6743</v>
      </c>
      <c r="Z231" s="1" t="s">
        <v>10</v>
      </c>
      <c r="AA231" s="6">
        <f>+IFERROR(VALUE(RIGHT(Tabla5[[#This Row],[B2B]],6)),"")</f>
        <v>6743</v>
      </c>
      <c r="AB231" s="6" t="str">
        <f>+IFERROR(VLOOKUP(Z231,Auxiliar!$A:$C,2,0),"")</f>
        <v>CORE</v>
      </c>
      <c r="AC231" s="7" t="str">
        <f>+IFERROR(VLOOKUP(Z231,Auxiliar!$A:$C,3,0),"")</f>
        <v>0b 1% | 3b 4% | 5b 6%</v>
      </c>
      <c r="AK231" s="1">
        <v>3501</v>
      </c>
      <c r="AL231" s="1" t="s">
        <v>30</v>
      </c>
      <c r="AM231" s="6">
        <f>+IFERROR(VALUE(RIGHT(Tabla7[[#This Row],[B2B]],6)),"")</f>
        <v>3501</v>
      </c>
      <c r="AN231" s="6" t="str">
        <f>+IFERROR(VLOOKUP(AL231,Auxiliar!$A:$C,2,0),"")</f>
        <v>LATONES</v>
      </c>
      <c r="AO231" s="7" t="str">
        <f>+IFERROR(VLOOKUP(AL231,Auxiliar!$A:$C,3,0),"")</f>
        <v>1b 4% | 5b 7% | 97b 0%</v>
      </c>
      <c r="AQ231" s="1">
        <v>5743</v>
      </c>
      <c r="AR231" s="1" t="s">
        <v>31</v>
      </c>
      <c r="AS231" s="6">
        <f>+IFERROR(VALUE(RIGHT(Tabla8[[#This Row],[B2B]],6)),"")</f>
        <v>5743</v>
      </c>
      <c r="AT231" s="6" t="str">
        <f>+IFERROR(VLOOKUP(AR231,Auxiliar!$A:$C,2,0),"")</f>
        <v>LATONES</v>
      </c>
      <c r="AU231" s="7" t="str">
        <f>+IFERROR(VLOOKUP(AR231,Auxiliar!$A:$C,3,0),"")</f>
        <v>2b 3% | 4b 5% | 5b 8% | 193 0%</v>
      </c>
      <c r="AW231" s="1"/>
      <c r="AX231" s="1" t="s">
        <v>32</v>
      </c>
      <c r="AY231" s="6" t="str">
        <f>+IFERROR(VALUE(RIGHT(Tabla9[[#This Row],[B2B]],6)),"")</f>
        <v/>
      </c>
      <c r="AZ231" s="6" t="str">
        <f>+IFERROR(VLOOKUP(AX231,Auxiliar!$A:$C,2,0),"")</f>
        <v>LATONES</v>
      </c>
      <c r="BA231" s="7" t="str">
        <f>+IFERROR(VLOOKUP(AX231,Auxiliar!$A:$C,3,0),"")</f>
        <v>2b 3% | 4b 4% | 6b 5% | 10b 8%  | 385b 0%</v>
      </c>
      <c r="BC231" s="1"/>
      <c r="BD231" s="1" t="s">
        <v>33</v>
      </c>
      <c r="BE231" s="6" t="str">
        <f>+IFERROR(VALUE(RIGHT(Tabla10[[#This Row],[B2B]],6)),"")</f>
        <v/>
      </c>
      <c r="BF231" s="6" t="str">
        <f>+IFERROR(VLOOKUP(BD231,Auxiliar!$A:$C,2,0),"")</f>
        <v>LATONES</v>
      </c>
      <c r="BG231" s="7" t="str">
        <f>+IFERROR(VLOOKUP(BD231,Auxiliar!$A:$C,3,0),"")</f>
        <v>6b 4% | 12b 5% | 15b 8% | 385b 0%</v>
      </c>
      <c r="BI231" s="1"/>
      <c r="BJ231" s="1"/>
      <c r="BK231" s="6" t="str">
        <f>+IFERROR(VALUE(RIGHT(Tabla11[[#This Row],[B2B]],6)),"")</f>
        <v/>
      </c>
      <c r="BL231" s="6" t="str">
        <f>+IFERROR(VLOOKUP(BJ231,Auxiliar!$A:$C,2,0),"")</f>
        <v/>
      </c>
      <c r="BM231" s="7" t="str">
        <f>+IFERROR(VLOOKUP(BJ231,Auxiliar!$A:$C,3,0),"")</f>
        <v/>
      </c>
      <c r="BO231" s="1">
        <v>5111</v>
      </c>
      <c r="BP231" s="1" t="s">
        <v>39</v>
      </c>
      <c r="BQ231" s="6">
        <f>+IFERROR(VALUE(RIGHT(Tabla12[[#This Row],[B2B]],6)),"")</f>
        <v>5111</v>
      </c>
      <c r="BR231" s="6" t="str">
        <f>+IFERROR(VLOOKUP(BP231,Auxiliar!$A:$C,2,0),"")</f>
        <v>VALUE LITRO</v>
      </c>
      <c r="BS231" s="7" t="str">
        <f>+IFERROR(VLOOKUP(BP231,Auxiliar!$A:$C,3,0),"")</f>
        <v>1b 12%</v>
      </c>
      <c r="CA231" s="1">
        <v>2892</v>
      </c>
      <c r="CB231" s="1" t="s">
        <v>35</v>
      </c>
      <c r="CC231" s="6">
        <f>+IFERROR(VALUE(RIGHT(Tabla14[[#This Row],[B2B]],6)),"")</f>
        <v>2892</v>
      </c>
      <c r="CD231" s="6" t="str">
        <f>+IFERROR(VLOOKUP(CB231,Auxiliar!$A:$C,2,0),"")</f>
        <v>Corona 710cc</v>
      </c>
      <c r="CE231" s="7" t="str">
        <f>+IFERROR(VLOOKUP(CB231,Auxiliar!$A:$C,3,0),"")</f>
        <v>1b 10% | 85b 0%</v>
      </c>
      <c r="CG231" s="1"/>
      <c r="CH231" s="1"/>
      <c r="CI231" s="6" t="str">
        <f>+IFERROR(VALUE(RIGHT(Tabla15[[#This Row],[B2B]],6)),"")</f>
        <v/>
      </c>
      <c r="CJ231" s="6" t="str">
        <f>+IFERROR(VLOOKUP(CH231,Auxiliar!$A:$C,2,0),"")</f>
        <v/>
      </c>
      <c r="CK231" s="7" t="str">
        <f>+IFERROR(VLOOKUP(CH231,Auxiliar!$A:$C,3,0),"")</f>
        <v/>
      </c>
      <c r="CM231" s="1">
        <v>2854</v>
      </c>
      <c r="CN231" s="1" t="s">
        <v>20</v>
      </c>
      <c r="CO231" s="6">
        <v>2854</v>
      </c>
      <c r="CP231" s="6" t="s">
        <v>20</v>
      </c>
      <c r="CQ231" s="7" t="s">
        <v>21</v>
      </c>
      <c r="CS231" s="1"/>
      <c r="CT231" s="1"/>
      <c r="CU231" s="6" t="str">
        <f>+IFERROR(VALUE(RIGHT(Tabla17[[#This Row],[B2B]],6)),"")</f>
        <v/>
      </c>
      <c r="CV231" s="6" t="str">
        <f>+IFERROR(VLOOKUP(CT231,Auxiliar!$A:$C,2,0),"")</f>
        <v/>
      </c>
      <c r="CW231" s="7" t="str">
        <f>+IFERROR(VLOOKUP(CT231,Auxiliar!$A:$C,3,0),"")</f>
        <v/>
      </c>
      <c r="CY231" s="1">
        <v>2854</v>
      </c>
      <c r="CZ231" s="1" t="s">
        <v>16</v>
      </c>
      <c r="DA231" s="6">
        <f>+IFERROR(VALUE(RIGHT(Tabla18[[#This Row],[B2B]],6)),"")</f>
        <v>2854</v>
      </c>
      <c r="DB231" s="6" t="str">
        <f>+IFERROR(VLOOKUP(CZ231,Auxiliar!$A:$C,2,0),"")</f>
        <v>PREMIUM</v>
      </c>
      <c r="DC231" s="7" t="str">
        <f>+IFERROR(VLOOKUP(CZ231,Auxiliar!$A:$C,3,0),"")</f>
        <v>0b 0% | 2b 2% | 5b 3,5% | 10b 5%</v>
      </c>
      <c r="DE231" s="1">
        <v>2854</v>
      </c>
      <c r="DF231" s="1" t="s">
        <v>19</v>
      </c>
      <c r="DG231" s="6">
        <f>+IFERROR(VALUE(RIGHT(Tabla19[[#This Row],[B2B]],6)),"")</f>
        <v>2854</v>
      </c>
      <c r="DH231" s="6" t="str">
        <f>+IFERROR(VLOOKUP(DF231,Auxiliar!$A:$C,2,0),"")</f>
        <v>MICHELOB</v>
      </c>
      <c r="DI231" s="7" t="str">
        <f>+IFERROR(VLOOKUP(DF231,Auxiliar!$A:$C,3,0),"")</f>
        <v>1b 7% | 3b 22% | 8b 27%</v>
      </c>
      <c r="DK231" s="1"/>
      <c r="DL231" s="1"/>
      <c r="DM231" s="6" t="str">
        <f>+IFERROR(VALUE(RIGHT(Tabla20[[#This Row],[B2B]],6)),"")</f>
        <v/>
      </c>
      <c r="DN231" s="6" t="str">
        <f>+IFERROR(VLOOKUP(DL231,Auxiliar!$A:$C,2,0),"")</f>
        <v/>
      </c>
      <c r="DO231" s="7" t="str">
        <f>+IFERROR(VLOOKUP(DL231,Auxiliar!$A:$C,3,0),"")</f>
        <v/>
      </c>
      <c r="DQ231" s="1">
        <v>2858</v>
      </c>
      <c r="DR231" s="12" t="s">
        <v>24</v>
      </c>
      <c r="DS231" s="6">
        <f>+IFERROR(VALUE(RIGHT(Tabla21[[#This Row],[B2B]],6)),"")</f>
        <v>2858</v>
      </c>
      <c r="DT231" s="6" t="str">
        <f>+IFERROR(VLOOKUP(DR231,Auxiliar!$A:$C,2,0),"")</f>
        <v>CORONA PORRON</v>
      </c>
      <c r="DU231" s="7" t="str">
        <f>+IFERROR(VLOOKUP(DR231,Auxiliar!$A:$C,3,0),"")</f>
        <v>1b 5% | 20b 0%</v>
      </c>
      <c r="DW231" s="1">
        <v>5114</v>
      </c>
      <c r="DX231" s="12" t="s">
        <v>43</v>
      </c>
      <c r="DY231" s="6">
        <f>+IFERROR(VALUE(RIGHT(Tabla22[[#This Row],[B2B]],6)),"")</f>
        <v>5114</v>
      </c>
      <c r="DZ231" s="6" t="str">
        <f>+IFERROR(VLOOKUP(DX231,Auxiliar!$A:$C,2,0),"")</f>
        <v xml:space="preserve">VALUE LATA </v>
      </c>
      <c r="EA231" s="7" t="str">
        <f>+IFERROR(VLOOKUP(DX231,Auxiliar!$A:$C,3,0),"")</f>
        <v>1b 15% | 100b 18%</v>
      </c>
      <c r="EC231" s="1">
        <v>5107</v>
      </c>
      <c r="ED231" s="12" t="s">
        <v>47</v>
      </c>
      <c r="EE231" s="6">
        <f>+IFERROR(VALUE(RIGHT(Tabla23[[#This Row],[B2B]],6)),"")</f>
        <v>5107</v>
      </c>
      <c r="EF231" s="6" t="str">
        <f>+IFERROR(VLOOKUP(ED231,Auxiliar!$A:$C,2,0),"")</f>
        <v>VALUE LATON</v>
      </c>
      <c r="EG231" s="7" t="str">
        <f>+IFERROR(VLOOKUP(ED231,Auxiliar!$A:$C,3,0),"")</f>
        <v>1b 10% | 5b 15% | 192b 0%</v>
      </c>
      <c r="EI231" s="1"/>
      <c r="EJ231" s="12"/>
      <c r="EK231" s="6" t="str">
        <f>+IFERROR(VALUE(RIGHT(Tabla24[[#This Row],[B2B]],6)),"")</f>
        <v/>
      </c>
      <c r="EL231" s="6" t="str">
        <f>+IFERROR(VLOOKUP(EJ231,Auxiliar!$A:$C,2,0),"")</f>
        <v/>
      </c>
      <c r="EM231" s="7" t="str">
        <f>+IFERROR(VLOOKUP(EJ231,Auxiliar!$A:$C,3,0),"")</f>
        <v/>
      </c>
      <c r="EO231" s="1"/>
      <c r="EP231" s="12"/>
      <c r="EQ231" s="6" t="str">
        <f>+IFERROR(VALUE(RIGHT(Tabla25[[#This Row],[B2B]],6)),"")</f>
        <v/>
      </c>
      <c r="ER231" s="6" t="str">
        <f>+IFERROR(VLOOKUP(EP231,Auxiliar!$A:$C,2,0),"")</f>
        <v/>
      </c>
      <c r="ES231" s="7" t="str">
        <f>+IFERROR(VLOOKUP(EP231,Auxiliar!$A:$C,3,0),"")</f>
        <v/>
      </c>
      <c r="EU231" s="1"/>
      <c r="EV231" s="12"/>
      <c r="EW231" s="6" t="str">
        <f>+IFERROR(VALUE(RIGHT(Tabla26[[#This Row],[B2B]],6)),"")</f>
        <v/>
      </c>
      <c r="EX231" s="6" t="str">
        <f>+IFERROR(VLOOKUP(EV231,Auxiliar!$A:$C,2,0),"")</f>
        <v/>
      </c>
      <c r="EY231" s="7" t="str">
        <f>+IFERROR(VLOOKUP(EV231,Auxiliar!$A:$C,3,0),"")</f>
        <v/>
      </c>
      <c r="EZ231" s="1"/>
      <c r="FA231" s="12"/>
      <c r="FB231" s="6" t="str">
        <f>+IFERROR(VALUE(RIGHT(Tabla27[[#This Row],[B2B]],6)),"")</f>
        <v/>
      </c>
      <c r="FC231" s="6" t="str">
        <f>+IFERROR(VLOOKUP(FA231,Auxiliar!$A:$C,2,0),"")</f>
        <v/>
      </c>
      <c r="FD231" s="7" t="str">
        <f>+IFERROR(VLOOKUP(FA231,Auxiliar!$A:$C,3,0),"")</f>
        <v/>
      </c>
      <c r="FE231" s="1"/>
      <c r="FF231" s="12"/>
      <c r="FG231" s="6" t="str">
        <f>+IFERROR(VALUE(RIGHT(Tabla28[[#This Row],[B2B]],6)),"")</f>
        <v/>
      </c>
      <c r="FH231" s="6" t="str">
        <f>+IFERROR(VLOOKUP(FF231,Auxiliar!$A:$C,2,0),"")</f>
        <v/>
      </c>
      <c r="FI231" s="7" t="str">
        <f>+IFERROR(VLOOKUP(FF231,Auxiliar!$A:$C,3,0),"")</f>
        <v/>
      </c>
      <c r="FJ231" s="1"/>
      <c r="FK231" s="12"/>
      <c r="FL231" s="6" t="str">
        <f>+IFERROR(VALUE(RIGHT(Tabla29[[#This Row],[B2B]],6)),"")</f>
        <v/>
      </c>
      <c r="FM231" s="6" t="str">
        <f>+IFERROR(VLOOKUP(FK231,Auxiliar!$A:$C,2,0),"")</f>
        <v/>
      </c>
      <c r="FN231" s="7" t="str">
        <f>+IFERROR(VLOOKUP(FK231,Auxiliar!$A:$C,3,0),"")</f>
        <v/>
      </c>
      <c r="FO231" s="1"/>
      <c r="FP231" s="12"/>
      <c r="FQ231" s="6" t="str">
        <f>+IFERROR(VALUE(RIGHT(Tabla30[[#This Row],[B2B]],6)),"")</f>
        <v/>
      </c>
      <c r="FR231" s="6" t="str">
        <f>+IFERROR(VLOOKUP(FP231,Auxiliar!$A:$C,2,0),"")</f>
        <v/>
      </c>
      <c r="FS231" s="7"/>
      <c r="FT231" s="1"/>
      <c r="FU231" s="12"/>
      <c r="FV231" s="6" t="str">
        <f>+IFERROR(VALUE(RIGHT(Tabla31[[#This Row],[B2B]],6)),"")</f>
        <v/>
      </c>
      <c r="FW231" s="6" t="str">
        <f>+IFERROR(VLOOKUP(FU231,Auxiliar!$A:$C,2,0),"")</f>
        <v/>
      </c>
      <c r="FX231" s="7" t="str">
        <f>+IFERROR(VLOOKUP(FU231,Auxiliar!$A:$C,3,0),"")</f>
        <v/>
      </c>
      <c r="FY231" s="1"/>
      <c r="FZ231" s="12"/>
      <c r="GA231" s="6" t="str">
        <f>+IFERROR(VALUE(RIGHT(Tabla32[[#This Row],[B2B]],6)),"")</f>
        <v/>
      </c>
      <c r="GB231" s="6" t="str">
        <f>+IFERROR(VLOOKUP(FZ231,Auxiliar!$A:$C,2,0),"")</f>
        <v/>
      </c>
      <c r="GC231" s="7" t="str">
        <f>+IFERROR(VLOOKUP(FZ231,Auxiliar!$A:$C,3,0),"")</f>
        <v/>
      </c>
      <c r="GD231" s="1"/>
      <c r="GE231" s="12"/>
      <c r="GF231" s="6" t="str">
        <f>+IFERROR(VALUE(RIGHT(Tabla33[[#This Row],[B2B]],6)),"")</f>
        <v/>
      </c>
      <c r="GG231" s="6" t="str">
        <f>+IFERROR(VLOOKUP(GE231,Auxiliar!$A:$C,2,0),"")</f>
        <v/>
      </c>
      <c r="GH231" s="7" t="str">
        <f>+IFERROR(VLOOKUP(GE231,Auxiliar!$A:$C,3,0),"")</f>
        <v/>
      </c>
    </row>
    <row r="232" spans="1:190" x14ac:dyDescent="0.25">
      <c r="A232" s="1"/>
      <c r="B232" s="1"/>
      <c r="C232" t="str">
        <f>+IFERROR(VALUE(RIGHT(Tabla1[[#This Row],[B2B]],6)),"")</f>
        <v/>
      </c>
      <c r="D232" t="str">
        <f>+IFERROR(VLOOKUP(B232,Auxiliar!$A:$C,2,0),"")</f>
        <v/>
      </c>
      <c r="E232" s="5" t="str">
        <f>+IFERROR(VLOOKUP(B232,Auxiliar!$A:$C,3,0),"")</f>
        <v/>
      </c>
      <c r="S232" s="1">
        <v>3628</v>
      </c>
      <c r="T232" s="1" t="s">
        <v>9</v>
      </c>
      <c r="U232" s="6">
        <f>+IFERROR(VALUE(RIGHT(Tabla4[[#This Row],[B2B]],6)),"")</f>
        <v>3628</v>
      </c>
      <c r="V232" s="6" t="str">
        <f>+IFERROR(VLOOKUP(T232,Auxiliar!$A:$C,2,0),"")</f>
        <v>CORE</v>
      </c>
      <c r="W232" s="7" t="str">
        <f>+IFERROR(VLOOKUP(T232,Auxiliar!$A:$C,3,0),"")</f>
        <v>0b 1% | 2b 5% | 4b 6%</v>
      </c>
      <c r="Y232" s="1">
        <v>7110</v>
      </c>
      <c r="Z232" s="1" t="s">
        <v>10</v>
      </c>
      <c r="AA232" s="6">
        <f>+IFERROR(VALUE(RIGHT(Tabla5[[#This Row],[B2B]],6)),"")</f>
        <v>7110</v>
      </c>
      <c r="AB232" s="6" t="str">
        <f>+IFERROR(VLOOKUP(Z232,Auxiliar!$A:$C,2,0),"")</f>
        <v>CORE</v>
      </c>
      <c r="AC232" s="7" t="str">
        <f>+IFERROR(VLOOKUP(Z232,Auxiliar!$A:$C,3,0),"")</f>
        <v>0b 1% | 3b 4% | 5b 6%</v>
      </c>
      <c r="AK232" s="1">
        <v>3502</v>
      </c>
      <c r="AL232" s="1" t="s">
        <v>30</v>
      </c>
      <c r="AM232" s="6">
        <f>+IFERROR(VALUE(RIGHT(Tabla7[[#This Row],[B2B]],6)),"")</f>
        <v>3502</v>
      </c>
      <c r="AN232" s="6" t="str">
        <f>+IFERROR(VLOOKUP(AL232,Auxiliar!$A:$C,2,0),"")</f>
        <v>LATONES</v>
      </c>
      <c r="AO232" s="7" t="str">
        <f>+IFERROR(VLOOKUP(AL232,Auxiliar!$A:$C,3,0),"")</f>
        <v>1b 4% | 5b 7% | 97b 0%</v>
      </c>
      <c r="AQ232" s="1">
        <v>5747</v>
      </c>
      <c r="AR232" s="1" t="s">
        <v>31</v>
      </c>
      <c r="AS232" s="6">
        <f>+IFERROR(VALUE(RIGHT(Tabla8[[#This Row],[B2B]],6)),"")</f>
        <v>5747</v>
      </c>
      <c r="AT232" s="6" t="str">
        <f>+IFERROR(VLOOKUP(AR232,Auxiliar!$A:$C,2,0),"")</f>
        <v>LATONES</v>
      </c>
      <c r="AU232" s="7" t="str">
        <f>+IFERROR(VLOOKUP(AR232,Auxiliar!$A:$C,3,0),"")</f>
        <v>2b 3% | 4b 5% | 5b 8% | 193 0%</v>
      </c>
      <c r="AW232" s="1"/>
      <c r="AX232" s="1" t="s">
        <v>32</v>
      </c>
      <c r="AY232" s="6" t="str">
        <f>+IFERROR(VALUE(RIGHT(Tabla9[[#This Row],[B2B]],6)),"")</f>
        <v/>
      </c>
      <c r="AZ232" s="6" t="str">
        <f>+IFERROR(VLOOKUP(AX232,Auxiliar!$A:$C,2,0),"")</f>
        <v>LATONES</v>
      </c>
      <c r="BA232" s="7" t="str">
        <f>+IFERROR(VLOOKUP(AX232,Auxiliar!$A:$C,3,0),"")</f>
        <v>2b 3% | 4b 4% | 6b 5% | 10b 8%  | 385b 0%</v>
      </c>
      <c r="BC232" s="1"/>
      <c r="BD232" s="1" t="s">
        <v>33</v>
      </c>
      <c r="BE232" s="6" t="str">
        <f>+IFERROR(VALUE(RIGHT(Tabla10[[#This Row],[B2B]],6)),"")</f>
        <v/>
      </c>
      <c r="BF232" s="6" t="str">
        <f>+IFERROR(VLOOKUP(BD232,Auxiliar!$A:$C,2,0),"")</f>
        <v>LATONES</v>
      </c>
      <c r="BG232" s="7" t="str">
        <f>+IFERROR(VLOOKUP(BD232,Auxiliar!$A:$C,3,0),"")</f>
        <v>6b 4% | 12b 5% | 15b 8% | 385b 0%</v>
      </c>
      <c r="BI232" s="1"/>
      <c r="BJ232" s="1"/>
      <c r="BK232" s="6" t="str">
        <f>+IFERROR(VALUE(RIGHT(Tabla11[[#This Row],[B2B]],6)),"")</f>
        <v/>
      </c>
      <c r="BL232" s="6" t="str">
        <f>+IFERROR(VLOOKUP(BJ232,Auxiliar!$A:$C,2,0),"")</f>
        <v/>
      </c>
      <c r="BM232" s="7" t="str">
        <f>+IFERROR(VLOOKUP(BJ232,Auxiliar!$A:$C,3,0),"")</f>
        <v/>
      </c>
      <c r="BO232" s="1">
        <v>5113</v>
      </c>
      <c r="BP232" s="1" t="s">
        <v>39</v>
      </c>
      <c r="BQ232" s="6">
        <f>+IFERROR(VALUE(RIGHT(Tabla12[[#This Row],[B2B]],6)),"")</f>
        <v>5113</v>
      </c>
      <c r="BR232" s="6" t="str">
        <f>+IFERROR(VLOOKUP(BP232,Auxiliar!$A:$C,2,0),"")</f>
        <v>VALUE LITRO</v>
      </c>
      <c r="BS232" s="7" t="str">
        <f>+IFERROR(VLOOKUP(BP232,Auxiliar!$A:$C,3,0),"")</f>
        <v>1b 12%</v>
      </c>
      <c r="CA232" s="1">
        <v>2893</v>
      </c>
      <c r="CB232" s="1" t="s">
        <v>35</v>
      </c>
      <c r="CC232" s="6">
        <f>+IFERROR(VALUE(RIGHT(Tabla14[[#This Row],[B2B]],6)),"")</f>
        <v>2893</v>
      </c>
      <c r="CD232" s="6" t="str">
        <f>+IFERROR(VLOOKUP(CB232,Auxiliar!$A:$C,2,0),"")</f>
        <v>Corona 710cc</v>
      </c>
      <c r="CE232" s="7" t="str">
        <f>+IFERROR(VLOOKUP(CB232,Auxiliar!$A:$C,3,0),"")</f>
        <v>1b 10% | 85b 0%</v>
      </c>
      <c r="CG232" s="1"/>
      <c r="CH232" s="1"/>
      <c r="CI232" s="6" t="str">
        <f>+IFERROR(VALUE(RIGHT(Tabla15[[#This Row],[B2B]],6)),"")</f>
        <v/>
      </c>
      <c r="CJ232" s="6" t="str">
        <f>+IFERROR(VLOOKUP(CH232,Auxiliar!$A:$C,2,0),"")</f>
        <v/>
      </c>
      <c r="CK232" s="7" t="str">
        <f>+IFERROR(VLOOKUP(CH232,Auxiliar!$A:$C,3,0),"")</f>
        <v/>
      </c>
      <c r="CM232" s="1">
        <v>2858</v>
      </c>
      <c r="CN232" s="1" t="s">
        <v>20</v>
      </c>
      <c r="CO232" s="6">
        <v>2858</v>
      </c>
      <c r="CP232" s="6" t="s">
        <v>20</v>
      </c>
      <c r="CQ232" s="7" t="s">
        <v>21</v>
      </c>
      <c r="CS232" s="1"/>
      <c r="CT232" s="1"/>
      <c r="CU232" s="6" t="str">
        <f>+IFERROR(VALUE(RIGHT(Tabla17[[#This Row],[B2B]],6)),"")</f>
        <v/>
      </c>
      <c r="CV232" s="6" t="str">
        <f>+IFERROR(VLOOKUP(CT232,Auxiliar!$A:$C,2,0),"")</f>
        <v/>
      </c>
      <c r="CW232" s="7" t="str">
        <f>+IFERROR(VLOOKUP(CT232,Auxiliar!$A:$C,3,0),"")</f>
        <v/>
      </c>
      <c r="CY232" s="1">
        <v>2858</v>
      </c>
      <c r="CZ232" s="1" t="s">
        <v>16</v>
      </c>
      <c r="DA232" s="6">
        <f>+IFERROR(VALUE(RIGHT(Tabla18[[#This Row],[B2B]],6)),"")</f>
        <v>2858</v>
      </c>
      <c r="DB232" s="6" t="str">
        <f>+IFERROR(VLOOKUP(CZ232,Auxiliar!$A:$C,2,0),"")</f>
        <v>PREMIUM</v>
      </c>
      <c r="DC232" s="7" t="str">
        <f>+IFERROR(VLOOKUP(CZ232,Auxiliar!$A:$C,3,0),"")</f>
        <v>0b 0% | 2b 2% | 5b 3,5% | 10b 5%</v>
      </c>
      <c r="DE232" s="1">
        <v>2858</v>
      </c>
      <c r="DF232" s="1" t="s">
        <v>19</v>
      </c>
      <c r="DG232" s="6">
        <f>+IFERROR(VALUE(RIGHT(Tabla19[[#This Row],[B2B]],6)),"")</f>
        <v>2858</v>
      </c>
      <c r="DH232" s="6" t="str">
        <f>+IFERROR(VLOOKUP(DF232,Auxiliar!$A:$C,2,0),"")</f>
        <v>MICHELOB</v>
      </c>
      <c r="DI232" s="7" t="str">
        <f>+IFERROR(VLOOKUP(DF232,Auxiliar!$A:$C,3,0),"")</f>
        <v>1b 7% | 3b 22% | 8b 27%</v>
      </c>
      <c r="DK232" s="1"/>
      <c r="DL232" s="1"/>
      <c r="DM232" s="6" t="str">
        <f>+IFERROR(VALUE(RIGHT(Tabla20[[#This Row],[B2B]],6)),"")</f>
        <v/>
      </c>
      <c r="DN232" s="6" t="str">
        <f>+IFERROR(VLOOKUP(DL232,Auxiliar!$A:$C,2,0),"")</f>
        <v/>
      </c>
      <c r="DO232" s="7" t="str">
        <f>+IFERROR(VLOOKUP(DL232,Auxiliar!$A:$C,3,0),"")</f>
        <v/>
      </c>
      <c r="DQ232" s="1">
        <v>2870</v>
      </c>
      <c r="DR232" s="12" t="s">
        <v>24</v>
      </c>
      <c r="DS232" s="6">
        <f>+IFERROR(VALUE(RIGHT(Tabla21[[#This Row],[B2B]],6)),"")</f>
        <v>2870</v>
      </c>
      <c r="DT232" s="6" t="str">
        <f>+IFERROR(VLOOKUP(DR232,Auxiliar!$A:$C,2,0),"")</f>
        <v>CORONA PORRON</v>
      </c>
      <c r="DU232" s="7" t="str">
        <f>+IFERROR(VLOOKUP(DR232,Auxiliar!$A:$C,3,0),"")</f>
        <v>1b 5% | 20b 0%</v>
      </c>
      <c r="DW232" s="1">
        <v>6106</v>
      </c>
      <c r="DX232" s="12" t="s">
        <v>43</v>
      </c>
      <c r="DY232" s="6">
        <f>+IFERROR(VALUE(RIGHT(Tabla22[[#This Row],[B2B]],6)),"")</f>
        <v>6106</v>
      </c>
      <c r="DZ232" s="6" t="str">
        <f>+IFERROR(VLOOKUP(DX232,Auxiliar!$A:$C,2,0),"")</f>
        <v xml:space="preserve">VALUE LATA </v>
      </c>
      <c r="EA232" s="7" t="str">
        <f>+IFERROR(VLOOKUP(DX232,Auxiliar!$A:$C,3,0),"")</f>
        <v>1b 15% | 100b 18%</v>
      </c>
      <c r="EC232" s="1">
        <v>5111</v>
      </c>
      <c r="ED232" s="12" t="s">
        <v>47</v>
      </c>
      <c r="EE232" s="6">
        <f>+IFERROR(VALUE(RIGHT(Tabla23[[#This Row],[B2B]],6)),"")</f>
        <v>5111</v>
      </c>
      <c r="EF232" s="6" t="str">
        <f>+IFERROR(VLOOKUP(ED232,Auxiliar!$A:$C,2,0),"")</f>
        <v>VALUE LATON</v>
      </c>
      <c r="EG232" s="7" t="str">
        <f>+IFERROR(VLOOKUP(ED232,Auxiliar!$A:$C,3,0),"")</f>
        <v>1b 10% | 5b 15% | 192b 0%</v>
      </c>
      <c r="EI232" s="1"/>
      <c r="EJ232" s="12"/>
      <c r="EK232" s="6" t="str">
        <f>+IFERROR(VALUE(RIGHT(Tabla24[[#This Row],[B2B]],6)),"")</f>
        <v/>
      </c>
      <c r="EL232" s="6" t="str">
        <f>+IFERROR(VLOOKUP(EJ232,Auxiliar!$A:$C,2,0),"")</f>
        <v/>
      </c>
      <c r="EM232" s="7" t="str">
        <f>+IFERROR(VLOOKUP(EJ232,Auxiliar!$A:$C,3,0),"")</f>
        <v/>
      </c>
      <c r="EO232" s="1"/>
      <c r="EP232" s="12"/>
      <c r="EQ232" s="6" t="str">
        <f>+IFERROR(VALUE(RIGHT(Tabla25[[#This Row],[B2B]],6)),"")</f>
        <v/>
      </c>
      <c r="ER232" s="6" t="str">
        <f>+IFERROR(VLOOKUP(EP232,Auxiliar!$A:$C,2,0),"")</f>
        <v/>
      </c>
      <c r="ES232" s="7" t="str">
        <f>+IFERROR(VLOOKUP(EP232,Auxiliar!$A:$C,3,0),"")</f>
        <v/>
      </c>
      <c r="EU232" s="1"/>
      <c r="EV232" s="12"/>
      <c r="EW232" s="6" t="str">
        <f>+IFERROR(VALUE(RIGHT(Tabla26[[#This Row],[B2B]],6)),"")</f>
        <v/>
      </c>
      <c r="EX232" s="6" t="str">
        <f>+IFERROR(VLOOKUP(EV232,Auxiliar!$A:$C,2,0),"")</f>
        <v/>
      </c>
      <c r="EY232" s="7" t="str">
        <f>+IFERROR(VLOOKUP(EV232,Auxiliar!$A:$C,3,0),"")</f>
        <v/>
      </c>
      <c r="EZ232" s="1"/>
      <c r="FA232" s="12"/>
      <c r="FB232" s="6" t="str">
        <f>+IFERROR(VALUE(RIGHT(Tabla27[[#This Row],[B2B]],6)),"")</f>
        <v/>
      </c>
      <c r="FC232" s="6" t="str">
        <f>+IFERROR(VLOOKUP(FA232,Auxiliar!$A:$C,2,0),"")</f>
        <v/>
      </c>
      <c r="FD232" s="7" t="str">
        <f>+IFERROR(VLOOKUP(FA232,Auxiliar!$A:$C,3,0),"")</f>
        <v/>
      </c>
      <c r="FE232" s="1"/>
      <c r="FF232" s="12"/>
      <c r="FG232" s="6" t="str">
        <f>+IFERROR(VALUE(RIGHT(Tabla28[[#This Row],[B2B]],6)),"")</f>
        <v/>
      </c>
      <c r="FH232" s="6" t="str">
        <f>+IFERROR(VLOOKUP(FF232,Auxiliar!$A:$C,2,0),"")</f>
        <v/>
      </c>
      <c r="FI232" s="7" t="str">
        <f>+IFERROR(VLOOKUP(FF232,Auxiliar!$A:$C,3,0),"")</f>
        <v/>
      </c>
      <c r="FJ232" s="1"/>
      <c r="FK232" s="12"/>
      <c r="FL232" s="6" t="str">
        <f>+IFERROR(VALUE(RIGHT(Tabla29[[#This Row],[B2B]],6)),"")</f>
        <v/>
      </c>
      <c r="FM232" s="6" t="str">
        <f>+IFERROR(VLOOKUP(FK232,Auxiliar!$A:$C,2,0),"")</f>
        <v/>
      </c>
      <c r="FN232" s="7" t="str">
        <f>+IFERROR(VLOOKUP(FK232,Auxiliar!$A:$C,3,0),"")</f>
        <v/>
      </c>
      <c r="FO232" s="1"/>
      <c r="FP232" s="12"/>
      <c r="FQ232" s="6" t="str">
        <f>+IFERROR(VALUE(RIGHT(Tabla30[[#This Row],[B2B]],6)),"")</f>
        <v/>
      </c>
      <c r="FR232" s="6" t="str">
        <f>+IFERROR(VLOOKUP(FP232,Auxiliar!$A:$C,2,0),"")</f>
        <v/>
      </c>
      <c r="FS232" s="7"/>
      <c r="FT232" s="1"/>
      <c r="FU232" s="12"/>
      <c r="FV232" s="6" t="str">
        <f>+IFERROR(VALUE(RIGHT(Tabla31[[#This Row],[B2B]],6)),"")</f>
        <v/>
      </c>
      <c r="FW232" s="6" t="str">
        <f>+IFERROR(VLOOKUP(FU232,Auxiliar!$A:$C,2,0),"")</f>
        <v/>
      </c>
      <c r="FX232" s="7" t="str">
        <f>+IFERROR(VLOOKUP(FU232,Auxiliar!$A:$C,3,0),"")</f>
        <v/>
      </c>
      <c r="FY232" s="1"/>
      <c r="FZ232" s="12"/>
      <c r="GA232" s="6" t="str">
        <f>+IFERROR(VALUE(RIGHT(Tabla32[[#This Row],[B2B]],6)),"")</f>
        <v/>
      </c>
      <c r="GB232" s="6" t="str">
        <f>+IFERROR(VLOOKUP(FZ232,Auxiliar!$A:$C,2,0),"")</f>
        <v/>
      </c>
      <c r="GC232" s="7" t="str">
        <f>+IFERROR(VLOOKUP(FZ232,Auxiliar!$A:$C,3,0),"")</f>
        <v/>
      </c>
      <c r="GD232" s="1"/>
      <c r="GE232" s="12"/>
      <c r="GF232" s="6" t="str">
        <f>+IFERROR(VALUE(RIGHT(Tabla33[[#This Row],[B2B]],6)),"")</f>
        <v/>
      </c>
      <c r="GG232" s="6" t="str">
        <f>+IFERROR(VLOOKUP(GE232,Auxiliar!$A:$C,2,0),"")</f>
        <v/>
      </c>
      <c r="GH232" s="7" t="str">
        <f>+IFERROR(VLOOKUP(GE232,Auxiliar!$A:$C,3,0),"")</f>
        <v/>
      </c>
    </row>
    <row r="233" spans="1:190" x14ac:dyDescent="0.25">
      <c r="A233" s="1"/>
      <c r="B233" s="1"/>
      <c r="C233" t="str">
        <f>+IFERROR(VALUE(RIGHT(Tabla1[[#This Row],[B2B]],6)),"")</f>
        <v/>
      </c>
      <c r="D233" t="str">
        <f>+IFERROR(VLOOKUP(B233,Auxiliar!$A:$C,2,0),"")</f>
        <v/>
      </c>
      <c r="E233" s="5" t="str">
        <f>+IFERROR(VLOOKUP(B233,Auxiliar!$A:$C,3,0),"")</f>
        <v/>
      </c>
      <c r="S233" s="1">
        <v>3629</v>
      </c>
      <c r="T233" s="1" t="s">
        <v>9</v>
      </c>
      <c r="U233" s="6">
        <f>+IFERROR(VALUE(RIGHT(Tabla4[[#This Row],[B2B]],6)),"")</f>
        <v>3629</v>
      </c>
      <c r="V233" s="6" t="str">
        <f>+IFERROR(VLOOKUP(T233,Auxiliar!$A:$C,2,0),"")</f>
        <v>CORE</v>
      </c>
      <c r="W233" s="7" t="str">
        <f>+IFERROR(VLOOKUP(T233,Auxiliar!$A:$C,3,0),"")</f>
        <v>0b 1% | 2b 5% | 4b 6%</v>
      </c>
      <c r="Y233" s="1">
        <v>7339</v>
      </c>
      <c r="Z233" s="1" t="s">
        <v>10</v>
      </c>
      <c r="AA233" s="6">
        <f>+IFERROR(VALUE(RIGHT(Tabla5[[#This Row],[B2B]],6)),"")</f>
        <v>7339</v>
      </c>
      <c r="AB233" s="6" t="str">
        <f>+IFERROR(VLOOKUP(Z233,Auxiliar!$A:$C,2,0),"")</f>
        <v>CORE</v>
      </c>
      <c r="AC233" s="7" t="str">
        <f>+IFERROR(VLOOKUP(Z233,Auxiliar!$A:$C,3,0),"")</f>
        <v>0b 1% | 3b 4% | 5b 6%</v>
      </c>
      <c r="AK233" s="1">
        <v>3512</v>
      </c>
      <c r="AL233" s="1" t="s">
        <v>30</v>
      </c>
      <c r="AM233" s="6">
        <f>+IFERROR(VALUE(RIGHT(Tabla7[[#This Row],[B2B]],6)),"")</f>
        <v>3512</v>
      </c>
      <c r="AN233" s="6" t="str">
        <f>+IFERROR(VLOOKUP(AL233,Auxiliar!$A:$C,2,0),"")</f>
        <v>LATONES</v>
      </c>
      <c r="AO233" s="7" t="str">
        <f>+IFERROR(VLOOKUP(AL233,Auxiliar!$A:$C,3,0),"")</f>
        <v>1b 4% | 5b 7% | 97b 0%</v>
      </c>
      <c r="AQ233" s="1">
        <v>5749</v>
      </c>
      <c r="AR233" s="1" t="s">
        <v>31</v>
      </c>
      <c r="AS233" s="6">
        <f>+IFERROR(VALUE(RIGHT(Tabla8[[#This Row],[B2B]],6)),"")</f>
        <v>5749</v>
      </c>
      <c r="AT233" s="6" t="str">
        <f>+IFERROR(VLOOKUP(AR233,Auxiliar!$A:$C,2,0),"")</f>
        <v>LATONES</v>
      </c>
      <c r="AU233" s="7" t="str">
        <f>+IFERROR(VLOOKUP(AR233,Auxiliar!$A:$C,3,0),"")</f>
        <v>2b 3% | 4b 5% | 5b 8% | 193 0%</v>
      </c>
      <c r="AW233" s="1"/>
      <c r="AX233" s="1" t="s">
        <v>32</v>
      </c>
      <c r="AY233" s="6" t="str">
        <f>+IFERROR(VALUE(RIGHT(Tabla9[[#This Row],[B2B]],6)),"")</f>
        <v/>
      </c>
      <c r="AZ233" s="6" t="str">
        <f>+IFERROR(VLOOKUP(AX233,Auxiliar!$A:$C,2,0),"")</f>
        <v>LATONES</v>
      </c>
      <c r="BA233" s="7" t="str">
        <f>+IFERROR(VLOOKUP(AX233,Auxiliar!$A:$C,3,0),"")</f>
        <v>2b 3% | 4b 4% | 6b 5% | 10b 8%  | 385b 0%</v>
      </c>
      <c r="BC233" s="1"/>
      <c r="BD233" s="1" t="s">
        <v>33</v>
      </c>
      <c r="BE233" s="6" t="str">
        <f>+IFERROR(VALUE(RIGHT(Tabla10[[#This Row],[B2B]],6)),"")</f>
        <v/>
      </c>
      <c r="BF233" s="6" t="str">
        <f>+IFERROR(VLOOKUP(BD233,Auxiliar!$A:$C,2,0),"")</f>
        <v>LATONES</v>
      </c>
      <c r="BG233" s="7" t="str">
        <f>+IFERROR(VLOOKUP(BD233,Auxiliar!$A:$C,3,0),"")</f>
        <v>6b 4% | 12b 5% | 15b 8% | 385b 0%</v>
      </c>
      <c r="BI233" s="1"/>
      <c r="BJ233" s="1"/>
      <c r="BK233" s="6" t="str">
        <f>+IFERROR(VALUE(RIGHT(Tabla11[[#This Row],[B2B]],6)),"")</f>
        <v/>
      </c>
      <c r="BL233" s="6" t="str">
        <f>+IFERROR(VLOOKUP(BJ233,Auxiliar!$A:$C,2,0),"")</f>
        <v/>
      </c>
      <c r="BM233" s="7" t="str">
        <f>+IFERROR(VLOOKUP(BJ233,Auxiliar!$A:$C,3,0),"")</f>
        <v/>
      </c>
      <c r="BO233" s="1">
        <v>5114</v>
      </c>
      <c r="BP233" s="1" t="s">
        <v>39</v>
      </c>
      <c r="BQ233" s="6">
        <f>+IFERROR(VALUE(RIGHT(Tabla12[[#This Row],[B2B]],6)),"")</f>
        <v>5114</v>
      </c>
      <c r="BR233" s="6" t="str">
        <f>+IFERROR(VLOOKUP(BP233,Auxiliar!$A:$C,2,0),"")</f>
        <v>VALUE LITRO</v>
      </c>
      <c r="BS233" s="7" t="str">
        <f>+IFERROR(VLOOKUP(BP233,Auxiliar!$A:$C,3,0),"")</f>
        <v>1b 12%</v>
      </c>
      <c r="CA233" s="1">
        <v>2895</v>
      </c>
      <c r="CB233" s="1" t="s">
        <v>35</v>
      </c>
      <c r="CC233" s="6">
        <f>+IFERROR(VALUE(RIGHT(Tabla14[[#This Row],[B2B]],6)),"")</f>
        <v>2895</v>
      </c>
      <c r="CD233" s="6" t="str">
        <f>+IFERROR(VLOOKUP(CB233,Auxiliar!$A:$C,2,0),"")</f>
        <v>Corona 710cc</v>
      </c>
      <c r="CE233" s="7" t="str">
        <f>+IFERROR(VLOOKUP(CB233,Auxiliar!$A:$C,3,0),"")</f>
        <v>1b 10% | 85b 0%</v>
      </c>
      <c r="CG233" s="1"/>
      <c r="CH233" s="1"/>
      <c r="CI233" s="6" t="str">
        <f>+IFERROR(VALUE(RIGHT(Tabla15[[#This Row],[B2B]],6)),"")</f>
        <v/>
      </c>
      <c r="CJ233" s="6" t="str">
        <f>+IFERROR(VLOOKUP(CH233,Auxiliar!$A:$C,2,0),"")</f>
        <v/>
      </c>
      <c r="CK233" s="7" t="str">
        <f>+IFERROR(VLOOKUP(CH233,Auxiliar!$A:$C,3,0),"")</f>
        <v/>
      </c>
      <c r="CM233" s="1">
        <v>2870</v>
      </c>
      <c r="CN233" s="1" t="s">
        <v>20</v>
      </c>
      <c r="CO233" s="6">
        <v>2870</v>
      </c>
      <c r="CP233" s="6" t="s">
        <v>20</v>
      </c>
      <c r="CQ233" s="7" t="s">
        <v>21</v>
      </c>
      <c r="CS233" s="1"/>
      <c r="CT233" s="1"/>
      <c r="CU233" s="6" t="str">
        <f>+IFERROR(VALUE(RIGHT(Tabla17[[#This Row],[B2B]],6)),"")</f>
        <v/>
      </c>
      <c r="CV233" s="6" t="str">
        <f>+IFERROR(VLOOKUP(CT233,Auxiliar!$A:$C,2,0),"")</f>
        <v/>
      </c>
      <c r="CW233" s="7" t="str">
        <f>+IFERROR(VLOOKUP(CT233,Auxiliar!$A:$C,3,0),"")</f>
        <v/>
      </c>
      <c r="CY233" s="1">
        <v>2870</v>
      </c>
      <c r="CZ233" s="1" t="s">
        <v>16</v>
      </c>
      <c r="DA233" s="6">
        <f>+IFERROR(VALUE(RIGHT(Tabla18[[#This Row],[B2B]],6)),"")</f>
        <v>2870</v>
      </c>
      <c r="DB233" s="6" t="str">
        <f>+IFERROR(VLOOKUP(CZ233,Auxiliar!$A:$C,2,0),"")</f>
        <v>PREMIUM</v>
      </c>
      <c r="DC233" s="7" t="str">
        <f>+IFERROR(VLOOKUP(CZ233,Auxiliar!$A:$C,3,0),"")</f>
        <v>0b 0% | 2b 2% | 5b 3,5% | 10b 5%</v>
      </c>
      <c r="DE233" s="1">
        <v>2870</v>
      </c>
      <c r="DF233" s="1" t="s">
        <v>19</v>
      </c>
      <c r="DG233" s="6">
        <f>+IFERROR(VALUE(RIGHT(Tabla19[[#This Row],[B2B]],6)),"")</f>
        <v>2870</v>
      </c>
      <c r="DH233" s="6" t="str">
        <f>+IFERROR(VLOOKUP(DF233,Auxiliar!$A:$C,2,0),"")</f>
        <v>MICHELOB</v>
      </c>
      <c r="DI233" s="7" t="str">
        <f>+IFERROR(VLOOKUP(DF233,Auxiliar!$A:$C,3,0),"")</f>
        <v>1b 7% | 3b 22% | 8b 27%</v>
      </c>
      <c r="DK233" s="1"/>
      <c r="DL233" s="1"/>
      <c r="DM233" s="6" t="str">
        <f>+IFERROR(VALUE(RIGHT(Tabla20[[#This Row],[B2B]],6)),"")</f>
        <v/>
      </c>
      <c r="DN233" s="6" t="str">
        <f>+IFERROR(VLOOKUP(DL233,Auxiliar!$A:$C,2,0),"")</f>
        <v/>
      </c>
      <c r="DO233" s="7" t="str">
        <f>+IFERROR(VLOOKUP(DL233,Auxiliar!$A:$C,3,0),"")</f>
        <v/>
      </c>
      <c r="DQ233" s="1">
        <v>2876</v>
      </c>
      <c r="DR233" s="12" t="s">
        <v>24</v>
      </c>
      <c r="DS233" s="6">
        <f>+IFERROR(VALUE(RIGHT(Tabla21[[#This Row],[B2B]],6)),"")</f>
        <v>2876</v>
      </c>
      <c r="DT233" s="6" t="str">
        <f>+IFERROR(VLOOKUP(DR233,Auxiliar!$A:$C,2,0),"")</f>
        <v>CORONA PORRON</v>
      </c>
      <c r="DU233" s="7" t="str">
        <f>+IFERROR(VLOOKUP(DR233,Auxiliar!$A:$C,3,0),"")</f>
        <v>1b 5% | 20b 0%</v>
      </c>
      <c r="DW233" s="1">
        <v>5123</v>
      </c>
      <c r="DX233" s="12" t="s">
        <v>43</v>
      </c>
      <c r="DY233" s="6">
        <f>+IFERROR(VALUE(RIGHT(Tabla22[[#This Row],[B2B]],6)),"")</f>
        <v>5123</v>
      </c>
      <c r="DZ233" s="6" t="str">
        <f>+IFERROR(VLOOKUP(DX233,Auxiliar!$A:$C,2,0),"")</f>
        <v xml:space="preserve">VALUE LATA </v>
      </c>
      <c r="EA233" s="7" t="str">
        <f>+IFERROR(VLOOKUP(DX233,Auxiliar!$A:$C,3,0),"")</f>
        <v>1b 15% | 100b 18%</v>
      </c>
      <c r="EC233" s="1">
        <v>5113</v>
      </c>
      <c r="ED233" s="12" t="s">
        <v>47</v>
      </c>
      <c r="EE233" s="6">
        <f>+IFERROR(VALUE(RIGHT(Tabla23[[#This Row],[B2B]],6)),"")</f>
        <v>5113</v>
      </c>
      <c r="EF233" s="6" t="str">
        <f>+IFERROR(VLOOKUP(ED233,Auxiliar!$A:$C,2,0),"")</f>
        <v>VALUE LATON</v>
      </c>
      <c r="EG233" s="7" t="str">
        <f>+IFERROR(VLOOKUP(ED233,Auxiliar!$A:$C,3,0),"")</f>
        <v>1b 10% | 5b 15% | 192b 0%</v>
      </c>
      <c r="EI233" s="1"/>
      <c r="EJ233" s="12"/>
      <c r="EK233" s="6" t="str">
        <f>+IFERROR(VALUE(RIGHT(Tabla24[[#This Row],[B2B]],6)),"")</f>
        <v/>
      </c>
      <c r="EL233" s="6" t="str">
        <f>+IFERROR(VLOOKUP(EJ233,Auxiliar!$A:$C,2,0),"")</f>
        <v/>
      </c>
      <c r="EM233" s="7" t="str">
        <f>+IFERROR(VLOOKUP(EJ233,Auxiliar!$A:$C,3,0),"")</f>
        <v/>
      </c>
      <c r="EO233" s="1"/>
      <c r="EP233" s="12"/>
      <c r="EQ233" s="6" t="str">
        <f>+IFERROR(VALUE(RIGHT(Tabla25[[#This Row],[B2B]],6)),"")</f>
        <v/>
      </c>
      <c r="ER233" s="6" t="str">
        <f>+IFERROR(VLOOKUP(EP233,Auxiliar!$A:$C,2,0),"")</f>
        <v/>
      </c>
      <c r="ES233" s="7" t="str">
        <f>+IFERROR(VLOOKUP(EP233,Auxiliar!$A:$C,3,0),"")</f>
        <v/>
      </c>
      <c r="EU233" s="1"/>
      <c r="EV233" s="12"/>
      <c r="EW233" s="6" t="str">
        <f>+IFERROR(VALUE(RIGHT(Tabla26[[#This Row],[B2B]],6)),"")</f>
        <v/>
      </c>
      <c r="EX233" s="6" t="str">
        <f>+IFERROR(VLOOKUP(EV233,Auxiliar!$A:$C,2,0),"")</f>
        <v/>
      </c>
      <c r="EY233" s="7" t="str">
        <f>+IFERROR(VLOOKUP(EV233,Auxiliar!$A:$C,3,0),"")</f>
        <v/>
      </c>
      <c r="EZ233" s="1"/>
      <c r="FA233" s="12"/>
      <c r="FB233" s="6" t="str">
        <f>+IFERROR(VALUE(RIGHT(Tabla27[[#This Row],[B2B]],6)),"")</f>
        <v/>
      </c>
      <c r="FC233" s="6" t="str">
        <f>+IFERROR(VLOOKUP(FA233,Auxiliar!$A:$C,2,0),"")</f>
        <v/>
      </c>
      <c r="FD233" s="7" t="str">
        <f>+IFERROR(VLOOKUP(FA233,Auxiliar!$A:$C,3,0),"")</f>
        <v/>
      </c>
      <c r="FE233" s="1"/>
      <c r="FF233" s="12"/>
      <c r="FG233" s="6" t="str">
        <f>+IFERROR(VALUE(RIGHT(Tabla28[[#This Row],[B2B]],6)),"")</f>
        <v/>
      </c>
      <c r="FH233" s="6" t="str">
        <f>+IFERROR(VLOOKUP(FF233,Auxiliar!$A:$C,2,0),"")</f>
        <v/>
      </c>
      <c r="FI233" s="7" t="str">
        <f>+IFERROR(VLOOKUP(FF233,Auxiliar!$A:$C,3,0),"")</f>
        <v/>
      </c>
      <c r="FJ233" s="1"/>
      <c r="FK233" s="12"/>
      <c r="FL233" s="6" t="str">
        <f>+IFERROR(VALUE(RIGHT(Tabla29[[#This Row],[B2B]],6)),"")</f>
        <v/>
      </c>
      <c r="FM233" s="6" t="str">
        <f>+IFERROR(VLOOKUP(FK233,Auxiliar!$A:$C,2,0),"")</f>
        <v/>
      </c>
      <c r="FN233" s="7" t="str">
        <f>+IFERROR(VLOOKUP(FK233,Auxiliar!$A:$C,3,0),"")</f>
        <v/>
      </c>
      <c r="FO233" s="1"/>
      <c r="FP233" s="12"/>
      <c r="FQ233" s="6" t="str">
        <f>+IFERROR(VALUE(RIGHT(Tabla30[[#This Row],[B2B]],6)),"")</f>
        <v/>
      </c>
      <c r="FR233" s="6" t="str">
        <f>+IFERROR(VLOOKUP(FP233,Auxiliar!$A:$C,2,0),"")</f>
        <v/>
      </c>
      <c r="FS233" s="7"/>
      <c r="FT233" s="1"/>
      <c r="FU233" s="12"/>
      <c r="FV233" s="6" t="str">
        <f>+IFERROR(VALUE(RIGHT(Tabla31[[#This Row],[B2B]],6)),"")</f>
        <v/>
      </c>
      <c r="FW233" s="6" t="str">
        <f>+IFERROR(VLOOKUP(FU233,Auxiliar!$A:$C,2,0),"")</f>
        <v/>
      </c>
      <c r="FX233" s="7" t="str">
        <f>+IFERROR(VLOOKUP(FU233,Auxiliar!$A:$C,3,0),"")</f>
        <v/>
      </c>
      <c r="FY233" s="1"/>
      <c r="FZ233" s="12"/>
      <c r="GA233" s="6" t="str">
        <f>+IFERROR(VALUE(RIGHT(Tabla32[[#This Row],[B2B]],6)),"")</f>
        <v/>
      </c>
      <c r="GB233" s="6" t="str">
        <f>+IFERROR(VLOOKUP(FZ233,Auxiliar!$A:$C,2,0),"")</f>
        <v/>
      </c>
      <c r="GC233" s="7" t="str">
        <f>+IFERROR(VLOOKUP(FZ233,Auxiliar!$A:$C,3,0),"")</f>
        <v/>
      </c>
      <c r="GD233" s="1"/>
      <c r="GE233" s="12"/>
      <c r="GF233" s="6" t="str">
        <f>+IFERROR(VALUE(RIGHT(Tabla33[[#This Row],[B2B]],6)),"")</f>
        <v/>
      </c>
      <c r="GG233" s="6" t="str">
        <f>+IFERROR(VLOOKUP(GE233,Auxiliar!$A:$C,2,0),"")</f>
        <v/>
      </c>
      <c r="GH233" s="7" t="str">
        <f>+IFERROR(VLOOKUP(GE233,Auxiliar!$A:$C,3,0),"")</f>
        <v/>
      </c>
    </row>
    <row r="234" spans="1:190" x14ac:dyDescent="0.25">
      <c r="A234" s="1"/>
      <c r="B234" s="1"/>
      <c r="C234" t="str">
        <f>+IFERROR(VALUE(RIGHT(Tabla1[[#This Row],[B2B]],6)),"")</f>
        <v/>
      </c>
      <c r="D234" t="str">
        <f>+IFERROR(VLOOKUP(B234,Auxiliar!$A:$C,2,0),"")</f>
        <v/>
      </c>
      <c r="E234" s="5" t="str">
        <f>+IFERROR(VLOOKUP(B234,Auxiliar!$A:$C,3,0),"")</f>
        <v/>
      </c>
      <c r="S234" s="1">
        <v>3636</v>
      </c>
      <c r="T234" s="1" t="s">
        <v>9</v>
      </c>
      <c r="U234" s="6">
        <f>+IFERROR(VALUE(RIGHT(Tabla4[[#This Row],[B2B]],6)),"")</f>
        <v>3636</v>
      </c>
      <c r="V234" s="6" t="str">
        <f>+IFERROR(VLOOKUP(T234,Auxiliar!$A:$C,2,0),"")</f>
        <v>CORE</v>
      </c>
      <c r="W234" s="7" t="str">
        <f>+IFERROR(VLOOKUP(T234,Auxiliar!$A:$C,3,0),"")</f>
        <v>0b 1% | 2b 5% | 4b 6%</v>
      </c>
      <c r="Y234" s="1">
        <v>10002</v>
      </c>
      <c r="Z234" s="1" t="s">
        <v>10</v>
      </c>
      <c r="AA234" s="6">
        <f>+IFERROR(VALUE(RIGHT(Tabla5[[#This Row],[B2B]],6)),"")</f>
        <v>10002</v>
      </c>
      <c r="AB234" s="6" t="str">
        <f>+IFERROR(VLOOKUP(Z234,Auxiliar!$A:$C,2,0),"")</f>
        <v>CORE</v>
      </c>
      <c r="AC234" s="7" t="str">
        <f>+IFERROR(VLOOKUP(Z234,Auxiliar!$A:$C,3,0),"")</f>
        <v>0b 1% | 3b 4% | 5b 6%</v>
      </c>
      <c r="AK234" s="1">
        <v>3514</v>
      </c>
      <c r="AL234" s="1" t="s">
        <v>30</v>
      </c>
      <c r="AM234" s="6">
        <f>+IFERROR(VALUE(RIGHT(Tabla7[[#This Row],[B2B]],6)),"")</f>
        <v>3514</v>
      </c>
      <c r="AN234" s="6" t="str">
        <f>+IFERROR(VLOOKUP(AL234,Auxiliar!$A:$C,2,0),"")</f>
        <v>LATONES</v>
      </c>
      <c r="AO234" s="7" t="str">
        <f>+IFERROR(VLOOKUP(AL234,Auxiliar!$A:$C,3,0),"")</f>
        <v>1b 4% | 5b 7% | 97b 0%</v>
      </c>
      <c r="AQ234" s="1">
        <v>5751</v>
      </c>
      <c r="AR234" s="1" t="s">
        <v>31</v>
      </c>
      <c r="AS234" s="6">
        <f>+IFERROR(VALUE(RIGHT(Tabla8[[#This Row],[B2B]],6)),"")</f>
        <v>5751</v>
      </c>
      <c r="AT234" s="6" t="str">
        <f>+IFERROR(VLOOKUP(AR234,Auxiliar!$A:$C,2,0),"")</f>
        <v>LATONES</v>
      </c>
      <c r="AU234" s="7" t="str">
        <f>+IFERROR(VLOOKUP(AR234,Auxiliar!$A:$C,3,0),"")</f>
        <v>2b 3% | 4b 5% | 5b 8% | 193 0%</v>
      </c>
      <c r="AW234" s="1"/>
      <c r="AX234" s="1" t="s">
        <v>32</v>
      </c>
      <c r="AY234" s="6" t="str">
        <f>+IFERROR(VALUE(RIGHT(Tabla9[[#This Row],[B2B]],6)),"")</f>
        <v/>
      </c>
      <c r="AZ234" s="6" t="str">
        <f>+IFERROR(VLOOKUP(AX234,Auxiliar!$A:$C,2,0),"")</f>
        <v>LATONES</v>
      </c>
      <c r="BA234" s="7" t="str">
        <f>+IFERROR(VLOOKUP(AX234,Auxiliar!$A:$C,3,0),"")</f>
        <v>2b 3% | 4b 4% | 6b 5% | 10b 8%  | 385b 0%</v>
      </c>
      <c r="BC234" s="1"/>
      <c r="BD234" s="1" t="s">
        <v>33</v>
      </c>
      <c r="BE234" s="6" t="str">
        <f>+IFERROR(VALUE(RIGHT(Tabla10[[#This Row],[B2B]],6)),"")</f>
        <v/>
      </c>
      <c r="BF234" s="6" t="str">
        <f>+IFERROR(VLOOKUP(BD234,Auxiliar!$A:$C,2,0),"")</f>
        <v>LATONES</v>
      </c>
      <c r="BG234" s="7" t="str">
        <f>+IFERROR(VLOOKUP(BD234,Auxiliar!$A:$C,3,0),"")</f>
        <v>6b 4% | 12b 5% | 15b 8% | 385b 0%</v>
      </c>
      <c r="BI234" s="1"/>
      <c r="BJ234" s="1"/>
      <c r="BK234" s="6" t="str">
        <f>+IFERROR(VALUE(RIGHT(Tabla11[[#This Row],[B2B]],6)),"")</f>
        <v/>
      </c>
      <c r="BL234" s="6" t="str">
        <f>+IFERROR(VLOOKUP(BJ234,Auxiliar!$A:$C,2,0),"")</f>
        <v/>
      </c>
      <c r="BM234" s="7" t="str">
        <f>+IFERROR(VLOOKUP(BJ234,Auxiliar!$A:$C,3,0),"")</f>
        <v/>
      </c>
      <c r="BO234" s="1">
        <v>6106</v>
      </c>
      <c r="BP234" s="1" t="s">
        <v>39</v>
      </c>
      <c r="BQ234" s="6">
        <f>+IFERROR(VALUE(RIGHT(Tabla12[[#This Row],[B2B]],6)),"")</f>
        <v>6106</v>
      </c>
      <c r="BR234" s="6" t="str">
        <f>+IFERROR(VLOOKUP(BP234,Auxiliar!$A:$C,2,0),"")</f>
        <v>VALUE LITRO</v>
      </c>
      <c r="BS234" s="7" t="str">
        <f>+IFERROR(VLOOKUP(BP234,Auxiliar!$A:$C,3,0),"")</f>
        <v>1b 12%</v>
      </c>
      <c r="CA234" s="1">
        <v>2896</v>
      </c>
      <c r="CB234" s="1" t="s">
        <v>35</v>
      </c>
      <c r="CC234" s="6">
        <f>+IFERROR(VALUE(RIGHT(Tabla14[[#This Row],[B2B]],6)),"")</f>
        <v>2896</v>
      </c>
      <c r="CD234" s="6" t="str">
        <f>+IFERROR(VLOOKUP(CB234,Auxiliar!$A:$C,2,0),"")</f>
        <v>Corona 710cc</v>
      </c>
      <c r="CE234" s="7" t="str">
        <f>+IFERROR(VLOOKUP(CB234,Auxiliar!$A:$C,3,0),"")</f>
        <v>1b 10% | 85b 0%</v>
      </c>
      <c r="CG234" s="1"/>
      <c r="CH234" s="1"/>
      <c r="CI234" s="6" t="str">
        <f>+IFERROR(VALUE(RIGHT(Tabla15[[#This Row],[B2B]],6)),"")</f>
        <v/>
      </c>
      <c r="CJ234" s="6" t="str">
        <f>+IFERROR(VLOOKUP(CH234,Auxiliar!$A:$C,2,0),"")</f>
        <v/>
      </c>
      <c r="CK234" s="7" t="str">
        <f>+IFERROR(VLOOKUP(CH234,Auxiliar!$A:$C,3,0),"")</f>
        <v/>
      </c>
      <c r="CM234" s="1">
        <v>2876</v>
      </c>
      <c r="CN234" s="1" t="s">
        <v>20</v>
      </c>
      <c r="CO234" s="6">
        <v>2876</v>
      </c>
      <c r="CP234" s="6" t="s">
        <v>20</v>
      </c>
      <c r="CQ234" s="7" t="s">
        <v>21</v>
      </c>
      <c r="CS234" s="1"/>
      <c r="CT234" s="1"/>
      <c r="CU234" s="6" t="str">
        <f>+IFERROR(VALUE(RIGHT(Tabla17[[#This Row],[B2B]],6)),"")</f>
        <v/>
      </c>
      <c r="CV234" s="6" t="str">
        <f>+IFERROR(VLOOKUP(CT234,Auxiliar!$A:$C,2,0),"")</f>
        <v/>
      </c>
      <c r="CW234" s="7" t="str">
        <f>+IFERROR(VLOOKUP(CT234,Auxiliar!$A:$C,3,0),"")</f>
        <v/>
      </c>
      <c r="CY234" s="1">
        <v>2876</v>
      </c>
      <c r="CZ234" s="1" t="s">
        <v>16</v>
      </c>
      <c r="DA234" s="6">
        <f>+IFERROR(VALUE(RIGHT(Tabla18[[#This Row],[B2B]],6)),"")</f>
        <v>2876</v>
      </c>
      <c r="DB234" s="6" t="str">
        <f>+IFERROR(VLOOKUP(CZ234,Auxiliar!$A:$C,2,0),"")</f>
        <v>PREMIUM</v>
      </c>
      <c r="DC234" s="7" t="str">
        <f>+IFERROR(VLOOKUP(CZ234,Auxiliar!$A:$C,3,0),"")</f>
        <v>0b 0% | 2b 2% | 5b 3,5% | 10b 5%</v>
      </c>
      <c r="DE234" s="1">
        <v>2876</v>
      </c>
      <c r="DF234" s="1" t="s">
        <v>19</v>
      </c>
      <c r="DG234" s="6">
        <f>+IFERROR(VALUE(RIGHT(Tabla19[[#This Row],[B2B]],6)),"")</f>
        <v>2876</v>
      </c>
      <c r="DH234" s="6" t="str">
        <f>+IFERROR(VLOOKUP(DF234,Auxiliar!$A:$C,2,0),"")</f>
        <v>MICHELOB</v>
      </c>
      <c r="DI234" s="7" t="str">
        <f>+IFERROR(VLOOKUP(DF234,Auxiliar!$A:$C,3,0),"")</f>
        <v>1b 7% | 3b 22% | 8b 27%</v>
      </c>
      <c r="DK234" s="1"/>
      <c r="DL234" s="1"/>
      <c r="DM234" s="6" t="str">
        <f>+IFERROR(VALUE(RIGHT(Tabla20[[#This Row],[B2B]],6)),"")</f>
        <v/>
      </c>
      <c r="DN234" s="6" t="str">
        <f>+IFERROR(VLOOKUP(DL234,Auxiliar!$A:$C,2,0),"")</f>
        <v/>
      </c>
      <c r="DO234" s="7" t="str">
        <f>+IFERROR(VLOOKUP(DL234,Auxiliar!$A:$C,3,0),"")</f>
        <v/>
      </c>
      <c r="DQ234" s="1">
        <v>2877</v>
      </c>
      <c r="DR234" s="12" t="s">
        <v>24</v>
      </c>
      <c r="DS234" s="6">
        <f>+IFERROR(VALUE(RIGHT(Tabla21[[#This Row],[B2B]],6)),"")</f>
        <v>2877</v>
      </c>
      <c r="DT234" s="6" t="str">
        <f>+IFERROR(VLOOKUP(DR234,Auxiliar!$A:$C,2,0),"")</f>
        <v>CORONA PORRON</v>
      </c>
      <c r="DU234" s="7" t="str">
        <f>+IFERROR(VLOOKUP(DR234,Auxiliar!$A:$C,3,0),"")</f>
        <v>1b 5% | 20b 0%</v>
      </c>
      <c r="DW234" s="1">
        <v>5125</v>
      </c>
      <c r="DX234" s="12" t="s">
        <v>43</v>
      </c>
      <c r="DY234" s="6">
        <f>+IFERROR(VALUE(RIGHT(Tabla22[[#This Row],[B2B]],6)),"")</f>
        <v>5125</v>
      </c>
      <c r="DZ234" s="6" t="str">
        <f>+IFERROR(VLOOKUP(DX234,Auxiliar!$A:$C,2,0),"")</f>
        <v xml:space="preserve">VALUE LATA </v>
      </c>
      <c r="EA234" s="7" t="str">
        <f>+IFERROR(VLOOKUP(DX234,Auxiliar!$A:$C,3,0),"")</f>
        <v>1b 15% | 100b 18%</v>
      </c>
      <c r="EC234" s="1">
        <v>5114</v>
      </c>
      <c r="ED234" s="12" t="s">
        <v>47</v>
      </c>
      <c r="EE234" s="6">
        <f>+IFERROR(VALUE(RIGHT(Tabla23[[#This Row],[B2B]],6)),"")</f>
        <v>5114</v>
      </c>
      <c r="EF234" s="6" t="str">
        <f>+IFERROR(VLOOKUP(ED234,Auxiliar!$A:$C,2,0),"")</f>
        <v>VALUE LATON</v>
      </c>
      <c r="EG234" s="7" t="str">
        <f>+IFERROR(VLOOKUP(ED234,Auxiliar!$A:$C,3,0),"")</f>
        <v>1b 10% | 5b 15% | 192b 0%</v>
      </c>
      <c r="EI234" s="1"/>
      <c r="EJ234" s="12"/>
      <c r="EK234" s="6" t="str">
        <f>+IFERROR(VALUE(RIGHT(Tabla24[[#This Row],[B2B]],6)),"")</f>
        <v/>
      </c>
      <c r="EL234" s="6" t="str">
        <f>+IFERROR(VLOOKUP(EJ234,Auxiliar!$A:$C,2,0),"")</f>
        <v/>
      </c>
      <c r="EM234" s="7" t="str">
        <f>+IFERROR(VLOOKUP(EJ234,Auxiliar!$A:$C,3,0),"")</f>
        <v/>
      </c>
      <c r="EO234" s="1"/>
      <c r="EP234" s="12"/>
      <c r="EQ234" s="6" t="str">
        <f>+IFERROR(VALUE(RIGHT(Tabla25[[#This Row],[B2B]],6)),"")</f>
        <v/>
      </c>
      <c r="ER234" s="6" t="str">
        <f>+IFERROR(VLOOKUP(EP234,Auxiliar!$A:$C,2,0),"")</f>
        <v/>
      </c>
      <c r="ES234" s="7" t="str">
        <f>+IFERROR(VLOOKUP(EP234,Auxiliar!$A:$C,3,0),"")</f>
        <v/>
      </c>
      <c r="EU234" s="1"/>
      <c r="EV234" s="12"/>
      <c r="EW234" s="6" t="str">
        <f>+IFERROR(VALUE(RIGHT(Tabla26[[#This Row],[B2B]],6)),"")</f>
        <v/>
      </c>
      <c r="EX234" s="6" t="str">
        <f>+IFERROR(VLOOKUP(EV234,Auxiliar!$A:$C,2,0),"")</f>
        <v/>
      </c>
      <c r="EY234" s="7" t="str">
        <f>+IFERROR(VLOOKUP(EV234,Auxiliar!$A:$C,3,0),"")</f>
        <v/>
      </c>
      <c r="EZ234" s="1"/>
      <c r="FA234" s="12"/>
      <c r="FB234" s="6" t="str">
        <f>+IFERROR(VALUE(RIGHT(Tabla27[[#This Row],[B2B]],6)),"")</f>
        <v/>
      </c>
      <c r="FC234" s="6" t="str">
        <f>+IFERROR(VLOOKUP(FA234,Auxiliar!$A:$C,2,0),"")</f>
        <v/>
      </c>
      <c r="FD234" s="7" t="str">
        <f>+IFERROR(VLOOKUP(FA234,Auxiliar!$A:$C,3,0),"")</f>
        <v/>
      </c>
      <c r="FE234" s="1"/>
      <c r="FF234" s="12"/>
      <c r="FG234" s="6" t="str">
        <f>+IFERROR(VALUE(RIGHT(Tabla28[[#This Row],[B2B]],6)),"")</f>
        <v/>
      </c>
      <c r="FH234" s="6" t="str">
        <f>+IFERROR(VLOOKUP(FF234,Auxiliar!$A:$C,2,0),"")</f>
        <v/>
      </c>
      <c r="FI234" s="7" t="str">
        <f>+IFERROR(VLOOKUP(FF234,Auxiliar!$A:$C,3,0),"")</f>
        <v/>
      </c>
      <c r="FJ234" s="1"/>
      <c r="FK234" s="12"/>
      <c r="FL234" s="6" t="str">
        <f>+IFERROR(VALUE(RIGHT(Tabla29[[#This Row],[B2B]],6)),"")</f>
        <v/>
      </c>
      <c r="FM234" s="6" t="str">
        <f>+IFERROR(VLOOKUP(FK234,Auxiliar!$A:$C,2,0),"")</f>
        <v/>
      </c>
      <c r="FN234" s="7" t="str">
        <f>+IFERROR(VLOOKUP(FK234,Auxiliar!$A:$C,3,0),"")</f>
        <v/>
      </c>
      <c r="FO234" s="1"/>
      <c r="FP234" s="12"/>
      <c r="FQ234" s="6" t="str">
        <f>+IFERROR(VALUE(RIGHT(Tabla30[[#This Row],[B2B]],6)),"")</f>
        <v/>
      </c>
      <c r="FR234" s="6" t="str">
        <f>+IFERROR(VLOOKUP(FP234,Auxiliar!$A:$C,2,0),"")</f>
        <v/>
      </c>
      <c r="FS234" s="7"/>
      <c r="FT234" s="1"/>
      <c r="FU234" s="12"/>
      <c r="FV234" s="6" t="str">
        <f>+IFERROR(VALUE(RIGHT(Tabla31[[#This Row],[B2B]],6)),"")</f>
        <v/>
      </c>
      <c r="FW234" s="6" t="str">
        <f>+IFERROR(VLOOKUP(FU234,Auxiliar!$A:$C,2,0),"")</f>
        <v/>
      </c>
      <c r="FX234" s="7" t="str">
        <f>+IFERROR(VLOOKUP(FU234,Auxiliar!$A:$C,3,0),"")</f>
        <v/>
      </c>
      <c r="FY234" s="1"/>
      <c r="FZ234" s="12"/>
      <c r="GA234" s="6" t="str">
        <f>+IFERROR(VALUE(RIGHT(Tabla32[[#This Row],[B2B]],6)),"")</f>
        <v/>
      </c>
      <c r="GB234" s="6" t="str">
        <f>+IFERROR(VLOOKUP(FZ234,Auxiliar!$A:$C,2,0),"")</f>
        <v/>
      </c>
      <c r="GC234" s="7" t="str">
        <f>+IFERROR(VLOOKUP(FZ234,Auxiliar!$A:$C,3,0),"")</f>
        <v/>
      </c>
      <c r="GD234" s="1"/>
      <c r="GE234" s="12"/>
      <c r="GF234" s="6" t="str">
        <f>+IFERROR(VALUE(RIGHT(Tabla33[[#This Row],[B2B]],6)),"")</f>
        <v/>
      </c>
      <c r="GG234" s="6" t="str">
        <f>+IFERROR(VLOOKUP(GE234,Auxiliar!$A:$C,2,0),"")</f>
        <v/>
      </c>
      <c r="GH234" s="7" t="str">
        <f>+IFERROR(VLOOKUP(GE234,Auxiliar!$A:$C,3,0),"")</f>
        <v/>
      </c>
    </row>
    <row r="235" spans="1:190" x14ac:dyDescent="0.25">
      <c r="A235" s="1"/>
      <c r="B235" s="1"/>
      <c r="C235" t="str">
        <f>+IFERROR(VALUE(RIGHT(Tabla1[[#This Row],[B2B]],6)),"")</f>
        <v/>
      </c>
      <c r="D235" t="str">
        <f>+IFERROR(VLOOKUP(B235,Auxiliar!$A:$C,2,0),"")</f>
        <v/>
      </c>
      <c r="E235" s="5" t="str">
        <f>+IFERROR(VLOOKUP(B235,Auxiliar!$A:$C,3,0),"")</f>
        <v/>
      </c>
      <c r="S235" s="1">
        <v>3648</v>
      </c>
      <c r="T235" s="1" t="s">
        <v>9</v>
      </c>
      <c r="U235" s="6">
        <f>+IFERROR(VALUE(RIGHT(Tabla4[[#This Row],[B2B]],6)),"")</f>
        <v>3648</v>
      </c>
      <c r="V235" s="6" t="str">
        <f>+IFERROR(VLOOKUP(T235,Auxiliar!$A:$C,2,0),"")</f>
        <v>CORE</v>
      </c>
      <c r="W235" s="7" t="str">
        <f>+IFERROR(VLOOKUP(T235,Auxiliar!$A:$C,3,0),"")</f>
        <v>0b 1% | 2b 5% | 4b 6%</v>
      </c>
      <c r="Y235" s="1">
        <v>10011</v>
      </c>
      <c r="Z235" s="1" t="s">
        <v>10</v>
      </c>
      <c r="AA235" s="6">
        <f>+IFERROR(VALUE(RIGHT(Tabla5[[#This Row],[B2B]],6)),"")</f>
        <v>10011</v>
      </c>
      <c r="AB235" s="6" t="str">
        <f>+IFERROR(VLOOKUP(Z235,Auxiliar!$A:$C,2,0),"")</f>
        <v>CORE</v>
      </c>
      <c r="AC235" s="7" t="str">
        <f>+IFERROR(VLOOKUP(Z235,Auxiliar!$A:$C,3,0),"")</f>
        <v>0b 1% | 3b 4% | 5b 6%</v>
      </c>
      <c r="AK235" s="1">
        <v>3517</v>
      </c>
      <c r="AL235" s="1" t="s">
        <v>30</v>
      </c>
      <c r="AM235" s="6">
        <f>+IFERROR(VALUE(RIGHT(Tabla7[[#This Row],[B2B]],6)),"")</f>
        <v>3517</v>
      </c>
      <c r="AN235" s="6" t="str">
        <f>+IFERROR(VLOOKUP(AL235,Auxiliar!$A:$C,2,0),"")</f>
        <v>LATONES</v>
      </c>
      <c r="AO235" s="7" t="str">
        <f>+IFERROR(VLOOKUP(AL235,Auxiliar!$A:$C,3,0),"")</f>
        <v>1b 4% | 5b 7% | 97b 0%</v>
      </c>
      <c r="AQ235" s="1">
        <v>5762</v>
      </c>
      <c r="AR235" s="1" t="s">
        <v>31</v>
      </c>
      <c r="AS235" s="6">
        <f>+IFERROR(VALUE(RIGHT(Tabla8[[#This Row],[B2B]],6)),"")</f>
        <v>5762</v>
      </c>
      <c r="AT235" s="6" t="str">
        <f>+IFERROR(VLOOKUP(AR235,Auxiliar!$A:$C,2,0),"")</f>
        <v>LATONES</v>
      </c>
      <c r="AU235" s="7" t="str">
        <f>+IFERROR(VLOOKUP(AR235,Auxiliar!$A:$C,3,0),"")</f>
        <v>2b 3% | 4b 5% | 5b 8% | 193 0%</v>
      </c>
      <c r="AW235" s="1"/>
      <c r="AX235" s="1" t="s">
        <v>32</v>
      </c>
      <c r="AY235" s="6" t="str">
        <f>+IFERROR(VALUE(RIGHT(Tabla9[[#This Row],[B2B]],6)),"")</f>
        <v/>
      </c>
      <c r="AZ235" s="6" t="str">
        <f>+IFERROR(VLOOKUP(AX235,Auxiliar!$A:$C,2,0),"")</f>
        <v>LATONES</v>
      </c>
      <c r="BA235" s="7" t="str">
        <f>+IFERROR(VLOOKUP(AX235,Auxiliar!$A:$C,3,0),"")</f>
        <v>2b 3% | 4b 4% | 6b 5% | 10b 8%  | 385b 0%</v>
      </c>
      <c r="BC235" s="1"/>
      <c r="BD235" s="1" t="s">
        <v>33</v>
      </c>
      <c r="BE235" s="6" t="str">
        <f>+IFERROR(VALUE(RIGHT(Tabla10[[#This Row],[B2B]],6)),"")</f>
        <v/>
      </c>
      <c r="BF235" s="6" t="str">
        <f>+IFERROR(VLOOKUP(BD235,Auxiliar!$A:$C,2,0),"")</f>
        <v>LATONES</v>
      </c>
      <c r="BG235" s="7" t="str">
        <f>+IFERROR(VLOOKUP(BD235,Auxiliar!$A:$C,3,0),"")</f>
        <v>6b 4% | 12b 5% | 15b 8% | 385b 0%</v>
      </c>
      <c r="BI235" s="1"/>
      <c r="BJ235" s="1"/>
      <c r="BK235" s="6" t="str">
        <f>+IFERROR(VALUE(RIGHT(Tabla11[[#This Row],[B2B]],6)),"")</f>
        <v/>
      </c>
      <c r="BL235" s="6" t="str">
        <f>+IFERROR(VLOOKUP(BJ235,Auxiliar!$A:$C,2,0),"")</f>
        <v/>
      </c>
      <c r="BM235" s="7" t="str">
        <f>+IFERROR(VLOOKUP(BJ235,Auxiliar!$A:$C,3,0),"")</f>
        <v/>
      </c>
      <c r="BO235" s="1">
        <v>5123</v>
      </c>
      <c r="BP235" s="1" t="s">
        <v>39</v>
      </c>
      <c r="BQ235" s="6">
        <f>+IFERROR(VALUE(RIGHT(Tabla12[[#This Row],[B2B]],6)),"")</f>
        <v>5123</v>
      </c>
      <c r="BR235" s="6" t="str">
        <f>+IFERROR(VLOOKUP(BP235,Auxiliar!$A:$C,2,0),"")</f>
        <v>VALUE LITRO</v>
      </c>
      <c r="BS235" s="7" t="str">
        <f>+IFERROR(VLOOKUP(BP235,Auxiliar!$A:$C,3,0),"")</f>
        <v>1b 12%</v>
      </c>
      <c r="CA235" s="1">
        <v>2898</v>
      </c>
      <c r="CB235" s="1" t="s">
        <v>35</v>
      </c>
      <c r="CC235" s="6">
        <f>+IFERROR(VALUE(RIGHT(Tabla14[[#This Row],[B2B]],6)),"")</f>
        <v>2898</v>
      </c>
      <c r="CD235" s="6" t="str">
        <f>+IFERROR(VLOOKUP(CB235,Auxiliar!$A:$C,2,0),"")</f>
        <v>Corona 710cc</v>
      </c>
      <c r="CE235" s="7" t="str">
        <f>+IFERROR(VLOOKUP(CB235,Auxiliar!$A:$C,3,0),"")</f>
        <v>1b 10% | 85b 0%</v>
      </c>
      <c r="CG235" s="1"/>
      <c r="CH235" s="1"/>
      <c r="CI235" s="6" t="str">
        <f>+IFERROR(VALUE(RIGHT(Tabla15[[#This Row],[B2B]],6)),"")</f>
        <v/>
      </c>
      <c r="CJ235" s="6" t="str">
        <f>+IFERROR(VLOOKUP(CH235,Auxiliar!$A:$C,2,0),"")</f>
        <v/>
      </c>
      <c r="CK235" s="7" t="str">
        <f>+IFERROR(VLOOKUP(CH235,Auxiliar!$A:$C,3,0),"")</f>
        <v/>
      </c>
      <c r="CM235" s="1">
        <v>2877</v>
      </c>
      <c r="CN235" s="1" t="s">
        <v>20</v>
      </c>
      <c r="CO235" s="6">
        <v>2877</v>
      </c>
      <c r="CP235" s="6" t="s">
        <v>20</v>
      </c>
      <c r="CQ235" s="7" t="s">
        <v>21</v>
      </c>
      <c r="CS235" s="1"/>
      <c r="CT235" s="1"/>
      <c r="CU235" s="6" t="str">
        <f>+IFERROR(VALUE(RIGHT(Tabla17[[#This Row],[B2B]],6)),"")</f>
        <v/>
      </c>
      <c r="CV235" s="6" t="str">
        <f>+IFERROR(VLOOKUP(CT235,Auxiliar!$A:$C,2,0),"")</f>
        <v/>
      </c>
      <c r="CW235" s="7" t="str">
        <f>+IFERROR(VLOOKUP(CT235,Auxiliar!$A:$C,3,0),"")</f>
        <v/>
      </c>
      <c r="CY235" s="1">
        <v>2877</v>
      </c>
      <c r="CZ235" s="1" t="s">
        <v>16</v>
      </c>
      <c r="DA235" s="6">
        <f>+IFERROR(VALUE(RIGHT(Tabla18[[#This Row],[B2B]],6)),"")</f>
        <v>2877</v>
      </c>
      <c r="DB235" s="6" t="str">
        <f>+IFERROR(VLOOKUP(CZ235,Auxiliar!$A:$C,2,0),"")</f>
        <v>PREMIUM</v>
      </c>
      <c r="DC235" s="7" t="str">
        <f>+IFERROR(VLOOKUP(CZ235,Auxiliar!$A:$C,3,0),"")</f>
        <v>0b 0% | 2b 2% | 5b 3,5% | 10b 5%</v>
      </c>
      <c r="DE235" s="1">
        <v>2877</v>
      </c>
      <c r="DF235" s="1" t="s">
        <v>19</v>
      </c>
      <c r="DG235" s="6">
        <f>+IFERROR(VALUE(RIGHT(Tabla19[[#This Row],[B2B]],6)),"")</f>
        <v>2877</v>
      </c>
      <c r="DH235" s="6" t="str">
        <f>+IFERROR(VLOOKUP(DF235,Auxiliar!$A:$C,2,0),"")</f>
        <v>MICHELOB</v>
      </c>
      <c r="DI235" s="7" t="str">
        <f>+IFERROR(VLOOKUP(DF235,Auxiliar!$A:$C,3,0),"")</f>
        <v>1b 7% | 3b 22% | 8b 27%</v>
      </c>
      <c r="DK235" s="1"/>
      <c r="DL235" s="1"/>
      <c r="DM235" s="6" t="str">
        <f>+IFERROR(VALUE(RIGHT(Tabla20[[#This Row],[B2B]],6)),"")</f>
        <v/>
      </c>
      <c r="DN235" s="6" t="str">
        <f>+IFERROR(VLOOKUP(DL235,Auxiliar!$A:$C,2,0),"")</f>
        <v/>
      </c>
      <c r="DO235" s="7" t="str">
        <f>+IFERROR(VLOOKUP(DL235,Auxiliar!$A:$C,3,0),"")</f>
        <v/>
      </c>
      <c r="DQ235" s="1">
        <v>2878</v>
      </c>
      <c r="DR235" s="12" t="s">
        <v>24</v>
      </c>
      <c r="DS235" s="6">
        <f>+IFERROR(VALUE(RIGHT(Tabla21[[#This Row],[B2B]],6)),"")</f>
        <v>2878</v>
      </c>
      <c r="DT235" s="6" t="str">
        <f>+IFERROR(VLOOKUP(DR235,Auxiliar!$A:$C,2,0),"")</f>
        <v>CORONA PORRON</v>
      </c>
      <c r="DU235" s="7" t="str">
        <f>+IFERROR(VLOOKUP(DR235,Auxiliar!$A:$C,3,0),"")</f>
        <v>1b 5% | 20b 0%</v>
      </c>
      <c r="DW235" s="1">
        <v>5126</v>
      </c>
      <c r="DX235" s="12" t="s">
        <v>43</v>
      </c>
      <c r="DY235" s="6">
        <f>+IFERROR(VALUE(RIGHT(Tabla22[[#This Row],[B2B]],6)),"")</f>
        <v>5126</v>
      </c>
      <c r="DZ235" s="6" t="str">
        <f>+IFERROR(VLOOKUP(DX235,Auxiliar!$A:$C,2,0),"")</f>
        <v xml:space="preserve">VALUE LATA </v>
      </c>
      <c r="EA235" s="7" t="str">
        <f>+IFERROR(VLOOKUP(DX235,Auxiliar!$A:$C,3,0),"")</f>
        <v>1b 15% | 100b 18%</v>
      </c>
      <c r="EC235" s="1">
        <v>6106</v>
      </c>
      <c r="ED235" s="12" t="s">
        <v>47</v>
      </c>
      <c r="EE235" s="6">
        <f>+IFERROR(VALUE(RIGHT(Tabla23[[#This Row],[B2B]],6)),"")</f>
        <v>6106</v>
      </c>
      <c r="EF235" s="6" t="str">
        <f>+IFERROR(VLOOKUP(ED235,Auxiliar!$A:$C,2,0),"")</f>
        <v>VALUE LATON</v>
      </c>
      <c r="EG235" s="7" t="str">
        <f>+IFERROR(VLOOKUP(ED235,Auxiliar!$A:$C,3,0),"")</f>
        <v>1b 10% | 5b 15% | 192b 0%</v>
      </c>
      <c r="EI235" s="1"/>
      <c r="EJ235" s="12"/>
      <c r="EK235" s="6" t="str">
        <f>+IFERROR(VALUE(RIGHT(Tabla24[[#This Row],[B2B]],6)),"")</f>
        <v/>
      </c>
      <c r="EL235" s="6" t="str">
        <f>+IFERROR(VLOOKUP(EJ235,Auxiliar!$A:$C,2,0),"")</f>
        <v/>
      </c>
      <c r="EM235" s="7" t="str">
        <f>+IFERROR(VLOOKUP(EJ235,Auxiliar!$A:$C,3,0),"")</f>
        <v/>
      </c>
      <c r="EO235" s="1"/>
      <c r="EP235" s="12"/>
      <c r="EQ235" s="6" t="str">
        <f>+IFERROR(VALUE(RIGHT(Tabla25[[#This Row],[B2B]],6)),"")</f>
        <v/>
      </c>
      <c r="ER235" s="6" t="str">
        <f>+IFERROR(VLOOKUP(EP235,Auxiliar!$A:$C,2,0),"")</f>
        <v/>
      </c>
      <c r="ES235" s="7" t="str">
        <f>+IFERROR(VLOOKUP(EP235,Auxiliar!$A:$C,3,0),"")</f>
        <v/>
      </c>
      <c r="EU235" s="1"/>
      <c r="EV235" s="12"/>
      <c r="EW235" s="6" t="str">
        <f>+IFERROR(VALUE(RIGHT(Tabla26[[#This Row],[B2B]],6)),"")</f>
        <v/>
      </c>
      <c r="EX235" s="6" t="str">
        <f>+IFERROR(VLOOKUP(EV235,Auxiliar!$A:$C,2,0),"")</f>
        <v/>
      </c>
      <c r="EY235" s="7" t="str">
        <f>+IFERROR(VLOOKUP(EV235,Auxiliar!$A:$C,3,0),"")</f>
        <v/>
      </c>
      <c r="EZ235" s="1"/>
      <c r="FA235" s="12"/>
      <c r="FB235" s="6" t="str">
        <f>+IFERROR(VALUE(RIGHT(Tabla27[[#This Row],[B2B]],6)),"")</f>
        <v/>
      </c>
      <c r="FC235" s="6" t="str">
        <f>+IFERROR(VLOOKUP(FA235,Auxiliar!$A:$C,2,0),"")</f>
        <v/>
      </c>
      <c r="FD235" s="7" t="str">
        <f>+IFERROR(VLOOKUP(FA235,Auxiliar!$A:$C,3,0),"")</f>
        <v/>
      </c>
      <c r="FE235" s="1"/>
      <c r="FF235" s="12"/>
      <c r="FG235" s="6" t="str">
        <f>+IFERROR(VALUE(RIGHT(Tabla28[[#This Row],[B2B]],6)),"")</f>
        <v/>
      </c>
      <c r="FH235" s="6" t="str">
        <f>+IFERROR(VLOOKUP(FF235,Auxiliar!$A:$C,2,0),"")</f>
        <v/>
      </c>
      <c r="FI235" s="7" t="str">
        <f>+IFERROR(VLOOKUP(FF235,Auxiliar!$A:$C,3,0),"")</f>
        <v/>
      </c>
      <c r="FJ235" s="1"/>
      <c r="FK235" s="12"/>
      <c r="FL235" s="6" t="str">
        <f>+IFERROR(VALUE(RIGHT(Tabla29[[#This Row],[B2B]],6)),"")</f>
        <v/>
      </c>
      <c r="FM235" s="6" t="str">
        <f>+IFERROR(VLOOKUP(FK235,Auxiliar!$A:$C,2,0),"")</f>
        <v/>
      </c>
      <c r="FN235" s="7" t="str">
        <f>+IFERROR(VLOOKUP(FK235,Auxiliar!$A:$C,3,0),"")</f>
        <v/>
      </c>
      <c r="FO235" s="1"/>
      <c r="FP235" s="12"/>
      <c r="FQ235" s="6" t="str">
        <f>+IFERROR(VALUE(RIGHT(Tabla30[[#This Row],[B2B]],6)),"")</f>
        <v/>
      </c>
      <c r="FR235" s="6" t="str">
        <f>+IFERROR(VLOOKUP(FP235,Auxiliar!$A:$C,2,0),"")</f>
        <v/>
      </c>
      <c r="FS235" s="7"/>
      <c r="FT235" s="1"/>
      <c r="FU235" s="12"/>
      <c r="FV235" s="6" t="str">
        <f>+IFERROR(VALUE(RIGHT(Tabla31[[#This Row],[B2B]],6)),"")</f>
        <v/>
      </c>
      <c r="FW235" s="6" t="str">
        <f>+IFERROR(VLOOKUP(FU235,Auxiliar!$A:$C,2,0),"")</f>
        <v/>
      </c>
      <c r="FX235" s="7" t="str">
        <f>+IFERROR(VLOOKUP(FU235,Auxiliar!$A:$C,3,0),"")</f>
        <v/>
      </c>
      <c r="FY235" s="1"/>
      <c r="FZ235" s="12"/>
      <c r="GA235" s="6" t="str">
        <f>+IFERROR(VALUE(RIGHT(Tabla32[[#This Row],[B2B]],6)),"")</f>
        <v/>
      </c>
      <c r="GB235" s="6" t="str">
        <f>+IFERROR(VLOOKUP(FZ235,Auxiliar!$A:$C,2,0),"")</f>
        <v/>
      </c>
      <c r="GC235" s="7" t="str">
        <f>+IFERROR(VLOOKUP(FZ235,Auxiliar!$A:$C,3,0),"")</f>
        <v/>
      </c>
      <c r="GD235" s="1"/>
      <c r="GE235" s="12"/>
      <c r="GF235" s="6" t="str">
        <f>+IFERROR(VALUE(RIGHT(Tabla33[[#This Row],[B2B]],6)),"")</f>
        <v/>
      </c>
      <c r="GG235" s="6" t="str">
        <f>+IFERROR(VLOOKUP(GE235,Auxiliar!$A:$C,2,0),"")</f>
        <v/>
      </c>
      <c r="GH235" s="7" t="str">
        <f>+IFERROR(VLOOKUP(GE235,Auxiliar!$A:$C,3,0),"")</f>
        <v/>
      </c>
    </row>
    <row r="236" spans="1:190" x14ac:dyDescent="0.25">
      <c r="A236" s="1"/>
      <c r="B236" s="1"/>
      <c r="C236" t="str">
        <f>+IFERROR(VALUE(RIGHT(Tabla1[[#This Row],[B2B]],6)),"")</f>
        <v/>
      </c>
      <c r="D236" t="str">
        <f>+IFERROR(VLOOKUP(B236,Auxiliar!$A:$C,2,0),"")</f>
        <v/>
      </c>
      <c r="E236" s="5" t="str">
        <f>+IFERROR(VLOOKUP(B236,Auxiliar!$A:$C,3,0),"")</f>
        <v/>
      </c>
      <c r="S236" s="1">
        <v>3650</v>
      </c>
      <c r="T236" s="1" t="s">
        <v>9</v>
      </c>
      <c r="U236" s="6">
        <f>+IFERROR(VALUE(RIGHT(Tabla4[[#This Row],[B2B]],6)),"")</f>
        <v>3650</v>
      </c>
      <c r="V236" s="6" t="str">
        <f>+IFERROR(VLOOKUP(T236,Auxiliar!$A:$C,2,0),"")</f>
        <v>CORE</v>
      </c>
      <c r="W236" s="7" t="str">
        <f>+IFERROR(VLOOKUP(T236,Auxiliar!$A:$C,3,0),"")</f>
        <v>0b 1% | 2b 5% | 4b 6%</v>
      </c>
      <c r="Y236" s="1">
        <v>10014</v>
      </c>
      <c r="Z236" s="1" t="s">
        <v>10</v>
      </c>
      <c r="AA236" s="6">
        <f>+IFERROR(VALUE(RIGHT(Tabla5[[#This Row],[B2B]],6)),"")</f>
        <v>10014</v>
      </c>
      <c r="AB236" s="6" t="str">
        <f>+IFERROR(VLOOKUP(Z236,Auxiliar!$A:$C,2,0),"")</f>
        <v>CORE</v>
      </c>
      <c r="AC236" s="7" t="str">
        <f>+IFERROR(VLOOKUP(Z236,Auxiliar!$A:$C,3,0),"")</f>
        <v>0b 1% | 3b 4% | 5b 6%</v>
      </c>
      <c r="AK236" s="1">
        <v>3524</v>
      </c>
      <c r="AL236" s="1" t="s">
        <v>30</v>
      </c>
      <c r="AM236" s="6">
        <f>+IFERROR(VALUE(RIGHT(Tabla7[[#This Row],[B2B]],6)),"")</f>
        <v>3524</v>
      </c>
      <c r="AN236" s="6" t="str">
        <f>+IFERROR(VLOOKUP(AL236,Auxiliar!$A:$C,2,0),"")</f>
        <v>LATONES</v>
      </c>
      <c r="AO236" s="7" t="str">
        <f>+IFERROR(VLOOKUP(AL236,Auxiliar!$A:$C,3,0),"")</f>
        <v>1b 4% | 5b 7% | 97b 0%</v>
      </c>
      <c r="AQ236" s="1">
        <v>5784</v>
      </c>
      <c r="AR236" s="1" t="s">
        <v>31</v>
      </c>
      <c r="AS236" s="6">
        <f>+IFERROR(VALUE(RIGHT(Tabla8[[#This Row],[B2B]],6)),"")</f>
        <v>5784</v>
      </c>
      <c r="AT236" s="6" t="str">
        <f>+IFERROR(VLOOKUP(AR236,Auxiliar!$A:$C,2,0),"")</f>
        <v>LATONES</v>
      </c>
      <c r="AU236" s="7" t="str">
        <f>+IFERROR(VLOOKUP(AR236,Auxiliar!$A:$C,3,0),"")</f>
        <v>2b 3% | 4b 5% | 5b 8% | 193 0%</v>
      </c>
      <c r="AW236" s="1"/>
      <c r="AX236" s="1" t="s">
        <v>32</v>
      </c>
      <c r="AY236" s="6" t="str">
        <f>+IFERROR(VALUE(RIGHT(Tabla9[[#This Row],[B2B]],6)),"")</f>
        <v/>
      </c>
      <c r="AZ236" s="6" t="str">
        <f>+IFERROR(VLOOKUP(AX236,Auxiliar!$A:$C,2,0),"")</f>
        <v>LATONES</v>
      </c>
      <c r="BA236" s="7" t="str">
        <f>+IFERROR(VLOOKUP(AX236,Auxiliar!$A:$C,3,0),"")</f>
        <v>2b 3% | 4b 4% | 6b 5% | 10b 8%  | 385b 0%</v>
      </c>
      <c r="BC236" s="1"/>
      <c r="BD236" s="1" t="s">
        <v>33</v>
      </c>
      <c r="BE236" s="6" t="str">
        <f>+IFERROR(VALUE(RIGHT(Tabla10[[#This Row],[B2B]],6)),"")</f>
        <v/>
      </c>
      <c r="BF236" s="6" t="str">
        <f>+IFERROR(VLOOKUP(BD236,Auxiliar!$A:$C,2,0),"")</f>
        <v>LATONES</v>
      </c>
      <c r="BG236" s="7" t="str">
        <f>+IFERROR(VLOOKUP(BD236,Auxiliar!$A:$C,3,0),"")</f>
        <v>6b 4% | 12b 5% | 15b 8% | 385b 0%</v>
      </c>
      <c r="BI236" s="1"/>
      <c r="BJ236" s="1"/>
      <c r="BK236" s="6" t="str">
        <f>+IFERROR(VALUE(RIGHT(Tabla11[[#This Row],[B2B]],6)),"")</f>
        <v/>
      </c>
      <c r="BL236" s="6" t="str">
        <f>+IFERROR(VLOOKUP(BJ236,Auxiliar!$A:$C,2,0),"")</f>
        <v/>
      </c>
      <c r="BM236" s="7" t="str">
        <f>+IFERROR(VLOOKUP(BJ236,Auxiliar!$A:$C,3,0),"")</f>
        <v/>
      </c>
      <c r="BO236" s="1">
        <v>5125</v>
      </c>
      <c r="BP236" s="1" t="s">
        <v>39</v>
      </c>
      <c r="BQ236" s="6">
        <f>+IFERROR(VALUE(RIGHT(Tabla12[[#This Row],[B2B]],6)),"")</f>
        <v>5125</v>
      </c>
      <c r="BR236" s="6" t="str">
        <f>+IFERROR(VLOOKUP(BP236,Auxiliar!$A:$C,2,0),"")</f>
        <v>VALUE LITRO</v>
      </c>
      <c r="BS236" s="7" t="str">
        <f>+IFERROR(VLOOKUP(BP236,Auxiliar!$A:$C,3,0),"")</f>
        <v>1b 12%</v>
      </c>
      <c r="CA236" s="1">
        <v>2899</v>
      </c>
      <c r="CB236" s="1" t="s">
        <v>35</v>
      </c>
      <c r="CC236" s="6">
        <f>+IFERROR(VALUE(RIGHT(Tabla14[[#This Row],[B2B]],6)),"")</f>
        <v>2899</v>
      </c>
      <c r="CD236" s="6" t="str">
        <f>+IFERROR(VLOOKUP(CB236,Auxiliar!$A:$C,2,0),"")</f>
        <v>Corona 710cc</v>
      </c>
      <c r="CE236" s="7" t="str">
        <f>+IFERROR(VLOOKUP(CB236,Auxiliar!$A:$C,3,0),"")</f>
        <v>1b 10% | 85b 0%</v>
      </c>
      <c r="CG236" s="1"/>
      <c r="CH236" s="1"/>
      <c r="CI236" s="6" t="str">
        <f>+IFERROR(VALUE(RIGHT(Tabla15[[#This Row],[B2B]],6)),"")</f>
        <v/>
      </c>
      <c r="CJ236" s="6" t="str">
        <f>+IFERROR(VLOOKUP(CH236,Auxiliar!$A:$C,2,0),"")</f>
        <v/>
      </c>
      <c r="CK236" s="7" t="str">
        <f>+IFERROR(VLOOKUP(CH236,Auxiliar!$A:$C,3,0),"")</f>
        <v/>
      </c>
      <c r="CM236" s="1">
        <v>2878</v>
      </c>
      <c r="CN236" s="1" t="s">
        <v>20</v>
      </c>
      <c r="CO236" s="6">
        <v>2878</v>
      </c>
      <c r="CP236" s="6" t="s">
        <v>20</v>
      </c>
      <c r="CQ236" s="7" t="s">
        <v>21</v>
      </c>
      <c r="CS236" s="1"/>
      <c r="CT236" s="1"/>
      <c r="CU236" s="6" t="str">
        <f>+IFERROR(VALUE(RIGHT(Tabla17[[#This Row],[B2B]],6)),"")</f>
        <v/>
      </c>
      <c r="CV236" s="6" t="str">
        <f>+IFERROR(VLOOKUP(CT236,Auxiliar!$A:$C,2,0),"")</f>
        <v/>
      </c>
      <c r="CW236" s="7" t="str">
        <f>+IFERROR(VLOOKUP(CT236,Auxiliar!$A:$C,3,0),"")</f>
        <v/>
      </c>
      <c r="CY236" s="1">
        <v>2878</v>
      </c>
      <c r="CZ236" s="1" t="s">
        <v>16</v>
      </c>
      <c r="DA236" s="6">
        <f>+IFERROR(VALUE(RIGHT(Tabla18[[#This Row],[B2B]],6)),"")</f>
        <v>2878</v>
      </c>
      <c r="DB236" s="6" t="str">
        <f>+IFERROR(VLOOKUP(CZ236,Auxiliar!$A:$C,2,0),"")</f>
        <v>PREMIUM</v>
      </c>
      <c r="DC236" s="7" t="str">
        <f>+IFERROR(VLOOKUP(CZ236,Auxiliar!$A:$C,3,0),"")</f>
        <v>0b 0% | 2b 2% | 5b 3,5% | 10b 5%</v>
      </c>
      <c r="DE236" s="1">
        <v>2878</v>
      </c>
      <c r="DF236" s="1" t="s">
        <v>19</v>
      </c>
      <c r="DG236" s="6">
        <f>+IFERROR(VALUE(RIGHT(Tabla19[[#This Row],[B2B]],6)),"")</f>
        <v>2878</v>
      </c>
      <c r="DH236" s="6" t="str">
        <f>+IFERROR(VLOOKUP(DF236,Auxiliar!$A:$C,2,0),"")</f>
        <v>MICHELOB</v>
      </c>
      <c r="DI236" s="7" t="str">
        <f>+IFERROR(VLOOKUP(DF236,Auxiliar!$A:$C,3,0),"")</f>
        <v>1b 7% | 3b 22% | 8b 27%</v>
      </c>
      <c r="DK236" s="1"/>
      <c r="DL236" s="1"/>
      <c r="DM236" s="6" t="str">
        <f>+IFERROR(VALUE(RIGHT(Tabla20[[#This Row],[B2B]],6)),"")</f>
        <v/>
      </c>
      <c r="DN236" s="6" t="str">
        <f>+IFERROR(VLOOKUP(DL236,Auxiliar!$A:$C,2,0),"")</f>
        <v/>
      </c>
      <c r="DO236" s="7" t="str">
        <f>+IFERROR(VLOOKUP(DL236,Auxiliar!$A:$C,3,0),"")</f>
        <v/>
      </c>
      <c r="DQ236" s="1">
        <v>2883</v>
      </c>
      <c r="DR236" s="12" t="s">
        <v>24</v>
      </c>
      <c r="DS236" s="6">
        <f>+IFERROR(VALUE(RIGHT(Tabla21[[#This Row],[B2B]],6)),"")</f>
        <v>2883</v>
      </c>
      <c r="DT236" s="6" t="str">
        <f>+IFERROR(VLOOKUP(DR236,Auxiliar!$A:$C,2,0),"")</f>
        <v>CORONA PORRON</v>
      </c>
      <c r="DU236" s="7" t="str">
        <f>+IFERROR(VLOOKUP(DR236,Auxiliar!$A:$C,3,0),"")</f>
        <v>1b 5% | 20b 0%</v>
      </c>
      <c r="DW236" s="1">
        <v>5129</v>
      </c>
      <c r="DX236" s="12" t="s">
        <v>43</v>
      </c>
      <c r="DY236" s="6">
        <f>+IFERROR(VALUE(RIGHT(Tabla22[[#This Row],[B2B]],6)),"")</f>
        <v>5129</v>
      </c>
      <c r="DZ236" s="6" t="str">
        <f>+IFERROR(VLOOKUP(DX236,Auxiliar!$A:$C,2,0),"")</f>
        <v xml:space="preserve">VALUE LATA </v>
      </c>
      <c r="EA236" s="7" t="str">
        <f>+IFERROR(VLOOKUP(DX236,Auxiliar!$A:$C,3,0),"")</f>
        <v>1b 15% | 100b 18%</v>
      </c>
      <c r="EC236" s="1">
        <v>5123</v>
      </c>
      <c r="ED236" s="12" t="s">
        <v>47</v>
      </c>
      <c r="EE236" s="6">
        <f>+IFERROR(VALUE(RIGHT(Tabla23[[#This Row],[B2B]],6)),"")</f>
        <v>5123</v>
      </c>
      <c r="EF236" s="6" t="str">
        <f>+IFERROR(VLOOKUP(ED236,Auxiliar!$A:$C,2,0),"")</f>
        <v>VALUE LATON</v>
      </c>
      <c r="EG236" s="7" t="str">
        <f>+IFERROR(VLOOKUP(ED236,Auxiliar!$A:$C,3,0),"")</f>
        <v>1b 10% | 5b 15% | 192b 0%</v>
      </c>
      <c r="EI236" s="1"/>
      <c r="EJ236" s="12"/>
      <c r="EK236" s="6" t="str">
        <f>+IFERROR(VALUE(RIGHT(Tabla24[[#This Row],[B2B]],6)),"")</f>
        <v/>
      </c>
      <c r="EL236" s="6" t="str">
        <f>+IFERROR(VLOOKUP(EJ236,Auxiliar!$A:$C,2,0),"")</f>
        <v/>
      </c>
      <c r="EM236" s="7" t="str">
        <f>+IFERROR(VLOOKUP(EJ236,Auxiliar!$A:$C,3,0),"")</f>
        <v/>
      </c>
      <c r="EO236" s="1"/>
      <c r="EP236" s="12"/>
      <c r="EQ236" s="6" t="str">
        <f>+IFERROR(VALUE(RIGHT(Tabla25[[#This Row],[B2B]],6)),"")</f>
        <v/>
      </c>
      <c r="ER236" s="6" t="str">
        <f>+IFERROR(VLOOKUP(EP236,Auxiliar!$A:$C,2,0),"")</f>
        <v/>
      </c>
      <c r="ES236" s="7" t="str">
        <f>+IFERROR(VLOOKUP(EP236,Auxiliar!$A:$C,3,0),"")</f>
        <v/>
      </c>
      <c r="EU236" s="1"/>
      <c r="EV236" s="12"/>
      <c r="EW236" s="6" t="str">
        <f>+IFERROR(VALUE(RIGHT(Tabla26[[#This Row],[B2B]],6)),"")</f>
        <v/>
      </c>
      <c r="EX236" s="6" t="str">
        <f>+IFERROR(VLOOKUP(EV236,Auxiliar!$A:$C,2,0),"")</f>
        <v/>
      </c>
      <c r="EY236" s="7" t="str">
        <f>+IFERROR(VLOOKUP(EV236,Auxiliar!$A:$C,3,0),"")</f>
        <v/>
      </c>
      <c r="EZ236" s="1"/>
      <c r="FA236" s="12"/>
      <c r="FB236" s="6" t="str">
        <f>+IFERROR(VALUE(RIGHT(Tabla27[[#This Row],[B2B]],6)),"")</f>
        <v/>
      </c>
      <c r="FC236" s="6" t="str">
        <f>+IFERROR(VLOOKUP(FA236,Auxiliar!$A:$C,2,0),"")</f>
        <v/>
      </c>
      <c r="FD236" s="7" t="str">
        <f>+IFERROR(VLOOKUP(FA236,Auxiliar!$A:$C,3,0),"")</f>
        <v/>
      </c>
      <c r="FE236" s="1"/>
      <c r="FF236" s="12"/>
      <c r="FG236" s="6" t="str">
        <f>+IFERROR(VALUE(RIGHT(Tabla28[[#This Row],[B2B]],6)),"")</f>
        <v/>
      </c>
      <c r="FH236" s="6" t="str">
        <f>+IFERROR(VLOOKUP(FF236,Auxiliar!$A:$C,2,0),"")</f>
        <v/>
      </c>
      <c r="FI236" s="7" t="str">
        <f>+IFERROR(VLOOKUP(FF236,Auxiliar!$A:$C,3,0),"")</f>
        <v/>
      </c>
      <c r="FJ236" s="1"/>
      <c r="FK236" s="12"/>
      <c r="FL236" s="6" t="str">
        <f>+IFERROR(VALUE(RIGHT(Tabla29[[#This Row],[B2B]],6)),"")</f>
        <v/>
      </c>
      <c r="FM236" s="6" t="str">
        <f>+IFERROR(VLOOKUP(FK236,Auxiliar!$A:$C,2,0),"")</f>
        <v/>
      </c>
      <c r="FN236" s="7" t="str">
        <f>+IFERROR(VLOOKUP(FK236,Auxiliar!$A:$C,3,0),"")</f>
        <v/>
      </c>
      <c r="FO236" s="1"/>
      <c r="FP236" s="12"/>
      <c r="FQ236" s="6" t="str">
        <f>+IFERROR(VALUE(RIGHT(Tabla30[[#This Row],[B2B]],6)),"")</f>
        <v/>
      </c>
      <c r="FR236" s="6" t="str">
        <f>+IFERROR(VLOOKUP(FP236,Auxiliar!$A:$C,2,0),"")</f>
        <v/>
      </c>
      <c r="FS236" s="7"/>
      <c r="FT236" s="1"/>
      <c r="FU236" s="12"/>
      <c r="FV236" s="6" t="str">
        <f>+IFERROR(VALUE(RIGHT(Tabla31[[#This Row],[B2B]],6)),"")</f>
        <v/>
      </c>
      <c r="FW236" s="6" t="str">
        <f>+IFERROR(VLOOKUP(FU236,Auxiliar!$A:$C,2,0),"")</f>
        <v/>
      </c>
      <c r="FX236" s="7" t="str">
        <f>+IFERROR(VLOOKUP(FU236,Auxiliar!$A:$C,3,0),"")</f>
        <v/>
      </c>
      <c r="FY236" s="1"/>
      <c r="FZ236" s="12"/>
      <c r="GA236" s="6" t="str">
        <f>+IFERROR(VALUE(RIGHT(Tabla32[[#This Row],[B2B]],6)),"")</f>
        <v/>
      </c>
      <c r="GB236" s="6" t="str">
        <f>+IFERROR(VLOOKUP(FZ236,Auxiliar!$A:$C,2,0),"")</f>
        <v/>
      </c>
      <c r="GC236" s="7" t="str">
        <f>+IFERROR(VLOOKUP(FZ236,Auxiliar!$A:$C,3,0),"")</f>
        <v/>
      </c>
      <c r="GD236" s="1"/>
      <c r="GE236" s="12"/>
      <c r="GF236" s="6" t="str">
        <f>+IFERROR(VALUE(RIGHT(Tabla33[[#This Row],[B2B]],6)),"")</f>
        <v/>
      </c>
      <c r="GG236" s="6" t="str">
        <f>+IFERROR(VLOOKUP(GE236,Auxiliar!$A:$C,2,0),"")</f>
        <v/>
      </c>
      <c r="GH236" s="7" t="str">
        <f>+IFERROR(VLOOKUP(GE236,Auxiliar!$A:$C,3,0),"")</f>
        <v/>
      </c>
    </row>
    <row r="237" spans="1:190" x14ac:dyDescent="0.25">
      <c r="A237" s="1"/>
      <c r="B237" s="1"/>
      <c r="C237" t="str">
        <f>+IFERROR(VALUE(RIGHT(Tabla1[[#This Row],[B2B]],6)),"")</f>
        <v/>
      </c>
      <c r="D237" t="str">
        <f>+IFERROR(VLOOKUP(B237,Auxiliar!$A:$C,2,0),"")</f>
        <v/>
      </c>
      <c r="E237" s="5" t="str">
        <f>+IFERROR(VLOOKUP(B237,Auxiliar!$A:$C,3,0),"")</f>
        <v/>
      </c>
      <c r="S237" s="1">
        <v>3668</v>
      </c>
      <c r="T237" s="1" t="s">
        <v>9</v>
      </c>
      <c r="U237" s="6">
        <f>+IFERROR(VALUE(RIGHT(Tabla4[[#This Row],[B2B]],6)),"")</f>
        <v>3668</v>
      </c>
      <c r="V237" s="6" t="str">
        <f>+IFERROR(VLOOKUP(T237,Auxiliar!$A:$C,2,0),"")</f>
        <v>CORE</v>
      </c>
      <c r="W237" s="7" t="str">
        <f>+IFERROR(VLOOKUP(T237,Auxiliar!$A:$C,3,0),"")</f>
        <v>0b 1% | 2b 5% | 4b 6%</v>
      </c>
      <c r="Y237" s="1">
        <v>10095</v>
      </c>
      <c r="Z237" s="1" t="s">
        <v>10</v>
      </c>
      <c r="AA237" s="6">
        <f>+IFERROR(VALUE(RIGHT(Tabla5[[#This Row],[B2B]],6)),"")</f>
        <v>10095</v>
      </c>
      <c r="AB237" s="6" t="str">
        <f>+IFERROR(VLOOKUP(Z237,Auxiliar!$A:$C,2,0),"")</f>
        <v>CORE</v>
      </c>
      <c r="AC237" s="7" t="str">
        <f>+IFERROR(VLOOKUP(Z237,Auxiliar!$A:$C,3,0),"")</f>
        <v>0b 1% | 3b 4% | 5b 6%</v>
      </c>
      <c r="AK237" s="1">
        <v>3526</v>
      </c>
      <c r="AL237" s="1" t="s">
        <v>30</v>
      </c>
      <c r="AM237" s="6">
        <f>+IFERROR(VALUE(RIGHT(Tabla7[[#This Row],[B2B]],6)),"")</f>
        <v>3526</v>
      </c>
      <c r="AN237" s="6" t="str">
        <f>+IFERROR(VLOOKUP(AL237,Auxiliar!$A:$C,2,0),"")</f>
        <v>LATONES</v>
      </c>
      <c r="AO237" s="7" t="str">
        <f>+IFERROR(VLOOKUP(AL237,Auxiliar!$A:$C,3,0),"")</f>
        <v>1b 4% | 5b 7% | 97b 0%</v>
      </c>
      <c r="AQ237" s="1">
        <v>5804</v>
      </c>
      <c r="AR237" s="1" t="s">
        <v>31</v>
      </c>
      <c r="AS237" s="6">
        <f>+IFERROR(VALUE(RIGHT(Tabla8[[#This Row],[B2B]],6)),"")</f>
        <v>5804</v>
      </c>
      <c r="AT237" s="6" t="str">
        <f>+IFERROR(VLOOKUP(AR237,Auxiliar!$A:$C,2,0),"")</f>
        <v>LATONES</v>
      </c>
      <c r="AU237" s="7" t="str">
        <f>+IFERROR(VLOOKUP(AR237,Auxiliar!$A:$C,3,0),"")</f>
        <v>2b 3% | 4b 5% | 5b 8% | 193 0%</v>
      </c>
      <c r="AW237" s="1"/>
      <c r="AX237" s="1" t="s">
        <v>32</v>
      </c>
      <c r="AY237" s="6" t="str">
        <f>+IFERROR(VALUE(RIGHT(Tabla9[[#This Row],[B2B]],6)),"")</f>
        <v/>
      </c>
      <c r="AZ237" s="6" t="str">
        <f>+IFERROR(VLOOKUP(AX237,Auxiliar!$A:$C,2,0),"")</f>
        <v>LATONES</v>
      </c>
      <c r="BA237" s="7" t="str">
        <f>+IFERROR(VLOOKUP(AX237,Auxiliar!$A:$C,3,0),"")</f>
        <v>2b 3% | 4b 4% | 6b 5% | 10b 8%  | 385b 0%</v>
      </c>
      <c r="BC237" s="1"/>
      <c r="BD237" s="1" t="s">
        <v>33</v>
      </c>
      <c r="BE237" s="6" t="str">
        <f>+IFERROR(VALUE(RIGHT(Tabla10[[#This Row],[B2B]],6)),"")</f>
        <v/>
      </c>
      <c r="BF237" s="6" t="str">
        <f>+IFERROR(VLOOKUP(BD237,Auxiliar!$A:$C,2,0),"")</f>
        <v>LATONES</v>
      </c>
      <c r="BG237" s="7" t="str">
        <f>+IFERROR(VLOOKUP(BD237,Auxiliar!$A:$C,3,0),"")</f>
        <v>6b 4% | 12b 5% | 15b 8% | 385b 0%</v>
      </c>
      <c r="BI237" s="1"/>
      <c r="BJ237" s="1"/>
      <c r="BK237" s="6" t="str">
        <f>+IFERROR(VALUE(RIGHT(Tabla11[[#This Row],[B2B]],6)),"")</f>
        <v/>
      </c>
      <c r="BL237" s="6" t="str">
        <f>+IFERROR(VLOOKUP(BJ237,Auxiliar!$A:$C,2,0),"")</f>
        <v/>
      </c>
      <c r="BM237" s="7" t="str">
        <f>+IFERROR(VLOOKUP(BJ237,Auxiliar!$A:$C,3,0),"")</f>
        <v/>
      </c>
      <c r="BO237" s="1">
        <v>5126</v>
      </c>
      <c r="BP237" s="1" t="s">
        <v>39</v>
      </c>
      <c r="BQ237" s="6">
        <f>+IFERROR(VALUE(RIGHT(Tabla12[[#This Row],[B2B]],6)),"")</f>
        <v>5126</v>
      </c>
      <c r="BR237" s="6" t="str">
        <f>+IFERROR(VLOOKUP(BP237,Auxiliar!$A:$C,2,0),"")</f>
        <v>VALUE LITRO</v>
      </c>
      <c r="BS237" s="7" t="str">
        <f>+IFERROR(VLOOKUP(BP237,Auxiliar!$A:$C,3,0),"")</f>
        <v>1b 12%</v>
      </c>
      <c r="CA237" s="1">
        <v>2906</v>
      </c>
      <c r="CB237" s="1" t="s">
        <v>35</v>
      </c>
      <c r="CC237" s="6">
        <f>+IFERROR(VALUE(RIGHT(Tabla14[[#This Row],[B2B]],6)),"")</f>
        <v>2906</v>
      </c>
      <c r="CD237" s="6" t="str">
        <f>+IFERROR(VLOOKUP(CB237,Auxiliar!$A:$C,2,0),"")</f>
        <v>Corona 710cc</v>
      </c>
      <c r="CE237" s="7" t="str">
        <f>+IFERROR(VLOOKUP(CB237,Auxiliar!$A:$C,3,0),"")</f>
        <v>1b 10% | 85b 0%</v>
      </c>
      <c r="CG237" s="1"/>
      <c r="CH237" s="1"/>
      <c r="CI237" s="6" t="str">
        <f>+IFERROR(VALUE(RIGHT(Tabla15[[#This Row],[B2B]],6)),"")</f>
        <v/>
      </c>
      <c r="CJ237" s="6" t="str">
        <f>+IFERROR(VLOOKUP(CH237,Auxiliar!$A:$C,2,0),"")</f>
        <v/>
      </c>
      <c r="CK237" s="7" t="str">
        <f>+IFERROR(VLOOKUP(CH237,Auxiliar!$A:$C,3,0),"")</f>
        <v/>
      </c>
      <c r="CM237" s="1">
        <v>2883</v>
      </c>
      <c r="CN237" s="1" t="s">
        <v>20</v>
      </c>
      <c r="CO237" s="6">
        <v>2883</v>
      </c>
      <c r="CP237" s="6" t="s">
        <v>20</v>
      </c>
      <c r="CQ237" s="7" t="s">
        <v>21</v>
      </c>
      <c r="CS237" s="1"/>
      <c r="CT237" s="1"/>
      <c r="CU237" s="6" t="str">
        <f>+IFERROR(VALUE(RIGHT(Tabla17[[#This Row],[B2B]],6)),"")</f>
        <v/>
      </c>
      <c r="CV237" s="6" t="str">
        <f>+IFERROR(VLOOKUP(CT237,Auxiliar!$A:$C,2,0),"")</f>
        <v/>
      </c>
      <c r="CW237" s="7" t="str">
        <f>+IFERROR(VLOOKUP(CT237,Auxiliar!$A:$C,3,0),"")</f>
        <v/>
      </c>
      <c r="CY237" s="1">
        <v>2883</v>
      </c>
      <c r="CZ237" s="1" t="s">
        <v>16</v>
      </c>
      <c r="DA237" s="6">
        <f>+IFERROR(VALUE(RIGHT(Tabla18[[#This Row],[B2B]],6)),"")</f>
        <v>2883</v>
      </c>
      <c r="DB237" s="6" t="str">
        <f>+IFERROR(VLOOKUP(CZ237,Auxiliar!$A:$C,2,0),"")</f>
        <v>PREMIUM</v>
      </c>
      <c r="DC237" s="7" t="str">
        <f>+IFERROR(VLOOKUP(CZ237,Auxiliar!$A:$C,3,0),"")</f>
        <v>0b 0% | 2b 2% | 5b 3,5% | 10b 5%</v>
      </c>
      <c r="DE237" s="1">
        <v>2883</v>
      </c>
      <c r="DF237" s="1" t="s">
        <v>19</v>
      </c>
      <c r="DG237" s="6">
        <f>+IFERROR(VALUE(RIGHT(Tabla19[[#This Row],[B2B]],6)),"")</f>
        <v>2883</v>
      </c>
      <c r="DH237" s="6" t="str">
        <f>+IFERROR(VLOOKUP(DF237,Auxiliar!$A:$C,2,0),"")</f>
        <v>MICHELOB</v>
      </c>
      <c r="DI237" s="7" t="str">
        <f>+IFERROR(VLOOKUP(DF237,Auxiliar!$A:$C,3,0),"")</f>
        <v>1b 7% | 3b 22% | 8b 27%</v>
      </c>
      <c r="DK237" s="1"/>
      <c r="DL237" s="1"/>
      <c r="DM237" s="6" t="str">
        <f>+IFERROR(VALUE(RIGHT(Tabla20[[#This Row],[B2B]],6)),"")</f>
        <v/>
      </c>
      <c r="DN237" s="6" t="str">
        <f>+IFERROR(VLOOKUP(DL237,Auxiliar!$A:$C,2,0),"")</f>
        <v/>
      </c>
      <c r="DO237" s="7" t="str">
        <f>+IFERROR(VLOOKUP(DL237,Auxiliar!$A:$C,3,0),"")</f>
        <v/>
      </c>
      <c r="DQ237" s="1">
        <v>2886</v>
      </c>
      <c r="DR237" s="12" t="s">
        <v>24</v>
      </c>
      <c r="DS237" s="6">
        <f>+IFERROR(VALUE(RIGHT(Tabla21[[#This Row],[B2B]],6)),"")</f>
        <v>2886</v>
      </c>
      <c r="DT237" s="6" t="str">
        <f>+IFERROR(VLOOKUP(DR237,Auxiliar!$A:$C,2,0),"")</f>
        <v>CORONA PORRON</v>
      </c>
      <c r="DU237" s="7" t="str">
        <f>+IFERROR(VLOOKUP(DR237,Auxiliar!$A:$C,3,0),"")</f>
        <v>1b 5% | 20b 0%</v>
      </c>
      <c r="DW237" s="1">
        <v>5130</v>
      </c>
      <c r="DX237" s="12" t="s">
        <v>43</v>
      </c>
      <c r="DY237" s="6">
        <f>+IFERROR(VALUE(RIGHT(Tabla22[[#This Row],[B2B]],6)),"")</f>
        <v>5130</v>
      </c>
      <c r="DZ237" s="6" t="str">
        <f>+IFERROR(VLOOKUP(DX237,Auxiliar!$A:$C,2,0),"")</f>
        <v xml:space="preserve">VALUE LATA </v>
      </c>
      <c r="EA237" s="7" t="str">
        <f>+IFERROR(VLOOKUP(DX237,Auxiliar!$A:$C,3,0),"")</f>
        <v>1b 15% | 100b 18%</v>
      </c>
      <c r="EC237" s="1">
        <v>5125</v>
      </c>
      <c r="ED237" s="12" t="s">
        <v>47</v>
      </c>
      <c r="EE237" s="6">
        <f>+IFERROR(VALUE(RIGHT(Tabla23[[#This Row],[B2B]],6)),"")</f>
        <v>5125</v>
      </c>
      <c r="EF237" s="6" t="str">
        <f>+IFERROR(VLOOKUP(ED237,Auxiliar!$A:$C,2,0),"")</f>
        <v>VALUE LATON</v>
      </c>
      <c r="EG237" s="7" t="str">
        <f>+IFERROR(VLOOKUP(ED237,Auxiliar!$A:$C,3,0),"")</f>
        <v>1b 10% | 5b 15% | 192b 0%</v>
      </c>
      <c r="EI237" s="1"/>
      <c r="EJ237" s="12"/>
      <c r="EK237" s="6" t="str">
        <f>+IFERROR(VALUE(RIGHT(Tabla24[[#This Row],[B2B]],6)),"")</f>
        <v/>
      </c>
      <c r="EL237" s="6" t="str">
        <f>+IFERROR(VLOOKUP(EJ237,Auxiliar!$A:$C,2,0),"")</f>
        <v/>
      </c>
      <c r="EM237" s="7" t="str">
        <f>+IFERROR(VLOOKUP(EJ237,Auxiliar!$A:$C,3,0),"")</f>
        <v/>
      </c>
      <c r="EO237" s="1"/>
      <c r="EP237" s="12"/>
      <c r="EQ237" s="6" t="str">
        <f>+IFERROR(VALUE(RIGHT(Tabla25[[#This Row],[B2B]],6)),"")</f>
        <v/>
      </c>
      <c r="ER237" s="6" t="str">
        <f>+IFERROR(VLOOKUP(EP237,Auxiliar!$A:$C,2,0),"")</f>
        <v/>
      </c>
      <c r="ES237" s="7" t="str">
        <f>+IFERROR(VLOOKUP(EP237,Auxiliar!$A:$C,3,0),"")</f>
        <v/>
      </c>
      <c r="EU237" s="1"/>
      <c r="EV237" s="12"/>
      <c r="EW237" s="6" t="str">
        <f>+IFERROR(VALUE(RIGHT(Tabla26[[#This Row],[B2B]],6)),"")</f>
        <v/>
      </c>
      <c r="EX237" s="6" t="str">
        <f>+IFERROR(VLOOKUP(EV237,Auxiliar!$A:$C,2,0),"")</f>
        <v/>
      </c>
      <c r="EY237" s="7" t="str">
        <f>+IFERROR(VLOOKUP(EV237,Auxiliar!$A:$C,3,0),"")</f>
        <v/>
      </c>
      <c r="EZ237" s="1"/>
      <c r="FA237" s="12"/>
      <c r="FB237" s="6" t="str">
        <f>+IFERROR(VALUE(RIGHT(Tabla27[[#This Row],[B2B]],6)),"")</f>
        <v/>
      </c>
      <c r="FC237" s="6" t="str">
        <f>+IFERROR(VLOOKUP(FA237,Auxiliar!$A:$C,2,0),"")</f>
        <v/>
      </c>
      <c r="FD237" s="7" t="str">
        <f>+IFERROR(VLOOKUP(FA237,Auxiliar!$A:$C,3,0),"")</f>
        <v/>
      </c>
      <c r="FE237" s="1"/>
      <c r="FF237" s="12"/>
      <c r="FG237" s="6" t="str">
        <f>+IFERROR(VALUE(RIGHT(Tabla28[[#This Row],[B2B]],6)),"")</f>
        <v/>
      </c>
      <c r="FH237" s="6" t="str">
        <f>+IFERROR(VLOOKUP(FF237,Auxiliar!$A:$C,2,0),"")</f>
        <v/>
      </c>
      <c r="FI237" s="7" t="str">
        <f>+IFERROR(VLOOKUP(FF237,Auxiliar!$A:$C,3,0),"")</f>
        <v/>
      </c>
      <c r="FJ237" s="1"/>
      <c r="FK237" s="12"/>
      <c r="FL237" s="6" t="str">
        <f>+IFERROR(VALUE(RIGHT(Tabla29[[#This Row],[B2B]],6)),"")</f>
        <v/>
      </c>
      <c r="FM237" s="6" t="str">
        <f>+IFERROR(VLOOKUP(FK237,Auxiliar!$A:$C,2,0),"")</f>
        <v/>
      </c>
      <c r="FN237" s="7" t="str">
        <f>+IFERROR(VLOOKUP(FK237,Auxiliar!$A:$C,3,0),"")</f>
        <v/>
      </c>
      <c r="FO237" s="1"/>
      <c r="FP237" s="12"/>
      <c r="FQ237" s="6" t="str">
        <f>+IFERROR(VALUE(RIGHT(Tabla30[[#This Row],[B2B]],6)),"")</f>
        <v/>
      </c>
      <c r="FR237" s="6" t="str">
        <f>+IFERROR(VLOOKUP(FP237,Auxiliar!$A:$C,2,0),"")</f>
        <v/>
      </c>
      <c r="FS237" s="7"/>
      <c r="FT237" s="1"/>
      <c r="FU237" s="12"/>
      <c r="FV237" s="6" t="str">
        <f>+IFERROR(VALUE(RIGHT(Tabla31[[#This Row],[B2B]],6)),"")</f>
        <v/>
      </c>
      <c r="FW237" s="6" t="str">
        <f>+IFERROR(VLOOKUP(FU237,Auxiliar!$A:$C,2,0),"")</f>
        <v/>
      </c>
      <c r="FX237" s="7" t="str">
        <f>+IFERROR(VLOOKUP(FU237,Auxiliar!$A:$C,3,0),"")</f>
        <v/>
      </c>
      <c r="FY237" s="1"/>
      <c r="FZ237" s="12"/>
      <c r="GA237" s="6" t="str">
        <f>+IFERROR(VALUE(RIGHT(Tabla32[[#This Row],[B2B]],6)),"")</f>
        <v/>
      </c>
      <c r="GB237" s="6" t="str">
        <f>+IFERROR(VLOOKUP(FZ237,Auxiliar!$A:$C,2,0),"")</f>
        <v/>
      </c>
      <c r="GC237" s="7" t="str">
        <f>+IFERROR(VLOOKUP(FZ237,Auxiliar!$A:$C,3,0),"")</f>
        <v/>
      </c>
      <c r="GD237" s="1"/>
      <c r="GE237" s="12"/>
      <c r="GF237" s="6" t="str">
        <f>+IFERROR(VALUE(RIGHT(Tabla33[[#This Row],[B2B]],6)),"")</f>
        <v/>
      </c>
      <c r="GG237" s="6" t="str">
        <f>+IFERROR(VLOOKUP(GE237,Auxiliar!$A:$C,2,0),"")</f>
        <v/>
      </c>
      <c r="GH237" s="7" t="str">
        <f>+IFERROR(VLOOKUP(GE237,Auxiliar!$A:$C,3,0),"")</f>
        <v/>
      </c>
    </row>
    <row r="238" spans="1:190" x14ac:dyDescent="0.25">
      <c r="A238" s="1"/>
      <c r="B238" s="1"/>
      <c r="C238" t="str">
        <f>+IFERROR(VALUE(RIGHT(Tabla1[[#This Row],[B2B]],6)),"")</f>
        <v/>
      </c>
      <c r="D238" t="str">
        <f>+IFERROR(VLOOKUP(B238,Auxiliar!$A:$C,2,0),"")</f>
        <v/>
      </c>
      <c r="E238" s="5" t="str">
        <f>+IFERROR(VLOOKUP(B238,Auxiliar!$A:$C,3,0),"")</f>
        <v/>
      </c>
      <c r="S238" s="1">
        <v>3671</v>
      </c>
      <c r="T238" s="1" t="s">
        <v>9</v>
      </c>
      <c r="U238" s="6">
        <f>+IFERROR(VALUE(RIGHT(Tabla4[[#This Row],[B2B]],6)),"")</f>
        <v>3671</v>
      </c>
      <c r="V238" s="6" t="str">
        <f>+IFERROR(VLOOKUP(T238,Auxiliar!$A:$C,2,0),"")</f>
        <v>CORE</v>
      </c>
      <c r="W238" s="7" t="str">
        <f>+IFERROR(VLOOKUP(T238,Auxiliar!$A:$C,3,0),"")</f>
        <v>0b 1% | 2b 5% | 4b 6%</v>
      </c>
      <c r="Y238" s="1">
        <v>10096</v>
      </c>
      <c r="Z238" s="1" t="s">
        <v>10</v>
      </c>
      <c r="AA238" s="6">
        <f>+IFERROR(VALUE(RIGHT(Tabla5[[#This Row],[B2B]],6)),"")</f>
        <v>10096</v>
      </c>
      <c r="AB238" s="6" t="str">
        <f>+IFERROR(VLOOKUP(Z238,Auxiliar!$A:$C,2,0),"")</f>
        <v>CORE</v>
      </c>
      <c r="AC238" s="7" t="str">
        <f>+IFERROR(VLOOKUP(Z238,Auxiliar!$A:$C,3,0),"")</f>
        <v>0b 1% | 3b 4% | 5b 6%</v>
      </c>
      <c r="AK238" s="1">
        <v>3527</v>
      </c>
      <c r="AL238" s="1" t="s">
        <v>30</v>
      </c>
      <c r="AM238" s="6">
        <f>+IFERROR(VALUE(RIGHT(Tabla7[[#This Row],[B2B]],6)),"")</f>
        <v>3527</v>
      </c>
      <c r="AN238" s="6" t="str">
        <f>+IFERROR(VLOOKUP(AL238,Auxiliar!$A:$C,2,0),"")</f>
        <v>LATONES</v>
      </c>
      <c r="AO238" s="7" t="str">
        <f>+IFERROR(VLOOKUP(AL238,Auxiliar!$A:$C,3,0),"")</f>
        <v>1b 4% | 5b 7% | 97b 0%</v>
      </c>
      <c r="AQ238" s="1">
        <v>5869</v>
      </c>
      <c r="AR238" s="1" t="s">
        <v>31</v>
      </c>
      <c r="AS238" s="6">
        <f>+IFERROR(VALUE(RIGHT(Tabla8[[#This Row],[B2B]],6)),"")</f>
        <v>5869</v>
      </c>
      <c r="AT238" s="6" t="str">
        <f>+IFERROR(VLOOKUP(AR238,Auxiliar!$A:$C,2,0),"")</f>
        <v>LATONES</v>
      </c>
      <c r="AU238" s="7" t="str">
        <f>+IFERROR(VLOOKUP(AR238,Auxiliar!$A:$C,3,0),"")</f>
        <v>2b 3% | 4b 5% | 5b 8% | 193 0%</v>
      </c>
      <c r="AW238" s="1"/>
      <c r="AX238" s="1" t="s">
        <v>32</v>
      </c>
      <c r="AY238" s="6" t="str">
        <f>+IFERROR(VALUE(RIGHT(Tabla9[[#This Row],[B2B]],6)),"")</f>
        <v/>
      </c>
      <c r="AZ238" s="6" t="str">
        <f>+IFERROR(VLOOKUP(AX238,Auxiliar!$A:$C,2,0),"")</f>
        <v>LATONES</v>
      </c>
      <c r="BA238" s="7" t="str">
        <f>+IFERROR(VLOOKUP(AX238,Auxiliar!$A:$C,3,0),"")</f>
        <v>2b 3% | 4b 4% | 6b 5% | 10b 8%  | 385b 0%</v>
      </c>
      <c r="BC238" s="1"/>
      <c r="BD238" s="1" t="s">
        <v>33</v>
      </c>
      <c r="BE238" s="6" t="str">
        <f>+IFERROR(VALUE(RIGHT(Tabla10[[#This Row],[B2B]],6)),"")</f>
        <v/>
      </c>
      <c r="BF238" s="6" t="str">
        <f>+IFERROR(VLOOKUP(BD238,Auxiliar!$A:$C,2,0),"")</f>
        <v>LATONES</v>
      </c>
      <c r="BG238" s="7" t="str">
        <f>+IFERROR(VLOOKUP(BD238,Auxiliar!$A:$C,3,0),"")</f>
        <v>6b 4% | 12b 5% | 15b 8% | 385b 0%</v>
      </c>
      <c r="BI238" s="1"/>
      <c r="BJ238" s="1"/>
      <c r="BK238" s="6" t="str">
        <f>+IFERROR(VALUE(RIGHT(Tabla11[[#This Row],[B2B]],6)),"")</f>
        <v/>
      </c>
      <c r="BL238" s="6" t="str">
        <f>+IFERROR(VLOOKUP(BJ238,Auxiliar!$A:$C,2,0),"")</f>
        <v/>
      </c>
      <c r="BM238" s="7" t="str">
        <f>+IFERROR(VLOOKUP(BJ238,Auxiliar!$A:$C,3,0),"")</f>
        <v/>
      </c>
      <c r="BO238" s="1">
        <v>5129</v>
      </c>
      <c r="BP238" s="1" t="s">
        <v>39</v>
      </c>
      <c r="BQ238" s="6">
        <f>+IFERROR(VALUE(RIGHT(Tabla12[[#This Row],[B2B]],6)),"")</f>
        <v>5129</v>
      </c>
      <c r="BR238" s="6" t="str">
        <f>+IFERROR(VLOOKUP(BP238,Auxiliar!$A:$C,2,0),"")</f>
        <v>VALUE LITRO</v>
      </c>
      <c r="BS238" s="7" t="str">
        <f>+IFERROR(VLOOKUP(BP238,Auxiliar!$A:$C,3,0),"")</f>
        <v>1b 12%</v>
      </c>
      <c r="CA238" s="1">
        <v>2927</v>
      </c>
      <c r="CB238" s="1" t="s">
        <v>35</v>
      </c>
      <c r="CC238" s="6">
        <f>+IFERROR(VALUE(RIGHT(Tabla14[[#This Row],[B2B]],6)),"")</f>
        <v>2927</v>
      </c>
      <c r="CD238" s="6" t="str">
        <f>+IFERROR(VLOOKUP(CB238,Auxiliar!$A:$C,2,0),"")</f>
        <v>Corona 710cc</v>
      </c>
      <c r="CE238" s="7" t="str">
        <f>+IFERROR(VLOOKUP(CB238,Auxiliar!$A:$C,3,0),"")</f>
        <v>1b 10% | 85b 0%</v>
      </c>
      <c r="CG238" s="1"/>
      <c r="CH238" s="1"/>
      <c r="CI238" s="6" t="str">
        <f>+IFERROR(VALUE(RIGHT(Tabla15[[#This Row],[B2B]],6)),"")</f>
        <v/>
      </c>
      <c r="CJ238" s="6" t="str">
        <f>+IFERROR(VLOOKUP(CH238,Auxiliar!$A:$C,2,0),"")</f>
        <v/>
      </c>
      <c r="CK238" s="7" t="str">
        <f>+IFERROR(VLOOKUP(CH238,Auxiliar!$A:$C,3,0),"")</f>
        <v/>
      </c>
      <c r="CM238" s="1">
        <v>2886</v>
      </c>
      <c r="CN238" s="1" t="s">
        <v>20</v>
      </c>
      <c r="CO238" s="6">
        <v>2886</v>
      </c>
      <c r="CP238" s="6" t="s">
        <v>20</v>
      </c>
      <c r="CQ238" s="7" t="s">
        <v>21</v>
      </c>
      <c r="CS238" s="1"/>
      <c r="CT238" s="1"/>
      <c r="CU238" s="6" t="str">
        <f>+IFERROR(VALUE(RIGHT(Tabla17[[#This Row],[B2B]],6)),"")</f>
        <v/>
      </c>
      <c r="CV238" s="6" t="str">
        <f>+IFERROR(VLOOKUP(CT238,Auxiliar!$A:$C,2,0),"")</f>
        <v/>
      </c>
      <c r="CW238" s="7" t="str">
        <f>+IFERROR(VLOOKUP(CT238,Auxiliar!$A:$C,3,0),"")</f>
        <v/>
      </c>
      <c r="CY238" s="1">
        <v>2886</v>
      </c>
      <c r="CZ238" s="1" t="s">
        <v>16</v>
      </c>
      <c r="DA238" s="6">
        <f>+IFERROR(VALUE(RIGHT(Tabla18[[#This Row],[B2B]],6)),"")</f>
        <v>2886</v>
      </c>
      <c r="DB238" s="6" t="str">
        <f>+IFERROR(VLOOKUP(CZ238,Auxiliar!$A:$C,2,0),"")</f>
        <v>PREMIUM</v>
      </c>
      <c r="DC238" s="7" t="str">
        <f>+IFERROR(VLOOKUP(CZ238,Auxiliar!$A:$C,3,0),"")</f>
        <v>0b 0% | 2b 2% | 5b 3,5% | 10b 5%</v>
      </c>
      <c r="DE238" s="1">
        <v>2886</v>
      </c>
      <c r="DF238" s="1" t="s">
        <v>19</v>
      </c>
      <c r="DG238" s="6">
        <f>+IFERROR(VALUE(RIGHT(Tabla19[[#This Row],[B2B]],6)),"")</f>
        <v>2886</v>
      </c>
      <c r="DH238" s="6" t="str">
        <f>+IFERROR(VLOOKUP(DF238,Auxiliar!$A:$C,2,0),"")</f>
        <v>MICHELOB</v>
      </c>
      <c r="DI238" s="7" t="str">
        <f>+IFERROR(VLOOKUP(DF238,Auxiliar!$A:$C,3,0),"")</f>
        <v>1b 7% | 3b 22% | 8b 27%</v>
      </c>
      <c r="DK238" s="1"/>
      <c r="DL238" s="1"/>
      <c r="DM238" s="6" t="str">
        <f>+IFERROR(VALUE(RIGHT(Tabla20[[#This Row],[B2B]],6)),"")</f>
        <v/>
      </c>
      <c r="DN238" s="6" t="str">
        <f>+IFERROR(VLOOKUP(DL238,Auxiliar!$A:$C,2,0),"")</f>
        <v/>
      </c>
      <c r="DO238" s="7" t="str">
        <f>+IFERROR(VLOOKUP(DL238,Auxiliar!$A:$C,3,0),"")</f>
        <v/>
      </c>
      <c r="DQ238" s="1">
        <v>2892</v>
      </c>
      <c r="DR238" s="12" t="s">
        <v>24</v>
      </c>
      <c r="DS238" s="6">
        <f>+IFERROR(VALUE(RIGHT(Tabla21[[#This Row],[B2B]],6)),"")</f>
        <v>2892</v>
      </c>
      <c r="DT238" s="6" t="str">
        <f>+IFERROR(VLOOKUP(DR238,Auxiliar!$A:$C,2,0),"")</f>
        <v>CORONA PORRON</v>
      </c>
      <c r="DU238" s="7" t="str">
        <f>+IFERROR(VLOOKUP(DR238,Auxiliar!$A:$C,3,0),"")</f>
        <v>1b 5% | 20b 0%</v>
      </c>
      <c r="DW238" s="1">
        <v>5137</v>
      </c>
      <c r="DX238" s="12" t="s">
        <v>43</v>
      </c>
      <c r="DY238" s="6">
        <f>+IFERROR(VALUE(RIGHT(Tabla22[[#This Row],[B2B]],6)),"")</f>
        <v>5137</v>
      </c>
      <c r="DZ238" s="6" t="str">
        <f>+IFERROR(VLOOKUP(DX238,Auxiliar!$A:$C,2,0),"")</f>
        <v xml:space="preserve">VALUE LATA </v>
      </c>
      <c r="EA238" s="7" t="str">
        <f>+IFERROR(VLOOKUP(DX238,Auxiliar!$A:$C,3,0),"")</f>
        <v>1b 15% | 100b 18%</v>
      </c>
      <c r="EC238" s="1">
        <v>5126</v>
      </c>
      <c r="ED238" s="12" t="s">
        <v>47</v>
      </c>
      <c r="EE238" s="6">
        <f>+IFERROR(VALUE(RIGHT(Tabla23[[#This Row],[B2B]],6)),"")</f>
        <v>5126</v>
      </c>
      <c r="EF238" s="6" t="str">
        <f>+IFERROR(VLOOKUP(ED238,Auxiliar!$A:$C,2,0),"")</f>
        <v>VALUE LATON</v>
      </c>
      <c r="EG238" s="7" t="str">
        <f>+IFERROR(VLOOKUP(ED238,Auxiliar!$A:$C,3,0),"")</f>
        <v>1b 10% | 5b 15% | 192b 0%</v>
      </c>
      <c r="EI238" s="1"/>
      <c r="EJ238" s="12"/>
      <c r="EK238" s="6" t="str">
        <f>+IFERROR(VALUE(RIGHT(Tabla24[[#This Row],[B2B]],6)),"")</f>
        <v/>
      </c>
      <c r="EL238" s="6" t="str">
        <f>+IFERROR(VLOOKUP(EJ238,Auxiliar!$A:$C,2,0),"")</f>
        <v/>
      </c>
      <c r="EM238" s="7" t="str">
        <f>+IFERROR(VLOOKUP(EJ238,Auxiliar!$A:$C,3,0),"")</f>
        <v/>
      </c>
      <c r="EO238" s="1"/>
      <c r="EP238" s="12"/>
      <c r="EQ238" s="6" t="str">
        <f>+IFERROR(VALUE(RIGHT(Tabla25[[#This Row],[B2B]],6)),"")</f>
        <v/>
      </c>
      <c r="ER238" s="6" t="str">
        <f>+IFERROR(VLOOKUP(EP238,Auxiliar!$A:$C,2,0),"")</f>
        <v/>
      </c>
      <c r="ES238" s="7" t="str">
        <f>+IFERROR(VLOOKUP(EP238,Auxiliar!$A:$C,3,0),"")</f>
        <v/>
      </c>
      <c r="EU238" s="1"/>
      <c r="EV238" s="12"/>
      <c r="EW238" s="6" t="str">
        <f>+IFERROR(VALUE(RIGHT(Tabla26[[#This Row],[B2B]],6)),"")</f>
        <v/>
      </c>
      <c r="EX238" s="6" t="str">
        <f>+IFERROR(VLOOKUP(EV238,Auxiliar!$A:$C,2,0),"")</f>
        <v/>
      </c>
      <c r="EY238" s="7" t="str">
        <f>+IFERROR(VLOOKUP(EV238,Auxiliar!$A:$C,3,0),"")</f>
        <v/>
      </c>
      <c r="EZ238" s="1"/>
      <c r="FA238" s="12"/>
      <c r="FB238" s="6" t="str">
        <f>+IFERROR(VALUE(RIGHT(Tabla27[[#This Row],[B2B]],6)),"")</f>
        <v/>
      </c>
      <c r="FC238" s="6" t="str">
        <f>+IFERROR(VLOOKUP(FA238,Auxiliar!$A:$C,2,0),"")</f>
        <v/>
      </c>
      <c r="FD238" s="7" t="str">
        <f>+IFERROR(VLOOKUP(FA238,Auxiliar!$A:$C,3,0),"")</f>
        <v/>
      </c>
      <c r="FE238" s="1"/>
      <c r="FF238" s="12"/>
      <c r="FG238" s="6" t="str">
        <f>+IFERROR(VALUE(RIGHT(Tabla28[[#This Row],[B2B]],6)),"")</f>
        <v/>
      </c>
      <c r="FH238" s="6" t="str">
        <f>+IFERROR(VLOOKUP(FF238,Auxiliar!$A:$C,2,0),"")</f>
        <v/>
      </c>
      <c r="FI238" s="7" t="str">
        <f>+IFERROR(VLOOKUP(FF238,Auxiliar!$A:$C,3,0),"")</f>
        <v/>
      </c>
      <c r="FJ238" s="1"/>
      <c r="FK238" s="12"/>
      <c r="FL238" s="6" t="str">
        <f>+IFERROR(VALUE(RIGHT(Tabla29[[#This Row],[B2B]],6)),"")</f>
        <v/>
      </c>
      <c r="FM238" s="6" t="str">
        <f>+IFERROR(VLOOKUP(FK238,Auxiliar!$A:$C,2,0),"")</f>
        <v/>
      </c>
      <c r="FN238" s="7" t="str">
        <f>+IFERROR(VLOOKUP(FK238,Auxiliar!$A:$C,3,0),"")</f>
        <v/>
      </c>
      <c r="FO238" s="1"/>
      <c r="FP238" s="12"/>
      <c r="FQ238" s="6" t="str">
        <f>+IFERROR(VALUE(RIGHT(Tabla30[[#This Row],[B2B]],6)),"")</f>
        <v/>
      </c>
      <c r="FR238" s="6" t="str">
        <f>+IFERROR(VLOOKUP(FP238,Auxiliar!$A:$C,2,0),"")</f>
        <v/>
      </c>
      <c r="FS238" s="7"/>
      <c r="FT238" s="1"/>
      <c r="FU238" s="12"/>
      <c r="FV238" s="6" t="str">
        <f>+IFERROR(VALUE(RIGHT(Tabla31[[#This Row],[B2B]],6)),"")</f>
        <v/>
      </c>
      <c r="FW238" s="6" t="str">
        <f>+IFERROR(VLOOKUP(FU238,Auxiliar!$A:$C,2,0),"")</f>
        <v/>
      </c>
      <c r="FX238" s="7" t="str">
        <f>+IFERROR(VLOOKUP(FU238,Auxiliar!$A:$C,3,0),"")</f>
        <v/>
      </c>
      <c r="FY238" s="1"/>
      <c r="FZ238" s="12"/>
      <c r="GA238" s="6" t="str">
        <f>+IFERROR(VALUE(RIGHT(Tabla32[[#This Row],[B2B]],6)),"")</f>
        <v/>
      </c>
      <c r="GB238" s="6" t="str">
        <f>+IFERROR(VLOOKUP(FZ238,Auxiliar!$A:$C,2,0),"")</f>
        <v/>
      </c>
      <c r="GC238" s="7" t="str">
        <f>+IFERROR(VLOOKUP(FZ238,Auxiliar!$A:$C,3,0),"")</f>
        <v/>
      </c>
      <c r="GD238" s="1"/>
      <c r="GE238" s="12"/>
      <c r="GF238" s="6" t="str">
        <f>+IFERROR(VALUE(RIGHT(Tabla33[[#This Row],[B2B]],6)),"")</f>
        <v/>
      </c>
      <c r="GG238" s="6" t="str">
        <f>+IFERROR(VLOOKUP(GE238,Auxiliar!$A:$C,2,0),"")</f>
        <v/>
      </c>
      <c r="GH238" s="7" t="str">
        <f>+IFERROR(VLOOKUP(GE238,Auxiliar!$A:$C,3,0),"")</f>
        <v/>
      </c>
    </row>
    <row r="239" spans="1:190" x14ac:dyDescent="0.25">
      <c r="A239" s="1"/>
      <c r="B239" s="1"/>
      <c r="C239" t="str">
        <f>+IFERROR(VALUE(RIGHT(Tabla1[[#This Row],[B2B]],6)),"")</f>
        <v/>
      </c>
      <c r="D239" t="str">
        <f>+IFERROR(VLOOKUP(B239,Auxiliar!$A:$C,2,0),"")</f>
        <v/>
      </c>
      <c r="E239" s="5" t="str">
        <f>+IFERROR(VLOOKUP(B239,Auxiliar!$A:$C,3,0),"")</f>
        <v/>
      </c>
      <c r="S239" s="1">
        <v>3672</v>
      </c>
      <c r="T239" s="1" t="s">
        <v>9</v>
      </c>
      <c r="U239" s="6">
        <f>+IFERROR(VALUE(RIGHT(Tabla4[[#This Row],[B2B]],6)),"")</f>
        <v>3672</v>
      </c>
      <c r="V239" s="6" t="str">
        <f>+IFERROR(VLOOKUP(T239,Auxiliar!$A:$C,2,0),"")</f>
        <v>CORE</v>
      </c>
      <c r="W239" s="7" t="str">
        <f>+IFERROR(VLOOKUP(T239,Auxiliar!$A:$C,3,0),"")</f>
        <v>0b 1% | 2b 5% | 4b 6%</v>
      </c>
      <c r="Y239" s="1">
        <v>10097</v>
      </c>
      <c r="Z239" s="1" t="s">
        <v>10</v>
      </c>
      <c r="AA239" s="6">
        <f>+IFERROR(VALUE(RIGHT(Tabla5[[#This Row],[B2B]],6)),"")</f>
        <v>10097</v>
      </c>
      <c r="AB239" s="6" t="str">
        <f>+IFERROR(VLOOKUP(Z239,Auxiliar!$A:$C,2,0),"")</f>
        <v>CORE</v>
      </c>
      <c r="AC239" s="7" t="str">
        <f>+IFERROR(VLOOKUP(Z239,Auxiliar!$A:$C,3,0),"")</f>
        <v>0b 1% | 3b 4% | 5b 6%</v>
      </c>
      <c r="AK239" s="1">
        <v>3529</v>
      </c>
      <c r="AL239" s="1" t="s">
        <v>30</v>
      </c>
      <c r="AM239" s="6">
        <f>+IFERROR(VALUE(RIGHT(Tabla7[[#This Row],[B2B]],6)),"")</f>
        <v>3529</v>
      </c>
      <c r="AN239" s="6" t="str">
        <f>+IFERROR(VLOOKUP(AL239,Auxiliar!$A:$C,2,0),"")</f>
        <v>LATONES</v>
      </c>
      <c r="AO239" s="7" t="str">
        <f>+IFERROR(VLOOKUP(AL239,Auxiliar!$A:$C,3,0),"")</f>
        <v>1b 4% | 5b 7% | 97b 0%</v>
      </c>
      <c r="AQ239" s="1">
        <v>5874</v>
      </c>
      <c r="AR239" s="1" t="s">
        <v>31</v>
      </c>
      <c r="AS239" s="6">
        <f>+IFERROR(VALUE(RIGHT(Tabla8[[#This Row],[B2B]],6)),"")</f>
        <v>5874</v>
      </c>
      <c r="AT239" s="6" t="str">
        <f>+IFERROR(VLOOKUP(AR239,Auxiliar!$A:$C,2,0),"")</f>
        <v>LATONES</v>
      </c>
      <c r="AU239" s="7" t="str">
        <f>+IFERROR(VLOOKUP(AR239,Auxiliar!$A:$C,3,0),"")</f>
        <v>2b 3% | 4b 5% | 5b 8% | 193 0%</v>
      </c>
      <c r="AW239" s="1"/>
      <c r="AX239" s="1" t="s">
        <v>32</v>
      </c>
      <c r="AY239" s="6" t="str">
        <f>+IFERROR(VALUE(RIGHT(Tabla9[[#This Row],[B2B]],6)),"")</f>
        <v/>
      </c>
      <c r="AZ239" s="6" t="str">
        <f>+IFERROR(VLOOKUP(AX239,Auxiliar!$A:$C,2,0),"")</f>
        <v>LATONES</v>
      </c>
      <c r="BA239" s="7" t="str">
        <f>+IFERROR(VLOOKUP(AX239,Auxiliar!$A:$C,3,0),"")</f>
        <v>2b 3% | 4b 4% | 6b 5% | 10b 8%  | 385b 0%</v>
      </c>
      <c r="BC239" s="1"/>
      <c r="BD239" s="1" t="s">
        <v>33</v>
      </c>
      <c r="BE239" s="6" t="str">
        <f>+IFERROR(VALUE(RIGHT(Tabla10[[#This Row],[B2B]],6)),"")</f>
        <v/>
      </c>
      <c r="BF239" s="6" t="str">
        <f>+IFERROR(VLOOKUP(BD239,Auxiliar!$A:$C,2,0),"")</f>
        <v>LATONES</v>
      </c>
      <c r="BG239" s="7" t="str">
        <f>+IFERROR(VLOOKUP(BD239,Auxiliar!$A:$C,3,0),"")</f>
        <v>6b 4% | 12b 5% | 15b 8% | 385b 0%</v>
      </c>
      <c r="BI239" s="1"/>
      <c r="BJ239" s="1"/>
      <c r="BK239" s="6" t="str">
        <f>+IFERROR(VALUE(RIGHT(Tabla11[[#This Row],[B2B]],6)),"")</f>
        <v/>
      </c>
      <c r="BL239" s="6" t="str">
        <f>+IFERROR(VLOOKUP(BJ239,Auxiliar!$A:$C,2,0),"")</f>
        <v/>
      </c>
      <c r="BM239" s="7" t="str">
        <f>+IFERROR(VLOOKUP(BJ239,Auxiliar!$A:$C,3,0),"")</f>
        <v/>
      </c>
      <c r="BO239" s="1">
        <v>5130</v>
      </c>
      <c r="BP239" s="1" t="s">
        <v>39</v>
      </c>
      <c r="BQ239" s="6">
        <f>+IFERROR(VALUE(RIGHT(Tabla12[[#This Row],[B2B]],6)),"")</f>
        <v>5130</v>
      </c>
      <c r="BR239" s="6" t="str">
        <f>+IFERROR(VLOOKUP(BP239,Auxiliar!$A:$C,2,0),"")</f>
        <v>VALUE LITRO</v>
      </c>
      <c r="BS239" s="7" t="str">
        <f>+IFERROR(VLOOKUP(BP239,Auxiliar!$A:$C,3,0),"")</f>
        <v>1b 12%</v>
      </c>
      <c r="CA239" s="1">
        <v>2935</v>
      </c>
      <c r="CB239" s="1" t="s">
        <v>35</v>
      </c>
      <c r="CC239" s="6">
        <f>+IFERROR(VALUE(RIGHT(Tabla14[[#This Row],[B2B]],6)),"")</f>
        <v>2935</v>
      </c>
      <c r="CD239" s="6" t="str">
        <f>+IFERROR(VLOOKUP(CB239,Auxiliar!$A:$C,2,0),"")</f>
        <v>Corona 710cc</v>
      </c>
      <c r="CE239" s="7" t="str">
        <f>+IFERROR(VLOOKUP(CB239,Auxiliar!$A:$C,3,0),"")</f>
        <v>1b 10% | 85b 0%</v>
      </c>
      <c r="CG239" s="1"/>
      <c r="CH239" s="1"/>
      <c r="CI239" s="6" t="str">
        <f>+IFERROR(VALUE(RIGHT(Tabla15[[#This Row],[B2B]],6)),"")</f>
        <v/>
      </c>
      <c r="CJ239" s="6" t="str">
        <f>+IFERROR(VLOOKUP(CH239,Auxiliar!$A:$C,2,0),"")</f>
        <v/>
      </c>
      <c r="CK239" s="7" t="str">
        <f>+IFERROR(VLOOKUP(CH239,Auxiliar!$A:$C,3,0),"")</f>
        <v/>
      </c>
      <c r="CM239" s="1">
        <v>2892</v>
      </c>
      <c r="CN239" s="1" t="s">
        <v>20</v>
      </c>
      <c r="CO239" s="6">
        <v>2892</v>
      </c>
      <c r="CP239" s="6" t="s">
        <v>20</v>
      </c>
      <c r="CQ239" s="7" t="s">
        <v>21</v>
      </c>
      <c r="CS239" s="1"/>
      <c r="CT239" s="1"/>
      <c r="CU239" s="6" t="str">
        <f>+IFERROR(VALUE(RIGHT(Tabla17[[#This Row],[B2B]],6)),"")</f>
        <v/>
      </c>
      <c r="CV239" s="6" t="str">
        <f>+IFERROR(VLOOKUP(CT239,Auxiliar!$A:$C,2,0),"")</f>
        <v/>
      </c>
      <c r="CW239" s="7" t="str">
        <f>+IFERROR(VLOOKUP(CT239,Auxiliar!$A:$C,3,0),"")</f>
        <v/>
      </c>
      <c r="CY239" s="1">
        <v>2892</v>
      </c>
      <c r="CZ239" s="1" t="s">
        <v>16</v>
      </c>
      <c r="DA239" s="6">
        <f>+IFERROR(VALUE(RIGHT(Tabla18[[#This Row],[B2B]],6)),"")</f>
        <v>2892</v>
      </c>
      <c r="DB239" s="6" t="str">
        <f>+IFERROR(VLOOKUP(CZ239,Auxiliar!$A:$C,2,0),"")</f>
        <v>PREMIUM</v>
      </c>
      <c r="DC239" s="7" t="str">
        <f>+IFERROR(VLOOKUP(CZ239,Auxiliar!$A:$C,3,0),"")</f>
        <v>0b 0% | 2b 2% | 5b 3,5% | 10b 5%</v>
      </c>
      <c r="DE239" s="1">
        <v>2892</v>
      </c>
      <c r="DF239" s="1" t="s">
        <v>19</v>
      </c>
      <c r="DG239" s="6">
        <f>+IFERROR(VALUE(RIGHT(Tabla19[[#This Row],[B2B]],6)),"")</f>
        <v>2892</v>
      </c>
      <c r="DH239" s="6" t="str">
        <f>+IFERROR(VLOOKUP(DF239,Auxiliar!$A:$C,2,0),"")</f>
        <v>MICHELOB</v>
      </c>
      <c r="DI239" s="7" t="str">
        <f>+IFERROR(VLOOKUP(DF239,Auxiliar!$A:$C,3,0),"")</f>
        <v>1b 7% | 3b 22% | 8b 27%</v>
      </c>
      <c r="DK239" s="1"/>
      <c r="DL239" s="1"/>
      <c r="DM239" s="6" t="str">
        <f>+IFERROR(VALUE(RIGHT(Tabla20[[#This Row],[B2B]],6)),"")</f>
        <v/>
      </c>
      <c r="DN239" s="6" t="str">
        <f>+IFERROR(VLOOKUP(DL239,Auxiliar!$A:$C,2,0),"")</f>
        <v/>
      </c>
      <c r="DO239" s="7" t="str">
        <f>+IFERROR(VLOOKUP(DL239,Auxiliar!$A:$C,3,0),"")</f>
        <v/>
      </c>
      <c r="DQ239" s="1">
        <v>2893</v>
      </c>
      <c r="DR239" s="12" t="s">
        <v>24</v>
      </c>
      <c r="DS239" s="6">
        <f>+IFERROR(VALUE(RIGHT(Tabla21[[#This Row],[B2B]],6)),"")</f>
        <v>2893</v>
      </c>
      <c r="DT239" s="6" t="str">
        <f>+IFERROR(VLOOKUP(DR239,Auxiliar!$A:$C,2,0),"")</f>
        <v>CORONA PORRON</v>
      </c>
      <c r="DU239" s="7" t="str">
        <f>+IFERROR(VLOOKUP(DR239,Auxiliar!$A:$C,3,0),"")</f>
        <v>1b 5% | 20b 0%</v>
      </c>
      <c r="DW239" s="1">
        <v>5139</v>
      </c>
      <c r="DX239" s="12" t="s">
        <v>43</v>
      </c>
      <c r="DY239" s="6">
        <f>+IFERROR(VALUE(RIGHT(Tabla22[[#This Row],[B2B]],6)),"")</f>
        <v>5139</v>
      </c>
      <c r="DZ239" s="6" t="str">
        <f>+IFERROR(VLOOKUP(DX239,Auxiliar!$A:$C,2,0),"")</f>
        <v xml:space="preserve">VALUE LATA </v>
      </c>
      <c r="EA239" s="7" t="str">
        <f>+IFERROR(VLOOKUP(DX239,Auxiliar!$A:$C,3,0),"")</f>
        <v>1b 15% | 100b 18%</v>
      </c>
      <c r="EC239" s="1">
        <v>5129</v>
      </c>
      <c r="ED239" s="12" t="s">
        <v>47</v>
      </c>
      <c r="EE239" s="6">
        <f>+IFERROR(VALUE(RIGHT(Tabla23[[#This Row],[B2B]],6)),"")</f>
        <v>5129</v>
      </c>
      <c r="EF239" s="6" t="str">
        <f>+IFERROR(VLOOKUP(ED239,Auxiliar!$A:$C,2,0),"")</f>
        <v>VALUE LATON</v>
      </c>
      <c r="EG239" s="7" t="str">
        <f>+IFERROR(VLOOKUP(ED239,Auxiliar!$A:$C,3,0),"")</f>
        <v>1b 10% | 5b 15% | 192b 0%</v>
      </c>
      <c r="EI239" s="1"/>
      <c r="EJ239" s="12"/>
      <c r="EK239" s="6" t="str">
        <f>+IFERROR(VALUE(RIGHT(Tabla24[[#This Row],[B2B]],6)),"")</f>
        <v/>
      </c>
      <c r="EL239" s="6" t="str">
        <f>+IFERROR(VLOOKUP(EJ239,Auxiliar!$A:$C,2,0),"")</f>
        <v/>
      </c>
      <c r="EM239" s="7" t="str">
        <f>+IFERROR(VLOOKUP(EJ239,Auxiliar!$A:$C,3,0),"")</f>
        <v/>
      </c>
      <c r="EO239" s="1"/>
      <c r="EP239" s="12"/>
      <c r="EQ239" s="6" t="str">
        <f>+IFERROR(VALUE(RIGHT(Tabla25[[#This Row],[B2B]],6)),"")</f>
        <v/>
      </c>
      <c r="ER239" s="6" t="str">
        <f>+IFERROR(VLOOKUP(EP239,Auxiliar!$A:$C,2,0),"")</f>
        <v/>
      </c>
      <c r="ES239" s="7" t="str">
        <f>+IFERROR(VLOOKUP(EP239,Auxiliar!$A:$C,3,0),"")</f>
        <v/>
      </c>
      <c r="EU239" s="1"/>
      <c r="EV239" s="12"/>
      <c r="EW239" s="6" t="str">
        <f>+IFERROR(VALUE(RIGHT(Tabla26[[#This Row],[B2B]],6)),"")</f>
        <v/>
      </c>
      <c r="EX239" s="6" t="str">
        <f>+IFERROR(VLOOKUP(EV239,Auxiliar!$A:$C,2,0),"")</f>
        <v/>
      </c>
      <c r="EY239" s="7" t="str">
        <f>+IFERROR(VLOOKUP(EV239,Auxiliar!$A:$C,3,0),"")</f>
        <v/>
      </c>
      <c r="EZ239" s="1"/>
      <c r="FA239" s="12"/>
      <c r="FB239" s="6" t="str">
        <f>+IFERROR(VALUE(RIGHT(Tabla27[[#This Row],[B2B]],6)),"")</f>
        <v/>
      </c>
      <c r="FC239" s="6" t="str">
        <f>+IFERROR(VLOOKUP(FA239,Auxiliar!$A:$C,2,0),"")</f>
        <v/>
      </c>
      <c r="FD239" s="7" t="str">
        <f>+IFERROR(VLOOKUP(FA239,Auxiliar!$A:$C,3,0),"")</f>
        <v/>
      </c>
      <c r="FE239" s="1"/>
      <c r="FF239" s="12"/>
      <c r="FG239" s="6" t="str">
        <f>+IFERROR(VALUE(RIGHT(Tabla28[[#This Row],[B2B]],6)),"")</f>
        <v/>
      </c>
      <c r="FH239" s="6" t="str">
        <f>+IFERROR(VLOOKUP(FF239,Auxiliar!$A:$C,2,0),"")</f>
        <v/>
      </c>
      <c r="FI239" s="7" t="str">
        <f>+IFERROR(VLOOKUP(FF239,Auxiliar!$A:$C,3,0),"")</f>
        <v/>
      </c>
      <c r="FJ239" s="1"/>
      <c r="FK239" s="12"/>
      <c r="FL239" s="6" t="str">
        <f>+IFERROR(VALUE(RIGHT(Tabla29[[#This Row],[B2B]],6)),"")</f>
        <v/>
      </c>
      <c r="FM239" s="6" t="str">
        <f>+IFERROR(VLOOKUP(FK239,Auxiliar!$A:$C,2,0),"")</f>
        <v/>
      </c>
      <c r="FN239" s="7" t="str">
        <f>+IFERROR(VLOOKUP(FK239,Auxiliar!$A:$C,3,0),"")</f>
        <v/>
      </c>
      <c r="FO239" s="1"/>
      <c r="FP239" s="12"/>
      <c r="FQ239" s="6" t="str">
        <f>+IFERROR(VALUE(RIGHT(Tabla30[[#This Row],[B2B]],6)),"")</f>
        <v/>
      </c>
      <c r="FR239" s="6" t="str">
        <f>+IFERROR(VLOOKUP(FP239,Auxiliar!$A:$C,2,0),"")</f>
        <v/>
      </c>
      <c r="FS239" s="7"/>
      <c r="FT239" s="1"/>
      <c r="FU239" s="12"/>
      <c r="FV239" s="6" t="str">
        <f>+IFERROR(VALUE(RIGHT(Tabla31[[#This Row],[B2B]],6)),"")</f>
        <v/>
      </c>
      <c r="FW239" s="6" t="str">
        <f>+IFERROR(VLOOKUP(FU239,Auxiliar!$A:$C,2,0),"")</f>
        <v/>
      </c>
      <c r="FX239" s="7" t="str">
        <f>+IFERROR(VLOOKUP(FU239,Auxiliar!$A:$C,3,0),"")</f>
        <v/>
      </c>
      <c r="FY239" s="1"/>
      <c r="FZ239" s="12"/>
      <c r="GA239" s="6" t="str">
        <f>+IFERROR(VALUE(RIGHT(Tabla32[[#This Row],[B2B]],6)),"")</f>
        <v/>
      </c>
      <c r="GB239" s="6" t="str">
        <f>+IFERROR(VLOOKUP(FZ239,Auxiliar!$A:$C,2,0),"")</f>
        <v/>
      </c>
      <c r="GC239" s="7" t="str">
        <f>+IFERROR(VLOOKUP(FZ239,Auxiliar!$A:$C,3,0),"")</f>
        <v/>
      </c>
      <c r="GD239" s="1"/>
      <c r="GE239" s="12"/>
      <c r="GF239" s="6" t="str">
        <f>+IFERROR(VALUE(RIGHT(Tabla33[[#This Row],[B2B]],6)),"")</f>
        <v/>
      </c>
      <c r="GG239" s="6" t="str">
        <f>+IFERROR(VLOOKUP(GE239,Auxiliar!$A:$C,2,0),"")</f>
        <v/>
      </c>
      <c r="GH239" s="7" t="str">
        <f>+IFERROR(VLOOKUP(GE239,Auxiliar!$A:$C,3,0),"")</f>
        <v/>
      </c>
    </row>
    <row r="240" spans="1:190" x14ac:dyDescent="0.25">
      <c r="A240" s="1"/>
      <c r="B240" s="1"/>
      <c r="C240" t="str">
        <f>+IFERROR(VALUE(RIGHT(Tabla1[[#This Row],[B2B]],6)),"")</f>
        <v/>
      </c>
      <c r="D240" t="str">
        <f>+IFERROR(VLOOKUP(B240,Auxiliar!$A:$C,2,0),"")</f>
        <v/>
      </c>
      <c r="E240" s="5" t="str">
        <f>+IFERROR(VLOOKUP(B240,Auxiliar!$A:$C,3,0),"")</f>
        <v/>
      </c>
      <c r="S240" s="1">
        <v>3680</v>
      </c>
      <c r="T240" s="1" t="s">
        <v>9</v>
      </c>
      <c r="U240" s="6">
        <f>+IFERROR(VALUE(RIGHT(Tabla4[[#This Row],[B2B]],6)),"")</f>
        <v>3680</v>
      </c>
      <c r="V240" s="6" t="str">
        <f>+IFERROR(VLOOKUP(T240,Auxiliar!$A:$C,2,0),"")</f>
        <v>CORE</v>
      </c>
      <c r="W240" s="7" t="str">
        <f>+IFERROR(VLOOKUP(T240,Auxiliar!$A:$C,3,0),"")</f>
        <v>0b 1% | 2b 5% | 4b 6%</v>
      </c>
      <c r="Y240" s="1">
        <v>10133</v>
      </c>
      <c r="Z240" s="1" t="s">
        <v>10</v>
      </c>
      <c r="AA240" s="6">
        <f>+IFERROR(VALUE(RIGHT(Tabla5[[#This Row],[B2B]],6)),"")</f>
        <v>10133</v>
      </c>
      <c r="AB240" s="6" t="str">
        <f>+IFERROR(VLOOKUP(Z240,Auxiliar!$A:$C,2,0),"")</f>
        <v>CORE</v>
      </c>
      <c r="AC240" s="7" t="str">
        <f>+IFERROR(VLOOKUP(Z240,Auxiliar!$A:$C,3,0),"")</f>
        <v>0b 1% | 3b 4% | 5b 6%</v>
      </c>
      <c r="AK240" s="1">
        <v>3531</v>
      </c>
      <c r="AL240" s="1" t="s">
        <v>30</v>
      </c>
      <c r="AM240" s="6">
        <f>+IFERROR(VALUE(RIGHT(Tabla7[[#This Row],[B2B]],6)),"")</f>
        <v>3531</v>
      </c>
      <c r="AN240" s="6" t="str">
        <f>+IFERROR(VLOOKUP(AL240,Auxiliar!$A:$C,2,0),"")</f>
        <v>LATONES</v>
      </c>
      <c r="AO240" s="7" t="str">
        <f>+IFERROR(VLOOKUP(AL240,Auxiliar!$A:$C,3,0),"")</f>
        <v>1b 4% | 5b 7% | 97b 0%</v>
      </c>
      <c r="AQ240" s="1">
        <v>5890</v>
      </c>
      <c r="AR240" s="1" t="s">
        <v>31</v>
      </c>
      <c r="AS240" s="6">
        <f>+IFERROR(VALUE(RIGHT(Tabla8[[#This Row],[B2B]],6)),"")</f>
        <v>5890</v>
      </c>
      <c r="AT240" s="6" t="str">
        <f>+IFERROR(VLOOKUP(AR240,Auxiliar!$A:$C,2,0),"")</f>
        <v>LATONES</v>
      </c>
      <c r="AU240" s="7" t="str">
        <f>+IFERROR(VLOOKUP(AR240,Auxiliar!$A:$C,3,0),"")</f>
        <v>2b 3% | 4b 5% | 5b 8% | 193 0%</v>
      </c>
      <c r="AW240" s="1"/>
      <c r="AX240" s="1" t="s">
        <v>32</v>
      </c>
      <c r="AY240" s="6" t="str">
        <f>+IFERROR(VALUE(RIGHT(Tabla9[[#This Row],[B2B]],6)),"")</f>
        <v/>
      </c>
      <c r="AZ240" s="6" t="str">
        <f>+IFERROR(VLOOKUP(AX240,Auxiliar!$A:$C,2,0),"")</f>
        <v>LATONES</v>
      </c>
      <c r="BA240" s="7" t="str">
        <f>+IFERROR(VLOOKUP(AX240,Auxiliar!$A:$C,3,0),"")</f>
        <v>2b 3% | 4b 4% | 6b 5% | 10b 8%  | 385b 0%</v>
      </c>
      <c r="BC240" s="1"/>
      <c r="BD240" s="1" t="s">
        <v>33</v>
      </c>
      <c r="BE240" s="6" t="str">
        <f>+IFERROR(VALUE(RIGHT(Tabla10[[#This Row],[B2B]],6)),"")</f>
        <v/>
      </c>
      <c r="BF240" s="6" t="str">
        <f>+IFERROR(VLOOKUP(BD240,Auxiliar!$A:$C,2,0),"")</f>
        <v>LATONES</v>
      </c>
      <c r="BG240" s="7" t="str">
        <f>+IFERROR(VLOOKUP(BD240,Auxiliar!$A:$C,3,0),"")</f>
        <v>6b 4% | 12b 5% | 15b 8% | 385b 0%</v>
      </c>
      <c r="BI240" s="1"/>
      <c r="BJ240" s="1"/>
      <c r="BK240" s="6" t="str">
        <f>+IFERROR(VALUE(RIGHT(Tabla11[[#This Row],[B2B]],6)),"")</f>
        <v/>
      </c>
      <c r="BL240" s="6" t="str">
        <f>+IFERROR(VLOOKUP(BJ240,Auxiliar!$A:$C,2,0),"")</f>
        <v/>
      </c>
      <c r="BM240" s="7" t="str">
        <f>+IFERROR(VLOOKUP(BJ240,Auxiliar!$A:$C,3,0),"")</f>
        <v/>
      </c>
      <c r="BO240" s="1">
        <v>5137</v>
      </c>
      <c r="BP240" s="1" t="s">
        <v>39</v>
      </c>
      <c r="BQ240" s="6">
        <f>+IFERROR(VALUE(RIGHT(Tabla12[[#This Row],[B2B]],6)),"")</f>
        <v>5137</v>
      </c>
      <c r="BR240" s="6" t="str">
        <f>+IFERROR(VLOOKUP(BP240,Auxiliar!$A:$C,2,0),"")</f>
        <v>VALUE LITRO</v>
      </c>
      <c r="BS240" s="7" t="str">
        <f>+IFERROR(VLOOKUP(BP240,Auxiliar!$A:$C,3,0),"")</f>
        <v>1b 12%</v>
      </c>
      <c r="CA240" s="1">
        <v>2939</v>
      </c>
      <c r="CB240" s="1" t="s">
        <v>35</v>
      </c>
      <c r="CC240" s="6">
        <f>+IFERROR(VALUE(RIGHT(Tabla14[[#This Row],[B2B]],6)),"")</f>
        <v>2939</v>
      </c>
      <c r="CD240" s="6" t="str">
        <f>+IFERROR(VLOOKUP(CB240,Auxiliar!$A:$C,2,0),"")</f>
        <v>Corona 710cc</v>
      </c>
      <c r="CE240" s="7" t="str">
        <f>+IFERROR(VLOOKUP(CB240,Auxiliar!$A:$C,3,0),"")</f>
        <v>1b 10% | 85b 0%</v>
      </c>
      <c r="CG240" s="1"/>
      <c r="CH240" s="1"/>
      <c r="CI240" s="6" t="str">
        <f>+IFERROR(VALUE(RIGHT(Tabla15[[#This Row],[B2B]],6)),"")</f>
        <v/>
      </c>
      <c r="CJ240" s="6" t="str">
        <f>+IFERROR(VLOOKUP(CH240,Auxiliar!$A:$C,2,0),"")</f>
        <v/>
      </c>
      <c r="CK240" s="7" t="str">
        <f>+IFERROR(VLOOKUP(CH240,Auxiliar!$A:$C,3,0),"")</f>
        <v/>
      </c>
      <c r="CM240" s="1">
        <v>2893</v>
      </c>
      <c r="CN240" s="1" t="s">
        <v>20</v>
      </c>
      <c r="CO240" s="6">
        <v>2893</v>
      </c>
      <c r="CP240" s="6" t="s">
        <v>20</v>
      </c>
      <c r="CQ240" s="7" t="s">
        <v>21</v>
      </c>
      <c r="CS240" s="1"/>
      <c r="CT240" s="1"/>
      <c r="CU240" s="6" t="str">
        <f>+IFERROR(VALUE(RIGHT(Tabla17[[#This Row],[B2B]],6)),"")</f>
        <v/>
      </c>
      <c r="CV240" s="6" t="str">
        <f>+IFERROR(VLOOKUP(CT240,Auxiliar!$A:$C,2,0),"")</f>
        <v/>
      </c>
      <c r="CW240" s="7" t="str">
        <f>+IFERROR(VLOOKUP(CT240,Auxiliar!$A:$C,3,0),"")</f>
        <v/>
      </c>
      <c r="CY240" s="1">
        <v>2893</v>
      </c>
      <c r="CZ240" s="1" t="s">
        <v>16</v>
      </c>
      <c r="DA240" s="6">
        <f>+IFERROR(VALUE(RIGHT(Tabla18[[#This Row],[B2B]],6)),"")</f>
        <v>2893</v>
      </c>
      <c r="DB240" s="6" t="str">
        <f>+IFERROR(VLOOKUP(CZ240,Auxiliar!$A:$C,2,0),"")</f>
        <v>PREMIUM</v>
      </c>
      <c r="DC240" s="7" t="str">
        <f>+IFERROR(VLOOKUP(CZ240,Auxiliar!$A:$C,3,0),"")</f>
        <v>0b 0% | 2b 2% | 5b 3,5% | 10b 5%</v>
      </c>
      <c r="DE240" s="1">
        <v>2893</v>
      </c>
      <c r="DF240" s="1" t="s">
        <v>19</v>
      </c>
      <c r="DG240" s="6">
        <f>+IFERROR(VALUE(RIGHT(Tabla19[[#This Row],[B2B]],6)),"")</f>
        <v>2893</v>
      </c>
      <c r="DH240" s="6" t="str">
        <f>+IFERROR(VLOOKUP(DF240,Auxiliar!$A:$C,2,0),"")</f>
        <v>MICHELOB</v>
      </c>
      <c r="DI240" s="7" t="str">
        <f>+IFERROR(VLOOKUP(DF240,Auxiliar!$A:$C,3,0),"")</f>
        <v>1b 7% | 3b 22% | 8b 27%</v>
      </c>
      <c r="DK240" s="1"/>
      <c r="DL240" s="1"/>
      <c r="DM240" s="6" t="str">
        <f>+IFERROR(VALUE(RIGHT(Tabla20[[#This Row],[B2B]],6)),"")</f>
        <v/>
      </c>
      <c r="DN240" s="6" t="str">
        <f>+IFERROR(VLOOKUP(DL240,Auxiliar!$A:$C,2,0),"")</f>
        <v/>
      </c>
      <c r="DO240" s="7" t="str">
        <f>+IFERROR(VLOOKUP(DL240,Auxiliar!$A:$C,3,0),"")</f>
        <v/>
      </c>
      <c r="DQ240" s="1">
        <v>2895</v>
      </c>
      <c r="DR240" s="12" t="s">
        <v>24</v>
      </c>
      <c r="DS240" s="6">
        <f>+IFERROR(VALUE(RIGHT(Tabla21[[#This Row],[B2B]],6)),"")</f>
        <v>2895</v>
      </c>
      <c r="DT240" s="6" t="str">
        <f>+IFERROR(VLOOKUP(DR240,Auxiliar!$A:$C,2,0),"")</f>
        <v>CORONA PORRON</v>
      </c>
      <c r="DU240" s="7" t="str">
        <f>+IFERROR(VLOOKUP(DR240,Auxiliar!$A:$C,3,0),"")</f>
        <v>1b 5% | 20b 0%</v>
      </c>
      <c r="DW240" s="1">
        <v>5141</v>
      </c>
      <c r="DX240" s="12" t="s">
        <v>43</v>
      </c>
      <c r="DY240" s="6">
        <f>+IFERROR(VALUE(RIGHT(Tabla22[[#This Row],[B2B]],6)),"")</f>
        <v>5141</v>
      </c>
      <c r="DZ240" s="6" t="str">
        <f>+IFERROR(VLOOKUP(DX240,Auxiliar!$A:$C,2,0),"")</f>
        <v xml:space="preserve">VALUE LATA </v>
      </c>
      <c r="EA240" s="7" t="str">
        <f>+IFERROR(VLOOKUP(DX240,Auxiliar!$A:$C,3,0),"")</f>
        <v>1b 15% | 100b 18%</v>
      </c>
      <c r="EC240" s="1">
        <v>5130</v>
      </c>
      <c r="ED240" s="12" t="s">
        <v>47</v>
      </c>
      <c r="EE240" s="6">
        <f>+IFERROR(VALUE(RIGHT(Tabla23[[#This Row],[B2B]],6)),"")</f>
        <v>5130</v>
      </c>
      <c r="EF240" s="6" t="str">
        <f>+IFERROR(VLOOKUP(ED240,Auxiliar!$A:$C,2,0),"")</f>
        <v>VALUE LATON</v>
      </c>
      <c r="EG240" s="7" t="str">
        <f>+IFERROR(VLOOKUP(ED240,Auxiliar!$A:$C,3,0),"")</f>
        <v>1b 10% | 5b 15% | 192b 0%</v>
      </c>
      <c r="EI240" s="1"/>
      <c r="EJ240" s="12"/>
      <c r="EK240" s="6" t="str">
        <f>+IFERROR(VALUE(RIGHT(Tabla24[[#This Row],[B2B]],6)),"")</f>
        <v/>
      </c>
      <c r="EL240" s="6" t="str">
        <f>+IFERROR(VLOOKUP(EJ240,Auxiliar!$A:$C,2,0),"")</f>
        <v/>
      </c>
      <c r="EM240" s="7" t="str">
        <f>+IFERROR(VLOOKUP(EJ240,Auxiliar!$A:$C,3,0),"")</f>
        <v/>
      </c>
      <c r="EO240" s="1"/>
      <c r="EP240" s="12"/>
      <c r="EQ240" s="6" t="str">
        <f>+IFERROR(VALUE(RIGHT(Tabla25[[#This Row],[B2B]],6)),"")</f>
        <v/>
      </c>
      <c r="ER240" s="6" t="str">
        <f>+IFERROR(VLOOKUP(EP240,Auxiliar!$A:$C,2,0),"")</f>
        <v/>
      </c>
      <c r="ES240" s="7" t="str">
        <f>+IFERROR(VLOOKUP(EP240,Auxiliar!$A:$C,3,0),"")</f>
        <v/>
      </c>
      <c r="EU240" s="1"/>
      <c r="EV240" s="12"/>
      <c r="EW240" s="6" t="str">
        <f>+IFERROR(VALUE(RIGHT(Tabla26[[#This Row],[B2B]],6)),"")</f>
        <v/>
      </c>
      <c r="EX240" s="6" t="str">
        <f>+IFERROR(VLOOKUP(EV240,Auxiliar!$A:$C,2,0),"")</f>
        <v/>
      </c>
      <c r="EY240" s="7" t="str">
        <f>+IFERROR(VLOOKUP(EV240,Auxiliar!$A:$C,3,0),"")</f>
        <v/>
      </c>
      <c r="EZ240" s="1"/>
      <c r="FA240" s="12"/>
      <c r="FB240" s="6" t="str">
        <f>+IFERROR(VALUE(RIGHT(Tabla27[[#This Row],[B2B]],6)),"")</f>
        <v/>
      </c>
      <c r="FC240" s="6" t="str">
        <f>+IFERROR(VLOOKUP(FA240,Auxiliar!$A:$C,2,0),"")</f>
        <v/>
      </c>
      <c r="FD240" s="7" t="str">
        <f>+IFERROR(VLOOKUP(FA240,Auxiliar!$A:$C,3,0),"")</f>
        <v/>
      </c>
      <c r="FE240" s="1"/>
      <c r="FF240" s="12"/>
      <c r="FG240" s="6" t="str">
        <f>+IFERROR(VALUE(RIGHT(Tabla28[[#This Row],[B2B]],6)),"")</f>
        <v/>
      </c>
      <c r="FH240" s="6" t="str">
        <f>+IFERROR(VLOOKUP(FF240,Auxiliar!$A:$C,2,0),"")</f>
        <v/>
      </c>
      <c r="FI240" s="7" t="str">
        <f>+IFERROR(VLOOKUP(FF240,Auxiliar!$A:$C,3,0),"")</f>
        <v/>
      </c>
      <c r="FJ240" s="1"/>
      <c r="FK240" s="12"/>
      <c r="FL240" s="6" t="str">
        <f>+IFERROR(VALUE(RIGHT(Tabla29[[#This Row],[B2B]],6)),"")</f>
        <v/>
      </c>
      <c r="FM240" s="6" t="str">
        <f>+IFERROR(VLOOKUP(FK240,Auxiliar!$A:$C,2,0),"")</f>
        <v/>
      </c>
      <c r="FN240" s="7" t="str">
        <f>+IFERROR(VLOOKUP(FK240,Auxiliar!$A:$C,3,0),"")</f>
        <v/>
      </c>
      <c r="FO240" s="1"/>
      <c r="FP240" s="12"/>
      <c r="FQ240" s="6" t="str">
        <f>+IFERROR(VALUE(RIGHT(Tabla30[[#This Row],[B2B]],6)),"")</f>
        <v/>
      </c>
      <c r="FR240" s="6" t="str">
        <f>+IFERROR(VLOOKUP(FP240,Auxiliar!$A:$C,2,0),"")</f>
        <v/>
      </c>
      <c r="FS240" s="7"/>
      <c r="FT240" s="1"/>
      <c r="FU240" s="12"/>
      <c r="FV240" s="6" t="str">
        <f>+IFERROR(VALUE(RIGHT(Tabla31[[#This Row],[B2B]],6)),"")</f>
        <v/>
      </c>
      <c r="FW240" s="6" t="str">
        <f>+IFERROR(VLOOKUP(FU240,Auxiliar!$A:$C,2,0),"")</f>
        <v/>
      </c>
      <c r="FX240" s="7" t="str">
        <f>+IFERROR(VLOOKUP(FU240,Auxiliar!$A:$C,3,0),"")</f>
        <v/>
      </c>
      <c r="FY240" s="1"/>
      <c r="FZ240" s="12"/>
      <c r="GA240" s="6" t="str">
        <f>+IFERROR(VALUE(RIGHT(Tabla32[[#This Row],[B2B]],6)),"")</f>
        <v/>
      </c>
      <c r="GB240" s="6" t="str">
        <f>+IFERROR(VLOOKUP(FZ240,Auxiliar!$A:$C,2,0),"")</f>
        <v/>
      </c>
      <c r="GC240" s="7" t="str">
        <f>+IFERROR(VLOOKUP(FZ240,Auxiliar!$A:$C,3,0),"")</f>
        <v/>
      </c>
      <c r="GD240" s="1"/>
      <c r="GE240" s="12"/>
      <c r="GF240" s="6" t="str">
        <f>+IFERROR(VALUE(RIGHT(Tabla33[[#This Row],[B2B]],6)),"")</f>
        <v/>
      </c>
      <c r="GG240" s="6" t="str">
        <f>+IFERROR(VLOOKUP(GE240,Auxiliar!$A:$C,2,0),"")</f>
        <v/>
      </c>
      <c r="GH240" s="7" t="str">
        <f>+IFERROR(VLOOKUP(GE240,Auxiliar!$A:$C,3,0),"")</f>
        <v/>
      </c>
    </row>
    <row r="241" spans="1:190" x14ac:dyDescent="0.25">
      <c r="A241" s="1"/>
      <c r="B241" s="1"/>
      <c r="C241" t="str">
        <f>+IFERROR(VALUE(RIGHT(Tabla1[[#This Row],[B2B]],6)),"")</f>
        <v/>
      </c>
      <c r="D241" t="str">
        <f>+IFERROR(VLOOKUP(B241,Auxiliar!$A:$C,2,0),"")</f>
        <v/>
      </c>
      <c r="E241" s="5" t="str">
        <f>+IFERROR(VLOOKUP(B241,Auxiliar!$A:$C,3,0),"")</f>
        <v/>
      </c>
      <c r="S241" s="1">
        <v>3686</v>
      </c>
      <c r="T241" s="1" t="s">
        <v>9</v>
      </c>
      <c r="U241" s="6">
        <f>+IFERROR(VALUE(RIGHT(Tabla4[[#This Row],[B2B]],6)),"")</f>
        <v>3686</v>
      </c>
      <c r="V241" s="6" t="str">
        <f>+IFERROR(VLOOKUP(T241,Auxiliar!$A:$C,2,0),"")</f>
        <v>CORE</v>
      </c>
      <c r="W241" s="7" t="str">
        <f>+IFERROR(VLOOKUP(T241,Auxiliar!$A:$C,3,0),"")</f>
        <v>0b 1% | 2b 5% | 4b 6%</v>
      </c>
      <c r="Y241" s="1">
        <v>10189</v>
      </c>
      <c r="Z241" s="1" t="s">
        <v>10</v>
      </c>
      <c r="AA241" s="6">
        <f>+IFERROR(VALUE(RIGHT(Tabla5[[#This Row],[B2B]],6)),"")</f>
        <v>10189</v>
      </c>
      <c r="AB241" s="6" t="str">
        <f>+IFERROR(VLOOKUP(Z241,Auxiliar!$A:$C,2,0),"")</f>
        <v>CORE</v>
      </c>
      <c r="AC241" s="7" t="str">
        <f>+IFERROR(VLOOKUP(Z241,Auxiliar!$A:$C,3,0),"")</f>
        <v>0b 1% | 3b 4% | 5b 6%</v>
      </c>
      <c r="AK241" s="1">
        <v>3532</v>
      </c>
      <c r="AL241" s="1" t="s">
        <v>30</v>
      </c>
      <c r="AM241" s="6">
        <f>+IFERROR(VALUE(RIGHT(Tabla7[[#This Row],[B2B]],6)),"")</f>
        <v>3532</v>
      </c>
      <c r="AN241" s="6" t="str">
        <f>+IFERROR(VLOOKUP(AL241,Auxiliar!$A:$C,2,0),"")</f>
        <v>LATONES</v>
      </c>
      <c r="AO241" s="7" t="str">
        <f>+IFERROR(VLOOKUP(AL241,Auxiliar!$A:$C,3,0),"")</f>
        <v>1b 4% | 5b 7% | 97b 0%</v>
      </c>
      <c r="AQ241" s="1">
        <v>5891</v>
      </c>
      <c r="AR241" s="1" t="s">
        <v>31</v>
      </c>
      <c r="AS241" s="6">
        <f>+IFERROR(VALUE(RIGHT(Tabla8[[#This Row],[B2B]],6)),"")</f>
        <v>5891</v>
      </c>
      <c r="AT241" s="6" t="str">
        <f>+IFERROR(VLOOKUP(AR241,Auxiliar!$A:$C,2,0),"")</f>
        <v>LATONES</v>
      </c>
      <c r="AU241" s="7" t="str">
        <f>+IFERROR(VLOOKUP(AR241,Auxiliar!$A:$C,3,0),"")</f>
        <v>2b 3% | 4b 5% | 5b 8% | 193 0%</v>
      </c>
      <c r="AW241" s="1"/>
      <c r="AX241" s="1" t="s">
        <v>32</v>
      </c>
      <c r="AY241" s="6" t="str">
        <f>+IFERROR(VALUE(RIGHT(Tabla9[[#This Row],[B2B]],6)),"")</f>
        <v/>
      </c>
      <c r="AZ241" s="6" t="str">
        <f>+IFERROR(VLOOKUP(AX241,Auxiliar!$A:$C,2,0),"")</f>
        <v>LATONES</v>
      </c>
      <c r="BA241" s="7" t="str">
        <f>+IFERROR(VLOOKUP(AX241,Auxiliar!$A:$C,3,0),"")</f>
        <v>2b 3% | 4b 4% | 6b 5% | 10b 8%  | 385b 0%</v>
      </c>
      <c r="BC241" s="1"/>
      <c r="BD241" s="1" t="s">
        <v>33</v>
      </c>
      <c r="BE241" s="6" t="str">
        <f>+IFERROR(VALUE(RIGHT(Tabla10[[#This Row],[B2B]],6)),"")</f>
        <v/>
      </c>
      <c r="BF241" s="6" t="str">
        <f>+IFERROR(VLOOKUP(BD241,Auxiliar!$A:$C,2,0),"")</f>
        <v>LATONES</v>
      </c>
      <c r="BG241" s="7" t="str">
        <f>+IFERROR(VLOOKUP(BD241,Auxiliar!$A:$C,3,0),"")</f>
        <v>6b 4% | 12b 5% | 15b 8% | 385b 0%</v>
      </c>
      <c r="BI241" s="1"/>
      <c r="BJ241" s="1"/>
      <c r="BK241" s="6" t="str">
        <f>+IFERROR(VALUE(RIGHT(Tabla11[[#This Row],[B2B]],6)),"")</f>
        <v/>
      </c>
      <c r="BL241" s="6" t="str">
        <f>+IFERROR(VLOOKUP(BJ241,Auxiliar!$A:$C,2,0),"")</f>
        <v/>
      </c>
      <c r="BM241" s="7" t="str">
        <f>+IFERROR(VLOOKUP(BJ241,Auxiliar!$A:$C,3,0),"")</f>
        <v/>
      </c>
      <c r="BO241" s="1">
        <v>5139</v>
      </c>
      <c r="BP241" s="1" t="s">
        <v>39</v>
      </c>
      <c r="BQ241" s="6">
        <f>+IFERROR(VALUE(RIGHT(Tabla12[[#This Row],[B2B]],6)),"")</f>
        <v>5139</v>
      </c>
      <c r="BR241" s="6" t="str">
        <f>+IFERROR(VLOOKUP(BP241,Auxiliar!$A:$C,2,0),"")</f>
        <v>VALUE LITRO</v>
      </c>
      <c r="BS241" s="7" t="str">
        <f>+IFERROR(VLOOKUP(BP241,Auxiliar!$A:$C,3,0),"")</f>
        <v>1b 12%</v>
      </c>
      <c r="CA241" s="1">
        <v>2941</v>
      </c>
      <c r="CB241" s="1" t="s">
        <v>35</v>
      </c>
      <c r="CC241" s="6">
        <f>+IFERROR(VALUE(RIGHT(Tabla14[[#This Row],[B2B]],6)),"")</f>
        <v>2941</v>
      </c>
      <c r="CD241" s="6" t="str">
        <f>+IFERROR(VLOOKUP(CB241,Auxiliar!$A:$C,2,0),"")</f>
        <v>Corona 710cc</v>
      </c>
      <c r="CE241" s="7" t="str">
        <f>+IFERROR(VLOOKUP(CB241,Auxiliar!$A:$C,3,0),"")</f>
        <v>1b 10% | 85b 0%</v>
      </c>
      <c r="CG241" s="1"/>
      <c r="CH241" s="1"/>
      <c r="CI241" s="6" t="str">
        <f>+IFERROR(VALUE(RIGHT(Tabla15[[#This Row],[B2B]],6)),"")</f>
        <v/>
      </c>
      <c r="CJ241" s="6" t="str">
        <f>+IFERROR(VLOOKUP(CH241,Auxiliar!$A:$C,2,0),"")</f>
        <v/>
      </c>
      <c r="CK241" s="7" t="str">
        <f>+IFERROR(VLOOKUP(CH241,Auxiliar!$A:$C,3,0),"")</f>
        <v/>
      </c>
      <c r="CM241" s="1">
        <v>2895</v>
      </c>
      <c r="CN241" s="1" t="s">
        <v>20</v>
      </c>
      <c r="CO241" s="6">
        <v>2895</v>
      </c>
      <c r="CP241" s="6" t="s">
        <v>20</v>
      </c>
      <c r="CQ241" s="7" t="s">
        <v>21</v>
      </c>
      <c r="CS241" s="1"/>
      <c r="CT241" s="1"/>
      <c r="CU241" s="6" t="str">
        <f>+IFERROR(VALUE(RIGHT(Tabla17[[#This Row],[B2B]],6)),"")</f>
        <v/>
      </c>
      <c r="CV241" s="6" t="str">
        <f>+IFERROR(VLOOKUP(CT241,Auxiliar!$A:$C,2,0),"")</f>
        <v/>
      </c>
      <c r="CW241" s="7" t="str">
        <f>+IFERROR(VLOOKUP(CT241,Auxiliar!$A:$C,3,0),"")</f>
        <v/>
      </c>
      <c r="CY241" s="1">
        <v>2895</v>
      </c>
      <c r="CZ241" s="1" t="s">
        <v>16</v>
      </c>
      <c r="DA241" s="6">
        <f>+IFERROR(VALUE(RIGHT(Tabla18[[#This Row],[B2B]],6)),"")</f>
        <v>2895</v>
      </c>
      <c r="DB241" s="6" t="str">
        <f>+IFERROR(VLOOKUP(CZ241,Auxiliar!$A:$C,2,0),"")</f>
        <v>PREMIUM</v>
      </c>
      <c r="DC241" s="7" t="str">
        <f>+IFERROR(VLOOKUP(CZ241,Auxiliar!$A:$C,3,0),"")</f>
        <v>0b 0% | 2b 2% | 5b 3,5% | 10b 5%</v>
      </c>
      <c r="DE241" s="1">
        <v>2895</v>
      </c>
      <c r="DF241" s="1" t="s">
        <v>19</v>
      </c>
      <c r="DG241" s="6">
        <f>+IFERROR(VALUE(RIGHT(Tabla19[[#This Row],[B2B]],6)),"")</f>
        <v>2895</v>
      </c>
      <c r="DH241" s="6" t="str">
        <f>+IFERROR(VLOOKUP(DF241,Auxiliar!$A:$C,2,0),"")</f>
        <v>MICHELOB</v>
      </c>
      <c r="DI241" s="7" t="str">
        <f>+IFERROR(VLOOKUP(DF241,Auxiliar!$A:$C,3,0),"")</f>
        <v>1b 7% | 3b 22% | 8b 27%</v>
      </c>
      <c r="DK241" s="1"/>
      <c r="DL241" s="1"/>
      <c r="DM241" s="6" t="str">
        <f>+IFERROR(VALUE(RIGHT(Tabla20[[#This Row],[B2B]],6)),"")</f>
        <v/>
      </c>
      <c r="DN241" s="6" t="str">
        <f>+IFERROR(VLOOKUP(DL241,Auxiliar!$A:$C,2,0),"")</f>
        <v/>
      </c>
      <c r="DO241" s="7" t="str">
        <f>+IFERROR(VLOOKUP(DL241,Auxiliar!$A:$C,3,0),"")</f>
        <v/>
      </c>
      <c r="DQ241" s="1">
        <v>2896</v>
      </c>
      <c r="DR241" s="12" t="s">
        <v>24</v>
      </c>
      <c r="DS241" s="6">
        <f>+IFERROR(VALUE(RIGHT(Tabla21[[#This Row],[B2B]],6)),"")</f>
        <v>2896</v>
      </c>
      <c r="DT241" s="6" t="str">
        <f>+IFERROR(VLOOKUP(DR241,Auxiliar!$A:$C,2,0),"")</f>
        <v>CORONA PORRON</v>
      </c>
      <c r="DU241" s="7" t="str">
        <f>+IFERROR(VLOOKUP(DR241,Auxiliar!$A:$C,3,0),"")</f>
        <v>1b 5% | 20b 0%</v>
      </c>
      <c r="DW241" s="1">
        <v>6126</v>
      </c>
      <c r="DX241" s="12" t="s">
        <v>43</v>
      </c>
      <c r="DY241" s="6">
        <f>+IFERROR(VALUE(RIGHT(Tabla22[[#This Row],[B2B]],6)),"")</f>
        <v>6126</v>
      </c>
      <c r="DZ241" s="6" t="str">
        <f>+IFERROR(VLOOKUP(DX241,Auxiliar!$A:$C,2,0),"")</f>
        <v xml:space="preserve">VALUE LATA </v>
      </c>
      <c r="EA241" s="7" t="str">
        <f>+IFERROR(VLOOKUP(DX241,Auxiliar!$A:$C,3,0),"")</f>
        <v>1b 15% | 100b 18%</v>
      </c>
      <c r="EC241" s="1">
        <v>5137</v>
      </c>
      <c r="ED241" s="12" t="s">
        <v>47</v>
      </c>
      <c r="EE241" s="6">
        <f>+IFERROR(VALUE(RIGHT(Tabla23[[#This Row],[B2B]],6)),"")</f>
        <v>5137</v>
      </c>
      <c r="EF241" s="6" t="str">
        <f>+IFERROR(VLOOKUP(ED241,Auxiliar!$A:$C,2,0),"")</f>
        <v>VALUE LATON</v>
      </c>
      <c r="EG241" s="7" t="str">
        <f>+IFERROR(VLOOKUP(ED241,Auxiliar!$A:$C,3,0),"")</f>
        <v>1b 10% | 5b 15% | 192b 0%</v>
      </c>
      <c r="EI241" s="1"/>
      <c r="EJ241" s="12"/>
      <c r="EK241" s="6" t="str">
        <f>+IFERROR(VALUE(RIGHT(Tabla24[[#This Row],[B2B]],6)),"")</f>
        <v/>
      </c>
      <c r="EL241" s="6" t="str">
        <f>+IFERROR(VLOOKUP(EJ241,Auxiliar!$A:$C,2,0),"")</f>
        <v/>
      </c>
      <c r="EM241" s="7" t="str">
        <f>+IFERROR(VLOOKUP(EJ241,Auxiliar!$A:$C,3,0),"")</f>
        <v/>
      </c>
      <c r="EO241" s="1"/>
      <c r="EP241" s="12"/>
      <c r="EQ241" s="6" t="str">
        <f>+IFERROR(VALUE(RIGHT(Tabla25[[#This Row],[B2B]],6)),"")</f>
        <v/>
      </c>
      <c r="ER241" s="6" t="str">
        <f>+IFERROR(VLOOKUP(EP241,Auxiliar!$A:$C,2,0),"")</f>
        <v/>
      </c>
      <c r="ES241" s="7" t="str">
        <f>+IFERROR(VLOOKUP(EP241,Auxiliar!$A:$C,3,0),"")</f>
        <v/>
      </c>
      <c r="EU241" s="1"/>
      <c r="EV241" s="12"/>
      <c r="EW241" s="6" t="str">
        <f>+IFERROR(VALUE(RIGHT(Tabla26[[#This Row],[B2B]],6)),"")</f>
        <v/>
      </c>
      <c r="EX241" s="6" t="str">
        <f>+IFERROR(VLOOKUP(EV241,Auxiliar!$A:$C,2,0),"")</f>
        <v/>
      </c>
      <c r="EY241" s="7" t="str">
        <f>+IFERROR(VLOOKUP(EV241,Auxiliar!$A:$C,3,0),"")</f>
        <v/>
      </c>
      <c r="EZ241" s="1"/>
      <c r="FA241" s="12"/>
      <c r="FB241" s="6" t="str">
        <f>+IFERROR(VALUE(RIGHT(Tabla27[[#This Row],[B2B]],6)),"")</f>
        <v/>
      </c>
      <c r="FC241" s="6" t="str">
        <f>+IFERROR(VLOOKUP(FA241,Auxiliar!$A:$C,2,0),"")</f>
        <v/>
      </c>
      <c r="FD241" s="7" t="str">
        <f>+IFERROR(VLOOKUP(FA241,Auxiliar!$A:$C,3,0),"")</f>
        <v/>
      </c>
      <c r="FE241" s="1"/>
      <c r="FF241" s="12"/>
      <c r="FG241" s="6" t="str">
        <f>+IFERROR(VALUE(RIGHT(Tabla28[[#This Row],[B2B]],6)),"")</f>
        <v/>
      </c>
      <c r="FH241" s="6" t="str">
        <f>+IFERROR(VLOOKUP(FF241,Auxiliar!$A:$C,2,0),"")</f>
        <v/>
      </c>
      <c r="FI241" s="7" t="str">
        <f>+IFERROR(VLOOKUP(FF241,Auxiliar!$A:$C,3,0),"")</f>
        <v/>
      </c>
      <c r="FJ241" s="1"/>
      <c r="FK241" s="12"/>
      <c r="FL241" s="6" t="str">
        <f>+IFERROR(VALUE(RIGHT(Tabla29[[#This Row],[B2B]],6)),"")</f>
        <v/>
      </c>
      <c r="FM241" s="6" t="str">
        <f>+IFERROR(VLOOKUP(FK241,Auxiliar!$A:$C,2,0),"")</f>
        <v/>
      </c>
      <c r="FN241" s="7" t="str">
        <f>+IFERROR(VLOOKUP(FK241,Auxiliar!$A:$C,3,0),"")</f>
        <v/>
      </c>
      <c r="FO241" s="1"/>
      <c r="FP241" s="12"/>
      <c r="FQ241" s="6" t="str">
        <f>+IFERROR(VALUE(RIGHT(Tabla30[[#This Row],[B2B]],6)),"")</f>
        <v/>
      </c>
      <c r="FR241" s="6" t="str">
        <f>+IFERROR(VLOOKUP(FP241,Auxiliar!$A:$C,2,0),"")</f>
        <v/>
      </c>
      <c r="FS241" s="7"/>
      <c r="FT241" s="1"/>
      <c r="FU241" s="12"/>
      <c r="FV241" s="6" t="str">
        <f>+IFERROR(VALUE(RIGHT(Tabla31[[#This Row],[B2B]],6)),"")</f>
        <v/>
      </c>
      <c r="FW241" s="6" t="str">
        <f>+IFERROR(VLOOKUP(FU241,Auxiliar!$A:$C,2,0),"")</f>
        <v/>
      </c>
      <c r="FX241" s="7" t="str">
        <f>+IFERROR(VLOOKUP(FU241,Auxiliar!$A:$C,3,0),"")</f>
        <v/>
      </c>
      <c r="FY241" s="1"/>
      <c r="FZ241" s="12"/>
      <c r="GA241" s="6" t="str">
        <f>+IFERROR(VALUE(RIGHT(Tabla32[[#This Row],[B2B]],6)),"")</f>
        <v/>
      </c>
      <c r="GB241" s="6" t="str">
        <f>+IFERROR(VLOOKUP(FZ241,Auxiliar!$A:$C,2,0),"")</f>
        <v/>
      </c>
      <c r="GC241" s="7" t="str">
        <f>+IFERROR(VLOOKUP(FZ241,Auxiliar!$A:$C,3,0),"")</f>
        <v/>
      </c>
      <c r="GD241" s="1"/>
      <c r="GE241" s="12"/>
      <c r="GF241" s="6" t="str">
        <f>+IFERROR(VALUE(RIGHT(Tabla33[[#This Row],[B2B]],6)),"")</f>
        <v/>
      </c>
      <c r="GG241" s="6" t="str">
        <f>+IFERROR(VLOOKUP(GE241,Auxiliar!$A:$C,2,0),"")</f>
        <v/>
      </c>
      <c r="GH241" s="7" t="str">
        <f>+IFERROR(VLOOKUP(GE241,Auxiliar!$A:$C,3,0),"")</f>
        <v/>
      </c>
    </row>
    <row r="242" spans="1:190" x14ac:dyDescent="0.25">
      <c r="A242" s="1"/>
      <c r="B242" s="1"/>
      <c r="C242" t="str">
        <f>+IFERROR(VALUE(RIGHT(Tabla1[[#This Row],[B2B]],6)),"")</f>
        <v/>
      </c>
      <c r="D242" t="str">
        <f>+IFERROR(VLOOKUP(B242,Auxiliar!$A:$C,2,0),"")</f>
        <v/>
      </c>
      <c r="E242" s="5" t="str">
        <f>+IFERROR(VLOOKUP(B242,Auxiliar!$A:$C,3,0),"")</f>
        <v/>
      </c>
      <c r="S242" s="1">
        <v>3691</v>
      </c>
      <c r="T242" s="1" t="s">
        <v>9</v>
      </c>
      <c r="U242" s="6">
        <f>+IFERROR(VALUE(RIGHT(Tabla4[[#This Row],[B2B]],6)),"")</f>
        <v>3691</v>
      </c>
      <c r="V242" s="6" t="str">
        <f>+IFERROR(VLOOKUP(T242,Auxiliar!$A:$C,2,0),"")</f>
        <v>CORE</v>
      </c>
      <c r="W242" s="7" t="str">
        <f>+IFERROR(VLOOKUP(T242,Auxiliar!$A:$C,3,0),"")</f>
        <v>0b 1% | 2b 5% | 4b 6%</v>
      </c>
      <c r="Y242" s="1">
        <v>10225</v>
      </c>
      <c r="Z242" s="1" t="s">
        <v>10</v>
      </c>
      <c r="AA242" s="6">
        <f>+IFERROR(VALUE(RIGHT(Tabla5[[#This Row],[B2B]],6)),"")</f>
        <v>10225</v>
      </c>
      <c r="AB242" s="6" t="str">
        <f>+IFERROR(VLOOKUP(Z242,Auxiliar!$A:$C,2,0),"")</f>
        <v>CORE</v>
      </c>
      <c r="AC242" s="7" t="str">
        <f>+IFERROR(VLOOKUP(Z242,Auxiliar!$A:$C,3,0),"")</f>
        <v>0b 1% | 3b 4% | 5b 6%</v>
      </c>
      <c r="AK242" s="1">
        <v>3533</v>
      </c>
      <c r="AL242" s="1" t="s">
        <v>30</v>
      </c>
      <c r="AM242" s="6">
        <f>+IFERROR(VALUE(RIGHT(Tabla7[[#This Row],[B2B]],6)),"")</f>
        <v>3533</v>
      </c>
      <c r="AN242" s="6" t="str">
        <f>+IFERROR(VLOOKUP(AL242,Auxiliar!$A:$C,2,0),"")</f>
        <v>LATONES</v>
      </c>
      <c r="AO242" s="7" t="str">
        <f>+IFERROR(VLOOKUP(AL242,Auxiliar!$A:$C,3,0),"")</f>
        <v>1b 4% | 5b 7% | 97b 0%</v>
      </c>
      <c r="AQ242" s="1">
        <v>5892</v>
      </c>
      <c r="AR242" s="1" t="s">
        <v>31</v>
      </c>
      <c r="AS242" s="6">
        <f>+IFERROR(VALUE(RIGHT(Tabla8[[#This Row],[B2B]],6)),"")</f>
        <v>5892</v>
      </c>
      <c r="AT242" s="6" t="str">
        <f>+IFERROR(VLOOKUP(AR242,Auxiliar!$A:$C,2,0),"")</f>
        <v>LATONES</v>
      </c>
      <c r="AU242" s="7" t="str">
        <f>+IFERROR(VLOOKUP(AR242,Auxiliar!$A:$C,3,0),"")</f>
        <v>2b 3% | 4b 5% | 5b 8% | 193 0%</v>
      </c>
      <c r="AW242" s="1"/>
      <c r="AX242" s="1" t="s">
        <v>32</v>
      </c>
      <c r="AY242" s="6" t="str">
        <f>+IFERROR(VALUE(RIGHT(Tabla9[[#This Row],[B2B]],6)),"")</f>
        <v/>
      </c>
      <c r="AZ242" s="6" t="str">
        <f>+IFERROR(VLOOKUP(AX242,Auxiliar!$A:$C,2,0),"")</f>
        <v>LATONES</v>
      </c>
      <c r="BA242" s="7" t="str">
        <f>+IFERROR(VLOOKUP(AX242,Auxiliar!$A:$C,3,0),"")</f>
        <v>2b 3% | 4b 4% | 6b 5% | 10b 8%  | 385b 0%</v>
      </c>
      <c r="BC242" s="1"/>
      <c r="BD242" s="1" t="s">
        <v>33</v>
      </c>
      <c r="BE242" s="6" t="str">
        <f>+IFERROR(VALUE(RIGHT(Tabla10[[#This Row],[B2B]],6)),"")</f>
        <v/>
      </c>
      <c r="BF242" s="6" t="str">
        <f>+IFERROR(VLOOKUP(BD242,Auxiliar!$A:$C,2,0),"")</f>
        <v>LATONES</v>
      </c>
      <c r="BG242" s="7" t="str">
        <f>+IFERROR(VLOOKUP(BD242,Auxiliar!$A:$C,3,0),"")</f>
        <v>6b 4% | 12b 5% | 15b 8% | 385b 0%</v>
      </c>
      <c r="BI242" s="1"/>
      <c r="BJ242" s="1"/>
      <c r="BK242" s="6" t="str">
        <f>+IFERROR(VALUE(RIGHT(Tabla11[[#This Row],[B2B]],6)),"")</f>
        <v/>
      </c>
      <c r="BL242" s="6" t="str">
        <f>+IFERROR(VLOOKUP(BJ242,Auxiliar!$A:$C,2,0),"")</f>
        <v/>
      </c>
      <c r="BM242" s="7" t="str">
        <f>+IFERROR(VLOOKUP(BJ242,Auxiliar!$A:$C,3,0),"")</f>
        <v/>
      </c>
      <c r="BO242" s="1">
        <v>5141</v>
      </c>
      <c r="BP242" s="1" t="s">
        <v>39</v>
      </c>
      <c r="BQ242" s="6">
        <f>+IFERROR(VALUE(RIGHT(Tabla12[[#This Row],[B2B]],6)),"")</f>
        <v>5141</v>
      </c>
      <c r="BR242" s="6" t="str">
        <f>+IFERROR(VLOOKUP(BP242,Auxiliar!$A:$C,2,0),"")</f>
        <v>VALUE LITRO</v>
      </c>
      <c r="BS242" s="7" t="str">
        <f>+IFERROR(VLOOKUP(BP242,Auxiliar!$A:$C,3,0),"")</f>
        <v>1b 12%</v>
      </c>
      <c r="CA242" s="1">
        <v>2948</v>
      </c>
      <c r="CB242" s="1" t="s">
        <v>35</v>
      </c>
      <c r="CC242" s="6">
        <f>+IFERROR(VALUE(RIGHT(Tabla14[[#This Row],[B2B]],6)),"")</f>
        <v>2948</v>
      </c>
      <c r="CD242" s="6" t="str">
        <f>+IFERROR(VLOOKUP(CB242,Auxiliar!$A:$C,2,0),"")</f>
        <v>Corona 710cc</v>
      </c>
      <c r="CE242" s="7" t="str">
        <f>+IFERROR(VLOOKUP(CB242,Auxiliar!$A:$C,3,0),"")</f>
        <v>1b 10% | 85b 0%</v>
      </c>
      <c r="CG242" s="1"/>
      <c r="CH242" s="1"/>
      <c r="CI242" s="6" t="str">
        <f>+IFERROR(VALUE(RIGHT(Tabla15[[#This Row],[B2B]],6)),"")</f>
        <v/>
      </c>
      <c r="CJ242" s="6" t="str">
        <f>+IFERROR(VLOOKUP(CH242,Auxiliar!$A:$C,2,0),"")</f>
        <v/>
      </c>
      <c r="CK242" s="7" t="str">
        <f>+IFERROR(VLOOKUP(CH242,Auxiliar!$A:$C,3,0),"")</f>
        <v/>
      </c>
      <c r="CM242" s="1">
        <v>2896</v>
      </c>
      <c r="CN242" s="1" t="s">
        <v>20</v>
      </c>
      <c r="CO242" s="6">
        <v>2896</v>
      </c>
      <c r="CP242" s="6" t="s">
        <v>20</v>
      </c>
      <c r="CQ242" s="7" t="s">
        <v>21</v>
      </c>
      <c r="CS242" s="1"/>
      <c r="CT242" s="1"/>
      <c r="CU242" s="6" t="str">
        <f>+IFERROR(VALUE(RIGHT(Tabla17[[#This Row],[B2B]],6)),"")</f>
        <v/>
      </c>
      <c r="CV242" s="6" t="str">
        <f>+IFERROR(VLOOKUP(CT242,Auxiliar!$A:$C,2,0),"")</f>
        <v/>
      </c>
      <c r="CW242" s="7" t="str">
        <f>+IFERROR(VLOOKUP(CT242,Auxiliar!$A:$C,3,0),"")</f>
        <v/>
      </c>
      <c r="CY242" s="1">
        <v>2896</v>
      </c>
      <c r="CZ242" s="1" t="s">
        <v>16</v>
      </c>
      <c r="DA242" s="6">
        <f>+IFERROR(VALUE(RIGHT(Tabla18[[#This Row],[B2B]],6)),"")</f>
        <v>2896</v>
      </c>
      <c r="DB242" s="6" t="str">
        <f>+IFERROR(VLOOKUP(CZ242,Auxiliar!$A:$C,2,0),"")</f>
        <v>PREMIUM</v>
      </c>
      <c r="DC242" s="7" t="str">
        <f>+IFERROR(VLOOKUP(CZ242,Auxiliar!$A:$C,3,0),"")</f>
        <v>0b 0% | 2b 2% | 5b 3,5% | 10b 5%</v>
      </c>
      <c r="DE242" s="1">
        <v>2896</v>
      </c>
      <c r="DF242" s="1" t="s">
        <v>19</v>
      </c>
      <c r="DG242" s="6">
        <f>+IFERROR(VALUE(RIGHT(Tabla19[[#This Row],[B2B]],6)),"")</f>
        <v>2896</v>
      </c>
      <c r="DH242" s="6" t="str">
        <f>+IFERROR(VLOOKUP(DF242,Auxiliar!$A:$C,2,0),"")</f>
        <v>MICHELOB</v>
      </c>
      <c r="DI242" s="7" t="str">
        <f>+IFERROR(VLOOKUP(DF242,Auxiliar!$A:$C,3,0),"")</f>
        <v>1b 7% | 3b 22% | 8b 27%</v>
      </c>
      <c r="DK242" s="1"/>
      <c r="DL242" s="1"/>
      <c r="DM242" s="6" t="str">
        <f>+IFERROR(VALUE(RIGHT(Tabla20[[#This Row],[B2B]],6)),"")</f>
        <v/>
      </c>
      <c r="DN242" s="6" t="str">
        <f>+IFERROR(VLOOKUP(DL242,Auxiliar!$A:$C,2,0),"")</f>
        <v/>
      </c>
      <c r="DO242" s="7" t="str">
        <f>+IFERROR(VLOOKUP(DL242,Auxiliar!$A:$C,3,0),"")</f>
        <v/>
      </c>
      <c r="DQ242" s="1">
        <v>2898</v>
      </c>
      <c r="DR242" s="12" t="s">
        <v>24</v>
      </c>
      <c r="DS242" s="6">
        <f>+IFERROR(VALUE(RIGHT(Tabla21[[#This Row],[B2B]],6)),"")</f>
        <v>2898</v>
      </c>
      <c r="DT242" s="6" t="str">
        <f>+IFERROR(VLOOKUP(DR242,Auxiliar!$A:$C,2,0),"")</f>
        <v>CORONA PORRON</v>
      </c>
      <c r="DU242" s="7" t="str">
        <f>+IFERROR(VLOOKUP(DR242,Auxiliar!$A:$C,3,0),"")</f>
        <v>1b 5% | 20b 0%</v>
      </c>
      <c r="DW242" s="1">
        <v>5148</v>
      </c>
      <c r="DX242" s="12" t="s">
        <v>43</v>
      </c>
      <c r="DY242" s="6">
        <f>+IFERROR(VALUE(RIGHT(Tabla22[[#This Row],[B2B]],6)),"")</f>
        <v>5148</v>
      </c>
      <c r="DZ242" s="6" t="str">
        <f>+IFERROR(VLOOKUP(DX242,Auxiliar!$A:$C,2,0),"")</f>
        <v xml:space="preserve">VALUE LATA </v>
      </c>
      <c r="EA242" s="7" t="str">
        <f>+IFERROR(VLOOKUP(DX242,Auxiliar!$A:$C,3,0),"")</f>
        <v>1b 15% | 100b 18%</v>
      </c>
      <c r="EC242" s="1">
        <v>5139</v>
      </c>
      <c r="ED242" s="12" t="s">
        <v>47</v>
      </c>
      <c r="EE242" s="6">
        <f>+IFERROR(VALUE(RIGHT(Tabla23[[#This Row],[B2B]],6)),"")</f>
        <v>5139</v>
      </c>
      <c r="EF242" s="6" t="str">
        <f>+IFERROR(VLOOKUP(ED242,Auxiliar!$A:$C,2,0),"")</f>
        <v>VALUE LATON</v>
      </c>
      <c r="EG242" s="7" t="str">
        <f>+IFERROR(VLOOKUP(ED242,Auxiliar!$A:$C,3,0),"")</f>
        <v>1b 10% | 5b 15% | 192b 0%</v>
      </c>
      <c r="EI242" s="1"/>
      <c r="EJ242" s="12"/>
      <c r="EK242" s="6" t="str">
        <f>+IFERROR(VALUE(RIGHT(Tabla24[[#This Row],[B2B]],6)),"")</f>
        <v/>
      </c>
      <c r="EL242" s="6" t="str">
        <f>+IFERROR(VLOOKUP(EJ242,Auxiliar!$A:$C,2,0),"")</f>
        <v/>
      </c>
      <c r="EM242" s="7" t="str">
        <f>+IFERROR(VLOOKUP(EJ242,Auxiliar!$A:$C,3,0),"")</f>
        <v/>
      </c>
      <c r="EO242" s="1"/>
      <c r="EP242" s="12"/>
      <c r="EQ242" s="6" t="str">
        <f>+IFERROR(VALUE(RIGHT(Tabla25[[#This Row],[B2B]],6)),"")</f>
        <v/>
      </c>
      <c r="ER242" s="6" t="str">
        <f>+IFERROR(VLOOKUP(EP242,Auxiliar!$A:$C,2,0),"")</f>
        <v/>
      </c>
      <c r="ES242" s="7" t="str">
        <f>+IFERROR(VLOOKUP(EP242,Auxiliar!$A:$C,3,0),"")</f>
        <v/>
      </c>
      <c r="EU242" s="1"/>
      <c r="EV242" s="12"/>
      <c r="EW242" s="6" t="str">
        <f>+IFERROR(VALUE(RIGHT(Tabla26[[#This Row],[B2B]],6)),"")</f>
        <v/>
      </c>
      <c r="EX242" s="6" t="str">
        <f>+IFERROR(VLOOKUP(EV242,Auxiliar!$A:$C,2,0),"")</f>
        <v/>
      </c>
      <c r="EY242" s="7" t="str">
        <f>+IFERROR(VLOOKUP(EV242,Auxiliar!$A:$C,3,0),"")</f>
        <v/>
      </c>
      <c r="EZ242" s="1"/>
      <c r="FA242" s="12"/>
      <c r="FB242" s="6" t="str">
        <f>+IFERROR(VALUE(RIGHT(Tabla27[[#This Row],[B2B]],6)),"")</f>
        <v/>
      </c>
      <c r="FC242" s="6" t="str">
        <f>+IFERROR(VLOOKUP(FA242,Auxiliar!$A:$C,2,0),"")</f>
        <v/>
      </c>
      <c r="FD242" s="7" t="str">
        <f>+IFERROR(VLOOKUP(FA242,Auxiliar!$A:$C,3,0),"")</f>
        <v/>
      </c>
      <c r="FE242" s="1"/>
      <c r="FF242" s="12"/>
      <c r="FG242" s="6" t="str">
        <f>+IFERROR(VALUE(RIGHT(Tabla28[[#This Row],[B2B]],6)),"")</f>
        <v/>
      </c>
      <c r="FH242" s="6" t="str">
        <f>+IFERROR(VLOOKUP(FF242,Auxiliar!$A:$C,2,0),"")</f>
        <v/>
      </c>
      <c r="FI242" s="7" t="str">
        <f>+IFERROR(VLOOKUP(FF242,Auxiliar!$A:$C,3,0),"")</f>
        <v/>
      </c>
      <c r="FJ242" s="1"/>
      <c r="FK242" s="12"/>
      <c r="FL242" s="6" t="str">
        <f>+IFERROR(VALUE(RIGHT(Tabla29[[#This Row],[B2B]],6)),"")</f>
        <v/>
      </c>
      <c r="FM242" s="6" t="str">
        <f>+IFERROR(VLOOKUP(FK242,Auxiliar!$A:$C,2,0),"")</f>
        <v/>
      </c>
      <c r="FN242" s="7" t="str">
        <f>+IFERROR(VLOOKUP(FK242,Auxiliar!$A:$C,3,0),"")</f>
        <v/>
      </c>
      <c r="FO242" s="1"/>
      <c r="FP242" s="12"/>
      <c r="FQ242" s="6" t="str">
        <f>+IFERROR(VALUE(RIGHT(Tabla30[[#This Row],[B2B]],6)),"")</f>
        <v/>
      </c>
      <c r="FR242" s="6" t="str">
        <f>+IFERROR(VLOOKUP(FP242,Auxiliar!$A:$C,2,0),"")</f>
        <v/>
      </c>
      <c r="FS242" s="7"/>
      <c r="FT242" s="1"/>
      <c r="FU242" s="12"/>
      <c r="FV242" s="6" t="str">
        <f>+IFERROR(VALUE(RIGHT(Tabla31[[#This Row],[B2B]],6)),"")</f>
        <v/>
      </c>
      <c r="FW242" s="6" t="str">
        <f>+IFERROR(VLOOKUP(FU242,Auxiliar!$A:$C,2,0),"")</f>
        <v/>
      </c>
      <c r="FX242" s="7" t="str">
        <f>+IFERROR(VLOOKUP(FU242,Auxiliar!$A:$C,3,0),"")</f>
        <v/>
      </c>
      <c r="FY242" s="1"/>
      <c r="FZ242" s="12"/>
      <c r="GA242" s="6" t="str">
        <f>+IFERROR(VALUE(RIGHT(Tabla32[[#This Row],[B2B]],6)),"")</f>
        <v/>
      </c>
      <c r="GB242" s="6" t="str">
        <f>+IFERROR(VLOOKUP(FZ242,Auxiliar!$A:$C,2,0),"")</f>
        <v/>
      </c>
      <c r="GC242" s="7" t="str">
        <f>+IFERROR(VLOOKUP(FZ242,Auxiliar!$A:$C,3,0),"")</f>
        <v/>
      </c>
      <c r="GD242" s="1"/>
      <c r="GE242" s="12"/>
      <c r="GF242" s="6" t="str">
        <f>+IFERROR(VALUE(RIGHT(Tabla33[[#This Row],[B2B]],6)),"")</f>
        <v/>
      </c>
      <c r="GG242" s="6" t="str">
        <f>+IFERROR(VLOOKUP(GE242,Auxiliar!$A:$C,2,0),"")</f>
        <v/>
      </c>
      <c r="GH242" s="7" t="str">
        <f>+IFERROR(VLOOKUP(GE242,Auxiliar!$A:$C,3,0),"")</f>
        <v/>
      </c>
    </row>
    <row r="243" spans="1:190" x14ac:dyDescent="0.25">
      <c r="A243" s="1"/>
      <c r="B243" s="1"/>
      <c r="C243" t="str">
        <f>+IFERROR(VALUE(RIGHT(Tabla1[[#This Row],[B2B]],6)),"")</f>
        <v/>
      </c>
      <c r="D243" t="str">
        <f>+IFERROR(VLOOKUP(B243,Auxiliar!$A:$C,2,0),"")</f>
        <v/>
      </c>
      <c r="E243" s="5" t="str">
        <f>+IFERROR(VLOOKUP(B243,Auxiliar!$A:$C,3,0),"")</f>
        <v/>
      </c>
      <c r="S243" s="1">
        <v>3694</v>
      </c>
      <c r="T243" s="1" t="s">
        <v>9</v>
      </c>
      <c r="U243" s="6">
        <f>+IFERROR(VALUE(RIGHT(Tabla4[[#This Row],[B2B]],6)),"")</f>
        <v>3694</v>
      </c>
      <c r="V243" s="6" t="str">
        <f>+IFERROR(VLOOKUP(T243,Auxiliar!$A:$C,2,0),"")</f>
        <v>CORE</v>
      </c>
      <c r="W243" s="7" t="str">
        <f>+IFERROR(VLOOKUP(T243,Auxiliar!$A:$C,3,0),"")</f>
        <v>0b 1% | 2b 5% | 4b 6%</v>
      </c>
      <c r="Y243" s="1">
        <v>10277</v>
      </c>
      <c r="Z243" s="1" t="s">
        <v>10</v>
      </c>
      <c r="AA243" s="6">
        <f>+IFERROR(VALUE(RIGHT(Tabla5[[#This Row],[B2B]],6)),"")</f>
        <v>10277</v>
      </c>
      <c r="AB243" s="6" t="str">
        <f>+IFERROR(VLOOKUP(Z243,Auxiliar!$A:$C,2,0),"")</f>
        <v>CORE</v>
      </c>
      <c r="AC243" s="7" t="str">
        <f>+IFERROR(VLOOKUP(Z243,Auxiliar!$A:$C,3,0),"")</f>
        <v>0b 1% | 3b 4% | 5b 6%</v>
      </c>
      <c r="AK243" s="1">
        <v>3536</v>
      </c>
      <c r="AL243" s="1" t="s">
        <v>30</v>
      </c>
      <c r="AM243" s="6">
        <f>+IFERROR(VALUE(RIGHT(Tabla7[[#This Row],[B2B]],6)),"")</f>
        <v>3536</v>
      </c>
      <c r="AN243" s="6" t="str">
        <f>+IFERROR(VLOOKUP(AL243,Auxiliar!$A:$C,2,0),"")</f>
        <v>LATONES</v>
      </c>
      <c r="AO243" s="7" t="str">
        <f>+IFERROR(VLOOKUP(AL243,Auxiliar!$A:$C,3,0),"")</f>
        <v>1b 4% | 5b 7% | 97b 0%</v>
      </c>
      <c r="AQ243" s="1">
        <v>5894</v>
      </c>
      <c r="AR243" s="1" t="s">
        <v>31</v>
      </c>
      <c r="AS243" s="6">
        <f>+IFERROR(VALUE(RIGHT(Tabla8[[#This Row],[B2B]],6)),"")</f>
        <v>5894</v>
      </c>
      <c r="AT243" s="6" t="str">
        <f>+IFERROR(VLOOKUP(AR243,Auxiliar!$A:$C,2,0),"")</f>
        <v>LATONES</v>
      </c>
      <c r="AU243" s="7" t="str">
        <f>+IFERROR(VLOOKUP(AR243,Auxiliar!$A:$C,3,0),"")</f>
        <v>2b 3% | 4b 5% | 5b 8% | 193 0%</v>
      </c>
      <c r="AW243" s="1"/>
      <c r="AX243" s="1" t="s">
        <v>32</v>
      </c>
      <c r="AY243" s="6" t="str">
        <f>+IFERROR(VALUE(RIGHT(Tabla9[[#This Row],[B2B]],6)),"")</f>
        <v/>
      </c>
      <c r="AZ243" s="6" t="str">
        <f>+IFERROR(VLOOKUP(AX243,Auxiliar!$A:$C,2,0),"")</f>
        <v>LATONES</v>
      </c>
      <c r="BA243" s="7" t="str">
        <f>+IFERROR(VLOOKUP(AX243,Auxiliar!$A:$C,3,0),"")</f>
        <v>2b 3% | 4b 4% | 6b 5% | 10b 8%  | 385b 0%</v>
      </c>
      <c r="BC243" s="1"/>
      <c r="BD243" s="1" t="s">
        <v>33</v>
      </c>
      <c r="BE243" s="6" t="str">
        <f>+IFERROR(VALUE(RIGHT(Tabla10[[#This Row],[B2B]],6)),"")</f>
        <v/>
      </c>
      <c r="BF243" s="6" t="str">
        <f>+IFERROR(VLOOKUP(BD243,Auxiliar!$A:$C,2,0),"")</f>
        <v>LATONES</v>
      </c>
      <c r="BG243" s="7" t="str">
        <f>+IFERROR(VLOOKUP(BD243,Auxiliar!$A:$C,3,0),"")</f>
        <v>6b 4% | 12b 5% | 15b 8% | 385b 0%</v>
      </c>
      <c r="BI243" s="1"/>
      <c r="BJ243" s="1"/>
      <c r="BK243" s="6" t="str">
        <f>+IFERROR(VALUE(RIGHT(Tabla11[[#This Row],[B2B]],6)),"")</f>
        <v/>
      </c>
      <c r="BL243" s="6" t="str">
        <f>+IFERROR(VLOOKUP(BJ243,Auxiliar!$A:$C,2,0),"")</f>
        <v/>
      </c>
      <c r="BM243" s="7" t="str">
        <f>+IFERROR(VLOOKUP(BJ243,Auxiliar!$A:$C,3,0),"")</f>
        <v/>
      </c>
      <c r="BO243" s="1">
        <v>6126</v>
      </c>
      <c r="BP243" s="1" t="s">
        <v>39</v>
      </c>
      <c r="BQ243" s="6">
        <f>+IFERROR(VALUE(RIGHT(Tabla12[[#This Row],[B2B]],6)),"")</f>
        <v>6126</v>
      </c>
      <c r="BR243" s="6" t="str">
        <f>+IFERROR(VLOOKUP(BP243,Auxiliar!$A:$C,2,0),"")</f>
        <v>VALUE LITRO</v>
      </c>
      <c r="BS243" s="7" t="str">
        <f>+IFERROR(VLOOKUP(BP243,Auxiliar!$A:$C,3,0),"")</f>
        <v>1b 12%</v>
      </c>
      <c r="CA243" s="1">
        <v>2976</v>
      </c>
      <c r="CB243" s="1" t="s">
        <v>35</v>
      </c>
      <c r="CC243" s="6">
        <f>+IFERROR(VALUE(RIGHT(Tabla14[[#This Row],[B2B]],6)),"")</f>
        <v>2976</v>
      </c>
      <c r="CD243" s="6" t="str">
        <f>+IFERROR(VLOOKUP(CB243,Auxiliar!$A:$C,2,0),"")</f>
        <v>Corona 710cc</v>
      </c>
      <c r="CE243" s="7" t="str">
        <f>+IFERROR(VLOOKUP(CB243,Auxiliar!$A:$C,3,0),"")</f>
        <v>1b 10% | 85b 0%</v>
      </c>
      <c r="CG243" s="1"/>
      <c r="CH243" s="1"/>
      <c r="CI243" s="6" t="str">
        <f>+IFERROR(VALUE(RIGHT(Tabla15[[#This Row],[B2B]],6)),"")</f>
        <v/>
      </c>
      <c r="CJ243" s="6" t="str">
        <f>+IFERROR(VLOOKUP(CH243,Auxiliar!$A:$C,2,0),"")</f>
        <v/>
      </c>
      <c r="CK243" s="7" t="str">
        <f>+IFERROR(VLOOKUP(CH243,Auxiliar!$A:$C,3,0),"")</f>
        <v/>
      </c>
      <c r="CM243" s="1">
        <v>2898</v>
      </c>
      <c r="CN243" s="1" t="s">
        <v>20</v>
      </c>
      <c r="CO243" s="6">
        <v>2898</v>
      </c>
      <c r="CP243" s="6" t="s">
        <v>20</v>
      </c>
      <c r="CQ243" s="7" t="s">
        <v>21</v>
      </c>
      <c r="CS243" s="1"/>
      <c r="CT243" s="1"/>
      <c r="CU243" s="6" t="str">
        <f>+IFERROR(VALUE(RIGHT(Tabla17[[#This Row],[B2B]],6)),"")</f>
        <v/>
      </c>
      <c r="CV243" s="6" t="str">
        <f>+IFERROR(VLOOKUP(CT243,Auxiliar!$A:$C,2,0),"")</f>
        <v/>
      </c>
      <c r="CW243" s="7" t="str">
        <f>+IFERROR(VLOOKUP(CT243,Auxiliar!$A:$C,3,0),"")</f>
        <v/>
      </c>
      <c r="CY243" s="1">
        <v>2898</v>
      </c>
      <c r="CZ243" s="1" t="s">
        <v>16</v>
      </c>
      <c r="DA243" s="6">
        <f>+IFERROR(VALUE(RIGHT(Tabla18[[#This Row],[B2B]],6)),"")</f>
        <v>2898</v>
      </c>
      <c r="DB243" s="6" t="str">
        <f>+IFERROR(VLOOKUP(CZ243,Auxiliar!$A:$C,2,0),"")</f>
        <v>PREMIUM</v>
      </c>
      <c r="DC243" s="7" t="str">
        <f>+IFERROR(VLOOKUP(CZ243,Auxiliar!$A:$C,3,0),"")</f>
        <v>0b 0% | 2b 2% | 5b 3,5% | 10b 5%</v>
      </c>
      <c r="DE243" s="1">
        <v>2898</v>
      </c>
      <c r="DF243" s="1" t="s">
        <v>19</v>
      </c>
      <c r="DG243" s="6">
        <f>+IFERROR(VALUE(RIGHT(Tabla19[[#This Row],[B2B]],6)),"")</f>
        <v>2898</v>
      </c>
      <c r="DH243" s="6" t="str">
        <f>+IFERROR(VLOOKUP(DF243,Auxiliar!$A:$C,2,0),"")</f>
        <v>MICHELOB</v>
      </c>
      <c r="DI243" s="7" t="str">
        <f>+IFERROR(VLOOKUP(DF243,Auxiliar!$A:$C,3,0),"")</f>
        <v>1b 7% | 3b 22% | 8b 27%</v>
      </c>
      <c r="DK243" s="1"/>
      <c r="DL243" s="1"/>
      <c r="DM243" s="6" t="str">
        <f>+IFERROR(VALUE(RIGHT(Tabla20[[#This Row],[B2B]],6)),"")</f>
        <v/>
      </c>
      <c r="DN243" s="6" t="str">
        <f>+IFERROR(VLOOKUP(DL243,Auxiliar!$A:$C,2,0),"")</f>
        <v/>
      </c>
      <c r="DO243" s="7" t="str">
        <f>+IFERROR(VLOOKUP(DL243,Auxiliar!$A:$C,3,0),"")</f>
        <v/>
      </c>
      <c r="DQ243" s="1">
        <v>2899</v>
      </c>
      <c r="DR243" s="12" t="s">
        <v>24</v>
      </c>
      <c r="DS243" s="6">
        <f>+IFERROR(VALUE(RIGHT(Tabla21[[#This Row],[B2B]],6)),"")</f>
        <v>2899</v>
      </c>
      <c r="DT243" s="6" t="str">
        <f>+IFERROR(VLOOKUP(DR243,Auxiliar!$A:$C,2,0),"")</f>
        <v>CORONA PORRON</v>
      </c>
      <c r="DU243" s="7" t="str">
        <f>+IFERROR(VLOOKUP(DR243,Auxiliar!$A:$C,3,0),"")</f>
        <v>1b 5% | 20b 0%</v>
      </c>
      <c r="DW243" s="1">
        <v>5150</v>
      </c>
      <c r="DX243" s="12" t="s">
        <v>43</v>
      </c>
      <c r="DY243" s="6">
        <f>+IFERROR(VALUE(RIGHT(Tabla22[[#This Row],[B2B]],6)),"")</f>
        <v>5150</v>
      </c>
      <c r="DZ243" s="6" t="str">
        <f>+IFERROR(VLOOKUP(DX243,Auxiliar!$A:$C,2,0),"")</f>
        <v xml:space="preserve">VALUE LATA </v>
      </c>
      <c r="EA243" s="7" t="str">
        <f>+IFERROR(VLOOKUP(DX243,Auxiliar!$A:$C,3,0),"")</f>
        <v>1b 15% | 100b 18%</v>
      </c>
      <c r="EC243" s="1">
        <v>5141</v>
      </c>
      <c r="ED243" s="12" t="s">
        <v>47</v>
      </c>
      <c r="EE243" s="6">
        <f>+IFERROR(VALUE(RIGHT(Tabla23[[#This Row],[B2B]],6)),"")</f>
        <v>5141</v>
      </c>
      <c r="EF243" s="6" t="str">
        <f>+IFERROR(VLOOKUP(ED243,Auxiliar!$A:$C,2,0),"")</f>
        <v>VALUE LATON</v>
      </c>
      <c r="EG243" s="7" t="str">
        <f>+IFERROR(VLOOKUP(ED243,Auxiliar!$A:$C,3,0),"")</f>
        <v>1b 10% | 5b 15% | 192b 0%</v>
      </c>
      <c r="EI243" s="1"/>
      <c r="EJ243" s="12"/>
      <c r="EK243" s="6" t="str">
        <f>+IFERROR(VALUE(RIGHT(Tabla24[[#This Row],[B2B]],6)),"")</f>
        <v/>
      </c>
      <c r="EL243" s="6" t="str">
        <f>+IFERROR(VLOOKUP(EJ243,Auxiliar!$A:$C,2,0),"")</f>
        <v/>
      </c>
      <c r="EM243" s="7" t="str">
        <f>+IFERROR(VLOOKUP(EJ243,Auxiliar!$A:$C,3,0),"")</f>
        <v/>
      </c>
      <c r="EO243" s="1"/>
      <c r="EP243" s="12"/>
      <c r="EQ243" s="6" t="str">
        <f>+IFERROR(VALUE(RIGHT(Tabla25[[#This Row],[B2B]],6)),"")</f>
        <v/>
      </c>
      <c r="ER243" s="6" t="str">
        <f>+IFERROR(VLOOKUP(EP243,Auxiliar!$A:$C,2,0),"")</f>
        <v/>
      </c>
      <c r="ES243" s="7" t="str">
        <f>+IFERROR(VLOOKUP(EP243,Auxiliar!$A:$C,3,0),"")</f>
        <v/>
      </c>
      <c r="EU243" s="1"/>
      <c r="EV243" s="12"/>
      <c r="EW243" s="6" t="str">
        <f>+IFERROR(VALUE(RIGHT(Tabla26[[#This Row],[B2B]],6)),"")</f>
        <v/>
      </c>
      <c r="EX243" s="6" t="str">
        <f>+IFERROR(VLOOKUP(EV243,Auxiliar!$A:$C,2,0),"")</f>
        <v/>
      </c>
      <c r="EY243" s="7" t="str">
        <f>+IFERROR(VLOOKUP(EV243,Auxiliar!$A:$C,3,0),"")</f>
        <v/>
      </c>
      <c r="EZ243" s="1"/>
      <c r="FA243" s="12"/>
      <c r="FB243" s="6" t="str">
        <f>+IFERROR(VALUE(RIGHT(Tabla27[[#This Row],[B2B]],6)),"")</f>
        <v/>
      </c>
      <c r="FC243" s="6" t="str">
        <f>+IFERROR(VLOOKUP(FA243,Auxiliar!$A:$C,2,0),"")</f>
        <v/>
      </c>
      <c r="FD243" s="7" t="str">
        <f>+IFERROR(VLOOKUP(FA243,Auxiliar!$A:$C,3,0),"")</f>
        <v/>
      </c>
      <c r="FE243" s="1"/>
      <c r="FF243" s="12"/>
      <c r="FG243" s="6" t="str">
        <f>+IFERROR(VALUE(RIGHT(Tabla28[[#This Row],[B2B]],6)),"")</f>
        <v/>
      </c>
      <c r="FH243" s="6" t="str">
        <f>+IFERROR(VLOOKUP(FF243,Auxiliar!$A:$C,2,0),"")</f>
        <v/>
      </c>
      <c r="FI243" s="7" t="str">
        <f>+IFERROR(VLOOKUP(FF243,Auxiliar!$A:$C,3,0),"")</f>
        <v/>
      </c>
      <c r="FJ243" s="1"/>
      <c r="FK243" s="12"/>
      <c r="FL243" s="6" t="str">
        <f>+IFERROR(VALUE(RIGHT(Tabla29[[#This Row],[B2B]],6)),"")</f>
        <v/>
      </c>
      <c r="FM243" s="6" t="str">
        <f>+IFERROR(VLOOKUP(FK243,Auxiliar!$A:$C,2,0),"")</f>
        <v/>
      </c>
      <c r="FN243" s="7" t="str">
        <f>+IFERROR(VLOOKUP(FK243,Auxiliar!$A:$C,3,0),"")</f>
        <v/>
      </c>
      <c r="FO243" s="1"/>
      <c r="FP243" s="12"/>
      <c r="FQ243" s="6" t="str">
        <f>+IFERROR(VALUE(RIGHT(Tabla30[[#This Row],[B2B]],6)),"")</f>
        <v/>
      </c>
      <c r="FR243" s="6" t="str">
        <f>+IFERROR(VLOOKUP(FP243,Auxiliar!$A:$C,2,0),"")</f>
        <v/>
      </c>
      <c r="FS243" s="7"/>
      <c r="FT243" s="1"/>
      <c r="FU243" s="12"/>
      <c r="FV243" s="6" t="str">
        <f>+IFERROR(VALUE(RIGHT(Tabla31[[#This Row],[B2B]],6)),"")</f>
        <v/>
      </c>
      <c r="FW243" s="6" t="str">
        <f>+IFERROR(VLOOKUP(FU243,Auxiliar!$A:$C,2,0),"")</f>
        <v/>
      </c>
      <c r="FX243" s="7" t="str">
        <f>+IFERROR(VLOOKUP(FU243,Auxiliar!$A:$C,3,0),"")</f>
        <v/>
      </c>
      <c r="FY243" s="1"/>
      <c r="FZ243" s="12"/>
      <c r="GA243" s="6" t="str">
        <f>+IFERROR(VALUE(RIGHT(Tabla32[[#This Row],[B2B]],6)),"")</f>
        <v/>
      </c>
      <c r="GB243" s="6" t="str">
        <f>+IFERROR(VLOOKUP(FZ243,Auxiliar!$A:$C,2,0),"")</f>
        <v/>
      </c>
      <c r="GC243" s="7" t="str">
        <f>+IFERROR(VLOOKUP(FZ243,Auxiliar!$A:$C,3,0),"")</f>
        <v/>
      </c>
      <c r="GD243" s="1"/>
      <c r="GE243" s="12"/>
      <c r="GF243" s="6" t="str">
        <f>+IFERROR(VALUE(RIGHT(Tabla33[[#This Row],[B2B]],6)),"")</f>
        <v/>
      </c>
      <c r="GG243" s="6" t="str">
        <f>+IFERROR(VLOOKUP(GE243,Auxiliar!$A:$C,2,0),"")</f>
        <v/>
      </c>
      <c r="GH243" s="7" t="str">
        <f>+IFERROR(VLOOKUP(GE243,Auxiliar!$A:$C,3,0),"")</f>
        <v/>
      </c>
    </row>
    <row r="244" spans="1:190" x14ac:dyDescent="0.25">
      <c r="A244" s="1"/>
      <c r="B244" s="1"/>
      <c r="C244" t="str">
        <f>+IFERROR(VALUE(RIGHT(Tabla1[[#This Row],[B2B]],6)),"")</f>
        <v/>
      </c>
      <c r="D244" t="str">
        <f>+IFERROR(VLOOKUP(B244,Auxiliar!$A:$C,2,0),"")</f>
        <v/>
      </c>
      <c r="E244" s="5" t="str">
        <f>+IFERROR(VLOOKUP(B244,Auxiliar!$A:$C,3,0),"")</f>
        <v/>
      </c>
      <c r="S244" s="1">
        <v>3696</v>
      </c>
      <c r="T244" s="1" t="s">
        <v>9</v>
      </c>
      <c r="U244" s="6">
        <f>+IFERROR(VALUE(RIGHT(Tabla4[[#This Row],[B2B]],6)),"")</f>
        <v>3696</v>
      </c>
      <c r="V244" s="6" t="str">
        <f>+IFERROR(VLOOKUP(T244,Auxiliar!$A:$C,2,0),"")</f>
        <v>CORE</v>
      </c>
      <c r="W244" s="7" t="str">
        <f>+IFERROR(VLOOKUP(T244,Auxiliar!$A:$C,3,0),"")</f>
        <v>0b 1% | 2b 5% | 4b 6%</v>
      </c>
      <c r="Y244" s="1">
        <v>10287</v>
      </c>
      <c r="Z244" s="1" t="s">
        <v>10</v>
      </c>
      <c r="AA244" s="6">
        <f>+IFERROR(VALUE(RIGHT(Tabla5[[#This Row],[B2B]],6)),"")</f>
        <v>10287</v>
      </c>
      <c r="AB244" s="6" t="str">
        <f>+IFERROR(VLOOKUP(Z244,Auxiliar!$A:$C,2,0),"")</f>
        <v>CORE</v>
      </c>
      <c r="AC244" s="7" t="str">
        <f>+IFERROR(VLOOKUP(Z244,Auxiliar!$A:$C,3,0),"")</f>
        <v>0b 1% | 3b 4% | 5b 6%</v>
      </c>
      <c r="AK244" s="1">
        <v>3541</v>
      </c>
      <c r="AL244" s="1" t="s">
        <v>30</v>
      </c>
      <c r="AM244" s="6">
        <f>+IFERROR(VALUE(RIGHT(Tabla7[[#This Row],[B2B]],6)),"")</f>
        <v>3541</v>
      </c>
      <c r="AN244" s="6" t="str">
        <f>+IFERROR(VLOOKUP(AL244,Auxiliar!$A:$C,2,0),"")</f>
        <v>LATONES</v>
      </c>
      <c r="AO244" s="7" t="str">
        <f>+IFERROR(VLOOKUP(AL244,Auxiliar!$A:$C,3,0),"")</f>
        <v>1b 4% | 5b 7% | 97b 0%</v>
      </c>
      <c r="AQ244" s="1">
        <v>5915</v>
      </c>
      <c r="AR244" s="1" t="s">
        <v>31</v>
      </c>
      <c r="AS244" s="6">
        <f>+IFERROR(VALUE(RIGHT(Tabla8[[#This Row],[B2B]],6)),"")</f>
        <v>5915</v>
      </c>
      <c r="AT244" s="6" t="str">
        <f>+IFERROR(VLOOKUP(AR244,Auxiliar!$A:$C,2,0),"")</f>
        <v>LATONES</v>
      </c>
      <c r="AU244" s="7" t="str">
        <f>+IFERROR(VLOOKUP(AR244,Auxiliar!$A:$C,3,0),"")</f>
        <v>2b 3% | 4b 5% | 5b 8% | 193 0%</v>
      </c>
      <c r="AW244" s="1"/>
      <c r="AX244" s="1" t="s">
        <v>32</v>
      </c>
      <c r="AY244" s="6" t="str">
        <f>+IFERROR(VALUE(RIGHT(Tabla9[[#This Row],[B2B]],6)),"")</f>
        <v/>
      </c>
      <c r="AZ244" s="6" t="str">
        <f>+IFERROR(VLOOKUP(AX244,Auxiliar!$A:$C,2,0),"")</f>
        <v>LATONES</v>
      </c>
      <c r="BA244" s="7" t="str">
        <f>+IFERROR(VLOOKUP(AX244,Auxiliar!$A:$C,3,0),"")</f>
        <v>2b 3% | 4b 4% | 6b 5% | 10b 8%  | 385b 0%</v>
      </c>
      <c r="BC244" s="1"/>
      <c r="BD244" s="1" t="s">
        <v>33</v>
      </c>
      <c r="BE244" s="6" t="str">
        <f>+IFERROR(VALUE(RIGHT(Tabla10[[#This Row],[B2B]],6)),"")</f>
        <v/>
      </c>
      <c r="BF244" s="6" t="str">
        <f>+IFERROR(VLOOKUP(BD244,Auxiliar!$A:$C,2,0),"")</f>
        <v>LATONES</v>
      </c>
      <c r="BG244" s="7" t="str">
        <f>+IFERROR(VLOOKUP(BD244,Auxiliar!$A:$C,3,0),"")</f>
        <v>6b 4% | 12b 5% | 15b 8% | 385b 0%</v>
      </c>
      <c r="BI244" s="1"/>
      <c r="BJ244" s="1"/>
      <c r="BK244" s="6" t="str">
        <f>+IFERROR(VALUE(RIGHT(Tabla11[[#This Row],[B2B]],6)),"")</f>
        <v/>
      </c>
      <c r="BL244" s="6" t="str">
        <f>+IFERROR(VLOOKUP(BJ244,Auxiliar!$A:$C,2,0),"")</f>
        <v/>
      </c>
      <c r="BM244" s="7" t="str">
        <f>+IFERROR(VLOOKUP(BJ244,Auxiliar!$A:$C,3,0),"")</f>
        <v/>
      </c>
      <c r="BO244" s="1">
        <v>5148</v>
      </c>
      <c r="BP244" s="1" t="s">
        <v>39</v>
      </c>
      <c r="BQ244" s="6">
        <f>+IFERROR(VALUE(RIGHT(Tabla12[[#This Row],[B2B]],6)),"")</f>
        <v>5148</v>
      </c>
      <c r="BR244" s="6" t="str">
        <f>+IFERROR(VLOOKUP(BP244,Auxiliar!$A:$C,2,0),"")</f>
        <v>VALUE LITRO</v>
      </c>
      <c r="BS244" s="7" t="str">
        <f>+IFERROR(VLOOKUP(BP244,Auxiliar!$A:$C,3,0),"")</f>
        <v>1b 12%</v>
      </c>
      <c r="CA244" s="1">
        <v>2980</v>
      </c>
      <c r="CB244" s="1" t="s">
        <v>35</v>
      </c>
      <c r="CC244" s="6">
        <f>+IFERROR(VALUE(RIGHT(Tabla14[[#This Row],[B2B]],6)),"")</f>
        <v>2980</v>
      </c>
      <c r="CD244" s="6" t="str">
        <f>+IFERROR(VLOOKUP(CB244,Auxiliar!$A:$C,2,0),"")</f>
        <v>Corona 710cc</v>
      </c>
      <c r="CE244" s="7" t="str">
        <f>+IFERROR(VLOOKUP(CB244,Auxiliar!$A:$C,3,0),"")</f>
        <v>1b 10% | 85b 0%</v>
      </c>
      <c r="CG244" s="1"/>
      <c r="CH244" s="1"/>
      <c r="CI244" s="6" t="str">
        <f>+IFERROR(VALUE(RIGHT(Tabla15[[#This Row],[B2B]],6)),"")</f>
        <v/>
      </c>
      <c r="CJ244" s="6" t="str">
        <f>+IFERROR(VLOOKUP(CH244,Auxiliar!$A:$C,2,0),"")</f>
        <v/>
      </c>
      <c r="CK244" s="7" t="str">
        <f>+IFERROR(VLOOKUP(CH244,Auxiliar!$A:$C,3,0),"")</f>
        <v/>
      </c>
      <c r="CM244" s="1">
        <v>2899</v>
      </c>
      <c r="CN244" s="1" t="s">
        <v>20</v>
      </c>
      <c r="CO244" s="6">
        <v>2899</v>
      </c>
      <c r="CP244" s="6" t="s">
        <v>20</v>
      </c>
      <c r="CQ244" s="7" t="s">
        <v>21</v>
      </c>
      <c r="CS244" s="1"/>
      <c r="CT244" s="1"/>
      <c r="CU244" s="6" t="str">
        <f>+IFERROR(VALUE(RIGHT(Tabla17[[#This Row],[B2B]],6)),"")</f>
        <v/>
      </c>
      <c r="CV244" s="6" t="str">
        <f>+IFERROR(VLOOKUP(CT244,Auxiliar!$A:$C,2,0),"")</f>
        <v/>
      </c>
      <c r="CW244" s="7" t="str">
        <f>+IFERROR(VLOOKUP(CT244,Auxiliar!$A:$C,3,0),"")</f>
        <v/>
      </c>
      <c r="CY244" s="1">
        <v>2899</v>
      </c>
      <c r="CZ244" s="1" t="s">
        <v>16</v>
      </c>
      <c r="DA244" s="6">
        <f>+IFERROR(VALUE(RIGHT(Tabla18[[#This Row],[B2B]],6)),"")</f>
        <v>2899</v>
      </c>
      <c r="DB244" s="6" t="str">
        <f>+IFERROR(VLOOKUP(CZ244,Auxiliar!$A:$C,2,0),"")</f>
        <v>PREMIUM</v>
      </c>
      <c r="DC244" s="7" t="str">
        <f>+IFERROR(VLOOKUP(CZ244,Auxiliar!$A:$C,3,0),"")</f>
        <v>0b 0% | 2b 2% | 5b 3,5% | 10b 5%</v>
      </c>
      <c r="DE244" s="1">
        <v>2899</v>
      </c>
      <c r="DF244" s="1" t="s">
        <v>19</v>
      </c>
      <c r="DG244" s="6">
        <f>+IFERROR(VALUE(RIGHT(Tabla19[[#This Row],[B2B]],6)),"")</f>
        <v>2899</v>
      </c>
      <c r="DH244" s="6" t="str">
        <f>+IFERROR(VLOOKUP(DF244,Auxiliar!$A:$C,2,0),"")</f>
        <v>MICHELOB</v>
      </c>
      <c r="DI244" s="7" t="str">
        <f>+IFERROR(VLOOKUP(DF244,Auxiliar!$A:$C,3,0),"")</f>
        <v>1b 7% | 3b 22% | 8b 27%</v>
      </c>
      <c r="DK244" s="1"/>
      <c r="DL244" s="1"/>
      <c r="DM244" s="6" t="str">
        <f>+IFERROR(VALUE(RIGHT(Tabla20[[#This Row],[B2B]],6)),"")</f>
        <v/>
      </c>
      <c r="DN244" s="6" t="str">
        <f>+IFERROR(VLOOKUP(DL244,Auxiliar!$A:$C,2,0),"")</f>
        <v/>
      </c>
      <c r="DO244" s="7" t="str">
        <f>+IFERROR(VLOOKUP(DL244,Auxiliar!$A:$C,3,0),"")</f>
        <v/>
      </c>
      <c r="DQ244" s="1">
        <v>2906</v>
      </c>
      <c r="DR244" s="12" t="s">
        <v>24</v>
      </c>
      <c r="DS244" s="6">
        <f>+IFERROR(VALUE(RIGHT(Tabla21[[#This Row],[B2B]],6)),"")</f>
        <v>2906</v>
      </c>
      <c r="DT244" s="6" t="str">
        <f>+IFERROR(VLOOKUP(DR244,Auxiliar!$A:$C,2,0),"")</f>
        <v>CORONA PORRON</v>
      </c>
      <c r="DU244" s="7" t="str">
        <f>+IFERROR(VLOOKUP(DR244,Auxiliar!$A:$C,3,0),"")</f>
        <v>1b 5% | 20b 0%</v>
      </c>
      <c r="DW244" s="1">
        <v>5153</v>
      </c>
      <c r="DX244" s="12" t="s">
        <v>43</v>
      </c>
      <c r="DY244" s="6">
        <f>+IFERROR(VALUE(RIGHT(Tabla22[[#This Row],[B2B]],6)),"")</f>
        <v>5153</v>
      </c>
      <c r="DZ244" s="6" t="str">
        <f>+IFERROR(VLOOKUP(DX244,Auxiliar!$A:$C,2,0),"")</f>
        <v xml:space="preserve">VALUE LATA </v>
      </c>
      <c r="EA244" s="7" t="str">
        <f>+IFERROR(VLOOKUP(DX244,Auxiliar!$A:$C,3,0),"")</f>
        <v>1b 15% | 100b 18%</v>
      </c>
      <c r="EC244" s="1">
        <v>6126</v>
      </c>
      <c r="ED244" s="12" t="s">
        <v>47</v>
      </c>
      <c r="EE244" s="6">
        <f>+IFERROR(VALUE(RIGHT(Tabla23[[#This Row],[B2B]],6)),"")</f>
        <v>6126</v>
      </c>
      <c r="EF244" s="6" t="str">
        <f>+IFERROR(VLOOKUP(ED244,Auxiliar!$A:$C,2,0),"")</f>
        <v>VALUE LATON</v>
      </c>
      <c r="EG244" s="7" t="str">
        <f>+IFERROR(VLOOKUP(ED244,Auxiliar!$A:$C,3,0),"")</f>
        <v>1b 10% | 5b 15% | 192b 0%</v>
      </c>
      <c r="EI244" s="1"/>
      <c r="EJ244" s="12"/>
      <c r="EK244" s="6" t="str">
        <f>+IFERROR(VALUE(RIGHT(Tabla24[[#This Row],[B2B]],6)),"")</f>
        <v/>
      </c>
      <c r="EL244" s="6" t="str">
        <f>+IFERROR(VLOOKUP(EJ244,Auxiliar!$A:$C,2,0),"")</f>
        <v/>
      </c>
      <c r="EM244" s="7" t="str">
        <f>+IFERROR(VLOOKUP(EJ244,Auxiliar!$A:$C,3,0),"")</f>
        <v/>
      </c>
      <c r="EO244" s="1"/>
      <c r="EP244" s="12"/>
      <c r="EQ244" s="6" t="str">
        <f>+IFERROR(VALUE(RIGHT(Tabla25[[#This Row],[B2B]],6)),"")</f>
        <v/>
      </c>
      <c r="ER244" s="6" t="str">
        <f>+IFERROR(VLOOKUP(EP244,Auxiliar!$A:$C,2,0),"")</f>
        <v/>
      </c>
      <c r="ES244" s="7" t="str">
        <f>+IFERROR(VLOOKUP(EP244,Auxiliar!$A:$C,3,0),"")</f>
        <v/>
      </c>
      <c r="EU244" s="1"/>
      <c r="EV244" s="12"/>
      <c r="EW244" s="6" t="str">
        <f>+IFERROR(VALUE(RIGHT(Tabla26[[#This Row],[B2B]],6)),"")</f>
        <v/>
      </c>
      <c r="EX244" s="6" t="str">
        <f>+IFERROR(VLOOKUP(EV244,Auxiliar!$A:$C,2,0),"")</f>
        <v/>
      </c>
      <c r="EY244" s="7" t="str">
        <f>+IFERROR(VLOOKUP(EV244,Auxiliar!$A:$C,3,0),"")</f>
        <v/>
      </c>
      <c r="EZ244" s="1"/>
      <c r="FA244" s="12"/>
      <c r="FB244" s="6" t="str">
        <f>+IFERROR(VALUE(RIGHT(Tabla27[[#This Row],[B2B]],6)),"")</f>
        <v/>
      </c>
      <c r="FC244" s="6" t="str">
        <f>+IFERROR(VLOOKUP(FA244,Auxiliar!$A:$C,2,0),"")</f>
        <v/>
      </c>
      <c r="FD244" s="7" t="str">
        <f>+IFERROR(VLOOKUP(FA244,Auxiliar!$A:$C,3,0),"")</f>
        <v/>
      </c>
      <c r="FE244" s="1"/>
      <c r="FF244" s="12"/>
      <c r="FG244" s="6" t="str">
        <f>+IFERROR(VALUE(RIGHT(Tabla28[[#This Row],[B2B]],6)),"")</f>
        <v/>
      </c>
      <c r="FH244" s="6" t="str">
        <f>+IFERROR(VLOOKUP(FF244,Auxiliar!$A:$C,2,0),"")</f>
        <v/>
      </c>
      <c r="FI244" s="7" t="str">
        <f>+IFERROR(VLOOKUP(FF244,Auxiliar!$A:$C,3,0),"")</f>
        <v/>
      </c>
      <c r="FJ244" s="1"/>
      <c r="FK244" s="12"/>
      <c r="FL244" s="6" t="str">
        <f>+IFERROR(VALUE(RIGHT(Tabla29[[#This Row],[B2B]],6)),"")</f>
        <v/>
      </c>
      <c r="FM244" s="6" t="str">
        <f>+IFERROR(VLOOKUP(FK244,Auxiliar!$A:$C,2,0),"")</f>
        <v/>
      </c>
      <c r="FN244" s="7" t="str">
        <f>+IFERROR(VLOOKUP(FK244,Auxiliar!$A:$C,3,0),"")</f>
        <v/>
      </c>
      <c r="FO244" s="1"/>
      <c r="FP244" s="12"/>
      <c r="FQ244" s="6" t="str">
        <f>+IFERROR(VALUE(RIGHT(Tabla30[[#This Row],[B2B]],6)),"")</f>
        <v/>
      </c>
      <c r="FR244" s="6" t="str">
        <f>+IFERROR(VLOOKUP(FP244,Auxiliar!$A:$C,2,0),"")</f>
        <v/>
      </c>
      <c r="FS244" s="7"/>
      <c r="FT244" s="1"/>
      <c r="FU244" s="12"/>
      <c r="FV244" s="6" t="str">
        <f>+IFERROR(VALUE(RIGHT(Tabla31[[#This Row],[B2B]],6)),"")</f>
        <v/>
      </c>
      <c r="FW244" s="6" t="str">
        <f>+IFERROR(VLOOKUP(FU244,Auxiliar!$A:$C,2,0),"")</f>
        <v/>
      </c>
      <c r="FX244" s="7" t="str">
        <f>+IFERROR(VLOOKUP(FU244,Auxiliar!$A:$C,3,0),"")</f>
        <v/>
      </c>
      <c r="FY244" s="1"/>
      <c r="FZ244" s="12"/>
      <c r="GA244" s="6" t="str">
        <f>+IFERROR(VALUE(RIGHT(Tabla32[[#This Row],[B2B]],6)),"")</f>
        <v/>
      </c>
      <c r="GB244" s="6" t="str">
        <f>+IFERROR(VLOOKUP(FZ244,Auxiliar!$A:$C,2,0),"")</f>
        <v/>
      </c>
      <c r="GC244" s="7" t="str">
        <f>+IFERROR(VLOOKUP(FZ244,Auxiliar!$A:$C,3,0),"")</f>
        <v/>
      </c>
      <c r="GD244" s="1"/>
      <c r="GE244" s="12"/>
      <c r="GF244" s="6" t="str">
        <f>+IFERROR(VALUE(RIGHT(Tabla33[[#This Row],[B2B]],6)),"")</f>
        <v/>
      </c>
      <c r="GG244" s="6" t="str">
        <f>+IFERROR(VLOOKUP(GE244,Auxiliar!$A:$C,2,0),"")</f>
        <v/>
      </c>
      <c r="GH244" s="7" t="str">
        <f>+IFERROR(VLOOKUP(GE244,Auxiliar!$A:$C,3,0),"")</f>
        <v/>
      </c>
    </row>
    <row r="245" spans="1:190" x14ac:dyDescent="0.25">
      <c r="A245" s="1"/>
      <c r="B245" s="1"/>
      <c r="C245" t="str">
        <f>+IFERROR(VALUE(RIGHT(Tabla1[[#This Row],[B2B]],6)),"")</f>
        <v/>
      </c>
      <c r="D245" t="str">
        <f>+IFERROR(VLOOKUP(B245,Auxiliar!$A:$C,2,0),"")</f>
        <v/>
      </c>
      <c r="E245" s="5" t="str">
        <f>+IFERROR(VLOOKUP(B245,Auxiliar!$A:$C,3,0),"")</f>
        <v/>
      </c>
      <c r="S245" s="1">
        <v>3701</v>
      </c>
      <c r="T245" s="1" t="s">
        <v>9</v>
      </c>
      <c r="U245" s="6">
        <f>+IFERROR(VALUE(RIGHT(Tabla4[[#This Row],[B2B]],6)),"")</f>
        <v>3701</v>
      </c>
      <c r="V245" s="6" t="str">
        <f>+IFERROR(VLOOKUP(T245,Auxiliar!$A:$C,2,0),"")</f>
        <v>CORE</v>
      </c>
      <c r="W245" s="7" t="str">
        <f>+IFERROR(VLOOKUP(T245,Auxiliar!$A:$C,3,0),"")</f>
        <v>0b 1% | 2b 5% | 4b 6%</v>
      </c>
      <c r="Y245" s="1">
        <v>10325</v>
      </c>
      <c r="Z245" s="1" t="s">
        <v>10</v>
      </c>
      <c r="AA245" s="6">
        <f>+IFERROR(VALUE(RIGHT(Tabla5[[#This Row],[B2B]],6)),"")</f>
        <v>10325</v>
      </c>
      <c r="AB245" s="6" t="str">
        <f>+IFERROR(VLOOKUP(Z245,Auxiliar!$A:$C,2,0),"")</f>
        <v>CORE</v>
      </c>
      <c r="AC245" s="7" t="str">
        <f>+IFERROR(VLOOKUP(Z245,Auxiliar!$A:$C,3,0),"")</f>
        <v>0b 1% | 3b 4% | 5b 6%</v>
      </c>
      <c r="AK245" s="1">
        <v>3553</v>
      </c>
      <c r="AL245" s="1" t="s">
        <v>30</v>
      </c>
      <c r="AM245" s="6">
        <f>+IFERROR(VALUE(RIGHT(Tabla7[[#This Row],[B2B]],6)),"")</f>
        <v>3553</v>
      </c>
      <c r="AN245" s="6" t="str">
        <f>+IFERROR(VLOOKUP(AL245,Auxiliar!$A:$C,2,0),"")</f>
        <v>LATONES</v>
      </c>
      <c r="AO245" s="7" t="str">
        <f>+IFERROR(VLOOKUP(AL245,Auxiliar!$A:$C,3,0),"")</f>
        <v>1b 4% | 5b 7% | 97b 0%</v>
      </c>
      <c r="AQ245" s="1">
        <v>5938</v>
      </c>
      <c r="AR245" s="1" t="s">
        <v>31</v>
      </c>
      <c r="AS245" s="6">
        <f>+IFERROR(VALUE(RIGHT(Tabla8[[#This Row],[B2B]],6)),"")</f>
        <v>5938</v>
      </c>
      <c r="AT245" s="6" t="str">
        <f>+IFERROR(VLOOKUP(AR245,Auxiliar!$A:$C,2,0),"")</f>
        <v>LATONES</v>
      </c>
      <c r="AU245" s="7" t="str">
        <f>+IFERROR(VLOOKUP(AR245,Auxiliar!$A:$C,3,0),"")</f>
        <v>2b 3% | 4b 5% | 5b 8% | 193 0%</v>
      </c>
      <c r="AW245" s="1"/>
      <c r="AX245" s="1" t="s">
        <v>32</v>
      </c>
      <c r="AY245" s="6" t="str">
        <f>+IFERROR(VALUE(RIGHT(Tabla9[[#This Row],[B2B]],6)),"")</f>
        <v/>
      </c>
      <c r="AZ245" s="6" t="str">
        <f>+IFERROR(VLOOKUP(AX245,Auxiliar!$A:$C,2,0),"")</f>
        <v>LATONES</v>
      </c>
      <c r="BA245" s="7" t="str">
        <f>+IFERROR(VLOOKUP(AX245,Auxiliar!$A:$C,3,0),"")</f>
        <v>2b 3% | 4b 4% | 6b 5% | 10b 8%  | 385b 0%</v>
      </c>
      <c r="BC245" s="1"/>
      <c r="BD245" s="1" t="s">
        <v>33</v>
      </c>
      <c r="BE245" s="6" t="str">
        <f>+IFERROR(VALUE(RIGHT(Tabla10[[#This Row],[B2B]],6)),"")</f>
        <v/>
      </c>
      <c r="BF245" s="6" t="str">
        <f>+IFERROR(VLOOKUP(BD245,Auxiliar!$A:$C,2,0),"")</f>
        <v>LATONES</v>
      </c>
      <c r="BG245" s="7" t="str">
        <f>+IFERROR(VLOOKUP(BD245,Auxiliar!$A:$C,3,0),"")</f>
        <v>6b 4% | 12b 5% | 15b 8% | 385b 0%</v>
      </c>
      <c r="BI245" s="1"/>
      <c r="BJ245" s="1"/>
      <c r="BK245" s="6" t="str">
        <f>+IFERROR(VALUE(RIGHT(Tabla11[[#This Row],[B2B]],6)),"")</f>
        <v/>
      </c>
      <c r="BL245" s="6" t="str">
        <f>+IFERROR(VLOOKUP(BJ245,Auxiliar!$A:$C,2,0),"")</f>
        <v/>
      </c>
      <c r="BM245" s="7" t="str">
        <f>+IFERROR(VLOOKUP(BJ245,Auxiliar!$A:$C,3,0),"")</f>
        <v/>
      </c>
      <c r="BO245" s="1">
        <v>5150</v>
      </c>
      <c r="BP245" s="1" t="s">
        <v>39</v>
      </c>
      <c r="BQ245" s="6">
        <f>+IFERROR(VALUE(RIGHT(Tabla12[[#This Row],[B2B]],6)),"")</f>
        <v>5150</v>
      </c>
      <c r="BR245" s="6" t="str">
        <f>+IFERROR(VLOOKUP(BP245,Auxiliar!$A:$C,2,0),"")</f>
        <v>VALUE LITRO</v>
      </c>
      <c r="BS245" s="7" t="str">
        <f>+IFERROR(VLOOKUP(BP245,Auxiliar!$A:$C,3,0),"")</f>
        <v>1b 12%</v>
      </c>
      <c r="CA245" s="1">
        <v>2983</v>
      </c>
      <c r="CB245" s="1" t="s">
        <v>35</v>
      </c>
      <c r="CC245" s="6">
        <f>+IFERROR(VALUE(RIGHT(Tabla14[[#This Row],[B2B]],6)),"")</f>
        <v>2983</v>
      </c>
      <c r="CD245" s="6" t="str">
        <f>+IFERROR(VLOOKUP(CB245,Auxiliar!$A:$C,2,0),"")</f>
        <v>Corona 710cc</v>
      </c>
      <c r="CE245" s="7" t="str">
        <f>+IFERROR(VLOOKUP(CB245,Auxiliar!$A:$C,3,0),"")</f>
        <v>1b 10% | 85b 0%</v>
      </c>
      <c r="CG245" s="1"/>
      <c r="CH245" s="1"/>
      <c r="CI245" s="6" t="str">
        <f>+IFERROR(VALUE(RIGHT(Tabla15[[#This Row],[B2B]],6)),"")</f>
        <v/>
      </c>
      <c r="CJ245" s="6" t="str">
        <f>+IFERROR(VLOOKUP(CH245,Auxiliar!$A:$C,2,0),"")</f>
        <v/>
      </c>
      <c r="CK245" s="7" t="str">
        <f>+IFERROR(VLOOKUP(CH245,Auxiliar!$A:$C,3,0),"")</f>
        <v/>
      </c>
      <c r="CM245" s="1">
        <v>2906</v>
      </c>
      <c r="CN245" s="1" t="s">
        <v>20</v>
      </c>
      <c r="CO245" s="6">
        <v>2906</v>
      </c>
      <c r="CP245" s="6" t="s">
        <v>20</v>
      </c>
      <c r="CQ245" s="7" t="s">
        <v>21</v>
      </c>
      <c r="CS245" s="1"/>
      <c r="CT245" s="1"/>
      <c r="CU245" s="6" t="str">
        <f>+IFERROR(VALUE(RIGHT(Tabla17[[#This Row],[B2B]],6)),"")</f>
        <v/>
      </c>
      <c r="CV245" s="6" t="str">
        <f>+IFERROR(VLOOKUP(CT245,Auxiliar!$A:$C,2,0),"")</f>
        <v/>
      </c>
      <c r="CW245" s="7" t="str">
        <f>+IFERROR(VLOOKUP(CT245,Auxiliar!$A:$C,3,0),"")</f>
        <v/>
      </c>
      <c r="CY245" s="1">
        <v>2906</v>
      </c>
      <c r="CZ245" s="1" t="s">
        <v>16</v>
      </c>
      <c r="DA245" s="6">
        <f>+IFERROR(VALUE(RIGHT(Tabla18[[#This Row],[B2B]],6)),"")</f>
        <v>2906</v>
      </c>
      <c r="DB245" s="6" t="str">
        <f>+IFERROR(VLOOKUP(CZ245,Auxiliar!$A:$C,2,0),"")</f>
        <v>PREMIUM</v>
      </c>
      <c r="DC245" s="7" t="str">
        <f>+IFERROR(VLOOKUP(CZ245,Auxiliar!$A:$C,3,0),"")</f>
        <v>0b 0% | 2b 2% | 5b 3,5% | 10b 5%</v>
      </c>
      <c r="DE245" s="1">
        <v>2906</v>
      </c>
      <c r="DF245" s="1" t="s">
        <v>19</v>
      </c>
      <c r="DG245" s="6">
        <f>+IFERROR(VALUE(RIGHT(Tabla19[[#This Row],[B2B]],6)),"")</f>
        <v>2906</v>
      </c>
      <c r="DH245" s="6" t="str">
        <f>+IFERROR(VLOOKUP(DF245,Auxiliar!$A:$C,2,0),"")</f>
        <v>MICHELOB</v>
      </c>
      <c r="DI245" s="7" t="str">
        <f>+IFERROR(VLOOKUP(DF245,Auxiliar!$A:$C,3,0),"")</f>
        <v>1b 7% | 3b 22% | 8b 27%</v>
      </c>
      <c r="DK245" s="1"/>
      <c r="DL245" s="1"/>
      <c r="DM245" s="6" t="str">
        <f>+IFERROR(VALUE(RIGHT(Tabla20[[#This Row],[B2B]],6)),"")</f>
        <v/>
      </c>
      <c r="DN245" s="6" t="str">
        <f>+IFERROR(VLOOKUP(DL245,Auxiliar!$A:$C,2,0),"")</f>
        <v/>
      </c>
      <c r="DO245" s="7" t="str">
        <f>+IFERROR(VLOOKUP(DL245,Auxiliar!$A:$C,3,0),"")</f>
        <v/>
      </c>
      <c r="DQ245" s="1">
        <v>2927</v>
      </c>
      <c r="DR245" s="12" t="s">
        <v>24</v>
      </c>
      <c r="DS245" s="6">
        <f>+IFERROR(VALUE(RIGHT(Tabla21[[#This Row],[B2B]],6)),"")</f>
        <v>2927</v>
      </c>
      <c r="DT245" s="6" t="str">
        <f>+IFERROR(VLOOKUP(DR245,Auxiliar!$A:$C,2,0),"")</f>
        <v>CORONA PORRON</v>
      </c>
      <c r="DU245" s="7" t="str">
        <f>+IFERROR(VLOOKUP(DR245,Auxiliar!$A:$C,3,0),"")</f>
        <v>1b 5% | 20b 0%</v>
      </c>
      <c r="DW245" s="1">
        <v>5166</v>
      </c>
      <c r="DX245" s="12" t="s">
        <v>43</v>
      </c>
      <c r="DY245" s="6">
        <f>+IFERROR(VALUE(RIGHT(Tabla22[[#This Row],[B2B]],6)),"")</f>
        <v>5166</v>
      </c>
      <c r="DZ245" s="6" t="str">
        <f>+IFERROR(VLOOKUP(DX245,Auxiliar!$A:$C,2,0),"")</f>
        <v xml:space="preserve">VALUE LATA </v>
      </c>
      <c r="EA245" s="7" t="str">
        <f>+IFERROR(VLOOKUP(DX245,Auxiliar!$A:$C,3,0),"")</f>
        <v>1b 15% | 100b 18%</v>
      </c>
      <c r="EC245" s="1">
        <v>5148</v>
      </c>
      <c r="ED245" s="12" t="s">
        <v>47</v>
      </c>
      <c r="EE245" s="6">
        <f>+IFERROR(VALUE(RIGHT(Tabla23[[#This Row],[B2B]],6)),"")</f>
        <v>5148</v>
      </c>
      <c r="EF245" s="6" t="str">
        <f>+IFERROR(VLOOKUP(ED245,Auxiliar!$A:$C,2,0),"")</f>
        <v>VALUE LATON</v>
      </c>
      <c r="EG245" s="7" t="str">
        <f>+IFERROR(VLOOKUP(ED245,Auxiliar!$A:$C,3,0),"")</f>
        <v>1b 10% | 5b 15% | 192b 0%</v>
      </c>
      <c r="EI245" s="1"/>
      <c r="EJ245" s="12"/>
      <c r="EK245" s="6" t="str">
        <f>+IFERROR(VALUE(RIGHT(Tabla24[[#This Row],[B2B]],6)),"")</f>
        <v/>
      </c>
      <c r="EL245" s="6" t="str">
        <f>+IFERROR(VLOOKUP(EJ245,Auxiliar!$A:$C,2,0),"")</f>
        <v/>
      </c>
      <c r="EM245" s="7" t="str">
        <f>+IFERROR(VLOOKUP(EJ245,Auxiliar!$A:$C,3,0),"")</f>
        <v/>
      </c>
      <c r="EO245" s="1"/>
      <c r="EP245" s="12"/>
      <c r="EQ245" s="6" t="str">
        <f>+IFERROR(VALUE(RIGHT(Tabla25[[#This Row],[B2B]],6)),"")</f>
        <v/>
      </c>
      <c r="ER245" s="6" t="str">
        <f>+IFERROR(VLOOKUP(EP245,Auxiliar!$A:$C,2,0),"")</f>
        <v/>
      </c>
      <c r="ES245" s="7" t="str">
        <f>+IFERROR(VLOOKUP(EP245,Auxiliar!$A:$C,3,0),"")</f>
        <v/>
      </c>
      <c r="EU245" s="1"/>
      <c r="EV245" s="12"/>
      <c r="EW245" s="6" t="str">
        <f>+IFERROR(VALUE(RIGHT(Tabla26[[#This Row],[B2B]],6)),"")</f>
        <v/>
      </c>
      <c r="EX245" s="6" t="str">
        <f>+IFERROR(VLOOKUP(EV245,Auxiliar!$A:$C,2,0),"")</f>
        <v/>
      </c>
      <c r="EY245" s="7" t="str">
        <f>+IFERROR(VLOOKUP(EV245,Auxiliar!$A:$C,3,0),"")</f>
        <v/>
      </c>
      <c r="EZ245" s="1"/>
      <c r="FA245" s="12"/>
      <c r="FB245" s="6" t="str">
        <f>+IFERROR(VALUE(RIGHT(Tabla27[[#This Row],[B2B]],6)),"")</f>
        <v/>
      </c>
      <c r="FC245" s="6" t="str">
        <f>+IFERROR(VLOOKUP(FA245,Auxiliar!$A:$C,2,0),"")</f>
        <v/>
      </c>
      <c r="FD245" s="7" t="str">
        <f>+IFERROR(VLOOKUP(FA245,Auxiliar!$A:$C,3,0),"")</f>
        <v/>
      </c>
      <c r="FE245" s="1"/>
      <c r="FF245" s="12"/>
      <c r="FG245" s="6" t="str">
        <f>+IFERROR(VALUE(RIGHT(Tabla28[[#This Row],[B2B]],6)),"")</f>
        <v/>
      </c>
      <c r="FH245" s="6" t="str">
        <f>+IFERROR(VLOOKUP(FF245,Auxiliar!$A:$C,2,0),"")</f>
        <v/>
      </c>
      <c r="FI245" s="7" t="str">
        <f>+IFERROR(VLOOKUP(FF245,Auxiliar!$A:$C,3,0),"")</f>
        <v/>
      </c>
      <c r="FJ245" s="1"/>
      <c r="FK245" s="12"/>
      <c r="FL245" s="6" t="str">
        <f>+IFERROR(VALUE(RIGHT(Tabla29[[#This Row],[B2B]],6)),"")</f>
        <v/>
      </c>
      <c r="FM245" s="6" t="str">
        <f>+IFERROR(VLOOKUP(FK245,Auxiliar!$A:$C,2,0),"")</f>
        <v/>
      </c>
      <c r="FN245" s="7" t="str">
        <f>+IFERROR(VLOOKUP(FK245,Auxiliar!$A:$C,3,0),"")</f>
        <v/>
      </c>
      <c r="FO245" s="1"/>
      <c r="FP245" s="12"/>
      <c r="FQ245" s="6" t="str">
        <f>+IFERROR(VALUE(RIGHT(Tabla30[[#This Row],[B2B]],6)),"")</f>
        <v/>
      </c>
      <c r="FR245" s="6" t="str">
        <f>+IFERROR(VLOOKUP(FP245,Auxiliar!$A:$C,2,0),"")</f>
        <v/>
      </c>
      <c r="FS245" s="7"/>
      <c r="FT245" s="1"/>
      <c r="FU245" s="12"/>
      <c r="FV245" s="6" t="str">
        <f>+IFERROR(VALUE(RIGHT(Tabla31[[#This Row],[B2B]],6)),"")</f>
        <v/>
      </c>
      <c r="FW245" s="6" t="str">
        <f>+IFERROR(VLOOKUP(FU245,Auxiliar!$A:$C,2,0),"")</f>
        <v/>
      </c>
      <c r="FX245" s="7" t="str">
        <f>+IFERROR(VLOOKUP(FU245,Auxiliar!$A:$C,3,0),"")</f>
        <v/>
      </c>
      <c r="FY245" s="1"/>
      <c r="FZ245" s="12"/>
      <c r="GA245" s="6" t="str">
        <f>+IFERROR(VALUE(RIGHT(Tabla32[[#This Row],[B2B]],6)),"")</f>
        <v/>
      </c>
      <c r="GB245" s="6" t="str">
        <f>+IFERROR(VLOOKUP(FZ245,Auxiliar!$A:$C,2,0),"")</f>
        <v/>
      </c>
      <c r="GC245" s="7" t="str">
        <f>+IFERROR(VLOOKUP(FZ245,Auxiliar!$A:$C,3,0),"")</f>
        <v/>
      </c>
      <c r="GD245" s="1"/>
      <c r="GE245" s="12"/>
      <c r="GF245" s="6" t="str">
        <f>+IFERROR(VALUE(RIGHT(Tabla33[[#This Row],[B2B]],6)),"")</f>
        <v/>
      </c>
      <c r="GG245" s="6" t="str">
        <f>+IFERROR(VLOOKUP(GE245,Auxiliar!$A:$C,2,0),"")</f>
        <v/>
      </c>
      <c r="GH245" s="7" t="str">
        <f>+IFERROR(VLOOKUP(GE245,Auxiliar!$A:$C,3,0),"")</f>
        <v/>
      </c>
    </row>
    <row r="246" spans="1:190" x14ac:dyDescent="0.25">
      <c r="A246" s="1"/>
      <c r="B246" s="1"/>
      <c r="C246" t="str">
        <f>+IFERROR(VALUE(RIGHT(Tabla1[[#This Row],[B2B]],6)),"")</f>
        <v/>
      </c>
      <c r="D246" t="str">
        <f>+IFERROR(VLOOKUP(B246,Auxiliar!$A:$C,2,0),"")</f>
        <v/>
      </c>
      <c r="E246" s="5" t="str">
        <f>+IFERROR(VLOOKUP(B246,Auxiliar!$A:$C,3,0),"")</f>
        <v/>
      </c>
      <c r="S246" s="1">
        <v>3703</v>
      </c>
      <c r="T246" s="1" t="s">
        <v>9</v>
      </c>
      <c r="U246" s="6">
        <f>+IFERROR(VALUE(RIGHT(Tabla4[[#This Row],[B2B]],6)),"")</f>
        <v>3703</v>
      </c>
      <c r="V246" s="6" t="str">
        <f>+IFERROR(VLOOKUP(T246,Auxiliar!$A:$C,2,0),"")</f>
        <v>CORE</v>
      </c>
      <c r="W246" s="7" t="str">
        <f>+IFERROR(VLOOKUP(T246,Auxiliar!$A:$C,3,0),"")</f>
        <v>0b 1% | 2b 5% | 4b 6%</v>
      </c>
      <c r="Y246" s="1">
        <v>10333</v>
      </c>
      <c r="Z246" s="1" t="s">
        <v>10</v>
      </c>
      <c r="AA246" s="6">
        <f>+IFERROR(VALUE(RIGHT(Tabla5[[#This Row],[B2B]],6)),"")</f>
        <v>10333</v>
      </c>
      <c r="AB246" s="6" t="str">
        <f>+IFERROR(VLOOKUP(Z246,Auxiliar!$A:$C,2,0),"")</f>
        <v>CORE</v>
      </c>
      <c r="AC246" s="7" t="str">
        <f>+IFERROR(VLOOKUP(Z246,Auxiliar!$A:$C,3,0),"")</f>
        <v>0b 1% | 3b 4% | 5b 6%</v>
      </c>
      <c r="AK246" s="1">
        <v>3557</v>
      </c>
      <c r="AL246" s="1" t="s">
        <v>30</v>
      </c>
      <c r="AM246" s="6">
        <f>+IFERROR(VALUE(RIGHT(Tabla7[[#This Row],[B2B]],6)),"")</f>
        <v>3557</v>
      </c>
      <c r="AN246" s="6" t="str">
        <f>+IFERROR(VLOOKUP(AL246,Auxiliar!$A:$C,2,0),"")</f>
        <v>LATONES</v>
      </c>
      <c r="AO246" s="7" t="str">
        <f>+IFERROR(VLOOKUP(AL246,Auxiliar!$A:$C,3,0),"")</f>
        <v>1b 4% | 5b 7% | 97b 0%</v>
      </c>
      <c r="AQ246" s="1">
        <v>5945</v>
      </c>
      <c r="AR246" s="1" t="s">
        <v>31</v>
      </c>
      <c r="AS246" s="6">
        <f>+IFERROR(VALUE(RIGHT(Tabla8[[#This Row],[B2B]],6)),"")</f>
        <v>5945</v>
      </c>
      <c r="AT246" s="6" t="str">
        <f>+IFERROR(VLOOKUP(AR246,Auxiliar!$A:$C,2,0),"")</f>
        <v>LATONES</v>
      </c>
      <c r="AU246" s="7" t="str">
        <f>+IFERROR(VLOOKUP(AR246,Auxiliar!$A:$C,3,0),"")</f>
        <v>2b 3% | 4b 5% | 5b 8% | 193 0%</v>
      </c>
      <c r="AW246" s="1"/>
      <c r="AX246" s="1" t="s">
        <v>32</v>
      </c>
      <c r="AY246" s="6" t="str">
        <f>+IFERROR(VALUE(RIGHT(Tabla9[[#This Row],[B2B]],6)),"")</f>
        <v/>
      </c>
      <c r="AZ246" s="6" t="str">
        <f>+IFERROR(VLOOKUP(AX246,Auxiliar!$A:$C,2,0),"")</f>
        <v>LATONES</v>
      </c>
      <c r="BA246" s="7" t="str">
        <f>+IFERROR(VLOOKUP(AX246,Auxiliar!$A:$C,3,0),"")</f>
        <v>2b 3% | 4b 4% | 6b 5% | 10b 8%  | 385b 0%</v>
      </c>
      <c r="BC246" s="1"/>
      <c r="BD246" s="1" t="s">
        <v>33</v>
      </c>
      <c r="BE246" s="6" t="str">
        <f>+IFERROR(VALUE(RIGHT(Tabla10[[#This Row],[B2B]],6)),"")</f>
        <v/>
      </c>
      <c r="BF246" s="6" t="str">
        <f>+IFERROR(VLOOKUP(BD246,Auxiliar!$A:$C,2,0),"")</f>
        <v>LATONES</v>
      </c>
      <c r="BG246" s="7" t="str">
        <f>+IFERROR(VLOOKUP(BD246,Auxiliar!$A:$C,3,0),"")</f>
        <v>6b 4% | 12b 5% | 15b 8% | 385b 0%</v>
      </c>
      <c r="BI246" s="1"/>
      <c r="BJ246" s="1"/>
      <c r="BK246" s="6" t="str">
        <f>+IFERROR(VALUE(RIGHT(Tabla11[[#This Row],[B2B]],6)),"")</f>
        <v/>
      </c>
      <c r="BL246" s="6" t="str">
        <f>+IFERROR(VLOOKUP(BJ246,Auxiliar!$A:$C,2,0),"")</f>
        <v/>
      </c>
      <c r="BM246" s="7" t="str">
        <f>+IFERROR(VLOOKUP(BJ246,Auxiliar!$A:$C,3,0),"")</f>
        <v/>
      </c>
      <c r="BO246" s="1">
        <v>5153</v>
      </c>
      <c r="BP246" s="1" t="s">
        <v>39</v>
      </c>
      <c r="BQ246" s="6">
        <f>+IFERROR(VALUE(RIGHT(Tabla12[[#This Row],[B2B]],6)),"")</f>
        <v>5153</v>
      </c>
      <c r="BR246" s="6" t="str">
        <f>+IFERROR(VLOOKUP(BP246,Auxiliar!$A:$C,2,0),"")</f>
        <v>VALUE LITRO</v>
      </c>
      <c r="BS246" s="7" t="str">
        <f>+IFERROR(VLOOKUP(BP246,Auxiliar!$A:$C,3,0),"")</f>
        <v>1b 12%</v>
      </c>
      <c r="CA246" s="1">
        <v>2986</v>
      </c>
      <c r="CB246" s="1" t="s">
        <v>35</v>
      </c>
      <c r="CC246" s="6">
        <f>+IFERROR(VALUE(RIGHT(Tabla14[[#This Row],[B2B]],6)),"")</f>
        <v>2986</v>
      </c>
      <c r="CD246" s="6" t="str">
        <f>+IFERROR(VLOOKUP(CB246,Auxiliar!$A:$C,2,0),"")</f>
        <v>Corona 710cc</v>
      </c>
      <c r="CE246" s="7" t="str">
        <f>+IFERROR(VLOOKUP(CB246,Auxiliar!$A:$C,3,0),"")</f>
        <v>1b 10% | 85b 0%</v>
      </c>
      <c r="CG246" s="1"/>
      <c r="CH246" s="1"/>
      <c r="CI246" s="6" t="str">
        <f>+IFERROR(VALUE(RIGHT(Tabla15[[#This Row],[B2B]],6)),"")</f>
        <v/>
      </c>
      <c r="CJ246" s="6" t="str">
        <f>+IFERROR(VLOOKUP(CH246,Auxiliar!$A:$C,2,0),"")</f>
        <v/>
      </c>
      <c r="CK246" s="7" t="str">
        <f>+IFERROR(VLOOKUP(CH246,Auxiliar!$A:$C,3,0),"")</f>
        <v/>
      </c>
      <c r="CM246" s="1">
        <v>2927</v>
      </c>
      <c r="CN246" s="1" t="s">
        <v>20</v>
      </c>
      <c r="CO246" s="6">
        <v>2927</v>
      </c>
      <c r="CP246" s="6" t="s">
        <v>20</v>
      </c>
      <c r="CQ246" s="7" t="s">
        <v>21</v>
      </c>
      <c r="CS246" s="1"/>
      <c r="CT246" s="1"/>
      <c r="CU246" s="6" t="str">
        <f>+IFERROR(VALUE(RIGHT(Tabla17[[#This Row],[B2B]],6)),"")</f>
        <v/>
      </c>
      <c r="CV246" s="6" t="str">
        <f>+IFERROR(VLOOKUP(CT246,Auxiliar!$A:$C,2,0),"")</f>
        <v/>
      </c>
      <c r="CW246" s="7" t="str">
        <f>+IFERROR(VLOOKUP(CT246,Auxiliar!$A:$C,3,0),"")</f>
        <v/>
      </c>
      <c r="CY246" s="1">
        <v>2927</v>
      </c>
      <c r="CZ246" s="1" t="s">
        <v>16</v>
      </c>
      <c r="DA246" s="6">
        <f>+IFERROR(VALUE(RIGHT(Tabla18[[#This Row],[B2B]],6)),"")</f>
        <v>2927</v>
      </c>
      <c r="DB246" s="6" t="str">
        <f>+IFERROR(VLOOKUP(CZ246,Auxiliar!$A:$C,2,0),"")</f>
        <v>PREMIUM</v>
      </c>
      <c r="DC246" s="7" t="str">
        <f>+IFERROR(VLOOKUP(CZ246,Auxiliar!$A:$C,3,0),"")</f>
        <v>0b 0% | 2b 2% | 5b 3,5% | 10b 5%</v>
      </c>
      <c r="DE246" s="1">
        <v>2927</v>
      </c>
      <c r="DF246" s="1" t="s">
        <v>19</v>
      </c>
      <c r="DG246" s="6">
        <f>+IFERROR(VALUE(RIGHT(Tabla19[[#This Row],[B2B]],6)),"")</f>
        <v>2927</v>
      </c>
      <c r="DH246" s="6" t="str">
        <f>+IFERROR(VLOOKUP(DF246,Auxiliar!$A:$C,2,0),"")</f>
        <v>MICHELOB</v>
      </c>
      <c r="DI246" s="7" t="str">
        <f>+IFERROR(VLOOKUP(DF246,Auxiliar!$A:$C,3,0),"")</f>
        <v>1b 7% | 3b 22% | 8b 27%</v>
      </c>
      <c r="DK246" s="1"/>
      <c r="DL246" s="1"/>
      <c r="DM246" s="6" t="str">
        <f>+IFERROR(VALUE(RIGHT(Tabla20[[#This Row],[B2B]],6)),"")</f>
        <v/>
      </c>
      <c r="DN246" s="6" t="str">
        <f>+IFERROR(VLOOKUP(DL246,Auxiliar!$A:$C,2,0),"")</f>
        <v/>
      </c>
      <c r="DO246" s="7" t="str">
        <f>+IFERROR(VLOOKUP(DL246,Auxiliar!$A:$C,3,0),"")</f>
        <v/>
      </c>
      <c r="DQ246" s="1">
        <v>2935</v>
      </c>
      <c r="DR246" s="12" t="s">
        <v>24</v>
      </c>
      <c r="DS246" s="6">
        <f>+IFERROR(VALUE(RIGHT(Tabla21[[#This Row],[B2B]],6)),"")</f>
        <v>2935</v>
      </c>
      <c r="DT246" s="6" t="str">
        <f>+IFERROR(VLOOKUP(DR246,Auxiliar!$A:$C,2,0),"")</f>
        <v>CORONA PORRON</v>
      </c>
      <c r="DU246" s="7" t="str">
        <f>+IFERROR(VLOOKUP(DR246,Auxiliar!$A:$C,3,0),"")</f>
        <v>1b 5% | 20b 0%</v>
      </c>
      <c r="DW246" s="1">
        <v>6138</v>
      </c>
      <c r="DX246" s="12" t="s">
        <v>43</v>
      </c>
      <c r="DY246" s="6">
        <f>+IFERROR(VALUE(RIGHT(Tabla22[[#This Row],[B2B]],6)),"")</f>
        <v>6138</v>
      </c>
      <c r="DZ246" s="6" t="str">
        <f>+IFERROR(VLOOKUP(DX246,Auxiliar!$A:$C,2,0),"")</f>
        <v xml:space="preserve">VALUE LATA </v>
      </c>
      <c r="EA246" s="7" t="str">
        <f>+IFERROR(VLOOKUP(DX246,Auxiliar!$A:$C,3,0),"")</f>
        <v>1b 15% | 100b 18%</v>
      </c>
      <c r="EC246" s="1">
        <v>5150</v>
      </c>
      <c r="ED246" s="12" t="s">
        <v>47</v>
      </c>
      <c r="EE246" s="6">
        <f>+IFERROR(VALUE(RIGHT(Tabla23[[#This Row],[B2B]],6)),"")</f>
        <v>5150</v>
      </c>
      <c r="EF246" s="6" t="str">
        <f>+IFERROR(VLOOKUP(ED246,Auxiliar!$A:$C,2,0),"")</f>
        <v>VALUE LATON</v>
      </c>
      <c r="EG246" s="7" t="str">
        <f>+IFERROR(VLOOKUP(ED246,Auxiliar!$A:$C,3,0),"")</f>
        <v>1b 10% | 5b 15% | 192b 0%</v>
      </c>
      <c r="EI246" s="1"/>
      <c r="EJ246" s="12"/>
      <c r="EK246" s="6" t="str">
        <f>+IFERROR(VALUE(RIGHT(Tabla24[[#This Row],[B2B]],6)),"")</f>
        <v/>
      </c>
      <c r="EL246" s="6" t="str">
        <f>+IFERROR(VLOOKUP(EJ246,Auxiliar!$A:$C,2,0),"")</f>
        <v/>
      </c>
      <c r="EM246" s="7" t="str">
        <f>+IFERROR(VLOOKUP(EJ246,Auxiliar!$A:$C,3,0),"")</f>
        <v/>
      </c>
      <c r="EO246" s="1"/>
      <c r="EP246" s="12"/>
      <c r="EQ246" s="6" t="str">
        <f>+IFERROR(VALUE(RIGHT(Tabla25[[#This Row],[B2B]],6)),"")</f>
        <v/>
      </c>
      <c r="ER246" s="6" t="str">
        <f>+IFERROR(VLOOKUP(EP246,Auxiliar!$A:$C,2,0),"")</f>
        <v/>
      </c>
      <c r="ES246" s="7" t="str">
        <f>+IFERROR(VLOOKUP(EP246,Auxiliar!$A:$C,3,0),"")</f>
        <v/>
      </c>
      <c r="EU246" s="1"/>
      <c r="EV246" s="12"/>
      <c r="EW246" s="6" t="str">
        <f>+IFERROR(VALUE(RIGHT(Tabla26[[#This Row],[B2B]],6)),"")</f>
        <v/>
      </c>
      <c r="EX246" s="6" t="str">
        <f>+IFERROR(VLOOKUP(EV246,Auxiliar!$A:$C,2,0),"")</f>
        <v/>
      </c>
      <c r="EY246" s="7" t="str">
        <f>+IFERROR(VLOOKUP(EV246,Auxiliar!$A:$C,3,0),"")</f>
        <v/>
      </c>
      <c r="EZ246" s="1"/>
      <c r="FA246" s="12"/>
      <c r="FB246" s="6" t="str">
        <f>+IFERROR(VALUE(RIGHT(Tabla27[[#This Row],[B2B]],6)),"")</f>
        <v/>
      </c>
      <c r="FC246" s="6" t="str">
        <f>+IFERROR(VLOOKUP(FA246,Auxiliar!$A:$C,2,0),"")</f>
        <v/>
      </c>
      <c r="FD246" s="7" t="str">
        <f>+IFERROR(VLOOKUP(FA246,Auxiliar!$A:$C,3,0),"")</f>
        <v/>
      </c>
      <c r="FE246" s="1"/>
      <c r="FF246" s="12"/>
      <c r="FG246" s="6" t="str">
        <f>+IFERROR(VALUE(RIGHT(Tabla28[[#This Row],[B2B]],6)),"")</f>
        <v/>
      </c>
      <c r="FH246" s="6" t="str">
        <f>+IFERROR(VLOOKUP(FF246,Auxiliar!$A:$C,2,0),"")</f>
        <v/>
      </c>
      <c r="FI246" s="7" t="str">
        <f>+IFERROR(VLOOKUP(FF246,Auxiliar!$A:$C,3,0),"")</f>
        <v/>
      </c>
      <c r="FJ246" s="1"/>
      <c r="FK246" s="12"/>
      <c r="FL246" s="6" t="str">
        <f>+IFERROR(VALUE(RIGHT(Tabla29[[#This Row],[B2B]],6)),"")</f>
        <v/>
      </c>
      <c r="FM246" s="6" t="str">
        <f>+IFERROR(VLOOKUP(FK246,Auxiliar!$A:$C,2,0),"")</f>
        <v/>
      </c>
      <c r="FN246" s="7" t="str">
        <f>+IFERROR(VLOOKUP(FK246,Auxiliar!$A:$C,3,0),"")</f>
        <v/>
      </c>
      <c r="FO246" s="1"/>
      <c r="FP246" s="12"/>
      <c r="FQ246" s="6" t="str">
        <f>+IFERROR(VALUE(RIGHT(Tabla30[[#This Row],[B2B]],6)),"")</f>
        <v/>
      </c>
      <c r="FR246" s="6" t="str">
        <f>+IFERROR(VLOOKUP(FP246,Auxiliar!$A:$C,2,0),"")</f>
        <v/>
      </c>
      <c r="FS246" s="7"/>
      <c r="FT246" s="1"/>
      <c r="FU246" s="12"/>
      <c r="FV246" s="6" t="str">
        <f>+IFERROR(VALUE(RIGHT(Tabla31[[#This Row],[B2B]],6)),"")</f>
        <v/>
      </c>
      <c r="FW246" s="6" t="str">
        <f>+IFERROR(VLOOKUP(FU246,Auxiliar!$A:$C,2,0),"")</f>
        <v/>
      </c>
      <c r="FX246" s="7" t="str">
        <f>+IFERROR(VLOOKUP(FU246,Auxiliar!$A:$C,3,0),"")</f>
        <v/>
      </c>
      <c r="FY246" s="1"/>
      <c r="FZ246" s="12"/>
      <c r="GA246" s="6" t="str">
        <f>+IFERROR(VALUE(RIGHT(Tabla32[[#This Row],[B2B]],6)),"")</f>
        <v/>
      </c>
      <c r="GB246" s="6" t="str">
        <f>+IFERROR(VLOOKUP(FZ246,Auxiliar!$A:$C,2,0),"")</f>
        <v/>
      </c>
      <c r="GC246" s="7" t="str">
        <f>+IFERROR(VLOOKUP(FZ246,Auxiliar!$A:$C,3,0),"")</f>
        <v/>
      </c>
      <c r="GD246" s="1"/>
      <c r="GE246" s="12"/>
      <c r="GF246" s="6" t="str">
        <f>+IFERROR(VALUE(RIGHT(Tabla33[[#This Row],[B2B]],6)),"")</f>
        <v/>
      </c>
      <c r="GG246" s="6" t="str">
        <f>+IFERROR(VLOOKUP(GE246,Auxiliar!$A:$C,2,0),"")</f>
        <v/>
      </c>
      <c r="GH246" s="7" t="str">
        <f>+IFERROR(VLOOKUP(GE246,Auxiliar!$A:$C,3,0),"")</f>
        <v/>
      </c>
    </row>
    <row r="247" spans="1:190" x14ac:dyDescent="0.25">
      <c r="A247" s="1"/>
      <c r="B247" s="1"/>
      <c r="C247" t="str">
        <f>+IFERROR(VALUE(RIGHT(Tabla1[[#This Row],[B2B]],6)),"")</f>
        <v/>
      </c>
      <c r="D247" t="str">
        <f>+IFERROR(VLOOKUP(B247,Auxiliar!$A:$C,2,0),"")</f>
        <v/>
      </c>
      <c r="E247" s="5" t="str">
        <f>+IFERROR(VLOOKUP(B247,Auxiliar!$A:$C,3,0),"")</f>
        <v/>
      </c>
      <c r="S247" s="1">
        <v>3711</v>
      </c>
      <c r="T247" s="1" t="s">
        <v>9</v>
      </c>
      <c r="U247" s="6">
        <f>+IFERROR(VALUE(RIGHT(Tabla4[[#This Row],[B2B]],6)),"")</f>
        <v>3711</v>
      </c>
      <c r="V247" s="6" t="str">
        <f>+IFERROR(VLOOKUP(T247,Auxiliar!$A:$C,2,0),"")</f>
        <v>CORE</v>
      </c>
      <c r="W247" s="7" t="str">
        <f>+IFERROR(VLOOKUP(T247,Auxiliar!$A:$C,3,0),"")</f>
        <v>0b 1% | 2b 5% | 4b 6%</v>
      </c>
      <c r="Y247" s="1">
        <v>10354</v>
      </c>
      <c r="Z247" s="1" t="s">
        <v>10</v>
      </c>
      <c r="AA247" s="6">
        <f>+IFERROR(VALUE(RIGHT(Tabla5[[#This Row],[B2B]],6)),"")</f>
        <v>10354</v>
      </c>
      <c r="AB247" s="6" t="str">
        <f>+IFERROR(VLOOKUP(Z247,Auxiliar!$A:$C,2,0),"")</f>
        <v>CORE</v>
      </c>
      <c r="AC247" s="7" t="str">
        <f>+IFERROR(VLOOKUP(Z247,Auxiliar!$A:$C,3,0),"")</f>
        <v>0b 1% | 3b 4% | 5b 6%</v>
      </c>
      <c r="AK247" s="1">
        <v>3558</v>
      </c>
      <c r="AL247" s="1" t="s">
        <v>30</v>
      </c>
      <c r="AM247" s="6">
        <f>+IFERROR(VALUE(RIGHT(Tabla7[[#This Row],[B2B]],6)),"")</f>
        <v>3558</v>
      </c>
      <c r="AN247" s="6" t="str">
        <f>+IFERROR(VLOOKUP(AL247,Auxiliar!$A:$C,2,0),"")</f>
        <v>LATONES</v>
      </c>
      <c r="AO247" s="7" t="str">
        <f>+IFERROR(VLOOKUP(AL247,Auxiliar!$A:$C,3,0),"")</f>
        <v>1b 4% | 5b 7% | 97b 0%</v>
      </c>
      <c r="AQ247" s="1">
        <v>5947</v>
      </c>
      <c r="AR247" s="1" t="s">
        <v>31</v>
      </c>
      <c r="AS247" s="6">
        <f>+IFERROR(VALUE(RIGHT(Tabla8[[#This Row],[B2B]],6)),"")</f>
        <v>5947</v>
      </c>
      <c r="AT247" s="6" t="str">
        <f>+IFERROR(VLOOKUP(AR247,Auxiliar!$A:$C,2,0),"")</f>
        <v>LATONES</v>
      </c>
      <c r="AU247" s="7" t="str">
        <f>+IFERROR(VLOOKUP(AR247,Auxiliar!$A:$C,3,0),"")</f>
        <v>2b 3% | 4b 5% | 5b 8% | 193 0%</v>
      </c>
      <c r="AW247" s="1"/>
      <c r="AX247" s="1" t="s">
        <v>32</v>
      </c>
      <c r="AY247" s="6" t="str">
        <f>+IFERROR(VALUE(RIGHT(Tabla9[[#This Row],[B2B]],6)),"")</f>
        <v/>
      </c>
      <c r="AZ247" s="6" t="str">
        <f>+IFERROR(VLOOKUP(AX247,Auxiliar!$A:$C,2,0),"")</f>
        <v>LATONES</v>
      </c>
      <c r="BA247" s="7" t="str">
        <f>+IFERROR(VLOOKUP(AX247,Auxiliar!$A:$C,3,0),"")</f>
        <v>2b 3% | 4b 4% | 6b 5% | 10b 8%  | 385b 0%</v>
      </c>
      <c r="BC247" s="1"/>
      <c r="BD247" s="1" t="s">
        <v>33</v>
      </c>
      <c r="BE247" s="6" t="str">
        <f>+IFERROR(VALUE(RIGHT(Tabla10[[#This Row],[B2B]],6)),"")</f>
        <v/>
      </c>
      <c r="BF247" s="6" t="str">
        <f>+IFERROR(VLOOKUP(BD247,Auxiliar!$A:$C,2,0),"")</f>
        <v>LATONES</v>
      </c>
      <c r="BG247" s="7" t="str">
        <f>+IFERROR(VLOOKUP(BD247,Auxiliar!$A:$C,3,0),"")</f>
        <v>6b 4% | 12b 5% | 15b 8% | 385b 0%</v>
      </c>
      <c r="BI247" s="1"/>
      <c r="BJ247" s="1"/>
      <c r="BK247" s="6" t="str">
        <f>+IFERROR(VALUE(RIGHT(Tabla11[[#This Row],[B2B]],6)),"")</f>
        <v/>
      </c>
      <c r="BL247" s="6" t="str">
        <f>+IFERROR(VLOOKUP(BJ247,Auxiliar!$A:$C,2,0),"")</f>
        <v/>
      </c>
      <c r="BM247" s="7" t="str">
        <f>+IFERROR(VLOOKUP(BJ247,Auxiliar!$A:$C,3,0),"")</f>
        <v/>
      </c>
      <c r="BO247" s="1">
        <v>5166</v>
      </c>
      <c r="BP247" s="1" t="s">
        <v>39</v>
      </c>
      <c r="BQ247" s="6">
        <f>+IFERROR(VALUE(RIGHT(Tabla12[[#This Row],[B2B]],6)),"")</f>
        <v>5166</v>
      </c>
      <c r="BR247" s="6" t="str">
        <f>+IFERROR(VLOOKUP(BP247,Auxiliar!$A:$C,2,0),"")</f>
        <v>VALUE LITRO</v>
      </c>
      <c r="BS247" s="7" t="str">
        <f>+IFERROR(VLOOKUP(BP247,Auxiliar!$A:$C,3,0),"")</f>
        <v>1b 12%</v>
      </c>
      <c r="CA247" s="1">
        <v>2989</v>
      </c>
      <c r="CB247" s="1" t="s">
        <v>35</v>
      </c>
      <c r="CC247" s="6">
        <f>+IFERROR(VALUE(RIGHT(Tabla14[[#This Row],[B2B]],6)),"")</f>
        <v>2989</v>
      </c>
      <c r="CD247" s="6" t="str">
        <f>+IFERROR(VLOOKUP(CB247,Auxiliar!$A:$C,2,0),"")</f>
        <v>Corona 710cc</v>
      </c>
      <c r="CE247" s="7" t="str">
        <f>+IFERROR(VLOOKUP(CB247,Auxiliar!$A:$C,3,0),"")</f>
        <v>1b 10% | 85b 0%</v>
      </c>
      <c r="CG247" s="1"/>
      <c r="CH247" s="1"/>
      <c r="CI247" s="6" t="str">
        <f>+IFERROR(VALUE(RIGHT(Tabla15[[#This Row],[B2B]],6)),"")</f>
        <v/>
      </c>
      <c r="CJ247" s="6" t="str">
        <f>+IFERROR(VLOOKUP(CH247,Auxiliar!$A:$C,2,0),"")</f>
        <v/>
      </c>
      <c r="CK247" s="7" t="str">
        <f>+IFERROR(VLOOKUP(CH247,Auxiliar!$A:$C,3,0),"")</f>
        <v/>
      </c>
      <c r="CM247" s="1">
        <v>2935</v>
      </c>
      <c r="CN247" s="1" t="s">
        <v>20</v>
      </c>
      <c r="CO247" s="6">
        <v>2935</v>
      </c>
      <c r="CP247" s="6" t="s">
        <v>20</v>
      </c>
      <c r="CQ247" s="7" t="s">
        <v>21</v>
      </c>
      <c r="CS247" s="1"/>
      <c r="CT247" s="1"/>
      <c r="CU247" s="6" t="str">
        <f>+IFERROR(VALUE(RIGHT(Tabla17[[#This Row],[B2B]],6)),"")</f>
        <v/>
      </c>
      <c r="CV247" s="6" t="str">
        <f>+IFERROR(VLOOKUP(CT247,Auxiliar!$A:$C,2,0),"")</f>
        <v/>
      </c>
      <c r="CW247" s="7" t="str">
        <f>+IFERROR(VLOOKUP(CT247,Auxiliar!$A:$C,3,0),"")</f>
        <v/>
      </c>
      <c r="CY247" s="1">
        <v>2935</v>
      </c>
      <c r="CZ247" s="1" t="s">
        <v>16</v>
      </c>
      <c r="DA247" s="6">
        <f>+IFERROR(VALUE(RIGHT(Tabla18[[#This Row],[B2B]],6)),"")</f>
        <v>2935</v>
      </c>
      <c r="DB247" s="6" t="str">
        <f>+IFERROR(VLOOKUP(CZ247,Auxiliar!$A:$C,2,0),"")</f>
        <v>PREMIUM</v>
      </c>
      <c r="DC247" s="7" t="str">
        <f>+IFERROR(VLOOKUP(CZ247,Auxiliar!$A:$C,3,0),"")</f>
        <v>0b 0% | 2b 2% | 5b 3,5% | 10b 5%</v>
      </c>
      <c r="DE247" s="1">
        <v>2935</v>
      </c>
      <c r="DF247" s="1" t="s">
        <v>19</v>
      </c>
      <c r="DG247" s="6">
        <f>+IFERROR(VALUE(RIGHT(Tabla19[[#This Row],[B2B]],6)),"")</f>
        <v>2935</v>
      </c>
      <c r="DH247" s="6" t="str">
        <f>+IFERROR(VLOOKUP(DF247,Auxiliar!$A:$C,2,0),"")</f>
        <v>MICHELOB</v>
      </c>
      <c r="DI247" s="7" t="str">
        <f>+IFERROR(VLOOKUP(DF247,Auxiliar!$A:$C,3,0),"")</f>
        <v>1b 7% | 3b 22% | 8b 27%</v>
      </c>
      <c r="DK247" s="1"/>
      <c r="DL247" s="1"/>
      <c r="DM247" s="6" t="str">
        <f>+IFERROR(VALUE(RIGHT(Tabla20[[#This Row],[B2B]],6)),"")</f>
        <v/>
      </c>
      <c r="DN247" s="6" t="str">
        <f>+IFERROR(VLOOKUP(DL247,Auxiliar!$A:$C,2,0),"")</f>
        <v/>
      </c>
      <c r="DO247" s="7" t="str">
        <f>+IFERROR(VLOOKUP(DL247,Auxiliar!$A:$C,3,0),"")</f>
        <v/>
      </c>
      <c r="DQ247" s="1">
        <v>2939</v>
      </c>
      <c r="DR247" s="12" t="s">
        <v>24</v>
      </c>
      <c r="DS247" s="6">
        <f>+IFERROR(VALUE(RIGHT(Tabla21[[#This Row],[B2B]],6)),"")</f>
        <v>2939</v>
      </c>
      <c r="DT247" s="6" t="str">
        <f>+IFERROR(VLOOKUP(DR247,Auxiliar!$A:$C,2,0),"")</f>
        <v>CORONA PORRON</v>
      </c>
      <c r="DU247" s="7" t="str">
        <f>+IFERROR(VLOOKUP(DR247,Auxiliar!$A:$C,3,0),"")</f>
        <v>1b 5% | 20b 0%</v>
      </c>
      <c r="DW247" s="1">
        <v>6140</v>
      </c>
      <c r="DX247" s="12" t="s">
        <v>43</v>
      </c>
      <c r="DY247" s="6">
        <f>+IFERROR(VALUE(RIGHT(Tabla22[[#This Row],[B2B]],6)),"")</f>
        <v>6140</v>
      </c>
      <c r="DZ247" s="6" t="str">
        <f>+IFERROR(VLOOKUP(DX247,Auxiliar!$A:$C,2,0),"")</f>
        <v xml:space="preserve">VALUE LATA </v>
      </c>
      <c r="EA247" s="7" t="str">
        <f>+IFERROR(VLOOKUP(DX247,Auxiliar!$A:$C,3,0),"")</f>
        <v>1b 15% | 100b 18%</v>
      </c>
      <c r="EC247" s="1">
        <v>5153</v>
      </c>
      <c r="ED247" s="12" t="s">
        <v>47</v>
      </c>
      <c r="EE247" s="6">
        <f>+IFERROR(VALUE(RIGHT(Tabla23[[#This Row],[B2B]],6)),"")</f>
        <v>5153</v>
      </c>
      <c r="EF247" s="6" t="str">
        <f>+IFERROR(VLOOKUP(ED247,Auxiliar!$A:$C,2,0),"")</f>
        <v>VALUE LATON</v>
      </c>
      <c r="EG247" s="7" t="str">
        <f>+IFERROR(VLOOKUP(ED247,Auxiliar!$A:$C,3,0),"")</f>
        <v>1b 10% | 5b 15% | 192b 0%</v>
      </c>
      <c r="EI247" s="1"/>
      <c r="EJ247" s="12"/>
      <c r="EK247" s="6" t="str">
        <f>+IFERROR(VALUE(RIGHT(Tabla24[[#This Row],[B2B]],6)),"")</f>
        <v/>
      </c>
      <c r="EL247" s="6" t="str">
        <f>+IFERROR(VLOOKUP(EJ247,Auxiliar!$A:$C,2,0),"")</f>
        <v/>
      </c>
      <c r="EM247" s="7" t="str">
        <f>+IFERROR(VLOOKUP(EJ247,Auxiliar!$A:$C,3,0),"")</f>
        <v/>
      </c>
      <c r="EO247" s="1"/>
      <c r="EP247" s="12"/>
      <c r="EQ247" s="6" t="str">
        <f>+IFERROR(VALUE(RIGHT(Tabla25[[#This Row],[B2B]],6)),"")</f>
        <v/>
      </c>
      <c r="ER247" s="6" t="str">
        <f>+IFERROR(VLOOKUP(EP247,Auxiliar!$A:$C,2,0),"")</f>
        <v/>
      </c>
      <c r="ES247" s="7" t="str">
        <f>+IFERROR(VLOOKUP(EP247,Auxiliar!$A:$C,3,0),"")</f>
        <v/>
      </c>
      <c r="EU247" s="1"/>
      <c r="EV247" s="12"/>
      <c r="EW247" s="6" t="str">
        <f>+IFERROR(VALUE(RIGHT(Tabla26[[#This Row],[B2B]],6)),"")</f>
        <v/>
      </c>
      <c r="EX247" s="6" t="str">
        <f>+IFERROR(VLOOKUP(EV247,Auxiliar!$A:$C,2,0),"")</f>
        <v/>
      </c>
      <c r="EY247" s="7" t="str">
        <f>+IFERROR(VLOOKUP(EV247,Auxiliar!$A:$C,3,0),"")</f>
        <v/>
      </c>
      <c r="EZ247" s="1"/>
      <c r="FA247" s="12"/>
      <c r="FB247" s="6" t="str">
        <f>+IFERROR(VALUE(RIGHT(Tabla27[[#This Row],[B2B]],6)),"")</f>
        <v/>
      </c>
      <c r="FC247" s="6" t="str">
        <f>+IFERROR(VLOOKUP(FA247,Auxiliar!$A:$C,2,0),"")</f>
        <v/>
      </c>
      <c r="FD247" s="7" t="str">
        <f>+IFERROR(VLOOKUP(FA247,Auxiliar!$A:$C,3,0),"")</f>
        <v/>
      </c>
      <c r="FE247" s="1"/>
      <c r="FF247" s="12"/>
      <c r="FG247" s="6" t="str">
        <f>+IFERROR(VALUE(RIGHT(Tabla28[[#This Row],[B2B]],6)),"")</f>
        <v/>
      </c>
      <c r="FH247" s="6" t="str">
        <f>+IFERROR(VLOOKUP(FF247,Auxiliar!$A:$C,2,0),"")</f>
        <v/>
      </c>
      <c r="FI247" s="7" t="str">
        <f>+IFERROR(VLOOKUP(FF247,Auxiliar!$A:$C,3,0),"")</f>
        <v/>
      </c>
      <c r="FJ247" s="1"/>
      <c r="FK247" s="12"/>
      <c r="FL247" s="6" t="str">
        <f>+IFERROR(VALUE(RIGHT(Tabla29[[#This Row],[B2B]],6)),"")</f>
        <v/>
      </c>
      <c r="FM247" s="6" t="str">
        <f>+IFERROR(VLOOKUP(FK247,Auxiliar!$A:$C,2,0),"")</f>
        <v/>
      </c>
      <c r="FN247" s="7" t="str">
        <f>+IFERROR(VLOOKUP(FK247,Auxiliar!$A:$C,3,0),"")</f>
        <v/>
      </c>
      <c r="FO247" s="1"/>
      <c r="FP247" s="12"/>
      <c r="FQ247" s="6" t="str">
        <f>+IFERROR(VALUE(RIGHT(Tabla30[[#This Row],[B2B]],6)),"")</f>
        <v/>
      </c>
      <c r="FR247" s="6" t="str">
        <f>+IFERROR(VLOOKUP(FP247,Auxiliar!$A:$C,2,0),"")</f>
        <v/>
      </c>
      <c r="FS247" s="7"/>
      <c r="FT247" s="1"/>
      <c r="FU247" s="12"/>
      <c r="FV247" s="6" t="str">
        <f>+IFERROR(VALUE(RIGHT(Tabla31[[#This Row],[B2B]],6)),"")</f>
        <v/>
      </c>
      <c r="FW247" s="6" t="str">
        <f>+IFERROR(VLOOKUP(FU247,Auxiliar!$A:$C,2,0),"")</f>
        <v/>
      </c>
      <c r="FX247" s="7" t="str">
        <f>+IFERROR(VLOOKUP(FU247,Auxiliar!$A:$C,3,0),"")</f>
        <v/>
      </c>
      <c r="FY247" s="1"/>
      <c r="FZ247" s="12"/>
      <c r="GA247" s="6" t="str">
        <f>+IFERROR(VALUE(RIGHT(Tabla32[[#This Row],[B2B]],6)),"")</f>
        <v/>
      </c>
      <c r="GB247" s="6" t="str">
        <f>+IFERROR(VLOOKUP(FZ247,Auxiliar!$A:$C,2,0),"")</f>
        <v/>
      </c>
      <c r="GC247" s="7" t="str">
        <f>+IFERROR(VLOOKUP(FZ247,Auxiliar!$A:$C,3,0),"")</f>
        <v/>
      </c>
      <c r="GD247" s="1"/>
      <c r="GE247" s="12"/>
      <c r="GF247" s="6" t="str">
        <f>+IFERROR(VALUE(RIGHT(Tabla33[[#This Row],[B2B]],6)),"")</f>
        <v/>
      </c>
      <c r="GG247" s="6" t="str">
        <f>+IFERROR(VLOOKUP(GE247,Auxiliar!$A:$C,2,0),"")</f>
        <v/>
      </c>
      <c r="GH247" s="7" t="str">
        <f>+IFERROR(VLOOKUP(GE247,Auxiliar!$A:$C,3,0),"")</f>
        <v/>
      </c>
    </row>
    <row r="248" spans="1:190" x14ac:dyDescent="0.25">
      <c r="A248" s="1"/>
      <c r="B248" s="1"/>
      <c r="C248" t="str">
        <f>+IFERROR(VALUE(RIGHT(Tabla1[[#This Row],[B2B]],6)),"")</f>
        <v/>
      </c>
      <c r="D248" t="str">
        <f>+IFERROR(VLOOKUP(B248,Auxiliar!$A:$C,2,0),"")</f>
        <v/>
      </c>
      <c r="E248" s="5" t="str">
        <f>+IFERROR(VLOOKUP(B248,Auxiliar!$A:$C,3,0),"")</f>
        <v/>
      </c>
      <c r="S248" s="1">
        <v>3721</v>
      </c>
      <c r="T248" s="1" t="s">
        <v>9</v>
      </c>
      <c r="U248" s="6">
        <f>+IFERROR(VALUE(RIGHT(Tabla4[[#This Row],[B2B]],6)),"")</f>
        <v>3721</v>
      </c>
      <c r="V248" s="6" t="str">
        <f>+IFERROR(VLOOKUP(T248,Auxiliar!$A:$C,2,0),"")</f>
        <v>CORE</v>
      </c>
      <c r="W248" s="7" t="str">
        <f>+IFERROR(VLOOKUP(T248,Auxiliar!$A:$C,3,0),"")</f>
        <v>0b 1% | 2b 5% | 4b 6%</v>
      </c>
      <c r="Y248" s="1">
        <v>10394</v>
      </c>
      <c r="Z248" s="1" t="s">
        <v>10</v>
      </c>
      <c r="AA248" s="6">
        <f>+IFERROR(VALUE(RIGHT(Tabla5[[#This Row],[B2B]],6)),"")</f>
        <v>10394</v>
      </c>
      <c r="AB248" s="6" t="str">
        <f>+IFERROR(VLOOKUP(Z248,Auxiliar!$A:$C,2,0),"")</f>
        <v>CORE</v>
      </c>
      <c r="AC248" s="7" t="str">
        <f>+IFERROR(VLOOKUP(Z248,Auxiliar!$A:$C,3,0),"")</f>
        <v>0b 1% | 3b 4% | 5b 6%</v>
      </c>
      <c r="AK248" s="1">
        <v>3570</v>
      </c>
      <c r="AL248" s="1" t="s">
        <v>30</v>
      </c>
      <c r="AM248" s="6">
        <f>+IFERROR(VALUE(RIGHT(Tabla7[[#This Row],[B2B]],6)),"")</f>
        <v>3570</v>
      </c>
      <c r="AN248" s="6" t="str">
        <f>+IFERROR(VLOOKUP(AL248,Auxiliar!$A:$C,2,0),"")</f>
        <v>LATONES</v>
      </c>
      <c r="AO248" s="7" t="str">
        <f>+IFERROR(VLOOKUP(AL248,Auxiliar!$A:$C,3,0),"")</f>
        <v>1b 4% | 5b 7% | 97b 0%</v>
      </c>
      <c r="AQ248" s="1">
        <v>6010</v>
      </c>
      <c r="AR248" s="1" t="s">
        <v>31</v>
      </c>
      <c r="AS248" s="6">
        <f>+IFERROR(VALUE(RIGHT(Tabla8[[#This Row],[B2B]],6)),"")</f>
        <v>6010</v>
      </c>
      <c r="AT248" s="6" t="str">
        <f>+IFERROR(VLOOKUP(AR248,Auxiliar!$A:$C,2,0),"")</f>
        <v>LATONES</v>
      </c>
      <c r="AU248" s="7" t="str">
        <f>+IFERROR(VLOOKUP(AR248,Auxiliar!$A:$C,3,0),"")</f>
        <v>2b 3% | 4b 5% | 5b 8% | 193 0%</v>
      </c>
      <c r="AW248" s="1"/>
      <c r="AX248" s="1" t="s">
        <v>32</v>
      </c>
      <c r="AY248" s="6" t="str">
        <f>+IFERROR(VALUE(RIGHT(Tabla9[[#This Row],[B2B]],6)),"")</f>
        <v/>
      </c>
      <c r="AZ248" s="6" t="str">
        <f>+IFERROR(VLOOKUP(AX248,Auxiliar!$A:$C,2,0),"")</f>
        <v>LATONES</v>
      </c>
      <c r="BA248" s="7" t="str">
        <f>+IFERROR(VLOOKUP(AX248,Auxiliar!$A:$C,3,0),"")</f>
        <v>2b 3% | 4b 4% | 6b 5% | 10b 8%  | 385b 0%</v>
      </c>
      <c r="BC248" s="1"/>
      <c r="BD248" s="1" t="s">
        <v>33</v>
      </c>
      <c r="BE248" s="6" t="str">
        <f>+IFERROR(VALUE(RIGHT(Tabla10[[#This Row],[B2B]],6)),"")</f>
        <v/>
      </c>
      <c r="BF248" s="6" t="str">
        <f>+IFERROR(VLOOKUP(BD248,Auxiliar!$A:$C,2,0),"")</f>
        <v>LATONES</v>
      </c>
      <c r="BG248" s="7" t="str">
        <f>+IFERROR(VLOOKUP(BD248,Auxiliar!$A:$C,3,0),"")</f>
        <v>6b 4% | 12b 5% | 15b 8% | 385b 0%</v>
      </c>
      <c r="BI248" s="1"/>
      <c r="BJ248" s="1"/>
      <c r="BK248" s="6" t="str">
        <f>+IFERROR(VALUE(RIGHT(Tabla11[[#This Row],[B2B]],6)),"")</f>
        <v/>
      </c>
      <c r="BL248" s="6" t="str">
        <f>+IFERROR(VLOOKUP(BJ248,Auxiliar!$A:$C,2,0),"")</f>
        <v/>
      </c>
      <c r="BM248" s="7" t="str">
        <f>+IFERROR(VLOOKUP(BJ248,Auxiliar!$A:$C,3,0),"")</f>
        <v/>
      </c>
      <c r="BO248" s="1">
        <v>6138</v>
      </c>
      <c r="BP248" s="1" t="s">
        <v>39</v>
      </c>
      <c r="BQ248" s="6">
        <f>+IFERROR(VALUE(RIGHT(Tabla12[[#This Row],[B2B]],6)),"")</f>
        <v>6138</v>
      </c>
      <c r="BR248" s="6" t="str">
        <f>+IFERROR(VLOOKUP(BP248,Auxiliar!$A:$C,2,0),"")</f>
        <v>VALUE LITRO</v>
      </c>
      <c r="BS248" s="7" t="str">
        <f>+IFERROR(VLOOKUP(BP248,Auxiliar!$A:$C,3,0),"")</f>
        <v>1b 12%</v>
      </c>
      <c r="CA248" s="1">
        <v>2990</v>
      </c>
      <c r="CB248" s="1" t="s">
        <v>35</v>
      </c>
      <c r="CC248" s="6">
        <f>+IFERROR(VALUE(RIGHT(Tabla14[[#This Row],[B2B]],6)),"")</f>
        <v>2990</v>
      </c>
      <c r="CD248" s="6" t="str">
        <f>+IFERROR(VLOOKUP(CB248,Auxiliar!$A:$C,2,0),"")</f>
        <v>Corona 710cc</v>
      </c>
      <c r="CE248" s="7" t="str">
        <f>+IFERROR(VLOOKUP(CB248,Auxiliar!$A:$C,3,0),"")</f>
        <v>1b 10% | 85b 0%</v>
      </c>
      <c r="CG248" s="1"/>
      <c r="CH248" s="1"/>
      <c r="CI248" s="6" t="str">
        <f>+IFERROR(VALUE(RIGHT(Tabla15[[#This Row],[B2B]],6)),"")</f>
        <v/>
      </c>
      <c r="CJ248" s="6" t="str">
        <f>+IFERROR(VLOOKUP(CH248,Auxiliar!$A:$C,2,0),"")</f>
        <v/>
      </c>
      <c r="CK248" s="7" t="str">
        <f>+IFERROR(VLOOKUP(CH248,Auxiliar!$A:$C,3,0),"")</f>
        <v/>
      </c>
      <c r="CM248" s="1">
        <v>2939</v>
      </c>
      <c r="CN248" s="1" t="s">
        <v>20</v>
      </c>
      <c r="CO248" s="6">
        <v>2939</v>
      </c>
      <c r="CP248" s="6" t="s">
        <v>20</v>
      </c>
      <c r="CQ248" s="7" t="s">
        <v>21</v>
      </c>
      <c r="CS248" s="1"/>
      <c r="CT248" s="1"/>
      <c r="CU248" s="6" t="str">
        <f>+IFERROR(VALUE(RIGHT(Tabla17[[#This Row],[B2B]],6)),"")</f>
        <v/>
      </c>
      <c r="CV248" s="6" t="str">
        <f>+IFERROR(VLOOKUP(CT248,Auxiliar!$A:$C,2,0),"")</f>
        <v/>
      </c>
      <c r="CW248" s="7" t="str">
        <f>+IFERROR(VLOOKUP(CT248,Auxiliar!$A:$C,3,0),"")</f>
        <v/>
      </c>
      <c r="CY248" s="1">
        <v>2939</v>
      </c>
      <c r="CZ248" s="1" t="s">
        <v>16</v>
      </c>
      <c r="DA248" s="6">
        <f>+IFERROR(VALUE(RIGHT(Tabla18[[#This Row],[B2B]],6)),"")</f>
        <v>2939</v>
      </c>
      <c r="DB248" s="6" t="str">
        <f>+IFERROR(VLOOKUP(CZ248,Auxiliar!$A:$C,2,0),"")</f>
        <v>PREMIUM</v>
      </c>
      <c r="DC248" s="7" t="str">
        <f>+IFERROR(VLOOKUP(CZ248,Auxiliar!$A:$C,3,0),"")</f>
        <v>0b 0% | 2b 2% | 5b 3,5% | 10b 5%</v>
      </c>
      <c r="DE248" s="1">
        <v>2939</v>
      </c>
      <c r="DF248" s="1" t="s">
        <v>19</v>
      </c>
      <c r="DG248" s="6">
        <f>+IFERROR(VALUE(RIGHT(Tabla19[[#This Row],[B2B]],6)),"")</f>
        <v>2939</v>
      </c>
      <c r="DH248" s="6" t="str">
        <f>+IFERROR(VLOOKUP(DF248,Auxiliar!$A:$C,2,0),"")</f>
        <v>MICHELOB</v>
      </c>
      <c r="DI248" s="7" t="str">
        <f>+IFERROR(VLOOKUP(DF248,Auxiliar!$A:$C,3,0),"")</f>
        <v>1b 7% | 3b 22% | 8b 27%</v>
      </c>
      <c r="DK248" s="1"/>
      <c r="DL248" s="1"/>
      <c r="DM248" s="6" t="str">
        <f>+IFERROR(VALUE(RIGHT(Tabla20[[#This Row],[B2B]],6)),"")</f>
        <v/>
      </c>
      <c r="DN248" s="6" t="str">
        <f>+IFERROR(VLOOKUP(DL248,Auxiliar!$A:$C,2,0),"")</f>
        <v/>
      </c>
      <c r="DO248" s="7" t="str">
        <f>+IFERROR(VLOOKUP(DL248,Auxiliar!$A:$C,3,0),"")</f>
        <v/>
      </c>
      <c r="DQ248" s="1">
        <v>2941</v>
      </c>
      <c r="DR248" s="12" t="s">
        <v>24</v>
      </c>
      <c r="DS248" s="6">
        <f>+IFERROR(VALUE(RIGHT(Tabla21[[#This Row],[B2B]],6)),"")</f>
        <v>2941</v>
      </c>
      <c r="DT248" s="6" t="str">
        <f>+IFERROR(VLOOKUP(DR248,Auxiliar!$A:$C,2,0),"")</f>
        <v>CORONA PORRON</v>
      </c>
      <c r="DU248" s="7" t="str">
        <f>+IFERROR(VLOOKUP(DR248,Auxiliar!$A:$C,3,0),"")</f>
        <v>1b 5% | 20b 0%</v>
      </c>
      <c r="DW248" s="1">
        <v>5169</v>
      </c>
      <c r="DX248" s="12" t="s">
        <v>43</v>
      </c>
      <c r="DY248" s="6">
        <f>+IFERROR(VALUE(RIGHT(Tabla22[[#This Row],[B2B]],6)),"")</f>
        <v>5169</v>
      </c>
      <c r="DZ248" s="6" t="str">
        <f>+IFERROR(VLOOKUP(DX248,Auxiliar!$A:$C,2,0),"")</f>
        <v xml:space="preserve">VALUE LATA </v>
      </c>
      <c r="EA248" s="7" t="str">
        <f>+IFERROR(VLOOKUP(DX248,Auxiliar!$A:$C,3,0),"")</f>
        <v>1b 15% | 100b 18%</v>
      </c>
      <c r="EC248" s="1">
        <v>5166</v>
      </c>
      <c r="ED248" s="12" t="s">
        <v>47</v>
      </c>
      <c r="EE248" s="6">
        <f>+IFERROR(VALUE(RIGHT(Tabla23[[#This Row],[B2B]],6)),"")</f>
        <v>5166</v>
      </c>
      <c r="EF248" s="6" t="str">
        <f>+IFERROR(VLOOKUP(ED248,Auxiliar!$A:$C,2,0),"")</f>
        <v>VALUE LATON</v>
      </c>
      <c r="EG248" s="7" t="str">
        <f>+IFERROR(VLOOKUP(ED248,Auxiliar!$A:$C,3,0),"")</f>
        <v>1b 10% | 5b 15% | 192b 0%</v>
      </c>
      <c r="EI248" s="1"/>
      <c r="EJ248" s="12"/>
      <c r="EK248" s="6" t="str">
        <f>+IFERROR(VALUE(RIGHT(Tabla24[[#This Row],[B2B]],6)),"")</f>
        <v/>
      </c>
      <c r="EL248" s="6" t="str">
        <f>+IFERROR(VLOOKUP(EJ248,Auxiliar!$A:$C,2,0),"")</f>
        <v/>
      </c>
      <c r="EM248" s="7" t="str">
        <f>+IFERROR(VLOOKUP(EJ248,Auxiliar!$A:$C,3,0),"")</f>
        <v/>
      </c>
      <c r="EO248" s="1"/>
      <c r="EP248" s="12"/>
      <c r="EQ248" s="6" t="str">
        <f>+IFERROR(VALUE(RIGHT(Tabla25[[#This Row],[B2B]],6)),"")</f>
        <v/>
      </c>
      <c r="ER248" s="6" t="str">
        <f>+IFERROR(VLOOKUP(EP248,Auxiliar!$A:$C,2,0),"")</f>
        <v/>
      </c>
      <c r="ES248" s="7" t="str">
        <f>+IFERROR(VLOOKUP(EP248,Auxiliar!$A:$C,3,0),"")</f>
        <v/>
      </c>
      <c r="EU248" s="1"/>
      <c r="EV248" s="12"/>
      <c r="EW248" s="6" t="str">
        <f>+IFERROR(VALUE(RIGHT(Tabla26[[#This Row],[B2B]],6)),"")</f>
        <v/>
      </c>
      <c r="EX248" s="6" t="str">
        <f>+IFERROR(VLOOKUP(EV248,Auxiliar!$A:$C,2,0),"")</f>
        <v/>
      </c>
      <c r="EY248" s="7" t="str">
        <f>+IFERROR(VLOOKUP(EV248,Auxiliar!$A:$C,3,0),"")</f>
        <v/>
      </c>
      <c r="EZ248" s="1"/>
      <c r="FA248" s="12"/>
      <c r="FB248" s="6" t="str">
        <f>+IFERROR(VALUE(RIGHT(Tabla27[[#This Row],[B2B]],6)),"")</f>
        <v/>
      </c>
      <c r="FC248" s="6" t="str">
        <f>+IFERROR(VLOOKUP(FA248,Auxiliar!$A:$C,2,0),"")</f>
        <v/>
      </c>
      <c r="FD248" s="7" t="str">
        <f>+IFERROR(VLOOKUP(FA248,Auxiliar!$A:$C,3,0),"")</f>
        <v/>
      </c>
      <c r="FE248" s="1"/>
      <c r="FF248" s="12"/>
      <c r="FG248" s="6" t="str">
        <f>+IFERROR(VALUE(RIGHT(Tabla28[[#This Row],[B2B]],6)),"")</f>
        <v/>
      </c>
      <c r="FH248" s="6" t="str">
        <f>+IFERROR(VLOOKUP(FF248,Auxiliar!$A:$C,2,0),"")</f>
        <v/>
      </c>
      <c r="FI248" s="7" t="str">
        <f>+IFERROR(VLOOKUP(FF248,Auxiliar!$A:$C,3,0),"")</f>
        <v/>
      </c>
      <c r="FJ248" s="1"/>
      <c r="FK248" s="12"/>
      <c r="FL248" s="6" t="str">
        <f>+IFERROR(VALUE(RIGHT(Tabla29[[#This Row],[B2B]],6)),"")</f>
        <v/>
      </c>
      <c r="FM248" s="6" t="str">
        <f>+IFERROR(VLOOKUP(FK248,Auxiliar!$A:$C,2,0),"")</f>
        <v/>
      </c>
      <c r="FN248" s="7" t="str">
        <f>+IFERROR(VLOOKUP(FK248,Auxiliar!$A:$C,3,0),"")</f>
        <v/>
      </c>
      <c r="FO248" s="1"/>
      <c r="FP248" s="12"/>
      <c r="FQ248" s="6" t="str">
        <f>+IFERROR(VALUE(RIGHT(Tabla30[[#This Row],[B2B]],6)),"")</f>
        <v/>
      </c>
      <c r="FR248" s="6" t="str">
        <f>+IFERROR(VLOOKUP(FP248,Auxiliar!$A:$C,2,0),"")</f>
        <v/>
      </c>
      <c r="FS248" s="7"/>
      <c r="FT248" s="1"/>
      <c r="FU248" s="12"/>
      <c r="FV248" s="6" t="str">
        <f>+IFERROR(VALUE(RIGHT(Tabla31[[#This Row],[B2B]],6)),"")</f>
        <v/>
      </c>
      <c r="FW248" s="6" t="str">
        <f>+IFERROR(VLOOKUP(FU248,Auxiliar!$A:$C,2,0),"")</f>
        <v/>
      </c>
      <c r="FX248" s="7" t="str">
        <f>+IFERROR(VLOOKUP(FU248,Auxiliar!$A:$C,3,0),"")</f>
        <v/>
      </c>
      <c r="FY248" s="1"/>
      <c r="FZ248" s="12"/>
      <c r="GA248" s="6" t="str">
        <f>+IFERROR(VALUE(RIGHT(Tabla32[[#This Row],[B2B]],6)),"")</f>
        <v/>
      </c>
      <c r="GB248" s="6" t="str">
        <f>+IFERROR(VLOOKUP(FZ248,Auxiliar!$A:$C,2,0),"")</f>
        <v/>
      </c>
      <c r="GC248" s="7" t="str">
        <f>+IFERROR(VLOOKUP(FZ248,Auxiliar!$A:$C,3,0),"")</f>
        <v/>
      </c>
      <c r="GD248" s="1"/>
      <c r="GE248" s="12"/>
      <c r="GF248" s="6" t="str">
        <f>+IFERROR(VALUE(RIGHT(Tabla33[[#This Row],[B2B]],6)),"")</f>
        <v/>
      </c>
      <c r="GG248" s="6" t="str">
        <f>+IFERROR(VLOOKUP(GE248,Auxiliar!$A:$C,2,0),"")</f>
        <v/>
      </c>
      <c r="GH248" s="7" t="str">
        <f>+IFERROR(VLOOKUP(GE248,Auxiliar!$A:$C,3,0),"")</f>
        <v/>
      </c>
    </row>
    <row r="249" spans="1:190" x14ac:dyDescent="0.25">
      <c r="A249" s="1"/>
      <c r="B249" s="1"/>
      <c r="C249" t="str">
        <f>+IFERROR(VALUE(RIGHT(Tabla1[[#This Row],[B2B]],6)),"")</f>
        <v/>
      </c>
      <c r="D249" t="str">
        <f>+IFERROR(VLOOKUP(B249,Auxiliar!$A:$C,2,0),"")</f>
        <v/>
      </c>
      <c r="E249" s="5" t="str">
        <f>+IFERROR(VLOOKUP(B249,Auxiliar!$A:$C,3,0),"")</f>
        <v/>
      </c>
      <c r="S249" s="1">
        <v>3726</v>
      </c>
      <c r="T249" s="1" t="s">
        <v>9</v>
      </c>
      <c r="U249" s="6">
        <f>+IFERROR(VALUE(RIGHT(Tabla4[[#This Row],[B2B]],6)),"")</f>
        <v>3726</v>
      </c>
      <c r="V249" s="6" t="str">
        <f>+IFERROR(VLOOKUP(T249,Auxiliar!$A:$C,2,0),"")</f>
        <v>CORE</v>
      </c>
      <c r="W249" s="7" t="str">
        <f>+IFERROR(VLOOKUP(T249,Auxiliar!$A:$C,3,0),"")</f>
        <v>0b 1% | 2b 5% | 4b 6%</v>
      </c>
      <c r="Y249" s="1">
        <v>10425</v>
      </c>
      <c r="Z249" s="1" t="s">
        <v>10</v>
      </c>
      <c r="AA249" s="6">
        <f>+IFERROR(VALUE(RIGHT(Tabla5[[#This Row],[B2B]],6)),"")</f>
        <v>10425</v>
      </c>
      <c r="AB249" s="6" t="str">
        <f>+IFERROR(VLOOKUP(Z249,Auxiliar!$A:$C,2,0),"")</f>
        <v>CORE</v>
      </c>
      <c r="AC249" s="7" t="str">
        <f>+IFERROR(VLOOKUP(Z249,Auxiliar!$A:$C,3,0),"")</f>
        <v>0b 1% | 3b 4% | 5b 6%</v>
      </c>
      <c r="AK249" s="1">
        <v>3576</v>
      </c>
      <c r="AL249" s="1" t="s">
        <v>30</v>
      </c>
      <c r="AM249" s="6">
        <f>+IFERROR(VALUE(RIGHT(Tabla7[[#This Row],[B2B]],6)),"")</f>
        <v>3576</v>
      </c>
      <c r="AN249" s="6" t="str">
        <f>+IFERROR(VLOOKUP(AL249,Auxiliar!$A:$C,2,0),"")</f>
        <v>LATONES</v>
      </c>
      <c r="AO249" s="7" t="str">
        <f>+IFERROR(VLOOKUP(AL249,Auxiliar!$A:$C,3,0),"")</f>
        <v>1b 4% | 5b 7% | 97b 0%</v>
      </c>
      <c r="AQ249" s="1">
        <v>6017</v>
      </c>
      <c r="AR249" s="1" t="s">
        <v>31</v>
      </c>
      <c r="AS249" s="6">
        <f>+IFERROR(VALUE(RIGHT(Tabla8[[#This Row],[B2B]],6)),"")</f>
        <v>6017</v>
      </c>
      <c r="AT249" s="6" t="str">
        <f>+IFERROR(VLOOKUP(AR249,Auxiliar!$A:$C,2,0),"")</f>
        <v>LATONES</v>
      </c>
      <c r="AU249" s="7" t="str">
        <f>+IFERROR(VLOOKUP(AR249,Auxiliar!$A:$C,3,0),"")</f>
        <v>2b 3% | 4b 5% | 5b 8% | 193 0%</v>
      </c>
      <c r="AW249" s="1"/>
      <c r="AX249" s="1" t="s">
        <v>32</v>
      </c>
      <c r="AY249" s="6" t="str">
        <f>+IFERROR(VALUE(RIGHT(Tabla9[[#This Row],[B2B]],6)),"")</f>
        <v/>
      </c>
      <c r="AZ249" s="6" t="str">
        <f>+IFERROR(VLOOKUP(AX249,Auxiliar!$A:$C,2,0),"")</f>
        <v>LATONES</v>
      </c>
      <c r="BA249" s="7" t="str">
        <f>+IFERROR(VLOOKUP(AX249,Auxiliar!$A:$C,3,0),"")</f>
        <v>2b 3% | 4b 4% | 6b 5% | 10b 8%  | 385b 0%</v>
      </c>
      <c r="BC249" s="1"/>
      <c r="BD249" s="1" t="s">
        <v>33</v>
      </c>
      <c r="BE249" s="6" t="str">
        <f>+IFERROR(VALUE(RIGHT(Tabla10[[#This Row],[B2B]],6)),"")</f>
        <v/>
      </c>
      <c r="BF249" s="6" t="str">
        <f>+IFERROR(VLOOKUP(BD249,Auxiliar!$A:$C,2,0),"")</f>
        <v>LATONES</v>
      </c>
      <c r="BG249" s="7" t="str">
        <f>+IFERROR(VLOOKUP(BD249,Auxiliar!$A:$C,3,0),"")</f>
        <v>6b 4% | 12b 5% | 15b 8% | 385b 0%</v>
      </c>
      <c r="BI249" s="1"/>
      <c r="BJ249" s="1"/>
      <c r="BK249" s="6" t="str">
        <f>+IFERROR(VALUE(RIGHT(Tabla11[[#This Row],[B2B]],6)),"")</f>
        <v/>
      </c>
      <c r="BL249" s="6" t="str">
        <f>+IFERROR(VLOOKUP(BJ249,Auxiliar!$A:$C,2,0),"")</f>
        <v/>
      </c>
      <c r="BM249" s="7" t="str">
        <f>+IFERROR(VLOOKUP(BJ249,Auxiliar!$A:$C,3,0),"")</f>
        <v/>
      </c>
      <c r="BO249" s="1">
        <v>6140</v>
      </c>
      <c r="BP249" s="1" t="s">
        <v>39</v>
      </c>
      <c r="BQ249" s="6">
        <f>+IFERROR(VALUE(RIGHT(Tabla12[[#This Row],[B2B]],6)),"")</f>
        <v>6140</v>
      </c>
      <c r="BR249" s="6" t="str">
        <f>+IFERROR(VLOOKUP(BP249,Auxiliar!$A:$C,2,0),"")</f>
        <v>VALUE LITRO</v>
      </c>
      <c r="BS249" s="7" t="str">
        <f>+IFERROR(VLOOKUP(BP249,Auxiliar!$A:$C,3,0),"")</f>
        <v>1b 12%</v>
      </c>
      <c r="CA249" s="1">
        <v>3005</v>
      </c>
      <c r="CB249" s="1" t="s">
        <v>35</v>
      </c>
      <c r="CC249" s="6">
        <f>+IFERROR(VALUE(RIGHT(Tabla14[[#This Row],[B2B]],6)),"")</f>
        <v>3005</v>
      </c>
      <c r="CD249" s="6" t="str">
        <f>+IFERROR(VLOOKUP(CB249,Auxiliar!$A:$C,2,0),"")</f>
        <v>Corona 710cc</v>
      </c>
      <c r="CE249" s="7" t="str">
        <f>+IFERROR(VLOOKUP(CB249,Auxiliar!$A:$C,3,0),"")</f>
        <v>1b 10% | 85b 0%</v>
      </c>
      <c r="CG249" s="1"/>
      <c r="CH249" s="1"/>
      <c r="CI249" s="6" t="str">
        <f>+IFERROR(VALUE(RIGHT(Tabla15[[#This Row],[B2B]],6)),"")</f>
        <v/>
      </c>
      <c r="CJ249" s="6" t="str">
        <f>+IFERROR(VLOOKUP(CH249,Auxiliar!$A:$C,2,0),"")</f>
        <v/>
      </c>
      <c r="CK249" s="7" t="str">
        <f>+IFERROR(VLOOKUP(CH249,Auxiliar!$A:$C,3,0),"")</f>
        <v/>
      </c>
      <c r="CM249" s="1">
        <v>2941</v>
      </c>
      <c r="CN249" s="1" t="s">
        <v>20</v>
      </c>
      <c r="CO249" s="6">
        <v>2941</v>
      </c>
      <c r="CP249" s="6" t="s">
        <v>20</v>
      </c>
      <c r="CQ249" s="7" t="s">
        <v>21</v>
      </c>
      <c r="CS249" s="1"/>
      <c r="CT249" s="1"/>
      <c r="CU249" s="6" t="str">
        <f>+IFERROR(VALUE(RIGHT(Tabla17[[#This Row],[B2B]],6)),"")</f>
        <v/>
      </c>
      <c r="CV249" s="6" t="str">
        <f>+IFERROR(VLOOKUP(CT249,Auxiliar!$A:$C,2,0),"")</f>
        <v/>
      </c>
      <c r="CW249" s="7" t="str">
        <f>+IFERROR(VLOOKUP(CT249,Auxiliar!$A:$C,3,0),"")</f>
        <v/>
      </c>
      <c r="CY249" s="1">
        <v>2941</v>
      </c>
      <c r="CZ249" s="1" t="s">
        <v>16</v>
      </c>
      <c r="DA249" s="6">
        <f>+IFERROR(VALUE(RIGHT(Tabla18[[#This Row],[B2B]],6)),"")</f>
        <v>2941</v>
      </c>
      <c r="DB249" s="6" t="str">
        <f>+IFERROR(VLOOKUP(CZ249,Auxiliar!$A:$C,2,0),"")</f>
        <v>PREMIUM</v>
      </c>
      <c r="DC249" s="7" t="str">
        <f>+IFERROR(VLOOKUP(CZ249,Auxiliar!$A:$C,3,0),"")</f>
        <v>0b 0% | 2b 2% | 5b 3,5% | 10b 5%</v>
      </c>
      <c r="DE249" s="1">
        <v>2941</v>
      </c>
      <c r="DF249" s="1" t="s">
        <v>19</v>
      </c>
      <c r="DG249" s="6">
        <f>+IFERROR(VALUE(RIGHT(Tabla19[[#This Row],[B2B]],6)),"")</f>
        <v>2941</v>
      </c>
      <c r="DH249" s="6" t="str">
        <f>+IFERROR(VLOOKUP(DF249,Auxiliar!$A:$C,2,0),"")</f>
        <v>MICHELOB</v>
      </c>
      <c r="DI249" s="7" t="str">
        <f>+IFERROR(VLOOKUP(DF249,Auxiliar!$A:$C,3,0),"")</f>
        <v>1b 7% | 3b 22% | 8b 27%</v>
      </c>
      <c r="DK249" s="1"/>
      <c r="DL249" s="1"/>
      <c r="DM249" s="6" t="str">
        <f>+IFERROR(VALUE(RIGHT(Tabla20[[#This Row],[B2B]],6)),"")</f>
        <v/>
      </c>
      <c r="DN249" s="6" t="str">
        <f>+IFERROR(VLOOKUP(DL249,Auxiliar!$A:$C,2,0),"")</f>
        <v/>
      </c>
      <c r="DO249" s="7" t="str">
        <f>+IFERROR(VLOOKUP(DL249,Auxiliar!$A:$C,3,0),"")</f>
        <v/>
      </c>
      <c r="DQ249" s="1">
        <v>2946</v>
      </c>
      <c r="DR249" s="12" t="s">
        <v>24</v>
      </c>
      <c r="DS249" s="6">
        <f>+IFERROR(VALUE(RIGHT(Tabla21[[#This Row],[B2B]],6)),"")</f>
        <v>2946</v>
      </c>
      <c r="DT249" s="6" t="str">
        <f>+IFERROR(VLOOKUP(DR249,Auxiliar!$A:$C,2,0),"")</f>
        <v>CORONA PORRON</v>
      </c>
      <c r="DU249" s="7" t="str">
        <f>+IFERROR(VLOOKUP(DR249,Auxiliar!$A:$C,3,0),"")</f>
        <v>1b 5% | 20b 0%</v>
      </c>
      <c r="DW249" s="1">
        <v>5176</v>
      </c>
      <c r="DX249" s="12" t="s">
        <v>43</v>
      </c>
      <c r="DY249" s="6">
        <f>+IFERROR(VALUE(RIGHT(Tabla22[[#This Row],[B2B]],6)),"")</f>
        <v>5176</v>
      </c>
      <c r="DZ249" s="6" t="str">
        <f>+IFERROR(VLOOKUP(DX249,Auxiliar!$A:$C,2,0),"")</f>
        <v xml:space="preserve">VALUE LATA </v>
      </c>
      <c r="EA249" s="7" t="str">
        <f>+IFERROR(VLOOKUP(DX249,Auxiliar!$A:$C,3,0),"")</f>
        <v>1b 15% | 100b 18%</v>
      </c>
      <c r="EC249" s="1">
        <v>6138</v>
      </c>
      <c r="ED249" s="12" t="s">
        <v>47</v>
      </c>
      <c r="EE249" s="6">
        <f>+IFERROR(VALUE(RIGHT(Tabla23[[#This Row],[B2B]],6)),"")</f>
        <v>6138</v>
      </c>
      <c r="EF249" s="6" t="str">
        <f>+IFERROR(VLOOKUP(ED249,Auxiliar!$A:$C,2,0),"")</f>
        <v>VALUE LATON</v>
      </c>
      <c r="EG249" s="7" t="str">
        <f>+IFERROR(VLOOKUP(ED249,Auxiliar!$A:$C,3,0),"")</f>
        <v>1b 10% | 5b 15% | 192b 0%</v>
      </c>
      <c r="EI249" s="1"/>
      <c r="EJ249" s="12"/>
      <c r="EK249" s="6" t="str">
        <f>+IFERROR(VALUE(RIGHT(Tabla24[[#This Row],[B2B]],6)),"")</f>
        <v/>
      </c>
      <c r="EL249" s="6" t="str">
        <f>+IFERROR(VLOOKUP(EJ249,Auxiliar!$A:$C,2,0),"")</f>
        <v/>
      </c>
      <c r="EM249" s="7" t="str">
        <f>+IFERROR(VLOOKUP(EJ249,Auxiliar!$A:$C,3,0),"")</f>
        <v/>
      </c>
      <c r="EO249" s="1"/>
      <c r="EP249" s="12"/>
      <c r="EQ249" s="6" t="str">
        <f>+IFERROR(VALUE(RIGHT(Tabla25[[#This Row],[B2B]],6)),"")</f>
        <v/>
      </c>
      <c r="ER249" s="6" t="str">
        <f>+IFERROR(VLOOKUP(EP249,Auxiliar!$A:$C,2,0),"")</f>
        <v/>
      </c>
      <c r="ES249" s="7" t="str">
        <f>+IFERROR(VLOOKUP(EP249,Auxiliar!$A:$C,3,0),"")</f>
        <v/>
      </c>
      <c r="EU249" s="1"/>
      <c r="EV249" s="12"/>
      <c r="EW249" s="6" t="str">
        <f>+IFERROR(VALUE(RIGHT(Tabla26[[#This Row],[B2B]],6)),"")</f>
        <v/>
      </c>
      <c r="EX249" s="6" t="str">
        <f>+IFERROR(VLOOKUP(EV249,Auxiliar!$A:$C,2,0),"")</f>
        <v/>
      </c>
      <c r="EY249" s="7" t="str">
        <f>+IFERROR(VLOOKUP(EV249,Auxiliar!$A:$C,3,0),"")</f>
        <v/>
      </c>
      <c r="EZ249" s="1"/>
      <c r="FA249" s="12"/>
      <c r="FB249" s="6" t="str">
        <f>+IFERROR(VALUE(RIGHT(Tabla27[[#This Row],[B2B]],6)),"")</f>
        <v/>
      </c>
      <c r="FC249" s="6" t="str">
        <f>+IFERROR(VLOOKUP(FA249,Auxiliar!$A:$C,2,0),"")</f>
        <v/>
      </c>
      <c r="FD249" s="7" t="str">
        <f>+IFERROR(VLOOKUP(FA249,Auxiliar!$A:$C,3,0),"")</f>
        <v/>
      </c>
      <c r="FE249" s="1"/>
      <c r="FF249" s="12"/>
      <c r="FG249" s="6" t="str">
        <f>+IFERROR(VALUE(RIGHT(Tabla28[[#This Row],[B2B]],6)),"")</f>
        <v/>
      </c>
      <c r="FH249" s="6" t="str">
        <f>+IFERROR(VLOOKUP(FF249,Auxiliar!$A:$C,2,0),"")</f>
        <v/>
      </c>
      <c r="FI249" s="7" t="str">
        <f>+IFERROR(VLOOKUP(FF249,Auxiliar!$A:$C,3,0),"")</f>
        <v/>
      </c>
      <c r="FJ249" s="1"/>
      <c r="FK249" s="12"/>
      <c r="FL249" s="6" t="str">
        <f>+IFERROR(VALUE(RIGHT(Tabla29[[#This Row],[B2B]],6)),"")</f>
        <v/>
      </c>
      <c r="FM249" s="6" t="str">
        <f>+IFERROR(VLOOKUP(FK249,Auxiliar!$A:$C,2,0),"")</f>
        <v/>
      </c>
      <c r="FN249" s="7" t="str">
        <f>+IFERROR(VLOOKUP(FK249,Auxiliar!$A:$C,3,0),"")</f>
        <v/>
      </c>
      <c r="FO249" s="1"/>
      <c r="FP249" s="12"/>
      <c r="FQ249" s="6" t="str">
        <f>+IFERROR(VALUE(RIGHT(Tabla30[[#This Row],[B2B]],6)),"")</f>
        <v/>
      </c>
      <c r="FR249" s="6" t="str">
        <f>+IFERROR(VLOOKUP(FP249,Auxiliar!$A:$C,2,0),"")</f>
        <v/>
      </c>
      <c r="FS249" s="7"/>
      <c r="FT249" s="1"/>
      <c r="FU249" s="12"/>
      <c r="FV249" s="6" t="str">
        <f>+IFERROR(VALUE(RIGHT(Tabla31[[#This Row],[B2B]],6)),"")</f>
        <v/>
      </c>
      <c r="FW249" s="6" t="str">
        <f>+IFERROR(VLOOKUP(FU249,Auxiliar!$A:$C,2,0),"")</f>
        <v/>
      </c>
      <c r="FX249" s="7" t="str">
        <f>+IFERROR(VLOOKUP(FU249,Auxiliar!$A:$C,3,0),"")</f>
        <v/>
      </c>
      <c r="FY249" s="1"/>
      <c r="FZ249" s="12"/>
      <c r="GA249" s="6" t="str">
        <f>+IFERROR(VALUE(RIGHT(Tabla32[[#This Row],[B2B]],6)),"")</f>
        <v/>
      </c>
      <c r="GB249" s="6" t="str">
        <f>+IFERROR(VLOOKUP(FZ249,Auxiliar!$A:$C,2,0),"")</f>
        <v/>
      </c>
      <c r="GC249" s="7" t="str">
        <f>+IFERROR(VLOOKUP(FZ249,Auxiliar!$A:$C,3,0),"")</f>
        <v/>
      </c>
      <c r="GD249" s="1"/>
      <c r="GE249" s="12"/>
      <c r="GF249" s="6" t="str">
        <f>+IFERROR(VALUE(RIGHT(Tabla33[[#This Row],[B2B]],6)),"")</f>
        <v/>
      </c>
      <c r="GG249" s="6" t="str">
        <f>+IFERROR(VLOOKUP(GE249,Auxiliar!$A:$C,2,0),"")</f>
        <v/>
      </c>
      <c r="GH249" s="7" t="str">
        <f>+IFERROR(VLOOKUP(GE249,Auxiliar!$A:$C,3,0),"")</f>
        <v/>
      </c>
    </row>
    <row r="250" spans="1:190" x14ac:dyDescent="0.25">
      <c r="A250" s="1"/>
      <c r="B250" s="1"/>
      <c r="C250" t="str">
        <f>+IFERROR(VALUE(RIGHT(Tabla1[[#This Row],[B2B]],6)),"")</f>
        <v/>
      </c>
      <c r="D250" t="str">
        <f>+IFERROR(VLOOKUP(B250,Auxiliar!$A:$C,2,0),"")</f>
        <v/>
      </c>
      <c r="E250" s="5" t="str">
        <f>+IFERROR(VLOOKUP(B250,Auxiliar!$A:$C,3,0),"")</f>
        <v/>
      </c>
      <c r="S250" s="1">
        <v>3736</v>
      </c>
      <c r="T250" s="1" t="s">
        <v>9</v>
      </c>
      <c r="U250" s="6">
        <f>+IFERROR(VALUE(RIGHT(Tabla4[[#This Row],[B2B]],6)),"")</f>
        <v>3736</v>
      </c>
      <c r="V250" s="6" t="str">
        <f>+IFERROR(VLOOKUP(T250,Auxiliar!$A:$C,2,0),"")</f>
        <v>CORE</v>
      </c>
      <c r="W250" s="7" t="str">
        <f>+IFERROR(VLOOKUP(T250,Auxiliar!$A:$C,3,0),"")</f>
        <v>0b 1% | 2b 5% | 4b 6%</v>
      </c>
      <c r="Y250" s="1">
        <v>10455</v>
      </c>
      <c r="Z250" s="1" t="s">
        <v>10</v>
      </c>
      <c r="AA250" s="6">
        <f>+IFERROR(VALUE(RIGHT(Tabla5[[#This Row],[B2B]],6)),"")</f>
        <v>10455</v>
      </c>
      <c r="AB250" s="6" t="str">
        <f>+IFERROR(VLOOKUP(Z250,Auxiliar!$A:$C,2,0),"")</f>
        <v>CORE</v>
      </c>
      <c r="AC250" s="7" t="str">
        <f>+IFERROR(VLOOKUP(Z250,Auxiliar!$A:$C,3,0),"")</f>
        <v>0b 1% | 3b 4% | 5b 6%</v>
      </c>
      <c r="AK250" s="1">
        <v>3580</v>
      </c>
      <c r="AL250" s="1" t="s">
        <v>30</v>
      </c>
      <c r="AM250" s="6">
        <f>+IFERROR(VALUE(RIGHT(Tabla7[[#This Row],[B2B]],6)),"")</f>
        <v>3580</v>
      </c>
      <c r="AN250" s="6" t="str">
        <f>+IFERROR(VLOOKUP(AL250,Auxiliar!$A:$C,2,0),"")</f>
        <v>LATONES</v>
      </c>
      <c r="AO250" s="7" t="str">
        <f>+IFERROR(VLOOKUP(AL250,Auxiliar!$A:$C,3,0),"")</f>
        <v>1b 4% | 5b 7% | 97b 0%</v>
      </c>
      <c r="AQ250" s="1">
        <v>6022</v>
      </c>
      <c r="AR250" s="1" t="s">
        <v>31</v>
      </c>
      <c r="AS250" s="6">
        <f>+IFERROR(VALUE(RIGHT(Tabla8[[#This Row],[B2B]],6)),"")</f>
        <v>6022</v>
      </c>
      <c r="AT250" s="6" t="str">
        <f>+IFERROR(VLOOKUP(AR250,Auxiliar!$A:$C,2,0),"")</f>
        <v>LATONES</v>
      </c>
      <c r="AU250" s="7" t="str">
        <f>+IFERROR(VLOOKUP(AR250,Auxiliar!$A:$C,3,0),"")</f>
        <v>2b 3% | 4b 5% | 5b 8% | 193 0%</v>
      </c>
      <c r="AW250" s="1"/>
      <c r="AX250" s="1" t="s">
        <v>32</v>
      </c>
      <c r="AY250" s="6" t="str">
        <f>+IFERROR(VALUE(RIGHT(Tabla9[[#This Row],[B2B]],6)),"")</f>
        <v/>
      </c>
      <c r="AZ250" s="6" t="str">
        <f>+IFERROR(VLOOKUP(AX250,Auxiliar!$A:$C,2,0),"")</f>
        <v>LATONES</v>
      </c>
      <c r="BA250" s="7" t="str">
        <f>+IFERROR(VLOOKUP(AX250,Auxiliar!$A:$C,3,0),"")</f>
        <v>2b 3% | 4b 4% | 6b 5% | 10b 8%  | 385b 0%</v>
      </c>
      <c r="BC250" s="1"/>
      <c r="BD250" s="1" t="s">
        <v>33</v>
      </c>
      <c r="BE250" s="6" t="str">
        <f>+IFERROR(VALUE(RIGHT(Tabla10[[#This Row],[B2B]],6)),"")</f>
        <v/>
      </c>
      <c r="BF250" s="6" t="str">
        <f>+IFERROR(VLOOKUP(BD250,Auxiliar!$A:$C,2,0),"")</f>
        <v>LATONES</v>
      </c>
      <c r="BG250" s="7" t="str">
        <f>+IFERROR(VLOOKUP(BD250,Auxiliar!$A:$C,3,0),"")</f>
        <v>6b 4% | 12b 5% | 15b 8% | 385b 0%</v>
      </c>
      <c r="BI250" s="1"/>
      <c r="BJ250" s="1"/>
      <c r="BK250" s="6" t="str">
        <f>+IFERROR(VALUE(RIGHT(Tabla11[[#This Row],[B2B]],6)),"")</f>
        <v/>
      </c>
      <c r="BL250" s="6" t="str">
        <f>+IFERROR(VLOOKUP(BJ250,Auxiliar!$A:$C,2,0),"")</f>
        <v/>
      </c>
      <c r="BM250" s="7" t="str">
        <f>+IFERROR(VLOOKUP(BJ250,Auxiliar!$A:$C,3,0),"")</f>
        <v/>
      </c>
      <c r="BO250" s="1">
        <v>5169</v>
      </c>
      <c r="BP250" s="1" t="s">
        <v>39</v>
      </c>
      <c r="BQ250" s="6">
        <f>+IFERROR(VALUE(RIGHT(Tabla12[[#This Row],[B2B]],6)),"")</f>
        <v>5169</v>
      </c>
      <c r="BR250" s="6" t="str">
        <f>+IFERROR(VLOOKUP(BP250,Auxiliar!$A:$C,2,0),"")</f>
        <v>VALUE LITRO</v>
      </c>
      <c r="BS250" s="7" t="str">
        <f>+IFERROR(VLOOKUP(BP250,Auxiliar!$A:$C,3,0),"")</f>
        <v>1b 12%</v>
      </c>
      <c r="CA250" s="1">
        <v>3007</v>
      </c>
      <c r="CB250" s="1" t="s">
        <v>35</v>
      </c>
      <c r="CC250" s="6">
        <f>+IFERROR(VALUE(RIGHT(Tabla14[[#This Row],[B2B]],6)),"")</f>
        <v>3007</v>
      </c>
      <c r="CD250" s="6" t="str">
        <f>+IFERROR(VLOOKUP(CB250,Auxiliar!$A:$C,2,0),"")</f>
        <v>Corona 710cc</v>
      </c>
      <c r="CE250" s="7" t="str">
        <f>+IFERROR(VLOOKUP(CB250,Auxiliar!$A:$C,3,0),"")</f>
        <v>1b 10% | 85b 0%</v>
      </c>
      <c r="CG250" s="1"/>
      <c r="CH250" s="1"/>
      <c r="CI250" s="6" t="str">
        <f>+IFERROR(VALUE(RIGHT(Tabla15[[#This Row],[B2B]],6)),"")</f>
        <v/>
      </c>
      <c r="CJ250" s="6" t="str">
        <f>+IFERROR(VLOOKUP(CH250,Auxiliar!$A:$C,2,0),"")</f>
        <v/>
      </c>
      <c r="CK250" s="7" t="str">
        <f>+IFERROR(VLOOKUP(CH250,Auxiliar!$A:$C,3,0),"")</f>
        <v/>
      </c>
      <c r="CM250" s="1">
        <v>2946</v>
      </c>
      <c r="CN250" s="1" t="s">
        <v>20</v>
      </c>
      <c r="CO250" s="6">
        <v>2946</v>
      </c>
      <c r="CP250" s="6" t="s">
        <v>20</v>
      </c>
      <c r="CQ250" s="7" t="s">
        <v>21</v>
      </c>
      <c r="CS250" s="1"/>
      <c r="CT250" s="1"/>
      <c r="CU250" s="6" t="str">
        <f>+IFERROR(VALUE(RIGHT(Tabla17[[#This Row],[B2B]],6)),"")</f>
        <v/>
      </c>
      <c r="CV250" s="6" t="str">
        <f>+IFERROR(VLOOKUP(CT250,Auxiliar!$A:$C,2,0),"")</f>
        <v/>
      </c>
      <c r="CW250" s="7" t="str">
        <f>+IFERROR(VLOOKUP(CT250,Auxiliar!$A:$C,3,0),"")</f>
        <v/>
      </c>
      <c r="CY250" s="1">
        <v>2946</v>
      </c>
      <c r="CZ250" s="1" t="s">
        <v>16</v>
      </c>
      <c r="DA250" s="6">
        <f>+IFERROR(VALUE(RIGHT(Tabla18[[#This Row],[B2B]],6)),"")</f>
        <v>2946</v>
      </c>
      <c r="DB250" s="6" t="str">
        <f>+IFERROR(VLOOKUP(CZ250,Auxiliar!$A:$C,2,0),"")</f>
        <v>PREMIUM</v>
      </c>
      <c r="DC250" s="7" t="str">
        <f>+IFERROR(VLOOKUP(CZ250,Auxiliar!$A:$C,3,0),"")</f>
        <v>0b 0% | 2b 2% | 5b 3,5% | 10b 5%</v>
      </c>
      <c r="DE250" s="1">
        <v>2946</v>
      </c>
      <c r="DF250" s="1" t="s">
        <v>19</v>
      </c>
      <c r="DG250" s="6">
        <f>+IFERROR(VALUE(RIGHT(Tabla19[[#This Row],[B2B]],6)),"")</f>
        <v>2946</v>
      </c>
      <c r="DH250" s="6" t="str">
        <f>+IFERROR(VLOOKUP(DF250,Auxiliar!$A:$C,2,0),"")</f>
        <v>MICHELOB</v>
      </c>
      <c r="DI250" s="7" t="str">
        <f>+IFERROR(VLOOKUP(DF250,Auxiliar!$A:$C,3,0),"")</f>
        <v>1b 7% | 3b 22% | 8b 27%</v>
      </c>
      <c r="DK250" s="1"/>
      <c r="DL250" s="1"/>
      <c r="DM250" s="6" t="str">
        <f>+IFERROR(VALUE(RIGHT(Tabla20[[#This Row],[B2B]],6)),"")</f>
        <v/>
      </c>
      <c r="DN250" s="6" t="str">
        <f>+IFERROR(VLOOKUP(DL250,Auxiliar!$A:$C,2,0),"")</f>
        <v/>
      </c>
      <c r="DO250" s="7" t="str">
        <f>+IFERROR(VLOOKUP(DL250,Auxiliar!$A:$C,3,0),"")</f>
        <v/>
      </c>
      <c r="DQ250" s="1">
        <v>2948</v>
      </c>
      <c r="DR250" s="12" t="s">
        <v>24</v>
      </c>
      <c r="DS250" s="6">
        <f>+IFERROR(VALUE(RIGHT(Tabla21[[#This Row],[B2B]],6)),"")</f>
        <v>2948</v>
      </c>
      <c r="DT250" s="6" t="str">
        <f>+IFERROR(VLOOKUP(DR250,Auxiliar!$A:$C,2,0),"")</f>
        <v>CORONA PORRON</v>
      </c>
      <c r="DU250" s="7" t="str">
        <f>+IFERROR(VLOOKUP(DR250,Auxiliar!$A:$C,3,0),"")</f>
        <v>1b 5% | 20b 0%</v>
      </c>
      <c r="DW250" s="1">
        <v>6151</v>
      </c>
      <c r="DX250" s="12" t="s">
        <v>43</v>
      </c>
      <c r="DY250" s="6">
        <f>+IFERROR(VALUE(RIGHT(Tabla22[[#This Row],[B2B]],6)),"")</f>
        <v>6151</v>
      </c>
      <c r="DZ250" s="6" t="str">
        <f>+IFERROR(VLOOKUP(DX250,Auxiliar!$A:$C,2,0),"")</f>
        <v xml:space="preserve">VALUE LATA </v>
      </c>
      <c r="EA250" s="7" t="str">
        <f>+IFERROR(VLOOKUP(DX250,Auxiliar!$A:$C,3,0),"")</f>
        <v>1b 15% | 100b 18%</v>
      </c>
      <c r="EC250" s="1">
        <v>6140</v>
      </c>
      <c r="ED250" s="12" t="s">
        <v>47</v>
      </c>
      <c r="EE250" s="6">
        <f>+IFERROR(VALUE(RIGHT(Tabla23[[#This Row],[B2B]],6)),"")</f>
        <v>6140</v>
      </c>
      <c r="EF250" s="6" t="str">
        <f>+IFERROR(VLOOKUP(ED250,Auxiliar!$A:$C,2,0),"")</f>
        <v>VALUE LATON</v>
      </c>
      <c r="EG250" s="7" t="str">
        <f>+IFERROR(VLOOKUP(ED250,Auxiliar!$A:$C,3,0),"")</f>
        <v>1b 10% | 5b 15% | 192b 0%</v>
      </c>
      <c r="EI250" s="1"/>
      <c r="EJ250" s="12"/>
      <c r="EK250" s="6" t="str">
        <f>+IFERROR(VALUE(RIGHT(Tabla24[[#This Row],[B2B]],6)),"")</f>
        <v/>
      </c>
      <c r="EL250" s="6" t="str">
        <f>+IFERROR(VLOOKUP(EJ250,Auxiliar!$A:$C,2,0),"")</f>
        <v/>
      </c>
      <c r="EM250" s="7" t="str">
        <f>+IFERROR(VLOOKUP(EJ250,Auxiliar!$A:$C,3,0),"")</f>
        <v/>
      </c>
      <c r="EO250" s="1"/>
      <c r="EP250" s="12"/>
      <c r="EQ250" s="6" t="str">
        <f>+IFERROR(VALUE(RIGHT(Tabla25[[#This Row],[B2B]],6)),"")</f>
        <v/>
      </c>
      <c r="ER250" s="6" t="str">
        <f>+IFERROR(VLOOKUP(EP250,Auxiliar!$A:$C,2,0),"")</f>
        <v/>
      </c>
      <c r="ES250" s="7" t="str">
        <f>+IFERROR(VLOOKUP(EP250,Auxiliar!$A:$C,3,0),"")</f>
        <v/>
      </c>
      <c r="EU250" s="1"/>
      <c r="EV250" s="12"/>
      <c r="EW250" s="6" t="str">
        <f>+IFERROR(VALUE(RIGHT(Tabla26[[#This Row],[B2B]],6)),"")</f>
        <v/>
      </c>
      <c r="EX250" s="6" t="str">
        <f>+IFERROR(VLOOKUP(EV250,Auxiliar!$A:$C,2,0),"")</f>
        <v/>
      </c>
      <c r="EY250" s="7" t="str">
        <f>+IFERROR(VLOOKUP(EV250,Auxiliar!$A:$C,3,0),"")</f>
        <v/>
      </c>
      <c r="EZ250" s="1"/>
      <c r="FA250" s="12"/>
      <c r="FB250" s="6" t="str">
        <f>+IFERROR(VALUE(RIGHT(Tabla27[[#This Row],[B2B]],6)),"")</f>
        <v/>
      </c>
      <c r="FC250" s="6" t="str">
        <f>+IFERROR(VLOOKUP(FA250,Auxiliar!$A:$C,2,0),"")</f>
        <v/>
      </c>
      <c r="FD250" s="7" t="str">
        <f>+IFERROR(VLOOKUP(FA250,Auxiliar!$A:$C,3,0),"")</f>
        <v/>
      </c>
      <c r="FE250" s="1"/>
      <c r="FF250" s="12"/>
      <c r="FG250" s="6" t="str">
        <f>+IFERROR(VALUE(RIGHT(Tabla28[[#This Row],[B2B]],6)),"")</f>
        <v/>
      </c>
      <c r="FH250" s="6" t="str">
        <f>+IFERROR(VLOOKUP(FF250,Auxiliar!$A:$C,2,0),"")</f>
        <v/>
      </c>
      <c r="FI250" s="7" t="str">
        <f>+IFERROR(VLOOKUP(FF250,Auxiliar!$A:$C,3,0),"")</f>
        <v/>
      </c>
      <c r="FJ250" s="1"/>
      <c r="FK250" s="12"/>
      <c r="FL250" s="6" t="str">
        <f>+IFERROR(VALUE(RIGHT(Tabla29[[#This Row],[B2B]],6)),"")</f>
        <v/>
      </c>
      <c r="FM250" s="6" t="str">
        <f>+IFERROR(VLOOKUP(FK250,Auxiliar!$A:$C,2,0),"")</f>
        <v/>
      </c>
      <c r="FN250" s="7" t="str">
        <f>+IFERROR(VLOOKUP(FK250,Auxiliar!$A:$C,3,0),"")</f>
        <v/>
      </c>
      <c r="FO250" s="1"/>
      <c r="FP250" s="12"/>
      <c r="FQ250" s="6" t="str">
        <f>+IFERROR(VALUE(RIGHT(Tabla30[[#This Row],[B2B]],6)),"")</f>
        <v/>
      </c>
      <c r="FR250" s="6" t="str">
        <f>+IFERROR(VLOOKUP(FP250,Auxiliar!$A:$C,2,0),"")</f>
        <v/>
      </c>
      <c r="FS250" s="7"/>
      <c r="FT250" s="1"/>
      <c r="FU250" s="12"/>
      <c r="FV250" s="6" t="str">
        <f>+IFERROR(VALUE(RIGHT(Tabla31[[#This Row],[B2B]],6)),"")</f>
        <v/>
      </c>
      <c r="FW250" s="6" t="str">
        <f>+IFERROR(VLOOKUP(FU250,Auxiliar!$A:$C,2,0),"")</f>
        <v/>
      </c>
      <c r="FX250" s="7" t="str">
        <f>+IFERROR(VLOOKUP(FU250,Auxiliar!$A:$C,3,0),"")</f>
        <v/>
      </c>
      <c r="FY250" s="1"/>
      <c r="FZ250" s="12"/>
      <c r="GA250" s="6" t="str">
        <f>+IFERROR(VALUE(RIGHT(Tabla32[[#This Row],[B2B]],6)),"")</f>
        <v/>
      </c>
      <c r="GB250" s="6" t="str">
        <f>+IFERROR(VLOOKUP(FZ250,Auxiliar!$A:$C,2,0),"")</f>
        <v/>
      </c>
      <c r="GC250" s="7" t="str">
        <f>+IFERROR(VLOOKUP(FZ250,Auxiliar!$A:$C,3,0),"")</f>
        <v/>
      </c>
      <c r="GD250" s="1"/>
      <c r="GE250" s="12"/>
      <c r="GF250" s="6" t="str">
        <f>+IFERROR(VALUE(RIGHT(Tabla33[[#This Row],[B2B]],6)),"")</f>
        <v/>
      </c>
      <c r="GG250" s="6" t="str">
        <f>+IFERROR(VLOOKUP(GE250,Auxiliar!$A:$C,2,0),"")</f>
        <v/>
      </c>
      <c r="GH250" s="7" t="str">
        <f>+IFERROR(VLOOKUP(GE250,Auxiliar!$A:$C,3,0),"")</f>
        <v/>
      </c>
    </row>
    <row r="251" spans="1:190" x14ac:dyDescent="0.25">
      <c r="A251" s="1"/>
      <c r="B251" s="1"/>
      <c r="C251" t="str">
        <f>+IFERROR(VALUE(RIGHT(Tabla1[[#This Row],[B2B]],6)),"")</f>
        <v/>
      </c>
      <c r="D251" t="str">
        <f>+IFERROR(VLOOKUP(B251,Auxiliar!$A:$C,2,0),"")</f>
        <v/>
      </c>
      <c r="E251" s="5" t="str">
        <f>+IFERROR(VLOOKUP(B251,Auxiliar!$A:$C,3,0),"")</f>
        <v/>
      </c>
      <c r="S251" s="1">
        <v>3738</v>
      </c>
      <c r="T251" s="1" t="s">
        <v>9</v>
      </c>
      <c r="U251" s="6">
        <f>+IFERROR(VALUE(RIGHT(Tabla4[[#This Row],[B2B]],6)),"")</f>
        <v>3738</v>
      </c>
      <c r="V251" s="6" t="str">
        <f>+IFERROR(VLOOKUP(T251,Auxiliar!$A:$C,2,0),"")</f>
        <v>CORE</v>
      </c>
      <c r="W251" s="7" t="str">
        <f>+IFERROR(VLOOKUP(T251,Auxiliar!$A:$C,3,0),"")</f>
        <v>0b 1% | 2b 5% | 4b 6%</v>
      </c>
      <c r="Y251" s="1">
        <v>10465</v>
      </c>
      <c r="Z251" s="1" t="s">
        <v>10</v>
      </c>
      <c r="AA251" s="6">
        <f>+IFERROR(VALUE(RIGHT(Tabla5[[#This Row],[B2B]],6)),"")</f>
        <v>10465</v>
      </c>
      <c r="AB251" s="6" t="str">
        <f>+IFERROR(VLOOKUP(Z251,Auxiliar!$A:$C,2,0),"")</f>
        <v>CORE</v>
      </c>
      <c r="AC251" s="7" t="str">
        <f>+IFERROR(VLOOKUP(Z251,Auxiliar!$A:$C,3,0),"")</f>
        <v>0b 1% | 3b 4% | 5b 6%</v>
      </c>
      <c r="AK251" s="1">
        <v>3585</v>
      </c>
      <c r="AL251" s="1" t="s">
        <v>30</v>
      </c>
      <c r="AM251" s="6">
        <f>+IFERROR(VALUE(RIGHT(Tabla7[[#This Row],[B2B]],6)),"")</f>
        <v>3585</v>
      </c>
      <c r="AN251" s="6" t="str">
        <f>+IFERROR(VLOOKUP(AL251,Auxiliar!$A:$C,2,0),"")</f>
        <v>LATONES</v>
      </c>
      <c r="AO251" s="7" t="str">
        <f>+IFERROR(VLOOKUP(AL251,Auxiliar!$A:$C,3,0),"")</f>
        <v>1b 4% | 5b 7% | 97b 0%</v>
      </c>
      <c r="AQ251" s="1">
        <v>6039</v>
      </c>
      <c r="AR251" s="1" t="s">
        <v>31</v>
      </c>
      <c r="AS251" s="6">
        <f>+IFERROR(VALUE(RIGHT(Tabla8[[#This Row],[B2B]],6)),"")</f>
        <v>6039</v>
      </c>
      <c r="AT251" s="6" t="str">
        <f>+IFERROR(VLOOKUP(AR251,Auxiliar!$A:$C,2,0),"")</f>
        <v>LATONES</v>
      </c>
      <c r="AU251" s="7" t="str">
        <f>+IFERROR(VLOOKUP(AR251,Auxiliar!$A:$C,3,0),"")</f>
        <v>2b 3% | 4b 5% | 5b 8% | 193 0%</v>
      </c>
      <c r="AW251" s="1"/>
      <c r="AX251" s="1" t="s">
        <v>32</v>
      </c>
      <c r="AY251" s="6" t="str">
        <f>+IFERROR(VALUE(RIGHT(Tabla9[[#This Row],[B2B]],6)),"")</f>
        <v/>
      </c>
      <c r="AZ251" s="6" t="str">
        <f>+IFERROR(VLOOKUP(AX251,Auxiliar!$A:$C,2,0),"")</f>
        <v>LATONES</v>
      </c>
      <c r="BA251" s="7" t="str">
        <f>+IFERROR(VLOOKUP(AX251,Auxiliar!$A:$C,3,0),"")</f>
        <v>2b 3% | 4b 4% | 6b 5% | 10b 8%  | 385b 0%</v>
      </c>
      <c r="BC251" s="1"/>
      <c r="BD251" s="1" t="s">
        <v>33</v>
      </c>
      <c r="BE251" s="6" t="str">
        <f>+IFERROR(VALUE(RIGHT(Tabla10[[#This Row],[B2B]],6)),"")</f>
        <v/>
      </c>
      <c r="BF251" s="6" t="str">
        <f>+IFERROR(VLOOKUP(BD251,Auxiliar!$A:$C,2,0),"")</f>
        <v>LATONES</v>
      </c>
      <c r="BG251" s="7" t="str">
        <f>+IFERROR(VLOOKUP(BD251,Auxiliar!$A:$C,3,0),"")</f>
        <v>6b 4% | 12b 5% | 15b 8% | 385b 0%</v>
      </c>
      <c r="BI251" s="1"/>
      <c r="BJ251" s="1"/>
      <c r="BK251" s="6" t="str">
        <f>+IFERROR(VALUE(RIGHT(Tabla11[[#This Row],[B2B]],6)),"")</f>
        <v/>
      </c>
      <c r="BL251" s="6" t="str">
        <f>+IFERROR(VLOOKUP(BJ251,Auxiliar!$A:$C,2,0),"")</f>
        <v/>
      </c>
      <c r="BM251" s="7" t="str">
        <f>+IFERROR(VLOOKUP(BJ251,Auxiliar!$A:$C,3,0),"")</f>
        <v/>
      </c>
      <c r="BO251" s="1">
        <v>5176</v>
      </c>
      <c r="BP251" s="1" t="s">
        <v>39</v>
      </c>
      <c r="BQ251" s="6">
        <f>+IFERROR(VALUE(RIGHT(Tabla12[[#This Row],[B2B]],6)),"")</f>
        <v>5176</v>
      </c>
      <c r="BR251" s="6" t="str">
        <f>+IFERROR(VLOOKUP(BP251,Auxiliar!$A:$C,2,0),"")</f>
        <v>VALUE LITRO</v>
      </c>
      <c r="BS251" s="7" t="str">
        <f>+IFERROR(VLOOKUP(BP251,Auxiliar!$A:$C,3,0),"")</f>
        <v>1b 12%</v>
      </c>
      <c r="CA251" s="1">
        <v>3013</v>
      </c>
      <c r="CB251" s="1" t="s">
        <v>35</v>
      </c>
      <c r="CC251" s="6">
        <f>+IFERROR(VALUE(RIGHT(Tabla14[[#This Row],[B2B]],6)),"")</f>
        <v>3013</v>
      </c>
      <c r="CD251" s="6" t="str">
        <f>+IFERROR(VLOOKUP(CB251,Auxiliar!$A:$C,2,0),"")</f>
        <v>Corona 710cc</v>
      </c>
      <c r="CE251" s="7" t="str">
        <f>+IFERROR(VLOOKUP(CB251,Auxiliar!$A:$C,3,0),"")</f>
        <v>1b 10% | 85b 0%</v>
      </c>
      <c r="CG251" s="1"/>
      <c r="CH251" s="1"/>
      <c r="CI251" s="6" t="str">
        <f>+IFERROR(VALUE(RIGHT(Tabla15[[#This Row],[B2B]],6)),"")</f>
        <v/>
      </c>
      <c r="CJ251" s="6" t="str">
        <f>+IFERROR(VLOOKUP(CH251,Auxiliar!$A:$C,2,0),"")</f>
        <v/>
      </c>
      <c r="CK251" s="7" t="str">
        <f>+IFERROR(VLOOKUP(CH251,Auxiliar!$A:$C,3,0),"")</f>
        <v/>
      </c>
      <c r="CM251" s="1">
        <v>2948</v>
      </c>
      <c r="CN251" s="1" t="s">
        <v>20</v>
      </c>
      <c r="CO251" s="6">
        <v>2948</v>
      </c>
      <c r="CP251" s="6" t="s">
        <v>20</v>
      </c>
      <c r="CQ251" s="7" t="s">
        <v>21</v>
      </c>
      <c r="CS251" s="1"/>
      <c r="CT251" s="1"/>
      <c r="CU251" s="6" t="str">
        <f>+IFERROR(VALUE(RIGHT(Tabla17[[#This Row],[B2B]],6)),"")</f>
        <v/>
      </c>
      <c r="CV251" s="6" t="str">
        <f>+IFERROR(VLOOKUP(CT251,Auxiliar!$A:$C,2,0),"")</f>
        <v/>
      </c>
      <c r="CW251" s="7" t="str">
        <f>+IFERROR(VLOOKUP(CT251,Auxiliar!$A:$C,3,0),"")</f>
        <v/>
      </c>
      <c r="CY251" s="1">
        <v>2948</v>
      </c>
      <c r="CZ251" s="1" t="s">
        <v>16</v>
      </c>
      <c r="DA251" s="6">
        <f>+IFERROR(VALUE(RIGHT(Tabla18[[#This Row],[B2B]],6)),"")</f>
        <v>2948</v>
      </c>
      <c r="DB251" s="6" t="str">
        <f>+IFERROR(VLOOKUP(CZ251,Auxiliar!$A:$C,2,0),"")</f>
        <v>PREMIUM</v>
      </c>
      <c r="DC251" s="7" t="str">
        <f>+IFERROR(VLOOKUP(CZ251,Auxiliar!$A:$C,3,0),"")</f>
        <v>0b 0% | 2b 2% | 5b 3,5% | 10b 5%</v>
      </c>
      <c r="DE251" s="1">
        <v>2948</v>
      </c>
      <c r="DF251" s="1" t="s">
        <v>19</v>
      </c>
      <c r="DG251" s="6">
        <f>+IFERROR(VALUE(RIGHT(Tabla19[[#This Row],[B2B]],6)),"")</f>
        <v>2948</v>
      </c>
      <c r="DH251" s="6" t="str">
        <f>+IFERROR(VLOOKUP(DF251,Auxiliar!$A:$C,2,0),"")</f>
        <v>MICHELOB</v>
      </c>
      <c r="DI251" s="7" t="str">
        <f>+IFERROR(VLOOKUP(DF251,Auxiliar!$A:$C,3,0),"")</f>
        <v>1b 7% | 3b 22% | 8b 27%</v>
      </c>
      <c r="DK251" s="1"/>
      <c r="DL251" s="1"/>
      <c r="DM251" s="6" t="str">
        <f>+IFERROR(VALUE(RIGHT(Tabla20[[#This Row],[B2B]],6)),"")</f>
        <v/>
      </c>
      <c r="DN251" s="6" t="str">
        <f>+IFERROR(VLOOKUP(DL251,Auxiliar!$A:$C,2,0),"")</f>
        <v/>
      </c>
      <c r="DO251" s="7" t="str">
        <f>+IFERROR(VLOOKUP(DL251,Auxiliar!$A:$C,3,0),"")</f>
        <v/>
      </c>
      <c r="DQ251" s="1">
        <v>2976</v>
      </c>
      <c r="DR251" s="12" t="s">
        <v>24</v>
      </c>
      <c r="DS251" s="6">
        <f>+IFERROR(VALUE(RIGHT(Tabla21[[#This Row],[B2B]],6)),"")</f>
        <v>2976</v>
      </c>
      <c r="DT251" s="6" t="str">
        <f>+IFERROR(VLOOKUP(DR251,Auxiliar!$A:$C,2,0),"")</f>
        <v>CORONA PORRON</v>
      </c>
      <c r="DU251" s="7" t="str">
        <f>+IFERROR(VLOOKUP(DR251,Auxiliar!$A:$C,3,0),"")</f>
        <v>1b 5% | 20b 0%</v>
      </c>
      <c r="DW251" s="1">
        <v>6166</v>
      </c>
      <c r="DX251" s="12" t="s">
        <v>43</v>
      </c>
      <c r="DY251" s="6">
        <f>+IFERROR(VALUE(RIGHT(Tabla22[[#This Row],[B2B]],6)),"")</f>
        <v>6166</v>
      </c>
      <c r="DZ251" s="6" t="str">
        <f>+IFERROR(VLOOKUP(DX251,Auxiliar!$A:$C,2,0),"")</f>
        <v xml:space="preserve">VALUE LATA </v>
      </c>
      <c r="EA251" s="7" t="str">
        <f>+IFERROR(VLOOKUP(DX251,Auxiliar!$A:$C,3,0),"")</f>
        <v>1b 15% | 100b 18%</v>
      </c>
      <c r="EC251" s="1">
        <v>5169</v>
      </c>
      <c r="ED251" s="12" t="s">
        <v>47</v>
      </c>
      <c r="EE251" s="6">
        <f>+IFERROR(VALUE(RIGHT(Tabla23[[#This Row],[B2B]],6)),"")</f>
        <v>5169</v>
      </c>
      <c r="EF251" s="6" t="str">
        <f>+IFERROR(VLOOKUP(ED251,Auxiliar!$A:$C,2,0),"")</f>
        <v>VALUE LATON</v>
      </c>
      <c r="EG251" s="7" t="str">
        <f>+IFERROR(VLOOKUP(ED251,Auxiliar!$A:$C,3,0),"")</f>
        <v>1b 10% | 5b 15% | 192b 0%</v>
      </c>
      <c r="EI251" s="1"/>
      <c r="EJ251" s="12"/>
      <c r="EK251" s="6" t="str">
        <f>+IFERROR(VALUE(RIGHT(Tabla24[[#This Row],[B2B]],6)),"")</f>
        <v/>
      </c>
      <c r="EL251" s="6" t="str">
        <f>+IFERROR(VLOOKUP(EJ251,Auxiliar!$A:$C,2,0),"")</f>
        <v/>
      </c>
      <c r="EM251" s="7" t="str">
        <f>+IFERROR(VLOOKUP(EJ251,Auxiliar!$A:$C,3,0),"")</f>
        <v/>
      </c>
      <c r="EO251" s="1"/>
      <c r="EP251" s="12"/>
      <c r="EQ251" s="6" t="str">
        <f>+IFERROR(VALUE(RIGHT(Tabla25[[#This Row],[B2B]],6)),"")</f>
        <v/>
      </c>
      <c r="ER251" s="6" t="str">
        <f>+IFERROR(VLOOKUP(EP251,Auxiliar!$A:$C,2,0),"")</f>
        <v/>
      </c>
      <c r="ES251" s="7" t="str">
        <f>+IFERROR(VLOOKUP(EP251,Auxiliar!$A:$C,3,0),"")</f>
        <v/>
      </c>
      <c r="EU251" s="1"/>
      <c r="EV251" s="12"/>
      <c r="EW251" s="6" t="str">
        <f>+IFERROR(VALUE(RIGHT(Tabla26[[#This Row],[B2B]],6)),"")</f>
        <v/>
      </c>
      <c r="EX251" s="6" t="str">
        <f>+IFERROR(VLOOKUP(EV251,Auxiliar!$A:$C,2,0),"")</f>
        <v/>
      </c>
      <c r="EY251" s="7" t="str">
        <f>+IFERROR(VLOOKUP(EV251,Auxiliar!$A:$C,3,0),"")</f>
        <v/>
      </c>
      <c r="EZ251" s="1"/>
      <c r="FA251" s="12"/>
      <c r="FB251" s="6" t="str">
        <f>+IFERROR(VALUE(RIGHT(Tabla27[[#This Row],[B2B]],6)),"")</f>
        <v/>
      </c>
      <c r="FC251" s="6" t="str">
        <f>+IFERROR(VLOOKUP(FA251,Auxiliar!$A:$C,2,0),"")</f>
        <v/>
      </c>
      <c r="FD251" s="7" t="str">
        <f>+IFERROR(VLOOKUP(FA251,Auxiliar!$A:$C,3,0),"")</f>
        <v/>
      </c>
      <c r="FE251" s="1"/>
      <c r="FF251" s="12"/>
      <c r="FG251" s="6" t="str">
        <f>+IFERROR(VALUE(RIGHT(Tabla28[[#This Row],[B2B]],6)),"")</f>
        <v/>
      </c>
      <c r="FH251" s="6" t="str">
        <f>+IFERROR(VLOOKUP(FF251,Auxiliar!$A:$C,2,0),"")</f>
        <v/>
      </c>
      <c r="FI251" s="7" t="str">
        <f>+IFERROR(VLOOKUP(FF251,Auxiliar!$A:$C,3,0),"")</f>
        <v/>
      </c>
      <c r="FJ251" s="1"/>
      <c r="FK251" s="12"/>
      <c r="FL251" s="6" t="str">
        <f>+IFERROR(VALUE(RIGHT(Tabla29[[#This Row],[B2B]],6)),"")</f>
        <v/>
      </c>
      <c r="FM251" s="6" t="str">
        <f>+IFERROR(VLOOKUP(FK251,Auxiliar!$A:$C,2,0),"")</f>
        <v/>
      </c>
      <c r="FN251" s="7" t="str">
        <f>+IFERROR(VLOOKUP(FK251,Auxiliar!$A:$C,3,0),"")</f>
        <v/>
      </c>
      <c r="FO251" s="1"/>
      <c r="FP251" s="12"/>
      <c r="FQ251" s="6" t="str">
        <f>+IFERROR(VALUE(RIGHT(Tabla30[[#This Row],[B2B]],6)),"")</f>
        <v/>
      </c>
      <c r="FR251" s="6" t="str">
        <f>+IFERROR(VLOOKUP(FP251,Auxiliar!$A:$C,2,0),"")</f>
        <v/>
      </c>
      <c r="FS251" s="7"/>
      <c r="FT251" s="1"/>
      <c r="FU251" s="12"/>
      <c r="FV251" s="6" t="str">
        <f>+IFERROR(VALUE(RIGHT(Tabla31[[#This Row],[B2B]],6)),"")</f>
        <v/>
      </c>
      <c r="FW251" s="6" t="str">
        <f>+IFERROR(VLOOKUP(FU251,Auxiliar!$A:$C,2,0),"")</f>
        <v/>
      </c>
      <c r="FX251" s="7" t="str">
        <f>+IFERROR(VLOOKUP(FU251,Auxiliar!$A:$C,3,0),"")</f>
        <v/>
      </c>
      <c r="FY251" s="1"/>
      <c r="FZ251" s="12"/>
      <c r="GA251" s="6" t="str">
        <f>+IFERROR(VALUE(RIGHT(Tabla32[[#This Row],[B2B]],6)),"")</f>
        <v/>
      </c>
      <c r="GB251" s="6" t="str">
        <f>+IFERROR(VLOOKUP(FZ251,Auxiliar!$A:$C,2,0),"")</f>
        <v/>
      </c>
      <c r="GC251" s="7" t="str">
        <f>+IFERROR(VLOOKUP(FZ251,Auxiliar!$A:$C,3,0),"")</f>
        <v/>
      </c>
      <c r="GD251" s="1"/>
      <c r="GE251" s="12"/>
      <c r="GF251" s="6" t="str">
        <f>+IFERROR(VALUE(RIGHT(Tabla33[[#This Row],[B2B]],6)),"")</f>
        <v/>
      </c>
      <c r="GG251" s="6" t="str">
        <f>+IFERROR(VLOOKUP(GE251,Auxiliar!$A:$C,2,0),"")</f>
        <v/>
      </c>
      <c r="GH251" s="7" t="str">
        <f>+IFERROR(VLOOKUP(GE251,Auxiliar!$A:$C,3,0),"")</f>
        <v/>
      </c>
    </row>
    <row r="252" spans="1:190" x14ac:dyDescent="0.25">
      <c r="A252" s="1"/>
      <c r="B252" s="1"/>
      <c r="C252" t="str">
        <f>+IFERROR(VALUE(RIGHT(Tabla1[[#This Row],[B2B]],6)),"")</f>
        <v/>
      </c>
      <c r="D252" t="str">
        <f>+IFERROR(VLOOKUP(B252,Auxiliar!$A:$C,2,0),"")</f>
        <v/>
      </c>
      <c r="E252" s="5" t="str">
        <f>+IFERROR(VLOOKUP(B252,Auxiliar!$A:$C,3,0),"")</f>
        <v/>
      </c>
      <c r="S252" s="1">
        <v>3743</v>
      </c>
      <c r="T252" s="1" t="s">
        <v>9</v>
      </c>
      <c r="U252" s="6">
        <f>+IFERROR(VALUE(RIGHT(Tabla4[[#This Row],[B2B]],6)),"")</f>
        <v>3743</v>
      </c>
      <c r="V252" s="6" t="str">
        <f>+IFERROR(VLOOKUP(T252,Auxiliar!$A:$C,2,0),"")</f>
        <v>CORE</v>
      </c>
      <c r="W252" s="7" t="str">
        <f>+IFERROR(VLOOKUP(T252,Auxiliar!$A:$C,3,0),"")</f>
        <v>0b 1% | 2b 5% | 4b 6%</v>
      </c>
      <c r="Y252" s="1">
        <v>10509</v>
      </c>
      <c r="Z252" s="1" t="s">
        <v>10</v>
      </c>
      <c r="AA252" s="6">
        <f>+IFERROR(VALUE(RIGHT(Tabla5[[#This Row],[B2B]],6)),"")</f>
        <v>10509</v>
      </c>
      <c r="AB252" s="6" t="str">
        <f>+IFERROR(VLOOKUP(Z252,Auxiliar!$A:$C,2,0),"")</f>
        <v>CORE</v>
      </c>
      <c r="AC252" s="7" t="str">
        <f>+IFERROR(VLOOKUP(Z252,Auxiliar!$A:$C,3,0),"")</f>
        <v>0b 1% | 3b 4% | 5b 6%</v>
      </c>
      <c r="AK252" s="1">
        <v>3595</v>
      </c>
      <c r="AL252" s="1" t="s">
        <v>30</v>
      </c>
      <c r="AM252" s="6">
        <f>+IFERROR(VALUE(RIGHT(Tabla7[[#This Row],[B2B]],6)),"")</f>
        <v>3595</v>
      </c>
      <c r="AN252" s="6" t="str">
        <f>+IFERROR(VLOOKUP(AL252,Auxiliar!$A:$C,2,0),"")</f>
        <v>LATONES</v>
      </c>
      <c r="AO252" s="7" t="str">
        <f>+IFERROR(VLOOKUP(AL252,Auxiliar!$A:$C,3,0),"")</f>
        <v>1b 4% | 5b 7% | 97b 0%</v>
      </c>
      <c r="AQ252" s="1">
        <v>6051</v>
      </c>
      <c r="AR252" s="1" t="s">
        <v>31</v>
      </c>
      <c r="AS252" s="6">
        <f>+IFERROR(VALUE(RIGHT(Tabla8[[#This Row],[B2B]],6)),"")</f>
        <v>6051</v>
      </c>
      <c r="AT252" s="6" t="str">
        <f>+IFERROR(VLOOKUP(AR252,Auxiliar!$A:$C,2,0),"")</f>
        <v>LATONES</v>
      </c>
      <c r="AU252" s="7" t="str">
        <f>+IFERROR(VLOOKUP(AR252,Auxiliar!$A:$C,3,0),"")</f>
        <v>2b 3% | 4b 5% | 5b 8% | 193 0%</v>
      </c>
      <c r="AW252" s="1"/>
      <c r="AX252" s="1" t="s">
        <v>32</v>
      </c>
      <c r="AY252" s="6" t="str">
        <f>+IFERROR(VALUE(RIGHT(Tabla9[[#This Row],[B2B]],6)),"")</f>
        <v/>
      </c>
      <c r="AZ252" s="6" t="str">
        <f>+IFERROR(VLOOKUP(AX252,Auxiliar!$A:$C,2,0),"")</f>
        <v>LATONES</v>
      </c>
      <c r="BA252" s="7" t="str">
        <f>+IFERROR(VLOOKUP(AX252,Auxiliar!$A:$C,3,0),"")</f>
        <v>2b 3% | 4b 4% | 6b 5% | 10b 8%  | 385b 0%</v>
      </c>
      <c r="BC252" s="1"/>
      <c r="BD252" s="1" t="s">
        <v>33</v>
      </c>
      <c r="BE252" s="6" t="str">
        <f>+IFERROR(VALUE(RIGHT(Tabla10[[#This Row],[B2B]],6)),"")</f>
        <v/>
      </c>
      <c r="BF252" s="6" t="str">
        <f>+IFERROR(VLOOKUP(BD252,Auxiliar!$A:$C,2,0),"")</f>
        <v>LATONES</v>
      </c>
      <c r="BG252" s="7" t="str">
        <f>+IFERROR(VLOOKUP(BD252,Auxiliar!$A:$C,3,0),"")</f>
        <v>6b 4% | 12b 5% | 15b 8% | 385b 0%</v>
      </c>
      <c r="BI252" s="1"/>
      <c r="BJ252" s="1"/>
      <c r="BK252" s="6" t="str">
        <f>+IFERROR(VALUE(RIGHT(Tabla11[[#This Row],[B2B]],6)),"")</f>
        <v/>
      </c>
      <c r="BL252" s="6" t="str">
        <f>+IFERROR(VLOOKUP(BJ252,Auxiliar!$A:$C,2,0),"")</f>
        <v/>
      </c>
      <c r="BM252" s="7" t="str">
        <f>+IFERROR(VLOOKUP(BJ252,Auxiliar!$A:$C,3,0),"")</f>
        <v/>
      </c>
      <c r="BO252" s="1">
        <v>6151</v>
      </c>
      <c r="BP252" s="1" t="s">
        <v>39</v>
      </c>
      <c r="BQ252" s="6">
        <f>+IFERROR(VALUE(RIGHT(Tabla12[[#This Row],[B2B]],6)),"")</f>
        <v>6151</v>
      </c>
      <c r="BR252" s="6" t="str">
        <f>+IFERROR(VLOOKUP(BP252,Auxiliar!$A:$C,2,0),"")</f>
        <v>VALUE LITRO</v>
      </c>
      <c r="BS252" s="7" t="str">
        <f>+IFERROR(VLOOKUP(BP252,Auxiliar!$A:$C,3,0),"")</f>
        <v>1b 12%</v>
      </c>
      <c r="CA252" s="1">
        <v>3021</v>
      </c>
      <c r="CB252" s="1" t="s">
        <v>35</v>
      </c>
      <c r="CC252" s="6">
        <f>+IFERROR(VALUE(RIGHT(Tabla14[[#This Row],[B2B]],6)),"")</f>
        <v>3021</v>
      </c>
      <c r="CD252" s="6" t="str">
        <f>+IFERROR(VLOOKUP(CB252,Auxiliar!$A:$C,2,0),"")</f>
        <v>Corona 710cc</v>
      </c>
      <c r="CE252" s="7" t="str">
        <f>+IFERROR(VLOOKUP(CB252,Auxiliar!$A:$C,3,0),"")</f>
        <v>1b 10% | 85b 0%</v>
      </c>
      <c r="CG252" s="1"/>
      <c r="CH252" s="1"/>
      <c r="CI252" s="6" t="str">
        <f>+IFERROR(VALUE(RIGHT(Tabla15[[#This Row],[B2B]],6)),"")</f>
        <v/>
      </c>
      <c r="CJ252" s="6" t="str">
        <f>+IFERROR(VLOOKUP(CH252,Auxiliar!$A:$C,2,0),"")</f>
        <v/>
      </c>
      <c r="CK252" s="7" t="str">
        <f>+IFERROR(VLOOKUP(CH252,Auxiliar!$A:$C,3,0),"")</f>
        <v/>
      </c>
      <c r="CM252" s="1">
        <v>2976</v>
      </c>
      <c r="CN252" s="1" t="s">
        <v>20</v>
      </c>
      <c r="CO252" s="6">
        <v>2976</v>
      </c>
      <c r="CP252" s="6" t="s">
        <v>20</v>
      </c>
      <c r="CQ252" s="7" t="s">
        <v>21</v>
      </c>
      <c r="CS252" s="1"/>
      <c r="CT252" s="1"/>
      <c r="CU252" s="6" t="str">
        <f>+IFERROR(VALUE(RIGHT(Tabla17[[#This Row],[B2B]],6)),"")</f>
        <v/>
      </c>
      <c r="CV252" s="6" t="str">
        <f>+IFERROR(VLOOKUP(CT252,Auxiliar!$A:$C,2,0),"")</f>
        <v/>
      </c>
      <c r="CW252" s="7" t="str">
        <f>+IFERROR(VLOOKUP(CT252,Auxiliar!$A:$C,3,0),"")</f>
        <v/>
      </c>
      <c r="CY252" s="1">
        <v>2976</v>
      </c>
      <c r="CZ252" s="1" t="s">
        <v>16</v>
      </c>
      <c r="DA252" s="6">
        <f>+IFERROR(VALUE(RIGHT(Tabla18[[#This Row],[B2B]],6)),"")</f>
        <v>2976</v>
      </c>
      <c r="DB252" s="6" t="str">
        <f>+IFERROR(VLOOKUP(CZ252,Auxiliar!$A:$C,2,0),"")</f>
        <v>PREMIUM</v>
      </c>
      <c r="DC252" s="7" t="str">
        <f>+IFERROR(VLOOKUP(CZ252,Auxiliar!$A:$C,3,0),"")</f>
        <v>0b 0% | 2b 2% | 5b 3,5% | 10b 5%</v>
      </c>
      <c r="DE252" s="1">
        <v>2976</v>
      </c>
      <c r="DF252" s="1" t="s">
        <v>19</v>
      </c>
      <c r="DG252" s="6">
        <f>+IFERROR(VALUE(RIGHT(Tabla19[[#This Row],[B2B]],6)),"")</f>
        <v>2976</v>
      </c>
      <c r="DH252" s="6" t="str">
        <f>+IFERROR(VLOOKUP(DF252,Auxiliar!$A:$C,2,0),"")</f>
        <v>MICHELOB</v>
      </c>
      <c r="DI252" s="7" t="str">
        <f>+IFERROR(VLOOKUP(DF252,Auxiliar!$A:$C,3,0),"")</f>
        <v>1b 7% | 3b 22% | 8b 27%</v>
      </c>
      <c r="DK252" s="1"/>
      <c r="DL252" s="1"/>
      <c r="DM252" s="6" t="str">
        <f>+IFERROR(VALUE(RIGHT(Tabla20[[#This Row],[B2B]],6)),"")</f>
        <v/>
      </c>
      <c r="DN252" s="6" t="str">
        <f>+IFERROR(VLOOKUP(DL252,Auxiliar!$A:$C,2,0),"")</f>
        <v/>
      </c>
      <c r="DO252" s="7" t="str">
        <f>+IFERROR(VLOOKUP(DL252,Auxiliar!$A:$C,3,0),"")</f>
        <v/>
      </c>
      <c r="DQ252" s="1">
        <v>2980</v>
      </c>
      <c r="DR252" s="12" t="s">
        <v>24</v>
      </c>
      <c r="DS252" s="6">
        <f>+IFERROR(VALUE(RIGHT(Tabla21[[#This Row],[B2B]],6)),"")</f>
        <v>2980</v>
      </c>
      <c r="DT252" s="6" t="str">
        <f>+IFERROR(VLOOKUP(DR252,Auxiliar!$A:$C,2,0),"")</f>
        <v>CORONA PORRON</v>
      </c>
      <c r="DU252" s="7" t="str">
        <f>+IFERROR(VLOOKUP(DR252,Auxiliar!$A:$C,3,0),"")</f>
        <v>1b 5% | 20b 0%</v>
      </c>
      <c r="DW252" s="1">
        <v>6168</v>
      </c>
      <c r="DX252" s="12" t="s">
        <v>43</v>
      </c>
      <c r="DY252" s="6">
        <f>+IFERROR(VALUE(RIGHT(Tabla22[[#This Row],[B2B]],6)),"")</f>
        <v>6168</v>
      </c>
      <c r="DZ252" s="6" t="str">
        <f>+IFERROR(VLOOKUP(DX252,Auxiliar!$A:$C,2,0),"")</f>
        <v xml:space="preserve">VALUE LATA </v>
      </c>
      <c r="EA252" s="7" t="str">
        <f>+IFERROR(VLOOKUP(DX252,Auxiliar!$A:$C,3,0),"")</f>
        <v>1b 15% | 100b 18%</v>
      </c>
      <c r="EC252" s="1">
        <v>5176</v>
      </c>
      <c r="ED252" s="12" t="s">
        <v>47</v>
      </c>
      <c r="EE252" s="6">
        <f>+IFERROR(VALUE(RIGHT(Tabla23[[#This Row],[B2B]],6)),"")</f>
        <v>5176</v>
      </c>
      <c r="EF252" s="6" t="str">
        <f>+IFERROR(VLOOKUP(ED252,Auxiliar!$A:$C,2,0),"")</f>
        <v>VALUE LATON</v>
      </c>
      <c r="EG252" s="7" t="str">
        <f>+IFERROR(VLOOKUP(ED252,Auxiliar!$A:$C,3,0),"")</f>
        <v>1b 10% | 5b 15% | 192b 0%</v>
      </c>
      <c r="EI252" s="1"/>
      <c r="EJ252" s="12"/>
      <c r="EK252" s="6" t="str">
        <f>+IFERROR(VALUE(RIGHT(Tabla24[[#This Row],[B2B]],6)),"")</f>
        <v/>
      </c>
      <c r="EL252" s="6" t="str">
        <f>+IFERROR(VLOOKUP(EJ252,Auxiliar!$A:$C,2,0),"")</f>
        <v/>
      </c>
      <c r="EM252" s="7" t="str">
        <f>+IFERROR(VLOOKUP(EJ252,Auxiliar!$A:$C,3,0),"")</f>
        <v/>
      </c>
      <c r="EO252" s="1"/>
      <c r="EP252" s="12"/>
      <c r="EQ252" s="6" t="str">
        <f>+IFERROR(VALUE(RIGHT(Tabla25[[#This Row],[B2B]],6)),"")</f>
        <v/>
      </c>
      <c r="ER252" s="6" t="str">
        <f>+IFERROR(VLOOKUP(EP252,Auxiliar!$A:$C,2,0),"")</f>
        <v/>
      </c>
      <c r="ES252" s="7" t="str">
        <f>+IFERROR(VLOOKUP(EP252,Auxiliar!$A:$C,3,0),"")</f>
        <v/>
      </c>
      <c r="EU252" s="1"/>
      <c r="EV252" s="12"/>
      <c r="EW252" s="6" t="str">
        <f>+IFERROR(VALUE(RIGHT(Tabla26[[#This Row],[B2B]],6)),"")</f>
        <v/>
      </c>
      <c r="EX252" s="6" t="str">
        <f>+IFERROR(VLOOKUP(EV252,Auxiliar!$A:$C,2,0),"")</f>
        <v/>
      </c>
      <c r="EY252" s="7" t="str">
        <f>+IFERROR(VLOOKUP(EV252,Auxiliar!$A:$C,3,0),"")</f>
        <v/>
      </c>
      <c r="EZ252" s="1"/>
      <c r="FA252" s="12"/>
      <c r="FB252" s="6" t="str">
        <f>+IFERROR(VALUE(RIGHT(Tabla27[[#This Row],[B2B]],6)),"")</f>
        <v/>
      </c>
      <c r="FC252" s="6" t="str">
        <f>+IFERROR(VLOOKUP(FA252,Auxiliar!$A:$C,2,0),"")</f>
        <v/>
      </c>
      <c r="FD252" s="7" t="str">
        <f>+IFERROR(VLOOKUP(FA252,Auxiliar!$A:$C,3,0),"")</f>
        <v/>
      </c>
      <c r="FE252" s="1"/>
      <c r="FF252" s="12"/>
      <c r="FG252" s="6" t="str">
        <f>+IFERROR(VALUE(RIGHT(Tabla28[[#This Row],[B2B]],6)),"")</f>
        <v/>
      </c>
      <c r="FH252" s="6" t="str">
        <f>+IFERROR(VLOOKUP(FF252,Auxiliar!$A:$C,2,0),"")</f>
        <v/>
      </c>
      <c r="FI252" s="7" t="str">
        <f>+IFERROR(VLOOKUP(FF252,Auxiliar!$A:$C,3,0),"")</f>
        <v/>
      </c>
      <c r="FJ252" s="1"/>
      <c r="FK252" s="12"/>
      <c r="FL252" s="6" t="str">
        <f>+IFERROR(VALUE(RIGHT(Tabla29[[#This Row],[B2B]],6)),"")</f>
        <v/>
      </c>
      <c r="FM252" s="6" t="str">
        <f>+IFERROR(VLOOKUP(FK252,Auxiliar!$A:$C,2,0),"")</f>
        <v/>
      </c>
      <c r="FN252" s="7" t="str">
        <f>+IFERROR(VLOOKUP(FK252,Auxiliar!$A:$C,3,0),"")</f>
        <v/>
      </c>
      <c r="FO252" s="1"/>
      <c r="FP252" s="12"/>
      <c r="FQ252" s="6" t="str">
        <f>+IFERROR(VALUE(RIGHT(Tabla30[[#This Row],[B2B]],6)),"")</f>
        <v/>
      </c>
      <c r="FR252" s="6" t="str">
        <f>+IFERROR(VLOOKUP(FP252,Auxiliar!$A:$C,2,0),"")</f>
        <v/>
      </c>
      <c r="FS252" s="7"/>
      <c r="FT252" s="1"/>
      <c r="FU252" s="12"/>
      <c r="FV252" s="6" t="str">
        <f>+IFERROR(VALUE(RIGHT(Tabla31[[#This Row],[B2B]],6)),"")</f>
        <v/>
      </c>
      <c r="FW252" s="6" t="str">
        <f>+IFERROR(VLOOKUP(FU252,Auxiliar!$A:$C,2,0),"")</f>
        <v/>
      </c>
      <c r="FX252" s="7" t="str">
        <f>+IFERROR(VLOOKUP(FU252,Auxiliar!$A:$C,3,0),"")</f>
        <v/>
      </c>
      <c r="FY252" s="1"/>
      <c r="FZ252" s="12"/>
      <c r="GA252" s="6" t="str">
        <f>+IFERROR(VALUE(RIGHT(Tabla32[[#This Row],[B2B]],6)),"")</f>
        <v/>
      </c>
      <c r="GB252" s="6" t="str">
        <f>+IFERROR(VLOOKUP(FZ252,Auxiliar!$A:$C,2,0),"")</f>
        <v/>
      </c>
      <c r="GC252" s="7" t="str">
        <f>+IFERROR(VLOOKUP(FZ252,Auxiliar!$A:$C,3,0),"")</f>
        <v/>
      </c>
      <c r="GD252" s="1"/>
      <c r="GE252" s="12"/>
      <c r="GF252" s="6" t="str">
        <f>+IFERROR(VALUE(RIGHT(Tabla33[[#This Row],[B2B]],6)),"")</f>
        <v/>
      </c>
      <c r="GG252" s="6" t="str">
        <f>+IFERROR(VLOOKUP(GE252,Auxiliar!$A:$C,2,0),"")</f>
        <v/>
      </c>
      <c r="GH252" s="7" t="str">
        <f>+IFERROR(VLOOKUP(GE252,Auxiliar!$A:$C,3,0),"")</f>
        <v/>
      </c>
    </row>
    <row r="253" spans="1:190" x14ac:dyDescent="0.25">
      <c r="A253" s="1"/>
      <c r="B253" s="1"/>
      <c r="C253" t="str">
        <f>+IFERROR(VALUE(RIGHT(Tabla1[[#This Row],[B2B]],6)),"")</f>
        <v/>
      </c>
      <c r="D253" t="str">
        <f>+IFERROR(VLOOKUP(B253,Auxiliar!$A:$C,2,0),"")</f>
        <v/>
      </c>
      <c r="E253" s="5" t="str">
        <f>+IFERROR(VLOOKUP(B253,Auxiliar!$A:$C,3,0),"")</f>
        <v/>
      </c>
      <c r="S253" s="1">
        <v>3744</v>
      </c>
      <c r="T253" s="1" t="s">
        <v>9</v>
      </c>
      <c r="U253" s="6">
        <f>+IFERROR(VALUE(RIGHT(Tabla4[[#This Row],[B2B]],6)),"")</f>
        <v>3744</v>
      </c>
      <c r="V253" s="6" t="str">
        <f>+IFERROR(VLOOKUP(T253,Auxiliar!$A:$C,2,0),"")</f>
        <v>CORE</v>
      </c>
      <c r="W253" s="7" t="str">
        <f>+IFERROR(VLOOKUP(T253,Auxiliar!$A:$C,3,0),"")</f>
        <v>0b 1% | 2b 5% | 4b 6%</v>
      </c>
      <c r="Y253" s="1">
        <v>10562</v>
      </c>
      <c r="Z253" s="1" t="s">
        <v>10</v>
      </c>
      <c r="AA253" s="6">
        <f>+IFERROR(VALUE(RIGHT(Tabla5[[#This Row],[B2B]],6)),"")</f>
        <v>10562</v>
      </c>
      <c r="AB253" s="6" t="str">
        <f>+IFERROR(VLOOKUP(Z253,Auxiliar!$A:$C,2,0),"")</f>
        <v>CORE</v>
      </c>
      <c r="AC253" s="7" t="str">
        <f>+IFERROR(VLOOKUP(Z253,Auxiliar!$A:$C,3,0),"")</f>
        <v>0b 1% | 3b 4% | 5b 6%</v>
      </c>
      <c r="AK253" s="1">
        <v>3603</v>
      </c>
      <c r="AL253" s="1" t="s">
        <v>30</v>
      </c>
      <c r="AM253" s="6">
        <f>+IFERROR(VALUE(RIGHT(Tabla7[[#This Row],[B2B]],6)),"")</f>
        <v>3603</v>
      </c>
      <c r="AN253" s="6" t="str">
        <f>+IFERROR(VLOOKUP(AL253,Auxiliar!$A:$C,2,0),"")</f>
        <v>LATONES</v>
      </c>
      <c r="AO253" s="7" t="str">
        <f>+IFERROR(VLOOKUP(AL253,Auxiliar!$A:$C,3,0),"")</f>
        <v>1b 4% | 5b 7% | 97b 0%</v>
      </c>
      <c r="AQ253" s="1">
        <v>6052</v>
      </c>
      <c r="AR253" s="1" t="s">
        <v>31</v>
      </c>
      <c r="AS253" s="6">
        <f>+IFERROR(VALUE(RIGHT(Tabla8[[#This Row],[B2B]],6)),"")</f>
        <v>6052</v>
      </c>
      <c r="AT253" s="6" t="str">
        <f>+IFERROR(VLOOKUP(AR253,Auxiliar!$A:$C,2,0),"")</f>
        <v>LATONES</v>
      </c>
      <c r="AU253" s="7" t="str">
        <f>+IFERROR(VLOOKUP(AR253,Auxiliar!$A:$C,3,0),"")</f>
        <v>2b 3% | 4b 5% | 5b 8% | 193 0%</v>
      </c>
      <c r="AW253" s="1"/>
      <c r="AX253" s="1" t="s">
        <v>32</v>
      </c>
      <c r="AY253" s="6" t="str">
        <f>+IFERROR(VALUE(RIGHT(Tabla9[[#This Row],[B2B]],6)),"")</f>
        <v/>
      </c>
      <c r="AZ253" s="6" t="str">
        <f>+IFERROR(VLOOKUP(AX253,Auxiliar!$A:$C,2,0),"")</f>
        <v>LATONES</v>
      </c>
      <c r="BA253" s="7" t="str">
        <f>+IFERROR(VLOOKUP(AX253,Auxiliar!$A:$C,3,0),"")</f>
        <v>2b 3% | 4b 4% | 6b 5% | 10b 8%  | 385b 0%</v>
      </c>
      <c r="BC253" s="1"/>
      <c r="BD253" s="1" t="s">
        <v>33</v>
      </c>
      <c r="BE253" s="6" t="str">
        <f>+IFERROR(VALUE(RIGHT(Tabla10[[#This Row],[B2B]],6)),"")</f>
        <v/>
      </c>
      <c r="BF253" s="6" t="str">
        <f>+IFERROR(VLOOKUP(BD253,Auxiliar!$A:$C,2,0),"")</f>
        <v>LATONES</v>
      </c>
      <c r="BG253" s="7" t="str">
        <f>+IFERROR(VLOOKUP(BD253,Auxiliar!$A:$C,3,0),"")</f>
        <v>6b 4% | 12b 5% | 15b 8% | 385b 0%</v>
      </c>
      <c r="BI253" s="1"/>
      <c r="BJ253" s="1"/>
      <c r="BK253" s="6" t="str">
        <f>+IFERROR(VALUE(RIGHT(Tabla11[[#This Row],[B2B]],6)),"")</f>
        <v/>
      </c>
      <c r="BL253" s="6" t="str">
        <f>+IFERROR(VLOOKUP(BJ253,Auxiliar!$A:$C,2,0),"")</f>
        <v/>
      </c>
      <c r="BM253" s="7" t="str">
        <f>+IFERROR(VLOOKUP(BJ253,Auxiliar!$A:$C,3,0),"")</f>
        <v/>
      </c>
      <c r="BO253" s="1">
        <v>6166</v>
      </c>
      <c r="BP253" s="1" t="s">
        <v>39</v>
      </c>
      <c r="BQ253" s="6">
        <f>+IFERROR(VALUE(RIGHT(Tabla12[[#This Row],[B2B]],6)),"")</f>
        <v>6166</v>
      </c>
      <c r="BR253" s="6" t="str">
        <f>+IFERROR(VLOOKUP(BP253,Auxiliar!$A:$C,2,0),"")</f>
        <v>VALUE LITRO</v>
      </c>
      <c r="BS253" s="7" t="str">
        <f>+IFERROR(VLOOKUP(BP253,Auxiliar!$A:$C,3,0),"")</f>
        <v>1b 12%</v>
      </c>
      <c r="CA253" s="1">
        <v>3026</v>
      </c>
      <c r="CB253" s="1" t="s">
        <v>35</v>
      </c>
      <c r="CC253" s="6">
        <f>+IFERROR(VALUE(RIGHT(Tabla14[[#This Row],[B2B]],6)),"")</f>
        <v>3026</v>
      </c>
      <c r="CD253" s="6" t="str">
        <f>+IFERROR(VLOOKUP(CB253,Auxiliar!$A:$C,2,0),"")</f>
        <v>Corona 710cc</v>
      </c>
      <c r="CE253" s="7" t="str">
        <f>+IFERROR(VLOOKUP(CB253,Auxiliar!$A:$C,3,0),"")</f>
        <v>1b 10% | 85b 0%</v>
      </c>
      <c r="CG253" s="1"/>
      <c r="CH253" s="1"/>
      <c r="CI253" s="6" t="str">
        <f>+IFERROR(VALUE(RIGHT(Tabla15[[#This Row],[B2B]],6)),"")</f>
        <v/>
      </c>
      <c r="CJ253" s="6" t="str">
        <f>+IFERROR(VLOOKUP(CH253,Auxiliar!$A:$C,2,0),"")</f>
        <v/>
      </c>
      <c r="CK253" s="7" t="str">
        <f>+IFERROR(VLOOKUP(CH253,Auxiliar!$A:$C,3,0),"")</f>
        <v/>
      </c>
      <c r="CM253" s="1">
        <v>2980</v>
      </c>
      <c r="CN253" s="1" t="s">
        <v>20</v>
      </c>
      <c r="CO253" s="6">
        <v>2980</v>
      </c>
      <c r="CP253" s="6" t="s">
        <v>20</v>
      </c>
      <c r="CQ253" s="7" t="s">
        <v>21</v>
      </c>
      <c r="CS253" s="1"/>
      <c r="CT253" s="1"/>
      <c r="CU253" s="6" t="str">
        <f>+IFERROR(VALUE(RIGHT(Tabla17[[#This Row],[B2B]],6)),"")</f>
        <v/>
      </c>
      <c r="CV253" s="6" t="str">
        <f>+IFERROR(VLOOKUP(CT253,Auxiliar!$A:$C,2,0),"")</f>
        <v/>
      </c>
      <c r="CW253" s="7" t="str">
        <f>+IFERROR(VLOOKUP(CT253,Auxiliar!$A:$C,3,0),"")</f>
        <v/>
      </c>
      <c r="CY253" s="1">
        <v>2980</v>
      </c>
      <c r="CZ253" s="1" t="s">
        <v>16</v>
      </c>
      <c r="DA253" s="6">
        <f>+IFERROR(VALUE(RIGHT(Tabla18[[#This Row],[B2B]],6)),"")</f>
        <v>2980</v>
      </c>
      <c r="DB253" s="6" t="str">
        <f>+IFERROR(VLOOKUP(CZ253,Auxiliar!$A:$C,2,0),"")</f>
        <v>PREMIUM</v>
      </c>
      <c r="DC253" s="7" t="str">
        <f>+IFERROR(VLOOKUP(CZ253,Auxiliar!$A:$C,3,0),"")</f>
        <v>0b 0% | 2b 2% | 5b 3,5% | 10b 5%</v>
      </c>
      <c r="DE253" s="1">
        <v>2980</v>
      </c>
      <c r="DF253" s="1" t="s">
        <v>19</v>
      </c>
      <c r="DG253" s="6">
        <f>+IFERROR(VALUE(RIGHT(Tabla19[[#This Row],[B2B]],6)),"")</f>
        <v>2980</v>
      </c>
      <c r="DH253" s="6" t="str">
        <f>+IFERROR(VLOOKUP(DF253,Auxiliar!$A:$C,2,0),"")</f>
        <v>MICHELOB</v>
      </c>
      <c r="DI253" s="7" t="str">
        <f>+IFERROR(VLOOKUP(DF253,Auxiliar!$A:$C,3,0),"")</f>
        <v>1b 7% | 3b 22% | 8b 27%</v>
      </c>
      <c r="DK253" s="1"/>
      <c r="DL253" s="1"/>
      <c r="DM253" s="6" t="str">
        <f>+IFERROR(VALUE(RIGHT(Tabla20[[#This Row],[B2B]],6)),"")</f>
        <v/>
      </c>
      <c r="DN253" s="6" t="str">
        <f>+IFERROR(VLOOKUP(DL253,Auxiliar!$A:$C,2,0),"")</f>
        <v/>
      </c>
      <c r="DO253" s="7" t="str">
        <f>+IFERROR(VLOOKUP(DL253,Auxiliar!$A:$C,3,0),"")</f>
        <v/>
      </c>
      <c r="DQ253" s="1">
        <v>2983</v>
      </c>
      <c r="DR253" s="12" t="s">
        <v>24</v>
      </c>
      <c r="DS253" s="6">
        <f>+IFERROR(VALUE(RIGHT(Tabla21[[#This Row],[B2B]],6)),"")</f>
        <v>2983</v>
      </c>
      <c r="DT253" s="6" t="str">
        <f>+IFERROR(VLOOKUP(DR253,Auxiliar!$A:$C,2,0),"")</f>
        <v>CORONA PORRON</v>
      </c>
      <c r="DU253" s="7" t="str">
        <f>+IFERROR(VLOOKUP(DR253,Auxiliar!$A:$C,3,0),"")</f>
        <v>1b 5% | 20b 0%</v>
      </c>
      <c r="DW253" s="1">
        <v>5195</v>
      </c>
      <c r="DX253" s="12" t="s">
        <v>43</v>
      </c>
      <c r="DY253" s="6">
        <f>+IFERROR(VALUE(RIGHT(Tabla22[[#This Row],[B2B]],6)),"")</f>
        <v>5195</v>
      </c>
      <c r="DZ253" s="6" t="str">
        <f>+IFERROR(VLOOKUP(DX253,Auxiliar!$A:$C,2,0),"")</f>
        <v xml:space="preserve">VALUE LATA </v>
      </c>
      <c r="EA253" s="7" t="str">
        <f>+IFERROR(VLOOKUP(DX253,Auxiliar!$A:$C,3,0),"")</f>
        <v>1b 15% | 100b 18%</v>
      </c>
      <c r="EC253" s="1">
        <v>6151</v>
      </c>
      <c r="ED253" s="12" t="s">
        <v>47</v>
      </c>
      <c r="EE253" s="6">
        <f>+IFERROR(VALUE(RIGHT(Tabla23[[#This Row],[B2B]],6)),"")</f>
        <v>6151</v>
      </c>
      <c r="EF253" s="6" t="str">
        <f>+IFERROR(VLOOKUP(ED253,Auxiliar!$A:$C,2,0),"")</f>
        <v>VALUE LATON</v>
      </c>
      <c r="EG253" s="7" t="str">
        <f>+IFERROR(VLOOKUP(ED253,Auxiliar!$A:$C,3,0),"")</f>
        <v>1b 10% | 5b 15% | 192b 0%</v>
      </c>
      <c r="EI253" s="1"/>
      <c r="EJ253" s="12"/>
      <c r="EK253" s="6" t="str">
        <f>+IFERROR(VALUE(RIGHT(Tabla24[[#This Row],[B2B]],6)),"")</f>
        <v/>
      </c>
      <c r="EL253" s="6" t="str">
        <f>+IFERROR(VLOOKUP(EJ253,Auxiliar!$A:$C,2,0),"")</f>
        <v/>
      </c>
      <c r="EM253" s="7" t="str">
        <f>+IFERROR(VLOOKUP(EJ253,Auxiliar!$A:$C,3,0),"")</f>
        <v/>
      </c>
      <c r="EO253" s="1"/>
      <c r="EP253" s="12"/>
      <c r="EQ253" s="6" t="str">
        <f>+IFERROR(VALUE(RIGHT(Tabla25[[#This Row],[B2B]],6)),"")</f>
        <v/>
      </c>
      <c r="ER253" s="6" t="str">
        <f>+IFERROR(VLOOKUP(EP253,Auxiliar!$A:$C,2,0),"")</f>
        <v/>
      </c>
      <c r="ES253" s="7" t="str">
        <f>+IFERROR(VLOOKUP(EP253,Auxiliar!$A:$C,3,0),"")</f>
        <v/>
      </c>
      <c r="EU253" s="1"/>
      <c r="EV253" s="12"/>
      <c r="EW253" s="6" t="str">
        <f>+IFERROR(VALUE(RIGHT(Tabla26[[#This Row],[B2B]],6)),"")</f>
        <v/>
      </c>
      <c r="EX253" s="6" t="str">
        <f>+IFERROR(VLOOKUP(EV253,Auxiliar!$A:$C,2,0),"")</f>
        <v/>
      </c>
      <c r="EY253" s="7" t="str">
        <f>+IFERROR(VLOOKUP(EV253,Auxiliar!$A:$C,3,0),"")</f>
        <v/>
      </c>
      <c r="EZ253" s="1"/>
      <c r="FA253" s="12"/>
      <c r="FB253" s="6" t="str">
        <f>+IFERROR(VALUE(RIGHT(Tabla27[[#This Row],[B2B]],6)),"")</f>
        <v/>
      </c>
      <c r="FC253" s="6" t="str">
        <f>+IFERROR(VLOOKUP(FA253,Auxiliar!$A:$C,2,0),"")</f>
        <v/>
      </c>
      <c r="FD253" s="7" t="str">
        <f>+IFERROR(VLOOKUP(FA253,Auxiliar!$A:$C,3,0),"")</f>
        <v/>
      </c>
      <c r="FE253" s="1"/>
      <c r="FF253" s="12"/>
      <c r="FG253" s="6" t="str">
        <f>+IFERROR(VALUE(RIGHT(Tabla28[[#This Row],[B2B]],6)),"")</f>
        <v/>
      </c>
      <c r="FH253" s="6" t="str">
        <f>+IFERROR(VLOOKUP(FF253,Auxiliar!$A:$C,2,0),"")</f>
        <v/>
      </c>
      <c r="FI253" s="7" t="str">
        <f>+IFERROR(VLOOKUP(FF253,Auxiliar!$A:$C,3,0),"")</f>
        <v/>
      </c>
      <c r="FJ253" s="1"/>
      <c r="FK253" s="12"/>
      <c r="FL253" s="6" t="str">
        <f>+IFERROR(VALUE(RIGHT(Tabla29[[#This Row],[B2B]],6)),"")</f>
        <v/>
      </c>
      <c r="FM253" s="6" t="str">
        <f>+IFERROR(VLOOKUP(FK253,Auxiliar!$A:$C,2,0),"")</f>
        <v/>
      </c>
      <c r="FN253" s="7" t="str">
        <f>+IFERROR(VLOOKUP(FK253,Auxiliar!$A:$C,3,0),"")</f>
        <v/>
      </c>
      <c r="FO253" s="1"/>
      <c r="FP253" s="12"/>
      <c r="FQ253" s="6" t="str">
        <f>+IFERROR(VALUE(RIGHT(Tabla30[[#This Row],[B2B]],6)),"")</f>
        <v/>
      </c>
      <c r="FR253" s="6" t="str">
        <f>+IFERROR(VLOOKUP(FP253,Auxiliar!$A:$C,2,0),"")</f>
        <v/>
      </c>
      <c r="FS253" s="7"/>
      <c r="FT253" s="1"/>
      <c r="FU253" s="12"/>
      <c r="FV253" s="6" t="str">
        <f>+IFERROR(VALUE(RIGHT(Tabla31[[#This Row],[B2B]],6)),"")</f>
        <v/>
      </c>
      <c r="FW253" s="6" t="str">
        <f>+IFERROR(VLOOKUP(FU253,Auxiliar!$A:$C,2,0),"")</f>
        <v/>
      </c>
      <c r="FX253" s="7" t="str">
        <f>+IFERROR(VLOOKUP(FU253,Auxiliar!$A:$C,3,0),"")</f>
        <v/>
      </c>
      <c r="FY253" s="1"/>
      <c r="FZ253" s="12"/>
      <c r="GA253" s="6" t="str">
        <f>+IFERROR(VALUE(RIGHT(Tabla32[[#This Row],[B2B]],6)),"")</f>
        <v/>
      </c>
      <c r="GB253" s="6" t="str">
        <f>+IFERROR(VLOOKUP(FZ253,Auxiliar!$A:$C,2,0),"")</f>
        <v/>
      </c>
      <c r="GC253" s="7" t="str">
        <f>+IFERROR(VLOOKUP(FZ253,Auxiliar!$A:$C,3,0),"")</f>
        <v/>
      </c>
      <c r="GD253" s="1"/>
      <c r="GE253" s="12"/>
      <c r="GF253" s="6" t="str">
        <f>+IFERROR(VALUE(RIGHT(Tabla33[[#This Row],[B2B]],6)),"")</f>
        <v/>
      </c>
      <c r="GG253" s="6" t="str">
        <f>+IFERROR(VLOOKUP(GE253,Auxiliar!$A:$C,2,0),"")</f>
        <v/>
      </c>
      <c r="GH253" s="7" t="str">
        <f>+IFERROR(VLOOKUP(GE253,Auxiliar!$A:$C,3,0),"")</f>
        <v/>
      </c>
    </row>
    <row r="254" spans="1:190" x14ac:dyDescent="0.25">
      <c r="A254" s="1"/>
      <c r="B254" s="1"/>
      <c r="C254" t="str">
        <f>+IFERROR(VALUE(RIGHT(Tabla1[[#This Row],[B2B]],6)),"")</f>
        <v/>
      </c>
      <c r="D254" t="str">
        <f>+IFERROR(VLOOKUP(B254,Auxiliar!$A:$C,2,0),"")</f>
        <v/>
      </c>
      <c r="E254" s="5" t="str">
        <f>+IFERROR(VLOOKUP(B254,Auxiliar!$A:$C,3,0),"")</f>
        <v/>
      </c>
      <c r="S254" s="1">
        <v>3748</v>
      </c>
      <c r="T254" s="1" t="s">
        <v>9</v>
      </c>
      <c r="U254" s="6">
        <f>+IFERROR(VALUE(RIGHT(Tabla4[[#This Row],[B2B]],6)),"")</f>
        <v>3748</v>
      </c>
      <c r="V254" s="6" t="str">
        <f>+IFERROR(VLOOKUP(T254,Auxiliar!$A:$C,2,0),"")</f>
        <v>CORE</v>
      </c>
      <c r="W254" s="7" t="str">
        <f>+IFERROR(VLOOKUP(T254,Auxiliar!$A:$C,3,0),"")</f>
        <v>0b 1% | 2b 5% | 4b 6%</v>
      </c>
      <c r="Y254" s="1">
        <v>10623</v>
      </c>
      <c r="Z254" s="1" t="s">
        <v>10</v>
      </c>
      <c r="AA254" s="6">
        <f>+IFERROR(VALUE(RIGHT(Tabla5[[#This Row],[B2B]],6)),"")</f>
        <v>10623</v>
      </c>
      <c r="AB254" s="6" t="str">
        <f>+IFERROR(VLOOKUP(Z254,Auxiliar!$A:$C,2,0),"")</f>
        <v>CORE</v>
      </c>
      <c r="AC254" s="7" t="str">
        <f>+IFERROR(VLOOKUP(Z254,Auxiliar!$A:$C,3,0),"")</f>
        <v>0b 1% | 3b 4% | 5b 6%</v>
      </c>
      <c r="AK254" s="1">
        <v>3604</v>
      </c>
      <c r="AL254" s="1" t="s">
        <v>30</v>
      </c>
      <c r="AM254" s="6">
        <f>+IFERROR(VALUE(RIGHT(Tabla7[[#This Row],[B2B]],6)),"")</f>
        <v>3604</v>
      </c>
      <c r="AN254" s="6" t="str">
        <f>+IFERROR(VLOOKUP(AL254,Auxiliar!$A:$C,2,0),"")</f>
        <v>LATONES</v>
      </c>
      <c r="AO254" s="7" t="str">
        <f>+IFERROR(VLOOKUP(AL254,Auxiliar!$A:$C,3,0),"")</f>
        <v>1b 4% | 5b 7% | 97b 0%</v>
      </c>
      <c r="AQ254" s="1">
        <v>6106</v>
      </c>
      <c r="AR254" s="1" t="s">
        <v>31</v>
      </c>
      <c r="AS254" s="6">
        <f>+IFERROR(VALUE(RIGHT(Tabla8[[#This Row],[B2B]],6)),"")</f>
        <v>6106</v>
      </c>
      <c r="AT254" s="6" t="str">
        <f>+IFERROR(VLOOKUP(AR254,Auxiliar!$A:$C,2,0),"")</f>
        <v>LATONES</v>
      </c>
      <c r="AU254" s="7" t="str">
        <f>+IFERROR(VLOOKUP(AR254,Auxiliar!$A:$C,3,0),"")</f>
        <v>2b 3% | 4b 5% | 5b 8% | 193 0%</v>
      </c>
      <c r="AW254" s="1"/>
      <c r="AX254" s="1" t="s">
        <v>32</v>
      </c>
      <c r="AY254" s="6" t="str">
        <f>+IFERROR(VALUE(RIGHT(Tabla9[[#This Row],[B2B]],6)),"")</f>
        <v/>
      </c>
      <c r="AZ254" s="6" t="str">
        <f>+IFERROR(VLOOKUP(AX254,Auxiliar!$A:$C,2,0),"")</f>
        <v>LATONES</v>
      </c>
      <c r="BA254" s="7" t="str">
        <f>+IFERROR(VLOOKUP(AX254,Auxiliar!$A:$C,3,0),"")</f>
        <v>2b 3% | 4b 4% | 6b 5% | 10b 8%  | 385b 0%</v>
      </c>
      <c r="BC254" s="1"/>
      <c r="BD254" s="1" t="s">
        <v>33</v>
      </c>
      <c r="BE254" s="6" t="str">
        <f>+IFERROR(VALUE(RIGHT(Tabla10[[#This Row],[B2B]],6)),"")</f>
        <v/>
      </c>
      <c r="BF254" s="6" t="str">
        <f>+IFERROR(VLOOKUP(BD254,Auxiliar!$A:$C,2,0),"")</f>
        <v>LATONES</v>
      </c>
      <c r="BG254" s="7" t="str">
        <f>+IFERROR(VLOOKUP(BD254,Auxiliar!$A:$C,3,0),"")</f>
        <v>6b 4% | 12b 5% | 15b 8% | 385b 0%</v>
      </c>
      <c r="BI254" s="1"/>
      <c r="BJ254" s="1"/>
      <c r="BK254" s="6" t="str">
        <f>+IFERROR(VALUE(RIGHT(Tabla11[[#This Row],[B2B]],6)),"")</f>
        <v/>
      </c>
      <c r="BL254" s="6" t="str">
        <f>+IFERROR(VLOOKUP(BJ254,Auxiliar!$A:$C,2,0),"")</f>
        <v/>
      </c>
      <c r="BM254" s="7" t="str">
        <f>+IFERROR(VLOOKUP(BJ254,Auxiliar!$A:$C,3,0),"")</f>
        <v/>
      </c>
      <c r="BO254" s="1">
        <v>6168</v>
      </c>
      <c r="BP254" s="1" t="s">
        <v>39</v>
      </c>
      <c r="BQ254" s="6">
        <f>+IFERROR(VALUE(RIGHT(Tabla12[[#This Row],[B2B]],6)),"")</f>
        <v>6168</v>
      </c>
      <c r="BR254" s="6" t="str">
        <f>+IFERROR(VLOOKUP(BP254,Auxiliar!$A:$C,2,0),"")</f>
        <v>VALUE LITRO</v>
      </c>
      <c r="BS254" s="7" t="str">
        <f>+IFERROR(VLOOKUP(BP254,Auxiliar!$A:$C,3,0),"")</f>
        <v>1b 12%</v>
      </c>
      <c r="CA254" s="1">
        <v>3029</v>
      </c>
      <c r="CB254" s="1" t="s">
        <v>35</v>
      </c>
      <c r="CC254" s="6">
        <f>+IFERROR(VALUE(RIGHT(Tabla14[[#This Row],[B2B]],6)),"")</f>
        <v>3029</v>
      </c>
      <c r="CD254" s="6" t="str">
        <f>+IFERROR(VLOOKUP(CB254,Auxiliar!$A:$C,2,0),"")</f>
        <v>Corona 710cc</v>
      </c>
      <c r="CE254" s="7" t="str">
        <f>+IFERROR(VLOOKUP(CB254,Auxiliar!$A:$C,3,0),"")</f>
        <v>1b 10% | 85b 0%</v>
      </c>
      <c r="CG254" s="1"/>
      <c r="CH254" s="1"/>
      <c r="CI254" s="6" t="str">
        <f>+IFERROR(VALUE(RIGHT(Tabla15[[#This Row],[B2B]],6)),"")</f>
        <v/>
      </c>
      <c r="CJ254" s="6" t="str">
        <f>+IFERROR(VLOOKUP(CH254,Auxiliar!$A:$C,2,0),"")</f>
        <v/>
      </c>
      <c r="CK254" s="7" t="str">
        <f>+IFERROR(VLOOKUP(CH254,Auxiliar!$A:$C,3,0),"")</f>
        <v/>
      </c>
      <c r="CM254" s="1">
        <v>2983</v>
      </c>
      <c r="CN254" s="1" t="s">
        <v>20</v>
      </c>
      <c r="CO254" s="6">
        <v>2983</v>
      </c>
      <c r="CP254" s="6" t="s">
        <v>20</v>
      </c>
      <c r="CQ254" s="7" t="s">
        <v>21</v>
      </c>
      <c r="CS254" s="1"/>
      <c r="CT254" s="1"/>
      <c r="CU254" s="6" t="str">
        <f>+IFERROR(VALUE(RIGHT(Tabla17[[#This Row],[B2B]],6)),"")</f>
        <v/>
      </c>
      <c r="CV254" s="6" t="str">
        <f>+IFERROR(VLOOKUP(CT254,Auxiliar!$A:$C,2,0),"")</f>
        <v/>
      </c>
      <c r="CW254" s="7" t="str">
        <f>+IFERROR(VLOOKUP(CT254,Auxiliar!$A:$C,3,0),"")</f>
        <v/>
      </c>
      <c r="CY254" s="1">
        <v>2983</v>
      </c>
      <c r="CZ254" s="1" t="s">
        <v>16</v>
      </c>
      <c r="DA254" s="6">
        <f>+IFERROR(VALUE(RIGHT(Tabla18[[#This Row],[B2B]],6)),"")</f>
        <v>2983</v>
      </c>
      <c r="DB254" s="6" t="str">
        <f>+IFERROR(VLOOKUP(CZ254,Auxiliar!$A:$C,2,0),"")</f>
        <v>PREMIUM</v>
      </c>
      <c r="DC254" s="7" t="str">
        <f>+IFERROR(VLOOKUP(CZ254,Auxiliar!$A:$C,3,0),"")</f>
        <v>0b 0% | 2b 2% | 5b 3,5% | 10b 5%</v>
      </c>
      <c r="DE254" s="1">
        <v>2983</v>
      </c>
      <c r="DF254" s="1" t="s">
        <v>19</v>
      </c>
      <c r="DG254" s="6">
        <f>+IFERROR(VALUE(RIGHT(Tabla19[[#This Row],[B2B]],6)),"")</f>
        <v>2983</v>
      </c>
      <c r="DH254" s="6" t="str">
        <f>+IFERROR(VLOOKUP(DF254,Auxiliar!$A:$C,2,0),"")</f>
        <v>MICHELOB</v>
      </c>
      <c r="DI254" s="7" t="str">
        <f>+IFERROR(VLOOKUP(DF254,Auxiliar!$A:$C,3,0),"")</f>
        <v>1b 7% | 3b 22% | 8b 27%</v>
      </c>
      <c r="DK254" s="1"/>
      <c r="DL254" s="1"/>
      <c r="DM254" s="6" t="str">
        <f>+IFERROR(VALUE(RIGHT(Tabla20[[#This Row],[B2B]],6)),"")</f>
        <v/>
      </c>
      <c r="DN254" s="6" t="str">
        <f>+IFERROR(VLOOKUP(DL254,Auxiliar!$A:$C,2,0),"")</f>
        <v/>
      </c>
      <c r="DO254" s="7" t="str">
        <f>+IFERROR(VLOOKUP(DL254,Auxiliar!$A:$C,3,0),"")</f>
        <v/>
      </c>
      <c r="DQ254" s="1">
        <v>2986</v>
      </c>
      <c r="DR254" s="12" t="s">
        <v>24</v>
      </c>
      <c r="DS254" s="6">
        <f>+IFERROR(VALUE(RIGHT(Tabla21[[#This Row],[B2B]],6)),"")</f>
        <v>2986</v>
      </c>
      <c r="DT254" s="6" t="str">
        <f>+IFERROR(VLOOKUP(DR254,Auxiliar!$A:$C,2,0),"")</f>
        <v>CORONA PORRON</v>
      </c>
      <c r="DU254" s="7" t="str">
        <f>+IFERROR(VLOOKUP(DR254,Auxiliar!$A:$C,3,0),"")</f>
        <v>1b 5% | 20b 0%</v>
      </c>
      <c r="DW254" s="1">
        <v>5196</v>
      </c>
      <c r="DX254" s="12" t="s">
        <v>43</v>
      </c>
      <c r="DY254" s="6">
        <f>+IFERROR(VALUE(RIGHT(Tabla22[[#This Row],[B2B]],6)),"")</f>
        <v>5196</v>
      </c>
      <c r="DZ254" s="6" t="str">
        <f>+IFERROR(VLOOKUP(DX254,Auxiliar!$A:$C,2,0),"")</f>
        <v xml:space="preserve">VALUE LATA </v>
      </c>
      <c r="EA254" s="7" t="str">
        <f>+IFERROR(VLOOKUP(DX254,Auxiliar!$A:$C,3,0),"")</f>
        <v>1b 15% | 100b 18%</v>
      </c>
      <c r="EC254" s="1">
        <v>6166</v>
      </c>
      <c r="ED254" s="12" t="s">
        <v>47</v>
      </c>
      <c r="EE254" s="6">
        <f>+IFERROR(VALUE(RIGHT(Tabla23[[#This Row],[B2B]],6)),"")</f>
        <v>6166</v>
      </c>
      <c r="EF254" s="6" t="str">
        <f>+IFERROR(VLOOKUP(ED254,Auxiliar!$A:$C,2,0),"")</f>
        <v>VALUE LATON</v>
      </c>
      <c r="EG254" s="7" t="str">
        <f>+IFERROR(VLOOKUP(ED254,Auxiliar!$A:$C,3,0),"")</f>
        <v>1b 10% | 5b 15% | 192b 0%</v>
      </c>
      <c r="EI254" s="1"/>
      <c r="EJ254" s="12"/>
      <c r="EK254" s="6" t="str">
        <f>+IFERROR(VALUE(RIGHT(Tabla24[[#This Row],[B2B]],6)),"")</f>
        <v/>
      </c>
      <c r="EL254" s="6" t="str">
        <f>+IFERROR(VLOOKUP(EJ254,Auxiliar!$A:$C,2,0),"")</f>
        <v/>
      </c>
      <c r="EM254" s="7" t="str">
        <f>+IFERROR(VLOOKUP(EJ254,Auxiliar!$A:$C,3,0),"")</f>
        <v/>
      </c>
      <c r="EO254" s="1"/>
      <c r="EP254" s="12"/>
      <c r="EQ254" s="6" t="str">
        <f>+IFERROR(VALUE(RIGHT(Tabla25[[#This Row],[B2B]],6)),"")</f>
        <v/>
      </c>
      <c r="ER254" s="6" t="str">
        <f>+IFERROR(VLOOKUP(EP254,Auxiliar!$A:$C,2,0),"")</f>
        <v/>
      </c>
      <c r="ES254" s="7" t="str">
        <f>+IFERROR(VLOOKUP(EP254,Auxiliar!$A:$C,3,0),"")</f>
        <v/>
      </c>
      <c r="EU254" s="1"/>
      <c r="EV254" s="12"/>
      <c r="EW254" s="6" t="str">
        <f>+IFERROR(VALUE(RIGHT(Tabla26[[#This Row],[B2B]],6)),"")</f>
        <v/>
      </c>
      <c r="EX254" s="6" t="str">
        <f>+IFERROR(VLOOKUP(EV254,Auxiliar!$A:$C,2,0),"")</f>
        <v/>
      </c>
      <c r="EY254" s="7" t="str">
        <f>+IFERROR(VLOOKUP(EV254,Auxiliar!$A:$C,3,0),"")</f>
        <v/>
      </c>
      <c r="EZ254" s="1"/>
      <c r="FA254" s="12"/>
      <c r="FB254" s="6" t="str">
        <f>+IFERROR(VALUE(RIGHT(Tabla27[[#This Row],[B2B]],6)),"")</f>
        <v/>
      </c>
      <c r="FC254" s="6" t="str">
        <f>+IFERROR(VLOOKUP(FA254,Auxiliar!$A:$C,2,0),"")</f>
        <v/>
      </c>
      <c r="FD254" s="7" t="str">
        <f>+IFERROR(VLOOKUP(FA254,Auxiliar!$A:$C,3,0),"")</f>
        <v/>
      </c>
      <c r="FE254" s="1"/>
      <c r="FF254" s="12"/>
      <c r="FG254" s="6" t="str">
        <f>+IFERROR(VALUE(RIGHT(Tabla28[[#This Row],[B2B]],6)),"")</f>
        <v/>
      </c>
      <c r="FH254" s="6" t="str">
        <f>+IFERROR(VLOOKUP(FF254,Auxiliar!$A:$C,2,0),"")</f>
        <v/>
      </c>
      <c r="FI254" s="7" t="str">
        <f>+IFERROR(VLOOKUP(FF254,Auxiliar!$A:$C,3,0),"")</f>
        <v/>
      </c>
      <c r="FJ254" s="1"/>
      <c r="FK254" s="12"/>
      <c r="FL254" s="6" t="str">
        <f>+IFERROR(VALUE(RIGHT(Tabla29[[#This Row],[B2B]],6)),"")</f>
        <v/>
      </c>
      <c r="FM254" s="6" t="str">
        <f>+IFERROR(VLOOKUP(FK254,Auxiliar!$A:$C,2,0),"")</f>
        <v/>
      </c>
      <c r="FN254" s="7" t="str">
        <f>+IFERROR(VLOOKUP(FK254,Auxiliar!$A:$C,3,0),"")</f>
        <v/>
      </c>
      <c r="FO254" s="1"/>
      <c r="FP254" s="12"/>
      <c r="FQ254" s="6" t="str">
        <f>+IFERROR(VALUE(RIGHT(Tabla30[[#This Row],[B2B]],6)),"")</f>
        <v/>
      </c>
      <c r="FR254" s="6" t="str">
        <f>+IFERROR(VLOOKUP(FP254,Auxiliar!$A:$C,2,0),"")</f>
        <v/>
      </c>
      <c r="FS254" s="7"/>
      <c r="FT254" s="1"/>
      <c r="FU254" s="12"/>
      <c r="FV254" s="6" t="str">
        <f>+IFERROR(VALUE(RIGHT(Tabla31[[#This Row],[B2B]],6)),"")</f>
        <v/>
      </c>
      <c r="FW254" s="6" t="str">
        <f>+IFERROR(VLOOKUP(FU254,Auxiliar!$A:$C,2,0),"")</f>
        <v/>
      </c>
      <c r="FX254" s="7" t="str">
        <f>+IFERROR(VLOOKUP(FU254,Auxiliar!$A:$C,3,0),"")</f>
        <v/>
      </c>
      <c r="FY254" s="1"/>
      <c r="FZ254" s="12"/>
      <c r="GA254" s="6" t="str">
        <f>+IFERROR(VALUE(RIGHT(Tabla32[[#This Row],[B2B]],6)),"")</f>
        <v/>
      </c>
      <c r="GB254" s="6" t="str">
        <f>+IFERROR(VLOOKUP(FZ254,Auxiliar!$A:$C,2,0),"")</f>
        <v/>
      </c>
      <c r="GC254" s="7" t="str">
        <f>+IFERROR(VLOOKUP(FZ254,Auxiliar!$A:$C,3,0),"")</f>
        <v/>
      </c>
      <c r="GD254" s="1"/>
      <c r="GE254" s="12"/>
      <c r="GF254" s="6" t="str">
        <f>+IFERROR(VALUE(RIGHT(Tabla33[[#This Row],[B2B]],6)),"")</f>
        <v/>
      </c>
      <c r="GG254" s="6" t="str">
        <f>+IFERROR(VLOOKUP(GE254,Auxiliar!$A:$C,2,0),"")</f>
        <v/>
      </c>
      <c r="GH254" s="7" t="str">
        <f>+IFERROR(VLOOKUP(GE254,Auxiliar!$A:$C,3,0),"")</f>
        <v/>
      </c>
    </row>
    <row r="255" spans="1:190" x14ac:dyDescent="0.25">
      <c r="A255" s="1"/>
      <c r="B255" s="1"/>
      <c r="C255" t="str">
        <f>+IFERROR(VALUE(RIGHT(Tabla1[[#This Row],[B2B]],6)),"")</f>
        <v/>
      </c>
      <c r="D255" t="str">
        <f>+IFERROR(VLOOKUP(B255,Auxiliar!$A:$C,2,0),"")</f>
        <v/>
      </c>
      <c r="E255" s="5" t="str">
        <f>+IFERROR(VLOOKUP(B255,Auxiliar!$A:$C,3,0),"")</f>
        <v/>
      </c>
      <c r="S255" s="1">
        <v>3760</v>
      </c>
      <c r="T255" s="1" t="s">
        <v>9</v>
      </c>
      <c r="U255" s="6">
        <f>+IFERROR(VALUE(RIGHT(Tabla4[[#This Row],[B2B]],6)),"")</f>
        <v>3760</v>
      </c>
      <c r="V255" s="6" t="str">
        <f>+IFERROR(VLOOKUP(T255,Auxiliar!$A:$C,2,0),"")</f>
        <v>CORE</v>
      </c>
      <c r="W255" s="7" t="str">
        <f>+IFERROR(VLOOKUP(T255,Auxiliar!$A:$C,3,0),"")</f>
        <v>0b 1% | 2b 5% | 4b 6%</v>
      </c>
      <c r="Y255" s="1">
        <v>10655</v>
      </c>
      <c r="Z255" s="1" t="s">
        <v>10</v>
      </c>
      <c r="AA255" s="6">
        <f>+IFERROR(VALUE(RIGHT(Tabla5[[#This Row],[B2B]],6)),"")</f>
        <v>10655</v>
      </c>
      <c r="AB255" s="6" t="str">
        <f>+IFERROR(VLOOKUP(Z255,Auxiliar!$A:$C,2,0),"")</f>
        <v>CORE</v>
      </c>
      <c r="AC255" s="7" t="str">
        <f>+IFERROR(VLOOKUP(Z255,Auxiliar!$A:$C,3,0),"")</f>
        <v>0b 1% | 3b 4% | 5b 6%</v>
      </c>
      <c r="AK255" s="1">
        <v>3605</v>
      </c>
      <c r="AL255" s="1" t="s">
        <v>30</v>
      </c>
      <c r="AM255" s="6">
        <f>+IFERROR(VALUE(RIGHT(Tabla7[[#This Row],[B2B]],6)),"")</f>
        <v>3605</v>
      </c>
      <c r="AN255" s="6" t="str">
        <f>+IFERROR(VLOOKUP(AL255,Auxiliar!$A:$C,2,0),"")</f>
        <v>LATONES</v>
      </c>
      <c r="AO255" s="7" t="str">
        <f>+IFERROR(VLOOKUP(AL255,Auxiliar!$A:$C,3,0),"")</f>
        <v>1b 4% | 5b 7% | 97b 0%</v>
      </c>
      <c r="AQ255" s="1">
        <v>6110</v>
      </c>
      <c r="AR255" s="1" t="s">
        <v>31</v>
      </c>
      <c r="AS255" s="6">
        <f>+IFERROR(VALUE(RIGHT(Tabla8[[#This Row],[B2B]],6)),"")</f>
        <v>6110</v>
      </c>
      <c r="AT255" s="6" t="str">
        <f>+IFERROR(VLOOKUP(AR255,Auxiliar!$A:$C,2,0),"")</f>
        <v>LATONES</v>
      </c>
      <c r="AU255" s="7" t="str">
        <f>+IFERROR(VLOOKUP(AR255,Auxiliar!$A:$C,3,0),"")</f>
        <v>2b 3% | 4b 5% | 5b 8% | 193 0%</v>
      </c>
      <c r="AW255" s="1"/>
      <c r="AX255" s="1" t="s">
        <v>32</v>
      </c>
      <c r="AY255" s="6" t="str">
        <f>+IFERROR(VALUE(RIGHT(Tabla9[[#This Row],[B2B]],6)),"")</f>
        <v/>
      </c>
      <c r="AZ255" s="6" t="str">
        <f>+IFERROR(VLOOKUP(AX255,Auxiliar!$A:$C,2,0),"")</f>
        <v>LATONES</v>
      </c>
      <c r="BA255" s="7" t="str">
        <f>+IFERROR(VLOOKUP(AX255,Auxiliar!$A:$C,3,0),"")</f>
        <v>2b 3% | 4b 4% | 6b 5% | 10b 8%  | 385b 0%</v>
      </c>
      <c r="BC255" s="1"/>
      <c r="BD255" s="1" t="s">
        <v>33</v>
      </c>
      <c r="BE255" s="6" t="str">
        <f>+IFERROR(VALUE(RIGHT(Tabla10[[#This Row],[B2B]],6)),"")</f>
        <v/>
      </c>
      <c r="BF255" s="6" t="str">
        <f>+IFERROR(VLOOKUP(BD255,Auxiliar!$A:$C,2,0),"")</f>
        <v>LATONES</v>
      </c>
      <c r="BG255" s="7" t="str">
        <f>+IFERROR(VLOOKUP(BD255,Auxiliar!$A:$C,3,0),"")</f>
        <v>6b 4% | 12b 5% | 15b 8% | 385b 0%</v>
      </c>
      <c r="BI255" s="1"/>
      <c r="BJ255" s="1"/>
      <c r="BK255" s="6" t="str">
        <f>+IFERROR(VALUE(RIGHT(Tabla11[[#This Row],[B2B]],6)),"")</f>
        <v/>
      </c>
      <c r="BL255" s="6" t="str">
        <f>+IFERROR(VLOOKUP(BJ255,Auxiliar!$A:$C,2,0),"")</f>
        <v/>
      </c>
      <c r="BM255" s="7" t="str">
        <f>+IFERROR(VLOOKUP(BJ255,Auxiliar!$A:$C,3,0),"")</f>
        <v/>
      </c>
      <c r="BO255" s="1">
        <v>5195</v>
      </c>
      <c r="BP255" s="1" t="s">
        <v>39</v>
      </c>
      <c r="BQ255" s="6">
        <f>+IFERROR(VALUE(RIGHT(Tabla12[[#This Row],[B2B]],6)),"")</f>
        <v>5195</v>
      </c>
      <c r="BR255" s="6" t="str">
        <f>+IFERROR(VLOOKUP(BP255,Auxiliar!$A:$C,2,0),"")</f>
        <v>VALUE LITRO</v>
      </c>
      <c r="BS255" s="7" t="str">
        <f>+IFERROR(VLOOKUP(BP255,Auxiliar!$A:$C,3,0),"")</f>
        <v>1b 12%</v>
      </c>
      <c r="CA255" s="1">
        <v>3030</v>
      </c>
      <c r="CB255" s="1" t="s">
        <v>35</v>
      </c>
      <c r="CC255" s="6">
        <f>+IFERROR(VALUE(RIGHT(Tabla14[[#This Row],[B2B]],6)),"")</f>
        <v>3030</v>
      </c>
      <c r="CD255" s="6" t="str">
        <f>+IFERROR(VLOOKUP(CB255,Auxiliar!$A:$C,2,0),"")</f>
        <v>Corona 710cc</v>
      </c>
      <c r="CE255" s="7" t="str">
        <f>+IFERROR(VLOOKUP(CB255,Auxiliar!$A:$C,3,0),"")</f>
        <v>1b 10% | 85b 0%</v>
      </c>
      <c r="CG255" s="1"/>
      <c r="CH255" s="1"/>
      <c r="CI255" s="6" t="str">
        <f>+IFERROR(VALUE(RIGHT(Tabla15[[#This Row],[B2B]],6)),"")</f>
        <v/>
      </c>
      <c r="CJ255" s="6" t="str">
        <f>+IFERROR(VLOOKUP(CH255,Auxiliar!$A:$C,2,0),"")</f>
        <v/>
      </c>
      <c r="CK255" s="7" t="str">
        <f>+IFERROR(VLOOKUP(CH255,Auxiliar!$A:$C,3,0),"")</f>
        <v/>
      </c>
      <c r="CM255" s="1">
        <v>2986</v>
      </c>
      <c r="CN255" s="1" t="s">
        <v>20</v>
      </c>
      <c r="CO255" s="6">
        <v>2986</v>
      </c>
      <c r="CP255" s="6" t="s">
        <v>20</v>
      </c>
      <c r="CQ255" s="7" t="s">
        <v>21</v>
      </c>
      <c r="CS255" s="1"/>
      <c r="CT255" s="1"/>
      <c r="CU255" s="6" t="str">
        <f>+IFERROR(VALUE(RIGHT(Tabla17[[#This Row],[B2B]],6)),"")</f>
        <v/>
      </c>
      <c r="CV255" s="6" t="str">
        <f>+IFERROR(VLOOKUP(CT255,Auxiliar!$A:$C,2,0),"")</f>
        <v/>
      </c>
      <c r="CW255" s="7" t="str">
        <f>+IFERROR(VLOOKUP(CT255,Auxiliar!$A:$C,3,0),"")</f>
        <v/>
      </c>
      <c r="CY255" s="1">
        <v>2986</v>
      </c>
      <c r="CZ255" s="1" t="s">
        <v>16</v>
      </c>
      <c r="DA255" s="6">
        <f>+IFERROR(VALUE(RIGHT(Tabla18[[#This Row],[B2B]],6)),"")</f>
        <v>2986</v>
      </c>
      <c r="DB255" s="6" t="str">
        <f>+IFERROR(VLOOKUP(CZ255,Auxiliar!$A:$C,2,0),"")</f>
        <v>PREMIUM</v>
      </c>
      <c r="DC255" s="7" t="str">
        <f>+IFERROR(VLOOKUP(CZ255,Auxiliar!$A:$C,3,0),"")</f>
        <v>0b 0% | 2b 2% | 5b 3,5% | 10b 5%</v>
      </c>
      <c r="DE255" s="1">
        <v>2986</v>
      </c>
      <c r="DF255" s="1" t="s">
        <v>19</v>
      </c>
      <c r="DG255" s="6">
        <f>+IFERROR(VALUE(RIGHT(Tabla19[[#This Row],[B2B]],6)),"")</f>
        <v>2986</v>
      </c>
      <c r="DH255" s="6" t="str">
        <f>+IFERROR(VLOOKUP(DF255,Auxiliar!$A:$C,2,0),"")</f>
        <v>MICHELOB</v>
      </c>
      <c r="DI255" s="7" t="str">
        <f>+IFERROR(VLOOKUP(DF255,Auxiliar!$A:$C,3,0),"")</f>
        <v>1b 7% | 3b 22% | 8b 27%</v>
      </c>
      <c r="DK255" s="1"/>
      <c r="DL255" s="1"/>
      <c r="DM255" s="6" t="str">
        <f>+IFERROR(VALUE(RIGHT(Tabla20[[#This Row],[B2B]],6)),"")</f>
        <v/>
      </c>
      <c r="DN255" s="6" t="str">
        <f>+IFERROR(VLOOKUP(DL255,Auxiliar!$A:$C,2,0),"")</f>
        <v/>
      </c>
      <c r="DO255" s="7" t="str">
        <f>+IFERROR(VLOOKUP(DL255,Auxiliar!$A:$C,3,0),"")</f>
        <v/>
      </c>
      <c r="DQ255" s="1">
        <v>2989</v>
      </c>
      <c r="DR255" s="12" t="s">
        <v>24</v>
      </c>
      <c r="DS255" s="6">
        <f>+IFERROR(VALUE(RIGHT(Tabla21[[#This Row],[B2B]],6)),"")</f>
        <v>2989</v>
      </c>
      <c r="DT255" s="6" t="str">
        <f>+IFERROR(VLOOKUP(DR255,Auxiliar!$A:$C,2,0),"")</f>
        <v>CORONA PORRON</v>
      </c>
      <c r="DU255" s="7" t="str">
        <f>+IFERROR(VLOOKUP(DR255,Auxiliar!$A:$C,3,0),"")</f>
        <v>1b 5% | 20b 0%</v>
      </c>
      <c r="DW255" s="1">
        <v>6172</v>
      </c>
      <c r="DX255" s="12" t="s">
        <v>43</v>
      </c>
      <c r="DY255" s="6">
        <f>+IFERROR(VALUE(RIGHT(Tabla22[[#This Row],[B2B]],6)),"")</f>
        <v>6172</v>
      </c>
      <c r="DZ255" s="6" t="str">
        <f>+IFERROR(VLOOKUP(DX255,Auxiliar!$A:$C,2,0),"")</f>
        <v xml:space="preserve">VALUE LATA </v>
      </c>
      <c r="EA255" s="7" t="str">
        <f>+IFERROR(VLOOKUP(DX255,Auxiliar!$A:$C,3,0),"")</f>
        <v>1b 15% | 100b 18%</v>
      </c>
      <c r="EC255" s="1">
        <v>6168</v>
      </c>
      <c r="ED255" s="12" t="s">
        <v>47</v>
      </c>
      <c r="EE255" s="6">
        <f>+IFERROR(VALUE(RIGHT(Tabla23[[#This Row],[B2B]],6)),"")</f>
        <v>6168</v>
      </c>
      <c r="EF255" s="6" t="str">
        <f>+IFERROR(VLOOKUP(ED255,Auxiliar!$A:$C,2,0),"")</f>
        <v>VALUE LATON</v>
      </c>
      <c r="EG255" s="7" t="str">
        <f>+IFERROR(VLOOKUP(ED255,Auxiliar!$A:$C,3,0),"")</f>
        <v>1b 10% | 5b 15% | 192b 0%</v>
      </c>
      <c r="EI255" s="1"/>
      <c r="EJ255" s="12"/>
      <c r="EK255" s="6" t="str">
        <f>+IFERROR(VALUE(RIGHT(Tabla24[[#This Row],[B2B]],6)),"")</f>
        <v/>
      </c>
      <c r="EL255" s="6" t="str">
        <f>+IFERROR(VLOOKUP(EJ255,Auxiliar!$A:$C,2,0),"")</f>
        <v/>
      </c>
      <c r="EM255" s="7" t="str">
        <f>+IFERROR(VLOOKUP(EJ255,Auxiliar!$A:$C,3,0),"")</f>
        <v/>
      </c>
      <c r="EO255" s="1"/>
      <c r="EP255" s="12"/>
      <c r="EQ255" s="6" t="str">
        <f>+IFERROR(VALUE(RIGHT(Tabla25[[#This Row],[B2B]],6)),"")</f>
        <v/>
      </c>
      <c r="ER255" s="6" t="str">
        <f>+IFERROR(VLOOKUP(EP255,Auxiliar!$A:$C,2,0),"")</f>
        <v/>
      </c>
      <c r="ES255" s="7" t="str">
        <f>+IFERROR(VLOOKUP(EP255,Auxiliar!$A:$C,3,0),"")</f>
        <v/>
      </c>
      <c r="EU255" s="1"/>
      <c r="EV255" s="12"/>
      <c r="EW255" s="6" t="str">
        <f>+IFERROR(VALUE(RIGHT(Tabla26[[#This Row],[B2B]],6)),"")</f>
        <v/>
      </c>
      <c r="EX255" s="6" t="str">
        <f>+IFERROR(VLOOKUP(EV255,Auxiliar!$A:$C,2,0),"")</f>
        <v/>
      </c>
      <c r="EY255" s="7" t="str">
        <f>+IFERROR(VLOOKUP(EV255,Auxiliar!$A:$C,3,0),"")</f>
        <v/>
      </c>
      <c r="EZ255" s="1"/>
      <c r="FA255" s="12"/>
      <c r="FB255" s="6" t="str">
        <f>+IFERROR(VALUE(RIGHT(Tabla27[[#This Row],[B2B]],6)),"")</f>
        <v/>
      </c>
      <c r="FC255" s="6" t="str">
        <f>+IFERROR(VLOOKUP(FA255,Auxiliar!$A:$C,2,0),"")</f>
        <v/>
      </c>
      <c r="FD255" s="7" t="str">
        <f>+IFERROR(VLOOKUP(FA255,Auxiliar!$A:$C,3,0),"")</f>
        <v/>
      </c>
      <c r="FE255" s="1"/>
      <c r="FF255" s="12"/>
      <c r="FG255" s="6" t="str">
        <f>+IFERROR(VALUE(RIGHT(Tabla28[[#This Row],[B2B]],6)),"")</f>
        <v/>
      </c>
      <c r="FH255" s="6" t="str">
        <f>+IFERROR(VLOOKUP(FF255,Auxiliar!$A:$C,2,0),"")</f>
        <v/>
      </c>
      <c r="FI255" s="7" t="str">
        <f>+IFERROR(VLOOKUP(FF255,Auxiliar!$A:$C,3,0),"")</f>
        <v/>
      </c>
      <c r="FJ255" s="1"/>
      <c r="FK255" s="12"/>
      <c r="FL255" s="6" t="str">
        <f>+IFERROR(VALUE(RIGHT(Tabla29[[#This Row],[B2B]],6)),"")</f>
        <v/>
      </c>
      <c r="FM255" s="6" t="str">
        <f>+IFERROR(VLOOKUP(FK255,Auxiliar!$A:$C,2,0),"")</f>
        <v/>
      </c>
      <c r="FN255" s="7" t="str">
        <f>+IFERROR(VLOOKUP(FK255,Auxiliar!$A:$C,3,0),"")</f>
        <v/>
      </c>
      <c r="FO255" s="1"/>
      <c r="FP255" s="12"/>
      <c r="FQ255" s="6" t="str">
        <f>+IFERROR(VALUE(RIGHT(Tabla30[[#This Row],[B2B]],6)),"")</f>
        <v/>
      </c>
      <c r="FR255" s="6" t="str">
        <f>+IFERROR(VLOOKUP(FP255,Auxiliar!$A:$C,2,0),"")</f>
        <v/>
      </c>
      <c r="FS255" s="7"/>
      <c r="FT255" s="1"/>
      <c r="FU255" s="12"/>
      <c r="FV255" s="6" t="str">
        <f>+IFERROR(VALUE(RIGHT(Tabla31[[#This Row],[B2B]],6)),"")</f>
        <v/>
      </c>
      <c r="FW255" s="6" t="str">
        <f>+IFERROR(VLOOKUP(FU255,Auxiliar!$A:$C,2,0),"")</f>
        <v/>
      </c>
      <c r="FX255" s="7" t="str">
        <f>+IFERROR(VLOOKUP(FU255,Auxiliar!$A:$C,3,0),"")</f>
        <v/>
      </c>
      <c r="FY255" s="1"/>
      <c r="FZ255" s="12"/>
      <c r="GA255" s="6" t="str">
        <f>+IFERROR(VALUE(RIGHT(Tabla32[[#This Row],[B2B]],6)),"")</f>
        <v/>
      </c>
      <c r="GB255" s="6" t="str">
        <f>+IFERROR(VLOOKUP(FZ255,Auxiliar!$A:$C,2,0),"")</f>
        <v/>
      </c>
      <c r="GC255" s="7" t="str">
        <f>+IFERROR(VLOOKUP(FZ255,Auxiliar!$A:$C,3,0),"")</f>
        <v/>
      </c>
      <c r="GD255" s="1"/>
      <c r="GE255" s="12"/>
      <c r="GF255" s="6" t="str">
        <f>+IFERROR(VALUE(RIGHT(Tabla33[[#This Row],[B2B]],6)),"")</f>
        <v/>
      </c>
      <c r="GG255" s="6" t="str">
        <f>+IFERROR(VLOOKUP(GE255,Auxiliar!$A:$C,2,0),"")</f>
        <v/>
      </c>
      <c r="GH255" s="7" t="str">
        <f>+IFERROR(VLOOKUP(GE255,Auxiliar!$A:$C,3,0),"")</f>
        <v/>
      </c>
    </row>
    <row r="256" spans="1:190" x14ac:dyDescent="0.25">
      <c r="A256" s="1"/>
      <c r="B256" s="1"/>
      <c r="C256" t="str">
        <f>+IFERROR(VALUE(RIGHT(Tabla1[[#This Row],[B2B]],6)),"")</f>
        <v/>
      </c>
      <c r="D256" t="str">
        <f>+IFERROR(VLOOKUP(B256,Auxiliar!$A:$C,2,0),"")</f>
        <v/>
      </c>
      <c r="E256" s="5" t="str">
        <f>+IFERROR(VLOOKUP(B256,Auxiliar!$A:$C,3,0),"")</f>
        <v/>
      </c>
      <c r="S256" s="1">
        <v>3772</v>
      </c>
      <c r="T256" s="1" t="s">
        <v>9</v>
      </c>
      <c r="U256" s="6">
        <f>+IFERROR(VALUE(RIGHT(Tabla4[[#This Row],[B2B]],6)),"")</f>
        <v>3772</v>
      </c>
      <c r="V256" s="6" t="str">
        <f>+IFERROR(VLOOKUP(T256,Auxiliar!$A:$C,2,0),"")</f>
        <v>CORE</v>
      </c>
      <c r="W256" s="7" t="str">
        <f>+IFERROR(VLOOKUP(T256,Auxiliar!$A:$C,3,0),"")</f>
        <v>0b 1% | 2b 5% | 4b 6%</v>
      </c>
      <c r="Y256" s="1">
        <v>10678</v>
      </c>
      <c r="Z256" s="1" t="s">
        <v>10</v>
      </c>
      <c r="AA256" s="6">
        <f>+IFERROR(VALUE(RIGHT(Tabla5[[#This Row],[B2B]],6)),"")</f>
        <v>10678</v>
      </c>
      <c r="AB256" s="6" t="str">
        <f>+IFERROR(VLOOKUP(Z256,Auxiliar!$A:$C,2,0),"")</f>
        <v>CORE</v>
      </c>
      <c r="AC256" s="7" t="str">
        <f>+IFERROR(VLOOKUP(Z256,Auxiliar!$A:$C,3,0),"")</f>
        <v>0b 1% | 3b 4% | 5b 6%</v>
      </c>
      <c r="AK256" s="1">
        <v>3609</v>
      </c>
      <c r="AL256" s="1" t="s">
        <v>30</v>
      </c>
      <c r="AM256" s="6">
        <f>+IFERROR(VALUE(RIGHT(Tabla7[[#This Row],[B2B]],6)),"")</f>
        <v>3609</v>
      </c>
      <c r="AN256" s="6" t="str">
        <f>+IFERROR(VLOOKUP(AL256,Auxiliar!$A:$C,2,0),"")</f>
        <v>LATONES</v>
      </c>
      <c r="AO256" s="7" t="str">
        <f>+IFERROR(VLOOKUP(AL256,Auxiliar!$A:$C,3,0),"")</f>
        <v>1b 4% | 5b 7% | 97b 0%</v>
      </c>
      <c r="AQ256" s="1">
        <v>6166</v>
      </c>
      <c r="AR256" s="1" t="s">
        <v>31</v>
      </c>
      <c r="AS256" s="6">
        <f>+IFERROR(VALUE(RIGHT(Tabla8[[#This Row],[B2B]],6)),"")</f>
        <v>6166</v>
      </c>
      <c r="AT256" s="6" t="str">
        <f>+IFERROR(VLOOKUP(AR256,Auxiliar!$A:$C,2,0),"")</f>
        <v>LATONES</v>
      </c>
      <c r="AU256" s="7" t="str">
        <f>+IFERROR(VLOOKUP(AR256,Auxiliar!$A:$C,3,0),"")</f>
        <v>2b 3% | 4b 5% | 5b 8% | 193 0%</v>
      </c>
      <c r="AW256" s="1"/>
      <c r="AX256" s="1" t="s">
        <v>32</v>
      </c>
      <c r="AY256" s="6" t="str">
        <f>+IFERROR(VALUE(RIGHT(Tabla9[[#This Row],[B2B]],6)),"")</f>
        <v/>
      </c>
      <c r="AZ256" s="6" t="str">
        <f>+IFERROR(VLOOKUP(AX256,Auxiliar!$A:$C,2,0),"")</f>
        <v>LATONES</v>
      </c>
      <c r="BA256" s="7" t="str">
        <f>+IFERROR(VLOOKUP(AX256,Auxiliar!$A:$C,3,0),"")</f>
        <v>2b 3% | 4b 4% | 6b 5% | 10b 8%  | 385b 0%</v>
      </c>
      <c r="BC256" s="1"/>
      <c r="BD256" s="1" t="s">
        <v>33</v>
      </c>
      <c r="BE256" s="6" t="str">
        <f>+IFERROR(VALUE(RIGHT(Tabla10[[#This Row],[B2B]],6)),"")</f>
        <v/>
      </c>
      <c r="BF256" s="6" t="str">
        <f>+IFERROR(VLOOKUP(BD256,Auxiliar!$A:$C,2,0),"")</f>
        <v>LATONES</v>
      </c>
      <c r="BG256" s="7" t="str">
        <f>+IFERROR(VLOOKUP(BD256,Auxiliar!$A:$C,3,0),"")</f>
        <v>6b 4% | 12b 5% | 15b 8% | 385b 0%</v>
      </c>
      <c r="BI256" s="1"/>
      <c r="BJ256" s="1"/>
      <c r="BK256" s="6" t="str">
        <f>+IFERROR(VALUE(RIGHT(Tabla11[[#This Row],[B2B]],6)),"")</f>
        <v/>
      </c>
      <c r="BL256" s="6" t="str">
        <f>+IFERROR(VLOOKUP(BJ256,Auxiliar!$A:$C,2,0),"")</f>
        <v/>
      </c>
      <c r="BM256" s="7" t="str">
        <f>+IFERROR(VLOOKUP(BJ256,Auxiliar!$A:$C,3,0),"")</f>
        <v/>
      </c>
      <c r="BO256" s="1">
        <v>5196</v>
      </c>
      <c r="BP256" s="1" t="s">
        <v>39</v>
      </c>
      <c r="BQ256" s="6">
        <f>+IFERROR(VALUE(RIGHT(Tabla12[[#This Row],[B2B]],6)),"")</f>
        <v>5196</v>
      </c>
      <c r="BR256" s="6" t="str">
        <f>+IFERROR(VLOOKUP(BP256,Auxiliar!$A:$C,2,0),"")</f>
        <v>VALUE LITRO</v>
      </c>
      <c r="BS256" s="7" t="str">
        <f>+IFERROR(VLOOKUP(BP256,Auxiliar!$A:$C,3,0),"")</f>
        <v>1b 12%</v>
      </c>
      <c r="CA256" s="1">
        <v>3032</v>
      </c>
      <c r="CB256" s="1" t="s">
        <v>35</v>
      </c>
      <c r="CC256" s="6">
        <f>+IFERROR(VALUE(RIGHT(Tabla14[[#This Row],[B2B]],6)),"")</f>
        <v>3032</v>
      </c>
      <c r="CD256" s="6" t="str">
        <f>+IFERROR(VLOOKUP(CB256,Auxiliar!$A:$C,2,0),"")</f>
        <v>Corona 710cc</v>
      </c>
      <c r="CE256" s="7" t="str">
        <f>+IFERROR(VLOOKUP(CB256,Auxiliar!$A:$C,3,0),"")</f>
        <v>1b 10% | 85b 0%</v>
      </c>
      <c r="CG256" s="1"/>
      <c r="CH256" s="1"/>
      <c r="CI256" s="6" t="str">
        <f>+IFERROR(VALUE(RIGHT(Tabla15[[#This Row],[B2B]],6)),"")</f>
        <v/>
      </c>
      <c r="CJ256" s="6" t="str">
        <f>+IFERROR(VLOOKUP(CH256,Auxiliar!$A:$C,2,0),"")</f>
        <v/>
      </c>
      <c r="CK256" s="7" t="str">
        <f>+IFERROR(VLOOKUP(CH256,Auxiliar!$A:$C,3,0),"")</f>
        <v/>
      </c>
      <c r="CM256" s="1">
        <v>2989</v>
      </c>
      <c r="CN256" s="1" t="s">
        <v>20</v>
      </c>
      <c r="CO256" s="6">
        <v>2989</v>
      </c>
      <c r="CP256" s="6" t="s">
        <v>20</v>
      </c>
      <c r="CQ256" s="7" t="s">
        <v>21</v>
      </c>
      <c r="CS256" s="1"/>
      <c r="CT256" s="1"/>
      <c r="CU256" s="6" t="str">
        <f>+IFERROR(VALUE(RIGHT(Tabla17[[#This Row],[B2B]],6)),"")</f>
        <v/>
      </c>
      <c r="CV256" s="6" t="str">
        <f>+IFERROR(VLOOKUP(CT256,Auxiliar!$A:$C,2,0),"")</f>
        <v/>
      </c>
      <c r="CW256" s="7" t="str">
        <f>+IFERROR(VLOOKUP(CT256,Auxiliar!$A:$C,3,0),"")</f>
        <v/>
      </c>
      <c r="CY256" s="1">
        <v>2989</v>
      </c>
      <c r="CZ256" s="1" t="s">
        <v>16</v>
      </c>
      <c r="DA256" s="6">
        <f>+IFERROR(VALUE(RIGHT(Tabla18[[#This Row],[B2B]],6)),"")</f>
        <v>2989</v>
      </c>
      <c r="DB256" s="6" t="str">
        <f>+IFERROR(VLOOKUP(CZ256,Auxiliar!$A:$C,2,0),"")</f>
        <v>PREMIUM</v>
      </c>
      <c r="DC256" s="7" t="str">
        <f>+IFERROR(VLOOKUP(CZ256,Auxiliar!$A:$C,3,0),"")</f>
        <v>0b 0% | 2b 2% | 5b 3,5% | 10b 5%</v>
      </c>
      <c r="DE256" s="1">
        <v>2989</v>
      </c>
      <c r="DF256" s="1" t="s">
        <v>19</v>
      </c>
      <c r="DG256" s="6">
        <f>+IFERROR(VALUE(RIGHT(Tabla19[[#This Row],[B2B]],6)),"")</f>
        <v>2989</v>
      </c>
      <c r="DH256" s="6" t="str">
        <f>+IFERROR(VLOOKUP(DF256,Auxiliar!$A:$C,2,0),"")</f>
        <v>MICHELOB</v>
      </c>
      <c r="DI256" s="7" t="str">
        <f>+IFERROR(VLOOKUP(DF256,Auxiliar!$A:$C,3,0),"")</f>
        <v>1b 7% | 3b 22% | 8b 27%</v>
      </c>
      <c r="DK256" s="1"/>
      <c r="DL256" s="1"/>
      <c r="DM256" s="6" t="str">
        <f>+IFERROR(VALUE(RIGHT(Tabla20[[#This Row],[B2B]],6)),"")</f>
        <v/>
      </c>
      <c r="DN256" s="6" t="str">
        <f>+IFERROR(VLOOKUP(DL256,Auxiliar!$A:$C,2,0),"")</f>
        <v/>
      </c>
      <c r="DO256" s="7" t="str">
        <f>+IFERROR(VLOOKUP(DL256,Auxiliar!$A:$C,3,0),"")</f>
        <v/>
      </c>
      <c r="DQ256" s="1">
        <v>2990</v>
      </c>
      <c r="DR256" s="12" t="s">
        <v>24</v>
      </c>
      <c r="DS256" s="6">
        <f>+IFERROR(VALUE(RIGHT(Tabla21[[#This Row],[B2B]],6)),"")</f>
        <v>2990</v>
      </c>
      <c r="DT256" s="6" t="str">
        <f>+IFERROR(VLOOKUP(DR256,Auxiliar!$A:$C,2,0),"")</f>
        <v>CORONA PORRON</v>
      </c>
      <c r="DU256" s="7" t="str">
        <f>+IFERROR(VLOOKUP(DR256,Auxiliar!$A:$C,3,0),"")</f>
        <v>1b 5% | 20b 0%</v>
      </c>
      <c r="DW256" s="1">
        <v>5198</v>
      </c>
      <c r="DX256" s="12" t="s">
        <v>43</v>
      </c>
      <c r="DY256" s="6">
        <f>+IFERROR(VALUE(RIGHT(Tabla22[[#This Row],[B2B]],6)),"")</f>
        <v>5198</v>
      </c>
      <c r="DZ256" s="6" t="str">
        <f>+IFERROR(VLOOKUP(DX256,Auxiliar!$A:$C,2,0),"")</f>
        <v xml:space="preserve">VALUE LATA </v>
      </c>
      <c r="EA256" s="7" t="str">
        <f>+IFERROR(VLOOKUP(DX256,Auxiliar!$A:$C,3,0),"")</f>
        <v>1b 15% | 100b 18%</v>
      </c>
      <c r="EC256" s="1">
        <v>5195</v>
      </c>
      <c r="ED256" s="12" t="s">
        <v>47</v>
      </c>
      <c r="EE256" s="6">
        <f>+IFERROR(VALUE(RIGHT(Tabla23[[#This Row],[B2B]],6)),"")</f>
        <v>5195</v>
      </c>
      <c r="EF256" s="6" t="str">
        <f>+IFERROR(VLOOKUP(ED256,Auxiliar!$A:$C,2,0),"")</f>
        <v>VALUE LATON</v>
      </c>
      <c r="EG256" s="7" t="str">
        <f>+IFERROR(VLOOKUP(ED256,Auxiliar!$A:$C,3,0),"")</f>
        <v>1b 10% | 5b 15% | 192b 0%</v>
      </c>
      <c r="EI256" s="1"/>
      <c r="EJ256" s="12"/>
      <c r="EK256" s="6" t="str">
        <f>+IFERROR(VALUE(RIGHT(Tabla24[[#This Row],[B2B]],6)),"")</f>
        <v/>
      </c>
      <c r="EL256" s="6" t="str">
        <f>+IFERROR(VLOOKUP(EJ256,Auxiliar!$A:$C,2,0),"")</f>
        <v/>
      </c>
      <c r="EM256" s="7" t="str">
        <f>+IFERROR(VLOOKUP(EJ256,Auxiliar!$A:$C,3,0),"")</f>
        <v/>
      </c>
      <c r="EO256" s="1"/>
      <c r="EP256" s="12"/>
      <c r="EQ256" s="6" t="str">
        <f>+IFERROR(VALUE(RIGHT(Tabla25[[#This Row],[B2B]],6)),"")</f>
        <v/>
      </c>
      <c r="ER256" s="6" t="str">
        <f>+IFERROR(VLOOKUP(EP256,Auxiliar!$A:$C,2,0),"")</f>
        <v/>
      </c>
      <c r="ES256" s="7" t="str">
        <f>+IFERROR(VLOOKUP(EP256,Auxiliar!$A:$C,3,0),"")</f>
        <v/>
      </c>
      <c r="EU256" s="1"/>
      <c r="EV256" s="12"/>
      <c r="EW256" s="6" t="str">
        <f>+IFERROR(VALUE(RIGHT(Tabla26[[#This Row],[B2B]],6)),"")</f>
        <v/>
      </c>
      <c r="EX256" s="6" t="str">
        <f>+IFERROR(VLOOKUP(EV256,Auxiliar!$A:$C,2,0),"")</f>
        <v/>
      </c>
      <c r="EY256" s="7" t="str">
        <f>+IFERROR(VLOOKUP(EV256,Auxiliar!$A:$C,3,0),"")</f>
        <v/>
      </c>
      <c r="EZ256" s="1"/>
      <c r="FA256" s="12"/>
      <c r="FB256" s="6" t="str">
        <f>+IFERROR(VALUE(RIGHT(Tabla27[[#This Row],[B2B]],6)),"")</f>
        <v/>
      </c>
      <c r="FC256" s="6" t="str">
        <f>+IFERROR(VLOOKUP(FA256,Auxiliar!$A:$C,2,0),"")</f>
        <v/>
      </c>
      <c r="FD256" s="7" t="str">
        <f>+IFERROR(VLOOKUP(FA256,Auxiliar!$A:$C,3,0),"")</f>
        <v/>
      </c>
      <c r="FE256" s="1"/>
      <c r="FF256" s="12"/>
      <c r="FG256" s="6" t="str">
        <f>+IFERROR(VALUE(RIGHT(Tabla28[[#This Row],[B2B]],6)),"")</f>
        <v/>
      </c>
      <c r="FH256" s="6" t="str">
        <f>+IFERROR(VLOOKUP(FF256,Auxiliar!$A:$C,2,0),"")</f>
        <v/>
      </c>
      <c r="FI256" s="7" t="str">
        <f>+IFERROR(VLOOKUP(FF256,Auxiliar!$A:$C,3,0),"")</f>
        <v/>
      </c>
      <c r="FJ256" s="1"/>
      <c r="FK256" s="12"/>
      <c r="FL256" s="6" t="str">
        <f>+IFERROR(VALUE(RIGHT(Tabla29[[#This Row],[B2B]],6)),"")</f>
        <v/>
      </c>
      <c r="FM256" s="6" t="str">
        <f>+IFERROR(VLOOKUP(FK256,Auxiliar!$A:$C,2,0),"")</f>
        <v/>
      </c>
      <c r="FN256" s="7" t="str">
        <f>+IFERROR(VLOOKUP(FK256,Auxiliar!$A:$C,3,0),"")</f>
        <v/>
      </c>
      <c r="FO256" s="1"/>
      <c r="FP256" s="12"/>
      <c r="FQ256" s="6" t="str">
        <f>+IFERROR(VALUE(RIGHT(Tabla30[[#This Row],[B2B]],6)),"")</f>
        <v/>
      </c>
      <c r="FR256" s="6" t="str">
        <f>+IFERROR(VLOOKUP(FP256,Auxiliar!$A:$C,2,0),"")</f>
        <v/>
      </c>
      <c r="FS256" s="7"/>
      <c r="FT256" s="1"/>
      <c r="FU256" s="12"/>
      <c r="FV256" s="6" t="str">
        <f>+IFERROR(VALUE(RIGHT(Tabla31[[#This Row],[B2B]],6)),"")</f>
        <v/>
      </c>
      <c r="FW256" s="6" t="str">
        <f>+IFERROR(VLOOKUP(FU256,Auxiliar!$A:$C,2,0),"")</f>
        <v/>
      </c>
      <c r="FX256" s="7" t="str">
        <f>+IFERROR(VLOOKUP(FU256,Auxiliar!$A:$C,3,0),"")</f>
        <v/>
      </c>
      <c r="FY256" s="1"/>
      <c r="FZ256" s="12"/>
      <c r="GA256" s="6" t="str">
        <f>+IFERROR(VALUE(RIGHT(Tabla32[[#This Row],[B2B]],6)),"")</f>
        <v/>
      </c>
      <c r="GB256" s="6" t="str">
        <f>+IFERROR(VLOOKUP(FZ256,Auxiliar!$A:$C,2,0),"")</f>
        <v/>
      </c>
      <c r="GC256" s="7" t="str">
        <f>+IFERROR(VLOOKUP(FZ256,Auxiliar!$A:$C,3,0),"")</f>
        <v/>
      </c>
      <c r="GD256" s="1"/>
      <c r="GE256" s="12"/>
      <c r="GF256" s="6" t="str">
        <f>+IFERROR(VALUE(RIGHT(Tabla33[[#This Row],[B2B]],6)),"")</f>
        <v/>
      </c>
      <c r="GG256" s="6" t="str">
        <f>+IFERROR(VLOOKUP(GE256,Auxiliar!$A:$C,2,0),"")</f>
        <v/>
      </c>
      <c r="GH256" s="7" t="str">
        <f>+IFERROR(VLOOKUP(GE256,Auxiliar!$A:$C,3,0),"")</f>
        <v/>
      </c>
    </row>
    <row r="257" spans="1:190" x14ac:dyDescent="0.25">
      <c r="A257" s="1"/>
      <c r="B257" s="1"/>
      <c r="C257" t="str">
        <f>+IFERROR(VALUE(RIGHT(Tabla1[[#This Row],[B2B]],6)),"")</f>
        <v/>
      </c>
      <c r="D257" t="str">
        <f>+IFERROR(VLOOKUP(B257,Auxiliar!$A:$C,2,0),"")</f>
        <v/>
      </c>
      <c r="E257" s="5" t="str">
        <f>+IFERROR(VLOOKUP(B257,Auxiliar!$A:$C,3,0),"")</f>
        <v/>
      </c>
      <c r="S257" s="1">
        <v>3774</v>
      </c>
      <c r="T257" s="1" t="s">
        <v>9</v>
      </c>
      <c r="U257" s="6">
        <f>+IFERROR(VALUE(RIGHT(Tabla4[[#This Row],[B2B]],6)),"")</f>
        <v>3774</v>
      </c>
      <c r="V257" s="6" t="str">
        <f>+IFERROR(VLOOKUP(T257,Auxiliar!$A:$C,2,0),"")</f>
        <v>CORE</v>
      </c>
      <c r="W257" s="7" t="str">
        <f>+IFERROR(VLOOKUP(T257,Auxiliar!$A:$C,3,0),"")</f>
        <v>0b 1% | 2b 5% | 4b 6%</v>
      </c>
      <c r="Y257" s="1">
        <v>10735</v>
      </c>
      <c r="Z257" s="1" t="s">
        <v>10</v>
      </c>
      <c r="AA257" s="6">
        <f>+IFERROR(VALUE(RIGHT(Tabla5[[#This Row],[B2B]],6)),"")</f>
        <v>10735</v>
      </c>
      <c r="AB257" s="6" t="str">
        <f>+IFERROR(VLOOKUP(Z257,Auxiliar!$A:$C,2,0),"")</f>
        <v>CORE</v>
      </c>
      <c r="AC257" s="7" t="str">
        <f>+IFERROR(VLOOKUP(Z257,Auxiliar!$A:$C,3,0),"")</f>
        <v>0b 1% | 3b 4% | 5b 6%</v>
      </c>
      <c r="AK257" s="1">
        <v>3617</v>
      </c>
      <c r="AL257" s="1" t="s">
        <v>30</v>
      </c>
      <c r="AM257" s="6">
        <f>+IFERROR(VALUE(RIGHT(Tabla7[[#This Row],[B2B]],6)),"")</f>
        <v>3617</v>
      </c>
      <c r="AN257" s="6" t="str">
        <f>+IFERROR(VLOOKUP(AL257,Auxiliar!$A:$C,2,0),"")</f>
        <v>LATONES</v>
      </c>
      <c r="AO257" s="7" t="str">
        <f>+IFERROR(VLOOKUP(AL257,Auxiliar!$A:$C,3,0),"")</f>
        <v>1b 4% | 5b 7% | 97b 0%</v>
      </c>
      <c r="AQ257" s="1">
        <v>6168</v>
      </c>
      <c r="AR257" s="1" t="s">
        <v>31</v>
      </c>
      <c r="AS257" s="6">
        <f>+IFERROR(VALUE(RIGHT(Tabla8[[#This Row],[B2B]],6)),"")</f>
        <v>6168</v>
      </c>
      <c r="AT257" s="6" t="str">
        <f>+IFERROR(VLOOKUP(AR257,Auxiliar!$A:$C,2,0),"")</f>
        <v>LATONES</v>
      </c>
      <c r="AU257" s="7" t="str">
        <f>+IFERROR(VLOOKUP(AR257,Auxiliar!$A:$C,3,0),"")</f>
        <v>2b 3% | 4b 5% | 5b 8% | 193 0%</v>
      </c>
      <c r="AW257" s="1"/>
      <c r="AX257" s="1" t="s">
        <v>32</v>
      </c>
      <c r="AY257" s="6" t="str">
        <f>+IFERROR(VALUE(RIGHT(Tabla9[[#This Row],[B2B]],6)),"")</f>
        <v/>
      </c>
      <c r="AZ257" s="6" t="str">
        <f>+IFERROR(VLOOKUP(AX257,Auxiliar!$A:$C,2,0),"")</f>
        <v>LATONES</v>
      </c>
      <c r="BA257" s="7" t="str">
        <f>+IFERROR(VLOOKUP(AX257,Auxiliar!$A:$C,3,0),"")</f>
        <v>2b 3% | 4b 4% | 6b 5% | 10b 8%  | 385b 0%</v>
      </c>
      <c r="BC257" s="1"/>
      <c r="BD257" s="1" t="s">
        <v>33</v>
      </c>
      <c r="BE257" s="6" t="str">
        <f>+IFERROR(VALUE(RIGHT(Tabla10[[#This Row],[B2B]],6)),"")</f>
        <v/>
      </c>
      <c r="BF257" s="6" t="str">
        <f>+IFERROR(VLOOKUP(BD257,Auxiliar!$A:$C,2,0),"")</f>
        <v>LATONES</v>
      </c>
      <c r="BG257" s="7" t="str">
        <f>+IFERROR(VLOOKUP(BD257,Auxiliar!$A:$C,3,0),"")</f>
        <v>6b 4% | 12b 5% | 15b 8% | 385b 0%</v>
      </c>
      <c r="BI257" s="1"/>
      <c r="BJ257" s="1"/>
      <c r="BK257" s="6" t="str">
        <f>+IFERROR(VALUE(RIGHT(Tabla11[[#This Row],[B2B]],6)),"")</f>
        <v/>
      </c>
      <c r="BL257" s="6" t="str">
        <f>+IFERROR(VLOOKUP(BJ257,Auxiliar!$A:$C,2,0),"")</f>
        <v/>
      </c>
      <c r="BM257" s="7" t="str">
        <f>+IFERROR(VLOOKUP(BJ257,Auxiliar!$A:$C,3,0),"")</f>
        <v/>
      </c>
      <c r="BO257" s="1">
        <v>6172</v>
      </c>
      <c r="BP257" s="1" t="s">
        <v>39</v>
      </c>
      <c r="BQ257" s="6">
        <f>+IFERROR(VALUE(RIGHT(Tabla12[[#This Row],[B2B]],6)),"")</f>
        <v>6172</v>
      </c>
      <c r="BR257" s="6" t="str">
        <f>+IFERROR(VLOOKUP(BP257,Auxiliar!$A:$C,2,0),"")</f>
        <v>VALUE LITRO</v>
      </c>
      <c r="BS257" s="7" t="str">
        <f>+IFERROR(VLOOKUP(BP257,Auxiliar!$A:$C,3,0),"")</f>
        <v>1b 12%</v>
      </c>
      <c r="CA257" s="1">
        <v>3034</v>
      </c>
      <c r="CB257" s="1" t="s">
        <v>35</v>
      </c>
      <c r="CC257" s="6">
        <f>+IFERROR(VALUE(RIGHT(Tabla14[[#This Row],[B2B]],6)),"")</f>
        <v>3034</v>
      </c>
      <c r="CD257" s="6" t="str">
        <f>+IFERROR(VLOOKUP(CB257,Auxiliar!$A:$C,2,0),"")</f>
        <v>Corona 710cc</v>
      </c>
      <c r="CE257" s="7" t="str">
        <f>+IFERROR(VLOOKUP(CB257,Auxiliar!$A:$C,3,0),"")</f>
        <v>1b 10% | 85b 0%</v>
      </c>
      <c r="CG257" s="1"/>
      <c r="CH257" s="1"/>
      <c r="CI257" s="6" t="str">
        <f>+IFERROR(VALUE(RIGHT(Tabla15[[#This Row],[B2B]],6)),"")</f>
        <v/>
      </c>
      <c r="CJ257" s="6" t="str">
        <f>+IFERROR(VLOOKUP(CH257,Auxiliar!$A:$C,2,0),"")</f>
        <v/>
      </c>
      <c r="CK257" s="7" t="str">
        <f>+IFERROR(VLOOKUP(CH257,Auxiliar!$A:$C,3,0),"")</f>
        <v/>
      </c>
      <c r="CM257" s="1">
        <v>2990</v>
      </c>
      <c r="CN257" s="1" t="s">
        <v>20</v>
      </c>
      <c r="CO257" s="6">
        <v>2990</v>
      </c>
      <c r="CP257" s="6" t="s">
        <v>20</v>
      </c>
      <c r="CQ257" s="7" t="s">
        <v>21</v>
      </c>
      <c r="CS257" s="1"/>
      <c r="CT257" s="1"/>
      <c r="CU257" s="6" t="str">
        <f>+IFERROR(VALUE(RIGHT(Tabla17[[#This Row],[B2B]],6)),"")</f>
        <v/>
      </c>
      <c r="CV257" s="6" t="str">
        <f>+IFERROR(VLOOKUP(CT257,Auxiliar!$A:$C,2,0),"")</f>
        <v/>
      </c>
      <c r="CW257" s="7" t="str">
        <f>+IFERROR(VLOOKUP(CT257,Auxiliar!$A:$C,3,0),"")</f>
        <v/>
      </c>
      <c r="CY257" s="1">
        <v>2990</v>
      </c>
      <c r="CZ257" s="1" t="s">
        <v>16</v>
      </c>
      <c r="DA257" s="6">
        <f>+IFERROR(VALUE(RIGHT(Tabla18[[#This Row],[B2B]],6)),"")</f>
        <v>2990</v>
      </c>
      <c r="DB257" s="6" t="str">
        <f>+IFERROR(VLOOKUP(CZ257,Auxiliar!$A:$C,2,0),"")</f>
        <v>PREMIUM</v>
      </c>
      <c r="DC257" s="7" t="str">
        <f>+IFERROR(VLOOKUP(CZ257,Auxiliar!$A:$C,3,0),"")</f>
        <v>0b 0% | 2b 2% | 5b 3,5% | 10b 5%</v>
      </c>
      <c r="DE257" s="1">
        <v>2990</v>
      </c>
      <c r="DF257" s="1" t="s">
        <v>19</v>
      </c>
      <c r="DG257" s="6">
        <f>+IFERROR(VALUE(RIGHT(Tabla19[[#This Row],[B2B]],6)),"")</f>
        <v>2990</v>
      </c>
      <c r="DH257" s="6" t="str">
        <f>+IFERROR(VLOOKUP(DF257,Auxiliar!$A:$C,2,0),"")</f>
        <v>MICHELOB</v>
      </c>
      <c r="DI257" s="7" t="str">
        <f>+IFERROR(VLOOKUP(DF257,Auxiliar!$A:$C,3,0),"")</f>
        <v>1b 7% | 3b 22% | 8b 27%</v>
      </c>
      <c r="DK257" s="1"/>
      <c r="DL257" s="1"/>
      <c r="DM257" s="6" t="str">
        <f>+IFERROR(VALUE(RIGHT(Tabla20[[#This Row],[B2B]],6)),"")</f>
        <v/>
      </c>
      <c r="DN257" s="6" t="str">
        <f>+IFERROR(VLOOKUP(DL257,Auxiliar!$A:$C,2,0),"")</f>
        <v/>
      </c>
      <c r="DO257" s="7" t="str">
        <f>+IFERROR(VLOOKUP(DL257,Auxiliar!$A:$C,3,0),"")</f>
        <v/>
      </c>
      <c r="DQ257" s="1">
        <v>3005</v>
      </c>
      <c r="DR257" s="12" t="s">
        <v>24</v>
      </c>
      <c r="DS257" s="6">
        <f>+IFERROR(VALUE(RIGHT(Tabla21[[#This Row],[B2B]],6)),"")</f>
        <v>3005</v>
      </c>
      <c r="DT257" s="6" t="str">
        <f>+IFERROR(VLOOKUP(DR257,Auxiliar!$A:$C,2,0),"")</f>
        <v>CORONA PORRON</v>
      </c>
      <c r="DU257" s="7" t="str">
        <f>+IFERROR(VLOOKUP(DR257,Auxiliar!$A:$C,3,0),"")</f>
        <v>1b 5% | 20b 0%</v>
      </c>
      <c r="DW257" s="1">
        <v>5199</v>
      </c>
      <c r="DX257" s="12" t="s">
        <v>43</v>
      </c>
      <c r="DY257" s="6">
        <f>+IFERROR(VALUE(RIGHT(Tabla22[[#This Row],[B2B]],6)),"")</f>
        <v>5199</v>
      </c>
      <c r="DZ257" s="6" t="str">
        <f>+IFERROR(VLOOKUP(DX257,Auxiliar!$A:$C,2,0),"")</f>
        <v xml:space="preserve">VALUE LATA </v>
      </c>
      <c r="EA257" s="7" t="str">
        <f>+IFERROR(VLOOKUP(DX257,Auxiliar!$A:$C,3,0),"")</f>
        <v>1b 15% | 100b 18%</v>
      </c>
      <c r="EC257" s="1">
        <v>5196</v>
      </c>
      <c r="ED257" s="12" t="s">
        <v>47</v>
      </c>
      <c r="EE257" s="6">
        <f>+IFERROR(VALUE(RIGHT(Tabla23[[#This Row],[B2B]],6)),"")</f>
        <v>5196</v>
      </c>
      <c r="EF257" s="6" t="str">
        <f>+IFERROR(VLOOKUP(ED257,Auxiliar!$A:$C,2,0),"")</f>
        <v>VALUE LATON</v>
      </c>
      <c r="EG257" s="7" t="str">
        <f>+IFERROR(VLOOKUP(ED257,Auxiliar!$A:$C,3,0),"")</f>
        <v>1b 10% | 5b 15% | 192b 0%</v>
      </c>
      <c r="EI257" s="1"/>
      <c r="EJ257" s="12"/>
      <c r="EK257" s="6" t="str">
        <f>+IFERROR(VALUE(RIGHT(Tabla24[[#This Row],[B2B]],6)),"")</f>
        <v/>
      </c>
      <c r="EL257" s="6" t="str">
        <f>+IFERROR(VLOOKUP(EJ257,Auxiliar!$A:$C,2,0),"")</f>
        <v/>
      </c>
      <c r="EM257" s="7" t="str">
        <f>+IFERROR(VLOOKUP(EJ257,Auxiliar!$A:$C,3,0),"")</f>
        <v/>
      </c>
      <c r="EO257" s="1"/>
      <c r="EP257" s="12"/>
      <c r="EQ257" s="6" t="str">
        <f>+IFERROR(VALUE(RIGHT(Tabla25[[#This Row],[B2B]],6)),"")</f>
        <v/>
      </c>
      <c r="ER257" s="6" t="str">
        <f>+IFERROR(VLOOKUP(EP257,Auxiliar!$A:$C,2,0),"")</f>
        <v/>
      </c>
      <c r="ES257" s="7" t="str">
        <f>+IFERROR(VLOOKUP(EP257,Auxiliar!$A:$C,3,0),"")</f>
        <v/>
      </c>
      <c r="EU257" s="1"/>
      <c r="EV257" s="12"/>
      <c r="EW257" s="6" t="str">
        <f>+IFERROR(VALUE(RIGHT(Tabla26[[#This Row],[B2B]],6)),"")</f>
        <v/>
      </c>
      <c r="EX257" s="6" t="str">
        <f>+IFERROR(VLOOKUP(EV257,Auxiliar!$A:$C,2,0),"")</f>
        <v/>
      </c>
      <c r="EY257" s="7" t="str">
        <f>+IFERROR(VLOOKUP(EV257,Auxiliar!$A:$C,3,0),"")</f>
        <v/>
      </c>
      <c r="EZ257" s="1"/>
      <c r="FA257" s="12"/>
      <c r="FB257" s="6" t="str">
        <f>+IFERROR(VALUE(RIGHT(Tabla27[[#This Row],[B2B]],6)),"")</f>
        <v/>
      </c>
      <c r="FC257" s="6" t="str">
        <f>+IFERROR(VLOOKUP(FA257,Auxiliar!$A:$C,2,0),"")</f>
        <v/>
      </c>
      <c r="FD257" s="7" t="str">
        <f>+IFERROR(VLOOKUP(FA257,Auxiliar!$A:$C,3,0),"")</f>
        <v/>
      </c>
      <c r="FE257" s="1"/>
      <c r="FF257" s="12"/>
      <c r="FG257" s="6" t="str">
        <f>+IFERROR(VALUE(RIGHT(Tabla28[[#This Row],[B2B]],6)),"")</f>
        <v/>
      </c>
      <c r="FH257" s="6" t="str">
        <f>+IFERROR(VLOOKUP(FF257,Auxiliar!$A:$C,2,0),"")</f>
        <v/>
      </c>
      <c r="FI257" s="7" t="str">
        <f>+IFERROR(VLOOKUP(FF257,Auxiliar!$A:$C,3,0),"")</f>
        <v/>
      </c>
      <c r="FJ257" s="1"/>
      <c r="FK257" s="12"/>
      <c r="FL257" s="6" t="str">
        <f>+IFERROR(VALUE(RIGHT(Tabla29[[#This Row],[B2B]],6)),"")</f>
        <v/>
      </c>
      <c r="FM257" s="6" t="str">
        <f>+IFERROR(VLOOKUP(FK257,Auxiliar!$A:$C,2,0),"")</f>
        <v/>
      </c>
      <c r="FN257" s="7" t="str">
        <f>+IFERROR(VLOOKUP(FK257,Auxiliar!$A:$C,3,0),"")</f>
        <v/>
      </c>
      <c r="FO257" s="1"/>
      <c r="FP257" s="12"/>
      <c r="FQ257" s="6" t="str">
        <f>+IFERROR(VALUE(RIGHT(Tabla30[[#This Row],[B2B]],6)),"")</f>
        <v/>
      </c>
      <c r="FR257" s="6" t="str">
        <f>+IFERROR(VLOOKUP(FP257,Auxiliar!$A:$C,2,0),"")</f>
        <v/>
      </c>
      <c r="FS257" s="7"/>
      <c r="FT257" s="1"/>
      <c r="FU257" s="12"/>
      <c r="FV257" s="6" t="str">
        <f>+IFERROR(VALUE(RIGHT(Tabla31[[#This Row],[B2B]],6)),"")</f>
        <v/>
      </c>
      <c r="FW257" s="6" t="str">
        <f>+IFERROR(VLOOKUP(FU257,Auxiliar!$A:$C,2,0),"")</f>
        <v/>
      </c>
      <c r="FX257" s="7" t="str">
        <f>+IFERROR(VLOOKUP(FU257,Auxiliar!$A:$C,3,0),"")</f>
        <v/>
      </c>
      <c r="FY257" s="1"/>
      <c r="FZ257" s="12"/>
      <c r="GA257" s="6" t="str">
        <f>+IFERROR(VALUE(RIGHT(Tabla32[[#This Row],[B2B]],6)),"")</f>
        <v/>
      </c>
      <c r="GB257" s="6" t="str">
        <f>+IFERROR(VLOOKUP(FZ257,Auxiliar!$A:$C,2,0),"")</f>
        <v/>
      </c>
      <c r="GC257" s="7" t="str">
        <f>+IFERROR(VLOOKUP(FZ257,Auxiliar!$A:$C,3,0),"")</f>
        <v/>
      </c>
      <c r="GD257" s="1"/>
      <c r="GE257" s="12"/>
      <c r="GF257" s="6" t="str">
        <f>+IFERROR(VALUE(RIGHT(Tabla33[[#This Row],[B2B]],6)),"")</f>
        <v/>
      </c>
      <c r="GG257" s="6" t="str">
        <f>+IFERROR(VLOOKUP(GE257,Auxiliar!$A:$C,2,0),"")</f>
        <v/>
      </c>
      <c r="GH257" s="7" t="str">
        <f>+IFERROR(VLOOKUP(GE257,Auxiliar!$A:$C,3,0),"")</f>
        <v/>
      </c>
    </row>
    <row r="258" spans="1:190" x14ac:dyDescent="0.25">
      <c r="A258" s="1"/>
      <c r="B258" s="1"/>
      <c r="C258" t="str">
        <f>+IFERROR(VALUE(RIGHT(Tabla1[[#This Row],[B2B]],6)),"")</f>
        <v/>
      </c>
      <c r="D258" t="str">
        <f>+IFERROR(VLOOKUP(B258,Auxiliar!$A:$C,2,0),"")</f>
        <v/>
      </c>
      <c r="E258" s="5" t="str">
        <f>+IFERROR(VLOOKUP(B258,Auxiliar!$A:$C,3,0),"")</f>
        <v/>
      </c>
      <c r="S258" s="1">
        <v>3783</v>
      </c>
      <c r="T258" s="1" t="s">
        <v>9</v>
      </c>
      <c r="U258" s="6">
        <f>+IFERROR(VALUE(RIGHT(Tabla4[[#This Row],[B2B]],6)),"")</f>
        <v>3783</v>
      </c>
      <c r="V258" s="6" t="str">
        <f>+IFERROR(VLOOKUP(T258,Auxiliar!$A:$C,2,0),"")</f>
        <v>CORE</v>
      </c>
      <c r="W258" s="7" t="str">
        <f>+IFERROR(VLOOKUP(T258,Auxiliar!$A:$C,3,0),"")</f>
        <v>0b 1% | 2b 5% | 4b 6%</v>
      </c>
      <c r="Y258" s="1">
        <v>10761</v>
      </c>
      <c r="Z258" s="1" t="s">
        <v>10</v>
      </c>
      <c r="AA258" s="6">
        <f>+IFERROR(VALUE(RIGHT(Tabla5[[#This Row],[B2B]],6)),"")</f>
        <v>10761</v>
      </c>
      <c r="AB258" s="6" t="str">
        <f>+IFERROR(VLOOKUP(Z258,Auxiliar!$A:$C,2,0),"")</f>
        <v>CORE</v>
      </c>
      <c r="AC258" s="7" t="str">
        <f>+IFERROR(VLOOKUP(Z258,Auxiliar!$A:$C,3,0),"")</f>
        <v>0b 1% | 3b 4% | 5b 6%</v>
      </c>
      <c r="AK258" s="1">
        <v>3619</v>
      </c>
      <c r="AL258" s="1" t="s">
        <v>30</v>
      </c>
      <c r="AM258" s="6">
        <f>+IFERROR(VALUE(RIGHT(Tabla7[[#This Row],[B2B]],6)),"")</f>
        <v>3619</v>
      </c>
      <c r="AN258" s="6" t="str">
        <f>+IFERROR(VLOOKUP(AL258,Auxiliar!$A:$C,2,0),"")</f>
        <v>LATONES</v>
      </c>
      <c r="AO258" s="7" t="str">
        <f>+IFERROR(VLOOKUP(AL258,Auxiliar!$A:$C,3,0),"")</f>
        <v>1b 4% | 5b 7% | 97b 0%</v>
      </c>
      <c r="AQ258" s="1">
        <v>6172</v>
      </c>
      <c r="AR258" s="1" t="s">
        <v>31</v>
      </c>
      <c r="AS258" s="6">
        <f>+IFERROR(VALUE(RIGHT(Tabla8[[#This Row],[B2B]],6)),"")</f>
        <v>6172</v>
      </c>
      <c r="AT258" s="6" t="str">
        <f>+IFERROR(VLOOKUP(AR258,Auxiliar!$A:$C,2,0),"")</f>
        <v>LATONES</v>
      </c>
      <c r="AU258" s="7" t="str">
        <f>+IFERROR(VLOOKUP(AR258,Auxiliar!$A:$C,3,0),"")</f>
        <v>2b 3% | 4b 5% | 5b 8% | 193 0%</v>
      </c>
      <c r="AW258" s="1"/>
      <c r="AX258" s="1" t="s">
        <v>32</v>
      </c>
      <c r="AY258" s="6" t="str">
        <f>+IFERROR(VALUE(RIGHT(Tabla9[[#This Row],[B2B]],6)),"")</f>
        <v/>
      </c>
      <c r="AZ258" s="6" t="str">
        <f>+IFERROR(VLOOKUP(AX258,Auxiliar!$A:$C,2,0),"")</f>
        <v>LATONES</v>
      </c>
      <c r="BA258" s="7" t="str">
        <f>+IFERROR(VLOOKUP(AX258,Auxiliar!$A:$C,3,0),"")</f>
        <v>2b 3% | 4b 4% | 6b 5% | 10b 8%  | 385b 0%</v>
      </c>
      <c r="BC258" s="1"/>
      <c r="BD258" s="1" t="s">
        <v>33</v>
      </c>
      <c r="BE258" s="6" t="str">
        <f>+IFERROR(VALUE(RIGHT(Tabla10[[#This Row],[B2B]],6)),"")</f>
        <v/>
      </c>
      <c r="BF258" s="6" t="str">
        <f>+IFERROR(VLOOKUP(BD258,Auxiliar!$A:$C,2,0),"")</f>
        <v>LATONES</v>
      </c>
      <c r="BG258" s="7" t="str">
        <f>+IFERROR(VLOOKUP(BD258,Auxiliar!$A:$C,3,0),"")</f>
        <v>6b 4% | 12b 5% | 15b 8% | 385b 0%</v>
      </c>
      <c r="BI258" s="1"/>
      <c r="BJ258" s="1"/>
      <c r="BK258" s="6" t="str">
        <f>+IFERROR(VALUE(RIGHT(Tabla11[[#This Row],[B2B]],6)),"")</f>
        <v/>
      </c>
      <c r="BL258" s="6" t="str">
        <f>+IFERROR(VLOOKUP(BJ258,Auxiliar!$A:$C,2,0),"")</f>
        <v/>
      </c>
      <c r="BM258" s="7" t="str">
        <f>+IFERROR(VLOOKUP(BJ258,Auxiliar!$A:$C,3,0),"")</f>
        <v/>
      </c>
      <c r="BO258" s="1">
        <v>5198</v>
      </c>
      <c r="BP258" s="1" t="s">
        <v>39</v>
      </c>
      <c r="BQ258" s="6">
        <f>+IFERROR(VALUE(RIGHT(Tabla12[[#This Row],[B2B]],6)),"")</f>
        <v>5198</v>
      </c>
      <c r="BR258" s="6" t="str">
        <f>+IFERROR(VLOOKUP(BP258,Auxiliar!$A:$C,2,0),"")</f>
        <v>VALUE LITRO</v>
      </c>
      <c r="BS258" s="7" t="str">
        <f>+IFERROR(VLOOKUP(BP258,Auxiliar!$A:$C,3,0),"")</f>
        <v>1b 12%</v>
      </c>
      <c r="CA258" s="1">
        <v>3041</v>
      </c>
      <c r="CB258" s="1" t="s">
        <v>35</v>
      </c>
      <c r="CC258" s="6">
        <f>+IFERROR(VALUE(RIGHT(Tabla14[[#This Row],[B2B]],6)),"")</f>
        <v>3041</v>
      </c>
      <c r="CD258" s="6" t="str">
        <f>+IFERROR(VLOOKUP(CB258,Auxiliar!$A:$C,2,0),"")</f>
        <v>Corona 710cc</v>
      </c>
      <c r="CE258" s="7" t="str">
        <f>+IFERROR(VLOOKUP(CB258,Auxiliar!$A:$C,3,0),"")</f>
        <v>1b 10% | 85b 0%</v>
      </c>
      <c r="CG258" s="1"/>
      <c r="CH258" s="1"/>
      <c r="CI258" s="6" t="str">
        <f>+IFERROR(VALUE(RIGHT(Tabla15[[#This Row],[B2B]],6)),"")</f>
        <v/>
      </c>
      <c r="CJ258" s="6" t="str">
        <f>+IFERROR(VLOOKUP(CH258,Auxiliar!$A:$C,2,0),"")</f>
        <v/>
      </c>
      <c r="CK258" s="7" t="str">
        <f>+IFERROR(VLOOKUP(CH258,Auxiliar!$A:$C,3,0),"")</f>
        <v/>
      </c>
      <c r="CM258" s="1">
        <v>3005</v>
      </c>
      <c r="CN258" s="1" t="s">
        <v>20</v>
      </c>
      <c r="CO258" s="6">
        <v>3005</v>
      </c>
      <c r="CP258" s="6" t="s">
        <v>20</v>
      </c>
      <c r="CQ258" s="7" t="s">
        <v>21</v>
      </c>
      <c r="CS258" s="1"/>
      <c r="CT258" s="1"/>
      <c r="CU258" s="6" t="str">
        <f>+IFERROR(VALUE(RIGHT(Tabla17[[#This Row],[B2B]],6)),"")</f>
        <v/>
      </c>
      <c r="CV258" s="6" t="str">
        <f>+IFERROR(VLOOKUP(CT258,Auxiliar!$A:$C,2,0),"")</f>
        <v/>
      </c>
      <c r="CW258" s="7" t="str">
        <f>+IFERROR(VLOOKUP(CT258,Auxiliar!$A:$C,3,0),"")</f>
        <v/>
      </c>
      <c r="CY258" s="1">
        <v>3005</v>
      </c>
      <c r="CZ258" s="1" t="s">
        <v>16</v>
      </c>
      <c r="DA258" s="6">
        <f>+IFERROR(VALUE(RIGHT(Tabla18[[#This Row],[B2B]],6)),"")</f>
        <v>3005</v>
      </c>
      <c r="DB258" s="6" t="str">
        <f>+IFERROR(VLOOKUP(CZ258,Auxiliar!$A:$C,2,0),"")</f>
        <v>PREMIUM</v>
      </c>
      <c r="DC258" s="7" t="str">
        <f>+IFERROR(VLOOKUP(CZ258,Auxiliar!$A:$C,3,0),"")</f>
        <v>0b 0% | 2b 2% | 5b 3,5% | 10b 5%</v>
      </c>
      <c r="DE258" s="1">
        <v>3005</v>
      </c>
      <c r="DF258" s="1" t="s">
        <v>19</v>
      </c>
      <c r="DG258" s="6">
        <f>+IFERROR(VALUE(RIGHT(Tabla19[[#This Row],[B2B]],6)),"")</f>
        <v>3005</v>
      </c>
      <c r="DH258" s="6" t="str">
        <f>+IFERROR(VLOOKUP(DF258,Auxiliar!$A:$C,2,0),"")</f>
        <v>MICHELOB</v>
      </c>
      <c r="DI258" s="7" t="str">
        <f>+IFERROR(VLOOKUP(DF258,Auxiliar!$A:$C,3,0),"")</f>
        <v>1b 7% | 3b 22% | 8b 27%</v>
      </c>
      <c r="DK258" s="1"/>
      <c r="DL258" s="1"/>
      <c r="DM258" s="6" t="str">
        <f>+IFERROR(VALUE(RIGHT(Tabla20[[#This Row],[B2B]],6)),"")</f>
        <v/>
      </c>
      <c r="DN258" s="6" t="str">
        <f>+IFERROR(VLOOKUP(DL258,Auxiliar!$A:$C,2,0),"")</f>
        <v/>
      </c>
      <c r="DO258" s="7" t="str">
        <f>+IFERROR(VLOOKUP(DL258,Auxiliar!$A:$C,3,0),"")</f>
        <v/>
      </c>
      <c r="DQ258" s="1">
        <v>3007</v>
      </c>
      <c r="DR258" s="12" t="s">
        <v>24</v>
      </c>
      <c r="DS258" s="6">
        <f>+IFERROR(VALUE(RIGHT(Tabla21[[#This Row],[B2B]],6)),"")</f>
        <v>3007</v>
      </c>
      <c r="DT258" s="6" t="str">
        <f>+IFERROR(VLOOKUP(DR258,Auxiliar!$A:$C,2,0),"")</f>
        <v>CORONA PORRON</v>
      </c>
      <c r="DU258" s="7" t="str">
        <f>+IFERROR(VLOOKUP(DR258,Auxiliar!$A:$C,3,0),"")</f>
        <v>1b 5% | 20b 0%</v>
      </c>
      <c r="DW258" s="1">
        <v>6180</v>
      </c>
      <c r="DX258" s="12" t="s">
        <v>43</v>
      </c>
      <c r="DY258" s="6">
        <f>+IFERROR(VALUE(RIGHT(Tabla22[[#This Row],[B2B]],6)),"")</f>
        <v>6180</v>
      </c>
      <c r="DZ258" s="6" t="str">
        <f>+IFERROR(VLOOKUP(DX258,Auxiliar!$A:$C,2,0),"")</f>
        <v xml:space="preserve">VALUE LATA </v>
      </c>
      <c r="EA258" s="7" t="str">
        <f>+IFERROR(VLOOKUP(DX258,Auxiliar!$A:$C,3,0),"")</f>
        <v>1b 15% | 100b 18%</v>
      </c>
      <c r="EC258" s="1">
        <v>6172</v>
      </c>
      <c r="ED258" s="12" t="s">
        <v>47</v>
      </c>
      <c r="EE258" s="6">
        <f>+IFERROR(VALUE(RIGHT(Tabla23[[#This Row],[B2B]],6)),"")</f>
        <v>6172</v>
      </c>
      <c r="EF258" s="6" t="str">
        <f>+IFERROR(VLOOKUP(ED258,Auxiliar!$A:$C,2,0),"")</f>
        <v>VALUE LATON</v>
      </c>
      <c r="EG258" s="7" t="str">
        <f>+IFERROR(VLOOKUP(ED258,Auxiliar!$A:$C,3,0),"")</f>
        <v>1b 10% | 5b 15% | 192b 0%</v>
      </c>
      <c r="EI258" s="1"/>
      <c r="EJ258" s="12"/>
      <c r="EK258" s="6" t="str">
        <f>+IFERROR(VALUE(RIGHT(Tabla24[[#This Row],[B2B]],6)),"")</f>
        <v/>
      </c>
      <c r="EL258" s="6" t="str">
        <f>+IFERROR(VLOOKUP(EJ258,Auxiliar!$A:$C,2,0),"")</f>
        <v/>
      </c>
      <c r="EM258" s="7" t="str">
        <f>+IFERROR(VLOOKUP(EJ258,Auxiliar!$A:$C,3,0),"")</f>
        <v/>
      </c>
      <c r="EO258" s="1"/>
      <c r="EP258" s="12"/>
      <c r="EQ258" s="6" t="str">
        <f>+IFERROR(VALUE(RIGHT(Tabla25[[#This Row],[B2B]],6)),"")</f>
        <v/>
      </c>
      <c r="ER258" s="6" t="str">
        <f>+IFERROR(VLOOKUP(EP258,Auxiliar!$A:$C,2,0),"")</f>
        <v/>
      </c>
      <c r="ES258" s="7" t="str">
        <f>+IFERROR(VLOOKUP(EP258,Auxiliar!$A:$C,3,0),"")</f>
        <v/>
      </c>
      <c r="EU258" s="1"/>
      <c r="EV258" s="12"/>
      <c r="EW258" s="6" t="str">
        <f>+IFERROR(VALUE(RIGHT(Tabla26[[#This Row],[B2B]],6)),"")</f>
        <v/>
      </c>
      <c r="EX258" s="6" t="str">
        <f>+IFERROR(VLOOKUP(EV258,Auxiliar!$A:$C,2,0),"")</f>
        <v/>
      </c>
      <c r="EY258" s="7" t="str">
        <f>+IFERROR(VLOOKUP(EV258,Auxiliar!$A:$C,3,0),"")</f>
        <v/>
      </c>
      <c r="EZ258" s="1"/>
      <c r="FA258" s="12"/>
      <c r="FB258" s="6" t="str">
        <f>+IFERROR(VALUE(RIGHT(Tabla27[[#This Row],[B2B]],6)),"")</f>
        <v/>
      </c>
      <c r="FC258" s="6" t="str">
        <f>+IFERROR(VLOOKUP(FA258,Auxiliar!$A:$C,2,0),"")</f>
        <v/>
      </c>
      <c r="FD258" s="7" t="str">
        <f>+IFERROR(VLOOKUP(FA258,Auxiliar!$A:$C,3,0),"")</f>
        <v/>
      </c>
      <c r="FE258" s="1"/>
      <c r="FF258" s="12"/>
      <c r="FG258" s="6" t="str">
        <f>+IFERROR(VALUE(RIGHT(Tabla28[[#This Row],[B2B]],6)),"")</f>
        <v/>
      </c>
      <c r="FH258" s="6" t="str">
        <f>+IFERROR(VLOOKUP(FF258,Auxiliar!$A:$C,2,0),"")</f>
        <v/>
      </c>
      <c r="FI258" s="7" t="str">
        <f>+IFERROR(VLOOKUP(FF258,Auxiliar!$A:$C,3,0),"")</f>
        <v/>
      </c>
      <c r="FJ258" s="1"/>
      <c r="FK258" s="12"/>
      <c r="FL258" s="6" t="str">
        <f>+IFERROR(VALUE(RIGHT(Tabla29[[#This Row],[B2B]],6)),"")</f>
        <v/>
      </c>
      <c r="FM258" s="6" t="str">
        <f>+IFERROR(VLOOKUP(FK258,Auxiliar!$A:$C,2,0),"")</f>
        <v/>
      </c>
      <c r="FN258" s="7" t="str">
        <f>+IFERROR(VLOOKUP(FK258,Auxiliar!$A:$C,3,0),"")</f>
        <v/>
      </c>
      <c r="FO258" s="1"/>
      <c r="FP258" s="12"/>
      <c r="FQ258" s="6" t="str">
        <f>+IFERROR(VALUE(RIGHT(Tabla30[[#This Row],[B2B]],6)),"")</f>
        <v/>
      </c>
      <c r="FR258" s="6" t="str">
        <f>+IFERROR(VLOOKUP(FP258,Auxiliar!$A:$C,2,0),"")</f>
        <v/>
      </c>
      <c r="FS258" s="7"/>
      <c r="FT258" s="1"/>
      <c r="FU258" s="12"/>
      <c r="FV258" s="6" t="str">
        <f>+IFERROR(VALUE(RIGHT(Tabla31[[#This Row],[B2B]],6)),"")</f>
        <v/>
      </c>
      <c r="FW258" s="6" t="str">
        <f>+IFERROR(VLOOKUP(FU258,Auxiliar!$A:$C,2,0),"")</f>
        <v/>
      </c>
      <c r="FX258" s="7" t="str">
        <f>+IFERROR(VLOOKUP(FU258,Auxiliar!$A:$C,3,0),"")</f>
        <v/>
      </c>
      <c r="FY258" s="1"/>
      <c r="FZ258" s="12"/>
      <c r="GA258" s="6" t="str">
        <f>+IFERROR(VALUE(RIGHT(Tabla32[[#This Row],[B2B]],6)),"")</f>
        <v/>
      </c>
      <c r="GB258" s="6" t="str">
        <f>+IFERROR(VLOOKUP(FZ258,Auxiliar!$A:$C,2,0),"")</f>
        <v/>
      </c>
      <c r="GC258" s="7" t="str">
        <f>+IFERROR(VLOOKUP(FZ258,Auxiliar!$A:$C,3,0),"")</f>
        <v/>
      </c>
      <c r="GD258" s="1"/>
      <c r="GE258" s="12"/>
      <c r="GF258" s="6" t="str">
        <f>+IFERROR(VALUE(RIGHT(Tabla33[[#This Row],[B2B]],6)),"")</f>
        <v/>
      </c>
      <c r="GG258" s="6" t="str">
        <f>+IFERROR(VLOOKUP(GE258,Auxiliar!$A:$C,2,0),"")</f>
        <v/>
      </c>
      <c r="GH258" s="7" t="str">
        <f>+IFERROR(VLOOKUP(GE258,Auxiliar!$A:$C,3,0),"")</f>
        <v/>
      </c>
    </row>
    <row r="259" spans="1:190" x14ac:dyDescent="0.25">
      <c r="A259" s="1"/>
      <c r="B259" s="1"/>
      <c r="C259" t="str">
        <f>+IFERROR(VALUE(RIGHT(Tabla1[[#This Row],[B2B]],6)),"")</f>
        <v/>
      </c>
      <c r="D259" t="str">
        <f>+IFERROR(VLOOKUP(B259,Auxiliar!$A:$C,2,0),"")</f>
        <v/>
      </c>
      <c r="E259" s="5" t="str">
        <f>+IFERROR(VLOOKUP(B259,Auxiliar!$A:$C,3,0),"")</f>
        <v/>
      </c>
      <c r="S259" s="1">
        <v>3792</v>
      </c>
      <c r="T259" s="1" t="s">
        <v>9</v>
      </c>
      <c r="U259" s="6">
        <f>+IFERROR(VALUE(RIGHT(Tabla4[[#This Row],[B2B]],6)),"")</f>
        <v>3792</v>
      </c>
      <c r="V259" s="6" t="str">
        <f>+IFERROR(VLOOKUP(T259,Auxiliar!$A:$C,2,0),"")</f>
        <v>CORE</v>
      </c>
      <c r="W259" s="7" t="str">
        <f>+IFERROR(VLOOKUP(T259,Auxiliar!$A:$C,3,0),"")</f>
        <v>0b 1% | 2b 5% | 4b 6%</v>
      </c>
      <c r="Y259" s="1">
        <v>10873</v>
      </c>
      <c r="Z259" s="1" t="s">
        <v>10</v>
      </c>
      <c r="AA259" s="6">
        <f>+IFERROR(VALUE(RIGHT(Tabla5[[#This Row],[B2B]],6)),"")</f>
        <v>10873</v>
      </c>
      <c r="AB259" s="6" t="str">
        <f>+IFERROR(VLOOKUP(Z259,Auxiliar!$A:$C,2,0),"")</f>
        <v>CORE</v>
      </c>
      <c r="AC259" s="7" t="str">
        <f>+IFERROR(VLOOKUP(Z259,Auxiliar!$A:$C,3,0),"")</f>
        <v>0b 1% | 3b 4% | 5b 6%</v>
      </c>
      <c r="AK259" s="1">
        <v>3621</v>
      </c>
      <c r="AL259" s="1" t="s">
        <v>30</v>
      </c>
      <c r="AM259" s="6">
        <f>+IFERROR(VALUE(RIGHT(Tabla7[[#This Row],[B2B]],6)),"")</f>
        <v>3621</v>
      </c>
      <c r="AN259" s="6" t="str">
        <f>+IFERROR(VLOOKUP(AL259,Auxiliar!$A:$C,2,0),"")</f>
        <v>LATONES</v>
      </c>
      <c r="AO259" s="7" t="str">
        <f>+IFERROR(VLOOKUP(AL259,Auxiliar!$A:$C,3,0),"")</f>
        <v>1b 4% | 5b 7% | 97b 0%</v>
      </c>
      <c r="AQ259" s="1">
        <v>6180</v>
      </c>
      <c r="AR259" s="1" t="s">
        <v>31</v>
      </c>
      <c r="AS259" s="6">
        <f>+IFERROR(VALUE(RIGHT(Tabla8[[#This Row],[B2B]],6)),"")</f>
        <v>6180</v>
      </c>
      <c r="AT259" s="6" t="str">
        <f>+IFERROR(VLOOKUP(AR259,Auxiliar!$A:$C,2,0),"")</f>
        <v>LATONES</v>
      </c>
      <c r="AU259" s="7" t="str">
        <f>+IFERROR(VLOOKUP(AR259,Auxiliar!$A:$C,3,0),"")</f>
        <v>2b 3% | 4b 5% | 5b 8% | 193 0%</v>
      </c>
      <c r="AW259" s="1"/>
      <c r="AX259" s="1" t="s">
        <v>32</v>
      </c>
      <c r="AY259" s="6" t="str">
        <f>+IFERROR(VALUE(RIGHT(Tabla9[[#This Row],[B2B]],6)),"")</f>
        <v/>
      </c>
      <c r="AZ259" s="6" t="str">
        <f>+IFERROR(VLOOKUP(AX259,Auxiliar!$A:$C,2,0),"")</f>
        <v>LATONES</v>
      </c>
      <c r="BA259" s="7" t="str">
        <f>+IFERROR(VLOOKUP(AX259,Auxiliar!$A:$C,3,0),"")</f>
        <v>2b 3% | 4b 4% | 6b 5% | 10b 8%  | 385b 0%</v>
      </c>
      <c r="BC259" s="1"/>
      <c r="BD259" s="1" t="s">
        <v>33</v>
      </c>
      <c r="BE259" s="6" t="str">
        <f>+IFERROR(VALUE(RIGHT(Tabla10[[#This Row],[B2B]],6)),"")</f>
        <v/>
      </c>
      <c r="BF259" s="6" t="str">
        <f>+IFERROR(VLOOKUP(BD259,Auxiliar!$A:$C,2,0),"")</f>
        <v>LATONES</v>
      </c>
      <c r="BG259" s="7" t="str">
        <f>+IFERROR(VLOOKUP(BD259,Auxiliar!$A:$C,3,0),"")</f>
        <v>6b 4% | 12b 5% | 15b 8% | 385b 0%</v>
      </c>
      <c r="BI259" s="1"/>
      <c r="BJ259" s="1"/>
      <c r="BK259" s="6" t="str">
        <f>+IFERROR(VALUE(RIGHT(Tabla11[[#This Row],[B2B]],6)),"")</f>
        <v/>
      </c>
      <c r="BL259" s="6" t="str">
        <f>+IFERROR(VLOOKUP(BJ259,Auxiliar!$A:$C,2,0),"")</f>
        <v/>
      </c>
      <c r="BM259" s="7" t="str">
        <f>+IFERROR(VLOOKUP(BJ259,Auxiliar!$A:$C,3,0),"")</f>
        <v/>
      </c>
      <c r="BO259" s="1">
        <v>5199</v>
      </c>
      <c r="BP259" s="1" t="s">
        <v>39</v>
      </c>
      <c r="BQ259" s="6">
        <f>+IFERROR(VALUE(RIGHT(Tabla12[[#This Row],[B2B]],6)),"")</f>
        <v>5199</v>
      </c>
      <c r="BR259" s="6" t="str">
        <f>+IFERROR(VLOOKUP(BP259,Auxiliar!$A:$C,2,0),"")</f>
        <v>VALUE LITRO</v>
      </c>
      <c r="BS259" s="7" t="str">
        <f>+IFERROR(VLOOKUP(BP259,Auxiliar!$A:$C,3,0),"")</f>
        <v>1b 12%</v>
      </c>
      <c r="CA259" s="1">
        <v>3046</v>
      </c>
      <c r="CB259" s="1" t="s">
        <v>35</v>
      </c>
      <c r="CC259" s="6">
        <f>+IFERROR(VALUE(RIGHT(Tabla14[[#This Row],[B2B]],6)),"")</f>
        <v>3046</v>
      </c>
      <c r="CD259" s="6" t="str">
        <f>+IFERROR(VLOOKUP(CB259,Auxiliar!$A:$C,2,0),"")</f>
        <v>Corona 710cc</v>
      </c>
      <c r="CE259" s="7" t="str">
        <f>+IFERROR(VLOOKUP(CB259,Auxiliar!$A:$C,3,0),"")</f>
        <v>1b 10% | 85b 0%</v>
      </c>
      <c r="CG259" s="1"/>
      <c r="CH259" s="1"/>
      <c r="CI259" s="6" t="str">
        <f>+IFERROR(VALUE(RIGHT(Tabla15[[#This Row],[B2B]],6)),"")</f>
        <v/>
      </c>
      <c r="CJ259" s="6" t="str">
        <f>+IFERROR(VLOOKUP(CH259,Auxiliar!$A:$C,2,0),"")</f>
        <v/>
      </c>
      <c r="CK259" s="7" t="str">
        <f>+IFERROR(VLOOKUP(CH259,Auxiliar!$A:$C,3,0),"")</f>
        <v/>
      </c>
      <c r="CM259" s="1">
        <v>3007</v>
      </c>
      <c r="CN259" s="1" t="s">
        <v>20</v>
      </c>
      <c r="CO259" s="6">
        <v>3007</v>
      </c>
      <c r="CP259" s="6" t="s">
        <v>20</v>
      </c>
      <c r="CQ259" s="7" t="s">
        <v>21</v>
      </c>
      <c r="CS259" s="1"/>
      <c r="CT259" s="1"/>
      <c r="CU259" s="6" t="str">
        <f>+IFERROR(VALUE(RIGHT(Tabla17[[#This Row],[B2B]],6)),"")</f>
        <v/>
      </c>
      <c r="CV259" s="6" t="str">
        <f>+IFERROR(VLOOKUP(CT259,Auxiliar!$A:$C,2,0),"")</f>
        <v/>
      </c>
      <c r="CW259" s="7" t="str">
        <f>+IFERROR(VLOOKUP(CT259,Auxiliar!$A:$C,3,0),"")</f>
        <v/>
      </c>
      <c r="CY259" s="1">
        <v>3007</v>
      </c>
      <c r="CZ259" s="1" t="s">
        <v>16</v>
      </c>
      <c r="DA259" s="6">
        <f>+IFERROR(VALUE(RIGHT(Tabla18[[#This Row],[B2B]],6)),"")</f>
        <v>3007</v>
      </c>
      <c r="DB259" s="6" t="str">
        <f>+IFERROR(VLOOKUP(CZ259,Auxiliar!$A:$C,2,0),"")</f>
        <v>PREMIUM</v>
      </c>
      <c r="DC259" s="7" t="str">
        <f>+IFERROR(VLOOKUP(CZ259,Auxiliar!$A:$C,3,0),"")</f>
        <v>0b 0% | 2b 2% | 5b 3,5% | 10b 5%</v>
      </c>
      <c r="DE259" s="1">
        <v>3007</v>
      </c>
      <c r="DF259" s="1" t="s">
        <v>19</v>
      </c>
      <c r="DG259" s="6">
        <f>+IFERROR(VALUE(RIGHT(Tabla19[[#This Row],[B2B]],6)),"")</f>
        <v>3007</v>
      </c>
      <c r="DH259" s="6" t="str">
        <f>+IFERROR(VLOOKUP(DF259,Auxiliar!$A:$C,2,0),"")</f>
        <v>MICHELOB</v>
      </c>
      <c r="DI259" s="7" t="str">
        <f>+IFERROR(VLOOKUP(DF259,Auxiliar!$A:$C,3,0),"")</f>
        <v>1b 7% | 3b 22% | 8b 27%</v>
      </c>
      <c r="DK259" s="1"/>
      <c r="DL259" s="1"/>
      <c r="DM259" s="6" t="str">
        <f>+IFERROR(VALUE(RIGHT(Tabla20[[#This Row],[B2B]],6)),"")</f>
        <v/>
      </c>
      <c r="DN259" s="6" t="str">
        <f>+IFERROR(VLOOKUP(DL259,Auxiliar!$A:$C,2,0),"")</f>
        <v/>
      </c>
      <c r="DO259" s="7" t="str">
        <f>+IFERROR(VLOOKUP(DL259,Auxiliar!$A:$C,3,0),"")</f>
        <v/>
      </c>
      <c r="DQ259" s="1">
        <v>3013</v>
      </c>
      <c r="DR259" s="12" t="s">
        <v>24</v>
      </c>
      <c r="DS259" s="6">
        <f>+IFERROR(VALUE(RIGHT(Tabla21[[#This Row],[B2B]],6)),"")</f>
        <v>3013</v>
      </c>
      <c r="DT259" s="6" t="str">
        <f>+IFERROR(VLOOKUP(DR259,Auxiliar!$A:$C,2,0),"")</f>
        <v>CORONA PORRON</v>
      </c>
      <c r="DU259" s="7" t="str">
        <f>+IFERROR(VLOOKUP(DR259,Auxiliar!$A:$C,3,0),"")</f>
        <v>1b 5% | 20b 0%</v>
      </c>
      <c r="DW259" s="1">
        <v>6181</v>
      </c>
      <c r="DX259" s="12" t="s">
        <v>43</v>
      </c>
      <c r="DY259" s="6">
        <f>+IFERROR(VALUE(RIGHT(Tabla22[[#This Row],[B2B]],6)),"")</f>
        <v>6181</v>
      </c>
      <c r="DZ259" s="6" t="str">
        <f>+IFERROR(VLOOKUP(DX259,Auxiliar!$A:$C,2,0),"")</f>
        <v xml:space="preserve">VALUE LATA </v>
      </c>
      <c r="EA259" s="7" t="str">
        <f>+IFERROR(VLOOKUP(DX259,Auxiliar!$A:$C,3,0),"")</f>
        <v>1b 15% | 100b 18%</v>
      </c>
      <c r="EC259" s="1">
        <v>5198</v>
      </c>
      <c r="ED259" s="12" t="s">
        <v>47</v>
      </c>
      <c r="EE259" s="6">
        <f>+IFERROR(VALUE(RIGHT(Tabla23[[#This Row],[B2B]],6)),"")</f>
        <v>5198</v>
      </c>
      <c r="EF259" s="6" t="str">
        <f>+IFERROR(VLOOKUP(ED259,Auxiliar!$A:$C,2,0),"")</f>
        <v>VALUE LATON</v>
      </c>
      <c r="EG259" s="7" t="str">
        <f>+IFERROR(VLOOKUP(ED259,Auxiliar!$A:$C,3,0),"")</f>
        <v>1b 10% | 5b 15% | 192b 0%</v>
      </c>
      <c r="EI259" s="1"/>
      <c r="EJ259" s="12"/>
      <c r="EK259" s="6" t="str">
        <f>+IFERROR(VALUE(RIGHT(Tabla24[[#This Row],[B2B]],6)),"")</f>
        <v/>
      </c>
      <c r="EL259" s="6" t="str">
        <f>+IFERROR(VLOOKUP(EJ259,Auxiliar!$A:$C,2,0),"")</f>
        <v/>
      </c>
      <c r="EM259" s="7" t="str">
        <f>+IFERROR(VLOOKUP(EJ259,Auxiliar!$A:$C,3,0),"")</f>
        <v/>
      </c>
      <c r="EO259" s="1"/>
      <c r="EP259" s="12"/>
      <c r="EQ259" s="6" t="str">
        <f>+IFERROR(VALUE(RIGHT(Tabla25[[#This Row],[B2B]],6)),"")</f>
        <v/>
      </c>
      <c r="ER259" s="6" t="str">
        <f>+IFERROR(VLOOKUP(EP259,Auxiliar!$A:$C,2,0),"")</f>
        <v/>
      </c>
      <c r="ES259" s="7" t="str">
        <f>+IFERROR(VLOOKUP(EP259,Auxiliar!$A:$C,3,0),"")</f>
        <v/>
      </c>
      <c r="EU259" s="1"/>
      <c r="EV259" s="12"/>
      <c r="EW259" s="6" t="str">
        <f>+IFERROR(VALUE(RIGHT(Tabla26[[#This Row],[B2B]],6)),"")</f>
        <v/>
      </c>
      <c r="EX259" s="6" t="str">
        <f>+IFERROR(VLOOKUP(EV259,Auxiliar!$A:$C,2,0),"")</f>
        <v/>
      </c>
      <c r="EY259" s="7" t="str">
        <f>+IFERROR(VLOOKUP(EV259,Auxiliar!$A:$C,3,0),"")</f>
        <v/>
      </c>
      <c r="EZ259" s="1"/>
      <c r="FA259" s="12"/>
      <c r="FB259" s="6" t="str">
        <f>+IFERROR(VALUE(RIGHT(Tabla27[[#This Row],[B2B]],6)),"")</f>
        <v/>
      </c>
      <c r="FC259" s="6" t="str">
        <f>+IFERROR(VLOOKUP(FA259,Auxiliar!$A:$C,2,0),"")</f>
        <v/>
      </c>
      <c r="FD259" s="7" t="str">
        <f>+IFERROR(VLOOKUP(FA259,Auxiliar!$A:$C,3,0),"")</f>
        <v/>
      </c>
      <c r="FE259" s="1"/>
      <c r="FF259" s="12"/>
      <c r="FG259" s="6" t="str">
        <f>+IFERROR(VALUE(RIGHT(Tabla28[[#This Row],[B2B]],6)),"")</f>
        <v/>
      </c>
      <c r="FH259" s="6" t="str">
        <f>+IFERROR(VLOOKUP(FF259,Auxiliar!$A:$C,2,0),"")</f>
        <v/>
      </c>
      <c r="FI259" s="7" t="str">
        <f>+IFERROR(VLOOKUP(FF259,Auxiliar!$A:$C,3,0),"")</f>
        <v/>
      </c>
      <c r="FJ259" s="1"/>
      <c r="FK259" s="12"/>
      <c r="FL259" s="6" t="str">
        <f>+IFERROR(VALUE(RIGHT(Tabla29[[#This Row],[B2B]],6)),"")</f>
        <v/>
      </c>
      <c r="FM259" s="6" t="str">
        <f>+IFERROR(VLOOKUP(FK259,Auxiliar!$A:$C,2,0),"")</f>
        <v/>
      </c>
      <c r="FN259" s="7" t="str">
        <f>+IFERROR(VLOOKUP(FK259,Auxiliar!$A:$C,3,0),"")</f>
        <v/>
      </c>
      <c r="FO259" s="1"/>
      <c r="FP259" s="12"/>
      <c r="FQ259" s="6" t="str">
        <f>+IFERROR(VALUE(RIGHT(Tabla30[[#This Row],[B2B]],6)),"")</f>
        <v/>
      </c>
      <c r="FR259" s="6" t="str">
        <f>+IFERROR(VLOOKUP(FP259,Auxiliar!$A:$C,2,0),"")</f>
        <v/>
      </c>
      <c r="FS259" s="7"/>
      <c r="FT259" s="1"/>
      <c r="FU259" s="12"/>
      <c r="FV259" s="6" t="str">
        <f>+IFERROR(VALUE(RIGHT(Tabla31[[#This Row],[B2B]],6)),"")</f>
        <v/>
      </c>
      <c r="FW259" s="6" t="str">
        <f>+IFERROR(VLOOKUP(FU259,Auxiliar!$A:$C,2,0),"")</f>
        <v/>
      </c>
      <c r="FX259" s="7" t="str">
        <f>+IFERROR(VLOOKUP(FU259,Auxiliar!$A:$C,3,0),"")</f>
        <v/>
      </c>
      <c r="FY259" s="1"/>
      <c r="FZ259" s="12"/>
      <c r="GA259" s="6" t="str">
        <f>+IFERROR(VALUE(RIGHT(Tabla32[[#This Row],[B2B]],6)),"")</f>
        <v/>
      </c>
      <c r="GB259" s="6" t="str">
        <f>+IFERROR(VLOOKUP(FZ259,Auxiliar!$A:$C,2,0),"")</f>
        <v/>
      </c>
      <c r="GC259" s="7" t="str">
        <f>+IFERROR(VLOOKUP(FZ259,Auxiliar!$A:$C,3,0),"")</f>
        <v/>
      </c>
      <c r="GD259" s="1"/>
      <c r="GE259" s="12"/>
      <c r="GF259" s="6" t="str">
        <f>+IFERROR(VALUE(RIGHT(Tabla33[[#This Row],[B2B]],6)),"")</f>
        <v/>
      </c>
      <c r="GG259" s="6" t="str">
        <f>+IFERROR(VLOOKUP(GE259,Auxiliar!$A:$C,2,0),"")</f>
        <v/>
      </c>
      <c r="GH259" s="7" t="str">
        <f>+IFERROR(VLOOKUP(GE259,Auxiliar!$A:$C,3,0),"")</f>
        <v/>
      </c>
    </row>
    <row r="260" spans="1:190" x14ac:dyDescent="0.25">
      <c r="A260" s="1"/>
      <c r="B260" s="1"/>
      <c r="C260" t="str">
        <f>+IFERROR(VALUE(RIGHT(Tabla1[[#This Row],[B2B]],6)),"")</f>
        <v/>
      </c>
      <c r="D260" t="str">
        <f>+IFERROR(VLOOKUP(B260,Auxiliar!$A:$C,2,0),"")</f>
        <v/>
      </c>
      <c r="E260" s="5" t="str">
        <f>+IFERROR(VLOOKUP(B260,Auxiliar!$A:$C,3,0),"")</f>
        <v/>
      </c>
      <c r="S260" s="1">
        <v>3806</v>
      </c>
      <c r="T260" s="1" t="s">
        <v>9</v>
      </c>
      <c r="U260" s="6">
        <f>+IFERROR(VALUE(RIGHT(Tabla4[[#This Row],[B2B]],6)),"")</f>
        <v>3806</v>
      </c>
      <c r="V260" s="6" t="str">
        <f>+IFERROR(VLOOKUP(T260,Auxiliar!$A:$C,2,0),"")</f>
        <v>CORE</v>
      </c>
      <c r="W260" s="7" t="str">
        <f>+IFERROR(VLOOKUP(T260,Auxiliar!$A:$C,3,0),"")</f>
        <v>0b 1% | 2b 5% | 4b 6%</v>
      </c>
      <c r="Y260" s="1">
        <v>10888</v>
      </c>
      <c r="Z260" s="1" t="s">
        <v>10</v>
      </c>
      <c r="AA260" s="6">
        <f>+IFERROR(VALUE(RIGHT(Tabla5[[#This Row],[B2B]],6)),"")</f>
        <v>10888</v>
      </c>
      <c r="AB260" s="6" t="str">
        <f>+IFERROR(VLOOKUP(Z260,Auxiliar!$A:$C,2,0),"")</f>
        <v>CORE</v>
      </c>
      <c r="AC260" s="7" t="str">
        <f>+IFERROR(VLOOKUP(Z260,Auxiliar!$A:$C,3,0),"")</f>
        <v>0b 1% | 3b 4% | 5b 6%</v>
      </c>
      <c r="AK260" s="1">
        <v>3628</v>
      </c>
      <c r="AL260" s="1" t="s">
        <v>30</v>
      </c>
      <c r="AM260" s="6">
        <f>+IFERROR(VALUE(RIGHT(Tabla7[[#This Row],[B2B]],6)),"")</f>
        <v>3628</v>
      </c>
      <c r="AN260" s="6" t="str">
        <f>+IFERROR(VLOOKUP(AL260,Auxiliar!$A:$C,2,0),"")</f>
        <v>LATONES</v>
      </c>
      <c r="AO260" s="7" t="str">
        <f>+IFERROR(VLOOKUP(AL260,Auxiliar!$A:$C,3,0),"")</f>
        <v>1b 4% | 5b 7% | 97b 0%</v>
      </c>
      <c r="AQ260" s="1">
        <v>6188</v>
      </c>
      <c r="AR260" s="1" t="s">
        <v>31</v>
      </c>
      <c r="AS260" s="6">
        <f>+IFERROR(VALUE(RIGHT(Tabla8[[#This Row],[B2B]],6)),"")</f>
        <v>6188</v>
      </c>
      <c r="AT260" s="6" t="str">
        <f>+IFERROR(VLOOKUP(AR260,Auxiliar!$A:$C,2,0),"")</f>
        <v>LATONES</v>
      </c>
      <c r="AU260" s="7" t="str">
        <f>+IFERROR(VLOOKUP(AR260,Auxiliar!$A:$C,3,0),"")</f>
        <v>2b 3% | 4b 5% | 5b 8% | 193 0%</v>
      </c>
      <c r="AW260" s="1"/>
      <c r="AX260" s="1" t="s">
        <v>32</v>
      </c>
      <c r="AY260" s="6" t="str">
        <f>+IFERROR(VALUE(RIGHT(Tabla9[[#This Row],[B2B]],6)),"")</f>
        <v/>
      </c>
      <c r="AZ260" s="6" t="str">
        <f>+IFERROR(VLOOKUP(AX260,Auxiliar!$A:$C,2,0),"")</f>
        <v>LATONES</v>
      </c>
      <c r="BA260" s="7" t="str">
        <f>+IFERROR(VLOOKUP(AX260,Auxiliar!$A:$C,3,0),"")</f>
        <v>2b 3% | 4b 4% | 6b 5% | 10b 8%  | 385b 0%</v>
      </c>
      <c r="BC260" s="1"/>
      <c r="BD260" s="1" t="s">
        <v>33</v>
      </c>
      <c r="BE260" s="6" t="str">
        <f>+IFERROR(VALUE(RIGHT(Tabla10[[#This Row],[B2B]],6)),"")</f>
        <v/>
      </c>
      <c r="BF260" s="6" t="str">
        <f>+IFERROR(VLOOKUP(BD260,Auxiliar!$A:$C,2,0),"")</f>
        <v>LATONES</v>
      </c>
      <c r="BG260" s="7" t="str">
        <f>+IFERROR(VLOOKUP(BD260,Auxiliar!$A:$C,3,0),"")</f>
        <v>6b 4% | 12b 5% | 15b 8% | 385b 0%</v>
      </c>
      <c r="BI260" s="1"/>
      <c r="BJ260" s="1"/>
      <c r="BK260" s="6" t="str">
        <f>+IFERROR(VALUE(RIGHT(Tabla11[[#This Row],[B2B]],6)),"")</f>
        <v/>
      </c>
      <c r="BL260" s="6" t="str">
        <f>+IFERROR(VLOOKUP(BJ260,Auxiliar!$A:$C,2,0),"")</f>
        <v/>
      </c>
      <c r="BM260" s="7" t="str">
        <f>+IFERROR(VLOOKUP(BJ260,Auxiliar!$A:$C,3,0),"")</f>
        <v/>
      </c>
      <c r="BO260" s="1">
        <v>6180</v>
      </c>
      <c r="BP260" s="1" t="s">
        <v>39</v>
      </c>
      <c r="BQ260" s="6">
        <f>+IFERROR(VALUE(RIGHT(Tabla12[[#This Row],[B2B]],6)),"")</f>
        <v>6180</v>
      </c>
      <c r="BR260" s="6" t="str">
        <f>+IFERROR(VLOOKUP(BP260,Auxiliar!$A:$C,2,0),"")</f>
        <v>VALUE LITRO</v>
      </c>
      <c r="BS260" s="7" t="str">
        <f>+IFERROR(VLOOKUP(BP260,Auxiliar!$A:$C,3,0),"")</f>
        <v>1b 12%</v>
      </c>
      <c r="CA260" s="1">
        <v>3072</v>
      </c>
      <c r="CB260" s="1" t="s">
        <v>35</v>
      </c>
      <c r="CC260" s="6">
        <f>+IFERROR(VALUE(RIGHT(Tabla14[[#This Row],[B2B]],6)),"")</f>
        <v>3072</v>
      </c>
      <c r="CD260" s="6" t="str">
        <f>+IFERROR(VLOOKUP(CB260,Auxiliar!$A:$C,2,0),"")</f>
        <v>Corona 710cc</v>
      </c>
      <c r="CE260" s="7" t="str">
        <f>+IFERROR(VLOOKUP(CB260,Auxiliar!$A:$C,3,0),"")</f>
        <v>1b 10% | 85b 0%</v>
      </c>
      <c r="CG260" s="1"/>
      <c r="CH260" s="1"/>
      <c r="CI260" s="6" t="str">
        <f>+IFERROR(VALUE(RIGHT(Tabla15[[#This Row],[B2B]],6)),"")</f>
        <v/>
      </c>
      <c r="CJ260" s="6" t="str">
        <f>+IFERROR(VLOOKUP(CH260,Auxiliar!$A:$C,2,0),"")</f>
        <v/>
      </c>
      <c r="CK260" s="7" t="str">
        <f>+IFERROR(VLOOKUP(CH260,Auxiliar!$A:$C,3,0),"")</f>
        <v/>
      </c>
      <c r="CM260" s="1">
        <v>3013</v>
      </c>
      <c r="CN260" s="1" t="s">
        <v>20</v>
      </c>
      <c r="CO260" s="6">
        <v>3013</v>
      </c>
      <c r="CP260" s="6" t="s">
        <v>20</v>
      </c>
      <c r="CQ260" s="7" t="s">
        <v>21</v>
      </c>
      <c r="CS260" s="1"/>
      <c r="CT260" s="1"/>
      <c r="CU260" s="6" t="str">
        <f>+IFERROR(VALUE(RIGHT(Tabla17[[#This Row],[B2B]],6)),"")</f>
        <v/>
      </c>
      <c r="CV260" s="6" t="str">
        <f>+IFERROR(VLOOKUP(CT260,Auxiliar!$A:$C,2,0),"")</f>
        <v/>
      </c>
      <c r="CW260" s="7" t="str">
        <f>+IFERROR(VLOOKUP(CT260,Auxiliar!$A:$C,3,0),"")</f>
        <v/>
      </c>
      <c r="CY260" s="1">
        <v>3013</v>
      </c>
      <c r="CZ260" s="1" t="s">
        <v>16</v>
      </c>
      <c r="DA260" s="6">
        <f>+IFERROR(VALUE(RIGHT(Tabla18[[#This Row],[B2B]],6)),"")</f>
        <v>3013</v>
      </c>
      <c r="DB260" s="6" t="str">
        <f>+IFERROR(VLOOKUP(CZ260,Auxiliar!$A:$C,2,0),"")</f>
        <v>PREMIUM</v>
      </c>
      <c r="DC260" s="7" t="str">
        <f>+IFERROR(VLOOKUP(CZ260,Auxiliar!$A:$C,3,0),"")</f>
        <v>0b 0% | 2b 2% | 5b 3,5% | 10b 5%</v>
      </c>
      <c r="DE260" s="1">
        <v>3013</v>
      </c>
      <c r="DF260" s="1" t="s">
        <v>19</v>
      </c>
      <c r="DG260" s="6">
        <f>+IFERROR(VALUE(RIGHT(Tabla19[[#This Row],[B2B]],6)),"")</f>
        <v>3013</v>
      </c>
      <c r="DH260" s="6" t="str">
        <f>+IFERROR(VLOOKUP(DF260,Auxiliar!$A:$C,2,0),"")</f>
        <v>MICHELOB</v>
      </c>
      <c r="DI260" s="7" t="str">
        <f>+IFERROR(VLOOKUP(DF260,Auxiliar!$A:$C,3,0),"")</f>
        <v>1b 7% | 3b 22% | 8b 27%</v>
      </c>
      <c r="DK260" s="1"/>
      <c r="DL260" s="1"/>
      <c r="DM260" s="6" t="str">
        <f>+IFERROR(VALUE(RIGHT(Tabla20[[#This Row],[B2B]],6)),"")</f>
        <v/>
      </c>
      <c r="DN260" s="6" t="str">
        <f>+IFERROR(VLOOKUP(DL260,Auxiliar!$A:$C,2,0),"")</f>
        <v/>
      </c>
      <c r="DO260" s="7" t="str">
        <f>+IFERROR(VLOOKUP(DL260,Auxiliar!$A:$C,3,0),"")</f>
        <v/>
      </c>
      <c r="DQ260" s="1">
        <v>3021</v>
      </c>
      <c r="DR260" s="12" t="s">
        <v>24</v>
      </c>
      <c r="DS260" s="6">
        <f>+IFERROR(VALUE(RIGHT(Tabla21[[#This Row],[B2B]],6)),"")</f>
        <v>3021</v>
      </c>
      <c r="DT260" s="6" t="str">
        <f>+IFERROR(VLOOKUP(DR260,Auxiliar!$A:$C,2,0),"")</f>
        <v>CORONA PORRON</v>
      </c>
      <c r="DU260" s="7" t="str">
        <f>+IFERROR(VLOOKUP(DR260,Auxiliar!$A:$C,3,0),"")</f>
        <v>1b 5% | 20b 0%</v>
      </c>
      <c r="DW260" s="1">
        <v>6186</v>
      </c>
      <c r="DX260" s="12" t="s">
        <v>43</v>
      </c>
      <c r="DY260" s="6">
        <f>+IFERROR(VALUE(RIGHT(Tabla22[[#This Row],[B2B]],6)),"")</f>
        <v>6186</v>
      </c>
      <c r="DZ260" s="6" t="str">
        <f>+IFERROR(VLOOKUP(DX260,Auxiliar!$A:$C,2,0),"")</f>
        <v xml:space="preserve">VALUE LATA </v>
      </c>
      <c r="EA260" s="7" t="str">
        <f>+IFERROR(VLOOKUP(DX260,Auxiliar!$A:$C,3,0),"")</f>
        <v>1b 15% | 100b 18%</v>
      </c>
      <c r="EC260" s="1">
        <v>5199</v>
      </c>
      <c r="ED260" s="12" t="s">
        <v>47</v>
      </c>
      <c r="EE260" s="6">
        <f>+IFERROR(VALUE(RIGHT(Tabla23[[#This Row],[B2B]],6)),"")</f>
        <v>5199</v>
      </c>
      <c r="EF260" s="6" t="str">
        <f>+IFERROR(VLOOKUP(ED260,Auxiliar!$A:$C,2,0),"")</f>
        <v>VALUE LATON</v>
      </c>
      <c r="EG260" s="7" t="str">
        <f>+IFERROR(VLOOKUP(ED260,Auxiliar!$A:$C,3,0),"")</f>
        <v>1b 10% | 5b 15% | 192b 0%</v>
      </c>
      <c r="EI260" s="1"/>
      <c r="EJ260" s="12"/>
      <c r="EK260" s="6" t="str">
        <f>+IFERROR(VALUE(RIGHT(Tabla24[[#This Row],[B2B]],6)),"")</f>
        <v/>
      </c>
      <c r="EL260" s="6" t="str">
        <f>+IFERROR(VLOOKUP(EJ260,Auxiliar!$A:$C,2,0),"")</f>
        <v/>
      </c>
      <c r="EM260" s="7" t="str">
        <f>+IFERROR(VLOOKUP(EJ260,Auxiliar!$A:$C,3,0),"")</f>
        <v/>
      </c>
      <c r="EO260" s="1"/>
      <c r="EP260" s="12"/>
      <c r="EQ260" s="6" t="str">
        <f>+IFERROR(VALUE(RIGHT(Tabla25[[#This Row],[B2B]],6)),"")</f>
        <v/>
      </c>
      <c r="ER260" s="6" t="str">
        <f>+IFERROR(VLOOKUP(EP260,Auxiliar!$A:$C,2,0),"")</f>
        <v/>
      </c>
      <c r="ES260" s="7" t="str">
        <f>+IFERROR(VLOOKUP(EP260,Auxiliar!$A:$C,3,0),"")</f>
        <v/>
      </c>
      <c r="EU260" s="1"/>
      <c r="EV260" s="12"/>
      <c r="EW260" s="6" t="str">
        <f>+IFERROR(VALUE(RIGHT(Tabla26[[#This Row],[B2B]],6)),"")</f>
        <v/>
      </c>
      <c r="EX260" s="6" t="str">
        <f>+IFERROR(VLOOKUP(EV260,Auxiliar!$A:$C,2,0),"")</f>
        <v/>
      </c>
      <c r="EY260" s="7" t="str">
        <f>+IFERROR(VLOOKUP(EV260,Auxiliar!$A:$C,3,0),"")</f>
        <v/>
      </c>
      <c r="EZ260" s="1"/>
      <c r="FA260" s="12"/>
      <c r="FB260" s="6" t="str">
        <f>+IFERROR(VALUE(RIGHT(Tabla27[[#This Row],[B2B]],6)),"")</f>
        <v/>
      </c>
      <c r="FC260" s="6" t="str">
        <f>+IFERROR(VLOOKUP(FA260,Auxiliar!$A:$C,2,0),"")</f>
        <v/>
      </c>
      <c r="FD260" s="7" t="str">
        <f>+IFERROR(VLOOKUP(FA260,Auxiliar!$A:$C,3,0),"")</f>
        <v/>
      </c>
      <c r="FE260" s="1"/>
      <c r="FF260" s="12"/>
      <c r="FG260" s="6" t="str">
        <f>+IFERROR(VALUE(RIGHT(Tabla28[[#This Row],[B2B]],6)),"")</f>
        <v/>
      </c>
      <c r="FH260" s="6" t="str">
        <f>+IFERROR(VLOOKUP(FF260,Auxiliar!$A:$C,2,0),"")</f>
        <v/>
      </c>
      <c r="FI260" s="7" t="str">
        <f>+IFERROR(VLOOKUP(FF260,Auxiliar!$A:$C,3,0),"")</f>
        <v/>
      </c>
      <c r="FJ260" s="1"/>
      <c r="FK260" s="12"/>
      <c r="FL260" s="6" t="str">
        <f>+IFERROR(VALUE(RIGHT(Tabla29[[#This Row],[B2B]],6)),"")</f>
        <v/>
      </c>
      <c r="FM260" s="6" t="str">
        <f>+IFERROR(VLOOKUP(FK260,Auxiliar!$A:$C,2,0),"")</f>
        <v/>
      </c>
      <c r="FN260" s="7" t="str">
        <f>+IFERROR(VLOOKUP(FK260,Auxiliar!$A:$C,3,0),"")</f>
        <v/>
      </c>
      <c r="FO260" s="1"/>
      <c r="FP260" s="12"/>
      <c r="FQ260" s="6" t="str">
        <f>+IFERROR(VALUE(RIGHT(Tabla30[[#This Row],[B2B]],6)),"")</f>
        <v/>
      </c>
      <c r="FR260" s="6" t="str">
        <f>+IFERROR(VLOOKUP(FP260,Auxiliar!$A:$C,2,0),"")</f>
        <v/>
      </c>
      <c r="FS260" s="7"/>
      <c r="FT260" s="1"/>
      <c r="FU260" s="12"/>
      <c r="FV260" s="6" t="str">
        <f>+IFERROR(VALUE(RIGHT(Tabla31[[#This Row],[B2B]],6)),"")</f>
        <v/>
      </c>
      <c r="FW260" s="6" t="str">
        <f>+IFERROR(VLOOKUP(FU260,Auxiliar!$A:$C,2,0),"")</f>
        <v/>
      </c>
      <c r="FX260" s="7" t="str">
        <f>+IFERROR(VLOOKUP(FU260,Auxiliar!$A:$C,3,0),"")</f>
        <v/>
      </c>
      <c r="FY260" s="1"/>
      <c r="FZ260" s="12"/>
      <c r="GA260" s="6" t="str">
        <f>+IFERROR(VALUE(RIGHT(Tabla32[[#This Row],[B2B]],6)),"")</f>
        <v/>
      </c>
      <c r="GB260" s="6" t="str">
        <f>+IFERROR(VLOOKUP(FZ260,Auxiliar!$A:$C,2,0),"")</f>
        <v/>
      </c>
      <c r="GC260" s="7" t="str">
        <f>+IFERROR(VLOOKUP(FZ260,Auxiliar!$A:$C,3,0),"")</f>
        <v/>
      </c>
      <c r="GD260" s="1"/>
      <c r="GE260" s="12"/>
      <c r="GF260" s="6" t="str">
        <f>+IFERROR(VALUE(RIGHT(Tabla33[[#This Row],[B2B]],6)),"")</f>
        <v/>
      </c>
      <c r="GG260" s="6" t="str">
        <f>+IFERROR(VLOOKUP(GE260,Auxiliar!$A:$C,2,0),"")</f>
        <v/>
      </c>
      <c r="GH260" s="7" t="str">
        <f>+IFERROR(VLOOKUP(GE260,Auxiliar!$A:$C,3,0),"")</f>
        <v/>
      </c>
    </row>
    <row r="261" spans="1:190" x14ac:dyDescent="0.25">
      <c r="A261" s="1"/>
      <c r="B261" s="1"/>
      <c r="C261" t="str">
        <f>+IFERROR(VALUE(RIGHT(Tabla1[[#This Row],[B2B]],6)),"")</f>
        <v/>
      </c>
      <c r="D261" t="str">
        <f>+IFERROR(VLOOKUP(B261,Auxiliar!$A:$C,2,0),"")</f>
        <v/>
      </c>
      <c r="E261" s="5" t="str">
        <f>+IFERROR(VLOOKUP(B261,Auxiliar!$A:$C,3,0),"")</f>
        <v/>
      </c>
      <c r="S261" s="1">
        <v>3809</v>
      </c>
      <c r="T261" s="1" t="s">
        <v>9</v>
      </c>
      <c r="U261" s="6">
        <f>+IFERROR(VALUE(RIGHT(Tabla4[[#This Row],[B2B]],6)),"")</f>
        <v>3809</v>
      </c>
      <c r="V261" s="6" t="str">
        <f>+IFERROR(VLOOKUP(T261,Auxiliar!$A:$C,2,0),"")</f>
        <v>CORE</v>
      </c>
      <c r="W261" s="7" t="str">
        <f>+IFERROR(VLOOKUP(T261,Auxiliar!$A:$C,3,0),"")</f>
        <v>0b 1% | 2b 5% | 4b 6%</v>
      </c>
      <c r="Y261" s="1">
        <v>11062</v>
      </c>
      <c r="Z261" s="1" t="s">
        <v>10</v>
      </c>
      <c r="AA261" s="6">
        <f>+IFERROR(VALUE(RIGHT(Tabla5[[#This Row],[B2B]],6)),"")</f>
        <v>11062</v>
      </c>
      <c r="AB261" s="6" t="str">
        <f>+IFERROR(VLOOKUP(Z261,Auxiliar!$A:$C,2,0),"")</f>
        <v>CORE</v>
      </c>
      <c r="AC261" s="7" t="str">
        <f>+IFERROR(VLOOKUP(Z261,Auxiliar!$A:$C,3,0),"")</f>
        <v>0b 1% | 3b 4% | 5b 6%</v>
      </c>
      <c r="AK261" s="1">
        <v>3629</v>
      </c>
      <c r="AL261" s="1" t="s">
        <v>30</v>
      </c>
      <c r="AM261" s="6">
        <f>+IFERROR(VALUE(RIGHT(Tabla7[[#This Row],[B2B]],6)),"")</f>
        <v>3629</v>
      </c>
      <c r="AN261" s="6" t="str">
        <f>+IFERROR(VLOOKUP(AL261,Auxiliar!$A:$C,2,0),"")</f>
        <v>LATONES</v>
      </c>
      <c r="AO261" s="7" t="str">
        <f>+IFERROR(VLOOKUP(AL261,Auxiliar!$A:$C,3,0),"")</f>
        <v>1b 4% | 5b 7% | 97b 0%</v>
      </c>
      <c r="AQ261" s="1">
        <v>6194</v>
      </c>
      <c r="AR261" s="1" t="s">
        <v>31</v>
      </c>
      <c r="AS261" s="6">
        <f>+IFERROR(VALUE(RIGHT(Tabla8[[#This Row],[B2B]],6)),"")</f>
        <v>6194</v>
      </c>
      <c r="AT261" s="6" t="str">
        <f>+IFERROR(VLOOKUP(AR261,Auxiliar!$A:$C,2,0),"")</f>
        <v>LATONES</v>
      </c>
      <c r="AU261" s="7" t="str">
        <f>+IFERROR(VLOOKUP(AR261,Auxiliar!$A:$C,3,0),"")</f>
        <v>2b 3% | 4b 5% | 5b 8% | 193 0%</v>
      </c>
      <c r="AW261" s="1"/>
      <c r="AX261" s="1" t="s">
        <v>32</v>
      </c>
      <c r="AY261" s="6" t="str">
        <f>+IFERROR(VALUE(RIGHT(Tabla9[[#This Row],[B2B]],6)),"")</f>
        <v/>
      </c>
      <c r="AZ261" s="6" t="str">
        <f>+IFERROR(VLOOKUP(AX261,Auxiliar!$A:$C,2,0),"")</f>
        <v>LATONES</v>
      </c>
      <c r="BA261" s="7" t="str">
        <f>+IFERROR(VLOOKUP(AX261,Auxiliar!$A:$C,3,0),"")</f>
        <v>2b 3% | 4b 4% | 6b 5% | 10b 8%  | 385b 0%</v>
      </c>
      <c r="BC261" s="1"/>
      <c r="BD261" s="1" t="s">
        <v>33</v>
      </c>
      <c r="BE261" s="6" t="str">
        <f>+IFERROR(VALUE(RIGHT(Tabla10[[#This Row],[B2B]],6)),"")</f>
        <v/>
      </c>
      <c r="BF261" s="6" t="str">
        <f>+IFERROR(VLOOKUP(BD261,Auxiliar!$A:$C,2,0),"")</f>
        <v>LATONES</v>
      </c>
      <c r="BG261" s="7" t="str">
        <f>+IFERROR(VLOOKUP(BD261,Auxiliar!$A:$C,3,0),"")</f>
        <v>6b 4% | 12b 5% | 15b 8% | 385b 0%</v>
      </c>
      <c r="BI261" s="1"/>
      <c r="BJ261" s="1"/>
      <c r="BK261" s="6" t="str">
        <f>+IFERROR(VALUE(RIGHT(Tabla11[[#This Row],[B2B]],6)),"")</f>
        <v/>
      </c>
      <c r="BL261" s="6" t="str">
        <f>+IFERROR(VLOOKUP(BJ261,Auxiliar!$A:$C,2,0),"")</f>
        <v/>
      </c>
      <c r="BM261" s="7" t="str">
        <f>+IFERROR(VLOOKUP(BJ261,Auxiliar!$A:$C,3,0),"")</f>
        <v/>
      </c>
      <c r="BO261" s="1">
        <v>6181</v>
      </c>
      <c r="BP261" s="1" t="s">
        <v>39</v>
      </c>
      <c r="BQ261" s="6">
        <f>+IFERROR(VALUE(RIGHT(Tabla12[[#This Row],[B2B]],6)),"")</f>
        <v>6181</v>
      </c>
      <c r="BR261" s="6" t="str">
        <f>+IFERROR(VLOOKUP(BP261,Auxiliar!$A:$C,2,0),"")</f>
        <v>VALUE LITRO</v>
      </c>
      <c r="BS261" s="7" t="str">
        <f>+IFERROR(VLOOKUP(BP261,Auxiliar!$A:$C,3,0),"")</f>
        <v>1b 12%</v>
      </c>
      <c r="CA261" s="1">
        <v>3084</v>
      </c>
      <c r="CB261" s="1" t="s">
        <v>35</v>
      </c>
      <c r="CC261" s="6">
        <f>+IFERROR(VALUE(RIGHT(Tabla14[[#This Row],[B2B]],6)),"")</f>
        <v>3084</v>
      </c>
      <c r="CD261" s="6" t="str">
        <f>+IFERROR(VLOOKUP(CB261,Auxiliar!$A:$C,2,0),"")</f>
        <v>Corona 710cc</v>
      </c>
      <c r="CE261" s="7" t="str">
        <f>+IFERROR(VLOOKUP(CB261,Auxiliar!$A:$C,3,0),"")</f>
        <v>1b 10% | 85b 0%</v>
      </c>
      <c r="CG261" s="1"/>
      <c r="CH261" s="1"/>
      <c r="CI261" s="6" t="str">
        <f>+IFERROR(VALUE(RIGHT(Tabla15[[#This Row],[B2B]],6)),"")</f>
        <v/>
      </c>
      <c r="CJ261" s="6" t="str">
        <f>+IFERROR(VLOOKUP(CH261,Auxiliar!$A:$C,2,0),"")</f>
        <v/>
      </c>
      <c r="CK261" s="7" t="str">
        <f>+IFERROR(VLOOKUP(CH261,Auxiliar!$A:$C,3,0),"")</f>
        <v/>
      </c>
      <c r="CM261" s="1">
        <v>3021</v>
      </c>
      <c r="CN261" s="1" t="s">
        <v>20</v>
      </c>
      <c r="CO261" s="6">
        <v>3021</v>
      </c>
      <c r="CP261" s="6" t="s">
        <v>20</v>
      </c>
      <c r="CQ261" s="7" t="s">
        <v>21</v>
      </c>
      <c r="CS261" s="1"/>
      <c r="CT261" s="1"/>
      <c r="CU261" s="6" t="str">
        <f>+IFERROR(VALUE(RIGHT(Tabla17[[#This Row],[B2B]],6)),"")</f>
        <v/>
      </c>
      <c r="CV261" s="6" t="str">
        <f>+IFERROR(VLOOKUP(CT261,Auxiliar!$A:$C,2,0),"")</f>
        <v/>
      </c>
      <c r="CW261" s="7" t="str">
        <f>+IFERROR(VLOOKUP(CT261,Auxiliar!$A:$C,3,0),"")</f>
        <v/>
      </c>
      <c r="CY261" s="1">
        <v>3021</v>
      </c>
      <c r="CZ261" s="1" t="s">
        <v>16</v>
      </c>
      <c r="DA261" s="6">
        <f>+IFERROR(VALUE(RIGHT(Tabla18[[#This Row],[B2B]],6)),"")</f>
        <v>3021</v>
      </c>
      <c r="DB261" s="6" t="str">
        <f>+IFERROR(VLOOKUP(CZ261,Auxiliar!$A:$C,2,0),"")</f>
        <v>PREMIUM</v>
      </c>
      <c r="DC261" s="7" t="str">
        <f>+IFERROR(VLOOKUP(CZ261,Auxiliar!$A:$C,3,0),"")</f>
        <v>0b 0% | 2b 2% | 5b 3,5% | 10b 5%</v>
      </c>
      <c r="DE261" s="1">
        <v>3021</v>
      </c>
      <c r="DF261" s="1" t="s">
        <v>19</v>
      </c>
      <c r="DG261" s="6">
        <f>+IFERROR(VALUE(RIGHT(Tabla19[[#This Row],[B2B]],6)),"")</f>
        <v>3021</v>
      </c>
      <c r="DH261" s="6" t="str">
        <f>+IFERROR(VLOOKUP(DF261,Auxiliar!$A:$C,2,0),"")</f>
        <v>MICHELOB</v>
      </c>
      <c r="DI261" s="7" t="str">
        <f>+IFERROR(VLOOKUP(DF261,Auxiliar!$A:$C,3,0),"")</f>
        <v>1b 7% | 3b 22% | 8b 27%</v>
      </c>
      <c r="DK261" s="1"/>
      <c r="DL261" s="1"/>
      <c r="DM261" s="6" t="str">
        <f>+IFERROR(VALUE(RIGHT(Tabla20[[#This Row],[B2B]],6)),"")</f>
        <v/>
      </c>
      <c r="DN261" s="6" t="str">
        <f>+IFERROR(VLOOKUP(DL261,Auxiliar!$A:$C,2,0),"")</f>
        <v/>
      </c>
      <c r="DO261" s="7" t="str">
        <f>+IFERROR(VLOOKUP(DL261,Auxiliar!$A:$C,3,0),"")</f>
        <v/>
      </c>
      <c r="DQ261" s="1">
        <v>3026</v>
      </c>
      <c r="DR261" s="12" t="s">
        <v>24</v>
      </c>
      <c r="DS261" s="6">
        <f>+IFERROR(VALUE(RIGHT(Tabla21[[#This Row],[B2B]],6)),"")</f>
        <v>3026</v>
      </c>
      <c r="DT261" s="6" t="str">
        <f>+IFERROR(VLOOKUP(DR261,Auxiliar!$A:$C,2,0),"")</f>
        <v>CORONA PORRON</v>
      </c>
      <c r="DU261" s="7" t="str">
        <f>+IFERROR(VLOOKUP(DR261,Auxiliar!$A:$C,3,0),"")</f>
        <v>1b 5% | 20b 0%</v>
      </c>
      <c r="DW261" s="1">
        <v>6187</v>
      </c>
      <c r="DX261" s="12" t="s">
        <v>43</v>
      </c>
      <c r="DY261" s="6">
        <f>+IFERROR(VALUE(RIGHT(Tabla22[[#This Row],[B2B]],6)),"")</f>
        <v>6187</v>
      </c>
      <c r="DZ261" s="6" t="str">
        <f>+IFERROR(VLOOKUP(DX261,Auxiliar!$A:$C,2,0),"")</f>
        <v xml:space="preserve">VALUE LATA </v>
      </c>
      <c r="EA261" s="7" t="str">
        <f>+IFERROR(VLOOKUP(DX261,Auxiliar!$A:$C,3,0),"")</f>
        <v>1b 15% | 100b 18%</v>
      </c>
      <c r="EC261" s="1">
        <v>6180</v>
      </c>
      <c r="ED261" s="12" t="s">
        <v>47</v>
      </c>
      <c r="EE261" s="6">
        <f>+IFERROR(VALUE(RIGHT(Tabla23[[#This Row],[B2B]],6)),"")</f>
        <v>6180</v>
      </c>
      <c r="EF261" s="6" t="str">
        <f>+IFERROR(VLOOKUP(ED261,Auxiliar!$A:$C,2,0),"")</f>
        <v>VALUE LATON</v>
      </c>
      <c r="EG261" s="7" t="str">
        <f>+IFERROR(VLOOKUP(ED261,Auxiliar!$A:$C,3,0),"")</f>
        <v>1b 10% | 5b 15% | 192b 0%</v>
      </c>
      <c r="EI261" s="1"/>
      <c r="EJ261" s="12"/>
      <c r="EK261" s="6" t="str">
        <f>+IFERROR(VALUE(RIGHT(Tabla24[[#This Row],[B2B]],6)),"")</f>
        <v/>
      </c>
      <c r="EL261" s="6" t="str">
        <f>+IFERROR(VLOOKUP(EJ261,Auxiliar!$A:$C,2,0),"")</f>
        <v/>
      </c>
      <c r="EM261" s="7" t="str">
        <f>+IFERROR(VLOOKUP(EJ261,Auxiliar!$A:$C,3,0),"")</f>
        <v/>
      </c>
      <c r="EO261" s="1"/>
      <c r="EP261" s="12"/>
      <c r="EQ261" s="6" t="str">
        <f>+IFERROR(VALUE(RIGHT(Tabla25[[#This Row],[B2B]],6)),"")</f>
        <v/>
      </c>
      <c r="ER261" s="6" t="str">
        <f>+IFERROR(VLOOKUP(EP261,Auxiliar!$A:$C,2,0),"")</f>
        <v/>
      </c>
      <c r="ES261" s="7" t="str">
        <f>+IFERROR(VLOOKUP(EP261,Auxiliar!$A:$C,3,0),"")</f>
        <v/>
      </c>
      <c r="EU261" s="1"/>
      <c r="EV261" s="12"/>
      <c r="EW261" s="6" t="str">
        <f>+IFERROR(VALUE(RIGHT(Tabla26[[#This Row],[B2B]],6)),"")</f>
        <v/>
      </c>
      <c r="EX261" s="6" t="str">
        <f>+IFERROR(VLOOKUP(EV261,Auxiliar!$A:$C,2,0),"")</f>
        <v/>
      </c>
      <c r="EY261" s="7" t="str">
        <f>+IFERROR(VLOOKUP(EV261,Auxiliar!$A:$C,3,0),"")</f>
        <v/>
      </c>
      <c r="EZ261" s="1"/>
      <c r="FA261" s="12"/>
      <c r="FB261" s="6" t="str">
        <f>+IFERROR(VALUE(RIGHT(Tabla27[[#This Row],[B2B]],6)),"")</f>
        <v/>
      </c>
      <c r="FC261" s="6" t="str">
        <f>+IFERROR(VLOOKUP(FA261,Auxiliar!$A:$C,2,0),"")</f>
        <v/>
      </c>
      <c r="FD261" s="7" t="str">
        <f>+IFERROR(VLOOKUP(FA261,Auxiliar!$A:$C,3,0),"")</f>
        <v/>
      </c>
      <c r="FE261" s="1"/>
      <c r="FF261" s="12"/>
      <c r="FG261" s="6" t="str">
        <f>+IFERROR(VALUE(RIGHT(Tabla28[[#This Row],[B2B]],6)),"")</f>
        <v/>
      </c>
      <c r="FH261" s="6" t="str">
        <f>+IFERROR(VLOOKUP(FF261,Auxiliar!$A:$C,2,0),"")</f>
        <v/>
      </c>
      <c r="FI261" s="7" t="str">
        <f>+IFERROR(VLOOKUP(FF261,Auxiliar!$A:$C,3,0),"")</f>
        <v/>
      </c>
      <c r="FJ261" s="1"/>
      <c r="FK261" s="12"/>
      <c r="FL261" s="6" t="str">
        <f>+IFERROR(VALUE(RIGHT(Tabla29[[#This Row],[B2B]],6)),"")</f>
        <v/>
      </c>
      <c r="FM261" s="6" t="str">
        <f>+IFERROR(VLOOKUP(FK261,Auxiliar!$A:$C,2,0),"")</f>
        <v/>
      </c>
      <c r="FN261" s="7" t="str">
        <f>+IFERROR(VLOOKUP(FK261,Auxiliar!$A:$C,3,0),"")</f>
        <v/>
      </c>
      <c r="FO261" s="1"/>
      <c r="FP261" s="12"/>
      <c r="FQ261" s="6" t="str">
        <f>+IFERROR(VALUE(RIGHT(Tabla30[[#This Row],[B2B]],6)),"")</f>
        <v/>
      </c>
      <c r="FR261" s="6" t="str">
        <f>+IFERROR(VLOOKUP(FP261,Auxiliar!$A:$C,2,0),"")</f>
        <v/>
      </c>
      <c r="FS261" s="7"/>
      <c r="FT261" s="1"/>
      <c r="FU261" s="12"/>
      <c r="FV261" s="6" t="str">
        <f>+IFERROR(VALUE(RIGHT(Tabla31[[#This Row],[B2B]],6)),"")</f>
        <v/>
      </c>
      <c r="FW261" s="6" t="str">
        <f>+IFERROR(VLOOKUP(FU261,Auxiliar!$A:$C,2,0),"")</f>
        <v/>
      </c>
      <c r="FX261" s="7" t="str">
        <f>+IFERROR(VLOOKUP(FU261,Auxiliar!$A:$C,3,0),"")</f>
        <v/>
      </c>
      <c r="FY261" s="1"/>
      <c r="FZ261" s="12"/>
      <c r="GA261" s="6" t="str">
        <f>+IFERROR(VALUE(RIGHT(Tabla32[[#This Row],[B2B]],6)),"")</f>
        <v/>
      </c>
      <c r="GB261" s="6" t="str">
        <f>+IFERROR(VLOOKUP(FZ261,Auxiliar!$A:$C,2,0),"")</f>
        <v/>
      </c>
      <c r="GC261" s="7" t="str">
        <f>+IFERROR(VLOOKUP(FZ261,Auxiliar!$A:$C,3,0),"")</f>
        <v/>
      </c>
      <c r="GD261" s="1"/>
      <c r="GE261" s="12"/>
      <c r="GF261" s="6" t="str">
        <f>+IFERROR(VALUE(RIGHT(Tabla33[[#This Row],[B2B]],6)),"")</f>
        <v/>
      </c>
      <c r="GG261" s="6" t="str">
        <f>+IFERROR(VLOOKUP(GE261,Auxiliar!$A:$C,2,0),"")</f>
        <v/>
      </c>
      <c r="GH261" s="7" t="str">
        <f>+IFERROR(VLOOKUP(GE261,Auxiliar!$A:$C,3,0),"")</f>
        <v/>
      </c>
    </row>
    <row r="262" spans="1:190" x14ac:dyDescent="0.25">
      <c r="A262" s="1"/>
      <c r="B262" s="1"/>
      <c r="C262" t="str">
        <f>+IFERROR(VALUE(RIGHT(Tabla1[[#This Row],[B2B]],6)),"")</f>
        <v/>
      </c>
      <c r="D262" t="str">
        <f>+IFERROR(VLOOKUP(B262,Auxiliar!$A:$C,2,0),"")</f>
        <v/>
      </c>
      <c r="E262" s="5" t="str">
        <f>+IFERROR(VLOOKUP(B262,Auxiliar!$A:$C,3,0),"")</f>
        <v/>
      </c>
      <c r="S262" s="1">
        <v>3817</v>
      </c>
      <c r="T262" s="1" t="s">
        <v>9</v>
      </c>
      <c r="U262" s="6">
        <f>+IFERROR(VALUE(RIGHT(Tabla4[[#This Row],[B2B]],6)),"")</f>
        <v>3817</v>
      </c>
      <c r="V262" s="6" t="str">
        <f>+IFERROR(VLOOKUP(T262,Auxiliar!$A:$C,2,0),"")</f>
        <v>CORE</v>
      </c>
      <c r="W262" s="7" t="str">
        <f>+IFERROR(VLOOKUP(T262,Auxiliar!$A:$C,3,0),"")</f>
        <v>0b 1% | 2b 5% | 4b 6%</v>
      </c>
      <c r="Y262" s="1">
        <v>11121</v>
      </c>
      <c r="Z262" s="1" t="s">
        <v>10</v>
      </c>
      <c r="AA262" s="6">
        <f>+IFERROR(VALUE(RIGHT(Tabla5[[#This Row],[B2B]],6)),"")</f>
        <v>11121</v>
      </c>
      <c r="AB262" s="6" t="str">
        <f>+IFERROR(VLOOKUP(Z262,Auxiliar!$A:$C,2,0),"")</f>
        <v>CORE</v>
      </c>
      <c r="AC262" s="7" t="str">
        <f>+IFERROR(VLOOKUP(Z262,Auxiliar!$A:$C,3,0),"")</f>
        <v>0b 1% | 3b 4% | 5b 6%</v>
      </c>
      <c r="AK262" s="1">
        <v>3636</v>
      </c>
      <c r="AL262" s="1" t="s">
        <v>30</v>
      </c>
      <c r="AM262" s="6">
        <f>+IFERROR(VALUE(RIGHT(Tabla7[[#This Row],[B2B]],6)),"")</f>
        <v>3636</v>
      </c>
      <c r="AN262" s="6" t="str">
        <f>+IFERROR(VLOOKUP(AL262,Auxiliar!$A:$C,2,0),"")</f>
        <v>LATONES</v>
      </c>
      <c r="AO262" s="7" t="str">
        <f>+IFERROR(VLOOKUP(AL262,Auxiliar!$A:$C,3,0),"")</f>
        <v>1b 4% | 5b 7% | 97b 0%</v>
      </c>
      <c r="AQ262" s="1">
        <v>6197</v>
      </c>
      <c r="AR262" s="1" t="s">
        <v>31</v>
      </c>
      <c r="AS262" s="6">
        <f>+IFERROR(VALUE(RIGHT(Tabla8[[#This Row],[B2B]],6)),"")</f>
        <v>6197</v>
      </c>
      <c r="AT262" s="6" t="str">
        <f>+IFERROR(VLOOKUP(AR262,Auxiliar!$A:$C,2,0),"")</f>
        <v>LATONES</v>
      </c>
      <c r="AU262" s="7" t="str">
        <f>+IFERROR(VLOOKUP(AR262,Auxiliar!$A:$C,3,0),"")</f>
        <v>2b 3% | 4b 5% | 5b 8% | 193 0%</v>
      </c>
      <c r="AW262" s="1"/>
      <c r="AX262" s="1" t="s">
        <v>32</v>
      </c>
      <c r="AY262" s="6" t="str">
        <f>+IFERROR(VALUE(RIGHT(Tabla9[[#This Row],[B2B]],6)),"")</f>
        <v/>
      </c>
      <c r="AZ262" s="6" t="str">
        <f>+IFERROR(VLOOKUP(AX262,Auxiliar!$A:$C,2,0),"")</f>
        <v>LATONES</v>
      </c>
      <c r="BA262" s="7" t="str">
        <f>+IFERROR(VLOOKUP(AX262,Auxiliar!$A:$C,3,0),"")</f>
        <v>2b 3% | 4b 4% | 6b 5% | 10b 8%  | 385b 0%</v>
      </c>
      <c r="BC262" s="1"/>
      <c r="BD262" s="1" t="s">
        <v>33</v>
      </c>
      <c r="BE262" s="6" t="str">
        <f>+IFERROR(VALUE(RIGHT(Tabla10[[#This Row],[B2B]],6)),"")</f>
        <v/>
      </c>
      <c r="BF262" s="6" t="str">
        <f>+IFERROR(VLOOKUP(BD262,Auxiliar!$A:$C,2,0),"")</f>
        <v>LATONES</v>
      </c>
      <c r="BG262" s="7" t="str">
        <f>+IFERROR(VLOOKUP(BD262,Auxiliar!$A:$C,3,0),"")</f>
        <v>6b 4% | 12b 5% | 15b 8% | 385b 0%</v>
      </c>
      <c r="BI262" s="1"/>
      <c r="BJ262" s="1"/>
      <c r="BK262" s="6" t="str">
        <f>+IFERROR(VALUE(RIGHT(Tabla11[[#This Row],[B2B]],6)),"")</f>
        <v/>
      </c>
      <c r="BL262" s="6" t="str">
        <f>+IFERROR(VLOOKUP(BJ262,Auxiliar!$A:$C,2,0),"")</f>
        <v/>
      </c>
      <c r="BM262" s="7" t="str">
        <f>+IFERROR(VLOOKUP(BJ262,Auxiliar!$A:$C,3,0),"")</f>
        <v/>
      </c>
      <c r="BO262" s="1">
        <v>6186</v>
      </c>
      <c r="BP262" s="1" t="s">
        <v>39</v>
      </c>
      <c r="BQ262" s="6">
        <f>+IFERROR(VALUE(RIGHT(Tabla12[[#This Row],[B2B]],6)),"")</f>
        <v>6186</v>
      </c>
      <c r="BR262" s="6" t="str">
        <f>+IFERROR(VLOOKUP(BP262,Auxiliar!$A:$C,2,0),"")</f>
        <v>VALUE LITRO</v>
      </c>
      <c r="BS262" s="7" t="str">
        <f>+IFERROR(VLOOKUP(BP262,Auxiliar!$A:$C,3,0),"")</f>
        <v>1b 12%</v>
      </c>
      <c r="CA262" s="1">
        <v>3105</v>
      </c>
      <c r="CB262" s="1" t="s">
        <v>35</v>
      </c>
      <c r="CC262" s="6">
        <f>+IFERROR(VALUE(RIGHT(Tabla14[[#This Row],[B2B]],6)),"")</f>
        <v>3105</v>
      </c>
      <c r="CD262" s="6" t="str">
        <f>+IFERROR(VLOOKUP(CB262,Auxiliar!$A:$C,2,0),"")</f>
        <v>Corona 710cc</v>
      </c>
      <c r="CE262" s="7" t="str">
        <f>+IFERROR(VLOOKUP(CB262,Auxiliar!$A:$C,3,0),"")</f>
        <v>1b 10% | 85b 0%</v>
      </c>
      <c r="CG262" s="1"/>
      <c r="CH262" s="1"/>
      <c r="CI262" s="6" t="str">
        <f>+IFERROR(VALUE(RIGHT(Tabla15[[#This Row],[B2B]],6)),"")</f>
        <v/>
      </c>
      <c r="CJ262" s="6" t="str">
        <f>+IFERROR(VLOOKUP(CH262,Auxiliar!$A:$C,2,0),"")</f>
        <v/>
      </c>
      <c r="CK262" s="7" t="str">
        <f>+IFERROR(VLOOKUP(CH262,Auxiliar!$A:$C,3,0),"")</f>
        <v/>
      </c>
      <c r="CM262" s="1">
        <v>3026</v>
      </c>
      <c r="CN262" s="1" t="s">
        <v>20</v>
      </c>
      <c r="CO262" s="6">
        <v>3026</v>
      </c>
      <c r="CP262" s="6" t="s">
        <v>20</v>
      </c>
      <c r="CQ262" s="7" t="s">
        <v>21</v>
      </c>
      <c r="CS262" s="1"/>
      <c r="CT262" s="1"/>
      <c r="CU262" s="6" t="str">
        <f>+IFERROR(VALUE(RIGHT(Tabla17[[#This Row],[B2B]],6)),"")</f>
        <v/>
      </c>
      <c r="CV262" s="6" t="str">
        <f>+IFERROR(VLOOKUP(CT262,Auxiliar!$A:$C,2,0),"")</f>
        <v/>
      </c>
      <c r="CW262" s="7" t="str">
        <f>+IFERROR(VLOOKUP(CT262,Auxiliar!$A:$C,3,0),"")</f>
        <v/>
      </c>
      <c r="CY262" s="1">
        <v>3026</v>
      </c>
      <c r="CZ262" s="1" t="s">
        <v>16</v>
      </c>
      <c r="DA262" s="6">
        <f>+IFERROR(VALUE(RIGHT(Tabla18[[#This Row],[B2B]],6)),"")</f>
        <v>3026</v>
      </c>
      <c r="DB262" s="6" t="str">
        <f>+IFERROR(VLOOKUP(CZ262,Auxiliar!$A:$C,2,0),"")</f>
        <v>PREMIUM</v>
      </c>
      <c r="DC262" s="7" t="str">
        <f>+IFERROR(VLOOKUP(CZ262,Auxiliar!$A:$C,3,0),"")</f>
        <v>0b 0% | 2b 2% | 5b 3,5% | 10b 5%</v>
      </c>
      <c r="DE262" s="1">
        <v>3026</v>
      </c>
      <c r="DF262" s="1" t="s">
        <v>19</v>
      </c>
      <c r="DG262" s="6">
        <f>+IFERROR(VALUE(RIGHT(Tabla19[[#This Row],[B2B]],6)),"")</f>
        <v>3026</v>
      </c>
      <c r="DH262" s="6" t="str">
        <f>+IFERROR(VLOOKUP(DF262,Auxiliar!$A:$C,2,0),"")</f>
        <v>MICHELOB</v>
      </c>
      <c r="DI262" s="7" t="str">
        <f>+IFERROR(VLOOKUP(DF262,Auxiliar!$A:$C,3,0),"")</f>
        <v>1b 7% | 3b 22% | 8b 27%</v>
      </c>
      <c r="DK262" s="1"/>
      <c r="DL262" s="1"/>
      <c r="DM262" s="6" t="str">
        <f>+IFERROR(VALUE(RIGHT(Tabla20[[#This Row],[B2B]],6)),"")</f>
        <v/>
      </c>
      <c r="DN262" s="6" t="str">
        <f>+IFERROR(VLOOKUP(DL262,Auxiliar!$A:$C,2,0),"")</f>
        <v/>
      </c>
      <c r="DO262" s="7" t="str">
        <f>+IFERROR(VLOOKUP(DL262,Auxiliar!$A:$C,3,0),"")</f>
        <v/>
      </c>
      <c r="DQ262" s="1">
        <v>3029</v>
      </c>
      <c r="DR262" s="12" t="s">
        <v>24</v>
      </c>
      <c r="DS262" s="6">
        <f>+IFERROR(VALUE(RIGHT(Tabla21[[#This Row],[B2B]],6)),"")</f>
        <v>3029</v>
      </c>
      <c r="DT262" s="6" t="str">
        <f>+IFERROR(VLOOKUP(DR262,Auxiliar!$A:$C,2,0),"")</f>
        <v>CORONA PORRON</v>
      </c>
      <c r="DU262" s="7" t="str">
        <f>+IFERROR(VLOOKUP(DR262,Auxiliar!$A:$C,3,0),"")</f>
        <v>1b 5% | 20b 0%</v>
      </c>
      <c r="DW262" s="1">
        <v>6188</v>
      </c>
      <c r="DX262" s="12" t="s">
        <v>43</v>
      </c>
      <c r="DY262" s="6">
        <f>+IFERROR(VALUE(RIGHT(Tabla22[[#This Row],[B2B]],6)),"")</f>
        <v>6188</v>
      </c>
      <c r="DZ262" s="6" t="str">
        <f>+IFERROR(VLOOKUP(DX262,Auxiliar!$A:$C,2,0),"")</f>
        <v xml:space="preserve">VALUE LATA </v>
      </c>
      <c r="EA262" s="7" t="str">
        <f>+IFERROR(VLOOKUP(DX262,Auxiliar!$A:$C,3,0),"")</f>
        <v>1b 15% | 100b 18%</v>
      </c>
      <c r="EC262" s="1">
        <v>6181</v>
      </c>
      <c r="ED262" s="12" t="s">
        <v>47</v>
      </c>
      <c r="EE262" s="6">
        <f>+IFERROR(VALUE(RIGHT(Tabla23[[#This Row],[B2B]],6)),"")</f>
        <v>6181</v>
      </c>
      <c r="EF262" s="6" t="str">
        <f>+IFERROR(VLOOKUP(ED262,Auxiliar!$A:$C,2,0),"")</f>
        <v>VALUE LATON</v>
      </c>
      <c r="EG262" s="7" t="str">
        <f>+IFERROR(VLOOKUP(ED262,Auxiliar!$A:$C,3,0),"")</f>
        <v>1b 10% | 5b 15% | 192b 0%</v>
      </c>
      <c r="EI262" s="1"/>
      <c r="EJ262" s="12"/>
      <c r="EK262" s="6" t="str">
        <f>+IFERROR(VALUE(RIGHT(Tabla24[[#This Row],[B2B]],6)),"")</f>
        <v/>
      </c>
      <c r="EL262" s="6" t="str">
        <f>+IFERROR(VLOOKUP(EJ262,Auxiliar!$A:$C,2,0),"")</f>
        <v/>
      </c>
      <c r="EM262" s="7" t="str">
        <f>+IFERROR(VLOOKUP(EJ262,Auxiliar!$A:$C,3,0),"")</f>
        <v/>
      </c>
      <c r="EO262" s="1"/>
      <c r="EP262" s="12"/>
      <c r="EQ262" s="6" t="str">
        <f>+IFERROR(VALUE(RIGHT(Tabla25[[#This Row],[B2B]],6)),"")</f>
        <v/>
      </c>
      <c r="ER262" s="6" t="str">
        <f>+IFERROR(VLOOKUP(EP262,Auxiliar!$A:$C,2,0),"")</f>
        <v/>
      </c>
      <c r="ES262" s="7" t="str">
        <f>+IFERROR(VLOOKUP(EP262,Auxiliar!$A:$C,3,0),"")</f>
        <v/>
      </c>
      <c r="EU262" s="1"/>
      <c r="EV262" s="12"/>
      <c r="EW262" s="6" t="str">
        <f>+IFERROR(VALUE(RIGHT(Tabla26[[#This Row],[B2B]],6)),"")</f>
        <v/>
      </c>
      <c r="EX262" s="6" t="str">
        <f>+IFERROR(VLOOKUP(EV262,Auxiliar!$A:$C,2,0),"")</f>
        <v/>
      </c>
      <c r="EY262" s="7" t="str">
        <f>+IFERROR(VLOOKUP(EV262,Auxiliar!$A:$C,3,0),"")</f>
        <v/>
      </c>
      <c r="EZ262" s="1"/>
      <c r="FA262" s="12"/>
      <c r="FB262" s="6" t="str">
        <f>+IFERROR(VALUE(RIGHT(Tabla27[[#This Row],[B2B]],6)),"")</f>
        <v/>
      </c>
      <c r="FC262" s="6" t="str">
        <f>+IFERROR(VLOOKUP(FA262,Auxiliar!$A:$C,2,0),"")</f>
        <v/>
      </c>
      <c r="FD262" s="7" t="str">
        <f>+IFERROR(VLOOKUP(FA262,Auxiliar!$A:$C,3,0),"")</f>
        <v/>
      </c>
      <c r="FE262" s="1"/>
      <c r="FF262" s="12"/>
      <c r="FG262" s="6" t="str">
        <f>+IFERROR(VALUE(RIGHT(Tabla28[[#This Row],[B2B]],6)),"")</f>
        <v/>
      </c>
      <c r="FH262" s="6" t="str">
        <f>+IFERROR(VLOOKUP(FF262,Auxiliar!$A:$C,2,0),"")</f>
        <v/>
      </c>
      <c r="FI262" s="7" t="str">
        <f>+IFERROR(VLOOKUP(FF262,Auxiliar!$A:$C,3,0),"")</f>
        <v/>
      </c>
      <c r="FJ262" s="1"/>
      <c r="FK262" s="12"/>
      <c r="FL262" s="6" t="str">
        <f>+IFERROR(VALUE(RIGHT(Tabla29[[#This Row],[B2B]],6)),"")</f>
        <v/>
      </c>
      <c r="FM262" s="6" t="str">
        <f>+IFERROR(VLOOKUP(FK262,Auxiliar!$A:$C,2,0),"")</f>
        <v/>
      </c>
      <c r="FN262" s="7" t="str">
        <f>+IFERROR(VLOOKUP(FK262,Auxiliar!$A:$C,3,0),"")</f>
        <v/>
      </c>
      <c r="FO262" s="1"/>
      <c r="FP262" s="12"/>
      <c r="FQ262" s="6" t="str">
        <f>+IFERROR(VALUE(RIGHT(Tabla30[[#This Row],[B2B]],6)),"")</f>
        <v/>
      </c>
      <c r="FR262" s="6" t="str">
        <f>+IFERROR(VLOOKUP(FP262,Auxiliar!$A:$C,2,0),"")</f>
        <v/>
      </c>
      <c r="FS262" s="7"/>
      <c r="FT262" s="1"/>
      <c r="FU262" s="12"/>
      <c r="FV262" s="6" t="str">
        <f>+IFERROR(VALUE(RIGHT(Tabla31[[#This Row],[B2B]],6)),"")</f>
        <v/>
      </c>
      <c r="FW262" s="6" t="str">
        <f>+IFERROR(VLOOKUP(FU262,Auxiliar!$A:$C,2,0),"")</f>
        <v/>
      </c>
      <c r="FX262" s="7" t="str">
        <f>+IFERROR(VLOOKUP(FU262,Auxiliar!$A:$C,3,0),"")</f>
        <v/>
      </c>
      <c r="FY262" s="1"/>
      <c r="FZ262" s="12"/>
      <c r="GA262" s="6" t="str">
        <f>+IFERROR(VALUE(RIGHT(Tabla32[[#This Row],[B2B]],6)),"")</f>
        <v/>
      </c>
      <c r="GB262" s="6" t="str">
        <f>+IFERROR(VLOOKUP(FZ262,Auxiliar!$A:$C,2,0),"")</f>
        <v/>
      </c>
      <c r="GC262" s="7" t="str">
        <f>+IFERROR(VLOOKUP(FZ262,Auxiliar!$A:$C,3,0),"")</f>
        <v/>
      </c>
      <c r="GD262" s="1"/>
      <c r="GE262" s="12"/>
      <c r="GF262" s="6" t="str">
        <f>+IFERROR(VALUE(RIGHT(Tabla33[[#This Row],[B2B]],6)),"")</f>
        <v/>
      </c>
      <c r="GG262" s="6" t="str">
        <f>+IFERROR(VLOOKUP(GE262,Auxiliar!$A:$C,2,0),"")</f>
        <v/>
      </c>
      <c r="GH262" s="7" t="str">
        <f>+IFERROR(VLOOKUP(GE262,Auxiliar!$A:$C,3,0),"")</f>
        <v/>
      </c>
    </row>
    <row r="263" spans="1:190" x14ac:dyDescent="0.25">
      <c r="A263" s="1"/>
      <c r="B263" s="1"/>
      <c r="C263" t="str">
        <f>+IFERROR(VALUE(RIGHT(Tabla1[[#This Row],[B2B]],6)),"")</f>
        <v/>
      </c>
      <c r="D263" t="str">
        <f>+IFERROR(VLOOKUP(B263,Auxiliar!$A:$C,2,0),"")</f>
        <v/>
      </c>
      <c r="E263" s="5" t="str">
        <f>+IFERROR(VLOOKUP(B263,Auxiliar!$A:$C,3,0),"")</f>
        <v/>
      </c>
      <c r="S263" s="1">
        <v>3828</v>
      </c>
      <c r="T263" s="1" t="s">
        <v>9</v>
      </c>
      <c r="U263" s="6">
        <f>+IFERROR(VALUE(RIGHT(Tabla4[[#This Row],[B2B]],6)),"")</f>
        <v>3828</v>
      </c>
      <c r="V263" s="6" t="str">
        <f>+IFERROR(VLOOKUP(T263,Auxiliar!$A:$C,2,0),"")</f>
        <v>CORE</v>
      </c>
      <c r="W263" s="7" t="str">
        <f>+IFERROR(VLOOKUP(T263,Auxiliar!$A:$C,3,0),"")</f>
        <v>0b 1% | 2b 5% | 4b 6%</v>
      </c>
      <c r="Y263" s="1">
        <v>11246</v>
      </c>
      <c r="Z263" s="1" t="s">
        <v>10</v>
      </c>
      <c r="AA263" s="6">
        <f>+IFERROR(VALUE(RIGHT(Tabla5[[#This Row],[B2B]],6)),"")</f>
        <v>11246</v>
      </c>
      <c r="AB263" s="6" t="str">
        <f>+IFERROR(VLOOKUP(Z263,Auxiliar!$A:$C,2,0),"")</f>
        <v>CORE</v>
      </c>
      <c r="AC263" s="7" t="str">
        <f>+IFERROR(VLOOKUP(Z263,Auxiliar!$A:$C,3,0),"")</f>
        <v>0b 1% | 3b 4% | 5b 6%</v>
      </c>
      <c r="AK263" s="1">
        <v>3640</v>
      </c>
      <c r="AL263" s="1" t="s">
        <v>30</v>
      </c>
      <c r="AM263" s="6">
        <f>+IFERROR(VALUE(RIGHT(Tabla7[[#This Row],[B2B]],6)),"")</f>
        <v>3640</v>
      </c>
      <c r="AN263" s="6" t="str">
        <f>+IFERROR(VLOOKUP(AL263,Auxiliar!$A:$C,2,0),"")</f>
        <v>LATONES</v>
      </c>
      <c r="AO263" s="7" t="str">
        <f>+IFERROR(VLOOKUP(AL263,Auxiliar!$A:$C,3,0),"")</f>
        <v>1b 4% | 5b 7% | 97b 0%</v>
      </c>
      <c r="AQ263" s="1">
        <v>6208</v>
      </c>
      <c r="AR263" s="1" t="s">
        <v>31</v>
      </c>
      <c r="AS263" s="6">
        <f>+IFERROR(VALUE(RIGHT(Tabla8[[#This Row],[B2B]],6)),"")</f>
        <v>6208</v>
      </c>
      <c r="AT263" s="6" t="str">
        <f>+IFERROR(VLOOKUP(AR263,Auxiliar!$A:$C,2,0),"")</f>
        <v>LATONES</v>
      </c>
      <c r="AU263" s="7" t="str">
        <f>+IFERROR(VLOOKUP(AR263,Auxiliar!$A:$C,3,0),"")</f>
        <v>2b 3% | 4b 5% | 5b 8% | 193 0%</v>
      </c>
      <c r="AW263" s="1"/>
      <c r="AX263" s="1" t="s">
        <v>32</v>
      </c>
      <c r="AY263" s="6" t="str">
        <f>+IFERROR(VALUE(RIGHT(Tabla9[[#This Row],[B2B]],6)),"")</f>
        <v/>
      </c>
      <c r="AZ263" s="6" t="str">
        <f>+IFERROR(VLOOKUP(AX263,Auxiliar!$A:$C,2,0),"")</f>
        <v>LATONES</v>
      </c>
      <c r="BA263" s="7" t="str">
        <f>+IFERROR(VLOOKUP(AX263,Auxiliar!$A:$C,3,0),"")</f>
        <v>2b 3% | 4b 4% | 6b 5% | 10b 8%  | 385b 0%</v>
      </c>
      <c r="BC263" s="1"/>
      <c r="BD263" s="1" t="s">
        <v>33</v>
      </c>
      <c r="BE263" s="6" t="str">
        <f>+IFERROR(VALUE(RIGHT(Tabla10[[#This Row],[B2B]],6)),"")</f>
        <v/>
      </c>
      <c r="BF263" s="6" t="str">
        <f>+IFERROR(VLOOKUP(BD263,Auxiliar!$A:$C,2,0),"")</f>
        <v>LATONES</v>
      </c>
      <c r="BG263" s="7" t="str">
        <f>+IFERROR(VLOOKUP(BD263,Auxiliar!$A:$C,3,0),"")</f>
        <v>6b 4% | 12b 5% | 15b 8% | 385b 0%</v>
      </c>
      <c r="BI263" s="1"/>
      <c r="BJ263" s="1"/>
      <c r="BK263" s="6" t="str">
        <f>+IFERROR(VALUE(RIGHT(Tabla11[[#This Row],[B2B]],6)),"")</f>
        <v/>
      </c>
      <c r="BL263" s="6" t="str">
        <f>+IFERROR(VLOOKUP(BJ263,Auxiliar!$A:$C,2,0),"")</f>
        <v/>
      </c>
      <c r="BM263" s="7" t="str">
        <f>+IFERROR(VLOOKUP(BJ263,Auxiliar!$A:$C,3,0),"")</f>
        <v/>
      </c>
      <c r="BO263" s="1">
        <v>6187</v>
      </c>
      <c r="BP263" s="1" t="s">
        <v>39</v>
      </c>
      <c r="BQ263" s="6">
        <f>+IFERROR(VALUE(RIGHT(Tabla12[[#This Row],[B2B]],6)),"")</f>
        <v>6187</v>
      </c>
      <c r="BR263" s="6" t="str">
        <f>+IFERROR(VLOOKUP(BP263,Auxiliar!$A:$C,2,0),"")</f>
        <v>VALUE LITRO</v>
      </c>
      <c r="BS263" s="7" t="str">
        <f>+IFERROR(VLOOKUP(BP263,Auxiliar!$A:$C,3,0),"")</f>
        <v>1b 12%</v>
      </c>
      <c r="CA263" s="1">
        <v>3111</v>
      </c>
      <c r="CB263" s="1" t="s">
        <v>35</v>
      </c>
      <c r="CC263" s="6">
        <f>+IFERROR(VALUE(RIGHT(Tabla14[[#This Row],[B2B]],6)),"")</f>
        <v>3111</v>
      </c>
      <c r="CD263" s="6" t="str">
        <f>+IFERROR(VLOOKUP(CB263,Auxiliar!$A:$C,2,0),"")</f>
        <v>Corona 710cc</v>
      </c>
      <c r="CE263" s="7" t="str">
        <f>+IFERROR(VLOOKUP(CB263,Auxiliar!$A:$C,3,0),"")</f>
        <v>1b 10% | 85b 0%</v>
      </c>
      <c r="CG263" s="1"/>
      <c r="CH263" s="1"/>
      <c r="CI263" s="6" t="str">
        <f>+IFERROR(VALUE(RIGHT(Tabla15[[#This Row],[B2B]],6)),"")</f>
        <v/>
      </c>
      <c r="CJ263" s="6" t="str">
        <f>+IFERROR(VLOOKUP(CH263,Auxiliar!$A:$C,2,0),"")</f>
        <v/>
      </c>
      <c r="CK263" s="7" t="str">
        <f>+IFERROR(VLOOKUP(CH263,Auxiliar!$A:$C,3,0),"")</f>
        <v/>
      </c>
      <c r="CM263" s="1">
        <v>3029</v>
      </c>
      <c r="CN263" s="1" t="s">
        <v>20</v>
      </c>
      <c r="CO263" s="6">
        <v>3029</v>
      </c>
      <c r="CP263" s="6" t="s">
        <v>20</v>
      </c>
      <c r="CQ263" s="7" t="s">
        <v>21</v>
      </c>
      <c r="CS263" s="1"/>
      <c r="CT263" s="1"/>
      <c r="CU263" s="6" t="str">
        <f>+IFERROR(VALUE(RIGHT(Tabla17[[#This Row],[B2B]],6)),"")</f>
        <v/>
      </c>
      <c r="CV263" s="6" t="str">
        <f>+IFERROR(VLOOKUP(CT263,Auxiliar!$A:$C,2,0),"")</f>
        <v/>
      </c>
      <c r="CW263" s="7" t="str">
        <f>+IFERROR(VLOOKUP(CT263,Auxiliar!$A:$C,3,0),"")</f>
        <v/>
      </c>
      <c r="CY263" s="1">
        <v>3029</v>
      </c>
      <c r="CZ263" s="1" t="s">
        <v>16</v>
      </c>
      <c r="DA263" s="6">
        <f>+IFERROR(VALUE(RIGHT(Tabla18[[#This Row],[B2B]],6)),"")</f>
        <v>3029</v>
      </c>
      <c r="DB263" s="6" t="str">
        <f>+IFERROR(VLOOKUP(CZ263,Auxiliar!$A:$C,2,0),"")</f>
        <v>PREMIUM</v>
      </c>
      <c r="DC263" s="7" t="str">
        <f>+IFERROR(VLOOKUP(CZ263,Auxiliar!$A:$C,3,0),"")</f>
        <v>0b 0% | 2b 2% | 5b 3,5% | 10b 5%</v>
      </c>
      <c r="DE263" s="1">
        <v>3029</v>
      </c>
      <c r="DF263" s="1" t="s">
        <v>19</v>
      </c>
      <c r="DG263" s="6">
        <f>+IFERROR(VALUE(RIGHT(Tabla19[[#This Row],[B2B]],6)),"")</f>
        <v>3029</v>
      </c>
      <c r="DH263" s="6" t="str">
        <f>+IFERROR(VLOOKUP(DF263,Auxiliar!$A:$C,2,0),"")</f>
        <v>MICHELOB</v>
      </c>
      <c r="DI263" s="7" t="str">
        <f>+IFERROR(VLOOKUP(DF263,Auxiliar!$A:$C,3,0),"")</f>
        <v>1b 7% | 3b 22% | 8b 27%</v>
      </c>
      <c r="DK263" s="1"/>
      <c r="DL263" s="1"/>
      <c r="DM263" s="6" t="str">
        <f>+IFERROR(VALUE(RIGHT(Tabla20[[#This Row],[B2B]],6)),"")</f>
        <v/>
      </c>
      <c r="DN263" s="6" t="str">
        <f>+IFERROR(VLOOKUP(DL263,Auxiliar!$A:$C,2,0),"")</f>
        <v/>
      </c>
      <c r="DO263" s="7" t="str">
        <f>+IFERROR(VLOOKUP(DL263,Auxiliar!$A:$C,3,0),"")</f>
        <v/>
      </c>
      <c r="DQ263" s="1">
        <v>3030</v>
      </c>
      <c r="DR263" s="12" t="s">
        <v>24</v>
      </c>
      <c r="DS263" s="6">
        <f>+IFERROR(VALUE(RIGHT(Tabla21[[#This Row],[B2B]],6)),"")</f>
        <v>3030</v>
      </c>
      <c r="DT263" s="6" t="str">
        <f>+IFERROR(VLOOKUP(DR263,Auxiliar!$A:$C,2,0),"")</f>
        <v>CORONA PORRON</v>
      </c>
      <c r="DU263" s="7" t="str">
        <f>+IFERROR(VLOOKUP(DR263,Auxiliar!$A:$C,3,0),"")</f>
        <v>1b 5% | 20b 0%</v>
      </c>
      <c r="DW263" s="1">
        <v>5216</v>
      </c>
      <c r="DX263" s="12" t="s">
        <v>43</v>
      </c>
      <c r="DY263" s="6">
        <f>+IFERROR(VALUE(RIGHT(Tabla22[[#This Row],[B2B]],6)),"")</f>
        <v>5216</v>
      </c>
      <c r="DZ263" s="6" t="str">
        <f>+IFERROR(VLOOKUP(DX263,Auxiliar!$A:$C,2,0),"")</f>
        <v xml:space="preserve">VALUE LATA </v>
      </c>
      <c r="EA263" s="7" t="str">
        <f>+IFERROR(VLOOKUP(DX263,Auxiliar!$A:$C,3,0),"")</f>
        <v>1b 15% | 100b 18%</v>
      </c>
      <c r="EC263" s="1">
        <v>6186</v>
      </c>
      <c r="ED263" s="12" t="s">
        <v>47</v>
      </c>
      <c r="EE263" s="6">
        <f>+IFERROR(VALUE(RIGHT(Tabla23[[#This Row],[B2B]],6)),"")</f>
        <v>6186</v>
      </c>
      <c r="EF263" s="6" t="str">
        <f>+IFERROR(VLOOKUP(ED263,Auxiliar!$A:$C,2,0),"")</f>
        <v>VALUE LATON</v>
      </c>
      <c r="EG263" s="7" t="str">
        <f>+IFERROR(VLOOKUP(ED263,Auxiliar!$A:$C,3,0),"")</f>
        <v>1b 10% | 5b 15% | 192b 0%</v>
      </c>
      <c r="EI263" s="1"/>
      <c r="EJ263" s="12"/>
      <c r="EK263" s="6" t="str">
        <f>+IFERROR(VALUE(RIGHT(Tabla24[[#This Row],[B2B]],6)),"")</f>
        <v/>
      </c>
      <c r="EL263" s="6" t="str">
        <f>+IFERROR(VLOOKUP(EJ263,Auxiliar!$A:$C,2,0),"")</f>
        <v/>
      </c>
      <c r="EM263" s="7" t="str">
        <f>+IFERROR(VLOOKUP(EJ263,Auxiliar!$A:$C,3,0),"")</f>
        <v/>
      </c>
      <c r="EO263" s="1"/>
      <c r="EP263" s="12"/>
      <c r="EQ263" s="6" t="str">
        <f>+IFERROR(VALUE(RIGHT(Tabla25[[#This Row],[B2B]],6)),"")</f>
        <v/>
      </c>
      <c r="ER263" s="6" t="str">
        <f>+IFERROR(VLOOKUP(EP263,Auxiliar!$A:$C,2,0),"")</f>
        <v/>
      </c>
      <c r="ES263" s="7" t="str">
        <f>+IFERROR(VLOOKUP(EP263,Auxiliar!$A:$C,3,0),"")</f>
        <v/>
      </c>
      <c r="EU263" s="1"/>
      <c r="EV263" s="12"/>
      <c r="EW263" s="6" t="str">
        <f>+IFERROR(VALUE(RIGHT(Tabla26[[#This Row],[B2B]],6)),"")</f>
        <v/>
      </c>
      <c r="EX263" s="6" t="str">
        <f>+IFERROR(VLOOKUP(EV263,Auxiliar!$A:$C,2,0),"")</f>
        <v/>
      </c>
      <c r="EY263" s="7" t="str">
        <f>+IFERROR(VLOOKUP(EV263,Auxiliar!$A:$C,3,0),"")</f>
        <v/>
      </c>
      <c r="EZ263" s="1"/>
      <c r="FA263" s="12"/>
      <c r="FB263" s="6" t="str">
        <f>+IFERROR(VALUE(RIGHT(Tabla27[[#This Row],[B2B]],6)),"")</f>
        <v/>
      </c>
      <c r="FC263" s="6" t="str">
        <f>+IFERROR(VLOOKUP(FA263,Auxiliar!$A:$C,2,0),"")</f>
        <v/>
      </c>
      <c r="FD263" s="7" t="str">
        <f>+IFERROR(VLOOKUP(FA263,Auxiliar!$A:$C,3,0),"")</f>
        <v/>
      </c>
      <c r="FE263" s="1"/>
      <c r="FF263" s="12"/>
      <c r="FG263" s="6" t="str">
        <f>+IFERROR(VALUE(RIGHT(Tabla28[[#This Row],[B2B]],6)),"")</f>
        <v/>
      </c>
      <c r="FH263" s="6" t="str">
        <f>+IFERROR(VLOOKUP(FF263,Auxiliar!$A:$C,2,0),"")</f>
        <v/>
      </c>
      <c r="FI263" s="7" t="str">
        <f>+IFERROR(VLOOKUP(FF263,Auxiliar!$A:$C,3,0),"")</f>
        <v/>
      </c>
      <c r="FJ263" s="1"/>
      <c r="FK263" s="12"/>
      <c r="FL263" s="6" t="str">
        <f>+IFERROR(VALUE(RIGHT(Tabla29[[#This Row],[B2B]],6)),"")</f>
        <v/>
      </c>
      <c r="FM263" s="6" t="str">
        <f>+IFERROR(VLOOKUP(FK263,Auxiliar!$A:$C,2,0),"")</f>
        <v/>
      </c>
      <c r="FN263" s="7" t="str">
        <f>+IFERROR(VLOOKUP(FK263,Auxiliar!$A:$C,3,0),"")</f>
        <v/>
      </c>
      <c r="FO263" s="1"/>
      <c r="FP263" s="12"/>
      <c r="FQ263" s="6" t="str">
        <f>+IFERROR(VALUE(RIGHT(Tabla30[[#This Row],[B2B]],6)),"")</f>
        <v/>
      </c>
      <c r="FR263" s="6" t="str">
        <f>+IFERROR(VLOOKUP(FP263,Auxiliar!$A:$C,2,0),"")</f>
        <v/>
      </c>
      <c r="FS263" s="7"/>
      <c r="FT263" s="1"/>
      <c r="FU263" s="12"/>
      <c r="FV263" s="6" t="str">
        <f>+IFERROR(VALUE(RIGHT(Tabla31[[#This Row],[B2B]],6)),"")</f>
        <v/>
      </c>
      <c r="FW263" s="6" t="str">
        <f>+IFERROR(VLOOKUP(FU263,Auxiliar!$A:$C,2,0),"")</f>
        <v/>
      </c>
      <c r="FX263" s="7" t="str">
        <f>+IFERROR(VLOOKUP(FU263,Auxiliar!$A:$C,3,0),"")</f>
        <v/>
      </c>
      <c r="FY263" s="1"/>
      <c r="FZ263" s="12"/>
      <c r="GA263" s="6" t="str">
        <f>+IFERROR(VALUE(RIGHT(Tabla32[[#This Row],[B2B]],6)),"")</f>
        <v/>
      </c>
      <c r="GB263" s="6" t="str">
        <f>+IFERROR(VLOOKUP(FZ263,Auxiliar!$A:$C,2,0),"")</f>
        <v/>
      </c>
      <c r="GC263" s="7" t="str">
        <f>+IFERROR(VLOOKUP(FZ263,Auxiliar!$A:$C,3,0),"")</f>
        <v/>
      </c>
      <c r="GD263" s="1"/>
      <c r="GE263" s="12"/>
      <c r="GF263" s="6" t="str">
        <f>+IFERROR(VALUE(RIGHT(Tabla33[[#This Row],[B2B]],6)),"")</f>
        <v/>
      </c>
      <c r="GG263" s="6" t="str">
        <f>+IFERROR(VLOOKUP(GE263,Auxiliar!$A:$C,2,0),"")</f>
        <v/>
      </c>
      <c r="GH263" s="7" t="str">
        <f>+IFERROR(VLOOKUP(GE263,Auxiliar!$A:$C,3,0),"")</f>
        <v/>
      </c>
    </row>
    <row r="264" spans="1:190" x14ac:dyDescent="0.25">
      <c r="A264" s="1"/>
      <c r="B264" s="1"/>
      <c r="C264" t="str">
        <f>+IFERROR(VALUE(RIGHT(Tabla1[[#This Row],[B2B]],6)),"")</f>
        <v/>
      </c>
      <c r="D264" t="str">
        <f>+IFERROR(VLOOKUP(B264,Auxiliar!$A:$C,2,0),"")</f>
        <v/>
      </c>
      <c r="E264" s="5" t="str">
        <f>+IFERROR(VLOOKUP(B264,Auxiliar!$A:$C,3,0),"")</f>
        <v/>
      </c>
      <c r="S264" s="1">
        <v>3835</v>
      </c>
      <c r="T264" s="1" t="s">
        <v>9</v>
      </c>
      <c r="U264" s="6">
        <f>+IFERROR(VALUE(RIGHT(Tabla4[[#This Row],[B2B]],6)),"")</f>
        <v>3835</v>
      </c>
      <c r="V264" s="6" t="str">
        <f>+IFERROR(VLOOKUP(T264,Auxiliar!$A:$C,2,0),"")</f>
        <v>CORE</v>
      </c>
      <c r="W264" s="7" t="str">
        <f>+IFERROR(VLOOKUP(T264,Auxiliar!$A:$C,3,0),"")</f>
        <v>0b 1% | 2b 5% | 4b 6%</v>
      </c>
      <c r="Y264" s="1">
        <v>11309</v>
      </c>
      <c r="Z264" s="1" t="s">
        <v>10</v>
      </c>
      <c r="AA264" s="6">
        <f>+IFERROR(VALUE(RIGHT(Tabla5[[#This Row],[B2B]],6)),"")</f>
        <v>11309</v>
      </c>
      <c r="AB264" s="6" t="str">
        <f>+IFERROR(VLOOKUP(Z264,Auxiliar!$A:$C,2,0),"")</f>
        <v>CORE</v>
      </c>
      <c r="AC264" s="7" t="str">
        <f>+IFERROR(VLOOKUP(Z264,Auxiliar!$A:$C,3,0),"")</f>
        <v>0b 1% | 3b 4% | 5b 6%</v>
      </c>
      <c r="AK264" s="1">
        <v>3648</v>
      </c>
      <c r="AL264" s="1" t="s">
        <v>30</v>
      </c>
      <c r="AM264" s="6">
        <f>+IFERROR(VALUE(RIGHT(Tabla7[[#This Row],[B2B]],6)),"")</f>
        <v>3648</v>
      </c>
      <c r="AN264" s="6" t="str">
        <f>+IFERROR(VLOOKUP(AL264,Auxiliar!$A:$C,2,0),"")</f>
        <v>LATONES</v>
      </c>
      <c r="AO264" s="7" t="str">
        <f>+IFERROR(VLOOKUP(AL264,Auxiliar!$A:$C,3,0),"")</f>
        <v>1b 4% | 5b 7% | 97b 0%</v>
      </c>
      <c r="AQ264" s="1">
        <v>6227</v>
      </c>
      <c r="AR264" s="1" t="s">
        <v>31</v>
      </c>
      <c r="AS264" s="6">
        <f>+IFERROR(VALUE(RIGHT(Tabla8[[#This Row],[B2B]],6)),"")</f>
        <v>6227</v>
      </c>
      <c r="AT264" s="6" t="str">
        <f>+IFERROR(VLOOKUP(AR264,Auxiliar!$A:$C,2,0),"")</f>
        <v>LATONES</v>
      </c>
      <c r="AU264" s="7" t="str">
        <f>+IFERROR(VLOOKUP(AR264,Auxiliar!$A:$C,3,0),"")</f>
        <v>2b 3% | 4b 5% | 5b 8% | 193 0%</v>
      </c>
      <c r="AW264" s="1"/>
      <c r="AX264" s="1" t="s">
        <v>32</v>
      </c>
      <c r="AY264" s="6" t="str">
        <f>+IFERROR(VALUE(RIGHT(Tabla9[[#This Row],[B2B]],6)),"")</f>
        <v/>
      </c>
      <c r="AZ264" s="6" t="str">
        <f>+IFERROR(VLOOKUP(AX264,Auxiliar!$A:$C,2,0),"")</f>
        <v>LATONES</v>
      </c>
      <c r="BA264" s="7" t="str">
        <f>+IFERROR(VLOOKUP(AX264,Auxiliar!$A:$C,3,0),"")</f>
        <v>2b 3% | 4b 4% | 6b 5% | 10b 8%  | 385b 0%</v>
      </c>
      <c r="BC264" s="1"/>
      <c r="BD264" s="1" t="s">
        <v>33</v>
      </c>
      <c r="BE264" s="6" t="str">
        <f>+IFERROR(VALUE(RIGHT(Tabla10[[#This Row],[B2B]],6)),"")</f>
        <v/>
      </c>
      <c r="BF264" s="6" t="str">
        <f>+IFERROR(VLOOKUP(BD264,Auxiliar!$A:$C,2,0),"")</f>
        <v>LATONES</v>
      </c>
      <c r="BG264" s="7" t="str">
        <f>+IFERROR(VLOOKUP(BD264,Auxiliar!$A:$C,3,0),"")</f>
        <v>6b 4% | 12b 5% | 15b 8% | 385b 0%</v>
      </c>
      <c r="BI264" s="1"/>
      <c r="BJ264" s="1"/>
      <c r="BK264" s="6" t="str">
        <f>+IFERROR(VALUE(RIGHT(Tabla11[[#This Row],[B2B]],6)),"")</f>
        <v/>
      </c>
      <c r="BL264" s="6" t="str">
        <f>+IFERROR(VLOOKUP(BJ264,Auxiliar!$A:$C,2,0),"")</f>
        <v/>
      </c>
      <c r="BM264" s="7" t="str">
        <f>+IFERROR(VLOOKUP(BJ264,Auxiliar!$A:$C,3,0),"")</f>
        <v/>
      </c>
      <c r="BO264" s="1">
        <v>6188</v>
      </c>
      <c r="BP264" s="1" t="s">
        <v>39</v>
      </c>
      <c r="BQ264" s="6">
        <f>+IFERROR(VALUE(RIGHT(Tabla12[[#This Row],[B2B]],6)),"")</f>
        <v>6188</v>
      </c>
      <c r="BR264" s="6" t="str">
        <f>+IFERROR(VLOOKUP(BP264,Auxiliar!$A:$C,2,0),"")</f>
        <v>VALUE LITRO</v>
      </c>
      <c r="BS264" s="7" t="str">
        <f>+IFERROR(VLOOKUP(BP264,Auxiliar!$A:$C,3,0),"")</f>
        <v>1b 12%</v>
      </c>
      <c r="CA264" s="1">
        <v>3113</v>
      </c>
      <c r="CB264" s="1" t="s">
        <v>35</v>
      </c>
      <c r="CC264" s="6">
        <f>+IFERROR(VALUE(RIGHT(Tabla14[[#This Row],[B2B]],6)),"")</f>
        <v>3113</v>
      </c>
      <c r="CD264" s="6" t="str">
        <f>+IFERROR(VLOOKUP(CB264,Auxiliar!$A:$C,2,0),"")</f>
        <v>Corona 710cc</v>
      </c>
      <c r="CE264" s="7" t="str">
        <f>+IFERROR(VLOOKUP(CB264,Auxiliar!$A:$C,3,0),"")</f>
        <v>1b 10% | 85b 0%</v>
      </c>
      <c r="CG264" s="1"/>
      <c r="CH264" s="1"/>
      <c r="CI264" s="6" t="str">
        <f>+IFERROR(VALUE(RIGHT(Tabla15[[#This Row],[B2B]],6)),"")</f>
        <v/>
      </c>
      <c r="CJ264" s="6" t="str">
        <f>+IFERROR(VLOOKUP(CH264,Auxiliar!$A:$C,2,0),"")</f>
        <v/>
      </c>
      <c r="CK264" s="7" t="str">
        <f>+IFERROR(VLOOKUP(CH264,Auxiliar!$A:$C,3,0),"")</f>
        <v/>
      </c>
      <c r="CM264" s="1">
        <v>3030</v>
      </c>
      <c r="CN264" s="1" t="s">
        <v>20</v>
      </c>
      <c r="CO264" s="6">
        <v>3030</v>
      </c>
      <c r="CP264" s="6" t="s">
        <v>20</v>
      </c>
      <c r="CQ264" s="7" t="s">
        <v>21</v>
      </c>
      <c r="CS264" s="1"/>
      <c r="CT264" s="1"/>
      <c r="CU264" s="6" t="str">
        <f>+IFERROR(VALUE(RIGHT(Tabla17[[#This Row],[B2B]],6)),"")</f>
        <v/>
      </c>
      <c r="CV264" s="6" t="str">
        <f>+IFERROR(VLOOKUP(CT264,Auxiliar!$A:$C,2,0),"")</f>
        <v/>
      </c>
      <c r="CW264" s="7" t="str">
        <f>+IFERROR(VLOOKUP(CT264,Auxiliar!$A:$C,3,0),"")</f>
        <v/>
      </c>
      <c r="CY264" s="1">
        <v>3030</v>
      </c>
      <c r="CZ264" s="1" t="s">
        <v>16</v>
      </c>
      <c r="DA264" s="6">
        <f>+IFERROR(VALUE(RIGHT(Tabla18[[#This Row],[B2B]],6)),"")</f>
        <v>3030</v>
      </c>
      <c r="DB264" s="6" t="str">
        <f>+IFERROR(VLOOKUP(CZ264,Auxiliar!$A:$C,2,0),"")</f>
        <v>PREMIUM</v>
      </c>
      <c r="DC264" s="7" t="str">
        <f>+IFERROR(VLOOKUP(CZ264,Auxiliar!$A:$C,3,0),"")</f>
        <v>0b 0% | 2b 2% | 5b 3,5% | 10b 5%</v>
      </c>
      <c r="DE264" s="1">
        <v>3030</v>
      </c>
      <c r="DF264" s="1" t="s">
        <v>19</v>
      </c>
      <c r="DG264" s="6">
        <f>+IFERROR(VALUE(RIGHT(Tabla19[[#This Row],[B2B]],6)),"")</f>
        <v>3030</v>
      </c>
      <c r="DH264" s="6" t="str">
        <f>+IFERROR(VLOOKUP(DF264,Auxiliar!$A:$C,2,0),"")</f>
        <v>MICHELOB</v>
      </c>
      <c r="DI264" s="7" t="str">
        <f>+IFERROR(VLOOKUP(DF264,Auxiliar!$A:$C,3,0),"")</f>
        <v>1b 7% | 3b 22% | 8b 27%</v>
      </c>
      <c r="DK264" s="1"/>
      <c r="DL264" s="1"/>
      <c r="DM264" s="6" t="str">
        <f>+IFERROR(VALUE(RIGHT(Tabla20[[#This Row],[B2B]],6)),"")</f>
        <v/>
      </c>
      <c r="DN264" s="6" t="str">
        <f>+IFERROR(VLOOKUP(DL264,Auxiliar!$A:$C,2,0),"")</f>
        <v/>
      </c>
      <c r="DO264" s="7" t="str">
        <f>+IFERROR(VLOOKUP(DL264,Auxiliar!$A:$C,3,0),"")</f>
        <v/>
      </c>
      <c r="DQ264" s="1">
        <v>3032</v>
      </c>
      <c r="DR264" s="12" t="s">
        <v>24</v>
      </c>
      <c r="DS264" s="6">
        <f>+IFERROR(VALUE(RIGHT(Tabla21[[#This Row],[B2B]],6)),"")</f>
        <v>3032</v>
      </c>
      <c r="DT264" s="6" t="str">
        <f>+IFERROR(VLOOKUP(DR264,Auxiliar!$A:$C,2,0),"")</f>
        <v>CORONA PORRON</v>
      </c>
      <c r="DU264" s="7" t="str">
        <f>+IFERROR(VLOOKUP(DR264,Auxiliar!$A:$C,3,0),"")</f>
        <v>1b 5% | 20b 0%</v>
      </c>
      <c r="DW264" s="1">
        <v>6192</v>
      </c>
      <c r="DX264" s="12" t="s">
        <v>43</v>
      </c>
      <c r="DY264" s="6">
        <f>+IFERROR(VALUE(RIGHT(Tabla22[[#This Row],[B2B]],6)),"")</f>
        <v>6192</v>
      </c>
      <c r="DZ264" s="6" t="str">
        <f>+IFERROR(VLOOKUP(DX264,Auxiliar!$A:$C,2,0),"")</f>
        <v xml:space="preserve">VALUE LATA </v>
      </c>
      <c r="EA264" s="7" t="str">
        <f>+IFERROR(VLOOKUP(DX264,Auxiliar!$A:$C,3,0),"")</f>
        <v>1b 15% | 100b 18%</v>
      </c>
      <c r="EC264" s="1">
        <v>6187</v>
      </c>
      <c r="ED264" s="12" t="s">
        <v>47</v>
      </c>
      <c r="EE264" s="6">
        <f>+IFERROR(VALUE(RIGHT(Tabla23[[#This Row],[B2B]],6)),"")</f>
        <v>6187</v>
      </c>
      <c r="EF264" s="6" t="str">
        <f>+IFERROR(VLOOKUP(ED264,Auxiliar!$A:$C,2,0),"")</f>
        <v>VALUE LATON</v>
      </c>
      <c r="EG264" s="7" t="str">
        <f>+IFERROR(VLOOKUP(ED264,Auxiliar!$A:$C,3,0),"")</f>
        <v>1b 10% | 5b 15% | 192b 0%</v>
      </c>
      <c r="EI264" s="1"/>
      <c r="EJ264" s="12"/>
      <c r="EK264" s="6" t="str">
        <f>+IFERROR(VALUE(RIGHT(Tabla24[[#This Row],[B2B]],6)),"")</f>
        <v/>
      </c>
      <c r="EL264" s="6" t="str">
        <f>+IFERROR(VLOOKUP(EJ264,Auxiliar!$A:$C,2,0),"")</f>
        <v/>
      </c>
      <c r="EM264" s="7" t="str">
        <f>+IFERROR(VLOOKUP(EJ264,Auxiliar!$A:$C,3,0),"")</f>
        <v/>
      </c>
      <c r="EO264" s="1"/>
      <c r="EP264" s="12"/>
      <c r="EQ264" s="6" t="str">
        <f>+IFERROR(VALUE(RIGHT(Tabla25[[#This Row],[B2B]],6)),"")</f>
        <v/>
      </c>
      <c r="ER264" s="6" t="str">
        <f>+IFERROR(VLOOKUP(EP264,Auxiliar!$A:$C,2,0),"")</f>
        <v/>
      </c>
      <c r="ES264" s="7" t="str">
        <f>+IFERROR(VLOOKUP(EP264,Auxiliar!$A:$C,3,0),"")</f>
        <v/>
      </c>
      <c r="EU264" s="1"/>
      <c r="EV264" s="12"/>
      <c r="EW264" s="6" t="str">
        <f>+IFERROR(VALUE(RIGHT(Tabla26[[#This Row],[B2B]],6)),"")</f>
        <v/>
      </c>
      <c r="EX264" s="6" t="str">
        <f>+IFERROR(VLOOKUP(EV264,Auxiliar!$A:$C,2,0),"")</f>
        <v/>
      </c>
      <c r="EY264" s="7" t="str">
        <f>+IFERROR(VLOOKUP(EV264,Auxiliar!$A:$C,3,0),"")</f>
        <v/>
      </c>
      <c r="EZ264" s="1"/>
      <c r="FA264" s="12"/>
      <c r="FB264" s="6" t="str">
        <f>+IFERROR(VALUE(RIGHT(Tabla27[[#This Row],[B2B]],6)),"")</f>
        <v/>
      </c>
      <c r="FC264" s="6" t="str">
        <f>+IFERROR(VLOOKUP(FA264,Auxiliar!$A:$C,2,0),"")</f>
        <v/>
      </c>
      <c r="FD264" s="7" t="str">
        <f>+IFERROR(VLOOKUP(FA264,Auxiliar!$A:$C,3,0),"")</f>
        <v/>
      </c>
      <c r="FE264" s="1"/>
      <c r="FF264" s="12"/>
      <c r="FG264" s="6" t="str">
        <f>+IFERROR(VALUE(RIGHT(Tabla28[[#This Row],[B2B]],6)),"")</f>
        <v/>
      </c>
      <c r="FH264" s="6" t="str">
        <f>+IFERROR(VLOOKUP(FF264,Auxiliar!$A:$C,2,0),"")</f>
        <v/>
      </c>
      <c r="FI264" s="7" t="str">
        <f>+IFERROR(VLOOKUP(FF264,Auxiliar!$A:$C,3,0),"")</f>
        <v/>
      </c>
      <c r="FJ264" s="1"/>
      <c r="FK264" s="12"/>
      <c r="FL264" s="6" t="str">
        <f>+IFERROR(VALUE(RIGHT(Tabla29[[#This Row],[B2B]],6)),"")</f>
        <v/>
      </c>
      <c r="FM264" s="6" t="str">
        <f>+IFERROR(VLOOKUP(FK264,Auxiliar!$A:$C,2,0),"")</f>
        <v/>
      </c>
      <c r="FN264" s="7" t="str">
        <f>+IFERROR(VLOOKUP(FK264,Auxiliar!$A:$C,3,0),"")</f>
        <v/>
      </c>
      <c r="FO264" s="1"/>
      <c r="FP264" s="12"/>
      <c r="FQ264" s="6" t="str">
        <f>+IFERROR(VALUE(RIGHT(Tabla30[[#This Row],[B2B]],6)),"")</f>
        <v/>
      </c>
      <c r="FR264" s="6" t="str">
        <f>+IFERROR(VLOOKUP(FP264,Auxiliar!$A:$C,2,0),"")</f>
        <v/>
      </c>
      <c r="FS264" s="7"/>
      <c r="FT264" s="1"/>
      <c r="FU264" s="12"/>
      <c r="FV264" s="6" t="str">
        <f>+IFERROR(VALUE(RIGHT(Tabla31[[#This Row],[B2B]],6)),"")</f>
        <v/>
      </c>
      <c r="FW264" s="6" t="str">
        <f>+IFERROR(VLOOKUP(FU264,Auxiliar!$A:$C,2,0),"")</f>
        <v/>
      </c>
      <c r="FX264" s="7" t="str">
        <f>+IFERROR(VLOOKUP(FU264,Auxiliar!$A:$C,3,0),"")</f>
        <v/>
      </c>
      <c r="FY264" s="1"/>
      <c r="FZ264" s="12"/>
      <c r="GA264" s="6" t="str">
        <f>+IFERROR(VALUE(RIGHT(Tabla32[[#This Row],[B2B]],6)),"")</f>
        <v/>
      </c>
      <c r="GB264" s="6" t="str">
        <f>+IFERROR(VLOOKUP(FZ264,Auxiliar!$A:$C,2,0),"")</f>
        <v/>
      </c>
      <c r="GC264" s="7" t="str">
        <f>+IFERROR(VLOOKUP(FZ264,Auxiliar!$A:$C,3,0),"")</f>
        <v/>
      </c>
      <c r="GD264" s="1"/>
      <c r="GE264" s="12"/>
      <c r="GF264" s="6" t="str">
        <f>+IFERROR(VALUE(RIGHT(Tabla33[[#This Row],[B2B]],6)),"")</f>
        <v/>
      </c>
      <c r="GG264" s="6" t="str">
        <f>+IFERROR(VLOOKUP(GE264,Auxiliar!$A:$C,2,0),"")</f>
        <v/>
      </c>
      <c r="GH264" s="7" t="str">
        <f>+IFERROR(VLOOKUP(GE264,Auxiliar!$A:$C,3,0),"")</f>
        <v/>
      </c>
    </row>
    <row r="265" spans="1:190" x14ac:dyDescent="0.25">
      <c r="A265" s="1"/>
      <c r="B265" s="1"/>
      <c r="C265" t="str">
        <f>+IFERROR(VALUE(RIGHT(Tabla1[[#This Row],[B2B]],6)),"")</f>
        <v/>
      </c>
      <c r="D265" t="str">
        <f>+IFERROR(VLOOKUP(B265,Auxiliar!$A:$C,2,0),"")</f>
        <v/>
      </c>
      <c r="E265" s="5" t="str">
        <f>+IFERROR(VLOOKUP(B265,Auxiliar!$A:$C,3,0),"")</f>
        <v/>
      </c>
      <c r="S265" s="1">
        <v>3843</v>
      </c>
      <c r="T265" s="1" t="s">
        <v>9</v>
      </c>
      <c r="U265" s="6">
        <f>+IFERROR(VALUE(RIGHT(Tabla4[[#This Row],[B2B]],6)),"")</f>
        <v>3843</v>
      </c>
      <c r="V265" s="6" t="str">
        <f>+IFERROR(VLOOKUP(T265,Auxiliar!$A:$C,2,0),"")</f>
        <v>CORE</v>
      </c>
      <c r="W265" s="7" t="str">
        <f>+IFERROR(VLOOKUP(T265,Auxiliar!$A:$C,3,0),"")</f>
        <v>0b 1% | 2b 5% | 4b 6%</v>
      </c>
      <c r="Y265" s="1">
        <v>11360</v>
      </c>
      <c r="Z265" s="1" t="s">
        <v>10</v>
      </c>
      <c r="AA265" s="6">
        <f>+IFERROR(VALUE(RIGHT(Tabla5[[#This Row],[B2B]],6)),"")</f>
        <v>11360</v>
      </c>
      <c r="AB265" s="6" t="str">
        <f>+IFERROR(VLOOKUP(Z265,Auxiliar!$A:$C,2,0),"")</f>
        <v>CORE</v>
      </c>
      <c r="AC265" s="7" t="str">
        <f>+IFERROR(VLOOKUP(Z265,Auxiliar!$A:$C,3,0),"")</f>
        <v>0b 1% | 3b 4% | 5b 6%</v>
      </c>
      <c r="AK265" s="1">
        <v>3650</v>
      </c>
      <c r="AL265" s="1" t="s">
        <v>30</v>
      </c>
      <c r="AM265" s="6">
        <f>+IFERROR(VALUE(RIGHT(Tabla7[[#This Row],[B2B]],6)),"")</f>
        <v>3650</v>
      </c>
      <c r="AN265" s="6" t="str">
        <f>+IFERROR(VLOOKUP(AL265,Auxiliar!$A:$C,2,0),"")</f>
        <v>LATONES</v>
      </c>
      <c r="AO265" s="7" t="str">
        <f>+IFERROR(VLOOKUP(AL265,Auxiliar!$A:$C,3,0),"")</f>
        <v>1b 4% | 5b 7% | 97b 0%</v>
      </c>
      <c r="AQ265" s="1">
        <v>6230</v>
      </c>
      <c r="AR265" s="1" t="s">
        <v>31</v>
      </c>
      <c r="AS265" s="6">
        <f>+IFERROR(VALUE(RIGHT(Tabla8[[#This Row],[B2B]],6)),"")</f>
        <v>6230</v>
      </c>
      <c r="AT265" s="6" t="str">
        <f>+IFERROR(VLOOKUP(AR265,Auxiliar!$A:$C,2,0),"")</f>
        <v>LATONES</v>
      </c>
      <c r="AU265" s="7" t="str">
        <f>+IFERROR(VLOOKUP(AR265,Auxiliar!$A:$C,3,0),"")</f>
        <v>2b 3% | 4b 5% | 5b 8% | 193 0%</v>
      </c>
      <c r="AW265" s="1"/>
      <c r="AX265" s="1" t="s">
        <v>32</v>
      </c>
      <c r="AY265" s="6" t="str">
        <f>+IFERROR(VALUE(RIGHT(Tabla9[[#This Row],[B2B]],6)),"")</f>
        <v/>
      </c>
      <c r="AZ265" s="6" t="str">
        <f>+IFERROR(VLOOKUP(AX265,Auxiliar!$A:$C,2,0),"")</f>
        <v>LATONES</v>
      </c>
      <c r="BA265" s="7" t="str">
        <f>+IFERROR(VLOOKUP(AX265,Auxiliar!$A:$C,3,0),"")</f>
        <v>2b 3% | 4b 4% | 6b 5% | 10b 8%  | 385b 0%</v>
      </c>
      <c r="BC265" s="1"/>
      <c r="BD265" s="1" t="s">
        <v>33</v>
      </c>
      <c r="BE265" s="6" t="str">
        <f>+IFERROR(VALUE(RIGHT(Tabla10[[#This Row],[B2B]],6)),"")</f>
        <v/>
      </c>
      <c r="BF265" s="6" t="str">
        <f>+IFERROR(VLOOKUP(BD265,Auxiliar!$A:$C,2,0),"")</f>
        <v>LATONES</v>
      </c>
      <c r="BG265" s="7" t="str">
        <f>+IFERROR(VLOOKUP(BD265,Auxiliar!$A:$C,3,0),"")</f>
        <v>6b 4% | 12b 5% | 15b 8% | 385b 0%</v>
      </c>
      <c r="BI265" s="1"/>
      <c r="BJ265" s="1"/>
      <c r="BK265" s="6" t="str">
        <f>+IFERROR(VALUE(RIGHT(Tabla11[[#This Row],[B2B]],6)),"")</f>
        <v/>
      </c>
      <c r="BL265" s="6" t="str">
        <f>+IFERROR(VLOOKUP(BJ265,Auxiliar!$A:$C,2,0),"")</f>
        <v/>
      </c>
      <c r="BM265" s="7" t="str">
        <f>+IFERROR(VLOOKUP(BJ265,Auxiliar!$A:$C,3,0),"")</f>
        <v/>
      </c>
      <c r="BO265" s="1">
        <v>5216</v>
      </c>
      <c r="BP265" s="1" t="s">
        <v>39</v>
      </c>
      <c r="BQ265" s="6">
        <f>+IFERROR(VALUE(RIGHT(Tabla12[[#This Row],[B2B]],6)),"")</f>
        <v>5216</v>
      </c>
      <c r="BR265" s="6" t="str">
        <f>+IFERROR(VLOOKUP(BP265,Auxiliar!$A:$C,2,0),"")</f>
        <v>VALUE LITRO</v>
      </c>
      <c r="BS265" s="7" t="str">
        <f>+IFERROR(VLOOKUP(BP265,Auxiliar!$A:$C,3,0),"")</f>
        <v>1b 12%</v>
      </c>
      <c r="CA265" s="1">
        <v>3117</v>
      </c>
      <c r="CB265" s="1" t="s">
        <v>35</v>
      </c>
      <c r="CC265" s="6">
        <f>+IFERROR(VALUE(RIGHT(Tabla14[[#This Row],[B2B]],6)),"")</f>
        <v>3117</v>
      </c>
      <c r="CD265" s="6" t="str">
        <f>+IFERROR(VLOOKUP(CB265,Auxiliar!$A:$C,2,0),"")</f>
        <v>Corona 710cc</v>
      </c>
      <c r="CE265" s="7" t="str">
        <f>+IFERROR(VLOOKUP(CB265,Auxiliar!$A:$C,3,0),"")</f>
        <v>1b 10% | 85b 0%</v>
      </c>
      <c r="CG265" s="1"/>
      <c r="CH265" s="1"/>
      <c r="CI265" s="6" t="str">
        <f>+IFERROR(VALUE(RIGHT(Tabla15[[#This Row],[B2B]],6)),"")</f>
        <v/>
      </c>
      <c r="CJ265" s="6" t="str">
        <f>+IFERROR(VLOOKUP(CH265,Auxiliar!$A:$C,2,0),"")</f>
        <v/>
      </c>
      <c r="CK265" s="7" t="str">
        <f>+IFERROR(VLOOKUP(CH265,Auxiliar!$A:$C,3,0),"")</f>
        <v/>
      </c>
      <c r="CM265" s="1">
        <v>3032</v>
      </c>
      <c r="CN265" s="1" t="s">
        <v>20</v>
      </c>
      <c r="CO265" s="6">
        <v>3032</v>
      </c>
      <c r="CP265" s="6" t="s">
        <v>20</v>
      </c>
      <c r="CQ265" s="7" t="s">
        <v>21</v>
      </c>
      <c r="CS265" s="1"/>
      <c r="CT265" s="1"/>
      <c r="CU265" s="6" t="str">
        <f>+IFERROR(VALUE(RIGHT(Tabla17[[#This Row],[B2B]],6)),"")</f>
        <v/>
      </c>
      <c r="CV265" s="6" t="str">
        <f>+IFERROR(VLOOKUP(CT265,Auxiliar!$A:$C,2,0),"")</f>
        <v/>
      </c>
      <c r="CW265" s="7" t="str">
        <f>+IFERROR(VLOOKUP(CT265,Auxiliar!$A:$C,3,0),"")</f>
        <v/>
      </c>
      <c r="CY265" s="1">
        <v>3032</v>
      </c>
      <c r="CZ265" s="1" t="s">
        <v>16</v>
      </c>
      <c r="DA265" s="6">
        <f>+IFERROR(VALUE(RIGHT(Tabla18[[#This Row],[B2B]],6)),"")</f>
        <v>3032</v>
      </c>
      <c r="DB265" s="6" t="str">
        <f>+IFERROR(VLOOKUP(CZ265,Auxiliar!$A:$C,2,0),"")</f>
        <v>PREMIUM</v>
      </c>
      <c r="DC265" s="7" t="str">
        <f>+IFERROR(VLOOKUP(CZ265,Auxiliar!$A:$C,3,0),"")</f>
        <v>0b 0% | 2b 2% | 5b 3,5% | 10b 5%</v>
      </c>
      <c r="DE265" s="1">
        <v>3032</v>
      </c>
      <c r="DF265" s="1" t="s">
        <v>19</v>
      </c>
      <c r="DG265" s="6">
        <f>+IFERROR(VALUE(RIGHT(Tabla19[[#This Row],[B2B]],6)),"")</f>
        <v>3032</v>
      </c>
      <c r="DH265" s="6" t="str">
        <f>+IFERROR(VLOOKUP(DF265,Auxiliar!$A:$C,2,0),"")</f>
        <v>MICHELOB</v>
      </c>
      <c r="DI265" s="7" t="str">
        <f>+IFERROR(VLOOKUP(DF265,Auxiliar!$A:$C,3,0),"")</f>
        <v>1b 7% | 3b 22% | 8b 27%</v>
      </c>
      <c r="DK265" s="1"/>
      <c r="DL265" s="1"/>
      <c r="DM265" s="6" t="str">
        <f>+IFERROR(VALUE(RIGHT(Tabla20[[#This Row],[B2B]],6)),"")</f>
        <v/>
      </c>
      <c r="DN265" s="6" t="str">
        <f>+IFERROR(VLOOKUP(DL265,Auxiliar!$A:$C,2,0),"")</f>
        <v/>
      </c>
      <c r="DO265" s="7" t="str">
        <f>+IFERROR(VLOOKUP(DL265,Auxiliar!$A:$C,3,0),"")</f>
        <v/>
      </c>
      <c r="DQ265" s="1">
        <v>3034</v>
      </c>
      <c r="DR265" s="12" t="s">
        <v>24</v>
      </c>
      <c r="DS265" s="6">
        <f>+IFERROR(VALUE(RIGHT(Tabla21[[#This Row],[B2B]],6)),"")</f>
        <v>3034</v>
      </c>
      <c r="DT265" s="6" t="str">
        <f>+IFERROR(VLOOKUP(DR265,Auxiliar!$A:$C,2,0),"")</f>
        <v>CORONA PORRON</v>
      </c>
      <c r="DU265" s="7" t="str">
        <f>+IFERROR(VLOOKUP(DR265,Auxiliar!$A:$C,3,0),"")</f>
        <v>1b 5% | 20b 0%</v>
      </c>
      <c r="DW265" s="1">
        <v>6194</v>
      </c>
      <c r="DX265" s="12" t="s">
        <v>43</v>
      </c>
      <c r="DY265" s="6">
        <f>+IFERROR(VALUE(RIGHT(Tabla22[[#This Row],[B2B]],6)),"")</f>
        <v>6194</v>
      </c>
      <c r="DZ265" s="6" t="str">
        <f>+IFERROR(VLOOKUP(DX265,Auxiliar!$A:$C,2,0),"")</f>
        <v xml:space="preserve">VALUE LATA </v>
      </c>
      <c r="EA265" s="7" t="str">
        <f>+IFERROR(VLOOKUP(DX265,Auxiliar!$A:$C,3,0),"")</f>
        <v>1b 15% | 100b 18%</v>
      </c>
      <c r="EC265" s="1">
        <v>6188</v>
      </c>
      <c r="ED265" s="12" t="s">
        <v>47</v>
      </c>
      <c r="EE265" s="6">
        <f>+IFERROR(VALUE(RIGHT(Tabla23[[#This Row],[B2B]],6)),"")</f>
        <v>6188</v>
      </c>
      <c r="EF265" s="6" t="str">
        <f>+IFERROR(VLOOKUP(ED265,Auxiliar!$A:$C,2,0),"")</f>
        <v>VALUE LATON</v>
      </c>
      <c r="EG265" s="7" t="str">
        <f>+IFERROR(VLOOKUP(ED265,Auxiliar!$A:$C,3,0),"")</f>
        <v>1b 10% | 5b 15% | 192b 0%</v>
      </c>
      <c r="EI265" s="1"/>
      <c r="EJ265" s="12"/>
      <c r="EK265" s="6" t="str">
        <f>+IFERROR(VALUE(RIGHT(Tabla24[[#This Row],[B2B]],6)),"")</f>
        <v/>
      </c>
      <c r="EL265" s="6" t="str">
        <f>+IFERROR(VLOOKUP(EJ265,Auxiliar!$A:$C,2,0),"")</f>
        <v/>
      </c>
      <c r="EM265" s="7" t="str">
        <f>+IFERROR(VLOOKUP(EJ265,Auxiliar!$A:$C,3,0),"")</f>
        <v/>
      </c>
      <c r="EO265" s="1"/>
      <c r="EP265" s="12"/>
      <c r="EQ265" s="6" t="str">
        <f>+IFERROR(VALUE(RIGHT(Tabla25[[#This Row],[B2B]],6)),"")</f>
        <v/>
      </c>
      <c r="ER265" s="6" t="str">
        <f>+IFERROR(VLOOKUP(EP265,Auxiliar!$A:$C,2,0),"")</f>
        <v/>
      </c>
      <c r="ES265" s="7" t="str">
        <f>+IFERROR(VLOOKUP(EP265,Auxiliar!$A:$C,3,0),"")</f>
        <v/>
      </c>
      <c r="EU265" s="1"/>
      <c r="EV265" s="12"/>
      <c r="EW265" s="6" t="str">
        <f>+IFERROR(VALUE(RIGHT(Tabla26[[#This Row],[B2B]],6)),"")</f>
        <v/>
      </c>
      <c r="EX265" s="6" t="str">
        <f>+IFERROR(VLOOKUP(EV265,Auxiliar!$A:$C,2,0),"")</f>
        <v/>
      </c>
      <c r="EY265" s="7" t="str">
        <f>+IFERROR(VLOOKUP(EV265,Auxiliar!$A:$C,3,0),"")</f>
        <v/>
      </c>
      <c r="EZ265" s="1"/>
      <c r="FA265" s="12"/>
      <c r="FB265" s="6" t="str">
        <f>+IFERROR(VALUE(RIGHT(Tabla27[[#This Row],[B2B]],6)),"")</f>
        <v/>
      </c>
      <c r="FC265" s="6" t="str">
        <f>+IFERROR(VLOOKUP(FA265,Auxiliar!$A:$C,2,0),"")</f>
        <v/>
      </c>
      <c r="FD265" s="7" t="str">
        <f>+IFERROR(VLOOKUP(FA265,Auxiliar!$A:$C,3,0),"")</f>
        <v/>
      </c>
      <c r="FE265" s="1"/>
      <c r="FF265" s="12"/>
      <c r="FG265" s="6" t="str">
        <f>+IFERROR(VALUE(RIGHT(Tabla28[[#This Row],[B2B]],6)),"")</f>
        <v/>
      </c>
      <c r="FH265" s="6" t="str">
        <f>+IFERROR(VLOOKUP(FF265,Auxiliar!$A:$C,2,0),"")</f>
        <v/>
      </c>
      <c r="FI265" s="7" t="str">
        <f>+IFERROR(VLOOKUP(FF265,Auxiliar!$A:$C,3,0),"")</f>
        <v/>
      </c>
      <c r="FJ265" s="1"/>
      <c r="FK265" s="12"/>
      <c r="FL265" s="6" t="str">
        <f>+IFERROR(VALUE(RIGHT(Tabla29[[#This Row],[B2B]],6)),"")</f>
        <v/>
      </c>
      <c r="FM265" s="6" t="str">
        <f>+IFERROR(VLOOKUP(FK265,Auxiliar!$A:$C,2,0),"")</f>
        <v/>
      </c>
      <c r="FN265" s="7" t="str">
        <f>+IFERROR(VLOOKUP(FK265,Auxiliar!$A:$C,3,0),"")</f>
        <v/>
      </c>
      <c r="FO265" s="1"/>
      <c r="FP265" s="12"/>
      <c r="FQ265" s="6" t="str">
        <f>+IFERROR(VALUE(RIGHT(Tabla30[[#This Row],[B2B]],6)),"")</f>
        <v/>
      </c>
      <c r="FR265" s="6" t="str">
        <f>+IFERROR(VLOOKUP(FP265,Auxiliar!$A:$C,2,0),"")</f>
        <v/>
      </c>
      <c r="FS265" s="7"/>
      <c r="FT265" s="1"/>
      <c r="FU265" s="12"/>
      <c r="FV265" s="6" t="str">
        <f>+IFERROR(VALUE(RIGHT(Tabla31[[#This Row],[B2B]],6)),"")</f>
        <v/>
      </c>
      <c r="FW265" s="6" t="str">
        <f>+IFERROR(VLOOKUP(FU265,Auxiliar!$A:$C,2,0),"")</f>
        <v/>
      </c>
      <c r="FX265" s="7" t="str">
        <f>+IFERROR(VLOOKUP(FU265,Auxiliar!$A:$C,3,0),"")</f>
        <v/>
      </c>
      <c r="FY265" s="1"/>
      <c r="FZ265" s="12"/>
      <c r="GA265" s="6" t="str">
        <f>+IFERROR(VALUE(RIGHT(Tabla32[[#This Row],[B2B]],6)),"")</f>
        <v/>
      </c>
      <c r="GB265" s="6" t="str">
        <f>+IFERROR(VLOOKUP(FZ265,Auxiliar!$A:$C,2,0),"")</f>
        <v/>
      </c>
      <c r="GC265" s="7" t="str">
        <f>+IFERROR(VLOOKUP(FZ265,Auxiliar!$A:$C,3,0),"")</f>
        <v/>
      </c>
      <c r="GD265" s="1"/>
      <c r="GE265" s="12"/>
      <c r="GF265" s="6" t="str">
        <f>+IFERROR(VALUE(RIGHT(Tabla33[[#This Row],[B2B]],6)),"")</f>
        <v/>
      </c>
      <c r="GG265" s="6" t="str">
        <f>+IFERROR(VLOOKUP(GE265,Auxiliar!$A:$C,2,0),"")</f>
        <v/>
      </c>
      <c r="GH265" s="7" t="str">
        <f>+IFERROR(VLOOKUP(GE265,Auxiliar!$A:$C,3,0),"")</f>
        <v/>
      </c>
    </row>
    <row r="266" spans="1:190" x14ac:dyDescent="0.25">
      <c r="A266" s="1"/>
      <c r="B266" s="1"/>
      <c r="C266" t="str">
        <f>+IFERROR(VALUE(RIGHT(Tabla1[[#This Row],[B2B]],6)),"")</f>
        <v/>
      </c>
      <c r="D266" t="str">
        <f>+IFERROR(VLOOKUP(B266,Auxiliar!$A:$C,2,0),"")</f>
        <v/>
      </c>
      <c r="E266" s="5" t="str">
        <f>+IFERROR(VLOOKUP(B266,Auxiliar!$A:$C,3,0),"")</f>
        <v/>
      </c>
      <c r="S266" s="1">
        <v>3848</v>
      </c>
      <c r="T266" s="1" t="s">
        <v>9</v>
      </c>
      <c r="U266" s="6">
        <f>+IFERROR(VALUE(RIGHT(Tabla4[[#This Row],[B2B]],6)),"")</f>
        <v>3848</v>
      </c>
      <c r="V266" s="6" t="str">
        <f>+IFERROR(VLOOKUP(T266,Auxiliar!$A:$C,2,0),"")</f>
        <v>CORE</v>
      </c>
      <c r="W266" s="7" t="str">
        <f>+IFERROR(VLOOKUP(T266,Auxiliar!$A:$C,3,0),"")</f>
        <v>0b 1% | 2b 5% | 4b 6%</v>
      </c>
      <c r="Y266" s="1">
        <v>11494</v>
      </c>
      <c r="Z266" s="1" t="s">
        <v>10</v>
      </c>
      <c r="AA266" s="6">
        <f>+IFERROR(VALUE(RIGHT(Tabla5[[#This Row],[B2B]],6)),"")</f>
        <v>11494</v>
      </c>
      <c r="AB266" s="6" t="str">
        <f>+IFERROR(VLOOKUP(Z266,Auxiliar!$A:$C,2,0),"")</f>
        <v>CORE</v>
      </c>
      <c r="AC266" s="7" t="str">
        <f>+IFERROR(VLOOKUP(Z266,Auxiliar!$A:$C,3,0),"")</f>
        <v>0b 1% | 3b 4% | 5b 6%</v>
      </c>
      <c r="AK266" s="1">
        <v>3668</v>
      </c>
      <c r="AL266" s="1" t="s">
        <v>30</v>
      </c>
      <c r="AM266" s="6">
        <f>+IFERROR(VALUE(RIGHT(Tabla7[[#This Row],[B2B]],6)),"")</f>
        <v>3668</v>
      </c>
      <c r="AN266" s="6" t="str">
        <f>+IFERROR(VLOOKUP(AL266,Auxiliar!$A:$C,2,0),"")</f>
        <v>LATONES</v>
      </c>
      <c r="AO266" s="7" t="str">
        <f>+IFERROR(VLOOKUP(AL266,Auxiliar!$A:$C,3,0),"")</f>
        <v>1b 4% | 5b 7% | 97b 0%</v>
      </c>
      <c r="AQ266" s="1">
        <v>6236</v>
      </c>
      <c r="AR266" s="1" t="s">
        <v>31</v>
      </c>
      <c r="AS266" s="6">
        <f>+IFERROR(VALUE(RIGHT(Tabla8[[#This Row],[B2B]],6)),"")</f>
        <v>6236</v>
      </c>
      <c r="AT266" s="6" t="str">
        <f>+IFERROR(VLOOKUP(AR266,Auxiliar!$A:$C,2,0),"")</f>
        <v>LATONES</v>
      </c>
      <c r="AU266" s="7" t="str">
        <f>+IFERROR(VLOOKUP(AR266,Auxiliar!$A:$C,3,0),"")</f>
        <v>2b 3% | 4b 5% | 5b 8% | 193 0%</v>
      </c>
      <c r="AW266" s="1"/>
      <c r="AX266" s="1" t="s">
        <v>32</v>
      </c>
      <c r="AY266" s="6" t="str">
        <f>+IFERROR(VALUE(RIGHT(Tabla9[[#This Row],[B2B]],6)),"")</f>
        <v/>
      </c>
      <c r="AZ266" s="6" t="str">
        <f>+IFERROR(VLOOKUP(AX266,Auxiliar!$A:$C,2,0),"")</f>
        <v>LATONES</v>
      </c>
      <c r="BA266" s="7" t="str">
        <f>+IFERROR(VLOOKUP(AX266,Auxiliar!$A:$C,3,0),"")</f>
        <v>2b 3% | 4b 4% | 6b 5% | 10b 8%  | 385b 0%</v>
      </c>
      <c r="BC266" s="1"/>
      <c r="BD266" s="1" t="s">
        <v>33</v>
      </c>
      <c r="BE266" s="6" t="str">
        <f>+IFERROR(VALUE(RIGHT(Tabla10[[#This Row],[B2B]],6)),"")</f>
        <v/>
      </c>
      <c r="BF266" s="6" t="str">
        <f>+IFERROR(VLOOKUP(BD266,Auxiliar!$A:$C,2,0),"")</f>
        <v>LATONES</v>
      </c>
      <c r="BG266" s="7" t="str">
        <f>+IFERROR(VLOOKUP(BD266,Auxiliar!$A:$C,3,0),"")</f>
        <v>6b 4% | 12b 5% | 15b 8% | 385b 0%</v>
      </c>
      <c r="BI266" s="1"/>
      <c r="BJ266" s="1"/>
      <c r="BK266" s="6" t="str">
        <f>+IFERROR(VALUE(RIGHT(Tabla11[[#This Row],[B2B]],6)),"")</f>
        <v/>
      </c>
      <c r="BL266" s="6" t="str">
        <f>+IFERROR(VLOOKUP(BJ266,Auxiliar!$A:$C,2,0),"")</f>
        <v/>
      </c>
      <c r="BM266" s="7" t="str">
        <f>+IFERROR(VLOOKUP(BJ266,Auxiliar!$A:$C,3,0),"")</f>
        <v/>
      </c>
      <c r="BO266" s="1">
        <v>6192</v>
      </c>
      <c r="BP266" s="1" t="s">
        <v>39</v>
      </c>
      <c r="BQ266" s="6">
        <f>+IFERROR(VALUE(RIGHT(Tabla12[[#This Row],[B2B]],6)),"")</f>
        <v>6192</v>
      </c>
      <c r="BR266" s="6" t="str">
        <f>+IFERROR(VLOOKUP(BP266,Auxiliar!$A:$C,2,0),"")</f>
        <v>VALUE LITRO</v>
      </c>
      <c r="BS266" s="7" t="str">
        <f>+IFERROR(VLOOKUP(BP266,Auxiliar!$A:$C,3,0),"")</f>
        <v>1b 12%</v>
      </c>
      <c r="CA266" s="1">
        <v>3118</v>
      </c>
      <c r="CB266" s="1" t="s">
        <v>35</v>
      </c>
      <c r="CC266" s="6">
        <f>+IFERROR(VALUE(RIGHT(Tabla14[[#This Row],[B2B]],6)),"")</f>
        <v>3118</v>
      </c>
      <c r="CD266" s="6" t="str">
        <f>+IFERROR(VLOOKUP(CB266,Auxiliar!$A:$C,2,0),"")</f>
        <v>Corona 710cc</v>
      </c>
      <c r="CE266" s="7" t="str">
        <f>+IFERROR(VLOOKUP(CB266,Auxiliar!$A:$C,3,0),"")</f>
        <v>1b 10% | 85b 0%</v>
      </c>
      <c r="CG266" s="1"/>
      <c r="CH266" s="1"/>
      <c r="CI266" s="6" t="str">
        <f>+IFERROR(VALUE(RIGHT(Tabla15[[#This Row],[B2B]],6)),"")</f>
        <v/>
      </c>
      <c r="CJ266" s="6" t="str">
        <f>+IFERROR(VLOOKUP(CH266,Auxiliar!$A:$C,2,0),"")</f>
        <v/>
      </c>
      <c r="CK266" s="7" t="str">
        <f>+IFERROR(VLOOKUP(CH266,Auxiliar!$A:$C,3,0),"")</f>
        <v/>
      </c>
      <c r="CM266" s="1">
        <v>3034</v>
      </c>
      <c r="CN266" s="1" t="s">
        <v>20</v>
      </c>
      <c r="CO266" s="6">
        <v>3034</v>
      </c>
      <c r="CP266" s="6" t="s">
        <v>20</v>
      </c>
      <c r="CQ266" s="7" t="s">
        <v>21</v>
      </c>
      <c r="CS266" s="1"/>
      <c r="CT266" s="1"/>
      <c r="CU266" s="6" t="str">
        <f>+IFERROR(VALUE(RIGHT(Tabla17[[#This Row],[B2B]],6)),"")</f>
        <v/>
      </c>
      <c r="CV266" s="6" t="str">
        <f>+IFERROR(VLOOKUP(CT266,Auxiliar!$A:$C,2,0),"")</f>
        <v/>
      </c>
      <c r="CW266" s="7" t="str">
        <f>+IFERROR(VLOOKUP(CT266,Auxiliar!$A:$C,3,0),"")</f>
        <v/>
      </c>
      <c r="CY266" s="1">
        <v>3034</v>
      </c>
      <c r="CZ266" s="1" t="s">
        <v>16</v>
      </c>
      <c r="DA266" s="6">
        <f>+IFERROR(VALUE(RIGHT(Tabla18[[#This Row],[B2B]],6)),"")</f>
        <v>3034</v>
      </c>
      <c r="DB266" s="6" t="str">
        <f>+IFERROR(VLOOKUP(CZ266,Auxiliar!$A:$C,2,0),"")</f>
        <v>PREMIUM</v>
      </c>
      <c r="DC266" s="7" t="str">
        <f>+IFERROR(VLOOKUP(CZ266,Auxiliar!$A:$C,3,0),"")</f>
        <v>0b 0% | 2b 2% | 5b 3,5% | 10b 5%</v>
      </c>
      <c r="DE266" s="1">
        <v>3034</v>
      </c>
      <c r="DF266" s="1" t="s">
        <v>19</v>
      </c>
      <c r="DG266" s="6">
        <f>+IFERROR(VALUE(RIGHT(Tabla19[[#This Row],[B2B]],6)),"")</f>
        <v>3034</v>
      </c>
      <c r="DH266" s="6" t="str">
        <f>+IFERROR(VLOOKUP(DF266,Auxiliar!$A:$C,2,0),"")</f>
        <v>MICHELOB</v>
      </c>
      <c r="DI266" s="7" t="str">
        <f>+IFERROR(VLOOKUP(DF266,Auxiliar!$A:$C,3,0),"")</f>
        <v>1b 7% | 3b 22% | 8b 27%</v>
      </c>
      <c r="DK266" s="1"/>
      <c r="DL266" s="1"/>
      <c r="DM266" s="6" t="str">
        <f>+IFERROR(VALUE(RIGHT(Tabla20[[#This Row],[B2B]],6)),"")</f>
        <v/>
      </c>
      <c r="DN266" s="6" t="str">
        <f>+IFERROR(VLOOKUP(DL266,Auxiliar!$A:$C,2,0),"")</f>
        <v/>
      </c>
      <c r="DO266" s="7" t="str">
        <f>+IFERROR(VLOOKUP(DL266,Auxiliar!$A:$C,3,0),"")</f>
        <v/>
      </c>
      <c r="DQ266" s="1">
        <v>3041</v>
      </c>
      <c r="DR266" s="12" t="s">
        <v>24</v>
      </c>
      <c r="DS266" s="6">
        <f>+IFERROR(VALUE(RIGHT(Tabla21[[#This Row],[B2B]],6)),"")</f>
        <v>3041</v>
      </c>
      <c r="DT266" s="6" t="str">
        <f>+IFERROR(VLOOKUP(DR266,Auxiliar!$A:$C,2,0),"")</f>
        <v>CORONA PORRON</v>
      </c>
      <c r="DU266" s="7" t="str">
        <f>+IFERROR(VLOOKUP(DR266,Auxiliar!$A:$C,3,0),"")</f>
        <v>1b 5% | 20b 0%</v>
      </c>
      <c r="DW266" s="1">
        <v>5220</v>
      </c>
      <c r="DX266" s="12" t="s">
        <v>43</v>
      </c>
      <c r="DY266" s="6">
        <f>+IFERROR(VALUE(RIGHT(Tabla22[[#This Row],[B2B]],6)),"")</f>
        <v>5220</v>
      </c>
      <c r="DZ266" s="6" t="str">
        <f>+IFERROR(VLOOKUP(DX266,Auxiliar!$A:$C,2,0),"")</f>
        <v xml:space="preserve">VALUE LATA </v>
      </c>
      <c r="EA266" s="7" t="str">
        <f>+IFERROR(VLOOKUP(DX266,Auxiliar!$A:$C,3,0),"")</f>
        <v>1b 15% | 100b 18%</v>
      </c>
      <c r="EC266" s="1">
        <v>5216</v>
      </c>
      <c r="ED266" s="12" t="s">
        <v>47</v>
      </c>
      <c r="EE266" s="6">
        <f>+IFERROR(VALUE(RIGHT(Tabla23[[#This Row],[B2B]],6)),"")</f>
        <v>5216</v>
      </c>
      <c r="EF266" s="6" t="str">
        <f>+IFERROR(VLOOKUP(ED266,Auxiliar!$A:$C,2,0),"")</f>
        <v>VALUE LATON</v>
      </c>
      <c r="EG266" s="7" t="str">
        <f>+IFERROR(VLOOKUP(ED266,Auxiliar!$A:$C,3,0),"")</f>
        <v>1b 10% | 5b 15% | 192b 0%</v>
      </c>
      <c r="EI266" s="1"/>
      <c r="EJ266" s="12"/>
      <c r="EK266" s="6" t="str">
        <f>+IFERROR(VALUE(RIGHT(Tabla24[[#This Row],[B2B]],6)),"")</f>
        <v/>
      </c>
      <c r="EL266" s="6" t="str">
        <f>+IFERROR(VLOOKUP(EJ266,Auxiliar!$A:$C,2,0),"")</f>
        <v/>
      </c>
      <c r="EM266" s="7" t="str">
        <f>+IFERROR(VLOOKUP(EJ266,Auxiliar!$A:$C,3,0),"")</f>
        <v/>
      </c>
      <c r="EO266" s="1"/>
      <c r="EP266" s="12"/>
      <c r="EQ266" s="6" t="str">
        <f>+IFERROR(VALUE(RIGHT(Tabla25[[#This Row],[B2B]],6)),"")</f>
        <v/>
      </c>
      <c r="ER266" s="6" t="str">
        <f>+IFERROR(VLOOKUP(EP266,Auxiliar!$A:$C,2,0),"")</f>
        <v/>
      </c>
      <c r="ES266" s="7" t="str">
        <f>+IFERROR(VLOOKUP(EP266,Auxiliar!$A:$C,3,0),"")</f>
        <v/>
      </c>
      <c r="EU266" s="1"/>
      <c r="EV266" s="12"/>
      <c r="EW266" s="6" t="str">
        <f>+IFERROR(VALUE(RIGHT(Tabla26[[#This Row],[B2B]],6)),"")</f>
        <v/>
      </c>
      <c r="EX266" s="6" t="str">
        <f>+IFERROR(VLOOKUP(EV266,Auxiliar!$A:$C,2,0),"")</f>
        <v/>
      </c>
      <c r="EY266" s="7" t="str">
        <f>+IFERROR(VLOOKUP(EV266,Auxiliar!$A:$C,3,0),"")</f>
        <v/>
      </c>
      <c r="EZ266" s="1"/>
      <c r="FA266" s="12"/>
      <c r="FB266" s="6" t="str">
        <f>+IFERROR(VALUE(RIGHT(Tabla27[[#This Row],[B2B]],6)),"")</f>
        <v/>
      </c>
      <c r="FC266" s="6" t="str">
        <f>+IFERROR(VLOOKUP(FA266,Auxiliar!$A:$C,2,0),"")</f>
        <v/>
      </c>
      <c r="FD266" s="7" t="str">
        <f>+IFERROR(VLOOKUP(FA266,Auxiliar!$A:$C,3,0),"")</f>
        <v/>
      </c>
      <c r="FE266" s="1"/>
      <c r="FF266" s="12"/>
      <c r="FG266" s="6" t="str">
        <f>+IFERROR(VALUE(RIGHT(Tabla28[[#This Row],[B2B]],6)),"")</f>
        <v/>
      </c>
      <c r="FH266" s="6" t="str">
        <f>+IFERROR(VLOOKUP(FF266,Auxiliar!$A:$C,2,0),"")</f>
        <v/>
      </c>
      <c r="FI266" s="7" t="str">
        <f>+IFERROR(VLOOKUP(FF266,Auxiliar!$A:$C,3,0),"")</f>
        <v/>
      </c>
      <c r="FJ266" s="1"/>
      <c r="FK266" s="12"/>
      <c r="FL266" s="6" t="str">
        <f>+IFERROR(VALUE(RIGHT(Tabla29[[#This Row],[B2B]],6)),"")</f>
        <v/>
      </c>
      <c r="FM266" s="6" t="str">
        <f>+IFERROR(VLOOKUP(FK266,Auxiliar!$A:$C,2,0),"")</f>
        <v/>
      </c>
      <c r="FN266" s="7" t="str">
        <f>+IFERROR(VLOOKUP(FK266,Auxiliar!$A:$C,3,0),"")</f>
        <v/>
      </c>
      <c r="FO266" s="1"/>
      <c r="FP266" s="12"/>
      <c r="FQ266" s="6" t="str">
        <f>+IFERROR(VALUE(RIGHT(Tabla30[[#This Row],[B2B]],6)),"")</f>
        <v/>
      </c>
      <c r="FR266" s="6" t="str">
        <f>+IFERROR(VLOOKUP(FP266,Auxiliar!$A:$C,2,0),"")</f>
        <v/>
      </c>
      <c r="FS266" s="7"/>
      <c r="FT266" s="1"/>
      <c r="FU266" s="12"/>
      <c r="FV266" s="6" t="str">
        <f>+IFERROR(VALUE(RIGHT(Tabla31[[#This Row],[B2B]],6)),"")</f>
        <v/>
      </c>
      <c r="FW266" s="6" t="str">
        <f>+IFERROR(VLOOKUP(FU266,Auxiliar!$A:$C,2,0),"")</f>
        <v/>
      </c>
      <c r="FX266" s="7" t="str">
        <f>+IFERROR(VLOOKUP(FU266,Auxiliar!$A:$C,3,0),"")</f>
        <v/>
      </c>
      <c r="FY266" s="1"/>
      <c r="FZ266" s="12"/>
      <c r="GA266" s="6" t="str">
        <f>+IFERROR(VALUE(RIGHT(Tabla32[[#This Row],[B2B]],6)),"")</f>
        <v/>
      </c>
      <c r="GB266" s="6" t="str">
        <f>+IFERROR(VLOOKUP(FZ266,Auxiliar!$A:$C,2,0),"")</f>
        <v/>
      </c>
      <c r="GC266" s="7" t="str">
        <f>+IFERROR(VLOOKUP(FZ266,Auxiliar!$A:$C,3,0),"")</f>
        <v/>
      </c>
      <c r="GD266" s="1"/>
      <c r="GE266" s="12"/>
      <c r="GF266" s="6" t="str">
        <f>+IFERROR(VALUE(RIGHT(Tabla33[[#This Row],[B2B]],6)),"")</f>
        <v/>
      </c>
      <c r="GG266" s="6" t="str">
        <f>+IFERROR(VLOOKUP(GE266,Auxiliar!$A:$C,2,0),"")</f>
        <v/>
      </c>
      <c r="GH266" s="7" t="str">
        <f>+IFERROR(VLOOKUP(GE266,Auxiliar!$A:$C,3,0),"")</f>
        <v/>
      </c>
    </row>
    <row r="267" spans="1:190" x14ac:dyDescent="0.25">
      <c r="A267" s="1"/>
      <c r="B267" s="1"/>
      <c r="C267" t="str">
        <f>+IFERROR(VALUE(RIGHT(Tabla1[[#This Row],[B2B]],6)),"")</f>
        <v/>
      </c>
      <c r="D267" t="str">
        <f>+IFERROR(VLOOKUP(B267,Auxiliar!$A:$C,2,0),"")</f>
        <v/>
      </c>
      <c r="E267" s="5" t="str">
        <f>+IFERROR(VLOOKUP(B267,Auxiliar!$A:$C,3,0),"")</f>
        <v/>
      </c>
      <c r="S267" s="1">
        <v>3849</v>
      </c>
      <c r="T267" s="1" t="s">
        <v>9</v>
      </c>
      <c r="U267" s="6">
        <f>+IFERROR(VALUE(RIGHT(Tabla4[[#This Row],[B2B]],6)),"")</f>
        <v>3849</v>
      </c>
      <c r="V267" s="6" t="str">
        <f>+IFERROR(VLOOKUP(T267,Auxiliar!$A:$C,2,0),"")</f>
        <v>CORE</v>
      </c>
      <c r="W267" s="7" t="str">
        <f>+IFERROR(VLOOKUP(T267,Auxiliar!$A:$C,3,0),"")</f>
        <v>0b 1% | 2b 5% | 4b 6%</v>
      </c>
      <c r="Y267" s="1">
        <v>11578</v>
      </c>
      <c r="Z267" s="1" t="s">
        <v>10</v>
      </c>
      <c r="AA267" s="6">
        <f>+IFERROR(VALUE(RIGHT(Tabla5[[#This Row],[B2B]],6)),"")</f>
        <v>11578</v>
      </c>
      <c r="AB267" s="6" t="str">
        <f>+IFERROR(VLOOKUP(Z267,Auxiliar!$A:$C,2,0),"")</f>
        <v>CORE</v>
      </c>
      <c r="AC267" s="7" t="str">
        <f>+IFERROR(VLOOKUP(Z267,Auxiliar!$A:$C,3,0),"")</f>
        <v>0b 1% | 3b 4% | 5b 6%</v>
      </c>
      <c r="AK267" s="1">
        <v>3672</v>
      </c>
      <c r="AL267" s="1" t="s">
        <v>30</v>
      </c>
      <c r="AM267" s="6">
        <f>+IFERROR(VALUE(RIGHT(Tabla7[[#This Row],[B2B]],6)),"")</f>
        <v>3672</v>
      </c>
      <c r="AN267" s="6" t="str">
        <f>+IFERROR(VLOOKUP(AL267,Auxiliar!$A:$C,2,0),"")</f>
        <v>LATONES</v>
      </c>
      <c r="AO267" s="7" t="str">
        <f>+IFERROR(VLOOKUP(AL267,Auxiliar!$A:$C,3,0),"")</f>
        <v>1b 4% | 5b 7% | 97b 0%</v>
      </c>
      <c r="AQ267" s="1">
        <v>6237</v>
      </c>
      <c r="AR267" s="1" t="s">
        <v>31</v>
      </c>
      <c r="AS267" s="6">
        <f>+IFERROR(VALUE(RIGHT(Tabla8[[#This Row],[B2B]],6)),"")</f>
        <v>6237</v>
      </c>
      <c r="AT267" s="6" t="str">
        <f>+IFERROR(VLOOKUP(AR267,Auxiliar!$A:$C,2,0),"")</f>
        <v>LATONES</v>
      </c>
      <c r="AU267" s="7" t="str">
        <f>+IFERROR(VLOOKUP(AR267,Auxiliar!$A:$C,3,0),"")</f>
        <v>2b 3% | 4b 5% | 5b 8% | 193 0%</v>
      </c>
      <c r="AW267" s="1"/>
      <c r="AX267" s="1" t="s">
        <v>32</v>
      </c>
      <c r="AY267" s="6" t="str">
        <f>+IFERROR(VALUE(RIGHT(Tabla9[[#This Row],[B2B]],6)),"")</f>
        <v/>
      </c>
      <c r="AZ267" s="6" t="str">
        <f>+IFERROR(VLOOKUP(AX267,Auxiliar!$A:$C,2,0),"")</f>
        <v>LATONES</v>
      </c>
      <c r="BA267" s="7" t="str">
        <f>+IFERROR(VLOOKUP(AX267,Auxiliar!$A:$C,3,0),"")</f>
        <v>2b 3% | 4b 4% | 6b 5% | 10b 8%  | 385b 0%</v>
      </c>
      <c r="BC267" s="1"/>
      <c r="BD267" s="1" t="s">
        <v>33</v>
      </c>
      <c r="BE267" s="6" t="str">
        <f>+IFERROR(VALUE(RIGHT(Tabla10[[#This Row],[B2B]],6)),"")</f>
        <v/>
      </c>
      <c r="BF267" s="6" t="str">
        <f>+IFERROR(VLOOKUP(BD267,Auxiliar!$A:$C,2,0),"")</f>
        <v>LATONES</v>
      </c>
      <c r="BG267" s="7" t="str">
        <f>+IFERROR(VLOOKUP(BD267,Auxiliar!$A:$C,3,0),"")</f>
        <v>6b 4% | 12b 5% | 15b 8% | 385b 0%</v>
      </c>
      <c r="BI267" s="1"/>
      <c r="BJ267" s="1"/>
      <c r="BK267" s="6" t="str">
        <f>+IFERROR(VALUE(RIGHT(Tabla11[[#This Row],[B2B]],6)),"")</f>
        <v/>
      </c>
      <c r="BL267" s="6" t="str">
        <f>+IFERROR(VLOOKUP(BJ267,Auxiliar!$A:$C,2,0),"")</f>
        <v/>
      </c>
      <c r="BM267" s="7" t="str">
        <f>+IFERROR(VLOOKUP(BJ267,Auxiliar!$A:$C,3,0),"")</f>
        <v/>
      </c>
      <c r="BO267" s="1">
        <v>6194</v>
      </c>
      <c r="BP267" s="1" t="s">
        <v>39</v>
      </c>
      <c r="BQ267" s="6">
        <f>+IFERROR(VALUE(RIGHT(Tabla12[[#This Row],[B2B]],6)),"")</f>
        <v>6194</v>
      </c>
      <c r="BR267" s="6" t="str">
        <f>+IFERROR(VLOOKUP(BP267,Auxiliar!$A:$C,2,0),"")</f>
        <v>VALUE LITRO</v>
      </c>
      <c r="BS267" s="7" t="str">
        <f>+IFERROR(VLOOKUP(BP267,Auxiliar!$A:$C,3,0),"")</f>
        <v>1b 12%</v>
      </c>
      <c r="CA267" s="1">
        <v>3127</v>
      </c>
      <c r="CB267" s="1" t="s">
        <v>35</v>
      </c>
      <c r="CC267" s="6">
        <f>+IFERROR(VALUE(RIGHT(Tabla14[[#This Row],[B2B]],6)),"")</f>
        <v>3127</v>
      </c>
      <c r="CD267" s="6" t="str">
        <f>+IFERROR(VLOOKUP(CB267,Auxiliar!$A:$C,2,0),"")</f>
        <v>Corona 710cc</v>
      </c>
      <c r="CE267" s="7" t="str">
        <f>+IFERROR(VLOOKUP(CB267,Auxiliar!$A:$C,3,0),"")</f>
        <v>1b 10% | 85b 0%</v>
      </c>
      <c r="CG267" s="1"/>
      <c r="CH267" s="1"/>
      <c r="CI267" s="6" t="str">
        <f>+IFERROR(VALUE(RIGHT(Tabla15[[#This Row],[B2B]],6)),"")</f>
        <v/>
      </c>
      <c r="CJ267" s="6" t="str">
        <f>+IFERROR(VLOOKUP(CH267,Auxiliar!$A:$C,2,0),"")</f>
        <v/>
      </c>
      <c r="CK267" s="7" t="str">
        <f>+IFERROR(VLOOKUP(CH267,Auxiliar!$A:$C,3,0),"")</f>
        <v/>
      </c>
      <c r="CM267" s="1">
        <v>3041</v>
      </c>
      <c r="CN267" s="1" t="s">
        <v>20</v>
      </c>
      <c r="CO267" s="6">
        <v>3041</v>
      </c>
      <c r="CP267" s="6" t="s">
        <v>20</v>
      </c>
      <c r="CQ267" s="7" t="s">
        <v>21</v>
      </c>
      <c r="CS267" s="1"/>
      <c r="CT267" s="1"/>
      <c r="CU267" s="6" t="str">
        <f>+IFERROR(VALUE(RIGHT(Tabla17[[#This Row],[B2B]],6)),"")</f>
        <v/>
      </c>
      <c r="CV267" s="6" t="str">
        <f>+IFERROR(VLOOKUP(CT267,Auxiliar!$A:$C,2,0),"")</f>
        <v/>
      </c>
      <c r="CW267" s="7" t="str">
        <f>+IFERROR(VLOOKUP(CT267,Auxiliar!$A:$C,3,0),"")</f>
        <v/>
      </c>
      <c r="CY267" s="1">
        <v>3041</v>
      </c>
      <c r="CZ267" s="1" t="s">
        <v>16</v>
      </c>
      <c r="DA267" s="6">
        <f>+IFERROR(VALUE(RIGHT(Tabla18[[#This Row],[B2B]],6)),"")</f>
        <v>3041</v>
      </c>
      <c r="DB267" s="6" t="str">
        <f>+IFERROR(VLOOKUP(CZ267,Auxiliar!$A:$C,2,0),"")</f>
        <v>PREMIUM</v>
      </c>
      <c r="DC267" s="7" t="str">
        <f>+IFERROR(VLOOKUP(CZ267,Auxiliar!$A:$C,3,0),"")</f>
        <v>0b 0% | 2b 2% | 5b 3,5% | 10b 5%</v>
      </c>
      <c r="DE267" s="1">
        <v>3041</v>
      </c>
      <c r="DF267" s="1" t="s">
        <v>19</v>
      </c>
      <c r="DG267" s="6">
        <f>+IFERROR(VALUE(RIGHT(Tabla19[[#This Row],[B2B]],6)),"")</f>
        <v>3041</v>
      </c>
      <c r="DH267" s="6" t="str">
        <f>+IFERROR(VLOOKUP(DF267,Auxiliar!$A:$C,2,0),"")</f>
        <v>MICHELOB</v>
      </c>
      <c r="DI267" s="7" t="str">
        <f>+IFERROR(VLOOKUP(DF267,Auxiliar!$A:$C,3,0),"")</f>
        <v>1b 7% | 3b 22% | 8b 27%</v>
      </c>
      <c r="DK267" s="1"/>
      <c r="DL267" s="1"/>
      <c r="DM267" s="6" t="str">
        <f>+IFERROR(VALUE(RIGHT(Tabla20[[#This Row],[B2B]],6)),"")</f>
        <v/>
      </c>
      <c r="DN267" s="6" t="str">
        <f>+IFERROR(VLOOKUP(DL267,Auxiliar!$A:$C,2,0),"")</f>
        <v/>
      </c>
      <c r="DO267" s="7" t="str">
        <f>+IFERROR(VLOOKUP(DL267,Auxiliar!$A:$C,3,0),"")</f>
        <v/>
      </c>
      <c r="DQ267" s="1">
        <v>3046</v>
      </c>
      <c r="DR267" s="12" t="s">
        <v>24</v>
      </c>
      <c r="DS267" s="6">
        <f>+IFERROR(VALUE(RIGHT(Tabla21[[#This Row],[B2B]],6)),"")</f>
        <v>3046</v>
      </c>
      <c r="DT267" s="6" t="str">
        <f>+IFERROR(VLOOKUP(DR267,Auxiliar!$A:$C,2,0),"")</f>
        <v>CORONA PORRON</v>
      </c>
      <c r="DU267" s="7" t="str">
        <f>+IFERROR(VLOOKUP(DR267,Auxiliar!$A:$C,3,0),"")</f>
        <v>1b 5% | 20b 0%</v>
      </c>
      <c r="DW267" s="1">
        <v>6196</v>
      </c>
      <c r="DX267" s="12" t="s">
        <v>43</v>
      </c>
      <c r="DY267" s="6">
        <f>+IFERROR(VALUE(RIGHT(Tabla22[[#This Row],[B2B]],6)),"")</f>
        <v>6196</v>
      </c>
      <c r="DZ267" s="6" t="str">
        <f>+IFERROR(VLOOKUP(DX267,Auxiliar!$A:$C,2,0),"")</f>
        <v xml:space="preserve">VALUE LATA </v>
      </c>
      <c r="EA267" s="7" t="str">
        <f>+IFERROR(VLOOKUP(DX267,Auxiliar!$A:$C,3,0),"")</f>
        <v>1b 15% | 100b 18%</v>
      </c>
      <c r="EC267" s="1">
        <v>6192</v>
      </c>
      <c r="ED267" s="12" t="s">
        <v>47</v>
      </c>
      <c r="EE267" s="6">
        <f>+IFERROR(VALUE(RIGHT(Tabla23[[#This Row],[B2B]],6)),"")</f>
        <v>6192</v>
      </c>
      <c r="EF267" s="6" t="str">
        <f>+IFERROR(VLOOKUP(ED267,Auxiliar!$A:$C,2,0),"")</f>
        <v>VALUE LATON</v>
      </c>
      <c r="EG267" s="7" t="str">
        <f>+IFERROR(VLOOKUP(ED267,Auxiliar!$A:$C,3,0),"")</f>
        <v>1b 10% | 5b 15% | 192b 0%</v>
      </c>
      <c r="EI267" s="1"/>
      <c r="EJ267" s="12"/>
      <c r="EK267" s="6" t="str">
        <f>+IFERROR(VALUE(RIGHT(Tabla24[[#This Row],[B2B]],6)),"")</f>
        <v/>
      </c>
      <c r="EL267" s="6" t="str">
        <f>+IFERROR(VLOOKUP(EJ267,Auxiliar!$A:$C,2,0),"")</f>
        <v/>
      </c>
      <c r="EM267" s="7" t="str">
        <f>+IFERROR(VLOOKUP(EJ267,Auxiliar!$A:$C,3,0),"")</f>
        <v/>
      </c>
      <c r="EO267" s="1"/>
      <c r="EP267" s="12"/>
      <c r="EQ267" s="6" t="str">
        <f>+IFERROR(VALUE(RIGHT(Tabla25[[#This Row],[B2B]],6)),"")</f>
        <v/>
      </c>
      <c r="ER267" s="6" t="str">
        <f>+IFERROR(VLOOKUP(EP267,Auxiliar!$A:$C,2,0),"")</f>
        <v/>
      </c>
      <c r="ES267" s="7" t="str">
        <f>+IFERROR(VLOOKUP(EP267,Auxiliar!$A:$C,3,0),"")</f>
        <v/>
      </c>
      <c r="EU267" s="1"/>
      <c r="EV267" s="12"/>
      <c r="EW267" s="6" t="str">
        <f>+IFERROR(VALUE(RIGHT(Tabla26[[#This Row],[B2B]],6)),"")</f>
        <v/>
      </c>
      <c r="EX267" s="6" t="str">
        <f>+IFERROR(VLOOKUP(EV267,Auxiliar!$A:$C,2,0),"")</f>
        <v/>
      </c>
      <c r="EY267" s="7" t="str">
        <f>+IFERROR(VLOOKUP(EV267,Auxiliar!$A:$C,3,0),"")</f>
        <v/>
      </c>
      <c r="EZ267" s="1"/>
      <c r="FA267" s="12"/>
      <c r="FB267" s="6" t="str">
        <f>+IFERROR(VALUE(RIGHT(Tabla27[[#This Row],[B2B]],6)),"")</f>
        <v/>
      </c>
      <c r="FC267" s="6" t="str">
        <f>+IFERROR(VLOOKUP(FA267,Auxiliar!$A:$C,2,0),"")</f>
        <v/>
      </c>
      <c r="FD267" s="7" t="str">
        <f>+IFERROR(VLOOKUP(FA267,Auxiliar!$A:$C,3,0),"")</f>
        <v/>
      </c>
      <c r="FE267" s="1"/>
      <c r="FF267" s="12"/>
      <c r="FG267" s="6" t="str">
        <f>+IFERROR(VALUE(RIGHT(Tabla28[[#This Row],[B2B]],6)),"")</f>
        <v/>
      </c>
      <c r="FH267" s="6" t="str">
        <f>+IFERROR(VLOOKUP(FF267,Auxiliar!$A:$C,2,0),"")</f>
        <v/>
      </c>
      <c r="FI267" s="7" t="str">
        <f>+IFERROR(VLOOKUP(FF267,Auxiliar!$A:$C,3,0),"")</f>
        <v/>
      </c>
      <c r="FJ267" s="1"/>
      <c r="FK267" s="12"/>
      <c r="FL267" s="6" t="str">
        <f>+IFERROR(VALUE(RIGHT(Tabla29[[#This Row],[B2B]],6)),"")</f>
        <v/>
      </c>
      <c r="FM267" s="6" t="str">
        <f>+IFERROR(VLOOKUP(FK267,Auxiliar!$A:$C,2,0),"")</f>
        <v/>
      </c>
      <c r="FN267" s="7" t="str">
        <f>+IFERROR(VLOOKUP(FK267,Auxiliar!$A:$C,3,0),"")</f>
        <v/>
      </c>
      <c r="FO267" s="1"/>
      <c r="FP267" s="12"/>
      <c r="FQ267" s="6" t="str">
        <f>+IFERROR(VALUE(RIGHT(Tabla30[[#This Row],[B2B]],6)),"")</f>
        <v/>
      </c>
      <c r="FR267" s="6" t="str">
        <f>+IFERROR(VLOOKUP(FP267,Auxiliar!$A:$C,2,0),"")</f>
        <v/>
      </c>
      <c r="FS267" s="7"/>
      <c r="FT267" s="1"/>
      <c r="FU267" s="12"/>
      <c r="FV267" s="6" t="str">
        <f>+IFERROR(VALUE(RIGHT(Tabla31[[#This Row],[B2B]],6)),"")</f>
        <v/>
      </c>
      <c r="FW267" s="6" t="str">
        <f>+IFERROR(VLOOKUP(FU267,Auxiliar!$A:$C,2,0),"")</f>
        <v/>
      </c>
      <c r="FX267" s="7" t="str">
        <f>+IFERROR(VLOOKUP(FU267,Auxiliar!$A:$C,3,0),"")</f>
        <v/>
      </c>
      <c r="FY267" s="1"/>
      <c r="FZ267" s="12"/>
      <c r="GA267" s="6" t="str">
        <f>+IFERROR(VALUE(RIGHT(Tabla32[[#This Row],[B2B]],6)),"")</f>
        <v/>
      </c>
      <c r="GB267" s="6" t="str">
        <f>+IFERROR(VLOOKUP(FZ267,Auxiliar!$A:$C,2,0),"")</f>
        <v/>
      </c>
      <c r="GC267" s="7" t="str">
        <f>+IFERROR(VLOOKUP(FZ267,Auxiliar!$A:$C,3,0),"")</f>
        <v/>
      </c>
      <c r="GD267" s="1"/>
      <c r="GE267" s="12"/>
      <c r="GF267" s="6" t="str">
        <f>+IFERROR(VALUE(RIGHT(Tabla33[[#This Row],[B2B]],6)),"")</f>
        <v/>
      </c>
      <c r="GG267" s="6" t="str">
        <f>+IFERROR(VLOOKUP(GE267,Auxiliar!$A:$C,2,0),"")</f>
        <v/>
      </c>
      <c r="GH267" s="7" t="str">
        <f>+IFERROR(VLOOKUP(GE267,Auxiliar!$A:$C,3,0),"")</f>
        <v/>
      </c>
    </row>
    <row r="268" spans="1:190" x14ac:dyDescent="0.25">
      <c r="A268" s="1"/>
      <c r="B268" s="1"/>
      <c r="C268" t="str">
        <f>+IFERROR(VALUE(RIGHT(Tabla1[[#This Row],[B2B]],6)),"")</f>
        <v/>
      </c>
      <c r="D268" t="str">
        <f>+IFERROR(VLOOKUP(B268,Auxiliar!$A:$C,2,0),"")</f>
        <v/>
      </c>
      <c r="E268" s="5" t="str">
        <f>+IFERROR(VLOOKUP(B268,Auxiliar!$A:$C,3,0),"")</f>
        <v/>
      </c>
      <c r="S268" s="1">
        <v>3851</v>
      </c>
      <c r="T268" s="1" t="s">
        <v>9</v>
      </c>
      <c r="U268" s="6">
        <f>+IFERROR(VALUE(RIGHT(Tabla4[[#This Row],[B2B]],6)),"")</f>
        <v>3851</v>
      </c>
      <c r="V268" s="6" t="str">
        <f>+IFERROR(VLOOKUP(T268,Auxiliar!$A:$C,2,0),"")</f>
        <v>CORE</v>
      </c>
      <c r="W268" s="7" t="str">
        <f>+IFERROR(VLOOKUP(T268,Auxiliar!$A:$C,3,0),"")</f>
        <v>0b 1% | 2b 5% | 4b 6%</v>
      </c>
      <c r="Y268" s="1">
        <v>11595</v>
      </c>
      <c r="Z268" s="1" t="s">
        <v>10</v>
      </c>
      <c r="AA268" s="6">
        <f>+IFERROR(VALUE(RIGHT(Tabla5[[#This Row],[B2B]],6)),"")</f>
        <v>11595</v>
      </c>
      <c r="AB268" s="6" t="str">
        <f>+IFERROR(VLOOKUP(Z268,Auxiliar!$A:$C,2,0),"")</f>
        <v>CORE</v>
      </c>
      <c r="AC268" s="7" t="str">
        <f>+IFERROR(VLOOKUP(Z268,Auxiliar!$A:$C,3,0),"")</f>
        <v>0b 1% | 3b 4% | 5b 6%</v>
      </c>
      <c r="AK268" s="1">
        <v>3680</v>
      </c>
      <c r="AL268" s="1" t="s">
        <v>30</v>
      </c>
      <c r="AM268" s="6">
        <f>+IFERROR(VALUE(RIGHT(Tabla7[[#This Row],[B2B]],6)),"")</f>
        <v>3680</v>
      </c>
      <c r="AN268" s="6" t="str">
        <f>+IFERROR(VLOOKUP(AL268,Auxiliar!$A:$C,2,0),"")</f>
        <v>LATONES</v>
      </c>
      <c r="AO268" s="7" t="str">
        <f>+IFERROR(VLOOKUP(AL268,Auxiliar!$A:$C,3,0),"")</f>
        <v>1b 4% | 5b 7% | 97b 0%</v>
      </c>
      <c r="AQ268" s="1">
        <v>6260</v>
      </c>
      <c r="AR268" s="1" t="s">
        <v>31</v>
      </c>
      <c r="AS268" s="6">
        <f>+IFERROR(VALUE(RIGHT(Tabla8[[#This Row],[B2B]],6)),"")</f>
        <v>6260</v>
      </c>
      <c r="AT268" s="6" t="str">
        <f>+IFERROR(VLOOKUP(AR268,Auxiliar!$A:$C,2,0),"")</f>
        <v>LATONES</v>
      </c>
      <c r="AU268" s="7" t="str">
        <f>+IFERROR(VLOOKUP(AR268,Auxiliar!$A:$C,3,0),"")</f>
        <v>2b 3% | 4b 5% | 5b 8% | 193 0%</v>
      </c>
      <c r="AW268" s="1"/>
      <c r="AX268" s="1" t="s">
        <v>32</v>
      </c>
      <c r="AY268" s="6" t="str">
        <f>+IFERROR(VALUE(RIGHT(Tabla9[[#This Row],[B2B]],6)),"")</f>
        <v/>
      </c>
      <c r="AZ268" s="6" t="str">
        <f>+IFERROR(VLOOKUP(AX268,Auxiliar!$A:$C,2,0),"")</f>
        <v>LATONES</v>
      </c>
      <c r="BA268" s="7" t="str">
        <f>+IFERROR(VLOOKUP(AX268,Auxiliar!$A:$C,3,0),"")</f>
        <v>2b 3% | 4b 4% | 6b 5% | 10b 8%  | 385b 0%</v>
      </c>
      <c r="BC268" s="1"/>
      <c r="BD268" s="1" t="s">
        <v>33</v>
      </c>
      <c r="BE268" s="6" t="str">
        <f>+IFERROR(VALUE(RIGHT(Tabla10[[#This Row],[B2B]],6)),"")</f>
        <v/>
      </c>
      <c r="BF268" s="6" t="str">
        <f>+IFERROR(VLOOKUP(BD268,Auxiliar!$A:$C,2,0),"")</f>
        <v>LATONES</v>
      </c>
      <c r="BG268" s="7" t="str">
        <f>+IFERROR(VLOOKUP(BD268,Auxiliar!$A:$C,3,0),"")</f>
        <v>6b 4% | 12b 5% | 15b 8% | 385b 0%</v>
      </c>
      <c r="BI268" s="1"/>
      <c r="BJ268" s="1"/>
      <c r="BK268" s="6" t="str">
        <f>+IFERROR(VALUE(RIGHT(Tabla11[[#This Row],[B2B]],6)),"")</f>
        <v/>
      </c>
      <c r="BL268" s="6" t="str">
        <f>+IFERROR(VLOOKUP(BJ268,Auxiliar!$A:$C,2,0),"")</f>
        <v/>
      </c>
      <c r="BM268" s="7" t="str">
        <f>+IFERROR(VLOOKUP(BJ268,Auxiliar!$A:$C,3,0),"")</f>
        <v/>
      </c>
      <c r="BO268" s="1">
        <v>5220</v>
      </c>
      <c r="BP268" s="1" t="s">
        <v>39</v>
      </c>
      <c r="BQ268" s="6">
        <f>+IFERROR(VALUE(RIGHT(Tabla12[[#This Row],[B2B]],6)),"")</f>
        <v>5220</v>
      </c>
      <c r="BR268" s="6" t="str">
        <f>+IFERROR(VLOOKUP(BP268,Auxiliar!$A:$C,2,0),"")</f>
        <v>VALUE LITRO</v>
      </c>
      <c r="BS268" s="7" t="str">
        <f>+IFERROR(VLOOKUP(BP268,Auxiliar!$A:$C,3,0),"")</f>
        <v>1b 12%</v>
      </c>
      <c r="CA268" s="1">
        <v>3130</v>
      </c>
      <c r="CB268" s="1" t="s">
        <v>35</v>
      </c>
      <c r="CC268" s="6">
        <f>+IFERROR(VALUE(RIGHT(Tabla14[[#This Row],[B2B]],6)),"")</f>
        <v>3130</v>
      </c>
      <c r="CD268" s="6" t="str">
        <f>+IFERROR(VLOOKUP(CB268,Auxiliar!$A:$C,2,0),"")</f>
        <v>Corona 710cc</v>
      </c>
      <c r="CE268" s="7" t="str">
        <f>+IFERROR(VLOOKUP(CB268,Auxiliar!$A:$C,3,0),"")</f>
        <v>1b 10% | 85b 0%</v>
      </c>
      <c r="CG268" s="1"/>
      <c r="CH268" s="1"/>
      <c r="CI268" s="6" t="str">
        <f>+IFERROR(VALUE(RIGHT(Tabla15[[#This Row],[B2B]],6)),"")</f>
        <v/>
      </c>
      <c r="CJ268" s="6" t="str">
        <f>+IFERROR(VLOOKUP(CH268,Auxiliar!$A:$C,2,0),"")</f>
        <v/>
      </c>
      <c r="CK268" s="7" t="str">
        <f>+IFERROR(VLOOKUP(CH268,Auxiliar!$A:$C,3,0),"")</f>
        <v/>
      </c>
      <c r="CM268" s="1">
        <v>3046</v>
      </c>
      <c r="CN268" s="1" t="s">
        <v>20</v>
      </c>
      <c r="CO268" s="6">
        <v>3046</v>
      </c>
      <c r="CP268" s="6" t="s">
        <v>20</v>
      </c>
      <c r="CQ268" s="7" t="s">
        <v>21</v>
      </c>
      <c r="CS268" s="1"/>
      <c r="CT268" s="1"/>
      <c r="CU268" s="6" t="str">
        <f>+IFERROR(VALUE(RIGHT(Tabla17[[#This Row],[B2B]],6)),"")</f>
        <v/>
      </c>
      <c r="CV268" s="6" t="str">
        <f>+IFERROR(VLOOKUP(CT268,Auxiliar!$A:$C,2,0),"")</f>
        <v/>
      </c>
      <c r="CW268" s="7" t="str">
        <f>+IFERROR(VLOOKUP(CT268,Auxiliar!$A:$C,3,0),"")</f>
        <v/>
      </c>
      <c r="CY268" s="1">
        <v>3046</v>
      </c>
      <c r="CZ268" s="1" t="s">
        <v>16</v>
      </c>
      <c r="DA268" s="6">
        <f>+IFERROR(VALUE(RIGHT(Tabla18[[#This Row],[B2B]],6)),"")</f>
        <v>3046</v>
      </c>
      <c r="DB268" s="6" t="str">
        <f>+IFERROR(VLOOKUP(CZ268,Auxiliar!$A:$C,2,0),"")</f>
        <v>PREMIUM</v>
      </c>
      <c r="DC268" s="7" t="str">
        <f>+IFERROR(VLOOKUP(CZ268,Auxiliar!$A:$C,3,0),"")</f>
        <v>0b 0% | 2b 2% | 5b 3,5% | 10b 5%</v>
      </c>
      <c r="DE268" s="1">
        <v>3046</v>
      </c>
      <c r="DF268" s="1" t="s">
        <v>19</v>
      </c>
      <c r="DG268" s="6">
        <f>+IFERROR(VALUE(RIGHT(Tabla19[[#This Row],[B2B]],6)),"")</f>
        <v>3046</v>
      </c>
      <c r="DH268" s="6" t="str">
        <f>+IFERROR(VLOOKUP(DF268,Auxiliar!$A:$C,2,0),"")</f>
        <v>MICHELOB</v>
      </c>
      <c r="DI268" s="7" t="str">
        <f>+IFERROR(VLOOKUP(DF268,Auxiliar!$A:$C,3,0),"")</f>
        <v>1b 7% | 3b 22% | 8b 27%</v>
      </c>
      <c r="DK268" s="1"/>
      <c r="DL268" s="1"/>
      <c r="DM268" s="6" t="str">
        <f>+IFERROR(VALUE(RIGHT(Tabla20[[#This Row],[B2B]],6)),"")</f>
        <v/>
      </c>
      <c r="DN268" s="6" t="str">
        <f>+IFERROR(VLOOKUP(DL268,Auxiliar!$A:$C,2,0),"")</f>
        <v/>
      </c>
      <c r="DO268" s="7" t="str">
        <f>+IFERROR(VLOOKUP(DL268,Auxiliar!$A:$C,3,0),"")</f>
        <v/>
      </c>
      <c r="DQ268" s="1">
        <v>3072</v>
      </c>
      <c r="DR268" s="12" t="s">
        <v>24</v>
      </c>
      <c r="DS268" s="6">
        <f>+IFERROR(VALUE(RIGHT(Tabla21[[#This Row],[B2B]],6)),"")</f>
        <v>3072</v>
      </c>
      <c r="DT268" s="6" t="str">
        <f>+IFERROR(VLOOKUP(DR268,Auxiliar!$A:$C,2,0),"")</f>
        <v>CORONA PORRON</v>
      </c>
      <c r="DU268" s="7" t="str">
        <f>+IFERROR(VLOOKUP(DR268,Auxiliar!$A:$C,3,0),"")</f>
        <v>1b 5% | 20b 0%</v>
      </c>
      <c r="DW268" s="1">
        <v>5221</v>
      </c>
      <c r="DX268" s="12" t="s">
        <v>43</v>
      </c>
      <c r="DY268" s="6">
        <f>+IFERROR(VALUE(RIGHT(Tabla22[[#This Row],[B2B]],6)),"")</f>
        <v>5221</v>
      </c>
      <c r="DZ268" s="6" t="str">
        <f>+IFERROR(VLOOKUP(DX268,Auxiliar!$A:$C,2,0),"")</f>
        <v xml:space="preserve">VALUE LATA </v>
      </c>
      <c r="EA268" s="7" t="str">
        <f>+IFERROR(VLOOKUP(DX268,Auxiliar!$A:$C,3,0),"")</f>
        <v>1b 15% | 100b 18%</v>
      </c>
      <c r="EC268" s="1">
        <v>6194</v>
      </c>
      <c r="ED268" s="12" t="s">
        <v>47</v>
      </c>
      <c r="EE268" s="6">
        <f>+IFERROR(VALUE(RIGHT(Tabla23[[#This Row],[B2B]],6)),"")</f>
        <v>6194</v>
      </c>
      <c r="EF268" s="6" t="str">
        <f>+IFERROR(VLOOKUP(ED268,Auxiliar!$A:$C,2,0),"")</f>
        <v>VALUE LATON</v>
      </c>
      <c r="EG268" s="7" t="str">
        <f>+IFERROR(VLOOKUP(ED268,Auxiliar!$A:$C,3,0),"")</f>
        <v>1b 10% | 5b 15% | 192b 0%</v>
      </c>
      <c r="EI268" s="1"/>
      <c r="EJ268" s="12"/>
      <c r="EK268" s="6" t="str">
        <f>+IFERROR(VALUE(RIGHT(Tabla24[[#This Row],[B2B]],6)),"")</f>
        <v/>
      </c>
      <c r="EL268" s="6" t="str">
        <f>+IFERROR(VLOOKUP(EJ268,Auxiliar!$A:$C,2,0),"")</f>
        <v/>
      </c>
      <c r="EM268" s="7" t="str">
        <f>+IFERROR(VLOOKUP(EJ268,Auxiliar!$A:$C,3,0),"")</f>
        <v/>
      </c>
      <c r="EO268" s="1"/>
      <c r="EP268" s="12"/>
      <c r="EQ268" s="6" t="str">
        <f>+IFERROR(VALUE(RIGHT(Tabla25[[#This Row],[B2B]],6)),"")</f>
        <v/>
      </c>
      <c r="ER268" s="6" t="str">
        <f>+IFERROR(VLOOKUP(EP268,Auxiliar!$A:$C,2,0),"")</f>
        <v/>
      </c>
      <c r="ES268" s="7" t="str">
        <f>+IFERROR(VLOOKUP(EP268,Auxiliar!$A:$C,3,0),"")</f>
        <v/>
      </c>
      <c r="EU268" s="1"/>
      <c r="EV268" s="12"/>
      <c r="EW268" s="6" t="str">
        <f>+IFERROR(VALUE(RIGHT(Tabla26[[#This Row],[B2B]],6)),"")</f>
        <v/>
      </c>
      <c r="EX268" s="6" t="str">
        <f>+IFERROR(VLOOKUP(EV268,Auxiliar!$A:$C,2,0),"")</f>
        <v/>
      </c>
      <c r="EY268" s="7" t="str">
        <f>+IFERROR(VLOOKUP(EV268,Auxiliar!$A:$C,3,0),"")</f>
        <v/>
      </c>
      <c r="EZ268" s="1"/>
      <c r="FA268" s="12"/>
      <c r="FB268" s="6" t="str">
        <f>+IFERROR(VALUE(RIGHT(Tabla27[[#This Row],[B2B]],6)),"")</f>
        <v/>
      </c>
      <c r="FC268" s="6" t="str">
        <f>+IFERROR(VLOOKUP(FA268,Auxiliar!$A:$C,2,0),"")</f>
        <v/>
      </c>
      <c r="FD268" s="7" t="str">
        <f>+IFERROR(VLOOKUP(FA268,Auxiliar!$A:$C,3,0),"")</f>
        <v/>
      </c>
      <c r="FE268" s="1"/>
      <c r="FF268" s="12"/>
      <c r="FG268" s="6" t="str">
        <f>+IFERROR(VALUE(RIGHT(Tabla28[[#This Row],[B2B]],6)),"")</f>
        <v/>
      </c>
      <c r="FH268" s="6" t="str">
        <f>+IFERROR(VLOOKUP(FF268,Auxiliar!$A:$C,2,0),"")</f>
        <v/>
      </c>
      <c r="FI268" s="7" t="str">
        <f>+IFERROR(VLOOKUP(FF268,Auxiliar!$A:$C,3,0),"")</f>
        <v/>
      </c>
      <c r="FJ268" s="1"/>
      <c r="FK268" s="12"/>
      <c r="FL268" s="6" t="str">
        <f>+IFERROR(VALUE(RIGHT(Tabla29[[#This Row],[B2B]],6)),"")</f>
        <v/>
      </c>
      <c r="FM268" s="6" t="str">
        <f>+IFERROR(VLOOKUP(FK268,Auxiliar!$A:$C,2,0),"")</f>
        <v/>
      </c>
      <c r="FN268" s="7" t="str">
        <f>+IFERROR(VLOOKUP(FK268,Auxiliar!$A:$C,3,0),"")</f>
        <v/>
      </c>
      <c r="FO268" s="1"/>
      <c r="FP268" s="12"/>
      <c r="FQ268" s="6" t="str">
        <f>+IFERROR(VALUE(RIGHT(Tabla30[[#This Row],[B2B]],6)),"")</f>
        <v/>
      </c>
      <c r="FR268" s="6" t="str">
        <f>+IFERROR(VLOOKUP(FP268,Auxiliar!$A:$C,2,0),"")</f>
        <v/>
      </c>
      <c r="FS268" s="7"/>
      <c r="FT268" s="1"/>
      <c r="FU268" s="12"/>
      <c r="FV268" s="6" t="str">
        <f>+IFERROR(VALUE(RIGHT(Tabla31[[#This Row],[B2B]],6)),"")</f>
        <v/>
      </c>
      <c r="FW268" s="6" t="str">
        <f>+IFERROR(VLOOKUP(FU268,Auxiliar!$A:$C,2,0),"")</f>
        <v/>
      </c>
      <c r="FX268" s="7" t="str">
        <f>+IFERROR(VLOOKUP(FU268,Auxiliar!$A:$C,3,0),"")</f>
        <v/>
      </c>
      <c r="FY268" s="1"/>
      <c r="FZ268" s="12"/>
      <c r="GA268" s="6" t="str">
        <f>+IFERROR(VALUE(RIGHT(Tabla32[[#This Row],[B2B]],6)),"")</f>
        <v/>
      </c>
      <c r="GB268" s="6" t="str">
        <f>+IFERROR(VLOOKUP(FZ268,Auxiliar!$A:$C,2,0),"")</f>
        <v/>
      </c>
      <c r="GC268" s="7" t="str">
        <f>+IFERROR(VLOOKUP(FZ268,Auxiliar!$A:$C,3,0),"")</f>
        <v/>
      </c>
      <c r="GD268" s="1"/>
      <c r="GE268" s="12"/>
      <c r="GF268" s="6" t="str">
        <f>+IFERROR(VALUE(RIGHT(Tabla33[[#This Row],[B2B]],6)),"")</f>
        <v/>
      </c>
      <c r="GG268" s="6" t="str">
        <f>+IFERROR(VLOOKUP(GE268,Auxiliar!$A:$C,2,0),"")</f>
        <v/>
      </c>
      <c r="GH268" s="7" t="str">
        <f>+IFERROR(VLOOKUP(GE268,Auxiliar!$A:$C,3,0),"")</f>
        <v/>
      </c>
    </row>
    <row r="269" spans="1:190" x14ac:dyDescent="0.25">
      <c r="A269" s="1"/>
      <c r="B269" s="1"/>
      <c r="C269" t="str">
        <f>+IFERROR(VALUE(RIGHT(Tabla1[[#This Row],[B2B]],6)),"")</f>
        <v/>
      </c>
      <c r="D269" t="str">
        <f>+IFERROR(VLOOKUP(B269,Auxiliar!$A:$C,2,0),"")</f>
        <v/>
      </c>
      <c r="E269" s="5" t="str">
        <f>+IFERROR(VLOOKUP(B269,Auxiliar!$A:$C,3,0),"")</f>
        <v/>
      </c>
      <c r="S269" s="1">
        <v>3862</v>
      </c>
      <c r="T269" s="1" t="s">
        <v>9</v>
      </c>
      <c r="U269" s="6">
        <f>+IFERROR(VALUE(RIGHT(Tabla4[[#This Row],[B2B]],6)),"")</f>
        <v>3862</v>
      </c>
      <c r="V269" s="6" t="str">
        <f>+IFERROR(VLOOKUP(T269,Auxiliar!$A:$C,2,0),"")</f>
        <v>CORE</v>
      </c>
      <c r="W269" s="7" t="str">
        <f>+IFERROR(VLOOKUP(T269,Auxiliar!$A:$C,3,0),"")</f>
        <v>0b 1% | 2b 5% | 4b 6%</v>
      </c>
      <c r="Y269" s="1">
        <v>11602</v>
      </c>
      <c r="Z269" s="1" t="s">
        <v>10</v>
      </c>
      <c r="AA269" s="6">
        <f>+IFERROR(VALUE(RIGHT(Tabla5[[#This Row],[B2B]],6)),"")</f>
        <v>11602</v>
      </c>
      <c r="AB269" s="6" t="str">
        <f>+IFERROR(VLOOKUP(Z269,Auxiliar!$A:$C,2,0),"")</f>
        <v>CORE</v>
      </c>
      <c r="AC269" s="7" t="str">
        <f>+IFERROR(VLOOKUP(Z269,Auxiliar!$A:$C,3,0),"")</f>
        <v>0b 1% | 3b 4% | 5b 6%</v>
      </c>
      <c r="AK269" s="1">
        <v>3681</v>
      </c>
      <c r="AL269" s="1" t="s">
        <v>30</v>
      </c>
      <c r="AM269" s="6">
        <f>+IFERROR(VALUE(RIGHT(Tabla7[[#This Row],[B2B]],6)),"")</f>
        <v>3681</v>
      </c>
      <c r="AN269" s="6" t="str">
        <f>+IFERROR(VLOOKUP(AL269,Auxiliar!$A:$C,2,0),"")</f>
        <v>LATONES</v>
      </c>
      <c r="AO269" s="7" t="str">
        <f>+IFERROR(VLOOKUP(AL269,Auxiliar!$A:$C,3,0),"")</f>
        <v>1b 4% | 5b 7% | 97b 0%</v>
      </c>
      <c r="AQ269" s="1">
        <v>6292</v>
      </c>
      <c r="AR269" s="1" t="s">
        <v>31</v>
      </c>
      <c r="AS269" s="6">
        <f>+IFERROR(VALUE(RIGHT(Tabla8[[#This Row],[B2B]],6)),"")</f>
        <v>6292</v>
      </c>
      <c r="AT269" s="6" t="str">
        <f>+IFERROR(VLOOKUP(AR269,Auxiliar!$A:$C,2,0),"")</f>
        <v>LATONES</v>
      </c>
      <c r="AU269" s="7" t="str">
        <f>+IFERROR(VLOOKUP(AR269,Auxiliar!$A:$C,3,0),"")</f>
        <v>2b 3% | 4b 5% | 5b 8% | 193 0%</v>
      </c>
      <c r="AW269" s="1"/>
      <c r="AX269" s="1" t="s">
        <v>32</v>
      </c>
      <c r="AY269" s="6" t="str">
        <f>+IFERROR(VALUE(RIGHT(Tabla9[[#This Row],[B2B]],6)),"")</f>
        <v/>
      </c>
      <c r="AZ269" s="6" t="str">
        <f>+IFERROR(VLOOKUP(AX269,Auxiliar!$A:$C,2,0),"")</f>
        <v>LATONES</v>
      </c>
      <c r="BA269" s="7" t="str">
        <f>+IFERROR(VLOOKUP(AX269,Auxiliar!$A:$C,3,0),"")</f>
        <v>2b 3% | 4b 4% | 6b 5% | 10b 8%  | 385b 0%</v>
      </c>
      <c r="BC269" s="1"/>
      <c r="BD269" s="1" t="s">
        <v>33</v>
      </c>
      <c r="BE269" s="6" t="str">
        <f>+IFERROR(VALUE(RIGHT(Tabla10[[#This Row],[B2B]],6)),"")</f>
        <v/>
      </c>
      <c r="BF269" s="6" t="str">
        <f>+IFERROR(VLOOKUP(BD269,Auxiliar!$A:$C,2,0),"")</f>
        <v>LATONES</v>
      </c>
      <c r="BG269" s="7" t="str">
        <f>+IFERROR(VLOOKUP(BD269,Auxiliar!$A:$C,3,0),"")</f>
        <v>6b 4% | 12b 5% | 15b 8% | 385b 0%</v>
      </c>
      <c r="BI269" s="1"/>
      <c r="BJ269" s="1"/>
      <c r="BK269" s="6" t="str">
        <f>+IFERROR(VALUE(RIGHT(Tabla11[[#This Row],[B2B]],6)),"")</f>
        <v/>
      </c>
      <c r="BL269" s="6" t="str">
        <f>+IFERROR(VLOOKUP(BJ269,Auxiliar!$A:$C,2,0),"")</f>
        <v/>
      </c>
      <c r="BM269" s="7" t="str">
        <f>+IFERROR(VLOOKUP(BJ269,Auxiliar!$A:$C,3,0),"")</f>
        <v/>
      </c>
      <c r="BO269" s="1">
        <v>6196</v>
      </c>
      <c r="BP269" s="1" t="s">
        <v>39</v>
      </c>
      <c r="BQ269" s="6">
        <f>+IFERROR(VALUE(RIGHT(Tabla12[[#This Row],[B2B]],6)),"")</f>
        <v>6196</v>
      </c>
      <c r="BR269" s="6" t="str">
        <f>+IFERROR(VLOOKUP(BP269,Auxiliar!$A:$C,2,0),"")</f>
        <v>VALUE LITRO</v>
      </c>
      <c r="BS269" s="7" t="str">
        <f>+IFERROR(VLOOKUP(BP269,Auxiliar!$A:$C,3,0),"")</f>
        <v>1b 12%</v>
      </c>
      <c r="CA269" s="1">
        <v>3135</v>
      </c>
      <c r="CB269" s="1" t="s">
        <v>35</v>
      </c>
      <c r="CC269" s="6">
        <f>+IFERROR(VALUE(RIGHT(Tabla14[[#This Row],[B2B]],6)),"")</f>
        <v>3135</v>
      </c>
      <c r="CD269" s="6" t="str">
        <f>+IFERROR(VLOOKUP(CB269,Auxiliar!$A:$C,2,0),"")</f>
        <v>Corona 710cc</v>
      </c>
      <c r="CE269" s="7" t="str">
        <f>+IFERROR(VLOOKUP(CB269,Auxiliar!$A:$C,3,0),"")</f>
        <v>1b 10% | 85b 0%</v>
      </c>
      <c r="CG269" s="1"/>
      <c r="CH269" s="1"/>
      <c r="CI269" s="6" t="str">
        <f>+IFERROR(VALUE(RIGHT(Tabla15[[#This Row],[B2B]],6)),"")</f>
        <v/>
      </c>
      <c r="CJ269" s="6" t="str">
        <f>+IFERROR(VLOOKUP(CH269,Auxiliar!$A:$C,2,0),"")</f>
        <v/>
      </c>
      <c r="CK269" s="7" t="str">
        <f>+IFERROR(VLOOKUP(CH269,Auxiliar!$A:$C,3,0),"")</f>
        <v/>
      </c>
      <c r="CM269" s="1">
        <v>3072</v>
      </c>
      <c r="CN269" s="1" t="s">
        <v>20</v>
      </c>
      <c r="CO269" s="6">
        <v>3072</v>
      </c>
      <c r="CP269" s="6" t="s">
        <v>20</v>
      </c>
      <c r="CQ269" s="7" t="s">
        <v>21</v>
      </c>
      <c r="CS269" s="1"/>
      <c r="CT269" s="1"/>
      <c r="CU269" s="6" t="str">
        <f>+IFERROR(VALUE(RIGHT(Tabla17[[#This Row],[B2B]],6)),"")</f>
        <v/>
      </c>
      <c r="CV269" s="6" t="str">
        <f>+IFERROR(VLOOKUP(CT269,Auxiliar!$A:$C,2,0),"")</f>
        <v/>
      </c>
      <c r="CW269" s="7" t="str">
        <f>+IFERROR(VLOOKUP(CT269,Auxiliar!$A:$C,3,0),"")</f>
        <v/>
      </c>
      <c r="CY269" s="1">
        <v>3072</v>
      </c>
      <c r="CZ269" s="1" t="s">
        <v>16</v>
      </c>
      <c r="DA269" s="6">
        <f>+IFERROR(VALUE(RIGHT(Tabla18[[#This Row],[B2B]],6)),"")</f>
        <v>3072</v>
      </c>
      <c r="DB269" s="6" t="str">
        <f>+IFERROR(VLOOKUP(CZ269,Auxiliar!$A:$C,2,0),"")</f>
        <v>PREMIUM</v>
      </c>
      <c r="DC269" s="7" t="str">
        <f>+IFERROR(VLOOKUP(CZ269,Auxiliar!$A:$C,3,0),"")</f>
        <v>0b 0% | 2b 2% | 5b 3,5% | 10b 5%</v>
      </c>
      <c r="DE269" s="1">
        <v>3072</v>
      </c>
      <c r="DF269" s="1" t="s">
        <v>19</v>
      </c>
      <c r="DG269" s="6">
        <f>+IFERROR(VALUE(RIGHT(Tabla19[[#This Row],[B2B]],6)),"")</f>
        <v>3072</v>
      </c>
      <c r="DH269" s="6" t="str">
        <f>+IFERROR(VLOOKUP(DF269,Auxiliar!$A:$C,2,0),"")</f>
        <v>MICHELOB</v>
      </c>
      <c r="DI269" s="7" t="str">
        <f>+IFERROR(VLOOKUP(DF269,Auxiliar!$A:$C,3,0),"")</f>
        <v>1b 7% | 3b 22% | 8b 27%</v>
      </c>
      <c r="DK269" s="1"/>
      <c r="DL269" s="1"/>
      <c r="DM269" s="6" t="str">
        <f>+IFERROR(VALUE(RIGHT(Tabla20[[#This Row],[B2B]],6)),"")</f>
        <v/>
      </c>
      <c r="DN269" s="6" t="str">
        <f>+IFERROR(VLOOKUP(DL269,Auxiliar!$A:$C,2,0),"")</f>
        <v/>
      </c>
      <c r="DO269" s="7" t="str">
        <f>+IFERROR(VLOOKUP(DL269,Auxiliar!$A:$C,3,0),"")</f>
        <v/>
      </c>
      <c r="DQ269" s="1">
        <v>3084</v>
      </c>
      <c r="DR269" s="12" t="s">
        <v>24</v>
      </c>
      <c r="DS269" s="6">
        <f>+IFERROR(VALUE(RIGHT(Tabla21[[#This Row],[B2B]],6)),"")</f>
        <v>3084</v>
      </c>
      <c r="DT269" s="6" t="str">
        <f>+IFERROR(VLOOKUP(DR269,Auxiliar!$A:$C,2,0),"")</f>
        <v>CORONA PORRON</v>
      </c>
      <c r="DU269" s="7" t="str">
        <f>+IFERROR(VLOOKUP(DR269,Auxiliar!$A:$C,3,0),"")</f>
        <v>1b 5% | 20b 0%</v>
      </c>
      <c r="DW269" s="1">
        <v>6197</v>
      </c>
      <c r="DX269" s="12" t="s">
        <v>43</v>
      </c>
      <c r="DY269" s="6">
        <f>+IFERROR(VALUE(RIGHT(Tabla22[[#This Row],[B2B]],6)),"")</f>
        <v>6197</v>
      </c>
      <c r="DZ269" s="6" t="str">
        <f>+IFERROR(VLOOKUP(DX269,Auxiliar!$A:$C,2,0),"")</f>
        <v xml:space="preserve">VALUE LATA </v>
      </c>
      <c r="EA269" s="7" t="str">
        <f>+IFERROR(VLOOKUP(DX269,Auxiliar!$A:$C,3,0),"")</f>
        <v>1b 15% | 100b 18%</v>
      </c>
      <c r="EC269" s="1">
        <v>5220</v>
      </c>
      <c r="ED269" s="12" t="s">
        <v>47</v>
      </c>
      <c r="EE269" s="6">
        <f>+IFERROR(VALUE(RIGHT(Tabla23[[#This Row],[B2B]],6)),"")</f>
        <v>5220</v>
      </c>
      <c r="EF269" s="6" t="str">
        <f>+IFERROR(VLOOKUP(ED269,Auxiliar!$A:$C,2,0),"")</f>
        <v>VALUE LATON</v>
      </c>
      <c r="EG269" s="7" t="str">
        <f>+IFERROR(VLOOKUP(ED269,Auxiliar!$A:$C,3,0),"")</f>
        <v>1b 10% | 5b 15% | 192b 0%</v>
      </c>
      <c r="EI269" s="1"/>
      <c r="EJ269" s="12"/>
      <c r="EK269" s="6" t="str">
        <f>+IFERROR(VALUE(RIGHT(Tabla24[[#This Row],[B2B]],6)),"")</f>
        <v/>
      </c>
      <c r="EL269" s="6" t="str">
        <f>+IFERROR(VLOOKUP(EJ269,Auxiliar!$A:$C,2,0),"")</f>
        <v/>
      </c>
      <c r="EM269" s="7" t="str">
        <f>+IFERROR(VLOOKUP(EJ269,Auxiliar!$A:$C,3,0),"")</f>
        <v/>
      </c>
      <c r="EO269" s="1"/>
      <c r="EP269" s="12"/>
      <c r="EQ269" s="6" t="str">
        <f>+IFERROR(VALUE(RIGHT(Tabla25[[#This Row],[B2B]],6)),"")</f>
        <v/>
      </c>
      <c r="ER269" s="6" t="str">
        <f>+IFERROR(VLOOKUP(EP269,Auxiliar!$A:$C,2,0),"")</f>
        <v/>
      </c>
      <c r="ES269" s="7" t="str">
        <f>+IFERROR(VLOOKUP(EP269,Auxiliar!$A:$C,3,0),"")</f>
        <v/>
      </c>
      <c r="EU269" s="1"/>
      <c r="EV269" s="12"/>
      <c r="EW269" s="6" t="str">
        <f>+IFERROR(VALUE(RIGHT(Tabla26[[#This Row],[B2B]],6)),"")</f>
        <v/>
      </c>
      <c r="EX269" s="6" t="str">
        <f>+IFERROR(VLOOKUP(EV269,Auxiliar!$A:$C,2,0),"")</f>
        <v/>
      </c>
      <c r="EY269" s="7" t="str">
        <f>+IFERROR(VLOOKUP(EV269,Auxiliar!$A:$C,3,0),"")</f>
        <v/>
      </c>
      <c r="EZ269" s="1"/>
      <c r="FA269" s="12"/>
      <c r="FB269" s="6" t="str">
        <f>+IFERROR(VALUE(RIGHT(Tabla27[[#This Row],[B2B]],6)),"")</f>
        <v/>
      </c>
      <c r="FC269" s="6" t="str">
        <f>+IFERROR(VLOOKUP(FA269,Auxiliar!$A:$C,2,0),"")</f>
        <v/>
      </c>
      <c r="FD269" s="7" t="str">
        <f>+IFERROR(VLOOKUP(FA269,Auxiliar!$A:$C,3,0),"")</f>
        <v/>
      </c>
      <c r="FE269" s="1"/>
      <c r="FF269" s="12"/>
      <c r="FG269" s="6" t="str">
        <f>+IFERROR(VALUE(RIGHT(Tabla28[[#This Row],[B2B]],6)),"")</f>
        <v/>
      </c>
      <c r="FH269" s="6" t="str">
        <f>+IFERROR(VLOOKUP(FF269,Auxiliar!$A:$C,2,0),"")</f>
        <v/>
      </c>
      <c r="FI269" s="7" t="str">
        <f>+IFERROR(VLOOKUP(FF269,Auxiliar!$A:$C,3,0),"")</f>
        <v/>
      </c>
      <c r="FJ269" s="1"/>
      <c r="FK269" s="12"/>
      <c r="FL269" s="6" t="str">
        <f>+IFERROR(VALUE(RIGHT(Tabla29[[#This Row],[B2B]],6)),"")</f>
        <v/>
      </c>
      <c r="FM269" s="6" t="str">
        <f>+IFERROR(VLOOKUP(FK269,Auxiliar!$A:$C,2,0),"")</f>
        <v/>
      </c>
      <c r="FN269" s="7" t="str">
        <f>+IFERROR(VLOOKUP(FK269,Auxiliar!$A:$C,3,0),"")</f>
        <v/>
      </c>
      <c r="FO269" s="1"/>
      <c r="FP269" s="12"/>
      <c r="FQ269" s="6" t="str">
        <f>+IFERROR(VALUE(RIGHT(Tabla30[[#This Row],[B2B]],6)),"")</f>
        <v/>
      </c>
      <c r="FR269" s="6" t="str">
        <f>+IFERROR(VLOOKUP(FP269,Auxiliar!$A:$C,2,0),"")</f>
        <v/>
      </c>
      <c r="FS269" s="7"/>
      <c r="FT269" s="1"/>
      <c r="FU269" s="12"/>
      <c r="FV269" s="6" t="str">
        <f>+IFERROR(VALUE(RIGHT(Tabla31[[#This Row],[B2B]],6)),"")</f>
        <v/>
      </c>
      <c r="FW269" s="6" t="str">
        <f>+IFERROR(VLOOKUP(FU269,Auxiliar!$A:$C,2,0),"")</f>
        <v/>
      </c>
      <c r="FX269" s="7" t="str">
        <f>+IFERROR(VLOOKUP(FU269,Auxiliar!$A:$C,3,0),"")</f>
        <v/>
      </c>
      <c r="FY269" s="1"/>
      <c r="FZ269" s="12"/>
      <c r="GA269" s="6" t="str">
        <f>+IFERROR(VALUE(RIGHT(Tabla32[[#This Row],[B2B]],6)),"")</f>
        <v/>
      </c>
      <c r="GB269" s="6" t="str">
        <f>+IFERROR(VLOOKUP(FZ269,Auxiliar!$A:$C,2,0),"")</f>
        <v/>
      </c>
      <c r="GC269" s="7" t="str">
        <f>+IFERROR(VLOOKUP(FZ269,Auxiliar!$A:$C,3,0),"")</f>
        <v/>
      </c>
      <c r="GD269" s="1"/>
      <c r="GE269" s="12"/>
      <c r="GF269" s="6" t="str">
        <f>+IFERROR(VALUE(RIGHT(Tabla33[[#This Row],[B2B]],6)),"")</f>
        <v/>
      </c>
      <c r="GG269" s="6" t="str">
        <f>+IFERROR(VLOOKUP(GE269,Auxiliar!$A:$C,2,0),"")</f>
        <v/>
      </c>
      <c r="GH269" s="7" t="str">
        <f>+IFERROR(VLOOKUP(GE269,Auxiliar!$A:$C,3,0),"")</f>
        <v/>
      </c>
    </row>
    <row r="270" spans="1:190" x14ac:dyDescent="0.25">
      <c r="A270" s="1"/>
      <c r="B270" s="1"/>
      <c r="C270" t="str">
        <f>+IFERROR(VALUE(RIGHT(Tabla1[[#This Row],[B2B]],6)),"")</f>
        <v/>
      </c>
      <c r="D270" t="str">
        <f>+IFERROR(VLOOKUP(B270,Auxiliar!$A:$C,2,0),"")</f>
        <v/>
      </c>
      <c r="E270" s="5" t="str">
        <f>+IFERROR(VLOOKUP(B270,Auxiliar!$A:$C,3,0),"")</f>
        <v/>
      </c>
      <c r="S270" s="1">
        <v>3864</v>
      </c>
      <c r="T270" s="1" t="s">
        <v>9</v>
      </c>
      <c r="U270" s="6">
        <f>+IFERROR(VALUE(RIGHT(Tabla4[[#This Row],[B2B]],6)),"")</f>
        <v>3864</v>
      </c>
      <c r="V270" s="6" t="str">
        <f>+IFERROR(VLOOKUP(T270,Auxiliar!$A:$C,2,0),"")</f>
        <v>CORE</v>
      </c>
      <c r="W270" s="7" t="str">
        <f>+IFERROR(VLOOKUP(T270,Auxiliar!$A:$C,3,0),"")</f>
        <v>0b 1% | 2b 5% | 4b 6%</v>
      </c>
      <c r="Y270" s="1">
        <v>11622</v>
      </c>
      <c r="Z270" s="1" t="s">
        <v>10</v>
      </c>
      <c r="AA270" s="6">
        <f>+IFERROR(VALUE(RIGHT(Tabla5[[#This Row],[B2B]],6)),"")</f>
        <v>11622</v>
      </c>
      <c r="AB270" s="6" t="str">
        <f>+IFERROR(VLOOKUP(Z270,Auxiliar!$A:$C,2,0),"")</f>
        <v>CORE</v>
      </c>
      <c r="AC270" s="7" t="str">
        <f>+IFERROR(VLOOKUP(Z270,Auxiliar!$A:$C,3,0),"")</f>
        <v>0b 1% | 3b 4% | 5b 6%</v>
      </c>
      <c r="AK270" s="1">
        <v>3686</v>
      </c>
      <c r="AL270" s="1" t="s">
        <v>30</v>
      </c>
      <c r="AM270" s="6">
        <f>+IFERROR(VALUE(RIGHT(Tabla7[[#This Row],[B2B]],6)),"")</f>
        <v>3686</v>
      </c>
      <c r="AN270" s="6" t="str">
        <f>+IFERROR(VLOOKUP(AL270,Auxiliar!$A:$C,2,0),"")</f>
        <v>LATONES</v>
      </c>
      <c r="AO270" s="7" t="str">
        <f>+IFERROR(VLOOKUP(AL270,Auxiliar!$A:$C,3,0),"")</f>
        <v>1b 4% | 5b 7% | 97b 0%</v>
      </c>
      <c r="AQ270" s="1">
        <v>6295</v>
      </c>
      <c r="AR270" s="1" t="s">
        <v>31</v>
      </c>
      <c r="AS270" s="6">
        <f>+IFERROR(VALUE(RIGHT(Tabla8[[#This Row],[B2B]],6)),"")</f>
        <v>6295</v>
      </c>
      <c r="AT270" s="6" t="str">
        <f>+IFERROR(VLOOKUP(AR270,Auxiliar!$A:$C,2,0),"")</f>
        <v>LATONES</v>
      </c>
      <c r="AU270" s="7" t="str">
        <f>+IFERROR(VLOOKUP(AR270,Auxiliar!$A:$C,3,0),"")</f>
        <v>2b 3% | 4b 5% | 5b 8% | 193 0%</v>
      </c>
      <c r="AW270" s="1"/>
      <c r="AX270" s="1" t="s">
        <v>32</v>
      </c>
      <c r="AY270" s="6" t="str">
        <f>+IFERROR(VALUE(RIGHT(Tabla9[[#This Row],[B2B]],6)),"")</f>
        <v/>
      </c>
      <c r="AZ270" s="6" t="str">
        <f>+IFERROR(VLOOKUP(AX270,Auxiliar!$A:$C,2,0),"")</f>
        <v>LATONES</v>
      </c>
      <c r="BA270" s="7" t="str">
        <f>+IFERROR(VLOOKUP(AX270,Auxiliar!$A:$C,3,0),"")</f>
        <v>2b 3% | 4b 4% | 6b 5% | 10b 8%  | 385b 0%</v>
      </c>
      <c r="BC270" s="1"/>
      <c r="BD270" s="1" t="s">
        <v>33</v>
      </c>
      <c r="BE270" s="6" t="str">
        <f>+IFERROR(VALUE(RIGHT(Tabla10[[#This Row],[B2B]],6)),"")</f>
        <v/>
      </c>
      <c r="BF270" s="6" t="str">
        <f>+IFERROR(VLOOKUP(BD270,Auxiliar!$A:$C,2,0),"")</f>
        <v>LATONES</v>
      </c>
      <c r="BG270" s="7" t="str">
        <f>+IFERROR(VLOOKUP(BD270,Auxiliar!$A:$C,3,0),"")</f>
        <v>6b 4% | 12b 5% | 15b 8% | 385b 0%</v>
      </c>
      <c r="BI270" s="1"/>
      <c r="BJ270" s="1"/>
      <c r="BK270" s="6" t="str">
        <f>+IFERROR(VALUE(RIGHT(Tabla11[[#This Row],[B2B]],6)),"")</f>
        <v/>
      </c>
      <c r="BL270" s="6" t="str">
        <f>+IFERROR(VLOOKUP(BJ270,Auxiliar!$A:$C,2,0),"")</f>
        <v/>
      </c>
      <c r="BM270" s="7" t="str">
        <f>+IFERROR(VLOOKUP(BJ270,Auxiliar!$A:$C,3,0),"")</f>
        <v/>
      </c>
      <c r="BO270" s="1">
        <v>5221</v>
      </c>
      <c r="BP270" s="1" t="s">
        <v>39</v>
      </c>
      <c r="BQ270" s="6">
        <f>+IFERROR(VALUE(RIGHT(Tabla12[[#This Row],[B2B]],6)),"")</f>
        <v>5221</v>
      </c>
      <c r="BR270" s="6" t="str">
        <f>+IFERROR(VLOOKUP(BP270,Auxiliar!$A:$C,2,0),"")</f>
        <v>VALUE LITRO</v>
      </c>
      <c r="BS270" s="7" t="str">
        <f>+IFERROR(VLOOKUP(BP270,Auxiliar!$A:$C,3,0),"")</f>
        <v>1b 12%</v>
      </c>
      <c r="CA270" s="1">
        <v>3177</v>
      </c>
      <c r="CB270" s="1" t="s">
        <v>35</v>
      </c>
      <c r="CC270" s="6">
        <f>+IFERROR(VALUE(RIGHT(Tabla14[[#This Row],[B2B]],6)),"")</f>
        <v>3177</v>
      </c>
      <c r="CD270" s="6" t="str">
        <f>+IFERROR(VLOOKUP(CB270,Auxiliar!$A:$C,2,0),"")</f>
        <v>Corona 710cc</v>
      </c>
      <c r="CE270" s="7" t="str">
        <f>+IFERROR(VLOOKUP(CB270,Auxiliar!$A:$C,3,0),"")</f>
        <v>1b 10% | 85b 0%</v>
      </c>
      <c r="CG270" s="1"/>
      <c r="CH270" s="1"/>
      <c r="CI270" s="6" t="str">
        <f>+IFERROR(VALUE(RIGHT(Tabla15[[#This Row],[B2B]],6)),"")</f>
        <v/>
      </c>
      <c r="CJ270" s="6" t="str">
        <f>+IFERROR(VLOOKUP(CH270,Auxiliar!$A:$C,2,0),"")</f>
        <v/>
      </c>
      <c r="CK270" s="7" t="str">
        <f>+IFERROR(VLOOKUP(CH270,Auxiliar!$A:$C,3,0),"")</f>
        <v/>
      </c>
      <c r="CM270" s="1">
        <v>3084</v>
      </c>
      <c r="CN270" s="1" t="s">
        <v>20</v>
      </c>
      <c r="CO270" s="6">
        <v>3084</v>
      </c>
      <c r="CP270" s="6" t="s">
        <v>20</v>
      </c>
      <c r="CQ270" s="7" t="s">
        <v>21</v>
      </c>
      <c r="CS270" s="1"/>
      <c r="CT270" s="1"/>
      <c r="CU270" s="6" t="str">
        <f>+IFERROR(VALUE(RIGHT(Tabla17[[#This Row],[B2B]],6)),"")</f>
        <v/>
      </c>
      <c r="CV270" s="6" t="str">
        <f>+IFERROR(VLOOKUP(CT270,Auxiliar!$A:$C,2,0),"")</f>
        <v/>
      </c>
      <c r="CW270" s="7" t="str">
        <f>+IFERROR(VLOOKUP(CT270,Auxiliar!$A:$C,3,0),"")</f>
        <v/>
      </c>
      <c r="CY270" s="1">
        <v>3084</v>
      </c>
      <c r="CZ270" s="1" t="s">
        <v>16</v>
      </c>
      <c r="DA270" s="6">
        <f>+IFERROR(VALUE(RIGHT(Tabla18[[#This Row],[B2B]],6)),"")</f>
        <v>3084</v>
      </c>
      <c r="DB270" s="6" t="str">
        <f>+IFERROR(VLOOKUP(CZ270,Auxiliar!$A:$C,2,0),"")</f>
        <v>PREMIUM</v>
      </c>
      <c r="DC270" s="7" t="str">
        <f>+IFERROR(VLOOKUP(CZ270,Auxiliar!$A:$C,3,0),"")</f>
        <v>0b 0% | 2b 2% | 5b 3,5% | 10b 5%</v>
      </c>
      <c r="DE270" s="1">
        <v>3084</v>
      </c>
      <c r="DF270" s="1" t="s">
        <v>19</v>
      </c>
      <c r="DG270" s="6">
        <f>+IFERROR(VALUE(RIGHT(Tabla19[[#This Row],[B2B]],6)),"")</f>
        <v>3084</v>
      </c>
      <c r="DH270" s="6" t="str">
        <f>+IFERROR(VLOOKUP(DF270,Auxiliar!$A:$C,2,0),"")</f>
        <v>MICHELOB</v>
      </c>
      <c r="DI270" s="7" t="str">
        <f>+IFERROR(VLOOKUP(DF270,Auxiliar!$A:$C,3,0),"")</f>
        <v>1b 7% | 3b 22% | 8b 27%</v>
      </c>
      <c r="DK270" s="1"/>
      <c r="DL270" s="1"/>
      <c r="DM270" s="6" t="str">
        <f>+IFERROR(VALUE(RIGHT(Tabla20[[#This Row],[B2B]],6)),"")</f>
        <v/>
      </c>
      <c r="DN270" s="6" t="str">
        <f>+IFERROR(VLOOKUP(DL270,Auxiliar!$A:$C,2,0),"")</f>
        <v/>
      </c>
      <c r="DO270" s="7" t="str">
        <f>+IFERROR(VLOOKUP(DL270,Auxiliar!$A:$C,3,0),"")</f>
        <v/>
      </c>
      <c r="DQ270" s="1">
        <v>3105</v>
      </c>
      <c r="DR270" s="12" t="s">
        <v>24</v>
      </c>
      <c r="DS270" s="6">
        <f>+IFERROR(VALUE(RIGHT(Tabla21[[#This Row],[B2B]],6)),"")</f>
        <v>3105</v>
      </c>
      <c r="DT270" s="6" t="str">
        <f>+IFERROR(VLOOKUP(DR270,Auxiliar!$A:$C,2,0),"")</f>
        <v>CORONA PORRON</v>
      </c>
      <c r="DU270" s="7" t="str">
        <f>+IFERROR(VLOOKUP(DR270,Auxiliar!$A:$C,3,0),"")</f>
        <v>1b 5% | 20b 0%</v>
      </c>
      <c r="DW270" s="1">
        <v>5228</v>
      </c>
      <c r="DX270" s="12" t="s">
        <v>43</v>
      </c>
      <c r="DY270" s="6">
        <f>+IFERROR(VALUE(RIGHT(Tabla22[[#This Row],[B2B]],6)),"")</f>
        <v>5228</v>
      </c>
      <c r="DZ270" s="6" t="str">
        <f>+IFERROR(VLOOKUP(DX270,Auxiliar!$A:$C,2,0),"")</f>
        <v xml:space="preserve">VALUE LATA </v>
      </c>
      <c r="EA270" s="7" t="str">
        <f>+IFERROR(VLOOKUP(DX270,Auxiliar!$A:$C,3,0),"")</f>
        <v>1b 15% | 100b 18%</v>
      </c>
      <c r="EC270" s="1">
        <v>6196</v>
      </c>
      <c r="ED270" s="12" t="s">
        <v>47</v>
      </c>
      <c r="EE270" s="6">
        <f>+IFERROR(VALUE(RIGHT(Tabla23[[#This Row],[B2B]],6)),"")</f>
        <v>6196</v>
      </c>
      <c r="EF270" s="6" t="str">
        <f>+IFERROR(VLOOKUP(ED270,Auxiliar!$A:$C,2,0),"")</f>
        <v>VALUE LATON</v>
      </c>
      <c r="EG270" s="7" t="str">
        <f>+IFERROR(VLOOKUP(ED270,Auxiliar!$A:$C,3,0),"")</f>
        <v>1b 10% | 5b 15% | 192b 0%</v>
      </c>
      <c r="EI270" s="1"/>
      <c r="EJ270" s="12"/>
      <c r="EK270" s="6" t="str">
        <f>+IFERROR(VALUE(RIGHT(Tabla24[[#This Row],[B2B]],6)),"")</f>
        <v/>
      </c>
      <c r="EL270" s="6" t="str">
        <f>+IFERROR(VLOOKUP(EJ270,Auxiliar!$A:$C,2,0),"")</f>
        <v/>
      </c>
      <c r="EM270" s="7" t="str">
        <f>+IFERROR(VLOOKUP(EJ270,Auxiliar!$A:$C,3,0),"")</f>
        <v/>
      </c>
      <c r="EO270" s="1"/>
      <c r="EP270" s="12"/>
      <c r="EQ270" s="6" t="str">
        <f>+IFERROR(VALUE(RIGHT(Tabla25[[#This Row],[B2B]],6)),"")</f>
        <v/>
      </c>
      <c r="ER270" s="6" t="str">
        <f>+IFERROR(VLOOKUP(EP270,Auxiliar!$A:$C,2,0),"")</f>
        <v/>
      </c>
      <c r="ES270" s="7" t="str">
        <f>+IFERROR(VLOOKUP(EP270,Auxiliar!$A:$C,3,0),"")</f>
        <v/>
      </c>
      <c r="EU270" s="1"/>
      <c r="EV270" s="12"/>
      <c r="EW270" s="6" t="str">
        <f>+IFERROR(VALUE(RIGHT(Tabla26[[#This Row],[B2B]],6)),"")</f>
        <v/>
      </c>
      <c r="EX270" s="6" t="str">
        <f>+IFERROR(VLOOKUP(EV270,Auxiliar!$A:$C,2,0),"")</f>
        <v/>
      </c>
      <c r="EY270" s="7" t="str">
        <f>+IFERROR(VLOOKUP(EV270,Auxiliar!$A:$C,3,0),"")</f>
        <v/>
      </c>
      <c r="EZ270" s="1"/>
      <c r="FA270" s="12"/>
      <c r="FB270" s="6" t="str">
        <f>+IFERROR(VALUE(RIGHT(Tabla27[[#This Row],[B2B]],6)),"")</f>
        <v/>
      </c>
      <c r="FC270" s="6" t="str">
        <f>+IFERROR(VLOOKUP(FA270,Auxiliar!$A:$C,2,0),"")</f>
        <v/>
      </c>
      <c r="FD270" s="7" t="str">
        <f>+IFERROR(VLOOKUP(FA270,Auxiliar!$A:$C,3,0),"")</f>
        <v/>
      </c>
      <c r="FE270" s="1"/>
      <c r="FF270" s="12"/>
      <c r="FG270" s="6" t="str">
        <f>+IFERROR(VALUE(RIGHT(Tabla28[[#This Row],[B2B]],6)),"")</f>
        <v/>
      </c>
      <c r="FH270" s="6" t="str">
        <f>+IFERROR(VLOOKUP(FF270,Auxiliar!$A:$C,2,0),"")</f>
        <v/>
      </c>
      <c r="FI270" s="7" t="str">
        <f>+IFERROR(VLOOKUP(FF270,Auxiliar!$A:$C,3,0),"")</f>
        <v/>
      </c>
      <c r="FJ270" s="1"/>
      <c r="FK270" s="12"/>
      <c r="FL270" s="6" t="str">
        <f>+IFERROR(VALUE(RIGHT(Tabla29[[#This Row],[B2B]],6)),"")</f>
        <v/>
      </c>
      <c r="FM270" s="6" t="str">
        <f>+IFERROR(VLOOKUP(FK270,Auxiliar!$A:$C,2,0),"")</f>
        <v/>
      </c>
      <c r="FN270" s="7" t="str">
        <f>+IFERROR(VLOOKUP(FK270,Auxiliar!$A:$C,3,0),"")</f>
        <v/>
      </c>
      <c r="FO270" s="1"/>
      <c r="FP270" s="12"/>
      <c r="FQ270" s="6" t="str">
        <f>+IFERROR(VALUE(RIGHT(Tabla30[[#This Row],[B2B]],6)),"")</f>
        <v/>
      </c>
      <c r="FR270" s="6" t="str">
        <f>+IFERROR(VLOOKUP(FP270,Auxiliar!$A:$C,2,0),"")</f>
        <v/>
      </c>
      <c r="FS270" s="7"/>
      <c r="FT270" s="1"/>
      <c r="FU270" s="12"/>
      <c r="FV270" s="6" t="str">
        <f>+IFERROR(VALUE(RIGHT(Tabla31[[#This Row],[B2B]],6)),"")</f>
        <v/>
      </c>
      <c r="FW270" s="6" t="str">
        <f>+IFERROR(VLOOKUP(FU270,Auxiliar!$A:$C,2,0),"")</f>
        <v/>
      </c>
      <c r="FX270" s="7" t="str">
        <f>+IFERROR(VLOOKUP(FU270,Auxiliar!$A:$C,3,0),"")</f>
        <v/>
      </c>
      <c r="FY270" s="1"/>
      <c r="FZ270" s="12"/>
      <c r="GA270" s="6" t="str">
        <f>+IFERROR(VALUE(RIGHT(Tabla32[[#This Row],[B2B]],6)),"")</f>
        <v/>
      </c>
      <c r="GB270" s="6" t="str">
        <f>+IFERROR(VLOOKUP(FZ270,Auxiliar!$A:$C,2,0),"")</f>
        <v/>
      </c>
      <c r="GC270" s="7" t="str">
        <f>+IFERROR(VLOOKUP(FZ270,Auxiliar!$A:$C,3,0),"")</f>
        <v/>
      </c>
      <c r="GD270" s="1"/>
      <c r="GE270" s="12"/>
      <c r="GF270" s="6" t="str">
        <f>+IFERROR(VALUE(RIGHT(Tabla33[[#This Row],[B2B]],6)),"")</f>
        <v/>
      </c>
      <c r="GG270" s="6" t="str">
        <f>+IFERROR(VLOOKUP(GE270,Auxiliar!$A:$C,2,0),"")</f>
        <v/>
      </c>
      <c r="GH270" s="7" t="str">
        <f>+IFERROR(VLOOKUP(GE270,Auxiliar!$A:$C,3,0),"")</f>
        <v/>
      </c>
    </row>
    <row r="271" spans="1:190" x14ac:dyDescent="0.25">
      <c r="A271" s="1"/>
      <c r="B271" s="1"/>
      <c r="C271" t="str">
        <f>+IFERROR(VALUE(RIGHT(Tabla1[[#This Row],[B2B]],6)),"")</f>
        <v/>
      </c>
      <c r="D271" t="str">
        <f>+IFERROR(VLOOKUP(B271,Auxiliar!$A:$C,2,0),"")</f>
        <v/>
      </c>
      <c r="E271" s="5" t="str">
        <f>+IFERROR(VLOOKUP(B271,Auxiliar!$A:$C,3,0),"")</f>
        <v/>
      </c>
      <c r="S271" s="1">
        <v>3872</v>
      </c>
      <c r="T271" s="1" t="s">
        <v>9</v>
      </c>
      <c r="U271" s="6">
        <f>+IFERROR(VALUE(RIGHT(Tabla4[[#This Row],[B2B]],6)),"")</f>
        <v>3872</v>
      </c>
      <c r="V271" s="6" t="str">
        <f>+IFERROR(VLOOKUP(T271,Auxiliar!$A:$C,2,0),"")</f>
        <v>CORE</v>
      </c>
      <c r="W271" s="7" t="str">
        <f>+IFERROR(VLOOKUP(T271,Auxiliar!$A:$C,3,0),"")</f>
        <v>0b 1% | 2b 5% | 4b 6%</v>
      </c>
      <c r="Y271" s="1">
        <v>11643</v>
      </c>
      <c r="Z271" s="1" t="s">
        <v>10</v>
      </c>
      <c r="AA271" s="6">
        <f>+IFERROR(VALUE(RIGHT(Tabla5[[#This Row],[B2B]],6)),"")</f>
        <v>11643</v>
      </c>
      <c r="AB271" s="6" t="str">
        <f>+IFERROR(VLOOKUP(Z271,Auxiliar!$A:$C,2,0),"")</f>
        <v>CORE</v>
      </c>
      <c r="AC271" s="7" t="str">
        <f>+IFERROR(VLOOKUP(Z271,Auxiliar!$A:$C,3,0),"")</f>
        <v>0b 1% | 3b 4% | 5b 6%</v>
      </c>
      <c r="AK271" s="1">
        <v>3691</v>
      </c>
      <c r="AL271" s="1" t="s">
        <v>30</v>
      </c>
      <c r="AM271" s="6">
        <f>+IFERROR(VALUE(RIGHT(Tabla7[[#This Row],[B2B]],6)),"")</f>
        <v>3691</v>
      </c>
      <c r="AN271" s="6" t="str">
        <f>+IFERROR(VLOOKUP(AL271,Auxiliar!$A:$C,2,0),"")</f>
        <v>LATONES</v>
      </c>
      <c r="AO271" s="7" t="str">
        <f>+IFERROR(VLOOKUP(AL271,Auxiliar!$A:$C,3,0),"")</f>
        <v>1b 4% | 5b 7% | 97b 0%</v>
      </c>
      <c r="AQ271" s="1">
        <v>6590</v>
      </c>
      <c r="AR271" s="1" t="s">
        <v>31</v>
      </c>
      <c r="AS271" s="6">
        <f>+IFERROR(VALUE(RIGHT(Tabla8[[#This Row],[B2B]],6)),"")</f>
        <v>6590</v>
      </c>
      <c r="AT271" s="6" t="str">
        <f>+IFERROR(VLOOKUP(AR271,Auxiliar!$A:$C,2,0),"")</f>
        <v>LATONES</v>
      </c>
      <c r="AU271" s="7" t="str">
        <f>+IFERROR(VLOOKUP(AR271,Auxiliar!$A:$C,3,0),"")</f>
        <v>2b 3% | 4b 5% | 5b 8% | 193 0%</v>
      </c>
      <c r="AW271" s="1"/>
      <c r="AX271" s="1" t="s">
        <v>32</v>
      </c>
      <c r="AY271" s="6" t="str">
        <f>+IFERROR(VALUE(RIGHT(Tabla9[[#This Row],[B2B]],6)),"")</f>
        <v/>
      </c>
      <c r="AZ271" s="6" t="str">
        <f>+IFERROR(VLOOKUP(AX271,Auxiliar!$A:$C,2,0),"")</f>
        <v>LATONES</v>
      </c>
      <c r="BA271" s="7" t="str">
        <f>+IFERROR(VLOOKUP(AX271,Auxiliar!$A:$C,3,0),"")</f>
        <v>2b 3% | 4b 4% | 6b 5% | 10b 8%  | 385b 0%</v>
      </c>
      <c r="BC271" s="1"/>
      <c r="BD271" s="1" t="s">
        <v>33</v>
      </c>
      <c r="BE271" s="6" t="str">
        <f>+IFERROR(VALUE(RIGHT(Tabla10[[#This Row],[B2B]],6)),"")</f>
        <v/>
      </c>
      <c r="BF271" s="6" t="str">
        <f>+IFERROR(VLOOKUP(BD271,Auxiliar!$A:$C,2,0),"")</f>
        <v>LATONES</v>
      </c>
      <c r="BG271" s="7" t="str">
        <f>+IFERROR(VLOOKUP(BD271,Auxiliar!$A:$C,3,0),"")</f>
        <v>6b 4% | 12b 5% | 15b 8% | 385b 0%</v>
      </c>
      <c r="BI271" s="1"/>
      <c r="BJ271" s="1"/>
      <c r="BK271" s="6" t="str">
        <f>+IFERROR(VALUE(RIGHT(Tabla11[[#This Row],[B2B]],6)),"")</f>
        <v/>
      </c>
      <c r="BL271" s="6" t="str">
        <f>+IFERROR(VLOOKUP(BJ271,Auxiliar!$A:$C,2,0),"")</f>
        <v/>
      </c>
      <c r="BM271" s="7" t="str">
        <f>+IFERROR(VLOOKUP(BJ271,Auxiliar!$A:$C,3,0),"")</f>
        <v/>
      </c>
      <c r="BO271" s="1">
        <v>6197</v>
      </c>
      <c r="BP271" s="1" t="s">
        <v>39</v>
      </c>
      <c r="BQ271" s="6">
        <f>+IFERROR(VALUE(RIGHT(Tabla12[[#This Row],[B2B]],6)),"")</f>
        <v>6197</v>
      </c>
      <c r="BR271" s="6" t="str">
        <f>+IFERROR(VLOOKUP(BP271,Auxiliar!$A:$C,2,0),"")</f>
        <v>VALUE LITRO</v>
      </c>
      <c r="BS271" s="7" t="str">
        <f>+IFERROR(VLOOKUP(BP271,Auxiliar!$A:$C,3,0),"")</f>
        <v>1b 12%</v>
      </c>
      <c r="CA271" s="1">
        <v>3185</v>
      </c>
      <c r="CB271" s="1" t="s">
        <v>35</v>
      </c>
      <c r="CC271" s="6">
        <f>+IFERROR(VALUE(RIGHT(Tabla14[[#This Row],[B2B]],6)),"")</f>
        <v>3185</v>
      </c>
      <c r="CD271" s="6" t="str">
        <f>+IFERROR(VLOOKUP(CB271,Auxiliar!$A:$C,2,0),"")</f>
        <v>Corona 710cc</v>
      </c>
      <c r="CE271" s="7" t="str">
        <f>+IFERROR(VLOOKUP(CB271,Auxiliar!$A:$C,3,0),"")</f>
        <v>1b 10% | 85b 0%</v>
      </c>
      <c r="CG271" s="1"/>
      <c r="CH271" s="1"/>
      <c r="CI271" s="6" t="str">
        <f>+IFERROR(VALUE(RIGHT(Tabla15[[#This Row],[B2B]],6)),"")</f>
        <v/>
      </c>
      <c r="CJ271" s="6" t="str">
        <f>+IFERROR(VLOOKUP(CH271,Auxiliar!$A:$C,2,0),"")</f>
        <v/>
      </c>
      <c r="CK271" s="7" t="str">
        <f>+IFERROR(VLOOKUP(CH271,Auxiliar!$A:$C,3,0),"")</f>
        <v/>
      </c>
      <c r="CM271" s="1">
        <v>3105</v>
      </c>
      <c r="CN271" s="1" t="s">
        <v>20</v>
      </c>
      <c r="CO271" s="6">
        <v>3105</v>
      </c>
      <c r="CP271" s="6" t="s">
        <v>20</v>
      </c>
      <c r="CQ271" s="7" t="s">
        <v>21</v>
      </c>
      <c r="CS271" s="1"/>
      <c r="CT271" s="1"/>
      <c r="CU271" s="6" t="str">
        <f>+IFERROR(VALUE(RIGHT(Tabla17[[#This Row],[B2B]],6)),"")</f>
        <v/>
      </c>
      <c r="CV271" s="6" t="str">
        <f>+IFERROR(VLOOKUP(CT271,Auxiliar!$A:$C,2,0),"")</f>
        <v/>
      </c>
      <c r="CW271" s="7" t="str">
        <f>+IFERROR(VLOOKUP(CT271,Auxiliar!$A:$C,3,0),"")</f>
        <v/>
      </c>
      <c r="CY271" s="1">
        <v>3105</v>
      </c>
      <c r="CZ271" s="1" t="s">
        <v>16</v>
      </c>
      <c r="DA271" s="6">
        <f>+IFERROR(VALUE(RIGHT(Tabla18[[#This Row],[B2B]],6)),"")</f>
        <v>3105</v>
      </c>
      <c r="DB271" s="6" t="str">
        <f>+IFERROR(VLOOKUP(CZ271,Auxiliar!$A:$C,2,0),"")</f>
        <v>PREMIUM</v>
      </c>
      <c r="DC271" s="7" t="str">
        <f>+IFERROR(VLOOKUP(CZ271,Auxiliar!$A:$C,3,0),"")</f>
        <v>0b 0% | 2b 2% | 5b 3,5% | 10b 5%</v>
      </c>
      <c r="DE271" s="1">
        <v>3105</v>
      </c>
      <c r="DF271" s="1" t="s">
        <v>19</v>
      </c>
      <c r="DG271" s="6">
        <f>+IFERROR(VALUE(RIGHT(Tabla19[[#This Row],[B2B]],6)),"")</f>
        <v>3105</v>
      </c>
      <c r="DH271" s="6" t="str">
        <f>+IFERROR(VLOOKUP(DF271,Auxiliar!$A:$C,2,0),"")</f>
        <v>MICHELOB</v>
      </c>
      <c r="DI271" s="7" t="str">
        <f>+IFERROR(VLOOKUP(DF271,Auxiliar!$A:$C,3,0),"")</f>
        <v>1b 7% | 3b 22% | 8b 27%</v>
      </c>
      <c r="DK271" s="1"/>
      <c r="DL271" s="1"/>
      <c r="DM271" s="6" t="str">
        <f>+IFERROR(VALUE(RIGHT(Tabla20[[#This Row],[B2B]],6)),"")</f>
        <v/>
      </c>
      <c r="DN271" s="6" t="str">
        <f>+IFERROR(VLOOKUP(DL271,Auxiliar!$A:$C,2,0),"")</f>
        <v/>
      </c>
      <c r="DO271" s="7" t="str">
        <f>+IFERROR(VLOOKUP(DL271,Auxiliar!$A:$C,3,0),"")</f>
        <v/>
      </c>
      <c r="DQ271" s="1">
        <v>3111</v>
      </c>
      <c r="DR271" s="12" t="s">
        <v>24</v>
      </c>
      <c r="DS271" s="6">
        <f>+IFERROR(VALUE(RIGHT(Tabla21[[#This Row],[B2B]],6)),"")</f>
        <v>3111</v>
      </c>
      <c r="DT271" s="6" t="str">
        <f>+IFERROR(VLOOKUP(DR271,Auxiliar!$A:$C,2,0),"")</f>
        <v>CORONA PORRON</v>
      </c>
      <c r="DU271" s="7" t="str">
        <f>+IFERROR(VLOOKUP(DR271,Auxiliar!$A:$C,3,0),"")</f>
        <v>1b 5% | 20b 0%</v>
      </c>
      <c r="DW271" s="1">
        <v>6206</v>
      </c>
      <c r="DX271" s="12" t="s">
        <v>43</v>
      </c>
      <c r="DY271" s="6">
        <f>+IFERROR(VALUE(RIGHT(Tabla22[[#This Row],[B2B]],6)),"")</f>
        <v>6206</v>
      </c>
      <c r="DZ271" s="6" t="str">
        <f>+IFERROR(VLOOKUP(DX271,Auxiliar!$A:$C,2,0),"")</f>
        <v xml:space="preserve">VALUE LATA </v>
      </c>
      <c r="EA271" s="7" t="str">
        <f>+IFERROR(VLOOKUP(DX271,Auxiliar!$A:$C,3,0),"")</f>
        <v>1b 15% | 100b 18%</v>
      </c>
      <c r="EC271" s="1">
        <v>5221</v>
      </c>
      <c r="ED271" s="12" t="s">
        <v>47</v>
      </c>
      <c r="EE271" s="6">
        <f>+IFERROR(VALUE(RIGHT(Tabla23[[#This Row],[B2B]],6)),"")</f>
        <v>5221</v>
      </c>
      <c r="EF271" s="6" t="str">
        <f>+IFERROR(VLOOKUP(ED271,Auxiliar!$A:$C,2,0),"")</f>
        <v>VALUE LATON</v>
      </c>
      <c r="EG271" s="7" t="str">
        <f>+IFERROR(VLOOKUP(ED271,Auxiliar!$A:$C,3,0),"")</f>
        <v>1b 10% | 5b 15% | 192b 0%</v>
      </c>
      <c r="EI271" s="1"/>
      <c r="EJ271" s="12"/>
      <c r="EK271" s="6" t="str">
        <f>+IFERROR(VALUE(RIGHT(Tabla24[[#This Row],[B2B]],6)),"")</f>
        <v/>
      </c>
      <c r="EL271" s="6" t="str">
        <f>+IFERROR(VLOOKUP(EJ271,Auxiliar!$A:$C,2,0),"")</f>
        <v/>
      </c>
      <c r="EM271" s="7" t="str">
        <f>+IFERROR(VLOOKUP(EJ271,Auxiliar!$A:$C,3,0),"")</f>
        <v/>
      </c>
      <c r="EO271" s="1"/>
      <c r="EP271" s="12"/>
      <c r="EQ271" s="6" t="str">
        <f>+IFERROR(VALUE(RIGHT(Tabla25[[#This Row],[B2B]],6)),"")</f>
        <v/>
      </c>
      <c r="ER271" s="6" t="str">
        <f>+IFERROR(VLOOKUP(EP271,Auxiliar!$A:$C,2,0),"")</f>
        <v/>
      </c>
      <c r="ES271" s="7" t="str">
        <f>+IFERROR(VLOOKUP(EP271,Auxiliar!$A:$C,3,0),"")</f>
        <v/>
      </c>
      <c r="EU271" s="1"/>
      <c r="EV271" s="12"/>
      <c r="EW271" s="6" t="str">
        <f>+IFERROR(VALUE(RIGHT(Tabla26[[#This Row],[B2B]],6)),"")</f>
        <v/>
      </c>
      <c r="EX271" s="6" t="str">
        <f>+IFERROR(VLOOKUP(EV271,Auxiliar!$A:$C,2,0),"")</f>
        <v/>
      </c>
      <c r="EY271" s="7" t="str">
        <f>+IFERROR(VLOOKUP(EV271,Auxiliar!$A:$C,3,0),"")</f>
        <v/>
      </c>
      <c r="EZ271" s="1"/>
      <c r="FA271" s="12"/>
      <c r="FB271" s="6" t="str">
        <f>+IFERROR(VALUE(RIGHT(Tabla27[[#This Row],[B2B]],6)),"")</f>
        <v/>
      </c>
      <c r="FC271" s="6" t="str">
        <f>+IFERROR(VLOOKUP(FA271,Auxiliar!$A:$C,2,0),"")</f>
        <v/>
      </c>
      <c r="FD271" s="7" t="str">
        <f>+IFERROR(VLOOKUP(FA271,Auxiliar!$A:$C,3,0),"")</f>
        <v/>
      </c>
      <c r="FE271" s="1"/>
      <c r="FF271" s="12"/>
      <c r="FG271" s="6" t="str">
        <f>+IFERROR(VALUE(RIGHT(Tabla28[[#This Row],[B2B]],6)),"")</f>
        <v/>
      </c>
      <c r="FH271" s="6" t="str">
        <f>+IFERROR(VLOOKUP(FF271,Auxiliar!$A:$C,2,0),"")</f>
        <v/>
      </c>
      <c r="FI271" s="7" t="str">
        <f>+IFERROR(VLOOKUP(FF271,Auxiliar!$A:$C,3,0),"")</f>
        <v/>
      </c>
      <c r="FJ271" s="1"/>
      <c r="FK271" s="12"/>
      <c r="FL271" s="6" t="str">
        <f>+IFERROR(VALUE(RIGHT(Tabla29[[#This Row],[B2B]],6)),"")</f>
        <v/>
      </c>
      <c r="FM271" s="6" t="str">
        <f>+IFERROR(VLOOKUP(FK271,Auxiliar!$A:$C,2,0),"")</f>
        <v/>
      </c>
      <c r="FN271" s="7" t="str">
        <f>+IFERROR(VLOOKUP(FK271,Auxiliar!$A:$C,3,0),"")</f>
        <v/>
      </c>
      <c r="FO271" s="1"/>
      <c r="FP271" s="12"/>
      <c r="FQ271" s="6" t="str">
        <f>+IFERROR(VALUE(RIGHT(Tabla30[[#This Row],[B2B]],6)),"")</f>
        <v/>
      </c>
      <c r="FR271" s="6" t="str">
        <f>+IFERROR(VLOOKUP(FP271,Auxiliar!$A:$C,2,0),"")</f>
        <v/>
      </c>
      <c r="FS271" s="7"/>
      <c r="FT271" s="1"/>
      <c r="FU271" s="12"/>
      <c r="FV271" s="6" t="str">
        <f>+IFERROR(VALUE(RIGHT(Tabla31[[#This Row],[B2B]],6)),"")</f>
        <v/>
      </c>
      <c r="FW271" s="6" t="str">
        <f>+IFERROR(VLOOKUP(FU271,Auxiliar!$A:$C,2,0),"")</f>
        <v/>
      </c>
      <c r="FX271" s="7" t="str">
        <f>+IFERROR(VLOOKUP(FU271,Auxiliar!$A:$C,3,0),"")</f>
        <v/>
      </c>
      <c r="FY271" s="1"/>
      <c r="FZ271" s="12"/>
      <c r="GA271" s="6" t="str">
        <f>+IFERROR(VALUE(RIGHT(Tabla32[[#This Row],[B2B]],6)),"")</f>
        <v/>
      </c>
      <c r="GB271" s="6" t="str">
        <f>+IFERROR(VLOOKUP(FZ271,Auxiliar!$A:$C,2,0),"")</f>
        <v/>
      </c>
      <c r="GC271" s="7" t="str">
        <f>+IFERROR(VLOOKUP(FZ271,Auxiliar!$A:$C,3,0),"")</f>
        <v/>
      </c>
      <c r="GD271" s="1"/>
      <c r="GE271" s="12"/>
      <c r="GF271" s="6" t="str">
        <f>+IFERROR(VALUE(RIGHT(Tabla33[[#This Row],[B2B]],6)),"")</f>
        <v/>
      </c>
      <c r="GG271" s="6" t="str">
        <f>+IFERROR(VLOOKUP(GE271,Auxiliar!$A:$C,2,0),"")</f>
        <v/>
      </c>
      <c r="GH271" s="7" t="str">
        <f>+IFERROR(VLOOKUP(GE271,Auxiliar!$A:$C,3,0),"")</f>
        <v/>
      </c>
    </row>
    <row r="272" spans="1:190" x14ac:dyDescent="0.25">
      <c r="A272" s="1"/>
      <c r="B272" s="1"/>
      <c r="C272" t="str">
        <f>+IFERROR(VALUE(RIGHT(Tabla1[[#This Row],[B2B]],6)),"")</f>
        <v/>
      </c>
      <c r="D272" t="str">
        <f>+IFERROR(VLOOKUP(B272,Auxiliar!$A:$C,2,0),"")</f>
        <v/>
      </c>
      <c r="E272" s="5" t="str">
        <f>+IFERROR(VLOOKUP(B272,Auxiliar!$A:$C,3,0),"")</f>
        <v/>
      </c>
      <c r="S272" s="1">
        <v>3873</v>
      </c>
      <c r="T272" s="1" t="s">
        <v>9</v>
      </c>
      <c r="U272" s="6">
        <f>+IFERROR(VALUE(RIGHT(Tabla4[[#This Row],[B2B]],6)),"")</f>
        <v>3873</v>
      </c>
      <c r="V272" s="6" t="str">
        <f>+IFERROR(VLOOKUP(T272,Auxiliar!$A:$C,2,0),"")</f>
        <v>CORE</v>
      </c>
      <c r="W272" s="7" t="str">
        <f>+IFERROR(VLOOKUP(T272,Auxiliar!$A:$C,3,0),"")</f>
        <v>0b 1% | 2b 5% | 4b 6%</v>
      </c>
      <c r="Y272" s="1">
        <v>11754</v>
      </c>
      <c r="Z272" s="1" t="s">
        <v>10</v>
      </c>
      <c r="AA272" s="6">
        <f>+IFERROR(VALUE(RIGHT(Tabla5[[#This Row],[B2B]],6)),"")</f>
        <v>11754</v>
      </c>
      <c r="AB272" s="6" t="str">
        <f>+IFERROR(VLOOKUP(Z272,Auxiliar!$A:$C,2,0),"")</f>
        <v>CORE</v>
      </c>
      <c r="AC272" s="7" t="str">
        <f>+IFERROR(VLOOKUP(Z272,Auxiliar!$A:$C,3,0),"")</f>
        <v>0b 1% | 3b 4% | 5b 6%</v>
      </c>
      <c r="AK272" s="1">
        <v>3694</v>
      </c>
      <c r="AL272" s="1" t="s">
        <v>30</v>
      </c>
      <c r="AM272" s="6">
        <f>+IFERROR(VALUE(RIGHT(Tabla7[[#This Row],[B2B]],6)),"")</f>
        <v>3694</v>
      </c>
      <c r="AN272" s="6" t="str">
        <f>+IFERROR(VLOOKUP(AL272,Auxiliar!$A:$C,2,0),"")</f>
        <v>LATONES</v>
      </c>
      <c r="AO272" s="7" t="str">
        <f>+IFERROR(VLOOKUP(AL272,Auxiliar!$A:$C,3,0),"")</f>
        <v>1b 4% | 5b 7% | 97b 0%</v>
      </c>
      <c r="AQ272" s="1">
        <v>7095</v>
      </c>
      <c r="AR272" s="1" t="s">
        <v>31</v>
      </c>
      <c r="AS272" s="6">
        <f>+IFERROR(VALUE(RIGHT(Tabla8[[#This Row],[B2B]],6)),"")</f>
        <v>7095</v>
      </c>
      <c r="AT272" s="6" t="str">
        <f>+IFERROR(VLOOKUP(AR272,Auxiliar!$A:$C,2,0),"")</f>
        <v>LATONES</v>
      </c>
      <c r="AU272" s="7" t="str">
        <f>+IFERROR(VLOOKUP(AR272,Auxiliar!$A:$C,3,0),"")</f>
        <v>2b 3% | 4b 5% | 5b 8% | 193 0%</v>
      </c>
      <c r="AW272" s="1"/>
      <c r="AX272" s="1" t="s">
        <v>32</v>
      </c>
      <c r="AY272" s="6" t="str">
        <f>+IFERROR(VALUE(RIGHT(Tabla9[[#This Row],[B2B]],6)),"")</f>
        <v/>
      </c>
      <c r="AZ272" s="6" t="str">
        <f>+IFERROR(VLOOKUP(AX272,Auxiliar!$A:$C,2,0),"")</f>
        <v>LATONES</v>
      </c>
      <c r="BA272" s="7" t="str">
        <f>+IFERROR(VLOOKUP(AX272,Auxiliar!$A:$C,3,0),"")</f>
        <v>2b 3% | 4b 4% | 6b 5% | 10b 8%  | 385b 0%</v>
      </c>
      <c r="BC272" s="1"/>
      <c r="BD272" s="1" t="s">
        <v>33</v>
      </c>
      <c r="BE272" s="6" t="str">
        <f>+IFERROR(VALUE(RIGHT(Tabla10[[#This Row],[B2B]],6)),"")</f>
        <v/>
      </c>
      <c r="BF272" s="6" t="str">
        <f>+IFERROR(VLOOKUP(BD272,Auxiliar!$A:$C,2,0),"")</f>
        <v>LATONES</v>
      </c>
      <c r="BG272" s="7" t="str">
        <f>+IFERROR(VLOOKUP(BD272,Auxiliar!$A:$C,3,0),"")</f>
        <v>6b 4% | 12b 5% | 15b 8% | 385b 0%</v>
      </c>
      <c r="BI272" s="1"/>
      <c r="BJ272" s="1"/>
      <c r="BK272" s="6" t="str">
        <f>+IFERROR(VALUE(RIGHT(Tabla11[[#This Row],[B2B]],6)),"")</f>
        <v/>
      </c>
      <c r="BL272" s="6" t="str">
        <f>+IFERROR(VLOOKUP(BJ272,Auxiliar!$A:$C,2,0),"")</f>
        <v/>
      </c>
      <c r="BM272" s="7" t="str">
        <f>+IFERROR(VLOOKUP(BJ272,Auxiliar!$A:$C,3,0),"")</f>
        <v/>
      </c>
      <c r="BO272" s="1">
        <v>5228</v>
      </c>
      <c r="BP272" s="1" t="s">
        <v>39</v>
      </c>
      <c r="BQ272" s="6">
        <f>+IFERROR(VALUE(RIGHT(Tabla12[[#This Row],[B2B]],6)),"")</f>
        <v>5228</v>
      </c>
      <c r="BR272" s="6" t="str">
        <f>+IFERROR(VLOOKUP(BP272,Auxiliar!$A:$C,2,0),"")</f>
        <v>VALUE LITRO</v>
      </c>
      <c r="BS272" s="7" t="str">
        <f>+IFERROR(VLOOKUP(BP272,Auxiliar!$A:$C,3,0),"")</f>
        <v>1b 12%</v>
      </c>
      <c r="CA272" s="1">
        <v>3210</v>
      </c>
      <c r="CB272" s="1" t="s">
        <v>35</v>
      </c>
      <c r="CC272" s="6">
        <f>+IFERROR(VALUE(RIGHT(Tabla14[[#This Row],[B2B]],6)),"")</f>
        <v>3210</v>
      </c>
      <c r="CD272" s="6" t="str">
        <f>+IFERROR(VLOOKUP(CB272,Auxiliar!$A:$C,2,0),"")</f>
        <v>Corona 710cc</v>
      </c>
      <c r="CE272" s="7" t="str">
        <f>+IFERROR(VLOOKUP(CB272,Auxiliar!$A:$C,3,0),"")</f>
        <v>1b 10% | 85b 0%</v>
      </c>
      <c r="CG272" s="1"/>
      <c r="CH272" s="1"/>
      <c r="CI272" s="6" t="str">
        <f>+IFERROR(VALUE(RIGHT(Tabla15[[#This Row],[B2B]],6)),"")</f>
        <v/>
      </c>
      <c r="CJ272" s="6" t="str">
        <f>+IFERROR(VLOOKUP(CH272,Auxiliar!$A:$C,2,0),"")</f>
        <v/>
      </c>
      <c r="CK272" s="7" t="str">
        <f>+IFERROR(VLOOKUP(CH272,Auxiliar!$A:$C,3,0),"")</f>
        <v/>
      </c>
      <c r="CM272" s="1">
        <v>3111</v>
      </c>
      <c r="CN272" s="1" t="s">
        <v>20</v>
      </c>
      <c r="CO272" s="6">
        <v>3111</v>
      </c>
      <c r="CP272" s="6" t="s">
        <v>20</v>
      </c>
      <c r="CQ272" s="7" t="s">
        <v>21</v>
      </c>
      <c r="CS272" s="1"/>
      <c r="CT272" s="1"/>
      <c r="CU272" s="6" t="str">
        <f>+IFERROR(VALUE(RIGHT(Tabla17[[#This Row],[B2B]],6)),"")</f>
        <v/>
      </c>
      <c r="CV272" s="6" t="str">
        <f>+IFERROR(VLOOKUP(CT272,Auxiliar!$A:$C,2,0),"")</f>
        <v/>
      </c>
      <c r="CW272" s="7" t="str">
        <f>+IFERROR(VLOOKUP(CT272,Auxiliar!$A:$C,3,0),"")</f>
        <v/>
      </c>
      <c r="CY272" s="1">
        <v>3111</v>
      </c>
      <c r="CZ272" s="1" t="s">
        <v>16</v>
      </c>
      <c r="DA272" s="6">
        <f>+IFERROR(VALUE(RIGHT(Tabla18[[#This Row],[B2B]],6)),"")</f>
        <v>3111</v>
      </c>
      <c r="DB272" s="6" t="str">
        <f>+IFERROR(VLOOKUP(CZ272,Auxiliar!$A:$C,2,0),"")</f>
        <v>PREMIUM</v>
      </c>
      <c r="DC272" s="7" t="str">
        <f>+IFERROR(VLOOKUP(CZ272,Auxiliar!$A:$C,3,0),"")</f>
        <v>0b 0% | 2b 2% | 5b 3,5% | 10b 5%</v>
      </c>
      <c r="DE272" s="1">
        <v>3111</v>
      </c>
      <c r="DF272" s="1" t="s">
        <v>19</v>
      </c>
      <c r="DG272" s="6">
        <f>+IFERROR(VALUE(RIGHT(Tabla19[[#This Row],[B2B]],6)),"")</f>
        <v>3111</v>
      </c>
      <c r="DH272" s="6" t="str">
        <f>+IFERROR(VLOOKUP(DF272,Auxiliar!$A:$C,2,0),"")</f>
        <v>MICHELOB</v>
      </c>
      <c r="DI272" s="7" t="str">
        <f>+IFERROR(VLOOKUP(DF272,Auxiliar!$A:$C,3,0),"")</f>
        <v>1b 7% | 3b 22% | 8b 27%</v>
      </c>
      <c r="DK272" s="1"/>
      <c r="DL272" s="1"/>
      <c r="DM272" s="6" t="str">
        <f>+IFERROR(VALUE(RIGHT(Tabla20[[#This Row],[B2B]],6)),"")</f>
        <v/>
      </c>
      <c r="DN272" s="6" t="str">
        <f>+IFERROR(VLOOKUP(DL272,Auxiliar!$A:$C,2,0),"")</f>
        <v/>
      </c>
      <c r="DO272" s="7" t="str">
        <f>+IFERROR(VLOOKUP(DL272,Auxiliar!$A:$C,3,0),"")</f>
        <v/>
      </c>
      <c r="DQ272" s="1">
        <v>3113</v>
      </c>
      <c r="DR272" s="12" t="s">
        <v>24</v>
      </c>
      <c r="DS272" s="6">
        <f>+IFERROR(VALUE(RIGHT(Tabla21[[#This Row],[B2B]],6)),"")</f>
        <v>3113</v>
      </c>
      <c r="DT272" s="6" t="str">
        <f>+IFERROR(VLOOKUP(DR272,Auxiliar!$A:$C,2,0),"")</f>
        <v>CORONA PORRON</v>
      </c>
      <c r="DU272" s="7" t="str">
        <f>+IFERROR(VLOOKUP(DR272,Auxiliar!$A:$C,3,0),"")</f>
        <v>1b 5% | 20b 0%</v>
      </c>
      <c r="DW272" s="1">
        <v>5232</v>
      </c>
      <c r="DX272" s="12" t="s">
        <v>43</v>
      </c>
      <c r="DY272" s="6">
        <f>+IFERROR(VALUE(RIGHT(Tabla22[[#This Row],[B2B]],6)),"")</f>
        <v>5232</v>
      </c>
      <c r="DZ272" s="6" t="str">
        <f>+IFERROR(VLOOKUP(DX272,Auxiliar!$A:$C,2,0),"")</f>
        <v xml:space="preserve">VALUE LATA </v>
      </c>
      <c r="EA272" s="7" t="str">
        <f>+IFERROR(VLOOKUP(DX272,Auxiliar!$A:$C,3,0),"")</f>
        <v>1b 15% | 100b 18%</v>
      </c>
      <c r="EC272" s="1">
        <v>6197</v>
      </c>
      <c r="ED272" s="12" t="s">
        <v>47</v>
      </c>
      <c r="EE272" s="6">
        <f>+IFERROR(VALUE(RIGHT(Tabla23[[#This Row],[B2B]],6)),"")</f>
        <v>6197</v>
      </c>
      <c r="EF272" s="6" t="str">
        <f>+IFERROR(VLOOKUP(ED272,Auxiliar!$A:$C,2,0),"")</f>
        <v>VALUE LATON</v>
      </c>
      <c r="EG272" s="7" t="str">
        <f>+IFERROR(VLOOKUP(ED272,Auxiliar!$A:$C,3,0),"")</f>
        <v>1b 10% | 5b 15% | 192b 0%</v>
      </c>
      <c r="EI272" s="1"/>
      <c r="EJ272" s="12"/>
      <c r="EK272" s="6" t="str">
        <f>+IFERROR(VALUE(RIGHT(Tabla24[[#This Row],[B2B]],6)),"")</f>
        <v/>
      </c>
      <c r="EL272" s="6" t="str">
        <f>+IFERROR(VLOOKUP(EJ272,Auxiliar!$A:$C,2,0),"")</f>
        <v/>
      </c>
      <c r="EM272" s="7" t="str">
        <f>+IFERROR(VLOOKUP(EJ272,Auxiliar!$A:$C,3,0),"")</f>
        <v/>
      </c>
      <c r="EO272" s="1"/>
      <c r="EP272" s="12"/>
      <c r="EQ272" s="6" t="str">
        <f>+IFERROR(VALUE(RIGHT(Tabla25[[#This Row],[B2B]],6)),"")</f>
        <v/>
      </c>
      <c r="ER272" s="6" t="str">
        <f>+IFERROR(VLOOKUP(EP272,Auxiliar!$A:$C,2,0),"")</f>
        <v/>
      </c>
      <c r="ES272" s="7" t="str">
        <f>+IFERROR(VLOOKUP(EP272,Auxiliar!$A:$C,3,0),"")</f>
        <v/>
      </c>
      <c r="EU272" s="1"/>
      <c r="EV272" s="12"/>
      <c r="EW272" s="6" t="str">
        <f>+IFERROR(VALUE(RIGHT(Tabla26[[#This Row],[B2B]],6)),"")</f>
        <v/>
      </c>
      <c r="EX272" s="6" t="str">
        <f>+IFERROR(VLOOKUP(EV272,Auxiliar!$A:$C,2,0),"")</f>
        <v/>
      </c>
      <c r="EY272" s="7" t="str">
        <f>+IFERROR(VLOOKUP(EV272,Auxiliar!$A:$C,3,0),"")</f>
        <v/>
      </c>
      <c r="EZ272" s="1"/>
      <c r="FA272" s="12"/>
      <c r="FB272" s="6" t="str">
        <f>+IFERROR(VALUE(RIGHT(Tabla27[[#This Row],[B2B]],6)),"")</f>
        <v/>
      </c>
      <c r="FC272" s="6" t="str">
        <f>+IFERROR(VLOOKUP(FA272,Auxiliar!$A:$C,2,0),"")</f>
        <v/>
      </c>
      <c r="FD272" s="7" t="str">
        <f>+IFERROR(VLOOKUP(FA272,Auxiliar!$A:$C,3,0),"")</f>
        <v/>
      </c>
      <c r="FE272" s="1"/>
      <c r="FF272" s="12"/>
      <c r="FG272" s="6" t="str">
        <f>+IFERROR(VALUE(RIGHT(Tabla28[[#This Row],[B2B]],6)),"")</f>
        <v/>
      </c>
      <c r="FH272" s="6" t="str">
        <f>+IFERROR(VLOOKUP(FF272,Auxiliar!$A:$C,2,0),"")</f>
        <v/>
      </c>
      <c r="FI272" s="7" t="str">
        <f>+IFERROR(VLOOKUP(FF272,Auxiliar!$A:$C,3,0),"")</f>
        <v/>
      </c>
      <c r="FJ272" s="1"/>
      <c r="FK272" s="12"/>
      <c r="FL272" s="6" t="str">
        <f>+IFERROR(VALUE(RIGHT(Tabla29[[#This Row],[B2B]],6)),"")</f>
        <v/>
      </c>
      <c r="FM272" s="6" t="str">
        <f>+IFERROR(VLOOKUP(FK272,Auxiliar!$A:$C,2,0),"")</f>
        <v/>
      </c>
      <c r="FN272" s="7" t="str">
        <f>+IFERROR(VLOOKUP(FK272,Auxiliar!$A:$C,3,0),"")</f>
        <v/>
      </c>
      <c r="FO272" s="1"/>
      <c r="FP272" s="12"/>
      <c r="FQ272" s="6" t="str">
        <f>+IFERROR(VALUE(RIGHT(Tabla30[[#This Row],[B2B]],6)),"")</f>
        <v/>
      </c>
      <c r="FR272" s="6" t="str">
        <f>+IFERROR(VLOOKUP(FP272,Auxiliar!$A:$C,2,0),"")</f>
        <v/>
      </c>
      <c r="FS272" s="7"/>
      <c r="FT272" s="1"/>
      <c r="FU272" s="12"/>
      <c r="FV272" s="6" t="str">
        <f>+IFERROR(VALUE(RIGHT(Tabla31[[#This Row],[B2B]],6)),"")</f>
        <v/>
      </c>
      <c r="FW272" s="6" t="str">
        <f>+IFERROR(VLOOKUP(FU272,Auxiliar!$A:$C,2,0),"")</f>
        <v/>
      </c>
      <c r="FX272" s="7" t="str">
        <f>+IFERROR(VLOOKUP(FU272,Auxiliar!$A:$C,3,0),"")</f>
        <v/>
      </c>
      <c r="FY272" s="1"/>
      <c r="FZ272" s="12"/>
      <c r="GA272" s="6" t="str">
        <f>+IFERROR(VALUE(RIGHT(Tabla32[[#This Row],[B2B]],6)),"")</f>
        <v/>
      </c>
      <c r="GB272" s="6" t="str">
        <f>+IFERROR(VLOOKUP(FZ272,Auxiliar!$A:$C,2,0),"")</f>
        <v/>
      </c>
      <c r="GC272" s="7" t="str">
        <f>+IFERROR(VLOOKUP(FZ272,Auxiliar!$A:$C,3,0),"")</f>
        <v/>
      </c>
      <c r="GD272" s="1"/>
      <c r="GE272" s="12"/>
      <c r="GF272" s="6" t="str">
        <f>+IFERROR(VALUE(RIGHT(Tabla33[[#This Row],[B2B]],6)),"")</f>
        <v/>
      </c>
      <c r="GG272" s="6" t="str">
        <f>+IFERROR(VLOOKUP(GE272,Auxiliar!$A:$C,2,0),"")</f>
        <v/>
      </c>
      <c r="GH272" s="7" t="str">
        <f>+IFERROR(VLOOKUP(GE272,Auxiliar!$A:$C,3,0),"")</f>
        <v/>
      </c>
    </row>
    <row r="273" spans="1:190" x14ac:dyDescent="0.25">
      <c r="A273" s="1"/>
      <c r="B273" s="1"/>
      <c r="C273" t="str">
        <f>+IFERROR(VALUE(RIGHT(Tabla1[[#This Row],[B2B]],6)),"")</f>
        <v/>
      </c>
      <c r="D273" t="str">
        <f>+IFERROR(VLOOKUP(B273,Auxiliar!$A:$C,2,0),"")</f>
        <v/>
      </c>
      <c r="E273" s="5" t="str">
        <f>+IFERROR(VLOOKUP(B273,Auxiliar!$A:$C,3,0),"")</f>
        <v/>
      </c>
      <c r="S273" s="1">
        <v>3876</v>
      </c>
      <c r="T273" s="1" t="s">
        <v>9</v>
      </c>
      <c r="U273" s="6">
        <f>+IFERROR(VALUE(RIGHT(Tabla4[[#This Row],[B2B]],6)),"")</f>
        <v>3876</v>
      </c>
      <c r="V273" s="6" t="str">
        <f>+IFERROR(VLOOKUP(T273,Auxiliar!$A:$C,2,0),"")</f>
        <v>CORE</v>
      </c>
      <c r="W273" s="7" t="str">
        <f>+IFERROR(VLOOKUP(T273,Auxiliar!$A:$C,3,0),"")</f>
        <v>0b 1% | 2b 5% | 4b 6%</v>
      </c>
      <c r="Y273" s="1">
        <v>11765</v>
      </c>
      <c r="Z273" s="1" t="s">
        <v>10</v>
      </c>
      <c r="AA273" s="6">
        <f>+IFERROR(VALUE(RIGHT(Tabla5[[#This Row],[B2B]],6)),"")</f>
        <v>11765</v>
      </c>
      <c r="AB273" s="6" t="str">
        <f>+IFERROR(VLOOKUP(Z273,Auxiliar!$A:$C,2,0),"")</f>
        <v>CORE</v>
      </c>
      <c r="AC273" s="7" t="str">
        <f>+IFERROR(VLOOKUP(Z273,Auxiliar!$A:$C,3,0),"")</f>
        <v>0b 1% | 3b 4% | 5b 6%</v>
      </c>
      <c r="AK273" s="1">
        <v>3696</v>
      </c>
      <c r="AL273" s="1" t="s">
        <v>30</v>
      </c>
      <c r="AM273" s="6">
        <f>+IFERROR(VALUE(RIGHT(Tabla7[[#This Row],[B2B]],6)),"")</f>
        <v>3696</v>
      </c>
      <c r="AN273" s="6" t="str">
        <f>+IFERROR(VLOOKUP(AL273,Auxiliar!$A:$C,2,0),"")</f>
        <v>LATONES</v>
      </c>
      <c r="AO273" s="7" t="str">
        <f>+IFERROR(VLOOKUP(AL273,Auxiliar!$A:$C,3,0),"")</f>
        <v>1b 4% | 5b 7% | 97b 0%</v>
      </c>
      <c r="AQ273" s="1">
        <v>7110</v>
      </c>
      <c r="AR273" s="1" t="s">
        <v>31</v>
      </c>
      <c r="AS273" s="6">
        <f>+IFERROR(VALUE(RIGHT(Tabla8[[#This Row],[B2B]],6)),"")</f>
        <v>7110</v>
      </c>
      <c r="AT273" s="6" t="str">
        <f>+IFERROR(VLOOKUP(AR273,Auxiliar!$A:$C,2,0),"")</f>
        <v>LATONES</v>
      </c>
      <c r="AU273" s="7" t="str">
        <f>+IFERROR(VLOOKUP(AR273,Auxiliar!$A:$C,3,0),"")</f>
        <v>2b 3% | 4b 5% | 5b 8% | 193 0%</v>
      </c>
      <c r="AW273" s="1"/>
      <c r="AX273" s="1" t="s">
        <v>32</v>
      </c>
      <c r="AY273" s="6" t="str">
        <f>+IFERROR(VALUE(RIGHT(Tabla9[[#This Row],[B2B]],6)),"")</f>
        <v/>
      </c>
      <c r="AZ273" s="6" t="str">
        <f>+IFERROR(VLOOKUP(AX273,Auxiliar!$A:$C,2,0),"")</f>
        <v>LATONES</v>
      </c>
      <c r="BA273" s="7" t="str">
        <f>+IFERROR(VLOOKUP(AX273,Auxiliar!$A:$C,3,0),"")</f>
        <v>2b 3% | 4b 4% | 6b 5% | 10b 8%  | 385b 0%</v>
      </c>
      <c r="BC273" s="1"/>
      <c r="BD273" s="1" t="s">
        <v>33</v>
      </c>
      <c r="BE273" s="6" t="str">
        <f>+IFERROR(VALUE(RIGHT(Tabla10[[#This Row],[B2B]],6)),"")</f>
        <v/>
      </c>
      <c r="BF273" s="6" t="str">
        <f>+IFERROR(VLOOKUP(BD273,Auxiliar!$A:$C,2,0),"")</f>
        <v>LATONES</v>
      </c>
      <c r="BG273" s="7" t="str">
        <f>+IFERROR(VLOOKUP(BD273,Auxiliar!$A:$C,3,0),"")</f>
        <v>6b 4% | 12b 5% | 15b 8% | 385b 0%</v>
      </c>
      <c r="BI273" s="1"/>
      <c r="BJ273" s="1"/>
      <c r="BK273" s="6" t="str">
        <f>+IFERROR(VALUE(RIGHT(Tabla11[[#This Row],[B2B]],6)),"")</f>
        <v/>
      </c>
      <c r="BL273" s="6" t="str">
        <f>+IFERROR(VLOOKUP(BJ273,Auxiliar!$A:$C,2,0),"")</f>
        <v/>
      </c>
      <c r="BM273" s="7" t="str">
        <f>+IFERROR(VLOOKUP(BJ273,Auxiliar!$A:$C,3,0),"")</f>
        <v/>
      </c>
      <c r="BO273" s="1">
        <v>6206</v>
      </c>
      <c r="BP273" s="1" t="s">
        <v>39</v>
      </c>
      <c r="BQ273" s="6">
        <f>+IFERROR(VALUE(RIGHT(Tabla12[[#This Row],[B2B]],6)),"")</f>
        <v>6206</v>
      </c>
      <c r="BR273" s="6" t="str">
        <f>+IFERROR(VLOOKUP(BP273,Auxiliar!$A:$C,2,0),"")</f>
        <v>VALUE LITRO</v>
      </c>
      <c r="BS273" s="7" t="str">
        <f>+IFERROR(VLOOKUP(BP273,Auxiliar!$A:$C,3,0),"")</f>
        <v>1b 12%</v>
      </c>
      <c r="CA273" s="1">
        <v>3212</v>
      </c>
      <c r="CB273" s="1" t="s">
        <v>35</v>
      </c>
      <c r="CC273" s="6">
        <f>+IFERROR(VALUE(RIGHT(Tabla14[[#This Row],[B2B]],6)),"")</f>
        <v>3212</v>
      </c>
      <c r="CD273" s="6" t="str">
        <f>+IFERROR(VLOOKUP(CB273,Auxiliar!$A:$C,2,0),"")</f>
        <v>Corona 710cc</v>
      </c>
      <c r="CE273" s="7" t="str">
        <f>+IFERROR(VLOOKUP(CB273,Auxiliar!$A:$C,3,0),"")</f>
        <v>1b 10% | 85b 0%</v>
      </c>
      <c r="CG273" s="1"/>
      <c r="CH273" s="1"/>
      <c r="CI273" s="6" t="str">
        <f>+IFERROR(VALUE(RIGHT(Tabla15[[#This Row],[B2B]],6)),"")</f>
        <v/>
      </c>
      <c r="CJ273" s="6" t="str">
        <f>+IFERROR(VLOOKUP(CH273,Auxiliar!$A:$C,2,0),"")</f>
        <v/>
      </c>
      <c r="CK273" s="7" t="str">
        <f>+IFERROR(VLOOKUP(CH273,Auxiliar!$A:$C,3,0),"")</f>
        <v/>
      </c>
      <c r="CM273" s="1">
        <v>3113</v>
      </c>
      <c r="CN273" s="1" t="s">
        <v>20</v>
      </c>
      <c r="CO273" s="6">
        <v>3113</v>
      </c>
      <c r="CP273" s="6" t="s">
        <v>20</v>
      </c>
      <c r="CQ273" s="7" t="s">
        <v>21</v>
      </c>
      <c r="CS273" s="1"/>
      <c r="CT273" s="1"/>
      <c r="CU273" s="6" t="str">
        <f>+IFERROR(VALUE(RIGHT(Tabla17[[#This Row],[B2B]],6)),"")</f>
        <v/>
      </c>
      <c r="CV273" s="6" t="str">
        <f>+IFERROR(VLOOKUP(CT273,Auxiliar!$A:$C,2,0),"")</f>
        <v/>
      </c>
      <c r="CW273" s="7" t="str">
        <f>+IFERROR(VLOOKUP(CT273,Auxiliar!$A:$C,3,0),"")</f>
        <v/>
      </c>
      <c r="CY273" s="1">
        <v>3113</v>
      </c>
      <c r="CZ273" s="1" t="s">
        <v>16</v>
      </c>
      <c r="DA273" s="6">
        <f>+IFERROR(VALUE(RIGHT(Tabla18[[#This Row],[B2B]],6)),"")</f>
        <v>3113</v>
      </c>
      <c r="DB273" s="6" t="str">
        <f>+IFERROR(VLOOKUP(CZ273,Auxiliar!$A:$C,2,0),"")</f>
        <v>PREMIUM</v>
      </c>
      <c r="DC273" s="7" t="str">
        <f>+IFERROR(VLOOKUP(CZ273,Auxiliar!$A:$C,3,0),"")</f>
        <v>0b 0% | 2b 2% | 5b 3,5% | 10b 5%</v>
      </c>
      <c r="DE273" s="1">
        <v>3113</v>
      </c>
      <c r="DF273" s="1" t="s">
        <v>19</v>
      </c>
      <c r="DG273" s="6">
        <f>+IFERROR(VALUE(RIGHT(Tabla19[[#This Row],[B2B]],6)),"")</f>
        <v>3113</v>
      </c>
      <c r="DH273" s="6" t="str">
        <f>+IFERROR(VLOOKUP(DF273,Auxiliar!$A:$C,2,0),"")</f>
        <v>MICHELOB</v>
      </c>
      <c r="DI273" s="7" t="str">
        <f>+IFERROR(VLOOKUP(DF273,Auxiliar!$A:$C,3,0),"")</f>
        <v>1b 7% | 3b 22% | 8b 27%</v>
      </c>
      <c r="DK273" s="1"/>
      <c r="DL273" s="1"/>
      <c r="DM273" s="6" t="str">
        <f>+IFERROR(VALUE(RIGHT(Tabla20[[#This Row],[B2B]],6)),"")</f>
        <v/>
      </c>
      <c r="DN273" s="6" t="str">
        <f>+IFERROR(VLOOKUP(DL273,Auxiliar!$A:$C,2,0),"")</f>
        <v/>
      </c>
      <c r="DO273" s="7" t="str">
        <f>+IFERROR(VLOOKUP(DL273,Auxiliar!$A:$C,3,0),"")</f>
        <v/>
      </c>
      <c r="DQ273" s="1">
        <v>3117</v>
      </c>
      <c r="DR273" s="12" t="s">
        <v>24</v>
      </c>
      <c r="DS273" s="6">
        <f>+IFERROR(VALUE(RIGHT(Tabla21[[#This Row],[B2B]],6)),"")</f>
        <v>3117</v>
      </c>
      <c r="DT273" s="6" t="str">
        <f>+IFERROR(VLOOKUP(DR273,Auxiliar!$A:$C,2,0),"")</f>
        <v>CORONA PORRON</v>
      </c>
      <c r="DU273" s="7" t="str">
        <f>+IFERROR(VLOOKUP(DR273,Auxiliar!$A:$C,3,0),"")</f>
        <v>1b 5% | 20b 0%</v>
      </c>
      <c r="DW273" s="1">
        <v>6208</v>
      </c>
      <c r="DX273" s="12" t="s">
        <v>43</v>
      </c>
      <c r="DY273" s="6">
        <f>+IFERROR(VALUE(RIGHT(Tabla22[[#This Row],[B2B]],6)),"")</f>
        <v>6208</v>
      </c>
      <c r="DZ273" s="6" t="str">
        <f>+IFERROR(VLOOKUP(DX273,Auxiliar!$A:$C,2,0),"")</f>
        <v xml:space="preserve">VALUE LATA </v>
      </c>
      <c r="EA273" s="7" t="str">
        <f>+IFERROR(VLOOKUP(DX273,Auxiliar!$A:$C,3,0),"")</f>
        <v>1b 15% | 100b 18%</v>
      </c>
      <c r="EC273" s="1">
        <v>5228</v>
      </c>
      <c r="ED273" s="12" t="s">
        <v>47</v>
      </c>
      <c r="EE273" s="6">
        <f>+IFERROR(VALUE(RIGHT(Tabla23[[#This Row],[B2B]],6)),"")</f>
        <v>5228</v>
      </c>
      <c r="EF273" s="6" t="str">
        <f>+IFERROR(VLOOKUP(ED273,Auxiliar!$A:$C,2,0),"")</f>
        <v>VALUE LATON</v>
      </c>
      <c r="EG273" s="7" t="str">
        <f>+IFERROR(VLOOKUP(ED273,Auxiliar!$A:$C,3,0),"")</f>
        <v>1b 10% | 5b 15% | 192b 0%</v>
      </c>
      <c r="EI273" s="1"/>
      <c r="EJ273" s="12"/>
      <c r="EK273" s="6" t="str">
        <f>+IFERROR(VALUE(RIGHT(Tabla24[[#This Row],[B2B]],6)),"")</f>
        <v/>
      </c>
      <c r="EL273" s="6" t="str">
        <f>+IFERROR(VLOOKUP(EJ273,Auxiliar!$A:$C,2,0),"")</f>
        <v/>
      </c>
      <c r="EM273" s="7" t="str">
        <f>+IFERROR(VLOOKUP(EJ273,Auxiliar!$A:$C,3,0),"")</f>
        <v/>
      </c>
      <c r="EO273" s="1"/>
      <c r="EP273" s="12"/>
      <c r="EQ273" s="6" t="str">
        <f>+IFERROR(VALUE(RIGHT(Tabla25[[#This Row],[B2B]],6)),"")</f>
        <v/>
      </c>
      <c r="ER273" s="6" t="str">
        <f>+IFERROR(VLOOKUP(EP273,Auxiliar!$A:$C,2,0),"")</f>
        <v/>
      </c>
      <c r="ES273" s="7" t="str">
        <f>+IFERROR(VLOOKUP(EP273,Auxiliar!$A:$C,3,0),"")</f>
        <v/>
      </c>
      <c r="EU273" s="1"/>
      <c r="EV273" s="12"/>
      <c r="EW273" s="6" t="str">
        <f>+IFERROR(VALUE(RIGHT(Tabla26[[#This Row],[B2B]],6)),"")</f>
        <v/>
      </c>
      <c r="EX273" s="6" t="str">
        <f>+IFERROR(VLOOKUP(EV273,Auxiliar!$A:$C,2,0),"")</f>
        <v/>
      </c>
      <c r="EY273" s="7" t="str">
        <f>+IFERROR(VLOOKUP(EV273,Auxiliar!$A:$C,3,0),"")</f>
        <v/>
      </c>
      <c r="EZ273" s="1"/>
      <c r="FA273" s="12"/>
      <c r="FB273" s="6" t="str">
        <f>+IFERROR(VALUE(RIGHT(Tabla27[[#This Row],[B2B]],6)),"")</f>
        <v/>
      </c>
      <c r="FC273" s="6" t="str">
        <f>+IFERROR(VLOOKUP(FA273,Auxiliar!$A:$C,2,0),"")</f>
        <v/>
      </c>
      <c r="FD273" s="7" t="str">
        <f>+IFERROR(VLOOKUP(FA273,Auxiliar!$A:$C,3,0),"")</f>
        <v/>
      </c>
      <c r="FE273" s="1"/>
      <c r="FF273" s="12"/>
      <c r="FG273" s="6" t="str">
        <f>+IFERROR(VALUE(RIGHT(Tabla28[[#This Row],[B2B]],6)),"")</f>
        <v/>
      </c>
      <c r="FH273" s="6" t="str">
        <f>+IFERROR(VLOOKUP(FF273,Auxiliar!$A:$C,2,0),"")</f>
        <v/>
      </c>
      <c r="FI273" s="7" t="str">
        <f>+IFERROR(VLOOKUP(FF273,Auxiliar!$A:$C,3,0),"")</f>
        <v/>
      </c>
      <c r="FJ273" s="1"/>
      <c r="FK273" s="12"/>
      <c r="FL273" s="6" t="str">
        <f>+IFERROR(VALUE(RIGHT(Tabla29[[#This Row],[B2B]],6)),"")</f>
        <v/>
      </c>
      <c r="FM273" s="6" t="str">
        <f>+IFERROR(VLOOKUP(FK273,Auxiliar!$A:$C,2,0),"")</f>
        <v/>
      </c>
      <c r="FN273" s="7" t="str">
        <f>+IFERROR(VLOOKUP(FK273,Auxiliar!$A:$C,3,0),"")</f>
        <v/>
      </c>
      <c r="FO273" s="1"/>
      <c r="FP273" s="12"/>
      <c r="FQ273" s="6" t="str">
        <f>+IFERROR(VALUE(RIGHT(Tabla30[[#This Row],[B2B]],6)),"")</f>
        <v/>
      </c>
      <c r="FR273" s="6" t="str">
        <f>+IFERROR(VLOOKUP(FP273,Auxiliar!$A:$C,2,0),"")</f>
        <v/>
      </c>
      <c r="FS273" s="7"/>
      <c r="FT273" s="1"/>
      <c r="FU273" s="12"/>
      <c r="FV273" s="6" t="str">
        <f>+IFERROR(VALUE(RIGHT(Tabla31[[#This Row],[B2B]],6)),"")</f>
        <v/>
      </c>
      <c r="FW273" s="6" t="str">
        <f>+IFERROR(VLOOKUP(FU273,Auxiliar!$A:$C,2,0),"")</f>
        <v/>
      </c>
      <c r="FX273" s="7" t="str">
        <f>+IFERROR(VLOOKUP(FU273,Auxiliar!$A:$C,3,0),"")</f>
        <v/>
      </c>
      <c r="FY273" s="1"/>
      <c r="FZ273" s="12"/>
      <c r="GA273" s="6" t="str">
        <f>+IFERROR(VALUE(RIGHT(Tabla32[[#This Row],[B2B]],6)),"")</f>
        <v/>
      </c>
      <c r="GB273" s="6" t="str">
        <f>+IFERROR(VLOOKUP(FZ273,Auxiliar!$A:$C,2,0),"")</f>
        <v/>
      </c>
      <c r="GC273" s="7" t="str">
        <f>+IFERROR(VLOOKUP(FZ273,Auxiliar!$A:$C,3,0),"")</f>
        <v/>
      </c>
      <c r="GD273" s="1"/>
      <c r="GE273" s="12"/>
      <c r="GF273" s="6" t="str">
        <f>+IFERROR(VALUE(RIGHT(Tabla33[[#This Row],[B2B]],6)),"")</f>
        <v/>
      </c>
      <c r="GG273" s="6" t="str">
        <f>+IFERROR(VLOOKUP(GE273,Auxiliar!$A:$C,2,0),"")</f>
        <v/>
      </c>
      <c r="GH273" s="7" t="str">
        <f>+IFERROR(VLOOKUP(GE273,Auxiliar!$A:$C,3,0),"")</f>
        <v/>
      </c>
    </row>
    <row r="274" spans="1:190" x14ac:dyDescent="0.25">
      <c r="A274" s="1"/>
      <c r="B274" s="1"/>
      <c r="C274" t="str">
        <f>+IFERROR(VALUE(RIGHT(Tabla1[[#This Row],[B2B]],6)),"")</f>
        <v/>
      </c>
      <c r="D274" t="str">
        <f>+IFERROR(VLOOKUP(B274,Auxiliar!$A:$C,2,0),"")</f>
        <v/>
      </c>
      <c r="E274" s="5" t="str">
        <f>+IFERROR(VLOOKUP(B274,Auxiliar!$A:$C,3,0),"")</f>
        <v/>
      </c>
      <c r="S274" s="1">
        <v>3877</v>
      </c>
      <c r="T274" s="1" t="s">
        <v>9</v>
      </c>
      <c r="U274" s="6">
        <f>+IFERROR(VALUE(RIGHT(Tabla4[[#This Row],[B2B]],6)),"")</f>
        <v>3877</v>
      </c>
      <c r="V274" s="6" t="str">
        <f>+IFERROR(VLOOKUP(T274,Auxiliar!$A:$C,2,0),"")</f>
        <v>CORE</v>
      </c>
      <c r="W274" s="7" t="str">
        <f>+IFERROR(VLOOKUP(T274,Auxiliar!$A:$C,3,0),"")</f>
        <v>0b 1% | 2b 5% | 4b 6%</v>
      </c>
      <c r="Y274" s="1">
        <v>11803</v>
      </c>
      <c r="Z274" s="1" t="s">
        <v>10</v>
      </c>
      <c r="AA274" s="6">
        <f>+IFERROR(VALUE(RIGHT(Tabla5[[#This Row],[B2B]],6)),"")</f>
        <v>11803</v>
      </c>
      <c r="AB274" s="6" t="str">
        <f>+IFERROR(VLOOKUP(Z274,Auxiliar!$A:$C,2,0),"")</f>
        <v>CORE</v>
      </c>
      <c r="AC274" s="7" t="str">
        <f>+IFERROR(VLOOKUP(Z274,Auxiliar!$A:$C,3,0),"")</f>
        <v>0b 1% | 3b 4% | 5b 6%</v>
      </c>
      <c r="AK274" s="1">
        <v>3701</v>
      </c>
      <c r="AL274" s="1" t="s">
        <v>30</v>
      </c>
      <c r="AM274" s="6">
        <f>+IFERROR(VALUE(RIGHT(Tabla7[[#This Row],[B2B]],6)),"")</f>
        <v>3701</v>
      </c>
      <c r="AN274" s="6" t="str">
        <f>+IFERROR(VLOOKUP(AL274,Auxiliar!$A:$C,2,0),"")</f>
        <v>LATONES</v>
      </c>
      <c r="AO274" s="7" t="str">
        <f>+IFERROR(VLOOKUP(AL274,Auxiliar!$A:$C,3,0),"")</f>
        <v>1b 4% | 5b 7% | 97b 0%</v>
      </c>
      <c r="AQ274" s="1">
        <v>10246</v>
      </c>
      <c r="AR274" s="1" t="s">
        <v>31</v>
      </c>
      <c r="AS274" s="6">
        <f>+IFERROR(VALUE(RIGHT(Tabla8[[#This Row],[B2B]],6)),"")</f>
        <v>10246</v>
      </c>
      <c r="AT274" s="6" t="str">
        <f>+IFERROR(VLOOKUP(AR274,Auxiliar!$A:$C,2,0),"")</f>
        <v>LATONES</v>
      </c>
      <c r="AU274" s="7" t="str">
        <f>+IFERROR(VLOOKUP(AR274,Auxiliar!$A:$C,3,0),"")</f>
        <v>2b 3% | 4b 5% | 5b 8% | 193 0%</v>
      </c>
      <c r="AW274" s="1"/>
      <c r="AX274" s="1" t="s">
        <v>32</v>
      </c>
      <c r="AY274" s="6" t="str">
        <f>+IFERROR(VALUE(RIGHT(Tabla9[[#This Row],[B2B]],6)),"")</f>
        <v/>
      </c>
      <c r="AZ274" s="6" t="str">
        <f>+IFERROR(VLOOKUP(AX274,Auxiliar!$A:$C,2,0),"")</f>
        <v>LATONES</v>
      </c>
      <c r="BA274" s="7" t="str">
        <f>+IFERROR(VLOOKUP(AX274,Auxiliar!$A:$C,3,0),"")</f>
        <v>2b 3% | 4b 4% | 6b 5% | 10b 8%  | 385b 0%</v>
      </c>
      <c r="BC274" s="1"/>
      <c r="BD274" s="1" t="s">
        <v>33</v>
      </c>
      <c r="BE274" s="6" t="str">
        <f>+IFERROR(VALUE(RIGHT(Tabla10[[#This Row],[B2B]],6)),"")</f>
        <v/>
      </c>
      <c r="BF274" s="6" t="str">
        <f>+IFERROR(VLOOKUP(BD274,Auxiliar!$A:$C,2,0),"")</f>
        <v>LATONES</v>
      </c>
      <c r="BG274" s="7" t="str">
        <f>+IFERROR(VLOOKUP(BD274,Auxiliar!$A:$C,3,0),"")</f>
        <v>6b 4% | 12b 5% | 15b 8% | 385b 0%</v>
      </c>
      <c r="BI274" s="1"/>
      <c r="BJ274" s="1"/>
      <c r="BK274" s="6" t="str">
        <f>+IFERROR(VALUE(RIGHT(Tabla11[[#This Row],[B2B]],6)),"")</f>
        <v/>
      </c>
      <c r="BL274" s="6" t="str">
        <f>+IFERROR(VLOOKUP(BJ274,Auxiliar!$A:$C,2,0),"")</f>
        <v/>
      </c>
      <c r="BM274" s="7" t="str">
        <f>+IFERROR(VLOOKUP(BJ274,Auxiliar!$A:$C,3,0),"")</f>
        <v/>
      </c>
      <c r="BO274" s="1">
        <v>5232</v>
      </c>
      <c r="BP274" s="1" t="s">
        <v>39</v>
      </c>
      <c r="BQ274" s="6">
        <f>+IFERROR(VALUE(RIGHT(Tabla12[[#This Row],[B2B]],6)),"")</f>
        <v>5232</v>
      </c>
      <c r="BR274" s="6" t="str">
        <f>+IFERROR(VLOOKUP(BP274,Auxiliar!$A:$C,2,0),"")</f>
        <v>VALUE LITRO</v>
      </c>
      <c r="BS274" s="7" t="str">
        <f>+IFERROR(VLOOKUP(BP274,Auxiliar!$A:$C,3,0),"")</f>
        <v>1b 12%</v>
      </c>
      <c r="CA274" s="1">
        <v>3213</v>
      </c>
      <c r="CB274" s="1" t="s">
        <v>35</v>
      </c>
      <c r="CC274" s="6">
        <f>+IFERROR(VALUE(RIGHT(Tabla14[[#This Row],[B2B]],6)),"")</f>
        <v>3213</v>
      </c>
      <c r="CD274" s="6" t="str">
        <f>+IFERROR(VLOOKUP(CB274,Auxiliar!$A:$C,2,0),"")</f>
        <v>Corona 710cc</v>
      </c>
      <c r="CE274" s="7" t="str">
        <f>+IFERROR(VLOOKUP(CB274,Auxiliar!$A:$C,3,0),"")</f>
        <v>1b 10% | 85b 0%</v>
      </c>
      <c r="CG274" s="1"/>
      <c r="CH274" s="1"/>
      <c r="CI274" s="6" t="str">
        <f>+IFERROR(VALUE(RIGHT(Tabla15[[#This Row],[B2B]],6)),"")</f>
        <v/>
      </c>
      <c r="CJ274" s="6" t="str">
        <f>+IFERROR(VLOOKUP(CH274,Auxiliar!$A:$C,2,0),"")</f>
        <v/>
      </c>
      <c r="CK274" s="7" t="str">
        <f>+IFERROR(VLOOKUP(CH274,Auxiliar!$A:$C,3,0),"")</f>
        <v/>
      </c>
      <c r="CM274" s="1">
        <v>3117</v>
      </c>
      <c r="CN274" s="1" t="s">
        <v>20</v>
      </c>
      <c r="CO274" s="6">
        <v>3117</v>
      </c>
      <c r="CP274" s="6" t="s">
        <v>20</v>
      </c>
      <c r="CQ274" s="7" t="s">
        <v>21</v>
      </c>
      <c r="CS274" s="1"/>
      <c r="CT274" s="1"/>
      <c r="CU274" s="6" t="str">
        <f>+IFERROR(VALUE(RIGHT(Tabla17[[#This Row],[B2B]],6)),"")</f>
        <v/>
      </c>
      <c r="CV274" s="6" t="str">
        <f>+IFERROR(VLOOKUP(CT274,Auxiliar!$A:$C,2,0),"")</f>
        <v/>
      </c>
      <c r="CW274" s="7" t="str">
        <f>+IFERROR(VLOOKUP(CT274,Auxiliar!$A:$C,3,0),"")</f>
        <v/>
      </c>
      <c r="CY274" s="1">
        <v>3117</v>
      </c>
      <c r="CZ274" s="1" t="s">
        <v>16</v>
      </c>
      <c r="DA274" s="6">
        <f>+IFERROR(VALUE(RIGHT(Tabla18[[#This Row],[B2B]],6)),"")</f>
        <v>3117</v>
      </c>
      <c r="DB274" s="6" t="str">
        <f>+IFERROR(VLOOKUP(CZ274,Auxiliar!$A:$C,2,0),"")</f>
        <v>PREMIUM</v>
      </c>
      <c r="DC274" s="7" t="str">
        <f>+IFERROR(VLOOKUP(CZ274,Auxiliar!$A:$C,3,0),"")</f>
        <v>0b 0% | 2b 2% | 5b 3,5% | 10b 5%</v>
      </c>
      <c r="DE274" s="1">
        <v>3117</v>
      </c>
      <c r="DF274" s="1" t="s">
        <v>19</v>
      </c>
      <c r="DG274" s="6">
        <f>+IFERROR(VALUE(RIGHT(Tabla19[[#This Row],[B2B]],6)),"")</f>
        <v>3117</v>
      </c>
      <c r="DH274" s="6" t="str">
        <f>+IFERROR(VLOOKUP(DF274,Auxiliar!$A:$C,2,0),"")</f>
        <v>MICHELOB</v>
      </c>
      <c r="DI274" s="7" t="str">
        <f>+IFERROR(VLOOKUP(DF274,Auxiliar!$A:$C,3,0),"")</f>
        <v>1b 7% | 3b 22% | 8b 27%</v>
      </c>
      <c r="DK274" s="1"/>
      <c r="DL274" s="1"/>
      <c r="DM274" s="6" t="str">
        <f>+IFERROR(VALUE(RIGHT(Tabla20[[#This Row],[B2B]],6)),"")</f>
        <v/>
      </c>
      <c r="DN274" s="6" t="str">
        <f>+IFERROR(VLOOKUP(DL274,Auxiliar!$A:$C,2,0),"")</f>
        <v/>
      </c>
      <c r="DO274" s="7" t="str">
        <f>+IFERROR(VLOOKUP(DL274,Auxiliar!$A:$C,3,0),"")</f>
        <v/>
      </c>
      <c r="DQ274" s="1">
        <v>3118</v>
      </c>
      <c r="DR274" s="12" t="s">
        <v>24</v>
      </c>
      <c r="DS274" s="6">
        <f>+IFERROR(VALUE(RIGHT(Tabla21[[#This Row],[B2B]],6)),"")</f>
        <v>3118</v>
      </c>
      <c r="DT274" s="6" t="str">
        <f>+IFERROR(VLOOKUP(DR274,Auxiliar!$A:$C,2,0),"")</f>
        <v>CORONA PORRON</v>
      </c>
      <c r="DU274" s="7" t="str">
        <f>+IFERROR(VLOOKUP(DR274,Auxiliar!$A:$C,3,0),"")</f>
        <v>1b 5% | 20b 0%</v>
      </c>
      <c r="DW274" s="1">
        <v>5233</v>
      </c>
      <c r="DX274" s="12" t="s">
        <v>43</v>
      </c>
      <c r="DY274" s="6">
        <f>+IFERROR(VALUE(RIGHT(Tabla22[[#This Row],[B2B]],6)),"")</f>
        <v>5233</v>
      </c>
      <c r="DZ274" s="6" t="str">
        <f>+IFERROR(VLOOKUP(DX274,Auxiliar!$A:$C,2,0),"")</f>
        <v xml:space="preserve">VALUE LATA </v>
      </c>
      <c r="EA274" s="7" t="str">
        <f>+IFERROR(VLOOKUP(DX274,Auxiliar!$A:$C,3,0),"")</f>
        <v>1b 15% | 100b 18%</v>
      </c>
      <c r="EC274" s="1">
        <v>6206</v>
      </c>
      <c r="ED274" s="12" t="s">
        <v>47</v>
      </c>
      <c r="EE274" s="6">
        <f>+IFERROR(VALUE(RIGHT(Tabla23[[#This Row],[B2B]],6)),"")</f>
        <v>6206</v>
      </c>
      <c r="EF274" s="6" t="str">
        <f>+IFERROR(VLOOKUP(ED274,Auxiliar!$A:$C,2,0),"")</f>
        <v>VALUE LATON</v>
      </c>
      <c r="EG274" s="7" t="str">
        <f>+IFERROR(VLOOKUP(ED274,Auxiliar!$A:$C,3,0),"")</f>
        <v>1b 10% | 5b 15% | 192b 0%</v>
      </c>
      <c r="EI274" s="1"/>
      <c r="EJ274" s="12"/>
      <c r="EK274" s="6" t="str">
        <f>+IFERROR(VALUE(RIGHT(Tabla24[[#This Row],[B2B]],6)),"")</f>
        <v/>
      </c>
      <c r="EL274" s="6" t="str">
        <f>+IFERROR(VLOOKUP(EJ274,Auxiliar!$A:$C,2,0),"")</f>
        <v/>
      </c>
      <c r="EM274" s="7" t="str">
        <f>+IFERROR(VLOOKUP(EJ274,Auxiliar!$A:$C,3,0),"")</f>
        <v/>
      </c>
      <c r="EO274" s="1"/>
      <c r="EP274" s="12"/>
      <c r="EQ274" s="6" t="str">
        <f>+IFERROR(VALUE(RIGHT(Tabla25[[#This Row],[B2B]],6)),"")</f>
        <v/>
      </c>
      <c r="ER274" s="6" t="str">
        <f>+IFERROR(VLOOKUP(EP274,Auxiliar!$A:$C,2,0),"")</f>
        <v/>
      </c>
      <c r="ES274" s="7" t="str">
        <f>+IFERROR(VLOOKUP(EP274,Auxiliar!$A:$C,3,0),"")</f>
        <v/>
      </c>
      <c r="EU274" s="1"/>
      <c r="EV274" s="12"/>
      <c r="EW274" s="6" t="str">
        <f>+IFERROR(VALUE(RIGHT(Tabla26[[#This Row],[B2B]],6)),"")</f>
        <v/>
      </c>
      <c r="EX274" s="6" t="str">
        <f>+IFERROR(VLOOKUP(EV274,Auxiliar!$A:$C,2,0),"")</f>
        <v/>
      </c>
      <c r="EY274" s="7" t="str">
        <f>+IFERROR(VLOOKUP(EV274,Auxiliar!$A:$C,3,0),"")</f>
        <v/>
      </c>
      <c r="EZ274" s="1"/>
      <c r="FA274" s="12"/>
      <c r="FB274" s="6" t="str">
        <f>+IFERROR(VALUE(RIGHT(Tabla27[[#This Row],[B2B]],6)),"")</f>
        <v/>
      </c>
      <c r="FC274" s="6" t="str">
        <f>+IFERROR(VLOOKUP(FA274,Auxiliar!$A:$C,2,0),"")</f>
        <v/>
      </c>
      <c r="FD274" s="7" t="str">
        <f>+IFERROR(VLOOKUP(FA274,Auxiliar!$A:$C,3,0),"")</f>
        <v/>
      </c>
      <c r="FE274" s="1"/>
      <c r="FF274" s="12"/>
      <c r="FG274" s="6" t="str">
        <f>+IFERROR(VALUE(RIGHT(Tabla28[[#This Row],[B2B]],6)),"")</f>
        <v/>
      </c>
      <c r="FH274" s="6" t="str">
        <f>+IFERROR(VLOOKUP(FF274,Auxiliar!$A:$C,2,0),"")</f>
        <v/>
      </c>
      <c r="FI274" s="7" t="str">
        <f>+IFERROR(VLOOKUP(FF274,Auxiliar!$A:$C,3,0),"")</f>
        <v/>
      </c>
      <c r="FJ274" s="1"/>
      <c r="FK274" s="12"/>
      <c r="FL274" s="6" t="str">
        <f>+IFERROR(VALUE(RIGHT(Tabla29[[#This Row],[B2B]],6)),"")</f>
        <v/>
      </c>
      <c r="FM274" s="6" t="str">
        <f>+IFERROR(VLOOKUP(FK274,Auxiliar!$A:$C,2,0),"")</f>
        <v/>
      </c>
      <c r="FN274" s="7" t="str">
        <f>+IFERROR(VLOOKUP(FK274,Auxiliar!$A:$C,3,0),"")</f>
        <v/>
      </c>
      <c r="FO274" s="1"/>
      <c r="FP274" s="12"/>
      <c r="FQ274" s="6" t="str">
        <f>+IFERROR(VALUE(RIGHT(Tabla30[[#This Row],[B2B]],6)),"")</f>
        <v/>
      </c>
      <c r="FR274" s="6" t="str">
        <f>+IFERROR(VLOOKUP(FP274,Auxiliar!$A:$C,2,0),"")</f>
        <v/>
      </c>
      <c r="FS274" s="7"/>
      <c r="FT274" s="1"/>
      <c r="FU274" s="12"/>
      <c r="FV274" s="6" t="str">
        <f>+IFERROR(VALUE(RIGHT(Tabla31[[#This Row],[B2B]],6)),"")</f>
        <v/>
      </c>
      <c r="FW274" s="6" t="str">
        <f>+IFERROR(VLOOKUP(FU274,Auxiliar!$A:$C,2,0),"")</f>
        <v/>
      </c>
      <c r="FX274" s="7" t="str">
        <f>+IFERROR(VLOOKUP(FU274,Auxiliar!$A:$C,3,0),"")</f>
        <v/>
      </c>
      <c r="FY274" s="1"/>
      <c r="FZ274" s="12"/>
      <c r="GA274" s="6" t="str">
        <f>+IFERROR(VALUE(RIGHT(Tabla32[[#This Row],[B2B]],6)),"")</f>
        <v/>
      </c>
      <c r="GB274" s="6" t="str">
        <f>+IFERROR(VLOOKUP(FZ274,Auxiliar!$A:$C,2,0),"")</f>
        <v/>
      </c>
      <c r="GC274" s="7" t="str">
        <f>+IFERROR(VLOOKUP(FZ274,Auxiliar!$A:$C,3,0),"")</f>
        <v/>
      </c>
      <c r="GD274" s="1"/>
      <c r="GE274" s="12"/>
      <c r="GF274" s="6" t="str">
        <f>+IFERROR(VALUE(RIGHT(Tabla33[[#This Row],[B2B]],6)),"")</f>
        <v/>
      </c>
      <c r="GG274" s="6" t="str">
        <f>+IFERROR(VLOOKUP(GE274,Auxiliar!$A:$C,2,0),"")</f>
        <v/>
      </c>
      <c r="GH274" s="7" t="str">
        <f>+IFERROR(VLOOKUP(GE274,Auxiliar!$A:$C,3,0),"")</f>
        <v/>
      </c>
    </row>
    <row r="275" spans="1:190" x14ac:dyDescent="0.25">
      <c r="A275" s="1"/>
      <c r="B275" s="1"/>
      <c r="C275" t="str">
        <f>+IFERROR(VALUE(RIGHT(Tabla1[[#This Row],[B2B]],6)),"")</f>
        <v/>
      </c>
      <c r="D275" t="str">
        <f>+IFERROR(VLOOKUP(B275,Auxiliar!$A:$C,2,0),"")</f>
        <v/>
      </c>
      <c r="E275" s="5" t="str">
        <f>+IFERROR(VLOOKUP(B275,Auxiliar!$A:$C,3,0),"")</f>
        <v/>
      </c>
      <c r="S275" s="1">
        <v>3879</v>
      </c>
      <c r="T275" s="1" t="s">
        <v>9</v>
      </c>
      <c r="U275" s="6">
        <f>+IFERROR(VALUE(RIGHT(Tabla4[[#This Row],[B2B]],6)),"")</f>
        <v>3879</v>
      </c>
      <c r="V275" s="6" t="str">
        <f>+IFERROR(VLOOKUP(T275,Auxiliar!$A:$C,2,0),"")</f>
        <v>CORE</v>
      </c>
      <c r="W275" s="7" t="str">
        <f>+IFERROR(VLOOKUP(T275,Auxiliar!$A:$C,3,0),"")</f>
        <v>0b 1% | 2b 5% | 4b 6%</v>
      </c>
      <c r="Y275" s="1">
        <v>11804</v>
      </c>
      <c r="Z275" s="1" t="s">
        <v>10</v>
      </c>
      <c r="AA275" s="6">
        <f>+IFERROR(VALUE(RIGHT(Tabla5[[#This Row],[B2B]],6)),"")</f>
        <v>11804</v>
      </c>
      <c r="AB275" s="6" t="str">
        <f>+IFERROR(VLOOKUP(Z275,Auxiliar!$A:$C,2,0),"")</f>
        <v>CORE</v>
      </c>
      <c r="AC275" s="7" t="str">
        <f>+IFERROR(VLOOKUP(Z275,Auxiliar!$A:$C,3,0),"")</f>
        <v>0b 1% | 3b 4% | 5b 6%</v>
      </c>
      <c r="AK275" s="1">
        <v>3703</v>
      </c>
      <c r="AL275" s="1" t="s">
        <v>30</v>
      </c>
      <c r="AM275" s="6">
        <f>+IFERROR(VALUE(RIGHT(Tabla7[[#This Row],[B2B]],6)),"")</f>
        <v>3703</v>
      </c>
      <c r="AN275" s="6" t="str">
        <f>+IFERROR(VLOOKUP(AL275,Auxiliar!$A:$C,2,0),"")</f>
        <v>LATONES</v>
      </c>
      <c r="AO275" s="7" t="str">
        <f>+IFERROR(VLOOKUP(AL275,Auxiliar!$A:$C,3,0),"")</f>
        <v>1b 4% | 5b 7% | 97b 0%</v>
      </c>
      <c r="AQ275" s="1">
        <v>10270</v>
      </c>
      <c r="AR275" s="1" t="s">
        <v>31</v>
      </c>
      <c r="AS275" s="6">
        <f>+IFERROR(VALUE(RIGHT(Tabla8[[#This Row],[B2B]],6)),"")</f>
        <v>10270</v>
      </c>
      <c r="AT275" s="6" t="str">
        <f>+IFERROR(VLOOKUP(AR275,Auxiliar!$A:$C,2,0),"")</f>
        <v>LATONES</v>
      </c>
      <c r="AU275" s="7" t="str">
        <f>+IFERROR(VLOOKUP(AR275,Auxiliar!$A:$C,3,0),"")</f>
        <v>2b 3% | 4b 5% | 5b 8% | 193 0%</v>
      </c>
      <c r="AW275" s="1"/>
      <c r="AX275" s="1" t="s">
        <v>32</v>
      </c>
      <c r="AY275" s="6" t="str">
        <f>+IFERROR(VALUE(RIGHT(Tabla9[[#This Row],[B2B]],6)),"")</f>
        <v/>
      </c>
      <c r="AZ275" s="6" t="str">
        <f>+IFERROR(VLOOKUP(AX275,Auxiliar!$A:$C,2,0),"")</f>
        <v>LATONES</v>
      </c>
      <c r="BA275" s="7" t="str">
        <f>+IFERROR(VLOOKUP(AX275,Auxiliar!$A:$C,3,0),"")</f>
        <v>2b 3% | 4b 4% | 6b 5% | 10b 8%  | 385b 0%</v>
      </c>
      <c r="BC275" s="1"/>
      <c r="BD275" s="1" t="s">
        <v>33</v>
      </c>
      <c r="BE275" s="6" t="str">
        <f>+IFERROR(VALUE(RIGHT(Tabla10[[#This Row],[B2B]],6)),"")</f>
        <v/>
      </c>
      <c r="BF275" s="6" t="str">
        <f>+IFERROR(VLOOKUP(BD275,Auxiliar!$A:$C,2,0),"")</f>
        <v>LATONES</v>
      </c>
      <c r="BG275" s="7" t="str">
        <f>+IFERROR(VLOOKUP(BD275,Auxiliar!$A:$C,3,0),"")</f>
        <v>6b 4% | 12b 5% | 15b 8% | 385b 0%</v>
      </c>
      <c r="BI275" s="1"/>
      <c r="BJ275" s="1"/>
      <c r="BK275" s="6" t="str">
        <f>+IFERROR(VALUE(RIGHT(Tabla11[[#This Row],[B2B]],6)),"")</f>
        <v/>
      </c>
      <c r="BL275" s="6" t="str">
        <f>+IFERROR(VLOOKUP(BJ275,Auxiliar!$A:$C,2,0),"")</f>
        <v/>
      </c>
      <c r="BM275" s="7" t="str">
        <f>+IFERROR(VLOOKUP(BJ275,Auxiliar!$A:$C,3,0),"")</f>
        <v/>
      </c>
      <c r="BO275" s="1">
        <v>6208</v>
      </c>
      <c r="BP275" s="1" t="s">
        <v>39</v>
      </c>
      <c r="BQ275" s="6">
        <f>+IFERROR(VALUE(RIGHT(Tabla12[[#This Row],[B2B]],6)),"")</f>
        <v>6208</v>
      </c>
      <c r="BR275" s="6" t="str">
        <f>+IFERROR(VLOOKUP(BP275,Auxiliar!$A:$C,2,0),"")</f>
        <v>VALUE LITRO</v>
      </c>
      <c r="BS275" s="7" t="str">
        <f>+IFERROR(VLOOKUP(BP275,Auxiliar!$A:$C,3,0),"")</f>
        <v>1b 12%</v>
      </c>
      <c r="CA275" s="1">
        <v>3240</v>
      </c>
      <c r="CB275" s="1" t="s">
        <v>35</v>
      </c>
      <c r="CC275" s="6">
        <f>+IFERROR(VALUE(RIGHT(Tabla14[[#This Row],[B2B]],6)),"")</f>
        <v>3240</v>
      </c>
      <c r="CD275" s="6" t="str">
        <f>+IFERROR(VLOOKUP(CB275,Auxiliar!$A:$C,2,0),"")</f>
        <v>Corona 710cc</v>
      </c>
      <c r="CE275" s="7" t="str">
        <f>+IFERROR(VLOOKUP(CB275,Auxiliar!$A:$C,3,0),"")</f>
        <v>1b 10% | 85b 0%</v>
      </c>
      <c r="CG275" s="1"/>
      <c r="CH275" s="1"/>
      <c r="CI275" s="6" t="str">
        <f>+IFERROR(VALUE(RIGHT(Tabla15[[#This Row],[B2B]],6)),"")</f>
        <v/>
      </c>
      <c r="CJ275" s="6" t="str">
        <f>+IFERROR(VLOOKUP(CH275,Auxiliar!$A:$C,2,0),"")</f>
        <v/>
      </c>
      <c r="CK275" s="7" t="str">
        <f>+IFERROR(VLOOKUP(CH275,Auxiliar!$A:$C,3,0),"")</f>
        <v/>
      </c>
      <c r="CM275" s="1">
        <v>3118</v>
      </c>
      <c r="CN275" s="1" t="s">
        <v>20</v>
      </c>
      <c r="CO275" s="6">
        <v>3118</v>
      </c>
      <c r="CP275" s="6" t="s">
        <v>20</v>
      </c>
      <c r="CQ275" s="7" t="s">
        <v>21</v>
      </c>
      <c r="CS275" s="1"/>
      <c r="CT275" s="1"/>
      <c r="CU275" s="6" t="str">
        <f>+IFERROR(VALUE(RIGHT(Tabla17[[#This Row],[B2B]],6)),"")</f>
        <v/>
      </c>
      <c r="CV275" s="6" t="str">
        <f>+IFERROR(VLOOKUP(CT275,Auxiliar!$A:$C,2,0),"")</f>
        <v/>
      </c>
      <c r="CW275" s="7" t="str">
        <f>+IFERROR(VLOOKUP(CT275,Auxiliar!$A:$C,3,0),"")</f>
        <v/>
      </c>
      <c r="CY275" s="1">
        <v>3118</v>
      </c>
      <c r="CZ275" s="1" t="s">
        <v>16</v>
      </c>
      <c r="DA275" s="6">
        <f>+IFERROR(VALUE(RIGHT(Tabla18[[#This Row],[B2B]],6)),"")</f>
        <v>3118</v>
      </c>
      <c r="DB275" s="6" t="str">
        <f>+IFERROR(VLOOKUP(CZ275,Auxiliar!$A:$C,2,0),"")</f>
        <v>PREMIUM</v>
      </c>
      <c r="DC275" s="7" t="str">
        <f>+IFERROR(VLOOKUP(CZ275,Auxiliar!$A:$C,3,0),"")</f>
        <v>0b 0% | 2b 2% | 5b 3,5% | 10b 5%</v>
      </c>
      <c r="DE275" s="1">
        <v>3118</v>
      </c>
      <c r="DF275" s="1" t="s">
        <v>19</v>
      </c>
      <c r="DG275" s="6">
        <f>+IFERROR(VALUE(RIGHT(Tabla19[[#This Row],[B2B]],6)),"")</f>
        <v>3118</v>
      </c>
      <c r="DH275" s="6" t="str">
        <f>+IFERROR(VLOOKUP(DF275,Auxiliar!$A:$C,2,0),"")</f>
        <v>MICHELOB</v>
      </c>
      <c r="DI275" s="7" t="str">
        <f>+IFERROR(VLOOKUP(DF275,Auxiliar!$A:$C,3,0),"")</f>
        <v>1b 7% | 3b 22% | 8b 27%</v>
      </c>
      <c r="DK275" s="1"/>
      <c r="DL275" s="1"/>
      <c r="DM275" s="6" t="str">
        <f>+IFERROR(VALUE(RIGHT(Tabla20[[#This Row],[B2B]],6)),"")</f>
        <v/>
      </c>
      <c r="DN275" s="6" t="str">
        <f>+IFERROR(VLOOKUP(DL275,Auxiliar!$A:$C,2,0),"")</f>
        <v/>
      </c>
      <c r="DO275" s="7" t="str">
        <f>+IFERROR(VLOOKUP(DL275,Auxiliar!$A:$C,3,0),"")</f>
        <v/>
      </c>
      <c r="DQ275" s="1">
        <v>3127</v>
      </c>
      <c r="DR275" s="12" t="s">
        <v>24</v>
      </c>
      <c r="DS275" s="6">
        <f>+IFERROR(VALUE(RIGHT(Tabla21[[#This Row],[B2B]],6)),"")</f>
        <v>3127</v>
      </c>
      <c r="DT275" s="6" t="str">
        <f>+IFERROR(VLOOKUP(DR275,Auxiliar!$A:$C,2,0),"")</f>
        <v>CORONA PORRON</v>
      </c>
      <c r="DU275" s="7" t="str">
        <f>+IFERROR(VLOOKUP(DR275,Auxiliar!$A:$C,3,0),"")</f>
        <v>1b 5% | 20b 0%</v>
      </c>
      <c r="DW275" s="1">
        <v>5238</v>
      </c>
      <c r="DX275" s="12" t="s">
        <v>43</v>
      </c>
      <c r="DY275" s="6">
        <f>+IFERROR(VALUE(RIGHT(Tabla22[[#This Row],[B2B]],6)),"")</f>
        <v>5238</v>
      </c>
      <c r="DZ275" s="6" t="str">
        <f>+IFERROR(VLOOKUP(DX275,Auxiliar!$A:$C,2,0),"")</f>
        <v xml:space="preserve">VALUE LATA </v>
      </c>
      <c r="EA275" s="7" t="str">
        <f>+IFERROR(VLOOKUP(DX275,Auxiliar!$A:$C,3,0),"")</f>
        <v>1b 15% | 100b 18%</v>
      </c>
      <c r="EC275" s="1">
        <v>5232</v>
      </c>
      <c r="ED275" s="12" t="s">
        <v>47</v>
      </c>
      <c r="EE275" s="6">
        <f>+IFERROR(VALUE(RIGHT(Tabla23[[#This Row],[B2B]],6)),"")</f>
        <v>5232</v>
      </c>
      <c r="EF275" s="6" t="str">
        <f>+IFERROR(VLOOKUP(ED275,Auxiliar!$A:$C,2,0),"")</f>
        <v>VALUE LATON</v>
      </c>
      <c r="EG275" s="7" t="str">
        <f>+IFERROR(VLOOKUP(ED275,Auxiliar!$A:$C,3,0),"")</f>
        <v>1b 10% | 5b 15% | 192b 0%</v>
      </c>
      <c r="EI275" s="1"/>
      <c r="EJ275" s="12"/>
      <c r="EK275" s="6" t="str">
        <f>+IFERROR(VALUE(RIGHT(Tabla24[[#This Row],[B2B]],6)),"")</f>
        <v/>
      </c>
      <c r="EL275" s="6" t="str">
        <f>+IFERROR(VLOOKUP(EJ275,Auxiliar!$A:$C,2,0),"")</f>
        <v/>
      </c>
      <c r="EM275" s="7" t="str">
        <f>+IFERROR(VLOOKUP(EJ275,Auxiliar!$A:$C,3,0),"")</f>
        <v/>
      </c>
      <c r="EO275" s="1"/>
      <c r="EP275" s="12"/>
      <c r="EQ275" s="6" t="str">
        <f>+IFERROR(VALUE(RIGHT(Tabla25[[#This Row],[B2B]],6)),"")</f>
        <v/>
      </c>
      <c r="ER275" s="6" t="str">
        <f>+IFERROR(VLOOKUP(EP275,Auxiliar!$A:$C,2,0),"")</f>
        <v/>
      </c>
      <c r="ES275" s="7" t="str">
        <f>+IFERROR(VLOOKUP(EP275,Auxiliar!$A:$C,3,0),"")</f>
        <v/>
      </c>
      <c r="EU275" s="1"/>
      <c r="EV275" s="12"/>
      <c r="EW275" s="6" t="str">
        <f>+IFERROR(VALUE(RIGHT(Tabla26[[#This Row],[B2B]],6)),"")</f>
        <v/>
      </c>
      <c r="EX275" s="6" t="str">
        <f>+IFERROR(VLOOKUP(EV275,Auxiliar!$A:$C,2,0),"")</f>
        <v/>
      </c>
      <c r="EY275" s="7" t="str">
        <f>+IFERROR(VLOOKUP(EV275,Auxiliar!$A:$C,3,0),"")</f>
        <v/>
      </c>
      <c r="EZ275" s="1"/>
      <c r="FA275" s="12"/>
      <c r="FB275" s="6" t="str">
        <f>+IFERROR(VALUE(RIGHT(Tabla27[[#This Row],[B2B]],6)),"")</f>
        <v/>
      </c>
      <c r="FC275" s="6" t="str">
        <f>+IFERROR(VLOOKUP(FA275,Auxiliar!$A:$C,2,0),"")</f>
        <v/>
      </c>
      <c r="FD275" s="7" t="str">
        <f>+IFERROR(VLOOKUP(FA275,Auxiliar!$A:$C,3,0),"")</f>
        <v/>
      </c>
      <c r="FE275" s="1"/>
      <c r="FF275" s="12"/>
      <c r="FG275" s="6" t="str">
        <f>+IFERROR(VALUE(RIGHT(Tabla28[[#This Row],[B2B]],6)),"")</f>
        <v/>
      </c>
      <c r="FH275" s="6" t="str">
        <f>+IFERROR(VLOOKUP(FF275,Auxiliar!$A:$C,2,0),"")</f>
        <v/>
      </c>
      <c r="FI275" s="7" t="str">
        <f>+IFERROR(VLOOKUP(FF275,Auxiliar!$A:$C,3,0),"")</f>
        <v/>
      </c>
      <c r="FJ275" s="1"/>
      <c r="FK275" s="12"/>
      <c r="FL275" s="6" t="str">
        <f>+IFERROR(VALUE(RIGHT(Tabla29[[#This Row],[B2B]],6)),"")</f>
        <v/>
      </c>
      <c r="FM275" s="6" t="str">
        <f>+IFERROR(VLOOKUP(FK275,Auxiliar!$A:$C,2,0),"")</f>
        <v/>
      </c>
      <c r="FN275" s="7" t="str">
        <f>+IFERROR(VLOOKUP(FK275,Auxiliar!$A:$C,3,0),"")</f>
        <v/>
      </c>
      <c r="FO275" s="1"/>
      <c r="FP275" s="12"/>
      <c r="FQ275" s="6" t="str">
        <f>+IFERROR(VALUE(RIGHT(Tabla30[[#This Row],[B2B]],6)),"")</f>
        <v/>
      </c>
      <c r="FR275" s="6" t="str">
        <f>+IFERROR(VLOOKUP(FP275,Auxiliar!$A:$C,2,0),"")</f>
        <v/>
      </c>
      <c r="FS275" s="7"/>
      <c r="FT275" s="1"/>
      <c r="FU275" s="12"/>
      <c r="FV275" s="6" t="str">
        <f>+IFERROR(VALUE(RIGHT(Tabla31[[#This Row],[B2B]],6)),"")</f>
        <v/>
      </c>
      <c r="FW275" s="6" t="str">
        <f>+IFERROR(VLOOKUP(FU275,Auxiliar!$A:$C,2,0),"")</f>
        <v/>
      </c>
      <c r="FX275" s="7" t="str">
        <f>+IFERROR(VLOOKUP(FU275,Auxiliar!$A:$C,3,0),"")</f>
        <v/>
      </c>
      <c r="FY275" s="1"/>
      <c r="FZ275" s="12"/>
      <c r="GA275" s="6" t="str">
        <f>+IFERROR(VALUE(RIGHT(Tabla32[[#This Row],[B2B]],6)),"")</f>
        <v/>
      </c>
      <c r="GB275" s="6" t="str">
        <f>+IFERROR(VLOOKUP(FZ275,Auxiliar!$A:$C,2,0),"")</f>
        <v/>
      </c>
      <c r="GC275" s="7" t="str">
        <f>+IFERROR(VLOOKUP(FZ275,Auxiliar!$A:$C,3,0),"")</f>
        <v/>
      </c>
      <c r="GD275" s="1"/>
      <c r="GE275" s="12"/>
      <c r="GF275" s="6" t="str">
        <f>+IFERROR(VALUE(RIGHT(Tabla33[[#This Row],[B2B]],6)),"")</f>
        <v/>
      </c>
      <c r="GG275" s="6" t="str">
        <f>+IFERROR(VLOOKUP(GE275,Auxiliar!$A:$C,2,0),"")</f>
        <v/>
      </c>
      <c r="GH275" s="7" t="str">
        <f>+IFERROR(VLOOKUP(GE275,Auxiliar!$A:$C,3,0),"")</f>
        <v/>
      </c>
    </row>
    <row r="276" spans="1:190" x14ac:dyDescent="0.25">
      <c r="A276" s="1"/>
      <c r="B276" s="1"/>
      <c r="C276" t="str">
        <f>+IFERROR(VALUE(RIGHT(Tabla1[[#This Row],[B2B]],6)),"")</f>
        <v/>
      </c>
      <c r="D276" t="str">
        <f>+IFERROR(VLOOKUP(B276,Auxiliar!$A:$C,2,0),"")</f>
        <v/>
      </c>
      <c r="E276" s="5" t="str">
        <f>+IFERROR(VLOOKUP(B276,Auxiliar!$A:$C,3,0),"")</f>
        <v/>
      </c>
      <c r="S276" s="1">
        <v>3901</v>
      </c>
      <c r="T276" s="1" t="s">
        <v>9</v>
      </c>
      <c r="U276" s="6">
        <f>+IFERROR(VALUE(RIGHT(Tabla4[[#This Row],[B2B]],6)),"")</f>
        <v>3901</v>
      </c>
      <c r="V276" s="6" t="str">
        <f>+IFERROR(VLOOKUP(T276,Auxiliar!$A:$C,2,0),"")</f>
        <v>CORE</v>
      </c>
      <c r="W276" s="7" t="str">
        <f>+IFERROR(VLOOKUP(T276,Auxiliar!$A:$C,3,0),"")</f>
        <v>0b 1% | 2b 5% | 4b 6%</v>
      </c>
      <c r="Y276" s="1">
        <v>11808</v>
      </c>
      <c r="Z276" s="1" t="s">
        <v>10</v>
      </c>
      <c r="AA276" s="6">
        <f>+IFERROR(VALUE(RIGHT(Tabla5[[#This Row],[B2B]],6)),"")</f>
        <v>11808</v>
      </c>
      <c r="AB276" s="6" t="str">
        <f>+IFERROR(VLOOKUP(Z276,Auxiliar!$A:$C,2,0),"")</f>
        <v>CORE</v>
      </c>
      <c r="AC276" s="7" t="str">
        <f>+IFERROR(VLOOKUP(Z276,Auxiliar!$A:$C,3,0),"")</f>
        <v>0b 1% | 3b 4% | 5b 6%</v>
      </c>
      <c r="AK276" s="1">
        <v>3710</v>
      </c>
      <c r="AL276" s="1" t="s">
        <v>30</v>
      </c>
      <c r="AM276" s="6">
        <f>+IFERROR(VALUE(RIGHT(Tabla7[[#This Row],[B2B]],6)),"")</f>
        <v>3710</v>
      </c>
      <c r="AN276" s="6" t="str">
        <f>+IFERROR(VLOOKUP(AL276,Auxiliar!$A:$C,2,0),"")</f>
        <v>LATONES</v>
      </c>
      <c r="AO276" s="7" t="str">
        <f>+IFERROR(VLOOKUP(AL276,Auxiliar!$A:$C,3,0),"")</f>
        <v>1b 4% | 5b 7% | 97b 0%</v>
      </c>
      <c r="AQ276" s="1">
        <v>10325</v>
      </c>
      <c r="AR276" s="1" t="s">
        <v>31</v>
      </c>
      <c r="AS276" s="6">
        <f>+IFERROR(VALUE(RIGHT(Tabla8[[#This Row],[B2B]],6)),"")</f>
        <v>10325</v>
      </c>
      <c r="AT276" s="6" t="str">
        <f>+IFERROR(VLOOKUP(AR276,Auxiliar!$A:$C,2,0),"")</f>
        <v>LATONES</v>
      </c>
      <c r="AU276" s="7" t="str">
        <f>+IFERROR(VLOOKUP(AR276,Auxiliar!$A:$C,3,0),"")</f>
        <v>2b 3% | 4b 5% | 5b 8% | 193 0%</v>
      </c>
      <c r="AW276" s="1"/>
      <c r="AX276" s="1" t="s">
        <v>32</v>
      </c>
      <c r="AY276" s="6" t="str">
        <f>+IFERROR(VALUE(RIGHT(Tabla9[[#This Row],[B2B]],6)),"")</f>
        <v/>
      </c>
      <c r="AZ276" s="6" t="str">
        <f>+IFERROR(VLOOKUP(AX276,Auxiliar!$A:$C,2,0),"")</f>
        <v>LATONES</v>
      </c>
      <c r="BA276" s="7" t="str">
        <f>+IFERROR(VLOOKUP(AX276,Auxiliar!$A:$C,3,0),"")</f>
        <v>2b 3% | 4b 4% | 6b 5% | 10b 8%  | 385b 0%</v>
      </c>
      <c r="BC276" s="1"/>
      <c r="BD276" s="1" t="s">
        <v>33</v>
      </c>
      <c r="BE276" s="6" t="str">
        <f>+IFERROR(VALUE(RIGHT(Tabla10[[#This Row],[B2B]],6)),"")</f>
        <v/>
      </c>
      <c r="BF276" s="6" t="str">
        <f>+IFERROR(VLOOKUP(BD276,Auxiliar!$A:$C,2,0),"")</f>
        <v>LATONES</v>
      </c>
      <c r="BG276" s="7" t="str">
        <f>+IFERROR(VLOOKUP(BD276,Auxiliar!$A:$C,3,0),"")</f>
        <v>6b 4% | 12b 5% | 15b 8% | 385b 0%</v>
      </c>
      <c r="BI276" s="1"/>
      <c r="BJ276" s="1"/>
      <c r="BK276" s="6" t="str">
        <f>+IFERROR(VALUE(RIGHT(Tabla11[[#This Row],[B2B]],6)),"")</f>
        <v/>
      </c>
      <c r="BL276" s="6" t="str">
        <f>+IFERROR(VLOOKUP(BJ276,Auxiliar!$A:$C,2,0),"")</f>
        <v/>
      </c>
      <c r="BM276" s="7" t="str">
        <f>+IFERROR(VLOOKUP(BJ276,Auxiliar!$A:$C,3,0),"")</f>
        <v/>
      </c>
      <c r="BO276" s="1">
        <v>5233</v>
      </c>
      <c r="BP276" s="1" t="s">
        <v>39</v>
      </c>
      <c r="BQ276" s="6">
        <f>+IFERROR(VALUE(RIGHT(Tabla12[[#This Row],[B2B]],6)),"")</f>
        <v>5233</v>
      </c>
      <c r="BR276" s="6" t="str">
        <f>+IFERROR(VLOOKUP(BP276,Auxiliar!$A:$C,2,0),"")</f>
        <v>VALUE LITRO</v>
      </c>
      <c r="BS276" s="7" t="str">
        <f>+IFERROR(VLOOKUP(BP276,Auxiliar!$A:$C,3,0),"")</f>
        <v>1b 12%</v>
      </c>
      <c r="CA276" s="1">
        <v>3242</v>
      </c>
      <c r="CB276" s="1" t="s">
        <v>35</v>
      </c>
      <c r="CC276" s="6">
        <f>+IFERROR(VALUE(RIGHT(Tabla14[[#This Row],[B2B]],6)),"")</f>
        <v>3242</v>
      </c>
      <c r="CD276" s="6" t="str">
        <f>+IFERROR(VLOOKUP(CB276,Auxiliar!$A:$C,2,0),"")</f>
        <v>Corona 710cc</v>
      </c>
      <c r="CE276" s="7" t="str">
        <f>+IFERROR(VLOOKUP(CB276,Auxiliar!$A:$C,3,0),"")</f>
        <v>1b 10% | 85b 0%</v>
      </c>
      <c r="CG276" s="1"/>
      <c r="CH276" s="1"/>
      <c r="CI276" s="6" t="str">
        <f>+IFERROR(VALUE(RIGHT(Tabla15[[#This Row],[B2B]],6)),"")</f>
        <v/>
      </c>
      <c r="CJ276" s="6" t="str">
        <f>+IFERROR(VLOOKUP(CH276,Auxiliar!$A:$C,2,0),"")</f>
        <v/>
      </c>
      <c r="CK276" s="7" t="str">
        <f>+IFERROR(VLOOKUP(CH276,Auxiliar!$A:$C,3,0),"")</f>
        <v/>
      </c>
      <c r="CM276" s="1">
        <v>3127</v>
      </c>
      <c r="CN276" s="1" t="s">
        <v>20</v>
      </c>
      <c r="CO276" s="6">
        <v>3127</v>
      </c>
      <c r="CP276" s="6" t="s">
        <v>20</v>
      </c>
      <c r="CQ276" s="7" t="s">
        <v>21</v>
      </c>
      <c r="CS276" s="1"/>
      <c r="CT276" s="1"/>
      <c r="CU276" s="6" t="str">
        <f>+IFERROR(VALUE(RIGHT(Tabla17[[#This Row],[B2B]],6)),"")</f>
        <v/>
      </c>
      <c r="CV276" s="6" t="str">
        <f>+IFERROR(VLOOKUP(CT276,Auxiliar!$A:$C,2,0),"")</f>
        <v/>
      </c>
      <c r="CW276" s="7" t="str">
        <f>+IFERROR(VLOOKUP(CT276,Auxiliar!$A:$C,3,0),"")</f>
        <v/>
      </c>
      <c r="CY276" s="1">
        <v>3127</v>
      </c>
      <c r="CZ276" s="1" t="s">
        <v>16</v>
      </c>
      <c r="DA276" s="6">
        <f>+IFERROR(VALUE(RIGHT(Tabla18[[#This Row],[B2B]],6)),"")</f>
        <v>3127</v>
      </c>
      <c r="DB276" s="6" t="str">
        <f>+IFERROR(VLOOKUP(CZ276,Auxiliar!$A:$C,2,0),"")</f>
        <v>PREMIUM</v>
      </c>
      <c r="DC276" s="7" t="str">
        <f>+IFERROR(VLOOKUP(CZ276,Auxiliar!$A:$C,3,0),"")</f>
        <v>0b 0% | 2b 2% | 5b 3,5% | 10b 5%</v>
      </c>
      <c r="DE276" s="1">
        <v>3127</v>
      </c>
      <c r="DF276" s="1" t="s">
        <v>19</v>
      </c>
      <c r="DG276" s="6">
        <f>+IFERROR(VALUE(RIGHT(Tabla19[[#This Row],[B2B]],6)),"")</f>
        <v>3127</v>
      </c>
      <c r="DH276" s="6" t="str">
        <f>+IFERROR(VLOOKUP(DF276,Auxiliar!$A:$C,2,0),"")</f>
        <v>MICHELOB</v>
      </c>
      <c r="DI276" s="7" t="str">
        <f>+IFERROR(VLOOKUP(DF276,Auxiliar!$A:$C,3,0),"")</f>
        <v>1b 7% | 3b 22% | 8b 27%</v>
      </c>
      <c r="DK276" s="1"/>
      <c r="DL276" s="1"/>
      <c r="DM276" s="6" t="str">
        <f>+IFERROR(VALUE(RIGHT(Tabla20[[#This Row],[B2B]],6)),"")</f>
        <v/>
      </c>
      <c r="DN276" s="6" t="str">
        <f>+IFERROR(VLOOKUP(DL276,Auxiliar!$A:$C,2,0),"")</f>
        <v/>
      </c>
      <c r="DO276" s="7" t="str">
        <f>+IFERROR(VLOOKUP(DL276,Auxiliar!$A:$C,3,0),"")</f>
        <v/>
      </c>
      <c r="DQ276" s="1">
        <v>3130</v>
      </c>
      <c r="DR276" s="12" t="s">
        <v>24</v>
      </c>
      <c r="DS276" s="6">
        <f>+IFERROR(VALUE(RIGHT(Tabla21[[#This Row],[B2B]],6)),"")</f>
        <v>3130</v>
      </c>
      <c r="DT276" s="6" t="str">
        <f>+IFERROR(VLOOKUP(DR276,Auxiliar!$A:$C,2,0),"")</f>
        <v>CORONA PORRON</v>
      </c>
      <c r="DU276" s="7" t="str">
        <f>+IFERROR(VLOOKUP(DR276,Auxiliar!$A:$C,3,0),"")</f>
        <v>1b 5% | 20b 0%</v>
      </c>
      <c r="DW276" s="1">
        <v>5245</v>
      </c>
      <c r="DX276" s="12" t="s">
        <v>43</v>
      </c>
      <c r="DY276" s="6">
        <f>+IFERROR(VALUE(RIGHT(Tabla22[[#This Row],[B2B]],6)),"")</f>
        <v>5245</v>
      </c>
      <c r="DZ276" s="6" t="str">
        <f>+IFERROR(VLOOKUP(DX276,Auxiliar!$A:$C,2,0),"")</f>
        <v xml:space="preserve">VALUE LATA </v>
      </c>
      <c r="EA276" s="7" t="str">
        <f>+IFERROR(VLOOKUP(DX276,Auxiliar!$A:$C,3,0),"")</f>
        <v>1b 15% | 100b 18%</v>
      </c>
      <c r="EC276" s="1">
        <v>6208</v>
      </c>
      <c r="ED276" s="12" t="s">
        <v>47</v>
      </c>
      <c r="EE276" s="6">
        <f>+IFERROR(VALUE(RIGHT(Tabla23[[#This Row],[B2B]],6)),"")</f>
        <v>6208</v>
      </c>
      <c r="EF276" s="6" t="str">
        <f>+IFERROR(VLOOKUP(ED276,Auxiliar!$A:$C,2,0),"")</f>
        <v>VALUE LATON</v>
      </c>
      <c r="EG276" s="7" t="str">
        <f>+IFERROR(VLOOKUP(ED276,Auxiliar!$A:$C,3,0),"")</f>
        <v>1b 10% | 5b 15% | 192b 0%</v>
      </c>
      <c r="EI276" s="1"/>
      <c r="EJ276" s="12"/>
      <c r="EK276" s="6" t="str">
        <f>+IFERROR(VALUE(RIGHT(Tabla24[[#This Row],[B2B]],6)),"")</f>
        <v/>
      </c>
      <c r="EL276" s="6" t="str">
        <f>+IFERROR(VLOOKUP(EJ276,Auxiliar!$A:$C,2,0),"")</f>
        <v/>
      </c>
      <c r="EM276" s="7" t="str">
        <f>+IFERROR(VLOOKUP(EJ276,Auxiliar!$A:$C,3,0),"")</f>
        <v/>
      </c>
      <c r="EO276" s="1"/>
      <c r="EP276" s="12"/>
      <c r="EQ276" s="6" t="str">
        <f>+IFERROR(VALUE(RIGHT(Tabla25[[#This Row],[B2B]],6)),"")</f>
        <v/>
      </c>
      <c r="ER276" s="6" t="str">
        <f>+IFERROR(VLOOKUP(EP276,Auxiliar!$A:$C,2,0),"")</f>
        <v/>
      </c>
      <c r="ES276" s="7" t="str">
        <f>+IFERROR(VLOOKUP(EP276,Auxiliar!$A:$C,3,0),"")</f>
        <v/>
      </c>
      <c r="EU276" s="1"/>
      <c r="EV276" s="12"/>
      <c r="EW276" s="6" t="str">
        <f>+IFERROR(VALUE(RIGHT(Tabla26[[#This Row],[B2B]],6)),"")</f>
        <v/>
      </c>
      <c r="EX276" s="6" t="str">
        <f>+IFERROR(VLOOKUP(EV276,Auxiliar!$A:$C,2,0),"")</f>
        <v/>
      </c>
      <c r="EY276" s="7" t="str">
        <f>+IFERROR(VLOOKUP(EV276,Auxiliar!$A:$C,3,0),"")</f>
        <v/>
      </c>
      <c r="EZ276" s="1"/>
      <c r="FA276" s="12"/>
      <c r="FB276" s="6" t="str">
        <f>+IFERROR(VALUE(RIGHT(Tabla27[[#This Row],[B2B]],6)),"")</f>
        <v/>
      </c>
      <c r="FC276" s="6" t="str">
        <f>+IFERROR(VLOOKUP(FA276,Auxiliar!$A:$C,2,0),"")</f>
        <v/>
      </c>
      <c r="FD276" s="7" t="str">
        <f>+IFERROR(VLOOKUP(FA276,Auxiliar!$A:$C,3,0),"")</f>
        <v/>
      </c>
      <c r="FE276" s="1"/>
      <c r="FF276" s="12"/>
      <c r="FG276" s="6" t="str">
        <f>+IFERROR(VALUE(RIGHT(Tabla28[[#This Row],[B2B]],6)),"")</f>
        <v/>
      </c>
      <c r="FH276" s="6" t="str">
        <f>+IFERROR(VLOOKUP(FF276,Auxiliar!$A:$C,2,0),"")</f>
        <v/>
      </c>
      <c r="FI276" s="7" t="str">
        <f>+IFERROR(VLOOKUP(FF276,Auxiliar!$A:$C,3,0),"")</f>
        <v/>
      </c>
      <c r="FJ276" s="1"/>
      <c r="FK276" s="12"/>
      <c r="FL276" s="6" t="str">
        <f>+IFERROR(VALUE(RIGHT(Tabla29[[#This Row],[B2B]],6)),"")</f>
        <v/>
      </c>
      <c r="FM276" s="6" t="str">
        <f>+IFERROR(VLOOKUP(FK276,Auxiliar!$A:$C,2,0),"")</f>
        <v/>
      </c>
      <c r="FN276" s="7" t="str">
        <f>+IFERROR(VLOOKUP(FK276,Auxiliar!$A:$C,3,0),"")</f>
        <v/>
      </c>
      <c r="FO276" s="1"/>
      <c r="FP276" s="12"/>
      <c r="FQ276" s="6" t="str">
        <f>+IFERROR(VALUE(RIGHT(Tabla30[[#This Row],[B2B]],6)),"")</f>
        <v/>
      </c>
      <c r="FR276" s="6" t="str">
        <f>+IFERROR(VLOOKUP(FP276,Auxiliar!$A:$C,2,0),"")</f>
        <v/>
      </c>
      <c r="FS276" s="7"/>
      <c r="FT276" s="1"/>
      <c r="FU276" s="12"/>
      <c r="FV276" s="6" t="str">
        <f>+IFERROR(VALUE(RIGHT(Tabla31[[#This Row],[B2B]],6)),"")</f>
        <v/>
      </c>
      <c r="FW276" s="6" t="str">
        <f>+IFERROR(VLOOKUP(FU276,Auxiliar!$A:$C,2,0),"")</f>
        <v/>
      </c>
      <c r="FX276" s="7" t="str">
        <f>+IFERROR(VLOOKUP(FU276,Auxiliar!$A:$C,3,0),"")</f>
        <v/>
      </c>
      <c r="FY276" s="1"/>
      <c r="FZ276" s="12"/>
      <c r="GA276" s="6" t="str">
        <f>+IFERROR(VALUE(RIGHT(Tabla32[[#This Row],[B2B]],6)),"")</f>
        <v/>
      </c>
      <c r="GB276" s="6" t="str">
        <f>+IFERROR(VLOOKUP(FZ276,Auxiliar!$A:$C,2,0),"")</f>
        <v/>
      </c>
      <c r="GC276" s="7" t="str">
        <f>+IFERROR(VLOOKUP(FZ276,Auxiliar!$A:$C,3,0),"")</f>
        <v/>
      </c>
      <c r="GD276" s="1"/>
      <c r="GE276" s="12"/>
      <c r="GF276" s="6" t="str">
        <f>+IFERROR(VALUE(RIGHT(Tabla33[[#This Row],[B2B]],6)),"")</f>
        <v/>
      </c>
      <c r="GG276" s="6" t="str">
        <f>+IFERROR(VLOOKUP(GE276,Auxiliar!$A:$C,2,0),"")</f>
        <v/>
      </c>
      <c r="GH276" s="7" t="str">
        <f>+IFERROR(VLOOKUP(GE276,Auxiliar!$A:$C,3,0),"")</f>
        <v/>
      </c>
    </row>
    <row r="277" spans="1:190" x14ac:dyDescent="0.25">
      <c r="A277" s="1"/>
      <c r="B277" s="1"/>
      <c r="C277" t="str">
        <f>+IFERROR(VALUE(RIGHT(Tabla1[[#This Row],[B2B]],6)),"")</f>
        <v/>
      </c>
      <c r="D277" t="str">
        <f>+IFERROR(VLOOKUP(B277,Auxiliar!$A:$C,2,0),"")</f>
        <v/>
      </c>
      <c r="E277" s="5" t="str">
        <f>+IFERROR(VLOOKUP(B277,Auxiliar!$A:$C,3,0),"")</f>
        <v/>
      </c>
      <c r="S277" s="1">
        <v>3905</v>
      </c>
      <c r="T277" s="1" t="s">
        <v>9</v>
      </c>
      <c r="U277" s="6">
        <f>+IFERROR(VALUE(RIGHT(Tabla4[[#This Row],[B2B]],6)),"")</f>
        <v>3905</v>
      </c>
      <c r="V277" s="6" t="str">
        <f>+IFERROR(VLOOKUP(T277,Auxiliar!$A:$C,2,0),"")</f>
        <v>CORE</v>
      </c>
      <c r="W277" s="7" t="str">
        <f>+IFERROR(VLOOKUP(T277,Auxiliar!$A:$C,3,0),"")</f>
        <v>0b 1% | 2b 5% | 4b 6%</v>
      </c>
      <c r="Y277" s="1">
        <v>11856</v>
      </c>
      <c r="Z277" s="1" t="s">
        <v>10</v>
      </c>
      <c r="AA277" s="6">
        <f>+IFERROR(VALUE(RIGHT(Tabla5[[#This Row],[B2B]],6)),"")</f>
        <v>11856</v>
      </c>
      <c r="AB277" s="6" t="str">
        <f>+IFERROR(VLOOKUP(Z277,Auxiliar!$A:$C,2,0),"")</f>
        <v>CORE</v>
      </c>
      <c r="AC277" s="7" t="str">
        <f>+IFERROR(VLOOKUP(Z277,Auxiliar!$A:$C,3,0),"")</f>
        <v>0b 1% | 3b 4% | 5b 6%</v>
      </c>
      <c r="AK277" s="1">
        <v>3711</v>
      </c>
      <c r="AL277" s="1" t="s">
        <v>30</v>
      </c>
      <c r="AM277" s="6">
        <f>+IFERROR(VALUE(RIGHT(Tabla7[[#This Row],[B2B]],6)),"")</f>
        <v>3711</v>
      </c>
      <c r="AN277" s="6" t="str">
        <f>+IFERROR(VLOOKUP(AL277,Auxiliar!$A:$C,2,0),"")</f>
        <v>LATONES</v>
      </c>
      <c r="AO277" s="7" t="str">
        <f>+IFERROR(VLOOKUP(AL277,Auxiliar!$A:$C,3,0),"")</f>
        <v>1b 4% | 5b 7% | 97b 0%</v>
      </c>
      <c r="AQ277" s="1">
        <v>10469</v>
      </c>
      <c r="AR277" s="1" t="s">
        <v>31</v>
      </c>
      <c r="AS277" s="6">
        <f>+IFERROR(VALUE(RIGHT(Tabla8[[#This Row],[B2B]],6)),"")</f>
        <v>10469</v>
      </c>
      <c r="AT277" s="6" t="str">
        <f>+IFERROR(VLOOKUP(AR277,Auxiliar!$A:$C,2,0),"")</f>
        <v>LATONES</v>
      </c>
      <c r="AU277" s="7" t="str">
        <f>+IFERROR(VLOOKUP(AR277,Auxiliar!$A:$C,3,0),"")</f>
        <v>2b 3% | 4b 5% | 5b 8% | 193 0%</v>
      </c>
      <c r="AW277" s="1"/>
      <c r="AX277" s="1" t="s">
        <v>32</v>
      </c>
      <c r="AY277" s="6" t="str">
        <f>+IFERROR(VALUE(RIGHT(Tabla9[[#This Row],[B2B]],6)),"")</f>
        <v/>
      </c>
      <c r="AZ277" s="6" t="str">
        <f>+IFERROR(VLOOKUP(AX277,Auxiliar!$A:$C,2,0),"")</f>
        <v>LATONES</v>
      </c>
      <c r="BA277" s="7" t="str">
        <f>+IFERROR(VLOOKUP(AX277,Auxiliar!$A:$C,3,0),"")</f>
        <v>2b 3% | 4b 4% | 6b 5% | 10b 8%  | 385b 0%</v>
      </c>
      <c r="BC277" s="1"/>
      <c r="BD277" s="1" t="s">
        <v>33</v>
      </c>
      <c r="BE277" s="6" t="str">
        <f>+IFERROR(VALUE(RIGHT(Tabla10[[#This Row],[B2B]],6)),"")</f>
        <v/>
      </c>
      <c r="BF277" s="6" t="str">
        <f>+IFERROR(VLOOKUP(BD277,Auxiliar!$A:$C,2,0),"")</f>
        <v>LATONES</v>
      </c>
      <c r="BG277" s="7" t="str">
        <f>+IFERROR(VLOOKUP(BD277,Auxiliar!$A:$C,3,0),"")</f>
        <v>6b 4% | 12b 5% | 15b 8% | 385b 0%</v>
      </c>
      <c r="BI277" s="1"/>
      <c r="BJ277" s="1"/>
      <c r="BK277" s="6" t="str">
        <f>+IFERROR(VALUE(RIGHT(Tabla11[[#This Row],[B2B]],6)),"")</f>
        <v/>
      </c>
      <c r="BL277" s="6" t="str">
        <f>+IFERROR(VLOOKUP(BJ277,Auxiliar!$A:$C,2,0),"")</f>
        <v/>
      </c>
      <c r="BM277" s="7" t="str">
        <f>+IFERROR(VLOOKUP(BJ277,Auxiliar!$A:$C,3,0),"")</f>
        <v/>
      </c>
      <c r="BO277" s="1">
        <v>5238</v>
      </c>
      <c r="BP277" s="1" t="s">
        <v>39</v>
      </c>
      <c r="BQ277" s="6">
        <f>+IFERROR(VALUE(RIGHT(Tabla12[[#This Row],[B2B]],6)),"")</f>
        <v>5238</v>
      </c>
      <c r="BR277" s="6" t="str">
        <f>+IFERROR(VLOOKUP(BP277,Auxiliar!$A:$C,2,0),"")</f>
        <v>VALUE LITRO</v>
      </c>
      <c r="BS277" s="7" t="str">
        <f>+IFERROR(VLOOKUP(BP277,Auxiliar!$A:$C,3,0),"")</f>
        <v>1b 12%</v>
      </c>
      <c r="CA277" s="1">
        <v>3252</v>
      </c>
      <c r="CB277" s="1" t="s">
        <v>35</v>
      </c>
      <c r="CC277" s="6">
        <f>+IFERROR(VALUE(RIGHT(Tabla14[[#This Row],[B2B]],6)),"")</f>
        <v>3252</v>
      </c>
      <c r="CD277" s="6" t="str">
        <f>+IFERROR(VLOOKUP(CB277,Auxiliar!$A:$C,2,0),"")</f>
        <v>Corona 710cc</v>
      </c>
      <c r="CE277" s="7" t="str">
        <f>+IFERROR(VLOOKUP(CB277,Auxiliar!$A:$C,3,0),"")</f>
        <v>1b 10% | 85b 0%</v>
      </c>
      <c r="CG277" s="1"/>
      <c r="CH277" s="1"/>
      <c r="CI277" s="6" t="str">
        <f>+IFERROR(VALUE(RIGHT(Tabla15[[#This Row],[B2B]],6)),"")</f>
        <v/>
      </c>
      <c r="CJ277" s="6" t="str">
        <f>+IFERROR(VLOOKUP(CH277,Auxiliar!$A:$C,2,0),"")</f>
        <v/>
      </c>
      <c r="CK277" s="7" t="str">
        <f>+IFERROR(VLOOKUP(CH277,Auxiliar!$A:$C,3,0),"")</f>
        <v/>
      </c>
      <c r="CM277" s="1">
        <v>3130</v>
      </c>
      <c r="CN277" s="1" t="s">
        <v>20</v>
      </c>
      <c r="CO277" s="6">
        <v>3130</v>
      </c>
      <c r="CP277" s="6" t="s">
        <v>20</v>
      </c>
      <c r="CQ277" s="7" t="s">
        <v>21</v>
      </c>
      <c r="CS277" s="1"/>
      <c r="CT277" s="1"/>
      <c r="CU277" s="6" t="str">
        <f>+IFERROR(VALUE(RIGHT(Tabla17[[#This Row],[B2B]],6)),"")</f>
        <v/>
      </c>
      <c r="CV277" s="6" t="str">
        <f>+IFERROR(VLOOKUP(CT277,Auxiliar!$A:$C,2,0),"")</f>
        <v/>
      </c>
      <c r="CW277" s="7" t="str">
        <f>+IFERROR(VLOOKUP(CT277,Auxiliar!$A:$C,3,0),"")</f>
        <v/>
      </c>
      <c r="CY277" s="1">
        <v>3130</v>
      </c>
      <c r="CZ277" s="1" t="s">
        <v>16</v>
      </c>
      <c r="DA277" s="6">
        <f>+IFERROR(VALUE(RIGHT(Tabla18[[#This Row],[B2B]],6)),"")</f>
        <v>3130</v>
      </c>
      <c r="DB277" s="6" t="str">
        <f>+IFERROR(VLOOKUP(CZ277,Auxiliar!$A:$C,2,0),"")</f>
        <v>PREMIUM</v>
      </c>
      <c r="DC277" s="7" t="str">
        <f>+IFERROR(VLOOKUP(CZ277,Auxiliar!$A:$C,3,0),"")</f>
        <v>0b 0% | 2b 2% | 5b 3,5% | 10b 5%</v>
      </c>
      <c r="DE277" s="1">
        <v>3130</v>
      </c>
      <c r="DF277" s="1" t="s">
        <v>19</v>
      </c>
      <c r="DG277" s="6">
        <f>+IFERROR(VALUE(RIGHT(Tabla19[[#This Row],[B2B]],6)),"")</f>
        <v>3130</v>
      </c>
      <c r="DH277" s="6" t="str">
        <f>+IFERROR(VLOOKUP(DF277,Auxiliar!$A:$C,2,0),"")</f>
        <v>MICHELOB</v>
      </c>
      <c r="DI277" s="7" t="str">
        <f>+IFERROR(VLOOKUP(DF277,Auxiliar!$A:$C,3,0),"")</f>
        <v>1b 7% | 3b 22% | 8b 27%</v>
      </c>
      <c r="DK277" s="1"/>
      <c r="DL277" s="1"/>
      <c r="DM277" s="6" t="str">
        <f>+IFERROR(VALUE(RIGHT(Tabla20[[#This Row],[B2B]],6)),"")</f>
        <v/>
      </c>
      <c r="DN277" s="6" t="str">
        <f>+IFERROR(VLOOKUP(DL277,Auxiliar!$A:$C,2,0),"")</f>
        <v/>
      </c>
      <c r="DO277" s="7" t="str">
        <f>+IFERROR(VLOOKUP(DL277,Auxiliar!$A:$C,3,0),"")</f>
        <v/>
      </c>
      <c r="DQ277" s="1">
        <v>3135</v>
      </c>
      <c r="DR277" s="12" t="s">
        <v>24</v>
      </c>
      <c r="DS277" s="6">
        <f>+IFERROR(VALUE(RIGHT(Tabla21[[#This Row],[B2B]],6)),"")</f>
        <v>3135</v>
      </c>
      <c r="DT277" s="6" t="str">
        <f>+IFERROR(VLOOKUP(DR277,Auxiliar!$A:$C,2,0),"")</f>
        <v>CORONA PORRON</v>
      </c>
      <c r="DU277" s="7" t="str">
        <f>+IFERROR(VLOOKUP(DR277,Auxiliar!$A:$C,3,0),"")</f>
        <v>1b 5% | 20b 0%</v>
      </c>
      <c r="DW277" s="1">
        <v>5246</v>
      </c>
      <c r="DX277" s="12" t="s">
        <v>43</v>
      </c>
      <c r="DY277" s="6">
        <f>+IFERROR(VALUE(RIGHT(Tabla22[[#This Row],[B2B]],6)),"")</f>
        <v>5246</v>
      </c>
      <c r="DZ277" s="6" t="str">
        <f>+IFERROR(VLOOKUP(DX277,Auxiliar!$A:$C,2,0),"")</f>
        <v xml:space="preserve">VALUE LATA </v>
      </c>
      <c r="EA277" s="7" t="str">
        <f>+IFERROR(VLOOKUP(DX277,Auxiliar!$A:$C,3,0),"")</f>
        <v>1b 15% | 100b 18%</v>
      </c>
      <c r="EC277" s="1">
        <v>5233</v>
      </c>
      <c r="ED277" s="12" t="s">
        <v>47</v>
      </c>
      <c r="EE277" s="6">
        <f>+IFERROR(VALUE(RIGHT(Tabla23[[#This Row],[B2B]],6)),"")</f>
        <v>5233</v>
      </c>
      <c r="EF277" s="6" t="str">
        <f>+IFERROR(VLOOKUP(ED277,Auxiliar!$A:$C,2,0),"")</f>
        <v>VALUE LATON</v>
      </c>
      <c r="EG277" s="7" t="str">
        <f>+IFERROR(VLOOKUP(ED277,Auxiliar!$A:$C,3,0),"")</f>
        <v>1b 10% | 5b 15% | 192b 0%</v>
      </c>
      <c r="EI277" s="1"/>
      <c r="EJ277" s="12"/>
      <c r="EK277" s="6" t="str">
        <f>+IFERROR(VALUE(RIGHT(Tabla24[[#This Row],[B2B]],6)),"")</f>
        <v/>
      </c>
      <c r="EL277" s="6" t="str">
        <f>+IFERROR(VLOOKUP(EJ277,Auxiliar!$A:$C,2,0),"")</f>
        <v/>
      </c>
      <c r="EM277" s="7" t="str">
        <f>+IFERROR(VLOOKUP(EJ277,Auxiliar!$A:$C,3,0),"")</f>
        <v/>
      </c>
      <c r="EO277" s="1"/>
      <c r="EP277" s="12"/>
      <c r="EQ277" s="6" t="str">
        <f>+IFERROR(VALUE(RIGHT(Tabla25[[#This Row],[B2B]],6)),"")</f>
        <v/>
      </c>
      <c r="ER277" s="6" t="str">
        <f>+IFERROR(VLOOKUP(EP277,Auxiliar!$A:$C,2,0),"")</f>
        <v/>
      </c>
      <c r="ES277" s="7" t="str">
        <f>+IFERROR(VLOOKUP(EP277,Auxiliar!$A:$C,3,0),"")</f>
        <v/>
      </c>
      <c r="EU277" s="1"/>
      <c r="EV277" s="12"/>
      <c r="EW277" s="6" t="str">
        <f>+IFERROR(VALUE(RIGHT(Tabla26[[#This Row],[B2B]],6)),"")</f>
        <v/>
      </c>
      <c r="EX277" s="6" t="str">
        <f>+IFERROR(VLOOKUP(EV277,Auxiliar!$A:$C,2,0),"")</f>
        <v/>
      </c>
      <c r="EY277" s="7" t="str">
        <f>+IFERROR(VLOOKUP(EV277,Auxiliar!$A:$C,3,0),"")</f>
        <v/>
      </c>
      <c r="EZ277" s="1"/>
      <c r="FA277" s="12"/>
      <c r="FB277" s="6" t="str">
        <f>+IFERROR(VALUE(RIGHT(Tabla27[[#This Row],[B2B]],6)),"")</f>
        <v/>
      </c>
      <c r="FC277" s="6" t="str">
        <f>+IFERROR(VLOOKUP(FA277,Auxiliar!$A:$C,2,0),"")</f>
        <v/>
      </c>
      <c r="FD277" s="7" t="str">
        <f>+IFERROR(VLOOKUP(FA277,Auxiliar!$A:$C,3,0),"")</f>
        <v/>
      </c>
      <c r="FE277" s="1"/>
      <c r="FF277" s="12"/>
      <c r="FG277" s="6" t="str">
        <f>+IFERROR(VALUE(RIGHT(Tabla28[[#This Row],[B2B]],6)),"")</f>
        <v/>
      </c>
      <c r="FH277" s="6" t="str">
        <f>+IFERROR(VLOOKUP(FF277,Auxiliar!$A:$C,2,0),"")</f>
        <v/>
      </c>
      <c r="FI277" s="7" t="str">
        <f>+IFERROR(VLOOKUP(FF277,Auxiliar!$A:$C,3,0),"")</f>
        <v/>
      </c>
      <c r="FJ277" s="1"/>
      <c r="FK277" s="12"/>
      <c r="FL277" s="6" t="str">
        <f>+IFERROR(VALUE(RIGHT(Tabla29[[#This Row],[B2B]],6)),"")</f>
        <v/>
      </c>
      <c r="FM277" s="6" t="str">
        <f>+IFERROR(VLOOKUP(FK277,Auxiliar!$A:$C,2,0),"")</f>
        <v/>
      </c>
      <c r="FN277" s="7" t="str">
        <f>+IFERROR(VLOOKUP(FK277,Auxiliar!$A:$C,3,0),"")</f>
        <v/>
      </c>
      <c r="FO277" s="1"/>
      <c r="FP277" s="12"/>
      <c r="FQ277" s="6" t="str">
        <f>+IFERROR(VALUE(RIGHT(Tabla30[[#This Row],[B2B]],6)),"")</f>
        <v/>
      </c>
      <c r="FR277" s="6" t="str">
        <f>+IFERROR(VLOOKUP(FP277,Auxiliar!$A:$C,2,0),"")</f>
        <v/>
      </c>
      <c r="FS277" s="7"/>
      <c r="FT277" s="1"/>
      <c r="FU277" s="12"/>
      <c r="FV277" s="6" t="str">
        <f>+IFERROR(VALUE(RIGHT(Tabla31[[#This Row],[B2B]],6)),"")</f>
        <v/>
      </c>
      <c r="FW277" s="6" t="str">
        <f>+IFERROR(VLOOKUP(FU277,Auxiliar!$A:$C,2,0),"")</f>
        <v/>
      </c>
      <c r="FX277" s="7" t="str">
        <f>+IFERROR(VLOOKUP(FU277,Auxiliar!$A:$C,3,0),"")</f>
        <v/>
      </c>
      <c r="FY277" s="1"/>
      <c r="FZ277" s="12"/>
      <c r="GA277" s="6" t="str">
        <f>+IFERROR(VALUE(RIGHT(Tabla32[[#This Row],[B2B]],6)),"")</f>
        <v/>
      </c>
      <c r="GB277" s="6" t="str">
        <f>+IFERROR(VLOOKUP(FZ277,Auxiliar!$A:$C,2,0),"")</f>
        <v/>
      </c>
      <c r="GC277" s="7" t="str">
        <f>+IFERROR(VLOOKUP(FZ277,Auxiliar!$A:$C,3,0),"")</f>
        <v/>
      </c>
      <c r="GD277" s="1"/>
      <c r="GE277" s="12"/>
      <c r="GF277" s="6" t="str">
        <f>+IFERROR(VALUE(RIGHT(Tabla33[[#This Row],[B2B]],6)),"")</f>
        <v/>
      </c>
      <c r="GG277" s="6" t="str">
        <f>+IFERROR(VLOOKUP(GE277,Auxiliar!$A:$C,2,0),"")</f>
        <v/>
      </c>
      <c r="GH277" s="7" t="str">
        <f>+IFERROR(VLOOKUP(GE277,Auxiliar!$A:$C,3,0),"")</f>
        <v/>
      </c>
    </row>
    <row r="278" spans="1:190" x14ac:dyDescent="0.25">
      <c r="A278" s="1"/>
      <c r="B278" s="1"/>
      <c r="C278" t="str">
        <f>+IFERROR(VALUE(RIGHT(Tabla1[[#This Row],[B2B]],6)),"")</f>
        <v/>
      </c>
      <c r="D278" t="str">
        <f>+IFERROR(VLOOKUP(B278,Auxiliar!$A:$C,2,0),"")</f>
        <v/>
      </c>
      <c r="E278" s="5" t="str">
        <f>+IFERROR(VLOOKUP(B278,Auxiliar!$A:$C,3,0),"")</f>
        <v/>
      </c>
      <c r="S278" s="1">
        <v>3908</v>
      </c>
      <c r="T278" s="1" t="s">
        <v>9</v>
      </c>
      <c r="U278" s="6">
        <f>+IFERROR(VALUE(RIGHT(Tabla4[[#This Row],[B2B]],6)),"")</f>
        <v>3908</v>
      </c>
      <c r="V278" s="6" t="str">
        <f>+IFERROR(VLOOKUP(T278,Auxiliar!$A:$C,2,0),"")</f>
        <v>CORE</v>
      </c>
      <c r="W278" s="7" t="str">
        <f>+IFERROR(VLOOKUP(T278,Auxiliar!$A:$C,3,0),"")</f>
        <v>0b 1% | 2b 5% | 4b 6%</v>
      </c>
      <c r="Y278" s="1">
        <v>11858</v>
      </c>
      <c r="Z278" s="1" t="s">
        <v>10</v>
      </c>
      <c r="AA278" s="6">
        <f>+IFERROR(VALUE(RIGHT(Tabla5[[#This Row],[B2B]],6)),"")</f>
        <v>11858</v>
      </c>
      <c r="AB278" s="6" t="str">
        <f>+IFERROR(VLOOKUP(Z278,Auxiliar!$A:$C,2,0),"")</f>
        <v>CORE</v>
      </c>
      <c r="AC278" s="7" t="str">
        <f>+IFERROR(VLOOKUP(Z278,Auxiliar!$A:$C,3,0),"")</f>
        <v>0b 1% | 3b 4% | 5b 6%</v>
      </c>
      <c r="AK278" s="1">
        <v>3721</v>
      </c>
      <c r="AL278" s="1" t="s">
        <v>30</v>
      </c>
      <c r="AM278" s="6">
        <f>+IFERROR(VALUE(RIGHT(Tabla7[[#This Row],[B2B]],6)),"")</f>
        <v>3721</v>
      </c>
      <c r="AN278" s="6" t="str">
        <f>+IFERROR(VLOOKUP(AL278,Auxiliar!$A:$C,2,0),"")</f>
        <v>LATONES</v>
      </c>
      <c r="AO278" s="7" t="str">
        <f>+IFERROR(VLOOKUP(AL278,Auxiliar!$A:$C,3,0),"")</f>
        <v>1b 4% | 5b 7% | 97b 0%</v>
      </c>
      <c r="AQ278" s="1">
        <v>10509</v>
      </c>
      <c r="AR278" s="1" t="s">
        <v>31</v>
      </c>
      <c r="AS278" s="6">
        <f>+IFERROR(VALUE(RIGHT(Tabla8[[#This Row],[B2B]],6)),"")</f>
        <v>10509</v>
      </c>
      <c r="AT278" s="6" t="str">
        <f>+IFERROR(VLOOKUP(AR278,Auxiliar!$A:$C,2,0),"")</f>
        <v>LATONES</v>
      </c>
      <c r="AU278" s="7" t="str">
        <f>+IFERROR(VLOOKUP(AR278,Auxiliar!$A:$C,3,0),"")</f>
        <v>2b 3% | 4b 5% | 5b 8% | 193 0%</v>
      </c>
      <c r="AW278" s="1"/>
      <c r="AX278" s="1" t="s">
        <v>32</v>
      </c>
      <c r="AY278" s="6" t="str">
        <f>+IFERROR(VALUE(RIGHT(Tabla9[[#This Row],[B2B]],6)),"")</f>
        <v/>
      </c>
      <c r="AZ278" s="6" t="str">
        <f>+IFERROR(VLOOKUP(AX278,Auxiliar!$A:$C,2,0),"")</f>
        <v>LATONES</v>
      </c>
      <c r="BA278" s="7" t="str">
        <f>+IFERROR(VLOOKUP(AX278,Auxiliar!$A:$C,3,0),"")</f>
        <v>2b 3% | 4b 4% | 6b 5% | 10b 8%  | 385b 0%</v>
      </c>
      <c r="BC278" s="1"/>
      <c r="BD278" s="1" t="s">
        <v>33</v>
      </c>
      <c r="BE278" s="6" t="str">
        <f>+IFERROR(VALUE(RIGHT(Tabla10[[#This Row],[B2B]],6)),"")</f>
        <v/>
      </c>
      <c r="BF278" s="6" t="str">
        <f>+IFERROR(VLOOKUP(BD278,Auxiliar!$A:$C,2,0),"")</f>
        <v>LATONES</v>
      </c>
      <c r="BG278" s="7" t="str">
        <f>+IFERROR(VLOOKUP(BD278,Auxiliar!$A:$C,3,0),"")</f>
        <v>6b 4% | 12b 5% | 15b 8% | 385b 0%</v>
      </c>
      <c r="BI278" s="1"/>
      <c r="BJ278" s="1"/>
      <c r="BK278" s="6" t="str">
        <f>+IFERROR(VALUE(RIGHT(Tabla11[[#This Row],[B2B]],6)),"")</f>
        <v/>
      </c>
      <c r="BL278" s="6" t="str">
        <f>+IFERROR(VLOOKUP(BJ278,Auxiliar!$A:$C,2,0),"")</f>
        <v/>
      </c>
      <c r="BM278" s="7" t="str">
        <f>+IFERROR(VLOOKUP(BJ278,Auxiliar!$A:$C,3,0),"")</f>
        <v/>
      </c>
      <c r="BO278" s="1">
        <v>5245</v>
      </c>
      <c r="BP278" s="1" t="s">
        <v>39</v>
      </c>
      <c r="BQ278" s="6">
        <f>+IFERROR(VALUE(RIGHT(Tabla12[[#This Row],[B2B]],6)),"")</f>
        <v>5245</v>
      </c>
      <c r="BR278" s="6" t="str">
        <f>+IFERROR(VLOOKUP(BP278,Auxiliar!$A:$C,2,0),"")</f>
        <v>VALUE LITRO</v>
      </c>
      <c r="BS278" s="7" t="str">
        <f>+IFERROR(VLOOKUP(BP278,Auxiliar!$A:$C,3,0),"")</f>
        <v>1b 12%</v>
      </c>
      <c r="CA278" s="1">
        <v>3261</v>
      </c>
      <c r="CB278" s="1" t="s">
        <v>35</v>
      </c>
      <c r="CC278" s="6">
        <f>+IFERROR(VALUE(RIGHT(Tabla14[[#This Row],[B2B]],6)),"")</f>
        <v>3261</v>
      </c>
      <c r="CD278" s="6" t="str">
        <f>+IFERROR(VLOOKUP(CB278,Auxiliar!$A:$C,2,0),"")</f>
        <v>Corona 710cc</v>
      </c>
      <c r="CE278" s="7" t="str">
        <f>+IFERROR(VLOOKUP(CB278,Auxiliar!$A:$C,3,0),"")</f>
        <v>1b 10% | 85b 0%</v>
      </c>
      <c r="CG278" s="1"/>
      <c r="CH278" s="1"/>
      <c r="CI278" s="6" t="str">
        <f>+IFERROR(VALUE(RIGHT(Tabla15[[#This Row],[B2B]],6)),"")</f>
        <v/>
      </c>
      <c r="CJ278" s="6" t="str">
        <f>+IFERROR(VLOOKUP(CH278,Auxiliar!$A:$C,2,0),"")</f>
        <v/>
      </c>
      <c r="CK278" s="7" t="str">
        <f>+IFERROR(VLOOKUP(CH278,Auxiliar!$A:$C,3,0),"")</f>
        <v/>
      </c>
      <c r="CM278" s="1">
        <v>3135</v>
      </c>
      <c r="CN278" s="1" t="s">
        <v>20</v>
      </c>
      <c r="CO278" s="6">
        <v>3135</v>
      </c>
      <c r="CP278" s="6" t="s">
        <v>20</v>
      </c>
      <c r="CQ278" s="7" t="s">
        <v>21</v>
      </c>
      <c r="CS278" s="1"/>
      <c r="CT278" s="1"/>
      <c r="CU278" s="6" t="str">
        <f>+IFERROR(VALUE(RIGHT(Tabla17[[#This Row],[B2B]],6)),"")</f>
        <v/>
      </c>
      <c r="CV278" s="6" t="str">
        <f>+IFERROR(VLOOKUP(CT278,Auxiliar!$A:$C,2,0),"")</f>
        <v/>
      </c>
      <c r="CW278" s="7" t="str">
        <f>+IFERROR(VLOOKUP(CT278,Auxiliar!$A:$C,3,0),"")</f>
        <v/>
      </c>
      <c r="CY278" s="1">
        <v>3135</v>
      </c>
      <c r="CZ278" s="1" t="s">
        <v>16</v>
      </c>
      <c r="DA278" s="6">
        <f>+IFERROR(VALUE(RIGHT(Tabla18[[#This Row],[B2B]],6)),"")</f>
        <v>3135</v>
      </c>
      <c r="DB278" s="6" t="str">
        <f>+IFERROR(VLOOKUP(CZ278,Auxiliar!$A:$C,2,0),"")</f>
        <v>PREMIUM</v>
      </c>
      <c r="DC278" s="7" t="str">
        <f>+IFERROR(VLOOKUP(CZ278,Auxiliar!$A:$C,3,0),"")</f>
        <v>0b 0% | 2b 2% | 5b 3,5% | 10b 5%</v>
      </c>
      <c r="DE278" s="1">
        <v>3135</v>
      </c>
      <c r="DF278" s="1" t="s">
        <v>19</v>
      </c>
      <c r="DG278" s="6">
        <f>+IFERROR(VALUE(RIGHT(Tabla19[[#This Row],[B2B]],6)),"")</f>
        <v>3135</v>
      </c>
      <c r="DH278" s="6" t="str">
        <f>+IFERROR(VLOOKUP(DF278,Auxiliar!$A:$C,2,0),"")</f>
        <v>MICHELOB</v>
      </c>
      <c r="DI278" s="7" t="str">
        <f>+IFERROR(VLOOKUP(DF278,Auxiliar!$A:$C,3,0),"")</f>
        <v>1b 7% | 3b 22% | 8b 27%</v>
      </c>
      <c r="DK278" s="1"/>
      <c r="DL278" s="1"/>
      <c r="DM278" s="6" t="str">
        <f>+IFERROR(VALUE(RIGHT(Tabla20[[#This Row],[B2B]],6)),"")</f>
        <v/>
      </c>
      <c r="DN278" s="6" t="str">
        <f>+IFERROR(VLOOKUP(DL278,Auxiliar!$A:$C,2,0),"")</f>
        <v/>
      </c>
      <c r="DO278" s="7" t="str">
        <f>+IFERROR(VLOOKUP(DL278,Auxiliar!$A:$C,3,0),"")</f>
        <v/>
      </c>
      <c r="DQ278" s="1">
        <v>3177</v>
      </c>
      <c r="DR278" s="12" t="s">
        <v>24</v>
      </c>
      <c r="DS278" s="6">
        <f>+IFERROR(VALUE(RIGHT(Tabla21[[#This Row],[B2B]],6)),"")</f>
        <v>3177</v>
      </c>
      <c r="DT278" s="6" t="str">
        <f>+IFERROR(VLOOKUP(DR278,Auxiliar!$A:$C,2,0),"")</f>
        <v>CORONA PORRON</v>
      </c>
      <c r="DU278" s="7" t="str">
        <f>+IFERROR(VLOOKUP(DR278,Auxiliar!$A:$C,3,0),"")</f>
        <v>1b 5% | 20b 0%</v>
      </c>
      <c r="DW278" s="1">
        <v>5249</v>
      </c>
      <c r="DX278" s="12" t="s">
        <v>43</v>
      </c>
      <c r="DY278" s="6">
        <f>+IFERROR(VALUE(RIGHT(Tabla22[[#This Row],[B2B]],6)),"")</f>
        <v>5249</v>
      </c>
      <c r="DZ278" s="6" t="str">
        <f>+IFERROR(VLOOKUP(DX278,Auxiliar!$A:$C,2,0),"")</f>
        <v xml:space="preserve">VALUE LATA </v>
      </c>
      <c r="EA278" s="7" t="str">
        <f>+IFERROR(VLOOKUP(DX278,Auxiliar!$A:$C,3,0),"")</f>
        <v>1b 15% | 100b 18%</v>
      </c>
      <c r="EC278" s="1">
        <v>5238</v>
      </c>
      <c r="ED278" s="12" t="s">
        <v>47</v>
      </c>
      <c r="EE278" s="6">
        <f>+IFERROR(VALUE(RIGHT(Tabla23[[#This Row],[B2B]],6)),"")</f>
        <v>5238</v>
      </c>
      <c r="EF278" s="6" t="str">
        <f>+IFERROR(VLOOKUP(ED278,Auxiliar!$A:$C,2,0),"")</f>
        <v>VALUE LATON</v>
      </c>
      <c r="EG278" s="7" t="str">
        <f>+IFERROR(VLOOKUP(ED278,Auxiliar!$A:$C,3,0),"")</f>
        <v>1b 10% | 5b 15% | 192b 0%</v>
      </c>
      <c r="EI278" s="1"/>
      <c r="EJ278" s="12"/>
      <c r="EK278" s="6" t="str">
        <f>+IFERROR(VALUE(RIGHT(Tabla24[[#This Row],[B2B]],6)),"")</f>
        <v/>
      </c>
      <c r="EL278" s="6" t="str">
        <f>+IFERROR(VLOOKUP(EJ278,Auxiliar!$A:$C,2,0),"")</f>
        <v/>
      </c>
      <c r="EM278" s="7" t="str">
        <f>+IFERROR(VLOOKUP(EJ278,Auxiliar!$A:$C,3,0),"")</f>
        <v/>
      </c>
      <c r="EO278" s="1"/>
      <c r="EP278" s="12"/>
      <c r="EQ278" s="6" t="str">
        <f>+IFERROR(VALUE(RIGHT(Tabla25[[#This Row],[B2B]],6)),"")</f>
        <v/>
      </c>
      <c r="ER278" s="6" t="str">
        <f>+IFERROR(VLOOKUP(EP278,Auxiliar!$A:$C,2,0),"")</f>
        <v/>
      </c>
      <c r="ES278" s="7" t="str">
        <f>+IFERROR(VLOOKUP(EP278,Auxiliar!$A:$C,3,0),"")</f>
        <v/>
      </c>
      <c r="EU278" s="1"/>
      <c r="EV278" s="12"/>
      <c r="EW278" s="6" t="str">
        <f>+IFERROR(VALUE(RIGHT(Tabla26[[#This Row],[B2B]],6)),"")</f>
        <v/>
      </c>
      <c r="EX278" s="6" t="str">
        <f>+IFERROR(VLOOKUP(EV278,Auxiliar!$A:$C,2,0),"")</f>
        <v/>
      </c>
      <c r="EY278" s="7" t="str">
        <f>+IFERROR(VLOOKUP(EV278,Auxiliar!$A:$C,3,0),"")</f>
        <v/>
      </c>
      <c r="EZ278" s="1"/>
      <c r="FA278" s="12"/>
      <c r="FB278" s="6" t="str">
        <f>+IFERROR(VALUE(RIGHT(Tabla27[[#This Row],[B2B]],6)),"")</f>
        <v/>
      </c>
      <c r="FC278" s="6" t="str">
        <f>+IFERROR(VLOOKUP(FA278,Auxiliar!$A:$C,2,0),"")</f>
        <v/>
      </c>
      <c r="FD278" s="7" t="str">
        <f>+IFERROR(VLOOKUP(FA278,Auxiliar!$A:$C,3,0),"")</f>
        <v/>
      </c>
      <c r="FE278" s="1"/>
      <c r="FF278" s="12"/>
      <c r="FG278" s="6" t="str">
        <f>+IFERROR(VALUE(RIGHT(Tabla28[[#This Row],[B2B]],6)),"")</f>
        <v/>
      </c>
      <c r="FH278" s="6" t="str">
        <f>+IFERROR(VLOOKUP(FF278,Auxiliar!$A:$C,2,0),"")</f>
        <v/>
      </c>
      <c r="FI278" s="7" t="str">
        <f>+IFERROR(VLOOKUP(FF278,Auxiliar!$A:$C,3,0),"")</f>
        <v/>
      </c>
      <c r="FJ278" s="1"/>
      <c r="FK278" s="12"/>
      <c r="FL278" s="6" t="str">
        <f>+IFERROR(VALUE(RIGHT(Tabla29[[#This Row],[B2B]],6)),"")</f>
        <v/>
      </c>
      <c r="FM278" s="6" t="str">
        <f>+IFERROR(VLOOKUP(FK278,Auxiliar!$A:$C,2,0),"")</f>
        <v/>
      </c>
      <c r="FN278" s="7" t="str">
        <f>+IFERROR(VLOOKUP(FK278,Auxiliar!$A:$C,3,0),"")</f>
        <v/>
      </c>
      <c r="FO278" s="1"/>
      <c r="FP278" s="12"/>
      <c r="FQ278" s="6" t="str">
        <f>+IFERROR(VALUE(RIGHT(Tabla30[[#This Row],[B2B]],6)),"")</f>
        <v/>
      </c>
      <c r="FR278" s="6" t="str">
        <f>+IFERROR(VLOOKUP(FP278,Auxiliar!$A:$C,2,0),"")</f>
        <v/>
      </c>
      <c r="FS278" s="7"/>
      <c r="FT278" s="1"/>
      <c r="FU278" s="12"/>
      <c r="FV278" s="6" t="str">
        <f>+IFERROR(VALUE(RIGHT(Tabla31[[#This Row],[B2B]],6)),"")</f>
        <v/>
      </c>
      <c r="FW278" s="6" t="str">
        <f>+IFERROR(VLOOKUP(FU278,Auxiliar!$A:$C,2,0),"")</f>
        <v/>
      </c>
      <c r="FX278" s="7" t="str">
        <f>+IFERROR(VLOOKUP(FU278,Auxiliar!$A:$C,3,0),"")</f>
        <v/>
      </c>
      <c r="FY278" s="1"/>
      <c r="FZ278" s="12"/>
      <c r="GA278" s="6" t="str">
        <f>+IFERROR(VALUE(RIGHT(Tabla32[[#This Row],[B2B]],6)),"")</f>
        <v/>
      </c>
      <c r="GB278" s="6" t="str">
        <f>+IFERROR(VLOOKUP(FZ278,Auxiliar!$A:$C,2,0),"")</f>
        <v/>
      </c>
      <c r="GC278" s="7" t="str">
        <f>+IFERROR(VLOOKUP(FZ278,Auxiliar!$A:$C,3,0),"")</f>
        <v/>
      </c>
      <c r="GD278" s="1"/>
      <c r="GE278" s="12"/>
      <c r="GF278" s="6" t="str">
        <f>+IFERROR(VALUE(RIGHT(Tabla33[[#This Row],[B2B]],6)),"")</f>
        <v/>
      </c>
      <c r="GG278" s="6" t="str">
        <f>+IFERROR(VLOOKUP(GE278,Auxiliar!$A:$C,2,0),"")</f>
        <v/>
      </c>
      <c r="GH278" s="7" t="str">
        <f>+IFERROR(VLOOKUP(GE278,Auxiliar!$A:$C,3,0),"")</f>
        <v/>
      </c>
    </row>
    <row r="279" spans="1:190" x14ac:dyDescent="0.25">
      <c r="A279" s="1"/>
      <c r="B279" s="1"/>
      <c r="C279" t="str">
        <f>+IFERROR(VALUE(RIGHT(Tabla1[[#This Row],[B2B]],6)),"")</f>
        <v/>
      </c>
      <c r="D279" t="str">
        <f>+IFERROR(VLOOKUP(B279,Auxiliar!$A:$C,2,0),"")</f>
        <v/>
      </c>
      <c r="E279" s="5" t="str">
        <f>+IFERROR(VLOOKUP(B279,Auxiliar!$A:$C,3,0),"")</f>
        <v/>
      </c>
      <c r="S279" s="1">
        <v>3909</v>
      </c>
      <c r="T279" s="1" t="s">
        <v>9</v>
      </c>
      <c r="U279" s="6">
        <f>+IFERROR(VALUE(RIGHT(Tabla4[[#This Row],[B2B]],6)),"")</f>
        <v>3909</v>
      </c>
      <c r="V279" s="6" t="str">
        <f>+IFERROR(VLOOKUP(T279,Auxiliar!$A:$C,2,0),"")</f>
        <v>CORE</v>
      </c>
      <c r="W279" s="7" t="str">
        <f>+IFERROR(VLOOKUP(T279,Auxiliar!$A:$C,3,0),"")</f>
        <v>0b 1% | 2b 5% | 4b 6%</v>
      </c>
      <c r="Y279" s="1">
        <v>11861</v>
      </c>
      <c r="Z279" s="1" t="s">
        <v>10</v>
      </c>
      <c r="AA279" s="6">
        <f>+IFERROR(VALUE(RIGHT(Tabla5[[#This Row],[B2B]],6)),"")</f>
        <v>11861</v>
      </c>
      <c r="AB279" s="6" t="str">
        <f>+IFERROR(VLOOKUP(Z279,Auxiliar!$A:$C,2,0),"")</f>
        <v>CORE</v>
      </c>
      <c r="AC279" s="7" t="str">
        <f>+IFERROR(VLOOKUP(Z279,Auxiliar!$A:$C,3,0),"")</f>
        <v>0b 1% | 3b 4% | 5b 6%</v>
      </c>
      <c r="AK279" s="1">
        <v>3726</v>
      </c>
      <c r="AL279" s="1" t="s">
        <v>30</v>
      </c>
      <c r="AM279" s="6">
        <f>+IFERROR(VALUE(RIGHT(Tabla7[[#This Row],[B2B]],6)),"")</f>
        <v>3726</v>
      </c>
      <c r="AN279" s="6" t="str">
        <f>+IFERROR(VLOOKUP(AL279,Auxiliar!$A:$C,2,0),"")</f>
        <v>LATONES</v>
      </c>
      <c r="AO279" s="7" t="str">
        <f>+IFERROR(VLOOKUP(AL279,Auxiliar!$A:$C,3,0),"")</f>
        <v>1b 4% | 5b 7% | 97b 0%</v>
      </c>
      <c r="AQ279" s="1">
        <v>10518</v>
      </c>
      <c r="AR279" s="1" t="s">
        <v>31</v>
      </c>
      <c r="AS279" s="6">
        <f>+IFERROR(VALUE(RIGHT(Tabla8[[#This Row],[B2B]],6)),"")</f>
        <v>10518</v>
      </c>
      <c r="AT279" s="6" t="str">
        <f>+IFERROR(VLOOKUP(AR279,Auxiliar!$A:$C,2,0),"")</f>
        <v>LATONES</v>
      </c>
      <c r="AU279" s="7" t="str">
        <f>+IFERROR(VLOOKUP(AR279,Auxiliar!$A:$C,3,0),"")</f>
        <v>2b 3% | 4b 5% | 5b 8% | 193 0%</v>
      </c>
      <c r="AW279" s="1"/>
      <c r="AX279" s="1" t="s">
        <v>32</v>
      </c>
      <c r="AY279" s="6" t="str">
        <f>+IFERROR(VALUE(RIGHT(Tabla9[[#This Row],[B2B]],6)),"")</f>
        <v/>
      </c>
      <c r="AZ279" s="6" t="str">
        <f>+IFERROR(VLOOKUP(AX279,Auxiliar!$A:$C,2,0),"")</f>
        <v>LATONES</v>
      </c>
      <c r="BA279" s="7" t="str">
        <f>+IFERROR(VLOOKUP(AX279,Auxiliar!$A:$C,3,0),"")</f>
        <v>2b 3% | 4b 4% | 6b 5% | 10b 8%  | 385b 0%</v>
      </c>
      <c r="BC279" s="1"/>
      <c r="BD279" s="1" t="s">
        <v>33</v>
      </c>
      <c r="BE279" s="6" t="str">
        <f>+IFERROR(VALUE(RIGHT(Tabla10[[#This Row],[B2B]],6)),"")</f>
        <v/>
      </c>
      <c r="BF279" s="6" t="str">
        <f>+IFERROR(VLOOKUP(BD279,Auxiliar!$A:$C,2,0),"")</f>
        <v>LATONES</v>
      </c>
      <c r="BG279" s="7" t="str">
        <f>+IFERROR(VLOOKUP(BD279,Auxiliar!$A:$C,3,0),"")</f>
        <v>6b 4% | 12b 5% | 15b 8% | 385b 0%</v>
      </c>
      <c r="BI279" s="1"/>
      <c r="BJ279" s="1"/>
      <c r="BK279" s="6" t="str">
        <f>+IFERROR(VALUE(RIGHT(Tabla11[[#This Row],[B2B]],6)),"")</f>
        <v/>
      </c>
      <c r="BL279" s="6" t="str">
        <f>+IFERROR(VLOOKUP(BJ279,Auxiliar!$A:$C,2,0),"")</f>
        <v/>
      </c>
      <c r="BM279" s="7" t="str">
        <f>+IFERROR(VLOOKUP(BJ279,Auxiliar!$A:$C,3,0),"")</f>
        <v/>
      </c>
      <c r="BO279" s="1">
        <v>5246</v>
      </c>
      <c r="BP279" s="1" t="s">
        <v>39</v>
      </c>
      <c r="BQ279" s="6">
        <f>+IFERROR(VALUE(RIGHT(Tabla12[[#This Row],[B2B]],6)),"")</f>
        <v>5246</v>
      </c>
      <c r="BR279" s="6" t="str">
        <f>+IFERROR(VLOOKUP(BP279,Auxiliar!$A:$C,2,0),"")</f>
        <v>VALUE LITRO</v>
      </c>
      <c r="BS279" s="7" t="str">
        <f>+IFERROR(VLOOKUP(BP279,Auxiliar!$A:$C,3,0),"")</f>
        <v>1b 12%</v>
      </c>
      <c r="CA279" s="1">
        <v>3262</v>
      </c>
      <c r="CB279" s="1" t="s">
        <v>35</v>
      </c>
      <c r="CC279" s="6">
        <f>+IFERROR(VALUE(RIGHT(Tabla14[[#This Row],[B2B]],6)),"")</f>
        <v>3262</v>
      </c>
      <c r="CD279" s="6" t="str">
        <f>+IFERROR(VLOOKUP(CB279,Auxiliar!$A:$C,2,0),"")</f>
        <v>Corona 710cc</v>
      </c>
      <c r="CE279" s="7" t="str">
        <f>+IFERROR(VLOOKUP(CB279,Auxiliar!$A:$C,3,0),"")</f>
        <v>1b 10% | 85b 0%</v>
      </c>
      <c r="CG279" s="1"/>
      <c r="CH279" s="1"/>
      <c r="CI279" s="6" t="str">
        <f>+IFERROR(VALUE(RIGHT(Tabla15[[#This Row],[B2B]],6)),"")</f>
        <v/>
      </c>
      <c r="CJ279" s="6" t="str">
        <f>+IFERROR(VLOOKUP(CH279,Auxiliar!$A:$C,2,0),"")</f>
        <v/>
      </c>
      <c r="CK279" s="7" t="str">
        <f>+IFERROR(VLOOKUP(CH279,Auxiliar!$A:$C,3,0),"")</f>
        <v/>
      </c>
      <c r="CM279" s="1">
        <v>3177</v>
      </c>
      <c r="CN279" s="1" t="s">
        <v>20</v>
      </c>
      <c r="CO279" s="6">
        <v>3177</v>
      </c>
      <c r="CP279" s="6" t="s">
        <v>20</v>
      </c>
      <c r="CQ279" s="7" t="s">
        <v>21</v>
      </c>
      <c r="CS279" s="1"/>
      <c r="CT279" s="1"/>
      <c r="CU279" s="6" t="str">
        <f>+IFERROR(VALUE(RIGHT(Tabla17[[#This Row],[B2B]],6)),"")</f>
        <v/>
      </c>
      <c r="CV279" s="6" t="str">
        <f>+IFERROR(VLOOKUP(CT279,Auxiliar!$A:$C,2,0),"")</f>
        <v/>
      </c>
      <c r="CW279" s="7" t="str">
        <f>+IFERROR(VLOOKUP(CT279,Auxiliar!$A:$C,3,0),"")</f>
        <v/>
      </c>
      <c r="CY279" s="1">
        <v>3177</v>
      </c>
      <c r="CZ279" s="1" t="s">
        <v>16</v>
      </c>
      <c r="DA279" s="6">
        <f>+IFERROR(VALUE(RIGHT(Tabla18[[#This Row],[B2B]],6)),"")</f>
        <v>3177</v>
      </c>
      <c r="DB279" s="6" t="str">
        <f>+IFERROR(VLOOKUP(CZ279,Auxiliar!$A:$C,2,0),"")</f>
        <v>PREMIUM</v>
      </c>
      <c r="DC279" s="7" t="str">
        <f>+IFERROR(VLOOKUP(CZ279,Auxiliar!$A:$C,3,0),"")</f>
        <v>0b 0% | 2b 2% | 5b 3,5% | 10b 5%</v>
      </c>
      <c r="DE279" s="1">
        <v>3177</v>
      </c>
      <c r="DF279" s="1" t="s">
        <v>19</v>
      </c>
      <c r="DG279" s="6">
        <f>+IFERROR(VALUE(RIGHT(Tabla19[[#This Row],[B2B]],6)),"")</f>
        <v>3177</v>
      </c>
      <c r="DH279" s="6" t="str">
        <f>+IFERROR(VLOOKUP(DF279,Auxiliar!$A:$C,2,0),"")</f>
        <v>MICHELOB</v>
      </c>
      <c r="DI279" s="7" t="str">
        <f>+IFERROR(VLOOKUP(DF279,Auxiliar!$A:$C,3,0),"")</f>
        <v>1b 7% | 3b 22% | 8b 27%</v>
      </c>
      <c r="DK279" s="1"/>
      <c r="DL279" s="1"/>
      <c r="DM279" s="6" t="str">
        <f>+IFERROR(VALUE(RIGHT(Tabla20[[#This Row],[B2B]],6)),"")</f>
        <v/>
      </c>
      <c r="DN279" s="6" t="str">
        <f>+IFERROR(VLOOKUP(DL279,Auxiliar!$A:$C,2,0),"")</f>
        <v/>
      </c>
      <c r="DO279" s="7" t="str">
        <f>+IFERROR(VLOOKUP(DL279,Auxiliar!$A:$C,3,0),"")</f>
        <v/>
      </c>
      <c r="DQ279" s="1">
        <v>3185</v>
      </c>
      <c r="DR279" s="12" t="s">
        <v>24</v>
      </c>
      <c r="DS279" s="6">
        <f>+IFERROR(VALUE(RIGHT(Tabla21[[#This Row],[B2B]],6)),"")</f>
        <v>3185</v>
      </c>
      <c r="DT279" s="6" t="str">
        <f>+IFERROR(VLOOKUP(DR279,Auxiliar!$A:$C,2,0),"")</f>
        <v>CORONA PORRON</v>
      </c>
      <c r="DU279" s="7" t="str">
        <f>+IFERROR(VLOOKUP(DR279,Auxiliar!$A:$C,3,0),"")</f>
        <v>1b 5% | 20b 0%</v>
      </c>
      <c r="DW279" s="1">
        <v>6216</v>
      </c>
      <c r="DX279" s="12" t="s">
        <v>43</v>
      </c>
      <c r="DY279" s="6">
        <f>+IFERROR(VALUE(RIGHT(Tabla22[[#This Row],[B2B]],6)),"")</f>
        <v>6216</v>
      </c>
      <c r="DZ279" s="6" t="str">
        <f>+IFERROR(VLOOKUP(DX279,Auxiliar!$A:$C,2,0),"")</f>
        <v xml:space="preserve">VALUE LATA </v>
      </c>
      <c r="EA279" s="7" t="str">
        <f>+IFERROR(VLOOKUP(DX279,Auxiliar!$A:$C,3,0),"")</f>
        <v>1b 15% | 100b 18%</v>
      </c>
      <c r="EC279" s="1">
        <v>5245</v>
      </c>
      <c r="ED279" s="12" t="s">
        <v>47</v>
      </c>
      <c r="EE279" s="6">
        <f>+IFERROR(VALUE(RIGHT(Tabla23[[#This Row],[B2B]],6)),"")</f>
        <v>5245</v>
      </c>
      <c r="EF279" s="6" t="str">
        <f>+IFERROR(VLOOKUP(ED279,Auxiliar!$A:$C,2,0),"")</f>
        <v>VALUE LATON</v>
      </c>
      <c r="EG279" s="7" t="str">
        <f>+IFERROR(VLOOKUP(ED279,Auxiliar!$A:$C,3,0),"")</f>
        <v>1b 10% | 5b 15% | 192b 0%</v>
      </c>
      <c r="EI279" s="1"/>
      <c r="EJ279" s="12"/>
      <c r="EK279" s="6" t="str">
        <f>+IFERROR(VALUE(RIGHT(Tabla24[[#This Row],[B2B]],6)),"")</f>
        <v/>
      </c>
      <c r="EL279" s="6" t="str">
        <f>+IFERROR(VLOOKUP(EJ279,Auxiliar!$A:$C,2,0),"")</f>
        <v/>
      </c>
      <c r="EM279" s="7" t="str">
        <f>+IFERROR(VLOOKUP(EJ279,Auxiliar!$A:$C,3,0),"")</f>
        <v/>
      </c>
      <c r="EO279" s="1"/>
      <c r="EP279" s="12"/>
      <c r="EQ279" s="6" t="str">
        <f>+IFERROR(VALUE(RIGHT(Tabla25[[#This Row],[B2B]],6)),"")</f>
        <v/>
      </c>
      <c r="ER279" s="6" t="str">
        <f>+IFERROR(VLOOKUP(EP279,Auxiliar!$A:$C,2,0),"")</f>
        <v/>
      </c>
      <c r="ES279" s="7" t="str">
        <f>+IFERROR(VLOOKUP(EP279,Auxiliar!$A:$C,3,0),"")</f>
        <v/>
      </c>
      <c r="EU279" s="1"/>
      <c r="EV279" s="12"/>
      <c r="EW279" s="6" t="str">
        <f>+IFERROR(VALUE(RIGHT(Tabla26[[#This Row],[B2B]],6)),"")</f>
        <v/>
      </c>
      <c r="EX279" s="6" t="str">
        <f>+IFERROR(VLOOKUP(EV279,Auxiliar!$A:$C,2,0),"")</f>
        <v/>
      </c>
      <c r="EY279" s="7" t="str">
        <f>+IFERROR(VLOOKUP(EV279,Auxiliar!$A:$C,3,0),"")</f>
        <v/>
      </c>
      <c r="EZ279" s="1"/>
      <c r="FA279" s="12"/>
      <c r="FB279" s="6" t="str">
        <f>+IFERROR(VALUE(RIGHT(Tabla27[[#This Row],[B2B]],6)),"")</f>
        <v/>
      </c>
      <c r="FC279" s="6" t="str">
        <f>+IFERROR(VLOOKUP(FA279,Auxiliar!$A:$C,2,0),"")</f>
        <v/>
      </c>
      <c r="FD279" s="7" t="str">
        <f>+IFERROR(VLOOKUP(FA279,Auxiliar!$A:$C,3,0),"")</f>
        <v/>
      </c>
      <c r="FE279" s="1"/>
      <c r="FF279" s="12"/>
      <c r="FG279" s="6" t="str">
        <f>+IFERROR(VALUE(RIGHT(Tabla28[[#This Row],[B2B]],6)),"")</f>
        <v/>
      </c>
      <c r="FH279" s="6" t="str">
        <f>+IFERROR(VLOOKUP(FF279,Auxiliar!$A:$C,2,0),"")</f>
        <v/>
      </c>
      <c r="FI279" s="7" t="str">
        <f>+IFERROR(VLOOKUP(FF279,Auxiliar!$A:$C,3,0),"")</f>
        <v/>
      </c>
      <c r="FJ279" s="1"/>
      <c r="FK279" s="12"/>
      <c r="FL279" s="6" t="str">
        <f>+IFERROR(VALUE(RIGHT(Tabla29[[#This Row],[B2B]],6)),"")</f>
        <v/>
      </c>
      <c r="FM279" s="6" t="str">
        <f>+IFERROR(VLOOKUP(FK279,Auxiliar!$A:$C,2,0),"")</f>
        <v/>
      </c>
      <c r="FN279" s="7" t="str">
        <f>+IFERROR(VLOOKUP(FK279,Auxiliar!$A:$C,3,0),"")</f>
        <v/>
      </c>
      <c r="FO279" s="1"/>
      <c r="FP279" s="12"/>
      <c r="FQ279" s="6" t="str">
        <f>+IFERROR(VALUE(RIGHT(Tabla30[[#This Row],[B2B]],6)),"")</f>
        <v/>
      </c>
      <c r="FR279" s="6" t="str">
        <f>+IFERROR(VLOOKUP(FP279,Auxiliar!$A:$C,2,0),"")</f>
        <v/>
      </c>
      <c r="FS279" s="7"/>
      <c r="FT279" s="1"/>
      <c r="FU279" s="12"/>
      <c r="FV279" s="6" t="str">
        <f>+IFERROR(VALUE(RIGHT(Tabla31[[#This Row],[B2B]],6)),"")</f>
        <v/>
      </c>
      <c r="FW279" s="6" t="str">
        <f>+IFERROR(VLOOKUP(FU279,Auxiliar!$A:$C,2,0),"")</f>
        <v/>
      </c>
      <c r="FX279" s="7" t="str">
        <f>+IFERROR(VLOOKUP(FU279,Auxiliar!$A:$C,3,0),"")</f>
        <v/>
      </c>
      <c r="FY279" s="1"/>
      <c r="FZ279" s="12"/>
      <c r="GA279" s="6" t="str">
        <f>+IFERROR(VALUE(RIGHT(Tabla32[[#This Row],[B2B]],6)),"")</f>
        <v/>
      </c>
      <c r="GB279" s="6" t="str">
        <f>+IFERROR(VLOOKUP(FZ279,Auxiliar!$A:$C,2,0),"")</f>
        <v/>
      </c>
      <c r="GC279" s="7" t="str">
        <f>+IFERROR(VLOOKUP(FZ279,Auxiliar!$A:$C,3,0),"")</f>
        <v/>
      </c>
      <c r="GD279" s="1"/>
      <c r="GE279" s="12"/>
      <c r="GF279" s="6" t="str">
        <f>+IFERROR(VALUE(RIGHT(Tabla33[[#This Row],[B2B]],6)),"")</f>
        <v/>
      </c>
      <c r="GG279" s="6" t="str">
        <f>+IFERROR(VLOOKUP(GE279,Auxiliar!$A:$C,2,0),"")</f>
        <v/>
      </c>
      <c r="GH279" s="7" t="str">
        <f>+IFERROR(VLOOKUP(GE279,Auxiliar!$A:$C,3,0),"")</f>
        <v/>
      </c>
    </row>
    <row r="280" spans="1:190" x14ac:dyDescent="0.25">
      <c r="A280" s="1"/>
      <c r="B280" s="1"/>
      <c r="C280" t="str">
        <f>+IFERROR(VALUE(RIGHT(Tabla1[[#This Row],[B2B]],6)),"")</f>
        <v/>
      </c>
      <c r="D280" t="str">
        <f>+IFERROR(VLOOKUP(B280,Auxiliar!$A:$C,2,0),"")</f>
        <v/>
      </c>
      <c r="E280" s="5" t="str">
        <f>+IFERROR(VLOOKUP(B280,Auxiliar!$A:$C,3,0),"")</f>
        <v/>
      </c>
      <c r="S280" s="1">
        <v>3910</v>
      </c>
      <c r="T280" s="1" t="s">
        <v>9</v>
      </c>
      <c r="U280" s="6">
        <f>+IFERROR(VALUE(RIGHT(Tabla4[[#This Row],[B2B]],6)),"")</f>
        <v>3910</v>
      </c>
      <c r="V280" s="6" t="str">
        <f>+IFERROR(VLOOKUP(T280,Auxiliar!$A:$C,2,0),"")</f>
        <v>CORE</v>
      </c>
      <c r="W280" s="7" t="str">
        <f>+IFERROR(VLOOKUP(T280,Auxiliar!$A:$C,3,0),"")</f>
        <v>0b 1% | 2b 5% | 4b 6%</v>
      </c>
      <c r="Y280" s="1">
        <v>11871</v>
      </c>
      <c r="Z280" s="1" t="s">
        <v>10</v>
      </c>
      <c r="AA280" s="6">
        <f>+IFERROR(VALUE(RIGHT(Tabla5[[#This Row],[B2B]],6)),"")</f>
        <v>11871</v>
      </c>
      <c r="AB280" s="6" t="str">
        <f>+IFERROR(VLOOKUP(Z280,Auxiliar!$A:$C,2,0),"")</f>
        <v>CORE</v>
      </c>
      <c r="AC280" s="7" t="str">
        <f>+IFERROR(VLOOKUP(Z280,Auxiliar!$A:$C,3,0),"")</f>
        <v>0b 1% | 3b 4% | 5b 6%</v>
      </c>
      <c r="AK280" s="1">
        <v>3736</v>
      </c>
      <c r="AL280" s="1" t="s">
        <v>30</v>
      </c>
      <c r="AM280" s="6">
        <f>+IFERROR(VALUE(RIGHT(Tabla7[[#This Row],[B2B]],6)),"")</f>
        <v>3736</v>
      </c>
      <c r="AN280" s="6" t="str">
        <f>+IFERROR(VLOOKUP(AL280,Auxiliar!$A:$C,2,0),"")</f>
        <v>LATONES</v>
      </c>
      <c r="AO280" s="7" t="str">
        <f>+IFERROR(VLOOKUP(AL280,Auxiliar!$A:$C,3,0),"")</f>
        <v>1b 4% | 5b 7% | 97b 0%</v>
      </c>
      <c r="AQ280" s="1">
        <v>10623</v>
      </c>
      <c r="AR280" s="1" t="s">
        <v>31</v>
      </c>
      <c r="AS280" s="6">
        <f>+IFERROR(VALUE(RIGHT(Tabla8[[#This Row],[B2B]],6)),"")</f>
        <v>10623</v>
      </c>
      <c r="AT280" s="6" t="str">
        <f>+IFERROR(VLOOKUP(AR280,Auxiliar!$A:$C,2,0),"")</f>
        <v>LATONES</v>
      </c>
      <c r="AU280" s="7" t="str">
        <f>+IFERROR(VLOOKUP(AR280,Auxiliar!$A:$C,3,0),"")</f>
        <v>2b 3% | 4b 5% | 5b 8% | 193 0%</v>
      </c>
      <c r="AW280" s="1"/>
      <c r="AX280" s="1" t="s">
        <v>32</v>
      </c>
      <c r="AY280" s="6" t="str">
        <f>+IFERROR(VALUE(RIGHT(Tabla9[[#This Row],[B2B]],6)),"")</f>
        <v/>
      </c>
      <c r="AZ280" s="6" t="str">
        <f>+IFERROR(VLOOKUP(AX280,Auxiliar!$A:$C,2,0),"")</f>
        <v>LATONES</v>
      </c>
      <c r="BA280" s="7" t="str">
        <f>+IFERROR(VLOOKUP(AX280,Auxiliar!$A:$C,3,0),"")</f>
        <v>2b 3% | 4b 4% | 6b 5% | 10b 8%  | 385b 0%</v>
      </c>
      <c r="BC280" s="1"/>
      <c r="BD280" s="1" t="s">
        <v>33</v>
      </c>
      <c r="BE280" s="6" t="str">
        <f>+IFERROR(VALUE(RIGHT(Tabla10[[#This Row],[B2B]],6)),"")</f>
        <v/>
      </c>
      <c r="BF280" s="6" t="str">
        <f>+IFERROR(VLOOKUP(BD280,Auxiliar!$A:$C,2,0),"")</f>
        <v>LATONES</v>
      </c>
      <c r="BG280" s="7" t="str">
        <f>+IFERROR(VLOOKUP(BD280,Auxiliar!$A:$C,3,0),"")</f>
        <v>6b 4% | 12b 5% | 15b 8% | 385b 0%</v>
      </c>
      <c r="BI280" s="1"/>
      <c r="BJ280" s="1"/>
      <c r="BK280" s="6" t="str">
        <f>+IFERROR(VALUE(RIGHT(Tabla11[[#This Row],[B2B]],6)),"")</f>
        <v/>
      </c>
      <c r="BL280" s="6" t="str">
        <f>+IFERROR(VLOOKUP(BJ280,Auxiliar!$A:$C,2,0),"")</f>
        <v/>
      </c>
      <c r="BM280" s="7" t="str">
        <f>+IFERROR(VLOOKUP(BJ280,Auxiliar!$A:$C,3,0),"")</f>
        <v/>
      </c>
      <c r="BO280" s="1">
        <v>5249</v>
      </c>
      <c r="BP280" s="1" t="s">
        <v>39</v>
      </c>
      <c r="BQ280" s="6">
        <f>+IFERROR(VALUE(RIGHT(Tabla12[[#This Row],[B2B]],6)),"")</f>
        <v>5249</v>
      </c>
      <c r="BR280" s="6" t="str">
        <f>+IFERROR(VLOOKUP(BP280,Auxiliar!$A:$C,2,0),"")</f>
        <v>VALUE LITRO</v>
      </c>
      <c r="BS280" s="7" t="str">
        <f>+IFERROR(VLOOKUP(BP280,Auxiliar!$A:$C,3,0),"")</f>
        <v>1b 12%</v>
      </c>
      <c r="CA280" s="1">
        <v>3276</v>
      </c>
      <c r="CB280" s="1" t="s">
        <v>35</v>
      </c>
      <c r="CC280" s="6">
        <f>+IFERROR(VALUE(RIGHT(Tabla14[[#This Row],[B2B]],6)),"")</f>
        <v>3276</v>
      </c>
      <c r="CD280" s="6" t="str">
        <f>+IFERROR(VLOOKUP(CB280,Auxiliar!$A:$C,2,0),"")</f>
        <v>Corona 710cc</v>
      </c>
      <c r="CE280" s="7" t="str">
        <f>+IFERROR(VLOOKUP(CB280,Auxiliar!$A:$C,3,0),"")</f>
        <v>1b 10% | 85b 0%</v>
      </c>
      <c r="CG280" s="1"/>
      <c r="CH280" s="1"/>
      <c r="CI280" s="6" t="str">
        <f>+IFERROR(VALUE(RIGHT(Tabla15[[#This Row],[B2B]],6)),"")</f>
        <v/>
      </c>
      <c r="CJ280" s="6" t="str">
        <f>+IFERROR(VLOOKUP(CH280,Auxiliar!$A:$C,2,0),"")</f>
        <v/>
      </c>
      <c r="CK280" s="7" t="str">
        <f>+IFERROR(VLOOKUP(CH280,Auxiliar!$A:$C,3,0),"")</f>
        <v/>
      </c>
      <c r="CM280" s="1">
        <v>3185</v>
      </c>
      <c r="CN280" s="1" t="s">
        <v>20</v>
      </c>
      <c r="CO280" s="6">
        <v>3185</v>
      </c>
      <c r="CP280" s="6" t="s">
        <v>20</v>
      </c>
      <c r="CQ280" s="7" t="s">
        <v>21</v>
      </c>
      <c r="CS280" s="1"/>
      <c r="CT280" s="1"/>
      <c r="CU280" s="6" t="str">
        <f>+IFERROR(VALUE(RIGHT(Tabla17[[#This Row],[B2B]],6)),"")</f>
        <v/>
      </c>
      <c r="CV280" s="6" t="str">
        <f>+IFERROR(VLOOKUP(CT280,Auxiliar!$A:$C,2,0),"")</f>
        <v/>
      </c>
      <c r="CW280" s="7" t="str">
        <f>+IFERROR(VLOOKUP(CT280,Auxiliar!$A:$C,3,0),"")</f>
        <v/>
      </c>
      <c r="CY280" s="1">
        <v>3185</v>
      </c>
      <c r="CZ280" s="1" t="s">
        <v>16</v>
      </c>
      <c r="DA280" s="6">
        <f>+IFERROR(VALUE(RIGHT(Tabla18[[#This Row],[B2B]],6)),"")</f>
        <v>3185</v>
      </c>
      <c r="DB280" s="6" t="str">
        <f>+IFERROR(VLOOKUP(CZ280,Auxiliar!$A:$C,2,0),"")</f>
        <v>PREMIUM</v>
      </c>
      <c r="DC280" s="7" t="str">
        <f>+IFERROR(VLOOKUP(CZ280,Auxiliar!$A:$C,3,0),"")</f>
        <v>0b 0% | 2b 2% | 5b 3,5% | 10b 5%</v>
      </c>
      <c r="DE280" s="1">
        <v>3185</v>
      </c>
      <c r="DF280" s="1" t="s">
        <v>19</v>
      </c>
      <c r="DG280" s="6">
        <f>+IFERROR(VALUE(RIGHT(Tabla19[[#This Row],[B2B]],6)),"")</f>
        <v>3185</v>
      </c>
      <c r="DH280" s="6" t="str">
        <f>+IFERROR(VLOOKUP(DF280,Auxiliar!$A:$C,2,0),"")</f>
        <v>MICHELOB</v>
      </c>
      <c r="DI280" s="7" t="str">
        <f>+IFERROR(VLOOKUP(DF280,Auxiliar!$A:$C,3,0),"")</f>
        <v>1b 7% | 3b 22% | 8b 27%</v>
      </c>
      <c r="DK280" s="1"/>
      <c r="DL280" s="1"/>
      <c r="DM280" s="6" t="str">
        <f>+IFERROR(VALUE(RIGHT(Tabla20[[#This Row],[B2B]],6)),"")</f>
        <v/>
      </c>
      <c r="DN280" s="6" t="str">
        <f>+IFERROR(VLOOKUP(DL280,Auxiliar!$A:$C,2,0),"")</f>
        <v/>
      </c>
      <c r="DO280" s="7" t="str">
        <f>+IFERROR(VLOOKUP(DL280,Auxiliar!$A:$C,3,0),"")</f>
        <v/>
      </c>
      <c r="DQ280" s="1">
        <v>3210</v>
      </c>
      <c r="DR280" s="12" t="s">
        <v>24</v>
      </c>
      <c r="DS280" s="6">
        <f>+IFERROR(VALUE(RIGHT(Tabla21[[#This Row],[B2B]],6)),"")</f>
        <v>3210</v>
      </c>
      <c r="DT280" s="6" t="str">
        <f>+IFERROR(VLOOKUP(DR280,Auxiliar!$A:$C,2,0),"")</f>
        <v>CORONA PORRON</v>
      </c>
      <c r="DU280" s="7" t="str">
        <f>+IFERROR(VLOOKUP(DR280,Auxiliar!$A:$C,3,0),"")</f>
        <v>1b 5% | 20b 0%</v>
      </c>
      <c r="DW280" s="1">
        <v>5253</v>
      </c>
      <c r="DX280" s="12" t="s">
        <v>43</v>
      </c>
      <c r="DY280" s="6">
        <f>+IFERROR(VALUE(RIGHT(Tabla22[[#This Row],[B2B]],6)),"")</f>
        <v>5253</v>
      </c>
      <c r="DZ280" s="6" t="str">
        <f>+IFERROR(VLOOKUP(DX280,Auxiliar!$A:$C,2,0),"")</f>
        <v xml:space="preserve">VALUE LATA </v>
      </c>
      <c r="EA280" s="7" t="str">
        <f>+IFERROR(VLOOKUP(DX280,Auxiliar!$A:$C,3,0),"")</f>
        <v>1b 15% | 100b 18%</v>
      </c>
      <c r="EC280" s="1">
        <v>5246</v>
      </c>
      <c r="ED280" s="12" t="s">
        <v>47</v>
      </c>
      <c r="EE280" s="6">
        <f>+IFERROR(VALUE(RIGHT(Tabla23[[#This Row],[B2B]],6)),"")</f>
        <v>5246</v>
      </c>
      <c r="EF280" s="6" t="str">
        <f>+IFERROR(VLOOKUP(ED280,Auxiliar!$A:$C,2,0),"")</f>
        <v>VALUE LATON</v>
      </c>
      <c r="EG280" s="7" t="str">
        <f>+IFERROR(VLOOKUP(ED280,Auxiliar!$A:$C,3,0),"")</f>
        <v>1b 10% | 5b 15% | 192b 0%</v>
      </c>
      <c r="EI280" s="1"/>
      <c r="EJ280" s="12"/>
      <c r="EK280" s="6" t="str">
        <f>+IFERROR(VALUE(RIGHT(Tabla24[[#This Row],[B2B]],6)),"")</f>
        <v/>
      </c>
      <c r="EL280" s="6" t="str">
        <f>+IFERROR(VLOOKUP(EJ280,Auxiliar!$A:$C,2,0),"")</f>
        <v/>
      </c>
      <c r="EM280" s="7" t="str">
        <f>+IFERROR(VLOOKUP(EJ280,Auxiliar!$A:$C,3,0),"")</f>
        <v/>
      </c>
      <c r="EO280" s="1"/>
      <c r="EP280" s="12"/>
      <c r="EQ280" s="6" t="str">
        <f>+IFERROR(VALUE(RIGHT(Tabla25[[#This Row],[B2B]],6)),"")</f>
        <v/>
      </c>
      <c r="ER280" s="6" t="str">
        <f>+IFERROR(VLOOKUP(EP280,Auxiliar!$A:$C,2,0),"")</f>
        <v/>
      </c>
      <c r="ES280" s="7" t="str">
        <f>+IFERROR(VLOOKUP(EP280,Auxiliar!$A:$C,3,0),"")</f>
        <v/>
      </c>
      <c r="EU280" s="1"/>
      <c r="EV280" s="12"/>
      <c r="EW280" s="6" t="str">
        <f>+IFERROR(VALUE(RIGHT(Tabla26[[#This Row],[B2B]],6)),"")</f>
        <v/>
      </c>
      <c r="EX280" s="6" t="str">
        <f>+IFERROR(VLOOKUP(EV280,Auxiliar!$A:$C,2,0),"")</f>
        <v/>
      </c>
      <c r="EY280" s="7" t="str">
        <f>+IFERROR(VLOOKUP(EV280,Auxiliar!$A:$C,3,0),"")</f>
        <v/>
      </c>
      <c r="EZ280" s="1"/>
      <c r="FA280" s="12"/>
      <c r="FB280" s="6" t="str">
        <f>+IFERROR(VALUE(RIGHT(Tabla27[[#This Row],[B2B]],6)),"")</f>
        <v/>
      </c>
      <c r="FC280" s="6" t="str">
        <f>+IFERROR(VLOOKUP(FA280,Auxiliar!$A:$C,2,0),"")</f>
        <v/>
      </c>
      <c r="FD280" s="7" t="str">
        <f>+IFERROR(VLOOKUP(FA280,Auxiliar!$A:$C,3,0),"")</f>
        <v/>
      </c>
      <c r="FE280" s="1"/>
      <c r="FF280" s="12"/>
      <c r="FG280" s="6" t="str">
        <f>+IFERROR(VALUE(RIGHT(Tabla28[[#This Row],[B2B]],6)),"")</f>
        <v/>
      </c>
      <c r="FH280" s="6" t="str">
        <f>+IFERROR(VLOOKUP(FF280,Auxiliar!$A:$C,2,0),"")</f>
        <v/>
      </c>
      <c r="FI280" s="7" t="str">
        <f>+IFERROR(VLOOKUP(FF280,Auxiliar!$A:$C,3,0),"")</f>
        <v/>
      </c>
      <c r="FJ280" s="1"/>
      <c r="FK280" s="12"/>
      <c r="FL280" s="6" t="str">
        <f>+IFERROR(VALUE(RIGHT(Tabla29[[#This Row],[B2B]],6)),"")</f>
        <v/>
      </c>
      <c r="FM280" s="6" t="str">
        <f>+IFERROR(VLOOKUP(FK280,Auxiliar!$A:$C,2,0),"")</f>
        <v/>
      </c>
      <c r="FN280" s="7" t="str">
        <f>+IFERROR(VLOOKUP(FK280,Auxiliar!$A:$C,3,0),"")</f>
        <v/>
      </c>
      <c r="FO280" s="1"/>
      <c r="FP280" s="12"/>
      <c r="FQ280" s="6" t="str">
        <f>+IFERROR(VALUE(RIGHT(Tabla30[[#This Row],[B2B]],6)),"")</f>
        <v/>
      </c>
      <c r="FR280" s="6" t="str">
        <f>+IFERROR(VLOOKUP(FP280,Auxiliar!$A:$C,2,0),"")</f>
        <v/>
      </c>
      <c r="FS280" s="7"/>
      <c r="FT280" s="1"/>
      <c r="FU280" s="12"/>
      <c r="FV280" s="6" t="str">
        <f>+IFERROR(VALUE(RIGHT(Tabla31[[#This Row],[B2B]],6)),"")</f>
        <v/>
      </c>
      <c r="FW280" s="6" t="str">
        <f>+IFERROR(VLOOKUP(FU280,Auxiliar!$A:$C,2,0),"")</f>
        <v/>
      </c>
      <c r="FX280" s="7" t="str">
        <f>+IFERROR(VLOOKUP(FU280,Auxiliar!$A:$C,3,0),"")</f>
        <v/>
      </c>
      <c r="FY280" s="1"/>
      <c r="FZ280" s="12"/>
      <c r="GA280" s="6" t="str">
        <f>+IFERROR(VALUE(RIGHT(Tabla32[[#This Row],[B2B]],6)),"")</f>
        <v/>
      </c>
      <c r="GB280" s="6" t="str">
        <f>+IFERROR(VLOOKUP(FZ280,Auxiliar!$A:$C,2,0),"")</f>
        <v/>
      </c>
      <c r="GC280" s="7" t="str">
        <f>+IFERROR(VLOOKUP(FZ280,Auxiliar!$A:$C,3,0),"")</f>
        <v/>
      </c>
      <c r="GD280" s="1"/>
      <c r="GE280" s="12"/>
      <c r="GF280" s="6" t="str">
        <f>+IFERROR(VALUE(RIGHT(Tabla33[[#This Row],[B2B]],6)),"")</f>
        <v/>
      </c>
      <c r="GG280" s="6" t="str">
        <f>+IFERROR(VLOOKUP(GE280,Auxiliar!$A:$C,2,0),"")</f>
        <v/>
      </c>
      <c r="GH280" s="7" t="str">
        <f>+IFERROR(VLOOKUP(GE280,Auxiliar!$A:$C,3,0),"")</f>
        <v/>
      </c>
    </row>
    <row r="281" spans="1:190" x14ac:dyDescent="0.25">
      <c r="A281" s="1"/>
      <c r="B281" s="1"/>
      <c r="C281" t="str">
        <f>+IFERROR(VALUE(RIGHT(Tabla1[[#This Row],[B2B]],6)),"")</f>
        <v/>
      </c>
      <c r="D281" t="str">
        <f>+IFERROR(VLOOKUP(B281,Auxiliar!$A:$C,2,0),"")</f>
        <v/>
      </c>
      <c r="E281" s="5" t="str">
        <f>+IFERROR(VLOOKUP(B281,Auxiliar!$A:$C,3,0),"")</f>
        <v/>
      </c>
      <c r="S281" s="1">
        <v>3914</v>
      </c>
      <c r="T281" s="1" t="s">
        <v>9</v>
      </c>
      <c r="U281" s="6">
        <f>+IFERROR(VALUE(RIGHT(Tabla4[[#This Row],[B2B]],6)),"")</f>
        <v>3914</v>
      </c>
      <c r="V281" s="6" t="str">
        <f>+IFERROR(VLOOKUP(T281,Auxiliar!$A:$C,2,0),"")</f>
        <v>CORE</v>
      </c>
      <c r="W281" s="7" t="str">
        <f>+IFERROR(VLOOKUP(T281,Auxiliar!$A:$C,3,0),"")</f>
        <v>0b 1% | 2b 5% | 4b 6%</v>
      </c>
      <c r="Y281" s="1">
        <v>11875</v>
      </c>
      <c r="Z281" s="1" t="s">
        <v>10</v>
      </c>
      <c r="AA281" s="6">
        <f>+IFERROR(VALUE(RIGHT(Tabla5[[#This Row],[B2B]],6)),"")</f>
        <v>11875</v>
      </c>
      <c r="AB281" s="6" t="str">
        <f>+IFERROR(VLOOKUP(Z281,Auxiliar!$A:$C,2,0),"")</f>
        <v>CORE</v>
      </c>
      <c r="AC281" s="7" t="str">
        <f>+IFERROR(VLOOKUP(Z281,Auxiliar!$A:$C,3,0),"")</f>
        <v>0b 1% | 3b 4% | 5b 6%</v>
      </c>
      <c r="AK281" s="1">
        <v>3738</v>
      </c>
      <c r="AL281" s="1" t="s">
        <v>30</v>
      </c>
      <c r="AM281" s="6">
        <f>+IFERROR(VALUE(RIGHT(Tabla7[[#This Row],[B2B]],6)),"")</f>
        <v>3738</v>
      </c>
      <c r="AN281" s="6" t="str">
        <f>+IFERROR(VLOOKUP(AL281,Auxiliar!$A:$C,2,0),"")</f>
        <v>LATONES</v>
      </c>
      <c r="AO281" s="7" t="str">
        <f>+IFERROR(VLOOKUP(AL281,Auxiliar!$A:$C,3,0),"")</f>
        <v>1b 4% | 5b 7% | 97b 0%</v>
      </c>
      <c r="AQ281" s="1">
        <v>11157</v>
      </c>
      <c r="AR281" s="1" t="s">
        <v>31</v>
      </c>
      <c r="AS281" s="6">
        <f>+IFERROR(VALUE(RIGHT(Tabla8[[#This Row],[B2B]],6)),"")</f>
        <v>11157</v>
      </c>
      <c r="AT281" s="6" t="str">
        <f>+IFERROR(VLOOKUP(AR281,Auxiliar!$A:$C,2,0),"")</f>
        <v>LATONES</v>
      </c>
      <c r="AU281" s="7" t="str">
        <f>+IFERROR(VLOOKUP(AR281,Auxiliar!$A:$C,3,0),"")</f>
        <v>2b 3% | 4b 5% | 5b 8% | 193 0%</v>
      </c>
      <c r="AW281" s="1"/>
      <c r="AX281" s="1" t="s">
        <v>32</v>
      </c>
      <c r="AY281" s="6" t="str">
        <f>+IFERROR(VALUE(RIGHT(Tabla9[[#This Row],[B2B]],6)),"")</f>
        <v/>
      </c>
      <c r="AZ281" s="6" t="str">
        <f>+IFERROR(VLOOKUP(AX281,Auxiliar!$A:$C,2,0),"")</f>
        <v>LATONES</v>
      </c>
      <c r="BA281" s="7" t="str">
        <f>+IFERROR(VLOOKUP(AX281,Auxiliar!$A:$C,3,0),"")</f>
        <v>2b 3% | 4b 4% | 6b 5% | 10b 8%  | 385b 0%</v>
      </c>
      <c r="BC281" s="1"/>
      <c r="BD281" s="1" t="s">
        <v>33</v>
      </c>
      <c r="BE281" s="6" t="str">
        <f>+IFERROR(VALUE(RIGHT(Tabla10[[#This Row],[B2B]],6)),"")</f>
        <v/>
      </c>
      <c r="BF281" s="6" t="str">
        <f>+IFERROR(VLOOKUP(BD281,Auxiliar!$A:$C,2,0),"")</f>
        <v>LATONES</v>
      </c>
      <c r="BG281" s="7" t="str">
        <f>+IFERROR(VLOOKUP(BD281,Auxiliar!$A:$C,3,0),"")</f>
        <v>6b 4% | 12b 5% | 15b 8% | 385b 0%</v>
      </c>
      <c r="BI281" s="1"/>
      <c r="BJ281" s="1"/>
      <c r="BK281" s="6" t="str">
        <f>+IFERROR(VALUE(RIGHT(Tabla11[[#This Row],[B2B]],6)),"")</f>
        <v/>
      </c>
      <c r="BL281" s="6" t="str">
        <f>+IFERROR(VLOOKUP(BJ281,Auxiliar!$A:$C,2,0),"")</f>
        <v/>
      </c>
      <c r="BM281" s="7" t="str">
        <f>+IFERROR(VLOOKUP(BJ281,Auxiliar!$A:$C,3,0),"")</f>
        <v/>
      </c>
      <c r="BO281" s="1">
        <v>6216</v>
      </c>
      <c r="BP281" s="1" t="s">
        <v>39</v>
      </c>
      <c r="BQ281" s="6">
        <f>+IFERROR(VALUE(RIGHT(Tabla12[[#This Row],[B2B]],6)),"")</f>
        <v>6216</v>
      </c>
      <c r="BR281" s="6" t="str">
        <f>+IFERROR(VLOOKUP(BP281,Auxiliar!$A:$C,2,0),"")</f>
        <v>VALUE LITRO</v>
      </c>
      <c r="BS281" s="7" t="str">
        <f>+IFERROR(VLOOKUP(BP281,Auxiliar!$A:$C,3,0),"")</f>
        <v>1b 12%</v>
      </c>
      <c r="CA281" s="1">
        <v>3286</v>
      </c>
      <c r="CB281" s="1" t="s">
        <v>35</v>
      </c>
      <c r="CC281" s="6">
        <f>+IFERROR(VALUE(RIGHT(Tabla14[[#This Row],[B2B]],6)),"")</f>
        <v>3286</v>
      </c>
      <c r="CD281" s="6" t="str">
        <f>+IFERROR(VLOOKUP(CB281,Auxiliar!$A:$C,2,0),"")</f>
        <v>Corona 710cc</v>
      </c>
      <c r="CE281" s="7" t="str">
        <f>+IFERROR(VLOOKUP(CB281,Auxiliar!$A:$C,3,0),"")</f>
        <v>1b 10% | 85b 0%</v>
      </c>
      <c r="CG281" s="1"/>
      <c r="CH281" s="1"/>
      <c r="CI281" s="6" t="str">
        <f>+IFERROR(VALUE(RIGHT(Tabla15[[#This Row],[B2B]],6)),"")</f>
        <v/>
      </c>
      <c r="CJ281" s="6" t="str">
        <f>+IFERROR(VLOOKUP(CH281,Auxiliar!$A:$C,2,0),"")</f>
        <v/>
      </c>
      <c r="CK281" s="7" t="str">
        <f>+IFERROR(VLOOKUP(CH281,Auxiliar!$A:$C,3,0),"")</f>
        <v/>
      </c>
      <c r="CM281" s="1">
        <v>3210</v>
      </c>
      <c r="CN281" s="1" t="s">
        <v>20</v>
      </c>
      <c r="CO281" s="6">
        <v>3210</v>
      </c>
      <c r="CP281" s="6" t="s">
        <v>20</v>
      </c>
      <c r="CQ281" s="7" t="s">
        <v>21</v>
      </c>
      <c r="CS281" s="1"/>
      <c r="CT281" s="1"/>
      <c r="CU281" s="6" t="str">
        <f>+IFERROR(VALUE(RIGHT(Tabla17[[#This Row],[B2B]],6)),"")</f>
        <v/>
      </c>
      <c r="CV281" s="6" t="str">
        <f>+IFERROR(VLOOKUP(CT281,Auxiliar!$A:$C,2,0),"")</f>
        <v/>
      </c>
      <c r="CW281" s="7" t="str">
        <f>+IFERROR(VLOOKUP(CT281,Auxiliar!$A:$C,3,0),"")</f>
        <v/>
      </c>
      <c r="CY281" s="1">
        <v>3210</v>
      </c>
      <c r="CZ281" s="1" t="s">
        <v>16</v>
      </c>
      <c r="DA281" s="6">
        <f>+IFERROR(VALUE(RIGHT(Tabla18[[#This Row],[B2B]],6)),"")</f>
        <v>3210</v>
      </c>
      <c r="DB281" s="6" t="str">
        <f>+IFERROR(VLOOKUP(CZ281,Auxiliar!$A:$C,2,0),"")</f>
        <v>PREMIUM</v>
      </c>
      <c r="DC281" s="7" t="str">
        <f>+IFERROR(VLOOKUP(CZ281,Auxiliar!$A:$C,3,0),"")</f>
        <v>0b 0% | 2b 2% | 5b 3,5% | 10b 5%</v>
      </c>
      <c r="DE281" s="1">
        <v>3210</v>
      </c>
      <c r="DF281" s="1" t="s">
        <v>19</v>
      </c>
      <c r="DG281" s="6">
        <f>+IFERROR(VALUE(RIGHT(Tabla19[[#This Row],[B2B]],6)),"")</f>
        <v>3210</v>
      </c>
      <c r="DH281" s="6" t="str">
        <f>+IFERROR(VLOOKUP(DF281,Auxiliar!$A:$C,2,0),"")</f>
        <v>MICHELOB</v>
      </c>
      <c r="DI281" s="7" t="str">
        <f>+IFERROR(VLOOKUP(DF281,Auxiliar!$A:$C,3,0),"")</f>
        <v>1b 7% | 3b 22% | 8b 27%</v>
      </c>
      <c r="DK281" s="1"/>
      <c r="DL281" s="1"/>
      <c r="DM281" s="6" t="str">
        <f>+IFERROR(VALUE(RIGHT(Tabla20[[#This Row],[B2B]],6)),"")</f>
        <v/>
      </c>
      <c r="DN281" s="6" t="str">
        <f>+IFERROR(VLOOKUP(DL281,Auxiliar!$A:$C,2,0),"")</f>
        <v/>
      </c>
      <c r="DO281" s="7" t="str">
        <f>+IFERROR(VLOOKUP(DL281,Auxiliar!$A:$C,3,0),"")</f>
        <v/>
      </c>
      <c r="DQ281" s="1">
        <v>3212</v>
      </c>
      <c r="DR281" s="12" t="s">
        <v>24</v>
      </c>
      <c r="DS281" s="6">
        <f>+IFERROR(VALUE(RIGHT(Tabla21[[#This Row],[B2B]],6)),"")</f>
        <v>3212</v>
      </c>
      <c r="DT281" s="6" t="str">
        <f>+IFERROR(VLOOKUP(DR281,Auxiliar!$A:$C,2,0),"")</f>
        <v>CORONA PORRON</v>
      </c>
      <c r="DU281" s="7" t="str">
        <f>+IFERROR(VLOOKUP(DR281,Auxiliar!$A:$C,3,0),"")</f>
        <v>1b 5% | 20b 0%</v>
      </c>
      <c r="DW281" s="1">
        <v>6217</v>
      </c>
      <c r="DX281" s="12" t="s">
        <v>43</v>
      </c>
      <c r="DY281" s="6">
        <f>+IFERROR(VALUE(RIGHT(Tabla22[[#This Row],[B2B]],6)),"")</f>
        <v>6217</v>
      </c>
      <c r="DZ281" s="6" t="str">
        <f>+IFERROR(VLOOKUP(DX281,Auxiliar!$A:$C,2,0),"")</f>
        <v xml:space="preserve">VALUE LATA </v>
      </c>
      <c r="EA281" s="7" t="str">
        <f>+IFERROR(VLOOKUP(DX281,Auxiliar!$A:$C,3,0),"")</f>
        <v>1b 15% | 100b 18%</v>
      </c>
      <c r="EC281" s="1">
        <v>5249</v>
      </c>
      <c r="ED281" s="12" t="s">
        <v>47</v>
      </c>
      <c r="EE281" s="6">
        <f>+IFERROR(VALUE(RIGHT(Tabla23[[#This Row],[B2B]],6)),"")</f>
        <v>5249</v>
      </c>
      <c r="EF281" s="6" t="str">
        <f>+IFERROR(VLOOKUP(ED281,Auxiliar!$A:$C,2,0),"")</f>
        <v>VALUE LATON</v>
      </c>
      <c r="EG281" s="7" t="str">
        <f>+IFERROR(VLOOKUP(ED281,Auxiliar!$A:$C,3,0),"")</f>
        <v>1b 10% | 5b 15% | 192b 0%</v>
      </c>
      <c r="EI281" s="1"/>
      <c r="EJ281" s="12"/>
      <c r="EK281" s="6" t="str">
        <f>+IFERROR(VALUE(RIGHT(Tabla24[[#This Row],[B2B]],6)),"")</f>
        <v/>
      </c>
      <c r="EL281" s="6" t="str">
        <f>+IFERROR(VLOOKUP(EJ281,Auxiliar!$A:$C,2,0),"")</f>
        <v/>
      </c>
      <c r="EM281" s="7" t="str">
        <f>+IFERROR(VLOOKUP(EJ281,Auxiliar!$A:$C,3,0),"")</f>
        <v/>
      </c>
      <c r="EO281" s="1"/>
      <c r="EP281" s="12"/>
      <c r="EQ281" s="6" t="str">
        <f>+IFERROR(VALUE(RIGHT(Tabla25[[#This Row],[B2B]],6)),"")</f>
        <v/>
      </c>
      <c r="ER281" s="6" t="str">
        <f>+IFERROR(VLOOKUP(EP281,Auxiliar!$A:$C,2,0),"")</f>
        <v/>
      </c>
      <c r="ES281" s="7" t="str">
        <f>+IFERROR(VLOOKUP(EP281,Auxiliar!$A:$C,3,0),"")</f>
        <v/>
      </c>
      <c r="EU281" s="1"/>
      <c r="EV281" s="12"/>
      <c r="EW281" s="6" t="str">
        <f>+IFERROR(VALUE(RIGHT(Tabla26[[#This Row],[B2B]],6)),"")</f>
        <v/>
      </c>
      <c r="EX281" s="6" t="str">
        <f>+IFERROR(VLOOKUP(EV281,Auxiliar!$A:$C,2,0),"")</f>
        <v/>
      </c>
      <c r="EY281" s="7" t="str">
        <f>+IFERROR(VLOOKUP(EV281,Auxiliar!$A:$C,3,0),"")</f>
        <v/>
      </c>
      <c r="EZ281" s="1"/>
      <c r="FA281" s="12"/>
      <c r="FB281" s="6" t="str">
        <f>+IFERROR(VALUE(RIGHT(Tabla27[[#This Row],[B2B]],6)),"")</f>
        <v/>
      </c>
      <c r="FC281" s="6" t="str">
        <f>+IFERROR(VLOOKUP(FA281,Auxiliar!$A:$C,2,0),"")</f>
        <v/>
      </c>
      <c r="FD281" s="7" t="str">
        <f>+IFERROR(VLOOKUP(FA281,Auxiliar!$A:$C,3,0),"")</f>
        <v/>
      </c>
      <c r="FE281" s="1"/>
      <c r="FF281" s="12"/>
      <c r="FG281" s="6" t="str">
        <f>+IFERROR(VALUE(RIGHT(Tabla28[[#This Row],[B2B]],6)),"")</f>
        <v/>
      </c>
      <c r="FH281" s="6" t="str">
        <f>+IFERROR(VLOOKUP(FF281,Auxiliar!$A:$C,2,0),"")</f>
        <v/>
      </c>
      <c r="FI281" s="7" t="str">
        <f>+IFERROR(VLOOKUP(FF281,Auxiliar!$A:$C,3,0),"")</f>
        <v/>
      </c>
      <c r="FJ281" s="1"/>
      <c r="FK281" s="12"/>
      <c r="FL281" s="6" t="str">
        <f>+IFERROR(VALUE(RIGHT(Tabla29[[#This Row],[B2B]],6)),"")</f>
        <v/>
      </c>
      <c r="FM281" s="6" t="str">
        <f>+IFERROR(VLOOKUP(FK281,Auxiliar!$A:$C,2,0),"")</f>
        <v/>
      </c>
      <c r="FN281" s="7" t="str">
        <f>+IFERROR(VLOOKUP(FK281,Auxiliar!$A:$C,3,0),"")</f>
        <v/>
      </c>
      <c r="FO281" s="1"/>
      <c r="FP281" s="12"/>
      <c r="FQ281" s="6" t="str">
        <f>+IFERROR(VALUE(RIGHT(Tabla30[[#This Row],[B2B]],6)),"")</f>
        <v/>
      </c>
      <c r="FR281" s="6" t="str">
        <f>+IFERROR(VLOOKUP(FP281,Auxiliar!$A:$C,2,0),"")</f>
        <v/>
      </c>
      <c r="FS281" s="7"/>
      <c r="FT281" s="1"/>
      <c r="FU281" s="12"/>
      <c r="FV281" s="6" t="str">
        <f>+IFERROR(VALUE(RIGHT(Tabla31[[#This Row],[B2B]],6)),"")</f>
        <v/>
      </c>
      <c r="FW281" s="6" t="str">
        <f>+IFERROR(VLOOKUP(FU281,Auxiliar!$A:$C,2,0),"")</f>
        <v/>
      </c>
      <c r="FX281" s="7" t="str">
        <f>+IFERROR(VLOOKUP(FU281,Auxiliar!$A:$C,3,0),"")</f>
        <v/>
      </c>
      <c r="FY281" s="1"/>
      <c r="FZ281" s="12"/>
      <c r="GA281" s="6" t="str">
        <f>+IFERROR(VALUE(RIGHT(Tabla32[[#This Row],[B2B]],6)),"")</f>
        <v/>
      </c>
      <c r="GB281" s="6" t="str">
        <f>+IFERROR(VLOOKUP(FZ281,Auxiliar!$A:$C,2,0),"")</f>
        <v/>
      </c>
      <c r="GC281" s="7" t="str">
        <f>+IFERROR(VLOOKUP(FZ281,Auxiliar!$A:$C,3,0),"")</f>
        <v/>
      </c>
      <c r="GD281" s="1"/>
      <c r="GE281" s="12"/>
      <c r="GF281" s="6" t="str">
        <f>+IFERROR(VALUE(RIGHT(Tabla33[[#This Row],[B2B]],6)),"")</f>
        <v/>
      </c>
      <c r="GG281" s="6" t="str">
        <f>+IFERROR(VLOOKUP(GE281,Auxiliar!$A:$C,2,0),"")</f>
        <v/>
      </c>
      <c r="GH281" s="7" t="str">
        <f>+IFERROR(VLOOKUP(GE281,Auxiliar!$A:$C,3,0),"")</f>
        <v/>
      </c>
    </row>
    <row r="282" spans="1:190" x14ac:dyDescent="0.25">
      <c r="A282" s="1"/>
      <c r="B282" s="1"/>
      <c r="C282" t="str">
        <f>+IFERROR(VALUE(RIGHT(Tabla1[[#This Row],[B2B]],6)),"")</f>
        <v/>
      </c>
      <c r="D282" t="str">
        <f>+IFERROR(VLOOKUP(B282,Auxiliar!$A:$C,2,0),"")</f>
        <v/>
      </c>
      <c r="E282" s="5" t="str">
        <f>+IFERROR(VLOOKUP(B282,Auxiliar!$A:$C,3,0),"")</f>
        <v/>
      </c>
      <c r="S282" s="1">
        <v>3915</v>
      </c>
      <c r="T282" s="1" t="s">
        <v>9</v>
      </c>
      <c r="U282" s="6">
        <f>+IFERROR(VALUE(RIGHT(Tabla4[[#This Row],[B2B]],6)),"")</f>
        <v>3915</v>
      </c>
      <c r="V282" s="6" t="str">
        <f>+IFERROR(VLOOKUP(T282,Auxiliar!$A:$C,2,0),"")</f>
        <v>CORE</v>
      </c>
      <c r="W282" s="7" t="str">
        <f>+IFERROR(VLOOKUP(T282,Auxiliar!$A:$C,3,0),"")</f>
        <v>0b 1% | 2b 5% | 4b 6%</v>
      </c>
      <c r="Y282" s="1">
        <v>11880</v>
      </c>
      <c r="Z282" s="1" t="s">
        <v>10</v>
      </c>
      <c r="AA282" s="6">
        <f>+IFERROR(VALUE(RIGHT(Tabla5[[#This Row],[B2B]],6)),"")</f>
        <v>11880</v>
      </c>
      <c r="AB282" s="6" t="str">
        <f>+IFERROR(VLOOKUP(Z282,Auxiliar!$A:$C,2,0),"")</f>
        <v>CORE</v>
      </c>
      <c r="AC282" s="7" t="str">
        <f>+IFERROR(VLOOKUP(Z282,Auxiliar!$A:$C,3,0),"")</f>
        <v>0b 1% | 3b 4% | 5b 6%</v>
      </c>
      <c r="AK282" s="1">
        <v>3740</v>
      </c>
      <c r="AL282" s="1" t="s">
        <v>30</v>
      </c>
      <c r="AM282" s="6">
        <f>+IFERROR(VALUE(RIGHT(Tabla7[[#This Row],[B2B]],6)),"")</f>
        <v>3740</v>
      </c>
      <c r="AN282" s="6" t="str">
        <f>+IFERROR(VLOOKUP(AL282,Auxiliar!$A:$C,2,0),"")</f>
        <v>LATONES</v>
      </c>
      <c r="AO282" s="7" t="str">
        <f>+IFERROR(VLOOKUP(AL282,Auxiliar!$A:$C,3,0),"")</f>
        <v>1b 4% | 5b 7% | 97b 0%</v>
      </c>
      <c r="AQ282" s="1">
        <v>11246</v>
      </c>
      <c r="AR282" s="1" t="s">
        <v>31</v>
      </c>
      <c r="AS282" s="6">
        <f>+IFERROR(VALUE(RIGHT(Tabla8[[#This Row],[B2B]],6)),"")</f>
        <v>11246</v>
      </c>
      <c r="AT282" s="6" t="str">
        <f>+IFERROR(VLOOKUP(AR282,Auxiliar!$A:$C,2,0),"")</f>
        <v>LATONES</v>
      </c>
      <c r="AU282" s="7" t="str">
        <f>+IFERROR(VLOOKUP(AR282,Auxiliar!$A:$C,3,0),"")</f>
        <v>2b 3% | 4b 5% | 5b 8% | 193 0%</v>
      </c>
      <c r="AW282" s="1"/>
      <c r="AX282" s="1" t="s">
        <v>32</v>
      </c>
      <c r="AY282" s="6" t="str">
        <f>+IFERROR(VALUE(RIGHT(Tabla9[[#This Row],[B2B]],6)),"")</f>
        <v/>
      </c>
      <c r="AZ282" s="6" t="str">
        <f>+IFERROR(VLOOKUP(AX282,Auxiliar!$A:$C,2,0),"")</f>
        <v>LATONES</v>
      </c>
      <c r="BA282" s="7" t="str">
        <f>+IFERROR(VLOOKUP(AX282,Auxiliar!$A:$C,3,0),"")</f>
        <v>2b 3% | 4b 4% | 6b 5% | 10b 8%  | 385b 0%</v>
      </c>
      <c r="BC282" s="1"/>
      <c r="BD282" s="1" t="s">
        <v>33</v>
      </c>
      <c r="BE282" s="6" t="str">
        <f>+IFERROR(VALUE(RIGHT(Tabla10[[#This Row],[B2B]],6)),"")</f>
        <v/>
      </c>
      <c r="BF282" s="6" t="str">
        <f>+IFERROR(VLOOKUP(BD282,Auxiliar!$A:$C,2,0),"")</f>
        <v>LATONES</v>
      </c>
      <c r="BG282" s="7" t="str">
        <f>+IFERROR(VLOOKUP(BD282,Auxiliar!$A:$C,3,0),"")</f>
        <v>6b 4% | 12b 5% | 15b 8% | 385b 0%</v>
      </c>
      <c r="BI282" s="1"/>
      <c r="BJ282" s="1"/>
      <c r="BK282" s="6" t="str">
        <f>+IFERROR(VALUE(RIGHT(Tabla11[[#This Row],[B2B]],6)),"")</f>
        <v/>
      </c>
      <c r="BL282" s="6" t="str">
        <f>+IFERROR(VLOOKUP(BJ282,Auxiliar!$A:$C,2,0),"")</f>
        <v/>
      </c>
      <c r="BM282" s="7" t="str">
        <f>+IFERROR(VLOOKUP(BJ282,Auxiliar!$A:$C,3,0),"")</f>
        <v/>
      </c>
      <c r="BO282" s="1">
        <v>5253</v>
      </c>
      <c r="BP282" s="1" t="s">
        <v>39</v>
      </c>
      <c r="BQ282" s="6">
        <f>+IFERROR(VALUE(RIGHT(Tabla12[[#This Row],[B2B]],6)),"")</f>
        <v>5253</v>
      </c>
      <c r="BR282" s="6" t="str">
        <f>+IFERROR(VLOOKUP(BP282,Auxiliar!$A:$C,2,0),"")</f>
        <v>VALUE LITRO</v>
      </c>
      <c r="BS282" s="7" t="str">
        <f>+IFERROR(VLOOKUP(BP282,Auxiliar!$A:$C,3,0),"")</f>
        <v>1b 12%</v>
      </c>
      <c r="CA282" s="1">
        <v>3304</v>
      </c>
      <c r="CB282" s="1" t="s">
        <v>35</v>
      </c>
      <c r="CC282" s="6">
        <f>+IFERROR(VALUE(RIGHT(Tabla14[[#This Row],[B2B]],6)),"")</f>
        <v>3304</v>
      </c>
      <c r="CD282" s="6" t="str">
        <f>+IFERROR(VLOOKUP(CB282,Auxiliar!$A:$C,2,0),"")</f>
        <v>Corona 710cc</v>
      </c>
      <c r="CE282" s="7" t="str">
        <f>+IFERROR(VLOOKUP(CB282,Auxiliar!$A:$C,3,0),"")</f>
        <v>1b 10% | 85b 0%</v>
      </c>
      <c r="CG282" s="1"/>
      <c r="CH282" s="1"/>
      <c r="CI282" s="6" t="str">
        <f>+IFERROR(VALUE(RIGHT(Tabla15[[#This Row],[B2B]],6)),"")</f>
        <v/>
      </c>
      <c r="CJ282" s="6" t="str">
        <f>+IFERROR(VLOOKUP(CH282,Auxiliar!$A:$C,2,0),"")</f>
        <v/>
      </c>
      <c r="CK282" s="7" t="str">
        <f>+IFERROR(VLOOKUP(CH282,Auxiliar!$A:$C,3,0),"")</f>
        <v/>
      </c>
      <c r="CM282" s="1">
        <v>3212</v>
      </c>
      <c r="CN282" s="1" t="s">
        <v>20</v>
      </c>
      <c r="CO282" s="6">
        <v>3212</v>
      </c>
      <c r="CP282" s="6" t="s">
        <v>20</v>
      </c>
      <c r="CQ282" s="7" t="s">
        <v>21</v>
      </c>
      <c r="CS282" s="1"/>
      <c r="CT282" s="1"/>
      <c r="CU282" s="6" t="str">
        <f>+IFERROR(VALUE(RIGHT(Tabla17[[#This Row],[B2B]],6)),"")</f>
        <v/>
      </c>
      <c r="CV282" s="6" t="str">
        <f>+IFERROR(VLOOKUP(CT282,Auxiliar!$A:$C,2,0),"")</f>
        <v/>
      </c>
      <c r="CW282" s="7" t="str">
        <f>+IFERROR(VLOOKUP(CT282,Auxiliar!$A:$C,3,0),"")</f>
        <v/>
      </c>
      <c r="CY282" s="1">
        <v>3212</v>
      </c>
      <c r="CZ282" s="1" t="s">
        <v>16</v>
      </c>
      <c r="DA282" s="6">
        <f>+IFERROR(VALUE(RIGHT(Tabla18[[#This Row],[B2B]],6)),"")</f>
        <v>3212</v>
      </c>
      <c r="DB282" s="6" t="str">
        <f>+IFERROR(VLOOKUP(CZ282,Auxiliar!$A:$C,2,0),"")</f>
        <v>PREMIUM</v>
      </c>
      <c r="DC282" s="7" t="str">
        <f>+IFERROR(VLOOKUP(CZ282,Auxiliar!$A:$C,3,0),"")</f>
        <v>0b 0% | 2b 2% | 5b 3,5% | 10b 5%</v>
      </c>
      <c r="DE282" s="1">
        <v>3212</v>
      </c>
      <c r="DF282" s="1" t="s">
        <v>19</v>
      </c>
      <c r="DG282" s="6">
        <f>+IFERROR(VALUE(RIGHT(Tabla19[[#This Row],[B2B]],6)),"")</f>
        <v>3212</v>
      </c>
      <c r="DH282" s="6" t="str">
        <f>+IFERROR(VLOOKUP(DF282,Auxiliar!$A:$C,2,0),"")</f>
        <v>MICHELOB</v>
      </c>
      <c r="DI282" s="7" t="str">
        <f>+IFERROR(VLOOKUP(DF282,Auxiliar!$A:$C,3,0),"")</f>
        <v>1b 7% | 3b 22% | 8b 27%</v>
      </c>
      <c r="DK282" s="1"/>
      <c r="DL282" s="1"/>
      <c r="DM282" s="6" t="str">
        <f>+IFERROR(VALUE(RIGHT(Tabla20[[#This Row],[B2B]],6)),"")</f>
        <v/>
      </c>
      <c r="DN282" s="6" t="str">
        <f>+IFERROR(VLOOKUP(DL282,Auxiliar!$A:$C,2,0),"")</f>
        <v/>
      </c>
      <c r="DO282" s="7" t="str">
        <f>+IFERROR(VLOOKUP(DL282,Auxiliar!$A:$C,3,0),"")</f>
        <v/>
      </c>
      <c r="DQ282" s="1">
        <v>3213</v>
      </c>
      <c r="DR282" s="12" t="s">
        <v>24</v>
      </c>
      <c r="DS282" s="6">
        <f>+IFERROR(VALUE(RIGHT(Tabla21[[#This Row],[B2B]],6)),"")</f>
        <v>3213</v>
      </c>
      <c r="DT282" s="6" t="str">
        <f>+IFERROR(VLOOKUP(DR282,Auxiliar!$A:$C,2,0),"")</f>
        <v>CORONA PORRON</v>
      </c>
      <c r="DU282" s="7" t="str">
        <f>+IFERROR(VLOOKUP(DR282,Auxiliar!$A:$C,3,0),"")</f>
        <v>1b 5% | 20b 0%</v>
      </c>
      <c r="DW282" s="1">
        <v>5255</v>
      </c>
      <c r="DX282" s="12" t="s">
        <v>43</v>
      </c>
      <c r="DY282" s="6">
        <f>+IFERROR(VALUE(RIGHT(Tabla22[[#This Row],[B2B]],6)),"")</f>
        <v>5255</v>
      </c>
      <c r="DZ282" s="6" t="str">
        <f>+IFERROR(VLOOKUP(DX282,Auxiliar!$A:$C,2,0),"")</f>
        <v xml:space="preserve">VALUE LATA </v>
      </c>
      <c r="EA282" s="7" t="str">
        <f>+IFERROR(VLOOKUP(DX282,Auxiliar!$A:$C,3,0),"")</f>
        <v>1b 15% | 100b 18%</v>
      </c>
      <c r="EC282" s="1">
        <v>6216</v>
      </c>
      <c r="ED282" s="12" t="s">
        <v>47</v>
      </c>
      <c r="EE282" s="6">
        <f>+IFERROR(VALUE(RIGHT(Tabla23[[#This Row],[B2B]],6)),"")</f>
        <v>6216</v>
      </c>
      <c r="EF282" s="6" t="str">
        <f>+IFERROR(VLOOKUP(ED282,Auxiliar!$A:$C,2,0),"")</f>
        <v>VALUE LATON</v>
      </c>
      <c r="EG282" s="7" t="str">
        <f>+IFERROR(VLOOKUP(ED282,Auxiliar!$A:$C,3,0),"")</f>
        <v>1b 10% | 5b 15% | 192b 0%</v>
      </c>
      <c r="EI282" s="1"/>
      <c r="EJ282" s="12"/>
      <c r="EK282" s="6" t="str">
        <f>+IFERROR(VALUE(RIGHT(Tabla24[[#This Row],[B2B]],6)),"")</f>
        <v/>
      </c>
      <c r="EL282" s="6" t="str">
        <f>+IFERROR(VLOOKUP(EJ282,Auxiliar!$A:$C,2,0),"")</f>
        <v/>
      </c>
      <c r="EM282" s="7" t="str">
        <f>+IFERROR(VLOOKUP(EJ282,Auxiliar!$A:$C,3,0),"")</f>
        <v/>
      </c>
      <c r="EO282" s="1"/>
      <c r="EP282" s="12"/>
      <c r="EQ282" s="6" t="str">
        <f>+IFERROR(VALUE(RIGHT(Tabla25[[#This Row],[B2B]],6)),"")</f>
        <v/>
      </c>
      <c r="ER282" s="6" t="str">
        <f>+IFERROR(VLOOKUP(EP282,Auxiliar!$A:$C,2,0),"")</f>
        <v/>
      </c>
      <c r="ES282" s="7" t="str">
        <f>+IFERROR(VLOOKUP(EP282,Auxiliar!$A:$C,3,0),"")</f>
        <v/>
      </c>
      <c r="EU282" s="1"/>
      <c r="EV282" s="12"/>
      <c r="EW282" s="6" t="str">
        <f>+IFERROR(VALUE(RIGHT(Tabla26[[#This Row],[B2B]],6)),"")</f>
        <v/>
      </c>
      <c r="EX282" s="6" t="str">
        <f>+IFERROR(VLOOKUP(EV282,Auxiliar!$A:$C,2,0),"")</f>
        <v/>
      </c>
      <c r="EY282" s="7" t="str">
        <f>+IFERROR(VLOOKUP(EV282,Auxiliar!$A:$C,3,0),"")</f>
        <v/>
      </c>
      <c r="EZ282" s="1"/>
      <c r="FA282" s="12"/>
      <c r="FB282" s="6" t="str">
        <f>+IFERROR(VALUE(RIGHT(Tabla27[[#This Row],[B2B]],6)),"")</f>
        <v/>
      </c>
      <c r="FC282" s="6" t="str">
        <f>+IFERROR(VLOOKUP(FA282,Auxiliar!$A:$C,2,0),"")</f>
        <v/>
      </c>
      <c r="FD282" s="7" t="str">
        <f>+IFERROR(VLOOKUP(FA282,Auxiliar!$A:$C,3,0),"")</f>
        <v/>
      </c>
      <c r="FE282" s="1"/>
      <c r="FF282" s="12"/>
      <c r="FG282" s="6" t="str">
        <f>+IFERROR(VALUE(RIGHT(Tabla28[[#This Row],[B2B]],6)),"")</f>
        <v/>
      </c>
      <c r="FH282" s="6" t="str">
        <f>+IFERROR(VLOOKUP(FF282,Auxiliar!$A:$C,2,0),"")</f>
        <v/>
      </c>
      <c r="FI282" s="7" t="str">
        <f>+IFERROR(VLOOKUP(FF282,Auxiliar!$A:$C,3,0),"")</f>
        <v/>
      </c>
      <c r="FJ282" s="1"/>
      <c r="FK282" s="12"/>
      <c r="FL282" s="6" t="str">
        <f>+IFERROR(VALUE(RIGHT(Tabla29[[#This Row],[B2B]],6)),"")</f>
        <v/>
      </c>
      <c r="FM282" s="6" t="str">
        <f>+IFERROR(VLOOKUP(FK282,Auxiliar!$A:$C,2,0),"")</f>
        <v/>
      </c>
      <c r="FN282" s="7" t="str">
        <f>+IFERROR(VLOOKUP(FK282,Auxiliar!$A:$C,3,0),"")</f>
        <v/>
      </c>
      <c r="FO282" s="1"/>
      <c r="FP282" s="12"/>
      <c r="FQ282" s="6" t="str">
        <f>+IFERROR(VALUE(RIGHT(Tabla30[[#This Row],[B2B]],6)),"")</f>
        <v/>
      </c>
      <c r="FR282" s="6" t="str">
        <f>+IFERROR(VLOOKUP(FP282,Auxiliar!$A:$C,2,0),"")</f>
        <v/>
      </c>
      <c r="FS282" s="7"/>
      <c r="FT282" s="1"/>
      <c r="FU282" s="12"/>
      <c r="FV282" s="6" t="str">
        <f>+IFERROR(VALUE(RIGHT(Tabla31[[#This Row],[B2B]],6)),"")</f>
        <v/>
      </c>
      <c r="FW282" s="6" t="str">
        <f>+IFERROR(VLOOKUP(FU282,Auxiliar!$A:$C,2,0),"")</f>
        <v/>
      </c>
      <c r="FX282" s="7" t="str">
        <f>+IFERROR(VLOOKUP(FU282,Auxiliar!$A:$C,3,0),"")</f>
        <v/>
      </c>
      <c r="FY282" s="1"/>
      <c r="FZ282" s="12"/>
      <c r="GA282" s="6" t="str">
        <f>+IFERROR(VALUE(RIGHT(Tabla32[[#This Row],[B2B]],6)),"")</f>
        <v/>
      </c>
      <c r="GB282" s="6" t="str">
        <f>+IFERROR(VLOOKUP(FZ282,Auxiliar!$A:$C,2,0),"")</f>
        <v/>
      </c>
      <c r="GC282" s="7" t="str">
        <f>+IFERROR(VLOOKUP(FZ282,Auxiliar!$A:$C,3,0),"")</f>
        <v/>
      </c>
      <c r="GD282" s="1"/>
      <c r="GE282" s="12"/>
      <c r="GF282" s="6" t="str">
        <f>+IFERROR(VALUE(RIGHT(Tabla33[[#This Row],[B2B]],6)),"")</f>
        <v/>
      </c>
      <c r="GG282" s="6" t="str">
        <f>+IFERROR(VLOOKUP(GE282,Auxiliar!$A:$C,2,0),"")</f>
        <v/>
      </c>
      <c r="GH282" s="7" t="str">
        <f>+IFERROR(VLOOKUP(GE282,Auxiliar!$A:$C,3,0),"")</f>
        <v/>
      </c>
    </row>
    <row r="283" spans="1:190" x14ac:dyDescent="0.25">
      <c r="A283" s="1"/>
      <c r="B283" s="1"/>
      <c r="C283" t="str">
        <f>+IFERROR(VALUE(RIGHT(Tabla1[[#This Row],[B2B]],6)),"")</f>
        <v/>
      </c>
      <c r="D283" t="str">
        <f>+IFERROR(VLOOKUP(B283,Auxiliar!$A:$C,2,0),"")</f>
        <v/>
      </c>
      <c r="E283" s="5" t="str">
        <f>+IFERROR(VLOOKUP(B283,Auxiliar!$A:$C,3,0),"")</f>
        <v/>
      </c>
      <c r="S283" s="1">
        <v>3946</v>
      </c>
      <c r="T283" s="1" t="s">
        <v>9</v>
      </c>
      <c r="U283" s="6">
        <f>+IFERROR(VALUE(RIGHT(Tabla4[[#This Row],[B2B]],6)),"")</f>
        <v>3946</v>
      </c>
      <c r="V283" s="6" t="str">
        <f>+IFERROR(VLOOKUP(T283,Auxiliar!$A:$C,2,0),"")</f>
        <v>CORE</v>
      </c>
      <c r="W283" s="7" t="str">
        <f>+IFERROR(VLOOKUP(T283,Auxiliar!$A:$C,3,0),"")</f>
        <v>0b 1% | 2b 5% | 4b 6%</v>
      </c>
      <c r="Y283" s="1">
        <v>11881</v>
      </c>
      <c r="Z283" s="1" t="s">
        <v>10</v>
      </c>
      <c r="AA283" s="6">
        <f>+IFERROR(VALUE(RIGHT(Tabla5[[#This Row],[B2B]],6)),"")</f>
        <v>11881</v>
      </c>
      <c r="AB283" s="6" t="str">
        <f>+IFERROR(VLOOKUP(Z283,Auxiliar!$A:$C,2,0),"")</f>
        <v>CORE</v>
      </c>
      <c r="AC283" s="7" t="str">
        <f>+IFERROR(VLOOKUP(Z283,Auxiliar!$A:$C,3,0),"")</f>
        <v>0b 1% | 3b 4% | 5b 6%</v>
      </c>
      <c r="AK283" s="1">
        <v>3743</v>
      </c>
      <c r="AL283" s="1" t="s">
        <v>30</v>
      </c>
      <c r="AM283" s="6">
        <f>+IFERROR(VALUE(RIGHT(Tabla7[[#This Row],[B2B]],6)),"")</f>
        <v>3743</v>
      </c>
      <c r="AN283" s="6" t="str">
        <f>+IFERROR(VLOOKUP(AL283,Auxiliar!$A:$C,2,0),"")</f>
        <v>LATONES</v>
      </c>
      <c r="AO283" s="7" t="str">
        <f>+IFERROR(VLOOKUP(AL283,Auxiliar!$A:$C,3,0),"")</f>
        <v>1b 4% | 5b 7% | 97b 0%</v>
      </c>
      <c r="AQ283" s="1">
        <v>11264</v>
      </c>
      <c r="AR283" s="1" t="s">
        <v>31</v>
      </c>
      <c r="AS283" s="6">
        <f>+IFERROR(VALUE(RIGHT(Tabla8[[#This Row],[B2B]],6)),"")</f>
        <v>11264</v>
      </c>
      <c r="AT283" s="6" t="str">
        <f>+IFERROR(VLOOKUP(AR283,Auxiliar!$A:$C,2,0),"")</f>
        <v>LATONES</v>
      </c>
      <c r="AU283" s="7" t="str">
        <f>+IFERROR(VLOOKUP(AR283,Auxiliar!$A:$C,3,0),"")</f>
        <v>2b 3% | 4b 5% | 5b 8% | 193 0%</v>
      </c>
      <c r="AW283" s="1"/>
      <c r="AX283" s="1" t="s">
        <v>32</v>
      </c>
      <c r="AY283" s="6" t="str">
        <f>+IFERROR(VALUE(RIGHT(Tabla9[[#This Row],[B2B]],6)),"")</f>
        <v/>
      </c>
      <c r="AZ283" s="6" t="str">
        <f>+IFERROR(VLOOKUP(AX283,Auxiliar!$A:$C,2,0),"")</f>
        <v>LATONES</v>
      </c>
      <c r="BA283" s="7" t="str">
        <f>+IFERROR(VLOOKUP(AX283,Auxiliar!$A:$C,3,0),"")</f>
        <v>2b 3% | 4b 4% | 6b 5% | 10b 8%  | 385b 0%</v>
      </c>
      <c r="BC283" s="1"/>
      <c r="BD283" s="1" t="s">
        <v>33</v>
      </c>
      <c r="BE283" s="6" t="str">
        <f>+IFERROR(VALUE(RIGHT(Tabla10[[#This Row],[B2B]],6)),"")</f>
        <v/>
      </c>
      <c r="BF283" s="6" t="str">
        <f>+IFERROR(VLOOKUP(BD283,Auxiliar!$A:$C,2,0),"")</f>
        <v>LATONES</v>
      </c>
      <c r="BG283" s="7" t="str">
        <f>+IFERROR(VLOOKUP(BD283,Auxiliar!$A:$C,3,0),"")</f>
        <v>6b 4% | 12b 5% | 15b 8% | 385b 0%</v>
      </c>
      <c r="BI283" s="1"/>
      <c r="BJ283" s="1"/>
      <c r="BK283" s="6" t="str">
        <f>+IFERROR(VALUE(RIGHT(Tabla11[[#This Row],[B2B]],6)),"")</f>
        <v/>
      </c>
      <c r="BL283" s="6" t="str">
        <f>+IFERROR(VLOOKUP(BJ283,Auxiliar!$A:$C,2,0),"")</f>
        <v/>
      </c>
      <c r="BM283" s="7" t="str">
        <f>+IFERROR(VLOOKUP(BJ283,Auxiliar!$A:$C,3,0),"")</f>
        <v/>
      </c>
      <c r="BO283" s="1">
        <v>6217</v>
      </c>
      <c r="BP283" s="1" t="s">
        <v>39</v>
      </c>
      <c r="BQ283" s="6">
        <f>+IFERROR(VALUE(RIGHT(Tabla12[[#This Row],[B2B]],6)),"")</f>
        <v>6217</v>
      </c>
      <c r="BR283" s="6" t="str">
        <f>+IFERROR(VLOOKUP(BP283,Auxiliar!$A:$C,2,0),"")</f>
        <v>VALUE LITRO</v>
      </c>
      <c r="BS283" s="7" t="str">
        <f>+IFERROR(VLOOKUP(BP283,Auxiliar!$A:$C,3,0),"")</f>
        <v>1b 12%</v>
      </c>
      <c r="CA283" s="1">
        <v>3305</v>
      </c>
      <c r="CB283" s="1" t="s">
        <v>35</v>
      </c>
      <c r="CC283" s="6">
        <f>+IFERROR(VALUE(RIGHT(Tabla14[[#This Row],[B2B]],6)),"")</f>
        <v>3305</v>
      </c>
      <c r="CD283" s="6" t="str">
        <f>+IFERROR(VLOOKUP(CB283,Auxiliar!$A:$C,2,0),"")</f>
        <v>Corona 710cc</v>
      </c>
      <c r="CE283" s="7" t="str">
        <f>+IFERROR(VLOOKUP(CB283,Auxiliar!$A:$C,3,0),"")</f>
        <v>1b 10% | 85b 0%</v>
      </c>
      <c r="CG283" s="1"/>
      <c r="CH283" s="1"/>
      <c r="CI283" s="6" t="str">
        <f>+IFERROR(VALUE(RIGHT(Tabla15[[#This Row],[B2B]],6)),"")</f>
        <v/>
      </c>
      <c r="CJ283" s="6" t="str">
        <f>+IFERROR(VLOOKUP(CH283,Auxiliar!$A:$C,2,0),"")</f>
        <v/>
      </c>
      <c r="CK283" s="7" t="str">
        <f>+IFERROR(VLOOKUP(CH283,Auxiliar!$A:$C,3,0),"")</f>
        <v/>
      </c>
      <c r="CM283" s="1">
        <v>3213</v>
      </c>
      <c r="CN283" s="1" t="s">
        <v>20</v>
      </c>
      <c r="CO283" s="6">
        <v>3213</v>
      </c>
      <c r="CP283" s="6" t="s">
        <v>20</v>
      </c>
      <c r="CQ283" s="7" t="s">
        <v>21</v>
      </c>
      <c r="CS283" s="1"/>
      <c r="CT283" s="1"/>
      <c r="CU283" s="6" t="str">
        <f>+IFERROR(VALUE(RIGHT(Tabla17[[#This Row],[B2B]],6)),"")</f>
        <v/>
      </c>
      <c r="CV283" s="6" t="str">
        <f>+IFERROR(VLOOKUP(CT283,Auxiliar!$A:$C,2,0),"")</f>
        <v/>
      </c>
      <c r="CW283" s="7" t="str">
        <f>+IFERROR(VLOOKUP(CT283,Auxiliar!$A:$C,3,0),"")</f>
        <v/>
      </c>
      <c r="CY283" s="1">
        <v>3213</v>
      </c>
      <c r="CZ283" s="1" t="s">
        <v>16</v>
      </c>
      <c r="DA283" s="6">
        <f>+IFERROR(VALUE(RIGHT(Tabla18[[#This Row],[B2B]],6)),"")</f>
        <v>3213</v>
      </c>
      <c r="DB283" s="6" t="str">
        <f>+IFERROR(VLOOKUP(CZ283,Auxiliar!$A:$C,2,0),"")</f>
        <v>PREMIUM</v>
      </c>
      <c r="DC283" s="7" t="str">
        <f>+IFERROR(VLOOKUP(CZ283,Auxiliar!$A:$C,3,0),"")</f>
        <v>0b 0% | 2b 2% | 5b 3,5% | 10b 5%</v>
      </c>
      <c r="DE283" s="1">
        <v>3213</v>
      </c>
      <c r="DF283" s="1" t="s">
        <v>19</v>
      </c>
      <c r="DG283" s="6">
        <f>+IFERROR(VALUE(RIGHT(Tabla19[[#This Row],[B2B]],6)),"")</f>
        <v>3213</v>
      </c>
      <c r="DH283" s="6" t="str">
        <f>+IFERROR(VLOOKUP(DF283,Auxiliar!$A:$C,2,0),"")</f>
        <v>MICHELOB</v>
      </c>
      <c r="DI283" s="7" t="str">
        <f>+IFERROR(VLOOKUP(DF283,Auxiliar!$A:$C,3,0),"")</f>
        <v>1b 7% | 3b 22% | 8b 27%</v>
      </c>
      <c r="DK283" s="1"/>
      <c r="DL283" s="1"/>
      <c r="DM283" s="6" t="str">
        <f>+IFERROR(VALUE(RIGHT(Tabla20[[#This Row],[B2B]],6)),"")</f>
        <v/>
      </c>
      <c r="DN283" s="6" t="str">
        <f>+IFERROR(VLOOKUP(DL283,Auxiliar!$A:$C,2,0),"")</f>
        <v/>
      </c>
      <c r="DO283" s="7" t="str">
        <f>+IFERROR(VLOOKUP(DL283,Auxiliar!$A:$C,3,0),"")</f>
        <v/>
      </c>
      <c r="DQ283" s="1">
        <v>3240</v>
      </c>
      <c r="DR283" s="12" t="s">
        <v>24</v>
      </c>
      <c r="DS283" s="6">
        <f>+IFERROR(VALUE(RIGHT(Tabla21[[#This Row],[B2B]],6)),"")</f>
        <v>3240</v>
      </c>
      <c r="DT283" s="6" t="str">
        <f>+IFERROR(VLOOKUP(DR283,Auxiliar!$A:$C,2,0),"")</f>
        <v>CORONA PORRON</v>
      </c>
      <c r="DU283" s="7" t="str">
        <f>+IFERROR(VLOOKUP(DR283,Auxiliar!$A:$C,3,0),"")</f>
        <v>1b 5% | 20b 0%</v>
      </c>
      <c r="DW283" s="1">
        <v>5257</v>
      </c>
      <c r="DX283" s="12" t="s">
        <v>43</v>
      </c>
      <c r="DY283" s="6">
        <f>+IFERROR(VALUE(RIGHT(Tabla22[[#This Row],[B2B]],6)),"")</f>
        <v>5257</v>
      </c>
      <c r="DZ283" s="6" t="str">
        <f>+IFERROR(VLOOKUP(DX283,Auxiliar!$A:$C,2,0),"")</f>
        <v xml:space="preserve">VALUE LATA </v>
      </c>
      <c r="EA283" s="7" t="str">
        <f>+IFERROR(VLOOKUP(DX283,Auxiliar!$A:$C,3,0),"")</f>
        <v>1b 15% | 100b 18%</v>
      </c>
      <c r="EC283" s="1">
        <v>5253</v>
      </c>
      <c r="ED283" s="12" t="s">
        <v>47</v>
      </c>
      <c r="EE283" s="6">
        <f>+IFERROR(VALUE(RIGHT(Tabla23[[#This Row],[B2B]],6)),"")</f>
        <v>5253</v>
      </c>
      <c r="EF283" s="6" t="str">
        <f>+IFERROR(VLOOKUP(ED283,Auxiliar!$A:$C,2,0),"")</f>
        <v>VALUE LATON</v>
      </c>
      <c r="EG283" s="7" t="str">
        <f>+IFERROR(VLOOKUP(ED283,Auxiliar!$A:$C,3,0),"")</f>
        <v>1b 10% | 5b 15% | 192b 0%</v>
      </c>
      <c r="EI283" s="1"/>
      <c r="EJ283" s="12"/>
      <c r="EK283" s="6" t="str">
        <f>+IFERROR(VALUE(RIGHT(Tabla24[[#This Row],[B2B]],6)),"")</f>
        <v/>
      </c>
      <c r="EL283" s="6" t="str">
        <f>+IFERROR(VLOOKUP(EJ283,Auxiliar!$A:$C,2,0),"")</f>
        <v/>
      </c>
      <c r="EM283" s="7" t="str">
        <f>+IFERROR(VLOOKUP(EJ283,Auxiliar!$A:$C,3,0),"")</f>
        <v/>
      </c>
      <c r="EO283" s="1"/>
      <c r="EP283" s="12"/>
      <c r="EQ283" s="6" t="str">
        <f>+IFERROR(VALUE(RIGHT(Tabla25[[#This Row],[B2B]],6)),"")</f>
        <v/>
      </c>
      <c r="ER283" s="6" t="str">
        <f>+IFERROR(VLOOKUP(EP283,Auxiliar!$A:$C,2,0),"")</f>
        <v/>
      </c>
      <c r="ES283" s="7" t="str">
        <f>+IFERROR(VLOOKUP(EP283,Auxiliar!$A:$C,3,0),"")</f>
        <v/>
      </c>
      <c r="EU283" s="1"/>
      <c r="EV283" s="12"/>
      <c r="EW283" s="6" t="str">
        <f>+IFERROR(VALUE(RIGHT(Tabla26[[#This Row],[B2B]],6)),"")</f>
        <v/>
      </c>
      <c r="EX283" s="6" t="str">
        <f>+IFERROR(VLOOKUP(EV283,Auxiliar!$A:$C,2,0),"")</f>
        <v/>
      </c>
      <c r="EY283" s="7" t="str">
        <f>+IFERROR(VLOOKUP(EV283,Auxiliar!$A:$C,3,0),"")</f>
        <v/>
      </c>
      <c r="EZ283" s="1"/>
      <c r="FA283" s="12"/>
      <c r="FB283" s="6" t="str">
        <f>+IFERROR(VALUE(RIGHT(Tabla27[[#This Row],[B2B]],6)),"")</f>
        <v/>
      </c>
      <c r="FC283" s="6" t="str">
        <f>+IFERROR(VLOOKUP(FA283,Auxiliar!$A:$C,2,0),"")</f>
        <v/>
      </c>
      <c r="FD283" s="7" t="str">
        <f>+IFERROR(VLOOKUP(FA283,Auxiliar!$A:$C,3,0),"")</f>
        <v/>
      </c>
      <c r="FE283" s="1"/>
      <c r="FF283" s="12"/>
      <c r="FG283" s="6" t="str">
        <f>+IFERROR(VALUE(RIGHT(Tabla28[[#This Row],[B2B]],6)),"")</f>
        <v/>
      </c>
      <c r="FH283" s="6" t="str">
        <f>+IFERROR(VLOOKUP(FF283,Auxiliar!$A:$C,2,0),"")</f>
        <v/>
      </c>
      <c r="FI283" s="7" t="str">
        <f>+IFERROR(VLOOKUP(FF283,Auxiliar!$A:$C,3,0),"")</f>
        <v/>
      </c>
      <c r="FJ283" s="1"/>
      <c r="FK283" s="12"/>
      <c r="FL283" s="6" t="str">
        <f>+IFERROR(VALUE(RIGHT(Tabla29[[#This Row],[B2B]],6)),"")</f>
        <v/>
      </c>
      <c r="FM283" s="6" t="str">
        <f>+IFERROR(VLOOKUP(FK283,Auxiliar!$A:$C,2,0),"")</f>
        <v/>
      </c>
      <c r="FN283" s="7" t="str">
        <f>+IFERROR(VLOOKUP(FK283,Auxiliar!$A:$C,3,0),"")</f>
        <v/>
      </c>
      <c r="FO283" s="1"/>
      <c r="FP283" s="12"/>
      <c r="FQ283" s="6" t="str">
        <f>+IFERROR(VALUE(RIGHT(Tabla30[[#This Row],[B2B]],6)),"")</f>
        <v/>
      </c>
      <c r="FR283" s="6" t="str">
        <f>+IFERROR(VLOOKUP(FP283,Auxiliar!$A:$C,2,0),"")</f>
        <v/>
      </c>
      <c r="FS283" s="7"/>
      <c r="FT283" s="1"/>
      <c r="FU283" s="12"/>
      <c r="FV283" s="6" t="str">
        <f>+IFERROR(VALUE(RIGHT(Tabla31[[#This Row],[B2B]],6)),"")</f>
        <v/>
      </c>
      <c r="FW283" s="6" t="str">
        <f>+IFERROR(VLOOKUP(FU283,Auxiliar!$A:$C,2,0),"")</f>
        <v/>
      </c>
      <c r="FX283" s="7" t="str">
        <f>+IFERROR(VLOOKUP(FU283,Auxiliar!$A:$C,3,0),"")</f>
        <v/>
      </c>
      <c r="FY283" s="1"/>
      <c r="FZ283" s="12"/>
      <c r="GA283" s="6" t="str">
        <f>+IFERROR(VALUE(RIGHT(Tabla32[[#This Row],[B2B]],6)),"")</f>
        <v/>
      </c>
      <c r="GB283" s="6" t="str">
        <f>+IFERROR(VLOOKUP(FZ283,Auxiliar!$A:$C,2,0),"")</f>
        <v/>
      </c>
      <c r="GC283" s="7" t="str">
        <f>+IFERROR(VLOOKUP(FZ283,Auxiliar!$A:$C,3,0),"")</f>
        <v/>
      </c>
      <c r="GD283" s="1"/>
      <c r="GE283" s="12"/>
      <c r="GF283" s="6" t="str">
        <f>+IFERROR(VALUE(RIGHT(Tabla33[[#This Row],[B2B]],6)),"")</f>
        <v/>
      </c>
      <c r="GG283" s="6" t="str">
        <f>+IFERROR(VLOOKUP(GE283,Auxiliar!$A:$C,2,0),"")</f>
        <v/>
      </c>
      <c r="GH283" s="7" t="str">
        <f>+IFERROR(VLOOKUP(GE283,Auxiliar!$A:$C,3,0),"")</f>
        <v/>
      </c>
    </row>
    <row r="284" spans="1:190" x14ac:dyDescent="0.25">
      <c r="A284" s="1"/>
      <c r="B284" s="1"/>
      <c r="C284" t="str">
        <f>+IFERROR(VALUE(RIGHT(Tabla1[[#This Row],[B2B]],6)),"")</f>
        <v/>
      </c>
      <c r="D284" t="str">
        <f>+IFERROR(VLOOKUP(B284,Auxiliar!$A:$C,2,0),"")</f>
        <v/>
      </c>
      <c r="E284" s="5" t="str">
        <f>+IFERROR(VLOOKUP(B284,Auxiliar!$A:$C,3,0),"")</f>
        <v/>
      </c>
      <c r="S284" s="1">
        <v>3962</v>
      </c>
      <c r="T284" s="1" t="s">
        <v>9</v>
      </c>
      <c r="U284" s="6">
        <f>+IFERROR(VALUE(RIGHT(Tabla4[[#This Row],[B2B]],6)),"")</f>
        <v>3962</v>
      </c>
      <c r="V284" s="6" t="str">
        <f>+IFERROR(VLOOKUP(T284,Auxiliar!$A:$C,2,0),"")</f>
        <v>CORE</v>
      </c>
      <c r="W284" s="7" t="str">
        <f>+IFERROR(VLOOKUP(T284,Auxiliar!$A:$C,3,0),"")</f>
        <v>0b 1% | 2b 5% | 4b 6%</v>
      </c>
      <c r="Y284" s="1">
        <v>11900</v>
      </c>
      <c r="Z284" s="1" t="s">
        <v>10</v>
      </c>
      <c r="AA284" s="6">
        <f>+IFERROR(VALUE(RIGHT(Tabla5[[#This Row],[B2B]],6)),"")</f>
        <v>11900</v>
      </c>
      <c r="AB284" s="6" t="str">
        <f>+IFERROR(VLOOKUP(Z284,Auxiliar!$A:$C,2,0),"")</f>
        <v>CORE</v>
      </c>
      <c r="AC284" s="7" t="str">
        <f>+IFERROR(VLOOKUP(Z284,Auxiliar!$A:$C,3,0),"")</f>
        <v>0b 1% | 3b 4% | 5b 6%</v>
      </c>
      <c r="AK284" s="1">
        <v>3744</v>
      </c>
      <c r="AL284" s="1" t="s">
        <v>30</v>
      </c>
      <c r="AM284" s="6">
        <f>+IFERROR(VALUE(RIGHT(Tabla7[[#This Row],[B2B]],6)),"")</f>
        <v>3744</v>
      </c>
      <c r="AN284" s="6" t="str">
        <f>+IFERROR(VLOOKUP(AL284,Auxiliar!$A:$C,2,0),"")</f>
        <v>LATONES</v>
      </c>
      <c r="AO284" s="7" t="str">
        <f>+IFERROR(VLOOKUP(AL284,Auxiliar!$A:$C,3,0),"")</f>
        <v>1b 4% | 5b 7% | 97b 0%</v>
      </c>
      <c r="AQ284" s="1">
        <v>11276</v>
      </c>
      <c r="AR284" s="1" t="s">
        <v>31</v>
      </c>
      <c r="AS284" s="6">
        <f>+IFERROR(VALUE(RIGHT(Tabla8[[#This Row],[B2B]],6)),"")</f>
        <v>11276</v>
      </c>
      <c r="AT284" s="6" t="str">
        <f>+IFERROR(VLOOKUP(AR284,Auxiliar!$A:$C,2,0),"")</f>
        <v>LATONES</v>
      </c>
      <c r="AU284" s="7" t="str">
        <f>+IFERROR(VLOOKUP(AR284,Auxiliar!$A:$C,3,0),"")</f>
        <v>2b 3% | 4b 5% | 5b 8% | 193 0%</v>
      </c>
      <c r="AW284" s="1"/>
      <c r="AX284" s="1" t="s">
        <v>32</v>
      </c>
      <c r="AY284" s="6" t="str">
        <f>+IFERROR(VALUE(RIGHT(Tabla9[[#This Row],[B2B]],6)),"")</f>
        <v/>
      </c>
      <c r="AZ284" s="6" t="str">
        <f>+IFERROR(VLOOKUP(AX284,Auxiliar!$A:$C,2,0),"")</f>
        <v>LATONES</v>
      </c>
      <c r="BA284" s="7" t="str">
        <f>+IFERROR(VLOOKUP(AX284,Auxiliar!$A:$C,3,0),"")</f>
        <v>2b 3% | 4b 4% | 6b 5% | 10b 8%  | 385b 0%</v>
      </c>
      <c r="BC284" s="1"/>
      <c r="BD284" s="1" t="s">
        <v>33</v>
      </c>
      <c r="BE284" s="6" t="str">
        <f>+IFERROR(VALUE(RIGHT(Tabla10[[#This Row],[B2B]],6)),"")</f>
        <v/>
      </c>
      <c r="BF284" s="6" t="str">
        <f>+IFERROR(VLOOKUP(BD284,Auxiliar!$A:$C,2,0),"")</f>
        <v>LATONES</v>
      </c>
      <c r="BG284" s="7" t="str">
        <f>+IFERROR(VLOOKUP(BD284,Auxiliar!$A:$C,3,0),"")</f>
        <v>6b 4% | 12b 5% | 15b 8% | 385b 0%</v>
      </c>
      <c r="BI284" s="1"/>
      <c r="BJ284" s="1"/>
      <c r="BK284" s="6" t="str">
        <f>+IFERROR(VALUE(RIGHT(Tabla11[[#This Row],[B2B]],6)),"")</f>
        <v/>
      </c>
      <c r="BL284" s="6" t="str">
        <f>+IFERROR(VLOOKUP(BJ284,Auxiliar!$A:$C,2,0),"")</f>
        <v/>
      </c>
      <c r="BM284" s="7" t="str">
        <f>+IFERROR(VLOOKUP(BJ284,Auxiliar!$A:$C,3,0),"")</f>
        <v/>
      </c>
      <c r="BO284" s="1">
        <v>5255</v>
      </c>
      <c r="BP284" s="1" t="s">
        <v>39</v>
      </c>
      <c r="BQ284" s="6">
        <f>+IFERROR(VALUE(RIGHT(Tabla12[[#This Row],[B2B]],6)),"")</f>
        <v>5255</v>
      </c>
      <c r="BR284" s="6" t="str">
        <f>+IFERROR(VLOOKUP(BP284,Auxiliar!$A:$C,2,0),"")</f>
        <v>VALUE LITRO</v>
      </c>
      <c r="BS284" s="7" t="str">
        <f>+IFERROR(VLOOKUP(BP284,Auxiliar!$A:$C,3,0),"")</f>
        <v>1b 12%</v>
      </c>
      <c r="CA284" s="1">
        <v>3312</v>
      </c>
      <c r="CB284" s="1" t="s">
        <v>35</v>
      </c>
      <c r="CC284" s="6">
        <f>+IFERROR(VALUE(RIGHT(Tabla14[[#This Row],[B2B]],6)),"")</f>
        <v>3312</v>
      </c>
      <c r="CD284" s="6" t="str">
        <f>+IFERROR(VLOOKUP(CB284,Auxiliar!$A:$C,2,0),"")</f>
        <v>Corona 710cc</v>
      </c>
      <c r="CE284" s="7" t="str">
        <f>+IFERROR(VLOOKUP(CB284,Auxiliar!$A:$C,3,0),"")</f>
        <v>1b 10% | 85b 0%</v>
      </c>
      <c r="CG284" s="1"/>
      <c r="CH284" s="1"/>
      <c r="CI284" s="6" t="str">
        <f>+IFERROR(VALUE(RIGHT(Tabla15[[#This Row],[B2B]],6)),"")</f>
        <v/>
      </c>
      <c r="CJ284" s="6" t="str">
        <f>+IFERROR(VLOOKUP(CH284,Auxiliar!$A:$C,2,0),"")</f>
        <v/>
      </c>
      <c r="CK284" s="7" t="str">
        <f>+IFERROR(VLOOKUP(CH284,Auxiliar!$A:$C,3,0),"")</f>
        <v/>
      </c>
      <c r="CM284" s="1">
        <v>3240</v>
      </c>
      <c r="CN284" s="1" t="s">
        <v>20</v>
      </c>
      <c r="CO284" s="6">
        <v>3240</v>
      </c>
      <c r="CP284" s="6" t="s">
        <v>20</v>
      </c>
      <c r="CQ284" s="7" t="s">
        <v>21</v>
      </c>
      <c r="CS284" s="1"/>
      <c r="CT284" s="1"/>
      <c r="CU284" s="6" t="str">
        <f>+IFERROR(VALUE(RIGHT(Tabla17[[#This Row],[B2B]],6)),"")</f>
        <v/>
      </c>
      <c r="CV284" s="6" t="str">
        <f>+IFERROR(VLOOKUP(CT284,Auxiliar!$A:$C,2,0),"")</f>
        <v/>
      </c>
      <c r="CW284" s="7" t="str">
        <f>+IFERROR(VLOOKUP(CT284,Auxiliar!$A:$C,3,0),"")</f>
        <v/>
      </c>
      <c r="CY284" s="1">
        <v>3240</v>
      </c>
      <c r="CZ284" s="1" t="s">
        <v>16</v>
      </c>
      <c r="DA284" s="6">
        <f>+IFERROR(VALUE(RIGHT(Tabla18[[#This Row],[B2B]],6)),"")</f>
        <v>3240</v>
      </c>
      <c r="DB284" s="6" t="str">
        <f>+IFERROR(VLOOKUP(CZ284,Auxiliar!$A:$C,2,0),"")</f>
        <v>PREMIUM</v>
      </c>
      <c r="DC284" s="7" t="str">
        <f>+IFERROR(VLOOKUP(CZ284,Auxiliar!$A:$C,3,0),"")</f>
        <v>0b 0% | 2b 2% | 5b 3,5% | 10b 5%</v>
      </c>
      <c r="DE284" s="1">
        <v>3240</v>
      </c>
      <c r="DF284" s="1" t="s">
        <v>19</v>
      </c>
      <c r="DG284" s="6">
        <f>+IFERROR(VALUE(RIGHT(Tabla19[[#This Row],[B2B]],6)),"")</f>
        <v>3240</v>
      </c>
      <c r="DH284" s="6" t="str">
        <f>+IFERROR(VLOOKUP(DF284,Auxiliar!$A:$C,2,0),"")</f>
        <v>MICHELOB</v>
      </c>
      <c r="DI284" s="7" t="str">
        <f>+IFERROR(VLOOKUP(DF284,Auxiliar!$A:$C,3,0),"")</f>
        <v>1b 7% | 3b 22% | 8b 27%</v>
      </c>
      <c r="DK284" s="1"/>
      <c r="DL284" s="1"/>
      <c r="DM284" s="6" t="str">
        <f>+IFERROR(VALUE(RIGHT(Tabla20[[#This Row],[B2B]],6)),"")</f>
        <v/>
      </c>
      <c r="DN284" s="6" t="str">
        <f>+IFERROR(VLOOKUP(DL284,Auxiliar!$A:$C,2,0),"")</f>
        <v/>
      </c>
      <c r="DO284" s="7" t="str">
        <f>+IFERROR(VLOOKUP(DL284,Auxiliar!$A:$C,3,0),"")</f>
        <v/>
      </c>
      <c r="DQ284" s="1">
        <v>3242</v>
      </c>
      <c r="DR284" s="12" t="s">
        <v>24</v>
      </c>
      <c r="DS284" s="6">
        <f>+IFERROR(VALUE(RIGHT(Tabla21[[#This Row],[B2B]],6)),"")</f>
        <v>3242</v>
      </c>
      <c r="DT284" s="6" t="str">
        <f>+IFERROR(VLOOKUP(DR284,Auxiliar!$A:$C,2,0),"")</f>
        <v>CORONA PORRON</v>
      </c>
      <c r="DU284" s="7" t="str">
        <f>+IFERROR(VLOOKUP(DR284,Auxiliar!$A:$C,3,0),"")</f>
        <v>1b 5% | 20b 0%</v>
      </c>
      <c r="DW284" s="1">
        <v>5267</v>
      </c>
      <c r="DX284" s="12" t="s">
        <v>43</v>
      </c>
      <c r="DY284" s="6">
        <f>+IFERROR(VALUE(RIGHT(Tabla22[[#This Row],[B2B]],6)),"")</f>
        <v>5267</v>
      </c>
      <c r="DZ284" s="6" t="str">
        <f>+IFERROR(VLOOKUP(DX284,Auxiliar!$A:$C,2,0),"")</f>
        <v xml:space="preserve">VALUE LATA </v>
      </c>
      <c r="EA284" s="7" t="str">
        <f>+IFERROR(VLOOKUP(DX284,Auxiliar!$A:$C,3,0),"")</f>
        <v>1b 15% | 100b 18%</v>
      </c>
      <c r="EC284" s="1">
        <v>6217</v>
      </c>
      <c r="ED284" s="12" t="s">
        <v>47</v>
      </c>
      <c r="EE284" s="6">
        <f>+IFERROR(VALUE(RIGHT(Tabla23[[#This Row],[B2B]],6)),"")</f>
        <v>6217</v>
      </c>
      <c r="EF284" s="6" t="str">
        <f>+IFERROR(VLOOKUP(ED284,Auxiliar!$A:$C,2,0),"")</f>
        <v>VALUE LATON</v>
      </c>
      <c r="EG284" s="7" t="str">
        <f>+IFERROR(VLOOKUP(ED284,Auxiliar!$A:$C,3,0),"")</f>
        <v>1b 10% | 5b 15% | 192b 0%</v>
      </c>
      <c r="EI284" s="1"/>
      <c r="EJ284" s="12"/>
      <c r="EK284" s="6" t="str">
        <f>+IFERROR(VALUE(RIGHT(Tabla24[[#This Row],[B2B]],6)),"")</f>
        <v/>
      </c>
      <c r="EL284" s="6" t="str">
        <f>+IFERROR(VLOOKUP(EJ284,Auxiliar!$A:$C,2,0),"")</f>
        <v/>
      </c>
      <c r="EM284" s="7" t="str">
        <f>+IFERROR(VLOOKUP(EJ284,Auxiliar!$A:$C,3,0),"")</f>
        <v/>
      </c>
      <c r="EO284" s="1"/>
      <c r="EP284" s="12"/>
      <c r="EQ284" s="6" t="str">
        <f>+IFERROR(VALUE(RIGHT(Tabla25[[#This Row],[B2B]],6)),"")</f>
        <v/>
      </c>
      <c r="ER284" s="6" t="str">
        <f>+IFERROR(VLOOKUP(EP284,Auxiliar!$A:$C,2,0),"")</f>
        <v/>
      </c>
      <c r="ES284" s="7" t="str">
        <f>+IFERROR(VLOOKUP(EP284,Auxiliar!$A:$C,3,0),"")</f>
        <v/>
      </c>
      <c r="EU284" s="1"/>
      <c r="EV284" s="12"/>
      <c r="EW284" s="6" t="str">
        <f>+IFERROR(VALUE(RIGHT(Tabla26[[#This Row],[B2B]],6)),"")</f>
        <v/>
      </c>
      <c r="EX284" s="6" t="str">
        <f>+IFERROR(VLOOKUP(EV284,Auxiliar!$A:$C,2,0),"")</f>
        <v/>
      </c>
      <c r="EY284" s="7" t="str">
        <f>+IFERROR(VLOOKUP(EV284,Auxiliar!$A:$C,3,0),"")</f>
        <v/>
      </c>
      <c r="EZ284" s="1"/>
      <c r="FA284" s="12"/>
      <c r="FB284" s="6" t="str">
        <f>+IFERROR(VALUE(RIGHT(Tabla27[[#This Row],[B2B]],6)),"")</f>
        <v/>
      </c>
      <c r="FC284" s="6" t="str">
        <f>+IFERROR(VLOOKUP(FA284,Auxiliar!$A:$C,2,0),"")</f>
        <v/>
      </c>
      <c r="FD284" s="7" t="str">
        <f>+IFERROR(VLOOKUP(FA284,Auxiliar!$A:$C,3,0),"")</f>
        <v/>
      </c>
      <c r="FE284" s="1"/>
      <c r="FF284" s="12"/>
      <c r="FG284" s="6" t="str">
        <f>+IFERROR(VALUE(RIGHT(Tabla28[[#This Row],[B2B]],6)),"")</f>
        <v/>
      </c>
      <c r="FH284" s="6" t="str">
        <f>+IFERROR(VLOOKUP(FF284,Auxiliar!$A:$C,2,0),"")</f>
        <v/>
      </c>
      <c r="FI284" s="7" t="str">
        <f>+IFERROR(VLOOKUP(FF284,Auxiliar!$A:$C,3,0),"")</f>
        <v/>
      </c>
      <c r="FJ284" s="1"/>
      <c r="FK284" s="12"/>
      <c r="FL284" s="6" t="str">
        <f>+IFERROR(VALUE(RIGHT(Tabla29[[#This Row],[B2B]],6)),"")</f>
        <v/>
      </c>
      <c r="FM284" s="6" t="str">
        <f>+IFERROR(VLOOKUP(FK284,Auxiliar!$A:$C,2,0),"")</f>
        <v/>
      </c>
      <c r="FN284" s="7" t="str">
        <f>+IFERROR(VLOOKUP(FK284,Auxiliar!$A:$C,3,0),"")</f>
        <v/>
      </c>
      <c r="FO284" s="1"/>
      <c r="FP284" s="12"/>
      <c r="FQ284" s="6" t="str">
        <f>+IFERROR(VALUE(RIGHT(Tabla30[[#This Row],[B2B]],6)),"")</f>
        <v/>
      </c>
      <c r="FR284" s="6" t="str">
        <f>+IFERROR(VLOOKUP(FP284,Auxiliar!$A:$C,2,0),"")</f>
        <v/>
      </c>
      <c r="FS284" s="7"/>
      <c r="FT284" s="1"/>
      <c r="FU284" s="12"/>
      <c r="FV284" s="6" t="str">
        <f>+IFERROR(VALUE(RIGHT(Tabla31[[#This Row],[B2B]],6)),"")</f>
        <v/>
      </c>
      <c r="FW284" s="6" t="str">
        <f>+IFERROR(VLOOKUP(FU284,Auxiliar!$A:$C,2,0),"")</f>
        <v/>
      </c>
      <c r="FX284" s="7" t="str">
        <f>+IFERROR(VLOOKUP(FU284,Auxiliar!$A:$C,3,0),"")</f>
        <v/>
      </c>
      <c r="FY284" s="1"/>
      <c r="FZ284" s="12"/>
      <c r="GA284" s="6" t="str">
        <f>+IFERROR(VALUE(RIGHT(Tabla32[[#This Row],[B2B]],6)),"")</f>
        <v/>
      </c>
      <c r="GB284" s="6" t="str">
        <f>+IFERROR(VLOOKUP(FZ284,Auxiliar!$A:$C,2,0),"")</f>
        <v/>
      </c>
      <c r="GC284" s="7" t="str">
        <f>+IFERROR(VLOOKUP(FZ284,Auxiliar!$A:$C,3,0),"")</f>
        <v/>
      </c>
      <c r="GD284" s="1"/>
      <c r="GE284" s="12"/>
      <c r="GF284" s="6" t="str">
        <f>+IFERROR(VALUE(RIGHT(Tabla33[[#This Row],[B2B]],6)),"")</f>
        <v/>
      </c>
      <c r="GG284" s="6" t="str">
        <f>+IFERROR(VLOOKUP(GE284,Auxiliar!$A:$C,2,0),"")</f>
        <v/>
      </c>
      <c r="GH284" s="7" t="str">
        <f>+IFERROR(VLOOKUP(GE284,Auxiliar!$A:$C,3,0),"")</f>
        <v/>
      </c>
    </row>
    <row r="285" spans="1:190" x14ac:dyDescent="0.25">
      <c r="A285" s="1"/>
      <c r="B285" s="1"/>
      <c r="C285" t="str">
        <f>+IFERROR(VALUE(RIGHT(Tabla1[[#This Row],[B2B]],6)),"")</f>
        <v/>
      </c>
      <c r="D285" t="str">
        <f>+IFERROR(VLOOKUP(B285,Auxiliar!$A:$C,2,0),"")</f>
        <v/>
      </c>
      <c r="E285" s="5" t="str">
        <f>+IFERROR(VLOOKUP(B285,Auxiliar!$A:$C,3,0),"")</f>
        <v/>
      </c>
      <c r="S285" s="1">
        <v>3978</v>
      </c>
      <c r="T285" s="1" t="s">
        <v>9</v>
      </c>
      <c r="U285" s="6">
        <f>+IFERROR(VALUE(RIGHT(Tabla4[[#This Row],[B2B]],6)),"")</f>
        <v>3978</v>
      </c>
      <c r="V285" s="6" t="str">
        <f>+IFERROR(VLOOKUP(T285,Auxiliar!$A:$C,2,0),"")</f>
        <v>CORE</v>
      </c>
      <c r="W285" s="7" t="str">
        <f>+IFERROR(VLOOKUP(T285,Auxiliar!$A:$C,3,0),"")</f>
        <v>0b 1% | 2b 5% | 4b 6%</v>
      </c>
      <c r="Y285" s="1">
        <v>11905</v>
      </c>
      <c r="Z285" s="1" t="s">
        <v>10</v>
      </c>
      <c r="AA285" s="6">
        <f>+IFERROR(VALUE(RIGHT(Tabla5[[#This Row],[B2B]],6)),"")</f>
        <v>11905</v>
      </c>
      <c r="AB285" s="6" t="str">
        <f>+IFERROR(VLOOKUP(Z285,Auxiliar!$A:$C,2,0),"")</f>
        <v>CORE</v>
      </c>
      <c r="AC285" s="7" t="str">
        <f>+IFERROR(VLOOKUP(Z285,Auxiliar!$A:$C,3,0),"")</f>
        <v>0b 1% | 3b 4% | 5b 6%</v>
      </c>
      <c r="AK285" s="1">
        <v>3748</v>
      </c>
      <c r="AL285" s="1" t="s">
        <v>30</v>
      </c>
      <c r="AM285" s="6">
        <f>+IFERROR(VALUE(RIGHT(Tabla7[[#This Row],[B2B]],6)),"")</f>
        <v>3748</v>
      </c>
      <c r="AN285" s="6" t="str">
        <f>+IFERROR(VLOOKUP(AL285,Auxiliar!$A:$C,2,0),"")</f>
        <v>LATONES</v>
      </c>
      <c r="AO285" s="7" t="str">
        <f>+IFERROR(VLOOKUP(AL285,Auxiliar!$A:$C,3,0),"")</f>
        <v>1b 4% | 5b 7% | 97b 0%</v>
      </c>
      <c r="AQ285" s="1">
        <v>11309</v>
      </c>
      <c r="AR285" s="1" t="s">
        <v>31</v>
      </c>
      <c r="AS285" s="6">
        <f>+IFERROR(VALUE(RIGHT(Tabla8[[#This Row],[B2B]],6)),"")</f>
        <v>11309</v>
      </c>
      <c r="AT285" s="6" t="str">
        <f>+IFERROR(VLOOKUP(AR285,Auxiliar!$A:$C,2,0),"")</f>
        <v>LATONES</v>
      </c>
      <c r="AU285" s="7" t="str">
        <f>+IFERROR(VLOOKUP(AR285,Auxiliar!$A:$C,3,0),"")</f>
        <v>2b 3% | 4b 5% | 5b 8% | 193 0%</v>
      </c>
      <c r="AW285" s="1"/>
      <c r="AX285" s="1" t="s">
        <v>32</v>
      </c>
      <c r="AY285" s="6" t="str">
        <f>+IFERROR(VALUE(RIGHT(Tabla9[[#This Row],[B2B]],6)),"")</f>
        <v/>
      </c>
      <c r="AZ285" s="6" t="str">
        <f>+IFERROR(VLOOKUP(AX285,Auxiliar!$A:$C,2,0),"")</f>
        <v>LATONES</v>
      </c>
      <c r="BA285" s="7" t="str">
        <f>+IFERROR(VLOOKUP(AX285,Auxiliar!$A:$C,3,0),"")</f>
        <v>2b 3% | 4b 4% | 6b 5% | 10b 8%  | 385b 0%</v>
      </c>
      <c r="BC285" s="1"/>
      <c r="BD285" s="1" t="s">
        <v>33</v>
      </c>
      <c r="BE285" s="6" t="str">
        <f>+IFERROR(VALUE(RIGHT(Tabla10[[#This Row],[B2B]],6)),"")</f>
        <v/>
      </c>
      <c r="BF285" s="6" t="str">
        <f>+IFERROR(VLOOKUP(BD285,Auxiliar!$A:$C,2,0),"")</f>
        <v>LATONES</v>
      </c>
      <c r="BG285" s="7" t="str">
        <f>+IFERROR(VLOOKUP(BD285,Auxiliar!$A:$C,3,0),"")</f>
        <v>6b 4% | 12b 5% | 15b 8% | 385b 0%</v>
      </c>
      <c r="BI285" s="1"/>
      <c r="BJ285" s="1"/>
      <c r="BK285" s="6" t="str">
        <f>+IFERROR(VALUE(RIGHT(Tabla11[[#This Row],[B2B]],6)),"")</f>
        <v/>
      </c>
      <c r="BL285" s="6" t="str">
        <f>+IFERROR(VLOOKUP(BJ285,Auxiliar!$A:$C,2,0),"")</f>
        <v/>
      </c>
      <c r="BM285" s="7" t="str">
        <f>+IFERROR(VLOOKUP(BJ285,Auxiliar!$A:$C,3,0),"")</f>
        <v/>
      </c>
      <c r="BO285" s="1">
        <v>5257</v>
      </c>
      <c r="BP285" s="1" t="s">
        <v>39</v>
      </c>
      <c r="BQ285" s="6">
        <f>+IFERROR(VALUE(RIGHT(Tabla12[[#This Row],[B2B]],6)),"")</f>
        <v>5257</v>
      </c>
      <c r="BR285" s="6" t="str">
        <f>+IFERROR(VLOOKUP(BP285,Auxiliar!$A:$C,2,0),"")</f>
        <v>VALUE LITRO</v>
      </c>
      <c r="BS285" s="7" t="str">
        <f>+IFERROR(VLOOKUP(BP285,Auxiliar!$A:$C,3,0),"")</f>
        <v>1b 12%</v>
      </c>
      <c r="CA285" s="1">
        <v>3314</v>
      </c>
      <c r="CB285" s="1" t="s">
        <v>35</v>
      </c>
      <c r="CC285" s="6">
        <f>+IFERROR(VALUE(RIGHT(Tabla14[[#This Row],[B2B]],6)),"")</f>
        <v>3314</v>
      </c>
      <c r="CD285" s="6" t="str">
        <f>+IFERROR(VLOOKUP(CB285,Auxiliar!$A:$C,2,0),"")</f>
        <v>Corona 710cc</v>
      </c>
      <c r="CE285" s="7" t="str">
        <f>+IFERROR(VLOOKUP(CB285,Auxiliar!$A:$C,3,0),"")</f>
        <v>1b 10% | 85b 0%</v>
      </c>
      <c r="CG285" s="1"/>
      <c r="CH285" s="1"/>
      <c r="CI285" s="6" t="str">
        <f>+IFERROR(VALUE(RIGHT(Tabla15[[#This Row],[B2B]],6)),"")</f>
        <v/>
      </c>
      <c r="CJ285" s="6" t="str">
        <f>+IFERROR(VLOOKUP(CH285,Auxiliar!$A:$C,2,0),"")</f>
        <v/>
      </c>
      <c r="CK285" s="7" t="str">
        <f>+IFERROR(VLOOKUP(CH285,Auxiliar!$A:$C,3,0),"")</f>
        <v/>
      </c>
      <c r="CM285" s="1">
        <v>3242</v>
      </c>
      <c r="CN285" s="1" t="s">
        <v>20</v>
      </c>
      <c r="CO285" s="6">
        <v>3242</v>
      </c>
      <c r="CP285" s="6" t="s">
        <v>20</v>
      </c>
      <c r="CQ285" s="7" t="s">
        <v>21</v>
      </c>
      <c r="CS285" s="1"/>
      <c r="CT285" s="1"/>
      <c r="CU285" s="6" t="str">
        <f>+IFERROR(VALUE(RIGHT(Tabla17[[#This Row],[B2B]],6)),"")</f>
        <v/>
      </c>
      <c r="CV285" s="6" t="str">
        <f>+IFERROR(VLOOKUP(CT285,Auxiliar!$A:$C,2,0),"")</f>
        <v/>
      </c>
      <c r="CW285" s="7" t="str">
        <f>+IFERROR(VLOOKUP(CT285,Auxiliar!$A:$C,3,0),"")</f>
        <v/>
      </c>
      <c r="CY285" s="1">
        <v>3242</v>
      </c>
      <c r="CZ285" s="1" t="s">
        <v>16</v>
      </c>
      <c r="DA285" s="6">
        <f>+IFERROR(VALUE(RIGHT(Tabla18[[#This Row],[B2B]],6)),"")</f>
        <v>3242</v>
      </c>
      <c r="DB285" s="6" t="str">
        <f>+IFERROR(VLOOKUP(CZ285,Auxiliar!$A:$C,2,0),"")</f>
        <v>PREMIUM</v>
      </c>
      <c r="DC285" s="7" t="str">
        <f>+IFERROR(VLOOKUP(CZ285,Auxiliar!$A:$C,3,0),"")</f>
        <v>0b 0% | 2b 2% | 5b 3,5% | 10b 5%</v>
      </c>
      <c r="DE285" s="1">
        <v>3242</v>
      </c>
      <c r="DF285" s="1" t="s">
        <v>19</v>
      </c>
      <c r="DG285" s="6">
        <f>+IFERROR(VALUE(RIGHT(Tabla19[[#This Row],[B2B]],6)),"")</f>
        <v>3242</v>
      </c>
      <c r="DH285" s="6" t="str">
        <f>+IFERROR(VLOOKUP(DF285,Auxiliar!$A:$C,2,0),"")</f>
        <v>MICHELOB</v>
      </c>
      <c r="DI285" s="7" t="str">
        <f>+IFERROR(VLOOKUP(DF285,Auxiliar!$A:$C,3,0),"")</f>
        <v>1b 7% | 3b 22% | 8b 27%</v>
      </c>
      <c r="DK285" s="1"/>
      <c r="DL285" s="1"/>
      <c r="DM285" s="6" t="str">
        <f>+IFERROR(VALUE(RIGHT(Tabla20[[#This Row],[B2B]],6)),"")</f>
        <v/>
      </c>
      <c r="DN285" s="6" t="str">
        <f>+IFERROR(VLOOKUP(DL285,Auxiliar!$A:$C,2,0),"")</f>
        <v/>
      </c>
      <c r="DO285" s="7" t="str">
        <f>+IFERROR(VLOOKUP(DL285,Auxiliar!$A:$C,3,0),"")</f>
        <v/>
      </c>
      <c r="DQ285" s="1">
        <v>3252</v>
      </c>
      <c r="DR285" s="12" t="s">
        <v>24</v>
      </c>
      <c r="DS285" s="6">
        <f>+IFERROR(VALUE(RIGHT(Tabla21[[#This Row],[B2B]],6)),"")</f>
        <v>3252</v>
      </c>
      <c r="DT285" s="6" t="str">
        <f>+IFERROR(VLOOKUP(DR285,Auxiliar!$A:$C,2,0),"")</f>
        <v>CORONA PORRON</v>
      </c>
      <c r="DU285" s="7" t="str">
        <f>+IFERROR(VLOOKUP(DR285,Auxiliar!$A:$C,3,0),"")</f>
        <v>1b 5% | 20b 0%</v>
      </c>
      <c r="DW285" s="1">
        <v>5268</v>
      </c>
      <c r="DX285" s="12" t="s">
        <v>43</v>
      </c>
      <c r="DY285" s="6">
        <f>+IFERROR(VALUE(RIGHT(Tabla22[[#This Row],[B2B]],6)),"")</f>
        <v>5268</v>
      </c>
      <c r="DZ285" s="6" t="str">
        <f>+IFERROR(VLOOKUP(DX285,Auxiliar!$A:$C,2,0),"")</f>
        <v xml:space="preserve">VALUE LATA </v>
      </c>
      <c r="EA285" s="7" t="str">
        <f>+IFERROR(VLOOKUP(DX285,Auxiliar!$A:$C,3,0),"")</f>
        <v>1b 15% | 100b 18%</v>
      </c>
      <c r="EC285" s="1">
        <v>5255</v>
      </c>
      <c r="ED285" s="12" t="s">
        <v>47</v>
      </c>
      <c r="EE285" s="6">
        <f>+IFERROR(VALUE(RIGHT(Tabla23[[#This Row],[B2B]],6)),"")</f>
        <v>5255</v>
      </c>
      <c r="EF285" s="6" t="str">
        <f>+IFERROR(VLOOKUP(ED285,Auxiliar!$A:$C,2,0),"")</f>
        <v>VALUE LATON</v>
      </c>
      <c r="EG285" s="7" t="str">
        <f>+IFERROR(VLOOKUP(ED285,Auxiliar!$A:$C,3,0),"")</f>
        <v>1b 10% | 5b 15% | 192b 0%</v>
      </c>
      <c r="EI285" s="1"/>
      <c r="EJ285" s="12"/>
      <c r="EK285" s="6" t="str">
        <f>+IFERROR(VALUE(RIGHT(Tabla24[[#This Row],[B2B]],6)),"")</f>
        <v/>
      </c>
      <c r="EL285" s="6" t="str">
        <f>+IFERROR(VLOOKUP(EJ285,Auxiliar!$A:$C,2,0),"")</f>
        <v/>
      </c>
      <c r="EM285" s="7" t="str">
        <f>+IFERROR(VLOOKUP(EJ285,Auxiliar!$A:$C,3,0),"")</f>
        <v/>
      </c>
      <c r="EO285" s="1"/>
      <c r="EP285" s="12"/>
      <c r="EQ285" s="6" t="str">
        <f>+IFERROR(VALUE(RIGHT(Tabla25[[#This Row],[B2B]],6)),"")</f>
        <v/>
      </c>
      <c r="ER285" s="6" t="str">
        <f>+IFERROR(VLOOKUP(EP285,Auxiliar!$A:$C,2,0),"")</f>
        <v/>
      </c>
      <c r="ES285" s="7" t="str">
        <f>+IFERROR(VLOOKUP(EP285,Auxiliar!$A:$C,3,0),"")</f>
        <v/>
      </c>
      <c r="EU285" s="1"/>
      <c r="EV285" s="12"/>
      <c r="EW285" s="6" t="str">
        <f>+IFERROR(VALUE(RIGHT(Tabla26[[#This Row],[B2B]],6)),"")</f>
        <v/>
      </c>
      <c r="EX285" s="6" t="str">
        <f>+IFERROR(VLOOKUP(EV285,Auxiliar!$A:$C,2,0),"")</f>
        <v/>
      </c>
      <c r="EY285" s="7" t="str">
        <f>+IFERROR(VLOOKUP(EV285,Auxiliar!$A:$C,3,0),"")</f>
        <v/>
      </c>
      <c r="EZ285" s="1"/>
      <c r="FA285" s="12"/>
      <c r="FB285" s="6" t="str">
        <f>+IFERROR(VALUE(RIGHT(Tabla27[[#This Row],[B2B]],6)),"")</f>
        <v/>
      </c>
      <c r="FC285" s="6" t="str">
        <f>+IFERROR(VLOOKUP(FA285,Auxiliar!$A:$C,2,0),"")</f>
        <v/>
      </c>
      <c r="FD285" s="7" t="str">
        <f>+IFERROR(VLOOKUP(FA285,Auxiliar!$A:$C,3,0),"")</f>
        <v/>
      </c>
      <c r="FE285" s="1"/>
      <c r="FF285" s="12"/>
      <c r="FG285" s="6" t="str">
        <f>+IFERROR(VALUE(RIGHT(Tabla28[[#This Row],[B2B]],6)),"")</f>
        <v/>
      </c>
      <c r="FH285" s="6" t="str">
        <f>+IFERROR(VLOOKUP(FF285,Auxiliar!$A:$C,2,0),"")</f>
        <v/>
      </c>
      <c r="FI285" s="7" t="str">
        <f>+IFERROR(VLOOKUP(FF285,Auxiliar!$A:$C,3,0),"")</f>
        <v/>
      </c>
      <c r="FJ285" s="1"/>
      <c r="FK285" s="12"/>
      <c r="FL285" s="6" t="str">
        <f>+IFERROR(VALUE(RIGHT(Tabla29[[#This Row],[B2B]],6)),"")</f>
        <v/>
      </c>
      <c r="FM285" s="6" t="str">
        <f>+IFERROR(VLOOKUP(FK285,Auxiliar!$A:$C,2,0),"")</f>
        <v/>
      </c>
      <c r="FN285" s="7" t="str">
        <f>+IFERROR(VLOOKUP(FK285,Auxiliar!$A:$C,3,0),"")</f>
        <v/>
      </c>
      <c r="FO285" s="1"/>
      <c r="FP285" s="12"/>
      <c r="FQ285" s="6" t="str">
        <f>+IFERROR(VALUE(RIGHT(Tabla30[[#This Row],[B2B]],6)),"")</f>
        <v/>
      </c>
      <c r="FR285" s="6" t="str">
        <f>+IFERROR(VLOOKUP(FP285,Auxiliar!$A:$C,2,0),"")</f>
        <v/>
      </c>
      <c r="FS285" s="7"/>
      <c r="FT285" s="1"/>
      <c r="FU285" s="12"/>
      <c r="FV285" s="6" t="str">
        <f>+IFERROR(VALUE(RIGHT(Tabla31[[#This Row],[B2B]],6)),"")</f>
        <v/>
      </c>
      <c r="FW285" s="6" t="str">
        <f>+IFERROR(VLOOKUP(FU285,Auxiliar!$A:$C,2,0),"")</f>
        <v/>
      </c>
      <c r="FX285" s="7" t="str">
        <f>+IFERROR(VLOOKUP(FU285,Auxiliar!$A:$C,3,0),"")</f>
        <v/>
      </c>
      <c r="FY285" s="1"/>
      <c r="FZ285" s="12"/>
      <c r="GA285" s="6" t="str">
        <f>+IFERROR(VALUE(RIGHT(Tabla32[[#This Row],[B2B]],6)),"")</f>
        <v/>
      </c>
      <c r="GB285" s="6" t="str">
        <f>+IFERROR(VLOOKUP(FZ285,Auxiliar!$A:$C,2,0),"")</f>
        <v/>
      </c>
      <c r="GC285" s="7" t="str">
        <f>+IFERROR(VLOOKUP(FZ285,Auxiliar!$A:$C,3,0),"")</f>
        <v/>
      </c>
      <c r="GD285" s="1"/>
      <c r="GE285" s="12"/>
      <c r="GF285" s="6" t="str">
        <f>+IFERROR(VALUE(RIGHT(Tabla33[[#This Row],[B2B]],6)),"")</f>
        <v/>
      </c>
      <c r="GG285" s="6" t="str">
        <f>+IFERROR(VLOOKUP(GE285,Auxiliar!$A:$C,2,0),"")</f>
        <v/>
      </c>
      <c r="GH285" s="7" t="str">
        <f>+IFERROR(VLOOKUP(GE285,Auxiliar!$A:$C,3,0),"")</f>
        <v/>
      </c>
    </row>
    <row r="286" spans="1:190" x14ac:dyDescent="0.25">
      <c r="A286" s="1"/>
      <c r="B286" s="1"/>
      <c r="C286" t="str">
        <f>+IFERROR(VALUE(RIGHT(Tabla1[[#This Row],[B2B]],6)),"")</f>
        <v/>
      </c>
      <c r="D286" t="str">
        <f>+IFERROR(VLOOKUP(B286,Auxiliar!$A:$C,2,0),"")</f>
        <v/>
      </c>
      <c r="E286" s="5" t="str">
        <f>+IFERROR(VLOOKUP(B286,Auxiliar!$A:$C,3,0),"")</f>
        <v/>
      </c>
      <c r="S286" s="1">
        <v>3979</v>
      </c>
      <c r="T286" s="1" t="s">
        <v>9</v>
      </c>
      <c r="U286" s="6">
        <f>+IFERROR(VALUE(RIGHT(Tabla4[[#This Row],[B2B]],6)),"")</f>
        <v>3979</v>
      </c>
      <c r="V286" s="6" t="str">
        <f>+IFERROR(VLOOKUP(T286,Auxiliar!$A:$C,2,0),"")</f>
        <v>CORE</v>
      </c>
      <c r="W286" s="7" t="str">
        <f>+IFERROR(VLOOKUP(T286,Auxiliar!$A:$C,3,0),"")</f>
        <v>0b 1% | 2b 5% | 4b 6%</v>
      </c>
      <c r="Y286" s="1">
        <v>11911</v>
      </c>
      <c r="Z286" s="1" t="s">
        <v>10</v>
      </c>
      <c r="AA286" s="6">
        <f>+IFERROR(VALUE(RIGHT(Tabla5[[#This Row],[B2B]],6)),"")</f>
        <v>11911</v>
      </c>
      <c r="AB286" s="6" t="str">
        <f>+IFERROR(VLOOKUP(Z286,Auxiliar!$A:$C,2,0),"")</f>
        <v>CORE</v>
      </c>
      <c r="AC286" s="7" t="str">
        <f>+IFERROR(VLOOKUP(Z286,Auxiliar!$A:$C,3,0),"")</f>
        <v>0b 1% | 3b 4% | 5b 6%</v>
      </c>
      <c r="AK286" s="1">
        <v>3759</v>
      </c>
      <c r="AL286" s="1" t="s">
        <v>30</v>
      </c>
      <c r="AM286" s="6">
        <f>+IFERROR(VALUE(RIGHT(Tabla7[[#This Row],[B2B]],6)),"")</f>
        <v>3759</v>
      </c>
      <c r="AN286" s="6" t="str">
        <f>+IFERROR(VLOOKUP(AL286,Auxiliar!$A:$C,2,0),"")</f>
        <v>LATONES</v>
      </c>
      <c r="AO286" s="7" t="str">
        <f>+IFERROR(VLOOKUP(AL286,Auxiliar!$A:$C,3,0),"")</f>
        <v>1b 4% | 5b 7% | 97b 0%</v>
      </c>
      <c r="AQ286" s="1">
        <v>11393</v>
      </c>
      <c r="AR286" s="1" t="s">
        <v>31</v>
      </c>
      <c r="AS286" s="6">
        <f>+IFERROR(VALUE(RIGHT(Tabla8[[#This Row],[B2B]],6)),"")</f>
        <v>11393</v>
      </c>
      <c r="AT286" s="6" t="str">
        <f>+IFERROR(VLOOKUP(AR286,Auxiliar!$A:$C,2,0),"")</f>
        <v>LATONES</v>
      </c>
      <c r="AU286" s="7" t="str">
        <f>+IFERROR(VLOOKUP(AR286,Auxiliar!$A:$C,3,0),"")</f>
        <v>2b 3% | 4b 5% | 5b 8% | 193 0%</v>
      </c>
      <c r="AW286" s="1"/>
      <c r="AX286" s="1" t="s">
        <v>32</v>
      </c>
      <c r="AY286" s="6" t="str">
        <f>+IFERROR(VALUE(RIGHT(Tabla9[[#This Row],[B2B]],6)),"")</f>
        <v/>
      </c>
      <c r="AZ286" s="6" t="str">
        <f>+IFERROR(VLOOKUP(AX286,Auxiliar!$A:$C,2,0),"")</f>
        <v>LATONES</v>
      </c>
      <c r="BA286" s="7" t="str">
        <f>+IFERROR(VLOOKUP(AX286,Auxiliar!$A:$C,3,0),"")</f>
        <v>2b 3% | 4b 4% | 6b 5% | 10b 8%  | 385b 0%</v>
      </c>
      <c r="BC286" s="1"/>
      <c r="BD286" s="1" t="s">
        <v>33</v>
      </c>
      <c r="BE286" s="6" t="str">
        <f>+IFERROR(VALUE(RIGHT(Tabla10[[#This Row],[B2B]],6)),"")</f>
        <v/>
      </c>
      <c r="BF286" s="6" t="str">
        <f>+IFERROR(VLOOKUP(BD286,Auxiliar!$A:$C,2,0),"")</f>
        <v>LATONES</v>
      </c>
      <c r="BG286" s="7" t="str">
        <f>+IFERROR(VLOOKUP(BD286,Auxiliar!$A:$C,3,0),"")</f>
        <v>6b 4% | 12b 5% | 15b 8% | 385b 0%</v>
      </c>
      <c r="BI286" s="1"/>
      <c r="BJ286" s="1"/>
      <c r="BK286" s="6" t="str">
        <f>+IFERROR(VALUE(RIGHT(Tabla11[[#This Row],[B2B]],6)),"")</f>
        <v/>
      </c>
      <c r="BL286" s="6" t="str">
        <f>+IFERROR(VLOOKUP(BJ286,Auxiliar!$A:$C,2,0),"")</f>
        <v/>
      </c>
      <c r="BM286" s="7" t="str">
        <f>+IFERROR(VLOOKUP(BJ286,Auxiliar!$A:$C,3,0),"")</f>
        <v/>
      </c>
      <c r="BO286" s="1">
        <v>5267</v>
      </c>
      <c r="BP286" s="1" t="s">
        <v>39</v>
      </c>
      <c r="BQ286" s="6">
        <f>+IFERROR(VALUE(RIGHT(Tabla12[[#This Row],[B2B]],6)),"")</f>
        <v>5267</v>
      </c>
      <c r="BR286" s="6" t="str">
        <f>+IFERROR(VLOOKUP(BP286,Auxiliar!$A:$C,2,0),"")</f>
        <v>VALUE LITRO</v>
      </c>
      <c r="BS286" s="7" t="str">
        <f>+IFERROR(VLOOKUP(BP286,Auxiliar!$A:$C,3,0),"")</f>
        <v>1b 12%</v>
      </c>
      <c r="CA286" s="1">
        <v>3322</v>
      </c>
      <c r="CB286" s="1" t="s">
        <v>35</v>
      </c>
      <c r="CC286" s="6">
        <f>+IFERROR(VALUE(RIGHT(Tabla14[[#This Row],[B2B]],6)),"")</f>
        <v>3322</v>
      </c>
      <c r="CD286" s="6" t="str">
        <f>+IFERROR(VLOOKUP(CB286,Auxiliar!$A:$C,2,0),"")</f>
        <v>Corona 710cc</v>
      </c>
      <c r="CE286" s="7" t="str">
        <f>+IFERROR(VLOOKUP(CB286,Auxiliar!$A:$C,3,0),"")</f>
        <v>1b 10% | 85b 0%</v>
      </c>
      <c r="CG286" s="1"/>
      <c r="CH286" s="1"/>
      <c r="CI286" s="6" t="str">
        <f>+IFERROR(VALUE(RIGHT(Tabla15[[#This Row],[B2B]],6)),"")</f>
        <v/>
      </c>
      <c r="CJ286" s="6" t="str">
        <f>+IFERROR(VLOOKUP(CH286,Auxiliar!$A:$C,2,0),"")</f>
        <v/>
      </c>
      <c r="CK286" s="7" t="str">
        <f>+IFERROR(VLOOKUP(CH286,Auxiliar!$A:$C,3,0),"")</f>
        <v/>
      </c>
      <c r="CM286" s="1">
        <v>3252</v>
      </c>
      <c r="CN286" s="1" t="s">
        <v>20</v>
      </c>
      <c r="CO286" s="6">
        <v>3252</v>
      </c>
      <c r="CP286" s="6" t="s">
        <v>20</v>
      </c>
      <c r="CQ286" s="7" t="s">
        <v>21</v>
      </c>
      <c r="CS286" s="1"/>
      <c r="CT286" s="1"/>
      <c r="CU286" s="6" t="str">
        <f>+IFERROR(VALUE(RIGHT(Tabla17[[#This Row],[B2B]],6)),"")</f>
        <v/>
      </c>
      <c r="CV286" s="6" t="str">
        <f>+IFERROR(VLOOKUP(CT286,Auxiliar!$A:$C,2,0),"")</f>
        <v/>
      </c>
      <c r="CW286" s="7" t="str">
        <f>+IFERROR(VLOOKUP(CT286,Auxiliar!$A:$C,3,0),"")</f>
        <v/>
      </c>
      <c r="CY286" s="1">
        <v>3252</v>
      </c>
      <c r="CZ286" s="1" t="s">
        <v>16</v>
      </c>
      <c r="DA286" s="6">
        <f>+IFERROR(VALUE(RIGHT(Tabla18[[#This Row],[B2B]],6)),"")</f>
        <v>3252</v>
      </c>
      <c r="DB286" s="6" t="str">
        <f>+IFERROR(VLOOKUP(CZ286,Auxiliar!$A:$C,2,0),"")</f>
        <v>PREMIUM</v>
      </c>
      <c r="DC286" s="7" t="str">
        <f>+IFERROR(VLOOKUP(CZ286,Auxiliar!$A:$C,3,0),"")</f>
        <v>0b 0% | 2b 2% | 5b 3,5% | 10b 5%</v>
      </c>
      <c r="DE286" s="1">
        <v>3252</v>
      </c>
      <c r="DF286" s="1" t="s">
        <v>19</v>
      </c>
      <c r="DG286" s="6">
        <f>+IFERROR(VALUE(RIGHT(Tabla19[[#This Row],[B2B]],6)),"")</f>
        <v>3252</v>
      </c>
      <c r="DH286" s="6" t="str">
        <f>+IFERROR(VLOOKUP(DF286,Auxiliar!$A:$C,2,0),"")</f>
        <v>MICHELOB</v>
      </c>
      <c r="DI286" s="7" t="str">
        <f>+IFERROR(VLOOKUP(DF286,Auxiliar!$A:$C,3,0),"")</f>
        <v>1b 7% | 3b 22% | 8b 27%</v>
      </c>
      <c r="DK286" s="1"/>
      <c r="DL286" s="1"/>
      <c r="DM286" s="6" t="str">
        <f>+IFERROR(VALUE(RIGHT(Tabla20[[#This Row],[B2B]],6)),"")</f>
        <v/>
      </c>
      <c r="DN286" s="6" t="str">
        <f>+IFERROR(VLOOKUP(DL286,Auxiliar!$A:$C,2,0),"")</f>
        <v/>
      </c>
      <c r="DO286" s="7" t="str">
        <f>+IFERROR(VLOOKUP(DL286,Auxiliar!$A:$C,3,0),"")</f>
        <v/>
      </c>
      <c r="DQ286" s="1">
        <v>3261</v>
      </c>
      <c r="DR286" s="12" t="s">
        <v>24</v>
      </c>
      <c r="DS286" s="6">
        <f>+IFERROR(VALUE(RIGHT(Tabla21[[#This Row],[B2B]],6)),"")</f>
        <v>3261</v>
      </c>
      <c r="DT286" s="6" t="str">
        <f>+IFERROR(VLOOKUP(DR286,Auxiliar!$A:$C,2,0),"")</f>
        <v>CORONA PORRON</v>
      </c>
      <c r="DU286" s="7" t="str">
        <f>+IFERROR(VLOOKUP(DR286,Auxiliar!$A:$C,3,0),"")</f>
        <v>1b 5% | 20b 0%</v>
      </c>
      <c r="DW286" s="1">
        <v>6227</v>
      </c>
      <c r="DX286" s="12" t="s">
        <v>43</v>
      </c>
      <c r="DY286" s="6">
        <f>+IFERROR(VALUE(RIGHT(Tabla22[[#This Row],[B2B]],6)),"")</f>
        <v>6227</v>
      </c>
      <c r="DZ286" s="6" t="str">
        <f>+IFERROR(VLOOKUP(DX286,Auxiliar!$A:$C,2,0),"")</f>
        <v xml:space="preserve">VALUE LATA </v>
      </c>
      <c r="EA286" s="7" t="str">
        <f>+IFERROR(VLOOKUP(DX286,Auxiliar!$A:$C,3,0),"")</f>
        <v>1b 15% | 100b 18%</v>
      </c>
      <c r="EC286" s="1">
        <v>5257</v>
      </c>
      <c r="ED286" s="12" t="s">
        <v>47</v>
      </c>
      <c r="EE286" s="6">
        <f>+IFERROR(VALUE(RIGHT(Tabla23[[#This Row],[B2B]],6)),"")</f>
        <v>5257</v>
      </c>
      <c r="EF286" s="6" t="str">
        <f>+IFERROR(VLOOKUP(ED286,Auxiliar!$A:$C,2,0),"")</f>
        <v>VALUE LATON</v>
      </c>
      <c r="EG286" s="7" t="str">
        <f>+IFERROR(VLOOKUP(ED286,Auxiliar!$A:$C,3,0),"")</f>
        <v>1b 10% | 5b 15% | 192b 0%</v>
      </c>
      <c r="EI286" s="1"/>
      <c r="EJ286" s="12"/>
      <c r="EK286" s="6" t="str">
        <f>+IFERROR(VALUE(RIGHT(Tabla24[[#This Row],[B2B]],6)),"")</f>
        <v/>
      </c>
      <c r="EL286" s="6" t="str">
        <f>+IFERROR(VLOOKUP(EJ286,Auxiliar!$A:$C,2,0),"")</f>
        <v/>
      </c>
      <c r="EM286" s="7" t="str">
        <f>+IFERROR(VLOOKUP(EJ286,Auxiliar!$A:$C,3,0),"")</f>
        <v/>
      </c>
      <c r="EO286" s="1"/>
      <c r="EP286" s="12"/>
      <c r="EQ286" s="6" t="str">
        <f>+IFERROR(VALUE(RIGHT(Tabla25[[#This Row],[B2B]],6)),"")</f>
        <v/>
      </c>
      <c r="ER286" s="6" t="str">
        <f>+IFERROR(VLOOKUP(EP286,Auxiliar!$A:$C,2,0),"")</f>
        <v/>
      </c>
      <c r="ES286" s="7" t="str">
        <f>+IFERROR(VLOOKUP(EP286,Auxiliar!$A:$C,3,0),"")</f>
        <v/>
      </c>
      <c r="EU286" s="1"/>
      <c r="EV286" s="12"/>
      <c r="EW286" s="6" t="str">
        <f>+IFERROR(VALUE(RIGHT(Tabla26[[#This Row],[B2B]],6)),"")</f>
        <v/>
      </c>
      <c r="EX286" s="6" t="str">
        <f>+IFERROR(VLOOKUP(EV286,Auxiliar!$A:$C,2,0),"")</f>
        <v/>
      </c>
      <c r="EY286" s="7" t="str">
        <f>+IFERROR(VLOOKUP(EV286,Auxiliar!$A:$C,3,0),"")</f>
        <v/>
      </c>
      <c r="EZ286" s="1"/>
      <c r="FA286" s="12"/>
      <c r="FB286" s="6" t="str">
        <f>+IFERROR(VALUE(RIGHT(Tabla27[[#This Row],[B2B]],6)),"")</f>
        <v/>
      </c>
      <c r="FC286" s="6" t="str">
        <f>+IFERROR(VLOOKUP(FA286,Auxiliar!$A:$C,2,0),"")</f>
        <v/>
      </c>
      <c r="FD286" s="7" t="str">
        <f>+IFERROR(VLOOKUP(FA286,Auxiliar!$A:$C,3,0),"")</f>
        <v/>
      </c>
      <c r="FE286" s="1"/>
      <c r="FF286" s="12"/>
      <c r="FG286" s="6" t="str">
        <f>+IFERROR(VALUE(RIGHT(Tabla28[[#This Row],[B2B]],6)),"")</f>
        <v/>
      </c>
      <c r="FH286" s="6" t="str">
        <f>+IFERROR(VLOOKUP(FF286,Auxiliar!$A:$C,2,0),"")</f>
        <v/>
      </c>
      <c r="FI286" s="7" t="str">
        <f>+IFERROR(VLOOKUP(FF286,Auxiliar!$A:$C,3,0),"")</f>
        <v/>
      </c>
      <c r="FJ286" s="1"/>
      <c r="FK286" s="12"/>
      <c r="FL286" s="6" t="str">
        <f>+IFERROR(VALUE(RIGHT(Tabla29[[#This Row],[B2B]],6)),"")</f>
        <v/>
      </c>
      <c r="FM286" s="6" t="str">
        <f>+IFERROR(VLOOKUP(FK286,Auxiliar!$A:$C,2,0),"")</f>
        <v/>
      </c>
      <c r="FN286" s="7" t="str">
        <f>+IFERROR(VLOOKUP(FK286,Auxiliar!$A:$C,3,0),"")</f>
        <v/>
      </c>
      <c r="FO286" s="1"/>
      <c r="FP286" s="12"/>
      <c r="FQ286" s="6" t="str">
        <f>+IFERROR(VALUE(RIGHT(Tabla30[[#This Row],[B2B]],6)),"")</f>
        <v/>
      </c>
      <c r="FR286" s="6" t="str">
        <f>+IFERROR(VLOOKUP(FP286,Auxiliar!$A:$C,2,0),"")</f>
        <v/>
      </c>
      <c r="FS286" s="7"/>
      <c r="FT286" s="1"/>
      <c r="FU286" s="12"/>
      <c r="FV286" s="6" t="str">
        <f>+IFERROR(VALUE(RIGHT(Tabla31[[#This Row],[B2B]],6)),"")</f>
        <v/>
      </c>
      <c r="FW286" s="6" t="str">
        <f>+IFERROR(VLOOKUP(FU286,Auxiliar!$A:$C,2,0),"")</f>
        <v/>
      </c>
      <c r="FX286" s="7" t="str">
        <f>+IFERROR(VLOOKUP(FU286,Auxiliar!$A:$C,3,0),"")</f>
        <v/>
      </c>
      <c r="FY286" s="1"/>
      <c r="FZ286" s="12"/>
      <c r="GA286" s="6" t="str">
        <f>+IFERROR(VALUE(RIGHT(Tabla32[[#This Row],[B2B]],6)),"")</f>
        <v/>
      </c>
      <c r="GB286" s="6" t="str">
        <f>+IFERROR(VLOOKUP(FZ286,Auxiliar!$A:$C,2,0),"")</f>
        <v/>
      </c>
      <c r="GC286" s="7" t="str">
        <f>+IFERROR(VLOOKUP(FZ286,Auxiliar!$A:$C,3,0),"")</f>
        <v/>
      </c>
      <c r="GD286" s="1"/>
      <c r="GE286" s="12"/>
      <c r="GF286" s="6" t="str">
        <f>+IFERROR(VALUE(RIGHT(Tabla33[[#This Row],[B2B]],6)),"")</f>
        <v/>
      </c>
      <c r="GG286" s="6" t="str">
        <f>+IFERROR(VLOOKUP(GE286,Auxiliar!$A:$C,2,0),"")</f>
        <v/>
      </c>
      <c r="GH286" s="7" t="str">
        <f>+IFERROR(VLOOKUP(GE286,Auxiliar!$A:$C,3,0),"")</f>
        <v/>
      </c>
    </row>
    <row r="287" spans="1:190" x14ac:dyDescent="0.25">
      <c r="A287" s="1"/>
      <c r="B287" s="1"/>
      <c r="C287" t="str">
        <f>+IFERROR(VALUE(RIGHT(Tabla1[[#This Row],[B2B]],6)),"")</f>
        <v/>
      </c>
      <c r="D287" t="str">
        <f>+IFERROR(VLOOKUP(B287,Auxiliar!$A:$C,2,0),"")</f>
        <v/>
      </c>
      <c r="E287" s="5" t="str">
        <f>+IFERROR(VLOOKUP(B287,Auxiliar!$A:$C,3,0),"")</f>
        <v/>
      </c>
      <c r="S287" s="1">
        <v>3984</v>
      </c>
      <c r="T287" s="1" t="s">
        <v>9</v>
      </c>
      <c r="U287" s="6">
        <f>+IFERROR(VALUE(RIGHT(Tabla4[[#This Row],[B2B]],6)),"")</f>
        <v>3984</v>
      </c>
      <c r="V287" s="6" t="str">
        <f>+IFERROR(VLOOKUP(T287,Auxiliar!$A:$C,2,0),"")</f>
        <v>CORE</v>
      </c>
      <c r="W287" s="7" t="str">
        <f>+IFERROR(VLOOKUP(T287,Auxiliar!$A:$C,3,0),"")</f>
        <v>0b 1% | 2b 5% | 4b 6%</v>
      </c>
      <c r="Y287" s="1">
        <v>11917</v>
      </c>
      <c r="Z287" s="1" t="s">
        <v>10</v>
      </c>
      <c r="AA287" s="6">
        <f>+IFERROR(VALUE(RIGHT(Tabla5[[#This Row],[B2B]],6)),"")</f>
        <v>11917</v>
      </c>
      <c r="AB287" s="6" t="str">
        <f>+IFERROR(VLOOKUP(Z287,Auxiliar!$A:$C,2,0),"")</f>
        <v>CORE</v>
      </c>
      <c r="AC287" s="7" t="str">
        <f>+IFERROR(VLOOKUP(Z287,Auxiliar!$A:$C,3,0),"")</f>
        <v>0b 1% | 3b 4% | 5b 6%</v>
      </c>
      <c r="AK287" s="1">
        <v>3760</v>
      </c>
      <c r="AL287" s="1" t="s">
        <v>30</v>
      </c>
      <c r="AM287" s="6">
        <f>+IFERROR(VALUE(RIGHT(Tabla7[[#This Row],[B2B]],6)),"")</f>
        <v>3760</v>
      </c>
      <c r="AN287" s="6" t="str">
        <f>+IFERROR(VLOOKUP(AL287,Auxiliar!$A:$C,2,0),"")</f>
        <v>LATONES</v>
      </c>
      <c r="AO287" s="7" t="str">
        <f>+IFERROR(VLOOKUP(AL287,Auxiliar!$A:$C,3,0),"")</f>
        <v>1b 4% | 5b 7% | 97b 0%</v>
      </c>
      <c r="AQ287" s="1">
        <v>11478</v>
      </c>
      <c r="AR287" s="1" t="s">
        <v>31</v>
      </c>
      <c r="AS287" s="6">
        <f>+IFERROR(VALUE(RIGHT(Tabla8[[#This Row],[B2B]],6)),"")</f>
        <v>11478</v>
      </c>
      <c r="AT287" s="6" t="str">
        <f>+IFERROR(VLOOKUP(AR287,Auxiliar!$A:$C,2,0),"")</f>
        <v>LATONES</v>
      </c>
      <c r="AU287" s="7" t="str">
        <f>+IFERROR(VLOOKUP(AR287,Auxiliar!$A:$C,3,0),"")</f>
        <v>2b 3% | 4b 5% | 5b 8% | 193 0%</v>
      </c>
      <c r="AW287" s="1"/>
      <c r="AX287" s="1" t="s">
        <v>32</v>
      </c>
      <c r="AY287" s="6" t="str">
        <f>+IFERROR(VALUE(RIGHT(Tabla9[[#This Row],[B2B]],6)),"")</f>
        <v/>
      </c>
      <c r="AZ287" s="6" t="str">
        <f>+IFERROR(VLOOKUP(AX287,Auxiliar!$A:$C,2,0),"")</f>
        <v>LATONES</v>
      </c>
      <c r="BA287" s="7" t="str">
        <f>+IFERROR(VLOOKUP(AX287,Auxiliar!$A:$C,3,0),"")</f>
        <v>2b 3% | 4b 4% | 6b 5% | 10b 8%  | 385b 0%</v>
      </c>
      <c r="BC287" s="1"/>
      <c r="BD287" s="1" t="s">
        <v>33</v>
      </c>
      <c r="BE287" s="6" t="str">
        <f>+IFERROR(VALUE(RIGHT(Tabla10[[#This Row],[B2B]],6)),"")</f>
        <v/>
      </c>
      <c r="BF287" s="6" t="str">
        <f>+IFERROR(VLOOKUP(BD287,Auxiliar!$A:$C,2,0),"")</f>
        <v>LATONES</v>
      </c>
      <c r="BG287" s="7" t="str">
        <f>+IFERROR(VLOOKUP(BD287,Auxiliar!$A:$C,3,0),"")</f>
        <v>6b 4% | 12b 5% | 15b 8% | 385b 0%</v>
      </c>
      <c r="BI287" s="1"/>
      <c r="BJ287" s="1"/>
      <c r="BK287" s="6" t="str">
        <f>+IFERROR(VALUE(RIGHT(Tabla11[[#This Row],[B2B]],6)),"")</f>
        <v/>
      </c>
      <c r="BL287" s="6" t="str">
        <f>+IFERROR(VLOOKUP(BJ287,Auxiliar!$A:$C,2,0),"")</f>
        <v/>
      </c>
      <c r="BM287" s="7" t="str">
        <f>+IFERROR(VLOOKUP(BJ287,Auxiliar!$A:$C,3,0),"")</f>
        <v/>
      </c>
      <c r="BO287" s="1">
        <v>5268</v>
      </c>
      <c r="BP287" s="1" t="s">
        <v>39</v>
      </c>
      <c r="BQ287" s="6">
        <f>+IFERROR(VALUE(RIGHT(Tabla12[[#This Row],[B2B]],6)),"")</f>
        <v>5268</v>
      </c>
      <c r="BR287" s="6" t="str">
        <f>+IFERROR(VLOOKUP(BP287,Auxiliar!$A:$C,2,0),"")</f>
        <v>VALUE LITRO</v>
      </c>
      <c r="BS287" s="7" t="str">
        <f>+IFERROR(VLOOKUP(BP287,Auxiliar!$A:$C,3,0),"")</f>
        <v>1b 12%</v>
      </c>
      <c r="CA287" s="1">
        <v>3328</v>
      </c>
      <c r="CB287" s="1" t="s">
        <v>35</v>
      </c>
      <c r="CC287" s="6">
        <f>+IFERROR(VALUE(RIGHT(Tabla14[[#This Row],[B2B]],6)),"")</f>
        <v>3328</v>
      </c>
      <c r="CD287" s="6" t="str">
        <f>+IFERROR(VLOOKUP(CB287,Auxiliar!$A:$C,2,0),"")</f>
        <v>Corona 710cc</v>
      </c>
      <c r="CE287" s="7" t="str">
        <f>+IFERROR(VLOOKUP(CB287,Auxiliar!$A:$C,3,0),"")</f>
        <v>1b 10% | 85b 0%</v>
      </c>
      <c r="CG287" s="1"/>
      <c r="CH287" s="1"/>
      <c r="CI287" s="6" t="str">
        <f>+IFERROR(VALUE(RIGHT(Tabla15[[#This Row],[B2B]],6)),"")</f>
        <v/>
      </c>
      <c r="CJ287" s="6" t="str">
        <f>+IFERROR(VLOOKUP(CH287,Auxiliar!$A:$C,2,0),"")</f>
        <v/>
      </c>
      <c r="CK287" s="7" t="str">
        <f>+IFERROR(VLOOKUP(CH287,Auxiliar!$A:$C,3,0),"")</f>
        <v/>
      </c>
      <c r="CM287" s="1">
        <v>3261</v>
      </c>
      <c r="CN287" s="1" t="s">
        <v>20</v>
      </c>
      <c r="CO287" s="6">
        <v>3261</v>
      </c>
      <c r="CP287" s="6" t="s">
        <v>20</v>
      </c>
      <c r="CQ287" s="7" t="s">
        <v>21</v>
      </c>
      <c r="CS287" s="1"/>
      <c r="CT287" s="1"/>
      <c r="CU287" s="6" t="str">
        <f>+IFERROR(VALUE(RIGHT(Tabla17[[#This Row],[B2B]],6)),"")</f>
        <v/>
      </c>
      <c r="CV287" s="6" t="str">
        <f>+IFERROR(VLOOKUP(CT287,Auxiliar!$A:$C,2,0),"")</f>
        <v/>
      </c>
      <c r="CW287" s="7" t="str">
        <f>+IFERROR(VLOOKUP(CT287,Auxiliar!$A:$C,3,0),"")</f>
        <v/>
      </c>
      <c r="CY287" s="1">
        <v>3261</v>
      </c>
      <c r="CZ287" s="1" t="s">
        <v>16</v>
      </c>
      <c r="DA287" s="6">
        <f>+IFERROR(VALUE(RIGHT(Tabla18[[#This Row],[B2B]],6)),"")</f>
        <v>3261</v>
      </c>
      <c r="DB287" s="6" t="str">
        <f>+IFERROR(VLOOKUP(CZ287,Auxiliar!$A:$C,2,0),"")</f>
        <v>PREMIUM</v>
      </c>
      <c r="DC287" s="7" t="str">
        <f>+IFERROR(VLOOKUP(CZ287,Auxiliar!$A:$C,3,0),"")</f>
        <v>0b 0% | 2b 2% | 5b 3,5% | 10b 5%</v>
      </c>
      <c r="DE287" s="1">
        <v>3261</v>
      </c>
      <c r="DF287" s="1" t="s">
        <v>19</v>
      </c>
      <c r="DG287" s="6">
        <f>+IFERROR(VALUE(RIGHT(Tabla19[[#This Row],[B2B]],6)),"")</f>
        <v>3261</v>
      </c>
      <c r="DH287" s="6" t="str">
        <f>+IFERROR(VLOOKUP(DF287,Auxiliar!$A:$C,2,0),"")</f>
        <v>MICHELOB</v>
      </c>
      <c r="DI287" s="7" t="str">
        <f>+IFERROR(VLOOKUP(DF287,Auxiliar!$A:$C,3,0),"")</f>
        <v>1b 7% | 3b 22% | 8b 27%</v>
      </c>
      <c r="DK287" s="1"/>
      <c r="DL287" s="1"/>
      <c r="DM287" s="6" t="str">
        <f>+IFERROR(VALUE(RIGHT(Tabla20[[#This Row],[B2B]],6)),"")</f>
        <v/>
      </c>
      <c r="DN287" s="6" t="str">
        <f>+IFERROR(VLOOKUP(DL287,Auxiliar!$A:$C,2,0),"")</f>
        <v/>
      </c>
      <c r="DO287" s="7" t="str">
        <f>+IFERROR(VLOOKUP(DL287,Auxiliar!$A:$C,3,0),"")</f>
        <v/>
      </c>
      <c r="DQ287" s="1">
        <v>3262</v>
      </c>
      <c r="DR287" s="12" t="s">
        <v>24</v>
      </c>
      <c r="DS287" s="6">
        <f>+IFERROR(VALUE(RIGHT(Tabla21[[#This Row],[B2B]],6)),"")</f>
        <v>3262</v>
      </c>
      <c r="DT287" s="6" t="str">
        <f>+IFERROR(VLOOKUP(DR287,Auxiliar!$A:$C,2,0),"")</f>
        <v>CORONA PORRON</v>
      </c>
      <c r="DU287" s="7" t="str">
        <f>+IFERROR(VLOOKUP(DR287,Auxiliar!$A:$C,3,0),"")</f>
        <v>1b 5% | 20b 0%</v>
      </c>
      <c r="DW287" s="1">
        <v>6228</v>
      </c>
      <c r="DX287" s="12" t="s">
        <v>43</v>
      </c>
      <c r="DY287" s="6">
        <f>+IFERROR(VALUE(RIGHT(Tabla22[[#This Row],[B2B]],6)),"")</f>
        <v>6228</v>
      </c>
      <c r="DZ287" s="6" t="str">
        <f>+IFERROR(VLOOKUP(DX287,Auxiliar!$A:$C,2,0),"")</f>
        <v xml:space="preserve">VALUE LATA </v>
      </c>
      <c r="EA287" s="7" t="str">
        <f>+IFERROR(VLOOKUP(DX287,Auxiliar!$A:$C,3,0),"")</f>
        <v>1b 15% | 100b 18%</v>
      </c>
      <c r="EC287" s="1">
        <v>5267</v>
      </c>
      <c r="ED287" s="12" t="s">
        <v>47</v>
      </c>
      <c r="EE287" s="6">
        <f>+IFERROR(VALUE(RIGHT(Tabla23[[#This Row],[B2B]],6)),"")</f>
        <v>5267</v>
      </c>
      <c r="EF287" s="6" t="str">
        <f>+IFERROR(VLOOKUP(ED287,Auxiliar!$A:$C,2,0),"")</f>
        <v>VALUE LATON</v>
      </c>
      <c r="EG287" s="7" t="str">
        <f>+IFERROR(VLOOKUP(ED287,Auxiliar!$A:$C,3,0),"")</f>
        <v>1b 10% | 5b 15% | 192b 0%</v>
      </c>
      <c r="EI287" s="1"/>
      <c r="EJ287" s="12"/>
      <c r="EK287" s="6" t="str">
        <f>+IFERROR(VALUE(RIGHT(Tabla24[[#This Row],[B2B]],6)),"")</f>
        <v/>
      </c>
      <c r="EL287" s="6" t="str">
        <f>+IFERROR(VLOOKUP(EJ287,Auxiliar!$A:$C,2,0),"")</f>
        <v/>
      </c>
      <c r="EM287" s="7" t="str">
        <f>+IFERROR(VLOOKUP(EJ287,Auxiliar!$A:$C,3,0),"")</f>
        <v/>
      </c>
      <c r="EO287" s="1"/>
      <c r="EP287" s="12"/>
      <c r="EQ287" s="6" t="str">
        <f>+IFERROR(VALUE(RIGHT(Tabla25[[#This Row],[B2B]],6)),"")</f>
        <v/>
      </c>
      <c r="ER287" s="6" t="str">
        <f>+IFERROR(VLOOKUP(EP287,Auxiliar!$A:$C,2,0),"")</f>
        <v/>
      </c>
      <c r="ES287" s="7" t="str">
        <f>+IFERROR(VLOOKUP(EP287,Auxiliar!$A:$C,3,0),"")</f>
        <v/>
      </c>
      <c r="EU287" s="1"/>
      <c r="EV287" s="12"/>
      <c r="EW287" s="6" t="str">
        <f>+IFERROR(VALUE(RIGHT(Tabla26[[#This Row],[B2B]],6)),"")</f>
        <v/>
      </c>
      <c r="EX287" s="6" t="str">
        <f>+IFERROR(VLOOKUP(EV287,Auxiliar!$A:$C,2,0),"")</f>
        <v/>
      </c>
      <c r="EY287" s="7" t="str">
        <f>+IFERROR(VLOOKUP(EV287,Auxiliar!$A:$C,3,0),"")</f>
        <v/>
      </c>
      <c r="EZ287" s="1"/>
      <c r="FA287" s="12"/>
      <c r="FB287" s="6" t="str">
        <f>+IFERROR(VALUE(RIGHT(Tabla27[[#This Row],[B2B]],6)),"")</f>
        <v/>
      </c>
      <c r="FC287" s="6" t="str">
        <f>+IFERROR(VLOOKUP(FA287,Auxiliar!$A:$C,2,0),"")</f>
        <v/>
      </c>
      <c r="FD287" s="7" t="str">
        <f>+IFERROR(VLOOKUP(FA287,Auxiliar!$A:$C,3,0),"")</f>
        <v/>
      </c>
      <c r="FE287" s="1"/>
      <c r="FF287" s="12"/>
      <c r="FG287" s="6" t="str">
        <f>+IFERROR(VALUE(RIGHT(Tabla28[[#This Row],[B2B]],6)),"")</f>
        <v/>
      </c>
      <c r="FH287" s="6" t="str">
        <f>+IFERROR(VLOOKUP(FF287,Auxiliar!$A:$C,2,0),"")</f>
        <v/>
      </c>
      <c r="FI287" s="7" t="str">
        <f>+IFERROR(VLOOKUP(FF287,Auxiliar!$A:$C,3,0),"")</f>
        <v/>
      </c>
      <c r="FJ287" s="1"/>
      <c r="FK287" s="12"/>
      <c r="FL287" s="6" t="str">
        <f>+IFERROR(VALUE(RIGHT(Tabla29[[#This Row],[B2B]],6)),"")</f>
        <v/>
      </c>
      <c r="FM287" s="6" t="str">
        <f>+IFERROR(VLOOKUP(FK287,Auxiliar!$A:$C,2,0),"")</f>
        <v/>
      </c>
      <c r="FN287" s="7" t="str">
        <f>+IFERROR(VLOOKUP(FK287,Auxiliar!$A:$C,3,0),"")</f>
        <v/>
      </c>
      <c r="FO287" s="1"/>
      <c r="FP287" s="12"/>
      <c r="FQ287" s="6" t="str">
        <f>+IFERROR(VALUE(RIGHT(Tabla30[[#This Row],[B2B]],6)),"")</f>
        <v/>
      </c>
      <c r="FR287" s="6" t="str">
        <f>+IFERROR(VLOOKUP(FP287,Auxiliar!$A:$C,2,0),"")</f>
        <v/>
      </c>
      <c r="FS287" s="7"/>
      <c r="FT287" s="1"/>
      <c r="FU287" s="12"/>
      <c r="FV287" s="6" t="str">
        <f>+IFERROR(VALUE(RIGHT(Tabla31[[#This Row],[B2B]],6)),"")</f>
        <v/>
      </c>
      <c r="FW287" s="6" t="str">
        <f>+IFERROR(VLOOKUP(FU287,Auxiliar!$A:$C,2,0),"")</f>
        <v/>
      </c>
      <c r="FX287" s="7" t="str">
        <f>+IFERROR(VLOOKUP(FU287,Auxiliar!$A:$C,3,0),"")</f>
        <v/>
      </c>
      <c r="FY287" s="1"/>
      <c r="FZ287" s="12"/>
      <c r="GA287" s="6" t="str">
        <f>+IFERROR(VALUE(RIGHT(Tabla32[[#This Row],[B2B]],6)),"")</f>
        <v/>
      </c>
      <c r="GB287" s="6" t="str">
        <f>+IFERROR(VLOOKUP(FZ287,Auxiliar!$A:$C,2,0),"")</f>
        <v/>
      </c>
      <c r="GC287" s="7" t="str">
        <f>+IFERROR(VLOOKUP(FZ287,Auxiliar!$A:$C,3,0),"")</f>
        <v/>
      </c>
      <c r="GD287" s="1"/>
      <c r="GE287" s="12"/>
      <c r="GF287" s="6" t="str">
        <f>+IFERROR(VALUE(RIGHT(Tabla33[[#This Row],[B2B]],6)),"")</f>
        <v/>
      </c>
      <c r="GG287" s="6" t="str">
        <f>+IFERROR(VLOOKUP(GE287,Auxiliar!$A:$C,2,0),"")</f>
        <v/>
      </c>
      <c r="GH287" s="7" t="str">
        <f>+IFERROR(VLOOKUP(GE287,Auxiliar!$A:$C,3,0),"")</f>
        <v/>
      </c>
    </row>
    <row r="288" spans="1:190" x14ac:dyDescent="0.25">
      <c r="A288" s="1"/>
      <c r="B288" s="1"/>
      <c r="C288" t="str">
        <f>+IFERROR(VALUE(RIGHT(Tabla1[[#This Row],[B2B]],6)),"")</f>
        <v/>
      </c>
      <c r="D288" t="str">
        <f>+IFERROR(VLOOKUP(B288,Auxiliar!$A:$C,2,0),"")</f>
        <v/>
      </c>
      <c r="E288" s="5" t="str">
        <f>+IFERROR(VLOOKUP(B288,Auxiliar!$A:$C,3,0),"")</f>
        <v/>
      </c>
      <c r="S288" s="1">
        <v>3986</v>
      </c>
      <c r="T288" s="1" t="s">
        <v>9</v>
      </c>
      <c r="U288" s="6">
        <f>+IFERROR(VALUE(RIGHT(Tabla4[[#This Row],[B2B]],6)),"")</f>
        <v>3986</v>
      </c>
      <c r="V288" s="6" t="str">
        <f>+IFERROR(VLOOKUP(T288,Auxiliar!$A:$C,2,0),"")</f>
        <v>CORE</v>
      </c>
      <c r="W288" s="7" t="str">
        <f>+IFERROR(VLOOKUP(T288,Auxiliar!$A:$C,3,0),"")</f>
        <v>0b 1% | 2b 5% | 4b 6%</v>
      </c>
      <c r="Y288" s="1">
        <v>11922</v>
      </c>
      <c r="Z288" s="1" t="s">
        <v>10</v>
      </c>
      <c r="AA288" s="6">
        <f>+IFERROR(VALUE(RIGHT(Tabla5[[#This Row],[B2B]],6)),"")</f>
        <v>11922</v>
      </c>
      <c r="AB288" s="6" t="str">
        <f>+IFERROR(VLOOKUP(Z288,Auxiliar!$A:$C,2,0),"")</f>
        <v>CORE</v>
      </c>
      <c r="AC288" s="7" t="str">
        <f>+IFERROR(VLOOKUP(Z288,Auxiliar!$A:$C,3,0),"")</f>
        <v>0b 1% | 3b 4% | 5b 6%</v>
      </c>
      <c r="AK288" s="1">
        <v>3772</v>
      </c>
      <c r="AL288" s="1" t="s">
        <v>30</v>
      </c>
      <c r="AM288" s="6">
        <f>+IFERROR(VALUE(RIGHT(Tabla7[[#This Row],[B2B]],6)),"")</f>
        <v>3772</v>
      </c>
      <c r="AN288" s="6" t="str">
        <f>+IFERROR(VLOOKUP(AL288,Auxiliar!$A:$C,2,0),"")</f>
        <v>LATONES</v>
      </c>
      <c r="AO288" s="7" t="str">
        <f>+IFERROR(VLOOKUP(AL288,Auxiliar!$A:$C,3,0),"")</f>
        <v>1b 4% | 5b 7% | 97b 0%</v>
      </c>
      <c r="AQ288" s="1">
        <v>11494</v>
      </c>
      <c r="AR288" s="1" t="s">
        <v>31</v>
      </c>
      <c r="AS288" s="6">
        <f>+IFERROR(VALUE(RIGHT(Tabla8[[#This Row],[B2B]],6)),"")</f>
        <v>11494</v>
      </c>
      <c r="AT288" s="6" t="str">
        <f>+IFERROR(VLOOKUP(AR288,Auxiliar!$A:$C,2,0),"")</f>
        <v>LATONES</v>
      </c>
      <c r="AU288" s="7" t="str">
        <f>+IFERROR(VLOOKUP(AR288,Auxiliar!$A:$C,3,0),"")</f>
        <v>2b 3% | 4b 5% | 5b 8% | 193 0%</v>
      </c>
      <c r="AW288" s="1"/>
      <c r="AX288" s="1" t="s">
        <v>32</v>
      </c>
      <c r="AY288" s="6" t="str">
        <f>+IFERROR(VALUE(RIGHT(Tabla9[[#This Row],[B2B]],6)),"")</f>
        <v/>
      </c>
      <c r="AZ288" s="6" t="str">
        <f>+IFERROR(VLOOKUP(AX288,Auxiliar!$A:$C,2,0),"")</f>
        <v>LATONES</v>
      </c>
      <c r="BA288" s="7" t="str">
        <f>+IFERROR(VLOOKUP(AX288,Auxiliar!$A:$C,3,0),"")</f>
        <v>2b 3% | 4b 4% | 6b 5% | 10b 8%  | 385b 0%</v>
      </c>
      <c r="BC288" s="1"/>
      <c r="BD288" s="1" t="s">
        <v>33</v>
      </c>
      <c r="BE288" s="6" t="str">
        <f>+IFERROR(VALUE(RIGHT(Tabla10[[#This Row],[B2B]],6)),"")</f>
        <v/>
      </c>
      <c r="BF288" s="6" t="str">
        <f>+IFERROR(VLOOKUP(BD288,Auxiliar!$A:$C,2,0),"")</f>
        <v>LATONES</v>
      </c>
      <c r="BG288" s="7" t="str">
        <f>+IFERROR(VLOOKUP(BD288,Auxiliar!$A:$C,3,0),"")</f>
        <v>6b 4% | 12b 5% | 15b 8% | 385b 0%</v>
      </c>
      <c r="BI288" s="1"/>
      <c r="BJ288" s="1"/>
      <c r="BK288" s="6" t="str">
        <f>+IFERROR(VALUE(RIGHT(Tabla11[[#This Row],[B2B]],6)),"")</f>
        <v/>
      </c>
      <c r="BL288" s="6" t="str">
        <f>+IFERROR(VLOOKUP(BJ288,Auxiliar!$A:$C,2,0),"")</f>
        <v/>
      </c>
      <c r="BM288" s="7" t="str">
        <f>+IFERROR(VLOOKUP(BJ288,Auxiliar!$A:$C,3,0),"")</f>
        <v/>
      </c>
      <c r="BO288" s="1">
        <v>6227</v>
      </c>
      <c r="BP288" s="1" t="s">
        <v>39</v>
      </c>
      <c r="BQ288" s="6">
        <f>+IFERROR(VALUE(RIGHT(Tabla12[[#This Row],[B2B]],6)),"")</f>
        <v>6227</v>
      </c>
      <c r="BR288" s="6" t="str">
        <f>+IFERROR(VLOOKUP(BP288,Auxiliar!$A:$C,2,0),"")</f>
        <v>VALUE LITRO</v>
      </c>
      <c r="BS288" s="7" t="str">
        <f>+IFERROR(VLOOKUP(BP288,Auxiliar!$A:$C,3,0),"")</f>
        <v>1b 12%</v>
      </c>
      <c r="CA288" s="1">
        <v>3333</v>
      </c>
      <c r="CB288" s="1" t="s">
        <v>35</v>
      </c>
      <c r="CC288" s="6">
        <f>+IFERROR(VALUE(RIGHT(Tabla14[[#This Row],[B2B]],6)),"")</f>
        <v>3333</v>
      </c>
      <c r="CD288" s="6" t="str">
        <f>+IFERROR(VLOOKUP(CB288,Auxiliar!$A:$C,2,0),"")</f>
        <v>Corona 710cc</v>
      </c>
      <c r="CE288" s="7" t="str">
        <f>+IFERROR(VLOOKUP(CB288,Auxiliar!$A:$C,3,0),"")</f>
        <v>1b 10% | 85b 0%</v>
      </c>
      <c r="CG288" s="1"/>
      <c r="CH288" s="1"/>
      <c r="CI288" s="6" t="str">
        <f>+IFERROR(VALUE(RIGHT(Tabla15[[#This Row],[B2B]],6)),"")</f>
        <v/>
      </c>
      <c r="CJ288" s="6" t="str">
        <f>+IFERROR(VLOOKUP(CH288,Auxiliar!$A:$C,2,0),"")</f>
        <v/>
      </c>
      <c r="CK288" s="7" t="str">
        <f>+IFERROR(VLOOKUP(CH288,Auxiliar!$A:$C,3,0),"")</f>
        <v/>
      </c>
      <c r="CM288" s="1">
        <v>3262</v>
      </c>
      <c r="CN288" s="1" t="s">
        <v>20</v>
      </c>
      <c r="CO288" s="6">
        <v>3262</v>
      </c>
      <c r="CP288" s="6" t="s">
        <v>20</v>
      </c>
      <c r="CQ288" s="7" t="s">
        <v>21</v>
      </c>
      <c r="CS288" s="1"/>
      <c r="CT288" s="1"/>
      <c r="CU288" s="6" t="str">
        <f>+IFERROR(VALUE(RIGHT(Tabla17[[#This Row],[B2B]],6)),"")</f>
        <v/>
      </c>
      <c r="CV288" s="6" t="str">
        <f>+IFERROR(VLOOKUP(CT288,Auxiliar!$A:$C,2,0),"")</f>
        <v/>
      </c>
      <c r="CW288" s="7" t="str">
        <f>+IFERROR(VLOOKUP(CT288,Auxiliar!$A:$C,3,0),"")</f>
        <v/>
      </c>
      <c r="CY288" s="1">
        <v>3262</v>
      </c>
      <c r="CZ288" s="1" t="s">
        <v>16</v>
      </c>
      <c r="DA288" s="6">
        <f>+IFERROR(VALUE(RIGHT(Tabla18[[#This Row],[B2B]],6)),"")</f>
        <v>3262</v>
      </c>
      <c r="DB288" s="6" t="str">
        <f>+IFERROR(VLOOKUP(CZ288,Auxiliar!$A:$C,2,0),"")</f>
        <v>PREMIUM</v>
      </c>
      <c r="DC288" s="7" t="str">
        <f>+IFERROR(VLOOKUP(CZ288,Auxiliar!$A:$C,3,0),"")</f>
        <v>0b 0% | 2b 2% | 5b 3,5% | 10b 5%</v>
      </c>
      <c r="DE288" s="1">
        <v>3262</v>
      </c>
      <c r="DF288" s="1" t="s">
        <v>19</v>
      </c>
      <c r="DG288" s="6">
        <f>+IFERROR(VALUE(RIGHT(Tabla19[[#This Row],[B2B]],6)),"")</f>
        <v>3262</v>
      </c>
      <c r="DH288" s="6" t="str">
        <f>+IFERROR(VLOOKUP(DF288,Auxiliar!$A:$C,2,0),"")</f>
        <v>MICHELOB</v>
      </c>
      <c r="DI288" s="7" t="str">
        <f>+IFERROR(VLOOKUP(DF288,Auxiliar!$A:$C,3,0),"")</f>
        <v>1b 7% | 3b 22% | 8b 27%</v>
      </c>
      <c r="DK288" s="1"/>
      <c r="DL288" s="1"/>
      <c r="DM288" s="6" t="str">
        <f>+IFERROR(VALUE(RIGHT(Tabla20[[#This Row],[B2B]],6)),"")</f>
        <v/>
      </c>
      <c r="DN288" s="6" t="str">
        <f>+IFERROR(VLOOKUP(DL288,Auxiliar!$A:$C,2,0),"")</f>
        <v/>
      </c>
      <c r="DO288" s="7" t="str">
        <f>+IFERROR(VLOOKUP(DL288,Auxiliar!$A:$C,3,0),"")</f>
        <v/>
      </c>
      <c r="DQ288" s="1">
        <v>3276</v>
      </c>
      <c r="DR288" s="12" t="s">
        <v>24</v>
      </c>
      <c r="DS288" s="6">
        <f>+IFERROR(VALUE(RIGHT(Tabla21[[#This Row],[B2B]],6)),"")</f>
        <v>3276</v>
      </c>
      <c r="DT288" s="6" t="str">
        <f>+IFERROR(VLOOKUP(DR288,Auxiliar!$A:$C,2,0),"")</f>
        <v>CORONA PORRON</v>
      </c>
      <c r="DU288" s="7" t="str">
        <f>+IFERROR(VLOOKUP(DR288,Auxiliar!$A:$C,3,0),"")</f>
        <v>1b 5% | 20b 0%</v>
      </c>
      <c r="DW288" s="1">
        <v>6235</v>
      </c>
      <c r="DX288" s="12" t="s">
        <v>43</v>
      </c>
      <c r="DY288" s="6">
        <f>+IFERROR(VALUE(RIGHT(Tabla22[[#This Row],[B2B]],6)),"")</f>
        <v>6235</v>
      </c>
      <c r="DZ288" s="6" t="str">
        <f>+IFERROR(VLOOKUP(DX288,Auxiliar!$A:$C,2,0),"")</f>
        <v xml:space="preserve">VALUE LATA </v>
      </c>
      <c r="EA288" s="7" t="str">
        <f>+IFERROR(VLOOKUP(DX288,Auxiliar!$A:$C,3,0),"")</f>
        <v>1b 15% | 100b 18%</v>
      </c>
      <c r="EC288" s="1">
        <v>5268</v>
      </c>
      <c r="ED288" s="12" t="s">
        <v>47</v>
      </c>
      <c r="EE288" s="6">
        <f>+IFERROR(VALUE(RIGHT(Tabla23[[#This Row],[B2B]],6)),"")</f>
        <v>5268</v>
      </c>
      <c r="EF288" s="6" t="str">
        <f>+IFERROR(VLOOKUP(ED288,Auxiliar!$A:$C,2,0),"")</f>
        <v>VALUE LATON</v>
      </c>
      <c r="EG288" s="7" t="str">
        <f>+IFERROR(VLOOKUP(ED288,Auxiliar!$A:$C,3,0),"")</f>
        <v>1b 10% | 5b 15% | 192b 0%</v>
      </c>
      <c r="EI288" s="1"/>
      <c r="EJ288" s="12"/>
      <c r="EK288" s="6" t="str">
        <f>+IFERROR(VALUE(RIGHT(Tabla24[[#This Row],[B2B]],6)),"")</f>
        <v/>
      </c>
      <c r="EL288" s="6" t="str">
        <f>+IFERROR(VLOOKUP(EJ288,Auxiliar!$A:$C,2,0),"")</f>
        <v/>
      </c>
      <c r="EM288" s="7" t="str">
        <f>+IFERROR(VLOOKUP(EJ288,Auxiliar!$A:$C,3,0),"")</f>
        <v/>
      </c>
      <c r="EO288" s="1"/>
      <c r="EP288" s="12"/>
      <c r="EQ288" s="6" t="str">
        <f>+IFERROR(VALUE(RIGHT(Tabla25[[#This Row],[B2B]],6)),"")</f>
        <v/>
      </c>
      <c r="ER288" s="6" t="str">
        <f>+IFERROR(VLOOKUP(EP288,Auxiliar!$A:$C,2,0),"")</f>
        <v/>
      </c>
      <c r="ES288" s="7" t="str">
        <f>+IFERROR(VLOOKUP(EP288,Auxiliar!$A:$C,3,0),"")</f>
        <v/>
      </c>
      <c r="EU288" s="1"/>
      <c r="EV288" s="12"/>
      <c r="EW288" s="6" t="str">
        <f>+IFERROR(VALUE(RIGHT(Tabla26[[#This Row],[B2B]],6)),"")</f>
        <v/>
      </c>
      <c r="EX288" s="6" t="str">
        <f>+IFERROR(VLOOKUP(EV288,Auxiliar!$A:$C,2,0),"")</f>
        <v/>
      </c>
      <c r="EY288" s="7" t="str">
        <f>+IFERROR(VLOOKUP(EV288,Auxiliar!$A:$C,3,0),"")</f>
        <v/>
      </c>
      <c r="EZ288" s="1"/>
      <c r="FA288" s="12"/>
      <c r="FB288" s="6" t="str">
        <f>+IFERROR(VALUE(RIGHT(Tabla27[[#This Row],[B2B]],6)),"")</f>
        <v/>
      </c>
      <c r="FC288" s="6" t="str">
        <f>+IFERROR(VLOOKUP(FA288,Auxiliar!$A:$C,2,0),"")</f>
        <v/>
      </c>
      <c r="FD288" s="7" t="str">
        <f>+IFERROR(VLOOKUP(FA288,Auxiliar!$A:$C,3,0),"")</f>
        <v/>
      </c>
      <c r="FE288" s="1"/>
      <c r="FF288" s="12"/>
      <c r="FG288" s="6" t="str">
        <f>+IFERROR(VALUE(RIGHT(Tabla28[[#This Row],[B2B]],6)),"")</f>
        <v/>
      </c>
      <c r="FH288" s="6" t="str">
        <f>+IFERROR(VLOOKUP(FF288,Auxiliar!$A:$C,2,0),"")</f>
        <v/>
      </c>
      <c r="FI288" s="7" t="str">
        <f>+IFERROR(VLOOKUP(FF288,Auxiliar!$A:$C,3,0),"")</f>
        <v/>
      </c>
      <c r="FJ288" s="1"/>
      <c r="FK288" s="12"/>
      <c r="FL288" s="6" t="str">
        <f>+IFERROR(VALUE(RIGHT(Tabla29[[#This Row],[B2B]],6)),"")</f>
        <v/>
      </c>
      <c r="FM288" s="6" t="str">
        <f>+IFERROR(VLOOKUP(FK288,Auxiliar!$A:$C,2,0),"")</f>
        <v/>
      </c>
      <c r="FN288" s="7" t="str">
        <f>+IFERROR(VLOOKUP(FK288,Auxiliar!$A:$C,3,0),"")</f>
        <v/>
      </c>
      <c r="FO288" s="1"/>
      <c r="FP288" s="12"/>
      <c r="FQ288" s="6" t="str">
        <f>+IFERROR(VALUE(RIGHT(Tabla30[[#This Row],[B2B]],6)),"")</f>
        <v/>
      </c>
      <c r="FR288" s="6" t="str">
        <f>+IFERROR(VLOOKUP(FP288,Auxiliar!$A:$C,2,0),"")</f>
        <v/>
      </c>
      <c r="FS288" s="7"/>
      <c r="FT288" s="1"/>
      <c r="FU288" s="12"/>
      <c r="FV288" s="6" t="str">
        <f>+IFERROR(VALUE(RIGHT(Tabla31[[#This Row],[B2B]],6)),"")</f>
        <v/>
      </c>
      <c r="FW288" s="6" t="str">
        <f>+IFERROR(VLOOKUP(FU288,Auxiliar!$A:$C,2,0),"")</f>
        <v/>
      </c>
      <c r="FX288" s="7" t="str">
        <f>+IFERROR(VLOOKUP(FU288,Auxiliar!$A:$C,3,0),"")</f>
        <v/>
      </c>
      <c r="FY288" s="1"/>
      <c r="FZ288" s="12"/>
      <c r="GA288" s="6" t="str">
        <f>+IFERROR(VALUE(RIGHT(Tabla32[[#This Row],[B2B]],6)),"")</f>
        <v/>
      </c>
      <c r="GB288" s="6" t="str">
        <f>+IFERROR(VLOOKUP(FZ288,Auxiliar!$A:$C,2,0),"")</f>
        <v/>
      </c>
      <c r="GC288" s="7" t="str">
        <f>+IFERROR(VLOOKUP(FZ288,Auxiliar!$A:$C,3,0),"")</f>
        <v/>
      </c>
      <c r="GD288" s="1"/>
      <c r="GE288" s="12"/>
      <c r="GF288" s="6" t="str">
        <f>+IFERROR(VALUE(RIGHT(Tabla33[[#This Row],[B2B]],6)),"")</f>
        <v/>
      </c>
      <c r="GG288" s="6" t="str">
        <f>+IFERROR(VLOOKUP(GE288,Auxiliar!$A:$C,2,0),"")</f>
        <v/>
      </c>
      <c r="GH288" s="7" t="str">
        <f>+IFERROR(VLOOKUP(GE288,Auxiliar!$A:$C,3,0),"")</f>
        <v/>
      </c>
    </row>
    <row r="289" spans="1:190" x14ac:dyDescent="0.25">
      <c r="A289" s="1"/>
      <c r="B289" s="1"/>
      <c r="C289" t="str">
        <f>+IFERROR(VALUE(RIGHT(Tabla1[[#This Row],[B2B]],6)),"")</f>
        <v/>
      </c>
      <c r="D289" t="str">
        <f>+IFERROR(VLOOKUP(B289,Auxiliar!$A:$C,2,0),"")</f>
        <v/>
      </c>
      <c r="E289" s="5" t="str">
        <f>+IFERROR(VLOOKUP(B289,Auxiliar!$A:$C,3,0),"")</f>
        <v/>
      </c>
      <c r="S289" s="1">
        <v>4005</v>
      </c>
      <c r="T289" s="1" t="s">
        <v>9</v>
      </c>
      <c r="U289" s="6">
        <f>+IFERROR(VALUE(RIGHT(Tabla4[[#This Row],[B2B]],6)),"")</f>
        <v>4005</v>
      </c>
      <c r="V289" s="6" t="str">
        <f>+IFERROR(VLOOKUP(T289,Auxiliar!$A:$C,2,0),"")</f>
        <v>CORE</v>
      </c>
      <c r="W289" s="7" t="str">
        <f>+IFERROR(VLOOKUP(T289,Auxiliar!$A:$C,3,0),"")</f>
        <v>0b 1% | 2b 5% | 4b 6%</v>
      </c>
      <c r="Y289" s="1">
        <v>11934</v>
      </c>
      <c r="Z289" s="1" t="s">
        <v>10</v>
      </c>
      <c r="AA289" s="6">
        <f>+IFERROR(VALUE(RIGHT(Tabla5[[#This Row],[B2B]],6)),"")</f>
        <v>11934</v>
      </c>
      <c r="AB289" s="6" t="str">
        <f>+IFERROR(VLOOKUP(Z289,Auxiliar!$A:$C,2,0),"")</f>
        <v>CORE</v>
      </c>
      <c r="AC289" s="7" t="str">
        <f>+IFERROR(VLOOKUP(Z289,Auxiliar!$A:$C,3,0),"")</f>
        <v>0b 1% | 3b 4% | 5b 6%</v>
      </c>
      <c r="AK289" s="1">
        <v>3774</v>
      </c>
      <c r="AL289" s="1" t="s">
        <v>30</v>
      </c>
      <c r="AM289" s="6">
        <f>+IFERROR(VALUE(RIGHT(Tabla7[[#This Row],[B2B]],6)),"")</f>
        <v>3774</v>
      </c>
      <c r="AN289" s="6" t="str">
        <f>+IFERROR(VLOOKUP(AL289,Auxiliar!$A:$C,2,0),"")</f>
        <v>LATONES</v>
      </c>
      <c r="AO289" s="7" t="str">
        <f>+IFERROR(VLOOKUP(AL289,Auxiliar!$A:$C,3,0),"")</f>
        <v>1b 4% | 5b 7% | 97b 0%</v>
      </c>
      <c r="AQ289" s="1">
        <v>11578</v>
      </c>
      <c r="AR289" s="1" t="s">
        <v>31</v>
      </c>
      <c r="AS289" s="6">
        <f>+IFERROR(VALUE(RIGHT(Tabla8[[#This Row],[B2B]],6)),"")</f>
        <v>11578</v>
      </c>
      <c r="AT289" s="6" t="str">
        <f>+IFERROR(VLOOKUP(AR289,Auxiliar!$A:$C,2,0),"")</f>
        <v>LATONES</v>
      </c>
      <c r="AU289" s="7" t="str">
        <f>+IFERROR(VLOOKUP(AR289,Auxiliar!$A:$C,3,0),"")</f>
        <v>2b 3% | 4b 5% | 5b 8% | 193 0%</v>
      </c>
      <c r="AW289" s="1"/>
      <c r="AX289" s="1" t="s">
        <v>32</v>
      </c>
      <c r="AY289" s="6" t="str">
        <f>+IFERROR(VALUE(RIGHT(Tabla9[[#This Row],[B2B]],6)),"")</f>
        <v/>
      </c>
      <c r="AZ289" s="6" t="str">
        <f>+IFERROR(VLOOKUP(AX289,Auxiliar!$A:$C,2,0),"")</f>
        <v>LATONES</v>
      </c>
      <c r="BA289" s="7" t="str">
        <f>+IFERROR(VLOOKUP(AX289,Auxiliar!$A:$C,3,0),"")</f>
        <v>2b 3% | 4b 4% | 6b 5% | 10b 8%  | 385b 0%</v>
      </c>
      <c r="BC289" s="1"/>
      <c r="BD289" s="1" t="s">
        <v>33</v>
      </c>
      <c r="BE289" s="6" t="str">
        <f>+IFERROR(VALUE(RIGHT(Tabla10[[#This Row],[B2B]],6)),"")</f>
        <v/>
      </c>
      <c r="BF289" s="6" t="str">
        <f>+IFERROR(VLOOKUP(BD289,Auxiliar!$A:$C,2,0),"")</f>
        <v>LATONES</v>
      </c>
      <c r="BG289" s="7" t="str">
        <f>+IFERROR(VLOOKUP(BD289,Auxiliar!$A:$C,3,0),"")</f>
        <v>6b 4% | 12b 5% | 15b 8% | 385b 0%</v>
      </c>
      <c r="BI289" s="1"/>
      <c r="BJ289" s="1"/>
      <c r="BK289" s="6" t="str">
        <f>+IFERROR(VALUE(RIGHT(Tabla11[[#This Row],[B2B]],6)),"")</f>
        <v/>
      </c>
      <c r="BL289" s="6" t="str">
        <f>+IFERROR(VLOOKUP(BJ289,Auxiliar!$A:$C,2,0),"")</f>
        <v/>
      </c>
      <c r="BM289" s="7" t="str">
        <f>+IFERROR(VLOOKUP(BJ289,Auxiliar!$A:$C,3,0),"")</f>
        <v/>
      </c>
      <c r="BO289" s="1">
        <v>6228</v>
      </c>
      <c r="BP289" s="1" t="s">
        <v>39</v>
      </c>
      <c r="BQ289" s="6">
        <f>+IFERROR(VALUE(RIGHT(Tabla12[[#This Row],[B2B]],6)),"")</f>
        <v>6228</v>
      </c>
      <c r="BR289" s="6" t="str">
        <f>+IFERROR(VLOOKUP(BP289,Auxiliar!$A:$C,2,0),"")</f>
        <v>VALUE LITRO</v>
      </c>
      <c r="BS289" s="7" t="str">
        <f>+IFERROR(VLOOKUP(BP289,Auxiliar!$A:$C,3,0),"")</f>
        <v>1b 12%</v>
      </c>
      <c r="CA289" s="1">
        <v>3339</v>
      </c>
      <c r="CB289" s="1" t="s">
        <v>35</v>
      </c>
      <c r="CC289" s="6">
        <f>+IFERROR(VALUE(RIGHT(Tabla14[[#This Row],[B2B]],6)),"")</f>
        <v>3339</v>
      </c>
      <c r="CD289" s="6" t="str">
        <f>+IFERROR(VLOOKUP(CB289,Auxiliar!$A:$C,2,0),"")</f>
        <v>Corona 710cc</v>
      </c>
      <c r="CE289" s="7" t="str">
        <f>+IFERROR(VLOOKUP(CB289,Auxiliar!$A:$C,3,0),"")</f>
        <v>1b 10% | 85b 0%</v>
      </c>
      <c r="CG289" s="1"/>
      <c r="CH289" s="1"/>
      <c r="CI289" s="6" t="str">
        <f>+IFERROR(VALUE(RIGHT(Tabla15[[#This Row],[B2B]],6)),"")</f>
        <v/>
      </c>
      <c r="CJ289" s="6" t="str">
        <f>+IFERROR(VLOOKUP(CH289,Auxiliar!$A:$C,2,0),"")</f>
        <v/>
      </c>
      <c r="CK289" s="7" t="str">
        <f>+IFERROR(VLOOKUP(CH289,Auxiliar!$A:$C,3,0),"")</f>
        <v/>
      </c>
      <c r="CM289" s="1">
        <v>3276</v>
      </c>
      <c r="CN289" s="1" t="s">
        <v>20</v>
      </c>
      <c r="CO289" s="6">
        <v>3276</v>
      </c>
      <c r="CP289" s="6" t="s">
        <v>20</v>
      </c>
      <c r="CQ289" s="7" t="s">
        <v>21</v>
      </c>
      <c r="CS289" s="1"/>
      <c r="CT289" s="1"/>
      <c r="CU289" s="6" t="str">
        <f>+IFERROR(VALUE(RIGHT(Tabla17[[#This Row],[B2B]],6)),"")</f>
        <v/>
      </c>
      <c r="CV289" s="6" t="str">
        <f>+IFERROR(VLOOKUP(CT289,Auxiliar!$A:$C,2,0),"")</f>
        <v/>
      </c>
      <c r="CW289" s="7" t="str">
        <f>+IFERROR(VLOOKUP(CT289,Auxiliar!$A:$C,3,0),"")</f>
        <v/>
      </c>
      <c r="CY289" s="1">
        <v>3276</v>
      </c>
      <c r="CZ289" s="1" t="s">
        <v>16</v>
      </c>
      <c r="DA289" s="6">
        <f>+IFERROR(VALUE(RIGHT(Tabla18[[#This Row],[B2B]],6)),"")</f>
        <v>3276</v>
      </c>
      <c r="DB289" s="6" t="str">
        <f>+IFERROR(VLOOKUP(CZ289,Auxiliar!$A:$C,2,0),"")</f>
        <v>PREMIUM</v>
      </c>
      <c r="DC289" s="7" t="str">
        <f>+IFERROR(VLOOKUP(CZ289,Auxiliar!$A:$C,3,0),"")</f>
        <v>0b 0% | 2b 2% | 5b 3,5% | 10b 5%</v>
      </c>
      <c r="DE289" s="1">
        <v>3276</v>
      </c>
      <c r="DF289" s="1" t="s">
        <v>19</v>
      </c>
      <c r="DG289" s="6">
        <f>+IFERROR(VALUE(RIGHT(Tabla19[[#This Row],[B2B]],6)),"")</f>
        <v>3276</v>
      </c>
      <c r="DH289" s="6" t="str">
        <f>+IFERROR(VLOOKUP(DF289,Auxiliar!$A:$C,2,0),"")</f>
        <v>MICHELOB</v>
      </c>
      <c r="DI289" s="7" t="str">
        <f>+IFERROR(VLOOKUP(DF289,Auxiliar!$A:$C,3,0),"")</f>
        <v>1b 7% | 3b 22% | 8b 27%</v>
      </c>
      <c r="DK289" s="1"/>
      <c r="DL289" s="1"/>
      <c r="DM289" s="6" t="str">
        <f>+IFERROR(VALUE(RIGHT(Tabla20[[#This Row],[B2B]],6)),"")</f>
        <v/>
      </c>
      <c r="DN289" s="6" t="str">
        <f>+IFERROR(VLOOKUP(DL289,Auxiliar!$A:$C,2,0),"")</f>
        <v/>
      </c>
      <c r="DO289" s="7" t="str">
        <f>+IFERROR(VLOOKUP(DL289,Auxiliar!$A:$C,3,0),"")</f>
        <v/>
      </c>
      <c r="DQ289" s="1">
        <v>3286</v>
      </c>
      <c r="DR289" s="12" t="s">
        <v>24</v>
      </c>
      <c r="DS289" s="6">
        <f>+IFERROR(VALUE(RIGHT(Tabla21[[#This Row],[B2B]],6)),"")</f>
        <v>3286</v>
      </c>
      <c r="DT289" s="6" t="str">
        <f>+IFERROR(VLOOKUP(DR289,Auxiliar!$A:$C,2,0),"")</f>
        <v>CORONA PORRON</v>
      </c>
      <c r="DU289" s="7" t="str">
        <f>+IFERROR(VLOOKUP(DR289,Auxiliar!$A:$C,3,0),"")</f>
        <v>1b 5% | 20b 0%</v>
      </c>
      <c r="DW289" s="1">
        <v>6236</v>
      </c>
      <c r="DX289" s="12" t="s">
        <v>43</v>
      </c>
      <c r="DY289" s="6">
        <f>+IFERROR(VALUE(RIGHT(Tabla22[[#This Row],[B2B]],6)),"")</f>
        <v>6236</v>
      </c>
      <c r="DZ289" s="6" t="str">
        <f>+IFERROR(VLOOKUP(DX289,Auxiliar!$A:$C,2,0),"")</f>
        <v xml:space="preserve">VALUE LATA </v>
      </c>
      <c r="EA289" s="7" t="str">
        <f>+IFERROR(VLOOKUP(DX289,Auxiliar!$A:$C,3,0),"")</f>
        <v>1b 15% | 100b 18%</v>
      </c>
      <c r="EC289" s="1">
        <v>6227</v>
      </c>
      <c r="ED289" s="12" t="s">
        <v>47</v>
      </c>
      <c r="EE289" s="6">
        <f>+IFERROR(VALUE(RIGHT(Tabla23[[#This Row],[B2B]],6)),"")</f>
        <v>6227</v>
      </c>
      <c r="EF289" s="6" t="str">
        <f>+IFERROR(VLOOKUP(ED289,Auxiliar!$A:$C,2,0),"")</f>
        <v>VALUE LATON</v>
      </c>
      <c r="EG289" s="7" t="str">
        <f>+IFERROR(VLOOKUP(ED289,Auxiliar!$A:$C,3,0),"")</f>
        <v>1b 10% | 5b 15% | 192b 0%</v>
      </c>
      <c r="EI289" s="1"/>
      <c r="EJ289" s="12"/>
      <c r="EK289" s="6" t="str">
        <f>+IFERROR(VALUE(RIGHT(Tabla24[[#This Row],[B2B]],6)),"")</f>
        <v/>
      </c>
      <c r="EL289" s="6" t="str">
        <f>+IFERROR(VLOOKUP(EJ289,Auxiliar!$A:$C,2,0),"")</f>
        <v/>
      </c>
      <c r="EM289" s="7" t="str">
        <f>+IFERROR(VLOOKUP(EJ289,Auxiliar!$A:$C,3,0),"")</f>
        <v/>
      </c>
      <c r="EO289" s="1"/>
      <c r="EP289" s="12"/>
      <c r="EQ289" s="6" t="str">
        <f>+IFERROR(VALUE(RIGHT(Tabla25[[#This Row],[B2B]],6)),"")</f>
        <v/>
      </c>
      <c r="ER289" s="6" t="str">
        <f>+IFERROR(VLOOKUP(EP289,Auxiliar!$A:$C,2,0),"")</f>
        <v/>
      </c>
      <c r="ES289" s="7" t="str">
        <f>+IFERROR(VLOOKUP(EP289,Auxiliar!$A:$C,3,0),"")</f>
        <v/>
      </c>
      <c r="EU289" s="1"/>
      <c r="EV289" s="12"/>
      <c r="EW289" s="6" t="str">
        <f>+IFERROR(VALUE(RIGHT(Tabla26[[#This Row],[B2B]],6)),"")</f>
        <v/>
      </c>
      <c r="EX289" s="6" t="str">
        <f>+IFERROR(VLOOKUP(EV289,Auxiliar!$A:$C,2,0),"")</f>
        <v/>
      </c>
      <c r="EY289" s="7" t="str">
        <f>+IFERROR(VLOOKUP(EV289,Auxiliar!$A:$C,3,0),"")</f>
        <v/>
      </c>
      <c r="EZ289" s="1"/>
      <c r="FA289" s="12"/>
      <c r="FB289" s="6" t="str">
        <f>+IFERROR(VALUE(RIGHT(Tabla27[[#This Row],[B2B]],6)),"")</f>
        <v/>
      </c>
      <c r="FC289" s="6" t="str">
        <f>+IFERROR(VLOOKUP(FA289,Auxiliar!$A:$C,2,0),"")</f>
        <v/>
      </c>
      <c r="FD289" s="7" t="str">
        <f>+IFERROR(VLOOKUP(FA289,Auxiliar!$A:$C,3,0),"")</f>
        <v/>
      </c>
      <c r="FE289" s="1"/>
      <c r="FF289" s="12"/>
      <c r="FG289" s="6" t="str">
        <f>+IFERROR(VALUE(RIGHT(Tabla28[[#This Row],[B2B]],6)),"")</f>
        <v/>
      </c>
      <c r="FH289" s="6" t="str">
        <f>+IFERROR(VLOOKUP(FF289,Auxiliar!$A:$C,2,0),"")</f>
        <v/>
      </c>
      <c r="FI289" s="7" t="str">
        <f>+IFERROR(VLOOKUP(FF289,Auxiliar!$A:$C,3,0),"")</f>
        <v/>
      </c>
      <c r="FJ289" s="1"/>
      <c r="FK289" s="12"/>
      <c r="FL289" s="6" t="str">
        <f>+IFERROR(VALUE(RIGHT(Tabla29[[#This Row],[B2B]],6)),"")</f>
        <v/>
      </c>
      <c r="FM289" s="6" t="str">
        <f>+IFERROR(VLOOKUP(FK289,Auxiliar!$A:$C,2,0),"")</f>
        <v/>
      </c>
      <c r="FN289" s="7" t="str">
        <f>+IFERROR(VLOOKUP(FK289,Auxiliar!$A:$C,3,0),"")</f>
        <v/>
      </c>
      <c r="FO289" s="1"/>
      <c r="FP289" s="12"/>
      <c r="FQ289" s="6" t="str">
        <f>+IFERROR(VALUE(RIGHT(Tabla30[[#This Row],[B2B]],6)),"")</f>
        <v/>
      </c>
      <c r="FR289" s="6" t="str">
        <f>+IFERROR(VLOOKUP(FP289,Auxiliar!$A:$C,2,0),"")</f>
        <v/>
      </c>
      <c r="FS289" s="7"/>
      <c r="FT289" s="1"/>
      <c r="FU289" s="12"/>
      <c r="FV289" s="6" t="str">
        <f>+IFERROR(VALUE(RIGHT(Tabla31[[#This Row],[B2B]],6)),"")</f>
        <v/>
      </c>
      <c r="FW289" s="6" t="str">
        <f>+IFERROR(VLOOKUP(FU289,Auxiliar!$A:$C,2,0),"")</f>
        <v/>
      </c>
      <c r="FX289" s="7" t="str">
        <f>+IFERROR(VLOOKUP(FU289,Auxiliar!$A:$C,3,0),"")</f>
        <v/>
      </c>
      <c r="FY289" s="1"/>
      <c r="FZ289" s="12"/>
      <c r="GA289" s="6" t="str">
        <f>+IFERROR(VALUE(RIGHT(Tabla32[[#This Row],[B2B]],6)),"")</f>
        <v/>
      </c>
      <c r="GB289" s="6" t="str">
        <f>+IFERROR(VLOOKUP(FZ289,Auxiliar!$A:$C,2,0),"")</f>
        <v/>
      </c>
      <c r="GC289" s="7" t="str">
        <f>+IFERROR(VLOOKUP(FZ289,Auxiliar!$A:$C,3,0),"")</f>
        <v/>
      </c>
      <c r="GD289" s="1"/>
      <c r="GE289" s="12"/>
      <c r="GF289" s="6" t="str">
        <f>+IFERROR(VALUE(RIGHT(Tabla33[[#This Row],[B2B]],6)),"")</f>
        <v/>
      </c>
      <c r="GG289" s="6" t="str">
        <f>+IFERROR(VLOOKUP(GE289,Auxiliar!$A:$C,2,0),"")</f>
        <v/>
      </c>
      <c r="GH289" s="7" t="str">
        <f>+IFERROR(VLOOKUP(GE289,Auxiliar!$A:$C,3,0),"")</f>
        <v/>
      </c>
    </row>
    <row r="290" spans="1:190" x14ac:dyDescent="0.25">
      <c r="A290" s="1"/>
      <c r="B290" s="1"/>
      <c r="C290" t="str">
        <f>+IFERROR(VALUE(RIGHT(Tabla1[[#This Row],[B2B]],6)),"")</f>
        <v/>
      </c>
      <c r="D290" t="str">
        <f>+IFERROR(VLOOKUP(B290,Auxiliar!$A:$C,2,0),"")</f>
        <v/>
      </c>
      <c r="E290" s="5" t="str">
        <f>+IFERROR(VLOOKUP(B290,Auxiliar!$A:$C,3,0),"")</f>
        <v/>
      </c>
      <c r="S290" s="1">
        <v>4007</v>
      </c>
      <c r="T290" s="1" t="s">
        <v>9</v>
      </c>
      <c r="U290" s="6">
        <f>+IFERROR(VALUE(RIGHT(Tabla4[[#This Row],[B2B]],6)),"")</f>
        <v>4007</v>
      </c>
      <c r="V290" s="6" t="str">
        <f>+IFERROR(VLOOKUP(T290,Auxiliar!$A:$C,2,0),"")</f>
        <v>CORE</v>
      </c>
      <c r="W290" s="7" t="str">
        <f>+IFERROR(VLOOKUP(T290,Auxiliar!$A:$C,3,0),"")</f>
        <v>0b 1% | 2b 5% | 4b 6%</v>
      </c>
      <c r="Y290" s="1">
        <v>11936</v>
      </c>
      <c r="Z290" s="1" t="s">
        <v>10</v>
      </c>
      <c r="AA290" s="6">
        <f>+IFERROR(VALUE(RIGHT(Tabla5[[#This Row],[B2B]],6)),"")</f>
        <v>11936</v>
      </c>
      <c r="AB290" s="6" t="str">
        <f>+IFERROR(VLOOKUP(Z290,Auxiliar!$A:$C,2,0),"")</f>
        <v>CORE</v>
      </c>
      <c r="AC290" s="7" t="str">
        <f>+IFERROR(VLOOKUP(Z290,Auxiliar!$A:$C,3,0),"")</f>
        <v>0b 1% | 3b 4% | 5b 6%</v>
      </c>
      <c r="AK290" s="1">
        <v>3783</v>
      </c>
      <c r="AL290" s="1" t="s">
        <v>30</v>
      </c>
      <c r="AM290" s="6">
        <f>+IFERROR(VALUE(RIGHT(Tabla7[[#This Row],[B2B]],6)),"")</f>
        <v>3783</v>
      </c>
      <c r="AN290" s="6" t="str">
        <f>+IFERROR(VLOOKUP(AL290,Auxiliar!$A:$C,2,0),"")</f>
        <v>LATONES</v>
      </c>
      <c r="AO290" s="7" t="str">
        <f>+IFERROR(VLOOKUP(AL290,Auxiliar!$A:$C,3,0),"")</f>
        <v>1b 4% | 5b 7% | 97b 0%</v>
      </c>
      <c r="AQ290" s="1">
        <v>11591</v>
      </c>
      <c r="AR290" s="1" t="s">
        <v>31</v>
      </c>
      <c r="AS290" s="6">
        <f>+IFERROR(VALUE(RIGHT(Tabla8[[#This Row],[B2B]],6)),"")</f>
        <v>11591</v>
      </c>
      <c r="AT290" s="6" t="str">
        <f>+IFERROR(VLOOKUP(AR290,Auxiliar!$A:$C,2,0),"")</f>
        <v>LATONES</v>
      </c>
      <c r="AU290" s="7" t="str">
        <f>+IFERROR(VLOOKUP(AR290,Auxiliar!$A:$C,3,0),"")</f>
        <v>2b 3% | 4b 5% | 5b 8% | 193 0%</v>
      </c>
      <c r="AW290" s="1"/>
      <c r="AX290" s="1" t="s">
        <v>32</v>
      </c>
      <c r="AY290" s="6" t="str">
        <f>+IFERROR(VALUE(RIGHT(Tabla9[[#This Row],[B2B]],6)),"")</f>
        <v/>
      </c>
      <c r="AZ290" s="6" t="str">
        <f>+IFERROR(VLOOKUP(AX290,Auxiliar!$A:$C,2,0),"")</f>
        <v>LATONES</v>
      </c>
      <c r="BA290" s="7" t="str">
        <f>+IFERROR(VLOOKUP(AX290,Auxiliar!$A:$C,3,0),"")</f>
        <v>2b 3% | 4b 4% | 6b 5% | 10b 8%  | 385b 0%</v>
      </c>
      <c r="BC290" s="1"/>
      <c r="BD290" s="1" t="s">
        <v>33</v>
      </c>
      <c r="BE290" s="6" t="str">
        <f>+IFERROR(VALUE(RIGHT(Tabla10[[#This Row],[B2B]],6)),"")</f>
        <v/>
      </c>
      <c r="BF290" s="6" t="str">
        <f>+IFERROR(VLOOKUP(BD290,Auxiliar!$A:$C,2,0),"")</f>
        <v>LATONES</v>
      </c>
      <c r="BG290" s="7" t="str">
        <f>+IFERROR(VLOOKUP(BD290,Auxiliar!$A:$C,3,0),"")</f>
        <v>6b 4% | 12b 5% | 15b 8% | 385b 0%</v>
      </c>
      <c r="BI290" s="1"/>
      <c r="BJ290" s="1"/>
      <c r="BK290" s="6" t="str">
        <f>+IFERROR(VALUE(RIGHT(Tabla11[[#This Row],[B2B]],6)),"")</f>
        <v/>
      </c>
      <c r="BL290" s="6" t="str">
        <f>+IFERROR(VLOOKUP(BJ290,Auxiliar!$A:$C,2,0),"")</f>
        <v/>
      </c>
      <c r="BM290" s="7" t="str">
        <f>+IFERROR(VLOOKUP(BJ290,Auxiliar!$A:$C,3,0),"")</f>
        <v/>
      </c>
      <c r="BO290" s="1">
        <v>6235</v>
      </c>
      <c r="BP290" s="1" t="s">
        <v>39</v>
      </c>
      <c r="BQ290" s="6">
        <f>+IFERROR(VALUE(RIGHT(Tabla12[[#This Row],[B2B]],6)),"")</f>
        <v>6235</v>
      </c>
      <c r="BR290" s="6" t="str">
        <f>+IFERROR(VLOOKUP(BP290,Auxiliar!$A:$C,2,0),"")</f>
        <v>VALUE LITRO</v>
      </c>
      <c r="BS290" s="7" t="str">
        <f>+IFERROR(VLOOKUP(BP290,Auxiliar!$A:$C,3,0),"")</f>
        <v>1b 12%</v>
      </c>
      <c r="CA290" s="1">
        <v>3341</v>
      </c>
      <c r="CB290" s="1" t="s">
        <v>35</v>
      </c>
      <c r="CC290" s="6">
        <f>+IFERROR(VALUE(RIGHT(Tabla14[[#This Row],[B2B]],6)),"")</f>
        <v>3341</v>
      </c>
      <c r="CD290" s="6" t="str">
        <f>+IFERROR(VLOOKUP(CB290,Auxiliar!$A:$C,2,0),"")</f>
        <v>Corona 710cc</v>
      </c>
      <c r="CE290" s="7" t="str">
        <f>+IFERROR(VLOOKUP(CB290,Auxiliar!$A:$C,3,0),"")</f>
        <v>1b 10% | 85b 0%</v>
      </c>
      <c r="CG290" s="1"/>
      <c r="CH290" s="1"/>
      <c r="CI290" s="6" t="str">
        <f>+IFERROR(VALUE(RIGHT(Tabla15[[#This Row],[B2B]],6)),"")</f>
        <v/>
      </c>
      <c r="CJ290" s="6" t="str">
        <f>+IFERROR(VLOOKUP(CH290,Auxiliar!$A:$C,2,0),"")</f>
        <v/>
      </c>
      <c r="CK290" s="7" t="str">
        <f>+IFERROR(VLOOKUP(CH290,Auxiliar!$A:$C,3,0),"")</f>
        <v/>
      </c>
      <c r="CM290" s="1">
        <v>3286</v>
      </c>
      <c r="CN290" s="1" t="s">
        <v>20</v>
      </c>
      <c r="CO290" s="6">
        <v>3286</v>
      </c>
      <c r="CP290" s="6" t="s">
        <v>20</v>
      </c>
      <c r="CQ290" s="7" t="s">
        <v>21</v>
      </c>
      <c r="CS290" s="1"/>
      <c r="CT290" s="1"/>
      <c r="CU290" s="6" t="str">
        <f>+IFERROR(VALUE(RIGHT(Tabla17[[#This Row],[B2B]],6)),"")</f>
        <v/>
      </c>
      <c r="CV290" s="6" t="str">
        <f>+IFERROR(VLOOKUP(CT290,Auxiliar!$A:$C,2,0),"")</f>
        <v/>
      </c>
      <c r="CW290" s="7" t="str">
        <f>+IFERROR(VLOOKUP(CT290,Auxiliar!$A:$C,3,0),"")</f>
        <v/>
      </c>
      <c r="CY290" s="1">
        <v>3286</v>
      </c>
      <c r="CZ290" s="1" t="s">
        <v>16</v>
      </c>
      <c r="DA290" s="6">
        <f>+IFERROR(VALUE(RIGHT(Tabla18[[#This Row],[B2B]],6)),"")</f>
        <v>3286</v>
      </c>
      <c r="DB290" s="6" t="str">
        <f>+IFERROR(VLOOKUP(CZ290,Auxiliar!$A:$C,2,0),"")</f>
        <v>PREMIUM</v>
      </c>
      <c r="DC290" s="7" t="str">
        <f>+IFERROR(VLOOKUP(CZ290,Auxiliar!$A:$C,3,0),"")</f>
        <v>0b 0% | 2b 2% | 5b 3,5% | 10b 5%</v>
      </c>
      <c r="DE290" s="1">
        <v>3286</v>
      </c>
      <c r="DF290" s="1" t="s">
        <v>19</v>
      </c>
      <c r="DG290" s="6">
        <f>+IFERROR(VALUE(RIGHT(Tabla19[[#This Row],[B2B]],6)),"")</f>
        <v>3286</v>
      </c>
      <c r="DH290" s="6" t="str">
        <f>+IFERROR(VLOOKUP(DF290,Auxiliar!$A:$C,2,0),"")</f>
        <v>MICHELOB</v>
      </c>
      <c r="DI290" s="7" t="str">
        <f>+IFERROR(VLOOKUP(DF290,Auxiliar!$A:$C,3,0),"")</f>
        <v>1b 7% | 3b 22% | 8b 27%</v>
      </c>
      <c r="DK290" s="1"/>
      <c r="DL290" s="1"/>
      <c r="DM290" s="6" t="str">
        <f>+IFERROR(VALUE(RIGHT(Tabla20[[#This Row],[B2B]],6)),"")</f>
        <v/>
      </c>
      <c r="DN290" s="6" t="str">
        <f>+IFERROR(VLOOKUP(DL290,Auxiliar!$A:$C,2,0),"")</f>
        <v/>
      </c>
      <c r="DO290" s="7" t="str">
        <f>+IFERROR(VLOOKUP(DL290,Auxiliar!$A:$C,3,0),"")</f>
        <v/>
      </c>
      <c r="DQ290" s="1">
        <v>3304</v>
      </c>
      <c r="DR290" s="12" t="s">
        <v>24</v>
      </c>
      <c r="DS290" s="6">
        <f>+IFERROR(VALUE(RIGHT(Tabla21[[#This Row],[B2B]],6)),"")</f>
        <v>3304</v>
      </c>
      <c r="DT290" s="6" t="str">
        <f>+IFERROR(VLOOKUP(DR290,Auxiliar!$A:$C,2,0),"")</f>
        <v>CORONA PORRON</v>
      </c>
      <c r="DU290" s="7" t="str">
        <f>+IFERROR(VLOOKUP(DR290,Auxiliar!$A:$C,3,0),"")</f>
        <v>1b 5% | 20b 0%</v>
      </c>
      <c r="DW290" s="1">
        <v>6237</v>
      </c>
      <c r="DX290" s="12" t="s">
        <v>43</v>
      </c>
      <c r="DY290" s="6">
        <f>+IFERROR(VALUE(RIGHT(Tabla22[[#This Row],[B2B]],6)),"")</f>
        <v>6237</v>
      </c>
      <c r="DZ290" s="6" t="str">
        <f>+IFERROR(VLOOKUP(DX290,Auxiliar!$A:$C,2,0),"")</f>
        <v xml:space="preserve">VALUE LATA </v>
      </c>
      <c r="EA290" s="7" t="str">
        <f>+IFERROR(VLOOKUP(DX290,Auxiliar!$A:$C,3,0),"")</f>
        <v>1b 15% | 100b 18%</v>
      </c>
      <c r="EC290" s="1">
        <v>6228</v>
      </c>
      <c r="ED290" s="12" t="s">
        <v>47</v>
      </c>
      <c r="EE290" s="6">
        <f>+IFERROR(VALUE(RIGHT(Tabla23[[#This Row],[B2B]],6)),"")</f>
        <v>6228</v>
      </c>
      <c r="EF290" s="6" t="str">
        <f>+IFERROR(VLOOKUP(ED290,Auxiliar!$A:$C,2,0),"")</f>
        <v>VALUE LATON</v>
      </c>
      <c r="EG290" s="7" t="str">
        <f>+IFERROR(VLOOKUP(ED290,Auxiliar!$A:$C,3,0),"")</f>
        <v>1b 10% | 5b 15% | 192b 0%</v>
      </c>
      <c r="EI290" s="1"/>
      <c r="EJ290" s="12"/>
      <c r="EK290" s="6" t="str">
        <f>+IFERROR(VALUE(RIGHT(Tabla24[[#This Row],[B2B]],6)),"")</f>
        <v/>
      </c>
      <c r="EL290" s="6" t="str">
        <f>+IFERROR(VLOOKUP(EJ290,Auxiliar!$A:$C,2,0),"")</f>
        <v/>
      </c>
      <c r="EM290" s="7" t="str">
        <f>+IFERROR(VLOOKUP(EJ290,Auxiliar!$A:$C,3,0),"")</f>
        <v/>
      </c>
      <c r="EO290" s="1"/>
      <c r="EP290" s="12"/>
      <c r="EQ290" s="6" t="str">
        <f>+IFERROR(VALUE(RIGHT(Tabla25[[#This Row],[B2B]],6)),"")</f>
        <v/>
      </c>
      <c r="ER290" s="6" t="str">
        <f>+IFERROR(VLOOKUP(EP290,Auxiliar!$A:$C,2,0),"")</f>
        <v/>
      </c>
      <c r="ES290" s="7" t="str">
        <f>+IFERROR(VLOOKUP(EP290,Auxiliar!$A:$C,3,0),"")</f>
        <v/>
      </c>
      <c r="EU290" s="1"/>
      <c r="EV290" s="12"/>
      <c r="EW290" s="6" t="str">
        <f>+IFERROR(VALUE(RIGHT(Tabla26[[#This Row],[B2B]],6)),"")</f>
        <v/>
      </c>
      <c r="EX290" s="6" t="str">
        <f>+IFERROR(VLOOKUP(EV290,Auxiliar!$A:$C,2,0),"")</f>
        <v/>
      </c>
      <c r="EY290" s="7" t="str">
        <f>+IFERROR(VLOOKUP(EV290,Auxiliar!$A:$C,3,0),"")</f>
        <v/>
      </c>
      <c r="EZ290" s="1"/>
      <c r="FA290" s="12"/>
      <c r="FB290" s="6" t="str">
        <f>+IFERROR(VALUE(RIGHT(Tabla27[[#This Row],[B2B]],6)),"")</f>
        <v/>
      </c>
      <c r="FC290" s="6" t="str">
        <f>+IFERROR(VLOOKUP(FA290,Auxiliar!$A:$C,2,0),"")</f>
        <v/>
      </c>
      <c r="FD290" s="7" t="str">
        <f>+IFERROR(VLOOKUP(FA290,Auxiliar!$A:$C,3,0),"")</f>
        <v/>
      </c>
      <c r="FE290" s="1"/>
      <c r="FF290" s="12"/>
      <c r="FG290" s="6" t="str">
        <f>+IFERROR(VALUE(RIGHT(Tabla28[[#This Row],[B2B]],6)),"")</f>
        <v/>
      </c>
      <c r="FH290" s="6" t="str">
        <f>+IFERROR(VLOOKUP(FF290,Auxiliar!$A:$C,2,0),"")</f>
        <v/>
      </c>
      <c r="FI290" s="7" t="str">
        <f>+IFERROR(VLOOKUP(FF290,Auxiliar!$A:$C,3,0),"")</f>
        <v/>
      </c>
      <c r="FJ290" s="1"/>
      <c r="FK290" s="12"/>
      <c r="FL290" s="6" t="str">
        <f>+IFERROR(VALUE(RIGHT(Tabla29[[#This Row],[B2B]],6)),"")</f>
        <v/>
      </c>
      <c r="FM290" s="6" t="str">
        <f>+IFERROR(VLOOKUP(FK290,Auxiliar!$A:$C,2,0),"")</f>
        <v/>
      </c>
      <c r="FN290" s="7" t="str">
        <f>+IFERROR(VLOOKUP(FK290,Auxiliar!$A:$C,3,0),"")</f>
        <v/>
      </c>
      <c r="FO290" s="1"/>
      <c r="FP290" s="12"/>
      <c r="FQ290" s="6" t="str">
        <f>+IFERROR(VALUE(RIGHT(Tabla30[[#This Row],[B2B]],6)),"")</f>
        <v/>
      </c>
      <c r="FR290" s="6" t="str">
        <f>+IFERROR(VLOOKUP(FP290,Auxiliar!$A:$C,2,0),"")</f>
        <v/>
      </c>
      <c r="FS290" s="7"/>
      <c r="FT290" s="1"/>
      <c r="FU290" s="12"/>
      <c r="FV290" s="6" t="str">
        <f>+IFERROR(VALUE(RIGHT(Tabla31[[#This Row],[B2B]],6)),"")</f>
        <v/>
      </c>
      <c r="FW290" s="6" t="str">
        <f>+IFERROR(VLOOKUP(FU290,Auxiliar!$A:$C,2,0),"")</f>
        <v/>
      </c>
      <c r="FX290" s="7" t="str">
        <f>+IFERROR(VLOOKUP(FU290,Auxiliar!$A:$C,3,0),"")</f>
        <v/>
      </c>
      <c r="FY290" s="1"/>
      <c r="FZ290" s="12"/>
      <c r="GA290" s="6" t="str">
        <f>+IFERROR(VALUE(RIGHT(Tabla32[[#This Row],[B2B]],6)),"")</f>
        <v/>
      </c>
      <c r="GB290" s="6" t="str">
        <f>+IFERROR(VLOOKUP(FZ290,Auxiliar!$A:$C,2,0),"")</f>
        <v/>
      </c>
      <c r="GC290" s="7" t="str">
        <f>+IFERROR(VLOOKUP(FZ290,Auxiliar!$A:$C,3,0),"")</f>
        <v/>
      </c>
      <c r="GD290" s="1"/>
      <c r="GE290" s="12"/>
      <c r="GF290" s="6" t="str">
        <f>+IFERROR(VALUE(RIGHT(Tabla33[[#This Row],[B2B]],6)),"")</f>
        <v/>
      </c>
      <c r="GG290" s="6" t="str">
        <f>+IFERROR(VLOOKUP(GE290,Auxiliar!$A:$C,2,0),"")</f>
        <v/>
      </c>
      <c r="GH290" s="7" t="str">
        <f>+IFERROR(VLOOKUP(GE290,Auxiliar!$A:$C,3,0),"")</f>
        <v/>
      </c>
    </row>
    <row r="291" spans="1:190" x14ac:dyDescent="0.25">
      <c r="A291" s="1"/>
      <c r="B291" s="1"/>
      <c r="C291" t="str">
        <f>+IFERROR(VALUE(RIGHT(Tabla1[[#This Row],[B2B]],6)),"")</f>
        <v/>
      </c>
      <c r="D291" t="str">
        <f>+IFERROR(VLOOKUP(B291,Auxiliar!$A:$C,2,0),"")</f>
        <v/>
      </c>
      <c r="E291" s="5" t="str">
        <f>+IFERROR(VLOOKUP(B291,Auxiliar!$A:$C,3,0),"")</f>
        <v/>
      </c>
      <c r="S291" s="1">
        <v>4014</v>
      </c>
      <c r="T291" s="1" t="s">
        <v>9</v>
      </c>
      <c r="U291" s="6">
        <f>+IFERROR(VALUE(RIGHT(Tabla4[[#This Row],[B2B]],6)),"")</f>
        <v>4014</v>
      </c>
      <c r="V291" s="6" t="str">
        <f>+IFERROR(VLOOKUP(T291,Auxiliar!$A:$C,2,0),"")</f>
        <v>CORE</v>
      </c>
      <c r="W291" s="7" t="str">
        <f>+IFERROR(VLOOKUP(T291,Auxiliar!$A:$C,3,0),"")</f>
        <v>0b 1% | 2b 5% | 4b 6%</v>
      </c>
      <c r="Y291" s="1">
        <v>11943</v>
      </c>
      <c r="Z291" s="1" t="s">
        <v>10</v>
      </c>
      <c r="AA291" s="6">
        <f>+IFERROR(VALUE(RIGHT(Tabla5[[#This Row],[B2B]],6)),"")</f>
        <v>11943</v>
      </c>
      <c r="AB291" s="6" t="str">
        <f>+IFERROR(VLOOKUP(Z291,Auxiliar!$A:$C,2,0),"")</f>
        <v>CORE</v>
      </c>
      <c r="AC291" s="7" t="str">
        <f>+IFERROR(VLOOKUP(Z291,Auxiliar!$A:$C,3,0),"")</f>
        <v>0b 1% | 3b 4% | 5b 6%</v>
      </c>
      <c r="AK291" s="1">
        <v>3792</v>
      </c>
      <c r="AL291" s="1" t="s">
        <v>30</v>
      </c>
      <c r="AM291" s="6">
        <f>+IFERROR(VALUE(RIGHT(Tabla7[[#This Row],[B2B]],6)),"")</f>
        <v>3792</v>
      </c>
      <c r="AN291" s="6" t="str">
        <f>+IFERROR(VLOOKUP(AL291,Auxiliar!$A:$C,2,0),"")</f>
        <v>LATONES</v>
      </c>
      <c r="AO291" s="7" t="str">
        <f>+IFERROR(VLOOKUP(AL291,Auxiliar!$A:$C,3,0),"")</f>
        <v>1b 4% | 5b 7% | 97b 0%</v>
      </c>
      <c r="AQ291" s="1">
        <v>11592</v>
      </c>
      <c r="AR291" s="1" t="s">
        <v>31</v>
      </c>
      <c r="AS291" s="6">
        <f>+IFERROR(VALUE(RIGHT(Tabla8[[#This Row],[B2B]],6)),"")</f>
        <v>11592</v>
      </c>
      <c r="AT291" s="6" t="str">
        <f>+IFERROR(VLOOKUP(AR291,Auxiliar!$A:$C,2,0),"")</f>
        <v>LATONES</v>
      </c>
      <c r="AU291" s="7" t="str">
        <f>+IFERROR(VLOOKUP(AR291,Auxiliar!$A:$C,3,0),"")</f>
        <v>2b 3% | 4b 5% | 5b 8% | 193 0%</v>
      </c>
      <c r="AW291" s="1"/>
      <c r="AX291" s="1" t="s">
        <v>32</v>
      </c>
      <c r="AY291" s="6" t="str">
        <f>+IFERROR(VALUE(RIGHT(Tabla9[[#This Row],[B2B]],6)),"")</f>
        <v/>
      </c>
      <c r="AZ291" s="6" t="str">
        <f>+IFERROR(VLOOKUP(AX291,Auxiliar!$A:$C,2,0),"")</f>
        <v>LATONES</v>
      </c>
      <c r="BA291" s="7" t="str">
        <f>+IFERROR(VLOOKUP(AX291,Auxiliar!$A:$C,3,0),"")</f>
        <v>2b 3% | 4b 4% | 6b 5% | 10b 8%  | 385b 0%</v>
      </c>
      <c r="BC291" s="1"/>
      <c r="BD291" s="1" t="s">
        <v>33</v>
      </c>
      <c r="BE291" s="6" t="str">
        <f>+IFERROR(VALUE(RIGHT(Tabla10[[#This Row],[B2B]],6)),"")</f>
        <v/>
      </c>
      <c r="BF291" s="6" t="str">
        <f>+IFERROR(VLOOKUP(BD291,Auxiliar!$A:$C,2,0),"")</f>
        <v>LATONES</v>
      </c>
      <c r="BG291" s="7" t="str">
        <f>+IFERROR(VLOOKUP(BD291,Auxiliar!$A:$C,3,0),"")</f>
        <v>6b 4% | 12b 5% | 15b 8% | 385b 0%</v>
      </c>
      <c r="BI291" s="1"/>
      <c r="BJ291" s="1"/>
      <c r="BK291" s="6" t="str">
        <f>+IFERROR(VALUE(RIGHT(Tabla11[[#This Row],[B2B]],6)),"")</f>
        <v/>
      </c>
      <c r="BL291" s="6" t="str">
        <f>+IFERROR(VLOOKUP(BJ291,Auxiliar!$A:$C,2,0),"")</f>
        <v/>
      </c>
      <c r="BM291" s="7" t="str">
        <f>+IFERROR(VLOOKUP(BJ291,Auxiliar!$A:$C,3,0),"")</f>
        <v/>
      </c>
      <c r="BO291" s="1">
        <v>6236</v>
      </c>
      <c r="BP291" s="1" t="s">
        <v>39</v>
      </c>
      <c r="BQ291" s="6">
        <f>+IFERROR(VALUE(RIGHT(Tabla12[[#This Row],[B2B]],6)),"")</f>
        <v>6236</v>
      </c>
      <c r="BR291" s="6" t="str">
        <f>+IFERROR(VLOOKUP(BP291,Auxiliar!$A:$C,2,0),"")</f>
        <v>VALUE LITRO</v>
      </c>
      <c r="BS291" s="7" t="str">
        <f>+IFERROR(VLOOKUP(BP291,Auxiliar!$A:$C,3,0),"")</f>
        <v>1b 12%</v>
      </c>
      <c r="CA291" s="1">
        <v>3345</v>
      </c>
      <c r="CB291" s="1" t="s">
        <v>35</v>
      </c>
      <c r="CC291" s="6">
        <f>+IFERROR(VALUE(RIGHT(Tabla14[[#This Row],[B2B]],6)),"")</f>
        <v>3345</v>
      </c>
      <c r="CD291" s="6" t="str">
        <f>+IFERROR(VLOOKUP(CB291,Auxiliar!$A:$C,2,0),"")</f>
        <v>Corona 710cc</v>
      </c>
      <c r="CE291" s="7" t="str">
        <f>+IFERROR(VLOOKUP(CB291,Auxiliar!$A:$C,3,0),"")</f>
        <v>1b 10% | 85b 0%</v>
      </c>
      <c r="CG291" s="1"/>
      <c r="CH291" s="1"/>
      <c r="CI291" s="6" t="str">
        <f>+IFERROR(VALUE(RIGHT(Tabla15[[#This Row],[B2B]],6)),"")</f>
        <v/>
      </c>
      <c r="CJ291" s="6" t="str">
        <f>+IFERROR(VLOOKUP(CH291,Auxiliar!$A:$C,2,0),"")</f>
        <v/>
      </c>
      <c r="CK291" s="7" t="str">
        <f>+IFERROR(VLOOKUP(CH291,Auxiliar!$A:$C,3,0),"")</f>
        <v/>
      </c>
      <c r="CM291" s="1">
        <v>3304</v>
      </c>
      <c r="CN291" s="1" t="s">
        <v>20</v>
      </c>
      <c r="CO291" s="6">
        <v>3304</v>
      </c>
      <c r="CP291" s="6" t="s">
        <v>20</v>
      </c>
      <c r="CQ291" s="7" t="s">
        <v>21</v>
      </c>
      <c r="CS291" s="1"/>
      <c r="CT291" s="1"/>
      <c r="CU291" s="6" t="str">
        <f>+IFERROR(VALUE(RIGHT(Tabla17[[#This Row],[B2B]],6)),"")</f>
        <v/>
      </c>
      <c r="CV291" s="6" t="str">
        <f>+IFERROR(VLOOKUP(CT291,Auxiliar!$A:$C,2,0),"")</f>
        <v/>
      </c>
      <c r="CW291" s="7" t="str">
        <f>+IFERROR(VLOOKUP(CT291,Auxiliar!$A:$C,3,0),"")</f>
        <v/>
      </c>
      <c r="CY291" s="1">
        <v>3304</v>
      </c>
      <c r="CZ291" s="1" t="s">
        <v>16</v>
      </c>
      <c r="DA291" s="6">
        <f>+IFERROR(VALUE(RIGHT(Tabla18[[#This Row],[B2B]],6)),"")</f>
        <v>3304</v>
      </c>
      <c r="DB291" s="6" t="str">
        <f>+IFERROR(VLOOKUP(CZ291,Auxiliar!$A:$C,2,0),"")</f>
        <v>PREMIUM</v>
      </c>
      <c r="DC291" s="7" t="str">
        <f>+IFERROR(VLOOKUP(CZ291,Auxiliar!$A:$C,3,0),"")</f>
        <v>0b 0% | 2b 2% | 5b 3,5% | 10b 5%</v>
      </c>
      <c r="DE291" s="1">
        <v>3304</v>
      </c>
      <c r="DF291" s="1" t="s">
        <v>19</v>
      </c>
      <c r="DG291" s="6">
        <f>+IFERROR(VALUE(RIGHT(Tabla19[[#This Row],[B2B]],6)),"")</f>
        <v>3304</v>
      </c>
      <c r="DH291" s="6" t="str">
        <f>+IFERROR(VLOOKUP(DF291,Auxiliar!$A:$C,2,0),"")</f>
        <v>MICHELOB</v>
      </c>
      <c r="DI291" s="7" t="str">
        <f>+IFERROR(VLOOKUP(DF291,Auxiliar!$A:$C,3,0),"")</f>
        <v>1b 7% | 3b 22% | 8b 27%</v>
      </c>
      <c r="DK291" s="1"/>
      <c r="DL291" s="1"/>
      <c r="DM291" s="6" t="str">
        <f>+IFERROR(VALUE(RIGHT(Tabla20[[#This Row],[B2B]],6)),"")</f>
        <v/>
      </c>
      <c r="DN291" s="6" t="str">
        <f>+IFERROR(VLOOKUP(DL291,Auxiliar!$A:$C,2,0),"")</f>
        <v/>
      </c>
      <c r="DO291" s="7" t="str">
        <f>+IFERROR(VLOOKUP(DL291,Auxiliar!$A:$C,3,0),"")</f>
        <v/>
      </c>
      <c r="DQ291" s="1">
        <v>3305</v>
      </c>
      <c r="DR291" s="12" t="s">
        <v>24</v>
      </c>
      <c r="DS291" s="6">
        <f>+IFERROR(VALUE(RIGHT(Tabla21[[#This Row],[B2B]],6)),"")</f>
        <v>3305</v>
      </c>
      <c r="DT291" s="6" t="str">
        <f>+IFERROR(VLOOKUP(DR291,Auxiliar!$A:$C,2,0),"")</f>
        <v>CORONA PORRON</v>
      </c>
      <c r="DU291" s="7" t="str">
        <f>+IFERROR(VLOOKUP(DR291,Auxiliar!$A:$C,3,0),"")</f>
        <v>1b 5% | 20b 0%</v>
      </c>
      <c r="DW291" s="1">
        <v>5282</v>
      </c>
      <c r="DX291" s="12" t="s">
        <v>43</v>
      </c>
      <c r="DY291" s="6">
        <f>+IFERROR(VALUE(RIGHT(Tabla22[[#This Row],[B2B]],6)),"")</f>
        <v>5282</v>
      </c>
      <c r="DZ291" s="6" t="str">
        <f>+IFERROR(VLOOKUP(DX291,Auxiliar!$A:$C,2,0),"")</f>
        <v xml:space="preserve">VALUE LATA </v>
      </c>
      <c r="EA291" s="7" t="str">
        <f>+IFERROR(VLOOKUP(DX291,Auxiliar!$A:$C,3,0),"")</f>
        <v>1b 15% | 100b 18%</v>
      </c>
      <c r="EC291" s="1">
        <v>6235</v>
      </c>
      <c r="ED291" s="12" t="s">
        <v>47</v>
      </c>
      <c r="EE291" s="6">
        <f>+IFERROR(VALUE(RIGHT(Tabla23[[#This Row],[B2B]],6)),"")</f>
        <v>6235</v>
      </c>
      <c r="EF291" s="6" t="str">
        <f>+IFERROR(VLOOKUP(ED291,Auxiliar!$A:$C,2,0),"")</f>
        <v>VALUE LATON</v>
      </c>
      <c r="EG291" s="7" t="str">
        <f>+IFERROR(VLOOKUP(ED291,Auxiliar!$A:$C,3,0),"")</f>
        <v>1b 10% | 5b 15% | 192b 0%</v>
      </c>
      <c r="EI291" s="1"/>
      <c r="EJ291" s="12"/>
      <c r="EK291" s="6" t="str">
        <f>+IFERROR(VALUE(RIGHT(Tabla24[[#This Row],[B2B]],6)),"")</f>
        <v/>
      </c>
      <c r="EL291" s="6" t="str">
        <f>+IFERROR(VLOOKUP(EJ291,Auxiliar!$A:$C,2,0),"")</f>
        <v/>
      </c>
      <c r="EM291" s="7" t="str">
        <f>+IFERROR(VLOOKUP(EJ291,Auxiliar!$A:$C,3,0),"")</f>
        <v/>
      </c>
      <c r="EO291" s="1"/>
      <c r="EP291" s="12"/>
      <c r="EQ291" s="6" t="str">
        <f>+IFERROR(VALUE(RIGHT(Tabla25[[#This Row],[B2B]],6)),"")</f>
        <v/>
      </c>
      <c r="ER291" s="6" t="str">
        <f>+IFERROR(VLOOKUP(EP291,Auxiliar!$A:$C,2,0),"")</f>
        <v/>
      </c>
      <c r="ES291" s="7" t="str">
        <f>+IFERROR(VLOOKUP(EP291,Auxiliar!$A:$C,3,0),"")</f>
        <v/>
      </c>
      <c r="EU291" s="1"/>
      <c r="EV291" s="12"/>
      <c r="EW291" s="6" t="str">
        <f>+IFERROR(VALUE(RIGHT(Tabla26[[#This Row],[B2B]],6)),"")</f>
        <v/>
      </c>
      <c r="EX291" s="6" t="str">
        <f>+IFERROR(VLOOKUP(EV291,Auxiliar!$A:$C,2,0),"")</f>
        <v/>
      </c>
      <c r="EY291" s="7" t="str">
        <f>+IFERROR(VLOOKUP(EV291,Auxiliar!$A:$C,3,0),"")</f>
        <v/>
      </c>
      <c r="EZ291" s="1"/>
      <c r="FA291" s="12"/>
      <c r="FB291" s="6" t="str">
        <f>+IFERROR(VALUE(RIGHT(Tabla27[[#This Row],[B2B]],6)),"")</f>
        <v/>
      </c>
      <c r="FC291" s="6" t="str">
        <f>+IFERROR(VLOOKUP(FA291,Auxiliar!$A:$C,2,0),"")</f>
        <v/>
      </c>
      <c r="FD291" s="7" t="str">
        <f>+IFERROR(VLOOKUP(FA291,Auxiliar!$A:$C,3,0),"")</f>
        <v/>
      </c>
      <c r="FE291" s="1"/>
      <c r="FF291" s="12"/>
      <c r="FG291" s="6" t="str">
        <f>+IFERROR(VALUE(RIGHT(Tabla28[[#This Row],[B2B]],6)),"")</f>
        <v/>
      </c>
      <c r="FH291" s="6" t="str">
        <f>+IFERROR(VLOOKUP(FF291,Auxiliar!$A:$C,2,0),"")</f>
        <v/>
      </c>
      <c r="FI291" s="7" t="str">
        <f>+IFERROR(VLOOKUP(FF291,Auxiliar!$A:$C,3,0),"")</f>
        <v/>
      </c>
      <c r="FJ291" s="1"/>
      <c r="FK291" s="12"/>
      <c r="FL291" s="6" t="str">
        <f>+IFERROR(VALUE(RIGHT(Tabla29[[#This Row],[B2B]],6)),"")</f>
        <v/>
      </c>
      <c r="FM291" s="6" t="str">
        <f>+IFERROR(VLOOKUP(FK291,Auxiliar!$A:$C,2,0),"")</f>
        <v/>
      </c>
      <c r="FN291" s="7" t="str">
        <f>+IFERROR(VLOOKUP(FK291,Auxiliar!$A:$C,3,0),"")</f>
        <v/>
      </c>
      <c r="FO291" s="1"/>
      <c r="FP291" s="12"/>
      <c r="FQ291" s="6" t="str">
        <f>+IFERROR(VALUE(RIGHT(Tabla30[[#This Row],[B2B]],6)),"")</f>
        <v/>
      </c>
      <c r="FR291" s="6" t="str">
        <f>+IFERROR(VLOOKUP(FP291,Auxiliar!$A:$C,2,0),"")</f>
        <v/>
      </c>
      <c r="FS291" s="7"/>
      <c r="FT291" s="1"/>
      <c r="FU291" s="12"/>
      <c r="FV291" s="6" t="str">
        <f>+IFERROR(VALUE(RIGHT(Tabla31[[#This Row],[B2B]],6)),"")</f>
        <v/>
      </c>
      <c r="FW291" s="6" t="str">
        <f>+IFERROR(VLOOKUP(FU291,Auxiliar!$A:$C,2,0),"")</f>
        <v/>
      </c>
      <c r="FX291" s="7" t="str">
        <f>+IFERROR(VLOOKUP(FU291,Auxiliar!$A:$C,3,0),"")</f>
        <v/>
      </c>
      <c r="FY291" s="1"/>
      <c r="FZ291" s="12"/>
      <c r="GA291" s="6" t="str">
        <f>+IFERROR(VALUE(RIGHT(Tabla32[[#This Row],[B2B]],6)),"")</f>
        <v/>
      </c>
      <c r="GB291" s="6" t="str">
        <f>+IFERROR(VLOOKUP(FZ291,Auxiliar!$A:$C,2,0),"")</f>
        <v/>
      </c>
      <c r="GC291" s="7" t="str">
        <f>+IFERROR(VLOOKUP(FZ291,Auxiliar!$A:$C,3,0),"")</f>
        <v/>
      </c>
      <c r="GD291" s="1"/>
      <c r="GE291" s="12"/>
      <c r="GF291" s="6" t="str">
        <f>+IFERROR(VALUE(RIGHT(Tabla33[[#This Row],[B2B]],6)),"")</f>
        <v/>
      </c>
      <c r="GG291" s="6" t="str">
        <f>+IFERROR(VLOOKUP(GE291,Auxiliar!$A:$C,2,0),"")</f>
        <v/>
      </c>
      <c r="GH291" s="7" t="str">
        <f>+IFERROR(VLOOKUP(GE291,Auxiliar!$A:$C,3,0),"")</f>
        <v/>
      </c>
    </row>
    <row r="292" spans="1:190" x14ac:dyDescent="0.25">
      <c r="A292" s="1"/>
      <c r="B292" s="1"/>
      <c r="C292" t="str">
        <f>+IFERROR(VALUE(RIGHT(Tabla1[[#This Row],[B2B]],6)),"")</f>
        <v/>
      </c>
      <c r="D292" t="str">
        <f>+IFERROR(VLOOKUP(B292,Auxiliar!$A:$C,2,0),"")</f>
        <v/>
      </c>
      <c r="E292" s="5" t="str">
        <f>+IFERROR(VLOOKUP(B292,Auxiliar!$A:$C,3,0),"")</f>
        <v/>
      </c>
      <c r="S292" s="1">
        <v>4032</v>
      </c>
      <c r="T292" s="1" t="s">
        <v>9</v>
      </c>
      <c r="U292" s="6">
        <f>+IFERROR(VALUE(RIGHT(Tabla4[[#This Row],[B2B]],6)),"")</f>
        <v>4032</v>
      </c>
      <c r="V292" s="6" t="str">
        <f>+IFERROR(VLOOKUP(T292,Auxiliar!$A:$C,2,0),"")</f>
        <v>CORE</v>
      </c>
      <c r="W292" s="7" t="str">
        <f>+IFERROR(VLOOKUP(T292,Auxiliar!$A:$C,3,0),"")</f>
        <v>0b 1% | 2b 5% | 4b 6%</v>
      </c>
      <c r="Y292" s="1">
        <v>11945</v>
      </c>
      <c r="Z292" s="1" t="s">
        <v>10</v>
      </c>
      <c r="AA292" s="6">
        <f>+IFERROR(VALUE(RIGHT(Tabla5[[#This Row],[B2B]],6)),"")</f>
        <v>11945</v>
      </c>
      <c r="AB292" s="6" t="str">
        <f>+IFERROR(VLOOKUP(Z292,Auxiliar!$A:$C,2,0),"")</f>
        <v>CORE</v>
      </c>
      <c r="AC292" s="7" t="str">
        <f>+IFERROR(VLOOKUP(Z292,Auxiliar!$A:$C,3,0),"")</f>
        <v>0b 1% | 3b 4% | 5b 6%</v>
      </c>
      <c r="AK292" s="1">
        <v>3801</v>
      </c>
      <c r="AL292" s="1" t="s">
        <v>30</v>
      </c>
      <c r="AM292" s="6">
        <f>+IFERROR(VALUE(RIGHT(Tabla7[[#This Row],[B2B]],6)),"")</f>
        <v>3801</v>
      </c>
      <c r="AN292" s="6" t="str">
        <f>+IFERROR(VLOOKUP(AL292,Auxiliar!$A:$C,2,0),"")</f>
        <v>LATONES</v>
      </c>
      <c r="AO292" s="7" t="str">
        <f>+IFERROR(VLOOKUP(AL292,Auxiliar!$A:$C,3,0),"")</f>
        <v>1b 4% | 5b 7% | 97b 0%</v>
      </c>
      <c r="AQ292" s="1">
        <v>11595</v>
      </c>
      <c r="AR292" s="1" t="s">
        <v>31</v>
      </c>
      <c r="AS292" s="6">
        <f>+IFERROR(VALUE(RIGHT(Tabla8[[#This Row],[B2B]],6)),"")</f>
        <v>11595</v>
      </c>
      <c r="AT292" s="6" t="str">
        <f>+IFERROR(VLOOKUP(AR292,Auxiliar!$A:$C,2,0),"")</f>
        <v>LATONES</v>
      </c>
      <c r="AU292" s="7" t="str">
        <f>+IFERROR(VLOOKUP(AR292,Auxiliar!$A:$C,3,0),"")</f>
        <v>2b 3% | 4b 5% | 5b 8% | 193 0%</v>
      </c>
      <c r="AW292" s="1"/>
      <c r="AX292" s="1" t="s">
        <v>32</v>
      </c>
      <c r="AY292" s="6" t="str">
        <f>+IFERROR(VALUE(RIGHT(Tabla9[[#This Row],[B2B]],6)),"")</f>
        <v/>
      </c>
      <c r="AZ292" s="6" t="str">
        <f>+IFERROR(VLOOKUP(AX292,Auxiliar!$A:$C,2,0),"")</f>
        <v>LATONES</v>
      </c>
      <c r="BA292" s="7" t="str">
        <f>+IFERROR(VLOOKUP(AX292,Auxiliar!$A:$C,3,0),"")</f>
        <v>2b 3% | 4b 4% | 6b 5% | 10b 8%  | 385b 0%</v>
      </c>
      <c r="BC292" s="1"/>
      <c r="BD292" s="1" t="s">
        <v>33</v>
      </c>
      <c r="BE292" s="6" t="str">
        <f>+IFERROR(VALUE(RIGHT(Tabla10[[#This Row],[B2B]],6)),"")</f>
        <v/>
      </c>
      <c r="BF292" s="6" t="str">
        <f>+IFERROR(VLOOKUP(BD292,Auxiliar!$A:$C,2,0),"")</f>
        <v>LATONES</v>
      </c>
      <c r="BG292" s="7" t="str">
        <f>+IFERROR(VLOOKUP(BD292,Auxiliar!$A:$C,3,0),"")</f>
        <v>6b 4% | 12b 5% | 15b 8% | 385b 0%</v>
      </c>
      <c r="BI292" s="1"/>
      <c r="BJ292" s="1"/>
      <c r="BK292" s="6" t="str">
        <f>+IFERROR(VALUE(RIGHT(Tabla11[[#This Row],[B2B]],6)),"")</f>
        <v/>
      </c>
      <c r="BL292" s="6" t="str">
        <f>+IFERROR(VLOOKUP(BJ292,Auxiliar!$A:$C,2,0),"")</f>
        <v/>
      </c>
      <c r="BM292" s="7" t="str">
        <f>+IFERROR(VLOOKUP(BJ292,Auxiliar!$A:$C,3,0),"")</f>
        <v/>
      </c>
      <c r="BO292" s="1">
        <v>6237</v>
      </c>
      <c r="BP292" s="1" t="s">
        <v>39</v>
      </c>
      <c r="BQ292" s="6">
        <f>+IFERROR(VALUE(RIGHT(Tabla12[[#This Row],[B2B]],6)),"")</f>
        <v>6237</v>
      </c>
      <c r="BR292" s="6" t="str">
        <f>+IFERROR(VLOOKUP(BP292,Auxiliar!$A:$C,2,0),"")</f>
        <v>VALUE LITRO</v>
      </c>
      <c r="BS292" s="7" t="str">
        <f>+IFERROR(VLOOKUP(BP292,Auxiliar!$A:$C,3,0),"")</f>
        <v>1b 12%</v>
      </c>
      <c r="CA292" s="1">
        <v>3355</v>
      </c>
      <c r="CB292" s="1" t="s">
        <v>35</v>
      </c>
      <c r="CC292" s="6">
        <f>+IFERROR(VALUE(RIGHT(Tabla14[[#This Row],[B2B]],6)),"")</f>
        <v>3355</v>
      </c>
      <c r="CD292" s="6" t="str">
        <f>+IFERROR(VLOOKUP(CB292,Auxiliar!$A:$C,2,0),"")</f>
        <v>Corona 710cc</v>
      </c>
      <c r="CE292" s="7" t="str">
        <f>+IFERROR(VLOOKUP(CB292,Auxiliar!$A:$C,3,0),"")</f>
        <v>1b 10% | 85b 0%</v>
      </c>
      <c r="CG292" s="1"/>
      <c r="CH292" s="1"/>
      <c r="CI292" s="6" t="str">
        <f>+IFERROR(VALUE(RIGHT(Tabla15[[#This Row],[B2B]],6)),"")</f>
        <v/>
      </c>
      <c r="CJ292" s="6" t="str">
        <f>+IFERROR(VLOOKUP(CH292,Auxiliar!$A:$C,2,0),"")</f>
        <v/>
      </c>
      <c r="CK292" s="7" t="str">
        <f>+IFERROR(VLOOKUP(CH292,Auxiliar!$A:$C,3,0),"")</f>
        <v/>
      </c>
      <c r="CM292" s="1">
        <v>3305</v>
      </c>
      <c r="CN292" s="1" t="s">
        <v>20</v>
      </c>
      <c r="CO292" s="6">
        <v>3305</v>
      </c>
      <c r="CP292" s="6" t="s">
        <v>20</v>
      </c>
      <c r="CQ292" s="7" t="s">
        <v>21</v>
      </c>
      <c r="CS292" s="1"/>
      <c r="CT292" s="1"/>
      <c r="CU292" s="6" t="str">
        <f>+IFERROR(VALUE(RIGHT(Tabla17[[#This Row],[B2B]],6)),"")</f>
        <v/>
      </c>
      <c r="CV292" s="6" t="str">
        <f>+IFERROR(VLOOKUP(CT292,Auxiliar!$A:$C,2,0),"")</f>
        <v/>
      </c>
      <c r="CW292" s="7" t="str">
        <f>+IFERROR(VLOOKUP(CT292,Auxiliar!$A:$C,3,0),"")</f>
        <v/>
      </c>
      <c r="CY292" s="1">
        <v>3305</v>
      </c>
      <c r="CZ292" s="1" t="s">
        <v>16</v>
      </c>
      <c r="DA292" s="6">
        <f>+IFERROR(VALUE(RIGHT(Tabla18[[#This Row],[B2B]],6)),"")</f>
        <v>3305</v>
      </c>
      <c r="DB292" s="6" t="str">
        <f>+IFERROR(VLOOKUP(CZ292,Auxiliar!$A:$C,2,0),"")</f>
        <v>PREMIUM</v>
      </c>
      <c r="DC292" s="7" t="str">
        <f>+IFERROR(VLOOKUP(CZ292,Auxiliar!$A:$C,3,0),"")</f>
        <v>0b 0% | 2b 2% | 5b 3,5% | 10b 5%</v>
      </c>
      <c r="DE292" s="1">
        <v>3305</v>
      </c>
      <c r="DF292" s="1" t="s">
        <v>19</v>
      </c>
      <c r="DG292" s="6">
        <f>+IFERROR(VALUE(RIGHT(Tabla19[[#This Row],[B2B]],6)),"")</f>
        <v>3305</v>
      </c>
      <c r="DH292" s="6" t="str">
        <f>+IFERROR(VLOOKUP(DF292,Auxiliar!$A:$C,2,0),"")</f>
        <v>MICHELOB</v>
      </c>
      <c r="DI292" s="7" t="str">
        <f>+IFERROR(VLOOKUP(DF292,Auxiliar!$A:$C,3,0),"")</f>
        <v>1b 7% | 3b 22% | 8b 27%</v>
      </c>
      <c r="DK292" s="1"/>
      <c r="DL292" s="1"/>
      <c r="DM292" s="6" t="str">
        <f>+IFERROR(VALUE(RIGHT(Tabla20[[#This Row],[B2B]],6)),"")</f>
        <v/>
      </c>
      <c r="DN292" s="6" t="str">
        <f>+IFERROR(VLOOKUP(DL292,Auxiliar!$A:$C,2,0),"")</f>
        <v/>
      </c>
      <c r="DO292" s="7" t="str">
        <f>+IFERROR(VLOOKUP(DL292,Auxiliar!$A:$C,3,0),"")</f>
        <v/>
      </c>
      <c r="DQ292" s="1">
        <v>3312</v>
      </c>
      <c r="DR292" s="12" t="s">
        <v>24</v>
      </c>
      <c r="DS292" s="6">
        <f>+IFERROR(VALUE(RIGHT(Tabla21[[#This Row],[B2B]],6)),"")</f>
        <v>3312</v>
      </c>
      <c r="DT292" s="6" t="str">
        <f>+IFERROR(VLOOKUP(DR292,Auxiliar!$A:$C,2,0),"")</f>
        <v>CORONA PORRON</v>
      </c>
      <c r="DU292" s="7" t="str">
        <f>+IFERROR(VLOOKUP(DR292,Auxiliar!$A:$C,3,0),"")</f>
        <v>1b 5% | 20b 0%</v>
      </c>
      <c r="DW292" s="1">
        <v>6240</v>
      </c>
      <c r="DX292" s="12" t="s">
        <v>43</v>
      </c>
      <c r="DY292" s="6">
        <f>+IFERROR(VALUE(RIGHT(Tabla22[[#This Row],[B2B]],6)),"")</f>
        <v>6240</v>
      </c>
      <c r="DZ292" s="6" t="str">
        <f>+IFERROR(VLOOKUP(DX292,Auxiliar!$A:$C,2,0),"")</f>
        <v xml:space="preserve">VALUE LATA </v>
      </c>
      <c r="EA292" s="7" t="str">
        <f>+IFERROR(VLOOKUP(DX292,Auxiliar!$A:$C,3,0),"")</f>
        <v>1b 15% | 100b 18%</v>
      </c>
      <c r="EC292" s="1">
        <v>6236</v>
      </c>
      <c r="ED292" s="12" t="s">
        <v>47</v>
      </c>
      <c r="EE292" s="6">
        <f>+IFERROR(VALUE(RIGHT(Tabla23[[#This Row],[B2B]],6)),"")</f>
        <v>6236</v>
      </c>
      <c r="EF292" s="6" t="str">
        <f>+IFERROR(VLOOKUP(ED292,Auxiliar!$A:$C,2,0),"")</f>
        <v>VALUE LATON</v>
      </c>
      <c r="EG292" s="7" t="str">
        <f>+IFERROR(VLOOKUP(ED292,Auxiliar!$A:$C,3,0),"")</f>
        <v>1b 10% | 5b 15% | 192b 0%</v>
      </c>
      <c r="EI292" s="1"/>
      <c r="EJ292" s="12"/>
      <c r="EK292" s="6" t="str">
        <f>+IFERROR(VALUE(RIGHT(Tabla24[[#This Row],[B2B]],6)),"")</f>
        <v/>
      </c>
      <c r="EL292" s="6" t="str">
        <f>+IFERROR(VLOOKUP(EJ292,Auxiliar!$A:$C,2,0),"")</f>
        <v/>
      </c>
      <c r="EM292" s="7" t="str">
        <f>+IFERROR(VLOOKUP(EJ292,Auxiliar!$A:$C,3,0),"")</f>
        <v/>
      </c>
      <c r="EO292" s="1"/>
      <c r="EP292" s="12"/>
      <c r="EQ292" s="6" t="str">
        <f>+IFERROR(VALUE(RIGHT(Tabla25[[#This Row],[B2B]],6)),"")</f>
        <v/>
      </c>
      <c r="ER292" s="6" t="str">
        <f>+IFERROR(VLOOKUP(EP292,Auxiliar!$A:$C,2,0),"")</f>
        <v/>
      </c>
      <c r="ES292" s="7" t="str">
        <f>+IFERROR(VLOOKUP(EP292,Auxiliar!$A:$C,3,0),"")</f>
        <v/>
      </c>
      <c r="EU292" s="1"/>
      <c r="EV292" s="12"/>
      <c r="EW292" s="6" t="str">
        <f>+IFERROR(VALUE(RIGHT(Tabla26[[#This Row],[B2B]],6)),"")</f>
        <v/>
      </c>
      <c r="EX292" s="6" t="str">
        <f>+IFERROR(VLOOKUP(EV292,Auxiliar!$A:$C,2,0),"")</f>
        <v/>
      </c>
      <c r="EY292" s="7" t="str">
        <f>+IFERROR(VLOOKUP(EV292,Auxiliar!$A:$C,3,0),"")</f>
        <v/>
      </c>
      <c r="EZ292" s="1"/>
      <c r="FA292" s="12"/>
      <c r="FB292" s="6" t="str">
        <f>+IFERROR(VALUE(RIGHT(Tabla27[[#This Row],[B2B]],6)),"")</f>
        <v/>
      </c>
      <c r="FC292" s="6" t="str">
        <f>+IFERROR(VLOOKUP(FA292,Auxiliar!$A:$C,2,0),"")</f>
        <v/>
      </c>
      <c r="FD292" s="7" t="str">
        <f>+IFERROR(VLOOKUP(FA292,Auxiliar!$A:$C,3,0),"")</f>
        <v/>
      </c>
      <c r="FE292" s="1"/>
      <c r="FF292" s="12"/>
      <c r="FG292" s="6" t="str">
        <f>+IFERROR(VALUE(RIGHT(Tabla28[[#This Row],[B2B]],6)),"")</f>
        <v/>
      </c>
      <c r="FH292" s="6" t="str">
        <f>+IFERROR(VLOOKUP(FF292,Auxiliar!$A:$C,2,0),"")</f>
        <v/>
      </c>
      <c r="FI292" s="7" t="str">
        <f>+IFERROR(VLOOKUP(FF292,Auxiliar!$A:$C,3,0),"")</f>
        <v/>
      </c>
      <c r="FJ292" s="1"/>
      <c r="FK292" s="12"/>
      <c r="FL292" s="6" t="str">
        <f>+IFERROR(VALUE(RIGHT(Tabla29[[#This Row],[B2B]],6)),"")</f>
        <v/>
      </c>
      <c r="FM292" s="6" t="str">
        <f>+IFERROR(VLOOKUP(FK292,Auxiliar!$A:$C,2,0),"")</f>
        <v/>
      </c>
      <c r="FN292" s="7" t="str">
        <f>+IFERROR(VLOOKUP(FK292,Auxiliar!$A:$C,3,0),"")</f>
        <v/>
      </c>
      <c r="FO292" s="1"/>
      <c r="FP292" s="12"/>
      <c r="FQ292" s="6" t="str">
        <f>+IFERROR(VALUE(RIGHT(Tabla30[[#This Row],[B2B]],6)),"")</f>
        <v/>
      </c>
      <c r="FR292" s="6" t="str">
        <f>+IFERROR(VLOOKUP(FP292,Auxiliar!$A:$C,2,0),"")</f>
        <v/>
      </c>
      <c r="FS292" s="7"/>
      <c r="FT292" s="1"/>
      <c r="FU292" s="12"/>
      <c r="FV292" s="6" t="str">
        <f>+IFERROR(VALUE(RIGHT(Tabla31[[#This Row],[B2B]],6)),"")</f>
        <v/>
      </c>
      <c r="FW292" s="6" t="str">
        <f>+IFERROR(VLOOKUP(FU292,Auxiliar!$A:$C,2,0),"")</f>
        <v/>
      </c>
      <c r="FX292" s="7" t="str">
        <f>+IFERROR(VLOOKUP(FU292,Auxiliar!$A:$C,3,0),"")</f>
        <v/>
      </c>
      <c r="FY292" s="1"/>
      <c r="FZ292" s="12"/>
      <c r="GA292" s="6" t="str">
        <f>+IFERROR(VALUE(RIGHT(Tabla32[[#This Row],[B2B]],6)),"")</f>
        <v/>
      </c>
      <c r="GB292" s="6" t="str">
        <f>+IFERROR(VLOOKUP(FZ292,Auxiliar!$A:$C,2,0),"")</f>
        <v/>
      </c>
      <c r="GC292" s="7" t="str">
        <f>+IFERROR(VLOOKUP(FZ292,Auxiliar!$A:$C,3,0),"")</f>
        <v/>
      </c>
      <c r="GD292" s="1"/>
      <c r="GE292" s="12"/>
      <c r="GF292" s="6" t="str">
        <f>+IFERROR(VALUE(RIGHT(Tabla33[[#This Row],[B2B]],6)),"")</f>
        <v/>
      </c>
      <c r="GG292" s="6" t="str">
        <f>+IFERROR(VLOOKUP(GE292,Auxiliar!$A:$C,2,0),"")</f>
        <v/>
      </c>
      <c r="GH292" s="7" t="str">
        <f>+IFERROR(VLOOKUP(GE292,Auxiliar!$A:$C,3,0),"")</f>
        <v/>
      </c>
    </row>
    <row r="293" spans="1:190" x14ac:dyDescent="0.25">
      <c r="A293" s="1"/>
      <c r="B293" s="1"/>
      <c r="C293" t="str">
        <f>+IFERROR(VALUE(RIGHT(Tabla1[[#This Row],[B2B]],6)),"")</f>
        <v/>
      </c>
      <c r="D293" t="str">
        <f>+IFERROR(VLOOKUP(B293,Auxiliar!$A:$C,2,0),"")</f>
        <v/>
      </c>
      <c r="E293" s="5" t="str">
        <f>+IFERROR(VLOOKUP(B293,Auxiliar!$A:$C,3,0),"")</f>
        <v/>
      </c>
      <c r="S293" s="1">
        <v>4037</v>
      </c>
      <c r="T293" s="1" t="s">
        <v>9</v>
      </c>
      <c r="U293" s="6">
        <f>+IFERROR(VALUE(RIGHT(Tabla4[[#This Row],[B2B]],6)),"")</f>
        <v>4037</v>
      </c>
      <c r="V293" s="6" t="str">
        <f>+IFERROR(VLOOKUP(T293,Auxiliar!$A:$C,2,0),"")</f>
        <v>CORE</v>
      </c>
      <c r="W293" s="7" t="str">
        <f>+IFERROR(VLOOKUP(T293,Auxiliar!$A:$C,3,0),"")</f>
        <v>0b 1% | 2b 5% | 4b 6%</v>
      </c>
      <c r="Y293" s="1">
        <v>11947</v>
      </c>
      <c r="Z293" s="1" t="s">
        <v>10</v>
      </c>
      <c r="AA293" s="6">
        <f>+IFERROR(VALUE(RIGHT(Tabla5[[#This Row],[B2B]],6)),"")</f>
        <v>11947</v>
      </c>
      <c r="AB293" s="6" t="str">
        <f>+IFERROR(VLOOKUP(Z293,Auxiliar!$A:$C,2,0),"")</f>
        <v>CORE</v>
      </c>
      <c r="AC293" s="7" t="str">
        <f>+IFERROR(VLOOKUP(Z293,Auxiliar!$A:$C,3,0),"")</f>
        <v>0b 1% | 3b 4% | 5b 6%</v>
      </c>
      <c r="AK293" s="1">
        <v>3806</v>
      </c>
      <c r="AL293" s="1" t="s">
        <v>30</v>
      </c>
      <c r="AM293" s="6">
        <f>+IFERROR(VALUE(RIGHT(Tabla7[[#This Row],[B2B]],6)),"")</f>
        <v>3806</v>
      </c>
      <c r="AN293" s="6" t="str">
        <f>+IFERROR(VLOOKUP(AL293,Auxiliar!$A:$C,2,0),"")</f>
        <v>LATONES</v>
      </c>
      <c r="AO293" s="7" t="str">
        <f>+IFERROR(VLOOKUP(AL293,Auxiliar!$A:$C,3,0),"")</f>
        <v>1b 4% | 5b 7% | 97b 0%</v>
      </c>
      <c r="AQ293" s="1">
        <v>11621</v>
      </c>
      <c r="AR293" s="1" t="s">
        <v>31</v>
      </c>
      <c r="AS293" s="6">
        <f>+IFERROR(VALUE(RIGHT(Tabla8[[#This Row],[B2B]],6)),"")</f>
        <v>11621</v>
      </c>
      <c r="AT293" s="6" t="str">
        <f>+IFERROR(VLOOKUP(AR293,Auxiliar!$A:$C,2,0),"")</f>
        <v>LATONES</v>
      </c>
      <c r="AU293" s="7" t="str">
        <f>+IFERROR(VLOOKUP(AR293,Auxiliar!$A:$C,3,0),"")</f>
        <v>2b 3% | 4b 5% | 5b 8% | 193 0%</v>
      </c>
      <c r="AW293" s="1"/>
      <c r="AX293" s="1" t="s">
        <v>32</v>
      </c>
      <c r="AY293" s="6" t="str">
        <f>+IFERROR(VALUE(RIGHT(Tabla9[[#This Row],[B2B]],6)),"")</f>
        <v/>
      </c>
      <c r="AZ293" s="6" t="str">
        <f>+IFERROR(VLOOKUP(AX293,Auxiliar!$A:$C,2,0),"")</f>
        <v>LATONES</v>
      </c>
      <c r="BA293" s="7" t="str">
        <f>+IFERROR(VLOOKUP(AX293,Auxiliar!$A:$C,3,0),"")</f>
        <v>2b 3% | 4b 4% | 6b 5% | 10b 8%  | 385b 0%</v>
      </c>
      <c r="BC293" s="1"/>
      <c r="BD293" s="1" t="s">
        <v>33</v>
      </c>
      <c r="BE293" s="6" t="str">
        <f>+IFERROR(VALUE(RIGHT(Tabla10[[#This Row],[B2B]],6)),"")</f>
        <v/>
      </c>
      <c r="BF293" s="6" t="str">
        <f>+IFERROR(VLOOKUP(BD293,Auxiliar!$A:$C,2,0),"")</f>
        <v>LATONES</v>
      </c>
      <c r="BG293" s="7" t="str">
        <f>+IFERROR(VLOOKUP(BD293,Auxiliar!$A:$C,3,0),"")</f>
        <v>6b 4% | 12b 5% | 15b 8% | 385b 0%</v>
      </c>
      <c r="BI293" s="1"/>
      <c r="BJ293" s="1"/>
      <c r="BK293" s="6" t="str">
        <f>+IFERROR(VALUE(RIGHT(Tabla11[[#This Row],[B2B]],6)),"")</f>
        <v/>
      </c>
      <c r="BL293" s="6" t="str">
        <f>+IFERROR(VLOOKUP(BJ293,Auxiliar!$A:$C,2,0),"")</f>
        <v/>
      </c>
      <c r="BM293" s="7" t="str">
        <f>+IFERROR(VLOOKUP(BJ293,Auxiliar!$A:$C,3,0),"")</f>
        <v/>
      </c>
      <c r="BO293" s="1">
        <v>5282</v>
      </c>
      <c r="BP293" s="1" t="s">
        <v>39</v>
      </c>
      <c r="BQ293" s="6">
        <f>+IFERROR(VALUE(RIGHT(Tabla12[[#This Row],[B2B]],6)),"")</f>
        <v>5282</v>
      </c>
      <c r="BR293" s="6" t="str">
        <f>+IFERROR(VLOOKUP(BP293,Auxiliar!$A:$C,2,0),"")</f>
        <v>VALUE LITRO</v>
      </c>
      <c r="BS293" s="7" t="str">
        <f>+IFERROR(VLOOKUP(BP293,Auxiliar!$A:$C,3,0),"")</f>
        <v>1b 12%</v>
      </c>
      <c r="CA293" s="1">
        <v>3361</v>
      </c>
      <c r="CB293" s="1" t="s">
        <v>35</v>
      </c>
      <c r="CC293" s="6">
        <f>+IFERROR(VALUE(RIGHT(Tabla14[[#This Row],[B2B]],6)),"")</f>
        <v>3361</v>
      </c>
      <c r="CD293" s="6" t="str">
        <f>+IFERROR(VLOOKUP(CB293,Auxiliar!$A:$C,2,0),"")</f>
        <v>Corona 710cc</v>
      </c>
      <c r="CE293" s="7" t="str">
        <f>+IFERROR(VLOOKUP(CB293,Auxiliar!$A:$C,3,0),"")</f>
        <v>1b 10% | 85b 0%</v>
      </c>
      <c r="CG293" s="1"/>
      <c r="CH293" s="1"/>
      <c r="CI293" s="6" t="str">
        <f>+IFERROR(VALUE(RIGHT(Tabla15[[#This Row],[B2B]],6)),"")</f>
        <v/>
      </c>
      <c r="CJ293" s="6" t="str">
        <f>+IFERROR(VLOOKUP(CH293,Auxiliar!$A:$C,2,0),"")</f>
        <v/>
      </c>
      <c r="CK293" s="7" t="str">
        <f>+IFERROR(VLOOKUP(CH293,Auxiliar!$A:$C,3,0),"")</f>
        <v/>
      </c>
      <c r="CM293" s="1">
        <v>3312</v>
      </c>
      <c r="CN293" s="1" t="s">
        <v>20</v>
      </c>
      <c r="CO293" s="6">
        <v>3312</v>
      </c>
      <c r="CP293" s="6" t="s">
        <v>20</v>
      </c>
      <c r="CQ293" s="7" t="s">
        <v>21</v>
      </c>
      <c r="CS293" s="1"/>
      <c r="CT293" s="1"/>
      <c r="CU293" s="6" t="str">
        <f>+IFERROR(VALUE(RIGHT(Tabla17[[#This Row],[B2B]],6)),"")</f>
        <v/>
      </c>
      <c r="CV293" s="6" t="str">
        <f>+IFERROR(VLOOKUP(CT293,Auxiliar!$A:$C,2,0),"")</f>
        <v/>
      </c>
      <c r="CW293" s="7" t="str">
        <f>+IFERROR(VLOOKUP(CT293,Auxiliar!$A:$C,3,0),"")</f>
        <v/>
      </c>
      <c r="CY293" s="1">
        <v>3312</v>
      </c>
      <c r="CZ293" s="1" t="s">
        <v>16</v>
      </c>
      <c r="DA293" s="6">
        <f>+IFERROR(VALUE(RIGHT(Tabla18[[#This Row],[B2B]],6)),"")</f>
        <v>3312</v>
      </c>
      <c r="DB293" s="6" t="str">
        <f>+IFERROR(VLOOKUP(CZ293,Auxiliar!$A:$C,2,0),"")</f>
        <v>PREMIUM</v>
      </c>
      <c r="DC293" s="7" t="str">
        <f>+IFERROR(VLOOKUP(CZ293,Auxiliar!$A:$C,3,0),"")</f>
        <v>0b 0% | 2b 2% | 5b 3,5% | 10b 5%</v>
      </c>
      <c r="DE293" s="1">
        <v>3312</v>
      </c>
      <c r="DF293" s="1" t="s">
        <v>19</v>
      </c>
      <c r="DG293" s="6">
        <f>+IFERROR(VALUE(RIGHT(Tabla19[[#This Row],[B2B]],6)),"")</f>
        <v>3312</v>
      </c>
      <c r="DH293" s="6" t="str">
        <f>+IFERROR(VLOOKUP(DF293,Auxiliar!$A:$C,2,0),"")</f>
        <v>MICHELOB</v>
      </c>
      <c r="DI293" s="7" t="str">
        <f>+IFERROR(VLOOKUP(DF293,Auxiliar!$A:$C,3,0),"")</f>
        <v>1b 7% | 3b 22% | 8b 27%</v>
      </c>
      <c r="DK293" s="1"/>
      <c r="DL293" s="1"/>
      <c r="DM293" s="6" t="str">
        <f>+IFERROR(VALUE(RIGHT(Tabla20[[#This Row],[B2B]],6)),"")</f>
        <v/>
      </c>
      <c r="DN293" s="6" t="str">
        <f>+IFERROR(VLOOKUP(DL293,Auxiliar!$A:$C,2,0),"")</f>
        <v/>
      </c>
      <c r="DO293" s="7" t="str">
        <f>+IFERROR(VLOOKUP(DL293,Auxiliar!$A:$C,3,0),"")</f>
        <v/>
      </c>
      <c r="DQ293" s="1">
        <v>3314</v>
      </c>
      <c r="DR293" s="12" t="s">
        <v>24</v>
      </c>
      <c r="DS293" s="6">
        <f>+IFERROR(VALUE(RIGHT(Tabla21[[#This Row],[B2B]],6)),"")</f>
        <v>3314</v>
      </c>
      <c r="DT293" s="6" t="str">
        <f>+IFERROR(VLOOKUP(DR293,Auxiliar!$A:$C,2,0),"")</f>
        <v>CORONA PORRON</v>
      </c>
      <c r="DU293" s="7" t="str">
        <f>+IFERROR(VLOOKUP(DR293,Auxiliar!$A:$C,3,0),"")</f>
        <v>1b 5% | 20b 0%</v>
      </c>
      <c r="DW293" s="1">
        <v>5304</v>
      </c>
      <c r="DX293" s="12" t="s">
        <v>43</v>
      </c>
      <c r="DY293" s="6">
        <f>+IFERROR(VALUE(RIGHT(Tabla22[[#This Row],[B2B]],6)),"")</f>
        <v>5304</v>
      </c>
      <c r="DZ293" s="6" t="str">
        <f>+IFERROR(VLOOKUP(DX293,Auxiliar!$A:$C,2,0),"")</f>
        <v xml:space="preserve">VALUE LATA </v>
      </c>
      <c r="EA293" s="7" t="str">
        <f>+IFERROR(VLOOKUP(DX293,Auxiliar!$A:$C,3,0),"")</f>
        <v>1b 15% | 100b 18%</v>
      </c>
      <c r="EC293" s="1">
        <v>6237</v>
      </c>
      <c r="ED293" s="12" t="s">
        <v>47</v>
      </c>
      <c r="EE293" s="6">
        <f>+IFERROR(VALUE(RIGHT(Tabla23[[#This Row],[B2B]],6)),"")</f>
        <v>6237</v>
      </c>
      <c r="EF293" s="6" t="str">
        <f>+IFERROR(VLOOKUP(ED293,Auxiliar!$A:$C,2,0),"")</f>
        <v>VALUE LATON</v>
      </c>
      <c r="EG293" s="7" t="str">
        <f>+IFERROR(VLOOKUP(ED293,Auxiliar!$A:$C,3,0),"")</f>
        <v>1b 10% | 5b 15% | 192b 0%</v>
      </c>
      <c r="EI293" s="1"/>
      <c r="EJ293" s="12"/>
      <c r="EK293" s="6" t="str">
        <f>+IFERROR(VALUE(RIGHT(Tabla24[[#This Row],[B2B]],6)),"")</f>
        <v/>
      </c>
      <c r="EL293" s="6" t="str">
        <f>+IFERROR(VLOOKUP(EJ293,Auxiliar!$A:$C,2,0),"")</f>
        <v/>
      </c>
      <c r="EM293" s="7" t="str">
        <f>+IFERROR(VLOOKUP(EJ293,Auxiliar!$A:$C,3,0),"")</f>
        <v/>
      </c>
      <c r="EO293" s="1"/>
      <c r="EP293" s="12"/>
      <c r="EQ293" s="6" t="str">
        <f>+IFERROR(VALUE(RIGHT(Tabla25[[#This Row],[B2B]],6)),"")</f>
        <v/>
      </c>
      <c r="ER293" s="6" t="str">
        <f>+IFERROR(VLOOKUP(EP293,Auxiliar!$A:$C,2,0),"")</f>
        <v/>
      </c>
      <c r="ES293" s="7" t="str">
        <f>+IFERROR(VLOOKUP(EP293,Auxiliar!$A:$C,3,0),"")</f>
        <v/>
      </c>
      <c r="EU293" s="1"/>
      <c r="EV293" s="12"/>
      <c r="EW293" s="6" t="str">
        <f>+IFERROR(VALUE(RIGHT(Tabla26[[#This Row],[B2B]],6)),"")</f>
        <v/>
      </c>
      <c r="EX293" s="6" t="str">
        <f>+IFERROR(VLOOKUP(EV293,Auxiliar!$A:$C,2,0),"")</f>
        <v/>
      </c>
      <c r="EY293" s="7" t="str">
        <f>+IFERROR(VLOOKUP(EV293,Auxiliar!$A:$C,3,0),"")</f>
        <v/>
      </c>
      <c r="EZ293" s="1"/>
      <c r="FA293" s="12"/>
      <c r="FB293" s="6" t="str">
        <f>+IFERROR(VALUE(RIGHT(Tabla27[[#This Row],[B2B]],6)),"")</f>
        <v/>
      </c>
      <c r="FC293" s="6" t="str">
        <f>+IFERROR(VLOOKUP(FA293,Auxiliar!$A:$C,2,0),"")</f>
        <v/>
      </c>
      <c r="FD293" s="7" t="str">
        <f>+IFERROR(VLOOKUP(FA293,Auxiliar!$A:$C,3,0),"")</f>
        <v/>
      </c>
      <c r="FE293" s="1"/>
      <c r="FF293" s="12"/>
      <c r="FG293" s="6" t="str">
        <f>+IFERROR(VALUE(RIGHT(Tabla28[[#This Row],[B2B]],6)),"")</f>
        <v/>
      </c>
      <c r="FH293" s="6" t="str">
        <f>+IFERROR(VLOOKUP(FF293,Auxiliar!$A:$C,2,0),"")</f>
        <v/>
      </c>
      <c r="FI293" s="7" t="str">
        <f>+IFERROR(VLOOKUP(FF293,Auxiliar!$A:$C,3,0),"")</f>
        <v/>
      </c>
      <c r="FJ293" s="1"/>
      <c r="FK293" s="12"/>
      <c r="FL293" s="6" t="str">
        <f>+IFERROR(VALUE(RIGHT(Tabla29[[#This Row],[B2B]],6)),"")</f>
        <v/>
      </c>
      <c r="FM293" s="6" t="str">
        <f>+IFERROR(VLOOKUP(FK293,Auxiliar!$A:$C,2,0),"")</f>
        <v/>
      </c>
      <c r="FN293" s="7" t="str">
        <f>+IFERROR(VLOOKUP(FK293,Auxiliar!$A:$C,3,0),"")</f>
        <v/>
      </c>
      <c r="FO293" s="1"/>
      <c r="FP293" s="12"/>
      <c r="FQ293" s="6" t="str">
        <f>+IFERROR(VALUE(RIGHT(Tabla30[[#This Row],[B2B]],6)),"")</f>
        <v/>
      </c>
      <c r="FR293" s="6" t="str">
        <f>+IFERROR(VLOOKUP(FP293,Auxiliar!$A:$C,2,0),"")</f>
        <v/>
      </c>
      <c r="FS293" s="7"/>
      <c r="FT293" s="1"/>
      <c r="FU293" s="12"/>
      <c r="FV293" s="6" t="str">
        <f>+IFERROR(VALUE(RIGHT(Tabla31[[#This Row],[B2B]],6)),"")</f>
        <v/>
      </c>
      <c r="FW293" s="6" t="str">
        <f>+IFERROR(VLOOKUP(FU293,Auxiliar!$A:$C,2,0),"")</f>
        <v/>
      </c>
      <c r="FX293" s="7" t="str">
        <f>+IFERROR(VLOOKUP(FU293,Auxiliar!$A:$C,3,0),"")</f>
        <v/>
      </c>
      <c r="FY293" s="1"/>
      <c r="FZ293" s="12"/>
      <c r="GA293" s="6" t="str">
        <f>+IFERROR(VALUE(RIGHT(Tabla32[[#This Row],[B2B]],6)),"")</f>
        <v/>
      </c>
      <c r="GB293" s="6" t="str">
        <f>+IFERROR(VLOOKUP(FZ293,Auxiliar!$A:$C,2,0),"")</f>
        <v/>
      </c>
      <c r="GC293" s="7" t="str">
        <f>+IFERROR(VLOOKUP(FZ293,Auxiliar!$A:$C,3,0),"")</f>
        <v/>
      </c>
      <c r="GD293" s="1"/>
      <c r="GE293" s="12"/>
      <c r="GF293" s="6" t="str">
        <f>+IFERROR(VALUE(RIGHT(Tabla33[[#This Row],[B2B]],6)),"")</f>
        <v/>
      </c>
      <c r="GG293" s="6" t="str">
        <f>+IFERROR(VLOOKUP(GE293,Auxiliar!$A:$C,2,0),"")</f>
        <v/>
      </c>
      <c r="GH293" s="7" t="str">
        <f>+IFERROR(VLOOKUP(GE293,Auxiliar!$A:$C,3,0),"")</f>
        <v/>
      </c>
    </row>
    <row r="294" spans="1:190" x14ac:dyDescent="0.25">
      <c r="A294" s="1"/>
      <c r="B294" s="1"/>
      <c r="C294" t="str">
        <f>+IFERROR(VALUE(RIGHT(Tabla1[[#This Row],[B2B]],6)),"")</f>
        <v/>
      </c>
      <c r="D294" t="str">
        <f>+IFERROR(VLOOKUP(B294,Auxiliar!$A:$C,2,0),"")</f>
        <v/>
      </c>
      <c r="E294" s="5" t="str">
        <f>+IFERROR(VLOOKUP(B294,Auxiliar!$A:$C,3,0),"")</f>
        <v/>
      </c>
      <c r="S294" s="1">
        <v>4038</v>
      </c>
      <c r="T294" s="1" t="s">
        <v>9</v>
      </c>
      <c r="U294" s="6">
        <f>+IFERROR(VALUE(RIGHT(Tabla4[[#This Row],[B2B]],6)),"")</f>
        <v>4038</v>
      </c>
      <c r="V294" s="6" t="str">
        <f>+IFERROR(VLOOKUP(T294,Auxiliar!$A:$C,2,0),"")</f>
        <v>CORE</v>
      </c>
      <c r="W294" s="7" t="str">
        <f>+IFERROR(VLOOKUP(T294,Auxiliar!$A:$C,3,0),"")</f>
        <v>0b 1% | 2b 5% | 4b 6%</v>
      </c>
      <c r="Y294" s="1">
        <v>11948</v>
      </c>
      <c r="Z294" s="1" t="s">
        <v>10</v>
      </c>
      <c r="AA294" s="6">
        <f>+IFERROR(VALUE(RIGHT(Tabla5[[#This Row],[B2B]],6)),"")</f>
        <v>11948</v>
      </c>
      <c r="AB294" s="6" t="str">
        <f>+IFERROR(VLOOKUP(Z294,Auxiliar!$A:$C,2,0),"")</f>
        <v>CORE</v>
      </c>
      <c r="AC294" s="7" t="str">
        <f>+IFERROR(VLOOKUP(Z294,Auxiliar!$A:$C,3,0),"")</f>
        <v>0b 1% | 3b 4% | 5b 6%</v>
      </c>
      <c r="AK294" s="1">
        <v>3809</v>
      </c>
      <c r="AL294" s="1" t="s">
        <v>30</v>
      </c>
      <c r="AM294" s="6">
        <f>+IFERROR(VALUE(RIGHT(Tabla7[[#This Row],[B2B]],6)),"")</f>
        <v>3809</v>
      </c>
      <c r="AN294" s="6" t="str">
        <f>+IFERROR(VLOOKUP(AL294,Auxiliar!$A:$C,2,0),"")</f>
        <v>LATONES</v>
      </c>
      <c r="AO294" s="7" t="str">
        <f>+IFERROR(VLOOKUP(AL294,Auxiliar!$A:$C,3,0),"")</f>
        <v>1b 4% | 5b 7% | 97b 0%</v>
      </c>
      <c r="AQ294" s="1">
        <v>11641</v>
      </c>
      <c r="AR294" s="1" t="s">
        <v>31</v>
      </c>
      <c r="AS294" s="6">
        <f>+IFERROR(VALUE(RIGHT(Tabla8[[#This Row],[B2B]],6)),"")</f>
        <v>11641</v>
      </c>
      <c r="AT294" s="6" t="str">
        <f>+IFERROR(VLOOKUP(AR294,Auxiliar!$A:$C,2,0),"")</f>
        <v>LATONES</v>
      </c>
      <c r="AU294" s="7" t="str">
        <f>+IFERROR(VLOOKUP(AR294,Auxiliar!$A:$C,3,0),"")</f>
        <v>2b 3% | 4b 5% | 5b 8% | 193 0%</v>
      </c>
      <c r="AW294" s="1"/>
      <c r="AX294" s="1" t="s">
        <v>32</v>
      </c>
      <c r="AY294" s="6" t="str">
        <f>+IFERROR(VALUE(RIGHT(Tabla9[[#This Row],[B2B]],6)),"")</f>
        <v/>
      </c>
      <c r="AZ294" s="6" t="str">
        <f>+IFERROR(VLOOKUP(AX294,Auxiliar!$A:$C,2,0),"")</f>
        <v>LATONES</v>
      </c>
      <c r="BA294" s="7" t="str">
        <f>+IFERROR(VLOOKUP(AX294,Auxiliar!$A:$C,3,0),"")</f>
        <v>2b 3% | 4b 4% | 6b 5% | 10b 8%  | 385b 0%</v>
      </c>
      <c r="BC294" s="1"/>
      <c r="BD294" s="1" t="s">
        <v>33</v>
      </c>
      <c r="BE294" s="6" t="str">
        <f>+IFERROR(VALUE(RIGHT(Tabla10[[#This Row],[B2B]],6)),"")</f>
        <v/>
      </c>
      <c r="BF294" s="6" t="str">
        <f>+IFERROR(VLOOKUP(BD294,Auxiliar!$A:$C,2,0),"")</f>
        <v>LATONES</v>
      </c>
      <c r="BG294" s="7" t="str">
        <f>+IFERROR(VLOOKUP(BD294,Auxiliar!$A:$C,3,0),"")</f>
        <v>6b 4% | 12b 5% | 15b 8% | 385b 0%</v>
      </c>
      <c r="BI294" s="1"/>
      <c r="BJ294" s="1"/>
      <c r="BK294" s="6" t="str">
        <f>+IFERROR(VALUE(RIGHT(Tabla11[[#This Row],[B2B]],6)),"")</f>
        <v/>
      </c>
      <c r="BL294" s="6" t="str">
        <f>+IFERROR(VLOOKUP(BJ294,Auxiliar!$A:$C,2,0),"")</f>
        <v/>
      </c>
      <c r="BM294" s="7" t="str">
        <f>+IFERROR(VLOOKUP(BJ294,Auxiliar!$A:$C,3,0),"")</f>
        <v/>
      </c>
      <c r="BO294" s="1">
        <v>6240</v>
      </c>
      <c r="BP294" s="1" t="s">
        <v>39</v>
      </c>
      <c r="BQ294" s="6">
        <f>+IFERROR(VALUE(RIGHT(Tabla12[[#This Row],[B2B]],6)),"")</f>
        <v>6240</v>
      </c>
      <c r="BR294" s="6" t="str">
        <f>+IFERROR(VLOOKUP(BP294,Auxiliar!$A:$C,2,0),"")</f>
        <v>VALUE LITRO</v>
      </c>
      <c r="BS294" s="7" t="str">
        <f>+IFERROR(VLOOKUP(BP294,Auxiliar!$A:$C,3,0),"")</f>
        <v>1b 12%</v>
      </c>
      <c r="CA294" s="1">
        <v>3362</v>
      </c>
      <c r="CB294" s="1" t="s">
        <v>35</v>
      </c>
      <c r="CC294" s="6">
        <f>+IFERROR(VALUE(RIGHT(Tabla14[[#This Row],[B2B]],6)),"")</f>
        <v>3362</v>
      </c>
      <c r="CD294" s="6" t="str">
        <f>+IFERROR(VLOOKUP(CB294,Auxiliar!$A:$C,2,0),"")</f>
        <v>Corona 710cc</v>
      </c>
      <c r="CE294" s="7" t="str">
        <f>+IFERROR(VLOOKUP(CB294,Auxiliar!$A:$C,3,0),"")</f>
        <v>1b 10% | 85b 0%</v>
      </c>
      <c r="CG294" s="1"/>
      <c r="CH294" s="1"/>
      <c r="CI294" s="6" t="str">
        <f>+IFERROR(VALUE(RIGHT(Tabla15[[#This Row],[B2B]],6)),"")</f>
        <v/>
      </c>
      <c r="CJ294" s="6" t="str">
        <f>+IFERROR(VLOOKUP(CH294,Auxiliar!$A:$C,2,0),"")</f>
        <v/>
      </c>
      <c r="CK294" s="7" t="str">
        <f>+IFERROR(VLOOKUP(CH294,Auxiliar!$A:$C,3,0),"")</f>
        <v/>
      </c>
      <c r="CM294" s="1">
        <v>3314</v>
      </c>
      <c r="CN294" s="1" t="s">
        <v>20</v>
      </c>
      <c r="CO294" s="6">
        <v>3314</v>
      </c>
      <c r="CP294" s="6" t="s">
        <v>20</v>
      </c>
      <c r="CQ294" s="7" t="s">
        <v>21</v>
      </c>
      <c r="CS294" s="1"/>
      <c r="CT294" s="1"/>
      <c r="CU294" s="6" t="str">
        <f>+IFERROR(VALUE(RIGHT(Tabla17[[#This Row],[B2B]],6)),"")</f>
        <v/>
      </c>
      <c r="CV294" s="6" t="str">
        <f>+IFERROR(VLOOKUP(CT294,Auxiliar!$A:$C,2,0),"")</f>
        <v/>
      </c>
      <c r="CW294" s="7" t="str">
        <f>+IFERROR(VLOOKUP(CT294,Auxiliar!$A:$C,3,0),"")</f>
        <v/>
      </c>
      <c r="CY294" s="1">
        <v>3314</v>
      </c>
      <c r="CZ294" s="1" t="s">
        <v>16</v>
      </c>
      <c r="DA294" s="6">
        <f>+IFERROR(VALUE(RIGHT(Tabla18[[#This Row],[B2B]],6)),"")</f>
        <v>3314</v>
      </c>
      <c r="DB294" s="6" t="str">
        <f>+IFERROR(VLOOKUP(CZ294,Auxiliar!$A:$C,2,0),"")</f>
        <v>PREMIUM</v>
      </c>
      <c r="DC294" s="7" t="str">
        <f>+IFERROR(VLOOKUP(CZ294,Auxiliar!$A:$C,3,0),"")</f>
        <v>0b 0% | 2b 2% | 5b 3,5% | 10b 5%</v>
      </c>
      <c r="DE294" s="1">
        <v>3314</v>
      </c>
      <c r="DF294" s="1" t="s">
        <v>19</v>
      </c>
      <c r="DG294" s="6">
        <f>+IFERROR(VALUE(RIGHT(Tabla19[[#This Row],[B2B]],6)),"")</f>
        <v>3314</v>
      </c>
      <c r="DH294" s="6" t="str">
        <f>+IFERROR(VLOOKUP(DF294,Auxiliar!$A:$C,2,0),"")</f>
        <v>MICHELOB</v>
      </c>
      <c r="DI294" s="7" t="str">
        <f>+IFERROR(VLOOKUP(DF294,Auxiliar!$A:$C,3,0),"")</f>
        <v>1b 7% | 3b 22% | 8b 27%</v>
      </c>
      <c r="DK294" s="1"/>
      <c r="DL294" s="1"/>
      <c r="DM294" s="6" t="str">
        <f>+IFERROR(VALUE(RIGHT(Tabla20[[#This Row],[B2B]],6)),"")</f>
        <v/>
      </c>
      <c r="DN294" s="6" t="str">
        <f>+IFERROR(VLOOKUP(DL294,Auxiliar!$A:$C,2,0),"")</f>
        <v/>
      </c>
      <c r="DO294" s="7" t="str">
        <f>+IFERROR(VLOOKUP(DL294,Auxiliar!$A:$C,3,0),"")</f>
        <v/>
      </c>
      <c r="DQ294" s="1">
        <v>3322</v>
      </c>
      <c r="DR294" s="12" t="s">
        <v>24</v>
      </c>
      <c r="DS294" s="6">
        <f>+IFERROR(VALUE(RIGHT(Tabla21[[#This Row],[B2B]],6)),"")</f>
        <v>3322</v>
      </c>
      <c r="DT294" s="6" t="str">
        <f>+IFERROR(VLOOKUP(DR294,Auxiliar!$A:$C,2,0),"")</f>
        <v>CORONA PORRON</v>
      </c>
      <c r="DU294" s="7" t="str">
        <f>+IFERROR(VLOOKUP(DR294,Auxiliar!$A:$C,3,0),"")</f>
        <v>1b 5% | 20b 0%</v>
      </c>
      <c r="DW294" s="1">
        <v>5305</v>
      </c>
      <c r="DX294" s="12" t="s">
        <v>43</v>
      </c>
      <c r="DY294" s="6">
        <f>+IFERROR(VALUE(RIGHT(Tabla22[[#This Row],[B2B]],6)),"")</f>
        <v>5305</v>
      </c>
      <c r="DZ294" s="6" t="str">
        <f>+IFERROR(VLOOKUP(DX294,Auxiliar!$A:$C,2,0),"")</f>
        <v xml:space="preserve">VALUE LATA </v>
      </c>
      <c r="EA294" s="7" t="str">
        <f>+IFERROR(VLOOKUP(DX294,Auxiliar!$A:$C,3,0),"")</f>
        <v>1b 15% | 100b 18%</v>
      </c>
      <c r="EC294" s="1">
        <v>5282</v>
      </c>
      <c r="ED294" s="12" t="s">
        <v>47</v>
      </c>
      <c r="EE294" s="6">
        <f>+IFERROR(VALUE(RIGHT(Tabla23[[#This Row],[B2B]],6)),"")</f>
        <v>5282</v>
      </c>
      <c r="EF294" s="6" t="str">
        <f>+IFERROR(VLOOKUP(ED294,Auxiliar!$A:$C,2,0),"")</f>
        <v>VALUE LATON</v>
      </c>
      <c r="EG294" s="7" t="str">
        <f>+IFERROR(VLOOKUP(ED294,Auxiliar!$A:$C,3,0),"")</f>
        <v>1b 10% | 5b 15% | 192b 0%</v>
      </c>
      <c r="EI294" s="1"/>
      <c r="EJ294" s="12"/>
      <c r="EK294" s="6" t="str">
        <f>+IFERROR(VALUE(RIGHT(Tabla24[[#This Row],[B2B]],6)),"")</f>
        <v/>
      </c>
      <c r="EL294" s="6" t="str">
        <f>+IFERROR(VLOOKUP(EJ294,Auxiliar!$A:$C,2,0),"")</f>
        <v/>
      </c>
      <c r="EM294" s="7" t="str">
        <f>+IFERROR(VLOOKUP(EJ294,Auxiliar!$A:$C,3,0),"")</f>
        <v/>
      </c>
      <c r="EO294" s="1"/>
      <c r="EP294" s="12"/>
      <c r="EQ294" s="6" t="str">
        <f>+IFERROR(VALUE(RIGHT(Tabla25[[#This Row],[B2B]],6)),"")</f>
        <v/>
      </c>
      <c r="ER294" s="6" t="str">
        <f>+IFERROR(VLOOKUP(EP294,Auxiliar!$A:$C,2,0),"")</f>
        <v/>
      </c>
      <c r="ES294" s="7" t="str">
        <f>+IFERROR(VLOOKUP(EP294,Auxiliar!$A:$C,3,0),"")</f>
        <v/>
      </c>
      <c r="EU294" s="1"/>
      <c r="EV294" s="12"/>
      <c r="EW294" s="6" t="str">
        <f>+IFERROR(VALUE(RIGHT(Tabla26[[#This Row],[B2B]],6)),"")</f>
        <v/>
      </c>
      <c r="EX294" s="6" t="str">
        <f>+IFERROR(VLOOKUP(EV294,Auxiliar!$A:$C,2,0),"")</f>
        <v/>
      </c>
      <c r="EY294" s="7" t="str">
        <f>+IFERROR(VLOOKUP(EV294,Auxiliar!$A:$C,3,0),"")</f>
        <v/>
      </c>
      <c r="EZ294" s="1"/>
      <c r="FA294" s="12"/>
      <c r="FB294" s="6" t="str">
        <f>+IFERROR(VALUE(RIGHT(Tabla27[[#This Row],[B2B]],6)),"")</f>
        <v/>
      </c>
      <c r="FC294" s="6" t="str">
        <f>+IFERROR(VLOOKUP(FA294,Auxiliar!$A:$C,2,0),"")</f>
        <v/>
      </c>
      <c r="FD294" s="7" t="str">
        <f>+IFERROR(VLOOKUP(FA294,Auxiliar!$A:$C,3,0),"")</f>
        <v/>
      </c>
      <c r="FE294" s="1"/>
      <c r="FF294" s="12"/>
      <c r="FG294" s="6" t="str">
        <f>+IFERROR(VALUE(RIGHT(Tabla28[[#This Row],[B2B]],6)),"")</f>
        <v/>
      </c>
      <c r="FH294" s="6" t="str">
        <f>+IFERROR(VLOOKUP(FF294,Auxiliar!$A:$C,2,0),"")</f>
        <v/>
      </c>
      <c r="FI294" s="7" t="str">
        <f>+IFERROR(VLOOKUP(FF294,Auxiliar!$A:$C,3,0),"")</f>
        <v/>
      </c>
      <c r="FJ294" s="1"/>
      <c r="FK294" s="12"/>
      <c r="FL294" s="6" t="str">
        <f>+IFERROR(VALUE(RIGHT(Tabla29[[#This Row],[B2B]],6)),"")</f>
        <v/>
      </c>
      <c r="FM294" s="6" t="str">
        <f>+IFERROR(VLOOKUP(FK294,Auxiliar!$A:$C,2,0),"")</f>
        <v/>
      </c>
      <c r="FN294" s="7" t="str">
        <f>+IFERROR(VLOOKUP(FK294,Auxiliar!$A:$C,3,0),"")</f>
        <v/>
      </c>
      <c r="FO294" s="1"/>
      <c r="FP294" s="12"/>
      <c r="FQ294" s="6" t="str">
        <f>+IFERROR(VALUE(RIGHT(Tabla30[[#This Row],[B2B]],6)),"")</f>
        <v/>
      </c>
      <c r="FR294" s="6" t="str">
        <f>+IFERROR(VLOOKUP(FP294,Auxiliar!$A:$C,2,0),"")</f>
        <v/>
      </c>
      <c r="FS294" s="7"/>
      <c r="FT294" s="1"/>
      <c r="FU294" s="12"/>
      <c r="FV294" s="6" t="str">
        <f>+IFERROR(VALUE(RIGHT(Tabla31[[#This Row],[B2B]],6)),"")</f>
        <v/>
      </c>
      <c r="FW294" s="6" t="str">
        <f>+IFERROR(VLOOKUP(FU294,Auxiliar!$A:$C,2,0),"")</f>
        <v/>
      </c>
      <c r="FX294" s="7" t="str">
        <f>+IFERROR(VLOOKUP(FU294,Auxiliar!$A:$C,3,0),"")</f>
        <v/>
      </c>
      <c r="FY294" s="1"/>
      <c r="FZ294" s="12"/>
      <c r="GA294" s="6" t="str">
        <f>+IFERROR(VALUE(RIGHT(Tabla32[[#This Row],[B2B]],6)),"")</f>
        <v/>
      </c>
      <c r="GB294" s="6" t="str">
        <f>+IFERROR(VLOOKUP(FZ294,Auxiliar!$A:$C,2,0),"")</f>
        <v/>
      </c>
      <c r="GC294" s="7" t="str">
        <f>+IFERROR(VLOOKUP(FZ294,Auxiliar!$A:$C,3,0),"")</f>
        <v/>
      </c>
      <c r="GD294" s="1"/>
      <c r="GE294" s="12"/>
      <c r="GF294" s="6" t="str">
        <f>+IFERROR(VALUE(RIGHT(Tabla33[[#This Row],[B2B]],6)),"")</f>
        <v/>
      </c>
      <c r="GG294" s="6" t="str">
        <f>+IFERROR(VLOOKUP(GE294,Auxiliar!$A:$C,2,0),"")</f>
        <v/>
      </c>
      <c r="GH294" s="7" t="str">
        <f>+IFERROR(VLOOKUP(GE294,Auxiliar!$A:$C,3,0),"")</f>
        <v/>
      </c>
    </row>
    <row r="295" spans="1:190" x14ac:dyDescent="0.25">
      <c r="A295" s="1"/>
      <c r="B295" s="1"/>
      <c r="C295" t="str">
        <f>+IFERROR(VALUE(RIGHT(Tabla1[[#This Row],[B2B]],6)),"")</f>
        <v/>
      </c>
      <c r="D295" t="str">
        <f>+IFERROR(VLOOKUP(B295,Auxiliar!$A:$C,2,0),"")</f>
        <v/>
      </c>
      <c r="E295" s="5" t="str">
        <f>+IFERROR(VLOOKUP(B295,Auxiliar!$A:$C,3,0),"")</f>
        <v/>
      </c>
      <c r="S295" s="1">
        <v>4062</v>
      </c>
      <c r="T295" s="1" t="s">
        <v>9</v>
      </c>
      <c r="U295" s="6">
        <f>+IFERROR(VALUE(RIGHT(Tabla4[[#This Row],[B2B]],6)),"")</f>
        <v>4062</v>
      </c>
      <c r="V295" s="6" t="str">
        <f>+IFERROR(VLOOKUP(T295,Auxiliar!$A:$C,2,0),"")</f>
        <v>CORE</v>
      </c>
      <c r="W295" s="7" t="str">
        <f>+IFERROR(VLOOKUP(T295,Auxiliar!$A:$C,3,0),"")</f>
        <v>0b 1% | 2b 5% | 4b 6%</v>
      </c>
      <c r="Y295" s="1">
        <v>11951</v>
      </c>
      <c r="Z295" s="1" t="s">
        <v>10</v>
      </c>
      <c r="AA295" s="6">
        <f>+IFERROR(VALUE(RIGHT(Tabla5[[#This Row],[B2B]],6)),"")</f>
        <v>11951</v>
      </c>
      <c r="AB295" s="6" t="str">
        <f>+IFERROR(VLOOKUP(Z295,Auxiliar!$A:$C,2,0),"")</f>
        <v>CORE</v>
      </c>
      <c r="AC295" s="7" t="str">
        <f>+IFERROR(VLOOKUP(Z295,Auxiliar!$A:$C,3,0),"")</f>
        <v>0b 1% | 3b 4% | 5b 6%</v>
      </c>
      <c r="AK295" s="1">
        <v>3822</v>
      </c>
      <c r="AL295" s="1" t="s">
        <v>30</v>
      </c>
      <c r="AM295" s="6">
        <f>+IFERROR(VALUE(RIGHT(Tabla7[[#This Row],[B2B]],6)),"")</f>
        <v>3822</v>
      </c>
      <c r="AN295" s="6" t="str">
        <f>+IFERROR(VLOOKUP(AL295,Auxiliar!$A:$C,2,0),"")</f>
        <v>LATONES</v>
      </c>
      <c r="AO295" s="7" t="str">
        <f>+IFERROR(VLOOKUP(AL295,Auxiliar!$A:$C,3,0),"")</f>
        <v>1b 4% | 5b 7% | 97b 0%</v>
      </c>
      <c r="AQ295" s="1">
        <v>11651</v>
      </c>
      <c r="AR295" s="1" t="s">
        <v>31</v>
      </c>
      <c r="AS295" s="6">
        <f>+IFERROR(VALUE(RIGHT(Tabla8[[#This Row],[B2B]],6)),"")</f>
        <v>11651</v>
      </c>
      <c r="AT295" s="6" t="str">
        <f>+IFERROR(VLOOKUP(AR295,Auxiliar!$A:$C,2,0),"")</f>
        <v>LATONES</v>
      </c>
      <c r="AU295" s="7" t="str">
        <f>+IFERROR(VLOOKUP(AR295,Auxiliar!$A:$C,3,0),"")</f>
        <v>2b 3% | 4b 5% | 5b 8% | 193 0%</v>
      </c>
      <c r="AW295" s="1"/>
      <c r="AX295" s="1" t="s">
        <v>32</v>
      </c>
      <c r="AY295" s="6" t="str">
        <f>+IFERROR(VALUE(RIGHT(Tabla9[[#This Row],[B2B]],6)),"")</f>
        <v/>
      </c>
      <c r="AZ295" s="6" t="str">
        <f>+IFERROR(VLOOKUP(AX295,Auxiliar!$A:$C,2,0),"")</f>
        <v>LATONES</v>
      </c>
      <c r="BA295" s="7" t="str">
        <f>+IFERROR(VLOOKUP(AX295,Auxiliar!$A:$C,3,0),"")</f>
        <v>2b 3% | 4b 4% | 6b 5% | 10b 8%  | 385b 0%</v>
      </c>
      <c r="BC295" s="1"/>
      <c r="BD295" s="1" t="s">
        <v>33</v>
      </c>
      <c r="BE295" s="6" t="str">
        <f>+IFERROR(VALUE(RIGHT(Tabla10[[#This Row],[B2B]],6)),"")</f>
        <v/>
      </c>
      <c r="BF295" s="6" t="str">
        <f>+IFERROR(VLOOKUP(BD295,Auxiliar!$A:$C,2,0),"")</f>
        <v>LATONES</v>
      </c>
      <c r="BG295" s="7" t="str">
        <f>+IFERROR(VLOOKUP(BD295,Auxiliar!$A:$C,3,0),"")</f>
        <v>6b 4% | 12b 5% | 15b 8% | 385b 0%</v>
      </c>
      <c r="BI295" s="1"/>
      <c r="BJ295" s="1"/>
      <c r="BK295" s="6" t="str">
        <f>+IFERROR(VALUE(RIGHT(Tabla11[[#This Row],[B2B]],6)),"")</f>
        <v/>
      </c>
      <c r="BL295" s="6" t="str">
        <f>+IFERROR(VLOOKUP(BJ295,Auxiliar!$A:$C,2,0),"")</f>
        <v/>
      </c>
      <c r="BM295" s="7" t="str">
        <f>+IFERROR(VLOOKUP(BJ295,Auxiliar!$A:$C,3,0),"")</f>
        <v/>
      </c>
      <c r="BO295" s="1">
        <v>5304</v>
      </c>
      <c r="BP295" s="1" t="s">
        <v>39</v>
      </c>
      <c r="BQ295" s="6">
        <f>+IFERROR(VALUE(RIGHT(Tabla12[[#This Row],[B2B]],6)),"")</f>
        <v>5304</v>
      </c>
      <c r="BR295" s="6" t="str">
        <f>+IFERROR(VLOOKUP(BP295,Auxiliar!$A:$C,2,0),"")</f>
        <v>VALUE LITRO</v>
      </c>
      <c r="BS295" s="7" t="str">
        <f>+IFERROR(VLOOKUP(BP295,Auxiliar!$A:$C,3,0),"")</f>
        <v>1b 12%</v>
      </c>
      <c r="CA295" s="1">
        <v>3371</v>
      </c>
      <c r="CB295" s="1" t="s">
        <v>35</v>
      </c>
      <c r="CC295" s="6">
        <f>+IFERROR(VALUE(RIGHT(Tabla14[[#This Row],[B2B]],6)),"")</f>
        <v>3371</v>
      </c>
      <c r="CD295" s="6" t="str">
        <f>+IFERROR(VLOOKUP(CB295,Auxiliar!$A:$C,2,0),"")</f>
        <v>Corona 710cc</v>
      </c>
      <c r="CE295" s="7" t="str">
        <f>+IFERROR(VLOOKUP(CB295,Auxiliar!$A:$C,3,0),"")</f>
        <v>1b 10% | 85b 0%</v>
      </c>
      <c r="CG295" s="1"/>
      <c r="CH295" s="1"/>
      <c r="CI295" s="6" t="str">
        <f>+IFERROR(VALUE(RIGHT(Tabla15[[#This Row],[B2B]],6)),"")</f>
        <v/>
      </c>
      <c r="CJ295" s="6" t="str">
        <f>+IFERROR(VLOOKUP(CH295,Auxiliar!$A:$C,2,0),"")</f>
        <v/>
      </c>
      <c r="CK295" s="7" t="str">
        <f>+IFERROR(VLOOKUP(CH295,Auxiliar!$A:$C,3,0),"")</f>
        <v/>
      </c>
      <c r="CM295" s="1">
        <v>3322</v>
      </c>
      <c r="CN295" s="1" t="s">
        <v>20</v>
      </c>
      <c r="CO295" s="6">
        <v>3322</v>
      </c>
      <c r="CP295" s="6" t="s">
        <v>20</v>
      </c>
      <c r="CQ295" s="7" t="s">
        <v>21</v>
      </c>
      <c r="CS295" s="1"/>
      <c r="CT295" s="1"/>
      <c r="CU295" s="6" t="str">
        <f>+IFERROR(VALUE(RIGHT(Tabla17[[#This Row],[B2B]],6)),"")</f>
        <v/>
      </c>
      <c r="CV295" s="6" t="str">
        <f>+IFERROR(VLOOKUP(CT295,Auxiliar!$A:$C,2,0),"")</f>
        <v/>
      </c>
      <c r="CW295" s="7" t="str">
        <f>+IFERROR(VLOOKUP(CT295,Auxiliar!$A:$C,3,0),"")</f>
        <v/>
      </c>
      <c r="CY295" s="1">
        <v>3322</v>
      </c>
      <c r="CZ295" s="1" t="s">
        <v>16</v>
      </c>
      <c r="DA295" s="6">
        <f>+IFERROR(VALUE(RIGHT(Tabla18[[#This Row],[B2B]],6)),"")</f>
        <v>3322</v>
      </c>
      <c r="DB295" s="6" t="str">
        <f>+IFERROR(VLOOKUP(CZ295,Auxiliar!$A:$C,2,0),"")</f>
        <v>PREMIUM</v>
      </c>
      <c r="DC295" s="7" t="str">
        <f>+IFERROR(VLOOKUP(CZ295,Auxiliar!$A:$C,3,0),"")</f>
        <v>0b 0% | 2b 2% | 5b 3,5% | 10b 5%</v>
      </c>
      <c r="DE295" s="1">
        <v>3322</v>
      </c>
      <c r="DF295" s="1" t="s">
        <v>19</v>
      </c>
      <c r="DG295" s="6">
        <f>+IFERROR(VALUE(RIGHT(Tabla19[[#This Row],[B2B]],6)),"")</f>
        <v>3322</v>
      </c>
      <c r="DH295" s="6" t="str">
        <f>+IFERROR(VLOOKUP(DF295,Auxiliar!$A:$C,2,0),"")</f>
        <v>MICHELOB</v>
      </c>
      <c r="DI295" s="7" t="str">
        <f>+IFERROR(VLOOKUP(DF295,Auxiliar!$A:$C,3,0),"")</f>
        <v>1b 7% | 3b 22% | 8b 27%</v>
      </c>
      <c r="DK295" s="1"/>
      <c r="DL295" s="1"/>
      <c r="DM295" s="6" t="str">
        <f>+IFERROR(VALUE(RIGHT(Tabla20[[#This Row],[B2B]],6)),"")</f>
        <v/>
      </c>
      <c r="DN295" s="6" t="str">
        <f>+IFERROR(VLOOKUP(DL295,Auxiliar!$A:$C,2,0),"")</f>
        <v/>
      </c>
      <c r="DO295" s="7" t="str">
        <f>+IFERROR(VLOOKUP(DL295,Auxiliar!$A:$C,3,0),"")</f>
        <v/>
      </c>
      <c r="DQ295" s="1">
        <v>3328</v>
      </c>
      <c r="DR295" s="12" t="s">
        <v>24</v>
      </c>
      <c r="DS295" s="6">
        <f>+IFERROR(VALUE(RIGHT(Tabla21[[#This Row],[B2B]],6)),"")</f>
        <v>3328</v>
      </c>
      <c r="DT295" s="6" t="str">
        <f>+IFERROR(VLOOKUP(DR295,Auxiliar!$A:$C,2,0),"")</f>
        <v>CORONA PORRON</v>
      </c>
      <c r="DU295" s="7" t="str">
        <f>+IFERROR(VLOOKUP(DR295,Auxiliar!$A:$C,3,0),"")</f>
        <v>1b 5% | 20b 0%</v>
      </c>
      <c r="DW295" s="1">
        <v>5326</v>
      </c>
      <c r="DX295" s="12" t="s">
        <v>43</v>
      </c>
      <c r="DY295" s="6">
        <f>+IFERROR(VALUE(RIGHT(Tabla22[[#This Row],[B2B]],6)),"")</f>
        <v>5326</v>
      </c>
      <c r="DZ295" s="6" t="str">
        <f>+IFERROR(VLOOKUP(DX295,Auxiliar!$A:$C,2,0),"")</f>
        <v xml:space="preserve">VALUE LATA </v>
      </c>
      <c r="EA295" s="7" t="str">
        <f>+IFERROR(VLOOKUP(DX295,Auxiliar!$A:$C,3,0),"")</f>
        <v>1b 15% | 100b 18%</v>
      </c>
      <c r="EC295" s="1">
        <v>6240</v>
      </c>
      <c r="ED295" s="12" t="s">
        <v>47</v>
      </c>
      <c r="EE295" s="6">
        <f>+IFERROR(VALUE(RIGHT(Tabla23[[#This Row],[B2B]],6)),"")</f>
        <v>6240</v>
      </c>
      <c r="EF295" s="6" t="str">
        <f>+IFERROR(VLOOKUP(ED295,Auxiliar!$A:$C,2,0),"")</f>
        <v>VALUE LATON</v>
      </c>
      <c r="EG295" s="7" t="str">
        <f>+IFERROR(VLOOKUP(ED295,Auxiliar!$A:$C,3,0),"")</f>
        <v>1b 10% | 5b 15% | 192b 0%</v>
      </c>
      <c r="EI295" s="1"/>
      <c r="EJ295" s="12"/>
      <c r="EK295" s="6" t="str">
        <f>+IFERROR(VALUE(RIGHT(Tabla24[[#This Row],[B2B]],6)),"")</f>
        <v/>
      </c>
      <c r="EL295" s="6" t="str">
        <f>+IFERROR(VLOOKUP(EJ295,Auxiliar!$A:$C,2,0),"")</f>
        <v/>
      </c>
      <c r="EM295" s="7" t="str">
        <f>+IFERROR(VLOOKUP(EJ295,Auxiliar!$A:$C,3,0),"")</f>
        <v/>
      </c>
      <c r="EO295" s="1"/>
      <c r="EP295" s="12"/>
      <c r="EQ295" s="6" t="str">
        <f>+IFERROR(VALUE(RIGHT(Tabla25[[#This Row],[B2B]],6)),"")</f>
        <v/>
      </c>
      <c r="ER295" s="6" t="str">
        <f>+IFERROR(VLOOKUP(EP295,Auxiliar!$A:$C,2,0),"")</f>
        <v/>
      </c>
      <c r="ES295" s="7" t="str">
        <f>+IFERROR(VLOOKUP(EP295,Auxiliar!$A:$C,3,0),"")</f>
        <v/>
      </c>
      <c r="EU295" s="1"/>
      <c r="EV295" s="12"/>
      <c r="EW295" s="6" t="str">
        <f>+IFERROR(VALUE(RIGHT(Tabla26[[#This Row],[B2B]],6)),"")</f>
        <v/>
      </c>
      <c r="EX295" s="6" t="str">
        <f>+IFERROR(VLOOKUP(EV295,Auxiliar!$A:$C,2,0),"")</f>
        <v/>
      </c>
      <c r="EY295" s="7" t="str">
        <f>+IFERROR(VLOOKUP(EV295,Auxiliar!$A:$C,3,0),"")</f>
        <v/>
      </c>
      <c r="EZ295" s="1"/>
      <c r="FA295" s="12"/>
      <c r="FB295" s="6" t="str">
        <f>+IFERROR(VALUE(RIGHT(Tabla27[[#This Row],[B2B]],6)),"")</f>
        <v/>
      </c>
      <c r="FC295" s="6" t="str">
        <f>+IFERROR(VLOOKUP(FA295,Auxiliar!$A:$C,2,0),"")</f>
        <v/>
      </c>
      <c r="FD295" s="7" t="str">
        <f>+IFERROR(VLOOKUP(FA295,Auxiliar!$A:$C,3,0),"")</f>
        <v/>
      </c>
      <c r="FE295" s="1"/>
      <c r="FF295" s="12"/>
      <c r="FG295" s="6" t="str">
        <f>+IFERROR(VALUE(RIGHT(Tabla28[[#This Row],[B2B]],6)),"")</f>
        <v/>
      </c>
      <c r="FH295" s="6" t="str">
        <f>+IFERROR(VLOOKUP(FF295,Auxiliar!$A:$C,2,0),"")</f>
        <v/>
      </c>
      <c r="FI295" s="7" t="str">
        <f>+IFERROR(VLOOKUP(FF295,Auxiliar!$A:$C,3,0),"")</f>
        <v/>
      </c>
      <c r="FJ295" s="1"/>
      <c r="FK295" s="12"/>
      <c r="FL295" s="6" t="str">
        <f>+IFERROR(VALUE(RIGHT(Tabla29[[#This Row],[B2B]],6)),"")</f>
        <v/>
      </c>
      <c r="FM295" s="6" t="str">
        <f>+IFERROR(VLOOKUP(FK295,Auxiliar!$A:$C,2,0),"")</f>
        <v/>
      </c>
      <c r="FN295" s="7" t="str">
        <f>+IFERROR(VLOOKUP(FK295,Auxiliar!$A:$C,3,0),"")</f>
        <v/>
      </c>
      <c r="FO295" s="1"/>
      <c r="FP295" s="12"/>
      <c r="FQ295" s="6" t="str">
        <f>+IFERROR(VALUE(RIGHT(Tabla30[[#This Row],[B2B]],6)),"")</f>
        <v/>
      </c>
      <c r="FR295" s="6" t="str">
        <f>+IFERROR(VLOOKUP(FP295,Auxiliar!$A:$C,2,0),"")</f>
        <v/>
      </c>
      <c r="FS295" s="7"/>
      <c r="FT295" s="1"/>
      <c r="FU295" s="12"/>
      <c r="FV295" s="6" t="str">
        <f>+IFERROR(VALUE(RIGHT(Tabla31[[#This Row],[B2B]],6)),"")</f>
        <v/>
      </c>
      <c r="FW295" s="6" t="str">
        <f>+IFERROR(VLOOKUP(FU295,Auxiliar!$A:$C,2,0),"")</f>
        <v/>
      </c>
      <c r="FX295" s="7" t="str">
        <f>+IFERROR(VLOOKUP(FU295,Auxiliar!$A:$C,3,0),"")</f>
        <v/>
      </c>
      <c r="FY295" s="1"/>
      <c r="FZ295" s="12"/>
      <c r="GA295" s="6" t="str">
        <f>+IFERROR(VALUE(RIGHT(Tabla32[[#This Row],[B2B]],6)),"")</f>
        <v/>
      </c>
      <c r="GB295" s="6" t="str">
        <f>+IFERROR(VLOOKUP(FZ295,Auxiliar!$A:$C,2,0),"")</f>
        <v/>
      </c>
      <c r="GC295" s="7" t="str">
        <f>+IFERROR(VLOOKUP(FZ295,Auxiliar!$A:$C,3,0),"")</f>
        <v/>
      </c>
      <c r="GD295" s="1"/>
      <c r="GE295" s="12"/>
      <c r="GF295" s="6" t="str">
        <f>+IFERROR(VALUE(RIGHT(Tabla33[[#This Row],[B2B]],6)),"")</f>
        <v/>
      </c>
      <c r="GG295" s="6" t="str">
        <f>+IFERROR(VLOOKUP(GE295,Auxiliar!$A:$C,2,0),"")</f>
        <v/>
      </c>
      <c r="GH295" s="7" t="str">
        <f>+IFERROR(VLOOKUP(GE295,Auxiliar!$A:$C,3,0),"")</f>
        <v/>
      </c>
    </row>
    <row r="296" spans="1:190" x14ac:dyDescent="0.25">
      <c r="A296" s="1"/>
      <c r="B296" s="1"/>
      <c r="C296" t="str">
        <f>+IFERROR(VALUE(RIGHT(Tabla1[[#This Row],[B2B]],6)),"")</f>
        <v/>
      </c>
      <c r="D296" t="str">
        <f>+IFERROR(VLOOKUP(B296,Auxiliar!$A:$C,2,0),"")</f>
        <v/>
      </c>
      <c r="E296" s="5" t="str">
        <f>+IFERROR(VLOOKUP(B296,Auxiliar!$A:$C,3,0),"")</f>
        <v/>
      </c>
      <c r="S296" s="1">
        <v>4078</v>
      </c>
      <c r="T296" s="1" t="s">
        <v>9</v>
      </c>
      <c r="U296" s="6">
        <f>+IFERROR(VALUE(RIGHT(Tabla4[[#This Row],[B2B]],6)),"")</f>
        <v>4078</v>
      </c>
      <c r="V296" s="6" t="str">
        <f>+IFERROR(VLOOKUP(T296,Auxiliar!$A:$C,2,0),"")</f>
        <v>CORE</v>
      </c>
      <c r="W296" s="7" t="str">
        <f>+IFERROR(VLOOKUP(T296,Auxiliar!$A:$C,3,0),"")</f>
        <v>0b 1% | 2b 5% | 4b 6%</v>
      </c>
      <c r="Y296" s="1">
        <v>11952</v>
      </c>
      <c r="Z296" s="1" t="s">
        <v>10</v>
      </c>
      <c r="AA296" s="6">
        <f>+IFERROR(VALUE(RIGHT(Tabla5[[#This Row],[B2B]],6)),"")</f>
        <v>11952</v>
      </c>
      <c r="AB296" s="6" t="str">
        <f>+IFERROR(VLOOKUP(Z296,Auxiliar!$A:$C,2,0),"")</f>
        <v>CORE</v>
      </c>
      <c r="AC296" s="7" t="str">
        <f>+IFERROR(VLOOKUP(Z296,Auxiliar!$A:$C,3,0),"")</f>
        <v>0b 1% | 3b 4% | 5b 6%</v>
      </c>
      <c r="AK296" s="1">
        <v>3828</v>
      </c>
      <c r="AL296" s="1" t="s">
        <v>30</v>
      </c>
      <c r="AM296" s="6">
        <f>+IFERROR(VALUE(RIGHT(Tabla7[[#This Row],[B2B]],6)),"")</f>
        <v>3828</v>
      </c>
      <c r="AN296" s="6" t="str">
        <f>+IFERROR(VLOOKUP(AL296,Auxiliar!$A:$C,2,0),"")</f>
        <v>LATONES</v>
      </c>
      <c r="AO296" s="7" t="str">
        <f>+IFERROR(VLOOKUP(AL296,Auxiliar!$A:$C,3,0),"")</f>
        <v>1b 4% | 5b 7% | 97b 0%</v>
      </c>
      <c r="AQ296" s="1">
        <v>11654</v>
      </c>
      <c r="AR296" s="1" t="s">
        <v>31</v>
      </c>
      <c r="AS296" s="6">
        <f>+IFERROR(VALUE(RIGHT(Tabla8[[#This Row],[B2B]],6)),"")</f>
        <v>11654</v>
      </c>
      <c r="AT296" s="6" t="str">
        <f>+IFERROR(VLOOKUP(AR296,Auxiliar!$A:$C,2,0),"")</f>
        <v>LATONES</v>
      </c>
      <c r="AU296" s="7" t="str">
        <f>+IFERROR(VLOOKUP(AR296,Auxiliar!$A:$C,3,0),"")</f>
        <v>2b 3% | 4b 5% | 5b 8% | 193 0%</v>
      </c>
      <c r="AW296" s="1"/>
      <c r="AX296" s="1" t="s">
        <v>32</v>
      </c>
      <c r="AY296" s="6" t="str">
        <f>+IFERROR(VALUE(RIGHT(Tabla9[[#This Row],[B2B]],6)),"")</f>
        <v/>
      </c>
      <c r="AZ296" s="6" t="str">
        <f>+IFERROR(VLOOKUP(AX296,Auxiliar!$A:$C,2,0),"")</f>
        <v>LATONES</v>
      </c>
      <c r="BA296" s="7" t="str">
        <f>+IFERROR(VLOOKUP(AX296,Auxiliar!$A:$C,3,0),"")</f>
        <v>2b 3% | 4b 4% | 6b 5% | 10b 8%  | 385b 0%</v>
      </c>
      <c r="BC296" s="1"/>
      <c r="BD296" s="1" t="s">
        <v>33</v>
      </c>
      <c r="BE296" s="6" t="str">
        <f>+IFERROR(VALUE(RIGHT(Tabla10[[#This Row],[B2B]],6)),"")</f>
        <v/>
      </c>
      <c r="BF296" s="6" t="str">
        <f>+IFERROR(VLOOKUP(BD296,Auxiliar!$A:$C,2,0),"")</f>
        <v>LATONES</v>
      </c>
      <c r="BG296" s="7" t="str">
        <f>+IFERROR(VLOOKUP(BD296,Auxiliar!$A:$C,3,0),"")</f>
        <v>6b 4% | 12b 5% | 15b 8% | 385b 0%</v>
      </c>
      <c r="BI296" s="1"/>
      <c r="BJ296" s="1"/>
      <c r="BK296" s="6" t="str">
        <f>+IFERROR(VALUE(RIGHT(Tabla11[[#This Row],[B2B]],6)),"")</f>
        <v/>
      </c>
      <c r="BL296" s="6" t="str">
        <f>+IFERROR(VLOOKUP(BJ296,Auxiliar!$A:$C,2,0),"")</f>
        <v/>
      </c>
      <c r="BM296" s="7" t="str">
        <f>+IFERROR(VLOOKUP(BJ296,Auxiliar!$A:$C,3,0),"")</f>
        <v/>
      </c>
      <c r="BO296" s="1">
        <v>5305</v>
      </c>
      <c r="BP296" s="1" t="s">
        <v>39</v>
      </c>
      <c r="BQ296" s="6">
        <f>+IFERROR(VALUE(RIGHT(Tabla12[[#This Row],[B2B]],6)),"")</f>
        <v>5305</v>
      </c>
      <c r="BR296" s="6" t="str">
        <f>+IFERROR(VLOOKUP(BP296,Auxiliar!$A:$C,2,0),"")</f>
        <v>VALUE LITRO</v>
      </c>
      <c r="BS296" s="7" t="str">
        <f>+IFERROR(VLOOKUP(BP296,Auxiliar!$A:$C,3,0),"")</f>
        <v>1b 12%</v>
      </c>
      <c r="CA296" s="1">
        <v>3378</v>
      </c>
      <c r="CB296" s="1" t="s">
        <v>35</v>
      </c>
      <c r="CC296" s="6">
        <f>+IFERROR(VALUE(RIGHT(Tabla14[[#This Row],[B2B]],6)),"")</f>
        <v>3378</v>
      </c>
      <c r="CD296" s="6" t="str">
        <f>+IFERROR(VLOOKUP(CB296,Auxiliar!$A:$C,2,0),"")</f>
        <v>Corona 710cc</v>
      </c>
      <c r="CE296" s="7" t="str">
        <f>+IFERROR(VLOOKUP(CB296,Auxiliar!$A:$C,3,0),"")</f>
        <v>1b 10% | 85b 0%</v>
      </c>
      <c r="CG296" s="1"/>
      <c r="CH296" s="1"/>
      <c r="CI296" s="6" t="str">
        <f>+IFERROR(VALUE(RIGHT(Tabla15[[#This Row],[B2B]],6)),"")</f>
        <v/>
      </c>
      <c r="CJ296" s="6" t="str">
        <f>+IFERROR(VLOOKUP(CH296,Auxiliar!$A:$C,2,0),"")</f>
        <v/>
      </c>
      <c r="CK296" s="7" t="str">
        <f>+IFERROR(VLOOKUP(CH296,Auxiliar!$A:$C,3,0),"")</f>
        <v/>
      </c>
      <c r="CM296" s="1">
        <v>3328</v>
      </c>
      <c r="CN296" s="1" t="s">
        <v>20</v>
      </c>
      <c r="CO296" s="6">
        <v>3328</v>
      </c>
      <c r="CP296" s="6" t="s">
        <v>20</v>
      </c>
      <c r="CQ296" s="7" t="s">
        <v>21</v>
      </c>
      <c r="CS296" s="1"/>
      <c r="CT296" s="1"/>
      <c r="CU296" s="6" t="str">
        <f>+IFERROR(VALUE(RIGHT(Tabla17[[#This Row],[B2B]],6)),"")</f>
        <v/>
      </c>
      <c r="CV296" s="6" t="str">
        <f>+IFERROR(VLOOKUP(CT296,Auxiliar!$A:$C,2,0),"")</f>
        <v/>
      </c>
      <c r="CW296" s="7" t="str">
        <f>+IFERROR(VLOOKUP(CT296,Auxiliar!$A:$C,3,0),"")</f>
        <v/>
      </c>
      <c r="CY296" s="1">
        <v>3328</v>
      </c>
      <c r="CZ296" s="1" t="s">
        <v>16</v>
      </c>
      <c r="DA296" s="6">
        <f>+IFERROR(VALUE(RIGHT(Tabla18[[#This Row],[B2B]],6)),"")</f>
        <v>3328</v>
      </c>
      <c r="DB296" s="6" t="str">
        <f>+IFERROR(VLOOKUP(CZ296,Auxiliar!$A:$C,2,0),"")</f>
        <v>PREMIUM</v>
      </c>
      <c r="DC296" s="7" t="str">
        <f>+IFERROR(VLOOKUP(CZ296,Auxiliar!$A:$C,3,0),"")</f>
        <v>0b 0% | 2b 2% | 5b 3,5% | 10b 5%</v>
      </c>
      <c r="DE296" s="1">
        <v>3328</v>
      </c>
      <c r="DF296" s="1" t="s">
        <v>19</v>
      </c>
      <c r="DG296" s="6">
        <f>+IFERROR(VALUE(RIGHT(Tabla19[[#This Row],[B2B]],6)),"")</f>
        <v>3328</v>
      </c>
      <c r="DH296" s="6" t="str">
        <f>+IFERROR(VLOOKUP(DF296,Auxiliar!$A:$C,2,0),"")</f>
        <v>MICHELOB</v>
      </c>
      <c r="DI296" s="7" t="str">
        <f>+IFERROR(VLOOKUP(DF296,Auxiliar!$A:$C,3,0),"")</f>
        <v>1b 7% | 3b 22% | 8b 27%</v>
      </c>
      <c r="DK296" s="1"/>
      <c r="DL296" s="1"/>
      <c r="DM296" s="6" t="str">
        <f>+IFERROR(VALUE(RIGHT(Tabla20[[#This Row],[B2B]],6)),"")</f>
        <v/>
      </c>
      <c r="DN296" s="6" t="str">
        <f>+IFERROR(VLOOKUP(DL296,Auxiliar!$A:$C,2,0),"")</f>
        <v/>
      </c>
      <c r="DO296" s="7" t="str">
        <f>+IFERROR(VLOOKUP(DL296,Auxiliar!$A:$C,3,0),"")</f>
        <v/>
      </c>
      <c r="DQ296" s="1">
        <v>3333</v>
      </c>
      <c r="DR296" s="12" t="s">
        <v>24</v>
      </c>
      <c r="DS296" s="6">
        <f>+IFERROR(VALUE(RIGHT(Tabla21[[#This Row],[B2B]],6)),"")</f>
        <v>3333</v>
      </c>
      <c r="DT296" s="6" t="str">
        <f>+IFERROR(VLOOKUP(DR296,Auxiliar!$A:$C,2,0),"")</f>
        <v>CORONA PORRON</v>
      </c>
      <c r="DU296" s="7" t="str">
        <f>+IFERROR(VLOOKUP(DR296,Auxiliar!$A:$C,3,0),"")</f>
        <v>1b 5% | 20b 0%</v>
      </c>
      <c r="DW296" s="1">
        <v>5328</v>
      </c>
      <c r="DX296" s="12" t="s">
        <v>43</v>
      </c>
      <c r="DY296" s="6">
        <f>+IFERROR(VALUE(RIGHT(Tabla22[[#This Row],[B2B]],6)),"")</f>
        <v>5328</v>
      </c>
      <c r="DZ296" s="6" t="str">
        <f>+IFERROR(VLOOKUP(DX296,Auxiliar!$A:$C,2,0),"")</f>
        <v xml:space="preserve">VALUE LATA </v>
      </c>
      <c r="EA296" s="7" t="str">
        <f>+IFERROR(VLOOKUP(DX296,Auxiliar!$A:$C,3,0),"")</f>
        <v>1b 15% | 100b 18%</v>
      </c>
      <c r="EC296" s="1">
        <v>5304</v>
      </c>
      <c r="ED296" s="12" t="s">
        <v>47</v>
      </c>
      <c r="EE296" s="6">
        <f>+IFERROR(VALUE(RIGHT(Tabla23[[#This Row],[B2B]],6)),"")</f>
        <v>5304</v>
      </c>
      <c r="EF296" s="6" t="str">
        <f>+IFERROR(VLOOKUP(ED296,Auxiliar!$A:$C,2,0),"")</f>
        <v>VALUE LATON</v>
      </c>
      <c r="EG296" s="7" t="str">
        <f>+IFERROR(VLOOKUP(ED296,Auxiliar!$A:$C,3,0),"")</f>
        <v>1b 10% | 5b 15% | 192b 0%</v>
      </c>
      <c r="EI296" s="1"/>
      <c r="EJ296" s="12"/>
      <c r="EK296" s="6" t="str">
        <f>+IFERROR(VALUE(RIGHT(Tabla24[[#This Row],[B2B]],6)),"")</f>
        <v/>
      </c>
      <c r="EL296" s="6" t="str">
        <f>+IFERROR(VLOOKUP(EJ296,Auxiliar!$A:$C,2,0),"")</f>
        <v/>
      </c>
      <c r="EM296" s="7" t="str">
        <f>+IFERROR(VLOOKUP(EJ296,Auxiliar!$A:$C,3,0),"")</f>
        <v/>
      </c>
      <c r="EO296" s="1"/>
      <c r="EP296" s="12"/>
      <c r="EQ296" s="6" t="str">
        <f>+IFERROR(VALUE(RIGHT(Tabla25[[#This Row],[B2B]],6)),"")</f>
        <v/>
      </c>
      <c r="ER296" s="6" t="str">
        <f>+IFERROR(VLOOKUP(EP296,Auxiliar!$A:$C,2,0),"")</f>
        <v/>
      </c>
      <c r="ES296" s="7" t="str">
        <f>+IFERROR(VLOOKUP(EP296,Auxiliar!$A:$C,3,0),"")</f>
        <v/>
      </c>
      <c r="EU296" s="1"/>
      <c r="EV296" s="12"/>
      <c r="EW296" s="6" t="str">
        <f>+IFERROR(VALUE(RIGHT(Tabla26[[#This Row],[B2B]],6)),"")</f>
        <v/>
      </c>
      <c r="EX296" s="6" t="str">
        <f>+IFERROR(VLOOKUP(EV296,Auxiliar!$A:$C,2,0),"")</f>
        <v/>
      </c>
      <c r="EY296" s="7" t="str">
        <f>+IFERROR(VLOOKUP(EV296,Auxiliar!$A:$C,3,0),"")</f>
        <v/>
      </c>
      <c r="EZ296" s="1"/>
      <c r="FA296" s="12"/>
      <c r="FB296" s="6" t="str">
        <f>+IFERROR(VALUE(RIGHT(Tabla27[[#This Row],[B2B]],6)),"")</f>
        <v/>
      </c>
      <c r="FC296" s="6" t="str">
        <f>+IFERROR(VLOOKUP(FA296,Auxiliar!$A:$C,2,0),"")</f>
        <v/>
      </c>
      <c r="FD296" s="7" t="str">
        <f>+IFERROR(VLOOKUP(FA296,Auxiliar!$A:$C,3,0),"")</f>
        <v/>
      </c>
      <c r="FE296" s="1"/>
      <c r="FF296" s="12"/>
      <c r="FG296" s="6" t="str">
        <f>+IFERROR(VALUE(RIGHT(Tabla28[[#This Row],[B2B]],6)),"")</f>
        <v/>
      </c>
      <c r="FH296" s="6" t="str">
        <f>+IFERROR(VLOOKUP(FF296,Auxiliar!$A:$C,2,0),"")</f>
        <v/>
      </c>
      <c r="FI296" s="7" t="str">
        <f>+IFERROR(VLOOKUP(FF296,Auxiliar!$A:$C,3,0),"")</f>
        <v/>
      </c>
      <c r="FJ296" s="1"/>
      <c r="FK296" s="12"/>
      <c r="FL296" s="6" t="str">
        <f>+IFERROR(VALUE(RIGHT(Tabla29[[#This Row],[B2B]],6)),"")</f>
        <v/>
      </c>
      <c r="FM296" s="6" t="str">
        <f>+IFERROR(VLOOKUP(FK296,Auxiliar!$A:$C,2,0),"")</f>
        <v/>
      </c>
      <c r="FN296" s="7" t="str">
        <f>+IFERROR(VLOOKUP(FK296,Auxiliar!$A:$C,3,0),"")</f>
        <v/>
      </c>
      <c r="FO296" s="1"/>
      <c r="FP296" s="12"/>
      <c r="FQ296" s="6" t="str">
        <f>+IFERROR(VALUE(RIGHT(Tabla30[[#This Row],[B2B]],6)),"")</f>
        <v/>
      </c>
      <c r="FR296" s="6" t="str">
        <f>+IFERROR(VLOOKUP(FP296,Auxiliar!$A:$C,2,0),"")</f>
        <v/>
      </c>
      <c r="FS296" s="7"/>
      <c r="FT296" s="1"/>
      <c r="FU296" s="12"/>
      <c r="FV296" s="6" t="str">
        <f>+IFERROR(VALUE(RIGHT(Tabla31[[#This Row],[B2B]],6)),"")</f>
        <v/>
      </c>
      <c r="FW296" s="6" t="str">
        <f>+IFERROR(VLOOKUP(FU296,Auxiliar!$A:$C,2,0),"")</f>
        <v/>
      </c>
      <c r="FX296" s="7" t="str">
        <f>+IFERROR(VLOOKUP(FU296,Auxiliar!$A:$C,3,0),"")</f>
        <v/>
      </c>
      <c r="FY296" s="1"/>
      <c r="FZ296" s="12"/>
      <c r="GA296" s="6" t="str">
        <f>+IFERROR(VALUE(RIGHT(Tabla32[[#This Row],[B2B]],6)),"")</f>
        <v/>
      </c>
      <c r="GB296" s="6" t="str">
        <f>+IFERROR(VLOOKUP(FZ296,Auxiliar!$A:$C,2,0),"")</f>
        <v/>
      </c>
      <c r="GC296" s="7" t="str">
        <f>+IFERROR(VLOOKUP(FZ296,Auxiliar!$A:$C,3,0),"")</f>
        <v/>
      </c>
      <c r="GD296" s="1"/>
      <c r="GE296" s="12"/>
      <c r="GF296" s="6" t="str">
        <f>+IFERROR(VALUE(RIGHT(Tabla33[[#This Row],[B2B]],6)),"")</f>
        <v/>
      </c>
      <c r="GG296" s="6" t="str">
        <f>+IFERROR(VLOOKUP(GE296,Auxiliar!$A:$C,2,0),"")</f>
        <v/>
      </c>
      <c r="GH296" s="7" t="str">
        <f>+IFERROR(VLOOKUP(GE296,Auxiliar!$A:$C,3,0),"")</f>
        <v/>
      </c>
    </row>
    <row r="297" spans="1:190" x14ac:dyDescent="0.25">
      <c r="A297" s="1"/>
      <c r="B297" s="1"/>
      <c r="C297" t="str">
        <f>+IFERROR(VALUE(RIGHT(Tabla1[[#This Row],[B2B]],6)),"")</f>
        <v/>
      </c>
      <c r="D297" t="str">
        <f>+IFERROR(VLOOKUP(B297,Auxiliar!$A:$C,2,0),"")</f>
        <v/>
      </c>
      <c r="E297" s="5" t="str">
        <f>+IFERROR(VLOOKUP(B297,Auxiliar!$A:$C,3,0),"")</f>
        <v/>
      </c>
      <c r="S297" s="1">
        <v>4080</v>
      </c>
      <c r="T297" s="1" t="s">
        <v>9</v>
      </c>
      <c r="U297" s="6">
        <f>+IFERROR(VALUE(RIGHT(Tabla4[[#This Row],[B2B]],6)),"")</f>
        <v>4080</v>
      </c>
      <c r="V297" s="6" t="str">
        <f>+IFERROR(VLOOKUP(T297,Auxiliar!$A:$C,2,0),"")</f>
        <v>CORE</v>
      </c>
      <c r="W297" s="7" t="str">
        <f>+IFERROR(VLOOKUP(T297,Auxiliar!$A:$C,3,0),"")</f>
        <v>0b 1% | 2b 5% | 4b 6%</v>
      </c>
      <c r="Y297" s="1">
        <v>11960</v>
      </c>
      <c r="Z297" s="1" t="s">
        <v>10</v>
      </c>
      <c r="AA297" s="6">
        <f>+IFERROR(VALUE(RIGHT(Tabla5[[#This Row],[B2B]],6)),"")</f>
        <v>11960</v>
      </c>
      <c r="AB297" s="6" t="str">
        <f>+IFERROR(VLOOKUP(Z297,Auxiliar!$A:$C,2,0),"")</f>
        <v>CORE</v>
      </c>
      <c r="AC297" s="7" t="str">
        <f>+IFERROR(VLOOKUP(Z297,Auxiliar!$A:$C,3,0),"")</f>
        <v>0b 1% | 3b 4% | 5b 6%</v>
      </c>
      <c r="AK297" s="1">
        <v>3835</v>
      </c>
      <c r="AL297" s="1" t="s">
        <v>30</v>
      </c>
      <c r="AM297" s="6">
        <f>+IFERROR(VALUE(RIGHT(Tabla7[[#This Row],[B2B]],6)),"")</f>
        <v>3835</v>
      </c>
      <c r="AN297" s="6" t="str">
        <f>+IFERROR(VLOOKUP(AL297,Auxiliar!$A:$C,2,0),"")</f>
        <v>LATONES</v>
      </c>
      <c r="AO297" s="7" t="str">
        <f>+IFERROR(VLOOKUP(AL297,Auxiliar!$A:$C,3,0),"")</f>
        <v>1b 4% | 5b 7% | 97b 0%</v>
      </c>
      <c r="AQ297" s="1">
        <v>11668</v>
      </c>
      <c r="AR297" s="1" t="s">
        <v>31</v>
      </c>
      <c r="AS297" s="6">
        <f>+IFERROR(VALUE(RIGHT(Tabla8[[#This Row],[B2B]],6)),"")</f>
        <v>11668</v>
      </c>
      <c r="AT297" s="6" t="str">
        <f>+IFERROR(VLOOKUP(AR297,Auxiliar!$A:$C,2,0),"")</f>
        <v>LATONES</v>
      </c>
      <c r="AU297" s="7" t="str">
        <f>+IFERROR(VLOOKUP(AR297,Auxiliar!$A:$C,3,0),"")</f>
        <v>2b 3% | 4b 5% | 5b 8% | 193 0%</v>
      </c>
      <c r="AW297" s="1"/>
      <c r="AX297" s="1" t="s">
        <v>32</v>
      </c>
      <c r="AY297" s="6" t="str">
        <f>+IFERROR(VALUE(RIGHT(Tabla9[[#This Row],[B2B]],6)),"")</f>
        <v/>
      </c>
      <c r="AZ297" s="6" t="str">
        <f>+IFERROR(VLOOKUP(AX297,Auxiliar!$A:$C,2,0),"")</f>
        <v>LATONES</v>
      </c>
      <c r="BA297" s="7" t="str">
        <f>+IFERROR(VLOOKUP(AX297,Auxiliar!$A:$C,3,0),"")</f>
        <v>2b 3% | 4b 4% | 6b 5% | 10b 8%  | 385b 0%</v>
      </c>
      <c r="BC297" s="1"/>
      <c r="BD297" s="1" t="s">
        <v>33</v>
      </c>
      <c r="BE297" s="6" t="str">
        <f>+IFERROR(VALUE(RIGHT(Tabla10[[#This Row],[B2B]],6)),"")</f>
        <v/>
      </c>
      <c r="BF297" s="6" t="str">
        <f>+IFERROR(VLOOKUP(BD297,Auxiliar!$A:$C,2,0),"")</f>
        <v>LATONES</v>
      </c>
      <c r="BG297" s="7" t="str">
        <f>+IFERROR(VLOOKUP(BD297,Auxiliar!$A:$C,3,0),"")</f>
        <v>6b 4% | 12b 5% | 15b 8% | 385b 0%</v>
      </c>
      <c r="BI297" s="1"/>
      <c r="BJ297" s="1"/>
      <c r="BK297" s="6" t="str">
        <f>+IFERROR(VALUE(RIGHT(Tabla11[[#This Row],[B2B]],6)),"")</f>
        <v/>
      </c>
      <c r="BL297" s="6" t="str">
        <f>+IFERROR(VLOOKUP(BJ297,Auxiliar!$A:$C,2,0),"")</f>
        <v/>
      </c>
      <c r="BM297" s="7" t="str">
        <f>+IFERROR(VLOOKUP(BJ297,Auxiliar!$A:$C,3,0),"")</f>
        <v/>
      </c>
      <c r="BO297" s="1">
        <v>5326</v>
      </c>
      <c r="BP297" s="1" t="s">
        <v>39</v>
      </c>
      <c r="BQ297" s="6">
        <f>+IFERROR(VALUE(RIGHT(Tabla12[[#This Row],[B2B]],6)),"")</f>
        <v>5326</v>
      </c>
      <c r="BR297" s="6" t="str">
        <f>+IFERROR(VLOOKUP(BP297,Auxiliar!$A:$C,2,0),"")</f>
        <v>VALUE LITRO</v>
      </c>
      <c r="BS297" s="7" t="str">
        <f>+IFERROR(VLOOKUP(BP297,Auxiliar!$A:$C,3,0),"")</f>
        <v>1b 12%</v>
      </c>
      <c r="CA297" s="1">
        <v>3389</v>
      </c>
      <c r="CB297" s="1" t="s">
        <v>35</v>
      </c>
      <c r="CC297" s="6">
        <f>+IFERROR(VALUE(RIGHT(Tabla14[[#This Row],[B2B]],6)),"")</f>
        <v>3389</v>
      </c>
      <c r="CD297" s="6" t="str">
        <f>+IFERROR(VLOOKUP(CB297,Auxiliar!$A:$C,2,0),"")</f>
        <v>Corona 710cc</v>
      </c>
      <c r="CE297" s="7" t="str">
        <f>+IFERROR(VLOOKUP(CB297,Auxiliar!$A:$C,3,0),"")</f>
        <v>1b 10% | 85b 0%</v>
      </c>
      <c r="CG297" s="1"/>
      <c r="CH297" s="1"/>
      <c r="CI297" s="6" t="str">
        <f>+IFERROR(VALUE(RIGHT(Tabla15[[#This Row],[B2B]],6)),"")</f>
        <v/>
      </c>
      <c r="CJ297" s="6" t="str">
        <f>+IFERROR(VLOOKUP(CH297,Auxiliar!$A:$C,2,0),"")</f>
        <v/>
      </c>
      <c r="CK297" s="7" t="str">
        <f>+IFERROR(VLOOKUP(CH297,Auxiliar!$A:$C,3,0),"")</f>
        <v/>
      </c>
      <c r="CM297" s="1">
        <v>3333</v>
      </c>
      <c r="CN297" s="1" t="s">
        <v>20</v>
      </c>
      <c r="CO297" s="6">
        <v>3333</v>
      </c>
      <c r="CP297" s="6" t="s">
        <v>20</v>
      </c>
      <c r="CQ297" s="7" t="s">
        <v>21</v>
      </c>
      <c r="CS297" s="1"/>
      <c r="CT297" s="1"/>
      <c r="CU297" s="6" t="str">
        <f>+IFERROR(VALUE(RIGHT(Tabla17[[#This Row],[B2B]],6)),"")</f>
        <v/>
      </c>
      <c r="CV297" s="6" t="str">
        <f>+IFERROR(VLOOKUP(CT297,Auxiliar!$A:$C,2,0),"")</f>
        <v/>
      </c>
      <c r="CW297" s="7" t="str">
        <f>+IFERROR(VLOOKUP(CT297,Auxiliar!$A:$C,3,0),"")</f>
        <v/>
      </c>
      <c r="CY297" s="1">
        <v>3333</v>
      </c>
      <c r="CZ297" s="1" t="s">
        <v>16</v>
      </c>
      <c r="DA297" s="6">
        <f>+IFERROR(VALUE(RIGHT(Tabla18[[#This Row],[B2B]],6)),"")</f>
        <v>3333</v>
      </c>
      <c r="DB297" s="6" t="str">
        <f>+IFERROR(VLOOKUP(CZ297,Auxiliar!$A:$C,2,0),"")</f>
        <v>PREMIUM</v>
      </c>
      <c r="DC297" s="7" t="str">
        <f>+IFERROR(VLOOKUP(CZ297,Auxiliar!$A:$C,3,0),"")</f>
        <v>0b 0% | 2b 2% | 5b 3,5% | 10b 5%</v>
      </c>
      <c r="DE297" s="1">
        <v>3333</v>
      </c>
      <c r="DF297" s="1" t="s">
        <v>19</v>
      </c>
      <c r="DG297" s="6">
        <f>+IFERROR(VALUE(RIGHT(Tabla19[[#This Row],[B2B]],6)),"")</f>
        <v>3333</v>
      </c>
      <c r="DH297" s="6" t="str">
        <f>+IFERROR(VLOOKUP(DF297,Auxiliar!$A:$C,2,0),"")</f>
        <v>MICHELOB</v>
      </c>
      <c r="DI297" s="7" t="str">
        <f>+IFERROR(VLOOKUP(DF297,Auxiliar!$A:$C,3,0),"")</f>
        <v>1b 7% | 3b 22% | 8b 27%</v>
      </c>
      <c r="DK297" s="1"/>
      <c r="DL297" s="1"/>
      <c r="DM297" s="6" t="str">
        <f>+IFERROR(VALUE(RIGHT(Tabla20[[#This Row],[B2B]],6)),"")</f>
        <v/>
      </c>
      <c r="DN297" s="6" t="str">
        <f>+IFERROR(VLOOKUP(DL297,Auxiliar!$A:$C,2,0),"")</f>
        <v/>
      </c>
      <c r="DO297" s="7" t="str">
        <f>+IFERROR(VLOOKUP(DL297,Auxiliar!$A:$C,3,0),"")</f>
        <v/>
      </c>
      <c r="DQ297" s="1">
        <v>3341</v>
      </c>
      <c r="DR297" s="12" t="s">
        <v>24</v>
      </c>
      <c r="DS297" s="6">
        <f>+IFERROR(VALUE(RIGHT(Tabla21[[#This Row],[B2B]],6)),"")</f>
        <v>3341</v>
      </c>
      <c r="DT297" s="6" t="str">
        <f>+IFERROR(VLOOKUP(DR297,Auxiliar!$A:$C,2,0),"")</f>
        <v>CORONA PORRON</v>
      </c>
      <c r="DU297" s="7" t="str">
        <f>+IFERROR(VLOOKUP(DR297,Auxiliar!$A:$C,3,0),"")</f>
        <v>1b 5% | 20b 0%</v>
      </c>
      <c r="DW297" s="1">
        <v>6260</v>
      </c>
      <c r="DX297" s="12" t="s">
        <v>43</v>
      </c>
      <c r="DY297" s="6">
        <f>+IFERROR(VALUE(RIGHT(Tabla22[[#This Row],[B2B]],6)),"")</f>
        <v>6260</v>
      </c>
      <c r="DZ297" s="6" t="str">
        <f>+IFERROR(VLOOKUP(DX297,Auxiliar!$A:$C,2,0),"")</f>
        <v xml:space="preserve">VALUE LATA </v>
      </c>
      <c r="EA297" s="7" t="str">
        <f>+IFERROR(VLOOKUP(DX297,Auxiliar!$A:$C,3,0),"")</f>
        <v>1b 15% | 100b 18%</v>
      </c>
      <c r="EC297" s="1">
        <v>5305</v>
      </c>
      <c r="ED297" s="12" t="s">
        <v>47</v>
      </c>
      <c r="EE297" s="6">
        <f>+IFERROR(VALUE(RIGHT(Tabla23[[#This Row],[B2B]],6)),"")</f>
        <v>5305</v>
      </c>
      <c r="EF297" s="6" t="str">
        <f>+IFERROR(VLOOKUP(ED297,Auxiliar!$A:$C,2,0),"")</f>
        <v>VALUE LATON</v>
      </c>
      <c r="EG297" s="7" t="str">
        <f>+IFERROR(VLOOKUP(ED297,Auxiliar!$A:$C,3,0),"")</f>
        <v>1b 10% | 5b 15% | 192b 0%</v>
      </c>
      <c r="EI297" s="1"/>
      <c r="EJ297" s="12"/>
      <c r="EK297" s="6" t="str">
        <f>+IFERROR(VALUE(RIGHT(Tabla24[[#This Row],[B2B]],6)),"")</f>
        <v/>
      </c>
      <c r="EL297" s="6" t="str">
        <f>+IFERROR(VLOOKUP(EJ297,Auxiliar!$A:$C,2,0),"")</f>
        <v/>
      </c>
      <c r="EM297" s="7" t="str">
        <f>+IFERROR(VLOOKUP(EJ297,Auxiliar!$A:$C,3,0),"")</f>
        <v/>
      </c>
      <c r="EO297" s="1"/>
      <c r="EP297" s="12"/>
      <c r="EQ297" s="6" t="str">
        <f>+IFERROR(VALUE(RIGHT(Tabla25[[#This Row],[B2B]],6)),"")</f>
        <v/>
      </c>
      <c r="ER297" s="6" t="str">
        <f>+IFERROR(VLOOKUP(EP297,Auxiliar!$A:$C,2,0),"")</f>
        <v/>
      </c>
      <c r="ES297" s="7" t="str">
        <f>+IFERROR(VLOOKUP(EP297,Auxiliar!$A:$C,3,0),"")</f>
        <v/>
      </c>
      <c r="EU297" s="1"/>
      <c r="EV297" s="12"/>
      <c r="EW297" s="6" t="str">
        <f>+IFERROR(VALUE(RIGHT(Tabla26[[#This Row],[B2B]],6)),"")</f>
        <v/>
      </c>
      <c r="EX297" s="6" t="str">
        <f>+IFERROR(VLOOKUP(EV297,Auxiliar!$A:$C,2,0),"")</f>
        <v/>
      </c>
      <c r="EY297" s="7" t="str">
        <f>+IFERROR(VLOOKUP(EV297,Auxiliar!$A:$C,3,0),"")</f>
        <v/>
      </c>
      <c r="EZ297" s="1"/>
      <c r="FA297" s="12"/>
      <c r="FB297" s="6" t="str">
        <f>+IFERROR(VALUE(RIGHT(Tabla27[[#This Row],[B2B]],6)),"")</f>
        <v/>
      </c>
      <c r="FC297" s="6" t="str">
        <f>+IFERROR(VLOOKUP(FA297,Auxiliar!$A:$C,2,0),"")</f>
        <v/>
      </c>
      <c r="FD297" s="7" t="str">
        <f>+IFERROR(VLOOKUP(FA297,Auxiliar!$A:$C,3,0),"")</f>
        <v/>
      </c>
      <c r="FE297" s="1"/>
      <c r="FF297" s="12"/>
      <c r="FG297" s="6" t="str">
        <f>+IFERROR(VALUE(RIGHT(Tabla28[[#This Row],[B2B]],6)),"")</f>
        <v/>
      </c>
      <c r="FH297" s="6" t="str">
        <f>+IFERROR(VLOOKUP(FF297,Auxiliar!$A:$C,2,0),"")</f>
        <v/>
      </c>
      <c r="FI297" s="7" t="str">
        <f>+IFERROR(VLOOKUP(FF297,Auxiliar!$A:$C,3,0),"")</f>
        <v/>
      </c>
      <c r="FJ297" s="1"/>
      <c r="FK297" s="12"/>
      <c r="FL297" s="6" t="str">
        <f>+IFERROR(VALUE(RIGHT(Tabla29[[#This Row],[B2B]],6)),"")</f>
        <v/>
      </c>
      <c r="FM297" s="6" t="str">
        <f>+IFERROR(VLOOKUP(FK297,Auxiliar!$A:$C,2,0),"")</f>
        <v/>
      </c>
      <c r="FN297" s="7" t="str">
        <f>+IFERROR(VLOOKUP(FK297,Auxiliar!$A:$C,3,0),"")</f>
        <v/>
      </c>
      <c r="FO297" s="1"/>
      <c r="FP297" s="12"/>
      <c r="FQ297" s="6" t="str">
        <f>+IFERROR(VALUE(RIGHT(Tabla30[[#This Row],[B2B]],6)),"")</f>
        <v/>
      </c>
      <c r="FR297" s="6" t="str">
        <f>+IFERROR(VLOOKUP(FP297,Auxiliar!$A:$C,2,0),"")</f>
        <v/>
      </c>
      <c r="FS297" s="7"/>
      <c r="FT297" s="1"/>
      <c r="FU297" s="12"/>
      <c r="FV297" s="6" t="str">
        <f>+IFERROR(VALUE(RIGHT(Tabla31[[#This Row],[B2B]],6)),"")</f>
        <v/>
      </c>
      <c r="FW297" s="6" t="str">
        <f>+IFERROR(VLOOKUP(FU297,Auxiliar!$A:$C,2,0),"")</f>
        <v/>
      </c>
      <c r="FX297" s="7" t="str">
        <f>+IFERROR(VLOOKUP(FU297,Auxiliar!$A:$C,3,0),"")</f>
        <v/>
      </c>
      <c r="FY297" s="1"/>
      <c r="FZ297" s="12"/>
      <c r="GA297" s="6" t="str">
        <f>+IFERROR(VALUE(RIGHT(Tabla32[[#This Row],[B2B]],6)),"")</f>
        <v/>
      </c>
      <c r="GB297" s="6" t="str">
        <f>+IFERROR(VLOOKUP(FZ297,Auxiliar!$A:$C,2,0),"")</f>
        <v/>
      </c>
      <c r="GC297" s="7" t="str">
        <f>+IFERROR(VLOOKUP(FZ297,Auxiliar!$A:$C,3,0),"")</f>
        <v/>
      </c>
      <c r="GD297" s="1"/>
      <c r="GE297" s="12"/>
      <c r="GF297" s="6" t="str">
        <f>+IFERROR(VALUE(RIGHT(Tabla33[[#This Row],[B2B]],6)),"")</f>
        <v/>
      </c>
      <c r="GG297" s="6" t="str">
        <f>+IFERROR(VLOOKUP(GE297,Auxiliar!$A:$C,2,0),"")</f>
        <v/>
      </c>
      <c r="GH297" s="7" t="str">
        <f>+IFERROR(VLOOKUP(GE297,Auxiliar!$A:$C,3,0),"")</f>
        <v/>
      </c>
    </row>
    <row r="298" spans="1:190" x14ac:dyDescent="0.25">
      <c r="A298" s="1"/>
      <c r="B298" s="1"/>
      <c r="C298" t="str">
        <f>+IFERROR(VALUE(RIGHT(Tabla1[[#This Row],[B2B]],6)),"")</f>
        <v/>
      </c>
      <c r="D298" t="str">
        <f>+IFERROR(VLOOKUP(B298,Auxiliar!$A:$C,2,0),"")</f>
        <v/>
      </c>
      <c r="E298" s="5" t="str">
        <f>+IFERROR(VLOOKUP(B298,Auxiliar!$A:$C,3,0),"")</f>
        <v/>
      </c>
      <c r="S298" s="1">
        <v>4090</v>
      </c>
      <c r="T298" s="1" t="s">
        <v>9</v>
      </c>
      <c r="U298" s="6">
        <f>+IFERROR(VALUE(RIGHT(Tabla4[[#This Row],[B2B]],6)),"")</f>
        <v>4090</v>
      </c>
      <c r="V298" s="6" t="str">
        <f>+IFERROR(VLOOKUP(T298,Auxiliar!$A:$C,2,0),"")</f>
        <v>CORE</v>
      </c>
      <c r="W298" s="7" t="str">
        <f>+IFERROR(VLOOKUP(T298,Auxiliar!$A:$C,3,0),"")</f>
        <v>0b 1% | 2b 5% | 4b 6%</v>
      </c>
      <c r="Y298" s="1">
        <v>11964</v>
      </c>
      <c r="Z298" s="1" t="s">
        <v>10</v>
      </c>
      <c r="AA298" s="6">
        <f>+IFERROR(VALUE(RIGHT(Tabla5[[#This Row],[B2B]],6)),"")</f>
        <v>11964</v>
      </c>
      <c r="AB298" s="6" t="str">
        <f>+IFERROR(VLOOKUP(Z298,Auxiliar!$A:$C,2,0),"")</f>
        <v>CORE</v>
      </c>
      <c r="AC298" s="7" t="str">
        <f>+IFERROR(VLOOKUP(Z298,Auxiliar!$A:$C,3,0),"")</f>
        <v>0b 1% | 3b 4% | 5b 6%</v>
      </c>
      <c r="AK298" s="1">
        <v>3843</v>
      </c>
      <c r="AL298" s="1" t="s">
        <v>30</v>
      </c>
      <c r="AM298" s="6">
        <f>+IFERROR(VALUE(RIGHT(Tabla7[[#This Row],[B2B]],6)),"")</f>
        <v>3843</v>
      </c>
      <c r="AN298" s="6" t="str">
        <f>+IFERROR(VLOOKUP(AL298,Auxiliar!$A:$C,2,0),"")</f>
        <v>LATONES</v>
      </c>
      <c r="AO298" s="7" t="str">
        <f>+IFERROR(VLOOKUP(AL298,Auxiliar!$A:$C,3,0),"")</f>
        <v>1b 4% | 5b 7% | 97b 0%</v>
      </c>
      <c r="AQ298" s="1">
        <v>11715</v>
      </c>
      <c r="AR298" s="1" t="s">
        <v>31</v>
      </c>
      <c r="AS298" s="6">
        <f>+IFERROR(VALUE(RIGHT(Tabla8[[#This Row],[B2B]],6)),"")</f>
        <v>11715</v>
      </c>
      <c r="AT298" s="6" t="str">
        <f>+IFERROR(VLOOKUP(AR298,Auxiliar!$A:$C,2,0),"")</f>
        <v>LATONES</v>
      </c>
      <c r="AU298" s="7" t="str">
        <f>+IFERROR(VLOOKUP(AR298,Auxiliar!$A:$C,3,0),"")</f>
        <v>2b 3% | 4b 5% | 5b 8% | 193 0%</v>
      </c>
      <c r="AW298" s="1"/>
      <c r="AX298" s="1" t="s">
        <v>32</v>
      </c>
      <c r="AY298" s="6" t="str">
        <f>+IFERROR(VALUE(RIGHT(Tabla9[[#This Row],[B2B]],6)),"")</f>
        <v/>
      </c>
      <c r="AZ298" s="6" t="str">
        <f>+IFERROR(VLOOKUP(AX298,Auxiliar!$A:$C,2,0),"")</f>
        <v>LATONES</v>
      </c>
      <c r="BA298" s="7" t="str">
        <f>+IFERROR(VLOOKUP(AX298,Auxiliar!$A:$C,3,0),"")</f>
        <v>2b 3% | 4b 4% | 6b 5% | 10b 8%  | 385b 0%</v>
      </c>
      <c r="BC298" s="1"/>
      <c r="BD298" s="1" t="s">
        <v>33</v>
      </c>
      <c r="BE298" s="6" t="str">
        <f>+IFERROR(VALUE(RIGHT(Tabla10[[#This Row],[B2B]],6)),"")</f>
        <v/>
      </c>
      <c r="BF298" s="6" t="str">
        <f>+IFERROR(VLOOKUP(BD298,Auxiliar!$A:$C,2,0),"")</f>
        <v>LATONES</v>
      </c>
      <c r="BG298" s="7" t="str">
        <f>+IFERROR(VLOOKUP(BD298,Auxiliar!$A:$C,3,0),"")</f>
        <v>6b 4% | 12b 5% | 15b 8% | 385b 0%</v>
      </c>
      <c r="BI298" s="1"/>
      <c r="BJ298" s="1"/>
      <c r="BK298" s="6" t="str">
        <f>+IFERROR(VALUE(RIGHT(Tabla11[[#This Row],[B2B]],6)),"")</f>
        <v/>
      </c>
      <c r="BL298" s="6" t="str">
        <f>+IFERROR(VLOOKUP(BJ298,Auxiliar!$A:$C,2,0),"")</f>
        <v/>
      </c>
      <c r="BM298" s="7" t="str">
        <f>+IFERROR(VLOOKUP(BJ298,Auxiliar!$A:$C,3,0),"")</f>
        <v/>
      </c>
      <c r="BO298" s="1">
        <v>5328</v>
      </c>
      <c r="BP298" s="1" t="s">
        <v>39</v>
      </c>
      <c r="BQ298" s="6">
        <f>+IFERROR(VALUE(RIGHT(Tabla12[[#This Row],[B2B]],6)),"")</f>
        <v>5328</v>
      </c>
      <c r="BR298" s="6" t="str">
        <f>+IFERROR(VLOOKUP(BP298,Auxiliar!$A:$C,2,0),"")</f>
        <v>VALUE LITRO</v>
      </c>
      <c r="BS298" s="7" t="str">
        <f>+IFERROR(VLOOKUP(BP298,Auxiliar!$A:$C,3,0),"")</f>
        <v>1b 12%</v>
      </c>
      <c r="CA298" s="1">
        <v>3391</v>
      </c>
      <c r="CB298" s="1" t="s">
        <v>35</v>
      </c>
      <c r="CC298" s="6">
        <f>+IFERROR(VALUE(RIGHT(Tabla14[[#This Row],[B2B]],6)),"")</f>
        <v>3391</v>
      </c>
      <c r="CD298" s="6" t="str">
        <f>+IFERROR(VLOOKUP(CB298,Auxiliar!$A:$C,2,0),"")</f>
        <v>Corona 710cc</v>
      </c>
      <c r="CE298" s="7" t="str">
        <f>+IFERROR(VLOOKUP(CB298,Auxiliar!$A:$C,3,0),"")</f>
        <v>1b 10% | 85b 0%</v>
      </c>
      <c r="CG298" s="1"/>
      <c r="CH298" s="1"/>
      <c r="CI298" s="6" t="str">
        <f>+IFERROR(VALUE(RIGHT(Tabla15[[#This Row],[B2B]],6)),"")</f>
        <v/>
      </c>
      <c r="CJ298" s="6" t="str">
        <f>+IFERROR(VLOOKUP(CH298,Auxiliar!$A:$C,2,0),"")</f>
        <v/>
      </c>
      <c r="CK298" s="7" t="str">
        <f>+IFERROR(VLOOKUP(CH298,Auxiliar!$A:$C,3,0),"")</f>
        <v/>
      </c>
      <c r="CM298" s="1">
        <v>3341</v>
      </c>
      <c r="CN298" s="1" t="s">
        <v>20</v>
      </c>
      <c r="CO298" s="6">
        <v>3341</v>
      </c>
      <c r="CP298" s="6" t="s">
        <v>20</v>
      </c>
      <c r="CQ298" s="7" t="s">
        <v>21</v>
      </c>
      <c r="CS298" s="1"/>
      <c r="CT298" s="1"/>
      <c r="CU298" s="6" t="str">
        <f>+IFERROR(VALUE(RIGHT(Tabla17[[#This Row],[B2B]],6)),"")</f>
        <v/>
      </c>
      <c r="CV298" s="6" t="str">
        <f>+IFERROR(VLOOKUP(CT298,Auxiliar!$A:$C,2,0),"")</f>
        <v/>
      </c>
      <c r="CW298" s="7" t="str">
        <f>+IFERROR(VLOOKUP(CT298,Auxiliar!$A:$C,3,0),"")</f>
        <v/>
      </c>
      <c r="CY298" s="1">
        <v>3341</v>
      </c>
      <c r="CZ298" s="1" t="s">
        <v>16</v>
      </c>
      <c r="DA298" s="6">
        <f>+IFERROR(VALUE(RIGHT(Tabla18[[#This Row],[B2B]],6)),"")</f>
        <v>3341</v>
      </c>
      <c r="DB298" s="6" t="str">
        <f>+IFERROR(VLOOKUP(CZ298,Auxiliar!$A:$C,2,0),"")</f>
        <v>PREMIUM</v>
      </c>
      <c r="DC298" s="7" t="str">
        <f>+IFERROR(VLOOKUP(CZ298,Auxiliar!$A:$C,3,0),"")</f>
        <v>0b 0% | 2b 2% | 5b 3,5% | 10b 5%</v>
      </c>
      <c r="DE298" s="1">
        <v>3341</v>
      </c>
      <c r="DF298" s="1" t="s">
        <v>19</v>
      </c>
      <c r="DG298" s="6">
        <f>+IFERROR(VALUE(RIGHT(Tabla19[[#This Row],[B2B]],6)),"")</f>
        <v>3341</v>
      </c>
      <c r="DH298" s="6" t="str">
        <f>+IFERROR(VLOOKUP(DF298,Auxiliar!$A:$C,2,0),"")</f>
        <v>MICHELOB</v>
      </c>
      <c r="DI298" s="7" t="str">
        <f>+IFERROR(VLOOKUP(DF298,Auxiliar!$A:$C,3,0),"")</f>
        <v>1b 7% | 3b 22% | 8b 27%</v>
      </c>
      <c r="DK298" s="1"/>
      <c r="DL298" s="1"/>
      <c r="DM298" s="6" t="str">
        <f>+IFERROR(VALUE(RIGHT(Tabla20[[#This Row],[B2B]],6)),"")</f>
        <v/>
      </c>
      <c r="DN298" s="6" t="str">
        <f>+IFERROR(VLOOKUP(DL298,Auxiliar!$A:$C,2,0),"")</f>
        <v/>
      </c>
      <c r="DO298" s="7" t="str">
        <f>+IFERROR(VLOOKUP(DL298,Auxiliar!$A:$C,3,0),"")</f>
        <v/>
      </c>
      <c r="DQ298" s="1">
        <v>3355</v>
      </c>
      <c r="DR298" s="12" t="s">
        <v>24</v>
      </c>
      <c r="DS298" s="6">
        <f>+IFERROR(VALUE(RIGHT(Tabla21[[#This Row],[B2B]],6)),"")</f>
        <v>3355</v>
      </c>
      <c r="DT298" s="6" t="str">
        <f>+IFERROR(VLOOKUP(DR298,Auxiliar!$A:$C,2,0),"")</f>
        <v>CORONA PORRON</v>
      </c>
      <c r="DU298" s="7" t="str">
        <f>+IFERROR(VLOOKUP(DR298,Auxiliar!$A:$C,3,0),"")</f>
        <v>1b 5% | 20b 0%</v>
      </c>
      <c r="DW298" s="1">
        <v>5330</v>
      </c>
      <c r="DX298" s="12" t="s">
        <v>43</v>
      </c>
      <c r="DY298" s="6">
        <f>+IFERROR(VALUE(RIGHT(Tabla22[[#This Row],[B2B]],6)),"")</f>
        <v>5330</v>
      </c>
      <c r="DZ298" s="6" t="str">
        <f>+IFERROR(VLOOKUP(DX298,Auxiliar!$A:$C,2,0),"")</f>
        <v xml:space="preserve">VALUE LATA </v>
      </c>
      <c r="EA298" s="7" t="str">
        <f>+IFERROR(VLOOKUP(DX298,Auxiliar!$A:$C,3,0),"")</f>
        <v>1b 15% | 100b 18%</v>
      </c>
      <c r="EC298" s="1">
        <v>5326</v>
      </c>
      <c r="ED298" s="12" t="s">
        <v>47</v>
      </c>
      <c r="EE298" s="6">
        <f>+IFERROR(VALUE(RIGHT(Tabla23[[#This Row],[B2B]],6)),"")</f>
        <v>5326</v>
      </c>
      <c r="EF298" s="6" t="str">
        <f>+IFERROR(VLOOKUP(ED298,Auxiliar!$A:$C,2,0),"")</f>
        <v>VALUE LATON</v>
      </c>
      <c r="EG298" s="7" t="str">
        <f>+IFERROR(VLOOKUP(ED298,Auxiliar!$A:$C,3,0),"")</f>
        <v>1b 10% | 5b 15% | 192b 0%</v>
      </c>
      <c r="EI298" s="1"/>
      <c r="EJ298" s="12"/>
      <c r="EK298" s="6" t="str">
        <f>+IFERROR(VALUE(RIGHT(Tabla24[[#This Row],[B2B]],6)),"")</f>
        <v/>
      </c>
      <c r="EL298" s="6" t="str">
        <f>+IFERROR(VLOOKUP(EJ298,Auxiliar!$A:$C,2,0),"")</f>
        <v/>
      </c>
      <c r="EM298" s="7" t="str">
        <f>+IFERROR(VLOOKUP(EJ298,Auxiliar!$A:$C,3,0),"")</f>
        <v/>
      </c>
      <c r="EO298" s="1"/>
      <c r="EP298" s="12"/>
      <c r="EQ298" s="6" t="str">
        <f>+IFERROR(VALUE(RIGHT(Tabla25[[#This Row],[B2B]],6)),"")</f>
        <v/>
      </c>
      <c r="ER298" s="6" t="str">
        <f>+IFERROR(VLOOKUP(EP298,Auxiliar!$A:$C,2,0),"")</f>
        <v/>
      </c>
      <c r="ES298" s="7" t="str">
        <f>+IFERROR(VLOOKUP(EP298,Auxiliar!$A:$C,3,0),"")</f>
        <v/>
      </c>
      <c r="EU298" s="1"/>
      <c r="EV298" s="12"/>
      <c r="EW298" s="6" t="str">
        <f>+IFERROR(VALUE(RIGHT(Tabla26[[#This Row],[B2B]],6)),"")</f>
        <v/>
      </c>
      <c r="EX298" s="6" t="str">
        <f>+IFERROR(VLOOKUP(EV298,Auxiliar!$A:$C,2,0),"")</f>
        <v/>
      </c>
      <c r="EY298" s="7" t="str">
        <f>+IFERROR(VLOOKUP(EV298,Auxiliar!$A:$C,3,0),"")</f>
        <v/>
      </c>
      <c r="EZ298" s="1"/>
      <c r="FA298" s="12"/>
      <c r="FB298" s="6" t="str">
        <f>+IFERROR(VALUE(RIGHT(Tabla27[[#This Row],[B2B]],6)),"")</f>
        <v/>
      </c>
      <c r="FC298" s="6" t="str">
        <f>+IFERROR(VLOOKUP(FA298,Auxiliar!$A:$C,2,0),"")</f>
        <v/>
      </c>
      <c r="FD298" s="7" t="str">
        <f>+IFERROR(VLOOKUP(FA298,Auxiliar!$A:$C,3,0),"")</f>
        <v/>
      </c>
      <c r="FE298" s="1"/>
      <c r="FF298" s="12"/>
      <c r="FG298" s="6" t="str">
        <f>+IFERROR(VALUE(RIGHT(Tabla28[[#This Row],[B2B]],6)),"")</f>
        <v/>
      </c>
      <c r="FH298" s="6" t="str">
        <f>+IFERROR(VLOOKUP(FF298,Auxiliar!$A:$C,2,0),"")</f>
        <v/>
      </c>
      <c r="FI298" s="7" t="str">
        <f>+IFERROR(VLOOKUP(FF298,Auxiliar!$A:$C,3,0),"")</f>
        <v/>
      </c>
      <c r="FJ298" s="1"/>
      <c r="FK298" s="12"/>
      <c r="FL298" s="6" t="str">
        <f>+IFERROR(VALUE(RIGHT(Tabla29[[#This Row],[B2B]],6)),"")</f>
        <v/>
      </c>
      <c r="FM298" s="6" t="str">
        <f>+IFERROR(VLOOKUP(FK298,Auxiliar!$A:$C,2,0),"")</f>
        <v/>
      </c>
      <c r="FN298" s="7" t="str">
        <f>+IFERROR(VLOOKUP(FK298,Auxiliar!$A:$C,3,0),"")</f>
        <v/>
      </c>
      <c r="FO298" s="1"/>
      <c r="FP298" s="12"/>
      <c r="FQ298" s="6" t="str">
        <f>+IFERROR(VALUE(RIGHT(Tabla30[[#This Row],[B2B]],6)),"")</f>
        <v/>
      </c>
      <c r="FR298" s="6" t="str">
        <f>+IFERROR(VLOOKUP(FP298,Auxiliar!$A:$C,2,0),"")</f>
        <v/>
      </c>
      <c r="FS298" s="7"/>
      <c r="FT298" s="1"/>
      <c r="FU298" s="12"/>
      <c r="FV298" s="6" t="str">
        <f>+IFERROR(VALUE(RIGHT(Tabla31[[#This Row],[B2B]],6)),"")</f>
        <v/>
      </c>
      <c r="FW298" s="6" t="str">
        <f>+IFERROR(VLOOKUP(FU298,Auxiliar!$A:$C,2,0),"")</f>
        <v/>
      </c>
      <c r="FX298" s="7" t="str">
        <f>+IFERROR(VLOOKUP(FU298,Auxiliar!$A:$C,3,0),"")</f>
        <v/>
      </c>
      <c r="FY298" s="1"/>
      <c r="FZ298" s="12"/>
      <c r="GA298" s="6" t="str">
        <f>+IFERROR(VALUE(RIGHT(Tabla32[[#This Row],[B2B]],6)),"")</f>
        <v/>
      </c>
      <c r="GB298" s="6" t="str">
        <f>+IFERROR(VLOOKUP(FZ298,Auxiliar!$A:$C,2,0),"")</f>
        <v/>
      </c>
      <c r="GC298" s="7" t="str">
        <f>+IFERROR(VLOOKUP(FZ298,Auxiliar!$A:$C,3,0),"")</f>
        <v/>
      </c>
      <c r="GD298" s="1"/>
      <c r="GE298" s="12"/>
      <c r="GF298" s="6" t="str">
        <f>+IFERROR(VALUE(RIGHT(Tabla33[[#This Row],[B2B]],6)),"")</f>
        <v/>
      </c>
      <c r="GG298" s="6" t="str">
        <f>+IFERROR(VLOOKUP(GE298,Auxiliar!$A:$C,2,0),"")</f>
        <v/>
      </c>
      <c r="GH298" s="7" t="str">
        <f>+IFERROR(VLOOKUP(GE298,Auxiliar!$A:$C,3,0),"")</f>
        <v/>
      </c>
    </row>
    <row r="299" spans="1:190" x14ac:dyDescent="0.25">
      <c r="A299" s="1"/>
      <c r="B299" s="1"/>
      <c r="C299" t="str">
        <f>+IFERROR(VALUE(RIGHT(Tabla1[[#This Row],[B2B]],6)),"")</f>
        <v/>
      </c>
      <c r="D299" t="str">
        <f>+IFERROR(VLOOKUP(B299,Auxiliar!$A:$C,2,0),"")</f>
        <v/>
      </c>
      <c r="E299" s="5" t="str">
        <f>+IFERROR(VLOOKUP(B299,Auxiliar!$A:$C,3,0),"")</f>
        <v/>
      </c>
      <c r="S299" s="1">
        <v>4101</v>
      </c>
      <c r="T299" s="1" t="s">
        <v>9</v>
      </c>
      <c r="U299" s="6">
        <f>+IFERROR(VALUE(RIGHT(Tabla4[[#This Row],[B2B]],6)),"")</f>
        <v>4101</v>
      </c>
      <c r="V299" s="6" t="str">
        <f>+IFERROR(VLOOKUP(T299,Auxiliar!$A:$C,2,0),"")</f>
        <v>CORE</v>
      </c>
      <c r="W299" s="7" t="str">
        <f>+IFERROR(VLOOKUP(T299,Auxiliar!$A:$C,3,0),"")</f>
        <v>0b 1% | 2b 5% | 4b 6%</v>
      </c>
      <c r="Y299" s="1">
        <v>11969</v>
      </c>
      <c r="Z299" s="1" t="s">
        <v>10</v>
      </c>
      <c r="AA299" s="6">
        <f>+IFERROR(VALUE(RIGHT(Tabla5[[#This Row],[B2B]],6)),"")</f>
        <v>11969</v>
      </c>
      <c r="AB299" s="6" t="str">
        <f>+IFERROR(VLOOKUP(Z299,Auxiliar!$A:$C,2,0),"")</f>
        <v>CORE</v>
      </c>
      <c r="AC299" s="7" t="str">
        <f>+IFERROR(VLOOKUP(Z299,Auxiliar!$A:$C,3,0),"")</f>
        <v>0b 1% | 3b 4% | 5b 6%</v>
      </c>
      <c r="AK299" s="1">
        <v>3849</v>
      </c>
      <c r="AL299" s="1" t="s">
        <v>30</v>
      </c>
      <c r="AM299" s="6">
        <f>+IFERROR(VALUE(RIGHT(Tabla7[[#This Row],[B2B]],6)),"")</f>
        <v>3849</v>
      </c>
      <c r="AN299" s="6" t="str">
        <f>+IFERROR(VLOOKUP(AL299,Auxiliar!$A:$C,2,0),"")</f>
        <v>LATONES</v>
      </c>
      <c r="AO299" s="7" t="str">
        <f>+IFERROR(VLOOKUP(AL299,Auxiliar!$A:$C,3,0),"")</f>
        <v>1b 4% | 5b 7% | 97b 0%</v>
      </c>
      <c r="AQ299" s="1">
        <v>11727</v>
      </c>
      <c r="AR299" s="1" t="s">
        <v>31</v>
      </c>
      <c r="AS299" s="6">
        <f>+IFERROR(VALUE(RIGHT(Tabla8[[#This Row],[B2B]],6)),"")</f>
        <v>11727</v>
      </c>
      <c r="AT299" s="6" t="str">
        <f>+IFERROR(VLOOKUP(AR299,Auxiliar!$A:$C,2,0),"")</f>
        <v>LATONES</v>
      </c>
      <c r="AU299" s="7" t="str">
        <f>+IFERROR(VLOOKUP(AR299,Auxiliar!$A:$C,3,0),"")</f>
        <v>2b 3% | 4b 5% | 5b 8% | 193 0%</v>
      </c>
      <c r="AW299" s="1"/>
      <c r="AX299" s="1" t="s">
        <v>32</v>
      </c>
      <c r="AY299" s="6" t="str">
        <f>+IFERROR(VALUE(RIGHT(Tabla9[[#This Row],[B2B]],6)),"")</f>
        <v/>
      </c>
      <c r="AZ299" s="6" t="str">
        <f>+IFERROR(VLOOKUP(AX299,Auxiliar!$A:$C,2,0),"")</f>
        <v>LATONES</v>
      </c>
      <c r="BA299" s="7" t="str">
        <f>+IFERROR(VLOOKUP(AX299,Auxiliar!$A:$C,3,0),"")</f>
        <v>2b 3% | 4b 4% | 6b 5% | 10b 8%  | 385b 0%</v>
      </c>
      <c r="BC299" s="1"/>
      <c r="BD299" s="1" t="s">
        <v>33</v>
      </c>
      <c r="BE299" s="6" t="str">
        <f>+IFERROR(VALUE(RIGHT(Tabla10[[#This Row],[B2B]],6)),"")</f>
        <v/>
      </c>
      <c r="BF299" s="6" t="str">
        <f>+IFERROR(VLOOKUP(BD299,Auxiliar!$A:$C,2,0),"")</f>
        <v>LATONES</v>
      </c>
      <c r="BG299" s="7" t="str">
        <f>+IFERROR(VLOOKUP(BD299,Auxiliar!$A:$C,3,0),"")</f>
        <v>6b 4% | 12b 5% | 15b 8% | 385b 0%</v>
      </c>
      <c r="BI299" s="1"/>
      <c r="BJ299" s="1"/>
      <c r="BK299" s="6" t="str">
        <f>+IFERROR(VALUE(RIGHT(Tabla11[[#This Row],[B2B]],6)),"")</f>
        <v/>
      </c>
      <c r="BL299" s="6" t="str">
        <f>+IFERROR(VLOOKUP(BJ299,Auxiliar!$A:$C,2,0),"")</f>
        <v/>
      </c>
      <c r="BM299" s="7" t="str">
        <f>+IFERROR(VLOOKUP(BJ299,Auxiliar!$A:$C,3,0),"")</f>
        <v/>
      </c>
      <c r="BO299" s="1">
        <v>6260</v>
      </c>
      <c r="BP299" s="1" t="s">
        <v>39</v>
      </c>
      <c r="BQ299" s="6">
        <f>+IFERROR(VALUE(RIGHT(Tabla12[[#This Row],[B2B]],6)),"")</f>
        <v>6260</v>
      </c>
      <c r="BR299" s="6" t="str">
        <f>+IFERROR(VLOOKUP(BP299,Auxiliar!$A:$C,2,0),"")</f>
        <v>VALUE LITRO</v>
      </c>
      <c r="BS299" s="7" t="str">
        <f>+IFERROR(VLOOKUP(BP299,Auxiliar!$A:$C,3,0),"")</f>
        <v>1b 12%</v>
      </c>
      <c r="CA299" s="1">
        <v>3405</v>
      </c>
      <c r="CB299" s="1" t="s">
        <v>35</v>
      </c>
      <c r="CC299" s="6">
        <f>+IFERROR(VALUE(RIGHT(Tabla14[[#This Row],[B2B]],6)),"")</f>
        <v>3405</v>
      </c>
      <c r="CD299" s="6" t="str">
        <f>+IFERROR(VLOOKUP(CB299,Auxiliar!$A:$C,2,0),"")</f>
        <v>Corona 710cc</v>
      </c>
      <c r="CE299" s="7" t="str">
        <f>+IFERROR(VLOOKUP(CB299,Auxiliar!$A:$C,3,0),"")</f>
        <v>1b 10% | 85b 0%</v>
      </c>
      <c r="CG299" s="1"/>
      <c r="CH299" s="1"/>
      <c r="CI299" s="6" t="str">
        <f>+IFERROR(VALUE(RIGHT(Tabla15[[#This Row],[B2B]],6)),"")</f>
        <v/>
      </c>
      <c r="CJ299" s="6" t="str">
        <f>+IFERROR(VLOOKUP(CH299,Auxiliar!$A:$C,2,0),"")</f>
        <v/>
      </c>
      <c r="CK299" s="7" t="str">
        <f>+IFERROR(VLOOKUP(CH299,Auxiliar!$A:$C,3,0),"")</f>
        <v/>
      </c>
      <c r="CM299" s="1">
        <v>3355</v>
      </c>
      <c r="CN299" s="1" t="s">
        <v>20</v>
      </c>
      <c r="CO299" s="6">
        <v>3355</v>
      </c>
      <c r="CP299" s="6" t="s">
        <v>20</v>
      </c>
      <c r="CQ299" s="7" t="s">
        <v>21</v>
      </c>
      <c r="CS299" s="1"/>
      <c r="CT299" s="1"/>
      <c r="CU299" s="6" t="str">
        <f>+IFERROR(VALUE(RIGHT(Tabla17[[#This Row],[B2B]],6)),"")</f>
        <v/>
      </c>
      <c r="CV299" s="6" t="str">
        <f>+IFERROR(VLOOKUP(CT299,Auxiliar!$A:$C,2,0),"")</f>
        <v/>
      </c>
      <c r="CW299" s="7" t="str">
        <f>+IFERROR(VLOOKUP(CT299,Auxiliar!$A:$C,3,0),"")</f>
        <v/>
      </c>
      <c r="CY299" s="1">
        <v>3355</v>
      </c>
      <c r="CZ299" s="1" t="s">
        <v>16</v>
      </c>
      <c r="DA299" s="6">
        <f>+IFERROR(VALUE(RIGHT(Tabla18[[#This Row],[B2B]],6)),"")</f>
        <v>3355</v>
      </c>
      <c r="DB299" s="6" t="str">
        <f>+IFERROR(VLOOKUP(CZ299,Auxiliar!$A:$C,2,0),"")</f>
        <v>PREMIUM</v>
      </c>
      <c r="DC299" s="7" t="str">
        <f>+IFERROR(VLOOKUP(CZ299,Auxiliar!$A:$C,3,0),"")</f>
        <v>0b 0% | 2b 2% | 5b 3,5% | 10b 5%</v>
      </c>
      <c r="DE299" s="1">
        <v>3355</v>
      </c>
      <c r="DF299" s="1" t="s">
        <v>19</v>
      </c>
      <c r="DG299" s="6">
        <f>+IFERROR(VALUE(RIGHT(Tabla19[[#This Row],[B2B]],6)),"")</f>
        <v>3355</v>
      </c>
      <c r="DH299" s="6" t="str">
        <f>+IFERROR(VLOOKUP(DF299,Auxiliar!$A:$C,2,0),"")</f>
        <v>MICHELOB</v>
      </c>
      <c r="DI299" s="7" t="str">
        <f>+IFERROR(VLOOKUP(DF299,Auxiliar!$A:$C,3,0),"")</f>
        <v>1b 7% | 3b 22% | 8b 27%</v>
      </c>
      <c r="DK299" s="1"/>
      <c r="DL299" s="1"/>
      <c r="DM299" s="6" t="str">
        <f>+IFERROR(VALUE(RIGHT(Tabla20[[#This Row],[B2B]],6)),"")</f>
        <v/>
      </c>
      <c r="DN299" s="6" t="str">
        <f>+IFERROR(VLOOKUP(DL299,Auxiliar!$A:$C,2,0),"")</f>
        <v/>
      </c>
      <c r="DO299" s="7" t="str">
        <f>+IFERROR(VLOOKUP(DL299,Auxiliar!$A:$C,3,0),"")</f>
        <v/>
      </c>
      <c r="DQ299" s="1">
        <v>3361</v>
      </c>
      <c r="DR299" s="12" t="s">
        <v>24</v>
      </c>
      <c r="DS299" s="6">
        <f>+IFERROR(VALUE(RIGHT(Tabla21[[#This Row],[B2B]],6)),"")</f>
        <v>3361</v>
      </c>
      <c r="DT299" s="6" t="str">
        <f>+IFERROR(VLOOKUP(DR299,Auxiliar!$A:$C,2,0),"")</f>
        <v>CORONA PORRON</v>
      </c>
      <c r="DU299" s="7" t="str">
        <f>+IFERROR(VLOOKUP(DR299,Auxiliar!$A:$C,3,0),"")</f>
        <v>1b 5% | 20b 0%</v>
      </c>
      <c r="DW299" s="1">
        <v>6268</v>
      </c>
      <c r="DX299" s="12" t="s">
        <v>43</v>
      </c>
      <c r="DY299" s="6">
        <f>+IFERROR(VALUE(RIGHT(Tabla22[[#This Row],[B2B]],6)),"")</f>
        <v>6268</v>
      </c>
      <c r="DZ299" s="6" t="str">
        <f>+IFERROR(VLOOKUP(DX299,Auxiliar!$A:$C,2,0),"")</f>
        <v xml:space="preserve">VALUE LATA </v>
      </c>
      <c r="EA299" s="7" t="str">
        <f>+IFERROR(VLOOKUP(DX299,Auxiliar!$A:$C,3,0),"")</f>
        <v>1b 15% | 100b 18%</v>
      </c>
      <c r="EC299" s="1">
        <v>5328</v>
      </c>
      <c r="ED299" s="12" t="s">
        <v>47</v>
      </c>
      <c r="EE299" s="6">
        <f>+IFERROR(VALUE(RIGHT(Tabla23[[#This Row],[B2B]],6)),"")</f>
        <v>5328</v>
      </c>
      <c r="EF299" s="6" t="str">
        <f>+IFERROR(VLOOKUP(ED299,Auxiliar!$A:$C,2,0),"")</f>
        <v>VALUE LATON</v>
      </c>
      <c r="EG299" s="7" t="str">
        <f>+IFERROR(VLOOKUP(ED299,Auxiliar!$A:$C,3,0),"")</f>
        <v>1b 10% | 5b 15% | 192b 0%</v>
      </c>
      <c r="EI299" s="1"/>
      <c r="EJ299" s="12"/>
      <c r="EK299" s="6" t="str">
        <f>+IFERROR(VALUE(RIGHT(Tabla24[[#This Row],[B2B]],6)),"")</f>
        <v/>
      </c>
      <c r="EL299" s="6" t="str">
        <f>+IFERROR(VLOOKUP(EJ299,Auxiliar!$A:$C,2,0),"")</f>
        <v/>
      </c>
      <c r="EM299" s="7" t="str">
        <f>+IFERROR(VLOOKUP(EJ299,Auxiliar!$A:$C,3,0),"")</f>
        <v/>
      </c>
      <c r="EO299" s="1"/>
      <c r="EP299" s="12"/>
      <c r="EQ299" s="6" t="str">
        <f>+IFERROR(VALUE(RIGHT(Tabla25[[#This Row],[B2B]],6)),"")</f>
        <v/>
      </c>
      <c r="ER299" s="6" t="str">
        <f>+IFERROR(VLOOKUP(EP299,Auxiliar!$A:$C,2,0),"")</f>
        <v/>
      </c>
      <c r="ES299" s="7" t="str">
        <f>+IFERROR(VLOOKUP(EP299,Auxiliar!$A:$C,3,0),"")</f>
        <v/>
      </c>
      <c r="EU299" s="1"/>
      <c r="EV299" s="12"/>
      <c r="EW299" s="6" t="str">
        <f>+IFERROR(VALUE(RIGHT(Tabla26[[#This Row],[B2B]],6)),"")</f>
        <v/>
      </c>
      <c r="EX299" s="6" t="str">
        <f>+IFERROR(VLOOKUP(EV299,Auxiliar!$A:$C,2,0),"")</f>
        <v/>
      </c>
      <c r="EY299" s="7" t="str">
        <f>+IFERROR(VLOOKUP(EV299,Auxiliar!$A:$C,3,0),"")</f>
        <v/>
      </c>
      <c r="EZ299" s="1"/>
      <c r="FA299" s="12"/>
      <c r="FB299" s="6" t="str">
        <f>+IFERROR(VALUE(RIGHT(Tabla27[[#This Row],[B2B]],6)),"")</f>
        <v/>
      </c>
      <c r="FC299" s="6" t="str">
        <f>+IFERROR(VLOOKUP(FA299,Auxiliar!$A:$C,2,0),"")</f>
        <v/>
      </c>
      <c r="FD299" s="7" t="str">
        <f>+IFERROR(VLOOKUP(FA299,Auxiliar!$A:$C,3,0),"")</f>
        <v/>
      </c>
      <c r="FE299" s="1"/>
      <c r="FF299" s="12"/>
      <c r="FG299" s="6" t="str">
        <f>+IFERROR(VALUE(RIGHT(Tabla28[[#This Row],[B2B]],6)),"")</f>
        <v/>
      </c>
      <c r="FH299" s="6" t="str">
        <f>+IFERROR(VLOOKUP(FF299,Auxiliar!$A:$C,2,0),"")</f>
        <v/>
      </c>
      <c r="FI299" s="7" t="str">
        <f>+IFERROR(VLOOKUP(FF299,Auxiliar!$A:$C,3,0),"")</f>
        <v/>
      </c>
      <c r="FJ299" s="1"/>
      <c r="FK299" s="12"/>
      <c r="FL299" s="6" t="str">
        <f>+IFERROR(VALUE(RIGHT(Tabla29[[#This Row],[B2B]],6)),"")</f>
        <v/>
      </c>
      <c r="FM299" s="6" t="str">
        <f>+IFERROR(VLOOKUP(FK299,Auxiliar!$A:$C,2,0),"")</f>
        <v/>
      </c>
      <c r="FN299" s="7" t="str">
        <f>+IFERROR(VLOOKUP(FK299,Auxiliar!$A:$C,3,0),"")</f>
        <v/>
      </c>
      <c r="FO299" s="1"/>
      <c r="FP299" s="12"/>
      <c r="FQ299" s="6" t="str">
        <f>+IFERROR(VALUE(RIGHT(Tabla30[[#This Row],[B2B]],6)),"")</f>
        <v/>
      </c>
      <c r="FR299" s="6" t="str">
        <f>+IFERROR(VLOOKUP(FP299,Auxiliar!$A:$C,2,0),"")</f>
        <v/>
      </c>
      <c r="FS299" s="7"/>
      <c r="FT299" s="1"/>
      <c r="FU299" s="12"/>
      <c r="FV299" s="6" t="str">
        <f>+IFERROR(VALUE(RIGHT(Tabla31[[#This Row],[B2B]],6)),"")</f>
        <v/>
      </c>
      <c r="FW299" s="6" t="str">
        <f>+IFERROR(VLOOKUP(FU299,Auxiliar!$A:$C,2,0),"")</f>
        <v/>
      </c>
      <c r="FX299" s="7" t="str">
        <f>+IFERROR(VLOOKUP(FU299,Auxiliar!$A:$C,3,0),"")</f>
        <v/>
      </c>
      <c r="FY299" s="1"/>
      <c r="FZ299" s="12"/>
      <c r="GA299" s="6" t="str">
        <f>+IFERROR(VALUE(RIGHT(Tabla32[[#This Row],[B2B]],6)),"")</f>
        <v/>
      </c>
      <c r="GB299" s="6" t="str">
        <f>+IFERROR(VLOOKUP(FZ299,Auxiliar!$A:$C,2,0),"")</f>
        <v/>
      </c>
      <c r="GC299" s="7" t="str">
        <f>+IFERROR(VLOOKUP(FZ299,Auxiliar!$A:$C,3,0),"")</f>
        <v/>
      </c>
      <c r="GD299" s="1"/>
      <c r="GE299" s="12"/>
      <c r="GF299" s="6" t="str">
        <f>+IFERROR(VALUE(RIGHT(Tabla33[[#This Row],[B2B]],6)),"")</f>
        <v/>
      </c>
      <c r="GG299" s="6" t="str">
        <f>+IFERROR(VLOOKUP(GE299,Auxiliar!$A:$C,2,0),"")</f>
        <v/>
      </c>
      <c r="GH299" s="7" t="str">
        <f>+IFERROR(VLOOKUP(GE299,Auxiliar!$A:$C,3,0),"")</f>
        <v/>
      </c>
    </row>
    <row r="300" spans="1:190" x14ac:dyDescent="0.25">
      <c r="A300" s="1"/>
      <c r="B300" s="1"/>
      <c r="C300" t="str">
        <f>+IFERROR(VALUE(RIGHT(Tabla1[[#This Row],[B2B]],6)),"")</f>
        <v/>
      </c>
      <c r="D300" t="str">
        <f>+IFERROR(VLOOKUP(B300,Auxiliar!$A:$C,2,0),"")</f>
        <v/>
      </c>
      <c r="E300" s="5" t="str">
        <f>+IFERROR(VLOOKUP(B300,Auxiliar!$A:$C,3,0),"")</f>
        <v/>
      </c>
      <c r="S300" s="1">
        <v>4111</v>
      </c>
      <c r="T300" s="1" t="s">
        <v>9</v>
      </c>
      <c r="U300" s="6">
        <f>+IFERROR(VALUE(RIGHT(Tabla4[[#This Row],[B2B]],6)),"")</f>
        <v>4111</v>
      </c>
      <c r="V300" s="6" t="str">
        <f>+IFERROR(VLOOKUP(T300,Auxiliar!$A:$C,2,0),"")</f>
        <v>CORE</v>
      </c>
      <c r="W300" s="7" t="str">
        <f>+IFERROR(VLOOKUP(T300,Auxiliar!$A:$C,3,0),"")</f>
        <v>0b 1% | 2b 5% | 4b 6%</v>
      </c>
      <c r="Y300" s="1">
        <v>13004</v>
      </c>
      <c r="Z300" s="1" t="s">
        <v>10</v>
      </c>
      <c r="AA300" s="6">
        <f>+IFERROR(VALUE(RIGHT(Tabla5[[#This Row],[B2B]],6)),"")</f>
        <v>13004</v>
      </c>
      <c r="AB300" s="6" t="str">
        <f>+IFERROR(VLOOKUP(Z300,Auxiliar!$A:$C,2,0),"")</f>
        <v>CORE</v>
      </c>
      <c r="AC300" s="7" t="str">
        <f>+IFERROR(VLOOKUP(Z300,Auxiliar!$A:$C,3,0),"")</f>
        <v>0b 1% | 3b 4% | 5b 6%</v>
      </c>
      <c r="AK300" s="1">
        <v>3851</v>
      </c>
      <c r="AL300" s="1" t="s">
        <v>30</v>
      </c>
      <c r="AM300" s="6">
        <f>+IFERROR(VALUE(RIGHT(Tabla7[[#This Row],[B2B]],6)),"")</f>
        <v>3851</v>
      </c>
      <c r="AN300" s="6" t="str">
        <f>+IFERROR(VLOOKUP(AL300,Auxiliar!$A:$C,2,0),"")</f>
        <v>LATONES</v>
      </c>
      <c r="AO300" s="7" t="str">
        <f>+IFERROR(VLOOKUP(AL300,Auxiliar!$A:$C,3,0),"")</f>
        <v>1b 4% | 5b 7% | 97b 0%</v>
      </c>
      <c r="AQ300" s="1">
        <v>11754</v>
      </c>
      <c r="AR300" s="1" t="s">
        <v>31</v>
      </c>
      <c r="AS300" s="6">
        <f>+IFERROR(VALUE(RIGHT(Tabla8[[#This Row],[B2B]],6)),"")</f>
        <v>11754</v>
      </c>
      <c r="AT300" s="6" t="str">
        <f>+IFERROR(VLOOKUP(AR300,Auxiliar!$A:$C,2,0),"")</f>
        <v>LATONES</v>
      </c>
      <c r="AU300" s="7" t="str">
        <f>+IFERROR(VLOOKUP(AR300,Auxiliar!$A:$C,3,0),"")</f>
        <v>2b 3% | 4b 5% | 5b 8% | 193 0%</v>
      </c>
      <c r="AW300" s="1"/>
      <c r="AX300" s="1" t="s">
        <v>32</v>
      </c>
      <c r="AY300" s="6" t="str">
        <f>+IFERROR(VALUE(RIGHT(Tabla9[[#This Row],[B2B]],6)),"")</f>
        <v/>
      </c>
      <c r="AZ300" s="6" t="str">
        <f>+IFERROR(VLOOKUP(AX300,Auxiliar!$A:$C,2,0),"")</f>
        <v>LATONES</v>
      </c>
      <c r="BA300" s="7" t="str">
        <f>+IFERROR(VLOOKUP(AX300,Auxiliar!$A:$C,3,0),"")</f>
        <v>2b 3% | 4b 4% | 6b 5% | 10b 8%  | 385b 0%</v>
      </c>
      <c r="BC300" s="1"/>
      <c r="BD300" s="1" t="s">
        <v>33</v>
      </c>
      <c r="BE300" s="6" t="str">
        <f>+IFERROR(VALUE(RIGHT(Tabla10[[#This Row],[B2B]],6)),"")</f>
        <v/>
      </c>
      <c r="BF300" s="6" t="str">
        <f>+IFERROR(VLOOKUP(BD300,Auxiliar!$A:$C,2,0),"")</f>
        <v>LATONES</v>
      </c>
      <c r="BG300" s="7" t="str">
        <f>+IFERROR(VLOOKUP(BD300,Auxiliar!$A:$C,3,0),"")</f>
        <v>6b 4% | 12b 5% | 15b 8% | 385b 0%</v>
      </c>
      <c r="BI300" s="1"/>
      <c r="BJ300" s="1"/>
      <c r="BK300" s="6" t="str">
        <f>+IFERROR(VALUE(RIGHT(Tabla11[[#This Row],[B2B]],6)),"")</f>
        <v/>
      </c>
      <c r="BL300" s="6" t="str">
        <f>+IFERROR(VLOOKUP(BJ300,Auxiliar!$A:$C,2,0),"")</f>
        <v/>
      </c>
      <c r="BM300" s="7" t="str">
        <f>+IFERROR(VLOOKUP(BJ300,Auxiliar!$A:$C,3,0),"")</f>
        <v/>
      </c>
      <c r="BO300" s="1">
        <v>5330</v>
      </c>
      <c r="BP300" s="1" t="s">
        <v>39</v>
      </c>
      <c r="BQ300" s="6">
        <f>+IFERROR(VALUE(RIGHT(Tabla12[[#This Row],[B2B]],6)),"")</f>
        <v>5330</v>
      </c>
      <c r="BR300" s="6" t="str">
        <f>+IFERROR(VLOOKUP(BP300,Auxiliar!$A:$C,2,0),"")</f>
        <v>VALUE LITRO</v>
      </c>
      <c r="BS300" s="7" t="str">
        <f>+IFERROR(VLOOKUP(BP300,Auxiliar!$A:$C,3,0),"")</f>
        <v>1b 12%</v>
      </c>
      <c r="CA300" s="1">
        <v>3414</v>
      </c>
      <c r="CB300" s="1" t="s">
        <v>35</v>
      </c>
      <c r="CC300" s="6">
        <f>+IFERROR(VALUE(RIGHT(Tabla14[[#This Row],[B2B]],6)),"")</f>
        <v>3414</v>
      </c>
      <c r="CD300" s="6" t="str">
        <f>+IFERROR(VLOOKUP(CB300,Auxiliar!$A:$C,2,0),"")</f>
        <v>Corona 710cc</v>
      </c>
      <c r="CE300" s="7" t="str">
        <f>+IFERROR(VLOOKUP(CB300,Auxiliar!$A:$C,3,0),"")</f>
        <v>1b 10% | 85b 0%</v>
      </c>
      <c r="CG300" s="1"/>
      <c r="CH300" s="1"/>
      <c r="CI300" s="6" t="str">
        <f>+IFERROR(VALUE(RIGHT(Tabla15[[#This Row],[B2B]],6)),"")</f>
        <v/>
      </c>
      <c r="CJ300" s="6" t="str">
        <f>+IFERROR(VLOOKUP(CH300,Auxiliar!$A:$C,2,0),"")</f>
        <v/>
      </c>
      <c r="CK300" s="7" t="str">
        <f>+IFERROR(VLOOKUP(CH300,Auxiliar!$A:$C,3,0),"")</f>
        <v/>
      </c>
      <c r="CM300" s="1">
        <v>3361</v>
      </c>
      <c r="CN300" s="1" t="s">
        <v>20</v>
      </c>
      <c r="CO300" s="6">
        <v>3361</v>
      </c>
      <c r="CP300" s="6" t="s">
        <v>20</v>
      </c>
      <c r="CQ300" s="7" t="s">
        <v>21</v>
      </c>
      <c r="CS300" s="1"/>
      <c r="CT300" s="1"/>
      <c r="CU300" s="6" t="str">
        <f>+IFERROR(VALUE(RIGHT(Tabla17[[#This Row],[B2B]],6)),"")</f>
        <v/>
      </c>
      <c r="CV300" s="6" t="str">
        <f>+IFERROR(VLOOKUP(CT300,Auxiliar!$A:$C,2,0),"")</f>
        <v/>
      </c>
      <c r="CW300" s="7" t="str">
        <f>+IFERROR(VLOOKUP(CT300,Auxiliar!$A:$C,3,0),"")</f>
        <v/>
      </c>
      <c r="CY300" s="1">
        <v>3361</v>
      </c>
      <c r="CZ300" s="1" t="s">
        <v>16</v>
      </c>
      <c r="DA300" s="6">
        <f>+IFERROR(VALUE(RIGHT(Tabla18[[#This Row],[B2B]],6)),"")</f>
        <v>3361</v>
      </c>
      <c r="DB300" s="6" t="str">
        <f>+IFERROR(VLOOKUP(CZ300,Auxiliar!$A:$C,2,0),"")</f>
        <v>PREMIUM</v>
      </c>
      <c r="DC300" s="7" t="str">
        <f>+IFERROR(VLOOKUP(CZ300,Auxiliar!$A:$C,3,0),"")</f>
        <v>0b 0% | 2b 2% | 5b 3,5% | 10b 5%</v>
      </c>
      <c r="DE300" s="1">
        <v>3361</v>
      </c>
      <c r="DF300" s="1" t="s">
        <v>19</v>
      </c>
      <c r="DG300" s="6">
        <f>+IFERROR(VALUE(RIGHT(Tabla19[[#This Row],[B2B]],6)),"")</f>
        <v>3361</v>
      </c>
      <c r="DH300" s="6" t="str">
        <f>+IFERROR(VLOOKUP(DF300,Auxiliar!$A:$C,2,0),"")</f>
        <v>MICHELOB</v>
      </c>
      <c r="DI300" s="7" t="str">
        <f>+IFERROR(VLOOKUP(DF300,Auxiliar!$A:$C,3,0),"")</f>
        <v>1b 7% | 3b 22% | 8b 27%</v>
      </c>
      <c r="DK300" s="1"/>
      <c r="DL300" s="1"/>
      <c r="DM300" s="6" t="str">
        <f>+IFERROR(VALUE(RIGHT(Tabla20[[#This Row],[B2B]],6)),"")</f>
        <v/>
      </c>
      <c r="DN300" s="6" t="str">
        <f>+IFERROR(VLOOKUP(DL300,Auxiliar!$A:$C,2,0),"")</f>
        <v/>
      </c>
      <c r="DO300" s="7" t="str">
        <f>+IFERROR(VLOOKUP(DL300,Auxiliar!$A:$C,3,0),"")</f>
        <v/>
      </c>
      <c r="DQ300" s="1">
        <v>3362</v>
      </c>
      <c r="DR300" s="12" t="s">
        <v>24</v>
      </c>
      <c r="DS300" s="6">
        <f>+IFERROR(VALUE(RIGHT(Tabla21[[#This Row],[B2B]],6)),"")</f>
        <v>3362</v>
      </c>
      <c r="DT300" s="6" t="str">
        <f>+IFERROR(VLOOKUP(DR300,Auxiliar!$A:$C,2,0),"")</f>
        <v>CORONA PORRON</v>
      </c>
      <c r="DU300" s="7" t="str">
        <f>+IFERROR(VLOOKUP(DR300,Auxiliar!$A:$C,3,0),"")</f>
        <v>1b 5% | 20b 0%</v>
      </c>
      <c r="DW300" s="1">
        <v>6277</v>
      </c>
      <c r="DX300" s="12" t="s">
        <v>43</v>
      </c>
      <c r="DY300" s="6">
        <f>+IFERROR(VALUE(RIGHT(Tabla22[[#This Row],[B2B]],6)),"")</f>
        <v>6277</v>
      </c>
      <c r="DZ300" s="6" t="str">
        <f>+IFERROR(VLOOKUP(DX300,Auxiliar!$A:$C,2,0),"")</f>
        <v xml:space="preserve">VALUE LATA </v>
      </c>
      <c r="EA300" s="7" t="str">
        <f>+IFERROR(VLOOKUP(DX300,Auxiliar!$A:$C,3,0),"")</f>
        <v>1b 15% | 100b 18%</v>
      </c>
      <c r="EC300" s="1">
        <v>6260</v>
      </c>
      <c r="ED300" s="12" t="s">
        <v>47</v>
      </c>
      <c r="EE300" s="6">
        <f>+IFERROR(VALUE(RIGHT(Tabla23[[#This Row],[B2B]],6)),"")</f>
        <v>6260</v>
      </c>
      <c r="EF300" s="6" t="str">
        <f>+IFERROR(VLOOKUP(ED300,Auxiliar!$A:$C,2,0),"")</f>
        <v>VALUE LATON</v>
      </c>
      <c r="EG300" s="7" t="str">
        <f>+IFERROR(VLOOKUP(ED300,Auxiliar!$A:$C,3,0),"")</f>
        <v>1b 10% | 5b 15% | 192b 0%</v>
      </c>
      <c r="EI300" s="1"/>
      <c r="EJ300" s="12"/>
      <c r="EK300" s="6" t="str">
        <f>+IFERROR(VALUE(RIGHT(Tabla24[[#This Row],[B2B]],6)),"")</f>
        <v/>
      </c>
      <c r="EL300" s="6" t="str">
        <f>+IFERROR(VLOOKUP(EJ300,Auxiliar!$A:$C,2,0),"")</f>
        <v/>
      </c>
      <c r="EM300" s="7" t="str">
        <f>+IFERROR(VLOOKUP(EJ300,Auxiliar!$A:$C,3,0),"")</f>
        <v/>
      </c>
      <c r="EO300" s="1"/>
      <c r="EP300" s="12"/>
      <c r="EQ300" s="6" t="str">
        <f>+IFERROR(VALUE(RIGHT(Tabla25[[#This Row],[B2B]],6)),"")</f>
        <v/>
      </c>
      <c r="ER300" s="6" t="str">
        <f>+IFERROR(VLOOKUP(EP300,Auxiliar!$A:$C,2,0),"")</f>
        <v/>
      </c>
      <c r="ES300" s="7" t="str">
        <f>+IFERROR(VLOOKUP(EP300,Auxiliar!$A:$C,3,0),"")</f>
        <v/>
      </c>
      <c r="EU300" s="1"/>
      <c r="EV300" s="12"/>
      <c r="EW300" s="6" t="str">
        <f>+IFERROR(VALUE(RIGHT(Tabla26[[#This Row],[B2B]],6)),"")</f>
        <v/>
      </c>
      <c r="EX300" s="6" t="str">
        <f>+IFERROR(VLOOKUP(EV300,Auxiliar!$A:$C,2,0),"")</f>
        <v/>
      </c>
      <c r="EY300" s="7" t="str">
        <f>+IFERROR(VLOOKUP(EV300,Auxiliar!$A:$C,3,0),"")</f>
        <v/>
      </c>
      <c r="EZ300" s="1"/>
      <c r="FA300" s="12"/>
      <c r="FB300" s="6" t="str">
        <f>+IFERROR(VALUE(RIGHT(Tabla27[[#This Row],[B2B]],6)),"")</f>
        <v/>
      </c>
      <c r="FC300" s="6" t="str">
        <f>+IFERROR(VLOOKUP(FA300,Auxiliar!$A:$C,2,0),"")</f>
        <v/>
      </c>
      <c r="FD300" s="7" t="str">
        <f>+IFERROR(VLOOKUP(FA300,Auxiliar!$A:$C,3,0),"")</f>
        <v/>
      </c>
      <c r="FE300" s="1"/>
      <c r="FF300" s="12"/>
      <c r="FG300" s="6" t="str">
        <f>+IFERROR(VALUE(RIGHT(Tabla28[[#This Row],[B2B]],6)),"")</f>
        <v/>
      </c>
      <c r="FH300" s="6" t="str">
        <f>+IFERROR(VLOOKUP(FF300,Auxiliar!$A:$C,2,0),"")</f>
        <v/>
      </c>
      <c r="FI300" s="7" t="str">
        <f>+IFERROR(VLOOKUP(FF300,Auxiliar!$A:$C,3,0),"")</f>
        <v/>
      </c>
      <c r="FJ300" s="1"/>
      <c r="FK300" s="12"/>
      <c r="FL300" s="6" t="str">
        <f>+IFERROR(VALUE(RIGHT(Tabla29[[#This Row],[B2B]],6)),"")</f>
        <v/>
      </c>
      <c r="FM300" s="6" t="str">
        <f>+IFERROR(VLOOKUP(FK300,Auxiliar!$A:$C,2,0),"")</f>
        <v/>
      </c>
      <c r="FN300" s="7" t="str">
        <f>+IFERROR(VLOOKUP(FK300,Auxiliar!$A:$C,3,0),"")</f>
        <v/>
      </c>
      <c r="FO300" s="1"/>
      <c r="FP300" s="12"/>
      <c r="FQ300" s="6" t="str">
        <f>+IFERROR(VALUE(RIGHT(Tabla30[[#This Row],[B2B]],6)),"")</f>
        <v/>
      </c>
      <c r="FR300" s="6" t="str">
        <f>+IFERROR(VLOOKUP(FP300,Auxiliar!$A:$C,2,0),"")</f>
        <v/>
      </c>
      <c r="FS300" s="7"/>
      <c r="FT300" s="1"/>
      <c r="FU300" s="12"/>
      <c r="FV300" s="6" t="str">
        <f>+IFERROR(VALUE(RIGHT(Tabla31[[#This Row],[B2B]],6)),"")</f>
        <v/>
      </c>
      <c r="FW300" s="6" t="str">
        <f>+IFERROR(VLOOKUP(FU300,Auxiliar!$A:$C,2,0),"")</f>
        <v/>
      </c>
      <c r="FX300" s="7" t="str">
        <f>+IFERROR(VLOOKUP(FU300,Auxiliar!$A:$C,3,0),"")</f>
        <v/>
      </c>
      <c r="FY300" s="1"/>
      <c r="FZ300" s="12"/>
      <c r="GA300" s="6" t="str">
        <f>+IFERROR(VALUE(RIGHT(Tabla32[[#This Row],[B2B]],6)),"")</f>
        <v/>
      </c>
      <c r="GB300" s="6" t="str">
        <f>+IFERROR(VLOOKUP(FZ300,Auxiliar!$A:$C,2,0),"")</f>
        <v/>
      </c>
      <c r="GC300" s="7" t="str">
        <f>+IFERROR(VLOOKUP(FZ300,Auxiliar!$A:$C,3,0),"")</f>
        <v/>
      </c>
      <c r="GD300" s="1"/>
      <c r="GE300" s="12"/>
      <c r="GF300" s="6" t="str">
        <f>+IFERROR(VALUE(RIGHT(Tabla33[[#This Row],[B2B]],6)),"")</f>
        <v/>
      </c>
      <c r="GG300" s="6" t="str">
        <f>+IFERROR(VLOOKUP(GE300,Auxiliar!$A:$C,2,0),"")</f>
        <v/>
      </c>
      <c r="GH300" s="7" t="str">
        <f>+IFERROR(VLOOKUP(GE300,Auxiliar!$A:$C,3,0),"")</f>
        <v/>
      </c>
    </row>
    <row r="301" spans="1:190" x14ac:dyDescent="0.25">
      <c r="A301" s="1"/>
      <c r="B301" s="1"/>
      <c r="C301" t="str">
        <f>+IFERROR(VALUE(RIGHT(Tabla1[[#This Row],[B2B]],6)),"")</f>
        <v/>
      </c>
      <c r="D301" t="str">
        <f>+IFERROR(VLOOKUP(B301,Auxiliar!$A:$C,2,0),"")</f>
        <v/>
      </c>
      <c r="E301" s="5" t="str">
        <f>+IFERROR(VLOOKUP(B301,Auxiliar!$A:$C,3,0),"")</f>
        <v/>
      </c>
      <c r="S301" s="1">
        <v>4125</v>
      </c>
      <c r="T301" s="1" t="s">
        <v>9</v>
      </c>
      <c r="U301" s="6">
        <f>+IFERROR(VALUE(RIGHT(Tabla4[[#This Row],[B2B]],6)),"")</f>
        <v>4125</v>
      </c>
      <c r="V301" s="6" t="str">
        <f>+IFERROR(VLOOKUP(T301,Auxiliar!$A:$C,2,0),"")</f>
        <v>CORE</v>
      </c>
      <c r="W301" s="7" t="str">
        <f>+IFERROR(VLOOKUP(T301,Auxiliar!$A:$C,3,0),"")</f>
        <v>0b 1% | 2b 5% | 4b 6%</v>
      </c>
      <c r="Y301" s="1">
        <v>13006</v>
      </c>
      <c r="Z301" s="1" t="s">
        <v>10</v>
      </c>
      <c r="AA301" s="6">
        <f>+IFERROR(VALUE(RIGHT(Tabla5[[#This Row],[B2B]],6)),"")</f>
        <v>13006</v>
      </c>
      <c r="AB301" s="6" t="str">
        <f>+IFERROR(VLOOKUP(Z301,Auxiliar!$A:$C,2,0),"")</f>
        <v>CORE</v>
      </c>
      <c r="AC301" s="7" t="str">
        <f>+IFERROR(VLOOKUP(Z301,Auxiliar!$A:$C,3,0),"")</f>
        <v>0b 1% | 3b 4% | 5b 6%</v>
      </c>
      <c r="AK301" s="1">
        <v>3862</v>
      </c>
      <c r="AL301" s="1" t="s">
        <v>30</v>
      </c>
      <c r="AM301" s="6">
        <f>+IFERROR(VALUE(RIGHT(Tabla7[[#This Row],[B2B]],6)),"")</f>
        <v>3862</v>
      </c>
      <c r="AN301" s="6" t="str">
        <f>+IFERROR(VLOOKUP(AL301,Auxiliar!$A:$C,2,0),"")</f>
        <v>LATONES</v>
      </c>
      <c r="AO301" s="7" t="str">
        <f>+IFERROR(VLOOKUP(AL301,Auxiliar!$A:$C,3,0),"")</f>
        <v>1b 4% | 5b 7% | 97b 0%</v>
      </c>
      <c r="AQ301" s="1">
        <v>11765</v>
      </c>
      <c r="AR301" s="1" t="s">
        <v>31</v>
      </c>
      <c r="AS301" s="6">
        <f>+IFERROR(VALUE(RIGHT(Tabla8[[#This Row],[B2B]],6)),"")</f>
        <v>11765</v>
      </c>
      <c r="AT301" s="6" t="str">
        <f>+IFERROR(VLOOKUP(AR301,Auxiliar!$A:$C,2,0),"")</f>
        <v>LATONES</v>
      </c>
      <c r="AU301" s="7" t="str">
        <f>+IFERROR(VLOOKUP(AR301,Auxiliar!$A:$C,3,0),"")</f>
        <v>2b 3% | 4b 5% | 5b 8% | 193 0%</v>
      </c>
      <c r="AW301" s="1"/>
      <c r="AX301" s="1" t="s">
        <v>32</v>
      </c>
      <c r="AY301" s="6" t="str">
        <f>+IFERROR(VALUE(RIGHT(Tabla9[[#This Row],[B2B]],6)),"")</f>
        <v/>
      </c>
      <c r="AZ301" s="6" t="str">
        <f>+IFERROR(VLOOKUP(AX301,Auxiliar!$A:$C,2,0),"")</f>
        <v>LATONES</v>
      </c>
      <c r="BA301" s="7" t="str">
        <f>+IFERROR(VLOOKUP(AX301,Auxiliar!$A:$C,3,0),"")</f>
        <v>2b 3% | 4b 4% | 6b 5% | 10b 8%  | 385b 0%</v>
      </c>
      <c r="BC301" s="1"/>
      <c r="BD301" s="1" t="s">
        <v>33</v>
      </c>
      <c r="BE301" s="6" t="str">
        <f>+IFERROR(VALUE(RIGHT(Tabla10[[#This Row],[B2B]],6)),"")</f>
        <v/>
      </c>
      <c r="BF301" s="6" t="str">
        <f>+IFERROR(VLOOKUP(BD301,Auxiliar!$A:$C,2,0),"")</f>
        <v>LATONES</v>
      </c>
      <c r="BG301" s="7" t="str">
        <f>+IFERROR(VLOOKUP(BD301,Auxiliar!$A:$C,3,0),"")</f>
        <v>6b 4% | 12b 5% | 15b 8% | 385b 0%</v>
      </c>
      <c r="BI301" s="1"/>
      <c r="BJ301" s="1"/>
      <c r="BK301" s="6" t="str">
        <f>+IFERROR(VALUE(RIGHT(Tabla11[[#This Row],[B2B]],6)),"")</f>
        <v/>
      </c>
      <c r="BL301" s="6" t="str">
        <f>+IFERROR(VLOOKUP(BJ301,Auxiliar!$A:$C,2,0),"")</f>
        <v/>
      </c>
      <c r="BM301" s="7" t="str">
        <f>+IFERROR(VLOOKUP(BJ301,Auxiliar!$A:$C,3,0),"")</f>
        <v/>
      </c>
      <c r="BO301" s="1">
        <v>6268</v>
      </c>
      <c r="BP301" s="1" t="s">
        <v>39</v>
      </c>
      <c r="BQ301" s="6">
        <f>+IFERROR(VALUE(RIGHT(Tabla12[[#This Row],[B2B]],6)),"")</f>
        <v>6268</v>
      </c>
      <c r="BR301" s="6" t="str">
        <f>+IFERROR(VLOOKUP(BP301,Auxiliar!$A:$C,2,0),"")</f>
        <v>VALUE LITRO</v>
      </c>
      <c r="BS301" s="7" t="str">
        <f>+IFERROR(VLOOKUP(BP301,Auxiliar!$A:$C,3,0),"")</f>
        <v>1b 12%</v>
      </c>
      <c r="CA301" s="1">
        <v>3428</v>
      </c>
      <c r="CB301" s="1" t="s">
        <v>35</v>
      </c>
      <c r="CC301" s="6">
        <f>+IFERROR(VALUE(RIGHT(Tabla14[[#This Row],[B2B]],6)),"")</f>
        <v>3428</v>
      </c>
      <c r="CD301" s="6" t="str">
        <f>+IFERROR(VLOOKUP(CB301,Auxiliar!$A:$C,2,0),"")</f>
        <v>Corona 710cc</v>
      </c>
      <c r="CE301" s="7" t="str">
        <f>+IFERROR(VLOOKUP(CB301,Auxiliar!$A:$C,3,0),"")</f>
        <v>1b 10% | 85b 0%</v>
      </c>
      <c r="CG301" s="1"/>
      <c r="CH301" s="1"/>
      <c r="CI301" s="6" t="str">
        <f>+IFERROR(VALUE(RIGHT(Tabla15[[#This Row],[B2B]],6)),"")</f>
        <v/>
      </c>
      <c r="CJ301" s="6" t="str">
        <f>+IFERROR(VLOOKUP(CH301,Auxiliar!$A:$C,2,0),"")</f>
        <v/>
      </c>
      <c r="CK301" s="7" t="str">
        <f>+IFERROR(VLOOKUP(CH301,Auxiliar!$A:$C,3,0),"")</f>
        <v/>
      </c>
      <c r="CM301" s="1">
        <v>3362</v>
      </c>
      <c r="CN301" s="1" t="s">
        <v>20</v>
      </c>
      <c r="CO301" s="6">
        <v>3362</v>
      </c>
      <c r="CP301" s="6" t="s">
        <v>20</v>
      </c>
      <c r="CQ301" s="7" t="s">
        <v>21</v>
      </c>
      <c r="CS301" s="1"/>
      <c r="CT301" s="1"/>
      <c r="CU301" s="6" t="str">
        <f>+IFERROR(VALUE(RIGHT(Tabla17[[#This Row],[B2B]],6)),"")</f>
        <v/>
      </c>
      <c r="CV301" s="6" t="str">
        <f>+IFERROR(VLOOKUP(CT301,Auxiliar!$A:$C,2,0),"")</f>
        <v/>
      </c>
      <c r="CW301" s="7" t="str">
        <f>+IFERROR(VLOOKUP(CT301,Auxiliar!$A:$C,3,0),"")</f>
        <v/>
      </c>
      <c r="CY301" s="1">
        <v>3362</v>
      </c>
      <c r="CZ301" s="1" t="s">
        <v>16</v>
      </c>
      <c r="DA301" s="6">
        <f>+IFERROR(VALUE(RIGHT(Tabla18[[#This Row],[B2B]],6)),"")</f>
        <v>3362</v>
      </c>
      <c r="DB301" s="6" t="str">
        <f>+IFERROR(VLOOKUP(CZ301,Auxiliar!$A:$C,2,0),"")</f>
        <v>PREMIUM</v>
      </c>
      <c r="DC301" s="7" t="str">
        <f>+IFERROR(VLOOKUP(CZ301,Auxiliar!$A:$C,3,0),"")</f>
        <v>0b 0% | 2b 2% | 5b 3,5% | 10b 5%</v>
      </c>
      <c r="DE301" s="1">
        <v>3362</v>
      </c>
      <c r="DF301" s="1" t="s">
        <v>19</v>
      </c>
      <c r="DG301" s="6">
        <f>+IFERROR(VALUE(RIGHT(Tabla19[[#This Row],[B2B]],6)),"")</f>
        <v>3362</v>
      </c>
      <c r="DH301" s="6" t="str">
        <f>+IFERROR(VLOOKUP(DF301,Auxiliar!$A:$C,2,0),"")</f>
        <v>MICHELOB</v>
      </c>
      <c r="DI301" s="7" t="str">
        <f>+IFERROR(VLOOKUP(DF301,Auxiliar!$A:$C,3,0),"")</f>
        <v>1b 7% | 3b 22% | 8b 27%</v>
      </c>
      <c r="DK301" s="1"/>
      <c r="DL301" s="1"/>
      <c r="DM301" s="6" t="str">
        <f>+IFERROR(VALUE(RIGHT(Tabla20[[#This Row],[B2B]],6)),"")</f>
        <v/>
      </c>
      <c r="DN301" s="6" t="str">
        <f>+IFERROR(VLOOKUP(DL301,Auxiliar!$A:$C,2,0),"")</f>
        <v/>
      </c>
      <c r="DO301" s="7" t="str">
        <f>+IFERROR(VLOOKUP(DL301,Auxiliar!$A:$C,3,0),"")</f>
        <v/>
      </c>
      <c r="DQ301" s="1">
        <v>3371</v>
      </c>
      <c r="DR301" s="12" t="s">
        <v>24</v>
      </c>
      <c r="DS301" s="6">
        <f>+IFERROR(VALUE(RIGHT(Tabla21[[#This Row],[B2B]],6)),"")</f>
        <v>3371</v>
      </c>
      <c r="DT301" s="6" t="str">
        <f>+IFERROR(VLOOKUP(DR301,Auxiliar!$A:$C,2,0),"")</f>
        <v>CORONA PORRON</v>
      </c>
      <c r="DU301" s="7" t="str">
        <f>+IFERROR(VLOOKUP(DR301,Auxiliar!$A:$C,3,0),"")</f>
        <v>1b 5% | 20b 0%</v>
      </c>
      <c r="DW301" s="1">
        <v>5349</v>
      </c>
      <c r="DX301" s="12" t="s">
        <v>43</v>
      </c>
      <c r="DY301" s="6">
        <f>+IFERROR(VALUE(RIGHT(Tabla22[[#This Row],[B2B]],6)),"")</f>
        <v>5349</v>
      </c>
      <c r="DZ301" s="6" t="str">
        <f>+IFERROR(VLOOKUP(DX301,Auxiliar!$A:$C,2,0),"")</f>
        <v xml:space="preserve">VALUE LATA </v>
      </c>
      <c r="EA301" s="7" t="str">
        <f>+IFERROR(VLOOKUP(DX301,Auxiliar!$A:$C,3,0),"")</f>
        <v>1b 15% | 100b 18%</v>
      </c>
      <c r="EC301" s="1">
        <v>5330</v>
      </c>
      <c r="ED301" s="12" t="s">
        <v>47</v>
      </c>
      <c r="EE301" s="6">
        <f>+IFERROR(VALUE(RIGHT(Tabla23[[#This Row],[B2B]],6)),"")</f>
        <v>5330</v>
      </c>
      <c r="EF301" s="6" t="str">
        <f>+IFERROR(VLOOKUP(ED301,Auxiliar!$A:$C,2,0),"")</f>
        <v>VALUE LATON</v>
      </c>
      <c r="EG301" s="7" t="str">
        <f>+IFERROR(VLOOKUP(ED301,Auxiliar!$A:$C,3,0),"")</f>
        <v>1b 10% | 5b 15% | 192b 0%</v>
      </c>
      <c r="EI301" s="1"/>
      <c r="EJ301" s="12"/>
      <c r="EK301" s="6" t="str">
        <f>+IFERROR(VALUE(RIGHT(Tabla24[[#This Row],[B2B]],6)),"")</f>
        <v/>
      </c>
      <c r="EL301" s="6" t="str">
        <f>+IFERROR(VLOOKUP(EJ301,Auxiliar!$A:$C,2,0),"")</f>
        <v/>
      </c>
      <c r="EM301" s="7" t="str">
        <f>+IFERROR(VLOOKUP(EJ301,Auxiliar!$A:$C,3,0),"")</f>
        <v/>
      </c>
      <c r="EO301" s="1"/>
      <c r="EP301" s="12"/>
      <c r="EQ301" s="6" t="str">
        <f>+IFERROR(VALUE(RIGHT(Tabla25[[#This Row],[B2B]],6)),"")</f>
        <v/>
      </c>
      <c r="ER301" s="6" t="str">
        <f>+IFERROR(VLOOKUP(EP301,Auxiliar!$A:$C,2,0),"")</f>
        <v/>
      </c>
      <c r="ES301" s="7" t="str">
        <f>+IFERROR(VLOOKUP(EP301,Auxiliar!$A:$C,3,0),"")</f>
        <v/>
      </c>
      <c r="EU301" s="1"/>
      <c r="EV301" s="12"/>
      <c r="EW301" s="6" t="str">
        <f>+IFERROR(VALUE(RIGHT(Tabla26[[#This Row],[B2B]],6)),"")</f>
        <v/>
      </c>
      <c r="EX301" s="6" t="str">
        <f>+IFERROR(VLOOKUP(EV301,Auxiliar!$A:$C,2,0),"")</f>
        <v/>
      </c>
      <c r="EY301" s="7" t="str">
        <f>+IFERROR(VLOOKUP(EV301,Auxiliar!$A:$C,3,0),"")</f>
        <v/>
      </c>
      <c r="EZ301" s="1"/>
      <c r="FA301" s="12"/>
      <c r="FB301" s="6" t="str">
        <f>+IFERROR(VALUE(RIGHT(Tabla27[[#This Row],[B2B]],6)),"")</f>
        <v/>
      </c>
      <c r="FC301" s="6" t="str">
        <f>+IFERROR(VLOOKUP(FA301,Auxiliar!$A:$C,2,0),"")</f>
        <v/>
      </c>
      <c r="FD301" s="7" t="str">
        <f>+IFERROR(VLOOKUP(FA301,Auxiliar!$A:$C,3,0),"")</f>
        <v/>
      </c>
      <c r="FE301" s="1"/>
      <c r="FF301" s="12"/>
      <c r="FG301" s="6" t="str">
        <f>+IFERROR(VALUE(RIGHT(Tabla28[[#This Row],[B2B]],6)),"")</f>
        <v/>
      </c>
      <c r="FH301" s="6" t="str">
        <f>+IFERROR(VLOOKUP(FF301,Auxiliar!$A:$C,2,0),"")</f>
        <v/>
      </c>
      <c r="FI301" s="7" t="str">
        <f>+IFERROR(VLOOKUP(FF301,Auxiliar!$A:$C,3,0),"")</f>
        <v/>
      </c>
      <c r="FJ301" s="1"/>
      <c r="FK301" s="12"/>
      <c r="FL301" s="6" t="str">
        <f>+IFERROR(VALUE(RIGHT(Tabla29[[#This Row],[B2B]],6)),"")</f>
        <v/>
      </c>
      <c r="FM301" s="6" t="str">
        <f>+IFERROR(VLOOKUP(FK301,Auxiliar!$A:$C,2,0),"")</f>
        <v/>
      </c>
      <c r="FN301" s="7" t="str">
        <f>+IFERROR(VLOOKUP(FK301,Auxiliar!$A:$C,3,0),"")</f>
        <v/>
      </c>
      <c r="FO301" s="1"/>
      <c r="FP301" s="12"/>
      <c r="FQ301" s="6" t="str">
        <f>+IFERROR(VALUE(RIGHT(Tabla30[[#This Row],[B2B]],6)),"")</f>
        <v/>
      </c>
      <c r="FR301" s="6" t="str">
        <f>+IFERROR(VLOOKUP(FP301,Auxiliar!$A:$C,2,0),"")</f>
        <v/>
      </c>
      <c r="FS301" s="7"/>
      <c r="FT301" s="1"/>
      <c r="FU301" s="12"/>
      <c r="FV301" s="6" t="str">
        <f>+IFERROR(VALUE(RIGHT(Tabla31[[#This Row],[B2B]],6)),"")</f>
        <v/>
      </c>
      <c r="FW301" s="6" t="str">
        <f>+IFERROR(VLOOKUP(FU301,Auxiliar!$A:$C,2,0),"")</f>
        <v/>
      </c>
      <c r="FX301" s="7" t="str">
        <f>+IFERROR(VLOOKUP(FU301,Auxiliar!$A:$C,3,0),"")</f>
        <v/>
      </c>
      <c r="FY301" s="1"/>
      <c r="FZ301" s="12"/>
      <c r="GA301" s="6" t="str">
        <f>+IFERROR(VALUE(RIGHT(Tabla32[[#This Row],[B2B]],6)),"")</f>
        <v/>
      </c>
      <c r="GB301" s="6" t="str">
        <f>+IFERROR(VLOOKUP(FZ301,Auxiliar!$A:$C,2,0),"")</f>
        <v/>
      </c>
      <c r="GC301" s="7" t="str">
        <f>+IFERROR(VLOOKUP(FZ301,Auxiliar!$A:$C,3,0),"")</f>
        <v/>
      </c>
      <c r="GD301" s="1"/>
      <c r="GE301" s="12"/>
      <c r="GF301" s="6" t="str">
        <f>+IFERROR(VALUE(RIGHT(Tabla33[[#This Row],[B2B]],6)),"")</f>
        <v/>
      </c>
      <c r="GG301" s="6" t="str">
        <f>+IFERROR(VLOOKUP(GE301,Auxiliar!$A:$C,2,0),"")</f>
        <v/>
      </c>
      <c r="GH301" s="7" t="str">
        <f>+IFERROR(VLOOKUP(GE301,Auxiliar!$A:$C,3,0),"")</f>
        <v/>
      </c>
    </row>
    <row r="302" spans="1:190" x14ac:dyDescent="0.25">
      <c r="A302" s="1"/>
      <c r="B302" s="1"/>
      <c r="C302" t="str">
        <f>+IFERROR(VALUE(RIGHT(Tabla1[[#This Row],[B2B]],6)),"")</f>
        <v/>
      </c>
      <c r="D302" t="str">
        <f>+IFERROR(VLOOKUP(B302,Auxiliar!$A:$C,2,0),"")</f>
        <v/>
      </c>
      <c r="E302" s="5" t="str">
        <f>+IFERROR(VLOOKUP(B302,Auxiliar!$A:$C,3,0),"")</f>
        <v/>
      </c>
      <c r="S302" s="1">
        <v>4142</v>
      </c>
      <c r="T302" s="1" t="s">
        <v>9</v>
      </c>
      <c r="U302" s="6">
        <f>+IFERROR(VALUE(RIGHT(Tabla4[[#This Row],[B2B]],6)),"")</f>
        <v>4142</v>
      </c>
      <c r="V302" s="6" t="str">
        <f>+IFERROR(VLOOKUP(T302,Auxiliar!$A:$C,2,0),"")</f>
        <v>CORE</v>
      </c>
      <c r="W302" s="7" t="str">
        <f>+IFERROR(VLOOKUP(T302,Auxiliar!$A:$C,3,0),"")</f>
        <v>0b 1% | 2b 5% | 4b 6%</v>
      </c>
      <c r="Y302" s="1">
        <v>13021</v>
      </c>
      <c r="Z302" s="1" t="s">
        <v>10</v>
      </c>
      <c r="AA302" s="6">
        <f>+IFERROR(VALUE(RIGHT(Tabla5[[#This Row],[B2B]],6)),"")</f>
        <v>13021</v>
      </c>
      <c r="AB302" s="6" t="str">
        <f>+IFERROR(VLOOKUP(Z302,Auxiliar!$A:$C,2,0),"")</f>
        <v>CORE</v>
      </c>
      <c r="AC302" s="7" t="str">
        <f>+IFERROR(VLOOKUP(Z302,Auxiliar!$A:$C,3,0),"")</f>
        <v>0b 1% | 3b 4% | 5b 6%</v>
      </c>
      <c r="AK302" s="1">
        <v>3864</v>
      </c>
      <c r="AL302" s="1" t="s">
        <v>30</v>
      </c>
      <c r="AM302" s="6">
        <f>+IFERROR(VALUE(RIGHT(Tabla7[[#This Row],[B2B]],6)),"")</f>
        <v>3864</v>
      </c>
      <c r="AN302" s="6" t="str">
        <f>+IFERROR(VLOOKUP(AL302,Auxiliar!$A:$C,2,0),"")</f>
        <v>LATONES</v>
      </c>
      <c r="AO302" s="7" t="str">
        <f>+IFERROR(VLOOKUP(AL302,Auxiliar!$A:$C,3,0),"")</f>
        <v>1b 4% | 5b 7% | 97b 0%</v>
      </c>
      <c r="AQ302" s="1">
        <v>11808</v>
      </c>
      <c r="AR302" s="1" t="s">
        <v>31</v>
      </c>
      <c r="AS302" s="6">
        <f>+IFERROR(VALUE(RIGHT(Tabla8[[#This Row],[B2B]],6)),"")</f>
        <v>11808</v>
      </c>
      <c r="AT302" s="6" t="str">
        <f>+IFERROR(VLOOKUP(AR302,Auxiliar!$A:$C,2,0),"")</f>
        <v>LATONES</v>
      </c>
      <c r="AU302" s="7" t="str">
        <f>+IFERROR(VLOOKUP(AR302,Auxiliar!$A:$C,3,0),"")</f>
        <v>2b 3% | 4b 5% | 5b 8% | 193 0%</v>
      </c>
      <c r="AW302" s="1"/>
      <c r="AX302" s="1" t="s">
        <v>32</v>
      </c>
      <c r="AY302" s="6" t="str">
        <f>+IFERROR(VALUE(RIGHT(Tabla9[[#This Row],[B2B]],6)),"")</f>
        <v/>
      </c>
      <c r="AZ302" s="6" t="str">
        <f>+IFERROR(VLOOKUP(AX302,Auxiliar!$A:$C,2,0),"")</f>
        <v>LATONES</v>
      </c>
      <c r="BA302" s="7" t="str">
        <f>+IFERROR(VLOOKUP(AX302,Auxiliar!$A:$C,3,0),"")</f>
        <v>2b 3% | 4b 4% | 6b 5% | 10b 8%  | 385b 0%</v>
      </c>
      <c r="BC302" s="1"/>
      <c r="BD302" s="1" t="s">
        <v>33</v>
      </c>
      <c r="BE302" s="6" t="str">
        <f>+IFERROR(VALUE(RIGHT(Tabla10[[#This Row],[B2B]],6)),"")</f>
        <v/>
      </c>
      <c r="BF302" s="6" t="str">
        <f>+IFERROR(VLOOKUP(BD302,Auxiliar!$A:$C,2,0),"")</f>
        <v>LATONES</v>
      </c>
      <c r="BG302" s="7" t="str">
        <f>+IFERROR(VLOOKUP(BD302,Auxiliar!$A:$C,3,0),"")</f>
        <v>6b 4% | 12b 5% | 15b 8% | 385b 0%</v>
      </c>
      <c r="BI302" s="1"/>
      <c r="BJ302" s="1"/>
      <c r="BK302" s="6" t="str">
        <f>+IFERROR(VALUE(RIGHT(Tabla11[[#This Row],[B2B]],6)),"")</f>
        <v/>
      </c>
      <c r="BL302" s="6" t="str">
        <f>+IFERROR(VLOOKUP(BJ302,Auxiliar!$A:$C,2,0),"")</f>
        <v/>
      </c>
      <c r="BM302" s="7" t="str">
        <f>+IFERROR(VLOOKUP(BJ302,Auxiliar!$A:$C,3,0),"")</f>
        <v/>
      </c>
      <c r="BO302" s="1">
        <v>6277</v>
      </c>
      <c r="BP302" s="1" t="s">
        <v>39</v>
      </c>
      <c r="BQ302" s="6">
        <f>+IFERROR(VALUE(RIGHT(Tabla12[[#This Row],[B2B]],6)),"")</f>
        <v>6277</v>
      </c>
      <c r="BR302" s="6" t="str">
        <f>+IFERROR(VLOOKUP(BP302,Auxiliar!$A:$C,2,0),"")</f>
        <v>VALUE LITRO</v>
      </c>
      <c r="BS302" s="7" t="str">
        <f>+IFERROR(VLOOKUP(BP302,Auxiliar!$A:$C,3,0),"")</f>
        <v>1b 12%</v>
      </c>
      <c r="CA302" s="1">
        <v>3431</v>
      </c>
      <c r="CB302" s="1" t="s">
        <v>35</v>
      </c>
      <c r="CC302" s="6">
        <f>+IFERROR(VALUE(RIGHT(Tabla14[[#This Row],[B2B]],6)),"")</f>
        <v>3431</v>
      </c>
      <c r="CD302" s="6" t="str">
        <f>+IFERROR(VLOOKUP(CB302,Auxiliar!$A:$C,2,0),"")</f>
        <v>Corona 710cc</v>
      </c>
      <c r="CE302" s="7" t="str">
        <f>+IFERROR(VLOOKUP(CB302,Auxiliar!$A:$C,3,0),"")</f>
        <v>1b 10% | 85b 0%</v>
      </c>
      <c r="CG302" s="1"/>
      <c r="CH302" s="1"/>
      <c r="CI302" s="6" t="str">
        <f>+IFERROR(VALUE(RIGHT(Tabla15[[#This Row],[B2B]],6)),"")</f>
        <v/>
      </c>
      <c r="CJ302" s="6" t="str">
        <f>+IFERROR(VLOOKUP(CH302,Auxiliar!$A:$C,2,0),"")</f>
        <v/>
      </c>
      <c r="CK302" s="7" t="str">
        <f>+IFERROR(VLOOKUP(CH302,Auxiliar!$A:$C,3,0),"")</f>
        <v/>
      </c>
      <c r="CM302" s="1">
        <v>3371</v>
      </c>
      <c r="CN302" s="1" t="s">
        <v>20</v>
      </c>
      <c r="CO302" s="6">
        <v>3371</v>
      </c>
      <c r="CP302" s="6" t="s">
        <v>20</v>
      </c>
      <c r="CQ302" s="7" t="s">
        <v>21</v>
      </c>
      <c r="CS302" s="1"/>
      <c r="CT302" s="1"/>
      <c r="CU302" s="6" t="str">
        <f>+IFERROR(VALUE(RIGHT(Tabla17[[#This Row],[B2B]],6)),"")</f>
        <v/>
      </c>
      <c r="CV302" s="6" t="str">
        <f>+IFERROR(VLOOKUP(CT302,Auxiliar!$A:$C,2,0),"")</f>
        <v/>
      </c>
      <c r="CW302" s="7" t="str">
        <f>+IFERROR(VLOOKUP(CT302,Auxiliar!$A:$C,3,0),"")</f>
        <v/>
      </c>
      <c r="CY302" s="1">
        <v>3371</v>
      </c>
      <c r="CZ302" s="1" t="s">
        <v>16</v>
      </c>
      <c r="DA302" s="6">
        <f>+IFERROR(VALUE(RIGHT(Tabla18[[#This Row],[B2B]],6)),"")</f>
        <v>3371</v>
      </c>
      <c r="DB302" s="6" t="str">
        <f>+IFERROR(VLOOKUP(CZ302,Auxiliar!$A:$C,2,0),"")</f>
        <v>PREMIUM</v>
      </c>
      <c r="DC302" s="7" t="str">
        <f>+IFERROR(VLOOKUP(CZ302,Auxiliar!$A:$C,3,0),"")</f>
        <v>0b 0% | 2b 2% | 5b 3,5% | 10b 5%</v>
      </c>
      <c r="DE302" s="1">
        <v>3371</v>
      </c>
      <c r="DF302" s="1" t="s">
        <v>19</v>
      </c>
      <c r="DG302" s="6">
        <f>+IFERROR(VALUE(RIGHT(Tabla19[[#This Row],[B2B]],6)),"")</f>
        <v>3371</v>
      </c>
      <c r="DH302" s="6" t="str">
        <f>+IFERROR(VLOOKUP(DF302,Auxiliar!$A:$C,2,0),"")</f>
        <v>MICHELOB</v>
      </c>
      <c r="DI302" s="7" t="str">
        <f>+IFERROR(VLOOKUP(DF302,Auxiliar!$A:$C,3,0),"")</f>
        <v>1b 7% | 3b 22% | 8b 27%</v>
      </c>
      <c r="DK302" s="1"/>
      <c r="DL302" s="1"/>
      <c r="DM302" s="6" t="str">
        <f>+IFERROR(VALUE(RIGHT(Tabla20[[#This Row],[B2B]],6)),"")</f>
        <v/>
      </c>
      <c r="DN302" s="6" t="str">
        <f>+IFERROR(VLOOKUP(DL302,Auxiliar!$A:$C,2,0),"")</f>
        <v/>
      </c>
      <c r="DO302" s="7" t="str">
        <f>+IFERROR(VLOOKUP(DL302,Auxiliar!$A:$C,3,0),"")</f>
        <v/>
      </c>
      <c r="DQ302" s="1">
        <v>3378</v>
      </c>
      <c r="DR302" s="12" t="s">
        <v>24</v>
      </c>
      <c r="DS302" s="6">
        <f>+IFERROR(VALUE(RIGHT(Tabla21[[#This Row],[B2B]],6)),"")</f>
        <v>3378</v>
      </c>
      <c r="DT302" s="6" t="str">
        <f>+IFERROR(VLOOKUP(DR302,Auxiliar!$A:$C,2,0),"")</f>
        <v>CORONA PORRON</v>
      </c>
      <c r="DU302" s="7" t="str">
        <f>+IFERROR(VLOOKUP(DR302,Auxiliar!$A:$C,3,0),"")</f>
        <v>1b 5% | 20b 0%</v>
      </c>
      <c r="DW302" s="1">
        <v>6280</v>
      </c>
      <c r="DX302" s="12" t="s">
        <v>43</v>
      </c>
      <c r="DY302" s="6">
        <f>+IFERROR(VALUE(RIGHT(Tabla22[[#This Row],[B2B]],6)),"")</f>
        <v>6280</v>
      </c>
      <c r="DZ302" s="6" t="str">
        <f>+IFERROR(VLOOKUP(DX302,Auxiliar!$A:$C,2,0),"")</f>
        <v xml:space="preserve">VALUE LATA </v>
      </c>
      <c r="EA302" s="7" t="str">
        <f>+IFERROR(VLOOKUP(DX302,Auxiliar!$A:$C,3,0),"")</f>
        <v>1b 15% | 100b 18%</v>
      </c>
      <c r="EC302" s="1">
        <v>6268</v>
      </c>
      <c r="ED302" s="12" t="s">
        <v>47</v>
      </c>
      <c r="EE302" s="6">
        <f>+IFERROR(VALUE(RIGHT(Tabla23[[#This Row],[B2B]],6)),"")</f>
        <v>6268</v>
      </c>
      <c r="EF302" s="6" t="str">
        <f>+IFERROR(VLOOKUP(ED302,Auxiliar!$A:$C,2,0),"")</f>
        <v>VALUE LATON</v>
      </c>
      <c r="EG302" s="7" t="str">
        <f>+IFERROR(VLOOKUP(ED302,Auxiliar!$A:$C,3,0),"")</f>
        <v>1b 10% | 5b 15% | 192b 0%</v>
      </c>
      <c r="EI302" s="1"/>
      <c r="EJ302" s="12"/>
      <c r="EK302" s="6" t="str">
        <f>+IFERROR(VALUE(RIGHT(Tabla24[[#This Row],[B2B]],6)),"")</f>
        <v/>
      </c>
      <c r="EL302" s="6" t="str">
        <f>+IFERROR(VLOOKUP(EJ302,Auxiliar!$A:$C,2,0),"")</f>
        <v/>
      </c>
      <c r="EM302" s="7" t="str">
        <f>+IFERROR(VLOOKUP(EJ302,Auxiliar!$A:$C,3,0),"")</f>
        <v/>
      </c>
      <c r="EO302" s="1"/>
      <c r="EP302" s="12"/>
      <c r="EQ302" s="6" t="str">
        <f>+IFERROR(VALUE(RIGHT(Tabla25[[#This Row],[B2B]],6)),"")</f>
        <v/>
      </c>
      <c r="ER302" s="6" t="str">
        <f>+IFERROR(VLOOKUP(EP302,Auxiliar!$A:$C,2,0),"")</f>
        <v/>
      </c>
      <c r="ES302" s="7" t="str">
        <f>+IFERROR(VLOOKUP(EP302,Auxiliar!$A:$C,3,0),"")</f>
        <v/>
      </c>
      <c r="EU302" s="1"/>
      <c r="EV302" s="12"/>
      <c r="EW302" s="6" t="str">
        <f>+IFERROR(VALUE(RIGHT(Tabla26[[#This Row],[B2B]],6)),"")</f>
        <v/>
      </c>
      <c r="EX302" s="6" t="str">
        <f>+IFERROR(VLOOKUP(EV302,Auxiliar!$A:$C,2,0),"")</f>
        <v/>
      </c>
      <c r="EY302" s="7" t="str">
        <f>+IFERROR(VLOOKUP(EV302,Auxiliar!$A:$C,3,0),"")</f>
        <v/>
      </c>
      <c r="EZ302" s="1"/>
      <c r="FA302" s="12"/>
      <c r="FB302" s="6" t="str">
        <f>+IFERROR(VALUE(RIGHT(Tabla27[[#This Row],[B2B]],6)),"")</f>
        <v/>
      </c>
      <c r="FC302" s="6" t="str">
        <f>+IFERROR(VLOOKUP(FA302,Auxiliar!$A:$C,2,0),"")</f>
        <v/>
      </c>
      <c r="FD302" s="7" t="str">
        <f>+IFERROR(VLOOKUP(FA302,Auxiliar!$A:$C,3,0),"")</f>
        <v/>
      </c>
      <c r="FE302" s="1"/>
      <c r="FF302" s="12"/>
      <c r="FG302" s="6" t="str">
        <f>+IFERROR(VALUE(RIGHT(Tabla28[[#This Row],[B2B]],6)),"")</f>
        <v/>
      </c>
      <c r="FH302" s="6" t="str">
        <f>+IFERROR(VLOOKUP(FF302,Auxiliar!$A:$C,2,0),"")</f>
        <v/>
      </c>
      <c r="FI302" s="7" t="str">
        <f>+IFERROR(VLOOKUP(FF302,Auxiliar!$A:$C,3,0),"")</f>
        <v/>
      </c>
      <c r="FJ302" s="1"/>
      <c r="FK302" s="12"/>
      <c r="FL302" s="6" t="str">
        <f>+IFERROR(VALUE(RIGHT(Tabla29[[#This Row],[B2B]],6)),"")</f>
        <v/>
      </c>
      <c r="FM302" s="6" t="str">
        <f>+IFERROR(VLOOKUP(FK302,Auxiliar!$A:$C,2,0),"")</f>
        <v/>
      </c>
      <c r="FN302" s="7" t="str">
        <f>+IFERROR(VLOOKUP(FK302,Auxiliar!$A:$C,3,0),"")</f>
        <v/>
      </c>
      <c r="FO302" s="1"/>
      <c r="FP302" s="12"/>
      <c r="FQ302" s="6" t="str">
        <f>+IFERROR(VALUE(RIGHT(Tabla30[[#This Row],[B2B]],6)),"")</f>
        <v/>
      </c>
      <c r="FR302" s="6" t="str">
        <f>+IFERROR(VLOOKUP(FP302,Auxiliar!$A:$C,2,0),"")</f>
        <v/>
      </c>
      <c r="FS302" s="7"/>
      <c r="FT302" s="1"/>
      <c r="FU302" s="12"/>
      <c r="FV302" s="6" t="str">
        <f>+IFERROR(VALUE(RIGHT(Tabla31[[#This Row],[B2B]],6)),"")</f>
        <v/>
      </c>
      <c r="FW302" s="6" t="str">
        <f>+IFERROR(VLOOKUP(FU302,Auxiliar!$A:$C,2,0),"")</f>
        <v/>
      </c>
      <c r="FX302" s="7" t="str">
        <f>+IFERROR(VLOOKUP(FU302,Auxiliar!$A:$C,3,0),"")</f>
        <v/>
      </c>
      <c r="FY302" s="1"/>
      <c r="FZ302" s="12"/>
      <c r="GA302" s="6" t="str">
        <f>+IFERROR(VALUE(RIGHT(Tabla32[[#This Row],[B2B]],6)),"")</f>
        <v/>
      </c>
      <c r="GB302" s="6" t="str">
        <f>+IFERROR(VLOOKUP(FZ302,Auxiliar!$A:$C,2,0),"")</f>
        <v/>
      </c>
      <c r="GC302" s="7" t="str">
        <f>+IFERROR(VLOOKUP(FZ302,Auxiliar!$A:$C,3,0),"")</f>
        <v/>
      </c>
      <c r="GD302" s="1"/>
      <c r="GE302" s="12"/>
      <c r="GF302" s="6" t="str">
        <f>+IFERROR(VALUE(RIGHT(Tabla33[[#This Row],[B2B]],6)),"")</f>
        <v/>
      </c>
      <c r="GG302" s="6" t="str">
        <f>+IFERROR(VLOOKUP(GE302,Auxiliar!$A:$C,2,0),"")</f>
        <v/>
      </c>
      <c r="GH302" s="7" t="str">
        <f>+IFERROR(VLOOKUP(GE302,Auxiliar!$A:$C,3,0),"")</f>
        <v/>
      </c>
    </row>
    <row r="303" spans="1:190" x14ac:dyDescent="0.25">
      <c r="A303" s="1"/>
      <c r="B303" s="1"/>
      <c r="C303" t="str">
        <f>+IFERROR(VALUE(RIGHT(Tabla1[[#This Row],[B2B]],6)),"")</f>
        <v/>
      </c>
      <c r="D303" t="str">
        <f>+IFERROR(VLOOKUP(B303,Auxiliar!$A:$C,2,0),"")</f>
        <v/>
      </c>
      <c r="E303" s="5" t="str">
        <f>+IFERROR(VLOOKUP(B303,Auxiliar!$A:$C,3,0),"")</f>
        <v/>
      </c>
      <c r="S303" s="1">
        <v>4147</v>
      </c>
      <c r="T303" s="1" t="s">
        <v>9</v>
      </c>
      <c r="U303" s="6">
        <f>+IFERROR(VALUE(RIGHT(Tabla4[[#This Row],[B2B]],6)),"")</f>
        <v>4147</v>
      </c>
      <c r="V303" s="6" t="str">
        <f>+IFERROR(VLOOKUP(T303,Auxiliar!$A:$C,2,0),"")</f>
        <v>CORE</v>
      </c>
      <c r="W303" s="7" t="str">
        <f>+IFERROR(VLOOKUP(T303,Auxiliar!$A:$C,3,0),"")</f>
        <v>0b 1% | 2b 5% | 4b 6%</v>
      </c>
      <c r="Y303" s="1">
        <v>13047</v>
      </c>
      <c r="Z303" s="1" t="s">
        <v>10</v>
      </c>
      <c r="AA303" s="6">
        <f>+IFERROR(VALUE(RIGHT(Tabla5[[#This Row],[B2B]],6)),"")</f>
        <v>13047</v>
      </c>
      <c r="AB303" s="6" t="str">
        <f>+IFERROR(VLOOKUP(Z303,Auxiliar!$A:$C,2,0),"")</f>
        <v>CORE</v>
      </c>
      <c r="AC303" s="7" t="str">
        <f>+IFERROR(VLOOKUP(Z303,Auxiliar!$A:$C,3,0),"")</f>
        <v>0b 1% | 3b 4% | 5b 6%</v>
      </c>
      <c r="AK303" s="1">
        <v>3867</v>
      </c>
      <c r="AL303" s="1" t="s">
        <v>30</v>
      </c>
      <c r="AM303" s="6">
        <f>+IFERROR(VALUE(RIGHT(Tabla7[[#This Row],[B2B]],6)),"")</f>
        <v>3867</v>
      </c>
      <c r="AN303" s="6" t="str">
        <f>+IFERROR(VLOOKUP(AL303,Auxiliar!$A:$C,2,0),"")</f>
        <v>LATONES</v>
      </c>
      <c r="AO303" s="7" t="str">
        <f>+IFERROR(VLOOKUP(AL303,Auxiliar!$A:$C,3,0),"")</f>
        <v>1b 4% | 5b 7% | 97b 0%</v>
      </c>
      <c r="AQ303" s="1">
        <v>11828</v>
      </c>
      <c r="AR303" s="1" t="s">
        <v>31</v>
      </c>
      <c r="AS303" s="6">
        <f>+IFERROR(VALUE(RIGHT(Tabla8[[#This Row],[B2B]],6)),"")</f>
        <v>11828</v>
      </c>
      <c r="AT303" s="6" t="str">
        <f>+IFERROR(VLOOKUP(AR303,Auxiliar!$A:$C,2,0),"")</f>
        <v>LATONES</v>
      </c>
      <c r="AU303" s="7" t="str">
        <f>+IFERROR(VLOOKUP(AR303,Auxiliar!$A:$C,3,0),"")</f>
        <v>2b 3% | 4b 5% | 5b 8% | 193 0%</v>
      </c>
      <c r="AW303" s="1"/>
      <c r="AX303" s="1" t="s">
        <v>32</v>
      </c>
      <c r="AY303" s="6" t="str">
        <f>+IFERROR(VALUE(RIGHT(Tabla9[[#This Row],[B2B]],6)),"")</f>
        <v/>
      </c>
      <c r="AZ303" s="6" t="str">
        <f>+IFERROR(VLOOKUP(AX303,Auxiliar!$A:$C,2,0),"")</f>
        <v>LATONES</v>
      </c>
      <c r="BA303" s="7" t="str">
        <f>+IFERROR(VLOOKUP(AX303,Auxiliar!$A:$C,3,0),"")</f>
        <v>2b 3% | 4b 4% | 6b 5% | 10b 8%  | 385b 0%</v>
      </c>
      <c r="BC303" s="1"/>
      <c r="BD303" s="1" t="s">
        <v>33</v>
      </c>
      <c r="BE303" s="6" t="str">
        <f>+IFERROR(VALUE(RIGHT(Tabla10[[#This Row],[B2B]],6)),"")</f>
        <v/>
      </c>
      <c r="BF303" s="6" t="str">
        <f>+IFERROR(VLOOKUP(BD303,Auxiliar!$A:$C,2,0),"")</f>
        <v>LATONES</v>
      </c>
      <c r="BG303" s="7" t="str">
        <f>+IFERROR(VLOOKUP(BD303,Auxiliar!$A:$C,3,0),"")</f>
        <v>6b 4% | 12b 5% | 15b 8% | 385b 0%</v>
      </c>
      <c r="BI303" s="1"/>
      <c r="BJ303" s="1"/>
      <c r="BK303" s="6" t="str">
        <f>+IFERROR(VALUE(RIGHT(Tabla11[[#This Row],[B2B]],6)),"")</f>
        <v/>
      </c>
      <c r="BL303" s="6" t="str">
        <f>+IFERROR(VLOOKUP(BJ303,Auxiliar!$A:$C,2,0),"")</f>
        <v/>
      </c>
      <c r="BM303" s="7" t="str">
        <f>+IFERROR(VLOOKUP(BJ303,Auxiliar!$A:$C,3,0),"")</f>
        <v/>
      </c>
      <c r="BO303" s="1">
        <v>5349</v>
      </c>
      <c r="BP303" s="1" t="s">
        <v>39</v>
      </c>
      <c r="BQ303" s="6">
        <f>+IFERROR(VALUE(RIGHT(Tabla12[[#This Row],[B2B]],6)),"")</f>
        <v>5349</v>
      </c>
      <c r="BR303" s="6" t="str">
        <f>+IFERROR(VLOOKUP(BP303,Auxiliar!$A:$C,2,0),"")</f>
        <v>VALUE LITRO</v>
      </c>
      <c r="BS303" s="7" t="str">
        <f>+IFERROR(VLOOKUP(BP303,Auxiliar!$A:$C,3,0),"")</f>
        <v>1b 12%</v>
      </c>
      <c r="CA303" s="1">
        <v>3434</v>
      </c>
      <c r="CB303" s="1" t="s">
        <v>35</v>
      </c>
      <c r="CC303" s="6">
        <f>+IFERROR(VALUE(RIGHT(Tabla14[[#This Row],[B2B]],6)),"")</f>
        <v>3434</v>
      </c>
      <c r="CD303" s="6" t="str">
        <f>+IFERROR(VLOOKUP(CB303,Auxiliar!$A:$C,2,0),"")</f>
        <v>Corona 710cc</v>
      </c>
      <c r="CE303" s="7" t="str">
        <f>+IFERROR(VLOOKUP(CB303,Auxiliar!$A:$C,3,0),"")</f>
        <v>1b 10% | 85b 0%</v>
      </c>
      <c r="CG303" s="1"/>
      <c r="CH303" s="1"/>
      <c r="CI303" s="6" t="str">
        <f>+IFERROR(VALUE(RIGHT(Tabla15[[#This Row],[B2B]],6)),"")</f>
        <v/>
      </c>
      <c r="CJ303" s="6" t="str">
        <f>+IFERROR(VLOOKUP(CH303,Auxiliar!$A:$C,2,0),"")</f>
        <v/>
      </c>
      <c r="CK303" s="7" t="str">
        <f>+IFERROR(VLOOKUP(CH303,Auxiliar!$A:$C,3,0),"")</f>
        <v/>
      </c>
      <c r="CM303" s="1">
        <v>3378</v>
      </c>
      <c r="CN303" s="1" t="s">
        <v>20</v>
      </c>
      <c r="CO303" s="6">
        <v>3378</v>
      </c>
      <c r="CP303" s="6" t="s">
        <v>20</v>
      </c>
      <c r="CQ303" s="7" t="s">
        <v>21</v>
      </c>
      <c r="CS303" s="1"/>
      <c r="CT303" s="1"/>
      <c r="CU303" s="6" t="str">
        <f>+IFERROR(VALUE(RIGHT(Tabla17[[#This Row],[B2B]],6)),"")</f>
        <v/>
      </c>
      <c r="CV303" s="6" t="str">
        <f>+IFERROR(VLOOKUP(CT303,Auxiliar!$A:$C,2,0),"")</f>
        <v/>
      </c>
      <c r="CW303" s="7" t="str">
        <f>+IFERROR(VLOOKUP(CT303,Auxiliar!$A:$C,3,0),"")</f>
        <v/>
      </c>
      <c r="CY303" s="1">
        <v>3378</v>
      </c>
      <c r="CZ303" s="1" t="s">
        <v>16</v>
      </c>
      <c r="DA303" s="6">
        <f>+IFERROR(VALUE(RIGHT(Tabla18[[#This Row],[B2B]],6)),"")</f>
        <v>3378</v>
      </c>
      <c r="DB303" s="6" t="str">
        <f>+IFERROR(VLOOKUP(CZ303,Auxiliar!$A:$C,2,0),"")</f>
        <v>PREMIUM</v>
      </c>
      <c r="DC303" s="7" t="str">
        <f>+IFERROR(VLOOKUP(CZ303,Auxiliar!$A:$C,3,0),"")</f>
        <v>0b 0% | 2b 2% | 5b 3,5% | 10b 5%</v>
      </c>
      <c r="DE303" s="1">
        <v>3378</v>
      </c>
      <c r="DF303" s="1" t="s">
        <v>19</v>
      </c>
      <c r="DG303" s="6">
        <f>+IFERROR(VALUE(RIGHT(Tabla19[[#This Row],[B2B]],6)),"")</f>
        <v>3378</v>
      </c>
      <c r="DH303" s="6" t="str">
        <f>+IFERROR(VLOOKUP(DF303,Auxiliar!$A:$C,2,0),"")</f>
        <v>MICHELOB</v>
      </c>
      <c r="DI303" s="7" t="str">
        <f>+IFERROR(VLOOKUP(DF303,Auxiliar!$A:$C,3,0),"")</f>
        <v>1b 7% | 3b 22% | 8b 27%</v>
      </c>
      <c r="DK303" s="1"/>
      <c r="DL303" s="1"/>
      <c r="DM303" s="6" t="str">
        <f>+IFERROR(VALUE(RIGHT(Tabla20[[#This Row],[B2B]],6)),"")</f>
        <v/>
      </c>
      <c r="DN303" s="6" t="str">
        <f>+IFERROR(VLOOKUP(DL303,Auxiliar!$A:$C,2,0),"")</f>
        <v/>
      </c>
      <c r="DO303" s="7" t="str">
        <f>+IFERROR(VLOOKUP(DL303,Auxiliar!$A:$C,3,0),"")</f>
        <v/>
      </c>
      <c r="DQ303" s="1">
        <v>3389</v>
      </c>
      <c r="DR303" s="12" t="s">
        <v>24</v>
      </c>
      <c r="DS303" s="6">
        <f>+IFERROR(VALUE(RIGHT(Tabla21[[#This Row],[B2B]],6)),"")</f>
        <v>3389</v>
      </c>
      <c r="DT303" s="6" t="str">
        <f>+IFERROR(VLOOKUP(DR303,Auxiliar!$A:$C,2,0),"")</f>
        <v>CORONA PORRON</v>
      </c>
      <c r="DU303" s="7" t="str">
        <f>+IFERROR(VLOOKUP(DR303,Auxiliar!$A:$C,3,0),"")</f>
        <v>1b 5% | 20b 0%</v>
      </c>
      <c r="DW303" s="1">
        <v>6288</v>
      </c>
      <c r="DX303" s="12" t="s">
        <v>43</v>
      </c>
      <c r="DY303" s="6">
        <f>+IFERROR(VALUE(RIGHT(Tabla22[[#This Row],[B2B]],6)),"")</f>
        <v>6288</v>
      </c>
      <c r="DZ303" s="6" t="str">
        <f>+IFERROR(VLOOKUP(DX303,Auxiliar!$A:$C,2,0),"")</f>
        <v xml:space="preserve">VALUE LATA </v>
      </c>
      <c r="EA303" s="7" t="str">
        <f>+IFERROR(VLOOKUP(DX303,Auxiliar!$A:$C,3,0),"")</f>
        <v>1b 15% | 100b 18%</v>
      </c>
      <c r="EC303" s="1">
        <v>6277</v>
      </c>
      <c r="ED303" s="12" t="s">
        <v>47</v>
      </c>
      <c r="EE303" s="6">
        <f>+IFERROR(VALUE(RIGHT(Tabla23[[#This Row],[B2B]],6)),"")</f>
        <v>6277</v>
      </c>
      <c r="EF303" s="6" t="str">
        <f>+IFERROR(VLOOKUP(ED303,Auxiliar!$A:$C,2,0),"")</f>
        <v>VALUE LATON</v>
      </c>
      <c r="EG303" s="7" t="str">
        <f>+IFERROR(VLOOKUP(ED303,Auxiliar!$A:$C,3,0),"")</f>
        <v>1b 10% | 5b 15% | 192b 0%</v>
      </c>
      <c r="EI303" s="1"/>
      <c r="EJ303" s="12"/>
      <c r="EK303" s="6" t="str">
        <f>+IFERROR(VALUE(RIGHT(Tabla24[[#This Row],[B2B]],6)),"")</f>
        <v/>
      </c>
      <c r="EL303" s="6" t="str">
        <f>+IFERROR(VLOOKUP(EJ303,Auxiliar!$A:$C,2,0),"")</f>
        <v/>
      </c>
      <c r="EM303" s="7" t="str">
        <f>+IFERROR(VLOOKUP(EJ303,Auxiliar!$A:$C,3,0),"")</f>
        <v/>
      </c>
      <c r="EO303" s="1"/>
      <c r="EP303" s="12"/>
      <c r="EQ303" s="6" t="str">
        <f>+IFERROR(VALUE(RIGHT(Tabla25[[#This Row],[B2B]],6)),"")</f>
        <v/>
      </c>
      <c r="ER303" s="6" t="str">
        <f>+IFERROR(VLOOKUP(EP303,Auxiliar!$A:$C,2,0),"")</f>
        <v/>
      </c>
      <c r="ES303" s="7" t="str">
        <f>+IFERROR(VLOOKUP(EP303,Auxiliar!$A:$C,3,0),"")</f>
        <v/>
      </c>
      <c r="EU303" s="1"/>
      <c r="EV303" s="12"/>
      <c r="EW303" s="6" t="str">
        <f>+IFERROR(VALUE(RIGHT(Tabla26[[#This Row],[B2B]],6)),"")</f>
        <v/>
      </c>
      <c r="EX303" s="6" t="str">
        <f>+IFERROR(VLOOKUP(EV303,Auxiliar!$A:$C,2,0),"")</f>
        <v/>
      </c>
      <c r="EY303" s="7" t="str">
        <f>+IFERROR(VLOOKUP(EV303,Auxiliar!$A:$C,3,0),"")</f>
        <v/>
      </c>
      <c r="EZ303" s="1"/>
      <c r="FA303" s="12"/>
      <c r="FB303" s="6" t="str">
        <f>+IFERROR(VALUE(RIGHT(Tabla27[[#This Row],[B2B]],6)),"")</f>
        <v/>
      </c>
      <c r="FC303" s="6" t="str">
        <f>+IFERROR(VLOOKUP(FA303,Auxiliar!$A:$C,2,0),"")</f>
        <v/>
      </c>
      <c r="FD303" s="7" t="str">
        <f>+IFERROR(VLOOKUP(FA303,Auxiliar!$A:$C,3,0),"")</f>
        <v/>
      </c>
      <c r="FE303" s="1"/>
      <c r="FF303" s="12"/>
      <c r="FG303" s="6" t="str">
        <f>+IFERROR(VALUE(RIGHT(Tabla28[[#This Row],[B2B]],6)),"")</f>
        <v/>
      </c>
      <c r="FH303" s="6" t="str">
        <f>+IFERROR(VLOOKUP(FF303,Auxiliar!$A:$C,2,0),"")</f>
        <v/>
      </c>
      <c r="FI303" s="7" t="str">
        <f>+IFERROR(VLOOKUP(FF303,Auxiliar!$A:$C,3,0),"")</f>
        <v/>
      </c>
      <c r="FJ303" s="1"/>
      <c r="FK303" s="12"/>
      <c r="FL303" s="6" t="str">
        <f>+IFERROR(VALUE(RIGHT(Tabla29[[#This Row],[B2B]],6)),"")</f>
        <v/>
      </c>
      <c r="FM303" s="6" t="str">
        <f>+IFERROR(VLOOKUP(FK303,Auxiliar!$A:$C,2,0),"")</f>
        <v/>
      </c>
      <c r="FN303" s="7" t="str">
        <f>+IFERROR(VLOOKUP(FK303,Auxiliar!$A:$C,3,0),"")</f>
        <v/>
      </c>
      <c r="FO303" s="1"/>
      <c r="FP303" s="12"/>
      <c r="FQ303" s="6" t="str">
        <f>+IFERROR(VALUE(RIGHT(Tabla30[[#This Row],[B2B]],6)),"")</f>
        <v/>
      </c>
      <c r="FR303" s="6" t="str">
        <f>+IFERROR(VLOOKUP(FP303,Auxiliar!$A:$C,2,0),"")</f>
        <v/>
      </c>
      <c r="FS303" s="7"/>
      <c r="FT303" s="1"/>
      <c r="FU303" s="12"/>
      <c r="FV303" s="6" t="str">
        <f>+IFERROR(VALUE(RIGHT(Tabla31[[#This Row],[B2B]],6)),"")</f>
        <v/>
      </c>
      <c r="FW303" s="6" t="str">
        <f>+IFERROR(VLOOKUP(FU303,Auxiliar!$A:$C,2,0),"")</f>
        <v/>
      </c>
      <c r="FX303" s="7" t="str">
        <f>+IFERROR(VLOOKUP(FU303,Auxiliar!$A:$C,3,0),"")</f>
        <v/>
      </c>
      <c r="FY303" s="1"/>
      <c r="FZ303" s="12"/>
      <c r="GA303" s="6" t="str">
        <f>+IFERROR(VALUE(RIGHT(Tabla32[[#This Row],[B2B]],6)),"")</f>
        <v/>
      </c>
      <c r="GB303" s="6" t="str">
        <f>+IFERROR(VLOOKUP(FZ303,Auxiliar!$A:$C,2,0),"")</f>
        <v/>
      </c>
      <c r="GC303" s="7" t="str">
        <f>+IFERROR(VLOOKUP(FZ303,Auxiliar!$A:$C,3,0),"")</f>
        <v/>
      </c>
      <c r="GD303" s="1"/>
      <c r="GE303" s="12"/>
      <c r="GF303" s="6" t="str">
        <f>+IFERROR(VALUE(RIGHT(Tabla33[[#This Row],[B2B]],6)),"")</f>
        <v/>
      </c>
      <c r="GG303" s="6" t="str">
        <f>+IFERROR(VLOOKUP(GE303,Auxiliar!$A:$C,2,0),"")</f>
        <v/>
      </c>
      <c r="GH303" s="7" t="str">
        <f>+IFERROR(VLOOKUP(GE303,Auxiliar!$A:$C,3,0),"")</f>
        <v/>
      </c>
    </row>
    <row r="304" spans="1:190" x14ac:dyDescent="0.25">
      <c r="A304" s="1"/>
      <c r="B304" s="1"/>
      <c r="C304" t="str">
        <f>+IFERROR(VALUE(RIGHT(Tabla1[[#This Row],[B2B]],6)),"")</f>
        <v/>
      </c>
      <c r="D304" t="str">
        <f>+IFERROR(VLOOKUP(B304,Auxiliar!$A:$C,2,0),"")</f>
        <v/>
      </c>
      <c r="E304" s="5" t="str">
        <f>+IFERROR(VLOOKUP(B304,Auxiliar!$A:$C,3,0),"")</f>
        <v/>
      </c>
      <c r="S304" s="1">
        <v>4152</v>
      </c>
      <c r="T304" s="1" t="s">
        <v>9</v>
      </c>
      <c r="U304" s="6">
        <f>+IFERROR(VALUE(RIGHT(Tabla4[[#This Row],[B2B]],6)),"")</f>
        <v>4152</v>
      </c>
      <c r="V304" s="6" t="str">
        <f>+IFERROR(VLOOKUP(T304,Auxiliar!$A:$C,2,0),"")</f>
        <v>CORE</v>
      </c>
      <c r="W304" s="7" t="str">
        <f>+IFERROR(VLOOKUP(T304,Auxiliar!$A:$C,3,0),"")</f>
        <v>0b 1% | 2b 5% | 4b 6%</v>
      </c>
      <c r="Y304" s="1">
        <v>13048</v>
      </c>
      <c r="Z304" s="1" t="s">
        <v>10</v>
      </c>
      <c r="AA304" s="6">
        <f>+IFERROR(VALUE(RIGHT(Tabla5[[#This Row],[B2B]],6)),"")</f>
        <v>13048</v>
      </c>
      <c r="AB304" s="6" t="str">
        <f>+IFERROR(VLOOKUP(Z304,Auxiliar!$A:$C,2,0),"")</f>
        <v>CORE</v>
      </c>
      <c r="AC304" s="7" t="str">
        <f>+IFERROR(VLOOKUP(Z304,Auxiliar!$A:$C,3,0),"")</f>
        <v>0b 1% | 3b 4% | 5b 6%</v>
      </c>
      <c r="AK304" s="1">
        <v>3872</v>
      </c>
      <c r="AL304" s="1" t="s">
        <v>30</v>
      </c>
      <c r="AM304" s="6">
        <f>+IFERROR(VALUE(RIGHT(Tabla7[[#This Row],[B2B]],6)),"")</f>
        <v>3872</v>
      </c>
      <c r="AN304" s="6" t="str">
        <f>+IFERROR(VLOOKUP(AL304,Auxiliar!$A:$C,2,0),"")</f>
        <v>LATONES</v>
      </c>
      <c r="AO304" s="7" t="str">
        <f>+IFERROR(VLOOKUP(AL304,Auxiliar!$A:$C,3,0),"")</f>
        <v>1b 4% | 5b 7% | 97b 0%</v>
      </c>
      <c r="AQ304" s="1">
        <v>11830</v>
      </c>
      <c r="AR304" s="1" t="s">
        <v>31</v>
      </c>
      <c r="AS304" s="6">
        <f>+IFERROR(VALUE(RIGHT(Tabla8[[#This Row],[B2B]],6)),"")</f>
        <v>11830</v>
      </c>
      <c r="AT304" s="6" t="str">
        <f>+IFERROR(VLOOKUP(AR304,Auxiliar!$A:$C,2,0),"")</f>
        <v>LATONES</v>
      </c>
      <c r="AU304" s="7" t="str">
        <f>+IFERROR(VLOOKUP(AR304,Auxiliar!$A:$C,3,0),"")</f>
        <v>2b 3% | 4b 5% | 5b 8% | 193 0%</v>
      </c>
      <c r="AW304" s="1"/>
      <c r="AX304" s="1" t="s">
        <v>32</v>
      </c>
      <c r="AY304" s="6" t="str">
        <f>+IFERROR(VALUE(RIGHT(Tabla9[[#This Row],[B2B]],6)),"")</f>
        <v/>
      </c>
      <c r="AZ304" s="6" t="str">
        <f>+IFERROR(VLOOKUP(AX304,Auxiliar!$A:$C,2,0),"")</f>
        <v>LATONES</v>
      </c>
      <c r="BA304" s="7" t="str">
        <f>+IFERROR(VLOOKUP(AX304,Auxiliar!$A:$C,3,0),"")</f>
        <v>2b 3% | 4b 4% | 6b 5% | 10b 8%  | 385b 0%</v>
      </c>
      <c r="BC304" s="1"/>
      <c r="BD304" s="1" t="s">
        <v>33</v>
      </c>
      <c r="BE304" s="6" t="str">
        <f>+IFERROR(VALUE(RIGHT(Tabla10[[#This Row],[B2B]],6)),"")</f>
        <v/>
      </c>
      <c r="BF304" s="6" t="str">
        <f>+IFERROR(VLOOKUP(BD304,Auxiliar!$A:$C,2,0),"")</f>
        <v>LATONES</v>
      </c>
      <c r="BG304" s="7" t="str">
        <f>+IFERROR(VLOOKUP(BD304,Auxiliar!$A:$C,3,0),"")</f>
        <v>6b 4% | 12b 5% | 15b 8% | 385b 0%</v>
      </c>
      <c r="BI304" s="1"/>
      <c r="BJ304" s="1"/>
      <c r="BK304" s="6" t="str">
        <f>+IFERROR(VALUE(RIGHT(Tabla11[[#This Row],[B2B]],6)),"")</f>
        <v/>
      </c>
      <c r="BL304" s="6" t="str">
        <f>+IFERROR(VLOOKUP(BJ304,Auxiliar!$A:$C,2,0),"")</f>
        <v/>
      </c>
      <c r="BM304" s="7" t="str">
        <f>+IFERROR(VLOOKUP(BJ304,Auxiliar!$A:$C,3,0),"")</f>
        <v/>
      </c>
      <c r="BO304" s="1">
        <v>6280</v>
      </c>
      <c r="BP304" s="1" t="s">
        <v>39</v>
      </c>
      <c r="BQ304" s="6">
        <f>+IFERROR(VALUE(RIGHT(Tabla12[[#This Row],[B2B]],6)),"")</f>
        <v>6280</v>
      </c>
      <c r="BR304" s="6" t="str">
        <f>+IFERROR(VLOOKUP(BP304,Auxiliar!$A:$C,2,0),"")</f>
        <v>VALUE LITRO</v>
      </c>
      <c r="BS304" s="7" t="str">
        <f>+IFERROR(VLOOKUP(BP304,Auxiliar!$A:$C,3,0),"")</f>
        <v>1b 12%</v>
      </c>
      <c r="CA304" s="1">
        <v>3436</v>
      </c>
      <c r="CB304" s="1" t="s">
        <v>35</v>
      </c>
      <c r="CC304" s="6">
        <f>+IFERROR(VALUE(RIGHT(Tabla14[[#This Row],[B2B]],6)),"")</f>
        <v>3436</v>
      </c>
      <c r="CD304" s="6" t="str">
        <f>+IFERROR(VLOOKUP(CB304,Auxiliar!$A:$C,2,0),"")</f>
        <v>Corona 710cc</v>
      </c>
      <c r="CE304" s="7" t="str">
        <f>+IFERROR(VLOOKUP(CB304,Auxiliar!$A:$C,3,0),"")</f>
        <v>1b 10% | 85b 0%</v>
      </c>
      <c r="CG304" s="1"/>
      <c r="CH304" s="1"/>
      <c r="CI304" s="6" t="str">
        <f>+IFERROR(VALUE(RIGHT(Tabla15[[#This Row],[B2B]],6)),"")</f>
        <v/>
      </c>
      <c r="CJ304" s="6" t="str">
        <f>+IFERROR(VLOOKUP(CH304,Auxiliar!$A:$C,2,0),"")</f>
        <v/>
      </c>
      <c r="CK304" s="7" t="str">
        <f>+IFERROR(VLOOKUP(CH304,Auxiliar!$A:$C,3,0),"")</f>
        <v/>
      </c>
      <c r="CM304" s="1">
        <v>3389</v>
      </c>
      <c r="CN304" s="1" t="s">
        <v>20</v>
      </c>
      <c r="CO304" s="6">
        <v>3389</v>
      </c>
      <c r="CP304" s="6" t="s">
        <v>20</v>
      </c>
      <c r="CQ304" s="7" t="s">
        <v>21</v>
      </c>
      <c r="CS304" s="1"/>
      <c r="CT304" s="1"/>
      <c r="CU304" s="6" t="str">
        <f>+IFERROR(VALUE(RIGHT(Tabla17[[#This Row],[B2B]],6)),"")</f>
        <v/>
      </c>
      <c r="CV304" s="6" t="str">
        <f>+IFERROR(VLOOKUP(CT304,Auxiliar!$A:$C,2,0),"")</f>
        <v/>
      </c>
      <c r="CW304" s="7" t="str">
        <f>+IFERROR(VLOOKUP(CT304,Auxiliar!$A:$C,3,0),"")</f>
        <v/>
      </c>
      <c r="CY304" s="1">
        <v>3389</v>
      </c>
      <c r="CZ304" s="1" t="s">
        <v>16</v>
      </c>
      <c r="DA304" s="6">
        <f>+IFERROR(VALUE(RIGHT(Tabla18[[#This Row],[B2B]],6)),"")</f>
        <v>3389</v>
      </c>
      <c r="DB304" s="6" t="str">
        <f>+IFERROR(VLOOKUP(CZ304,Auxiliar!$A:$C,2,0),"")</f>
        <v>PREMIUM</v>
      </c>
      <c r="DC304" s="7" t="str">
        <f>+IFERROR(VLOOKUP(CZ304,Auxiliar!$A:$C,3,0),"")</f>
        <v>0b 0% | 2b 2% | 5b 3,5% | 10b 5%</v>
      </c>
      <c r="DE304" s="1">
        <v>3389</v>
      </c>
      <c r="DF304" s="1" t="s">
        <v>19</v>
      </c>
      <c r="DG304" s="6">
        <f>+IFERROR(VALUE(RIGHT(Tabla19[[#This Row],[B2B]],6)),"")</f>
        <v>3389</v>
      </c>
      <c r="DH304" s="6" t="str">
        <f>+IFERROR(VLOOKUP(DF304,Auxiliar!$A:$C,2,0),"")</f>
        <v>MICHELOB</v>
      </c>
      <c r="DI304" s="7" t="str">
        <f>+IFERROR(VLOOKUP(DF304,Auxiliar!$A:$C,3,0),"")</f>
        <v>1b 7% | 3b 22% | 8b 27%</v>
      </c>
      <c r="DK304" s="1"/>
      <c r="DL304" s="1"/>
      <c r="DM304" s="6" t="str">
        <f>+IFERROR(VALUE(RIGHT(Tabla20[[#This Row],[B2B]],6)),"")</f>
        <v/>
      </c>
      <c r="DN304" s="6" t="str">
        <f>+IFERROR(VLOOKUP(DL304,Auxiliar!$A:$C,2,0),"")</f>
        <v/>
      </c>
      <c r="DO304" s="7" t="str">
        <f>+IFERROR(VLOOKUP(DL304,Auxiliar!$A:$C,3,0),"")</f>
        <v/>
      </c>
      <c r="DQ304" s="1">
        <v>3391</v>
      </c>
      <c r="DR304" s="12" t="s">
        <v>24</v>
      </c>
      <c r="DS304" s="6">
        <f>+IFERROR(VALUE(RIGHT(Tabla21[[#This Row],[B2B]],6)),"")</f>
        <v>3391</v>
      </c>
      <c r="DT304" s="6" t="str">
        <f>+IFERROR(VLOOKUP(DR304,Auxiliar!$A:$C,2,0),"")</f>
        <v>CORONA PORRON</v>
      </c>
      <c r="DU304" s="7" t="str">
        <f>+IFERROR(VLOOKUP(DR304,Auxiliar!$A:$C,3,0),"")</f>
        <v>1b 5% | 20b 0%</v>
      </c>
      <c r="DW304" s="1">
        <v>5358</v>
      </c>
      <c r="DX304" s="12" t="s">
        <v>43</v>
      </c>
      <c r="DY304" s="6">
        <f>+IFERROR(VALUE(RIGHT(Tabla22[[#This Row],[B2B]],6)),"")</f>
        <v>5358</v>
      </c>
      <c r="DZ304" s="6" t="str">
        <f>+IFERROR(VLOOKUP(DX304,Auxiliar!$A:$C,2,0),"")</f>
        <v xml:space="preserve">VALUE LATA </v>
      </c>
      <c r="EA304" s="7" t="str">
        <f>+IFERROR(VLOOKUP(DX304,Auxiliar!$A:$C,3,0),"")</f>
        <v>1b 15% | 100b 18%</v>
      </c>
      <c r="EC304" s="1">
        <v>5349</v>
      </c>
      <c r="ED304" s="12" t="s">
        <v>47</v>
      </c>
      <c r="EE304" s="6">
        <f>+IFERROR(VALUE(RIGHT(Tabla23[[#This Row],[B2B]],6)),"")</f>
        <v>5349</v>
      </c>
      <c r="EF304" s="6" t="str">
        <f>+IFERROR(VLOOKUP(ED304,Auxiliar!$A:$C,2,0),"")</f>
        <v>VALUE LATON</v>
      </c>
      <c r="EG304" s="7" t="str">
        <f>+IFERROR(VLOOKUP(ED304,Auxiliar!$A:$C,3,0),"")</f>
        <v>1b 10% | 5b 15% | 192b 0%</v>
      </c>
      <c r="EI304" s="1"/>
      <c r="EJ304" s="12"/>
      <c r="EK304" s="6" t="str">
        <f>+IFERROR(VALUE(RIGHT(Tabla24[[#This Row],[B2B]],6)),"")</f>
        <v/>
      </c>
      <c r="EL304" s="6" t="str">
        <f>+IFERROR(VLOOKUP(EJ304,Auxiliar!$A:$C,2,0),"")</f>
        <v/>
      </c>
      <c r="EM304" s="7" t="str">
        <f>+IFERROR(VLOOKUP(EJ304,Auxiliar!$A:$C,3,0),"")</f>
        <v/>
      </c>
      <c r="EO304" s="1"/>
      <c r="EP304" s="12"/>
      <c r="EQ304" s="6" t="str">
        <f>+IFERROR(VALUE(RIGHT(Tabla25[[#This Row],[B2B]],6)),"")</f>
        <v/>
      </c>
      <c r="ER304" s="6" t="str">
        <f>+IFERROR(VLOOKUP(EP304,Auxiliar!$A:$C,2,0),"")</f>
        <v/>
      </c>
      <c r="ES304" s="7" t="str">
        <f>+IFERROR(VLOOKUP(EP304,Auxiliar!$A:$C,3,0),"")</f>
        <v/>
      </c>
      <c r="EU304" s="1"/>
      <c r="EV304" s="12"/>
      <c r="EW304" s="6" t="str">
        <f>+IFERROR(VALUE(RIGHT(Tabla26[[#This Row],[B2B]],6)),"")</f>
        <v/>
      </c>
      <c r="EX304" s="6" t="str">
        <f>+IFERROR(VLOOKUP(EV304,Auxiliar!$A:$C,2,0),"")</f>
        <v/>
      </c>
      <c r="EY304" s="7" t="str">
        <f>+IFERROR(VLOOKUP(EV304,Auxiliar!$A:$C,3,0),"")</f>
        <v/>
      </c>
      <c r="EZ304" s="1"/>
      <c r="FA304" s="12"/>
      <c r="FB304" s="6" t="str">
        <f>+IFERROR(VALUE(RIGHT(Tabla27[[#This Row],[B2B]],6)),"")</f>
        <v/>
      </c>
      <c r="FC304" s="6" t="str">
        <f>+IFERROR(VLOOKUP(FA304,Auxiliar!$A:$C,2,0),"")</f>
        <v/>
      </c>
      <c r="FD304" s="7" t="str">
        <f>+IFERROR(VLOOKUP(FA304,Auxiliar!$A:$C,3,0),"")</f>
        <v/>
      </c>
      <c r="FE304" s="1"/>
      <c r="FF304" s="12"/>
      <c r="FG304" s="6" t="str">
        <f>+IFERROR(VALUE(RIGHT(Tabla28[[#This Row],[B2B]],6)),"")</f>
        <v/>
      </c>
      <c r="FH304" s="6" t="str">
        <f>+IFERROR(VLOOKUP(FF304,Auxiliar!$A:$C,2,0),"")</f>
        <v/>
      </c>
      <c r="FI304" s="7" t="str">
        <f>+IFERROR(VLOOKUP(FF304,Auxiliar!$A:$C,3,0),"")</f>
        <v/>
      </c>
      <c r="FJ304" s="1"/>
      <c r="FK304" s="12"/>
      <c r="FL304" s="6" t="str">
        <f>+IFERROR(VALUE(RIGHT(Tabla29[[#This Row],[B2B]],6)),"")</f>
        <v/>
      </c>
      <c r="FM304" s="6" t="str">
        <f>+IFERROR(VLOOKUP(FK304,Auxiliar!$A:$C,2,0),"")</f>
        <v/>
      </c>
      <c r="FN304" s="7" t="str">
        <f>+IFERROR(VLOOKUP(FK304,Auxiliar!$A:$C,3,0),"")</f>
        <v/>
      </c>
      <c r="FO304" s="1"/>
      <c r="FP304" s="12"/>
      <c r="FQ304" s="6" t="str">
        <f>+IFERROR(VALUE(RIGHT(Tabla30[[#This Row],[B2B]],6)),"")</f>
        <v/>
      </c>
      <c r="FR304" s="6" t="str">
        <f>+IFERROR(VLOOKUP(FP304,Auxiliar!$A:$C,2,0),"")</f>
        <v/>
      </c>
      <c r="FS304" s="7"/>
      <c r="FT304" s="1"/>
      <c r="FU304" s="12"/>
      <c r="FV304" s="6" t="str">
        <f>+IFERROR(VALUE(RIGHT(Tabla31[[#This Row],[B2B]],6)),"")</f>
        <v/>
      </c>
      <c r="FW304" s="6" t="str">
        <f>+IFERROR(VLOOKUP(FU304,Auxiliar!$A:$C,2,0),"")</f>
        <v/>
      </c>
      <c r="FX304" s="7" t="str">
        <f>+IFERROR(VLOOKUP(FU304,Auxiliar!$A:$C,3,0),"")</f>
        <v/>
      </c>
      <c r="FY304" s="1"/>
      <c r="FZ304" s="12"/>
      <c r="GA304" s="6" t="str">
        <f>+IFERROR(VALUE(RIGHT(Tabla32[[#This Row],[B2B]],6)),"")</f>
        <v/>
      </c>
      <c r="GB304" s="6" t="str">
        <f>+IFERROR(VLOOKUP(FZ304,Auxiliar!$A:$C,2,0),"")</f>
        <v/>
      </c>
      <c r="GC304" s="7" t="str">
        <f>+IFERROR(VLOOKUP(FZ304,Auxiliar!$A:$C,3,0),"")</f>
        <v/>
      </c>
      <c r="GD304" s="1"/>
      <c r="GE304" s="12"/>
      <c r="GF304" s="6" t="str">
        <f>+IFERROR(VALUE(RIGHT(Tabla33[[#This Row],[B2B]],6)),"")</f>
        <v/>
      </c>
      <c r="GG304" s="6" t="str">
        <f>+IFERROR(VLOOKUP(GE304,Auxiliar!$A:$C,2,0),"")</f>
        <v/>
      </c>
      <c r="GH304" s="7" t="str">
        <f>+IFERROR(VLOOKUP(GE304,Auxiliar!$A:$C,3,0),"")</f>
        <v/>
      </c>
    </row>
    <row r="305" spans="1:190" x14ac:dyDescent="0.25">
      <c r="A305" s="1"/>
      <c r="B305" s="1"/>
      <c r="C305" t="str">
        <f>+IFERROR(VALUE(RIGHT(Tabla1[[#This Row],[B2B]],6)),"")</f>
        <v/>
      </c>
      <c r="D305" t="str">
        <f>+IFERROR(VLOOKUP(B305,Auxiliar!$A:$C,2,0),"")</f>
        <v/>
      </c>
      <c r="E305" s="5" t="str">
        <f>+IFERROR(VLOOKUP(B305,Auxiliar!$A:$C,3,0),"")</f>
        <v/>
      </c>
      <c r="S305" s="1">
        <v>4155</v>
      </c>
      <c r="T305" s="1" t="s">
        <v>9</v>
      </c>
      <c r="U305" s="6">
        <f>+IFERROR(VALUE(RIGHT(Tabla4[[#This Row],[B2B]],6)),"")</f>
        <v>4155</v>
      </c>
      <c r="V305" s="6" t="str">
        <f>+IFERROR(VLOOKUP(T305,Auxiliar!$A:$C,2,0),"")</f>
        <v>CORE</v>
      </c>
      <c r="W305" s="7" t="str">
        <f>+IFERROR(VLOOKUP(T305,Auxiliar!$A:$C,3,0),"")</f>
        <v>0b 1% | 2b 5% | 4b 6%</v>
      </c>
      <c r="Y305" s="1">
        <v>20000</v>
      </c>
      <c r="Z305" s="1" t="s">
        <v>10</v>
      </c>
      <c r="AA305" s="6">
        <f>+IFERROR(VALUE(RIGHT(Tabla5[[#This Row],[B2B]],6)),"")</f>
        <v>20000</v>
      </c>
      <c r="AB305" s="6" t="str">
        <f>+IFERROR(VLOOKUP(Z305,Auxiliar!$A:$C,2,0),"")</f>
        <v>CORE</v>
      </c>
      <c r="AC305" s="7" t="str">
        <f>+IFERROR(VLOOKUP(Z305,Auxiliar!$A:$C,3,0),"")</f>
        <v>0b 1% | 3b 4% | 5b 6%</v>
      </c>
      <c r="AK305" s="1">
        <v>3873</v>
      </c>
      <c r="AL305" s="1" t="s">
        <v>30</v>
      </c>
      <c r="AM305" s="6">
        <f>+IFERROR(VALUE(RIGHT(Tabla7[[#This Row],[B2B]],6)),"")</f>
        <v>3873</v>
      </c>
      <c r="AN305" s="6" t="str">
        <f>+IFERROR(VLOOKUP(AL305,Auxiliar!$A:$C,2,0),"")</f>
        <v>LATONES</v>
      </c>
      <c r="AO305" s="7" t="str">
        <f>+IFERROR(VLOOKUP(AL305,Auxiliar!$A:$C,3,0),"")</f>
        <v>1b 4% | 5b 7% | 97b 0%</v>
      </c>
      <c r="AQ305" s="1">
        <v>11832</v>
      </c>
      <c r="AR305" s="1" t="s">
        <v>31</v>
      </c>
      <c r="AS305" s="6">
        <f>+IFERROR(VALUE(RIGHT(Tabla8[[#This Row],[B2B]],6)),"")</f>
        <v>11832</v>
      </c>
      <c r="AT305" s="6" t="str">
        <f>+IFERROR(VLOOKUP(AR305,Auxiliar!$A:$C,2,0),"")</f>
        <v>LATONES</v>
      </c>
      <c r="AU305" s="7" t="str">
        <f>+IFERROR(VLOOKUP(AR305,Auxiliar!$A:$C,3,0),"")</f>
        <v>2b 3% | 4b 5% | 5b 8% | 193 0%</v>
      </c>
      <c r="AW305" s="1"/>
      <c r="AX305" s="1" t="s">
        <v>32</v>
      </c>
      <c r="AY305" s="6" t="str">
        <f>+IFERROR(VALUE(RIGHT(Tabla9[[#This Row],[B2B]],6)),"")</f>
        <v/>
      </c>
      <c r="AZ305" s="6" t="str">
        <f>+IFERROR(VLOOKUP(AX305,Auxiliar!$A:$C,2,0),"")</f>
        <v>LATONES</v>
      </c>
      <c r="BA305" s="7" t="str">
        <f>+IFERROR(VLOOKUP(AX305,Auxiliar!$A:$C,3,0),"")</f>
        <v>2b 3% | 4b 4% | 6b 5% | 10b 8%  | 385b 0%</v>
      </c>
      <c r="BC305" s="1"/>
      <c r="BD305" s="1" t="s">
        <v>33</v>
      </c>
      <c r="BE305" s="6" t="str">
        <f>+IFERROR(VALUE(RIGHT(Tabla10[[#This Row],[B2B]],6)),"")</f>
        <v/>
      </c>
      <c r="BF305" s="6" t="str">
        <f>+IFERROR(VLOOKUP(BD305,Auxiliar!$A:$C,2,0),"")</f>
        <v>LATONES</v>
      </c>
      <c r="BG305" s="7" t="str">
        <f>+IFERROR(VLOOKUP(BD305,Auxiliar!$A:$C,3,0),"")</f>
        <v>6b 4% | 12b 5% | 15b 8% | 385b 0%</v>
      </c>
      <c r="BI305" s="1"/>
      <c r="BJ305" s="1"/>
      <c r="BK305" s="6" t="str">
        <f>+IFERROR(VALUE(RIGHT(Tabla11[[#This Row],[B2B]],6)),"")</f>
        <v/>
      </c>
      <c r="BL305" s="6" t="str">
        <f>+IFERROR(VLOOKUP(BJ305,Auxiliar!$A:$C,2,0),"")</f>
        <v/>
      </c>
      <c r="BM305" s="7" t="str">
        <f>+IFERROR(VLOOKUP(BJ305,Auxiliar!$A:$C,3,0),"")</f>
        <v/>
      </c>
      <c r="BO305" s="1">
        <v>6288</v>
      </c>
      <c r="BP305" s="1" t="s">
        <v>39</v>
      </c>
      <c r="BQ305" s="6">
        <f>+IFERROR(VALUE(RIGHT(Tabla12[[#This Row],[B2B]],6)),"")</f>
        <v>6288</v>
      </c>
      <c r="BR305" s="6" t="str">
        <f>+IFERROR(VLOOKUP(BP305,Auxiliar!$A:$C,2,0),"")</f>
        <v>VALUE LITRO</v>
      </c>
      <c r="BS305" s="7" t="str">
        <f>+IFERROR(VLOOKUP(BP305,Auxiliar!$A:$C,3,0),"")</f>
        <v>1b 12%</v>
      </c>
      <c r="CA305" s="1">
        <v>3437</v>
      </c>
      <c r="CB305" s="1" t="s">
        <v>35</v>
      </c>
      <c r="CC305" s="6">
        <f>+IFERROR(VALUE(RIGHT(Tabla14[[#This Row],[B2B]],6)),"")</f>
        <v>3437</v>
      </c>
      <c r="CD305" s="6" t="str">
        <f>+IFERROR(VLOOKUP(CB305,Auxiliar!$A:$C,2,0),"")</f>
        <v>Corona 710cc</v>
      </c>
      <c r="CE305" s="7" t="str">
        <f>+IFERROR(VLOOKUP(CB305,Auxiliar!$A:$C,3,0),"")</f>
        <v>1b 10% | 85b 0%</v>
      </c>
      <c r="CG305" s="1"/>
      <c r="CH305" s="1"/>
      <c r="CI305" s="6" t="str">
        <f>+IFERROR(VALUE(RIGHT(Tabla15[[#This Row],[B2B]],6)),"")</f>
        <v/>
      </c>
      <c r="CJ305" s="6" t="str">
        <f>+IFERROR(VLOOKUP(CH305,Auxiliar!$A:$C,2,0),"")</f>
        <v/>
      </c>
      <c r="CK305" s="7" t="str">
        <f>+IFERROR(VLOOKUP(CH305,Auxiliar!$A:$C,3,0),"")</f>
        <v/>
      </c>
      <c r="CM305" s="1">
        <v>3391</v>
      </c>
      <c r="CN305" s="1" t="s">
        <v>20</v>
      </c>
      <c r="CO305" s="6">
        <v>3391</v>
      </c>
      <c r="CP305" s="6" t="s">
        <v>20</v>
      </c>
      <c r="CQ305" s="7" t="s">
        <v>21</v>
      </c>
      <c r="CS305" s="1"/>
      <c r="CT305" s="1"/>
      <c r="CU305" s="6" t="str">
        <f>+IFERROR(VALUE(RIGHT(Tabla17[[#This Row],[B2B]],6)),"")</f>
        <v/>
      </c>
      <c r="CV305" s="6" t="str">
        <f>+IFERROR(VLOOKUP(CT305,Auxiliar!$A:$C,2,0),"")</f>
        <v/>
      </c>
      <c r="CW305" s="7" t="str">
        <f>+IFERROR(VLOOKUP(CT305,Auxiliar!$A:$C,3,0),"")</f>
        <v/>
      </c>
      <c r="CY305" s="1">
        <v>3391</v>
      </c>
      <c r="CZ305" s="1" t="s">
        <v>16</v>
      </c>
      <c r="DA305" s="6">
        <f>+IFERROR(VALUE(RIGHT(Tabla18[[#This Row],[B2B]],6)),"")</f>
        <v>3391</v>
      </c>
      <c r="DB305" s="6" t="str">
        <f>+IFERROR(VLOOKUP(CZ305,Auxiliar!$A:$C,2,0),"")</f>
        <v>PREMIUM</v>
      </c>
      <c r="DC305" s="7" t="str">
        <f>+IFERROR(VLOOKUP(CZ305,Auxiliar!$A:$C,3,0),"")</f>
        <v>0b 0% | 2b 2% | 5b 3,5% | 10b 5%</v>
      </c>
      <c r="DE305" s="1">
        <v>3391</v>
      </c>
      <c r="DF305" s="1" t="s">
        <v>19</v>
      </c>
      <c r="DG305" s="6">
        <f>+IFERROR(VALUE(RIGHT(Tabla19[[#This Row],[B2B]],6)),"")</f>
        <v>3391</v>
      </c>
      <c r="DH305" s="6" t="str">
        <f>+IFERROR(VLOOKUP(DF305,Auxiliar!$A:$C,2,0),"")</f>
        <v>MICHELOB</v>
      </c>
      <c r="DI305" s="7" t="str">
        <f>+IFERROR(VLOOKUP(DF305,Auxiliar!$A:$C,3,0),"")</f>
        <v>1b 7% | 3b 22% | 8b 27%</v>
      </c>
      <c r="DK305" s="1"/>
      <c r="DL305" s="1"/>
      <c r="DM305" s="6" t="str">
        <f>+IFERROR(VALUE(RIGHT(Tabla20[[#This Row],[B2B]],6)),"")</f>
        <v/>
      </c>
      <c r="DN305" s="6" t="str">
        <f>+IFERROR(VLOOKUP(DL305,Auxiliar!$A:$C,2,0),"")</f>
        <v/>
      </c>
      <c r="DO305" s="7" t="str">
        <f>+IFERROR(VLOOKUP(DL305,Auxiliar!$A:$C,3,0),"")</f>
        <v/>
      </c>
      <c r="DQ305" s="1">
        <v>3405</v>
      </c>
      <c r="DR305" s="12" t="s">
        <v>24</v>
      </c>
      <c r="DS305" s="6">
        <f>+IFERROR(VALUE(RIGHT(Tabla21[[#This Row],[B2B]],6)),"")</f>
        <v>3405</v>
      </c>
      <c r="DT305" s="6" t="str">
        <f>+IFERROR(VLOOKUP(DR305,Auxiliar!$A:$C,2,0),"")</f>
        <v>CORONA PORRON</v>
      </c>
      <c r="DU305" s="7" t="str">
        <f>+IFERROR(VLOOKUP(DR305,Auxiliar!$A:$C,3,0),"")</f>
        <v>1b 5% | 20b 0%</v>
      </c>
      <c r="DW305" s="1">
        <v>6292</v>
      </c>
      <c r="DX305" s="12" t="s">
        <v>43</v>
      </c>
      <c r="DY305" s="6">
        <f>+IFERROR(VALUE(RIGHT(Tabla22[[#This Row],[B2B]],6)),"")</f>
        <v>6292</v>
      </c>
      <c r="DZ305" s="6" t="str">
        <f>+IFERROR(VLOOKUP(DX305,Auxiliar!$A:$C,2,0),"")</f>
        <v xml:space="preserve">VALUE LATA </v>
      </c>
      <c r="EA305" s="7" t="str">
        <f>+IFERROR(VLOOKUP(DX305,Auxiliar!$A:$C,3,0),"")</f>
        <v>1b 15% | 100b 18%</v>
      </c>
      <c r="EC305" s="1">
        <v>6280</v>
      </c>
      <c r="ED305" s="12" t="s">
        <v>47</v>
      </c>
      <c r="EE305" s="6">
        <f>+IFERROR(VALUE(RIGHT(Tabla23[[#This Row],[B2B]],6)),"")</f>
        <v>6280</v>
      </c>
      <c r="EF305" s="6" t="str">
        <f>+IFERROR(VLOOKUP(ED305,Auxiliar!$A:$C,2,0),"")</f>
        <v>VALUE LATON</v>
      </c>
      <c r="EG305" s="7" t="str">
        <f>+IFERROR(VLOOKUP(ED305,Auxiliar!$A:$C,3,0),"")</f>
        <v>1b 10% | 5b 15% | 192b 0%</v>
      </c>
      <c r="EI305" s="1"/>
      <c r="EJ305" s="12"/>
      <c r="EK305" s="6" t="str">
        <f>+IFERROR(VALUE(RIGHT(Tabla24[[#This Row],[B2B]],6)),"")</f>
        <v/>
      </c>
      <c r="EL305" s="6" t="str">
        <f>+IFERROR(VLOOKUP(EJ305,Auxiliar!$A:$C,2,0),"")</f>
        <v/>
      </c>
      <c r="EM305" s="7" t="str">
        <f>+IFERROR(VLOOKUP(EJ305,Auxiliar!$A:$C,3,0),"")</f>
        <v/>
      </c>
      <c r="EO305" s="1"/>
      <c r="EP305" s="12"/>
      <c r="EQ305" s="6" t="str">
        <f>+IFERROR(VALUE(RIGHT(Tabla25[[#This Row],[B2B]],6)),"")</f>
        <v/>
      </c>
      <c r="ER305" s="6" t="str">
        <f>+IFERROR(VLOOKUP(EP305,Auxiliar!$A:$C,2,0),"")</f>
        <v/>
      </c>
      <c r="ES305" s="7" t="str">
        <f>+IFERROR(VLOOKUP(EP305,Auxiliar!$A:$C,3,0),"")</f>
        <v/>
      </c>
      <c r="EU305" s="1"/>
      <c r="EV305" s="12"/>
      <c r="EW305" s="6" t="str">
        <f>+IFERROR(VALUE(RIGHT(Tabla26[[#This Row],[B2B]],6)),"")</f>
        <v/>
      </c>
      <c r="EX305" s="6" t="str">
        <f>+IFERROR(VLOOKUP(EV305,Auxiliar!$A:$C,2,0),"")</f>
        <v/>
      </c>
      <c r="EY305" s="7" t="str">
        <f>+IFERROR(VLOOKUP(EV305,Auxiliar!$A:$C,3,0),"")</f>
        <v/>
      </c>
      <c r="EZ305" s="1"/>
      <c r="FA305" s="12"/>
      <c r="FB305" s="6" t="str">
        <f>+IFERROR(VALUE(RIGHT(Tabla27[[#This Row],[B2B]],6)),"")</f>
        <v/>
      </c>
      <c r="FC305" s="6" t="str">
        <f>+IFERROR(VLOOKUP(FA305,Auxiliar!$A:$C,2,0),"")</f>
        <v/>
      </c>
      <c r="FD305" s="7" t="str">
        <f>+IFERROR(VLOOKUP(FA305,Auxiliar!$A:$C,3,0),"")</f>
        <v/>
      </c>
      <c r="FE305" s="1"/>
      <c r="FF305" s="12"/>
      <c r="FG305" s="6" t="str">
        <f>+IFERROR(VALUE(RIGHT(Tabla28[[#This Row],[B2B]],6)),"")</f>
        <v/>
      </c>
      <c r="FH305" s="6" t="str">
        <f>+IFERROR(VLOOKUP(FF305,Auxiliar!$A:$C,2,0),"")</f>
        <v/>
      </c>
      <c r="FI305" s="7" t="str">
        <f>+IFERROR(VLOOKUP(FF305,Auxiliar!$A:$C,3,0),"")</f>
        <v/>
      </c>
      <c r="FJ305" s="1"/>
      <c r="FK305" s="12"/>
      <c r="FL305" s="6" t="str">
        <f>+IFERROR(VALUE(RIGHT(Tabla29[[#This Row],[B2B]],6)),"")</f>
        <v/>
      </c>
      <c r="FM305" s="6" t="str">
        <f>+IFERROR(VLOOKUP(FK305,Auxiliar!$A:$C,2,0),"")</f>
        <v/>
      </c>
      <c r="FN305" s="7" t="str">
        <f>+IFERROR(VLOOKUP(FK305,Auxiliar!$A:$C,3,0),"")</f>
        <v/>
      </c>
      <c r="FO305" s="1"/>
      <c r="FP305" s="12"/>
      <c r="FQ305" s="6" t="str">
        <f>+IFERROR(VALUE(RIGHT(Tabla30[[#This Row],[B2B]],6)),"")</f>
        <v/>
      </c>
      <c r="FR305" s="6" t="str">
        <f>+IFERROR(VLOOKUP(FP305,Auxiliar!$A:$C,2,0),"")</f>
        <v/>
      </c>
      <c r="FS305" s="7"/>
      <c r="FT305" s="1"/>
      <c r="FU305" s="12"/>
      <c r="FV305" s="6" t="str">
        <f>+IFERROR(VALUE(RIGHT(Tabla31[[#This Row],[B2B]],6)),"")</f>
        <v/>
      </c>
      <c r="FW305" s="6" t="str">
        <f>+IFERROR(VLOOKUP(FU305,Auxiliar!$A:$C,2,0),"")</f>
        <v/>
      </c>
      <c r="FX305" s="7" t="str">
        <f>+IFERROR(VLOOKUP(FU305,Auxiliar!$A:$C,3,0),"")</f>
        <v/>
      </c>
      <c r="FY305" s="1"/>
      <c r="FZ305" s="12"/>
      <c r="GA305" s="6" t="str">
        <f>+IFERROR(VALUE(RIGHT(Tabla32[[#This Row],[B2B]],6)),"")</f>
        <v/>
      </c>
      <c r="GB305" s="6" t="str">
        <f>+IFERROR(VLOOKUP(FZ305,Auxiliar!$A:$C,2,0),"")</f>
        <v/>
      </c>
      <c r="GC305" s="7" t="str">
        <f>+IFERROR(VLOOKUP(FZ305,Auxiliar!$A:$C,3,0),"")</f>
        <v/>
      </c>
      <c r="GD305" s="1"/>
      <c r="GE305" s="12"/>
      <c r="GF305" s="6" t="str">
        <f>+IFERROR(VALUE(RIGHT(Tabla33[[#This Row],[B2B]],6)),"")</f>
        <v/>
      </c>
      <c r="GG305" s="6" t="str">
        <f>+IFERROR(VLOOKUP(GE305,Auxiliar!$A:$C,2,0),"")</f>
        <v/>
      </c>
      <c r="GH305" s="7" t="str">
        <f>+IFERROR(VLOOKUP(GE305,Auxiliar!$A:$C,3,0),"")</f>
        <v/>
      </c>
    </row>
    <row r="306" spans="1:190" x14ac:dyDescent="0.25">
      <c r="A306" s="1"/>
      <c r="B306" s="1"/>
      <c r="C306" t="str">
        <f>+IFERROR(VALUE(RIGHT(Tabla1[[#This Row],[B2B]],6)),"")</f>
        <v/>
      </c>
      <c r="D306" t="str">
        <f>+IFERROR(VLOOKUP(B306,Auxiliar!$A:$C,2,0),"")</f>
        <v/>
      </c>
      <c r="E306" s="5" t="str">
        <f>+IFERROR(VLOOKUP(B306,Auxiliar!$A:$C,3,0),"")</f>
        <v/>
      </c>
      <c r="S306" s="1">
        <v>4156</v>
      </c>
      <c r="T306" s="1" t="s">
        <v>9</v>
      </c>
      <c r="U306" s="6">
        <f>+IFERROR(VALUE(RIGHT(Tabla4[[#This Row],[B2B]],6)),"")</f>
        <v>4156</v>
      </c>
      <c r="V306" s="6" t="str">
        <f>+IFERROR(VLOOKUP(T306,Auxiliar!$A:$C,2,0),"")</f>
        <v>CORE</v>
      </c>
      <c r="W306" s="7" t="str">
        <f>+IFERROR(VLOOKUP(T306,Auxiliar!$A:$C,3,0),"")</f>
        <v>0b 1% | 2b 5% | 4b 6%</v>
      </c>
      <c r="Y306" s="1">
        <v>20006</v>
      </c>
      <c r="Z306" s="1" t="s">
        <v>10</v>
      </c>
      <c r="AA306" s="6">
        <f>+IFERROR(VALUE(RIGHT(Tabla5[[#This Row],[B2B]],6)),"")</f>
        <v>20006</v>
      </c>
      <c r="AB306" s="6" t="str">
        <f>+IFERROR(VLOOKUP(Z306,Auxiliar!$A:$C,2,0),"")</f>
        <v>CORE</v>
      </c>
      <c r="AC306" s="7" t="str">
        <f>+IFERROR(VLOOKUP(Z306,Auxiliar!$A:$C,3,0),"")</f>
        <v>0b 1% | 3b 4% | 5b 6%</v>
      </c>
      <c r="AK306" s="1">
        <v>3876</v>
      </c>
      <c r="AL306" s="1" t="s">
        <v>30</v>
      </c>
      <c r="AM306" s="6">
        <f>+IFERROR(VALUE(RIGHT(Tabla7[[#This Row],[B2B]],6)),"")</f>
        <v>3876</v>
      </c>
      <c r="AN306" s="6" t="str">
        <f>+IFERROR(VLOOKUP(AL306,Auxiliar!$A:$C,2,0),"")</f>
        <v>LATONES</v>
      </c>
      <c r="AO306" s="7" t="str">
        <f>+IFERROR(VLOOKUP(AL306,Auxiliar!$A:$C,3,0),"")</f>
        <v>1b 4% | 5b 7% | 97b 0%</v>
      </c>
      <c r="AQ306" s="1">
        <v>11837</v>
      </c>
      <c r="AR306" s="1" t="s">
        <v>31</v>
      </c>
      <c r="AS306" s="6">
        <f>+IFERROR(VALUE(RIGHT(Tabla8[[#This Row],[B2B]],6)),"")</f>
        <v>11837</v>
      </c>
      <c r="AT306" s="6" t="str">
        <f>+IFERROR(VLOOKUP(AR306,Auxiliar!$A:$C,2,0),"")</f>
        <v>LATONES</v>
      </c>
      <c r="AU306" s="7" t="str">
        <f>+IFERROR(VLOOKUP(AR306,Auxiliar!$A:$C,3,0),"")</f>
        <v>2b 3% | 4b 5% | 5b 8% | 193 0%</v>
      </c>
      <c r="AW306" s="1"/>
      <c r="AX306" s="1" t="s">
        <v>32</v>
      </c>
      <c r="AY306" s="6" t="str">
        <f>+IFERROR(VALUE(RIGHT(Tabla9[[#This Row],[B2B]],6)),"")</f>
        <v/>
      </c>
      <c r="AZ306" s="6" t="str">
        <f>+IFERROR(VLOOKUP(AX306,Auxiliar!$A:$C,2,0),"")</f>
        <v>LATONES</v>
      </c>
      <c r="BA306" s="7" t="str">
        <f>+IFERROR(VLOOKUP(AX306,Auxiliar!$A:$C,3,0),"")</f>
        <v>2b 3% | 4b 4% | 6b 5% | 10b 8%  | 385b 0%</v>
      </c>
      <c r="BC306" s="1"/>
      <c r="BD306" s="1" t="s">
        <v>33</v>
      </c>
      <c r="BE306" s="6" t="str">
        <f>+IFERROR(VALUE(RIGHT(Tabla10[[#This Row],[B2B]],6)),"")</f>
        <v/>
      </c>
      <c r="BF306" s="6" t="str">
        <f>+IFERROR(VLOOKUP(BD306,Auxiliar!$A:$C,2,0),"")</f>
        <v>LATONES</v>
      </c>
      <c r="BG306" s="7" t="str">
        <f>+IFERROR(VLOOKUP(BD306,Auxiliar!$A:$C,3,0),"")</f>
        <v>6b 4% | 12b 5% | 15b 8% | 385b 0%</v>
      </c>
      <c r="BI306" s="1"/>
      <c r="BJ306" s="1"/>
      <c r="BK306" s="6" t="str">
        <f>+IFERROR(VALUE(RIGHT(Tabla11[[#This Row],[B2B]],6)),"")</f>
        <v/>
      </c>
      <c r="BL306" s="6" t="str">
        <f>+IFERROR(VLOOKUP(BJ306,Auxiliar!$A:$C,2,0),"")</f>
        <v/>
      </c>
      <c r="BM306" s="7" t="str">
        <f>+IFERROR(VLOOKUP(BJ306,Auxiliar!$A:$C,3,0),"")</f>
        <v/>
      </c>
      <c r="BO306" s="1">
        <v>5358</v>
      </c>
      <c r="BP306" s="1" t="s">
        <v>39</v>
      </c>
      <c r="BQ306" s="6">
        <f>+IFERROR(VALUE(RIGHT(Tabla12[[#This Row],[B2B]],6)),"")</f>
        <v>5358</v>
      </c>
      <c r="BR306" s="6" t="str">
        <f>+IFERROR(VLOOKUP(BP306,Auxiliar!$A:$C,2,0),"")</f>
        <v>VALUE LITRO</v>
      </c>
      <c r="BS306" s="7" t="str">
        <f>+IFERROR(VLOOKUP(BP306,Auxiliar!$A:$C,3,0),"")</f>
        <v>1b 12%</v>
      </c>
      <c r="CA306" s="1">
        <v>3461</v>
      </c>
      <c r="CB306" s="1" t="s">
        <v>35</v>
      </c>
      <c r="CC306" s="6">
        <f>+IFERROR(VALUE(RIGHT(Tabla14[[#This Row],[B2B]],6)),"")</f>
        <v>3461</v>
      </c>
      <c r="CD306" s="6" t="str">
        <f>+IFERROR(VLOOKUP(CB306,Auxiliar!$A:$C,2,0),"")</f>
        <v>Corona 710cc</v>
      </c>
      <c r="CE306" s="7" t="str">
        <f>+IFERROR(VLOOKUP(CB306,Auxiliar!$A:$C,3,0),"")</f>
        <v>1b 10% | 85b 0%</v>
      </c>
      <c r="CG306" s="1"/>
      <c r="CH306" s="1"/>
      <c r="CI306" s="6" t="str">
        <f>+IFERROR(VALUE(RIGHT(Tabla15[[#This Row],[B2B]],6)),"")</f>
        <v/>
      </c>
      <c r="CJ306" s="6" t="str">
        <f>+IFERROR(VLOOKUP(CH306,Auxiliar!$A:$C,2,0),"")</f>
        <v/>
      </c>
      <c r="CK306" s="7" t="str">
        <f>+IFERROR(VLOOKUP(CH306,Auxiliar!$A:$C,3,0),"")</f>
        <v/>
      </c>
      <c r="CM306" s="1">
        <v>3405</v>
      </c>
      <c r="CN306" s="1" t="s">
        <v>20</v>
      </c>
      <c r="CO306" s="6">
        <v>3405</v>
      </c>
      <c r="CP306" s="6" t="s">
        <v>20</v>
      </c>
      <c r="CQ306" s="7" t="s">
        <v>21</v>
      </c>
      <c r="CS306" s="1"/>
      <c r="CT306" s="1"/>
      <c r="CU306" s="6" t="str">
        <f>+IFERROR(VALUE(RIGHT(Tabla17[[#This Row],[B2B]],6)),"")</f>
        <v/>
      </c>
      <c r="CV306" s="6" t="str">
        <f>+IFERROR(VLOOKUP(CT306,Auxiliar!$A:$C,2,0),"")</f>
        <v/>
      </c>
      <c r="CW306" s="7" t="str">
        <f>+IFERROR(VLOOKUP(CT306,Auxiliar!$A:$C,3,0),"")</f>
        <v/>
      </c>
      <c r="CY306" s="1">
        <v>3405</v>
      </c>
      <c r="CZ306" s="1" t="s">
        <v>16</v>
      </c>
      <c r="DA306" s="6">
        <f>+IFERROR(VALUE(RIGHT(Tabla18[[#This Row],[B2B]],6)),"")</f>
        <v>3405</v>
      </c>
      <c r="DB306" s="6" t="str">
        <f>+IFERROR(VLOOKUP(CZ306,Auxiliar!$A:$C,2,0),"")</f>
        <v>PREMIUM</v>
      </c>
      <c r="DC306" s="7" t="str">
        <f>+IFERROR(VLOOKUP(CZ306,Auxiliar!$A:$C,3,0),"")</f>
        <v>0b 0% | 2b 2% | 5b 3,5% | 10b 5%</v>
      </c>
      <c r="DE306" s="1">
        <v>3405</v>
      </c>
      <c r="DF306" s="1" t="s">
        <v>19</v>
      </c>
      <c r="DG306" s="6">
        <f>+IFERROR(VALUE(RIGHT(Tabla19[[#This Row],[B2B]],6)),"")</f>
        <v>3405</v>
      </c>
      <c r="DH306" s="6" t="str">
        <f>+IFERROR(VLOOKUP(DF306,Auxiliar!$A:$C,2,0),"")</f>
        <v>MICHELOB</v>
      </c>
      <c r="DI306" s="7" t="str">
        <f>+IFERROR(VLOOKUP(DF306,Auxiliar!$A:$C,3,0),"")</f>
        <v>1b 7% | 3b 22% | 8b 27%</v>
      </c>
      <c r="DK306" s="1"/>
      <c r="DL306" s="1"/>
      <c r="DM306" s="6" t="str">
        <f>+IFERROR(VALUE(RIGHT(Tabla20[[#This Row],[B2B]],6)),"")</f>
        <v/>
      </c>
      <c r="DN306" s="6" t="str">
        <f>+IFERROR(VLOOKUP(DL306,Auxiliar!$A:$C,2,0),"")</f>
        <v/>
      </c>
      <c r="DO306" s="7" t="str">
        <f>+IFERROR(VLOOKUP(DL306,Auxiliar!$A:$C,3,0),"")</f>
        <v/>
      </c>
      <c r="DQ306" s="1">
        <v>3414</v>
      </c>
      <c r="DR306" s="12" t="s">
        <v>24</v>
      </c>
      <c r="DS306" s="6">
        <f>+IFERROR(VALUE(RIGHT(Tabla21[[#This Row],[B2B]],6)),"")</f>
        <v>3414</v>
      </c>
      <c r="DT306" s="6" t="str">
        <f>+IFERROR(VLOOKUP(DR306,Auxiliar!$A:$C,2,0),"")</f>
        <v>CORONA PORRON</v>
      </c>
      <c r="DU306" s="7" t="str">
        <f>+IFERROR(VLOOKUP(DR306,Auxiliar!$A:$C,3,0),"")</f>
        <v>1b 5% | 20b 0%</v>
      </c>
      <c r="DW306" s="1">
        <v>6294</v>
      </c>
      <c r="DX306" s="12" t="s">
        <v>43</v>
      </c>
      <c r="DY306" s="6">
        <f>+IFERROR(VALUE(RIGHT(Tabla22[[#This Row],[B2B]],6)),"")</f>
        <v>6294</v>
      </c>
      <c r="DZ306" s="6" t="str">
        <f>+IFERROR(VLOOKUP(DX306,Auxiliar!$A:$C,2,0),"")</f>
        <v xml:space="preserve">VALUE LATA </v>
      </c>
      <c r="EA306" s="7" t="str">
        <f>+IFERROR(VLOOKUP(DX306,Auxiliar!$A:$C,3,0),"")</f>
        <v>1b 15% | 100b 18%</v>
      </c>
      <c r="EC306" s="1">
        <v>6288</v>
      </c>
      <c r="ED306" s="12" t="s">
        <v>47</v>
      </c>
      <c r="EE306" s="6">
        <f>+IFERROR(VALUE(RIGHT(Tabla23[[#This Row],[B2B]],6)),"")</f>
        <v>6288</v>
      </c>
      <c r="EF306" s="6" t="str">
        <f>+IFERROR(VLOOKUP(ED306,Auxiliar!$A:$C,2,0),"")</f>
        <v>VALUE LATON</v>
      </c>
      <c r="EG306" s="7" t="str">
        <f>+IFERROR(VLOOKUP(ED306,Auxiliar!$A:$C,3,0),"")</f>
        <v>1b 10% | 5b 15% | 192b 0%</v>
      </c>
      <c r="EI306" s="1"/>
      <c r="EJ306" s="12"/>
      <c r="EK306" s="6" t="str">
        <f>+IFERROR(VALUE(RIGHT(Tabla24[[#This Row],[B2B]],6)),"")</f>
        <v/>
      </c>
      <c r="EL306" s="6" t="str">
        <f>+IFERROR(VLOOKUP(EJ306,Auxiliar!$A:$C,2,0),"")</f>
        <v/>
      </c>
      <c r="EM306" s="7" t="str">
        <f>+IFERROR(VLOOKUP(EJ306,Auxiliar!$A:$C,3,0),"")</f>
        <v/>
      </c>
      <c r="EO306" s="1"/>
      <c r="EP306" s="12"/>
      <c r="EQ306" s="6" t="str">
        <f>+IFERROR(VALUE(RIGHT(Tabla25[[#This Row],[B2B]],6)),"")</f>
        <v/>
      </c>
      <c r="ER306" s="6" t="str">
        <f>+IFERROR(VLOOKUP(EP306,Auxiliar!$A:$C,2,0),"")</f>
        <v/>
      </c>
      <c r="ES306" s="7" t="str">
        <f>+IFERROR(VLOOKUP(EP306,Auxiliar!$A:$C,3,0),"")</f>
        <v/>
      </c>
      <c r="EU306" s="1"/>
      <c r="EV306" s="12"/>
      <c r="EW306" s="6" t="str">
        <f>+IFERROR(VALUE(RIGHT(Tabla26[[#This Row],[B2B]],6)),"")</f>
        <v/>
      </c>
      <c r="EX306" s="6" t="str">
        <f>+IFERROR(VLOOKUP(EV306,Auxiliar!$A:$C,2,0),"")</f>
        <v/>
      </c>
      <c r="EY306" s="7" t="str">
        <f>+IFERROR(VLOOKUP(EV306,Auxiliar!$A:$C,3,0),"")</f>
        <v/>
      </c>
      <c r="EZ306" s="1"/>
      <c r="FA306" s="12"/>
      <c r="FB306" s="6" t="str">
        <f>+IFERROR(VALUE(RIGHT(Tabla27[[#This Row],[B2B]],6)),"")</f>
        <v/>
      </c>
      <c r="FC306" s="6" t="str">
        <f>+IFERROR(VLOOKUP(FA306,Auxiliar!$A:$C,2,0),"")</f>
        <v/>
      </c>
      <c r="FD306" s="7" t="str">
        <f>+IFERROR(VLOOKUP(FA306,Auxiliar!$A:$C,3,0),"")</f>
        <v/>
      </c>
      <c r="FE306" s="1"/>
      <c r="FF306" s="12"/>
      <c r="FG306" s="6" t="str">
        <f>+IFERROR(VALUE(RIGHT(Tabla28[[#This Row],[B2B]],6)),"")</f>
        <v/>
      </c>
      <c r="FH306" s="6" t="str">
        <f>+IFERROR(VLOOKUP(FF306,Auxiliar!$A:$C,2,0),"")</f>
        <v/>
      </c>
      <c r="FI306" s="7" t="str">
        <f>+IFERROR(VLOOKUP(FF306,Auxiliar!$A:$C,3,0),"")</f>
        <v/>
      </c>
      <c r="FJ306" s="1"/>
      <c r="FK306" s="12"/>
      <c r="FL306" s="6" t="str">
        <f>+IFERROR(VALUE(RIGHT(Tabla29[[#This Row],[B2B]],6)),"")</f>
        <v/>
      </c>
      <c r="FM306" s="6" t="str">
        <f>+IFERROR(VLOOKUP(FK306,Auxiliar!$A:$C,2,0),"")</f>
        <v/>
      </c>
      <c r="FN306" s="7" t="str">
        <f>+IFERROR(VLOOKUP(FK306,Auxiliar!$A:$C,3,0),"")</f>
        <v/>
      </c>
      <c r="FO306" s="1"/>
      <c r="FP306" s="12"/>
      <c r="FQ306" s="6" t="str">
        <f>+IFERROR(VALUE(RIGHT(Tabla30[[#This Row],[B2B]],6)),"")</f>
        <v/>
      </c>
      <c r="FR306" s="6" t="str">
        <f>+IFERROR(VLOOKUP(FP306,Auxiliar!$A:$C,2,0),"")</f>
        <v/>
      </c>
      <c r="FS306" s="7"/>
      <c r="FT306" s="1"/>
      <c r="FU306" s="12"/>
      <c r="FV306" s="6" t="str">
        <f>+IFERROR(VALUE(RIGHT(Tabla31[[#This Row],[B2B]],6)),"")</f>
        <v/>
      </c>
      <c r="FW306" s="6" t="str">
        <f>+IFERROR(VLOOKUP(FU306,Auxiliar!$A:$C,2,0),"")</f>
        <v/>
      </c>
      <c r="FX306" s="7" t="str">
        <f>+IFERROR(VLOOKUP(FU306,Auxiliar!$A:$C,3,0),"")</f>
        <v/>
      </c>
      <c r="FY306" s="1"/>
      <c r="FZ306" s="12"/>
      <c r="GA306" s="6" t="str">
        <f>+IFERROR(VALUE(RIGHT(Tabla32[[#This Row],[B2B]],6)),"")</f>
        <v/>
      </c>
      <c r="GB306" s="6" t="str">
        <f>+IFERROR(VLOOKUP(FZ306,Auxiliar!$A:$C,2,0),"")</f>
        <v/>
      </c>
      <c r="GC306" s="7" t="str">
        <f>+IFERROR(VLOOKUP(FZ306,Auxiliar!$A:$C,3,0),"")</f>
        <v/>
      </c>
      <c r="GD306" s="1"/>
      <c r="GE306" s="12"/>
      <c r="GF306" s="6" t="str">
        <f>+IFERROR(VALUE(RIGHT(Tabla33[[#This Row],[B2B]],6)),"")</f>
        <v/>
      </c>
      <c r="GG306" s="6" t="str">
        <f>+IFERROR(VLOOKUP(GE306,Auxiliar!$A:$C,2,0),"")</f>
        <v/>
      </c>
      <c r="GH306" s="7" t="str">
        <f>+IFERROR(VLOOKUP(GE306,Auxiliar!$A:$C,3,0),"")</f>
        <v/>
      </c>
    </row>
    <row r="307" spans="1:190" x14ac:dyDescent="0.25">
      <c r="A307" s="1"/>
      <c r="B307" s="1"/>
      <c r="C307" t="str">
        <f>+IFERROR(VALUE(RIGHT(Tabla1[[#This Row],[B2B]],6)),"")</f>
        <v/>
      </c>
      <c r="D307" t="str">
        <f>+IFERROR(VLOOKUP(B307,Auxiliar!$A:$C,2,0),"")</f>
        <v/>
      </c>
      <c r="E307" s="5" t="str">
        <f>+IFERROR(VLOOKUP(B307,Auxiliar!$A:$C,3,0),"")</f>
        <v/>
      </c>
      <c r="S307" s="1">
        <v>4157</v>
      </c>
      <c r="T307" s="1" t="s">
        <v>9</v>
      </c>
      <c r="U307" s="6">
        <f>+IFERROR(VALUE(RIGHT(Tabla4[[#This Row],[B2B]],6)),"")</f>
        <v>4157</v>
      </c>
      <c r="V307" s="6" t="str">
        <f>+IFERROR(VLOOKUP(T307,Auxiliar!$A:$C,2,0),"")</f>
        <v>CORE</v>
      </c>
      <c r="W307" s="7" t="str">
        <f>+IFERROR(VLOOKUP(T307,Auxiliar!$A:$C,3,0),"")</f>
        <v>0b 1% | 2b 5% | 4b 6%</v>
      </c>
      <c r="Y307" s="1">
        <v>20025</v>
      </c>
      <c r="Z307" s="1" t="s">
        <v>10</v>
      </c>
      <c r="AA307" s="6">
        <f>+IFERROR(VALUE(RIGHT(Tabla5[[#This Row],[B2B]],6)),"")</f>
        <v>20025</v>
      </c>
      <c r="AB307" s="6" t="str">
        <f>+IFERROR(VLOOKUP(Z307,Auxiliar!$A:$C,2,0),"")</f>
        <v>CORE</v>
      </c>
      <c r="AC307" s="7" t="str">
        <f>+IFERROR(VLOOKUP(Z307,Auxiliar!$A:$C,3,0),"")</f>
        <v>0b 1% | 3b 4% | 5b 6%</v>
      </c>
      <c r="AK307" s="1">
        <v>3877</v>
      </c>
      <c r="AL307" s="1" t="s">
        <v>30</v>
      </c>
      <c r="AM307" s="6">
        <f>+IFERROR(VALUE(RIGHT(Tabla7[[#This Row],[B2B]],6)),"")</f>
        <v>3877</v>
      </c>
      <c r="AN307" s="6" t="str">
        <f>+IFERROR(VLOOKUP(AL307,Auxiliar!$A:$C,2,0),"")</f>
        <v>LATONES</v>
      </c>
      <c r="AO307" s="7" t="str">
        <f>+IFERROR(VLOOKUP(AL307,Auxiliar!$A:$C,3,0),"")</f>
        <v>1b 4% | 5b 7% | 97b 0%</v>
      </c>
      <c r="AQ307" s="1">
        <v>11854</v>
      </c>
      <c r="AR307" s="1" t="s">
        <v>31</v>
      </c>
      <c r="AS307" s="6">
        <f>+IFERROR(VALUE(RIGHT(Tabla8[[#This Row],[B2B]],6)),"")</f>
        <v>11854</v>
      </c>
      <c r="AT307" s="6" t="str">
        <f>+IFERROR(VLOOKUP(AR307,Auxiliar!$A:$C,2,0),"")</f>
        <v>LATONES</v>
      </c>
      <c r="AU307" s="7" t="str">
        <f>+IFERROR(VLOOKUP(AR307,Auxiliar!$A:$C,3,0),"")</f>
        <v>2b 3% | 4b 5% | 5b 8% | 193 0%</v>
      </c>
      <c r="AW307" s="1"/>
      <c r="AX307" s="1" t="s">
        <v>32</v>
      </c>
      <c r="AY307" s="6" t="str">
        <f>+IFERROR(VALUE(RIGHT(Tabla9[[#This Row],[B2B]],6)),"")</f>
        <v/>
      </c>
      <c r="AZ307" s="6" t="str">
        <f>+IFERROR(VLOOKUP(AX307,Auxiliar!$A:$C,2,0),"")</f>
        <v>LATONES</v>
      </c>
      <c r="BA307" s="7" t="str">
        <f>+IFERROR(VLOOKUP(AX307,Auxiliar!$A:$C,3,0),"")</f>
        <v>2b 3% | 4b 4% | 6b 5% | 10b 8%  | 385b 0%</v>
      </c>
      <c r="BC307" s="1"/>
      <c r="BD307" s="1" t="s">
        <v>33</v>
      </c>
      <c r="BE307" s="6" t="str">
        <f>+IFERROR(VALUE(RIGHT(Tabla10[[#This Row],[B2B]],6)),"")</f>
        <v/>
      </c>
      <c r="BF307" s="6" t="str">
        <f>+IFERROR(VLOOKUP(BD307,Auxiliar!$A:$C,2,0),"")</f>
        <v>LATONES</v>
      </c>
      <c r="BG307" s="7" t="str">
        <f>+IFERROR(VLOOKUP(BD307,Auxiliar!$A:$C,3,0),"")</f>
        <v>6b 4% | 12b 5% | 15b 8% | 385b 0%</v>
      </c>
      <c r="BI307" s="1"/>
      <c r="BJ307" s="1"/>
      <c r="BK307" s="6" t="str">
        <f>+IFERROR(VALUE(RIGHT(Tabla11[[#This Row],[B2B]],6)),"")</f>
        <v/>
      </c>
      <c r="BL307" s="6" t="str">
        <f>+IFERROR(VLOOKUP(BJ307,Auxiliar!$A:$C,2,0),"")</f>
        <v/>
      </c>
      <c r="BM307" s="7" t="str">
        <f>+IFERROR(VLOOKUP(BJ307,Auxiliar!$A:$C,3,0),"")</f>
        <v/>
      </c>
      <c r="BO307" s="1">
        <v>6292</v>
      </c>
      <c r="BP307" s="1" t="s">
        <v>39</v>
      </c>
      <c r="BQ307" s="6">
        <f>+IFERROR(VALUE(RIGHT(Tabla12[[#This Row],[B2B]],6)),"")</f>
        <v>6292</v>
      </c>
      <c r="BR307" s="6" t="str">
        <f>+IFERROR(VLOOKUP(BP307,Auxiliar!$A:$C,2,0),"")</f>
        <v>VALUE LITRO</v>
      </c>
      <c r="BS307" s="7" t="str">
        <f>+IFERROR(VLOOKUP(BP307,Auxiliar!$A:$C,3,0),"")</f>
        <v>1b 12%</v>
      </c>
      <c r="CA307" s="1">
        <v>3463</v>
      </c>
      <c r="CB307" s="1" t="s">
        <v>35</v>
      </c>
      <c r="CC307" s="6">
        <f>+IFERROR(VALUE(RIGHT(Tabla14[[#This Row],[B2B]],6)),"")</f>
        <v>3463</v>
      </c>
      <c r="CD307" s="6" t="str">
        <f>+IFERROR(VLOOKUP(CB307,Auxiliar!$A:$C,2,0),"")</f>
        <v>Corona 710cc</v>
      </c>
      <c r="CE307" s="7" t="str">
        <f>+IFERROR(VLOOKUP(CB307,Auxiliar!$A:$C,3,0),"")</f>
        <v>1b 10% | 85b 0%</v>
      </c>
      <c r="CG307" s="1"/>
      <c r="CH307" s="1"/>
      <c r="CI307" s="6" t="str">
        <f>+IFERROR(VALUE(RIGHT(Tabla15[[#This Row],[B2B]],6)),"")</f>
        <v/>
      </c>
      <c r="CJ307" s="6" t="str">
        <f>+IFERROR(VLOOKUP(CH307,Auxiliar!$A:$C,2,0),"")</f>
        <v/>
      </c>
      <c r="CK307" s="7" t="str">
        <f>+IFERROR(VLOOKUP(CH307,Auxiliar!$A:$C,3,0),"")</f>
        <v/>
      </c>
      <c r="CM307" s="1">
        <v>3414</v>
      </c>
      <c r="CN307" s="1" t="s">
        <v>20</v>
      </c>
      <c r="CO307" s="6">
        <v>3414</v>
      </c>
      <c r="CP307" s="6" t="s">
        <v>20</v>
      </c>
      <c r="CQ307" s="7" t="s">
        <v>21</v>
      </c>
      <c r="CS307" s="1"/>
      <c r="CT307" s="1"/>
      <c r="CU307" s="6" t="str">
        <f>+IFERROR(VALUE(RIGHT(Tabla17[[#This Row],[B2B]],6)),"")</f>
        <v/>
      </c>
      <c r="CV307" s="6" t="str">
        <f>+IFERROR(VLOOKUP(CT307,Auxiliar!$A:$C,2,0),"")</f>
        <v/>
      </c>
      <c r="CW307" s="7" t="str">
        <f>+IFERROR(VLOOKUP(CT307,Auxiliar!$A:$C,3,0),"")</f>
        <v/>
      </c>
      <c r="CY307" s="1">
        <v>3414</v>
      </c>
      <c r="CZ307" s="1" t="s">
        <v>16</v>
      </c>
      <c r="DA307" s="6">
        <f>+IFERROR(VALUE(RIGHT(Tabla18[[#This Row],[B2B]],6)),"")</f>
        <v>3414</v>
      </c>
      <c r="DB307" s="6" t="str">
        <f>+IFERROR(VLOOKUP(CZ307,Auxiliar!$A:$C,2,0),"")</f>
        <v>PREMIUM</v>
      </c>
      <c r="DC307" s="7" t="str">
        <f>+IFERROR(VLOOKUP(CZ307,Auxiliar!$A:$C,3,0),"")</f>
        <v>0b 0% | 2b 2% | 5b 3,5% | 10b 5%</v>
      </c>
      <c r="DE307" s="1">
        <v>3414</v>
      </c>
      <c r="DF307" s="1" t="s">
        <v>19</v>
      </c>
      <c r="DG307" s="6">
        <f>+IFERROR(VALUE(RIGHT(Tabla19[[#This Row],[B2B]],6)),"")</f>
        <v>3414</v>
      </c>
      <c r="DH307" s="6" t="str">
        <f>+IFERROR(VLOOKUP(DF307,Auxiliar!$A:$C,2,0),"")</f>
        <v>MICHELOB</v>
      </c>
      <c r="DI307" s="7" t="str">
        <f>+IFERROR(VLOOKUP(DF307,Auxiliar!$A:$C,3,0),"")</f>
        <v>1b 7% | 3b 22% | 8b 27%</v>
      </c>
      <c r="DK307" s="1"/>
      <c r="DL307" s="1"/>
      <c r="DM307" s="6" t="str">
        <f>+IFERROR(VALUE(RIGHT(Tabla20[[#This Row],[B2B]],6)),"")</f>
        <v/>
      </c>
      <c r="DN307" s="6" t="str">
        <f>+IFERROR(VLOOKUP(DL307,Auxiliar!$A:$C,2,0),"")</f>
        <v/>
      </c>
      <c r="DO307" s="7" t="str">
        <f>+IFERROR(VLOOKUP(DL307,Auxiliar!$A:$C,3,0),"")</f>
        <v/>
      </c>
      <c r="DQ307" s="1">
        <v>3428</v>
      </c>
      <c r="DR307" s="12" t="s">
        <v>24</v>
      </c>
      <c r="DS307" s="6">
        <f>+IFERROR(VALUE(RIGHT(Tabla21[[#This Row],[B2B]],6)),"")</f>
        <v>3428</v>
      </c>
      <c r="DT307" s="6" t="str">
        <f>+IFERROR(VLOOKUP(DR307,Auxiliar!$A:$C,2,0),"")</f>
        <v>CORONA PORRON</v>
      </c>
      <c r="DU307" s="7" t="str">
        <f>+IFERROR(VLOOKUP(DR307,Auxiliar!$A:$C,3,0),"")</f>
        <v>1b 5% | 20b 0%</v>
      </c>
      <c r="DW307" s="1">
        <v>6295</v>
      </c>
      <c r="DX307" s="12" t="s">
        <v>43</v>
      </c>
      <c r="DY307" s="6">
        <f>+IFERROR(VALUE(RIGHT(Tabla22[[#This Row],[B2B]],6)),"")</f>
        <v>6295</v>
      </c>
      <c r="DZ307" s="6" t="str">
        <f>+IFERROR(VLOOKUP(DX307,Auxiliar!$A:$C,2,0),"")</f>
        <v xml:space="preserve">VALUE LATA </v>
      </c>
      <c r="EA307" s="7" t="str">
        <f>+IFERROR(VLOOKUP(DX307,Auxiliar!$A:$C,3,0),"")</f>
        <v>1b 15% | 100b 18%</v>
      </c>
      <c r="EC307" s="1">
        <v>5358</v>
      </c>
      <c r="ED307" s="12" t="s">
        <v>47</v>
      </c>
      <c r="EE307" s="6">
        <f>+IFERROR(VALUE(RIGHT(Tabla23[[#This Row],[B2B]],6)),"")</f>
        <v>5358</v>
      </c>
      <c r="EF307" s="6" t="str">
        <f>+IFERROR(VLOOKUP(ED307,Auxiliar!$A:$C,2,0),"")</f>
        <v>VALUE LATON</v>
      </c>
      <c r="EG307" s="7" t="str">
        <f>+IFERROR(VLOOKUP(ED307,Auxiliar!$A:$C,3,0),"")</f>
        <v>1b 10% | 5b 15% | 192b 0%</v>
      </c>
      <c r="EI307" s="1"/>
      <c r="EJ307" s="12"/>
      <c r="EK307" s="6" t="str">
        <f>+IFERROR(VALUE(RIGHT(Tabla24[[#This Row],[B2B]],6)),"")</f>
        <v/>
      </c>
      <c r="EL307" s="6" t="str">
        <f>+IFERROR(VLOOKUP(EJ307,Auxiliar!$A:$C,2,0),"")</f>
        <v/>
      </c>
      <c r="EM307" s="7" t="str">
        <f>+IFERROR(VLOOKUP(EJ307,Auxiliar!$A:$C,3,0),"")</f>
        <v/>
      </c>
      <c r="EO307" s="1"/>
      <c r="EP307" s="12"/>
      <c r="EQ307" s="6" t="str">
        <f>+IFERROR(VALUE(RIGHT(Tabla25[[#This Row],[B2B]],6)),"")</f>
        <v/>
      </c>
      <c r="ER307" s="6" t="str">
        <f>+IFERROR(VLOOKUP(EP307,Auxiliar!$A:$C,2,0),"")</f>
        <v/>
      </c>
      <c r="ES307" s="7" t="str">
        <f>+IFERROR(VLOOKUP(EP307,Auxiliar!$A:$C,3,0),"")</f>
        <v/>
      </c>
      <c r="EU307" s="1"/>
      <c r="EV307" s="12"/>
      <c r="EW307" s="6" t="str">
        <f>+IFERROR(VALUE(RIGHT(Tabla26[[#This Row],[B2B]],6)),"")</f>
        <v/>
      </c>
      <c r="EX307" s="6" t="str">
        <f>+IFERROR(VLOOKUP(EV307,Auxiliar!$A:$C,2,0),"")</f>
        <v/>
      </c>
      <c r="EY307" s="7" t="str">
        <f>+IFERROR(VLOOKUP(EV307,Auxiliar!$A:$C,3,0),"")</f>
        <v/>
      </c>
      <c r="EZ307" s="1"/>
      <c r="FA307" s="12"/>
      <c r="FB307" s="6" t="str">
        <f>+IFERROR(VALUE(RIGHT(Tabla27[[#This Row],[B2B]],6)),"")</f>
        <v/>
      </c>
      <c r="FC307" s="6" t="str">
        <f>+IFERROR(VLOOKUP(FA307,Auxiliar!$A:$C,2,0),"")</f>
        <v/>
      </c>
      <c r="FD307" s="7" t="str">
        <f>+IFERROR(VLOOKUP(FA307,Auxiliar!$A:$C,3,0),"")</f>
        <v/>
      </c>
      <c r="FE307" s="1"/>
      <c r="FF307" s="12"/>
      <c r="FG307" s="6" t="str">
        <f>+IFERROR(VALUE(RIGHT(Tabla28[[#This Row],[B2B]],6)),"")</f>
        <v/>
      </c>
      <c r="FH307" s="6" t="str">
        <f>+IFERROR(VLOOKUP(FF307,Auxiliar!$A:$C,2,0),"")</f>
        <v/>
      </c>
      <c r="FI307" s="7" t="str">
        <f>+IFERROR(VLOOKUP(FF307,Auxiliar!$A:$C,3,0),"")</f>
        <v/>
      </c>
      <c r="FJ307" s="1"/>
      <c r="FK307" s="12"/>
      <c r="FL307" s="6" t="str">
        <f>+IFERROR(VALUE(RIGHT(Tabla29[[#This Row],[B2B]],6)),"")</f>
        <v/>
      </c>
      <c r="FM307" s="6" t="str">
        <f>+IFERROR(VLOOKUP(FK307,Auxiliar!$A:$C,2,0),"")</f>
        <v/>
      </c>
      <c r="FN307" s="7" t="str">
        <f>+IFERROR(VLOOKUP(FK307,Auxiliar!$A:$C,3,0),"")</f>
        <v/>
      </c>
      <c r="FO307" s="1"/>
      <c r="FP307" s="12"/>
      <c r="FQ307" s="6" t="str">
        <f>+IFERROR(VALUE(RIGHT(Tabla30[[#This Row],[B2B]],6)),"")</f>
        <v/>
      </c>
      <c r="FR307" s="6" t="str">
        <f>+IFERROR(VLOOKUP(FP307,Auxiliar!$A:$C,2,0),"")</f>
        <v/>
      </c>
      <c r="FS307" s="7"/>
      <c r="FT307" s="1"/>
      <c r="FU307" s="12"/>
      <c r="FV307" s="6" t="str">
        <f>+IFERROR(VALUE(RIGHT(Tabla31[[#This Row],[B2B]],6)),"")</f>
        <v/>
      </c>
      <c r="FW307" s="6" t="str">
        <f>+IFERROR(VLOOKUP(FU307,Auxiliar!$A:$C,2,0),"")</f>
        <v/>
      </c>
      <c r="FX307" s="7" t="str">
        <f>+IFERROR(VLOOKUP(FU307,Auxiliar!$A:$C,3,0),"")</f>
        <v/>
      </c>
      <c r="FY307" s="1"/>
      <c r="FZ307" s="12"/>
      <c r="GA307" s="6" t="str">
        <f>+IFERROR(VALUE(RIGHT(Tabla32[[#This Row],[B2B]],6)),"")</f>
        <v/>
      </c>
      <c r="GB307" s="6" t="str">
        <f>+IFERROR(VLOOKUP(FZ307,Auxiliar!$A:$C,2,0),"")</f>
        <v/>
      </c>
      <c r="GC307" s="7" t="str">
        <f>+IFERROR(VLOOKUP(FZ307,Auxiliar!$A:$C,3,0),"")</f>
        <v/>
      </c>
      <c r="GD307" s="1"/>
      <c r="GE307" s="12"/>
      <c r="GF307" s="6" t="str">
        <f>+IFERROR(VALUE(RIGHT(Tabla33[[#This Row],[B2B]],6)),"")</f>
        <v/>
      </c>
      <c r="GG307" s="6" t="str">
        <f>+IFERROR(VLOOKUP(GE307,Auxiliar!$A:$C,2,0),"")</f>
        <v/>
      </c>
      <c r="GH307" s="7" t="str">
        <f>+IFERROR(VLOOKUP(GE307,Auxiliar!$A:$C,3,0),"")</f>
        <v/>
      </c>
    </row>
    <row r="308" spans="1:190" x14ac:dyDescent="0.25">
      <c r="A308" s="1"/>
      <c r="B308" s="1"/>
      <c r="C308" t="str">
        <f>+IFERROR(VALUE(RIGHT(Tabla1[[#This Row],[B2B]],6)),"")</f>
        <v/>
      </c>
      <c r="D308" t="str">
        <f>+IFERROR(VLOOKUP(B308,Auxiliar!$A:$C,2,0),"")</f>
        <v/>
      </c>
      <c r="E308" s="5" t="str">
        <f>+IFERROR(VLOOKUP(B308,Auxiliar!$A:$C,3,0),"")</f>
        <v/>
      </c>
      <c r="S308" s="1">
        <v>4161</v>
      </c>
      <c r="T308" s="1" t="s">
        <v>9</v>
      </c>
      <c r="U308" s="6">
        <f>+IFERROR(VALUE(RIGHT(Tabla4[[#This Row],[B2B]],6)),"")</f>
        <v>4161</v>
      </c>
      <c r="V308" s="6" t="str">
        <f>+IFERROR(VLOOKUP(T308,Auxiliar!$A:$C,2,0),"")</f>
        <v>CORE</v>
      </c>
      <c r="W308" s="7" t="str">
        <f>+IFERROR(VLOOKUP(T308,Auxiliar!$A:$C,3,0),"")</f>
        <v>0b 1% | 2b 5% | 4b 6%</v>
      </c>
      <c r="Y308" s="1">
        <v>20030</v>
      </c>
      <c r="Z308" s="1" t="s">
        <v>10</v>
      </c>
      <c r="AA308" s="6">
        <f>+IFERROR(VALUE(RIGHT(Tabla5[[#This Row],[B2B]],6)),"")</f>
        <v>20030</v>
      </c>
      <c r="AB308" s="6" t="str">
        <f>+IFERROR(VLOOKUP(Z308,Auxiliar!$A:$C,2,0),"")</f>
        <v>CORE</v>
      </c>
      <c r="AC308" s="7" t="str">
        <f>+IFERROR(VLOOKUP(Z308,Auxiliar!$A:$C,3,0),"")</f>
        <v>0b 1% | 3b 4% | 5b 6%</v>
      </c>
      <c r="AK308" s="1">
        <v>3901</v>
      </c>
      <c r="AL308" s="1" t="s">
        <v>30</v>
      </c>
      <c r="AM308" s="6">
        <f>+IFERROR(VALUE(RIGHT(Tabla7[[#This Row],[B2B]],6)),"")</f>
        <v>3901</v>
      </c>
      <c r="AN308" s="6" t="str">
        <f>+IFERROR(VLOOKUP(AL308,Auxiliar!$A:$C,2,0),"")</f>
        <v>LATONES</v>
      </c>
      <c r="AO308" s="7" t="str">
        <f>+IFERROR(VLOOKUP(AL308,Auxiliar!$A:$C,3,0),"")</f>
        <v>1b 4% | 5b 7% | 97b 0%</v>
      </c>
      <c r="AQ308" s="1">
        <v>11858</v>
      </c>
      <c r="AR308" s="1" t="s">
        <v>31</v>
      </c>
      <c r="AS308" s="6">
        <f>+IFERROR(VALUE(RIGHT(Tabla8[[#This Row],[B2B]],6)),"")</f>
        <v>11858</v>
      </c>
      <c r="AT308" s="6" t="str">
        <f>+IFERROR(VLOOKUP(AR308,Auxiliar!$A:$C,2,0),"")</f>
        <v>LATONES</v>
      </c>
      <c r="AU308" s="7" t="str">
        <f>+IFERROR(VLOOKUP(AR308,Auxiliar!$A:$C,3,0),"")</f>
        <v>2b 3% | 4b 5% | 5b 8% | 193 0%</v>
      </c>
      <c r="AW308" s="1"/>
      <c r="AX308" s="1" t="s">
        <v>32</v>
      </c>
      <c r="AY308" s="6" t="str">
        <f>+IFERROR(VALUE(RIGHT(Tabla9[[#This Row],[B2B]],6)),"")</f>
        <v/>
      </c>
      <c r="AZ308" s="6" t="str">
        <f>+IFERROR(VLOOKUP(AX308,Auxiliar!$A:$C,2,0),"")</f>
        <v>LATONES</v>
      </c>
      <c r="BA308" s="7" t="str">
        <f>+IFERROR(VLOOKUP(AX308,Auxiliar!$A:$C,3,0),"")</f>
        <v>2b 3% | 4b 4% | 6b 5% | 10b 8%  | 385b 0%</v>
      </c>
      <c r="BC308" s="1"/>
      <c r="BD308" s="1" t="s">
        <v>33</v>
      </c>
      <c r="BE308" s="6" t="str">
        <f>+IFERROR(VALUE(RIGHT(Tabla10[[#This Row],[B2B]],6)),"")</f>
        <v/>
      </c>
      <c r="BF308" s="6" t="str">
        <f>+IFERROR(VLOOKUP(BD308,Auxiliar!$A:$C,2,0),"")</f>
        <v>LATONES</v>
      </c>
      <c r="BG308" s="7" t="str">
        <f>+IFERROR(VLOOKUP(BD308,Auxiliar!$A:$C,3,0),"")</f>
        <v>6b 4% | 12b 5% | 15b 8% | 385b 0%</v>
      </c>
      <c r="BI308" s="1"/>
      <c r="BJ308" s="1"/>
      <c r="BK308" s="6" t="str">
        <f>+IFERROR(VALUE(RIGHT(Tabla11[[#This Row],[B2B]],6)),"")</f>
        <v/>
      </c>
      <c r="BL308" s="6" t="str">
        <f>+IFERROR(VLOOKUP(BJ308,Auxiliar!$A:$C,2,0),"")</f>
        <v/>
      </c>
      <c r="BM308" s="7" t="str">
        <f>+IFERROR(VLOOKUP(BJ308,Auxiliar!$A:$C,3,0),"")</f>
        <v/>
      </c>
      <c r="BO308" s="1">
        <v>6294</v>
      </c>
      <c r="BP308" s="1" t="s">
        <v>39</v>
      </c>
      <c r="BQ308" s="6">
        <f>+IFERROR(VALUE(RIGHT(Tabla12[[#This Row],[B2B]],6)),"")</f>
        <v>6294</v>
      </c>
      <c r="BR308" s="6" t="str">
        <f>+IFERROR(VLOOKUP(BP308,Auxiliar!$A:$C,2,0),"")</f>
        <v>VALUE LITRO</v>
      </c>
      <c r="BS308" s="7" t="str">
        <f>+IFERROR(VLOOKUP(BP308,Auxiliar!$A:$C,3,0),"")</f>
        <v>1b 12%</v>
      </c>
      <c r="CA308" s="1">
        <v>3468</v>
      </c>
      <c r="CB308" s="1" t="s">
        <v>35</v>
      </c>
      <c r="CC308" s="6">
        <f>+IFERROR(VALUE(RIGHT(Tabla14[[#This Row],[B2B]],6)),"")</f>
        <v>3468</v>
      </c>
      <c r="CD308" s="6" t="str">
        <f>+IFERROR(VLOOKUP(CB308,Auxiliar!$A:$C,2,0),"")</f>
        <v>Corona 710cc</v>
      </c>
      <c r="CE308" s="7" t="str">
        <f>+IFERROR(VLOOKUP(CB308,Auxiliar!$A:$C,3,0),"")</f>
        <v>1b 10% | 85b 0%</v>
      </c>
      <c r="CG308" s="1"/>
      <c r="CH308" s="1"/>
      <c r="CI308" s="6" t="str">
        <f>+IFERROR(VALUE(RIGHT(Tabla15[[#This Row],[B2B]],6)),"")</f>
        <v/>
      </c>
      <c r="CJ308" s="6" t="str">
        <f>+IFERROR(VLOOKUP(CH308,Auxiliar!$A:$C,2,0),"")</f>
        <v/>
      </c>
      <c r="CK308" s="7" t="str">
        <f>+IFERROR(VLOOKUP(CH308,Auxiliar!$A:$C,3,0),"")</f>
        <v/>
      </c>
      <c r="CM308" s="1">
        <v>3428</v>
      </c>
      <c r="CN308" s="1" t="s">
        <v>20</v>
      </c>
      <c r="CO308" s="6">
        <v>3428</v>
      </c>
      <c r="CP308" s="6" t="s">
        <v>20</v>
      </c>
      <c r="CQ308" s="7" t="s">
        <v>21</v>
      </c>
      <c r="CS308" s="1"/>
      <c r="CT308" s="1"/>
      <c r="CU308" s="6" t="str">
        <f>+IFERROR(VALUE(RIGHT(Tabla17[[#This Row],[B2B]],6)),"")</f>
        <v/>
      </c>
      <c r="CV308" s="6" t="str">
        <f>+IFERROR(VLOOKUP(CT308,Auxiliar!$A:$C,2,0),"")</f>
        <v/>
      </c>
      <c r="CW308" s="7" t="str">
        <f>+IFERROR(VLOOKUP(CT308,Auxiliar!$A:$C,3,0),"")</f>
        <v/>
      </c>
      <c r="CY308" s="1">
        <v>3428</v>
      </c>
      <c r="CZ308" s="1" t="s">
        <v>16</v>
      </c>
      <c r="DA308" s="6">
        <f>+IFERROR(VALUE(RIGHT(Tabla18[[#This Row],[B2B]],6)),"")</f>
        <v>3428</v>
      </c>
      <c r="DB308" s="6" t="str">
        <f>+IFERROR(VLOOKUP(CZ308,Auxiliar!$A:$C,2,0),"")</f>
        <v>PREMIUM</v>
      </c>
      <c r="DC308" s="7" t="str">
        <f>+IFERROR(VLOOKUP(CZ308,Auxiliar!$A:$C,3,0),"")</f>
        <v>0b 0% | 2b 2% | 5b 3,5% | 10b 5%</v>
      </c>
      <c r="DE308" s="1">
        <v>3428</v>
      </c>
      <c r="DF308" s="1" t="s">
        <v>19</v>
      </c>
      <c r="DG308" s="6">
        <f>+IFERROR(VALUE(RIGHT(Tabla19[[#This Row],[B2B]],6)),"")</f>
        <v>3428</v>
      </c>
      <c r="DH308" s="6" t="str">
        <f>+IFERROR(VLOOKUP(DF308,Auxiliar!$A:$C,2,0),"")</f>
        <v>MICHELOB</v>
      </c>
      <c r="DI308" s="7" t="str">
        <f>+IFERROR(VLOOKUP(DF308,Auxiliar!$A:$C,3,0),"")</f>
        <v>1b 7% | 3b 22% | 8b 27%</v>
      </c>
      <c r="DK308" s="1"/>
      <c r="DL308" s="1"/>
      <c r="DM308" s="6" t="str">
        <f>+IFERROR(VALUE(RIGHT(Tabla20[[#This Row],[B2B]],6)),"")</f>
        <v/>
      </c>
      <c r="DN308" s="6" t="str">
        <f>+IFERROR(VLOOKUP(DL308,Auxiliar!$A:$C,2,0),"")</f>
        <v/>
      </c>
      <c r="DO308" s="7" t="str">
        <f>+IFERROR(VLOOKUP(DL308,Auxiliar!$A:$C,3,0),"")</f>
        <v/>
      </c>
      <c r="DQ308" s="1">
        <v>3431</v>
      </c>
      <c r="DR308" s="12" t="s">
        <v>24</v>
      </c>
      <c r="DS308" s="6">
        <f>+IFERROR(VALUE(RIGHT(Tabla21[[#This Row],[B2B]],6)),"")</f>
        <v>3431</v>
      </c>
      <c r="DT308" s="6" t="str">
        <f>+IFERROR(VLOOKUP(DR308,Auxiliar!$A:$C,2,0),"")</f>
        <v>CORONA PORRON</v>
      </c>
      <c r="DU308" s="7" t="str">
        <f>+IFERROR(VLOOKUP(DR308,Auxiliar!$A:$C,3,0),"")</f>
        <v>1b 5% | 20b 0%</v>
      </c>
      <c r="DW308" s="1">
        <v>6297</v>
      </c>
      <c r="DX308" s="12" t="s">
        <v>43</v>
      </c>
      <c r="DY308" s="6">
        <f>+IFERROR(VALUE(RIGHT(Tabla22[[#This Row],[B2B]],6)),"")</f>
        <v>6297</v>
      </c>
      <c r="DZ308" s="6" t="str">
        <f>+IFERROR(VLOOKUP(DX308,Auxiliar!$A:$C,2,0),"")</f>
        <v xml:space="preserve">VALUE LATA </v>
      </c>
      <c r="EA308" s="7" t="str">
        <f>+IFERROR(VLOOKUP(DX308,Auxiliar!$A:$C,3,0),"")</f>
        <v>1b 15% | 100b 18%</v>
      </c>
      <c r="EC308" s="1">
        <v>6292</v>
      </c>
      <c r="ED308" s="12" t="s">
        <v>47</v>
      </c>
      <c r="EE308" s="6">
        <f>+IFERROR(VALUE(RIGHT(Tabla23[[#This Row],[B2B]],6)),"")</f>
        <v>6292</v>
      </c>
      <c r="EF308" s="6" t="str">
        <f>+IFERROR(VLOOKUP(ED308,Auxiliar!$A:$C,2,0),"")</f>
        <v>VALUE LATON</v>
      </c>
      <c r="EG308" s="7" t="str">
        <f>+IFERROR(VLOOKUP(ED308,Auxiliar!$A:$C,3,0),"")</f>
        <v>1b 10% | 5b 15% | 192b 0%</v>
      </c>
      <c r="EI308" s="1"/>
      <c r="EJ308" s="12"/>
      <c r="EK308" s="6" t="str">
        <f>+IFERROR(VALUE(RIGHT(Tabla24[[#This Row],[B2B]],6)),"")</f>
        <v/>
      </c>
      <c r="EL308" s="6" t="str">
        <f>+IFERROR(VLOOKUP(EJ308,Auxiliar!$A:$C,2,0),"")</f>
        <v/>
      </c>
      <c r="EM308" s="7" t="str">
        <f>+IFERROR(VLOOKUP(EJ308,Auxiliar!$A:$C,3,0),"")</f>
        <v/>
      </c>
      <c r="EO308" s="1"/>
      <c r="EP308" s="12"/>
      <c r="EQ308" s="6" t="str">
        <f>+IFERROR(VALUE(RIGHT(Tabla25[[#This Row],[B2B]],6)),"")</f>
        <v/>
      </c>
      <c r="ER308" s="6" t="str">
        <f>+IFERROR(VLOOKUP(EP308,Auxiliar!$A:$C,2,0),"")</f>
        <v/>
      </c>
      <c r="ES308" s="7" t="str">
        <f>+IFERROR(VLOOKUP(EP308,Auxiliar!$A:$C,3,0),"")</f>
        <v/>
      </c>
      <c r="EU308" s="1"/>
      <c r="EV308" s="12"/>
      <c r="EW308" s="6" t="str">
        <f>+IFERROR(VALUE(RIGHT(Tabla26[[#This Row],[B2B]],6)),"")</f>
        <v/>
      </c>
      <c r="EX308" s="6" t="str">
        <f>+IFERROR(VLOOKUP(EV308,Auxiliar!$A:$C,2,0),"")</f>
        <v/>
      </c>
      <c r="EY308" s="7" t="str">
        <f>+IFERROR(VLOOKUP(EV308,Auxiliar!$A:$C,3,0),"")</f>
        <v/>
      </c>
      <c r="EZ308" s="1"/>
      <c r="FA308" s="12"/>
      <c r="FB308" s="6" t="str">
        <f>+IFERROR(VALUE(RIGHT(Tabla27[[#This Row],[B2B]],6)),"")</f>
        <v/>
      </c>
      <c r="FC308" s="6" t="str">
        <f>+IFERROR(VLOOKUP(FA308,Auxiliar!$A:$C,2,0),"")</f>
        <v/>
      </c>
      <c r="FD308" s="7" t="str">
        <f>+IFERROR(VLOOKUP(FA308,Auxiliar!$A:$C,3,0),"")</f>
        <v/>
      </c>
      <c r="FE308" s="1"/>
      <c r="FF308" s="12"/>
      <c r="FG308" s="6" t="str">
        <f>+IFERROR(VALUE(RIGHT(Tabla28[[#This Row],[B2B]],6)),"")</f>
        <v/>
      </c>
      <c r="FH308" s="6" t="str">
        <f>+IFERROR(VLOOKUP(FF308,Auxiliar!$A:$C,2,0),"")</f>
        <v/>
      </c>
      <c r="FI308" s="7" t="str">
        <f>+IFERROR(VLOOKUP(FF308,Auxiliar!$A:$C,3,0),"")</f>
        <v/>
      </c>
      <c r="FJ308" s="1"/>
      <c r="FK308" s="12"/>
      <c r="FL308" s="6" t="str">
        <f>+IFERROR(VALUE(RIGHT(Tabla29[[#This Row],[B2B]],6)),"")</f>
        <v/>
      </c>
      <c r="FM308" s="6" t="str">
        <f>+IFERROR(VLOOKUP(FK308,Auxiliar!$A:$C,2,0),"")</f>
        <v/>
      </c>
      <c r="FN308" s="7" t="str">
        <f>+IFERROR(VLOOKUP(FK308,Auxiliar!$A:$C,3,0),"")</f>
        <v/>
      </c>
      <c r="FO308" s="1"/>
      <c r="FP308" s="12"/>
      <c r="FQ308" s="6" t="str">
        <f>+IFERROR(VALUE(RIGHT(Tabla30[[#This Row],[B2B]],6)),"")</f>
        <v/>
      </c>
      <c r="FR308" s="6" t="str">
        <f>+IFERROR(VLOOKUP(FP308,Auxiliar!$A:$C,2,0),"")</f>
        <v/>
      </c>
      <c r="FS308" s="7"/>
      <c r="FT308" s="1"/>
      <c r="FU308" s="12"/>
      <c r="FV308" s="6" t="str">
        <f>+IFERROR(VALUE(RIGHT(Tabla31[[#This Row],[B2B]],6)),"")</f>
        <v/>
      </c>
      <c r="FW308" s="6" t="str">
        <f>+IFERROR(VLOOKUP(FU308,Auxiliar!$A:$C,2,0),"")</f>
        <v/>
      </c>
      <c r="FX308" s="7" t="str">
        <f>+IFERROR(VLOOKUP(FU308,Auxiliar!$A:$C,3,0),"")</f>
        <v/>
      </c>
      <c r="FY308" s="1"/>
      <c r="FZ308" s="12"/>
      <c r="GA308" s="6" t="str">
        <f>+IFERROR(VALUE(RIGHT(Tabla32[[#This Row],[B2B]],6)),"")</f>
        <v/>
      </c>
      <c r="GB308" s="6" t="str">
        <f>+IFERROR(VLOOKUP(FZ308,Auxiliar!$A:$C,2,0),"")</f>
        <v/>
      </c>
      <c r="GC308" s="7" t="str">
        <f>+IFERROR(VLOOKUP(FZ308,Auxiliar!$A:$C,3,0),"")</f>
        <v/>
      </c>
      <c r="GD308" s="1"/>
      <c r="GE308" s="12"/>
      <c r="GF308" s="6" t="str">
        <f>+IFERROR(VALUE(RIGHT(Tabla33[[#This Row],[B2B]],6)),"")</f>
        <v/>
      </c>
      <c r="GG308" s="6" t="str">
        <f>+IFERROR(VLOOKUP(GE308,Auxiliar!$A:$C,2,0),"")</f>
        <v/>
      </c>
      <c r="GH308" s="7" t="str">
        <f>+IFERROR(VLOOKUP(GE308,Auxiliar!$A:$C,3,0),"")</f>
        <v/>
      </c>
    </row>
    <row r="309" spans="1:190" x14ac:dyDescent="0.25">
      <c r="A309" s="1"/>
      <c r="B309" s="1"/>
      <c r="C309" t="str">
        <f>+IFERROR(VALUE(RIGHT(Tabla1[[#This Row],[B2B]],6)),"")</f>
        <v/>
      </c>
      <c r="D309" t="str">
        <f>+IFERROR(VLOOKUP(B309,Auxiliar!$A:$C,2,0),"")</f>
        <v/>
      </c>
      <c r="E309" s="5" t="str">
        <f>+IFERROR(VLOOKUP(B309,Auxiliar!$A:$C,3,0),"")</f>
        <v/>
      </c>
      <c r="S309" s="1">
        <v>4165</v>
      </c>
      <c r="T309" s="1" t="s">
        <v>9</v>
      </c>
      <c r="U309" s="6">
        <f>+IFERROR(VALUE(RIGHT(Tabla4[[#This Row],[B2B]],6)),"")</f>
        <v>4165</v>
      </c>
      <c r="V309" s="6" t="str">
        <f>+IFERROR(VLOOKUP(T309,Auxiliar!$A:$C,2,0),"")</f>
        <v>CORE</v>
      </c>
      <c r="W309" s="7" t="str">
        <f>+IFERROR(VLOOKUP(T309,Auxiliar!$A:$C,3,0),"")</f>
        <v>0b 1% | 2b 5% | 4b 6%</v>
      </c>
      <c r="Y309" s="1">
        <v>20054</v>
      </c>
      <c r="Z309" s="1" t="s">
        <v>10</v>
      </c>
      <c r="AA309" s="6">
        <f>+IFERROR(VALUE(RIGHT(Tabla5[[#This Row],[B2B]],6)),"")</f>
        <v>20054</v>
      </c>
      <c r="AB309" s="6" t="str">
        <f>+IFERROR(VLOOKUP(Z309,Auxiliar!$A:$C,2,0),"")</f>
        <v>CORE</v>
      </c>
      <c r="AC309" s="7" t="str">
        <f>+IFERROR(VLOOKUP(Z309,Auxiliar!$A:$C,3,0),"")</f>
        <v>0b 1% | 3b 4% | 5b 6%</v>
      </c>
      <c r="AK309" s="1">
        <v>3905</v>
      </c>
      <c r="AL309" s="1" t="s">
        <v>30</v>
      </c>
      <c r="AM309" s="6">
        <f>+IFERROR(VALUE(RIGHT(Tabla7[[#This Row],[B2B]],6)),"")</f>
        <v>3905</v>
      </c>
      <c r="AN309" s="6" t="str">
        <f>+IFERROR(VLOOKUP(AL309,Auxiliar!$A:$C,2,0),"")</f>
        <v>LATONES</v>
      </c>
      <c r="AO309" s="7" t="str">
        <f>+IFERROR(VLOOKUP(AL309,Auxiliar!$A:$C,3,0),"")</f>
        <v>1b 4% | 5b 7% | 97b 0%</v>
      </c>
      <c r="AQ309" s="1">
        <v>11877</v>
      </c>
      <c r="AR309" s="1" t="s">
        <v>31</v>
      </c>
      <c r="AS309" s="6">
        <f>+IFERROR(VALUE(RIGHT(Tabla8[[#This Row],[B2B]],6)),"")</f>
        <v>11877</v>
      </c>
      <c r="AT309" s="6" t="str">
        <f>+IFERROR(VLOOKUP(AR309,Auxiliar!$A:$C,2,0),"")</f>
        <v>LATONES</v>
      </c>
      <c r="AU309" s="7" t="str">
        <f>+IFERROR(VLOOKUP(AR309,Auxiliar!$A:$C,3,0),"")</f>
        <v>2b 3% | 4b 5% | 5b 8% | 193 0%</v>
      </c>
      <c r="AW309" s="1"/>
      <c r="AX309" s="1" t="s">
        <v>32</v>
      </c>
      <c r="AY309" s="6" t="str">
        <f>+IFERROR(VALUE(RIGHT(Tabla9[[#This Row],[B2B]],6)),"")</f>
        <v/>
      </c>
      <c r="AZ309" s="6" t="str">
        <f>+IFERROR(VLOOKUP(AX309,Auxiliar!$A:$C,2,0),"")</f>
        <v>LATONES</v>
      </c>
      <c r="BA309" s="7" t="str">
        <f>+IFERROR(VLOOKUP(AX309,Auxiliar!$A:$C,3,0),"")</f>
        <v>2b 3% | 4b 4% | 6b 5% | 10b 8%  | 385b 0%</v>
      </c>
      <c r="BC309" s="1"/>
      <c r="BD309" s="1" t="s">
        <v>33</v>
      </c>
      <c r="BE309" s="6" t="str">
        <f>+IFERROR(VALUE(RIGHT(Tabla10[[#This Row],[B2B]],6)),"")</f>
        <v/>
      </c>
      <c r="BF309" s="6" t="str">
        <f>+IFERROR(VLOOKUP(BD309,Auxiliar!$A:$C,2,0),"")</f>
        <v>LATONES</v>
      </c>
      <c r="BG309" s="7" t="str">
        <f>+IFERROR(VLOOKUP(BD309,Auxiliar!$A:$C,3,0),"")</f>
        <v>6b 4% | 12b 5% | 15b 8% | 385b 0%</v>
      </c>
      <c r="BI309" s="1"/>
      <c r="BJ309" s="1"/>
      <c r="BK309" s="6" t="str">
        <f>+IFERROR(VALUE(RIGHT(Tabla11[[#This Row],[B2B]],6)),"")</f>
        <v/>
      </c>
      <c r="BL309" s="6" t="str">
        <f>+IFERROR(VLOOKUP(BJ309,Auxiliar!$A:$C,2,0),"")</f>
        <v/>
      </c>
      <c r="BM309" s="7" t="str">
        <f>+IFERROR(VLOOKUP(BJ309,Auxiliar!$A:$C,3,0),"")</f>
        <v/>
      </c>
      <c r="BO309" s="1">
        <v>6295</v>
      </c>
      <c r="BP309" s="1" t="s">
        <v>39</v>
      </c>
      <c r="BQ309" s="6">
        <f>+IFERROR(VALUE(RIGHT(Tabla12[[#This Row],[B2B]],6)),"")</f>
        <v>6295</v>
      </c>
      <c r="BR309" s="6" t="str">
        <f>+IFERROR(VLOOKUP(BP309,Auxiliar!$A:$C,2,0),"")</f>
        <v>VALUE LITRO</v>
      </c>
      <c r="BS309" s="7" t="str">
        <f>+IFERROR(VLOOKUP(BP309,Auxiliar!$A:$C,3,0),"")</f>
        <v>1b 12%</v>
      </c>
      <c r="CA309" s="1">
        <v>3469</v>
      </c>
      <c r="CB309" s="1" t="s">
        <v>35</v>
      </c>
      <c r="CC309" s="6">
        <f>+IFERROR(VALUE(RIGHT(Tabla14[[#This Row],[B2B]],6)),"")</f>
        <v>3469</v>
      </c>
      <c r="CD309" s="6" t="str">
        <f>+IFERROR(VLOOKUP(CB309,Auxiliar!$A:$C,2,0),"")</f>
        <v>Corona 710cc</v>
      </c>
      <c r="CE309" s="7" t="str">
        <f>+IFERROR(VLOOKUP(CB309,Auxiliar!$A:$C,3,0),"")</f>
        <v>1b 10% | 85b 0%</v>
      </c>
      <c r="CG309" s="1"/>
      <c r="CH309" s="1"/>
      <c r="CI309" s="6" t="str">
        <f>+IFERROR(VALUE(RIGHT(Tabla15[[#This Row],[B2B]],6)),"")</f>
        <v/>
      </c>
      <c r="CJ309" s="6" t="str">
        <f>+IFERROR(VLOOKUP(CH309,Auxiliar!$A:$C,2,0),"")</f>
        <v/>
      </c>
      <c r="CK309" s="7" t="str">
        <f>+IFERROR(VLOOKUP(CH309,Auxiliar!$A:$C,3,0),"")</f>
        <v/>
      </c>
      <c r="CM309" s="1">
        <v>3431</v>
      </c>
      <c r="CN309" s="1" t="s">
        <v>20</v>
      </c>
      <c r="CO309" s="6">
        <v>3431</v>
      </c>
      <c r="CP309" s="6" t="s">
        <v>20</v>
      </c>
      <c r="CQ309" s="7" t="s">
        <v>21</v>
      </c>
      <c r="CS309" s="1"/>
      <c r="CT309" s="1"/>
      <c r="CU309" s="6" t="str">
        <f>+IFERROR(VALUE(RIGHT(Tabla17[[#This Row],[B2B]],6)),"")</f>
        <v/>
      </c>
      <c r="CV309" s="6" t="str">
        <f>+IFERROR(VLOOKUP(CT309,Auxiliar!$A:$C,2,0),"")</f>
        <v/>
      </c>
      <c r="CW309" s="7" t="str">
        <f>+IFERROR(VLOOKUP(CT309,Auxiliar!$A:$C,3,0),"")</f>
        <v/>
      </c>
      <c r="CY309" s="1">
        <v>3431</v>
      </c>
      <c r="CZ309" s="1" t="s">
        <v>16</v>
      </c>
      <c r="DA309" s="6">
        <f>+IFERROR(VALUE(RIGHT(Tabla18[[#This Row],[B2B]],6)),"")</f>
        <v>3431</v>
      </c>
      <c r="DB309" s="6" t="str">
        <f>+IFERROR(VLOOKUP(CZ309,Auxiliar!$A:$C,2,0),"")</f>
        <v>PREMIUM</v>
      </c>
      <c r="DC309" s="7" t="str">
        <f>+IFERROR(VLOOKUP(CZ309,Auxiliar!$A:$C,3,0),"")</f>
        <v>0b 0% | 2b 2% | 5b 3,5% | 10b 5%</v>
      </c>
      <c r="DE309" s="1">
        <v>3431</v>
      </c>
      <c r="DF309" s="1" t="s">
        <v>19</v>
      </c>
      <c r="DG309" s="6">
        <f>+IFERROR(VALUE(RIGHT(Tabla19[[#This Row],[B2B]],6)),"")</f>
        <v>3431</v>
      </c>
      <c r="DH309" s="6" t="str">
        <f>+IFERROR(VLOOKUP(DF309,Auxiliar!$A:$C,2,0),"")</f>
        <v>MICHELOB</v>
      </c>
      <c r="DI309" s="7" t="str">
        <f>+IFERROR(VLOOKUP(DF309,Auxiliar!$A:$C,3,0),"")</f>
        <v>1b 7% | 3b 22% | 8b 27%</v>
      </c>
      <c r="DK309" s="1"/>
      <c r="DL309" s="1"/>
      <c r="DM309" s="6" t="str">
        <f>+IFERROR(VALUE(RIGHT(Tabla20[[#This Row],[B2B]],6)),"")</f>
        <v/>
      </c>
      <c r="DN309" s="6" t="str">
        <f>+IFERROR(VLOOKUP(DL309,Auxiliar!$A:$C,2,0),"")</f>
        <v/>
      </c>
      <c r="DO309" s="7" t="str">
        <f>+IFERROR(VLOOKUP(DL309,Auxiliar!$A:$C,3,0),"")</f>
        <v/>
      </c>
      <c r="DQ309" s="1">
        <v>3434</v>
      </c>
      <c r="DR309" s="12" t="s">
        <v>24</v>
      </c>
      <c r="DS309" s="6">
        <f>+IFERROR(VALUE(RIGHT(Tabla21[[#This Row],[B2B]],6)),"")</f>
        <v>3434</v>
      </c>
      <c r="DT309" s="6" t="str">
        <f>+IFERROR(VLOOKUP(DR309,Auxiliar!$A:$C,2,0),"")</f>
        <v>CORONA PORRON</v>
      </c>
      <c r="DU309" s="7" t="str">
        <f>+IFERROR(VLOOKUP(DR309,Auxiliar!$A:$C,3,0),"")</f>
        <v>1b 5% | 20b 0%</v>
      </c>
      <c r="DW309" s="1">
        <v>5368</v>
      </c>
      <c r="DX309" s="12" t="s">
        <v>43</v>
      </c>
      <c r="DY309" s="6">
        <f>+IFERROR(VALUE(RIGHT(Tabla22[[#This Row],[B2B]],6)),"")</f>
        <v>5368</v>
      </c>
      <c r="DZ309" s="6" t="str">
        <f>+IFERROR(VLOOKUP(DX309,Auxiliar!$A:$C,2,0),"")</f>
        <v xml:space="preserve">VALUE LATA </v>
      </c>
      <c r="EA309" s="7" t="str">
        <f>+IFERROR(VLOOKUP(DX309,Auxiliar!$A:$C,3,0),"")</f>
        <v>1b 15% | 100b 18%</v>
      </c>
      <c r="EC309" s="1">
        <v>6294</v>
      </c>
      <c r="ED309" s="12" t="s">
        <v>47</v>
      </c>
      <c r="EE309" s="6">
        <f>+IFERROR(VALUE(RIGHT(Tabla23[[#This Row],[B2B]],6)),"")</f>
        <v>6294</v>
      </c>
      <c r="EF309" s="6" t="str">
        <f>+IFERROR(VLOOKUP(ED309,Auxiliar!$A:$C,2,0),"")</f>
        <v>VALUE LATON</v>
      </c>
      <c r="EG309" s="7" t="str">
        <f>+IFERROR(VLOOKUP(ED309,Auxiliar!$A:$C,3,0),"")</f>
        <v>1b 10% | 5b 15% | 192b 0%</v>
      </c>
      <c r="EI309" s="1"/>
      <c r="EJ309" s="12"/>
      <c r="EK309" s="6" t="str">
        <f>+IFERROR(VALUE(RIGHT(Tabla24[[#This Row],[B2B]],6)),"")</f>
        <v/>
      </c>
      <c r="EL309" s="6" t="str">
        <f>+IFERROR(VLOOKUP(EJ309,Auxiliar!$A:$C,2,0),"")</f>
        <v/>
      </c>
      <c r="EM309" s="7" t="str">
        <f>+IFERROR(VLOOKUP(EJ309,Auxiliar!$A:$C,3,0),"")</f>
        <v/>
      </c>
      <c r="EO309" s="1"/>
      <c r="EP309" s="12"/>
      <c r="EQ309" s="6" t="str">
        <f>+IFERROR(VALUE(RIGHT(Tabla25[[#This Row],[B2B]],6)),"")</f>
        <v/>
      </c>
      <c r="ER309" s="6" t="str">
        <f>+IFERROR(VLOOKUP(EP309,Auxiliar!$A:$C,2,0),"")</f>
        <v/>
      </c>
      <c r="ES309" s="7" t="str">
        <f>+IFERROR(VLOOKUP(EP309,Auxiliar!$A:$C,3,0),"")</f>
        <v/>
      </c>
      <c r="EU309" s="1"/>
      <c r="EV309" s="12"/>
      <c r="EW309" s="6" t="str">
        <f>+IFERROR(VALUE(RIGHT(Tabla26[[#This Row],[B2B]],6)),"")</f>
        <v/>
      </c>
      <c r="EX309" s="6" t="str">
        <f>+IFERROR(VLOOKUP(EV309,Auxiliar!$A:$C,2,0),"")</f>
        <v/>
      </c>
      <c r="EY309" s="7" t="str">
        <f>+IFERROR(VLOOKUP(EV309,Auxiliar!$A:$C,3,0),"")</f>
        <v/>
      </c>
      <c r="EZ309" s="1"/>
      <c r="FA309" s="12"/>
      <c r="FB309" s="6" t="str">
        <f>+IFERROR(VALUE(RIGHT(Tabla27[[#This Row],[B2B]],6)),"")</f>
        <v/>
      </c>
      <c r="FC309" s="6" t="str">
        <f>+IFERROR(VLOOKUP(FA309,Auxiliar!$A:$C,2,0),"")</f>
        <v/>
      </c>
      <c r="FD309" s="7" t="str">
        <f>+IFERROR(VLOOKUP(FA309,Auxiliar!$A:$C,3,0),"")</f>
        <v/>
      </c>
      <c r="FE309" s="1"/>
      <c r="FF309" s="12"/>
      <c r="FG309" s="6" t="str">
        <f>+IFERROR(VALUE(RIGHT(Tabla28[[#This Row],[B2B]],6)),"")</f>
        <v/>
      </c>
      <c r="FH309" s="6" t="str">
        <f>+IFERROR(VLOOKUP(FF309,Auxiliar!$A:$C,2,0),"")</f>
        <v/>
      </c>
      <c r="FI309" s="7" t="str">
        <f>+IFERROR(VLOOKUP(FF309,Auxiliar!$A:$C,3,0),"")</f>
        <v/>
      </c>
      <c r="FJ309" s="1"/>
      <c r="FK309" s="12"/>
      <c r="FL309" s="6" t="str">
        <f>+IFERROR(VALUE(RIGHT(Tabla29[[#This Row],[B2B]],6)),"")</f>
        <v/>
      </c>
      <c r="FM309" s="6" t="str">
        <f>+IFERROR(VLOOKUP(FK309,Auxiliar!$A:$C,2,0),"")</f>
        <v/>
      </c>
      <c r="FN309" s="7" t="str">
        <f>+IFERROR(VLOOKUP(FK309,Auxiliar!$A:$C,3,0),"")</f>
        <v/>
      </c>
      <c r="FO309" s="1"/>
      <c r="FP309" s="12"/>
      <c r="FQ309" s="6" t="str">
        <f>+IFERROR(VALUE(RIGHT(Tabla30[[#This Row],[B2B]],6)),"")</f>
        <v/>
      </c>
      <c r="FR309" s="6" t="str">
        <f>+IFERROR(VLOOKUP(FP309,Auxiliar!$A:$C,2,0),"")</f>
        <v/>
      </c>
      <c r="FS309" s="7"/>
      <c r="FT309" s="1"/>
      <c r="FU309" s="12"/>
      <c r="FV309" s="6" t="str">
        <f>+IFERROR(VALUE(RIGHT(Tabla31[[#This Row],[B2B]],6)),"")</f>
        <v/>
      </c>
      <c r="FW309" s="6" t="str">
        <f>+IFERROR(VLOOKUP(FU309,Auxiliar!$A:$C,2,0),"")</f>
        <v/>
      </c>
      <c r="FX309" s="7" t="str">
        <f>+IFERROR(VLOOKUP(FU309,Auxiliar!$A:$C,3,0),"")</f>
        <v/>
      </c>
      <c r="FY309" s="1"/>
      <c r="FZ309" s="12"/>
      <c r="GA309" s="6" t="str">
        <f>+IFERROR(VALUE(RIGHT(Tabla32[[#This Row],[B2B]],6)),"")</f>
        <v/>
      </c>
      <c r="GB309" s="6" t="str">
        <f>+IFERROR(VLOOKUP(FZ309,Auxiliar!$A:$C,2,0),"")</f>
        <v/>
      </c>
      <c r="GC309" s="7" t="str">
        <f>+IFERROR(VLOOKUP(FZ309,Auxiliar!$A:$C,3,0),"")</f>
        <v/>
      </c>
      <c r="GD309" s="1"/>
      <c r="GE309" s="12"/>
      <c r="GF309" s="6" t="str">
        <f>+IFERROR(VALUE(RIGHT(Tabla33[[#This Row],[B2B]],6)),"")</f>
        <v/>
      </c>
      <c r="GG309" s="6" t="str">
        <f>+IFERROR(VLOOKUP(GE309,Auxiliar!$A:$C,2,0),"")</f>
        <v/>
      </c>
      <c r="GH309" s="7" t="str">
        <f>+IFERROR(VLOOKUP(GE309,Auxiliar!$A:$C,3,0),"")</f>
        <v/>
      </c>
    </row>
    <row r="310" spans="1:190" x14ac:dyDescent="0.25">
      <c r="A310" s="1"/>
      <c r="B310" s="1"/>
      <c r="C310" t="str">
        <f>+IFERROR(VALUE(RIGHT(Tabla1[[#This Row],[B2B]],6)),"")</f>
        <v/>
      </c>
      <c r="D310" t="str">
        <f>+IFERROR(VLOOKUP(B310,Auxiliar!$A:$C,2,0),"")</f>
        <v/>
      </c>
      <c r="E310" s="5" t="str">
        <f>+IFERROR(VLOOKUP(B310,Auxiliar!$A:$C,3,0),"")</f>
        <v/>
      </c>
      <c r="S310" s="1">
        <v>4169</v>
      </c>
      <c r="T310" s="1" t="s">
        <v>9</v>
      </c>
      <c r="U310" s="6">
        <f>+IFERROR(VALUE(RIGHT(Tabla4[[#This Row],[B2B]],6)),"")</f>
        <v>4169</v>
      </c>
      <c r="V310" s="6" t="str">
        <f>+IFERROR(VLOOKUP(T310,Auxiliar!$A:$C,2,0),"")</f>
        <v>CORE</v>
      </c>
      <c r="W310" s="7" t="str">
        <f>+IFERROR(VLOOKUP(T310,Auxiliar!$A:$C,3,0),"")</f>
        <v>0b 1% | 2b 5% | 4b 6%</v>
      </c>
      <c r="Y310" s="1">
        <v>20056</v>
      </c>
      <c r="Z310" s="1" t="s">
        <v>10</v>
      </c>
      <c r="AA310" s="6">
        <f>+IFERROR(VALUE(RIGHT(Tabla5[[#This Row],[B2B]],6)),"")</f>
        <v>20056</v>
      </c>
      <c r="AB310" s="6" t="str">
        <f>+IFERROR(VLOOKUP(Z310,Auxiliar!$A:$C,2,0),"")</f>
        <v>CORE</v>
      </c>
      <c r="AC310" s="7" t="str">
        <f>+IFERROR(VLOOKUP(Z310,Auxiliar!$A:$C,3,0),"")</f>
        <v>0b 1% | 3b 4% | 5b 6%</v>
      </c>
      <c r="AK310" s="1">
        <v>3909</v>
      </c>
      <c r="AL310" s="1" t="s">
        <v>30</v>
      </c>
      <c r="AM310" s="6">
        <f>+IFERROR(VALUE(RIGHT(Tabla7[[#This Row],[B2B]],6)),"")</f>
        <v>3909</v>
      </c>
      <c r="AN310" s="6" t="str">
        <f>+IFERROR(VLOOKUP(AL310,Auxiliar!$A:$C,2,0),"")</f>
        <v>LATONES</v>
      </c>
      <c r="AO310" s="7" t="str">
        <f>+IFERROR(VLOOKUP(AL310,Auxiliar!$A:$C,3,0),"")</f>
        <v>1b 4% | 5b 7% | 97b 0%</v>
      </c>
      <c r="AQ310" s="1">
        <v>11905</v>
      </c>
      <c r="AR310" s="1" t="s">
        <v>31</v>
      </c>
      <c r="AS310" s="6">
        <f>+IFERROR(VALUE(RIGHT(Tabla8[[#This Row],[B2B]],6)),"")</f>
        <v>11905</v>
      </c>
      <c r="AT310" s="6" t="str">
        <f>+IFERROR(VLOOKUP(AR310,Auxiliar!$A:$C,2,0),"")</f>
        <v>LATONES</v>
      </c>
      <c r="AU310" s="7" t="str">
        <f>+IFERROR(VLOOKUP(AR310,Auxiliar!$A:$C,3,0),"")</f>
        <v>2b 3% | 4b 5% | 5b 8% | 193 0%</v>
      </c>
      <c r="AW310" s="1"/>
      <c r="AX310" s="1" t="s">
        <v>32</v>
      </c>
      <c r="AY310" s="6" t="str">
        <f>+IFERROR(VALUE(RIGHT(Tabla9[[#This Row],[B2B]],6)),"")</f>
        <v/>
      </c>
      <c r="AZ310" s="6" t="str">
        <f>+IFERROR(VLOOKUP(AX310,Auxiliar!$A:$C,2,0),"")</f>
        <v>LATONES</v>
      </c>
      <c r="BA310" s="7" t="str">
        <f>+IFERROR(VLOOKUP(AX310,Auxiliar!$A:$C,3,0),"")</f>
        <v>2b 3% | 4b 4% | 6b 5% | 10b 8%  | 385b 0%</v>
      </c>
      <c r="BC310" s="1"/>
      <c r="BD310" s="1" t="s">
        <v>33</v>
      </c>
      <c r="BE310" s="6" t="str">
        <f>+IFERROR(VALUE(RIGHT(Tabla10[[#This Row],[B2B]],6)),"")</f>
        <v/>
      </c>
      <c r="BF310" s="6" t="str">
        <f>+IFERROR(VLOOKUP(BD310,Auxiliar!$A:$C,2,0),"")</f>
        <v>LATONES</v>
      </c>
      <c r="BG310" s="7" t="str">
        <f>+IFERROR(VLOOKUP(BD310,Auxiliar!$A:$C,3,0),"")</f>
        <v>6b 4% | 12b 5% | 15b 8% | 385b 0%</v>
      </c>
      <c r="BI310" s="1"/>
      <c r="BJ310" s="1"/>
      <c r="BK310" s="6" t="str">
        <f>+IFERROR(VALUE(RIGHT(Tabla11[[#This Row],[B2B]],6)),"")</f>
        <v/>
      </c>
      <c r="BL310" s="6" t="str">
        <f>+IFERROR(VLOOKUP(BJ310,Auxiliar!$A:$C,2,0),"")</f>
        <v/>
      </c>
      <c r="BM310" s="7" t="str">
        <f>+IFERROR(VLOOKUP(BJ310,Auxiliar!$A:$C,3,0),"")</f>
        <v/>
      </c>
      <c r="BO310" s="1">
        <v>6297</v>
      </c>
      <c r="BP310" s="1" t="s">
        <v>39</v>
      </c>
      <c r="BQ310" s="6">
        <f>+IFERROR(VALUE(RIGHT(Tabla12[[#This Row],[B2B]],6)),"")</f>
        <v>6297</v>
      </c>
      <c r="BR310" s="6" t="str">
        <f>+IFERROR(VLOOKUP(BP310,Auxiliar!$A:$C,2,0),"")</f>
        <v>VALUE LITRO</v>
      </c>
      <c r="BS310" s="7" t="str">
        <f>+IFERROR(VLOOKUP(BP310,Auxiliar!$A:$C,3,0),"")</f>
        <v>1b 12%</v>
      </c>
      <c r="CA310" s="1">
        <v>3482</v>
      </c>
      <c r="CB310" s="1" t="s">
        <v>35</v>
      </c>
      <c r="CC310" s="6">
        <f>+IFERROR(VALUE(RIGHT(Tabla14[[#This Row],[B2B]],6)),"")</f>
        <v>3482</v>
      </c>
      <c r="CD310" s="6" t="str">
        <f>+IFERROR(VLOOKUP(CB310,Auxiliar!$A:$C,2,0),"")</f>
        <v>Corona 710cc</v>
      </c>
      <c r="CE310" s="7" t="str">
        <f>+IFERROR(VLOOKUP(CB310,Auxiliar!$A:$C,3,0),"")</f>
        <v>1b 10% | 85b 0%</v>
      </c>
      <c r="CG310" s="1"/>
      <c r="CH310" s="1"/>
      <c r="CI310" s="6" t="str">
        <f>+IFERROR(VALUE(RIGHT(Tabla15[[#This Row],[B2B]],6)),"")</f>
        <v/>
      </c>
      <c r="CJ310" s="6" t="str">
        <f>+IFERROR(VLOOKUP(CH310,Auxiliar!$A:$C,2,0),"")</f>
        <v/>
      </c>
      <c r="CK310" s="7" t="str">
        <f>+IFERROR(VLOOKUP(CH310,Auxiliar!$A:$C,3,0),"")</f>
        <v/>
      </c>
      <c r="CM310" s="1">
        <v>3434</v>
      </c>
      <c r="CN310" s="1" t="s">
        <v>20</v>
      </c>
      <c r="CO310" s="6">
        <v>3434</v>
      </c>
      <c r="CP310" s="6" t="s">
        <v>20</v>
      </c>
      <c r="CQ310" s="7" t="s">
        <v>21</v>
      </c>
      <c r="CS310" s="1"/>
      <c r="CT310" s="1"/>
      <c r="CU310" s="6" t="str">
        <f>+IFERROR(VALUE(RIGHT(Tabla17[[#This Row],[B2B]],6)),"")</f>
        <v/>
      </c>
      <c r="CV310" s="6" t="str">
        <f>+IFERROR(VLOOKUP(CT310,Auxiliar!$A:$C,2,0),"")</f>
        <v/>
      </c>
      <c r="CW310" s="7" t="str">
        <f>+IFERROR(VLOOKUP(CT310,Auxiliar!$A:$C,3,0),"")</f>
        <v/>
      </c>
      <c r="CY310" s="1">
        <v>3434</v>
      </c>
      <c r="CZ310" s="1" t="s">
        <v>16</v>
      </c>
      <c r="DA310" s="6">
        <f>+IFERROR(VALUE(RIGHT(Tabla18[[#This Row],[B2B]],6)),"")</f>
        <v>3434</v>
      </c>
      <c r="DB310" s="6" t="str">
        <f>+IFERROR(VLOOKUP(CZ310,Auxiliar!$A:$C,2,0),"")</f>
        <v>PREMIUM</v>
      </c>
      <c r="DC310" s="7" t="str">
        <f>+IFERROR(VLOOKUP(CZ310,Auxiliar!$A:$C,3,0),"")</f>
        <v>0b 0% | 2b 2% | 5b 3,5% | 10b 5%</v>
      </c>
      <c r="DE310" s="1">
        <v>3434</v>
      </c>
      <c r="DF310" s="1" t="s">
        <v>19</v>
      </c>
      <c r="DG310" s="6">
        <f>+IFERROR(VALUE(RIGHT(Tabla19[[#This Row],[B2B]],6)),"")</f>
        <v>3434</v>
      </c>
      <c r="DH310" s="6" t="str">
        <f>+IFERROR(VLOOKUP(DF310,Auxiliar!$A:$C,2,0),"")</f>
        <v>MICHELOB</v>
      </c>
      <c r="DI310" s="7" t="str">
        <f>+IFERROR(VLOOKUP(DF310,Auxiliar!$A:$C,3,0),"")</f>
        <v>1b 7% | 3b 22% | 8b 27%</v>
      </c>
      <c r="DK310" s="1"/>
      <c r="DL310" s="1"/>
      <c r="DM310" s="6" t="str">
        <f>+IFERROR(VALUE(RIGHT(Tabla20[[#This Row],[B2B]],6)),"")</f>
        <v/>
      </c>
      <c r="DN310" s="6" t="str">
        <f>+IFERROR(VLOOKUP(DL310,Auxiliar!$A:$C,2,0),"")</f>
        <v/>
      </c>
      <c r="DO310" s="7" t="str">
        <f>+IFERROR(VLOOKUP(DL310,Auxiliar!$A:$C,3,0),"")</f>
        <v/>
      </c>
      <c r="DQ310" s="1">
        <v>3436</v>
      </c>
      <c r="DR310" s="12" t="s">
        <v>24</v>
      </c>
      <c r="DS310" s="6">
        <f>+IFERROR(VALUE(RIGHT(Tabla21[[#This Row],[B2B]],6)),"")</f>
        <v>3436</v>
      </c>
      <c r="DT310" s="6" t="str">
        <f>+IFERROR(VLOOKUP(DR310,Auxiliar!$A:$C,2,0),"")</f>
        <v>CORONA PORRON</v>
      </c>
      <c r="DU310" s="7" t="str">
        <f>+IFERROR(VLOOKUP(DR310,Auxiliar!$A:$C,3,0),"")</f>
        <v>1b 5% | 20b 0%</v>
      </c>
      <c r="DW310" s="1">
        <v>5371</v>
      </c>
      <c r="DX310" s="12" t="s">
        <v>43</v>
      </c>
      <c r="DY310" s="6">
        <f>+IFERROR(VALUE(RIGHT(Tabla22[[#This Row],[B2B]],6)),"")</f>
        <v>5371</v>
      </c>
      <c r="DZ310" s="6" t="str">
        <f>+IFERROR(VLOOKUP(DX310,Auxiliar!$A:$C,2,0),"")</f>
        <v xml:space="preserve">VALUE LATA </v>
      </c>
      <c r="EA310" s="7" t="str">
        <f>+IFERROR(VLOOKUP(DX310,Auxiliar!$A:$C,3,0),"")</f>
        <v>1b 15% | 100b 18%</v>
      </c>
      <c r="EC310" s="1">
        <v>6295</v>
      </c>
      <c r="ED310" s="12" t="s">
        <v>47</v>
      </c>
      <c r="EE310" s="6">
        <f>+IFERROR(VALUE(RIGHT(Tabla23[[#This Row],[B2B]],6)),"")</f>
        <v>6295</v>
      </c>
      <c r="EF310" s="6" t="str">
        <f>+IFERROR(VLOOKUP(ED310,Auxiliar!$A:$C,2,0),"")</f>
        <v>VALUE LATON</v>
      </c>
      <c r="EG310" s="7" t="str">
        <f>+IFERROR(VLOOKUP(ED310,Auxiliar!$A:$C,3,0),"")</f>
        <v>1b 10% | 5b 15% | 192b 0%</v>
      </c>
      <c r="EI310" s="1"/>
      <c r="EJ310" s="12"/>
      <c r="EK310" s="6" t="str">
        <f>+IFERROR(VALUE(RIGHT(Tabla24[[#This Row],[B2B]],6)),"")</f>
        <v/>
      </c>
      <c r="EL310" s="6" t="str">
        <f>+IFERROR(VLOOKUP(EJ310,Auxiliar!$A:$C,2,0),"")</f>
        <v/>
      </c>
      <c r="EM310" s="7" t="str">
        <f>+IFERROR(VLOOKUP(EJ310,Auxiliar!$A:$C,3,0),"")</f>
        <v/>
      </c>
      <c r="EO310" s="1"/>
      <c r="EP310" s="12"/>
      <c r="EQ310" s="6" t="str">
        <f>+IFERROR(VALUE(RIGHT(Tabla25[[#This Row],[B2B]],6)),"")</f>
        <v/>
      </c>
      <c r="ER310" s="6" t="str">
        <f>+IFERROR(VLOOKUP(EP310,Auxiliar!$A:$C,2,0),"")</f>
        <v/>
      </c>
      <c r="ES310" s="7" t="str">
        <f>+IFERROR(VLOOKUP(EP310,Auxiliar!$A:$C,3,0),"")</f>
        <v/>
      </c>
      <c r="EU310" s="1"/>
      <c r="EV310" s="12"/>
      <c r="EW310" s="6" t="str">
        <f>+IFERROR(VALUE(RIGHT(Tabla26[[#This Row],[B2B]],6)),"")</f>
        <v/>
      </c>
      <c r="EX310" s="6" t="str">
        <f>+IFERROR(VLOOKUP(EV310,Auxiliar!$A:$C,2,0),"")</f>
        <v/>
      </c>
      <c r="EY310" s="7" t="str">
        <f>+IFERROR(VLOOKUP(EV310,Auxiliar!$A:$C,3,0),"")</f>
        <v/>
      </c>
      <c r="EZ310" s="1"/>
      <c r="FA310" s="12"/>
      <c r="FB310" s="6" t="str">
        <f>+IFERROR(VALUE(RIGHT(Tabla27[[#This Row],[B2B]],6)),"")</f>
        <v/>
      </c>
      <c r="FC310" s="6" t="str">
        <f>+IFERROR(VLOOKUP(FA310,Auxiliar!$A:$C,2,0),"")</f>
        <v/>
      </c>
      <c r="FD310" s="7" t="str">
        <f>+IFERROR(VLOOKUP(FA310,Auxiliar!$A:$C,3,0),"")</f>
        <v/>
      </c>
      <c r="FE310" s="1"/>
      <c r="FF310" s="12"/>
      <c r="FG310" s="6" t="str">
        <f>+IFERROR(VALUE(RIGHT(Tabla28[[#This Row],[B2B]],6)),"")</f>
        <v/>
      </c>
      <c r="FH310" s="6" t="str">
        <f>+IFERROR(VLOOKUP(FF310,Auxiliar!$A:$C,2,0),"")</f>
        <v/>
      </c>
      <c r="FI310" s="7" t="str">
        <f>+IFERROR(VLOOKUP(FF310,Auxiliar!$A:$C,3,0),"")</f>
        <v/>
      </c>
      <c r="FJ310" s="1"/>
      <c r="FK310" s="12"/>
      <c r="FL310" s="6" t="str">
        <f>+IFERROR(VALUE(RIGHT(Tabla29[[#This Row],[B2B]],6)),"")</f>
        <v/>
      </c>
      <c r="FM310" s="6" t="str">
        <f>+IFERROR(VLOOKUP(FK310,Auxiliar!$A:$C,2,0),"")</f>
        <v/>
      </c>
      <c r="FN310" s="7" t="str">
        <f>+IFERROR(VLOOKUP(FK310,Auxiliar!$A:$C,3,0),"")</f>
        <v/>
      </c>
      <c r="FO310" s="1"/>
      <c r="FP310" s="12"/>
      <c r="FQ310" s="6" t="str">
        <f>+IFERROR(VALUE(RIGHT(Tabla30[[#This Row],[B2B]],6)),"")</f>
        <v/>
      </c>
      <c r="FR310" s="6" t="str">
        <f>+IFERROR(VLOOKUP(FP310,Auxiliar!$A:$C,2,0),"")</f>
        <v/>
      </c>
      <c r="FS310" s="7"/>
      <c r="FT310" s="1"/>
      <c r="FU310" s="12"/>
      <c r="FV310" s="6" t="str">
        <f>+IFERROR(VALUE(RIGHT(Tabla31[[#This Row],[B2B]],6)),"")</f>
        <v/>
      </c>
      <c r="FW310" s="6" t="str">
        <f>+IFERROR(VLOOKUP(FU310,Auxiliar!$A:$C,2,0),"")</f>
        <v/>
      </c>
      <c r="FX310" s="7" t="str">
        <f>+IFERROR(VLOOKUP(FU310,Auxiliar!$A:$C,3,0),"")</f>
        <v/>
      </c>
      <c r="FY310" s="1"/>
      <c r="FZ310" s="12"/>
      <c r="GA310" s="6" t="str">
        <f>+IFERROR(VALUE(RIGHT(Tabla32[[#This Row],[B2B]],6)),"")</f>
        <v/>
      </c>
      <c r="GB310" s="6" t="str">
        <f>+IFERROR(VLOOKUP(FZ310,Auxiliar!$A:$C,2,0),"")</f>
        <v/>
      </c>
      <c r="GC310" s="7" t="str">
        <f>+IFERROR(VLOOKUP(FZ310,Auxiliar!$A:$C,3,0),"")</f>
        <v/>
      </c>
      <c r="GD310" s="1"/>
      <c r="GE310" s="12"/>
      <c r="GF310" s="6" t="str">
        <f>+IFERROR(VALUE(RIGHT(Tabla33[[#This Row],[B2B]],6)),"")</f>
        <v/>
      </c>
      <c r="GG310" s="6" t="str">
        <f>+IFERROR(VLOOKUP(GE310,Auxiliar!$A:$C,2,0),"")</f>
        <v/>
      </c>
      <c r="GH310" s="7" t="str">
        <f>+IFERROR(VLOOKUP(GE310,Auxiliar!$A:$C,3,0),"")</f>
        <v/>
      </c>
    </row>
    <row r="311" spans="1:190" x14ac:dyDescent="0.25">
      <c r="A311" s="1"/>
      <c r="B311" s="1"/>
      <c r="C311" t="str">
        <f>+IFERROR(VALUE(RIGHT(Tabla1[[#This Row],[B2B]],6)),"")</f>
        <v/>
      </c>
      <c r="D311" t="str">
        <f>+IFERROR(VLOOKUP(B311,Auxiliar!$A:$C,2,0),"")</f>
        <v/>
      </c>
      <c r="E311" s="5" t="str">
        <f>+IFERROR(VLOOKUP(B311,Auxiliar!$A:$C,3,0),"")</f>
        <v/>
      </c>
      <c r="S311" s="1">
        <v>4173</v>
      </c>
      <c r="T311" s="1" t="s">
        <v>9</v>
      </c>
      <c r="U311" s="6">
        <f>+IFERROR(VALUE(RIGHT(Tabla4[[#This Row],[B2B]],6)),"")</f>
        <v>4173</v>
      </c>
      <c r="V311" s="6" t="str">
        <f>+IFERROR(VLOOKUP(T311,Auxiliar!$A:$C,2,0),"")</f>
        <v>CORE</v>
      </c>
      <c r="W311" s="7" t="str">
        <f>+IFERROR(VLOOKUP(T311,Auxiliar!$A:$C,3,0),"")</f>
        <v>0b 1% | 2b 5% | 4b 6%</v>
      </c>
      <c r="Y311" s="1">
        <v>20067</v>
      </c>
      <c r="Z311" s="1" t="s">
        <v>10</v>
      </c>
      <c r="AA311" s="6">
        <f>+IFERROR(VALUE(RIGHT(Tabla5[[#This Row],[B2B]],6)),"")</f>
        <v>20067</v>
      </c>
      <c r="AB311" s="6" t="str">
        <f>+IFERROR(VLOOKUP(Z311,Auxiliar!$A:$C,2,0),"")</f>
        <v>CORE</v>
      </c>
      <c r="AC311" s="7" t="str">
        <f>+IFERROR(VLOOKUP(Z311,Auxiliar!$A:$C,3,0),"")</f>
        <v>0b 1% | 3b 4% | 5b 6%</v>
      </c>
      <c r="AK311" s="1">
        <v>3910</v>
      </c>
      <c r="AL311" s="1" t="s">
        <v>30</v>
      </c>
      <c r="AM311" s="6">
        <f>+IFERROR(VALUE(RIGHT(Tabla7[[#This Row],[B2B]],6)),"")</f>
        <v>3910</v>
      </c>
      <c r="AN311" s="6" t="str">
        <f>+IFERROR(VLOOKUP(AL311,Auxiliar!$A:$C,2,0),"")</f>
        <v>LATONES</v>
      </c>
      <c r="AO311" s="7" t="str">
        <f>+IFERROR(VLOOKUP(AL311,Auxiliar!$A:$C,3,0),"")</f>
        <v>1b 4% | 5b 7% | 97b 0%</v>
      </c>
      <c r="AQ311" s="1">
        <v>11911</v>
      </c>
      <c r="AR311" s="1" t="s">
        <v>31</v>
      </c>
      <c r="AS311" s="6">
        <f>+IFERROR(VALUE(RIGHT(Tabla8[[#This Row],[B2B]],6)),"")</f>
        <v>11911</v>
      </c>
      <c r="AT311" s="6" t="str">
        <f>+IFERROR(VLOOKUP(AR311,Auxiliar!$A:$C,2,0),"")</f>
        <v>LATONES</v>
      </c>
      <c r="AU311" s="7" t="str">
        <f>+IFERROR(VLOOKUP(AR311,Auxiliar!$A:$C,3,0),"")</f>
        <v>2b 3% | 4b 5% | 5b 8% | 193 0%</v>
      </c>
      <c r="AW311" s="1"/>
      <c r="AX311" s="1" t="s">
        <v>32</v>
      </c>
      <c r="AY311" s="6" t="str">
        <f>+IFERROR(VALUE(RIGHT(Tabla9[[#This Row],[B2B]],6)),"")</f>
        <v/>
      </c>
      <c r="AZ311" s="6" t="str">
        <f>+IFERROR(VLOOKUP(AX311,Auxiliar!$A:$C,2,0),"")</f>
        <v>LATONES</v>
      </c>
      <c r="BA311" s="7" t="str">
        <f>+IFERROR(VLOOKUP(AX311,Auxiliar!$A:$C,3,0),"")</f>
        <v>2b 3% | 4b 4% | 6b 5% | 10b 8%  | 385b 0%</v>
      </c>
      <c r="BC311" s="1"/>
      <c r="BD311" s="1" t="s">
        <v>33</v>
      </c>
      <c r="BE311" s="6" t="str">
        <f>+IFERROR(VALUE(RIGHT(Tabla10[[#This Row],[B2B]],6)),"")</f>
        <v/>
      </c>
      <c r="BF311" s="6" t="str">
        <f>+IFERROR(VLOOKUP(BD311,Auxiliar!$A:$C,2,0),"")</f>
        <v>LATONES</v>
      </c>
      <c r="BG311" s="7" t="str">
        <f>+IFERROR(VLOOKUP(BD311,Auxiliar!$A:$C,3,0),"")</f>
        <v>6b 4% | 12b 5% | 15b 8% | 385b 0%</v>
      </c>
      <c r="BI311" s="1"/>
      <c r="BJ311" s="1"/>
      <c r="BK311" s="6" t="str">
        <f>+IFERROR(VALUE(RIGHT(Tabla11[[#This Row],[B2B]],6)),"")</f>
        <v/>
      </c>
      <c r="BL311" s="6" t="str">
        <f>+IFERROR(VLOOKUP(BJ311,Auxiliar!$A:$C,2,0),"")</f>
        <v/>
      </c>
      <c r="BM311" s="7" t="str">
        <f>+IFERROR(VLOOKUP(BJ311,Auxiliar!$A:$C,3,0),"")</f>
        <v/>
      </c>
      <c r="BO311" s="1">
        <v>5368</v>
      </c>
      <c r="BP311" s="1" t="s">
        <v>39</v>
      </c>
      <c r="BQ311" s="6">
        <f>+IFERROR(VALUE(RIGHT(Tabla12[[#This Row],[B2B]],6)),"")</f>
        <v>5368</v>
      </c>
      <c r="BR311" s="6" t="str">
        <f>+IFERROR(VLOOKUP(BP311,Auxiliar!$A:$C,2,0),"")</f>
        <v>VALUE LITRO</v>
      </c>
      <c r="BS311" s="7" t="str">
        <f>+IFERROR(VLOOKUP(BP311,Auxiliar!$A:$C,3,0),"")</f>
        <v>1b 12%</v>
      </c>
      <c r="CA311" s="1">
        <v>3485</v>
      </c>
      <c r="CB311" s="1" t="s">
        <v>35</v>
      </c>
      <c r="CC311" s="6">
        <f>+IFERROR(VALUE(RIGHT(Tabla14[[#This Row],[B2B]],6)),"")</f>
        <v>3485</v>
      </c>
      <c r="CD311" s="6" t="str">
        <f>+IFERROR(VLOOKUP(CB311,Auxiliar!$A:$C,2,0),"")</f>
        <v>Corona 710cc</v>
      </c>
      <c r="CE311" s="7" t="str">
        <f>+IFERROR(VLOOKUP(CB311,Auxiliar!$A:$C,3,0),"")</f>
        <v>1b 10% | 85b 0%</v>
      </c>
      <c r="CG311" s="1"/>
      <c r="CH311" s="1"/>
      <c r="CI311" s="6" t="str">
        <f>+IFERROR(VALUE(RIGHT(Tabla15[[#This Row],[B2B]],6)),"")</f>
        <v/>
      </c>
      <c r="CJ311" s="6" t="str">
        <f>+IFERROR(VLOOKUP(CH311,Auxiliar!$A:$C,2,0),"")</f>
        <v/>
      </c>
      <c r="CK311" s="7" t="str">
        <f>+IFERROR(VLOOKUP(CH311,Auxiliar!$A:$C,3,0),"")</f>
        <v/>
      </c>
      <c r="CM311" s="1">
        <v>3436</v>
      </c>
      <c r="CN311" s="1" t="s">
        <v>20</v>
      </c>
      <c r="CO311" s="6">
        <v>3436</v>
      </c>
      <c r="CP311" s="6" t="s">
        <v>20</v>
      </c>
      <c r="CQ311" s="7" t="s">
        <v>21</v>
      </c>
      <c r="CS311" s="1"/>
      <c r="CT311" s="1"/>
      <c r="CU311" s="6" t="str">
        <f>+IFERROR(VALUE(RIGHT(Tabla17[[#This Row],[B2B]],6)),"")</f>
        <v/>
      </c>
      <c r="CV311" s="6" t="str">
        <f>+IFERROR(VLOOKUP(CT311,Auxiliar!$A:$C,2,0),"")</f>
        <v/>
      </c>
      <c r="CW311" s="7" t="str">
        <f>+IFERROR(VLOOKUP(CT311,Auxiliar!$A:$C,3,0),"")</f>
        <v/>
      </c>
      <c r="CY311" s="1">
        <v>3436</v>
      </c>
      <c r="CZ311" s="1" t="s">
        <v>16</v>
      </c>
      <c r="DA311" s="6">
        <f>+IFERROR(VALUE(RIGHT(Tabla18[[#This Row],[B2B]],6)),"")</f>
        <v>3436</v>
      </c>
      <c r="DB311" s="6" t="str">
        <f>+IFERROR(VLOOKUP(CZ311,Auxiliar!$A:$C,2,0),"")</f>
        <v>PREMIUM</v>
      </c>
      <c r="DC311" s="7" t="str">
        <f>+IFERROR(VLOOKUP(CZ311,Auxiliar!$A:$C,3,0),"")</f>
        <v>0b 0% | 2b 2% | 5b 3,5% | 10b 5%</v>
      </c>
      <c r="DE311" s="1">
        <v>3436</v>
      </c>
      <c r="DF311" s="1" t="s">
        <v>19</v>
      </c>
      <c r="DG311" s="6">
        <f>+IFERROR(VALUE(RIGHT(Tabla19[[#This Row],[B2B]],6)),"")</f>
        <v>3436</v>
      </c>
      <c r="DH311" s="6" t="str">
        <f>+IFERROR(VLOOKUP(DF311,Auxiliar!$A:$C,2,0),"")</f>
        <v>MICHELOB</v>
      </c>
      <c r="DI311" s="7" t="str">
        <f>+IFERROR(VLOOKUP(DF311,Auxiliar!$A:$C,3,0),"")</f>
        <v>1b 7% | 3b 22% | 8b 27%</v>
      </c>
      <c r="DK311" s="1"/>
      <c r="DL311" s="1"/>
      <c r="DM311" s="6" t="str">
        <f>+IFERROR(VALUE(RIGHT(Tabla20[[#This Row],[B2B]],6)),"")</f>
        <v/>
      </c>
      <c r="DN311" s="6" t="str">
        <f>+IFERROR(VLOOKUP(DL311,Auxiliar!$A:$C,2,0),"")</f>
        <v/>
      </c>
      <c r="DO311" s="7" t="str">
        <f>+IFERROR(VLOOKUP(DL311,Auxiliar!$A:$C,3,0),"")</f>
        <v/>
      </c>
      <c r="DQ311" s="1">
        <v>3437</v>
      </c>
      <c r="DR311" s="12" t="s">
        <v>24</v>
      </c>
      <c r="DS311" s="6">
        <f>+IFERROR(VALUE(RIGHT(Tabla21[[#This Row],[B2B]],6)),"")</f>
        <v>3437</v>
      </c>
      <c r="DT311" s="6" t="str">
        <f>+IFERROR(VLOOKUP(DR311,Auxiliar!$A:$C,2,0),"")</f>
        <v>CORONA PORRON</v>
      </c>
      <c r="DU311" s="7" t="str">
        <f>+IFERROR(VLOOKUP(DR311,Auxiliar!$A:$C,3,0),"")</f>
        <v>1b 5% | 20b 0%</v>
      </c>
      <c r="DW311" s="1">
        <v>5372</v>
      </c>
      <c r="DX311" s="12" t="s">
        <v>43</v>
      </c>
      <c r="DY311" s="6">
        <f>+IFERROR(VALUE(RIGHT(Tabla22[[#This Row],[B2B]],6)),"")</f>
        <v>5372</v>
      </c>
      <c r="DZ311" s="6" t="str">
        <f>+IFERROR(VLOOKUP(DX311,Auxiliar!$A:$C,2,0),"")</f>
        <v xml:space="preserve">VALUE LATA </v>
      </c>
      <c r="EA311" s="7" t="str">
        <f>+IFERROR(VLOOKUP(DX311,Auxiliar!$A:$C,3,0),"")</f>
        <v>1b 15% | 100b 18%</v>
      </c>
      <c r="EC311" s="1">
        <v>6297</v>
      </c>
      <c r="ED311" s="12" t="s">
        <v>47</v>
      </c>
      <c r="EE311" s="6">
        <f>+IFERROR(VALUE(RIGHT(Tabla23[[#This Row],[B2B]],6)),"")</f>
        <v>6297</v>
      </c>
      <c r="EF311" s="6" t="str">
        <f>+IFERROR(VLOOKUP(ED311,Auxiliar!$A:$C,2,0),"")</f>
        <v>VALUE LATON</v>
      </c>
      <c r="EG311" s="7" t="str">
        <f>+IFERROR(VLOOKUP(ED311,Auxiliar!$A:$C,3,0),"")</f>
        <v>1b 10% | 5b 15% | 192b 0%</v>
      </c>
      <c r="EI311" s="1"/>
      <c r="EJ311" s="12"/>
      <c r="EK311" s="6" t="str">
        <f>+IFERROR(VALUE(RIGHT(Tabla24[[#This Row],[B2B]],6)),"")</f>
        <v/>
      </c>
      <c r="EL311" s="6" t="str">
        <f>+IFERROR(VLOOKUP(EJ311,Auxiliar!$A:$C,2,0),"")</f>
        <v/>
      </c>
      <c r="EM311" s="7" t="str">
        <f>+IFERROR(VLOOKUP(EJ311,Auxiliar!$A:$C,3,0),"")</f>
        <v/>
      </c>
      <c r="EO311" s="1"/>
      <c r="EP311" s="12"/>
      <c r="EQ311" s="6" t="str">
        <f>+IFERROR(VALUE(RIGHT(Tabla25[[#This Row],[B2B]],6)),"")</f>
        <v/>
      </c>
      <c r="ER311" s="6" t="str">
        <f>+IFERROR(VLOOKUP(EP311,Auxiliar!$A:$C,2,0),"")</f>
        <v/>
      </c>
      <c r="ES311" s="7" t="str">
        <f>+IFERROR(VLOOKUP(EP311,Auxiliar!$A:$C,3,0),"")</f>
        <v/>
      </c>
      <c r="EU311" s="1"/>
      <c r="EV311" s="12"/>
      <c r="EW311" s="6" t="str">
        <f>+IFERROR(VALUE(RIGHT(Tabla26[[#This Row],[B2B]],6)),"")</f>
        <v/>
      </c>
      <c r="EX311" s="6" t="str">
        <f>+IFERROR(VLOOKUP(EV311,Auxiliar!$A:$C,2,0),"")</f>
        <v/>
      </c>
      <c r="EY311" s="7" t="str">
        <f>+IFERROR(VLOOKUP(EV311,Auxiliar!$A:$C,3,0),"")</f>
        <v/>
      </c>
      <c r="EZ311" s="1"/>
      <c r="FA311" s="12"/>
      <c r="FB311" s="6" t="str">
        <f>+IFERROR(VALUE(RIGHT(Tabla27[[#This Row],[B2B]],6)),"")</f>
        <v/>
      </c>
      <c r="FC311" s="6" t="str">
        <f>+IFERROR(VLOOKUP(FA311,Auxiliar!$A:$C,2,0),"")</f>
        <v/>
      </c>
      <c r="FD311" s="7" t="str">
        <f>+IFERROR(VLOOKUP(FA311,Auxiliar!$A:$C,3,0),"")</f>
        <v/>
      </c>
      <c r="FE311" s="1"/>
      <c r="FF311" s="12"/>
      <c r="FG311" s="6" t="str">
        <f>+IFERROR(VALUE(RIGHT(Tabla28[[#This Row],[B2B]],6)),"")</f>
        <v/>
      </c>
      <c r="FH311" s="6" t="str">
        <f>+IFERROR(VLOOKUP(FF311,Auxiliar!$A:$C,2,0),"")</f>
        <v/>
      </c>
      <c r="FI311" s="7" t="str">
        <f>+IFERROR(VLOOKUP(FF311,Auxiliar!$A:$C,3,0),"")</f>
        <v/>
      </c>
      <c r="FJ311" s="1"/>
      <c r="FK311" s="12"/>
      <c r="FL311" s="6" t="str">
        <f>+IFERROR(VALUE(RIGHT(Tabla29[[#This Row],[B2B]],6)),"")</f>
        <v/>
      </c>
      <c r="FM311" s="6" t="str">
        <f>+IFERROR(VLOOKUP(FK311,Auxiliar!$A:$C,2,0),"")</f>
        <v/>
      </c>
      <c r="FN311" s="7" t="str">
        <f>+IFERROR(VLOOKUP(FK311,Auxiliar!$A:$C,3,0),"")</f>
        <v/>
      </c>
      <c r="FO311" s="1"/>
      <c r="FP311" s="12"/>
      <c r="FQ311" s="6" t="str">
        <f>+IFERROR(VALUE(RIGHT(Tabla30[[#This Row],[B2B]],6)),"")</f>
        <v/>
      </c>
      <c r="FR311" s="6" t="str">
        <f>+IFERROR(VLOOKUP(FP311,Auxiliar!$A:$C,2,0),"")</f>
        <v/>
      </c>
      <c r="FS311" s="7"/>
      <c r="FT311" s="1"/>
      <c r="FU311" s="12"/>
      <c r="FV311" s="6" t="str">
        <f>+IFERROR(VALUE(RIGHT(Tabla31[[#This Row],[B2B]],6)),"")</f>
        <v/>
      </c>
      <c r="FW311" s="6" t="str">
        <f>+IFERROR(VLOOKUP(FU311,Auxiliar!$A:$C,2,0),"")</f>
        <v/>
      </c>
      <c r="FX311" s="7" t="str">
        <f>+IFERROR(VLOOKUP(FU311,Auxiliar!$A:$C,3,0),"")</f>
        <v/>
      </c>
      <c r="FY311" s="1"/>
      <c r="FZ311" s="12"/>
      <c r="GA311" s="6" t="str">
        <f>+IFERROR(VALUE(RIGHT(Tabla32[[#This Row],[B2B]],6)),"")</f>
        <v/>
      </c>
      <c r="GB311" s="6" t="str">
        <f>+IFERROR(VLOOKUP(FZ311,Auxiliar!$A:$C,2,0),"")</f>
        <v/>
      </c>
      <c r="GC311" s="7" t="str">
        <f>+IFERROR(VLOOKUP(FZ311,Auxiliar!$A:$C,3,0),"")</f>
        <v/>
      </c>
      <c r="GD311" s="1"/>
      <c r="GE311" s="12"/>
      <c r="GF311" s="6" t="str">
        <f>+IFERROR(VALUE(RIGHT(Tabla33[[#This Row],[B2B]],6)),"")</f>
        <v/>
      </c>
      <c r="GG311" s="6" t="str">
        <f>+IFERROR(VLOOKUP(GE311,Auxiliar!$A:$C,2,0),"")</f>
        <v/>
      </c>
      <c r="GH311" s="7" t="str">
        <f>+IFERROR(VLOOKUP(GE311,Auxiliar!$A:$C,3,0),"")</f>
        <v/>
      </c>
    </row>
    <row r="312" spans="1:190" x14ac:dyDescent="0.25">
      <c r="A312" s="1"/>
      <c r="B312" s="1"/>
      <c r="C312" t="str">
        <f>+IFERROR(VALUE(RIGHT(Tabla1[[#This Row],[B2B]],6)),"")</f>
        <v/>
      </c>
      <c r="D312" t="str">
        <f>+IFERROR(VLOOKUP(B312,Auxiliar!$A:$C,2,0),"")</f>
        <v/>
      </c>
      <c r="E312" s="5" t="str">
        <f>+IFERROR(VLOOKUP(B312,Auxiliar!$A:$C,3,0),"")</f>
        <v/>
      </c>
      <c r="S312" s="1">
        <v>4184</v>
      </c>
      <c r="T312" s="1" t="s">
        <v>9</v>
      </c>
      <c r="U312" s="6">
        <f>+IFERROR(VALUE(RIGHT(Tabla4[[#This Row],[B2B]],6)),"")</f>
        <v>4184</v>
      </c>
      <c r="V312" s="6" t="str">
        <f>+IFERROR(VLOOKUP(T312,Auxiliar!$A:$C,2,0),"")</f>
        <v>CORE</v>
      </c>
      <c r="W312" s="7" t="str">
        <f>+IFERROR(VLOOKUP(T312,Auxiliar!$A:$C,3,0),"")</f>
        <v>0b 1% | 2b 5% | 4b 6%</v>
      </c>
      <c r="Y312" s="1">
        <v>20069</v>
      </c>
      <c r="Z312" s="1" t="s">
        <v>10</v>
      </c>
      <c r="AA312" s="6">
        <f>+IFERROR(VALUE(RIGHT(Tabla5[[#This Row],[B2B]],6)),"")</f>
        <v>20069</v>
      </c>
      <c r="AB312" s="6" t="str">
        <f>+IFERROR(VLOOKUP(Z312,Auxiliar!$A:$C,2,0),"")</f>
        <v>CORE</v>
      </c>
      <c r="AC312" s="7" t="str">
        <f>+IFERROR(VLOOKUP(Z312,Auxiliar!$A:$C,3,0),"")</f>
        <v>0b 1% | 3b 4% | 5b 6%</v>
      </c>
      <c r="AK312" s="1">
        <v>3914</v>
      </c>
      <c r="AL312" s="1" t="s">
        <v>30</v>
      </c>
      <c r="AM312" s="6">
        <f>+IFERROR(VALUE(RIGHT(Tabla7[[#This Row],[B2B]],6)),"")</f>
        <v>3914</v>
      </c>
      <c r="AN312" s="6" t="str">
        <f>+IFERROR(VLOOKUP(AL312,Auxiliar!$A:$C,2,0),"")</f>
        <v>LATONES</v>
      </c>
      <c r="AO312" s="7" t="str">
        <f>+IFERROR(VLOOKUP(AL312,Auxiliar!$A:$C,3,0),"")</f>
        <v>1b 4% | 5b 7% | 97b 0%</v>
      </c>
      <c r="AQ312" s="1">
        <v>11914</v>
      </c>
      <c r="AR312" s="1" t="s">
        <v>31</v>
      </c>
      <c r="AS312" s="6">
        <f>+IFERROR(VALUE(RIGHT(Tabla8[[#This Row],[B2B]],6)),"")</f>
        <v>11914</v>
      </c>
      <c r="AT312" s="6" t="str">
        <f>+IFERROR(VLOOKUP(AR312,Auxiliar!$A:$C,2,0),"")</f>
        <v>LATONES</v>
      </c>
      <c r="AU312" s="7" t="str">
        <f>+IFERROR(VLOOKUP(AR312,Auxiliar!$A:$C,3,0),"")</f>
        <v>2b 3% | 4b 5% | 5b 8% | 193 0%</v>
      </c>
      <c r="AW312" s="1"/>
      <c r="AX312" s="1" t="s">
        <v>32</v>
      </c>
      <c r="AY312" s="6" t="str">
        <f>+IFERROR(VALUE(RIGHT(Tabla9[[#This Row],[B2B]],6)),"")</f>
        <v/>
      </c>
      <c r="AZ312" s="6" t="str">
        <f>+IFERROR(VLOOKUP(AX312,Auxiliar!$A:$C,2,0),"")</f>
        <v>LATONES</v>
      </c>
      <c r="BA312" s="7" t="str">
        <f>+IFERROR(VLOOKUP(AX312,Auxiliar!$A:$C,3,0),"")</f>
        <v>2b 3% | 4b 4% | 6b 5% | 10b 8%  | 385b 0%</v>
      </c>
      <c r="BC312" s="1"/>
      <c r="BD312" s="1" t="s">
        <v>33</v>
      </c>
      <c r="BE312" s="6" t="str">
        <f>+IFERROR(VALUE(RIGHT(Tabla10[[#This Row],[B2B]],6)),"")</f>
        <v/>
      </c>
      <c r="BF312" s="6" t="str">
        <f>+IFERROR(VLOOKUP(BD312,Auxiliar!$A:$C,2,0),"")</f>
        <v>LATONES</v>
      </c>
      <c r="BG312" s="7" t="str">
        <f>+IFERROR(VLOOKUP(BD312,Auxiliar!$A:$C,3,0),"")</f>
        <v>6b 4% | 12b 5% | 15b 8% | 385b 0%</v>
      </c>
      <c r="BI312" s="1"/>
      <c r="BJ312" s="1"/>
      <c r="BK312" s="6" t="str">
        <f>+IFERROR(VALUE(RIGHT(Tabla11[[#This Row],[B2B]],6)),"")</f>
        <v/>
      </c>
      <c r="BL312" s="6" t="str">
        <f>+IFERROR(VLOOKUP(BJ312,Auxiliar!$A:$C,2,0),"")</f>
        <v/>
      </c>
      <c r="BM312" s="7" t="str">
        <f>+IFERROR(VLOOKUP(BJ312,Auxiliar!$A:$C,3,0),"")</f>
        <v/>
      </c>
      <c r="BO312" s="1">
        <v>5371</v>
      </c>
      <c r="BP312" s="1" t="s">
        <v>39</v>
      </c>
      <c r="BQ312" s="6">
        <f>+IFERROR(VALUE(RIGHT(Tabla12[[#This Row],[B2B]],6)),"")</f>
        <v>5371</v>
      </c>
      <c r="BR312" s="6" t="str">
        <f>+IFERROR(VLOOKUP(BP312,Auxiliar!$A:$C,2,0),"")</f>
        <v>VALUE LITRO</v>
      </c>
      <c r="BS312" s="7" t="str">
        <f>+IFERROR(VLOOKUP(BP312,Auxiliar!$A:$C,3,0),"")</f>
        <v>1b 12%</v>
      </c>
      <c r="CA312" s="1">
        <v>3494</v>
      </c>
      <c r="CB312" s="1" t="s">
        <v>35</v>
      </c>
      <c r="CC312" s="6">
        <f>+IFERROR(VALUE(RIGHT(Tabla14[[#This Row],[B2B]],6)),"")</f>
        <v>3494</v>
      </c>
      <c r="CD312" s="6" t="str">
        <f>+IFERROR(VLOOKUP(CB312,Auxiliar!$A:$C,2,0),"")</f>
        <v>Corona 710cc</v>
      </c>
      <c r="CE312" s="7" t="str">
        <f>+IFERROR(VLOOKUP(CB312,Auxiliar!$A:$C,3,0),"")</f>
        <v>1b 10% | 85b 0%</v>
      </c>
      <c r="CG312" s="1"/>
      <c r="CH312" s="1"/>
      <c r="CI312" s="6" t="str">
        <f>+IFERROR(VALUE(RIGHT(Tabla15[[#This Row],[B2B]],6)),"")</f>
        <v/>
      </c>
      <c r="CJ312" s="6" t="str">
        <f>+IFERROR(VLOOKUP(CH312,Auxiliar!$A:$C,2,0),"")</f>
        <v/>
      </c>
      <c r="CK312" s="7" t="str">
        <f>+IFERROR(VLOOKUP(CH312,Auxiliar!$A:$C,3,0),"")</f>
        <v/>
      </c>
      <c r="CM312" s="1">
        <v>3437</v>
      </c>
      <c r="CN312" s="1" t="s">
        <v>20</v>
      </c>
      <c r="CO312" s="6">
        <v>3437</v>
      </c>
      <c r="CP312" s="6" t="s">
        <v>20</v>
      </c>
      <c r="CQ312" s="7" t="s">
        <v>21</v>
      </c>
      <c r="CS312" s="1"/>
      <c r="CT312" s="1"/>
      <c r="CU312" s="6" t="str">
        <f>+IFERROR(VALUE(RIGHT(Tabla17[[#This Row],[B2B]],6)),"")</f>
        <v/>
      </c>
      <c r="CV312" s="6" t="str">
        <f>+IFERROR(VLOOKUP(CT312,Auxiliar!$A:$C,2,0),"")</f>
        <v/>
      </c>
      <c r="CW312" s="7" t="str">
        <f>+IFERROR(VLOOKUP(CT312,Auxiliar!$A:$C,3,0),"")</f>
        <v/>
      </c>
      <c r="CY312" s="1">
        <v>3437</v>
      </c>
      <c r="CZ312" s="1" t="s">
        <v>16</v>
      </c>
      <c r="DA312" s="6">
        <f>+IFERROR(VALUE(RIGHT(Tabla18[[#This Row],[B2B]],6)),"")</f>
        <v>3437</v>
      </c>
      <c r="DB312" s="6" t="str">
        <f>+IFERROR(VLOOKUP(CZ312,Auxiliar!$A:$C,2,0),"")</f>
        <v>PREMIUM</v>
      </c>
      <c r="DC312" s="7" t="str">
        <f>+IFERROR(VLOOKUP(CZ312,Auxiliar!$A:$C,3,0),"")</f>
        <v>0b 0% | 2b 2% | 5b 3,5% | 10b 5%</v>
      </c>
      <c r="DE312" s="1">
        <v>3437</v>
      </c>
      <c r="DF312" s="1" t="s">
        <v>19</v>
      </c>
      <c r="DG312" s="6">
        <f>+IFERROR(VALUE(RIGHT(Tabla19[[#This Row],[B2B]],6)),"")</f>
        <v>3437</v>
      </c>
      <c r="DH312" s="6" t="str">
        <f>+IFERROR(VLOOKUP(DF312,Auxiliar!$A:$C,2,0),"")</f>
        <v>MICHELOB</v>
      </c>
      <c r="DI312" s="7" t="str">
        <f>+IFERROR(VLOOKUP(DF312,Auxiliar!$A:$C,3,0),"")</f>
        <v>1b 7% | 3b 22% | 8b 27%</v>
      </c>
      <c r="DK312" s="1"/>
      <c r="DL312" s="1"/>
      <c r="DM312" s="6" t="str">
        <f>+IFERROR(VALUE(RIGHT(Tabla20[[#This Row],[B2B]],6)),"")</f>
        <v/>
      </c>
      <c r="DN312" s="6" t="str">
        <f>+IFERROR(VLOOKUP(DL312,Auxiliar!$A:$C,2,0),"")</f>
        <v/>
      </c>
      <c r="DO312" s="7" t="str">
        <f>+IFERROR(VLOOKUP(DL312,Auxiliar!$A:$C,3,0),"")</f>
        <v/>
      </c>
      <c r="DQ312" s="1">
        <v>3463</v>
      </c>
      <c r="DR312" s="12" t="s">
        <v>24</v>
      </c>
      <c r="DS312" s="6">
        <f>+IFERROR(VALUE(RIGHT(Tabla21[[#This Row],[B2B]],6)),"")</f>
        <v>3463</v>
      </c>
      <c r="DT312" s="6" t="str">
        <f>+IFERROR(VLOOKUP(DR312,Auxiliar!$A:$C,2,0),"")</f>
        <v>CORONA PORRON</v>
      </c>
      <c r="DU312" s="7" t="str">
        <f>+IFERROR(VLOOKUP(DR312,Auxiliar!$A:$C,3,0),"")</f>
        <v>1b 5% | 20b 0%</v>
      </c>
      <c r="DW312" s="1">
        <v>5399</v>
      </c>
      <c r="DX312" s="12" t="s">
        <v>43</v>
      </c>
      <c r="DY312" s="6">
        <f>+IFERROR(VALUE(RIGHT(Tabla22[[#This Row],[B2B]],6)),"")</f>
        <v>5399</v>
      </c>
      <c r="DZ312" s="6" t="str">
        <f>+IFERROR(VLOOKUP(DX312,Auxiliar!$A:$C,2,0),"")</f>
        <v xml:space="preserve">VALUE LATA </v>
      </c>
      <c r="EA312" s="7" t="str">
        <f>+IFERROR(VLOOKUP(DX312,Auxiliar!$A:$C,3,0),"")</f>
        <v>1b 15% | 100b 18%</v>
      </c>
      <c r="EC312" s="1">
        <v>5368</v>
      </c>
      <c r="ED312" s="12" t="s">
        <v>47</v>
      </c>
      <c r="EE312" s="6">
        <f>+IFERROR(VALUE(RIGHT(Tabla23[[#This Row],[B2B]],6)),"")</f>
        <v>5368</v>
      </c>
      <c r="EF312" s="6" t="str">
        <f>+IFERROR(VLOOKUP(ED312,Auxiliar!$A:$C,2,0),"")</f>
        <v>VALUE LATON</v>
      </c>
      <c r="EG312" s="7" t="str">
        <f>+IFERROR(VLOOKUP(ED312,Auxiliar!$A:$C,3,0),"")</f>
        <v>1b 10% | 5b 15% | 192b 0%</v>
      </c>
      <c r="EI312" s="1"/>
      <c r="EJ312" s="12"/>
      <c r="EK312" s="6" t="str">
        <f>+IFERROR(VALUE(RIGHT(Tabla24[[#This Row],[B2B]],6)),"")</f>
        <v/>
      </c>
      <c r="EL312" s="6" t="str">
        <f>+IFERROR(VLOOKUP(EJ312,Auxiliar!$A:$C,2,0),"")</f>
        <v/>
      </c>
      <c r="EM312" s="7" t="str">
        <f>+IFERROR(VLOOKUP(EJ312,Auxiliar!$A:$C,3,0),"")</f>
        <v/>
      </c>
      <c r="EO312" s="1"/>
      <c r="EP312" s="12"/>
      <c r="EQ312" s="6" t="str">
        <f>+IFERROR(VALUE(RIGHT(Tabla25[[#This Row],[B2B]],6)),"")</f>
        <v/>
      </c>
      <c r="ER312" s="6" t="str">
        <f>+IFERROR(VLOOKUP(EP312,Auxiliar!$A:$C,2,0),"")</f>
        <v/>
      </c>
      <c r="ES312" s="7" t="str">
        <f>+IFERROR(VLOOKUP(EP312,Auxiliar!$A:$C,3,0),"")</f>
        <v/>
      </c>
      <c r="EU312" s="1"/>
      <c r="EV312" s="12"/>
      <c r="EW312" s="6" t="str">
        <f>+IFERROR(VALUE(RIGHT(Tabla26[[#This Row],[B2B]],6)),"")</f>
        <v/>
      </c>
      <c r="EX312" s="6" t="str">
        <f>+IFERROR(VLOOKUP(EV312,Auxiliar!$A:$C,2,0),"")</f>
        <v/>
      </c>
      <c r="EY312" s="7" t="str">
        <f>+IFERROR(VLOOKUP(EV312,Auxiliar!$A:$C,3,0),"")</f>
        <v/>
      </c>
      <c r="EZ312" s="1"/>
      <c r="FA312" s="12"/>
      <c r="FB312" s="6" t="str">
        <f>+IFERROR(VALUE(RIGHT(Tabla27[[#This Row],[B2B]],6)),"")</f>
        <v/>
      </c>
      <c r="FC312" s="6" t="str">
        <f>+IFERROR(VLOOKUP(FA312,Auxiliar!$A:$C,2,0),"")</f>
        <v/>
      </c>
      <c r="FD312" s="7" t="str">
        <f>+IFERROR(VLOOKUP(FA312,Auxiliar!$A:$C,3,0),"")</f>
        <v/>
      </c>
      <c r="FE312" s="1"/>
      <c r="FF312" s="12"/>
      <c r="FG312" s="6" t="str">
        <f>+IFERROR(VALUE(RIGHT(Tabla28[[#This Row],[B2B]],6)),"")</f>
        <v/>
      </c>
      <c r="FH312" s="6" t="str">
        <f>+IFERROR(VLOOKUP(FF312,Auxiliar!$A:$C,2,0),"")</f>
        <v/>
      </c>
      <c r="FI312" s="7" t="str">
        <f>+IFERROR(VLOOKUP(FF312,Auxiliar!$A:$C,3,0),"")</f>
        <v/>
      </c>
      <c r="FJ312" s="1"/>
      <c r="FK312" s="12"/>
      <c r="FL312" s="6" t="str">
        <f>+IFERROR(VALUE(RIGHT(Tabla29[[#This Row],[B2B]],6)),"")</f>
        <v/>
      </c>
      <c r="FM312" s="6" t="str">
        <f>+IFERROR(VLOOKUP(FK312,Auxiliar!$A:$C,2,0),"")</f>
        <v/>
      </c>
      <c r="FN312" s="7" t="str">
        <f>+IFERROR(VLOOKUP(FK312,Auxiliar!$A:$C,3,0),"")</f>
        <v/>
      </c>
      <c r="FO312" s="1"/>
      <c r="FP312" s="12"/>
      <c r="FQ312" s="6" t="str">
        <f>+IFERROR(VALUE(RIGHT(Tabla30[[#This Row],[B2B]],6)),"")</f>
        <v/>
      </c>
      <c r="FR312" s="6" t="str">
        <f>+IFERROR(VLOOKUP(FP312,Auxiliar!$A:$C,2,0),"")</f>
        <v/>
      </c>
      <c r="FS312" s="7"/>
      <c r="FT312" s="1"/>
      <c r="FU312" s="12"/>
      <c r="FV312" s="6" t="str">
        <f>+IFERROR(VALUE(RIGHT(Tabla31[[#This Row],[B2B]],6)),"")</f>
        <v/>
      </c>
      <c r="FW312" s="6" t="str">
        <f>+IFERROR(VLOOKUP(FU312,Auxiliar!$A:$C,2,0),"")</f>
        <v/>
      </c>
      <c r="FX312" s="7" t="str">
        <f>+IFERROR(VLOOKUP(FU312,Auxiliar!$A:$C,3,0),"")</f>
        <v/>
      </c>
      <c r="FY312" s="1"/>
      <c r="FZ312" s="12"/>
      <c r="GA312" s="6" t="str">
        <f>+IFERROR(VALUE(RIGHT(Tabla32[[#This Row],[B2B]],6)),"")</f>
        <v/>
      </c>
      <c r="GB312" s="6" t="str">
        <f>+IFERROR(VLOOKUP(FZ312,Auxiliar!$A:$C,2,0),"")</f>
        <v/>
      </c>
      <c r="GC312" s="7" t="str">
        <f>+IFERROR(VLOOKUP(FZ312,Auxiliar!$A:$C,3,0),"")</f>
        <v/>
      </c>
      <c r="GD312" s="1"/>
      <c r="GE312" s="12"/>
      <c r="GF312" s="6" t="str">
        <f>+IFERROR(VALUE(RIGHT(Tabla33[[#This Row],[B2B]],6)),"")</f>
        <v/>
      </c>
      <c r="GG312" s="6" t="str">
        <f>+IFERROR(VLOOKUP(GE312,Auxiliar!$A:$C,2,0),"")</f>
        <v/>
      </c>
      <c r="GH312" s="7" t="str">
        <f>+IFERROR(VLOOKUP(GE312,Auxiliar!$A:$C,3,0),"")</f>
        <v/>
      </c>
    </row>
    <row r="313" spans="1:190" x14ac:dyDescent="0.25">
      <c r="A313" s="1"/>
      <c r="B313" s="1"/>
      <c r="C313" t="str">
        <f>+IFERROR(VALUE(RIGHT(Tabla1[[#This Row],[B2B]],6)),"")</f>
        <v/>
      </c>
      <c r="D313" t="str">
        <f>+IFERROR(VLOOKUP(B313,Auxiliar!$A:$C,2,0),"")</f>
        <v/>
      </c>
      <c r="E313" s="5" t="str">
        <f>+IFERROR(VLOOKUP(B313,Auxiliar!$A:$C,3,0),"")</f>
        <v/>
      </c>
      <c r="S313" s="1">
        <v>4199</v>
      </c>
      <c r="T313" s="1" t="s">
        <v>9</v>
      </c>
      <c r="U313" s="6">
        <f>+IFERROR(VALUE(RIGHT(Tabla4[[#This Row],[B2B]],6)),"")</f>
        <v>4199</v>
      </c>
      <c r="V313" s="6" t="str">
        <f>+IFERROR(VLOOKUP(T313,Auxiliar!$A:$C,2,0),"")</f>
        <v>CORE</v>
      </c>
      <c r="W313" s="7" t="str">
        <f>+IFERROR(VLOOKUP(T313,Auxiliar!$A:$C,3,0),"")</f>
        <v>0b 1% | 2b 5% | 4b 6%</v>
      </c>
      <c r="Y313" s="1">
        <v>20083</v>
      </c>
      <c r="Z313" s="1" t="s">
        <v>10</v>
      </c>
      <c r="AA313" s="6">
        <f>+IFERROR(VALUE(RIGHT(Tabla5[[#This Row],[B2B]],6)),"")</f>
        <v>20083</v>
      </c>
      <c r="AB313" s="6" t="str">
        <f>+IFERROR(VLOOKUP(Z313,Auxiliar!$A:$C,2,0),"")</f>
        <v>CORE</v>
      </c>
      <c r="AC313" s="7" t="str">
        <f>+IFERROR(VLOOKUP(Z313,Auxiliar!$A:$C,3,0),"")</f>
        <v>0b 1% | 3b 4% | 5b 6%</v>
      </c>
      <c r="AK313" s="1">
        <v>3915</v>
      </c>
      <c r="AL313" s="1" t="s">
        <v>30</v>
      </c>
      <c r="AM313" s="6">
        <f>+IFERROR(VALUE(RIGHT(Tabla7[[#This Row],[B2B]],6)),"")</f>
        <v>3915</v>
      </c>
      <c r="AN313" s="6" t="str">
        <f>+IFERROR(VLOOKUP(AL313,Auxiliar!$A:$C,2,0),"")</f>
        <v>LATONES</v>
      </c>
      <c r="AO313" s="7" t="str">
        <f>+IFERROR(VLOOKUP(AL313,Auxiliar!$A:$C,3,0),"")</f>
        <v>1b 4% | 5b 7% | 97b 0%</v>
      </c>
      <c r="AQ313" s="1">
        <v>11922</v>
      </c>
      <c r="AR313" s="1" t="s">
        <v>31</v>
      </c>
      <c r="AS313" s="6">
        <f>+IFERROR(VALUE(RIGHT(Tabla8[[#This Row],[B2B]],6)),"")</f>
        <v>11922</v>
      </c>
      <c r="AT313" s="6" t="str">
        <f>+IFERROR(VLOOKUP(AR313,Auxiliar!$A:$C,2,0),"")</f>
        <v>LATONES</v>
      </c>
      <c r="AU313" s="7" t="str">
        <f>+IFERROR(VLOOKUP(AR313,Auxiliar!$A:$C,3,0),"")</f>
        <v>2b 3% | 4b 5% | 5b 8% | 193 0%</v>
      </c>
      <c r="AW313" s="1"/>
      <c r="AX313" s="1" t="s">
        <v>32</v>
      </c>
      <c r="AY313" s="6" t="str">
        <f>+IFERROR(VALUE(RIGHT(Tabla9[[#This Row],[B2B]],6)),"")</f>
        <v/>
      </c>
      <c r="AZ313" s="6" t="str">
        <f>+IFERROR(VLOOKUP(AX313,Auxiliar!$A:$C,2,0),"")</f>
        <v>LATONES</v>
      </c>
      <c r="BA313" s="7" t="str">
        <f>+IFERROR(VLOOKUP(AX313,Auxiliar!$A:$C,3,0),"")</f>
        <v>2b 3% | 4b 4% | 6b 5% | 10b 8%  | 385b 0%</v>
      </c>
      <c r="BC313" s="1"/>
      <c r="BD313" s="1" t="s">
        <v>33</v>
      </c>
      <c r="BE313" s="6" t="str">
        <f>+IFERROR(VALUE(RIGHT(Tabla10[[#This Row],[B2B]],6)),"")</f>
        <v/>
      </c>
      <c r="BF313" s="6" t="str">
        <f>+IFERROR(VLOOKUP(BD313,Auxiliar!$A:$C,2,0),"")</f>
        <v>LATONES</v>
      </c>
      <c r="BG313" s="7" t="str">
        <f>+IFERROR(VLOOKUP(BD313,Auxiliar!$A:$C,3,0),"")</f>
        <v>6b 4% | 12b 5% | 15b 8% | 385b 0%</v>
      </c>
      <c r="BI313" s="1"/>
      <c r="BJ313" s="1"/>
      <c r="BK313" s="6" t="str">
        <f>+IFERROR(VALUE(RIGHT(Tabla11[[#This Row],[B2B]],6)),"")</f>
        <v/>
      </c>
      <c r="BL313" s="6" t="str">
        <f>+IFERROR(VLOOKUP(BJ313,Auxiliar!$A:$C,2,0),"")</f>
        <v/>
      </c>
      <c r="BM313" s="7" t="str">
        <f>+IFERROR(VLOOKUP(BJ313,Auxiliar!$A:$C,3,0),"")</f>
        <v/>
      </c>
      <c r="BO313" s="1">
        <v>5372</v>
      </c>
      <c r="BP313" s="1" t="s">
        <v>39</v>
      </c>
      <c r="BQ313" s="6">
        <f>+IFERROR(VALUE(RIGHT(Tabla12[[#This Row],[B2B]],6)),"")</f>
        <v>5372</v>
      </c>
      <c r="BR313" s="6" t="str">
        <f>+IFERROR(VLOOKUP(BP313,Auxiliar!$A:$C,2,0),"")</f>
        <v>VALUE LITRO</v>
      </c>
      <c r="BS313" s="7" t="str">
        <f>+IFERROR(VLOOKUP(BP313,Auxiliar!$A:$C,3,0),"")</f>
        <v>1b 12%</v>
      </c>
      <c r="CA313" s="1">
        <v>3501</v>
      </c>
      <c r="CB313" s="1" t="s">
        <v>35</v>
      </c>
      <c r="CC313" s="6">
        <f>+IFERROR(VALUE(RIGHT(Tabla14[[#This Row],[B2B]],6)),"")</f>
        <v>3501</v>
      </c>
      <c r="CD313" s="6" t="str">
        <f>+IFERROR(VLOOKUP(CB313,Auxiliar!$A:$C,2,0),"")</f>
        <v>Corona 710cc</v>
      </c>
      <c r="CE313" s="7" t="str">
        <f>+IFERROR(VLOOKUP(CB313,Auxiliar!$A:$C,3,0),"")</f>
        <v>1b 10% | 85b 0%</v>
      </c>
      <c r="CG313" s="1"/>
      <c r="CH313" s="1"/>
      <c r="CI313" s="6" t="str">
        <f>+IFERROR(VALUE(RIGHT(Tabla15[[#This Row],[B2B]],6)),"")</f>
        <v/>
      </c>
      <c r="CJ313" s="6" t="str">
        <f>+IFERROR(VLOOKUP(CH313,Auxiliar!$A:$C,2,0),"")</f>
        <v/>
      </c>
      <c r="CK313" s="7" t="str">
        <f>+IFERROR(VLOOKUP(CH313,Auxiliar!$A:$C,3,0),"")</f>
        <v/>
      </c>
      <c r="CM313" s="1">
        <v>3463</v>
      </c>
      <c r="CN313" s="1" t="s">
        <v>20</v>
      </c>
      <c r="CO313" s="6">
        <v>3463</v>
      </c>
      <c r="CP313" s="6" t="s">
        <v>20</v>
      </c>
      <c r="CQ313" s="7" t="s">
        <v>21</v>
      </c>
      <c r="CS313" s="1"/>
      <c r="CT313" s="1"/>
      <c r="CU313" s="6" t="str">
        <f>+IFERROR(VALUE(RIGHT(Tabla17[[#This Row],[B2B]],6)),"")</f>
        <v/>
      </c>
      <c r="CV313" s="6" t="str">
        <f>+IFERROR(VLOOKUP(CT313,Auxiliar!$A:$C,2,0),"")</f>
        <v/>
      </c>
      <c r="CW313" s="7" t="str">
        <f>+IFERROR(VLOOKUP(CT313,Auxiliar!$A:$C,3,0),"")</f>
        <v/>
      </c>
      <c r="CY313" s="1">
        <v>3463</v>
      </c>
      <c r="CZ313" s="1" t="s">
        <v>16</v>
      </c>
      <c r="DA313" s="6">
        <f>+IFERROR(VALUE(RIGHT(Tabla18[[#This Row],[B2B]],6)),"")</f>
        <v>3463</v>
      </c>
      <c r="DB313" s="6" t="str">
        <f>+IFERROR(VLOOKUP(CZ313,Auxiliar!$A:$C,2,0),"")</f>
        <v>PREMIUM</v>
      </c>
      <c r="DC313" s="7" t="str">
        <f>+IFERROR(VLOOKUP(CZ313,Auxiliar!$A:$C,3,0),"")</f>
        <v>0b 0% | 2b 2% | 5b 3,5% | 10b 5%</v>
      </c>
      <c r="DE313" s="1">
        <v>3463</v>
      </c>
      <c r="DF313" s="1" t="s">
        <v>19</v>
      </c>
      <c r="DG313" s="6">
        <f>+IFERROR(VALUE(RIGHT(Tabla19[[#This Row],[B2B]],6)),"")</f>
        <v>3463</v>
      </c>
      <c r="DH313" s="6" t="str">
        <f>+IFERROR(VLOOKUP(DF313,Auxiliar!$A:$C,2,0),"")</f>
        <v>MICHELOB</v>
      </c>
      <c r="DI313" s="7" t="str">
        <f>+IFERROR(VLOOKUP(DF313,Auxiliar!$A:$C,3,0),"")</f>
        <v>1b 7% | 3b 22% | 8b 27%</v>
      </c>
      <c r="DK313" s="1"/>
      <c r="DL313" s="1"/>
      <c r="DM313" s="6" t="str">
        <f>+IFERROR(VALUE(RIGHT(Tabla20[[#This Row],[B2B]],6)),"")</f>
        <v/>
      </c>
      <c r="DN313" s="6" t="str">
        <f>+IFERROR(VLOOKUP(DL313,Auxiliar!$A:$C,2,0),"")</f>
        <v/>
      </c>
      <c r="DO313" s="7" t="str">
        <f>+IFERROR(VLOOKUP(DL313,Auxiliar!$A:$C,3,0),"")</f>
        <v/>
      </c>
      <c r="DQ313" s="1">
        <v>3468</v>
      </c>
      <c r="DR313" s="12" t="s">
        <v>24</v>
      </c>
      <c r="DS313" s="6">
        <f>+IFERROR(VALUE(RIGHT(Tabla21[[#This Row],[B2B]],6)),"")</f>
        <v>3468</v>
      </c>
      <c r="DT313" s="6" t="str">
        <f>+IFERROR(VLOOKUP(DR313,Auxiliar!$A:$C,2,0),"")</f>
        <v>CORONA PORRON</v>
      </c>
      <c r="DU313" s="7" t="str">
        <f>+IFERROR(VLOOKUP(DR313,Auxiliar!$A:$C,3,0),"")</f>
        <v>1b 5% | 20b 0%</v>
      </c>
      <c r="DW313" s="1">
        <v>5402</v>
      </c>
      <c r="DX313" s="12" t="s">
        <v>43</v>
      </c>
      <c r="DY313" s="6">
        <f>+IFERROR(VALUE(RIGHT(Tabla22[[#This Row],[B2B]],6)),"")</f>
        <v>5402</v>
      </c>
      <c r="DZ313" s="6" t="str">
        <f>+IFERROR(VLOOKUP(DX313,Auxiliar!$A:$C,2,0),"")</f>
        <v xml:space="preserve">VALUE LATA </v>
      </c>
      <c r="EA313" s="7" t="str">
        <f>+IFERROR(VLOOKUP(DX313,Auxiliar!$A:$C,3,0),"")</f>
        <v>1b 15% | 100b 18%</v>
      </c>
      <c r="EC313" s="1">
        <v>5371</v>
      </c>
      <c r="ED313" s="12" t="s">
        <v>47</v>
      </c>
      <c r="EE313" s="6">
        <f>+IFERROR(VALUE(RIGHT(Tabla23[[#This Row],[B2B]],6)),"")</f>
        <v>5371</v>
      </c>
      <c r="EF313" s="6" t="str">
        <f>+IFERROR(VLOOKUP(ED313,Auxiliar!$A:$C,2,0),"")</f>
        <v>VALUE LATON</v>
      </c>
      <c r="EG313" s="7" t="str">
        <f>+IFERROR(VLOOKUP(ED313,Auxiliar!$A:$C,3,0),"")</f>
        <v>1b 10% | 5b 15% | 192b 0%</v>
      </c>
      <c r="EI313" s="1"/>
      <c r="EJ313" s="12"/>
      <c r="EK313" s="6" t="str">
        <f>+IFERROR(VALUE(RIGHT(Tabla24[[#This Row],[B2B]],6)),"")</f>
        <v/>
      </c>
      <c r="EL313" s="6" t="str">
        <f>+IFERROR(VLOOKUP(EJ313,Auxiliar!$A:$C,2,0),"")</f>
        <v/>
      </c>
      <c r="EM313" s="7" t="str">
        <f>+IFERROR(VLOOKUP(EJ313,Auxiliar!$A:$C,3,0),"")</f>
        <v/>
      </c>
      <c r="EO313" s="1"/>
      <c r="EP313" s="12"/>
      <c r="EQ313" s="6" t="str">
        <f>+IFERROR(VALUE(RIGHT(Tabla25[[#This Row],[B2B]],6)),"")</f>
        <v/>
      </c>
      <c r="ER313" s="6" t="str">
        <f>+IFERROR(VLOOKUP(EP313,Auxiliar!$A:$C,2,0),"")</f>
        <v/>
      </c>
      <c r="ES313" s="7" t="str">
        <f>+IFERROR(VLOOKUP(EP313,Auxiliar!$A:$C,3,0),"")</f>
        <v/>
      </c>
      <c r="EU313" s="1"/>
      <c r="EV313" s="12"/>
      <c r="EW313" s="6" t="str">
        <f>+IFERROR(VALUE(RIGHT(Tabla26[[#This Row],[B2B]],6)),"")</f>
        <v/>
      </c>
      <c r="EX313" s="6" t="str">
        <f>+IFERROR(VLOOKUP(EV313,Auxiliar!$A:$C,2,0),"")</f>
        <v/>
      </c>
      <c r="EY313" s="7" t="str">
        <f>+IFERROR(VLOOKUP(EV313,Auxiliar!$A:$C,3,0),"")</f>
        <v/>
      </c>
      <c r="EZ313" s="1"/>
      <c r="FA313" s="12"/>
      <c r="FB313" s="6" t="str">
        <f>+IFERROR(VALUE(RIGHT(Tabla27[[#This Row],[B2B]],6)),"")</f>
        <v/>
      </c>
      <c r="FC313" s="6" t="str">
        <f>+IFERROR(VLOOKUP(FA313,Auxiliar!$A:$C,2,0),"")</f>
        <v/>
      </c>
      <c r="FD313" s="7" t="str">
        <f>+IFERROR(VLOOKUP(FA313,Auxiliar!$A:$C,3,0),"")</f>
        <v/>
      </c>
      <c r="FE313" s="1"/>
      <c r="FF313" s="12"/>
      <c r="FG313" s="6" t="str">
        <f>+IFERROR(VALUE(RIGHT(Tabla28[[#This Row],[B2B]],6)),"")</f>
        <v/>
      </c>
      <c r="FH313" s="6" t="str">
        <f>+IFERROR(VLOOKUP(FF313,Auxiliar!$A:$C,2,0),"")</f>
        <v/>
      </c>
      <c r="FI313" s="7" t="str">
        <f>+IFERROR(VLOOKUP(FF313,Auxiliar!$A:$C,3,0),"")</f>
        <v/>
      </c>
      <c r="FJ313" s="1"/>
      <c r="FK313" s="12"/>
      <c r="FL313" s="6" t="str">
        <f>+IFERROR(VALUE(RIGHT(Tabla29[[#This Row],[B2B]],6)),"")</f>
        <v/>
      </c>
      <c r="FM313" s="6" t="str">
        <f>+IFERROR(VLOOKUP(FK313,Auxiliar!$A:$C,2,0),"")</f>
        <v/>
      </c>
      <c r="FN313" s="7" t="str">
        <f>+IFERROR(VLOOKUP(FK313,Auxiliar!$A:$C,3,0),"")</f>
        <v/>
      </c>
      <c r="FO313" s="1"/>
      <c r="FP313" s="12"/>
      <c r="FQ313" s="6" t="str">
        <f>+IFERROR(VALUE(RIGHT(Tabla30[[#This Row],[B2B]],6)),"")</f>
        <v/>
      </c>
      <c r="FR313" s="6" t="str">
        <f>+IFERROR(VLOOKUP(FP313,Auxiliar!$A:$C,2,0),"")</f>
        <v/>
      </c>
      <c r="FS313" s="7"/>
      <c r="FT313" s="1"/>
      <c r="FU313" s="12"/>
      <c r="FV313" s="6" t="str">
        <f>+IFERROR(VALUE(RIGHT(Tabla31[[#This Row],[B2B]],6)),"")</f>
        <v/>
      </c>
      <c r="FW313" s="6" t="str">
        <f>+IFERROR(VLOOKUP(FU313,Auxiliar!$A:$C,2,0),"")</f>
        <v/>
      </c>
      <c r="FX313" s="7" t="str">
        <f>+IFERROR(VLOOKUP(FU313,Auxiliar!$A:$C,3,0),"")</f>
        <v/>
      </c>
      <c r="FY313" s="1"/>
      <c r="FZ313" s="12"/>
      <c r="GA313" s="6" t="str">
        <f>+IFERROR(VALUE(RIGHT(Tabla32[[#This Row],[B2B]],6)),"")</f>
        <v/>
      </c>
      <c r="GB313" s="6" t="str">
        <f>+IFERROR(VLOOKUP(FZ313,Auxiliar!$A:$C,2,0),"")</f>
        <v/>
      </c>
      <c r="GC313" s="7" t="str">
        <f>+IFERROR(VLOOKUP(FZ313,Auxiliar!$A:$C,3,0),"")</f>
        <v/>
      </c>
      <c r="GD313" s="1"/>
      <c r="GE313" s="12"/>
      <c r="GF313" s="6" t="str">
        <f>+IFERROR(VALUE(RIGHT(Tabla33[[#This Row],[B2B]],6)),"")</f>
        <v/>
      </c>
      <c r="GG313" s="6" t="str">
        <f>+IFERROR(VLOOKUP(GE313,Auxiliar!$A:$C,2,0),"")</f>
        <v/>
      </c>
      <c r="GH313" s="7" t="str">
        <f>+IFERROR(VLOOKUP(GE313,Auxiliar!$A:$C,3,0),"")</f>
        <v/>
      </c>
    </row>
    <row r="314" spans="1:190" x14ac:dyDescent="0.25">
      <c r="A314" s="1"/>
      <c r="B314" s="1"/>
      <c r="C314" t="str">
        <f>+IFERROR(VALUE(RIGHT(Tabla1[[#This Row],[B2B]],6)),"")</f>
        <v/>
      </c>
      <c r="D314" t="str">
        <f>+IFERROR(VLOOKUP(B314,Auxiliar!$A:$C,2,0),"")</f>
        <v/>
      </c>
      <c r="E314" s="5" t="str">
        <f>+IFERROR(VLOOKUP(B314,Auxiliar!$A:$C,3,0),"")</f>
        <v/>
      </c>
      <c r="S314" s="1">
        <v>4218</v>
      </c>
      <c r="T314" s="1" t="s">
        <v>9</v>
      </c>
      <c r="U314" s="6">
        <f>+IFERROR(VALUE(RIGHT(Tabla4[[#This Row],[B2B]],6)),"")</f>
        <v>4218</v>
      </c>
      <c r="V314" s="6" t="str">
        <f>+IFERROR(VLOOKUP(T314,Auxiliar!$A:$C,2,0),"")</f>
        <v>CORE</v>
      </c>
      <c r="W314" s="7" t="str">
        <f>+IFERROR(VLOOKUP(T314,Auxiliar!$A:$C,3,0),"")</f>
        <v>0b 1% | 2b 5% | 4b 6%</v>
      </c>
      <c r="Y314" s="1">
        <v>20087</v>
      </c>
      <c r="Z314" s="1" t="s">
        <v>10</v>
      </c>
      <c r="AA314" s="6">
        <f>+IFERROR(VALUE(RIGHT(Tabla5[[#This Row],[B2B]],6)),"")</f>
        <v>20087</v>
      </c>
      <c r="AB314" s="6" t="str">
        <f>+IFERROR(VLOOKUP(Z314,Auxiliar!$A:$C,2,0),"")</f>
        <v>CORE</v>
      </c>
      <c r="AC314" s="7" t="str">
        <f>+IFERROR(VLOOKUP(Z314,Auxiliar!$A:$C,3,0),"")</f>
        <v>0b 1% | 3b 4% | 5b 6%</v>
      </c>
      <c r="AK314" s="1">
        <v>3921</v>
      </c>
      <c r="AL314" s="1" t="s">
        <v>30</v>
      </c>
      <c r="AM314" s="6">
        <f>+IFERROR(VALUE(RIGHT(Tabla7[[#This Row],[B2B]],6)),"")</f>
        <v>3921</v>
      </c>
      <c r="AN314" s="6" t="str">
        <f>+IFERROR(VLOOKUP(AL314,Auxiliar!$A:$C,2,0),"")</f>
        <v>LATONES</v>
      </c>
      <c r="AO314" s="7" t="str">
        <f>+IFERROR(VLOOKUP(AL314,Auxiliar!$A:$C,3,0),"")</f>
        <v>1b 4% | 5b 7% | 97b 0%</v>
      </c>
      <c r="AQ314" s="1">
        <v>13043</v>
      </c>
      <c r="AR314" s="1" t="s">
        <v>31</v>
      </c>
      <c r="AS314" s="6">
        <f>+IFERROR(VALUE(RIGHT(Tabla8[[#This Row],[B2B]],6)),"")</f>
        <v>13043</v>
      </c>
      <c r="AT314" s="6" t="str">
        <f>+IFERROR(VLOOKUP(AR314,Auxiliar!$A:$C,2,0),"")</f>
        <v>LATONES</v>
      </c>
      <c r="AU314" s="7" t="str">
        <f>+IFERROR(VLOOKUP(AR314,Auxiliar!$A:$C,3,0),"")</f>
        <v>2b 3% | 4b 5% | 5b 8% | 193 0%</v>
      </c>
      <c r="AW314" s="1"/>
      <c r="AX314" s="1" t="s">
        <v>32</v>
      </c>
      <c r="AY314" s="6" t="str">
        <f>+IFERROR(VALUE(RIGHT(Tabla9[[#This Row],[B2B]],6)),"")</f>
        <v/>
      </c>
      <c r="AZ314" s="6" t="str">
        <f>+IFERROR(VLOOKUP(AX314,Auxiliar!$A:$C,2,0),"")</f>
        <v>LATONES</v>
      </c>
      <c r="BA314" s="7" t="str">
        <f>+IFERROR(VLOOKUP(AX314,Auxiliar!$A:$C,3,0),"")</f>
        <v>2b 3% | 4b 4% | 6b 5% | 10b 8%  | 385b 0%</v>
      </c>
      <c r="BC314" s="1"/>
      <c r="BD314" s="1" t="s">
        <v>33</v>
      </c>
      <c r="BE314" s="6" t="str">
        <f>+IFERROR(VALUE(RIGHT(Tabla10[[#This Row],[B2B]],6)),"")</f>
        <v/>
      </c>
      <c r="BF314" s="6" t="str">
        <f>+IFERROR(VLOOKUP(BD314,Auxiliar!$A:$C,2,0),"")</f>
        <v>LATONES</v>
      </c>
      <c r="BG314" s="7" t="str">
        <f>+IFERROR(VLOOKUP(BD314,Auxiliar!$A:$C,3,0),"")</f>
        <v>6b 4% | 12b 5% | 15b 8% | 385b 0%</v>
      </c>
      <c r="BI314" s="1"/>
      <c r="BJ314" s="1"/>
      <c r="BK314" s="6" t="str">
        <f>+IFERROR(VALUE(RIGHT(Tabla11[[#This Row],[B2B]],6)),"")</f>
        <v/>
      </c>
      <c r="BL314" s="6" t="str">
        <f>+IFERROR(VLOOKUP(BJ314,Auxiliar!$A:$C,2,0),"")</f>
        <v/>
      </c>
      <c r="BM314" s="7" t="str">
        <f>+IFERROR(VLOOKUP(BJ314,Auxiliar!$A:$C,3,0),"")</f>
        <v/>
      </c>
      <c r="BO314" s="1">
        <v>5399</v>
      </c>
      <c r="BP314" s="1" t="s">
        <v>39</v>
      </c>
      <c r="BQ314" s="6">
        <f>+IFERROR(VALUE(RIGHT(Tabla12[[#This Row],[B2B]],6)),"")</f>
        <v>5399</v>
      </c>
      <c r="BR314" s="6" t="str">
        <f>+IFERROR(VLOOKUP(BP314,Auxiliar!$A:$C,2,0),"")</f>
        <v>VALUE LITRO</v>
      </c>
      <c r="BS314" s="7" t="str">
        <f>+IFERROR(VLOOKUP(BP314,Auxiliar!$A:$C,3,0),"")</f>
        <v>1b 12%</v>
      </c>
      <c r="CA314" s="1">
        <v>3502</v>
      </c>
      <c r="CB314" s="1" t="s">
        <v>35</v>
      </c>
      <c r="CC314" s="6">
        <f>+IFERROR(VALUE(RIGHT(Tabla14[[#This Row],[B2B]],6)),"")</f>
        <v>3502</v>
      </c>
      <c r="CD314" s="6" t="str">
        <f>+IFERROR(VLOOKUP(CB314,Auxiliar!$A:$C,2,0),"")</f>
        <v>Corona 710cc</v>
      </c>
      <c r="CE314" s="7" t="str">
        <f>+IFERROR(VLOOKUP(CB314,Auxiliar!$A:$C,3,0),"")</f>
        <v>1b 10% | 85b 0%</v>
      </c>
      <c r="CG314" s="1"/>
      <c r="CH314" s="1"/>
      <c r="CI314" s="6" t="str">
        <f>+IFERROR(VALUE(RIGHT(Tabla15[[#This Row],[B2B]],6)),"")</f>
        <v/>
      </c>
      <c r="CJ314" s="6" t="str">
        <f>+IFERROR(VLOOKUP(CH314,Auxiliar!$A:$C,2,0),"")</f>
        <v/>
      </c>
      <c r="CK314" s="7" t="str">
        <f>+IFERROR(VLOOKUP(CH314,Auxiliar!$A:$C,3,0),"")</f>
        <v/>
      </c>
      <c r="CM314" s="1">
        <v>3468</v>
      </c>
      <c r="CN314" s="1" t="s">
        <v>20</v>
      </c>
      <c r="CO314" s="6">
        <v>3468</v>
      </c>
      <c r="CP314" s="6" t="s">
        <v>20</v>
      </c>
      <c r="CQ314" s="7" t="s">
        <v>21</v>
      </c>
      <c r="CS314" s="1"/>
      <c r="CT314" s="1"/>
      <c r="CU314" s="6" t="str">
        <f>+IFERROR(VALUE(RIGHT(Tabla17[[#This Row],[B2B]],6)),"")</f>
        <v/>
      </c>
      <c r="CV314" s="6" t="str">
        <f>+IFERROR(VLOOKUP(CT314,Auxiliar!$A:$C,2,0),"")</f>
        <v/>
      </c>
      <c r="CW314" s="7" t="str">
        <f>+IFERROR(VLOOKUP(CT314,Auxiliar!$A:$C,3,0),"")</f>
        <v/>
      </c>
      <c r="CY314" s="1">
        <v>3468</v>
      </c>
      <c r="CZ314" s="1" t="s">
        <v>16</v>
      </c>
      <c r="DA314" s="6">
        <f>+IFERROR(VALUE(RIGHT(Tabla18[[#This Row],[B2B]],6)),"")</f>
        <v>3468</v>
      </c>
      <c r="DB314" s="6" t="str">
        <f>+IFERROR(VLOOKUP(CZ314,Auxiliar!$A:$C,2,0),"")</f>
        <v>PREMIUM</v>
      </c>
      <c r="DC314" s="7" t="str">
        <f>+IFERROR(VLOOKUP(CZ314,Auxiliar!$A:$C,3,0),"")</f>
        <v>0b 0% | 2b 2% | 5b 3,5% | 10b 5%</v>
      </c>
      <c r="DE314" s="1">
        <v>3468</v>
      </c>
      <c r="DF314" s="1" t="s">
        <v>19</v>
      </c>
      <c r="DG314" s="6">
        <f>+IFERROR(VALUE(RIGHT(Tabla19[[#This Row],[B2B]],6)),"")</f>
        <v>3468</v>
      </c>
      <c r="DH314" s="6" t="str">
        <f>+IFERROR(VLOOKUP(DF314,Auxiliar!$A:$C,2,0),"")</f>
        <v>MICHELOB</v>
      </c>
      <c r="DI314" s="7" t="str">
        <f>+IFERROR(VLOOKUP(DF314,Auxiliar!$A:$C,3,0),"")</f>
        <v>1b 7% | 3b 22% | 8b 27%</v>
      </c>
      <c r="DK314" s="1"/>
      <c r="DL314" s="1"/>
      <c r="DM314" s="6" t="str">
        <f>+IFERROR(VALUE(RIGHT(Tabla20[[#This Row],[B2B]],6)),"")</f>
        <v/>
      </c>
      <c r="DN314" s="6" t="str">
        <f>+IFERROR(VLOOKUP(DL314,Auxiliar!$A:$C,2,0),"")</f>
        <v/>
      </c>
      <c r="DO314" s="7" t="str">
        <f>+IFERROR(VLOOKUP(DL314,Auxiliar!$A:$C,3,0),"")</f>
        <v/>
      </c>
      <c r="DQ314" s="1">
        <v>3469</v>
      </c>
      <c r="DR314" s="12" t="s">
        <v>24</v>
      </c>
      <c r="DS314" s="6">
        <f>+IFERROR(VALUE(RIGHT(Tabla21[[#This Row],[B2B]],6)),"")</f>
        <v>3469</v>
      </c>
      <c r="DT314" s="6" t="str">
        <f>+IFERROR(VLOOKUP(DR314,Auxiliar!$A:$C,2,0),"")</f>
        <v>CORONA PORRON</v>
      </c>
      <c r="DU314" s="7" t="str">
        <f>+IFERROR(VLOOKUP(DR314,Auxiliar!$A:$C,3,0),"")</f>
        <v>1b 5% | 20b 0%</v>
      </c>
      <c r="DW314" s="1">
        <v>6359</v>
      </c>
      <c r="DX314" s="12" t="s">
        <v>43</v>
      </c>
      <c r="DY314" s="6">
        <f>+IFERROR(VALUE(RIGHT(Tabla22[[#This Row],[B2B]],6)),"")</f>
        <v>6359</v>
      </c>
      <c r="DZ314" s="6" t="str">
        <f>+IFERROR(VLOOKUP(DX314,Auxiliar!$A:$C,2,0),"")</f>
        <v xml:space="preserve">VALUE LATA </v>
      </c>
      <c r="EA314" s="7" t="str">
        <f>+IFERROR(VLOOKUP(DX314,Auxiliar!$A:$C,3,0),"")</f>
        <v>1b 15% | 100b 18%</v>
      </c>
      <c r="EC314" s="1">
        <v>5372</v>
      </c>
      <c r="ED314" s="12" t="s">
        <v>47</v>
      </c>
      <c r="EE314" s="6">
        <f>+IFERROR(VALUE(RIGHT(Tabla23[[#This Row],[B2B]],6)),"")</f>
        <v>5372</v>
      </c>
      <c r="EF314" s="6" t="str">
        <f>+IFERROR(VLOOKUP(ED314,Auxiliar!$A:$C,2,0),"")</f>
        <v>VALUE LATON</v>
      </c>
      <c r="EG314" s="7" t="str">
        <f>+IFERROR(VLOOKUP(ED314,Auxiliar!$A:$C,3,0),"")</f>
        <v>1b 10% | 5b 15% | 192b 0%</v>
      </c>
      <c r="EI314" s="1"/>
      <c r="EJ314" s="12"/>
      <c r="EK314" s="6" t="str">
        <f>+IFERROR(VALUE(RIGHT(Tabla24[[#This Row],[B2B]],6)),"")</f>
        <v/>
      </c>
      <c r="EL314" s="6" t="str">
        <f>+IFERROR(VLOOKUP(EJ314,Auxiliar!$A:$C,2,0),"")</f>
        <v/>
      </c>
      <c r="EM314" s="7" t="str">
        <f>+IFERROR(VLOOKUP(EJ314,Auxiliar!$A:$C,3,0),"")</f>
        <v/>
      </c>
      <c r="EO314" s="1"/>
      <c r="EP314" s="12"/>
      <c r="EQ314" s="6" t="str">
        <f>+IFERROR(VALUE(RIGHT(Tabla25[[#This Row],[B2B]],6)),"")</f>
        <v/>
      </c>
      <c r="ER314" s="6" t="str">
        <f>+IFERROR(VLOOKUP(EP314,Auxiliar!$A:$C,2,0),"")</f>
        <v/>
      </c>
      <c r="ES314" s="7" t="str">
        <f>+IFERROR(VLOOKUP(EP314,Auxiliar!$A:$C,3,0),"")</f>
        <v/>
      </c>
      <c r="EU314" s="1"/>
      <c r="EV314" s="12"/>
      <c r="EW314" s="6" t="str">
        <f>+IFERROR(VALUE(RIGHT(Tabla26[[#This Row],[B2B]],6)),"")</f>
        <v/>
      </c>
      <c r="EX314" s="6" t="str">
        <f>+IFERROR(VLOOKUP(EV314,Auxiliar!$A:$C,2,0),"")</f>
        <v/>
      </c>
      <c r="EY314" s="7" t="str">
        <f>+IFERROR(VLOOKUP(EV314,Auxiliar!$A:$C,3,0),"")</f>
        <v/>
      </c>
      <c r="EZ314" s="1"/>
      <c r="FA314" s="12"/>
      <c r="FB314" s="6" t="str">
        <f>+IFERROR(VALUE(RIGHT(Tabla27[[#This Row],[B2B]],6)),"")</f>
        <v/>
      </c>
      <c r="FC314" s="6" t="str">
        <f>+IFERROR(VLOOKUP(FA314,Auxiliar!$A:$C,2,0),"")</f>
        <v/>
      </c>
      <c r="FD314" s="7" t="str">
        <f>+IFERROR(VLOOKUP(FA314,Auxiliar!$A:$C,3,0),"")</f>
        <v/>
      </c>
      <c r="FE314" s="1"/>
      <c r="FF314" s="12"/>
      <c r="FG314" s="6" t="str">
        <f>+IFERROR(VALUE(RIGHT(Tabla28[[#This Row],[B2B]],6)),"")</f>
        <v/>
      </c>
      <c r="FH314" s="6" t="str">
        <f>+IFERROR(VLOOKUP(FF314,Auxiliar!$A:$C,2,0),"")</f>
        <v/>
      </c>
      <c r="FI314" s="7" t="str">
        <f>+IFERROR(VLOOKUP(FF314,Auxiliar!$A:$C,3,0),"")</f>
        <v/>
      </c>
      <c r="FJ314" s="1"/>
      <c r="FK314" s="12"/>
      <c r="FL314" s="6" t="str">
        <f>+IFERROR(VALUE(RIGHT(Tabla29[[#This Row],[B2B]],6)),"")</f>
        <v/>
      </c>
      <c r="FM314" s="6" t="str">
        <f>+IFERROR(VLOOKUP(FK314,Auxiliar!$A:$C,2,0),"")</f>
        <v/>
      </c>
      <c r="FN314" s="7" t="str">
        <f>+IFERROR(VLOOKUP(FK314,Auxiliar!$A:$C,3,0),"")</f>
        <v/>
      </c>
      <c r="FO314" s="1"/>
      <c r="FP314" s="12"/>
      <c r="FQ314" s="6" t="str">
        <f>+IFERROR(VALUE(RIGHT(Tabla30[[#This Row],[B2B]],6)),"")</f>
        <v/>
      </c>
      <c r="FR314" s="6" t="str">
        <f>+IFERROR(VLOOKUP(FP314,Auxiliar!$A:$C,2,0),"")</f>
        <v/>
      </c>
      <c r="FS314" s="7"/>
      <c r="FT314" s="1"/>
      <c r="FU314" s="12"/>
      <c r="FV314" s="6" t="str">
        <f>+IFERROR(VALUE(RIGHT(Tabla31[[#This Row],[B2B]],6)),"")</f>
        <v/>
      </c>
      <c r="FW314" s="6" t="str">
        <f>+IFERROR(VLOOKUP(FU314,Auxiliar!$A:$C,2,0),"")</f>
        <v/>
      </c>
      <c r="FX314" s="7" t="str">
        <f>+IFERROR(VLOOKUP(FU314,Auxiliar!$A:$C,3,0),"")</f>
        <v/>
      </c>
      <c r="FY314" s="1"/>
      <c r="FZ314" s="12"/>
      <c r="GA314" s="6" t="str">
        <f>+IFERROR(VALUE(RIGHT(Tabla32[[#This Row],[B2B]],6)),"")</f>
        <v/>
      </c>
      <c r="GB314" s="6" t="str">
        <f>+IFERROR(VLOOKUP(FZ314,Auxiliar!$A:$C,2,0),"")</f>
        <v/>
      </c>
      <c r="GC314" s="7" t="str">
        <f>+IFERROR(VLOOKUP(FZ314,Auxiliar!$A:$C,3,0),"")</f>
        <v/>
      </c>
      <c r="GD314" s="1"/>
      <c r="GE314" s="12"/>
      <c r="GF314" s="6" t="str">
        <f>+IFERROR(VALUE(RIGHT(Tabla33[[#This Row],[B2B]],6)),"")</f>
        <v/>
      </c>
      <c r="GG314" s="6" t="str">
        <f>+IFERROR(VLOOKUP(GE314,Auxiliar!$A:$C,2,0),"")</f>
        <v/>
      </c>
      <c r="GH314" s="7" t="str">
        <f>+IFERROR(VLOOKUP(GE314,Auxiliar!$A:$C,3,0),"")</f>
        <v/>
      </c>
    </row>
    <row r="315" spans="1:190" x14ac:dyDescent="0.25">
      <c r="A315" s="1"/>
      <c r="B315" s="1"/>
      <c r="C315" t="str">
        <f>+IFERROR(VALUE(RIGHT(Tabla1[[#This Row],[B2B]],6)),"")</f>
        <v/>
      </c>
      <c r="D315" t="str">
        <f>+IFERROR(VLOOKUP(B315,Auxiliar!$A:$C,2,0),"")</f>
        <v/>
      </c>
      <c r="E315" s="5" t="str">
        <f>+IFERROR(VLOOKUP(B315,Auxiliar!$A:$C,3,0),"")</f>
        <v/>
      </c>
      <c r="S315" s="1">
        <v>4221</v>
      </c>
      <c r="T315" s="1" t="s">
        <v>9</v>
      </c>
      <c r="U315" s="6">
        <f>+IFERROR(VALUE(RIGHT(Tabla4[[#This Row],[B2B]],6)),"")</f>
        <v>4221</v>
      </c>
      <c r="V315" s="6" t="str">
        <f>+IFERROR(VLOOKUP(T315,Auxiliar!$A:$C,2,0),"")</f>
        <v>CORE</v>
      </c>
      <c r="W315" s="7" t="str">
        <f>+IFERROR(VLOOKUP(T315,Auxiliar!$A:$C,3,0),"")</f>
        <v>0b 1% | 2b 5% | 4b 6%</v>
      </c>
      <c r="Y315" s="1">
        <v>20089</v>
      </c>
      <c r="Z315" s="1" t="s">
        <v>10</v>
      </c>
      <c r="AA315" s="6">
        <f>+IFERROR(VALUE(RIGHT(Tabla5[[#This Row],[B2B]],6)),"")</f>
        <v>20089</v>
      </c>
      <c r="AB315" s="6" t="str">
        <f>+IFERROR(VLOOKUP(Z315,Auxiliar!$A:$C,2,0),"")</f>
        <v>CORE</v>
      </c>
      <c r="AC315" s="7" t="str">
        <f>+IFERROR(VLOOKUP(Z315,Auxiliar!$A:$C,3,0),"")</f>
        <v>0b 1% | 3b 4% | 5b 6%</v>
      </c>
      <c r="AK315" s="1">
        <v>3946</v>
      </c>
      <c r="AL315" s="1" t="s">
        <v>30</v>
      </c>
      <c r="AM315" s="6">
        <f>+IFERROR(VALUE(RIGHT(Tabla7[[#This Row],[B2B]],6)),"")</f>
        <v>3946</v>
      </c>
      <c r="AN315" s="6" t="str">
        <f>+IFERROR(VLOOKUP(AL315,Auxiliar!$A:$C,2,0),"")</f>
        <v>LATONES</v>
      </c>
      <c r="AO315" s="7" t="str">
        <f>+IFERROR(VLOOKUP(AL315,Auxiliar!$A:$C,3,0),"")</f>
        <v>1b 4% | 5b 7% | 97b 0%</v>
      </c>
      <c r="AQ315" s="1">
        <v>13083</v>
      </c>
      <c r="AR315" s="1" t="s">
        <v>31</v>
      </c>
      <c r="AS315" s="6">
        <f>+IFERROR(VALUE(RIGHT(Tabla8[[#This Row],[B2B]],6)),"")</f>
        <v>13083</v>
      </c>
      <c r="AT315" s="6" t="str">
        <f>+IFERROR(VLOOKUP(AR315,Auxiliar!$A:$C,2,0),"")</f>
        <v>LATONES</v>
      </c>
      <c r="AU315" s="7" t="str">
        <f>+IFERROR(VLOOKUP(AR315,Auxiliar!$A:$C,3,0),"")</f>
        <v>2b 3% | 4b 5% | 5b 8% | 193 0%</v>
      </c>
      <c r="AW315" s="1"/>
      <c r="AX315" s="1" t="s">
        <v>32</v>
      </c>
      <c r="AY315" s="6" t="str">
        <f>+IFERROR(VALUE(RIGHT(Tabla9[[#This Row],[B2B]],6)),"")</f>
        <v/>
      </c>
      <c r="AZ315" s="6" t="str">
        <f>+IFERROR(VLOOKUP(AX315,Auxiliar!$A:$C,2,0),"")</f>
        <v>LATONES</v>
      </c>
      <c r="BA315" s="7" t="str">
        <f>+IFERROR(VLOOKUP(AX315,Auxiliar!$A:$C,3,0),"")</f>
        <v>2b 3% | 4b 4% | 6b 5% | 10b 8%  | 385b 0%</v>
      </c>
      <c r="BC315" s="1"/>
      <c r="BD315" s="1" t="s">
        <v>33</v>
      </c>
      <c r="BE315" s="6" t="str">
        <f>+IFERROR(VALUE(RIGHT(Tabla10[[#This Row],[B2B]],6)),"")</f>
        <v/>
      </c>
      <c r="BF315" s="6" t="str">
        <f>+IFERROR(VLOOKUP(BD315,Auxiliar!$A:$C,2,0),"")</f>
        <v>LATONES</v>
      </c>
      <c r="BG315" s="7" t="str">
        <f>+IFERROR(VLOOKUP(BD315,Auxiliar!$A:$C,3,0),"")</f>
        <v>6b 4% | 12b 5% | 15b 8% | 385b 0%</v>
      </c>
      <c r="BI315" s="1"/>
      <c r="BJ315" s="1"/>
      <c r="BK315" s="6" t="str">
        <f>+IFERROR(VALUE(RIGHT(Tabla11[[#This Row],[B2B]],6)),"")</f>
        <v/>
      </c>
      <c r="BL315" s="6" t="str">
        <f>+IFERROR(VLOOKUP(BJ315,Auxiliar!$A:$C,2,0),"")</f>
        <v/>
      </c>
      <c r="BM315" s="7" t="str">
        <f>+IFERROR(VLOOKUP(BJ315,Auxiliar!$A:$C,3,0),"")</f>
        <v/>
      </c>
      <c r="BO315" s="1">
        <v>5402</v>
      </c>
      <c r="BP315" s="1" t="s">
        <v>39</v>
      </c>
      <c r="BQ315" s="6">
        <f>+IFERROR(VALUE(RIGHT(Tabla12[[#This Row],[B2B]],6)),"")</f>
        <v>5402</v>
      </c>
      <c r="BR315" s="6" t="str">
        <f>+IFERROR(VLOOKUP(BP315,Auxiliar!$A:$C,2,0),"")</f>
        <v>VALUE LITRO</v>
      </c>
      <c r="BS315" s="7" t="str">
        <f>+IFERROR(VLOOKUP(BP315,Auxiliar!$A:$C,3,0),"")</f>
        <v>1b 12%</v>
      </c>
      <c r="CA315" s="1">
        <v>3509</v>
      </c>
      <c r="CB315" s="1" t="s">
        <v>35</v>
      </c>
      <c r="CC315" s="6">
        <f>+IFERROR(VALUE(RIGHT(Tabla14[[#This Row],[B2B]],6)),"")</f>
        <v>3509</v>
      </c>
      <c r="CD315" s="6" t="str">
        <f>+IFERROR(VLOOKUP(CB315,Auxiliar!$A:$C,2,0),"")</f>
        <v>Corona 710cc</v>
      </c>
      <c r="CE315" s="7" t="str">
        <f>+IFERROR(VLOOKUP(CB315,Auxiliar!$A:$C,3,0),"")</f>
        <v>1b 10% | 85b 0%</v>
      </c>
      <c r="CG315" s="1"/>
      <c r="CH315" s="1"/>
      <c r="CI315" s="6" t="str">
        <f>+IFERROR(VALUE(RIGHT(Tabla15[[#This Row],[B2B]],6)),"")</f>
        <v/>
      </c>
      <c r="CJ315" s="6" t="str">
        <f>+IFERROR(VLOOKUP(CH315,Auxiliar!$A:$C,2,0),"")</f>
        <v/>
      </c>
      <c r="CK315" s="7" t="str">
        <f>+IFERROR(VLOOKUP(CH315,Auxiliar!$A:$C,3,0),"")</f>
        <v/>
      </c>
      <c r="CM315" s="1">
        <v>3469</v>
      </c>
      <c r="CN315" s="1" t="s">
        <v>20</v>
      </c>
      <c r="CO315" s="6">
        <v>3469</v>
      </c>
      <c r="CP315" s="6" t="s">
        <v>20</v>
      </c>
      <c r="CQ315" s="7" t="s">
        <v>21</v>
      </c>
      <c r="CS315" s="1"/>
      <c r="CT315" s="1"/>
      <c r="CU315" s="6" t="str">
        <f>+IFERROR(VALUE(RIGHT(Tabla17[[#This Row],[B2B]],6)),"")</f>
        <v/>
      </c>
      <c r="CV315" s="6" t="str">
        <f>+IFERROR(VLOOKUP(CT315,Auxiliar!$A:$C,2,0),"")</f>
        <v/>
      </c>
      <c r="CW315" s="7" t="str">
        <f>+IFERROR(VLOOKUP(CT315,Auxiliar!$A:$C,3,0),"")</f>
        <v/>
      </c>
      <c r="CY315" s="1">
        <v>3469</v>
      </c>
      <c r="CZ315" s="1" t="s">
        <v>16</v>
      </c>
      <c r="DA315" s="6">
        <f>+IFERROR(VALUE(RIGHT(Tabla18[[#This Row],[B2B]],6)),"")</f>
        <v>3469</v>
      </c>
      <c r="DB315" s="6" t="str">
        <f>+IFERROR(VLOOKUP(CZ315,Auxiliar!$A:$C,2,0),"")</f>
        <v>PREMIUM</v>
      </c>
      <c r="DC315" s="7" t="str">
        <f>+IFERROR(VLOOKUP(CZ315,Auxiliar!$A:$C,3,0),"")</f>
        <v>0b 0% | 2b 2% | 5b 3,5% | 10b 5%</v>
      </c>
      <c r="DE315" s="1">
        <v>3469</v>
      </c>
      <c r="DF315" s="1" t="s">
        <v>19</v>
      </c>
      <c r="DG315" s="6">
        <f>+IFERROR(VALUE(RIGHT(Tabla19[[#This Row],[B2B]],6)),"")</f>
        <v>3469</v>
      </c>
      <c r="DH315" s="6" t="str">
        <f>+IFERROR(VLOOKUP(DF315,Auxiliar!$A:$C,2,0),"")</f>
        <v>MICHELOB</v>
      </c>
      <c r="DI315" s="7" t="str">
        <f>+IFERROR(VLOOKUP(DF315,Auxiliar!$A:$C,3,0),"")</f>
        <v>1b 7% | 3b 22% | 8b 27%</v>
      </c>
      <c r="DK315" s="1"/>
      <c r="DL315" s="1"/>
      <c r="DM315" s="6" t="str">
        <f>+IFERROR(VALUE(RIGHT(Tabla20[[#This Row],[B2B]],6)),"")</f>
        <v/>
      </c>
      <c r="DN315" s="6" t="str">
        <f>+IFERROR(VLOOKUP(DL315,Auxiliar!$A:$C,2,0),"")</f>
        <v/>
      </c>
      <c r="DO315" s="7" t="str">
        <f>+IFERROR(VLOOKUP(DL315,Auxiliar!$A:$C,3,0),"")</f>
        <v/>
      </c>
      <c r="DQ315" s="1">
        <v>3482</v>
      </c>
      <c r="DR315" s="12" t="s">
        <v>24</v>
      </c>
      <c r="DS315" s="6">
        <f>+IFERROR(VALUE(RIGHT(Tabla21[[#This Row],[B2B]],6)),"")</f>
        <v>3482</v>
      </c>
      <c r="DT315" s="6" t="str">
        <f>+IFERROR(VLOOKUP(DR315,Auxiliar!$A:$C,2,0),"")</f>
        <v>CORONA PORRON</v>
      </c>
      <c r="DU315" s="7" t="str">
        <f>+IFERROR(VLOOKUP(DR315,Auxiliar!$A:$C,3,0),"")</f>
        <v>1b 5% | 20b 0%</v>
      </c>
      <c r="DW315" s="1">
        <v>6361</v>
      </c>
      <c r="DX315" s="12" t="s">
        <v>43</v>
      </c>
      <c r="DY315" s="6">
        <f>+IFERROR(VALUE(RIGHT(Tabla22[[#This Row],[B2B]],6)),"")</f>
        <v>6361</v>
      </c>
      <c r="DZ315" s="6" t="str">
        <f>+IFERROR(VLOOKUP(DX315,Auxiliar!$A:$C,2,0),"")</f>
        <v xml:space="preserve">VALUE LATA </v>
      </c>
      <c r="EA315" s="7" t="str">
        <f>+IFERROR(VLOOKUP(DX315,Auxiliar!$A:$C,3,0),"")</f>
        <v>1b 15% | 100b 18%</v>
      </c>
      <c r="EC315" s="1">
        <v>5399</v>
      </c>
      <c r="ED315" s="12" t="s">
        <v>47</v>
      </c>
      <c r="EE315" s="6">
        <f>+IFERROR(VALUE(RIGHT(Tabla23[[#This Row],[B2B]],6)),"")</f>
        <v>5399</v>
      </c>
      <c r="EF315" s="6" t="str">
        <f>+IFERROR(VLOOKUP(ED315,Auxiliar!$A:$C,2,0),"")</f>
        <v>VALUE LATON</v>
      </c>
      <c r="EG315" s="7" t="str">
        <f>+IFERROR(VLOOKUP(ED315,Auxiliar!$A:$C,3,0),"")</f>
        <v>1b 10% | 5b 15% | 192b 0%</v>
      </c>
      <c r="EI315" s="1"/>
      <c r="EJ315" s="12"/>
      <c r="EK315" s="6" t="str">
        <f>+IFERROR(VALUE(RIGHT(Tabla24[[#This Row],[B2B]],6)),"")</f>
        <v/>
      </c>
      <c r="EL315" s="6" t="str">
        <f>+IFERROR(VLOOKUP(EJ315,Auxiliar!$A:$C,2,0),"")</f>
        <v/>
      </c>
      <c r="EM315" s="7" t="str">
        <f>+IFERROR(VLOOKUP(EJ315,Auxiliar!$A:$C,3,0),"")</f>
        <v/>
      </c>
      <c r="EO315" s="1"/>
      <c r="EP315" s="12"/>
      <c r="EQ315" s="6" t="str">
        <f>+IFERROR(VALUE(RIGHT(Tabla25[[#This Row],[B2B]],6)),"")</f>
        <v/>
      </c>
      <c r="ER315" s="6" t="str">
        <f>+IFERROR(VLOOKUP(EP315,Auxiliar!$A:$C,2,0),"")</f>
        <v/>
      </c>
      <c r="ES315" s="7" t="str">
        <f>+IFERROR(VLOOKUP(EP315,Auxiliar!$A:$C,3,0),"")</f>
        <v/>
      </c>
      <c r="EU315" s="1"/>
      <c r="EV315" s="12"/>
      <c r="EW315" s="6" t="str">
        <f>+IFERROR(VALUE(RIGHT(Tabla26[[#This Row],[B2B]],6)),"")</f>
        <v/>
      </c>
      <c r="EX315" s="6" t="str">
        <f>+IFERROR(VLOOKUP(EV315,Auxiliar!$A:$C,2,0),"")</f>
        <v/>
      </c>
      <c r="EY315" s="7" t="str">
        <f>+IFERROR(VLOOKUP(EV315,Auxiliar!$A:$C,3,0),"")</f>
        <v/>
      </c>
      <c r="EZ315" s="1"/>
      <c r="FA315" s="12"/>
      <c r="FB315" s="6" t="str">
        <f>+IFERROR(VALUE(RIGHT(Tabla27[[#This Row],[B2B]],6)),"")</f>
        <v/>
      </c>
      <c r="FC315" s="6" t="str">
        <f>+IFERROR(VLOOKUP(FA315,Auxiliar!$A:$C,2,0),"")</f>
        <v/>
      </c>
      <c r="FD315" s="7" t="str">
        <f>+IFERROR(VLOOKUP(FA315,Auxiliar!$A:$C,3,0),"")</f>
        <v/>
      </c>
      <c r="FE315" s="1"/>
      <c r="FF315" s="12"/>
      <c r="FG315" s="6" t="str">
        <f>+IFERROR(VALUE(RIGHT(Tabla28[[#This Row],[B2B]],6)),"")</f>
        <v/>
      </c>
      <c r="FH315" s="6" t="str">
        <f>+IFERROR(VLOOKUP(FF315,Auxiliar!$A:$C,2,0),"")</f>
        <v/>
      </c>
      <c r="FI315" s="7" t="str">
        <f>+IFERROR(VLOOKUP(FF315,Auxiliar!$A:$C,3,0),"")</f>
        <v/>
      </c>
      <c r="FJ315" s="1"/>
      <c r="FK315" s="12"/>
      <c r="FL315" s="6" t="str">
        <f>+IFERROR(VALUE(RIGHT(Tabla29[[#This Row],[B2B]],6)),"")</f>
        <v/>
      </c>
      <c r="FM315" s="6" t="str">
        <f>+IFERROR(VLOOKUP(FK315,Auxiliar!$A:$C,2,0),"")</f>
        <v/>
      </c>
      <c r="FN315" s="7" t="str">
        <f>+IFERROR(VLOOKUP(FK315,Auxiliar!$A:$C,3,0),"")</f>
        <v/>
      </c>
      <c r="FO315" s="1"/>
      <c r="FP315" s="12"/>
      <c r="FQ315" s="6" t="str">
        <f>+IFERROR(VALUE(RIGHT(Tabla30[[#This Row],[B2B]],6)),"")</f>
        <v/>
      </c>
      <c r="FR315" s="6" t="str">
        <f>+IFERROR(VLOOKUP(FP315,Auxiliar!$A:$C,2,0),"")</f>
        <v/>
      </c>
      <c r="FS315" s="7"/>
      <c r="FT315" s="1"/>
      <c r="FU315" s="12"/>
      <c r="FV315" s="6" t="str">
        <f>+IFERROR(VALUE(RIGHT(Tabla31[[#This Row],[B2B]],6)),"")</f>
        <v/>
      </c>
      <c r="FW315" s="6" t="str">
        <f>+IFERROR(VLOOKUP(FU315,Auxiliar!$A:$C,2,0),"")</f>
        <v/>
      </c>
      <c r="FX315" s="7" t="str">
        <f>+IFERROR(VLOOKUP(FU315,Auxiliar!$A:$C,3,0),"")</f>
        <v/>
      </c>
      <c r="FY315" s="1"/>
      <c r="FZ315" s="12"/>
      <c r="GA315" s="6" t="str">
        <f>+IFERROR(VALUE(RIGHT(Tabla32[[#This Row],[B2B]],6)),"")</f>
        <v/>
      </c>
      <c r="GB315" s="6" t="str">
        <f>+IFERROR(VLOOKUP(FZ315,Auxiliar!$A:$C,2,0),"")</f>
        <v/>
      </c>
      <c r="GC315" s="7" t="str">
        <f>+IFERROR(VLOOKUP(FZ315,Auxiliar!$A:$C,3,0),"")</f>
        <v/>
      </c>
      <c r="GD315" s="1"/>
      <c r="GE315" s="12"/>
      <c r="GF315" s="6" t="str">
        <f>+IFERROR(VALUE(RIGHT(Tabla33[[#This Row],[B2B]],6)),"")</f>
        <v/>
      </c>
      <c r="GG315" s="6" t="str">
        <f>+IFERROR(VLOOKUP(GE315,Auxiliar!$A:$C,2,0),"")</f>
        <v/>
      </c>
      <c r="GH315" s="7" t="str">
        <f>+IFERROR(VLOOKUP(GE315,Auxiliar!$A:$C,3,0),"")</f>
        <v/>
      </c>
    </row>
    <row r="316" spans="1:190" x14ac:dyDescent="0.25">
      <c r="A316" s="1"/>
      <c r="B316" s="1"/>
      <c r="C316" t="str">
        <f>+IFERROR(VALUE(RIGHT(Tabla1[[#This Row],[B2B]],6)),"")</f>
        <v/>
      </c>
      <c r="D316" t="str">
        <f>+IFERROR(VLOOKUP(B316,Auxiliar!$A:$C,2,0),"")</f>
        <v/>
      </c>
      <c r="E316" s="5" t="str">
        <f>+IFERROR(VLOOKUP(B316,Auxiliar!$A:$C,3,0),"")</f>
        <v/>
      </c>
      <c r="S316" s="1">
        <v>4226</v>
      </c>
      <c r="T316" s="1" t="s">
        <v>9</v>
      </c>
      <c r="U316" s="6">
        <f>+IFERROR(VALUE(RIGHT(Tabla4[[#This Row],[B2B]],6)),"")</f>
        <v>4226</v>
      </c>
      <c r="V316" s="6" t="str">
        <f>+IFERROR(VLOOKUP(T316,Auxiliar!$A:$C,2,0),"")</f>
        <v>CORE</v>
      </c>
      <c r="W316" s="7" t="str">
        <f>+IFERROR(VLOOKUP(T316,Auxiliar!$A:$C,3,0),"")</f>
        <v>0b 1% | 2b 5% | 4b 6%</v>
      </c>
      <c r="Y316" s="1">
        <v>20094</v>
      </c>
      <c r="Z316" s="1" t="s">
        <v>10</v>
      </c>
      <c r="AA316" s="6">
        <f>+IFERROR(VALUE(RIGHT(Tabla5[[#This Row],[B2B]],6)),"")</f>
        <v>20094</v>
      </c>
      <c r="AB316" s="6" t="str">
        <f>+IFERROR(VLOOKUP(Z316,Auxiliar!$A:$C,2,0),"")</f>
        <v>CORE</v>
      </c>
      <c r="AC316" s="7" t="str">
        <f>+IFERROR(VLOOKUP(Z316,Auxiliar!$A:$C,3,0),"")</f>
        <v>0b 1% | 3b 4% | 5b 6%</v>
      </c>
      <c r="AK316" s="1">
        <v>3951</v>
      </c>
      <c r="AL316" s="1" t="s">
        <v>30</v>
      </c>
      <c r="AM316" s="6">
        <f>+IFERROR(VALUE(RIGHT(Tabla7[[#This Row],[B2B]],6)),"")</f>
        <v>3951</v>
      </c>
      <c r="AN316" s="6" t="str">
        <f>+IFERROR(VLOOKUP(AL316,Auxiliar!$A:$C,2,0),"")</f>
        <v>LATONES</v>
      </c>
      <c r="AO316" s="7" t="str">
        <f>+IFERROR(VLOOKUP(AL316,Auxiliar!$A:$C,3,0),"")</f>
        <v>1b 4% | 5b 7% | 97b 0%</v>
      </c>
      <c r="AQ316" s="1">
        <v>20006</v>
      </c>
      <c r="AR316" s="1" t="s">
        <v>31</v>
      </c>
      <c r="AS316" s="6">
        <f>+IFERROR(VALUE(RIGHT(Tabla8[[#This Row],[B2B]],6)),"")</f>
        <v>20006</v>
      </c>
      <c r="AT316" s="6" t="str">
        <f>+IFERROR(VLOOKUP(AR316,Auxiliar!$A:$C,2,0),"")</f>
        <v>LATONES</v>
      </c>
      <c r="AU316" s="7" t="str">
        <f>+IFERROR(VLOOKUP(AR316,Auxiliar!$A:$C,3,0),"")</f>
        <v>2b 3% | 4b 5% | 5b 8% | 193 0%</v>
      </c>
      <c r="AW316" s="1"/>
      <c r="AX316" s="1" t="s">
        <v>32</v>
      </c>
      <c r="AY316" s="6" t="str">
        <f>+IFERROR(VALUE(RIGHT(Tabla9[[#This Row],[B2B]],6)),"")</f>
        <v/>
      </c>
      <c r="AZ316" s="6" t="str">
        <f>+IFERROR(VLOOKUP(AX316,Auxiliar!$A:$C,2,0),"")</f>
        <v>LATONES</v>
      </c>
      <c r="BA316" s="7" t="str">
        <f>+IFERROR(VLOOKUP(AX316,Auxiliar!$A:$C,3,0),"")</f>
        <v>2b 3% | 4b 4% | 6b 5% | 10b 8%  | 385b 0%</v>
      </c>
      <c r="BC316" s="1"/>
      <c r="BD316" s="1" t="s">
        <v>33</v>
      </c>
      <c r="BE316" s="6" t="str">
        <f>+IFERROR(VALUE(RIGHT(Tabla10[[#This Row],[B2B]],6)),"")</f>
        <v/>
      </c>
      <c r="BF316" s="6" t="str">
        <f>+IFERROR(VLOOKUP(BD316,Auxiliar!$A:$C,2,0),"")</f>
        <v>LATONES</v>
      </c>
      <c r="BG316" s="7" t="str">
        <f>+IFERROR(VLOOKUP(BD316,Auxiliar!$A:$C,3,0),"")</f>
        <v>6b 4% | 12b 5% | 15b 8% | 385b 0%</v>
      </c>
      <c r="BI316" s="1"/>
      <c r="BJ316" s="1"/>
      <c r="BK316" s="6" t="str">
        <f>+IFERROR(VALUE(RIGHT(Tabla11[[#This Row],[B2B]],6)),"")</f>
        <v/>
      </c>
      <c r="BL316" s="6" t="str">
        <f>+IFERROR(VLOOKUP(BJ316,Auxiliar!$A:$C,2,0),"")</f>
        <v/>
      </c>
      <c r="BM316" s="7" t="str">
        <f>+IFERROR(VLOOKUP(BJ316,Auxiliar!$A:$C,3,0),"")</f>
        <v/>
      </c>
      <c r="BO316" s="1">
        <v>6359</v>
      </c>
      <c r="BP316" s="1" t="s">
        <v>39</v>
      </c>
      <c r="BQ316" s="6">
        <f>+IFERROR(VALUE(RIGHT(Tabla12[[#This Row],[B2B]],6)),"")</f>
        <v>6359</v>
      </c>
      <c r="BR316" s="6" t="str">
        <f>+IFERROR(VLOOKUP(BP316,Auxiliar!$A:$C,2,0),"")</f>
        <v>VALUE LITRO</v>
      </c>
      <c r="BS316" s="7" t="str">
        <f>+IFERROR(VLOOKUP(BP316,Auxiliar!$A:$C,3,0),"")</f>
        <v>1b 12%</v>
      </c>
      <c r="CA316" s="1">
        <v>3514</v>
      </c>
      <c r="CB316" s="1" t="s">
        <v>35</v>
      </c>
      <c r="CC316" s="6">
        <f>+IFERROR(VALUE(RIGHT(Tabla14[[#This Row],[B2B]],6)),"")</f>
        <v>3514</v>
      </c>
      <c r="CD316" s="6" t="str">
        <f>+IFERROR(VLOOKUP(CB316,Auxiliar!$A:$C,2,0),"")</f>
        <v>Corona 710cc</v>
      </c>
      <c r="CE316" s="7" t="str">
        <f>+IFERROR(VLOOKUP(CB316,Auxiliar!$A:$C,3,0),"")</f>
        <v>1b 10% | 85b 0%</v>
      </c>
      <c r="CG316" s="1"/>
      <c r="CH316" s="1"/>
      <c r="CI316" s="6" t="str">
        <f>+IFERROR(VALUE(RIGHT(Tabla15[[#This Row],[B2B]],6)),"")</f>
        <v/>
      </c>
      <c r="CJ316" s="6" t="str">
        <f>+IFERROR(VLOOKUP(CH316,Auxiliar!$A:$C,2,0),"")</f>
        <v/>
      </c>
      <c r="CK316" s="7" t="str">
        <f>+IFERROR(VLOOKUP(CH316,Auxiliar!$A:$C,3,0),"")</f>
        <v/>
      </c>
      <c r="CM316" s="1">
        <v>3482</v>
      </c>
      <c r="CN316" s="1" t="s">
        <v>20</v>
      </c>
      <c r="CO316" s="6">
        <v>3482</v>
      </c>
      <c r="CP316" s="6" t="s">
        <v>20</v>
      </c>
      <c r="CQ316" s="7" t="s">
        <v>21</v>
      </c>
      <c r="CS316" s="1"/>
      <c r="CT316" s="1"/>
      <c r="CU316" s="6" t="str">
        <f>+IFERROR(VALUE(RIGHT(Tabla17[[#This Row],[B2B]],6)),"")</f>
        <v/>
      </c>
      <c r="CV316" s="6" t="str">
        <f>+IFERROR(VLOOKUP(CT316,Auxiliar!$A:$C,2,0),"")</f>
        <v/>
      </c>
      <c r="CW316" s="7" t="str">
        <f>+IFERROR(VLOOKUP(CT316,Auxiliar!$A:$C,3,0),"")</f>
        <v/>
      </c>
      <c r="CY316" s="1">
        <v>3482</v>
      </c>
      <c r="CZ316" s="1" t="s">
        <v>16</v>
      </c>
      <c r="DA316" s="6">
        <f>+IFERROR(VALUE(RIGHT(Tabla18[[#This Row],[B2B]],6)),"")</f>
        <v>3482</v>
      </c>
      <c r="DB316" s="6" t="str">
        <f>+IFERROR(VLOOKUP(CZ316,Auxiliar!$A:$C,2,0),"")</f>
        <v>PREMIUM</v>
      </c>
      <c r="DC316" s="7" t="str">
        <f>+IFERROR(VLOOKUP(CZ316,Auxiliar!$A:$C,3,0),"")</f>
        <v>0b 0% | 2b 2% | 5b 3,5% | 10b 5%</v>
      </c>
      <c r="DE316" s="1">
        <v>3482</v>
      </c>
      <c r="DF316" s="1" t="s">
        <v>19</v>
      </c>
      <c r="DG316" s="6">
        <f>+IFERROR(VALUE(RIGHT(Tabla19[[#This Row],[B2B]],6)),"")</f>
        <v>3482</v>
      </c>
      <c r="DH316" s="6" t="str">
        <f>+IFERROR(VLOOKUP(DF316,Auxiliar!$A:$C,2,0),"")</f>
        <v>MICHELOB</v>
      </c>
      <c r="DI316" s="7" t="str">
        <f>+IFERROR(VLOOKUP(DF316,Auxiliar!$A:$C,3,0),"")</f>
        <v>1b 7% | 3b 22% | 8b 27%</v>
      </c>
      <c r="DK316" s="1"/>
      <c r="DL316" s="1"/>
      <c r="DM316" s="6" t="str">
        <f>+IFERROR(VALUE(RIGHT(Tabla20[[#This Row],[B2B]],6)),"")</f>
        <v/>
      </c>
      <c r="DN316" s="6" t="str">
        <f>+IFERROR(VLOOKUP(DL316,Auxiliar!$A:$C,2,0),"")</f>
        <v/>
      </c>
      <c r="DO316" s="7" t="str">
        <f>+IFERROR(VLOOKUP(DL316,Auxiliar!$A:$C,3,0),"")</f>
        <v/>
      </c>
      <c r="DQ316" s="1">
        <v>3485</v>
      </c>
      <c r="DR316" s="12" t="s">
        <v>24</v>
      </c>
      <c r="DS316" s="6">
        <f>+IFERROR(VALUE(RIGHT(Tabla21[[#This Row],[B2B]],6)),"")</f>
        <v>3485</v>
      </c>
      <c r="DT316" s="6" t="str">
        <f>+IFERROR(VLOOKUP(DR316,Auxiliar!$A:$C,2,0),"")</f>
        <v>CORONA PORRON</v>
      </c>
      <c r="DU316" s="7" t="str">
        <f>+IFERROR(VLOOKUP(DR316,Auxiliar!$A:$C,3,0),"")</f>
        <v>1b 5% | 20b 0%</v>
      </c>
      <c r="DW316" s="1">
        <v>6362</v>
      </c>
      <c r="DX316" s="12" t="s">
        <v>43</v>
      </c>
      <c r="DY316" s="6">
        <f>+IFERROR(VALUE(RIGHT(Tabla22[[#This Row],[B2B]],6)),"")</f>
        <v>6362</v>
      </c>
      <c r="DZ316" s="6" t="str">
        <f>+IFERROR(VLOOKUP(DX316,Auxiliar!$A:$C,2,0),"")</f>
        <v xml:space="preserve">VALUE LATA </v>
      </c>
      <c r="EA316" s="7" t="str">
        <f>+IFERROR(VLOOKUP(DX316,Auxiliar!$A:$C,3,0),"")</f>
        <v>1b 15% | 100b 18%</v>
      </c>
      <c r="EC316" s="1">
        <v>5402</v>
      </c>
      <c r="ED316" s="12" t="s">
        <v>47</v>
      </c>
      <c r="EE316" s="6">
        <f>+IFERROR(VALUE(RIGHT(Tabla23[[#This Row],[B2B]],6)),"")</f>
        <v>5402</v>
      </c>
      <c r="EF316" s="6" t="str">
        <f>+IFERROR(VLOOKUP(ED316,Auxiliar!$A:$C,2,0),"")</f>
        <v>VALUE LATON</v>
      </c>
      <c r="EG316" s="7" t="str">
        <f>+IFERROR(VLOOKUP(ED316,Auxiliar!$A:$C,3,0),"")</f>
        <v>1b 10% | 5b 15% | 192b 0%</v>
      </c>
      <c r="EI316" s="1"/>
      <c r="EJ316" s="12"/>
      <c r="EK316" s="6" t="str">
        <f>+IFERROR(VALUE(RIGHT(Tabla24[[#This Row],[B2B]],6)),"")</f>
        <v/>
      </c>
      <c r="EL316" s="6" t="str">
        <f>+IFERROR(VLOOKUP(EJ316,Auxiliar!$A:$C,2,0),"")</f>
        <v/>
      </c>
      <c r="EM316" s="7" t="str">
        <f>+IFERROR(VLOOKUP(EJ316,Auxiliar!$A:$C,3,0),"")</f>
        <v/>
      </c>
      <c r="EO316" s="1"/>
      <c r="EP316" s="12"/>
      <c r="EQ316" s="6" t="str">
        <f>+IFERROR(VALUE(RIGHT(Tabla25[[#This Row],[B2B]],6)),"")</f>
        <v/>
      </c>
      <c r="ER316" s="6" t="str">
        <f>+IFERROR(VLOOKUP(EP316,Auxiliar!$A:$C,2,0),"")</f>
        <v/>
      </c>
      <c r="ES316" s="7" t="str">
        <f>+IFERROR(VLOOKUP(EP316,Auxiliar!$A:$C,3,0),"")</f>
        <v/>
      </c>
      <c r="EU316" s="1"/>
      <c r="EV316" s="12"/>
      <c r="EW316" s="6" t="str">
        <f>+IFERROR(VALUE(RIGHT(Tabla26[[#This Row],[B2B]],6)),"")</f>
        <v/>
      </c>
      <c r="EX316" s="6" t="str">
        <f>+IFERROR(VLOOKUP(EV316,Auxiliar!$A:$C,2,0),"")</f>
        <v/>
      </c>
      <c r="EY316" s="7" t="str">
        <f>+IFERROR(VLOOKUP(EV316,Auxiliar!$A:$C,3,0),"")</f>
        <v/>
      </c>
      <c r="EZ316" s="1"/>
      <c r="FA316" s="12"/>
      <c r="FB316" s="6" t="str">
        <f>+IFERROR(VALUE(RIGHT(Tabla27[[#This Row],[B2B]],6)),"")</f>
        <v/>
      </c>
      <c r="FC316" s="6" t="str">
        <f>+IFERROR(VLOOKUP(FA316,Auxiliar!$A:$C,2,0),"")</f>
        <v/>
      </c>
      <c r="FD316" s="7" t="str">
        <f>+IFERROR(VLOOKUP(FA316,Auxiliar!$A:$C,3,0),"")</f>
        <v/>
      </c>
      <c r="FE316" s="1"/>
      <c r="FF316" s="12"/>
      <c r="FG316" s="6" t="str">
        <f>+IFERROR(VALUE(RIGHT(Tabla28[[#This Row],[B2B]],6)),"")</f>
        <v/>
      </c>
      <c r="FH316" s="6" t="str">
        <f>+IFERROR(VLOOKUP(FF316,Auxiliar!$A:$C,2,0),"")</f>
        <v/>
      </c>
      <c r="FI316" s="7" t="str">
        <f>+IFERROR(VLOOKUP(FF316,Auxiliar!$A:$C,3,0),"")</f>
        <v/>
      </c>
      <c r="FJ316" s="1"/>
      <c r="FK316" s="12"/>
      <c r="FL316" s="6" t="str">
        <f>+IFERROR(VALUE(RIGHT(Tabla29[[#This Row],[B2B]],6)),"")</f>
        <v/>
      </c>
      <c r="FM316" s="6" t="str">
        <f>+IFERROR(VLOOKUP(FK316,Auxiliar!$A:$C,2,0),"")</f>
        <v/>
      </c>
      <c r="FN316" s="7" t="str">
        <f>+IFERROR(VLOOKUP(FK316,Auxiliar!$A:$C,3,0),"")</f>
        <v/>
      </c>
      <c r="FO316" s="1"/>
      <c r="FP316" s="12"/>
      <c r="FQ316" s="6" t="str">
        <f>+IFERROR(VALUE(RIGHT(Tabla30[[#This Row],[B2B]],6)),"")</f>
        <v/>
      </c>
      <c r="FR316" s="6" t="str">
        <f>+IFERROR(VLOOKUP(FP316,Auxiliar!$A:$C,2,0),"")</f>
        <v/>
      </c>
      <c r="FS316" s="7"/>
      <c r="FT316" s="1"/>
      <c r="FU316" s="12"/>
      <c r="FV316" s="6" t="str">
        <f>+IFERROR(VALUE(RIGHT(Tabla31[[#This Row],[B2B]],6)),"")</f>
        <v/>
      </c>
      <c r="FW316" s="6" t="str">
        <f>+IFERROR(VLOOKUP(FU316,Auxiliar!$A:$C,2,0),"")</f>
        <v/>
      </c>
      <c r="FX316" s="7" t="str">
        <f>+IFERROR(VLOOKUP(FU316,Auxiliar!$A:$C,3,0),"")</f>
        <v/>
      </c>
      <c r="FY316" s="1"/>
      <c r="FZ316" s="12"/>
      <c r="GA316" s="6" t="str">
        <f>+IFERROR(VALUE(RIGHT(Tabla32[[#This Row],[B2B]],6)),"")</f>
        <v/>
      </c>
      <c r="GB316" s="6" t="str">
        <f>+IFERROR(VLOOKUP(FZ316,Auxiliar!$A:$C,2,0),"")</f>
        <v/>
      </c>
      <c r="GC316" s="7" t="str">
        <f>+IFERROR(VLOOKUP(FZ316,Auxiliar!$A:$C,3,0),"")</f>
        <v/>
      </c>
      <c r="GD316" s="1"/>
      <c r="GE316" s="12"/>
      <c r="GF316" s="6" t="str">
        <f>+IFERROR(VALUE(RIGHT(Tabla33[[#This Row],[B2B]],6)),"")</f>
        <v/>
      </c>
      <c r="GG316" s="6" t="str">
        <f>+IFERROR(VLOOKUP(GE316,Auxiliar!$A:$C,2,0),"")</f>
        <v/>
      </c>
      <c r="GH316" s="7" t="str">
        <f>+IFERROR(VLOOKUP(GE316,Auxiliar!$A:$C,3,0),"")</f>
        <v/>
      </c>
    </row>
    <row r="317" spans="1:190" x14ac:dyDescent="0.25">
      <c r="A317" s="1"/>
      <c r="B317" s="1"/>
      <c r="C317" t="str">
        <f>+IFERROR(VALUE(RIGHT(Tabla1[[#This Row],[B2B]],6)),"")</f>
        <v/>
      </c>
      <c r="D317" t="str">
        <f>+IFERROR(VLOOKUP(B317,Auxiliar!$A:$C,2,0),"")</f>
        <v/>
      </c>
      <c r="E317" s="5" t="str">
        <f>+IFERROR(VLOOKUP(B317,Auxiliar!$A:$C,3,0),"")</f>
        <v/>
      </c>
      <c r="S317" s="1">
        <v>4227</v>
      </c>
      <c r="T317" s="1" t="s">
        <v>9</v>
      </c>
      <c r="U317" s="6">
        <f>+IFERROR(VALUE(RIGHT(Tabla4[[#This Row],[B2B]],6)),"")</f>
        <v>4227</v>
      </c>
      <c r="V317" s="6" t="str">
        <f>+IFERROR(VLOOKUP(T317,Auxiliar!$A:$C,2,0),"")</f>
        <v>CORE</v>
      </c>
      <c r="W317" s="7" t="str">
        <f>+IFERROR(VLOOKUP(T317,Auxiliar!$A:$C,3,0),"")</f>
        <v>0b 1% | 2b 5% | 4b 6%</v>
      </c>
      <c r="Y317" s="1">
        <v>20096</v>
      </c>
      <c r="Z317" s="1" t="s">
        <v>10</v>
      </c>
      <c r="AA317" s="6">
        <f>+IFERROR(VALUE(RIGHT(Tabla5[[#This Row],[B2B]],6)),"")</f>
        <v>20096</v>
      </c>
      <c r="AB317" s="6" t="str">
        <f>+IFERROR(VLOOKUP(Z317,Auxiliar!$A:$C,2,0),"")</f>
        <v>CORE</v>
      </c>
      <c r="AC317" s="7" t="str">
        <f>+IFERROR(VLOOKUP(Z317,Auxiliar!$A:$C,3,0),"")</f>
        <v>0b 1% | 3b 4% | 5b 6%</v>
      </c>
      <c r="AK317" s="1">
        <v>3962</v>
      </c>
      <c r="AL317" s="1" t="s">
        <v>30</v>
      </c>
      <c r="AM317" s="6">
        <f>+IFERROR(VALUE(RIGHT(Tabla7[[#This Row],[B2B]],6)),"")</f>
        <v>3962</v>
      </c>
      <c r="AN317" s="6" t="str">
        <f>+IFERROR(VLOOKUP(AL317,Auxiliar!$A:$C,2,0),"")</f>
        <v>LATONES</v>
      </c>
      <c r="AO317" s="7" t="str">
        <f>+IFERROR(VLOOKUP(AL317,Auxiliar!$A:$C,3,0),"")</f>
        <v>1b 4% | 5b 7% | 97b 0%</v>
      </c>
      <c r="AQ317" s="1">
        <v>20009</v>
      </c>
      <c r="AR317" s="1" t="s">
        <v>31</v>
      </c>
      <c r="AS317" s="6">
        <f>+IFERROR(VALUE(RIGHT(Tabla8[[#This Row],[B2B]],6)),"")</f>
        <v>20009</v>
      </c>
      <c r="AT317" s="6" t="str">
        <f>+IFERROR(VLOOKUP(AR317,Auxiliar!$A:$C,2,0),"")</f>
        <v>LATONES</v>
      </c>
      <c r="AU317" s="7" t="str">
        <f>+IFERROR(VLOOKUP(AR317,Auxiliar!$A:$C,3,0),"")</f>
        <v>2b 3% | 4b 5% | 5b 8% | 193 0%</v>
      </c>
      <c r="AW317" s="1"/>
      <c r="AX317" s="1" t="s">
        <v>32</v>
      </c>
      <c r="AY317" s="6" t="str">
        <f>+IFERROR(VALUE(RIGHT(Tabla9[[#This Row],[B2B]],6)),"")</f>
        <v/>
      </c>
      <c r="AZ317" s="6" t="str">
        <f>+IFERROR(VLOOKUP(AX317,Auxiliar!$A:$C,2,0),"")</f>
        <v>LATONES</v>
      </c>
      <c r="BA317" s="7" t="str">
        <f>+IFERROR(VLOOKUP(AX317,Auxiliar!$A:$C,3,0),"")</f>
        <v>2b 3% | 4b 4% | 6b 5% | 10b 8%  | 385b 0%</v>
      </c>
      <c r="BC317" s="1"/>
      <c r="BD317" s="1" t="s">
        <v>33</v>
      </c>
      <c r="BE317" s="6" t="str">
        <f>+IFERROR(VALUE(RIGHT(Tabla10[[#This Row],[B2B]],6)),"")</f>
        <v/>
      </c>
      <c r="BF317" s="6" t="str">
        <f>+IFERROR(VLOOKUP(BD317,Auxiliar!$A:$C,2,0),"")</f>
        <v>LATONES</v>
      </c>
      <c r="BG317" s="7" t="str">
        <f>+IFERROR(VLOOKUP(BD317,Auxiliar!$A:$C,3,0),"")</f>
        <v>6b 4% | 12b 5% | 15b 8% | 385b 0%</v>
      </c>
      <c r="BI317" s="1"/>
      <c r="BJ317" s="1"/>
      <c r="BK317" s="6" t="str">
        <f>+IFERROR(VALUE(RIGHT(Tabla11[[#This Row],[B2B]],6)),"")</f>
        <v/>
      </c>
      <c r="BL317" s="6" t="str">
        <f>+IFERROR(VLOOKUP(BJ317,Auxiliar!$A:$C,2,0),"")</f>
        <v/>
      </c>
      <c r="BM317" s="7" t="str">
        <f>+IFERROR(VLOOKUP(BJ317,Auxiliar!$A:$C,3,0),"")</f>
        <v/>
      </c>
      <c r="BO317" s="1">
        <v>6361</v>
      </c>
      <c r="BP317" s="1" t="s">
        <v>39</v>
      </c>
      <c r="BQ317" s="6">
        <f>+IFERROR(VALUE(RIGHT(Tabla12[[#This Row],[B2B]],6)),"")</f>
        <v>6361</v>
      </c>
      <c r="BR317" s="6" t="str">
        <f>+IFERROR(VLOOKUP(BP317,Auxiliar!$A:$C,2,0),"")</f>
        <v>VALUE LITRO</v>
      </c>
      <c r="BS317" s="7" t="str">
        <f>+IFERROR(VLOOKUP(BP317,Auxiliar!$A:$C,3,0),"")</f>
        <v>1b 12%</v>
      </c>
      <c r="CA317" s="1">
        <v>3517</v>
      </c>
      <c r="CB317" s="1" t="s">
        <v>35</v>
      </c>
      <c r="CC317" s="6">
        <f>+IFERROR(VALUE(RIGHT(Tabla14[[#This Row],[B2B]],6)),"")</f>
        <v>3517</v>
      </c>
      <c r="CD317" s="6" t="str">
        <f>+IFERROR(VLOOKUP(CB317,Auxiliar!$A:$C,2,0),"")</f>
        <v>Corona 710cc</v>
      </c>
      <c r="CE317" s="7" t="str">
        <f>+IFERROR(VLOOKUP(CB317,Auxiliar!$A:$C,3,0),"")</f>
        <v>1b 10% | 85b 0%</v>
      </c>
      <c r="CG317" s="1"/>
      <c r="CH317" s="1"/>
      <c r="CI317" s="6" t="str">
        <f>+IFERROR(VALUE(RIGHT(Tabla15[[#This Row],[B2B]],6)),"")</f>
        <v/>
      </c>
      <c r="CJ317" s="6" t="str">
        <f>+IFERROR(VLOOKUP(CH317,Auxiliar!$A:$C,2,0),"")</f>
        <v/>
      </c>
      <c r="CK317" s="7" t="str">
        <f>+IFERROR(VLOOKUP(CH317,Auxiliar!$A:$C,3,0),"")</f>
        <v/>
      </c>
      <c r="CM317" s="1">
        <v>3485</v>
      </c>
      <c r="CN317" s="1" t="s">
        <v>20</v>
      </c>
      <c r="CO317" s="6">
        <v>3485</v>
      </c>
      <c r="CP317" s="6" t="s">
        <v>20</v>
      </c>
      <c r="CQ317" s="7" t="s">
        <v>21</v>
      </c>
      <c r="CS317" s="1"/>
      <c r="CT317" s="1"/>
      <c r="CU317" s="6" t="str">
        <f>+IFERROR(VALUE(RIGHT(Tabla17[[#This Row],[B2B]],6)),"")</f>
        <v/>
      </c>
      <c r="CV317" s="6" t="str">
        <f>+IFERROR(VLOOKUP(CT317,Auxiliar!$A:$C,2,0),"")</f>
        <v/>
      </c>
      <c r="CW317" s="7" t="str">
        <f>+IFERROR(VLOOKUP(CT317,Auxiliar!$A:$C,3,0),"")</f>
        <v/>
      </c>
      <c r="CY317" s="1">
        <v>3485</v>
      </c>
      <c r="CZ317" s="1" t="s">
        <v>16</v>
      </c>
      <c r="DA317" s="6">
        <f>+IFERROR(VALUE(RIGHT(Tabla18[[#This Row],[B2B]],6)),"")</f>
        <v>3485</v>
      </c>
      <c r="DB317" s="6" t="str">
        <f>+IFERROR(VLOOKUP(CZ317,Auxiliar!$A:$C,2,0),"")</f>
        <v>PREMIUM</v>
      </c>
      <c r="DC317" s="7" t="str">
        <f>+IFERROR(VLOOKUP(CZ317,Auxiliar!$A:$C,3,0),"")</f>
        <v>0b 0% | 2b 2% | 5b 3,5% | 10b 5%</v>
      </c>
      <c r="DE317" s="1">
        <v>3485</v>
      </c>
      <c r="DF317" s="1" t="s">
        <v>19</v>
      </c>
      <c r="DG317" s="6">
        <f>+IFERROR(VALUE(RIGHT(Tabla19[[#This Row],[B2B]],6)),"")</f>
        <v>3485</v>
      </c>
      <c r="DH317" s="6" t="str">
        <f>+IFERROR(VLOOKUP(DF317,Auxiliar!$A:$C,2,0),"")</f>
        <v>MICHELOB</v>
      </c>
      <c r="DI317" s="7" t="str">
        <f>+IFERROR(VLOOKUP(DF317,Auxiliar!$A:$C,3,0),"")</f>
        <v>1b 7% | 3b 22% | 8b 27%</v>
      </c>
      <c r="DK317" s="1"/>
      <c r="DL317" s="1"/>
      <c r="DM317" s="6" t="str">
        <f>+IFERROR(VALUE(RIGHT(Tabla20[[#This Row],[B2B]],6)),"")</f>
        <v/>
      </c>
      <c r="DN317" s="6" t="str">
        <f>+IFERROR(VLOOKUP(DL317,Auxiliar!$A:$C,2,0),"")</f>
        <v/>
      </c>
      <c r="DO317" s="7" t="str">
        <f>+IFERROR(VLOOKUP(DL317,Auxiliar!$A:$C,3,0),"")</f>
        <v/>
      </c>
      <c r="DQ317" s="1">
        <v>3494</v>
      </c>
      <c r="DR317" s="12" t="s">
        <v>24</v>
      </c>
      <c r="DS317" s="6">
        <f>+IFERROR(VALUE(RIGHT(Tabla21[[#This Row],[B2B]],6)),"")</f>
        <v>3494</v>
      </c>
      <c r="DT317" s="6" t="str">
        <f>+IFERROR(VLOOKUP(DR317,Auxiliar!$A:$C,2,0),"")</f>
        <v>CORONA PORRON</v>
      </c>
      <c r="DU317" s="7" t="str">
        <f>+IFERROR(VLOOKUP(DR317,Auxiliar!$A:$C,3,0),"")</f>
        <v>1b 5% | 20b 0%</v>
      </c>
      <c r="DW317" s="1">
        <v>5430</v>
      </c>
      <c r="DX317" s="12" t="s">
        <v>43</v>
      </c>
      <c r="DY317" s="6">
        <f>+IFERROR(VALUE(RIGHT(Tabla22[[#This Row],[B2B]],6)),"")</f>
        <v>5430</v>
      </c>
      <c r="DZ317" s="6" t="str">
        <f>+IFERROR(VLOOKUP(DX317,Auxiliar!$A:$C,2,0),"")</f>
        <v xml:space="preserve">VALUE LATA </v>
      </c>
      <c r="EA317" s="7" t="str">
        <f>+IFERROR(VLOOKUP(DX317,Auxiliar!$A:$C,3,0),"")</f>
        <v>1b 15% | 100b 18%</v>
      </c>
      <c r="EC317" s="1">
        <v>6359</v>
      </c>
      <c r="ED317" s="12" t="s">
        <v>47</v>
      </c>
      <c r="EE317" s="6">
        <f>+IFERROR(VALUE(RIGHT(Tabla23[[#This Row],[B2B]],6)),"")</f>
        <v>6359</v>
      </c>
      <c r="EF317" s="6" t="str">
        <f>+IFERROR(VLOOKUP(ED317,Auxiliar!$A:$C,2,0),"")</f>
        <v>VALUE LATON</v>
      </c>
      <c r="EG317" s="7" t="str">
        <f>+IFERROR(VLOOKUP(ED317,Auxiliar!$A:$C,3,0),"")</f>
        <v>1b 10% | 5b 15% | 192b 0%</v>
      </c>
      <c r="EI317" s="1"/>
      <c r="EJ317" s="12"/>
      <c r="EK317" s="6" t="str">
        <f>+IFERROR(VALUE(RIGHT(Tabla24[[#This Row],[B2B]],6)),"")</f>
        <v/>
      </c>
      <c r="EL317" s="6" t="str">
        <f>+IFERROR(VLOOKUP(EJ317,Auxiliar!$A:$C,2,0),"")</f>
        <v/>
      </c>
      <c r="EM317" s="7" t="str">
        <f>+IFERROR(VLOOKUP(EJ317,Auxiliar!$A:$C,3,0),"")</f>
        <v/>
      </c>
      <c r="EO317" s="1"/>
      <c r="EP317" s="12"/>
      <c r="EQ317" s="6" t="str">
        <f>+IFERROR(VALUE(RIGHT(Tabla25[[#This Row],[B2B]],6)),"")</f>
        <v/>
      </c>
      <c r="ER317" s="6" t="str">
        <f>+IFERROR(VLOOKUP(EP317,Auxiliar!$A:$C,2,0),"")</f>
        <v/>
      </c>
      <c r="ES317" s="7" t="str">
        <f>+IFERROR(VLOOKUP(EP317,Auxiliar!$A:$C,3,0),"")</f>
        <v/>
      </c>
      <c r="EU317" s="1"/>
      <c r="EV317" s="12"/>
      <c r="EW317" s="6" t="str">
        <f>+IFERROR(VALUE(RIGHT(Tabla26[[#This Row],[B2B]],6)),"")</f>
        <v/>
      </c>
      <c r="EX317" s="6" t="str">
        <f>+IFERROR(VLOOKUP(EV317,Auxiliar!$A:$C,2,0),"")</f>
        <v/>
      </c>
      <c r="EY317" s="7" t="str">
        <f>+IFERROR(VLOOKUP(EV317,Auxiliar!$A:$C,3,0),"")</f>
        <v/>
      </c>
      <c r="EZ317" s="1"/>
      <c r="FA317" s="12"/>
      <c r="FB317" s="6" t="str">
        <f>+IFERROR(VALUE(RIGHT(Tabla27[[#This Row],[B2B]],6)),"")</f>
        <v/>
      </c>
      <c r="FC317" s="6" t="str">
        <f>+IFERROR(VLOOKUP(FA317,Auxiliar!$A:$C,2,0),"")</f>
        <v/>
      </c>
      <c r="FD317" s="7" t="str">
        <f>+IFERROR(VLOOKUP(FA317,Auxiliar!$A:$C,3,0),"")</f>
        <v/>
      </c>
      <c r="FE317" s="1"/>
      <c r="FF317" s="12"/>
      <c r="FG317" s="6" t="str">
        <f>+IFERROR(VALUE(RIGHT(Tabla28[[#This Row],[B2B]],6)),"")</f>
        <v/>
      </c>
      <c r="FH317" s="6" t="str">
        <f>+IFERROR(VLOOKUP(FF317,Auxiliar!$A:$C,2,0),"")</f>
        <v/>
      </c>
      <c r="FI317" s="7" t="str">
        <f>+IFERROR(VLOOKUP(FF317,Auxiliar!$A:$C,3,0),"")</f>
        <v/>
      </c>
      <c r="FJ317" s="1"/>
      <c r="FK317" s="12"/>
      <c r="FL317" s="6" t="str">
        <f>+IFERROR(VALUE(RIGHT(Tabla29[[#This Row],[B2B]],6)),"")</f>
        <v/>
      </c>
      <c r="FM317" s="6" t="str">
        <f>+IFERROR(VLOOKUP(FK317,Auxiliar!$A:$C,2,0),"")</f>
        <v/>
      </c>
      <c r="FN317" s="7" t="str">
        <f>+IFERROR(VLOOKUP(FK317,Auxiliar!$A:$C,3,0),"")</f>
        <v/>
      </c>
      <c r="FO317" s="1"/>
      <c r="FP317" s="12"/>
      <c r="FQ317" s="6" t="str">
        <f>+IFERROR(VALUE(RIGHT(Tabla30[[#This Row],[B2B]],6)),"")</f>
        <v/>
      </c>
      <c r="FR317" s="6" t="str">
        <f>+IFERROR(VLOOKUP(FP317,Auxiliar!$A:$C,2,0),"")</f>
        <v/>
      </c>
      <c r="FS317" s="7"/>
      <c r="FT317" s="1"/>
      <c r="FU317" s="12"/>
      <c r="FV317" s="6" t="str">
        <f>+IFERROR(VALUE(RIGHT(Tabla31[[#This Row],[B2B]],6)),"")</f>
        <v/>
      </c>
      <c r="FW317" s="6" t="str">
        <f>+IFERROR(VLOOKUP(FU317,Auxiliar!$A:$C,2,0),"")</f>
        <v/>
      </c>
      <c r="FX317" s="7" t="str">
        <f>+IFERROR(VLOOKUP(FU317,Auxiliar!$A:$C,3,0),"")</f>
        <v/>
      </c>
      <c r="FY317" s="1"/>
      <c r="FZ317" s="12"/>
      <c r="GA317" s="6" t="str">
        <f>+IFERROR(VALUE(RIGHT(Tabla32[[#This Row],[B2B]],6)),"")</f>
        <v/>
      </c>
      <c r="GB317" s="6" t="str">
        <f>+IFERROR(VLOOKUP(FZ317,Auxiliar!$A:$C,2,0),"")</f>
        <v/>
      </c>
      <c r="GC317" s="7" t="str">
        <f>+IFERROR(VLOOKUP(FZ317,Auxiliar!$A:$C,3,0),"")</f>
        <v/>
      </c>
      <c r="GD317" s="1"/>
      <c r="GE317" s="12"/>
      <c r="GF317" s="6" t="str">
        <f>+IFERROR(VALUE(RIGHT(Tabla33[[#This Row],[B2B]],6)),"")</f>
        <v/>
      </c>
      <c r="GG317" s="6" t="str">
        <f>+IFERROR(VLOOKUP(GE317,Auxiliar!$A:$C,2,0),"")</f>
        <v/>
      </c>
      <c r="GH317" s="7" t="str">
        <f>+IFERROR(VLOOKUP(GE317,Auxiliar!$A:$C,3,0),"")</f>
        <v/>
      </c>
    </row>
    <row r="318" spans="1:190" x14ac:dyDescent="0.25">
      <c r="A318" s="1"/>
      <c r="B318" s="1"/>
      <c r="C318" t="str">
        <f>+IFERROR(VALUE(RIGHT(Tabla1[[#This Row],[B2B]],6)),"")</f>
        <v/>
      </c>
      <c r="D318" t="str">
        <f>+IFERROR(VLOOKUP(B318,Auxiliar!$A:$C,2,0),"")</f>
        <v/>
      </c>
      <c r="E318" s="5" t="str">
        <f>+IFERROR(VLOOKUP(B318,Auxiliar!$A:$C,3,0),"")</f>
        <v/>
      </c>
      <c r="S318" s="1">
        <v>4233</v>
      </c>
      <c r="T318" s="1" t="s">
        <v>9</v>
      </c>
      <c r="U318" s="6">
        <f>+IFERROR(VALUE(RIGHT(Tabla4[[#This Row],[B2B]],6)),"")</f>
        <v>4233</v>
      </c>
      <c r="V318" s="6" t="str">
        <f>+IFERROR(VLOOKUP(T318,Auxiliar!$A:$C,2,0),"")</f>
        <v>CORE</v>
      </c>
      <c r="W318" s="7" t="str">
        <f>+IFERROR(VLOOKUP(T318,Auxiliar!$A:$C,3,0),"")</f>
        <v>0b 1% | 2b 5% | 4b 6%</v>
      </c>
      <c r="Y318" s="1">
        <v>20097</v>
      </c>
      <c r="Z318" s="1" t="s">
        <v>10</v>
      </c>
      <c r="AA318" s="6">
        <f>+IFERROR(VALUE(RIGHT(Tabla5[[#This Row],[B2B]],6)),"")</f>
        <v>20097</v>
      </c>
      <c r="AB318" s="6" t="str">
        <f>+IFERROR(VLOOKUP(Z318,Auxiliar!$A:$C,2,0),"")</f>
        <v>CORE</v>
      </c>
      <c r="AC318" s="7" t="str">
        <f>+IFERROR(VLOOKUP(Z318,Auxiliar!$A:$C,3,0),"")</f>
        <v>0b 1% | 3b 4% | 5b 6%</v>
      </c>
      <c r="AK318" s="1">
        <v>3978</v>
      </c>
      <c r="AL318" s="1" t="s">
        <v>30</v>
      </c>
      <c r="AM318" s="6">
        <f>+IFERROR(VALUE(RIGHT(Tabla7[[#This Row],[B2B]],6)),"")</f>
        <v>3978</v>
      </c>
      <c r="AN318" s="6" t="str">
        <f>+IFERROR(VLOOKUP(AL318,Auxiliar!$A:$C,2,0),"")</f>
        <v>LATONES</v>
      </c>
      <c r="AO318" s="7" t="str">
        <f>+IFERROR(VLOOKUP(AL318,Auxiliar!$A:$C,3,0),"")</f>
        <v>1b 4% | 5b 7% | 97b 0%</v>
      </c>
      <c r="AQ318" s="1">
        <v>20024</v>
      </c>
      <c r="AR318" s="1" t="s">
        <v>31</v>
      </c>
      <c r="AS318" s="6">
        <f>+IFERROR(VALUE(RIGHT(Tabla8[[#This Row],[B2B]],6)),"")</f>
        <v>20024</v>
      </c>
      <c r="AT318" s="6" t="str">
        <f>+IFERROR(VLOOKUP(AR318,Auxiliar!$A:$C,2,0),"")</f>
        <v>LATONES</v>
      </c>
      <c r="AU318" s="7" t="str">
        <f>+IFERROR(VLOOKUP(AR318,Auxiliar!$A:$C,3,0),"")</f>
        <v>2b 3% | 4b 5% | 5b 8% | 193 0%</v>
      </c>
      <c r="AW318" s="1"/>
      <c r="AX318" s="1" t="s">
        <v>32</v>
      </c>
      <c r="AY318" s="6" t="str">
        <f>+IFERROR(VALUE(RIGHT(Tabla9[[#This Row],[B2B]],6)),"")</f>
        <v/>
      </c>
      <c r="AZ318" s="6" t="str">
        <f>+IFERROR(VLOOKUP(AX318,Auxiliar!$A:$C,2,0),"")</f>
        <v>LATONES</v>
      </c>
      <c r="BA318" s="7" t="str">
        <f>+IFERROR(VLOOKUP(AX318,Auxiliar!$A:$C,3,0),"")</f>
        <v>2b 3% | 4b 4% | 6b 5% | 10b 8%  | 385b 0%</v>
      </c>
      <c r="BC318" s="1"/>
      <c r="BD318" s="1" t="s">
        <v>33</v>
      </c>
      <c r="BE318" s="6" t="str">
        <f>+IFERROR(VALUE(RIGHT(Tabla10[[#This Row],[B2B]],6)),"")</f>
        <v/>
      </c>
      <c r="BF318" s="6" t="str">
        <f>+IFERROR(VLOOKUP(BD318,Auxiliar!$A:$C,2,0),"")</f>
        <v>LATONES</v>
      </c>
      <c r="BG318" s="7" t="str">
        <f>+IFERROR(VLOOKUP(BD318,Auxiliar!$A:$C,3,0),"")</f>
        <v>6b 4% | 12b 5% | 15b 8% | 385b 0%</v>
      </c>
      <c r="BI318" s="1"/>
      <c r="BJ318" s="1"/>
      <c r="BK318" s="6" t="str">
        <f>+IFERROR(VALUE(RIGHT(Tabla11[[#This Row],[B2B]],6)),"")</f>
        <v/>
      </c>
      <c r="BL318" s="6" t="str">
        <f>+IFERROR(VLOOKUP(BJ318,Auxiliar!$A:$C,2,0),"")</f>
        <v/>
      </c>
      <c r="BM318" s="7" t="str">
        <f>+IFERROR(VLOOKUP(BJ318,Auxiliar!$A:$C,3,0),"")</f>
        <v/>
      </c>
      <c r="BO318" s="1">
        <v>6362</v>
      </c>
      <c r="BP318" s="1" t="s">
        <v>39</v>
      </c>
      <c r="BQ318" s="6">
        <f>+IFERROR(VALUE(RIGHT(Tabla12[[#This Row],[B2B]],6)),"")</f>
        <v>6362</v>
      </c>
      <c r="BR318" s="6" t="str">
        <f>+IFERROR(VLOOKUP(BP318,Auxiliar!$A:$C,2,0),"")</f>
        <v>VALUE LITRO</v>
      </c>
      <c r="BS318" s="7" t="str">
        <f>+IFERROR(VLOOKUP(BP318,Auxiliar!$A:$C,3,0),"")</f>
        <v>1b 12%</v>
      </c>
      <c r="CA318" s="1">
        <v>3519</v>
      </c>
      <c r="CB318" s="1" t="s">
        <v>35</v>
      </c>
      <c r="CC318" s="6">
        <f>+IFERROR(VALUE(RIGHT(Tabla14[[#This Row],[B2B]],6)),"")</f>
        <v>3519</v>
      </c>
      <c r="CD318" s="6" t="str">
        <f>+IFERROR(VLOOKUP(CB318,Auxiliar!$A:$C,2,0),"")</f>
        <v>Corona 710cc</v>
      </c>
      <c r="CE318" s="7" t="str">
        <f>+IFERROR(VLOOKUP(CB318,Auxiliar!$A:$C,3,0),"")</f>
        <v>1b 10% | 85b 0%</v>
      </c>
      <c r="CG318" s="1"/>
      <c r="CH318" s="1"/>
      <c r="CI318" s="6" t="str">
        <f>+IFERROR(VALUE(RIGHT(Tabla15[[#This Row],[B2B]],6)),"")</f>
        <v/>
      </c>
      <c r="CJ318" s="6" t="str">
        <f>+IFERROR(VLOOKUP(CH318,Auxiliar!$A:$C,2,0),"")</f>
        <v/>
      </c>
      <c r="CK318" s="7" t="str">
        <f>+IFERROR(VLOOKUP(CH318,Auxiliar!$A:$C,3,0),"")</f>
        <v/>
      </c>
      <c r="CM318" s="1">
        <v>3494</v>
      </c>
      <c r="CN318" s="1" t="s">
        <v>20</v>
      </c>
      <c r="CO318" s="6">
        <v>3494</v>
      </c>
      <c r="CP318" s="6" t="s">
        <v>20</v>
      </c>
      <c r="CQ318" s="7" t="s">
        <v>21</v>
      </c>
      <c r="CS318" s="1"/>
      <c r="CT318" s="1"/>
      <c r="CU318" s="6" t="str">
        <f>+IFERROR(VALUE(RIGHT(Tabla17[[#This Row],[B2B]],6)),"")</f>
        <v/>
      </c>
      <c r="CV318" s="6" t="str">
        <f>+IFERROR(VLOOKUP(CT318,Auxiliar!$A:$C,2,0),"")</f>
        <v/>
      </c>
      <c r="CW318" s="7" t="str">
        <f>+IFERROR(VLOOKUP(CT318,Auxiliar!$A:$C,3,0),"")</f>
        <v/>
      </c>
      <c r="CY318" s="1">
        <v>3494</v>
      </c>
      <c r="CZ318" s="1" t="s">
        <v>16</v>
      </c>
      <c r="DA318" s="6">
        <f>+IFERROR(VALUE(RIGHT(Tabla18[[#This Row],[B2B]],6)),"")</f>
        <v>3494</v>
      </c>
      <c r="DB318" s="6" t="str">
        <f>+IFERROR(VLOOKUP(CZ318,Auxiliar!$A:$C,2,0),"")</f>
        <v>PREMIUM</v>
      </c>
      <c r="DC318" s="7" t="str">
        <f>+IFERROR(VLOOKUP(CZ318,Auxiliar!$A:$C,3,0),"")</f>
        <v>0b 0% | 2b 2% | 5b 3,5% | 10b 5%</v>
      </c>
      <c r="DE318" s="1">
        <v>3494</v>
      </c>
      <c r="DF318" s="1" t="s">
        <v>19</v>
      </c>
      <c r="DG318" s="6">
        <f>+IFERROR(VALUE(RIGHT(Tabla19[[#This Row],[B2B]],6)),"")</f>
        <v>3494</v>
      </c>
      <c r="DH318" s="6" t="str">
        <f>+IFERROR(VLOOKUP(DF318,Auxiliar!$A:$C,2,0),"")</f>
        <v>MICHELOB</v>
      </c>
      <c r="DI318" s="7" t="str">
        <f>+IFERROR(VLOOKUP(DF318,Auxiliar!$A:$C,3,0),"")</f>
        <v>1b 7% | 3b 22% | 8b 27%</v>
      </c>
      <c r="DK318" s="1"/>
      <c r="DL318" s="1"/>
      <c r="DM318" s="6" t="str">
        <f>+IFERROR(VALUE(RIGHT(Tabla20[[#This Row],[B2B]],6)),"")</f>
        <v/>
      </c>
      <c r="DN318" s="6" t="str">
        <f>+IFERROR(VLOOKUP(DL318,Auxiliar!$A:$C,2,0),"")</f>
        <v/>
      </c>
      <c r="DO318" s="7" t="str">
        <f>+IFERROR(VLOOKUP(DL318,Auxiliar!$A:$C,3,0),"")</f>
        <v/>
      </c>
      <c r="DQ318" s="1">
        <v>3501</v>
      </c>
      <c r="DR318" s="12" t="s">
        <v>24</v>
      </c>
      <c r="DS318" s="6">
        <f>+IFERROR(VALUE(RIGHT(Tabla21[[#This Row],[B2B]],6)),"")</f>
        <v>3501</v>
      </c>
      <c r="DT318" s="6" t="str">
        <f>+IFERROR(VLOOKUP(DR318,Auxiliar!$A:$C,2,0),"")</f>
        <v>CORONA PORRON</v>
      </c>
      <c r="DU318" s="7" t="str">
        <f>+IFERROR(VLOOKUP(DR318,Auxiliar!$A:$C,3,0),"")</f>
        <v>1b 5% | 20b 0%</v>
      </c>
      <c r="DW318" s="1">
        <v>5434</v>
      </c>
      <c r="DX318" s="12" t="s">
        <v>43</v>
      </c>
      <c r="DY318" s="6">
        <f>+IFERROR(VALUE(RIGHT(Tabla22[[#This Row],[B2B]],6)),"")</f>
        <v>5434</v>
      </c>
      <c r="DZ318" s="6" t="str">
        <f>+IFERROR(VLOOKUP(DX318,Auxiliar!$A:$C,2,0),"")</f>
        <v xml:space="preserve">VALUE LATA </v>
      </c>
      <c r="EA318" s="7" t="str">
        <f>+IFERROR(VLOOKUP(DX318,Auxiliar!$A:$C,3,0),"")</f>
        <v>1b 15% | 100b 18%</v>
      </c>
      <c r="EC318" s="1">
        <v>6361</v>
      </c>
      <c r="ED318" s="12" t="s">
        <v>47</v>
      </c>
      <c r="EE318" s="6">
        <f>+IFERROR(VALUE(RIGHT(Tabla23[[#This Row],[B2B]],6)),"")</f>
        <v>6361</v>
      </c>
      <c r="EF318" s="6" t="str">
        <f>+IFERROR(VLOOKUP(ED318,Auxiliar!$A:$C,2,0),"")</f>
        <v>VALUE LATON</v>
      </c>
      <c r="EG318" s="7" t="str">
        <f>+IFERROR(VLOOKUP(ED318,Auxiliar!$A:$C,3,0),"")</f>
        <v>1b 10% | 5b 15% | 192b 0%</v>
      </c>
      <c r="EI318" s="1"/>
      <c r="EJ318" s="12"/>
      <c r="EK318" s="6" t="str">
        <f>+IFERROR(VALUE(RIGHT(Tabla24[[#This Row],[B2B]],6)),"")</f>
        <v/>
      </c>
      <c r="EL318" s="6" t="str">
        <f>+IFERROR(VLOOKUP(EJ318,Auxiliar!$A:$C,2,0),"")</f>
        <v/>
      </c>
      <c r="EM318" s="7" t="str">
        <f>+IFERROR(VLOOKUP(EJ318,Auxiliar!$A:$C,3,0),"")</f>
        <v/>
      </c>
      <c r="EO318" s="1"/>
      <c r="EP318" s="12"/>
      <c r="EQ318" s="6" t="str">
        <f>+IFERROR(VALUE(RIGHT(Tabla25[[#This Row],[B2B]],6)),"")</f>
        <v/>
      </c>
      <c r="ER318" s="6" t="str">
        <f>+IFERROR(VLOOKUP(EP318,Auxiliar!$A:$C,2,0),"")</f>
        <v/>
      </c>
      <c r="ES318" s="7" t="str">
        <f>+IFERROR(VLOOKUP(EP318,Auxiliar!$A:$C,3,0),"")</f>
        <v/>
      </c>
      <c r="EU318" s="1"/>
      <c r="EV318" s="12"/>
      <c r="EW318" s="6" t="str">
        <f>+IFERROR(VALUE(RIGHT(Tabla26[[#This Row],[B2B]],6)),"")</f>
        <v/>
      </c>
      <c r="EX318" s="6" t="str">
        <f>+IFERROR(VLOOKUP(EV318,Auxiliar!$A:$C,2,0),"")</f>
        <v/>
      </c>
      <c r="EY318" s="7" t="str">
        <f>+IFERROR(VLOOKUP(EV318,Auxiliar!$A:$C,3,0),"")</f>
        <v/>
      </c>
      <c r="EZ318" s="1"/>
      <c r="FA318" s="12"/>
      <c r="FB318" s="6" t="str">
        <f>+IFERROR(VALUE(RIGHT(Tabla27[[#This Row],[B2B]],6)),"")</f>
        <v/>
      </c>
      <c r="FC318" s="6" t="str">
        <f>+IFERROR(VLOOKUP(FA318,Auxiliar!$A:$C,2,0),"")</f>
        <v/>
      </c>
      <c r="FD318" s="7" t="str">
        <f>+IFERROR(VLOOKUP(FA318,Auxiliar!$A:$C,3,0),"")</f>
        <v/>
      </c>
      <c r="FE318" s="1"/>
      <c r="FF318" s="12"/>
      <c r="FG318" s="6" t="str">
        <f>+IFERROR(VALUE(RIGHT(Tabla28[[#This Row],[B2B]],6)),"")</f>
        <v/>
      </c>
      <c r="FH318" s="6" t="str">
        <f>+IFERROR(VLOOKUP(FF318,Auxiliar!$A:$C,2,0),"")</f>
        <v/>
      </c>
      <c r="FI318" s="7" t="str">
        <f>+IFERROR(VLOOKUP(FF318,Auxiliar!$A:$C,3,0),"")</f>
        <v/>
      </c>
      <c r="FJ318" s="1"/>
      <c r="FK318" s="12"/>
      <c r="FL318" s="6" t="str">
        <f>+IFERROR(VALUE(RIGHT(Tabla29[[#This Row],[B2B]],6)),"")</f>
        <v/>
      </c>
      <c r="FM318" s="6" t="str">
        <f>+IFERROR(VLOOKUP(FK318,Auxiliar!$A:$C,2,0),"")</f>
        <v/>
      </c>
      <c r="FN318" s="7" t="str">
        <f>+IFERROR(VLOOKUP(FK318,Auxiliar!$A:$C,3,0),"")</f>
        <v/>
      </c>
      <c r="FO318" s="1"/>
      <c r="FP318" s="12"/>
      <c r="FQ318" s="6" t="str">
        <f>+IFERROR(VALUE(RIGHT(Tabla30[[#This Row],[B2B]],6)),"")</f>
        <v/>
      </c>
      <c r="FR318" s="6" t="str">
        <f>+IFERROR(VLOOKUP(FP318,Auxiliar!$A:$C,2,0),"")</f>
        <v/>
      </c>
      <c r="FS318" s="7"/>
      <c r="FT318" s="1"/>
      <c r="FU318" s="12"/>
      <c r="FV318" s="6" t="str">
        <f>+IFERROR(VALUE(RIGHT(Tabla31[[#This Row],[B2B]],6)),"")</f>
        <v/>
      </c>
      <c r="FW318" s="6" t="str">
        <f>+IFERROR(VLOOKUP(FU318,Auxiliar!$A:$C,2,0),"")</f>
        <v/>
      </c>
      <c r="FX318" s="7" t="str">
        <f>+IFERROR(VLOOKUP(FU318,Auxiliar!$A:$C,3,0),"")</f>
        <v/>
      </c>
      <c r="FY318" s="1"/>
      <c r="FZ318" s="12"/>
      <c r="GA318" s="6" t="str">
        <f>+IFERROR(VALUE(RIGHT(Tabla32[[#This Row],[B2B]],6)),"")</f>
        <v/>
      </c>
      <c r="GB318" s="6" t="str">
        <f>+IFERROR(VLOOKUP(FZ318,Auxiliar!$A:$C,2,0),"")</f>
        <v/>
      </c>
      <c r="GC318" s="7" t="str">
        <f>+IFERROR(VLOOKUP(FZ318,Auxiliar!$A:$C,3,0),"")</f>
        <v/>
      </c>
      <c r="GD318" s="1"/>
      <c r="GE318" s="12"/>
      <c r="GF318" s="6" t="str">
        <f>+IFERROR(VALUE(RIGHT(Tabla33[[#This Row],[B2B]],6)),"")</f>
        <v/>
      </c>
      <c r="GG318" s="6" t="str">
        <f>+IFERROR(VLOOKUP(GE318,Auxiliar!$A:$C,2,0),"")</f>
        <v/>
      </c>
      <c r="GH318" s="7" t="str">
        <f>+IFERROR(VLOOKUP(GE318,Auxiliar!$A:$C,3,0),"")</f>
        <v/>
      </c>
    </row>
    <row r="319" spans="1:190" x14ac:dyDescent="0.25">
      <c r="A319" s="1"/>
      <c r="B319" s="1"/>
      <c r="C319" t="str">
        <f>+IFERROR(VALUE(RIGHT(Tabla1[[#This Row],[B2B]],6)),"")</f>
        <v/>
      </c>
      <c r="D319" t="str">
        <f>+IFERROR(VLOOKUP(B319,Auxiliar!$A:$C,2,0),"")</f>
        <v/>
      </c>
      <c r="E319" s="5" t="str">
        <f>+IFERROR(VLOOKUP(B319,Auxiliar!$A:$C,3,0),"")</f>
        <v/>
      </c>
      <c r="S319" s="1">
        <v>4241</v>
      </c>
      <c r="T319" s="1" t="s">
        <v>9</v>
      </c>
      <c r="U319" s="6">
        <f>+IFERROR(VALUE(RIGHT(Tabla4[[#This Row],[B2B]],6)),"")</f>
        <v>4241</v>
      </c>
      <c r="V319" s="6" t="str">
        <f>+IFERROR(VLOOKUP(T319,Auxiliar!$A:$C,2,0),"")</f>
        <v>CORE</v>
      </c>
      <c r="W319" s="7" t="str">
        <f>+IFERROR(VLOOKUP(T319,Auxiliar!$A:$C,3,0),"")</f>
        <v>0b 1% | 2b 5% | 4b 6%</v>
      </c>
      <c r="Y319" s="1">
        <v>20099</v>
      </c>
      <c r="Z319" s="1" t="s">
        <v>10</v>
      </c>
      <c r="AA319" s="6">
        <f>+IFERROR(VALUE(RIGHT(Tabla5[[#This Row],[B2B]],6)),"")</f>
        <v>20099</v>
      </c>
      <c r="AB319" s="6" t="str">
        <f>+IFERROR(VLOOKUP(Z319,Auxiliar!$A:$C,2,0),"")</f>
        <v>CORE</v>
      </c>
      <c r="AC319" s="7" t="str">
        <f>+IFERROR(VLOOKUP(Z319,Auxiliar!$A:$C,3,0),"")</f>
        <v>0b 1% | 3b 4% | 5b 6%</v>
      </c>
      <c r="AK319" s="1">
        <v>3979</v>
      </c>
      <c r="AL319" s="1" t="s">
        <v>30</v>
      </c>
      <c r="AM319" s="6">
        <f>+IFERROR(VALUE(RIGHT(Tabla7[[#This Row],[B2B]],6)),"")</f>
        <v>3979</v>
      </c>
      <c r="AN319" s="6" t="str">
        <f>+IFERROR(VLOOKUP(AL319,Auxiliar!$A:$C,2,0),"")</f>
        <v>LATONES</v>
      </c>
      <c r="AO319" s="7" t="str">
        <f>+IFERROR(VLOOKUP(AL319,Auxiliar!$A:$C,3,0),"")</f>
        <v>1b 4% | 5b 7% | 97b 0%</v>
      </c>
      <c r="AQ319" s="1">
        <v>20039</v>
      </c>
      <c r="AR319" s="1" t="s">
        <v>31</v>
      </c>
      <c r="AS319" s="6">
        <f>+IFERROR(VALUE(RIGHT(Tabla8[[#This Row],[B2B]],6)),"")</f>
        <v>20039</v>
      </c>
      <c r="AT319" s="6" t="str">
        <f>+IFERROR(VLOOKUP(AR319,Auxiliar!$A:$C,2,0),"")</f>
        <v>LATONES</v>
      </c>
      <c r="AU319" s="7" t="str">
        <f>+IFERROR(VLOOKUP(AR319,Auxiliar!$A:$C,3,0),"")</f>
        <v>2b 3% | 4b 5% | 5b 8% | 193 0%</v>
      </c>
      <c r="AW319" s="1"/>
      <c r="AX319" s="1" t="s">
        <v>32</v>
      </c>
      <c r="AY319" s="6" t="str">
        <f>+IFERROR(VALUE(RIGHT(Tabla9[[#This Row],[B2B]],6)),"")</f>
        <v/>
      </c>
      <c r="AZ319" s="6" t="str">
        <f>+IFERROR(VLOOKUP(AX319,Auxiliar!$A:$C,2,0),"")</f>
        <v>LATONES</v>
      </c>
      <c r="BA319" s="7" t="str">
        <f>+IFERROR(VLOOKUP(AX319,Auxiliar!$A:$C,3,0),"")</f>
        <v>2b 3% | 4b 4% | 6b 5% | 10b 8%  | 385b 0%</v>
      </c>
      <c r="BC319" s="1"/>
      <c r="BD319" s="1" t="s">
        <v>33</v>
      </c>
      <c r="BE319" s="6" t="str">
        <f>+IFERROR(VALUE(RIGHT(Tabla10[[#This Row],[B2B]],6)),"")</f>
        <v/>
      </c>
      <c r="BF319" s="6" t="str">
        <f>+IFERROR(VLOOKUP(BD319,Auxiliar!$A:$C,2,0),"")</f>
        <v>LATONES</v>
      </c>
      <c r="BG319" s="7" t="str">
        <f>+IFERROR(VLOOKUP(BD319,Auxiliar!$A:$C,3,0),"")</f>
        <v>6b 4% | 12b 5% | 15b 8% | 385b 0%</v>
      </c>
      <c r="BI319" s="1"/>
      <c r="BJ319" s="1"/>
      <c r="BK319" s="6" t="str">
        <f>+IFERROR(VALUE(RIGHT(Tabla11[[#This Row],[B2B]],6)),"")</f>
        <v/>
      </c>
      <c r="BL319" s="6" t="str">
        <f>+IFERROR(VLOOKUP(BJ319,Auxiliar!$A:$C,2,0),"")</f>
        <v/>
      </c>
      <c r="BM319" s="7" t="str">
        <f>+IFERROR(VLOOKUP(BJ319,Auxiliar!$A:$C,3,0),"")</f>
        <v/>
      </c>
      <c r="BO319" s="1">
        <v>5430</v>
      </c>
      <c r="BP319" s="1" t="s">
        <v>39</v>
      </c>
      <c r="BQ319" s="6">
        <f>+IFERROR(VALUE(RIGHT(Tabla12[[#This Row],[B2B]],6)),"")</f>
        <v>5430</v>
      </c>
      <c r="BR319" s="6" t="str">
        <f>+IFERROR(VLOOKUP(BP319,Auxiliar!$A:$C,2,0),"")</f>
        <v>VALUE LITRO</v>
      </c>
      <c r="BS319" s="7" t="str">
        <f>+IFERROR(VLOOKUP(BP319,Auxiliar!$A:$C,3,0),"")</f>
        <v>1b 12%</v>
      </c>
      <c r="CA319" s="1">
        <v>3523</v>
      </c>
      <c r="CB319" s="1" t="s">
        <v>35</v>
      </c>
      <c r="CC319" s="6">
        <f>+IFERROR(VALUE(RIGHT(Tabla14[[#This Row],[B2B]],6)),"")</f>
        <v>3523</v>
      </c>
      <c r="CD319" s="6" t="str">
        <f>+IFERROR(VLOOKUP(CB319,Auxiliar!$A:$C,2,0),"")</f>
        <v>Corona 710cc</v>
      </c>
      <c r="CE319" s="7" t="str">
        <f>+IFERROR(VLOOKUP(CB319,Auxiliar!$A:$C,3,0),"")</f>
        <v>1b 10% | 85b 0%</v>
      </c>
      <c r="CG319" s="1"/>
      <c r="CH319" s="1"/>
      <c r="CI319" s="6" t="str">
        <f>+IFERROR(VALUE(RIGHT(Tabla15[[#This Row],[B2B]],6)),"")</f>
        <v/>
      </c>
      <c r="CJ319" s="6" t="str">
        <f>+IFERROR(VLOOKUP(CH319,Auxiliar!$A:$C,2,0),"")</f>
        <v/>
      </c>
      <c r="CK319" s="7" t="str">
        <f>+IFERROR(VLOOKUP(CH319,Auxiliar!$A:$C,3,0),"")</f>
        <v/>
      </c>
      <c r="CM319" s="1">
        <v>3501</v>
      </c>
      <c r="CN319" s="1" t="s">
        <v>20</v>
      </c>
      <c r="CO319" s="6">
        <v>3501</v>
      </c>
      <c r="CP319" s="6" t="s">
        <v>20</v>
      </c>
      <c r="CQ319" s="7" t="s">
        <v>21</v>
      </c>
      <c r="CS319" s="1"/>
      <c r="CT319" s="1"/>
      <c r="CU319" s="6" t="str">
        <f>+IFERROR(VALUE(RIGHT(Tabla17[[#This Row],[B2B]],6)),"")</f>
        <v/>
      </c>
      <c r="CV319" s="6" t="str">
        <f>+IFERROR(VLOOKUP(CT319,Auxiliar!$A:$C,2,0),"")</f>
        <v/>
      </c>
      <c r="CW319" s="7" t="str">
        <f>+IFERROR(VLOOKUP(CT319,Auxiliar!$A:$C,3,0),"")</f>
        <v/>
      </c>
      <c r="CY319" s="1">
        <v>3501</v>
      </c>
      <c r="CZ319" s="1" t="s">
        <v>16</v>
      </c>
      <c r="DA319" s="6">
        <f>+IFERROR(VALUE(RIGHT(Tabla18[[#This Row],[B2B]],6)),"")</f>
        <v>3501</v>
      </c>
      <c r="DB319" s="6" t="str">
        <f>+IFERROR(VLOOKUP(CZ319,Auxiliar!$A:$C,2,0),"")</f>
        <v>PREMIUM</v>
      </c>
      <c r="DC319" s="7" t="str">
        <f>+IFERROR(VLOOKUP(CZ319,Auxiliar!$A:$C,3,0),"")</f>
        <v>0b 0% | 2b 2% | 5b 3,5% | 10b 5%</v>
      </c>
      <c r="DE319" s="1">
        <v>3501</v>
      </c>
      <c r="DF319" s="1" t="s">
        <v>19</v>
      </c>
      <c r="DG319" s="6">
        <f>+IFERROR(VALUE(RIGHT(Tabla19[[#This Row],[B2B]],6)),"")</f>
        <v>3501</v>
      </c>
      <c r="DH319" s="6" t="str">
        <f>+IFERROR(VLOOKUP(DF319,Auxiliar!$A:$C,2,0),"")</f>
        <v>MICHELOB</v>
      </c>
      <c r="DI319" s="7" t="str">
        <f>+IFERROR(VLOOKUP(DF319,Auxiliar!$A:$C,3,0),"")</f>
        <v>1b 7% | 3b 22% | 8b 27%</v>
      </c>
      <c r="DK319" s="1"/>
      <c r="DL319" s="1"/>
      <c r="DM319" s="6" t="str">
        <f>+IFERROR(VALUE(RIGHT(Tabla20[[#This Row],[B2B]],6)),"")</f>
        <v/>
      </c>
      <c r="DN319" s="6" t="str">
        <f>+IFERROR(VLOOKUP(DL319,Auxiliar!$A:$C,2,0),"")</f>
        <v/>
      </c>
      <c r="DO319" s="7" t="str">
        <f>+IFERROR(VLOOKUP(DL319,Auxiliar!$A:$C,3,0),"")</f>
        <v/>
      </c>
      <c r="DQ319" s="1">
        <v>3502</v>
      </c>
      <c r="DR319" s="12" t="s">
        <v>24</v>
      </c>
      <c r="DS319" s="6">
        <f>+IFERROR(VALUE(RIGHT(Tabla21[[#This Row],[B2B]],6)),"")</f>
        <v>3502</v>
      </c>
      <c r="DT319" s="6" t="str">
        <f>+IFERROR(VLOOKUP(DR319,Auxiliar!$A:$C,2,0),"")</f>
        <v>CORONA PORRON</v>
      </c>
      <c r="DU319" s="7" t="str">
        <f>+IFERROR(VLOOKUP(DR319,Auxiliar!$A:$C,3,0),"")</f>
        <v>1b 5% | 20b 0%</v>
      </c>
      <c r="DW319" s="1">
        <v>6369</v>
      </c>
      <c r="DX319" s="12" t="s">
        <v>43</v>
      </c>
      <c r="DY319" s="6">
        <f>+IFERROR(VALUE(RIGHT(Tabla22[[#This Row],[B2B]],6)),"")</f>
        <v>6369</v>
      </c>
      <c r="DZ319" s="6" t="str">
        <f>+IFERROR(VLOOKUP(DX319,Auxiliar!$A:$C,2,0),"")</f>
        <v xml:space="preserve">VALUE LATA </v>
      </c>
      <c r="EA319" s="7" t="str">
        <f>+IFERROR(VLOOKUP(DX319,Auxiliar!$A:$C,3,0),"")</f>
        <v>1b 15% | 100b 18%</v>
      </c>
      <c r="EC319" s="1">
        <v>6362</v>
      </c>
      <c r="ED319" s="12" t="s">
        <v>47</v>
      </c>
      <c r="EE319" s="6">
        <f>+IFERROR(VALUE(RIGHT(Tabla23[[#This Row],[B2B]],6)),"")</f>
        <v>6362</v>
      </c>
      <c r="EF319" s="6" t="str">
        <f>+IFERROR(VLOOKUP(ED319,Auxiliar!$A:$C,2,0),"")</f>
        <v>VALUE LATON</v>
      </c>
      <c r="EG319" s="7" t="str">
        <f>+IFERROR(VLOOKUP(ED319,Auxiliar!$A:$C,3,0),"")</f>
        <v>1b 10% | 5b 15% | 192b 0%</v>
      </c>
      <c r="EI319" s="1"/>
      <c r="EJ319" s="12"/>
      <c r="EK319" s="6" t="str">
        <f>+IFERROR(VALUE(RIGHT(Tabla24[[#This Row],[B2B]],6)),"")</f>
        <v/>
      </c>
      <c r="EL319" s="6" t="str">
        <f>+IFERROR(VLOOKUP(EJ319,Auxiliar!$A:$C,2,0),"")</f>
        <v/>
      </c>
      <c r="EM319" s="7" t="str">
        <f>+IFERROR(VLOOKUP(EJ319,Auxiliar!$A:$C,3,0),"")</f>
        <v/>
      </c>
      <c r="EO319" s="1"/>
      <c r="EP319" s="12"/>
      <c r="EQ319" s="6" t="str">
        <f>+IFERROR(VALUE(RIGHT(Tabla25[[#This Row],[B2B]],6)),"")</f>
        <v/>
      </c>
      <c r="ER319" s="6" t="str">
        <f>+IFERROR(VLOOKUP(EP319,Auxiliar!$A:$C,2,0),"")</f>
        <v/>
      </c>
      <c r="ES319" s="7" t="str">
        <f>+IFERROR(VLOOKUP(EP319,Auxiliar!$A:$C,3,0),"")</f>
        <v/>
      </c>
      <c r="EU319" s="1"/>
      <c r="EV319" s="12"/>
      <c r="EW319" s="6" t="str">
        <f>+IFERROR(VALUE(RIGHT(Tabla26[[#This Row],[B2B]],6)),"")</f>
        <v/>
      </c>
      <c r="EX319" s="6" t="str">
        <f>+IFERROR(VLOOKUP(EV319,Auxiliar!$A:$C,2,0),"")</f>
        <v/>
      </c>
      <c r="EY319" s="7" t="str">
        <f>+IFERROR(VLOOKUP(EV319,Auxiliar!$A:$C,3,0),"")</f>
        <v/>
      </c>
      <c r="EZ319" s="1"/>
      <c r="FA319" s="12"/>
      <c r="FB319" s="6" t="str">
        <f>+IFERROR(VALUE(RIGHT(Tabla27[[#This Row],[B2B]],6)),"")</f>
        <v/>
      </c>
      <c r="FC319" s="6" t="str">
        <f>+IFERROR(VLOOKUP(FA319,Auxiliar!$A:$C,2,0),"")</f>
        <v/>
      </c>
      <c r="FD319" s="7" t="str">
        <f>+IFERROR(VLOOKUP(FA319,Auxiliar!$A:$C,3,0),"")</f>
        <v/>
      </c>
      <c r="FE319" s="1"/>
      <c r="FF319" s="12"/>
      <c r="FG319" s="6" t="str">
        <f>+IFERROR(VALUE(RIGHT(Tabla28[[#This Row],[B2B]],6)),"")</f>
        <v/>
      </c>
      <c r="FH319" s="6" t="str">
        <f>+IFERROR(VLOOKUP(FF319,Auxiliar!$A:$C,2,0),"")</f>
        <v/>
      </c>
      <c r="FI319" s="7" t="str">
        <f>+IFERROR(VLOOKUP(FF319,Auxiliar!$A:$C,3,0),"")</f>
        <v/>
      </c>
      <c r="FJ319" s="1"/>
      <c r="FK319" s="12"/>
      <c r="FL319" s="6" t="str">
        <f>+IFERROR(VALUE(RIGHT(Tabla29[[#This Row],[B2B]],6)),"")</f>
        <v/>
      </c>
      <c r="FM319" s="6" t="str">
        <f>+IFERROR(VLOOKUP(FK319,Auxiliar!$A:$C,2,0),"")</f>
        <v/>
      </c>
      <c r="FN319" s="7" t="str">
        <f>+IFERROR(VLOOKUP(FK319,Auxiliar!$A:$C,3,0),"")</f>
        <v/>
      </c>
      <c r="FO319" s="1"/>
      <c r="FP319" s="12"/>
      <c r="FQ319" s="6" t="str">
        <f>+IFERROR(VALUE(RIGHT(Tabla30[[#This Row],[B2B]],6)),"")</f>
        <v/>
      </c>
      <c r="FR319" s="6" t="str">
        <f>+IFERROR(VLOOKUP(FP319,Auxiliar!$A:$C,2,0),"")</f>
        <v/>
      </c>
      <c r="FS319" s="7"/>
      <c r="FT319" s="1"/>
      <c r="FU319" s="12"/>
      <c r="FV319" s="6" t="str">
        <f>+IFERROR(VALUE(RIGHT(Tabla31[[#This Row],[B2B]],6)),"")</f>
        <v/>
      </c>
      <c r="FW319" s="6" t="str">
        <f>+IFERROR(VLOOKUP(FU319,Auxiliar!$A:$C,2,0),"")</f>
        <v/>
      </c>
      <c r="FX319" s="7" t="str">
        <f>+IFERROR(VLOOKUP(FU319,Auxiliar!$A:$C,3,0),"")</f>
        <v/>
      </c>
      <c r="FY319" s="1"/>
      <c r="FZ319" s="12"/>
      <c r="GA319" s="6" t="str">
        <f>+IFERROR(VALUE(RIGHT(Tabla32[[#This Row],[B2B]],6)),"")</f>
        <v/>
      </c>
      <c r="GB319" s="6" t="str">
        <f>+IFERROR(VLOOKUP(FZ319,Auxiliar!$A:$C,2,0),"")</f>
        <v/>
      </c>
      <c r="GC319" s="7" t="str">
        <f>+IFERROR(VLOOKUP(FZ319,Auxiliar!$A:$C,3,0),"")</f>
        <v/>
      </c>
      <c r="GD319" s="1"/>
      <c r="GE319" s="12"/>
      <c r="GF319" s="6" t="str">
        <f>+IFERROR(VALUE(RIGHT(Tabla33[[#This Row],[B2B]],6)),"")</f>
        <v/>
      </c>
      <c r="GG319" s="6" t="str">
        <f>+IFERROR(VLOOKUP(GE319,Auxiliar!$A:$C,2,0),"")</f>
        <v/>
      </c>
      <c r="GH319" s="7" t="str">
        <f>+IFERROR(VLOOKUP(GE319,Auxiliar!$A:$C,3,0),"")</f>
        <v/>
      </c>
    </row>
    <row r="320" spans="1:190" x14ac:dyDescent="0.25">
      <c r="A320" s="1"/>
      <c r="B320" s="1"/>
      <c r="C320" t="str">
        <f>+IFERROR(VALUE(RIGHT(Tabla1[[#This Row],[B2B]],6)),"")</f>
        <v/>
      </c>
      <c r="D320" t="str">
        <f>+IFERROR(VLOOKUP(B320,Auxiliar!$A:$C,2,0),"")</f>
        <v/>
      </c>
      <c r="E320" s="5" t="str">
        <f>+IFERROR(VLOOKUP(B320,Auxiliar!$A:$C,3,0),"")</f>
        <v/>
      </c>
      <c r="S320" s="1">
        <v>4242</v>
      </c>
      <c r="T320" s="1" t="s">
        <v>9</v>
      </c>
      <c r="U320" s="6">
        <f>+IFERROR(VALUE(RIGHT(Tabla4[[#This Row],[B2B]],6)),"")</f>
        <v>4242</v>
      </c>
      <c r="V320" s="6" t="str">
        <f>+IFERROR(VLOOKUP(T320,Auxiliar!$A:$C,2,0),"")</f>
        <v>CORE</v>
      </c>
      <c r="W320" s="7" t="str">
        <f>+IFERROR(VLOOKUP(T320,Auxiliar!$A:$C,3,0),"")</f>
        <v>0b 1% | 2b 5% | 4b 6%</v>
      </c>
      <c r="Y320" s="1">
        <v>20103</v>
      </c>
      <c r="Z320" s="1" t="s">
        <v>10</v>
      </c>
      <c r="AA320" s="6">
        <f>+IFERROR(VALUE(RIGHT(Tabla5[[#This Row],[B2B]],6)),"")</f>
        <v>20103</v>
      </c>
      <c r="AB320" s="6" t="str">
        <f>+IFERROR(VLOOKUP(Z320,Auxiliar!$A:$C,2,0),"")</f>
        <v>CORE</v>
      </c>
      <c r="AC320" s="7" t="str">
        <f>+IFERROR(VLOOKUP(Z320,Auxiliar!$A:$C,3,0),"")</f>
        <v>0b 1% | 3b 4% | 5b 6%</v>
      </c>
      <c r="AK320" s="1">
        <v>3984</v>
      </c>
      <c r="AL320" s="1" t="s">
        <v>30</v>
      </c>
      <c r="AM320" s="6">
        <f>+IFERROR(VALUE(RIGHT(Tabla7[[#This Row],[B2B]],6)),"")</f>
        <v>3984</v>
      </c>
      <c r="AN320" s="6" t="str">
        <f>+IFERROR(VLOOKUP(AL320,Auxiliar!$A:$C,2,0),"")</f>
        <v>LATONES</v>
      </c>
      <c r="AO320" s="7" t="str">
        <f>+IFERROR(VLOOKUP(AL320,Auxiliar!$A:$C,3,0),"")</f>
        <v>1b 4% | 5b 7% | 97b 0%</v>
      </c>
      <c r="AQ320" s="1">
        <v>20054</v>
      </c>
      <c r="AR320" s="1" t="s">
        <v>31</v>
      </c>
      <c r="AS320" s="6">
        <f>+IFERROR(VALUE(RIGHT(Tabla8[[#This Row],[B2B]],6)),"")</f>
        <v>20054</v>
      </c>
      <c r="AT320" s="6" t="str">
        <f>+IFERROR(VLOOKUP(AR320,Auxiliar!$A:$C,2,0),"")</f>
        <v>LATONES</v>
      </c>
      <c r="AU320" s="7" t="str">
        <f>+IFERROR(VLOOKUP(AR320,Auxiliar!$A:$C,3,0),"")</f>
        <v>2b 3% | 4b 5% | 5b 8% | 193 0%</v>
      </c>
      <c r="AW320" s="1"/>
      <c r="AX320" s="1" t="s">
        <v>32</v>
      </c>
      <c r="AY320" s="6" t="str">
        <f>+IFERROR(VALUE(RIGHT(Tabla9[[#This Row],[B2B]],6)),"")</f>
        <v/>
      </c>
      <c r="AZ320" s="6" t="str">
        <f>+IFERROR(VLOOKUP(AX320,Auxiliar!$A:$C,2,0),"")</f>
        <v>LATONES</v>
      </c>
      <c r="BA320" s="7" t="str">
        <f>+IFERROR(VLOOKUP(AX320,Auxiliar!$A:$C,3,0),"")</f>
        <v>2b 3% | 4b 4% | 6b 5% | 10b 8%  | 385b 0%</v>
      </c>
      <c r="BC320" s="1"/>
      <c r="BD320" s="1" t="s">
        <v>33</v>
      </c>
      <c r="BE320" s="6" t="str">
        <f>+IFERROR(VALUE(RIGHT(Tabla10[[#This Row],[B2B]],6)),"")</f>
        <v/>
      </c>
      <c r="BF320" s="6" t="str">
        <f>+IFERROR(VLOOKUP(BD320,Auxiliar!$A:$C,2,0),"")</f>
        <v>LATONES</v>
      </c>
      <c r="BG320" s="7" t="str">
        <f>+IFERROR(VLOOKUP(BD320,Auxiliar!$A:$C,3,0),"")</f>
        <v>6b 4% | 12b 5% | 15b 8% | 385b 0%</v>
      </c>
      <c r="BI320" s="1"/>
      <c r="BJ320" s="1"/>
      <c r="BK320" s="6" t="str">
        <f>+IFERROR(VALUE(RIGHT(Tabla11[[#This Row],[B2B]],6)),"")</f>
        <v/>
      </c>
      <c r="BL320" s="6" t="str">
        <f>+IFERROR(VLOOKUP(BJ320,Auxiliar!$A:$C,2,0),"")</f>
        <v/>
      </c>
      <c r="BM320" s="7" t="str">
        <f>+IFERROR(VLOOKUP(BJ320,Auxiliar!$A:$C,3,0),"")</f>
        <v/>
      </c>
      <c r="BO320" s="1">
        <v>5434</v>
      </c>
      <c r="BP320" s="1" t="s">
        <v>39</v>
      </c>
      <c r="BQ320" s="6">
        <f>+IFERROR(VALUE(RIGHT(Tabla12[[#This Row],[B2B]],6)),"")</f>
        <v>5434</v>
      </c>
      <c r="BR320" s="6" t="str">
        <f>+IFERROR(VLOOKUP(BP320,Auxiliar!$A:$C,2,0),"")</f>
        <v>VALUE LITRO</v>
      </c>
      <c r="BS320" s="7" t="str">
        <f>+IFERROR(VLOOKUP(BP320,Auxiliar!$A:$C,3,0),"")</f>
        <v>1b 12%</v>
      </c>
      <c r="CA320" s="1">
        <v>3524</v>
      </c>
      <c r="CB320" s="1" t="s">
        <v>35</v>
      </c>
      <c r="CC320" s="6">
        <f>+IFERROR(VALUE(RIGHT(Tabla14[[#This Row],[B2B]],6)),"")</f>
        <v>3524</v>
      </c>
      <c r="CD320" s="6" t="str">
        <f>+IFERROR(VLOOKUP(CB320,Auxiliar!$A:$C,2,0),"")</f>
        <v>Corona 710cc</v>
      </c>
      <c r="CE320" s="7" t="str">
        <f>+IFERROR(VLOOKUP(CB320,Auxiliar!$A:$C,3,0),"")</f>
        <v>1b 10% | 85b 0%</v>
      </c>
      <c r="CG320" s="1"/>
      <c r="CH320" s="1"/>
      <c r="CI320" s="6" t="str">
        <f>+IFERROR(VALUE(RIGHT(Tabla15[[#This Row],[B2B]],6)),"")</f>
        <v/>
      </c>
      <c r="CJ320" s="6" t="str">
        <f>+IFERROR(VLOOKUP(CH320,Auxiliar!$A:$C,2,0),"")</f>
        <v/>
      </c>
      <c r="CK320" s="7" t="str">
        <f>+IFERROR(VLOOKUP(CH320,Auxiliar!$A:$C,3,0),"")</f>
        <v/>
      </c>
      <c r="CM320" s="1">
        <v>3502</v>
      </c>
      <c r="CN320" s="1" t="s">
        <v>20</v>
      </c>
      <c r="CO320" s="6">
        <v>3502</v>
      </c>
      <c r="CP320" s="6" t="s">
        <v>20</v>
      </c>
      <c r="CQ320" s="7" t="s">
        <v>21</v>
      </c>
      <c r="CS320" s="1"/>
      <c r="CT320" s="1"/>
      <c r="CU320" s="6" t="str">
        <f>+IFERROR(VALUE(RIGHT(Tabla17[[#This Row],[B2B]],6)),"")</f>
        <v/>
      </c>
      <c r="CV320" s="6" t="str">
        <f>+IFERROR(VLOOKUP(CT320,Auxiliar!$A:$C,2,0),"")</f>
        <v/>
      </c>
      <c r="CW320" s="7" t="str">
        <f>+IFERROR(VLOOKUP(CT320,Auxiliar!$A:$C,3,0),"")</f>
        <v/>
      </c>
      <c r="CY320" s="1">
        <v>3502</v>
      </c>
      <c r="CZ320" s="1" t="s">
        <v>16</v>
      </c>
      <c r="DA320" s="6">
        <f>+IFERROR(VALUE(RIGHT(Tabla18[[#This Row],[B2B]],6)),"")</f>
        <v>3502</v>
      </c>
      <c r="DB320" s="6" t="str">
        <f>+IFERROR(VLOOKUP(CZ320,Auxiliar!$A:$C,2,0),"")</f>
        <v>PREMIUM</v>
      </c>
      <c r="DC320" s="7" t="str">
        <f>+IFERROR(VLOOKUP(CZ320,Auxiliar!$A:$C,3,0),"")</f>
        <v>0b 0% | 2b 2% | 5b 3,5% | 10b 5%</v>
      </c>
      <c r="DE320" s="1">
        <v>3502</v>
      </c>
      <c r="DF320" s="1" t="s">
        <v>19</v>
      </c>
      <c r="DG320" s="6">
        <f>+IFERROR(VALUE(RIGHT(Tabla19[[#This Row],[B2B]],6)),"")</f>
        <v>3502</v>
      </c>
      <c r="DH320" s="6" t="str">
        <f>+IFERROR(VLOOKUP(DF320,Auxiliar!$A:$C,2,0),"")</f>
        <v>MICHELOB</v>
      </c>
      <c r="DI320" s="7" t="str">
        <f>+IFERROR(VLOOKUP(DF320,Auxiliar!$A:$C,3,0),"")</f>
        <v>1b 7% | 3b 22% | 8b 27%</v>
      </c>
      <c r="DK320" s="1"/>
      <c r="DL320" s="1"/>
      <c r="DM320" s="6" t="str">
        <f>+IFERROR(VALUE(RIGHT(Tabla20[[#This Row],[B2B]],6)),"")</f>
        <v/>
      </c>
      <c r="DN320" s="6" t="str">
        <f>+IFERROR(VLOOKUP(DL320,Auxiliar!$A:$C,2,0),"")</f>
        <v/>
      </c>
      <c r="DO320" s="7" t="str">
        <f>+IFERROR(VLOOKUP(DL320,Auxiliar!$A:$C,3,0),"")</f>
        <v/>
      </c>
      <c r="DQ320" s="1">
        <v>3509</v>
      </c>
      <c r="DR320" s="12" t="s">
        <v>24</v>
      </c>
      <c r="DS320" s="6">
        <f>+IFERROR(VALUE(RIGHT(Tabla21[[#This Row],[B2B]],6)),"")</f>
        <v>3509</v>
      </c>
      <c r="DT320" s="6" t="str">
        <f>+IFERROR(VLOOKUP(DR320,Auxiliar!$A:$C,2,0),"")</f>
        <v>CORONA PORRON</v>
      </c>
      <c r="DU320" s="7" t="str">
        <f>+IFERROR(VLOOKUP(DR320,Auxiliar!$A:$C,3,0),"")</f>
        <v>1b 5% | 20b 0%</v>
      </c>
      <c r="DW320" s="1">
        <v>6377</v>
      </c>
      <c r="DX320" s="12" t="s">
        <v>43</v>
      </c>
      <c r="DY320" s="6">
        <f>+IFERROR(VALUE(RIGHT(Tabla22[[#This Row],[B2B]],6)),"")</f>
        <v>6377</v>
      </c>
      <c r="DZ320" s="6" t="str">
        <f>+IFERROR(VLOOKUP(DX320,Auxiliar!$A:$C,2,0),"")</f>
        <v xml:space="preserve">VALUE LATA </v>
      </c>
      <c r="EA320" s="7" t="str">
        <f>+IFERROR(VLOOKUP(DX320,Auxiliar!$A:$C,3,0),"")</f>
        <v>1b 15% | 100b 18%</v>
      </c>
      <c r="EC320" s="1">
        <v>5430</v>
      </c>
      <c r="ED320" s="12" t="s">
        <v>47</v>
      </c>
      <c r="EE320" s="6">
        <f>+IFERROR(VALUE(RIGHT(Tabla23[[#This Row],[B2B]],6)),"")</f>
        <v>5430</v>
      </c>
      <c r="EF320" s="6" t="str">
        <f>+IFERROR(VLOOKUP(ED320,Auxiliar!$A:$C,2,0),"")</f>
        <v>VALUE LATON</v>
      </c>
      <c r="EG320" s="7" t="str">
        <f>+IFERROR(VLOOKUP(ED320,Auxiliar!$A:$C,3,0),"")</f>
        <v>1b 10% | 5b 15% | 192b 0%</v>
      </c>
      <c r="EI320" s="1"/>
      <c r="EJ320" s="12"/>
      <c r="EK320" s="6" t="str">
        <f>+IFERROR(VALUE(RIGHT(Tabla24[[#This Row],[B2B]],6)),"")</f>
        <v/>
      </c>
      <c r="EL320" s="6" t="str">
        <f>+IFERROR(VLOOKUP(EJ320,Auxiliar!$A:$C,2,0),"")</f>
        <v/>
      </c>
      <c r="EM320" s="7" t="str">
        <f>+IFERROR(VLOOKUP(EJ320,Auxiliar!$A:$C,3,0),"")</f>
        <v/>
      </c>
      <c r="EO320" s="1"/>
      <c r="EP320" s="12"/>
      <c r="EQ320" s="6" t="str">
        <f>+IFERROR(VALUE(RIGHT(Tabla25[[#This Row],[B2B]],6)),"")</f>
        <v/>
      </c>
      <c r="ER320" s="6" t="str">
        <f>+IFERROR(VLOOKUP(EP320,Auxiliar!$A:$C,2,0),"")</f>
        <v/>
      </c>
      <c r="ES320" s="7" t="str">
        <f>+IFERROR(VLOOKUP(EP320,Auxiliar!$A:$C,3,0),"")</f>
        <v/>
      </c>
      <c r="EU320" s="1"/>
      <c r="EV320" s="12"/>
      <c r="EW320" s="6" t="str">
        <f>+IFERROR(VALUE(RIGHT(Tabla26[[#This Row],[B2B]],6)),"")</f>
        <v/>
      </c>
      <c r="EX320" s="6" t="str">
        <f>+IFERROR(VLOOKUP(EV320,Auxiliar!$A:$C,2,0),"")</f>
        <v/>
      </c>
      <c r="EY320" s="7" t="str">
        <f>+IFERROR(VLOOKUP(EV320,Auxiliar!$A:$C,3,0),"")</f>
        <v/>
      </c>
      <c r="EZ320" s="1"/>
      <c r="FA320" s="12"/>
      <c r="FB320" s="6" t="str">
        <f>+IFERROR(VALUE(RIGHT(Tabla27[[#This Row],[B2B]],6)),"")</f>
        <v/>
      </c>
      <c r="FC320" s="6" t="str">
        <f>+IFERROR(VLOOKUP(FA320,Auxiliar!$A:$C,2,0),"")</f>
        <v/>
      </c>
      <c r="FD320" s="7" t="str">
        <f>+IFERROR(VLOOKUP(FA320,Auxiliar!$A:$C,3,0),"")</f>
        <v/>
      </c>
      <c r="FE320" s="1"/>
      <c r="FF320" s="12"/>
      <c r="FG320" s="6" t="str">
        <f>+IFERROR(VALUE(RIGHT(Tabla28[[#This Row],[B2B]],6)),"")</f>
        <v/>
      </c>
      <c r="FH320" s="6" t="str">
        <f>+IFERROR(VLOOKUP(FF320,Auxiliar!$A:$C,2,0),"")</f>
        <v/>
      </c>
      <c r="FI320" s="7" t="str">
        <f>+IFERROR(VLOOKUP(FF320,Auxiliar!$A:$C,3,0),"")</f>
        <v/>
      </c>
      <c r="FJ320" s="1"/>
      <c r="FK320" s="12"/>
      <c r="FL320" s="6" t="str">
        <f>+IFERROR(VALUE(RIGHT(Tabla29[[#This Row],[B2B]],6)),"")</f>
        <v/>
      </c>
      <c r="FM320" s="6" t="str">
        <f>+IFERROR(VLOOKUP(FK320,Auxiliar!$A:$C,2,0),"")</f>
        <v/>
      </c>
      <c r="FN320" s="7" t="str">
        <f>+IFERROR(VLOOKUP(FK320,Auxiliar!$A:$C,3,0),"")</f>
        <v/>
      </c>
      <c r="FO320" s="1"/>
      <c r="FP320" s="12"/>
      <c r="FQ320" s="6" t="str">
        <f>+IFERROR(VALUE(RIGHT(Tabla30[[#This Row],[B2B]],6)),"")</f>
        <v/>
      </c>
      <c r="FR320" s="6" t="str">
        <f>+IFERROR(VLOOKUP(FP320,Auxiliar!$A:$C,2,0),"")</f>
        <v/>
      </c>
      <c r="FS320" s="7"/>
      <c r="FT320" s="1"/>
      <c r="FU320" s="12"/>
      <c r="FV320" s="6" t="str">
        <f>+IFERROR(VALUE(RIGHT(Tabla31[[#This Row],[B2B]],6)),"")</f>
        <v/>
      </c>
      <c r="FW320" s="6" t="str">
        <f>+IFERROR(VLOOKUP(FU320,Auxiliar!$A:$C,2,0),"")</f>
        <v/>
      </c>
      <c r="FX320" s="7" t="str">
        <f>+IFERROR(VLOOKUP(FU320,Auxiliar!$A:$C,3,0),"")</f>
        <v/>
      </c>
      <c r="FY320" s="1"/>
      <c r="FZ320" s="12"/>
      <c r="GA320" s="6" t="str">
        <f>+IFERROR(VALUE(RIGHT(Tabla32[[#This Row],[B2B]],6)),"")</f>
        <v/>
      </c>
      <c r="GB320" s="6" t="str">
        <f>+IFERROR(VLOOKUP(FZ320,Auxiliar!$A:$C,2,0),"")</f>
        <v/>
      </c>
      <c r="GC320" s="7" t="str">
        <f>+IFERROR(VLOOKUP(FZ320,Auxiliar!$A:$C,3,0),"")</f>
        <v/>
      </c>
      <c r="GD320" s="1"/>
      <c r="GE320" s="12"/>
      <c r="GF320" s="6" t="str">
        <f>+IFERROR(VALUE(RIGHT(Tabla33[[#This Row],[B2B]],6)),"")</f>
        <v/>
      </c>
      <c r="GG320" s="6" t="str">
        <f>+IFERROR(VLOOKUP(GE320,Auxiliar!$A:$C,2,0),"")</f>
        <v/>
      </c>
      <c r="GH320" s="7" t="str">
        <f>+IFERROR(VLOOKUP(GE320,Auxiliar!$A:$C,3,0),"")</f>
        <v/>
      </c>
    </row>
    <row r="321" spans="1:190" x14ac:dyDescent="0.25">
      <c r="A321" s="1"/>
      <c r="B321" s="1"/>
      <c r="C321" t="str">
        <f>+IFERROR(VALUE(RIGHT(Tabla1[[#This Row],[B2B]],6)),"")</f>
        <v/>
      </c>
      <c r="D321" t="str">
        <f>+IFERROR(VLOOKUP(B321,Auxiliar!$A:$C,2,0),"")</f>
        <v/>
      </c>
      <c r="E321" s="5" t="str">
        <f>+IFERROR(VLOOKUP(B321,Auxiliar!$A:$C,3,0),"")</f>
        <v/>
      </c>
      <c r="S321" s="1">
        <v>4246</v>
      </c>
      <c r="T321" s="1" t="s">
        <v>9</v>
      </c>
      <c r="U321" s="6">
        <f>+IFERROR(VALUE(RIGHT(Tabla4[[#This Row],[B2B]],6)),"")</f>
        <v>4246</v>
      </c>
      <c r="V321" s="6" t="str">
        <f>+IFERROR(VLOOKUP(T321,Auxiliar!$A:$C,2,0),"")</f>
        <v>CORE</v>
      </c>
      <c r="W321" s="7" t="str">
        <f>+IFERROR(VLOOKUP(T321,Auxiliar!$A:$C,3,0),"")</f>
        <v>0b 1% | 2b 5% | 4b 6%</v>
      </c>
      <c r="Y321" s="1">
        <v>20107</v>
      </c>
      <c r="Z321" s="1" t="s">
        <v>10</v>
      </c>
      <c r="AA321" s="6">
        <f>+IFERROR(VALUE(RIGHT(Tabla5[[#This Row],[B2B]],6)),"")</f>
        <v>20107</v>
      </c>
      <c r="AB321" s="6" t="str">
        <f>+IFERROR(VLOOKUP(Z321,Auxiliar!$A:$C,2,0),"")</f>
        <v>CORE</v>
      </c>
      <c r="AC321" s="7" t="str">
        <f>+IFERROR(VLOOKUP(Z321,Auxiliar!$A:$C,3,0),"")</f>
        <v>0b 1% | 3b 4% | 5b 6%</v>
      </c>
      <c r="AK321" s="1">
        <v>3986</v>
      </c>
      <c r="AL321" s="1" t="s">
        <v>30</v>
      </c>
      <c r="AM321" s="6">
        <f>+IFERROR(VALUE(RIGHT(Tabla7[[#This Row],[B2B]],6)),"")</f>
        <v>3986</v>
      </c>
      <c r="AN321" s="6" t="str">
        <f>+IFERROR(VLOOKUP(AL321,Auxiliar!$A:$C,2,0),"")</f>
        <v>LATONES</v>
      </c>
      <c r="AO321" s="7" t="str">
        <f>+IFERROR(VLOOKUP(AL321,Auxiliar!$A:$C,3,0),"")</f>
        <v>1b 4% | 5b 7% | 97b 0%</v>
      </c>
      <c r="AQ321" s="1">
        <v>20055</v>
      </c>
      <c r="AR321" s="1" t="s">
        <v>31</v>
      </c>
      <c r="AS321" s="6">
        <f>+IFERROR(VALUE(RIGHT(Tabla8[[#This Row],[B2B]],6)),"")</f>
        <v>20055</v>
      </c>
      <c r="AT321" s="6" t="str">
        <f>+IFERROR(VLOOKUP(AR321,Auxiliar!$A:$C,2,0),"")</f>
        <v>LATONES</v>
      </c>
      <c r="AU321" s="7" t="str">
        <f>+IFERROR(VLOOKUP(AR321,Auxiliar!$A:$C,3,0),"")</f>
        <v>2b 3% | 4b 5% | 5b 8% | 193 0%</v>
      </c>
      <c r="AW321" s="1"/>
      <c r="AX321" s="1" t="s">
        <v>32</v>
      </c>
      <c r="AY321" s="6" t="str">
        <f>+IFERROR(VALUE(RIGHT(Tabla9[[#This Row],[B2B]],6)),"")</f>
        <v/>
      </c>
      <c r="AZ321" s="6" t="str">
        <f>+IFERROR(VLOOKUP(AX321,Auxiliar!$A:$C,2,0),"")</f>
        <v>LATONES</v>
      </c>
      <c r="BA321" s="7" t="str">
        <f>+IFERROR(VLOOKUP(AX321,Auxiliar!$A:$C,3,0),"")</f>
        <v>2b 3% | 4b 4% | 6b 5% | 10b 8%  | 385b 0%</v>
      </c>
      <c r="BC321" s="1"/>
      <c r="BD321" s="1" t="s">
        <v>33</v>
      </c>
      <c r="BE321" s="6" t="str">
        <f>+IFERROR(VALUE(RIGHT(Tabla10[[#This Row],[B2B]],6)),"")</f>
        <v/>
      </c>
      <c r="BF321" s="6" t="str">
        <f>+IFERROR(VLOOKUP(BD321,Auxiliar!$A:$C,2,0),"")</f>
        <v>LATONES</v>
      </c>
      <c r="BG321" s="7" t="str">
        <f>+IFERROR(VLOOKUP(BD321,Auxiliar!$A:$C,3,0),"")</f>
        <v>6b 4% | 12b 5% | 15b 8% | 385b 0%</v>
      </c>
      <c r="BI321" s="1"/>
      <c r="BJ321" s="1"/>
      <c r="BK321" s="6" t="str">
        <f>+IFERROR(VALUE(RIGHT(Tabla11[[#This Row],[B2B]],6)),"")</f>
        <v/>
      </c>
      <c r="BL321" s="6" t="str">
        <f>+IFERROR(VLOOKUP(BJ321,Auxiliar!$A:$C,2,0),"")</f>
        <v/>
      </c>
      <c r="BM321" s="7" t="str">
        <f>+IFERROR(VLOOKUP(BJ321,Auxiliar!$A:$C,3,0),"")</f>
        <v/>
      </c>
      <c r="BO321" s="1">
        <v>6369</v>
      </c>
      <c r="BP321" s="1" t="s">
        <v>39</v>
      </c>
      <c r="BQ321" s="6">
        <f>+IFERROR(VALUE(RIGHT(Tabla12[[#This Row],[B2B]],6)),"")</f>
        <v>6369</v>
      </c>
      <c r="BR321" s="6" t="str">
        <f>+IFERROR(VLOOKUP(BP321,Auxiliar!$A:$C,2,0),"")</f>
        <v>VALUE LITRO</v>
      </c>
      <c r="BS321" s="7" t="str">
        <f>+IFERROR(VLOOKUP(BP321,Auxiliar!$A:$C,3,0),"")</f>
        <v>1b 12%</v>
      </c>
      <c r="CA321" s="1">
        <v>3526</v>
      </c>
      <c r="CB321" s="1" t="s">
        <v>35</v>
      </c>
      <c r="CC321" s="6">
        <f>+IFERROR(VALUE(RIGHT(Tabla14[[#This Row],[B2B]],6)),"")</f>
        <v>3526</v>
      </c>
      <c r="CD321" s="6" t="str">
        <f>+IFERROR(VLOOKUP(CB321,Auxiliar!$A:$C,2,0),"")</f>
        <v>Corona 710cc</v>
      </c>
      <c r="CE321" s="7" t="str">
        <f>+IFERROR(VLOOKUP(CB321,Auxiliar!$A:$C,3,0),"")</f>
        <v>1b 10% | 85b 0%</v>
      </c>
      <c r="CG321" s="1"/>
      <c r="CH321" s="1"/>
      <c r="CI321" s="6" t="str">
        <f>+IFERROR(VALUE(RIGHT(Tabla15[[#This Row],[B2B]],6)),"")</f>
        <v/>
      </c>
      <c r="CJ321" s="6" t="str">
        <f>+IFERROR(VLOOKUP(CH321,Auxiliar!$A:$C,2,0),"")</f>
        <v/>
      </c>
      <c r="CK321" s="7" t="str">
        <f>+IFERROR(VLOOKUP(CH321,Auxiliar!$A:$C,3,0),"")</f>
        <v/>
      </c>
      <c r="CM321" s="1">
        <v>3509</v>
      </c>
      <c r="CN321" s="1" t="s">
        <v>20</v>
      </c>
      <c r="CO321" s="6">
        <v>3509</v>
      </c>
      <c r="CP321" s="6" t="s">
        <v>20</v>
      </c>
      <c r="CQ321" s="7" t="s">
        <v>21</v>
      </c>
      <c r="CS321" s="1"/>
      <c r="CT321" s="1"/>
      <c r="CU321" s="6" t="str">
        <f>+IFERROR(VALUE(RIGHT(Tabla17[[#This Row],[B2B]],6)),"")</f>
        <v/>
      </c>
      <c r="CV321" s="6" t="str">
        <f>+IFERROR(VLOOKUP(CT321,Auxiliar!$A:$C,2,0),"")</f>
        <v/>
      </c>
      <c r="CW321" s="7" t="str">
        <f>+IFERROR(VLOOKUP(CT321,Auxiliar!$A:$C,3,0),"")</f>
        <v/>
      </c>
      <c r="CY321" s="1">
        <v>3509</v>
      </c>
      <c r="CZ321" s="1" t="s">
        <v>16</v>
      </c>
      <c r="DA321" s="6">
        <f>+IFERROR(VALUE(RIGHT(Tabla18[[#This Row],[B2B]],6)),"")</f>
        <v>3509</v>
      </c>
      <c r="DB321" s="6" t="str">
        <f>+IFERROR(VLOOKUP(CZ321,Auxiliar!$A:$C,2,0),"")</f>
        <v>PREMIUM</v>
      </c>
      <c r="DC321" s="7" t="str">
        <f>+IFERROR(VLOOKUP(CZ321,Auxiliar!$A:$C,3,0),"")</f>
        <v>0b 0% | 2b 2% | 5b 3,5% | 10b 5%</v>
      </c>
      <c r="DE321" s="1">
        <v>3509</v>
      </c>
      <c r="DF321" s="1" t="s">
        <v>19</v>
      </c>
      <c r="DG321" s="6">
        <f>+IFERROR(VALUE(RIGHT(Tabla19[[#This Row],[B2B]],6)),"")</f>
        <v>3509</v>
      </c>
      <c r="DH321" s="6" t="str">
        <f>+IFERROR(VLOOKUP(DF321,Auxiliar!$A:$C,2,0),"")</f>
        <v>MICHELOB</v>
      </c>
      <c r="DI321" s="7" t="str">
        <f>+IFERROR(VLOOKUP(DF321,Auxiliar!$A:$C,3,0),"")</f>
        <v>1b 7% | 3b 22% | 8b 27%</v>
      </c>
      <c r="DK321" s="1"/>
      <c r="DL321" s="1"/>
      <c r="DM321" s="6" t="str">
        <f>+IFERROR(VALUE(RIGHT(Tabla20[[#This Row],[B2B]],6)),"")</f>
        <v/>
      </c>
      <c r="DN321" s="6" t="str">
        <f>+IFERROR(VLOOKUP(DL321,Auxiliar!$A:$C,2,0),"")</f>
        <v/>
      </c>
      <c r="DO321" s="7" t="str">
        <f>+IFERROR(VLOOKUP(DL321,Auxiliar!$A:$C,3,0),"")</f>
        <v/>
      </c>
      <c r="DQ321" s="1">
        <v>3514</v>
      </c>
      <c r="DR321" s="12" t="s">
        <v>24</v>
      </c>
      <c r="DS321" s="6">
        <f>+IFERROR(VALUE(RIGHT(Tabla21[[#This Row],[B2B]],6)),"")</f>
        <v>3514</v>
      </c>
      <c r="DT321" s="6" t="str">
        <f>+IFERROR(VLOOKUP(DR321,Auxiliar!$A:$C,2,0),"")</f>
        <v>CORONA PORRON</v>
      </c>
      <c r="DU321" s="7" t="str">
        <f>+IFERROR(VLOOKUP(DR321,Auxiliar!$A:$C,3,0),"")</f>
        <v>1b 5% | 20b 0%</v>
      </c>
      <c r="DW321" s="1">
        <v>6382</v>
      </c>
      <c r="DX321" s="12" t="s">
        <v>43</v>
      </c>
      <c r="DY321" s="6">
        <f>+IFERROR(VALUE(RIGHT(Tabla22[[#This Row],[B2B]],6)),"")</f>
        <v>6382</v>
      </c>
      <c r="DZ321" s="6" t="str">
        <f>+IFERROR(VLOOKUP(DX321,Auxiliar!$A:$C,2,0),"")</f>
        <v xml:space="preserve">VALUE LATA </v>
      </c>
      <c r="EA321" s="7" t="str">
        <f>+IFERROR(VLOOKUP(DX321,Auxiliar!$A:$C,3,0),"")</f>
        <v>1b 15% | 100b 18%</v>
      </c>
      <c r="EC321" s="1">
        <v>5434</v>
      </c>
      <c r="ED321" s="12" t="s">
        <v>47</v>
      </c>
      <c r="EE321" s="6">
        <f>+IFERROR(VALUE(RIGHT(Tabla23[[#This Row],[B2B]],6)),"")</f>
        <v>5434</v>
      </c>
      <c r="EF321" s="6" t="str">
        <f>+IFERROR(VLOOKUP(ED321,Auxiliar!$A:$C,2,0),"")</f>
        <v>VALUE LATON</v>
      </c>
      <c r="EG321" s="7" t="str">
        <f>+IFERROR(VLOOKUP(ED321,Auxiliar!$A:$C,3,0),"")</f>
        <v>1b 10% | 5b 15% | 192b 0%</v>
      </c>
      <c r="EI321" s="1"/>
      <c r="EJ321" s="12"/>
      <c r="EK321" s="6" t="str">
        <f>+IFERROR(VALUE(RIGHT(Tabla24[[#This Row],[B2B]],6)),"")</f>
        <v/>
      </c>
      <c r="EL321" s="6" t="str">
        <f>+IFERROR(VLOOKUP(EJ321,Auxiliar!$A:$C,2,0),"")</f>
        <v/>
      </c>
      <c r="EM321" s="7" t="str">
        <f>+IFERROR(VLOOKUP(EJ321,Auxiliar!$A:$C,3,0),"")</f>
        <v/>
      </c>
      <c r="EO321" s="1"/>
      <c r="EP321" s="12"/>
      <c r="EQ321" s="6" t="str">
        <f>+IFERROR(VALUE(RIGHT(Tabla25[[#This Row],[B2B]],6)),"")</f>
        <v/>
      </c>
      <c r="ER321" s="6" t="str">
        <f>+IFERROR(VLOOKUP(EP321,Auxiliar!$A:$C,2,0),"")</f>
        <v/>
      </c>
      <c r="ES321" s="7" t="str">
        <f>+IFERROR(VLOOKUP(EP321,Auxiliar!$A:$C,3,0),"")</f>
        <v/>
      </c>
      <c r="EU321" s="1"/>
      <c r="EV321" s="12"/>
      <c r="EW321" s="6" t="str">
        <f>+IFERROR(VALUE(RIGHT(Tabla26[[#This Row],[B2B]],6)),"")</f>
        <v/>
      </c>
      <c r="EX321" s="6" t="str">
        <f>+IFERROR(VLOOKUP(EV321,Auxiliar!$A:$C,2,0),"")</f>
        <v/>
      </c>
      <c r="EY321" s="7" t="str">
        <f>+IFERROR(VLOOKUP(EV321,Auxiliar!$A:$C,3,0),"")</f>
        <v/>
      </c>
      <c r="EZ321" s="1"/>
      <c r="FA321" s="12"/>
      <c r="FB321" s="6" t="str">
        <f>+IFERROR(VALUE(RIGHT(Tabla27[[#This Row],[B2B]],6)),"")</f>
        <v/>
      </c>
      <c r="FC321" s="6" t="str">
        <f>+IFERROR(VLOOKUP(FA321,Auxiliar!$A:$C,2,0),"")</f>
        <v/>
      </c>
      <c r="FD321" s="7" t="str">
        <f>+IFERROR(VLOOKUP(FA321,Auxiliar!$A:$C,3,0),"")</f>
        <v/>
      </c>
      <c r="FE321" s="1"/>
      <c r="FF321" s="12"/>
      <c r="FG321" s="6" t="str">
        <f>+IFERROR(VALUE(RIGHT(Tabla28[[#This Row],[B2B]],6)),"")</f>
        <v/>
      </c>
      <c r="FH321" s="6" t="str">
        <f>+IFERROR(VLOOKUP(FF321,Auxiliar!$A:$C,2,0),"")</f>
        <v/>
      </c>
      <c r="FI321" s="7" t="str">
        <f>+IFERROR(VLOOKUP(FF321,Auxiliar!$A:$C,3,0),"")</f>
        <v/>
      </c>
      <c r="FJ321" s="1"/>
      <c r="FK321" s="12"/>
      <c r="FL321" s="6" t="str">
        <f>+IFERROR(VALUE(RIGHT(Tabla29[[#This Row],[B2B]],6)),"")</f>
        <v/>
      </c>
      <c r="FM321" s="6" t="str">
        <f>+IFERROR(VLOOKUP(FK321,Auxiliar!$A:$C,2,0),"")</f>
        <v/>
      </c>
      <c r="FN321" s="7" t="str">
        <f>+IFERROR(VLOOKUP(FK321,Auxiliar!$A:$C,3,0),"")</f>
        <v/>
      </c>
      <c r="FO321" s="1"/>
      <c r="FP321" s="12"/>
      <c r="FQ321" s="6" t="str">
        <f>+IFERROR(VALUE(RIGHT(Tabla30[[#This Row],[B2B]],6)),"")</f>
        <v/>
      </c>
      <c r="FR321" s="6" t="str">
        <f>+IFERROR(VLOOKUP(FP321,Auxiliar!$A:$C,2,0),"")</f>
        <v/>
      </c>
      <c r="FS321" s="7"/>
      <c r="FT321" s="1"/>
      <c r="FU321" s="12"/>
      <c r="FV321" s="6" t="str">
        <f>+IFERROR(VALUE(RIGHT(Tabla31[[#This Row],[B2B]],6)),"")</f>
        <v/>
      </c>
      <c r="FW321" s="6" t="str">
        <f>+IFERROR(VLOOKUP(FU321,Auxiliar!$A:$C,2,0),"")</f>
        <v/>
      </c>
      <c r="FX321" s="7" t="str">
        <f>+IFERROR(VLOOKUP(FU321,Auxiliar!$A:$C,3,0),"")</f>
        <v/>
      </c>
      <c r="FY321" s="1"/>
      <c r="FZ321" s="12"/>
      <c r="GA321" s="6" t="str">
        <f>+IFERROR(VALUE(RIGHT(Tabla32[[#This Row],[B2B]],6)),"")</f>
        <v/>
      </c>
      <c r="GB321" s="6" t="str">
        <f>+IFERROR(VLOOKUP(FZ321,Auxiliar!$A:$C,2,0),"")</f>
        <v/>
      </c>
      <c r="GC321" s="7" t="str">
        <f>+IFERROR(VLOOKUP(FZ321,Auxiliar!$A:$C,3,0),"")</f>
        <v/>
      </c>
      <c r="GD321" s="1"/>
      <c r="GE321" s="12"/>
      <c r="GF321" s="6" t="str">
        <f>+IFERROR(VALUE(RIGHT(Tabla33[[#This Row],[B2B]],6)),"")</f>
        <v/>
      </c>
      <c r="GG321" s="6" t="str">
        <f>+IFERROR(VLOOKUP(GE321,Auxiliar!$A:$C,2,0),"")</f>
        <v/>
      </c>
      <c r="GH321" s="7" t="str">
        <f>+IFERROR(VLOOKUP(GE321,Auxiliar!$A:$C,3,0),"")</f>
        <v/>
      </c>
    </row>
    <row r="322" spans="1:190" x14ac:dyDescent="0.25">
      <c r="A322" s="1"/>
      <c r="B322" s="1"/>
      <c r="C322" t="str">
        <f>+IFERROR(VALUE(RIGHT(Tabla1[[#This Row],[B2B]],6)),"")</f>
        <v/>
      </c>
      <c r="D322" t="str">
        <f>+IFERROR(VLOOKUP(B322,Auxiliar!$A:$C,2,0),"")</f>
        <v/>
      </c>
      <c r="E322" s="5" t="str">
        <f>+IFERROR(VLOOKUP(B322,Auxiliar!$A:$C,3,0),"")</f>
        <v/>
      </c>
      <c r="S322" s="1">
        <v>4247</v>
      </c>
      <c r="T322" s="1" t="s">
        <v>9</v>
      </c>
      <c r="U322" s="6">
        <f>+IFERROR(VALUE(RIGHT(Tabla4[[#This Row],[B2B]],6)),"")</f>
        <v>4247</v>
      </c>
      <c r="V322" s="6" t="str">
        <f>+IFERROR(VLOOKUP(T322,Auxiliar!$A:$C,2,0),"")</f>
        <v>CORE</v>
      </c>
      <c r="W322" s="7" t="str">
        <f>+IFERROR(VLOOKUP(T322,Auxiliar!$A:$C,3,0),"")</f>
        <v>0b 1% | 2b 5% | 4b 6%</v>
      </c>
      <c r="Y322" s="1">
        <v>20122</v>
      </c>
      <c r="Z322" s="1" t="s">
        <v>10</v>
      </c>
      <c r="AA322" s="6">
        <f>+IFERROR(VALUE(RIGHT(Tabla5[[#This Row],[B2B]],6)),"")</f>
        <v>20122</v>
      </c>
      <c r="AB322" s="6" t="str">
        <f>+IFERROR(VLOOKUP(Z322,Auxiliar!$A:$C,2,0),"")</f>
        <v>CORE</v>
      </c>
      <c r="AC322" s="7" t="str">
        <f>+IFERROR(VLOOKUP(Z322,Auxiliar!$A:$C,3,0),"")</f>
        <v>0b 1% | 3b 4% | 5b 6%</v>
      </c>
      <c r="AK322" s="1">
        <v>4004</v>
      </c>
      <c r="AL322" s="1" t="s">
        <v>30</v>
      </c>
      <c r="AM322" s="6">
        <f>+IFERROR(VALUE(RIGHT(Tabla7[[#This Row],[B2B]],6)),"")</f>
        <v>4004</v>
      </c>
      <c r="AN322" s="6" t="str">
        <f>+IFERROR(VLOOKUP(AL322,Auxiliar!$A:$C,2,0),"")</f>
        <v>LATONES</v>
      </c>
      <c r="AO322" s="7" t="str">
        <f>+IFERROR(VLOOKUP(AL322,Auxiliar!$A:$C,3,0),"")</f>
        <v>1b 4% | 5b 7% | 97b 0%</v>
      </c>
      <c r="AQ322" s="1">
        <v>20066</v>
      </c>
      <c r="AR322" s="1" t="s">
        <v>31</v>
      </c>
      <c r="AS322" s="6">
        <f>+IFERROR(VALUE(RIGHT(Tabla8[[#This Row],[B2B]],6)),"")</f>
        <v>20066</v>
      </c>
      <c r="AT322" s="6" t="str">
        <f>+IFERROR(VLOOKUP(AR322,Auxiliar!$A:$C,2,0),"")</f>
        <v>LATONES</v>
      </c>
      <c r="AU322" s="7" t="str">
        <f>+IFERROR(VLOOKUP(AR322,Auxiliar!$A:$C,3,0),"")</f>
        <v>2b 3% | 4b 5% | 5b 8% | 193 0%</v>
      </c>
      <c r="AW322" s="1"/>
      <c r="AX322" s="1" t="s">
        <v>32</v>
      </c>
      <c r="AY322" s="6" t="str">
        <f>+IFERROR(VALUE(RIGHT(Tabla9[[#This Row],[B2B]],6)),"")</f>
        <v/>
      </c>
      <c r="AZ322" s="6" t="str">
        <f>+IFERROR(VLOOKUP(AX322,Auxiliar!$A:$C,2,0),"")</f>
        <v>LATONES</v>
      </c>
      <c r="BA322" s="7" t="str">
        <f>+IFERROR(VLOOKUP(AX322,Auxiliar!$A:$C,3,0),"")</f>
        <v>2b 3% | 4b 4% | 6b 5% | 10b 8%  | 385b 0%</v>
      </c>
      <c r="BC322" s="1"/>
      <c r="BD322" s="1" t="s">
        <v>33</v>
      </c>
      <c r="BE322" s="6" t="str">
        <f>+IFERROR(VALUE(RIGHT(Tabla10[[#This Row],[B2B]],6)),"")</f>
        <v/>
      </c>
      <c r="BF322" s="6" t="str">
        <f>+IFERROR(VLOOKUP(BD322,Auxiliar!$A:$C,2,0),"")</f>
        <v>LATONES</v>
      </c>
      <c r="BG322" s="7" t="str">
        <f>+IFERROR(VLOOKUP(BD322,Auxiliar!$A:$C,3,0),"")</f>
        <v>6b 4% | 12b 5% | 15b 8% | 385b 0%</v>
      </c>
      <c r="BI322" s="1"/>
      <c r="BJ322" s="1"/>
      <c r="BK322" s="6" t="str">
        <f>+IFERROR(VALUE(RIGHT(Tabla11[[#This Row],[B2B]],6)),"")</f>
        <v/>
      </c>
      <c r="BL322" s="6" t="str">
        <f>+IFERROR(VLOOKUP(BJ322,Auxiliar!$A:$C,2,0),"")</f>
        <v/>
      </c>
      <c r="BM322" s="7" t="str">
        <f>+IFERROR(VLOOKUP(BJ322,Auxiliar!$A:$C,3,0),"")</f>
        <v/>
      </c>
      <c r="BO322" s="1">
        <v>6377</v>
      </c>
      <c r="BP322" s="1" t="s">
        <v>39</v>
      </c>
      <c r="BQ322" s="6">
        <f>+IFERROR(VALUE(RIGHT(Tabla12[[#This Row],[B2B]],6)),"")</f>
        <v>6377</v>
      </c>
      <c r="BR322" s="6" t="str">
        <f>+IFERROR(VLOOKUP(BP322,Auxiliar!$A:$C,2,0),"")</f>
        <v>VALUE LITRO</v>
      </c>
      <c r="BS322" s="7" t="str">
        <f>+IFERROR(VLOOKUP(BP322,Auxiliar!$A:$C,3,0),"")</f>
        <v>1b 12%</v>
      </c>
      <c r="CA322" s="1">
        <v>3529</v>
      </c>
      <c r="CB322" s="1" t="s">
        <v>35</v>
      </c>
      <c r="CC322" s="6">
        <f>+IFERROR(VALUE(RIGHT(Tabla14[[#This Row],[B2B]],6)),"")</f>
        <v>3529</v>
      </c>
      <c r="CD322" s="6" t="str">
        <f>+IFERROR(VLOOKUP(CB322,Auxiliar!$A:$C,2,0),"")</f>
        <v>Corona 710cc</v>
      </c>
      <c r="CE322" s="7" t="str">
        <f>+IFERROR(VLOOKUP(CB322,Auxiliar!$A:$C,3,0),"")</f>
        <v>1b 10% | 85b 0%</v>
      </c>
      <c r="CG322" s="1"/>
      <c r="CH322" s="1"/>
      <c r="CI322" s="6" t="str">
        <f>+IFERROR(VALUE(RIGHT(Tabla15[[#This Row],[B2B]],6)),"")</f>
        <v/>
      </c>
      <c r="CJ322" s="6" t="str">
        <f>+IFERROR(VLOOKUP(CH322,Auxiliar!$A:$C,2,0),"")</f>
        <v/>
      </c>
      <c r="CK322" s="7" t="str">
        <f>+IFERROR(VLOOKUP(CH322,Auxiliar!$A:$C,3,0),"")</f>
        <v/>
      </c>
      <c r="CM322" s="1">
        <v>3514</v>
      </c>
      <c r="CN322" s="1" t="s">
        <v>20</v>
      </c>
      <c r="CO322" s="6">
        <v>3514</v>
      </c>
      <c r="CP322" s="6" t="s">
        <v>20</v>
      </c>
      <c r="CQ322" s="7" t="s">
        <v>21</v>
      </c>
      <c r="CS322" s="1"/>
      <c r="CT322" s="1"/>
      <c r="CU322" s="6" t="str">
        <f>+IFERROR(VALUE(RIGHT(Tabla17[[#This Row],[B2B]],6)),"")</f>
        <v/>
      </c>
      <c r="CV322" s="6" t="str">
        <f>+IFERROR(VLOOKUP(CT322,Auxiliar!$A:$C,2,0),"")</f>
        <v/>
      </c>
      <c r="CW322" s="7" t="str">
        <f>+IFERROR(VLOOKUP(CT322,Auxiliar!$A:$C,3,0),"")</f>
        <v/>
      </c>
      <c r="CY322" s="1">
        <v>3514</v>
      </c>
      <c r="CZ322" s="1" t="s">
        <v>16</v>
      </c>
      <c r="DA322" s="6">
        <f>+IFERROR(VALUE(RIGHT(Tabla18[[#This Row],[B2B]],6)),"")</f>
        <v>3514</v>
      </c>
      <c r="DB322" s="6" t="str">
        <f>+IFERROR(VLOOKUP(CZ322,Auxiliar!$A:$C,2,0),"")</f>
        <v>PREMIUM</v>
      </c>
      <c r="DC322" s="7" t="str">
        <f>+IFERROR(VLOOKUP(CZ322,Auxiliar!$A:$C,3,0),"")</f>
        <v>0b 0% | 2b 2% | 5b 3,5% | 10b 5%</v>
      </c>
      <c r="DE322" s="1">
        <v>3514</v>
      </c>
      <c r="DF322" s="1" t="s">
        <v>19</v>
      </c>
      <c r="DG322" s="6">
        <f>+IFERROR(VALUE(RIGHT(Tabla19[[#This Row],[B2B]],6)),"")</f>
        <v>3514</v>
      </c>
      <c r="DH322" s="6" t="str">
        <f>+IFERROR(VLOOKUP(DF322,Auxiliar!$A:$C,2,0),"")</f>
        <v>MICHELOB</v>
      </c>
      <c r="DI322" s="7" t="str">
        <f>+IFERROR(VLOOKUP(DF322,Auxiliar!$A:$C,3,0),"")</f>
        <v>1b 7% | 3b 22% | 8b 27%</v>
      </c>
      <c r="DK322" s="1"/>
      <c r="DL322" s="1"/>
      <c r="DM322" s="6" t="str">
        <f>+IFERROR(VALUE(RIGHT(Tabla20[[#This Row],[B2B]],6)),"")</f>
        <v/>
      </c>
      <c r="DN322" s="6" t="str">
        <f>+IFERROR(VLOOKUP(DL322,Auxiliar!$A:$C,2,0),"")</f>
        <v/>
      </c>
      <c r="DO322" s="7" t="str">
        <f>+IFERROR(VLOOKUP(DL322,Auxiliar!$A:$C,3,0),"")</f>
        <v/>
      </c>
      <c r="DQ322" s="1">
        <v>3517</v>
      </c>
      <c r="DR322" s="12" t="s">
        <v>24</v>
      </c>
      <c r="DS322" s="6">
        <f>+IFERROR(VALUE(RIGHT(Tabla21[[#This Row],[B2B]],6)),"")</f>
        <v>3517</v>
      </c>
      <c r="DT322" s="6" t="str">
        <f>+IFERROR(VLOOKUP(DR322,Auxiliar!$A:$C,2,0),"")</f>
        <v>CORONA PORRON</v>
      </c>
      <c r="DU322" s="7" t="str">
        <f>+IFERROR(VLOOKUP(DR322,Auxiliar!$A:$C,3,0),"")</f>
        <v>1b 5% | 20b 0%</v>
      </c>
      <c r="DW322" s="1">
        <v>5452</v>
      </c>
      <c r="DX322" s="12" t="s">
        <v>43</v>
      </c>
      <c r="DY322" s="6">
        <f>+IFERROR(VALUE(RIGHT(Tabla22[[#This Row],[B2B]],6)),"")</f>
        <v>5452</v>
      </c>
      <c r="DZ322" s="6" t="str">
        <f>+IFERROR(VLOOKUP(DX322,Auxiliar!$A:$C,2,0),"")</f>
        <v xml:space="preserve">VALUE LATA </v>
      </c>
      <c r="EA322" s="7" t="str">
        <f>+IFERROR(VLOOKUP(DX322,Auxiliar!$A:$C,3,0),"")</f>
        <v>1b 15% | 100b 18%</v>
      </c>
      <c r="EC322" s="1">
        <v>6369</v>
      </c>
      <c r="ED322" s="12" t="s">
        <v>47</v>
      </c>
      <c r="EE322" s="6">
        <f>+IFERROR(VALUE(RIGHT(Tabla23[[#This Row],[B2B]],6)),"")</f>
        <v>6369</v>
      </c>
      <c r="EF322" s="6" t="str">
        <f>+IFERROR(VLOOKUP(ED322,Auxiliar!$A:$C,2,0),"")</f>
        <v>VALUE LATON</v>
      </c>
      <c r="EG322" s="7" t="str">
        <f>+IFERROR(VLOOKUP(ED322,Auxiliar!$A:$C,3,0),"")</f>
        <v>1b 10% | 5b 15% | 192b 0%</v>
      </c>
      <c r="EI322" s="1"/>
      <c r="EJ322" s="12"/>
      <c r="EK322" s="6" t="str">
        <f>+IFERROR(VALUE(RIGHT(Tabla24[[#This Row],[B2B]],6)),"")</f>
        <v/>
      </c>
      <c r="EL322" s="6" t="str">
        <f>+IFERROR(VLOOKUP(EJ322,Auxiliar!$A:$C,2,0),"")</f>
        <v/>
      </c>
      <c r="EM322" s="7" t="str">
        <f>+IFERROR(VLOOKUP(EJ322,Auxiliar!$A:$C,3,0),"")</f>
        <v/>
      </c>
      <c r="EO322" s="1"/>
      <c r="EP322" s="12"/>
      <c r="EQ322" s="6" t="str">
        <f>+IFERROR(VALUE(RIGHT(Tabla25[[#This Row],[B2B]],6)),"")</f>
        <v/>
      </c>
      <c r="ER322" s="6" t="str">
        <f>+IFERROR(VLOOKUP(EP322,Auxiliar!$A:$C,2,0),"")</f>
        <v/>
      </c>
      <c r="ES322" s="7" t="str">
        <f>+IFERROR(VLOOKUP(EP322,Auxiliar!$A:$C,3,0),"")</f>
        <v/>
      </c>
      <c r="EU322" s="1"/>
      <c r="EV322" s="12"/>
      <c r="EW322" s="6" t="str">
        <f>+IFERROR(VALUE(RIGHT(Tabla26[[#This Row],[B2B]],6)),"")</f>
        <v/>
      </c>
      <c r="EX322" s="6" t="str">
        <f>+IFERROR(VLOOKUP(EV322,Auxiliar!$A:$C,2,0),"")</f>
        <v/>
      </c>
      <c r="EY322" s="7" t="str">
        <f>+IFERROR(VLOOKUP(EV322,Auxiliar!$A:$C,3,0),"")</f>
        <v/>
      </c>
      <c r="EZ322" s="1"/>
      <c r="FA322" s="12"/>
      <c r="FB322" s="6" t="str">
        <f>+IFERROR(VALUE(RIGHT(Tabla27[[#This Row],[B2B]],6)),"")</f>
        <v/>
      </c>
      <c r="FC322" s="6" t="str">
        <f>+IFERROR(VLOOKUP(FA322,Auxiliar!$A:$C,2,0),"")</f>
        <v/>
      </c>
      <c r="FD322" s="7" t="str">
        <f>+IFERROR(VLOOKUP(FA322,Auxiliar!$A:$C,3,0),"")</f>
        <v/>
      </c>
      <c r="FE322" s="1"/>
      <c r="FF322" s="12"/>
      <c r="FG322" s="6" t="str">
        <f>+IFERROR(VALUE(RIGHT(Tabla28[[#This Row],[B2B]],6)),"")</f>
        <v/>
      </c>
      <c r="FH322" s="6" t="str">
        <f>+IFERROR(VLOOKUP(FF322,Auxiliar!$A:$C,2,0),"")</f>
        <v/>
      </c>
      <c r="FI322" s="7" t="str">
        <f>+IFERROR(VLOOKUP(FF322,Auxiliar!$A:$C,3,0),"")</f>
        <v/>
      </c>
      <c r="FJ322" s="1"/>
      <c r="FK322" s="12"/>
      <c r="FL322" s="6" t="str">
        <f>+IFERROR(VALUE(RIGHT(Tabla29[[#This Row],[B2B]],6)),"")</f>
        <v/>
      </c>
      <c r="FM322" s="6" t="str">
        <f>+IFERROR(VLOOKUP(FK322,Auxiliar!$A:$C,2,0),"")</f>
        <v/>
      </c>
      <c r="FN322" s="7" t="str">
        <f>+IFERROR(VLOOKUP(FK322,Auxiliar!$A:$C,3,0),"")</f>
        <v/>
      </c>
      <c r="FO322" s="1"/>
      <c r="FP322" s="12"/>
      <c r="FQ322" s="6" t="str">
        <f>+IFERROR(VALUE(RIGHT(Tabla30[[#This Row],[B2B]],6)),"")</f>
        <v/>
      </c>
      <c r="FR322" s="6" t="str">
        <f>+IFERROR(VLOOKUP(FP322,Auxiliar!$A:$C,2,0),"")</f>
        <v/>
      </c>
      <c r="FS322" s="7"/>
      <c r="FT322" s="1"/>
      <c r="FU322" s="12"/>
      <c r="FV322" s="6" t="str">
        <f>+IFERROR(VALUE(RIGHT(Tabla31[[#This Row],[B2B]],6)),"")</f>
        <v/>
      </c>
      <c r="FW322" s="6" t="str">
        <f>+IFERROR(VLOOKUP(FU322,Auxiliar!$A:$C,2,0),"")</f>
        <v/>
      </c>
      <c r="FX322" s="7" t="str">
        <f>+IFERROR(VLOOKUP(FU322,Auxiliar!$A:$C,3,0),"")</f>
        <v/>
      </c>
      <c r="FY322" s="1"/>
      <c r="FZ322" s="12"/>
      <c r="GA322" s="6" t="str">
        <f>+IFERROR(VALUE(RIGHT(Tabla32[[#This Row],[B2B]],6)),"")</f>
        <v/>
      </c>
      <c r="GB322" s="6" t="str">
        <f>+IFERROR(VLOOKUP(FZ322,Auxiliar!$A:$C,2,0),"")</f>
        <v/>
      </c>
      <c r="GC322" s="7" t="str">
        <f>+IFERROR(VLOOKUP(FZ322,Auxiliar!$A:$C,3,0),"")</f>
        <v/>
      </c>
      <c r="GD322" s="1"/>
      <c r="GE322" s="12"/>
      <c r="GF322" s="6" t="str">
        <f>+IFERROR(VALUE(RIGHT(Tabla33[[#This Row],[B2B]],6)),"")</f>
        <v/>
      </c>
      <c r="GG322" s="6" t="str">
        <f>+IFERROR(VLOOKUP(GE322,Auxiliar!$A:$C,2,0),"")</f>
        <v/>
      </c>
      <c r="GH322" s="7" t="str">
        <f>+IFERROR(VLOOKUP(GE322,Auxiliar!$A:$C,3,0),"")</f>
        <v/>
      </c>
    </row>
    <row r="323" spans="1:190" x14ac:dyDescent="0.25">
      <c r="A323" s="1"/>
      <c r="B323" s="1"/>
      <c r="C323" t="str">
        <f>+IFERROR(VALUE(RIGHT(Tabla1[[#This Row],[B2B]],6)),"")</f>
        <v/>
      </c>
      <c r="D323" t="str">
        <f>+IFERROR(VLOOKUP(B323,Auxiliar!$A:$C,2,0),"")</f>
        <v/>
      </c>
      <c r="E323" s="5" t="str">
        <f>+IFERROR(VLOOKUP(B323,Auxiliar!$A:$C,3,0),"")</f>
        <v/>
      </c>
      <c r="S323" s="1">
        <v>4259</v>
      </c>
      <c r="T323" s="1" t="s">
        <v>9</v>
      </c>
      <c r="U323" s="6">
        <f>+IFERROR(VALUE(RIGHT(Tabla4[[#This Row],[B2B]],6)),"")</f>
        <v>4259</v>
      </c>
      <c r="V323" s="6" t="str">
        <f>+IFERROR(VLOOKUP(T323,Auxiliar!$A:$C,2,0),"")</f>
        <v>CORE</v>
      </c>
      <c r="W323" s="7" t="str">
        <f>+IFERROR(VLOOKUP(T323,Auxiliar!$A:$C,3,0),"")</f>
        <v>0b 1% | 2b 5% | 4b 6%</v>
      </c>
      <c r="Y323" s="1">
        <v>20127</v>
      </c>
      <c r="Z323" s="1" t="s">
        <v>10</v>
      </c>
      <c r="AA323" s="6">
        <f>+IFERROR(VALUE(RIGHT(Tabla5[[#This Row],[B2B]],6)),"")</f>
        <v>20127</v>
      </c>
      <c r="AB323" s="6" t="str">
        <f>+IFERROR(VLOOKUP(Z323,Auxiliar!$A:$C,2,0),"")</f>
        <v>CORE</v>
      </c>
      <c r="AC323" s="7" t="str">
        <f>+IFERROR(VLOOKUP(Z323,Auxiliar!$A:$C,3,0),"")</f>
        <v>0b 1% | 3b 4% | 5b 6%</v>
      </c>
      <c r="AK323" s="1">
        <v>4007</v>
      </c>
      <c r="AL323" s="1" t="s">
        <v>30</v>
      </c>
      <c r="AM323" s="6">
        <f>+IFERROR(VALUE(RIGHT(Tabla7[[#This Row],[B2B]],6)),"")</f>
        <v>4007</v>
      </c>
      <c r="AN323" s="6" t="str">
        <f>+IFERROR(VLOOKUP(AL323,Auxiliar!$A:$C,2,0),"")</f>
        <v>LATONES</v>
      </c>
      <c r="AO323" s="7" t="str">
        <f>+IFERROR(VLOOKUP(AL323,Auxiliar!$A:$C,3,0),"")</f>
        <v>1b 4% | 5b 7% | 97b 0%</v>
      </c>
      <c r="AQ323" s="1">
        <v>20073</v>
      </c>
      <c r="AR323" s="1" t="s">
        <v>31</v>
      </c>
      <c r="AS323" s="6">
        <f>+IFERROR(VALUE(RIGHT(Tabla8[[#This Row],[B2B]],6)),"")</f>
        <v>20073</v>
      </c>
      <c r="AT323" s="6" t="str">
        <f>+IFERROR(VLOOKUP(AR323,Auxiliar!$A:$C,2,0),"")</f>
        <v>LATONES</v>
      </c>
      <c r="AU323" s="7" t="str">
        <f>+IFERROR(VLOOKUP(AR323,Auxiliar!$A:$C,3,0),"")</f>
        <v>2b 3% | 4b 5% | 5b 8% | 193 0%</v>
      </c>
      <c r="AW323" s="1"/>
      <c r="AX323" s="1" t="s">
        <v>32</v>
      </c>
      <c r="AY323" s="6" t="str">
        <f>+IFERROR(VALUE(RIGHT(Tabla9[[#This Row],[B2B]],6)),"")</f>
        <v/>
      </c>
      <c r="AZ323" s="6" t="str">
        <f>+IFERROR(VLOOKUP(AX323,Auxiliar!$A:$C,2,0),"")</f>
        <v>LATONES</v>
      </c>
      <c r="BA323" s="7" t="str">
        <f>+IFERROR(VLOOKUP(AX323,Auxiliar!$A:$C,3,0),"")</f>
        <v>2b 3% | 4b 4% | 6b 5% | 10b 8%  | 385b 0%</v>
      </c>
      <c r="BC323" s="1"/>
      <c r="BD323" s="1" t="s">
        <v>33</v>
      </c>
      <c r="BE323" s="6" t="str">
        <f>+IFERROR(VALUE(RIGHT(Tabla10[[#This Row],[B2B]],6)),"")</f>
        <v/>
      </c>
      <c r="BF323" s="6" t="str">
        <f>+IFERROR(VLOOKUP(BD323,Auxiliar!$A:$C,2,0),"")</f>
        <v>LATONES</v>
      </c>
      <c r="BG323" s="7" t="str">
        <f>+IFERROR(VLOOKUP(BD323,Auxiliar!$A:$C,3,0),"")</f>
        <v>6b 4% | 12b 5% | 15b 8% | 385b 0%</v>
      </c>
      <c r="BI323" s="1"/>
      <c r="BJ323" s="1"/>
      <c r="BK323" s="6" t="str">
        <f>+IFERROR(VALUE(RIGHT(Tabla11[[#This Row],[B2B]],6)),"")</f>
        <v/>
      </c>
      <c r="BL323" s="6" t="str">
        <f>+IFERROR(VLOOKUP(BJ323,Auxiliar!$A:$C,2,0),"")</f>
        <v/>
      </c>
      <c r="BM323" s="7" t="str">
        <f>+IFERROR(VLOOKUP(BJ323,Auxiliar!$A:$C,3,0),"")</f>
        <v/>
      </c>
      <c r="BO323" s="1">
        <v>6382</v>
      </c>
      <c r="BP323" s="1" t="s">
        <v>39</v>
      </c>
      <c r="BQ323" s="6">
        <f>+IFERROR(VALUE(RIGHT(Tabla12[[#This Row],[B2B]],6)),"")</f>
        <v>6382</v>
      </c>
      <c r="BR323" s="6" t="str">
        <f>+IFERROR(VLOOKUP(BP323,Auxiliar!$A:$C,2,0),"")</f>
        <v>VALUE LITRO</v>
      </c>
      <c r="BS323" s="7" t="str">
        <f>+IFERROR(VLOOKUP(BP323,Auxiliar!$A:$C,3,0),"")</f>
        <v>1b 12%</v>
      </c>
      <c r="CA323" s="1">
        <v>3530</v>
      </c>
      <c r="CB323" s="1" t="s">
        <v>35</v>
      </c>
      <c r="CC323" s="6">
        <f>+IFERROR(VALUE(RIGHT(Tabla14[[#This Row],[B2B]],6)),"")</f>
        <v>3530</v>
      </c>
      <c r="CD323" s="6" t="str">
        <f>+IFERROR(VLOOKUP(CB323,Auxiliar!$A:$C,2,0),"")</f>
        <v>Corona 710cc</v>
      </c>
      <c r="CE323" s="7" t="str">
        <f>+IFERROR(VLOOKUP(CB323,Auxiliar!$A:$C,3,0),"")</f>
        <v>1b 10% | 85b 0%</v>
      </c>
      <c r="CG323" s="1"/>
      <c r="CH323" s="1"/>
      <c r="CI323" s="6" t="str">
        <f>+IFERROR(VALUE(RIGHT(Tabla15[[#This Row],[B2B]],6)),"")</f>
        <v/>
      </c>
      <c r="CJ323" s="6" t="str">
        <f>+IFERROR(VLOOKUP(CH323,Auxiliar!$A:$C,2,0),"")</f>
        <v/>
      </c>
      <c r="CK323" s="7" t="str">
        <f>+IFERROR(VLOOKUP(CH323,Auxiliar!$A:$C,3,0),"")</f>
        <v/>
      </c>
      <c r="CM323" s="1">
        <v>3517</v>
      </c>
      <c r="CN323" s="1" t="s">
        <v>20</v>
      </c>
      <c r="CO323" s="6">
        <v>3517</v>
      </c>
      <c r="CP323" s="6" t="s">
        <v>20</v>
      </c>
      <c r="CQ323" s="7" t="s">
        <v>21</v>
      </c>
      <c r="CS323" s="1"/>
      <c r="CT323" s="1"/>
      <c r="CU323" s="6" t="str">
        <f>+IFERROR(VALUE(RIGHT(Tabla17[[#This Row],[B2B]],6)),"")</f>
        <v/>
      </c>
      <c r="CV323" s="6" t="str">
        <f>+IFERROR(VLOOKUP(CT323,Auxiliar!$A:$C,2,0),"")</f>
        <v/>
      </c>
      <c r="CW323" s="7" t="str">
        <f>+IFERROR(VLOOKUP(CT323,Auxiliar!$A:$C,3,0),"")</f>
        <v/>
      </c>
      <c r="CY323" s="1">
        <v>3517</v>
      </c>
      <c r="CZ323" s="1" t="s">
        <v>16</v>
      </c>
      <c r="DA323" s="6">
        <f>+IFERROR(VALUE(RIGHT(Tabla18[[#This Row],[B2B]],6)),"")</f>
        <v>3517</v>
      </c>
      <c r="DB323" s="6" t="str">
        <f>+IFERROR(VLOOKUP(CZ323,Auxiliar!$A:$C,2,0),"")</f>
        <v>PREMIUM</v>
      </c>
      <c r="DC323" s="7" t="str">
        <f>+IFERROR(VLOOKUP(CZ323,Auxiliar!$A:$C,3,0),"")</f>
        <v>0b 0% | 2b 2% | 5b 3,5% | 10b 5%</v>
      </c>
      <c r="DE323" s="1">
        <v>3517</v>
      </c>
      <c r="DF323" s="1" t="s">
        <v>19</v>
      </c>
      <c r="DG323" s="6">
        <f>+IFERROR(VALUE(RIGHT(Tabla19[[#This Row],[B2B]],6)),"")</f>
        <v>3517</v>
      </c>
      <c r="DH323" s="6" t="str">
        <f>+IFERROR(VLOOKUP(DF323,Auxiliar!$A:$C,2,0),"")</f>
        <v>MICHELOB</v>
      </c>
      <c r="DI323" s="7" t="str">
        <f>+IFERROR(VLOOKUP(DF323,Auxiliar!$A:$C,3,0),"")</f>
        <v>1b 7% | 3b 22% | 8b 27%</v>
      </c>
      <c r="DK323" s="1"/>
      <c r="DL323" s="1"/>
      <c r="DM323" s="6" t="str">
        <f>+IFERROR(VALUE(RIGHT(Tabla20[[#This Row],[B2B]],6)),"")</f>
        <v/>
      </c>
      <c r="DN323" s="6" t="str">
        <f>+IFERROR(VLOOKUP(DL323,Auxiliar!$A:$C,2,0),"")</f>
        <v/>
      </c>
      <c r="DO323" s="7" t="str">
        <f>+IFERROR(VLOOKUP(DL323,Auxiliar!$A:$C,3,0),"")</f>
        <v/>
      </c>
      <c r="DQ323" s="1">
        <v>3519</v>
      </c>
      <c r="DR323" s="12" t="s">
        <v>24</v>
      </c>
      <c r="DS323" s="6">
        <f>+IFERROR(VALUE(RIGHT(Tabla21[[#This Row],[B2B]],6)),"")</f>
        <v>3519</v>
      </c>
      <c r="DT323" s="6" t="str">
        <f>+IFERROR(VLOOKUP(DR323,Auxiliar!$A:$C,2,0),"")</f>
        <v>CORONA PORRON</v>
      </c>
      <c r="DU323" s="7" t="str">
        <f>+IFERROR(VLOOKUP(DR323,Auxiliar!$A:$C,3,0),"")</f>
        <v>1b 5% | 20b 0%</v>
      </c>
      <c r="DW323" s="1">
        <v>6390</v>
      </c>
      <c r="DX323" s="12" t="s">
        <v>43</v>
      </c>
      <c r="DY323" s="6">
        <f>+IFERROR(VALUE(RIGHT(Tabla22[[#This Row],[B2B]],6)),"")</f>
        <v>6390</v>
      </c>
      <c r="DZ323" s="6" t="str">
        <f>+IFERROR(VLOOKUP(DX323,Auxiliar!$A:$C,2,0),"")</f>
        <v xml:space="preserve">VALUE LATA </v>
      </c>
      <c r="EA323" s="7" t="str">
        <f>+IFERROR(VLOOKUP(DX323,Auxiliar!$A:$C,3,0),"")</f>
        <v>1b 15% | 100b 18%</v>
      </c>
      <c r="EC323" s="1">
        <v>6377</v>
      </c>
      <c r="ED323" s="12" t="s">
        <v>47</v>
      </c>
      <c r="EE323" s="6">
        <f>+IFERROR(VALUE(RIGHT(Tabla23[[#This Row],[B2B]],6)),"")</f>
        <v>6377</v>
      </c>
      <c r="EF323" s="6" t="str">
        <f>+IFERROR(VLOOKUP(ED323,Auxiliar!$A:$C,2,0),"")</f>
        <v>VALUE LATON</v>
      </c>
      <c r="EG323" s="7" t="str">
        <f>+IFERROR(VLOOKUP(ED323,Auxiliar!$A:$C,3,0),"")</f>
        <v>1b 10% | 5b 15% | 192b 0%</v>
      </c>
      <c r="EI323" s="1"/>
      <c r="EJ323" s="12"/>
      <c r="EK323" s="6" t="str">
        <f>+IFERROR(VALUE(RIGHT(Tabla24[[#This Row],[B2B]],6)),"")</f>
        <v/>
      </c>
      <c r="EL323" s="6" t="str">
        <f>+IFERROR(VLOOKUP(EJ323,Auxiliar!$A:$C,2,0),"")</f>
        <v/>
      </c>
      <c r="EM323" s="7" t="str">
        <f>+IFERROR(VLOOKUP(EJ323,Auxiliar!$A:$C,3,0),"")</f>
        <v/>
      </c>
      <c r="EO323" s="1"/>
      <c r="EP323" s="12"/>
      <c r="EQ323" s="6" t="str">
        <f>+IFERROR(VALUE(RIGHT(Tabla25[[#This Row],[B2B]],6)),"")</f>
        <v/>
      </c>
      <c r="ER323" s="6" t="str">
        <f>+IFERROR(VLOOKUP(EP323,Auxiliar!$A:$C,2,0),"")</f>
        <v/>
      </c>
      <c r="ES323" s="7" t="str">
        <f>+IFERROR(VLOOKUP(EP323,Auxiliar!$A:$C,3,0),"")</f>
        <v/>
      </c>
      <c r="EU323" s="1"/>
      <c r="EV323" s="12"/>
      <c r="EW323" s="6" t="str">
        <f>+IFERROR(VALUE(RIGHT(Tabla26[[#This Row],[B2B]],6)),"")</f>
        <v/>
      </c>
      <c r="EX323" s="6" t="str">
        <f>+IFERROR(VLOOKUP(EV323,Auxiliar!$A:$C,2,0),"")</f>
        <v/>
      </c>
      <c r="EY323" s="7" t="str">
        <f>+IFERROR(VLOOKUP(EV323,Auxiliar!$A:$C,3,0),"")</f>
        <v/>
      </c>
      <c r="EZ323" s="1"/>
      <c r="FA323" s="12"/>
      <c r="FB323" s="6" t="str">
        <f>+IFERROR(VALUE(RIGHT(Tabla27[[#This Row],[B2B]],6)),"")</f>
        <v/>
      </c>
      <c r="FC323" s="6" t="str">
        <f>+IFERROR(VLOOKUP(FA323,Auxiliar!$A:$C,2,0),"")</f>
        <v/>
      </c>
      <c r="FD323" s="7" t="str">
        <f>+IFERROR(VLOOKUP(FA323,Auxiliar!$A:$C,3,0),"")</f>
        <v/>
      </c>
      <c r="FE323" s="1"/>
      <c r="FF323" s="12"/>
      <c r="FG323" s="6" t="str">
        <f>+IFERROR(VALUE(RIGHT(Tabla28[[#This Row],[B2B]],6)),"")</f>
        <v/>
      </c>
      <c r="FH323" s="6" t="str">
        <f>+IFERROR(VLOOKUP(FF323,Auxiliar!$A:$C,2,0),"")</f>
        <v/>
      </c>
      <c r="FI323" s="7" t="str">
        <f>+IFERROR(VLOOKUP(FF323,Auxiliar!$A:$C,3,0),"")</f>
        <v/>
      </c>
      <c r="FJ323" s="1"/>
      <c r="FK323" s="12"/>
      <c r="FL323" s="6" t="str">
        <f>+IFERROR(VALUE(RIGHT(Tabla29[[#This Row],[B2B]],6)),"")</f>
        <v/>
      </c>
      <c r="FM323" s="6" t="str">
        <f>+IFERROR(VLOOKUP(FK323,Auxiliar!$A:$C,2,0),"")</f>
        <v/>
      </c>
      <c r="FN323" s="7" t="str">
        <f>+IFERROR(VLOOKUP(FK323,Auxiliar!$A:$C,3,0),"")</f>
        <v/>
      </c>
      <c r="FO323" s="1"/>
      <c r="FP323" s="12"/>
      <c r="FQ323" s="6" t="str">
        <f>+IFERROR(VALUE(RIGHT(Tabla30[[#This Row],[B2B]],6)),"")</f>
        <v/>
      </c>
      <c r="FR323" s="6" t="str">
        <f>+IFERROR(VLOOKUP(FP323,Auxiliar!$A:$C,2,0),"")</f>
        <v/>
      </c>
      <c r="FS323" s="7"/>
      <c r="FT323" s="1"/>
      <c r="FU323" s="12"/>
      <c r="FV323" s="6" t="str">
        <f>+IFERROR(VALUE(RIGHT(Tabla31[[#This Row],[B2B]],6)),"")</f>
        <v/>
      </c>
      <c r="FW323" s="6" t="str">
        <f>+IFERROR(VLOOKUP(FU323,Auxiliar!$A:$C,2,0),"")</f>
        <v/>
      </c>
      <c r="FX323" s="7" t="str">
        <f>+IFERROR(VLOOKUP(FU323,Auxiliar!$A:$C,3,0),"")</f>
        <v/>
      </c>
      <c r="FY323" s="1"/>
      <c r="FZ323" s="12"/>
      <c r="GA323" s="6" t="str">
        <f>+IFERROR(VALUE(RIGHT(Tabla32[[#This Row],[B2B]],6)),"")</f>
        <v/>
      </c>
      <c r="GB323" s="6" t="str">
        <f>+IFERROR(VLOOKUP(FZ323,Auxiliar!$A:$C,2,0),"")</f>
        <v/>
      </c>
      <c r="GC323" s="7" t="str">
        <f>+IFERROR(VLOOKUP(FZ323,Auxiliar!$A:$C,3,0),"")</f>
        <v/>
      </c>
      <c r="GD323" s="1"/>
      <c r="GE323" s="12"/>
      <c r="GF323" s="6" t="str">
        <f>+IFERROR(VALUE(RIGHT(Tabla33[[#This Row],[B2B]],6)),"")</f>
        <v/>
      </c>
      <c r="GG323" s="6" t="str">
        <f>+IFERROR(VLOOKUP(GE323,Auxiliar!$A:$C,2,0),"")</f>
        <v/>
      </c>
      <c r="GH323" s="7" t="str">
        <f>+IFERROR(VLOOKUP(GE323,Auxiliar!$A:$C,3,0),"")</f>
        <v/>
      </c>
    </row>
    <row r="324" spans="1:190" x14ac:dyDescent="0.25">
      <c r="A324" s="1"/>
      <c r="B324" s="1"/>
      <c r="C324" t="str">
        <f>+IFERROR(VALUE(RIGHT(Tabla1[[#This Row],[B2B]],6)),"")</f>
        <v/>
      </c>
      <c r="D324" t="str">
        <f>+IFERROR(VLOOKUP(B324,Auxiliar!$A:$C,2,0),"")</f>
        <v/>
      </c>
      <c r="E324" s="5" t="str">
        <f>+IFERROR(VLOOKUP(B324,Auxiliar!$A:$C,3,0),"")</f>
        <v/>
      </c>
      <c r="S324" s="1">
        <v>4271</v>
      </c>
      <c r="T324" s="1" t="s">
        <v>9</v>
      </c>
      <c r="U324" s="6">
        <f>+IFERROR(VALUE(RIGHT(Tabla4[[#This Row],[B2B]],6)),"")</f>
        <v>4271</v>
      </c>
      <c r="V324" s="6" t="str">
        <f>+IFERROR(VLOOKUP(T324,Auxiliar!$A:$C,2,0),"")</f>
        <v>CORE</v>
      </c>
      <c r="W324" s="7" t="str">
        <f>+IFERROR(VLOOKUP(T324,Auxiliar!$A:$C,3,0),"")</f>
        <v>0b 1% | 2b 5% | 4b 6%</v>
      </c>
      <c r="Y324" s="1">
        <v>20140</v>
      </c>
      <c r="Z324" s="1" t="s">
        <v>10</v>
      </c>
      <c r="AA324" s="6">
        <f>+IFERROR(VALUE(RIGHT(Tabla5[[#This Row],[B2B]],6)),"")</f>
        <v>20140</v>
      </c>
      <c r="AB324" s="6" t="str">
        <f>+IFERROR(VLOOKUP(Z324,Auxiliar!$A:$C,2,0),"")</f>
        <v>CORE</v>
      </c>
      <c r="AC324" s="7" t="str">
        <f>+IFERROR(VLOOKUP(Z324,Auxiliar!$A:$C,3,0),"")</f>
        <v>0b 1% | 3b 4% | 5b 6%</v>
      </c>
      <c r="AK324" s="1">
        <v>4032</v>
      </c>
      <c r="AL324" s="1" t="s">
        <v>30</v>
      </c>
      <c r="AM324" s="6">
        <f>+IFERROR(VALUE(RIGHT(Tabla7[[#This Row],[B2B]],6)),"")</f>
        <v>4032</v>
      </c>
      <c r="AN324" s="6" t="str">
        <f>+IFERROR(VLOOKUP(AL324,Auxiliar!$A:$C,2,0),"")</f>
        <v>LATONES</v>
      </c>
      <c r="AO324" s="7" t="str">
        <f>+IFERROR(VLOOKUP(AL324,Auxiliar!$A:$C,3,0),"")</f>
        <v>1b 4% | 5b 7% | 97b 0%</v>
      </c>
      <c r="AQ324" s="1">
        <v>20079</v>
      </c>
      <c r="AR324" s="1" t="s">
        <v>31</v>
      </c>
      <c r="AS324" s="6">
        <f>+IFERROR(VALUE(RIGHT(Tabla8[[#This Row],[B2B]],6)),"")</f>
        <v>20079</v>
      </c>
      <c r="AT324" s="6" t="str">
        <f>+IFERROR(VLOOKUP(AR324,Auxiliar!$A:$C,2,0),"")</f>
        <v>LATONES</v>
      </c>
      <c r="AU324" s="7" t="str">
        <f>+IFERROR(VLOOKUP(AR324,Auxiliar!$A:$C,3,0),"")</f>
        <v>2b 3% | 4b 5% | 5b 8% | 193 0%</v>
      </c>
      <c r="AW324" s="1"/>
      <c r="AX324" s="1" t="s">
        <v>32</v>
      </c>
      <c r="AY324" s="6" t="str">
        <f>+IFERROR(VALUE(RIGHT(Tabla9[[#This Row],[B2B]],6)),"")</f>
        <v/>
      </c>
      <c r="AZ324" s="6" t="str">
        <f>+IFERROR(VLOOKUP(AX324,Auxiliar!$A:$C,2,0),"")</f>
        <v>LATONES</v>
      </c>
      <c r="BA324" s="7" t="str">
        <f>+IFERROR(VLOOKUP(AX324,Auxiliar!$A:$C,3,0),"")</f>
        <v>2b 3% | 4b 4% | 6b 5% | 10b 8%  | 385b 0%</v>
      </c>
      <c r="BC324" s="1"/>
      <c r="BD324" s="1" t="s">
        <v>33</v>
      </c>
      <c r="BE324" s="6" t="str">
        <f>+IFERROR(VALUE(RIGHT(Tabla10[[#This Row],[B2B]],6)),"")</f>
        <v/>
      </c>
      <c r="BF324" s="6" t="str">
        <f>+IFERROR(VLOOKUP(BD324,Auxiliar!$A:$C,2,0),"")</f>
        <v>LATONES</v>
      </c>
      <c r="BG324" s="7" t="str">
        <f>+IFERROR(VLOOKUP(BD324,Auxiliar!$A:$C,3,0),"")</f>
        <v>6b 4% | 12b 5% | 15b 8% | 385b 0%</v>
      </c>
      <c r="BI324" s="1"/>
      <c r="BJ324" s="1"/>
      <c r="BK324" s="6" t="str">
        <f>+IFERROR(VALUE(RIGHT(Tabla11[[#This Row],[B2B]],6)),"")</f>
        <v/>
      </c>
      <c r="BL324" s="6" t="str">
        <f>+IFERROR(VLOOKUP(BJ324,Auxiliar!$A:$C,2,0),"")</f>
        <v/>
      </c>
      <c r="BM324" s="7" t="str">
        <f>+IFERROR(VLOOKUP(BJ324,Auxiliar!$A:$C,3,0),"")</f>
        <v/>
      </c>
      <c r="BO324" s="1">
        <v>5452</v>
      </c>
      <c r="BP324" s="1" t="s">
        <v>39</v>
      </c>
      <c r="BQ324" s="6">
        <f>+IFERROR(VALUE(RIGHT(Tabla12[[#This Row],[B2B]],6)),"")</f>
        <v>5452</v>
      </c>
      <c r="BR324" s="6" t="str">
        <f>+IFERROR(VLOOKUP(BP324,Auxiliar!$A:$C,2,0),"")</f>
        <v>VALUE LITRO</v>
      </c>
      <c r="BS324" s="7" t="str">
        <f>+IFERROR(VLOOKUP(BP324,Auxiliar!$A:$C,3,0),"")</f>
        <v>1b 12%</v>
      </c>
      <c r="CA324" s="1">
        <v>3531</v>
      </c>
      <c r="CB324" s="1" t="s">
        <v>35</v>
      </c>
      <c r="CC324" s="6">
        <f>+IFERROR(VALUE(RIGHT(Tabla14[[#This Row],[B2B]],6)),"")</f>
        <v>3531</v>
      </c>
      <c r="CD324" s="6" t="str">
        <f>+IFERROR(VLOOKUP(CB324,Auxiliar!$A:$C,2,0),"")</f>
        <v>Corona 710cc</v>
      </c>
      <c r="CE324" s="7" t="str">
        <f>+IFERROR(VLOOKUP(CB324,Auxiliar!$A:$C,3,0),"")</f>
        <v>1b 10% | 85b 0%</v>
      </c>
      <c r="CG324" s="1"/>
      <c r="CH324" s="1"/>
      <c r="CI324" s="6" t="str">
        <f>+IFERROR(VALUE(RIGHT(Tabla15[[#This Row],[B2B]],6)),"")</f>
        <v/>
      </c>
      <c r="CJ324" s="6" t="str">
        <f>+IFERROR(VLOOKUP(CH324,Auxiliar!$A:$C,2,0),"")</f>
        <v/>
      </c>
      <c r="CK324" s="7" t="str">
        <f>+IFERROR(VLOOKUP(CH324,Auxiliar!$A:$C,3,0),"")</f>
        <v/>
      </c>
      <c r="CM324" s="1">
        <v>3519</v>
      </c>
      <c r="CN324" s="1" t="s">
        <v>20</v>
      </c>
      <c r="CO324" s="6">
        <v>3519</v>
      </c>
      <c r="CP324" s="6" t="s">
        <v>20</v>
      </c>
      <c r="CQ324" s="7" t="s">
        <v>21</v>
      </c>
      <c r="CS324" s="1"/>
      <c r="CT324" s="1"/>
      <c r="CU324" s="6" t="str">
        <f>+IFERROR(VALUE(RIGHT(Tabla17[[#This Row],[B2B]],6)),"")</f>
        <v/>
      </c>
      <c r="CV324" s="6" t="str">
        <f>+IFERROR(VLOOKUP(CT324,Auxiliar!$A:$C,2,0),"")</f>
        <v/>
      </c>
      <c r="CW324" s="7" t="str">
        <f>+IFERROR(VLOOKUP(CT324,Auxiliar!$A:$C,3,0),"")</f>
        <v/>
      </c>
      <c r="CY324" s="1">
        <v>3519</v>
      </c>
      <c r="CZ324" s="1" t="s">
        <v>16</v>
      </c>
      <c r="DA324" s="6">
        <f>+IFERROR(VALUE(RIGHT(Tabla18[[#This Row],[B2B]],6)),"")</f>
        <v>3519</v>
      </c>
      <c r="DB324" s="6" t="str">
        <f>+IFERROR(VLOOKUP(CZ324,Auxiliar!$A:$C,2,0),"")</f>
        <v>PREMIUM</v>
      </c>
      <c r="DC324" s="7" t="str">
        <f>+IFERROR(VLOOKUP(CZ324,Auxiliar!$A:$C,3,0),"")</f>
        <v>0b 0% | 2b 2% | 5b 3,5% | 10b 5%</v>
      </c>
      <c r="DE324" s="1">
        <v>3519</v>
      </c>
      <c r="DF324" s="1" t="s">
        <v>19</v>
      </c>
      <c r="DG324" s="6">
        <f>+IFERROR(VALUE(RIGHT(Tabla19[[#This Row],[B2B]],6)),"")</f>
        <v>3519</v>
      </c>
      <c r="DH324" s="6" t="str">
        <f>+IFERROR(VLOOKUP(DF324,Auxiliar!$A:$C,2,0),"")</f>
        <v>MICHELOB</v>
      </c>
      <c r="DI324" s="7" t="str">
        <f>+IFERROR(VLOOKUP(DF324,Auxiliar!$A:$C,3,0),"")</f>
        <v>1b 7% | 3b 22% | 8b 27%</v>
      </c>
      <c r="DK324" s="1"/>
      <c r="DL324" s="1"/>
      <c r="DM324" s="6" t="str">
        <f>+IFERROR(VALUE(RIGHT(Tabla20[[#This Row],[B2B]],6)),"")</f>
        <v/>
      </c>
      <c r="DN324" s="6" t="str">
        <f>+IFERROR(VLOOKUP(DL324,Auxiliar!$A:$C,2,0),"")</f>
        <v/>
      </c>
      <c r="DO324" s="7" t="str">
        <f>+IFERROR(VLOOKUP(DL324,Auxiliar!$A:$C,3,0),"")</f>
        <v/>
      </c>
      <c r="DQ324" s="1">
        <v>3523</v>
      </c>
      <c r="DR324" s="12" t="s">
        <v>24</v>
      </c>
      <c r="DS324" s="6">
        <f>+IFERROR(VALUE(RIGHT(Tabla21[[#This Row],[B2B]],6)),"")</f>
        <v>3523</v>
      </c>
      <c r="DT324" s="6" t="str">
        <f>+IFERROR(VLOOKUP(DR324,Auxiliar!$A:$C,2,0),"")</f>
        <v>CORONA PORRON</v>
      </c>
      <c r="DU324" s="7" t="str">
        <f>+IFERROR(VLOOKUP(DR324,Auxiliar!$A:$C,3,0),"")</f>
        <v>1b 5% | 20b 0%</v>
      </c>
      <c r="DW324" s="1">
        <v>5460</v>
      </c>
      <c r="DX324" s="12" t="s">
        <v>43</v>
      </c>
      <c r="DY324" s="6">
        <f>+IFERROR(VALUE(RIGHT(Tabla22[[#This Row],[B2B]],6)),"")</f>
        <v>5460</v>
      </c>
      <c r="DZ324" s="6" t="str">
        <f>+IFERROR(VLOOKUP(DX324,Auxiliar!$A:$C,2,0),"")</f>
        <v xml:space="preserve">VALUE LATA </v>
      </c>
      <c r="EA324" s="7" t="str">
        <f>+IFERROR(VLOOKUP(DX324,Auxiliar!$A:$C,3,0),"")</f>
        <v>1b 15% | 100b 18%</v>
      </c>
      <c r="EC324" s="1">
        <v>6382</v>
      </c>
      <c r="ED324" s="12" t="s">
        <v>47</v>
      </c>
      <c r="EE324" s="6">
        <f>+IFERROR(VALUE(RIGHT(Tabla23[[#This Row],[B2B]],6)),"")</f>
        <v>6382</v>
      </c>
      <c r="EF324" s="6" t="str">
        <f>+IFERROR(VLOOKUP(ED324,Auxiliar!$A:$C,2,0),"")</f>
        <v>VALUE LATON</v>
      </c>
      <c r="EG324" s="7" t="str">
        <f>+IFERROR(VLOOKUP(ED324,Auxiliar!$A:$C,3,0),"")</f>
        <v>1b 10% | 5b 15% | 192b 0%</v>
      </c>
      <c r="EI324" s="1"/>
      <c r="EJ324" s="12"/>
      <c r="EK324" s="6" t="str">
        <f>+IFERROR(VALUE(RIGHT(Tabla24[[#This Row],[B2B]],6)),"")</f>
        <v/>
      </c>
      <c r="EL324" s="6" t="str">
        <f>+IFERROR(VLOOKUP(EJ324,Auxiliar!$A:$C,2,0),"")</f>
        <v/>
      </c>
      <c r="EM324" s="7" t="str">
        <f>+IFERROR(VLOOKUP(EJ324,Auxiliar!$A:$C,3,0),"")</f>
        <v/>
      </c>
      <c r="EO324" s="1"/>
      <c r="EP324" s="12"/>
      <c r="EQ324" s="6" t="str">
        <f>+IFERROR(VALUE(RIGHT(Tabla25[[#This Row],[B2B]],6)),"")</f>
        <v/>
      </c>
      <c r="ER324" s="6" t="str">
        <f>+IFERROR(VLOOKUP(EP324,Auxiliar!$A:$C,2,0),"")</f>
        <v/>
      </c>
      <c r="ES324" s="7" t="str">
        <f>+IFERROR(VLOOKUP(EP324,Auxiliar!$A:$C,3,0),"")</f>
        <v/>
      </c>
      <c r="EU324" s="1"/>
      <c r="EV324" s="12"/>
      <c r="EW324" s="6" t="str">
        <f>+IFERROR(VALUE(RIGHT(Tabla26[[#This Row],[B2B]],6)),"")</f>
        <v/>
      </c>
      <c r="EX324" s="6" t="str">
        <f>+IFERROR(VLOOKUP(EV324,Auxiliar!$A:$C,2,0),"")</f>
        <v/>
      </c>
      <c r="EY324" s="7" t="str">
        <f>+IFERROR(VLOOKUP(EV324,Auxiliar!$A:$C,3,0),"")</f>
        <v/>
      </c>
      <c r="EZ324" s="1"/>
      <c r="FA324" s="12"/>
      <c r="FB324" s="6" t="str">
        <f>+IFERROR(VALUE(RIGHT(Tabla27[[#This Row],[B2B]],6)),"")</f>
        <v/>
      </c>
      <c r="FC324" s="6" t="str">
        <f>+IFERROR(VLOOKUP(FA324,Auxiliar!$A:$C,2,0),"")</f>
        <v/>
      </c>
      <c r="FD324" s="7" t="str">
        <f>+IFERROR(VLOOKUP(FA324,Auxiliar!$A:$C,3,0),"")</f>
        <v/>
      </c>
      <c r="FE324" s="1"/>
      <c r="FF324" s="12"/>
      <c r="FG324" s="6" t="str">
        <f>+IFERROR(VALUE(RIGHT(Tabla28[[#This Row],[B2B]],6)),"")</f>
        <v/>
      </c>
      <c r="FH324" s="6" t="str">
        <f>+IFERROR(VLOOKUP(FF324,Auxiliar!$A:$C,2,0),"")</f>
        <v/>
      </c>
      <c r="FI324" s="7" t="str">
        <f>+IFERROR(VLOOKUP(FF324,Auxiliar!$A:$C,3,0),"")</f>
        <v/>
      </c>
      <c r="FJ324" s="1"/>
      <c r="FK324" s="12"/>
      <c r="FL324" s="6" t="str">
        <f>+IFERROR(VALUE(RIGHT(Tabla29[[#This Row],[B2B]],6)),"")</f>
        <v/>
      </c>
      <c r="FM324" s="6" t="str">
        <f>+IFERROR(VLOOKUP(FK324,Auxiliar!$A:$C,2,0),"")</f>
        <v/>
      </c>
      <c r="FN324" s="7" t="str">
        <f>+IFERROR(VLOOKUP(FK324,Auxiliar!$A:$C,3,0),"")</f>
        <v/>
      </c>
      <c r="FO324" s="1"/>
      <c r="FP324" s="12"/>
      <c r="FQ324" s="6" t="str">
        <f>+IFERROR(VALUE(RIGHT(Tabla30[[#This Row],[B2B]],6)),"")</f>
        <v/>
      </c>
      <c r="FR324" s="6" t="str">
        <f>+IFERROR(VLOOKUP(FP324,Auxiliar!$A:$C,2,0),"")</f>
        <v/>
      </c>
      <c r="FS324" s="7"/>
      <c r="FT324" s="1"/>
      <c r="FU324" s="12"/>
      <c r="FV324" s="6" t="str">
        <f>+IFERROR(VALUE(RIGHT(Tabla31[[#This Row],[B2B]],6)),"")</f>
        <v/>
      </c>
      <c r="FW324" s="6" t="str">
        <f>+IFERROR(VLOOKUP(FU324,Auxiliar!$A:$C,2,0),"")</f>
        <v/>
      </c>
      <c r="FX324" s="7" t="str">
        <f>+IFERROR(VLOOKUP(FU324,Auxiliar!$A:$C,3,0),"")</f>
        <v/>
      </c>
      <c r="FY324" s="1"/>
      <c r="FZ324" s="12"/>
      <c r="GA324" s="6" t="str">
        <f>+IFERROR(VALUE(RIGHT(Tabla32[[#This Row],[B2B]],6)),"")</f>
        <v/>
      </c>
      <c r="GB324" s="6" t="str">
        <f>+IFERROR(VLOOKUP(FZ324,Auxiliar!$A:$C,2,0),"")</f>
        <v/>
      </c>
      <c r="GC324" s="7" t="str">
        <f>+IFERROR(VLOOKUP(FZ324,Auxiliar!$A:$C,3,0),"")</f>
        <v/>
      </c>
      <c r="GD324" s="1"/>
      <c r="GE324" s="12"/>
      <c r="GF324" s="6" t="str">
        <f>+IFERROR(VALUE(RIGHT(Tabla33[[#This Row],[B2B]],6)),"")</f>
        <v/>
      </c>
      <c r="GG324" s="6" t="str">
        <f>+IFERROR(VLOOKUP(GE324,Auxiliar!$A:$C,2,0),"")</f>
        <v/>
      </c>
      <c r="GH324" s="7" t="str">
        <f>+IFERROR(VLOOKUP(GE324,Auxiliar!$A:$C,3,0),"")</f>
        <v/>
      </c>
    </row>
    <row r="325" spans="1:190" x14ac:dyDescent="0.25">
      <c r="A325" s="1"/>
      <c r="B325" s="1"/>
      <c r="C325" t="str">
        <f>+IFERROR(VALUE(RIGHT(Tabla1[[#This Row],[B2B]],6)),"")</f>
        <v/>
      </c>
      <c r="D325" t="str">
        <f>+IFERROR(VLOOKUP(B325,Auxiliar!$A:$C,2,0),"")</f>
        <v/>
      </c>
      <c r="E325" s="5" t="str">
        <f>+IFERROR(VLOOKUP(B325,Auxiliar!$A:$C,3,0),"")</f>
        <v/>
      </c>
      <c r="S325" s="1">
        <v>4280</v>
      </c>
      <c r="T325" s="1" t="s">
        <v>9</v>
      </c>
      <c r="U325" s="6">
        <f>+IFERROR(VALUE(RIGHT(Tabla4[[#This Row],[B2B]],6)),"")</f>
        <v>4280</v>
      </c>
      <c r="V325" s="6" t="str">
        <f>+IFERROR(VLOOKUP(T325,Auxiliar!$A:$C,2,0),"")</f>
        <v>CORE</v>
      </c>
      <c r="W325" s="7" t="str">
        <f>+IFERROR(VLOOKUP(T325,Auxiliar!$A:$C,3,0),"")</f>
        <v>0b 1% | 2b 5% | 4b 6%</v>
      </c>
      <c r="Y325" s="1">
        <v>20143</v>
      </c>
      <c r="Z325" s="1" t="s">
        <v>10</v>
      </c>
      <c r="AA325" s="6">
        <f>+IFERROR(VALUE(RIGHT(Tabla5[[#This Row],[B2B]],6)),"")</f>
        <v>20143</v>
      </c>
      <c r="AB325" s="6" t="str">
        <f>+IFERROR(VLOOKUP(Z325,Auxiliar!$A:$C,2,0),"")</f>
        <v>CORE</v>
      </c>
      <c r="AC325" s="7" t="str">
        <f>+IFERROR(VLOOKUP(Z325,Auxiliar!$A:$C,3,0),"")</f>
        <v>0b 1% | 3b 4% | 5b 6%</v>
      </c>
      <c r="AK325" s="1">
        <v>4037</v>
      </c>
      <c r="AL325" s="1" t="s">
        <v>30</v>
      </c>
      <c r="AM325" s="6">
        <f>+IFERROR(VALUE(RIGHT(Tabla7[[#This Row],[B2B]],6)),"")</f>
        <v>4037</v>
      </c>
      <c r="AN325" s="6" t="str">
        <f>+IFERROR(VLOOKUP(AL325,Auxiliar!$A:$C,2,0),"")</f>
        <v>LATONES</v>
      </c>
      <c r="AO325" s="7" t="str">
        <f>+IFERROR(VLOOKUP(AL325,Auxiliar!$A:$C,3,0),"")</f>
        <v>1b 4% | 5b 7% | 97b 0%</v>
      </c>
      <c r="AQ325" s="1">
        <v>20083</v>
      </c>
      <c r="AR325" s="1" t="s">
        <v>31</v>
      </c>
      <c r="AS325" s="6">
        <f>+IFERROR(VALUE(RIGHT(Tabla8[[#This Row],[B2B]],6)),"")</f>
        <v>20083</v>
      </c>
      <c r="AT325" s="6" t="str">
        <f>+IFERROR(VLOOKUP(AR325,Auxiliar!$A:$C,2,0),"")</f>
        <v>LATONES</v>
      </c>
      <c r="AU325" s="7" t="str">
        <f>+IFERROR(VLOOKUP(AR325,Auxiliar!$A:$C,3,0),"")</f>
        <v>2b 3% | 4b 5% | 5b 8% | 193 0%</v>
      </c>
      <c r="AW325" s="1"/>
      <c r="AX325" s="1" t="s">
        <v>32</v>
      </c>
      <c r="AY325" s="6" t="str">
        <f>+IFERROR(VALUE(RIGHT(Tabla9[[#This Row],[B2B]],6)),"")</f>
        <v/>
      </c>
      <c r="AZ325" s="6" t="str">
        <f>+IFERROR(VLOOKUP(AX325,Auxiliar!$A:$C,2,0),"")</f>
        <v>LATONES</v>
      </c>
      <c r="BA325" s="7" t="str">
        <f>+IFERROR(VLOOKUP(AX325,Auxiliar!$A:$C,3,0),"")</f>
        <v>2b 3% | 4b 4% | 6b 5% | 10b 8%  | 385b 0%</v>
      </c>
      <c r="BC325" s="1"/>
      <c r="BD325" s="1" t="s">
        <v>33</v>
      </c>
      <c r="BE325" s="6" t="str">
        <f>+IFERROR(VALUE(RIGHT(Tabla10[[#This Row],[B2B]],6)),"")</f>
        <v/>
      </c>
      <c r="BF325" s="6" t="str">
        <f>+IFERROR(VLOOKUP(BD325,Auxiliar!$A:$C,2,0),"")</f>
        <v>LATONES</v>
      </c>
      <c r="BG325" s="7" t="str">
        <f>+IFERROR(VLOOKUP(BD325,Auxiliar!$A:$C,3,0),"")</f>
        <v>6b 4% | 12b 5% | 15b 8% | 385b 0%</v>
      </c>
      <c r="BI325" s="1"/>
      <c r="BJ325" s="1"/>
      <c r="BK325" s="6" t="str">
        <f>+IFERROR(VALUE(RIGHT(Tabla11[[#This Row],[B2B]],6)),"")</f>
        <v/>
      </c>
      <c r="BL325" s="6" t="str">
        <f>+IFERROR(VLOOKUP(BJ325,Auxiliar!$A:$C,2,0),"")</f>
        <v/>
      </c>
      <c r="BM325" s="7" t="str">
        <f>+IFERROR(VLOOKUP(BJ325,Auxiliar!$A:$C,3,0),"")</f>
        <v/>
      </c>
      <c r="BO325" s="1">
        <v>5457</v>
      </c>
      <c r="BP325" s="1" t="s">
        <v>39</v>
      </c>
      <c r="BQ325" s="6">
        <f>+IFERROR(VALUE(RIGHT(Tabla12[[#This Row],[B2B]],6)),"")</f>
        <v>5457</v>
      </c>
      <c r="BR325" s="6" t="str">
        <f>+IFERROR(VLOOKUP(BP325,Auxiliar!$A:$C,2,0),"")</f>
        <v>VALUE LITRO</v>
      </c>
      <c r="BS325" s="7" t="str">
        <f>+IFERROR(VLOOKUP(BP325,Auxiliar!$A:$C,3,0),"")</f>
        <v>1b 12%</v>
      </c>
      <c r="CA325" s="1">
        <v>3532</v>
      </c>
      <c r="CB325" s="1" t="s">
        <v>35</v>
      </c>
      <c r="CC325" s="6">
        <f>+IFERROR(VALUE(RIGHT(Tabla14[[#This Row],[B2B]],6)),"")</f>
        <v>3532</v>
      </c>
      <c r="CD325" s="6" t="str">
        <f>+IFERROR(VLOOKUP(CB325,Auxiliar!$A:$C,2,0),"")</f>
        <v>Corona 710cc</v>
      </c>
      <c r="CE325" s="7" t="str">
        <f>+IFERROR(VLOOKUP(CB325,Auxiliar!$A:$C,3,0),"")</f>
        <v>1b 10% | 85b 0%</v>
      </c>
      <c r="CG325" s="1"/>
      <c r="CH325" s="1"/>
      <c r="CI325" s="6" t="str">
        <f>+IFERROR(VALUE(RIGHT(Tabla15[[#This Row],[B2B]],6)),"")</f>
        <v/>
      </c>
      <c r="CJ325" s="6" t="str">
        <f>+IFERROR(VLOOKUP(CH325,Auxiliar!$A:$C,2,0),"")</f>
        <v/>
      </c>
      <c r="CK325" s="7" t="str">
        <f>+IFERROR(VLOOKUP(CH325,Auxiliar!$A:$C,3,0),"")</f>
        <v/>
      </c>
      <c r="CM325" s="1">
        <v>3523</v>
      </c>
      <c r="CN325" s="1" t="s">
        <v>20</v>
      </c>
      <c r="CO325" s="6">
        <v>3523</v>
      </c>
      <c r="CP325" s="6" t="s">
        <v>20</v>
      </c>
      <c r="CQ325" s="7" t="s">
        <v>21</v>
      </c>
      <c r="CS325" s="1"/>
      <c r="CT325" s="1"/>
      <c r="CU325" s="6" t="str">
        <f>+IFERROR(VALUE(RIGHT(Tabla17[[#This Row],[B2B]],6)),"")</f>
        <v/>
      </c>
      <c r="CV325" s="6" t="str">
        <f>+IFERROR(VLOOKUP(CT325,Auxiliar!$A:$C,2,0),"")</f>
        <v/>
      </c>
      <c r="CW325" s="7" t="str">
        <f>+IFERROR(VLOOKUP(CT325,Auxiliar!$A:$C,3,0),"")</f>
        <v/>
      </c>
      <c r="CY325" s="1">
        <v>3523</v>
      </c>
      <c r="CZ325" s="1" t="s">
        <v>16</v>
      </c>
      <c r="DA325" s="6">
        <f>+IFERROR(VALUE(RIGHT(Tabla18[[#This Row],[B2B]],6)),"")</f>
        <v>3523</v>
      </c>
      <c r="DB325" s="6" t="str">
        <f>+IFERROR(VLOOKUP(CZ325,Auxiliar!$A:$C,2,0),"")</f>
        <v>PREMIUM</v>
      </c>
      <c r="DC325" s="7" t="str">
        <f>+IFERROR(VLOOKUP(CZ325,Auxiliar!$A:$C,3,0),"")</f>
        <v>0b 0% | 2b 2% | 5b 3,5% | 10b 5%</v>
      </c>
      <c r="DE325" s="1">
        <v>3523</v>
      </c>
      <c r="DF325" s="1" t="s">
        <v>19</v>
      </c>
      <c r="DG325" s="6">
        <f>+IFERROR(VALUE(RIGHT(Tabla19[[#This Row],[B2B]],6)),"")</f>
        <v>3523</v>
      </c>
      <c r="DH325" s="6" t="str">
        <f>+IFERROR(VLOOKUP(DF325,Auxiliar!$A:$C,2,0),"")</f>
        <v>MICHELOB</v>
      </c>
      <c r="DI325" s="7" t="str">
        <f>+IFERROR(VLOOKUP(DF325,Auxiliar!$A:$C,3,0),"")</f>
        <v>1b 7% | 3b 22% | 8b 27%</v>
      </c>
      <c r="DK325" s="1"/>
      <c r="DL325" s="1"/>
      <c r="DM325" s="6" t="str">
        <f>+IFERROR(VALUE(RIGHT(Tabla20[[#This Row],[B2B]],6)),"")</f>
        <v/>
      </c>
      <c r="DN325" s="6" t="str">
        <f>+IFERROR(VLOOKUP(DL325,Auxiliar!$A:$C,2,0),"")</f>
        <v/>
      </c>
      <c r="DO325" s="7" t="str">
        <f>+IFERROR(VLOOKUP(DL325,Auxiliar!$A:$C,3,0),"")</f>
        <v/>
      </c>
      <c r="DQ325" s="1">
        <v>3524</v>
      </c>
      <c r="DR325" s="12" t="s">
        <v>24</v>
      </c>
      <c r="DS325" s="6">
        <f>+IFERROR(VALUE(RIGHT(Tabla21[[#This Row],[B2B]],6)),"")</f>
        <v>3524</v>
      </c>
      <c r="DT325" s="6" t="str">
        <f>+IFERROR(VLOOKUP(DR325,Auxiliar!$A:$C,2,0),"")</f>
        <v>CORONA PORRON</v>
      </c>
      <c r="DU325" s="7" t="str">
        <f>+IFERROR(VLOOKUP(DR325,Auxiliar!$A:$C,3,0),"")</f>
        <v>1b 5% | 20b 0%</v>
      </c>
      <c r="DW325" s="1">
        <v>5461</v>
      </c>
      <c r="DX325" s="12" t="s">
        <v>43</v>
      </c>
      <c r="DY325" s="6">
        <f>+IFERROR(VALUE(RIGHT(Tabla22[[#This Row],[B2B]],6)),"")</f>
        <v>5461</v>
      </c>
      <c r="DZ325" s="6" t="str">
        <f>+IFERROR(VLOOKUP(DX325,Auxiliar!$A:$C,2,0),"")</f>
        <v xml:space="preserve">VALUE LATA </v>
      </c>
      <c r="EA325" s="7" t="str">
        <f>+IFERROR(VLOOKUP(DX325,Auxiliar!$A:$C,3,0),"")</f>
        <v>1b 15% | 100b 18%</v>
      </c>
      <c r="EC325" s="1">
        <v>5452</v>
      </c>
      <c r="ED325" s="12" t="s">
        <v>47</v>
      </c>
      <c r="EE325" s="6">
        <f>+IFERROR(VALUE(RIGHT(Tabla23[[#This Row],[B2B]],6)),"")</f>
        <v>5452</v>
      </c>
      <c r="EF325" s="6" t="str">
        <f>+IFERROR(VLOOKUP(ED325,Auxiliar!$A:$C,2,0),"")</f>
        <v>VALUE LATON</v>
      </c>
      <c r="EG325" s="7" t="str">
        <f>+IFERROR(VLOOKUP(ED325,Auxiliar!$A:$C,3,0),"")</f>
        <v>1b 10% | 5b 15% | 192b 0%</v>
      </c>
      <c r="EI325" s="1"/>
      <c r="EJ325" s="12"/>
      <c r="EK325" s="6" t="str">
        <f>+IFERROR(VALUE(RIGHT(Tabla24[[#This Row],[B2B]],6)),"")</f>
        <v/>
      </c>
      <c r="EL325" s="6" t="str">
        <f>+IFERROR(VLOOKUP(EJ325,Auxiliar!$A:$C,2,0),"")</f>
        <v/>
      </c>
      <c r="EM325" s="7" t="str">
        <f>+IFERROR(VLOOKUP(EJ325,Auxiliar!$A:$C,3,0),"")</f>
        <v/>
      </c>
      <c r="EO325" s="1"/>
      <c r="EP325" s="12"/>
      <c r="EQ325" s="6" t="str">
        <f>+IFERROR(VALUE(RIGHT(Tabla25[[#This Row],[B2B]],6)),"")</f>
        <v/>
      </c>
      <c r="ER325" s="6" t="str">
        <f>+IFERROR(VLOOKUP(EP325,Auxiliar!$A:$C,2,0),"")</f>
        <v/>
      </c>
      <c r="ES325" s="7" t="str">
        <f>+IFERROR(VLOOKUP(EP325,Auxiliar!$A:$C,3,0),"")</f>
        <v/>
      </c>
      <c r="EU325" s="1"/>
      <c r="EV325" s="12"/>
      <c r="EW325" s="6" t="str">
        <f>+IFERROR(VALUE(RIGHT(Tabla26[[#This Row],[B2B]],6)),"")</f>
        <v/>
      </c>
      <c r="EX325" s="6" t="str">
        <f>+IFERROR(VLOOKUP(EV325,Auxiliar!$A:$C,2,0),"")</f>
        <v/>
      </c>
      <c r="EY325" s="7" t="str">
        <f>+IFERROR(VLOOKUP(EV325,Auxiliar!$A:$C,3,0),"")</f>
        <v/>
      </c>
      <c r="EZ325" s="1"/>
      <c r="FA325" s="12"/>
      <c r="FB325" s="6" t="str">
        <f>+IFERROR(VALUE(RIGHT(Tabla27[[#This Row],[B2B]],6)),"")</f>
        <v/>
      </c>
      <c r="FC325" s="6" t="str">
        <f>+IFERROR(VLOOKUP(FA325,Auxiliar!$A:$C,2,0),"")</f>
        <v/>
      </c>
      <c r="FD325" s="7" t="str">
        <f>+IFERROR(VLOOKUP(FA325,Auxiliar!$A:$C,3,0),"")</f>
        <v/>
      </c>
      <c r="FE325" s="1"/>
      <c r="FF325" s="12"/>
      <c r="FG325" s="6" t="str">
        <f>+IFERROR(VALUE(RIGHT(Tabla28[[#This Row],[B2B]],6)),"")</f>
        <v/>
      </c>
      <c r="FH325" s="6" t="str">
        <f>+IFERROR(VLOOKUP(FF325,Auxiliar!$A:$C,2,0),"")</f>
        <v/>
      </c>
      <c r="FI325" s="7" t="str">
        <f>+IFERROR(VLOOKUP(FF325,Auxiliar!$A:$C,3,0),"")</f>
        <v/>
      </c>
      <c r="FJ325" s="1"/>
      <c r="FK325" s="12"/>
      <c r="FL325" s="6" t="str">
        <f>+IFERROR(VALUE(RIGHT(Tabla29[[#This Row],[B2B]],6)),"")</f>
        <v/>
      </c>
      <c r="FM325" s="6" t="str">
        <f>+IFERROR(VLOOKUP(FK325,Auxiliar!$A:$C,2,0),"")</f>
        <v/>
      </c>
      <c r="FN325" s="7" t="str">
        <f>+IFERROR(VLOOKUP(FK325,Auxiliar!$A:$C,3,0),"")</f>
        <v/>
      </c>
      <c r="FO325" s="1"/>
      <c r="FP325" s="12"/>
      <c r="FQ325" s="6" t="str">
        <f>+IFERROR(VALUE(RIGHT(Tabla30[[#This Row],[B2B]],6)),"")</f>
        <v/>
      </c>
      <c r="FR325" s="6" t="str">
        <f>+IFERROR(VLOOKUP(FP325,Auxiliar!$A:$C,2,0),"")</f>
        <v/>
      </c>
      <c r="FS325" s="7"/>
      <c r="FT325" s="1"/>
      <c r="FU325" s="12"/>
      <c r="FV325" s="6" t="str">
        <f>+IFERROR(VALUE(RIGHT(Tabla31[[#This Row],[B2B]],6)),"")</f>
        <v/>
      </c>
      <c r="FW325" s="6" t="str">
        <f>+IFERROR(VLOOKUP(FU325,Auxiliar!$A:$C,2,0),"")</f>
        <v/>
      </c>
      <c r="FX325" s="7" t="str">
        <f>+IFERROR(VLOOKUP(FU325,Auxiliar!$A:$C,3,0),"")</f>
        <v/>
      </c>
      <c r="FY325" s="1"/>
      <c r="FZ325" s="12"/>
      <c r="GA325" s="6" t="str">
        <f>+IFERROR(VALUE(RIGHT(Tabla32[[#This Row],[B2B]],6)),"")</f>
        <v/>
      </c>
      <c r="GB325" s="6" t="str">
        <f>+IFERROR(VLOOKUP(FZ325,Auxiliar!$A:$C,2,0),"")</f>
        <v/>
      </c>
      <c r="GC325" s="7" t="str">
        <f>+IFERROR(VLOOKUP(FZ325,Auxiliar!$A:$C,3,0),"")</f>
        <v/>
      </c>
      <c r="GD325" s="1"/>
      <c r="GE325" s="12"/>
      <c r="GF325" s="6" t="str">
        <f>+IFERROR(VALUE(RIGHT(Tabla33[[#This Row],[B2B]],6)),"")</f>
        <v/>
      </c>
      <c r="GG325" s="6" t="str">
        <f>+IFERROR(VLOOKUP(GE325,Auxiliar!$A:$C,2,0),"")</f>
        <v/>
      </c>
      <c r="GH325" s="7" t="str">
        <f>+IFERROR(VLOOKUP(GE325,Auxiliar!$A:$C,3,0),"")</f>
        <v/>
      </c>
    </row>
    <row r="326" spans="1:190" x14ac:dyDescent="0.25">
      <c r="A326" s="1"/>
      <c r="B326" s="1"/>
      <c r="C326" t="str">
        <f>+IFERROR(VALUE(RIGHT(Tabla1[[#This Row],[B2B]],6)),"")</f>
        <v/>
      </c>
      <c r="D326" t="str">
        <f>+IFERROR(VLOOKUP(B326,Auxiliar!$A:$C,2,0),"")</f>
        <v/>
      </c>
      <c r="E326" s="5" t="str">
        <f>+IFERROR(VLOOKUP(B326,Auxiliar!$A:$C,3,0),"")</f>
        <v/>
      </c>
      <c r="S326" s="1">
        <v>4286</v>
      </c>
      <c r="T326" s="1" t="s">
        <v>9</v>
      </c>
      <c r="U326" s="6">
        <f>+IFERROR(VALUE(RIGHT(Tabla4[[#This Row],[B2B]],6)),"")</f>
        <v>4286</v>
      </c>
      <c r="V326" s="6" t="str">
        <f>+IFERROR(VLOOKUP(T326,Auxiliar!$A:$C,2,0),"")</f>
        <v>CORE</v>
      </c>
      <c r="W326" s="7" t="str">
        <f>+IFERROR(VLOOKUP(T326,Auxiliar!$A:$C,3,0),"")</f>
        <v>0b 1% | 2b 5% | 4b 6%</v>
      </c>
      <c r="Y326" s="1">
        <v>20175</v>
      </c>
      <c r="Z326" s="1" t="s">
        <v>10</v>
      </c>
      <c r="AA326" s="6">
        <f>+IFERROR(VALUE(RIGHT(Tabla5[[#This Row],[B2B]],6)),"")</f>
        <v>20175</v>
      </c>
      <c r="AB326" s="6" t="str">
        <f>+IFERROR(VLOOKUP(Z326,Auxiliar!$A:$C,2,0),"")</f>
        <v>CORE</v>
      </c>
      <c r="AC326" s="7" t="str">
        <f>+IFERROR(VLOOKUP(Z326,Auxiliar!$A:$C,3,0),"")</f>
        <v>0b 1% | 3b 4% | 5b 6%</v>
      </c>
      <c r="AK326" s="1">
        <v>4038</v>
      </c>
      <c r="AL326" s="1" t="s">
        <v>30</v>
      </c>
      <c r="AM326" s="6">
        <f>+IFERROR(VALUE(RIGHT(Tabla7[[#This Row],[B2B]],6)),"")</f>
        <v>4038</v>
      </c>
      <c r="AN326" s="6" t="str">
        <f>+IFERROR(VLOOKUP(AL326,Auxiliar!$A:$C,2,0),"")</f>
        <v>LATONES</v>
      </c>
      <c r="AO326" s="7" t="str">
        <f>+IFERROR(VLOOKUP(AL326,Auxiliar!$A:$C,3,0),"")</f>
        <v>1b 4% | 5b 7% | 97b 0%</v>
      </c>
      <c r="AQ326" s="1">
        <v>20087</v>
      </c>
      <c r="AR326" s="1" t="s">
        <v>31</v>
      </c>
      <c r="AS326" s="6">
        <f>+IFERROR(VALUE(RIGHT(Tabla8[[#This Row],[B2B]],6)),"")</f>
        <v>20087</v>
      </c>
      <c r="AT326" s="6" t="str">
        <f>+IFERROR(VLOOKUP(AR326,Auxiliar!$A:$C,2,0),"")</f>
        <v>LATONES</v>
      </c>
      <c r="AU326" s="7" t="str">
        <f>+IFERROR(VLOOKUP(AR326,Auxiliar!$A:$C,3,0),"")</f>
        <v>2b 3% | 4b 5% | 5b 8% | 193 0%</v>
      </c>
      <c r="AW326" s="1"/>
      <c r="AX326" s="1" t="s">
        <v>32</v>
      </c>
      <c r="AY326" s="6" t="str">
        <f>+IFERROR(VALUE(RIGHT(Tabla9[[#This Row],[B2B]],6)),"")</f>
        <v/>
      </c>
      <c r="AZ326" s="6" t="str">
        <f>+IFERROR(VLOOKUP(AX326,Auxiliar!$A:$C,2,0),"")</f>
        <v>LATONES</v>
      </c>
      <c r="BA326" s="7" t="str">
        <f>+IFERROR(VLOOKUP(AX326,Auxiliar!$A:$C,3,0),"")</f>
        <v>2b 3% | 4b 4% | 6b 5% | 10b 8%  | 385b 0%</v>
      </c>
      <c r="BC326" s="1"/>
      <c r="BD326" s="1" t="s">
        <v>33</v>
      </c>
      <c r="BE326" s="6" t="str">
        <f>+IFERROR(VALUE(RIGHT(Tabla10[[#This Row],[B2B]],6)),"")</f>
        <v/>
      </c>
      <c r="BF326" s="6" t="str">
        <f>+IFERROR(VLOOKUP(BD326,Auxiliar!$A:$C,2,0),"")</f>
        <v>LATONES</v>
      </c>
      <c r="BG326" s="7" t="str">
        <f>+IFERROR(VLOOKUP(BD326,Auxiliar!$A:$C,3,0),"")</f>
        <v>6b 4% | 12b 5% | 15b 8% | 385b 0%</v>
      </c>
      <c r="BI326" s="1"/>
      <c r="BJ326" s="1"/>
      <c r="BK326" s="6" t="str">
        <f>+IFERROR(VALUE(RIGHT(Tabla11[[#This Row],[B2B]],6)),"")</f>
        <v/>
      </c>
      <c r="BL326" s="6" t="str">
        <f>+IFERROR(VLOOKUP(BJ326,Auxiliar!$A:$C,2,0),"")</f>
        <v/>
      </c>
      <c r="BM326" s="7" t="str">
        <f>+IFERROR(VLOOKUP(BJ326,Auxiliar!$A:$C,3,0),"")</f>
        <v/>
      </c>
      <c r="BO326" s="1">
        <v>6390</v>
      </c>
      <c r="BP326" s="1" t="s">
        <v>39</v>
      </c>
      <c r="BQ326" s="6">
        <f>+IFERROR(VALUE(RIGHT(Tabla12[[#This Row],[B2B]],6)),"")</f>
        <v>6390</v>
      </c>
      <c r="BR326" s="6" t="str">
        <f>+IFERROR(VLOOKUP(BP326,Auxiliar!$A:$C,2,0),"")</f>
        <v>VALUE LITRO</v>
      </c>
      <c r="BS326" s="7" t="str">
        <f>+IFERROR(VLOOKUP(BP326,Auxiliar!$A:$C,3,0),"")</f>
        <v>1b 12%</v>
      </c>
      <c r="CA326" s="1">
        <v>3533</v>
      </c>
      <c r="CB326" s="1" t="s">
        <v>35</v>
      </c>
      <c r="CC326" s="6">
        <f>+IFERROR(VALUE(RIGHT(Tabla14[[#This Row],[B2B]],6)),"")</f>
        <v>3533</v>
      </c>
      <c r="CD326" s="6" t="str">
        <f>+IFERROR(VLOOKUP(CB326,Auxiliar!$A:$C,2,0),"")</f>
        <v>Corona 710cc</v>
      </c>
      <c r="CE326" s="7" t="str">
        <f>+IFERROR(VLOOKUP(CB326,Auxiliar!$A:$C,3,0),"")</f>
        <v>1b 10% | 85b 0%</v>
      </c>
      <c r="CG326" s="1"/>
      <c r="CH326" s="1"/>
      <c r="CI326" s="6" t="str">
        <f>+IFERROR(VALUE(RIGHT(Tabla15[[#This Row],[B2B]],6)),"")</f>
        <v/>
      </c>
      <c r="CJ326" s="6" t="str">
        <f>+IFERROR(VLOOKUP(CH326,Auxiliar!$A:$C,2,0),"")</f>
        <v/>
      </c>
      <c r="CK326" s="7" t="str">
        <f>+IFERROR(VLOOKUP(CH326,Auxiliar!$A:$C,3,0),"")</f>
        <v/>
      </c>
      <c r="CM326" s="1">
        <v>3524</v>
      </c>
      <c r="CN326" s="1" t="s">
        <v>20</v>
      </c>
      <c r="CO326" s="6">
        <v>3524</v>
      </c>
      <c r="CP326" s="6" t="s">
        <v>20</v>
      </c>
      <c r="CQ326" s="7" t="s">
        <v>21</v>
      </c>
      <c r="CS326" s="1"/>
      <c r="CT326" s="1"/>
      <c r="CU326" s="6" t="str">
        <f>+IFERROR(VALUE(RIGHT(Tabla17[[#This Row],[B2B]],6)),"")</f>
        <v/>
      </c>
      <c r="CV326" s="6" t="str">
        <f>+IFERROR(VLOOKUP(CT326,Auxiliar!$A:$C,2,0),"")</f>
        <v/>
      </c>
      <c r="CW326" s="7" t="str">
        <f>+IFERROR(VLOOKUP(CT326,Auxiliar!$A:$C,3,0),"")</f>
        <v/>
      </c>
      <c r="CY326" s="1">
        <v>3524</v>
      </c>
      <c r="CZ326" s="1" t="s">
        <v>16</v>
      </c>
      <c r="DA326" s="6">
        <f>+IFERROR(VALUE(RIGHT(Tabla18[[#This Row],[B2B]],6)),"")</f>
        <v>3524</v>
      </c>
      <c r="DB326" s="6" t="str">
        <f>+IFERROR(VLOOKUP(CZ326,Auxiliar!$A:$C,2,0),"")</f>
        <v>PREMIUM</v>
      </c>
      <c r="DC326" s="7" t="str">
        <f>+IFERROR(VLOOKUP(CZ326,Auxiliar!$A:$C,3,0),"")</f>
        <v>0b 0% | 2b 2% | 5b 3,5% | 10b 5%</v>
      </c>
      <c r="DE326" s="1">
        <v>3524</v>
      </c>
      <c r="DF326" s="1" t="s">
        <v>19</v>
      </c>
      <c r="DG326" s="6">
        <f>+IFERROR(VALUE(RIGHT(Tabla19[[#This Row],[B2B]],6)),"")</f>
        <v>3524</v>
      </c>
      <c r="DH326" s="6" t="str">
        <f>+IFERROR(VLOOKUP(DF326,Auxiliar!$A:$C,2,0),"")</f>
        <v>MICHELOB</v>
      </c>
      <c r="DI326" s="7" t="str">
        <f>+IFERROR(VLOOKUP(DF326,Auxiliar!$A:$C,3,0),"")</f>
        <v>1b 7% | 3b 22% | 8b 27%</v>
      </c>
      <c r="DK326" s="1"/>
      <c r="DL326" s="1"/>
      <c r="DM326" s="6" t="str">
        <f>+IFERROR(VALUE(RIGHT(Tabla20[[#This Row],[B2B]],6)),"")</f>
        <v/>
      </c>
      <c r="DN326" s="6" t="str">
        <f>+IFERROR(VLOOKUP(DL326,Auxiliar!$A:$C,2,0),"")</f>
        <v/>
      </c>
      <c r="DO326" s="7" t="str">
        <f>+IFERROR(VLOOKUP(DL326,Auxiliar!$A:$C,3,0),"")</f>
        <v/>
      </c>
      <c r="DQ326" s="1">
        <v>3526</v>
      </c>
      <c r="DR326" s="12" t="s">
        <v>24</v>
      </c>
      <c r="DS326" s="6">
        <f>+IFERROR(VALUE(RIGHT(Tabla21[[#This Row],[B2B]],6)),"")</f>
        <v>3526</v>
      </c>
      <c r="DT326" s="6" t="str">
        <f>+IFERROR(VLOOKUP(DR326,Auxiliar!$A:$C,2,0),"")</f>
        <v>CORONA PORRON</v>
      </c>
      <c r="DU326" s="7" t="str">
        <f>+IFERROR(VLOOKUP(DR326,Auxiliar!$A:$C,3,0),"")</f>
        <v>1b 5% | 20b 0%</v>
      </c>
      <c r="DW326" s="1">
        <v>5464</v>
      </c>
      <c r="DX326" s="12" t="s">
        <v>43</v>
      </c>
      <c r="DY326" s="6">
        <f>+IFERROR(VALUE(RIGHT(Tabla22[[#This Row],[B2B]],6)),"")</f>
        <v>5464</v>
      </c>
      <c r="DZ326" s="6" t="str">
        <f>+IFERROR(VLOOKUP(DX326,Auxiliar!$A:$C,2,0),"")</f>
        <v xml:space="preserve">VALUE LATA </v>
      </c>
      <c r="EA326" s="7" t="str">
        <f>+IFERROR(VLOOKUP(DX326,Auxiliar!$A:$C,3,0),"")</f>
        <v>1b 15% | 100b 18%</v>
      </c>
      <c r="EC326" s="1">
        <v>5457</v>
      </c>
      <c r="ED326" s="12" t="s">
        <v>47</v>
      </c>
      <c r="EE326" s="6">
        <f>+IFERROR(VALUE(RIGHT(Tabla23[[#This Row],[B2B]],6)),"")</f>
        <v>5457</v>
      </c>
      <c r="EF326" s="6" t="str">
        <f>+IFERROR(VLOOKUP(ED326,Auxiliar!$A:$C,2,0),"")</f>
        <v>VALUE LATON</v>
      </c>
      <c r="EG326" s="7" t="str">
        <f>+IFERROR(VLOOKUP(ED326,Auxiliar!$A:$C,3,0),"")</f>
        <v>1b 10% | 5b 15% | 192b 0%</v>
      </c>
      <c r="EI326" s="1"/>
      <c r="EJ326" s="12"/>
      <c r="EK326" s="6" t="str">
        <f>+IFERROR(VALUE(RIGHT(Tabla24[[#This Row],[B2B]],6)),"")</f>
        <v/>
      </c>
      <c r="EL326" s="6" t="str">
        <f>+IFERROR(VLOOKUP(EJ326,Auxiliar!$A:$C,2,0),"")</f>
        <v/>
      </c>
      <c r="EM326" s="7" t="str">
        <f>+IFERROR(VLOOKUP(EJ326,Auxiliar!$A:$C,3,0),"")</f>
        <v/>
      </c>
      <c r="EO326" s="1"/>
      <c r="EP326" s="12"/>
      <c r="EQ326" s="6" t="str">
        <f>+IFERROR(VALUE(RIGHT(Tabla25[[#This Row],[B2B]],6)),"")</f>
        <v/>
      </c>
      <c r="ER326" s="6" t="str">
        <f>+IFERROR(VLOOKUP(EP326,Auxiliar!$A:$C,2,0),"")</f>
        <v/>
      </c>
      <c r="ES326" s="7" t="str">
        <f>+IFERROR(VLOOKUP(EP326,Auxiliar!$A:$C,3,0),"")</f>
        <v/>
      </c>
      <c r="EU326" s="1"/>
      <c r="EV326" s="12"/>
      <c r="EW326" s="6" t="str">
        <f>+IFERROR(VALUE(RIGHT(Tabla26[[#This Row],[B2B]],6)),"")</f>
        <v/>
      </c>
      <c r="EX326" s="6" t="str">
        <f>+IFERROR(VLOOKUP(EV326,Auxiliar!$A:$C,2,0),"")</f>
        <v/>
      </c>
      <c r="EY326" s="7" t="str">
        <f>+IFERROR(VLOOKUP(EV326,Auxiliar!$A:$C,3,0),"")</f>
        <v/>
      </c>
      <c r="EZ326" s="1"/>
      <c r="FA326" s="12"/>
      <c r="FB326" s="6" t="str">
        <f>+IFERROR(VALUE(RIGHT(Tabla27[[#This Row],[B2B]],6)),"")</f>
        <v/>
      </c>
      <c r="FC326" s="6" t="str">
        <f>+IFERROR(VLOOKUP(FA326,Auxiliar!$A:$C,2,0),"")</f>
        <v/>
      </c>
      <c r="FD326" s="7" t="str">
        <f>+IFERROR(VLOOKUP(FA326,Auxiliar!$A:$C,3,0),"")</f>
        <v/>
      </c>
      <c r="FE326" s="1"/>
      <c r="FF326" s="12"/>
      <c r="FG326" s="6" t="str">
        <f>+IFERROR(VALUE(RIGHT(Tabla28[[#This Row],[B2B]],6)),"")</f>
        <v/>
      </c>
      <c r="FH326" s="6" t="str">
        <f>+IFERROR(VLOOKUP(FF326,Auxiliar!$A:$C,2,0),"")</f>
        <v/>
      </c>
      <c r="FI326" s="7" t="str">
        <f>+IFERROR(VLOOKUP(FF326,Auxiliar!$A:$C,3,0),"")</f>
        <v/>
      </c>
      <c r="FJ326" s="1"/>
      <c r="FK326" s="12"/>
      <c r="FL326" s="6" t="str">
        <f>+IFERROR(VALUE(RIGHT(Tabla29[[#This Row],[B2B]],6)),"")</f>
        <v/>
      </c>
      <c r="FM326" s="6" t="str">
        <f>+IFERROR(VLOOKUP(FK326,Auxiliar!$A:$C,2,0),"")</f>
        <v/>
      </c>
      <c r="FN326" s="7" t="str">
        <f>+IFERROR(VLOOKUP(FK326,Auxiliar!$A:$C,3,0),"")</f>
        <v/>
      </c>
      <c r="FO326" s="1"/>
      <c r="FP326" s="12"/>
      <c r="FQ326" s="6" t="str">
        <f>+IFERROR(VALUE(RIGHT(Tabla30[[#This Row],[B2B]],6)),"")</f>
        <v/>
      </c>
      <c r="FR326" s="6" t="str">
        <f>+IFERROR(VLOOKUP(FP326,Auxiliar!$A:$C,2,0),"")</f>
        <v/>
      </c>
      <c r="FS326" s="7"/>
      <c r="FT326" s="1"/>
      <c r="FU326" s="12"/>
      <c r="FV326" s="6" t="str">
        <f>+IFERROR(VALUE(RIGHT(Tabla31[[#This Row],[B2B]],6)),"")</f>
        <v/>
      </c>
      <c r="FW326" s="6" t="str">
        <f>+IFERROR(VLOOKUP(FU326,Auxiliar!$A:$C,2,0),"")</f>
        <v/>
      </c>
      <c r="FX326" s="7" t="str">
        <f>+IFERROR(VLOOKUP(FU326,Auxiliar!$A:$C,3,0),"")</f>
        <v/>
      </c>
      <c r="FY326" s="1"/>
      <c r="FZ326" s="12"/>
      <c r="GA326" s="6" t="str">
        <f>+IFERROR(VALUE(RIGHT(Tabla32[[#This Row],[B2B]],6)),"")</f>
        <v/>
      </c>
      <c r="GB326" s="6" t="str">
        <f>+IFERROR(VLOOKUP(FZ326,Auxiliar!$A:$C,2,0),"")</f>
        <v/>
      </c>
      <c r="GC326" s="7" t="str">
        <f>+IFERROR(VLOOKUP(FZ326,Auxiliar!$A:$C,3,0),"")</f>
        <v/>
      </c>
      <c r="GD326" s="1"/>
      <c r="GE326" s="12"/>
      <c r="GF326" s="6" t="str">
        <f>+IFERROR(VALUE(RIGHT(Tabla33[[#This Row],[B2B]],6)),"")</f>
        <v/>
      </c>
      <c r="GG326" s="6" t="str">
        <f>+IFERROR(VLOOKUP(GE326,Auxiliar!$A:$C,2,0),"")</f>
        <v/>
      </c>
      <c r="GH326" s="7" t="str">
        <f>+IFERROR(VLOOKUP(GE326,Auxiliar!$A:$C,3,0),"")</f>
        <v/>
      </c>
    </row>
    <row r="327" spans="1:190" x14ac:dyDescent="0.25">
      <c r="A327" s="1"/>
      <c r="B327" s="1"/>
      <c r="C327" t="str">
        <f>+IFERROR(VALUE(RIGHT(Tabla1[[#This Row],[B2B]],6)),"")</f>
        <v/>
      </c>
      <c r="D327" t="str">
        <f>+IFERROR(VLOOKUP(B327,Auxiliar!$A:$C,2,0),"")</f>
        <v/>
      </c>
      <c r="E327" s="5" t="str">
        <f>+IFERROR(VLOOKUP(B327,Auxiliar!$A:$C,3,0),"")</f>
        <v/>
      </c>
      <c r="S327" s="1">
        <v>4290</v>
      </c>
      <c r="T327" s="1" t="s">
        <v>9</v>
      </c>
      <c r="U327" s="6">
        <f>+IFERROR(VALUE(RIGHT(Tabla4[[#This Row],[B2B]],6)),"")</f>
        <v>4290</v>
      </c>
      <c r="V327" s="6" t="str">
        <f>+IFERROR(VLOOKUP(T327,Auxiliar!$A:$C,2,0),"")</f>
        <v>CORE</v>
      </c>
      <c r="W327" s="7" t="str">
        <f>+IFERROR(VLOOKUP(T327,Auxiliar!$A:$C,3,0),"")</f>
        <v>0b 1% | 2b 5% | 4b 6%</v>
      </c>
      <c r="Y327" s="1">
        <v>20184</v>
      </c>
      <c r="Z327" s="1" t="s">
        <v>10</v>
      </c>
      <c r="AA327" s="6">
        <f>+IFERROR(VALUE(RIGHT(Tabla5[[#This Row],[B2B]],6)),"")</f>
        <v>20184</v>
      </c>
      <c r="AB327" s="6" t="str">
        <f>+IFERROR(VLOOKUP(Z327,Auxiliar!$A:$C,2,0),"")</f>
        <v>CORE</v>
      </c>
      <c r="AC327" s="7" t="str">
        <f>+IFERROR(VLOOKUP(Z327,Auxiliar!$A:$C,3,0),"")</f>
        <v>0b 1% | 3b 4% | 5b 6%</v>
      </c>
      <c r="AK327" s="1">
        <v>4059</v>
      </c>
      <c r="AL327" s="1" t="s">
        <v>30</v>
      </c>
      <c r="AM327" s="6">
        <f>+IFERROR(VALUE(RIGHT(Tabla7[[#This Row],[B2B]],6)),"")</f>
        <v>4059</v>
      </c>
      <c r="AN327" s="6" t="str">
        <f>+IFERROR(VLOOKUP(AL327,Auxiliar!$A:$C,2,0),"")</f>
        <v>LATONES</v>
      </c>
      <c r="AO327" s="7" t="str">
        <f>+IFERROR(VLOOKUP(AL327,Auxiliar!$A:$C,3,0),"")</f>
        <v>1b 4% | 5b 7% | 97b 0%</v>
      </c>
      <c r="AQ327" s="1">
        <v>20089</v>
      </c>
      <c r="AR327" s="1" t="s">
        <v>31</v>
      </c>
      <c r="AS327" s="6">
        <f>+IFERROR(VALUE(RIGHT(Tabla8[[#This Row],[B2B]],6)),"")</f>
        <v>20089</v>
      </c>
      <c r="AT327" s="6" t="str">
        <f>+IFERROR(VLOOKUP(AR327,Auxiliar!$A:$C,2,0),"")</f>
        <v>LATONES</v>
      </c>
      <c r="AU327" s="7" t="str">
        <f>+IFERROR(VLOOKUP(AR327,Auxiliar!$A:$C,3,0),"")</f>
        <v>2b 3% | 4b 5% | 5b 8% | 193 0%</v>
      </c>
      <c r="AW327" s="1"/>
      <c r="AX327" s="1" t="s">
        <v>32</v>
      </c>
      <c r="AY327" s="6" t="str">
        <f>+IFERROR(VALUE(RIGHT(Tabla9[[#This Row],[B2B]],6)),"")</f>
        <v/>
      </c>
      <c r="AZ327" s="6" t="str">
        <f>+IFERROR(VLOOKUP(AX327,Auxiliar!$A:$C,2,0),"")</f>
        <v>LATONES</v>
      </c>
      <c r="BA327" s="7" t="str">
        <f>+IFERROR(VLOOKUP(AX327,Auxiliar!$A:$C,3,0),"")</f>
        <v>2b 3% | 4b 4% | 6b 5% | 10b 8%  | 385b 0%</v>
      </c>
      <c r="BC327" s="1"/>
      <c r="BD327" s="1" t="s">
        <v>33</v>
      </c>
      <c r="BE327" s="6" t="str">
        <f>+IFERROR(VALUE(RIGHT(Tabla10[[#This Row],[B2B]],6)),"")</f>
        <v/>
      </c>
      <c r="BF327" s="6" t="str">
        <f>+IFERROR(VLOOKUP(BD327,Auxiliar!$A:$C,2,0),"")</f>
        <v>LATONES</v>
      </c>
      <c r="BG327" s="7" t="str">
        <f>+IFERROR(VLOOKUP(BD327,Auxiliar!$A:$C,3,0),"")</f>
        <v>6b 4% | 12b 5% | 15b 8% | 385b 0%</v>
      </c>
      <c r="BI327" s="1"/>
      <c r="BJ327" s="1"/>
      <c r="BK327" s="6" t="str">
        <f>+IFERROR(VALUE(RIGHT(Tabla11[[#This Row],[B2B]],6)),"")</f>
        <v/>
      </c>
      <c r="BL327" s="6" t="str">
        <f>+IFERROR(VLOOKUP(BJ327,Auxiliar!$A:$C,2,0),"")</f>
        <v/>
      </c>
      <c r="BM327" s="7" t="str">
        <f>+IFERROR(VLOOKUP(BJ327,Auxiliar!$A:$C,3,0),"")</f>
        <v/>
      </c>
      <c r="BO327" s="1">
        <v>5460</v>
      </c>
      <c r="BP327" s="1" t="s">
        <v>39</v>
      </c>
      <c r="BQ327" s="6">
        <f>+IFERROR(VALUE(RIGHT(Tabla12[[#This Row],[B2B]],6)),"")</f>
        <v>5460</v>
      </c>
      <c r="BR327" s="6" t="str">
        <f>+IFERROR(VLOOKUP(BP327,Auxiliar!$A:$C,2,0),"")</f>
        <v>VALUE LITRO</v>
      </c>
      <c r="BS327" s="7" t="str">
        <f>+IFERROR(VLOOKUP(BP327,Auxiliar!$A:$C,3,0),"")</f>
        <v>1b 12%</v>
      </c>
      <c r="CA327" s="1">
        <v>3534</v>
      </c>
      <c r="CB327" s="1" t="s">
        <v>35</v>
      </c>
      <c r="CC327" s="6">
        <f>+IFERROR(VALUE(RIGHT(Tabla14[[#This Row],[B2B]],6)),"")</f>
        <v>3534</v>
      </c>
      <c r="CD327" s="6" t="str">
        <f>+IFERROR(VLOOKUP(CB327,Auxiliar!$A:$C,2,0),"")</f>
        <v>Corona 710cc</v>
      </c>
      <c r="CE327" s="7" t="str">
        <f>+IFERROR(VLOOKUP(CB327,Auxiliar!$A:$C,3,0),"")</f>
        <v>1b 10% | 85b 0%</v>
      </c>
      <c r="CG327" s="1"/>
      <c r="CH327" s="1"/>
      <c r="CI327" s="6" t="str">
        <f>+IFERROR(VALUE(RIGHT(Tabla15[[#This Row],[B2B]],6)),"")</f>
        <v/>
      </c>
      <c r="CJ327" s="6" t="str">
        <f>+IFERROR(VLOOKUP(CH327,Auxiliar!$A:$C,2,0),"")</f>
        <v/>
      </c>
      <c r="CK327" s="7" t="str">
        <f>+IFERROR(VLOOKUP(CH327,Auxiliar!$A:$C,3,0),"")</f>
        <v/>
      </c>
      <c r="CM327" s="1">
        <v>3526</v>
      </c>
      <c r="CN327" s="1" t="s">
        <v>20</v>
      </c>
      <c r="CO327" s="6">
        <v>3526</v>
      </c>
      <c r="CP327" s="6" t="s">
        <v>20</v>
      </c>
      <c r="CQ327" s="7" t="s">
        <v>21</v>
      </c>
      <c r="CS327" s="1"/>
      <c r="CT327" s="1"/>
      <c r="CU327" s="6" t="str">
        <f>+IFERROR(VALUE(RIGHT(Tabla17[[#This Row],[B2B]],6)),"")</f>
        <v/>
      </c>
      <c r="CV327" s="6" t="str">
        <f>+IFERROR(VLOOKUP(CT327,Auxiliar!$A:$C,2,0),"")</f>
        <v/>
      </c>
      <c r="CW327" s="7" t="str">
        <f>+IFERROR(VLOOKUP(CT327,Auxiliar!$A:$C,3,0),"")</f>
        <v/>
      </c>
      <c r="CY327" s="1">
        <v>3526</v>
      </c>
      <c r="CZ327" s="1" t="s">
        <v>16</v>
      </c>
      <c r="DA327" s="6">
        <f>+IFERROR(VALUE(RIGHT(Tabla18[[#This Row],[B2B]],6)),"")</f>
        <v>3526</v>
      </c>
      <c r="DB327" s="6" t="str">
        <f>+IFERROR(VLOOKUP(CZ327,Auxiliar!$A:$C,2,0),"")</f>
        <v>PREMIUM</v>
      </c>
      <c r="DC327" s="7" t="str">
        <f>+IFERROR(VLOOKUP(CZ327,Auxiliar!$A:$C,3,0),"")</f>
        <v>0b 0% | 2b 2% | 5b 3,5% | 10b 5%</v>
      </c>
      <c r="DE327" s="1">
        <v>3526</v>
      </c>
      <c r="DF327" s="1" t="s">
        <v>19</v>
      </c>
      <c r="DG327" s="6">
        <f>+IFERROR(VALUE(RIGHT(Tabla19[[#This Row],[B2B]],6)),"")</f>
        <v>3526</v>
      </c>
      <c r="DH327" s="6" t="str">
        <f>+IFERROR(VLOOKUP(DF327,Auxiliar!$A:$C,2,0),"")</f>
        <v>MICHELOB</v>
      </c>
      <c r="DI327" s="7" t="str">
        <f>+IFERROR(VLOOKUP(DF327,Auxiliar!$A:$C,3,0),"")</f>
        <v>1b 7% | 3b 22% | 8b 27%</v>
      </c>
      <c r="DK327" s="1"/>
      <c r="DL327" s="1"/>
      <c r="DM327" s="6" t="str">
        <f>+IFERROR(VALUE(RIGHT(Tabla20[[#This Row],[B2B]],6)),"")</f>
        <v/>
      </c>
      <c r="DN327" s="6" t="str">
        <f>+IFERROR(VLOOKUP(DL327,Auxiliar!$A:$C,2,0),"")</f>
        <v/>
      </c>
      <c r="DO327" s="7" t="str">
        <f>+IFERROR(VLOOKUP(DL327,Auxiliar!$A:$C,3,0),"")</f>
        <v/>
      </c>
      <c r="DQ327" s="1">
        <v>3529</v>
      </c>
      <c r="DR327" s="12" t="s">
        <v>24</v>
      </c>
      <c r="DS327" s="6">
        <f>+IFERROR(VALUE(RIGHT(Tabla21[[#This Row],[B2B]],6)),"")</f>
        <v>3529</v>
      </c>
      <c r="DT327" s="6" t="str">
        <f>+IFERROR(VLOOKUP(DR327,Auxiliar!$A:$C,2,0),"")</f>
        <v>CORONA PORRON</v>
      </c>
      <c r="DU327" s="7" t="str">
        <f>+IFERROR(VLOOKUP(DR327,Auxiliar!$A:$C,3,0),"")</f>
        <v>1b 5% | 20b 0%</v>
      </c>
      <c r="DW327" s="1">
        <v>6402</v>
      </c>
      <c r="DX327" s="12" t="s">
        <v>43</v>
      </c>
      <c r="DY327" s="6">
        <f>+IFERROR(VALUE(RIGHT(Tabla22[[#This Row],[B2B]],6)),"")</f>
        <v>6402</v>
      </c>
      <c r="DZ327" s="6" t="str">
        <f>+IFERROR(VLOOKUP(DX327,Auxiliar!$A:$C,2,0),"")</f>
        <v xml:space="preserve">VALUE LATA </v>
      </c>
      <c r="EA327" s="7" t="str">
        <f>+IFERROR(VLOOKUP(DX327,Auxiliar!$A:$C,3,0),"")</f>
        <v>1b 15% | 100b 18%</v>
      </c>
      <c r="EC327" s="1">
        <v>6390</v>
      </c>
      <c r="ED327" s="12" t="s">
        <v>47</v>
      </c>
      <c r="EE327" s="6">
        <f>+IFERROR(VALUE(RIGHT(Tabla23[[#This Row],[B2B]],6)),"")</f>
        <v>6390</v>
      </c>
      <c r="EF327" s="6" t="str">
        <f>+IFERROR(VLOOKUP(ED327,Auxiliar!$A:$C,2,0),"")</f>
        <v>VALUE LATON</v>
      </c>
      <c r="EG327" s="7" t="str">
        <f>+IFERROR(VLOOKUP(ED327,Auxiliar!$A:$C,3,0),"")</f>
        <v>1b 10% | 5b 15% | 192b 0%</v>
      </c>
      <c r="EI327" s="1"/>
      <c r="EJ327" s="12"/>
      <c r="EK327" s="6" t="str">
        <f>+IFERROR(VALUE(RIGHT(Tabla24[[#This Row],[B2B]],6)),"")</f>
        <v/>
      </c>
      <c r="EL327" s="6" t="str">
        <f>+IFERROR(VLOOKUP(EJ327,Auxiliar!$A:$C,2,0),"")</f>
        <v/>
      </c>
      <c r="EM327" s="7" t="str">
        <f>+IFERROR(VLOOKUP(EJ327,Auxiliar!$A:$C,3,0),"")</f>
        <v/>
      </c>
      <c r="EO327" s="1"/>
      <c r="EP327" s="12"/>
      <c r="EQ327" s="6" t="str">
        <f>+IFERROR(VALUE(RIGHT(Tabla25[[#This Row],[B2B]],6)),"")</f>
        <v/>
      </c>
      <c r="ER327" s="6" t="str">
        <f>+IFERROR(VLOOKUP(EP327,Auxiliar!$A:$C,2,0),"")</f>
        <v/>
      </c>
      <c r="ES327" s="7" t="str">
        <f>+IFERROR(VLOOKUP(EP327,Auxiliar!$A:$C,3,0),"")</f>
        <v/>
      </c>
      <c r="EU327" s="1"/>
      <c r="EV327" s="12"/>
      <c r="EW327" s="6" t="str">
        <f>+IFERROR(VALUE(RIGHT(Tabla26[[#This Row],[B2B]],6)),"")</f>
        <v/>
      </c>
      <c r="EX327" s="6" t="str">
        <f>+IFERROR(VLOOKUP(EV327,Auxiliar!$A:$C,2,0),"")</f>
        <v/>
      </c>
      <c r="EY327" s="7" t="str">
        <f>+IFERROR(VLOOKUP(EV327,Auxiliar!$A:$C,3,0),"")</f>
        <v/>
      </c>
      <c r="EZ327" s="1"/>
      <c r="FA327" s="12"/>
      <c r="FB327" s="6" t="str">
        <f>+IFERROR(VALUE(RIGHT(Tabla27[[#This Row],[B2B]],6)),"")</f>
        <v/>
      </c>
      <c r="FC327" s="6" t="str">
        <f>+IFERROR(VLOOKUP(FA327,Auxiliar!$A:$C,2,0),"")</f>
        <v/>
      </c>
      <c r="FD327" s="7" t="str">
        <f>+IFERROR(VLOOKUP(FA327,Auxiliar!$A:$C,3,0),"")</f>
        <v/>
      </c>
      <c r="FE327" s="1"/>
      <c r="FF327" s="12"/>
      <c r="FG327" s="6" t="str">
        <f>+IFERROR(VALUE(RIGHT(Tabla28[[#This Row],[B2B]],6)),"")</f>
        <v/>
      </c>
      <c r="FH327" s="6" t="str">
        <f>+IFERROR(VLOOKUP(FF327,Auxiliar!$A:$C,2,0),"")</f>
        <v/>
      </c>
      <c r="FI327" s="7" t="str">
        <f>+IFERROR(VLOOKUP(FF327,Auxiliar!$A:$C,3,0),"")</f>
        <v/>
      </c>
      <c r="FJ327" s="1"/>
      <c r="FK327" s="12"/>
      <c r="FL327" s="6" t="str">
        <f>+IFERROR(VALUE(RIGHT(Tabla29[[#This Row],[B2B]],6)),"")</f>
        <v/>
      </c>
      <c r="FM327" s="6" t="str">
        <f>+IFERROR(VLOOKUP(FK327,Auxiliar!$A:$C,2,0),"")</f>
        <v/>
      </c>
      <c r="FN327" s="7" t="str">
        <f>+IFERROR(VLOOKUP(FK327,Auxiliar!$A:$C,3,0),"")</f>
        <v/>
      </c>
      <c r="FO327" s="1"/>
      <c r="FP327" s="12"/>
      <c r="FQ327" s="6" t="str">
        <f>+IFERROR(VALUE(RIGHT(Tabla30[[#This Row],[B2B]],6)),"")</f>
        <v/>
      </c>
      <c r="FR327" s="6" t="str">
        <f>+IFERROR(VLOOKUP(FP327,Auxiliar!$A:$C,2,0),"")</f>
        <v/>
      </c>
      <c r="FS327" s="7"/>
      <c r="FT327" s="1"/>
      <c r="FU327" s="12"/>
      <c r="FV327" s="6" t="str">
        <f>+IFERROR(VALUE(RIGHT(Tabla31[[#This Row],[B2B]],6)),"")</f>
        <v/>
      </c>
      <c r="FW327" s="6" t="str">
        <f>+IFERROR(VLOOKUP(FU327,Auxiliar!$A:$C,2,0),"")</f>
        <v/>
      </c>
      <c r="FX327" s="7" t="str">
        <f>+IFERROR(VLOOKUP(FU327,Auxiliar!$A:$C,3,0),"")</f>
        <v/>
      </c>
      <c r="FY327" s="1"/>
      <c r="FZ327" s="12"/>
      <c r="GA327" s="6" t="str">
        <f>+IFERROR(VALUE(RIGHT(Tabla32[[#This Row],[B2B]],6)),"")</f>
        <v/>
      </c>
      <c r="GB327" s="6" t="str">
        <f>+IFERROR(VLOOKUP(FZ327,Auxiliar!$A:$C,2,0),"")</f>
        <v/>
      </c>
      <c r="GC327" s="7" t="str">
        <f>+IFERROR(VLOOKUP(FZ327,Auxiliar!$A:$C,3,0),"")</f>
        <v/>
      </c>
      <c r="GD327" s="1"/>
      <c r="GE327" s="12"/>
      <c r="GF327" s="6" t="str">
        <f>+IFERROR(VALUE(RIGHT(Tabla33[[#This Row],[B2B]],6)),"")</f>
        <v/>
      </c>
      <c r="GG327" s="6" t="str">
        <f>+IFERROR(VLOOKUP(GE327,Auxiliar!$A:$C,2,0),"")</f>
        <v/>
      </c>
      <c r="GH327" s="7" t="str">
        <f>+IFERROR(VLOOKUP(GE327,Auxiliar!$A:$C,3,0),"")</f>
        <v/>
      </c>
    </row>
    <row r="328" spans="1:190" x14ac:dyDescent="0.25">
      <c r="A328" s="1"/>
      <c r="B328" s="1"/>
      <c r="C328" t="str">
        <f>+IFERROR(VALUE(RIGHT(Tabla1[[#This Row],[B2B]],6)),"")</f>
        <v/>
      </c>
      <c r="D328" t="str">
        <f>+IFERROR(VLOOKUP(B328,Auxiliar!$A:$C,2,0),"")</f>
        <v/>
      </c>
      <c r="E328" s="5" t="str">
        <f>+IFERROR(VLOOKUP(B328,Auxiliar!$A:$C,3,0),"")</f>
        <v/>
      </c>
      <c r="S328" s="1">
        <v>4297</v>
      </c>
      <c r="T328" s="1" t="s">
        <v>9</v>
      </c>
      <c r="U328" s="6">
        <f>+IFERROR(VALUE(RIGHT(Tabla4[[#This Row],[B2B]],6)),"")</f>
        <v>4297</v>
      </c>
      <c r="V328" s="6" t="str">
        <f>+IFERROR(VLOOKUP(T328,Auxiliar!$A:$C,2,0),"")</f>
        <v>CORE</v>
      </c>
      <c r="W328" s="7" t="str">
        <f>+IFERROR(VLOOKUP(T328,Auxiliar!$A:$C,3,0),"")</f>
        <v>0b 1% | 2b 5% | 4b 6%</v>
      </c>
      <c r="Y328" s="1">
        <v>20213</v>
      </c>
      <c r="Z328" s="1" t="s">
        <v>10</v>
      </c>
      <c r="AA328" s="6">
        <f>+IFERROR(VALUE(RIGHT(Tabla5[[#This Row],[B2B]],6)),"")</f>
        <v>20213</v>
      </c>
      <c r="AB328" s="6" t="str">
        <f>+IFERROR(VLOOKUP(Z328,Auxiliar!$A:$C,2,0),"")</f>
        <v>CORE</v>
      </c>
      <c r="AC328" s="7" t="str">
        <f>+IFERROR(VLOOKUP(Z328,Auxiliar!$A:$C,3,0),"")</f>
        <v>0b 1% | 3b 4% | 5b 6%</v>
      </c>
      <c r="AK328" s="1">
        <v>4069</v>
      </c>
      <c r="AL328" s="1" t="s">
        <v>30</v>
      </c>
      <c r="AM328" s="6">
        <f>+IFERROR(VALUE(RIGHT(Tabla7[[#This Row],[B2B]],6)),"")</f>
        <v>4069</v>
      </c>
      <c r="AN328" s="6" t="str">
        <f>+IFERROR(VLOOKUP(AL328,Auxiliar!$A:$C,2,0),"")</f>
        <v>LATONES</v>
      </c>
      <c r="AO328" s="7" t="str">
        <f>+IFERROR(VLOOKUP(AL328,Auxiliar!$A:$C,3,0),"")</f>
        <v>1b 4% | 5b 7% | 97b 0%</v>
      </c>
      <c r="AQ328" s="1">
        <v>20094</v>
      </c>
      <c r="AR328" s="1" t="s">
        <v>31</v>
      </c>
      <c r="AS328" s="6">
        <f>+IFERROR(VALUE(RIGHT(Tabla8[[#This Row],[B2B]],6)),"")</f>
        <v>20094</v>
      </c>
      <c r="AT328" s="6" t="str">
        <f>+IFERROR(VLOOKUP(AR328,Auxiliar!$A:$C,2,0),"")</f>
        <v>LATONES</v>
      </c>
      <c r="AU328" s="7" t="str">
        <f>+IFERROR(VLOOKUP(AR328,Auxiliar!$A:$C,3,0),"")</f>
        <v>2b 3% | 4b 5% | 5b 8% | 193 0%</v>
      </c>
      <c r="AW328" s="1"/>
      <c r="AX328" s="1" t="s">
        <v>32</v>
      </c>
      <c r="AY328" s="6" t="str">
        <f>+IFERROR(VALUE(RIGHT(Tabla9[[#This Row],[B2B]],6)),"")</f>
        <v/>
      </c>
      <c r="AZ328" s="6" t="str">
        <f>+IFERROR(VLOOKUP(AX328,Auxiliar!$A:$C,2,0),"")</f>
        <v>LATONES</v>
      </c>
      <c r="BA328" s="7" t="str">
        <f>+IFERROR(VLOOKUP(AX328,Auxiliar!$A:$C,3,0),"")</f>
        <v>2b 3% | 4b 4% | 6b 5% | 10b 8%  | 385b 0%</v>
      </c>
      <c r="BC328" s="1"/>
      <c r="BD328" s="1" t="s">
        <v>33</v>
      </c>
      <c r="BE328" s="6" t="str">
        <f>+IFERROR(VALUE(RIGHT(Tabla10[[#This Row],[B2B]],6)),"")</f>
        <v/>
      </c>
      <c r="BF328" s="6" t="str">
        <f>+IFERROR(VLOOKUP(BD328,Auxiliar!$A:$C,2,0),"")</f>
        <v>LATONES</v>
      </c>
      <c r="BG328" s="7" t="str">
        <f>+IFERROR(VLOOKUP(BD328,Auxiliar!$A:$C,3,0),"")</f>
        <v>6b 4% | 12b 5% | 15b 8% | 385b 0%</v>
      </c>
      <c r="BI328" s="1"/>
      <c r="BJ328" s="1"/>
      <c r="BK328" s="6" t="str">
        <f>+IFERROR(VALUE(RIGHT(Tabla11[[#This Row],[B2B]],6)),"")</f>
        <v/>
      </c>
      <c r="BL328" s="6" t="str">
        <f>+IFERROR(VLOOKUP(BJ328,Auxiliar!$A:$C,2,0),"")</f>
        <v/>
      </c>
      <c r="BM328" s="7" t="str">
        <f>+IFERROR(VLOOKUP(BJ328,Auxiliar!$A:$C,3,0),"")</f>
        <v/>
      </c>
      <c r="BO328" s="1">
        <v>5461</v>
      </c>
      <c r="BP328" s="1" t="s">
        <v>39</v>
      </c>
      <c r="BQ328" s="6">
        <f>+IFERROR(VALUE(RIGHT(Tabla12[[#This Row],[B2B]],6)),"")</f>
        <v>5461</v>
      </c>
      <c r="BR328" s="6" t="str">
        <f>+IFERROR(VLOOKUP(BP328,Auxiliar!$A:$C,2,0),"")</f>
        <v>VALUE LITRO</v>
      </c>
      <c r="BS328" s="7" t="str">
        <f>+IFERROR(VLOOKUP(BP328,Auxiliar!$A:$C,3,0),"")</f>
        <v>1b 12%</v>
      </c>
      <c r="CA328" s="1">
        <v>3536</v>
      </c>
      <c r="CB328" s="1" t="s">
        <v>35</v>
      </c>
      <c r="CC328" s="6">
        <f>+IFERROR(VALUE(RIGHT(Tabla14[[#This Row],[B2B]],6)),"")</f>
        <v>3536</v>
      </c>
      <c r="CD328" s="6" t="str">
        <f>+IFERROR(VLOOKUP(CB328,Auxiliar!$A:$C,2,0),"")</f>
        <v>Corona 710cc</v>
      </c>
      <c r="CE328" s="7" t="str">
        <f>+IFERROR(VLOOKUP(CB328,Auxiliar!$A:$C,3,0),"")</f>
        <v>1b 10% | 85b 0%</v>
      </c>
      <c r="CG328" s="1"/>
      <c r="CH328" s="1"/>
      <c r="CI328" s="6" t="str">
        <f>+IFERROR(VALUE(RIGHT(Tabla15[[#This Row],[B2B]],6)),"")</f>
        <v/>
      </c>
      <c r="CJ328" s="6" t="str">
        <f>+IFERROR(VLOOKUP(CH328,Auxiliar!$A:$C,2,0),"")</f>
        <v/>
      </c>
      <c r="CK328" s="7" t="str">
        <f>+IFERROR(VLOOKUP(CH328,Auxiliar!$A:$C,3,0),"")</f>
        <v/>
      </c>
      <c r="CM328" s="1">
        <v>3529</v>
      </c>
      <c r="CN328" s="1" t="s">
        <v>20</v>
      </c>
      <c r="CO328" s="6">
        <v>3529</v>
      </c>
      <c r="CP328" s="6" t="s">
        <v>20</v>
      </c>
      <c r="CQ328" s="7" t="s">
        <v>21</v>
      </c>
      <c r="CS328" s="1"/>
      <c r="CT328" s="1"/>
      <c r="CU328" s="6" t="str">
        <f>+IFERROR(VALUE(RIGHT(Tabla17[[#This Row],[B2B]],6)),"")</f>
        <v/>
      </c>
      <c r="CV328" s="6" t="str">
        <f>+IFERROR(VLOOKUP(CT328,Auxiliar!$A:$C,2,0),"")</f>
        <v/>
      </c>
      <c r="CW328" s="7" t="str">
        <f>+IFERROR(VLOOKUP(CT328,Auxiliar!$A:$C,3,0),"")</f>
        <v/>
      </c>
      <c r="CY328" s="1">
        <v>3529</v>
      </c>
      <c r="CZ328" s="1" t="s">
        <v>16</v>
      </c>
      <c r="DA328" s="6">
        <f>+IFERROR(VALUE(RIGHT(Tabla18[[#This Row],[B2B]],6)),"")</f>
        <v>3529</v>
      </c>
      <c r="DB328" s="6" t="str">
        <f>+IFERROR(VLOOKUP(CZ328,Auxiliar!$A:$C,2,0),"")</f>
        <v>PREMIUM</v>
      </c>
      <c r="DC328" s="7" t="str">
        <f>+IFERROR(VLOOKUP(CZ328,Auxiliar!$A:$C,3,0),"")</f>
        <v>0b 0% | 2b 2% | 5b 3,5% | 10b 5%</v>
      </c>
      <c r="DE328" s="1">
        <v>3529</v>
      </c>
      <c r="DF328" s="1" t="s">
        <v>19</v>
      </c>
      <c r="DG328" s="6">
        <f>+IFERROR(VALUE(RIGHT(Tabla19[[#This Row],[B2B]],6)),"")</f>
        <v>3529</v>
      </c>
      <c r="DH328" s="6" t="str">
        <f>+IFERROR(VLOOKUP(DF328,Auxiliar!$A:$C,2,0),"")</f>
        <v>MICHELOB</v>
      </c>
      <c r="DI328" s="7" t="str">
        <f>+IFERROR(VLOOKUP(DF328,Auxiliar!$A:$C,3,0),"")</f>
        <v>1b 7% | 3b 22% | 8b 27%</v>
      </c>
      <c r="DK328" s="1"/>
      <c r="DL328" s="1"/>
      <c r="DM328" s="6" t="str">
        <f>+IFERROR(VALUE(RIGHT(Tabla20[[#This Row],[B2B]],6)),"")</f>
        <v/>
      </c>
      <c r="DN328" s="6" t="str">
        <f>+IFERROR(VLOOKUP(DL328,Auxiliar!$A:$C,2,0),"")</f>
        <v/>
      </c>
      <c r="DO328" s="7" t="str">
        <f>+IFERROR(VLOOKUP(DL328,Auxiliar!$A:$C,3,0),"")</f>
        <v/>
      </c>
      <c r="DQ328" s="1">
        <v>3530</v>
      </c>
      <c r="DR328" s="12" t="s">
        <v>24</v>
      </c>
      <c r="DS328" s="6">
        <f>+IFERROR(VALUE(RIGHT(Tabla21[[#This Row],[B2B]],6)),"")</f>
        <v>3530</v>
      </c>
      <c r="DT328" s="6" t="str">
        <f>+IFERROR(VLOOKUP(DR328,Auxiliar!$A:$C,2,0),"")</f>
        <v>CORONA PORRON</v>
      </c>
      <c r="DU328" s="7" t="str">
        <f>+IFERROR(VLOOKUP(DR328,Auxiliar!$A:$C,3,0),"")</f>
        <v>1b 5% | 20b 0%</v>
      </c>
      <c r="DW328" s="1">
        <v>6404</v>
      </c>
      <c r="DX328" s="12" t="s">
        <v>43</v>
      </c>
      <c r="DY328" s="6">
        <f>+IFERROR(VALUE(RIGHT(Tabla22[[#This Row],[B2B]],6)),"")</f>
        <v>6404</v>
      </c>
      <c r="DZ328" s="6" t="str">
        <f>+IFERROR(VLOOKUP(DX328,Auxiliar!$A:$C,2,0),"")</f>
        <v xml:space="preserve">VALUE LATA </v>
      </c>
      <c r="EA328" s="7" t="str">
        <f>+IFERROR(VLOOKUP(DX328,Auxiliar!$A:$C,3,0),"")</f>
        <v>1b 15% | 100b 18%</v>
      </c>
      <c r="EC328" s="1">
        <v>5460</v>
      </c>
      <c r="ED328" s="12" t="s">
        <v>47</v>
      </c>
      <c r="EE328" s="6">
        <f>+IFERROR(VALUE(RIGHT(Tabla23[[#This Row],[B2B]],6)),"")</f>
        <v>5460</v>
      </c>
      <c r="EF328" s="6" t="str">
        <f>+IFERROR(VLOOKUP(ED328,Auxiliar!$A:$C,2,0),"")</f>
        <v>VALUE LATON</v>
      </c>
      <c r="EG328" s="7" t="str">
        <f>+IFERROR(VLOOKUP(ED328,Auxiliar!$A:$C,3,0),"")</f>
        <v>1b 10% | 5b 15% | 192b 0%</v>
      </c>
      <c r="EI328" s="1"/>
      <c r="EJ328" s="12"/>
      <c r="EK328" s="6" t="str">
        <f>+IFERROR(VALUE(RIGHT(Tabla24[[#This Row],[B2B]],6)),"")</f>
        <v/>
      </c>
      <c r="EL328" s="6" t="str">
        <f>+IFERROR(VLOOKUP(EJ328,Auxiliar!$A:$C,2,0),"")</f>
        <v/>
      </c>
      <c r="EM328" s="7" t="str">
        <f>+IFERROR(VLOOKUP(EJ328,Auxiliar!$A:$C,3,0),"")</f>
        <v/>
      </c>
      <c r="EO328" s="1"/>
      <c r="EP328" s="12"/>
      <c r="EQ328" s="6" t="str">
        <f>+IFERROR(VALUE(RIGHT(Tabla25[[#This Row],[B2B]],6)),"")</f>
        <v/>
      </c>
      <c r="ER328" s="6" t="str">
        <f>+IFERROR(VLOOKUP(EP328,Auxiliar!$A:$C,2,0),"")</f>
        <v/>
      </c>
      <c r="ES328" s="7" t="str">
        <f>+IFERROR(VLOOKUP(EP328,Auxiliar!$A:$C,3,0),"")</f>
        <v/>
      </c>
      <c r="EU328" s="1"/>
      <c r="EV328" s="12"/>
      <c r="EW328" s="6" t="str">
        <f>+IFERROR(VALUE(RIGHT(Tabla26[[#This Row],[B2B]],6)),"")</f>
        <v/>
      </c>
      <c r="EX328" s="6" t="str">
        <f>+IFERROR(VLOOKUP(EV328,Auxiliar!$A:$C,2,0),"")</f>
        <v/>
      </c>
      <c r="EY328" s="7" t="str">
        <f>+IFERROR(VLOOKUP(EV328,Auxiliar!$A:$C,3,0),"")</f>
        <v/>
      </c>
      <c r="EZ328" s="1"/>
      <c r="FA328" s="12"/>
      <c r="FB328" s="6" t="str">
        <f>+IFERROR(VALUE(RIGHT(Tabla27[[#This Row],[B2B]],6)),"")</f>
        <v/>
      </c>
      <c r="FC328" s="6" t="str">
        <f>+IFERROR(VLOOKUP(FA328,Auxiliar!$A:$C,2,0),"")</f>
        <v/>
      </c>
      <c r="FD328" s="7" t="str">
        <f>+IFERROR(VLOOKUP(FA328,Auxiliar!$A:$C,3,0),"")</f>
        <v/>
      </c>
      <c r="FE328" s="1"/>
      <c r="FF328" s="12"/>
      <c r="FG328" s="6" t="str">
        <f>+IFERROR(VALUE(RIGHT(Tabla28[[#This Row],[B2B]],6)),"")</f>
        <v/>
      </c>
      <c r="FH328" s="6" t="str">
        <f>+IFERROR(VLOOKUP(FF328,Auxiliar!$A:$C,2,0),"")</f>
        <v/>
      </c>
      <c r="FI328" s="7" t="str">
        <f>+IFERROR(VLOOKUP(FF328,Auxiliar!$A:$C,3,0),"")</f>
        <v/>
      </c>
      <c r="FJ328" s="1"/>
      <c r="FK328" s="12"/>
      <c r="FL328" s="6" t="str">
        <f>+IFERROR(VALUE(RIGHT(Tabla29[[#This Row],[B2B]],6)),"")</f>
        <v/>
      </c>
      <c r="FM328" s="6" t="str">
        <f>+IFERROR(VLOOKUP(FK328,Auxiliar!$A:$C,2,0),"")</f>
        <v/>
      </c>
      <c r="FN328" s="7" t="str">
        <f>+IFERROR(VLOOKUP(FK328,Auxiliar!$A:$C,3,0),"")</f>
        <v/>
      </c>
      <c r="FO328" s="1"/>
      <c r="FP328" s="12"/>
      <c r="FQ328" s="6" t="str">
        <f>+IFERROR(VALUE(RIGHT(Tabla30[[#This Row],[B2B]],6)),"")</f>
        <v/>
      </c>
      <c r="FR328" s="6" t="str">
        <f>+IFERROR(VLOOKUP(FP328,Auxiliar!$A:$C,2,0),"")</f>
        <v/>
      </c>
      <c r="FS328" s="7"/>
      <c r="FT328" s="1"/>
      <c r="FU328" s="12"/>
      <c r="FV328" s="6" t="str">
        <f>+IFERROR(VALUE(RIGHT(Tabla31[[#This Row],[B2B]],6)),"")</f>
        <v/>
      </c>
      <c r="FW328" s="6" t="str">
        <f>+IFERROR(VLOOKUP(FU328,Auxiliar!$A:$C,2,0),"")</f>
        <v/>
      </c>
      <c r="FX328" s="7" t="str">
        <f>+IFERROR(VLOOKUP(FU328,Auxiliar!$A:$C,3,0),"")</f>
        <v/>
      </c>
      <c r="FY328" s="1"/>
      <c r="FZ328" s="12"/>
      <c r="GA328" s="6" t="str">
        <f>+IFERROR(VALUE(RIGHT(Tabla32[[#This Row],[B2B]],6)),"")</f>
        <v/>
      </c>
      <c r="GB328" s="6" t="str">
        <f>+IFERROR(VLOOKUP(FZ328,Auxiliar!$A:$C,2,0),"")</f>
        <v/>
      </c>
      <c r="GC328" s="7" t="str">
        <f>+IFERROR(VLOOKUP(FZ328,Auxiliar!$A:$C,3,0),"")</f>
        <v/>
      </c>
      <c r="GD328" s="1"/>
      <c r="GE328" s="12"/>
      <c r="GF328" s="6" t="str">
        <f>+IFERROR(VALUE(RIGHT(Tabla33[[#This Row],[B2B]],6)),"")</f>
        <v/>
      </c>
      <c r="GG328" s="6" t="str">
        <f>+IFERROR(VLOOKUP(GE328,Auxiliar!$A:$C,2,0),"")</f>
        <v/>
      </c>
      <c r="GH328" s="7" t="str">
        <f>+IFERROR(VLOOKUP(GE328,Auxiliar!$A:$C,3,0),"")</f>
        <v/>
      </c>
    </row>
    <row r="329" spans="1:190" x14ac:dyDescent="0.25">
      <c r="A329" s="1"/>
      <c r="B329" s="1"/>
      <c r="C329" t="str">
        <f>+IFERROR(VALUE(RIGHT(Tabla1[[#This Row],[B2B]],6)),"")</f>
        <v/>
      </c>
      <c r="D329" t="str">
        <f>+IFERROR(VLOOKUP(B329,Auxiliar!$A:$C,2,0),"")</f>
        <v/>
      </c>
      <c r="E329" s="5" t="str">
        <f>+IFERROR(VLOOKUP(B329,Auxiliar!$A:$C,3,0),"")</f>
        <v/>
      </c>
      <c r="S329" s="1">
        <v>4302</v>
      </c>
      <c r="T329" s="1" t="s">
        <v>9</v>
      </c>
      <c r="U329" s="6">
        <f>+IFERROR(VALUE(RIGHT(Tabla4[[#This Row],[B2B]],6)),"")</f>
        <v>4302</v>
      </c>
      <c r="V329" s="6" t="str">
        <f>+IFERROR(VLOOKUP(T329,Auxiliar!$A:$C,2,0),"")</f>
        <v>CORE</v>
      </c>
      <c r="W329" s="7" t="str">
        <f>+IFERROR(VLOOKUP(T329,Auxiliar!$A:$C,3,0),"")</f>
        <v>0b 1% | 2b 5% | 4b 6%</v>
      </c>
      <c r="Y329" s="1">
        <v>20220</v>
      </c>
      <c r="Z329" s="1" t="s">
        <v>10</v>
      </c>
      <c r="AA329" s="6">
        <f>+IFERROR(VALUE(RIGHT(Tabla5[[#This Row],[B2B]],6)),"")</f>
        <v>20220</v>
      </c>
      <c r="AB329" s="6" t="str">
        <f>+IFERROR(VLOOKUP(Z329,Auxiliar!$A:$C,2,0),"")</f>
        <v>CORE</v>
      </c>
      <c r="AC329" s="7" t="str">
        <f>+IFERROR(VLOOKUP(Z329,Auxiliar!$A:$C,3,0),"")</f>
        <v>0b 1% | 3b 4% | 5b 6%</v>
      </c>
      <c r="AK329" s="1">
        <v>4078</v>
      </c>
      <c r="AL329" s="1" t="s">
        <v>30</v>
      </c>
      <c r="AM329" s="6">
        <f>+IFERROR(VALUE(RIGHT(Tabla7[[#This Row],[B2B]],6)),"")</f>
        <v>4078</v>
      </c>
      <c r="AN329" s="6" t="str">
        <f>+IFERROR(VLOOKUP(AL329,Auxiliar!$A:$C,2,0),"")</f>
        <v>LATONES</v>
      </c>
      <c r="AO329" s="7" t="str">
        <f>+IFERROR(VLOOKUP(AL329,Auxiliar!$A:$C,3,0),"")</f>
        <v>1b 4% | 5b 7% | 97b 0%</v>
      </c>
      <c r="AQ329" s="1">
        <v>20096</v>
      </c>
      <c r="AR329" s="1" t="s">
        <v>31</v>
      </c>
      <c r="AS329" s="6">
        <f>+IFERROR(VALUE(RIGHT(Tabla8[[#This Row],[B2B]],6)),"")</f>
        <v>20096</v>
      </c>
      <c r="AT329" s="6" t="str">
        <f>+IFERROR(VLOOKUP(AR329,Auxiliar!$A:$C,2,0),"")</f>
        <v>LATONES</v>
      </c>
      <c r="AU329" s="7" t="str">
        <f>+IFERROR(VLOOKUP(AR329,Auxiliar!$A:$C,3,0),"")</f>
        <v>2b 3% | 4b 5% | 5b 8% | 193 0%</v>
      </c>
      <c r="AW329" s="1"/>
      <c r="AX329" s="1" t="s">
        <v>32</v>
      </c>
      <c r="AY329" s="6" t="str">
        <f>+IFERROR(VALUE(RIGHT(Tabla9[[#This Row],[B2B]],6)),"")</f>
        <v/>
      </c>
      <c r="AZ329" s="6" t="str">
        <f>+IFERROR(VLOOKUP(AX329,Auxiliar!$A:$C,2,0),"")</f>
        <v>LATONES</v>
      </c>
      <c r="BA329" s="7" t="str">
        <f>+IFERROR(VLOOKUP(AX329,Auxiliar!$A:$C,3,0),"")</f>
        <v>2b 3% | 4b 4% | 6b 5% | 10b 8%  | 385b 0%</v>
      </c>
      <c r="BC329" s="1"/>
      <c r="BD329" s="1" t="s">
        <v>33</v>
      </c>
      <c r="BE329" s="6" t="str">
        <f>+IFERROR(VALUE(RIGHT(Tabla10[[#This Row],[B2B]],6)),"")</f>
        <v/>
      </c>
      <c r="BF329" s="6" t="str">
        <f>+IFERROR(VLOOKUP(BD329,Auxiliar!$A:$C,2,0),"")</f>
        <v>LATONES</v>
      </c>
      <c r="BG329" s="7" t="str">
        <f>+IFERROR(VLOOKUP(BD329,Auxiliar!$A:$C,3,0),"")</f>
        <v>6b 4% | 12b 5% | 15b 8% | 385b 0%</v>
      </c>
      <c r="BI329" s="1"/>
      <c r="BJ329" s="1"/>
      <c r="BK329" s="6" t="str">
        <f>+IFERROR(VALUE(RIGHT(Tabla11[[#This Row],[B2B]],6)),"")</f>
        <v/>
      </c>
      <c r="BL329" s="6" t="str">
        <f>+IFERROR(VLOOKUP(BJ329,Auxiliar!$A:$C,2,0),"")</f>
        <v/>
      </c>
      <c r="BM329" s="7" t="str">
        <f>+IFERROR(VLOOKUP(BJ329,Auxiliar!$A:$C,3,0),"")</f>
        <v/>
      </c>
      <c r="BO329" s="1">
        <v>5464</v>
      </c>
      <c r="BP329" s="1" t="s">
        <v>39</v>
      </c>
      <c r="BQ329" s="6">
        <f>+IFERROR(VALUE(RIGHT(Tabla12[[#This Row],[B2B]],6)),"")</f>
        <v>5464</v>
      </c>
      <c r="BR329" s="6" t="str">
        <f>+IFERROR(VLOOKUP(BP329,Auxiliar!$A:$C,2,0),"")</f>
        <v>VALUE LITRO</v>
      </c>
      <c r="BS329" s="7" t="str">
        <f>+IFERROR(VLOOKUP(BP329,Auxiliar!$A:$C,3,0),"")</f>
        <v>1b 12%</v>
      </c>
      <c r="CA329" s="1">
        <v>3541</v>
      </c>
      <c r="CB329" s="1" t="s">
        <v>35</v>
      </c>
      <c r="CC329" s="6">
        <f>+IFERROR(VALUE(RIGHT(Tabla14[[#This Row],[B2B]],6)),"")</f>
        <v>3541</v>
      </c>
      <c r="CD329" s="6" t="str">
        <f>+IFERROR(VLOOKUP(CB329,Auxiliar!$A:$C,2,0),"")</f>
        <v>Corona 710cc</v>
      </c>
      <c r="CE329" s="7" t="str">
        <f>+IFERROR(VLOOKUP(CB329,Auxiliar!$A:$C,3,0),"")</f>
        <v>1b 10% | 85b 0%</v>
      </c>
      <c r="CG329" s="1"/>
      <c r="CH329" s="1"/>
      <c r="CI329" s="6" t="str">
        <f>+IFERROR(VALUE(RIGHT(Tabla15[[#This Row],[B2B]],6)),"")</f>
        <v/>
      </c>
      <c r="CJ329" s="6" t="str">
        <f>+IFERROR(VLOOKUP(CH329,Auxiliar!$A:$C,2,0),"")</f>
        <v/>
      </c>
      <c r="CK329" s="7" t="str">
        <f>+IFERROR(VLOOKUP(CH329,Auxiliar!$A:$C,3,0),"")</f>
        <v/>
      </c>
      <c r="CM329" s="1">
        <v>3530</v>
      </c>
      <c r="CN329" s="1" t="s">
        <v>20</v>
      </c>
      <c r="CO329" s="6">
        <v>3530</v>
      </c>
      <c r="CP329" s="6" t="s">
        <v>20</v>
      </c>
      <c r="CQ329" s="7" t="s">
        <v>21</v>
      </c>
      <c r="CS329" s="1"/>
      <c r="CT329" s="1"/>
      <c r="CU329" s="6" t="str">
        <f>+IFERROR(VALUE(RIGHT(Tabla17[[#This Row],[B2B]],6)),"")</f>
        <v/>
      </c>
      <c r="CV329" s="6" t="str">
        <f>+IFERROR(VLOOKUP(CT329,Auxiliar!$A:$C,2,0),"")</f>
        <v/>
      </c>
      <c r="CW329" s="7" t="str">
        <f>+IFERROR(VLOOKUP(CT329,Auxiliar!$A:$C,3,0),"")</f>
        <v/>
      </c>
      <c r="CY329" s="1">
        <v>3530</v>
      </c>
      <c r="CZ329" s="1" t="s">
        <v>16</v>
      </c>
      <c r="DA329" s="6">
        <f>+IFERROR(VALUE(RIGHT(Tabla18[[#This Row],[B2B]],6)),"")</f>
        <v>3530</v>
      </c>
      <c r="DB329" s="6" t="str">
        <f>+IFERROR(VLOOKUP(CZ329,Auxiliar!$A:$C,2,0),"")</f>
        <v>PREMIUM</v>
      </c>
      <c r="DC329" s="7" t="str">
        <f>+IFERROR(VLOOKUP(CZ329,Auxiliar!$A:$C,3,0),"")</f>
        <v>0b 0% | 2b 2% | 5b 3,5% | 10b 5%</v>
      </c>
      <c r="DE329" s="1">
        <v>3530</v>
      </c>
      <c r="DF329" s="1" t="s">
        <v>19</v>
      </c>
      <c r="DG329" s="6">
        <f>+IFERROR(VALUE(RIGHT(Tabla19[[#This Row],[B2B]],6)),"")</f>
        <v>3530</v>
      </c>
      <c r="DH329" s="6" t="str">
        <f>+IFERROR(VLOOKUP(DF329,Auxiliar!$A:$C,2,0),"")</f>
        <v>MICHELOB</v>
      </c>
      <c r="DI329" s="7" t="str">
        <f>+IFERROR(VLOOKUP(DF329,Auxiliar!$A:$C,3,0),"")</f>
        <v>1b 7% | 3b 22% | 8b 27%</v>
      </c>
      <c r="DK329" s="1"/>
      <c r="DL329" s="1"/>
      <c r="DM329" s="6" t="str">
        <f>+IFERROR(VALUE(RIGHT(Tabla20[[#This Row],[B2B]],6)),"")</f>
        <v/>
      </c>
      <c r="DN329" s="6" t="str">
        <f>+IFERROR(VLOOKUP(DL329,Auxiliar!$A:$C,2,0),"")</f>
        <v/>
      </c>
      <c r="DO329" s="7" t="str">
        <f>+IFERROR(VLOOKUP(DL329,Auxiliar!$A:$C,3,0),"")</f>
        <v/>
      </c>
      <c r="DQ329" s="1">
        <v>3531</v>
      </c>
      <c r="DR329" s="12" t="s">
        <v>24</v>
      </c>
      <c r="DS329" s="6">
        <f>+IFERROR(VALUE(RIGHT(Tabla21[[#This Row],[B2B]],6)),"")</f>
        <v>3531</v>
      </c>
      <c r="DT329" s="6" t="str">
        <f>+IFERROR(VLOOKUP(DR329,Auxiliar!$A:$C,2,0),"")</f>
        <v>CORONA PORRON</v>
      </c>
      <c r="DU329" s="7" t="str">
        <f>+IFERROR(VLOOKUP(DR329,Auxiliar!$A:$C,3,0),"")</f>
        <v>1b 5% | 20b 0%</v>
      </c>
      <c r="DW329" s="1">
        <v>5477</v>
      </c>
      <c r="DX329" s="12" t="s">
        <v>43</v>
      </c>
      <c r="DY329" s="6">
        <f>+IFERROR(VALUE(RIGHT(Tabla22[[#This Row],[B2B]],6)),"")</f>
        <v>5477</v>
      </c>
      <c r="DZ329" s="6" t="str">
        <f>+IFERROR(VLOOKUP(DX329,Auxiliar!$A:$C,2,0),"")</f>
        <v xml:space="preserve">VALUE LATA </v>
      </c>
      <c r="EA329" s="7" t="str">
        <f>+IFERROR(VLOOKUP(DX329,Auxiliar!$A:$C,3,0),"")</f>
        <v>1b 15% | 100b 18%</v>
      </c>
      <c r="EC329" s="1">
        <v>5461</v>
      </c>
      <c r="ED329" s="12" t="s">
        <v>47</v>
      </c>
      <c r="EE329" s="6">
        <f>+IFERROR(VALUE(RIGHT(Tabla23[[#This Row],[B2B]],6)),"")</f>
        <v>5461</v>
      </c>
      <c r="EF329" s="6" t="str">
        <f>+IFERROR(VLOOKUP(ED329,Auxiliar!$A:$C,2,0),"")</f>
        <v>VALUE LATON</v>
      </c>
      <c r="EG329" s="7" t="str">
        <f>+IFERROR(VLOOKUP(ED329,Auxiliar!$A:$C,3,0),"")</f>
        <v>1b 10% | 5b 15% | 192b 0%</v>
      </c>
      <c r="EI329" s="1"/>
      <c r="EJ329" s="12"/>
      <c r="EK329" s="6" t="str">
        <f>+IFERROR(VALUE(RIGHT(Tabla24[[#This Row],[B2B]],6)),"")</f>
        <v/>
      </c>
      <c r="EL329" s="6" t="str">
        <f>+IFERROR(VLOOKUP(EJ329,Auxiliar!$A:$C,2,0),"")</f>
        <v/>
      </c>
      <c r="EM329" s="7" t="str">
        <f>+IFERROR(VLOOKUP(EJ329,Auxiliar!$A:$C,3,0),"")</f>
        <v/>
      </c>
      <c r="EO329" s="1"/>
      <c r="EP329" s="12"/>
      <c r="EQ329" s="6" t="str">
        <f>+IFERROR(VALUE(RIGHT(Tabla25[[#This Row],[B2B]],6)),"")</f>
        <v/>
      </c>
      <c r="ER329" s="6" t="str">
        <f>+IFERROR(VLOOKUP(EP329,Auxiliar!$A:$C,2,0),"")</f>
        <v/>
      </c>
      <c r="ES329" s="7" t="str">
        <f>+IFERROR(VLOOKUP(EP329,Auxiliar!$A:$C,3,0),"")</f>
        <v/>
      </c>
      <c r="EU329" s="1"/>
      <c r="EV329" s="12"/>
      <c r="EW329" s="6" t="str">
        <f>+IFERROR(VALUE(RIGHT(Tabla26[[#This Row],[B2B]],6)),"")</f>
        <v/>
      </c>
      <c r="EX329" s="6" t="str">
        <f>+IFERROR(VLOOKUP(EV329,Auxiliar!$A:$C,2,0),"")</f>
        <v/>
      </c>
      <c r="EY329" s="7" t="str">
        <f>+IFERROR(VLOOKUP(EV329,Auxiliar!$A:$C,3,0),"")</f>
        <v/>
      </c>
      <c r="EZ329" s="1"/>
      <c r="FA329" s="12"/>
      <c r="FB329" s="6" t="str">
        <f>+IFERROR(VALUE(RIGHT(Tabla27[[#This Row],[B2B]],6)),"")</f>
        <v/>
      </c>
      <c r="FC329" s="6" t="str">
        <f>+IFERROR(VLOOKUP(FA329,Auxiliar!$A:$C,2,0),"")</f>
        <v/>
      </c>
      <c r="FD329" s="7" t="str">
        <f>+IFERROR(VLOOKUP(FA329,Auxiliar!$A:$C,3,0),"")</f>
        <v/>
      </c>
      <c r="FE329" s="1"/>
      <c r="FF329" s="12"/>
      <c r="FG329" s="6" t="str">
        <f>+IFERROR(VALUE(RIGHT(Tabla28[[#This Row],[B2B]],6)),"")</f>
        <v/>
      </c>
      <c r="FH329" s="6" t="str">
        <f>+IFERROR(VLOOKUP(FF329,Auxiliar!$A:$C,2,0),"")</f>
        <v/>
      </c>
      <c r="FI329" s="7" t="str">
        <f>+IFERROR(VLOOKUP(FF329,Auxiliar!$A:$C,3,0),"")</f>
        <v/>
      </c>
      <c r="FJ329" s="1"/>
      <c r="FK329" s="12"/>
      <c r="FL329" s="6" t="str">
        <f>+IFERROR(VALUE(RIGHT(Tabla29[[#This Row],[B2B]],6)),"")</f>
        <v/>
      </c>
      <c r="FM329" s="6" t="str">
        <f>+IFERROR(VLOOKUP(FK329,Auxiliar!$A:$C,2,0),"")</f>
        <v/>
      </c>
      <c r="FN329" s="7" t="str">
        <f>+IFERROR(VLOOKUP(FK329,Auxiliar!$A:$C,3,0),"")</f>
        <v/>
      </c>
      <c r="FO329" s="1"/>
      <c r="FP329" s="12"/>
      <c r="FQ329" s="6" t="str">
        <f>+IFERROR(VALUE(RIGHT(Tabla30[[#This Row],[B2B]],6)),"")</f>
        <v/>
      </c>
      <c r="FR329" s="6" t="str">
        <f>+IFERROR(VLOOKUP(FP329,Auxiliar!$A:$C,2,0),"")</f>
        <v/>
      </c>
      <c r="FS329" s="7"/>
      <c r="FT329" s="1"/>
      <c r="FU329" s="12"/>
      <c r="FV329" s="6" t="str">
        <f>+IFERROR(VALUE(RIGHT(Tabla31[[#This Row],[B2B]],6)),"")</f>
        <v/>
      </c>
      <c r="FW329" s="6" t="str">
        <f>+IFERROR(VLOOKUP(FU329,Auxiliar!$A:$C,2,0),"")</f>
        <v/>
      </c>
      <c r="FX329" s="7" t="str">
        <f>+IFERROR(VLOOKUP(FU329,Auxiliar!$A:$C,3,0),"")</f>
        <v/>
      </c>
      <c r="FY329" s="1"/>
      <c r="FZ329" s="12"/>
      <c r="GA329" s="6" t="str">
        <f>+IFERROR(VALUE(RIGHT(Tabla32[[#This Row],[B2B]],6)),"")</f>
        <v/>
      </c>
      <c r="GB329" s="6" t="str">
        <f>+IFERROR(VLOOKUP(FZ329,Auxiliar!$A:$C,2,0),"")</f>
        <v/>
      </c>
      <c r="GC329" s="7" t="str">
        <f>+IFERROR(VLOOKUP(FZ329,Auxiliar!$A:$C,3,0),"")</f>
        <v/>
      </c>
      <c r="GD329" s="1"/>
      <c r="GE329" s="12"/>
      <c r="GF329" s="6" t="str">
        <f>+IFERROR(VALUE(RIGHT(Tabla33[[#This Row],[B2B]],6)),"")</f>
        <v/>
      </c>
      <c r="GG329" s="6" t="str">
        <f>+IFERROR(VLOOKUP(GE329,Auxiliar!$A:$C,2,0),"")</f>
        <v/>
      </c>
      <c r="GH329" s="7" t="str">
        <f>+IFERROR(VLOOKUP(GE329,Auxiliar!$A:$C,3,0),"")</f>
        <v/>
      </c>
    </row>
    <row r="330" spans="1:190" x14ac:dyDescent="0.25">
      <c r="A330" s="1"/>
      <c r="B330" s="1"/>
      <c r="C330" t="str">
        <f>+IFERROR(VALUE(RIGHT(Tabla1[[#This Row],[B2B]],6)),"")</f>
        <v/>
      </c>
      <c r="D330" t="str">
        <f>+IFERROR(VLOOKUP(B330,Auxiliar!$A:$C,2,0),"")</f>
        <v/>
      </c>
      <c r="E330" s="5" t="str">
        <f>+IFERROR(VLOOKUP(B330,Auxiliar!$A:$C,3,0),"")</f>
        <v/>
      </c>
      <c r="S330" s="1">
        <v>4307</v>
      </c>
      <c r="T330" s="1" t="s">
        <v>9</v>
      </c>
      <c r="U330" s="6">
        <f>+IFERROR(VALUE(RIGHT(Tabla4[[#This Row],[B2B]],6)),"")</f>
        <v>4307</v>
      </c>
      <c r="V330" s="6" t="str">
        <f>+IFERROR(VLOOKUP(T330,Auxiliar!$A:$C,2,0),"")</f>
        <v>CORE</v>
      </c>
      <c r="W330" s="7" t="str">
        <f>+IFERROR(VLOOKUP(T330,Auxiliar!$A:$C,3,0),"")</f>
        <v>0b 1% | 2b 5% | 4b 6%</v>
      </c>
      <c r="Y330" s="1">
        <v>20224</v>
      </c>
      <c r="Z330" s="1" t="s">
        <v>10</v>
      </c>
      <c r="AA330" s="6">
        <f>+IFERROR(VALUE(RIGHT(Tabla5[[#This Row],[B2B]],6)),"")</f>
        <v>20224</v>
      </c>
      <c r="AB330" s="6" t="str">
        <f>+IFERROR(VLOOKUP(Z330,Auxiliar!$A:$C,2,0),"")</f>
        <v>CORE</v>
      </c>
      <c r="AC330" s="7" t="str">
        <f>+IFERROR(VLOOKUP(Z330,Auxiliar!$A:$C,3,0),"")</f>
        <v>0b 1% | 3b 4% | 5b 6%</v>
      </c>
      <c r="AK330" s="1">
        <v>4081</v>
      </c>
      <c r="AL330" s="1" t="s">
        <v>30</v>
      </c>
      <c r="AM330" s="6">
        <f>+IFERROR(VALUE(RIGHT(Tabla7[[#This Row],[B2B]],6)),"")</f>
        <v>4081</v>
      </c>
      <c r="AN330" s="6" t="str">
        <f>+IFERROR(VLOOKUP(AL330,Auxiliar!$A:$C,2,0),"")</f>
        <v>LATONES</v>
      </c>
      <c r="AO330" s="7" t="str">
        <f>+IFERROR(VLOOKUP(AL330,Auxiliar!$A:$C,3,0),"")</f>
        <v>1b 4% | 5b 7% | 97b 0%</v>
      </c>
      <c r="AQ330" s="1">
        <v>20097</v>
      </c>
      <c r="AR330" s="1" t="s">
        <v>31</v>
      </c>
      <c r="AS330" s="6">
        <f>+IFERROR(VALUE(RIGHT(Tabla8[[#This Row],[B2B]],6)),"")</f>
        <v>20097</v>
      </c>
      <c r="AT330" s="6" t="str">
        <f>+IFERROR(VLOOKUP(AR330,Auxiliar!$A:$C,2,0),"")</f>
        <v>LATONES</v>
      </c>
      <c r="AU330" s="7" t="str">
        <f>+IFERROR(VLOOKUP(AR330,Auxiliar!$A:$C,3,0),"")</f>
        <v>2b 3% | 4b 5% | 5b 8% | 193 0%</v>
      </c>
      <c r="AW330" s="1"/>
      <c r="AX330" s="1" t="s">
        <v>32</v>
      </c>
      <c r="AY330" s="6" t="str">
        <f>+IFERROR(VALUE(RIGHT(Tabla9[[#This Row],[B2B]],6)),"")</f>
        <v/>
      </c>
      <c r="AZ330" s="6" t="str">
        <f>+IFERROR(VLOOKUP(AX330,Auxiliar!$A:$C,2,0),"")</f>
        <v>LATONES</v>
      </c>
      <c r="BA330" s="7" t="str">
        <f>+IFERROR(VLOOKUP(AX330,Auxiliar!$A:$C,3,0),"")</f>
        <v>2b 3% | 4b 4% | 6b 5% | 10b 8%  | 385b 0%</v>
      </c>
      <c r="BC330" s="1"/>
      <c r="BD330" s="1" t="s">
        <v>33</v>
      </c>
      <c r="BE330" s="6" t="str">
        <f>+IFERROR(VALUE(RIGHT(Tabla10[[#This Row],[B2B]],6)),"")</f>
        <v/>
      </c>
      <c r="BF330" s="6" t="str">
        <f>+IFERROR(VLOOKUP(BD330,Auxiliar!$A:$C,2,0),"")</f>
        <v>LATONES</v>
      </c>
      <c r="BG330" s="7" t="str">
        <f>+IFERROR(VLOOKUP(BD330,Auxiliar!$A:$C,3,0),"")</f>
        <v>6b 4% | 12b 5% | 15b 8% | 385b 0%</v>
      </c>
      <c r="BI330" s="1"/>
      <c r="BJ330" s="1"/>
      <c r="BK330" s="6" t="str">
        <f>+IFERROR(VALUE(RIGHT(Tabla11[[#This Row],[B2B]],6)),"")</f>
        <v/>
      </c>
      <c r="BL330" s="6" t="str">
        <f>+IFERROR(VLOOKUP(BJ330,Auxiliar!$A:$C,2,0),"")</f>
        <v/>
      </c>
      <c r="BM330" s="7" t="str">
        <f>+IFERROR(VLOOKUP(BJ330,Auxiliar!$A:$C,3,0),"")</f>
        <v/>
      </c>
      <c r="BO330" s="1">
        <v>6402</v>
      </c>
      <c r="BP330" s="1" t="s">
        <v>39</v>
      </c>
      <c r="BQ330" s="6">
        <f>+IFERROR(VALUE(RIGHT(Tabla12[[#This Row],[B2B]],6)),"")</f>
        <v>6402</v>
      </c>
      <c r="BR330" s="6" t="str">
        <f>+IFERROR(VLOOKUP(BP330,Auxiliar!$A:$C,2,0),"")</f>
        <v>VALUE LITRO</v>
      </c>
      <c r="BS330" s="7" t="str">
        <f>+IFERROR(VLOOKUP(BP330,Auxiliar!$A:$C,3,0),"")</f>
        <v>1b 12%</v>
      </c>
      <c r="CA330" s="1">
        <v>3542</v>
      </c>
      <c r="CB330" s="1" t="s">
        <v>35</v>
      </c>
      <c r="CC330" s="6">
        <f>+IFERROR(VALUE(RIGHT(Tabla14[[#This Row],[B2B]],6)),"")</f>
        <v>3542</v>
      </c>
      <c r="CD330" s="6" t="str">
        <f>+IFERROR(VLOOKUP(CB330,Auxiliar!$A:$C,2,0),"")</f>
        <v>Corona 710cc</v>
      </c>
      <c r="CE330" s="7" t="str">
        <f>+IFERROR(VLOOKUP(CB330,Auxiliar!$A:$C,3,0),"")</f>
        <v>1b 10% | 85b 0%</v>
      </c>
      <c r="CG330" s="1"/>
      <c r="CH330" s="1"/>
      <c r="CI330" s="6" t="str">
        <f>+IFERROR(VALUE(RIGHT(Tabla15[[#This Row],[B2B]],6)),"")</f>
        <v/>
      </c>
      <c r="CJ330" s="6" t="str">
        <f>+IFERROR(VLOOKUP(CH330,Auxiliar!$A:$C,2,0),"")</f>
        <v/>
      </c>
      <c r="CK330" s="7" t="str">
        <f>+IFERROR(VLOOKUP(CH330,Auxiliar!$A:$C,3,0),"")</f>
        <v/>
      </c>
      <c r="CM330" s="1">
        <v>3531</v>
      </c>
      <c r="CN330" s="1" t="s">
        <v>20</v>
      </c>
      <c r="CO330" s="6">
        <v>3531</v>
      </c>
      <c r="CP330" s="6" t="s">
        <v>20</v>
      </c>
      <c r="CQ330" s="7" t="s">
        <v>21</v>
      </c>
      <c r="CS330" s="1"/>
      <c r="CT330" s="1"/>
      <c r="CU330" s="6" t="str">
        <f>+IFERROR(VALUE(RIGHT(Tabla17[[#This Row],[B2B]],6)),"")</f>
        <v/>
      </c>
      <c r="CV330" s="6" t="str">
        <f>+IFERROR(VLOOKUP(CT330,Auxiliar!$A:$C,2,0),"")</f>
        <v/>
      </c>
      <c r="CW330" s="7" t="str">
        <f>+IFERROR(VLOOKUP(CT330,Auxiliar!$A:$C,3,0),"")</f>
        <v/>
      </c>
      <c r="CY330" s="1">
        <v>3531</v>
      </c>
      <c r="CZ330" s="1" t="s">
        <v>16</v>
      </c>
      <c r="DA330" s="6">
        <f>+IFERROR(VALUE(RIGHT(Tabla18[[#This Row],[B2B]],6)),"")</f>
        <v>3531</v>
      </c>
      <c r="DB330" s="6" t="str">
        <f>+IFERROR(VLOOKUP(CZ330,Auxiliar!$A:$C,2,0),"")</f>
        <v>PREMIUM</v>
      </c>
      <c r="DC330" s="7" t="str">
        <f>+IFERROR(VLOOKUP(CZ330,Auxiliar!$A:$C,3,0),"")</f>
        <v>0b 0% | 2b 2% | 5b 3,5% | 10b 5%</v>
      </c>
      <c r="DE330" s="1">
        <v>3531</v>
      </c>
      <c r="DF330" s="1" t="s">
        <v>19</v>
      </c>
      <c r="DG330" s="6">
        <f>+IFERROR(VALUE(RIGHT(Tabla19[[#This Row],[B2B]],6)),"")</f>
        <v>3531</v>
      </c>
      <c r="DH330" s="6" t="str">
        <f>+IFERROR(VLOOKUP(DF330,Auxiliar!$A:$C,2,0),"")</f>
        <v>MICHELOB</v>
      </c>
      <c r="DI330" s="7" t="str">
        <f>+IFERROR(VLOOKUP(DF330,Auxiliar!$A:$C,3,0),"")</f>
        <v>1b 7% | 3b 22% | 8b 27%</v>
      </c>
      <c r="DK330" s="1"/>
      <c r="DL330" s="1"/>
      <c r="DM330" s="6" t="str">
        <f>+IFERROR(VALUE(RIGHT(Tabla20[[#This Row],[B2B]],6)),"")</f>
        <v/>
      </c>
      <c r="DN330" s="6" t="str">
        <f>+IFERROR(VLOOKUP(DL330,Auxiliar!$A:$C,2,0),"")</f>
        <v/>
      </c>
      <c r="DO330" s="7" t="str">
        <f>+IFERROR(VLOOKUP(DL330,Auxiliar!$A:$C,3,0),"")</f>
        <v/>
      </c>
      <c r="DQ330" s="1">
        <v>3532</v>
      </c>
      <c r="DR330" s="12" t="s">
        <v>24</v>
      </c>
      <c r="DS330" s="6">
        <f>+IFERROR(VALUE(RIGHT(Tabla21[[#This Row],[B2B]],6)),"")</f>
        <v>3532</v>
      </c>
      <c r="DT330" s="6" t="str">
        <f>+IFERROR(VLOOKUP(DR330,Auxiliar!$A:$C,2,0),"")</f>
        <v>CORONA PORRON</v>
      </c>
      <c r="DU330" s="7" t="str">
        <f>+IFERROR(VLOOKUP(DR330,Auxiliar!$A:$C,3,0),"")</f>
        <v>1b 5% | 20b 0%</v>
      </c>
      <c r="DW330" s="1">
        <v>5481</v>
      </c>
      <c r="DX330" s="12" t="s">
        <v>43</v>
      </c>
      <c r="DY330" s="6">
        <f>+IFERROR(VALUE(RIGHT(Tabla22[[#This Row],[B2B]],6)),"")</f>
        <v>5481</v>
      </c>
      <c r="DZ330" s="6" t="str">
        <f>+IFERROR(VLOOKUP(DX330,Auxiliar!$A:$C,2,0),"")</f>
        <v xml:space="preserve">VALUE LATA </v>
      </c>
      <c r="EA330" s="7" t="str">
        <f>+IFERROR(VLOOKUP(DX330,Auxiliar!$A:$C,3,0),"")</f>
        <v>1b 15% | 100b 18%</v>
      </c>
      <c r="EC330" s="1">
        <v>5464</v>
      </c>
      <c r="ED330" s="12" t="s">
        <v>47</v>
      </c>
      <c r="EE330" s="6">
        <f>+IFERROR(VALUE(RIGHT(Tabla23[[#This Row],[B2B]],6)),"")</f>
        <v>5464</v>
      </c>
      <c r="EF330" s="6" t="str">
        <f>+IFERROR(VLOOKUP(ED330,Auxiliar!$A:$C,2,0),"")</f>
        <v>VALUE LATON</v>
      </c>
      <c r="EG330" s="7" t="str">
        <f>+IFERROR(VLOOKUP(ED330,Auxiliar!$A:$C,3,0),"")</f>
        <v>1b 10% | 5b 15% | 192b 0%</v>
      </c>
      <c r="EI330" s="1"/>
      <c r="EJ330" s="12"/>
      <c r="EK330" s="6" t="str">
        <f>+IFERROR(VALUE(RIGHT(Tabla24[[#This Row],[B2B]],6)),"")</f>
        <v/>
      </c>
      <c r="EL330" s="6" t="str">
        <f>+IFERROR(VLOOKUP(EJ330,Auxiliar!$A:$C,2,0),"")</f>
        <v/>
      </c>
      <c r="EM330" s="7" t="str">
        <f>+IFERROR(VLOOKUP(EJ330,Auxiliar!$A:$C,3,0),"")</f>
        <v/>
      </c>
      <c r="EO330" s="1"/>
      <c r="EP330" s="12"/>
      <c r="EQ330" s="6" t="str">
        <f>+IFERROR(VALUE(RIGHT(Tabla25[[#This Row],[B2B]],6)),"")</f>
        <v/>
      </c>
      <c r="ER330" s="6" t="str">
        <f>+IFERROR(VLOOKUP(EP330,Auxiliar!$A:$C,2,0),"")</f>
        <v/>
      </c>
      <c r="ES330" s="7" t="str">
        <f>+IFERROR(VLOOKUP(EP330,Auxiliar!$A:$C,3,0),"")</f>
        <v/>
      </c>
      <c r="EU330" s="1"/>
      <c r="EV330" s="12"/>
      <c r="EW330" s="6" t="str">
        <f>+IFERROR(VALUE(RIGHT(Tabla26[[#This Row],[B2B]],6)),"")</f>
        <v/>
      </c>
      <c r="EX330" s="6" t="str">
        <f>+IFERROR(VLOOKUP(EV330,Auxiliar!$A:$C,2,0),"")</f>
        <v/>
      </c>
      <c r="EY330" s="7" t="str">
        <f>+IFERROR(VLOOKUP(EV330,Auxiliar!$A:$C,3,0),"")</f>
        <v/>
      </c>
      <c r="EZ330" s="1"/>
      <c r="FA330" s="12"/>
      <c r="FB330" s="6" t="str">
        <f>+IFERROR(VALUE(RIGHT(Tabla27[[#This Row],[B2B]],6)),"")</f>
        <v/>
      </c>
      <c r="FC330" s="6" t="str">
        <f>+IFERROR(VLOOKUP(FA330,Auxiliar!$A:$C,2,0),"")</f>
        <v/>
      </c>
      <c r="FD330" s="7" t="str">
        <f>+IFERROR(VLOOKUP(FA330,Auxiliar!$A:$C,3,0),"")</f>
        <v/>
      </c>
      <c r="FE330" s="1"/>
      <c r="FF330" s="12"/>
      <c r="FG330" s="6" t="str">
        <f>+IFERROR(VALUE(RIGHT(Tabla28[[#This Row],[B2B]],6)),"")</f>
        <v/>
      </c>
      <c r="FH330" s="6" t="str">
        <f>+IFERROR(VLOOKUP(FF330,Auxiliar!$A:$C,2,0),"")</f>
        <v/>
      </c>
      <c r="FI330" s="7" t="str">
        <f>+IFERROR(VLOOKUP(FF330,Auxiliar!$A:$C,3,0),"")</f>
        <v/>
      </c>
      <c r="FJ330" s="1"/>
      <c r="FK330" s="12"/>
      <c r="FL330" s="6" t="str">
        <f>+IFERROR(VALUE(RIGHT(Tabla29[[#This Row],[B2B]],6)),"")</f>
        <v/>
      </c>
      <c r="FM330" s="6" t="str">
        <f>+IFERROR(VLOOKUP(FK330,Auxiliar!$A:$C,2,0),"")</f>
        <v/>
      </c>
      <c r="FN330" s="7" t="str">
        <f>+IFERROR(VLOOKUP(FK330,Auxiliar!$A:$C,3,0),"")</f>
        <v/>
      </c>
      <c r="FO330" s="1"/>
      <c r="FP330" s="12"/>
      <c r="FQ330" s="6" t="str">
        <f>+IFERROR(VALUE(RIGHT(Tabla30[[#This Row],[B2B]],6)),"")</f>
        <v/>
      </c>
      <c r="FR330" s="6" t="str">
        <f>+IFERROR(VLOOKUP(FP330,Auxiliar!$A:$C,2,0),"")</f>
        <v/>
      </c>
      <c r="FS330" s="7"/>
      <c r="FT330" s="1"/>
      <c r="FU330" s="12"/>
      <c r="FV330" s="6" t="str">
        <f>+IFERROR(VALUE(RIGHT(Tabla31[[#This Row],[B2B]],6)),"")</f>
        <v/>
      </c>
      <c r="FW330" s="6" t="str">
        <f>+IFERROR(VLOOKUP(FU330,Auxiliar!$A:$C,2,0),"")</f>
        <v/>
      </c>
      <c r="FX330" s="7" t="str">
        <f>+IFERROR(VLOOKUP(FU330,Auxiliar!$A:$C,3,0),"")</f>
        <v/>
      </c>
      <c r="FY330" s="1"/>
      <c r="FZ330" s="12"/>
      <c r="GA330" s="6" t="str">
        <f>+IFERROR(VALUE(RIGHT(Tabla32[[#This Row],[B2B]],6)),"")</f>
        <v/>
      </c>
      <c r="GB330" s="6" t="str">
        <f>+IFERROR(VLOOKUP(FZ330,Auxiliar!$A:$C,2,0),"")</f>
        <v/>
      </c>
      <c r="GC330" s="7" t="str">
        <f>+IFERROR(VLOOKUP(FZ330,Auxiliar!$A:$C,3,0),"")</f>
        <v/>
      </c>
      <c r="GD330" s="1"/>
      <c r="GE330" s="12"/>
      <c r="GF330" s="6" t="str">
        <f>+IFERROR(VALUE(RIGHT(Tabla33[[#This Row],[B2B]],6)),"")</f>
        <v/>
      </c>
      <c r="GG330" s="6" t="str">
        <f>+IFERROR(VLOOKUP(GE330,Auxiliar!$A:$C,2,0),"")</f>
        <v/>
      </c>
      <c r="GH330" s="7" t="str">
        <f>+IFERROR(VLOOKUP(GE330,Auxiliar!$A:$C,3,0),"")</f>
        <v/>
      </c>
    </row>
    <row r="331" spans="1:190" x14ac:dyDescent="0.25">
      <c r="A331" s="1"/>
      <c r="B331" s="1"/>
      <c r="C331" t="str">
        <f>+IFERROR(VALUE(RIGHT(Tabla1[[#This Row],[B2B]],6)),"")</f>
        <v/>
      </c>
      <c r="D331" t="str">
        <f>+IFERROR(VLOOKUP(B331,Auxiliar!$A:$C,2,0),"")</f>
        <v/>
      </c>
      <c r="E331" s="5" t="str">
        <f>+IFERROR(VLOOKUP(B331,Auxiliar!$A:$C,3,0),"")</f>
        <v/>
      </c>
      <c r="S331" s="1">
        <v>4325</v>
      </c>
      <c r="T331" s="1" t="s">
        <v>9</v>
      </c>
      <c r="U331" s="6">
        <f>+IFERROR(VALUE(RIGHT(Tabla4[[#This Row],[B2B]],6)),"")</f>
        <v>4325</v>
      </c>
      <c r="V331" s="6" t="str">
        <f>+IFERROR(VLOOKUP(T331,Auxiliar!$A:$C,2,0),"")</f>
        <v>CORE</v>
      </c>
      <c r="W331" s="7" t="str">
        <f>+IFERROR(VLOOKUP(T331,Auxiliar!$A:$C,3,0),"")</f>
        <v>0b 1% | 2b 5% | 4b 6%</v>
      </c>
      <c r="Y331" s="1">
        <v>20228</v>
      </c>
      <c r="Z331" s="1" t="s">
        <v>10</v>
      </c>
      <c r="AA331" s="6">
        <f>+IFERROR(VALUE(RIGHT(Tabla5[[#This Row],[B2B]],6)),"")</f>
        <v>20228</v>
      </c>
      <c r="AB331" s="6" t="str">
        <f>+IFERROR(VLOOKUP(Z331,Auxiliar!$A:$C,2,0),"")</f>
        <v>CORE</v>
      </c>
      <c r="AC331" s="7" t="str">
        <f>+IFERROR(VLOOKUP(Z331,Auxiliar!$A:$C,3,0),"")</f>
        <v>0b 1% | 3b 4% | 5b 6%</v>
      </c>
      <c r="AK331" s="1">
        <v>4091</v>
      </c>
      <c r="AL331" s="1" t="s">
        <v>30</v>
      </c>
      <c r="AM331" s="6">
        <f>+IFERROR(VALUE(RIGHT(Tabla7[[#This Row],[B2B]],6)),"")</f>
        <v>4091</v>
      </c>
      <c r="AN331" s="6" t="str">
        <f>+IFERROR(VLOOKUP(AL331,Auxiliar!$A:$C,2,0),"")</f>
        <v>LATONES</v>
      </c>
      <c r="AO331" s="7" t="str">
        <f>+IFERROR(VLOOKUP(AL331,Auxiliar!$A:$C,3,0),"")</f>
        <v>1b 4% | 5b 7% | 97b 0%</v>
      </c>
      <c r="AQ331" s="1">
        <v>20099</v>
      </c>
      <c r="AR331" s="1" t="s">
        <v>31</v>
      </c>
      <c r="AS331" s="6">
        <f>+IFERROR(VALUE(RIGHT(Tabla8[[#This Row],[B2B]],6)),"")</f>
        <v>20099</v>
      </c>
      <c r="AT331" s="6" t="str">
        <f>+IFERROR(VLOOKUP(AR331,Auxiliar!$A:$C,2,0),"")</f>
        <v>LATONES</v>
      </c>
      <c r="AU331" s="7" t="str">
        <f>+IFERROR(VLOOKUP(AR331,Auxiliar!$A:$C,3,0),"")</f>
        <v>2b 3% | 4b 5% | 5b 8% | 193 0%</v>
      </c>
      <c r="AW331" s="1"/>
      <c r="AX331" s="1" t="s">
        <v>32</v>
      </c>
      <c r="AY331" s="6" t="str">
        <f>+IFERROR(VALUE(RIGHT(Tabla9[[#This Row],[B2B]],6)),"")</f>
        <v/>
      </c>
      <c r="AZ331" s="6" t="str">
        <f>+IFERROR(VLOOKUP(AX331,Auxiliar!$A:$C,2,0),"")</f>
        <v>LATONES</v>
      </c>
      <c r="BA331" s="7" t="str">
        <f>+IFERROR(VLOOKUP(AX331,Auxiliar!$A:$C,3,0),"")</f>
        <v>2b 3% | 4b 4% | 6b 5% | 10b 8%  | 385b 0%</v>
      </c>
      <c r="BC331" s="1"/>
      <c r="BD331" s="1" t="s">
        <v>33</v>
      </c>
      <c r="BE331" s="6" t="str">
        <f>+IFERROR(VALUE(RIGHT(Tabla10[[#This Row],[B2B]],6)),"")</f>
        <v/>
      </c>
      <c r="BF331" s="6" t="str">
        <f>+IFERROR(VLOOKUP(BD331,Auxiliar!$A:$C,2,0),"")</f>
        <v>LATONES</v>
      </c>
      <c r="BG331" s="7" t="str">
        <f>+IFERROR(VLOOKUP(BD331,Auxiliar!$A:$C,3,0),"")</f>
        <v>6b 4% | 12b 5% | 15b 8% | 385b 0%</v>
      </c>
      <c r="BI331" s="1"/>
      <c r="BJ331" s="1"/>
      <c r="BK331" s="6" t="str">
        <f>+IFERROR(VALUE(RIGHT(Tabla11[[#This Row],[B2B]],6)),"")</f>
        <v/>
      </c>
      <c r="BL331" s="6" t="str">
        <f>+IFERROR(VLOOKUP(BJ331,Auxiliar!$A:$C,2,0),"")</f>
        <v/>
      </c>
      <c r="BM331" s="7" t="str">
        <f>+IFERROR(VLOOKUP(BJ331,Auxiliar!$A:$C,3,0),"")</f>
        <v/>
      </c>
      <c r="BO331" s="1">
        <v>6404</v>
      </c>
      <c r="BP331" s="1" t="s">
        <v>39</v>
      </c>
      <c r="BQ331" s="6">
        <f>+IFERROR(VALUE(RIGHT(Tabla12[[#This Row],[B2B]],6)),"")</f>
        <v>6404</v>
      </c>
      <c r="BR331" s="6" t="str">
        <f>+IFERROR(VLOOKUP(BP331,Auxiliar!$A:$C,2,0),"")</f>
        <v>VALUE LITRO</v>
      </c>
      <c r="BS331" s="7" t="str">
        <f>+IFERROR(VLOOKUP(BP331,Auxiliar!$A:$C,3,0),"")</f>
        <v>1b 12%</v>
      </c>
      <c r="CA331" s="1">
        <v>3547</v>
      </c>
      <c r="CB331" s="1" t="s">
        <v>35</v>
      </c>
      <c r="CC331" s="6">
        <f>+IFERROR(VALUE(RIGHT(Tabla14[[#This Row],[B2B]],6)),"")</f>
        <v>3547</v>
      </c>
      <c r="CD331" s="6" t="str">
        <f>+IFERROR(VLOOKUP(CB331,Auxiliar!$A:$C,2,0),"")</f>
        <v>Corona 710cc</v>
      </c>
      <c r="CE331" s="7" t="str">
        <f>+IFERROR(VLOOKUP(CB331,Auxiliar!$A:$C,3,0),"")</f>
        <v>1b 10% | 85b 0%</v>
      </c>
      <c r="CG331" s="1"/>
      <c r="CH331" s="1"/>
      <c r="CI331" s="6" t="str">
        <f>+IFERROR(VALUE(RIGHT(Tabla15[[#This Row],[B2B]],6)),"")</f>
        <v/>
      </c>
      <c r="CJ331" s="6" t="str">
        <f>+IFERROR(VLOOKUP(CH331,Auxiliar!$A:$C,2,0),"")</f>
        <v/>
      </c>
      <c r="CK331" s="7" t="str">
        <f>+IFERROR(VLOOKUP(CH331,Auxiliar!$A:$C,3,0),"")</f>
        <v/>
      </c>
      <c r="CM331" s="1">
        <v>3532</v>
      </c>
      <c r="CN331" s="1" t="s">
        <v>20</v>
      </c>
      <c r="CO331" s="6">
        <v>3532</v>
      </c>
      <c r="CP331" s="6" t="s">
        <v>20</v>
      </c>
      <c r="CQ331" s="7" t="s">
        <v>21</v>
      </c>
      <c r="CS331" s="1"/>
      <c r="CT331" s="1"/>
      <c r="CU331" s="6" t="str">
        <f>+IFERROR(VALUE(RIGHT(Tabla17[[#This Row],[B2B]],6)),"")</f>
        <v/>
      </c>
      <c r="CV331" s="6" t="str">
        <f>+IFERROR(VLOOKUP(CT331,Auxiliar!$A:$C,2,0),"")</f>
        <v/>
      </c>
      <c r="CW331" s="7" t="str">
        <f>+IFERROR(VLOOKUP(CT331,Auxiliar!$A:$C,3,0),"")</f>
        <v/>
      </c>
      <c r="CY331" s="1">
        <v>3532</v>
      </c>
      <c r="CZ331" s="1" t="s">
        <v>16</v>
      </c>
      <c r="DA331" s="6">
        <f>+IFERROR(VALUE(RIGHT(Tabla18[[#This Row],[B2B]],6)),"")</f>
        <v>3532</v>
      </c>
      <c r="DB331" s="6" t="str">
        <f>+IFERROR(VLOOKUP(CZ331,Auxiliar!$A:$C,2,0),"")</f>
        <v>PREMIUM</v>
      </c>
      <c r="DC331" s="7" t="str">
        <f>+IFERROR(VLOOKUP(CZ331,Auxiliar!$A:$C,3,0),"")</f>
        <v>0b 0% | 2b 2% | 5b 3,5% | 10b 5%</v>
      </c>
      <c r="DE331" s="1">
        <v>3532</v>
      </c>
      <c r="DF331" s="1" t="s">
        <v>19</v>
      </c>
      <c r="DG331" s="6">
        <f>+IFERROR(VALUE(RIGHT(Tabla19[[#This Row],[B2B]],6)),"")</f>
        <v>3532</v>
      </c>
      <c r="DH331" s="6" t="str">
        <f>+IFERROR(VLOOKUP(DF331,Auxiliar!$A:$C,2,0),"")</f>
        <v>MICHELOB</v>
      </c>
      <c r="DI331" s="7" t="str">
        <f>+IFERROR(VLOOKUP(DF331,Auxiliar!$A:$C,3,0),"")</f>
        <v>1b 7% | 3b 22% | 8b 27%</v>
      </c>
      <c r="DK331" s="1"/>
      <c r="DL331" s="1"/>
      <c r="DM331" s="6" t="str">
        <f>+IFERROR(VALUE(RIGHT(Tabla20[[#This Row],[B2B]],6)),"")</f>
        <v/>
      </c>
      <c r="DN331" s="6" t="str">
        <f>+IFERROR(VLOOKUP(DL331,Auxiliar!$A:$C,2,0),"")</f>
        <v/>
      </c>
      <c r="DO331" s="7" t="str">
        <f>+IFERROR(VLOOKUP(DL331,Auxiliar!$A:$C,3,0),"")</f>
        <v/>
      </c>
      <c r="DQ331" s="1">
        <v>3533</v>
      </c>
      <c r="DR331" s="12" t="s">
        <v>24</v>
      </c>
      <c r="DS331" s="6">
        <f>+IFERROR(VALUE(RIGHT(Tabla21[[#This Row],[B2B]],6)),"")</f>
        <v>3533</v>
      </c>
      <c r="DT331" s="6" t="str">
        <f>+IFERROR(VLOOKUP(DR331,Auxiliar!$A:$C,2,0),"")</f>
        <v>CORONA PORRON</v>
      </c>
      <c r="DU331" s="7" t="str">
        <f>+IFERROR(VLOOKUP(DR331,Auxiliar!$A:$C,3,0),"")</f>
        <v>1b 5% | 20b 0%</v>
      </c>
      <c r="DW331" s="1">
        <v>5482</v>
      </c>
      <c r="DX331" s="12" t="s">
        <v>43</v>
      </c>
      <c r="DY331" s="6">
        <f>+IFERROR(VALUE(RIGHT(Tabla22[[#This Row],[B2B]],6)),"")</f>
        <v>5482</v>
      </c>
      <c r="DZ331" s="6" t="str">
        <f>+IFERROR(VLOOKUP(DX331,Auxiliar!$A:$C,2,0),"")</f>
        <v xml:space="preserve">VALUE LATA </v>
      </c>
      <c r="EA331" s="7" t="str">
        <f>+IFERROR(VLOOKUP(DX331,Auxiliar!$A:$C,3,0),"")</f>
        <v>1b 15% | 100b 18%</v>
      </c>
      <c r="EC331" s="1">
        <v>6402</v>
      </c>
      <c r="ED331" s="12" t="s">
        <v>47</v>
      </c>
      <c r="EE331" s="6">
        <f>+IFERROR(VALUE(RIGHT(Tabla23[[#This Row],[B2B]],6)),"")</f>
        <v>6402</v>
      </c>
      <c r="EF331" s="6" t="str">
        <f>+IFERROR(VLOOKUP(ED331,Auxiliar!$A:$C,2,0),"")</f>
        <v>VALUE LATON</v>
      </c>
      <c r="EG331" s="7" t="str">
        <f>+IFERROR(VLOOKUP(ED331,Auxiliar!$A:$C,3,0),"")</f>
        <v>1b 10% | 5b 15% | 192b 0%</v>
      </c>
      <c r="EI331" s="1"/>
      <c r="EJ331" s="12"/>
      <c r="EK331" s="6" t="str">
        <f>+IFERROR(VALUE(RIGHT(Tabla24[[#This Row],[B2B]],6)),"")</f>
        <v/>
      </c>
      <c r="EL331" s="6" t="str">
        <f>+IFERROR(VLOOKUP(EJ331,Auxiliar!$A:$C,2,0),"")</f>
        <v/>
      </c>
      <c r="EM331" s="7" t="str">
        <f>+IFERROR(VLOOKUP(EJ331,Auxiliar!$A:$C,3,0),"")</f>
        <v/>
      </c>
      <c r="EO331" s="1"/>
      <c r="EP331" s="12"/>
      <c r="EQ331" s="6" t="str">
        <f>+IFERROR(VALUE(RIGHT(Tabla25[[#This Row],[B2B]],6)),"")</f>
        <v/>
      </c>
      <c r="ER331" s="6" t="str">
        <f>+IFERROR(VLOOKUP(EP331,Auxiliar!$A:$C,2,0),"")</f>
        <v/>
      </c>
      <c r="ES331" s="7" t="str">
        <f>+IFERROR(VLOOKUP(EP331,Auxiliar!$A:$C,3,0),"")</f>
        <v/>
      </c>
      <c r="EU331" s="1"/>
      <c r="EV331" s="12"/>
      <c r="EW331" s="6" t="str">
        <f>+IFERROR(VALUE(RIGHT(Tabla26[[#This Row],[B2B]],6)),"")</f>
        <v/>
      </c>
      <c r="EX331" s="6" t="str">
        <f>+IFERROR(VLOOKUP(EV331,Auxiliar!$A:$C,2,0),"")</f>
        <v/>
      </c>
      <c r="EY331" s="7" t="str">
        <f>+IFERROR(VLOOKUP(EV331,Auxiliar!$A:$C,3,0),"")</f>
        <v/>
      </c>
      <c r="EZ331" s="1"/>
      <c r="FA331" s="12"/>
      <c r="FB331" s="6" t="str">
        <f>+IFERROR(VALUE(RIGHT(Tabla27[[#This Row],[B2B]],6)),"")</f>
        <v/>
      </c>
      <c r="FC331" s="6" t="str">
        <f>+IFERROR(VLOOKUP(FA331,Auxiliar!$A:$C,2,0),"")</f>
        <v/>
      </c>
      <c r="FD331" s="7" t="str">
        <f>+IFERROR(VLOOKUP(FA331,Auxiliar!$A:$C,3,0),"")</f>
        <v/>
      </c>
      <c r="FE331" s="1"/>
      <c r="FF331" s="12"/>
      <c r="FG331" s="6" t="str">
        <f>+IFERROR(VALUE(RIGHT(Tabla28[[#This Row],[B2B]],6)),"")</f>
        <v/>
      </c>
      <c r="FH331" s="6" t="str">
        <f>+IFERROR(VLOOKUP(FF331,Auxiliar!$A:$C,2,0),"")</f>
        <v/>
      </c>
      <c r="FI331" s="7" t="str">
        <f>+IFERROR(VLOOKUP(FF331,Auxiliar!$A:$C,3,0),"")</f>
        <v/>
      </c>
      <c r="FJ331" s="1"/>
      <c r="FK331" s="12"/>
      <c r="FL331" s="6" t="str">
        <f>+IFERROR(VALUE(RIGHT(Tabla29[[#This Row],[B2B]],6)),"")</f>
        <v/>
      </c>
      <c r="FM331" s="6" t="str">
        <f>+IFERROR(VLOOKUP(FK331,Auxiliar!$A:$C,2,0),"")</f>
        <v/>
      </c>
      <c r="FN331" s="7" t="str">
        <f>+IFERROR(VLOOKUP(FK331,Auxiliar!$A:$C,3,0),"")</f>
        <v/>
      </c>
      <c r="FO331" s="1"/>
      <c r="FP331" s="12"/>
      <c r="FQ331" s="6" t="str">
        <f>+IFERROR(VALUE(RIGHT(Tabla30[[#This Row],[B2B]],6)),"")</f>
        <v/>
      </c>
      <c r="FR331" s="6" t="str">
        <f>+IFERROR(VLOOKUP(FP331,Auxiliar!$A:$C,2,0),"")</f>
        <v/>
      </c>
      <c r="FS331" s="7"/>
      <c r="FT331" s="1"/>
      <c r="FU331" s="12"/>
      <c r="FV331" s="6" t="str">
        <f>+IFERROR(VALUE(RIGHT(Tabla31[[#This Row],[B2B]],6)),"")</f>
        <v/>
      </c>
      <c r="FW331" s="6" t="str">
        <f>+IFERROR(VLOOKUP(FU331,Auxiliar!$A:$C,2,0),"")</f>
        <v/>
      </c>
      <c r="FX331" s="7" t="str">
        <f>+IFERROR(VLOOKUP(FU331,Auxiliar!$A:$C,3,0),"")</f>
        <v/>
      </c>
      <c r="FY331" s="1"/>
      <c r="FZ331" s="12"/>
      <c r="GA331" s="6" t="str">
        <f>+IFERROR(VALUE(RIGHT(Tabla32[[#This Row],[B2B]],6)),"")</f>
        <v/>
      </c>
      <c r="GB331" s="6" t="str">
        <f>+IFERROR(VLOOKUP(FZ331,Auxiliar!$A:$C,2,0),"")</f>
        <v/>
      </c>
      <c r="GC331" s="7" t="str">
        <f>+IFERROR(VLOOKUP(FZ331,Auxiliar!$A:$C,3,0),"")</f>
        <v/>
      </c>
      <c r="GD331" s="1"/>
      <c r="GE331" s="12"/>
      <c r="GF331" s="6" t="str">
        <f>+IFERROR(VALUE(RIGHT(Tabla33[[#This Row],[B2B]],6)),"")</f>
        <v/>
      </c>
      <c r="GG331" s="6" t="str">
        <f>+IFERROR(VLOOKUP(GE331,Auxiliar!$A:$C,2,0),"")</f>
        <v/>
      </c>
      <c r="GH331" s="7" t="str">
        <f>+IFERROR(VLOOKUP(GE331,Auxiliar!$A:$C,3,0),"")</f>
        <v/>
      </c>
    </row>
    <row r="332" spans="1:190" x14ac:dyDescent="0.25">
      <c r="A332" s="1"/>
      <c r="B332" s="1"/>
      <c r="C332" t="str">
        <f>+IFERROR(VALUE(RIGHT(Tabla1[[#This Row],[B2B]],6)),"")</f>
        <v/>
      </c>
      <c r="D332" t="str">
        <f>+IFERROR(VLOOKUP(B332,Auxiliar!$A:$C,2,0),"")</f>
        <v/>
      </c>
      <c r="E332" s="5" t="str">
        <f>+IFERROR(VLOOKUP(B332,Auxiliar!$A:$C,3,0),"")</f>
        <v/>
      </c>
      <c r="S332" s="1">
        <v>4338</v>
      </c>
      <c r="T332" s="1" t="s">
        <v>9</v>
      </c>
      <c r="U332" s="6">
        <f>+IFERROR(VALUE(RIGHT(Tabla4[[#This Row],[B2B]],6)),"")</f>
        <v>4338</v>
      </c>
      <c r="V332" s="6" t="str">
        <f>+IFERROR(VLOOKUP(T332,Auxiliar!$A:$C,2,0),"")</f>
        <v>CORE</v>
      </c>
      <c r="W332" s="7" t="str">
        <f>+IFERROR(VLOOKUP(T332,Auxiliar!$A:$C,3,0),"")</f>
        <v>0b 1% | 2b 5% | 4b 6%</v>
      </c>
      <c r="Y332" s="1">
        <v>20232</v>
      </c>
      <c r="Z332" s="1" t="s">
        <v>10</v>
      </c>
      <c r="AA332" s="6">
        <f>+IFERROR(VALUE(RIGHT(Tabla5[[#This Row],[B2B]],6)),"")</f>
        <v>20232</v>
      </c>
      <c r="AB332" s="6" t="str">
        <f>+IFERROR(VLOOKUP(Z332,Auxiliar!$A:$C,2,0),"")</f>
        <v>CORE</v>
      </c>
      <c r="AC332" s="7" t="str">
        <f>+IFERROR(VLOOKUP(Z332,Auxiliar!$A:$C,3,0),"")</f>
        <v>0b 1% | 3b 4% | 5b 6%</v>
      </c>
      <c r="AK332" s="1">
        <v>4106</v>
      </c>
      <c r="AL332" s="1" t="s">
        <v>30</v>
      </c>
      <c r="AM332" s="6">
        <f>+IFERROR(VALUE(RIGHT(Tabla7[[#This Row],[B2B]],6)),"")</f>
        <v>4106</v>
      </c>
      <c r="AN332" s="6" t="str">
        <f>+IFERROR(VLOOKUP(AL332,Auxiliar!$A:$C,2,0),"")</f>
        <v>LATONES</v>
      </c>
      <c r="AO332" s="7" t="str">
        <f>+IFERROR(VLOOKUP(AL332,Auxiliar!$A:$C,3,0),"")</f>
        <v>1b 4% | 5b 7% | 97b 0%</v>
      </c>
      <c r="AQ332" s="1">
        <v>20101</v>
      </c>
      <c r="AR332" s="1" t="s">
        <v>31</v>
      </c>
      <c r="AS332" s="6">
        <f>+IFERROR(VALUE(RIGHT(Tabla8[[#This Row],[B2B]],6)),"")</f>
        <v>20101</v>
      </c>
      <c r="AT332" s="6" t="str">
        <f>+IFERROR(VLOOKUP(AR332,Auxiliar!$A:$C,2,0),"")</f>
        <v>LATONES</v>
      </c>
      <c r="AU332" s="7" t="str">
        <f>+IFERROR(VLOOKUP(AR332,Auxiliar!$A:$C,3,0),"")</f>
        <v>2b 3% | 4b 5% | 5b 8% | 193 0%</v>
      </c>
      <c r="AW332" s="1"/>
      <c r="AX332" s="1" t="s">
        <v>32</v>
      </c>
      <c r="AY332" s="6" t="str">
        <f>+IFERROR(VALUE(RIGHT(Tabla9[[#This Row],[B2B]],6)),"")</f>
        <v/>
      </c>
      <c r="AZ332" s="6" t="str">
        <f>+IFERROR(VLOOKUP(AX332,Auxiliar!$A:$C,2,0),"")</f>
        <v>LATONES</v>
      </c>
      <c r="BA332" s="7" t="str">
        <f>+IFERROR(VLOOKUP(AX332,Auxiliar!$A:$C,3,0),"")</f>
        <v>2b 3% | 4b 4% | 6b 5% | 10b 8%  | 385b 0%</v>
      </c>
      <c r="BC332" s="1"/>
      <c r="BD332" s="1" t="s">
        <v>33</v>
      </c>
      <c r="BE332" s="6" t="str">
        <f>+IFERROR(VALUE(RIGHT(Tabla10[[#This Row],[B2B]],6)),"")</f>
        <v/>
      </c>
      <c r="BF332" s="6" t="str">
        <f>+IFERROR(VLOOKUP(BD332,Auxiliar!$A:$C,2,0),"")</f>
        <v>LATONES</v>
      </c>
      <c r="BG332" s="7" t="str">
        <f>+IFERROR(VLOOKUP(BD332,Auxiliar!$A:$C,3,0),"")</f>
        <v>6b 4% | 12b 5% | 15b 8% | 385b 0%</v>
      </c>
      <c r="BI332" s="1"/>
      <c r="BJ332" s="1"/>
      <c r="BK332" s="6" t="str">
        <f>+IFERROR(VALUE(RIGHT(Tabla11[[#This Row],[B2B]],6)),"")</f>
        <v/>
      </c>
      <c r="BL332" s="6" t="str">
        <f>+IFERROR(VLOOKUP(BJ332,Auxiliar!$A:$C,2,0),"")</f>
        <v/>
      </c>
      <c r="BM332" s="7" t="str">
        <f>+IFERROR(VLOOKUP(BJ332,Auxiliar!$A:$C,3,0),"")</f>
        <v/>
      </c>
      <c r="BO332" s="1">
        <v>5477</v>
      </c>
      <c r="BP332" s="1" t="s">
        <v>39</v>
      </c>
      <c r="BQ332" s="6">
        <f>+IFERROR(VALUE(RIGHT(Tabla12[[#This Row],[B2B]],6)),"")</f>
        <v>5477</v>
      </c>
      <c r="BR332" s="6" t="str">
        <f>+IFERROR(VLOOKUP(BP332,Auxiliar!$A:$C,2,0),"")</f>
        <v>VALUE LITRO</v>
      </c>
      <c r="BS332" s="7" t="str">
        <f>+IFERROR(VLOOKUP(BP332,Auxiliar!$A:$C,3,0),"")</f>
        <v>1b 12%</v>
      </c>
      <c r="CA332" s="1">
        <v>3553</v>
      </c>
      <c r="CB332" s="1" t="s">
        <v>35</v>
      </c>
      <c r="CC332" s="6">
        <f>+IFERROR(VALUE(RIGHT(Tabla14[[#This Row],[B2B]],6)),"")</f>
        <v>3553</v>
      </c>
      <c r="CD332" s="6" t="str">
        <f>+IFERROR(VLOOKUP(CB332,Auxiliar!$A:$C,2,0),"")</f>
        <v>Corona 710cc</v>
      </c>
      <c r="CE332" s="7" t="str">
        <f>+IFERROR(VLOOKUP(CB332,Auxiliar!$A:$C,3,0),"")</f>
        <v>1b 10% | 85b 0%</v>
      </c>
      <c r="CG332" s="1"/>
      <c r="CH332" s="1"/>
      <c r="CI332" s="6" t="str">
        <f>+IFERROR(VALUE(RIGHT(Tabla15[[#This Row],[B2B]],6)),"")</f>
        <v/>
      </c>
      <c r="CJ332" s="6" t="str">
        <f>+IFERROR(VLOOKUP(CH332,Auxiliar!$A:$C,2,0),"")</f>
        <v/>
      </c>
      <c r="CK332" s="7" t="str">
        <f>+IFERROR(VLOOKUP(CH332,Auxiliar!$A:$C,3,0),"")</f>
        <v/>
      </c>
      <c r="CM332" s="1">
        <v>3533</v>
      </c>
      <c r="CN332" s="1" t="s">
        <v>20</v>
      </c>
      <c r="CO332" s="6">
        <v>3533</v>
      </c>
      <c r="CP332" s="6" t="s">
        <v>20</v>
      </c>
      <c r="CQ332" s="7" t="s">
        <v>21</v>
      </c>
      <c r="CS332" s="1"/>
      <c r="CT332" s="1"/>
      <c r="CU332" s="6" t="str">
        <f>+IFERROR(VALUE(RIGHT(Tabla17[[#This Row],[B2B]],6)),"")</f>
        <v/>
      </c>
      <c r="CV332" s="6" t="str">
        <f>+IFERROR(VLOOKUP(CT332,Auxiliar!$A:$C,2,0),"")</f>
        <v/>
      </c>
      <c r="CW332" s="7" t="str">
        <f>+IFERROR(VLOOKUP(CT332,Auxiliar!$A:$C,3,0),"")</f>
        <v/>
      </c>
      <c r="CY332" s="1">
        <v>3533</v>
      </c>
      <c r="CZ332" s="1" t="s">
        <v>16</v>
      </c>
      <c r="DA332" s="6">
        <f>+IFERROR(VALUE(RIGHT(Tabla18[[#This Row],[B2B]],6)),"")</f>
        <v>3533</v>
      </c>
      <c r="DB332" s="6" t="str">
        <f>+IFERROR(VLOOKUP(CZ332,Auxiliar!$A:$C,2,0),"")</f>
        <v>PREMIUM</v>
      </c>
      <c r="DC332" s="7" t="str">
        <f>+IFERROR(VLOOKUP(CZ332,Auxiliar!$A:$C,3,0),"")</f>
        <v>0b 0% | 2b 2% | 5b 3,5% | 10b 5%</v>
      </c>
      <c r="DE332" s="1">
        <v>3533</v>
      </c>
      <c r="DF332" s="1" t="s">
        <v>19</v>
      </c>
      <c r="DG332" s="6">
        <f>+IFERROR(VALUE(RIGHT(Tabla19[[#This Row],[B2B]],6)),"")</f>
        <v>3533</v>
      </c>
      <c r="DH332" s="6" t="str">
        <f>+IFERROR(VLOOKUP(DF332,Auxiliar!$A:$C,2,0),"")</f>
        <v>MICHELOB</v>
      </c>
      <c r="DI332" s="7" t="str">
        <f>+IFERROR(VLOOKUP(DF332,Auxiliar!$A:$C,3,0),"")</f>
        <v>1b 7% | 3b 22% | 8b 27%</v>
      </c>
      <c r="DK332" s="1"/>
      <c r="DL332" s="1"/>
      <c r="DM332" s="6" t="str">
        <f>+IFERROR(VALUE(RIGHT(Tabla20[[#This Row],[B2B]],6)),"")</f>
        <v/>
      </c>
      <c r="DN332" s="6" t="str">
        <f>+IFERROR(VLOOKUP(DL332,Auxiliar!$A:$C,2,0),"")</f>
        <v/>
      </c>
      <c r="DO332" s="7" t="str">
        <f>+IFERROR(VLOOKUP(DL332,Auxiliar!$A:$C,3,0),"")</f>
        <v/>
      </c>
      <c r="DQ332" s="1">
        <v>3534</v>
      </c>
      <c r="DR332" s="12" t="s">
        <v>24</v>
      </c>
      <c r="DS332" s="6">
        <f>+IFERROR(VALUE(RIGHT(Tabla21[[#This Row],[B2B]],6)),"")</f>
        <v>3534</v>
      </c>
      <c r="DT332" s="6" t="str">
        <f>+IFERROR(VLOOKUP(DR332,Auxiliar!$A:$C,2,0),"")</f>
        <v>CORONA PORRON</v>
      </c>
      <c r="DU332" s="7" t="str">
        <f>+IFERROR(VLOOKUP(DR332,Auxiliar!$A:$C,3,0),"")</f>
        <v>1b 5% | 20b 0%</v>
      </c>
      <c r="DW332" s="1">
        <v>5485</v>
      </c>
      <c r="DX332" s="12" t="s">
        <v>43</v>
      </c>
      <c r="DY332" s="6">
        <f>+IFERROR(VALUE(RIGHT(Tabla22[[#This Row],[B2B]],6)),"")</f>
        <v>5485</v>
      </c>
      <c r="DZ332" s="6" t="str">
        <f>+IFERROR(VLOOKUP(DX332,Auxiliar!$A:$C,2,0),"")</f>
        <v xml:space="preserve">VALUE LATA </v>
      </c>
      <c r="EA332" s="7" t="str">
        <f>+IFERROR(VLOOKUP(DX332,Auxiliar!$A:$C,3,0),"")</f>
        <v>1b 15% | 100b 18%</v>
      </c>
      <c r="EC332" s="1">
        <v>6404</v>
      </c>
      <c r="ED332" s="12" t="s">
        <v>47</v>
      </c>
      <c r="EE332" s="6">
        <f>+IFERROR(VALUE(RIGHT(Tabla23[[#This Row],[B2B]],6)),"")</f>
        <v>6404</v>
      </c>
      <c r="EF332" s="6" t="str">
        <f>+IFERROR(VLOOKUP(ED332,Auxiliar!$A:$C,2,0),"")</f>
        <v>VALUE LATON</v>
      </c>
      <c r="EG332" s="7" t="str">
        <f>+IFERROR(VLOOKUP(ED332,Auxiliar!$A:$C,3,0),"")</f>
        <v>1b 10% | 5b 15% | 192b 0%</v>
      </c>
      <c r="EI332" s="1"/>
      <c r="EJ332" s="12"/>
      <c r="EK332" s="6" t="str">
        <f>+IFERROR(VALUE(RIGHT(Tabla24[[#This Row],[B2B]],6)),"")</f>
        <v/>
      </c>
      <c r="EL332" s="6" t="str">
        <f>+IFERROR(VLOOKUP(EJ332,Auxiliar!$A:$C,2,0),"")</f>
        <v/>
      </c>
      <c r="EM332" s="7" t="str">
        <f>+IFERROR(VLOOKUP(EJ332,Auxiliar!$A:$C,3,0),"")</f>
        <v/>
      </c>
      <c r="EO332" s="1"/>
      <c r="EP332" s="12"/>
      <c r="EQ332" s="6" t="str">
        <f>+IFERROR(VALUE(RIGHT(Tabla25[[#This Row],[B2B]],6)),"")</f>
        <v/>
      </c>
      <c r="ER332" s="6" t="str">
        <f>+IFERROR(VLOOKUP(EP332,Auxiliar!$A:$C,2,0),"")</f>
        <v/>
      </c>
      <c r="ES332" s="7" t="str">
        <f>+IFERROR(VLOOKUP(EP332,Auxiliar!$A:$C,3,0),"")</f>
        <v/>
      </c>
      <c r="EU332" s="1"/>
      <c r="EV332" s="12"/>
      <c r="EW332" s="6" t="str">
        <f>+IFERROR(VALUE(RIGHT(Tabla26[[#This Row],[B2B]],6)),"")</f>
        <v/>
      </c>
      <c r="EX332" s="6" t="str">
        <f>+IFERROR(VLOOKUP(EV332,Auxiliar!$A:$C,2,0),"")</f>
        <v/>
      </c>
      <c r="EY332" s="7" t="str">
        <f>+IFERROR(VLOOKUP(EV332,Auxiliar!$A:$C,3,0),"")</f>
        <v/>
      </c>
      <c r="EZ332" s="1"/>
      <c r="FA332" s="12"/>
      <c r="FB332" s="6" t="str">
        <f>+IFERROR(VALUE(RIGHT(Tabla27[[#This Row],[B2B]],6)),"")</f>
        <v/>
      </c>
      <c r="FC332" s="6" t="str">
        <f>+IFERROR(VLOOKUP(FA332,Auxiliar!$A:$C,2,0),"")</f>
        <v/>
      </c>
      <c r="FD332" s="7" t="str">
        <f>+IFERROR(VLOOKUP(FA332,Auxiliar!$A:$C,3,0),"")</f>
        <v/>
      </c>
      <c r="FE332" s="1"/>
      <c r="FF332" s="12"/>
      <c r="FG332" s="6" t="str">
        <f>+IFERROR(VALUE(RIGHT(Tabla28[[#This Row],[B2B]],6)),"")</f>
        <v/>
      </c>
      <c r="FH332" s="6" t="str">
        <f>+IFERROR(VLOOKUP(FF332,Auxiliar!$A:$C,2,0),"")</f>
        <v/>
      </c>
      <c r="FI332" s="7" t="str">
        <f>+IFERROR(VLOOKUP(FF332,Auxiliar!$A:$C,3,0),"")</f>
        <v/>
      </c>
      <c r="FJ332" s="1"/>
      <c r="FK332" s="12"/>
      <c r="FL332" s="6" t="str">
        <f>+IFERROR(VALUE(RIGHT(Tabla29[[#This Row],[B2B]],6)),"")</f>
        <v/>
      </c>
      <c r="FM332" s="6" t="str">
        <f>+IFERROR(VLOOKUP(FK332,Auxiliar!$A:$C,2,0),"")</f>
        <v/>
      </c>
      <c r="FN332" s="7" t="str">
        <f>+IFERROR(VLOOKUP(FK332,Auxiliar!$A:$C,3,0),"")</f>
        <v/>
      </c>
      <c r="FO332" s="1"/>
      <c r="FP332" s="12"/>
      <c r="FQ332" s="6" t="str">
        <f>+IFERROR(VALUE(RIGHT(Tabla30[[#This Row],[B2B]],6)),"")</f>
        <v/>
      </c>
      <c r="FR332" s="6" t="str">
        <f>+IFERROR(VLOOKUP(FP332,Auxiliar!$A:$C,2,0),"")</f>
        <v/>
      </c>
      <c r="FS332" s="7"/>
      <c r="FT332" s="1"/>
      <c r="FU332" s="12"/>
      <c r="FV332" s="6" t="str">
        <f>+IFERROR(VALUE(RIGHT(Tabla31[[#This Row],[B2B]],6)),"")</f>
        <v/>
      </c>
      <c r="FW332" s="6" t="str">
        <f>+IFERROR(VLOOKUP(FU332,Auxiliar!$A:$C,2,0),"")</f>
        <v/>
      </c>
      <c r="FX332" s="7" t="str">
        <f>+IFERROR(VLOOKUP(FU332,Auxiliar!$A:$C,3,0),"")</f>
        <v/>
      </c>
      <c r="FY332" s="1"/>
      <c r="FZ332" s="12"/>
      <c r="GA332" s="6" t="str">
        <f>+IFERROR(VALUE(RIGHT(Tabla32[[#This Row],[B2B]],6)),"")</f>
        <v/>
      </c>
      <c r="GB332" s="6" t="str">
        <f>+IFERROR(VLOOKUP(FZ332,Auxiliar!$A:$C,2,0),"")</f>
        <v/>
      </c>
      <c r="GC332" s="7" t="str">
        <f>+IFERROR(VLOOKUP(FZ332,Auxiliar!$A:$C,3,0),"")</f>
        <v/>
      </c>
      <c r="GD332" s="1"/>
      <c r="GE332" s="12"/>
      <c r="GF332" s="6" t="str">
        <f>+IFERROR(VALUE(RIGHT(Tabla33[[#This Row],[B2B]],6)),"")</f>
        <v/>
      </c>
      <c r="GG332" s="6" t="str">
        <f>+IFERROR(VLOOKUP(GE332,Auxiliar!$A:$C,2,0),"")</f>
        <v/>
      </c>
      <c r="GH332" s="7" t="str">
        <f>+IFERROR(VLOOKUP(GE332,Auxiliar!$A:$C,3,0),"")</f>
        <v/>
      </c>
    </row>
    <row r="333" spans="1:190" x14ac:dyDescent="0.25">
      <c r="A333" s="1"/>
      <c r="B333" s="1"/>
      <c r="C333" t="str">
        <f>+IFERROR(VALUE(RIGHT(Tabla1[[#This Row],[B2B]],6)),"")</f>
        <v/>
      </c>
      <c r="D333" t="str">
        <f>+IFERROR(VLOOKUP(B333,Auxiliar!$A:$C,2,0),"")</f>
        <v/>
      </c>
      <c r="E333" s="5" t="str">
        <f>+IFERROR(VLOOKUP(B333,Auxiliar!$A:$C,3,0),"")</f>
        <v/>
      </c>
      <c r="S333" s="1">
        <v>4345</v>
      </c>
      <c r="T333" s="1" t="s">
        <v>9</v>
      </c>
      <c r="U333" s="6">
        <f>+IFERROR(VALUE(RIGHT(Tabla4[[#This Row],[B2B]],6)),"")</f>
        <v>4345</v>
      </c>
      <c r="V333" s="6" t="str">
        <f>+IFERROR(VLOOKUP(T333,Auxiliar!$A:$C,2,0),"")</f>
        <v>CORE</v>
      </c>
      <c r="W333" s="7" t="str">
        <f>+IFERROR(VLOOKUP(T333,Auxiliar!$A:$C,3,0),"")</f>
        <v>0b 1% | 2b 5% | 4b 6%</v>
      </c>
      <c r="Y333" s="1">
        <v>20233</v>
      </c>
      <c r="Z333" s="1" t="s">
        <v>10</v>
      </c>
      <c r="AA333" s="6">
        <f>+IFERROR(VALUE(RIGHT(Tabla5[[#This Row],[B2B]],6)),"")</f>
        <v>20233</v>
      </c>
      <c r="AB333" s="6" t="str">
        <f>+IFERROR(VLOOKUP(Z333,Auxiliar!$A:$C,2,0),"")</f>
        <v>CORE</v>
      </c>
      <c r="AC333" s="7" t="str">
        <f>+IFERROR(VLOOKUP(Z333,Auxiliar!$A:$C,3,0),"")</f>
        <v>0b 1% | 3b 4% | 5b 6%</v>
      </c>
      <c r="AK333" s="1">
        <v>4111</v>
      </c>
      <c r="AL333" s="1" t="s">
        <v>30</v>
      </c>
      <c r="AM333" s="6">
        <f>+IFERROR(VALUE(RIGHT(Tabla7[[#This Row],[B2B]],6)),"")</f>
        <v>4111</v>
      </c>
      <c r="AN333" s="6" t="str">
        <f>+IFERROR(VLOOKUP(AL333,Auxiliar!$A:$C,2,0),"")</f>
        <v>LATONES</v>
      </c>
      <c r="AO333" s="7" t="str">
        <f>+IFERROR(VLOOKUP(AL333,Auxiliar!$A:$C,3,0),"")</f>
        <v>1b 4% | 5b 7% | 97b 0%</v>
      </c>
      <c r="AQ333" s="1">
        <v>20103</v>
      </c>
      <c r="AR333" s="1" t="s">
        <v>31</v>
      </c>
      <c r="AS333" s="6">
        <f>+IFERROR(VALUE(RIGHT(Tabla8[[#This Row],[B2B]],6)),"")</f>
        <v>20103</v>
      </c>
      <c r="AT333" s="6" t="str">
        <f>+IFERROR(VLOOKUP(AR333,Auxiliar!$A:$C,2,0),"")</f>
        <v>LATONES</v>
      </c>
      <c r="AU333" s="7" t="str">
        <f>+IFERROR(VLOOKUP(AR333,Auxiliar!$A:$C,3,0),"")</f>
        <v>2b 3% | 4b 5% | 5b 8% | 193 0%</v>
      </c>
      <c r="AW333" s="1"/>
      <c r="AX333" s="1" t="s">
        <v>32</v>
      </c>
      <c r="AY333" s="6" t="str">
        <f>+IFERROR(VALUE(RIGHT(Tabla9[[#This Row],[B2B]],6)),"")</f>
        <v/>
      </c>
      <c r="AZ333" s="6" t="str">
        <f>+IFERROR(VLOOKUP(AX333,Auxiliar!$A:$C,2,0),"")</f>
        <v>LATONES</v>
      </c>
      <c r="BA333" s="7" t="str">
        <f>+IFERROR(VLOOKUP(AX333,Auxiliar!$A:$C,3,0),"")</f>
        <v>2b 3% | 4b 4% | 6b 5% | 10b 8%  | 385b 0%</v>
      </c>
      <c r="BC333" s="1"/>
      <c r="BD333" s="1" t="s">
        <v>33</v>
      </c>
      <c r="BE333" s="6" t="str">
        <f>+IFERROR(VALUE(RIGHT(Tabla10[[#This Row],[B2B]],6)),"")</f>
        <v/>
      </c>
      <c r="BF333" s="6" t="str">
        <f>+IFERROR(VLOOKUP(BD333,Auxiliar!$A:$C,2,0),"")</f>
        <v>LATONES</v>
      </c>
      <c r="BG333" s="7" t="str">
        <f>+IFERROR(VLOOKUP(BD333,Auxiliar!$A:$C,3,0),"")</f>
        <v>6b 4% | 12b 5% | 15b 8% | 385b 0%</v>
      </c>
      <c r="BI333" s="1"/>
      <c r="BJ333" s="1"/>
      <c r="BK333" s="6" t="str">
        <f>+IFERROR(VALUE(RIGHT(Tabla11[[#This Row],[B2B]],6)),"")</f>
        <v/>
      </c>
      <c r="BL333" s="6" t="str">
        <f>+IFERROR(VLOOKUP(BJ333,Auxiliar!$A:$C,2,0),"")</f>
        <v/>
      </c>
      <c r="BM333" s="7" t="str">
        <f>+IFERROR(VLOOKUP(BJ333,Auxiliar!$A:$C,3,0),"")</f>
        <v/>
      </c>
      <c r="BO333" s="1">
        <v>5481</v>
      </c>
      <c r="BP333" s="1" t="s">
        <v>39</v>
      </c>
      <c r="BQ333" s="6">
        <f>+IFERROR(VALUE(RIGHT(Tabla12[[#This Row],[B2B]],6)),"")</f>
        <v>5481</v>
      </c>
      <c r="BR333" s="6" t="str">
        <f>+IFERROR(VLOOKUP(BP333,Auxiliar!$A:$C,2,0),"")</f>
        <v>VALUE LITRO</v>
      </c>
      <c r="BS333" s="7" t="str">
        <f>+IFERROR(VLOOKUP(BP333,Auxiliar!$A:$C,3,0),"")</f>
        <v>1b 12%</v>
      </c>
      <c r="CA333" s="1">
        <v>3555</v>
      </c>
      <c r="CB333" s="1" t="s">
        <v>35</v>
      </c>
      <c r="CC333" s="6">
        <f>+IFERROR(VALUE(RIGHT(Tabla14[[#This Row],[B2B]],6)),"")</f>
        <v>3555</v>
      </c>
      <c r="CD333" s="6" t="str">
        <f>+IFERROR(VLOOKUP(CB333,Auxiliar!$A:$C,2,0),"")</f>
        <v>Corona 710cc</v>
      </c>
      <c r="CE333" s="7" t="str">
        <f>+IFERROR(VLOOKUP(CB333,Auxiliar!$A:$C,3,0),"")</f>
        <v>1b 10% | 85b 0%</v>
      </c>
      <c r="CG333" s="1"/>
      <c r="CH333" s="1"/>
      <c r="CI333" s="6" t="str">
        <f>+IFERROR(VALUE(RIGHT(Tabla15[[#This Row],[B2B]],6)),"")</f>
        <v/>
      </c>
      <c r="CJ333" s="6" t="str">
        <f>+IFERROR(VLOOKUP(CH333,Auxiliar!$A:$C,2,0),"")</f>
        <v/>
      </c>
      <c r="CK333" s="7" t="str">
        <f>+IFERROR(VLOOKUP(CH333,Auxiliar!$A:$C,3,0),"")</f>
        <v/>
      </c>
      <c r="CM333" s="1">
        <v>3534</v>
      </c>
      <c r="CN333" s="1" t="s">
        <v>20</v>
      </c>
      <c r="CO333" s="6">
        <v>3534</v>
      </c>
      <c r="CP333" s="6" t="s">
        <v>20</v>
      </c>
      <c r="CQ333" s="7" t="s">
        <v>21</v>
      </c>
      <c r="CS333" s="1"/>
      <c r="CT333" s="1"/>
      <c r="CU333" s="6" t="str">
        <f>+IFERROR(VALUE(RIGHT(Tabla17[[#This Row],[B2B]],6)),"")</f>
        <v/>
      </c>
      <c r="CV333" s="6" t="str">
        <f>+IFERROR(VLOOKUP(CT333,Auxiliar!$A:$C,2,0),"")</f>
        <v/>
      </c>
      <c r="CW333" s="7" t="str">
        <f>+IFERROR(VLOOKUP(CT333,Auxiliar!$A:$C,3,0),"")</f>
        <v/>
      </c>
      <c r="CY333" s="1">
        <v>3534</v>
      </c>
      <c r="CZ333" s="1" t="s">
        <v>16</v>
      </c>
      <c r="DA333" s="6">
        <f>+IFERROR(VALUE(RIGHT(Tabla18[[#This Row],[B2B]],6)),"")</f>
        <v>3534</v>
      </c>
      <c r="DB333" s="6" t="str">
        <f>+IFERROR(VLOOKUP(CZ333,Auxiliar!$A:$C,2,0),"")</f>
        <v>PREMIUM</v>
      </c>
      <c r="DC333" s="7" t="str">
        <f>+IFERROR(VLOOKUP(CZ333,Auxiliar!$A:$C,3,0),"")</f>
        <v>0b 0% | 2b 2% | 5b 3,5% | 10b 5%</v>
      </c>
      <c r="DE333" s="1">
        <v>3534</v>
      </c>
      <c r="DF333" s="1" t="s">
        <v>19</v>
      </c>
      <c r="DG333" s="6">
        <f>+IFERROR(VALUE(RIGHT(Tabla19[[#This Row],[B2B]],6)),"")</f>
        <v>3534</v>
      </c>
      <c r="DH333" s="6" t="str">
        <f>+IFERROR(VLOOKUP(DF333,Auxiliar!$A:$C,2,0),"")</f>
        <v>MICHELOB</v>
      </c>
      <c r="DI333" s="7" t="str">
        <f>+IFERROR(VLOOKUP(DF333,Auxiliar!$A:$C,3,0),"")</f>
        <v>1b 7% | 3b 22% | 8b 27%</v>
      </c>
      <c r="DK333" s="1"/>
      <c r="DL333" s="1"/>
      <c r="DM333" s="6" t="str">
        <f>+IFERROR(VALUE(RIGHT(Tabla20[[#This Row],[B2B]],6)),"")</f>
        <v/>
      </c>
      <c r="DN333" s="6" t="str">
        <f>+IFERROR(VLOOKUP(DL333,Auxiliar!$A:$C,2,0),"")</f>
        <v/>
      </c>
      <c r="DO333" s="7" t="str">
        <f>+IFERROR(VLOOKUP(DL333,Auxiliar!$A:$C,3,0),"")</f>
        <v/>
      </c>
      <c r="DQ333" s="1">
        <v>3536</v>
      </c>
      <c r="DR333" s="12" t="s">
        <v>24</v>
      </c>
      <c r="DS333" s="6">
        <f>+IFERROR(VALUE(RIGHT(Tabla21[[#This Row],[B2B]],6)),"")</f>
        <v>3536</v>
      </c>
      <c r="DT333" s="6" t="str">
        <f>+IFERROR(VLOOKUP(DR333,Auxiliar!$A:$C,2,0),"")</f>
        <v>CORONA PORRON</v>
      </c>
      <c r="DU333" s="7" t="str">
        <f>+IFERROR(VLOOKUP(DR333,Auxiliar!$A:$C,3,0),"")</f>
        <v>1b 5% | 20b 0%</v>
      </c>
      <c r="DW333" s="1">
        <v>6420</v>
      </c>
      <c r="DX333" s="12" t="s">
        <v>43</v>
      </c>
      <c r="DY333" s="6">
        <f>+IFERROR(VALUE(RIGHT(Tabla22[[#This Row],[B2B]],6)),"")</f>
        <v>6420</v>
      </c>
      <c r="DZ333" s="6" t="str">
        <f>+IFERROR(VLOOKUP(DX333,Auxiliar!$A:$C,2,0),"")</f>
        <v xml:space="preserve">VALUE LATA </v>
      </c>
      <c r="EA333" s="7" t="str">
        <f>+IFERROR(VLOOKUP(DX333,Auxiliar!$A:$C,3,0),"")</f>
        <v>1b 15% | 100b 18%</v>
      </c>
      <c r="EC333" s="1">
        <v>5477</v>
      </c>
      <c r="ED333" s="12" t="s">
        <v>47</v>
      </c>
      <c r="EE333" s="6">
        <f>+IFERROR(VALUE(RIGHT(Tabla23[[#This Row],[B2B]],6)),"")</f>
        <v>5477</v>
      </c>
      <c r="EF333" s="6" t="str">
        <f>+IFERROR(VLOOKUP(ED333,Auxiliar!$A:$C,2,0),"")</f>
        <v>VALUE LATON</v>
      </c>
      <c r="EG333" s="7" t="str">
        <f>+IFERROR(VLOOKUP(ED333,Auxiliar!$A:$C,3,0),"")</f>
        <v>1b 10% | 5b 15% | 192b 0%</v>
      </c>
      <c r="EI333" s="1"/>
      <c r="EJ333" s="12"/>
      <c r="EK333" s="6" t="str">
        <f>+IFERROR(VALUE(RIGHT(Tabla24[[#This Row],[B2B]],6)),"")</f>
        <v/>
      </c>
      <c r="EL333" s="6" t="str">
        <f>+IFERROR(VLOOKUP(EJ333,Auxiliar!$A:$C,2,0),"")</f>
        <v/>
      </c>
      <c r="EM333" s="7" t="str">
        <f>+IFERROR(VLOOKUP(EJ333,Auxiliar!$A:$C,3,0),"")</f>
        <v/>
      </c>
      <c r="EO333" s="1"/>
      <c r="EP333" s="12"/>
      <c r="EQ333" s="6" t="str">
        <f>+IFERROR(VALUE(RIGHT(Tabla25[[#This Row],[B2B]],6)),"")</f>
        <v/>
      </c>
      <c r="ER333" s="6" t="str">
        <f>+IFERROR(VLOOKUP(EP333,Auxiliar!$A:$C,2,0),"")</f>
        <v/>
      </c>
      <c r="ES333" s="7" t="str">
        <f>+IFERROR(VLOOKUP(EP333,Auxiliar!$A:$C,3,0),"")</f>
        <v/>
      </c>
      <c r="EU333" s="1"/>
      <c r="EV333" s="12"/>
      <c r="EW333" s="6" t="str">
        <f>+IFERROR(VALUE(RIGHT(Tabla26[[#This Row],[B2B]],6)),"")</f>
        <v/>
      </c>
      <c r="EX333" s="6" t="str">
        <f>+IFERROR(VLOOKUP(EV333,Auxiliar!$A:$C,2,0),"")</f>
        <v/>
      </c>
      <c r="EY333" s="7" t="str">
        <f>+IFERROR(VLOOKUP(EV333,Auxiliar!$A:$C,3,0),"")</f>
        <v/>
      </c>
      <c r="EZ333" s="1"/>
      <c r="FA333" s="12"/>
      <c r="FB333" s="6" t="str">
        <f>+IFERROR(VALUE(RIGHT(Tabla27[[#This Row],[B2B]],6)),"")</f>
        <v/>
      </c>
      <c r="FC333" s="6" t="str">
        <f>+IFERROR(VLOOKUP(FA333,Auxiliar!$A:$C,2,0),"")</f>
        <v/>
      </c>
      <c r="FD333" s="7" t="str">
        <f>+IFERROR(VLOOKUP(FA333,Auxiliar!$A:$C,3,0),"")</f>
        <v/>
      </c>
      <c r="FE333" s="1"/>
      <c r="FF333" s="12"/>
      <c r="FG333" s="6" t="str">
        <f>+IFERROR(VALUE(RIGHT(Tabla28[[#This Row],[B2B]],6)),"")</f>
        <v/>
      </c>
      <c r="FH333" s="6" t="str">
        <f>+IFERROR(VLOOKUP(FF333,Auxiliar!$A:$C,2,0),"")</f>
        <v/>
      </c>
      <c r="FI333" s="7" t="str">
        <f>+IFERROR(VLOOKUP(FF333,Auxiliar!$A:$C,3,0),"")</f>
        <v/>
      </c>
      <c r="FJ333" s="1"/>
      <c r="FK333" s="12"/>
      <c r="FL333" s="6" t="str">
        <f>+IFERROR(VALUE(RIGHT(Tabla29[[#This Row],[B2B]],6)),"")</f>
        <v/>
      </c>
      <c r="FM333" s="6" t="str">
        <f>+IFERROR(VLOOKUP(FK333,Auxiliar!$A:$C,2,0),"")</f>
        <v/>
      </c>
      <c r="FN333" s="7" t="str">
        <f>+IFERROR(VLOOKUP(FK333,Auxiliar!$A:$C,3,0),"")</f>
        <v/>
      </c>
      <c r="FO333" s="1"/>
      <c r="FP333" s="12"/>
      <c r="FQ333" s="6" t="str">
        <f>+IFERROR(VALUE(RIGHT(Tabla30[[#This Row],[B2B]],6)),"")</f>
        <v/>
      </c>
      <c r="FR333" s="6" t="str">
        <f>+IFERROR(VLOOKUP(FP333,Auxiliar!$A:$C,2,0),"")</f>
        <v/>
      </c>
      <c r="FS333" s="7"/>
      <c r="FT333" s="1"/>
      <c r="FU333" s="12"/>
      <c r="FV333" s="6" t="str">
        <f>+IFERROR(VALUE(RIGHT(Tabla31[[#This Row],[B2B]],6)),"")</f>
        <v/>
      </c>
      <c r="FW333" s="6" t="str">
        <f>+IFERROR(VLOOKUP(FU333,Auxiliar!$A:$C,2,0),"")</f>
        <v/>
      </c>
      <c r="FX333" s="7" t="str">
        <f>+IFERROR(VLOOKUP(FU333,Auxiliar!$A:$C,3,0),"")</f>
        <v/>
      </c>
      <c r="FY333" s="1"/>
      <c r="FZ333" s="12"/>
      <c r="GA333" s="6" t="str">
        <f>+IFERROR(VALUE(RIGHT(Tabla32[[#This Row],[B2B]],6)),"")</f>
        <v/>
      </c>
      <c r="GB333" s="6" t="str">
        <f>+IFERROR(VLOOKUP(FZ333,Auxiliar!$A:$C,2,0),"")</f>
        <v/>
      </c>
      <c r="GC333" s="7" t="str">
        <f>+IFERROR(VLOOKUP(FZ333,Auxiliar!$A:$C,3,0),"")</f>
        <v/>
      </c>
      <c r="GD333" s="1"/>
      <c r="GE333" s="12"/>
      <c r="GF333" s="6" t="str">
        <f>+IFERROR(VALUE(RIGHT(Tabla33[[#This Row],[B2B]],6)),"")</f>
        <v/>
      </c>
      <c r="GG333" s="6" t="str">
        <f>+IFERROR(VLOOKUP(GE333,Auxiliar!$A:$C,2,0),"")</f>
        <v/>
      </c>
      <c r="GH333" s="7" t="str">
        <f>+IFERROR(VLOOKUP(GE333,Auxiliar!$A:$C,3,0),"")</f>
        <v/>
      </c>
    </row>
    <row r="334" spans="1:190" x14ac:dyDescent="0.25">
      <c r="A334" s="1"/>
      <c r="B334" s="1"/>
      <c r="C334" t="str">
        <f>+IFERROR(VALUE(RIGHT(Tabla1[[#This Row],[B2B]],6)),"")</f>
        <v/>
      </c>
      <c r="D334" t="str">
        <f>+IFERROR(VLOOKUP(B334,Auxiliar!$A:$C,2,0),"")</f>
        <v/>
      </c>
      <c r="E334" s="5" t="str">
        <f>+IFERROR(VLOOKUP(B334,Auxiliar!$A:$C,3,0),"")</f>
        <v/>
      </c>
      <c r="S334" s="1">
        <v>4354</v>
      </c>
      <c r="T334" s="1" t="s">
        <v>9</v>
      </c>
      <c r="U334" s="6">
        <f>+IFERROR(VALUE(RIGHT(Tabla4[[#This Row],[B2B]],6)),"")</f>
        <v>4354</v>
      </c>
      <c r="V334" s="6" t="str">
        <f>+IFERROR(VLOOKUP(T334,Auxiliar!$A:$C,2,0),"")</f>
        <v>CORE</v>
      </c>
      <c r="W334" s="7" t="str">
        <f>+IFERROR(VLOOKUP(T334,Auxiliar!$A:$C,3,0),"")</f>
        <v>0b 1% | 2b 5% | 4b 6%</v>
      </c>
      <c r="Y334" s="1">
        <v>20235</v>
      </c>
      <c r="Z334" s="1" t="s">
        <v>10</v>
      </c>
      <c r="AA334" s="6">
        <f>+IFERROR(VALUE(RIGHT(Tabla5[[#This Row],[B2B]],6)),"")</f>
        <v>20235</v>
      </c>
      <c r="AB334" s="6" t="str">
        <f>+IFERROR(VLOOKUP(Z334,Auxiliar!$A:$C,2,0),"")</f>
        <v>CORE</v>
      </c>
      <c r="AC334" s="7" t="str">
        <f>+IFERROR(VLOOKUP(Z334,Auxiliar!$A:$C,3,0),"")</f>
        <v>0b 1% | 3b 4% | 5b 6%</v>
      </c>
      <c r="AK334" s="1">
        <v>4142</v>
      </c>
      <c r="AL334" s="1" t="s">
        <v>30</v>
      </c>
      <c r="AM334" s="6">
        <f>+IFERROR(VALUE(RIGHT(Tabla7[[#This Row],[B2B]],6)),"")</f>
        <v>4142</v>
      </c>
      <c r="AN334" s="6" t="str">
        <f>+IFERROR(VLOOKUP(AL334,Auxiliar!$A:$C,2,0),"")</f>
        <v>LATONES</v>
      </c>
      <c r="AO334" s="7" t="str">
        <f>+IFERROR(VLOOKUP(AL334,Auxiliar!$A:$C,3,0),"")</f>
        <v>1b 4% | 5b 7% | 97b 0%</v>
      </c>
      <c r="AQ334" s="1">
        <v>20104</v>
      </c>
      <c r="AR334" s="1" t="s">
        <v>31</v>
      </c>
      <c r="AS334" s="6">
        <f>+IFERROR(VALUE(RIGHT(Tabla8[[#This Row],[B2B]],6)),"")</f>
        <v>20104</v>
      </c>
      <c r="AT334" s="6" t="str">
        <f>+IFERROR(VLOOKUP(AR334,Auxiliar!$A:$C,2,0),"")</f>
        <v>LATONES</v>
      </c>
      <c r="AU334" s="7" t="str">
        <f>+IFERROR(VLOOKUP(AR334,Auxiliar!$A:$C,3,0),"")</f>
        <v>2b 3% | 4b 5% | 5b 8% | 193 0%</v>
      </c>
      <c r="AW334" s="1"/>
      <c r="AX334" s="1" t="s">
        <v>32</v>
      </c>
      <c r="AY334" s="6" t="str">
        <f>+IFERROR(VALUE(RIGHT(Tabla9[[#This Row],[B2B]],6)),"")</f>
        <v/>
      </c>
      <c r="AZ334" s="6" t="str">
        <f>+IFERROR(VLOOKUP(AX334,Auxiliar!$A:$C,2,0),"")</f>
        <v>LATONES</v>
      </c>
      <c r="BA334" s="7" t="str">
        <f>+IFERROR(VLOOKUP(AX334,Auxiliar!$A:$C,3,0),"")</f>
        <v>2b 3% | 4b 4% | 6b 5% | 10b 8%  | 385b 0%</v>
      </c>
      <c r="BC334" s="1"/>
      <c r="BD334" s="1" t="s">
        <v>33</v>
      </c>
      <c r="BE334" s="6" t="str">
        <f>+IFERROR(VALUE(RIGHT(Tabla10[[#This Row],[B2B]],6)),"")</f>
        <v/>
      </c>
      <c r="BF334" s="6" t="str">
        <f>+IFERROR(VLOOKUP(BD334,Auxiliar!$A:$C,2,0),"")</f>
        <v>LATONES</v>
      </c>
      <c r="BG334" s="7" t="str">
        <f>+IFERROR(VLOOKUP(BD334,Auxiliar!$A:$C,3,0),"")</f>
        <v>6b 4% | 12b 5% | 15b 8% | 385b 0%</v>
      </c>
      <c r="BI334" s="1"/>
      <c r="BJ334" s="1"/>
      <c r="BK334" s="6" t="str">
        <f>+IFERROR(VALUE(RIGHT(Tabla11[[#This Row],[B2B]],6)),"")</f>
        <v/>
      </c>
      <c r="BL334" s="6" t="str">
        <f>+IFERROR(VLOOKUP(BJ334,Auxiliar!$A:$C,2,0),"")</f>
        <v/>
      </c>
      <c r="BM334" s="7" t="str">
        <f>+IFERROR(VLOOKUP(BJ334,Auxiliar!$A:$C,3,0),"")</f>
        <v/>
      </c>
      <c r="BO334" s="1">
        <v>5482</v>
      </c>
      <c r="BP334" s="1" t="s">
        <v>39</v>
      </c>
      <c r="BQ334" s="6">
        <f>+IFERROR(VALUE(RIGHT(Tabla12[[#This Row],[B2B]],6)),"")</f>
        <v>5482</v>
      </c>
      <c r="BR334" s="6" t="str">
        <f>+IFERROR(VLOOKUP(BP334,Auxiliar!$A:$C,2,0),"")</f>
        <v>VALUE LITRO</v>
      </c>
      <c r="BS334" s="7" t="str">
        <f>+IFERROR(VLOOKUP(BP334,Auxiliar!$A:$C,3,0),"")</f>
        <v>1b 12%</v>
      </c>
      <c r="CA334" s="1">
        <v>3558</v>
      </c>
      <c r="CB334" s="1" t="s">
        <v>35</v>
      </c>
      <c r="CC334" s="6">
        <f>+IFERROR(VALUE(RIGHT(Tabla14[[#This Row],[B2B]],6)),"")</f>
        <v>3558</v>
      </c>
      <c r="CD334" s="6" t="str">
        <f>+IFERROR(VLOOKUP(CB334,Auxiliar!$A:$C,2,0),"")</f>
        <v>Corona 710cc</v>
      </c>
      <c r="CE334" s="7" t="str">
        <f>+IFERROR(VLOOKUP(CB334,Auxiliar!$A:$C,3,0),"")</f>
        <v>1b 10% | 85b 0%</v>
      </c>
      <c r="CG334" s="1"/>
      <c r="CH334" s="1"/>
      <c r="CI334" s="6" t="str">
        <f>+IFERROR(VALUE(RIGHT(Tabla15[[#This Row],[B2B]],6)),"")</f>
        <v/>
      </c>
      <c r="CJ334" s="6" t="str">
        <f>+IFERROR(VLOOKUP(CH334,Auxiliar!$A:$C,2,0),"")</f>
        <v/>
      </c>
      <c r="CK334" s="7" t="str">
        <f>+IFERROR(VLOOKUP(CH334,Auxiliar!$A:$C,3,0),"")</f>
        <v/>
      </c>
      <c r="CM334" s="1">
        <v>3536</v>
      </c>
      <c r="CN334" s="1" t="s">
        <v>20</v>
      </c>
      <c r="CO334" s="6">
        <v>3536</v>
      </c>
      <c r="CP334" s="6" t="s">
        <v>20</v>
      </c>
      <c r="CQ334" s="7" t="s">
        <v>21</v>
      </c>
      <c r="CS334" s="1"/>
      <c r="CT334" s="1"/>
      <c r="CU334" s="6" t="str">
        <f>+IFERROR(VALUE(RIGHT(Tabla17[[#This Row],[B2B]],6)),"")</f>
        <v/>
      </c>
      <c r="CV334" s="6" t="str">
        <f>+IFERROR(VLOOKUP(CT334,Auxiliar!$A:$C,2,0),"")</f>
        <v/>
      </c>
      <c r="CW334" s="7" t="str">
        <f>+IFERROR(VLOOKUP(CT334,Auxiliar!$A:$C,3,0),"")</f>
        <v/>
      </c>
      <c r="CY334" s="1">
        <v>3536</v>
      </c>
      <c r="CZ334" s="1" t="s">
        <v>16</v>
      </c>
      <c r="DA334" s="6">
        <f>+IFERROR(VALUE(RIGHT(Tabla18[[#This Row],[B2B]],6)),"")</f>
        <v>3536</v>
      </c>
      <c r="DB334" s="6" t="str">
        <f>+IFERROR(VLOOKUP(CZ334,Auxiliar!$A:$C,2,0),"")</f>
        <v>PREMIUM</v>
      </c>
      <c r="DC334" s="7" t="str">
        <f>+IFERROR(VLOOKUP(CZ334,Auxiliar!$A:$C,3,0),"")</f>
        <v>0b 0% | 2b 2% | 5b 3,5% | 10b 5%</v>
      </c>
      <c r="DE334" s="1">
        <v>3536</v>
      </c>
      <c r="DF334" s="1" t="s">
        <v>19</v>
      </c>
      <c r="DG334" s="6">
        <f>+IFERROR(VALUE(RIGHT(Tabla19[[#This Row],[B2B]],6)),"")</f>
        <v>3536</v>
      </c>
      <c r="DH334" s="6" t="str">
        <f>+IFERROR(VLOOKUP(DF334,Auxiliar!$A:$C,2,0),"")</f>
        <v>MICHELOB</v>
      </c>
      <c r="DI334" s="7" t="str">
        <f>+IFERROR(VLOOKUP(DF334,Auxiliar!$A:$C,3,0),"")</f>
        <v>1b 7% | 3b 22% | 8b 27%</v>
      </c>
      <c r="DK334" s="1"/>
      <c r="DL334" s="1"/>
      <c r="DM334" s="6" t="str">
        <f>+IFERROR(VALUE(RIGHT(Tabla20[[#This Row],[B2B]],6)),"")</f>
        <v/>
      </c>
      <c r="DN334" s="6" t="str">
        <f>+IFERROR(VLOOKUP(DL334,Auxiliar!$A:$C,2,0),"")</f>
        <v/>
      </c>
      <c r="DO334" s="7" t="str">
        <f>+IFERROR(VLOOKUP(DL334,Auxiliar!$A:$C,3,0),"")</f>
        <v/>
      </c>
      <c r="DQ334" s="1">
        <v>3541</v>
      </c>
      <c r="DR334" s="12" t="s">
        <v>24</v>
      </c>
      <c r="DS334" s="6">
        <f>+IFERROR(VALUE(RIGHT(Tabla21[[#This Row],[B2B]],6)),"")</f>
        <v>3541</v>
      </c>
      <c r="DT334" s="6" t="str">
        <f>+IFERROR(VLOOKUP(DR334,Auxiliar!$A:$C,2,0),"")</f>
        <v>CORONA PORRON</v>
      </c>
      <c r="DU334" s="7" t="str">
        <f>+IFERROR(VLOOKUP(DR334,Auxiliar!$A:$C,3,0),"")</f>
        <v>1b 5% | 20b 0%</v>
      </c>
      <c r="DW334" s="1">
        <v>27</v>
      </c>
      <c r="DX334" s="12" t="s">
        <v>43</v>
      </c>
      <c r="DY334" s="6">
        <f>+IFERROR(VALUE(RIGHT(Tabla22[[#This Row],[B2B]],6)),"")</f>
        <v>27</v>
      </c>
      <c r="DZ334" s="6" t="str">
        <f>+IFERROR(VLOOKUP(DX334,Auxiliar!$A:$C,2,0),"")</f>
        <v xml:space="preserve">VALUE LATA </v>
      </c>
      <c r="EA334" s="7" t="str">
        <f>+IFERROR(VLOOKUP(DX334,Auxiliar!$A:$C,3,0),"")</f>
        <v>1b 15% | 100b 18%</v>
      </c>
      <c r="EC334" s="1">
        <v>5481</v>
      </c>
      <c r="ED334" s="12" t="s">
        <v>47</v>
      </c>
      <c r="EE334" s="6">
        <f>+IFERROR(VALUE(RIGHT(Tabla23[[#This Row],[B2B]],6)),"")</f>
        <v>5481</v>
      </c>
      <c r="EF334" s="6" t="str">
        <f>+IFERROR(VLOOKUP(ED334,Auxiliar!$A:$C,2,0),"")</f>
        <v>VALUE LATON</v>
      </c>
      <c r="EG334" s="7" t="str">
        <f>+IFERROR(VLOOKUP(ED334,Auxiliar!$A:$C,3,0),"")</f>
        <v>1b 10% | 5b 15% | 192b 0%</v>
      </c>
      <c r="EI334" s="1"/>
      <c r="EJ334" s="12"/>
      <c r="EK334" s="6" t="str">
        <f>+IFERROR(VALUE(RIGHT(Tabla24[[#This Row],[B2B]],6)),"")</f>
        <v/>
      </c>
      <c r="EL334" s="6" t="str">
        <f>+IFERROR(VLOOKUP(EJ334,Auxiliar!$A:$C,2,0),"")</f>
        <v/>
      </c>
      <c r="EM334" s="7" t="str">
        <f>+IFERROR(VLOOKUP(EJ334,Auxiliar!$A:$C,3,0),"")</f>
        <v/>
      </c>
      <c r="EO334" s="1"/>
      <c r="EP334" s="12"/>
      <c r="EQ334" s="6" t="str">
        <f>+IFERROR(VALUE(RIGHT(Tabla25[[#This Row],[B2B]],6)),"")</f>
        <v/>
      </c>
      <c r="ER334" s="6" t="str">
        <f>+IFERROR(VLOOKUP(EP334,Auxiliar!$A:$C,2,0),"")</f>
        <v/>
      </c>
      <c r="ES334" s="7" t="str">
        <f>+IFERROR(VLOOKUP(EP334,Auxiliar!$A:$C,3,0),"")</f>
        <v/>
      </c>
      <c r="EU334" s="1"/>
      <c r="EV334" s="12"/>
      <c r="EW334" s="6" t="str">
        <f>+IFERROR(VALUE(RIGHT(Tabla26[[#This Row],[B2B]],6)),"")</f>
        <v/>
      </c>
      <c r="EX334" s="6" t="str">
        <f>+IFERROR(VLOOKUP(EV334,Auxiliar!$A:$C,2,0),"")</f>
        <v/>
      </c>
      <c r="EY334" s="7" t="str">
        <f>+IFERROR(VLOOKUP(EV334,Auxiliar!$A:$C,3,0),"")</f>
        <v/>
      </c>
      <c r="EZ334" s="1"/>
      <c r="FA334" s="12"/>
      <c r="FB334" s="6" t="str">
        <f>+IFERROR(VALUE(RIGHT(Tabla27[[#This Row],[B2B]],6)),"")</f>
        <v/>
      </c>
      <c r="FC334" s="6" t="str">
        <f>+IFERROR(VLOOKUP(FA334,Auxiliar!$A:$C,2,0),"")</f>
        <v/>
      </c>
      <c r="FD334" s="7" t="str">
        <f>+IFERROR(VLOOKUP(FA334,Auxiliar!$A:$C,3,0),"")</f>
        <v/>
      </c>
      <c r="FE334" s="1"/>
      <c r="FF334" s="12"/>
      <c r="FG334" s="6" t="str">
        <f>+IFERROR(VALUE(RIGHT(Tabla28[[#This Row],[B2B]],6)),"")</f>
        <v/>
      </c>
      <c r="FH334" s="6" t="str">
        <f>+IFERROR(VLOOKUP(FF334,Auxiliar!$A:$C,2,0),"")</f>
        <v/>
      </c>
      <c r="FI334" s="7" t="str">
        <f>+IFERROR(VLOOKUP(FF334,Auxiliar!$A:$C,3,0),"")</f>
        <v/>
      </c>
      <c r="FJ334" s="1"/>
      <c r="FK334" s="12"/>
      <c r="FL334" s="6" t="str">
        <f>+IFERROR(VALUE(RIGHT(Tabla29[[#This Row],[B2B]],6)),"")</f>
        <v/>
      </c>
      <c r="FM334" s="6" t="str">
        <f>+IFERROR(VLOOKUP(FK334,Auxiliar!$A:$C,2,0),"")</f>
        <v/>
      </c>
      <c r="FN334" s="7" t="str">
        <f>+IFERROR(VLOOKUP(FK334,Auxiliar!$A:$C,3,0),"")</f>
        <v/>
      </c>
      <c r="FO334" s="1"/>
      <c r="FP334" s="12"/>
      <c r="FQ334" s="6" t="str">
        <f>+IFERROR(VALUE(RIGHT(Tabla30[[#This Row],[B2B]],6)),"")</f>
        <v/>
      </c>
      <c r="FR334" s="6" t="str">
        <f>+IFERROR(VLOOKUP(FP334,Auxiliar!$A:$C,2,0),"")</f>
        <v/>
      </c>
      <c r="FS334" s="7"/>
      <c r="FT334" s="1"/>
      <c r="FU334" s="12"/>
      <c r="FV334" s="6" t="str">
        <f>+IFERROR(VALUE(RIGHT(Tabla31[[#This Row],[B2B]],6)),"")</f>
        <v/>
      </c>
      <c r="FW334" s="6" t="str">
        <f>+IFERROR(VLOOKUP(FU334,Auxiliar!$A:$C,2,0),"")</f>
        <v/>
      </c>
      <c r="FX334" s="7" t="str">
        <f>+IFERROR(VLOOKUP(FU334,Auxiliar!$A:$C,3,0),"")</f>
        <v/>
      </c>
      <c r="FY334" s="1"/>
      <c r="FZ334" s="12"/>
      <c r="GA334" s="6" t="str">
        <f>+IFERROR(VALUE(RIGHT(Tabla32[[#This Row],[B2B]],6)),"")</f>
        <v/>
      </c>
      <c r="GB334" s="6" t="str">
        <f>+IFERROR(VLOOKUP(FZ334,Auxiliar!$A:$C,2,0),"")</f>
        <v/>
      </c>
      <c r="GC334" s="7" t="str">
        <f>+IFERROR(VLOOKUP(FZ334,Auxiliar!$A:$C,3,0),"")</f>
        <v/>
      </c>
      <c r="GD334" s="1"/>
      <c r="GE334" s="12"/>
      <c r="GF334" s="6" t="str">
        <f>+IFERROR(VALUE(RIGHT(Tabla33[[#This Row],[B2B]],6)),"")</f>
        <v/>
      </c>
      <c r="GG334" s="6" t="str">
        <f>+IFERROR(VLOOKUP(GE334,Auxiliar!$A:$C,2,0),"")</f>
        <v/>
      </c>
      <c r="GH334" s="7" t="str">
        <f>+IFERROR(VLOOKUP(GE334,Auxiliar!$A:$C,3,0),"")</f>
        <v/>
      </c>
    </row>
    <row r="335" spans="1:190" x14ac:dyDescent="0.25">
      <c r="A335" s="1"/>
      <c r="B335" s="1"/>
      <c r="C335" t="str">
        <f>+IFERROR(VALUE(RIGHT(Tabla1[[#This Row],[B2B]],6)),"")</f>
        <v/>
      </c>
      <c r="D335" t="str">
        <f>+IFERROR(VLOOKUP(B335,Auxiliar!$A:$C,2,0),"")</f>
        <v/>
      </c>
      <c r="E335" s="5" t="str">
        <f>+IFERROR(VLOOKUP(B335,Auxiliar!$A:$C,3,0),"")</f>
        <v/>
      </c>
      <c r="S335" s="1">
        <v>4380</v>
      </c>
      <c r="T335" s="1" t="s">
        <v>9</v>
      </c>
      <c r="U335" s="6">
        <f>+IFERROR(VALUE(RIGHT(Tabla4[[#This Row],[B2B]],6)),"")</f>
        <v>4380</v>
      </c>
      <c r="V335" s="6" t="str">
        <f>+IFERROR(VLOOKUP(T335,Auxiliar!$A:$C,2,0),"")</f>
        <v>CORE</v>
      </c>
      <c r="W335" s="7" t="str">
        <f>+IFERROR(VLOOKUP(T335,Auxiliar!$A:$C,3,0),"")</f>
        <v>0b 1% | 2b 5% | 4b 6%</v>
      </c>
      <c r="Y335" s="1">
        <v>20250</v>
      </c>
      <c r="Z335" s="1" t="s">
        <v>10</v>
      </c>
      <c r="AA335" s="6">
        <f>+IFERROR(VALUE(RIGHT(Tabla5[[#This Row],[B2B]],6)),"")</f>
        <v>20250</v>
      </c>
      <c r="AB335" s="6" t="str">
        <f>+IFERROR(VLOOKUP(Z335,Auxiliar!$A:$C,2,0),"")</f>
        <v>CORE</v>
      </c>
      <c r="AC335" s="7" t="str">
        <f>+IFERROR(VLOOKUP(Z335,Auxiliar!$A:$C,3,0),"")</f>
        <v>0b 1% | 3b 4% | 5b 6%</v>
      </c>
      <c r="AK335" s="1">
        <v>4147</v>
      </c>
      <c r="AL335" s="1" t="s">
        <v>30</v>
      </c>
      <c r="AM335" s="6">
        <f>+IFERROR(VALUE(RIGHT(Tabla7[[#This Row],[B2B]],6)),"")</f>
        <v>4147</v>
      </c>
      <c r="AN335" s="6" t="str">
        <f>+IFERROR(VLOOKUP(AL335,Auxiliar!$A:$C,2,0),"")</f>
        <v>LATONES</v>
      </c>
      <c r="AO335" s="7" t="str">
        <f>+IFERROR(VLOOKUP(AL335,Auxiliar!$A:$C,3,0),"")</f>
        <v>1b 4% | 5b 7% | 97b 0%</v>
      </c>
      <c r="AQ335" s="1">
        <v>20106</v>
      </c>
      <c r="AR335" s="1" t="s">
        <v>31</v>
      </c>
      <c r="AS335" s="6">
        <f>+IFERROR(VALUE(RIGHT(Tabla8[[#This Row],[B2B]],6)),"")</f>
        <v>20106</v>
      </c>
      <c r="AT335" s="6" t="str">
        <f>+IFERROR(VLOOKUP(AR335,Auxiliar!$A:$C,2,0),"")</f>
        <v>LATONES</v>
      </c>
      <c r="AU335" s="7" t="str">
        <f>+IFERROR(VLOOKUP(AR335,Auxiliar!$A:$C,3,0),"")</f>
        <v>2b 3% | 4b 5% | 5b 8% | 193 0%</v>
      </c>
      <c r="AW335" s="1"/>
      <c r="AX335" s="1" t="s">
        <v>32</v>
      </c>
      <c r="AY335" s="6" t="str">
        <f>+IFERROR(VALUE(RIGHT(Tabla9[[#This Row],[B2B]],6)),"")</f>
        <v/>
      </c>
      <c r="AZ335" s="6" t="str">
        <f>+IFERROR(VLOOKUP(AX335,Auxiliar!$A:$C,2,0),"")</f>
        <v>LATONES</v>
      </c>
      <c r="BA335" s="7" t="str">
        <f>+IFERROR(VLOOKUP(AX335,Auxiliar!$A:$C,3,0),"")</f>
        <v>2b 3% | 4b 4% | 6b 5% | 10b 8%  | 385b 0%</v>
      </c>
      <c r="BC335" s="1"/>
      <c r="BD335" s="1" t="s">
        <v>33</v>
      </c>
      <c r="BE335" s="6" t="str">
        <f>+IFERROR(VALUE(RIGHT(Tabla10[[#This Row],[B2B]],6)),"")</f>
        <v/>
      </c>
      <c r="BF335" s="6" t="str">
        <f>+IFERROR(VLOOKUP(BD335,Auxiliar!$A:$C,2,0),"")</f>
        <v>LATONES</v>
      </c>
      <c r="BG335" s="7" t="str">
        <f>+IFERROR(VLOOKUP(BD335,Auxiliar!$A:$C,3,0),"")</f>
        <v>6b 4% | 12b 5% | 15b 8% | 385b 0%</v>
      </c>
      <c r="BI335" s="1"/>
      <c r="BJ335" s="1"/>
      <c r="BK335" s="6" t="str">
        <f>+IFERROR(VALUE(RIGHT(Tabla11[[#This Row],[B2B]],6)),"")</f>
        <v/>
      </c>
      <c r="BL335" s="6" t="str">
        <f>+IFERROR(VLOOKUP(BJ335,Auxiliar!$A:$C,2,0),"")</f>
        <v/>
      </c>
      <c r="BM335" s="7" t="str">
        <f>+IFERROR(VLOOKUP(BJ335,Auxiliar!$A:$C,3,0),"")</f>
        <v/>
      </c>
      <c r="BO335" s="1">
        <v>5485</v>
      </c>
      <c r="BP335" s="1" t="s">
        <v>39</v>
      </c>
      <c r="BQ335" s="6">
        <f>+IFERROR(VALUE(RIGHT(Tabla12[[#This Row],[B2B]],6)),"")</f>
        <v>5485</v>
      </c>
      <c r="BR335" s="6" t="str">
        <f>+IFERROR(VLOOKUP(BP335,Auxiliar!$A:$C,2,0),"")</f>
        <v>VALUE LITRO</v>
      </c>
      <c r="BS335" s="7" t="str">
        <f>+IFERROR(VLOOKUP(BP335,Auxiliar!$A:$C,3,0),"")</f>
        <v>1b 12%</v>
      </c>
      <c r="CA335" s="1">
        <v>3570</v>
      </c>
      <c r="CB335" s="1" t="s">
        <v>35</v>
      </c>
      <c r="CC335" s="6">
        <f>+IFERROR(VALUE(RIGHT(Tabla14[[#This Row],[B2B]],6)),"")</f>
        <v>3570</v>
      </c>
      <c r="CD335" s="6" t="str">
        <f>+IFERROR(VLOOKUP(CB335,Auxiliar!$A:$C,2,0),"")</f>
        <v>Corona 710cc</v>
      </c>
      <c r="CE335" s="7" t="str">
        <f>+IFERROR(VLOOKUP(CB335,Auxiliar!$A:$C,3,0),"")</f>
        <v>1b 10% | 85b 0%</v>
      </c>
      <c r="CG335" s="1"/>
      <c r="CH335" s="1"/>
      <c r="CI335" s="6" t="str">
        <f>+IFERROR(VALUE(RIGHT(Tabla15[[#This Row],[B2B]],6)),"")</f>
        <v/>
      </c>
      <c r="CJ335" s="6" t="str">
        <f>+IFERROR(VLOOKUP(CH335,Auxiliar!$A:$C,2,0),"")</f>
        <v/>
      </c>
      <c r="CK335" s="7" t="str">
        <f>+IFERROR(VLOOKUP(CH335,Auxiliar!$A:$C,3,0),"")</f>
        <v/>
      </c>
      <c r="CM335" s="1">
        <v>3541</v>
      </c>
      <c r="CN335" s="1" t="s">
        <v>20</v>
      </c>
      <c r="CO335" s="6">
        <v>3541</v>
      </c>
      <c r="CP335" s="6" t="s">
        <v>20</v>
      </c>
      <c r="CQ335" s="7" t="s">
        <v>21</v>
      </c>
      <c r="CS335" s="1"/>
      <c r="CT335" s="1"/>
      <c r="CU335" s="6" t="str">
        <f>+IFERROR(VALUE(RIGHT(Tabla17[[#This Row],[B2B]],6)),"")</f>
        <v/>
      </c>
      <c r="CV335" s="6" t="str">
        <f>+IFERROR(VLOOKUP(CT335,Auxiliar!$A:$C,2,0),"")</f>
        <v/>
      </c>
      <c r="CW335" s="7" t="str">
        <f>+IFERROR(VLOOKUP(CT335,Auxiliar!$A:$C,3,0),"")</f>
        <v/>
      </c>
      <c r="CY335" s="1">
        <v>3541</v>
      </c>
      <c r="CZ335" s="1" t="s">
        <v>16</v>
      </c>
      <c r="DA335" s="6">
        <f>+IFERROR(VALUE(RIGHT(Tabla18[[#This Row],[B2B]],6)),"")</f>
        <v>3541</v>
      </c>
      <c r="DB335" s="6" t="str">
        <f>+IFERROR(VLOOKUP(CZ335,Auxiliar!$A:$C,2,0),"")</f>
        <v>PREMIUM</v>
      </c>
      <c r="DC335" s="7" t="str">
        <f>+IFERROR(VLOOKUP(CZ335,Auxiliar!$A:$C,3,0),"")</f>
        <v>0b 0% | 2b 2% | 5b 3,5% | 10b 5%</v>
      </c>
      <c r="DE335" s="1">
        <v>3541</v>
      </c>
      <c r="DF335" s="1" t="s">
        <v>19</v>
      </c>
      <c r="DG335" s="6">
        <f>+IFERROR(VALUE(RIGHT(Tabla19[[#This Row],[B2B]],6)),"")</f>
        <v>3541</v>
      </c>
      <c r="DH335" s="6" t="str">
        <f>+IFERROR(VLOOKUP(DF335,Auxiliar!$A:$C,2,0),"")</f>
        <v>MICHELOB</v>
      </c>
      <c r="DI335" s="7" t="str">
        <f>+IFERROR(VLOOKUP(DF335,Auxiliar!$A:$C,3,0),"")</f>
        <v>1b 7% | 3b 22% | 8b 27%</v>
      </c>
      <c r="DK335" s="1"/>
      <c r="DL335" s="1"/>
      <c r="DM335" s="6" t="str">
        <f>+IFERROR(VALUE(RIGHT(Tabla20[[#This Row],[B2B]],6)),"")</f>
        <v/>
      </c>
      <c r="DN335" s="6" t="str">
        <f>+IFERROR(VLOOKUP(DL335,Auxiliar!$A:$C,2,0),"")</f>
        <v/>
      </c>
      <c r="DO335" s="7" t="str">
        <f>+IFERROR(VLOOKUP(DL335,Auxiliar!$A:$C,3,0),"")</f>
        <v/>
      </c>
      <c r="DQ335" s="1">
        <v>3542</v>
      </c>
      <c r="DR335" s="12" t="s">
        <v>24</v>
      </c>
      <c r="DS335" s="6">
        <f>+IFERROR(VALUE(RIGHT(Tabla21[[#This Row],[B2B]],6)),"")</f>
        <v>3542</v>
      </c>
      <c r="DT335" s="6" t="str">
        <f>+IFERROR(VLOOKUP(DR335,Auxiliar!$A:$C,2,0),"")</f>
        <v>CORONA PORRON</v>
      </c>
      <c r="DU335" s="7" t="str">
        <f>+IFERROR(VLOOKUP(DR335,Auxiliar!$A:$C,3,0),"")</f>
        <v>1b 5% | 20b 0%</v>
      </c>
      <c r="DW335" s="1">
        <v>45</v>
      </c>
      <c r="DX335" s="12" t="s">
        <v>43</v>
      </c>
      <c r="DY335" s="6">
        <f>+IFERROR(VALUE(RIGHT(Tabla22[[#This Row],[B2B]],6)),"")</f>
        <v>45</v>
      </c>
      <c r="DZ335" s="6" t="str">
        <f>+IFERROR(VLOOKUP(DX335,Auxiliar!$A:$C,2,0),"")</f>
        <v xml:space="preserve">VALUE LATA </v>
      </c>
      <c r="EA335" s="7" t="str">
        <f>+IFERROR(VLOOKUP(DX335,Auxiliar!$A:$C,3,0),"")</f>
        <v>1b 15% | 100b 18%</v>
      </c>
      <c r="EC335" s="1">
        <v>5482</v>
      </c>
      <c r="ED335" s="12" t="s">
        <v>47</v>
      </c>
      <c r="EE335" s="6">
        <f>+IFERROR(VALUE(RIGHT(Tabla23[[#This Row],[B2B]],6)),"")</f>
        <v>5482</v>
      </c>
      <c r="EF335" s="6" t="str">
        <f>+IFERROR(VLOOKUP(ED335,Auxiliar!$A:$C,2,0),"")</f>
        <v>VALUE LATON</v>
      </c>
      <c r="EG335" s="7" t="str">
        <f>+IFERROR(VLOOKUP(ED335,Auxiliar!$A:$C,3,0),"")</f>
        <v>1b 10% | 5b 15% | 192b 0%</v>
      </c>
      <c r="EI335" s="1"/>
      <c r="EJ335" s="12"/>
      <c r="EK335" s="6" t="str">
        <f>+IFERROR(VALUE(RIGHT(Tabla24[[#This Row],[B2B]],6)),"")</f>
        <v/>
      </c>
      <c r="EL335" s="6" t="str">
        <f>+IFERROR(VLOOKUP(EJ335,Auxiliar!$A:$C,2,0),"")</f>
        <v/>
      </c>
      <c r="EM335" s="7" t="str">
        <f>+IFERROR(VLOOKUP(EJ335,Auxiliar!$A:$C,3,0),"")</f>
        <v/>
      </c>
      <c r="EO335" s="1"/>
      <c r="EP335" s="12"/>
      <c r="EQ335" s="6" t="str">
        <f>+IFERROR(VALUE(RIGHT(Tabla25[[#This Row],[B2B]],6)),"")</f>
        <v/>
      </c>
      <c r="ER335" s="6" t="str">
        <f>+IFERROR(VLOOKUP(EP335,Auxiliar!$A:$C,2,0),"")</f>
        <v/>
      </c>
      <c r="ES335" s="7" t="str">
        <f>+IFERROR(VLOOKUP(EP335,Auxiliar!$A:$C,3,0),"")</f>
        <v/>
      </c>
      <c r="EU335" s="1"/>
      <c r="EV335" s="12"/>
      <c r="EW335" s="6" t="str">
        <f>+IFERROR(VALUE(RIGHT(Tabla26[[#This Row],[B2B]],6)),"")</f>
        <v/>
      </c>
      <c r="EX335" s="6" t="str">
        <f>+IFERROR(VLOOKUP(EV335,Auxiliar!$A:$C,2,0),"")</f>
        <v/>
      </c>
      <c r="EY335" s="7" t="str">
        <f>+IFERROR(VLOOKUP(EV335,Auxiliar!$A:$C,3,0),"")</f>
        <v/>
      </c>
      <c r="EZ335" s="1"/>
      <c r="FA335" s="12"/>
      <c r="FB335" s="6" t="str">
        <f>+IFERROR(VALUE(RIGHT(Tabla27[[#This Row],[B2B]],6)),"")</f>
        <v/>
      </c>
      <c r="FC335" s="6" t="str">
        <f>+IFERROR(VLOOKUP(FA335,Auxiliar!$A:$C,2,0),"")</f>
        <v/>
      </c>
      <c r="FD335" s="7" t="str">
        <f>+IFERROR(VLOOKUP(FA335,Auxiliar!$A:$C,3,0),"")</f>
        <v/>
      </c>
      <c r="FE335" s="1"/>
      <c r="FF335" s="12"/>
      <c r="FG335" s="6" t="str">
        <f>+IFERROR(VALUE(RIGHT(Tabla28[[#This Row],[B2B]],6)),"")</f>
        <v/>
      </c>
      <c r="FH335" s="6" t="str">
        <f>+IFERROR(VLOOKUP(FF335,Auxiliar!$A:$C,2,0),"")</f>
        <v/>
      </c>
      <c r="FI335" s="7" t="str">
        <f>+IFERROR(VLOOKUP(FF335,Auxiliar!$A:$C,3,0),"")</f>
        <v/>
      </c>
      <c r="FJ335" s="1"/>
      <c r="FK335" s="12"/>
      <c r="FL335" s="6" t="str">
        <f>+IFERROR(VALUE(RIGHT(Tabla29[[#This Row],[B2B]],6)),"")</f>
        <v/>
      </c>
      <c r="FM335" s="6" t="str">
        <f>+IFERROR(VLOOKUP(FK335,Auxiliar!$A:$C,2,0),"")</f>
        <v/>
      </c>
      <c r="FN335" s="7" t="str">
        <f>+IFERROR(VLOOKUP(FK335,Auxiliar!$A:$C,3,0),"")</f>
        <v/>
      </c>
      <c r="FO335" s="1"/>
      <c r="FP335" s="12"/>
      <c r="FQ335" s="6" t="str">
        <f>+IFERROR(VALUE(RIGHT(Tabla30[[#This Row],[B2B]],6)),"")</f>
        <v/>
      </c>
      <c r="FR335" s="6" t="str">
        <f>+IFERROR(VLOOKUP(FP335,Auxiliar!$A:$C,2,0),"")</f>
        <v/>
      </c>
      <c r="FS335" s="7"/>
      <c r="FT335" s="1"/>
      <c r="FU335" s="12"/>
      <c r="FV335" s="6" t="str">
        <f>+IFERROR(VALUE(RIGHT(Tabla31[[#This Row],[B2B]],6)),"")</f>
        <v/>
      </c>
      <c r="FW335" s="6" t="str">
        <f>+IFERROR(VLOOKUP(FU335,Auxiliar!$A:$C,2,0),"")</f>
        <v/>
      </c>
      <c r="FX335" s="7" t="str">
        <f>+IFERROR(VLOOKUP(FU335,Auxiliar!$A:$C,3,0),"")</f>
        <v/>
      </c>
      <c r="FY335" s="1"/>
      <c r="FZ335" s="12"/>
      <c r="GA335" s="6" t="str">
        <f>+IFERROR(VALUE(RIGHT(Tabla32[[#This Row],[B2B]],6)),"")</f>
        <v/>
      </c>
      <c r="GB335" s="6" t="str">
        <f>+IFERROR(VLOOKUP(FZ335,Auxiliar!$A:$C,2,0),"")</f>
        <v/>
      </c>
      <c r="GC335" s="7" t="str">
        <f>+IFERROR(VLOOKUP(FZ335,Auxiliar!$A:$C,3,0),"")</f>
        <v/>
      </c>
      <c r="GD335" s="1"/>
      <c r="GE335" s="12"/>
      <c r="GF335" s="6" t="str">
        <f>+IFERROR(VALUE(RIGHT(Tabla33[[#This Row],[B2B]],6)),"")</f>
        <v/>
      </c>
      <c r="GG335" s="6" t="str">
        <f>+IFERROR(VLOOKUP(GE335,Auxiliar!$A:$C,2,0),"")</f>
        <v/>
      </c>
      <c r="GH335" s="7" t="str">
        <f>+IFERROR(VLOOKUP(GE335,Auxiliar!$A:$C,3,0),"")</f>
        <v/>
      </c>
    </row>
    <row r="336" spans="1:190" x14ac:dyDescent="0.25">
      <c r="A336" s="1"/>
      <c r="B336" s="1"/>
      <c r="C336" t="str">
        <f>+IFERROR(VALUE(RIGHT(Tabla1[[#This Row],[B2B]],6)),"")</f>
        <v/>
      </c>
      <c r="D336" t="str">
        <f>+IFERROR(VLOOKUP(B336,Auxiliar!$A:$C,2,0),"")</f>
        <v/>
      </c>
      <c r="E336" s="5" t="str">
        <f>+IFERROR(VLOOKUP(B336,Auxiliar!$A:$C,3,0),"")</f>
        <v/>
      </c>
      <c r="S336" s="1">
        <v>4387</v>
      </c>
      <c r="T336" s="1" t="s">
        <v>9</v>
      </c>
      <c r="U336" s="6">
        <f>+IFERROR(VALUE(RIGHT(Tabla4[[#This Row],[B2B]],6)),"")</f>
        <v>4387</v>
      </c>
      <c r="V336" s="6" t="str">
        <f>+IFERROR(VLOOKUP(T336,Auxiliar!$A:$C,2,0),"")</f>
        <v>CORE</v>
      </c>
      <c r="W336" s="7" t="str">
        <f>+IFERROR(VLOOKUP(T336,Auxiliar!$A:$C,3,0),"")</f>
        <v>0b 1% | 2b 5% | 4b 6%</v>
      </c>
      <c r="AK336" s="1">
        <v>4152</v>
      </c>
      <c r="AL336" s="1" t="s">
        <v>30</v>
      </c>
      <c r="AM336" s="6">
        <f>+IFERROR(VALUE(RIGHT(Tabla7[[#This Row],[B2B]],6)),"")</f>
        <v>4152</v>
      </c>
      <c r="AN336" s="6" t="str">
        <f>+IFERROR(VLOOKUP(AL336,Auxiliar!$A:$C,2,0),"")</f>
        <v>LATONES</v>
      </c>
      <c r="AO336" s="7" t="str">
        <f>+IFERROR(VLOOKUP(AL336,Auxiliar!$A:$C,3,0),"")</f>
        <v>1b 4% | 5b 7% | 97b 0%</v>
      </c>
      <c r="AQ336" s="1">
        <v>20107</v>
      </c>
      <c r="AR336" s="1" t="s">
        <v>31</v>
      </c>
      <c r="AS336" s="6">
        <f>+IFERROR(VALUE(RIGHT(Tabla8[[#This Row],[B2B]],6)),"")</f>
        <v>20107</v>
      </c>
      <c r="AT336" s="6" t="str">
        <f>+IFERROR(VLOOKUP(AR336,Auxiliar!$A:$C,2,0),"")</f>
        <v>LATONES</v>
      </c>
      <c r="AU336" s="7" t="str">
        <f>+IFERROR(VLOOKUP(AR336,Auxiliar!$A:$C,3,0),"")</f>
        <v>2b 3% | 4b 5% | 5b 8% | 193 0%</v>
      </c>
      <c r="AW336" s="1"/>
      <c r="AX336" s="1" t="s">
        <v>32</v>
      </c>
      <c r="AY336" s="6" t="str">
        <f>+IFERROR(VALUE(RIGHT(Tabla9[[#This Row],[B2B]],6)),"")</f>
        <v/>
      </c>
      <c r="AZ336" s="6" t="str">
        <f>+IFERROR(VLOOKUP(AX336,Auxiliar!$A:$C,2,0),"")</f>
        <v>LATONES</v>
      </c>
      <c r="BA336" s="7" t="str">
        <f>+IFERROR(VLOOKUP(AX336,Auxiliar!$A:$C,3,0),"")</f>
        <v>2b 3% | 4b 4% | 6b 5% | 10b 8%  | 385b 0%</v>
      </c>
      <c r="BC336" s="1"/>
      <c r="BD336" s="1" t="s">
        <v>33</v>
      </c>
      <c r="BE336" s="6" t="str">
        <f>+IFERROR(VALUE(RIGHT(Tabla10[[#This Row],[B2B]],6)),"")</f>
        <v/>
      </c>
      <c r="BF336" s="6" t="str">
        <f>+IFERROR(VLOOKUP(BD336,Auxiliar!$A:$C,2,0),"")</f>
        <v>LATONES</v>
      </c>
      <c r="BG336" s="7" t="str">
        <f>+IFERROR(VLOOKUP(BD336,Auxiliar!$A:$C,3,0),"")</f>
        <v>6b 4% | 12b 5% | 15b 8% | 385b 0%</v>
      </c>
      <c r="BI336" s="1"/>
      <c r="BJ336" s="1"/>
      <c r="BK336" s="6" t="str">
        <f>+IFERROR(VALUE(RIGHT(Tabla11[[#This Row],[B2B]],6)),"")</f>
        <v/>
      </c>
      <c r="BL336" s="6" t="str">
        <f>+IFERROR(VLOOKUP(BJ336,Auxiliar!$A:$C,2,0),"")</f>
        <v/>
      </c>
      <c r="BM336" s="7" t="str">
        <f>+IFERROR(VLOOKUP(BJ336,Auxiliar!$A:$C,3,0),"")</f>
        <v/>
      </c>
      <c r="BO336" s="1">
        <v>6420</v>
      </c>
      <c r="BP336" s="1" t="s">
        <v>39</v>
      </c>
      <c r="BQ336" s="6">
        <f>+IFERROR(VALUE(RIGHT(Tabla12[[#This Row],[B2B]],6)),"")</f>
        <v>6420</v>
      </c>
      <c r="BR336" s="6" t="str">
        <f>+IFERROR(VLOOKUP(BP336,Auxiliar!$A:$C,2,0),"")</f>
        <v>VALUE LITRO</v>
      </c>
      <c r="BS336" s="7" t="str">
        <f>+IFERROR(VLOOKUP(BP336,Auxiliar!$A:$C,3,0),"")</f>
        <v>1b 12%</v>
      </c>
      <c r="CA336" s="1">
        <v>3573</v>
      </c>
      <c r="CB336" s="1" t="s">
        <v>35</v>
      </c>
      <c r="CC336" s="6">
        <f>+IFERROR(VALUE(RIGHT(Tabla14[[#This Row],[B2B]],6)),"")</f>
        <v>3573</v>
      </c>
      <c r="CD336" s="6" t="str">
        <f>+IFERROR(VLOOKUP(CB336,Auxiliar!$A:$C,2,0),"")</f>
        <v>Corona 710cc</v>
      </c>
      <c r="CE336" s="7" t="str">
        <f>+IFERROR(VLOOKUP(CB336,Auxiliar!$A:$C,3,0),"")</f>
        <v>1b 10% | 85b 0%</v>
      </c>
      <c r="CG336" s="1"/>
      <c r="CH336" s="1"/>
      <c r="CI336" s="6" t="str">
        <f>+IFERROR(VALUE(RIGHT(Tabla15[[#This Row],[B2B]],6)),"")</f>
        <v/>
      </c>
      <c r="CJ336" s="6" t="str">
        <f>+IFERROR(VLOOKUP(CH336,Auxiliar!$A:$C,2,0),"")</f>
        <v/>
      </c>
      <c r="CK336" s="7" t="str">
        <f>+IFERROR(VLOOKUP(CH336,Auxiliar!$A:$C,3,0),"")</f>
        <v/>
      </c>
      <c r="CM336" s="1">
        <v>3542</v>
      </c>
      <c r="CN336" s="1" t="s">
        <v>20</v>
      </c>
      <c r="CO336" s="6">
        <v>3542</v>
      </c>
      <c r="CP336" s="6" t="s">
        <v>20</v>
      </c>
      <c r="CQ336" s="7" t="s">
        <v>21</v>
      </c>
      <c r="CS336" s="1"/>
      <c r="CT336" s="1"/>
      <c r="CU336" s="6" t="str">
        <f>+IFERROR(VALUE(RIGHT(Tabla17[[#This Row],[B2B]],6)),"")</f>
        <v/>
      </c>
      <c r="CV336" s="6" t="str">
        <f>+IFERROR(VLOOKUP(CT336,Auxiliar!$A:$C,2,0),"")</f>
        <v/>
      </c>
      <c r="CW336" s="7" t="str">
        <f>+IFERROR(VLOOKUP(CT336,Auxiliar!$A:$C,3,0),"")</f>
        <v/>
      </c>
      <c r="CY336" s="1">
        <v>3542</v>
      </c>
      <c r="CZ336" s="1" t="s">
        <v>16</v>
      </c>
      <c r="DA336" s="6">
        <f>+IFERROR(VALUE(RIGHT(Tabla18[[#This Row],[B2B]],6)),"")</f>
        <v>3542</v>
      </c>
      <c r="DB336" s="6" t="str">
        <f>+IFERROR(VLOOKUP(CZ336,Auxiliar!$A:$C,2,0),"")</f>
        <v>PREMIUM</v>
      </c>
      <c r="DC336" s="7" t="str">
        <f>+IFERROR(VLOOKUP(CZ336,Auxiliar!$A:$C,3,0),"")</f>
        <v>0b 0% | 2b 2% | 5b 3,5% | 10b 5%</v>
      </c>
      <c r="DE336" s="1">
        <v>3542</v>
      </c>
      <c r="DF336" s="1" t="s">
        <v>19</v>
      </c>
      <c r="DG336" s="6">
        <f>+IFERROR(VALUE(RIGHT(Tabla19[[#This Row],[B2B]],6)),"")</f>
        <v>3542</v>
      </c>
      <c r="DH336" s="6" t="str">
        <f>+IFERROR(VLOOKUP(DF336,Auxiliar!$A:$C,2,0),"")</f>
        <v>MICHELOB</v>
      </c>
      <c r="DI336" s="7" t="str">
        <f>+IFERROR(VLOOKUP(DF336,Auxiliar!$A:$C,3,0),"")</f>
        <v>1b 7% | 3b 22% | 8b 27%</v>
      </c>
      <c r="DK336" s="1"/>
      <c r="DL336" s="1"/>
      <c r="DM336" s="6" t="str">
        <f>+IFERROR(VALUE(RIGHT(Tabla20[[#This Row],[B2B]],6)),"")</f>
        <v/>
      </c>
      <c r="DN336" s="6" t="str">
        <f>+IFERROR(VLOOKUP(DL336,Auxiliar!$A:$C,2,0),"")</f>
        <v/>
      </c>
      <c r="DO336" s="7" t="str">
        <f>+IFERROR(VLOOKUP(DL336,Auxiliar!$A:$C,3,0),"")</f>
        <v/>
      </c>
      <c r="DQ336" s="1">
        <v>3547</v>
      </c>
      <c r="DR336" s="12" t="s">
        <v>24</v>
      </c>
      <c r="DS336" s="6">
        <f>+IFERROR(VALUE(RIGHT(Tabla21[[#This Row],[B2B]],6)),"")</f>
        <v>3547</v>
      </c>
      <c r="DT336" s="6" t="str">
        <f>+IFERROR(VLOOKUP(DR336,Auxiliar!$A:$C,2,0),"")</f>
        <v>CORONA PORRON</v>
      </c>
      <c r="DU336" s="7" t="str">
        <f>+IFERROR(VLOOKUP(DR336,Auxiliar!$A:$C,3,0),"")</f>
        <v>1b 5% | 20b 0%</v>
      </c>
      <c r="DW336" s="1">
        <v>55</v>
      </c>
      <c r="DX336" s="12" t="s">
        <v>43</v>
      </c>
      <c r="DY336" s="6">
        <f>+IFERROR(VALUE(RIGHT(Tabla22[[#This Row],[B2B]],6)),"")</f>
        <v>55</v>
      </c>
      <c r="DZ336" s="6" t="str">
        <f>+IFERROR(VLOOKUP(DX336,Auxiliar!$A:$C,2,0),"")</f>
        <v xml:space="preserve">VALUE LATA </v>
      </c>
      <c r="EA336" s="7" t="str">
        <f>+IFERROR(VLOOKUP(DX336,Auxiliar!$A:$C,3,0),"")</f>
        <v>1b 15% | 100b 18%</v>
      </c>
      <c r="EC336" s="1">
        <v>5485</v>
      </c>
      <c r="ED336" s="12" t="s">
        <v>47</v>
      </c>
      <c r="EE336" s="6">
        <f>+IFERROR(VALUE(RIGHT(Tabla23[[#This Row],[B2B]],6)),"")</f>
        <v>5485</v>
      </c>
      <c r="EF336" s="6" t="str">
        <f>+IFERROR(VLOOKUP(ED336,Auxiliar!$A:$C,2,0),"")</f>
        <v>VALUE LATON</v>
      </c>
      <c r="EG336" s="7" t="str">
        <f>+IFERROR(VLOOKUP(ED336,Auxiliar!$A:$C,3,0),"")</f>
        <v>1b 10% | 5b 15% | 192b 0%</v>
      </c>
      <c r="EI336" s="1"/>
      <c r="EJ336" s="12"/>
      <c r="EK336" s="6" t="str">
        <f>+IFERROR(VALUE(RIGHT(Tabla24[[#This Row],[B2B]],6)),"")</f>
        <v/>
      </c>
      <c r="EL336" s="6" t="str">
        <f>+IFERROR(VLOOKUP(EJ336,Auxiliar!$A:$C,2,0),"")</f>
        <v/>
      </c>
      <c r="EM336" s="7" t="str">
        <f>+IFERROR(VLOOKUP(EJ336,Auxiliar!$A:$C,3,0),"")</f>
        <v/>
      </c>
      <c r="EO336" s="1"/>
      <c r="EP336" s="12"/>
      <c r="EQ336" s="6" t="str">
        <f>+IFERROR(VALUE(RIGHT(Tabla25[[#This Row],[B2B]],6)),"")</f>
        <v/>
      </c>
      <c r="ER336" s="6" t="str">
        <f>+IFERROR(VLOOKUP(EP336,Auxiliar!$A:$C,2,0),"")</f>
        <v/>
      </c>
      <c r="ES336" s="7" t="str">
        <f>+IFERROR(VLOOKUP(EP336,Auxiliar!$A:$C,3,0),"")</f>
        <v/>
      </c>
      <c r="EU336" s="1"/>
      <c r="EV336" s="12"/>
      <c r="EW336" s="6" t="str">
        <f>+IFERROR(VALUE(RIGHT(Tabla26[[#This Row],[B2B]],6)),"")</f>
        <v/>
      </c>
      <c r="EX336" s="6" t="str">
        <f>+IFERROR(VLOOKUP(EV336,Auxiliar!$A:$C,2,0),"")</f>
        <v/>
      </c>
      <c r="EY336" s="7" t="str">
        <f>+IFERROR(VLOOKUP(EV336,Auxiliar!$A:$C,3,0),"")</f>
        <v/>
      </c>
      <c r="EZ336" s="1"/>
      <c r="FA336" s="12"/>
      <c r="FB336" s="6" t="str">
        <f>+IFERROR(VALUE(RIGHT(Tabla27[[#This Row],[B2B]],6)),"")</f>
        <v/>
      </c>
      <c r="FC336" s="6" t="str">
        <f>+IFERROR(VLOOKUP(FA336,Auxiliar!$A:$C,2,0),"")</f>
        <v/>
      </c>
      <c r="FD336" s="7" t="str">
        <f>+IFERROR(VLOOKUP(FA336,Auxiliar!$A:$C,3,0),"")</f>
        <v/>
      </c>
      <c r="FE336" s="1"/>
      <c r="FF336" s="12"/>
      <c r="FG336" s="6" t="str">
        <f>+IFERROR(VALUE(RIGHT(Tabla28[[#This Row],[B2B]],6)),"")</f>
        <v/>
      </c>
      <c r="FH336" s="6" t="str">
        <f>+IFERROR(VLOOKUP(FF336,Auxiliar!$A:$C,2,0),"")</f>
        <v/>
      </c>
      <c r="FI336" s="7" t="str">
        <f>+IFERROR(VLOOKUP(FF336,Auxiliar!$A:$C,3,0),"")</f>
        <v/>
      </c>
      <c r="FJ336" s="1"/>
      <c r="FK336" s="12"/>
      <c r="FL336" s="6" t="str">
        <f>+IFERROR(VALUE(RIGHT(Tabla29[[#This Row],[B2B]],6)),"")</f>
        <v/>
      </c>
      <c r="FM336" s="6" t="str">
        <f>+IFERROR(VLOOKUP(FK336,Auxiliar!$A:$C,2,0),"")</f>
        <v/>
      </c>
      <c r="FN336" s="7" t="str">
        <f>+IFERROR(VLOOKUP(FK336,Auxiliar!$A:$C,3,0),"")</f>
        <v/>
      </c>
      <c r="FO336" s="1"/>
      <c r="FP336" s="12"/>
      <c r="FQ336" s="6" t="str">
        <f>+IFERROR(VALUE(RIGHT(Tabla30[[#This Row],[B2B]],6)),"")</f>
        <v/>
      </c>
      <c r="FR336" s="6" t="str">
        <f>+IFERROR(VLOOKUP(FP336,Auxiliar!$A:$C,2,0),"")</f>
        <v/>
      </c>
      <c r="FS336" s="7"/>
      <c r="FT336" s="1"/>
      <c r="FU336" s="12"/>
      <c r="FV336" s="6" t="str">
        <f>+IFERROR(VALUE(RIGHT(Tabla31[[#This Row],[B2B]],6)),"")</f>
        <v/>
      </c>
      <c r="FW336" s="6" t="str">
        <f>+IFERROR(VLOOKUP(FU336,Auxiliar!$A:$C,2,0),"")</f>
        <v/>
      </c>
      <c r="FX336" s="7" t="str">
        <f>+IFERROR(VLOOKUP(FU336,Auxiliar!$A:$C,3,0),"")</f>
        <v/>
      </c>
      <c r="FY336" s="1"/>
      <c r="FZ336" s="12"/>
      <c r="GA336" s="6" t="str">
        <f>+IFERROR(VALUE(RIGHT(Tabla32[[#This Row],[B2B]],6)),"")</f>
        <v/>
      </c>
      <c r="GB336" s="6" t="str">
        <f>+IFERROR(VLOOKUP(FZ336,Auxiliar!$A:$C,2,0),"")</f>
        <v/>
      </c>
      <c r="GC336" s="7" t="str">
        <f>+IFERROR(VLOOKUP(FZ336,Auxiliar!$A:$C,3,0),"")</f>
        <v/>
      </c>
      <c r="GD336" s="1"/>
      <c r="GE336" s="12"/>
      <c r="GF336" s="6" t="str">
        <f>+IFERROR(VALUE(RIGHT(Tabla33[[#This Row],[B2B]],6)),"")</f>
        <v/>
      </c>
      <c r="GG336" s="6" t="str">
        <f>+IFERROR(VLOOKUP(GE336,Auxiliar!$A:$C,2,0),"")</f>
        <v/>
      </c>
      <c r="GH336" s="7" t="str">
        <f>+IFERROR(VLOOKUP(GE336,Auxiliar!$A:$C,3,0),"")</f>
        <v/>
      </c>
    </row>
    <row r="337" spans="1:190" x14ac:dyDescent="0.25">
      <c r="A337" s="1"/>
      <c r="B337" s="1"/>
      <c r="C337" t="str">
        <f>+IFERROR(VALUE(RIGHT(Tabla1[[#This Row],[B2B]],6)),"")</f>
        <v/>
      </c>
      <c r="D337" t="str">
        <f>+IFERROR(VLOOKUP(B337,Auxiliar!$A:$C,2,0),"")</f>
        <v/>
      </c>
      <c r="E337" s="5" t="str">
        <f>+IFERROR(VLOOKUP(B337,Auxiliar!$A:$C,3,0),"")</f>
        <v/>
      </c>
      <c r="S337" s="1">
        <v>4390</v>
      </c>
      <c r="T337" s="1" t="s">
        <v>9</v>
      </c>
      <c r="U337" s="6">
        <f>+IFERROR(VALUE(RIGHT(Tabla4[[#This Row],[B2B]],6)),"")</f>
        <v>4390</v>
      </c>
      <c r="V337" s="6" t="str">
        <f>+IFERROR(VLOOKUP(T337,Auxiliar!$A:$C,2,0),"")</f>
        <v>CORE</v>
      </c>
      <c r="W337" s="7" t="str">
        <f>+IFERROR(VLOOKUP(T337,Auxiliar!$A:$C,3,0),"")</f>
        <v>0b 1% | 2b 5% | 4b 6%</v>
      </c>
      <c r="AK337" s="1">
        <v>4157</v>
      </c>
      <c r="AL337" s="1" t="s">
        <v>30</v>
      </c>
      <c r="AM337" s="6">
        <f>+IFERROR(VALUE(RIGHT(Tabla7[[#This Row],[B2B]],6)),"")</f>
        <v>4157</v>
      </c>
      <c r="AN337" s="6" t="str">
        <f>+IFERROR(VLOOKUP(AL337,Auxiliar!$A:$C,2,0),"")</f>
        <v>LATONES</v>
      </c>
      <c r="AO337" s="7" t="str">
        <f>+IFERROR(VLOOKUP(AL337,Auxiliar!$A:$C,3,0),"")</f>
        <v>1b 4% | 5b 7% | 97b 0%</v>
      </c>
      <c r="AQ337" s="1">
        <v>20111</v>
      </c>
      <c r="AR337" s="1" t="s">
        <v>31</v>
      </c>
      <c r="AS337" s="6">
        <f>+IFERROR(VALUE(RIGHT(Tabla8[[#This Row],[B2B]],6)),"")</f>
        <v>20111</v>
      </c>
      <c r="AT337" s="6" t="str">
        <f>+IFERROR(VLOOKUP(AR337,Auxiliar!$A:$C,2,0),"")</f>
        <v>LATONES</v>
      </c>
      <c r="AU337" s="7" t="str">
        <f>+IFERROR(VLOOKUP(AR337,Auxiliar!$A:$C,3,0),"")</f>
        <v>2b 3% | 4b 5% | 5b 8% | 193 0%</v>
      </c>
      <c r="AW337" s="1"/>
      <c r="AX337" s="1" t="s">
        <v>32</v>
      </c>
      <c r="AY337" s="6" t="str">
        <f>+IFERROR(VALUE(RIGHT(Tabla9[[#This Row],[B2B]],6)),"")</f>
        <v/>
      </c>
      <c r="AZ337" s="6" t="str">
        <f>+IFERROR(VLOOKUP(AX337,Auxiliar!$A:$C,2,0),"")</f>
        <v>LATONES</v>
      </c>
      <c r="BA337" s="7" t="str">
        <f>+IFERROR(VLOOKUP(AX337,Auxiliar!$A:$C,3,0),"")</f>
        <v>2b 3% | 4b 4% | 6b 5% | 10b 8%  | 385b 0%</v>
      </c>
      <c r="BC337" s="1"/>
      <c r="BD337" s="1" t="s">
        <v>33</v>
      </c>
      <c r="BE337" s="6" t="str">
        <f>+IFERROR(VALUE(RIGHT(Tabla10[[#This Row],[B2B]],6)),"")</f>
        <v/>
      </c>
      <c r="BF337" s="6" t="str">
        <f>+IFERROR(VLOOKUP(BD337,Auxiliar!$A:$C,2,0),"")</f>
        <v>LATONES</v>
      </c>
      <c r="BG337" s="7" t="str">
        <f>+IFERROR(VLOOKUP(BD337,Auxiliar!$A:$C,3,0),"")</f>
        <v>6b 4% | 12b 5% | 15b 8% | 385b 0%</v>
      </c>
      <c r="BI337" s="1"/>
      <c r="BJ337" s="1"/>
      <c r="BK337" s="6" t="str">
        <f>+IFERROR(VALUE(RIGHT(Tabla11[[#This Row],[B2B]],6)),"")</f>
        <v/>
      </c>
      <c r="BL337" s="6" t="str">
        <f>+IFERROR(VLOOKUP(BJ337,Auxiliar!$A:$C,2,0),"")</f>
        <v/>
      </c>
      <c r="BM337" s="7" t="str">
        <f>+IFERROR(VLOOKUP(BJ337,Auxiliar!$A:$C,3,0),"")</f>
        <v/>
      </c>
      <c r="BO337" s="1">
        <v>27</v>
      </c>
      <c r="BP337" s="1" t="s">
        <v>39</v>
      </c>
      <c r="BQ337" s="6">
        <f>+IFERROR(VALUE(RIGHT(Tabla12[[#This Row],[B2B]],6)),"")</f>
        <v>27</v>
      </c>
      <c r="BR337" s="6" t="str">
        <f>+IFERROR(VLOOKUP(BP337,Auxiliar!$A:$C,2,0),"")</f>
        <v>VALUE LITRO</v>
      </c>
      <c r="BS337" s="7" t="str">
        <f>+IFERROR(VLOOKUP(BP337,Auxiliar!$A:$C,3,0),"")</f>
        <v>1b 12%</v>
      </c>
      <c r="CA337" s="1">
        <v>3575</v>
      </c>
      <c r="CB337" s="1" t="s">
        <v>35</v>
      </c>
      <c r="CC337" s="6">
        <f>+IFERROR(VALUE(RIGHT(Tabla14[[#This Row],[B2B]],6)),"")</f>
        <v>3575</v>
      </c>
      <c r="CD337" s="6" t="str">
        <f>+IFERROR(VLOOKUP(CB337,Auxiliar!$A:$C,2,0),"")</f>
        <v>Corona 710cc</v>
      </c>
      <c r="CE337" s="7" t="str">
        <f>+IFERROR(VLOOKUP(CB337,Auxiliar!$A:$C,3,0),"")</f>
        <v>1b 10% | 85b 0%</v>
      </c>
      <c r="CG337" s="1"/>
      <c r="CH337" s="1"/>
      <c r="CI337" s="6" t="str">
        <f>+IFERROR(VALUE(RIGHT(Tabla15[[#This Row],[B2B]],6)),"")</f>
        <v/>
      </c>
      <c r="CJ337" s="6" t="str">
        <f>+IFERROR(VLOOKUP(CH337,Auxiliar!$A:$C,2,0),"")</f>
        <v/>
      </c>
      <c r="CK337" s="7" t="str">
        <f>+IFERROR(VLOOKUP(CH337,Auxiliar!$A:$C,3,0),"")</f>
        <v/>
      </c>
      <c r="CM337" s="1">
        <v>3547</v>
      </c>
      <c r="CN337" s="1" t="s">
        <v>20</v>
      </c>
      <c r="CO337" s="6">
        <v>3547</v>
      </c>
      <c r="CP337" s="6" t="s">
        <v>20</v>
      </c>
      <c r="CQ337" s="7" t="s">
        <v>21</v>
      </c>
      <c r="CS337" s="1"/>
      <c r="CT337" s="1"/>
      <c r="CU337" s="6" t="str">
        <f>+IFERROR(VALUE(RIGHT(Tabla17[[#This Row],[B2B]],6)),"")</f>
        <v/>
      </c>
      <c r="CV337" s="6" t="str">
        <f>+IFERROR(VLOOKUP(CT337,Auxiliar!$A:$C,2,0),"")</f>
        <v/>
      </c>
      <c r="CW337" s="7" t="str">
        <f>+IFERROR(VLOOKUP(CT337,Auxiliar!$A:$C,3,0),"")</f>
        <v/>
      </c>
      <c r="CY337" s="1">
        <v>3547</v>
      </c>
      <c r="CZ337" s="1" t="s">
        <v>16</v>
      </c>
      <c r="DA337" s="6">
        <f>+IFERROR(VALUE(RIGHT(Tabla18[[#This Row],[B2B]],6)),"")</f>
        <v>3547</v>
      </c>
      <c r="DB337" s="6" t="str">
        <f>+IFERROR(VLOOKUP(CZ337,Auxiliar!$A:$C,2,0),"")</f>
        <v>PREMIUM</v>
      </c>
      <c r="DC337" s="7" t="str">
        <f>+IFERROR(VLOOKUP(CZ337,Auxiliar!$A:$C,3,0),"")</f>
        <v>0b 0% | 2b 2% | 5b 3,5% | 10b 5%</v>
      </c>
      <c r="DE337" s="1">
        <v>3547</v>
      </c>
      <c r="DF337" s="1" t="s">
        <v>19</v>
      </c>
      <c r="DG337" s="6">
        <f>+IFERROR(VALUE(RIGHT(Tabla19[[#This Row],[B2B]],6)),"")</f>
        <v>3547</v>
      </c>
      <c r="DH337" s="6" t="str">
        <f>+IFERROR(VLOOKUP(DF337,Auxiliar!$A:$C,2,0),"")</f>
        <v>MICHELOB</v>
      </c>
      <c r="DI337" s="7" t="str">
        <f>+IFERROR(VLOOKUP(DF337,Auxiliar!$A:$C,3,0),"")</f>
        <v>1b 7% | 3b 22% | 8b 27%</v>
      </c>
      <c r="DK337" s="1"/>
      <c r="DL337" s="1"/>
      <c r="DM337" s="6" t="str">
        <f>+IFERROR(VALUE(RIGHT(Tabla20[[#This Row],[B2B]],6)),"")</f>
        <v/>
      </c>
      <c r="DN337" s="6" t="str">
        <f>+IFERROR(VLOOKUP(DL337,Auxiliar!$A:$C,2,0),"")</f>
        <v/>
      </c>
      <c r="DO337" s="7" t="str">
        <f>+IFERROR(VLOOKUP(DL337,Auxiliar!$A:$C,3,0),"")</f>
        <v/>
      </c>
      <c r="DQ337" s="1">
        <v>3553</v>
      </c>
      <c r="DR337" s="12" t="s">
        <v>24</v>
      </c>
      <c r="DS337" s="6">
        <f>+IFERROR(VALUE(RIGHT(Tabla21[[#This Row],[B2B]],6)),"")</f>
        <v>3553</v>
      </c>
      <c r="DT337" s="6" t="str">
        <f>+IFERROR(VLOOKUP(DR337,Auxiliar!$A:$C,2,0),"")</f>
        <v>CORONA PORRON</v>
      </c>
      <c r="DU337" s="7" t="str">
        <f>+IFERROR(VLOOKUP(DR337,Auxiliar!$A:$C,3,0),"")</f>
        <v>1b 5% | 20b 0%</v>
      </c>
      <c r="DW337" s="1">
        <v>63</v>
      </c>
      <c r="DX337" s="12" t="s">
        <v>43</v>
      </c>
      <c r="DY337" s="6">
        <f>+IFERROR(VALUE(RIGHT(Tabla22[[#This Row],[B2B]],6)),"")</f>
        <v>63</v>
      </c>
      <c r="DZ337" s="6" t="str">
        <f>+IFERROR(VLOOKUP(DX337,Auxiliar!$A:$C,2,0),"")</f>
        <v xml:space="preserve">VALUE LATA </v>
      </c>
      <c r="EA337" s="7" t="str">
        <f>+IFERROR(VLOOKUP(DX337,Auxiliar!$A:$C,3,0),"")</f>
        <v>1b 15% | 100b 18%</v>
      </c>
      <c r="EC337" s="1">
        <v>6420</v>
      </c>
      <c r="ED337" s="12" t="s">
        <v>47</v>
      </c>
      <c r="EE337" s="6">
        <f>+IFERROR(VALUE(RIGHT(Tabla23[[#This Row],[B2B]],6)),"")</f>
        <v>6420</v>
      </c>
      <c r="EF337" s="6" t="str">
        <f>+IFERROR(VLOOKUP(ED337,Auxiliar!$A:$C,2,0),"")</f>
        <v>VALUE LATON</v>
      </c>
      <c r="EG337" s="7" t="str">
        <f>+IFERROR(VLOOKUP(ED337,Auxiliar!$A:$C,3,0),"")</f>
        <v>1b 10% | 5b 15% | 192b 0%</v>
      </c>
      <c r="EI337" s="1"/>
      <c r="EJ337" s="12"/>
      <c r="EK337" s="6" t="str">
        <f>+IFERROR(VALUE(RIGHT(Tabla24[[#This Row],[B2B]],6)),"")</f>
        <v/>
      </c>
      <c r="EL337" s="6" t="str">
        <f>+IFERROR(VLOOKUP(EJ337,Auxiliar!$A:$C,2,0),"")</f>
        <v/>
      </c>
      <c r="EM337" s="7" t="str">
        <f>+IFERROR(VLOOKUP(EJ337,Auxiliar!$A:$C,3,0),"")</f>
        <v/>
      </c>
      <c r="EO337" s="1"/>
      <c r="EP337" s="12"/>
      <c r="EQ337" s="6" t="str">
        <f>+IFERROR(VALUE(RIGHT(Tabla25[[#This Row],[B2B]],6)),"")</f>
        <v/>
      </c>
      <c r="ER337" s="6" t="str">
        <f>+IFERROR(VLOOKUP(EP337,Auxiliar!$A:$C,2,0),"")</f>
        <v/>
      </c>
      <c r="ES337" s="7" t="str">
        <f>+IFERROR(VLOOKUP(EP337,Auxiliar!$A:$C,3,0),"")</f>
        <v/>
      </c>
      <c r="EU337" s="1"/>
      <c r="EV337" s="12"/>
      <c r="EW337" s="6" t="str">
        <f>+IFERROR(VALUE(RIGHT(Tabla26[[#This Row],[B2B]],6)),"")</f>
        <v/>
      </c>
      <c r="EX337" s="6" t="str">
        <f>+IFERROR(VLOOKUP(EV337,Auxiliar!$A:$C,2,0),"")</f>
        <v/>
      </c>
      <c r="EY337" s="7" t="str">
        <f>+IFERROR(VLOOKUP(EV337,Auxiliar!$A:$C,3,0),"")</f>
        <v/>
      </c>
      <c r="EZ337" s="1"/>
      <c r="FA337" s="12"/>
      <c r="FB337" s="6" t="str">
        <f>+IFERROR(VALUE(RIGHT(Tabla27[[#This Row],[B2B]],6)),"")</f>
        <v/>
      </c>
      <c r="FC337" s="6" t="str">
        <f>+IFERROR(VLOOKUP(FA337,Auxiliar!$A:$C,2,0),"")</f>
        <v/>
      </c>
      <c r="FD337" s="7" t="str">
        <f>+IFERROR(VLOOKUP(FA337,Auxiliar!$A:$C,3,0),"")</f>
        <v/>
      </c>
      <c r="FE337" s="1"/>
      <c r="FF337" s="12"/>
      <c r="FG337" s="6" t="str">
        <f>+IFERROR(VALUE(RIGHT(Tabla28[[#This Row],[B2B]],6)),"")</f>
        <v/>
      </c>
      <c r="FH337" s="6" t="str">
        <f>+IFERROR(VLOOKUP(FF337,Auxiliar!$A:$C,2,0),"")</f>
        <v/>
      </c>
      <c r="FI337" s="7" t="str">
        <f>+IFERROR(VLOOKUP(FF337,Auxiliar!$A:$C,3,0),"")</f>
        <v/>
      </c>
      <c r="FJ337" s="1"/>
      <c r="FK337" s="12"/>
      <c r="FL337" s="6" t="str">
        <f>+IFERROR(VALUE(RIGHT(Tabla29[[#This Row],[B2B]],6)),"")</f>
        <v/>
      </c>
      <c r="FM337" s="6" t="str">
        <f>+IFERROR(VLOOKUP(FK337,Auxiliar!$A:$C,2,0),"")</f>
        <v/>
      </c>
      <c r="FN337" s="7" t="str">
        <f>+IFERROR(VLOOKUP(FK337,Auxiliar!$A:$C,3,0),"")</f>
        <v/>
      </c>
      <c r="FO337" s="1"/>
      <c r="FP337" s="12"/>
      <c r="FQ337" s="6" t="str">
        <f>+IFERROR(VALUE(RIGHT(Tabla30[[#This Row],[B2B]],6)),"")</f>
        <v/>
      </c>
      <c r="FR337" s="6" t="str">
        <f>+IFERROR(VLOOKUP(FP337,Auxiliar!$A:$C,2,0),"")</f>
        <v/>
      </c>
      <c r="FS337" s="7"/>
      <c r="FT337" s="1"/>
      <c r="FU337" s="12"/>
      <c r="FV337" s="6" t="str">
        <f>+IFERROR(VALUE(RIGHT(Tabla31[[#This Row],[B2B]],6)),"")</f>
        <v/>
      </c>
      <c r="FW337" s="6" t="str">
        <f>+IFERROR(VLOOKUP(FU337,Auxiliar!$A:$C,2,0),"")</f>
        <v/>
      </c>
      <c r="FX337" s="7" t="str">
        <f>+IFERROR(VLOOKUP(FU337,Auxiliar!$A:$C,3,0),"")</f>
        <v/>
      </c>
      <c r="FY337" s="1"/>
      <c r="FZ337" s="12"/>
      <c r="GA337" s="6" t="str">
        <f>+IFERROR(VALUE(RIGHT(Tabla32[[#This Row],[B2B]],6)),"")</f>
        <v/>
      </c>
      <c r="GB337" s="6" t="str">
        <f>+IFERROR(VLOOKUP(FZ337,Auxiliar!$A:$C,2,0),"")</f>
        <v/>
      </c>
      <c r="GC337" s="7" t="str">
        <f>+IFERROR(VLOOKUP(FZ337,Auxiliar!$A:$C,3,0),"")</f>
        <v/>
      </c>
      <c r="GD337" s="1"/>
      <c r="GE337" s="12"/>
      <c r="GF337" s="6" t="str">
        <f>+IFERROR(VALUE(RIGHT(Tabla33[[#This Row],[B2B]],6)),"")</f>
        <v/>
      </c>
      <c r="GG337" s="6" t="str">
        <f>+IFERROR(VLOOKUP(GE337,Auxiliar!$A:$C,2,0),"")</f>
        <v/>
      </c>
      <c r="GH337" s="7" t="str">
        <f>+IFERROR(VLOOKUP(GE337,Auxiliar!$A:$C,3,0),"")</f>
        <v/>
      </c>
    </row>
    <row r="338" spans="1:190" x14ac:dyDescent="0.25">
      <c r="A338" s="1"/>
      <c r="B338" s="1"/>
      <c r="C338" t="str">
        <f>+IFERROR(VALUE(RIGHT(Tabla1[[#This Row],[B2B]],6)),"")</f>
        <v/>
      </c>
      <c r="D338" t="str">
        <f>+IFERROR(VLOOKUP(B338,Auxiliar!$A:$C,2,0),"")</f>
        <v/>
      </c>
      <c r="E338" s="5" t="str">
        <f>+IFERROR(VLOOKUP(B338,Auxiliar!$A:$C,3,0),"")</f>
        <v/>
      </c>
      <c r="S338" s="1">
        <v>4394</v>
      </c>
      <c r="T338" s="1" t="s">
        <v>9</v>
      </c>
      <c r="U338" s="6">
        <f>+IFERROR(VALUE(RIGHT(Tabla4[[#This Row],[B2B]],6)),"")</f>
        <v>4394</v>
      </c>
      <c r="V338" s="6" t="str">
        <f>+IFERROR(VLOOKUP(T338,Auxiliar!$A:$C,2,0),"")</f>
        <v>CORE</v>
      </c>
      <c r="W338" s="7" t="str">
        <f>+IFERROR(VLOOKUP(T338,Auxiliar!$A:$C,3,0),"")</f>
        <v>0b 1% | 2b 5% | 4b 6%</v>
      </c>
      <c r="AK338" s="1">
        <v>4161</v>
      </c>
      <c r="AL338" s="1" t="s">
        <v>30</v>
      </c>
      <c r="AM338" s="6">
        <f>+IFERROR(VALUE(RIGHT(Tabla7[[#This Row],[B2B]],6)),"")</f>
        <v>4161</v>
      </c>
      <c r="AN338" s="6" t="str">
        <f>+IFERROR(VLOOKUP(AL338,Auxiliar!$A:$C,2,0),"")</f>
        <v>LATONES</v>
      </c>
      <c r="AO338" s="7" t="str">
        <f>+IFERROR(VLOOKUP(AL338,Auxiliar!$A:$C,3,0),"")</f>
        <v>1b 4% | 5b 7% | 97b 0%</v>
      </c>
      <c r="AQ338" s="1">
        <v>20122</v>
      </c>
      <c r="AR338" s="1" t="s">
        <v>31</v>
      </c>
      <c r="AS338" s="6">
        <f>+IFERROR(VALUE(RIGHT(Tabla8[[#This Row],[B2B]],6)),"")</f>
        <v>20122</v>
      </c>
      <c r="AT338" s="6" t="str">
        <f>+IFERROR(VLOOKUP(AR338,Auxiliar!$A:$C,2,0),"")</f>
        <v>LATONES</v>
      </c>
      <c r="AU338" s="7" t="str">
        <f>+IFERROR(VLOOKUP(AR338,Auxiliar!$A:$C,3,0),"")</f>
        <v>2b 3% | 4b 5% | 5b 8% | 193 0%</v>
      </c>
      <c r="AW338" s="1"/>
      <c r="AX338" s="1" t="s">
        <v>32</v>
      </c>
      <c r="AY338" s="6" t="str">
        <f>+IFERROR(VALUE(RIGHT(Tabla9[[#This Row],[B2B]],6)),"")</f>
        <v/>
      </c>
      <c r="AZ338" s="6" t="str">
        <f>+IFERROR(VLOOKUP(AX338,Auxiliar!$A:$C,2,0),"")</f>
        <v>LATONES</v>
      </c>
      <c r="BA338" s="7" t="str">
        <f>+IFERROR(VLOOKUP(AX338,Auxiliar!$A:$C,3,0),"")</f>
        <v>2b 3% | 4b 4% | 6b 5% | 10b 8%  | 385b 0%</v>
      </c>
      <c r="BC338" s="1"/>
      <c r="BD338" s="1" t="s">
        <v>33</v>
      </c>
      <c r="BE338" s="6" t="str">
        <f>+IFERROR(VALUE(RIGHT(Tabla10[[#This Row],[B2B]],6)),"")</f>
        <v/>
      </c>
      <c r="BF338" s="6" t="str">
        <f>+IFERROR(VLOOKUP(BD338,Auxiliar!$A:$C,2,0),"")</f>
        <v>LATONES</v>
      </c>
      <c r="BG338" s="7" t="str">
        <f>+IFERROR(VLOOKUP(BD338,Auxiliar!$A:$C,3,0),"")</f>
        <v>6b 4% | 12b 5% | 15b 8% | 385b 0%</v>
      </c>
      <c r="BI338" s="1"/>
      <c r="BJ338" s="1"/>
      <c r="BK338" s="6" t="str">
        <f>+IFERROR(VALUE(RIGHT(Tabla11[[#This Row],[B2B]],6)),"")</f>
        <v/>
      </c>
      <c r="BL338" s="6" t="str">
        <f>+IFERROR(VLOOKUP(BJ338,Auxiliar!$A:$C,2,0),"")</f>
        <v/>
      </c>
      <c r="BM338" s="7" t="str">
        <f>+IFERROR(VLOOKUP(BJ338,Auxiliar!$A:$C,3,0),"")</f>
        <v/>
      </c>
      <c r="BO338" s="1">
        <v>45</v>
      </c>
      <c r="BP338" s="1" t="s">
        <v>39</v>
      </c>
      <c r="BQ338" s="6">
        <f>+IFERROR(VALUE(RIGHT(Tabla12[[#This Row],[B2B]],6)),"")</f>
        <v>45</v>
      </c>
      <c r="BR338" s="6" t="str">
        <f>+IFERROR(VLOOKUP(BP338,Auxiliar!$A:$C,2,0),"")</f>
        <v>VALUE LITRO</v>
      </c>
      <c r="BS338" s="7" t="str">
        <f>+IFERROR(VLOOKUP(BP338,Auxiliar!$A:$C,3,0),"")</f>
        <v>1b 12%</v>
      </c>
      <c r="CA338" s="1">
        <v>3576</v>
      </c>
      <c r="CB338" s="1" t="s">
        <v>35</v>
      </c>
      <c r="CC338" s="6">
        <f>+IFERROR(VALUE(RIGHT(Tabla14[[#This Row],[B2B]],6)),"")</f>
        <v>3576</v>
      </c>
      <c r="CD338" s="6" t="str">
        <f>+IFERROR(VLOOKUP(CB338,Auxiliar!$A:$C,2,0),"")</f>
        <v>Corona 710cc</v>
      </c>
      <c r="CE338" s="7" t="str">
        <f>+IFERROR(VLOOKUP(CB338,Auxiliar!$A:$C,3,0),"")</f>
        <v>1b 10% | 85b 0%</v>
      </c>
      <c r="CG338" s="1"/>
      <c r="CH338" s="1"/>
      <c r="CI338" s="6" t="str">
        <f>+IFERROR(VALUE(RIGHT(Tabla15[[#This Row],[B2B]],6)),"")</f>
        <v/>
      </c>
      <c r="CJ338" s="6" t="str">
        <f>+IFERROR(VLOOKUP(CH338,Auxiliar!$A:$C,2,0),"")</f>
        <v/>
      </c>
      <c r="CK338" s="7" t="str">
        <f>+IFERROR(VLOOKUP(CH338,Auxiliar!$A:$C,3,0),"")</f>
        <v/>
      </c>
      <c r="CM338" s="1">
        <v>3553</v>
      </c>
      <c r="CN338" s="1" t="s">
        <v>20</v>
      </c>
      <c r="CO338" s="6">
        <v>3553</v>
      </c>
      <c r="CP338" s="6" t="s">
        <v>20</v>
      </c>
      <c r="CQ338" s="7" t="s">
        <v>21</v>
      </c>
      <c r="CS338" s="1"/>
      <c r="CT338" s="1"/>
      <c r="CU338" s="6" t="str">
        <f>+IFERROR(VALUE(RIGHT(Tabla17[[#This Row],[B2B]],6)),"")</f>
        <v/>
      </c>
      <c r="CV338" s="6" t="str">
        <f>+IFERROR(VLOOKUP(CT338,Auxiliar!$A:$C,2,0),"")</f>
        <v/>
      </c>
      <c r="CW338" s="7" t="str">
        <f>+IFERROR(VLOOKUP(CT338,Auxiliar!$A:$C,3,0),"")</f>
        <v/>
      </c>
      <c r="CY338" s="1">
        <v>3553</v>
      </c>
      <c r="CZ338" s="1" t="s">
        <v>16</v>
      </c>
      <c r="DA338" s="6">
        <f>+IFERROR(VALUE(RIGHT(Tabla18[[#This Row],[B2B]],6)),"")</f>
        <v>3553</v>
      </c>
      <c r="DB338" s="6" t="str">
        <f>+IFERROR(VLOOKUP(CZ338,Auxiliar!$A:$C,2,0),"")</f>
        <v>PREMIUM</v>
      </c>
      <c r="DC338" s="7" t="str">
        <f>+IFERROR(VLOOKUP(CZ338,Auxiliar!$A:$C,3,0),"")</f>
        <v>0b 0% | 2b 2% | 5b 3,5% | 10b 5%</v>
      </c>
      <c r="DE338" s="1">
        <v>3553</v>
      </c>
      <c r="DF338" s="1" t="s">
        <v>19</v>
      </c>
      <c r="DG338" s="6">
        <f>+IFERROR(VALUE(RIGHT(Tabla19[[#This Row],[B2B]],6)),"")</f>
        <v>3553</v>
      </c>
      <c r="DH338" s="6" t="str">
        <f>+IFERROR(VLOOKUP(DF338,Auxiliar!$A:$C,2,0),"")</f>
        <v>MICHELOB</v>
      </c>
      <c r="DI338" s="7" t="str">
        <f>+IFERROR(VLOOKUP(DF338,Auxiliar!$A:$C,3,0),"")</f>
        <v>1b 7% | 3b 22% | 8b 27%</v>
      </c>
      <c r="DK338" s="1"/>
      <c r="DL338" s="1"/>
      <c r="DM338" s="6" t="str">
        <f>+IFERROR(VALUE(RIGHT(Tabla20[[#This Row],[B2B]],6)),"")</f>
        <v/>
      </c>
      <c r="DN338" s="6" t="str">
        <f>+IFERROR(VLOOKUP(DL338,Auxiliar!$A:$C,2,0),"")</f>
        <v/>
      </c>
      <c r="DO338" s="7" t="str">
        <f>+IFERROR(VLOOKUP(DL338,Auxiliar!$A:$C,3,0),"")</f>
        <v/>
      </c>
      <c r="DQ338" s="1">
        <v>3555</v>
      </c>
      <c r="DR338" s="12" t="s">
        <v>24</v>
      </c>
      <c r="DS338" s="6">
        <f>+IFERROR(VALUE(RIGHT(Tabla21[[#This Row],[B2B]],6)),"")</f>
        <v>3555</v>
      </c>
      <c r="DT338" s="6" t="str">
        <f>+IFERROR(VLOOKUP(DR338,Auxiliar!$A:$C,2,0),"")</f>
        <v>CORONA PORRON</v>
      </c>
      <c r="DU338" s="7" t="str">
        <f>+IFERROR(VLOOKUP(DR338,Auxiliar!$A:$C,3,0),"")</f>
        <v>1b 5% | 20b 0%</v>
      </c>
      <c r="DW338" s="1">
        <v>71</v>
      </c>
      <c r="DX338" s="12" t="s">
        <v>43</v>
      </c>
      <c r="DY338" s="6">
        <f>+IFERROR(VALUE(RIGHT(Tabla22[[#This Row],[B2B]],6)),"")</f>
        <v>71</v>
      </c>
      <c r="DZ338" s="6" t="str">
        <f>+IFERROR(VLOOKUP(DX338,Auxiliar!$A:$C,2,0),"")</f>
        <v xml:space="preserve">VALUE LATA </v>
      </c>
      <c r="EA338" s="7" t="str">
        <f>+IFERROR(VLOOKUP(DX338,Auxiliar!$A:$C,3,0),"")</f>
        <v>1b 15% | 100b 18%</v>
      </c>
      <c r="EC338" s="1">
        <v>27</v>
      </c>
      <c r="ED338" s="12" t="s">
        <v>47</v>
      </c>
      <c r="EE338" s="6">
        <f>+IFERROR(VALUE(RIGHT(Tabla23[[#This Row],[B2B]],6)),"")</f>
        <v>27</v>
      </c>
      <c r="EF338" s="6" t="str">
        <f>+IFERROR(VLOOKUP(ED338,Auxiliar!$A:$C,2,0),"")</f>
        <v>VALUE LATON</v>
      </c>
      <c r="EG338" s="7" t="str">
        <f>+IFERROR(VLOOKUP(ED338,Auxiliar!$A:$C,3,0),"")</f>
        <v>1b 10% | 5b 15% | 192b 0%</v>
      </c>
      <c r="EI338" s="1"/>
      <c r="EJ338" s="12"/>
      <c r="EK338" s="6" t="str">
        <f>+IFERROR(VALUE(RIGHT(Tabla24[[#This Row],[B2B]],6)),"")</f>
        <v/>
      </c>
      <c r="EL338" s="6" t="str">
        <f>+IFERROR(VLOOKUP(EJ338,Auxiliar!$A:$C,2,0),"")</f>
        <v/>
      </c>
      <c r="EM338" s="7" t="str">
        <f>+IFERROR(VLOOKUP(EJ338,Auxiliar!$A:$C,3,0),"")</f>
        <v/>
      </c>
      <c r="EO338" s="1"/>
      <c r="EP338" s="12"/>
      <c r="EQ338" s="6" t="str">
        <f>+IFERROR(VALUE(RIGHT(Tabla25[[#This Row],[B2B]],6)),"")</f>
        <v/>
      </c>
      <c r="ER338" s="6" t="str">
        <f>+IFERROR(VLOOKUP(EP338,Auxiliar!$A:$C,2,0),"")</f>
        <v/>
      </c>
      <c r="ES338" s="7" t="str">
        <f>+IFERROR(VLOOKUP(EP338,Auxiliar!$A:$C,3,0),"")</f>
        <v/>
      </c>
      <c r="EU338" s="1"/>
      <c r="EV338" s="12"/>
      <c r="EW338" s="6" t="str">
        <f>+IFERROR(VALUE(RIGHT(Tabla26[[#This Row],[B2B]],6)),"")</f>
        <v/>
      </c>
      <c r="EX338" s="6" t="str">
        <f>+IFERROR(VLOOKUP(EV338,Auxiliar!$A:$C,2,0),"")</f>
        <v/>
      </c>
      <c r="EY338" s="7" t="str">
        <f>+IFERROR(VLOOKUP(EV338,Auxiliar!$A:$C,3,0),"")</f>
        <v/>
      </c>
      <c r="EZ338" s="1"/>
      <c r="FA338" s="12"/>
      <c r="FB338" s="6" t="str">
        <f>+IFERROR(VALUE(RIGHT(Tabla27[[#This Row],[B2B]],6)),"")</f>
        <v/>
      </c>
      <c r="FC338" s="6" t="str">
        <f>+IFERROR(VLOOKUP(FA338,Auxiliar!$A:$C,2,0),"")</f>
        <v/>
      </c>
      <c r="FD338" s="7" t="str">
        <f>+IFERROR(VLOOKUP(FA338,Auxiliar!$A:$C,3,0),"")</f>
        <v/>
      </c>
      <c r="FE338" s="1"/>
      <c r="FF338" s="12"/>
      <c r="FG338" s="6" t="str">
        <f>+IFERROR(VALUE(RIGHT(Tabla28[[#This Row],[B2B]],6)),"")</f>
        <v/>
      </c>
      <c r="FH338" s="6" t="str">
        <f>+IFERROR(VLOOKUP(FF338,Auxiliar!$A:$C,2,0),"")</f>
        <v/>
      </c>
      <c r="FI338" s="7" t="str">
        <f>+IFERROR(VLOOKUP(FF338,Auxiliar!$A:$C,3,0),"")</f>
        <v/>
      </c>
      <c r="FJ338" s="1"/>
      <c r="FK338" s="12"/>
      <c r="FL338" s="6" t="str">
        <f>+IFERROR(VALUE(RIGHT(Tabla29[[#This Row],[B2B]],6)),"")</f>
        <v/>
      </c>
      <c r="FM338" s="6" t="str">
        <f>+IFERROR(VLOOKUP(FK338,Auxiliar!$A:$C,2,0),"")</f>
        <v/>
      </c>
      <c r="FN338" s="7" t="str">
        <f>+IFERROR(VLOOKUP(FK338,Auxiliar!$A:$C,3,0),"")</f>
        <v/>
      </c>
      <c r="FO338" s="1"/>
      <c r="FP338" s="12"/>
      <c r="FQ338" s="6" t="str">
        <f>+IFERROR(VALUE(RIGHT(Tabla30[[#This Row],[B2B]],6)),"")</f>
        <v/>
      </c>
      <c r="FR338" s="6" t="str">
        <f>+IFERROR(VLOOKUP(FP338,Auxiliar!$A:$C,2,0),"")</f>
        <v/>
      </c>
      <c r="FS338" s="7"/>
      <c r="FT338" s="1"/>
      <c r="FU338" s="12"/>
      <c r="FV338" s="6" t="str">
        <f>+IFERROR(VALUE(RIGHT(Tabla31[[#This Row],[B2B]],6)),"")</f>
        <v/>
      </c>
      <c r="FW338" s="6" t="str">
        <f>+IFERROR(VLOOKUP(FU338,Auxiliar!$A:$C,2,0),"")</f>
        <v/>
      </c>
      <c r="FX338" s="7" t="str">
        <f>+IFERROR(VLOOKUP(FU338,Auxiliar!$A:$C,3,0),"")</f>
        <v/>
      </c>
      <c r="FY338" s="1"/>
      <c r="FZ338" s="12"/>
      <c r="GA338" s="6" t="str">
        <f>+IFERROR(VALUE(RIGHT(Tabla32[[#This Row],[B2B]],6)),"")</f>
        <v/>
      </c>
      <c r="GB338" s="6" t="str">
        <f>+IFERROR(VLOOKUP(FZ338,Auxiliar!$A:$C,2,0),"")</f>
        <v/>
      </c>
      <c r="GC338" s="7" t="str">
        <f>+IFERROR(VLOOKUP(FZ338,Auxiliar!$A:$C,3,0),"")</f>
        <v/>
      </c>
      <c r="GD338" s="1"/>
      <c r="GE338" s="12"/>
      <c r="GF338" s="6" t="str">
        <f>+IFERROR(VALUE(RIGHT(Tabla33[[#This Row],[B2B]],6)),"")</f>
        <v/>
      </c>
      <c r="GG338" s="6" t="str">
        <f>+IFERROR(VLOOKUP(GE338,Auxiliar!$A:$C,2,0),"")</f>
        <v/>
      </c>
      <c r="GH338" s="7" t="str">
        <f>+IFERROR(VLOOKUP(GE338,Auxiliar!$A:$C,3,0),"")</f>
        <v/>
      </c>
    </row>
    <row r="339" spans="1:190" x14ac:dyDescent="0.25">
      <c r="A339" s="1"/>
      <c r="B339" s="1"/>
      <c r="C339" t="str">
        <f>+IFERROR(VALUE(RIGHT(Tabla1[[#This Row],[B2B]],6)),"")</f>
        <v/>
      </c>
      <c r="D339" t="str">
        <f>+IFERROR(VLOOKUP(B339,Auxiliar!$A:$C,2,0),"")</f>
        <v/>
      </c>
      <c r="E339" s="5" t="str">
        <f>+IFERROR(VLOOKUP(B339,Auxiliar!$A:$C,3,0),"")</f>
        <v/>
      </c>
      <c r="S339" s="1">
        <v>4405</v>
      </c>
      <c r="T339" s="1" t="s">
        <v>9</v>
      </c>
      <c r="U339" s="6">
        <f>+IFERROR(VALUE(RIGHT(Tabla4[[#This Row],[B2B]],6)),"")</f>
        <v>4405</v>
      </c>
      <c r="V339" s="6" t="str">
        <f>+IFERROR(VLOOKUP(T339,Auxiliar!$A:$C,2,0),"")</f>
        <v>CORE</v>
      </c>
      <c r="W339" s="7" t="str">
        <f>+IFERROR(VLOOKUP(T339,Auxiliar!$A:$C,3,0),"")</f>
        <v>0b 1% | 2b 5% | 4b 6%</v>
      </c>
      <c r="AK339" s="1">
        <v>4165</v>
      </c>
      <c r="AL339" s="1" t="s">
        <v>30</v>
      </c>
      <c r="AM339" s="6">
        <f>+IFERROR(VALUE(RIGHT(Tabla7[[#This Row],[B2B]],6)),"")</f>
        <v>4165</v>
      </c>
      <c r="AN339" s="6" t="str">
        <f>+IFERROR(VLOOKUP(AL339,Auxiliar!$A:$C,2,0),"")</f>
        <v>LATONES</v>
      </c>
      <c r="AO339" s="7" t="str">
        <f>+IFERROR(VLOOKUP(AL339,Auxiliar!$A:$C,3,0),"")</f>
        <v>1b 4% | 5b 7% | 97b 0%</v>
      </c>
      <c r="AQ339" s="1">
        <v>20126</v>
      </c>
      <c r="AR339" s="1" t="s">
        <v>31</v>
      </c>
      <c r="AS339" s="6">
        <f>+IFERROR(VALUE(RIGHT(Tabla8[[#This Row],[B2B]],6)),"")</f>
        <v>20126</v>
      </c>
      <c r="AT339" s="6" t="str">
        <f>+IFERROR(VLOOKUP(AR339,Auxiliar!$A:$C,2,0),"")</f>
        <v>LATONES</v>
      </c>
      <c r="AU339" s="7" t="str">
        <f>+IFERROR(VLOOKUP(AR339,Auxiliar!$A:$C,3,0),"")</f>
        <v>2b 3% | 4b 5% | 5b 8% | 193 0%</v>
      </c>
      <c r="AW339" s="1"/>
      <c r="AX339" s="1" t="s">
        <v>32</v>
      </c>
      <c r="AY339" s="6" t="str">
        <f>+IFERROR(VALUE(RIGHT(Tabla9[[#This Row],[B2B]],6)),"")</f>
        <v/>
      </c>
      <c r="AZ339" s="6" t="str">
        <f>+IFERROR(VLOOKUP(AX339,Auxiliar!$A:$C,2,0),"")</f>
        <v>LATONES</v>
      </c>
      <c r="BA339" s="7" t="str">
        <f>+IFERROR(VLOOKUP(AX339,Auxiliar!$A:$C,3,0),"")</f>
        <v>2b 3% | 4b 4% | 6b 5% | 10b 8%  | 385b 0%</v>
      </c>
      <c r="BC339" s="1"/>
      <c r="BD339" s="1" t="s">
        <v>33</v>
      </c>
      <c r="BE339" s="6" t="str">
        <f>+IFERROR(VALUE(RIGHT(Tabla10[[#This Row],[B2B]],6)),"")</f>
        <v/>
      </c>
      <c r="BF339" s="6" t="str">
        <f>+IFERROR(VLOOKUP(BD339,Auxiliar!$A:$C,2,0),"")</f>
        <v>LATONES</v>
      </c>
      <c r="BG339" s="7" t="str">
        <f>+IFERROR(VLOOKUP(BD339,Auxiliar!$A:$C,3,0),"")</f>
        <v>6b 4% | 12b 5% | 15b 8% | 385b 0%</v>
      </c>
      <c r="BI339" s="1"/>
      <c r="BJ339" s="1"/>
      <c r="BK339" s="6" t="str">
        <f>+IFERROR(VALUE(RIGHT(Tabla11[[#This Row],[B2B]],6)),"")</f>
        <v/>
      </c>
      <c r="BL339" s="6" t="str">
        <f>+IFERROR(VLOOKUP(BJ339,Auxiliar!$A:$C,2,0),"")</f>
        <v/>
      </c>
      <c r="BM339" s="7" t="str">
        <f>+IFERROR(VLOOKUP(BJ339,Auxiliar!$A:$C,3,0),"")</f>
        <v/>
      </c>
      <c r="BO339" s="1">
        <v>55</v>
      </c>
      <c r="BP339" s="1" t="s">
        <v>39</v>
      </c>
      <c r="BQ339" s="6">
        <f>+IFERROR(VALUE(RIGHT(Tabla12[[#This Row],[B2B]],6)),"")</f>
        <v>55</v>
      </c>
      <c r="BR339" s="6" t="str">
        <f>+IFERROR(VLOOKUP(BP339,Auxiliar!$A:$C,2,0),"")</f>
        <v>VALUE LITRO</v>
      </c>
      <c r="BS339" s="7" t="str">
        <f>+IFERROR(VLOOKUP(BP339,Auxiliar!$A:$C,3,0),"")</f>
        <v>1b 12%</v>
      </c>
      <c r="CA339" s="1">
        <v>3579</v>
      </c>
      <c r="CB339" s="1" t="s">
        <v>35</v>
      </c>
      <c r="CC339" s="6">
        <f>+IFERROR(VALUE(RIGHT(Tabla14[[#This Row],[B2B]],6)),"")</f>
        <v>3579</v>
      </c>
      <c r="CD339" s="6" t="str">
        <f>+IFERROR(VLOOKUP(CB339,Auxiliar!$A:$C,2,0),"")</f>
        <v>Corona 710cc</v>
      </c>
      <c r="CE339" s="7" t="str">
        <f>+IFERROR(VLOOKUP(CB339,Auxiliar!$A:$C,3,0),"")</f>
        <v>1b 10% | 85b 0%</v>
      </c>
      <c r="CG339" s="1"/>
      <c r="CH339" s="1"/>
      <c r="CI339" s="6" t="str">
        <f>+IFERROR(VALUE(RIGHT(Tabla15[[#This Row],[B2B]],6)),"")</f>
        <v/>
      </c>
      <c r="CJ339" s="6" t="str">
        <f>+IFERROR(VLOOKUP(CH339,Auxiliar!$A:$C,2,0),"")</f>
        <v/>
      </c>
      <c r="CK339" s="7" t="str">
        <f>+IFERROR(VLOOKUP(CH339,Auxiliar!$A:$C,3,0),"")</f>
        <v/>
      </c>
      <c r="CM339" s="1">
        <v>3555</v>
      </c>
      <c r="CN339" s="1" t="s">
        <v>20</v>
      </c>
      <c r="CO339" s="6">
        <v>3555</v>
      </c>
      <c r="CP339" s="6" t="s">
        <v>20</v>
      </c>
      <c r="CQ339" s="7" t="s">
        <v>21</v>
      </c>
      <c r="CS339" s="1"/>
      <c r="CT339" s="1"/>
      <c r="CU339" s="6" t="str">
        <f>+IFERROR(VALUE(RIGHT(Tabla17[[#This Row],[B2B]],6)),"")</f>
        <v/>
      </c>
      <c r="CV339" s="6" t="str">
        <f>+IFERROR(VLOOKUP(CT339,Auxiliar!$A:$C,2,0),"")</f>
        <v/>
      </c>
      <c r="CW339" s="7" t="str">
        <f>+IFERROR(VLOOKUP(CT339,Auxiliar!$A:$C,3,0),"")</f>
        <v/>
      </c>
      <c r="CY339" s="1">
        <v>3555</v>
      </c>
      <c r="CZ339" s="1" t="s">
        <v>16</v>
      </c>
      <c r="DA339" s="6">
        <f>+IFERROR(VALUE(RIGHT(Tabla18[[#This Row],[B2B]],6)),"")</f>
        <v>3555</v>
      </c>
      <c r="DB339" s="6" t="str">
        <f>+IFERROR(VLOOKUP(CZ339,Auxiliar!$A:$C,2,0),"")</f>
        <v>PREMIUM</v>
      </c>
      <c r="DC339" s="7" t="str">
        <f>+IFERROR(VLOOKUP(CZ339,Auxiliar!$A:$C,3,0),"")</f>
        <v>0b 0% | 2b 2% | 5b 3,5% | 10b 5%</v>
      </c>
      <c r="DE339" s="1">
        <v>3555</v>
      </c>
      <c r="DF339" s="1" t="s">
        <v>19</v>
      </c>
      <c r="DG339" s="6">
        <f>+IFERROR(VALUE(RIGHT(Tabla19[[#This Row],[B2B]],6)),"")</f>
        <v>3555</v>
      </c>
      <c r="DH339" s="6" t="str">
        <f>+IFERROR(VLOOKUP(DF339,Auxiliar!$A:$C,2,0),"")</f>
        <v>MICHELOB</v>
      </c>
      <c r="DI339" s="7" t="str">
        <f>+IFERROR(VLOOKUP(DF339,Auxiliar!$A:$C,3,0),"")</f>
        <v>1b 7% | 3b 22% | 8b 27%</v>
      </c>
      <c r="DK339" s="1"/>
      <c r="DL339" s="1"/>
      <c r="DM339" s="6" t="str">
        <f>+IFERROR(VALUE(RIGHT(Tabla20[[#This Row],[B2B]],6)),"")</f>
        <v/>
      </c>
      <c r="DN339" s="6" t="str">
        <f>+IFERROR(VLOOKUP(DL339,Auxiliar!$A:$C,2,0),"")</f>
        <v/>
      </c>
      <c r="DO339" s="7" t="str">
        <f>+IFERROR(VLOOKUP(DL339,Auxiliar!$A:$C,3,0),"")</f>
        <v/>
      </c>
      <c r="DQ339" s="1">
        <v>3558</v>
      </c>
      <c r="DR339" s="12" t="s">
        <v>24</v>
      </c>
      <c r="DS339" s="6">
        <f>+IFERROR(VALUE(RIGHT(Tabla21[[#This Row],[B2B]],6)),"")</f>
        <v>3558</v>
      </c>
      <c r="DT339" s="6" t="str">
        <f>+IFERROR(VLOOKUP(DR339,Auxiliar!$A:$C,2,0),"")</f>
        <v>CORONA PORRON</v>
      </c>
      <c r="DU339" s="7" t="str">
        <f>+IFERROR(VLOOKUP(DR339,Auxiliar!$A:$C,3,0),"")</f>
        <v>1b 5% | 20b 0%</v>
      </c>
      <c r="DW339" s="1">
        <v>72</v>
      </c>
      <c r="DX339" s="12" t="s">
        <v>43</v>
      </c>
      <c r="DY339" s="6">
        <f>+IFERROR(VALUE(RIGHT(Tabla22[[#This Row],[B2B]],6)),"")</f>
        <v>72</v>
      </c>
      <c r="DZ339" s="6" t="str">
        <f>+IFERROR(VLOOKUP(DX339,Auxiliar!$A:$C,2,0),"")</f>
        <v xml:space="preserve">VALUE LATA </v>
      </c>
      <c r="EA339" s="7" t="str">
        <f>+IFERROR(VLOOKUP(DX339,Auxiliar!$A:$C,3,0),"")</f>
        <v>1b 15% | 100b 18%</v>
      </c>
      <c r="EC339" s="1">
        <v>45</v>
      </c>
      <c r="ED339" s="12" t="s">
        <v>47</v>
      </c>
      <c r="EE339" s="6">
        <f>+IFERROR(VALUE(RIGHT(Tabla23[[#This Row],[B2B]],6)),"")</f>
        <v>45</v>
      </c>
      <c r="EF339" s="6" t="str">
        <f>+IFERROR(VLOOKUP(ED339,Auxiliar!$A:$C,2,0),"")</f>
        <v>VALUE LATON</v>
      </c>
      <c r="EG339" s="7" t="str">
        <f>+IFERROR(VLOOKUP(ED339,Auxiliar!$A:$C,3,0),"")</f>
        <v>1b 10% | 5b 15% | 192b 0%</v>
      </c>
      <c r="EI339" s="1"/>
      <c r="EJ339" s="12"/>
      <c r="EK339" s="6" t="str">
        <f>+IFERROR(VALUE(RIGHT(Tabla24[[#This Row],[B2B]],6)),"")</f>
        <v/>
      </c>
      <c r="EL339" s="6" t="str">
        <f>+IFERROR(VLOOKUP(EJ339,Auxiliar!$A:$C,2,0),"")</f>
        <v/>
      </c>
      <c r="EM339" s="7" t="str">
        <f>+IFERROR(VLOOKUP(EJ339,Auxiliar!$A:$C,3,0),"")</f>
        <v/>
      </c>
      <c r="EO339" s="1"/>
      <c r="EP339" s="12"/>
      <c r="EQ339" s="6" t="str">
        <f>+IFERROR(VALUE(RIGHT(Tabla25[[#This Row],[B2B]],6)),"")</f>
        <v/>
      </c>
      <c r="ER339" s="6" t="str">
        <f>+IFERROR(VLOOKUP(EP339,Auxiliar!$A:$C,2,0),"")</f>
        <v/>
      </c>
      <c r="ES339" s="7" t="str">
        <f>+IFERROR(VLOOKUP(EP339,Auxiliar!$A:$C,3,0),"")</f>
        <v/>
      </c>
      <c r="EU339" s="1"/>
      <c r="EV339" s="12"/>
      <c r="EW339" s="6" t="str">
        <f>+IFERROR(VALUE(RIGHT(Tabla26[[#This Row],[B2B]],6)),"")</f>
        <v/>
      </c>
      <c r="EX339" s="6" t="str">
        <f>+IFERROR(VLOOKUP(EV339,Auxiliar!$A:$C,2,0),"")</f>
        <v/>
      </c>
      <c r="EY339" s="7" t="str">
        <f>+IFERROR(VLOOKUP(EV339,Auxiliar!$A:$C,3,0),"")</f>
        <v/>
      </c>
      <c r="EZ339" s="1"/>
      <c r="FA339" s="12"/>
      <c r="FB339" s="6" t="str">
        <f>+IFERROR(VALUE(RIGHT(Tabla27[[#This Row],[B2B]],6)),"")</f>
        <v/>
      </c>
      <c r="FC339" s="6" t="str">
        <f>+IFERROR(VLOOKUP(FA339,Auxiliar!$A:$C,2,0),"")</f>
        <v/>
      </c>
      <c r="FD339" s="7" t="str">
        <f>+IFERROR(VLOOKUP(FA339,Auxiliar!$A:$C,3,0),"")</f>
        <v/>
      </c>
      <c r="FE339" s="1"/>
      <c r="FF339" s="12"/>
      <c r="FG339" s="6" t="str">
        <f>+IFERROR(VALUE(RIGHT(Tabla28[[#This Row],[B2B]],6)),"")</f>
        <v/>
      </c>
      <c r="FH339" s="6" t="str">
        <f>+IFERROR(VLOOKUP(FF339,Auxiliar!$A:$C,2,0),"")</f>
        <v/>
      </c>
      <c r="FI339" s="7" t="str">
        <f>+IFERROR(VLOOKUP(FF339,Auxiliar!$A:$C,3,0),"")</f>
        <v/>
      </c>
      <c r="FJ339" s="1"/>
      <c r="FK339" s="12"/>
      <c r="FL339" s="6" t="str">
        <f>+IFERROR(VALUE(RIGHT(Tabla29[[#This Row],[B2B]],6)),"")</f>
        <v/>
      </c>
      <c r="FM339" s="6" t="str">
        <f>+IFERROR(VLOOKUP(FK339,Auxiliar!$A:$C,2,0),"")</f>
        <v/>
      </c>
      <c r="FN339" s="7" t="str">
        <f>+IFERROR(VLOOKUP(FK339,Auxiliar!$A:$C,3,0),"")</f>
        <v/>
      </c>
      <c r="FO339" s="1"/>
      <c r="FP339" s="12"/>
      <c r="FQ339" s="6" t="str">
        <f>+IFERROR(VALUE(RIGHT(Tabla30[[#This Row],[B2B]],6)),"")</f>
        <v/>
      </c>
      <c r="FR339" s="6" t="str">
        <f>+IFERROR(VLOOKUP(FP339,Auxiliar!$A:$C,2,0),"")</f>
        <v/>
      </c>
      <c r="FS339" s="7"/>
      <c r="FT339" s="1"/>
      <c r="FU339" s="12"/>
      <c r="FV339" s="6" t="str">
        <f>+IFERROR(VALUE(RIGHT(Tabla31[[#This Row],[B2B]],6)),"")</f>
        <v/>
      </c>
      <c r="FW339" s="6" t="str">
        <f>+IFERROR(VLOOKUP(FU339,Auxiliar!$A:$C,2,0),"")</f>
        <v/>
      </c>
      <c r="FX339" s="7" t="str">
        <f>+IFERROR(VLOOKUP(FU339,Auxiliar!$A:$C,3,0),"")</f>
        <v/>
      </c>
      <c r="FY339" s="1"/>
      <c r="FZ339" s="12"/>
      <c r="GA339" s="6" t="str">
        <f>+IFERROR(VALUE(RIGHT(Tabla32[[#This Row],[B2B]],6)),"")</f>
        <v/>
      </c>
      <c r="GB339" s="6" t="str">
        <f>+IFERROR(VLOOKUP(FZ339,Auxiliar!$A:$C,2,0),"")</f>
        <v/>
      </c>
      <c r="GC339" s="7" t="str">
        <f>+IFERROR(VLOOKUP(FZ339,Auxiliar!$A:$C,3,0),"")</f>
        <v/>
      </c>
      <c r="GD339" s="1"/>
      <c r="GE339" s="12"/>
      <c r="GF339" s="6" t="str">
        <f>+IFERROR(VALUE(RIGHT(Tabla33[[#This Row],[B2B]],6)),"")</f>
        <v/>
      </c>
      <c r="GG339" s="6" t="str">
        <f>+IFERROR(VLOOKUP(GE339,Auxiliar!$A:$C,2,0),"")</f>
        <v/>
      </c>
      <c r="GH339" s="7" t="str">
        <f>+IFERROR(VLOOKUP(GE339,Auxiliar!$A:$C,3,0),"")</f>
        <v/>
      </c>
    </row>
    <row r="340" spans="1:190" x14ac:dyDescent="0.25">
      <c r="A340" s="1"/>
      <c r="B340" s="1"/>
      <c r="C340" t="str">
        <f>+IFERROR(VALUE(RIGHT(Tabla1[[#This Row],[B2B]],6)),"")</f>
        <v/>
      </c>
      <c r="D340" t="str">
        <f>+IFERROR(VLOOKUP(B340,Auxiliar!$A:$C,2,0),"")</f>
        <v/>
      </c>
      <c r="E340" s="5" t="str">
        <f>+IFERROR(VLOOKUP(B340,Auxiliar!$A:$C,3,0),"")</f>
        <v/>
      </c>
      <c r="S340" s="1">
        <v>4410</v>
      </c>
      <c r="T340" s="1" t="s">
        <v>9</v>
      </c>
      <c r="U340" s="6">
        <f>+IFERROR(VALUE(RIGHT(Tabla4[[#This Row],[B2B]],6)),"")</f>
        <v>4410</v>
      </c>
      <c r="V340" s="6" t="str">
        <f>+IFERROR(VLOOKUP(T340,Auxiliar!$A:$C,2,0),"")</f>
        <v>CORE</v>
      </c>
      <c r="W340" s="7" t="str">
        <f>+IFERROR(VLOOKUP(T340,Auxiliar!$A:$C,3,0),"")</f>
        <v>0b 1% | 2b 5% | 4b 6%</v>
      </c>
      <c r="AK340" s="1">
        <v>4169</v>
      </c>
      <c r="AL340" s="1" t="s">
        <v>30</v>
      </c>
      <c r="AM340" s="6">
        <f>+IFERROR(VALUE(RIGHT(Tabla7[[#This Row],[B2B]],6)),"")</f>
        <v>4169</v>
      </c>
      <c r="AN340" s="6" t="str">
        <f>+IFERROR(VLOOKUP(AL340,Auxiliar!$A:$C,2,0),"")</f>
        <v>LATONES</v>
      </c>
      <c r="AO340" s="7" t="str">
        <f>+IFERROR(VLOOKUP(AL340,Auxiliar!$A:$C,3,0),"")</f>
        <v>1b 4% | 5b 7% | 97b 0%</v>
      </c>
      <c r="AQ340" s="1">
        <v>20127</v>
      </c>
      <c r="AR340" s="1" t="s">
        <v>31</v>
      </c>
      <c r="AS340" s="6">
        <f>+IFERROR(VALUE(RIGHT(Tabla8[[#This Row],[B2B]],6)),"")</f>
        <v>20127</v>
      </c>
      <c r="AT340" s="6" t="str">
        <f>+IFERROR(VLOOKUP(AR340,Auxiliar!$A:$C,2,0),"")</f>
        <v>LATONES</v>
      </c>
      <c r="AU340" s="7" t="str">
        <f>+IFERROR(VLOOKUP(AR340,Auxiliar!$A:$C,3,0),"")</f>
        <v>2b 3% | 4b 5% | 5b 8% | 193 0%</v>
      </c>
      <c r="AW340" s="1"/>
      <c r="AX340" s="1" t="s">
        <v>32</v>
      </c>
      <c r="AY340" s="6" t="str">
        <f>+IFERROR(VALUE(RIGHT(Tabla9[[#This Row],[B2B]],6)),"")</f>
        <v/>
      </c>
      <c r="AZ340" s="6" t="str">
        <f>+IFERROR(VLOOKUP(AX340,Auxiliar!$A:$C,2,0),"")</f>
        <v>LATONES</v>
      </c>
      <c r="BA340" s="7" t="str">
        <f>+IFERROR(VLOOKUP(AX340,Auxiliar!$A:$C,3,0),"")</f>
        <v>2b 3% | 4b 4% | 6b 5% | 10b 8%  | 385b 0%</v>
      </c>
      <c r="BC340" s="1"/>
      <c r="BD340" s="1" t="s">
        <v>33</v>
      </c>
      <c r="BE340" s="6" t="str">
        <f>+IFERROR(VALUE(RIGHT(Tabla10[[#This Row],[B2B]],6)),"")</f>
        <v/>
      </c>
      <c r="BF340" s="6" t="str">
        <f>+IFERROR(VLOOKUP(BD340,Auxiliar!$A:$C,2,0),"")</f>
        <v>LATONES</v>
      </c>
      <c r="BG340" s="7" t="str">
        <f>+IFERROR(VLOOKUP(BD340,Auxiliar!$A:$C,3,0),"")</f>
        <v>6b 4% | 12b 5% | 15b 8% | 385b 0%</v>
      </c>
      <c r="BI340" s="1"/>
      <c r="BJ340" s="1"/>
      <c r="BK340" s="6" t="str">
        <f>+IFERROR(VALUE(RIGHT(Tabla11[[#This Row],[B2B]],6)),"")</f>
        <v/>
      </c>
      <c r="BL340" s="6" t="str">
        <f>+IFERROR(VLOOKUP(BJ340,Auxiliar!$A:$C,2,0),"")</f>
        <v/>
      </c>
      <c r="BM340" s="7" t="str">
        <f>+IFERROR(VLOOKUP(BJ340,Auxiliar!$A:$C,3,0),"")</f>
        <v/>
      </c>
      <c r="BO340" s="1">
        <v>63</v>
      </c>
      <c r="BP340" s="1" t="s">
        <v>39</v>
      </c>
      <c r="BQ340" s="6">
        <f>+IFERROR(VALUE(RIGHT(Tabla12[[#This Row],[B2B]],6)),"")</f>
        <v>63</v>
      </c>
      <c r="BR340" s="6" t="str">
        <f>+IFERROR(VLOOKUP(BP340,Auxiliar!$A:$C,2,0),"")</f>
        <v>VALUE LITRO</v>
      </c>
      <c r="BS340" s="7" t="str">
        <f>+IFERROR(VLOOKUP(BP340,Auxiliar!$A:$C,3,0),"")</f>
        <v>1b 12%</v>
      </c>
      <c r="CA340" s="1">
        <v>3580</v>
      </c>
      <c r="CB340" s="1" t="s">
        <v>35</v>
      </c>
      <c r="CC340" s="6">
        <f>+IFERROR(VALUE(RIGHT(Tabla14[[#This Row],[B2B]],6)),"")</f>
        <v>3580</v>
      </c>
      <c r="CD340" s="6" t="str">
        <f>+IFERROR(VLOOKUP(CB340,Auxiliar!$A:$C,2,0),"")</f>
        <v>Corona 710cc</v>
      </c>
      <c r="CE340" s="7" t="str">
        <f>+IFERROR(VLOOKUP(CB340,Auxiliar!$A:$C,3,0),"")</f>
        <v>1b 10% | 85b 0%</v>
      </c>
      <c r="CG340" s="1"/>
      <c r="CH340" s="1"/>
      <c r="CI340" s="6" t="str">
        <f>+IFERROR(VALUE(RIGHT(Tabla15[[#This Row],[B2B]],6)),"")</f>
        <v/>
      </c>
      <c r="CJ340" s="6" t="str">
        <f>+IFERROR(VLOOKUP(CH340,Auxiliar!$A:$C,2,0),"")</f>
        <v/>
      </c>
      <c r="CK340" s="7" t="str">
        <f>+IFERROR(VLOOKUP(CH340,Auxiliar!$A:$C,3,0),"")</f>
        <v/>
      </c>
      <c r="CM340" s="1">
        <v>3558</v>
      </c>
      <c r="CN340" s="1" t="s">
        <v>20</v>
      </c>
      <c r="CO340" s="6">
        <v>3558</v>
      </c>
      <c r="CP340" s="6" t="s">
        <v>20</v>
      </c>
      <c r="CQ340" s="7" t="s">
        <v>21</v>
      </c>
      <c r="CS340" s="1"/>
      <c r="CT340" s="1"/>
      <c r="CU340" s="6" t="str">
        <f>+IFERROR(VALUE(RIGHT(Tabla17[[#This Row],[B2B]],6)),"")</f>
        <v/>
      </c>
      <c r="CV340" s="6" t="str">
        <f>+IFERROR(VLOOKUP(CT340,Auxiliar!$A:$C,2,0),"")</f>
        <v/>
      </c>
      <c r="CW340" s="7" t="str">
        <f>+IFERROR(VLOOKUP(CT340,Auxiliar!$A:$C,3,0),"")</f>
        <v/>
      </c>
      <c r="CY340" s="1">
        <v>3558</v>
      </c>
      <c r="CZ340" s="1" t="s">
        <v>16</v>
      </c>
      <c r="DA340" s="6">
        <f>+IFERROR(VALUE(RIGHT(Tabla18[[#This Row],[B2B]],6)),"")</f>
        <v>3558</v>
      </c>
      <c r="DB340" s="6" t="str">
        <f>+IFERROR(VLOOKUP(CZ340,Auxiliar!$A:$C,2,0),"")</f>
        <v>PREMIUM</v>
      </c>
      <c r="DC340" s="7" t="str">
        <f>+IFERROR(VLOOKUP(CZ340,Auxiliar!$A:$C,3,0),"")</f>
        <v>0b 0% | 2b 2% | 5b 3,5% | 10b 5%</v>
      </c>
      <c r="DE340" s="1">
        <v>3558</v>
      </c>
      <c r="DF340" s="1" t="s">
        <v>19</v>
      </c>
      <c r="DG340" s="6">
        <f>+IFERROR(VALUE(RIGHT(Tabla19[[#This Row],[B2B]],6)),"")</f>
        <v>3558</v>
      </c>
      <c r="DH340" s="6" t="str">
        <f>+IFERROR(VLOOKUP(DF340,Auxiliar!$A:$C,2,0),"")</f>
        <v>MICHELOB</v>
      </c>
      <c r="DI340" s="7" t="str">
        <f>+IFERROR(VLOOKUP(DF340,Auxiliar!$A:$C,3,0),"")</f>
        <v>1b 7% | 3b 22% | 8b 27%</v>
      </c>
      <c r="DK340" s="1"/>
      <c r="DL340" s="1"/>
      <c r="DM340" s="6" t="str">
        <f>+IFERROR(VALUE(RIGHT(Tabla20[[#This Row],[B2B]],6)),"")</f>
        <v/>
      </c>
      <c r="DN340" s="6" t="str">
        <f>+IFERROR(VLOOKUP(DL340,Auxiliar!$A:$C,2,0),"")</f>
        <v/>
      </c>
      <c r="DO340" s="7" t="str">
        <f>+IFERROR(VLOOKUP(DL340,Auxiliar!$A:$C,3,0),"")</f>
        <v/>
      </c>
      <c r="DQ340" s="1">
        <v>3570</v>
      </c>
      <c r="DR340" s="12" t="s">
        <v>24</v>
      </c>
      <c r="DS340" s="6">
        <f>+IFERROR(VALUE(RIGHT(Tabla21[[#This Row],[B2B]],6)),"")</f>
        <v>3570</v>
      </c>
      <c r="DT340" s="6" t="str">
        <f>+IFERROR(VLOOKUP(DR340,Auxiliar!$A:$C,2,0),"")</f>
        <v>CORONA PORRON</v>
      </c>
      <c r="DU340" s="7" t="str">
        <f>+IFERROR(VLOOKUP(DR340,Auxiliar!$A:$C,3,0),"")</f>
        <v>1b 5% | 20b 0%</v>
      </c>
      <c r="DW340" s="1">
        <v>6469</v>
      </c>
      <c r="DX340" s="12" t="s">
        <v>43</v>
      </c>
      <c r="DY340" s="6">
        <f>+IFERROR(VALUE(RIGHT(Tabla22[[#This Row],[B2B]],6)),"")</f>
        <v>6469</v>
      </c>
      <c r="DZ340" s="6" t="str">
        <f>+IFERROR(VLOOKUP(DX340,Auxiliar!$A:$C,2,0),"")</f>
        <v xml:space="preserve">VALUE LATA </v>
      </c>
      <c r="EA340" s="7" t="str">
        <f>+IFERROR(VLOOKUP(DX340,Auxiliar!$A:$C,3,0),"")</f>
        <v>1b 15% | 100b 18%</v>
      </c>
      <c r="EC340" s="1">
        <v>55</v>
      </c>
      <c r="ED340" s="12" t="s">
        <v>47</v>
      </c>
      <c r="EE340" s="6">
        <f>+IFERROR(VALUE(RIGHT(Tabla23[[#This Row],[B2B]],6)),"")</f>
        <v>55</v>
      </c>
      <c r="EF340" s="6" t="str">
        <f>+IFERROR(VLOOKUP(ED340,Auxiliar!$A:$C,2,0),"")</f>
        <v>VALUE LATON</v>
      </c>
      <c r="EG340" s="7" t="str">
        <f>+IFERROR(VLOOKUP(ED340,Auxiliar!$A:$C,3,0),"")</f>
        <v>1b 10% | 5b 15% | 192b 0%</v>
      </c>
      <c r="EI340" s="1"/>
      <c r="EJ340" s="12"/>
      <c r="EK340" s="6" t="str">
        <f>+IFERROR(VALUE(RIGHT(Tabla24[[#This Row],[B2B]],6)),"")</f>
        <v/>
      </c>
      <c r="EL340" s="6" t="str">
        <f>+IFERROR(VLOOKUP(EJ340,Auxiliar!$A:$C,2,0),"")</f>
        <v/>
      </c>
      <c r="EM340" s="7" t="str">
        <f>+IFERROR(VLOOKUP(EJ340,Auxiliar!$A:$C,3,0),"")</f>
        <v/>
      </c>
      <c r="EO340" s="1"/>
      <c r="EP340" s="12"/>
      <c r="EQ340" s="6" t="str">
        <f>+IFERROR(VALUE(RIGHT(Tabla25[[#This Row],[B2B]],6)),"")</f>
        <v/>
      </c>
      <c r="ER340" s="6" t="str">
        <f>+IFERROR(VLOOKUP(EP340,Auxiliar!$A:$C,2,0),"")</f>
        <v/>
      </c>
      <c r="ES340" s="7" t="str">
        <f>+IFERROR(VLOOKUP(EP340,Auxiliar!$A:$C,3,0),"")</f>
        <v/>
      </c>
      <c r="EU340" s="1"/>
      <c r="EV340" s="12"/>
      <c r="EW340" s="6" t="str">
        <f>+IFERROR(VALUE(RIGHT(Tabla26[[#This Row],[B2B]],6)),"")</f>
        <v/>
      </c>
      <c r="EX340" s="6" t="str">
        <f>+IFERROR(VLOOKUP(EV340,Auxiliar!$A:$C,2,0),"")</f>
        <v/>
      </c>
      <c r="EY340" s="7" t="str">
        <f>+IFERROR(VLOOKUP(EV340,Auxiliar!$A:$C,3,0),"")</f>
        <v/>
      </c>
      <c r="EZ340" s="1"/>
      <c r="FA340" s="12"/>
      <c r="FB340" s="6" t="str">
        <f>+IFERROR(VALUE(RIGHT(Tabla27[[#This Row],[B2B]],6)),"")</f>
        <v/>
      </c>
      <c r="FC340" s="6" t="str">
        <f>+IFERROR(VLOOKUP(FA340,Auxiliar!$A:$C,2,0),"")</f>
        <v/>
      </c>
      <c r="FD340" s="7" t="str">
        <f>+IFERROR(VLOOKUP(FA340,Auxiliar!$A:$C,3,0),"")</f>
        <v/>
      </c>
      <c r="FE340" s="1"/>
      <c r="FF340" s="12"/>
      <c r="FG340" s="6" t="str">
        <f>+IFERROR(VALUE(RIGHT(Tabla28[[#This Row],[B2B]],6)),"")</f>
        <v/>
      </c>
      <c r="FH340" s="6" t="str">
        <f>+IFERROR(VLOOKUP(FF340,Auxiliar!$A:$C,2,0),"")</f>
        <v/>
      </c>
      <c r="FI340" s="7" t="str">
        <f>+IFERROR(VLOOKUP(FF340,Auxiliar!$A:$C,3,0),"")</f>
        <v/>
      </c>
      <c r="FJ340" s="1"/>
      <c r="FK340" s="12"/>
      <c r="FL340" s="6" t="str">
        <f>+IFERROR(VALUE(RIGHT(Tabla29[[#This Row],[B2B]],6)),"")</f>
        <v/>
      </c>
      <c r="FM340" s="6" t="str">
        <f>+IFERROR(VLOOKUP(FK340,Auxiliar!$A:$C,2,0),"")</f>
        <v/>
      </c>
      <c r="FN340" s="7" t="str">
        <f>+IFERROR(VLOOKUP(FK340,Auxiliar!$A:$C,3,0),"")</f>
        <v/>
      </c>
      <c r="FO340" s="1"/>
      <c r="FP340" s="12"/>
      <c r="FQ340" s="6" t="str">
        <f>+IFERROR(VALUE(RIGHT(Tabla30[[#This Row],[B2B]],6)),"")</f>
        <v/>
      </c>
      <c r="FR340" s="6" t="str">
        <f>+IFERROR(VLOOKUP(FP340,Auxiliar!$A:$C,2,0),"")</f>
        <v/>
      </c>
      <c r="FS340" s="7"/>
      <c r="FT340" s="1"/>
      <c r="FU340" s="12"/>
      <c r="FV340" s="6" t="str">
        <f>+IFERROR(VALUE(RIGHT(Tabla31[[#This Row],[B2B]],6)),"")</f>
        <v/>
      </c>
      <c r="FW340" s="6" t="str">
        <f>+IFERROR(VLOOKUP(FU340,Auxiliar!$A:$C,2,0),"")</f>
        <v/>
      </c>
      <c r="FX340" s="7" t="str">
        <f>+IFERROR(VLOOKUP(FU340,Auxiliar!$A:$C,3,0),"")</f>
        <v/>
      </c>
      <c r="FY340" s="1"/>
      <c r="FZ340" s="12"/>
      <c r="GA340" s="6" t="str">
        <f>+IFERROR(VALUE(RIGHT(Tabla32[[#This Row],[B2B]],6)),"")</f>
        <v/>
      </c>
      <c r="GB340" s="6" t="str">
        <f>+IFERROR(VLOOKUP(FZ340,Auxiliar!$A:$C,2,0),"")</f>
        <v/>
      </c>
      <c r="GC340" s="7" t="str">
        <f>+IFERROR(VLOOKUP(FZ340,Auxiliar!$A:$C,3,0),"")</f>
        <v/>
      </c>
      <c r="GD340" s="1"/>
      <c r="GE340" s="12"/>
      <c r="GF340" s="6" t="str">
        <f>+IFERROR(VALUE(RIGHT(Tabla33[[#This Row],[B2B]],6)),"")</f>
        <v/>
      </c>
      <c r="GG340" s="6" t="str">
        <f>+IFERROR(VLOOKUP(GE340,Auxiliar!$A:$C,2,0),"")</f>
        <v/>
      </c>
      <c r="GH340" s="7" t="str">
        <f>+IFERROR(VLOOKUP(GE340,Auxiliar!$A:$C,3,0),"")</f>
        <v/>
      </c>
    </row>
    <row r="341" spans="1:190" x14ac:dyDescent="0.25">
      <c r="A341" s="1"/>
      <c r="B341" s="1"/>
      <c r="C341" t="str">
        <f>+IFERROR(VALUE(RIGHT(Tabla1[[#This Row],[B2B]],6)),"")</f>
        <v/>
      </c>
      <c r="D341" t="str">
        <f>+IFERROR(VLOOKUP(B341,Auxiliar!$A:$C,2,0),"")</f>
        <v/>
      </c>
      <c r="E341" s="5" t="str">
        <f>+IFERROR(VLOOKUP(B341,Auxiliar!$A:$C,3,0),"")</f>
        <v/>
      </c>
      <c r="S341" s="1">
        <v>4414</v>
      </c>
      <c r="T341" s="1" t="s">
        <v>9</v>
      </c>
      <c r="U341" s="6">
        <f>+IFERROR(VALUE(RIGHT(Tabla4[[#This Row],[B2B]],6)),"")</f>
        <v>4414</v>
      </c>
      <c r="V341" s="6" t="str">
        <f>+IFERROR(VLOOKUP(T341,Auxiliar!$A:$C,2,0),"")</f>
        <v>CORE</v>
      </c>
      <c r="W341" s="7" t="str">
        <f>+IFERROR(VLOOKUP(T341,Auxiliar!$A:$C,3,0),"")</f>
        <v>0b 1% | 2b 5% | 4b 6%</v>
      </c>
      <c r="AK341" s="1">
        <v>4173</v>
      </c>
      <c r="AL341" s="1" t="s">
        <v>30</v>
      </c>
      <c r="AM341" s="6">
        <f>+IFERROR(VALUE(RIGHT(Tabla7[[#This Row],[B2B]],6)),"")</f>
        <v>4173</v>
      </c>
      <c r="AN341" s="6" t="str">
        <f>+IFERROR(VLOOKUP(AL341,Auxiliar!$A:$C,2,0),"")</f>
        <v>LATONES</v>
      </c>
      <c r="AO341" s="7" t="str">
        <f>+IFERROR(VLOOKUP(AL341,Auxiliar!$A:$C,3,0),"")</f>
        <v>1b 4% | 5b 7% | 97b 0%</v>
      </c>
      <c r="AQ341" s="1">
        <v>20136</v>
      </c>
      <c r="AR341" s="1" t="s">
        <v>31</v>
      </c>
      <c r="AS341" s="6">
        <f>+IFERROR(VALUE(RIGHT(Tabla8[[#This Row],[B2B]],6)),"")</f>
        <v>20136</v>
      </c>
      <c r="AT341" s="6" t="str">
        <f>+IFERROR(VLOOKUP(AR341,Auxiliar!$A:$C,2,0),"")</f>
        <v>LATONES</v>
      </c>
      <c r="AU341" s="7" t="str">
        <f>+IFERROR(VLOOKUP(AR341,Auxiliar!$A:$C,3,0),"")</f>
        <v>2b 3% | 4b 5% | 5b 8% | 193 0%</v>
      </c>
      <c r="AW341" s="1"/>
      <c r="AX341" s="1" t="s">
        <v>32</v>
      </c>
      <c r="AY341" s="6" t="str">
        <f>+IFERROR(VALUE(RIGHT(Tabla9[[#This Row],[B2B]],6)),"")</f>
        <v/>
      </c>
      <c r="AZ341" s="6" t="str">
        <f>+IFERROR(VLOOKUP(AX341,Auxiliar!$A:$C,2,0),"")</f>
        <v>LATONES</v>
      </c>
      <c r="BA341" s="7" t="str">
        <f>+IFERROR(VLOOKUP(AX341,Auxiliar!$A:$C,3,0),"")</f>
        <v>2b 3% | 4b 4% | 6b 5% | 10b 8%  | 385b 0%</v>
      </c>
      <c r="BC341" s="1"/>
      <c r="BD341" s="1" t="s">
        <v>33</v>
      </c>
      <c r="BE341" s="6" t="str">
        <f>+IFERROR(VALUE(RIGHT(Tabla10[[#This Row],[B2B]],6)),"")</f>
        <v/>
      </c>
      <c r="BF341" s="6" t="str">
        <f>+IFERROR(VLOOKUP(BD341,Auxiliar!$A:$C,2,0),"")</f>
        <v>LATONES</v>
      </c>
      <c r="BG341" s="7" t="str">
        <f>+IFERROR(VLOOKUP(BD341,Auxiliar!$A:$C,3,0),"")</f>
        <v>6b 4% | 12b 5% | 15b 8% | 385b 0%</v>
      </c>
      <c r="BI341" s="1"/>
      <c r="BJ341" s="1"/>
      <c r="BK341" s="6" t="str">
        <f>+IFERROR(VALUE(RIGHT(Tabla11[[#This Row],[B2B]],6)),"")</f>
        <v/>
      </c>
      <c r="BL341" s="6" t="str">
        <f>+IFERROR(VLOOKUP(BJ341,Auxiliar!$A:$C,2,0),"")</f>
        <v/>
      </c>
      <c r="BM341" s="7" t="str">
        <f>+IFERROR(VLOOKUP(BJ341,Auxiliar!$A:$C,3,0),"")</f>
        <v/>
      </c>
      <c r="BO341" s="1">
        <v>71</v>
      </c>
      <c r="BP341" s="1" t="s">
        <v>39</v>
      </c>
      <c r="BQ341" s="6">
        <f>+IFERROR(VALUE(RIGHT(Tabla12[[#This Row],[B2B]],6)),"")</f>
        <v>71</v>
      </c>
      <c r="BR341" s="6" t="str">
        <f>+IFERROR(VLOOKUP(BP341,Auxiliar!$A:$C,2,0),"")</f>
        <v>VALUE LITRO</v>
      </c>
      <c r="BS341" s="7" t="str">
        <f>+IFERROR(VLOOKUP(BP341,Auxiliar!$A:$C,3,0),"")</f>
        <v>1b 12%</v>
      </c>
      <c r="CA341" s="1">
        <v>3585</v>
      </c>
      <c r="CB341" s="1" t="s">
        <v>35</v>
      </c>
      <c r="CC341" s="6">
        <f>+IFERROR(VALUE(RIGHT(Tabla14[[#This Row],[B2B]],6)),"")</f>
        <v>3585</v>
      </c>
      <c r="CD341" s="6" t="str">
        <f>+IFERROR(VLOOKUP(CB341,Auxiliar!$A:$C,2,0),"")</f>
        <v>Corona 710cc</v>
      </c>
      <c r="CE341" s="7" t="str">
        <f>+IFERROR(VLOOKUP(CB341,Auxiliar!$A:$C,3,0),"")</f>
        <v>1b 10% | 85b 0%</v>
      </c>
      <c r="CG341" s="1"/>
      <c r="CH341" s="1"/>
      <c r="CI341" s="6" t="str">
        <f>+IFERROR(VALUE(RIGHT(Tabla15[[#This Row],[B2B]],6)),"")</f>
        <v/>
      </c>
      <c r="CJ341" s="6" t="str">
        <f>+IFERROR(VLOOKUP(CH341,Auxiliar!$A:$C,2,0),"")</f>
        <v/>
      </c>
      <c r="CK341" s="7" t="str">
        <f>+IFERROR(VLOOKUP(CH341,Auxiliar!$A:$C,3,0),"")</f>
        <v/>
      </c>
      <c r="CM341" s="1">
        <v>3570</v>
      </c>
      <c r="CN341" s="1" t="s">
        <v>20</v>
      </c>
      <c r="CO341" s="6">
        <v>3570</v>
      </c>
      <c r="CP341" s="6" t="s">
        <v>20</v>
      </c>
      <c r="CQ341" s="7" t="s">
        <v>21</v>
      </c>
      <c r="CS341" s="1"/>
      <c r="CT341" s="1"/>
      <c r="CU341" s="6" t="str">
        <f>+IFERROR(VALUE(RIGHT(Tabla17[[#This Row],[B2B]],6)),"")</f>
        <v/>
      </c>
      <c r="CV341" s="6" t="str">
        <f>+IFERROR(VLOOKUP(CT341,Auxiliar!$A:$C,2,0),"")</f>
        <v/>
      </c>
      <c r="CW341" s="7" t="str">
        <f>+IFERROR(VLOOKUP(CT341,Auxiliar!$A:$C,3,0),"")</f>
        <v/>
      </c>
      <c r="CY341" s="1">
        <v>3570</v>
      </c>
      <c r="CZ341" s="1" t="s">
        <v>16</v>
      </c>
      <c r="DA341" s="6">
        <f>+IFERROR(VALUE(RIGHT(Tabla18[[#This Row],[B2B]],6)),"")</f>
        <v>3570</v>
      </c>
      <c r="DB341" s="6" t="str">
        <f>+IFERROR(VLOOKUP(CZ341,Auxiliar!$A:$C,2,0),"")</f>
        <v>PREMIUM</v>
      </c>
      <c r="DC341" s="7" t="str">
        <f>+IFERROR(VLOOKUP(CZ341,Auxiliar!$A:$C,3,0),"")</f>
        <v>0b 0% | 2b 2% | 5b 3,5% | 10b 5%</v>
      </c>
      <c r="DE341" s="1">
        <v>3570</v>
      </c>
      <c r="DF341" s="1" t="s">
        <v>19</v>
      </c>
      <c r="DG341" s="6">
        <f>+IFERROR(VALUE(RIGHT(Tabla19[[#This Row],[B2B]],6)),"")</f>
        <v>3570</v>
      </c>
      <c r="DH341" s="6" t="str">
        <f>+IFERROR(VLOOKUP(DF341,Auxiliar!$A:$C,2,0),"")</f>
        <v>MICHELOB</v>
      </c>
      <c r="DI341" s="7" t="str">
        <f>+IFERROR(VLOOKUP(DF341,Auxiliar!$A:$C,3,0),"")</f>
        <v>1b 7% | 3b 22% | 8b 27%</v>
      </c>
      <c r="DK341" s="1"/>
      <c r="DL341" s="1"/>
      <c r="DM341" s="6" t="str">
        <f>+IFERROR(VALUE(RIGHT(Tabla20[[#This Row],[B2B]],6)),"")</f>
        <v/>
      </c>
      <c r="DN341" s="6" t="str">
        <f>+IFERROR(VLOOKUP(DL341,Auxiliar!$A:$C,2,0),"")</f>
        <v/>
      </c>
      <c r="DO341" s="7" t="str">
        <f>+IFERROR(VLOOKUP(DL341,Auxiliar!$A:$C,3,0),"")</f>
        <v/>
      </c>
      <c r="DQ341" s="1">
        <v>3573</v>
      </c>
      <c r="DR341" s="12" t="s">
        <v>24</v>
      </c>
      <c r="DS341" s="6">
        <f>+IFERROR(VALUE(RIGHT(Tabla21[[#This Row],[B2B]],6)),"")</f>
        <v>3573</v>
      </c>
      <c r="DT341" s="6" t="str">
        <f>+IFERROR(VLOOKUP(DR341,Auxiliar!$A:$C,2,0),"")</f>
        <v>CORONA PORRON</v>
      </c>
      <c r="DU341" s="7" t="str">
        <f>+IFERROR(VLOOKUP(DR341,Auxiliar!$A:$C,3,0),"")</f>
        <v>1b 5% | 20b 0%</v>
      </c>
      <c r="DW341" s="1">
        <v>6571</v>
      </c>
      <c r="DX341" s="12" t="s">
        <v>43</v>
      </c>
      <c r="DY341" s="6">
        <f>+IFERROR(VALUE(RIGHT(Tabla22[[#This Row],[B2B]],6)),"")</f>
        <v>6571</v>
      </c>
      <c r="DZ341" s="6" t="str">
        <f>+IFERROR(VLOOKUP(DX341,Auxiliar!$A:$C,2,0),"")</f>
        <v xml:space="preserve">VALUE LATA </v>
      </c>
      <c r="EA341" s="7" t="str">
        <f>+IFERROR(VLOOKUP(DX341,Auxiliar!$A:$C,3,0),"")</f>
        <v>1b 15% | 100b 18%</v>
      </c>
      <c r="EC341" s="1">
        <v>63</v>
      </c>
      <c r="ED341" s="12" t="s">
        <v>47</v>
      </c>
      <c r="EE341" s="6">
        <f>+IFERROR(VALUE(RIGHT(Tabla23[[#This Row],[B2B]],6)),"")</f>
        <v>63</v>
      </c>
      <c r="EF341" s="6" t="str">
        <f>+IFERROR(VLOOKUP(ED341,Auxiliar!$A:$C,2,0),"")</f>
        <v>VALUE LATON</v>
      </c>
      <c r="EG341" s="7" t="str">
        <f>+IFERROR(VLOOKUP(ED341,Auxiliar!$A:$C,3,0),"")</f>
        <v>1b 10% | 5b 15% | 192b 0%</v>
      </c>
      <c r="EI341" s="1"/>
      <c r="EJ341" s="12"/>
      <c r="EK341" s="6" t="str">
        <f>+IFERROR(VALUE(RIGHT(Tabla24[[#This Row],[B2B]],6)),"")</f>
        <v/>
      </c>
      <c r="EL341" s="6" t="str">
        <f>+IFERROR(VLOOKUP(EJ341,Auxiliar!$A:$C,2,0),"")</f>
        <v/>
      </c>
      <c r="EM341" s="7" t="str">
        <f>+IFERROR(VLOOKUP(EJ341,Auxiliar!$A:$C,3,0),"")</f>
        <v/>
      </c>
      <c r="EO341" s="1"/>
      <c r="EP341" s="12"/>
      <c r="EQ341" s="6" t="str">
        <f>+IFERROR(VALUE(RIGHT(Tabla25[[#This Row],[B2B]],6)),"")</f>
        <v/>
      </c>
      <c r="ER341" s="6" t="str">
        <f>+IFERROR(VLOOKUP(EP341,Auxiliar!$A:$C,2,0),"")</f>
        <v/>
      </c>
      <c r="ES341" s="7" t="str">
        <f>+IFERROR(VLOOKUP(EP341,Auxiliar!$A:$C,3,0),"")</f>
        <v/>
      </c>
      <c r="EU341" s="1"/>
      <c r="EV341" s="12"/>
      <c r="EW341" s="6" t="str">
        <f>+IFERROR(VALUE(RIGHT(Tabla26[[#This Row],[B2B]],6)),"")</f>
        <v/>
      </c>
      <c r="EX341" s="6" t="str">
        <f>+IFERROR(VLOOKUP(EV341,Auxiliar!$A:$C,2,0),"")</f>
        <v/>
      </c>
      <c r="EY341" s="7" t="str">
        <f>+IFERROR(VLOOKUP(EV341,Auxiliar!$A:$C,3,0),"")</f>
        <v/>
      </c>
      <c r="EZ341" s="1"/>
      <c r="FA341" s="12"/>
      <c r="FB341" s="6" t="str">
        <f>+IFERROR(VALUE(RIGHT(Tabla27[[#This Row],[B2B]],6)),"")</f>
        <v/>
      </c>
      <c r="FC341" s="6" t="str">
        <f>+IFERROR(VLOOKUP(FA341,Auxiliar!$A:$C,2,0),"")</f>
        <v/>
      </c>
      <c r="FD341" s="7" t="str">
        <f>+IFERROR(VLOOKUP(FA341,Auxiliar!$A:$C,3,0),"")</f>
        <v/>
      </c>
      <c r="FE341" s="1"/>
      <c r="FF341" s="12"/>
      <c r="FG341" s="6" t="str">
        <f>+IFERROR(VALUE(RIGHT(Tabla28[[#This Row],[B2B]],6)),"")</f>
        <v/>
      </c>
      <c r="FH341" s="6" t="str">
        <f>+IFERROR(VLOOKUP(FF341,Auxiliar!$A:$C,2,0),"")</f>
        <v/>
      </c>
      <c r="FI341" s="7" t="str">
        <f>+IFERROR(VLOOKUP(FF341,Auxiliar!$A:$C,3,0),"")</f>
        <v/>
      </c>
      <c r="FJ341" s="1"/>
      <c r="FK341" s="12"/>
      <c r="FL341" s="6" t="str">
        <f>+IFERROR(VALUE(RIGHT(Tabla29[[#This Row],[B2B]],6)),"")</f>
        <v/>
      </c>
      <c r="FM341" s="6" t="str">
        <f>+IFERROR(VLOOKUP(FK341,Auxiliar!$A:$C,2,0),"")</f>
        <v/>
      </c>
      <c r="FN341" s="7" t="str">
        <f>+IFERROR(VLOOKUP(FK341,Auxiliar!$A:$C,3,0),"")</f>
        <v/>
      </c>
      <c r="FO341" s="1"/>
      <c r="FP341" s="12"/>
      <c r="FQ341" s="6" t="str">
        <f>+IFERROR(VALUE(RIGHT(Tabla30[[#This Row],[B2B]],6)),"")</f>
        <v/>
      </c>
      <c r="FR341" s="6" t="str">
        <f>+IFERROR(VLOOKUP(FP341,Auxiliar!$A:$C,2,0),"")</f>
        <v/>
      </c>
      <c r="FS341" s="7"/>
      <c r="FT341" s="1"/>
      <c r="FU341" s="12"/>
      <c r="FV341" s="6" t="str">
        <f>+IFERROR(VALUE(RIGHT(Tabla31[[#This Row],[B2B]],6)),"")</f>
        <v/>
      </c>
      <c r="FW341" s="6" t="str">
        <f>+IFERROR(VLOOKUP(FU341,Auxiliar!$A:$C,2,0),"")</f>
        <v/>
      </c>
      <c r="FX341" s="7" t="str">
        <f>+IFERROR(VLOOKUP(FU341,Auxiliar!$A:$C,3,0),"")</f>
        <v/>
      </c>
      <c r="FY341" s="1"/>
      <c r="FZ341" s="12"/>
      <c r="GA341" s="6" t="str">
        <f>+IFERROR(VALUE(RIGHT(Tabla32[[#This Row],[B2B]],6)),"")</f>
        <v/>
      </c>
      <c r="GB341" s="6" t="str">
        <f>+IFERROR(VLOOKUP(FZ341,Auxiliar!$A:$C,2,0),"")</f>
        <v/>
      </c>
      <c r="GC341" s="7" t="str">
        <f>+IFERROR(VLOOKUP(FZ341,Auxiliar!$A:$C,3,0),"")</f>
        <v/>
      </c>
      <c r="GD341" s="1"/>
      <c r="GE341" s="12"/>
      <c r="GF341" s="6" t="str">
        <f>+IFERROR(VALUE(RIGHT(Tabla33[[#This Row],[B2B]],6)),"")</f>
        <v/>
      </c>
      <c r="GG341" s="6" t="str">
        <f>+IFERROR(VLOOKUP(GE341,Auxiliar!$A:$C,2,0),"")</f>
        <v/>
      </c>
      <c r="GH341" s="7" t="str">
        <f>+IFERROR(VLOOKUP(GE341,Auxiliar!$A:$C,3,0),"")</f>
        <v/>
      </c>
    </row>
    <row r="342" spans="1:190" x14ac:dyDescent="0.25">
      <c r="A342" s="1"/>
      <c r="B342" s="1"/>
      <c r="C342" t="str">
        <f>+IFERROR(VALUE(RIGHT(Tabla1[[#This Row],[B2B]],6)),"")</f>
        <v/>
      </c>
      <c r="D342" t="str">
        <f>+IFERROR(VLOOKUP(B342,Auxiliar!$A:$C,2,0),"")</f>
        <v/>
      </c>
      <c r="E342" s="5" t="str">
        <f>+IFERROR(VLOOKUP(B342,Auxiliar!$A:$C,3,0),"")</f>
        <v/>
      </c>
      <c r="S342" s="1">
        <v>4419</v>
      </c>
      <c r="T342" s="1" t="s">
        <v>9</v>
      </c>
      <c r="U342" s="6">
        <f>+IFERROR(VALUE(RIGHT(Tabla4[[#This Row],[B2B]],6)),"")</f>
        <v>4419</v>
      </c>
      <c r="V342" s="6" t="str">
        <f>+IFERROR(VLOOKUP(T342,Auxiliar!$A:$C,2,0),"")</f>
        <v>CORE</v>
      </c>
      <c r="W342" s="7" t="str">
        <f>+IFERROR(VLOOKUP(T342,Auxiliar!$A:$C,3,0),"")</f>
        <v>0b 1% | 2b 5% | 4b 6%</v>
      </c>
      <c r="AK342" s="1">
        <v>4184</v>
      </c>
      <c r="AL342" s="1" t="s">
        <v>30</v>
      </c>
      <c r="AM342" s="6">
        <f>+IFERROR(VALUE(RIGHT(Tabla7[[#This Row],[B2B]],6)),"")</f>
        <v>4184</v>
      </c>
      <c r="AN342" s="6" t="str">
        <f>+IFERROR(VLOOKUP(AL342,Auxiliar!$A:$C,2,0),"")</f>
        <v>LATONES</v>
      </c>
      <c r="AO342" s="7" t="str">
        <f>+IFERROR(VLOOKUP(AL342,Auxiliar!$A:$C,3,0),"")</f>
        <v>1b 4% | 5b 7% | 97b 0%</v>
      </c>
      <c r="AQ342" s="1">
        <v>20140</v>
      </c>
      <c r="AR342" s="1" t="s">
        <v>31</v>
      </c>
      <c r="AS342" s="6">
        <f>+IFERROR(VALUE(RIGHT(Tabla8[[#This Row],[B2B]],6)),"")</f>
        <v>20140</v>
      </c>
      <c r="AT342" s="6" t="str">
        <f>+IFERROR(VLOOKUP(AR342,Auxiliar!$A:$C,2,0),"")</f>
        <v>LATONES</v>
      </c>
      <c r="AU342" s="7" t="str">
        <f>+IFERROR(VLOOKUP(AR342,Auxiliar!$A:$C,3,0),"")</f>
        <v>2b 3% | 4b 5% | 5b 8% | 193 0%</v>
      </c>
      <c r="AW342" s="1"/>
      <c r="AX342" s="1" t="s">
        <v>32</v>
      </c>
      <c r="AY342" s="6" t="str">
        <f>+IFERROR(VALUE(RIGHT(Tabla9[[#This Row],[B2B]],6)),"")</f>
        <v/>
      </c>
      <c r="AZ342" s="6" t="str">
        <f>+IFERROR(VLOOKUP(AX342,Auxiliar!$A:$C,2,0),"")</f>
        <v>LATONES</v>
      </c>
      <c r="BA342" s="7" t="str">
        <f>+IFERROR(VLOOKUP(AX342,Auxiliar!$A:$C,3,0),"")</f>
        <v>2b 3% | 4b 4% | 6b 5% | 10b 8%  | 385b 0%</v>
      </c>
      <c r="BC342" s="1"/>
      <c r="BD342" s="1" t="s">
        <v>33</v>
      </c>
      <c r="BE342" s="6" t="str">
        <f>+IFERROR(VALUE(RIGHT(Tabla10[[#This Row],[B2B]],6)),"")</f>
        <v/>
      </c>
      <c r="BF342" s="6" t="str">
        <f>+IFERROR(VLOOKUP(BD342,Auxiliar!$A:$C,2,0),"")</f>
        <v>LATONES</v>
      </c>
      <c r="BG342" s="7" t="str">
        <f>+IFERROR(VLOOKUP(BD342,Auxiliar!$A:$C,3,0),"")</f>
        <v>6b 4% | 12b 5% | 15b 8% | 385b 0%</v>
      </c>
      <c r="BI342" s="1"/>
      <c r="BJ342" s="1"/>
      <c r="BK342" s="6" t="str">
        <f>+IFERROR(VALUE(RIGHT(Tabla11[[#This Row],[B2B]],6)),"")</f>
        <v/>
      </c>
      <c r="BL342" s="6" t="str">
        <f>+IFERROR(VLOOKUP(BJ342,Auxiliar!$A:$C,2,0),"")</f>
        <v/>
      </c>
      <c r="BM342" s="7" t="str">
        <f>+IFERROR(VLOOKUP(BJ342,Auxiliar!$A:$C,3,0),"")</f>
        <v/>
      </c>
      <c r="BO342" s="1">
        <v>72</v>
      </c>
      <c r="BP342" s="1" t="s">
        <v>39</v>
      </c>
      <c r="BQ342" s="6">
        <f>+IFERROR(VALUE(RIGHT(Tabla12[[#This Row],[B2B]],6)),"")</f>
        <v>72</v>
      </c>
      <c r="BR342" s="6" t="str">
        <f>+IFERROR(VLOOKUP(BP342,Auxiliar!$A:$C,2,0),"")</f>
        <v>VALUE LITRO</v>
      </c>
      <c r="BS342" s="7" t="str">
        <f>+IFERROR(VLOOKUP(BP342,Auxiliar!$A:$C,3,0),"")</f>
        <v>1b 12%</v>
      </c>
      <c r="CA342" s="1">
        <v>3593</v>
      </c>
      <c r="CB342" s="1" t="s">
        <v>35</v>
      </c>
      <c r="CC342" s="6">
        <f>+IFERROR(VALUE(RIGHT(Tabla14[[#This Row],[B2B]],6)),"")</f>
        <v>3593</v>
      </c>
      <c r="CD342" s="6" t="str">
        <f>+IFERROR(VLOOKUP(CB342,Auxiliar!$A:$C,2,0),"")</f>
        <v>Corona 710cc</v>
      </c>
      <c r="CE342" s="7" t="str">
        <f>+IFERROR(VLOOKUP(CB342,Auxiliar!$A:$C,3,0),"")</f>
        <v>1b 10% | 85b 0%</v>
      </c>
      <c r="CG342" s="1"/>
      <c r="CH342" s="1"/>
      <c r="CI342" s="6" t="str">
        <f>+IFERROR(VALUE(RIGHT(Tabla15[[#This Row],[B2B]],6)),"")</f>
        <v/>
      </c>
      <c r="CJ342" s="6" t="str">
        <f>+IFERROR(VLOOKUP(CH342,Auxiliar!$A:$C,2,0),"")</f>
        <v/>
      </c>
      <c r="CK342" s="7" t="str">
        <f>+IFERROR(VLOOKUP(CH342,Auxiliar!$A:$C,3,0),"")</f>
        <v/>
      </c>
      <c r="CM342" s="1">
        <v>3573</v>
      </c>
      <c r="CN342" s="1" t="s">
        <v>20</v>
      </c>
      <c r="CO342" s="6">
        <v>3573</v>
      </c>
      <c r="CP342" s="6" t="s">
        <v>20</v>
      </c>
      <c r="CQ342" s="7" t="s">
        <v>21</v>
      </c>
      <c r="CS342" s="1"/>
      <c r="CT342" s="1"/>
      <c r="CU342" s="6" t="str">
        <f>+IFERROR(VALUE(RIGHT(Tabla17[[#This Row],[B2B]],6)),"")</f>
        <v/>
      </c>
      <c r="CV342" s="6" t="str">
        <f>+IFERROR(VLOOKUP(CT342,Auxiliar!$A:$C,2,0),"")</f>
        <v/>
      </c>
      <c r="CW342" s="7" t="str">
        <f>+IFERROR(VLOOKUP(CT342,Auxiliar!$A:$C,3,0),"")</f>
        <v/>
      </c>
      <c r="CY342" s="1">
        <v>3573</v>
      </c>
      <c r="CZ342" s="1" t="s">
        <v>16</v>
      </c>
      <c r="DA342" s="6">
        <f>+IFERROR(VALUE(RIGHT(Tabla18[[#This Row],[B2B]],6)),"")</f>
        <v>3573</v>
      </c>
      <c r="DB342" s="6" t="str">
        <f>+IFERROR(VLOOKUP(CZ342,Auxiliar!$A:$C,2,0),"")</f>
        <v>PREMIUM</v>
      </c>
      <c r="DC342" s="7" t="str">
        <f>+IFERROR(VLOOKUP(CZ342,Auxiliar!$A:$C,3,0),"")</f>
        <v>0b 0% | 2b 2% | 5b 3,5% | 10b 5%</v>
      </c>
      <c r="DE342" s="1">
        <v>3573</v>
      </c>
      <c r="DF342" s="1" t="s">
        <v>19</v>
      </c>
      <c r="DG342" s="6">
        <f>+IFERROR(VALUE(RIGHT(Tabla19[[#This Row],[B2B]],6)),"")</f>
        <v>3573</v>
      </c>
      <c r="DH342" s="6" t="str">
        <f>+IFERROR(VLOOKUP(DF342,Auxiliar!$A:$C,2,0),"")</f>
        <v>MICHELOB</v>
      </c>
      <c r="DI342" s="7" t="str">
        <f>+IFERROR(VLOOKUP(DF342,Auxiliar!$A:$C,3,0),"")</f>
        <v>1b 7% | 3b 22% | 8b 27%</v>
      </c>
      <c r="DK342" s="1"/>
      <c r="DL342" s="1"/>
      <c r="DM342" s="6" t="str">
        <f>+IFERROR(VALUE(RIGHT(Tabla20[[#This Row],[B2B]],6)),"")</f>
        <v/>
      </c>
      <c r="DN342" s="6" t="str">
        <f>+IFERROR(VLOOKUP(DL342,Auxiliar!$A:$C,2,0),"")</f>
        <v/>
      </c>
      <c r="DO342" s="7" t="str">
        <f>+IFERROR(VLOOKUP(DL342,Auxiliar!$A:$C,3,0),"")</f>
        <v/>
      </c>
      <c r="DQ342" s="1">
        <v>3575</v>
      </c>
      <c r="DR342" s="12" t="s">
        <v>24</v>
      </c>
      <c r="DS342" s="6">
        <f>+IFERROR(VALUE(RIGHT(Tabla21[[#This Row],[B2B]],6)),"")</f>
        <v>3575</v>
      </c>
      <c r="DT342" s="6" t="str">
        <f>+IFERROR(VLOOKUP(DR342,Auxiliar!$A:$C,2,0),"")</f>
        <v>CORONA PORRON</v>
      </c>
      <c r="DU342" s="7" t="str">
        <f>+IFERROR(VLOOKUP(DR342,Auxiliar!$A:$C,3,0),"")</f>
        <v>1b 5% | 20b 0%</v>
      </c>
      <c r="DW342" s="1">
        <v>132</v>
      </c>
      <c r="DX342" s="12" t="s">
        <v>43</v>
      </c>
      <c r="DY342" s="6">
        <f>+IFERROR(VALUE(RIGHT(Tabla22[[#This Row],[B2B]],6)),"")</f>
        <v>132</v>
      </c>
      <c r="DZ342" s="6" t="str">
        <f>+IFERROR(VLOOKUP(DX342,Auxiliar!$A:$C,2,0),"")</f>
        <v xml:space="preserve">VALUE LATA </v>
      </c>
      <c r="EA342" s="7" t="str">
        <f>+IFERROR(VLOOKUP(DX342,Auxiliar!$A:$C,3,0),"")</f>
        <v>1b 15% | 100b 18%</v>
      </c>
      <c r="EC342" s="1">
        <v>71</v>
      </c>
      <c r="ED342" s="12" t="s">
        <v>47</v>
      </c>
      <c r="EE342" s="6">
        <f>+IFERROR(VALUE(RIGHT(Tabla23[[#This Row],[B2B]],6)),"")</f>
        <v>71</v>
      </c>
      <c r="EF342" s="6" t="str">
        <f>+IFERROR(VLOOKUP(ED342,Auxiliar!$A:$C,2,0),"")</f>
        <v>VALUE LATON</v>
      </c>
      <c r="EG342" s="7" t="str">
        <f>+IFERROR(VLOOKUP(ED342,Auxiliar!$A:$C,3,0),"")</f>
        <v>1b 10% | 5b 15% | 192b 0%</v>
      </c>
      <c r="EI342" s="1"/>
      <c r="EJ342" s="12"/>
      <c r="EK342" s="6" t="str">
        <f>+IFERROR(VALUE(RIGHT(Tabla24[[#This Row],[B2B]],6)),"")</f>
        <v/>
      </c>
      <c r="EL342" s="6" t="str">
        <f>+IFERROR(VLOOKUP(EJ342,Auxiliar!$A:$C,2,0),"")</f>
        <v/>
      </c>
      <c r="EM342" s="7" t="str">
        <f>+IFERROR(VLOOKUP(EJ342,Auxiliar!$A:$C,3,0),"")</f>
        <v/>
      </c>
      <c r="EO342" s="1"/>
      <c r="EP342" s="12"/>
      <c r="EQ342" s="6" t="str">
        <f>+IFERROR(VALUE(RIGHT(Tabla25[[#This Row],[B2B]],6)),"")</f>
        <v/>
      </c>
      <c r="ER342" s="6" t="str">
        <f>+IFERROR(VLOOKUP(EP342,Auxiliar!$A:$C,2,0),"")</f>
        <v/>
      </c>
      <c r="ES342" s="7" t="str">
        <f>+IFERROR(VLOOKUP(EP342,Auxiliar!$A:$C,3,0),"")</f>
        <v/>
      </c>
      <c r="EU342" s="1"/>
      <c r="EV342" s="12"/>
      <c r="EW342" s="6" t="str">
        <f>+IFERROR(VALUE(RIGHT(Tabla26[[#This Row],[B2B]],6)),"")</f>
        <v/>
      </c>
      <c r="EX342" s="6" t="str">
        <f>+IFERROR(VLOOKUP(EV342,Auxiliar!$A:$C,2,0),"")</f>
        <v/>
      </c>
      <c r="EY342" s="7" t="str">
        <f>+IFERROR(VLOOKUP(EV342,Auxiliar!$A:$C,3,0),"")</f>
        <v/>
      </c>
      <c r="EZ342" s="1"/>
      <c r="FA342" s="12"/>
      <c r="FB342" s="6" t="str">
        <f>+IFERROR(VALUE(RIGHT(Tabla27[[#This Row],[B2B]],6)),"")</f>
        <v/>
      </c>
      <c r="FC342" s="6" t="str">
        <f>+IFERROR(VLOOKUP(FA342,Auxiliar!$A:$C,2,0),"")</f>
        <v/>
      </c>
      <c r="FD342" s="7" t="str">
        <f>+IFERROR(VLOOKUP(FA342,Auxiliar!$A:$C,3,0),"")</f>
        <v/>
      </c>
      <c r="FE342" s="1"/>
      <c r="FF342" s="12"/>
      <c r="FG342" s="6" t="str">
        <f>+IFERROR(VALUE(RIGHT(Tabla28[[#This Row],[B2B]],6)),"")</f>
        <v/>
      </c>
      <c r="FH342" s="6" t="str">
        <f>+IFERROR(VLOOKUP(FF342,Auxiliar!$A:$C,2,0),"")</f>
        <v/>
      </c>
      <c r="FI342" s="7" t="str">
        <f>+IFERROR(VLOOKUP(FF342,Auxiliar!$A:$C,3,0),"")</f>
        <v/>
      </c>
      <c r="FJ342" s="1"/>
      <c r="FK342" s="12"/>
      <c r="FL342" s="6" t="str">
        <f>+IFERROR(VALUE(RIGHT(Tabla29[[#This Row],[B2B]],6)),"")</f>
        <v/>
      </c>
      <c r="FM342" s="6" t="str">
        <f>+IFERROR(VLOOKUP(FK342,Auxiliar!$A:$C,2,0),"")</f>
        <v/>
      </c>
      <c r="FN342" s="7" t="str">
        <f>+IFERROR(VLOOKUP(FK342,Auxiliar!$A:$C,3,0),"")</f>
        <v/>
      </c>
      <c r="FO342" s="1"/>
      <c r="FP342" s="12"/>
      <c r="FQ342" s="6" t="str">
        <f>+IFERROR(VALUE(RIGHT(Tabla30[[#This Row],[B2B]],6)),"")</f>
        <v/>
      </c>
      <c r="FR342" s="6" t="str">
        <f>+IFERROR(VLOOKUP(FP342,Auxiliar!$A:$C,2,0),"")</f>
        <v/>
      </c>
      <c r="FS342" s="7"/>
      <c r="FT342" s="1"/>
      <c r="FU342" s="12"/>
      <c r="FV342" s="6" t="str">
        <f>+IFERROR(VALUE(RIGHT(Tabla31[[#This Row],[B2B]],6)),"")</f>
        <v/>
      </c>
      <c r="FW342" s="6" t="str">
        <f>+IFERROR(VLOOKUP(FU342,Auxiliar!$A:$C,2,0),"")</f>
        <v/>
      </c>
      <c r="FX342" s="7" t="str">
        <f>+IFERROR(VLOOKUP(FU342,Auxiliar!$A:$C,3,0),"")</f>
        <v/>
      </c>
      <c r="FY342" s="1"/>
      <c r="FZ342" s="12"/>
      <c r="GA342" s="6" t="str">
        <f>+IFERROR(VALUE(RIGHT(Tabla32[[#This Row],[B2B]],6)),"")</f>
        <v/>
      </c>
      <c r="GB342" s="6" t="str">
        <f>+IFERROR(VLOOKUP(FZ342,Auxiliar!$A:$C,2,0),"")</f>
        <v/>
      </c>
      <c r="GC342" s="7" t="str">
        <f>+IFERROR(VLOOKUP(FZ342,Auxiliar!$A:$C,3,0),"")</f>
        <v/>
      </c>
      <c r="GD342" s="1"/>
      <c r="GE342" s="12"/>
      <c r="GF342" s="6" t="str">
        <f>+IFERROR(VALUE(RIGHT(Tabla33[[#This Row],[B2B]],6)),"")</f>
        <v/>
      </c>
      <c r="GG342" s="6" t="str">
        <f>+IFERROR(VLOOKUP(GE342,Auxiliar!$A:$C,2,0),"")</f>
        <v/>
      </c>
      <c r="GH342" s="7" t="str">
        <f>+IFERROR(VLOOKUP(GE342,Auxiliar!$A:$C,3,0),"")</f>
        <v/>
      </c>
    </row>
    <row r="343" spans="1:190" x14ac:dyDescent="0.25">
      <c r="A343" s="1"/>
      <c r="B343" s="1"/>
      <c r="C343" t="str">
        <f>+IFERROR(VALUE(RIGHT(Tabla1[[#This Row],[B2B]],6)),"")</f>
        <v/>
      </c>
      <c r="D343" t="str">
        <f>+IFERROR(VLOOKUP(B343,Auxiliar!$A:$C,2,0),"")</f>
        <v/>
      </c>
      <c r="E343" s="5" t="str">
        <f>+IFERROR(VLOOKUP(B343,Auxiliar!$A:$C,3,0),"")</f>
        <v/>
      </c>
      <c r="S343" s="1">
        <v>4423</v>
      </c>
      <c r="T343" s="1" t="s">
        <v>9</v>
      </c>
      <c r="U343" s="6">
        <f>+IFERROR(VALUE(RIGHT(Tabla4[[#This Row],[B2B]],6)),"")</f>
        <v>4423</v>
      </c>
      <c r="V343" s="6" t="str">
        <f>+IFERROR(VLOOKUP(T343,Auxiliar!$A:$C,2,0),"")</f>
        <v>CORE</v>
      </c>
      <c r="W343" s="7" t="str">
        <f>+IFERROR(VLOOKUP(T343,Auxiliar!$A:$C,3,0),"")</f>
        <v>0b 1% | 2b 5% | 4b 6%</v>
      </c>
      <c r="AK343" s="1">
        <v>4199</v>
      </c>
      <c r="AL343" s="1" t="s">
        <v>30</v>
      </c>
      <c r="AM343" s="6">
        <f>+IFERROR(VALUE(RIGHT(Tabla7[[#This Row],[B2B]],6)),"")</f>
        <v>4199</v>
      </c>
      <c r="AN343" s="6" t="str">
        <f>+IFERROR(VLOOKUP(AL343,Auxiliar!$A:$C,2,0),"")</f>
        <v>LATONES</v>
      </c>
      <c r="AO343" s="7" t="str">
        <f>+IFERROR(VLOOKUP(AL343,Auxiliar!$A:$C,3,0),"")</f>
        <v>1b 4% | 5b 7% | 97b 0%</v>
      </c>
      <c r="AQ343" s="1">
        <v>20143</v>
      </c>
      <c r="AR343" s="1" t="s">
        <v>31</v>
      </c>
      <c r="AS343" s="6">
        <f>+IFERROR(VALUE(RIGHT(Tabla8[[#This Row],[B2B]],6)),"")</f>
        <v>20143</v>
      </c>
      <c r="AT343" s="6" t="str">
        <f>+IFERROR(VLOOKUP(AR343,Auxiliar!$A:$C,2,0),"")</f>
        <v>LATONES</v>
      </c>
      <c r="AU343" s="7" t="str">
        <f>+IFERROR(VLOOKUP(AR343,Auxiliar!$A:$C,3,0),"")</f>
        <v>2b 3% | 4b 5% | 5b 8% | 193 0%</v>
      </c>
      <c r="AW343" s="1"/>
      <c r="AX343" s="1" t="s">
        <v>32</v>
      </c>
      <c r="AY343" s="6" t="str">
        <f>+IFERROR(VALUE(RIGHT(Tabla9[[#This Row],[B2B]],6)),"")</f>
        <v/>
      </c>
      <c r="AZ343" s="6" t="str">
        <f>+IFERROR(VLOOKUP(AX343,Auxiliar!$A:$C,2,0),"")</f>
        <v>LATONES</v>
      </c>
      <c r="BA343" s="7" t="str">
        <f>+IFERROR(VLOOKUP(AX343,Auxiliar!$A:$C,3,0),"")</f>
        <v>2b 3% | 4b 4% | 6b 5% | 10b 8%  | 385b 0%</v>
      </c>
      <c r="BC343" s="1"/>
      <c r="BD343" s="1" t="s">
        <v>33</v>
      </c>
      <c r="BE343" s="6" t="str">
        <f>+IFERROR(VALUE(RIGHT(Tabla10[[#This Row],[B2B]],6)),"")</f>
        <v/>
      </c>
      <c r="BF343" s="6" t="str">
        <f>+IFERROR(VLOOKUP(BD343,Auxiliar!$A:$C,2,0),"")</f>
        <v>LATONES</v>
      </c>
      <c r="BG343" s="7" t="str">
        <f>+IFERROR(VLOOKUP(BD343,Auxiliar!$A:$C,3,0),"")</f>
        <v>6b 4% | 12b 5% | 15b 8% | 385b 0%</v>
      </c>
      <c r="BI343" s="1"/>
      <c r="BJ343" s="1"/>
      <c r="BK343" s="6" t="str">
        <f>+IFERROR(VALUE(RIGHT(Tabla11[[#This Row],[B2B]],6)),"")</f>
        <v/>
      </c>
      <c r="BL343" s="6" t="str">
        <f>+IFERROR(VLOOKUP(BJ343,Auxiliar!$A:$C,2,0),"")</f>
        <v/>
      </c>
      <c r="BM343" s="7" t="str">
        <f>+IFERROR(VLOOKUP(BJ343,Auxiliar!$A:$C,3,0),"")</f>
        <v/>
      </c>
      <c r="BO343" s="1">
        <v>6469</v>
      </c>
      <c r="BP343" s="1" t="s">
        <v>39</v>
      </c>
      <c r="BQ343" s="6">
        <f>+IFERROR(VALUE(RIGHT(Tabla12[[#This Row],[B2B]],6)),"")</f>
        <v>6469</v>
      </c>
      <c r="BR343" s="6" t="str">
        <f>+IFERROR(VLOOKUP(BP343,Auxiliar!$A:$C,2,0),"")</f>
        <v>VALUE LITRO</v>
      </c>
      <c r="BS343" s="7" t="str">
        <f>+IFERROR(VLOOKUP(BP343,Auxiliar!$A:$C,3,0),"")</f>
        <v>1b 12%</v>
      </c>
      <c r="CA343" s="1">
        <v>3594</v>
      </c>
      <c r="CB343" s="1" t="s">
        <v>35</v>
      </c>
      <c r="CC343" s="6">
        <f>+IFERROR(VALUE(RIGHT(Tabla14[[#This Row],[B2B]],6)),"")</f>
        <v>3594</v>
      </c>
      <c r="CD343" s="6" t="str">
        <f>+IFERROR(VLOOKUP(CB343,Auxiliar!$A:$C,2,0),"")</f>
        <v>Corona 710cc</v>
      </c>
      <c r="CE343" s="7" t="str">
        <f>+IFERROR(VLOOKUP(CB343,Auxiliar!$A:$C,3,0),"")</f>
        <v>1b 10% | 85b 0%</v>
      </c>
      <c r="CG343" s="1"/>
      <c r="CH343" s="1"/>
      <c r="CI343" s="6" t="str">
        <f>+IFERROR(VALUE(RIGHT(Tabla15[[#This Row],[B2B]],6)),"")</f>
        <v/>
      </c>
      <c r="CJ343" s="6" t="str">
        <f>+IFERROR(VLOOKUP(CH343,Auxiliar!$A:$C,2,0),"")</f>
        <v/>
      </c>
      <c r="CK343" s="7" t="str">
        <f>+IFERROR(VLOOKUP(CH343,Auxiliar!$A:$C,3,0),"")</f>
        <v/>
      </c>
      <c r="CM343" s="1">
        <v>3575</v>
      </c>
      <c r="CN343" s="1" t="s">
        <v>20</v>
      </c>
      <c r="CO343" s="6">
        <v>3575</v>
      </c>
      <c r="CP343" s="6" t="s">
        <v>20</v>
      </c>
      <c r="CQ343" s="7" t="s">
        <v>21</v>
      </c>
      <c r="CS343" s="1"/>
      <c r="CT343" s="1"/>
      <c r="CU343" s="6" t="str">
        <f>+IFERROR(VALUE(RIGHT(Tabla17[[#This Row],[B2B]],6)),"")</f>
        <v/>
      </c>
      <c r="CV343" s="6" t="str">
        <f>+IFERROR(VLOOKUP(CT343,Auxiliar!$A:$C,2,0),"")</f>
        <v/>
      </c>
      <c r="CW343" s="7" t="str">
        <f>+IFERROR(VLOOKUP(CT343,Auxiliar!$A:$C,3,0),"")</f>
        <v/>
      </c>
      <c r="CY343" s="1">
        <v>3575</v>
      </c>
      <c r="CZ343" s="1" t="s">
        <v>16</v>
      </c>
      <c r="DA343" s="6">
        <f>+IFERROR(VALUE(RIGHT(Tabla18[[#This Row],[B2B]],6)),"")</f>
        <v>3575</v>
      </c>
      <c r="DB343" s="6" t="str">
        <f>+IFERROR(VLOOKUP(CZ343,Auxiliar!$A:$C,2,0),"")</f>
        <v>PREMIUM</v>
      </c>
      <c r="DC343" s="7" t="str">
        <f>+IFERROR(VLOOKUP(CZ343,Auxiliar!$A:$C,3,0),"")</f>
        <v>0b 0% | 2b 2% | 5b 3,5% | 10b 5%</v>
      </c>
      <c r="DE343" s="1">
        <v>3575</v>
      </c>
      <c r="DF343" s="1" t="s">
        <v>19</v>
      </c>
      <c r="DG343" s="6">
        <f>+IFERROR(VALUE(RIGHT(Tabla19[[#This Row],[B2B]],6)),"")</f>
        <v>3575</v>
      </c>
      <c r="DH343" s="6" t="str">
        <f>+IFERROR(VLOOKUP(DF343,Auxiliar!$A:$C,2,0),"")</f>
        <v>MICHELOB</v>
      </c>
      <c r="DI343" s="7" t="str">
        <f>+IFERROR(VLOOKUP(DF343,Auxiliar!$A:$C,3,0),"")</f>
        <v>1b 7% | 3b 22% | 8b 27%</v>
      </c>
      <c r="DK343" s="1"/>
      <c r="DL343" s="1"/>
      <c r="DM343" s="6" t="str">
        <f>+IFERROR(VALUE(RIGHT(Tabla20[[#This Row],[B2B]],6)),"")</f>
        <v/>
      </c>
      <c r="DN343" s="6" t="str">
        <f>+IFERROR(VLOOKUP(DL343,Auxiliar!$A:$C,2,0),"")</f>
        <v/>
      </c>
      <c r="DO343" s="7" t="str">
        <f>+IFERROR(VLOOKUP(DL343,Auxiliar!$A:$C,3,0),"")</f>
        <v/>
      </c>
      <c r="DQ343" s="1">
        <v>3576</v>
      </c>
      <c r="DR343" s="12" t="s">
        <v>24</v>
      </c>
      <c r="DS343" s="6">
        <f>+IFERROR(VALUE(RIGHT(Tabla21[[#This Row],[B2B]],6)),"")</f>
        <v>3576</v>
      </c>
      <c r="DT343" s="6" t="str">
        <f>+IFERROR(VLOOKUP(DR343,Auxiliar!$A:$C,2,0),"")</f>
        <v>CORONA PORRON</v>
      </c>
      <c r="DU343" s="7" t="str">
        <f>+IFERROR(VLOOKUP(DR343,Auxiliar!$A:$C,3,0),"")</f>
        <v>1b 5% | 20b 0%</v>
      </c>
      <c r="DW343" s="1">
        <v>6578</v>
      </c>
      <c r="DX343" s="12" t="s">
        <v>43</v>
      </c>
      <c r="DY343" s="6">
        <f>+IFERROR(VALUE(RIGHT(Tabla22[[#This Row],[B2B]],6)),"")</f>
        <v>6578</v>
      </c>
      <c r="DZ343" s="6" t="str">
        <f>+IFERROR(VLOOKUP(DX343,Auxiliar!$A:$C,2,0),"")</f>
        <v xml:space="preserve">VALUE LATA </v>
      </c>
      <c r="EA343" s="7" t="str">
        <f>+IFERROR(VLOOKUP(DX343,Auxiliar!$A:$C,3,0),"")</f>
        <v>1b 15% | 100b 18%</v>
      </c>
      <c r="EC343" s="1">
        <v>72</v>
      </c>
      <c r="ED343" s="12" t="s">
        <v>47</v>
      </c>
      <c r="EE343" s="6">
        <f>+IFERROR(VALUE(RIGHT(Tabla23[[#This Row],[B2B]],6)),"")</f>
        <v>72</v>
      </c>
      <c r="EF343" s="6" t="str">
        <f>+IFERROR(VLOOKUP(ED343,Auxiliar!$A:$C,2,0),"")</f>
        <v>VALUE LATON</v>
      </c>
      <c r="EG343" s="7" t="str">
        <f>+IFERROR(VLOOKUP(ED343,Auxiliar!$A:$C,3,0),"")</f>
        <v>1b 10% | 5b 15% | 192b 0%</v>
      </c>
      <c r="EI343" s="1"/>
      <c r="EJ343" s="12"/>
      <c r="EK343" s="6" t="str">
        <f>+IFERROR(VALUE(RIGHT(Tabla24[[#This Row],[B2B]],6)),"")</f>
        <v/>
      </c>
      <c r="EL343" s="6" t="str">
        <f>+IFERROR(VLOOKUP(EJ343,Auxiliar!$A:$C,2,0),"")</f>
        <v/>
      </c>
      <c r="EM343" s="7" t="str">
        <f>+IFERROR(VLOOKUP(EJ343,Auxiliar!$A:$C,3,0),"")</f>
        <v/>
      </c>
      <c r="EO343" s="1"/>
      <c r="EP343" s="12"/>
      <c r="EQ343" s="6" t="str">
        <f>+IFERROR(VALUE(RIGHT(Tabla25[[#This Row],[B2B]],6)),"")</f>
        <v/>
      </c>
      <c r="ER343" s="6" t="str">
        <f>+IFERROR(VLOOKUP(EP343,Auxiliar!$A:$C,2,0),"")</f>
        <v/>
      </c>
      <c r="ES343" s="7" t="str">
        <f>+IFERROR(VLOOKUP(EP343,Auxiliar!$A:$C,3,0),"")</f>
        <v/>
      </c>
      <c r="EU343" s="1"/>
      <c r="EV343" s="12"/>
      <c r="EW343" s="6" t="str">
        <f>+IFERROR(VALUE(RIGHT(Tabla26[[#This Row],[B2B]],6)),"")</f>
        <v/>
      </c>
      <c r="EX343" s="6" t="str">
        <f>+IFERROR(VLOOKUP(EV343,Auxiliar!$A:$C,2,0),"")</f>
        <v/>
      </c>
      <c r="EY343" s="7" t="str">
        <f>+IFERROR(VLOOKUP(EV343,Auxiliar!$A:$C,3,0),"")</f>
        <v/>
      </c>
      <c r="EZ343" s="1"/>
      <c r="FA343" s="12"/>
      <c r="FB343" s="6" t="str">
        <f>+IFERROR(VALUE(RIGHT(Tabla27[[#This Row],[B2B]],6)),"")</f>
        <v/>
      </c>
      <c r="FC343" s="6" t="str">
        <f>+IFERROR(VLOOKUP(FA343,Auxiliar!$A:$C,2,0),"")</f>
        <v/>
      </c>
      <c r="FD343" s="7" t="str">
        <f>+IFERROR(VLOOKUP(FA343,Auxiliar!$A:$C,3,0),"")</f>
        <v/>
      </c>
      <c r="FE343" s="1"/>
      <c r="FF343" s="12"/>
      <c r="FG343" s="6" t="str">
        <f>+IFERROR(VALUE(RIGHT(Tabla28[[#This Row],[B2B]],6)),"")</f>
        <v/>
      </c>
      <c r="FH343" s="6" t="str">
        <f>+IFERROR(VLOOKUP(FF343,Auxiliar!$A:$C,2,0),"")</f>
        <v/>
      </c>
      <c r="FI343" s="7" t="str">
        <f>+IFERROR(VLOOKUP(FF343,Auxiliar!$A:$C,3,0),"")</f>
        <v/>
      </c>
      <c r="FJ343" s="1"/>
      <c r="FK343" s="12"/>
      <c r="FL343" s="6" t="str">
        <f>+IFERROR(VALUE(RIGHT(Tabla29[[#This Row],[B2B]],6)),"")</f>
        <v/>
      </c>
      <c r="FM343" s="6" t="str">
        <f>+IFERROR(VLOOKUP(FK343,Auxiliar!$A:$C,2,0),"")</f>
        <v/>
      </c>
      <c r="FN343" s="7" t="str">
        <f>+IFERROR(VLOOKUP(FK343,Auxiliar!$A:$C,3,0),"")</f>
        <v/>
      </c>
      <c r="FO343" s="1"/>
      <c r="FP343" s="12"/>
      <c r="FQ343" s="6" t="str">
        <f>+IFERROR(VALUE(RIGHT(Tabla30[[#This Row],[B2B]],6)),"")</f>
        <v/>
      </c>
      <c r="FR343" s="6" t="str">
        <f>+IFERROR(VLOOKUP(FP343,Auxiliar!$A:$C,2,0),"")</f>
        <v/>
      </c>
      <c r="FS343" s="7"/>
      <c r="FT343" s="1"/>
      <c r="FU343" s="12"/>
      <c r="FV343" s="6" t="str">
        <f>+IFERROR(VALUE(RIGHT(Tabla31[[#This Row],[B2B]],6)),"")</f>
        <v/>
      </c>
      <c r="FW343" s="6" t="str">
        <f>+IFERROR(VLOOKUP(FU343,Auxiliar!$A:$C,2,0),"")</f>
        <v/>
      </c>
      <c r="FX343" s="7" t="str">
        <f>+IFERROR(VLOOKUP(FU343,Auxiliar!$A:$C,3,0),"")</f>
        <v/>
      </c>
      <c r="FY343" s="1"/>
      <c r="FZ343" s="12"/>
      <c r="GA343" s="6" t="str">
        <f>+IFERROR(VALUE(RIGHT(Tabla32[[#This Row],[B2B]],6)),"")</f>
        <v/>
      </c>
      <c r="GB343" s="6" t="str">
        <f>+IFERROR(VLOOKUP(FZ343,Auxiliar!$A:$C,2,0),"")</f>
        <v/>
      </c>
      <c r="GC343" s="7" t="str">
        <f>+IFERROR(VLOOKUP(FZ343,Auxiliar!$A:$C,3,0),"")</f>
        <v/>
      </c>
      <c r="GD343" s="1"/>
      <c r="GE343" s="12"/>
      <c r="GF343" s="6" t="str">
        <f>+IFERROR(VALUE(RIGHT(Tabla33[[#This Row],[B2B]],6)),"")</f>
        <v/>
      </c>
      <c r="GG343" s="6" t="str">
        <f>+IFERROR(VLOOKUP(GE343,Auxiliar!$A:$C,2,0),"")</f>
        <v/>
      </c>
      <c r="GH343" s="7" t="str">
        <f>+IFERROR(VLOOKUP(GE343,Auxiliar!$A:$C,3,0),"")</f>
        <v/>
      </c>
    </row>
    <row r="344" spans="1:190" x14ac:dyDescent="0.25">
      <c r="A344" s="1"/>
      <c r="B344" s="1"/>
      <c r="C344" t="str">
        <f>+IFERROR(VALUE(RIGHT(Tabla1[[#This Row],[B2B]],6)),"")</f>
        <v/>
      </c>
      <c r="D344" t="str">
        <f>+IFERROR(VLOOKUP(B344,Auxiliar!$A:$C,2,0),"")</f>
        <v/>
      </c>
      <c r="E344" s="5" t="str">
        <f>+IFERROR(VLOOKUP(B344,Auxiliar!$A:$C,3,0),"")</f>
        <v/>
      </c>
      <c r="S344" s="1">
        <v>4432</v>
      </c>
      <c r="T344" s="1" t="s">
        <v>9</v>
      </c>
      <c r="U344" s="6">
        <f>+IFERROR(VALUE(RIGHT(Tabla4[[#This Row],[B2B]],6)),"")</f>
        <v>4432</v>
      </c>
      <c r="V344" s="6" t="str">
        <f>+IFERROR(VLOOKUP(T344,Auxiliar!$A:$C,2,0),"")</f>
        <v>CORE</v>
      </c>
      <c r="W344" s="7" t="str">
        <f>+IFERROR(VLOOKUP(T344,Auxiliar!$A:$C,3,0),"")</f>
        <v>0b 1% | 2b 5% | 4b 6%</v>
      </c>
      <c r="AK344" s="1">
        <v>4218</v>
      </c>
      <c r="AL344" s="1" t="s">
        <v>30</v>
      </c>
      <c r="AM344" s="6">
        <f>+IFERROR(VALUE(RIGHT(Tabla7[[#This Row],[B2B]],6)),"")</f>
        <v>4218</v>
      </c>
      <c r="AN344" s="6" t="str">
        <f>+IFERROR(VLOOKUP(AL344,Auxiliar!$A:$C,2,0),"")</f>
        <v>LATONES</v>
      </c>
      <c r="AO344" s="7" t="str">
        <f>+IFERROR(VLOOKUP(AL344,Auxiliar!$A:$C,3,0),"")</f>
        <v>1b 4% | 5b 7% | 97b 0%</v>
      </c>
      <c r="AQ344" s="1">
        <v>20152</v>
      </c>
      <c r="AR344" s="1" t="s">
        <v>31</v>
      </c>
      <c r="AS344" s="6">
        <f>+IFERROR(VALUE(RIGHT(Tabla8[[#This Row],[B2B]],6)),"")</f>
        <v>20152</v>
      </c>
      <c r="AT344" s="6" t="str">
        <f>+IFERROR(VLOOKUP(AR344,Auxiliar!$A:$C,2,0),"")</f>
        <v>LATONES</v>
      </c>
      <c r="AU344" s="7" t="str">
        <f>+IFERROR(VLOOKUP(AR344,Auxiliar!$A:$C,3,0),"")</f>
        <v>2b 3% | 4b 5% | 5b 8% | 193 0%</v>
      </c>
      <c r="AW344" s="1"/>
      <c r="AX344" s="1" t="s">
        <v>32</v>
      </c>
      <c r="AY344" s="6" t="str">
        <f>+IFERROR(VALUE(RIGHT(Tabla9[[#This Row],[B2B]],6)),"")</f>
        <v/>
      </c>
      <c r="AZ344" s="6" t="str">
        <f>+IFERROR(VLOOKUP(AX344,Auxiliar!$A:$C,2,0),"")</f>
        <v>LATONES</v>
      </c>
      <c r="BA344" s="7" t="str">
        <f>+IFERROR(VLOOKUP(AX344,Auxiliar!$A:$C,3,0),"")</f>
        <v>2b 3% | 4b 4% | 6b 5% | 10b 8%  | 385b 0%</v>
      </c>
      <c r="BC344" s="1"/>
      <c r="BD344" s="1" t="s">
        <v>33</v>
      </c>
      <c r="BE344" s="6" t="str">
        <f>+IFERROR(VALUE(RIGHT(Tabla10[[#This Row],[B2B]],6)),"")</f>
        <v/>
      </c>
      <c r="BF344" s="6" t="str">
        <f>+IFERROR(VLOOKUP(BD344,Auxiliar!$A:$C,2,0),"")</f>
        <v>LATONES</v>
      </c>
      <c r="BG344" s="7" t="str">
        <f>+IFERROR(VLOOKUP(BD344,Auxiliar!$A:$C,3,0),"")</f>
        <v>6b 4% | 12b 5% | 15b 8% | 385b 0%</v>
      </c>
      <c r="BI344" s="1"/>
      <c r="BJ344" s="1"/>
      <c r="BK344" s="6" t="str">
        <f>+IFERROR(VALUE(RIGHT(Tabla11[[#This Row],[B2B]],6)),"")</f>
        <v/>
      </c>
      <c r="BL344" s="6" t="str">
        <f>+IFERROR(VLOOKUP(BJ344,Auxiliar!$A:$C,2,0),"")</f>
        <v/>
      </c>
      <c r="BM344" s="7" t="str">
        <f>+IFERROR(VLOOKUP(BJ344,Auxiliar!$A:$C,3,0),"")</f>
        <v/>
      </c>
      <c r="BO344" s="1">
        <v>6571</v>
      </c>
      <c r="BP344" s="1" t="s">
        <v>39</v>
      </c>
      <c r="BQ344" s="6">
        <f>+IFERROR(VALUE(RIGHT(Tabla12[[#This Row],[B2B]],6)),"")</f>
        <v>6571</v>
      </c>
      <c r="BR344" s="6" t="str">
        <f>+IFERROR(VLOOKUP(BP344,Auxiliar!$A:$C,2,0),"")</f>
        <v>VALUE LITRO</v>
      </c>
      <c r="BS344" s="7" t="str">
        <f>+IFERROR(VLOOKUP(BP344,Auxiliar!$A:$C,3,0),"")</f>
        <v>1b 12%</v>
      </c>
      <c r="CA344" s="1">
        <v>3595</v>
      </c>
      <c r="CB344" s="1" t="s">
        <v>35</v>
      </c>
      <c r="CC344" s="6">
        <f>+IFERROR(VALUE(RIGHT(Tabla14[[#This Row],[B2B]],6)),"")</f>
        <v>3595</v>
      </c>
      <c r="CD344" s="6" t="str">
        <f>+IFERROR(VLOOKUP(CB344,Auxiliar!$A:$C,2,0),"")</f>
        <v>Corona 710cc</v>
      </c>
      <c r="CE344" s="7" t="str">
        <f>+IFERROR(VLOOKUP(CB344,Auxiliar!$A:$C,3,0),"")</f>
        <v>1b 10% | 85b 0%</v>
      </c>
      <c r="CG344" s="1"/>
      <c r="CH344" s="1"/>
      <c r="CI344" s="6" t="str">
        <f>+IFERROR(VALUE(RIGHT(Tabla15[[#This Row],[B2B]],6)),"")</f>
        <v/>
      </c>
      <c r="CJ344" s="6" t="str">
        <f>+IFERROR(VLOOKUP(CH344,Auxiliar!$A:$C,2,0),"")</f>
        <v/>
      </c>
      <c r="CK344" s="7" t="str">
        <f>+IFERROR(VLOOKUP(CH344,Auxiliar!$A:$C,3,0),"")</f>
        <v/>
      </c>
      <c r="CM344" s="1">
        <v>3576</v>
      </c>
      <c r="CN344" s="1" t="s">
        <v>20</v>
      </c>
      <c r="CO344" s="6">
        <v>3576</v>
      </c>
      <c r="CP344" s="6" t="s">
        <v>20</v>
      </c>
      <c r="CQ344" s="7" t="s">
        <v>21</v>
      </c>
      <c r="CS344" s="1"/>
      <c r="CT344" s="1"/>
      <c r="CU344" s="6" t="str">
        <f>+IFERROR(VALUE(RIGHT(Tabla17[[#This Row],[B2B]],6)),"")</f>
        <v/>
      </c>
      <c r="CV344" s="6" t="str">
        <f>+IFERROR(VLOOKUP(CT344,Auxiliar!$A:$C,2,0),"")</f>
        <v/>
      </c>
      <c r="CW344" s="7" t="str">
        <f>+IFERROR(VLOOKUP(CT344,Auxiliar!$A:$C,3,0),"")</f>
        <v/>
      </c>
      <c r="CY344" s="1">
        <v>3576</v>
      </c>
      <c r="CZ344" s="1" t="s">
        <v>16</v>
      </c>
      <c r="DA344" s="6">
        <f>+IFERROR(VALUE(RIGHT(Tabla18[[#This Row],[B2B]],6)),"")</f>
        <v>3576</v>
      </c>
      <c r="DB344" s="6" t="str">
        <f>+IFERROR(VLOOKUP(CZ344,Auxiliar!$A:$C,2,0),"")</f>
        <v>PREMIUM</v>
      </c>
      <c r="DC344" s="7" t="str">
        <f>+IFERROR(VLOOKUP(CZ344,Auxiliar!$A:$C,3,0),"")</f>
        <v>0b 0% | 2b 2% | 5b 3,5% | 10b 5%</v>
      </c>
      <c r="DE344" s="1">
        <v>3576</v>
      </c>
      <c r="DF344" s="1" t="s">
        <v>19</v>
      </c>
      <c r="DG344" s="6">
        <f>+IFERROR(VALUE(RIGHT(Tabla19[[#This Row],[B2B]],6)),"")</f>
        <v>3576</v>
      </c>
      <c r="DH344" s="6" t="str">
        <f>+IFERROR(VLOOKUP(DF344,Auxiliar!$A:$C,2,0),"")</f>
        <v>MICHELOB</v>
      </c>
      <c r="DI344" s="7" t="str">
        <f>+IFERROR(VLOOKUP(DF344,Auxiliar!$A:$C,3,0),"")</f>
        <v>1b 7% | 3b 22% | 8b 27%</v>
      </c>
      <c r="DK344" s="1"/>
      <c r="DL344" s="1"/>
      <c r="DM344" s="6" t="str">
        <f>+IFERROR(VALUE(RIGHT(Tabla20[[#This Row],[B2B]],6)),"")</f>
        <v/>
      </c>
      <c r="DN344" s="6" t="str">
        <f>+IFERROR(VLOOKUP(DL344,Auxiliar!$A:$C,2,0),"")</f>
        <v/>
      </c>
      <c r="DO344" s="7" t="str">
        <f>+IFERROR(VLOOKUP(DL344,Auxiliar!$A:$C,3,0),"")</f>
        <v/>
      </c>
      <c r="DQ344" s="1">
        <v>3579</v>
      </c>
      <c r="DR344" s="12" t="s">
        <v>24</v>
      </c>
      <c r="DS344" s="6">
        <f>+IFERROR(VALUE(RIGHT(Tabla21[[#This Row],[B2B]],6)),"")</f>
        <v>3579</v>
      </c>
      <c r="DT344" s="6" t="str">
        <f>+IFERROR(VLOOKUP(DR344,Auxiliar!$A:$C,2,0),"")</f>
        <v>CORONA PORRON</v>
      </c>
      <c r="DU344" s="7" t="str">
        <f>+IFERROR(VLOOKUP(DR344,Auxiliar!$A:$C,3,0),"")</f>
        <v>1b 5% | 20b 0%</v>
      </c>
      <c r="DW344" s="1">
        <v>6590</v>
      </c>
      <c r="DX344" s="12" t="s">
        <v>43</v>
      </c>
      <c r="DY344" s="6">
        <f>+IFERROR(VALUE(RIGHT(Tabla22[[#This Row],[B2B]],6)),"")</f>
        <v>6590</v>
      </c>
      <c r="DZ344" s="6" t="str">
        <f>+IFERROR(VLOOKUP(DX344,Auxiliar!$A:$C,2,0),"")</f>
        <v xml:space="preserve">VALUE LATA </v>
      </c>
      <c r="EA344" s="7" t="str">
        <f>+IFERROR(VLOOKUP(DX344,Auxiliar!$A:$C,3,0),"")</f>
        <v>1b 15% | 100b 18%</v>
      </c>
      <c r="EC344" s="1">
        <v>6469</v>
      </c>
      <c r="ED344" s="12" t="s">
        <v>47</v>
      </c>
      <c r="EE344" s="6">
        <f>+IFERROR(VALUE(RIGHT(Tabla23[[#This Row],[B2B]],6)),"")</f>
        <v>6469</v>
      </c>
      <c r="EF344" s="6" t="str">
        <f>+IFERROR(VLOOKUP(ED344,Auxiliar!$A:$C,2,0),"")</f>
        <v>VALUE LATON</v>
      </c>
      <c r="EG344" s="7" t="str">
        <f>+IFERROR(VLOOKUP(ED344,Auxiliar!$A:$C,3,0),"")</f>
        <v>1b 10% | 5b 15% | 192b 0%</v>
      </c>
      <c r="EI344" s="1"/>
      <c r="EJ344" s="12"/>
      <c r="EK344" s="6" t="str">
        <f>+IFERROR(VALUE(RIGHT(Tabla24[[#This Row],[B2B]],6)),"")</f>
        <v/>
      </c>
      <c r="EL344" s="6" t="str">
        <f>+IFERROR(VLOOKUP(EJ344,Auxiliar!$A:$C,2,0),"")</f>
        <v/>
      </c>
      <c r="EM344" s="7" t="str">
        <f>+IFERROR(VLOOKUP(EJ344,Auxiliar!$A:$C,3,0),"")</f>
        <v/>
      </c>
      <c r="EO344" s="1"/>
      <c r="EP344" s="12"/>
      <c r="EQ344" s="6" t="str">
        <f>+IFERROR(VALUE(RIGHT(Tabla25[[#This Row],[B2B]],6)),"")</f>
        <v/>
      </c>
      <c r="ER344" s="6" t="str">
        <f>+IFERROR(VLOOKUP(EP344,Auxiliar!$A:$C,2,0),"")</f>
        <v/>
      </c>
      <c r="ES344" s="7" t="str">
        <f>+IFERROR(VLOOKUP(EP344,Auxiliar!$A:$C,3,0),"")</f>
        <v/>
      </c>
      <c r="EU344" s="1"/>
      <c r="EV344" s="12"/>
      <c r="EW344" s="6" t="str">
        <f>+IFERROR(VALUE(RIGHT(Tabla26[[#This Row],[B2B]],6)),"")</f>
        <v/>
      </c>
      <c r="EX344" s="6" t="str">
        <f>+IFERROR(VLOOKUP(EV344,Auxiliar!$A:$C,2,0),"")</f>
        <v/>
      </c>
      <c r="EY344" s="7" t="str">
        <f>+IFERROR(VLOOKUP(EV344,Auxiliar!$A:$C,3,0),"")</f>
        <v/>
      </c>
      <c r="EZ344" s="1"/>
      <c r="FA344" s="12"/>
      <c r="FB344" s="6" t="str">
        <f>+IFERROR(VALUE(RIGHT(Tabla27[[#This Row],[B2B]],6)),"")</f>
        <v/>
      </c>
      <c r="FC344" s="6" t="str">
        <f>+IFERROR(VLOOKUP(FA344,Auxiliar!$A:$C,2,0),"")</f>
        <v/>
      </c>
      <c r="FD344" s="7" t="str">
        <f>+IFERROR(VLOOKUP(FA344,Auxiliar!$A:$C,3,0),"")</f>
        <v/>
      </c>
      <c r="FE344" s="1"/>
      <c r="FF344" s="12"/>
      <c r="FG344" s="6" t="str">
        <f>+IFERROR(VALUE(RIGHT(Tabla28[[#This Row],[B2B]],6)),"")</f>
        <v/>
      </c>
      <c r="FH344" s="6" t="str">
        <f>+IFERROR(VLOOKUP(FF344,Auxiliar!$A:$C,2,0),"")</f>
        <v/>
      </c>
      <c r="FI344" s="7" t="str">
        <f>+IFERROR(VLOOKUP(FF344,Auxiliar!$A:$C,3,0),"")</f>
        <v/>
      </c>
      <c r="FJ344" s="1"/>
      <c r="FK344" s="12"/>
      <c r="FL344" s="6" t="str">
        <f>+IFERROR(VALUE(RIGHT(Tabla29[[#This Row],[B2B]],6)),"")</f>
        <v/>
      </c>
      <c r="FM344" s="6" t="str">
        <f>+IFERROR(VLOOKUP(FK344,Auxiliar!$A:$C,2,0),"")</f>
        <v/>
      </c>
      <c r="FN344" s="7" t="str">
        <f>+IFERROR(VLOOKUP(FK344,Auxiliar!$A:$C,3,0),"")</f>
        <v/>
      </c>
      <c r="FO344" s="1"/>
      <c r="FP344" s="12"/>
      <c r="FQ344" s="6" t="str">
        <f>+IFERROR(VALUE(RIGHT(Tabla30[[#This Row],[B2B]],6)),"")</f>
        <v/>
      </c>
      <c r="FR344" s="6" t="str">
        <f>+IFERROR(VLOOKUP(FP344,Auxiliar!$A:$C,2,0),"")</f>
        <v/>
      </c>
      <c r="FS344" s="7"/>
      <c r="FT344" s="1"/>
      <c r="FU344" s="12"/>
      <c r="FV344" s="6" t="str">
        <f>+IFERROR(VALUE(RIGHT(Tabla31[[#This Row],[B2B]],6)),"")</f>
        <v/>
      </c>
      <c r="FW344" s="6" t="str">
        <f>+IFERROR(VLOOKUP(FU344,Auxiliar!$A:$C,2,0),"")</f>
        <v/>
      </c>
      <c r="FX344" s="7" t="str">
        <f>+IFERROR(VLOOKUP(FU344,Auxiliar!$A:$C,3,0),"")</f>
        <v/>
      </c>
      <c r="FY344" s="1"/>
      <c r="FZ344" s="12"/>
      <c r="GA344" s="6" t="str">
        <f>+IFERROR(VALUE(RIGHT(Tabla32[[#This Row],[B2B]],6)),"")</f>
        <v/>
      </c>
      <c r="GB344" s="6" t="str">
        <f>+IFERROR(VLOOKUP(FZ344,Auxiliar!$A:$C,2,0),"")</f>
        <v/>
      </c>
      <c r="GC344" s="7" t="str">
        <f>+IFERROR(VLOOKUP(FZ344,Auxiliar!$A:$C,3,0),"")</f>
        <v/>
      </c>
      <c r="GD344" s="1"/>
      <c r="GE344" s="12"/>
      <c r="GF344" s="6" t="str">
        <f>+IFERROR(VALUE(RIGHT(Tabla33[[#This Row],[B2B]],6)),"")</f>
        <v/>
      </c>
      <c r="GG344" s="6" t="str">
        <f>+IFERROR(VLOOKUP(GE344,Auxiliar!$A:$C,2,0),"")</f>
        <v/>
      </c>
      <c r="GH344" s="7" t="str">
        <f>+IFERROR(VLOOKUP(GE344,Auxiliar!$A:$C,3,0),"")</f>
        <v/>
      </c>
    </row>
    <row r="345" spans="1:190" x14ac:dyDescent="0.25">
      <c r="A345" s="1"/>
      <c r="B345" s="1"/>
      <c r="C345" t="str">
        <f>+IFERROR(VALUE(RIGHT(Tabla1[[#This Row],[B2B]],6)),"")</f>
        <v/>
      </c>
      <c r="D345" t="str">
        <f>+IFERROR(VLOOKUP(B345,Auxiliar!$A:$C,2,0),"")</f>
        <v/>
      </c>
      <c r="E345" s="5" t="str">
        <f>+IFERROR(VLOOKUP(B345,Auxiliar!$A:$C,3,0),"")</f>
        <v/>
      </c>
      <c r="S345" s="1">
        <v>4436</v>
      </c>
      <c r="T345" s="1" t="s">
        <v>9</v>
      </c>
      <c r="U345" s="6">
        <f>+IFERROR(VALUE(RIGHT(Tabla4[[#This Row],[B2B]],6)),"")</f>
        <v>4436</v>
      </c>
      <c r="V345" s="6" t="str">
        <f>+IFERROR(VLOOKUP(T345,Auxiliar!$A:$C,2,0),"")</f>
        <v>CORE</v>
      </c>
      <c r="W345" s="7" t="str">
        <f>+IFERROR(VLOOKUP(T345,Auxiliar!$A:$C,3,0),"")</f>
        <v>0b 1% | 2b 5% | 4b 6%</v>
      </c>
      <c r="AK345" s="1">
        <v>4221</v>
      </c>
      <c r="AL345" s="1" t="s">
        <v>30</v>
      </c>
      <c r="AM345" s="6">
        <f>+IFERROR(VALUE(RIGHT(Tabla7[[#This Row],[B2B]],6)),"")</f>
        <v>4221</v>
      </c>
      <c r="AN345" s="6" t="str">
        <f>+IFERROR(VLOOKUP(AL345,Auxiliar!$A:$C,2,0),"")</f>
        <v>LATONES</v>
      </c>
      <c r="AO345" s="7" t="str">
        <f>+IFERROR(VLOOKUP(AL345,Auxiliar!$A:$C,3,0),"")</f>
        <v>1b 4% | 5b 7% | 97b 0%</v>
      </c>
      <c r="AQ345" s="1">
        <v>20158</v>
      </c>
      <c r="AR345" s="1" t="s">
        <v>31</v>
      </c>
      <c r="AS345" s="6">
        <f>+IFERROR(VALUE(RIGHT(Tabla8[[#This Row],[B2B]],6)),"")</f>
        <v>20158</v>
      </c>
      <c r="AT345" s="6" t="str">
        <f>+IFERROR(VLOOKUP(AR345,Auxiliar!$A:$C,2,0),"")</f>
        <v>LATONES</v>
      </c>
      <c r="AU345" s="7" t="str">
        <f>+IFERROR(VLOOKUP(AR345,Auxiliar!$A:$C,3,0),"")</f>
        <v>2b 3% | 4b 5% | 5b 8% | 193 0%</v>
      </c>
      <c r="AW345" s="1"/>
      <c r="AX345" s="1" t="s">
        <v>32</v>
      </c>
      <c r="AY345" s="6" t="str">
        <f>+IFERROR(VALUE(RIGHT(Tabla9[[#This Row],[B2B]],6)),"")</f>
        <v/>
      </c>
      <c r="AZ345" s="6" t="str">
        <f>+IFERROR(VLOOKUP(AX345,Auxiliar!$A:$C,2,0),"")</f>
        <v>LATONES</v>
      </c>
      <c r="BA345" s="7" t="str">
        <f>+IFERROR(VLOOKUP(AX345,Auxiliar!$A:$C,3,0),"")</f>
        <v>2b 3% | 4b 4% | 6b 5% | 10b 8%  | 385b 0%</v>
      </c>
      <c r="BC345" s="1"/>
      <c r="BD345" s="1" t="s">
        <v>33</v>
      </c>
      <c r="BE345" s="6" t="str">
        <f>+IFERROR(VALUE(RIGHT(Tabla10[[#This Row],[B2B]],6)),"")</f>
        <v/>
      </c>
      <c r="BF345" s="6" t="str">
        <f>+IFERROR(VLOOKUP(BD345,Auxiliar!$A:$C,2,0),"")</f>
        <v>LATONES</v>
      </c>
      <c r="BG345" s="7" t="str">
        <f>+IFERROR(VLOOKUP(BD345,Auxiliar!$A:$C,3,0),"")</f>
        <v>6b 4% | 12b 5% | 15b 8% | 385b 0%</v>
      </c>
      <c r="BI345" s="1"/>
      <c r="BJ345" s="1"/>
      <c r="BK345" s="6" t="str">
        <f>+IFERROR(VALUE(RIGHT(Tabla11[[#This Row],[B2B]],6)),"")</f>
        <v/>
      </c>
      <c r="BL345" s="6" t="str">
        <f>+IFERROR(VLOOKUP(BJ345,Auxiliar!$A:$C,2,0),"")</f>
        <v/>
      </c>
      <c r="BM345" s="7" t="str">
        <f>+IFERROR(VLOOKUP(BJ345,Auxiliar!$A:$C,3,0),"")</f>
        <v/>
      </c>
      <c r="BO345" s="1">
        <v>132</v>
      </c>
      <c r="BP345" s="1" t="s">
        <v>39</v>
      </c>
      <c r="BQ345" s="6">
        <f>+IFERROR(VALUE(RIGHT(Tabla12[[#This Row],[B2B]],6)),"")</f>
        <v>132</v>
      </c>
      <c r="BR345" s="6" t="str">
        <f>+IFERROR(VLOOKUP(BP345,Auxiliar!$A:$C,2,0),"")</f>
        <v>VALUE LITRO</v>
      </c>
      <c r="BS345" s="7" t="str">
        <f>+IFERROR(VLOOKUP(BP345,Auxiliar!$A:$C,3,0),"")</f>
        <v>1b 12%</v>
      </c>
      <c r="CA345" s="1">
        <v>3600</v>
      </c>
      <c r="CB345" s="1" t="s">
        <v>35</v>
      </c>
      <c r="CC345" s="6">
        <f>+IFERROR(VALUE(RIGHT(Tabla14[[#This Row],[B2B]],6)),"")</f>
        <v>3600</v>
      </c>
      <c r="CD345" s="6" t="str">
        <f>+IFERROR(VLOOKUP(CB345,Auxiliar!$A:$C,2,0),"")</f>
        <v>Corona 710cc</v>
      </c>
      <c r="CE345" s="7" t="str">
        <f>+IFERROR(VLOOKUP(CB345,Auxiliar!$A:$C,3,0),"")</f>
        <v>1b 10% | 85b 0%</v>
      </c>
      <c r="CG345" s="1"/>
      <c r="CH345" s="1"/>
      <c r="CI345" s="6" t="str">
        <f>+IFERROR(VALUE(RIGHT(Tabla15[[#This Row],[B2B]],6)),"")</f>
        <v/>
      </c>
      <c r="CJ345" s="6" t="str">
        <f>+IFERROR(VLOOKUP(CH345,Auxiliar!$A:$C,2,0),"")</f>
        <v/>
      </c>
      <c r="CK345" s="7" t="str">
        <f>+IFERROR(VLOOKUP(CH345,Auxiliar!$A:$C,3,0),"")</f>
        <v/>
      </c>
      <c r="CM345" s="1">
        <v>3579</v>
      </c>
      <c r="CN345" s="1" t="s">
        <v>20</v>
      </c>
      <c r="CO345" s="6">
        <v>3579</v>
      </c>
      <c r="CP345" s="6" t="s">
        <v>20</v>
      </c>
      <c r="CQ345" s="7" t="s">
        <v>21</v>
      </c>
      <c r="CS345" s="1"/>
      <c r="CT345" s="1"/>
      <c r="CU345" s="6" t="str">
        <f>+IFERROR(VALUE(RIGHT(Tabla17[[#This Row],[B2B]],6)),"")</f>
        <v/>
      </c>
      <c r="CV345" s="6" t="str">
        <f>+IFERROR(VLOOKUP(CT345,Auxiliar!$A:$C,2,0),"")</f>
        <v/>
      </c>
      <c r="CW345" s="7" t="str">
        <f>+IFERROR(VLOOKUP(CT345,Auxiliar!$A:$C,3,0),"")</f>
        <v/>
      </c>
      <c r="CY345" s="1">
        <v>3579</v>
      </c>
      <c r="CZ345" s="1" t="s">
        <v>16</v>
      </c>
      <c r="DA345" s="6">
        <f>+IFERROR(VALUE(RIGHT(Tabla18[[#This Row],[B2B]],6)),"")</f>
        <v>3579</v>
      </c>
      <c r="DB345" s="6" t="str">
        <f>+IFERROR(VLOOKUP(CZ345,Auxiliar!$A:$C,2,0),"")</f>
        <v>PREMIUM</v>
      </c>
      <c r="DC345" s="7" t="str">
        <f>+IFERROR(VLOOKUP(CZ345,Auxiliar!$A:$C,3,0),"")</f>
        <v>0b 0% | 2b 2% | 5b 3,5% | 10b 5%</v>
      </c>
      <c r="DE345" s="1">
        <v>3579</v>
      </c>
      <c r="DF345" s="1" t="s">
        <v>19</v>
      </c>
      <c r="DG345" s="6">
        <f>+IFERROR(VALUE(RIGHT(Tabla19[[#This Row],[B2B]],6)),"")</f>
        <v>3579</v>
      </c>
      <c r="DH345" s="6" t="str">
        <f>+IFERROR(VLOOKUP(DF345,Auxiliar!$A:$C,2,0),"")</f>
        <v>MICHELOB</v>
      </c>
      <c r="DI345" s="7" t="str">
        <f>+IFERROR(VLOOKUP(DF345,Auxiliar!$A:$C,3,0),"")</f>
        <v>1b 7% | 3b 22% | 8b 27%</v>
      </c>
      <c r="DK345" s="1"/>
      <c r="DL345" s="1"/>
      <c r="DM345" s="6" t="str">
        <f>+IFERROR(VALUE(RIGHT(Tabla20[[#This Row],[B2B]],6)),"")</f>
        <v/>
      </c>
      <c r="DN345" s="6" t="str">
        <f>+IFERROR(VLOOKUP(DL345,Auxiliar!$A:$C,2,0),"")</f>
        <v/>
      </c>
      <c r="DO345" s="7" t="str">
        <f>+IFERROR(VLOOKUP(DL345,Auxiliar!$A:$C,3,0),"")</f>
        <v/>
      </c>
      <c r="DQ345" s="1">
        <v>3580</v>
      </c>
      <c r="DR345" s="12" t="s">
        <v>24</v>
      </c>
      <c r="DS345" s="6">
        <f>+IFERROR(VALUE(RIGHT(Tabla21[[#This Row],[B2B]],6)),"")</f>
        <v>3580</v>
      </c>
      <c r="DT345" s="6" t="str">
        <f>+IFERROR(VLOOKUP(DR345,Auxiliar!$A:$C,2,0),"")</f>
        <v>CORONA PORRON</v>
      </c>
      <c r="DU345" s="7" t="str">
        <f>+IFERROR(VLOOKUP(DR345,Auxiliar!$A:$C,3,0),"")</f>
        <v>1b 5% | 20b 0%</v>
      </c>
      <c r="DW345" s="1">
        <v>149</v>
      </c>
      <c r="DX345" s="12" t="s">
        <v>43</v>
      </c>
      <c r="DY345" s="6">
        <f>+IFERROR(VALUE(RIGHT(Tabla22[[#This Row],[B2B]],6)),"")</f>
        <v>149</v>
      </c>
      <c r="DZ345" s="6" t="str">
        <f>+IFERROR(VLOOKUP(DX345,Auxiliar!$A:$C,2,0),"")</f>
        <v xml:space="preserve">VALUE LATA </v>
      </c>
      <c r="EA345" s="7" t="str">
        <f>+IFERROR(VLOOKUP(DX345,Auxiliar!$A:$C,3,0),"")</f>
        <v>1b 15% | 100b 18%</v>
      </c>
      <c r="EC345" s="1">
        <v>6571</v>
      </c>
      <c r="ED345" s="12" t="s">
        <v>47</v>
      </c>
      <c r="EE345" s="6">
        <f>+IFERROR(VALUE(RIGHT(Tabla23[[#This Row],[B2B]],6)),"")</f>
        <v>6571</v>
      </c>
      <c r="EF345" s="6" t="str">
        <f>+IFERROR(VLOOKUP(ED345,Auxiliar!$A:$C,2,0),"")</f>
        <v>VALUE LATON</v>
      </c>
      <c r="EG345" s="7" t="str">
        <f>+IFERROR(VLOOKUP(ED345,Auxiliar!$A:$C,3,0),"")</f>
        <v>1b 10% | 5b 15% | 192b 0%</v>
      </c>
      <c r="EI345" s="1"/>
      <c r="EJ345" s="12"/>
      <c r="EK345" s="6" t="str">
        <f>+IFERROR(VALUE(RIGHT(Tabla24[[#This Row],[B2B]],6)),"")</f>
        <v/>
      </c>
      <c r="EL345" s="6" t="str">
        <f>+IFERROR(VLOOKUP(EJ345,Auxiliar!$A:$C,2,0),"")</f>
        <v/>
      </c>
      <c r="EM345" s="7" t="str">
        <f>+IFERROR(VLOOKUP(EJ345,Auxiliar!$A:$C,3,0),"")</f>
        <v/>
      </c>
      <c r="EO345" s="1"/>
      <c r="EP345" s="12"/>
      <c r="EQ345" s="6" t="str">
        <f>+IFERROR(VALUE(RIGHT(Tabla25[[#This Row],[B2B]],6)),"")</f>
        <v/>
      </c>
      <c r="ER345" s="6" t="str">
        <f>+IFERROR(VLOOKUP(EP345,Auxiliar!$A:$C,2,0),"")</f>
        <v/>
      </c>
      <c r="ES345" s="7" t="str">
        <f>+IFERROR(VLOOKUP(EP345,Auxiliar!$A:$C,3,0),"")</f>
        <v/>
      </c>
      <c r="EU345" s="1"/>
      <c r="EV345" s="12"/>
      <c r="EW345" s="6" t="str">
        <f>+IFERROR(VALUE(RIGHT(Tabla26[[#This Row],[B2B]],6)),"")</f>
        <v/>
      </c>
      <c r="EX345" s="6" t="str">
        <f>+IFERROR(VLOOKUP(EV345,Auxiliar!$A:$C,2,0),"")</f>
        <v/>
      </c>
      <c r="EY345" s="7" t="str">
        <f>+IFERROR(VLOOKUP(EV345,Auxiliar!$A:$C,3,0),"")</f>
        <v/>
      </c>
      <c r="EZ345" s="1"/>
      <c r="FA345" s="12"/>
      <c r="FB345" s="6" t="str">
        <f>+IFERROR(VALUE(RIGHT(Tabla27[[#This Row],[B2B]],6)),"")</f>
        <v/>
      </c>
      <c r="FC345" s="6" t="str">
        <f>+IFERROR(VLOOKUP(FA345,Auxiliar!$A:$C,2,0),"")</f>
        <v/>
      </c>
      <c r="FD345" s="7" t="str">
        <f>+IFERROR(VLOOKUP(FA345,Auxiliar!$A:$C,3,0),"")</f>
        <v/>
      </c>
      <c r="FE345" s="1"/>
      <c r="FF345" s="12"/>
      <c r="FG345" s="6" t="str">
        <f>+IFERROR(VALUE(RIGHT(Tabla28[[#This Row],[B2B]],6)),"")</f>
        <v/>
      </c>
      <c r="FH345" s="6" t="str">
        <f>+IFERROR(VLOOKUP(FF345,Auxiliar!$A:$C,2,0),"")</f>
        <v/>
      </c>
      <c r="FI345" s="7" t="str">
        <f>+IFERROR(VLOOKUP(FF345,Auxiliar!$A:$C,3,0),"")</f>
        <v/>
      </c>
      <c r="FJ345" s="1"/>
      <c r="FK345" s="12"/>
      <c r="FL345" s="6" t="str">
        <f>+IFERROR(VALUE(RIGHT(Tabla29[[#This Row],[B2B]],6)),"")</f>
        <v/>
      </c>
      <c r="FM345" s="6" t="str">
        <f>+IFERROR(VLOOKUP(FK345,Auxiliar!$A:$C,2,0),"")</f>
        <v/>
      </c>
      <c r="FN345" s="7" t="str">
        <f>+IFERROR(VLOOKUP(FK345,Auxiliar!$A:$C,3,0),"")</f>
        <v/>
      </c>
      <c r="FO345" s="1"/>
      <c r="FP345" s="12"/>
      <c r="FQ345" s="6" t="str">
        <f>+IFERROR(VALUE(RIGHT(Tabla30[[#This Row],[B2B]],6)),"")</f>
        <v/>
      </c>
      <c r="FR345" s="6" t="str">
        <f>+IFERROR(VLOOKUP(FP345,Auxiliar!$A:$C,2,0),"")</f>
        <v/>
      </c>
      <c r="FS345" s="7"/>
      <c r="FT345" s="1"/>
      <c r="FU345" s="12"/>
      <c r="FV345" s="6" t="str">
        <f>+IFERROR(VALUE(RIGHT(Tabla31[[#This Row],[B2B]],6)),"")</f>
        <v/>
      </c>
      <c r="FW345" s="6" t="str">
        <f>+IFERROR(VLOOKUP(FU345,Auxiliar!$A:$C,2,0),"")</f>
        <v/>
      </c>
      <c r="FX345" s="7" t="str">
        <f>+IFERROR(VLOOKUP(FU345,Auxiliar!$A:$C,3,0),"")</f>
        <v/>
      </c>
      <c r="FY345" s="1"/>
      <c r="FZ345" s="12"/>
      <c r="GA345" s="6" t="str">
        <f>+IFERROR(VALUE(RIGHT(Tabla32[[#This Row],[B2B]],6)),"")</f>
        <v/>
      </c>
      <c r="GB345" s="6" t="str">
        <f>+IFERROR(VLOOKUP(FZ345,Auxiliar!$A:$C,2,0),"")</f>
        <v/>
      </c>
      <c r="GC345" s="7" t="str">
        <f>+IFERROR(VLOOKUP(FZ345,Auxiliar!$A:$C,3,0),"")</f>
        <v/>
      </c>
      <c r="GD345" s="1"/>
      <c r="GE345" s="12"/>
      <c r="GF345" s="6" t="str">
        <f>+IFERROR(VALUE(RIGHT(Tabla33[[#This Row],[B2B]],6)),"")</f>
        <v/>
      </c>
      <c r="GG345" s="6" t="str">
        <f>+IFERROR(VLOOKUP(GE345,Auxiliar!$A:$C,2,0),"")</f>
        <v/>
      </c>
      <c r="GH345" s="7" t="str">
        <f>+IFERROR(VLOOKUP(GE345,Auxiliar!$A:$C,3,0),"")</f>
        <v/>
      </c>
    </row>
    <row r="346" spans="1:190" x14ac:dyDescent="0.25">
      <c r="A346" s="1"/>
      <c r="B346" s="1"/>
      <c r="C346" t="str">
        <f>+IFERROR(VALUE(RIGHT(Tabla1[[#This Row],[B2B]],6)),"")</f>
        <v/>
      </c>
      <c r="D346" t="str">
        <f>+IFERROR(VLOOKUP(B346,Auxiliar!$A:$C,2,0),"")</f>
        <v/>
      </c>
      <c r="E346" s="5" t="str">
        <f>+IFERROR(VLOOKUP(B346,Auxiliar!$A:$C,3,0),"")</f>
        <v/>
      </c>
      <c r="S346" s="1">
        <v>4439</v>
      </c>
      <c r="T346" s="1" t="s">
        <v>9</v>
      </c>
      <c r="U346" s="6">
        <f>+IFERROR(VALUE(RIGHT(Tabla4[[#This Row],[B2B]],6)),"")</f>
        <v>4439</v>
      </c>
      <c r="V346" s="6" t="str">
        <f>+IFERROR(VLOOKUP(T346,Auxiliar!$A:$C,2,0),"")</f>
        <v>CORE</v>
      </c>
      <c r="W346" s="7" t="str">
        <f>+IFERROR(VLOOKUP(T346,Auxiliar!$A:$C,3,0),"")</f>
        <v>0b 1% | 2b 5% | 4b 6%</v>
      </c>
      <c r="AK346" s="1">
        <v>4226</v>
      </c>
      <c r="AL346" s="1" t="s">
        <v>30</v>
      </c>
      <c r="AM346" s="6">
        <f>+IFERROR(VALUE(RIGHT(Tabla7[[#This Row],[B2B]],6)),"")</f>
        <v>4226</v>
      </c>
      <c r="AN346" s="6" t="str">
        <f>+IFERROR(VLOOKUP(AL346,Auxiliar!$A:$C,2,0),"")</f>
        <v>LATONES</v>
      </c>
      <c r="AO346" s="7" t="str">
        <f>+IFERROR(VLOOKUP(AL346,Auxiliar!$A:$C,3,0),"")</f>
        <v>1b 4% | 5b 7% | 97b 0%</v>
      </c>
      <c r="AQ346" s="1">
        <v>20168</v>
      </c>
      <c r="AR346" s="1" t="s">
        <v>31</v>
      </c>
      <c r="AS346" s="6">
        <f>+IFERROR(VALUE(RIGHT(Tabla8[[#This Row],[B2B]],6)),"")</f>
        <v>20168</v>
      </c>
      <c r="AT346" s="6" t="str">
        <f>+IFERROR(VLOOKUP(AR346,Auxiliar!$A:$C,2,0),"")</f>
        <v>LATONES</v>
      </c>
      <c r="AU346" s="7" t="str">
        <f>+IFERROR(VLOOKUP(AR346,Auxiliar!$A:$C,3,0),"")</f>
        <v>2b 3% | 4b 5% | 5b 8% | 193 0%</v>
      </c>
      <c r="AW346" s="1"/>
      <c r="AX346" s="1" t="s">
        <v>32</v>
      </c>
      <c r="AY346" s="6" t="str">
        <f>+IFERROR(VALUE(RIGHT(Tabla9[[#This Row],[B2B]],6)),"")</f>
        <v/>
      </c>
      <c r="AZ346" s="6" t="str">
        <f>+IFERROR(VLOOKUP(AX346,Auxiliar!$A:$C,2,0),"")</f>
        <v>LATONES</v>
      </c>
      <c r="BA346" s="7" t="str">
        <f>+IFERROR(VLOOKUP(AX346,Auxiliar!$A:$C,3,0),"")</f>
        <v>2b 3% | 4b 4% | 6b 5% | 10b 8%  | 385b 0%</v>
      </c>
      <c r="BC346" s="1"/>
      <c r="BD346" s="1" t="s">
        <v>33</v>
      </c>
      <c r="BE346" s="6" t="str">
        <f>+IFERROR(VALUE(RIGHT(Tabla10[[#This Row],[B2B]],6)),"")</f>
        <v/>
      </c>
      <c r="BF346" s="6" t="str">
        <f>+IFERROR(VLOOKUP(BD346,Auxiliar!$A:$C,2,0),"")</f>
        <v>LATONES</v>
      </c>
      <c r="BG346" s="7" t="str">
        <f>+IFERROR(VLOOKUP(BD346,Auxiliar!$A:$C,3,0),"")</f>
        <v>6b 4% | 12b 5% | 15b 8% | 385b 0%</v>
      </c>
      <c r="BI346" s="1"/>
      <c r="BJ346" s="1"/>
      <c r="BK346" s="6" t="str">
        <f>+IFERROR(VALUE(RIGHT(Tabla11[[#This Row],[B2B]],6)),"")</f>
        <v/>
      </c>
      <c r="BL346" s="6" t="str">
        <f>+IFERROR(VLOOKUP(BJ346,Auxiliar!$A:$C,2,0),"")</f>
        <v/>
      </c>
      <c r="BM346" s="7" t="str">
        <f>+IFERROR(VLOOKUP(BJ346,Auxiliar!$A:$C,3,0),"")</f>
        <v/>
      </c>
      <c r="BO346" s="1">
        <v>6578</v>
      </c>
      <c r="BP346" s="1" t="s">
        <v>39</v>
      </c>
      <c r="BQ346" s="6">
        <f>+IFERROR(VALUE(RIGHT(Tabla12[[#This Row],[B2B]],6)),"")</f>
        <v>6578</v>
      </c>
      <c r="BR346" s="6" t="str">
        <f>+IFERROR(VLOOKUP(BP346,Auxiliar!$A:$C,2,0),"")</f>
        <v>VALUE LITRO</v>
      </c>
      <c r="BS346" s="7" t="str">
        <f>+IFERROR(VLOOKUP(BP346,Auxiliar!$A:$C,3,0),"")</f>
        <v>1b 12%</v>
      </c>
      <c r="CA346" s="1">
        <v>3603</v>
      </c>
      <c r="CB346" s="1" t="s">
        <v>35</v>
      </c>
      <c r="CC346" s="6">
        <f>+IFERROR(VALUE(RIGHT(Tabla14[[#This Row],[B2B]],6)),"")</f>
        <v>3603</v>
      </c>
      <c r="CD346" s="6" t="str">
        <f>+IFERROR(VLOOKUP(CB346,Auxiliar!$A:$C,2,0),"")</f>
        <v>Corona 710cc</v>
      </c>
      <c r="CE346" s="7" t="str">
        <f>+IFERROR(VLOOKUP(CB346,Auxiliar!$A:$C,3,0),"")</f>
        <v>1b 10% | 85b 0%</v>
      </c>
      <c r="CG346" s="1"/>
      <c r="CH346" s="1"/>
      <c r="CI346" s="6" t="str">
        <f>+IFERROR(VALUE(RIGHT(Tabla15[[#This Row],[B2B]],6)),"")</f>
        <v/>
      </c>
      <c r="CJ346" s="6" t="str">
        <f>+IFERROR(VLOOKUP(CH346,Auxiliar!$A:$C,2,0),"")</f>
        <v/>
      </c>
      <c r="CK346" s="7" t="str">
        <f>+IFERROR(VLOOKUP(CH346,Auxiliar!$A:$C,3,0),"")</f>
        <v/>
      </c>
      <c r="CM346" s="1">
        <v>3580</v>
      </c>
      <c r="CN346" s="1" t="s">
        <v>20</v>
      </c>
      <c r="CO346" s="6">
        <v>3580</v>
      </c>
      <c r="CP346" s="6" t="s">
        <v>20</v>
      </c>
      <c r="CQ346" s="7" t="s">
        <v>21</v>
      </c>
      <c r="CS346" s="1"/>
      <c r="CT346" s="1"/>
      <c r="CU346" s="6" t="str">
        <f>+IFERROR(VALUE(RIGHT(Tabla17[[#This Row],[B2B]],6)),"")</f>
        <v/>
      </c>
      <c r="CV346" s="6" t="str">
        <f>+IFERROR(VLOOKUP(CT346,Auxiliar!$A:$C,2,0),"")</f>
        <v/>
      </c>
      <c r="CW346" s="7" t="str">
        <f>+IFERROR(VLOOKUP(CT346,Auxiliar!$A:$C,3,0),"")</f>
        <v/>
      </c>
      <c r="CY346" s="1">
        <v>3580</v>
      </c>
      <c r="CZ346" s="1" t="s">
        <v>16</v>
      </c>
      <c r="DA346" s="6">
        <f>+IFERROR(VALUE(RIGHT(Tabla18[[#This Row],[B2B]],6)),"")</f>
        <v>3580</v>
      </c>
      <c r="DB346" s="6" t="str">
        <f>+IFERROR(VLOOKUP(CZ346,Auxiliar!$A:$C,2,0),"")</f>
        <v>PREMIUM</v>
      </c>
      <c r="DC346" s="7" t="str">
        <f>+IFERROR(VLOOKUP(CZ346,Auxiliar!$A:$C,3,0),"")</f>
        <v>0b 0% | 2b 2% | 5b 3,5% | 10b 5%</v>
      </c>
      <c r="DE346" s="1">
        <v>3580</v>
      </c>
      <c r="DF346" s="1" t="s">
        <v>19</v>
      </c>
      <c r="DG346" s="6">
        <f>+IFERROR(VALUE(RIGHT(Tabla19[[#This Row],[B2B]],6)),"")</f>
        <v>3580</v>
      </c>
      <c r="DH346" s="6" t="str">
        <f>+IFERROR(VLOOKUP(DF346,Auxiliar!$A:$C,2,0),"")</f>
        <v>MICHELOB</v>
      </c>
      <c r="DI346" s="7" t="str">
        <f>+IFERROR(VLOOKUP(DF346,Auxiliar!$A:$C,3,0),"")</f>
        <v>1b 7% | 3b 22% | 8b 27%</v>
      </c>
      <c r="DK346" s="1"/>
      <c r="DL346" s="1"/>
      <c r="DM346" s="6" t="str">
        <f>+IFERROR(VALUE(RIGHT(Tabla20[[#This Row],[B2B]],6)),"")</f>
        <v/>
      </c>
      <c r="DN346" s="6" t="str">
        <f>+IFERROR(VLOOKUP(DL346,Auxiliar!$A:$C,2,0),"")</f>
        <v/>
      </c>
      <c r="DO346" s="7" t="str">
        <f>+IFERROR(VLOOKUP(DL346,Auxiliar!$A:$C,3,0),"")</f>
        <v/>
      </c>
      <c r="DQ346" s="1">
        <v>3585</v>
      </c>
      <c r="DR346" s="12" t="s">
        <v>24</v>
      </c>
      <c r="DS346" s="6">
        <f>+IFERROR(VALUE(RIGHT(Tabla21[[#This Row],[B2B]],6)),"")</f>
        <v>3585</v>
      </c>
      <c r="DT346" s="6" t="str">
        <f>+IFERROR(VLOOKUP(DR346,Auxiliar!$A:$C,2,0),"")</f>
        <v>CORONA PORRON</v>
      </c>
      <c r="DU346" s="7" t="str">
        <f>+IFERROR(VLOOKUP(DR346,Auxiliar!$A:$C,3,0),"")</f>
        <v>1b 5% | 20b 0%</v>
      </c>
      <c r="DW346" s="1">
        <v>6726</v>
      </c>
      <c r="DX346" s="12" t="s">
        <v>43</v>
      </c>
      <c r="DY346" s="6">
        <f>+IFERROR(VALUE(RIGHT(Tabla22[[#This Row],[B2B]],6)),"")</f>
        <v>6726</v>
      </c>
      <c r="DZ346" s="6" t="str">
        <f>+IFERROR(VLOOKUP(DX346,Auxiliar!$A:$C,2,0),"")</f>
        <v xml:space="preserve">VALUE LATA </v>
      </c>
      <c r="EA346" s="7" t="str">
        <f>+IFERROR(VLOOKUP(DX346,Auxiliar!$A:$C,3,0),"")</f>
        <v>1b 15% | 100b 18%</v>
      </c>
      <c r="EC346" s="1">
        <v>132</v>
      </c>
      <c r="ED346" s="12" t="s">
        <v>47</v>
      </c>
      <c r="EE346" s="6">
        <f>+IFERROR(VALUE(RIGHT(Tabla23[[#This Row],[B2B]],6)),"")</f>
        <v>132</v>
      </c>
      <c r="EF346" s="6" t="str">
        <f>+IFERROR(VLOOKUP(ED346,Auxiliar!$A:$C,2,0),"")</f>
        <v>VALUE LATON</v>
      </c>
      <c r="EG346" s="7" t="str">
        <f>+IFERROR(VLOOKUP(ED346,Auxiliar!$A:$C,3,0),"")</f>
        <v>1b 10% | 5b 15% | 192b 0%</v>
      </c>
      <c r="EI346" s="1"/>
      <c r="EJ346" s="12"/>
      <c r="EK346" s="6" t="str">
        <f>+IFERROR(VALUE(RIGHT(Tabla24[[#This Row],[B2B]],6)),"")</f>
        <v/>
      </c>
      <c r="EL346" s="6" t="str">
        <f>+IFERROR(VLOOKUP(EJ346,Auxiliar!$A:$C,2,0),"")</f>
        <v/>
      </c>
      <c r="EM346" s="7" t="str">
        <f>+IFERROR(VLOOKUP(EJ346,Auxiliar!$A:$C,3,0),"")</f>
        <v/>
      </c>
      <c r="EO346" s="1"/>
      <c r="EP346" s="12"/>
      <c r="EQ346" s="6" t="str">
        <f>+IFERROR(VALUE(RIGHT(Tabla25[[#This Row],[B2B]],6)),"")</f>
        <v/>
      </c>
      <c r="ER346" s="6" t="str">
        <f>+IFERROR(VLOOKUP(EP346,Auxiliar!$A:$C,2,0),"")</f>
        <v/>
      </c>
      <c r="ES346" s="7" t="str">
        <f>+IFERROR(VLOOKUP(EP346,Auxiliar!$A:$C,3,0),"")</f>
        <v/>
      </c>
      <c r="EU346" s="1"/>
      <c r="EV346" s="12"/>
      <c r="EW346" s="6" t="str">
        <f>+IFERROR(VALUE(RIGHT(Tabla26[[#This Row],[B2B]],6)),"")</f>
        <v/>
      </c>
      <c r="EX346" s="6" t="str">
        <f>+IFERROR(VLOOKUP(EV346,Auxiliar!$A:$C,2,0),"")</f>
        <v/>
      </c>
      <c r="EY346" s="7" t="str">
        <f>+IFERROR(VLOOKUP(EV346,Auxiliar!$A:$C,3,0),"")</f>
        <v/>
      </c>
      <c r="EZ346" s="1"/>
      <c r="FA346" s="12"/>
      <c r="FB346" s="6" t="str">
        <f>+IFERROR(VALUE(RIGHT(Tabla27[[#This Row],[B2B]],6)),"")</f>
        <v/>
      </c>
      <c r="FC346" s="6" t="str">
        <f>+IFERROR(VLOOKUP(FA346,Auxiliar!$A:$C,2,0),"")</f>
        <v/>
      </c>
      <c r="FD346" s="7" t="str">
        <f>+IFERROR(VLOOKUP(FA346,Auxiliar!$A:$C,3,0),"")</f>
        <v/>
      </c>
      <c r="FE346" s="1"/>
      <c r="FF346" s="12"/>
      <c r="FG346" s="6" t="str">
        <f>+IFERROR(VALUE(RIGHT(Tabla28[[#This Row],[B2B]],6)),"")</f>
        <v/>
      </c>
      <c r="FH346" s="6" t="str">
        <f>+IFERROR(VLOOKUP(FF346,Auxiliar!$A:$C,2,0),"")</f>
        <v/>
      </c>
      <c r="FI346" s="7" t="str">
        <f>+IFERROR(VLOOKUP(FF346,Auxiliar!$A:$C,3,0),"")</f>
        <v/>
      </c>
      <c r="FJ346" s="1"/>
      <c r="FK346" s="12"/>
      <c r="FL346" s="6" t="str">
        <f>+IFERROR(VALUE(RIGHT(Tabla29[[#This Row],[B2B]],6)),"")</f>
        <v/>
      </c>
      <c r="FM346" s="6" t="str">
        <f>+IFERROR(VLOOKUP(FK346,Auxiliar!$A:$C,2,0),"")</f>
        <v/>
      </c>
      <c r="FN346" s="7" t="str">
        <f>+IFERROR(VLOOKUP(FK346,Auxiliar!$A:$C,3,0),"")</f>
        <v/>
      </c>
      <c r="FO346" s="1"/>
      <c r="FP346" s="12"/>
      <c r="FQ346" s="6" t="str">
        <f>+IFERROR(VALUE(RIGHT(Tabla30[[#This Row],[B2B]],6)),"")</f>
        <v/>
      </c>
      <c r="FR346" s="6" t="str">
        <f>+IFERROR(VLOOKUP(FP346,Auxiliar!$A:$C,2,0),"")</f>
        <v/>
      </c>
      <c r="FS346" s="7"/>
      <c r="FT346" s="1"/>
      <c r="FU346" s="12"/>
      <c r="FV346" s="6" t="str">
        <f>+IFERROR(VALUE(RIGHT(Tabla31[[#This Row],[B2B]],6)),"")</f>
        <v/>
      </c>
      <c r="FW346" s="6" t="str">
        <f>+IFERROR(VLOOKUP(FU346,Auxiliar!$A:$C,2,0),"")</f>
        <v/>
      </c>
      <c r="FX346" s="7" t="str">
        <f>+IFERROR(VLOOKUP(FU346,Auxiliar!$A:$C,3,0),"")</f>
        <v/>
      </c>
      <c r="FY346" s="1"/>
      <c r="FZ346" s="12"/>
      <c r="GA346" s="6" t="str">
        <f>+IFERROR(VALUE(RIGHT(Tabla32[[#This Row],[B2B]],6)),"")</f>
        <v/>
      </c>
      <c r="GB346" s="6" t="str">
        <f>+IFERROR(VLOOKUP(FZ346,Auxiliar!$A:$C,2,0),"")</f>
        <v/>
      </c>
      <c r="GC346" s="7" t="str">
        <f>+IFERROR(VLOOKUP(FZ346,Auxiliar!$A:$C,3,0),"")</f>
        <v/>
      </c>
      <c r="GD346" s="1"/>
      <c r="GE346" s="12"/>
      <c r="GF346" s="6" t="str">
        <f>+IFERROR(VALUE(RIGHT(Tabla33[[#This Row],[B2B]],6)),"")</f>
        <v/>
      </c>
      <c r="GG346" s="6" t="str">
        <f>+IFERROR(VLOOKUP(GE346,Auxiliar!$A:$C,2,0),"")</f>
        <v/>
      </c>
      <c r="GH346" s="7" t="str">
        <f>+IFERROR(VLOOKUP(GE346,Auxiliar!$A:$C,3,0),"")</f>
        <v/>
      </c>
    </row>
    <row r="347" spans="1:190" x14ac:dyDescent="0.25">
      <c r="A347" s="1"/>
      <c r="B347" s="1"/>
      <c r="C347" t="str">
        <f>+IFERROR(VALUE(RIGHT(Tabla1[[#This Row],[B2B]],6)),"")</f>
        <v/>
      </c>
      <c r="D347" t="str">
        <f>+IFERROR(VLOOKUP(B347,Auxiliar!$A:$C,2,0),"")</f>
        <v/>
      </c>
      <c r="E347" s="5" t="str">
        <f>+IFERROR(VLOOKUP(B347,Auxiliar!$A:$C,3,0),"")</f>
        <v/>
      </c>
      <c r="S347" s="1">
        <v>4451</v>
      </c>
      <c r="T347" s="1" t="s">
        <v>9</v>
      </c>
      <c r="U347" s="6">
        <f>+IFERROR(VALUE(RIGHT(Tabla4[[#This Row],[B2B]],6)),"")</f>
        <v>4451</v>
      </c>
      <c r="V347" s="6" t="str">
        <f>+IFERROR(VLOOKUP(T347,Auxiliar!$A:$C,2,0),"")</f>
        <v>CORE</v>
      </c>
      <c r="W347" s="7" t="str">
        <f>+IFERROR(VLOOKUP(T347,Auxiliar!$A:$C,3,0),"")</f>
        <v>0b 1% | 2b 5% | 4b 6%</v>
      </c>
      <c r="AK347" s="1">
        <v>4230</v>
      </c>
      <c r="AL347" s="1" t="s">
        <v>30</v>
      </c>
      <c r="AM347" s="6">
        <f>+IFERROR(VALUE(RIGHT(Tabla7[[#This Row],[B2B]],6)),"")</f>
        <v>4230</v>
      </c>
      <c r="AN347" s="6" t="str">
        <f>+IFERROR(VLOOKUP(AL347,Auxiliar!$A:$C,2,0),"")</f>
        <v>LATONES</v>
      </c>
      <c r="AO347" s="7" t="str">
        <f>+IFERROR(VLOOKUP(AL347,Auxiliar!$A:$C,3,0),"")</f>
        <v>1b 4% | 5b 7% | 97b 0%</v>
      </c>
      <c r="AQ347" s="1">
        <v>20170</v>
      </c>
      <c r="AR347" s="1" t="s">
        <v>31</v>
      </c>
      <c r="AS347" s="6">
        <f>+IFERROR(VALUE(RIGHT(Tabla8[[#This Row],[B2B]],6)),"")</f>
        <v>20170</v>
      </c>
      <c r="AT347" s="6" t="str">
        <f>+IFERROR(VLOOKUP(AR347,Auxiliar!$A:$C,2,0),"")</f>
        <v>LATONES</v>
      </c>
      <c r="AU347" s="7" t="str">
        <f>+IFERROR(VLOOKUP(AR347,Auxiliar!$A:$C,3,0),"")</f>
        <v>2b 3% | 4b 5% | 5b 8% | 193 0%</v>
      </c>
      <c r="AW347" s="1"/>
      <c r="AX347" s="1" t="s">
        <v>32</v>
      </c>
      <c r="AY347" s="6" t="str">
        <f>+IFERROR(VALUE(RIGHT(Tabla9[[#This Row],[B2B]],6)),"")</f>
        <v/>
      </c>
      <c r="AZ347" s="6" t="str">
        <f>+IFERROR(VLOOKUP(AX347,Auxiliar!$A:$C,2,0),"")</f>
        <v>LATONES</v>
      </c>
      <c r="BA347" s="7" t="str">
        <f>+IFERROR(VLOOKUP(AX347,Auxiliar!$A:$C,3,0),"")</f>
        <v>2b 3% | 4b 4% | 6b 5% | 10b 8%  | 385b 0%</v>
      </c>
      <c r="BC347" s="1"/>
      <c r="BD347" s="1" t="s">
        <v>33</v>
      </c>
      <c r="BE347" s="6" t="str">
        <f>+IFERROR(VALUE(RIGHT(Tabla10[[#This Row],[B2B]],6)),"")</f>
        <v/>
      </c>
      <c r="BF347" s="6" t="str">
        <f>+IFERROR(VLOOKUP(BD347,Auxiliar!$A:$C,2,0),"")</f>
        <v>LATONES</v>
      </c>
      <c r="BG347" s="7" t="str">
        <f>+IFERROR(VLOOKUP(BD347,Auxiliar!$A:$C,3,0),"")</f>
        <v>6b 4% | 12b 5% | 15b 8% | 385b 0%</v>
      </c>
      <c r="BI347" s="1"/>
      <c r="BJ347" s="1"/>
      <c r="BK347" s="6" t="str">
        <f>+IFERROR(VALUE(RIGHT(Tabla11[[#This Row],[B2B]],6)),"")</f>
        <v/>
      </c>
      <c r="BL347" s="6" t="str">
        <f>+IFERROR(VLOOKUP(BJ347,Auxiliar!$A:$C,2,0),"")</f>
        <v/>
      </c>
      <c r="BM347" s="7" t="str">
        <f>+IFERROR(VLOOKUP(BJ347,Auxiliar!$A:$C,3,0),"")</f>
        <v/>
      </c>
      <c r="BO347" s="1">
        <v>6590</v>
      </c>
      <c r="BP347" s="1" t="s">
        <v>39</v>
      </c>
      <c r="BQ347" s="6">
        <f>+IFERROR(VALUE(RIGHT(Tabla12[[#This Row],[B2B]],6)),"")</f>
        <v>6590</v>
      </c>
      <c r="BR347" s="6" t="str">
        <f>+IFERROR(VLOOKUP(BP347,Auxiliar!$A:$C,2,0),"")</f>
        <v>VALUE LITRO</v>
      </c>
      <c r="BS347" s="7" t="str">
        <f>+IFERROR(VLOOKUP(BP347,Auxiliar!$A:$C,3,0),"")</f>
        <v>1b 12%</v>
      </c>
      <c r="CA347" s="1">
        <v>3604</v>
      </c>
      <c r="CB347" s="1" t="s">
        <v>35</v>
      </c>
      <c r="CC347" s="6">
        <f>+IFERROR(VALUE(RIGHT(Tabla14[[#This Row],[B2B]],6)),"")</f>
        <v>3604</v>
      </c>
      <c r="CD347" s="6" t="str">
        <f>+IFERROR(VLOOKUP(CB347,Auxiliar!$A:$C,2,0),"")</f>
        <v>Corona 710cc</v>
      </c>
      <c r="CE347" s="7" t="str">
        <f>+IFERROR(VLOOKUP(CB347,Auxiliar!$A:$C,3,0),"")</f>
        <v>1b 10% | 85b 0%</v>
      </c>
      <c r="CG347" s="1"/>
      <c r="CH347" s="1"/>
      <c r="CI347" s="6" t="str">
        <f>+IFERROR(VALUE(RIGHT(Tabla15[[#This Row],[B2B]],6)),"")</f>
        <v/>
      </c>
      <c r="CJ347" s="6" t="str">
        <f>+IFERROR(VLOOKUP(CH347,Auxiliar!$A:$C,2,0),"")</f>
        <v/>
      </c>
      <c r="CK347" s="7" t="str">
        <f>+IFERROR(VLOOKUP(CH347,Auxiliar!$A:$C,3,0),"")</f>
        <v/>
      </c>
      <c r="CM347" s="1">
        <v>3585</v>
      </c>
      <c r="CN347" s="1" t="s">
        <v>20</v>
      </c>
      <c r="CO347" s="6">
        <v>3585</v>
      </c>
      <c r="CP347" s="6" t="s">
        <v>20</v>
      </c>
      <c r="CQ347" s="7" t="s">
        <v>21</v>
      </c>
      <c r="CS347" s="1"/>
      <c r="CT347" s="1"/>
      <c r="CU347" s="6" t="str">
        <f>+IFERROR(VALUE(RIGHT(Tabla17[[#This Row],[B2B]],6)),"")</f>
        <v/>
      </c>
      <c r="CV347" s="6" t="str">
        <f>+IFERROR(VLOOKUP(CT347,Auxiliar!$A:$C,2,0),"")</f>
        <v/>
      </c>
      <c r="CW347" s="7" t="str">
        <f>+IFERROR(VLOOKUP(CT347,Auxiliar!$A:$C,3,0),"")</f>
        <v/>
      </c>
      <c r="CY347" s="1">
        <v>3585</v>
      </c>
      <c r="CZ347" s="1" t="s">
        <v>16</v>
      </c>
      <c r="DA347" s="6">
        <f>+IFERROR(VALUE(RIGHT(Tabla18[[#This Row],[B2B]],6)),"")</f>
        <v>3585</v>
      </c>
      <c r="DB347" s="6" t="str">
        <f>+IFERROR(VLOOKUP(CZ347,Auxiliar!$A:$C,2,0),"")</f>
        <v>PREMIUM</v>
      </c>
      <c r="DC347" s="7" t="str">
        <f>+IFERROR(VLOOKUP(CZ347,Auxiliar!$A:$C,3,0),"")</f>
        <v>0b 0% | 2b 2% | 5b 3,5% | 10b 5%</v>
      </c>
      <c r="DE347" s="1">
        <v>3585</v>
      </c>
      <c r="DF347" s="1" t="s">
        <v>19</v>
      </c>
      <c r="DG347" s="6">
        <f>+IFERROR(VALUE(RIGHT(Tabla19[[#This Row],[B2B]],6)),"")</f>
        <v>3585</v>
      </c>
      <c r="DH347" s="6" t="str">
        <f>+IFERROR(VLOOKUP(DF347,Auxiliar!$A:$C,2,0),"")</f>
        <v>MICHELOB</v>
      </c>
      <c r="DI347" s="7" t="str">
        <f>+IFERROR(VLOOKUP(DF347,Auxiliar!$A:$C,3,0),"")</f>
        <v>1b 7% | 3b 22% | 8b 27%</v>
      </c>
      <c r="DK347" s="1"/>
      <c r="DL347" s="1"/>
      <c r="DM347" s="6" t="str">
        <f>+IFERROR(VALUE(RIGHT(Tabla20[[#This Row],[B2B]],6)),"")</f>
        <v/>
      </c>
      <c r="DN347" s="6" t="str">
        <f>+IFERROR(VLOOKUP(DL347,Auxiliar!$A:$C,2,0),"")</f>
        <v/>
      </c>
      <c r="DO347" s="7" t="str">
        <f>+IFERROR(VLOOKUP(DL347,Auxiliar!$A:$C,3,0),"")</f>
        <v/>
      </c>
      <c r="DQ347" s="1">
        <v>3593</v>
      </c>
      <c r="DR347" s="12" t="s">
        <v>24</v>
      </c>
      <c r="DS347" s="6">
        <f>+IFERROR(VALUE(RIGHT(Tabla21[[#This Row],[B2B]],6)),"")</f>
        <v>3593</v>
      </c>
      <c r="DT347" s="6" t="str">
        <f>+IFERROR(VLOOKUP(DR347,Auxiliar!$A:$C,2,0),"")</f>
        <v>CORONA PORRON</v>
      </c>
      <c r="DU347" s="7" t="str">
        <f>+IFERROR(VLOOKUP(DR347,Auxiliar!$A:$C,3,0),"")</f>
        <v>1b 5% | 20b 0%</v>
      </c>
      <c r="DW347" s="1">
        <v>197</v>
      </c>
      <c r="DX347" s="12" t="s">
        <v>43</v>
      </c>
      <c r="DY347" s="6">
        <f>+IFERROR(VALUE(RIGHT(Tabla22[[#This Row],[B2B]],6)),"")</f>
        <v>197</v>
      </c>
      <c r="DZ347" s="6" t="str">
        <f>+IFERROR(VLOOKUP(DX347,Auxiliar!$A:$C,2,0),"")</f>
        <v xml:space="preserve">VALUE LATA </v>
      </c>
      <c r="EA347" s="7" t="str">
        <f>+IFERROR(VLOOKUP(DX347,Auxiliar!$A:$C,3,0),"")</f>
        <v>1b 15% | 100b 18%</v>
      </c>
      <c r="EC347" s="1">
        <v>6578</v>
      </c>
      <c r="ED347" s="12" t="s">
        <v>47</v>
      </c>
      <c r="EE347" s="6">
        <f>+IFERROR(VALUE(RIGHT(Tabla23[[#This Row],[B2B]],6)),"")</f>
        <v>6578</v>
      </c>
      <c r="EF347" s="6" t="str">
        <f>+IFERROR(VLOOKUP(ED347,Auxiliar!$A:$C,2,0),"")</f>
        <v>VALUE LATON</v>
      </c>
      <c r="EG347" s="7" t="str">
        <f>+IFERROR(VLOOKUP(ED347,Auxiliar!$A:$C,3,0),"")</f>
        <v>1b 10% | 5b 15% | 192b 0%</v>
      </c>
      <c r="EI347" s="1"/>
      <c r="EJ347" s="12"/>
      <c r="EK347" s="6" t="str">
        <f>+IFERROR(VALUE(RIGHT(Tabla24[[#This Row],[B2B]],6)),"")</f>
        <v/>
      </c>
      <c r="EL347" s="6" t="str">
        <f>+IFERROR(VLOOKUP(EJ347,Auxiliar!$A:$C,2,0),"")</f>
        <v/>
      </c>
      <c r="EM347" s="7" t="str">
        <f>+IFERROR(VLOOKUP(EJ347,Auxiliar!$A:$C,3,0),"")</f>
        <v/>
      </c>
      <c r="EO347" s="1"/>
      <c r="EP347" s="12"/>
      <c r="EQ347" s="6" t="str">
        <f>+IFERROR(VALUE(RIGHT(Tabla25[[#This Row],[B2B]],6)),"")</f>
        <v/>
      </c>
      <c r="ER347" s="6" t="str">
        <f>+IFERROR(VLOOKUP(EP347,Auxiliar!$A:$C,2,0),"")</f>
        <v/>
      </c>
      <c r="ES347" s="7" t="str">
        <f>+IFERROR(VLOOKUP(EP347,Auxiliar!$A:$C,3,0),"")</f>
        <v/>
      </c>
      <c r="EU347" s="1"/>
      <c r="EV347" s="12"/>
      <c r="EW347" s="6" t="str">
        <f>+IFERROR(VALUE(RIGHT(Tabla26[[#This Row],[B2B]],6)),"")</f>
        <v/>
      </c>
      <c r="EX347" s="6" t="str">
        <f>+IFERROR(VLOOKUP(EV347,Auxiliar!$A:$C,2,0),"")</f>
        <v/>
      </c>
      <c r="EY347" s="7" t="str">
        <f>+IFERROR(VLOOKUP(EV347,Auxiliar!$A:$C,3,0),"")</f>
        <v/>
      </c>
      <c r="EZ347" s="1"/>
      <c r="FA347" s="12"/>
      <c r="FB347" s="6" t="str">
        <f>+IFERROR(VALUE(RIGHT(Tabla27[[#This Row],[B2B]],6)),"")</f>
        <v/>
      </c>
      <c r="FC347" s="6" t="str">
        <f>+IFERROR(VLOOKUP(FA347,Auxiliar!$A:$C,2,0),"")</f>
        <v/>
      </c>
      <c r="FD347" s="7" t="str">
        <f>+IFERROR(VLOOKUP(FA347,Auxiliar!$A:$C,3,0),"")</f>
        <v/>
      </c>
      <c r="FE347" s="1"/>
      <c r="FF347" s="12"/>
      <c r="FG347" s="6" t="str">
        <f>+IFERROR(VALUE(RIGHT(Tabla28[[#This Row],[B2B]],6)),"")</f>
        <v/>
      </c>
      <c r="FH347" s="6" t="str">
        <f>+IFERROR(VLOOKUP(FF347,Auxiliar!$A:$C,2,0),"")</f>
        <v/>
      </c>
      <c r="FI347" s="7" t="str">
        <f>+IFERROR(VLOOKUP(FF347,Auxiliar!$A:$C,3,0),"")</f>
        <v/>
      </c>
      <c r="FJ347" s="1"/>
      <c r="FK347" s="12"/>
      <c r="FL347" s="6" t="str">
        <f>+IFERROR(VALUE(RIGHT(Tabla29[[#This Row],[B2B]],6)),"")</f>
        <v/>
      </c>
      <c r="FM347" s="6" t="str">
        <f>+IFERROR(VLOOKUP(FK347,Auxiliar!$A:$C,2,0),"")</f>
        <v/>
      </c>
      <c r="FN347" s="7" t="str">
        <f>+IFERROR(VLOOKUP(FK347,Auxiliar!$A:$C,3,0),"")</f>
        <v/>
      </c>
      <c r="FO347" s="1"/>
      <c r="FP347" s="12"/>
      <c r="FQ347" s="6" t="str">
        <f>+IFERROR(VALUE(RIGHT(Tabla30[[#This Row],[B2B]],6)),"")</f>
        <v/>
      </c>
      <c r="FR347" s="6" t="str">
        <f>+IFERROR(VLOOKUP(FP347,Auxiliar!$A:$C,2,0),"")</f>
        <v/>
      </c>
      <c r="FS347" s="7"/>
      <c r="FT347" s="1"/>
      <c r="FU347" s="12"/>
      <c r="FV347" s="6" t="str">
        <f>+IFERROR(VALUE(RIGHT(Tabla31[[#This Row],[B2B]],6)),"")</f>
        <v/>
      </c>
      <c r="FW347" s="6" t="str">
        <f>+IFERROR(VLOOKUP(FU347,Auxiliar!$A:$C,2,0),"")</f>
        <v/>
      </c>
      <c r="FX347" s="7" t="str">
        <f>+IFERROR(VLOOKUP(FU347,Auxiliar!$A:$C,3,0),"")</f>
        <v/>
      </c>
      <c r="FY347" s="1"/>
      <c r="FZ347" s="12"/>
      <c r="GA347" s="6" t="str">
        <f>+IFERROR(VALUE(RIGHT(Tabla32[[#This Row],[B2B]],6)),"")</f>
        <v/>
      </c>
      <c r="GB347" s="6" t="str">
        <f>+IFERROR(VLOOKUP(FZ347,Auxiliar!$A:$C,2,0),"")</f>
        <v/>
      </c>
      <c r="GC347" s="7" t="str">
        <f>+IFERROR(VLOOKUP(FZ347,Auxiliar!$A:$C,3,0),"")</f>
        <v/>
      </c>
      <c r="GD347" s="1"/>
      <c r="GE347" s="12"/>
      <c r="GF347" s="6" t="str">
        <f>+IFERROR(VALUE(RIGHT(Tabla33[[#This Row],[B2B]],6)),"")</f>
        <v/>
      </c>
      <c r="GG347" s="6" t="str">
        <f>+IFERROR(VLOOKUP(GE347,Auxiliar!$A:$C,2,0),"")</f>
        <v/>
      </c>
      <c r="GH347" s="7" t="str">
        <f>+IFERROR(VLOOKUP(GE347,Auxiliar!$A:$C,3,0),"")</f>
        <v/>
      </c>
    </row>
    <row r="348" spans="1:190" x14ac:dyDescent="0.25">
      <c r="A348" s="1"/>
      <c r="B348" s="1"/>
      <c r="C348" t="str">
        <f>+IFERROR(VALUE(RIGHT(Tabla1[[#This Row],[B2B]],6)),"")</f>
        <v/>
      </c>
      <c r="D348" t="str">
        <f>+IFERROR(VLOOKUP(B348,Auxiliar!$A:$C,2,0),"")</f>
        <v/>
      </c>
      <c r="E348" s="5" t="str">
        <f>+IFERROR(VLOOKUP(B348,Auxiliar!$A:$C,3,0),"")</f>
        <v/>
      </c>
      <c r="S348" s="1">
        <v>4466</v>
      </c>
      <c r="T348" s="1" t="s">
        <v>9</v>
      </c>
      <c r="U348" s="6">
        <f>+IFERROR(VALUE(RIGHT(Tabla4[[#This Row],[B2B]],6)),"")</f>
        <v>4466</v>
      </c>
      <c r="V348" s="6" t="str">
        <f>+IFERROR(VLOOKUP(T348,Auxiliar!$A:$C,2,0),"")</f>
        <v>CORE</v>
      </c>
      <c r="W348" s="7" t="str">
        <f>+IFERROR(VLOOKUP(T348,Auxiliar!$A:$C,3,0),"")</f>
        <v>0b 1% | 2b 5% | 4b 6%</v>
      </c>
      <c r="AK348" s="1">
        <v>4241</v>
      </c>
      <c r="AL348" s="1" t="s">
        <v>30</v>
      </c>
      <c r="AM348" s="6">
        <f>+IFERROR(VALUE(RIGHT(Tabla7[[#This Row],[B2B]],6)),"")</f>
        <v>4241</v>
      </c>
      <c r="AN348" s="6" t="str">
        <f>+IFERROR(VLOOKUP(AL348,Auxiliar!$A:$C,2,0),"")</f>
        <v>LATONES</v>
      </c>
      <c r="AO348" s="7" t="str">
        <f>+IFERROR(VLOOKUP(AL348,Auxiliar!$A:$C,3,0),"")</f>
        <v>1b 4% | 5b 7% | 97b 0%</v>
      </c>
      <c r="AQ348" s="1">
        <v>20175</v>
      </c>
      <c r="AR348" s="1" t="s">
        <v>31</v>
      </c>
      <c r="AS348" s="6">
        <f>+IFERROR(VALUE(RIGHT(Tabla8[[#This Row],[B2B]],6)),"")</f>
        <v>20175</v>
      </c>
      <c r="AT348" s="6" t="str">
        <f>+IFERROR(VLOOKUP(AR348,Auxiliar!$A:$C,2,0),"")</f>
        <v>LATONES</v>
      </c>
      <c r="AU348" s="7" t="str">
        <f>+IFERROR(VLOOKUP(AR348,Auxiliar!$A:$C,3,0),"")</f>
        <v>2b 3% | 4b 5% | 5b 8% | 193 0%</v>
      </c>
      <c r="AW348" s="1"/>
      <c r="AX348" s="1" t="s">
        <v>32</v>
      </c>
      <c r="AY348" s="6" t="str">
        <f>+IFERROR(VALUE(RIGHT(Tabla9[[#This Row],[B2B]],6)),"")</f>
        <v/>
      </c>
      <c r="AZ348" s="6" t="str">
        <f>+IFERROR(VLOOKUP(AX348,Auxiliar!$A:$C,2,0),"")</f>
        <v>LATONES</v>
      </c>
      <c r="BA348" s="7" t="str">
        <f>+IFERROR(VLOOKUP(AX348,Auxiliar!$A:$C,3,0),"")</f>
        <v>2b 3% | 4b 4% | 6b 5% | 10b 8%  | 385b 0%</v>
      </c>
      <c r="BC348" s="1"/>
      <c r="BD348" s="1" t="s">
        <v>33</v>
      </c>
      <c r="BE348" s="6" t="str">
        <f>+IFERROR(VALUE(RIGHT(Tabla10[[#This Row],[B2B]],6)),"")</f>
        <v/>
      </c>
      <c r="BF348" s="6" t="str">
        <f>+IFERROR(VLOOKUP(BD348,Auxiliar!$A:$C,2,0),"")</f>
        <v>LATONES</v>
      </c>
      <c r="BG348" s="7" t="str">
        <f>+IFERROR(VLOOKUP(BD348,Auxiliar!$A:$C,3,0),"")</f>
        <v>6b 4% | 12b 5% | 15b 8% | 385b 0%</v>
      </c>
      <c r="BI348" s="1"/>
      <c r="BJ348" s="1"/>
      <c r="BK348" s="6" t="str">
        <f>+IFERROR(VALUE(RIGHT(Tabla11[[#This Row],[B2B]],6)),"")</f>
        <v/>
      </c>
      <c r="BL348" s="6" t="str">
        <f>+IFERROR(VLOOKUP(BJ348,Auxiliar!$A:$C,2,0),"")</f>
        <v/>
      </c>
      <c r="BM348" s="7" t="str">
        <f>+IFERROR(VLOOKUP(BJ348,Auxiliar!$A:$C,3,0),"")</f>
        <v/>
      </c>
      <c r="BO348" s="1">
        <v>149</v>
      </c>
      <c r="BP348" s="1" t="s">
        <v>39</v>
      </c>
      <c r="BQ348" s="6">
        <f>+IFERROR(VALUE(RIGHT(Tabla12[[#This Row],[B2B]],6)),"")</f>
        <v>149</v>
      </c>
      <c r="BR348" s="6" t="str">
        <f>+IFERROR(VLOOKUP(BP348,Auxiliar!$A:$C,2,0),"")</f>
        <v>VALUE LITRO</v>
      </c>
      <c r="BS348" s="7" t="str">
        <f>+IFERROR(VLOOKUP(BP348,Auxiliar!$A:$C,3,0),"")</f>
        <v>1b 12%</v>
      </c>
      <c r="CA348" s="1">
        <v>3605</v>
      </c>
      <c r="CB348" s="1" t="s">
        <v>35</v>
      </c>
      <c r="CC348" s="6">
        <f>+IFERROR(VALUE(RIGHT(Tabla14[[#This Row],[B2B]],6)),"")</f>
        <v>3605</v>
      </c>
      <c r="CD348" s="6" t="str">
        <f>+IFERROR(VLOOKUP(CB348,Auxiliar!$A:$C,2,0),"")</f>
        <v>Corona 710cc</v>
      </c>
      <c r="CE348" s="7" t="str">
        <f>+IFERROR(VLOOKUP(CB348,Auxiliar!$A:$C,3,0),"")</f>
        <v>1b 10% | 85b 0%</v>
      </c>
      <c r="CG348" s="1"/>
      <c r="CH348" s="1"/>
      <c r="CI348" s="6" t="str">
        <f>+IFERROR(VALUE(RIGHT(Tabla15[[#This Row],[B2B]],6)),"")</f>
        <v/>
      </c>
      <c r="CJ348" s="6" t="str">
        <f>+IFERROR(VLOOKUP(CH348,Auxiliar!$A:$C,2,0),"")</f>
        <v/>
      </c>
      <c r="CK348" s="7" t="str">
        <f>+IFERROR(VLOOKUP(CH348,Auxiliar!$A:$C,3,0),"")</f>
        <v/>
      </c>
      <c r="CM348" s="1">
        <v>3593</v>
      </c>
      <c r="CN348" s="1" t="s">
        <v>20</v>
      </c>
      <c r="CO348" s="6">
        <v>3593</v>
      </c>
      <c r="CP348" s="6" t="s">
        <v>20</v>
      </c>
      <c r="CQ348" s="7" t="s">
        <v>21</v>
      </c>
      <c r="CS348" s="1"/>
      <c r="CT348" s="1"/>
      <c r="CU348" s="6" t="str">
        <f>+IFERROR(VALUE(RIGHT(Tabla17[[#This Row],[B2B]],6)),"")</f>
        <v/>
      </c>
      <c r="CV348" s="6" t="str">
        <f>+IFERROR(VLOOKUP(CT348,Auxiliar!$A:$C,2,0),"")</f>
        <v/>
      </c>
      <c r="CW348" s="7" t="str">
        <f>+IFERROR(VLOOKUP(CT348,Auxiliar!$A:$C,3,0),"")</f>
        <v/>
      </c>
      <c r="CY348" s="1">
        <v>3593</v>
      </c>
      <c r="CZ348" s="1" t="s">
        <v>16</v>
      </c>
      <c r="DA348" s="6">
        <f>+IFERROR(VALUE(RIGHT(Tabla18[[#This Row],[B2B]],6)),"")</f>
        <v>3593</v>
      </c>
      <c r="DB348" s="6" t="str">
        <f>+IFERROR(VLOOKUP(CZ348,Auxiliar!$A:$C,2,0),"")</f>
        <v>PREMIUM</v>
      </c>
      <c r="DC348" s="7" t="str">
        <f>+IFERROR(VLOOKUP(CZ348,Auxiliar!$A:$C,3,0),"")</f>
        <v>0b 0% | 2b 2% | 5b 3,5% | 10b 5%</v>
      </c>
      <c r="DE348" s="1">
        <v>3593</v>
      </c>
      <c r="DF348" s="1" t="s">
        <v>19</v>
      </c>
      <c r="DG348" s="6">
        <f>+IFERROR(VALUE(RIGHT(Tabla19[[#This Row],[B2B]],6)),"")</f>
        <v>3593</v>
      </c>
      <c r="DH348" s="6" t="str">
        <f>+IFERROR(VLOOKUP(DF348,Auxiliar!$A:$C,2,0),"")</f>
        <v>MICHELOB</v>
      </c>
      <c r="DI348" s="7" t="str">
        <f>+IFERROR(VLOOKUP(DF348,Auxiliar!$A:$C,3,0),"")</f>
        <v>1b 7% | 3b 22% | 8b 27%</v>
      </c>
      <c r="DK348" s="1"/>
      <c r="DL348" s="1"/>
      <c r="DM348" s="6" t="str">
        <f>+IFERROR(VALUE(RIGHT(Tabla20[[#This Row],[B2B]],6)),"")</f>
        <v/>
      </c>
      <c r="DN348" s="6" t="str">
        <f>+IFERROR(VLOOKUP(DL348,Auxiliar!$A:$C,2,0),"")</f>
        <v/>
      </c>
      <c r="DO348" s="7" t="str">
        <f>+IFERROR(VLOOKUP(DL348,Auxiliar!$A:$C,3,0),"")</f>
        <v/>
      </c>
      <c r="DQ348" s="1">
        <v>3594</v>
      </c>
      <c r="DR348" s="12" t="s">
        <v>24</v>
      </c>
      <c r="DS348" s="6">
        <f>+IFERROR(VALUE(RIGHT(Tabla21[[#This Row],[B2B]],6)),"")</f>
        <v>3594</v>
      </c>
      <c r="DT348" s="6" t="str">
        <f>+IFERROR(VLOOKUP(DR348,Auxiliar!$A:$C,2,0),"")</f>
        <v>CORONA PORRON</v>
      </c>
      <c r="DU348" s="7" t="str">
        <f>+IFERROR(VLOOKUP(DR348,Auxiliar!$A:$C,3,0),"")</f>
        <v>1b 5% | 20b 0%</v>
      </c>
      <c r="DW348" s="1">
        <v>6790</v>
      </c>
      <c r="DX348" s="12" t="s">
        <v>43</v>
      </c>
      <c r="DY348" s="6">
        <f>+IFERROR(VALUE(RIGHT(Tabla22[[#This Row],[B2B]],6)),"")</f>
        <v>6790</v>
      </c>
      <c r="DZ348" s="6" t="str">
        <f>+IFERROR(VLOOKUP(DX348,Auxiliar!$A:$C,2,0),"")</f>
        <v xml:space="preserve">VALUE LATA </v>
      </c>
      <c r="EA348" s="7" t="str">
        <f>+IFERROR(VLOOKUP(DX348,Auxiliar!$A:$C,3,0),"")</f>
        <v>1b 15% | 100b 18%</v>
      </c>
      <c r="EC348" s="1">
        <v>6590</v>
      </c>
      <c r="ED348" s="12" t="s">
        <v>47</v>
      </c>
      <c r="EE348" s="6">
        <f>+IFERROR(VALUE(RIGHT(Tabla23[[#This Row],[B2B]],6)),"")</f>
        <v>6590</v>
      </c>
      <c r="EF348" s="6" t="str">
        <f>+IFERROR(VLOOKUP(ED348,Auxiliar!$A:$C,2,0),"")</f>
        <v>VALUE LATON</v>
      </c>
      <c r="EG348" s="7" t="str">
        <f>+IFERROR(VLOOKUP(ED348,Auxiliar!$A:$C,3,0),"")</f>
        <v>1b 10% | 5b 15% | 192b 0%</v>
      </c>
      <c r="EI348" s="1"/>
      <c r="EJ348" s="12"/>
      <c r="EK348" s="6" t="str">
        <f>+IFERROR(VALUE(RIGHT(Tabla24[[#This Row],[B2B]],6)),"")</f>
        <v/>
      </c>
      <c r="EL348" s="6" t="str">
        <f>+IFERROR(VLOOKUP(EJ348,Auxiliar!$A:$C,2,0),"")</f>
        <v/>
      </c>
      <c r="EM348" s="7" t="str">
        <f>+IFERROR(VLOOKUP(EJ348,Auxiliar!$A:$C,3,0),"")</f>
        <v/>
      </c>
      <c r="EO348" s="1"/>
      <c r="EP348" s="12"/>
      <c r="EQ348" s="6" t="str">
        <f>+IFERROR(VALUE(RIGHT(Tabla25[[#This Row],[B2B]],6)),"")</f>
        <v/>
      </c>
      <c r="ER348" s="6" t="str">
        <f>+IFERROR(VLOOKUP(EP348,Auxiliar!$A:$C,2,0),"")</f>
        <v/>
      </c>
      <c r="ES348" s="7" t="str">
        <f>+IFERROR(VLOOKUP(EP348,Auxiliar!$A:$C,3,0),"")</f>
        <v/>
      </c>
      <c r="EU348" s="1"/>
      <c r="EV348" s="12"/>
      <c r="EW348" s="6" t="str">
        <f>+IFERROR(VALUE(RIGHT(Tabla26[[#This Row],[B2B]],6)),"")</f>
        <v/>
      </c>
      <c r="EX348" s="6" t="str">
        <f>+IFERROR(VLOOKUP(EV348,Auxiliar!$A:$C,2,0),"")</f>
        <v/>
      </c>
      <c r="EY348" s="7" t="str">
        <f>+IFERROR(VLOOKUP(EV348,Auxiliar!$A:$C,3,0),"")</f>
        <v/>
      </c>
      <c r="EZ348" s="1"/>
      <c r="FA348" s="12"/>
      <c r="FB348" s="6" t="str">
        <f>+IFERROR(VALUE(RIGHT(Tabla27[[#This Row],[B2B]],6)),"")</f>
        <v/>
      </c>
      <c r="FC348" s="6" t="str">
        <f>+IFERROR(VLOOKUP(FA348,Auxiliar!$A:$C,2,0),"")</f>
        <v/>
      </c>
      <c r="FD348" s="7" t="str">
        <f>+IFERROR(VLOOKUP(FA348,Auxiliar!$A:$C,3,0),"")</f>
        <v/>
      </c>
      <c r="FE348" s="1"/>
      <c r="FF348" s="12"/>
      <c r="FG348" s="6" t="str">
        <f>+IFERROR(VALUE(RIGHT(Tabla28[[#This Row],[B2B]],6)),"")</f>
        <v/>
      </c>
      <c r="FH348" s="6" t="str">
        <f>+IFERROR(VLOOKUP(FF348,Auxiliar!$A:$C,2,0),"")</f>
        <v/>
      </c>
      <c r="FI348" s="7" t="str">
        <f>+IFERROR(VLOOKUP(FF348,Auxiliar!$A:$C,3,0),"")</f>
        <v/>
      </c>
      <c r="FJ348" s="1"/>
      <c r="FK348" s="12"/>
      <c r="FL348" s="6" t="str">
        <f>+IFERROR(VALUE(RIGHT(Tabla29[[#This Row],[B2B]],6)),"")</f>
        <v/>
      </c>
      <c r="FM348" s="6" t="str">
        <f>+IFERROR(VLOOKUP(FK348,Auxiliar!$A:$C,2,0),"")</f>
        <v/>
      </c>
      <c r="FN348" s="7" t="str">
        <f>+IFERROR(VLOOKUP(FK348,Auxiliar!$A:$C,3,0),"")</f>
        <v/>
      </c>
      <c r="FO348" s="1"/>
      <c r="FP348" s="12"/>
      <c r="FQ348" s="6" t="str">
        <f>+IFERROR(VALUE(RIGHT(Tabla30[[#This Row],[B2B]],6)),"")</f>
        <v/>
      </c>
      <c r="FR348" s="6" t="str">
        <f>+IFERROR(VLOOKUP(FP348,Auxiliar!$A:$C,2,0),"")</f>
        <v/>
      </c>
      <c r="FS348" s="7"/>
      <c r="FT348" s="1"/>
      <c r="FU348" s="12"/>
      <c r="FV348" s="6" t="str">
        <f>+IFERROR(VALUE(RIGHT(Tabla31[[#This Row],[B2B]],6)),"")</f>
        <v/>
      </c>
      <c r="FW348" s="6" t="str">
        <f>+IFERROR(VLOOKUP(FU348,Auxiliar!$A:$C,2,0),"")</f>
        <v/>
      </c>
      <c r="FX348" s="7" t="str">
        <f>+IFERROR(VLOOKUP(FU348,Auxiliar!$A:$C,3,0),"")</f>
        <v/>
      </c>
      <c r="FY348" s="1"/>
      <c r="FZ348" s="12"/>
      <c r="GA348" s="6" t="str">
        <f>+IFERROR(VALUE(RIGHT(Tabla32[[#This Row],[B2B]],6)),"")</f>
        <v/>
      </c>
      <c r="GB348" s="6" t="str">
        <f>+IFERROR(VLOOKUP(FZ348,Auxiliar!$A:$C,2,0),"")</f>
        <v/>
      </c>
      <c r="GC348" s="7" t="str">
        <f>+IFERROR(VLOOKUP(FZ348,Auxiliar!$A:$C,3,0),"")</f>
        <v/>
      </c>
      <c r="GD348" s="1"/>
      <c r="GE348" s="12"/>
      <c r="GF348" s="6" t="str">
        <f>+IFERROR(VALUE(RIGHT(Tabla33[[#This Row],[B2B]],6)),"")</f>
        <v/>
      </c>
      <c r="GG348" s="6" t="str">
        <f>+IFERROR(VLOOKUP(GE348,Auxiliar!$A:$C,2,0),"")</f>
        <v/>
      </c>
      <c r="GH348" s="7" t="str">
        <f>+IFERROR(VLOOKUP(GE348,Auxiliar!$A:$C,3,0),"")</f>
        <v/>
      </c>
    </row>
    <row r="349" spans="1:190" x14ac:dyDescent="0.25">
      <c r="A349" s="1"/>
      <c r="B349" s="1"/>
      <c r="C349" t="str">
        <f>+IFERROR(VALUE(RIGHT(Tabla1[[#This Row],[B2B]],6)),"")</f>
        <v/>
      </c>
      <c r="D349" t="str">
        <f>+IFERROR(VLOOKUP(B349,Auxiliar!$A:$C,2,0),"")</f>
        <v/>
      </c>
      <c r="E349" s="5" t="str">
        <f>+IFERROR(VLOOKUP(B349,Auxiliar!$A:$C,3,0),"")</f>
        <v/>
      </c>
      <c r="S349" s="1">
        <v>4482</v>
      </c>
      <c r="T349" s="1" t="s">
        <v>9</v>
      </c>
      <c r="U349" s="6">
        <f>+IFERROR(VALUE(RIGHT(Tabla4[[#This Row],[B2B]],6)),"")</f>
        <v>4482</v>
      </c>
      <c r="V349" s="6" t="str">
        <f>+IFERROR(VLOOKUP(T349,Auxiliar!$A:$C,2,0),"")</f>
        <v>CORE</v>
      </c>
      <c r="W349" s="7" t="str">
        <f>+IFERROR(VLOOKUP(T349,Auxiliar!$A:$C,3,0),"")</f>
        <v>0b 1% | 2b 5% | 4b 6%</v>
      </c>
      <c r="AK349" s="1">
        <v>4242</v>
      </c>
      <c r="AL349" s="1" t="s">
        <v>30</v>
      </c>
      <c r="AM349" s="6">
        <f>+IFERROR(VALUE(RIGHT(Tabla7[[#This Row],[B2B]],6)),"")</f>
        <v>4242</v>
      </c>
      <c r="AN349" s="6" t="str">
        <f>+IFERROR(VLOOKUP(AL349,Auxiliar!$A:$C,2,0),"")</f>
        <v>LATONES</v>
      </c>
      <c r="AO349" s="7" t="str">
        <f>+IFERROR(VLOOKUP(AL349,Auxiliar!$A:$C,3,0),"")</f>
        <v>1b 4% | 5b 7% | 97b 0%</v>
      </c>
      <c r="AQ349" s="1">
        <v>20184</v>
      </c>
      <c r="AR349" s="1" t="s">
        <v>31</v>
      </c>
      <c r="AS349" s="6">
        <f>+IFERROR(VALUE(RIGHT(Tabla8[[#This Row],[B2B]],6)),"")</f>
        <v>20184</v>
      </c>
      <c r="AT349" s="6" t="str">
        <f>+IFERROR(VLOOKUP(AR349,Auxiliar!$A:$C,2,0),"")</f>
        <v>LATONES</v>
      </c>
      <c r="AU349" s="7" t="str">
        <f>+IFERROR(VLOOKUP(AR349,Auxiliar!$A:$C,3,0),"")</f>
        <v>2b 3% | 4b 5% | 5b 8% | 193 0%</v>
      </c>
      <c r="AW349" s="1"/>
      <c r="AX349" s="1" t="s">
        <v>32</v>
      </c>
      <c r="AY349" s="6" t="str">
        <f>+IFERROR(VALUE(RIGHT(Tabla9[[#This Row],[B2B]],6)),"")</f>
        <v/>
      </c>
      <c r="AZ349" s="6" t="str">
        <f>+IFERROR(VLOOKUP(AX349,Auxiliar!$A:$C,2,0),"")</f>
        <v>LATONES</v>
      </c>
      <c r="BA349" s="7" t="str">
        <f>+IFERROR(VLOOKUP(AX349,Auxiliar!$A:$C,3,0),"")</f>
        <v>2b 3% | 4b 4% | 6b 5% | 10b 8%  | 385b 0%</v>
      </c>
      <c r="BC349" s="1"/>
      <c r="BD349" s="1" t="s">
        <v>33</v>
      </c>
      <c r="BE349" s="6" t="str">
        <f>+IFERROR(VALUE(RIGHT(Tabla10[[#This Row],[B2B]],6)),"")</f>
        <v/>
      </c>
      <c r="BF349" s="6" t="str">
        <f>+IFERROR(VLOOKUP(BD349,Auxiliar!$A:$C,2,0),"")</f>
        <v>LATONES</v>
      </c>
      <c r="BG349" s="7" t="str">
        <f>+IFERROR(VLOOKUP(BD349,Auxiliar!$A:$C,3,0),"")</f>
        <v>6b 4% | 12b 5% | 15b 8% | 385b 0%</v>
      </c>
      <c r="BI349" s="1"/>
      <c r="BJ349" s="1"/>
      <c r="BK349" s="6" t="str">
        <f>+IFERROR(VALUE(RIGHT(Tabla11[[#This Row],[B2B]],6)),"")</f>
        <v/>
      </c>
      <c r="BL349" s="6" t="str">
        <f>+IFERROR(VLOOKUP(BJ349,Auxiliar!$A:$C,2,0),"")</f>
        <v/>
      </c>
      <c r="BM349" s="7" t="str">
        <f>+IFERROR(VLOOKUP(BJ349,Auxiliar!$A:$C,3,0),"")</f>
        <v/>
      </c>
      <c r="BO349" s="1">
        <v>6726</v>
      </c>
      <c r="BP349" s="1" t="s">
        <v>39</v>
      </c>
      <c r="BQ349" s="6">
        <f>+IFERROR(VALUE(RIGHT(Tabla12[[#This Row],[B2B]],6)),"")</f>
        <v>6726</v>
      </c>
      <c r="BR349" s="6" t="str">
        <f>+IFERROR(VLOOKUP(BP349,Auxiliar!$A:$C,2,0),"")</f>
        <v>VALUE LITRO</v>
      </c>
      <c r="BS349" s="7" t="str">
        <f>+IFERROR(VLOOKUP(BP349,Auxiliar!$A:$C,3,0),"")</f>
        <v>1b 12%</v>
      </c>
      <c r="CA349" s="1">
        <v>3608</v>
      </c>
      <c r="CB349" s="1" t="s">
        <v>35</v>
      </c>
      <c r="CC349" s="6">
        <f>+IFERROR(VALUE(RIGHT(Tabla14[[#This Row],[B2B]],6)),"")</f>
        <v>3608</v>
      </c>
      <c r="CD349" s="6" t="str">
        <f>+IFERROR(VLOOKUP(CB349,Auxiliar!$A:$C,2,0),"")</f>
        <v>Corona 710cc</v>
      </c>
      <c r="CE349" s="7" t="str">
        <f>+IFERROR(VLOOKUP(CB349,Auxiliar!$A:$C,3,0),"")</f>
        <v>1b 10% | 85b 0%</v>
      </c>
      <c r="CG349" s="1"/>
      <c r="CH349" s="1"/>
      <c r="CI349" s="6" t="str">
        <f>+IFERROR(VALUE(RIGHT(Tabla15[[#This Row],[B2B]],6)),"")</f>
        <v/>
      </c>
      <c r="CJ349" s="6" t="str">
        <f>+IFERROR(VLOOKUP(CH349,Auxiliar!$A:$C,2,0),"")</f>
        <v/>
      </c>
      <c r="CK349" s="7" t="str">
        <f>+IFERROR(VLOOKUP(CH349,Auxiliar!$A:$C,3,0),"")</f>
        <v/>
      </c>
      <c r="CM349" s="1">
        <v>3594</v>
      </c>
      <c r="CN349" s="1" t="s">
        <v>20</v>
      </c>
      <c r="CO349" s="6">
        <v>3594</v>
      </c>
      <c r="CP349" s="6" t="s">
        <v>20</v>
      </c>
      <c r="CQ349" s="7" t="s">
        <v>21</v>
      </c>
      <c r="CS349" s="1"/>
      <c r="CT349" s="1"/>
      <c r="CU349" s="6" t="str">
        <f>+IFERROR(VALUE(RIGHT(Tabla17[[#This Row],[B2B]],6)),"")</f>
        <v/>
      </c>
      <c r="CV349" s="6" t="str">
        <f>+IFERROR(VLOOKUP(CT349,Auxiliar!$A:$C,2,0),"")</f>
        <v/>
      </c>
      <c r="CW349" s="7" t="str">
        <f>+IFERROR(VLOOKUP(CT349,Auxiliar!$A:$C,3,0),"")</f>
        <v/>
      </c>
      <c r="CY349" s="1">
        <v>3594</v>
      </c>
      <c r="CZ349" s="1" t="s">
        <v>16</v>
      </c>
      <c r="DA349" s="6">
        <f>+IFERROR(VALUE(RIGHT(Tabla18[[#This Row],[B2B]],6)),"")</f>
        <v>3594</v>
      </c>
      <c r="DB349" s="6" t="str">
        <f>+IFERROR(VLOOKUP(CZ349,Auxiliar!$A:$C,2,0),"")</f>
        <v>PREMIUM</v>
      </c>
      <c r="DC349" s="7" t="str">
        <f>+IFERROR(VLOOKUP(CZ349,Auxiliar!$A:$C,3,0),"")</f>
        <v>0b 0% | 2b 2% | 5b 3,5% | 10b 5%</v>
      </c>
      <c r="DE349" s="1">
        <v>3594</v>
      </c>
      <c r="DF349" s="1" t="s">
        <v>19</v>
      </c>
      <c r="DG349" s="6">
        <f>+IFERROR(VALUE(RIGHT(Tabla19[[#This Row],[B2B]],6)),"")</f>
        <v>3594</v>
      </c>
      <c r="DH349" s="6" t="str">
        <f>+IFERROR(VLOOKUP(DF349,Auxiliar!$A:$C,2,0),"")</f>
        <v>MICHELOB</v>
      </c>
      <c r="DI349" s="7" t="str">
        <f>+IFERROR(VLOOKUP(DF349,Auxiliar!$A:$C,3,0),"")</f>
        <v>1b 7% | 3b 22% | 8b 27%</v>
      </c>
      <c r="DK349" s="1"/>
      <c r="DL349" s="1"/>
      <c r="DM349" s="6" t="str">
        <f>+IFERROR(VALUE(RIGHT(Tabla20[[#This Row],[B2B]],6)),"")</f>
        <v/>
      </c>
      <c r="DN349" s="6" t="str">
        <f>+IFERROR(VLOOKUP(DL349,Auxiliar!$A:$C,2,0),"")</f>
        <v/>
      </c>
      <c r="DO349" s="7" t="str">
        <f>+IFERROR(VLOOKUP(DL349,Auxiliar!$A:$C,3,0),"")</f>
        <v/>
      </c>
      <c r="DQ349" s="1">
        <v>3595</v>
      </c>
      <c r="DR349" s="12" t="s">
        <v>24</v>
      </c>
      <c r="DS349" s="6">
        <f>+IFERROR(VALUE(RIGHT(Tabla21[[#This Row],[B2B]],6)),"")</f>
        <v>3595</v>
      </c>
      <c r="DT349" s="6" t="str">
        <f>+IFERROR(VLOOKUP(DR349,Auxiliar!$A:$C,2,0),"")</f>
        <v>CORONA PORRON</v>
      </c>
      <c r="DU349" s="7" t="str">
        <f>+IFERROR(VLOOKUP(DR349,Auxiliar!$A:$C,3,0),"")</f>
        <v>1b 5% | 20b 0%</v>
      </c>
      <c r="DW349" s="1">
        <v>229</v>
      </c>
      <c r="DX349" s="12" t="s">
        <v>43</v>
      </c>
      <c r="DY349" s="6">
        <f>+IFERROR(VALUE(RIGHT(Tabla22[[#This Row],[B2B]],6)),"")</f>
        <v>229</v>
      </c>
      <c r="DZ349" s="6" t="str">
        <f>+IFERROR(VLOOKUP(DX349,Auxiliar!$A:$C,2,0),"")</f>
        <v xml:space="preserve">VALUE LATA </v>
      </c>
      <c r="EA349" s="7" t="str">
        <f>+IFERROR(VLOOKUP(DX349,Auxiliar!$A:$C,3,0),"")</f>
        <v>1b 15% | 100b 18%</v>
      </c>
      <c r="EC349" s="1">
        <v>149</v>
      </c>
      <c r="ED349" s="12" t="s">
        <v>47</v>
      </c>
      <c r="EE349" s="6">
        <f>+IFERROR(VALUE(RIGHT(Tabla23[[#This Row],[B2B]],6)),"")</f>
        <v>149</v>
      </c>
      <c r="EF349" s="6" t="str">
        <f>+IFERROR(VLOOKUP(ED349,Auxiliar!$A:$C,2,0),"")</f>
        <v>VALUE LATON</v>
      </c>
      <c r="EG349" s="7" t="str">
        <f>+IFERROR(VLOOKUP(ED349,Auxiliar!$A:$C,3,0),"")</f>
        <v>1b 10% | 5b 15% | 192b 0%</v>
      </c>
      <c r="EI349" s="1"/>
      <c r="EJ349" s="12"/>
      <c r="EK349" s="6" t="str">
        <f>+IFERROR(VALUE(RIGHT(Tabla24[[#This Row],[B2B]],6)),"")</f>
        <v/>
      </c>
      <c r="EL349" s="6" t="str">
        <f>+IFERROR(VLOOKUP(EJ349,Auxiliar!$A:$C,2,0),"")</f>
        <v/>
      </c>
      <c r="EM349" s="7" t="str">
        <f>+IFERROR(VLOOKUP(EJ349,Auxiliar!$A:$C,3,0),"")</f>
        <v/>
      </c>
      <c r="EO349" s="1"/>
      <c r="EP349" s="12"/>
      <c r="EQ349" s="6" t="str">
        <f>+IFERROR(VALUE(RIGHT(Tabla25[[#This Row],[B2B]],6)),"")</f>
        <v/>
      </c>
      <c r="ER349" s="6" t="str">
        <f>+IFERROR(VLOOKUP(EP349,Auxiliar!$A:$C,2,0),"")</f>
        <v/>
      </c>
      <c r="ES349" s="7" t="str">
        <f>+IFERROR(VLOOKUP(EP349,Auxiliar!$A:$C,3,0),"")</f>
        <v/>
      </c>
      <c r="EU349" s="1"/>
      <c r="EV349" s="12"/>
      <c r="EW349" s="6" t="str">
        <f>+IFERROR(VALUE(RIGHT(Tabla26[[#This Row],[B2B]],6)),"")</f>
        <v/>
      </c>
      <c r="EX349" s="6" t="str">
        <f>+IFERROR(VLOOKUP(EV349,Auxiliar!$A:$C,2,0),"")</f>
        <v/>
      </c>
      <c r="EY349" s="7" t="str">
        <f>+IFERROR(VLOOKUP(EV349,Auxiliar!$A:$C,3,0),"")</f>
        <v/>
      </c>
      <c r="EZ349" s="1"/>
      <c r="FA349" s="12"/>
      <c r="FB349" s="6" t="str">
        <f>+IFERROR(VALUE(RIGHT(Tabla27[[#This Row],[B2B]],6)),"")</f>
        <v/>
      </c>
      <c r="FC349" s="6" t="str">
        <f>+IFERROR(VLOOKUP(FA349,Auxiliar!$A:$C,2,0),"")</f>
        <v/>
      </c>
      <c r="FD349" s="7" t="str">
        <f>+IFERROR(VLOOKUP(FA349,Auxiliar!$A:$C,3,0),"")</f>
        <v/>
      </c>
      <c r="FE349" s="1"/>
      <c r="FF349" s="12"/>
      <c r="FG349" s="6" t="str">
        <f>+IFERROR(VALUE(RIGHT(Tabla28[[#This Row],[B2B]],6)),"")</f>
        <v/>
      </c>
      <c r="FH349" s="6" t="str">
        <f>+IFERROR(VLOOKUP(FF349,Auxiliar!$A:$C,2,0),"")</f>
        <v/>
      </c>
      <c r="FI349" s="7" t="str">
        <f>+IFERROR(VLOOKUP(FF349,Auxiliar!$A:$C,3,0),"")</f>
        <v/>
      </c>
      <c r="FJ349" s="1"/>
      <c r="FK349" s="12"/>
      <c r="FL349" s="6" t="str">
        <f>+IFERROR(VALUE(RIGHT(Tabla29[[#This Row],[B2B]],6)),"")</f>
        <v/>
      </c>
      <c r="FM349" s="6" t="str">
        <f>+IFERROR(VLOOKUP(FK349,Auxiliar!$A:$C,2,0),"")</f>
        <v/>
      </c>
      <c r="FN349" s="7" t="str">
        <f>+IFERROR(VLOOKUP(FK349,Auxiliar!$A:$C,3,0),"")</f>
        <v/>
      </c>
      <c r="FO349" s="1"/>
      <c r="FP349" s="12"/>
      <c r="FQ349" s="6" t="str">
        <f>+IFERROR(VALUE(RIGHT(Tabla30[[#This Row],[B2B]],6)),"")</f>
        <v/>
      </c>
      <c r="FR349" s="6" t="str">
        <f>+IFERROR(VLOOKUP(FP349,Auxiliar!$A:$C,2,0),"")</f>
        <v/>
      </c>
      <c r="FS349" s="7"/>
      <c r="FT349" s="1"/>
      <c r="FU349" s="12"/>
      <c r="FV349" s="6" t="str">
        <f>+IFERROR(VALUE(RIGHT(Tabla31[[#This Row],[B2B]],6)),"")</f>
        <v/>
      </c>
      <c r="FW349" s="6" t="str">
        <f>+IFERROR(VLOOKUP(FU349,Auxiliar!$A:$C,2,0),"")</f>
        <v/>
      </c>
      <c r="FX349" s="7" t="str">
        <f>+IFERROR(VLOOKUP(FU349,Auxiliar!$A:$C,3,0),"")</f>
        <v/>
      </c>
      <c r="FY349" s="1"/>
      <c r="FZ349" s="12"/>
      <c r="GA349" s="6" t="str">
        <f>+IFERROR(VALUE(RIGHT(Tabla32[[#This Row],[B2B]],6)),"")</f>
        <v/>
      </c>
      <c r="GB349" s="6" t="str">
        <f>+IFERROR(VLOOKUP(FZ349,Auxiliar!$A:$C,2,0),"")</f>
        <v/>
      </c>
      <c r="GC349" s="7" t="str">
        <f>+IFERROR(VLOOKUP(FZ349,Auxiliar!$A:$C,3,0),"")</f>
        <v/>
      </c>
      <c r="GD349" s="1"/>
      <c r="GE349" s="12"/>
      <c r="GF349" s="6" t="str">
        <f>+IFERROR(VALUE(RIGHT(Tabla33[[#This Row],[B2B]],6)),"")</f>
        <v/>
      </c>
      <c r="GG349" s="6" t="str">
        <f>+IFERROR(VLOOKUP(GE349,Auxiliar!$A:$C,2,0),"")</f>
        <v/>
      </c>
      <c r="GH349" s="7" t="str">
        <f>+IFERROR(VLOOKUP(GE349,Auxiliar!$A:$C,3,0),"")</f>
        <v/>
      </c>
    </row>
    <row r="350" spans="1:190" x14ac:dyDescent="0.25">
      <c r="A350" s="1"/>
      <c r="B350" s="1"/>
      <c r="C350" t="str">
        <f>+IFERROR(VALUE(RIGHT(Tabla1[[#This Row],[B2B]],6)),"")</f>
        <v/>
      </c>
      <c r="D350" t="str">
        <f>+IFERROR(VLOOKUP(B350,Auxiliar!$A:$C,2,0),"")</f>
        <v/>
      </c>
      <c r="E350" s="5" t="str">
        <f>+IFERROR(VLOOKUP(B350,Auxiliar!$A:$C,3,0),"")</f>
        <v/>
      </c>
      <c r="S350" s="1">
        <v>4485</v>
      </c>
      <c r="T350" s="1" t="s">
        <v>9</v>
      </c>
      <c r="U350" s="6">
        <f>+IFERROR(VALUE(RIGHT(Tabla4[[#This Row],[B2B]],6)),"")</f>
        <v>4485</v>
      </c>
      <c r="V350" s="6" t="str">
        <f>+IFERROR(VLOOKUP(T350,Auxiliar!$A:$C,2,0),"")</f>
        <v>CORE</v>
      </c>
      <c r="W350" s="7" t="str">
        <f>+IFERROR(VLOOKUP(T350,Auxiliar!$A:$C,3,0),"")</f>
        <v>0b 1% | 2b 5% | 4b 6%</v>
      </c>
      <c r="AK350" s="1">
        <v>4246</v>
      </c>
      <c r="AL350" s="1" t="s">
        <v>30</v>
      </c>
      <c r="AM350" s="6">
        <f>+IFERROR(VALUE(RIGHT(Tabla7[[#This Row],[B2B]],6)),"")</f>
        <v>4246</v>
      </c>
      <c r="AN350" s="6" t="str">
        <f>+IFERROR(VLOOKUP(AL350,Auxiliar!$A:$C,2,0),"")</f>
        <v>LATONES</v>
      </c>
      <c r="AO350" s="7" t="str">
        <f>+IFERROR(VLOOKUP(AL350,Auxiliar!$A:$C,3,0),"")</f>
        <v>1b 4% | 5b 7% | 97b 0%</v>
      </c>
      <c r="AQ350" s="1">
        <v>20228</v>
      </c>
      <c r="AR350" s="1" t="s">
        <v>31</v>
      </c>
      <c r="AS350" s="6">
        <f>+IFERROR(VALUE(RIGHT(Tabla8[[#This Row],[B2B]],6)),"")</f>
        <v>20228</v>
      </c>
      <c r="AT350" s="6" t="str">
        <f>+IFERROR(VLOOKUP(AR350,Auxiliar!$A:$C,2,0),"")</f>
        <v>LATONES</v>
      </c>
      <c r="AU350" s="7" t="str">
        <f>+IFERROR(VLOOKUP(AR350,Auxiliar!$A:$C,3,0),"")</f>
        <v>2b 3% | 4b 5% | 5b 8% | 193 0%</v>
      </c>
      <c r="AW350" s="1"/>
      <c r="AX350" s="1" t="s">
        <v>32</v>
      </c>
      <c r="AY350" s="6" t="str">
        <f>+IFERROR(VALUE(RIGHT(Tabla9[[#This Row],[B2B]],6)),"")</f>
        <v/>
      </c>
      <c r="AZ350" s="6" t="str">
        <f>+IFERROR(VLOOKUP(AX350,Auxiliar!$A:$C,2,0),"")</f>
        <v>LATONES</v>
      </c>
      <c r="BA350" s="7" t="str">
        <f>+IFERROR(VLOOKUP(AX350,Auxiliar!$A:$C,3,0),"")</f>
        <v>2b 3% | 4b 4% | 6b 5% | 10b 8%  | 385b 0%</v>
      </c>
      <c r="BC350" s="1"/>
      <c r="BD350" s="1" t="s">
        <v>33</v>
      </c>
      <c r="BE350" s="6" t="str">
        <f>+IFERROR(VALUE(RIGHT(Tabla10[[#This Row],[B2B]],6)),"")</f>
        <v/>
      </c>
      <c r="BF350" s="6" t="str">
        <f>+IFERROR(VLOOKUP(BD350,Auxiliar!$A:$C,2,0),"")</f>
        <v>LATONES</v>
      </c>
      <c r="BG350" s="7" t="str">
        <f>+IFERROR(VLOOKUP(BD350,Auxiliar!$A:$C,3,0),"")</f>
        <v>6b 4% | 12b 5% | 15b 8% | 385b 0%</v>
      </c>
      <c r="BI350" s="1"/>
      <c r="BJ350" s="1"/>
      <c r="BK350" s="6" t="str">
        <f>+IFERROR(VALUE(RIGHT(Tabla11[[#This Row],[B2B]],6)),"")</f>
        <v/>
      </c>
      <c r="BL350" s="6" t="str">
        <f>+IFERROR(VLOOKUP(BJ350,Auxiliar!$A:$C,2,0),"")</f>
        <v/>
      </c>
      <c r="BM350" s="7" t="str">
        <f>+IFERROR(VLOOKUP(BJ350,Auxiliar!$A:$C,3,0),"")</f>
        <v/>
      </c>
      <c r="BO350" s="1">
        <v>197</v>
      </c>
      <c r="BP350" s="1" t="s">
        <v>39</v>
      </c>
      <c r="BQ350" s="6">
        <f>+IFERROR(VALUE(RIGHT(Tabla12[[#This Row],[B2B]],6)),"")</f>
        <v>197</v>
      </c>
      <c r="BR350" s="6" t="str">
        <f>+IFERROR(VLOOKUP(BP350,Auxiliar!$A:$C,2,0),"")</f>
        <v>VALUE LITRO</v>
      </c>
      <c r="BS350" s="7" t="str">
        <f>+IFERROR(VLOOKUP(BP350,Auxiliar!$A:$C,3,0),"")</f>
        <v>1b 12%</v>
      </c>
      <c r="CA350" s="1">
        <v>3609</v>
      </c>
      <c r="CB350" s="1" t="s">
        <v>35</v>
      </c>
      <c r="CC350" s="6">
        <f>+IFERROR(VALUE(RIGHT(Tabla14[[#This Row],[B2B]],6)),"")</f>
        <v>3609</v>
      </c>
      <c r="CD350" s="6" t="str">
        <f>+IFERROR(VLOOKUP(CB350,Auxiliar!$A:$C,2,0),"")</f>
        <v>Corona 710cc</v>
      </c>
      <c r="CE350" s="7" t="str">
        <f>+IFERROR(VLOOKUP(CB350,Auxiliar!$A:$C,3,0),"")</f>
        <v>1b 10% | 85b 0%</v>
      </c>
      <c r="CG350" s="1"/>
      <c r="CH350" s="1"/>
      <c r="CI350" s="6" t="str">
        <f>+IFERROR(VALUE(RIGHT(Tabla15[[#This Row],[B2B]],6)),"")</f>
        <v/>
      </c>
      <c r="CJ350" s="6" t="str">
        <f>+IFERROR(VLOOKUP(CH350,Auxiliar!$A:$C,2,0),"")</f>
        <v/>
      </c>
      <c r="CK350" s="7" t="str">
        <f>+IFERROR(VLOOKUP(CH350,Auxiliar!$A:$C,3,0),"")</f>
        <v/>
      </c>
      <c r="CM350" s="1">
        <v>3595</v>
      </c>
      <c r="CN350" s="1" t="s">
        <v>20</v>
      </c>
      <c r="CO350" s="6">
        <v>3595</v>
      </c>
      <c r="CP350" s="6" t="s">
        <v>20</v>
      </c>
      <c r="CQ350" s="7" t="s">
        <v>21</v>
      </c>
      <c r="CS350" s="1"/>
      <c r="CT350" s="1"/>
      <c r="CU350" s="6" t="str">
        <f>+IFERROR(VALUE(RIGHT(Tabla17[[#This Row],[B2B]],6)),"")</f>
        <v/>
      </c>
      <c r="CV350" s="6" t="str">
        <f>+IFERROR(VLOOKUP(CT350,Auxiliar!$A:$C,2,0),"")</f>
        <v/>
      </c>
      <c r="CW350" s="7" t="str">
        <f>+IFERROR(VLOOKUP(CT350,Auxiliar!$A:$C,3,0),"")</f>
        <v/>
      </c>
      <c r="CY350" s="1">
        <v>3595</v>
      </c>
      <c r="CZ350" s="1" t="s">
        <v>16</v>
      </c>
      <c r="DA350" s="6">
        <f>+IFERROR(VALUE(RIGHT(Tabla18[[#This Row],[B2B]],6)),"")</f>
        <v>3595</v>
      </c>
      <c r="DB350" s="6" t="str">
        <f>+IFERROR(VLOOKUP(CZ350,Auxiliar!$A:$C,2,0),"")</f>
        <v>PREMIUM</v>
      </c>
      <c r="DC350" s="7" t="str">
        <f>+IFERROR(VLOOKUP(CZ350,Auxiliar!$A:$C,3,0),"")</f>
        <v>0b 0% | 2b 2% | 5b 3,5% | 10b 5%</v>
      </c>
      <c r="DE350" s="1">
        <v>3595</v>
      </c>
      <c r="DF350" s="1" t="s">
        <v>19</v>
      </c>
      <c r="DG350" s="6">
        <f>+IFERROR(VALUE(RIGHT(Tabla19[[#This Row],[B2B]],6)),"")</f>
        <v>3595</v>
      </c>
      <c r="DH350" s="6" t="str">
        <f>+IFERROR(VLOOKUP(DF350,Auxiliar!$A:$C,2,0),"")</f>
        <v>MICHELOB</v>
      </c>
      <c r="DI350" s="7" t="str">
        <f>+IFERROR(VLOOKUP(DF350,Auxiliar!$A:$C,3,0),"")</f>
        <v>1b 7% | 3b 22% | 8b 27%</v>
      </c>
      <c r="DK350" s="1"/>
      <c r="DL350" s="1"/>
      <c r="DM350" s="6" t="str">
        <f>+IFERROR(VALUE(RIGHT(Tabla20[[#This Row],[B2B]],6)),"")</f>
        <v/>
      </c>
      <c r="DN350" s="6" t="str">
        <f>+IFERROR(VLOOKUP(DL350,Auxiliar!$A:$C,2,0),"")</f>
        <v/>
      </c>
      <c r="DO350" s="7" t="str">
        <f>+IFERROR(VLOOKUP(DL350,Auxiliar!$A:$C,3,0),"")</f>
        <v/>
      </c>
      <c r="DQ350" s="1">
        <v>3600</v>
      </c>
      <c r="DR350" s="12" t="s">
        <v>24</v>
      </c>
      <c r="DS350" s="6">
        <f>+IFERROR(VALUE(RIGHT(Tabla21[[#This Row],[B2B]],6)),"")</f>
        <v>3600</v>
      </c>
      <c r="DT350" s="6" t="str">
        <f>+IFERROR(VLOOKUP(DR350,Auxiliar!$A:$C,2,0),"")</f>
        <v>CORONA PORRON</v>
      </c>
      <c r="DU350" s="7" t="str">
        <f>+IFERROR(VLOOKUP(DR350,Auxiliar!$A:$C,3,0),"")</f>
        <v>1b 5% | 20b 0%</v>
      </c>
      <c r="DW350" s="1">
        <v>255</v>
      </c>
      <c r="DX350" s="12" t="s">
        <v>43</v>
      </c>
      <c r="DY350" s="6">
        <f>+IFERROR(VALUE(RIGHT(Tabla22[[#This Row],[B2B]],6)),"")</f>
        <v>255</v>
      </c>
      <c r="DZ350" s="6" t="str">
        <f>+IFERROR(VLOOKUP(DX350,Auxiliar!$A:$C,2,0),"")</f>
        <v xml:space="preserve">VALUE LATA </v>
      </c>
      <c r="EA350" s="7" t="str">
        <f>+IFERROR(VLOOKUP(DX350,Auxiliar!$A:$C,3,0),"")</f>
        <v>1b 15% | 100b 18%</v>
      </c>
      <c r="EC350" s="1">
        <v>6726</v>
      </c>
      <c r="ED350" s="12" t="s">
        <v>47</v>
      </c>
      <c r="EE350" s="6">
        <f>+IFERROR(VALUE(RIGHT(Tabla23[[#This Row],[B2B]],6)),"")</f>
        <v>6726</v>
      </c>
      <c r="EF350" s="6" t="str">
        <f>+IFERROR(VLOOKUP(ED350,Auxiliar!$A:$C,2,0),"")</f>
        <v>VALUE LATON</v>
      </c>
      <c r="EG350" s="7" t="str">
        <f>+IFERROR(VLOOKUP(ED350,Auxiliar!$A:$C,3,0),"")</f>
        <v>1b 10% | 5b 15% | 192b 0%</v>
      </c>
      <c r="EI350" s="1"/>
      <c r="EJ350" s="12"/>
      <c r="EK350" s="6" t="str">
        <f>+IFERROR(VALUE(RIGHT(Tabla24[[#This Row],[B2B]],6)),"")</f>
        <v/>
      </c>
      <c r="EL350" s="6" t="str">
        <f>+IFERROR(VLOOKUP(EJ350,Auxiliar!$A:$C,2,0),"")</f>
        <v/>
      </c>
      <c r="EM350" s="7" t="str">
        <f>+IFERROR(VLOOKUP(EJ350,Auxiliar!$A:$C,3,0),"")</f>
        <v/>
      </c>
      <c r="EO350" s="1"/>
      <c r="EP350" s="12"/>
      <c r="EQ350" s="6" t="str">
        <f>+IFERROR(VALUE(RIGHT(Tabla25[[#This Row],[B2B]],6)),"")</f>
        <v/>
      </c>
      <c r="ER350" s="6" t="str">
        <f>+IFERROR(VLOOKUP(EP350,Auxiliar!$A:$C,2,0),"")</f>
        <v/>
      </c>
      <c r="ES350" s="7" t="str">
        <f>+IFERROR(VLOOKUP(EP350,Auxiliar!$A:$C,3,0),"")</f>
        <v/>
      </c>
      <c r="EU350" s="1"/>
      <c r="EV350" s="12"/>
      <c r="EW350" s="6" t="str">
        <f>+IFERROR(VALUE(RIGHT(Tabla26[[#This Row],[B2B]],6)),"")</f>
        <v/>
      </c>
      <c r="EX350" s="6" t="str">
        <f>+IFERROR(VLOOKUP(EV350,Auxiliar!$A:$C,2,0),"")</f>
        <v/>
      </c>
      <c r="EY350" s="7" t="str">
        <f>+IFERROR(VLOOKUP(EV350,Auxiliar!$A:$C,3,0),"")</f>
        <v/>
      </c>
      <c r="EZ350" s="1"/>
      <c r="FA350" s="12"/>
      <c r="FB350" s="6" t="str">
        <f>+IFERROR(VALUE(RIGHT(Tabla27[[#This Row],[B2B]],6)),"")</f>
        <v/>
      </c>
      <c r="FC350" s="6" t="str">
        <f>+IFERROR(VLOOKUP(FA350,Auxiliar!$A:$C,2,0),"")</f>
        <v/>
      </c>
      <c r="FD350" s="7" t="str">
        <f>+IFERROR(VLOOKUP(FA350,Auxiliar!$A:$C,3,0),"")</f>
        <v/>
      </c>
      <c r="FE350" s="1"/>
      <c r="FF350" s="12"/>
      <c r="FG350" s="6" t="str">
        <f>+IFERROR(VALUE(RIGHT(Tabla28[[#This Row],[B2B]],6)),"")</f>
        <v/>
      </c>
      <c r="FH350" s="6" t="str">
        <f>+IFERROR(VLOOKUP(FF350,Auxiliar!$A:$C,2,0),"")</f>
        <v/>
      </c>
      <c r="FI350" s="7" t="str">
        <f>+IFERROR(VLOOKUP(FF350,Auxiliar!$A:$C,3,0),"")</f>
        <v/>
      </c>
      <c r="FJ350" s="1"/>
      <c r="FK350" s="12"/>
      <c r="FL350" s="6" t="str">
        <f>+IFERROR(VALUE(RIGHT(Tabla29[[#This Row],[B2B]],6)),"")</f>
        <v/>
      </c>
      <c r="FM350" s="6" t="str">
        <f>+IFERROR(VLOOKUP(FK350,Auxiliar!$A:$C,2,0),"")</f>
        <v/>
      </c>
      <c r="FN350" s="7" t="str">
        <f>+IFERROR(VLOOKUP(FK350,Auxiliar!$A:$C,3,0),"")</f>
        <v/>
      </c>
      <c r="FO350" s="1"/>
      <c r="FP350" s="12"/>
      <c r="FQ350" s="6" t="str">
        <f>+IFERROR(VALUE(RIGHT(Tabla30[[#This Row],[B2B]],6)),"")</f>
        <v/>
      </c>
      <c r="FR350" s="6" t="str">
        <f>+IFERROR(VLOOKUP(FP350,Auxiliar!$A:$C,2,0),"")</f>
        <v/>
      </c>
      <c r="FS350" s="7"/>
      <c r="FT350" s="1"/>
      <c r="FU350" s="12"/>
      <c r="FV350" s="6" t="str">
        <f>+IFERROR(VALUE(RIGHT(Tabla31[[#This Row],[B2B]],6)),"")</f>
        <v/>
      </c>
      <c r="FW350" s="6" t="str">
        <f>+IFERROR(VLOOKUP(FU350,Auxiliar!$A:$C,2,0),"")</f>
        <v/>
      </c>
      <c r="FX350" s="7" t="str">
        <f>+IFERROR(VLOOKUP(FU350,Auxiliar!$A:$C,3,0),"")</f>
        <v/>
      </c>
      <c r="FY350" s="1"/>
      <c r="FZ350" s="12"/>
      <c r="GA350" s="6" t="str">
        <f>+IFERROR(VALUE(RIGHT(Tabla32[[#This Row],[B2B]],6)),"")</f>
        <v/>
      </c>
      <c r="GB350" s="6" t="str">
        <f>+IFERROR(VLOOKUP(FZ350,Auxiliar!$A:$C,2,0),"")</f>
        <v/>
      </c>
      <c r="GC350" s="7" t="str">
        <f>+IFERROR(VLOOKUP(FZ350,Auxiliar!$A:$C,3,0),"")</f>
        <v/>
      </c>
      <c r="GD350" s="1"/>
      <c r="GE350" s="12"/>
      <c r="GF350" s="6" t="str">
        <f>+IFERROR(VALUE(RIGHT(Tabla33[[#This Row],[B2B]],6)),"")</f>
        <v/>
      </c>
      <c r="GG350" s="6" t="str">
        <f>+IFERROR(VLOOKUP(GE350,Auxiliar!$A:$C,2,0),"")</f>
        <v/>
      </c>
      <c r="GH350" s="7" t="str">
        <f>+IFERROR(VLOOKUP(GE350,Auxiliar!$A:$C,3,0),"")</f>
        <v/>
      </c>
    </row>
    <row r="351" spans="1:190" x14ac:dyDescent="0.25">
      <c r="A351" s="1"/>
      <c r="B351" s="1"/>
      <c r="C351" t="str">
        <f>+IFERROR(VALUE(RIGHT(Tabla1[[#This Row],[B2B]],6)),"")</f>
        <v/>
      </c>
      <c r="D351" t="str">
        <f>+IFERROR(VLOOKUP(B351,Auxiliar!$A:$C,2,0),"")</f>
        <v/>
      </c>
      <c r="E351" s="5" t="str">
        <f>+IFERROR(VLOOKUP(B351,Auxiliar!$A:$C,3,0),"")</f>
        <v/>
      </c>
      <c r="S351" s="1">
        <v>4486</v>
      </c>
      <c r="T351" s="1" t="s">
        <v>9</v>
      </c>
      <c r="U351" s="6">
        <f>+IFERROR(VALUE(RIGHT(Tabla4[[#This Row],[B2B]],6)),"")</f>
        <v>4486</v>
      </c>
      <c r="V351" s="6" t="str">
        <f>+IFERROR(VLOOKUP(T351,Auxiliar!$A:$C,2,0),"")</f>
        <v>CORE</v>
      </c>
      <c r="W351" s="7" t="str">
        <f>+IFERROR(VLOOKUP(T351,Auxiliar!$A:$C,3,0),"")</f>
        <v>0b 1% | 2b 5% | 4b 6%</v>
      </c>
      <c r="AK351" s="1">
        <v>4247</v>
      </c>
      <c r="AL351" s="1" t="s">
        <v>30</v>
      </c>
      <c r="AM351" s="6">
        <f>+IFERROR(VALUE(RIGHT(Tabla7[[#This Row],[B2B]],6)),"")</f>
        <v>4247</v>
      </c>
      <c r="AN351" s="6" t="str">
        <f>+IFERROR(VLOOKUP(AL351,Auxiliar!$A:$C,2,0),"")</f>
        <v>LATONES</v>
      </c>
      <c r="AO351" s="7" t="str">
        <f>+IFERROR(VLOOKUP(AL351,Auxiliar!$A:$C,3,0),"")</f>
        <v>1b 4% | 5b 7% | 97b 0%</v>
      </c>
      <c r="AQ351" s="1">
        <v>20235</v>
      </c>
      <c r="AR351" s="1" t="s">
        <v>31</v>
      </c>
      <c r="AS351" s="6">
        <f>+IFERROR(VALUE(RIGHT(Tabla8[[#This Row],[B2B]],6)),"")</f>
        <v>20235</v>
      </c>
      <c r="AT351" s="6" t="str">
        <f>+IFERROR(VLOOKUP(AR351,Auxiliar!$A:$C,2,0),"")</f>
        <v>LATONES</v>
      </c>
      <c r="AU351" s="7" t="str">
        <f>+IFERROR(VLOOKUP(AR351,Auxiliar!$A:$C,3,0),"")</f>
        <v>2b 3% | 4b 5% | 5b 8% | 193 0%</v>
      </c>
      <c r="AW351" s="1"/>
      <c r="AX351" s="1" t="s">
        <v>32</v>
      </c>
      <c r="AY351" s="6" t="str">
        <f>+IFERROR(VALUE(RIGHT(Tabla9[[#This Row],[B2B]],6)),"")</f>
        <v/>
      </c>
      <c r="AZ351" s="6" t="str">
        <f>+IFERROR(VLOOKUP(AX351,Auxiliar!$A:$C,2,0),"")</f>
        <v>LATONES</v>
      </c>
      <c r="BA351" s="7" t="str">
        <f>+IFERROR(VLOOKUP(AX351,Auxiliar!$A:$C,3,0),"")</f>
        <v>2b 3% | 4b 4% | 6b 5% | 10b 8%  | 385b 0%</v>
      </c>
      <c r="BC351" s="1"/>
      <c r="BD351" s="1" t="s">
        <v>33</v>
      </c>
      <c r="BE351" s="6" t="str">
        <f>+IFERROR(VALUE(RIGHT(Tabla10[[#This Row],[B2B]],6)),"")</f>
        <v/>
      </c>
      <c r="BF351" s="6" t="str">
        <f>+IFERROR(VLOOKUP(BD351,Auxiliar!$A:$C,2,0),"")</f>
        <v>LATONES</v>
      </c>
      <c r="BG351" s="7" t="str">
        <f>+IFERROR(VLOOKUP(BD351,Auxiliar!$A:$C,3,0),"")</f>
        <v>6b 4% | 12b 5% | 15b 8% | 385b 0%</v>
      </c>
      <c r="BI351" s="1"/>
      <c r="BJ351" s="1"/>
      <c r="BK351" s="6" t="str">
        <f>+IFERROR(VALUE(RIGHT(Tabla11[[#This Row],[B2B]],6)),"")</f>
        <v/>
      </c>
      <c r="BL351" s="6" t="str">
        <f>+IFERROR(VLOOKUP(BJ351,Auxiliar!$A:$C,2,0),"")</f>
        <v/>
      </c>
      <c r="BM351" s="7" t="str">
        <f>+IFERROR(VLOOKUP(BJ351,Auxiliar!$A:$C,3,0),"")</f>
        <v/>
      </c>
      <c r="BO351" s="1">
        <v>6790</v>
      </c>
      <c r="BP351" s="1" t="s">
        <v>39</v>
      </c>
      <c r="BQ351" s="6">
        <f>+IFERROR(VALUE(RIGHT(Tabla12[[#This Row],[B2B]],6)),"")</f>
        <v>6790</v>
      </c>
      <c r="BR351" s="6" t="str">
        <f>+IFERROR(VLOOKUP(BP351,Auxiliar!$A:$C,2,0),"")</f>
        <v>VALUE LITRO</v>
      </c>
      <c r="BS351" s="7" t="str">
        <f>+IFERROR(VLOOKUP(BP351,Auxiliar!$A:$C,3,0),"")</f>
        <v>1b 12%</v>
      </c>
      <c r="CA351" s="1">
        <v>3613</v>
      </c>
      <c r="CB351" s="1" t="s">
        <v>35</v>
      </c>
      <c r="CC351" s="6">
        <f>+IFERROR(VALUE(RIGHT(Tabla14[[#This Row],[B2B]],6)),"")</f>
        <v>3613</v>
      </c>
      <c r="CD351" s="6" t="str">
        <f>+IFERROR(VLOOKUP(CB351,Auxiliar!$A:$C,2,0),"")</f>
        <v>Corona 710cc</v>
      </c>
      <c r="CE351" s="7" t="str">
        <f>+IFERROR(VLOOKUP(CB351,Auxiliar!$A:$C,3,0),"")</f>
        <v>1b 10% | 85b 0%</v>
      </c>
      <c r="CG351" s="1"/>
      <c r="CH351" s="1"/>
      <c r="CI351" s="6" t="str">
        <f>+IFERROR(VALUE(RIGHT(Tabla15[[#This Row],[B2B]],6)),"")</f>
        <v/>
      </c>
      <c r="CJ351" s="6" t="str">
        <f>+IFERROR(VLOOKUP(CH351,Auxiliar!$A:$C,2,0),"")</f>
        <v/>
      </c>
      <c r="CK351" s="7" t="str">
        <f>+IFERROR(VLOOKUP(CH351,Auxiliar!$A:$C,3,0),"")</f>
        <v/>
      </c>
      <c r="CM351" s="1">
        <v>3600</v>
      </c>
      <c r="CN351" s="1" t="s">
        <v>20</v>
      </c>
      <c r="CO351" s="6">
        <v>3600</v>
      </c>
      <c r="CP351" s="6" t="s">
        <v>20</v>
      </c>
      <c r="CQ351" s="7" t="s">
        <v>21</v>
      </c>
      <c r="CS351" s="1"/>
      <c r="CT351" s="1"/>
      <c r="CU351" s="6" t="str">
        <f>+IFERROR(VALUE(RIGHT(Tabla17[[#This Row],[B2B]],6)),"")</f>
        <v/>
      </c>
      <c r="CV351" s="6" t="str">
        <f>+IFERROR(VLOOKUP(CT351,Auxiliar!$A:$C,2,0),"")</f>
        <v/>
      </c>
      <c r="CW351" s="7" t="str">
        <f>+IFERROR(VLOOKUP(CT351,Auxiliar!$A:$C,3,0),"")</f>
        <v/>
      </c>
      <c r="CY351" s="1">
        <v>3600</v>
      </c>
      <c r="CZ351" s="1" t="s">
        <v>16</v>
      </c>
      <c r="DA351" s="6">
        <f>+IFERROR(VALUE(RIGHT(Tabla18[[#This Row],[B2B]],6)),"")</f>
        <v>3600</v>
      </c>
      <c r="DB351" s="6" t="str">
        <f>+IFERROR(VLOOKUP(CZ351,Auxiliar!$A:$C,2,0),"")</f>
        <v>PREMIUM</v>
      </c>
      <c r="DC351" s="7" t="str">
        <f>+IFERROR(VLOOKUP(CZ351,Auxiliar!$A:$C,3,0),"")</f>
        <v>0b 0% | 2b 2% | 5b 3,5% | 10b 5%</v>
      </c>
      <c r="DE351" s="1">
        <v>3600</v>
      </c>
      <c r="DF351" s="1" t="s">
        <v>19</v>
      </c>
      <c r="DG351" s="6">
        <f>+IFERROR(VALUE(RIGHT(Tabla19[[#This Row],[B2B]],6)),"")</f>
        <v>3600</v>
      </c>
      <c r="DH351" s="6" t="str">
        <f>+IFERROR(VLOOKUP(DF351,Auxiliar!$A:$C,2,0),"")</f>
        <v>MICHELOB</v>
      </c>
      <c r="DI351" s="7" t="str">
        <f>+IFERROR(VLOOKUP(DF351,Auxiliar!$A:$C,3,0),"")</f>
        <v>1b 7% | 3b 22% | 8b 27%</v>
      </c>
      <c r="DK351" s="1"/>
      <c r="DL351" s="1"/>
      <c r="DM351" s="6" t="str">
        <f>+IFERROR(VALUE(RIGHT(Tabla20[[#This Row],[B2B]],6)),"")</f>
        <v/>
      </c>
      <c r="DN351" s="6" t="str">
        <f>+IFERROR(VLOOKUP(DL351,Auxiliar!$A:$C,2,0),"")</f>
        <v/>
      </c>
      <c r="DO351" s="7" t="str">
        <f>+IFERROR(VLOOKUP(DL351,Auxiliar!$A:$C,3,0),"")</f>
        <v/>
      </c>
      <c r="DQ351" s="1">
        <v>3603</v>
      </c>
      <c r="DR351" s="12" t="s">
        <v>24</v>
      </c>
      <c r="DS351" s="6">
        <f>+IFERROR(VALUE(RIGHT(Tabla21[[#This Row],[B2B]],6)),"")</f>
        <v>3603</v>
      </c>
      <c r="DT351" s="6" t="str">
        <f>+IFERROR(VLOOKUP(DR351,Auxiliar!$A:$C,2,0),"")</f>
        <v>CORONA PORRON</v>
      </c>
      <c r="DU351" s="7" t="str">
        <f>+IFERROR(VLOOKUP(DR351,Auxiliar!$A:$C,3,0),"")</f>
        <v>1b 5% | 20b 0%</v>
      </c>
      <c r="DW351" s="1">
        <v>7095</v>
      </c>
      <c r="DX351" s="12" t="s">
        <v>43</v>
      </c>
      <c r="DY351" s="6">
        <f>+IFERROR(VALUE(RIGHT(Tabla22[[#This Row],[B2B]],6)),"")</f>
        <v>7095</v>
      </c>
      <c r="DZ351" s="6" t="str">
        <f>+IFERROR(VLOOKUP(DX351,Auxiliar!$A:$C,2,0),"")</f>
        <v xml:space="preserve">VALUE LATA </v>
      </c>
      <c r="EA351" s="7" t="str">
        <f>+IFERROR(VLOOKUP(DX351,Auxiliar!$A:$C,3,0),"")</f>
        <v>1b 15% | 100b 18%</v>
      </c>
      <c r="EC351" s="1">
        <v>197</v>
      </c>
      <c r="ED351" s="12" t="s">
        <v>47</v>
      </c>
      <c r="EE351" s="6">
        <f>+IFERROR(VALUE(RIGHT(Tabla23[[#This Row],[B2B]],6)),"")</f>
        <v>197</v>
      </c>
      <c r="EF351" s="6" t="str">
        <f>+IFERROR(VLOOKUP(ED351,Auxiliar!$A:$C,2,0),"")</f>
        <v>VALUE LATON</v>
      </c>
      <c r="EG351" s="7" t="str">
        <f>+IFERROR(VLOOKUP(ED351,Auxiliar!$A:$C,3,0),"")</f>
        <v>1b 10% | 5b 15% | 192b 0%</v>
      </c>
      <c r="EI351" s="1"/>
      <c r="EJ351" s="12"/>
      <c r="EK351" s="6" t="str">
        <f>+IFERROR(VALUE(RIGHT(Tabla24[[#This Row],[B2B]],6)),"")</f>
        <v/>
      </c>
      <c r="EL351" s="6" t="str">
        <f>+IFERROR(VLOOKUP(EJ351,Auxiliar!$A:$C,2,0),"")</f>
        <v/>
      </c>
      <c r="EM351" s="7" t="str">
        <f>+IFERROR(VLOOKUP(EJ351,Auxiliar!$A:$C,3,0),"")</f>
        <v/>
      </c>
      <c r="EO351" s="1"/>
      <c r="EP351" s="12"/>
      <c r="EQ351" s="6" t="str">
        <f>+IFERROR(VALUE(RIGHT(Tabla25[[#This Row],[B2B]],6)),"")</f>
        <v/>
      </c>
      <c r="ER351" s="6" t="str">
        <f>+IFERROR(VLOOKUP(EP351,Auxiliar!$A:$C,2,0),"")</f>
        <v/>
      </c>
      <c r="ES351" s="7" t="str">
        <f>+IFERROR(VLOOKUP(EP351,Auxiliar!$A:$C,3,0),"")</f>
        <v/>
      </c>
      <c r="EU351" s="1"/>
      <c r="EV351" s="12"/>
      <c r="EW351" s="6" t="str">
        <f>+IFERROR(VALUE(RIGHT(Tabla26[[#This Row],[B2B]],6)),"")</f>
        <v/>
      </c>
      <c r="EX351" s="6" t="str">
        <f>+IFERROR(VLOOKUP(EV351,Auxiliar!$A:$C,2,0),"")</f>
        <v/>
      </c>
      <c r="EY351" s="7" t="str">
        <f>+IFERROR(VLOOKUP(EV351,Auxiliar!$A:$C,3,0),"")</f>
        <v/>
      </c>
      <c r="EZ351" s="1"/>
      <c r="FA351" s="12"/>
      <c r="FB351" s="6" t="str">
        <f>+IFERROR(VALUE(RIGHT(Tabla27[[#This Row],[B2B]],6)),"")</f>
        <v/>
      </c>
      <c r="FC351" s="6" t="str">
        <f>+IFERROR(VLOOKUP(FA351,Auxiliar!$A:$C,2,0),"")</f>
        <v/>
      </c>
      <c r="FD351" s="7" t="str">
        <f>+IFERROR(VLOOKUP(FA351,Auxiliar!$A:$C,3,0),"")</f>
        <v/>
      </c>
      <c r="FE351" s="1"/>
      <c r="FF351" s="12"/>
      <c r="FG351" s="6" t="str">
        <f>+IFERROR(VALUE(RIGHT(Tabla28[[#This Row],[B2B]],6)),"")</f>
        <v/>
      </c>
      <c r="FH351" s="6" t="str">
        <f>+IFERROR(VLOOKUP(FF351,Auxiliar!$A:$C,2,0),"")</f>
        <v/>
      </c>
      <c r="FI351" s="7" t="str">
        <f>+IFERROR(VLOOKUP(FF351,Auxiliar!$A:$C,3,0),"")</f>
        <v/>
      </c>
      <c r="FJ351" s="1"/>
      <c r="FK351" s="12"/>
      <c r="FL351" s="6" t="str">
        <f>+IFERROR(VALUE(RIGHT(Tabla29[[#This Row],[B2B]],6)),"")</f>
        <v/>
      </c>
      <c r="FM351" s="6" t="str">
        <f>+IFERROR(VLOOKUP(FK351,Auxiliar!$A:$C,2,0),"")</f>
        <v/>
      </c>
      <c r="FN351" s="7" t="str">
        <f>+IFERROR(VLOOKUP(FK351,Auxiliar!$A:$C,3,0),"")</f>
        <v/>
      </c>
      <c r="FO351" s="1"/>
      <c r="FP351" s="12"/>
      <c r="FQ351" s="6" t="str">
        <f>+IFERROR(VALUE(RIGHT(Tabla30[[#This Row],[B2B]],6)),"")</f>
        <v/>
      </c>
      <c r="FR351" s="6" t="str">
        <f>+IFERROR(VLOOKUP(FP351,Auxiliar!$A:$C,2,0),"")</f>
        <v/>
      </c>
      <c r="FS351" s="7"/>
      <c r="FT351" s="1"/>
      <c r="FU351" s="12"/>
      <c r="FV351" s="6" t="str">
        <f>+IFERROR(VALUE(RIGHT(Tabla31[[#This Row],[B2B]],6)),"")</f>
        <v/>
      </c>
      <c r="FW351" s="6" t="str">
        <f>+IFERROR(VLOOKUP(FU351,Auxiliar!$A:$C,2,0),"")</f>
        <v/>
      </c>
      <c r="FX351" s="7" t="str">
        <f>+IFERROR(VLOOKUP(FU351,Auxiliar!$A:$C,3,0),"")</f>
        <v/>
      </c>
      <c r="FY351" s="1"/>
      <c r="FZ351" s="12"/>
      <c r="GA351" s="6" t="str">
        <f>+IFERROR(VALUE(RIGHT(Tabla32[[#This Row],[B2B]],6)),"")</f>
        <v/>
      </c>
      <c r="GB351" s="6" t="str">
        <f>+IFERROR(VLOOKUP(FZ351,Auxiliar!$A:$C,2,0),"")</f>
        <v/>
      </c>
      <c r="GC351" s="7" t="str">
        <f>+IFERROR(VLOOKUP(FZ351,Auxiliar!$A:$C,3,0),"")</f>
        <v/>
      </c>
      <c r="GD351" s="1"/>
      <c r="GE351" s="12"/>
      <c r="GF351" s="6" t="str">
        <f>+IFERROR(VALUE(RIGHT(Tabla33[[#This Row],[B2B]],6)),"")</f>
        <v/>
      </c>
      <c r="GG351" s="6" t="str">
        <f>+IFERROR(VLOOKUP(GE351,Auxiliar!$A:$C,2,0),"")</f>
        <v/>
      </c>
      <c r="GH351" s="7" t="str">
        <f>+IFERROR(VLOOKUP(GE351,Auxiliar!$A:$C,3,0),"")</f>
        <v/>
      </c>
    </row>
    <row r="352" spans="1:190" x14ac:dyDescent="0.25">
      <c r="A352" s="1"/>
      <c r="B352" s="1"/>
      <c r="C352" t="str">
        <f>+IFERROR(VALUE(RIGHT(Tabla1[[#This Row],[B2B]],6)),"")</f>
        <v/>
      </c>
      <c r="D352" t="str">
        <f>+IFERROR(VLOOKUP(B352,Auxiliar!$A:$C,2,0),"")</f>
        <v/>
      </c>
      <c r="E352" s="5" t="str">
        <f>+IFERROR(VLOOKUP(B352,Auxiliar!$A:$C,3,0),"")</f>
        <v/>
      </c>
      <c r="S352" s="1">
        <v>4502</v>
      </c>
      <c r="T352" s="1" t="s">
        <v>9</v>
      </c>
      <c r="U352" s="6">
        <f>+IFERROR(VALUE(RIGHT(Tabla4[[#This Row],[B2B]],6)),"")</f>
        <v>4502</v>
      </c>
      <c r="V352" s="6" t="str">
        <f>+IFERROR(VLOOKUP(T352,Auxiliar!$A:$C,2,0),"")</f>
        <v>CORE</v>
      </c>
      <c r="W352" s="7" t="str">
        <f>+IFERROR(VLOOKUP(T352,Auxiliar!$A:$C,3,0),"")</f>
        <v>0b 1% | 2b 5% | 4b 6%</v>
      </c>
      <c r="AK352" s="1">
        <v>4252</v>
      </c>
      <c r="AL352" s="1" t="s">
        <v>30</v>
      </c>
      <c r="AM352" s="6">
        <f>+IFERROR(VALUE(RIGHT(Tabla7[[#This Row],[B2B]],6)),"")</f>
        <v>4252</v>
      </c>
      <c r="AN352" s="6" t="str">
        <f>+IFERROR(VLOOKUP(AL352,Auxiliar!$A:$C,2,0),"")</f>
        <v>LATONES</v>
      </c>
      <c r="AO352" s="7" t="str">
        <f>+IFERROR(VLOOKUP(AL352,Auxiliar!$A:$C,3,0),"")</f>
        <v>1b 4% | 5b 7% | 97b 0%</v>
      </c>
      <c r="AQ352" s="1">
        <v>20236</v>
      </c>
      <c r="AR352" s="1" t="s">
        <v>31</v>
      </c>
      <c r="AS352" s="6">
        <f>+IFERROR(VALUE(RIGHT(Tabla8[[#This Row],[B2B]],6)),"")</f>
        <v>20236</v>
      </c>
      <c r="AT352" s="6" t="str">
        <f>+IFERROR(VLOOKUP(AR352,Auxiliar!$A:$C,2,0),"")</f>
        <v>LATONES</v>
      </c>
      <c r="AU352" s="7" t="str">
        <f>+IFERROR(VLOOKUP(AR352,Auxiliar!$A:$C,3,0),"")</f>
        <v>2b 3% | 4b 5% | 5b 8% | 193 0%</v>
      </c>
      <c r="AW352" s="1"/>
      <c r="AX352" s="1" t="s">
        <v>32</v>
      </c>
      <c r="AY352" s="6" t="str">
        <f>+IFERROR(VALUE(RIGHT(Tabla9[[#This Row],[B2B]],6)),"")</f>
        <v/>
      </c>
      <c r="AZ352" s="6" t="str">
        <f>+IFERROR(VLOOKUP(AX352,Auxiliar!$A:$C,2,0),"")</f>
        <v>LATONES</v>
      </c>
      <c r="BA352" s="7" t="str">
        <f>+IFERROR(VLOOKUP(AX352,Auxiliar!$A:$C,3,0),"")</f>
        <v>2b 3% | 4b 4% | 6b 5% | 10b 8%  | 385b 0%</v>
      </c>
      <c r="BC352" s="1"/>
      <c r="BD352" s="1" t="s">
        <v>33</v>
      </c>
      <c r="BE352" s="6" t="str">
        <f>+IFERROR(VALUE(RIGHT(Tabla10[[#This Row],[B2B]],6)),"")</f>
        <v/>
      </c>
      <c r="BF352" s="6" t="str">
        <f>+IFERROR(VLOOKUP(BD352,Auxiliar!$A:$C,2,0),"")</f>
        <v>LATONES</v>
      </c>
      <c r="BG352" s="7" t="str">
        <f>+IFERROR(VLOOKUP(BD352,Auxiliar!$A:$C,3,0),"")</f>
        <v>6b 4% | 12b 5% | 15b 8% | 385b 0%</v>
      </c>
      <c r="BI352" s="1"/>
      <c r="BJ352" s="1"/>
      <c r="BK352" s="6" t="str">
        <f>+IFERROR(VALUE(RIGHT(Tabla11[[#This Row],[B2B]],6)),"")</f>
        <v/>
      </c>
      <c r="BL352" s="6" t="str">
        <f>+IFERROR(VLOOKUP(BJ352,Auxiliar!$A:$C,2,0),"")</f>
        <v/>
      </c>
      <c r="BM352" s="7" t="str">
        <f>+IFERROR(VLOOKUP(BJ352,Auxiliar!$A:$C,3,0),"")</f>
        <v/>
      </c>
      <c r="BO352" s="1">
        <v>229</v>
      </c>
      <c r="BP352" s="1" t="s">
        <v>39</v>
      </c>
      <c r="BQ352" s="6">
        <f>+IFERROR(VALUE(RIGHT(Tabla12[[#This Row],[B2B]],6)),"")</f>
        <v>229</v>
      </c>
      <c r="BR352" s="6" t="str">
        <f>+IFERROR(VLOOKUP(BP352,Auxiliar!$A:$C,2,0),"")</f>
        <v>VALUE LITRO</v>
      </c>
      <c r="BS352" s="7" t="str">
        <f>+IFERROR(VLOOKUP(BP352,Auxiliar!$A:$C,3,0),"")</f>
        <v>1b 12%</v>
      </c>
      <c r="CA352" s="1">
        <v>3617</v>
      </c>
      <c r="CB352" s="1" t="s">
        <v>35</v>
      </c>
      <c r="CC352" s="6">
        <f>+IFERROR(VALUE(RIGHT(Tabla14[[#This Row],[B2B]],6)),"")</f>
        <v>3617</v>
      </c>
      <c r="CD352" s="6" t="str">
        <f>+IFERROR(VLOOKUP(CB352,Auxiliar!$A:$C,2,0),"")</f>
        <v>Corona 710cc</v>
      </c>
      <c r="CE352" s="7" t="str">
        <f>+IFERROR(VLOOKUP(CB352,Auxiliar!$A:$C,3,0),"")</f>
        <v>1b 10% | 85b 0%</v>
      </c>
      <c r="CG352" s="1"/>
      <c r="CH352" s="1"/>
      <c r="CI352" s="6" t="str">
        <f>+IFERROR(VALUE(RIGHT(Tabla15[[#This Row],[B2B]],6)),"")</f>
        <v/>
      </c>
      <c r="CJ352" s="6" t="str">
        <f>+IFERROR(VLOOKUP(CH352,Auxiliar!$A:$C,2,0),"")</f>
        <v/>
      </c>
      <c r="CK352" s="7" t="str">
        <f>+IFERROR(VLOOKUP(CH352,Auxiliar!$A:$C,3,0),"")</f>
        <v/>
      </c>
      <c r="CM352" s="1">
        <v>3603</v>
      </c>
      <c r="CN352" s="1" t="s">
        <v>20</v>
      </c>
      <c r="CO352" s="6">
        <v>3603</v>
      </c>
      <c r="CP352" s="6" t="s">
        <v>20</v>
      </c>
      <c r="CQ352" s="7" t="s">
        <v>21</v>
      </c>
      <c r="CS352" s="1"/>
      <c r="CT352" s="1"/>
      <c r="CU352" s="6" t="str">
        <f>+IFERROR(VALUE(RIGHT(Tabla17[[#This Row],[B2B]],6)),"")</f>
        <v/>
      </c>
      <c r="CV352" s="6" t="str">
        <f>+IFERROR(VLOOKUP(CT352,Auxiliar!$A:$C,2,0),"")</f>
        <v/>
      </c>
      <c r="CW352" s="7" t="str">
        <f>+IFERROR(VLOOKUP(CT352,Auxiliar!$A:$C,3,0),"")</f>
        <v/>
      </c>
      <c r="CY352" s="1">
        <v>3603</v>
      </c>
      <c r="CZ352" s="1" t="s">
        <v>16</v>
      </c>
      <c r="DA352" s="6">
        <f>+IFERROR(VALUE(RIGHT(Tabla18[[#This Row],[B2B]],6)),"")</f>
        <v>3603</v>
      </c>
      <c r="DB352" s="6" t="str">
        <f>+IFERROR(VLOOKUP(CZ352,Auxiliar!$A:$C,2,0),"")</f>
        <v>PREMIUM</v>
      </c>
      <c r="DC352" s="7" t="str">
        <f>+IFERROR(VLOOKUP(CZ352,Auxiliar!$A:$C,3,0),"")</f>
        <v>0b 0% | 2b 2% | 5b 3,5% | 10b 5%</v>
      </c>
      <c r="DE352" s="1">
        <v>3603</v>
      </c>
      <c r="DF352" s="1" t="s">
        <v>19</v>
      </c>
      <c r="DG352" s="6">
        <f>+IFERROR(VALUE(RIGHT(Tabla19[[#This Row],[B2B]],6)),"")</f>
        <v>3603</v>
      </c>
      <c r="DH352" s="6" t="str">
        <f>+IFERROR(VLOOKUP(DF352,Auxiliar!$A:$C,2,0),"")</f>
        <v>MICHELOB</v>
      </c>
      <c r="DI352" s="7" t="str">
        <f>+IFERROR(VLOOKUP(DF352,Auxiliar!$A:$C,3,0),"")</f>
        <v>1b 7% | 3b 22% | 8b 27%</v>
      </c>
      <c r="DK352" s="1"/>
      <c r="DL352" s="1"/>
      <c r="DM352" s="6" t="str">
        <f>+IFERROR(VALUE(RIGHT(Tabla20[[#This Row],[B2B]],6)),"")</f>
        <v/>
      </c>
      <c r="DN352" s="6" t="str">
        <f>+IFERROR(VLOOKUP(DL352,Auxiliar!$A:$C,2,0),"")</f>
        <v/>
      </c>
      <c r="DO352" s="7" t="str">
        <f>+IFERROR(VLOOKUP(DL352,Auxiliar!$A:$C,3,0),"")</f>
        <v/>
      </c>
      <c r="DQ352" s="1">
        <v>3604</v>
      </c>
      <c r="DR352" s="12" t="s">
        <v>24</v>
      </c>
      <c r="DS352" s="6">
        <f>+IFERROR(VALUE(RIGHT(Tabla21[[#This Row],[B2B]],6)),"")</f>
        <v>3604</v>
      </c>
      <c r="DT352" s="6" t="str">
        <f>+IFERROR(VLOOKUP(DR352,Auxiliar!$A:$C,2,0),"")</f>
        <v>CORONA PORRON</v>
      </c>
      <c r="DU352" s="7" t="str">
        <f>+IFERROR(VLOOKUP(DR352,Auxiliar!$A:$C,3,0),"")</f>
        <v>1b 5% | 20b 0%</v>
      </c>
      <c r="DW352" s="1">
        <v>289</v>
      </c>
      <c r="DX352" s="12" t="s">
        <v>43</v>
      </c>
      <c r="DY352" s="6">
        <f>+IFERROR(VALUE(RIGHT(Tabla22[[#This Row],[B2B]],6)),"")</f>
        <v>289</v>
      </c>
      <c r="DZ352" s="6" t="str">
        <f>+IFERROR(VLOOKUP(DX352,Auxiliar!$A:$C,2,0),"")</f>
        <v xml:space="preserve">VALUE LATA </v>
      </c>
      <c r="EA352" s="7" t="str">
        <f>+IFERROR(VLOOKUP(DX352,Auxiliar!$A:$C,3,0),"")</f>
        <v>1b 15% | 100b 18%</v>
      </c>
      <c r="EC352" s="1">
        <v>6790</v>
      </c>
      <c r="ED352" s="12" t="s">
        <v>47</v>
      </c>
      <c r="EE352" s="6">
        <f>+IFERROR(VALUE(RIGHT(Tabla23[[#This Row],[B2B]],6)),"")</f>
        <v>6790</v>
      </c>
      <c r="EF352" s="6" t="str">
        <f>+IFERROR(VLOOKUP(ED352,Auxiliar!$A:$C,2,0),"")</f>
        <v>VALUE LATON</v>
      </c>
      <c r="EG352" s="7" t="str">
        <f>+IFERROR(VLOOKUP(ED352,Auxiliar!$A:$C,3,0),"")</f>
        <v>1b 10% | 5b 15% | 192b 0%</v>
      </c>
      <c r="EI352" s="1"/>
      <c r="EJ352" s="12"/>
      <c r="EK352" s="6" t="str">
        <f>+IFERROR(VALUE(RIGHT(Tabla24[[#This Row],[B2B]],6)),"")</f>
        <v/>
      </c>
      <c r="EL352" s="6" t="str">
        <f>+IFERROR(VLOOKUP(EJ352,Auxiliar!$A:$C,2,0),"")</f>
        <v/>
      </c>
      <c r="EM352" s="7" t="str">
        <f>+IFERROR(VLOOKUP(EJ352,Auxiliar!$A:$C,3,0),"")</f>
        <v/>
      </c>
      <c r="EO352" s="1"/>
      <c r="EP352" s="12"/>
      <c r="EQ352" s="6" t="str">
        <f>+IFERROR(VALUE(RIGHT(Tabla25[[#This Row],[B2B]],6)),"")</f>
        <v/>
      </c>
      <c r="ER352" s="6" t="str">
        <f>+IFERROR(VLOOKUP(EP352,Auxiliar!$A:$C,2,0),"")</f>
        <v/>
      </c>
      <c r="ES352" s="7" t="str">
        <f>+IFERROR(VLOOKUP(EP352,Auxiliar!$A:$C,3,0),"")</f>
        <v/>
      </c>
      <c r="EU352" s="1"/>
      <c r="EV352" s="12"/>
      <c r="EW352" s="6" t="str">
        <f>+IFERROR(VALUE(RIGHT(Tabla26[[#This Row],[B2B]],6)),"")</f>
        <v/>
      </c>
      <c r="EX352" s="6" t="str">
        <f>+IFERROR(VLOOKUP(EV352,Auxiliar!$A:$C,2,0),"")</f>
        <v/>
      </c>
      <c r="EY352" s="7" t="str">
        <f>+IFERROR(VLOOKUP(EV352,Auxiliar!$A:$C,3,0),"")</f>
        <v/>
      </c>
      <c r="EZ352" s="1"/>
      <c r="FA352" s="12"/>
      <c r="FB352" s="6" t="str">
        <f>+IFERROR(VALUE(RIGHT(Tabla27[[#This Row],[B2B]],6)),"")</f>
        <v/>
      </c>
      <c r="FC352" s="6" t="str">
        <f>+IFERROR(VLOOKUP(FA352,Auxiliar!$A:$C,2,0),"")</f>
        <v/>
      </c>
      <c r="FD352" s="7" t="str">
        <f>+IFERROR(VLOOKUP(FA352,Auxiliar!$A:$C,3,0),"")</f>
        <v/>
      </c>
      <c r="FE352" s="1"/>
      <c r="FF352" s="12"/>
      <c r="FG352" s="6" t="str">
        <f>+IFERROR(VALUE(RIGHT(Tabla28[[#This Row],[B2B]],6)),"")</f>
        <v/>
      </c>
      <c r="FH352" s="6" t="str">
        <f>+IFERROR(VLOOKUP(FF352,Auxiliar!$A:$C,2,0),"")</f>
        <v/>
      </c>
      <c r="FI352" s="7" t="str">
        <f>+IFERROR(VLOOKUP(FF352,Auxiliar!$A:$C,3,0),"")</f>
        <v/>
      </c>
      <c r="FJ352" s="1"/>
      <c r="FK352" s="12"/>
      <c r="FL352" s="6" t="str">
        <f>+IFERROR(VALUE(RIGHT(Tabla29[[#This Row],[B2B]],6)),"")</f>
        <v/>
      </c>
      <c r="FM352" s="6" t="str">
        <f>+IFERROR(VLOOKUP(FK352,Auxiliar!$A:$C,2,0),"")</f>
        <v/>
      </c>
      <c r="FN352" s="7" t="str">
        <f>+IFERROR(VLOOKUP(FK352,Auxiliar!$A:$C,3,0),"")</f>
        <v/>
      </c>
      <c r="FO352" s="1"/>
      <c r="FP352" s="12"/>
      <c r="FQ352" s="6" t="str">
        <f>+IFERROR(VALUE(RIGHT(Tabla30[[#This Row],[B2B]],6)),"")</f>
        <v/>
      </c>
      <c r="FR352" s="6" t="str">
        <f>+IFERROR(VLOOKUP(FP352,Auxiliar!$A:$C,2,0),"")</f>
        <v/>
      </c>
      <c r="FS352" s="7"/>
      <c r="FT352" s="1"/>
      <c r="FU352" s="12"/>
      <c r="FV352" s="6" t="str">
        <f>+IFERROR(VALUE(RIGHT(Tabla31[[#This Row],[B2B]],6)),"")</f>
        <v/>
      </c>
      <c r="FW352" s="6" t="str">
        <f>+IFERROR(VLOOKUP(FU352,Auxiliar!$A:$C,2,0),"")</f>
        <v/>
      </c>
      <c r="FX352" s="7" t="str">
        <f>+IFERROR(VLOOKUP(FU352,Auxiliar!$A:$C,3,0),"")</f>
        <v/>
      </c>
      <c r="FY352" s="1"/>
      <c r="FZ352" s="12"/>
      <c r="GA352" s="6" t="str">
        <f>+IFERROR(VALUE(RIGHT(Tabla32[[#This Row],[B2B]],6)),"")</f>
        <v/>
      </c>
      <c r="GB352" s="6" t="str">
        <f>+IFERROR(VLOOKUP(FZ352,Auxiliar!$A:$C,2,0),"")</f>
        <v/>
      </c>
      <c r="GC352" s="7" t="str">
        <f>+IFERROR(VLOOKUP(FZ352,Auxiliar!$A:$C,3,0),"")</f>
        <v/>
      </c>
      <c r="GD352" s="1"/>
      <c r="GE352" s="12"/>
      <c r="GF352" s="6" t="str">
        <f>+IFERROR(VALUE(RIGHT(Tabla33[[#This Row],[B2B]],6)),"")</f>
        <v/>
      </c>
      <c r="GG352" s="6" t="str">
        <f>+IFERROR(VLOOKUP(GE352,Auxiliar!$A:$C,2,0),"")</f>
        <v/>
      </c>
      <c r="GH352" s="7" t="str">
        <f>+IFERROR(VLOOKUP(GE352,Auxiliar!$A:$C,3,0),"")</f>
        <v/>
      </c>
    </row>
    <row r="353" spans="1:190" x14ac:dyDescent="0.25">
      <c r="A353" s="1"/>
      <c r="B353" s="1"/>
      <c r="C353" t="str">
        <f>+IFERROR(VALUE(RIGHT(Tabla1[[#This Row],[B2B]],6)),"")</f>
        <v/>
      </c>
      <c r="D353" t="str">
        <f>+IFERROR(VLOOKUP(B353,Auxiliar!$A:$C,2,0),"")</f>
        <v/>
      </c>
      <c r="E353" s="5" t="str">
        <f>+IFERROR(VLOOKUP(B353,Auxiliar!$A:$C,3,0),"")</f>
        <v/>
      </c>
      <c r="S353" s="1">
        <v>4521</v>
      </c>
      <c r="T353" s="1" t="s">
        <v>9</v>
      </c>
      <c r="U353" s="6">
        <f>+IFERROR(VALUE(RIGHT(Tabla4[[#This Row],[B2B]],6)),"")</f>
        <v>4521</v>
      </c>
      <c r="V353" s="6" t="str">
        <f>+IFERROR(VLOOKUP(T353,Auxiliar!$A:$C,2,0),"")</f>
        <v>CORE</v>
      </c>
      <c r="W353" s="7" t="str">
        <f>+IFERROR(VLOOKUP(T353,Auxiliar!$A:$C,3,0),"")</f>
        <v>0b 1% | 2b 5% | 4b 6%</v>
      </c>
      <c r="AK353" s="1">
        <v>4259</v>
      </c>
      <c r="AL353" s="1" t="s">
        <v>30</v>
      </c>
      <c r="AM353" s="6">
        <f>+IFERROR(VALUE(RIGHT(Tabla7[[#This Row],[B2B]],6)),"")</f>
        <v>4259</v>
      </c>
      <c r="AN353" s="6" t="str">
        <f>+IFERROR(VLOOKUP(AL353,Auxiliar!$A:$C,2,0),"")</f>
        <v>LATONES</v>
      </c>
      <c r="AO353" s="7" t="str">
        <f>+IFERROR(VLOOKUP(AL353,Auxiliar!$A:$C,3,0),"")</f>
        <v>1b 4% | 5b 7% | 97b 0%</v>
      </c>
      <c r="AQ353" s="1">
        <v>20239</v>
      </c>
      <c r="AR353" s="1" t="s">
        <v>31</v>
      </c>
      <c r="AS353" s="6">
        <f>+IFERROR(VALUE(RIGHT(Tabla8[[#This Row],[B2B]],6)),"")</f>
        <v>20239</v>
      </c>
      <c r="AT353" s="6" t="str">
        <f>+IFERROR(VLOOKUP(AR353,Auxiliar!$A:$C,2,0),"")</f>
        <v>LATONES</v>
      </c>
      <c r="AU353" s="7" t="str">
        <f>+IFERROR(VLOOKUP(AR353,Auxiliar!$A:$C,3,0),"")</f>
        <v>2b 3% | 4b 5% | 5b 8% | 193 0%</v>
      </c>
      <c r="AW353" s="1"/>
      <c r="AX353" s="1" t="s">
        <v>32</v>
      </c>
      <c r="AY353" s="6" t="str">
        <f>+IFERROR(VALUE(RIGHT(Tabla9[[#This Row],[B2B]],6)),"")</f>
        <v/>
      </c>
      <c r="AZ353" s="6" t="str">
        <f>+IFERROR(VLOOKUP(AX353,Auxiliar!$A:$C,2,0),"")</f>
        <v>LATONES</v>
      </c>
      <c r="BA353" s="7" t="str">
        <f>+IFERROR(VLOOKUP(AX353,Auxiliar!$A:$C,3,0),"")</f>
        <v>2b 3% | 4b 4% | 6b 5% | 10b 8%  | 385b 0%</v>
      </c>
      <c r="BC353" s="1"/>
      <c r="BD353" s="1" t="s">
        <v>33</v>
      </c>
      <c r="BE353" s="6" t="str">
        <f>+IFERROR(VALUE(RIGHT(Tabla10[[#This Row],[B2B]],6)),"")</f>
        <v/>
      </c>
      <c r="BF353" s="6" t="str">
        <f>+IFERROR(VLOOKUP(BD353,Auxiliar!$A:$C,2,0),"")</f>
        <v>LATONES</v>
      </c>
      <c r="BG353" s="7" t="str">
        <f>+IFERROR(VLOOKUP(BD353,Auxiliar!$A:$C,3,0),"")</f>
        <v>6b 4% | 12b 5% | 15b 8% | 385b 0%</v>
      </c>
      <c r="BI353" s="1"/>
      <c r="BJ353" s="1"/>
      <c r="BK353" s="6" t="str">
        <f>+IFERROR(VALUE(RIGHT(Tabla11[[#This Row],[B2B]],6)),"")</f>
        <v/>
      </c>
      <c r="BL353" s="6" t="str">
        <f>+IFERROR(VLOOKUP(BJ353,Auxiliar!$A:$C,2,0),"")</f>
        <v/>
      </c>
      <c r="BM353" s="7" t="str">
        <f>+IFERROR(VLOOKUP(BJ353,Auxiliar!$A:$C,3,0),"")</f>
        <v/>
      </c>
      <c r="BO353" s="1">
        <v>255</v>
      </c>
      <c r="BP353" s="1" t="s">
        <v>39</v>
      </c>
      <c r="BQ353" s="6">
        <f>+IFERROR(VALUE(RIGHT(Tabla12[[#This Row],[B2B]],6)),"")</f>
        <v>255</v>
      </c>
      <c r="BR353" s="6" t="str">
        <f>+IFERROR(VLOOKUP(BP353,Auxiliar!$A:$C,2,0),"")</f>
        <v>VALUE LITRO</v>
      </c>
      <c r="BS353" s="7" t="str">
        <f>+IFERROR(VLOOKUP(BP353,Auxiliar!$A:$C,3,0),"")</f>
        <v>1b 12%</v>
      </c>
      <c r="CA353" s="1">
        <v>3621</v>
      </c>
      <c r="CB353" s="1" t="s">
        <v>35</v>
      </c>
      <c r="CC353" s="6">
        <f>+IFERROR(VALUE(RIGHT(Tabla14[[#This Row],[B2B]],6)),"")</f>
        <v>3621</v>
      </c>
      <c r="CD353" s="6" t="str">
        <f>+IFERROR(VLOOKUP(CB353,Auxiliar!$A:$C,2,0),"")</f>
        <v>Corona 710cc</v>
      </c>
      <c r="CE353" s="7" t="str">
        <f>+IFERROR(VLOOKUP(CB353,Auxiliar!$A:$C,3,0),"")</f>
        <v>1b 10% | 85b 0%</v>
      </c>
      <c r="CG353" s="1"/>
      <c r="CH353" s="1"/>
      <c r="CI353" s="6" t="str">
        <f>+IFERROR(VALUE(RIGHT(Tabla15[[#This Row],[B2B]],6)),"")</f>
        <v/>
      </c>
      <c r="CJ353" s="6" t="str">
        <f>+IFERROR(VLOOKUP(CH353,Auxiliar!$A:$C,2,0),"")</f>
        <v/>
      </c>
      <c r="CK353" s="7" t="str">
        <f>+IFERROR(VLOOKUP(CH353,Auxiliar!$A:$C,3,0),"")</f>
        <v/>
      </c>
      <c r="CM353" s="1">
        <v>3604</v>
      </c>
      <c r="CN353" s="1" t="s">
        <v>20</v>
      </c>
      <c r="CO353" s="6">
        <v>3604</v>
      </c>
      <c r="CP353" s="6" t="s">
        <v>20</v>
      </c>
      <c r="CQ353" s="7" t="s">
        <v>21</v>
      </c>
      <c r="CS353" s="1"/>
      <c r="CT353" s="1"/>
      <c r="CU353" s="6" t="str">
        <f>+IFERROR(VALUE(RIGHT(Tabla17[[#This Row],[B2B]],6)),"")</f>
        <v/>
      </c>
      <c r="CV353" s="6" t="str">
        <f>+IFERROR(VLOOKUP(CT353,Auxiliar!$A:$C,2,0),"")</f>
        <v/>
      </c>
      <c r="CW353" s="7" t="str">
        <f>+IFERROR(VLOOKUP(CT353,Auxiliar!$A:$C,3,0),"")</f>
        <v/>
      </c>
      <c r="CY353" s="1">
        <v>3604</v>
      </c>
      <c r="CZ353" s="1" t="s">
        <v>16</v>
      </c>
      <c r="DA353" s="6">
        <f>+IFERROR(VALUE(RIGHT(Tabla18[[#This Row],[B2B]],6)),"")</f>
        <v>3604</v>
      </c>
      <c r="DB353" s="6" t="str">
        <f>+IFERROR(VLOOKUP(CZ353,Auxiliar!$A:$C,2,0),"")</f>
        <v>PREMIUM</v>
      </c>
      <c r="DC353" s="7" t="str">
        <f>+IFERROR(VLOOKUP(CZ353,Auxiliar!$A:$C,3,0),"")</f>
        <v>0b 0% | 2b 2% | 5b 3,5% | 10b 5%</v>
      </c>
      <c r="DE353" s="1">
        <v>3604</v>
      </c>
      <c r="DF353" s="1" t="s">
        <v>19</v>
      </c>
      <c r="DG353" s="6">
        <f>+IFERROR(VALUE(RIGHT(Tabla19[[#This Row],[B2B]],6)),"")</f>
        <v>3604</v>
      </c>
      <c r="DH353" s="6" t="str">
        <f>+IFERROR(VLOOKUP(DF353,Auxiliar!$A:$C,2,0),"")</f>
        <v>MICHELOB</v>
      </c>
      <c r="DI353" s="7" t="str">
        <f>+IFERROR(VLOOKUP(DF353,Auxiliar!$A:$C,3,0),"")</f>
        <v>1b 7% | 3b 22% | 8b 27%</v>
      </c>
      <c r="DK353" s="1"/>
      <c r="DL353" s="1"/>
      <c r="DM353" s="6" t="str">
        <f>+IFERROR(VALUE(RIGHT(Tabla20[[#This Row],[B2B]],6)),"")</f>
        <v/>
      </c>
      <c r="DN353" s="6" t="str">
        <f>+IFERROR(VLOOKUP(DL353,Auxiliar!$A:$C,2,0),"")</f>
        <v/>
      </c>
      <c r="DO353" s="7" t="str">
        <f>+IFERROR(VLOOKUP(DL353,Auxiliar!$A:$C,3,0),"")</f>
        <v/>
      </c>
      <c r="DQ353" s="1">
        <v>3605</v>
      </c>
      <c r="DR353" s="12" t="s">
        <v>24</v>
      </c>
      <c r="DS353" s="6">
        <f>+IFERROR(VALUE(RIGHT(Tabla21[[#This Row],[B2B]],6)),"")</f>
        <v>3605</v>
      </c>
      <c r="DT353" s="6" t="str">
        <f>+IFERROR(VLOOKUP(DR353,Auxiliar!$A:$C,2,0),"")</f>
        <v>CORONA PORRON</v>
      </c>
      <c r="DU353" s="7" t="str">
        <f>+IFERROR(VLOOKUP(DR353,Auxiliar!$A:$C,3,0),"")</f>
        <v>1b 5% | 20b 0%</v>
      </c>
      <c r="DW353" s="1">
        <v>7110</v>
      </c>
      <c r="DX353" s="12" t="s">
        <v>43</v>
      </c>
      <c r="DY353" s="6">
        <f>+IFERROR(VALUE(RIGHT(Tabla22[[#This Row],[B2B]],6)),"")</f>
        <v>7110</v>
      </c>
      <c r="DZ353" s="6" t="str">
        <f>+IFERROR(VLOOKUP(DX353,Auxiliar!$A:$C,2,0),"")</f>
        <v xml:space="preserve">VALUE LATA </v>
      </c>
      <c r="EA353" s="7" t="str">
        <f>+IFERROR(VLOOKUP(DX353,Auxiliar!$A:$C,3,0),"")</f>
        <v>1b 15% | 100b 18%</v>
      </c>
      <c r="EC353" s="1">
        <v>229</v>
      </c>
      <c r="ED353" s="12" t="s">
        <v>47</v>
      </c>
      <c r="EE353" s="6">
        <f>+IFERROR(VALUE(RIGHT(Tabla23[[#This Row],[B2B]],6)),"")</f>
        <v>229</v>
      </c>
      <c r="EF353" s="6" t="str">
        <f>+IFERROR(VLOOKUP(ED353,Auxiliar!$A:$C,2,0),"")</f>
        <v>VALUE LATON</v>
      </c>
      <c r="EG353" s="7" t="str">
        <f>+IFERROR(VLOOKUP(ED353,Auxiliar!$A:$C,3,0),"")</f>
        <v>1b 10% | 5b 15% | 192b 0%</v>
      </c>
      <c r="EI353" s="1"/>
      <c r="EJ353" s="12"/>
      <c r="EK353" s="6" t="str">
        <f>+IFERROR(VALUE(RIGHT(Tabla24[[#This Row],[B2B]],6)),"")</f>
        <v/>
      </c>
      <c r="EL353" s="6" t="str">
        <f>+IFERROR(VLOOKUP(EJ353,Auxiliar!$A:$C,2,0),"")</f>
        <v/>
      </c>
      <c r="EM353" s="7" t="str">
        <f>+IFERROR(VLOOKUP(EJ353,Auxiliar!$A:$C,3,0),"")</f>
        <v/>
      </c>
      <c r="EO353" s="1"/>
      <c r="EP353" s="12"/>
      <c r="EQ353" s="6" t="str">
        <f>+IFERROR(VALUE(RIGHT(Tabla25[[#This Row],[B2B]],6)),"")</f>
        <v/>
      </c>
      <c r="ER353" s="6" t="str">
        <f>+IFERROR(VLOOKUP(EP353,Auxiliar!$A:$C,2,0),"")</f>
        <v/>
      </c>
      <c r="ES353" s="7" t="str">
        <f>+IFERROR(VLOOKUP(EP353,Auxiliar!$A:$C,3,0),"")</f>
        <v/>
      </c>
      <c r="EU353" s="1"/>
      <c r="EV353" s="12"/>
      <c r="EW353" s="6" t="str">
        <f>+IFERROR(VALUE(RIGHT(Tabla26[[#This Row],[B2B]],6)),"")</f>
        <v/>
      </c>
      <c r="EX353" s="6" t="str">
        <f>+IFERROR(VLOOKUP(EV353,Auxiliar!$A:$C,2,0),"")</f>
        <v/>
      </c>
      <c r="EY353" s="7" t="str">
        <f>+IFERROR(VLOOKUP(EV353,Auxiliar!$A:$C,3,0),"")</f>
        <v/>
      </c>
      <c r="EZ353" s="1"/>
      <c r="FA353" s="12"/>
      <c r="FB353" s="6" t="str">
        <f>+IFERROR(VALUE(RIGHT(Tabla27[[#This Row],[B2B]],6)),"")</f>
        <v/>
      </c>
      <c r="FC353" s="6" t="str">
        <f>+IFERROR(VLOOKUP(FA353,Auxiliar!$A:$C,2,0),"")</f>
        <v/>
      </c>
      <c r="FD353" s="7" t="str">
        <f>+IFERROR(VLOOKUP(FA353,Auxiliar!$A:$C,3,0),"")</f>
        <v/>
      </c>
      <c r="FE353" s="1"/>
      <c r="FF353" s="12"/>
      <c r="FG353" s="6" t="str">
        <f>+IFERROR(VALUE(RIGHT(Tabla28[[#This Row],[B2B]],6)),"")</f>
        <v/>
      </c>
      <c r="FH353" s="6" t="str">
        <f>+IFERROR(VLOOKUP(FF353,Auxiliar!$A:$C,2,0),"")</f>
        <v/>
      </c>
      <c r="FI353" s="7" t="str">
        <f>+IFERROR(VLOOKUP(FF353,Auxiliar!$A:$C,3,0),"")</f>
        <v/>
      </c>
      <c r="FJ353" s="1"/>
      <c r="FK353" s="12"/>
      <c r="FL353" s="6" t="str">
        <f>+IFERROR(VALUE(RIGHT(Tabla29[[#This Row],[B2B]],6)),"")</f>
        <v/>
      </c>
      <c r="FM353" s="6" t="str">
        <f>+IFERROR(VLOOKUP(FK353,Auxiliar!$A:$C,2,0),"")</f>
        <v/>
      </c>
      <c r="FN353" s="7" t="str">
        <f>+IFERROR(VLOOKUP(FK353,Auxiliar!$A:$C,3,0),"")</f>
        <v/>
      </c>
      <c r="FO353" s="1"/>
      <c r="FP353" s="12"/>
      <c r="FQ353" s="6" t="str">
        <f>+IFERROR(VALUE(RIGHT(Tabla30[[#This Row],[B2B]],6)),"")</f>
        <v/>
      </c>
      <c r="FR353" s="6" t="str">
        <f>+IFERROR(VLOOKUP(FP353,Auxiliar!$A:$C,2,0),"")</f>
        <v/>
      </c>
      <c r="FS353" s="7"/>
      <c r="FT353" s="1"/>
      <c r="FU353" s="12"/>
      <c r="FV353" s="6" t="str">
        <f>+IFERROR(VALUE(RIGHT(Tabla31[[#This Row],[B2B]],6)),"")</f>
        <v/>
      </c>
      <c r="FW353" s="6" t="str">
        <f>+IFERROR(VLOOKUP(FU353,Auxiliar!$A:$C,2,0),"")</f>
        <v/>
      </c>
      <c r="FX353" s="7" t="str">
        <f>+IFERROR(VLOOKUP(FU353,Auxiliar!$A:$C,3,0),"")</f>
        <v/>
      </c>
      <c r="FY353" s="1"/>
      <c r="FZ353" s="12"/>
      <c r="GA353" s="6" t="str">
        <f>+IFERROR(VALUE(RIGHT(Tabla32[[#This Row],[B2B]],6)),"")</f>
        <v/>
      </c>
      <c r="GB353" s="6" t="str">
        <f>+IFERROR(VLOOKUP(FZ353,Auxiliar!$A:$C,2,0),"")</f>
        <v/>
      </c>
      <c r="GC353" s="7" t="str">
        <f>+IFERROR(VLOOKUP(FZ353,Auxiliar!$A:$C,3,0),"")</f>
        <v/>
      </c>
      <c r="GD353" s="1"/>
      <c r="GE353" s="12"/>
      <c r="GF353" s="6" t="str">
        <f>+IFERROR(VALUE(RIGHT(Tabla33[[#This Row],[B2B]],6)),"")</f>
        <v/>
      </c>
      <c r="GG353" s="6" t="str">
        <f>+IFERROR(VLOOKUP(GE353,Auxiliar!$A:$C,2,0),"")</f>
        <v/>
      </c>
      <c r="GH353" s="7" t="str">
        <f>+IFERROR(VLOOKUP(GE353,Auxiliar!$A:$C,3,0),"")</f>
        <v/>
      </c>
    </row>
    <row r="354" spans="1:190" x14ac:dyDescent="0.25">
      <c r="A354" s="1"/>
      <c r="B354" s="1"/>
      <c r="C354" t="str">
        <f>+IFERROR(VALUE(RIGHT(Tabla1[[#This Row],[B2B]],6)),"")</f>
        <v/>
      </c>
      <c r="D354" t="str">
        <f>+IFERROR(VLOOKUP(B354,Auxiliar!$A:$C,2,0),"")</f>
        <v/>
      </c>
      <c r="E354" s="5" t="str">
        <f>+IFERROR(VLOOKUP(B354,Auxiliar!$A:$C,3,0),"")</f>
        <v/>
      </c>
      <c r="S354" s="1">
        <v>4545</v>
      </c>
      <c r="T354" s="1" t="s">
        <v>9</v>
      </c>
      <c r="U354" s="6">
        <f>+IFERROR(VALUE(RIGHT(Tabla4[[#This Row],[B2B]],6)),"")</f>
        <v>4545</v>
      </c>
      <c r="V354" s="6" t="str">
        <f>+IFERROR(VLOOKUP(T354,Auxiliar!$A:$C,2,0),"")</f>
        <v>CORE</v>
      </c>
      <c r="W354" s="7" t="str">
        <f>+IFERROR(VLOOKUP(T354,Auxiliar!$A:$C,3,0),"")</f>
        <v>0b 1% | 2b 5% | 4b 6%</v>
      </c>
      <c r="AK354" s="1">
        <v>4261</v>
      </c>
      <c r="AL354" s="1" t="s">
        <v>30</v>
      </c>
      <c r="AM354" s="6">
        <f>+IFERROR(VALUE(RIGHT(Tabla7[[#This Row],[B2B]],6)),"")</f>
        <v>4261</v>
      </c>
      <c r="AN354" s="6" t="str">
        <f>+IFERROR(VLOOKUP(AL354,Auxiliar!$A:$C,2,0),"")</f>
        <v>LATONES</v>
      </c>
      <c r="AO354" s="7" t="str">
        <f>+IFERROR(VLOOKUP(AL354,Auxiliar!$A:$C,3,0),"")</f>
        <v>1b 4% | 5b 7% | 97b 0%</v>
      </c>
      <c r="AQ354" s="1">
        <v>20247</v>
      </c>
      <c r="AR354" s="1" t="s">
        <v>31</v>
      </c>
      <c r="AS354" s="6">
        <f>+IFERROR(VALUE(RIGHT(Tabla8[[#This Row],[B2B]],6)),"")</f>
        <v>20247</v>
      </c>
      <c r="AT354" s="6" t="str">
        <f>+IFERROR(VLOOKUP(AR354,Auxiliar!$A:$C,2,0),"")</f>
        <v>LATONES</v>
      </c>
      <c r="AU354" s="7" t="str">
        <f>+IFERROR(VLOOKUP(AR354,Auxiliar!$A:$C,3,0),"")</f>
        <v>2b 3% | 4b 5% | 5b 8% | 193 0%</v>
      </c>
      <c r="AW354" s="1"/>
      <c r="AX354" s="1" t="s">
        <v>32</v>
      </c>
      <c r="AY354" s="6" t="str">
        <f>+IFERROR(VALUE(RIGHT(Tabla9[[#This Row],[B2B]],6)),"")</f>
        <v/>
      </c>
      <c r="AZ354" s="6" t="str">
        <f>+IFERROR(VLOOKUP(AX354,Auxiliar!$A:$C,2,0),"")</f>
        <v>LATONES</v>
      </c>
      <c r="BA354" s="7" t="str">
        <f>+IFERROR(VLOOKUP(AX354,Auxiliar!$A:$C,3,0),"")</f>
        <v>2b 3% | 4b 4% | 6b 5% | 10b 8%  | 385b 0%</v>
      </c>
      <c r="BC354" s="1"/>
      <c r="BD354" s="1" t="s">
        <v>33</v>
      </c>
      <c r="BE354" s="6" t="str">
        <f>+IFERROR(VALUE(RIGHT(Tabla10[[#This Row],[B2B]],6)),"")</f>
        <v/>
      </c>
      <c r="BF354" s="6" t="str">
        <f>+IFERROR(VLOOKUP(BD354,Auxiliar!$A:$C,2,0),"")</f>
        <v>LATONES</v>
      </c>
      <c r="BG354" s="7" t="str">
        <f>+IFERROR(VLOOKUP(BD354,Auxiliar!$A:$C,3,0),"")</f>
        <v>6b 4% | 12b 5% | 15b 8% | 385b 0%</v>
      </c>
      <c r="BI354" s="1"/>
      <c r="BJ354" s="1"/>
      <c r="BK354" s="6" t="str">
        <f>+IFERROR(VALUE(RIGHT(Tabla11[[#This Row],[B2B]],6)),"")</f>
        <v/>
      </c>
      <c r="BL354" s="6" t="str">
        <f>+IFERROR(VLOOKUP(BJ354,Auxiliar!$A:$C,2,0),"")</f>
        <v/>
      </c>
      <c r="BM354" s="7" t="str">
        <f>+IFERROR(VLOOKUP(BJ354,Auxiliar!$A:$C,3,0),"")</f>
        <v/>
      </c>
      <c r="BO354" s="1">
        <v>7095</v>
      </c>
      <c r="BP354" s="1" t="s">
        <v>39</v>
      </c>
      <c r="BQ354" s="6">
        <f>+IFERROR(VALUE(RIGHT(Tabla12[[#This Row],[B2B]],6)),"")</f>
        <v>7095</v>
      </c>
      <c r="BR354" s="6" t="str">
        <f>+IFERROR(VLOOKUP(BP354,Auxiliar!$A:$C,2,0),"")</f>
        <v>VALUE LITRO</v>
      </c>
      <c r="BS354" s="7" t="str">
        <f>+IFERROR(VLOOKUP(BP354,Auxiliar!$A:$C,3,0),"")</f>
        <v>1b 12%</v>
      </c>
      <c r="CA354" s="1">
        <v>3628</v>
      </c>
      <c r="CB354" s="1" t="s">
        <v>35</v>
      </c>
      <c r="CC354" s="6">
        <f>+IFERROR(VALUE(RIGHT(Tabla14[[#This Row],[B2B]],6)),"")</f>
        <v>3628</v>
      </c>
      <c r="CD354" s="6" t="str">
        <f>+IFERROR(VLOOKUP(CB354,Auxiliar!$A:$C,2,0),"")</f>
        <v>Corona 710cc</v>
      </c>
      <c r="CE354" s="7" t="str">
        <f>+IFERROR(VLOOKUP(CB354,Auxiliar!$A:$C,3,0),"")</f>
        <v>1b 10% | 85b 0%</v>
      </c>
      <c r="CG354" s="1"/>
      <c r="CH354" s="1"/>
      <c r="CI354" s="6" t="str">
        <f>+IFERROR(VALUE(RIGHT(Tabla15[[#This Row],[B2B]],6)),"")</f>
        <v/>
      </c>
      <c r="CJ354" s="6" t="str">
        <f>+IFERROR(VLOOKUP(CH354,Auxiliar!$A:$C,2,0),"")</f>
        <v/>
      </c>
      <c r="CK354" s="7" t="str">
        <f>+IFERROR(VLOOKUP(CH354,Auxiliar!$A:$C,3,0),"")</f>
        <v/>
      </c>
      <c r="CM354" s="1">
        <v>3605</v>
      </c>
      <c r="CN354" s="1" t="s">
        <v>20</v>
      </c>
      <c r="CO354" s="6">
        <v>3605</v>
      </c>
      <c r="CP354" s="6" t="s">
        <v>20</v>
      </c>
      <c r="CQ354" s="7" t="s">
        <v>21</v>
      </c>
      <c r="CS354" s="1"/>
      <c r="CT354" s="1"/>
      <c r="CU354" s="6" t="str">
        <f>+IFERROR(VALUE(RIGHT(Tabla17[[#This Row],[B2B]],6)),"")</f>
        <v/>
      </c>
      <c r="CV354" s="6" t="str">
        <f>+IFERROR(VLOOKUP(CT354,Auxiliar!$A:$C,2,0),"")</f>
        <v/>
      </c>
      <c r="CW354" s="7" t="str">
        <f>+IFERROR(VLOOKUP(CT354,Auxiliar!$A:$C,3,0),"")</f>
        <v/>
      </c>
      <c r="CY354" s="1">
        <v>3605</v>
      </c>
      <c r="CZ354" s="1" t="s">
        <v>16</v>
      </c>
      <c r="DA354" s="6">
        <f>+IFERROR(VALUE(RIGHT(Tabla18[[#This Row],[B2B]],6)),"")</f>
        <v>3605</v>
      </c>
      <c r="DB354" s="6" t="str">
        <f>+IFERROR(VLOOKUP(CZ354,Auxiliar!$A:$C,2,0),"")</f>
        <v>PREMIUM</v>
      </c>
      <c r="DC354" s="7" t="str">
        <f>+IFERROR(VLOOKUP(CZ354,Auxiliar!$A:$C,3,0),"")</f>
        <v>0b 0% | 2b 2% | 5b 3,5% | 10b 5%</v>
      </c>
      <c r="DE354" s="1">
        <v>3605</v>
      </c>
      <c r="DF354" s="1" t="s">
        <v>19</v>
      </c>
      <c r="DG354" s="6">
        <f>+IFERROR(VALUE(RIGHT(Tabla19[[#This Row],[B2B]],6)),"")</f>
        <v>3605</v>
      </c>
      <c r="DH354" s="6" t="str">
        <f>+IFERROR(VLOOKUP(DF354,Auxiliar!$A:$C,2,0),"")</f>
        <v>MICHELOB</v>
      </c>
      <c r="DI354" s="7" t="str">
        <f>+IFERROR(VLOOKUP(DF354,Auxiliar!$A:$C,3,0),"")</f>
        <v>1b 7% | 3b 22% | 8b 27%</v>
      </c>
      <c r="DK354" s="1"/>
      <c r="DL354" s="1"/>
      <c r="DM354" s="6" t="str">
        <f>+IFERROR(VALUE(RIGHT(Tabla20[[#This Row],[B2B]],6)),"")</f>
        <v/>
      </c>
      <c r="DN354" s="6" t="str">
        <f>+IFERROR(VLOOKUP(DL354,Auxiliar!$A:$C,2,0),"")</f>
        <v/>
      </c>
      <c r="DO354" s="7" t="str">
        <f>+IFERROR(VLOOKUP(DL354,Auxiliar!$A:$C,3,0),"")</f>
        <v/>
      </c>
      <c r="DQ354" s="1">
        <v>3608</v>
      </c>
      <c r="DR354" s="12" t="s">
        <v>24</v>
      </c>
      <c r="DS354" s="6">
        <f>+IFERROR(VALUE(RIGHT(Tabla21[[#This Row],[B2B]],6)),"")</f>
        <v>3608</v>
      </c>
      <c r="DT354" s="6" t="str">
        <f>+IFERROR(VLOOKUP(DR354,Auxiliar!$A:$C,2,0),"")</f>
        <v>CORONA PORRON</v>
      </c>
      <c r="DU354" s="7" t="str">
        <f>+IFERROR(VLOOKUP(DR354,Auxiliar!$A:$C,3,0),"")</f>
        <v>1b 5% | 20b 0%</v>
      </c>
      <c r="DW354" s="1">
        <v>294</v>
      </c>
      <c r="DX354" s="12" t="s">
        <v>43</v>
      </c>
      <c r="DY354" s="6">
        <f>+IFERROR(VALUE(RIGHT(Tabla22[[#This Row],[B2B]],6)),"")</f>
        <v>294</v>
      </c>
      <c r="DZ354" s="6" t="str">
        <f>+IFERROR(VLOOKUP(DX354,Auxiliar!$A:$C,2,0),"")</f>
        <v xml:space="preserve">VALUE LATA </v>
      </c>
      <c r="EA354" s="7" t="str">
        <f>+IFERROR(VLOOKUP(DX354,Auxiliar!$A:$C,3,0),"")</f>
        <v>1b 15% | 100b 18%</v>
      </c>
      <c r="EC354" s="1">
        <v>255</v>
      </c>
      <c r="ED354" s="12" t="s">
        <v>47</v>
      </c>
      <c r="EE354" s="6">
        <f>+IFERROR(VALUE(RIGHT(Tabla23[[#This Row],[B2B]],6)),"")</f>
        <v>255</v>
      </c>
      <c r="EF354" s="6" t="str">
        <f>+IFERROR(VLOOKUP(ED354,Auxiliar!$A:$C,2,0),"")</f>
        <v>VALUE LATON</v>
      </c>
      <c r="EG354" s="7" t="str">
        <f>+IFERROR(VLOOKUP(ED354,Auxiliar!$A:$C,3,0),"")</f>
        <v>1b 10% | 5b 15% | 192b 0%</v>
      </c>
      <c r="EI354" s="1"/>
      <c r="EJ354" s="12"/>
      <c r="EK354" s="6" t="str">
        <f>+IFERROR(VALUE(RIGHT(Tabla24[[#This Row],[B2B]],6)),"")</f>
        <v/>
      </c>
      <c r="EL354" s="6" t="str">
        <f>+IFERROR(VLOOKUP(EJ354,Auxiliar!$A:$C,2,0),"")</f>
        <v/>
      </c>
      <c r="EM354" s="7" t="str">
        <f>+IFERROR(VLOOKUP(EJ354,Auxiliar!$A:$C,3,0),"")</f>
        <v/>
      </c>
      <c r="EO354" s="1"/>
      <c r="EP354" s="12"/>
      <c r="EQ354" s="6" t="str">
        <f>+IFERROR(VALUE(RIGHT(Tabla25[[#This Row],[B2B]],6)),"")</f>
        <v/>
      </c>
      <c r="ER354" s="6" t="str">
        <f>+IFERROR(VLOOKUP(EP354,Auxiliar!$A:$C,2,0),"")</f>
        <v/>
      </c>
      <c r="ES354" s="7" t="str">
        <f>+IFERROR(VLOOKUP(EP354,Auxiliar!$A:$C,3,0),"")</f>
        <v/>
      </c>
      <c r="EU354" s="1"/>
      <c r="EV354" s="12"/>
      <c r="EW354" s="6" t="str">
        <f>+IFERROR(VALUE(RIGHT(Tabla26[[#This Row],[B2B]],6)),"")</f>
        <v/>
      </c>
      <c r="EX354" s="6" t="str">
        <f>+IFERROR(VLOOKUP(EV354,Auxiliar!$A:$C,2,0),"")</f>
        <v/>
      </c>
      <c r="EY354" s="7" t="str">
        <f>+IFERROR(VLOOKUP(EV354,Auxiliar!$A:$C,3,0),"")</f>
        <v/>
      </c>
      <c r="EZ354" s="1"/>
      <c r="FA354" s="12"/>
      <c r="FB354" s="6" t="str">
        <f>+IFERROR(VALUE(RIGHT(Tabla27[[#This Row],[B2B]],6)),"")</f>
        <v/>
      </c>
      <c r="FC354" s="6" t="str">
        <f>+IFERROR(VLOOKUP(FA354,Auxiliar!$A:$C,2,0),"")</f>
        <v/>
      </c>
      <c r="FD354" s="7" t="str">
        <f>+IFERROR(VLOOKUP(FA354,Auxiliar!$A:$C,3,0),"")</f>
        <v/>
      </c>
      <c r="FE354" s="1"/>
      <c r="FF354" s="12"/>
      <c r="FG354" s="6" t="str">
        <f>+IFERROR(VALUE(RIGHT(Tabla28[[#This Row],[B2B]],6)),"")</f>
        <v/>
      </c>
      <c r="FH354" s="6" t="str">
        <f>+IFERROR(VLOOKUP(FF354,Auxiliar!$A:$C,2,0),"")</f>
        <v/>
      </c>
      <c r="FI354" s="7" t="str">
        <f>+IFERROR(VLOOKUP(FF354,Auxiliar!$A:$C,3,0),"")</f>
        <v/>
      </c>
      <c r="FJ354" s="1"/>
      <c r="FK354" s="12"/>
      <c r="FL354" s="6" t="str">
        <f>+IFERROR(VALUE(RIGHT(Tabla29[[#This Row],[B2B]],6)),"")</f>
        <v/>
      </c>
      <c r="FM354" s="6" t="str">
        <f>+IFERROR(VLOOKUP(FK354,Auxiliar!$A:$C,2,0),"")</f>
        <v/>
      </c>
      <c r="FN354" s="7" t="str">
        <f>+IFERROR(VLOOKUP(FK354,Auxiliar!$A:$C,3,0),"")</f>
        <v/>
      </c>
      <c r="FO354" s="1"/>
      <c r="FP354" s="12"/>
      <c r="FQ354" s="6" t="str">
        <f>+IFERROR(VALUE(RIGHT(Tabla30[[#This Row],[B2B]],6)),"")</f>
        <v/>
      </c>
      <c r="FR354" s="6" t="str">
        <f>+IFERROR(VLOOKUP(FP354,Auxiliar!$A:$C,2,0),"")</f>
        <v/>
      </c>
      <c r="FS354" s="7"/>
      <c r="FT354" s="1"/>
      <c r="FU354" s="12"/>
      <c r="FV354" s="6" t="str">
        <f>+IFERROR(VALUE(RIGHT(Tabla31[[#This Row],[B2B]],6)),"")</f>
        <v/>
      </c>
      <c r="FW354" s="6" t="str">
        <f>+IFERROR(VLOOKUP(FU354,Auxiliar!$A:$C,2,0),"")</f>
        <v/>
      </c>
      <c r="FX354" s="7" t="str">
        <f>+IFERROR(VLOOKUP(FU354,Auxiliar!$A:$C,3,0),"")</f>
        <v/>
      </c>
      <c r="FY354" s="1"/>
      <c r="FZ354" s="12"/>
      <c r="GA354" s="6" t="str">
        <f>+IFERROR(VALUE(RIGHT(Tabla32[[#This Row],[B2B]],6)),"")</f>
        <v/>
      </c>
      <c r="GB354" s="6" t="str">
        <f>+IFERROR(VLOOKUP(FZ354,Auxiliar!$A:$C,2,0),"")</f>
        <v/>
      </c>
      <c r="GC354" s="7" t="str">
        <f>+IFERROR(VLOOKUP(FZ354,Auxiliar!$A:$C,3,0),"")</f>
        <v/>
      </c>
      <c r="GD354" s="1"/>
      <c r="GE354" s="12"/>
      <c r="GF354" s="6" t="str">
        <f>+IFERROR(VALUE(RIGHT(Tabla33[[#This Row],[B2B]],6)),"")</f>
        <v/>
      </c>
      <c r="GG354" s="6" t="str">
        <f>+IFERROR(VLOOKUP(GE354,Auxiliar!$A:$C,2,0),"")</f>
        <v/>
      </c>
      <c r="GH354" s="7" t="str">
        <f>+IFERROR(VLOOKUP(GE354,Auxiliar!$A:$C,3,0),"")</f>
        <v/>
      </c>
    </row>
    <row r="355" spans="1:190" x14ac:dyDescent="0.25">
      <c r="A355" s="1"/>
      <c r="B355" s="1"/>
      <c r="C355" t="str">
        <f>+IFERROR(VALUE(RIGHT(Tabla1[[#This Row],[B2B]],6)),"")</f>
        <v/>
      </c>
      <c r="D355" t="str">
        <f>+IFERROR(VLOOKUP(B355,Auxiliar!$A:$C,2,0),"")</f>
        <v/>
      </c>
      <c r="E355" s="5" t="str">
        <f>+IFERROR(VLOOKUP(B355,Auxiliar!$A:$C,3,0),"")</f>
        <v/>
      </c>
      <c r="S355" s="1">
        <v>4565</v>
      </c>
      <c r="T355" s="1" t="s">
        <v>9</v>
      </c>
      <c r="U355" s="6">
        <f>+IFERROR(VALUE(RIGHT(Tabla4[[#This Row],[B2B]],6)),"")</f>
        <v>4565</v>
      </c>
      <c r="V355" s="6" t="str">
        <f>+IFERROR(VLOOKUP(T355,Auxiliar!$A:$C,2,0),"")</f>
        <v>CORE</v>
      </c>
      <c r="W355" s="7" t="str">
        <f>+IFERROR(VLOOKUP(T355,Auxiliar!$A:$C,3,0),"")</f>
        <v>0b 1% | 2b 5% | 4b 6%</v>
      </c>
      <c r="AK355" s="1">
        <v>4271</v>
      </c>
      <c r="AL355" s="1" t="s">
        <v>30</v>
      </c>
      <c r="AM355" s="6">
        <f>+IFERROR(VALUE(RIGHT(Tabla7[[#This Row],[B2B]],6)),"")</f>
        <v>4271</v>
      </c>
      <c r="AN355" s="6" t="str">
        <f>+IFERROR(VLOOKUP(AL355,Auxiliar!$A:$C,2,0),"")</f>
        <v>LATONES</v>
      </c>
      <c r="AO355" s="7" t="str">
        <f>+IFERROR(VLOOKUP(AL355,Auxiliar!$A:$C,3,0),"")</f>
        <v>1b 4% | 5b 7% | 97b 0%</v>
      </c>
      <c r="AW355" s="1"/>
      <c r="AX355" s="1" t="s">
        <v>32</v>
      </c>
      <c r="AY355" s="6" t="str">
        <f>+IFERROR(VALUE(RIGHT(Tabla9[[#This Row],[B2B]],6)),"")</f>
        <v/>
      </c>
      <c r="AZ355" s="6" t="str">
        <f>+IFERROR(VLOOKUP(AX355,Auxiliar!$A:$C,2,0),"")</f>
        <v>LATONES</v>
      </c>
      <c r="BA355" s="7" t="str">
        <f>+IFERROR(VLOOKUP(AX355,Auxiliar!$A:$C,3,0),"")</f>
        <v>2b 3% | 4b 4% | 6b 5% | 10b 8%  | 385b 0%</v>
      </c>
      <c r="BI355" s="1"/>
      <c r="BJ355" s="1"/>
      <c r="BK355" s="6" t="str">
        <f>+IFERROR(VALUE(RIGHT(Tabla11[[#This Row],[B2B]],6)),"")</f>
        <v/>
      </c>
      <c r="BL355" s="6" t="str">
        <f>+IFERROR(VLOOKUP(BJ355,Auxiliar!$A:$C,2,0),"")</f>
        <v/>
      </c>
      <c r="BM355" s="7" t="str">
        <f>+IFERROR(VLOOKUP(BJ355,Auxiliar!$A:$C,3,0),"")</f>
        <v/>
      </c>
      <c r="BO355" s="1">
        <v>289</v>
      </c>
      <c r="BP355" s="1" t="s">
        <v>39</v>
      </c>
      <c r="BQ355" s="6">
        <f>+IFERROR(VALUE(RIGHT(Tabla12[[#This Row],[B2B]],6)),"")</f>
        <v>289</v>
      </c>
      <c r="BR355" s="6" t="str">
        <f>+IFERROR(VLOOKUP(BP355,Auxiliar!$A:$C,2,0),"")</f>
        <v>VALUE LITRO</v>
      </c>
      <c r="BS355" s="7" t="str">
        <f>+IFERROR(VLOOKUP(BP355,Auxiliar!$A:$C,3,0),"")</f>
        <v>1b 12%</v>
      </c>
      <c r="CA355" s="1">
        <v>3629</v>
      </c>
      <c r="CB355" s="1" t="s">
        <v>35</v>
      </c>
      <c r="CC355" s="6">
        <f>+IFERROR(VALUE(RIGHT(Tabla14[[#This Row],[B2B]],6)),"")</f>
        <v>3629</v>
      </c>
      <c r="CD355" s="6" t="str">
        <f>+IFERROR(VLOOKUP(CB355,Auxiliar!$A:$C,2,0),"")</f>
        <v>Corona 710cc</v>
      </c>
      <c r="CE355" s="7" t="str">
        <f>+IFERROR(VLOOKUP(CB355,Auxiliar!$A:$C,3,0),"")</f>
        <v>1b 10% | 85b 0%</v>
      </c>
      <c r="CG355" s="1"/>
      <c r="CH355" s="1"/>
      <c r="CI355" s="6" t="str">
        <f>+IFERROR(VALUE(RIGHT(Tabla15[[#This Row],[B2B]],6)),"")</f>
        <v/>
      </c>
      <c r="CJ355" s="6" t="str">
        <f>+IFERROR(VLOOKUP(CH355,Auxiliar!$A:$C,2,0),"")</f>
        <v/>
      </c>
      <c r="CK355" s="7" t="str">
        <f>+IFERROR(VLOOKUP(CH355,Auxiliar!$A:$C,3,0),"")</f>
        <v/>
      </c>
      <c r="CM355" s="1">
        <v>3608</v>
      </c>
      <c r="CN355" s="1" t="s">
        <v>20</v>
      </c>
      <c r="CO355" s="6">
        <v>3608</v>
      </c>
      <c r="CP355" s="6" t="s">
        <v>20</v>
      </c>
      <c r="CQ355" s="7" t="s">
        <v>21</v>
      </c>
      <c r="CS355" s="1"/>
      <c r="CT355" s="1"/>
      <c r="CU355" s="6" t="str">
        <f>+IFERROR(VALUE(RIGHT(Tabla17[[#This Row],[B2B]],6)),"")</f>
        <v/>
      </c>
      <c r="CV355" s="6" t="str">
        <f>+IFERROR(VLOOKUP(CT355,Auxiliar!$A:$C,2,0),"")</f>
        <v/>
      </c>
      <c r="CW355" s="7" t="str">
        <f>+IFERROR(VLOOKUP(CT355,Auxiliar!$A:$C,3,0),"")</f>
        <v/>
      </c>
      <c r="CY355" s="1">
        <v>3608</v>
      </c>
      <c r="CZ355" s="1" t="s">
        <v>16</v>
      </c>
      <c r="DA355" s="6">
        <f>+IFERROR(VALUE(RIGHT(Tabla18[[#This Row],[B2B]],6)),"")</f>
        <v>3608</v>
      </c>
      <c r="DB355" s="6" t="str">
        <f>+IFERROR(VLOOKUP(CZ355,Auxiliar!$A:$C,2,0),"")</f>
        <v>PREMIUM</v>
      </c>
      <c r="DC355" s="7" t="str">
        <f>+IFERROR(VLOOKUP(CZ355,Auxiliar!$A:$C,3,0),"")</f>
        <v>0b 0% | 2b 2% | 5b 3,5% | 10b 5%</v>
      </c>
      <c r="DE355" s="1">
        <v>3608</v>
      </c>
      <c r="DF355" s="1" t="s">
        <v>19</v>
      </c>
      <c r="DG355" s="6">
        <f>+IFERROR(VALUE(RIGHT(Tabla19[[#This Row],[B2B]],6)),"")</f>
        <v>3608</v>
      </c>
      <c r="DH355" s="6" t="str">
        <f>+IFERROR(VLOOKUP(DF355,Auxiliar!$A:$C,2,0),"")</f>
        <v>MICHELOB</v>
      </c>
      <c r="DI355" s="7" t="str">
        <f>+IFERROR(VLOOKUP(DF355,Auxiliar!$A:$C,3,0),"")</f>
        <v>1b 7% | 3b 22% | 8b 27%</v>
      </c>
      <c r="DK355" s="1"/>
      <c r="DL355" s="1"/>
      <c r="DM355" s="6" t="str">
        <f>+IFERROR(VALUE(RIGHT(Tabla20[[#This Row],[B2B]],6)),"")</f>
        <v/>
      </c>
      <c r="DN355" s="6" t="str">
        <f>+IFERROR(VLOOKUP(DL355,Auxiliar!$A:$C,2,0),"")</f>
        <v/>
      </c>
      <c r="DO355" s="7" t="str">
        <f>+IFERROR(VLOOKUP(DL355,Auxiliar!$A:$C,3,0),"")</f>
        <v/>
      </c>
      <c r="DQ355" s="1">
        <v>3609</v>
      </c>
      <c r="DR355" s="12" t="s">
        <v>24</v>
      </c>
      <c r="DS355" s="6">
        <f>+IFERROR(VALUE(RIGHT(Tabla21[[#This Row],[B2B]],6)),"")</f>
        <v>3609</v>
      </c>
      <c r="DT355" s="6" t="str">
        <f>+IFERROR(VLOOKUP(DR355,Auxiliar!$A:$C,2,0),"")</f>
        <v>CORONA PORRON</v>
      </c>
      <c r="DU355" s="7" t="str">
        <f>+IFERROR(VLOOKUP(DR355,Auxiliar!$A:$C,3,0),"")</f>
        <v>1b 5% | 20b 0%</v>
      </c>
      <c r="DW355" s="1">
        <v>312</v>
      </c>
      <c r="DX355" s="12" t="s">
        <v>43</v>
      </c>
      <c r="DY355" s="6">
        <f>+IFERROR(VALUE(RIGHT(Tabla22[[#This Row],[B2B]],6)),"")</f>
        <v>312</v>
      </c>
      <c r="DZ355" s="6" t="str">
        <f>+IFERROR(VLOOKUP(DX355,Auxiliar!$A:$C,2,0),"")</f>
        <v xml:space="preserve">VALUE LATA </v>
      </c>
      <c r="EA355" s="7" t="str">
        <f>+IFERROR(VLOOKUP(DX355,Auxiliar!$A:$C,3,0),"")</f>
        <v>1b 15% | 100b 18%</v>
      </c>
      <c r="EC355" s="1">
        <v>7095</v>
      </c>
      <c r="ED355" s="12" t="s">
        <v>47</v>
      </c>
      <c r="EE355" s="6">
        <f>+IFERROR(VALUE(RIGHT(Tabla23[[#This Row],[B2B]],6)),"")</f>
        <v>7095</v>
      </c>
      <c r="EF355" s="6" t="str">
        <f>+IFERROR(VLOOKUP(ED355,Auxiliar!$A:$C,2,0),"")</f>
        <v>VALUE LATON</v>
      </c>
      <c r="EG355" s="7" t="str">
        <f>+IFERROR(VLOOKUP(ED355,Auxiliar!$A:$C,3,0),"")</f>
        <v>1b 10% | 5b 15% | 192b 0%</v>
      </c>
      <c r="EI355" s="1"/>
      <c r="EJ355" s="12"/>
      <c r="EK355" s="6" t="str">
        <f>+IFERROR(VALUE(RIGHT(Tabla24[[#This Row],[B2B]],6)),"")</f>
        <v/>
      </c>
      <c r="EL355" s="6" t="str">
        <f>+IFERROR(VLOOKUP(EJ355,Auxiliar!$A:$C,2,0),"")</f>
        <v/>
      </c>
      <c r="EM355" s="7" t="str">
        <f>+IFERROR(VLOOKUP(EJ355,Auxiliar!$A:$C,3,0),"")</f>
        <v/>
      </c>
      <c r="EO355" s="1"/>
      <c r="EP355" s="12"/>
      <c r="EQ355" s="6" t="str">
        <f>+IFERROR(VALUE(RIGHT(Tabla25[[#This Row],[B2B]],6)),"")</f>
        <v/>
      </c>
      <c r="ER355" s="6" t="str">
        <f>+IFERROR(VLOOKUP(EP355,Auxiliar!$A:$C,2,0),"")</f>
        <v/>
      </c>
      <c r="ES355" s="7" t="str">
        <f>+IFERROR(VLOOKUP(EP355,Auxiliar!$A:$C,3,0),"")</f>
        <v/>
      </c>
      <c r="EU355" s="1"/>
      <c r="EV355" s="12"/>
      <c r="EW355" s="6" t="str">
        <f>+IFERROR(VALUE(RIGHT(Tabla26[[#This Row],[B2B]],6)),"")</f>
        <v/>
      </c>
      <c r="EX355" s="6" t="str">
        <f>+IFERROR(VLOOKUP(EV355,Auxiliar!$A:$C,2,0),"")</f>
        <v/>
      </c>
      <c r="EY355" s="7" t="str">
        <f>+IFERROR(VLOOKUP(EV355,Auxiliar!$A:$C,3,0),"")</f>
        <v/>
      </c>
      <c r="EZ355" s="1"/>
      <c r="FA355" s="12"/>
      <c r="FB355" s="6" t="str">
        <f>+IFERROR(VALUE(RIGHT(Tabla27[[#This Row],[B2B]],6)),"")</f>
        <v/>
      </c>
      <c r="FC355" s="6" t="str">
        <f>+IFERROR(VLOOKUP(FA355,Auxiliar!$A:$C,2,0),"")</f>
        <v/>
      </c>
      <c r="FD355" s="7" t="str">
        <f>+IFERROR(VLOOKUP(FA355,Auxiliar!$A:$C,3,0),"")</f>
        <v/>
      </c>
      <c r="FE355" s="1"/>
      <c r="FF355" s="12"/>
      <c r="FG355" s="6" t="str">
        <f>+IFERROR(VALUE(RIGHT(Tabla28[[#This Row],[B2B]],6)),"")</f>
        <v/>
      </c>
      <c r="FH355" s="6" t="str">
        <f>+IFERROR(VLOOKUP(FF355,Auxiliar!$A:$C,2,0),"")</f>
        <v/>
      </c>
      <c r="FI355" s="7" t="str">
        <f>+IFERROR(VLOOKUP(FF355,Auxiliar!$A:$C,3,0),"")</f>
        <v/>
      </c>
      <c r="FJ355" s="1"/>
      <c r="FK355" s="12"/>
      <c r="FL355" s="6" t="str">
        <f>+IFERROR(VALUE(RIGHT(Tabla29[[#This Row],[B2B]],6)),"")</f>
        <v/>
      </c>
      <c r="FM355" s="6" t="str">
        <f>+IFERROR(VLOOKUP(FK355,Auxiliar!$A:$C,2,0),"")</f>
        <v/>
      </c>
      <c r="FN355" s="7" t="str">
        <f>+IFERROR(VLOOKUP(FK355,Auxiliar!$A:$C,3,0),"")</f>
        <v/>
      </c>
      <c r="FO355" s="1"/>
      <c r="FP355" s="12"/>
      <c r="FQ355" s="6" t="str">
        <f>+IFERROR(VALUE(RIGHT(Tabla30[[#This Row],[B2B]],6)),"")</f>
        <v/>
      </c>
      <c r="FR355" s="6" t="str">
        <f>+IFERROR(VLOOKUP(FP355,Auxiliar!$A:$C,2,0),"")</f>
        <v/>
      </c>
      <c r="FS355" s="7"/>
      <c r="FT355" s="1"/>
      <c r="FU355" s="12"/>
      <c r="FV355" s="6" t="str">
        <f>+IFERROR(VALUE(RIGHT(Tabla31[[#This Row],[B2B]],6)),"")</f>
        <v/>
      </c>
      <c r="FW355" s="6" t="str">
        <f>+IFERROR(VLOOKUP(FU355,Auxiliar!$A:$C,2,0),"")</f>
        <v/>
      </c>
      <c r="FX355" s="7" t="str">
        <f>+IFERROR(VLOOKUP(FU355,Auxiliar!$A:$C,3,0),"")</f>
        <v/>
      </c>
      <c r="FY355" s="1"/>
      <c r="FZ355" s="12"/>
      <c r="GA355" s="6" t="str">
        <f>+IFERROR(VALUE(RIGHT(Tabla32[[#This Row],[B2B]],6)),"")</f>
        <v/>
      </c>
      <c r="GB355" s="6" t="str">
        <f>+IFERROR(VLOOKUP(FZ355,Auxiliar!$A:$C,2,0),"")</f>
        <v/>
      </c>
      <c r="GC355" s="7" t="str">
        <f>+IFERROR(VLOOKUP(FZ355,Auxiliar!$A:$C,3,0),"")</f>
        <v/>
      </c>
      <c r="GD355" s="1"/>
      <c r="GE355" s="12"/>
      <c r="GF355" s="6" t="str">
        <f>+IFERROR(VALUE(RIGHT(Tabla33[[#This Row],[B2B]],6)),"")</f>
        <v/>
      </c>
      <c r="GG355" s="6" t="str">
        <f>+IFERROR(VLOOKUP(GE355,Auxiliar!$A:$C,2,0),"")</f>
        <v/>
      </c>
      <c r="GH355" s="7" t="str">
        <f>+IFERROR(VLOOKUP(GE355,Auxiliar!$A:$C,3,0),"")</f>
        <v/>
      </c>
    </row>
    <row r="356" spans="1:190" x14ac:dyDescent="0.25">
      <c r="A356" s="1"/>
      <c r="B356" s="1"/>
      <c r="C356" t="str">
        <f>+IFERROR(VALUE(RIGHT(Tabla1[[#This Row],[B2B]],6)),"")</f>
        <v/>
      </c>
      <c r="D356" t="str">
        <f>+IFERROR(VLOOKUP(B356,Auxiliar!$A:$C,2,0),"")</f>
        <v/>
      </c>
      <c r="E356" s="5" t="str">
        <f>+IFERROR(VLOOKUP(B356,Auxiliar!$A:$C,3,0),"")</f>
        <v/>
      </c>
      <c r="S356" s="1">
        <v>4578</v>
      </c>
      <c r="T356" s="1" t="s">
        <v>9</v>
      </c>
      <c r="U356" s="6">
        <f>+IFERROR(VALUE(RIGHT(Tabla4[[#This Row],[B2B]],6)),"")</f>
        <v>4578</v>
      </c>
      <c r="V356" s="6" t="str">
        <f>+IFERROR(VLOOKUP(T356,Auxiliar!$A:$C,2,0),"")</f>
        <v>CORE</v>
      </c>
      <c r="W356" s="7" t="str">
        <f>+IFERROR(VLOOKUP(T356,Auxiliar!$A:$C,3,0),"")</f>
        <v>0b 1% | 2b 5% | 4b 6%</v>
      </c>
      <c r="AK356" s="1">
        <v>4282</v>
      </c>
      <c r="AL356" s="1" t="s">
        <v>30</v>
      </c>
      <c r="AM356" s="6">
        <f>+IFERROR(VALUE(RIGHT(Tabla7[[#This Row],[B2B]],6)),"")</f>
        <v>4282</v>
      </c>
      <c r="AN356" s="6" t="str">
        <f>+IFERROR(VLOOKUP(AL356,Auxiliar!$A:$C,2,0),"")</f>
        <v>LATONES</v>
      </c>
      <c r="AO356" s="7" t="str">
        <f>+IFERROR(VLOOKUP(AL356,Auxiliar!$A:$C,3,0),"")</f>
        <v>1b 4% | 5b 7% | 97b 0%</v>
      </c>
      <c r="AW356" s="1"/>
      <c r="AX356" s="1" t="s">
        <v>32</v>
      </c>
      <c r="AY356" s="6" t="str">
        <f>+IFERROR(VALUE(RIGHT(Tabla9[[#This Row],[B2B]],6)),"")</f>
        <v/>
      </c>
      <c r="AZ356" s="6" t="str">
        <f>+IFERROR(VLOOKUP(AX356,Auxiliar!$A:$C,2,0),"")</f>
        <v>LATONES</v>
      </c>
      <c r="BA356" s="7" t="str">
        <f>+IFERROR(VLOOKUP(AX356,Auxiliar!$A:$C,3,0),"")</f>
        <v>2b 3% | 4b 4% | 6b 5% | 10b 8%  | 385b 0%</v>
      </c>
      <c r="BI356" s="1"/>
      <c r="BJ356" s="1"/>
      <c r="BK356" s="6" t="str">
        <f>+IFERROR(VALUE(RIGHT(Tabla11[[#This Row],[B2B]],6)),"")</f>
        <v/>
      </c>
      <c r="BL356" s="6" t="str">
        <f>+IFERROR(VLOOKUP(BJ356,Auxiliar!$A:$C,2,0),"")</f>
        <v/>
      </c>
      <c r="BM356" s="7" t="str">
        <f>+IFERROR(VLOOKUP(BJ356,Auxiliar!$A:$C,3,0),"")</f>
        <v/>
      </c>
      <c r="BO356" s="1">
        <v>7110</v>
      </c>
      <c r="BP356" s="1" t="s">
        <v>39</v>
      </c>
      <c r="BQ356" s="6">
        <f>+IFERROR(VALUE(RIGHT(Tabla12[[#This Row],[B2B]],6)),"")</f>
        <v>7110</v>
      </c>
      <c r="BR356" s="6" t="str">
        <f>+IFERROR(VLOOKUP(BP356,Auxiliar!$A:$C,2,0),"")</f>
        <v>VALUE LITRO</v>
      </c>
      <c r="BS356" s="7" t="str">
        <f>+IFERROR(VLOOKUP(BP356,Auxiliar!$A:$C,3,0),"")</f>
        <v>1b 12%</v>
      </c>
      <c r="CA356" s="1">
        <v>3634</v>
      </c>
      <c r="CB356" s="1" t="s">
        <v>35</v>
      </c>
      <c r="CC356" s="6">
        <f>+IFERROR(VALUE(RIGHT(Tabla14[[#This Row],[B2B]],6)),"")</f>
        <v>3634</v>
      </c>
      <c r="CD356" s="6" t="str">
        <f>+IFERROR(VLOOKUP(CB356,Auxiliar!$A:$C,2,0),"")</f>
        <v>Corona 710cc</v>
      </c>
      <c r="CE356" s="7" t="str">
        <f>+IFERROR(VLOOKUP(CB356,Auxiliar!$A:$C,3,0),"")</f>
        <v>1b 10% | 85b 0%</v>
      </c>
      <c r="CG356" s="1"/>
      <c r="CH356" s="1"/>
      <c r="CI356" s="6" t="str">
        <f>+IFERROR(VALUE(RIGHT(Tabla15[[#This Row],[B2B]],6)),"")</f>
        <v/>
      </c>
      <c r="CJ356" s="6" t="str">
        <f>+IFERROR(VLOOKUP(CH356,Auxiliar!$A:$C,2,0),"")</f>
        <v/>
      </c>
      <c r="CK356" s="7" t="str">
        <f>+IFERROR(VLOOKUP(CH356,Auxiliar!$A:$C,3,0),"")</f>
        <v/>
      </c>
      <c r="CM356" s="1">
        <v>3609</v>
      </c>
      <c r="CN356" s="1" t="s">
        <v>20</v>
      </c>
      <c r="CO356" s="6">
        <v>3609</v>
      </c>
      <c r="CP356" s="6" t="s">
        <v>20</v>
      </c>
      <c r="CQ356" s="7" t="s">
        <v>21</v>
      </c>
      <c r="CS356" s="1"/>
      <c r="CT356" s="1"/>
      <c r="CU356" s="6" t="str">
        <f>+IFERROR(VALUE(RIGHT(Tabla17[[#This Row],[B2B]],6)),"")</f>
        <v/>
      </c>
      <c r="CV356" s="6" t="str">
        <f>+IFERROR(VLOOKUP(CT356,Auxiliar!$A:$C,2,0),"")</f>
        <v/>
      </c>
      <c r="CW356" s="7" t="str">
        <f>+IFERROR(VLOOKUP(CT356,Auxiliar!$A:$C,3,0),"")</f>
        <v/>
      </c>
      <c r="CY356" s="1">
        <v>3609</v>
      </c>
      <c r="CZ356" s="1" t="s">
        <v>16</v>
      </c>
      <c r="DA356" s="6">
        <f>+IFERROR(VALUE(RIGHT(Tabla18[[#This Row],[B2B]],6)),"")</f>
        <v>3609</v>
      </c>
      <c r="DB356" s="6" t="str">
        <f>+IFERROR(VLOOKUP(CZ356,Auxiliar!$A:$C,2,0),"")</f>
        <v>PREMIUM</v>
      </c>
      <c r="DC356" s="7" t="str">
        <f>+IFERROR(VLOOKUP(CZ356,Auxiliar!$A:$C,3,0),"")</f>
        <v>0b 0% | 2b 2% | 5b 3,5% | 10b 5%</v>
      </c>
      <c r="DE356" s="1">
        <v>3609</v>
      </c>
      <c r="DF356" s="1" t="s">
        <v>19</v>
      </c>
      <c r="DG356" s="6">
        <f>+IFERROR(VALUE(RIGHT(Tabla19[[#This Row],[B2B]],6)),"")</f>
        <v>3609</v>
      </c>
      <c r="DH356" s="6" t="str">
        <f>+IFERROR(VLOOKUP(DF356,Auxiliar!$A:$C,2,0),"")</f>
        <v>MICHELOB</v>
      </c>
      <c r="DI356" s="7" t="str">
        <f>+IFERROR(VLOOKUP(DF356,Auxiliar!$A:$C,3,0),"")</f>
        <v>1b 7% | 3b 22% | 8b 27%</v>
      </c>
      <c r="DK356" s="1"/>
      <c r="DL356" s="1"/>
      <c r="DM356" s="6" t="str">
        <f>+IFERROR(VALUE(RIGHT(Tabla20[[#This Row],[B2B]],6)),"")</f>
        <v/>
      </c>
      <c r="DN356" s="6" t="str">
        <f>+IFERROR(VLOOKUP(DL356,Auxiliar!$A:$C,2,0),"")</f>
        <v/>
      </c>
      <c r="DO356" s="7" t="str">
        <f>+IFERROR(VLOOKUP(DL356,Auxiliar!$A:$C,3,0),"")</f>
        <v/>
      </c>
      <c r="DQ356" s="1">
        <v>3613</v>
      </c>
      <c r="DR356" s="12" t="s">
        <v>24</v>
      </c>
      <c r="DS356" s="6">
        <f>+IFERROR(VALUE(RIGHT(Tabla21[[#This Row],[B2B]],6)),"")</f>
        <v>3613</v>
      </c>
      <c r="DT356" s="6" t="str">
        <f>+IFERROR(VLOOKUP(DR356,Auxiliar!$A:$C,2,0),"")</f>
        <v>CORONA PORRON</v>
      </c>
      <c r="DU356" s="7" t="str">
        <f>+IFERROR(VLOOKUP(DR356,Auxiliar!$A:$C,3,0),"")</f>
        <v>1b 5% | 20b 0%</v>
      </c>
      <c r="DW356" s="1">
        <v>7188</v>
      </c>
      <c r="DX356" s="12" t="s">
        <v>43</v>
      </c>
      <c r="DY356" s="6">
        <f>+IFERROR(VALUE(RIGHT(Tabla22[[#This Row],[B2B]],6)),"")</f>
        <v>7188</v>
      </c>
      <c r="DZ356" s="6" t="str">
        <f>+IFERROR(VLOOKUP(DX356,Auxiliar!$A:$C,2,0),"")</f>
        <v xml:space="preserve">VALUE LATA </v>
      </c>
      <c r="EA356" s="7" t="str">
        <f>+IFERROR(VLOOKUP(DX356,Auxiliar!$A:$C,3,0),"")</f>
        <v>1b 15% | 100b 18%</v>
      </c>
      <c r="EC356" s="1">
        <v>289</v>
      </c>
      <c r="ED356" s="12" t="s">
        <v>47</v>
      </c>
      <c r="EE356" s="6">
        <f>+IFERROR(VALUE(RIGHT(Tabla23[[#This Row],[B2B]],6)),"")</f>
        <v>289</v>
      </c>
      <c r="EF356" s="6" t="str">
        <f>+IFERROR(VLOOKUP(ED356,Auxiliar!$A:$C,2,0),"")</f>
        <v>VALUE LATON</v>
      </c>
      <c r="EG356" s="7" t="str">
        <f>+IFERROR(VLOOKUP(ED356,Auxiliar!$A:$C,3,0),"")</f>
        <v>1b 10% | 5b 15% | 192b 0%</v>
      </c>
      <c r="EI356" s="1"/>
      <c r="EJ356" s="12"/>
      <c r="EK356" s="6" t="str">
        <f>+IFERROR(VALUE(RIGHT(Tabla24[[#This Row],[B2B]],6)),"")</f>
        <v/>
      </c>
      <c r="EL356" s="6" t="str">
        <f>+IFERROR(VLOOKUP(EJ356,Auxiliar!$A:$C,2,0),"")</f>
        <v/>
      </c>
      <c r="EM356" s="7" t="str">
        <f>+IFERROR(VLOOKUP(EJ356,Auxiliar!$A:$C,3,0),"")</f>
        <v/>
      </c>
      <c r="EO356" s="1"/>
      <c r="EP356" s="12"/>
      <c r="EQ356" s="6" t="str">
        <f>+IFERROR(VALUE(RIGHT(Tabla25[[#This Row],[B2B]],6)),"")</f>
        <v/>
      </c>
      <c r="ER356" s="6" t="str">
        <f>+IFERROR(VLOOKUP(EP356,Auxiliar!$A:$C,2,0),"")</f>
        <v/>
      </c>
      <c r="ES356" s="7" t="str">
        <f>+IFERROR(VLOOKUP(EP356,Auxiliar!$A:$C,3,0),"")</f>
        <v/>
      </c>
      <c r="EU356" s="1"/>
      <c r="EV356" s="12"/>
      <c r="EW356" s="6" t="str">
        <f>+IFERROR(VALUE(RIGHT(Tabla26[[#This Row],[B2B]],6)),"")</f>
        <v/>
      </c>
      <c r="EX356" s="6" t="str">
        <f>+IFERROR(VLOOKUP(EV356,Auxiliar!$A:$C,2,0),"")</f>
        <v/>
      </c>
      <c r="EY356" s="7" t="str">
        <f>+IFERROR(VLOOKUP(EV356,Auxiliar!$A:$C,3,0),"")</f>
        <v/>
      </c>
      <c r="EZ356" s="1"/>
      <c r="FA356" s="12"/>
      <c r="FB356" s="6" t="str">
        <f>+IFERROR(VALUE(RIGHT(Tabla27[[#This Row],[B2B]],6)),"")</f>
        <v/>
      </c>
      <c r="FC356" s="6" t="str">
        <f>+IFERROR(VLOOKUP(FA356,Auxiliar!$A:$C,2,0),"")</f>
        <v/>
      </c>
      <c r="FD356" s="7" t="str">
        <f>+IFERROR(VLOOKUP(FA356,Auxiliar!$A:$C,3,0),"")</f>
        <v/>
      </c>
      <c r="FE356" s="1"/>
      <c r="FF356" s="12"/>
      <c r="FG356" s="6" t="str">
        <f>+IFERROR(VALUE(RIGHT(Tabla28[[#This Row],[B2B]],6)),"")</f>
        <v/>
      </c>
      <c r="FH356" s="6" t="str">
        <f>+IFERROR(VLOOKUP(FF356,Auxiliar!$A:$C,2,0),"")</f>
        <v/>
      </c>
      <c r="FI356" s="7" t="str">
        <f>+IFERROR(VLOOKUP(FF356,Auxiliar!$A:$C,3,0),"")</f>
        <v/>
      </c>
      <c r="FJ356" s="1"/>
      <c r="FK356" s="12"/>
      <c r="FL356" s="6" t="str">
        <f>+IFERROR(VALUE(RIGHT(Tabla29[[#This Row],[B2B]],6)),"")</f>
        <v/>
      </c>
      <c r="FM356" s="6" t="str">
        <f>+IFERROR(VLOOKUP(FK356,Auxiliar!$A:$C,2,0),"")</f>
        <v/>
      </c>
      <c r="FN356" s="7" t="str">
        <f>+IFERROR(VLOOKUP(FK356,Auxiliar!$A:$C,3,0),"")</f>
        <v/>
      </c>
      <c r="FO356" s="1"/>
      <c r="FP356" s="12"/>
      <c r="FQ356" s="6" t="str">
        <f>+IFERROR(VALUE(RIGHT(Tabla30[[#This Row],[B2B]],6)),"")</f>
        <v/>
      </c>
      <c r="FR356" s="6" t="str">
        <f>+IFERROR(VLOOKUP(FP356,Auxiliar!$A:$C,2,0),"")</f>
        <v/>
      </c>
      <c r="FS356" s="7"/>
      <c r="FT356" s="1"/>
      <c r="FU356" s="12"/>
      <c r="FV356" s="6" t="str">
        <f>+IFERROR(VALUE(RIGHT(Tabla31[[#This Row],[B2B]],6)),"")</f>
        <v/>
      </c>
      <c r="FW356" s="6" t="str">
        <f>+IFERROR(VLOOKUP(FU356,Auxiliar!$A:$C,2,0),"")</f>
        <v/>
      </c>
      <c r="FX356" s="7" t="str">
        <f>+IFERROR(VLOOKUP(FU356,Auxiliar!$A:$C,3,0),"")</f>
        <v/>
      </c>
      <c r="FY356" s="1"/>
      <c r="FZ356" s="12"/>
      <c r="GA356" s="6" t="str">
        <f>+IFERROR(VALUE(RIGHT(Tabla32[[#This Row],[B2B]],6)),"")</f>
        <v/>
      </c>
      <c r="GB356" s="6" t="str">
        <f>+IFERROR(VLOOKUP(FZ356,Auxiliar!$A:$C,2,0),"")</f>
        <v/>
      </c>
      <c r="GC356" s="7" t="str">
        <f>+IFERROR(VLOOKUP(FZ356,Auxiliar!$A:$C,3,0),"")</f>
        <v/>
      </c>
      <c r="GD356" s="1"/>
      <c r="GE356" s="12"/>
      <c r="GF356" s="6" t="str">
        <f>+IFERROR(VALUE(RIGHT(Tabla33[[#This Row],[B2B]],6)),"")</f>
        <v/>
      </c>
      <c r="GG356" s="6" t="str">
        <f>+IFERROR(VLOOKUP(GE356,Auxiliar!$A:$C,2,0),"")</f>
        <v/>
      </c>
      <c r="GH356" s="7" t="str">
        <f>+IFERROR(VLOOKUP(GE356,Auxiliar!$A:$C,3,0),"")</f>
        <v/>
      </c>
    </row>
    <row r="357" spans="1:190" x14ac:dyDescent="0.25">
      <c r="A357" s="1"/>
      <c r="B357" s="1"/>
      <c r="C357" t="str">
        <f>+IFERROR(VALUE(RIGHT(Tabla1[[#This Row],[B2B]],6)),"")</f>
        <v/>
      </c>
      <c r="D357" t="str">
        <f>+IFERROR(VLOOKUP(B357,Auxiliar!$A:$C,2,0),"")</f>
        <v/>
      </c>
      <c r="E357" s="5" t="str">
        <f>+IFERROR(VLOOKUP(B357,Auxiliar!$A:$C,3,0),"")</f>
        <v/>
      </c>
      <c r="S357" s="1">
        <v>4594</v>
      </c>
      <c r="T357" s="1" t="s">
        <v>9</v>
      </c>
      <c r="U357" s="6">
        <f>+IFERROR(VALUE(RIGHT(Tabla4[[#This Row],[B2B]],6)),"")</f>
        <v>4594</v>
      </c>
      <c r="V357" s="6" t="str">
        <f>+IFERROR(VLOOKUP(T357,Auxiliar!$A:$C,2,0),"")</f>
        <v>CORE</v>
      </c>
      <c r="W357" s="7" t="str">
        <f>+IFERROR(VLOOKUP(T357,Auxiliar!$A:$C,3,0),"")</f>
        <v>0b 1% | 2b 5% | 4b 6%</v>
      </c>
      <c r="AK357" s="1">
        <v>4286</v>
      </c>
      <c r="AL357" s="1" t="s">
        <v>30</v>
      </c>
      <c r="AM357" s="6">
        <f>+IFERROR(VALUE(RIGHT(Tabla7[[#This Row],[B2B]],6)),"")</f>
        <v>4286</v>
      </c>
      <c r="AN357" s="6" t="str">
        <f>+IFERROR(VLOOKUP(AL357,Auxiliar!$A:$C,2,0),"")</f>
        <v>LATONES</v>
      </c>
      <c r="AO357" s="7" t="str">
        <f>+IFERROR(VLOOKUP(AL357,Auxiliar!$A:$C,3,0),"")</f>
        <v>1b 4% | 5b 7% | 97b 0%</v>
      </c>
      <c r="AW357" s="1"/>
      <c r="AX357" s="1" t="s">
        <v>32</v>
      </c>
      <c r="AY357" s="6" t="str">
        <f>+IFERROR(VALUE(RIGHT(Tabla9[[#This Row],[B2B]],6)),"")</f>
        <v/>
      </c>
      <c r="AZ357" s="6" t="str">
        <f>+IFERROR(VLOOKUP(AX357,Auxiliar!$A:$C,2,0),"")</f>
        <v>LATONES</v>
      </c>
      <c r="BA357" s="7" t="str">
        <f>+IFERROR(VLOOKUP(AX357,Auxiliar!$A:$C,3,0),"")</f>
        <v>2b 3% | 4b 4% | 6b 5% | 10b 8%  | 385b 0%</v>
      </c>
      <c r="BI357" s="1"/>
      <c r="BJ357" s="1"/>
      <c r="BK357" s="6" t="str">
        <f>+IFERROR(VALUE(RIGHT(Tabla11[[#This Row],[B2B]],6)),"")</f>
        <v/>
      </c>
      <c r="BL357" s="6" t="str">
        <f>+IFERROR(VLOOKUP(BJ357,Auxiliar!$A:$C,2,0),"")</f>
        <v/>
      </c>
      <c r="BM357" s="7" t="str">
        <f>+IFERROR(VLOOKUP(BJ357,Auxiliar!$A:$C,3,0),"")</f>
        <v/>
      </c>
      <c r="BO357" s="1">
        <v>294</v>
      </c>
      <c r="BP357" s="1" t="s">
        <v>39</v>
      </c>
      <c r="BQ357" s="6">
        <f>+IFERROR(VALUE(RIGHT(Tabla12[[#This Row],[B2B]],6)),"")</f>
        <v>294</v>
      </c>
      <c r="BR357" s="6" t="str">
        <f>+IFERROR(VLOOKUP(BP357,Auxiliar!$A:$C,2,0),"")</f>
        <v>VALUE LITRO</v>
      </c>
      <c r="BS357" s="7" t="str">
        <f>+IFERROR(VLOOKUP(BP357,Auxiliar!$A:$C,3,0),"")</f>
        <v>1b 12%</v>
      </c>
      <c r="CA357" s="1">
        <v>3636</v>
      </c>
      <c r="CB357" s="1" t="s">
        <v>35</v>
      </c>
      <c r="CC357" s="6">
        <f>+IFERROR(VALUE(RIGHT(Tabla14[[#This Row],[B2B]],6)),"")</f>
        <v>3636</v>
      </c>
      <c r="CD357" s="6" t="str">
        <f>+IFERROR(VLOOKUP(CB357,Auxiliar!$A:$C,2,0),"")</f>
        <v>Corona 710cc</v>
      </c>
      <c r="CE357" s="7" t="str">
        <f>+IFERROR(VLOOKUP(CB357,Auxiliar!$A:$C,3,0),"")</f>
        <v>1b 10% | 85b 0%</v>
      </c>
      <c r="CG357" s="1"/>
      <c r="CH357" s="1"/>
      <c r="CI357" s="6" t="str">
        <f>+IFERROR(VALUE(RIGHT(Tabla15[[#This Row],[B2B]],6)),"")</f>
        <v/>
      </c>
      <c r="CJ357" s="6" t="str">
        <f>+IFERROR(VLOOKUP(CH357,Auxiliar!$A:$C,2,0),"")</f>
        <v/>
      </c>
      <c r="CK357" s="7" t="str">
        <f>+IFERROR(VLOOKUP(CH357,Auxiliar!$A:$C,3,0),"")</f>
        <v/>
      </c>
      <c r="CM357" s="1">
        <v>3613</v>
      </c>
      <c r="CN357" s="1" t="s">
        <v>20</v>
      </c>
      <c r="CO357" s="6">
        <v>3613</v>
      </c>
      <c r="CP357" s="6" t="s">
        <v>20</v>
      </c>
      <c r="CQ357" s="7" t="s">
        <v>21</v>
      </c>
      <c r="CS357" s="1"/>
      <c r="CT357" s="1"/>
      <c r="CU357" s="6" t="str">
        <f>+IFERROR(VALUE(RIGHT(Tabla17[[#This Row],[B2B]],6)),"")</f>
        <v/>
      </c>
      <c r="CV357" s="6" t="str">
        <f>+IFERROR(VLOOKUP(CT357,Auxiliar!$A:$C,2,0),"")</f>
        <v/>
      </c>
      <c r="CW357" s="7" t="str">
        <f>+IFERROR(VLOOKUP(CT357,Auxiliar!$A:$C,3,0),"")</f>
        <v/>
      </c>
      <c r="CY357" s="1">
        <v>3613</v>
      </c>
      <c r="CZ357" s="1" t="s">
        <v>16</v>
      </c>
      <c r="DA357" s="6">
        <f>+IFERROR(VALUE(RIGHT(Tabla18[[#This Row],[B2B]],6)),"")</f>
        <v>3613</v>
      </c>
      <c r="DB357" s="6" t="str">
        <f>+IFERROR(VLOOKUP(CZ357,Auxiliar!$A:$C,2,0),"")</f>
        <v>PREMIUM</v>
      </c>
      <c r="DC357" s="7" t="str">
        <f>+IFERROR(VLOOKUP(CZ357,Auxiliar!$A:$C,3,0),"")</f>
        <v>0b 0% | 2b 2% | 5b 3,5% | 10b 5%</v>
      </c>
      <c r="DE357" s="1">
        <v>3613</v>
      </c>
      <c r="DF357" s="1" t="s">
        <v>19</v>
      </c>
      <c r="DG357" s="6">
        <f>+IFERROR(VALUE(RIGHT(Tabla19[[#This Row],[B2B]],6)),"")</f>
        <v>3613</v>
      </c>
      <c r="DH357" s="6" t="str">
        <f>+IFERROR(VLOOKUP(DF357,Auxiliar!$A:$C,2,0),"")</f>
        <v>MICHELOB</v>
      </c>
      <c r="DI357" s="7" t="str">
        <f>+IFERROR(VLOOKUP(DF357,Auxiliar!$A:$C,3,0),"")</f>
        <v>1b 7% | 3b 22% | 8b 27%</v>
      </c>
      <c r="DK357" s="1"/>
      <c r="DL357" s="1"/>
      <c r="DM357" s="6" t="str">
        <f>+IFERROR(VALUE(RIGHT(Tabla20[[#This Row],[B2B]],6)),"")</f>
        <v/>
      </c>
      <c r="DN357" s="6" t="str">
        <f>+IFERROR(VLOOKUP(DL357,Auxiliar!$A:$C,2,0),"")</f>
        <v/>
      </c>
      <c r="DO357" s="7" t="str">
        <f>+IFERROR(VLOOKUP(DL357,Auxiliar!$A:$C,3,0),"")</f>
        <v/>
      </c>
      <c r="DQ357" s="1">
        <v>3617</v>
      </c>
      <c r="DR357" s="12" t="s">
        <v>24</v>
      </c>
      <c r="DS357" s="6">
        <f>+IFERROR(VALUE(RIGHT(Tabla21[[#This Row],[B2B]],6)),"")</f>
        <v>3617</v>
      </c>
      <c r="DT357" s="6" t="str">
        <f>+IFERROR(VLOOKUP(DR357,Auxiliar!$A:$C,2,0),"")</f>
        <v>CORONA PORRON</v>
      </c>
      <c r="DU357" s="7" t="str">
        <f>+IFERROR(VLOOKUP(DR357,Auxiliar!$A:$C,3,0),"")</f>
        <v>1b 5% | 20b 0%</v>
      </c>
      <c r="DW357" s="1">
        <v>7216</v>
      </c>
      <c r="DX357" s="12" t="s">
        <v>43</v>
      </c>
      <c r="DY357" s="6">
        <f>+IFERROR(VALUE(RIGHT(Tabla22[[#This Row],[B2B]],6)),"")</f>
        <v>7216</v>
      </c>
      <c r="DZ357" s="6" t="str">
        <f>+IFERROR(VLOOKUP(DX357,Auxiliar!$A:$C,2,0),"")</f>
        <v xml:space="preserve">VALUE LATA </v>
      </c>
      <c r="EA357" s="7" t="str">
        <f>+IFERROR(VLOOKUP(DX357,Auxiliar!$A:$C,3,0),"")</f>
        <v>1b 15% | 100b 18%</v>
      </c>
      <c r="EC357" s="1">
        <v>7110</v>
      </c>
      <c r="ED357" s="12" t="s">
        <v>47</v>
      </c>
      <c r="EE357" s="6">
        <f>+IFERROR(VALUE(RIGHT(Tabla23[[#This Row],[B2B]],6)),"")</f>
        <v>7110</v>
      </c>
      <c r="EF357" s="6" t="str">
        <f>+IFERROR(VLOOKUP(ED357,Auxiliar!$A:$C,2,0),"")</f>
        <v>VALUE LATON</v>
      </c>
      <c r="EG357" s="7" t="str">
        <f>+IFERROR(VLOOKUP(ED357,Auxiliar!$A:$C,3,0),"")</f>
        <v>1b 10% | 5b 15% | 192b 0%</v>
      </c>
      <c r="EI357" s="1"/>
      <c r="EJ357" s="12"/>
      <c r="EK357" s="6" t="str">
        <f>+IFERROR(VALUE(RIGHT(Tabla24[[#This Row],[B2B]],6)),"")</f>
        <v/>
      </c>
      <c r="EL357" s="6" t="str">
        <f>+IFERROR(VLOOKUP(EJ357,Auxiliar!$A:$C,2,0),"")</f>
        <v/>
      </c>
      <c r="EM357" s="7" t="str">
        <f>+IFERROR(VLOOKUP(EJ357,Auxiliar!$A:$C,3,0),"")</f>
        <v/>
      </c>
      <c r="EO357" s="1"/>
      <c r="EP357" s="12"/>
      <c r="EQ357" s="6" t="str">
        <f>+IFERROR(VALUE(RIGHT(Tabla25[[#This Row],[B2B]],6)),"")</f>
        <v/>
      </c>
      <c r="ER357" s="6" t="str">
        <f>+IFERROR(VLOOKUP(EP357,Auxiliar!$A:$C,2,0),"")</f>
        <v/>
      </c>
      <c r="ES357" s="7" t="str">
        <f>+IFERROR(VLOOKUP(EP357,Auxiliar!$A:$C,3,0),"")</f>
        <v/>
      </c>
      <c r="EU357" s="1"/>
      <c r="EV357" s="12"/>
      <c r="EW357" s="6" t="str">
        <f>+IFERROR(VALUE(RIGHT(Tabla26[[#This Row],[B2B]],6)),"")</f>
        <v/>
      </c>
      <c r="EX357" s="6" t="str">
        <f>+IFERROR(VLOOKUP(EV357,Auxiliar!$A:$C,2,0),"")</f>
        <v/>
      </c>
      <c r="EY357" s="7" t="str">
        <f>+IFERROR(VLOOKUP(EV357,Auxiliar!$A:$C,3,0),"")</f>
        <v/>
      </c>
      <c r="EZ357" s="1"/>
      <c r="FA357" s="12"/>
      <c r="FB357" s="6" t="str">
        <f>+IFERROR(VALUE(RIGHT(Tabla27[[#This Row],[B2B]],6)),"")</f>
        <v/>
      </c>
      <c r="FC357" s="6" t="str">
        <f>+IFERROR(VLOOKUP(FA357,Auxiliar!$A:$C,2,0),"")</f>
        <v/>
      </c>
      <c r="FD357" s="7" t="str">
        <f>+IFERROR(VLOOKUP(FA357,Auxiliar!$A:$C,3,0),"")</f>
        <v/>
      </c>
      <c r="FE357" s="1"/>
      <c r="FF357" s="12"/>
      <c r="FG357" s="6" t="str">
        <f>+IFERROR(VALUE(RIGHT(Tabla28[[#This Row],[B2B]],6)),"")</f>
        <v/>
      </c>
      <c r="FH357" s="6" t="str">
        <f>+IFERROR(VLOOKUP(FF357,Auxiliar!$A:$C,2,0),"")</f>
        <v/>
      </c>
      <c r="FI357" s="7" t="str">
        <f>+IFERROR(VLOOKUP(FF357,Auxiliar!$A:$C,3,0),"")</f>
        <v/>
      </c>
      <c r="FJ357" s="1"/>
      <c r="FK357" s="12"/>
      <c r="FL357" s="6" t="str">
        <f>+IFERROR(VALUE(RIGHT(Tabla29[[#This Row],[B2B]],6)),"")</f>
        <v/>
      </c>
      <c r="FM357" s="6" t="str">
        <f>+IFERROR(VLOOKUP(FK357,Auxiliar!$A:$C,2,0),"")</f>
        <v/>
      </c>
      <c r="FN357" s="7" t="str">
        <f>+IFERROR(VLOOKUP(FK357,Auxiliar!$A:$C,3,0),"")</f>
        <v/>
      </c>
      <c r="FO357" s="1"/>
      <c r="FP357" s="12"/>
      <c r="FQ357" s="6" t="str">
        <f>+IFERROR(VALUE(RIGHT(Tabla30[[#This Row],[B2B]],6)),"")</f>
        <v/>
      </c>
      <c r="FR357" s="6" t="str">
        <f>+IFERROR(VLOOKUP(FP357,Auxiliar!$A:$C,2,0),"")</f>
        <v/>
      </c>
      <c r="FS357" s="7"/>
      <c r="FT357" s="1"/>
      <c r="FU357" s="12"/>
      <c r="FV357" s="6" t="str">
        <f>+IFERROR(VALUE(RIGHT(Tabla31[[#This Row],[B2B]],6)),"")</f>
        <v/>
      </c>
      <c r="FW357" s="6" t="str">
        <f>+IFERROR(VLOOKUP(FU357,Auxiliar!$A:$C,2,0),"")</f>
        <v/>
      </c>
      <c r="FX357" s="7" t="str">
        <f>+IFERROR(VLOOKUP(FU357,Auxiliar!$A:$C,3,0),"")</f>
        <v/>
      </c>
      <c r="FY357" s="1"/>
      <c r="FZ357" s="12"/>
      <c r="GA357" s="6" t="str">
        <f>+IFERROR(VALUE(RIGHT(Tabla32[[#This Row],[B2B]],6)),"")</f>
        <v/>
      </c>
      <c r="GB357" s="6" t="str">
        <f>+IFERROR(VLOOKUP(FZ357,Auxiliar!$A:$C,2,0),"")</f>
        <v/>
      </c>
      <c r="GC357" s="7" t="str">
        <f>+IFERROR(VLOOKUP(FZ357,Auxiliar!$A:$C,3,0),"")</f>
        <v/>
      </c>
      <c r="GD357" s="1"/>
      <c r="GE357" s="12"/>
      <c r="GF357" s="6" t="str">
        <f>+IFERROR(VALUE(RIGHT(Tabla33[[#This Row],[B2B]],6)),"")</f>
        <v/>
      </c>
      <c r="GG357" s="6" t="str">
        <f>+IFERROR(VLOOKUP(GE357,Auxiliar!$A:$C,2,0),"")</f>
        <v/>
      </c>
      <c r="GH357" s="7" t="str">
        <f>+IFERROR(VLOOKUP(GE357,Auxiliar!$A:$C,3,0),"")</f>
        <v/>
      </c>
    </row>
    <row r="358" spans="1:190" x14ac:dyDescent="0.25">
      <c r="A358" s="1"/>
      <c r="B358" s="1"/>
      <c r="C358" t="str">
        <f>+IFERROR(VALUE(RIGHT(Tabla1[[#This Row],[B2B]],6)),"")</f>
        <v/>
      </c>
      <c r="D358" t="str">
        <f>+IFERROR(VLOOKUP(B358,Auxiliar!$A:$C,2,0),"")</f>
        <v/>
      </c>
      <c r="E358" s="5" t="str">
        <f>+IFERROR(VLOOKUP(B358,Auxiliar!$A:$C,3,0),"")</f>
        <v/>
      </c>
      <c r="S358" s="1">
        <v>4600</v>
      </c>
      <c r="T358" s="1" t="s">
        <v>9</v>
      </c>
      <c r="U358" s="6">
        <f>+IFERROR(VALUE(RIGHT(Tabla4[[#This Row],[B2B]],6)),"")</f>
        <v>4600</v>
      </c>
      <c r="V358" s="6" t="str">
        <f>+IFERROR(VLOOKUP(T358,Auxiliar!$A:$C,2,0),"")</f>
        <v>CORE</v>
      </c>
      <c r="W358" s="7" t="str">
        <f>+IFERROR(VLOOKUP(T358,Auxiliar!$A:$C,3,0),"")</f>
        <v>0b 1% | 2b 5% | 4b 6%</v>
      </c>
      <c r="AK358" s="1">
        <v>4290</v>
      </c>
      <c r="AL358" s="1" t="s">
        <v>30</v>
      </c>
      <c r="AM358" s="6">
        <f>+IFERROR(VALUE(RIGHT(Tabla7[[#This Row],[B2B]],6)),"")</f>
        <v>4290</v>
      </c>
      <c r="AN358" s="6" t="str">
        <f>+IFERROR(VLOOKUP(AL358,Auxiliar!$A:$C,2,0),"")</f>
        <v>LATONES</v>
      </c>
      <c r="AO358" s="7" t="str">
        <f>+IFERROR(VLOOKUP(AL358,Auxiliar!$A:$C,3,0),"")</f>
        <v>1b 4% | 5b 7% | 97b 0%</v>
      </c>
      <c r="AW358" s="1"/>
      <c r="AX358" s="1" t="s">
        <v>32</v>
      </c>
      <c r="AY358" s="6" t="str">
        <f>+IFERROR(VALUE(RIGHT(Tabla9[[#This Row],[B2B]],6)),"")</f>
        <v/>
      </c>
      <c r="AZ358" s="6" t="str">
        <f>+IFERROR(VLOOKUP(AX358,Auxiliar!$A:$C,2,0),"")</f>
        <v>LATONES</v>
      </c>
      <c r="BA358" s="7" t="str">
        <f>+IFERROR(VLOOKUP(AX358,Auxiliar!$A:$C,3,0),"")</f>
        <v>2b 3% | 4b 4% | 6b 5% | 10b 8%  | 385b 0%</v>
      </c>
      <c r="BI358" s="1"/>
      <c r="BJ358" s="1"/>
      <c r="BK358" s="6" t="str">
        <f>+IFERROR(VALUE(RIGHT(Tabla11[[#This Row],[B2B]],6)),"")</f>
        <v/>
      </c>
      <c r="BL358" s="6" t="str">
        <f>+IFERROR(VLOOKUP(BJ358,Auxiliar!$A:$C,2,0),"")</f>
        <v/>
      </c>
      <c r="BM358" s="7" t="str">
        <f>+IFERROR(VLOOKUP(BJ358,Auxiliar!$A:$C,3,0),"")</f>
        <v/>
      </c>
      <c r="BO358" s="1">
        <v>312</v>
      </c>
      <c r="BP358" s="1" t="s">
        <v>39</v>
      </c>
      <c r="BQ358" s="6">
        <f>+IFERROR(VALUE(RIGHT(Tabla12[[#This Row],[B2B]],6)),"")</f>
        <v>312</v>
      </c>
      <c r="BR358" s="6" t="str">
        <f>+IFERROR(VLOOKUP(BP358,Auxiliar!$A:$C,2,0),"")</f>
        <v>VALUE LITRO</v>
      </c>
      <c r="BS358" s="7" t="str">
        <f>+IFERROR(VLOOKUP(BP358,Auxiliar!$A:$C,3,0),"")</f>
        <v>1b 12%</v>
      </c>
      <c r="CA358" s="1">
        <v>3640</v>
      </c>
      <c r="CB358" s="1" t="s">
        <v>35</v>
      </c>
      <c r="CC358" s="6">
        <f>+IFERROR(VALUE(RIGHT(Tabla14[[#This Row],[B2B]],6)),"")</f>
        <v>3640</v>
      </c>
      <c r="CD358" s="6" t="str">
        <f>+IFERROR(VLOOKUP(CB358,Auxiliar!$A:$C,2,0),"")</f>
        <v>Corona 710cc</v>
      </c>
      <c r="CE358" s="7" t="str">
        <f>+IFERROR(VLOOKUP(CB358,Auxiliar!$A:$C,3,0),"")</f>
        <v>1b 10% | 85b 0%</v>
      </c>
      <c r="CG358" s="1"/>
      <c r="CH358" s="1"/>
      <c r="CI358" s="6" t="str">
        <f>+IFERROR(VALUE(RIGHT(Tabla15[[#This Row],[B2B]],6)),"")</f>
        <v/>
      </c>
      <c r="CJ358" s="6" t="str">
        <f>+IFERROR(VLOOKUP(CH358,Auxiliar!$A:$C,2,0),"")</f>
        <v/>
      </c>
      <c r="CK358" s="7" t="str">
        <f>+IFERROR(VLOOKUP(CH358,Auxiliar!$A:$C,3,0),"")</f>
        <v/>
      </c>
      <c r="CM358" s="1">
        <v>3617</v>
      </c>
      <c r="CN358" s="1" t="s">
        <v>20</v>
      </c>
      <c r="CO358" s="6">
        <v>3617</v>
      </c>
      <c r="CP358" s="6" t="s">
        <v>20</v>
      </c>
      <c r="CQ358" s="7" t="s">
        <v>21</v>
      </c>
      <c r="CS358" s="1"/>
      <c r="CT358" s="1"/>
      <c r="CU358" s="6" t="str">
        <f>+IFERROR(VALUE(RIGHT(Tabla17[[#This Row],[B2B]],6)),"")</f>
        <v/>
      </c>
      <c r="CV358" s="6" t="str">
        <f>+IFERROR(VLOOKUP(CT358,Auxiliar!$A:$C,2,0),"")</f>
        <v/>
      </c>
      <c r="CW358" s="7" t="str">
        <f>+IFERROR(VLOOKUP(CT358,Auxiliar!$A:$C,3,0),"")</f>
        <v/>
      </c>
      <c r="CY358" s="1">
        <v>3617</v>
      </c>
      <c r="CZ358" s="1" t="s">
        <v>16</v>
      </c>
      <c r="DA358" s="6">
        <f>+IFERROR(VALUE(RIGHT(Tabla18[[#This Row],[B2B]],6)),"")</f>
        <v>3617</v>
      </c>
      <c r="DB358" s="6" t="str">
        <f>+IFERROR(VLOOKUP(CZ358,Auxiliar!$A:$C,2,0),"")</f>
        <v>PREMIUM</v>
      </c>
      <c r="DC358" s="7" t="str">
        <f>+IFERROR(VLOOKUP(CZ358,Auxiliar!$A:$C,3,0),"")</f>
        <v>0b 0% | 2b 2% | 5b 3,5% | 10b 5%</v>
      </c>
      <c r="DE358" s="1">
        <v>3617</v>
      </c>
      <c r="DF358" s="1" t="s">
        <v>19</v>
      </c>
      <c r="DG358" s="6">
        <f>+IFERROR(VALUE(RIGHT(Tabla19[[#This Row],[B2B]],6)),"")</f>
        <v>3617</v>
      </c>
      <c r="DH358" s="6" t="str">
        <f>+IFERROR(VLOOKUP(DF358,Auxiliar!$A:$C,2,0),"")</f>
        <v>MICHELOB</v>
      </c>
      <c r="DI358" s="7" t="str">
        <f>+IFERROR(VLOOKUP(DF358,Auxiliar!$A:$C,3,0),"")</f>
        <v>1b 7% | 3b 22% | 8b 27%</v>
      </c>
      <c r="DK358" s="1"/>
      <c r="DL358" s="1"/>
      <c r="DM358" s="6" t="str">
        <f>+IFERROR(VALUE(RIGHT(Tabla20[[#This Row],[B2B]],6)),"")</f>
        <v/>
      </c>
      <c r="DN358" s="6" t="str">
        <f>+IFERROR(VLOOKUP(DL358,Auxiliar!$A:$C,2,0),"")</f>
        <v/>
      </c>
      <c r="DO358" s="7" t="str">
        <f>+IFERROR(VLOOKUP(DL358,Auxiliar!$A:$C,3,0),"")</f>
        <v/>
      </c>
      <c r="DQ358" s="1">
        <v>3621</v>
      </c>
      <c r="DR358" s="12" t="s">
        <v>24</v>
      </c>
      <c r="DS358" s="6">
        <f>+IFERROR(VALUE(RIGHT(Tabla21[[#This Row],[B2B]],6)),"")</f>
        <v>3621</v>
      </c>
      <c r="DT358" s="6" t="str">
        <f>+IFERROR(VLOOKUP(DR358,Auxiliar!$A:$C,2,0),"")</f>
        <v>CORONA PORRON</v>
      </c>
      <c r="DU358" s="7" t="str">
        <f>+IFERROR(VLOOKUP(DR358,Auxiliar!$A:$C,3,0),"")</f>
        <v>1b 5% | 20b 0%</v>
      </c>
      <c r="DW358" s="1">
        <v>327</v>
      </c>
      <c r="DX358" s="12" t="s">
        <v>43</v>
      </c>
      <c r="DY358" s="6">
        <f>+IFERROR(VALUE(RIGHT(Tabla22[[#This Row],[B2B]],6)),"")</f>
        <v>327</v>
      </c>
      <c r="DZ358" s="6" t="str">
        <f>+IFERROR(VLOOKUP(DX358,Auxiliar!$A:$C,2,0),"")</f>
        <v xml:space="preserve">VALUE LATA </v>
      </c>
      <c r="EA358" s="7" t="str">
        <f>+IFERROR(VLOOKUP(DX358,Auxiliar!$A:$C,3,0),"")</f>
        <v>1b 15% | 100b 18%</v>
      </c>
      <c r="EC358" s="1">
        <v>294</v>
      </c>
      <c r="ED358" s="12" t="s">
        <v>47</v>
      </c>
      <c r="EE358" s="6">
        <f>+IFERROR(VALUE(RIGHT(Tabla23[[#This Row],[B2B]],6)),"")</f>
        <v>294</v>
      </c>
      <c r="EF358" s="6" t="str">
        <f>+IFERROR(VLOOKUP(ED358,Auxiliar!$A:$C,2,0),"")</f>
        <v>VALUE LATON</v>
      </c>
      <c r="EG358" s="7" t="str">
        <f>+IFERROR(VLOOKUP(ED358,Auxiliar!$A:$C,3,0),"")</f>
        <v>1b 10% | 5b 15% | 192b 0%</v>
      </c>
      <c r="EI358" s="1"/>
      <c r="EJ358" s="12"/>
      <c r="EK358" s="6" t="str">
        <f>+IFERROR(VALUE(RIGHT(Tabla24[[#This Row],[B2B]],6)),"")</f>
        <v/>
      </c>
      <c r="EL358" s="6" t="str">
        <f>+IFERROR(VLOOKUP(EJ358,Auxiliar!$A:$C,2,0),"")</f>
        <v/>
      </c>
      <c r="EM358" s="7" t="str">
        <f>+IFERROR(VLOOKUP(EJ358,Auxiliar!$A:$C,3,0),"")</f>
        <v/>
      </c>
      <c r="EO358" s="1"/>
      <c r="EP358" s="12"/>
      <c r="EQ358" s="6" t="str">
        <f>+IFERROR(VALUE(RIGHT(Tabla25[[#This Row],[B2B]],6)),"")</f>
        <v/>
      </c>
      <c r="ER358" s="6" t="str">
        <f>+IFERROR(VLOOKUP(EP358,Auxiliar!$A:$C,2,0),"")</f>
        <v/>
      </c>
      <c r="ES358" s="7" t="str">
        <f>+IFERROR(VLOOKUP(EP358,Auxiliar!$A:$C,3,0),"")</f>
        <v/>
      </c>
      <c r="EU358" s="1"/>
      <c r="EV358" s="12"/>
      <c r="EW358" s="6" t="str">
        <f>+IFERROR(VALUE(RIGHT(Tabla26[[#This Row],[B2B]],6)),"")</f>
        <v/>
      </c>
      <c r="EX358" s="6" t="str">
        <f>+IFERROR(VLOOKUP(EV358,Auxiliar!$A:$C,2,0),"")</f>
        <v/>
      </c>
      <c r="EY358" s="7" t="str">
        <f>+IFERROR(VLOOKUP(EV358,Auxiliar!$A:$C,3,0),"")</f>
        <v/>
      </c>
      <c r="EZ358" s="1"/>
      <c r="FA358" s="12"/>
      <c r="FB358" s="6" t="str">
        <f>+IFERROR(VALUE(RIGHT(Tabla27[[#This Row],[B2B]],6)),"")</f>
        <v/>
      </c>
      <c r="FC358" s="6" t="str">
        <f>+IFERROR(VLOOKUP(FA358,Auxiliar!$A:$C,2,0),"")</f>
        <v/>
      </c>
      <c r="FD358" s="7" t="str">
        <f>+IFERROR(VLOOKUP(FA358,Auxiliar!$A:$C,3,0),"")</f>
        <v/>
      </c>
      <c r="FE358" s="1"/>
      <c r="FF358" s="12"/>
      <c r="FG358" s="6" t="str">
        <f>+IFERROR(VALUE(RIGHT(Tabla28[[#This Row],[B2B]],6)),"")</f>
        <v/>
      </c>
      <c r="FH358" s="6" t="str">
        <f>+IFERROR(VLOOKUP(FF358,Auxiliar!$A:$C,2,0),"")</f>
        <v/>
      </c>
      <c r="FI358" s="7" t="str">
        <f>+IFERROR(VLOOKUP(FF358,Auxiliar!$A:$C,3,0),"")</f>
        <v/>
      </c>
      <c r="FJ358" s="1"/>
      <c r="FK358" s="12"/>
      <c r="FL358" s="6" t="str">
        <f>+IFERROR(VALUE(RIGHT(Tabla29[[#This Row],[B2B]],6)),"")</f>
        <v/>
      </c>
      <c r="FM358" s="6" t="str">
        <f>+IFERROR(VLOOKUP(FK358,Auxiliar!$A:$C,2,0),"")</f>
        <v/>
      </c>
      <c r="FN358" s="7" t="str">
        <f>+IFERROR(VLOOKUP(FK358,Auxiliar!$A:$C,3,0),"")</f>
        <v/>
      </c>
      <c r="FO358" s="1"/>
      <c r="FP358" s="12"/>
      <c r="FQ358" s="6" t="str">
        <f>+IFERROR(VALUE(RIGHT(Tabla30[[#This Row],[B2B]],6)),"")</f>
        <v/>
      </c>
      <c r="FR358" s="6" t="str">
        <f>+IFERROR(VLOOKUP(FP358,Auxiliar!$A:$C,2,0),"")</f>
        <v/>
      </c>
      <c r="FS358" s="7"/>
      <c r="FT358" s="1"/>
      <c r="FU358" s="12"/>
      <c r="FV358" s="6" t="str">
        <f>+IFERROR(VALUE(RIGHT(Tabla31[[#This Row],[B2B]],6)),"")</f>
        <v/>
      </c>
      <c r="FW358" s="6" t="str">
        <f>+IFERROR(VLOOKUP(FU358,Auxiliar!$A:$C,2,0),"")</f>
        <v/>
      </c>
      <c r="FX358" s="7" t="str">
        <f>+IFERROR(VLOOKUP(FU358,Auxiliar!$A:$C,3,0),"")</f>
        <v/>
      </c>
      <c r="FY358" s="1"/>
      <c r="FZ358" s="12"/>
      <c r="GA358" s="6" t="str">
        <f>+IFERROR(VALUE(RIGHT(Tabla32[[#This Row],[B2B]],6)),"")</f>
        <v/>
      </c>
      <c r="GB358" s="6" t="str">
        <f>+IFERROR(VLOOKUP(FZ358,Auxiliar!$A:$C,2,0),"")</f>
        <v/>
      </c>
      <c r="GC358" s="7" t="str">
        <f>+IFERROR(VLOOKUP(FZ358,Auxiliar!$A:$C,3,0),"")</f>
        <v/>
      </c>
      <c r="GD358" s="1"/>
      <c r="GE358" s="12"/>
      <c r="GF358" s="6" t="str">
        <f>+IFERROR(VALUE(RIGHT(Tabla33[[#This Row],[B2B]],6)),"")</f>
        <v/>
      </c>
      <c r="GG358" s="6" t="str">
        <f>+IFERROR(VLOOKUP(GE358,Auxiliar!$A:$C,2,0),"")</f>
        <v/>
      </c>
      <c r="GH358" s="7" t="str">
        <f>+IFERROR(VLOOKUP(GE358,Auxiliar!$A:$C,3,0),"")</f>
        <v/>
      </c>
    </row>
    <row r="359" spans="1:190" x14ac:dyDescent="0.25">
      <c r="A359" s="1"/>
      <c r="B359" s="1"/>
      <c r="C359" t="str">
        <f>+IFERROR(VALUE(RIGHT(Tabla1[[#This Row],[B2B]],6)),"")</f>
        <v/>
      </c>
      <c r="D359" t="str">
        <f>+IFERROR(VLOOKUP(B359,Auxiliar!$A:$C,2,0),"")</f>
        <v/>
      </c>
      <c r="E359" s="5" t="str">
        <f>+IFERROR(VLOOKUP(B359,Auxiliar!$A:$C,3,0),"")</f>
        <v/>
      </c>
      <c r="S359" s="1">
        <v>4615</v>
      </c>
      <c r="T359" s="1" t="s">
        <v>9</v>
      </c>
      <c r="U359" s="6">
        <f>+IFERROR(VALUE(RIGHT(Tabla4[[#This Row],[B2B]],6)),"")</f>
        <v>4615</v>
      </c>
      <c r="V359" s="6" t="str">
        <f>+IFERROR(VLOOKUP(T359,Auxiliar!$A:$C,2,0),"")</f>
        <v>CORE</v>
      </c>
      <c r="W359" s="7" t="str">
        <f>+IFERROR(VLOOKUP(T359,Auxiliar!$A:$C,3,0),"")</f>
        <v>0b 1% | 2b 5% | 4b 6%</v>
      </c>
      <c r="AK359" s="1">
        <v>4297</v>
      </c>
      <c r="AL359" s="1" t="s">
        <v>30</v>
      </c>
      <c r="AM359" s="6">
        <f>+IFERROR(VALUE(RIGHT(Tabla7[[#This Row],[B2B]],6)),"")</f>
        <v>4297</v>
      </c>
      <c r="AN359" s="6" t="str">
        <f>+IFERROR(VLOOKUP(AL359,Auxiliar!$A:$C,2,0),"")</f>
        <v>LATONES</v>
      </c>
      <c r="AO359" s="7" t="str">
        <f>+IFERROR(VLOOKUP(AL359,Auxiliar!$A:$C,3,0),"")</f>
        <v>1b 4% | 5b 7% | 97b 0%</v>
      </c>
      <c r="AW359" s="1"/>
      <c r="AX359" s="1" t="s">
        <v>32</v>
      </c>
      <c r="AY359" s="6" t="str">
        <f>+IFERROR(VALUE(RIGHT(Tabla9[[#This Row],[B2B]],6)),"")</f>
        <v/>
      </c>
      <c r="AZ359" s="6" t="str">
        <f>+IFERROR(VLOOKUP(AX359,Auxiliar!$A:$C,2,0),"")</f>
        <v>LATONES</v>
      </c>
      <c r="BA359" s="7" t="str">
        <f>+IFERROR(VLOOKUP(AX359,Auxiliar!$A:$C,3,0),"")</f>
        <v>2b 3% | 4b 4% | 6b 5% | 10b 8%  | 385b 0%</v>
      </c>
      <c r="BI359" s="1"/>
      <c r="BJ359" s="1"/>
      <c r="BK359" s="6" t="str">
        <f>+IFERROR(VALUE(RIGHT(Tabla11[[#This Row],[B2B]],6)),"")</f>
        <v/>
      </c>
      <c r="BL359" s="6" t="str">
        <f>+IFERROR(VLOOKUP(BJ359,Auxiliar!$A:$C,2,0),"")</f>
        <v/>
      </c>
      <c r="BM359" s="7" t="str">
        <f>+IFERROR(VLOOKUP(BJ359,Auxiliar!$A:$C,3,0),"")</f>
        <v/>
      </c>
      <c r="BO359" s="1">
        <v>7188</v>
      </c>
      <c r="BP359" s="1" t="s">
        <v>39</v>
      </c>
      <c r="BQ359" s="6">
        <f>+IFERROR(VALUE(RIGHT(Tabla12[[#This Row],[B2B]],6)),"")</f>
        <v>7188</v>
      </c>
      <c r="BR359" s="6" t="str">
        <f>+IFERROR(VLOOKUP(BP359,Auxiliar!$A:$C,2,0),"")</f>
        <v>VALUE LITRO</v>
      </c>
      <c r="BS359" s="7" t="str">
        <f>+IFERROR(VLOOKUP(BP359,Auxiliar!$A:$C,3,0),"")</f>
        <v>1b 12%</v>
      </c>
      <c r="CA359" s="1">
        <v>3641</v>
      </c>
      <c r="CB359" s="1" t="s">
        <v>35</v>
      </c>
      <c r="CC359" s="6">
        <f>+IFERROR(VALUE(RIGHT(Tabla14[[#This Row],[B2B]],6)),"")</f>
        <v>3641</v>
      </c>
      <c r="CD359" s="6" t="str">
        <f>+IFERROR(VLOOKUP(CB359,Auxiliar!$A:$C,2,0),"")</f>
        <v>Corona 710cc</v>
      </c>
      <c r="CE359" s="7" t="str">
        <f>+IFERROR(VLOOKUP(CB359,Auxiliar!$A:$C,3,0),"")</f>
        <v>1b 10% | 85b 0%</v>
      </c>
      <c r="CG359" s="1"/>
      <c r="CH359" s="1"/>
      <c r="CI359" s="6" t="str">
        <f>+IFERROR(VALUE(RIGHT(Tabla15[[#This Row],[B2B]],6)),"")</f>
        <v/>
      </c>
      <c r="CJ359" s="6" t="str">
        <f>+IFERROR(VLOOKUP(CH359,Auxiliar!$A:$C,2,0),"")</f>
        <v/>
      </c>
      <c r="CK359" s="7" t="str">
        <f>+IFERROR(VLOOKUP(CH359,Auxiliar!$A:$C,3,0),"")</f>
        <v/>
      </c>
      <c r="CM359" s="1">
        <v>3621</v>
      </c>
      <c r="CN359" s="1" t="s">
        <v>20</v>
      </c>
      <c r="CO359" s="6">
        <v>3621</v>
      </c>
      <c r="CP359" s="6" t="s">
        <v>20</v>
      </c>
      <c r="CQ359" s="7" t="s">
        <v>21</v>
      </c>
      <c r="CS359" s="1"/>
      <c r="CT359" s="1"/>
      <c r="CU359" s="6" t="str">
        <f>+IFERROR(VALUE(RIGHT(Tabla17[[#This Row],[B2B]],6)),"")</f>
        <v/>
      </c>
      <c r="CV359" s="6" t="str">
        <f>+IFERROR(VLOOKUP(CT359,Auxiliar!$A:$C,2,0),"")</f>
        <v/>
      </c>
      <c r="CW359" s="7" t="str">
        <f>+IFERROR(VLOOKUP(CT359,Auxiliar!$A:$C,3,0),"")</f>
        <v/>
      </c>
      <c r="CY359" s="1">
        <v>3621</v>
      </c>
      <c r="CZ359" s="1" t="s">
        <v>16</v>
      </c>
      <c r="DA359" s="6">
        <f>+IFERROR(VALUE(RIGHT(Tabla18[[#This Row],[B2B]],6)),"")</f>
        <v>3621</v>
      </c>
      <c r="DB359" s="6" t="str">
        <f>+IFERROR(VLOOKUP(CZ359,Auxiliar!$A:$C,2,0),"")</f>
        <v>PREMIUM</v>
      </c>
      <c r="DC359" s="7" t="str">
        <f>+IFERROR(VLOOKUP(CZ359,Auxiliar!$A:$C,3,0),"")</f>
        <v>0b 0% | 2b 2% | 5b 3,5% | 10b 5%</v>
      </c>
      <c r="DE359" s="1">
        <v>3621</v>
      </c>
      <c r="DF359" s="1" t="s">
        <v>19</v>
      </c>
      <c r="DG359" s="6">
        <f>+IFERROR(VALUE(RIGHT(Tabla19[[#This Row],[B2B]],6)),"")</f>
        <v>3621</v>
      </c>
      <c r="DH359" s="6" t="str">
        <f>+IFERROR(VLOOKUP(DF359,Auxiliar!$A:$C,2,0),"")</f>
        <v>MICHELOB</v>
      </c>
      <c r="DI359" s="7" t="str">
        <f>+IFERROR(VLOOKUP(DF359,Auxiliar!$A:$C,3,0),"")</f>
        <v>1b 7% | 3b 22% | 8b 27%</v>
      </c>
      <c r="DK359" s="1"/>
      <c r="DL359" s="1"/>
      <c r="DM359" s="6" t="str">
        <f>+IFERROR(VALUE(RIGHT(Tabla20[[#This Row],[B2B]],6)),"")</f>
        <v/>
      </c>
      <c r="DN359" s="6" t="str">
        <f>+IFERROR(VLOOKUP(DL359,Auxiliar!$A:$C,2,0),"")</f>
        <v/>
      </c>
      <c r="DO359" s="7" t="str">
        <f>+IFERROR(VLOOKUP(DL359,Auxiliar!$A:$C,3,0),"")</f>
        <v/>
      </c>
      <c r="DQ359" s="1">
        <v>3628</v>
      </c>
      <c r="DR359" s="12" t="s">
        <v>24</v>
      </c>
      <c r="DS359" s="6">
        <f>+IFERROR(VALUE(RIGHT(Tabla21[[#This Row],[B2B]],6)),"")</f>
        <v>3628</v>
      </c>
      <c r="DT359" s="6" t="str">
        <f>+IFERROR(VLOOKUP(DR359,Auxiliar!$A:$C,2,0),"")</f>
        <v>CORONA PORRON</v>
      </c>
      <c r="DU359" s="7" t="str">
        <f>+IFERROR(VLOOKUP(DR359,Auxiliar!$A:$C,3,0),"")</f>
        <v>1b 5% | 20b 0%</v>
      </c>
      <c r="DW359" s="1">
        <v>7339</v>
      </c>
      <c r="DX359" s="12" t="s">
        <v>43</v>
      </c>
      <c r="DY359" s="6">
        <f>+IFERROR(VALUE(RIGHT(Tabla22[[#This Row],[B2B]],6)),"")</f>
        <v>7339</v>
      </c>
      <c r="DZ359" s="6" t="str">
        <f>+IFERROR(VLOOKUP(DX359,Auxiliar!$A:$C,2,0),"")</f>
        <v xml:space="preserve">VALUE LATA </v>
      </c>
      <c r="EA359" s="7" t="str">
        <f>+IFERROR(VLOOKUP(DX359,Auxiliar!$A:$C,3,0),"")</f>
        <v>1b 15% | 100b 18%</v>
      </c>
      <c r="EC359" s="1">
        <v>312</v>
      </c>
      <c r="ED359" s="12" t="s">
        <v>47</v>
      </c>
      <c r="EE359" s="6">
        <f>+IFERROR(VALUE(RIGHT(Tabla23[[#This Row],[B2B]],6)),"")</f>
        <v>312</v>
      </c>
      <c r="EF359" s="6" t="str">
        <f>+IFERROR(VLOOKUP(ED359,Auxiliar!$A:$C,2,0),"")</f>
        <v>VALUE LATON</v>
      </c>
      <c r="EG359" s="7" t="str">
        <f>+IFERROR(VLOOKUP(ED359,Auxiliar!$A:$C,3,0),"")</f>
        <v>1b 10% | 5b 15% | 192b 0%</v>
      </c>
      <c r="EI359" s="1"/>
      <c r="EJ359" s="12"/>
      <c r="EK359" s="6" t="str">
        <f>+IFERROR(VALUE(RIGHT(Tabla24[[#This Row],[B2B]],6)),"")</f>
        <v/>
      </c>
      <c r="EL359" s="6" t="str">
        <f>+IFERROR(VLOOKUP(EJ359,Auxiliar!$A:$C,2,0),"")</f>
        <v/>
      </c>
      <c r="EM359" s="7" t="str">
        <f>+IFERROR(VLOOKUP(EJ359,Auxiliar!$A:$C,3,0),"")</f>
        <v/>
      </c>
      <c r="EO359" s="1"/>
      <c r="EP359" s="12"/>
      <c r="EQ359" s="6" t="str">
        <f>+IFERROR(VALUE(RIGHT(Tabla25[[#This Row],[B2B]],6)),"")</f>
        <v/>
      </c>
      <c r="ER359" s="6" t="str">
        <f>+IFERROR(VLOOKUP(EP359,Auxiliar!$A:$C,2,0),"")</f>
        <v/>
      </c>
      <c r="ES359" s="7" t="str">
        <f>+IFERROR(VLOOKUP(EP359,Auxiliar!$A:$C,3,0),"")</f>
        <v/>
      </c>
      <c r="EU359" s="1"/>
      <c r="EV359" s="12"/>
      <c r="EW359" s="6" t="str">
        <f>+IFERROR(VALUE(RIGHT(Tabla26[[#This Row],[B2B]],6)),"")</f>
        <v/>
      </c>
      <c r="EX359" s="6" t="str">
        <f>+IFERROR(VLOOKUP(EV359,Auxiliar!$A:$C,2,0),"")</f>
        <v/>
      </c>
      <c r="EY359" s="7" t="str">
        <f>+IFERROR(VLOOKUP(EV359,Auxiliar!$A:$C,3,0),"")</f>
        <v/>
      </c>
      <c r="EZ359" s="1"/>
      <c r="FA359" s="12"/>
      <c r="FB359" s="6" t="str">
        <f>+IFERROR(VALUE(RIGHT(Tabla27[[#This Row],[B2B]],6)),"")</f>
        <v/>
      </c>
      <c r="FC359" s="6" t="str">
        <f>+IFERROR(VLOOKUP(FA359,Auxiliar!$A:$C,2,0),"")</f>
        <v/>
      </c>
      <c r="FD359" s="7" t="str">
        <f>+IFERROR(VLOOKUP(FA359,Auxiliar!$A:$C,3,0),"")</f>
        <v/>
      </c>
      <c r="FE359" s="1"/>
      <c r="FF359" s="12"/>
      <c r="FG359" s="6" t="str">
        <f>+IFERROR(VALUE(RIGHT(Tabla28[[#This Row],[B2B]],6)),"")</f>
        <v/>
      </c>
      <c r="FH359" s="6" t="str">
        <f>+IFERROR(VLOOKUP(FF359,Auxiliar!$A:$C,2,0),"")</f>
        <v/>
      </c>
      <c r="FI359" s="7" t="str">
        <f>+IFERROR(VLOOKUP(FF359,Auxiliar!$A:$C,3,0),"")</f>
        <v/>
      </c>
      <c r="FJ359" s="1"/>
      <c r="FK359" s="12"/>
      <c r="FL359" s="6" t="str">
        <f>+IFERROR(VALUE(RIGHT(Tabla29[[#This Row],[B2B]],6)),"")</f>
        <v/>
      </c>
      <c r="FM359" s="6" t="str">
        <f>+IFERROR(VLOOKUP(FK359,Auxiliar!$A:$C,2,0),"")</f>
        <v/>
      </c>
      <c r="FN359" s="7" t="str">
        <f>+IFERROR(VLOOKUP(FK359,Auxiliar!$A:$C,3,0),"")</f>
        <v/>
      </c>
      <c r="FO359" s="1"/>
      <c r="FP359" s="12"/>
      <c r="FQ359" s="6" t="str">
        <f>+IFERROR(VALUE(RIGHT(Tabla30[[#This Row],[B2B]],6)),"")</f>
        <v/>
      </c>
      <c r="FR359" s="6" t="str">
        <f>+IFERROR(VLOOKUP(FP359,Auxiliar!$A:$C,2,0),"")</f>
        <v/>
      </c>
      <c r="FS359" s="7"/>
      <c r="FT359" s="1"/>
      <c r="FU359" s="12"/>
      <c r="FV359" s="6" t="str">
        <f>+IFERROR(VALUE(RIGHT(Tabla31[[#This Row],[B2B]],6)),"")</f>
        <v/>
      </c>
      <c r="FW359" s="6" t="str">
        <f>+IFERROR(VLOOKUP(FU359,Auxiliar!$A:$C,2,0),"")</f>
        <v/>
      </c>
      <c r="FX359" s="7" t="str">
        <f>+IFERROR(VLOOKUP(FU359,Auxiliar!$A:$C,3,0),"")</f>
        <v/>
      </c>
      <c r="FY359" s="1"/>
      <c r="FZ359" s="12"/>
      <c r="GA359" s="6" t="str">
        <f>+IFERROR(VALUE(RIGHT(Tabla32[[#This Row],[B2B]],6)),"")</f>
        <v/>
      </c>
      <c r="GB359" s="6" t="str">
        <f>+IFERROR(VLOOKUP(FZ359,Auxiliar!$A:$C,2,0),"")</f>
        <v/>
      </c>
      <c r="GC359" s="7" t="str">
        <f>+IFERROR(VLOOKUP(FZ359,Auxiliar!$A:$C,3,0),"")</f>
        <v/>
      </c>
      <c r="GD359" s="1"/>
      <c r="GE359" s="12"/>
      <c r="GF359" s="6" t="str">
        <f>+IFERROR(VALUE(RIGHT(Tabla33[[#This Row],[B2B]],6)),"")</f>
        <v/>
      </c>
      <c r="GG359" s="6" t="str">
        <f>+IFERROR(VLOOKUP(GE359,Auxiliar!$A:$C,2,0),"")</f>
        <v/>
      </c>
      <c r="GH359" s="7" t="str">
        <f>+IFERROR(VLOOKUP(GE359,Auxiliar!$A:$C,3,0),"")</f>
        <v/>
      </c>
    </row>
    <row r="360" spans="1:190" x14ac:dyDescent="0.25">
      <c r="A360" s="1"/>
      <c r="B360" s="1"/>
      <c r="C360" t="str">
        <f>+IFERROR(VALUE(RIGHT(Tabla1[[#This Row],[B2B]],6)),"")</f>
        <v/>
      </c>
      <c r="D360" t="str">
        <f>+IFERROR(VLOOKUP(B360,Auxiliar!$A:$C,2,0),"")</f>
        <v/>
      </c>
      <c r="E360" s="5" t="str">
        <f>+IFERROR(VLOOKUP(B360,Auxiliar!$A:$C,3,0),"")</f>
        <v/>
      </c>
      <c r="S360" s="1">
        <v>4621</v>
      </c>
      <c r="T360" s="1" t="s">
        <v>9</v>
      </c>
      <c r="U360" s="6">
        <f>+IFERROR(VALUE(RIGHT(Tabla4[[#This Row],[B2B]],6)),"")</f>
        <v>4621</v>
      </c>
      <c r="V360" s="6" t="str">
        <f>+IFERROR(VLOOKUP(T360,Auxiliar!$A:$C,2,0),"")</f>
        <v>CORE</v>
      </c>
      <c r="W360" s="7" t="str">
        <f>+IFERROR(VLOOKUP(T360,Auxiliar!$A:$C,3,0),"")</f>
        <v>0b 1% | 2b 5% | 4b 6%</v>
      </c>
      <c r="AK360" s="1">
        <v>4302</v>
      </c>
      <c r="AL360" s="1" t="s">
        <v>30</v>
      </c>
      <c r="AM360" s="6">
        <f>+IFERROR(VALUE(RIGHT(Tabla7[[#This Row],[B2B]],6)),"")</f>
        <v>4302</v>
      </c>
      <c r="AN360" s="6" t="str">
        <f>+IFERROR(VLOOKUP(AL360,Auxiliar!$A:$C,2,0),"")</f>
        <v>LATONES</v>
      </c>
      <c r="AO360" s="7" t="str">
        <f>+IFERROR(VLOOKUP(AL360,Auxiliar!$A:$C,3,0),"")</f>
        <v>1b 4% | 5b 7% | 97b 0%</v>
      </c>
      <c r="AW360" s="1"/>
      <c r="AX360" s="1" t="s">
        <v>32</v>
      </c>
      <c r="AY360" s="6" t="str">
        <f>+IFERROR(VALUE(RIGHT(Tabla9[[#This Row],[B2B]],6)),"")</f>
        <v/>
      </c>
      <c r="AZ360" s="6" t="str">
        <f>+IFERROR(VLOOKUP(AX360,Auxiliar!$A:$C,2,0),"")</f>
        <v>LATONES</v>
      </c>
      <c r="BA360" s="7" t="str">
        <f>+IFERROR(VLOOKUP(AX360,Auxiliar!$A:$C,3,0),"")</f>
        <v>2b 3% | 4b 4% | 6b 5% | 10b 8%  | 385b 0%</v>
      </c>
      <c r="BI360" s="1"/>
      <c r="BJ360" s="1"/>
      <c r="BK360" s="6" t="str">
        <f>+IFERROR(VALUE(RIGHT(Tabla11[[#This Row],[B2B]],6)),"")</f>
        <v/>
      </c>
      <c r="BL360" s="6" t="str">
        <f>+IFERROR(VLOOKUP(BJ360,Auxiliar!$A:$C,2,0),"")</f>
        <v/>
      </c>
      <c r="BM360" s="7" t="str">
        <f>+IFERROR(VLOOKUP(BJ360,Auxiliar!$A:$C,3,0),"")</f>
        <v/>
      </c>
      <c r="BO360" s="1">
        <v>7216</v>
      </c>
      <c r="BP360" s="1" t="s">
        <v>39</v>
      </c>
      <c r="BQ360" s="6">
        <f>+IFERROR(VALUE(RIGHT(Tabla12[[#This Row],[B2B]],6)),"")</f>
        <v>7216</v>
      </c>
      <c r="BR360" s="6" t="str">
        <f>+IFERROR(VLOOKUP(BP360,Auxiliar!$A:$C,2,0),"")</f>
        <v>VALUE LITRO</v>
      </c>
      <c r="BS360" s="7" t="str">
        <f>+IFERROR(VLOOKUP(BP360,Auxiliar!$A:$C,3,0),"")</f>
        <v>1b 12%</v>
      </c>
      <c r="CA360" s="1">
        <v>3644</v>
      </c>
      <c r="CB360" s="1" t="s">
        <v>35</v>
      </c>
      <c r="CC360" s="6">
        <f>+IFERROR(VALUE(RIGHT(Tabla14[[#This Row],[B2B]],6)),"")</f>
        <v>3644</v>
      </c>
      <c r="CD360" s="6" t="str">
        <f>+IFERROR(VLOOKUP(CB360,Auxiliar!$A:$C,2,0),"")</f>
        <v>Corona 710cc</v>
      </c>
      <c r="CE360" s="7" t="str">
        <f>+IFERROR(VLOOKUP(CB360,Auxiliar!$A:$C,3,0),"")</f>
        <v>1b 10% | 85b 0%</v>
      </c>
      <c r="CG360" s="1"/>
      <c r="CH360" s="1"/>
      <c r="CI360" s="6" t="str">
        <f>+IFERROR(VALUE(RIGHT(Tabla15[[#This Row],[B2B]],6)),"")</f>
        <v/>
      </c>
      <c r="CJ360" s="6" t="str">
        <f>+IFERROR(VLOOKUP(CH360,Auxiliar!$A:$C,2,0),"")</f>
        <v/>
      </c>
      <c r="CK360" s="7" t="str">
        <f>+IFERROR(VLOOKUP(CH360,Auxiliar!$A:$C,3,0),"")</f>
        <v/>
      </c>
      <c r="CM360" s="1">
        <v>3628</v>
      </c>
      <c r="CN360" s="1" t="s">
        <v>20</v>
      </c>
      <c r="CO360" s="6">
        <v>3628</v>
      </c>
      <c r="CP360" s="6" t="s">
        <v>20</v>
      </c>
      <c r="CQ360" s="7" t="s">
        <v>21</v>
      </c>
      <c r="CS360" s="1"/>
      <c r="CT360" s="1"/>
      <c r="CU360" s="6" t="str">
        <f>+IFERROR(VALUE(RIGHT(Tabla17[[#This Row],[B2B]],6)),"")</f>
        <v/>
      </c>
      <c r="CV360" s="6" t="str">
        <f>+IFERROR(VLOOKUP(CT360,Auxiliar!$A:$C,2,0),"")</f>
        <v/>
      </c>
      <c r="CW360" s="7" t="str">
        <f>+IFERROR(VLOOKUP(CT360,Auxiliar!$A:$C,3,0),"")</f>
        <v/>
      </c>
      <c r="CY360" s="1">
        <v>3628</v>
      </c>
      <c r="CZ360" s="1" t="s">
        <v>16</v>
      </c>
      <c r="DA360" s="6">
        <f>+IFERROR(VALUE(RIGHT(Tabla18[[#This Row],[B2B]],6)),"")</f>
        <v>3628</v>
      </c>
      <c r="DB360" s="6" t="str">
        <f>+IFERROR(VLOOKUP(CZ360,Auxiliar!$A:$C,2,0),"")</f>
        <v>PREMIUM</v>
      </c>
      <c r="DC360" s="7" t="str">
        <f>+IFERROR(VLOOKUP(CZ360,Auxiliar!$A:$C,3,0),"")</f>
        <v>0b 0% | 2b 2% | 5b 3,5% | 10b 5%</v>
      </c>
      <c r="DE360" s="1">
        <v>3628</v>
      </c>
      <c r="DF360" s="1" t="s">
        <v>19</v>
      </c>
      <c r="DG360" s="6">
        <f>+IFERROR(VALUE(RIGHT(Tabla19[[#This Row],[B2B]],6)),"")</f>
        <v>3628</v>
      </c>
      <c r="DH360" s="6" t="str">
        <f>+IFERROR(VLOOKUP(DF360,Auxiliar!$A:$C,2,0),"")</f>
        <v>MICHELOB</v>
      </c>
      <c r="DI360" s="7" t="str">
        <f>+IFERROR(VLOOKUP(DF360,Auxiliar!$A:$C,3,0),"")</f>
        <v>1b 7% | 3b 22% | 8b 27%</v>
      </c>
      <c r="DK360" s="1"/>
      <c r="DL360" s="1"/>
      <c r="DM360" s="6" t="str">
        <f>+IFERROR(VALUE(RIGHT(Tabla20[[#This Row],[B2B]],6)),"")</f>
        <v/>
      </c>
      <c r="DN360" s="6" t="str">
        <f>+IFERROR(VLOOKUP(DL360,Auxiliar!$A:$C,2,0),"")</f>
        <v/>
      </c>
      <c r="DO360" s="7" t="str">
        <f>+IFERROR(VLOOKUP(DL360,Auxiliar!$A:$C,3,0),"")</f>
        <v/>
      </c>
      <c r="DQ360" s="1">
        <v>3629</v>
      </c>
      <c r="DR360" s="12" t="s">
        <v>24</v>
      </c>
      <c r="DS360" s="6">
        <f>+IFERROR(VALUE(RIGHT(Tabla21[[#This Row],[B2B]],6)),"")</f>
        <v>3629</v>
      </c>
      <c r="DT360" s="6" t="str">
        <f>+IFERROR(VLOOKUP(DR360,Auxiliar!$A:$C,2,0),"")</f>
        <v>CORONA PORRON</v>
      </c>
      <c r="DU360" s="7" t="str">
        <f>+IFERROR(VLOOKUP(DR360,Auxiliar!$A:$C,3,0),"")</f>
        <v>1b 5% | 20b 0%</v>
      </c>
      <c r="DW360" s="1">
        <v>337</v>
      </c>
      <c r="DX360" s="12" t="s">
        <v>43</v>
      </c>
      <c r="DY360" s="6">
        <f>+IFERROR(VALUE(RIGHT(Tabla22[[#This Row],[B2B]],6)),"")</f>
        <v>337</v>
      </c>
      <c r="DZ360" s="6" t="str">
        <f>+IFERROR(VLOOKUP(DX360,Auxiliar!$A:$C,2,0),"")</f>
        <v xml:space="preserve">VALUE LATA </v>
      </c>
      <c r="EA360" s="7" t="str">
        <f>+IFERROR(VLOOKUP(DX360,Auxiliar!$A:$C,3,0),"")</f>
        <v>1b 15% | 100b 18%</v>
      </c>
      <c r="EC360" s="1">
        <v>7188</v>
      </c>
      <c r="ED360" s="12" t="s">
        <v>47</v>
      </c>
      <c r="EE360" s="6">
        <f>+IFERROR(VALUE(RIGHT(Tabla23[[#This Row],[B2B]],6)),"")</f>
        <v>7188</v>
      </c>
      <c r="EF360" s="6" t="str">
        <f>+IFERROR(VLOOKUP(ED360,Auxiliar!$A:$C,2,0),"")</f>
        <v>VALUE LATON</v>
      </c>
      <c r="EG360" s="7" t="str">
        <f>+IFERROR(VLOOKUP(ED360,Auxiliar!$A:$C,3,0),"")</f>
        <v>1b 10% | 5b 15% | 192b 0%</v>
      </c>
      <c r="EI360" s="1"/>
      <c r="EJ360" s="12"/>
      <c r="EK360" s="6" t="str">
        <f>+IFERROR(VALUE(RIGHT(Tabla24[[#This Row],[B2B]],6)),"")</f>
        <v/>
      </c>
      <c r="EL360" s="6" t="str">
        <f>+IFERROR(VLOOKUP(EJ360,Auxiliar!$A:$C,2,0),"")</f>
        <v/>
      </c>
      <c r="EM360" s="7" t="str">
        <f>+IFERROR(VLOOKUP(EJ360,Auxiliar!$A:$C,3,0),"")</f>
        <v/>
      </c>
      <c r="EO360" s="1"/>
      <c r="EP360" s="12"/>
      <c r="EQ360" s="6" t="str">
        <f>+IFERROR(VALUE(RIGHT(Tabla25[[#This Row],[B2B]],6)),"")</f>
        <v/>
      </c>
      <c r="ER360" s="6" t="str">
        <f>+IFERROR(VLOOKUP(EP360,Auxiliar!$A:$C,2,0),"")</f>
        <v/>
      </c>
      <c r="ES360" s="7" t="str">
        <f>+IFERROR(VLOOKUP(EP360,Auxiliar!$A:$C,3,0),"")</f>
        <v/>
      </c>
      <c r="EU360" s="1"/>
      <c r="EV360" s="12"/>
      <c r="EW360" s="6" t="str">
        <f>+IFERROR(VALUE(RIGHT(Tabla26[[#This Row],[B2B]],6)),"")</f>
        <v/>
      </c>
      <c r="EX360" s="6" t="str">
        <f>+IFERROR(VLOOKUP(EV360,Auxiliar!$A:$C,2,0),"")</f>
        <v/>
      </c>
      <c r="EY360" s="7" t="str">
        <f>+IFERROR(VLOOKUP(EV360,Auxiliar!$A:$C,3,0),"")</f>
        <v/>
      </c>
      <c r="EZ360" s="1"/>
      <c r="FA360" s="12"/>
      <c r="FB360" s="6" t="str">
        <f>+IFERROR(VALUE(RIGHT(Tabla27[[#This Row],[B2B]],6)),"")</f>
        <v/>
      </c>
      <c r="FC360" s="6" t="str">
        <f>+IFERROR(VLOOKUP(FA360,Auxiliar!$A:$C,2,0),"")</f>
        <v/>
      </c>
      <c r="FD360" s="7" t="str">
        <f>+IFERROR(VLOOKUP(FA360,Auxiliar!$A:$C,3,0),"")</f>
        <v/>
      </c>
      <c r="FE360" s="1"/>
      <c r="FF360" s="12"/>
      <c r="FG360" s="6" t="str">
        <f>+IFERROR(VALUE(RIGHT(Tabla28[[#This Row],[B2B]],6)),"")</f>
        <v/>
      </c>
      <c r="FH360" s="6" t="str">
        <f>+IFERROR(VLOOKUP(FF360,Auxiliar!$A:$C,2,0),"")</f>
        <v/>
      </c>
      <c r="FI360" s="7" t="str">
        <f>+IFERROR(VLOOKUP(FF360,Auxiliar!$A:$C,3,0),"")</f>
        <v/>
      </c>
      <c r="FJ360" s="1"/>
      <c r="FK360" s="12"/>
      <c r="FL360" s="6" t="str">
        <f>+IFERROR(VALUE(RIGHT(Tabla29[[#This Row],[B2B]],6)),"")</f>
        <v/>
      </c>
      <c r="FM360" s="6" t="str">
        <f>+IFERROR(VLOOKUP(FK360,Auxiliar!$A:$C,2,0),"")</f>
        <v/>
      </c>
      <c r="FN360" s="7" t="str">
        <f>+IFERROR(VLOOKUP(FK360,Auxiliar!$A:$C,3,0),"")</f>
        <v/>
      </c>
      <c r="FO360" s="1"/>
      <c r="FP360" s="12"/>
      <c r="FQ360" s="6" t="str">
        <f>+IFERROR(VALUE(RIGHT(Tabla30[[#This Row],[B2B]],6)),"")</f>
        <v/>
      </c>
      <c r="FR360" s="6" t="str">
        <f>+IFERROR(VLOOKUP(FP360,Auxiliar!$A:$C,2,0),"")</f>
        <v/>
      </c>
      <c r="FS360" s="7"/>
      <c r="FT360" s="1"/>
      <c r="FU360" s="12"/>
      <c r="FV360" s="6" t="str">
        <f>+IFERROR(VALUE(RIGHT(Tabla31[[#This Row],[B2B]],6)),"")</f>
        <v/>
      </c>
      <c r="FW360" s="6" t="str">
        <f>+IFERROR(VLOOKUP(FU360,Auxiliar!$A:$C,2,0),"")</f>
        <v/>
      </c>
      <c r="FX360" s="7" t="str">
        <f>+IFERROR(VLOOKUP(FU360,Auxiliar!$A:$C,3,0),"")</f>
        <v/>
      </c>
      <c r="FY360" s="1"/>
      <c r="FZ360" s="12"/>
      <c r="GA360" s="6" t="str">
        <f>+IFERROR(VALUE(RIGHT(Tabla32[[#This Row],[B2B]],6)),"")</f>
        <v/>
      </c>
      <c r="GB360" s="6" t="str">
        <f>+IFERROR(VLOOKUP(FZ360,Auxiliar!$A:$C,2,0),"")</f>
        <v/>
      </c>
      <c r="GC360" s="7" t="str">
        <f>+IFERROR(VLOOKUP(FZ360,Auxiliar!$A:$C,3,0),"")</f>
        <v/>
      </c>
      <c r="GD360" s="1"/>
      <c r="GE360" s="12"/>
      <c r="GF360" s="6" t="str">
        <f>+IFERROR(VALUE(RIGHT(Tabla33[[#This Row],[B2B]],6)),"")</f>
        <v/>
      </c>
      <c r="GG360" s="6" t="str">
        <f>+IFERROR(VLOOKUP(GE360,Auxiliar!$A:$C,2,0),"")</f>
        <v/>
      </c>
      <c r="GH360" s="7" t="str">
        <f>+IFERROR(VLOOKUP(GE360,Auxiliar!$A:$C,3,0),"")</f>
        <v/>
      </c>
    </row>
    <row r="361" spans="1:190" x14ac:dyDescent="0.25">
      <c r="A361" s="1"/>
      <c r="B361" s="1"/>
      <c r="C361" t="str">
        <f>+IFERROR(VALUE(RIGHT(Tabla1[[#This Row],[B2B]],6)),"")</f>
        <v/>
      </c>
      <c r="D361" t="str">
        <f>+IFERROR(VLOOKUP(B361,Auxiliar!$A:$C,2,0),"")</f>
        <v/>
      </c>
      <c r="E361" s="5" t="str">
        <f>+IFERROR(VLOOKUP(B361,Auxiliar!$A:$C,3,0),"")</f>
        <v/>
      </c>
      <c r="S361" s="1">
        <v>4622</v>
      </c>
      <c r="T361" s="1" t="s">
        <v>9</v>
      </c>
      <c r="U361" s="6">
        <f>+IFERROR(VALUE(RIGHT(Tabla4[[#This Row],[B2B]],6)),"")</f>
        <v>4622</v>
      </c>
      <c r="V361" s="6" t="str">
        <f>+IFERROR(VLOOKUP(T361,Auxiliar!$A:$C,2,0),"")</f>
        <v>CORE</v>
      </c>
      <c r="W361" s="7" t="str">
        <f>+IFERROR(VLOOKUP(T361,Auxiliar!$A:$C,3,0),"")</f>
        <v>0b 1% | 2b 5% | 4b 6%</v>
      </c>
      <c r="AK361" s="1">
        <v>4325</v>
      </c>
      <c r="AL361" s="1" t="s">
        <v>30</v>
      </c>
      <c r="AM361" s="6">
        <f>+IFERROR(VALUE(RIGHT(Tabla7[[#This Row],[B2B]],6)),"")</f>
        <v>4325</v>
      </c>
      <c r="AN361" s="6" t="str">
        <f>+IFERROR(VLOOKUP(AL361,Auxiliar!$A:$C,2,0),"")</f>
        <v>LATONES</v>
      </c>
      <c r="AO361" s="7" t="str">
        <f>+IFERROR(VLOOKUP(AL361,Auxiliar!$A:$C,3,0),"")</f>
        <v>1b 4% | 5b 7% | 97b 0%</v>
      </c>
      <c r="AW361" s="1"/>
      <c r="AX361" s="1" t="s">
        <v>32</v>
      </c>
      <c r="AY361" s="6" t="str">
        <f>+IFERROR(VALUE(RIGHT(Tabla9[[#This Row],[B2B]],6)),"")</f>
        <v/>
      </c>
      <c r="AZ361" s="6" t="str">
        <f>+IFERROR(VLOOKUP(AX361,Auxiliar!$A:$C,2,0),"")</f>
        <v>LATONES</v>
      </c>
      <c r="BA361" s="7" t="str">
        <f>+IFERROR(VLOOKUP(AX361,Auxiliar!$A:$C,3,0),"")</f>
        <v>2b 3% | 4b 4% | 6b 5% | 10b 8%  | 385b 0%</v>
      </c>
      <c r="BI361" s="1"/>
      <c r="BJ361" s="1"/>
      <c r="BK361" s="6" t="str">
        <f>+IFERROR(VALUE(RIGHT(Tabla11[[#This Row],[B2B]],6)),"")</f>
        <v/>
      </c>
      <c r="BL361" s="6" t="str">
        <f>+IFERROR(VLOOKUP(BJ361,Auxiliar!$A:$C,2,0),"")</f>
        <v/>
      </c>
      <c r="BM361" s="7" t="str">
        <f>+IFERROR(VLOOKUP(BJ361,Auxiliar!$A:$C,3,0),"")</f>
        <v/>
      </c>
      <c r="BO361" s="1">
        <v>327</v>
      </c>
      <c r="BP361" s="1" t="s">
        <v>39</v>
      </c>
      <c r="BQ361" s="6">
        <f>+IFERROR(VALUE(RIGHT(Tabla12[[#This Row],[B2B]],6)),"")</f>
        <v>327</v>
      </c>
      <c r="BR361" s="6" t="str">
        <f>+IFERROR(VLOOKUP(BP361,Auxiliar!$A:$C,2,0),"")</f>
        <v>VALUE LITRO</v>
      </c>
      <c r="BS361" s="7" t="str">
        <f>+IFERROR(VLOOKUP(BP361,Auxiliar!$A:$C,3,0),"")</f>
        <v>1b 12%</v>
      </c>
      <c r="CA361" s="1">
        <v>3648</v>
      </c>
      <c r="CB361" s="1" t="s">
        <v>35</v>
      </c>
      <c r="CC361" s="6">
        <f>+IFERROR(VALUE(RIGHT(Tabla14[[#This Row],[B2B]],6)),"")</f>
        <v>3648</v>
      </c>
      <c r="CD361" s="6" t="str">
        <f>+IFERROR(VLOOKUP(CB361,Auxiliar!$A:$C,2,0),"")</f>
        <v>Corona 710cc</v>
      </c>
      <c r="CE361" s="7" t="str">
        <f>+IFERROR(VLOOKUP(CB361,Auxiliar!$A:$C,3,0),"")</f>
        <v>1b 10% | 85b 0%</v>
      </c>
      <c r="CG361" s="1"/>
      <c r="CH361" s="1"/>
      <c r="CI361" s="6" t="str">
        <f>+IFERROR(VALUE(RIGHT(Tabla15[[#This Row],[B2B]],6)),"")</f>
        <v/>
      </c>
      <c r="CJ361" s="6" t="str">
        <f>+IFERROR(VLOOKUP(CH361,Auxiliar!$A:$C,2,0),"")</f>
        <v/>
      </c>
      <c r="CK361" s="7" t="str">
        <f>+IFERROR(VLOOKUP(CH361,Auxiliar!$A:$C,3,0),"")</f>
        <v/>
      </c>
      <c r="CM361" s="1">
        <v>3629</v>
      </c>
      <c r="CN361" s="1" t="s">
        <v>20</v>
      </c>
      <c r="CO361" s="6">
        <v>3629</v>
      </c>
      <c r="CP361" s="6" t="s">
        <v>20</v>
      </c>
      <c r="CQ361" s="7" t="s">
        <v>21</v>
      </c>
      <c r="CS361" s="1"/>
      <c r="CT361" s="1"/>
      <c r="CU361" s="6" t="str">
        <f>+IFERROR(VALUE(RIGHT(Tabla17[[#This Row],[B2B]],6)),"")</f>
        <v/>
      </c>
      <c r="CV361" s="6" t="str">
        <f>+IFERROR(VLOOKUP(CT361,Auxiliar!$A:$C,2,0),"")</f>
        <v/>
      </c>
      <c r="CW361" s="7" t="str">
        <f>+IFERROR(VLOOKUP(CT361,Auxiliar!$A:$C,3,0),"")</f>
        <v/>
      </c>
      <c r="CY361" s="1">
        <v>3629</v>
      </c>
      <c r="CZ361" s="1" t="s">
        <v>16</v>
      </c>
      <c r="DA361" s="6">
        <f>+IFERROR(VALUE(RIGHT(Tabla18[[#This Row],[B2B]],6)),"")</f>
        <v>3629</v>
      </c>
      <c r="DB361" s="6" t="str">
        <f>+IFERROR(VLOOKUP(CZ361,Auxiliar!$A:$C,2,0),"")</f>
        <v>PREMIUM</v>
      </c>
      <c r="DC361" s="7" t="str">
        <f>+IFERROR(VLOOKUP(CZ361,Auxiliar!$A:$C,3,0),"")</f>
        <v>0b 0% | 2b 2% | 5b 3,5% | 10b 5%</v>
      </c>
      <c r="DE361" s="1">
        <v>3629</v>
      </c>
      <c r="DF361" s="1" t="s">
        <v>19</v>
      </c>
      <c r="DG361" s="6">
        <f>+IFERROR(VALUE(RIGHT(Tabla19[[#This Row],[B2B]],6)),"")</f>
        <v>3629</v>
      </c>
      <c r="DH361" s="6" t="str">
        <f>+IFERROR(VLOOKUP(DF361,Auxiliar!$A:$C,2,0),"")</f>
        <v>MICHELOB</v>
      </c>
      <c r="DI361" s="7" t="str">
        <f>+IFERROR(VLOOKUP(DF361,Auxiliar!$A:$C,3,0),"")</f>
        <v>1b 7% | 3b 22% | 8b 27%</v>
      </c>
      <c r="DK361" s="1"/>
      <c r="DL361" s="1"/>
      <c r="DM361" s="6" t="str">
        <f>+IFERROR(VALUE(RIGHT(Tabla20[[#This Row],[B2B]],6)),"")</f>
        <v/>
      </c>
      <c r="DN361" s="6" t="str">
        <f>+IFERROR(VLOOKUP(DL361,Auxiliar!$A:$C,2,0),"")</f>
        <v/>
      </c>
      <c r="DO361" s="7" t="str">
        <f>+IFERROR(VLOOKUP(DL361,Auxiliar!$A:$C,3,0),"")</f>
        <v/>
      </c>
      <c r="DQ361" s="1">
        <v>3634</v>
      </c>
      <c r="DR361" s="12" t="s">
        <v>24</v>
      </c>
      <c r="DS361" s="6">
        <f>+IFERROR(VALUE(RIGHT(Tabla21[[#This Row],[B2B]],6)),"")</f>
        <v>3634</v>
      </c>
      <c r="DT361" s="6" t="str">
        <f>+IFERROR(VLOOKUP(DR361,Auxiliar!$A:$C,2,0),"")</f>
        <v>CORONA PORRON</v>
      </c>
      <c r="DU361" s="7" t="str">
        <f>+IFERROR(VLOOKUP(DR361,Auxiliar!$A:$C,3,0),"")</f>
        <v>1b 5% | 20b 0%</v>
      </c>
      <c r="DW361" s="1">
        <v>352</v>
      </c>
      <c r="DX361" s="12" t="s">
        <v>43</v>
      </c>
      <c r="DY361" s="6">
        <f>+IFERROR(VALUE(RIGHT(Tabla22[[#This Row],[B2B]],6)),"")</f>
        <v>352</v>
      </c>
      <c r="DZ361" s="6" t="str">
        <f>+IFERROR(VLOOKUP(DX361,Auxiliar!$A:$C,2,0),"")</f>
        <v xml:space="preserve">VALUE LATA </v>
      </c>
      <c r="EA361" s="7" t="str">
        <f>+IFERROR(VLOOKUP(DX361,Auxiliar!$A:$C,3,0),"")</f>
        <v>1b 15% | 100b 18%</v>
      </c>
      <c r="EC361" s="1">
        <v>7216</v>
      </c>
      <c r="ED361" s="12" t="s">
        <v>47</v>
      </c>
      <c r="EE361" s="6">
        <f>+IFERROR(VALUE(RIGHT(Tabla23[[#This Row],[B2B]],6)),"")</f>
        <v>7216</v>
      </c>
      <c r="EF361" s="6" t="str">
        <f>+IFERROR(VLOOKUP(ED361,Auxiliar!$A:$C,2,0),"")</f>
        <v>VALUE LATON</v>
      </c>
      <c r="EG361" s="7" t="str">
        <f>+IFERROR(VLOOKUP(ED361,Auxiliar!$A:$C,3,0),"")</f>
        <v>1b 10% | 5b 15% | 192b 0%</v>
      </c>
      <c r="EI361" s="1"/>
      <c r="EJ361" s="12"/>
      <c r="EK361" s="6" t="str">
        <f>+IFERROR(VALUE(RIGHT(Tabla24[[#This Row],[B2B]],6)),"")</f>
        <v/>
      </c>
      <c r="EL361" s="6" t="str">
        <f>+IFERROR(VLOOKUP(EJ361,Auxiliar!$A:$C,2,0),"")</f>
        <v/>
      </c>
      <c r="EM361" s="7" t="str">
        <f>+IFERROR(VLOOKUP(EJ361,Auxiliar!$A:$C,3,0),"")</f>
        <v/>
      </c>
      <c r="EO361" s="1"/>
      <c r="EP361" s="12"/>
      <c r="EQ361" s="6" t="str">
        <f>+IFERROR(VALUE(RIGHT(Tabla25[[#This Row],[B2B]],6)),"")</f>
        <v/>
      </c>
      <c r="ER361" s="6" t="str">
        <f>+IFERROR(VLOOKUP(EP361,Auxiliar!$A:$C,2,0),"")</f>
        <v/>
      </c>
      <c r="ES361" s="7" t="str">
        <f>+IFERROR(VLOOKUP(EP361,Auxiliar!$A:$C,3,0),"")</f>
        <v/>
      </c>
      <c r="EU361" s="1"/>
      <c r="EV361" s="12"/>
      <c r="EW361" s="6" t="str">
        <f>+IFERROR(VALUE(RIGHT(Tabla26[[#This Row],[B2B]],6)),"")</f>
        <v/>
      </c>
      <c r="EX361" s="6" t="str">
        <f>+IFERROR(VLOOKUP(EV361,Auxiliar!$A:$C,2,0),"")</f>
        <v/>
      </c>
      <c r="EY361" s="7" t="str">
        <f>+IFERROR(VLOOKUP(EV361,Auxiliar!$A:$C,3,0),"")</f>
        <v/>
      </c>
      <c r="EZ361" s="1"/>
      <c r="FA361" s="12"/>
      <c r="FB361" s="6" t="str">
        <f>+IFERROR(VALUE(RIGHT(Tabla27[[#This Row],[B2B]],6)),"")</f>
        <v/>
      </c>
      <c r="FC361" s="6" t="str">
        <f>+IFERROR(VLOOKUP(FA361,Auxiliar!$A:$C,2,0),"")</f>
        <v/>
      </c>
      <c r="FD361" s="7" t="str">
        <f>+IFERROR(VLOOKUP(FA361,Auxiliar!$A:$C,3,0),"")</f>
        <v/>
      </c>
      <c r="FE361" s="1"/>
      <c r="FF361" s="12"/>
      <c r="FG361" s="6" t="str">
        <f>+IFERROR(VALUE(RIGHT(Tabla28[[#This Row],[B2B]],6)),"")</f>
        <v/>
      </c>
      <c r="FH361" s="6" t="str">
        <f>+IFERROR(VLOOKUP(FF361,Auxiliar!$A:$C,2,0),"")</f>
        <v/>
      </c>
      <c r="FI361" s="7" t="str">
        <f>+IFERROR(VLOOKUP(FF361,Auxiliar!$A:$C,3,0),"")</f>
        <v/>
      </c>
      <c r="FJ361" s="1"/>
      <c r="FK361" s="12"/>
      <c r="FL361" s="6" t="str">
        <f>+IFERROR(VALUE(RIGHT(Tabla29[[#This Row],[B2B]],6)),"")</f>
        <v/>
      </c>
      <c r="FM361" s="6" t="str">
        <f>+IFERROR(VLOOKUP(FK361,Auxiliar!$A:$C,2,0),"")</f>
        <v/>
      </c>
      <c r="FN361" s="7" t="str">
        <f>+IFERROR(VLOOKUP(FK361,Auxiliar!$A:$C,3,0),"")</f>
        <v/>
      </c>
      <c r="FO361" s="1"/>
      <c r="FP361" s="12"/>
      <c r="FQ361" s="6" t="str">
        <f>+IFERROR(VALUE(RIGHT(Tabla30[[#This Row],[B2B]],6)),"")</f>
        <v/>
      </c>
      <c r="FR361" s="6" t="str">
        <f>+IFERROR(VLOOKUP(FP361,Auxiliar!$A:$C,2,0),"")</f>
        <v/>
      </c>
      <c r="FS361" s="7"/>
      <c r="FT361" s="1"/>
      <c r="FU361" s="12"/>
      <c r="FV361" s="6" t="str">
        <f>+IFERROR(VALUE(RIGHT(Tabla31[[#This Row],[B2B]],6)),"")</f>
        <v/>
      </c>
      <c r="FW361" s="6" t="str">
        <f>+IFERROR(VLOOKUP(FU361,Auxiliar!$A:$C,2,0),"")</f>
        <v/>
      </c>
      <c r="FX361" s="7" t="str">
        <f>+IFERROR(VLOOKUP(FU361,Auxiliar!$A:$C,3,0),"")</f>
        <v/>
      </c>
      <c r="FY361" s="1"/>
      <c r="FZ361" s="12"/>
      <c r="GA361" s="6" t="str">
        <f>+IFERROR(VALUE(RIGHT(Tabla32[[#This Row],[B2B]],6)),"")</f>
        <v/>
      </c>
      <c r="GB361" s="6" t="str">
        <f>+IFERROR(VLOOKUP(FZ361,Auxiliar!$A:$C,2,0),"")</f>
        <v/>
      </c>
      <c r="GC361" s="7" t="str">
        <f>+IFERROR(VLOOKUP(FZ361,Auxiliar!$A:$C,3,0),"")</f>
        <v/>
      </c>
      <c r="GD361" s="1"/>
      <c r="GE361" s="12"/>
      <c r="GF361" s="6" t="str">
        <f>+IFERROR(VALUE(RIGHT(Tabla33[[#This Row],[B2B]],6)),"")</f>
        <v/>
      </c>
      <c r="GG361" s="6" t="str">
        <f>+IFERROR(VLOOKUP(GE361,Auxiliar!$A:$C,2,0),"")</f>
        <v/>
      </c>
      <c r="GH361" s="7" t="str">
        <f>+IFERROR(VLOOKUP(GE361,Auxiliar!$A:$C,3,0),"")</f>
        <v/>
      </c>
    </row>
    <row r="362" spans="1:190" x14ac:dyDescent="0.25">
      <c r="A362" s="1"/>
      <c r="B362" s="1"/>
      <c r="C362" t="str">
        <f>+IFERROR(VALUE(RIGHT(Tabla1[[#This Row],[B2B]],6)),"")</f>
        <v/>
      </c>
      <c r="D362" t="str">
        <f>+IFERROR(VLOOKUP(B362,Auxiliar!$A:$C,2,0),"")</f>
        <v/>
      </c>
      <c r="E362" s="5" t="str">
        <f>+IFERROR(VLOOKUP(B362,Auxiliar!$A:$C,3,0),"")</f>
        <v/>
      </c>
      <c r="S362" s="1">
        <v>4629</v>
      </c>
      <c r="T362" s="1" t="s">
        <v>9</v>
      </c>
      <c r="U362" s="6">
        <f>+IFERROR(VALUE(RIGHT(Tabla4[[#This Row],[B2B]],6)),"")</f>
        <v>4629</v>
      </c>
      <c r="V362" s="6" t="str">
        <f>+IFERROR(VLOOKUP(T362,Auxiliar!$A:$C,2,0),"")</f>
        <v>CORE</v>
      </c>
      <c r="W362" s="7" t="str">
        <f>+IFERROR(VLOOKUP(T362,Auxiliar!$A:$C,3,0),"")</f>
        <v>0b 1% | 2b 5% | 4b 6%</v>
      </c>
      <c r="AK362" s="1">
        <v>4331</v>
      </c>
      <c r="AL362" s="1" t="s">
        <v>30</v>
      </c>
      <c r="AM362" s="6">
        <f>+IFERROR(VALUE(RIGHT(Tabla7[[#This Row],[B2B]],6)),"")</f>
        <v>4331</v>
      </c>
      <c r="AN362" s="6" t="str">
        <f>+IFERROR(VLOOKUP(AL362,Auxiliar!$A:$C,2,0),"")</f>
        <v>LATONES</v>
      </c>
      <c r="AO362" s="7" t="str">
        <f>+IFERROR(VLOOKUP(AL362,Auxiliar!$A:$C,3,0),"")</f>
        <v>1b 4% | 5b 7% | 97b 0%</v>
      </c>
      <c r="AW362" s="1"/>
      <c r="AX362" s="1" t="s">
        <v>32</v>
      </c>
      <c r="AY362" s="6" t="str">
        <f>+IFERROR(VALUE(RIGHT(Tabla9[[#This Row],[B2B]],6)),"")</f>
        <v/>
      </c>
      <c r="AZ362" s="6" t="str">
        <f>+IFERROR(VLOOKUP(AX362,Auxiliar!$A:$C,2,0),"")</f>
        <v>LATONES</v>
      </c>
      <c r="BA362" s="7" t="str">
        <f>+IFERROR(VLOOKUP(AX362,Auxiliar!$A:$C,3,0),"")</f>
        <v>2b 3% | 4b 4% | 6b 5% | 10b 8%  | 385b 0%</v>
      </c>
      <c r="BI362" s="1"/>
      <c r="BJ362" s="1"/>
      <c r="BK362" s="6" t="str">
        <f>+IFERROR(VALUE(RIGHT(Tabla11[[#This Row],[B2B]],6)),"")</f>
        <v/>
      </c>
      <c r="BL362" s="6" t="str">
        <f>+IFERROR(VLOOKUP(BJ362,Auxiliar!$A:$C,2,0),"")</f>
        <v/>
      </c>
      <c r="BM362" s="7" t="str">
        <f>+IFERROR(VLOOKUP(BJ362,Auxiliar!$A:$C,3,0),"")</f>
        <v/>
      </c>
      <c r="BO362" s="1">
        <v>7339</v>
      </c>
      <c r="BP362" s="1" t="s">
        <v>39</v>
      </c>
      <c r="BQ362" s="6">
        <f>+IFERROR(VALUE(RIGHT(Tabla12[[#This Row],[B2B]],6)),"")</f>
        <v>7339</v>
      </c>
      <c r="BR362" s="6" t="str">
        <f>+IFERROR(VLOOKUP(BP362,Auxiliar!$A:$C,2,0),"")</f>
        <v>VALUE LITRO</v>
      </c>
      <c r="BS362" s="7" t="str">
        <f>+IFERROR(VLOOKUP(BP362,Auxiliar!$A:$C,3,0),"")</f>
        <v>1b 12%</v>
      </c>
      <c r="CA362" s="1">
        <v>3650</v>
      </c>
      <c r="CB362" s="1" t="s">
        <v>35</v>
      </c>
      <c r="CC362" s="6">
        <f>+IFERROR(VALUE(RIGHT(Tabla14[[#This Row],[B2B]],6)),"")</f>
        <v>3650</v>
      </c>
      <c r="CD362" s="6" t="str">
        <f>+IFERROR(VLOOKUP(CB362,Auxiliar!$A:$C,2,0),"")</f>
        <v>Corona 710cc</v>
      </c>
      <c r="CE362" s="7" t="str">
        <f>+IFERROR(VLOOKUP(CB362,Auxiliar!$A:$C,3,0),"")</f>
        <v>1b 10% | 85b 0%</v>
      </c>
      <c r="CG362" s="1"/>
      <c r="CH362" s="1"/>
      <c r="CI362" s="6" t="str">
        <f>+IFERROR(VALUE(RIGHT(Tabla15[[#This Row],[B2B]],6)),"")</f>
        <v/>
      </c>
      <c r="CJ362" s="6" t="str">
        <f>+IFERROR(VLOOKUP(CH362,Auxiliar!$A:$C,2,0),"")</f>
        <v/>
      </c>
      <c r="CK362" s="7" t="str">
        <f>+IFERROR(VLOOKUP(CH362,Auxiliar!$A:$C,3,0),"")</f>
        <v/>
      </c>
      <c r="CM362" s="1">
        <v>3634</v>
      </c>
      <c r="CN362" s="1" t="s">
        <v>20</v>
      </c>
      <c r="CO362" s="6">
        <v>3634</v>
      </c>
      <c r="CP362" s="6" t="s">
        <v>20</v>
      </c>
      <c r="CQ362" s="7" t="s">
        <v>21</v>
      </c>
      <c r="CS362" s="1"/>
      <c r="CT362" s="1"/>
      <c r="CU362" s="6" t="str">
        <f>+IFERROR(VALUE(RIGHT(Tabla17[[#This Row],[B2B]],6)),"")</f>
        <v/>
      </c>
      <c r="CV362" s="6" t="str">
        <f>+IFERROR(VLOOKUP(CT362,Auxiliar!$A:$C,2,0),"")</f>
        <v/>
      </c>
      <c r="CW362" s="7" t="str">
        <f>+IFERROR(VLOOKUP(CT362,Auxiliar!$A:$C,3,0),"")</f>
        <v/>
      </c>
      <c r="CY362" s="1">
        <v>3634</v>
      </c>
      <c r="CZ362" s="1" t="s">
        <v>16</v>
      </c>
      <c r="DA362" s="6">
        <f>+IFERROR(VALUE(RIGHT(Tabla18[[#This Row],[B2B]],6)),"")</f>
        <v>3634</v>
      </c>
      <c r="DB362" s="6" t="str">
        <f>+IFERROR(VLOOKUP(CZ362,Auxiliar!$A:$C,2,0),"")</f>
        <v>PREMIUM</v>
      </c>
      <c r="DC362" s="7" t="str">
        <f>+IFERROR(VLOOKUP(CZ362,Auxiliar!$A:$C,3,0),"")</f>
        <v>0b 0% | 2b 2% | 5b 3,5% | 10b 5%</v>
      </c>
      <c r="DE362" s="1">
        <v>3634</v>
      </c>
      <c r="DF362" s="1" t="s">
        <v>19</v>
      </c>
      <c r="DG362" s="6">
        <f>+IFERROR(VALUE(RIGHT(Tabla19[[#This Row],[B2B]],6)),"")</f>
        <v>3634</v>
      </c>
      <c r="DH362" s="6" t="str">
        <f>+IFERROR(VLOOKUP(DF362,Auxiliar!$A:$C,2,0),"")</f>
        <v>MICHELOB</v>
      </c>
      <c r="DI362" s="7" t="str">
        <f>+IFERROR(VLOOKUP(DF362,Auxiliar!$A:$C,3,0),"")</f>
        <v>1b 7% | 3b 22% | 8b 27%</v>
      </c>
      <c r="DK362" s="1"/>
      <c r="DL362" s="1"/>
      <c r="DM362" s="6" t="str">
        <f>+IFERROR(VALUE(RIGHT(Tabla20[[#This Row],[B2B]],6)),"")</f>
        <v/>
      </c>
      <c r="DN362" s="6" t="str">
        <f>+IFERROR(VLOOKUP(DL362,Auxiliar!$A:$C,2,0),"")</f>
        <v/>
      </c>
      <c r="DO362" s="7" t="str">
        <f>+IFERROR(VLOOKUP(DL362,Auxiliar!$A:$C,3,0),"")</f>
        <v/>
      </c>
      <c r="DQ362" s="1">
        <v>3636</v>
      </c>
      <c r="DR362" s="12" t="s">
        <v>24</v>
      </c>
      <c r="DS362" s="6">
        <f>+IFERROR(VALUE(RIGHT(Tabla21[[#This Row],[B2B]],6)),"")</f>
        <v>3636</v>
      </c>
      <c r="DT362" s="6" t="str">
        <f>+IFERROR(VLOOKUP(DR362,Auxiliar!$A:$C,2,0),"")</f>
        <v>CORONA PORRON</v>
      </c>
      <c r="DU362" s="7" t="str">
        <f>+IFERROR(VLOOKUP(DR362,Auxiliar!$A:$C,3,0),"")</f>
        <v>1b 5% | 20b 0%</v>
      </c>
      <c r="DW362" s="1">
        <v>392</v>
      </c>
      <c r="DX362" s="12" t="s">
        <v>43</v>
      </c>
      <c r="DY362" s="6">
        <f>+IFERROR(VALUE(RIGHT(Tabla22[[#This Row],[B2B]],6)),"")</f>
        <v>392</v>
      </c>
      <c r="DZ362" s="6" t="str">
        <f>+IFERROR(VLOOKUP(DX362,Auxiliar!$A:$C,2,0),"")</f>
        <v xml:space="preserve">VALUE LATA </v>
      </c>
      <c r="EA362" s="7" t="str">
        <f>+IFERROR(VLOOKUP(DX362,Auxiliar!$A:$C,3,0),"")</f>
        <v>1b 15% | 100b 18%</v>
      </c>
      <c r="EC362" s="1">
        <v>327</v>
      </c>
      <c r="ED362" s="12" t="s">
        <v>47</v>
      </c>
      <c r="EE362" s="6">
        <f>+IFERROR(VALUE(RIGHT(Tabla23[[#This Row],[B2B]],6)),"")</f>
        <v>327</v>
      </c>
      <c r="EF362" s="6" t="str">
        <f>+IFERROR(VLOOKUP(ED362,Auxiliar!$A:$C,2,0),"")</f>
        <v>VALUE LATON</v>
      </c>
      <c r="EG362" s="7" t="str">
        <f>+IFERROR(VLOOKUP(ED362,Auxiliar!$A:$C,3,0),"")</f>
        <v>1b 10% | 5b 15% | 192b 0%</v>
      </c>
      <c r="EI362" s="1"/>
      <c r="EJ362" s="12"/>
      <c r="EK362" s="6" t="str">
        <f>+IFERROR(VALUE(RIGHT(Tabla24[[#This Row],[B2B]],6)),"")</f>
        <v/>
      </c>
      <c r="EL362" s="6" t="str">
        <f>+IFERROR(VLOOKUP(EJ362,Auxiliar!$A:$C,2,0),"")</f>
        <v/>
      </c>
      <c r="EM362" s="7" t="str">
        <f>+IFERROR(VLOOKUP(EJ362,Auxiliar!$A:$C,3,0),"")</f>
        <v/>
      </c>
      <c r="EO362" s="1"/>
      <c r="EP362" s="12"/>
      <c r="EQ362" s="6" t="str">
        <f>+IFERROR(VALUE(RIGHT(Tabla25[[#This Row],[B2B]],6)),"")</f>
        <v/>
      </c>
      <c r="ER362" s="6" t="str">
        <f>+IFERROR(VLOOKUP(EP362,Auxiliar!$A:$C,2,0),"")</f>
        <v/>
      </c>
      <c r="ES362" s="7" t="str">
        <f>+IFERROR(VLOOKUP(EP362,Auxiliar!$A:$C,3,0),"")</f>
        <v/>
      </c>
      <c r="EU362" s="1"/>
      <c r="EV362" s="12"/>
      <c r="EW362" s="6" t="str">
        <f>+IFERROR(VALUE(RIGHT(Tabla26[[#This Row],[B2B]],6)),"")</f>
        <v/>
      </c>
      <c r="EX362" s="6" t="str">
        <f>+IFERROR(VLOOKUP(EV362,Auxiliar!$A:$C,2,0),"")</f>
        <v/>
      </c>
      <c r="EY362" s="7" t="str">
        <f>+IFERROR(VLOOKUP(EV362,Auxiliar!$A:$C,3,0),"")</f>
        <v/>
      </c>
      <c r="EZ362" s="1"/>
      <c r="FA362" s="12"/>
      <c r="FB362" s="6" t="str">
        <f>+IFERROR(VALUE(RIGHT(Tabla27[[#This Row],[B2B]],6)),"")</f>
        <v/>
      </c>
      <c r="FC362" s="6" t="str">
        <f>+IFERROR(VLOOKUP(FA362,Auxiliar!$A:$C,2,0),"")</f>
        <v/>
      </c>
      <c r="FD362" s="7" t="str">
        <f>+IFERROR(VLOOKUP(FA362,Auxiliar!$A:$C,3,0),"")</f>
        <v/>
      </c>
      <c r="FE362" s="1"/>
      <c r="FF362" s="12"/>
      <c r="FG362" s="6" t="str">
        <f>+IFERROR(VALUE(RIGHT(Tabla28[[#This Row],[B2B]],6)),"")</f>
        <v/>
      </c>
      <c r="FH362" s="6" t="str">
        <f>+IFERROR(VLOOKUP(FF362,Auxiliar!$A:$C,2,0),"")</f>
        <v/>
      </c>
      <c r="FI362" s="7" t="str">
        <f>+IFERROR(VLOOKUP(FF362,Auxiliar!$A:$C,3,0),"")</f>
        <v/>
      </c>
      <c r="FJ362" s="1"/>
      <c r="FK362" s="12"/>
      <c r="FL362" s="6" t="str">
        <f>+IFERROR(VALUE(RIGHT(Tabla29[[#This Row],[B2B]],6)),"")</f>
        <v/>
      </c>
      <c r="FM362" s="6" t="str">
        <f>+IFERROR(VLOOKUP(FK362,Auxiliar!$A:$C,2,0),"")</f>
        <v/>
      </c>
      <c r="FN362" s="7" t="str">
        <f>+IFERROR(VLOOKUP(FK362,Auxiliar!$A:$C,3,0),"")</f>
        <v/>
      </c>
      <c r="FO362" s="1"/>
      <c r="FP362" s="12"/>
      <c r="FQ362" s="6" t="str">
        <f>+IFERROR(VALUE(RIGHT(Tabla30[[#This Row],[B2B]],6)),"")</f>
        <v/>
      </c>
      <c r="FR362" s="6" t="str">
        <f>+IFERROR(VLOOKUP(FP362,Auxiliar!$A:$C,2,0),"")</f>
        <v/>
      </c>
      <c r="FS362" s="7"/>
      <c r="FT362" s="1"/>
      <c r="FU362" s="12"/>
      <c r="FV362" s="6" t="str">
        <f>+IFERROR(VALUE(RIGHT(Tabla31[[#This Row],[B2B]],6)),"")</f>
        <v/>
      </c>
      <c r="FW362" s="6" t="str">
        <f>+IFERROR(VLOOKUP(FU362,Auxiliar!$A:$C,2,0),"")</f>
        <v/>
      </c>
      <c r="FX362" s="7" t="str">
        <f>+IFERROR(VLOOKUP(FU362,Auxiliar!$A:$C,3,0),"")</f>
        <v/>
      </c>
      <c r="FY362" s="1"/>
      <c r="FZ362" s="12"/>
      <c r="GA362" s="6" t="str">
        <f>+IFERROR(VALUE(RIGHT(Tabla32[[#This Row],[B2B]],6)),"")</f>
        <v/>
      </c>
      <c r="GB362" s="6" t="str">
        <f>+IFERROR(VLOOKUP(FZ362,Auxiliar!$A:$C,2,0),"")</f>
        <v/>
      </c>
      <c r="GC362" s="7" t="str">
        <f>+IFERROR(VLOOKUP(FZ362,Auxiliar!$A:$C,3,0),"")</f>
        <v/>
      </c>
      <c r="GD362" s="1"/>
      <c r="GE362" s="12"/>
      <c r="GF362" s="6" t="str">
        <f>+IFERROR(VALUE(RIGHT(Tabla33[[#This Row],[B2B]],6)),"")</f>
        <v/>
      </c>
      <c r="GG362" s="6" t="str">
        <f>+IFERROR(VLOOKUP(GE362,Auxiliar!$A:$C,2,0),"")</f>
        <v/>
      </c>
      <c r="GH362" s="7" t="str">
        <f>+IFERROR(VLOOKUP(GE362,Auxiliar!$A:$C,3,0),"")</f>
        <v/>
      </c>
    </row>
    <row r="363" spans="1:190" x14ac:dyDescent="0.25">
      <c r="A363" s="1"/>
      <c r="B363" s="1"/>
      <c r="C363" t="str">
        <f>+IFERROR(VALUE(RIGHT(Tabla1[[#This Row],[B2B]],6)),"")</f>
        <v/>
      </c>
      <c r="D363" t="str">
        <f>+IFERROR(VLOOKUP(B363,Auxiliar!$A:$C,2,0),"")</f>
        <v/>
      </c>
      <c r="E363" s="5" t="str">
        <f>+IFERROR(VLOOKUP(B363,Auxiliar!$A:$C,3,0),"")</f>
        <v/>
      </c>
      <c r="S363" s="1">
        <v>4633</v>
      </c>
      <c r="T363" s="1" t="s">
        <v>9</v>
      </c>
      <c r="U363" s="6">
        <f>+IFERROR(VALUE(RIGHT(Tabla4[[#This Row],[B2B]],6)),"")</f>
        <v>4633</v>
      </c>
      <c r="V363" s="6" t="str">
        <f>+IFERROR(VLOOKUP(T363,Auxiliar!$A:$C,2,0),"")</f>
        <v>CORE</v>
      </c>
      <c r="W363" s="7" t="str">
        <f>+IFERROR(VLOOKUP(T363,Auxiliar!$A:$C,3,0),"")</f>
        <v>0b 1% | 2b 5% | 4b 6%</v>
      </c>
      <c r="AK363" s="1">
        <v>4338</v>
      </c>
      <c r="AL363" s="1" t="s">
        <v>30</v>
      </c>
      <c r="AM363" s="6">
        <f>+IFERROR(VALUE(RIGHT(Tabla7[[#This Row],[B2B]],6)),"")</f>
        <v>4338</v>
      </c>
      <c r="AN363" s="6" t="str">
        <f>+IFERROR(VLOOKUP(AL363,Auxiliar!$A:$C,2,0),"")</f>
        <v>LATONES</v>
      </c>
      <c r="AO363" s="7" t="str">
        <f>+IFERROR(VLOOKUP(AL363,Auxiliar!$A:$C,3,0),"")</f>
        <v>1b 4% | 5b 7% | 97b 0%</v>
      </c>
      <c r="AW363" s="1"/>
      <c r="AX363" s="1" t="s">
        <v>32</v>
      </c>
      <c r="AY363" s="6" t="str">
        <f>+IFERROR(VALUE(RIGHT(Tabla9[[#This Row],[B2B]],6)),"")</f>
        <v/>
      </c>
      <c r="AZ363" s="6" t="str">
        <f>+IFERROR(VLOOKUP(AX363,Auxiliar!$A:$C,2,0),"")</f>
        <v>LATONES</v>
      </c>
      <c r="BA363" s="7" t="str">
        <f>+IFERROR(VLOOKUP(AX363,Auxiliar!$A:$C,3,0),"")</f>
        <v>2b 3% | 4b 4% | 6b 5% | 10b 8%  | 385b 0%</v>
      </c>
      <c r="BI363" s="1"/>
      <c r="BJ363" s="1"/>
      <c r="BK363" s="6" t="str">
        <f>+IFERROR(VALUE(RIGHT(Tabla11[[#This Row],[B2B]],6)),"")</f>
        <v/>
      </c>
      <c r="BL363" s="6" t="str">
        <f>+IFERROR(VLOOKUP(BJ363,Auxiliar!$A:$C,2,0),"")</f>
        <v/>
      </c>
      <c r="BM363" s="7" t="str">
        <f>+IFERROR(VLOOKUP(BJ363,Auxiliar!$A:$C,3,0),"")</f>
        <v/>
      </c>
      <c r="BO363" s="1">
        <v>337</v>
      </c>
      <c r="BP363" s="1" t="s">
        <v>39</v>
      </c>
      <c r="BQ363" s="6">
        <f>+IFERROR(VALUE(RIGHT(Tabla12[[#This Row],[B2B]],6)),"")</f>
        <v>337</v>
      </c>
      <c r="BR363" s="6" t="str">
        <f>+IFERROR(VLOOKUP(BP363,Auxiliar!$A:$C,2,0),"")</f>
        <v>VALUE LITRO</v>
      </c>
      <c r="BS363" s="7" t="str">
        <f>+IFERROR(VLOOKUP(BP363,Auxiliar!$A:$C,3,0),"")</f>
        <v>1b 12%</v>
      </c>
      <c r="CA363" s="1">
        <v>3655</v>
      </c>
      <c r="CB363" s="1" t="s">
        <v>35</v>
      </c>
      <c r="CC363" s="6">
        <f>+IFERROR(VALUE(RIGHT(Tabla14[[#This Row],[B2B]],6)),"")</f>
        <v>3655</v>
      </c>
      <c r="CD363" s="6" t="str">
        <f>+IFERROR(VLOOKUP(CB363,Auxiliar!$A:$C,2,0),"")</f>
        <v>Corona 710cc</v>
      </c>
      <c r="CE363" s="7" t="str">
        <f>+IFERROR(VLOOKUP(CB363,Auxiliar!$A:$C,3,0),"")</f>
        <v>1b 10% | 85b 0%</v>
      </c>
      <c r="CG363" s="1"/>
      <c r="CH363" s="1"/>
      <c r="CI363" s="6" t="str">
        <f>+IFERROR(VALUE(RIGHT(Tabla15[[#This Row],[B2B]],6)),"")</f>
        <v/>
      </c>
      <c r="CJ363" s="6" t="str">
        <f>+IFERROR(VLOOKUP(CH363,Auxiliar!$A:$C,2,0),"")</f>
        <v/>
      </c>
      <c r="CK363" s="7" t="str">
        <f>+IFERROR(VLOOKUP(CH363,Auxiliar!$A:$C,3,0),"")</f>
        <v/>
      </c>
      <c r="CM363" s="1">
        <v>3636</v>
      </c>
      <c r="CN363" s="1" t="s">
        <v>20</v>
      </c>
      <c r="CO363" s="6">
        <v>3636</v>
      </c>
      <c r="CP363" s="6" t="s">
        <v>20</v>
      </c>
      <c r="CQ363" s="7" t="s">
        <v>21</v>
      </c>
      <c r="CS363" s="1"/>
      <c r="CT363" s="1"/>
      <c r="CU363" s="6" t="str">
        <f>+IFERROR(VALUE(RIGHT(Tabla17[[#This Row],[B2B]],6)),"")</f>
        <v/>
      </c>
      <c r="CV363" s="6" t="str">
        <f>+IFERROR(VLOOKUP(CT363,Auxiliar!$A:$C,2,0),"")</f>
        <v/>
      </c>
      <c r="CW363" s="7" t="str">
        <f>+IFERROR(VLOOKUP(CT363,Auxiliar!$A:$C,3,0),"")</f>
        <v/>
      </c>
      <c r="CY363" s="1">
        <v>3636</v>
      </c>
      <c r="CZ363" s="1" t="s">
        <v>16</v>
      </c>
      <c r="DA363" s="6">
        <f>+IFERROR(VALUE(RIGHT(Tabla18[[#This Row],[B2B]],6)),"")</f>
        <v>3636</v>
      </c>
      <c r="DB363" s="6" t="str">
        <f>+IFERROR(VLOOKUP(CZ363,Auxiliar!$A:$C,2,0),"")</f>
        <v>PREMIUM</v>
      </c>
      <c r="DC363" s="7" t="str">
        <f>+IFERROR(VLOOKUP(CZ363,Auxiliar!$A:$C,3,0),"")</f>
        <v>0b 0% | 2b 2% | 5b 3,5% | 10b 5%</v>
      </c>
      <c r="DE363" s="1">
        <v>3636</v>
      </c>
      <c r="DF363" s="1" t="s">
        <v>19</v>
      </c>
      <c r="DG363" s="6">
        <f>+IFERROR(VALUE(RIGHT(Tabla19[[#This Row],[B2B]],6)),"")</f>
        <v>3636</v>
      </c>
      <c r="DH363" s="6" t="str">
        <f>+IFERROR(VLOOKUP(DF363,Auxiliar!$A:$C,2,0),"")</f>
        <v>MICHELOB</v>
      </c>
      <c r="DI363" s="7" t="str">
        <f>+IFERROR(VLOOKUP(DF363,Auxiliar!$A:$C,3,0),"")</f>
        <v>1b 7% | 3b 22% | 8b 27%</v>
      </c>
      <c r="DK363" s="1"/>
      <c r="DL363" s="1"/>
      <c r="DM363" s="6" t="str">
        <f>+IFERROR(VALUE(RIGHT(Tabla20[[#This Row],[B2B]],6)),"")</f>
        <v/>
      </c>
      <c r="DN363" s="6" t="str">
        <f>+IFERROR(VLOOKUP(DL363,Auxiliar!$A:$C,2,0),"")</f>
        <v/>
      </c>
      <c r="DO363" s="7" t="str">
        <f>+IFERROR(VLOOKUP(DL363,Auxiliar!$A:$C,3,0),"")</f>
        <v/>
      </c>
      <c r="DQ363" s="1">
        <v>3640</v>
      </c>
      <c r="DR363" s="12" t="s">
        <v>24</v>
      </c>
      <c r="DS363" s="6">
        <f>+IFERROR(VALUE(RIGHT(Tabla21[[#This Row],[B2B]],6)),"")</f>
        <v>3640</v>
      </c>
      <c r="DT363" s="6" t="str">
        <f>+IFERROR(VLOOKUP(DR363,Auxiliar!$A:$C,2,0),"")</f>
        <v>CORONA PORRON</v>
      </c>
      <c r="DU363" s="7" t="str">
        <f>+IFERROR(VLOOKUP(DR363,Auxiliar!$A:$C,3,0),"")</f>
        <v>1b 5% | 20b 0%</v>
      </c>
      <c r="DW363" s="1">
        <v>10001</v>
      </c>
      <c r="DX363" s="12" t="s">
        <v>43</v>
      </c>
      <c r="DY363" s="6">
        <f>+IFERROR(VALUE(RIGHT(Tabla22[[#This Row],[B2B]],6)),"")</f>
        <v>10001</v>
      </c>
      <c r="DZ363" s="6" t="str">
        <f>+IFERROR(VLOOKUP(DX363,Auxiliar!$A:$C,2,0),"")</f>
        <v xml:space="preserve">VALUE LATA </v>
      </c>
      <c r="EA363" s="7" t="str">
        <f>+IFERROR(VLOOKUP(DX363,Auxiliar!$A:$C,3,0),"")</f>
        <v>1b 15% | 100b 18%</v>
      </c>
      <c r="EC363" s="1">
        <v>7339</v>
      </c>
      <c r="ED363" s="12" t="s">
        <v>47</v>
      </c>
      <c r="EE363" s="6">
        <f>+IFERROR(VALUE(RIGHT(Tabla23[[#This Row],[B2B]],6)),"")</f>
        <v>7339</v>
      </c>
      <c r="EF363" s="6" t="str">
        <f>+IFERROR(VLOOKUP(ED363,Auxiliar!$A:$C,2,0),"")</f>
        <v>VALUE LATON</v>
      </c>
      <c r="EG363" s="7" t="str">
        <f>+IFERROR(VLOOKUP(ED363,Auxiliar!$A:$C,3,0),"")</f>
        <v>1b 10% | 5b 15% | 192b 0%</v>
      </c>
      <c r="EI363" s="1"/>
      <c r="EJ363" s="12"/>
      <c r="EK363" s="6" t="str">
        <f>+IFERROR(VALUE(RIGHT(Tabla24[[#This Row],[B2B]],6)),"")</f>
        <v/>
      </c>
      <c r="EL363" s="6" t="str">
        <f>+IFERROR(VLOOKUP(EJ363,Auxiliar!$A:$C,2,0),"")</f>
        <v/>
      </c>
      <c r="EM363" s="7" t="str">
        <f>+IFERROR(VLOOKUP(EJ363,Auxiliar!$A:$C,3,0),"")</f>
        <v/>
      </c>
      <c r="EO363" s="1"/>
      <c r="EP363" s="12"/>
      <c r="EQ363" s="6" t="str">
        <f>+IFERROR(VALUE(RIGHT(Tabla25[[#This Row],[B2B]],6)),"")</f>
        <v/>
      </c>
      <c r="ER363" s="6" t="str">
        <f>+IFERROR(VLOOKUP(EP363,Auxiliar!$A:$C,2,0),"")</f>
        <v/>
      </c>
      <c r="ES363" s="7" t="str">
        <f>+IFERROR(VLOOKUP(EP363,Auxiliar!$A:$C,3,0),"")</f>
        <v/>
      </c>
      <c r="EU363" s="1"/>
      <c r="EV363" s="12"/>
      <c r="EW363" s="6" t="str">
        <f>+IFERROR(VALUE(RIGHT(Tabla26[[#This Row],[B2B]],6)),"")</f>
        <v/>
      </c>
      <c r="EX363" s="6" t="str">
        <f>+IFERROR(VLOOKUP(EV363,Auxiliar!$A:$C,2,0),"")</f>
        <v/>
      </c>
      <c r="EY363" s="7" t="str">
        <f>+IFERROR(VLOOKUP(EV363,Auxiliar!$A:$C,3,0),"")</f>
        <v/>
      </c>
      <c r="EZ363" s="1"/>
      <c r="FA363" s="12"/>
      <c r="FB363" s="6" t="str">
        <f>+IFERROR(VALUE(RIGHT(Tabla27[[#This Row],[B2B]],6)),"")</f>
        <v/>
      </c>
      <c r="FC363" s="6" t="str">
        <f>+IFERROR(VLOOKUP(FA363,Auxiliar!$A:$C,2,0),"")</f>
        <v/>
      </c>
      <c r="FD363" s="7" t="str">
        <f>+IFERROR(VLOOKUP(FA363,Auxiliar!$A:$C,3,0),"")</f>
        <v/>
      </c>
      <c r="FE363" s="1"/>
      <c r="FF363" s="12"/>
      <c r="FG363" s="6" t="str">
        <f>+IFERROR(VALUE(RIGHT(Tabla28[[#This Row],[B2B]],6)),"")</f>
        <v/>
      </c>
      <c r="FH363" s="6" t="str">
        <f>+IFERROR(VLOOKUP(FF363,Auxiliar!$A:$C,2,0),"")</f>
        <v/>
      </c>
      <c r="FI363" s="7" t="str">
        <f>+IFERROR(VLOOKUP(FF363,Auxiliar!$A:$C,3,0),"")</f>
        <v/>
      </c>
      <c r="FJ363" s="1"/>
      <c r="FK363" s="12"/>
      <c r="FL363" s="6" t="str">
        <f>+IFERROR(VALUE(RIGHT(Tabla29[[#This Row],[B2B]],6)),"")</f>
        <v/>
      </c>
      <c r="FM363" s="6" t="str">
        <f>+IFERROR(VLOOKUP(FK363,Auxiliar!$A:$C,2,0),"")</f>
        <v/>
      </c>
      <c r="FN363" s="7" t="str">
        <f>+IFERROR(VLOOKUP(FK363,Auxiliar!$A:$C,3,0),"")</f>
        <v/>
      </c>
      <c r="FO363" s="1"/>
      <c r="FP363" s="12"/>
      <c r="FQ363" s="6" t="str">
        <f>+IFERROR(VALUE(RIGHT(Tabla30[[#This Row],[B2B]],6)),"")</f>
        <v/>
      </c>
      <c r="FR363" s="6" t="str">
        <f>+IFERROR(VLOOKUP(FP363,Auxiliar!$A:$C,2,0),"")</f>
        <v/>
      </c>
      <c r="FS363" s="7"/>
      <c r="FT363" s="1"/>
      <c r="FU363" s="12"/>
      <c r="FV363" s="6" t="str">
        <f>+IFERROR(VALUE(RIGHT(Tabla31[[#This Row],[B2B]],6)),"")</f>
        <v/>
      </c>
      <c r="FW363" s="6" t="str">
        <f>+IFERROR(VLOOKUP(FU363,Auxiliar!$A:$C,2,0),"")</f>
        <v/>
      </c>
      <c r="FX363" s="7" t="str">
        <f>+IFERROR(VLOOKUP(FU363,Auxiliar!$A:$C,3,0),"")</f>
        <v/>
      </c>
      <c r="FY363" s="1"/>
      <c r="FZ363" s="12"/>
      <c r="GA363" s="6" t="str">
        <f>+IFERROR(VALUE(RIGHT(Tabla32[[#This Row],[B2B]],6)),"")</f>
        <v/>
      </c>
      <c r="GB363" s="6" t="str">
        <f>+IFERROR(VLOOKUP(FZ363,Auxiliar!$A:$C,2,0),"")</f>
        <v/>
      </c>
      <c r="GC363" s="7" t="str">
        <f>+IFERROR(VLOOKUP(FZ363,Auxiliar!$A:$C,3,0),"")</f>
        <v/>
      </c>
      <c r="GD363" s="1"/>
      <c r="GE363" s="12"/>
      <c r="GF363" s="6" t="str">
        <f>+IFERROR(VALUE(RIGHT(Tabla33[[#This Row],[B2B]],6)),"")</f>
        <v/>
      </c>
      <c r="GG363" s="6" t="str">
        <f>+IFERROR(VLOOKUP(GE363,Auxiliar!$A:$C,2,0),"")</f>
        <v/>
      </c>
      <c r="GH363" s="7" t="str">
        <f>+IFERROR(VLOOKUP(GE363,Auxiliar!$A:$C,3,0),"")</f>
        <v/>
      </c>
    </row>
    <row r="364" spans="1:190" x14ac:dyDescent="0.25">
      <c r="A364" s="1"/>
      <c r="B364" s="1"/>
      <c r="C364" t="str">
        <f>+IFERROR(VALUE(RIGHT(Tabla1[[#This Row],[B2B]],6)),"")</f>
        <v/>
      </c>
      <c r="D364" t="str">
        <f>+IFERROR(VLOOKUP(B364,Auxiliar!$A:$C,2,0),"")</f>
        <v/>
      </c>
      <c r="E364" s="5" t="str">
        <f>+IFERROR(VLOOKUP(B364,Auxiliar!$A:$C,3,0),"")</f>
        <v/>
      </c>
      <c r="S364" s="1">
        <v>4635</v>
      </c>
      <c r="T364" s="1" t="s">
        <v>9</v>
      </c>
      <c r="U364" s="6">
        <f>+IFERROR(VALUE(RIGHT(Tabla4[[#This Row],[B2B]],6)),"")</f>
        <v>4635</v>
      </c>
      <c r="V364" s="6" t="str">
        <f>+IFERROR(VLOOKUP(T364,Auxiliar!$A:$C,2,0),"")</f>
        <v>CORE</v>
      </c>
      <c r="W364" s="7" t="str">
        <f>+IFERROR(VLOOKUP(T364,Auxiliar!$A:$C,3,0),"")</f>
        <v>0b 1% | 2b 5% | 4b 6%</v>
      </c>
      <c r="AK364" s="1">
        <v>4345</v>
      </c>
      <c r="AL364" s="1" t="s">
        <v>30</v>
      </c>
      <c r="AM364" s="6">
        <f>+IFERROR(VALUE(RIGHT(Tabla7[[#This Row],[B2B]],6)),"")</f>
        <v>4345</v>
      </c>
      <c r="AN364" s="6" t="str">
        <f>+IFERROR(VLOOKUP(AL364,Auxiliar!$A:$C,2,0),"")</f>
        <v>LATONES</v>
      </c>
      <c r="AO364" s="7" t="str">
        <f>+IFERROR(VLOOKUP(AL364,Auxiliar!$A:$C,3,0),"")</f>
        <v>1b 4% | 5b 7% | 97b 0%</v>
      </c>
      <c r="AW364" s="1"/>
      <c r="AX364" s="1" t="s">
        <v>32</v>
      </c>
      <c r="AY364" s="6" t="str">
        <f>+IFERROR(VALUE(RIGHT(Tabla9[[#This Row],[B2B]],6)),"")</f>
        <v/>
      </c>
      <c r="AZ364" s="6" t="str">
        <f>+IFERROR(VLOOKUP(AX364,Auxiliar!$A:$C,2,0),"")</f>
        <v>LATONES</v>
      </c>
      <c r="BA364" s="7" t="str">
        <f>+IFERROR(VLOOKUP(AX364,Auxiliar!$A:$C,3,0),"")</f>
        <v>2b 3% | 4b 4% | 6b 5% | 10b 8%  | 385b 0%</v>
      </c>
      <c r="BI364" s="1"/>
      <c r="BJ364" s="1"/>
      <c r="BK364" s="6" t="str">
        <f>+IFERROR(VALUE(RIGHT(Tabla11[[#This Row],[B2B]],6)),"")</f>
        <v/>
      </c>
      <c r="BL364" s="6" t="str">
        <f>+IFERROR(VLOOKUP(BJ364,Auxiliar!$A:$C,2,0),"")</f>
        <v/>
      </c>
      <c r="BM364" s="7" t="str">
        <f>+IFERROR(VLOOKUP(BJ364,Auxiliar!$A:$C,3,0),"")</f>
        <v/>
      </c>
      <c r="BO364" s="1">
        <v>352</v>
      </c>
      <c r="BP364" s="1" t="s">
        <v>39</v>
      </c>
      <c r="BQ364" s="6">
        <f>+IFERROR(VALUE(RIGHT(Tabla12[[#This Row],[B2B]],6)),"")</f>
        <v>352</v>
      </c>
      <c r="BR364" s="6" t="str">
        <f>+IFERROR(VLOOKUP(BP364,Auxiliar!$A:$C,2,0),"")</f>
        <v>VALUE LITRO</v>
      </c>
      <c r="BS364" s="7" t="str">
        <f>+IFERROR(VLOOKUP(BP364,Auxiliar!$A:$C,3,0),"")</f>
        <v>1b 12%</v>
      </c>
      <c r="CA364" s="1">
        <v>3665</v>
      </c>
      <c r="CB364" s="1" t="s">
        <v>35</v>
      </c>
      <c r="CC364" s="6">
        <f>+IFERROR(VALUE(RIGHT(Tabla14[[#This Row],[B2B]],6)),"")</f>
        <v>3665</v>
      </c>
      <c r="CD364" s="6" t="str">
        <f>+IFERROR(VLOOKUP(CB364,Auxiliar!$A:$C,2,0),"")</f>
        <v>Corona 710cc</v>
      </c>
      <c r="CE364" s="7" t="str">
        <f>+IFERROR(VLOOKUP(CB364,Auxiliar!$A:$C,3,0),"")</f>
        <v>1b 10% | 85b 0%</v>
      </c>
      <c r="CG364" s="1"/>
      <c r="CH364" s="1"/>
      <c r="CI364" s="6" t="str">
        <f>+IFERROR(VALUE(RIGHT(Tabla15[[#This Row],[B2B]],6)),"")</f>
        <v/>
      </c>
      <c r="CJ364" s="6" t="str">
        <f>+IFERROR(VLOOKUP(CH364,Auxiliar!$A:$C,2,0),"")</f>
        <v/>
      </c>
      <c r="CK364" s="7" t="str">
        <f>+IFERROR(VLOOKUP(CH364,Auxiliar!$A:$C,3,0),"")</f>
        <v/>
      </c>
      <c r="CM364" s="1">
        <v>3640</v>
      </c>
      <c r="CN364" s="1" t="s">
        <v>20</v>
      </c>
      <c r="CO364" s="6">
        <v>3640</v>
      </c>
      <c r="CP364" s="6" t="s">
        <v>20</v>
      </c>
      <c r="CQ364" s="7" t="s">
        <v>21</v>
      </c>
      <c r="CS364" s="1"/>
      <c r="CT364" s="1"/>
      <c r="CU364" s="6" t="str">
        <f>+IFERROR(VALUE(RIGHT(Tabla17[[#This Row],[B2B]],6)),"")</f>
        <v/>
      </c>
      <c r="CV364" s="6" t="str">
        <f>+IFERROR(VLOOKUP(CT364,Auxiliar!$A:$C,2,0),"")</f>
        <v/>
      </c>
      <c r="CW364" s="7" t="str">
        <f>+IFERROR(VLOOKUP(CT364,Auxiliar!$A:$C,3,0),"")</f>
        <v/>
      </c>
      <c r="CY364" s="1">
        <v>3640</v>
      </c>
      <c r="CZ364" s="1" t="s">
        <v>16</v>
      </c>
      <c r="DA364" s="6">
        <f>+IFERROR(VALUE(RIGHT(Tabla18[[#This Row],[B2B]],6)),"")</f>
        <v>3640</v>
      </c>
      <c r="DB364" s="6" t="str">
        <f>+IFERROR(VLOOKUP(CZ364,Auxiliar!$A:$C,2,0),"")</f>
        <v>PREMIUM</v>
      </c>
      <c r="DC364" s="7" t="str">
        <f>+IFERROR(VLOOKUP(CZ364,Auxiliar!$A:$C,3,0),"")</f>
        <v>0b 0% | 2b 2% | 5b 3,5% | 10b 5%</v>
      </c>
      <c r="DE364" s="1">
        <v>3640</v>
      </c>
      <c r="DF364" s="1" t="s">
        <v>19</v>
      </c>
      <c r="DG364" s="6">
        <f>+IFERROR(VALUE(RIGHT(Tabla19[[#This Row],[B2B]],6)),"")</f>
        <v>3640</v>
      </c>
      <c r="DH364" s="6" t="str">
        <f>+IFERROR(VLOOKUP(DF364,Auxiliar!$A:$C,2,0),"")</f>
        <v>MICHELOB</v>
      </c>
      <c r="DI364" s="7" t="str">
        <f>+IFERROR(VLOOKUP(DF364,Auxiliar!$A:$C,3,0),"")</f>
        <v>1b 7% | 3b 22% | 8b 27%</v>
      </c>
      <c r="DK364" s="1"/>
      <c r="DL364" s="1"/>
      <c r="DM364" s="6" t="str">
        <f>+IFERROR(VALUE(RIGHT(Tabla20[[#This Row],[B2B]],6)),"")</f>
        <v/>
      </c>
      <c r="DN364" s="6" t="str">
        <f>+IFERROR(VLOOKUP(DL364,Auxiliar!$A:$C,2,0),"")</f>
        <v/>
      </c>
      <c r="DO364" s="7" t="str">
        <f>+IFERROR(VLOOKUP(DL364,Auxiliar!$A:$C,3,0),"")</f>
        <v/>
      </c>
      <c r="DQ364" s="1">
        <v>3641</v>
      </c>
      <c r="DR364" s="12" t="s">
        <v>24</v>
      </c>
      <c r="DS364" s="6">
        <f>+IFERROR(VALUE(RIGHT(Tabla21[[#This Row],[B2B]],6)),"")</f>
        <v>3641</v>
      </c>
      <c r="DT364" s="6" t="str">
        <f>+IFERROR(VLOOKUP(DR364,Auxiliar!$A:$C,2,0),"")</f>
        <v>CORONA PORRON</v>
      </c>
      <c r="DU364" s="7" t="str">
        <f>+IFERROR(VLOOKUP(DR364,Auxiliar!$A:$C,3,0),"")</f>
        <v>1b 5% | 20b 0%</v>
      </c>
      <c r="DW364" s="1">
        <v>10002</v>
      </c>
      <c r="DX364" s="12" t="s">
        <v>43</v>
      </c>
      <c r="DY364" s="6">
        <f>+IFERROR(VALUE(RIGHT(Tabla22[[#This Row],[B2B]],6)),"")</f>
        <v>10002</v>
      </c>
      <c r="DZ364" s="6" t="str">
        <f>+IFERROR(VLOOKUP(DX364,Auxiliar!$A:$C,2,0),"")</f>
        <v xml:space="preserve">VALUE LATA </v>
      </c>
      <c r="EA364" s="7" t="str">
        <f>+IFERROR(VLOOKUP(DX364,Auxiliar!$A:$C,3,0),"")</f>
        <v>1b 15% | 100b 18%</v>
      </c>
      <c r="EC364" s="1">
        <v>337</v>
      </c>
      <c r="ED364" s="12" t="s">
        <v>47</v>
      </c>
      <c r="EE364" s="6">
        <f>+IFERROR(VALUE(RIGHT(Tabla23[[#This Row],[B2B]],6)),"")</f>
        <v>337</v>
      </c>
      <c r="EF364" s="6" t="str">
        <f>+IFERROR(VLOOKUP(ED364,Auxiliar!$A:$C,2,0),"")</f>
        <v>VALUE LATON</v>
      </c>
      <c r="EG364" s="7" t="str">
        <f>+IFERROR(VLOOKUP(ED364,Auxiliar!$A:$C,3,0),"")</f>
        <v>1b 10% | 5b 15% | 192b 0%</v>
      </c>
      <c r="EI364" s="1"/>
      <c r="EJ364" s="12"/>
      <c r="EK364" s="6" t="str">
        <f>+IFERROR(VALUE(RIGHT(Tabla24[[#This Row],[B2B]],6)),"")</f>
        <v/>
      </c>
      <c r="EL364" s="6" t="str">
        <f>+IFERROR(VLOOKUP(EJ364,Auxiliar!$A:$C,2,0),"")</f>
        <v/>
      </c>
      <c r="EM364" s="7" t="str">
        <f>+IFERROR(VLOOKUP(EJ364,Auxiliar!$A:$C,3,0),"")</f>
        <v/>
      </c>
      <c r="EO364" s="1"/>
      <c r="EP364" s="12"/>
      <c r="EQ364" s="6" t="str">
        <f>+IFERROR(VALUE(RIGHT(Tabla25[[#This Row],[B2B]],6)),"")</f>
        <v/>
      </c>
      <c r="ER364" s="6" t="str">
        <f>+IFERROR(VLOOKUP(EP364,Auxiliar!$A:$C,2,0),"")</f>
        <v/>
      </c>
      <c r="ES364" s="7" t="str">
        <f>+IFERROR(VLOOKUP(EP364,Auxiliar!$A:$C,3,0),"")</f>
        <v/>
      </c>
      <c r="EU364" s="1"/>
      <c r="EV364" s="12"/>
      <c r="EW364" s="6" t="str">
        <f>+IFERROR(VALUE(RIGHT(Tabla26[[#This Row],[B2B]],6)),"")</f>
        <v/>
      </c>
      <c r="EX364" s="6" t="str">
        <f>+IFERROR(VLOOKUP(EV364,Auxiliar!$A:$C,2,0),"")</f>
        <v/>
      </c>
      <c r="EY364" s="7" t="str">
        <f>+IFERROR(VLOOKUP(EV364,Auxiliar!$A:$C,3,0),"")</f>
        <v/>
      </c>
      <c r="EZ364" s="1"/>
      <c r="FA364" s="12"/>
      <c r="FB364" s="6" t="str">
        <f>+IFERROR(VALUE(RIGHT(Tabla27[[#This Row],[B2B]],6)),"")</f>
        <v/>
      </c>
      <c r="FC364" s="6" t="str">
        <f>+IFERROR(VLOOKUP(FA364,Auxiliar!$A:$C,2,0),"")</f>
        <v/>
      </c>
      <c r="FD364" s="7" t="str">
        <f>+IFERROR(VLOOKUP(FA364,Auxiliar!$A:$C,3,0),"")</f>
        <v/>
      </c>
      <c r="FE364" s="1"/>
      <c r="FF364" s="12"/>
      <c r="FG364" s="6" t="str">
        <f>+IFERROR(VALUE(RIGHT(Tabla28[[#This Row],[B2B]],6)),"")</f>
        <v/>
      </c>
      <c r="FH364" s="6" t="str">
        <f>+IFERROR(VLOOKUP(FF364,Auxiliar!$A:$C,2,0),"")</f>
        <v/>
      </c>
      <c r="FI364" s="7" t="str">
        <f>+IFERROR(VLOOKUP(FF364,Auxiliar!$A:$C,3,0),"")</f>
        <v/>
      </c>
      <c r="FJ364" s="1"/>
      <c r="FK364" s="12"/>
      <c r="FL364" s="6" t="str">
        <f>+IFERROR(VALUE(RIGHT(Tabla29[[#This Row],[B2B]],6)),"")</f>
        <v/>
      </c>
      <c r="FM364" s="6" t="str">
        <f>+IFERROR(VLOOKUP(FK364,Auxiliar!$A:$C,2,0),"")</f>
        <v/>
      </c>
      <c r="FN364" s="7" t="str">
        <f>+IFERROR(VLOOKUP(FK364,Auxiliar!$A:$C,3,0),"")</f>
        <v/>
      </c>
      <c r="FO364" s="1"/>
      <c r="FP364" s="12"/>
      <c r="FQ364" s="6" t="str">
        <f>+IFERROR(VALUE(RIGHT(Tabla30[[#This Row],[B2B]],6)),"")</f>
        <v/>
      </c>
      <c r="FR364" s="6" t="str">
        <f>+IFERROR(VLOOKUP(FP364,Auxiliar!$A:$C,2,0),"")</f>
        <v/>
      </c>
      <c r="FS364" s="7"/>
      <c r="FT364" s="1"/>
      <c r="FU364" s="12"/>
      <c r="FV364" s="6" t="str">
        <f>+IFERROR(VALUE(RIGHT(Tabla31[[#This Row],[B2B]],6)),"")</f>
        <v/>
      </c>
      <c r="FW364" s="6" t="str">
        <f>+IFERROR(VLOOKUP(FU364,Auxiliar!$A:$C,2,0),"")</f>
        <v/>
      </c>
      <c r="FX364" s="7" t="str">
        <f>+IFERROR(VLOOKUP(FU364,Auxiliar!$A:$C,3,0),"")</f>
        <v/>
      </c>
      <c r="FY364" s="1"/>
      <c r="FZ364" s="12"/>
      <c r="GA364" s="6" t="str">
        <f>+IFERROR(VALUE(RIGHT(Tabla32[[#This Row],[B2B]],6)),"")</f>
        <v/>
      </c>
      <c r="GB364" s="6" t="str">
        <f>+IFERROR(VLOOKUP(FZ364,Auxiliar!$A:$C,2,0),"")</f>
        <v/>
      </c>
      <c r="GC364" s="7" t="str">
        <f>+IFERROR(VLOOKUP(FZ364,Auxiliar!$A:$C,3,0),"")</f>
        <v/>
      </c>
      <c r="GD364" s="1"/>
      <c r="GE364" s="12"/>
      <c r="GF364" s="6" t="str">
        <f>+IFERROR(VALUE(RIGHT(Tabla33[[#This Row],[B2B]],6)),"")</f>
        <v/>
      </c>
      <c r="GG364" s="6" t="str">
        <f>+IFERROR(VLOOKUP(GE364,Auxiliar!$A:$C,2,0),"")</f>
        <v/>
      </c>
      <c r="GH364" s="7" t="str">
        <f>+IFERROR(VLOOKUP(GE364,Auxiliar!$A:$C,3,0),"")</f>
        <v/>
      </c>
    </row>
    <row r="365" spans="1:190" x14ac:dyDescent="0.25">
      <c r="A365" s="1"/>
      <c r="B365" s="1"/>
      <c r="C365" t="str">
        <f>+IFERROR(VALUE(RIGHT(Tabla1[[#This Row],[B2B]],6)),"")</f>
        <v/>
      </c>
      <c r="D365" t="str">
        <f>+IFERROR(VLOOKUP(B365,Auxiliar!$A:$C,2,0),"")</f>
        <v/>
      </c>
      <c r="E365" s="5" t="str">
        <f>+IFERROR(VLOOKUP(B365,Auxiliar!$A:$C,3,0),"")</f>
        <v/>
      </c>
      <c r="S365" s="1">
        <v>4640</v>
      </c>
      <c r="T365" s="1" t="s">
        <v>9</v>
      </c>
      <c r="U365" s="6">
        <f>+IFERROR(VALUE(RIGHT(Tabla4[[#This Row],[B2B]],6)),"")</f>
        <v>4640</v>
      </c>
      <c r="V365" s="6" t="str">
        <f>+IFERROR(VLOOKUP(T365,Auxiliar!$A:$C,2,0),"")</f>
        <v>CORE</v>
      </c>
      <c r="W365" s="7" t="str">
        <f>+IFERROR(VLOOKUP(T365,Auxiliar!$A:$C,3,0),"")</f>
        <v>0b 1% | 2b 5% | 4b 6%</v>
      </c>
      <c r="AK365" s="1">
        <v>4354</v>
      </c>
      <c r="AL365" s="1" t="s">
        <v>30</v>
      </c>
      <c r="AM365" s="6">
        <f>+IFERROR(VALUE(RIGHT(Tabla7[[#This Row],[B2B]],6)),"")</f>
        <v>4354</v>
      </c>
      <c r="AN365" s="6" t="str">
        <f>+IFERROR(VLOOKUP(AL365,Auxiliar!$A:$C,2,0),"")</f>
        <v>LATONES</v>
      </c>
      <c r="AO365" s="7" t="str">
        <f>+IFERROR(VLOOKUP(AL365,Auxiliar!$A:$C,3,0),"")</f>
        <v>1b 4% | 5b 7% | 97b 0%</v>
      </c>
      <c r="AW365" s="1"/>
      <c r="AX365" s="1" t="s">
        <v>32</v>
      </c>
      <c r="AY365" s="6" t="str">
        <f>+IFERROR(VALUE(RIGHT(Tabla9[[#This Row],[B2B]],6)),"")</f>
        <v/>
      </c>
      <c r="AZ365" s="6" t="str">
        <f>+IFERROR(VLOOKUP(AX365,Auxiliar!$A:$C,2,0),"")</f>
        <v>LATONES</v>
      </c>
      <c r="BA365" s="7" t="str">
        <f>+IFERROR(VLOOKUP(AX365,Auxiliar!$A:$C,3,0),"")</f>
        <v>2b 3% | 4b 4% | 6b 5% | 10b 8%  | 385b 0%</v>
      </c>
      <c r="BI365" s="1"/>
      <c r="BJ365" s="1"/>
      <c r="BK365" s="6" t="str">
        <f>+IFERROR(VALUE(RIGHT(Tabla11[[#This Row],[B2B]],6)),"")</f>
        <v/>
      </c>
      <c r="BL365" s="6" t="str">
        <f>+IFERROR(VLOOKUP(BJ365,Auxiliar!$A:$C,2,0),"")</f>
        <v/>
      </c>
      <c r="BM365" s="7" t="str">
        <f>+IFERROR(VLOOKUP(BJ365,Auxiliar!$A:$C,3,0),"")</f>
        <v/>
      </c>
      <c r="BO365" s="1">
        <v>392</v>
      </c>
      <c r="BP365" s="1" t="s">
        <v>39</v>
      </c>
      <c r="BQ365" s="6">
        <f>+IFERROR(VALUE(RIGHT(Tabla12[[#This Row],[B2B]],6)),"")</f>
        <v>392</v>
      </c>
      <c r="BR365" s="6" t="str">
        <f>+IFERROR(VLOOKUP(BP365,Auxiliar!$A:$C,2,0),"")</f>
        <v>VALUE LITRO</v>
      </c>
      <c r="BS365" s="7" t="str">
        <f>+IFERROR(VLOOKUP(BP365,Auxiliar!$A:$C,3,0),"")</f>
        <v>1b 12%</v>
      </c>
      <c r="CA365" s="1">
        <v>3666</v>
      </c>
      <c r="CB365" s="1" t="s">
        <v>35</v>
      </c>
      <c r="CC365" s="6">
        <f>+IFERROR(VALUE(RIGHT(Tabla14[[#This Row],[B2B]],6)),"")</f>
        <v>3666</v>
      </c>
      <c r="CD365" s="6" t="str">
        <f>+IFERROR(VLOOKUP(CB365,Auxiliar!$A:$C,2,0),"")</f>
        <v>Corona 710cc</v>
      </c>
      <c r="CE365" s="7" t="str">
        <f>+IFERROR(VLOOKUP(CB365,Auxiliar!$A:$C,3,0),"")</f>
        <v>1b 10% | 85b 0%</v>
      </c>
      <c r="CG365" s="1"/>
      <c r="CH365" s="1"/>
      <c r="CI365" s="6" t="str">
        <f>+IFERROR(VALUE(RIGHT(Tabla15[[#This Row],[B2B]],6)),"")</f>
        <v/>
      </c>
      <c r="CJ365" s="6" t="str">
        <f>+IFERROR(VLOOKUP(CH365,Auxiliar!$A:$C,2,0),"")</f>
        <v/>
      </c>
      <c r="CK365" s="7" t="str">
        <f>+IFERROR(VLOOKUP(CH365,Auxiliar!$A:$C,3,0),"")</f>
        <v/>
      </c>
      <c r="CM365" s="1">
        <v>3641</v>
      </c>
      <c r="CN365" s="1" t="s">
        <v>20</v>
      </c>
      <c r="CO365" s="6">
        <v>3641</v>
      </c>
      <c r="CP365" s="6" t="s">
        <v>20</v>
      </c>
      <c r="CQ365" s="7" t="s">
        <v>21</v>
      </c>
      <c r="CS365" s="1"/>
      <c r="CT365" s="1"/>
      <c r="CU365" s="6" t="str">
        <f>+IFERROR(VALUE(RIGHT(Tabla17[[#This Row],[B2B]],6)),"")</f>
        <v/>
      </c>
      <c r="CV365" s="6" t="str">
        <f>+IFERROR(VLOOKUP(CT365,Auxiliar!$A:$C,2,0),"")</f>
        <v/>
      </c>
      <c r="CW365" s="7" t="str">
        <f>+IFERROR(VLOOKUP(CT365,Auxiliar!$A:$C,3,0),"")</f>
        <v/>
      </c>
      <c r="CY365" s="1">
        <v>3641</v>
      </c>
      <c r="CZ365" s="1" t="s">
        <v>16</v>
      </c>
      <c r="DA365" s="6">
        <f>+IFERROR(VALUE(RIGHT(Tabla18[[#This Row],[B2B]],6)),"")</f>
        <v>3641</v>
      </c>
      <c r="DB365" s="6" t="str">
        <f>+IFERROR(VLOOKUP(CZ365,Auxiliar!$A:$C,2,0),"")</f>
        <v>PREMIUM</v>
      </c>
      <c r="DC365" s="7" t="str">
        <f>+IFERROR(VLOOKUP(CZ365,Auxiliar!$A:$C,3,0),"")</f>
        <v>0b 0% | 2b 2% | 5b 3,5% | 10b 5%</v>
      </c>
      <c r="DE365" s="1">
        <v>3641</v>
      </c>
      <c r="DF365" s="1" t="s">
        <v>19</v>
      </c>
      <c r="DG365" s="6">
        <f>+IFERROR(VALUE(RIGHT(Tabla19[[#This Row],[B2B]],6)),"")</f>
        <v>3641</v>
      </c>
      <c r="DH365" s="6" t="str">
        <f>+IFERROR(VLOOKUP(DF365,Auxiliar!$A:$C,2,0),"")</f>
        <v>MICHELOB</v>
      </c>
      <c r="DI365" s="7" t="str">
        <f>+IFERROR(VLOOKUP(DF365,Auxiliar!$A:$C,3,0),"")</f>
        <v>1b 7% | 3b 22% | 8b 27%</v>
      </c>
      <c r="DK365" s="1"/>
      <c r="DL365" s="1"/>
      <c r="DM365" s="6" t="str">
        <f>+IFERROR(VALUE(RIGHT(Tabla20[[#This Row],[B2B]],6)),"")</f>
        <v/>
      </c>
      <c r="DN365" s="6" t="str">
        <f>+IFERROR(VLOOKUP(DL365,Auxiliar!$A:$C,2,0),"")</f>
        <v/>
      </c>
      <c r="DO365" s="7" t="str">
        <f>+IFERROR(VLOOKUP(DL365,Auxiliar!$A:$C,3,0),"")</f>
        <v/>
      </c>
      <c r="DQ365" s="1">
        <v>3644</v>
      </c>
      <c r="DR365" s="12" t="s">
        <v>24</v>
      </c>
      <c r="DS365" s="6">
        <f>+IFERROR(VALUE(RIGHT(Tabla21[[#This Row],[B2B]],6)),"")</f>
        <v>3644</v>
      </c>
      <c r="DT365" s="6" t="str">
        <f>+IFERROR(VLOOKUP(DR365,Auxiliar!$A:$C,2,0),"")</f>
        <v>CORONA PORRON</v>
      </c>
      <c r="DU365" s="7" t="str">
        <f>+IFERROR(VLOOKUP(DR365,Auxiliar!$A:$C,3,0),"")</f>
        <v>1b 5% | 20b 0%</v>
      </c>
      <c r="DW365" s="1">
        <v>428</v>
      </c>
      <c r="DX365" s="12" t="s">
        <v>43</v>
      </c>
      <c r="DY365" s="6">
        <f>+IFERROR(VALUE(RIGHT(Tabla22[[#This Row],[B2B]],6)),"")</f>
        <v>428</v>
      </c>
      <c r="DZ365" s="6" t="str">
        <f>+IFERROR(VLOOKUP(DX365,Auxiliar!$A:$C,2,0),"")</f>
        <v xml:space="preserve">VALUE LATA </v>
      </c>
      <c r="EA365" s="7" t="str">
        <f>+IFERROR(VLOOKUP(DX365,Auxiliar!$A:$C,3,0),"")</f>
        <v>1b 15% | 100b 18%</v>
      </c>
      <c r="EC365" s="1">
        <v>352</v>
      </c>
      <c r="ED365" s="12" t="s">
        <v>47</v>
      </c>
      <c r="EE365" s="6">
        <f>+IFERROR(VALUE(RIGHT(Tabla23[[#This Row],[B2B]],6)),"")</f>
        <v>352</v>
      </c>
      <c r="EF365" s="6" t="str">
        <f>+IFERROR(VLOOKUP(ED365,Auxiliar!$A:$C,2,0),"")</f>
        <v>VALUE LATON</v>
      </c>
      <c r="EG365" s="7" t="str">
        <f>+IFERROR(VLOOKUP(ED365,Auxiliar!$A:$C,3,0),"")</f>
        <v>1b 10% | 5b 15% | 192b 0%</v>
      </c>
      <c r="EI365" s="1"/>
      <c r="EJ365" s="12"/>
      <c r="EK365" s="6" t="str">
        <f>+IFERROR(VALUE(RIGHT(Tabla24[[#This Row],[B2B]],6)),"")</f>
        <v/>
      </c>
      <c r="EL365" s="6" t="str">
        <f>+IFERROR(VLOOKUP(EJ365,Auxiliar!$A:$C,2,0),"")</f>
        <v/>
      </c>
      <c r="EM365" s="7" t="str">
        <f>+IFERROR(VLOOKUP(EJ365,Auxiliar!$A:$C,3,0),"")</f>
        <v/>
      </c>
      <c r="EO365" s="1"/>
      <c r="EP365" s="12"/>
      <c r="EQ365" s="6" t="str">
        <f>+IFERROR(VALUE(RIGHT(Tabla25[[#This Row],[B2B]],6)),"")</f>
        <v/>
      </c>
      <c r="ER365" s="6" t="str">
        <f>+IFERROR(VLOOKUP(EP365,Auxiliar!$A:$C,2,0),"")</f>
        <v/>
      </c>
      <c r="ES365" s="7" t="str">
        <f>+IFERROR(VLOOKUP(EP365,Auxiliar!$A:$C,3,0),"")</f>
        <v/>
      </c>
      <c r="EU365" s="1"/>
      <c r="EV365" s="12"/>
      <c r="EW365" s="6" t="str">
        <f>+IFERROR(VALUE(RIGHT(Tabla26[[#This Row],[B2B]],6)),"")</f>
        <v/>
      </c>
      <c r="EX365" s="6" t="str">
        <f>+IFERROR(VLOOKUP(EV365,Auxiliar!$A:$C,2,0),"")</f>
        <v/>
      </c>
      <c r="EY365" s="7" t="str">
        <f>+IFERROR(VLOOKUP(EV365,Auxiliar!$A:$C,3,0),"")</f>
        <v/>
      </c>
      <c r="EZ365" s="1"/>
      <c r="FA365" s="12"/>
      <c r="FB365" s="6" t="str">
        <f>+IFERROR(VALUE(RIGHT(Tabla27[[#This Row],[B2B]],6)),"")</f>
        <v/>
      </c>
      <c r="FC365" s="6" t="str">
        <f>+IFERROR(VLOOKUP(FA365,Auxiliar!$A:$C,2,0),"")</f>
        <v/>
      </c>
      <c r="FD365" s="7" t="str">
        <f>+IFERROR(VLOOKUP(FA365,Auxiliar!$A:$C,3,0),"")</f>
        <v/>
      </c>
      <c r="FE365" s="1"/>
      <c r="FF365" s="12"/>
      <c r="FG365" s="6" t="str">
        <f>+IFERROR(VALUE(RIGHT(Tabla28[[#This Row],[B2B]],6)),"")</f>
        <v/>
      </c>
      <c r="FH365" s="6" t="str">
        <f>+IFERROR(VLOOKUP(FF365,Auxiliar!$A:$C,2,0),"")</f>
        <v/>
      </c>
      <c r="FI365" s="7" t="str">
        <f>+IFERROR(VLOOKUP(FF365,Auxiliar!$A:$C,3,0),"")</f>
        <v/>
      </c>
      <c r="FJ365" s="1"/>
      <c r="FK365" s="12"/>
      <c r="FL365" s="6" t="str">
        <f>+IFERROR(VALUE(RIGHT(Tabla29[[#This Row],[B2B]],6)),"")</f>
        <v/>
      </c>
      <c r="FM365" s="6" t="str">
        <f>+IFERROR(VLOOKUP(FK365,Auxiliar!$A:$C,2,0),"")</f>
        <v/>
      </c>
      <c r="FN365" s="7" t="str">
        <f>+IFERROR(VLOOKUP(FK365,Auxiliar!$A:$C,3,0),"")</f>
        <v/>
      </c>
      <c r="FO365" s="1"/>
      <c r="FP365" s="12"/>
      <c r="FQ365" s="6" t="str">
        <f>+IFERROR(VALUE(RIGHT(Tabla30[[#This Row],[B2B]],6)),"")</f>
        <v/>
      </c>
      <c r="FR365" s="6" t="str">
        <f>+IFERROR(VLOOKUP(FP365,Auxiliar!$A:$C,2,0),"")</f>
        <v/>
      </c>
      <c r="FS365" s="7"/>
      <c r="FT365" s="1"/>
      <c r="FU365" s="12"/>
      <c r="FV365" s="6" t="str">
        <f>+IFERROR(VALUE(RIGHT(Tabla31[[#This Row],[B2B]],6)),"")</f>
        <v/>
      </c>
      <c r="FW365" s="6" t="str">
        <f>+IFERROR(VLOOKUP(FU365,Auxiliar!$A:$C,2,0),"")</f>
        <v/>
      </c>
      <c r="FX365" s="7" t="str">
        <f>+IFERROR(VLOOKUP(FU365,Auxiliar!$A:$C,3,0),"")</f>
        <v/>
      </c>
      <c r="FY365" s="1"/>
      <c r="FZ365" s="12"/>
      <c r="GA365" s="6" t="str">
        <f>+IFERROR(VALUE(RIGHT(Tabla32[[#This Row],[B2B]],6)),"")</f>
        <v/>
      </c>
      <c r="GB365" s="6" t="str">
        <f>+IFERROR(VLOOKUP(FZ365,Auxiliar!$A:$C,2,0),"")</f>
        <v/>
      </c>
      <c r="GC365" s="7" t="str">
        <f>+IFERROR(VLOOKUP(FZ365,Auxiliar!$A:$C,3,0),"")</f>
        <v/>
      </c>
      <c r="GD365" s="1"/>
      <c r="GE365" s="12"/>
      <c r="GF365" s="6" t="str">
        <f>+IFERROR(VALUE(RIGHT(Tabla33[[#This Row],[B2B]],6)),"")</f>
        <v/>
      </c>
      <c r="GG365" s="6" t="str">
        <f>+IFERROR(VLOOKUP(GE365,Auxiliar!$A:$C,2,0),"")</f>
        <v/>
      </c>
      <c r="GH365" s="7" t="str">
        <f>+IFERROR(VLOOKUP(GE365,Auxiliar!$A:$C,3,0),"")</f>
        <v/>
      </c>
    </row>
    <row r="366" spans="1:190" x14ac:dyDescent="0.25">
      <c r="A366" s="1"/>
      <c r="B366" s="1"/>
      <c r="C366" t="str">
        <f>+IFERROR(VALUE(RIGHT(Tabla1[[#This Row],[B2B]],6)),"")</f>
        <v/>
      </c>
      <c r="D366" t="str">
        <f>+IFERROR(VLOOKUP(B366,Auxiliar!$A:$C,2,0),"")</f>
        <v/>
      </c>
      <c r="E366" s="5" t="str">
        <f>+IFERROR(VLOOKUP(B366,Auxiliar!$A:$C,3,0),"")</f>
        <v/>
      </c>
      <c r="S366" s="1">
        <v>4644</v>
      </c>
      <c r="T366" s="1" t="s">
        <v>9</v>
      </c>
      <c r="U366" s="6">
        <f>+IFERROR(VALUE(RIGHT(Tabla4[[#This Row],[B2B]],6)),"")</f>
        <v>4644</v>
      </c>
      <c r="V366" s="6" t="str">
        <f>+IFERROR(VLOOKUP(T366,Auxiliar!$A:$C,2,0),"")</f>
        <v>CORE</v>
      </c>
      <c r="W366" s="7" t="str">
        <f>+IFERROR(VLOOKUP(T366,Auxiliar!$A:$C,3,0),"")</f>
        <v>0b 1% | 2b 5% | 4b 6%</v>
      </c>
      <c r="AK366" s="1">
        <v>4363</v>
      </c>
      <c r="AL366" s="1" t="s">
        <v>30</v>
      </c>
      <c r="AM366" s="6">
        <f>+IFERROR(VALUE(RIGHT(Tabla7[[#This Row],[B2B]],6)),"")</f>
        <v>4363</v>
      </c>
      <c r="AN366" s="6" t="str">
        <f>+IFERROR(VLOOKUP(AL366,Auxiliar!$A:$C,2,0),"")</f>
        <v>LATONES</v>
      </c>
      <c r="AO366" s="7" t="str">
        <f>+IFERROR(VLOOKUP(AL366,Auxiliar!$A:$C,3,0),"")</f>
        <v>1b 4% | 5b 7% | 97b 0%</v>
      </c>
      <c r="AW366" s="1"/>
      <c r="AX366" s="1" t="s">
        <v>32</v>
      </c>
      <c r="AY366" s="6" t="str">
        <f>+IFERROR(VALUE(RIGHT(Tabla9[[#This Row],[B2B]],6)),"")</f>
        <v/>
      </c>
      <c r="AZ366" s="6" t="str">
        <f>+IFERROR(VLOOKUP(AX366,Auxiliar!$A:$C,2,0),"")</f>
        <v>LATONES</v>
      </c>
      <c r="BA366" s="7" t="str">
        <f>+IFERROR(VLOOKUP(AX366,Auxiliar!$A:$C,3,0),"")</f>
        <v>2b 3% | 4b 4% | 6b 5% | 10b 8%  | 385b 0%</v>
      </c>
      <c r="BI366" s="1"/>
      <c r="BJ366" s="1"/>
      <c r="BK366" s="6" t="str">
        <f>+IFERROR(VALUE(RIGHT(Tabla11[[#This Row],[B2B]],6)),"")</f>
        <v/>
      </c>
      <c r="BL366" s="6" t="str">
        <f>+IFERROR(VLOOKUP(BJ366,Auxiliar!$A:$C,2,0),"")</f>
        <v/>
      </c>
      <c r="BM366" s="7" t="str">
        <f>+IFERROR(VLOOKUP(BJ366,Auxiliar!$A:$C,3,0),"")</f>
        <v/>
      </c>
      <c r="BO366" s="1">
        <v>10001</v>
      </c>
      <c r="BP366" s="1" t="s">
        <v>39</v>
      </c>
      <c r="BQ366" s="6">
        <f>+IFERROR(VALUE(RIGHT(Tabla12[[#This Row],[B2B]],6)),"")</f>
        <v>10001</v>
      </c>
      <c r="BR366" s="6" t="str">
        <f>+IFERROR(VLOOKUP(BP366,Auxiliar!$A:$C,2,0),"")</f>
        <v>VALUE LITRO</v>
      </c>
      <c r="BS366" s="7" t="str">
        <f>+IFERROR(VLOOKUP(BP366,Auxiliar!$A:$C,3,0),"")</f>
        <v>1b 12%</v>
      </c>
      <c r="CA366" s="1">
        <v>3668</v>
      </c>
      <c r="CB366" s="1" t="s">
        <v>35</v>
      </c>
      <c r="CC366" s="6">
        <f>+IFERROR(VALUE(RIGHT(Tabla14[[#This Row],[B2B]],6)),"")</f>
        <v>3668</v>
      </c>
      <c r="CD366" s="6" t="str">
        <f>+IFERROR(VLOOKUP(CB366,Auxiliar!$A:$C,2,0),"")</f>
        <v>Corona 710cc</v>
      </c>
      <c r="CE366" s="7" t="str">
        <f>+IFERROR(VLOOKUP(CB366,Auxiliar!$A:$C,3,0),"")</f>
        <v>1b 10% | 85b 0%</v>
      </c>
      <c r="CG366" s="1"/>
      <c r="CH366" s="1"/>
      <c r="CI366" s="6" t="str">
        <f>+IFERROR(VALUE(RIGHT(Tabla15[[#This Row],[B2B]],6)),"")</f>
        <v/>
      </c>
      <c r="CJ366" s="6" t="str">
        <f>+IFERROR(VLOOKUP(CH366,Auxiliar!$A:$C,2,0),"")</f>
        <v/>
      </c>
      <c r="CK366" s="7" t="str">
        <f>+IFERROR(VLOOKUP(CH366,Auxiliar!$A:$C,3,0),"")</f>
        <v/>
      </c>
      <c r="CM366" s="1">
        <v>3644</v>
      </c>
      <c r="CN366" s="1" t="s">
        <v>20</v>
      </c>
      <c r="CO366" s="6">
        <v>3644</v>
      </c>
      <c r="CP366" s="6" t="s">
        <v>20</v>
      </c>
      <c r="CQ366" s="7" t="s">
        <v>21</v>
      </c>
      <c r="CS366" s="1"/>
      <c r="CT366" s="1"/>
      <c r="CU366" s="6" t="str">
        <f>+IFERROR(VALUE(RIGHT(Tabla17[[#This Row],[B2B]],6)),"")</f>
        <v/>
      </c>
      <c r="CV366" s="6" t="str">
        <f>+IFERROR(VLOOKUP(CT366,Auxiliar!$A:$C,2,0),"")</f>
        <v/>
      </c>
      <c r="CW366" s="7" t="str">
        <f>+IFERROR(VLOOKUP(CT366,Auxiliar!$A:$C,3,0),"")</f>
        <v/>
      </c>
      <c r="CY366" s="1">
        <v>3644</v>
      </c>
      <c r="CZ366" s="1" t="s">
        <v>16</v>
      </c>
      <c r="DA366" s="6">
        <f>+IFERROR(VALUE(RIGHT(Tabla18[[#This Row],[B2B]],6)),"")</f>
        <v>3644</v>
      </c>
      <c r="DB366" s="6" t="str">
        <f>+IFERROR(VLOOKUP(CZ366,Auxiliar!$A:$C,2,0),"")</f>
        <v>PREMIUM</v>
      </c>
      <c r="DC366" s="7" t="str">
        <f>+IFERROR(VLOOKUP(CZ366,Auxiliar!$A:$C,3,0),"")</f>
        <v>0b 0% | 2b 2% | 5b 3,5% | 10b 5%</v>
      </c>
      <c r="DE366" s="1">
        <v>3644</v>
      </c>
      <c r="DF366" s="1" t="s">
        <v>19</v>
      </c>
      <c r="DG366" s="6">
        <f>+IFERROR(VALUE(RIGHT(Tabla19[[#This Row],[B2B]],6)),"")</f>
        <v>3644</v>
      </c>
      <c r="DH366" s="6" t="str">
        <f>+IFERROR(VLOOKUP(DF366,Auxiliar!$A:$C,2,0),"")</f>
        <v>MICHELOB</v>
      </c>
      <c r="DI366" s="7" t="str">
        <f>+IFERROR(VLOOKUP(DF366,Auxiliar!$A:$C,3,0),"")</f>
        <v>1b 7% | 3b 22% | 8b 27%</v>
      </c>
      <c r="DK366" s="1"/>
      <c r="DL366" s="1"/>
      <c r="DM366" s="6" t="str">
        <f>+IFERROR(VALUE(RIGHT(Tabla20[[#This Row],[B2B]],6)),"")</f>
        <v/>
      </c>
      <c r="DN366" s="6" t="str">
        <f>+IFERROR(VLOOKUP(DL366,Auxiliar!$A:$C,2,0),"")</f>
        <v/>
      </c>
      <c r="DO366" s="7" t="str">
        <f>+IFERROR(VLOOKUP(DL366,Auxiliar!$A:$C,3,0),"")</f>
        <v/>
      </c>
      <c r="DQ366" s="1">
        <v>3648</v>
      </c>
      <c r="DR366" s="12" t="s">
        <v>24</v>
      </c>
      <c r="DS366" s="6">
        <f>+IFERROR(VALUE(RIGHT(Tabla21[[#This Row],[B2B]],6)),"")</f>
        <v>3648</v>
      </c>
      <c r="DT366" s="6" t="str">
        <f>+IFERROR(VLOOKUP(DR366,Auxiliar!$A:$C,2,0),"")</f>
        <v>CORONA PORRON</v>
      </c>
      <c r="DU366" s="7" t="str">
        <f>+IFERROR(VLOOKUP(DR366,Auxiliar!$A:$C,3,0),"")</f>
        <v>1b 5% | 20b 0%</v>
      </c>
      <c r="DW366" s="1">
        <v>10011</v>
      </c>
      <c r="DX366" s="12" t="s">
        <v>43</v>
      </c>
      <c r="DY366" s="6">
        <f>+IFERROR(VALUE(RIGHT(Tabla22[[#This Row],[B2B]],6)),"")</f>
        <v>10011</v>
      </c>
      <c r="DZ366" s="6" t="str">
        <f>+IFERROR(VLOOKUP(DX366,Auxiliar!$A:$C,2,0),"")</f>
        <v xml:space="preserve">VALUE LATA </v>
      </c>
      <c r="EA366" s="7" t="str">
        <f>+IFERROR(VLOOKUP(DX366,Auxiliar!$A:$C,3,0),"")</f>
        <v>1b 15% | 100b 18%</v>
      </c>
      <c r="EC366" s="1">
        <v>392</v>
      </c>
      <c r="ED366" s="12" t="s">
        <v>47</v>
      </c>
      <c r="EE366" s="6">
        <f>+IFERROR(VALUE(RIGHT(Tabla23[[#This Row],[B2B]],6)),"")</f>
        <v>392</v>
      </c>
      <c r="EF366" s="6" t="str">
        <f>+IFERROR(VLOOKUP(ED366,Auxiliar!$A:$C,2,0),"")</f>
        <v>VALUE LATON</v>
      </c>
      <c r="EG366" s="7" t="str">
        <f>+IFERROR(VLOOKUP(ED366,Auxiliar!$A:$C,3,0),"")</f>
        <v>1b 10% | 5b 15% | 192b 0%</v>
      </c>
      <c r="EI366" s="1"/>
      <c r="EJ366" s="12"/>
      <c r="EK366" s="6" t="str">
        <f>+IFERROR(VALUE(RIGHT(Tabla24[[#This Row],[B2B]],6)),"")</f>
        <v/>
      </c>
      <c r="EL366" s="6" t="str">
        <f>+IFERROR(VLOOKUP(EJ366,Auxiliar!$A:$C,2,0),"")</f>
        <v/>
      </c>
      <c r="EM366" s="7" t="str">
        <f>+IFERROR(VLOOKUP(EJ366,Auxiliar!$A:$C,3,0),"")</f>
        <v/>
      </c>
      <c r="EO366" s="1"/>
      <c r="EP366" s="12"/>
      <c r="EQ366" s="6" t="str">
        <f>+IFERROR(VALUE(RIGHT(Tabla25[[#This Row],[B2B]],6)),"")</f>
        <v/>
      </c>
      <c r="ER366" s="6" t="str">
        <f>+IFERROR(VLOOKUP(EP366,Auxiliar!$A:$C,2,0),"")</f>
        <v/>
      </c>
      <c r="ES366" s="7" t="str">
        <f>+IFERROR(VLOOKUP(EP366,Auxiliar!$A:$C,3,0),"")</f>
        <v/>
      </c>
      <c r="EU366" s="1"/>
      <c r="EV366" s="12"/>
      <c r="EW366" s="6" t="str">
        <f>+IFERROR(VALUE(RIGHT(Tabla26[[#This Row],[B2B]],6)),"")</f>
        <v/>
      </c>
      <c r="EX366" s="6" t="str">
        <f>+IFERROR(VLOOKUP(EV366,Auxiliar!$A:$C,2,0),"")</f>
        <v/>
      </c>
      <c r="EY366" s="7" t="str">
        <f>+IFERROR(VLOOKUP(EV366,Auxiliar!$A:$C,3,0),"")</f>
        <v/>
      </c>
      <c r="EZ366" s="1"/>
      <c r="FA366" s="12"/>
      <c r="FB366" s="6" t="str">
        <f>+IFERROR(VALUE(RIGHT(Tabla27[[#This Row],[B2B]],6)),"")</f>
        <v/>
      </c>
      <c r="FC366" s="6" t="str">
        <f>+IFERROR(VLOOKUP(FA366,Auxiliar!$A:$C,2,0),"")</f>
        <v/>
      </c>
      <c r="FD366" s="7" t="str">
        <f>+IFERROR(VLOOKUP(FA366,Auxiliar!$A:$C,3,0),"")</f>
        <v/>
      </c>
      <c r="FE366" s="1"/>
      <c r="FF366" s="12"/>
      <c r="FG366" s="6" t="str">
        <f>+IFERROR(VALUE(RIGHT(Tabla28[[#This Row],[B2B]],6)),"")</f>
        <v/>
      </c>
      <c r="FH366" s="6" t="str">
        <f>+IFERROR(VLOOKUP(FF366,Auxiliar!$A:$C,2,0),"")</f>
        <v/>
      </c>
      <c r="FI366" s="7" t="str">
        <f>+IFERROR(VLOOKUP(FF366,Auxiliar!$A:$C,3,0),"")</f>
        <v/>
      </c>
      <c r="FJ366" s="1"/>
      <c r="FK366" s="12"/>
      <c r="FL366" s="6" t="str">
        <f>+IFERROR(VALUE(RIGHT(Tabla29[[#This Row],[B2B]],6)),"")</f>
        <v/>
      </c>
      <c r="FM366" s="6" t="str">
        <f>+IFERROR(VLOOKUP(FK366,Auxiliar!$A:$C,2,0),"")</f>
        <v/>
      </c>
      <c r="FN366" s="7" t="str">
        <f>+IFERROR(VLOOKUP(FK366,Auxiliar!$A:$C,3,0),"")</f>
        <v/>
      </c>
      <c r="FO366" s="1"/>
      <c r="FP366" s="12"/>
      <c r="FQ366" s="6" t="str">
        <f>+IFERROR(VALUE(RIGHT(Tabla30[[#This Row],[B2B]],6)),"")</f>
        <v/>
      </c>
      <c r="FR366" s="6" t="str">
        <f>+IFERROR(VLOOKUP(FP366,Auxiliar!$A:$C,2,0),"")</f>
        <v/>
      </c>
      <c r="FS366" s="7"/>
      <c r="FT366" s="1"/>
      <c r="FU366" s="12"/>
      <c r="FV366" s="6" t="str">
        <f>+IFERROR(VALUE(RIGHT(Tabla31[[#This Row],[B2B]],6)),"")</f>
        <v/>
      </c>
      <c r="FW366" s="6" t="str">
        <f>+IFERROR(VLOOKUP(FU366,Auxiliar!$A:$C,2,0),"")</f>
        <v/>
      </c>
      <c r="FX366" s="7" t="str">
        <f>+IFERROR(VLOOKUP(FU366,Auxiliar!$A:$C,3,0),"")</f>
        <v/>
      </c>
      <c r="FY366" s="1"/>
      <c r="FZ366" s="12"/>
      <c r="GA366" s="6" t="str">
        <f>+IFERROR(VALUE(RIGHT(Tabla32[[#This Row],[B2B]],6)),"")</f>
        <v/>
      </c>
      <c r="GB366" s="6" t="str">
        <f>+IFERROR(VLOOKUP(FZ366,Auxiliar!$A:$C,2,0),"")</f>
        <v/>
      </c>
      <c r="GC366" s="7" t="str">
        <f>+IFERROR(VLOOKUP(FZ366,Auxiliar!$A:$C,3,0),"")</f>
        <v/>
      </c>
      <c r="GD366" s="1"/>
      <c r="GE366" s="12"/>
      <c r="GF366" s="6" t="str">
        <f>+IFERROR(VALUE(RIGHT(Tabla33[[#This Row],[B2B]],6)),"")</f>
        <v/>
      </c>
      <c r="GG366" s="6" t="str">
        <f>+IFERROR(VLOOKUP(GE366,Auxiliar!$A:$C,2,0),"")</f>
        <v/>
      </c>
      <c r="GH366" s="7" t="str">
        <f>+IFERROR(VLOOKUP(GE366,Auxiliar!$A:$C,3,0),"")</f>
        <v/>
      </c>
    </row>
    <row r="367" spans="1:190" x14ac:dyDescent="0.25">
      <c r="A367" s="1"/>
      <c r="B367" s="1"/>
      <c r="C367" t="str">
        <f>+IFERROR(VALUE(RIGHT(Tabla1[[#This Row],[B2B]],6)),"")</f>
        <v/>
      </c>
      <c r="D367" t="str">
        <f>+IFERROR(VLOOKUP(B367,Auxiliar!$A:$C,2,0),"")</f>
        <v/>
      </c>
      <c r="E367" s="5" t="str">
        <f>+IFERROR(VLOOKUP(B367,Auxiliar!$A:$C,3,0),"")</f>
        <v/>
      </c>
      <c r="S367" s="1">
        <v>4647</v>
      </c>
      <c r="T367" s="1" t="s">
        <v>9</v>
      </c>
      <c r="U367" s="6">
        <f>+IFERROR(VALUE(RIGHT(Tabla4[[#This Row],[B2B]],6)),"")</f>
        <v>4647</v>
      </c>
      <c r="V367" s="6" t="str">
        <f>+IFERROR(VLOOKUP(T367,Auxiliar!$A:$C,2,0),"")</f>
        <v>CORE</v>
      </c>
      <c r="W367" s="7" t="str">
        <f>+IFERROR(VLOOKUP(T367,Auxiliar!$A:$C,3,0),"")</f>
        <v>0b 1% | 2b 5% | 4b 6%</v>
      </c>
      <c r="AK367" s="1">
        <v>4380</v>
      </c>
      <c r="AL367" s="1" t="s">
        <v>30</v>
      </c>
      <c r="AM367" s="6">
        <f>+IFERROR(VALUE(RIGHT(Tabla7[[#This Row],[B2B]],6)),"")</f>
        <v>4380</v>
      </c>
      <c r="AN367" s="6" t="str">
        <f>+IFERROR(VLOOKUP(AL367,Auxiliar!$A:$C,2,0),"")</f>
        <v>LATONES</v>
      </c>
      <c r="AO367" s="7" t="str">
        <f>+IFERROR(VLOOKUP(AL367,Auxiliar!$A:$C,3,0),"")</f>
        <v>1b 4% | 5b 7% | 97b 0%</v>
      </c>
      <c r="AW367" s="1"/>
      <c r="AX367" s="1" t="s">
        <v>32</v>
      </c>
      <c r="AY367" s="6" t="str">
        <f>+IFERROR(VALUE(RIGHT(Tabla9[[#This Row],[B2B]],6)),"")</f>
        <v/>
      </c>
      <c r="AZ367" s="6" t="str">
        <f>+IFERROR(VLOOKUP(AX367,Auxiliar!$A:$C,2,0),"")</f>
        <v>LATONES</v>
      </c>
      <c r="BA367" s="7" t="str">
        <f>+IFERROR(VLOOKUP(AX367,Auxiliar!$A:$C,3,0),"")</f>
        <v>2b 3% | 4b 4% | 6b 5% | 10b 8%  | 385b 0%</v>
      </c>
      <c r="BI367" s="1"/>
      <c r="BJ367" s="1"/>
      <c r="BK367" s="6" t="str">
        <f>+IFERROR(VALUE(RIGHT(Tabla11[[#This Row],[B2B]],6)),"")</f>
        <v/>
      </c>
      <c r="BL367" s="6" t="str">
        <f>+IFERROR(VLOOKUP(BJ367,Auxiliar!$A:$C,2,0),"")</f>
        <v/>
      </c>
      <c r="BM367" s="7" t="str">
        <f>+IFERROR(VLOOKUP(BJ367,Auxiliar!$A:$C,3,0),"")</f>
        <v/>
      </c>
      <c r="BO367" s="1">
        <v>10002</v>
      </c>
      <c r="BP367" s="1" t="s">
        <v>39</v>
      </c>
      <c r="BQ367" s="6">
        <f>+IFERROR(VALUE(RIGHT(Tabla12[[#This Row],[B2B]],6)),"")</f>
        <v>10002</v>
      </c>
      <c r="BR367" s="6" t="str">
        <f>+IFERROR(VLOOKUP(BP367,Auxiliar!$A:$C,2,0),"")</f>
        <v>VALUE LITRO</v>
      </c>
      <c r="BS367" s="7" t="str">
        <f>+IFERROR(VLOOKUP(BP367,Auxiliar!$A:$C,3,0),"")</f>
        <v>1b 12%</v>
      </c>
      <c r="CA367" s="1">
        <v>3671</v>
      </c>
      <c r="CB367" s="1" t="s">
        <v>35</v>
      </c>
      <c r="CC367" s="6">
        <f>+IFERROR(VALUE(RIGHT(Tabla14[[#This Row],[B2B]],6)),"")</f>
        <v>3671</v>
      </c>
      <c r="CD367" s="6" t="str">
        <f>+IFERROR(VLOOKUP(CB367,Auxiliar!$A:$C,2,0),"")</f>
        <v>Corona 710cc</v>
      </c>
      <c r="CE367" s="7" t="str">
        <f>+IFERROR(VLOOKUP(CB367,Auxiliar!$A:$C,3,0),"")</f>
        <v>1b 10% | 85b 0%</v>
      </c>
      <c r="CG367" s="1"/>
      <c r="CH367" s="1"/>
      <c r="CI367" s="6" t="str">
        <f>+IFERROR(VALUE(RIGHT(Tabla15[[#This Row],[B2B]],6)),"")</f>
        <v/>
      </c>
      <c r="CJ367" s="6" t="str">
        <f>+IFERROR(VLOOKUP(CH367,Auxiliar!$A:$C,2,0),"")</f>
        <v/>
      </c>
      <c r="CK367" s="7" t="str">
        <f>+IFERROR(VLOOKUP(CH367,Auxiliar!$A:$C,3,0),"")</f>
        <v/>
      </c>
      <c r="CM367" s="1">
        <v>3648</v>
      </c>
      <c r="CN367" s="1" t="s">
        <v>20</v>
      </c>
      <c r="CO367" s="6">
        <v>3648</v>
      </c>
      <c r="CP367" s="6" t="s">
        <v>20</v>
      </c>
      <c r="CQ367" s="7" t="s">
        <v>21</v>
      </c>
      <c r="CS367" s="1"/>
      <c r="CT367" s="1"/>
      <c r="CU367" s="6" t="str">
        <f>+IFERROR(VALUE(RIGHT(Tabla17[[#This Row],[B2B]],6)),"")</f>
        <v/>
      </c>
      <c r="CV367" s="6" t="str">
        <f>+IFERROR(VLOOKUP(CT367,Auxiliar!$A:$C,2,0),"")</f>
        <v/>
      </c>
      <c r="CW367" s="7" t="str">
        <f>+IFERROR(VLOOKUP(CT367,Auxiliar!$A:$C,3,0),"")</f>
        <v/>
      </c>
      <c r="CY367" s="1">
        <v>3648</v>
      </c>
      <c r="CZ367" s="1" t="s">
        <v>16</v>
      </c>
      <c r="DA367" s="6">
        <f>+IFERROR(VALUE(RIGHT(Tabla18[[#This Row],[B2B]],6)),"")</f>
        <v>3648</v>
      </c>
      <c r="DB367" s="6" t="str">
        <f>+IFERROR(VLOOKUP(CZ367,Auxiliar!$A:$C,2,0),"")</f>
        <v>PREMIUM</v>
      </c>
      <c r="DC367" s="7" t="str">
        <f>+IFERROR(VLOOKUP(CZ367,Auxiliar!$A:$C,3,0),"")</f>
        <v>0b 0% | 2b 2% | 5b 3,5% | 10b 5%</v>
      </c>
      <c r="DE367" s="1">
        <v>3648</v>
      </c>
      <c r="DF367" s="1" t="s">
        <v>19</v>
      </c>
      <c r="DG367" s="6">
        <f>+IFERROR(VALUE(RIGHT(Tabla19[[#This Row],[B2B]],6)),"")</f>
        <v>3648</v>
      </c>
      <c r="DH367" s="6" t="str">
        <f>+IFERROR(VLOOKUP(DF367,Auxiliar!$A:$C,2,0),"")</f>
        <v>MICHELOB</v>
      </c>
      <c r="DI367" s="7" t="str">
        <f>+IFERROR(VLOOKUP(DF367,Auxiliar!$A:$C,3,0),"")</f>
        <v>1b 7% | 3b 22% | 8b 27%</v>
      </c>
      <c r="DK367" s="1"/>
      <c r="DL367" s="1"/>
      <c r="DM367" s="6" t="str">
        <f>+IFERROR(VALUE(RIGHT(Tabla20[[#This Row],[B2B]],6)),"")</f>
        <v/>
      </c>
      <c r="DN367" s="6" t="str">
        <f>+IFERROR(VLOOKUP(DL367,Auxiliar!$A:$C,2,0),"")</f>
        <v/>
      </c>
      <c r="DO367" s="7" t="str">
        <f>+IFERROR(VLOOKUP(DL367,Auxiliar!$A:$C,3,0),"")</f>
        <v/>
      </c>
      <c r="DQ367" s="1">
        <v>3650</v>
      </c>
      <c r="DR367" s="12" t="s">
        <v>24</v>
      </c>
      <c r="DS367" s="6">
        <f>+IFERROR(VALUE(RIGHT(Tabla21[[#This Row],[B2B]],6)),"")</f>
        <v>3650</v>
      </c>
      <c r="DT367" s="6" t="str">
        <f>+IFERROR(VLOOKUP(DR367,Auxiliar!$A:$C,2,0),"")</f>
        <v>CORONA PORRON</v>
      </c>
      <c r="DU367" s="7" t="str">
        <f>+IFERROR(VLOOKUP(DR367,Auxiliar!$A:$C,3,0),"")</f>
        <v>1b 5% | 20b 0%</v>
      </c>
      <c r="DW367" s="1">
        <v>437</v>
      </c>
      <c r="DX367" s="12" t="s">
        <v>43</v>
      </c>
      <c r="DY367" s="6">
        <f>+IFERROR(VALUE(RIGHT(Tabla22[[#This Row],[B2B]],6)),"")</f>
        <v>437</v>
      </c>
      <c r="DZ367" s="6" t="str">
        <f>+IFERROR(VLOOKUP(DX367,Auxiliar!$A:$C,2,0),"")</f>
        <v xml:space="preserve">VALUE LATA </v>
      </c>
      <c r="EA367" s="7" t="str">
        <f>+IFERROR(VLOOKUP(DX367,Auxiliar!$A:$C,3,0),"")</f>
        <v>1b 15% | 100b 18%</v>
      </c>
      <c r="EC367" s="1">
        <v>10001</v>
      </c>
      <c r="ED367" s="12" t="s">
        <v>47</v>
      </c>
      <c r="EE367" s="6">
        <f>+IFERROR(VALUE(RIGHT(Tabla23[[#This Row],[B2B]],6)),"")</f>
        <v>10001</v>
      </c>
      <c r="EF367" s="6" t="str">
        <f>+IFERROR(VLOOKUP(ED367,Auxiliar!$A:$C,2,0),"")</f>
        <v>VALUE LATON</v>
      </c>
      <c r="EG367" s="7" t="str">
        <f>+IFERROR(VLOOKUP(ED367,Auxiliar!$A:$C,3,0),"")</f>
        <v>1b 10% | 5b 15% | 192b 0%</v>
      </c>
      <c r="EI367" s="1"/>
      <c r="EJ367" s="12"/>
      <c r="EK367" s="6" t="str">
        <f>+IFERROR(VALUE(RIGHT(Tabla24[[#This Row],[B2B]],6)),"")</f>
        <v/>
      </c>
      <c r="EL367" s="6" t="str">
        <f>+IFERROR(VLOOKUP(EJ367,Auxiliar!$A:$C,2,0),"")</f>
        <v/>
      </c>
      <c r="EM367" s="7" t="str">
        <f>+IFERROR(VLOOKUP(EJ367,Auxiliar!$A:$C,3,0),"")</f>
        <v/>
      </c>
      <c r="EO367" s="1"/>
      <c r="EP367" s="12"/>
      <c r="EQ367" s="6" t="str">
        <f>+IFERROR(VALUE(RIGHT(Tabla25[[#This Row],[B2B]],6)),"")</f>
        <v/>
      </c>
      <c r="ER367" s="6" t="str">
        <f>+IFERROR(VLOOKUP(EP367,Auxiliar!$A:$C,2,0),"")</f>
        <v/>
      </c>
      <c r="ES367" s="7" t="str">
        <f>+IFERROR(VLOOKUP(EP367,Auxiliar!$A:$C,3,0),"")</f>
        <v/>
      </c>
      <c r="EU367" s="1"/>
      <c r="EV367" s="12"/>
      <c r="EW367" s="6" t="str">
        <f>+IFERROR(VALUE(RIGHT(Tabla26[[#This Row],[B2B]],6)),"")</f>
        <v/>
      </c>
      <c r="EX367" s="6" t="str">
        <f>+IFERROR(VLOOKUP(EV367,Auxiliar!$A:$C,2,0),"")</f>
        <v/>
      </c>
      <c r="EY367" s="7" t="str">
        <f>+IFERROR(VLOOKUP(EV367,Auxiliar!$A:$C,3,0),"")</f>
        <v/>
      </c>
      <c r="EZ367" s="1"/>
      <c r="FA367" s="12"/>
      <c r="FB367" s="6" t="str">
        <f>+IFERROR(VALUE(RIGHT(Tabla27[[#This Row],[B2B]],6)),"")</f>
        <v/>
      </c>
      <c r="FC367" s="6" t="str">
        <f>+IFERROR(VLOOKUP(FA367,Auxiliar!$A:$C,2,0),"")</f>
        <v/>
      </c>
      <c r="FD367" s="7" t="str">
        <f>+IFERROR(VLOOKUP(FA367,Auxiliar!$A:$C,3,0),"")</f>
        <v/>
      </c>
      <c r="FE367" s="1"/>
      <c r="FF367" s="12"/>
      <c r="FG367" s="6" t="str">
        <f>+IFERROR(VALUE(RIGHT(Tabla28[[#This Row],[B2B]],6)),"")</f>
        <v/>
      </c>
      <c r="FH367" s="6" t="str">
        <f>+IFERROR(VLOOKUP(FF367,Auxiliar!$A:$C,2,0),"")</f>
        <v/>
      </c>
      <c r="FI367" s="7" t="str">
        <f>+IFERROR(VLOOKUP(FF367,Auxiliar!$A:$C,3,0),"")</f>
        <v/>
      </c>
      <c r="FJ367" s="1"/>
      <c r="FK367" s="12"/>
      <c r="FL367" s="6" t="str">
        <f>+IFERROR(VALUE(RIGHT(Tabla29[[#This Row],[B2B]],6)),"")</f>
        <v/>
      </c>
      <c r="FM367" s="6" t="str">
        <f>+IFERROR(VLOOKUP(FK367,Auxiliar!$A:$C,2,0),"")</f>
        <v/>
      </c>
      <c r="FN367" s="7" t="str">
        <f>+IFERROR(VLOOKUP(FK367,Auxiliar!$A:$C,3,0),"")</f>
        <v/>
      </c>
      <c r="FO367" s="1"/>
      <c r="FP367" s="12"/>
      <c r="FQ367" s="6" t="str">
        <f>+IFERROR(VALUE(RIGHT(Tabla30[[#This Row],[B2B]],6)),"")</f>
        <v/>
      </c>
      <c r="FR367" s="6" t="str">
        <f>+IFERROR(VLOOKUP(FP367,Auxiliar!$A:$C,2,0),"")</f>
        <v/>
      </c>
      <c r="FS367" s="7"/>
      <c r="FT367" s="1"/>
      <c r="FU367" s="12"/>
      <c r="FV367" s="6" t="str">
        <f>+IFERROR(VALUE(RIGHT(Tabla31[[#This Row],[B2B]],6)),"")</f>
        <v/>
      </c>
      <c r="FW367" s="6" t="str">
        <f>+IFERROR(VLOOKUP(FU367,Auxiliar!$A:$C,2,0),"")</f>
        <v/>
      </c>
      <c r="FX367" s="7" t="str">
        <f>+IFERROR(VLOOKUP(FU367,Auxiliar!$A:$C,3,0),"")</f>
        <v/>
      </c>
      <c r="FY367" s="1"/>
      <c r="FZ367" s="12"/>
      <c r="GA367" s="6" t="str">
        <f>+IFERROR(VALUE(RIGHT(Tabla32[[#This Row],[B2B]],6)),"")</f>
        <v/>
      </c>
      <c r="GB367" s="6" t="str">
        <f>+IFERROR(VLOOKUP(FZ367,Auxiliar!$A:$C,2,0),"")</f>
        <v/>
      </c>
      <c r="GC367" s="7" t="str">
        <f>+IFERROR(VLOOKUP(FZ367,Auxiliar!$A:$C,3,0),"")</f>
        <v/>
      </c>
      <c r="GD367" s="1"/>
      <c r="GE367" s="12"/>
      <c r="GF367" s="6" t="str">
        <f>+IFERROR(VALUE(RIGHT(Tabla33[[#This Row],[B2B]],6)),"")</f>
        <v/>
      </c>
      <c r="GG367" s="6" t="str">
        <f>+IFERROR(VLOOKUP(GE367,Auxiliar!$A:$C,2,0),"")</f>
        <v/>
      </c>
      <c r="GH367" s="7" t="str">
        <f>+IFERROR(VLOOKUP(GE367,Auxiliar!$A:$C,3,0),"")</f>
        <v/>
      </c>
    </row>
    <row r="368" spans="1:190" x14ac:dyDescent="0.25">
      <c r="A368" s="1"/>
      <c r="B368" s="1"/>
      <c r="C368" t="str">
        <f>+IFERROR(VALUE(RIGHT(Tabla1[[#This Row],[B2B]],6)),"")</f>
        <v/>
      </c>
      <c r="D368" t="str">
        <f>+IFERROR(VLOOKUP(B368,Auxiliar!$A:$C,2,0),"")</f>
        <v/>
      </c>
      <c r="E368" s="5" t="str">
        <f>+IFERROR(VLOOKUP(B368,Auxiliar!$A:$C,3,0),"")</f>
        <v/>
      </c>
      <c r="S368" s="1">
        <v>4651</v>
      </c>
      <c r="T368" s="1" t="s">
        <v>9</v>
      </c>
      <c r="U368" s="6">
        <f>+IFERROR(VALUE(RIGHT(Tabla4[[#This Row],[B2B]],6)),"")</f>
        <v>4651</v>
      </c>
      <c r="V368" s="6" t="str">
        <f>+IFERROR(VLOOKUP(T368,Auxiliar!$A:$C,2,0),"")</f>
        <v>CORE</v>
      </c>
      <c r="W368" s="7" t="str">
        <f>+IFERROR(VLOOKUP(T368,Auxiliar!$A:$C,3,0),"")</f>
        <v>0b 1% | 2b 5% | 4b 6%</v>
      </c>
      <c r="AK368" s="1">
        <v>4387</v>
      </c>
      <c r="AL368" s="1" t="s">
        <v>30</v>
      </c>
      <c r="AM368" s="6">
        <f>+IFERROR(VALUE(RIGHT(Tabla7[[#This Row],[B2B]],6)),"")</f>
        <v>4387</v>
      </c>
      <c r="AN368" s="6" t="str">
        <f>+IFERROR(VLOOKUP(AL368,Auxiliar!$A:$C,2,0),"")</f>
        <v>LATONES</v>
      </c>
      <c r="AO368" s="7" t="str">
        <f>+IFERROR(VLOOKUP(AL368,Auxiliar!$A:$C,3,0),"")</f>
        <v>1b 4% | 5b 7% | 97b 0%</v>
      </c>
      <c r="AW368" s="1"/>
      <c r="AX368" s="1" t="s">
        <v>32</v>
      </c>
      <c r="AY368" s="6" t="str">
        <f>+IFERROR(VALUE(RIGHT(Tabla9[[#This Row],[B2B]],6)),"")</f>
        <v/>
      </c>
      <c r="AZ368" s="6" t="str">
        <f>+IFERROR(VLOOKUP(AX368,Auxiliar!$A:$C,2,0),"")</f>
        <v>LATONES</v>
      </c>
      <c r="BA368" s="7" t="str">
        <f>+IFERROR(VLOOKUP(AX368,Auxiliar!$A:$C,3,0),"")</f>
        <v>2b 3% | 4b 4% | 6b 5% | 10b 8%  | 385b 0%</v>
      </c>
      <c r="BI368" s="1"/>
      <c r="BJ368" s="1"/>
      <c r="BK368" s="6" t="str">
        <f>+IFERROR(VALUE(RIGHT(Tabla11[[#This Row],[B2B]],6)),"")</f>
        <v/>
      </c>
      <c r="BL368" s="6" t="str">
        <f>+IFERROR(VLOOKUP(BJ368,Auxiliar!$A:$C,2,0),"")</f>
        <v/>
      </c>
      <c r="BM368" s="7" t="str">
        <f>+IFERROR(VLOOKUP(BJ368,Auxiliar!$A:$C,3,0),"")</f>
        <v/>
      </c>
      <c r="BO368" s="1">
        <v>428</v>
      </c>
      <c r="BP368" s="1" t="s">
        <v>39</v>
      </c>
      <c r="BQ368" s="6">
        <f>+IFERROR(VALUE(RIGHT(Tabla12[[#This Row],[B2B]],6)),"")</f>
        <v>428</v>
      </c>
      <c r="BR368" s="6" t="str">
        <f>+IFERROR(VLOOKUP(BP368,Auxiliar!$A:$C,2,0),"")</f>
        <v>VALUE LITRO</v>
      </c>
      <c r="BS368" s="7" t="str">
        <f>+IFERROR(VLOOKUP(BP368,Auxiliar!$A:$C,3,0),"")</f>
        <v>1b 12%</v>
      </c>
      <c r="CA368" s="1">
        <v>3672</v>
      </c>
      <c r="CB368" s="1" t="s">
        <v>35</v>
      </c>
      <c r="CC368" s="6">
        <f>+IFERROR(VALUE(RIGHT(Tabla14[[#This Row],[B2B]],6)),"")</f>
        <v>3672</v>
      </c>
      <c r="CD368" s="6" t="str">
        <f>+IFERROR(VLOOKUP(CB368,Auxiliar!$A:$C,2,0),"")</f>
        <v>Corona 710cc</v>
      </c>
      <c r="CE368" s="7" t="str">
        <f>+IFERROR(VLOOKUP(CB368,Auxiliar!$A:$C,3,0),"")</f>
        <v>1b 10% | 85b 0%</v>
      </c>
      <c r="CG368" s="1"/>
      <c r="CH368" s="1"/>
      <c r="CI368" s="6" t="str">
        <f>+IFERROR(VALUE(RIGHT(Tabla15[[#This Row],[B2B]],6)),"")</f>
        <v/>
      </c>
      <c r="CJ368" s="6" t="str">
        <f>+IFERROR(VLOOKUP(CH368,Auxiliar!$A:$C,2,0),"")</f>
        <v/>
      </c>
      <c r="CK368" s="7" t="str">
        <f>+IFERROR(VLOOKUP(CH368,Auxiliar!$A:$C,3,0),"")</f>
        <v/>
      </c>
      <c r="CM368" s="1">
        <v>3650</v>
      </c>
      <c r="CN368" s="1" t="s">
        <v>20</v>
      </c>
      <c r="CO368" s="6">
        <v>3650</v>
      </c>
      <c r="CP368" s="6" t="s">
        <v>20</v>
      </c>
      <c r="CQ368" s="7" t="s">
        <v>21</v>
      </c>
      <c r="CS368" s="1"/>
      <c r="CT368" s="1"/>
      <c r="CU368" s="6" t="str">
        <f>+IFERROR(VALUE(RIGHT(Tabla17[[#This Row],[B2B]],6)),"")</f>
        <v/>
      </c>
      <c r="CV368" s="6" t="str">
        <f>+IFERROR(VLOOKUP(CT368,Auxiliar!$A:$C,2,0),"")</f>
        <v/>
      </c>
      <c r="CW368" s="7" t="str">
        <f>+IFERROR(VLOOKUP(CT368,Auxiliar!$A:$C,3,0),"")</f>
        <v/>
      </c>
      <c r="CY368" s="1">
        <v>3650</v>
      </c>
      <c r="CZ368" s="1" t="s">
        <v>16</v>
      </c>
      <c r="DA368" s="6">
        <f>+IFERROR(VALUE(RIGHT(Tabla18[[#This Row],[B2B]],6)),"")</f>
        <v>3650</v>
      </c>
      <c r="DB368" s="6" t="str">
        <f>+IFERROR(VLOOKUP(CZ368,Auxiliar!$A:$C,2,0),"")</f>
        <v>PREMIUM</v>
      </c>
      <c r="DC368" s="7" t="str">
        <f>+IFERROR(VLOOKUP(CZ368,Auxiliar!$A:$C,3,0),"")</f>
        <v>0b 0% | 2b 2% | 5b 3,5% | 10b 5%</v>
      </c>
      <c r="DE368" s="1">
        <v>3650</v>
      </c>
      <c r="DF368" s="1" t="s">
        <v>19</v>
      </c>
      <c r="DG368" s="6">
        <f>+IFERROR(VALUE(RIGHT(Tabla19[[#This Row],[B2B]],6)),"")</f>
        <v>3650</v>
      </c>
      <c r="DH368" s="6" t="str">
        <f>+IFERROR(VLOOKUP(DF368,Auxiliar!$A:$C,2,0),"")</f>
        <v>MICHELOB</v>
      </c>
      <c r="DI368" s="7" t="str">
        <f>+IFERROR(VLOOKUP(DF368,Auxiliar!$A:$C,3,0),"")</f>
        <v>1b 7% | 3b 22% | 8b 27%</v>
      </c>
      <c r="DK368" s="1"/>
      <c r="DL368" s="1"/>
      <c r="DM368" s="6" t="str">
        <f>+IFERROR(VALUE(RIGHT(Tabla20[[#This Row],[B2B]],6)),"")</f>
        <v/>
      </c>
      <c r="DN368" s="6" t="str">
        <f>+IFERROR(VLOOKUP(DL368,Auxiliar!$A:$C,2,0),"")</f>
        <v/>
      </c>
      <c r="DO368" s="7" t="str">
        <f>+IFERROR(VLOOKUP(DL368,Auxiliar!$A:$C,3,0),"")</f>
        <v/>
      </c>
      <c r="DQ368" s="1">
        <v>3655</v>
      </c>
      <c r="DR368" s="12" t="s">
        <v>24</v>
      </c>
      <c r="DS368" s="6">
        <f>+IFERROR(VALUE(RIGHT(Tabla21[[#This Row],[B2B]],6)),"")</f>
        <v>3655</v>
      </c>
      <c r="DT368" s="6" t="str">
        <f>+IFERROR(VLOOKUP(DR368,Auxiliar!$A:$C,2,0),"")</f>
        <v>CORONA PORRON</v>
      </c>
      <c r="DU368" s="7" t="str">
        <f>+IFERROR(VLOOKUP(DR368,Auxiliar!$A:$C,3,0),"")</f>
        <v>1b 5% | 20b 0%</v>
      </c>
      <c r="DW368" s="1">
        <v>10014</v>
      </c>
      <c r="DX368" s="12" t="s">
        <v>43</v>
      </c>
      <c r="DY368" s="6">
        <f>+IFERROR(VALUE(RIGHT(Tabla22[[#This Row],[B2B]],6)),"")</f>
        <v>10014</v>
      </c>
      <c r="DZ368" s="6" t="str">
        <f>+IFERROR(VLOOKUP(DX368,Auxiliar!$A:$C,2,0),"")</f>
        <v xml:space="preserve">VALUE LATA </v>
      </c>
      <c r="EA368" s="7" t="str">
        <f>+IFERROR(VLOOKUP(DX368,Auxiliar!$A:$C,3,0),"")</f>
        <v>1b 15% | 100b 18%</v>
      </c>
      <c r="EC368" s="1">
        <v>10002</v>
      </c>
      <c r="ED368" s="12" t="s">
        <v>47</v>
      </c>
      <c r="EE368" s="6">
        <f>+IFERROR(VALUE(RIGHT(Tabla23[[#This Row],[B2B]],6)),"")</f>
        <v>10002</v>
      </c>
      <c r="EF368" s="6" t="str">
        <f>+IFERROR(VLOOKUP(ED368,Auxiliar!$A:$C,2,0),"")</f>
        <v>VALUE LATON</v>
      </c>
      <c r="EG368" s="7" t="str">
        <f>+IFERROR(VLOOKUP(ED368,Auxiliar!$A:$C,3,0),"")</f>
        <v>1b 10% | 5b 15% | 192b 0%</v>
      </c>
      <c r="EI368" s="1"/>
      <c r="EJ368" s="12"/>
      <c r="EK368" s="6" t="str">
        <f>+IFERROR(VALUE(RIGHT(Tabla24[[#This Row],[B2B]],6)),"")</f>
        <v/>
      </c>
      <c r="EL368" s="6" t="str">
        <f>+IFERROR(VLOOKUP(EJ368,Auxiliar!$A:$C,2,0),"")</f>
        <v/>
      </c>
      <c r="EM368" s="7" t="str">
        <f>+IFERROR(VLOOKUP(EJ368,Auxiliar!$A:$C,3,0),"")</f>
        <v/>
      </c>
      <c r="EO368" s="1"/>
      <c r="EP368" s="12"/>
      <c r="EQ368" s="6" t="str">
        <f>+IFERROR(VALUE(RIGHT(Tabla25[[#This Row],[B2B]],6)),"")</f>
        <v/>
      </c>
      <c r="ER368" s="6" t="str">
        <f>+IFERROR(VLOOKUP(EP368,Auxiliar!$A:$C,2,0),"")</f>
        <v/>
      </c>
      <c r="ES368" s="7" t="str">
        <f>+IFERROR(VLOOKUP(EP368,Auxiliar!$A:$C,3,0),"")</f>
        <v/>
      </c>
      <c r="EU368" s="1"/>
      <c r="EV368" s="12"/>
      <c r="EW368" s="6" t="str">
        <f>+IFERROR(VALUE(RIGHT(Tabla26[[#This Row],[B2B]],6)),"")</f>
        <v/>
      </c>
      <c r="EX368" s="6" t="str">
        <f>+IFERROR(VLOOKUP(EV368,Auxiliar!$A:$C,2,0),"")</f>
        <v/>
      </c>
      <c r="EY368" s="7" t="str">
        <f>+IFERROR(VLOOKUP(EV368,Auxiliar!$A:$C,3,0),"")</f>
        <v/>
      </c>
      <c r="EZ368" s="1"/>
      <c r="FA368" s="12"/>
      <c r="FB368" s="6" t="str">
        <f>+IFERROR(VALUE(RIGHT(Tabla27[[#This Row],[B2B]],6)),"")</f>
        <v/>
      </c>
      <c r="FC368" s="6" t="str">
        <f>+IFERROR(VLOOKUP(FA368,Auxiliar!$A:$C,2,0),"")</f>
        <v/>
      </c>
      <c r="FD368" s="7" t="str">
        <f>+IFERROR(VLOOKUP(FA368,Auxiliar!$A:$C,3,0),"")</f>
        <v/>
      </c>
      <c r="FE368" s="1"/>
      <c r="FF368" s="12"/>
      <c r="FG368" s="6" t="str">
        <f>+IFERROR(VALUE(RIGHT(Tabla28[[#This Row],[B2B]],6)),"")</f>
        <v/>
      </c>
      <c r="FH368" s="6" t="str">
        <f>+IFERROR(VLOOKUP(FF368,Auxiliar!$A:$C,2,0),"")</f>
        <v/>
      </c>
      <c r="FI368" s="7" t="str">
        <f>+IFERROR(VLOOKUP(FF368,Auxiliar!$A:$C,3,0),"")</f>
        <v/>
      </c>
      <c r="FJ368" s="1"/>
      <c r="FK368" s="12"/>
      <c r="FL368" s="6" t="str">
        <f>+IFERROR(VALUE(RIGHT(Tabla29[[#This Row],[B2B]],6)),"")</f>
        <v/>
      </c>
      <c r="FM368" s="6" t="str">
        <f>+IFERROR(VLOOKUP(FK368,Auxiliar!$A:$C,2,0),"")</f>
        <v/>
      </c>
      <c r="FN368" s="7" t="str">
        <f>+IFERROR(VLOOKUP(FK368,Auxiliar!$A:$C,3,0),"")</f>
        <v/>
      </c>
      <c r="FO368" s="1"/>
      <c r="FP368" s="12"/>
      <c r="FQ368" s="6" t="str">
        <f>+IFERROR(VALUE(RIGHT(Tabla30[[#This Row],[B2B]],6)),"")</f>
        <v/>
      </c>
      <c r="FR368" s="6" t="str">
        <f>+IFERROR(VLOOKUP(FP368,Auxiliar!$A:$C,2,0),"")</f>
        <v/>
      </c>
      <c r="FS368" s="7"/>
      <c r="FT368" s="1"/>
      <c r="FU368" s="12"/>
      <c r="FV368" s="6" t="str">
        <f>+IFERROR(VALUE(RIGHT(Tabla31[[#This Row],[B2B]],6)),"")</f>
        <v/>
      </c>
      <c r="FW368" s="6" t="str">
        <f>+IFERROR(VLOOKUP(FU368,Auxiliar!$A:$C,2,0),"")</f>
        <v/>
      </c>
      <c r="FX368" s="7" t="str">
        <f>+IFERROR(VLOOKUP(FU368,Auxiliar!$A:$C,3,0),"")</f>
        <v/>
      </c>
      <c r="FY368" s="1"/>
      <c r="FZ368" s="12"/>
      <c r="GA368" s="6" t="str">
        <f>+IFERROR(VALUE(RIGHT(Tabla32[[#This Row],[B2B]],6)),"")</f>
        <v/>
      </c>
      <c r="GB368" s="6" t="str">
        <f>+IFERROR(VLOOKUP(FZ368,Auxiliar!$A:$C,2,0),"")</f>
        <v/>
      </c>
      <c r="GC368" s="7" t="str">
        <f>+IFERROR(VLOOKUP(FZ368,Auxiliar!$A:$C,3,0),"")</f>
        <v/>
      </c>
      <c r="GD368" s="1"/>
      <c r="GE368" s="12"/>
      <c r="GF368" s="6" t="str">
        <f>+IFERROR(VALUE(RIGHT(Tabla33[[#This Row],[B2B]],6)),"")</f>
        <v/>
      </c>
      <c r="GG368" s="6" t="str">
        <f>+IFERROR(VLOOKUP(GE368,Auxiliar!$A:$C,2,0),"")</f>
        <v/>
      </c>
      <c r="GH368" s="7" t="str">
        <f>+IFERROR(VLOOKUP(GE368,Auxiliar!$A:$C,3,0),"")</f>
        <v/>
      </c>
    </row>
    <row r="369" spans="1:190" x14ac:dyDescent="0.25">
      <c r="A369" s="1"/>
      <c r="B369" s="1"/>
      <c r="C369" t="str">
        <f>+IFERROR(VALUE(RIGHT(Tabla1[[#This Row],[B2B]],6)),"")</f>
        <v/>
      </c>
      <c r="D369" t="str">
        <f>+IFERROR(VLOOKUP(B369,Auxiliar!$A:$C,2,0),"")</f>
        <v/>
      </c>
      <c r="E369" s="5" t="str">
        <f>+IFERROR(VLOOKUP(B369,Auxiliar!$A:$C,3,0),"")</f>
        <v/>
      </c>
      <c r="S369" s="1">
        <v>4657</v>
      </c>
      <c r="T369" s="1" t="s">
        <v>9</v>
      </c>
      <c r="U369" s="6">
        <f>+IFERROR(VALUE(RIGHT(Tabla4[[#This Row],[B2B]],6)),"")</f>
        <v>4657</v>
      </c>
      <c r="V369" s="6" t="str">
        <f>+IFERROR(VLOOKUP(T369,Auxiliar!$A:$C,2,0),"")</f>
        <v>CORE</v>
      </c>
      <c r="W369" s="7" t="str">
        <f>+IFERROR(VLOOKUP(T369,Auxiliar!$A:$C,3,0),"")</f>
        <v>0b 1% | 2b 5% | 4b 6%</v>
      </c>
      <c r="AK369" s="1">
        <v>4390</v>
      </c>
      <c r="AL369" s="1" t="s">
        <v>30</v>
      </c>
      <c r="AM369" s="6">
        <f>+IFERROR(VALUE(RIGHT(Tabla7[[#This Row],[B2B]],6)),"")</f>
        <v>4390</v>
      </c>
      <c r="AN369" s="6" t="str">
        <f>+IFERROR(VLOOKUP(AL369,Auxiliar!$A:$C,2,0),"")</f>
        <v>LATONES</v>
      </c>
      <c r="AO369" s="7" t="str">
        <f>+IFERROR(VLOOKUP(AL369,Auxiliar!$A:$C,3,0),"")</f>
        <v>1b 4% | 5b 7% | 97b 0%</v>
      </c>
      <c r="AW369" s="1"/>
      <c r="AX369" s="1" t="s">
        <v>32</v>
      </c>
      <c r="AY369" s="6" t="str">
        <f>+IFERROR(VALUE(RIGHT(Tabla9[[#This Row],[B2B]],6)),"")</f>
        <v/>
      </c>
      <c r="AZ369" s="6" t="str">
        <f>+IFERROR(VLOOKUP(AX369,Auxiliar!$A:$C,2,0),"")</f>
        <v>LATONES</v>
      </c>
      <c r="BA369" s="7" t="str">
        <f>+IFERROR(VLOOKUP(AX369,Auxiliar!$A:$C,3,0),"")</f>
        <v>2b 3% | 4b 4% | 6b 5% | 10b 8%  | 385b 0%</v>
      </c>
      <c r="BI369" s="1"/>
      <c r="BJ369" s="1"/>
      <c r="BK369" s="6" t="str">
        <f>+IFERROR(VALUE(RIGHT(Tabla11[[#This Row],[B2B]],6)),"")</f>
        <v/>
      </c>
      <c r="BL369" s="6" t="str">
        <f>+IFERROR(VLOOKUP(BJ369,Auxiliar!$A:$C,2,0),"")</f>
        <v/>
      </c>
      <c r="BM369" s="7" t="str">
        <f>+IFERROR(VLOOKUP(BJ369,Auxiliar!$A:$C,3,0),"")</f>
        <v/>
      </c>
      <c r="BO369" s="1">
        <v>10011</v>
      </c>
      <c r="BP369" s="1" t="s">
        <v>39</v>
      </c>
      <c r="BQ369" s="6">
        <f>+IFERROR(VALUE(RIGHT(Tabla12[[#This Row],[B2B]],6)),"")</f>
        <v>10011</v>
      </c>
      <c r="BR369" s="6" t="str">
        <f>+IFERROR(VLOOKUP(BP369,Auxiliar!$A:$C,2,0),"")</f>
        <v>VALUE LITRO</v>
      </c>
      <c r="BS369" s="7" t="str">
        <f>+IFERROR(VLOOKUP(BP369,Auxiliar!$A:$C,3,0),"")</f>
        <v>1b 12%</v>
      </c>
      <c r="CA369" s="1">
        <v>3681</v>
      </c>
      <c r="CB369" s="1" t="s">
        <v>35</v>
      </c>
      <c r="CC369" s="6">
        <f>+IFERROR(VALUE(RIGHT(Tabla14[[#This Row],[B2B]],6)),"")</f>
        <v>3681</v>
      </c>
      <c r="CD369" s="6" t="str">
        <f>+IFERROR(VLOOKUP(CB369,Auxiliar!$A:$C,2,0),"")</f>
        <v>Corona 710cc</v>
      </c>
      <c r="CE369" s="7" t="str">
        <f>+IFERROR(VLOOKUP(CB369,Auxiliar!$A:$C,3,0),"")</f>
        <v>1b 10% | 85b 0%</v>
      </c>
      <c r="CG369" s="1"/>
      <c r="CH369" s="1"/>
      <c r="CI369" s="6" t="str">
        <f>+IFERROR(VALUE(RIGHT(Tabla15[[#This Row],[B2B]],6)),"")</f>
        <v/>
      </c>
      <c r="CJ369" s="6" t="str">
        <f>+IFERROR(VLOOKUP(CH369,Auxiliar!$A:$C,2,0),"")</f>
        <v/>
      </c>
      <c r="CK369" s="7" t="str">
        <f>+IFERROR(VLOOKUP(CH369,Auxiliar!$A:$C,3,0),"")</f>
        <v/>
      </c>
      <c r="CM369" s="1">
        <v>3655</v>
      </c>
      <c r="CN369" s="1" t="s">
        <v>20</v>
      </c>
      <c r="CO369" s="6">
        <v>3655</v>
      </c>
      <c r="CP369" s="6" t="s">
        <v>20</v>
      </c>
      <c r="CQ369" s="7" t="s">
        <v>21</v>
      </c>
      <c r="CS369" s="1"/>
      <c r="CT369" s="1"/>
      <c r="CU369" s="6" t="str">
        <f>+IFERROR(VALUE(RIGHT(Tabla17[[#This Row],[B2B]],6)),"")</f>
        <v/>
      </c>
      <c r="CV369" s="6" t="str">
        <f>+IFERROR(VLOOKUP(CT369,Auxiliar!$A:$C,2,0),"")</f>
        <v/>
      </c>
      <c r="CW369" s="7" t="str">
        <f>+IFERROR(VLOOKUP(CT369,Auxiliar!$A:$C,3,0),"")</f>
        <v/>
      </c>
      <c r="CY369" s="1">
        <v>3655</v>
      </c>
      <c r="CZ369" s="1" t="s">
        <v>16</v>
      </c>
      <c r="DA369" s="6">
        <f>+IFERROR(VALUE(RIGHT(Tabla18[[#This Row],[B2B]],6)),"")</f>
        <v>3655</v>
      </c>
      <c r="DB369" s="6" t="str">
        <f>+IFERROR(VLOOKUP(CZ369,Auxiliar!$A:$C,2,0),"")</f>
        <v>PREMIUM</v>
      </c>
      <c r="DC369" s="7" t="str">
        <f>+IFERROR(VLOOKUP(CZ369,Auxiliar!$A:$C,3,0),"")</f>
        <v>0b 0% | 2b 2% | 5b 3,5% | 10b 5%</v>
      </c>
      <c r="DE369" s="1">
        <v>3655</v>
      </c>
      <c r="DF369" s="1" t="s">
        <v>19</v>
      </c>
      <c r="DG369" s="6">
        <f>+IFERROR(VALUE(RIGHT(Tabla19[[#This Row],[B2B]],6)),"")</f>
        <v>3655</v>
      </c>
      <c r="DH369" s="6" t="str">
        <f>+IFERROR(VLOOKUP(DF369,Auxiliar!$A:$C,2,0),"")</f>
        <v>MICHELOB</v>
      </c>
      <c r="DI369" s="7" t="str">
        <f>+IFERROR(VLOOKUP(DF369,Auxiliar!$A:$C,3,0),"")</f>
        <v>1b 7% | 3b 22% | 8b 27%</v>
      </c>
      <c r="DK369" s="1"/>
      <c r="DL369" s="1"/>
      <c r="DM369" s="6" t="str">
        <f>+IFERROR(VALUE(RIGHT(Tabla20[[#This Row],[B2B]],6)),"")</f>
        <v/>
      </c>
      <c r="DN369" s="6" t="str">
        <f>+IFERROR(VLOOKUP(DL369,Auxiliar!$A:$C,2,0),"")</f>
        <v/>
      </c>
      <c r="DO369" s="7" t="str">
        <f>+IFERROR(VLOOKUP(DL369,Auxiliar!$A:$C,3,0),"")</f>
        <v/>
      </c>
      <c r="DQ369" s="1">
        <v>3665</v>
      </c>
      <c r="DR369" s="12" t="s">
        <v>24</v>
      </c>
      <c r="DS369" s="6">
        <f>+IFERROR(VALUE(RIGHT(Tabla21[[#This Row],[B2B]],6)),"")</f>
        <v>3665</v>
      </c>
      <c r="DT369" s="6" t="str">
        <f>+IFERROR(VLOOKUP(DR369,Auxiliar!$A:$C,2,0),"")</f>
        <v>CORONA PORRON</v>
      </c>
      <c r="DU369" s="7" t="str">
        <f>+IFERROR(VLOOKUP(DR369,Auxiliar!$A:$C,3,0),"")</f>
        <v>1b 5% | 20b 0%</v>
      </c>
      <c r="DW369" s="1">
        <v>10020</v>
      </c>
      <c r="DX369" s="12" t="s">
        <v>43</v>
      </c>
      <c r="DY369" s="6">
        <f>+IFERROR(VALUE(RIGHT(Tabla22[[#This Row],[B2B]],6)),"")</f>
        <v>10020</v>
      </c>
      <c r="DZ369" s="6" t="str">
        <f>+IFERROR(VLOOKUP(DX369,Auxiliar!$A:$C,2,0),"")</f>
        <v xml:space="preserve">VALUE LATA </v>
      </c>
      <c r="EA369" s="7" t="str">
        <f>+IFERROR(VLOOKUP(DX369,Auxiliar!$A:$C,3,0),"")</f>
        <v>1b 15% | 100b 18%</v>
      </c>
      <c r="EC369" s="1">
        <v>428</v>
      </c>
      <c r="ED369" s="12" t="s">
        <v>47</v>
      </c>
      <c r="EE369" s="6">
        <f>+IFERROR(VALUE(RIGHT(Tabla23[[#This Row],[B2B]],6)),"")</f>
        <v>428</v>
      </c>
      <c r="EF369" s="6" t="str">
        <f>+IFERROR(VLOOKUP(ED369,Auxiliar!$A:$C,2,0),"")</f>
        <v>VALUE LATON</v>
      </c>
      <c r="EG369" s="7" t="str">
        <f>+IFERROR(VLOOKUP(ED369,Auxiliar!$A:$C,3,0),"")</f>
        <v>1b 10% | 5b 15% | 192b 0%</v>
      </c>
      <c r="EI369" s="1"/>
      <c r="EJ369" s="12"/>
      <c r="EK369" s="6" t="str">
        <f>+IFERROR(VALUE(RIGHT(Tabla24[[#This Row],[B2B]],6)),"")</f>
        <v/>
      </c>
      <c r="EL369" s="6" t="str">
        <f>+IFERROR(VLOOKUP(EJ369,Auxiliar!$A:$C,2,0),"")</f>
        <v/>
      </c>
      <c r="EM369" s="7" t="str">
        <f>+IFERROR(VLOOKUP(EJ369,Auxiliar!$A:$C,3,0),"")</f>
        <v/>
      </c>
      <c r="EO369" s="1"/>
      <c r="EP369" s="12"/>
      <c r="EQ369" s="6" t="str">
        <f>+IFERROR(VALUE(RIGHT(Tabla25[[#This Row],[B2B]],6)),"")</f>
        <v/>
      </c>
      <c r="ER369" s="6" t="str">
        <f>+IFERROR(VLOOKUP(EP369,Auxiliar!$A:$C,2,0),"")</f>
        <v/>
      </c>
      <c r="ES369" s="7" t="str">
        <f>+IFERROR(VLOOKUP(EP369,Auxiliar!$A:$C,3,0),"")</f>
        <v/>
      </c>
      <c r="EU369" s="1"/>
      <c r="EV369" s="12"/>
      <c r="EW369" s="6" t="str">
        <f>+IFERROR(VALUE(RIGHT(Tabla26[[#This Row],[B2B]],6)),"")</f>
        <v/>
      </c>
      <c r="EX369" s="6" t="str">
        <f>+IFERROR(VLOOKUP(EV369,Auxiliar!$A:$C,2,0),"")</f>
        <v/>
      </c>
      <c r="EY369" s="7" t="str">
        <f>+IFERROR(VLOOKUP(EV369,Auxiliar!$A:$C,3,0),"")</f>
        <v/>
      </c>
      <c r="EZ369" s="1"/>
      <c r="FA369" s="12"/>
      <c r="FB369" s="6" t="str">
        <f>+IFERROR(VALUE(RIGHT(Tabla27[[#This Row],[B2B]],6)),"")</f>
        <v/>
      </c>
      <c r="FC369" s="6" t="str">
        <f>+IFERROR(VLOOKUP(FA369,Auxiliar!$A:$C,2,0),"")</f>
        <v/>
      </c>
      <c r="FD369" s="7" t="str">
        <f>+IFERROR(VLOOKUP(FA369,Auxiliar!$A:$C,3,0),"")</f>
        <v/>
      </c>
      <c r="FE369" s="1"/>
      <c r="FF369" s="12"/>
      <c r="FG369" s="6" t="str">
        <f>+IFERROR(VALUE(RIGHT(Tabla28[[#This Row],[B2B]],6)),"")</f>
        <v/>
      </c>
      <c r="FH369" s="6" t="str">
        <f>+IFERROR(VLOOKUP(FF369,Auxiliar!$A:$C,2,0),"")</f>
        <v/>
      </c>
      <c r="FI369" s="7" t="str">
        <f>+IFERROR(VLOOKUP(FF369,Auxiliar!$A:$C,3,0),"")</f>
        <v/>
      </c>
      <c r="FJ369" s="1"/>
      <c r="FK369" s="12"/>
      <c r="FL369" s="6" t="str">
        <f>+IFERROR(VALUE(RIGHT(Tabla29[[#This Row],[B2B]],6)),"")</f>
        <v/>
      </c>
      <c r="FM369" s="6" t="str">
        <f>+IFERROR(VLOOKUP(FK369,Auxiliar!$A:$C,2,0),"")</f>
        <v/>
      </c>
      <c r="FN369" s="7" t="str">
        <f>+IFERROR(VLOOKUP(FK369,Auxiliar!$A:$C,3,0),"")</f>
        <v/>
      </c>
      <c r="FO369" s="1"/>
      <c r="FP369" s="12"/>
      <c r="FQ369" s="6" t="str">
        <f>+IFERROR(VALUE(RIGHT(Tabla30[[#This Row],[B2B]],6)),"")</f>
        <v/>
      </c>
      <c r="FR369" s="6" t="str">
        <f>+IFERROR(VLOOKUP(FP369,Auxiliar!$A:$C,2,0),"")</f>
        <v/>
      </c>
      <c r="FS369" s="7"/>
      <c r="FT369" s="1"/>
      <c r="FU369" s="12"/>
      <c r="FV369" s="6" t="str">
        <f>+IFERROR(VALUE(RIGHT(Tabla31[[#This Row],[B2B]],6)),"")</f>
        <v/>
      </c>
      <c r="FW369" s="6" t="str">
        <f>+IFERROR(VLOOKUP(FU369,Auxiliar!$A:$C,2,0),"")</f>
        <v/>
      </c>
      <c r="FX369" s="7" t="str">
        <f>+IFERROR(VLOOKUP(FU369,Auxiliar!$A:$C,3,0),"")</f>
        <v/>
      </c>
      <c r="FY369" s="1"/>
      <c r="FZ369" s="12"/>
      <c r="GA369" s="6" t="str">
        <f>+IFERROR(VALUE(RIGHT(Tabla32[[#This Row],[B2B]],6)),"")</f>
        <v/>
      </c>
      <c r="GB369" s="6" t="str">
        <f>+IFERROR(VLOOKUP(FZ369,Auxiliar!$A:$C,2,0),"")</f>
        <v/>
      </c>
      <c r="GC369" s="7" t="str">
        <f>+IFERROR(VLOOKUP(FZ369,Auxiliar!$A:$C,3,0),"")</f>
        <v/>
      </c>
      <c r="GD369" s="1"/>
      <c r="GE369" s="12"/>
      <c r="GF369" s="6" t="str">
        <f>+IFERROR(VALUE(RIGHT(Tabla33[[#This Row],[B2B]],6)),"")</f>
        <v/>
      </c>
      <c r="GG369" s="6" t="str">
        <f>+IFERROR(VLOOKUP(GE369,Auxiliar!$A:$C,2,0),"")</f>
        <v/>
      </c>
      <c r="GH369" s="7" t="str">
        <f>+IFERROR(VLOOKUP(GE369,Auxiliar!$A:$C,3,0),"")</f>
        <v/>
      </c>
    </row>
    <row r="370" spans="1:190" x14ac:dyDescent="0.25">
      <c r="A370" s="1"/>
      <c r="B370" s="1"/>
      <c r="C370" t="str">
        <f>+IFERROR(VALUE(RIGHT(Tabla1[[#This Row],[B2B]],6)),"")</f>
        <v/>
      </c>
      <c r="D370" t="str">
        <f>+IFERROR(VLOOKUP(B370,Auxiliar!$A:$C,2,0),"")</f>
        <v/>
      </c>
      <c r="E370" s="5" t="str">
        <f>+IFERROR(VLOOKUP(B370,Auxiliar!$A:$C,3,0),"")</f>
        <v/>
      </c>
      <c r="S370" s="1">
        <v>4665</v>
      </c>
      <c r="T370" s="1" t="s">
        <v>9</v>
      </c>
      <c r="U370" s="6">
        <f>+IFERROR(VALUE(RIGHT(Tabla4[[#This Row],[B2B]],6)),"")</f>
        <v>4665</v>
      </c>
      <c r="V370" s="6" t="str">
        <f>+IFERROR(VLOOKUP(T370,Auxiliar!$A:$C,2,0),"")</f>
        <v>CORE</v>
      </c>
      <c r="W370" s="7" t="str">
        <f>+IFERROR(VLOOKUP(T370,Auxiliar!$A:$C,3,0),"")</f>
        <v>0b 1% | 2b 5% | 4b 6%</v>
      </c>
      <c r="AK370" s="1">
        <v>4394</v>
      </c>
      <c r="AL370" s="1" t="s">
        <v>30</v>
      </c>
      <c r="AM370" s="6">
        <f>+IFERROR(VALUE(RIGHT(Tabla7[[#This Row],[B2B]],6)),"")</f>
        <v>4394</v>
      </c>
      <c r="AN370" s="6" t="str">
        <f>+IFERROR(VLOOKUP(AL370,Auxiliar!$A:$C,2,0),"")</f>
        <v>LATONES</v>
      </c>
      <c r="AO370" s="7" t="str">
        <f>+IFERROR(VLOOKUP(AL370,Auxiliar!$A:$C,3,0),"")</f>
        <v>1b 4% | 5b 7% | 97b 0%</v>
      </c>
      <c r="AW370" s="1"/>
      <c r="AX370" s="1" t="s">
        <v>32</v>
      </c>
      <c r="AY370" s="6" t="str">
        <f>+IFERROR(VALUE(RIGHT(Tabla9[[#This Row],[B2B]],6)),"")</f>
        <v/>
      </c>
      <c r="AZ370" s="6" t="str">
        <f>+IFERROR(VLOOKUP(AX370,Auxiliar!$A:$C,2,0),"")</f>
        <v>LATONES</v>
      </c>
      <c r="BA370" s="7" t="str">
        <f>+IFERROR(VLOOKUP(AX370,Auxiliar!$A:$C,3,0),"")</f>
        <v>2b 3% | 4b 4% | 6b 5% | 10b 8%  | 385b 0%</v>
      </c>
      <c r="BI370" s="1"/>
      <c r="BJ370" s="1"/>
      <c r="BK370" s="6" t="str">
        <f>+IFERROR(VALUE(RIGHT(Tabla11[[#This Row],[B2B]],6)),"")</f>
        <v/>
      </c>
      <c r="BL370" s="6" t="str">
        <f>+IFERROR(VLOOKUP(BJ370,Auxiliar!$A:$C,2,0),"")</f>
        <v/>
      </c>
      <c r="BM370" s="7" t="str">
        <f>+IFERROR(VLOOKUP(BJ370,Auxiliar!$A:$C,3,0),"")</f>
        <v/>
      </c>
      <c r="BO370" s="1">
        <v>437</v>
      </c>
      <c r="BP370" s="1" t="s">
        <v>39</v>
      </c>
      <c r="BQ370" s="6">
        <f>+IFERROR(VALUE(RIGHT(Tabla12[[#This Row],[B2B]],6)),"")</f>
        <v>437</v>
      </c>
      <c r="BR370" s="6" t="str">
        <f>+IFERROR(VLOOKUP(BP370,Auxiliar!$A:$C,2,0),"")</f>
        <v>VALUE LITRO</v>
      </c>
      <c r="BS370" s="7" t="str">
        <f>+IFERROR(VLOOKUP(BP370,Auxiliar!$A:$C,3,0),"")</f>
        <v>1b 12%</v>
      </c>
      <c r="CA370" s="1">
        <v>3686</v>
      </c>
      <c r="CB370" s="1" t="s">
        <v>35</v>
      </c>
      <c r="CC370" s="6">
        <f>+IFERROR(VALUE(RIGHT(Tabla14[[#This Row],[B2B]],6)),"")</f>
        <v>3686</v>
      </c>
      <c r="CD370" s="6" t="str">
        <f>+IFERROR(VLOOKUP(CB370,Auxiliar!$A:$C,2,0),"")</f>
        <v>Corona 710cc</v>
      </c>
      <c r="CE370" s="7" t="str">
        <f>+IFERROR(VLOOKUP(CB370,Auxiliar!$A:$C,3,0),"")</f>
        <v>1b 10% | 85b 0%</v>
      </c>
      <c r="CG370" s="1"/>
      <c r="CH370" s="1"/>
      <c r="CI370" s="6" t="str">
        <f>+IFERROR(VALUE(RIGHT(Tabla15[[#This Row],[B2B]],6)),"")</f>
        <v/>
      </c>
      <c r="CJ370" s="6" t="str">
        <f>+IFERROR(VLOOKUP(CH370,Auxiliar!$A:$C,2,0),"")</f>
        <v/>
      </c>
      <c r="CK370" s="7" t="str">
        <f>+IFERROR(VLOOKUP(CH370,Auxiliar!$A:$C,3,0),"")</f>
        <v/>
      </c>
      <c r="CM370" s="1">
        <v>3665</v>
      </c>
      <c r="CN370" s="1" t="s">
        <v>20</v>
      </c>
      <c r="CO370" s="6">
        <v>3665</v>
      </c>
      <c r="CP370" s="6" t="s">
        <v>20</v>
      </c>
      <c r="CQ370" s="7" t="s">
        <v>21</v>
      </c>
      <c r="CS370" s="1"/>
      <c r="CT370" s="1"/>
      <c r="CU370" s="6" t="str">
        <f>+IFERROR(VALUE(RIGHT(Tabla17[[#This Row],[B2B]],6)),"")</f>
        <v/>
      </c>
      <c r="CV370" s="6" t="str">
        <f>+IFERROR(VLOOKUP(CT370,Auxiliar!$A:$C,2,0),"")</f>
        <v/>
      </c>
      <c r="CW370" s="7" t="str">
        <f>+IFERROR(VLOOKUP(CT370,Auxiliar!$A:$C,3,0),"")</f>
        <v/>
      </c>
      <c r="CY370" s="1">
        <v>3665</v>
      </c>
      <c r="CZ370" s="1" t="s">
        <v>16</v>
      </c>
      <c r="DA370" s="6">
        <f>+IFERROR(VALUE(RIGHT(Tabla18[[#This Row],[B2B]],6)),"")</f>
        <v>3665</v>
      </c>
      <c r="DB370" s="6" t="str">
        <f>+IFERROR(VLOOKUP(CZ370,Auxiliar!$A:$C,2,0),"")</f>
        <v>PREMIUM</v>
      </c>
      <c r="DC370" s="7" t="str">
        <f>+IFERROR(VLOOKUP(CZ370,Auxiliar!$A:$C,3,0),"")</f>
        <v>0b 0% | 2b 2% | 5b 3,5% | 10b 5%</v>
      </c>
      <c r="DE370" s="1">
        <v>3665</v>
      </c>
      <c r="DF370" s="1" t="s">
        <v>19</v>
      </c>
      <c r="DG370" s="6">
        <f>+IFERROR(VALUE(RIGHT(Tabla19[[#This Row],[B2B]],6)),"")</f>
        <v>3665</v>
      </c>
      <c r="DH370" s="6" t="str">
        <f>+IFERROR(VLOOKUP(DF370,Auxiliar!$A:$C,2,0),"")</f>
        <v>MICHELOB</v>
      </c>
      <c r="DI370" s="7" t="str">
        <f>+IFERROR(VLOOKUP(DF370,Auxiliar!$A:$C,3,0),"")</f>
        <v>1b 7% | 3b 22% | 8b 27%</v>
      </c>
      <c r="DK370" s="1"/>
      <c r="DL370" s="1"/>
      <c r="DM370" s="6" t="str">
        <f>+IFERROR(VALUE(RIGHT(Tabla20[[#This Row],[B2B]],6)),"")</f>
        <v/>
      </c>
      <c r="DN370" s="6" t="str">
        <f>+IFERROR(VLOOKUP(DL370,Auxiliar!$A:$C,2,0),"")</f>
        <v/>
      </c>
      <c r="DO370" s="7" t="str">
        <f>+IFERROR(VLOOKUP(DL370,Auxiliar!$A:$C,3,0),"")</f>
        <v/>
      </c>
      <c r="DQ370" s="1">
        <v>3666</v>
      </c>
      <c r="DR370" s="12" t="s">
        <v>24</v>
      </c>
      <c r="DS370" s="6">
        <f>+IFERROR(VALUE(RIGHT(Tabla21[[#This Row],[B2B]],6)),"")</f>
        <v>3666</v>
      </c>
      <c r="DT370" s="6" t="str">
        <f>+IFERROR(VLOOKUP(DR370,Auxiliar!$A:$C,2,0),"")</f>
        <v>CORONA PORRON</v>
      </c>
      <c r="DU370" s="7" t="str">
        <f>+IFERROR(VLOOKUP(DR370,Auxiliar!$A:$C,3,0),"")</f>
        <v>1b 5% | 20b 0%</v>
      </c>
      <c r="DW370" s="1">
        <v>462</v>
      </c>
      <c r="DX370" s="12" t="s">
        <v>43</v>
      </c>
      <c r="DY370" s="6">
        <f>+IFERROR(VALUE(RIGHT(Tabla22[[#This Row],[B2B]],6)),"")</f>
        <v>462</v>
      </c>
      <c r="DZ370" s="6" t="str">
        <f>+IFERROR(VLOOKUP(DX370,Auxiliar!$A:$C,2,0),"")</f>
        <v xml:space="preserve">VALUE LATA </v>
      </c>
      <c r="EA370" s="7" t="str">
        <f>+IFERROR(VLOOKUP(DX370,Auxiliar!$A:$C,3,0),"")</f>
        <v>1b 15% | 100b 18%</v>
      </c>
      <c r="EC370" s="1">
        <v>10011</v>
      </c>
      <c r="ED370" s="12" t="s">
        <v>47</v>
      </c>
      <c r="EE370" s="6">
        <f>+IFERROR(VALUE(RIGHT(Tabla23[[#This Row],[B2B]],6)),"")</f>
        <v>10011</v>
      </c>
      <c r="EF370" s="6" t="str">
        <f>+IFERROR(VLOOKUP(ED370,Auxiliar!$A:$C,2,0),"")</f>
        <v>VALUE LATON</v>
      </c>
      <c r="EG370" s="7" t="str">
        <f>+IFERROR(VLOOKUP(ED370,Auxiliar!$A:$C,3,0),"")</f>
        <v>1b 10% | 5b 15% | 192b 0%</v>
      </c>
      <c r="EI370" s="1"/>
      <c r="EJ370" s="12"/>
      <c r="EK370" s="6" t="str">
        <f>+IFERROR(VALUE(RIGHT(Tabla24[[#This Row],[B2B]],6)),"")</f>
        <v/>
      </c>
      <c r="EL370" s="6" t="str">
        <f>+IFERROR(VLOOKUP(EJ370,Auxiliar!$A:$C,2,0),"")</f>
        <v/>
      </c>
      <c r="EM370" s="7" t="str">
        <f>+IFERROR(VLOOKUP(EJ370,Auxiliar!$A:$C,3,0),"")</f>
        <v/>
      </c>
      <c r="EO370" s="1"/>
      <c r="EP370" s="12"/>
      <c r="EQ370" s="6" t="str">
        <f>+IFERROR(VALUE(RIGHT(Tabla25[[#This Row],[B2B]],6)),"")</f>
        <v/>
      </c>
      <c r="ER370" s="6" t="str">
        <f>+IFERROR(VLOOKUP(EP370,Auxiliar!$A:$C,2,0),"")</f>
        <v/>
      </c>
      <c r="ES370" s="7" t="str">
        <f>+IFERROR(VLOOKUP(EP370,Auxiliar!$A:$C,3,0),"")</f>
        <v/>
      </c>
      <c r="EU370" s="1"/>
      <c r="EV370" s="12"/>
      <c r="EW370" s="6" t="str">
        <f>+IFERROR(VALUE(RIGHT(Tabla26[[#This Row],[B2B]],6)),"")</f>
        <v/>
      </c>
      <c r="EX370" s="6" t="str">
        <f>+IFERROR(VLOOKUP(EV370,Auxiliar!$A:$C,2,0),"")</f>
        <v/>
      </c>
      <c r="EY370" s="7" t="str">
        <f>+IFERROR(VLOOKUP(EV370,Auxiliar!$A:$C,3,0),"")</f>
        <v/>
      </c>
      <c r="EZ370" s="1"/>
      <c r="FA370" s="12"/>
      <c r="FB370" s="6" t="str">
        <f>+IFERROR(VALUE(RIGHT(Tabla27[[#This Row],[B2B]],6)),"")</f>
        <v/>
      </c>
      <c r="FC370" s="6" t="str">
        <f>+IFERROR(VLOOKUP(FA370,Auxiliar!$A:$C,2,0),"")</f>
        <v/>
      </c>
      <c r="FD370" s="7" t="str">
        <f>+IFERROR(VLOOKUP(FA370,Auxiliar!$A:$C,3,0),"")</f>
        <v/>
      </c>
      <c r="FE370" s="1"/>
      <c r="FF370" s="12"/>
      <c r="FG370" s="6" t="str">
        <f>+IFERROR(VALUE(RIGHT(Tabla28[[#This Row],[B2B]],6)),"")</f>
        <v/>
      </c>
      <c r="FH370" s="6" t="str">
        <f>+IFERROR(VLOOKUP(FF370,Auxiliar!$A:$C,2,0),"")</f>
        <v/>
      </c>
      <c r="FI370" s="7" t="str">
        <f>+IFERROR(VLOOKUP(FF370,Auxiliar!$A:$C,3,0),"")</f>
        <v/>
      </c>
      <c r="FJ370" s="1"/>
      <c r="FK370" s="12"/>
      <c r="FL370" s="6" t="str">
        <f>+IFERROR(VALUE(RIGHT(Tabla29[[#This Row],[B2B]],6)),"")</f>
        <v/>
      </c>
      <c r="FM370" s="6" t="str">
        <f>+IFERROR(VLOOKUP(FK370,Auxiliar!$A:$C,2,0),"")</f>
        <v/>
      </c>
      <c r="FN370" s="7" t="str">
        <f>+IFERROR(VLOOKUP(FK370,Auxiliar!$A:$C,3,0),"")</f>
        <v/>
      </c>
      <c r="FO370" s="1"/>
      <c r="FP370" s="12"/>
      <c r="FQ370" s="6" t="str">
        <f>+IFERROR(VALUE(RIGHT(Tabla30[[#This Row],[B2B]],6)),"")</f>
        <v/>
      </c>
      <c r="FR370" s="6" t="str">
        <f>+IFERROR(VLOOKUP(FP370,Auxiliar!$A:$C,2,0),"")</f>
        <v/>
      </c>
      <c r="FS370" s="7"/>
      <c r="FT370" s="1"/>
      <c r="FU370" s="12"/>
      <c r="FV370" s="6" t="str">
        <f>+IFERROR(VALUE(RIGHT(Tabla31[[#This Row],[B2B]],6)),"")</f>
        <v/>
      </c>
      <c r="FW370" s="6" t="str">
        <f>+IFERROR(VLOOKUP(FU370,Auxiliar!$A:$C,2,0),"")</f>
        <v/>
      </c>
      <c r="FX370" s="7" t="str">
        <f>+IFERROR(VLOOKUP(FU370,Auxiliar!$A:$C,3,0),"")</f>
        <v/>
      </c>
      <c r="FY370" s="1"/>
      <c r="FZ370" s="12"/>
      <c r="GA370" s="6" t="str">
        <f>+IFERROR(VALUE(RIGHT(Tabla32[[#This Row],[B2B]],6)),"")</f>
        <v/>
      </c>
      <c r="GB370" s="6" t="str">
        <f>+IFERROR(VLOOKUP(FZ370,Auxiliar!$A:$C,2,0),"")</f>
        <v/>
      </c>
      <c r="GC370" s="7" t="str">
        <f>+IFERROR(VLOOKUP(FZ370,Auxiliar!$A:$C,3,0),"")</f>
        <v/>
      </c>
      <c r="GD370" s="1"/>
      <c r="GE370" s="12"/>
      <c r="GF370" s="6" t="str">
        <f>+IFERROR(VALUE(RIGHT(Tabla33[[#This Row],[B2B]],6)),"")</f>
        <v/>
      </c>
      <c r="GG370" s="6" t="str">
        <f>+IFERROR(VLOOKUP(GE370,Auxiliar!$A:$C,2,0),"")</f>
        <v/>
      </c>
      <c r="GH370" s="7" t="str">
        <f>+IFERROR(VLOOKUP(GE370,Auxiliar!$A:$C,3,0),"")</f>
        <v/>
      </c>
    </row>
    <row r="371" spans="1:190" x14ac:dyDescent="0.25">
      <c r="A371" s="1"/>
      <c r="B371" s="1"/>
      <c r="C371" t="str">
        <f>+IFERROR(VALUE(RIGHT(Tabla1[[#This Row],[B2B]],6)),"")</f>
        <v/>
      </c>
      <c r="D371" t="str">
        <f>+IFERROR(VLOOKUP(B371,Auxiliar!$A:$C,2,0),"")</f>
        <v/>
      </c>
      <c r="E371" s="5" t="str">
        <f>+IFERROR(VLOOKUP(B371,Auxiliar!$A:$C,3,0),"")</f>
        <v/>
      </c>
      <c r="S371" s="1">
        <v>4671</v>
      </c>
      <c r="T371" s="1" t="s">
        <v>9</v>
      </c>
      <c r="U371" s="6">
        <f>+IFERROR(VALUE(RIGHT(Tabla4[[#This Row],[B2B]],6)),"")</f>
        <v>4671</v>
      </c>
      <c r="V371" s="6" t="str">
        <f>+IFERROR(VLOOKUP(T371,Auxiliar!$A:$C,2,0),"")</f>
        <v>CORE</v>
      </c>
      <c r="W371" s="7" t="str">
        <f>+IFERROR(VLOOKUP(T371,Auxiliar!$A:$C,3,0),"")</f>
        <v>0b 1% | 2b 5% | 4b 6%</v>
      </c>
      <c r="AK371" s="1">
        <v>4402</v>
      </c>
      <c r="AL371" s="1" t="s">
        <v>30</v>
      </c>
      <c r="AM371" s="6">
        <f>+IFERROR(VALUE(RIGHT(Tabla7[[#This Row],[B2B]],6)),"")</f>
        <v>4402</v>
      </c>
      <c r="AN371" s="6" t="str">
        <f>+IFERROR(VLOOKUP(AL371,Auxiliar!$A:$C,2,0),"")</f>
        <v>LATONES</v>
      </c>
      <c r="AO371" s="7" t="str">
        <f>+IFERROR(VLOOKUP(AL371,Auxiliar!$A:$C,3,0),"")</f>
        <v>1b 4% | 5b 7% | 97b 0%</v>
      </c>
      <c r="AW371" s="1"/>
      <c r="AX371" s="1" t="s">
        <v>32</v>
      </c>
      <c r="AY371" s="6" t="str">
        <f>+IFERROR(VALUE(RIGHT(Tabla9[[#This Row],[B2B]],6)),"")</f>
        <v/>
      </c>
      <c r="AZ371" s="6" t="str">
        <f>+IFERROR(VLOOKUP(AX371,Auxiliar!$A:$C,2,0),"")</f>
        <v>LATONES</v>
      </c>
      <c r="BA371" s="7" t="str">
        <f>+IFERROR(VLOOKUP(AX371,Auxiliar!$A:$C,3,0),"")</f>
        <v>2b 3% | 4b 4% | 6b 5% | 10b 8%  | 385b 0%</v>
      </c>
      <c r="BI371" s="1"/>
      <c r="BJ371" s="1"/>
      <c r="BK371" s="6" t="str">
        <f>+IFERROR(VALUE(RIGHT(Tabla11[[#This Row],[B2B]],6)),"")</f>
        <v/>
      </c>
      <c r="BL371" s="6" t="str">
        <f>+IFERROR(VLOOKUP(BJ371,Auxiliar!$A:$C,2,0),"")</f>
        <v/>
      </c>
      <c r="BM371" s="7" t="str">
        <f>+IFERROR(VLOOKUP(BJ371,Auxiliar!$A:$C,3,0),"")</f>
        <v/>
      </c>
      <c r="BO371" s="1">
        <v>10014</v>
      </c>
      <c r="BP371" s="1" t="s">
        <v>39</v>
      </c>
      <c r="BQ371" s="6">
        <f>+IFERROR(VALUE(RIGHT(Tabla12[[#This Row],[B2B]],6)),"")</f>
        <v>10014</v>
      </c>
      <c r="BR371" s="6" t="str">
        <f>+IFERROR(VLOOKUP(BP371,Auxiliar!$A:$C,2,0),"")</f>
        <v>VALUE LITRO</v>
      </c>
      <c r="BS371" s="7" t="str">
        <f>+IFERROR(VLOOKUP(BP371,Auxiliar!$A:$C,3,0),"")</f>
        <v>1b 12%</v>
      </c>
      <c r="CA371" s="1">
        <v>3691</v>
      </c>
      <c r="CB371" s="1" t="s">
        <v>35</v>
      </c>
      <c r="CC371" s="6">
        <f>+IFERROR(VALUE(RIGHT(Tabla14[[#This Row],[B2B]],6)),"")</f>
        <v>3691</v>
      </c>
      <c r="CD371" s="6" t="str">
        <f>+IFERROR(VLOOKUP(CB371,Auxiliar!$A:$C,2,0),"")</f>
        <v>Corona 710cc</v>
      </c>
      <c r="CE371" s="7" t="str">
        <f>+IFERROR(VLOOKUP(CB371,Auxiliar!$A:$C,3,0),"")</f>
        <v>1b 10% | 85b 0%</v>
      </c>
      <c r="CG371" s="1"/>
      <c r="CH371" s="1"/>
      <c r="CI371" s="6" t="str">
        <f>+IFERROR(VALUE(RIGHT(Tabla15[[#This Row],[B2B]],6)),"")</f>
        <v/>
      </c>
      <c r="CJ371" s="6" t="str">
        <f>+IFERROR(VLOOKUP(CH371,Auxiliar!$A:$C,2,0),"")</f>
        <v/>
      </c>
      <c r="CK371" s="7" t="str">
        <f>+IFERROR(VLOOKUP(CH371,Auxiliar!$A:$C,3,0),"")</f>
        <v/>
      </c>
      <c r="CM371" s="1">
        <v>3666</v>
      </c>
      <c r="CN371" s="1" t="s">
        <v>20</v>
      </c>
      <c r="CO371" s="6">
        <v>3666</v>
      </c>
      <c r="CP371" s="6" t="s">
        <v>20</v>
      </c>
      <c r="CQ371" s="7" t="s">
        <v>21</v>
      </c>
      <c r="CS371" s="1"/>
      <c r="CT371" s="1"/>
      <c r="CU371" s="6" t="str">
        <f>+IFERROR(VALUE(RIGHT(Tabla17[[#This Row],[B2B]],6)),"")</f>
        <v/>
      </c>
      <c r="CV371" s="6" t="str">
        <f>+IFERROR(VLOOKUP(CT371,Auxiliar!$A:$C,2,0),"")</f>
        <v/>
      </c>
      <c r="CW371" s="7" t="str">
        <f>+IFERROR(VLOOKUP(CT371,Auxiliar!$A:$C,3,0),"")</f>
        <v/>
      </c>
      <c r="CY371" s="1">
        <v>3666</v>
      </c>
      <c r="CZ371" s="1" t="s">
        <v>16</v>
      </c>
      <c r="DA371" s="6">
        <f>+IFERROR(VALUE(RIGHT(Tabla18[[#This Row],[B2B]],6)),"")</f>
        <v>3666</v>
      </c>
      <c r="DB371" s="6" t="str">
        <f>+IFERROR(VLOOKUP(CZ371,Auxiliar!$A:$C,2,0),"")</f>
        <v>PREMIUM</v>
      </c>
      <c r="DC371" s="7" t="str">
        <f>+IFERROR(VLOOKUP(CZ371,Auxiliar!$A:$C,3,0),"")</f>
        <v>0b 0% | 2b 2% | 5b 3,5% | 10b 5%</v>
      </c>
      <c r="DE371" s="1">
        <v>3666</v>
      </c>
      <c r="DF371" s="1" t="s">
        <v>19</v>
      </c>
      <c r="DG371" s="6">
        <f>+IFERROR(VALUE(RIGHT(Tabla19[[#This Row],[B2B]],6)),"")</f>
        <v>3666</v>
      </c>
      <c r="DH371" s="6" t="str">
        <f>+IFERROR(VLOOKUP(DF371,Auxiliar!$A:$C,2,0),"")</f>
        <v>MICHELOB</v>
      </c>
      <c r="DI371" s="7" t="str">
        <f>+IFERROR(VLOOKUP(DF371,Auxiliar!$A:$C,3,0),"")</f>
        <v>1b 7% | 3b 22% | 8b 27%</v>
      </c>
      <c r="DK371" s="1"/>
      <c r="DL371" s="1"/>
      <c r="DM371" s="6" t="str">
        <f>+IFERROR(VALUE(RIGHT(Tabla20[[#This Row],[B2B]],6)),"")</f>
        <v/>
      </c>
      <c r="DN371" s="6" t="str">
        <f>+IFERROR(VLOOKUP(DL371,Auxiliar!$A:$C,2,0),"")</f>
        <v/>
      </c>
      <c r="DO371" s="7" t="str">
        <f>+IFERROR(VLOOKUP(DL371,Auxiliar!$A:$C,3,0),"")</f>
        <v/>
      </c>
      <c r="DQ371" s="1">
        <v>3668</v>
      </c>
      <c r="DR371" s="12" t="s">
        <v>24</v>
      </c>
      <c r="DS371" s="6">
        <f>+IFERROR(VALUE(RIGHT(Tabla21[[#This Row],[B2B]],6)),"")</f>
        <v>3668</v>
      </c>
      <c r="DT371" s="6" t="str">
        <f>+IFERROR(VLOOKUP(DR371,Auxiliar!$A:$C,2,0),"")</f>
        <v>CORONA PORRON</v>
      </c>
      <c r="DU371" s="7" t="str">
        <f>+IFERROR(VLOOKUP(DR371,Auxiliar!$A:$C,3,0),"")</f>
        <v>1b 5% | 20b 0%</v>
      </c>
      <c r="DW371" s="1">
        <v>493</v>
      </c>
      <c r="DX371" s="12" t="s">
        <v>43</v>
      </c>
      <c r="DY371" s="6">
        <f>+IFERROR(VALUE(RIGHT(Tabla22[[#This Row],[B2B]],6)),"")</f>
        <v>493</v>
      </c>
      <c r="DZ371" s="6" t="str">
        <f>+IFERROR(VLOOKUP(DX371,Auxiliar!$A:$C,2,0),"")</f>
        <v xml:space="preserve">VALUE LATA </v>
      </c>
      <c r="EA371" s="7" t="str">
        <f>+IFERROR(VLOOKUP(DX371,Auxiliar!$A:$C,3,0),"")</f>
        <v>1b 15% | 100b 18%</v>
      </c>
      <c r="EC371" s="1">
        <v>437</v>
      </c>
      <c r="ED371" s="12" t="s">
        <v>47</v>
      </c>
      <c r="EE371" s="6">
        <f>+IFERROR(VALUE(RIGHT(Tabla23[[#This Row],[B2B]],6)),"")</f>
        <v>437</v>
      </c>
      <c r="EF371" s="6" t="str">
        <f>+IFERROR(VLOOKUP(ED371,Auxiliar!$A:$C,2,0),"")</f>
        <v>VALUE LATON</v>
      </c>
      <c r="EG371" s="7" t="str">
        <f>+IFERROR(VLOOKUP(ED371,Auxiliar!$A:$C,3,0),"")</f>
        <v>1b 10% | 5b 15% | 192b 0%</v>
      </c>
      <c r="EI371" s="1"/>
      <c r="EJ371" s="12"/>
      <c r="EK371" s="6" t="str">
        <f>+IFERROR(VALUE(RIGHT(Tabla24[[#This Row],[B2B]],6)),"")</f>
        <v/>
      </c>
      <c r="EL371" s="6" t="str">
        <f>+IFERROR(VLOOKUP(EJ371,Auxiliar!$A:$C,2,0),"")</f>
        <v/>
      </c>
      <c r="EM371" s="7" t="str">
        <f>+IFERROR(VLOOKUP(EJ371,Auxiliar!$A:$C,3,0),"")</f>
        <v/>
      </c>
      <c r="EO371" s="1"/>
      <c r="EP371" s="12"/>
      <c r="EQ371" s="6" t="str">
        <f>+IFERROR(VALUE(RIGHT(Tabla25[[#This Row],[B2B]],6)),"")</f>
        <v/>
      </c>
      <c r="ER371" s="6" t="str">
        <f>+IFERROR(VLOOKUP(EP371,Auxiliar!$A:$C,2,0),"")</f>
        <v/>
      </c>
      <c r="ES371" s="7" t="str">
        <f>+IFERROR(VLOOKUP(EP371,Auxiliar!$A:$C,3,0),"")</f>
        <v/>
      </c>
      <c r="EU371" s="1"/>
      <c r="EV371" s="12"/>
      <c r="EW371" s="6" t="str">
        <f>+IFERROR(VALUE(RIGHT(Tabla26[[#This Row],[B2B]],6)),"")</f>
        <v/>
      </c>
      <c r="EX371" s="6" t="str">
        <f>+IFERROR(VLOOKUP(EV371,Auxiliar!$A:$C,2,0),"")</f>
        <v/>
      </c>
      <c r="EY371" s="7" t="str">
        <f>+IFERROR(VLOOKUP(EV371,Auxiliar!$A:$C,3,0),"")</f>
        <v/>
      </c>
      <c r="EZ371" s="1"/>
      <c r="FA371" s="12"/>
      <c r="FB371" s="6" t="str">
        <f>+IFERROR(VALUE(RIGHT(Tabla27[[#This Row],[B2B]],6)),"")</f>
        <v/>
      </c>
      <c r="FC371" s="6" t="str">
        <f>+IFERROR(VLOOKUP(FA371,Auxiliar!$A:$C,2,0),"")</f>
        <v/>
      </c>
      <c r="FD371" s="7" t="str">
        <f>+IFERROR(VLOOKUP(FA371,Auxiliar!$A:$C,3,0),"")</f>
        <v/>
      </c>
      <c r="FE371" s="1"/>
      <c r="FF371" s="12"/>
      <c r="FG371" s="6" t="str">
        <f>+IFERROR(VALUE(RIGHT(Tabla28[[#This Row],[B2B]],6)),"")</f>
        <v/>
      </c>
      <c r="FH371" s="6" t="str">
        <f>+IFERROR(VLOOKUP(FF371,Auxiliar!$A:$C,2,0),"")</f>
        <v/>
      </c>
      <c r="FI371" s="7" t="str">
        <f>+IFERROR(VLOOKUP(FF371,Auxiliar!$A:$C,3,0),"")</f>
        <v/>
      </c>
      <c r="FJ371" s="1"/>
      <c r="FK371" s="12"/>
      <c r="FL371" s="6" t="str">
        <f>+IFERROR(VALUE(RIGHT(Tabla29[[#This Row],[B2B]],6)),"")</f>
        <v/>
      </c>
      <c r="FM371" s="6" t="str">
        <f>+IFERROR(VLOOKUP(FK371,Auxiliar!$A:$C,2,0),"")</f>
        <v/>
      </c>
      <c r="FN371" s="7" t="str">
        <f>+IFERROR(VLOOKUP(FK371,Auxiliar!$A:$C,3,0),"")</f>
        <v/>
      </c>
      <c r="FO371" s="1"/>
      <c r="FP371" s="12"/>
      <c r="FQ371" s="6" t="str">
        <f>+IFERROR(VALUE(RIGHT(Tabla30[[#This Row],[B2B]],6)),"")</f>
        <v/>
      </c>
      <c r="FR371" s="6" t="str">
        <f>+IFERROR(VLOOKUP(FP371,Auxiliar!$A:$C,2,0),"")</f>
        <v/>
      </c>
      <c r="FS371" s="7"/>
      <c r="FT371" s="1"/>
      <c r="FU371" s="12"/>
      <c r="FV371" s="6" t="str">
        <f>+IFERROR(VALUE(RIGHT(Tabla31[[#This Row],[B2B]],6)),"")</f>
        <v/>
      </c>
      <c r="FW371" s="6" t="str">
        <f>+IFERROR(VLOOKUP(FU371,Auxiliar!$A:$C,2,0),"")</f>
        <v/>
      </c>
      <c r="FX371" s="7" t="str">
        <f>+IFERROR(VLOOKUP(FU371,Auxiliar!$A:$C,3,0),"")</f>
        <v/>
      </c>
      <c r="FY371" s="1"/>
      <c r="FZ371" s="12"/>
      <c r="GA371" s="6" t="str">
        <f>+IFERROR(VALUE(RIGHT(Tabla32[[#This Row],[B2B]],6)),"")</f>
        <v/>
      </c>
      <c r="GB371" s="6" t="str">
        <f>+IFERROR(VLOOKUP(FZ371,Auxiliar!$A:$C,2,0),"")</f>
        <v/>
      </c>
      <c r="GC371" s="7" t="str">
        <f>+IFERROR(VLOOKUP(FZ371,Auxiliar!$A:$C,3,0),"")</f>
        <v/>
      </c>
      <c r="GD371" s="1"/>
      <c r="GE371" s="12"/>
      <c r="GF371" s="6" t="str">
        <f>+IFERROR(VALUE(RIGHT(Tabla33[[#This Row],[B2B]],6)),"")</f>
        <v/>
      </c>
      <c r="GG371" s="6" t="str">
        <f>+IFERROR(VLOOKUP(GE371,Auxiliar!$A:$C,2,0),"")</f>
        <v/>
      </c>
      <c r="GH371" s="7" t="str">
        <f>+IFERROR(VLOOKUP(GE371,Auxiliar!$A:$C,3,0),"")</f>
        <v/>
      </c>
    </row>
    <row r="372" spans="1:190" x14ac:dyDescent="0.25">
      <c r="A372" s="1"/>
      <c r="B372" s="1"/>
      <c r="C372" t="str">
        <f>+IFERROR(VALUE(RIGHT(Tabla1[[#This Row],[B2B]],6)),"")</f>
        <v/>
      </c>
      <c r="D372" t="str">
        <f>+IFERROR(VLOOKUP(B372,Auxiliar!$A:$C,2,0),"")</f>
        <v/>
      </c>
      <c r="E372" s="5" t="str">
        <f>+IFERROR(VLOOKUP(B372,Auxiliar!$A:$C,3,0),"")</f>
        <v/>
      </c>
      <c r="S372" s="1">
        <v>4694</v>
      </c>
      <c r="T372" s="1" t="s">
        <v>9</v>
      </c>
      <c r="U372" s="6">
        <f>+IFERROR(VALUE(RIGHT(Tabla4[[#This Row],[B2B]],6)),"")</f>
        <v>4694</v>
      </c>
      <c r="V372" s="6" t="str">
        <f>+IFERROR(VLOOKUP(T372,Auxiliar!$A:$C,2,0),"")</f>
        <v>CORE</v>
      </c>
      <c r="W372" s="7" t="str">
        <f>+IFERROR(VLOOKUP(T372,Auxiliar!$A:$C,3,0),"")</f>
        <v>0b 1% | 2b 5% | 4b 6%</v>
      </c>
      <c r="AK372" s="1">
        <v>4405</v>
      </c>
      <c r="AL372" s="1" t="s">
        <v>30</v>
      </c>
      <c r="AM372" s="6">
        <f>+IFERROR(VALUE(RIGHT(Tabla7[[#This Row],[B2B]],6)),"")</f>
        <v>4405</v>
      </c>
      <c r="AN372" s="6" t="str">
        <f>+IFERROR(VLOOKUP(AL372,Auxiliar!$A:$C,2,0),"")</f>
        <v>LATONES</v>
      </c>
      <c r="AO372" s="7" t="str">
        <f>+IFERROR(VLOOKUP(AL372,Auxiliar!$A:$C,3,0),"")</f>
        <v>1b 4% | 5b 7% | 97b 0%</v>
      </c>
      <c r="AW372" s="1"/>
      <c r="AX372" s="1" t="s">
        <v>32</v>
      </c>
      <c r="AY372" s="6" t="str">
        <f>+IFERROR(VALUE(RIGHT(Tabla9[[#This Row],[B2B]],6)),"")</f>
        <v/>
      </c>
      <c r="AZ372" s="6" t="str">
        <f>+IFERROR(VLOOKUP(AX372,Auxiliar!$A:$C,2,0),"")</f>
        <v>LATONES</v>
      </c>
      <c r="BA372" s="7" t="str">
        <f>+IFERROR(VLOOKUP(AX372,Auxiliar!$A:$C,3,0),"")</f>
        <v>2b 3% | 4b 4% | 6b 5% | 10b 8%  | 385b 0%</v>
      </c>
      <c r="BI372" s="1"/>
      <c r="BJ372" s="1"/>
      <c r="BK372" s="6" t="str">
        <f>+IFERROR(VALUE(RIGHT(Tabla11[[#This Row],[B2B]],6)),"")</f>
        <v/>
      </c>
      <c r="BL372" s="6" t="str">
        <f>+IFERROR(VLOOKUP(BJ372,Auxiliar!$A:$C,2,0),"")</f>
        <v/>
      </c>
      <c r="BM372" s="7" t="str">
        <f>+IFERROR(VLOOKUP(BJ372,Auxiliar!$A:$C,3,0),"")</f>
        <v/>
      </c>
      <c r="BO372" s="1">
        <v>10020</v>
      </c>
      <c r="BP372" s="1" t="s">
        <v>39</v>
      </c>
      <c r="BQ372" s="6">
        <f>+IFERROR(VALUE(RIGHT(Tabla12[[#This Row],[B2B]],6)),"")</f>
        <v>10020</v>
      </c>
      <c r="BR372" s="6" t="str">
        <f>+IFERROR(VLOOKUP(BP372,Auxiliar!$A:$C,2,0),"")</f>
        <v>VALUE LITRO</v>
      </c>
      <c r="BS372" s="7" t="str">
        <f>+IFERROR(VLOOKUP(BP372,Auxiliar!$A:$C,3,0),"")</f>
        <v>1b 12%</v>
      </c>
      <c r="CA372" s="1">
        <v>3694</v>
      </c>
      <c r="CB372" s="1" t="s">
        <v>35</v>
      </c>
      <c r="CC372" s="6">
        <f>+IFERROR(VALUE(RIGHT(Tabla14[[#This Row],[B2B]],6)),"")</f>
        <v>3694</v>
      </c>
      <c r="CD372" s="6" t="str">
        <f>+IFERROR(VLOOKUP(CB372,Auxiliar!$A:$C,2,0),"")</f>
        <v>Corona 710cc</v>
      </c>
      <c r="CE372" s="7" t="str">
        <f>+IFERROR(VLOOKUP(CB372,Auxiliar!$A:$C,3,0),"")</f>
        <v>1b 10% | 85b 0%</v>
      </c>
      <c r="CG372" s="1"/>
      <c r="CH372" s="1"/>
      <c r="CI372" s="6" t="str">
        <f>+IFERROR(VALUE(RIGHT(Tabla15[[#This Row],[B2B]],6)),"")</f>
        <v/>
      </c>
      <c r="CJ372" s="6" t="str">
        <f>+IFERROR(VLOOKUP(CH372,Auxiliar!$A:$C,2,0),"")</f>
        <v/>
      </c>
      <c r="CK372" s="7" t="str">
        <f>+IFERROR(VLOOKUP(CH372,Auxiliar!$A:$C,3,0),"")</f>
        <v/>
      </c>
      <c r="CM372" s="1">
        <v>3668</v>
      </c>
      <c r="CN372" s="1" t="s">
        <v>20</v>
      </c>
      <c r="CO372" s="6">
        <v>3668</v>
      </c>
      <c r="CP372" s="6" t="s">
        <v>20</v>
      </c>
      <c r="CQ372" s="7" t="s">
        <v>21</v>
      </c>
      <c r="CS372" s="1"/>
      <c r="CT372" s="1"/>
      <c r="CU372" s="6" t="str">
        <f>+IFERROR(VALUE(RIGHT(Tabla17[[#This Row],[B2B]],6)),"")</f>
        <v/>
      </c>
      <c r="CV372" s="6" t="str">
        <f>+IFERROR(VLOOKUP(CT372,Auxiliar!$A:$C,2,0),"")</f>
        <v/>
      </c>
      <c r="CW372" s="7" t="str">
        <f>+IFERROR(VLOOKUP(CT372,Auxiliar!$A:$C,3,0),"")</f>
        <v/>
      </c>
      <c r="CY372" s="1">
        <v>3668</v>
      </c>
      <c r="CZ372" s="1" t="s">
        <v>16</v>
      </c>
      <c r="DA372" s="6">
        <f>+IFERROR(VALUE(RIGHT(Tabla18[[#This Row],[B2B]],6)),"")</f>
        <v>3668</v>
      </c>
      <c r="DB372" s="6" t="str">
        <f>+IFERROR(VLOOKUP(CZ372,Auxiliar!$A:$C,2,0),"")</f>
        <v>PREMIUM</v>
      </c>
      <c r="DC372" s="7" t="str">
        <f>+IFERROR(VLOOKUP(CZ372,Auxiliar!$A:$C,3,0),"")</f>
        <v>0b 0% | 2b 2% | 5b 3,5% | 10b 5%</v>
      </c>
      <c r="DE372" s="1">
        <v>3668</v>
      </c>
      <c r="DF372" s="1" t="s">
        <v>19</v>
      </c>
      <c r="DG372" s="6">
        <f>+IFERROR(VALUE(RIGHT(Tabla19[[#This Row],[B2B]],6)),"")</f>
        <v>3668</v>
      </c>
      <c r="DH372" s="6" t="str">
        <f>+IFERROR(VLOOKUP(DF372,Auxiliar!$A:$C,2,0),"")</f>
        <v>MICHELOB</v>
      </c>
      <c r="DI372" s="7" t="str">
        <f>+IFERROR(VLOOKUP(DF372,Auxiliar!$A:$C,3,0),"")</f>
        <v>1b 7% | 3b 22% | 8b 27%</v>
      </c>
      <c r="DK372" s="1"/>
      <c r="DL372" s="1"/>
      <c r="DM372" s="6" t="str">
        <f>+IFERROR(VALUE(RIGHT(Tabla20[[#This Row],[B2B]],6)),"")</f>
        <v/>
      </c>
      <c r="DN372" s="6" t="str">
        <f>+IFERROR(VLOOKUP(DL372,Auxiliar!$A:$C,2,0),"")</f>
        <v/>
      </c>
      <c r="DO372" s="7" t="str">
        <f>+IFERROR(VLOOKUP(DL372,Auxiliar!$A:$C,3,0),"")</f>
        <v/>
      </c>
      <c r="DQ372" s="1">
        <v>3671</v>
      </c>
      <c r="DR372" s="12" t="s">
        <v>24</v>
      </c>
      <c r="DS372" s="6">
        <f>+IFERROR(VALUE(RIGHT(Tabla21[[#This Row],[B2B]],6)),"")</f>
        <v>3671</v>
      </c>
      <c r="DT372" s="6" t="str">
        <f>+IFERROR(VLOOKUP(DR372,Auxiliar!$A:$C,2,0),"")</f>
        <v>CORONA PORRON</v>
      </c>
      <c r="DU372" s="7" t="str">
        <f>+IFERROR(VLOOKUP(DR372,Auxiliar!$A:$C,3,0),"")</f>
        <v>1b 5% | 20b 0%</v>
      </c>
      <c r="DW372" s="1">
        <v>501</v>
      </c>
      <c r="DX372" s="12" t="s">
        <v>43</v>
      </c>
      <c r="DY372" s="6">
        <f>+IFERROR(VALUE(RIGHT(Tabla22[[#This Row],[B2B]],6)),"")</f>
        <v>501</v>
      </c>
      <c r="DZ372" s="6" t="str">
        <f>+IFERROR(VLOOKUP(DX372,Auxiliar!$A:$C,2,0),"")</f>
        <v xml:space="preserve">VALUE LATA </v>
      </c>
      <c r="EA372" s="7" t="str">
        <f>+IFERROR(VLOOKUP(DX372,Auxiliar!$A:$C,3,0),"")</f>
        <v>1b 15% | 100b 18%</v>
      </c>
      <c r="EC372" s="1">
        <v>10014</v>
      </c>
      <c r="ED372" s="12" t="s">
        <v>47</v>
      </c>
      <c r="EE372" s="6">
        <f>+IFERROR(VALUE(RIGHT(Tabla23[[#This Row],[B2B]],6)),"")</f>
        <v>10014</v>
      </c>
      <c r="EF372" s="6" t="str">
        <f>+IFERROR(VLOOKUP(ED372,Auxiliar!$A:$C,2,0),"")</f>
        <v>VALUE LATON</v>
      </c>
      <c r="EG372" s="7" t="str">
        <f>+IFERROR(VLOOKUP(ED372,Auxiliar!$A:$C,3,0),"")</f>
        <v>1b 10% | 5b 15% | 192b 0%</v>
      </c>
      <c r="EI372" s="1"/>
      <c r="EJ372" s="12"/>
      <c r="EK372" s="6" t="str">
        <f>+IFERROR(VALUE(RIGHT(Tabla24[[#This Row],[B2B]],6)),"")</f>
        <v/>
      </c>
      <c r="EL372" s="6" t="str">
        <f>+IFERROR(VLOOKUP(EJ372,Auxiliar!$A:$C,2,0),"")</f>
        <v/>
      </c>
      <c r="EM372" s="7" t="str">
        <f>+IFERROR(VLOOKUP(EJ372,Auxiliar!$A:$C,3,0),"")</f>
        <v/>
      </c>
      <c r="EO372" s="1"/>
      <c r="EP372" s="12"/>
      <c r="EQ372" s="6" t="str">
        <f>+IFERROR(VALUE(RIGHT(Tabla25[[#This Row],[B2B]],6)),"")</f>
        <v/>
      </c>
      <c r="ER372" s="6" t="str">
        <f>+IFERROR(VLOOKUP(EP372,Auxiliar!$A:$C,2,0),"")</f>
        <v/>
      </c>
      <c r="ES372" s="7" t="str">
        <f>+IFERROR(VLOOKUP(EP372,Auxiliar!$A:$C,3,0),"")</f>
        <v/>
      </c>
      <c r="EU372" s="1"/>
      <c r="EV372" s="12"/>
      <c r="EW372" s="6" t="str">
        <f>+IFERROR(VALUE(RIGHT(Tabla26[[#This Row],[B2B]],6)),"")</f>
        <v/>
      </c>
      <c r="EX372" s="6" t="str">
        <f>+IFERROR(VLOOKUP(EV372,Auxiliar!$A:$C,2,0),"")</f>
        <v/>
      </c>
      <c r="EY372" s="7" t="str">
        <f>+IFERROR(VLOOKUP(EV372,Auxiliar!$A:$C,3,0),"")</f>
        <v/>
      </c>
      <c r="EZ372" s="1"/>
      <c r="FA372" s="12"/>
      <c r="FB372" s="6" t="str">
        <f>+IFERROR(VALUE(RIGHT(Tabla27[[#This Row],[B2B]],6)),"")</f>
        <v/>
      </c>
      <c r="FC372" s="6" t="str">
        <f>+IFERROR(VLOOKUP(FA372,Auxiliar!$A:$C,2,0),"")</f>
        <v/>
      </c>
      <c r="FD372" s="7" t="str">
        <f>+IFERROR(VLOOKUP(FA372,Auxiliar!$A:$C,3,0),"")</f>
        <v/>
      </c>
      <c r="FE372" s="1"/>
      <c r="FF372" s="12"/>
      <c r="FG372" s="6" t="str">
        <f>+IFERROR(VALUE(RIGHT(Tabla28[[#This Row],[B2B]],6)),"")</f>
        <v/>
      </c>
      <c r="FH372" s="6" t="str">
        <f>+IFERROR(VLOOKUP(FF372,Auxiliar!$A:$C,2,0),"")</f>
        <v/>
      </c>
      <c r="FI372" s="7" t="str">
        <f>+IFERROR(VLOOKUP(FF372,Auxiliar!$A:$C,3,0),"")</f>
        <v/>
      </c>
      <c r="FJ372" s="1"/>
      <c r="FK372" s="12"/>
      <c r="FL372" s="6" t="str">
        <f>+IFERROR(VALUE(RIGHT(Tabla29[[#This Row],[B2B]],6)),"")</f>
        <v/>
      </c>
      <c r="FM372" s="6" t="str">
        <f>+IFERROR(VLOOKUP(FK372,Auxiliar!$A:$C,2,0),"")</f>
        <v/>
      </c>
      <c r="FN372" s="7" t="str">
        <f>+IFERROR(VLOOKUP(FK372,Auxiliar!$A:$C,3,0),"")</f>
        <v/>
      </c>
      <c r="FO372" s="1"/>
      <c r="FP372" s="12"/>
      <c r="FQ372" s="6" t="str">
        <f>+IFERROR(VALUE(RIGHT(Tabla30[[#This Row],[B2B]],6)),"")</f>
        <v/>
      </c>
      <c r="FR372" s="6" t="str">
        <f>+IFERROR(VLOOKUP(FP372,Auxiliar!$A:$C,2,0),"")</f>
        <v/>
      </c>
      <c r="FS372" s="7"/>
      <c r="FT372" s="1"/>
      <c r="FU372" s="12"/>
      <c r="FV372" s="6" t="str">
        <f>+IFERROR(VALUE(RIGHT(Tabla31[[#This Row],[B2B]],6)),"")</f>
        <v/>
      </c>
      <c r="FW372" s="6" t="str">
        <f>+IFERROR(VLOOKUP(FU372,Auxiliar!$A:$C,2,0),"")</f>
        <v/>
      </c>
      <c r="FX372" s="7" t="str">
        <f>+IFERROR(VLOOKUP(FU372,Auxiliar!$A:$C,3,0),"")</f>
        <v/>
      </c>
      <c r="FY372" s="1"/>
      <c r="FZ372" s="12"/>
      <c r="GA372" s="6" t="str">
        <f>+IFERROR(VALUE(RIGHT(Tabla32[[#This Row],[B2B]],6)),"")</f>
        <v/>
      </c>
      <c r="GB372" s="6" t="str">
        <f>+IFERROR(VLOOKUP(FZ372,Auxiliar!$A:$C,2,0),"")</f>
        <v/>
      </c>
      <c r="GC372" s="7" t="str">
        <f>+IFERROR(VLOOKUP(FZ372,Auxiliar!$A:$C,3,0),"")</f>
        <v/>
      </c>
      <c r="GD372" s="1"/>
      <c r="GE372" s="12"/>
      <c r="GF372" s="6" t="str">
        <f>+IFERROR(VALUE(RIGHT(Tabla33[[#This Row],[B2B]],6)),"")</f>
        <v/>
      </c>
      <c r="GG372" s="6" t="str">
        <f>+IFERROR(VLOOKUP(GE372,Auxiliar!$A:$C,2,0),"")</f>
        <v/>
      </c>
      <c r="GH372" s="7" t="str">
        <f>+IFERROR(VLOOKUP(GE372,Auxiliar!$A:$C,3,0),"")</f>
        <v/>
      </c>
    </row>
    <row r="373" spans="1:190" x14ac:dyDescent="0.25">
      <c r="A373" s="1"/>
      <c r="B373" s="1"/>
      <c r="C373" t="str">
        <f>+IFERROR(VALUE(RIGHT(Tabla1[[#This Row],[B2B]],6)),"")</f>
        <v/>
      </c>
      <c r="D373" t="str">
        <f>+IFERROR(VLOOKUP(B373,Auxiliar!$A:$C,2,0),"")</f>
        <v/>
      </c>
      <c r="E373" s="5" t="str">
        <f>+IFERROR(VLOOKUP(B373,Auxiliar!$A:$C,3,0),"")</f>
        <v/>
      </c>
      <c r="S373" s="1">
        <v>4699</v>
      </c>
      <c r="T373" s="1" t="s">
        <v>9</v>
      </c>
      <c r="U373" s="6">
        <f>+IFERROR(VALUE(RIGHT(Tabla4[[#This Row],[B2B]],6)),"")</f>
        <v>4699</v>
      </c>
      <c r="V373" s="6" t="str">
        <f>+IFERROR(VLOOKUP(T373,Auxiliar!$A:$C,2,0),"")</f>
        <v>CORE</v>
      </c>
      <c r="W373" s="7" t="str">
        <f>+IFERROR(VLOOKUP(T373,Auxiliar!$A:$C,3,0),"")</f>
        <v>0b 1% | 2b 5% | 4b 6%</v>
      </c>
      <c r="AK373" s="1">
        <v>4410</v>
      </c>
      <c r="AL373" s="1" t="s">
        <v>30</v>
      </c>
      <c r="AM373" s="6">
        <f>+IFERROR(VALUE(RIGHT(Tabla7[[#This Row],[B2B]],6)),"")</f>
        <v>4410</v>
      </c>
      <c r="AN373" s="6" t="str">
        <f>+IFERROR(VLOOKUP(AL373,Auxiliar!$A:$C,2,0),"")</f>
        <v>LATONES</v>
      </c>
      <c r="AO373" s="7" t="str">
        <f>+IFERROR(VLOOKUP(AL373,Auxiliar!$A:$C,3,0),"")</f>
        <v>1b 4% | 5b 7% | 97b 0%</v>
      </c>
      <c r="AW373" s="1"/>
      <c r="AX373" s="1" t="s">
        <v>32</v>
      </c>
      <c r="AY373" s="6" t="str">
        <f>+IFERROR(VALUE(RIGHT(Tabla9[[#This Row],[B2B]],6)),"")</f>
        <v/>
      </c>
      <c r="AZ373" s="6" t="str">
        <f>+IFERROR(VLOOKUP(AX373,Auxiliar!$A:$C,2,0),"")</f>
        <v>LATONES</v>
      </c>
      <c r="BA373" s="7" t="str">
        <f>+IFERROR(VLOOKUP(AX373,Auxiliar!$A:$C,3,0),"")</f>
        <v>2b 3% | 4b 4% | 6b 5% | 10b 8%  | 385b 0%</v>
      </c>
      <c r="BI373" s="1"/>
      <c r="BJ373" s="1"/>
      <c r="BK373" s="6" t="str">
        <f>+IFERROR(VALUE(RIGHT(Tabla11[[#This Row],[B2B]],6)),"")</f>
        <v/>
      </c>
      <c r="BL373" s="6" t="str">
        <f>+IFERROR(VLOOKUP(BJ373,Auxiliar!$A:$C,2,0),"")</f>
        <v/>
      </c>
      <c r="BM373" s="7" t="str">
        <f>+IFERROR(VLOOKUP(BJ373,Auxiliar!$A:$C,3,0),"")</f>
        <v/>
      </c>
      <c r="BO373" s="1">
        <v>462</v>
      </c>
      <c r="BP373" s="1" t="s">
        <v>39</v>
      </c>
      <c r="BQ373" s="6">
        <f>+IFERROR(VALUE(RIGHT(Tabla12[[#This Row],[B2B]],6)),"")</f>
        <v>462</v>
      </c>
      <c r="BR373" s="6" t="str">
        <f>+IFERROR(VLOOKUP(BP373,Auxiliar!$A:$C,2,0),"")</f>
        <v>VALUE LITRO</v>
      </c>
      <c r="BS373" s="7" t="str">
        <f>+IFERROR(VLOOKUP(BP373,Auxiliar!$A:$C,3,0),"")</f>
        <v>1b 12%</v>
      </c>
      <c r="CA373" s="1">
        <v>3696</v>
      </c>
      <c r="CB373" s="1" t="s">
        <v>35</v>
      </c>
      <c r="CC373" s="6">
        <f>+IFERROR(VALUE(RIGHT(Tabla14[[#This Row],[B2B]],6)),"")</f>
        <v>3696</v>
      </c>
      <c r="CD373" s="6" t="str">
        <f>+IFERROR(VLOOKUP(CB373,Auxiliar!$A:$C,2,0),"")</f>
        <v>Corona 710cc</v>
      </c>
      <c r="CE373" s="7" t="str">
        <f>+IFERROR(VLOOKUP(CB373,Auxiliar!$A:$C,3,0),"")</f>
        <v>1b 10% | 85b 0%</v>
      </c>
      <c r="CG373" s="1"/>
      <c r="CH373" s="1"/>
      <c r="CI373" s="6" t="str">
        <f>+IFERROR(VALUE(RIGHT(Tabla15[[#This Row],[B2B]],6)),"")</f>
        <v/>
      </c>
      <c r="CJ373" s="6" t="str">
        <f>+IFERROR(VLOOKUP(CH373,Auxiliar!$A:$C,2,0),"")</f>
        <v/>
      </c>
      <c r="CK373" s="7" t="str">
        <f>+IFERROR(VLOOKUP(CH373,Auxiliar!$A:$C,3,0),"")</f>
        <v/>
      </c>
      <c r="CM373" s="1">
        <v>3671</v>
      </c>
      <c r="CN373" s="1" t="s">
        <v>20</v>
      </c>
      <c r="CO373" s="6">
        <v>3671</v>
      </c>
      <c r="CP373" s="6" t="s">
        <v>20</v>
      </c>
      <c r="CQ373" s="7" t="s">
        <v>21</v>
      </c>
      <c r="CS373" s="1"/>
      <c r="CT373" s="1"/>
      <c r="CU373" s="6" t="str">
        <f>+IFERROR(VALUE(RIGHT(Tabla17[[#This Row],[B2B]],6)),"")</f>
        <v/>
      </c>
      <c r="CV373" s="6" t="str">
        <f>+IFERROR(VLOOKUP(CT373,Auxiliar!$A:$C,2,0),"")</f>
        <v/>
      </c>
      <c r="CW373" s="7" t="str">
        <f>+IFERROR(VLOOKUP(CT373,Auxiliar!$A:$C,3,0),"")</f>
        <v/>
      </c>
      <c r="CY373" s="1">
        <v>3671</v>
      </c>
      <c r="CZ373" s="1" t="s">
        <v>16</v>
      </c>
      <c r="DA373" s="6">
        <f>+IFERROR(VALUE(RIGHT(Tabla18[[#This Row],[B2B]],6)),"")</f>
        <v>3671</v>
      </c>
      <c r="DB373" s="6" t="str">
        <f>+IFERROR(VLOOKUP(CZ373,Auxiliar!$A:$C,2,0),"")</f>
        <v>PREMIUM</v>
      </c>
      <c r="DC373" s="7" t="str">
        <f>+IFERROR(VLOOKUP(CZ373,Auxiliar!$A:$C,3,0),"")</f>
        <v>0b 0% | 2b 2% | 5b 3,5% | 10b 5%</v>
      </c>
      <c r="DE373" s="1">
        <v>3671</v>
      </c>
      <c r="DF373" s="1" t="s">
        <v>19</v>
      </c>
      <c r="DG373" s="6">
        <f>+IFERROR(VALUE(RIGHT(Tabla19[[#This Row],[B2B]],6)),"")</f>
        <v>3671</v>
      </c>
      <c r="DH373" s="6" t="str">
        <f>+IFERROR(VLOOKUP(DF373,Auxiliar!$A:$C,2,0),"")</f>
        <v>MICHELOB</v>
      </c>
      <c r="DI373" s="7" t="str">
        <f>+IFERROR(VLOOKUP(DF373,Auxiliar!$A:$C,3,0),"")</f>
        <v>1b 7% | 3b 22% | 8b 27%</v>
      </c>
      <c r="DK373" s="1"/>
      <c r="DL373" s="1"/>
      <c r="DM373" s="6" t="str">
        <f>+IFERROR(VALUE(RIGHT(Tabla20[[#This Row],[B2B]],6)),"")</f>
        <v/>
      </c>
      <c r="DN373" s="6" t="str">
        <f>+IFERROR(VLOOKUP(DL373,Auxiliar!$A:$C,2,0),"")</f>
        <v/>
      </c>
      <c r="DO373" s="7" t="str">
        <f>+IFERROR(VLOOKUP(DL373,Auxiliar!$A:$C,3,0),"")</f>
        <v/>
      </c>
      <c r="DQ373" s="1">
        <v>3672</v>
      </c>
      <c r="DR373" s="12" t="s">
        <v>24</v>
      </c>
      <c r="DS373" s="6">
        <f>+IFERROR(VALUE(RIGHT(Tabla21[[#This Row],[B2B]],6)),"")</f>
        <v>3672</v>
      </c>
      <c r="DT373" s="6" t="str">
        <f>+IFERROR(VLOOKUP(DR373,Auxiliar!$A:$C,2,0),"")</f>
        <v>CORONA PORRON</v>
      </c>
      <c r="DU373" s="7" t="str">
        <f>+IFERROR(VLOOKUP(DR373,Auxiliar!$A:$C,3,0),"")</f>
        <v>1b 5% | 20b 0%</v>
      </c>
      <c r="DW373" s="1">
        <v>10054</v>
      </c>
      <c r="DX373" s="12" t="s">
        <v>43</v>
      </c>
      <c r="DY373" s="6">
        <f>+IFERROR(VALUE(RIGHT(Tabla22[[#This Row],[B2B]],6)),"")</f>
        <v>10054</v>
      </c>
      <c r="DZ373" s="6" t="str">
        <f>+IFERROR(VLOOKUP(DX373,Auxiliar!$A:$C,2,0),"")</f>
        <v xml:space="preserve">VALUE LATA </v>
      </c>
      <c r="EA373" s="7" t="str">
        <f>+IFERROR(VLOOKUP(DX373,Auxiliar!$A:$C,3,0),"")</f>
        <v>1b 15% | 100b 18%</v>
      </c>
      <c r="EC373" s="1">
        <v>10020</v>
      </c>
      <c r="ED373" s="12" t="s">
        <v>47</v>
      </c>
      <c r="EE373" s="6">
        <f>+IFERROR(VALUE(RIGHT(Tabla23[[#This Row],[B2B]],6)),"")</f>
        <v>10020</v>
      </c>
      <c r="EF373" s="6" t="str">
        <f>+IFERROR(VLOOKUP(ED373,Auxiliar!$A:$C,2,0),"")</f>
        <v>VALUE LATON</v>
      </c>
      <c r="EG373" s="7" t="str">
        <f>+IFERROR(VLOOKUP(ED373,Auxiliar!$A:$C,3,0),"")</f>
        <v>1b 10% | 5b 15% | 192b 0%</v>
      </c>
      <c r="EI373" s="1"/>
      <c r="EJ373" s="12"/>
      <c r="EK373" s="6" t="str">
        <f>+IFERROR(VALUE(RIGHT(Tabla24[[#This Row],[B2B]],6)),"")</f>
        <v/>
      </c>
      <c r="EL373" s="6" t="str">
        <f>+IFERROR(VLOOKUP(EJ373,Auxiliar!$A:$C,2,0),"")</f>
        <v/>
      </c>
      <c r="EM373" s="7" t="str">
        <f>+IFERROR(VLOOKUP(EJ373,Auxiliar!$A:$C,3,0),"")</f>
        <v/>
      </c>
      <c r="EO373" s="1"/>
      <c r="EP373" s="12"/>
      <c r="EQ373" s="6" t="str">
        <f>+IFERROR(VALUE(RIGHT(Tabla25[[#This Row],[B2B]],6)),"")</f>
        <v/>
      </c>
      <c r="ER373" s="6" t="str">
        <f>+IFERROR(VLOOKUP(EP373,Auxiliar!$A:$C,2,0),"")</f>
        <v/>
      </c>
      <c r="ES373" s="7" t="str">
        <f>+IFERROR(VLOOKUP(EP373,Auxiliar!$A:$C,3,0),"")</f>
        <v/>
      </c>
      <c r="EU373" s="1"/>
      <c r="EV373" s="12"/>
      <c r="EW373" s="6" t="str">
        <f>+IFERROR(VALUE(RIGHT(Tabla26[[#This Row],[B2B]],6)),"")</f>
        <v/>
      </c>
      <c r="EX373" s="6" t="str">
        <f>+IFERROR(VLOOKUP(EV373,Auxiliar!$A:$C,2,0),"")</f>
        <v/>
      </c>
      <c r="EY373" s="7" t="str">
        <f>+IFERROR(VLOOKUP(EV373,Auxiliar!$A:$C,3,0),"")</f>
        <v/>
      </c>
      <c r="EZ373" s="1"/>
      <c r="FA373" s="12"/>
      <c r="FB373" s="6" t="str">
        <f>+IFERROR(VALUE(RIGHT(Tabla27[[#This Row],[B2B]],6)),"")</f>
        <v/>
      </c>
      <c r="FC373" s="6" t="str">
        <f>+IFERROR(VLOOKUP(FA373,Auxiliar!$A:$C,2,0),"")</f>
        <v/>
      </c>
      <c r="FD373" s="7" t="str">
        <f>+IFERROR(VLOOKUP(FA373,Auxiliar!$A:$C,3,0),"")</f>
        <v/>
      </c>
      <c r="FE373" s="1"/>
      <c r="FF373" s="12"/>
      <c r="FG373" s="6" t="str">
        <f>+IFERROR(VALUE(RIGHT(Tabla28[[#This Row],[B2B]],6)),"")</f>
        <v/>
      </c>
      <c r="FH373" s="6" t="str">
        <f>+IFERROR(VLOOKUP(FF373,Auxiliar!$A:$C,2,0),"")</f>
        <v/>
      </c>
      <c r="FI373" s="7" t="str">
        <f>+IFERROR(VLOOKUP(FF373,Auxiliar!$A:$C,3,0),"")</f>
        <v/>
      </c>
      <c r="FJ373" s="1"/>
      <c r="FK373" s="12"/>
      <c r="FL373" s="6" t="str">
        <f>+IFERROR(VALUE(RIGHT(Tabla29[[#This Row],[B2B]],6)),"")</f>
        <v/>
      </c>
      <c r="FM373" s="6" t="str">
        <f>+IFERROR(VLOOKUP(FK373,Auxiliar!$A:$C,2,0),"")</f>
        <v/>
      </c>
      <c r="FN373" s="7" t="str">
        <f>+IFERROR(VLOOKUP(FK373,Auxiliar!$A:$C,3,0),"")</f>
        <v/>
      </c>
      <c r="FO373" s="1"/>
      <c r="FP373" s="12"/>
      <c r="FQ373" s="6" t="str">
        <f>+IFERROR(VALUE(RIGHT(Tabla30[[#This Row],[B2B]],6)),"")</f>
        <v/>
      </c>
      <c r="FR373" s="6" t="str">
        <f>+IFERROR(VLOOKUP(FP373,Auxiliar!$A:$C,2,0),"")</f>
        <v/>
      </c>
      <c r="FS373" s="7"/>
      <c r="FT373" s="1"/>
      <c r="FU373" s="12"/>
      <c r="FV373" s="6" t="str">
        <f>+IFERROR(VALUE(RIGHT(Tabla31[[#This Row],[B2B]],6)),"")</f>
        <v/>
      </c>
      <c r="FW373" s="6" t="str">
        <f>+IFERROR(VLOOKUP(FU373,Auxiliar!$A:$C,2,0),"")</f>
        <v/>
      </c>
      <c r="FX373" s="7" t="str">
        <f>+IFERROR(VLOOKUP(FU373,Auxiliar!$A:$C,3,0),"")</f>
        <v/>
      </c>
      <c r="FY373" s="1"/>
      <c r="FZ373" s="12"/>
      <c r="GA373" s="6" t="str">
        <f>+IFERROR(VALUE(RIGHT(Tabla32[[#This Row],[B2B]],6)),"")</f>
        <v/>
      </c>
      <c r="GB373" s="6" t="str">
        <f>+IFERROR(VLOOKUP(FZ373,Auxiliar!$A:$C,2,0),"")</f>
        <v/>
      </c>
      <c r="GC373" s="7" t="str">
        <f>+IFERROR(VLOOKUP(FZ373,Auxiliar!$A:$C,3,0),"")</f>
        <v/>
      </c>
      <c r="GD373" s="1"/>
      <c r="GE373" s="12"/>
      <c r="GF373" s="6" t="str">
        <f>+IFERROR(VALUE(RIGHT(Tabla33[[#This Row],[B2B]],6)),"")</f>
        <v/>
      </c>
      <c r="GG373" s="6" t="str">
        <f>+IFERROR(VLOOKUP(GE373,Auxiliar!$A:$C,2,0),"")</f>
        <v/>
      </c>
      <c r="GH373" s="7" t="str">
        <f>+IFERROR(VLOOKUP(GE373,Auxiliar!$A:$C,3,0),"")</f>
        <v/>
      </c>
    </row>
    <row r="374" spans="1:190" x14ac:dyDescent="0.25">
      <c r="A374" s="1"/>
      <c r="B374" s="1"/>
      <c r="C374" t="str">
        <f>+IFERROR(VALUE(RIGHT(Tabla1[[#This Row],[B2B]],6)),"")</f>
        <v/>
      </c>
      <c r="D374" t="str">
        <f>+IFERROR(VLOOKUP(B374,Auxiliar!$A:$C,2,0),"")</f>
        <v/>
      </c>
      <c r="E374" s="5" t="str">
        <f>+IFERROR(VLOOKUP(B374,Auxiliar!$A:$C,3,0),"")</f>
        <v/>
      </c>
      <c r="S374" s="1">
        <v>4703</v>
      </c>
      <c r="T374" s="1" t="s">
        <v>9</v>
      </c>
      <c r="U374" s="6">
        <f>+IFERROR(VALUE(RIGHT(Tabla4[[#This Row],[B2B]],6)),"")</f>
        <v>4703</v>
      </c>
      <c r="V374" s="6" t="str">
        <f>+IFERROR(VLOOKUP(T374,Auxiliar!$A:$C,2,0),"")</f>
        <v>CORE</v>
      </c>
      <c r="W374" s="7" t="str">
        <f>+IFERROR(VLOOKUP(T374,Auxiliar!$A:$C,3,0),"")</f>
        <v>0b 1% | 2b 5% | 4b 6%</v>
      </c>
      <c r="AK374" s="1">
        <v>4414</v>
      </c>
      <c r="AL374" s="1" t="s">
        <v>30</v>
      </c>
      <c r="AM374" s="6">
        <f>+IFERROR(VALUE(RIGHT(Tabla7[[#This Row],[B2B]],6)),"")</f>
        <v>4414</v>
      </c>
      <c r="AN374" s="6" t="str">
        <f>+IFERROR(VLOOKUP(AL374,Auxiliar!$A:$C,2,0),"")</f>
        <v>LATONES</v>
      </c>
      <c r="AO374" s="7" t="str">
        <f>+IFERROR(VLOOKUP(AL374,Auxiliar!$A:$C,3,0),"")</f>
        <v>1b 4% | 5b 7% | 97b 0%</v>
      </c>
      <c r="AW374" s="1"/>
      <c r="AX374" s="1" t="s">
        <v>32</v>
      </c>
      <c r="AY374" s="6" t="str">
        <f>+IFERROR(VALUE(RIGHT(Tabla9[[#This Row],[B2B]],6)),"")</f>
        <v/>
      </c>
      <c r="AZ374" s="6" t="str">
        <f>+IFERROR(VLOOKUP(AX374,Auxiliar!$A:$C,2,0),"")</f>
        <v>LATONES</v>
      </c>
      <c r="BA374" s="7" t="str">
        <f>+IFERROR(VLOOKUP(AX374,Auxiliar!$A:$C,3,0),"")</f>
        <v>2b 3% | 4b 4% | 6b 5% | 10b 8%  | 385b 0%</v>
      </c>
      <c r="BI374" s="1"/>
      <c r="BJ374" s="1"/>
      <c r="BK374" s="6" t="str">
        <f>+IFERROR(VALUE(RIGHT(Tabla11[[#This Row],[B2B]],6)),"")</f>
        <v/>
      </c>
      <c r="BL374" s="6" t="str">
        <f>+IFERROR(VLOOKUP(BJ374,Auxiliar!$A:$C,2,0),"")</f>
        <v/>
      </c>
      <c r="BM374" s="7" t="str">
        <f>+IFERROR(VLOOKUP(BJ374,Auxiliar!$A:$C,3,0),"")</f>
        <v/>
      </c>
      <c r="BO374" s="1">
        <v>493</v>
      </c>
      <c r="BP374" s="1" t="s">
        <v>39</v>
      </c>
      <c r="BQ374" s="6">
        <f>+IFERROR(VALUE(RIGHT(Tabla12[[#This Row],[B2B]],6)),"")</f>
        <v>493</v>
      </c>
      <c r="BR374" s="6" t="str">
        <f>+IFERROR(VLOOKUP(BP374,Auxiliar!$A:$C,2,0),"")</f>
        <v>VALUE LITRO</v>
      </c>
      <c r="BS374" s="7" t="str">
        <f>+IFERROR(VLOOKUP(BP374,Auxiliar!$A:$C,3,0),"")</f>
        <v>1b 12%</v>
      </c>
      <c r="CA374" s="1">
        <v>3701</v>
      </c>
      <c r="CB374" s="1" t="s">
        <v>35</v>
      </c>
      <c r="CC374" s="6">
        <f>+IFERROR(VALUE(RIGHT(Tabla14[[#This Row],[B2B]],6)),"")</f>
        <v>3701</v>
      </c>
      <c r="CD374" s="6" t="str">
        <f>+IFERROR(VLOOKUP(CB374,Auxiliar!$A:$C,2,0),"")</f>
        <v>Corona 710cc</v>
      </c>
      <c r="CE374" s="7" t="str">
        <f>+IFERROR(VLOOKUP(CB374,Auxiliar!$A:$C,3,0),"")</f>
        <v>1b 10% | 85b 0%</v>
      </c>
      <c r="CG374" s="1"/>
      <c r="CH374" s="1"/>
      <c r="CI374" s="6" t="str">
        <f>+IFERROR(VALUE(RIGHT(Tabla15[[#This Row],[B2B]],6)),"")</f>
        <v/>
      </c>
      <c r="CJ374" s="6" t="str">
        <f>+IFERROR(VLOOKUP(CH374,Auxiliar!$A:$C,2,0),"")</f>
        <v/>
      </c>
      <c r="CK374" s="7" t="str">
        <f>+IFERROR(VLOOKUP(CH374,Auxiliar!$A:$C,3,0),"")</f>
        <v/>
      </c>
      <c r="CM374" s="1">
        <v>3672</v>
      </c>
      <c r="CN374" s="1" t="s">
        <v>20</v>
      </c>
      <c r="CO374" s="6">
        <v>3672</v>
      </c>
      <c r="CP374" s="6" t="s">
        <v>20</v>
      </c>
      <c r="CQ374" s="7" t="s">
        <v>21</v>
      </c>
      <c r="CS374" s="1"/>
      <c r="CT374" s="1"/>
      <c r="CU374" s="6" t="str">
        <f>+IFERROR(VALUE(RIGHT(Tabla17[[#This Row],[B2B]],6)),"")</f>
        <v/>
      </c>
      <c r="CV374" s="6" t="str">
        <f>+IFERROR(VLOOKUP(CT374,Auxiliar!$A:$C,2,0),"")</f>
        <v/>
      </c>
      <c r="CW374" s="7" t="str">
        <f>+IFERROR(VLOOKUP(CT374,Auxiliar!$A:$C,3,0),"")</f>
        <v/>
      </c>
      <c r="CY374" s="1">
        <v>3672</v>
      </c>
      <c r="CZ374" s="1" t="s">
        <v>16</v>
      </c>
      <c r="DA374" s="6">
        <f>+IFERROR(VALUE(RIGHT(Tabla18[[#This Row],[B2B]],6)),"")</f>
        <v>3672</v>
      </c>
      <c r="DB374" s="6" t="str">
        <f>+IFERROR(VLOOKUP(CZ374,Auxiliar!$A:$C,2,0),"")</f>
        <v>PREMIUM</v>
      </c>
      <c r="DC374" s="7" t="str">
        <f>+IFERROR(VLOOKUP(CZ374,Auxiliar!$A:$C,3,0),"")</f>
        <v>0b 0% | 2b 2% | 5b 3,5% | 10b 5%</v>
      </c>
      <c r="DE374" s="1">
        <v>3672</v>
      </c>
      <c r="DF374" s="1" t="s">
        <v>19</v>
      </c>
      <c r="DG374" s="6">
        <f>+IFERROR(VALUE(RIGHT(Tabla19[[#This Row],[B2B]],6)),"")</f>
        <v>3672</v>
      </c>
      <c r="DH374" s="6" t="str">
        <f>+IFERROR(VLOOKUP(DF374,Auxiliar!$A:$C,2,0),"")</f>
        <v>MICHELOB</v>
      </c>
      <c r="DI374" s="7" t="str">
        <f>+IFERROR(VLOOKUP(DF374,Auxiliar!$A:$C,3,0),"")</f>
        <v>1b 7% | 3b 22% | 8b 27%</v>
      </c>
      <c r="DK374" s="1"/>
      <c r="DL374" s="1"/>
      <c r="DM374" s="6" t="str">
        <f>+IFERROR(VALUE(RIGHT(Tabla20[[#This Row],[B2B]],6)),"")</f>
        <v/>
      </c>
      <c r="DN374" s="6" t="str">
        <f>+IFERROR(VLOOKUP(DL374,Auxiliar!$A:$C,2,0),"")</f>
        <v/>
      </c>
      <c r="DO374" s="7" t="str">
        <f>+IFERROR(VLOOKUP(DL374,Auxiliar!$A:$C,3,0),"")</f>
        <v/>
      </c>
      <c r="DQ374" s="1">
        <v>3681</v>
      </c>
      <c r="DR374" s="12" t="s">
        <v>24</v>
      </c>
      <c r="DS374" s="6">
        <f>+IFERROR(VALUE(RIGHT(Tabla21[[#This Row],[B2B]],6)),"")</f>
        <v>3681</v>
      </c>
      <c r="DT374" s="6" t="str">
        <f>+IFERROR(VLOOKUP(DR374,Auxiliar!$A:$C,2,0),"")</f>
        <v>CORONA PORRON</v>
      </c>
      <c r="DU374" s="7" t="str">
        <f>+IFERROR(VLOOKUP(DR374,Auxiliar!$A:$C,3,0),"")</f>
        <v>1b 5% | 20b 0%</v>
      </c>
      <c r="DW374" s="1">
        <v>10061</v>
      </c>
      <c r="DX374" s="12" t="s">
        <v>43</v>
      </c>
      <c r="DY374" s="6">
        <f>+IFERROR(VALUE(RIGHT(Tabla22[[#This Row],[B2B]],6)),"")</f>
        <v>10061</v>
      </c>
      <c r="DZ374" s="6" t="str">
        <f>+IFERROR(VLOOKUP(DX374,Auxiliar!$A:$C,2,0),"")</f>
        <v xml:space="preserve">VALUE LATA </v>
      </c>
      <c r="EA374" s="7" t="str">
        <f>+IFERROR(VLOOKUP(DX374,Auxiliar!$A:$C,3,0),"")</f>
        <v>1b 15% | 100b 18%</v>
      </c>
      <c r="EC374" s="1">
        <v>462</v>
      </c>
      <c r="ED374" s="12" t="s">
        <v>47</v>
      </c>
      <c r="EE374" s="6">
        <f>+IFERROR(VALUE(RIGHT(Tabla23[[#This Row],[B2B]],6)),"")</f>
        <v>462</v>
      </c>
      <c r="EF374" s="6" t="str">
        <f>+IFERROR(VLOOKUP(ED374,Auxiliar!$A:$C,2,0),"")</f>
        <v>VALUE LATON</v>
      </c>
      <c r="EG374" s="7" t="str">
        <f>+IFERROR(VLOOKUP(ED374,Auxiliar!$A:$C,3,0),"")</f>
        <v>1b 10% | 5b 15% | 192b 0%</v>
      </c>
      <c r="EI374" s="1"/>
      <c r="EJ374" s="12"/>
      <c r="EK374" s="6" t="str">
        <f>+IFERROR(VALUE(RIGHT(Tabla24[[#This Row],[B2B]],6)),"")</f>
        <v/>
      </c>
      <c r="EL374" s="6" t="str">
        <f>+IFERROR(VLOOKUP(EJ374,Auxiliar!$A:$C,2,0),"")</f>
        <v/>
      </c>
      <c r="EM374" s="7" t="str">
        <f>+IFERROR(VLOOKUP(EJ374,Auxiliar!$A:$C,3,0),"")</f>
        <v/>
      </c>
      <c r="EO374" s="1"/>
      <c r="EP374" s="12"/>
      <c r="EQ374" s="6" t="str">
        <f>+IFERROR(VALUE(RIGHT(Tabla25[[#This Row],[B2B]],6)),"")</f>
        <v/>
      </c>
      <c r="ER374" s="6" t="str">
        <f>+IFERROR(VLOOKUP(EP374,Auxiliar!$A:$C,2,0),"")</f>
        <v/>
      </c>
      <c r="ES374" s="7" t="str">
        <f>+IFERROR(VLOOKUP(EP374,Auxiliar!$A:$C,3,0),"")</f>
        <v/>
      </c>
      <c r="EU374" s="1"/>
      <c r="EV374" s="12"/>
      <c r="EW374" s="6" t="str">
        <f>+IFERROR(VALUE(RIGHT(Tabla26[[#This Row],[B2B]],6)),"")</f>
        <v/>
      </c>
      <c r="EX374" s="6" t="str">
        <f>+IFERROR(VLOOKUP(EV374,Auxiliar!$A:$C,2,0),"")</f>
        <v/>
      </c>
      <c r="EY374" s="7" t="str">
        <f>+IFERROR(VLOOKUP(EV374,Auxiliar!$A:$C,3,0),"")</f>
        <v/>
      </c>
      <c r="EZ374" s="1"/>
      <c r="FA374" s="12"/>
      <c r="FB374" s="6" t="str">
        <f>+IFERROR(VALUE(RIGHT(Tabla27[[#This Row],[B2B]],6)),"")</f>
        <v/>
      </c>
      <c r="FC374" s="6" t="str">
        <f>+IFERROR(VLOOKUP(FA374,Auxiliar!$A:$C,2,0),"")</f>
        <v/>
      </c>
      <c r="FD374" s="7" t="str">
        <f>+IFERROR(VLOOKUP(FA374,Auxiliar!$A:$C,3,0),"")</f>
        <v/>
      </c>
      <c r="FE374" s="1"/>
      <c r="FF374" s="12"/>
      <c r="FG374" s="6" t="str">
        <f>+IFERROR(VALUE(RIGHT(Tabla28[[#This Row],[B2B]],6)),"")</f>
        <v/>
      </c>
      <c r="FH374" s="6" t="str">
        <f>+IFERROR(VLOOKUP(FF374,Auxiliar!$A:$C,2,0),"")</f>
        <v/>
      </c>
      <c r="FI374" s="7" t="str">
        <f>+IFERROR(VLOOKUP(FF374,Auxiliar!$A:$C,3,0),"")</f>
        <v/>
      </c>
      <c r="FJ374" s="1"/>
      <c r="FK374" s="12"/>
      <c r="FL374" s="6" t="str">
        <f>+IFERROR(VALUE(RIGHT(Tabla29[[#This Row],[B2B]],6)),"")</f>
        <v/>
      </c>
      <c r="FM374" s="6" t="str">
        <f>+IFERROR(VLOOKUP(FK374,Auxiliar!$A:$C,2,0),"")</f>
        <v/>
      </c>
      <c r="FN374" s="7" t="str">
        <f>+IFERROR(VLOOKUP(FK374,Auxiliar!$A:$C,3,0),"")</f>
        <v/>
      </c>
      <c r="FO374" s="1"/>
      <c r="FP374" s="12"/>
      <c r="FQ374" s="6" t="str">
        <f>+IFERROR(VALUE(RIGHT(Tabla30[[#This Row],[B2B]],6)),"")</f>
        <v/>
      </c>
      <c r="FR374" s="6" t="str">
        <f>+IFERROR(VLOOKUP(FP374,Auxiliar!$A:$C,2,0),"")</f>
        <v/>
      </c>
      <c r="FS374" s="7"/>
      <c r="FT374" s="1"/>
      <c r="FU374" s="12"/>
      <c r="FV374" s="6" t="str">
        <f>+IFERROR(VALUE(RIGHT(Tabla31[[#This Row],[B2B]],6)),"")</f>
        <v/>
      </c>
      <c r="FW374" s="6" t="str">
        <f>+IFERROR(VLOOKUP(FU374,Auxiliar!$A:$C,2,0),"")</f>
        <v/>
      </c>
      <c r="FX374" s="7" t="str">
        <f>+IFERROR(VLOOKUP(FU374,Auxiliar!$A:$C,3,0),"")</f>
        <v/>
      </c>
      <c r="FY374" s="1"/>
      <c r="FZ374" s="12"/>
      <c r="GA374" s="6" t="str">
        <f>+IFERROR(VALUE(RIGHT(Tabla32[[#This Row],[B2B]],6)),"")</f>
        <v/>
      </c>
      <c r="GB374" s="6" t="str">
        <f>+IFERROR(VLOOKUP(FZ374,Auxiliar!$A:$C,2,0),"")</f>
        <v/>
      </c>
      <c r="GC374" s="7" t="str">
        <f>+IFERROR(VLOOKUP(FZ374,Auxiliar!$A:$C,3,0),"")</f>
        <v/>
      </c>
      <c r="GD374" s="1"/>
      <c r="GE374" s="12"/>
      <c r="GF374" s="6" t="str">
        <f>+IFERROR(VALUE(RIGHT(Tabla33[[#This Row],[B2B]],6)),"")</f>
        <v/>
      </c>
      <c r="GG374" s="6" t="str">
        <f>+IFERROR(VLOOKUP(GE374,Auxiliar!$A:$C,2,0),"")</f>
        <v/>
      </c>
      <c r="GH374" s="7" t="str">
        <f>+IFERROR(VLOOKUP(GE374,Auxiliar!$A:$C,3,0),"")</f>
        <v/>
      </c>
    </row>
    <row r="375" spans="1:190" x14ac:dyDescent="0.25">
      <c r="A375" s="1"/>
      <c r="B375" s="1"/>
      <c r="C375" t="str">
        <f>+IFERROR(VALUE(RIGHT(Tabla1[[#This Row],[B2B]],6)),"")</f>
        <v/>
      </c>
      <c r="D375" t="str">
        <f>+IFERROR(VLOOKUP(B375,Auxiliar!$A:$C,2,0),"")</f>
        <v/>
      </c>
      <c r="E375" s="5" t="str">
        <f>+IFERROR(VLOOKUP(B375,Auxiliar!$A:$C,3,0),"")</f>
        <v/>
      </c>
      <c r="S375" s="1">
        <v>4725</v>
      </c>
      <c r="T375" s="1" t="s">
        <v>9</v>
      </c>
      <c r="U375" s="6">
        <f>+IFERROR(VALUE(RIGHT(Tabla4[[#This Row],[B2B]],6)),"")</f>
        <v>4725</v>
      </c>
      <c r="V375" s="6" t="str">
        <f>+IFERROR(VLOOKUP(T375,Auxiliar!$A:$C,2,0),"")</f>
        <v>CORE</v>
      </c>
      <c r="W375" s="7" t="str">
        <f>+IFERROR(VLOOKUP(T375,Auxiliar!$A:$C,3,0),"")</f>
        <v>0b 1% | 2b 5% | 4b 6%</v>
      </c>
      <c r="AK375" s="1">
        <v>4418</v>
      </c>
      <c r="AL375" s="1" t="s">
        <v>30</v>
      </c>
      <c r="AM375" s="6">
        <f>+IFERROR(VALUE(RIGHT(Tabla7[[#This Row],[B2B]],6)),"")</f>
        <v>4418</v>
      </c>
      <c r="AN375" s="6" t="str">
        <f>+IFERROR(VLOOKUP(AL375,Auxiliar!$A:$C,2,0),"")</f>
        <v>LATONES</v>
      </c>
      <c r="AO375" s="7" t="str">
        <f>+IFERROR(VLOOKUP(AL375,Auxiliar!$A:$C,3,0),"")</f>
        <v>1b 4% | 5b 7% | 97b 0%</v>
      </c>
      <c r="AW375" s="1"/>
      <c r="AX375" s="1" t="s">
        <v>32</v>
      </c>
      <c r="AY375" s="6" t="str">
        <f>+IFERROR(VALUE(RIGHT(Tabla9[[#This Row],[B2B]],6)),"")</f>
        <v/>
      </c>
      <c r="AZ375" s="6" t="str">
        <f>+IFERROR(VLOOKUP(AX375,Auxiliar!$A:$C,2,0),"")</f>
        <v>LATONES</v>
      </c>
      <c r="BA375" s="7" t="str">
        <f>+IFERROR(VLOOKUP(AX375,Auxiliar!$A:$C,3,0),"")</f>
        <v>2b 3% | 4b 4% | 6b 5% | 10b 8%  | 385b 0%</v>
      </c>
      <c r="BI375" s="1"/>
      <c r="BJ375" s="1"/>
      <c r="BK375" s="6" t="str">
        <f>+IFERROR(VALUE(RIGHT(Tabla11[[#This Row],[B2B]],6)),"")</f>
        <v/>
      </c>
      <c r="BL375" s="6" t="str">
        <f>+IFERROR(VLOOKUP(BJ375,Auxiliar!$A:$C,2,0),"")</f>
        <v/>
      </c>
      <c r="BM375" s="7" t="str">
        <f>+IFERROR(VLOOKUP(BJ375,Auxiliar!$A:$C,3,0),"")</f>
        <v/>
      </c>
      <c r="BO375" s="1">
        <v>501</v>
      </c>
      <c r="BP375" s="1" t="s">
        <v>39</v>
      </c>
      <c r="BQ375" s="6">
        <f>+IFERROR(VALUE(RIGHT(Tabla12[[#This Row],[B2B]],6)),"")</f>
        <v>501</v>
      </c>
      <c r="BR375" s="6" t="str">
        <f>+IFERROR(VLOOKUP(BP375,Auxiliar!$A:$C,2,0),"")</f>
        <v>VALUE LITRO</v>
      </c>
      <c r="BS375" s="7" t="str">
        <f>+IFERROR(VLOOKUP(BP375,Auxiliar!$A:$C,3,0),"")</f>
        <v>1b 12%</v>
      </c>
      <c r="CA375" s="1">
        <v>3709</v>
      </c>
      <c r="CB375" s="1" t="s">
        <v>35</v>
      </c>
      <c r="CC375" s="6">
        <f>+IFERROR(VALUE(RIGHT(Tabla14[[#This Row],[B2B]],6)),"")</f>
        <v>3709</v>
      </c>
      <c r="CD375" s="6" t="str">
        <f>+IFERROR(VLOOKUP(CB375,Auxiliar!$A:$C,2,0),"")</f>
        <v>Corona 710cc</v>
      </c>
      <c r="CE375" s="7" t="str">
        <f>+IFERROR(VLOOKUP(CB375,Auxiliar!$A:$C,3,0),"")</f>
        <v>1b 10% | 85b 0%</v>
      </c>
      <c r="CG375" s="1"/>
      <c r="CH375" s="1"/>
      <c r="CI375" s="6" t="str">
        <f>+IFERROR(VALUE(RIGHT(Tabla15[[#This Row],[B2B]],6)),"")</f>
        <v/>
      </c>
      <c r="CJ375" s="6" t="str">
        <f>+IFERROR(VLOOKUP(CH375,Auxiliar!$A:$C,2,0),"")</f>
        <v/>
      </c>
      <c r="CK375" s="7" t="str">
        <f>+IFERROR(VLOOKUP(CH375,Auxiliar!$A:$C,3,0),"")</f>
        <v/>
      </c>
      <c r="CM375" s="1">
        <v>3681</v>
      </c>
      <c r="CN375" s="1" t="s">
        <v>20</v>
      </c>
      <c r="CO375" s="6">
        <v>3681</v>
      </c>
      <c r="CP375" s="6" t="s">
        <v>20</v>
      </c>
      <c r="CQ375" s="7" t="s">
        <v>21</v>
      </c>
      <c r="CS375" s="1"/>
      <c r="CT375" s="1"/>
      <c r="CU375" s="6" t="str">
        <f>+IFERROR(VALUE(RIGHT(Tabla17[[#This Row],[B2B]],6)),"")</f>
        <v/>
      </c>
      <c r="CV375" s="6" t="str">
        <f>+IFERROR(VLOOKUP(CT375,Auxiliar!$A:$C,2,0),"")</f>
        <v/>
      </c>
      <c r="CW375" s="7" t="str">
        <f>+IFERROR(VLOOKUP(CT375,Auxiliar!$A:$C,3,0),"")</f>
        <v/>
      </c>
      <c r="CY375" s="1">
        <v>3681</v>
      </c>
      <c r="CZ375" s="1" t="s">
        <v>16</v>
      </c>
      <c r="DA375" s="6">
        <f>+IFERROR(VALUE(RIGHT(Tabla18[[#This Row],[B2B]],6)),"")</f>
        <v>3681</v>
      </c>
      <c r="DB375" s="6" t="str">
        <f>+IFERROR(VLOOKUP(CZ375,Auxiliar!$A:$C,2,0),"")</f>
        <v>PREMIUM</v>
      </c>
      <c r="DC375" s="7" t="str">
        <f>+IFERROR(VLOOKUP(CZ375,Auxiliar!$A:$C,3,0),"")</f>
        <v>0b 0% | 2b 2% | 5b 3,5% | 10b 5%</v>
      </c>
      <c r="DE375" s="1">
        <v>3681</v>
      </c>
      <c r="DF375" s="1" t="s">
        <v>19</v>
      </c>
      <c r="DG375" s="6">
        <f>+IFERROR(VALUE(RIGHT(Tabla19[[#This Row],[B2B]],6)),"")</f>
        <v>3681</v>
      </c>
      <c r="DH375" s="6" t="str">
        <f>+IFERROR(VLOOKUP(DF375,Auxiliar!$A:$C,2,0),"")</f>
        <v>MICHELOB</v>
      </c>
      <c r="DI375" s="7" t="str">
        <f>+IFERROR(VLOOKUP(DF375,Auxiliar!$A:$C,3,0),"")</f>
        <v>1b 7% | 3b 22% | 8b 27%</v>
      </c>
      <c r="DK375" s="1"/>
      <c r="DL375" s="1"/>
      <c r="DM375" s="6" t="str">
        <f>+IFERROR(VALUE(RIGHT(Tabla20[[#This Row],[B2B]],6)),"")</f>
        <v/>
      </c>
      <c r="DN375" s="6" t="str">
        <f>+IFERROR(VLOOKUP(DL375,Auxiliar!$A:$C,2,0),"")</f>
        <v/>
      </c>
      <c r="DO375" s="7" t="str">
        <f>+IFERROR(VLOOKUP(DL375,Auxiliar!$A:$C,3,0),"")</f>
        <v/>
      </c>
      <c r="DQ375" s="1">
        <v>3686</v>
      </c>
      <c r="DR375" s="12" t="s">
        <v>24</v>
      </c>
      <c r="DS375" s="6">
        <f>+IFERROR(VALUE(RIGHT(Tabla21[[#This Row],[B2B]],6)),"")</f>
        <v>3686</v>
      </c>
      <c r="DT375" s="6" t="str">
        <f>+IFERROR(VLOOKUP(DR375,Auxiliar!$A:$C,2,0),"")</f>
        <v>CORONA PORRON</v>
      </c>
      <c r="DU375" s="7" t="str">
        <f>+IFERROR(VLOOKUP(DR375,Auxiliar!$A:$C,3,0),"")</f>
        <v>1b 5% | 20b 0%</v>
      </c>
      <c r="DW375" s="1">
        <v>532</v>
      </c>
      <c r="DX375" s="12" t="s">
        <v>43</v>
      </c>
      <c r="DY375" s="6">
        <f>+IFERROR(VALUE(RIGHT(Tabla22[[#This Row],[B2B]],6)),"")</f>
        <v>532</v>
      </c>
      <c r="DZ375" s="6" t="str">
        <f>+IFERROR(VLOOKUP(DX375,Auxiliar!$A:$C,2,0),"")</f>
        <v xml:space="preserve">VALUE LATA </v>
      </c>
      <c r="EA375" s="7" t="str">
        <f>+IFERROR(VLOOKUP(DX375,Auxiliar!$A:$C,3,0),"")</f>
        <v>1b 15% | 100b 18%</v>
      </c>
      <c r="EC375" s="1">
        <v>493</v>
      </c>
      <c r="ED375" s="12" t="s">
        <v>47</v>
      </c>
      <c r="EE375" s="6">
        <f>+IFERROR(VALUE(RIGHT(Tabla23[[#This Row],[B2B]],6)),"")</f>
        <v>493</v>
      </c>
      <c r="EF375" s="6" t="str">
        <f>+IFERROR(VLOOKUP(ED375,Auxiliar!$A:$C,2,0),"")</f>
        <v>VALUE LATON</v>
      </c>
      <c r="EG375" s="7" t="str">
        <f>+IFERROR(VLOOKUP(ED375,Auxiliar!$A:$C,3,0),"")</f>
        <v>1b 10% | 5b 15% | 192b 0%</v>
      </c>
      <c r="EI375" s="1"/>
      <c r="EJ375" s="12"/>
      <c r="EK375" s="6" t="str">
        <f>+IFERROR(VALUE(RIGHT(Tabla24[[#This Row],[B2B]],6)),"")</f>
        <v/>
      </c>
      <c r="EL375" s="6" t="str">
        <f>+IFERROR(VLOOKUP(EJ375,Auxiliar!$A:$C,2,0),"")</f>
        <v/>
      </c>
      <c r="EM375" s="7" t="str">
        <f>+IFERROR(VLOOKUP(EJ375,Auxiliar!$A:$C,3,0),"")</f>
        <v/>
      </c>
      <c r="EO375" s="1"/>
      <c r="EP375" s="12"/>
      <c r="EQ375" s="6" t="str">
        <f>+IFERROR(VALUE(RIGHT(Tabla25[[#This Row],[B2B]],6)),"")</f>
        <v/>
      </c>
      <c r="ER375" s="6" t="str">
        <f>+IFERROR(VLOOKUP(EP375,Auxiliar!$A:$C,2,0),"")</f>
        <v/>
      </c>
      <c r="ES375" s="7" t="str">
        <f>+IFERROR(VLOOKUP(EP375,Auxiliar!$A:$C,3,0),"")</f>
        <v/>
      </c>
      <c r="EU375" s="1"/>
      <c r="EV375" s="12"/>
      <c r="EW375" s="6" t="str">
        <f>+IFERROR(VALUE(RIGHT(Tabla26[[#This Row],[B2B]],6)),"")</f>
        <v/>
      </c>
      <c r="EX375" s="6" t="str">
        <f>+IFERROR(VLOOKUP(EV375,Auxiliar!$A:$C,2,0),"")</f>
        <v/>
      </c>
      <c r="EY375" s="7" t="str">
        <f>+IFERROR(VLOOKUP(EV375,Auxiliar!$A:$C,3,0),"")</f>
        <v/>
      </c>
      <c r="EZ375" s="1"/>
      <c r="FA375" s="12"/>
      <c r="FB375" s="6" t="str">
        <f>+IFERROR(VALUE(RIGHT(Tabla27[[#This Row],[B2B]],6)),"")</f>
        <v/>
      </c>
      <c r="FC375" s="6" t="str">
        <f>+IFERROR(VLOOKUP(FA375,Auxiliar!$A:$C,2,0),"")</f>
        <v/>
      </c>
      <c r="FD375" s="7" t="str">
        <f>+IFERROR(VLOOKUP(FA375,Auxiliar!$A:$C,3,0),"")</f>
        <v/>
      </c>
      <c r="FE375" s="1"/>
      <c r="FF375" s="12"/>
      <c r="FG375" s="6" t="str">
        <f>+IFERROR(VALUE(RIGHT(Tabla28[[#This Row],[B2B]],6)),"")</f>
        <v/>
      </c>
      <c r="FH375" s="6" t="str">
        <f>+IFERROR(VLOOKUP(FF375,Auxiliar!$A:$C,2,0),"")</f>
        <v/>
      </c>
      <c r="FI375" s="7" t="str">
        <f>+IFERROR(VLOOKUP(FF375,Auxiliar!$A:$C,3,0),"")</f>
        <v/>
      </c>
      <c r="FJ375" s="1"/>
      <c r="FK375" s="12"/>
      <c r="FL375" s="6" t="str">
        <f>+IFERROR(VALUE(RIGHT(Tabla29[[#This Row],[B2B]],6)),"")</f>
        <v/>
      </c>
      <c r="FM375" s="6" t="str">
        <f>+IFERROR(VLOOKUP(FK375,Auxiliar!$A:$C,2,0),"")</f>
        <v/>
      </c>
      <c r="FN375" s="7" t="str">
        <f>+IFERROR(VLOOKUP(FK375,Auxiliar!$A:$C,3,0),"")</f>
        <v/>
      </c>
      <c r="FO375" s="1"/>
      <c r="FP375" s="12"/>
      <c r="FQ375" s="6" t="str">
        <f>+IFERROR(VALUE(RIGHT(Tabla30[[#This Row],[B2B]],6)),"")</f>
        <v/>
      </c>
      <c r="FR375" s="6" t="str">
        <f>+IFERROR(VLOOKUP(FP375,Auxiliar!$A:$C,2,0),"")</f>
        <v/>
      </c>
      <c r="FS375" s="7"/>
      <c r="FT375" s="1"/>
      <c r="FU375" s="12"/>
      <c r="FV375" s="6" t="str">
        <f>+IFERROR(VALUE(RIGHT(Tabla31[[#This Row],[B2B]],6)),"")</f>
        <v/>
      </c>
      <c r="FW375" s="6" t="str">
        <f>+IFERROR(VLOOKUP(FU375,Auxiliar!$A:$C,2,0),"")</f>
        <v/>
      </c>
      <c r="FX375" s="7" t="str">
        <f>+IFERROR(VLOOKUP(FU375,Auxiliar!$A:$C,3,0),"")</f>
        <v/>
      </c>
      <c r="FY375" s="1"/>
      <c r="FZ375" s="12"/>
      <c r="GA375" s="6" t="str">
        <f>+IFERROR(VALUE(RIGHT(Tabla32[[#This Row],[B2B]],6)),"")</f>
        <v/>
      </c>
      <c r="GB375" s="6" t="str">
        <f>+IFERROR(VLOOKUP(FZ375,Auxiliar!$A:$C,2,0),"")</f>
        <v/>
      </c>
      <c r="GC375" s="7" t="str">
        <f>+IFERROR(VLOOKUP(FZ375,Auxiliar!$A:$C,3,0),"")</f>
        <v/>
      </c>
      <c r="GD375" s="1"/>
      <c r="GE375" s="12"/>
      <c r="GF375" s="6" t="str">
        <f>+IFERROR(VALUE(RIGHT(Tabla33[[#This Row],[B2B]],6)),"")</f>
        <v/>
      </c>
      <c r="GG375" s="6" t="str">
        <f>+IFERROR(VLOOKUP(GE375,Auxiliar!$A:$C,2,0),"")</f>
        <v/>
      </c>
      <c r="GH375" s="7" t="str">
        <f>+IFERROR(VLOOKUP(GE375,Auxiliar!$A:$C,3,0),"")</f>
        <v/>
      </c>
    </row>
    <row r="376" spans="1:190" x14ac:dyDescent="0.25">
      <c r="A376" s="1"/>
      <c r="B376" s="1"/>
      <c r="C376" t="str">
        <f>+IFERROR(VALUE(RIGHT(Tabla1[[#This Row],[B2B]],6)),"")</f>
        <v/>
      </c>
      <c r="D376" t="str">
        <f>+IFERROR(VLOOKUP(B376,Auxiliar!$A:$C,2,0),"")</f>
        <v/>
      </c>
      <c r="E376" s="5" t="str">
        <f>+IFERROR(VLOOKUP(B376,Auxiliar!$A:$C,3,0),"")</f>
        <v/>
      </c>
      <c r="S376" s="1">
        <v>4731</v>
      </c>
      <c r="T376" s="1" t="s">
        <v>9</v>
      </c>
      <c r="U376" s="6">
        <f>+IFERROR(VALUE(RIGHT(Tabla4[[#This Row],[B2B]],6)),"")</f>
        <v>4731</v>
      </c>
      <c r="V376" s="6" t="str">
        <f>+IFERROR(VLOOKUP(T376,Auxiliar!$A:$C,2,0),"")</f>
        <v>CORE</v>
      </c>
      <c r="W376" s="7" t="str">
        <f>+IFERROR(VLOOKUP(T376,Auxiliar!$A:$C,3,0),"")</f>
        <v>0b 1% | 2b 5% | 4b 6%</v>
      </c>
      <c r="AK376" s="1">
        <v>4419</v>
      </c>
      <c r="AL376" s="1" t="s">
        <v>30</v>
      </c>
      <c r="AM376" s="6">
        <f>+IFERROR(VALUE(RIGHT(Tabla7[[#This Row],[B2B]],6)),"")</f>
        <v>4419</v>
      </c>
      <c r="AN376" s="6" t="str">
        <f>+IFERROR(VLOOKUP(AL376,Auxiliar!$A:$C,2,0),"")</f>
        <v>LATONES</v>
      </c>
      <c r="AO376" s="7" t="str">
        <f>+IFERROR(VLOOKUP(AL376,Auxiliar!$A:$C,3,0),"")</f>
        <v>1b 4% | 5b 7% | 97b 0%</v>
      </c>
      <c r="AW376" s="1"/>
      <c r="AX376" s="1" t="s">
        <v>32</v>
      </c>
      <c r="AY376" s="6" t="str">
        <f>+IFERROR(VALUE(RIGHT(Tabla9[[#This Row],[B2B]],6)),"")</f>
        <v/>
      </c>
      <c r="AZ376" s="6" t="str">
        <f>+IFERROR(VLOOKUP(AX376,Auxiliar!$A:$C,2,0),"")</f>
        <v>LATONES</v>
      </c>
      <c r="BA376" s="7" t="str">
        <f>+IFERROR(VLOOKUP(AX376,Auxiliar!$A:$C,3,0),"")</f>
        <v>2b 3% | 4b 4% | 6b 5% | 10b 8%  | 385b 0%</v>
      </c>
      <c r="BI376" s="1"/>
      <c r="BJ376" s="1"/>
      <c r="BK376" s="6" t="str">
        <f>+IFERROR(VALUE(RIGHT(Tabla11[[#This Row],[B2B]],6)),"")</f>
        <v/>
      </c>
      <c r="BL376" s="6" t="str">
        <f>+IFERROR(VLOOKUP(BJ376,Auxiliar!$A:$C,2,0),"")</f>
        <v/>
      </c>
      <c r="BM376" s="7" t="str">
        <f>+IFERROR(VLOOKUP(BJ376,Auxiliar!$A:$C,3,0),"")</f>
        <v/>
      </c>
      <c r="BO376" s="1">
        <v>10054</v>
      </c>
      <c r="BP376" s="1" t="s">
        <v>39</v>
      </c>
      <c r="BQ376" s="6">
        <f>+IFERROR(VALUE(RIGHT(Tabla12[[#This Row],[B2B]],6)),"")</f>
        <v>10054</v>
      </c>
      <c r="BR376" s="6" t="str">
        <f>+IFERROR(VLOOKUP(BP376,Auxiliar!$A:$C,2,0),"")</f>
        <v>VALUE LITRO</v>
      </c>
      <c r="BS376" s="7" t="str">
        <f>+IFERROR(VLOOKUP(BP376,Auxiliar!$A:$C,3,0),"")</f>
        <v>1b 12%</v>
      </c>
      <c r="CA376" s="1">
        <v>3710</v>
      </c>
      <c r="CB376" s="1" t="s">
        <v>35</v>
      </c>
      <c r="CC376" s="6">
        <f>+IFERROR(VALUE(RIGHT(Tabla14[[#This Row],[B2B]],6)),"")</f>
        <v>3710</v>
      </c>
      <c r="CD376" s="6" t="str">
        <f>+IFERROR(VLOOKUP(CB376,Auxiliar!$A:$C,2,0),"")</f>
        <v>Corona 710cc</v>
      </c>
      <c r="CE376" s="7" t="str">
        <f>+IFERROR(VLOOKUP(CB376,Auxiliar!$A:$C,3,0),"")</f>
        <v>1b 10% | 85b 0%</v>
      </c>
      <c r="CG376" s="1"/>
      <c r="CH376" s="1"/>
      <c r="CI376" s="6" t="str">
        <f>+IFERROR(VALUE(RIGHT(Tabla15[[#This Row],[B2B]],6)),"")</f>
        <v/>
      </c>
      <c r="CJ376" s="6" t="str">
        <f>+IFERROR(VLOOKUP(CH376,Auxiliar!$A:$C,2,0),"")</f>
        <v/>
      </c>
      <c r="CK376" s="7" t="str">
        <f>+IFERROR(VLOOKUP(CH376,Auxiliar!$A:$C,3,0),"")</f>
        <v/>
      </c>
      <c r="CM376" s="1">
        <v>3686</v>
      </c>
      <c r="CN376" s="1" t="s">
        <v>20</v>
      </c>
      <c r="CO376" s="6">
        <v>3686</v>
      </c>
      <c r="CP376" s="6" t="s">
        <v>20</v>
      </c>
      <c r="CQ376" s="7" t="s">
        <v>21</v>
      </c>
      <c r="CS376" s="1"/>
      <c r="CT376" s="1"/>
      <c r="CU376" s="6" t="str">
        <f>+IFERROR(VALUE(RIGHT(Tabla17[[#This Row],[B2B]],6)),"")</f>
        <v/>
      </c>
      <c r="CV376" s="6" t="str">
        <f>+IFERROR(VLOOKUP(CT376,Auxiliar!$A:$C,2,0),"")</f>
        <v/>
      </c>
      <c r="CW376" s="7" t="str">
        <f>+IFERROR(VLOOKUP(CT376,Auxiliar!$A:$C,3,0),"")</f>
        <v/>
      </c>
      <c r="CY376" s="1">
        <v>3686</v>
      </c>
      <c r="CZ376" s="1" t="s">
        <v>16</v>
      </c>
      <c r="DA376" s="6">
        <f>+IFERROR(VALUE(RIGHT(Tabla18[[#This Row],[B2B]],6)),"")</f>
        <v>3686</v>
      </c>
      <c r="DB376" s="6" t="str">
        <f>+IFERROR(VLOOKUP(CZ376,Auxiliar!$A:$C,2,0),"")</f>
        <v>PREMIUM</v>
      </c>
      <c r="DC376" s="7" t="str">
        <f>+IFERROR(VLOOKUP(CZ376,Auxiliar!$A:$C,3,0),"")</f>
        <v>0b 0% | 2b 2% | 5b 3,5% | 10b 5%</v>
      </c>
      <c r="DE376" s="1">
        <v>3686</v>
      </c>
      <c r="DF376" s="1" t="s">
        <v>19</v>
      </c>
      <c r="DG376" s="6">
        <f>+IFERROR(VALUE(RIGHT(Tabla19[[#This Row],[B2B]],6)),"")</f>
        <v>3686</v>
      </c>
      <c r="DH376" s="6" t="str">
        <f>+IFERROR(VLOOKUP(DF376,Auxiliar!$A:$C,2,0),"")</f>
        <v>MICHELOB</v>
      </c>
      <c r="DI376" s="7" t="str">
        <f>+IFERROR(VLOOKUP(DF376,Auxiliar!$A:$C,3,0),"")</f>
        <v>1b 7% | 3b 22% | 8b 27%</v>
      </c>
      <c r="DK376" s="1"/>
      <c r="DL376" s="1"/>
      <c r="DM376" s="6" t="str">
        <f>+IFERROR(VALUE(RIGHT(Tabla20[[#This Row],[B2B]],6)),"")</f>
        <v/>
      </c>
      <c r="DN376" s="6" t="str">
        <f>+IFERROR(VLOOKUP(DL376,Auxiliar!$A:$C,2,0),"")</f>
        <v/>
      </c>
      <c r="DO376" s="7" t="str">
        <f>+IFERROR(VLOOKUP(DL376,Auxiliar!$A:$C,3,0),"")</f>
        <v/>
      </c>
      <c r="DQ376" s="1">
        <v>3691</v>
      </c>
      <c r="DR376" s="12" t="s">
        <v>24</v>
      </c>
      <c r="DS376" s="6">
        <f>+IFERROR(VALUE(RIGHT(Tabla21[[#This Row],[B2B]],6)),"")</f>
        <v>3691</v>
      </c>
      <c r="DT376" s="6" t="str">
        <f>+IFERROR(VLOOKUP(DR376,Auxiliar!$A:$C,2,0),"")</f>
        <v>CORONA PORRON</v>
      </c>
      <c r="DU376" s="7" t="str">
        <f>+IFERROR(VLOOKUP(DR376,Auxiliar!$A:$C,3,0),"")</f>
        <v>1b 5% | 20b 0%</v>
      </c>
      <c r="DW376" s="1">
        <v>554</v>
      </c>
      <c r="DX376" s="12" t="s">
        <v>43</v>
      </c>
      <c r="DY376" s="6">
        <f>+IFERROR(VALUE(RIGHT(Tabla22[[#This Row],[B2B]],6)),"")</f>
        <v>554</v>
      </c>
      <c r="DZ376" s="6" t="str">
        <f>+IFERROR(VLOOKUP(DX376,Auxiliar!$A:$C,2,0),"")</f>
        <v xml:space="preserve">VALUE LATA </v>
      </c>
      <c r="EA376" s="7" t="str">
        <f>+IFERROR(VLOOKUP(DX376,Auxiliar!$A:$C,3,0),"")</f>
        <v>1b 15% | 100b 18%</v>
      </c>
      <c r="EC376" s="1">
        <v>501</v>
      </c>
      <c r="ED376" s="12" t="s">
        <v>47</v>
      </c>
      <c r="EE376" s="6">
        <f>+IFERROR(VALUE(RIGHT(Tabla23[[#This Row],[B2B]],6)),"")</f>
        <v>501</v>
      </c>
      <c r="EF376" s="6" t="str">
        <f>+IFERROR(VLOOKUP(ED376,Auxiliar!$A:$C,2,0),"")</f>
        <v>VALUE LATON</v>
      </c>
      <c r="EG376" s="7" t="str">
        <f>+IFERROR(VLOOKUP(ED376,Auxiliar!$A:$C,3,0),"")</f>
        <v>1b 10% | 5b 15% | 192b 0%</v>
      </c>
      <c r="EI376" s="1"/>
      <c r="EJ376" s="12"/>
      <c r="EK376" s="6" t="str">
        <f>+IFERROR(VALUE(RIGHT(Tabla24[[#This Row],[B2B]],6)),"")</f>
        <v/>
      </c>
      <c r="EL376" s="6" t="str">
        <f>+IFERROR(VLOOKUP(EJ376,Auxiliar!$A:$C,2,0),"")</f>
        <v/>
      </c>
      <c r="EM376" s="7" t="str">
        <f>+IFERROR(VLOOKUP(EJ376,Auxiliar!$A:$C,3,0),"")</f>
        <v/>
      </c>
      <c r="EO376" s="1"/>
      <c r="EP376" s="12"/>
      <c r="EQ376" s="6" t="str">
        <f>+IFERROR(VALUE(RIGHT(Tabla25[[#This Row],[B2B]],6)),"")</f>
        <v/>
      </c>
      <c r="ER376" s="6" t="str">
        <f>+IFERROR(VLOOKUP(EP376,Auxiliar!$A:$C,2,0),"")</f>
        <v/>
      </c>
      <c r="ES376" s="7" t="str">
        <f>+IFERROR(VLOOKUP(EP376,Auxiliar!$A:$C,3,0),"")</f>
        <v/>
      </c>
      <c r="EU376" s="1"/>
      <c r="EV376" s="12"/>
      <c r="EW376" s="6" t="str">
        <f>+IFERROR(VALUE(RIGHT(Tabla26[[#This Row],[B2B]],6)),"")</f>
        <v/>
      </c>
      <c r="EX376" s="6" t="str">
        <f>+IFERROR(VLOOKUP(EV376,Auxiliar!$A:$C,2,0),"")</f>
        <v/>
      </c>
      <c r="EY376" s="7" t="str">
        <f>+IFERROR(VLOOKUP(EV376,Auxiliar!$A:$C,3,0),"")</f>
        <v/>
      </c>
      <c r="EZ376" s="1"/>
      <c r="FA376" s="12"/>
      <c r="FB376" s="6" t="str">
        <f>+IFERROR(VALUE(RIGHT(Tabla27[[#This Row],[B2B]],6)),"")</f>
        <v/>
      </c>
      <c r="FC376" s="6" t="str">
        <f>+IFERROR(VLOOKUP(FA376,Auxiliar!$A:$C,2,0),"")</f>
        <v/>
      </c>
      <c r="FD376" s="7" t="str">
        <f>+IFERROR(VLOOKUP(FA376,Auxiliar!$A:$C,3,0),"")</f>
        <v/>
      </c>
      <c r="FE376" s="1"/>
      <c r="FF376" s="12"/>
      <c r="FG376" s="6" t="str">
        <f>+IFERROR(VALUE(RIGHT(Tabla28[[#This Row],[B2B]],6)),"")</f>
        <v/>
      </c>
      <c r="FH376" s="6" t="str">
        <f>+IFERROR(VLOOKUP(FF376,Auxiliar!$A:$C,2,0),"")</f>
        <v/>
      </c>
      <c r="FI376" s="7" t="str">
        <f>+IFERROR(VLOOKUP(FF376,Auxiliar!$A:$C,3,0),"")</f>
        <v/>
      </c>
      <c r="FJ376" s="1"/>
      <c r="FK376" s="12"/>
      <c r="FL376" s="6" t="str">
        <f>+IFERROR(VALUE(RIGHT(Tabla29[[#This Row],[B2B]],6)),"")</f>
        <v/>
      </c>
      <c r="FM376" s="6" t="str">
        <f>+IFERROR(VLOOKUP(FK376,Auxiliar!$A:$C,2,0),"")</f>
        <v/>
      </c>
      <c r="FN376" s="7" t="str">
        <f>+IFERROR(VLOOKUP(FK376,Auxiliar!$A:$C,3,0),"")</f>
        <v/>
      </c>
      <c r="FO376" s="1"/>
      <c r="FP376" s="12"/>
      <c r="FQ376" s="6" t="str">
        <f>+IFERROR(VALUE(RIGHT(Tabla30[[#This Row],[B2B]],6)),"")</f>
        <v/>
      </c>
      <c r="FR376" s="6" t="str">
        <f>+IFERROR(VLOOKUP(FP376,Auxiliar!$A:$C,2,0),"")</f>
        <v/>
      </c>
      <c r="FS376" s="7"/>
      <c r="FT376" s="1"/>
      <c r="FU376" s="12"/>
      <c r="FV376" s="6" t="str">
        <f>+IFERROR(VALUE(RIGHT(Tabla31[[#This Row],[B2B]],6)),"")</f>
        <v/>
      </c>
      <c r="FW376" s="6" t="str">
        <f>+IFERROR(VLOOKUP(FU376,Auxiliar!$A:$C,2,0),"")</f>
        <v/>
      </c>
      <c r="FX376" s="7" t="str">
        <f>+IFERROR(VLOOKUP(FU376,Auxiliar!$A:$C,3,0),"")</f>
        <v/>
      </c>
      <c r="FY376" s="1"/>
      <c r="FZ376" s="12"/>
      <c r="GA376" s="6" t="str">
        <f>+IFERROR(VALUE(RIGHT(Tabla32[[#This Row],[B2B]],6)),"")</f>
        <v/>
      </c>
      <c r="GB376" s="6" t="str">
        <f>+IFERROR(VLOOKUP(FZ376,Auxiliar!$A:$C,2,0),"")</f>
        <v/>
      </c>
      <c r="GC376" s="7" t="str">
        <f>+IFERROR(VLOOKUP(FZ376,Auxiliar!$A:$C,3,0),"")</f>
        <v/>
      </c>
      <c r="GD376" s="1"/>
      <c r="GE376" s="12"/>
      <c r="GF376" s="6" t="str">
        <f>+IFERROR(VALUE(RIGHT(Tabla33[[#This Row],[B2B]],6)),"")</f>
        <v/>
      </c>
      <c r="GG376" s="6" t="str">
        <f>+IFERROR(VLOOKUP(GE376,Auxiliar!$A:$C,2,0),"")</f>
        <v/>
      </c>
      <c r="GH376" s="7" t="str">
        <f>+IFERROR(VLOOKUP(GE376,Auxiliar!$A:$C,3,0),"")</f>
        <v/>
      </c>
    </row>
    <row r="377" spans="1:190" x14ac:dyDescent="0.25">
      <c r="A377" s="1"/>
      <c r="B377" s="1"/>
      <c r="C377" t="str">
        <f>+IFERROR(VALUE(RIGHT(Tabla1[[#This Row],[B2B]],6)),"")</f>
        <v/>
      </c>
      <c r="D377" t="str">
        <f>+IFERROR(VLOOKUP(B377,Auxiliar!$A:$C,2,0),"")</f>
        <v/>
      </c>
      <c r="E377" s="5" t="str">
        <f>+IFERROR(VLOOKUP(B377,Auxiliar!$A:$C,3,0),"")</f>
        <v/>
      </c>
      <c r="S377" s="1">
        <v>4732</v>
      </c>
      <c r="T377" s="1" t="s">
        <v>9</v>
      </c>
      <c r="U377" s="6">
        <f>+IFERROR(VALUE(RIGHT(Tabla4[[#This Row],[B2B]],6)),"")</f>
        <v>4732</v>
      </c>
      <c r="V377" s="6" t="str">
        <f>+IFERROR(VLOOKUP(T377,Auxiliar!$A:$C,2,0),"")</f>
        <v>CORE</v>
      </c>
      <c r="W377" s="7" t="str">
        <f>+IFERROR(VLOOKUP(T377,Auxiliar!$A:$C,3,0),"")</f>
        <v>0b 1% | 2b 5% | 4b 6%</v>
      </c>
      <c r="AK377" s="1">
        <v>4423</v>
      </c>
      <c r="AL377" s="1" t="s">
        <v>30</v>
      </c>
      <c r="AM377" s="6">
        <f>+IFERROR(VALUE(RIGHT(Tabla7[[#This Row],[B2B]],6)),"")</f>
        <v>4423</v>
      </c>
      <c r="AN377" s="6" t="str">
        <f>+IFERROR(VLOOKUP(AL377,Auxiliar!$A:$C,2,0),"")</f>
        <v>LATONES</v>
      </c>
      <c r="AO377" s="7" t="str">
        <f>+IFERROR(VLOOKUP(AL377,Auxiliar!$A:$C,3,0),"")</f>
        <v>1b 4% | 5b 7% | 97b 0%</v>
      </c>
      <c r="AW377" s="1"/>
      <c r="AX377" s="1" t="s">
        <v>32</v>
      </c>
      <c r="AY377" s="6" t="str">
        <f>+IFERROR(VALUE(RIGHT(Tabla9[[#This Row],[B2B]],6)),"")</f>
        <v/>
      </c>
      <c r="AZ377" s="6" t="str">
        <f>+IFERROR(VLOOKUP(AX377,Auxiliar!$A:$C,2,0),"")</f>
        <v>LATONES</v>
      </c>
      <c r="BA377" s="7" t="str">
        <f>+IFERROR(VLOOKUP(AX377,Auxiliar!$A:$C,3,0),"")</f>
        <v>2b 3% | 4b 4% | 6b 5% | 10b 8%  | 385b 0%</v>
      </c>
      <c r="BI377" s="1"/>
      <c r="BJ377" s="1"/>
      <c r="BK377" s="6" t="str">
        <f>+IFERROR(VALUE(RIGHT(Tabla11[[#This Row],[B2B]],6)),"")</f>
        <v/>
      </c>
      <c r="BL377" s="6" t="str">
        <f>+IFERROR(VLOOKUP(BJ377,Auxiliar!$A:$C,2,0),"")</f>
        <v/>
      </c>
      <c r="BM377" s="7" t="str">
        <f>+IFERROR(VLOOKUP(BJ377,Auxiliar!$A:$C,3,0),"")</f>
        <v/>
      </c>
      <c r="BO377" s="1">
        <v>10061</v>
      </c>
      <c r="BP377" s="1" t="s">
        <v>39</v>
      </c>
      <c r="BQ377" s="6">
        <f>+IFERROR(VALUE(RIGHT(Tabla12[[#This Row],[B2B]],6)),"")</f>
        <v>10061</v>
      </c>
      <c r="BR377" s="6" t="str">
        <f>+IFERROR(VLOOKUP(BP377,Auxiliar!$A:$C,2,0),"")</f>
        <v>VALUE LITRO</v>
      </c>
      <c r="BS377" s="7" t="str">
        <f>+IFERROR(VLOOKUP(BP377,Auxiliar!$A:$C,3,0),"")</f>
        <v>1b 12%</v>
      </c>
      <c r="CA377" s="1">
        <v>3711</v>
      </c>
      <c r="CB377" s="1" t="s">
        <v>35</v>
      </c>
      <c r="CC377" s="6">
        <f>+IFERROR(VALUE(RIGHT(Tabla14[[#This Row],[B2B]],6)),"")</f>
        <v>3711</v>
      </c>
      <c r="CD377" s="6" t="str">
        <f>+IFERROR(VLOOKUP(CB377,Auxiliar!$A:$C,2,0),"")</f>
        <v>Corona 710cc</v>
      </c>
      <c r="CE377" s="7" t="str">
        <f>+IFERROR(VLOOKUP(CB377,Auxiliar!$A:$C,3,0),"")</f>
        <v>1b 10% | 85b 0%</v>
      </c>
      <c r="CG377" s="1"/>
      <c r="CH377" s="1"/>
      <c r="CI377" s="6" t="str">
        <f>+IFERROR(VALUE(RIGHT(Tabla15[[#This Row],[B2B]],6)),"")</f>
        <v/>
      </c>
      <c r="CJ377" s="6" t="str">
        <f>+IFERROR(VLOOKUP(CH377,Auxiliar!$A:$C,2,0),"")</f>
        <v/>
      </c>
      <c r="CK377" s="7" t="str">
        <f>+IFERROR(VLOOKUP(CH377,Auxiliar!$A:$C,3,0),"")</f>
        <v/>
      </c>
      <c r="CM377" s="1">
        <v>3691</v>
      </c>
      <c r="CN377" s="1" t="s">
        <v>20</v>
      </c>
      <c r="CO377" s="6">
        <v>3691</v>
      </c>
      <c r="CP377" s="6" t="s">
        <v>20</v>
      </c>
      <c r="CQ377" s="7" t="s">
        <v>21</v>
      </c>
      <c r="CS377" s="1"/>
      <c r="CT377" s="1"/>
      <c r="CU377" s="6" t="str">
        <f>+IFERROR(VALUE(RIGHT(Tabla17[[#This Row],[B2B]],6)),"")</f>
        <v/>
      </c>
      <c r="CV377" s="6" t="str">
        <f>+IFERROR(VLOOKUP(CT377,Auxiliar!$A:$C,2,0),"")</f>
        <v/>
      </c>
      <c r="CW377" s="7" t="str">
        <f>+IFERROR(VLOOKUP(CT377,Auxiliar!$A:$C,3,0),"")</f>
        <v/>
      </c>
      <c r="CY377" s="1">
        <v>3691</v>
      </c>
      <c r="CZ377" s="1" t="s">
        <v>16</v>
      </c>
      <c r="DA377" s="6">
        <f>+IFERROR(VALUE(RIGHT(Tabla18[[#This Row],[B2B]],6)),"")</f>
        <v>3691</v>
      </c>
      <c r="DB377" s="6" t="str">
        <f>+IFERROR(VLOOKUP(CZ377,Auxiliar!$A:$C,2,0),"")</f>
        <v>PREMIUM</v>
      </c>
      <c r="DC377" s="7" t="str">
        <f>+IFERROR(VLOOKUP(CZ377,Auxiliar!$A:$C,3,0),"")</f>
        <v>0b 0% | 2b 2% | 5b 3,5% | 10b 5%</v>
      </c>
      <c r="DE377" s="1">
        <v>3691</v>
      </c>
      <c r="DF377" s="1" t="s">
        <v>19</v>
      </c>
      <c r="DG377" s="6">
        <f>+IFERROR(VALUE(RIGHT(Tabla19[[#This Row],[B2B]],6)),"")</f>
        <v>3691</v>
      </c>
      <c r="DH377" s="6" t="str">
        <f>+IFERROR(VLOOKUP(DF377,Auxiliar!$A:$C,2,0),"")</f>
        <v>MICHELOB</v>
      </c>
      <c r="DI377" s="7" t="str">
        <f>+IFERROR(VLOOKUP(DF377,Auxiliar!$A:$C,3,0),"")</f>
        <v>1b 7% | 3b 22% | 8b 27%</v>
      </c>
      <c r="DK377" s="1"/>
      <c r="DL377" s="1"/>
      <c r="DM377" s="6" t="str">
        <f>+IFERROR(VALUE(RIGHT(Tabla20[[#This Row],[B2B]],6)),"")</f>
        <v/>
      </c>
      <c r="DN377" s="6" t="str">
        <f>+IFERROR(VLOOKUP(DL377,Auxiliar!$A:$C,2,0),"")</f>
        <v/>
      </c>
      <c r="DO377" s="7" t="str">
        <f>+IFERROR(VLOOKUP(DL377,Auxiliar!$A:$C,3,0),"")</f>
        <v/>
      </c>
      <c r="DQ377" s="1">
        <v>3694</v>
      </c>
      <c r="DR377" s="12" t="s">
        <v>24</v>
      </c>
      <c r="DS377" s="6">
        <f>+IFERROR(VALUE(RIGHT(Tabla21[[#This Row],[B2B]],6)),"")</f>
        <v>3694</v>
      </c>
      <c r="DT377" s="6" t="str">
        <f>+IFERROR(VLOOKUP(DR377,Auxiliar!$A:$C,2,0),"")</f>
        <v>CORONA PORRON</v>
      </c>
      <c r="DU377" s="7" t="str">
        <f>+IFERROR(VLOOKUP(DR377,Auxiliar!$A:$C,3,0),"")</f>
        <v>1b 5% | 20b 0%</v>
      </c>
      <c r="DW377" s="1">
        <v>573</v>
      </c>
      <c r="DX377" s="12" t="s">
        <v>43</v>
      </c>
      <c r="DY377" s="6">
        <f>+IFERROR(VALUE(RIGHT(Tabla22[[#This Row],[B2B]],6)),"")</f>
        <v>573</v>
      </c>
      <c r="DZ377" s="6" t="str">
        <f>+IFERROR(VLOOKUP(DX377,Auxiliar!$A:$C,2,0),"")</f>
        <v xml:space="preserve">VALUE LATA </v>
      </c>
      <c r="EA377" s="7" t="str">
        <f>+IFERROR(VLOOKUP(DX377,Auxiliar!$A:$C,3,0),"")</f>
        <v>1b 15% | 100b 18%</v>
      </c>
      <c r="EC377" s="1">
        <v>10054</v>
      </c>
      <c r="ED377" s="12" t="s">
        <v>47</v>
      </c>
      <c r="EE377" s="6">
        <f>+IFERROR(VALUE(RIGHT(Tabla23[[#This Row],[B2B]],6)),"")</f>
        <v>10054</v>
      </c>
      <c r="EF377" s="6" t="str">
        <f>+IFERROR(VLOOKUP(ED377,Auxiliar!$A:$C,2,0),"")</f>
        <v>VALUE LATON</v>
      </c>
      <c r="EG377" s="7" t="str">
        <f>+IFERROR(VLOOKUP(ED377,Auxiliar!$A:$C,3,0),"")</f>
        <v>1b 10% | 5b 15% | 192b 0%</v>
      </c>
      <c r="EI377" s="1"/>
      <c r="EJ377" s="12"/>
      <c r="EK377" s="6" t="str">
        <f>+IFERROR(VALUE(RIGHT(Tabla24[[#This Row],[B2B]],6)),"")</f>
        <v/>
      </c>
      <c r="EL377" s="6" t="str">
        <f>+IFERROR(VLOOKUP(EJ377,Auxiliar!$A:$C,2,0),"")</f>
        <v/>
      </c>
      <c r="EM377" s="7" t="str">
        <f>+IFERROR(VLOOKUP(EJ377,Auxiliar!$A:$C,3,0),"")</f>
        <v/>
      </c>
      <c r="EO377" s="1"/>
      <c r="EP377" s="12"/>
      <c r="EQ377" s="6" t="str">
        <f>+IFERROR(VALUE(RIGHT(Tabla25[[#This Row],[B2B]],6)),"")</f>
        <v/>
      </c>
      <c r="ER377" s="6" t="str">
        <f>+IFERROR(VLOOKUP(EP377,Auxiliar!$A:$C,2,0),"")</f>
        <v/>
      </c>
      <c r="ES377" s="7" t="str">
        <f>+IFERROR(VLOOKUP(EP377,Auxiliar!$A:$C,3,0),"")</f>
        <v/>
      </c>
      <c r="EU377" s="1"/>
      <c r="EV377" s="12"/>
      <c r="EW377" s="6" t="str">
        <f>+IFERROR(VALUE(RIGHT(Tabla26[[#This Row],[B2B]],6)),"")</f>
        <v/>
      </c>
      <c r="EX377" s="6" t="str">
        <f>+IFERROR(VLOOKUP(EV377,Auxiliar!$A:$C,2,0),"")</f>
        <v/>
      </c>
      <c r="EY377" s="7" t="str">
        <f>+IFERROR(VLOOKUP(EV377,Auxiliar!$A:$C,3,0),"")</f>
        <v/>
      </c>
      <c r="EZ377" s="1"/>
      <c r="FA377" s="12"/>
      <c r="FB377" s="6" t="str">
        <f>+IFERROR(VALUE(RIGHT(Tabla27[[#This Row],[B2B]],6)),"")</f>
        <v/>
      </c>
      <c r="FC377" s="6" t="str">
        <f>+IFERROR(VLOOKUP(FA377,Auxiliar!$A:$C,2,0),"")</f>
        <v/>
      </c>
      <c r="FD377" s="7" t="str">
        <f>+IFERROR(VLOOKUP(FA377,Auxiliar!$A:$C,3,0),"")</f>
        <v/>
      </c>
      <c r="FE377" s="1"/>
      <c r="FF377" s="12"/>
      <c r="FG377" s="6" t="str">
        <f>+IFERROR(VALUE(RIGHT(Tabla28[[#This Row],[B2B]],6)),"")</f>
        <v/>
      </c>
      <c r="FH377" s="6" t="str">
        <f>+IFERROR(VLOOKUP(FF377,Auxiliar!$A:$C,2,0),"")</f>
        <v/>
      </c>
      <c r="FI377" s="7" t="str">
        <f>+IFERROR(VLOOKUP(FF377,Auxiliar!$A:$C,3,0),"")</f>
        <v/>
      </c>
      <c r="FJ377" s="1"/>
      <c r="FK377" s="12"/>
      <c r="FL377" s="6" t="str">
        <f>+IFERROR(VALUE(RIGHT(Tabla29[[#This Row],[B2B]],6)),"")</f>
        <v/>
      </c>
      <c r="FM377" s="6" t="str">
        <f>+IFERROR(VLOOKUP(FK377,Auxiliar!$A:$C,2,0),"")</f>
        <v/>
      </c>
      <c r="FN377" s="7" t="str">
        <f>+IFERROR(VLOOKUP(FK377,Auxiliar!$A:$C,3,0),"")</f>
        <v/>
      </c>
      <c r="FO377" s="1"/>
      <c r="FP377" s="12"/>
      <c r="FQ377" s="6" t="str">
        <f>+IFERROR(VALUE(RIGHT(Tabla30[[#This Row],[B2B]],6)),"")</f>
        <v/>
      </c>
      <c r="FR377" s="6" t="str">
        <f>+IFERROR(VLOOKUP(FP377,Auxiliar!$A:$C,2,0),"")</f>
        <v/>
      </c>
      <c r="FS377" s="7"/>
      <c r="FT377" s="1"/>
      <c r="FU377" s="12"/>
      <c r="FV377" s="6" t="str">
        <f>+IFERROR(VALUE(RIGHT(Tabla31[[#This Row],[B2B]],6)),"")</f>
        <v/>
      </c>
      <c r="FW377" s="6" t="str">
        <f>+IFERROR(VLOOKUP(FU377,Auxiliar!$A:$C,2,0),"")</f>
        <v/>
      </c>
      <c r="FX377" s="7" t="str">
        <f>+IFERROR(VLOOKUP(FU377,Auxiliar!$A:$C,3,0),"")</f>
        <v/>
      </c>
      <c r="FY377" s="1"/>
      <c r="FZ377" s="12"/>
      <c r="GA377" s="6" t="str">
        <f>+IFERROR(VALUE(RIGHT(Tabla32[[#This Row],[B2B]],6)),"")</f>
        <v/>
      </c>
      <c r="GB377" s="6" t="str">
        <f>+IFERROR(VLOOKUP(FZ377,Auxiliar!$A:$C,2,0),"")</f>
        <v/>
      </c>
      <c r="GC377" s="7" t="str">
        <f>+IFERROR(VLOOKUP(FZ377,Auxiliar!$A:$C,3,0),"")</f>
        <v/>
      </c>
      <c r="GD377" s="1"/>
      <c r="GE377" s="12"/>
      <c r="GF377" s="6" t="str">
        <f>+IFERROR(VALUE(RIGHT(Tabla33[[#This Row],[B2B]],6)),"")</f>
        <v/>
      </c>
      <c r="GG377" s="6" t="str">
        <f>+IFERROR(VLOOKUP(GE377,Auxiliar!$A:$C,2,0),"")</f>
        <v/>
      </c>
      <c r="GH377" s="7" t="str">
        <f>+IFERROR(VLOOKUP(GE377,Auxiliar!$A:$C,3,0),"")</f>
        <v/>
      </c>
    </row>
    <row r="378" spans="1:190" x14ac:dyDescent="0.25">
      <c r="A378" s="1"/>
      <c r="B378" s="1"/>
      <c r="C378" t="str">
        <f>+IFERROR(VALUE(RIGHT(Tabla1[[#This Row],[B2B]],6)),"")</f>
        <v/>
      </c>
      <c r="D378" t="str">
        <f>+IFERROR(VLOOKUP(B378,Auxiliar!$A:$C,2,0),"")</f>
        <v/>
      </c>
      <c r="E378" s="5" t="str">
        <f>+IFERROR(VLOOKUP(B378,Auxiliar!$A:$C,3,0),"")</f>
        <v/>
      </c>
      <c r="S378" s="1">
        <v>4742</v>
      </c>
      <c r="T378" s="1" t="s">
        <v>9</v>
      </c>
      <c r="U378" s="6">
        <f>+IFERROR(VALUE(RIGHT(Tabla4[[#This Row],[B2B]],6)),"")</f>
        <v>4742</v>
      </c>
      <c r="V378" s="6" t="str">
        <f>+IFERROR(VLOOKUP(T378,Auxiliar!$A:$C,2,0),"")</f>
        <v>CORE</v>
      </c>
      <c r="W378" s="7" t="str">
        <f>+IFERROR(VLOOKUP(T378,Auxiliar!$A:$C,3,0),"")</f>
        <v>0b 1% | 2b 5% | 4b 6%</v>
      </c>
      <c r="AK378" s="1">
        <v>4424</v>
      </c>
      <c r="AL378" s="1" t="s">
        <v>30</v>
      </c>
      <c r="AM378" s="6">
        <f>+IFERROR(VALUE(RIGHT(Tabla7[[#This Row],[B2B]],6)),"")</f>
        <v>4424</v>
      </c>
      <c r="AN378" s="6" t="str">
        <f>+IFERROR(VLOOKUP(AL378,Auxiliar!$A:$C,2,0),"")</f>
        <v>LATONES</v>
      </c>
      <c r="AO378" s="7" t="str">
        <f>+IFERROR(VLOOKUP(AL378,Auxiliar!$A:$C,3,0),"")</f>
        <v>1b 4% | 5b 7% | 97b 0%</v>
      </c>
      <c r="AW378" s="1"/>
      <c r="AX378" s="1" t="s">
        <v>32</v>
      </c>
      <c r="AY378" s="6" t="str">
        <f>+IFERROR(VALUE(RIGHT(Tabla9[[#This Row],[B2B]],6)),"")</f>
        <v/>
      </c>
      <c r="AZ378" s="6" t="str">
        <f>+IFERROR(VLOOKUP(AX378,Auxiliar!$A:$C,2,0),"")</f>
        <v>LATONES</v>
      </c>
      <c r="BA378" s="7" t="str">
        <f>+IFERROR(VLOOKUP(AX378,Auxiliar!$A:$C,3,0),"")</f>
        <v>2b 3% | 4b 4% | 6b 5% | 10b 8%  | 385b 0%</v>
      </c>
      <c r="BI378" s="1"/>
      <c r="BJ378" s="1"/>
      <c r="BK378" s="6" t="str">
        <f>+IFERROR(VALUE(RIGHT(Tabla11[[#This Row],[B2B]],6)),"")</f>
        <v/>
      </c>
      <c r="BL378" s="6" t="str">
        <f>+IFERROR(VLOOKUP(BJ378,Auxiliar!$A:$C,2,0),"")</f>
        <v/>
      </c>
      <c r="BM378" s="7" t="str">
        <f>+IFERROR(VLOOKUP(BJ378,Auxiliar!$A:$C,3,0),"")</f>
        <v/>
      </c>
      <c r="BO378" s="1">
        <v>532</v>
      </c>
      <c r="BP378" s="1" t="s">
        <v>39</v>
      </c>
      <c r="BQ378" s="6">
        <f>+IFERROR(VALUE(RIGHT(Tabla12[[#This Row],[B2B]],6)),"")</f>
        <v>532</v>
      </c>
      <c r="BR378" s="6" t="str">
        <f>+IFERROR(VLOOKUP(BP378,Auxiliar!$A:$C,2,0),"")</f>
        <v>VALUE LITRO</v>
      </c>
      <c r="BS378" s="7" t="str">
        <f>+IFERROR(VLOOKUP(BP378,Auxiliar!$A:$C,3,0),"")</f>
        <v>1b 12%</v>
      </c>
      <c r="CA378" s="1">
        <v>3721</v>
      </c>
      <c r="CB378" s="1" t="s">
        <v>35</v>
      </c>
      <c r="CC378" s="6">
        <f>+IFERROR(VALUE(RIGHT(Tabla14[[#This Row],[B2B]],6)),"")</f>
        <v>3721</v>
      </c>
      <c r="CD378" s="6" t="str">
        <f>+IFERROR(VLOOKUP(CB378,Auxiliar!$A:$C,2,0),"")</f>
        <v>Corona 710cc</v>
      </c>
      <c r="CE378" s="7" t="str">
        <f>+IFERROR(VLOOKUP(CB378,Auxiliar!$A:$C,3,0),"")</f>
        <v>1b 10% | 85b 0%</v>
      </c>
      <c r="CG378" s="1"/>
      <c r="CH378" s="1"/>
      <c r="CI378" s="6" t="str">
        <f>+IFERROR(VALUE(RIGHT(Tabla15[[#This Row],[B2B]],6)),"")</f>
        <v/>
      </c>
      <c r="CJ378" s="6" t="str">
        <f>+IFERROR(VLOOKUP(CH378,Auxiliar!$A:$C,2,0),"")</f>
        <v/>
      </c>
      <c r="CK378" s="7" t="str">
        <f>+IFERROR(VLOOKUP(CH378,Auxiliar!$A:$C,3,0),"")</f>
        <v/>
      </c>
      <c r="CM378" s="1">
        <v>3694</v>
      </c>
      <c r="CN378" s="1" t="s">
        <v>20</v>
      </c>
      <c r="CO378" s="6">
        <v>3694</v>
      </c>
      <c r="CP378" s="6" t="s">
        <v>20</v>
      </c>
      <c r="CQ378" s="7" t="s">
        <v>21</v>
      </c>
      <c r="CS378" s="1"/>
      <c r="CT378" s="1"/>
      <c r="CU378" s="6" t="str">
        <f>+IFERROR(VALUE(RIGHT(Tabla17[[#This Row],[B2B]],6)),"")</f>
        <v/>
      </c>
      <c r="CV378" s="6" t="str">
        <f>+IFERROR(VLOOKUP(CT378,Auxiliar!$A:$C,2,0),"")</f>
        <v/>
      </c>
      <c r="CW378" s="7" t="str">
        <f>+IFERROR(VLOOKUP(CT378,Auxiliar!$A:$C,3,0),"")</f>
        <v/>
      </c>
      <c r="CY378" s="1">
        <v>3694</v>
      </c>
      <c r="CZ378" s="1" t="s">
        <v>16</v>
      </c>
      <c r="DA378" s="6">
        <f>+IFERROR(VALUE(RIGHT(Tabla18[[#This Row],[B2B]],6)),"")</f>
        <v>3694</v>
      </c>
      <c r="DB378" s="6" t="str">
        <f>+IFERROR(VLOOKUP(CZ378,Auxiliar!$A:$C,2,0),"")</f>
        <v>PREMIUM</v>
      </c>
      <c r="DC378" s="7" t="str">
        <f>+IFERROR(VLOOKUP(CZ378,Auxiliar!$A:$C,3,0),"")</f>
        <v>0b 0% | 2b 2% | 5b 3,5% | 10b 5%</v>
      </c>
      <c r="DE378" s="1">
        <v>3694</v>
      </c>
      <c r="DF378" s="1" t="s">
        <v>19</v>
      </c>
      <c r="DG378" s="6">
        <f>+IFERROR(VALUE(RIGHT(Tabla19[[#This Row],[B2B]],6)),"")</f>
        <v>3694</v>
      </c>
      <c r="DH378" s="6" t="str">
        <f>+IFERROR(VLOOKUP(DF378,Auxiliar!$A:$C,2,0),"")</f>
        <v>MICHELOB</v>
      </c>
      <c r="DI378" s="7" t="str">
        <f>+IFERROR(VLOOKUP(DF378,Auxiliar!$A:$C,3,0),"")</f>
        <v>1b 7% | 3b 22% | 8b 27%</v>
      </c>
      <c r="DK378" s="1"/>
      <c r="DL378" s="1"/>
      <c r="DM378" s="6" t="str">
        <f>+IFERROR(VALUE(RIGHT(Tabla20[[#This Row],[B2B]],6)),"")</f>
        <v/>
      </c>
      <c r="DN378" s="6" t="str">
        <f>+IFERROR(VLOOKUP(DL378,Auxiliar!$A:$C,2,0),"")</f>
        <v/>
      </c>
      <c r="DO378" s="7" t="str">
        <f>+IFERROR(VLOOKUP(DL378,Auxiliar!$A:$C,3,0),"")</f>
        <v/>
      </c>
      <c r="DQ378" s="1">
        <v>3696</v>
      </c>
      <c r="DR378" s="12" t="s">
        <v>24</v>
      </c>
      <c r="DS378" s="6">
        <f>+IFERROR(VALUE(RIGHT(Tabla21[[#This Row],[B2B]],6)),"")</f>
        <v>3696</v>
      </c>
      <c r="DT378" s="6" t="str">
        <f>+IFERROR(VLOOKUP(DR378,Auxiliar!$A:$C,2,0),"")</f>
        <v>CORONA PORRON</v>
      </c>
      <c r="DU378" s="7" t="str">
        <f>+IFERROR(VLOOKUP(DR378,Auxiliar!$A:$C,3,0),"")</f>
        <v>1b 5% | 20b 0%</v>
      </c>
      <c r="DW378" s="1">
        <v>10088</v>
      </c>
      <c r="DX378" s="12" t="s">
        <v>43</v>
      </c>
      <c r="DY378" s="6">
        <f>+IFERROR(VALUE(RIGHT(Tabla22[[#This Row],[B2B]],6)),"")</f>
        <v>10088</v>
      </c>
      <c r="DZ378" s="6" t="str">
        <f>+IFERROR(VLOOKUP(DX378,Auxiliar!$A:$C,2,0),"")</f>
        <v xml:space="preserve">VALUE LATA </v>
      </c>
      <c r="EA378" s="7" t="str">
        <f>+IFERROR(VLOOKUP(DX378,Auxiliar!$A:$C,3,0),"")</f>
        <v>1b 15% | 100b 18%</v>
      </c>
      <c r="EC378" s="1">
        <v>10061</v>
      </c>
      <c r="ED378" s="12" t="s">
        <v>47</v>
      </c>
      <c r="EE378" s="6">
        <f>+IFERROR(VALUE(RIGHT(Tabla23[[#This Row],[B2B]],6)),"")</f>
        <v>10061</v>
      </c>
      <c r="EF378" s="6" t="str">
        <f>+IFERROR(VLOOKUP(ED378,Auxiliar!$A:$C,2,0),"")</f>
        <v>VALUE LATON</v>
      </c>
      <c r="EG378" s="7" t="str">
        <f>+IFERROR(VLOOKUP(ED378,Auxiliar!$A:$C,3,0),"")</f>
        <v>1b 10% | 5b 15% | 192b 0%</v>
      </c>
      <c r="EI378" s="1"/>
      <c r="EJ378" s="12"/>
      <c r="EK378" s="6" t="str">
        <f>+IFERROR(VALUE(RIGHT(Tabla24[[#This Row],[B2B]],6)),"")</f>
        <v/>
      </c>
      <c r="EL378" s="6" t="str">
        <f>+IFERROR(VLOOKUP(EJ378,Auxiliar!$A:$C,2,0),"")</f>
        <v/>
      </c>
      <c r="EM378" s="7" t="str">
        <f>+IFERROR(VLOOKUP(EJ378,Auxiliar!$A:$C,3,0),"")</f>
        <v/>
      </c>
      <c r="EO378" s="1"/>
      <c r="EP378" s="12"/>
      <c r="EQ378" s="6" t="str">
        <f>+IFERROR(VALUE(RIGHT(Tabla25[[#This Row],[B2B]],6)),"")</f>
        <v/>
      </c>
      <c r="ER378" s="6" t="str">
        <f>+IFERROR(VLOOKUP(EP378,Auxiliar!$A:$C,2,0),"")</f>
        <v/>
      </c>
      <c r="ES378" s="7" t="str">
        <f>+IFERROR(VLOOKUP(EP378,Auxiliar!$A:$C,3,0),"")</f>
        <v/>
      </c>
      <c r="EU378" s="1"/>
      <c r="EV378" s="12"/>
      <c r="EW378" s="6" t="str">
        <f>+IFERROR(VALUE(RIGHT(Tabla26[[#This Row],[B2B]],6)),"")</f>
        <v/>
      </c>
      <c r="EX378" s="6" t="str">
        <f>+IFERROR(VLOOKUP(EV378,Auxiliar!$A:$C,2,0),"")</f>
        <v/>
      </c>
      <c r="EY378" s="7" t="str">
        <f>+IFERROR(VLOOKUP(EV378,Auxiliar!$A:$C,3,0),"")</f>
        <v/>
      </c>
      <c r="EZ378" s="1"/>
      <c r="FA378" s="12"/>
      <c r="FB378" s="6" t="str">
        <f>+IFERROR(VALUE(RIGHT(Tabla27[[#This Row],[B2B]],6)),"")</f>
        <v/>
      </c>
      <c r="FC378" s="6" t="str">
        <f>+IFERROR(VLOOKUP(FA378,Auxiliar!$A:$C,2,0),"")</f>
        <v/>
      </c>
      <c r="FD378" s="7" t="str">
        <f>+IFERROR(VLOOKUP(FA378,Auxiliar!$A:$C,3,0),"")</f>
        <v/>
      </c>
      <c r="FE378" s="1"/>
      <c r="FF378" s="12"/>
      <c r="FG378" s="6" t="str">
        <f>+IFERROR(VALUE(RIGHT(Tabla28[[#This Row],[B2B]],6)),"")</f>
        <v/>
      </c>
      <c r="FH378" s="6" t="str">
        <f>+IFERROR(VLOOKUP(FF378,Auxiliar!$A:$C,2,0),"")</f>
        <v/>
      </c>
      <c r="FI378" s="7" t="str">
        <f>+IFERROR(VLOOKUP(FF378,Auxiliar!$A:$C,3,0),"")</f>
        <v/>
      </c>
      <c r="FJ378" s="1"/>
      <c r="FK378" s="12"/>
      <c r="FL378" s="6" t="str">
        <f>+IFERROR(VALUE(RIGHT(Tabla29[[#This Row],[B2B]],6)),"")</f>
        <v/>
      </c>
      <c r="FM378" s="6" t="str">
        <f>+IFERROR(VLOOKUP(FK378,Auxiliar!$A:$C,2,0),"")</f>
        <v/>
      </c>
      <c r="FN378" s="7" t="str">
        <f>+IFERROR(VLOOKUP(FK378,Auxiliar!$A:$C,3,0),"")</f>
        <v/>
      </c>
      <c r="FO378" s="1"/>
      <c r="FP378" s="12"/>
      <c r="FQ378" s="6" t="str">
        <f>+IFERROR(VALUE(RIGHT(Tabla30[[#This Row],[B2B]],6)),"")</f>
        <v/>
      </c>
      <c r="FR378" s="6" t="str">
        <f>+IFERROR(VLOOKUP(FP378,Auxiliar!$A:$C,2,0),"")</f>
        <v/>
      </c>
      <c r="FS378" s="7"/>
      <c r="FT378" s="1"/>
      <c r="FU378" s="12"/>
      <c r="FV378" s="6" t="str">
        <f>+IFERROR(VALUE(RIGHT(Tabla31[[#This Row],[B2B]],6)),"")</f>
        <v/>
      </c>
      <c r="FW378" s="6" t="str">
        <f>+IFERROR(VLOOKUP(FU378,Auxiliar!$A:$C,2,0),"")</f>
        <v/>
      </c>
      <c r="FX378" s="7" t="str">
        <f>+IFERROR(VLOOKUP(FU378,Auxiliar!$A:$C,3,0),"")</f>
        <v/>
      </c>
      <c r="FY378" s="1"/>
      <c r="FZ378" s="12"/>
      <c r="GA378" s="6" t="str">
        <f>+IFERROR(VALUE(RIGHT(Tabla32[[#This Row],[B2B]],6)),"")</f>
        <v/>
      </c>
      <c r="GB378" s="6" t="str">
        <f>+IFERROR(VLOOKUP(FZ378,Auxiliar!$A:$C,2,0),"")</f>
        <v/>
      </c>
      <c r="GC378" s="7" t="str">
        <f>+IFERROR(VLOOKUP(FZ378,Auxiliar!$A:$C,3,0),"")</f>
        <v/>
      </c>
      <c r="GD378" s="1"/>
      <c r="GE378" s="12"/>
      <c r="GF378" s="6" t="str">
        <f>+IFERROR(VALUE(RIGHT(Tabla33[[#This Row],[B2B]],6)),"")</f>
        <v/>
      </c>
      <c r="GG378" s="6" t="str">
        <f>+IFERROR(VLOOKUP(GE378,Auxiliar!$A:$C,2,0),"")</f>
        <v/>
      </c>
      <c r="GH378" s="7" t="str">
        <f>+IFERROR(VLOOKUP(GE378,Auxiliar!$A:$C,3,0),"")</f>
        <v/>
      </c>
    </row>
    <row r="379" spans="1:190" x14ac:dyDescent="0.25">
      <c r="A379" s="1"/>
      <c r="B379" s="1"/>
      <c r="C379" t="str">
        <f>+IFERROR(VALUE(RIGHT(Tabla1[[#This Row],[B2B]],6)),"")</f>
        <v/>
      </c>
      <c r="D379" t="str">
        <f>+IFERROR(VLOOKUP(B379,Auxiliar!$A:$C,2,0),"")</f>
        <v/>
      </c>
      <c r="E379" s="5" t="str">
        <f>+IFERROR(VLOOKUP(B379,Auxiliar!$A:$C,3,0),"")</f>
        <v/>
      </c>
      <c r="S379" s="1">
        <v>4745</v>
      </c>
      <c r="T379" s="1" t="s">
        <v>9</v>
      </c>
      <c r="U379" s="6">
        <f>+IFERROR(VALUE(RIGHT(Tabla4[[#This Row],[B2B]],6)),"")</f>
        <v>4745</v>
      </c>
      <c r="V379" s="6" t="str">
        <f>+IFERROR(VLOOKUP(T379,Auxiliar!$A:$C,2,0),"")</f>
        <v>CORE</v>
      </c>
      <c r="W379" s="7" t="str">
        <f>+IFERROR(VLOOKUP(T379,Auxiliar!$A:$C,3,0),"")</f>
        <v>0b 1% | 2b 5% | 4b 6%</v>
      </c>
      <c r="AK379" s="1">
        <v>4432</v>
      </c>
      <c r="AL379" s="1" t="s">
        <v>30</v>
      </c>
      <c r="AM379" s="6">
        <f>+IFERROR(VALUE(RIGHT(Tabla7[[#This Row],[B2B]],6)),"")</f>
        <v>4432</v>
      </c>
      <c r="AN379" s="6" t="str">
        <f>+IFERROR(VLOOKUP(AL379,Auxiliar!$A:$C,2,0),"")</f>
        <v>LATONES</v>
      </c>
      <c r="AO379" s="7" t="str">
        <f>+IFERROR(VLOOKUP(AL379,Auxiliar!$A:$C,3,0),"")</f>
        <v>1b 4% | 5b 7% | 97b 0%</v>
      </c>
      <c r="AW379" s="1"/>
      <c r="AX379" s="1" t="s">
        <v>32</v>
      </c>
      <c r="AY379" s="6" t="str">
        <f>+IFERROR(VALUE(RIGHT(Tabla9[[#This Row],[B2B]],6)),"")</f>
        <v/>
      </c>
      <c r="AZ379" s="6" t="str">
        <f>+IFERROR(VLOOKUP(AX379,Auxiliar!$A:$C,2,0),"")</f>
        <v>LATONES</v>
      </c>
      <c r="BA379" s="7" t="str">
        <f>+IFERROR(VLOOKUP(AX379,Auxiliar!$A:$C,3,0),"")</f>
        <v>2b 3% | 4b 4% | 6b 5% | 10b 8%  | 385b 0%</v>
      </c>
      <c r="BI379" s="1"/>
      <c r="BJ379" s="1"/>
      <c r="BK379" s="6" t="str">
        <f>+IFERROR(VALUE(RIGHT(Tabla11[[#This Row],[B2B]],6)),"")</f>
        <v/>
      </c>
      <c r="BL379" s="6" t="str">
        <f>+IFERROR(VLOOKUP(BJ379,Auxiliar!$A:$C,2,0),"")</f>
        <v/>
      </c>
      <c r="BM379" s="7" t="str">
        <f>+IFERROR(VLOOKUP(BJ379,Auxiliar!$A:$C,3,0),"")</f>
        <v/>
      </c>
      <c r="BO379" s="1">
        <v>554</v>
      </c>
      <c r="BP379" s="1" t="s">
        <v>39</v>
      </c>
      <c r="BQ379" s="6">
        <f>+IFERROR(VALUE(RIGHT(Tabla12[[#This Row],[B2B]],6)),"")</f>
        <v>554</v>
      </c>
      <c r="BR379" s="6" t="str">
        <f>+IFERROR(VLOOKUP(BP379,Auxiliar!$A:$C,2,0),"")</f>
        <v>VALUE LITRO</v>
      </c>
      <c r="BS379" s="7" t="str">
        <f>+IFERROR(VLOOKUP(BP379,Auxiliar!$A:$C,3,0),"")</f>
        <v>1b 12%</v>
      </c>
      <c r="CA379" s="1">
        <v>3726</v>
      </c>
      <c r="CB379" s="1" t="s">
        <v>35</v>
      </c>
      <c r="CC379" s="6">
        <f>+IFERROR(VALUE(RIGHT(Tabla14[[#This Row],[B2B]],6)),"")</f>
        <v>3726</v>
      </c>
      <c r="CD379" s="6" t="str">
        <f>+IFERROR(VLOOKUP(CB379,Auxiliar!$A:$C,2,0),"")</f>
        <v>Corona 710cc</v>
      </c>
      <c r="CE379" s="7" t="str">
        <f>+IFERROR(VLOOKUP(CB379,Auxiliar!$A:$C,3,0),"")</f>
        <v>1b 10% | 85b 0%</v>
      </c>
      <c r="CG379" s="1"/>
      <c r="CH379" s="1"/>
      <c r="CI379" s="6" t="str">
        <f>+IFERROR(VALUE(RIGHT(Tabla15[[#This Row],[B2B]],6)),"")</f>
        <v/>
      </c>
      <c r="CJ379" s="6" t="str">
        <f>+IFERROR(VLOOKUP(CH379,Auxiliar!$A:$C,2,0),"")</f>
        <v/>
      </c>
      <c r="CK379" s="7" t="str">
        <f>+IFERROR(VLOOKUP(CH379,Auxiliar!$A:$C,3,0),"")</f>
        <v/>
      </c>
      <c r="CM379" s="1">
        <v>3696</v>
      </c>
      <c r="CN379" s="1" t="s">
        <v>20</v>
      </c>
      <c r="CO379" s="6">
        <v>3696</v>
      </c>
      <c r="CP379" s="6" t="s">
        <v>20</v>
      </c>
      <c r="CQ379" s="7" t="s">
        <v>21</v>
      </c>
      <c r="CS379" s="1"/>
      <c r="CT379" s="1"/>
      <c r="CU379" s="6" t="str">
        <f>+IFERROR(VALUE(RIGHT(Tabla17[[#This Row],[B2B]],6)),"")</f>
        <v/>
      </c>
      <c r="CV379" s="6" t="str">
        <f>+IFERROR(VLOOKUP(CT379,Auxiliar!$A:$C,2,0),"")</f>
        <v/>
      </c>
      <c r="CW379" s="7" t="str">
        <f>+IFERROR(VLOOKUP(CT379,Auxiliar!$A:$C,3,0),"")</f>
        <v/>
      </c>
      <c r="CY379" s="1">
        <v>3696</v>
      </c>
      <c r="CZ379" s="1" t="s">
        <v>16</v>
      </c>
      <c r="DA379" s="6">
        <f>+IFERROR(VALUE(RIGHT(Tabla18[[#This Row],[B2B]],6)),"")</f>
        <v>3696</v>
      </c>
      <c r="DB379" s="6" t="str">
        <f>+IFERROR(VLOOKUP(CZ379,Auxiliar!$A:$C,2,0),"")</f>
        <v>PREMIUM</v>
      </c>
      <c r="DC379" s="7" t="str">
        <f>+IFERROR(VLOOKUP(CZ379,Auxiliar!$A:$C,3,0),"")</f>
        <v>0b 0% | 2b 2% | 5b 3,5% | 10b 5%</v>
      </c>
      <c r="DE379" s="1">
        <v>3696</v>
      </c>
      <c r="DF379" s="1" t="s">
        <v>19</v>
      </c>
      <c r="DG379" s="6">
        <f>+IFERROR(VALUE(RIGHT(Tabla19[[#This Row],[B2B]],6)),"")</f>
        <v>3696</v>
      </c>
      <c r="DH379" s="6" t="str">
        <f>+IFERROR(VLOOKUP(DF379,Auxiliar!$A:$C,2,0),"")</f>
        <v>MICHELOB</v>
      </c>
      <c r="DI379" s="7" t="str">
        <f>+IFERROR(VLOOKUP(DF379,Auxiliar!$A:$C,3,0),"")</f>
        <v>1b 7% | 3b 22% | 8b 27%</v>
      </c>
      <c r="DK379" s="1"/>
      <c r="DL379" s="1"/>
      <c r="DM379" s="6" t="str">
        <f>+IFERROR(VALUE(RIGHT(Tabla20[[#This Row],[B2B]],6)),"")</f>
        <v/>
      </c>
      <c r="DN379" s="6" t="str">
        <f>+IFERROR(VLOOKUP(DL379,Auxiliar!$A:$C,2,0),"")</f>
        <v/>
      </c>
      <c r="DO379" s="7" t="str">
        <f>+IFERROR(VLOOKUP(DL379,Auxiliar!$A:$C,3,0),"")</f>
        <v/>
      </c>
      <c r="DQ379" s="1">
        <v>3701</v>
      </c>
      <c r="DR379" s="12" t="s">
        <v>24</v>
      </c>
      <c r="DS379" s="6">
        <f>+IFERROR(VALUE(RIGHT(Tabla21[[#This Row],[B2B]],6)),"")</f>
        <v>3701</v>
      </c>
      <c r="DT379" s="6" t="str">
        <f>+IFERROR(VLOOKUP(DR379,Auxiliar!$A:$C,2,0),"")</f>
        <v>CORONA PORRON</v>
      </c>
      <c r="DU379" s="7" t="str">
        <f>+IFERROR(VLOOKUP(DR379,Auxiliar!$A:$C,3,0),"")</f>
        <v>1b 5% | 20b 0%</v>
      </c>
      <c r="DW379" s="1">
        <v>594</v>
      </c>
      <c r="DX379" s="12" t="s">
        <v>43</v>
      </c>
      <c r="DY379" s="6">
        <f>+IFERROR(VALUE(RIGHT(Tabla22[[#This Row],[B2B]],6)),"")</f>
        <v>594</v>
      </c>
      <c r="DZ379" s="6" t="str">
        <f>+IFERROR(VLOOKUP(DX379,Auxiliar!$A:$C,2,0),"")</f>
        <v xml:space="preserve">VALUE LATA </v>
      </c>
      <c r="EA379" s="7" t="str">
        <f>+IFERROR(VLOOKUP(DX379,Auxiliar!$A:$C,3,0),"")</f>
        <v>1b 15% | 100b 18%</v>
      </c>
      <c r="EC379" s="1">
        <v>532</v>
      </c>
      <c r="ED379" s="12" t="s">
        <v>47</v>
      </c>
      <c r="EE379" s="6">
        <f>+IFERROR(VALUE(RIGHT(Tabla23[[#This Row],[B2B]],6)),"")</f>
        <v>532</v>
      </c>
      <c r="EF379" s="6" t="str">
        <f>+IFERROR(VLOOKUP(ED379,Auxiliar!$A:$C,2,0),"")</f>
        <v>VALUE LATON</v>
      </c>
      <c r="EG379" s="7" t="str">
        <f>+IFERROR(VLOOKUP(ED379,Auxiliar!$A:$C,3,0),"")</f>
        <v>1b 10% | 5b 15% | 192b 0%</v>
      </c>
      <c r="EI379" s="1"/>
      <c r="EJ379" s="12"/>
      <c r="EK379" s="6" t="str">
        <f>+IFERROR(VALUE(RIGHT(Tabla24[[#This Row],[B2B]],6)),"")</f>
        <v/>
      </c>
      <c r="EL379" s="6" t="str">
        <f>+IFERROR(VLOOKUP(EJ379,Auxiliar!$A:$C,2,0),"")</f>
        <v/>
      </c>
      <c r="EM379" s="7" t="str">
        <f>+IFERROR(VLOOKUP(EJ379,Auxiliar!$A:$C,3,0),"")</f>
        <v/>
      </c>
      <c r="EO379" s="1"/>
      <c r="EP379" s="12"/>
      <c r="EQ379" s="6" t="str">
        <f>+IFERROR(VALUE(RIGHT(Tabla25[[#This Row],[B2B]],6)),"")</f>
        <v/>
      </c>
      <c r="ER379" s="6" t="str">
        <f>+IFERROR(VLOOKUP(EP379,Auxiliar!$A:$C,2,0),"")</f>
        <v/>
      </c>
      <c r="ES379" s="7" t="str">
        <f>+IFERROR(VLOOKUP(EP379,Auxiliar!$A:$C,3,0),"")</f>
        <v/>
      </c>
      <c r="EU379" s="1"/>
      <c r="EV379" s="12"/>
      <c r="EW379" s="6" t="str">
        <f>+IFERROR(VALUE(RIGHT(Tabla26[[#This Row],[B2B]],6)),"")</f>
        <v/>
      </c>
      <c r="EX379" s="6" t="str">
        <f>+IFERROR(VLOOKUP(EV379,Auxiliar!$A:$C,2,0),"")</f>
        <v/>
      </c>
      <c r="EY379" s="7" t="str">
        <f>+IFERROR(VLOOKUP(EV379,Auxiliar!$A:$C,3,0),"")</f>
        <v/>
      </c>
      <c r="EZ379" s="1"/>
      <c r="FA379" s="12"/>
      <c r="FB379" s="6" t="str">
        <f>+IFERROR(VALUE(RIGHT(Tabla27[[#This Row],[B2B]],6)),"")</f>
        <v/>
      </c>
      <c r="FC379" s="6" t="str">
        <f>+IFERROR(VLOOKUP(FA379,Auxiliar!$A:$C,2,0),"")</f>
        <v/>
      </c>
      <c r="FD379" s="7" t="str">
        <f>+IFERROR(VLOOKUP(FA379,Auxiliar!$A:$C,3,0),"")</f>
        <v/>
      </c>
      <c r="FE379" s="1"/>
      <c r="FF379" s="12"/>
      <c r="FG379" s="6" t="str">
        <f>+IFERROR(VALUE(RIGHT(Tabla28[[#This Row],[B2B]],6)),"")</f>
        <v/>
      </c>
      <c r="FH379" s="6" t="str">
        <f>+IFERROR(VLOOKUP(FF379,Auxiliar!$A:$C,2,0),"")</f>
        <v/>
      </c>
      <c r="FI379" s="7" t="str">
        <f>+IFERROR(VLOOKUP(FF379,Auxiliar!$A:$C,3,0),"")</f>
        <v/>
      </c>
      <c r="FJ379" s="1"/>
      <c r="FK379" s="12"/>
      <c r="FL379" s="6" t="str">
        <f>+IFERROR(VALUE(RIGHT(Tabla29[[#This Row],[B2B]],6)),"")</f>
        <v/>
      </c>
      <c r="FM379" s="6" t="str">
        <f>+IFERROR(VLOOKUP(FK379,Auxiliar!$A:$C,2,0),"")</f>
        <v/>
      </c>
      <c r="FN379" s="7" t="str">
        <f>+IFERROR(VLOOKUP(FK379,Auxiliar!$A:$C,3,0),"")</f>
        <v/>
      </c>
      <c r="FO379" s="1"/>
      <c r="FP379" s="12"/>
      <c r="FQ379" s="6" t="str">
        <f>+IFERROR(VALUE(RIGHT(Tabla30[[#This Row],[B2B]],6)),"")</f>
        <v/>
      </c>
      <c r="FR379" s="6" t="str">
        <f>+IFERROR(VLOOKUP(FP379,Auxiliar!$A:$C,2,0),"")</f>
        <v/>
      </c>
      <c r="FS379" s="7"/>
      <c r="FT379" s="1"/>
      <c r="FU379" s="12"/>
      <c r="FV379" s="6" t="str">
        <f>+IFERROR(VALUE(RIGHT(Tabla31[[#This Row],[B2B]],6)),"")</f>
        <v/>
      </c>
      <c r="FW379" s="6" t="str">
        <f>+IFERROR(VLOOKUP(FU379,Auxiliar!$A:$C,2,0),"")</f>
        <v/>
      </c>
      <c r="FX379" s="7" t="str">
        <f>+IFERROR(VLOOKUP(FU379,Auxiliar!$A:$C,3,0),"")</f>
        <v/>
      </c>
      <c r="FY379" s="1"/>
      <c r="FZ379" s="12"/>
      <c r="GA379" s="6" t="str">
        <f>+IFERROR(VALUE(RIGHT(Tabla32[[#This Row],[B2B]],6)),"")</f>
        <v/>
      </c>
      <c r="GB379" s="6" t="str">
        <f>+IFERROR(VLOOKUP(FZ379,Auxiliar!$A:$C,2,0),"")</f>
        <v/>
      </c>
      <c r="GC379" s="7" t="str">
        <f>+IFERROR(VLOOKUP(FZ379,Auxiliar!$A:$C,3,0),"")</f>
        <v/>
      </c>
      <c r="GD379" s="1"/>
      <c r="GE379" s="12"/>
      <c r="GF379" s="6" t="str">
        <f>+IFERROR(VALUE(RIGHT(Tabla33[[#This Row],[B2B]],6)),"")</f>
        <v/>
      </c>
      <c r="GG379" s="6" t="str">
        <f>+IFERROR(VLOOKUP(GE379,Auxiliar!$A:$C,2,0),"")</f>
        <v/>
      </c>
      <c r="GH379" s="7" t="str">
        <f>+IFERROR(VLOOKUP(GE379,Auxiliar!$A:$C,3,0),"")</f>
        <v/>
      </c>
    </row>
    <row r="380" spans="1:190" x14ac:dyDescent="0.25">
      <c r="A380" s="1"/>
      <c r="B380" s="1"/>
      <c r="C380" t="str">
        <f>+IFERROR(VALUE(RIGHT(Tabla1[[#This Row],[B2B]],6)),"")</f>
        <v/>
      </c>
      <c r="D380" t="str">
        <f>+IFERROR(VLOOKUP(B380,Auxiliar!$A:$C,2,0),"")</f>
        <v/>
      </c>
      <c r="E380" s="5" t="str">
        <f>+IFERROR(VLOOKUP(B380,Auxiliar!$A:$C,3,0),"")</f>
        <v/>
      </c>
      <c r="S380" s="1">
        <v>4751</v>
      </c>
      <c r="T380" s="1" t="s">
        <v>9</v>
      </c>
      <c r="U380" s="6">
        <f>+IFERROR(VALUE(RIGHT(Tabla4[[#This Row],[B2B]],6)),"")</f>
        <v>4751</v>
      </c>
      <c r="V380" s="6" t="str">
        <f>+IFERROR(VLOOKUP(T380,Auxiliar!$A:$C,2,0),"")</f>
        <v>CORE</v>
      </c>
      <c r="W380" s="7" t="str">
        <f>+IFERROR(VLOOKUP(T380,Auxiliar!$A:$C,3,0),"")</f>
        <v>0b 1% | 2b 5% | 4b 6%</v>
      </c>
      <c r="AK380" s="1">
        <v>4436</v>
      </c>
      <c r="AL380" s="1" t="s">
        <v>30</v>
      </c>
      <c r="AM380" s="6">
        <f>+IFERROR(VALUE(RIGHT(Tabla7[[#This Row],[B2B]],6)),"")</f>
        <v>4436</v>
      </c>
      <c r="AN380" s="6" t="str">
        <f>+IFERROR(VLOOKUP(AL380,Auxiliar!$A:$C,2,0),"")</f>
        <v>LATONES</v>
      </c>
      <c r="AO380" s="7" t="str">
        <f>+IFERROR(VLOOKUP(AL380,Auxiliar!$A:$C,3,0),"")</f>
        <v>1b 4% | 5b 7% | 97b 0%</v>
      </c>
      <c r="AW380" s="1"/>
      <c r="AX380" s="1" t="s">
        <v>32</v>
      </c>
      <c r="AY380" s="6" t="str">
        <f>+IFERROR(VALUE(RIGHT(Tabla9[[#This Row],[B2B]],6)),"")</f>
        <v/>
      </c>
      <c r="AZ380" s="6" t="str">
        <f>+IFERROR(VLOOKUP(AX380,Auxiliar!$A:$C,2,0),"")</f>
        <v>LATONES</v>
      </c>
      <c r="BA380" s="7" t="str">
        <f>+IFERROR(VLOOKUP(AX380,Auxiliar!$A:$C,3,0),"")</f>
        <v>2b 3% | 4b 4% | 6b 5% | 10b 8%  | 385b 0%</v>
      </c>
      <c r="BI380" s="1"/>
      <c r="BJ380" s="1"/>
      <c r="BK380" s="6" t="str">
        <f>+IFERROR(VALUE(RIGHT(Tabla11[[#This Row],[B2B]],6)),"")</f>
        <v/>
      </c>
      <c r="BL380" s="6" t="str">
        <f>+IFERROR(VLOOKUP(BJ380,Auxiliar!$A:$C,2,0),"")</f>
        <v/>
      </c>
      <c r="BM380" s="7" t="str">
        <f>+IFERROR(VLOOKUP(BJ380,Auxiliar!$A:$C,3,0),"")</f>
        <v/>
      </c>
      <c r="BO380" s="1">
        <v>573</v>
      </c>
      <c r="BP380" s="1" t="s">
        <v>39</v>
      </c>
      <c r="BQ380" s="6">
        <f>+IFERROR(VALUE(RIGHT(Tabla12[[#This Row],[B2B]],6)),"")</f>
        <v>573</v>
      </c>
      <c r="BR380" s="6" t="str">
        <f>+IFERROR(VLOOKUP(BP380,Auxiliar!$A:$C,2,0),"")</f>
        <v>VALUE LITRO</v>
      </c>
      <c r="BS380" s="7" t="str">
        <f>+IFERROR(VLOOKUP(BP380,Auxiliar!$A:$C,3,0),"")</f>
        <v>1b 12%</v>
      </c>
      <c r="CA380" s="1">
        <v>3728</v>
      </c>
      <c r="CB380" s="1" t="s">
        <v>35</v>
      </c>
      <c r="CC380" s="6">
        <f>+IFERROR(VALUE(RIGHT(Tabla14[[#This Row],[B2B]],6)),"")</f>
        <v>3728</v>
      </c>
      <c r="CD380" s="6" t="str">
        <f>+IFERROR(VLOOKUP(CB380,Auxiliar!$A:$C,2,0),"")</f>
        <v>Corona 710cc</v>
      </c>
      <c r="CE380" s="7" t="str">
        <f>+IFERROR(VLOOKUP(CB380,Auxiliar!$A:$C,3,0),"")</f>
        <v>1b 10% | 85b 0%</v>
      </c>
      <c r="CG380" s="1"/>
      <c r="CH380" s="1"/>
      <c r="CI380" s="6" t="str">
        <f>+IFERROR(VALUE(RIGHT(Tabla15[[#This Row],[B2B]],6)),"")</f>
        <v/>
      </c>
      <c r="CJ380" s="6" t="str">
        <f>+IFERROR(VLOOKUP(CH380,Auxiliar!$A:$C,2,0),"")</f>
        <v/>
      </c>
      <c r="CK380" s="7" t="str">
        <f>+IFERROR(VLOOKUP(CH380,Auxiliar!$A:$C,3,0),"")</f>
        <v/>
      </c>
      <c r="CM380" s="1">
        <v>3701</v>
      </c>
      <c r="CN380" s="1" t="s">
        <v>20</v>
      </c>
      <c r="CO380" s="6">
        <v>3701</v>
      </c>
      <c r="CP380" s="6" t="s">
        <v>20</v>
      </c>
      <c r="CQ380" s="7" t="s">
        <v>21</v>
      </c>
      <c r="CS380" s="1"/>
      <c r="CT380" s="1"/>
      <c r="CU380" s="6" t="str">
        <f>+IFERROR(VALUE(RIGHT(Tabla17[[#This Row],[B2B]],6)),"")</f>
        <v/>
      </c>
      <c r="CV380" s="6" t="str">
        <f>+IFERROR(VLOOKUP(CT380,Auxiliar!$A:$C,2,0),"")</f>
        <v/>
      </c>
      <c r="CW380" s="7" t="str">
        <f>+IFERROR(VLOOKUP(CT380,Auxiliar!$A:$C,3,0),"")</f>
        <v/>
      </c>
      <c r="CY380" s="1">
        <v>3701</v>
      </c>
      <c r="CZ380" s="1" t="s">
        <v>16</v>
      </c>
      <c r="DA380" s="6">
        <f>+IFERROR(VALUE(RIGHT(Tabla18[[#This Row],[B2B]],6)),"")</f>
        <v>3701</v>
      </c>
      <c r="DB380" s="6" t="str">
        <f>+IFERROR(VLOOKUP(CZ380,Auxiliar!$A:$C,2,0),"")</f>
        <v>PREMIUM</v>
      </c>
      <c r="DC380" s="7" t="str">
        <f>+IFERROR(VLOOKUP(CZ380,Auxiliar!$A:$C,3,0),"")</f>
        <v>0b 0% | 2b 2% | 5b 3,5% | 10b 5%</v>
      </c>
      <c r="DE380" s="1">
        <v>3701</v>
      </c>
      <c r="DF380" s="1" t="s">
        <v>19</v>
      </c>
      <c r="DG380" s="6">
        <f>+IFERROR(VALUE(RIGHT(Tabla19[[#This Row],[B2B]],6)),"")</f>
        <v>3701</v>
      </c>
      <c r="DH380" s="6" t="str">
        <f>+IFERROR(VLOOKUP(DF380,Auxiliar!$A:$C,2,0),"")</f>
        <v>MICHELOB</v>
      </c>
      <c r="DI380" s="7" t="str">
        <f>+IFERROR(VLOOKUP(DF380,Auxiliar!$A:$C,3,0),"")</f>
        <v>1b 7% | 3b 22% | 8b 27%</v>
      </c>
      <c r="DK380" s="1"/>
      <c r="DL380" s="1"/>
      <c r="DM380" s="6" t="str">
        <f>+IFERROR(VALUE(RIGHT(Tabla20[[#This Row],[B2B]],6)),"")</f>
        <v/>
      </c>
      <c r="DN380" s="6" t="str">
        <f>+IFERROR(VLOOKUP(DL380,Auxiliar!$A:$C,2,0),"")</f>
        <v/>
      </c>
      <c r="DO380" s="7" t="str">
        <f>+IFERROR(VLOOKUP(DL380,Auxiliar!$A:$C,3,0),"")</f>
        <v/>
      </c>
      <c r="DQ380" s="1">
        <v>3709</v>
      </c>
      <c r="DR380" s="12" t="s">
        <v>24</v>
      </c>
      <c r="DS380" s="6">
        <f>+IFERROR(VALUE(RIGHT(Tabla21[[#This Row],[B2B]],6)),"")</f>
        <v>3709</v>
      </c>
      <c r="DT380" s="6" t="str">
        <f>+IFERROR(VLOOKUP(DR380,Auxiliar!$A:$C,2,0),"")</f>
        <v>CORONA PORRON</v>
      </c>
      <c r="DU380" s="7" t="str">
        <f>+IFERROR(VLOOKUP(DR380,Auxiliar!$A:$C,3,0),"")</f>
        <v>1b 5% | 20b 0%</v>
      </c>
      <c r="DW380" s="1">
        <v>606</v>
      </c>
      <c r="DX380" s="12" t="s">
        <v>43</v>
      </c>
      <c r="DY380" s="6">
        <f>+IFERROR(VALUE(RIGHT(Tabla22[[#This Row],[B2B]],6)),"")</f>
        <v>606</v>
      </c>
      <c r="DZ380" s="6" t="str">
        <f>+IFERROR(VLOOKUP(DX380,Auxiliar!$A:$C,2,0),"")</f>
        <v xml:space="preserve">VALUE LATA </v>
      </c>
      <c r="EA380" s="7" t="str">
        <f>+IFERROR(VLOOKUP(DX380,Auxiliar!$A:$C,3,0),"")</f>
        <v>1b 15% | 100b 18%</v>
      </c>
      <c r="EC380" s="1">
        <v>554</v>
      </c>
      <c r="ED380" s="12" t="s">
        <v>47</v>
      </c>
      <c r="EE380" s="6">
        <f>+IFERROR(VALUE(RIGHT(Tabla23[[#This Row],[B2B]],6)),"")</f>
        <v>554</v>
      </c>
      <c r="EF380" s="6" t="str">
        <f>+IFERROR(VLOOKUP(ED380,Auxiliar!$A:$C,2,0),"")</f>
        <v>VALUE LATON</v>
      </c>
      <c r="EG380" s="7" t="str">
        <f>+IFERROR(VLOOKUP(ED380,Auxiliar!$A:$C,3,0),"")</f>
        <v>1b 10% | 5b 15% | 192b 0%</v>
      </c>
      <c r="EI380" s="1"/>
      <c r="EJ380" s="12"/>
      <c r="EK380" s="6" t="str">
        <f>+IFERROR(VALUE(RIGHT(Tabla24[[#This Row],[B2B]],6)),"")</f>
        <v/>
      </c>
      <c r="EL380" s="6" t="str">
        <f>+IFERROR(VLOOKUP(EJ380,Auxiliar!$A:$C,2,0),"")</f>
        <v/>
      </c>
      <c r="EM380" s="7" t="str">
        <f>+IFERROR(VLOOKUP(EJ380,Auxiliar!$A:$C,3,0),"")</f>
        <v/>
      </c>
      <c r="EO380" s="1"/>
      <c r="EP380" s="12"/>
      <c r="EQ380" s="6" t="str">
        <f>+IFERROR(VALUE(RIGHT(Tabla25[[#This Row],[B2B]],6)),"")</f>
        <v/>
      </c>
      <c r="ER380" s="6" t="str">
        <f>+IFERROR(VLOOKUP(EP380,Auxiliar!$A:$C,2,0),"")</f>
        <v/>
      </c>
      <c r="ES380" s="7" t="str">
        <f>+IFERROR(VLOOKUP(EP380,Auxiliar!$A:$C,3,0),"")</f>
        <v/>
      </c>
      <c r="EU380" s="1"/>
      <c r="EV380" s="12"/>
      <c r="EW380" s="6" t="str">
        <f>+IFERROR(VALUE(RIGHT(Tabla26[[#This Row],[B2B]],6)),"")</f>
        <v/>
      </c>
      <c r="EX380" s="6" t="str">
        <f>+IFERROR(VLOOKUP(EV380,Auxiliar!$A:$C,2,0),"")</f>
        <v/>
      </c>
      <c r="EY380" s="7" t="str">
        <f>+IFERROR(VLOOKUP(EV380,Auxiliar!$A:$C,3,0),"")</f>
        <v/>
      </c>
      <c r="EZ380" s="1"/>
      <c r="FA380" s="12"/>
      <c r="FB380" s="6" t="str">
        <f>+IFERROR(VALUE(RIGHT(Tabla27[[#This Row],[B2B]],6)),"")</f>
        <v/>
      </c>
      <c r="FC380" s="6" t="str">
        <f>+IFERROR(VLOOKUP(FA380,Auxiliar!$A:$C,2,0),"")</f>
        <v/>
      </c>
      <c r="FD380" s="7" t="str">
        <f>+IFERROR(VLOOKUP(FA380,Auxiliar!$A:$C,3,0),"")</f>
        <v/>
      </c>
      <c r="FE380" s="1"/>
      <c r="FF380" s="12"/>
      <c r="FG380" s="6" t="str">
        <f>+IFERROR(VALUE(RIGHT(Tabla28[[#This Row],[B2B]],6)),"")</f>
        <v/>
      </c>
      <c r="FH380" s="6" t="str">
        <f>+IFERROR(VLOOKUP(FF380,Auxiliar!$A:$C,2,0),"")</f>
        <v/>
      </c>
      <c r="FI380" s="7" t="str">
        <f>+IFERROR(VLOOKUP(FF380,Auxiliar!$A:$C,3,0),"")</f>
        <v/>
      </c>
      <c r="FJ380" s="1"/>
      <c r="FK380" s="12"/>
      <c r="FL380" s="6" t="str">
        <f>+IFERROR(VALUE(RIGHT(Tabla29[[#This Row],[B2B]],6)),"")</f>
        <v/>
      </c>
      <c r="FM380" s="6" t="str">
        <f>+IFERROR(VLOOKUP(FK380,Auxiliar!$A:$C,2,0),"")</f>
        <v/>
      </c>
      <c r="FN380" s="7" t="str">
        <f>+IFERROR(VLOOKUP(FK380,Auxiliar!$A:$C,3,0),"")</f>
        <v/>
      </c>
      <c r="FO380" s="1"/>
      <c r="FP380" s="12"/>
      <c r="FQ380" s="6" t="str">
        <f>+IFERROR(VALUE(RIGHT(Tabla30[[#This Row],[B2B]],6)),"")</f>
        <v/>
      </c>
      <c r="FR380" s="6" t="str">
        <f>+IFERROR(VLOOKUP(FP380,Auxiliar!$A:$C,2,0),"")</f>
        <v/>
      </c>
      <c r="FS380" s="7"/>
      <c r="FT380" s="1"/>
      <c r="FU380" s="12"/>
      <c r="FV380" s="6" t="str">
        <f>+IFERROR(VALUE(RIGHT(Tabla31[[#This Row],[B2B]],6)),"")</f>
        <v/>
      </c>
      <c r="FW380" s="6" t="str">
        <f>+IFERROR(VLOOKUP(FU380,Auxiliar!$A:$C,2,0),"")</f>
        <v/>
      </c>
      <c r="FX380" s="7" t="str">
        <f>+IFERROR(VLOOKUP(FU380,Auxiliar!$A:$C,3,0),"")</f>
        <v/>
      </c>
      <c r="FY380" s="1"/>
      <c r="FZ380" s="12"/>
      <c r="GA380" s="6" t="str">
        <f>+IFERROR(VALUE(RIGHT(Tabla32[[#This Row],[B2B]],6)),"")</f>
        <v/>
      </c>
      <c r="GB380" s="6" t="str">
        <f>+IFERROR(VLOOKUP(FZ380,Auxiliar!$A:$C,2,0),"")</f>
        <v/>
      </c>
      <c r="GC380" s="7" t="str">
        <f>+IFERROR(VLOOKUP(FZ380,Auxiliar!$A:$C,3,0),"")</f>
        <v/>
      </c>
      <c r="GD380" s="1"/>
      <c r="GE380" s="12"/>
      <c r="GF380" s="6" t="str">
        <f>+IFERROR(VALUE(RIGHT(Tabla33[[#This Row],[B2B]],6)),"")</f>
        <v/>
      </c>
      <c r="GG380" s="6" t="str">
        <f>+IFERROR(VLOOKUP(GE380,Auxiliar!$A:$C,2,0),"")</f>
        <v/>
      </c>
      <c r="GH380" s="7" t="str">
        <f>+IFERROR(VLOOKUP(GE380,Auxiliar!$A:$C,3,0),"")</f>
        <v/>
      </c>
    </row>
    <row r="381" spans="1:190" x14ac:dyDescent="0.25">
      <c r="A381" s="1"/>
      <c r="B381" s="1"/>
      <c r="C381" t="str">
        <f>+IFERROR(VALUE(RIGHT(Tabla1[[#This Row],[B2B]],6)),"")</f>
        <v/>
      </c>
      <c r="D381" t="str">
        <f>+IFERROR(VLOOKUP(B381,Auxiliar!$A:$C,2,0),"")</f>
        <v/>
      </c>
      <c r="E381" s="5" t="str">
        <f>+IFERROR(VLOOKUP(B381,Auxiliar!$A:$C,3,0),"")</f>
        <v/>
      </c>
      <c r="S381" s="1">
        <v>4755</v>
      </c>
      <c r="T381" s="1" t="s">
        <v>9</v>
      </c>
      <c r="U381" s="6">
        <f>+IFERROR(VALUE(RIGHT(Tabla4[[#This Row],[B2B]],6)),"")</f>
        <v>4755</v>
      </c>
      <c r="V381" s="6" t="str">
        <f>+IFERROR(VLOOKUP(T381,Auxiliar!$A:$C,2,0),"")</f>
        <v>CORE</v>
      </c>
      <c r="W381" s="7" t="str">
        <f>+IFERROR(VLOOKUP(T381,Auxiliar!$A:$C,3,0),"")</f>
        <v>0b 1% | 2b 5% | 4b 6%</v>
      </c>
      <c r="AK381" s="1">
        <v>4439</v>
      </c>
      <c r="AL381" s="1" t="s">
        <v>30</v>
      </c>
      <c r="AM381" s="6">
        <f>+IFERROR(VALUE(RIGHT(Tabla7[[#This Row],[B2B]],6)),"")</f>
        <v>4439</v>
      </c>
      <c r="AN381" s="6" t="str">
        <f>+IFERROR(VLOOKUP(AL381,Auxiliar!$A:$C,2,0),"")</f>
        <v>LATONES</v>
      </c>
      <c r="AO381" s="7" t="str">
        <f>+IFERROR(VLOOKUP(AL381,Auxiliar!$A:$C,3,0),"")</f>
        <v>1b 4% | 5b 7% | 97b 0%</v>
      </c>
      <c r="AW381" s="1"/>
      <c r="AX381" s="1" t="s">
        <v>32</v>
      </c>
      <c r="AY381" s="6" t="str">
        <f>+IFERROR(VALUE(RIGHT(Tabla9[[#This Row],[B2B]],6)),"")</f>
        <v/>
      </c>
      <c r="AZ381" s="6" t="str">
        <f>+IFERROR(VLOOKUP(AX381,Auxiliar!$A:$C,2,0),"")</f>
        <v>LATONES</v>
      </c>
      <c r="BA381" s="7" t="str">
        <f>+IFERROR(VLOOKUP(AX381,Auxiliar!$A:$C,3,0),"")</f>
        <v>2b 3% | 4b 4% | 6b 5% | 10b 8%  | 385b 0%</v>
      </c>
      <c r="BI381" s="1"/>
      <c r="BJ381" s="1"/>
      <c r="BK381" s="6" t="str">
        <f>+IFERROR(VALUE(RIGHT(Tabla11[[#This Row],[B2B]],6)),"")</f>
        <v/>
      </c>
      <c r="BL381" s="6" t="str">
        <f>+IFERROR(VLOOKUP(BJ381,Auxiliar!$A:$C,2,0),"")</f>
        <v/>
      </c>
      <c r="BM381" s="7" t="str">
        <f>+IFERROR(VLOOKUP(BJ381,Auxiliar!$A:$C,3,0),"")</f>
        <v/>
      </c>
      <c r="BO381" s="1">
        <v>10088</v>
      </c>
      <c r="BP381" s="1" t="s">
        <v>39</v>
      </c>
      <c r="BQ381" s="6">
        <f>+IFERROR(VALUE(RIGHT(Tabla12[[#This Row],[B2B]],6)),"")</f>
        <v>10088</v>
      </c>
      <c r="BR381" s="6" t="str">
        <f>+IFERROR(VLOOKUP(BP381,Auxiliar!$A:$C,2,0),"")</f>
        <v>VALUE LITRO</v>
      </c>
      <c r="BS381" s="7" t="str">
        <f>+IFERROR(VLOOKUP(BP381,Auxiliar!$A:$C,3,0),"")</f>
        <v>1b 12%</v>
      </c>
      <c r="CA381" s="1">
        <v>3733</v>
      </c>
      <c r="CB381" s="1" t="s">
        <v>35</v>
      </c>
      <c r="CC381" s="6">
        <f>+IFERROR(VALUE(RIGHT(Tabla14[[#This Row],[B2B]],6)),"")</f>
        <v>3733</v>
      </c>
      <c r="CD381" s="6" t="str">
        <f>+IFERROR(VLOOKUP(CB381,Auxiliar!$A:$C,2,0),"")</f>
        <v>Corona 710cc</v>
      </c>
      <c r="CE381" s="7" t="str">
        <f>+IFERROR(VLOOKUP(CB381,Auxiliar!$A:$C,3,0),"")</f>
        <v>1b 10% | 85b 0%</v>
      </c>
      <c r="CG381" s="1"/>
      <c r="CH381" s="1"/>
      <c r="CI381" s="6" t="str">
        <f>+IFERROR(VALUE(RIGHT(Tabla15[[#This Row],[B2B]],6)),"")</f>
        <v/>
      </c>
      <c r="CJ381" s="6" t="str">
        <f>+IFERROR(VLOOKUP(CH381,Auxiliar!$A:$C,2,0),"")</f>
        <v/>
      </c>
      <c r="CK381" s="7" t="str">
        <f>+IFERROR(VLOOKUP(CH381,Auxiliar!$A:$C,3,0),"")</f>
        <v/>
      </c>
      <c r="CM381" s="1">
        <v>3709</v>
      </c>
      <c r="CN381" s="1" t="s">
        <v>20</v>
      </c>
      <c r="CO381" s="6">
        <v>3709</v>
      </c>
      <c r="CP381" s="6" t="s">
        <v>20</v>
      </c>
      <c r="CQ381" s="7" t="s">
        <v>21</v>
      </c>
      <c r="CS381" s="1"/>
      <c r="CT381" s="1"/>
      <c r="CU381" s="6" t="str">
        <f>+IFERROR(VALUE(RIGHT(Tabla17[[#This Row],[B2B]],6)),"")</f>
        <v/>
      </c>
      <c r="CV381" s="6" t="str">
        <f>+IFERROR(VLOOKUP(CT381,Auxiliar!$A:$C,2,0),"")</f>
        <v/>
      </c>
      <c r="CW381" s="7" t="str">
        <f>+IFERROR(VLOOKUP(CT381,Auxiliar!$A:$C,3,0),"")</f>
        <v/>
      </c>
      <c r="CY381" s="1">
        <v>3709</v>
      </c>
      <c r="CZ381" s="1" t="s">
        <v>16</v>
      </c>
      <c r="DA381" s="6">
        <f>+IFERROR(VALUE(RIGHT(Tabla18[[#This Row],[B2B]],6)),"")</f>
        <v>3709</v>
      </c>
      <c r="DB381" s="6" t="str">
        <f>+IFERROR(VLOOKUP(CZ381,Auxiliar!$A:$C,2,0),"")</f>
        <v>PREMIUM</v>
      </c>
      <c r="DC381" s="7" t="str">
        <f>+IFERROR(VLOOKUP(CZ381,Auxiliar!$A:$C,3,0),"")</f>
        <v>0b 0% | 2b 2% | 5b 3,5% | 10b 5%</v>
      </c>
      <c r="DE381" s="1">
        <v>3709</v>
      </c>
      <c r="DF381" s="1" t="s">
        <v>19</v>
      </c>
      <c r="DG381" s="6">
        <f>+IFERROR(VALUE(RIGHT(Tabla19[[#This Row],[B2B]],6)),"")</f>
        <v>3709</v>
      </c>
      <c r="DH381" s="6" t="str">
        <f>+IFERROR(VLOOKUP(DF381,Auxiliar!$A:$C,2,0),"")</f>
        <v>MICHELOB</v>
      </c>
      <c r="DI381" s="7" t="str">
        <f>+IFERROR(VLOOKUP(DF381,Auxiliar!$A:$C,3,0),"")</f>
        <v>1b 7% | 3b 22% | 8b 27%</v>
      </c>
      <c r="DK381" s="1"/>
      <c r="DL381" s="1"/>
      <c r="DM381" s="6" t="str">
        <f>+IFERROR(VALUE(RIGHT(Tabla20[[#This Row],[B2B]],6)),"")</f>
        <v/>
      </c>
      <c r="DN381" s="6" t="str">
        <f>+IFERROR(VLOOKUP(DL381,Auxiliar!$A:$C,2,0),"")</f>
        <v/>
      </c>
      <c r="DO381" s="7" t="str">
        <f>+IFERROR(VLOOKUP(DL381,Auxiliar!$A:$C,3,0),"")</f>
        <v/>
      </c>
      <c r="DQ381" s="1">
        <v>3710</v>
      </c>
      <c r="DR381" s="12" t="s">
        <v>24</v>
      </c>
      <c r="DS381" s="6">
        <f>+IFERROR(VALUE(RIGHT(Tabla21[[#This Row],[B2B]],6)),"")</f>
        <v>3710</v>
      </c>
      <c r="DT381" s="6" t="str">
        <f>+IFERROR(VLOOKUP(DR381,Auxiliar!$A:$C,2,0),"")</f>
        <v>CORONA PORRON</v>
      </c>
      <c r="DU381" s="7" t="str">
        <f>+IFERROR(VLOOKUP(DR381,Auxiliar!$A:$C,3,0),"")</f>
        <v>1b 5% | 20b 0%</v>
      </c>
      <c r="DW381" s="1">
        <v>615</v>
      </c>
      <c r="DX381" s="12" t="s">
        <v>43</v>
      </c>
      <c r="DY381" s="6">
        <f>+IFERROR(VALUE(RIGHT(Tabla22[[#This Row],[B2B]],6)),"")</f>
        <v>615</v>
      </c>
      <c r="DZ381" s="6" t="str">
        <f>+IFERROR(VLOOKUP(DX381,Auxiliar!$A:$C,2,0),"")</f>
        <v xml:space="preserve">VALUE LATA </v>
      </c>
      <c r="EA381" s="7" t="str">
        <f>+IFERROR(VLOOKUP(DX381,Auxiliar!$A:$C,3,0),"")</f>
        <v>1b 15% | 100b 18%</v>
      </c>
      <c r="EC381" s="1">
        <v>573</v>
      </c>
      <c r="ED381" s="12" t="s">
        <v>47</v>
      </c>
      <c r="EE381" s="6">
        <f>+IFERROR(VALUE(RIGHT(Tabla23[[#This Row],[B2B]],6)),"")</f>
        <v>573</v>
      </c>
      <c r="EF381" s="6" t="str">
        <f>+IFERROR(VLOOKUP(ED381,Auxiliar!$A:$C,2,0),"")</f>
        <v>VALUE LATON</v>
      </c>
      <c r="EG381" s="7" t="str">
        <f>+IFERROR(VLOOKUP(ED381,Auxiliar!$A:$C,3,0),"")</f>
        <v>1b 10% | 5b 15% | 192b 0%</v>
      </c>
      <c r="EI381" s="1"/>
      <c r="EJ381" s="12"/>
      <c r="EK381" s="6" t="str">
        <f>+IFERROR(VALUE(RIGHT(Tabla24[[#This Row],[B2B]],6)),"")</f>
        <v/>
      </c>
      <c r="EL381" s="6" t="str">
        <f>+IFERROR(VLOOKUP(EJ381,Auxiliar!$A:$C,2,0),"")</f>
        <v/>
      </c>
      <c r="EM381" s="7" t="str">
        <f>+IFERROR(VLOOKUP(EJ381,Auxiliar!$A:$C,3,0),"")</f>
        <v/>
      </c>
      <c r="EO381" s="1"/>
      <c r="EP381" s="12"/>
      <c r="EQ381" s="6" t="str">
        <f>+IFERROR(VALUE(RIGHT(Tabla25[[#This Row],[B2B]],6)),"")</f>
        <v/>
      </c>
      <c r="ER381" s="6" t="str">
        <f>+IFERROR(VLOOKUP(EP381,Auxiliar!$A:$C,2,0),"")</f>
        <v/>
      </c>
      <c r="ES381" s="7" t="str">
        <f>+IFERROR(VLOOKUP(EP381,Auxiliar!$A:$C,3,0),"")</f>
        <v/>
      </c>
      <c r="EU381" s="1"/>
      <c r="EV381" s="12"/>
      <c r="EW381" s="6" t="str">
        <f>+IFERROR(VALUE(RIGHT(Tabla26[[#This Row],[B2B]],6)),"")</f>
        <v/>
      </c>
      <c r="EX381" s="6" t="str">
        <f>+IFERROR(VLOOKUP(EV381,Auxiliar!$A:$C,2,0),"")</f>
        <v/>
      </c>
      <c r="EY381" s="7" t="str">
        <f>+IFERROR(VLOOKUP(EV381,Auxiliar!$A:$C,3,0),"")</f>
        <v/>
      </c>
      <c r="EZ381" s="1"/>
      <c r="FA381" s="12"/>
      <c r="FB381" s="6" t="str">
        <f>+IFERROR(VALUE(RIGHT(Tabla27[[#This Row],[B2B]],6)),"")</f>
        <v/>
      </c>
      <c r="FC381" s="6" t="str">
        <f>+IFERROR(VLOOKUP(FA381,Auxiliar!$A:$C,2,0),"")</f>
        <v/>
      </c>
      <c r="FD381" s="7" t="str">
        <f>+IFERROR(VLOOKUP(FA381,Auxiliar!$A:$C,3,0),"")</f>
        <v/>
      </c>
      <c r="FE381" s="1"/>
      <c r="FF381" s="12"/>
      <c r="FG381" s="6" t="str">
        <f>+IFERROR(VALUE(RIGHT(Tabla28[[#This Row],[B2B]],6)),"")</f>
        <v/>
      </c>
      <c r="FH381" s="6" t="str">
        <f>+IFERROR(VLOOKUP(FF381,Auxiliar!$A:$C,2,0),"")</f>
        <v/>
      </c>
      <c r="FI381" s="7" t="str">
        <f>+IFERROR(VLOOKUP(FF381,Auxiliar!$A:$C,3,0),"")</f>
        <v/>
      </c>
      <c r="FJ381" s="1"/>
      <c r="FK381" s="12"/>
      <c r="FL381" s="6" t="str">
        <f>+IFERROR(VALUE(RIGHT(Tabla29[[#This Row],[B2B]],6)),"")</f>
        <v/>
      </c>
      <c r="FM381" s="6" t="str">
        <f>+IFERROR(VLOOKUP(FK381,Auxiliar!$A:$C,2,0),"")</f>
        <v/>
      </c>
      <c r="FN381" s="7" t="str">
        <f>+IFERROR(VLOOKUP(FK381,Auxiliar!$A:$C,3,0),"")</f>
        <v/>
      </c>
      <c r="FO381" s="1"/>
      <c r="FP381" s="12"/>
      <c r="FQ381" s="6" t="str">
        <f>+IFERROR(VALUE(RIGHT(Tabla30[[#This Row],[B2B]],6)),"")</f>
        <v/>
      </c>
      <c r="FR381" s="6" t="str">
        <f>+IFERROR(VLOOKUP(FP381,Auxiliar!$A:$C,2,0),"")</f>
        <v/>
      </c>
      <c r="FS381" s="7"/>
      <c r="FT381" s="1"/>
      <c r="FU381" s="12"/>
      <c r="FV381" s="6" t="str">
        <f>+IFERROR(VALUE(RIGHT(Tabla31[[#This Row],[B2B]],6)),"")</f>
        <v/>
      </c>
      <c r="FW381" s="6" t="str">
        <f>+IFERROR(VLOOKUP(FU381,Auxiliar!$A:$C,2,0),"")</f>
        <v/>
      </c>
      <c r="FX381" s="7" t="str">
        <f>+IFERROR(VLOOKUP(FU381,Auxiliar!$A:$C,3,0),"")</f>
        <v/>
      </c>
      <c r="FY381" s="1"/>
      <c r="FZ381" s="12"/>
      <c r="GA381" s="6" t="str">
        <f>+IFERROR(VALUE(RIGHT(Tabla32[[#This Row],[B2B]],6)),"")</f>
        <v/>
      </c>
      <c r="GB381" s="6" t="str">
        <f>+IFERROR(VLOOKUP(FZ381,Auxiliar!$A:$C,2,0),"")</f>
        <v/>
      </c>
      <c r="GC381" s="7" t="str">
        <f>+IFERROR(VLOOKUP(FZ381,Auxiliar!$A:$C,3,0),"")</f>
        <v/>
      </c>
      <c r="GD381" s="1"/>
      <c r="GE381" s="12"/>
      <c r="GF381" s="6" t="str">
        <f>+IFERROR(VALUE(RIGHT(Tabla33[[#This Row],[B2B]],6)),"")</f>
        <v/>
      </c>
      <c r="GG381" s="6" t="str">
        <f>+IFERROR(VLOOKUP(GE381,Auxiliar!$A:$C,2,0),"")</f>
        <v/>
      </c>
      <c r="GH381" s="7" t="str">
        <f>+IFERROR(VLOOKUP(GE381,Auxiliar!$A:$C,3,0),"")</f>
        <v/>
      </c>
    </row>
    <row r="382" spans="1:190" x14ac:dyDescent="0.25">
      <c r="A382" s="1"/>
      <c r="B382" s="1"/>
      <c r="C382" t="str">
        <f>+IFERROR(VALUE(RIGHT(Tabla1[[#This Row],[B2B]],6)),"")</f>
        <v/>
      </c>
      <c r="D382" t="str">
        <f>+IFERROR(VLOOKUP(B382,Auxiliar!$A:$C,2,0),"")</f>
        <v/>
      </c>
      <c r="E382" s="5" t="str">
        <f>+IFERROR(VLOOKUP(B382,Auxiliar!$A:$C,3,0),"")</f>
        <v/>
      </c>
      <c r="S382" s="1">
        <v>4761</v>
      </c>
      <c r="T382" s="1" t="s">
        <v>9</v>
      </c>
      <c r="U382" s="6">
        <f>+IFERROR(VALUE(RIGHT(Tabla4[[#This Row],[B2B]],6)),"")</f>
        <v>4761</v>
      </c>
      <c r="V382" s="6" t="str">
        <f>+IFERROR(VLOOKUP(T382,Auxiliar!$A:$C,2,0),"")</f>
        <v>CORE</v>
      </c>
      <c r="W382" s="7" t="str">
        <f>+IFERROR(VLOOKUP(T382,Auxiliar!$A:$C,3,0),"")</f>
        <v>0b 1% | 2b 5% | 4b 6%</v>
      </c>
      <c r="AK382" s="1">
        <v>4450</v>
      </c>
      <c r="AL382" s="1" t="s">
        <v>30</v>
      </c>
      <c r="AM382" s="6">
        <f>+IFERROR(VALUE(RIGHT(Tabla7[[#This Row],[B2B]],6)),"")</f>
        <v>4450</v>
      </c>
      <c r="AN382" s="6" t="str">
        <f>+IFERROR(VLOOKUP(AL382,Auxiliar!$A:$C,2,0),"")</f>
        <v>LATONES</v>
      </c>
      <c r="AO382" s="7" t="str">
        <f>+IFERROR(VLOOKUP(AL382,Auxiliar!$A:$C,3,0),"")</f>
        <v>1b 4% | 5b 7% | 97b 0%</v>
      </c>
      <c r="AW382" s="1"/>
      <c r="AX382" s="1" t="s">
        <v>32</v>
      </c>
      <c r="AY382" s="6" t="str">
        <f>+IFERROR(VALUE(RIGHT(Tabla9[[#This Row],[B2B]],6)),"")</f>
        <v/>
      </c>
      <c r="AZ382" s="6" t="str">
        <f>+IFERROR(VLOOKUP(AX382,Auxiliar!$A:$C,2,0),"")</f>
        <v>LATONES</v>
      </c>
      <c r="BA382" s="7" t="str">
        <f>+IFERROR(VLOOKUP(AX382,Auxiliar!$A:$C,3,0),"")</f>
        <v>2b 3% | 4b 4% | 6b 5% | 10b 8%  | 385b 0%</v>
      </c>
      <c r="BI382" s="1"/>
      <c r="BJ382" s="1"/>
      <c r="BK382" s="6" t="str">
        <f>+IFERROR(VALUE(RIGHT(Tabla11[[#This Row],[B2B]],6)),"")</f>
        <v/>
      </c>
      <c r="BL382" s="6" t="str">
        <f>+IFERROR(VLOOKUP(BJ382,Auxiliar!$A:$C,2,0),"")</f>
        <v/>
      </c>
      <c r="BM382" s="7" t="str">
        <f>+IFERROR(VLOOKUP(BJ382,Auxiliar!$A:$C,3,0),"")</f>
        <v/>
      </c>
      <c r="BO382" s="1">
        <v>594</v>
      </c>
      <c r="BP382" s="1" t="s">
        <v>39</v>
      </c>
      <c r="BQ382" s="6">
        <f>+IFERROR(VALUE(RIGHT(Tabla12[[#This Row],[B2B]],6)),"")</f>
        <v>594</v>
      </c>
      <c r="BR382" s="6" t="str">
        <f>+IFERROR(VLOOKUP(BP382,Auxiliar!$A:$C,2,0),"")</f>
        <v>VALUE LITRO</v>
      </c>
      <c r="BS382" s="7" t="str">
        <f>+IFERROR(VLOOKUP(BP382,Auxiliar!$A:$C,3,0),"")</f>
        <v>1b 12%</v>
      </c>
      <c r="CA382" s="1">
        <v>3736</v>
      </c>
      <c r="CB382" s="1" t="s">
        <v>35</v>
      </c>
      <c r="CC382" s="6">
        <f>+IFERROR(VALUE(RIGHT(Tabla14[[#This Row],[B2B]],6)),"")</f>
        <v>3736</v>
      </c>
      <c r="CD382" s="6" t="str">
        <f>+IFERROR(VLOOKUP(CB382,Auxiliar!$A:$C,2,0),"")</f>
        <v>Corona 710cc</v>
      </c>
      <c r="CE382" s="7" t="str">
        <f>+IFERROR(VLOOKUP(CB382,Auxiliar!$A:$C,3,0),"")</f>
        <v>1b 10% | 85b 0%</v>
      </c>
      <c r="CG382" s="1"/>
      <c r="CH382" s="1"/>
      <c r="CI382" s="6" t="str">
        <f>+IFERROR(VALUE(RIGHT(Tabla15[[#This Row],[B2B]],6)),"")</f>
        <v/>
      </c>
      <c r="CJ382" s="6" t="str">
        <f>+IFERROR(VLOOKUP(CH382,Auxiliar!$A:$C,2,0),"")</f>
        <v/>
      </c>
      <c r="CK382" s="7" t="str">
        <f>+IFERROR(VLOOKUP(CH382,Auxiliar!$A:$C,3,0),"")</f>
        <v/>
      </c>
      <c r="CM382" s="1">
        <v>3710</v>
      </c>
      <c r="CN382" s="1" t="s">
        <v>20</v>
      </c>
      <c r="CO382" s="6">
        <v>3710</v>
      </c>
      <c r="CP382" s="6" t="s">
        <v>20</v>
      </c>
      <c r="CQ382" s="7" t="s">
        <v>21</v>
      </c>
      <c r="CS382" s="1"/>
      <c r="CT382" s="1"/>
      <c r="CU382" s="6" t="str">
        <f>+IFERROR(VALUE(RIGHT(Tabla17[[#This Row],[B2B]],6)),"")</f>
        <v/>
      </c>
      <c r="CV382" s="6" t="str">
        <f>+IFERROR(VLOOKUP(CT382,Auxiliar!$A:$C,2,0),"")</f>
        <v/>
      </c>
      <c r="CW382" s="7" t="str">
        <f>+IFERROR(VLOOKUP(CT382,Auxiliar!$A:$C,3,0),"")</f>
        <v/>
      </c>
      <c r="CY382" s="1">
        <v>3710</v>
      </c>
      <c r="CZ382" s="1" t="s">
        <v>16</v>
      </c>
      <c r="DA382" s="6">
        <f>+IFERROR(VALUE(RIGHT(Tabla18[[#This Row],[B2B]],6)),"")</f>
        <v>3710</v>
      </c>
      <c r="DB382" s="6" t="str">
        <f>+IFERROR(VLOOKUP(CZ382,Auxiliar!$A:$C,2,0),"")</f>
        <v>PREMIUM</v>
      </c>
      <c r="DC382" s="7" t="str">
        <f>+IFERROR(VLOOKUP(CZ382,Auxiliar!$A:$C,3,0),"")</f>
        <v>0b 0% | 2b 2% | 5b 3,5% | 10b 5%</v>
      </c>
      <c r="DE382" s="1">
        <v>3710</v>
      </c>
      <c r="DF382" s="1" t="s">
        <v>19</v>
      </c>
      <c r="DG382" s="6">
        <f>+IFERROR(VALUE(RIGHT(Tabla19[[#This Row],[B2B]],6)),"")</f>
        <v>3710</v>
      </c>
      <c r="DH382" s="6" t="str">
        <f>+IFERROR(VLOOKUP(DF382,Auxiliar!$A:$C,2,0),"")</f>
        <v>MICHELOB</v>
      </c>
      <c r="DI382" s="7" t="str">
        <f>+IFERROR(VLOOKUP(DF382,Auxiliar!$A:$C,3,0),"")</f>
        <v>1b 7% | 3b 22% | 8b 27%</v>
      </c>
      <c r="DK382" s="1"/>
      <c r="DL382" s="1"/>
      <c r="DM382" s="6" t="str">
        <f>+IFERROR(VALUE(RIGHT(Tabla20[[#This Row],[B2B]],6)),"")</f>
        <v/>
      </c>
      <c r="DN382" s="6" t="str">
        <f>+IFERROR(VLOOKUP(DL382,Auxiliar!$A:$C,2,0),"")</f>
        <v/>
      </c>
      <c r="DO382" s="7" t="str">
        <f>+IFERROR(VLOOKUP(DL382,Auxiliar!$A:$C,3,0),"")</f>
        <v/>
      </c>
      <c r="DQ382" s="1">
        <v>3711</v>
      </c>
      <c r="DR382" s="12" t="s">
        <v>24</v>
      </c>
      <c r="DS382" s="6">
        <f>+IFERROR(VALUE(RIGHT(Tabla21[[#This Row],[B2B]],6)),"")</f>
        <v>3711</v>
      </c>
      <c r="DT382" s="6" t="str">
        <f>+IFERROR(VLOOKUP(DR382,Auxiliar!$A:$C,2,0),"")</f>
        <v>CORONA PORRON</v>
      </c>
      <c r="DU382" s="7" t="str">
        <f>+IFERROR(VLOOKUP(DR382,Auxiliar!$A:$C,3,0),"")</f>
        <v>1b 5% | 20b 0%</v>
      </c>
      <c r="DW382" s="1">
        <v>630</v>
      </c>
      <c r="DX382" s="12" t="s">
        <v>43</v>
      </c>
      <c r="DY382" s="6">
        <f>+IFERROR(VALUE(RIGHT(Tabla22[[#This Row],[B2B]],6)),"")</f>
        <v>630</v>
      </c>
      <c r="DZ382" s="6" t="str">
        <f>+IFERROR(VLOOKUP(DX382,Auxiliar!$A:$C,2,0),"")</f>
        <v xml:space="preserve">VALUE LATA </v>
      </c>
      <c r="EA382" s="7" t="str">
        <f>+IFERROR(VLOOKUP(DX382,Auxiliar!$A:$C,3,0),"")</f>
        <v>1b 15% | 100b 18%</v>
      </c>
      <c r="EC382" s="1">
        <v>10088</v>
      </c>
      <c r="ED382" s="12" t="s">
        <v>47</v>
      </c>
      <c r="EE382" s="6">
        <f>+IFERROR(VALUE(RIGHT(Tabla23[[#This Row],[B2B]],6)),"")</f>
        <v>10088</v>
      </c>
      <c r="EF382" s="6" t="str">
        <f>+IFERROR(VLOOKUP(ED382,Auxiliar!$A:$C,2,0),"")</f>
        <v>VALUE LATON</v>
      </c>
      <c r="EG382" s="7" t="str">
        <f>+IFERROR(VLOOKUP(ED382,Auxiliar!$A:$C,3,0),"")</f>
        <v>1b 10% | 5b 15% | 192b 0%</v>
      </c>
      <c r="EI382" s="1"/>
      <c r="EJ382" s="12"/>
      <c r="EK382" s="6" t="str">
        <f>+IFERROR(VALUE(RIGHT(Tabla24[[#This Row],[B2B]],6)),"")</f>
        <v/>
      </c>
      <c r="EL382" s="6" t="str">
        <f>+IFERROR(VLOOKUP(EJ382,Auxiliar!$A:$C,2,0),"")</f>
        <v/>
      </c>
      <c r="EM382" s="7" t="str">
        <f>+IFERROR(VLOOKUP(EJ382,Auxiliar!$A:$C,3,0),"")</f>
        <v/>
      </c>
      <c r="EO382" s="1"/>
      <c r="EP382" s="12"/>
      <c r="EQ382" s="6" t="str">
        <f>+IFERROR(VALUE(RIGHT(Tabla25[[#This Row],[B2B]],6)),"")</f>
        <v/>
      </c>
      <c r="ER382" s="6" t="str">
        <f>+IFERROR(VLOOKUP(EP382,Auxiliar!$A:$C,2,0),"")</f>
        <v/>
      </c>
      <c r="ES382" s="7" t="str">
        <f>+IFERROR(VLOOKUP(EP382,Auxiliar!$A:$C,3,0),"")</f>
        <v/>
      </c>
      <c r="EU382" s="1"/>
      <c r="EV382" s="12"/>
      <c r="EW382" s="6" t="str">
        <f>+IFERROR(VALUE(RIGHT(Tabla26[[#This Row],[B2B]],6)),"")</f>
        <v/>
      </c>
      <c r="EX382" s="6" t="str">
        <f>+IFERROR(VLOOKUP(EV382,Auxiliar!$A:$C,2,0),"")</f>
        <v/>
      </c>
      <c r="EY382" s="7" t="str">
        <f>+IFERROR(VLOOKUP(EV382,Auxiliar!$A:$C,3,0),"")</f>
        <v/>
      </c>
      <c r="EZ382" s="1"/>
      <c r="FA382" s="12"/>
      <c r="FB382" s="6" t="str">
        <f>+IFERROR(VALUE(RIGHT(Tabla27[[#This Row],[B2B]],6)),"")</f>
        <v/>
      </c>
      <c r="FC382" s="6" t="str">
        <f>+IFERROR(VLOOKUP(FA382,Auxiliar!$A:$C,2,0),"")</f>
        <v/>
      </c>
      <c r="FD382" s="7" t="str">
        <f>+IFERROR(VLOOKUP(FA382,Auxiliar!$A:$C,3,0),"")</f>
        <v/>
      </c>
      <c r="FE382" s="1"/>
      <c r="FF382" s="12"/>
      <c r="FG382" s="6" t="str">
        <f>+IFERROR(VALUE(RIGHT(Tabla28[[#This Row],[B2B]],6)),"")</f>
        <v/>
      </c>
      <c r="FH382" s="6" t="str">
        <f>+IFERROR(VLOOKUP(FF382,Auxiliar!$A:$C,2,0),"")</f>
        <v/>
      </c>
      <c r="FI382" s="7" t="str">
        <f>+IFERROR(VLOOKUP(FF382,Auxiliar!$A:$C,3,0),"")</f>
        <v/>
      </c>
      <c r="FJ382" s="1"/>
      <c r="FK382" s="12"/>
      <c r="FL382" s="6" t="str">
        <f>+IFERROR(VALUE(RIGHT(Tabla29[[#This Row],[B2B]],6)),"")</f>
        <v/>
      </c>
      <c r="FM382" s="6" t="str">
        <f>+IFERROR(VLOOKUP(FK382,Auxiliar!$A:$C,2,0),"")</f>
        <v/>
      </c>
      <c r="FN382" s="7" t="str">
        <f>+IFERROR(VLOOKUP(FK382,Auxiliar!$A:$C,3,0),"")</f>
        <v/>
      </c>
      <c r="FO382" s="1"/>
      <c r="FP382" s="12"/>
      <c r="FQ382" s="6" t="str">
        <f>+IFERROR(VALUE(RIGHT(Tabla30[[#This Row],[B2B]],6)),"")</f>
        <v/>
      </c>
      <c r="FR382" s="6" t="str">
        <f>+IFERROR(VLOOKUP(FP382,Auxiliar!$A:$C,2,0),"")</f>
        <v/>
      </c>
      <c r="FS382" s="7"/>
      <c r="FT382" s="1"/>
      <c r="FU382" s="12"/>
      <c r="FV382" s="6" t="str">
        <f>+IFERROR(VALUE(RIGHT(Tabla31[[#This Row],[B2B]],6)),"")</f>
        <v/>
      </c>
      <c r="FW382" s="6" t="str">
        <f>+IFERROR(VLOOKUP(FU382,Auxiliar!$A:$C,2,0),"")</f>
        <v/>
      </c>
      <c r="FX382" s="7" t="str">
        <f>+IFERROR(VLOOKUP(FU382,Auxiliar!$A:$C,3,0),"")</f>
        <v/>
      </c>
      <c r="FY382" s="1"/>
      <c r="FZ382" s="12"/>
      <c r="GA382" s="6" t="str">
        <f>+IFERROR(VALUE(RIGHT(Tabla32[[#This Row],[B2B]],6)),"")</f>
        <v/>
      </c>
      <c r="GB382" s="6" t="str">
        <f>+IFERROR(VLOOKUP(FZ382,Auxiliar!$A:$C,2,0),"")</f>
        <v/>
      </c>
      <c r="GC382" s="7" t="str">
        <f>+IFERROR(VLOOKUP(FZ382,Auxiliar!$A:$C,3,0),"")</f>
        <v/>
      </c>
      <c r="GD382" s="1"/>
      <c r="GE382" s="12"/>
      <c r="GF382" s="6" t="str">
        <f>+IFERROR(VALUE(RIGHT(Tabla33[[#This Row],[B2B]],6)),"")</f>
        <v/>
      </c>
      <c r="GG382" s="6" t="str">
        <f>+IFERROR(VLOOKUP(GE382,Auxiliar!$A:$C,2,0),"")</f>
        <v/>
      </c>
      <c r="GH382" s="7" t="str">
        <f>+IFERROR(VLOOKUP(GE382,Auxiliar!$A:$C,3,0),"")</f>
        <v/>
      </c>
    </row>
    <row r="383" spans="1:190" x14ac:dyDescent="0.25">
      <c r="A383" s="1"/>
      <c r="B383" s="1"/>
      <c r="C383" t="str">
        <f>+IFERROR(VALUE(RIGHT(Tabla1[[#This Row],[B2B]],6)),"")</f>
        <v/>
      </c>
      <c r="D383" t="str">
        <f>+IFERROR(VLOOKUP(B383,Auxiliar!$A:$C,2,0),"")</f>
        <v/>
      </c>
      <c r="E383" s="5" t="str">
        <f>+IFERROR(VLOOKUP(B383,Auxiliar!$A:$C,3,0),"")</f>
        <v/>
      </c>
      <c r="S383" s="1">
        <v>4775</v>
      </c>
      <c r="T383" s="1" t="s">
        <v>9</v>
      </c>
      <c r="U383" s="6">
        <f>+IFERROR(VALUE(RIGHT(Tabla4[[#This Row],[B2B]],6)),"")</f>
        <v>4775</v>
      </c>
      <c r="V383" s="6" t="str">
        <f>+IFERROR(VLOOKUP(T383,Auxiliar!$A:$C,2,0),"")</f>
        <v>CORE</v>
      </c>
      <c r="W383" s="7" t="str">
        <f>+IFERROR(VLOOKUP(T383,Auxiliar!$A:$C,3,0),"")</f>
        <v>0b 1% | 2b 5% | 4b 6%</v>
      </c>
      <c r="AK383" s="1">
        <v>4451</v>
      </c>
      <c r="AL383" s="1" t="s">
        <v>30</v>
      </c>
      <c r="AM383" s="6">
        <f>+IFERROR(VALUE(RIGHT(Tabla7[[#This Row],[B2B]],6)),"")</f>
        <v>4451</v>
      </c>
      <c r="AN383" s="6" t="str">
        <f>+IFERROR(VLOOKUP(AL383,Auxiliar!$A:$C,2,0),"")</f>
        <v>LATONES</v>
      </c>
      <c r="AO383" s="7" t="str">
        <f>+IFERROR(VLOOKUP(AL383,Auxiliar!$A:$C,3,0),"")</f>
        <v>1b 4% | 5b 7% | 97b 0%</v>
      </c>
      <c r="AW383" s="1"/>
      <c r="AX383" s="1" t="s">
        <v>32</v>
      </c>
      <c r="AY383" s="6" t="str">
        <f>+IFERROR(VALUE(RIGHT(Tabla9[[#This Row],[B2B]],6)),"")</f>
        <v/>
      </c>
      <c r="AZ383" s="6" t="str">
        <f>+IFERROR(VLOOKUP(AX383,Auxiliar!$A:$C,2,0),"")</f>
        <v>LATONES</v>
      </c>
      <c r="BA383" s="7" t="str">
        <f>+IFERROR(VLOOKUP(AX383,Auxiliar!$A:$C,3,0),"")</f>
        <v>2b 3% | 4b 4% | 6b 5% | 10b 8%  | 385b 0%</v>
      </c>
      <c r="BI383" s="1"/>
      <c r="BJ383" s="1"/>
      <c r="BK383" s="6" t="str">
        <f>+IFERROR(VALUE(RIGHT(Tabla11[[#This Row],[B2B]],6)),"")</f>
        <v/>
      </c>
      <c r="BL383" s="6" t="str">
        <f>+IFERROR(VLOOKUP(BJ383,Auxiliar!$A:$C,2,0),"")</f>
        <v/>
      </c>
      <c r="BM383" s="7" t="str">
        <f>+IFERROR(VLOOKUP(BJ383,Auxiliar!$A:$C,3,0),"")</f>
        <v/>
      </c>
      <c r="BO383" s="1">
        <v>606</v>
      </c>
      <c r="BP383" s="1" t="s">
        <v>39</v>
      </c>
      <c r="BQ383" s="6">
        <f>+IFERROR(VALUE(RIGHT(Tabla12[[#This Row],[B2B]],6)),"")</f>
        <v>606</v>
      </c>
      <c r="BR383" s="6" t="str">
        <f>+IFERROR(VLOOKUP(BP383,Auxiliar!$A:$C,2,0),"")</f>
        <v>VALUE LITRO</v>
      </c>
      <c r="BS383" s="7" t="str">
        <f>+IFERROR(VLOOKUP(BP383,Auxiliar!$A:$C,3,0),"")</f>
        <v>1b 12%</v>
      </c>
      <c r="CA383" s="1">
        <v>3738</v>
      </c>
      <c r="CB383" s="1" t="s">
        <v>35</v>
      </c>
      <c r="CC383" s="6">
        <f>+IFERROR(VALUE(RIGHT(Tabla14[[#This Row],[B2B]],6)),"")</f>
        <v>3738</v>
      </c>
      <c r="CD383" s="6" t="str">
        <f>+IFERROR(VLOOKUP(CB383,Auxiliar!$A:$C,2,0),"")</f>
        <v>Corona 710cc</v>
      </c>
      <c r="CE383" s="7" t="str">
        <f>+IFERROR(VLOOKUP(CB383,Auxiliar!$A:$C,3,0),"")</f>
        <v>1b 10% | 85b 0%</v>
      </c>
      <c r="CG383" s="1"/>
      <c r="CH383" s="1"/>
      <c r="CI383" s="6" t="str">
        <f>+IFERROR(VALUE(RIGHT(Tabla15[[#This Row],[B2B]],6)),"")</f>
        <v/>
      </c>
      <c r="CJ383" s="6" t="str">
        <f>+IFERROR(VLOOKUP(CH383,Auxiliar!$A:$C,2,0),"")</f>
        <v/>
      </c>
      <c r="CK383" s="7" t="str">
        <f>+IFERROR(VLOOKUP(CH383,Auxiliar!$A:$C,3,0),"")</f>
        <v/>
      </c>
      <c r="CM383" s="1">
        <v>3711</v>
      </c>
      <c r="CN383" s="1" t="s">
        <v>20</v>
      </c>
      <c r="CO383" s="6">
        <v>3711</v>
      </c>
      <c r="CP383" s="6" t="s">
        <v>20</v>
      </c>
      <c r="CQ383" s="7" t="s">
        <v>21</v>
      </c>
      <c r="CS383" s="1"/>
      <c r="CT383" s="1"/>
      <c r="CU383" s="6" t="str">
        <f>+IFERROR(VALUE(RIGHT(Tabla17[[#This Row],[B2B]],6)),"")</f>
        <v/>
      </c>
      <c r="CV383" s="6" t="str">
        <f>+IFERROR(VLOOKUP(CT383,Auxiliar!$A:$C,2,0),"")</f>
        <v/>
      </c>
      <c r="CW383" s="7" t="str">
        <f>+IFERROR(VLOOKUP(CT383,Auxiliar!$A:$C,3,0),"")</f>
        <v/>
      </c>
      <c r="CY383" s="1">
        <v>3711</v>
      </c>
      <c r="CZ383" s="1" t="s">
        <v>16</v>
      </c>
      <c r="DA383" s="6">
        <f>+IFERROR(VALUE(RIGHT(Tabla18[[#This Row],[B2B]],6)),"")</f>
        <v>3711</v>
      </c>
      <c r="DB383" s="6" t="str">
        <f>+IFERROR(VLOOKUP(CZ383,Auxiliar!$A:$C,2,0),"")</f>
        <v>PREMIUM</v>
      </c>
      <c r="DC383" s="7" t="str">
        <f>+IFERROR(VLOOKUP(CZ383,Auxiliar!$A:$C,3,0),"")</f>
        <v>0b 0% | 2b 2% | 5b 3,5% | 10b 5%</v>
      </c>
      <c r="DE383" s="1">
        <v>3711</v>
      </c>
      <c r="DF383" s="1" t="s">
        <v>19</v>
      </c>
      <c r="DG383" s="6">
        <f>+IFERROR(VALUE(RIGHT(Tabla19[[#This Row],[B2B]],6)),"")</f>
        <v>3711</v>
      </c>
      <c r="DH383" s="6" t="str">
        <f>+IFERROR(VLOOKUP(DF383,Auxiliar!$A:$C,2,0),"")</f>
        <v>MICHELOB</v>
      </c>
      <c r="DI383" s="7" t="str">
        <f>+IFERROR(VLOOKUP(DF383,Auxiliar!$A:$C,3,0),"")</f>
        <v>1b 7% | 3b 22% | 8b 27%</v>
      </c>
      <c r="DK383" s="1"/>
      <c r="DL383" s="1"/>
      <c r="DM383" s="6" t="str">
        <f>+IFERROR(VALUE(RIGHT(Tabla20[[#This Row],[B2B]],6)),"")</f>
        <v/>
      </c>
      <c r="DN383" s="6" t="str">
        <f>+IFERROR(VLOOKUP(DL383,Auxiliar!$A:$C,2,0),"")</f>
        <v/>
      </c>
      <c r="DO383" s="7" t="str">
        <f>+IFERROR(VLOOKUP(DL383,Auxiliar!$A:$C,3,0),"")</f>
        <v/>
      </c>
      <c r="DQ383" s="1">
        <v>3721</v>
      </c>
      <c r="DR383" s="12" t="s">
        <v>24</v>
      </c>
      <c r="DS383" s="6">
        <f>+IFERROR(VALUE(RIGHT(Tabla21[[#This Row],[B2B]],6)),"")</f>
        <v>3721</v>
      </c>
      <c r="DT383" s="6" t="str">
        <f>+IFERROR(VLOOKUP(DR383,Auxiliar!$A:$C,2,0),"")</f>
        <v>CORONA PORRON</v>
      </c>
      <c r="DU383" s="7" t="str">
        <f>+IFERROR(VLOOKUP(DR383,Auxiliar!$A:$C,3,0),"")</f>
        <v>1b 5% | 20b 0%</v>
      </c>
      <c r="DW383" s="1">
        <v>677</v>
      </c>
      <c r="DX383" s="12" t="s">
        <v>43</v>
      </c>
      <c r="DY383" s="6">
        <f>+IFERROR(VALUE(RIGHT(Tabla22[[#This Row],[B2B]],6)),"")</f>
        <v>677</v>
      </c>
      <c r="DZ383" s="6" t="str">
        <f>+IFERROR(VLOOKUP(DX383,Auxiliar!$A:$C,2,0),"")</f>
        <v xml:space="preserve">VALUE LATA </v>
      </c>
      <c r="EA383" s="7" t="str">
        <f>+IFERROR(VLOOKUP(DX383,Auxiliar!$A:$C,3,0),"")</f>
        <v>1b 15% | 100b 18%</v>
      </c>
      <c r="EC383" s="1">
        <v>594</v>
      </c>
      <c r="ED383" s="12" t="s">
        <v>47</v>
      </c>
      <c r="EE383" s="6">
        <f>+IFERROR(VALUE(RIGHT(Tabla23[[#This Row],[B2B]],6)),"")</f>
        <v>594</v>
      </c>
      <c r="EF383" s="6" t="str">
        <f>+IFERROR(VLOOKUP(ED383,Auxiliar!$A:$C,2,0),"")</f>
        <v>VALUE LATON</v>
      </c>
      <c r="EG383" s="7" t="str">
        <f>+IFERROR(VLOOKUP(ED383,Auxiliar!$A:$C,3,0),"")</f>
        <v>1b 10% | 5b 15% | 192b 0%</v>
      </c>
      <c r="EI383" s="1"/>
      <c r="EJ383" s="12"/>
      <c r="EK383" s="6" t="str">
        <f>+IFERROR(VALUE(RIGHT(Tabla24[[#This Row],[B2B]],6)),"")</f>
        <v/>
      </c>
      <c r="EL383" s="6" t="str">
        <f>+IFERROR(VLOOKUP(EJ383,Auxiliar!$A:$C,2,0),"")</f>
        <v/>
      </c>
      <c r="EM383" s="7" t="str">
        <f>+IFERROR(VLOOKUP(EJ383,Auxiliar!$A:$C,3,0),"")</f>
        <v/>
      </c>
      <c r="EO383" s="1"/>
      <c r="EP383" s="12"/>
      <c r="EQ383" s="6" t="str">
        <f>+IFERROR(VALUE(RIGHT(Tabla25[[#This Row],[B2B]],6)),"")</f>
        <v/>
      </c>
      <c r="ER383" s="6" t="str">
        <f>+IFERROR(VLOOKUP(EP383,Auxiliar!$A:$C,2,0),"")</f>
        <v/>
      </c>
      <c r="ES383" s="7" t="str">
        <f>+IFERROR(VLOOKUP(EP383,Auxiliar!$A:$C,3,0),"")</f>
        <v/>
      </c>
      <c r="EU383" s="1"/>
      <c r="EV383" s="12"/>
      <c r="EW383" s="6" t="str">
        <f>+IFERROR(VALUE(RIGHT(Tabla26[[#This Row],[B2B]],6)),"")</f>
        <v/>
      </c>
      <c r="EX383" s="6" t="str">
        <f>+IFERROR(VLOOKUP(EV383,Auxiliar!$A:$C,2,0),"")</f>
        <v/>
      </c>
      <c r="EY383" s="7" t="str">
        <f>+IFERROR(VLOOKUP(EV383,Auxiliar!$A:$C,3,0),"")</f>
        <v/>
      </c>
      <c r="EZ383" s="1"/>
      <c r="FA383" s="12"/>
      <c r="FB383" s="6" t="str">
        <f>+IFERROR(VALUE(RIGHT(Tabla27[[#This Row],[B2B]],6)),"")</f>
        <v/>
      </c>
      <c r="FC383" s="6" t="str">
        <f>+IFERROR(VLOOKUP(FA383,Auxiliar!$A:$C,2,0),"")</f>
        <v/>
      </c>
      <c r="FD383" s="7" t="str">
        <f>+IFERROR(VLOOKUP(FA383,Auxiliar!$A:$C,3,0),"")</f>
        <v/>
      </c>
      <c r="FE383" s="1"/>
      <c r="FF383" s="12"/>
      <c r="FG383" s="6" t="str">
        <f>+IFERROR(VALUE(RIGHT(Tabla28[[#This Row],[B2B]],6)),"")</f>
        <v/>
      </c>
      <c r="FH383" s="6" t="str">
        <f>+IFERROR(VLOOKUP(FF383,Auxiliar!$A:$C,2,0),"")</f>
        <v/>
      </c>
      <c r="FI383" s="7" t="str">
        <f>+IFERROR(VLOOKUP(FF383,Auxiliar!$A:$C,3,0),"")</f>
        <v/>
      </c>
      <c r="FJ383" s="1"/>
      <c r="FK383" s="12"/>
      <c r="FL383" s="6" t="str">
        <f>+IFERROR(VALUE(RIGHT(Tabla29[[#This Row],[B2B]],6)),"")</f>
        <v/>
      </c>
      <c r="FM383" s="6" t="str">
        <f>+IFERROR(VLOOKUP(FK383,Auxiliar!$A:$C,2,0),"")</f>
        <v/>
      </c>
      <c r="FN383" s="7" t="str">
        <f>+IFERROR(VLOOKUP(FK383,Auxiliar!$A:$C,3,0),"")</f>
        <v/>
      </c>
      <c r="FO383" s="1"/>
      <c r="FP383" s="12"/>
      <c r="FQ383" s="6" t="str">
        <f>+IFERROR(VALUE(RIGHT(Tabla30[[#This Row],[B2B]],6)),"")</f>
        <v/>
      </c>
      <c r="FR383" s="6" t="str">
        <f>+IFERROR(VLOOKUP(FP383,Auxiliar!$A:$C,2,0),"")</f>
        <v/>
      </c>
      <c r="FS383" s="7"/>
      <c r="FT383" s="1"/>
      <c r="FU383" s="12"/>
      <c r="FV383" s="6" t="str">
        <f>+IFERROR(VALUE(RIGHT(Tabla31[[#This Row],[B2B]],6)),"")</f>
        <v/>
      </c>
      <c r="FW383" s="6" t="str">
        <f>+IFERROR(VLOOKUP(FU383,Auxiliar!$A:$C,2,0),"")</f>
        <v/>
      </c>
      <c r="FX383" s="7" t="str">
        <f>+IFERROR(VLOOKUP(FU383,Auxiliar!$A:$C,3,0),"")</f>
        <v/>
      </c>
      <c r="FY383" s="1"/>
      <c r="FZ383" s="12"/>
      <c r="GA383" s="6" t="str">
        <f>+IFERROR(VALUE(RIGHT(Tabla32[[#This Row],[B2B]],6)),"")</f>
        <v/>
      </c>
      <c r="GB383" s="6" t="str">
        <f>+IFERROR(VLOOKUP(FZ383,Auxiliar!$A:$C,2,0),"")</f>
        <v/>
      </c>
      <c r="GC383" s="7" t="str">
        <f>+IFERROR(VLOOKUP(FZ383,Auxiliar!$A:$C,3,0),"")</f>
        <v/>
      </c>
      <c r="GD383" s="1"/>
      <c r="GE383" s="12"/>
      <c r="GF383" s="6" t="str">
        <f>+IFERROR(VALUE(RIGHT(Tabla33[[#This Row],[B2B]],6)),"")</f>
        <v/>
      </c>
      <c r="GG383" s="6" t="str">
        <f>+IFERROR(VLOOKUP(GE383,Auxiliar!$A:$C,2,0),"")</f>
        <v/>
      </c>
      <c r="GH383" s="7" t="str">
        <f>+IFERROR(VLOOKUP(GE383,Auxiliar!$A:$C,3,0),"")</f>
        <v/>
      </c>
    </row>
    <row r="384" spans="1:190" x14ac:dyDescent="0.25">
      <c r="A384" s="1"/>
      <c r="B384" s="1"/>
      <c r="C384" t="str">
        <f>+IFERROR(VALUE(RIGHT(Tabla1[[#This Row],[B2B]],6)),"")</f>
        <v/>
      </c>
      <c r="D384" t="str">
        <f>+IFERROR(VLOOKUP(B384,Auxiliar!$A:$C,2,0),"")</f>
        <v/>
      </c>
      <c r="E384" s="5" t="str">
        <f>+IFERROR(VLOOKUP(B384,Auxiliar!$A:$C,3,0),"")</f>
        <v/>
      </c>
      <c r="S384" s="1">
        <v>4779</v>
      </c>
      <c r="T384" s="1" t="s">
        <v>9</v>
      </c>
      <c r="U384" s="6">
        <f>+IFERROR(VALUE(RIGHT(Tabla4[[#This Row],[B2B]],6)),"")</f>
        <v>4779</v>
      </c>
      <c r="V384" s="6" t="str">
        <f>+IFERROR(VLOOKUP(T384,Auxiliar!$A:$C,2,0),"")</f>
        <v>CORE</v>
      </c>
      <c r="W384" s="7" t="str">
        <f>+IFERROR(VLOOKUP(T384,Auxiliar!$A:$C,3,0),"")</f>
        <v>0b 1% | 2b 5% | 4b 6%</v>
      </c>
      <c r="AK384" s="1">
        <v>4466</v>
      </c>
      <c r="AL384" s="1" t="s">
        <v>30</v>
      </c>
      <c r="AM384" s="6">
        <f>+IFERROR(VALUE(RIGHT(Tabla7[[#This Row],[B2B]],6)),"")</f>
        <v>4466</v>
      </c>
      <c r="AN384" s="6" t="str">
        <f>+IFERROR(VLOOKUP(AL384,Auxiliar!$A:$C,2,0),"")</f>
        <v>LATONES</v>
      </c>
      <c r="AO384" s="7" t="str">
        <f>+IFERROR(VLOOKUP(AL384,Auxiliar!$A:$C,3,0),"")</f>
        <v>1b 4% | 5b 7% | 97b 0%</v>
      </c>
      <c r="AW384" s="1"/>
      <c r="AX384" s="1" t="s">
        <v>32</v>
      </c>
      <c r="AY384" s="6" t="str">
        <f>+IFERROR(VALUE(RIGHT(Tabla9[[#This Row],[B2B]],6)),"")</f>
        <v/>
      </c>
      <c r="AZ384" s="6" t="str">
        <f>+IFERROR(VLOOKUP(AX384,Auxiliar!$A:$C,2,0),"")</f>
        <v>LATONES</v>
      </c>
      <c r="BA384" s="7" t="str">
        <f>+IFERROR(VLOOKUP(AX384,Auxiliar!$A:$C,3,0),"")</f>
        <v>2b 3% | 4b 4% | 6b 5% | 10b 8%  | 385b 0%</v>
      </c>
      <c r="BI384" s="1"/>
      <c r="BJ384" s="1"/>
      <c r="BK384" s="6" t="str">
        <f>+IFERROR(VALUE(RIGHT(Tabla11[[#This Row],[B2B]],6)),"")</f>
        <v/>
      </c>
      <c r="BL384" s="6" t="str">
        <f>+IFERROR(VLOOKUP(BJ384,Auxiliar!$A:$C,2,0),"")</f>
        <v/>
      </c>
      <c r="BM384" s="7" t="str">
        <f>+IFERROR(VLOOKUP(BJ384,Auxiliar!$A:$C,3,0),"")</f>
        <v/>
      </c>
      <c r="BO384" s="1">
        <v>615</v>
      </c>
      <c r="BP384" s="1" t="s">
        <v>39</v>
      </c>
      <c r="BQ384" s="6">
        <f>+IFERROR(VALUE(RIGHT(Tabla12[[#This Row],[B2B]],6)),"")</f>
        <v>615</v>
      </c>
      <c r="BR384" s="6" t="str">
        <f>+IFERROR(VLOOKUP(BP384,Auxiliar!$A:$C,2,0),"")</f>
        <v>VALUE LITRO</v>
      </c>
      <c r="BS384" s="7" t="str">
        <f>+IFERROR(VLOOKUP(BP384,Auxiliar!$A:$C,3,0),"")</f>
        <v>1b 12%</v>
      </c>
      <c r="CA384" s="1">
        <v>3740</v>
      </c>
      <c r="CB384" s="1" t="s">
        <v>35</v>
      </c>
      <c r="CC384" s="6">
        <f>+IFERROR(VALUE(RIGHT(Tabla14[[#This Row],[B2B]],6)),"")</f>
        <v>3740</v>
      </c>
      <c r="CD384" s="6" t="str">
        <f>+IFERROR(VLOOKUP(CB384,Auxiliar!$A:$C,2,0),"")</f>
        <v>Corona 710cc</v>
      </c>
      <c r="CE384" s="7" t="str">
        <f>+IFERROR(VLOOKUP(CB384,Auxiliar!$A:$C,3,0),"")</f>
        <v>1b 10% | 85b 0%</v>
      </c>
      <c r="CG384" s="1"/>
      <c r="CH384" s="1"/>
      <c r="CI384" s="6" t="str">
        <f>+IFERROR(VALUE(RIGHT(Tabla15[[#This Row],[B2B]],6)),"")</f>
        <v/>
      </c>
      <c r="CJ384" s="6" t="str">
        <f>+IFERROR(VLOOKUP(CH384,Auxiliar!$A:$C,2,0),"")</f>
        <v/>
      </c>
      <c r="CK384" s="7" t="str">
        <f>+IFERROR(VLOOKUP(CH384,Auxiliar!$A:$C,3,0),"")</f>
        <v/>
      </c>
      <c r="CM384" s="1">
        <v>3721</v>
      </c>
      <c r="CN384" s="1" t="s">
        <v>20</v>
      </c>
      <c r="CO384" s="6">
        <v>3721</v>
      </c>
      <c r="CP384" s="6" t="s">
        <v>20</v>
      </c>
      <c r="CQ384" s="7" t="s">
        <v>21</v>
      </c>
      <c r="CS384" s="1"/>
      <c r="CT384" s="1"/>
      <c r="CU384" s="6" t="str">
        <f>+IFERROR(VALUE(RIGHT(Tabla17[[#This Row],[B2B]],6)),"")</f>
        <v/>
      </c>
      <c r="CV384" s="6" t="str">
        <f>+IFERROR(VLOOKUP(CT384,Auxiliar!$A:$C,2,0),"")</f>
        <v/>
      </c>
      <c r="CW384" s="7" t="str">
        <f>+IFERROR(VLOOKUP(CT384,Auxiliar!$A:$C,3,0),"")</f>
        <v/>
      </c>
      <c r="CY384" s="1">
        <v>3721</v>
      </c>
      <c r="CZ384" s="1" t="s">
        <v>16</v>
      </c>
      <c r="DA384" s="6">
        <f>+IFERROR(VALUE(RIGHT(Tabla18[[#This Row],[B2B]],6)),"")</f>
        <v>3721</v>
      </c>
      <c r="DB384" s="6" t="str">
        <f>+IFERROR(VLOOKUP(CZ384,Auxiliar!$A:$C,2,0),"")</f>
        <v>PREMIUM</v>
      </c>
      <c r="DC384" s="7" t="str">
        <f>+IFERROR(VLOOKUP(CZ384,Auxiliar!$A:$C,3,0),"")</f>
        <v>0b 0% | 2b 2% | 5b 3,5% | 10b 5%</v>
      </c>
      <c r="DE384" s="1">
        <v>3721</v>
      </c>
      <c r="DF384" s="1" t="s">
        <v>19</v>
      </c>
      <c r="DG384" s="6">
        <f>+IFERROR(VALUE(RIGHT(Tabla19[[#This Row],[B2B]],6)),"")</f>
        <v>3721</v>
      </c>
      <c r="DH384" s="6" t="str">
        <f>+IFERROR(VLOOKUP(DF384,Auxiliar!$A:$C,2,0),"")</f>
        <v>MICHELOB</v>
      </c>
      <c r="DI384" s="7" t="str">
        <f>+IFERROR(VLOOKUP(DF384,Auxiliar!$A:$C,3,0),"")</f>
        <v>1b 7% | 3b 22% | 8b 27%</v>
      </c>
      <c r="DK384" s="1"/>
      <c r="DL384" s="1"/>
      <c r="DM384" s="6" t="str">
        <f>+IFERROR(VALUE(RIGHT(Tabla20[[#This Row],[B2B]],6)),"")</f>
        <v/>
      </c>
      <c r="DN384" s="6" t="str">
        <f>+IFERROR(VLOOKUP(DL384,Auxiliar!$A:$C,2,0),"")</f>
        <v/>
      </c>
      <c r="DO384" s="7" t="str">
        <f>+IFERROR(VLOOKUP(DL384,Auxiliar!$A:$C,3,0),"")</f>
        <v/>
      </c>
      <c r="DQ384" s="1">
        <v>3726</v>
      </c>
      <c r="DR384" s="12" t="s">
        <v>24</v>
      </c>
      <c r="DS384" s="6">
        <f>+IFERROR(VALUE(RIGHT(Tabla21[[#This Row],[B2B]],6)),"")</f>
        <v>3726</v>
      </c>
      <c r="DT384" s="6" t="str">
        <f>+IFERROR(VLOOKUP(DR384,Auxiliar!$A:$C,2,0),"")</f>
        <v>CORONA PORRON</v>
      </c>
      <c r="DU384" s="7" t="str">
        <f>+IFERROR(VLOOKUP(DR384,Auxiliar!$A:$C,3,0),"")</f>
        <v>1b 5% | 20b 0%</v>
      </c>
      <c r="DW384" s="1">
        <v>10151</v>
      </c>
      <c r="DX384" s="12" t="s">
        <v>43</v>
      </c>
      <c r="DY384" s="6">
        <f>+IFERROR(VALUE(RIGHT(Tabla22[[#This Row],[B2B]],6)),"")</f>
        <v>10151</v>
      </c>
      <c r="DZ384" s="6" t="str">
        <f>+IFERROR(VLOOKUP(DX384,Auxiliar!$A:$C,2,0),"")</f>
        <v xml:space="preserve">VALUE LATA </v>
      </c>
      <c r="EA384" s="7" t="str">
        <f>+IFERROR(VLOOKUP(DX384,Auxiliar!$A:$C,3,0),"")</f>
        <v>1b 15% | 100b 18%</v>
      </c>
      <c r="EC384" s="1">
        <v>606</v>
      </c>
      <c r="ED384" s="12" t="s">
        <v>47</v>
      </c>
      <c r="EE384" s="6">
        <f>+IFERROR(VALUE(RIGHT(Tabla23[[#This Row],[B2B]],6)),"")</f>
        <v>606</v>
      </c>
      <c r="EF384" s="6" t="str">
        <f>+IFERROR(VLOOKUP(ED384,Auxiliar!$A:$C,2,0),"")</f>
        <v>VALUE LATON</v>
      </c>
      <c r="EG384" s="7" t="str">
        <f>+IFERROR(VLOOKUP(ED384,Auxiliar!$A:$C,3,0),"")</f>
        <v>1b 10% | 5b 15% | 192b 0%</v>
      </c>
      <c r="EI384" s="1"/>
      <c r="EJ384" s="12"/>
      <c r="EK384" s="6" t="str">
        <f>+IFERROR(VALUE(RIGHT(Tabla24[[#This Row],[B2B]],6)),"")</f>
        <v/>
      </c>
      <c r="EL384" s="6" t="str">
        <f>+IFERROR(VLOOKUP(EJ384,Auxiliar!$A:$C,2,0),"")</f>
        <v/>
      </c>
      <c r="EM384" s="7" t="str">
        <f>+IFERROR(VLOOKUP(EJ384,Auxiliar!$A:$C,3,0),"")</f>
        <v/>
      </c>
      <c r="EO384" s="1"/>
      <c r="EP384" s="12"/>
      <c r="EQ384" s="6" t="str">
        <f>+IFERROR(VALUE(RIGHT(Tabla25[[#This Row],[B2B]],6)),"")</f>
        <v/>
      </c>
      <c r="ER384" s="6" t="str">
        <f>+IFERROR(VLOOKUP(EP384,Auxiliar!$A:$C,2,0),"")</f>
        <v/>
      </c>
      <c r="ES384" s="7" t="str">
        <f>+IFERROR(VLOOKUP(EP384,Auxiliar!$A:$C,3,0),"")</f>
        <v/>
      </c>
      <c r="EU384" s="1"/>
      <c r="EV384" s="12"/>
      <c r="EW384" s="6" t="str">
        <f>+IFERROR(VALUE(RIGHT(Tabla26[[#This Row],[B2B]],6)),"")</f>
        <v/>
      </c>
      <c r="EX384" s="6" t="str">
        <f>+IFERROR(VLOOKUP(EV384,Auxiliar!$A:$C,2,0),"")</f>
        <v/>
      </c>
      <c r="EY384" s="7" t="str">
        <f>+IFERROR(VLOOKUP(EV384,Auxiliar!$A:$C,3,0),"")</f>
        <v/>
      </c>
      <c r="EZ384" s="1"/>
      <c r="FA384" s="12"/>
      <c r="FB384" s="6" t="str">
        <f>+IFERROR(VALUE(RIGHT(Tabla27[[#This Row],[B2B]],6)),"")</f>
        <v/>
      </c>
      <c r="FC384" s="6" t="str">
        <f>+IFERROR(VLOOKUP(FA384,Auxiliar!$A:$C,2,0),"")</f>
        <v/>
      </c>
      <c r="FD384" s="7" t="str">
        <f>+IFERROR(VLOOKUP(FA384,Auxiliar!$A:$C,3,0),"")</f>
        <v/>
      </c>
      <c r="FE384" s="1"/>
      <c r="FF384" s="12"/>
      <c r="FG384" s="6" t="str">
        <f>+IFERROR(VALUE(RIGHT(Tabla28[[#This Row],[B2B]],6)),"")</f>
        <v/>
      </c>
      <c r="FH384" s="6" t="str">
        <f>+IFERROR(VLOOKUP(FF384,Auxiliar!$A:$C,2,0),"")</f>
        <v/>
      </c>
      <c r="FI384" s="7" t="str">
        <f>+IFERROR(VLOOKUP(FF384,Auxiliar!$A:$C,3,0),"")</f>
        <v/>
      </c>
      <c r="FJ384" s="1"/>
      <c r="FK384" s="12"/>
      <c r="FL384" s="6" t="str">
        <f>+IFERROR(VALUE(RIGHT(Tabla29[[#This Row],[B2B]],6)),"")</f>
        <v/>
      </c>
      <c r="FM384" s="6" t="str">
        <f>+IFERROR(VLOOKUP(FK384,Auxiliar!$A:$C,2,0),"")</f>
        <v/>
      </c>
      <c r="FN384" s="7" t="str">
        <f>+IFERROR(VLOOKUP(FK384,Auxiliar!$A:$C,3,0),"")</f>
        <v/>
      </c>
      <c r="FO384" s="1"/>
      <c r="FP384" s="12"/>
      <c r="FQ384" s="6" t="str">
        <f>+IFERROR(VALUE(RIGHT(Tabla30[[#This Row],[B2B]],6)),"")</f>
        <v/>
      </c>
      <c r="FR384" s="6" t="str">
        <f>+IFERROR(VLOOKUP(FP384,Auxiliar!$A:$C,2,0),"")</f>
        <v/>
      </c>
      <c r="FS384" s="7"/>
      <c r="FT384" s="1"/>
      <c r="FU384" s="12"/>
      <c r="FV384" s="6" t="str">
        <f>+IFERROR(VALUE(RIGHT(Tabla31[[#This Row],[B2B]],6)),"")</f>
        <v/>
      </c>
      <c r="FW384" s="6" t="str">
        <f>+IFERROR(VLOOKUP(FU384,Auxiliar!$A:$C,2,0),"")</f>
        <v/>
      </c>
      <c r="FX384" s="7" t="str">
        <f>+IFERROR(VLOOKUP(FU384,Auxiliar!$A:$C,3,0),"")</f>
        <v/>
      </c>
      <c r="FY384" s="1"/>
      <c r="FZ384" s="12"/>
      <c r="GA384" s="6" t="str">
        <f>+IFERROR(VALUE(RIGHT(Tabla32[[#This Row],[B2B]],6)),"")</f>
        <v/>
      </c>
      <c r="GB384" s="6" t="str">
        <f>+IFERROR(VLOOKUP(FZ384,Auxiliar!$A:$C,2,0),"")</f>
        <v/>
      </c>
      <c r="GC384" s="7" t="str">
        <f>+IFERROR(VLOOKUP(FZ384,Auxiliar!$A:$C,3,0),"")</f>
        <v/>
      </c>
      <c r="GD384" s="1"/>
      <c r="GE384" s="12"/>
      <c r="GF384" s="6" t="str">
        <f>+IFERROR(VALUE(RIGHT(Tabla33[[#This Row],[B2B]],6)),"")</f>
        <v/>
      </c>
      <c r="GG384" s="6" t="str">
        <f>+IFERROR(VLOOKUP(GE384,Auxiliar!$A:$C,2,0),"")</f>
        <v/>
      </c>
      <c r="GH384" s="7" t="str">
        <f>+IFERROR(VLOOKUP(GE384,Auxiliar!$A:$C,3,0),"")</f>
        <v/>
      </c>
    </row>
    <row r="385" spans="1:190" x14ac:dyDescent="0.25">
      <c r="A385" s="1"/>
      <c r="B385" s="1"/>
      <c r="C385" t="str">
        <f>+IFERROR(VALUE(RIGHT(Tabla1[[#This Row],[B2B]],6)),"")</f>
        <v/>
      </c>
      <c r="D385" t="str">
        <f>+IFERROR(VLOOKUP(B385,Auxiliar!$A:$C,2,0),"")</f>
        <v/>
      </c>
      <c r="E385" s="5" t="str">
        <f>+IFERROR(VLOOKUP(B385,Auxiliar!$A:$C,3,0),"")</f>
        <v/>
      </c>
      <c r="S385" s="1">
        <v>4784</v>
      </c>
      <c r="T385" s="1" t="s">
        <v>9</v>
      </c>
      <c r="U385" s="6">
        <f>+IFERROR(VALUE(RIGHT(Tabla4[[#This Row],[B2B]],6)),"")</f>
        <v>4784</v>
      </c>
      <c r="V385" s="6" t="str">
        <f>+IFERROR(VLOOKUP(T385,Auxiliar!$A:$C,2,0),"")</f>
        <v>CORE</v>
      </c>
      <c r="W385" s="7" t="str">
        <f>+IFERROR(VLOOKUP(T385,Auxiliar!$A:$C,3,0),"")</f>
        <v>0b 1% | 2b 5% | 4b 6%</v>
      </c>
      <c r="AK385" s="1">
        <v>4482</v>
      </c>
      <c r="AL385" s="1" t="s">
        <v>30</v>
      </c>
      <c r="AM385" s="6">
        <f>+IFERROR(VALUE(RIGHT(Tabla7[[#This Row],[B2B]],6)),"")</f>
        <v>4482</v>
      </c>
      <c r="AN385" s="6" t="str">
        <f>+IFERROR(VLOOKUP(AL385,Auxiliar!$A:$C,2,0),"")</f>
        <v>LATONES</v>
      </c>
      <c r="AO385" s="7" t="str">
        <f>+IFERROR(VLOOKUP(AL385,Auxiliar!$A:$C,3,0),"")</f>
        <v>1b 4% | 5b 7% | 97b 0%</v>
      </c>
      <c r="AW385" s="1"/>
      <c r="AX385" s="1" t="s">
        <v>32</v>
      </c>
      <c r="AY385" s="6" t="str">
        <f>+IFERROR(VALUE(RIGHT(Tabla9[[#This Row],[B2B]],6)),"")</f>
        <v/>
      </c>
      <c r="AZ385" s="6" t="str">
        <f>+IFERROR(VLOOKUP(AX385,Auxiliar!$A:$C,2,0),"")</f>
        <v>LATONES</v>
      </c>
      <c r="BA385" s="7" t="str">
        <f>+IFERROR(VLOOKUP(AX385,Auxiliar!$A:$C,3,0),"")</f>
        <v>2b 3% | 4b 4% | 6b 5% | 10b 8%  | 385b 0%</v>
      </c>
      <c r="BI385" s="1"/>
      <c r="BJ385" s="1"/>
      <c r="BK385" s="6" t="str">
        <f>+IFERROR(VALUE(RIGHT(Tabla11[[#This Row],[B2B]],6)),"")</f>
        <v/>
      </c>
      <c r="BL385" s="6" t="str">
        <f>+IFERROR(VLOOKUP(BJ385,Auxiliar!$A:$C,2,0),"")</f>
        <v/>
      </c>
      <c r="BM385" s="7" t="str">
        <f>+IFERROR(VLOOKUP(BJ385,Auxiliar!$A:$C,3,0),"")</f>
        <v/>
      </c>
      <c r="BO385" s="1">
        <v>630</v>
      </c>
      <c r="BP385" s="1" t="s">
        <v>39</v>
      </c>
      <c r="BQ385" s="6">
        <f>+IFERROR(VALUE(RIGHT(Tabla12[[#This Row],[B2B]],6)),"")</f>
        <v>630</v>
      </c>
      <c r="BR385" s="6" t="str">
        <f>+IFERROR(VLOOKUP(BP385,Auxiliar!$A:$C,2,0),"")</f>
        <v>VALUE LITRO</v>
      </c>
      <c r="BS385" s="7" t="str">
        <f>+IFERROR(VLOOKUP(BP385,Auxiliar!$A:$C,3,0),"")</f>
        <v>1b 12%</v>
      </c>
      <c r="CA385" s="1">
        <v>3743</v>
      </c>
      <c r="CB385" s="1" t="s">
        <v>35</v>
      </c>
      <c r="CC385" s="6">
        <f>+IFERROR(VALUE(RIGHT(Tabla14[[#This Row],[B2B]],6)),"")</f>
        <v>3743</v>
      </c>
      <c r="CD385" s="6" t="str">
        <f>+IFERROR(VLOOKUP(CB385,Auxiliar!$A:$C,2,0),"")</f>
        <v>Corona 710cc</v>
      </c>
      <c r="CE385" s="7" t="str">
        <f>+IFERROR(VLOOKUP(CB385,Auxiliar!$A:$C,3,0),"")</f>
        <v>1b 10% | 85b 0%</v>
      </c>
      <c r="CG385" s="1"/>
      <c r="CH385" s="1"/>
      <c r="CI385" s="6" t="str">
        <f>+IFERROR(VALUE(RIGHT(Tabla15[[#This Row],[B2B]],6)),"")</f>
        <v/>
      </c>
      <c r="CJ385" s="6" t="str">
        <f>+IFERROR(VLOOKUP(CH385,Auxiliar!$A:$C,2,0),"")</f>
        <v/>
      </c>
      <c r="CK385" s="7" t="str">
        <f>+IFERROR(VLOOKUP(CH385,Auxiliar!$A:$C,3,0),"")</f>
        <v/>
      </c>
      <c r="CM385" s="1">
        <v>3726</v>
      </c>
      <c r="CN385" s="1" t="s">
        <v>20</v>
      </c>
      <c r="CO385" s="6">
        <v>3726</v>
      </c>
      <c r="CP385" s="6" t="s">
        <v>20</v>
      </c>
      <c r="CQ385" s="7" t="s">
        <v>21</v>
      </c>
      <c r="CS385" s="1"/>
      <c r="CT385" s="1"/>
      <c r="CU385" s="6" t="str">
        <f>+IFERROR(VALUE(RIGHT(Tabla17[[#This Row],[B2B]],6)),"")</f>
        <v/>
      </c>
      <c r="CV385" s="6" t="str">
        <f>+IFERROR(VLOOKUP(CT385,Auxiliar!$A:$C,2,0),"")</f>
        <v/>
      </c>
      <c r="CW385" s="7" t="str">
        <f>+IFERROR(VLOOKUP(CT385,Auxiliar!$A:$C,3,0),"")</f>
        <v/>
      </c>
      <c r="CY385" s="1">
        <v>3726</v>
      </c>
      <c r="CZ385" s="1" t="s">
        <v>16</v>
      </c>
      <c r="DA385" s="6">
        <f>+IFERROR(VALUE(RIGHT(Tabla18[[#This Row],[B2B]],6)),"")</f>
        <v>3726</v>
      </c>
      <c r="DB385" s="6" t="str">
        <f>+IFERROR(VLOOKUP(CZ385,Auxiliar!$A:$C,2,0),"")</f>
        <v>PREMIUM</v>
      </c>
      <c r="DC385" s="7" t="str">
        <f>+IFERROR(VLOOKUP(CZ385,Auxiliar!$A:$C,3,0),"")</f>
        <v>0b 0% | 2b 2% | 5b 3,5% | 10b 5%</v>
      </c>
      <c r="DE385" s="1">
        <v>3726</v>
      </c>
      <c r="DF385" s="1" t="s">
        <v>19</v>
      </c>
      <c r="DG385" s="6">
        <f>+IFERROR(VALUE(RIGHT(Tabla19[[#This Row],[B2B]],6)),"")</f>
        <v>3726</v>
      </c>
      <c r="DH385" s="6" t="str">
        <f>+IFERROR(VLOOKUP(DF385,Auxiliar!$A:$C,2,0),"")</f>
        <v>MICHELOB</v>
      </c>
      <c r="DI385" s="7" t="str">
        <f>+IFERROR(VLOOKUP(DF385,Auxiliar!$A:$C,3,0),"")</f>
        <v>1b 7% | 3b 22% | 8b 27%</v>
      </c>
      <c r="DK385" s="1"/>
      <c r="DL385" s="1"/>
      <c r="DM385" s="6" t="str">
        <f>+IFERROR(VALUE(RIGHT(Tabla20[[#This Row],[B2B]],6)),"")</f>
        <v/>
      </c>
      <c r="DN385" s="6" t="str">
        <f>+IFERROR(VLOOKUP(DL385,Auxiliar!$A:$C,2,0),"")</f>
        <v/>
      </c>
      <c r="DO385" s="7" t="str">
        <f>+IFERROR(VLOOKUP(DL385,Auxiliar!$A:$C,3,0),"")</f>
        <v/>
      </c>
      <c r="DQ385" s="1">
        <v>3728</v>
      </c>
      <c r="DR385" s="12" t="s">
        <v>24</v>
      </c>
      <c r="DS385" s="6">
        <f>+IFERROR(VALUE(RIGHT(Tabla21[[#This Row],[B2B]],6)),"")</f>
        <v>3728</v>
      </c>
      <c r="DT385" s="6" t="str">
        <f>+IFERROR(VLOOKUP(DR385,Auxiliar!$A:$C,2,0),"")</f>
        <v>CORONA PORRON</v>
      </c>
      <c r="DU385" s="7" t="str">
        <f>+IFERROR(VLOOKUP(DR385,Auxiliar!$A:$C,3,0),"")</f>
        <v>1b 5% | 20b 0%</v>
      </c>
      <c r="DW385" s="1">
        <v>697</v>
      </c>
      <c r="DX385" s="12" t="s">
        <v>43</v>
      </c>
      <c r="DY385" s="6">
        <f>+IFERROR(VALUE(RIGHT(Tabla22[[#This Row],[B2B]],6)),"")</f>
        <v>697</v>
      </c>
      <c r="DZ385" s="6" t="str">
        <f>+IFERROR(VLOOKUP(DX385,Auxiliar!$A:$C,2,0),"")</f>
        <v xml:space="preserve">VALUE LATA </v>
      </c>
      <c r="EA385" s="7" t="str">
        <f>+IFERROR(VLOOKUP(DX385,Auxiliar!$A:$C,3,0),"")</f>
        <v>1b 15% | 100b 18%</v>
      </c>
      <c r="EC385" s="1">
        <v>615</v>
      </c>
      <c r="ED385" s="12" t="s">
        <v>47</v>
      </c>
      <c r="EE385" s="6">
        <f>+IFERROR(VALUE(RIGHT(Tabla23[[#This Row],[B2B]],6)),"")</f>
        <v>615</v>
      </c>
      <c r="EF385" s="6" t="str">
        <f>+IFERROR(VLOOKUP(ED385,Auxiliar!$A:$C,2,0),"")</f>
        <v>VALUE LATON</v>
      </c>
      <c r="EG385" s="7" t="str">
        <f>+IFERROR(VLOOKUP(ED385,Auxiliar!$A:$C,3,0),"")</f>
        <v>1b 10% | 5b 15% | 192b 0%</v>
      </c>
      <c r="EI385" s="1"/>
      <c r="EJ385" s="12"/>
      <c r="EK385" s="6" t="str">
        <f>+IFERROR(VALUE(RIGHT(Tabla24[[#This Row],[B2B]],6)),"")</f>
        <v/>
      </c>
      <c r="EL385" s="6" t="str">
        <f>+IFERROR(VLOOKUP(EJ385,Auxiliar!$A:$C,2,0),"")</f>
        <v/>
      </c>
      <c r="EM385" s="7" t="str">
        <f>+IFERROR(VLOOKUP(EJ385,Auxiliar!$A:$C,3,0),"")</f>
        <v/>
      </c>
      <c r="EO385" s="1"/>
      <c r="EP385" s="12"/>
      <c r="EQ385" s="6" t="str">
        <f>+IFERROR(VALUE(RIGHT(Tabla25[[#This Row],[B2B]],6)),"")</f>
        <v/>
      </c>
      <c r="ER385" s="6" t="str">
        <f>+IFERROR(VLOOKUP(EP385,Auxiliar!$A:$C,2,0),"")</f>
        <v/>
      </c>
      <c r="ES385" s="7" t="str">
        <f>+IFERROR(VLOOKUP(EP385,Auxiliar!$A:$C,3,0),"")</f>
        <v/>
      </c>
      <c r="EU385" s="1"/>
      <c r="EV385" s="12"/>
      <c r="EW385" s="6" t="str">
        <f>+IFERROR(VALUE(RIGHT(Tabla26[[#This Row],[B2B]],6)),"")</f>
        <v/>
      </c>
      <c r="EX385" s="6" t="str">
        <f>+IFERROR(VLOOKUP(EV385,Auxiliar!$A:$C,2,0),"")</f>
        <v/>
      </c>
      <c r="EY385" s="7" t="str">
        <f>+IFERROR(VLOOKUP(EV385,Auxiliar!$A:$C,3,0),"")</f>
        <v/>
      </c>
      <c r="EZ385" s="1"/>
      <c r="FA385" s="12"/>
      <c r="FB385" s="6" t="str">
        <f>+IFERROR(VALUE(RIGHT(Tabla27[[#This Row],[B2B]],6)),"")</f>
        <v/>
      </c>
      <c r="FC385" s="6" t="str">
        <f>+IFERROR(VLOOKUP(FA385,Auxiliar!$A:$C,2,0),"")</f>
        <v/>
      </c>
      <c r="FD385" s="7" t="str">
        <f>+IFERROR(VLOOKUP(FA385,Auxiliar!$A:$C,3,0),"")</f>
        <v/>
      </c>
      <c r="FE385" s="1"/>
      <c r="FF385" s="12"/>
      <c r="FG385" s="6" t="str">
        <f>+IFERROR(VALUE(RIGHT(Tabla28[[#This Row],[B2B]],6)),"")</f>
        <v/>
      </c>
      <c r="FH385" s="6" t="str">
        <f>+IFERROR(VLOOKUP(FF385,Auxiliar!$A:$C,2,0),"")</f>
        <v/>
      </c>
      <c r="FI385" s="7" t="str">
        <f>+IFERROR(VLOOKUP(FF385,Auxiliar!$A:$C,3,0),"")</f>
        <v/>
      </c>
      <c r="FJ385" s="1"/>
      <c r="FK385" s="12"/>
      <c r="FL385" s="6" t="str">
        <f>+IFERROR(VALUE(RIGHT(Tabla29[[#This Row],[B2B]],6)),"")</f>
        <v/>
      </c>
      <c r="FM385" s="6" t="str">
        <f>+IFERROR(VLOOKUP(FK385,Auxiliar!$A:$C,2,0),"")</f>
        <v/>
      </c>
      <c r="FN385" s="7" t="str">
        <f>+IFERROR(VLOOKUP(FK385,Auxiliar!$A:$C,3,0),"")</f>
        <v/>
      </c>
      <c r="FO385" s="1"/>
      <c r="FP385" s="12"/>
      <c r="FQ385" s="6" t="str">
        <f>+IFERROR(VALUE(RIGHT(Tabla30[[#This Row],[B2B]],6)),"")</f>
        <v/>
      </c>
      <c r="FR385" s="6" t="str">
        <f>+IFERROR(VLOOKUP(FP385,Auxiliar!$A:$C,2,0),"")</f>
        <v/>
      </c>
      <c r="FS385" s="7"/>
      <c r="FT385" s="1"/>
      <c r="FU385" s="12"/>
      <c r="FV385" s="6" t="str">
        <f>+IFERROR(VALUE(RIGHT(Tabla31[[#This Row],[B2B]],6)),"")</f>
        <v/>
      </c>
      <c r="FW385" s="6" t="str">
        <f>+IFERROR(VLOOKUP(FU385,Auxiliar!$A:$C,2,0),"")</f>
        <v/>
      </c>
      <c r="FX385" s="7" t="str">
        <f>+IFERROR(VLOOKUP(FU385,Auxiliar!$A:$C,3,0),"")</f>
        <v/>
      </c>
      <c r="FY385" s="1"/>
      <c r="FZ385" s="12"/>
      <c r="GA385" s="6" t="str">
        <f>+IFERROR(VALUE(RIGHT(Tabla32[[#This Row],[B2B]],6)),"")</f>
        <v/>
      </c>
      <c r="GB385" s="6" t="str">
        <f>+IFERROR(VLOOKUP(FZ385,Auxiliar!$A:$C,2,0),"")</f>
        <v/>
      </c>
      <c r="GC385" s="7" t="str">
        <f>+IFERROR(VLOOKUP(FZ385,Auxiliar!$A:$C,3,0),"")</f>
        <v/>
      </c>
      <c r="GD385" s="1"/>
      <c r="GE385" s="12"/>
      <c r="GF385" s="6" t="str">
        <f>+IFERROR(VALUE(RIGHT(Tabla33[[#This Row],[B2B]],6)),"")</f>
        <v/>
      </c>
      <c r="GG385" s="6" t="str">
        <f>+IFERROR(VLOOKUP(GE385,Auxiliar!$A:$C,2,0),"")</f>
        <v/>
      </c>
      <c r="GH385" s="7" t="str">
        <f>+IFERROR(VLOOKUP(GE385,Auxiliar!$A:$C,3,0),"")</f>
        <v/>
      </c>
    </row>
    <row r="386" spans="1:190" x14ac:dyDescent="0.25">
      <c r="A386" s="1"/>
      <c r="B386" s="1"/>
      <c r="C386" t="str">
        <f>+IFERROR(VALUE(RIGHT(Tabla1[[#This Row],[B2B]],6)),"")</f>
        <v/>
      </c>
      <c r="D386" t="str">
        <f>+IFERROR(VLOOKUP(B386,Auxiliar!$A:$C,2,0),"")</f>
        <v/>
      </c>
      <c r="E386" s="5" t="str">
        <f>+IFERROR(VLOOKUP(B386,Auxiliar!$A:$C,3,0),"")</f>
        <v/>
      </c>
      <c r="S386" s="1">
        <v>4797</v>
      </c>
      <c r="T386" s="1" t="s">
        <v>9</v>
      </c>
      <c r="U386" s="6">
        <f>+IFERROR(VALUE(RIGHT(Tabla4[[#This Row],[B2B]],6)),"")</f>
        <v>4797</v>
      </c>
      <c r="V386" s="6" t="str">
        <f>+IFERROR(VLOOKUP(T386,Auxiliar!$A:$C,2,0),"")</f>
        <v>CORE</v>
      </c>
      <c r="W386" s="7" t="str">
        <f>+IFERROR(VLOOKUP(T386,Auxiliar!$A:$C,3,0),"")</f>
        <v>0b 1% | 2b 5% | 4b 6%</v>
      </c>
      <c r="AK386" s="1">
        <v>4486</v>
      </c>
      <c r="AL386" s="1" t="s">
        <v>30</v>
      </c>
      <c r="AM386" s="6">
        <f>+IFERROR(VALUE(RIGHT(Tabla7[[#This Row],[B2B]],6)),"")</f>
        <v>4486</v>
      </c>
      <c r="AN386" s="6" t="str">
        <f>+IFERROR(VLOOKUP(AL386,Auxiliar!$A:$C,2,0),"")</f>
        <v>LATONES</v>
      </c>
      <c r="AO386" s="7" t="str">
        <f>+IFERROR(VLOOKUP(AL386,Auxiliar!$A:$C,3,0),"")</f>
        <v>1b 4% | 5b 7% | 97b 0%</v>
      </c>
      <c r="AW386" s="1"/>
      <c r="AX386" s="1" t="s">
        <v>32</v>
      </c>
      <c r="AY386" s="6" t="str">
        <f>+IFERROR(VALUE(RIGHT(Tabla9[[#This Row],[B2B]],6)),"")</f>
        <v/>
      </c>
      <c r="AZ386" s="6" t="str">
        <f>+IFERROR(VLOOKUP(AX386,Auxiliar!$A:$C,2,0),"")</f>
        <v>LATONES</v>
      </c>
      <c r="BA386" s="7" t="str">
        <f>+IFERROR(VLOOKUP(AX386,Auxiliar!$A:$C,3,0),"")</f>
        <v>2b 3% | 4b 4% | 6b 5% | 10b 8%  | 385b 0%</v>
      </c>
      <c r="BI386" s="1"/>
      <c r="BJ386" s="1"/>
      <c r="BK386" s="6" t="str">
        <f>+IFERROR(VALUE(RIGHT(Tabla11[[#This Row],[B2B]],6)),"")</f>
        <v/>
      </c>
      <c r="BL386" s="6" t="str">
        <f>+IFERROR(VLOOKUP(BJ386,Auxiliar!$A:$C,2,0),"")</f>
        <v/>
      </c>
      <c r="BM386" s="7" t="str">
        <f>+IFERROR(VLOOKUP(BJ386,Auxiliar!$A:$C,3,0),"")</f>
        <v/>
      </c>
      <c r="BO386" s="1">
        <v>677</v>
      </c>
      <c r="BP386" s="1" t="s">
        <v>39</v>
      </c>
      <c r="BQ386" s="6">
        <f>+IFERROR(VALUE(RIGHT(Tabla12[[#This Row],[B2B]],6)),"")</f>
        <v>677</v>
      </c>
      <c r="BR386" s="6" t="str">
        <f>+IFERROR(VLOOKUP(BP386,Auxiliar!$A:$C,2,0),"")</f>
        <v>VALUE LITRO</v>
      </c>
      <c r="BS386" s="7" t="str">
        <f>+IFERROR(VLOOKUP(BP386,Auxiliar!$A:$C,3,0),"")</f>
        <v>1b 12%</v>
      </c>
      <c r="CA386" s="1">
        <v>3744</v>
      </c>
      <c r="CB386" s="1" t="s">
        <v>35</v>
      </c>
      <c r="CC386" s="6">
        <f>+IFERROR(VALUE(RIGHT(Tabla14[[#This Row],[B2B]],6)),"")</f>
        <v>3744</v>
      </c>
      <c r="CD386" s="6" t="str">
        <f>+IFERROR(VLOOKUP(CB386,Auxiliar!$A:$C,2,0),"")</f>
        <v>Corona 710cc</v>
      </c>
      <c r="CE386" s="7" t="str">
        <f>+IFERROR(VLOOKUP(CB386,Auxiliar!$A:$C,3,0),"")</f>
        <v>1b 10% | 85b 0%</v>
      </c>
      <c r="CG386" s="1"/>
      <c r="CH386" s="1"/>
      <c r="CI386" s="6" t="str">
        <f>+IFERROR(VALUE(RIGHT(Tabla15[[#This Row],[B2B]],6)),"")</f>
        <v/>
      </c>
      <c r="CJ386" s="6" t="str">
        <f>+IFERROR(VLOOKUP(CH386,Auxiliar!$A:$C,2,0),"")</f>
        <v/>
      </c>
      <c r="CK386" s="7" t="str">
        <f>+IFERROR(VLOOKUP(CH386,Auxiliar!$A:$C,3,0),"")</f>
        <v/>
      </c>
      <c r="CM386" s="1">
        <v>3728</v>
      </c>
      <c r="CN386" s="1" t="s">
        <v>20</v>
      </c>
      <c r="CO386" s="6">
        <v>3728</v>
      </c>
      <c r="CP386" s="6" t="s">
        <v>20</v>
      </c>
      <c r="CQ386" s="7" t="s">
        <v>21</v>
      </c>
      <c r="CS386" s="1"/>
      <c r="CT386" s="1"/>
      <c r="CU386" s="6" t="str">
        <f>+IFERROR(VALUE(RIGHT(Tabla17[[#This Row],[B2B]],6)),"")</f>
        <v/>
      </c>
      <c r="CV386" s="6" t="str">
        <f>+IFERROR(VLOOKUP(CT386,Auxiliar!$A:$C,2,0),"")</f>
        <v/>
      </c>
      <c r="CW386" s="7" t="str">
        <f>+IFERROR(VLOOKUP(CT386,Auxiliar!$A:$C,3,0),"")</f>
        <v/>
      </c>
      <c r="CY386" s="1">
        <v>3728</v>
      </c>
      <c r="CZ386" s="1" t="s">
        <v>16</v>
      </c>
      <c r="DA386" s="6">
        <f>+IFERROR(VALUE(RIGHT(Tabla18[[#This Row],[B2B]],6)),"")</f>
        <v>3728</v>
      </c>
      <c r="DB386" s="6" t="str">
        <f>+IFERROR(VLOOKUP(CZ386,Auxiliar!$A:$C,2,0),"")</f>
        <v>PREMIUM</v>
      </c>
      <c r="DC386" s="7" t="str">
        <f>+IFERROR(VLOOKUP(CZ386,Auxiliar!$A:$C,3,0),"")</f>
        <v>0b 0% | 2b 2% | 5b 3,5% | 10b 5%</v>
      </c>
      <c r="DE386" s="1">
        <v>3728</v>
      </c>
      <c r="DF386" s="1" t="s">
        <v>19</v>
      </c>
      <c r="DG386" s="6">
        <f>+IFERROR(VALUE(RIGHT(Tabla19[[#This Row],[B2B]],6)),"")</f>
        <v>3728</v>
      </c>
      <c r="DH386" s="6" t="str">
        <f>+IFERROR(VLOOKUP(DF386,Auxiliar!$A:$C,2,0),"")</f>
        <v>MICHELOB</v>
      </c>
      <c r="DI386" s="7" t="str">
        <f>+IFERROR(VLOOKUP(DF386,Auxiliar!$A:$C,3,0),"")</f>
        <v>1b 7% | 3b 22% | 8b 27%</v>
      </c>
      <c r="DK386" s="1"/>
      <c r="DL386" s="1"/>
      <c r="DM386" s="6" t="str">
        <f>+IFERROR(VALUE(RIGHT(Tabla20[[#This Row],[B2B]],6)),"")</f>
        <v/>
      </c>
      <c r="DN386" s="6" t="str">
        <f>+IFERROR(VLOOKUP(DL386,Auxiliar!$A:$C,2,0),"")</f>
        <v/>
      </c>
      <c r="DO386" s="7" t="str">
        <f>+IFERROR(VLOOKUP(DL386,Auxiliar!$A:$C,3,0),"")</f>
        <v/>
      </c>
      <c r="DQ386" s="1">
        <v>3733</v>
      </c>
      <c r="DR386" s="12" t="s">
        <v>24</v>
      </c>
      <c r="DS386" s="6">
        <f>+IFERROR(VALUE(RIGHT(Tabla21[[#This Row],[B2B]],6)),"")</f>
        <v>3733</v>
      </c>
      <c r="DT386" s="6" t="str">
        <f>+IFERROR(VLOOKUP(DR386,Auxiliar!$A:$C,2,0),"")</f>
        <v>CORONA PORRON</v>
      </c>
      <c r="DU386" s="7" t="str">
        <f>+IFERROR(VLOOKUP(DR386,Auxiliar!$A:$C,3,0),"")</f>
        <v>1b 5% | 20b 0%</v>
      </c>
      <c r="DW386" s="1">
        <v>704</v>
      </c>
      <c r="DX386" s="12" t="s">
        <v>43</v>
      </c>
      <c r="DY386" s="6">
        <f>+IFERROR(VALUE(RIGHT(Tabla22[[#This Row],[B2B]],6)),"")</f>
        <v>704</v>
      </c>
      <c r="DZ386" s="6" t="str">
        <f>+IFERROR(VLOOKUP(DX386,Auxiliar!$A:$C,2,0),"")</f>
        <v xml:space="preserve">VALUE LATA </v>
      </c>
      <c r="EA386" s="7" t="str">
        <f>+IFERROR(VLOOKUP(DX386,Auxiliar!$A:$C,3,0),"")</f>
        <v>1b 15% | 100b 18%</v>
      </c>
      <c r="EC386" s="1">
        <v>630</v>
      </c>
      <c r="ED386" s="12" t="s">
        <v>47</v>
      </c>
      <c r="EE386" s="6">
        <f>+IFERROR(VALUE(RIGHT(Tabla23[[#This Row],[B2B]],6)),"")</f>
        <v>630</v>
      </c>
      <c r="EF386" s="6" t="str">
        <f>+IFERROR(VLOOKUP(ED386,Auxiliar!$A:$C,2,0),"")</f>
        <v>VALUE LATON</v>
      </c>
      <c r="EG386" s="7" t="str">
        <f>+IFERROR(VLOOKUP(ED386,Auxiliar!$A:$C,3,0),"")</f>
        <v>1b 10% | 5b 15% | 192b 0%</v>
      </c>
      <c r="EI386" s="1"/>
      <c r="EJ386" s="12"/>
      <c r="EK386" s="6" t="str">
        <f>+IFERROR(VALUE(RIGHT(Tabla24[[#This Row],[B2B]],6)),"")</f>
        <v/>
      </c>
      <c r="EL386" s="6" t="str">
        <f>+IFERROR(VLOOKUP(EJ386,Auxiliar!$A:$C,2,0),"")</f>
        <v/>
      </c>
      <c r="EM386" s="7" t="str">
        <f>+IFERROR(VLOOKUP(EJ386,Auxiliar!$A:$C,3,0),"")</f>
        <v/>
      </c>
      <c r="EO386" s="1"/>
      <c r="EP386" s="12"/>
      <c r="EQ386" s="6" t="str">
        <f>+IFERROR(VALUE(RIGHT(Tabla25[[#This Row],[B2B]],6)),"")</f>
        <v/>
      </c>
      <c r="ER386" s="6" t="str">
        <f>+IFERROR(VLOOKUP(EP386,Auxiliar!$A:$C,2,0),"")</f>
        <v/>
      </c>
      <c r="ES386" s="7" t="str">
        <f>+IFERROR(VLOOKUP(EP386,Auxiliar!$A:$C,3,0),"")</f>
        <v/>
      </c>
      <c r="EU386" s="1"/>
      <c r="EV386" s="12"/>
      <c r="EW386" s="6" t="str">
        <f>+IFERROR(VALUE(RIGHT(Tabla26[[#This Row],[B2B]],6)),"")</f>
        <v/>
      </c>
      <c r="EX386" s="6" t="str">
        <f>+IFERROR(VLOOKUP(EV386,Auxiliar!$A:$C,2,0),"")</f>
        <v/>
      </c>
      <c r="EY386" s="7" t="str">
        <f>+IFERROR(VLOOKUP(EV386,Auxiliar!$A:$C,3,0),"")</f>
        <v/>
      </c>
      <c r="EZ386" s="1"/>
      <c r="FA386" s="12"/>
      <c r="FB386" s="6" t="str">
        <f>+IFERROR(VALUE(RIGHT(Tabla27[[#This Row],[B2B]],6)),"")</f>
        <v/>
      </c>
      <c r="FC386" s="6" t="str">
        <f>+IFERROR(VLOOKUP(FA386,Auxiliar!$A:$C,2,0),"")</f>
        <v/>
      </c>
      <c r="FD386" s="7" t="str">
        <f>+IFERROR(VLOOKUP(FA386,Auxiliar!$A:$C,3,0),"")</f>
        <v/>
      </c>
      <c r="FE386" s="1"/>
      <c r="FF386" s="12"/>
      <c r="FG386" s="6" t="str">
        <f>+IFERROR(VALUE(RIGHT(Tabla28[[#This Row],[B2B]],6)),"")</f>
        <v/>
      </c>
      <c r="FH386" s="6" t="str">
        <f>+IFERROR(VLOOKUP(FF386,Auxiliar!$A:$C,2,0),"")</f>
        <v/>
      </c>
      <c r="FI386" s="7" t="str">
        <f>+IFERROR(VLOOKUP(FF386,Auxiliar!$A:$C,3,0),"")</f>
        <v/>
      </c>
      <c r="FJ386" s="1"/>
      <c r="FK386" s="12"/>
      <c r="FL386" s="6" t="str">
        <f>+IFERROR(VALUE(RIGHT(Tabla29[[#This Row],[B2B]],6)),"")</f>
        <v/>
      </c>
      <c r="FM386" s="6" t="str">
        <f>+IFERROR(VLOOKUP(FK386,Auxiliar!$A:$C,2,0),"")</f>
        <v/>
      </c>
      <c r="FN386" s="7" t="str">
        <f>+IFERROR(VLOOKUP(FK386,Auxiliar!$A:$C,3,0),"")</f>
        <v/>
      </c>
      <c r="FO386" s="1"/>
      <c r="FP386" s="12"/>
      <c r="FQ386" s="6" t="str">
        <f>+IFERROR(VALUE(RIGHT(Tabla30[[#This Row],[B2B]],6)),"")</f>
        <v/>
      </c>
      <c r="FR386" s="6" t="str">
        <f>+IFERROR(VLOOKUP(FP386,Auxiliar!$A:$C,2,0),"")</f>
        <v/>
      </c>
      <c r="FS386" s="7"/>
      <c r="FT386" s="1"/>
      <c r="FU386" s="12"/>
      <c r="FV386" s="6" t="str">
        <f>+IFERROR(VALUE(RIGHT(Tabla31[[#This Row],[B2B]],6)),"")</f>
        <v/>
      </c>
      <c r="FW386" s="6" t="str">
        <f>+IFERROR(VLOOKUP(FU386,Auxiliar!$A:$C,2,0),"")</f>
        <v/>
      </c>
      <c r="FX386" s="7" t="str">
        <f>+IFERROR(VLOOKUP(FU386,Auxiliar!$A:$C,3,0),"")</f>
        <v/>
      </c>
      <c r="FY386" s="1"/>
      <c r="FZ386" s="12"/>
      <c r="GA386" s="6" t="str">
        <f>+IFERROR(VALUE(RIGHT(Tabla32[[#This Row],[B2B]],6)),"")</f>
        <v/>
      </c>
      <c r="GB386" s="6" t="str">
        <f>+IFERROR(VLOOKUP(FZ386,Auxiliar!$A:$C,2,0),"")</f>
        <v/>
      </c>
      <c r="GC386" s="7" t="str">
        <f>+IFERROR(VLOOKUP(FZ386,Auxiliar!$A:$C,3,0),"")</f>
        <v/>
      </c>
      <c r="GD386" s="1"/>
      <c r="GE386" s="12"/>
      <c r="GF386" s="6" t="str">
        <f>+IFERROR(VALUE(RIGHT(Tabla33[[#This Row],[B2B]],6)),"")</f>
        <v/>
      </c>
      <c r="GG386" s="6" t="str">
        <f>+IFERROR(VLOOKUP(GE386,Auxiliar!$A:$C,2,0),"")</f>
        <v/>
      </c>
      <c r="GH386" s="7" t="str">
        <f>+IFERROR(VLOOKUP(GE386,Auxiliar!$A:$C,3,0),"")</f>
        <v/>
      </c>
    </row>
    <row r="387" spans="1:190" x14ac:dyDescent="0.25">
      <c r="A387" s="1"/>
      <c r="B387" s="1"/>
      <c r="C387" t="str">
        <f>+IFERROR(VALUE(RIGHT(Tabla1[[#This Row],[B2B]],6)),"")</f>
        <v/>
      </c>
      <c r="D387" t="str">
        <f>+IFERROR(VLOOKUP(B387,Auxiliar!$A:$C,2,0),"")</f>
        <v/>
      </c>
      <c r="E387" s="5" t="str">
        <f>+IFERROR(VLOOKUP(B387,Auxiliar!$A:$C,3,0),"")</f>
        <v/>
      </c>
      <c r="S387" s="1">
        <v>4813</v>
      </c>
      <c r="T387" s="1" t="s">
        <v>9</v>
      </c>
      <c r="U387" s="6">
        <f>+IFERROR(VALUE(RIGHT(Tabla4[[#This Row],[B2B]],6)),"")</f>
        <v>4813</v>
      </c>
      <c r="V387" s="6" t="str">
        <f>+IFERROR(VLOOKUP(T387,Auxiliar!$A:$C,2,0),"")</f>
        <v>CORE</v>
      </c>
      <c r="W387" s="7" t="str">
        <f>+IFERROR(VLOOKUP(T387,Auxiliar!$A:$C,3,0),"")</f>
        <v>0b 1% | 2b 5% | 4b 6%</v>
      </c>
      <c r="AK387" s="1">
        <v>4511</v>
      </c>
      <c r="AL387" s="1" t="s">
        <v>30</v>
      </c>
      <c r="AM387" s="6">
        <f>+IFERROR(VALUE(RIGHT(Tabla7[[#This Row],[B2B]],6)),"")</f>
        <v>4511</v>
      </c>
      <c r="AN387" s="6" t="str">
        <f>+IFERROR(VLOOKUP(AL387,Auxiliar!$A:$C,2,0),"")</f>
        <v>LATONES</v>
      </c>
      <c r="AO387" s="7" t="str">
        <f>+IFERROR(VLOOKUP(AL387,Auxiliar!$A:$C,3,0),"")</f>
        <v>1b 4% | 5b 7% | 97b 0%</v>
      </c>
      <c r="AW387" s="1"/>
      <c r="AX387" s="1" t="s">
        <v>32</v>
      </c>
      <c r="AY387" s="6" t="str">
        <f>+IFERROR(VALUE(RIGHT(Tabla9[[#This Row],[B2B]],6)),"")</f>
        <v/>
      </c>
      <c r="AZ387" s="6" t="str">
        <f>+IFERROR(VLOOKUP(AX387,Auxiliar!$A:$C,2,0),"")</f>
        <v>LATONES</v>
      </c>
      <c r="BA387" s="7" t="str">
        <f>+IFERROR(VLOOKUP(AX387,Auxiliar!$A:$C,3,0),"")</f>
        <v>2b 3% | 4b 4% | 6b 5% | 10b 8%  | 385b 0%</v>
      </c>
      <c r="BI387" s="1"/>
      <c r="BJ387" s="1"/>
      <c r="BK387" s="6" t="str">
        <f>+IFERROR(VALUE(RIGHT(Tabla11[[#This Row],[B2B]],6)),"")</f>
        <v/>
      </c>
      <c r="BL387" s="6" t="str">
        <f>+IFERROR(VLOOKUP(BJ387,Auxiliar!$A:$C,2,0),"")</f>
        <v/>
      </c>
      <c r="BM387" s="7" t="str">
        <f>+IFERROR(VLOOKUP(BJ387,Auxiliar!$A:$C,3,0),"")</f>
        <v/>
      </c>
      <c r="BO387" s="1">
        <v>10151</v>
      </c>
      <c r="BP387" s="1" t="s">
        <v>39</v>
      </c>
      <c r="BQ387" s="6">
        <f>+IFERROR(VALUE(RIGHT(Tabla12[[#This Row],[B2B]],6)),"")</f>
        <v>10151</v>
      </c>
      <c r="BR387" s="6" t="str">
        <f>+IFERROR(VLOOKUP(BP387,Auxiliar!$A:$C,2,0),"")</f>
        <v>VALUE LITRO</v>
      </c>
      <c r="BS387" s="7" t="str">
        <f>+IFERROR(VLOOKUP(BP387,Auxiliar!$A:$C,3,0),"")</f>
        <v>1b 12%</v>
      </c>
      <c r="CA387" s="1">
        <v>3745</v>
      </c>
      <c r="CB387" s="1" t="s">
        <v>35</v>
      </c>
      <c r="CC387" s="6">
        <f>+IFERROR(VALUE(RIGHT(Tabla14[[#This Row],[B2B]],6)),"")</f>
        <v>3745</v>
      </c>
      <c r="CD387" s="6" t="str">
        <f>+IFERROR(VLOOKUP(CB387,Auxiliar!$A:$C,2,0),"")</f>
        <v>Corona 710cc</v>
      </c>
      <c r="CE387" s="7" t="str">
        <f>+IFERROR(VLOOKUP(CB387,Auxiliar!$A:$C,3,0),"")</f>
        <v>1b 10% | 85b 0%</v>
      </c>
      <c r="CG387" s="1"/>
      <c r="CH387" s="1"/>
      <c r="CI387" s="6" t="str">
        <f>+IFERROR(VALUE(RIGHT(Tabla15[[#This Row],[B2B]],6)),"")</f>
        <v/>
      </c>
      <c r="CJ387" s="6" t="str">
        <f>+IFERROR(VLOOKUP(CH387,Auxiliar!$A:$C,2,0),"")</f>
        <v/>
      </c>
      <c r="CK387" s="7" t="str">
        <f>+IFERROR(VLOOKUP(CH387,Auxiliar!$A:$C,3,0),"")</f>
        <v/>
      </c>
      <c r="CM387" s="1">
        <v>3733</v>
      </c>
      <c r="CN387" s="1" t="s">
        <v>20</v>
      </c>
      <c r="CO387" s="6">
        <v>3733</v>
      </c>
      <c r="CP387" s="6" t="s">
        <v>20</v>
      </c>
      <c r="CQ387" s="7" t="s">
        <v>21</v>
      </c>
      <c r="CS387" s="1"/>
      <c r="CT387" s="1"/>
      <c r="CU387" s="6" t="str">
        <f>+IFERROR(VALUE(RIGHT(Tabla17[[#This Row],[B2B]],6)),"")</f>
        <v/>
      </c>
      <c r="CV387" s="6" t="str">
        <f>+IFERROR(VLOOKUP(CT387,Auxiliar!$A:$C,2,0),"")</f>
        <v/>
      </c>
      <c r="CW387" s="7" t="str">
        <f>+IFERROR(VLOOKUP(CT387,Auxiliar!$A:$C,3,0),"")</f>
        <v/>
      </c>
      <c r="CY387" s="1">
        <v>3733</v>
      </c>
      <c r="CZ387" s="1" t="s">
        <v>16</v>
      </c>
      <c r="DA387" s="6">
        <f>+IFERROR(VALUE(RIGHT(Tabla18[[#This Row],[B2B]],6)),"")</f>
        <v>3733</v>
      </c>
      <c r="DB387" s="6" t="str">
        <f>+IFERROR(VLOOKUP(CZ387,Auxiliar!$A:$C,2,0),"")</f>
        <v>PREMIUM</v>
      </c>
      <c r="DC387" s="7" t="str">
        <f>+IFERROR(VLOOKUP(CZ387,Auxiliar!$A:$C,3,0),"")</f>
        <v>0b 0% | 2b 2% | 5b 3,5% | 10b 5%</v>
      </c>
      <c r="DE387" s="1">
        <v>3733</v>
      </c>
      <c r="DF387" s="1" t="s">
        <v>19</v>
      </c>
      <c r="DG387" s="6">
        <f>+IFERROR(VALUE(RIGHT(Tabla19[[#This Row],[B2B]],6)),"")</f>
        <v>3733</v>
      </c>
      <c r="DH387" s="6" t="str">
        <f>+IFERROR(VLOOKUP(DF387,Auxiliar!$A:$C,2,0),"")</f>
        <v>MICHELOB</v>
      </c>
      <c r="DI387" s="7" t="str">
        <f>+IFERROR(VLOOKUP(DF387,Auxiliar!$A:$C,3,0),"")</f>
        <v>1b 7% | 3b 22% | 8b 27%</v>
      </c>
      <c r="DK387" s="1"/>
      <c r="DL387" s="1"/>
      <c r="DM387" s="6" t="str">
        <f>+IFERROR(VALUE(RIGHT(Tabla20[[#This Row],[B2B]],6)),"")</f>
        <v/>
      </c>
      <c r="DN387" s="6" t="str">
        <f>+IFERROR(VLOOKUP(DL387,Auxiliar!$A:$C,2,0),"")</f>
        <v/>
      </c>
      <c r="DO387" s="7" t="str">
        <f>+IFERROR(VLOOKUP(DL387,Auxiliar!$A:$C,3,0),"")</f>
        <v/>
      </c>
      <c r="DQ387" s="1">
        <v>3736</v>
      </c>
      <c r="DR387" s="12" t="s">
        <v>24</v>
      </c>
      <c r="DS387" s="6">
        <f>+IFERROR(VALUE(RIGHT(Tabla21[[#This Row],[B2B]],6)),"")</f>
        <v>3736</v>
      </c>
      <c r="DT387" s="6" t="str">
        <f>+IFERROR(VLOOKUP(DR387,Auxiliar!$A:$C,2,0),"")</f>
        <v>CORONA PORRON</v>
      </c>
      <c r="DU387" s="7" t="str">
        <f>+IFERROR(VLOOKUP(DR387,Auxiliar!$A:$C,3,0),"")</f>
        <v>1b 5% | 20b 0%</v>
      </c>
      <c r="DW387" s="1">
        <v>781</v>
      </c>
      <c r="DX387" s="12" t="s">
        <v>43</v>
      </c>
      <c r="DY387" s="6">
        <f>+IFERROR(VALUE(RIGHT(Tabla22[[#This Row],[B2B]],6)),"")</f>
        <v>781</v>
      </c>
      <c r="DZ387" s="6" t="str">
        <f>+IFERROR(VLOOKUP(DX387,Auxiliar!$A:$C,2,0),"")</f>
        <v xml:space="preserve">VALUE LATA </v>
      </c>
      <c r="EA387" s="7" t="str">
        <f>+IFERROR(VLOOKUP(DX387,Auxiliar!$A:$C,3,0),"")</f>
        <v>1b 15% | 100b 18%</v>
      </c>
      <c r="EC387" s="1">
        <v>677</v>
      </c>
      <c r="ED387" s="12" t="s">
        <v>47</v>
      </c>
      <c r="EE387" s="6">
        <f>+IFERROR(VALUE(RIGHT(Tabla23[[#This Row],[B2B]],6)),"")</f>
        <v>677</v>
      </c>
      <c r="EF387" s="6" t="str">
        <f>+IFERROR(VLOOKUP(ED387,Auxiliar!$A:$C,2,0),"")</f>
        <v>VALUE LATON</v>
      </c>
      <c r="EG387" s="7" t="str">
        <f>+IFERROR(VLOOKUP(ED387,Auxiliar!$A:$C,3,0),"")</f>
        <v>1b 10% | 5b 15% | 192b 0%</v>
      </c>
      <c r="EI387" s="1"/>
      <c r="EJ387" s="12"/>
      <c r="EK387" s="6" t="str">
        <f>+IFERROR(VALUE(RIGHT(Tabla24[[#This Row],[B2B]],6)),"")</f>
        <v/>
      </c>
      <c r="EL387" s="6" t="str">
        <f>+IFERROR(VLOOKUP(EJ387,Auxiliar!$A:$C,2,0),"")</f>
        <v/>
      </c>
      <c r="EM387" s="7" t="str">
        <f>+IFERROR(VLOOKUP(EJ387,Auxiliar!$A:$C,3,0),"")</f>
        <v/>
      </c>
      <c r="EO387" s="1"/>
      <c r="EP387" s="12"/>
      <c r="EQ387" s="6" t="str">
        <f>+IFERROR(VALUE(RIGHT(Tabla25[[#This Row],[B2B]],6)),"")</f>
        <v/>
      </c>
      <c r="ER387" s="6" t="str">
        <f>+IFERROR(VLOOKUP(EP387,Auxiliar!$A:$C,2,0),"")</f>
        <v/>
      </c>
      <c r="ES387" s="7" t="str">
        <f>+IFERROR(VLOOKUP(EP387,Auxiliar!$A:$C,3,0),"")</f>
        <v/>
      </c>
      <c r="EU387" s="1"/>
      <c r="EV387" s="12"/>
      <c r="EW387" s="6" t="str">
        <f>+IFERROR(VALUE(RIGHT(Tabla26[[#This Row],[B2B]],6)),"")</f>
        <v/>
      </c>
      <c r="EX387" s="6" t="str">
        <f>+IFERROR(VLOOKUP(EV387,Auxiliar!$A:$C,2,0),"")</f>
        <v/>
      </c>
      <c r="EY387" s="7" t="str">
        <f>+IFERROR(VLOOKUP(EV387,Auxiliar!$A:$C,3,0),"")</f>
        <v/>
      </c>
      <c r="EZ387" s="1"/>
      <c r="FA387" s="12"/>
      <c r="FB387" s="6" t="str">
        <f>+IFERROR(VALUE(RIGHT(Tabla27[[#This Row],[B2B]],6)),"")</f>
        <v/>
      </c>
      <c r="FC387" s="6" t="str">
        <f>+IFERROR(VLOOKUP(FA387,Auxiliar!$A:$C,2,0),"")</f>
        <v/>
      </c>
      <c r="FD387" s="7" t="str">
        <f>+IFERROR(VLOOKUP(FA387,Auxiliar!$A:$C,3,0),"")</f>
        <v/>
      </c>
      <c r="FE387" s="1"/>
      <c r="FF387" s="12"/>
      <c r="FG387" s="6" t="str">
        <f>+IFERROR(VALUE(RIGHT(Tabla28[[#This Row],[B2B]],6)),"")</f>
        <v/>
      </c>
      <c r="FH387" s="6" t="str">
        <f>+IFERROR(VLOOKUP(FF387,Auxiliar!$A:$C,2,0),"")</f>
        <v/>
      </c>
      <c r="FI387" s="7" t="str">
        <f>+IFERROR(VLOOKUP(FF387,Auxiliar!$A:$C,3,0),"")</f>
        <v/>
      </c>
      <c r="FJ387" s="1"/>
      <c r="FK387" s="12"/>
      <c r="FL387" s="6" t="str">
        <f>+IFERROR(VALUE(RIGHT(Tabla29[[#This Row],[B2B]],6)),"")</f>
        <v/>
      </c>
      <c r="FM387" s="6" t="str">
        <f>+IFERROR(VLOOKUP(FK387,Auxiliar!$A:$C,2,0),"")</f>
        <v/>
      </c>
      <c r="FN387" s="7" t="str">
        <f>+IFERROR(VLOOKUP(FK387,Auxiliar!$A:$C,3,0),"")</f>
        <v/>
      </c>
      <c r="FO387" s="1"/>
      <c r="FP387" s="12"/>
      <c r="FQ387" s="6" t="str">
        <f>+IFERROR(VALUE(RIGHT(Tabla30[[#This Row],[B2B]],6)),"")</f>
        <v/>
      </c>
      <c r="FR387" s="6" t="str">
        <f>+IFERROR(VLOOKUP(FP387,Auxiliar!$A:$C,2,0),"")</f>
        <v/>
      </c>
      <c r="FS387" s="7"/>
      <c r="FT387" s="1"/>
      <c r="FU387" s="12"/>
      <c r="FV387" s="6" t="str">
        <f>+IFERROR(VALUE(RIGHT(Tabla31[[#This Row],[B2B]],6)),"")</f>
        <v/>
      </c>
      <c r="FW387" s="6" t="str">
        <f>+IFERROR(VLOOKUP(FU387,Auxiliar!$A:$C,2,0),"")</f>
        <v/>
      </c>
      <c r="FX387" s="7" t="str">
        <f>+IFERROR(VLOOKUP(FU387,Auxiliar!$A:$C,3,0),"")</f>
        <v/>
      </c>
      <c r="FY387" s="1"/>
      <c r="FZ387" s="12"/>
      <c r="GA387" s="6" t="str">
        <f>+IFERROR(VALUE(RIGHT(Tabla32[[#This Row],[B2B]],6)),"")</f>
        <v/>
      </c>
      <c r="GB387" s="6" t="str">
        <f>+IFERROR(VLOOKUP(FZ387,Auxiliar!$A:$C,2,0),"")</f>
        <v/>
      </c>
      <c r="GC387" s="7" t="str">
        <f>+IFERROR(VLOOKUP(FZ387,Auxiliar!$A:$C,3,0),"")</f>
        <v/>
      </c>
      <c r="GD387" s="1"/>
      <c r="GE387" s="12"/>
      <c r="GF387" s="6" t="str">
        <f>+IFERROR(VALUE(RIGHT(Tabla33[[#This Row],[B2B]],6)),"")</f>
        <v/>
      </c>
      <c r="GG387" s="6" t="str">
        <f>+IFERROR(VLOOKUP(GE387,Auxiliar!$A:$C,2,0),"")</f>
        <v/>
      </c>
      <c r="GH387" s="7" t="str">
        <f>+IFERROR(VLOOKUP(GE387,Auxiliar!$A:$C,3,0),"")</f>
        <v/>
      </c>
    </row>
    <row r="388" spans="1:190" x14ac:dyDescent="0.25">
      <c r="A388" s="1"/>
      <c r="B388" s="1"/>
      <c r="C388" t="str">
        <f>+IFERROR(VALUE(RIGHT(Tabla1[[#This Row],[B2B]],6)),"")</f>
        <v/>
      </c>
      <c r="D388" t="str">
        <f>+IFERROR(VLOOKUP(B388,Auxiliar!$A:$C,2,0),"")</f>
        <v/>
      </c>
      <c r="E388" s="5" t="str">
        <f>+IFERROR(VLOOKUP(B388,Auxiliar!$A:$C,3,0),"")</f>
        <v/>
      </c>
      <c r="S388" s="1">
        <v>4827</v>
      </c>
      <c r="T388" s="1" t="s">
        <v>9</v>
      </c>
      <c r="U388" s="6">
        <f>+IFERROR(VALUE(RIGHT(Tabla4[[#This Row],[B2B]],6)),"")</f>
        <v>4827</v>
      </c>
      <c r="V388" s="6" t="str">
        <f>+IFERROR(VLOOKUP(T388,Auxiliar!$A:$C,2,0),"")</f>
        <v>CORE</v>
      </c>
      <c r="W388" s="7" t="str">
        <f>+IFERROR(VLOOKUP(T388,Auxiliar!$A:$C,3,0),"")</f>
        <v>0b 1% | 2b 5% | 4b 6%</v>
      </c>
      <c r="AK388" s="1">
        <v>4521</v>
      </c>
      <c r="AL388" s="1" t="s">
        <v>30</v>
      </c>
      <c r="AM388" s="6">
        <f>+IFERROR(VALUE(RIGHT(Tabla7[[#This Row],[B2B]],6)),"")</f>
        <v>4521</v>
      </c>
      <c r="AN388" s="6" t="str">
        <f>+IFERROR(VLOOKUP(AL388,Auxiliar!$A:$C,2,0),"")</f>
        <v>LATONES</v>
      </c>
      <c r="AO388" s="7" t="str">
        <f>+IFERROR(VLOOKUP(AL388,Auxiliar!$A:$C,3,0),"")</f>
        <v>1b 4% | 5b 7% | 97b 0%</v>
      </c>
      <c r="AW388" s="1"/>
      <c r="AX388" s="1" t="s">
        <v>32</v>
      </c>
      <c r="AY388" s="6" t="str">
        <f>+IFERROR(VALUE(RIGHT(Tabla9[[#This Row],[B2B]],6)),"")</f>
        <v/>
      </c>
      <c r="AZ388" s="6" t="str">
        <f>+IFERROR(VLOOKUP(AX388,Auxiliar!$A:$C,2,0),"")</f>
        <v>LATONES</v>
      </c>
      <c r="BA388" s="7" t="str">
        <f>+IFERROR(VLOOKUP(AX388,Auxiliar!$A:$C,3,0),"")</f>
        <v>2b 3% | 4b 4% | 6b 5% | 10b 8%  | 385b 0%</v>
      </c>
      <c r="BI388" s="1"/>
      <c r="BJ388" s="1"/>
      <c r="BK388" s="6" t="str">
        <f>+IFERROR(VALUE(RIGHT(Tabla11[[#This Row],[B2B]],6)),"")</f>
        <v/>
      </c>
      <c r="BL388" s="6" t="str">
        <f>+IFERROR(VLOOKUP(BJ388,Auxiliar!$A:$C,2,0),"")</f>
        <v/>
      </c>
      <c r="BM388" s="7" t="str">
        <f>+IFERROR(VLOOKUP(BJ388,Auxiliar!$A:$C,3,0),"")</f>
        <v/>
      </c>
      <c r="BO388" s="1">
        <v>697</v>
      </c>
      <c r="BP388" s="1" t="s">
        <v>39</v>
      </c>
      <c r="BQ388" s="6">
        <f>+IFERROR(VALUE(RIGHT(Tabla12[[#This Row],[B2B]],6)),"")</f>
        <v>697</v>
      </c>
      <c r="BR388" s="6" t="str">
        <f>+IFERROR(VLOOKUP(BP388,Auxiliar!$A:$C,2,0),"")</f>
        <v>VALUE LITRO</v>
      </c>
      <c r="BS388" s="7" t="str">
        <f>+IFERROR(VLOOKUP(BP388,Auxiliar!$A:$C,3,0),"")</f>
        <v>1b 12%</v>
      </c>
      <c r="CA388" s="1">
        <v>3748</v>
      </c>
      <c r="CB388" s="1" t="s">
        <v>35</v>
      </c>
      <c r="CC388" s="6">
        <f>+IFERROR(VALUE(RIGHT(Tabla14[[#This Row],[B2B]],6)),"")</f>
        <v>3748</v>
      </c>
      <c r="CD388" s="6" t="str">
        <f>+IFERROR(VLOOKUP(CB388,Auxiliar!$A:$C,2,0),"")</f>
        <v>Corona 710cc</v>
      </c>
      <c r="CE388" s="7" t="str">
        <f>+IFERROR(VLOOKUP(CB388,Auxiliar!$A:$C,3,0),"")</f>
        <v>1b 10% | 85b 0%</v>
      </c>
      <c r="CG388" s="1"/>
      <c r="CH388" s="1"/>
      <c r="CI388" s="6" t="str">
        <f>+IFERROR(VALUE(RIGHT(Tabla15[[#This Row],[B2B]],6)),"")</f>
        <v/>
      </c>
      <c r="CJ388" s="6" t="str">
        <f>+IFERROR(VLOOKUP(CH388,Auxiliar!$A:$C,2,0),"")</f>
        <v/>
      </c>
      <c r="CK388" s="7" t="str">
        <f>+IFERROR(VLOOKUP(CH388,Auxiliar!$A:$C,3,0),"")</f>
        <v/>
      </c>
      <c r="CM388" s="1">
        <v>3736</v>
      </c>
      <c r="CN388" s="1" t="s">
        <v>20</v>
      </c>
      <c r="CO388" s="6">
        <v>3736</v>
      </c>
      <c r="CP388" s="6" t="s">
        <v>20</v>
      </c>
      <c r="CQ388" s="7" t="s">
        <v>21</v>
      </c>
      <c r="CS388" s="1"/>
      <c r="CT388" s="1"/>
      <c r="CU388" s="6" t="str">
        <f>+IFERROR(VALUE(RIGHT(Tabla17[[#This Row],[B2B]],6)),"")</f>
        <v/>
      </c>
      <c r="CV388" s="6" t="str">
        <f>+IFERROR(VLOOKUP(CT388,Auxiliar!$A:$C,2,0),"")</f>
        <v/>
      </c>
      <c r="CW388" s="7" t="str">
        <f>+IFERROR(VLOOKUP(CT388,Auxiliar!$A:$C,3,0),"")</f>
        <v/>
      </c>
      <c r="CY388" s="1">
        <v>3736</v>
      </c>
      <c r="CZ388" s="1" t="s">
        <v>16</v>
      </c>
      <c r="DA388" s="6">
        <f>+IFERROR(VALUE(RIGHT(Tabla18[[#This Row],[B2B]],6)),"")</f>
        <v>3736</v>
      </c>
      <c r="DB388" s="6" t="str">
        <f>+IFERROR(VLOOKUP(CZ388,Auxiliar!$A:$C,2,0),"")</f>
        <v>PREMIUM</v>
      </c>
      <c r="DC388" s="7" t="str">
        <f>+IFERROR(VLOOKUP(CZ388,Auxiliar!$A:$C,3,0),"")</f>
        <v>0b 0% | 2b 2% | 5b 3,5% | 10b 5%</v>
      </c>
      <c r="DE388" s="1">
        <v>3736</v>
      </c>
      <c r="DF388" s="1" t="s">
        <v>19</v>
      </c>
      <c r="DG388" s="6">
        <f>+IFERROR(VALUE(RIGHT(Tabla19[[#This Row],[B2B]],6)),"")</f>
        <v>3736</v>
      </c>
      <c r="DH388" s="6" t="str">
        <f>+IFERROR(VLOOKUP(DF388,Auxiliar!$A:$C,2,0),"")</f>
        <v>MICHELOB</v>
      </c>
      <c r="DI388" s="7" t="str">
        <f>+IFERROR(VLOOKUP(DF388,Auxiliar!$A:$C,3,0),"")</f>
        <v>1b 7% | 3b 22% | 8b 27%</v>
      </c>
      <c r="DK388" s="1"/>
      <c r="DL388" s="1"/>
      <c r="DM388" s="6" t="str">
        <f>+IFERROR(VALUE(RIGHT(Tabla20[[#This Row],[B2B]],6)),"")</f>
        <v/>
      </c>
      <c r="DN388" s="6" t="str">
        <f>+IFERROR(VLOOKUP(DL388,Auxiliar!$A:$C,2,0),"")</f>
        <v/>
      </c>
      <c r="DO388" s="7" t="str">
        <f>+IFERROR(VLOOKUP(DL388,Auxiliar!$A:$C,3,0),"")</f>
        <v/>
      </c>
      <c r="DQ388" s="1">
        <v>3738</v>
      </c>
      <c r="DR388" s="12" t="s">
        <v>24</v>
      </c>
      <c r="DS388" s="6">
        <f>+IFERROR(VALUE(RIGHT(Tabla21[[#This Row],[B2B]],6)),"")</f>
        <v>3738</v>
      </c>
      <c r="DT388" s="6" t="str">
        <f>+IFERROR(VLOOKUP(DR388,Auxiliar!$A:$C,2,0),"")</f>
        <v>CORONA PORRON</v>
      </c>
      <c r="DU388" s="7" t="str">
        <f>+IFERROR(VLOOKUP(DR388,Auxiliar!$A:$C,3,0),"")</f>
        <v>1b 5% | 20b 0%</v>
      </c>
      <c r="DW388" s="1">
        <v>10186</v>
      </c>
      <c r="DX388" s="12" t="s">
        <v>43</v>
      </c>
      <c r="DY388" s="6">
        <f>+IFERROR(VALUE(RIGHT(Tabla22[[#This Row],[B2B]],6)),"")</f>
        <v>10186</v>
      </c>
      <c r="DZ388" s="6" t="str">
        <f>+IFERROR(VLOOKUP(DX388,Auxiliar!$A:$C,2,0),"")</f>
        <v xml:space="preserve">VALUE LATA </v>
      </c>
      <c r="EA388" s="7" t="str">
        <f>+IFERROR(VLOOKUP(DX388,Auxiliar!$A:$C,3,0),"")</f>
        <v>1b 15% | 100b 18%</v>
      </c>
      <c r="EC388" s="1">
        <v>10151</v>
      </c>
      <c r="ED388" s="12" t="s">
        <v>47</v>
      </c>
      <c r="EE388" s="6">
        <f>+IFERROR(VALUE(RIGHT(Tabla23[[#This Row],[B2B]],6)),"")</f>
        <v>10151</v>
      </c>
      <c r="EF388" s="6" t="str">
        <f>+IFERROR(VLOOKUP(ED388,Auxiliar!$A:$C,2,0),"")</f>
        <v>VALUE LATON</v>
      </c>
      <c r="EG388" s="7" t="str">
        <f>+IFERROR(VLOOKUP(ED388,Auxiliar!$A:$C,3,0),"")</f>
        <v>1b 10% | 5b 15% | 192b 0%</v>
      </c>
      <c r="EI388" s="1"/>
      <c r="EJ388" s="12"/>
      <c r="EK388" s="6" t="str">
        <f>+IFERROR(VALUE(RIGHT(Tabla24[[#This Row],[B2B]],6)),"")</f>
        <v/>
      </c>
      <c r="EL388" s="6" t="str">
        <f>+IFERROR(VLOOKUP(EJ388,Auxiliar!$A:$C,2,0),"")</f>
        <v/>
      </c>
      <c r="EM388" s="7" t="str">
        <f>+IFERROR(VLOOKUP(EJ388,Auxiliar!$A:$C,3,0),"")</f>
        <v/>
      </c>
      <c r="EO388" s="1"/>
      <c r="EP388" s="12"/>
      <c r="EQ388" s="6" t="str">
        <f>+IFERROR(VALUE(RIGHT(Tabla25[[#This Row],[B2B]],6)),"")</f>
        <v/>
      </c>
      <c r="ER388" s="6" t="str">
        <f>+IFERROR(VLOOKUP(EP388,Auxiliar!$A:$C,2,0),"")</f>
        <v/>
      </c>
      <c r="ES388" s="7" t="str">
        <f>+IFERROR(VLOOKUP(EP388,Auxiliar!$A:$C,3,0),"")</f>
        <v/>
      </c>
      <c r="EU388" s="1"/>
      <c r="EV388" s="12"/>
      <c r="EW388" s="6" t="str">
        <f>+IFERROR(VALUE(RIGHT(Tabla26[[#This Row],[B2B]],6)),"")</f>
        <v/>
      </c>
      <c r="EX388" s="6" t="str">
        <f>+IFERROR(VLOOKUP(EV388,Auxiliar!$A:$C,2,0),"")</f>
        <v/>
      </c>
      <c r="EY388" s="7" t="str">
        <f>+IFERROR(VLOOKUP(EV388,Auxiliar!$A:$C,3,0),"")</f>
        <v/>
      </c>
      <c r="EZ388" s="1"/>
      <c r="FA388" s="12"/>
      <c r="FB388" s="6" t="str">
        <f>+IFERROR(VALUE(RIGHT(Tabla27[[#This Row],[B2B]],6)),"")</f>
        <v/>
      </c>
      <c r="FC388" s="6" t="str">
        <f>+IFERROR(VLOOKUP(FA388,Auxiliar!$A:$C,2,0),"")</f>
        <v/>
      </c>
      <c r="FD388" s="7" t="str">
        <f>+IFERROR(VLOOKUP(FA388,Auxiliar!$A:$C,3,0),"")</f>
        <v/>
      </c>
      <c r="FE388" s="1"/>
      <c r="FF388" s="12"/>
      <c r="FG388" s="6" t="str">
        <f>+IFERROR(VALUE(RIGHT(Tabla28[[#This Row],[B2B]],6)),"")</f>
        <v/>
      </c>
      <c r="FH388" s="6" t="str">
        <f>+IFERROR(VLOOKUP(FF388,Auxiliar!$A:$C,2,0),"")</f>
        <v/>
      </c>
      <c r="FI388" s="7" t="str">
        <f>+IFERROR(VLOOKUP(FF388,Auxiliar!$A:$C,3,0),"")</f>
        <v/>
      </c>
      <c r="FJ388" s="1"/>
      <c r="FK388" s="12"/>
      <c r="FL388" s="6" t="str">
        <f>+IFERROR(VALUE(RIGHT(Tabla29[[#This Row],[B2B]],6)),"")</f>
        <v/>
      </c>
      <c r="FM388" s="6" t="str">
        <f>+IFERROR(VLOOKUP(FK388,Auxiliar!$A:$C,2,0),"")</f>
        <v/>
      </c>
      <c r="FN388" s="7" t="str">
        <f>+IFERROR(VLOOKUP(FK388,Auxiliar!$A:$C,3,0),"")</f>
        <v/>
      </c>
      <c r="FO388" s="1"/>
      <c r="FP388" s="12"/>
      <c r="FQ388" s="6" t="str">
        <f>+IFERROR(VALUE(RIGHT(Tabla30[[#This Row],[B2B]],6)),"")</f>
        <v/>
      </c>
      <c r="FR388" s="6" t="str">
        <f>+IFERROR(VLOOKUP(FP388,Auxiliar!$A:$C,2,0),"")</f>
        <v/>
      </c>
      <c r="FS388" s="7"/>
      <c r="FT388" s="1"/>
      <c r="FU388" s="12"/>
      <c r="FV388" s="6" t="str">
        <f>+IFERROR(VALUE(RIGHT(Tabla31[[#This Row],[B2B]],6)),"")</f>
        <v/>
      </c>
      <c r="FW388" s="6" t="str">
        <f>+IFERROR(VLOOKUP(FU388,Auxiliar!$A:$C,2,0),"")</f>
        <v/>
      </c>
      <c r="FX388" s="7" t="str">
        <f>+IFERROR(VLOOKUP(FU388,Auxiliar!$A:$C,3,0),"")</f>
        <v/>
      </c>
      <c r="FY388" s="1"/>
      <c r="FZ388" s="12"/>
      <c r="GA388" s="6" t="str">
        <f>+IFERROR(VALUE(RIGHT(Tabla32[[#This Row],[B2B]],6)),"")</f>
        <v/>
      </c>
      <c r="GB388" s="6" t="str">
        <f>+IFERROR(VLOOKUP(FZ388,Auxiliar!$A:$C,2,0),"")</f>
        <v/>
      </c>
      <c r="GC388" s="7" t="str">
        <f>+IFERROR(VLOOKUP(FZ388,Auxiliar!$A:$C,3,0),"")</f>
        <v/>
      </c>
      <c r="GD388" s="1"/>
      <c r="GE388" s="12"/>
      <c r="GF388" s="6" t="str">
        <f>+IFERROR(VALUE(RIGHT(Tabla33[[#This Row],[B2B]],6)),"")</f>
        <v/>
      </c>
      <c r="GG388" s="6" t="str">
        <f>+IFERROR(VLOOKUP(GE388,Auxiliar!$A:$C,2,0),"")</f>
        <v/>
      </c>
      <c r="GH388" s="7" t="str">
        <f>+IFERROR(VLOOKUP(GE388,Auxiliar!$A:$C,3,0),"")</f>
        <v/>
      </c>
    </row>
    <row r="389" spans="1:190" x14ac:dyDescent="0.25">
      <c r="A389" s="1"/>
      <c r="B389" s="1"/>
      <c r="C389" t="str">
        <f>+IFERROR(VALUE(RIGHT(Tabla1[[#This Row],[B2B]],6)),"")</f>
        <v/>
      </c>
      <c r="D389" t="str">
        <f>+IFERROR(VLOOKUP(B389,Auxiliar!$A:$C,2,0),"")</f>
        <v/>
      </c>
      <c r="E389" s="5" t="str">
        <f>+IFERROR(VLOOKUP(B389,Auxiliar!$A:$C,3,0),"")</f>
        <v/>
      </c>
      <c r="S389" s="1">
        <v>4829</v>
      </c>
      <c r="T389" s="1" t="s">
        <v>9</v>
      </c>
      <c r="U389" s="6">
        <f>+IFERROR(VALUE(RIGHT(Tabla4[[#This Row],[B2B]],6)),"")</f>
        <v>4829</v>
      </c>
      <c r="V389" s="6" t="str">
        <f>+IFERROR(VLOOKUP(T389,Auxiliar!$A:$C,2,0),"")</f>
        <v>CORE</v>
      </c>
      <c r="W389" s="7" t="str">
        <f>+IFERROR(VLOOKUP(T389,Auxiliar!$A:$C,3,0),"")</f>
        <v>0b 1% | 2b 5% | 4b 6%</v>
      </c>
      <c r="AK389" s="1">
        <v>4523</v>
      </c>
      <c r="AL389" s="1" t="s">
        <v>30</v>
      </c>
      <c r="AM389" s="6">
        <f>+IFERROR(VALUE(RIGHT(Tabla7[[#This Row],[B2B]],6)),"")</f>
        <v>4523</v>
      </c>
      <c r="AN389" s="6" t="str">
        <f>+IFERROR(VLOOKUP(AL389,Auxiliar!$A:$C,2,0),"")</f>
        <v>LATONES</v>
      </c>
      <c r="AO389" s="7" t="str">
        <f>+IFERROR(VLOOKUP(AL389,Auxiliar!$A:$C,3,0),"")</f>
        <v>1b 4% | 5b 7% | 97b 0%</v>
      </c>
      <c r="AW389" s="1"/>
      <c r="AX389" s="1" t="s">
        <v>32</v>
      </c>
      <c r="AY389" s="6" t="str">
        <f>+IFERROR(VALUE(RIGHT(Tabla9[[#This Row],[B2B]],6)),"")</f>
        <v/>
      </c>
      <c r="AZ389" s="6" t="str">
        <f>+IFERROR(VLOOKUP(AX389,Auxiliar!$A:$C,2,0),"")</f>
        <v>LATONES</v>
      </c>
      <c r="BA389" s="7" t="str">
        <f>+IFERROR(VLOOKUP(AX389,Auxiliar!$A:$C,3,0),"")</f>
        <v>2b 3% | 4b 4% | 6b 5% | 10b 8%  | 385b 0%</v>
      </c>
      <c r="BI389" s="1"/>
      <c r="BJ389" s="1"/>
      <c r="BK389" s="6" t="str">
        <f>+IFERROR(VALUE(RIGHT(Tabla11[[#This Row],[B2B]],6)),"")</f>
        <v/>
      </c>
      <c r="BL389" s="6" t="str">
        <f>+IFERROR(VLOOKUP(BJ389,Auxiliar!$A:$C,2,0),"")</f>
        <v/>
      </c>
      <c r="BM389" s="7" t="str">
        <f>+IFERROR(VLOOKUP(BJ389,Auxiliar!$A:$C,3,0),"")</f>
        <v/>
      </c>
      <c r="BO389" s="1">
        <v>704</v>
      </c>
      <c r="BP389" s="1" t="s">
        <v>39</v>
      </c>
      <c r="BQ389" s="6">
        <f>+IFERROR(VALUE(RIGHT(Tabla12[[#This Row],[B2B]],6)),"")</f>
        <v>704</v>
      </c>
      <c r="BR389" s="6" t="str">
        <f>+IFERROR(VLOOKUP(BP389,Auxiliar!$A:$C,2,0),"")</f>
        <v>VALUE LITRO</v>
      </c>
      <c r="BS389" s="7" t="str">
        <f>+IFERROR(VLOOKUP(BP389,Auxiliar!$A:$C,3,0),"")</f>
        <v>1b 12%</v>
      </c>
      <c r="CA389" s="1">
        <v>3759</v>
      </c>
      <c r="CB389" s="1" t="s">
        <v>35</v>
      </c>
      <c r="CC389" s="6">
        <f>+IFERROR(VALUE(RIGHT(Tabla14[[#This Row],[B2B]],6)),"")</f>
        <v>3759</v>
      </c>
      <c r="CD389" s="6" t="str">
        <f>+IFERROR(VLOOKUP(CB389,Auxiliar!$A:$C,2,0),"")</f>
        <v>Corona 710cc</v>
      </c>
      <c r="CE389" s="7" t="str">
        <f>+IFERROR(VLOOKUP(CB389,Auxiliar!$A:$C,3,0),"")</f>
        <v>1b 10% | 85b 0%</v>
      </c>
      <c r="CG389" s="1"/>
      <c r="CH389" s="1"/>
      <c r="CI389" s="6" t="str">
        <f>+IFERROR(VALUE(RIGHT(Tabla15[[#This Row],[B2B]],6)),"")</f>
        <v/>
      </c>
      <c r="CJ389" s="6" t="str">
        <f>+IFERROR(VLOOKUP(CH389,Auxiliar!$A:$C,2,0),"")</f>
        <v/>
      </c>
      <c r="CK389" s="7" t="str">
        <f>+IFERROR(VLOOKUP(CH389,Auxiliar!$A:$C,3,0),"")</f>
        <v/>
      </c>
      <c r="CM389" s="1">
        <v>3738</v>
      </c>
      <c r="CN389" s="1" t="s">
        <v>20</v>
      </c>
      <c r="CO389" s="6">
        <v>3738</v>
      </c>
      <c r="CP389" s="6" t="s">
        <v>20</v>
      </c>
      <c r="CQ389" s="7" t="s">
        <v>21</v>
      </c>
      <c r="CS389" s="1"/>
      <c r="CT389" s="1"/>
      <c r="CU389" s="6" t="str">
        <f>+IFERROR(VALUE(RIGHT(Tabla17[[#This Row],[B2B]],6)),"")</f>
        <v/>
      </c>
      <c r="CV389" s="6" t="str">
        <f>+IFERROR(VLOOKUP(CT389,Auxiliar!$A:$C,2,0),"")</f>
        <v/>
      </c>
      <c r="CW389" s="7" t="str">
        <f>+IFERROR(VLOOKUP(CT389,Auxiliar!$A:$C,3,0),"")</f>
        <v/>
      </c>
      <c r="CY389" s="1">
        <v>3738</v>
      </c>
      <c r="CZ389" s="1" t="s">
        <v>16</v>
      </c>
      <c r="DA389" s="6">
        <f>+IFERROR(VALUE(RIGHT(Tabla18[[#This Row],[B2B]],6)),"")</f>
        <v>3738</v>
      </c>
      <c r="DB389" s="6" t="str">
        <f>+IFERROR(VLOOKUP(CZ389,Auxiliar!$A:$C,2,0),"")</f>
        <v>PREMIUM</v>
      </c>
      <c r="DC389" s="7" t="str">
        <f>+IFERROR(VLOOKUP(CZ389,Auxiliar!$A:$C,3,0),"")</f>
        <v>0b 0% | 2b 2% | 5b 3,5% | 10b 5%</v>
      </c>
      <c r="DE389" s="1">
        <v>3738</v>
      </c>
      <c r="DF389" s="1" t="s">
        <v>19</v>
      </c>
      <c r="DG389" s="6">
        <f>+IFERROR(VALUE(RIGHT(Tabla19[[#This Row],[B2B]],6)),"")</f>
        <v>3738</v>
      </c>
      <c r="DH389" s="6" t="str">
        <f>+IFERROR(VLOOKUP(DF389,Auxiliar!$A:$C,2,0),"")</f>
        <v>MICHELOB</v>
      </c>
      <c r="DI389" s="7" t="str">
        <f>+IFERROR(VLOOKUP(DF389,Auxiliar!$A:$C,3,0),"")</f>
        <v>1b 7% | 3b 22% | 8b 27%</v>
      </c>
      <c r="DK389" s="1"/>
      <c r="DL389" s="1"/>
      <c r="DM389" s="6" t="str">
        <f>+IFERROR(VALUE(RIGHT(Tabla20[[#This Row],[B2B]],6)),"")</f>
        <v/>
      </c>
      <c r="DN389" s="6" t="str">
        <f>+IFERROR(VLOOKUP(DL389,Auxiliar!$A:$C,2,0),"")</f>
        <v/>
      </c>
      <c r="DO389" s="7" t="str">
        <f>+IFERROR(VLOOKUP(DL389,Auxiliar!$A:$C,3,0),"")</f>
        <v/>
      </c>
      <c r="DQ389" s="1">
        <v>3740</v>
      </c>
      <c r="DR389" s="12" t="s">
        <v>24</v>
      </c>
      <c r="DS389" s="6">
        <f>+IFERROR(VALUE(RIGHT(Tabla21[[#This Row],[B2B]],6)),"")</f>
        <v>3740</v>
      </c>
      <c r="DT389" s="6" t="str">
        <f>+IFERROR(VLOOKUP(DR389,Auxiliar!$A:$C,2,0),"")</f>
        <v>CORONA PORRON</v>
      </c>
      <c r="DU389" s="7" t="str">
        <f>+IFERROR(VLOOKUP(DR389,Auxiliar!$A:$C,3,0),"")</f>
        <v>1b 5% | 20b 0%</v>
      </c>
      <c r="DW389" s="1">
        <v>789</v>
      </c>
      <c r="DX389" s="12" t="s">
        <v>43</v>
      </c>
      <c r="DY389" s="6">
        <f>+IFERROR(VALUE(RIGHT(Tabla22[[#This Row],[B2B]],6)),"")</f>
        <v>789</v>
      </c>
      <c r="DZ389" s="6" t="str">
        <f>+IFERROR(VLOOKUP(DX389,Auxiliar!$A:$C,2,0),"")</f>
        <v xml:space="preserve">VALUE LATA </v>
      </c>
      <c r="EA389" s="7" t="str">
        <f>+IFERROR(VLOOKUP(DX389,Auxiliar!$A:$C,3,0),"")</f>
        <v>1b 15% | 100b 18%</v>
      </c>
      <c r="EC389" s="1">
        <v>697</v>
      </c>
      <c r="ED389" s="12" t="s">
        <v>47</v>
      </c>
      <c r="EE389" s="6">
        <f>+IFERROR(VALUE(RIGHT(Tabla23[[#This Row],[B2B]],6)),"")</f>
        <v>697</v>
      </c>
      <c r="EF389" s="6" t="str">
        <f>+IFERROR(VLOOKUP(ED389,Auxiliar!$A:$C,2,0),"")</f>
        <v>VALUE LATON</v>
      </c>
      <c r="EG389" s="7" t="str">
        <f>+IFERROR(VLOOKUP(ED389,Auxiliar!$A:$C,3,0),"")</f>
        <v>1b 10% | 5b 15% | 192b 0%</v>
      </c>
      <c r="EI389" s="1"/>
      <c r="EJ389" s="12"/>
      <c r="EK389" s="6" t="str">
        <f>+IFERROR(VALUE(RIGHT(Tabla24[[#This Row],[B2B]],6)),"")</f>
        <v/>
      </c>
      <c r="EL389" s="6" t="str">
        <f>+IFERROR(VLOOKUP(EJ389,Auxiliar!$A:$C,2,0),"")</f>
        <v/>
      </c>
      <c r="EM389" s="7" t="str">
        <f>+IFERROR(VLOOKUP(EJ389,Auxiliar!$A:$C,3,0),"")</f>
        <v/>
      </c>
      <c r="EO389" s="1"/>
      <c r="EP389" s="12"/>
      <c r="EQ389" s="6" t="str">
        <f>+IFERROR(VALUE(RIGHT(Tabla25[[#This Row],[B2B]],6)),"")</f>
        <v/>
      </c>
      <c r="ER389" s="6" t="str">
        <f>+IFERROR(VLOOKUP(EP389,Auxiliar!$A:$C,2,0),"")</f>
        <v/>
      </c>
      <c r="ES389" s="7" t="str">
        <f>+IFERROR(VLOOKUP(EP389,Auxiliar!$A:$C,3,0),"")</f>
        <v/>
      </c>
      <c r="EU389" s="1"/>
      <c r="EV389" s="12"/>
      <c r="EW389" s="6" t="str">
        <f>+IFERROR(VALUE(RIGHT(Tabla26[[#This Row],[B2B]],6)),"")</f>
        <v/>
      </c>
      <c r="EX389" s="6" t="str">
        <f>+IFERROR(VLOOKUP(EV389,Auxiliar!$A:$C,2,0),"")</f>
        <v/>
      </c>
      <c r="EY389" s="7" t="str">
        <f>+IFERROR(VLOOKUP(EV389,Auxiliar!$A:$C,3,0),"")</f>
        <v/>
      </c>
      <c r="EZ389" s="1"/>
      <c r="FA389" s="12"/>
      <c r="FB389" s="6" t="str">
        <f>+IFERROR(VALUE(RIGHT(Tabla27[[#This Row],[B2B]],6)),"")</f>
        <v/>
      </c>
      <c r="FC389" s="6" t="str">
        <f>+IFERROR(VLOOKUP(FA389,Auxiliar!$A:$C,2,0),"")</f>
        <v/>
      </c>
      <c r="FD389" s="7" t="str">
        <f>+IFERROR(VLOOKUP(FA389,Auxiliar!$A:$C,3,0),"")</f>
        <v/>
      </c>
      <c r="FE389" s="1"/>
      <c r="FF389" s="12"/>
      <c r="FG389" s="6" t="str">
        <f>+IFERROR(VALUE(RIGHT(Tabla28[[#This Row],[B2B]],6)),"")</f>
        <v/>
      </c>
      <c r="FH389" s="6" t="str">
        <f>+IFERROR(VLOOKUP(FF389,Auxiliar!$A:$C,2,0),"")</f>
        <v/>
      </c>
      <c r="FI389" s="7" t="str">
        <f>+IFERROR(VLOOKUP(FF389,Auxiliar!$A:$C,3,0),"")</f>
        <v/>
      </c>
      <c r="FJ389" s="1"/>
      <c r="FK389" s="12"/>
      <c r="FL389" s="6" t="str">
        <f>+IFERROR(VALUE(RIGHT(Tabla29[[#This Row],[B2B]],6)),"")</f>
        <v/>
      </c>
      <c r="FM389" s="6" t="str">
        <f>+IFERROR(VLOOKUP(FK389,Auxiliar!$A:$C,2,0),"")</f>
        <v/>
      </c>
      <c r="FN389" s="7" t="str">
        <f>+IFERROR(VLOOKUP(FK389,Auxiliar!$A:$C,3,0),"")</f>
        <v/>
      </c>
      <c r="FO389" s="1"/>
      <c r="FP389" s="12"/>
      <c r="FQ389" s="6" t="str">
        <f>+IFERROR(VALUE(RIGHT(Tabla30[[#This Row],[B2B]],6)),"")</f>
        <v/>
      </c>
      <c r="FR389" s="6" t="str">
        <f>+IFERROR(VLOOKUP(FP389,Auxiliar!$A:$C,2,0),"")</f>
        <v/>
      </c>
      <c r="FS389" s="7"/>
      <c r="FT389" s="1"/>
      <c r="FU389" s="12"/>
      <c r="FV389" s="6" t="str">
        <f>+IFERROR(VALUE(RIGHT(Tabla31[[#This Row],[B2B]],6)),"")</f>
        <v/>
      </c>
      <c r="FW389" s="6" t="str">
        <f>+IFERROR(VLOOKUP(FU389,Auxiliar!$A:$C,2,0),"")</f>
        <v/>
      </c>
      <c r="FX389" s="7" t="str">
        <f>+IFERROR(VLOOKUP(FU389,Auxiliar!$A:$C,3,0),"")</f>
        <v/>
      </c>
      <c r="FY389" s="1"/>
      <c r="FZ389" s="12"/>
      <c r="GA389" s="6" t="str">
        <f>+IFERROR(VALUE(RIGHT(Tabla32[[#This Row],[B2B]],6)),"")</f>
        <v/>
      </c>
      <c r="GB389" s="6" t="str">
        <f>+IFERROR(VLOOKUP(FZ389,Auxiliar!$A:$C,2,0),"")</f>
        <v/>
      </c>
      <c r="GC389" s="7" t="str">
        <f>+IFERROR(VLOOKUP(FZ389,Auxiliar!$A:$C,3,0),"")</f>
        <v/>
      </c>
      <c r="GD389" s="1"/>
      <c r="GE389" s="12"/>
      <c r="GF389" s="6" t="str">
        <f>+IFERROR(VALUE(RIGHT(Tabla33[[#This Row],[B2B]],6)),"")</f>
        <v/>
      </c>
      <c r="GG389" s="6" t="str">
        <f>+IFERROR(VLOOKUP(GE389,Auxiliar!$A:$C,2,0),"")</f>
        <v/>
      </c>
      <c r="GH389" s="7" t="str">
        <f>+IFERROR(VLOOKUP(GE389,Auxiliar!$A:$C,3,0),"")</f>
        <v/>
      </c>
    </row>
    <row r="390" spans="1:190" x14ac:dyDescent="0.25">
      <c r="A390" s="1"/>
      <c r="B390" s="1"/>
      <c r="C390" t="str">
        <f>+IFERROR(VALUE(RIGHT(Tabla1[[#This Row],[B2B]],6)),"")</f>
        <v/>
      </c>
      <c r="D390" t="str">
        <f>+IFERROR(VLOOKUP(B390,Auxiliar!$A:$C,2,0),"")</f>
        <v/>
      </c>
      <c r="E390" s="5" t="str">
        <f>+IFERROR(VLOOKUP(B390,Auxiliar!$A:$C,3,0),"")</f>
        <v/>
      </c>
      <c r="S390" s="1">
        <v>4836</v>
      </c>
      <c r="T390" s="1" t="s">
        <v>9</v>
      </c>
      <c r="U390" s="6">
        <f>+IFERROR(VALUE(RIGHT(Tabla4[[#This Row],[B2B]],6)),"")</f>
        <v>4836</v>
      </c>
      <c r="V390" s="6" t="str">
        <f>+IFERROR(VLOOKUP(T390,Auxiliar!$A:$C,2,0),"")</f>
        <v>CORE</v>
      </c>
      <c r="W390" s="7" t="str">
        <f>+IFERROR(VLOOKUP(T390,Auxiliar!$A:$C,3,0),"")</f>
        <v>0b 1% | 2b 5% | 4b 6%</v>
      </c>
      <c r="AK390" s="1">
        <v>4545</v>
      </c>
      <c r="AL390" s="1" t="s">
        <v>30</v>
      </c>
      <c r="AM390" s="6">
        <f>+IFERROR(VALUE(RIGHT(Tabla7[[#This Row],[B2B]],6)),"")</f>
        <v>4545</v>
      </c>
      <c r="AN390" s="6" t="str">
        <f>+IFERROR(VLOOKUP(AL390,Auxiliar!$A:$C,2,0),"")</f>
        <v>LATONES</v>
      </c>
      <c r="AO390" s="7" t="str">
        <f>+IFERROR(VLOOKUP(AL390,Auxiliar!$A:$C,3,0),"")</f>
        <v>1b 4% | 5b 7% | 97b 0%</v>
      </c>
      <c r="AW390" s="1"/>
      <c r="AX390" s="1" t="s">
        <v>32</v>
      </c>
      <c r="AY390" s="6" t="str">
        <f>+IFERROR(VALUE(RIGHT(Tabla9[[#This Row],[B2B]],6)),"")</f>
        <v/>
      </c>
      <c r="AZ390" s="6" t="str">
        <f>+IFERROR(VLOOKUP(AX390,Auxiliar!$A:$C,2,0),"")</f>
        <v>LATONES</v>
      </c>
      <c r="BA390" s="7" t="str">
        <f>+IFERROR(VLOOKUP(AX390,Auxiliar!$A:$C,3,0),"")</f>
        <v>2b 3% | 4b 4% | 6b 5% | 10b 8%  | 385b 0%</v>
      </c>
      <c r="BI390" s="1"/>
      <c r="BJ390" s="1"/>
      <c r="BK390" s="6" t="str">
        <f>+IFERROR(VALUE(RIGHT(Tabla11[[#This Row],[B2B]],6)),"")</f>
        <v/>
      </c>
      <c r="BL390" s="6" t="str">
        <f>+IFERROR(VLOOKUP(BJ390,Auxiliar!$A:$C,2,0),"")</f>
        <v/>
      </c>
      <c r="BM390" s="7" t="str">
        <f>+IFERROR(VLOOKUP(BJ390,Auxiliar!$A:$C,3,0),"")</f>
        <v/>
      </c>
      <c r="BO390" s="1">
        <v>781</v>
      </c>
      <c r="BP390" s="1" t="s">
        <v>39</v>
      </c>
      <c r="BQ390" s="6">
        <f>+IFERROR(VALUE(RIGHT(Tabla12[[#This Row],[B2B]],6)),"")</f>
        <v>781</v>
      </c>
      <c r="BR390" s="6" t="str">
        <f>+IFERROR(VLOOKUP(BP390,Auxiliar!$A:$C,2,0),"")</f>
        <v>VALUE LITRO</v>
      </c>
      <c r="BS390" s="7" t="str">
        <f>+IFERROR(VLOOKUP(BP390,Auxiliar!$A:$C,3,0),"")</f>
        <v>1b 12%</v>
      </c>
      <c r="CA390" s="1">
        <v>3760</v>
      </c>
      <c r="CB390" s="1" t="s">
        <v>35</v>
      </c>
      <c r="CC390" s="6">
        <f>+IFERROR(VALUE(RIGHT(Tabla14[[#This Row],[B2B]],6)),"")</f>
        <v>3760</v>
      </c>
      <c r="CD390" s="6" t="str">
        <f>+IFERROR(VLOOKUP(CB390,Auxiliar!$A:$C,2,0),"")</f>
        <v>Corona 710cc</v>
      </c>
      <c r="CE390" s="7" t="str">
        <f>+IFERROR(VLOOKUP(CB390,Auxiliar!$A:$C,3,0),"")</f>
        <v>1b 10% | 85b 0%</v>
      </c>
      <c r="CG390" s="1"/>
      <c r="CH390" s="1"/>
      <c r="CI390" s="6" t="str">
        <f>+IFERROR(VALUE(RIGHT(Tabla15[[#This Row],[B2B]],6)),"")</f>
        <v/>
      </c>
      <c r="CJ390" s="6" t="str">
        <f>+IFERROR(VLOOKUP(CH390,Auxiliar!$A:$C,2,0),"")</f>
        <v/>
      </c>
      <c r="CK390" s="7" t="str">
        <f>+IFERROR(VLOOKUP(CH390,Auxiliar!$A:$C,3,0),"")</f>
        <v/>
      </c>
      <c r="CM390" s="1">
        <v>3740</v>
      </c>
      <c r="CN390" s="1" t="s">
        <v>20</v>
      </c>
      <c r="CO390" s="6">
        <v>3740</v>
      </c>
      <c r="CP390" s="6" t="s">
        <v>20</v>
      </c>
      <c r="CQ390" s="7" t="s">
        <v>21</v>
      </c>
      <c r="CS390" s="1"/>
      <c r="CT390" s="1"/>
      <c r="CU390" s="6" t="str">
        <f>+IFERROR(VALUE(RIGHT(Tabla17[[#This Row],[B2B]],6)),"")</f>
        <v/>
      </c>
      <c r="CV390" s="6" t="str">
        <f>+IFERROR(VLOOKUP(CT390,Auxiliar!$A:$C,2,0),"")</f>
        <v/>
      </c>
      <c r="CW390" s="7" t="str">
        <f>+IFERROR(VLOOKUP(CT390,Auxiliar!$A:$C,3,0),"")</f>
        <v/>
      </c>
      <c r="CY390" s="1">
        <v>3740</v>
      </c>
      <c r="CZ390" s="1" t="s">
        <v>16</v>
      </c>
      <c r="DA390" s="6">
        <f>+IFERROR(VALUE(RIGHT(Tabla18[[#This Row],[B2B]],6)),"")</f>
        <v>3740</v>
      </c>
      <c r="DB390" s="6" t="str">
        <f>+IFERROR(VLOOKUP(CZ390,Auxiliar!$A:$C,2,0),"")</f>
        <v>PREMIUM</v>
      </c>
      <c r="DC390" s="7" t="str">
        <f>+IFERROR(VLOOKUP(CZ390,Auxiliar!$A:$C,3,0),"")</f>
        <v>0b 0% | 2b 2% | 5b 3,5% | 10b 5%</v>
      </c>
      <c r="DE390" s="1">
        <v>3740</v>
      </c>
      <c r="DF390" s="1" t="s">
        <v>19</v>
      </c>
      <c r="DG390" s="6">
        <f>+IFERROR(VALUE(RIGHT(Tabla19[[#This Row],[B2B]],6)),"")</f>
        <v>3740</v>
      </c>
      <c r="DH390" s="6" t="str">
        <f>+IFERROR(VLOOKUP(DF390,Auxiliar!$A:$C,2,0),"")</f>
        <v>MICHELOB</v>
      </c>
      <c r="DI390" s="7" t="str">
        <f>+IFERROR(VLOOKUP(DF390,Auxiliar!$A:$C,3,0),"")</f>
        <v>1b 7% | 3b 22% | 8b 27%</v>
      </c>
      <c r="DK390" s="1"/>
      <c r="DL390" s="1"/>
      <c r="DM390" s="6" t="str">
        <f>+IFERROR(VALUE(RIGHT(Tabla20[[#This Row],[B2B]],6)),"")</f>
        <v/>
      </c>
      <c r="DN390" s="6" t="str">
        <f>+IFERROR(VLOOKUP(DL390,Auxiliar!$A:$C,2,0),"")</f>
        <v/>
      </c>
      <c r="DO390" s="7" t="str">
        <f>+IFERROR(VLOOKUP(DL390,Auxiliar!$A:$C,3,0),"")</f>
        <v/>
      </c>
      <c r="DQ390" s="1">
        <v>3743</v>
      </c>
      <c r="DR390" s="12" t="s">
        <v>24</v>
      </c>
      <c r="DS390" s="6">
        <f>+IFERROR(VALUE(RIGHT(Tabla21[[#This Row],[B2B]],6)),"")</f>
        <v>3743</v>
      </c>
      <c r="DT390" s="6" t="str">
        <f>+IFERROR(VLOOKUP(DR390,Auxiliar!$A:$C,2,0),"")</f>
        <v>CORONA PORRON</v>
      </c>
      <c r="DU390" s="7" t="str">
        <f>+IFERROR(VLOOKUP(DR390,Auxiliar!$A:$C,3,0),"")</f>
        <v>1b 5% | 20b 0%</v>
      </c>
      <c r="DW390" s="1">
        <v>10197</v>
      </c>
      <c r="DX390" s="12" t="s">
        <v>43</v>
      </c>
      <c r="DY390" s="6">
        <f>+IFERROR(VALUE(RIGHT(Tabla22[[#This Row],[B2B]],6)),"")</f>
        <v>10197</v>
      </c>
      <c r="DZ390" s="6" t="str">
        <f>+IFERROR(VLOOKUP(DX390,Auxiliar!$A:$C,2,0),"")</f>
        <v xml:space="preserve">VALUE LATA </v>
      </c>
      <c r="EA390" s="7" t="str">
        <f>+IFERROR(VLOOKUP(DX390,Auxiliar!$A:$C,3,0),"")</f>
        <v>1b 15% | 100b 18%</v>
      </c>
      <c r="EC390" s="1">
        <v>704</v>
      </c>
      <c r="ED390" s="12" t="s">
        <v>47</v>
      </c>
      <c r="EE390" s="6">
        <f>+IFERROR(VALUE(RIGHT(Tabla23[[#This Row],[B2B]],6)),"")</f>
        <v>704</v>
      </c>
      <c r="EF390" s="6" t="str">
        <f>+IFERROR(VLOOKUP(ED390,Auxiliar!$A:$C,2,0),"")</f>
        <v>VALUE LATON</v>
      </c>
      <c r="EG390" s="7" t="str">
        <f>+IFERROR(VLOOKUP(ED390,Auxiliar!$A:$C,3,0),"")</f>
        <v>1b 10% | 5b 15% | 192b 0%</v>
      </c>
      <c r="EI390" s="1"/>
      <c r="EJ390" s="12"/>
      <c r="EK390" s="6" t="str">
        <f>+IFERROR(VALUE(RIGHT(Tabla24[[#This Row],[B2B]],6)),"")</f>
        <v/>
      </c>
      <c r="EL390" s="6" t="str">
        <f>+IFERROR(VLOOKUP(EJ390,Auxiliar!$A:$C,2,0),"")</f>
        <v/>
      </c>
      <c r="EM390" s="7" t="str">
        <f>+IFERROR(VLOOKUP(EJ390,Auxiliar!$A:$C,3,0),"")</f>
        <v/>
      </c>
      <c r="EO390" s="1"/>
      <c r="EP390" s="12"/>
      <c r="EQ390" s="6" t="str">
        <f>+IFERROR(VALUE(RIGHT(Tabla25[[#This Row],[B2B]],6)),"")</f>
        <v/>
      </c>
      <c r="ER390" s="6" t="str">
        <f>+IFERROR(VLOOKUP(EP390,Auxiliar!$A:$C,2,0),"")</f>
        <v/>
      </c>
      <c r="ES390" s="7" t="str">
        <f>+IFERROR(VLOOKUP(EP390,Auxiliar!$A:$C,3,0),"")</f>
        <v/>
      </c>
      <c r="EU390" s="1"/>
      <c r="EV390" s="12"/>
      <c r="EW390" s="6" t="str">
        <f>+IFERROR(VALUE(RIGHT(Tabla26[[#This Row],[B2B]],6)),"")</f>
        <v/>
      </c>
      <c r="EX390" s="6" t="str">
        <f>+IFERROR(VLOOKUP(EV390,Auxiliar!$A:$C,2,0),"")</f>
        <v/>
      </c>
      <c r="EY390" s="7" t="str">
        <f>+IFERROR(VLOOKUP(EV390,Auxiliar!$A:$C,3,0),"")</f>
        <v/>
      </c>
      <c r="EZ390" s="1"/>
      <c r="FA390" s="12"/>
      <c r="FB390" s="6" t="str">
        <f>+IFERROR(VALUE(RIGHT(Tabla27[[#This Row],[B2B]],6)),"")</f>
        <v/>
      </c>
      <c r="FC390" s="6" t="str">
        <f>+IFERROR(VLOOKUP(FA390,Auxiliar!$A:$C,2,0),"")</f>
        <v/>
      </c>
      <c r="FD390" s="7" t="str">
        <f>+IFERROR(VLOOKUP(FA390,Auxiliar!$A:$C,3,0),"")</f>
        <v/>
      </c>
      <c r="FE390" s="1"/>
      <c r="FF390" s="12"/>
      <c r="FG390" s="6" t="str">
        <f>+IFERROR(VALUE(RIGHT(Tabla28[[#This Row],[B2B]],6)),"")</f>
        <v/>
      </c>
      <c r="FH390" s="6" t="str">
        <f>+IFERROR(VLOOKUP(FF390,Auxiliar!$A:$C,2,0),"")</f>
        <v/>
      </c>
      <c r="FI390" s="7" t="str">
        <f>+IFERROR(VLOOKUP(FF390,Auxiliar!$A:$C,3,0),"")</f>
        <v/>
      </c>
      <c r="FJ390" s="1"/>
      <c r="FK390" s="12"/>
      <c r="FL390" s="6" t="str">
        <f>+IFERROR(VALUE(RIGHT(Tabla29[[#This Row],[B2B]],6)),"")</f>
        <v/>
      </c>
      <c r="FM390" s="6" t="str">
        <f>+IFERROR(VLOOKUP(FK390,Auxiliar!$A:$C,2,0),"")</f>
        <v/>
      </c>
      <c r="FN390" s="7" t="str">
        <f>+IFERROR(VLOOKUP(FK390,Auxiliar!$A:$C,3,0),"")</f>
        <v/>
      </c>
      <c r="FO390" s="1"/>
      <c r="FP390" s="12"/>
      <c r="FQ390" s="6" t="str">
        <f>+IFERROR(VALUE(RIGHT(Tabla30[[#This Row],[B2B]],6)),"")</f>
        <v/>
      </c>
      <c r="FR390" s="6" t="str">
        <f>+IFERROR(VLOOKUP(FP390,Auxiliar!$A:$C,2,0),"")</f>
        <v/>
      </c>
      <c r="FS390" s="7"/>
      <c r="FT390" s="1"/>
      <c r="FU390" s="12"/>
      <c r="FV390" s="6" t="str">
        <f>+IFERROR(VALUE(RIGHT(Tabla31[[#This Row],[B2B]],6)),"")</f>
        <v/>
      </c>
      <c r="FW390" s="6" t="str">
        <f>+IFERROR(VLOOKUP(FU390,Auxiliar!$A:$C,2,0),"")</f>
        <v/>
      </c>
      <c r="FX390" s="7" t="str">
        <f>+IFERROR(VLOOKUP(FU390,Auxiliar!$A:$C,3,0),"")</f>
        <v/>
      </c>
      <c r="FY390" s="1"/>
      <c r="FZ390" s="12"/>
      <c r="GA390" s="6" t="str">
        <f>+IFERROR(VALUE(RIGHT(Tabla32[[#This Row],[B2B]],6)),"")</f>
        <v/>
      </c>
      <c r="GB390" s="6" t="str">
        <f>+IFERROR(VLOOKUP(FZ390,Auxiliar!$A:$C,2,0),"")</f>
        <v/>
      </c>
      <c r="GC390" s="7" t="str">
        <f>+IFERROR(VLOOKUP(FZ390,Auxiliar!$A:$C,3,0),"")</f>
        <v/>
      </c>
      <c r="GD390" s="1"/>
      <c r="GE390" s="12"/>
      <c r="GF390" s="6" t="str">
        <f>+IFERROR(VALUE(RIGHT(Tabla33[[#This Row],[B2B]],6)),"")</f>
        <v/>
      </c>
      <c r="GG390" s="6" t="str">
        <f>+IFERROR(VLOOKUP(GE390,Auxiliar!$A:$C,2,0),"")</f>
        <v/>
      </c>
      <c r="GH390" s="7" t="str">
        <f>+IFERROR(VLOOKUP(GE390,Auxiliar!$A:$C,3,0),"")</f>
        <v/>
      </c>
    </row>
    <row r="391" spans="1:190" x14ac:dyDescent="0.25">
      <c r="A391" s="1"/>
      <c r="B391" s="1"/>
      <c r="C391" t="str">
        <f>+IFERROR(VALUE(RIGHT(Tabla1[[#This Row],[B2B]],6)),"")</f>
        <v/>
      </c>
      <c r="D391" t="str">
        <f>+IFERROR(VLOOKUP(B391,Auxiliar!$A:$C,2,0),"")</f>
        <v/>
      </c>
      <c r="E391" s="5" t="str">
        <f>+IFERROR(VLOOKUP(B391,Auxiliar!$A:$C,3,0),"")</f>
        <v/>
      </c>
      <c r="S391" s="1">
        <v>4869</v>
      </c>
      <c r="T391" s="1" t="s">
        <v>9</v>
      </c>
      <c r="U391" s="6">
        <f>+IFERROR(VALUE(RIGHT(Tabla4[[#This Row],[B2B]],6)),"")</f>
        <v>4869</v>
      </c>
      <c r="V391" s="6" t="str">
        <f>+IFERROR(VLOOKUP(T391,Auxiliar!$A:$C,2,0),"")</f>
        <v>CORE</v>
      </c>
      <c r="W391" s="7" t="str">
        <f>+IFERROR(VLOOKUP(T391,Auxiliar!$A:$C,3,0),"")</f>
        <v>0b 1% | 2b 5% | 4b 6%</v>
      </c>
      <c r="AK391" s="1">
        <v>4547</v>
      </c>
      <c r="AL391" s="1" t="s">
        <v>30</v>
      </c>
      <c r="AM391" s="6">
        <f>+IFERROR(VALUE(RIGHT(Tabla7[[#This Row],[B2B]],6)),"")</f>
        <v>4547</v>
      </c>
      <c r="AN391" s="6" t="str">
        <f>+IFERROR(VLOOKUP(AL391,Auxiliar!$A:$C,2,0),"")</f>
        <v>LATONES</v>
      </c>
      <c r="AO391" s="7" t="str">
        <f>+IFERROR(VLOOKUP(AL391,Auxiliar!$A:$C,3,0),"")</f>
        <v>1b 4% | 5b 7% | 97b 0%</v>
      </c>
      <c r="AW391" s="1"/>
      <c r="AX391" s="1" t="s">
        <v>32</v>
      </c>
      <c r="AY391" s="6" t="str">
        <f>+IFERROR(VALUE(RIGHT(Tabla9[[#This Row],[B2B]],6)),"")</f>
        <v/>
      </c>
      <c r="AZ391" s="6" t="str">
        <f>+IFERROR(VLOOKUP(AX391,Auxiliar!$A:$C,2,0),"")</f>
        <v>LATONES</v>
      </c>
      <c r="BA391" s="7" t="str">
        <f>+IFERROR(VLOOKUP(AX391,Auxiliar!$A:$C,3,0),"")</f>
        <v>2b 3% | 4b 4% | 6b 5% | 10b 8%  | 385b 0%</v>
      </c>
      <c r="BI391" s="1"/>
      <c r="BJ391" s="1"/>
      <c r="BK391" s="6" t="str">
        <f>+IFERROR(VALUE(RIGHT(Tabla11[[#This Row],[B2B]],6)),"")</f>
        <v/>
      </c>
      <c r="BL391" s="6" t="str">
        <f>+IFERROR(VLOOKUP(BJ391,Auxiliar!$A:$C,2,0),"")</f>
        <v/>
      </c>
      <c r="BM391" s="7" t="str">
        <f>+IFERROR(VLOOKUP(BJ391,Auxiliar!$A:$C,3,0),"")</f>
        <v/>
      </c>
      <c r="BO391" s="1">
        <v>10186</v>
      </c>
      <c r="BP391" s="1" t="s">
        <v>39</v>
      </c>
      <c r="BQ391" s="6">
        <f>+IFERROR(VALUE(RIGHT(Tabla12[[#This Row],[B2B]],6)),"")</f>
        <v>10186</v>
      </c>
      <c r="BR391" s="6" t="str">
        <f>+IFERROR(VLOOKUP(BP391,Auxiliar!$A:$C,2,0),"")</f>
        <v>VALUE LITRO</v>
      </c>
      <c r="BS391" s="7" t="str">
        <f>+IFERROR(VLOOKUP(BP391,Auxiliar!$A:$C,3,0),"")</f>
        <v>1b 12%</v>
      </c>
      <c r="CA391" s="1">
        <v>3774</v>
      </c>
      <c r="CB391" s="1" t="s">
        <v>35</v>
      </c>
      <c r="CC391" s="6">
        <f>+IFERROR(VALUE(RIGHT(Tabla14[[#This Row],[B2B]],6)),"")</f>
        <v>3774</v>
      </c>
      <c r="CD391" s="6" t="str">
        <f>+IFERROR(VLOOKUP(CB391,Auxiliar!$A:$C,2,0),"")</f>
        <v>Corona 710cc</v>
      </c>
      <c r="CE391" s="7" t="str">
        <f>+IFERROR(VLOOKUP(CB391,Auxiliar!$A:$C,3,0),"")</f>
        <v>1b 10% | 85b 0%</v>
      </c>
      <c r="CG391" s="1"/>
      <c r="CH391" s="1"/>
      <c r="CI391" s="6" t="str">
        <f>+IFERROR(VALUE(RIGHT(Tabla15[[#This Row],[B2B]],6)),"")</f>
        <v/>
      </c>
      <c r="CJ391" s="6" t="str">
        <f>+IFERROR(VLOOKUP(CH391,Auxiliar!$A:$C,2,0),"")</f>
        <v/>
      </c>
      <c r="CK391" s="7" t="str">
        <f>+IFERROR(VLOOKUP(CH391,Auxiliar!$A:$C,3,0),"")</f>
        <v/>
      </c>
      <c r="CM391" s="1">
        <v>3743</v>
      </c>
      <c r="CN391" s="1" t="s">
        <v>20</v>
      </c>
      <c r="CO391" s="6">
        <v>3743</v>
      </c>
      <c r="CP391" s="6" t="s">
        <v>20</v>
      </c>
      <c r="CQ391" s="7" t="s">
        <v>21</v>
      </c>
      <c r="CS391" s="1"/>
      <c r="CT391" s="1"/>
      <c r="CU391" s="6" t="str">
        <f>+IFERROR(VALUE(RIGHT(Tabla17[[#This Row],[B2B]],6)),"")</f>
        <v/>
      </c>
      <c r="CV391" s="6" t="str">
        <f>+IFERROR(VLOOKUP(CT391,Auxiliar!$A:$C,2,0),"")</f>
        <v/>
      </c>
      <c r="CW391" s="7" t="str">
        <f>+IFERROR(VLOOKUP(CT391,Auxiliar!$A:$C,3,0),"")</f>
        <v/>
      </c>
      <c r="CY391" s="1">
        <v>3743</v>
      </c>
      <c r="CZ391" s="1" t="s">
        <v>16</v>
      </c>
      <c r="DA391" s="6">
        <f>+IFERROR(VALUE(RIGHT(Tabla18[[#This Row],[B2B]],6)),"")</f>
        <v>3743</v>
      </c>
      <c r="DB391" s="6" t="str">
        <f>+IFERROR(VLOOKUP(CZ391,Auxiliar!$A:$C,2,0),"")</f>
        <v>PREMIUM</v>
      </c>
      <c r="DC391" s="7" t="str">
        <f>+IFERROR(VLOOKUP(CZ391,Auxiliar!$A:$C,3,0),"")</f>
        <v>0b 0% | 2b 2% | 5b 3,5% | 10b 5%</v>
      </c>
      <c r="DE391" s="1">
        <v>3743</v>
      </c>
      <c r="DF391" s="1" t="s">
        <v>19</v>
      </c>
      <c r="DG391" s="6">
        <f>+IFERROR(VALUE(RIGHT(Tabla19[[#This Row],[B2B]],6)),"")</f>
        <v>3743</v>
      </c>
      <c r="DH391" s="6" t="str">
        <f>+IFERROR(VLOOKUP(DF391,Auxiliar!$A:$C,2,0),"")</f>
        <v>MICHELOB</v>
      </c>
      <c r="DI391" s="7" t="str">
        <f>+IFERROR(VLOOKUP(DF391,Auxiliar!$A:$C,3,0),"")</f>
        <v>1b 7% | 3b 22% | 8b 27%</v>
      </c>
      <c r="DK391" s="1"/>
      <c r="DL391" s="1"/>
      <c r="DM391" s="6" t="str">
        <f>+IFERROR(VALUE(RIGHT(Tabla20[[#This Row],[B2B]],6)),"")</f>
        <v/>
      </c>
      <c r="DN391" s="6" t="str">
        <f>+IFERROR(VLOOKUP(DL391,Auxiliar!$A:$C,2,0),"")</f>
        <v/>
      </c>
      <c r="DO391" s="7" t="str">
        <f>+IFERROR(VLOOKUP(DL391,Auxiliar!$A:$C,3,0),"")</f>
        <v/>
      </c>
      <c r="DQ391" s="1">
        <v>3744</v>
      </c>
      <c r="DR391" s="12" t="s">
        <v>24</v>
      </c>
      <c r="DS391" s="6">
        <f>+IFERROR(VALUE(RIGHT(Tabla21[[#This Row],[B2B]],6)),"")</f>
        <v>3744</v>
      </c>
      <c r="DT391" s="6" t="str">
        <f>+IFERROR(VLOOKUP(DR391,Auxiliar!$A:$C,2,0),"")</f>
        <v>CORONA PORRON</v>
      </c>
      <c r="DU391" s="7" t="str">
        <f>+IFERROR(VLOOKUP(DR391,Auxiliar!$A:$C,3,0),"")</f>
        <v>1b 5% | 20b 0%</v>
      </c>
      <c r="DW391" s="1">
        <v>833</v>
      </c>
      <c r="DX391" s="12" t="s">
        <v>43</v>
      </c>
      <c r="DY391" s="6">
        <f>+IFERROR(VALUE(RIGHT(Tabla22[[#This Row],[B2B]],6)),"")</f>
        <v>833</v>
      </c>
      <c r="DZ391" s="6" t="str">
        <f>+IFERROR(VLOOKUP(DX391,Auxiliar!$A:$C,2,0),"")</f>
        <v xml:space="preserve">VALUE LATA </v>
      </c>
      <c r="EA391" s="7" t="str">
        <f>+IFERROR(VLOOKUP(DX391,Auxiliar!$A:$C,3,0),"")</f>
        <v>1b 15% | 100b 18%</v>
      </c>
      <c r="EC391" s="1">
        <v>781</v>
      </c>
      <c r="ED391" s="12" t="s">
        <v>47</v>
      </c>
      <c r="EE391" s="6">
        <f>+IFERROR(VALUE(RIGHT(Tabla23[[#This Row],[B2B]],6)),"")</f>
        <v>781</v>
      </c>
      <c r="EF391" s="6" t="str">
        <f>+IFERROR(VLOOKUP(ED391,Auxiliar!$A:$C,2,0),"")</f>
        <v>VALUE LATON</v>
      </c>
      <c r="EG391" s="7" t="str">
        <f>+IFERROR(VLOOKUP(ED391,Auxiliar!$A:$C,3,0),"")</f>
        <v>1b 10% | 5b 15% | 192b 0%</v>
      </c>
      <c r="EI391" s="1"/>
      <c r="EJ391" s="12"/>
      <c r="EK391" s="6" t="str">
        <f>+IFERROR(VALUE(RIGHT(Tabla24[[#This Row],[B2B]],6)),"")</f>
        <v/>
      </c>
      <c r="EL391" s="6" t="str">
        <f>+IFERROR(VLOOKUP(EJ391,Auxiliar!$A:$C,2,0),"")</f>
        <v/>
      </c>
      <c r="EM391" s="7" t="str">
        <f>+IFERROR(VLOOKUP(EJ391,Auxiliar!$A:$C,3,0),"")</f>
        <v/>
      </c>
      <c r="EO391" s="1"/>
      <c r="EP391" s="12"/>
      <c r="EQ391" s="6" t="str">
        <f>+IFERROR(VALUE(RIGHT(Tabla25[[#This Row],[B2B]],6)),"")</f>
        <v/>
      </c>
      <c r="ER391" s="6" t="str">
        <f>+IFERROR(VLOOKUP(EP391,Auxiliar!$A:$C,2,0),"")</f>
        <v/>
      </c>
      <c r="ES391" s="7" t="str">
        <f>+IFERROR(VLOOKUP(EP391,Auxiliar!$A:$C,3,0),"")</f>
        <v/>
      </c>
      <c r="EU391" s="1"/>
      <c r="EV391" s="12"/>
      <c r="EW391" s="6" t="str">
        <f>+IFERROR(VALUE(RIGHT(Tabla26[[#This Row],[B2B]],6)),"")</f>
        <v/>
      </c>
      <c r="EX391" s="6" t="str">
        <f>+IFERROR(VLOOKUP(EV391,Auxiliar!$A:$C,2,0),"")</f>
        <v/>
      </c>
      <c r="EY391" s="7" t="str">
        <f>+IFERROR(VLOOKUP(EV391,Auxiliar!$A:$C,3,0),"")</f>
        <v/>
      </c>
      <c r="EZ391" s="1"/>
      <c r="FA391" s="12"/>
      <c r="FB391" s="6" t="str">
        <f>+IFERROR(VALUE(RIGHT(Tabla27[[#This Row],[B2B]],6)),"")</f>
        <v/>
      </c>
      <c r="FC391" s="6" t="str">
        <f>+IFERROR(VLOOKUP(FA391,Auxiliar!$A:$C,2,0),"")</f>
        <v/>
      </c>
      <c r="FD391" s="7" t="str">
        <f>+IFERROR(VLOOKUP(FA391,Auxiliar!$A:$C,3,0),"")</f>
        <v/>
      </c>
      <c r="FE391" s="1"/>
      <c r="FF391" s="12"/>
      <c r="FG391" s="6" t="str">
        <f>+IFERROR(VALUE(RIGHT(Tabla28[[#This Row],[B2B]],6)),"")</f>
        <v/>
      </c>
      <c r="FH391" s="6" t="str">
        <f>+IFERROR(VLOOKUP(FF391,Auxiliar!$A:$C,2,0),"")</f>
        <v/>
      </c>
      <c r="FI391" s="7" t="str">
        <f>+IFERROR(VLOOKUP(FF391,Auxiliar!$A:$C,3,0),"")</f>
        <v/>
      </c>
      <c r="FJ391" s="1"/>
      <c r="FK391" s="12"/>
      <c r="FL391" s="6" t="str">
        <f>+IFERROR(VALUE(RIGHT(Tabla29[[#This Row],[B2B]],6)),"")</f>
        <v/>
      </c>
      <c r="FM391" s="6" t="str">
        <f>+IFERROR(VLOOKUP(FK391,Auxiliar!$A:$C,2,0),"")</f>
        <v/>
      </c>
      <c r="FN391" s="7" t="str">
        <f>+IFERROR(VLOOKUP(FK391,Auxiliar!$A:$C,3,0),"")</f>
        <v/>
      </c>
      <c r="FO391" s="1"/>
      <c r="FP391" s="12"/>
      <c r="FQ391" s="6" t="str">
        <f>+IFERROR(VALUE(RIGHT(Tabla30[[#This Row],[B2B]],6)),"")</f>
        <v/>
      </c>
      <c r="FR391" s="6" t="str">
        <f>+IFERROR(VLOOKUP(FP391,Auxiliar!$A:$C,2,0),"")</f>
        <v/>
      </c>
      <c r="FS391" s="7"/>
      <c r="FT391" s="1"/>
      <c r="FU391" s="12"/>
      <c r="FV391" s="6" t="str">
        <f>+IFERROR(VALUE(RIGHT(Tabla31[[#This Row],[B2B]],6)),"")</f>
        <v/>
      </c>
      <c r="FW391" s="6" t="str">
        <f>+IFERROR(VLOOKUP(FU391,Auxiliar!$A:$C,2,0),"")</f>
        <v/>
      </c>
      <c r="FX391" s="7" t="str">
        <f>+IFERROR(VLOOKUP(FU391,Auxiliar!$A:$C,3,0),"")</f>
        <v/>
      </c>
      <c r="FY391" s="1"/>
      <c r="FZ391" s="12"/>
      <c r="GA391" s="6" t="str">
        <f>+IFERROR(VALUE(RIGHT(Tabla32[[#This Row],[B2B]],6)),"")</f>
        <v/>
      </c>
      <c r="GB391" s="6" t="str">
        <f>+IFERROR(VLOOKUP(FZ391,Auxiliar!$A:$C,2,0),"")</f>
        <v/>
      </c>
      <c r="GC391" s="7" t="str">
        <f>+IFERROR(VLOOKUP(FZ391,Auxiliar!$A:$C,3,0),"")</f>
        <v/>
      </c>
      <c r="GD391" s="1"/>
      <c r="GE391" s="12"/>
      <c r="GF391" s="6" t="str">
        <f>+IFERROR(VALUE(RIGHT(Tabla33[[#This Row],[B2B]],6)),"")</f>
        <v/>
      </c>
      <c r="GG391" s="6" t="str">
        <f>+IFERROR(VLOOKUP(GE391,Auxiliar!$A:$C,2,0),"")</f>
        <v/>
      </c>
      <c r="GH391" s="7" t="str">
        <f>+IFERROR(VLOOKUP(GE391,Auxiliar!$A:$C,3,0),"")</f>
        <v/>
      </c>
    </row>
    <row r="392" spans="1:190" x14ac:dyDescent="0.25">
      <c r="A392" s="1"/>
      <c r="B392" s="1"/>
      <c r="C392" t="str">
        <f>+IFERROR(VALUE(RIGHT(Tabla1[[#This Row],[B2B]],6)),"")</f>
        <v/>
      </c>
      <c r="D392" t="str">
        <f>+IFERROR(VLOOKUP(B392,Auxiliar!$A:$C,2,0),"")</f>
        <v/>
      </c>
      <c r="E392" s="5" t="str">
        <f>+IFERROR(VLOOKUP(B392,Auxiliar!$A:$C,3,0),"")</f>
        <v/>
      </c>
      <c r="S392" s="1">
        <v>4870</v>
      </c>
      <c r="T392" s="1" t="s">
        <v>9</v>
      </c>
      <c r="U392" s="6">
        <f>+IFERROR(VALUE(RIGHT(Tabla4[[#This Row],[B2B]],6)),"")</f>
        <v>4870</v>
      </c>
      <c r="V392" s="6" t="str">
        <f>+IFERROR(VLOOKUP(T392,Auxiliar!$A:$C,2,0),"")</f>
        <v>CORE</v>
      </c>
      <c r="W392" s="7" t="str">
        <f>+IFERROR(VLOOKUP(T392,Auxiliar!$A:$C,3,0),"")</f>
        <v>0b 1% | 2b 5% | 4b 6%</v>
      </c>
      <c r="AK392" s="1">
        <v>4565</v>
      </c>
      <c r="AL392" s="1" t="s">
        <v>30</v>
      </c>
      <c r="AM392" s="6">
        <f>+IFERROR(VALUE(RIGHT(Tabla7[[#This Row],[B2B]],6)),"")</f>
        <v>4565</v>
      </c>
      <c r="AN392" s="6" t="str">
        <f>+IFERROR(VLOOKUP(AL392,Auxiliar!$A:$C,2,0),"")</f>
        <v>LATONES</v>
      </c>
      <c r="AO392" s="7" t="str">
        <f>+IFERROR(VLOOKUP(AL392,Auxiliar!$A:$C,3,0),"")</f>
        <v>1b 4% | 5b 7% | 97b 0%</v>
      </c>
      <c r="AW392" s="1"/>
      <c r="AX392" s="1" t="s">
        <v>32</v>
      </c>
      <c r="AY392" s="6" t="str">
        <f>+IFERROR(VALUE(RIGHT(Tabla9[[#This Row],[B2B]],6)),"")</f>
        <v/>
      </c>
      <c r="AZ392" s="6" t="str">
        <f>+IFERROR(VLOOKUP(AX392,Auxiliar!$A:$C,2,0),"")</f>
        <v>LATONES</v>
      </c>
      <c r="BA392" s="7" t="str">
        <f>+IFERROR(VLOOKUP(AX392,Auxiliar!$A:$C,3,0),"")</f>
        <v>2b 3% | 4b 4% | 6b 5% | 10b 8%  | 385b 0%</v>
      </c>
      <c r="BI392" s="1"/>
      <c r="BJ392" s="1"/>
      <c r="BK392" s="6" t="str">
        <f>+IFERROR(VALUE(RIGHT(Tabla11[[#This Row],[B2B]],6)),"")</f>
        <v/>
      </c>
      <c r="BL392" s="6" t="str">
        <f>+IFERROR(VLOOKUP(BJ392,Auxiliar!$A:$C,2,0),"")</f>
        <v/>
      </c>
      <c r="BM392" s="7" t="str">
        <f>+IFERROR(VLOOKUP(BJ392,Auxiliar!$A:$C,3,0),"")</f>
        <v/>
      </c>
      <c r="BO392" s="1">
        <v>789</v>
      </c>
      <c r="BP392" s="1" t="s">
        <v>39</v>
      </c>
      <c r="BQ392" s="6">
        <f>+IFERROR(VALUE(RIGHT(Tabla12[[#This Row],[B2B]],6)),"")</f>
        <v>789</v>
      </c>
      <c r="BR392" s="6" t="str">
        <f>+IFERROR(VLOOKUP(BP392,Auxiliar!$A:$C,2,0),"")</f>
        <v>VALUE LITRO</v>
      </c>
      <c r="BS392" s="7" t="str">
        <f>+IFERROR(VLOOKUP(BP392,Auxiliar!$A:$C,3,0),"")</f>
        <v>1b 12%</v>
      </c>
      <c r="CA392" s="1">
        <v>3783</v>
      </c>
      <c r="CB392" s="1" t="s">
        <v>35</v>
      </c>
      <c r="CC392" s="6">
        <f>+IFERROR(VALUE(RIGHT(Tabla14[[#This Row],[B2B]],6)),"")</f>
        <v>3783</v>
      </c>
      <c r="CD392" s="6" t="str">
        <f>+IFERROR(VLOOKUP(CB392,Auxiliar!$A:$C,2,0),"")</f>
        <v>Corona 710cc</v>
      </c>
      <c r="CE392" s="7" t="str">
        <f>+IFERROR(VLOOKUP(CB392,Auxiliar!$A:$C,3,0),"")</f>
        <v>1b 10% | 85b 0%</v>
      </c>
      <c r="CG392" s="1"/>
      <c r="CH392" s="1"/>
      <c r="CI392" s="6" t="str">
        <f>+IFERROR(VALUE(RIGHT(Tabla15[[#This Row],[B2B]],6)),"")</f>
        <v/>
      </c>
      <c r="CJ392" s="6" t="str">
        <f>+IFERROR(VLOOKUP(CH392,Auxiliar!$A:$C,2,0),"")</f>
        <v/>
      </c>
      <c r="CK392" s="7" t="str">
        <f>+IFERROR(VLOOKUP(CH392,Auxiliar!$A:$C,3,0),"")</f>
        <v/>
      </c>
      <c r="CM392" s="1">
        <v>3744</v>
      </c>
      <c r="CN392" s="1" t="s">
        <v>20</v>
      </c>
      <c r="CO392" s="6">
        <v>3744</v>
      </c>
      <c r="CP392" s="6" t="s">
        <v>20</v>
      </c>
      <c r="CQ392" s="7" t="s">
        <v>21</v>
      </c>
      <c r="CS392" s="1"/>
      <c r="CT392" s="1"/>
      <c r="CU392" s="6" t="str">
        <f>+IFERROR(VALUE(RIGHT(Tabla17[[#This Row],[B2B]],6)),"")</f>
        <v/>
      </c>
      <c r="CV392" s="6" t="str">
        <f>+IFERROR(VLOOKUP(CT392,Auxiliar!$A:$C,2,0),"")</f>
        <v/>
      </c>
      <c r="CW392" s="7" t="str">
        <f>+IFERROR(VLOOKUP(CT392,Auxiliar!$A:$C,3,0),"")</f>
        <v/>
      </c>
      <c r="CY392" s="1">
        <v>3744</v>
      </c>
      <c r="CZ392" s="1" t="s">
        <v>16</v>
      </c>
      <c r="DA392" s="6">
        <f>+IFERROR(VALUE(RIGHT(Tabla18[[#This Row],[B2B]],6)),"")</f>
        <v>3744</v>
      </c>
      <c r="DB392" s="6" t="str">
        <f>+IFERROR(VLOOKUP(CZ392,Auxiliar!$A:$C,2,0),"")</f>
        <v>PREMIUM</v>
      </c>
      <c r="DC392" s="7" t="str">
        <f>+IFERROR(VLOOKUP(CZ392,Auxiliar!$A:$C,3,0),"")</f>
        <v>0b 0% | 2b 2% | 5b 3,5% | 10b 5%</v>
      </c>
      <c r="DE392" s="1">
        <v>3744</v>
      </c>
      <c r="DF392" s="1" t="s">
        <v>19</v>
      </c>
      <c r="DG392" s="6">
        <f>+IFERROR(VALUE(RIGHT(Tabla19[[#This Row],[B2B]],6)),"")</f>
        <v>3744</v>
      </c>
      <c r="DH392" s="6" t="str">
        <f>+IFERROR(VLOOKUP(DF392,Auxiliar!$A:$C,2,0),"")</f>
        <v>MICHELOB</v>
      </c>
      <c r="DI392" s="7" t="str">
        <f>+IFERROR(VLOOKUP(DF392,Auxiliar!$A:$C,3,0),"")</f>
        <v>1b 7% | 3b 22% | 8b 27%</v>
      </c>
      <c r="DK392" s="1"/>
      <c r="DL392" s="1"/>
      <c r="DM392" s="6" t="str">
        <f>+IFERROR(VALUE(RIGHT(Tabla20[[#This Row],[B2B]],6)),"")</f>
        <v/>
      </c>
      <c r="DN392" s="6" t="str">
        <f>+IFERROR(VLOOKUP(DL392,Auxiliar!$A:$C,2,0),"")</f>
        <v/>
      </c>
      <c r="DO392" s="7" t="str">
        <f>+IFERROR(VLOOKUP(DL392,Auxiliar!$A:$C,3,0),"")</f>
        <v/>
      </c>
      <c r="DQ392" s="1">
        <v>3745</v>
      </c>
      <c r="DR392" s="12" t="s">
        <v>24</v>
      </c>
      <c r="DS392" s="6">
        <f>+IFERROR(VALUE(RIGHT(Tabla21[[#This Row],[B2B]],6)),"")</f>
        <v>3745</v>
      </c>
      <c r="DT392" s="6" t="str">
        <f>+IFERROR(VLOOKUP(DR392,Auxiliar!$A:$C,2,0),"")</f>
        <v>CORONA PORRON</v>
      </c>
      <c r="DU392" s="7" t="str">
        <f>+IFERROR(VLOOKUP(DR392,Auxiliar!$A:$C,3,0),"")</f>
        <v>1b 5% | 20b 0%</v>
      </c>
      <c r="DW392" s="1">
        <v>10202</v>
      </c>
      <c r="DX392" s="12" t="s">
        <v>43</v>
      </c>
      <c r="DY392" s="6">
        <f>+IFERROR(VALUE(RIGHT(Tabla22[[#This Row],[B2B]],6)),"")</f>
        <v>10202</v>
      </c>
      <c r="DZ392" s="6" t="str">
        <f>+IFERROR(VLOOKUP(DX392,Auxiliar!$A:$C,2,0),"")</f>
        <v xml:space="preserve">VALUE LATA </v>
      </c>
      <c r="EA392" s="7" t="str">
        <f>+IFERROR(VLOOKUP(DX392,Auxiliar!$A:$C,3,0),"")</f>
        <v>1b 15% | 100b 18%</v>
      </c>
      <c r="EC392" s="1">
        <v>10186</v>
      </c>
      <c r="ED392" s="12" t="s">
        <v>47</v>
      </c>
      <c r="EE392" s="6">
        <f>+IFERROR(VALUE(RIGHT(Tabla23[[#This Row],[B2B]],6)),"")</f>
        <v>10186</v>
      </c>
      <c r="EF392" s="6" t="str">
        <f>+IFERROR(VLOOKUP(ED392,Auxiliar!$A:$C,2,0),"")</f>
        <v>VALUE LATON</v>
      </c>
      <c r="EG392" s="7" t="str">
        <f>+IFERROR(VLOOKUP(ED392,Auxiliar!$A:$C,3,0),"")</f>
        <v>1b 10% | 5b 15% | 192b 0%</v>
      </c>
      <c r="EI392" s="1"/>
      <c r="EJ392" s="12"/>
      <c r="EK392" s="6" t="str">
        <f>+IFERROR(VALUE(RIGHT(Tabla24[[#This Row],[B2B]],6)),"")</f>
        <v/>
      </c>
      <c r="EL392" s="6" t="str">
        <f>+IFERROR(VLOOKUP(EJ392,Auxiliar!$A:$C,2,0),"")</f>
        <v/>
      </c>
      <c r="EM392" s="7" t="str">
        <f>+IFERROR(VLOOKUP(EJ392,Auxiliar!$A:$C,3,0),"")</f>
        <v/>
      </c>
      <c r="EO392" s="1"/>
      <c r="EP392" s="12"/>
      <c r="EQ392" s="6" t="str">
        <f>+IFERROR(VALUE(RIGHT(Tabla25[[#This Row],[B2B]],6)),"")</f>
        <v/>
      </c>
      <c r="ER392" s="6" t="str">
        <f>+IFERROR(VLOOKUP(EP392,Auxiliar!$A:$C,2,0),"")</f>
        <v/>
      </c>
      <c r="ES392" s="7" t="str">
        <f>+IFERROR(VLOOKUP(EP392,Auxiliar!$A:$C,3,0),"")</f>
        <v/>
      </c>
      <c r="EU392" s="1"/>
      <c r="EV392" s="12"/>
      <c r="EW392" s="6" t="str">
        <f>+IFERROR(VALUE(RIGHT(Tabla26[[#This Row],[B2B]],6)),"")</f>
        <v/>
      </c>
      <c r="EX392" s="6" t="str">
        <f>+IFERROR(VLOOKUP(EV392,Auxiliar!$A:$C,2,0),"")</f>
        <v/>
      </c>
      <c r="EY392" s="7" t="str">
        <f>+IFERROR(VLOOKUP(EV392,Auxiliar!$A:$C,3,0),"")</f>
        <v/>
      </c>
      <c r="EZ392" s="1"/>
      <c r="FA392" s="12"/>
      <c r="FB392" s="6" t="str">
        <f>+IFERROR(VALUE(RIGHT(Tabla27[[#This Row],[B2B]],6)),"")</f>
        <v/>
      </c>
      <c r="FC392" s="6" t="str">
        <f>+IFERROR(VLOOKUP(FA392,Auxiliar!$A:$C,2,0),"")</f>
        <v/>
      </c>
      <c r="FD392" s="7" t="str">
        <f>+IFERROR(VLOOKUP(FA392,Auxiliar!$A:$C,3,0),"")</f>
        <v/>
      </c>
      <c r="FE392" s="1"/>
      <c r="FF392" s="12"/>
      <c r="FG392" s="6" t="str">
        <f>+IFERROR(VALUE(RIGHT(Tabla28[[#This Row],[B2B]],6)),"")</f>
        <v/>
      </c>
      <c r="FH392" s="6" t="str">
        <f>+IFERROR(VLOOKUP(FF392,Auxiliar!$A:$C,2,0),"")</f>
        <v/>
      </c>
      <c r="FI392" s="7" t="str">
        <f>+IFERROR(VLOOKUP(FF392,Auxiliar!$A:$C,3,0),"")</f>
        <v/>
      </c>
      <c r="FJ392" s="1"/>
      <c r="FK392" s="12"/>
      <c r="FL392" s="6" t="str">
        <f>+IFERROR(VALUE(RIGHT(Tabla29[[#This Row],[B2B]],6)),"")</f>
        <v/>
      </c>
      <c r="FM392" s="6" t="str">
        <f>+IFERROR(VLOOKUP(FK392,Auxiliar!$A:$C,2,0),"")</f>
        <v/>
      </c>
      <c r="FN392" s="7" t="str">
        <f>+IFERROR(VLOOKUP(FK392,Auxiliar!$A:$C,3,0),"")</f>
        <v/>
      </c>
      <c r="FO392" s="1"/>
      <c r="FP392" s="12"/>
      <c r="FQ392" s="6" t="str">
        <f>+IFERROR(VALUE(RIGHT(Tabla30[[#This Row],[B2B]],6)),"")</f>
        <v/>
      </c>
      <c r="FR392" s="6" t="str">
        <f>+IFERROR(VLOOKUP(FP392,Auxiliar!$A:$C,2,0),"")</f>
        <v/>
      </c>
      <c r="FS392" s="7"/>
      <c r="FT392" s="1"/>
      <c r="FU392" s="12"/>
      <c r="FV392" s="6" t="str">
        <f>+IFERROR(VALUE(RIGHT(Tabla31[[#This Row],[B2B]],6)),"")</f>
        <v/>
      </c>
      <c r="FW392" s="6" t="str">
        <f>+IFERROR(VLOOKUP(FU392,Auxiliar!$A:$C,2,0),"")</f>
        <v/>
      </c>
      <c r="FX392" s="7" t="str">
        <f>+IFERROR(VLOOKUP(FU392,Auxiliar!$A:$C,3,0),"")</f>
        <v/>
      </c>
      <c r="FY392" s="1"/>
      <c r="FZ392" s="12"/>
      <c r="GA392" s="6" t="str">
        <f>+IFERROR(VALUE(RIGHT(Tabla32[[#This Row],[B2B]],6)),"")</f>
        <v/>
      </c>
      <c r="GB392" s="6" t="str">
        <f>+IFERROR(VLOOKUP(FZ392,Auxiliar!$A:$C,2,0),"")</f>
        <v/>
      </c>
      <c r="GC392" s="7" t="str">
        <f>+IFERROR(VLOOKUP(FZ392,Auxiliar!$A:$C,3,0),"")</f>
        <v/>
      </c>
      <c r="GD392" s="1"/>
      <c r="GE392" s="12"/>
      <c r="GF392" s="6" t="str">
        <f>+IFERROR(VALUE(RIGHT(Tabla33[[#This Row],[B2B]],6)),"")</f>
        <v/>
      </c>
      <c r="GG392" s="6" t="str">
        <f>+IFERROR(VLOOKUP(GE392,Auxiliar!$A:$C,2,0),"")</f>
        <v/>
      </c>
      <c r="GH392" s="7" t="str">
        <f>+IFERROR(VLOOKUP(GE392,Auxiliar!$A:$C,3,0),"")</f>
        <v/>
      </c>
    </row>
    <row r="393" spans="1:190" x14ac:dyDescent="0.25">
      <c r="A393" s="1"/>
      <c r="B393" s="1"/>
      <c r="C393" t="str">
        <f>+IFERROR(VALUE(RIGHT(Tabla1[[#This Row],[B2B]],6)),"")</f>
        <v/>
      </c>
      <c r="D393" t="str">
        <f>+IFERROR(VLOOKUP(B393,Auxiliar!$A:$C,2,0),"")</f>
        <v/>
      </c>
      <c r="E393" s="5" t="str">
        <f>+IFERROR(VLOOKUP(B393,Auxiliar!$A:$C,3,0),"")</f>
        <v/>
      </c>
      <c r="S393" s="1">
        <v>4874</v>
      </c>
      <c r="T393" s="1" t="s">
        <v>9</v>
      </c>
      <c r="U393" s="6">
        <f>+IFERROR(VALUE(RIGHT(Tabla4[[#This Row],[B2B]],6)),"")</f>
        <v>4874</v>
      </c>
      <c r="V393" s="6" t="str">
        <f>+IFERROR(VLOOKUP(T393,Auxiliar!$A:$C,2,0),"")</f>
        <v>CORE</v>
      </c>
      <c r="W393" s="7" t="str">
        <f>+IFERROR(VLOOKUP(T393,Auxiliar!$A:$C,3,0),"")</f>
        <v>0b 1% | 2b 5% | 4b 6%</v>
      </c>
      <c r="AK393" s="1">
        <v>4566</v>
      </c>
      <c r="AL393" s="1" t="s">
        <v>30</v>
      </c>
      <c r="AM393" s="6">
        <f>+IFERROR(VALUE(RIGHT(Tabla7[[#This Row],[B2B]],6)),"")</f>
        <v>4566</v>
      </c>
      <c r="AN393" s="6" t="str">
        <f>+IFERROR(VLOOKUP(AL393,Auxiliar!$A:$C,2,0),"")</f>
        <v>LATONES</v>
      </c>
      <c r="AO393" s="7" t="str">
        <f>+IFERROR(VLOOKUP(AL393,Auxiliar!$A:$C,3,0),"")</f>
        <v>1b 4% | 5b 7% | 97b 0%</v>
      </c>
      <c r="AW393" s="1"/>
      <c r="AX393" s="1" t="s">
        <v>32</v>
      </c>
      <c r="AY393" s="6" t="str">
        <f>+IFERROR(VALUE(RIGHT(Tabla9[[#This Row],[B2B]],6)),"")</f>
        <v/>
      </c>
      <c r="AZ393" s="6" t="str">
        <f>+IFERROR(VLOOKUP(AX393,Auxiliar!$A:$C,2,0),"")</f>
        <v>LATONES</v>
      </c>
      <c r="BA393" s="7" t="str">
        <f>+IFERROR(VLOOKUP(AX393,Auxiliar!$A:$C,3,0),"")</f>
        <v>2b 3% | 4b 4% | 6b 5% | 10b 8%  | 385b 0%</v>
      </c>
      <c r="BI393" s="1"/>
      <c r="BJ393" s="1"/>
      <c r="BK393" s="6" t="str">
        <f>+IFERROR(VALUE(RIGHT(Tabla11[[#This Row],[B2B]],6)),"")</f>
        <v/>
      </c>
      <c r="BL393" s="6" t="str">
        <f>+IFERROR(VLOOKUP(BJ393,Auxiliar!$A:$C,2,0),"")</f>
        <v/>
      </c>
      <c r="BM393" s="7" t="str">
        <f>+IFERROR(VLOOKUP(BJ393,Auxiliar!$A:$C,3,0),"")</f>
        <v/>
      </c>
      <c r="BO393" s="1">
        <v>10197</v>
      </c>
      <c r="BP393" s="1" t="s">
        <v>39</v>
      </c>
      <c r="BQ393" s="6">
        <f>+IFERROR(VALUE(RIGHT(Tabla12[[#This Row],[B2B]],6)),"")</f>
        <v>10197</v>
      </c>
      <c r="BR393" s="6" t="str">
        <f>+IFERROR(VLOOKUP(BP393,Auxiliar!$A:$C,2,0),"")</f>
        <v>VALUE LITRO</v>
      </c>
      <c r="BS393" s="7" t="str">
        <f>+IFERROR(VLOOKUP(BP393,Auxiliar!$A:$C,3,0),"")</f>
        <v>1b 12%</v>
      </c>
      <c r="CA393" s="1">
        <v>3791</v>
      </c>
      <c r="CB393" s="1" t="s">
        <v>35</v>
      </c>
      <c r="CC393" s="6">
        <f>+IFERROR(VALUE(RIGHT(Tabla14[[#This Row],[B2B]],6)),"")</f>
        <v>3791</v>
      </c>
      <c r="CD393" s="6" t="str">
        <f>+IFERROR(VLOOKUP(CB393,Auxiliar!$A:$C,2,0),"")</f>
        <v>Corona 710cc</v>
      </c>
      <c r="CE393" s="7" t="str">
        <f>+IFERROR(VLOOKUP(CB393,Auxiliar!$A:$C,3,0),"")</f>
        <v>1b 10% | 85b 0%</v>
      </c>
      <c r="CG393" s="1"/>
      <c r="CH393" s="1"/>
      <c r="CI393" s="6" t="str">
        <f>+IFERROR(VALUE(RIGHT(Tabla15[[#This Row],[B2B]],6)),"")</f>
        <v/>
      </c>
      <c r="CJ393" s="6" t="str">
        <f>+IFERROR(VLOOKUP(CH393,Auxiliar!$A:$C,2,0),"")</f>
        <v/>
      </c>
      <c r="CK393" s="7" t="str">
        <f>+IFERROR(VLOOKUP(CH393,Auxiliar!$A:$C,3,0),"")</f>
        <v/>
      </c>
      <c r="CM393" s="1">
        <v>3745</v>
      </c>
      <c r="CN393" s="1" t="s">
        <v>20</v>
      </c>
      <c r="CO393" s="6">
        <v>3745</v>
      </c>
      <c r="CP393" s="6" t="s">
        <v>20</v>
      </c>
      <c r="CQ393" s="7" t="s">
        <v>21</v>
      </c>
      <c r="CS393" s="1"/>
      <c r="CT393" s="1"/>
      <c r="CU393" s="6" t="str">
        <f>+IFERROR(VALUE(RIGHT(Tabla17[[#This Row],[B2B]],6)),"")</f>
        <v/>
      </c>
      <c r="CV393" s="6" t="str">
        <f>+IFERROR(VLOOKUP(CT393,Auxiliar!$A:$C,2,0),"")</f>
        <v/>
      </c>
      <c r="CW393" s="7" t="str">
        <f>+IFERROR(VLOOKUP(CT393,Auxiliar!$A:$C,3,0),"")</f>
        <v/>
      </c>
      <c r="CY393" s="1">
        <v>3745</v>
      </c>
      <c r="CZ393" s="1" t="s">
        <v>16</v>
      </c>
      <c r="DA393" s="6">
        <f>+IFERROR(VALUE(RIGHT(Tabla18[[#This Row],[B2B]],6)),"")</f>
        <v>3745</v>
      </c>
      <c r="DB393" s="6" t="str">
        <f>+IFERROR(VLOOKUP(CZ393,Auxiliar!$A:$C,2,0),"")</f>
        <v>PREMIUM</v>
      </c>
      <c r="DC393" s="7" t="str">
        <f>+IFERROR(VLOOKUP(CZ393,Auxiliar!$A:$C,3,0),"")</f>
        <v>0b 0% | 2b 2% | 5b 3,5% | 10b 5%</v>
      </c>
      <c r="DE393" s="1">
        <v>3745</v>
      </c>
      <c r="DF393" s="1" t="s">
        <v>19</v>
      </c>
      <c r="DG393" s="6">
        <f>+IFERROR(VALUE(RIGHT(Tabla19[[#This Row],[B2B]],6)),"")</f>
        <v>3745</v>
      </c>
      <c r="DH393" s="6" t="str">
        <f>+IFERROR(VLOOKUP(DF393,Auxiliar!$A:$C,2,0),"")</f>
        <v>MICHELOB</v>
      </c>
      <c r="DI393" s="7" t="str">
        <f>+IFERROR(VLOOKUP(DF393,Auxiliar!$A:$C,3,0),"")</f>
        <v>1b 7% | 3b 22% | 8b 27%</v>
      </c>
      <c r="DK393" s="1"/>
      <c r="DL393" s="1"/>
      <c r="DM393" s="6" t="str">
        <f>+IFERROR(VALUE(RIGHT(Tabla20[[#This Row],[B2B]],6)),"")</f>
        <v/>
      </c>
      <c r="DN393" s="6" t="str">
        <f>+IFERROR(VLOOKUP(DL393,Auxiliar!$A:$C,2,0),"")</f>
        <v/>
      </c>
      <c r="DO393" s="7" t="str">
        <f>+IFERROR(VLOOKUP(DL393,Auxiliar!$A:$C,3,0),"")</f>
        <v/>
      </c>
      <c r="DQ393" s="1">
        <v>3748</v>
      </c>
      <c r="DR393" s="12" t="s">
        <v>24</v>
      </c>
      <c r="DS393" s="6">
        <f>+IFERROR(VALUE(RIGHT(Tabla21[[#This Row],[B2B]],6)),"")</f>
        <v>3748</v>
      </c>
      <c r="DT393" s="6" t="str">
        <f>+IFERROR(VLOOKUP(DR393,Auxiliar!$A:$C,2,0),"")</f>
        <v>CORONA PORRON</v>
      </c>
      <c r="DU393" s="7" t="str">
        <f>+IFERROR(VLOOKUP(DR393,Auxiliar!$A:$C,3,0),"")</f>
        <v>1b 5% | 20b 0%</v>
      </c>
      <c r="DW393" s="1">
        <v>871</v>
      </c>
      <c r="DX393" s="12" t="s">
        <v>43</v>
      </c>
      <c r="DY393" s="6">
        <f>+IFERROR(VALUE(RIGHT(Tabla22[[#This Row],[B2B]],6)),"")</f>
        <v>871</v>
      </c>
      <c r="DZ393" s="6" t="str">
        <f>+IFERROR(VLOOKUP(DX393,Auxiliar!$A:$C,2,0),"")</f>
        <v xml:space="preserve">VALUE LATA </v>
      </c>
      <c r="EA393" s="7" t="str">
        <f>+IFERROR(VLOOKUP(DX393,Auxiliar!$A:$C,3,0),"")</f>
        <v>1b 15% | 100b 18%</v>
      </c>
      <c r="EC393" s="1">
        <v>789</v>
      </c>
      <c r="ED393" s="12" t="s">
        <v>47</v>
      </c>
      <c r="EE393" s="6">
        <f>+IFERROR(VALUE(RIGHT(Tabla23[[#This Row],[B2B]],6)),"")</f>
        <v>789</v>
      </c>
      <c r="EF393" s="6" t="str">
        <f>+IFERROR(VLOOKUP(ED393,Auxiliar!$A:$C,2,0),"")</f>
        <v>VALUE LATON</v>
      </c>
      <c r="EG393" s="7" t="str">
        <f>+IFERROR(VLOOKUP(ED393,Auxiliar!$A:$C,3,0),"")</f>
        <v>1b 10% | 5b 15% | 192b 0%</v>
      </c>
      <c r="EI393" s="1"/>
      <c r="EJ393" s="12"/>
      <c r="EK393" s="6" t="str">
        <f>+IFERROR(VALUE(RIGHT(Tabla24[[#This Row],[B2B]],6)),"")</f>
        <v/>
      </c>
      <c r="EL393" s="6" t="str">
        <f>+IFERROR(VLOOKUP(EJ393,Auxiliar!$A:$C,2,0),"")</f>
        <v/>
      </c>
      <c r="EM393" s="7" t="str">
        <f>+IFERROR(VLOOKUP(EJ393,Auxiliar!$A:$C,3,0),"")</f>
        <v/>
      </c>
      <c r="EO393" s="1"/>
      <c r="EP393" s="12"/>
      <c r="EQ393" s="6" t="str">
        <f>+IFERROR(VALUE(RIGHT(Tabla25[[#This Row],[B2B]],6)),"")</f>
        <v/>
      </c>
      <c r="ER393" s="6" t="str">
        <f>+IFERROR(VLOOKUP(EP393,Auxiliar!$A:$C,2,0),"")</f>
        <v/>
      </c>
      <c r="ES393" s="7" t="str">
        <f>+IFERROR(VLOOKUP(EP393,Auxiliar!$A:$C,3,0),"")</f>
        <v/>
      </c>
      <c r="EU393" s="1"/>
      <c r="EV393" s="12"/>
      <c r="EW393" s="6" t="str">
        <f>+IFERROR(VALUE(RIGHT(Tabla26[[#This Row],[B2B]],6)),"")</f>
        <v/>
      </c>
      <c r="EX393" s="6" t="str">
        <f>+IFERROR(VLOOKUP(EV393,Auxiliar!$A:$C,2,0),"")</f>
        <v/>
      </c>
      <c r="EY393" s="7" t="str">
        <f>+IFERROR(VLOOKUP(EV393,Auxiliar!$A:$C,3,0),"")</f>
        <v/>
      </c>
      <c r="EZ393" s="1"/>
      <c r="FA393" s="12"/>
      <c r="FB393" s="6" t="str">
        <f>+IFERROR(VALUE(RIGHT(Tabla27[[#This Row],[B2B]],6)),"")</f>
        <v/>
      </c>
      <c r="FC393" s="6" t="str">
        <f>+IFERROR(VLOOKUP(FA393,Auxiliar!$A:$C,2,0),"")</f>
        <v/>
      </c>
      <c r="FD393" s="7" t="str">
        <f>+IFERROR(VLOOKUP(FA393,Auxiliar!$A:$C,3,0),"")</f>
        <v/>
      </c>
      <c r="FE393" s="1"/>
      <c r="FF393" s="12"/>
      <c r="FG393" s="6" t="str">
        <f>+IFERROR(VALUE(RIGHT(Tabla28[[#This Row],[B2B]],6)),"")</f>
        <v/>
      </c>
      <c r="FH393" s="6" t="str">
        <f>+IFERROR(VLOOKUP(FF393,Auxiliar!$A:$C,2,0),"")</f>
        <v/>
      </c>
      <c r="FI393" s="7" t="str">
        <f>+IFERROR(VLOOKUP(FF393,Auxiliar!$A:$C,3,0),"")</f>
        <v/>
      </c>
      <c r="FJ393" s="1"/>
      <c r="FK393" s="12"/>
      <c r="FL393" s="6" t="str">
        <f>+IFERROR(VALUE(RIGHT(Tabla29[[#This Row],[B2B]],6)),"")</f>
        <v/>
      </c>
      <c r="FM393" s="6" t="str">
        <f>+IFERROR(VLOOKUP(FK393,Auxiliar!$A:$C,2,0),"")</f>
        <v/>
      </c>
      <c r="FN393" s="7" t="str">
        <f>+IFERROR(VLOOKUP(FK393,Auxiliar!$A:$C,3,0),"")</f>
        <v/>
      </c>
      <c r="FO393" s="1"/>
      <c r="FP393" s="12"/>
      <c r="FQ393" s="6" t="str">
        <f>+IFERROR(VALUE(RIGHT(Tabla30[[#This Row],[B2B]],6)),"")</f>
        <v/>
      </c>
      <c r="FR393" s="6" t="str">
        <f>+IFERROR(VLOOKUP(FP393,Auxiliar!$A:$C,2,0),"")</f>
        <v/>
      </c>
      <c r="FS393" s="7"/>
      <c r="FT393" s="1"/>
      <c r="FU393" s="12"/>
      <c r="FV393" s="6" t="str">
        <f>+IFERROR(VALUE(RIGHT(Tabla31[[#This Row],[B2B]],6)),"")</f>
        <v/>
      </c>
      <c r="FW393" s="6" t="str">
        <f>+IFERROR(VLOOKUP(FU393,Auxiliar!$A:$C,2,0),"")</f>
        <v/>
      </c>
      <c r="FX393" s="7" t="str">
        <f>+IFERROR(VLOOKUP(FU393,Auxiliar!$A:$C,3,0),"")</f>
        <v/>
      </c>
      <c r="FY393" s="1"/>
      <c r="FZ393" s="12"/>
      <c r="GA393" s="6" t="str">
        <f>+IFERROR(VALUE(RIGHT(Tabla32[[#This Row],[B2B]],6)),"")</f>
        <v/>
      </c>
      <c r="GB393" s="6" t="str">
        <f>+IFERROR(VLOOKUP(FZ393,Auxiliar!$A:$C,2,0),"")</f>
        <v/>
      </c>
      <c r="GC393" s="7" t="str">
        <f>+IFERROR(VLOOKUP(FZ393,Auxiliar!$A:$C,3,0),"")</f>
        <v/>
      </c>
      <c r="GD393" s="1"/>
      <c r="GE393" s="12"/>
      <c r="GF393" s="6" t="str">
        <f>+IFERROR(VALUE(RIGHT(Tabla33[[#This Row],[B2B]],6)),"")</f>
        <v/>
      </c>
      <c r="GG393" s="6" t="str">
        <f>+IFERROR(VLOOKUP(GE393,Auxiliar!$A:$C,2,0),"")</f>
        <v/>
      </c>
      <c r="GH393" s="7" t="str">
        <f>+IFERROR(VLOOKUP(GE393,Auxiliar!$A:$C,3,0),"")</f>
        <v/>
      </c>
    </row>
    <row r="394" spans="1:190" x14ac:dyDescent="0.25">
      <c r="A394" s="1"/>
      <c r="B394" s="1"/>
      <c r="C394" t="str">
        <f>+IFERROR(VALUE(RIGHT(Tabla1[[#This Row],[B2B]],6)),"")</f>
        <v/>
      </c>
      <c r="D394" t="str">
        <f>+IFERROR(VLOOKUP(B394,Auxiliar!$A:$C,2,0),"")</f>
        <v/>
      </c>
      <c r="E394" s="5" t="str">
        <f>+IFERROR(VLOOKUP(B394,Auxiliar!$A:$C,3,0),"")</f>
        <v/>
      </c>
      <c r="S394" s="1">
        <v>4881</v>
      </c>
      <c r="T394" s="1" t="s">
        <v>9</v>
      </c>
      <c r="U394" s="6">
        <f>+IFERROR(VALUE(RIGHT(Tabla4[[#This Row],[B2B]],6)),"")</f>
        <v>4881</v>
      </c>
      <c r="V394" s="6" t="str">
        <f>+IFERROR(VLOOKUP(T394,Auxiliar!$A:$C,2,0),"")</f>
        <v>CORE</v>
      </c>
      <c r="W394" s="7" t="str">
        <f>+IFERROR(VLOOKUP(T394,Auxiliar!$A:$C,3,0),"")</f>
        <v>0b 1% | 2b 5% | 4b 6%</v>
      </c>
      <c r="AK394" s="1">
        <v>4578</v>
      </c>
      <c r="AL394" s="1" t="s">
        <v>30</v>
      </c>
      <c r="AM394" s="6">
        <f>+IFERROR(VALUE(RIGHT(Tabla7[[#This Row],[B2B]],6)),"")</f>
        <v>4578</v>
      </c>
      <c r="AN394" s="6" t="str">
        <f>+IFERROR(VLOOKUP(AL394,Auxiliar!$A:$C,2,0),"")</f>
        <v>LATONES</v>
      </c>
      <c r="AO394" s="7" t="str">
        <f>+IFERROR(VLOOKUP(AL394,Auxiliar!$A:$C,3,0),"")</f>
        <v>1b 4% | 5b 7% | 97b 0%</v>
      </c>
      <c r="AW394" s="1"/>
      <c r="AX394" s="1" t="s">
        <v>32</v>
      </c>
      <c r="AY394" s="6" t="str">
        <f>+IFERROR(VALUE(RIGHT(Tabla9[[#This Row],[B2B]],6)),"")</f>
        <v/>
      </c>
      <c r="AZ394" s="6" t="str">
        <f>+IFERROR(VLOOKUP(AX394,Auxiliar!$A:$C,2,0),"")</f>
        <v>LATONES</v>
      </c>
      <c r="BA394" s="7" t="str">
        <f>+IFERROR(VLOOKUP(AX394,Auxiliar!$A:$C,3,0),"")</f>
        <v>2b 3% | 4b 4% | 6b 5% | 10b 8%  | 385b 0%</v>
      </c>
      <c r="BI394" s="1"/>
      <c r="BJ394" s="1"/>
      <c r="BK394" s="6" t="str">
        <f>+IFERROR(VALUE(RIGHT(Tabla11[[#This Row],[B2B]],6)),"")</f>
        <v/>
      </c>
      <c r="BL394" s="6" t="str">
        <f>+IFERROR(VLOOKUP(BJ394,Auxiliar!$A:$C,2,0),"")</f>
        <v/>
      </c>
      <c r="BM394" s="7" t="str">
        <f>+IFERROR(VLOOKUP(BJ394,Auxiliar!$A:$C,3,0),"")</f>
        <v/>
      </c>
      <c r="BO394" s="1">
        <v>833</v>
      </c>
      <c r="BP394" s="1" t="s">
        <v>39</v>
      </c>
      <c r="BQ394" s="6">
        <f>+IFERROR(VALUE(RIGHT(Tabla12[[#This Row],[B2B]],6)),"")</f>
        <v>833</v>
      </c>
      <c r="BR394" s="6" t="str">
        <f>+IFERROR(VLOOKUP(BP394,Auxiliar!$A:$C,2,0),"")</f>
        <v>VALUE LITRO</v>
      </c>
      <c r="BS394" s="7" t="str">
        <f>+IFERROR(VLOOKUP(BP394,Auxiliar!$A:$C,3,0),"")</f>
        <v>1b 12%</v>
      </c>
      <c r="CA394" s="1">
        <v>3792</v>
      </c>
      <c r="CB394" s="1" t="s">
        <v>35</v>
      </c>
      <c r="CC394" s="6">
        <f>+IFERROR(VALUE(RIGHT(Tabla14[[#This Row],[B2B]],6)),"")</f>
        <v>3792</v>
      </c>
      <c r="CD394" s="6" t="str">
        <f>+IFERROR(VLOOKUP(CB394,Auxiliar!$A:$C,2,0),"")</f>
        <v>Corona 710cc</v>
      </c>
      <c r="CE394" s="7" t="str">
        <f>+IFERROR(VLOOKUP(CB394,Auxiliar!$A:$C,3,0),"")</f>
        <v>1b 10% | 85b 0%</v>
      </c>
      <c r="CG394" s="1"/>
      <c r="CH394" s="1"/>
      <c r="CI394" s="6" t="str">
        <f>+IFERROR(VALUE(RIGHT(Tabla15[[#This Row],[B2B]],6)),"")</f>
        <v/>
      </c>
      <c r="CJ394" s="6" t="str">
        <f>+IFERROR(VLOOKUP(CH394,Auxiliar!$A:$C,2,0),"")</f>
        <v/>
      </c>
      <c r="CK394" s="7" t="str">
        <f>+IFERROR(VLOOKUP(CH394,Auxiliar!$A:$C,3,0),"")</f>
        <v/>
      </c>
      <c r="CM394" s="1">
        <v>3748</v>
      </c>
      <c r="CN394" s="1" t="s">
        <v>20</v>
      </c>
      <c r="CO394" s="6">
        <v>3748</v>
      </c>
      <c r="CP394" s="6" t="s">
        <v>20</v>
      </c>
      <c r="CQ394" s="7" t="s">
        <v>21</v>
      </c>
      <c r="CS394" s="1"/>
      <c r="CT394" s="1"/>
      <c r="CU394" s="6" t="str">
        <f>+IFERROR(VALUE(RIGHT(Tabla17[[#This Row],[B2B]],6)),"")</f>
        <v/>
      </c>
      <c r="CV394" s="6" t="str">
        <f>+IFERROR(VLOOKUP(CT394,Auxiliar!$A:$C,2,0),"")</f>
        <v/>
      </c>
      <c r="CW394" s="7" t="str">
        <f>+IFERROR(VLOOKUP(CT394,Auxiliar!$A:$C,3,0),"")</f>
        <v/>
      </c>
      <c r="CY394" s="1">
        <v>3748</v>
      </c>
      <c r="CZ394" s="1" t="s">
        <v>16</v>
      </c>
      <c r="DA394" s="6">
        <f>+IFERROR(VALUE(RIGHT(Tabla18[[#This Row],[B2B]],6)),"")</f>
        <v>3748</v>
      </c>
      <c r="DB394" s="6" t="str">
        <f>+IFERROR(VLOOKUP(CZ394,Auxiliar!$A:$C,2,0),"")</f>
        <v>PREMIUM</v>
      </c>
      <c r="DC394" s="7" t="str">
        <f>+IFERROR(VLOOKUP(CZ394,Auxiliar!$A:$C,3,0),"")</f>
        <v>0b 0% | 2b 2% | 5b 3,5% | 10b 5%</v>
      </c>
      <c r="DE394" s="1">
        <v>3748</v>
      </c>
      <c r="DF394" s="1" t="s">
        <v>19</v>
      </c>
      <c r="DG394" s="6">
        <f>+IFERROR(VALUE(RIGHT(Tabla19[[#This Row],[B2B]],6)),"")</f>
        <v>3748</v>
      </c>
      <c r="DH394" s="6" t="str">
        <f>+IFERROR(VLOOKUP(DF394,Auxiliar!$A:$C,2,0),"")</f>
        <v>MICHELOB</v>
      </c>
      <c r="DI394" s="7" t="str">
        <f>+IFERROR(VLOOKUP(DF394,Auxiliar!$A:$C,3,0),"")</f>
        <v>1b 7% | 3b 22% | 8b 27%</v>
      </c>
      <c r="DK394" s="1"/>
      <c r="DL394" s="1"/>
      <c r="DM394" s="6" t="str">
        <f>+IFERROR(VALUE(RIGHT(Tabla20[[#This Row],[B2B]],6)),"")</f>
        <v/>
      </c>
      <c r="DN394" s="6" t="str">
        <f>+IFERROR(VLOOKUP(DL394,Auxiliar!$A:$C,2,0),"")</f>
        <v/>
      </c>
      <c r="DO394" s="7" t="str">
        <f>+IFERROR(VLOOKUP(DL394,Auxiliar!$A:$C,3,0),"")</f>
        <v/>
      </c>
      <c r="DQ394" s="1">
        <v>3759</v>
      </c>
      <c r="DR394" s="12" t="s">
        <v>24</v>
      </c>
      <c r="DS394" s="6">
        <f>+IFERROR(VALUE(RIGHT(Tabla21[[#This Row],[B2B]],6)),"")</f>
        <v>3759</v>
      </c>
      <c r="DT394" s="6" t="str">
        <f>+IFERROR(VLOOKUP(DR394,Auxiliar!$A:$C,2,0),"")</f>
        <v>CORONA PORRON</v>
      </c>
      <c r="DU394" s="7" t="str">
        <f>+IFERROR(VLOOKUP(DR394,Auxiliar!$A:$C,3,0),"")</f>
        <v>1b 5% | 20b 0%</v>
      </c>
      <c r="DW394" s="1">
        <v>10214</v>
      </c>
      <c r="DX394" s="12" t="s">
        <v>43</v>
      </c>
      <c r="DY394" s="6">
        <f>+IFERROR(VALUE(RIGHT(Tabla22[[#This Row],[B2B]],6)),"")</f>
        <v>10214</v>
      </c>
      <c r="DZ394" s="6" t="str">
        <f>+IFERROR(VLOOKUP(DX394,Auxiliar!$A:$C,2,0),"")</f>
        <v xml:space="preserve">VALUE LATA </v>
      </c>
      <c r="EA394" s="7" t="str">
        <f>+IFERROR(VLOOKUP(DX394,Auxiliar!$A:$C,3,0),"")</f>
        <v>1b 15% | 100b 18%</v>
      </c>
      <c r="EC394" s="1">
        <v>10197</v>
      </c>
      <c r="ED394" s="12" t="s">
        <v>47</v>
      </c>
      <c r="EE394" s="6">
        <f>+IFERROR(VALUE(RIGHT(Tabla23[[#This Row],[B2B]],6)),"")</f>
        <v>10197</v>
      </c>
      <c r="EF394" s="6" t="str">
        <f>+IFERROR(VLOOKUP(ED394,Auxiliar!$A:$C,2,0),"")</f>
        <v>VALUE LATON</v>
      </c>
      <c r="EG394" s="7" t="str">
        <f>+IFERROR(VLOOKUP(ED394,Auxiliar!$A:$C,3,0),"")</f>
        <v>1b 10% | 5b 15% | 192b 0%</v>
      </c>
      <c r="EI394" s="1"/>
      <c r="EJ394" s="12"/>
      <c r="EK394" s="6" t="str">
        <f>+IFERROR(VALUE(RIGHT(Tabla24[[#This Row],[B2B]],6)),"")</f>
        <v/>
      </c>
      <c r="EL394" s="6" t="str">
        <f>+IFERROR(VLOOKUP(EJ394,Auxiliar!$A:$C,2,0),"")</f>
        <v/>
      </c>
      <c r="EM394" s="7" t="str">
        <f>+IFERROR(VLOOKUP(EJ394,Auxiliar!$A:$C,3,0),"")</f>
        <v/>
      </c>
      <c r="EO394" s="1"/>
      <c r="EP394" s="12"/>
      <c r="EQ394" s="6" t="str">
        <f>+IFERROR(VALUE(RIGHT(Tabla25[[#This Row],[B2B]],6)),"")</f>
        <v/>
      </c>
      <c r="ER394" s="6" t="str">
        <f>+IFERROR(VLOOKUP(EP394,Auxiliar!$A:$C,2,0),"")</f>
        <v/>
      </c>
      <c r="ES394" s="7" t="str">
        <f>+IFERROR(VLOOKUP(EP394,Auxiliar!$A:$C,3,0),"")</f>
        <v/>
      </c>
      <c r="EU394" s="1"/>
      <c r="EV394" s="12"/>
      <c r="EW394" s="6" t="str">
        <f>+IFERROR(VALUE(RIGHT(Tabla26[[#This Row],[B2B]],6)),"")</f>
        <v/>
      </c>
      <c r="EX394" s="6" t="str">
        <f>+IFERROR(VLOOKUP(EV394,Auxiliar!$A:$C,2,0),"")</f>
        <v/>
      </c>
      <c r="EY394" s="7" t="str">
        <f>+IFERROR(VLOOKUP(EV394,Auxiliar!$A:$C,3,0),"")</f>
        <v/>
      </c>
      <c r="EZ394" s="1"/>
      <c r="FA394" s="12"/>
      <c r="FB394" s="6" t="str">
        <f>+IFERROR(VALUE(RIGHT(Tabla27[[#This Row],[B2B]],6)),"")</f>
        <v/>
      </c>
      <c r="FC394" s="6" t="str">
        <f>+IFERROR(VLOOKUP(FA394,Auxiliar!$A:$C,2,0),"")</f>
        <v/>
      </c>
      <c r="FD394" s="7" t="str">
        <f>+IFERROR(VLOOKUP(FA394,Auxiliar!$A:$C,3,0),"")</f>
        <v/>
      </c>
      <c r="FE394" s="1"/>
      <c r="FF394" s="12"/>
      <c r="FG394" s="6" t="str">
        <f>+IFERROR(VALUE(RIGHT(Tabla28[[#This Row],[B2B]],6)),"")</f>
        <v/>
      </c>
      <c r="FH394" s="6" t="str">
        <f>+IFERROR(VLOOKUP(FF394,Auxiliar!$A:$C,2,0),"")</f>
        <v/>
      </c>
      <c r="FI394" s="7" t="str">
        <f>+IFERROR(VLOOKUP(FF394,Auxiliar!$A:$C,3,0),"")</f>
        <v/>
      </c>
      <c r="FJ394" s="1"/>
      <c r="FK394" s="12"/>
      <c r="FL394" s="6" t="str">
        <f>+IFERROR(VALUE(RIGHT(Tabla29[[#This Row],[B2B]],6)),"")</f>
        <v/>
      </c>
      <c r="FM394" s="6" t="str">
        <f>+IFERROR(VLOOKUP(FK394,Auxiliar!$A:$C,2,0),"")</f>
        <v/>
      </c>
      <c r="FN394" s="7" t="str">
        <f>+IFERROR(VLOOKUP(FK394,Auxiliar!$A:$C,3,0),"")</f>
        <v/>
      </c>
      <c r="FO394" s="1"/>
      <c r="FP394" s="12"/>
      <c r="FQ394" s="6" t="str">
        <f>+IFERROR(VALUE(RIGHT(Tabla30[[#This Row],[B2B]],6)),"")</f>
        <v/>
      </c>
      <c r="FR394" s="6" t="str">
        <f>+IFERROR(VLOOKUP(FP394,Auxiliar!$A:$C,2,0),"")</f>
        <v/>
      </c>
      <c r="FS394" s="7"/>
      <c r="FT394" s="1"/>
      <c r="FU394" s="12"/>
      <c r="FV394" s="6" t="str">
        <f>+IFERROR(VALUE(RIGHT(Tabla31[[#This Row],[B2B]],6)),"")</f>
        <v/>
      </c>
      <c r="FW394" s="6" t="str">
        <f>+IFERROR(VLOOKUP(FU394,Auxiliar!$A:$C,2,0),"")</f>
        <v/>
      </c>
      <c r="FX394" s="7" t="str">
        <f>+IFERROR(VLOOKUP(FU394,Auxiliar!$A:$C,3,0),"")</f>
        <v/>
      </c>
      <c r="FY394" s="1"/>
      <c r="FZ394" s="12"/>
      <c r="GA394" s="6" t="str">
        <f>+IFERROR(VALUE(RIGHT(Tabla32[[#This Row],[B2B]],6)),"")</f>
        <v/>
      </c>
      <c r="GB394" s="6" t="str">
        <f>+IFERROR(VLOOKUP(FZ394,Auxiliar!$A:$C,2,0),"")</f>
        <v/>
      </c>
      <c r="GC394" s="7" t="str">
        <f>+IFERROR(VLOOKUP(FZ394,Auxiliar!$A:$C,3,0),"")</f>
        <v/>
      </c>
      <c r="GD394" s="1"/>
      <c r="GE394" s="12"/>
      <c r="GF394" s="6" t="str">
        <f>+IFERROR(VALUE(RIGHT(Tabla33[[#This Row],[B2B]],6)),"")</f>
        <v/>
      </c>
      <c r="GG394" s="6" t="str">
        <f>+IFERROR(VLOOKUP(GE394,Auxiliar!$A:$C,2,0),"")</f>
        <v/>
      </c>
      <c r="GH394" s="7" t="str">
        <f>+IFERROR(VLOOKUP(GE394,Auxiliar!$A:$C,3,0),"")</f>
        <v/>
      </c>
    </row>
    <row r="395" spans="1:190" x14ac:dyDescent="0.25">
      <c r="A395" s="1"/>
      <c r="B395" s="1"/>
      <c r="C395" t="str">
        <f>+IFERROR(VALUE(RIGHT(Tabla1[[#This Row],[B2B]],6)),"")</f>
        <v/>
      </c>
      <c r="D395" t="str">
        <f>+IFERROR(VLOOKUP(B395,Auxiliar!$A:$C,2,0),"")</f>
        <v/>
      </c>
      <c r="E395" s="5" t="str">
        <f>+IFERROR(VLOOKUP(B395,Auxiliar!$A:$C,3,0),"")</f>
        <v/>
      </c>
      <c r="S395" s="1">
        <v>4895</v>
      </c>
      <c r="T395" s="1" t="s">
        <v>9</v>
      </c>
      <c r="U395" s="6">
        <f>+IFERROR(VALUE(RIGHT(Tabla4[[#This Row],[B2B]],6)),"")</f>
        <v>4895</v>
      </c>
      <c r="V395" s="6" t="str">
        <f>+IFERROR(VLOOKUP(T395,Auxiliar!$A:$C,2,0),"")</f>
        <v>CORE</v>
      </c>
      <c r="W395" s="7" t="str">
        <f>+IFERROR(VLOOKUP(T395,Auxiliar!$A:$C,3,0),"")</f>
        <v>0b 1% | 2b 5% | 4b 6%</v>
      </c>
      <c r="AK395" s="1">
        <v>4594</v>
      </c>
      <c r="AL395" s="1" t="s">
        <v>30</v>
      </c>
      <c r="AM395" s="6">
        <f>+IFERROR(VALUE(RIGHT(Tabla7[[#This Row],[B2B]],6)),"")</f>
        <v>4594</v>
      </c>
      <c r="AN395" s="6" t="str">
        <f>+IFERROR(VLOOKUP(AL395,Auxiliar!$A:$C,2,0),"")</f>
        <v>LATONES</v>
      </c>
      <c r="AO395" s="7" t="str">
        <f>+IFERROR(VLOOKUP(AL395,Auxiliar!$A:$C,3,0),"")</f>
        <v>1b 4% | 5b 7% | 97b 0%</v>
      </c>
      <c r="AW395" s="1"/>
      <c r="AX395" s="1" t="s">
        <v>32</v>
      </c>
      <c r="AY395" s="6" t="str">
        <f>+IFERROR(VALUE(RIGHT(Tabla9[[#This Row],[B2B]],6)),"")</f>
        <v/>
      </c>
      <c r="AZ395" s="6" t="str">
        <f>+IFERROR(VLOOKUP(AX395,Auxiliar!$A:$C,2,0),"")</f>
        <v>LATONES</v>
      </c>
      <c r="BA395" s="7" t="str">
        <f>+IFERROR(VLOOKUP(AX395,Auxiliar!$A:$C,3,0),"")</f>
        <v>2b 3% | 4b 4% | 6b 5% | 10b 8%  | 385b 0%</v>
      </c>
      <c r="BI395" s="1"/>
      <c r="BJ395" s="1"/>
      <c r="BK395" s="6" t="str">
        <f>+IFERROR(VALUE(RIGHT(Tabla11[[#This Row],[B2B]],6)),"")</f>
        <v/>
      </c>
      <c r="BL395" s="6" t="str">
        <f>+IFERROR(VLOOKUP(BJ395,Auxiliar!$A:$C,2,0),"")</f>
        <v/>
      </c>
      <c r="BM395" s="7" t="str">
        <f>+IFERROR(VLOOKUP(BJ395,Auxiliar!$A:$C,3,0),"")</f>
        <v/>
      </c>
      <c r="BO395" s="1">
        <v>10202</v>
      </c>
      <c r="BP395" s="1" t="s">
        <v>39</v>
      </c>
      <c r="BQ395" s="6">
        <f>+IFERROR(VALUE(RIGHT(Tabla12[[#This Row],[B2B]],6)),"")</f>
        <v>10202</v>
      </c>
      <c r="BR395" s="6" t="str">
        <f>+IFERROR(VLOOKUP(BP395,Auxiliar!$A:$C,2,0),"")</f>
        <v>VALUE LITRO</v>
      </c>
      <c r="BS395" s="7" t="str">
        <f>+IFERROR(VLOOKUP(BP395,Auxiliar!$A:$C,3,0),"")</f>
        <v>1b 12%</v>
      </c>
      <c r="CA395" s="1">
        <v>3796</v>
      </c>
      <c r="CB395" s="1" t="s">
        <v>35</v>
      </c>
      <c r="CC395" s="6">
        <f>+IFERROR(VALUE(RIGHT(Tabla14[[#This Row],[B2B]],6)),"")</f>
        <v>3796</v>
      </c>
      <c r="CD395" s="6" t="str">
        <f>+IFERROR(VLOOKUP(CB395,Auxiliar!$A:$C,2,0),"")</f>
        <v>Corona 710cc</v>
      </c>
      <c r="CE395" s="7" t="str">
        <f>+IFERROR(VLOOKUP(CB395,Auxiliar!$A:$C,3,0),"")</f>
        <v>1b 10% | 85b 0%</v>
      </c>
      <c r="CG395" s="1"/>
      <c r="CH395" s="1"/>
      <c r="CI395" s="6" t="str">
        <f>+IFERROR(VALUE(RIGHT(Tabla15[[#This Row],[B2B]],6)),"")</f>
        <v/>
      </c>
      <c r="CJ395" s="6" t="str">
        <f>+IFERROR(VLOOKUP(CH395,Auxiliar!$A:$C,2,0),"")</f>
        <v/>
      </c>
      <c r="CK395" s="7" t="str">
        <f>+IFERROR(VLOOKUP(CH395,Auxiliar!$A:$C,3,0),"")</f>
        <v/>
      </c>
      <c r="CM395" s="1">
        <v>3759</v>
      </c>
      <c r="CN395" s="1" t="s">
        <v>20</v>
      </c>
      <c r="CO395" s="6">
        <v>3759</v>
      </c>
      <c r="CP395" s="6" t="s">
        <v>20</v>
      </c>
      <c r="CQ395" s="7" t="s">
        <v>21</v>
      </c>
      <c r="CS395" s="1"/>
      <c r="CT395" s="1"/>
      <c r="CU395" s="6" t="str">
        <f>+IFERROR(VALUE(RIGHT(Tabla17[[#This Row],[B2B]],6)),"")</f>
        <v/>
      </c>
      <c r="CV395" s="6" t="str">
        <f>+IFERROR(VLOOKUP(CT395,Auxiliar!$A:$C,2,0),"")</f>
        <v/>
      </c>
      <c r="CW395" s="7" t="str">
        <f>+IFERROR(VLOOKUP(CT395,Auxiliar!$A:$C,3,0),"")</f>
        <v/>
      </c>
      <c r="CY395" s="1">
        <v>3759</v>
      </c>
      <c r="CZ395" s="1" t="s">
        <v>16</v>
      </c>
      <c r="DA395" s="6">
        <f>+IFERROR(VALUE(RIGHT(Tabla18[[#This Row],[B2B]],6)),"")</f>
        <v>3759</v>
      </c>
      <c r="DB395" s="6" t="str">
        <f>+IFERROR(VLOOKUP(CZ395,Auxiliar!$A:$C,2,0),"")</f>
        <v>PREMIUM</v>
      </c>
      <c r="DC395" s="7" t="str">
        <f>+IFERROR(VLOOKUP(CZ395,Auxiliar!$A:$C,3,0),"")</f>
        <v>0b 0% | 2b 2% | 5b 3,5% | 10b 5%</v>
      </c>
      <c r="DE395" s="1">
        <v>3759</v>
      </c>
      <c r="DF395" s="1" t="s">
        <v>19</v>
      </c>
      <c r="DG395" s="6">
        <f>+IFERROR(VALUE(RIGHT(Tabla19[[#This Row],[B2B]],6)),"")</f>
        <v>3759</v>
      </c>
      <c r="DH395" s="6" t="str">
        <f>+IFERROR(VLOOKUP(DF395,Auxiliar!$A:$C,2,0),"")</f>
        <v>MICHELOB</v>
      </c>
      <c r="DI395" s="7" t="str">
        <f>+IFERROR(VLOOKUP(DF395,Auxiliar!$A:$C,3,0),"")</f>
        <v>1b 7% | 3b 22% | 8b 27%</v>
      </c>
      <c r="DK395" s="1"/>
      <c r="DL395" s="1"/>
      <c r="DM395" s="6" t="str">
        <f>+IFERROR(VALUE(RIGHT(Tabla20[[#This Row],[B2B]],6)),"")</f>
        <v/>
      </c>
      <c r="DN395" s="6" t="str">
        <f>+IFERROR(VLOOKUP(DL395,Auxiliar!$A:$C,2,0),"")</f>
        <v/>
      </c>
      <c r="DO395" s="7" t="str">
        <f>+IFERROR(VLOOKUP(DL395,Auxiliar!$A:$C,3,0),"")</f>
        <v/>
      </c>
      <c r="DQ395" s="1">
        <v>3760</v>
      </c>
      <c r="DR395" s="12" t="s">
        <v>24</v>
      </c>
      <c r="DS395" s="6">
        <f>+IFERROR(VALUE(RIGHT(Tabla21[[#This Row],[B2B]],6)),"")</f>
        <v>3760</v>
      </c>
      <c r="DT395" s="6" t="str">
        <f>+IFERROR(VLOOKUP(DR395,Auxiliar!$A:$C,2,0),"")</f>
        <v>CORONA PORRON</v>
      </c>
      <c r="DU395" s="7" t="str">
        <f>+IFERROR(VLOOKUP(DR395,Auxiliar!$A:$C,3,0),"")</f>
        <v>1b 5% | 20b 0%</v>
      </c>
      <c r="DW395" s="1">
        <v>10221</v>
      </c>
      <c r="DX395" s="12" t="s">
        <v>43</v>
      </c>
      <c r="DY395" s="6">
        <f>+IFERROR(VALUE(RIGHT(Tabla22[[#This Row],[B2B]],6)),"")</f>
        <v>10221</v>
      </c>
      <c r="DZ395" s="6" t="str">
        <f>+IFERROR(VLOOKUP(DX395,Auxiliar!$A:$C,2,0),"")</f>
        <v xml:space="preserve">VALUE LATA </v>
      </c>
      <c r="EA395" s="7" t="str">
        <f>+IFERROR(VLOOKUP(DX395,Auxiliar!$A:$C,3,0),"")</f>
        <v>1b 15% | 100b 18%</v>
      </c>
      <c r="EC395" s="1">
        <v>833</v>
      </c>
      <c r="ED395" s="12" t="s">
        <v>47</v>
      </c>
      <c r="EE395" s="6">
        <f>+IFERROR(VALUE(RIGHT(Tabla23[[#This Row],[B2B]],6)),"")</f>
        <v>833</v>
      </c>
      <c r="EF395" s="6" t="str">
        <f>+IFERROR(VLOOKUP(ED395,Auxiliar!$A:$C,2,0),"")</f>
        <v>VALUE LATON</v>
      </c>
      <c r="EG395" s="7" t="str">
        <f>+IFERROR(VLOOKUP(ED395,Auxiliar!$A:$C,3,0),"")</f>
        <v>1b 10% | 5b 15% | 192b 0%</v>
      </c>
      <c r="EI395" s="1"/>
      <c r="EJ395" s="12"/>
      <c r="EK395" s="6" t="str">
        <f>+IFERROR(VALUE(RIGHT(Tabla24[[#This Row],[B2B]],6)),"")</f>
        <v/>
      </c>
      <c r="EL395" s="6" t="str">
        <f>+IFERROR(VLOOKUP(EJ395,Auxiliar!$A:$C,2,0),"")</f>
        <v/>
      </c>
      <c r="EM395" s="7" t="str">
        <f>+IFERROR(VLOOKUP(EJ395,Auxiliar!$A:$C,3,0),"")</f>
        <v/>
      </c>
      <c r="EO395" s="1"/>
      <c r="EP395" s="12"/>
      <c r="EQ395" s="6" t="str">
        <f>+IFERROR(VALUE(RIGHT(Tabla25[[#This Row],[B2B]],6)),"")</f>
        <v/>
      </c>
      <c r="ER395" s="6" t="str">
        <f>+IFERROR(VLOOKUP(EP395,Auxiliar!$A:$C,2,0),"")</f>
        <v/>
      </c>
      <c r="ES395" s="7" t="str">
        <f>+IFERROR(VLOOKUP(EP395,Auxiliar!$A:$C,3,0),"")</f>
        <v/>
      </c>
      <c r="EU395" s="1"/>
      <c r="EV395" s="12"/>
      <c r="EW395" s="6" t="str">
        <f>+IFERROR(VALUE(RIGHT(Tabla26[[#This Row],[B2B]],6)),"")</f>
        <v/>
      </c>
      <c r="EX395" s="6" t="str">
        <f>+IFERROR(VLOOKUP(EV395,Auxiliar!$A:$C,2,0),"")</f>
        <v/>
      </c>
      <c r="EY395" s="7" t="str">
        <f>+IFERROR(VLOOKUP(EV395,Auxiliar!$A:$C,3,0),"")</f>
        <v/>
      </c>
      <c r="EZ395" s="1"/>
      <c r="FA395" s="12"/>
      <c r="FB395" s="6" t="str">
        <f>+IFERROR(VALUE(RIGHT(Tabla27[[#This Row],[B2B]],6)),"")</f>
        <v/>
      </c>
      <c r="FC395" s="6" t="str">
        <f>+IFERROR(VLOOKUP(FA395,Auxiliar!$A:$C,2,0),"")</f>
        <v/>
      </c>
      <c r="FD395" s="7" t="str">
        <f>+IFERROR(VLOOKUP(FA395,Auxiliar!$A:$C,3,0),"")</f>
        <v/>
      </c>
      <c r="FE395" s="1"/>
      <c r="FF395" s="12"/>
      <c r="FG395" s="6" t="str">
        <f>+IFERROR(VALUE(RIGHT(Tabla28[[#This Row],[B2B]],6)),"")</f>
        <v/>
      </c>
      <c r="FH395" s="6" t="str">
        <f>+IFERROR(VLOOKUP(FF395,Auxiliar!$A:$C,2,0),"")</f>
        <v/>
      </c>
      <c r="FI395" s="7" t="str">
        <f>+IFERROR(VLOOKUP(FF395,Auxiliar!$A:$C,3,0),"")</f>
        <v/>
      </c>
      <c r="FJ395" s="1"/>
      <c r="FK395" s="12"/>
      <c r="FL395" s="6" t="str">
        <f>+IFERROR(VALUE(RIGHT(Tabla29[[#This Row],[B2B]],6)),"")</f>
        <v/>
      </c>
      <c r="FM395" s="6" t="str">
        <f>+IFERROR(VLOOKUP(FK395,Auxiliar!$A:$C,2,0),"")</f>
        <v/>
      </c>
      <c r="FN395" s="7" t="str">
        <f>+IFERROR(VLOOKUP(FK395,Auxiliar!$A:$C,3,0),"")</f>
        <v/>
      </c>
      <c r="FO395" s="1"/>
      <c r="FP395" s="12"/>
      <c r="FQ395" s="6" t="str">
        <f>+IFERROR(VALUE(RIGHT(Tabla30[[#This Row],[B2B]],6)),"")</f>
        <v/>
      </c>
      <c r="FR395" s="6" t="str">
        <f>+IFERROR(VLOOKUP(FP395,Auxiliar!$A:$C,2,0),"")</f>
        <v/>
      </c>
      <c r="FS395" s="7"/>
      <c r="FT395" s="1"/>
      <c r="FU395" s="12"/>
      <c r="FV395" s="6" t="str">
        <f>+IFERROR(VALUE(RIGHT(Tabla31[[#This Row],[B2B]],6)),"")</f>
        <v/>
      </c>
      <c r="FW395" s="6" t="str">
        <f>+IFERROR(VLOOKUP(FU395,Auxiliar!$A:$C,2,0),"")</f>
        <v/>
      </c>
      <c r="FX395" s="7" t="str">
        <f>+IFERROR(VLOOKUP(FU395,Auxiliar!$A:$C,3,0),"")</f>
        <v/>
      </c>
      <c r="FY395" s="1"/>
      <c r="FZ395" s="12"/>
      <c r="GA395" s="6" t="str">
        <f>+IFERROR(VALUE(RIGHT(Tabla32[[#This Row],[B2B]],6)),"")</f>
        <v/>
      </c>
      <c r="GB395" s="6" t="str">
        <f>+IFERROR(VLOOKUP(FZ395,Auxiliar!$A:$C,2,0),"")</f>
        <v/>
      </c>
      <c r="GC395" s="7" t="str">
        <f>+IFERROR(VLOOKUP(FZ395,Auxiliar!$A:$C,3,0),"")</f>
        <v/>
      </c>
      <c r="GD395" s="1"/>
      <c r="GE395" s="12"/>
      <c r="GF395" s="6" t="str">
        <f>+IFERROR(VALUE(RIGHT(Tabla33[[#This Row],[B2B]],6)),"")</f>
        <v/>
      </c>
      <c r="GG395" s="6" t="str">
        <f>+IFERROR(VLOOKUP(GE395,Auxiliar!$A:$C,2,0),"")</f>
        <v/>
      </c>
      <c r="GH395" s="7" t="str">
        <f>+IFERROR(VLOOKUP(GE395,Auxiliar!$A:$C,3,0),"")</f>
        <v/>
      </c>
    </row>
    <row r="396" spans="1:190" x14ac:dyDescent="0.25">
      <c r="A396" s="1"/>
      <c r="B396" s="1"/>
      <c r="C396" t="str">
        <f>+IFERROR(VALUE(RIGHT(Tabla1[[#This Row],[B2B]],6)),"")</f>
        <v/>
      </c>
      <c r="D396" t="str">
        <f>+IFERROR(VLOOKUP(B396,Auxiliar!$A:$C,2,0),"")</f>
        <v/>
      </c>
      <c r="E396" s="5" t="str">
        <f>+IFERROR(VLOOKUP(B396,Auxiliar!$A:$C,3,0),"")</f>
        <v/>
      </c>
      <c r="S396" s="1">
        <v>4898</v>
      </c>
      <c r="T396" s="1" t="s">
        <v>9</v>
      </c>
      <c r="U396" s="6">
        <f>+IFERROR(VALUE(RIGHT(Tabla4[[#This Row],[B2B]],6)),"")</f>
        <v>4898</v>
      </c>
      <c r="V396" s="6" t="str">
        <f>+IFERROR(VLOOKUP(T396,Auxiliar!$A:$C,2,0),"")</f>
        <v>CORE</v>
      </c>
      <c r="W396" s="7" t="str">
        <f>+IFERROR(VLOOKUP(T396,Auxiliar!$A:$C,3,0),"")</f>
        <v>0b 1% | 2b 5% | 4b 6%</v>
      </c>
      <c r="AK396" s="1">
        <v>4604</v>
      </c>
      <c r="AL396" s="1" t="s">
        <v>30</v>
      </c>
      <c r="AM396" s="6">
        <f>+IFERROR(VALUE(RIGHT(Tabla7[[#This Row],[B2B]],6)),"")</f>
        <v>4604</v>
      </c>
      <c r="AN396" s="6" t="str">
        <f>+IFERROR(VLOOKUP(AL396,Auxiliar!$A:$C,2,0),"")</f>
        <v>LATONES</v>
      </c>
      <c r="AO396" s="7" t="str">
        <f>+IFERROR(VLOOKUP(AL396,Auxiliar!$A:$C,3,0),"")</f>
        <v>1b 4% | 5b 7% | 97b 0%</v>
      </c>
      <c r="AW396" s="1"/>
      <c r="AX396" s="1" t="s">
        <v>32</v>
      </c>
      <c r="AY396" s="6" t="str">
        <f>+IFERROR(VALUE(RIGHT(Tabla9[[#This Row],[B2B]],6)),"")</f>
        <v/>
      </c>
      <c r="AZ396" s="6" t="str">
        <f>+IFERROR(VLOOKUP(AX396,Auxiliar!$A:$C,2,0),"")</f>
        <v>LATONES</v>
      </c>
      <c r="BA396" s="7" t="str">
        <f>+IFERROR(VLOOKUP(AX396,Auxiliar!$A:$C,3,0),"")</f>
        <v>2b 3% | 4b 4% | 6b 5% | 10b 8%  | 385b 0%</v>
      </c>
      <c r="BI396" s="1"/>
      <c r="BJ396" s="1"/>
      <c r="BK396" s="6" t="str">
        <f>+IFERROR(VALUE(RIGHT(Tabla11[[#This Row],[B2B]],6)),"")</f>
        <v/>
      </c>
      <c r="BL396" s="6" t="str">
        <f>+IFERROR(VLOOKUP(BJ396,Auxiliar!$A:$C,2,0),"")</f>
        <v/>
      </c>
      <c r="BM396" s="7" t="str">
        <f>+IFERROR(VLOOKUP(BJ396,Auxiliar!$A:$C,3,0),"")</f>
        <v/>
      </c>
      <c r="BO396" s="1">
        <v>871</v>
      </c>
      <c r="BP396" s="1" t="s">
        <v>39</v>
      </c>
      <c r="BQ396" s="6">
        <f>+IFERROR(VALUE(RIGHT(Tabla12[[#This Row],[B2B]],6)),"")</f>
        <v>871</v>
      </c>
      <c r="BR396" s="6" t="str">
        <f>+IFERROR(VLOOKUP(BP396,Auxiliar!$A:$C,2,0),"")</f>
        <v>VALUE LITRO</v>
      </c>
      <c r="BS396" s="7" t="str">
        <f>+IFERROR(VLOOKUP(BP396,Auxiliar!$A:$C,3,0),"")</f>
        <v>1b 12%</v>
      </c>
      <c r="CA396" s="1">
        <v>3801</v>
      </c>
      <c r="CB396" s="1" t="s">
        <v>35</v>
      </c>
      <c r="CC396" s="6">
        <f>+IFERROR(VALUE(RIGHT(Tabla14[[#This Row],[B2B]],6)),"")</f>
        <v>3801</v>
      </c>
      <c r="CD396" s="6" t="str">
        <f>+IFERROR(VLOOKUP(CB396,Auxiliar!$A:$C,2,0),"")</f>
        <v>Corona 710cc</v>
      </c>
      <c r="CE396" s="7" t="str">
        <f>+IFERROR(VLOOKUP(CB396,Auxiliar!$A:$C,3,0),"")</f>
        <v>1b 10% | 85b 0%</v>
      </c>
      <c r="CG396" s="1"/>
      <c r="CH396" s="1"/>
      <c r="CI396" s="6" t="str">
        <f>+IFERROR(VALUE(RIGHT(Tabla15[[#This Row],[B2B]],6)),"")</f>
        <v/>
      </c>
      <c r="CJ396" s="6" t="str">
        <f>+IFERROR(VLOOKUP(CH396,Auxiliar!$A:$C,2,0),"")</f>
        <v/>
      </c>
      <c r="CK396" s="7" t="str">
        <f>+IFERROR(VLOOKUP(CH396,Auxiliar!$A:$C,3,0),"")</f>
        <v/>
      </c>
      <c r="CM396" s="1">
        <v>3760</v>
      </c>
      <c r="CN396" s="1" t="s">
        <v>20</v>
      </c>
      <c r="CO396" s="6">
        <v>3760</v>
      </c>
      <c r="CP396" s="6" t="s">
        <v>20</v>
      </c>
      <c r="CQ396" s="7" t="s">
        <v>21</v>
      </c>
      <c r="CS396" s="1"/>
      <c r="CT396" s="1"/>
      <c r="CU396" s="6" t="str">
        <f>+IFERROR(VALUE(RIGHT(Tabla17[[#This Row],[B2B]],6)),"")</f>
        <v/>
      </c>
      <c r="CV396" s="6" t="str">
        <f>+IFERROR(VLOOKUP(CT396,Auxiliar!$A:$C,2,0),"")</f>
        <v/>
      </c>
      <c r="CW396" s="7" t="str">
        <f>+IFERROR(VLOOKUP(CT396,Auxiliar!$A:$C,3,0),"")</f>
        <v/>
      </c>
      <c r="CY396" s="1">
        <v>3760</v>
      </c>
      <c r="CZ396" s="1" t="s">
        <v>16</v>
      </c>
      <c r="DA396" s="6">
        <f>+IFERROR(VALUE(RIGHT(Tabla18[[#This Row],[B2B]],6)),"")</f>
        <v>3760</v>
      </c>
      <c r="DB396" s="6" t="str">
        <f>+IFERROR(VLOOKUP(CZ396,Auxiliar!$A:$C,2,0),"")</f>
        <v>PREMIUM</v>
      </c>
      <c r="DC396" s="7" t="str">
        <f>+IFERROR(VLOOKUP(CZ396,Auxiliar!$A:$C,3,0),"")</f>
        <v>0b 0% | 2b 2% | 5b 3,5% | 10b 5%</v>
      </c>
      <c r="DE396" s="1">
        <v>3760</v>
      </c>
      <c r="DF396" s="1" t="s">
        <v>19</v>
      </c>
      <c r="DG396" s="6">
        <f>+IFERROR(VALUE(RIGHT(Tabla19[[#This Row],[B2B]],6)),"")</f>
        <v>3760</v>
      </c>
      <c r="DH396" s="6" t="str">
        <f>+IFERROR(VLOOKUP(DF396,Auxiliar!$A:$C,2,0),"")</f>
        <v>MICHELOB</v>
      </c>
      <c r="DI396" s="7" t="str">
        <f>+IFERROR(VLOOKUP(DF396,Auxiliar!$A:$C,3,0),"")</f>
        <v>1b 7% | 3b 22% | 8b 27%</v>
      </c>
      <c r="DK396" s="1"/>
      <c r="DL396" s="1"/>
      <c r="DM396" s="6" t="str">
        <f>+IFERROR(VALUE(RIGHT(Tabla20[[#This Row],[B2B]],6)),"")</f>
        <v/>
      </c>
      <c r="DN396" s="6" t="str">
        <f>+IFERROR(VLOOKUP(DL396,Auxiliar!$A:$C,2,0),"")</f>
        <v/>
      </c>
      <c r="DO396" s="7" t="str">
        <f>+IFERROR(VLOOKUP(DL396,Auxiliar!$A:$C,3,0),"")</f>
        <v/>
      </c>
      <c r="DQ396" s="1">
        <v>3774</v>
      </c>
      <c r="DR396" s="12" t="s">
        <v>24</v>
      </c>
      <c r="DS396" s="6">
        <f>+IFERROR(VALUE(RIGHT(Tabla21[[#This Row],[B2B]],6)),"")</f>
        <v>3774</v>
      </c>
      <c r="DT396" s="6" t="str">
        <f>+IFERROR(VLOOKUP(DR396,Auxiliar!$A:$C,2,0),"")</f>
        <v>CORONA PORRON</v>
      </c>
      <c r="DU396" s="7" t="str">
        <f>+IFERROR(VLOOKUP(DR396,Auxiliar!$A:$C,3,0),"")</f>
        <v>1b 5% | 20b 0%</v>
      </c>
      <c r="DW396" s="1">
        <v>10244</v>
      </c>
      <c r="DX396" s="12" t="s">
        <v>43</v>
      </c>
      <c r="DY396" s="6">
        <f>+IFERROR(VALUE(RIGHT(Tabla22[[#This Row],[B2B]],6)),"")</f>
        <v>10244</v>
      </c>
      <c r="DZ396" s="6" t="str">
        <f>+IFERROR(VLOOKUP(DX396,Auxiliar!$A:$C,2,0),"")</f>
        <v xml:space="preserve">VALUE LATA </v>
      </c>
      <c r="EA396" s="7" t="str">
        <f>+IFERROR(VLOOKUP(DX396,Auxiliar!$A:$C,3,0),"")</f>
        <v>1b 15% | 100b 18%</v>
      </c>
      <c r="EC396" s="1">
        <v>10202</v>
      </c>
      <c r="ED396" s="12" t="s">
        <v>47</v>
      </c>
      <c r="EE396" s="6">
        <f>+IFERROR(VALUE(RIGHT(Tabla23[[#This Row],[B2B]],6)),"")</f>
        <v>10202</v>
      </c>
      <c r="EF396" s="6" t="str">
        <f>+IFERROR(VLOOKUP(ED396,Auxiliar!$A:$C,2,0),"")</f>
        <v>VALUE LATON</v>
      </c>
      <c r="EG396" s="7" t="str">
        <f>+IFERROR(VLOOKUP(ED396,Auxiliar!$A:$C,3,0),"")</f>
        <v>1b 10% | 5b 15% | 192b 0%</v>
      </c>
      <c r="EI396" s="1"/>
      <c r="EJ396" s="12"/>
      <c r="EK396" s="6" t="str">
        <f>+IFERROR(VALUE(RIGHT(Tabla24[[#This Row],[B2B]],6)),"")</f>
        <v/>
      </c>
      <c r="EL396" s="6" t="str">
        <f>+IFERROR(VLOOKUP(EJ396,Auxiliar!$A:$C,2,0),"")</f>
        <v/>
      </c>
      <c r="EM396" s="7" t="str">
        <f>+IFERROR(VLOOKUP(EJ396,Auxiliar!$A:$C,3,0),"")</f>
        <v/>
      </c>
      <c r="EO396" s="1"/>
      <c r="EP396" s="12"/>
      <c r="EQ396" s="6" t="str">
        <f>+IFERROR(VALUE(RIGHT(Tabla25[[#This Row],[B2B]],6)),"")</f>
        <v/>
      </c>
      <c r="ER396" s="6" t="str">
        <f>+IFERROR(VLOOKUP(EP396,Auxiliar!$A:$C,2,0),"")</f>
        <v/>
      </c>
      <c r="ES396" s="7" t="str">
        <f>+IFERROR(VLOOKUP(EP396,Auxiliar!$A:$C,3,0),"")</f>
        <v/>
      </c>
      <c r="EU396" s="1"/>
      <c r="EV396" s="12"/>
      <c r="EW396" s="6" t="str">
        <f>+IFERROR(VALUE(RIGHT(Tabla26[[#This Row],[B2B]],6)),"")</f>
        <v/>
      </c>
      <c r="EX396" s="6" t="str">
        <f>+IFERROR(VLOOKUP(EV396,Auxiliar!$A:$C,2,0),"")</f>
        <v/>
      </c>
      <c r="EY396" s="7" t="str">
        <f>+IFERROR(VLOOKUP(EV396,Auxiliar!$A:$C,3,0),"")</f>
        <v/>
      </c>
      <c r="EZ396" s="1"/>
      <c r="FA396" s="12"/>
      <c r="FB396" s="6" t="str">
        <f>+IFERROR(VALUE(RIGHT(Tabla27[[#This Row],[B2B]],6)),"")</f>
        <v/>
      </c>
      <c r="FC396" s="6" t="str">
        <f>+IFERROR(VLOOKUP(FA396,Auxiliar!$A:$C,2,0),"")</f>
        <v/>
      </c>
      <c r="FD396" s="7" t="str">
        <f>+IFERROR(VLOOKUP(FA396,Auxiliar!$A:$C,3,0),"")</f>
        <v/>
      </c>
      <c r="FE396" s="1"/>
      <c r="FF396" s="12"/>
      <c r="FG396" s="6" t="str">
        <f>+IFERROR(VALUE(RIGHT(Tabla28[[#This Row],[B2B]],6)),"")</f>
        <v/>
      </c>
      <c r="FH396" s="6" t="str">
        <f>+IFERROR(VLOOKUP(FF396,Auxiliar!$A:$C,2,0),"")</f>
        <v/>
      </c>
      <c r="FI396" s="7" t="str">
        <f>+IFERROR(VLOOKUP(FF396,Auxiliar!$A:$C,3,0),"")</f>
        <v/>
      </c>
      <c r="FJ396" s="1"/>
      <c r="FK396" s="12"/>
      <c r="FL396" s="6" t="str">
        <f>+IFERROR(VALUE(RIGHT(Tabla29[[#This Row],[B2B]],6)),"")</f>
        <v/>
      </c>
      <c r="FM396" s="6" t="str">
        <f>+IFERROR(VLOOKUP(FK396,Auxiliar!$A:$C,2,0),"")</f>
        <v/>
      </c>
      <c r="FN396" s="7" t="str">
        <f>+IFERROR(VLOOKUP(FK396,Auxiliar!$A:$C,3,0),"")</f>
        <v/>
      </c>
      <c r="FO396" s="1"/>
      <c r="FP396" s="12"/>
      <c r="FQ396" s="6" t="str">
        <f>+IFERROR(VALUE(RIGHT(Tabla30[[#This Row],[B2B]],6)),"")</f>
        <v/>
      </c>
      <c r="FR396" s="6" t="str">
        <f>+IFERROR(VLOOKUP(FP396,Auxiliar!$A:$C,2,0),"")</f>
        <v/>
      </c>
      <c r="FS396" s="7"/>
      <c r="FT396" s="1"/>
      <c r="FU396" s="12"/>
      <c r="FV396" s="6" t="str">
        <f>+IFERROR(VALUE(RIGHT(Tabla31[[#This Row],[B2B]],6)),"")</f>
        <v/>
      </c>
      <c r="FW396" s="6" t="str">
        <f>+IFERROR(VLOOKUP(FU396,Auxiliar!$A:$C,2,0),"")</f>
        <v/>
      </c>
      <c r="FX396" s="7" t="str">
        <f>+IFERROR(VLOOKUP(FU396,Auxiliar!$A:$C,3,0),"")</f>
        <v/>
      </c>
      <c r="FY396" s="1"/>
      <c r="FZ396" s="12"/>
      <c r="GA396" s="6" t="str">
        <f>+IFERROR(VALUE(RIGHT(Tabla32[[#This Row],[B2B]],6)),"")</f>
        <v/>
      </c>
      <c r="GB396" s="6" t="str">
        <f>+IFERROR(VLOOKUP(FZ396,Auxiliar!$A:$C,2,0),"")</f>
        <v/>
      </c>
      <c r="GC396" s="7" t="str">
        <f>+IFERROR(VLOOKUP(FZ396,Auxiliar!$A:$C,3,0),"")</f>
        <v/>
      </c>
      <c r="GD396" s="1"/>
      <c r="GE396" s="12"/>
      <c r="GF396" s="6" t="str">
        <f>+IFERROR(VALUE(RIGHT(Tabla33[[#This Row],[B2B]],6)),"")</f>
        <v/>
      </c>
      <c r="GG396" s="6" t="str">
        <f>+IFERROR(VLOOKUP(GE396,Auxiliar!$A:$C,2,0),"")</f>
        <v/>
      </c>
      <c r="GH396" s="7" t="str">
        <f>+IFERROR(VLOOKUP(GE396,Auxiliar!$A:$C,3,0),"")</f>
        <v/>
      </c>
    </row>
    <row r="397" spans="1:190" x14ac:dyDescent="0.25">
      <c r="A397" s="1"/>
      <c r="B397" s="1"/>
      <c r="C397" t="str">
        <f>+IFERROR(VALUE(RIGHT(Tabla1[[#This Row],[B2B]],6)),"")</f>
        <v/>
      </c>
      <c r="D397" t="str">
        <f>+IFERROR(VLOOKUP(B397,Auxiliar!$A:$C,2,0),"")</f>
        <v/>
      </c>
      <c r="E397" s="5" t="str">
        <f>+IFERROR(VLOOKUP(B397,Auxiliar!$A:$C,3,0),"")</f>
        <v/>
      </c>
      <c r="S397" s="1">
        <v>4910</v>
      </c>
      <c r="T397" s="1" t="s">
        <v>9</v>
      </c>
      <c r="U397" s="6">
        <f>+IFERROR(VALUE(RIGHT(Tabla4[[#This Row],[B2B]],6)),"")</f>
        <v>4910</v>
      </c>
      <c r="V397" s="6" t="str">
        <f>+IFERROR(VLOOKUP(T397,Auxiliar!$A:$C,2,0),"")</f>
        <v>CORE</v>
      </c>
      <c r="W397" s="7" t="str">
        <f>+IFERROR(VLOOKUP(T397,Auxiliar!$A:$C,3,0),"")</f>
        <v>0b 1% | 2b 5% | 4b 6%</v>
      </c>
      <c r="AK397" s="1">
        <v>4615</v>
      </c>
      <c r="AL397" s="1" t="s">
        <v>30</v>
      </c>
      <c r="AM397" s="6">
        <f>+IFERROR(VALUE(RIGHT(Tabla7[[#This Row],[B2B]],6)),"")</f>
        <v>4615</v>
      </c>
      <c r="AN397" s="6" t="str">
        <f>+IFERROR(VLOOKUP(AL397,Auxiliar!$A:$C,2,0),"")</f>
        <v>LATONES</v>
      </c>
      <c r="AO397" s="7" t="str">
        <f>+IFERROR(VLOOKUP(AL397,Auxiliar!$A:$C,3,0),"")</f>
        <v>1b 4% | 5b 7% | 97b 0%</v>
      </c>
      <c r="AW397" s="1"/>
      <c r="AX397" s="1" t="s">
        <v>32</v>
      </c>
      <c r="AY397" s="6" t="str">
        <f>+IFERROR(VALUE(RIGHT(Tabla9[[#This Row],[B2B]],6)),"")</f>
        <v/>
      </c>
      <c r="AZ397" s="6" t="str">
        <f>+IFERROR(VLOOKUP(AX397,Auxiliar!$A:$C,2,0),"")</f>
        <v>LATONES</v>
      </c>
      <c r="BA397" s="7" t="str">
        <f>+IFERROR(VLOOKUP(AX397,Auxiliar!$A:$C,3,0),"")</f>
        <v>2b 3% | 4b 4% | 6b 5% | 10b 8%  | 385b 0%</v>
      </c>
      <c r="BI397" s="1"/>
      <c r="BJ397" s="1"/>
      <c r="BK397" s="6" t="str">
        <f>+IFERROR(VALUE(RIGHT(Tabla11[[#This Row],[B2B]],6)),"")</f>
        <v/>
      </c>
      <c r="BL397" s="6" t="str">
        <f>+IFERROR(VLOOKUP(BJ397,Auxiliar!$A:$C,2,0),"")</f>
        <v/>
      </c>
      <c r="BM397" s="7" t="str">
        <f>+IFERROR(VLOOKUP(BJ397,Auxiliar!$A:$C,3,0),"")</f>
        <v/>
      </c>
      <c r="BO397" s="1">
        <v>10214</v>
      </c>
      <c r="BP397" s="1" t="s">
        <v>39</v>
      </c>
      <c r="BQ397" s="6">
        <f>+IFERROR(VALUE(RIGHT(Tabla12[[#This Row],[B2B]],6)),"")</f>
        <v>10214</v>
      </c>
      <c r="BR397" s="6" t="str">
        <f>+IFERROR(VLOOKUP(BP397,Auxiliar!$A:$C,2,0),"")</f>
        <v>VALUE LITRO</v>
      </c>
      <c r="BS397" s="7" t="str">
        <f>+IFERROR(VLOOKUP(BP397,Auxiliar!$A:$C,3,0),"")</f>
        <v>1b 12%</v>
      </c>
      <c r="CA397" s="1">
        <v>3809</v>
      </c>
      <c r="CB397" s="1" t="s">
        <v>35</v>
      </c>
      <c r="CC397" s="6">
        <f>+IFERROR(VALUE(RIGHT(Tabla14[[#This Row],[B2B]],6)),"")</f>
        <v>3809</v>
      </c>
      <c r="CD397" s="6" t="str">
        <f>+IFERROR(VLOOKUP(CB397,Auxiliar!$A:$C,2,0),"")</f>
        <v>Corona 710cc</v>
      </c>
      <c r="CE397" s="7" t="str">
        <f>+IFERROR(VLOOKUP(CB397,Auxiliar!$A:$C,3,0),"")</f>
        <v>1b 10% | 85b 0%</v>
      </c>
      <c r="CG397" s="1"/>
      <c r="CH397" s="1"/>
      <c r="CI397" s="6" t="str">
        <f>+IFERROR(VALUE(RIGHT(Tabla15[[#This Row],[B2B]],6)),"")</f>
        <v/>
      </c>
      <c r="CJ397" s="6" t="str">
        <f>+IFERROR(VLOOKUP(CH397,Auxiliar!$A:$C,2,0),"")</f>
        <v/>
      </c>
      <c r="CK397" s="7" t="str">
        <f>+IFERROR(VLOOKUP(CH397,Auxiliar!$A:$C,3,0),"")</f>
        <v/>
      </c>
      <c r="CM397" s="1">
        <v>3774</v>
      </c>
      <c r="CN397" s="1" t="s">
        <v>20</v>
      </c>
      <c r="CO397" s="6">
        <v>3774</v>
      </c>
      <c r="CP397" s="6" t="s">
        <v>20</v>
      </c>
      <c r="CQ397" s="7" t="s">
        <v>21</v>
      </c>
      <c r="CS397" s="1"/>
      <c r="CT397" s="1"/>
      <c r="CU397" s="6" t="str">
        <f>+IFERROR(VALUE(RIGHT(Tabla17[[#This Row],[B2B]],6)),"")</f>
        <v/>
      </c>
      <c r="CV397" s="6" t="str">
        <f>+IFERROR(VLOOKUP(CT397,Auxiliar!$A:$C,2,0),"")</f>
        <v/>
      </c>
      <c r="CW397" s="7" t="str">
        <f>+IFERROR(VLOOKUP(CT397,Auxiliar!$A:$C,3,0),"")</f>
        <v/>
      </c>
      <c r="CY397" s="1">
        <v>3774</v>
      </c>
      <c r="CZ397" s="1" t="s">
        <v>16</v>
      </c>
      <c r="DA397" s="6">
        <f>+IFERROR(VALUE(RIGHT(Tabla18[[#This Row],[B2B]],6)),"")</f>
        <v>3774</v>
      </c>
      <c r="DB397" s="6" t="str">
        <f>+IFERROR(VLOOKUP(CZ397,Auxiliar!$A:$C,2,0),"")</f>
        <v>PREMIUM</v>
      </c>
      <c r="DC397" s="7" t="str">
        <f>+IFERROR(VLOOKUP(CZ397,Auxiliar!$A:$C,3,0),"")</f>
        <v>0b 0% | 2b 2% | 5b 3,5% | 10b 5%</v>
      </c>
      <c r="DE397" s="1">
        <v>3774</v>
      </c>
      <c r="DF397" s="1" t="s">
        <v>19</v>
      </c>
      <c r="DG397" s="6">
        <f>+IFERROR(VALUE(RIGHT(Tabla19[[#This Row],[B2B]],6)),"")</f>
        <v>3774</v>
      </c>
      <c r="DH397" s="6" t="str">
        <f>+IFERROR(VLOOKUP(DF397,Auxiliar!$A:$C,2,0),"")</f>
        <v>MICHELOB</v>
      </c>
      <c r="DI397" s="7" t="str">
        <f>+IFERROR(VLOOKUP(DF397,Auxiliar!$A:$C,3,0),"")</f>
        <v>1b 7% | 3b 22% | 8b 27%</v>
      </c>
      <c r="DK397" s="1"/>
      <c r="DL397" s="1"/>
      <c r="DM397" s="6" t="str">
        <f>+IFERROR(VALUE(RIGHT(Tabla20[[#This Row],[B2B]],6)),"")</f>
        <v/>
      </c>
      <c r="DN397" s="6" t="str">
        <f>+IFERROR(VLOOKUP(DL397,Auxiliar!$A:$C,2,0),"")</f>
        <v/>
      </c>
      <c r="DO397" s="7" t="str">
        <f>+IFERROR(VLOOKUP(DL397,Auxiliar!$A:$C,3,0),"")</f>
        <v/>
      </c>
      <c r="DQ397" s="1">
        <v>3783</v>
      </c>
      <c r="DR397" s="12" t="s">
        <v>24</v>
      </c>
      <c r="DS397" s="6">
        <f>+IFERROR(VALUE(RIGHT(Tabla21[[#This Row],[B2B]],6)),"")</f>
        <v>3783</v>
      </c>
      <c r="DT397" s="6" t="str">
        <f>+IFERROR(VLOOKUP(DR397,Auxiliar!$A:$C,2,0),"")</f>
        <v>CORONA PORRON</v>
      </c>
      <c r="DU397" s="7" t="str">
        <f>+IFERROR(VLOOKUP(DR397,Auxiliar!$A:$C,3,0),"")</f>
        <v>1b 5% | 20b 0%</v>
      </c>
      <c r="DW397" s="1">
        <v>10246</v>
      </c>
      <c r="DX397" s="12" t="s">
        <v>43</v>
      </c>
      <c r="DY397" s="6">
        <f>+IFERROR(VALUE(RIGHT(Tabla22[[#This Row],[B2B]],6)),"")</f>
        <v>10246</v>
      </c>
      <c r="DZ397" s="6" t="str">
        <f>+IFERROR(VLOOKUP(DX397,Auxiliar!$A:$C,2,0),"")</f>
        <v xml:space="preserve">VALUE LATA </v>
      </c>
      <c r="EA397" s="7" t="str">
        <f>+IFERROR(VLOOKUP(DX397,Auxiliar!$A:$C,3,0),"")</f>
        <v>1b 15% | 100b 18%</v>
      </c>
      <c r="EC397" s="1">
        <v>871</v>
      </c>
      <c r="ED397" s="12" t="s">
        <v>47</v>
      </c>
      <c r="EE397" s="6">
        <f>+IFERROR(VALUE(RIGHT(Tabla23[[#This Row],[B2B]],6)),"")</f>
        <v>871</v>
      </c>
      <c r="EF397" s="6" t="str">
        <f>+IFERROR(VLOOKUP(ED397,Auxiliar!$A:$C,2,0),"")</f>
        <v>VALUE LATON</v>
      </c>
      <c r="EG397" s="7" t="str">
        <f>+IFERROR(VLOOKUP(ED397,Auxiliar!$A:$C,3,0),"")</f>
        <v>1b 10% | 5b 15% | 192b 0%</v>
      </c>
      <c r="EI397" s="1"/>
      <c r="EJ397" s="12"/>
      <c r="EK397" s="6" t="str">
        <f>+IFERROR(VALUE(RIGHT(Tabla24[[#This Row],[B2B]],6)),"")</f>
        <v/>
      </c>
      <c r="EL397" s="6" t="str">
        <f>+IFERROR(VLOOKUP(EJ397,Auxiliar!$A:$C,2,0),"")</f>
        <v/>
      </c>
      <c r="EM397" s="7" t="str">
        <f>+IFERROR(VLOOKUP(EJ397,Auxiliar!$A:$C,3,0),"")</f>
        <v/>
      </c>
      <c r="EO397" s="1"/>
      <c r="EP397" s="12"/>
      <c r="EQ397" s="6" t="str">
        <f>+IFERROR(VALUE(RIGHT(Tabla25[[#This Row],[B2B]],6)),"")</f>
        <v/>
      </c>
      <c r="ER397" s="6" t="str">
        <f>+IFERROR(VLOOKUP(EP397,Auxiliar!$A:$C,2,0),"")</f>
        <v/>
      </c>
      <c r="ES397" s="7" t="str">
        <f>+IFERROR(VLOOKUP(EP397,Auxiliar!$A:$C,3,0),"")</f>
        <v/>
      </c>
      <c r="EU397" s="1"/>
      <c r="EV397" s="12"/>
      <c r="EW397" s="6" t="str">
        <f>+IFERROR(VALUE(RIGHT(Tabla26[[#This Row],[B2B]],6)),"")</f>
        <v/>
      </c>
      <c r="EX397" s="6" t="str">
        <f>+IFERROR(VLOOKUP(EV397,Auxiliar!$A:$C,2,0),"")</f>
        <v/>
      </c>
      <c r="EY397" s="7" t="str">
        <f>+IFERROR(VLOOKUP(EV397,Auxiliar!$A:$C,3,0),"")</f>
        <v/>
      </c>
      <c r="EZ397" s="1"/>
      <c r="FA397" s="12"/>
      <c r="FB397" s="6" t="str">
        <f>+IFERROR(VALUE(RIGHT(Tabla27[[#This Row],[B2B]],6)),"")</f>
        <v/>
      </c>
      <c r="FC397" s="6" t="str">
        <f>+IFERROR(VLOOKUP(FA397,Auxiliar!$A:$C,2,0),"")</f>
        <v/>
      </c>
      <c r="FD397" s="7" t="str">
        <f>+IFERROR(VLOOKUP(FA397,Auxiliar!$A:$C,3,0),"")</f>
        <v/>
      </c>
      <c r="FE397" s="1"/>
      <c r="FF397" s="12"/>
      <c r="FG397" s="6" t="str">
        <f>+IFERROR(VALUE(RIGHT(Tabla28[[#This Row],[B2B]],6)),"")</f>
        <v/>
      </c>
      <c r="FH397" s="6" t="str">
        <f>+IFERROR(VLOOKUP(FF397,Auxiliar!$A:$C,2,0),"")</f>
        <v/>
      </c>
      <c r="FI397" s="7" t="str">
        <f>+IFERROR(VLOOKUP(FF397,Auxiliar!$A:$C,3,0),"")</f>
        <v/>
      </c>
      <c r="FJ397" s="1"/>
      <c r="FK397" s="12"/>
      <c r="FL397" s="6" t="str">
        <f>+IFERROR(VALUE(RIGHT(Tabla29[[#This Row],[B2B]],6)),"")</f>
        <v/>
      </c>
      <c r="FM397" s="6" t="str">
        <f>+IFERROR(VLOOKUP(FK397,Auxiliar!$A:$C,2,0),"")</f>
        <v/>
      </c>
      <c r="FN397" s="7" t="str">
        <f>+IFERROR(VLOOKUP(FK397,Auxiliar!$A:$C,3,0),"")</f>
        <v/>
      </c>
      <c r="FO397" s="1"/>
      <c r="FP397" s="12"/>
      <c r="FQ397" s="6" t="str">
        <f>+IFERROR(VALUE(RIGHT(Tabla30[[#This Row],[B2B]],6)),"")</f>
        <v/>
      </c>
      <c r="FR397" s="6" t="str">
        <f>+IFERROR(VLOOKUP(FP397,Auxiliar!$A:$C,2,0),"")</f>
        <v/>
      </c>
      <c r="FS397" s="7"/>
      <c r="FT397" s="1"/>
      <c r="FU397" s="12"/>
      <c r="FV397" s="6" t="str">
        <f>+IFERROR(VALUE(RIGHT(Tabla31[[#This Row],[B2B]],6)),"")</f>
        <v/>
      </c>
      <c r="FW397" s="6" t="str">
        <f>+IFERROR(VLOOKUP(FU397,Auxiliar!$A:$C,2,0),"")</f>
        <v/>
      </c>
      <c r="FX397" s="7" t="str">
        <f>+IFERROR(VLOOKUP(FU397,Auxiliar!$A:$C,3,0),"")</f>
        <v/>
      </c>
      <c r="FY397" s="1"/>
      <c r="FZ397" s="12"/>
      <c r="GA397" s="6" t="str">
        <f>+IFERROR(VALUE(RIGHT(Tabla32[[#This Row],[B2B]],6)),"")</f>
        <v/>
      </c>
      <c r="GB397" s="6" t="str">
        <f>+IFERROR(VLOOKUP(FZ397,Auxiliar!$A:$C,2,0),"")</f>
        <v/>
      </c>
      <c r="GC397" s="7" t="str">
        <f>+IFERROR(VLOOKUP(FZ397,Auxiliar!$A:$C,3,0),"")</f>
        <v/>
      </c>
      <c r="GD397" s="1"/>
      <c r="GE397" s="12"/>
      <c r="GF397" s="6" t="str">
        <f>+IFERROR(VALUE(RIGHT(Tabla33[[#This Row],[B2B]],6)),"")</f>
        <v/>
      </c>
      <c r="GG397" s="6" t="str">
        <f>+IFERROR(VLOOKUP(GE397,Auxiliar!$A:$C,2,0),"")</f>
        <v/>
      </c>
      <c r="GH397" s="7" t="str">
        <f>+IFERROR(VLOOKUP(GE397,Auxiliar!$A:$C,3,0),"")</f>
        <v/>
      </c>
    </row>
    <row r="398" spans="1:190" x14ac:dyDescent="0.25">
      <c r="A398" s="1"/>
      <c r="B398" s="1"/>
      <c r="C398" t="str">
        <f>+IFERROR(VALUE(RIGHT(Tabla1[[#This Row],[B2B]],6)),"")</f>
        <v/>
      </c>
      <c r="D398" t="str">
        <f>+IFERROR(VLOOKUP(B398,Auxiliar!$A:$C,2,0),"")</f>
        <v/>
      </c>
      <c r="E398" s="5" t="str">
        <f>+IFERROR(VLOOKUP(B398,Auxiliar!$A:$C,3,0),"")</f>
        <v/>
      </c>
      <c r="S398" s="1">
        <v>4913</v>
      </c>
      <c r="T398" s="1" t="s">
        <v>9</v>
      </c>
      <c r="U398" s="6">
        <f>+IFERROR(VALUE(RIGHT(Tabla4[[#This Row],[B2B]],6)),"")</f>
        <v>4913</v>
      </c>
      <c r="V398" s="6" t="str">
        <f>+IFERROR(VLOOKUP(T398,Auxiliar!$A:$C,2,0),"")</f>
        <v>CORE</v>
      </c>
      <c r="W398" s="7" t="str">
        <f>+IFERROR(VLOOKUP(T398,Auxiliar!$A:$C,3,0),"")</f>
        <v>0b 1% | 2b 5% | 4b 6%</v>
      </c>
      <c r="AK398" s="1">
        <v>4621</v>
      </c>
      <c r="AL398" s="1" t="s">
        <v>30</v>
      </c>
      <c r="AM398" s="6">
        <f>+IFERROR(VALUE(RIGHT(Tabla7[[#This Row],[B2B]],6)),"")</f>
        <v>4621</v>
      </c>
      <c r="AN398" s="6" t="str">
        <f>+IFERROR(VLOOKUP(AL398,Auxiliar!$A:$C,2,0),"")</f>
        <v>LATONES</v>
      </c>
      <c r="AO398" s="7" t="str">
        <f>+IFERROR(VLOOKUP(AL398,Auxiliar!$A:$C,3,0),"")</f>
        <v>1b 4% | 5b 7% | 97b 0%</v>
      </c>
      <c r="AW398" s="1"/>
      <c r="AX398" s="1" t="s">
        <v>32</v>
      </c>
      <c r="AY398" s="6" t="str">
        <f>+IFERROR(VALUE(RIGHT(Tabla9[[#This Row],[B2B]],6)),"")</f>
        <v/>
      </c>
      <c r="AZ398" s="6" t="str">
        <f>+IFERROR(VLOOKUP(AX398,Auxiliar!$A:$C,2,0),"")</f>
        <v>LATONES</v>
      </c>
      <c r="BA398" s="7" t="str">
        <f>+IFERROR(VLOOKUP(AX398,Auxiliar!$A:$C,3,0),"")</f>
        <v>2b 3% | 4b 4% | 6b 5% | 10b 8%  | 385b 0%</v>
      </c>
      <c r="BI398" s="1"/>
      <c r="BJ398" s="1"/>
      <c r="BK398" s="6" t="str">
        <f>+IFERROR(VALUE(RIGHT(Tabla11[[#This Row],[B2B]],6)),"")</f>
        <v/>
      </c>
      <c r="BL398" s="6" t="str">
        <f>+IFERROR(VLOOKUP(BJ398,Auxiliar!$A:$C,2,0),"")</f>
        <v/>
      </c>
      <c r="BM398" s="7" t="str">
        <f>+IFERROR(VLOOKUP(BJ398,Auxiliar!$A:$C,3,0),"")</f>
        <v/>
      </c>
      <c r="BO398" s="1">
        <v>10221</v>
      </c>
      <c r="BP398" s="1" t="s">
        <v>39</v>
      </c>
      <c r="BQ398" s="6">
        <f>+IFERROR(VALUE(RIGHT(Tabla12[[#This Row],[B2B]],6)),"")</f>
        <v>10221</v>
      </c>
      <c r="BR398" s="6" t="str">
        <f>+IFERROR(VLOOKUP(BP398,Auxiliar!$A:$C,2,0),"")</f>
        <v>VALUE LITRO</v>
      </c>
      <c r="BS398" s="7" t="str">
        <f>+IFERROR(VLOOKUP(BP398,Auxiliar!$A:$C,3,0),"")</f>
        <v>1b 12%</v>
      </c>
      <c r="CA398" s="1">
        <v>3817</v>
      </c>
      <c r="CB398" s="1" t="s">
        <v>35</v>
      </c>
      <c r="CC398" s="6">
        <f>+IFERROR(VALUE(RIGHT(Tabla14[[#This Row],[B2B]],6)),"")</f>
        <v>3817</v>
      </c>
      <c r="CD398" s="6" t="str">
        <f>+IFERROR(VLOOKUP(CB398,Auxiliar!$A:$C,2,0),"")</f>
        <v>Corona 710cc</v>
      </c>
      <c r="CE398" s="7" t="str">
        <f>+IFERROR(VLOOKUP(CB398,Auxiliar!$A:$C,3,0),"")</f>
        <v>1b 10% | 85b 0%</v>
      </c>
      <c r="CG398" s="1"/>
      <c r="CH398" s="1"/>
      <c r="CI398" s="6" t="str">
        <f>+IFERROR(VALUE(RIGHT(Tabla15[[#This Row],[B2B]],6)),"")</f>
        <v/>
      </c>
      <c r="CJ398" s="6" t="str">
        <f>+IFERROR(VLOOKUP(CH398,Auxiliar!$A:$C,2,0),"")</f>
        <v/>
      </c>
      <c r="CK398" s="7" t="str">
        <f>+IFERROR(VLOOKUP(CH398,Auxiliar!$A:$C,3,0),"")</f>
        <v/>
      </c>
      <c r="CM398" s="1">
        <v>3783</v>
      </c>
      <c r="CN398" s="1" t="s">
        <v>20</v>
      </c>
      <c r="CO398" s="6">
        <v>3783</v>
      </c>
      <c r="CP398" s="6" t="s">
        <v>20</v>
      </c>
      <c r="CQ398" s="7" t="s">
        <v>21</v>
      </c>
      <c r="CS398" s="1"/>
      <c r="CT398" s="1"/>
      <c r="CU398" s="6" t="str">
        <f>+IFERROR(VALUE(RIGHT(Tabla17[[#This Row],[B2B]],6)),"")</f>
        <v/>
      </c>
      <c r="CV398" s="6" t="str">
        <f>+IFERROR(VLOOKUP(CT398,Auxiliar!$A:$C,2,0),"")</f>
        <v/>
      </c>
      <c r="CW398" s="7" t="str">
        <f>+IFERROR(VLOOKUP(CT398,Auxiliar!$A:$C,3,0),"")</f>
        <v/>
      </c>
      <c r="CY398" s="1">
        <v>3783</v>
      </c>
      <c r="CZ398" s="1" t="s">
        <v>16</v>
      </c>
      <c r="DA398" s="6">
        <f>+IFERROR(VALUE(RIGHT(Tabla18[[#This Row],[B2B]],6)),"")</f>
        <v>3783</v>
      </c>
      <c r="DB398" s="6" t="str">
        <f>+IFERROR(VLOOKUP(CZ398,Auxiliar!$A:$C,2,0),"")</f>
        <v>PREMIUM</v>
      </c>
      <c r="DC398" s="7" t="str">
        <f>+IFERROR(VLOOKUP(CZ398,Auxiliar!$A:$C,3,0),"")</f>
        <v>0b 0% | 2b 2% | 5b 3,5% | 10b 5%</v>
      </c>
      <c r="DE398" s="1">
        <v>3783</v>
      </c>
      <c r="DF398" s="1" t="s">
        <v>19</v>
      </c>
      <c r="DG398" s="6">
        <f>+IFERROR(VALUE(RIGHT(Tabla19[[#This Row],[B2B]],6)),"")</f>
        <v>3783</v>
      </c>
      <c r="DH398" s="6" t="str">
        <f>+IFERROR(VLOOKUP(DF398,Auxiliar!$A:$C,2,0),"")</f>
        <v>MICHELOB</v>
      </c>
      <c r="DI398" s="7" t="str">
        <f>+IFERROR(VLOOKUP(DF398,Auxiliar!$A:$C,3,0),"")</f>
        <v>1b 7% | 3b 22% | 8b 27%</v>
      </c>
      <c r="DK398" s="1"/>
      <c r="DL398" s="1"/>
      <c r="DM398" s="6" t="str">
        <f>+IFERROR(VALUE(RIGHT(Tabla20[[#This Row],[B2B]],6)),"")</f>
        <v/>
      </c>
      <c r="DN398" s="6" t="str">
        <f>+IFERROR(VLOOKUP(DL398,Auxiliar!$A:$C,2,0),"")</f>
        <v/>
      </c>
      <c r="DO398" s="7" t="str">
        <f>+IFERROR(VLOOKUP(DL398,Auxiliar!$A:$C,3,0),"")</f>
        <v/>
      </c>
      <c r="DQ398" s="1">
        <v>3792</v>
      </c>
      <c r="DR398" s="12" t="s">
        <v>24</v>
      </c>
      <c r="DS398" s="6">
        <f>+IFERROR(VALUE(RIGHT(Tabla21[[#This Row],[B2B]],6)),"")</f>
        <v>3792</v>
      </c>
      <c r="DT398" s="6" t="str">
        <f>+IFERROR(VLOOKUP(DR398,Auxiliar!$A:$C,2,0),"")</f>
        <v>CORONA PORRON</v>
      </c>
      <c r="DU398" s="7" t="str">
        <f>+IFERROR(VLOOKUP(DR398,Auxiliar!$A:$C,3,0),"")</f>
        <v>1b 5% | 20b 0%</v>
      </c>
      <c r="DW398" s="1">
        <v>10250</v>
      </c>
      <c r="DX398" s="12" t="s">
        <v>43</v>
      </c>
      <c r="DY398" s="6">
        <f>+IFERROR(VALUE(RIGHT(Tabla22[[#This Row],[B2B]],6)),"")</f>
        <v>10250</v>
      </c>
      <c r="DZ398" s="6" t="str">
        <f>+IFERROR(VLOOKUP(DX398,Auxiliar!$A:$C,2,0),"")</f>
        <v xml:space="preserve">VALUE LATA </v>
      </c>
      <c r="EA398" s="7" t="str">
        <f>+IFERROR(VLOOKUP(DX398,Auxiliar!$A:$C,3,0),"")</f>
        <v>1b 15% | 100b 18%</v>
      </c>
      <c r="EC398" s="1">
        <v>10214</v>
      </c>
      <c r="ED398" s="12" t="s">
        <v>47</v>
      </c>
      <c r="EE398" s="6">
        <f>+IFERROR(VALUE(RIGHT(Tabla23[[#This Row],[B2B]],6)),"")</f>
        <v>10214</v>
      </c>
      <c r="EF398" s="6" t="str">
        <f>+IFERROR(VLOOKUP(ED398,Auxiliar!$A:$C,2,0),"")</f>
        <v>VALUE LATON</v>
      </c>
      <c r="EG398" s="7" t="str">
        <f>+IFERROR(VLOOKUP(ED398,Auxiliar!$A:$C,3,0),"")</f>
        <v>1b 10% | 5b 15% | 192b 0%</v>
      </c>
      <c r="EI398" s="1"/>
      <c r="EJ398" s="12"/>
      <c r="EK398" s="6" t="str">
        <f>+IFERROR(VALUE(RIGHT(Tabla24[[#This Row],[B2B]],6)),"")</f>
        <v/>
      </c>
      <c r="EL398" s="6" t="str">
        <f>+IFERROR(VLOOKUP(EJ398,Auxiliar!$A:$C,2,0),"")</f>
        <v/>
      </c>
      <c r="EM398" s="7" t="str">
        <f>+IFERROR(VLOOKUP(EJ398,Auxiliar!$A:$C,3,0),"")</f>
        <v/>
      </c>
      <c r="EO398" s="1"/>
      <c r="EP398" s="12"/>
      <c r="EQ398" s="6" t="str">
        <f>+IFERROR(VALUE(RIGHT(Tabla25[[#This Row],[B2B]],6)),"")</f>
        <v/>
      </c>
      <c r="ER398" s="6" t="str">
        <f>+IFERROR(VLOOKUP(EP398,Auxiliar!$A:$C,2,0),"")</f>
        <v/>
      </c>
      <c r="ES398" s="7" t="str">
        <f>+IFERROR(VLOOKUP(EP398,Auxiliar!$A:$C,3,0),"")</f>
        <v/>
      </c>
      <c r="EU398" s="1"/>
      <c r="EV398" s="12"/>
      <c r="EW398" s="6" t="str">
        <f>+IFERROR(VALUE(RIGHT(Tabla26[[#This Row],[B2B]],6)),"")</f>
        <v/>
      </c>
      <c r="EX398" s="6" t="str">
        <f>+IFERROR(VLOOKUP(EV398,Auxiliar!$A:$C,2,0),"")</f>
        <v/>
      </c>
      <c r="EY398" s="7" t="str">
        <f>+IFERROR(VLOOKUP(EV398,Auxiliar!$A:$C,3,0),"")</f>
        <v/>
      </c>
      <c r="EZ398" s="1"/>
      <c r="FA398" s="12"/>
      <c r="FB398" s="6" t="str">
        <f>+IFERROR(VALUE(RIGHT(Tabla27[[#This Row],[B2B]],6)),"")</f>
        <v/>
      </c>
      <c r="FC398" s="6" t="str">
        <f>+IFERROR(VLOOKUP(FA398,Auxiliar!$A:$C,2,0),"")</f>
        <v/>
      </c>
      <c r="FD398" s="7" t="str">
        <f>+IFERROR(VLOOKUP(FA398,Auxiliar!$A:$C,3,0),"")</f>
        <v/>
      </c>
      <c r="FE398" s="1"/>
      <c r="FF398" s="12"/>
      <c r="FG398" s="6" t="str">
        <f>+IFERROR(VALUE(RIGHT(Tabla28[[#This Row],[B2B]],6)),"")</f>
        <v/>
      </c>
      <c r="FH398" s="6" t="str">
        <f>+IFERROR(VLOOKUP(FF398,Auxiliar!$A:$C,2,0),"")</f>
        <v/>
      </c>
      <c r="FI398" s="7" t="str">
        <f>+IFERROR(VLOOKUP(FF398,Auxiliar!$A:$C,3,0),"")</f>
        <v/>
      </c>
      <c r="FJ398" s="1"/>
      <c r="FK398" s="12"/>
      <c r="FL398" s="6" t="str">
        <f>+IFERROR(VALUE(RIGHT(Tabla29[[#This Row],[B2B]],6)),"")</f>
        <v/>
      </c>
      <c r="FM398" s="6" t="str">
        <f>+IFERROR(VLOOKUP(FK398,Auxiliar!$A:$C,2,0),"")</f>
        <v/>
      </c>
      <c r="FN398" s="7" t="str">
        <f>+IFERROR(VLOOKUP(FK398,Auxiliar!$A:$C,3,0),"")</f>
        <v/>
      </c>
      <c r="FO398" s="1"/>
      <c r="FP398" s="12"/>
      <c r="FQ398" s="6" t="str">
        <f>+IFERROR(VALUE(RIGHT(Tabla30[[#This Row],[B2B]],6)),"")</f>
        <v/>
      </c>
      <c r="FR398" s="6" t="str">
        <f>+IFERROR(VLOOKUP(FP398,Auxiliar!$A:$C,2,0),"")</f>
        <v/>
      </c>
      <c r="FS398" s="7"/>
      <c r="FT398" s="1"/>
      <c r="FU398" s="12"/>
      <c r="FV398" s="6" t="str">
        <f>+IFERROR(VALUE(RIGHT(Tabla31[[#This Row],[B2B]],6)),"")</f>
        <v/>
      </c>
      <c r="FW398" s="6" t="str">
        <f>+IFERROR(VLOOKUP(FU398,Auxiliar!$A:$C,2,0),"")</f>
        <v/>
      </c>
      <c r="FX398" s="7" t="str">
        <f>+IFERROR(VLOOKUP(FU398,Auxiliar!$A:$C,3,0),"")</f>
        <v/>
      </c>
      <c r="FY398" s="1"/>
      <c r="FZ398" s="12"/>
      <c r="GA398" s="6" t="str">
        <f>+IFERROR(VALUE(RIGHT(Tabla32[[#This Row],[B2B]],6)),"")</f>
        <v/>
      </c>
      <c r="GB398" s="6" t="str">
        <f>+IFERROR(VLOOKUP(FZ398,Auxiliar!$A:$C,2,0),"")</f>
        <v/>
      </c>
      <c r="GC398" s="7" t="str">
        <f>+IFERROR(VLOOKUP(FZ398,Auxiliar!$A:$C,3,0),"")</f>
        <v/>
      </c>
      <c r="GD398" s="1"/>
      <c r="GE398" s="12"/>
      <c r="GF398" s="6" t="str">
        <f>+IFERROR(VALUE(RIGHT(Tabla33[[#This Row],[B2B]],6)),"")</f>
        <v/>
      </c>
      <c r="GG398" s="6" t="str">
        <f>+IFERROR(VLOOKUP(GE398,Auxiliar!$A:$C,2,0),"")</f>
        <v/>
      </c>
      <c r="GH398" s="7" t="str">
        <f>+IFERROR(VLOOKUP(GE398,Auxiliar!$A:$C,3,0),"")</f>
        <v/>
      </c>
    </row>
    <row r="399" spans="1:190" x14ac:dyDescent="0.25">
      <c r="A399" s="1"/>
      <c r="B399" s="1"/>
      <c r="C399" t="str">
        <f>+IFERROR(VALUE(RIGHT(Tabla1[[#This Row],[B2B]],6)),"")</f>
        <v/>
      </c>
      <c r="D399" t="str">
        <f>+IFERROR(VLOOKUP(B399,Auxiliar!$A:$C,2,0),"")</f>
        <v/>
      </c>
      <c r="E399" s="5" t="str">
        <f>+IFERROR(VLOOKUP(B399,Auxiliar!$A:$C,3,0),"")</f>
        <v/>
      </c>
      <c r="S399" s="1">
        <v>4914</v>
      </c>
      <c r="T399" s="1" t="s">
        <v>9</v>
      </c>
      <c r="U399" s="6">
        <f>+IFERROR(VALUE(RIGHT(Tabla4[[#This Row],[B2B]],6)),"")</f>
        <v>4914</v>
      </c>
      <c r="V399" s="6" t="str">
        <f>+IFERROR(VLOOKUP(T399,Auxiliar!$A:$C,2,0),"")</f>
        <v>CORE</v>
      </c>
      <c r="W399" s="7" t="str">
        <f>+IFERROR(VLOOKUP(T399,Auxiliar!$A:$C,3,0),"")</f>
        <v>0b 1% | 2b 5% | 4b 6%</v>
      </c>
      <c r="AK399" s="1">
        <v>4633</v>
      </c>
      <c r="AL399" s="1" t="s">
        <v>30</v>
      </c>
      <c r="AM399" s="6">
        <f>+IFERROR(VALUE(RIGHT(Tabla7[[#This Row],[B2B]],6)),"")</f>
        <v>4633</v>
      </c>
      <c r="AN399" s="6" t="str">
        <f>+IFERROR(VLOOKUP(AL399,Auxiliar!$A:$C,2,0),"")</f>
        <v>LATONES</v>
      </c>
      <c r="AO399" s="7" t="str">
        <f>+IFERROR(VLOOKUP(AL399,Auxiliar!$A:$C,3,0),"")</f>
        <v>1b 4% | 5b 7% | 97b 0%</v>
      </c>
      <c r="AW399" s="1"/>
      <c r="AX399" s="1" t="s">
        <v>32</v>
      </c>
      <c r="AY399" s="6" t="str">
        <f>+IFERROR(VALUE(RIGHT(Tabla9[[#This Row],[B2B]],6)),"")</f>
        <v/>
      </c>
      <c r="AZ399" s="6" t="str">
        <f>+IFERROR(VLOOKUP(AX399,Auxiliar!$A:$C,2,0),"")</f>
        <v>LATONES</v>
      </c>
      <c r="BA399" s="7" t="str">
        <f>+IFERROR(VLOOKUP(AX399,Auxiliar!$A:$C,3,0),"")</f>
        <v>2b 3% | 4b 4% | 6b 5% | 10b 8%  | 385b 0%</v>
      </c>
      <c r="BI399" s="1"/>
      <c r="BJ399" s="1"/>
      <c r="BK399" s="6" t="str">
        <f>+IFERROR(VALUE(RIGHT(Tabla11[[#This Row],[B2B]],6)),"")</f>
        <v/>
      </c>
      <c r="BL399" s="6" t="str">
        <f>+IFERROR(VLOOKUP(BJ399,Auxiliar!$A:$C,2,0),"")</f>
        <v/>
      </c>
      <c r="BM399" s="7" t="str">
        <f>+IFERROR(VLOOKUP(BJ399,Auxiliar!$A:$C,3,0),"")</f>
        <v/>
      </c>
      <c r="BO399" s="1">
        <v>10244</v>
      </c>
      <c r="BP399" s="1" t="s">
        <v>39</v>
      </c>
      <c r="BQ399" s="6">
        <f>+IFERROR(VALUE(RIGHT(Tabla12[[#This Row],[B2B]],6)),"")</f>
        <v>10244</v>
      </c>
      <c r="BR399" s="6" t="str">
        <f>+IFERROR(VLOOKUP(BP399,Auxiliar!$A:$C,2,0),"")</f>
        <v>VALUE LITRO</v>
      </c>
      <c r="BS399" s="7" t="str">
        <f>+IFERROR(VLOOKUP(BP399,Auxiliar!$A:$C,3,0),"")</f>
        <v>1b 12%</v>
      </c>
      <c r="CA399" s="1">
        <v>3819</v>
      </c>
      <c r="CB399" s="1" t="s">
        <v>35</v>
      </c>
      <c r="CC399" s="6">
        <f>+IFERROR(VALUE(RIGHT(Tabla14[[#This Row],[B2B]],6)),"")</f>
        <v>3819</v>
      </c>
      <c r="CD399" s="6" t="str">
        <f>+IFERROR(VLOOKUP(CB399,Auxiliar!$A:$C,2,0),"")</f>
        <v>Corona 710cc</v>
      </c>
      <c r="CE399" s="7" t="str">
        <f>+IFERROR(VLOOKUP(CB399,Auxiliar!$A:$C,3,0),"")</f>
        <v>1b 10% | 85b 0%</v>
      </c>
      <c r="CG399" s="1"/>
      <c r="CH399" s="1"/>
      <c r="CI399" s="6" t="str">
        <f>+IFERROR(VALUE(RIGHT(Tabla15[[#This Row],[B2B]],6)),"")</f>
        <v/>
      </c>
      <c r="CJ399" s="6" t="str">
        <f>+IFERROR(VLOOKUP(CH399,Auxiliar!$A:$C,2,0),"")</f>
        <v/>
      </c>
      <c r="CK399" s="7" t="str">
        <f>+IFERROR(VLOOKUP(CH399,Auxiliar!$A:$C,3,0),"")</f>
        <v/>
      </c>
      <c r="CM399" s="1">
        <v>3792</v>
      </c>
      <c r="CN399" s="1" t="s">
        <v>20</v>
      </c>
      <c r="CO399" s="6">
        <v>3792</v>
      </c>
      <c r="CP399" s="6" t="s">
        <v>20</v>
      </c>
      <c r="CQ399" s="7" t="s">
        <v>21</v>
      </c>
      <c r="CS399" s="1"/>
      <c r="CT399" s="1"/>
      <c r="CU399" s="6" t="str">
        <f>+IFERROR(VALUE(RIGHT(Tabla17[[#This Row],[B2B]],6)),"")</f>
        <v/>
      </c>
      <c r="CV399" s="6" t="str">
        <f>+IFERROR(VLOOKUP(CT399,Auxiliar!$A:$C,2,0),"")</f>
        <v/>
      </c>
      <c r="CW399" s="7" t="str">
        <f>+IFERROR(VLOOKUP(CT399,Auxiliar!$A:$C,3,0),"")</f>
        <v/>
      </c>
      <c r="CY399" s="1">
        <v>3792</v>
      </c>
      <c r="CZ399" s="1" t="s">
        <v>16</v>
      </c>
      <c r="DA399" s="6">
        <f>+IFERROR(VALUE(RIGHT(Tabla18[[#This Row],[B2B]],6)),"")</f>
        <v>3792</v>
      </c>
      <c r="DB399" s="6" t="str">
        <f>+IFERROR(VLOOKUP(CZ399,Auxiliar!$A:$C,2,0),"")</f>
        <v>PREMIUM</v>
      </c>
      <c r="DC399" s="7" t="str">
        <f>+IFERROR(VLOOKUP(CZ399,Auxiliar!$A:$C,3,0),"")</f>
        <v>0b 0% | 2b 2% | 5b 3,5% | 10b 5%</v>
      </c>
      <c r="DE399" s="1">
        <v>3792</v>
      </c>
      <c r="DF399" s="1" t="s">
        <v>19</v>
      </c>
      <c r="DG399" s="6">
        <f>+IFERROR(VALUE(RIGHT(Tabla19[[#This Row],[B2B]],6)),"")</f>
        <v>3792</v>
      </c>
      <c r="DH399" s="6" t="str">
        <f>+IFERROR(VLOOKUP(DF399,Auxiliar!$A:$C,2,0),"")</f>
        <v>MICHELOB</v>
      </c>
      <c r="DI399" s="7" t="str">
        <f>+IFERROR(VLOOKUP(DF399,Auxiliar!$A:$C,3,0),"")</f>
        <v>1b 7% | 3b 22% | 8b 27%</v>
      </c>
      <c r="DK399" s="1"/>
      <c r="DL399" s="1"/>
      <c r="DM399" s="6" t="str">
        <f>+IFERROR(VALUE(RIGHT(Tabla20[[#This Row],[B2B]],6)),"")</f>
        <v/>
      </c>
      <c r="DN399" s="6" t="str">
        <f>+IFERROR(VLOOKUP(DL399,Auxiliar!$A:$C,2,0),"")</f>
        <v/>
      </c>
      <c r="DO399" s="7" t="str">
        <f>+IFERROR(VLOOKUP(DL399,Auxiliar!$A:$C,3,0),"")</f>
        <v/>
      </c>
      <c r="DQ399" s="1">
        <v>3796</v>
      </c>
      <c r="DR399" s="12" t="s">
        <v>24</v>
      </c>
      <c r="DS399" s="6">
        <f>+IFERROR(VALUE(RIGHT(Tabla21[[#This Row],[B2B]],6)),"")</f>
        <v>3796</v>
      </c>
      <c r="DT399" s="6" t="str">
        <f>+IFERROR(VLOOKUP(DR399,Auxiliar!$A:$C,2,0),"")</f>
        <v>CORONA PORRON</v>
      </c>
      <c r="DU399" s="7" t="str">
        <f>+IFERROR(VLOOKUP(DR399,Auxiliar!$A:$C,3,0),"")</f>
        <v>1b 5% | 20b 0%</v>
      </c>
      <c r="DW399" s="1">
        <v>940</v>
      </c>
      <c r="DX399" s="12" t="s">
        <v>43</v>
      </c>
      <c r="DY399" s="6">
        <f>+IFERROR(VALUE(RIGHT(Tabla22[[#This Row],[B2B]],6)),"")</f>
        <v>940</v>
      </c>
      <c r="DZ399" s="6" t="str">
        <f>+IFERROR(VLOOKUP(DX399,Auxiliar!$A:$C,2,0),"")</f>
        <v xml:space="preserve">VALUE LATA </v>
      </c>
      <c r="EA399" s="7" t="str">
        <f>+IFERROR(VLOOKUP(DX399,Auxiliar!$A:$C,3,0),"")</f>
        <v>1b 15% | 100b 18%</v>
      </c>
      <c r="EC399" s="1">
        <v>10221</v>
      </c>
      <c r="ED399" s="12" t="s">
        <v>47</v>
      </c>
      <c r="EE399" s="6">
        <f>+IFERROR(VALUE(RIGHT(Tabla23[[#This Row],[B2B]],6)),"")</f>
        <v>10221</v>
      </c>
      <c r="EF399" s="6" t="str">
        <f>+IFERROR(VLOOKUP(ED399,Auxiliar!$A:$C,2,0),"")</f>
        <v>VALUE LATON</v>
      </c>
      <c r="EG399" s="7" t="str">
        <f>+IFERROR(VLOOKUP(ED399,Auxiliar!$A:$C,3,0),"")</f>
        <v>1b 10% | 5b 15% | 192b 0%</v>
      </c>
      <c r="EI399" s="1"/>
      <c r="EJ399" s="12"/>
      <c r="EK399" s="6" t="str">
        <f>+IFERROR(VALUE(RIGHT(Tabla24[[#This Row],[B2B]],6)),"")</f>
        <v/>
      </c>
      <c r="EL399" s="6" t="str">
        <f>+IFERROR(VLOOKUP(EJ399,Auxiliar!$A:$C,2,0),"")</f>
        <v/>
      </c>
      <c r="EM399" s="7" t="str">
        <f>+IFERROR(VLOOKUP(EJ399,Auxiliar!$A:$C,3,0),"")</f>
        <v/>
      </c>
      <c r="EO399" s="1"/>
      <c r="EP399" s="12"/>
      <c r="EQ399" s="6" t="str">
        <f>+IFERROR(VALUE(RIGHT(Tabla25[[#This Row],[B2B]],6)),"")</f>
        <v/>
      </c>
      <c r="ER399" s="6" t="str">
        <f>+IFERROR(VLOOKUP(EP399,Auxiliar!$A:$C,2,0),"")</f>
        <v/>
      </c>
      <c r="ES399" s="7" t="str">
        <f>+IFERROR(VLOOKUP(EP399,Auxiliar!$A:$C,3,0),"")</f>
        <v/>
      </c>
      <c r="EU399" s="1"/>
      <c r="EV399" s="12"/>
      <c r="EW399" s="6" t="str">
        <f>+IFERROR(VALUE(RIGHT(Tabla26[[#This Row],[B2B]],6)),"")</f>
        <v/>
      </c>
      <c r="EX399" s="6" t="str">
        <f>+IFERROR(VLOOKUP(EV399,Auxiliar!$A:$C,2,0),"")</f>
        <v/>
      </c>
      <c r="EY399" s="7" t="str">
        <f>+IFERROR(VLOOKUP(EV399,Auxiliar!$A:$C,3,0),"")</f>
        <v/>
      </c>
      <c r="EZ399" s="1"/>
      <c r="FA399" s="12"/>
      <c r="FB399" s="6" t="str">
        <f>+IFERROR(VALUE(RIGHT(Tabla27[[#This Row],[B2B]],6)),"")</f>
        <v/>
      </c>
      <c r="FC399" s="6" t="str">
        <f>+IFERROR(VLOOKUP(FA399,Auxiliar!$A:$C,2,0),"")</f>
        <v/>
      </c>
      <c r="FD399" s="7" t="str">
        <f>+IFERROR(VLOOKUP(FA399,Auxiliar!$A:$C,3,0),"")</f>
        <v/>
      </c>
      <c r="FE399" s="1"/>
      <c r="FF399" s="12"/>
      <c r="FG399" s="6" t="str">
        <f>+IFERROR(VALUE(RIGHT(Tabla28[[#This Row],[B2B]],6)),"")</f>
        <v/>
      </c>
      <c r="FH399" s="6" t="str">
        <f>+IFERROR(VLOOKUP(FF399,Auxiliar!$A:$C,2,0),"")</f>
        <v/>
      </c>
      <c r="FI399" s="7" t="str">
        <f>+IFERROR(VLOOKUP(FF399,Auxiliar!$A:$C,3,0),"")</f>
        <v/>
      </c>
      <c r="FJ399" s="1"/>
      <c r="FK399" s="12"/>
      <c r="FL399" s="6" t="str">
        <f>+IFERROR(VALUE(RIGHT(Tabla29[[#This Row],[B2B]],6)),"")</f>
        <v/>
      </c>
      <c r="FM399" s="6" t="str">
        <f>+IFERROR(VLOOKUP(FK399,Auxiliar!$A:$C,2,0),"")</f>
        <v/>
      </c>
      <c r="FN399" s="7" t="str">
        <f>+IFERROR(VLOOKUP(FK399,Auxiliar!$A:$C,3,0),"")</f>
        <v/>
      </c>
      <c r="FO399" s="1"/>
      <c r="FP399" s="12"/>
      <c r="FQ399" s="6" t="str">
        <f>+IFERROR(VALUE(RIGHT(Tabla30[[#This Row],[B2B]],6)),"")</f>
        <v/>
      </c>
      <c r="FR399" s="6" t="str">
        <f>+IFERROR(VLOOKUP(FP399,Auxiliar!$A:$C,2,0),"")</f>
        <v/>
      </c>
      <c r="FS399" s="7"/>
      <c r="FT399" s="1"/>
      <c r="FU399" s="12"/>
      <c r="FV399" s="6" t="str">
        <f>+IFERROR(VALUE(RIGHT(Tabla31[[#This Row],[B2B]],6)),"")</f>
        <v/>
      </c>
      <c r="FW399" s="6" t="str">
        <f>+IFERROR(VLOOKUP(FU399,Auxiliar!$A:$C,2,0),"")</f>
        <v/>
      </c>
      <c r="FX399" s="7" t="str">
        <f>+IFERROR(VLOOKUP(FU399,Auxiliar!$A:$C,3,0),"")</f>
        <v/>
      </c>
      <c r="FY399" s="1"/>
      <c r="FZ399" s="12"/>
      <c r="GA399" s="6" t="str">
        <f>+IFERROR(VALUE(RIGHT(Tabla32[[#This Row],[B2B]],6)),"")</f>
        <v/>
      </c>
      <c r="GB399" s="6" t="str">
        <f>+IFERROR(VLOOKUP(FZ399,Auxiliar!$A:$C,2,0),"")</f>
        <v/>
      </c>
      <c r="GC399" s="7" t="str">
        <f>+IFERROR(VLOOKUP(FZ399,Auxiliar!$A:$C,3,0),"")</f>
        <v/>
      </c>
      <c r="GD399" s="1"/>
      <c r="GE399" s="12"/>
      <c r="GF399" s="6" t="str">
        <f>+IFERROR(VALUE(RIGHT(Tabla33[[#This Row],[B2B]],6)),"")</f>
        <v/>
      </c>
      <c r="GG399" s="6" t="str">
        <f>+IFERROR(VLOOKUP(GE399,Auxiliar!$A:$C,2,0),"")</f>
        <v/>
      </c>
      <c r="GH399" s="7" t="str">
        <f>+IFERROR(VLOOKUP(GE399,Auxiliar!$A:$C,3,0),"")</f>
        <v/>
      </c>
    </row>
    <row r="400" spans="1:190" x14ac:dyDescent="0.25">
      <c r="A400" s="1"/>
      <c r="B400" s="1"/>
      <c r="C400" t="str">
        <f>+IFERROR(VALUE(RIGHT(Tabla1[[#This Row],[B2B]],6)),"")</f>
        <v/>
      </c>
      <c r="D400" t="str">
        <f>+IFERROR(VLOOKUP(B400,Auxiliar!$A:$C,2,0),"")</f>
        <v/>
      </c>
      <c r="E400" s="5" t="str">
        <f>+IFERROR(VLOOKUP(B400,Auxiliar!$A:$C,3,0),"")</f>
        <v/>
      </c>
      <c r="S400" s="1">
        <v>4915</v>
      </c>
      <c r="T400" s="1" t="s">
        <v>9</v>
      </c>
      <c r="U400" s="6">
        <f>+IFERROR(VALUE(RIGHT(Tabla4[[#This Row],[B2B]],6)),"")</f>
        <v>4915</v>
      </c>
      <c r="V400" s="6" t="str">
        <f>+IFERROR(VLOOKUP(T400,Auxiliar!$A:$C,2,0),"")</f>
        <v>CORE</v>
      </c>
      <c r="W400" s="7" t="str">
        <f>+IFERROR(VLOOKUP(T400,Auxiliar!$A:$C,3,0),"")</f>
        <v>0b 1% | 2b 5% | 4b 6%</v>
      </c>
      <c r="AK400" s="1">
        <v>4640</v>
      </c>
      <c r="AL400" s="1" t="s">
        <v>30</v>
      </c>
      <c r="AM400" s="6">
        <f>+IFERROR(VALUE(RIGHT(Tabla7[[#This Row],[B2B]],6)),"")</f>
        <v>4640</v>
      </c>
      <c r="AN400" s="6" t="str">
        <f>+IFERROR(VLOOKUP(AL400,Auxiliar!$A:$C,2,0),"")</f>
        <v>LATONES</v>
      </c>
      <c r="AO400" s="7" t="str">
        <f>+IFERROR(VLOOKUP(AL400,Auxiliar!$A:$C,3,0),"")</f>
        <v>1b 4% | 5b 7% | 97b 0%</v>
      </c>
      <c r="AW400" s="1"/>
      <c r="AX400" s="1" t="s">
        <v>32</v>
      </c>
      <c r="AY400" s="6" t="str">
        <f>+IFERROR(VALUE(RIGHT(Tabla9[[#This Row],[B2B]],6)),"")</f>
        <v/>
      </c>
      <c r="AZ400" s="6" t="str">
        <f>+IFERROR(VLOOKUP(AX400,Auxiliar!$A:$C,2,0),"")</f>
        <v>LATONES</v>
      </c>
      <c r="BA400" s="7" t="str">
        <f>+IFERROR(VLOOKUP(AX400,Auxiliar!$A:$C,3,0),"")</f>
        <v>2b 3% | 4b 4% | 6b 5% | 10b 8%  | 385b 0%</v>
      </c>
      <c r="BI400" s="1"/>
      <c r="BJ400" s="1"/>
      <c r="BK400" s="6" t="str">
        <f>+IFERROR(VALUE(RIGHT(Tabla11[[#This Row],[B2B]],6)),"")</f>
        <v/>
      </c>
      <c r="BL400" s="6" t="str">
        <f>+IFERROR(VLOOKUP(BJ400,Auxiliar!$A:$C,2,0),"")</f>
        <v/>
      </c>
      <c r="BM400" s="7" t="str">
        <f>+IFERROR(VLOOKUP(BJ400,Auxiliar!$A:$C,3,0),"")</f>
        <v/>
      </c>
      <c r="BO400" s="1">
        <v>10246</v>
      </c>
      <c r="BP400" s="1" t="s">
        <v>39</v>
      </c>
      <c r="BQ400" s="6">
        <f>+IFERROR(VALUE(RIGHT(Tabla12[[#This Row],[B2B]],6)),"")</f>
        <v>10246</v>
      </c>
      <c r="BR400" s="6" t="str">
        <f>+IFERROR(VLOOKUP(BP400,Auxiliar!$A:$C,2,0),"")</f>
        <v>VALUE LITRO</v>
      </c>
      <c r="BS400" s="7" t="str">
        <f>+IFERROR(VLOOKUP(BP400,Auxiliar!$A:$C,3,0),"")</f>
        <v>1b 12%</v>
      </c>
      <c r="CA400" s="1">
        <v>3822</v>
      </c>
      <c r="CB400" s="1" t="s">
        <v>35</v>
      </c>
      <c r="CC400" s="6">
        <f>+IFERROR(VALUE(RIGHT(Tabla14[[#This Row],[B2B]],6)),"")</f>
        <v>3822</v>
      </c>
      <c r="CD400" s="6" t="str">
        <f>+IFERROR(VLOOKUP(CB400,Auxiliar!$A:$C,2,0),"")</f>
        <v>Corona 710cc</v>
      </c>
      <c r="CE400" s="7" t="str">
        <f>+IFERROR(VLOOKUP(CB400,Auxiliar!$A:$C,3,0),"")</f>
        <v>1b 10% | 85b 0%</v>
      </c>
      <c r="CG400" s="1"/>
      <c r="CH400" s="1"/>
      <c r="CI400" s="6" t="str">
        <f>+IFERROR(VALUE(RIGHT(Tabla15[[#This Row],[B2B]],6)),"")</f>
        <v/>
      </c>
      <c r="CJ400" s="6" t="str">
        <f>+IFERROR(VLOOKUP(CH400,Auxiliar!$A:$C,2,0),"")</f>
        <v/>
      </c>
      <c r="CK400" s="7" t="str">
        <f>+IFERROR(VLOOKUP(CH400,Auxiliar!$A:$C,3,0),"")</f>
        <v/>
      </c>
      <c r="CM400" s="1">
        <v>3796</v>
      </c>
      <c r="CN400" s="1" t="s">
        <v>20</v>
      </c>
      <c r="CO400" s="6">
        <v>3796</v>
      </c>
      <c r="CP400" s="6" t="s">
        <v>20</v>
      </c>
      <c r="CQ400" s="7" t="s">
        <v>21</v>
      </c>
      <c r="CS400" s="1"/>
      <c r="CT400" s="1"/>
      <c r="CU400" s="6" t="str">
        <f>+IFERROR(VALUE(RIGHT(Tabla17[[#This Row],[B2B]],6)),"")</f>
        <v/>
      </c>
      <c r="CV400" s="6" t="str">
        <f>+IFERROR(VLOOKUP(CT400,Auxiliar!$A:$C,2,0),"")</f>
        <v/>
      </c>
      <c r="CW400" s="7" t="str">
        <f>+IFERROR(VLOOKUP(CT400,Auxiliar!$A:$C,3,0),"")</f>
        <v/>
      </c>
      <c r="CY400" s="1">
        <v>3796</v>
      </c>
      <c r="CZ400" s="1" t="s">
        <v>16</v>
      </c>
      <c r="DA400" s="6">
        <f>+IFERROR(VALUE(RIGHT(Tabla18[[#This Row],[B2B]],6)),"")</f>
        <v>3796</v>
      </c>
      <c r="DB400" s="6" t="str">
        <f>+IFERROR(VLOOKUP(CZ400,Auxiliar!$A:$C,2,0),"")</f>
        <v>PREMIUM</v>
      </c>
      <c r="DC400" s="7" t="str">
        <f>+IFERROR(VLOOKUP(CZ400,Auxiliar!$A:$C,3,0),"")</f>
        <v>0b 0% | 2b 2% | 5b 3,5% | 10b 5%</v>
      </c>
      <c r="DE400" s="1">
        <v>3796</v>
      </c>
      <c r="DF400" s="1" t="s">
        <v>19</v>
      </c>
      <c r="DG400" s="6">
        <f>+IFERROR(VALUE(RIGHT(Tabla19[[#This Row],[B2B]],6)),"")</f>
        <v>3796</v>
      </c>
      <c r="DH400" s="6" t="str">
        <f>+IFERROR(VLOOKUP(DF400,Auxiliar!$A:$C,2,0),"")</f>
        <v>MICHELOB</v>
      </c>
      <c r="DI400" s="7" t="str">
        <f>+IFERROR(VLOOKUP(DF400,Auxiliar!$A:$C,3,0),"")</f>
        <v>1b 7% | 3b 22% | 8b 27%</v>
      </c>
      <c r="DK400" s="1"/>
      <c r="DL400" s="1"/>
      <c r="DM400" s="6" t="str">
        <f>+IFERROR(VALUE(RIGHT(Tabla20[[#This Row],[B2B]],6)),"")</f>
        <v/>
      </c>
      <c r="DN400" s="6" t="str">
        <f>+IFERROR(VLOOKUP(DL400,Auxiliar!$A:$C,2,0),"")</f>
        <v/>
      </c>
      <c r="DO400" s="7" t="str">
        <f>+IFERROR(VLOOKUP(DL400,Auxiliar!$A:$C,3,0),"")</f>
        <v/>
      </c>
      <c r="DQ400" s="1">
        <v>3801</v>
      </c>
      <c r="DR400" s="12" t="s">
        <v>24</v>
      </c>
      <c r="DS400" s="6">
        <f>+IFERROR(VALUE(RIGHT(Tabla21[[#This Row],[B2B]],6)),"")</f>
        <v>3801</v>
      </c>
      <c r="DT400" s="6" t="str">
        <f>+IFERROR(VLOOKUP(DR400,Auxiliar!$A:$C,2,0),"")</f>
        <v>CORONA PORRON</v>
      </c>
      <c r="DU400" s="7" t="str">
        <f>+IFERROR(VLOOKUP(DR400,Auxiliar!$A:$C,3,0),"")</f>
        <v>1b 5% | 20b 0%</v>
      </c>
      <c r="DW400" s="1">
        <v>960</v>
      </c>
      <c r="DX400" s="12" t="s">
        <v>43</v>
      </c>
      <c r="DY400" s="6">
        <f>+IFERROR(VALUE(RIGHT(Tabla22[[#This Row],[B2B]],6)),"")</f>
        <v>960</v>
      </c>
      <c r="DZ400" s="6" t="str">
        <f>+IFERROR(VLOOKUP(DX400,Auxiliar!$A:$C,2,0),"")</f>
        <v xml:space="preserve">VALUE LATA </v>
      </c>
      <c r="EA400" s="7" t="str">
        <f>+IFERROR(VLOOKUP(DX400,Auxiliar!$A:$C,3,0),"")</f>
        <v>1b 15% | 100b 18%</v>
      </c>
      <c r="EC400" s="1">
        <v>10244</v>
      </c>
      <c r="ED400" s="12" t="s">
        <v>47</v>
      </c>
      <c r="EE400" s="6">
        <f>+IFERROR(VALUE(RIGHT(Tabla23[[#This Row],[B2B]],6)),"")</f>
        <v>10244</v>
      </c>
      <c r="EF400" s="6" t="str">
        <f>+IFERROR(VLOOKUP(ED400,Auxiliar!$A:$C,2,0),"")</f>
        <v>VALUE LATON</v>
      </c>
      <c r="EG400" s="7" t="str">
        <f>+IFERROR(VLOOKUP(ED400,Auxiliar!$A:$C,3,0),"")</f>
        <v>1b 10% | 5b 15% | 192b 0%</v>
      </c>
      <c r="EI400" s="1"/>
      <c r="EJ400" s="12"/>
      <c r="EK400" s="6" t="str">
        <f>+IFERROR(VALUE(RIGHT(Tabla24[[#This Row],[B2B]],6)),"")</f>
        <v/>
      </c>
      <c r="EL400" s="6" t="str">
        <f>+IFERROR(VLOOKUP(EJ400,Auxiliar!$A:$C,2,0),"")</f>
        <v/>
      </c>
      <c r="EM400" s="7" t="str">
        <f>+IFERROR(VLOOKUP(EJ400,Auxiliar!$A:$C,3,0),"")</f>
        <v/>
      </c>
      <c r="EO400" s="1"/>
      <c r="EP400" s="12"/>
      <c r="EQ400" s="6" t="str">
        <f>+IFERROR(VALUE(RIGHT(Tabla25[[#This Row],[B2B]],6)),"")</f>
        <v/>
      </c>
      <c r="ER400" s="6" t="str">
        <f>+IFERROR(VLOOKUP(EP400,Auxiliar!$A:$C,2,0),"")</f>
        <v/>
      </c>
      <c r="ES400" s="7" t="str">
        <f>+IFERROR(VLOOKUP(EP400,Auxiliar!$A:$C,3,0),"")</f>
        <v/>
      </c>
      <c r="EU400" s="1"/>
      <c r="EV400" s="12"/>
      <c r="EW400" s="6" t="str">
        <f>+IFERROR(VALUE(RIGHT(Tabla26[[#This Row],[B2B]],6)),"")</f>
        <v/>
      </c>
      <c r="EX400" s="6" t="str">
        <f>+IFERROR(VLOOKUP(EV400,Auxiliar!$A:$C,2,0),"")</f>
        <v/>
      </c>
      <c r="EY400" s="7" t="str">
        <f>+IFERROR(VLOOKUP(EV400,Auxiliar!$A:$C,3,0),"")</f>
        <v/>
      </c>
      <c r="EZ400" s="1"/>
      <c r="FA400" s="12"/>
      <c r="FB400" s="6" t="str">
        <f>+IFERROR(VALUE(RIGHT(Tabla27[[#This Row],[B2B]],6)),"")</f>
        <v/>
      </c>
      <c r="FC400" s="6" t="str">
        <f>+IFERROR(VLOOKUP(FA400,Auxiliar!$A:$C,2,0),"")</f>
        <v/>
      </c>
      <c r="FD400" s="7" t="str">
        <f>+IFERROR(VLOOKUP(FA400,Auxiliar!$A:$C,3,0),"")</f>
        <v/>
      </c>
      <c r="FE400" s="1"/>
      <c r="FF400" s="12"/>
      <c r="FG400" s="6" t="str">
        <f>+IFERROR(VALUE(RIGHT(Tabla28[[#This Row],[B2B]],6)),"")</f>
        <v/>
      </c>
      <c r="FH400" s="6" t="str">
        <f>+IFERROR(VLOOKUP(FF400,Auxiliar!$A:$C,2,0),"")</f>
        <v/>
      </c>
      <c r="FI400" s="7" t="str">
        <f>+IFERROR(VLOOKUP(FF400,Auxiliar!$A:$C,3,0),"")</f>
        <v/>
      </c>
      <c r="FJ400" s="1"/>
      <c r="FK400" s="12"/>
      <c r="FL400" s="6" t="str">
        <f>+IFERROR(VALUE(RIGHT(Tabla29[[#This Row],[B2B]],6)),"")</f>
        <v/>
      </c>
      <c r="FM400" s="6" t="str">
        <f>+IFERROR(VLOOKUP(FK400,Auxiliar!$A:$C,2,0),"")</f>
        <v/>
      </c>
      <c r="FN400" s="7" t="str">
        <f>+IFERROR(VLOOKUP(FK400,Auxiliar!$A:$C,3,0),"")</f>
        <v/>
      </c>
      <c r="FO400" s="1"/>
      <c r="FP400" s="12"/>
      <c r="FQ400" s="6" t="str">
        <f>+IFERROR(VALUE(RIGHT(Tabla30[[#This Row],[B2B]],6)),"")</f>
        <v/>
      </c>
      <c r="FR400" s="6" t="str">
        <f>+IFERROR(VLOOKUP(FP400,Auxiliar!$A:$C,2,0),"")</f>
        <v/>
      </c>
      <c r="FS400" s="7"/>
      <c r="FT400" s="1"/>
      <c r="FU400" s="12"/>
      <c r="FV400" s="6" t="str">
        <f>+IFERROR(VALUE(RIGHT(Tabla31[[#This Row],[B2B]],6)),"")</f>
        <v/>
      </c>
      <c r="FW400" s="6" t="str">
        <f>+IFERROR(VLOOKUP(FU400,Auxiliar!$A:$C,2,0),"")</f>
        <v/>
      </c>
      <c r="FX400" s="7" t="str">
        <f>+IFERROR(VLOOKUP(FU400,Auxiliar!$A:$C,3,0),"")</f>
        <v/>
      </c>
      <c r="FY400" s="1"/>
      <c r="FZ400" s="12"/>
      <c r="GA400" s="6" t="str">
        <f>+IFERROR(VALUE(RIGHT(Tabla32[[#This Row],[B2B]],6)),"")</f>
        <v/>
      </c>
      <c r="GB400" s="6" t="str">
        <f>+IFERROR(VLOOKUP(FZ400,Auxiliar!$A:$C,2,0),"")</f>
        <v/>
      </c>
      <c r="GC400" s="7" t="str">
        <f>+IFERROR(VLOOKUP(FZ400,Auxiliar!$A:$C,3,0),"")</f>
        <v/>
      </c>
      <c r="GD400" s="1"/>
      <c r="GE400" s="12"/>
      <c r="GF400" s="6" t="str">
        <f>+IFERROR(VALUE(RIGHT(Tabla33[[#This Row],[B2B]],6)),"")</f>
        <v/>
      </c>
      <c r="GG400" s="6" t="str">
        <f>+IFERROR(VLOOKUP(GE400,Auxiliar!$A:$C,2,0),"")</f>
        <v/>
      </c>
      <c r="GH400" s="7" t="str">
        <f>+IFERROR(VLOOKUP(GE400,Auxiliar!$A:$C,3,0),"")</f>
        <v/>
      </c>
    </row>
    <row r="401" spans="1:190" x14ac:dyDescent="0.25">
      <c r="A401" s="1"/>
      <c r="B401" s="1"/>
      <c r="C401" t="str">
        <f>+IFERROR(VALUE(RIGHT(Tabla1[[#This Row],[B2B]],6)),"")</f>
        <v/>
      </c>
      <c r="D401" t="str">
        <f>+IFERROR(VLOOKUP(B401,Auxiliar!$A:$C,2,0),"")</f>
        <v/>
      </c>
      <c r="E401" s="5" t="str">
        <f>+IFERROR(VLOOKUP(B401,Auxiliar!$A:$C,3,0),"")</f>
        <v/>
      </c>
      <c r="S401" s="1">
        <v>4916</v>
      </c>
      <c r="T401" s="1" t="s">
        <v>9</v>
      </c>
      <c r="U401" s="6">
        <f>+IFERROR(VALUE(RIGHT(Tabla4[[#This Row],[B2B]],6)),"")</f>
        <v>4916</v>
      </c>
      <c r="V401" s="6" t="str">
        <f>+IFERROR(VLOOKUP(T401,Auxiliar!$A:$C,2,0),"")</f>
        <v>CORE</v>
      </c>
      <c r="W401" s="7" t="str">
        <f>+IFERROR(VLOOKUP(T401,Auxiliar!$A:$C,3,0),"")</f>
        <v>0b 1% | 2b 5% | 4b 6%</v>
      </c>
      <c r="AK401" s="1">
        <v>4647</v>
      </c>
      <c r="AL401" s="1" t="s">
        <v>30</v>
      </c>
      <c r="AM401" s="6">
        <f>+IFERROR(VALUE(RIGHT(Tabla7[[#This Row],[B2B]],6)),"")</f>
        <v>4647</v>
      </c>
      <c r="AN401" s="6" t="str">
        <f>+IFERROR(VLOOKUP(AL401,Auxiliar!$A:$C,2,0),"")</f>
        <v>LATONES</v>
      </c>
      <c r="AO401" s="7" t="str">
        <f>+IFERROR(VLOOKUP(AL401,Auxiliar!$A:$C,3,0),"")</f>
        <v>1b 4% | 5b 7% | 97b 0%</v>
      </c>
      <c r="AW401" s="1"/>
      <c r="AX401" s="1" t="s">
        <v>32</v>
      </c>
      <c r="AY401" s="6" t="str">
        <f>+IFERROR(VALUE(RIGHT(Tabla9[[#This Row],[B2B]],6)),"")</f>
        <v/>
      </c>
      <c r="AZ401" s="6" t="str">
        <f>+IFERROR(VLOOKUP(AX401,Auxiliar!$A:$C,2,0),"")</f>
        <v>LATONES</v>
      </c>
      <c r="BA401" s="7" t="str">
        <f>+IFERROR(VLOOKUP(AX401,Auxiliar!$A:$C,3,0),"")</f>
        <v>2b 3% | 4b 4% | 6b 5% | 10b 8%  | 385b 0%</v>
      </c>
      <c r="BI401" s="1"/>
      <c r="BJ401" s="1"/>
      <c r="BK401" s="6" t="str">
        <f>+IFERROR(VALUE(RIGHT(Tabla11[[#This Row],[B2B]],6)),"")</f>
        <v/>
      </c>
      <c r="BL401" s="6" t="str">
        <f>+IFERROR(VLOOKUP(BJ401,Auxiliar!$A:$C,2,0),"")</f>
        <v/>
      </c>
      <c r="BM401" s="7" t="str">
        <f>+IFERROR(VLOOKUP(BJ401,Auxiliar!$A:$C,3,0),"")</f>
        <v/>
      </c>
      <c r="BO401" s="1">
        <v>10250</v>
      </c>
      <c r="BP401" s="1" t="s">
        <v>39</v>
      </c>
      <c r="BQ401" s="6">
        <f>+IFERROR(VALUE(RIGHT(Tabla12[[#This Row],[B2B]],6)),"")</f>
        <v>10250</v>
      </c>
      <c r="BR401" s="6" t="str">
        <f>+IFERROR(VLOOKUP(BP401,Auxiliar!$A:$C,2,0),"")</f>
        <v>VALUE LITRO</v>
      </c>
      <c r="BS401" s="7" t="str">
        <f>+IFERROR(VLOOKUP(BP401,Auxiliar!$A:$C,3,0),"")</f>
        <v>1b 12%</v>
      </c>
      <c r="CA401" s="1">
        <v>3827</v>
      </c>
      <c r="CB401" s="1" t="s">
        <v>35</v>
      </c>
      <c r="CC401" s="6">
        <f>+IFERROR(VALUE(RIGHT(Tabla14[[#This Row],[B2B]],6)),"")</f>
        <v>3827</v>
      </c>
      <c r="CD401" s="6" t="str">
        <f>+IFERROR(VLOOKUP(CB401,Auxiliar!$A:$C,2,0),"")</f>
        <v>Corona 710cc</v>
      </c>
      <c r="CE401" s="7" t="str">
        <f>+IFERROR(VLOOKUP(CB401,Auxiliar!$A:$C,3,0),"")</f>
        <v>1b 10% | 85b 0%</v>
      </c>
      <c r="CG401" s="1"/>
      <c r="CH401" s="1"/>
      <c r="CI401" s="6" t="str">
        <f>+IFERROR(VALUE(RIGHT(Tabla15[[#This Row],[B2B]],6)),"")</f>
        <v/>
      </c>
      <c r="CJ401" s="6" t="str">
        <f>+IFERROR(VLOOKUP(CH401,Auxiliar!$A:$C,2,0),"")</f>
        <v/>
      </c>
      <c r="CK401" s="7" t="str">
        <f>+IFERROR(VLOOKUP(CH401,Auxiliar!$A:$C,3,0),"")</f>
        <v/>
      </c>
      <c r="CM401" s="1">
        <v>3801</v>
      </c>
      <c r="CN401" s="1" t="s">
        <v>20</v>
      </c>
      <c r="CO401" s="6">
        <v>3801</v>
      </c>
      <c r="CP401" s="6" t="s">
        <v>20</v>
      </c>
      <c r="CQ401" s="7" t="s">
        <v>21</v>
      </c>
      <c r="CS401" s="1"/>
      <c r="CT401" s="1"/>
      <c r="CU401" s="6" t="str">
        <f>+IFERROR(VALUE(RIGHT(Tabla17[[#This Row],[B2B]],6)),"")</f>
        <v/>
      </c>
      <c r="CV401" s="6" t="str">
        <f>+IFERROR(VLOOKUP(CT401,Auxiliar!$A:$C,2,0),"")</f>
        <v/>
      </c>
      <c r="CW401" s="7" t="str">
        <f>+IFERROR(VLOOKUP(CT401,Auxiliar!$A:$C,3,0),"")</f>
        <v/>
      </c>
      <c r="CY401" s="1">
        <v>3801</v>
      </c>
      <c r="CZ401" s="1" t="s">
        <v>16</v>
      </c>
      <c r="DA401" s="6">
        <f>+IFERROR(VALUE(RIGHT(Tabla18[[#This Row],[B2B]],6)),"")</f>
        <v>3801</v>
      </c>
      <c r="DB401" s="6" t="str">
        <f>+IFERROR(VLOOKUP(CZ401,Auxiliar!$A:$C,2,0),"")</f>
        <v>PREMIUM</v>
      </c>
      <c r="DC401" s="7" t="str">
        <f>+IFERROR(VLOOKUP(CZ401,Auxiliar!$A:$C,3,0),"")</f>
        <v>0b 0% | 2b 2% | 5b 3,5% | 10b 5%</v>
      </c>
      <c r="DE401" s="1">
        <v>3801</v>
      </c>
      <c r="DF401" s="1" t="s">
        <v>19</v>
      </c>
      <c r="DG401" s="6">
        <f>+IFERROR(VALUE(RIGHT(Tabla19[[#This Row],[B2B]],6)),"")</f>
        <v>3801</v>
      </c>
      <c r="DH401" s="6" t="str">
        <f>+IFERROR(VLOOKUP(DF401,Auxiliar!$A:$C,2,0),"")</f>
        <v>MICHELOB</v>
      </c>
      <c r="DI401" s="7" t="str">
        <f>+IFERROR(VLOOKUP(DF401,Auxiliar!$A:$C,3,0),"")</f>
        <v>1b 7% | 3b 22% | 8b 27%</v>
      </c>
      <c r="DK401" s="1"/>
      <c r="DL401" s="1"/>
      <c r="DM401" s="6" t="str">
        <f>+IFERROR(VALUE(RIGHT(Tabla20[[#This Row],[B2B]],6)),"")</f>
        <v/>
      </c>
      <c r="DN401" s="6" t="str">
        <f>+IFERROR(VLOOKUP(DL401,Auxiliar!$A:$C,2,0),"")</f>
        <v/>
      </c>
      <c r="DO401" s="7" t="str">
        <f>+IFERROR(VLOOKUP(DL401,Auxiliar!$A:$C,3,0),"")</f>
        <v/>
      </c>
      <c r="DQ401" s="1">
        <v>3809</v>
      </c>
      <c r="DR401" s="12" t="s">
        <v>24</v>
      </c>
      <c r="DS401" s="6">
        <f>+IFERROR(VALUE(RIGHT(Tabla21[[#This Row],[B2B]],6)),"")</f>
        <v>3809</v>
      </c>
      <c r="DT401" s="6" t="str">
        <f>+IFERROR(VLOOKUP(DR401,Auxiliar!$A:$C,2,0),"")</f>
        <v>CORONA PORRON</v>
      </c>
      <c r="DU401" s="7" t="str">
        <f>+IFERROR(VLOOKUP(DR401,Auxiliar!$A:$C,3,0),"")</f>
        <v>1b 5% | 20b 0%</v>
      </c>
      <c r="DW401" s="1">
        <v>969</v>
      </c>
      <c r="DX401" s="12" t="s">
        <v>43</v>
      </c>
      <c r="DY401" s="6">
        <f>+IFERROR(VALUE(RIGHT(Tabla22[[#This Row],[B2B]],6)),"")</f>
        <v>969</v>
      </c>
      <c r="DZ401" s="6" t="str">
        <f>+IFERROR(VLOOKUP(DX401,Auxiliar!$A:$C,2,0),"")</f>
        <v xml:space="preserve">VALUE LATA </v>
      </c>
      <c r="EA401" s="7" t="str">
        <f>+IFERROR(VLOOKUP(DX401,Auxiliar!$A:$C,3,0),"")</f>
        <v>1b 15% | 100b 18%</v>
      </c>
      <c r="EC401" s="1">
        <v>10246</v>
      </c>
      <c r="ED401" s="12" t="s">
        <v>47</v>
      </c>
      <c r="EE401" s="6">
        <f>+IFERROR(VALUE(RIGHT(Tabla23[[#This Row],[B2B]],6)),"")</f>
        <v>10246</v>
      </c>
      <c r="EF401" s="6" t="str">
        <f>+IFERROR(VLOOKUP(ED401,Auxiliar!$A:$C,2,0),"")</f>
        <v>VALUE LATON</v>
      </c>
      <c r="EG401" s="7" t="str">
        <f>+IFERROR(VLOOKUP(ED401,Auxiliar!$A:$C,3,0),"")</f>
        <v>1b 10% | 5b 15% | 192b 0%</v>
      </c>
      <c r="EI401" s="1"/>
      <c r="EJ401" s="12"/>
      <c r="EK401" s="6" t="str">
        <f>+IFERROR(VALUE(RIGHT(Tabla24[[#This Row],[B2B]],6)),"")</f>
        <v/>
      </c>
      <c r="EL401" s="6" t="str">
        <f>+IFERROR(VLOOKUP(EJ401,Auxiliar!$A:$C,2,0),"")</f>
        <v/>
      </c>
      <c r="EM401" s="7" t="str">
        <f>+IFERROR(VLOOKUP(EJ401,Auxiliar!$A:$C,3,0),"")</f>
        <v/>
      </c>
      <c r="EO401" s="1"/>
      <c r="EP401" s="12"/>
      <c r="EQ401" s="6" t="str">
        <f>+IFERROR(VALUE(RIGHT(Tabla25[[#This Row],[B2B]],6)),"")</f>
        <v/>
      </c>
      <c r="ER401" s="6" t="str">
        <f>+IFERROR(VLOOKUP(EP401,Auxiliar!$A:$C,2,0),"")</f>
        <v/>
      </c>
      <c r="ES401" s="7" t="str">
        <f>+IFERROR(VLOOKUP(EP401,Auxiliar!$A:$C,3,0),"")</f>
        <v/>
      </c>
      <c r="EU401" s="1"/>
      <c r="EV401" s="12"/>
      <c r="EW401" s="6" t="str">
        <f>+IFERROR(VALUE(RIGHT(Tabla26[[#This Row],[B2B]],6)),"")</f>
        <v/>
      </c>
      <c r="EX401" s="6" t="str">
        <f>+IFERROR(VLOOKUP(EV401,Auxiliar!$A:$C,2,0),"")</f>
        <v/>
      </c>
      <c r="EY401" s="7" t="str">
        <f>+IFERROR(VLOOKUP(EV401,Auxiliar!$A:$C,3,0),"")</f>
        <v/>
      </c>
      <c r="EZ401" s="1"/>
      <c r="FA401" s="12"/>
      <c r="FB401" s="6" t="str">
        <f>+IFERROR(VALUE(RIGHT(Tabla27[[#This Row],[B2B]],6)),"")</f>
        <v/>
      </c>
      <c r="FC401" s="6" t="str">
        <f>+IFERROR(VLOOKUP(FA401,Auxiliar!$A:$C,2,0),"")</f>
        <v/>
      </c>
      <c r="FD401" s="7" t="str">
        <f>+IFERROR(VLOOKUP(FA401,Auxiliar!$A:$C,3,0),"")</f>
        <v/>
      </c>
      <c r="FE401" s="1"/>
      <c r="FF401" s="12"/>
      <c r="FG401" s="6" t="str">
        <f>+IFERROR(VALUE(RIGHT(Tabla28[[#This Row],[B2B]],6)),"")</f>
        <v/>
      </c>
      <c r="FH401" s="6" t="str">
        <f>+IFERROR(VLOOKUP(FF401,Auxiliar!$A:$C,2,0),"")</f>
        <v/>
      </c>
      <c r="FI401" s="7" t="str">
        <f>+IFERROR(VLOOKUP(FF401,Auxiliar!$A:$C,3,0),"")</f>
        <v/>
      </c>
      <c r="FJ401" s="1"/>
      <c r="FK401" s="12"/>
      <c r="FL401" s="6" t="str">
        <f>+IFERROR(VALUE(RIGHT(Tabla29[[#This Row],[B2B]],6)),"")</f>
        <v/>
      </c>
      <c r="FM401" s="6" t="str">
        <f>+IFERROR(VLOOKUP(FK401,Auxiliar!$A:$C,2,0),"")</f>
        <v/>
      </c>
      <c r="FN401" s="7" t="str">
        <f>+IFERROR(VLOOKUP(FK401,Auxiliar!$A:$C,3,0),"")</f>
        <v/>
      </c>
      <c r="FO401" s="1"/>
      <c r="FP401" s="12"/>
      <c r="FQ401" s="6" t="str">
        <f>+IFERROR(VALUE(RIGHT(Tabla30[[#This Row],[B2B]],6)),"")</f>
        <v/>
      </c>
      <c r="FR401" s="6" t="str">
        <f>+IFERROR(VLOOKUP(FP401,Auxiliar!$A:$C,2,0),"")</f>
        <v/>
      </c>
      <c r="FS401" s="7"/>
      <c r="FT401" s="1"/>
      <c r="FU401" s="12"/>
      <c r="FV401" s="6" t="str">
        <f>+IFERROR(VALUE(RIGHT(Tabla31[[#This Row],[B2B]],6)),"")</f>
        <v/>
      </c>
      <c r="FW401" s="6" t="str">
        <f>+IFERROR(VLOOKUP(FU401,Auxiliar!$A:$C,2,0),"")</f>
        <v/>
      </c>
      <c r="FX401" s="7" t="str">
        <f>+IFERROR(VLOOKUP(FU401,Auxiliar!$A:$C,3,0),"")</f>
        <v/>
      </c>
      <c r="FY401" s="1"/>
      <c r="FZ401" s="12"/>
      <c r="GA401" s="6" t="str">
        <f>+IFERROR(VALUE(RIGHT(Tabla32[[#This Row],[B2B]],6)),"")</f>
        <v/>
      </c>
      <c r="GB401" s="6" t="str">
        <f>+IFERROR(VLOOKUP(FZ401,Auxiliar!$A:$C,2,0),"")</f>
        <v/>
      </c>
      <c r="GC401" s="7" t="str">
        <f>+IFERROR(VLOOKUP(FZ401,Auxiliar!$A:$C,3,0),"")</f>
        <v/>
      </c>
      <c r="GD401" s="1"/>
      <c r="GE401" s="12"/>
      <c r="GF401" s="6" t="str">
        <f>+IFERROR(VALUE(RIGHT(Tabla33[[#This Row],[B2B]],6)),"")</f>
        <v/>
      </c>
      <c r="GG401" s="6" t="str">
        <f>+IFERROR(VLOOKUP(GE401,Auxiliar!$A:$C,2,0),"")</f>
        <v/>
      </c>
      <c r="GH401" s="7" t="str">
        <f>+IFERROR(VLOOKUP(GE401,Auxiliar!$A:$C,3,0),"")</f>
        <v/>
      </c>
    </row>
    <row r="402" spans="1:190" x14ac:dyDescent="0.25">
      <c r="A402" s="1"/>
      <c r="B402" s="1"/>
      <c r="C402" t="str">
        <f>+IFERROR(VALUE(RIGHT(Tabla1[[#This Row],[B2B]],6)),"")</f>
        <v/>
      </c>
      <c r="D402" t="str">
        <f>+IFERROR(VLOOKUP(B402,Auxiliar!$A:$C,2,0),"")</f>
        <v/>
      </c>
      <c r="E402" s="5" t="str">
        <f>+IFERROR(VLOOKUP(B402,Auxiliar!$A:$C,3,0),"")</f>
        <v/>
      </c>
      <c r="S402" s="1">
        <v>4921</v>
      </c>
      <c r="T402" s="1" t="s">
        <v>9</v>
      </c>
      <c r="U402" s="6">
        <f>+IFERROR(VALUE(RIGHT(Tabla4[[#This Row],[B2B]],6)),"")</f>
        <v>4921</v>
      </c>
      <c r="V402" s="6" t="str">
        <f>+IFERROR(VLOOKUP(T402,Auxiliar!$A:$C,2,0),"")</f>
        <v>CORE</v>
      </c>
      <c r="W402" s="7" t="str">
        <f>+IFERROR(VLOOKUP(T402,Auxiliar!$A:$C,3,0),"")</f>
        <v>0b 1% | 2b 5% | 4b 6%</v>
      </c>
      <c r="AK402" s="1">
        <v>4651</v>
      </c>
      <c r="AL402" s="1" t="s">
        <v>30</v>
      </c>
      <c r="AM402" s="6">
        <f>+IFERROR(VALUE(RIGHT(Tabla7[[#This Row],[B2B]],6)),"")</f>
        <v>4651</v>
      </c>
      <c r="AN402" s="6" t="str">
        <f>+IFERROR(VLOOKUP(AL402,Auxiliar!$A:$C,2,0),"")</f>
        <v>LATONES</v>
      </c>
      <c r="AO402" s="7" t="str">
        <f>+IFERROR(VLOOKUP(AL402,Auxiliar!$A:$C,3,0),"")</f>
        <v>1b 4% | 5b 7% | 97b 0%</v>
      </c>
      <c r="AW402" s="1"/>
      <c r="AX402" s="1" t="s">
        <v>32</v>
      </c>
      <c r="AY402" s="6" t="str">
        <f>+IFERROR(VALUE(RIGHT(Tabla9[[#This Row],[B2B]],6)),"")</f>
        <v/>
      </c>
      <c r="AZ402" s="6" t="str">
        <f>+IFERROR(VLOOKUP(AX402,Auxiliar!$A:$C,2,0),"")</f>
        <v>LATONES</v>
      </c>
      <c r="BA402" s="7" t="str">
        <f>+IFERROR(VLOOKUP(AX402,Auxiliar!$A:$C,3,0),"")</f>
        <v>2b 3% | 4b 4% | 6b 5% | 10b 8%  | 385b 0%</v>
      </c>
      <c r="BI402" s="1"/>
      <c r="BJ402" s="1"/>
      <c r="BK402" s="6" t="str">
        <f>+IFERROR(VALUE(RIGHT(Tabla11[[#This Row],[B2B]],6)),"")</f>
        <v/>
      </c>
      <c r="BL402" s="6" t="str">
        <f>+IFERROR(VLOOKUP(BJ402,Auxiliar!$A:$C,2,0),"")</f>
        <v/>
      </c>
      <c r="BM402" s="7" t="str">
        <f>+IFERROR(VLOOKUP(BJ402,Auxiliar!$A:$C,3,0),"")</f>
        <v/>
      </c>
      <c r="BO402" s="1">
        <v>940</v>
      </c>
      <c r="BP402" s="1" t="s">
        <v>39</v>
      </c>
      <c r="BQ402" s="6">
        <f>+IFERROR(VALUE(RIGHT(Tabla12[[#This Row],[B2B]],6)),"")</f>
        <v>940</v>
      </c>
      <c r="BR402" s="6" t="str">
        <f>+IFERROR(VLOOKUP(BP402,Auxiliar!$A:$C,2,0),"")</f>
        <v>VALUE LITRO</v>
      </c>
      <c r="BS402" s="7" t="str">
        <f>+IFERROR(VLOOKUP(BP402,Auxiliar!$A:$C,3,0),"")</f>
        <v>1b 12%</v>
      </c>
      <c r="CA402" s="1">
        <v>3828</v>
      </c>
      <c r="CB402" s="1" t="s">
        <v>35</v>
      </c>
      <c r="CC402" s="6">
        <f>+IFERROR(VALUE(RIGHT(Tabla14[[#This Row],[B2B]],6)),"")</f>
        <v>3828</v>
      </c>
      <c r="CD402" s="6" t="str">
        <f>+IFERROR(VLOOKUP(CB402,Auxiliar!$A:$C,2,0),"")</f>
        <v>Corona 710cc</v>
      </c>
      <c r="CE402" s="7" t="str">
        <f>+IFERROR(VLOOKUP(CB402,Auxiliar!$A:$C,3,0),"")</f>
        <v>1b 10% | 85b 0%</v>
      </c>
      <c r="CG402" s="1"/>
      <c r="CH402" s="1"/>
      <c r="CI402" s="6" t="str">
        <f>+IFERROR(VALUE(RIGHT(Tabla15[[#This Row],[B2B]],6)),"")</f>
        <v/>
      </c>
      <c r="CJ402" s="6" t="str">
        <f>+IFERROR(VLOOKUP(CH402,Auxiliar!$A:$C,2,0),"")</f>
        <v/>
      </c>
      <c r="CK402" s="7" t="str">
        <f>+IFERROR(VLOOKUP(CH402,Auxiliar!$A:$C,3,0),"")</f>
        <v/>
      </c>
      <c r="CM402" s="1">
        <v>3809</v>
      </c>
      <c r="CN402" s="1" t="s">
        <v>20</v>
      </c>
      <c r="CO402" s="6">
        <v>3809</v>
      </c>
      <c r="CP402" s="6" t="s">
        <v>20</v>
      </c>
      <c r="CQ402" s="7" t="s">
        <v>21</v>
      </c>
      <c r="CS402" s="1"/>
      <c r="CT402" s="1"/>
      <c r="CU402" s="6" t="str">
        <f>+IFERROR(VALUE(RIGHT(Tabla17[[#This Row],[B2B]],6)),"")</f>
        <v/>
      </c>
      <c r="CV402" s="6" t="str">
        <f>+IFERROR(VLOOKUP(CT402,Auxiliar!$A:$C,2,0),"")</f>
        <v/>
      </c>
      <c r="CW402" s="7" t="str">
        <f>+IFERROR(VLOOKUP(CT402,Auxiliar!$A:$C,3,0),"")</f>
        <v/>
      </c>
      <c r="CY402" s="1">
        <v>3809</v>
      </c>
      <c r="CZ402" s="1" t="s">
        <v>16</v>
      </c>
      <c r="DA402" s="6">
        <f>+IFERROR(VALUE(RIGHT(Tabla18[[#This Row],[B2B]],6)),"")</f>
        <v>3809</v>
      </c>
      <c r="DB402" s="6" t="str">
        <f>+IFERROR(VLOOKUP(CZ402,Auxiliar!$A:$C,2,0),"")</f>
        <v>PREMIUM</v>
      </c>
      <c r="DC402" s="7" t="str">
        <f>+IFERROR(VLOOKUP(CZ402,Auxiliar!$A:$C,3,0),"")</f>
        <v>0b 0% | 2b 2% | 5b 3,5% | 10b 5%</v>
      </c>
      <c r="DE402" s="1">
        <v>3809</v>
      </c>
      <c r="DF402" s="1" t="s">
        <v>19</v>
      </c>
      <c r="DG402" s="6">
        <f>+IFERROR(VALUE(RIGHT(Tabla19[[#This Row],[B2B]],6)),"")</f>
        <v>3809</v>
      </c>
      <c r="DH402" s="6" t="str">
        <f>+IFERROR(VLOOKUP(DF402,Auxiliar!$A:$C,2,0),"")</f>
        <v>MICHELOB</v>
      </c>
      <c r="DI402" s="7" t="str">
        <f>+IFERROR(VLOOKUP(DF402,Auxiliar!$A:$C,3,0),"")</f>
        <v>1b 7% | 3b 22% | 8b 27%</v>
      </c>
      <c r="DK402" s="1"/>
      <c r="DL402" s="1"/>
      <c r="DM402" s="6" t="str">
        <f>+IFERROR(VALUE(RIGHT(Tabla20[[#This Row],[B2B]],6)),"")</f>
        <v/>
      </c>
      <c r="DN402" s="6" t="str">
        <f>+IFERROR(VLOOKUP(DL402,Auxiliar!$A:$C,2,0),"")</f>
        <v/>
      </c>
      <c r="DO402" s="7" t="str">
        <f>+IFERROR(VLOOKUP(DL402,Auxiliar!$A:$C,3,0),"")</f>
        <v/>
      </c>
      <c r="DQ402" s="1">
        <v>3817</v>
      </c>
      <c r="DR402" s="12" t="s">
        <v>24</v>
      </c>
      <c r="DS402" s="6">
        <f>+IFERROR(VALUE(RIGHT(Tabla21[[#This Row],[B2B]],6)),"")</f>
        <v>3817</v>
      </c>
      <c r="DT402" s="6" t="str">
        <f>+IFERROR(VLOOKUP(DR402,Auxiliar!$A:$C,2,0),"")</f>
        <v>CORONA PORRON</v>
      </c>
      <c r="DU402" s="7" t="str">
        <f>+IFERROR(VLOOKUP(DR402,Auxiliar!$A:$C,3,0),"")</f>
        <v>1b 5% | 20b 0%</v>
      </c>
      <c r="DW402" s="1">
        <v>10270</v>
      </c>
      <c r="DX402" s="12" t="s">
        <v>43</v>
      </c>
      <c r="DY402" s="6">
        <f>+IFERROR(VALUE(RIGHT(Tabla22[[#This Row],[B2B]],6)),"")</f>
        <v>10270</v>
      </c>
      <c r="DZ402" s="6" t="str">
        <f>+IFERROR(VLOOKUP(DX402,Auxiliar!$A:$C,2,0),"")</f>
        <v xml:space="preserve">VALUE LATA </v>
      </c>
      <c r="EA402" s="7" t="str">
        <f>+IFERROR(VLOOKUP(DX402,Auxiliar!$A:$C,3,0),"")</f>
        <v>1b 15% | 100b 18%</v>
      </c>
      <c r="EC402" s="1">
        <v>10250</v>
      </c>
      <c r="ED402" s="12" t="s">
        <v>47</v>
      </c>
      <c r="EE402" s="6">
        <f>+IFERROR(VALUE(RIGHT(Tabla23[[#This Row],[B2B]],6)),"")</f>
        <v>10250</v>
      </c>
      <c r="EF402" s="6" t="str">
        <f>+IFERROR(VLOOKUP(ED402,Auxiliar!$A:$C,2,0),"")</f>
        <v>VALUE LATON</v>
      </c>
      <c r="EG402" s="7" t="str">
        <f>+IFERROR(VLOOKUP(ED402,Auxiliar!$A:$C,3,0),"")</f>
        <v>1b 10% | 5b 15% | 192b 0%</v>
      </c>
      <c r="EI402" s="1"/>
      <c r="EJ402" s="12"/>
      <c r="EK402" s="6" t="str">
        <f>+IFERROR(VALUE(RIGHT(Tabla24[[#This Row],[B2B]],6)),"")</f>
        <v/>
      </c>
      <c r="EL402" s="6" t="str">
        <f>+IFERROR(VLOOKUP(EJ402,Auxiliar!$A:$C,2,0),"")</f>
        <v/>
      </c>
      <c r="EM402" s="7" t="str">
        <f>+IFERROR(VLOOKUP(EJ402,Auxiliar!$A:$C,3,0),"")</f>
        <v/>
      </c>
      <c r="EO402" s="1"/>
      <c r="EP402" s="12"/>
      <c r="EQ402" s="6" t="str">
        <f>+IFERROR(VALUE(RIGHT(Tabla25[[#This Row],[B2B]],6)),"")</f>
        <v/>
      </c>
      <c r="ER402" s="6" t="str">
        <f>+IFERROR(VLOOKUP(EP402,Auxiliar!$A:$C,2,0),"")</f>
        <v/>
      </c>
      <c r="ES402" s="7" t="str">
        <f>+IFERROR(VLOOKUP(EP402,Auxiliar!$A:$C,3,0),"")</f>
        <v/>
      </c>
      <c r="EU402" s="1"/>
      <c r="EV402" s="12"/>
      <c r="EW402" s="6" t="str">
        <f>+IFERROR(VALUE(RIGHT(Tabla26[[#This Row],[B2B]],6)),"")</f>
        <v/>
      </c>
      <c r="EX402" s="6" t="str">
        <f>+IFERROR(VLOOKUP(EV402,Auxiliar!$A:$C,2,0),"")</f>
        <v/>
      </c>
      <c r="EY402" s="7" t="str">
        <f>+IFERROR(VLOOKUP(EV402,Auxiliar!$A:$C,3,0),"")</f>
        <v/>
      </c>
      <c r="EZ402" s="1"/>
      <c r="FA402" s="12"/>
      <c r="FB402" s="6" t="str">
        <f>+IFERROR(VALUE(RIGHT(Tabla27[[#This Row],[B2B]],6)),"")</f>
        <v/>
      </c>
      <c r="FC402" s="6" t="str">
        <f>+IFERROR(VLOOKUP(FA402,Auxiliar!$A:$C,2,0),"")</f>
        <v/>
      </c>
      <c r="FD402" s="7" t="str">
        <f>+IFERROR(VLOOKUP(FA402,Auxiliar!$A:$C,3,0),"")</f>
        <v/>
      </c>
      <c r="FE402" s="1"/>
      <c r="FF402" s="12"/>
      <c r="FG402" s="6" t="str">
        <f>+IFERROR(VALUE(RIGHT(Tabla28[[#This Row],[B2B]],6)),"")</f>
        <v/>
      </c>
      <c r="FH402" s="6" t="str">
        <f>+IFERROR(VLOOKUP(FF402,Auxiliar!$A:$C,2,0),"")</f>
        <v/>
      </c>
      <c r="FI402" s="7" t="str">
        <f>+IFERROR(VLOOKUP(FF402,Auxiliar!$A:$C,3,0),"")</f>
        <v/>
      </c>
      <c r="FJ402" s="1"/>
      <c r="FK402" s="12"/>
      <c r="FL402" s="6" t="str">
        <f>+IFERROR(VALUE(RIGHT(Tabla29[[#This Row],[B2B]],6)),"")</f>
        <v/>
      </c>
      <c r="FM402" s="6" t="str">
        <f>+IFERROR(VLOOKUP(FK402,Auxiliar!$A:$C,2,0),"")</f>
        <v/>
      </c>
      <c r="FN402" s="7" t="str">
        <f>+IFERROR(VLOOKUP(FK402,Auxiliar!$A:$C,3,0),"")</f>
        <v/>
      </c>
      <c r="FO402" s="1"/>
      <c r="FP402" s="12"/>
      <c r="FQ402" s="6" t="str">
        <f>+IFERROR(VALUE(RIGHT(Tabla30[[#This Row],[B2B]],6)),"")</f>
        <v/>
      </c>
      <c r="FR402" s="6" t="str">
        <f>+IFERROR(VLOOKUP(FP402,Auxiliar!$A:$C,2,0),"")</f>
        <v/>
      </c>
      <c r="FS402" s="7"/>
      <c r="FT402" s="1"/>
      <c r="FU402" s="12"/>
      <c r="FV402" s="6" t="str">
        <f>+IFERROR(VALUE(RIGHT(Tabla31[[#This Row],[B2B]],6)),"")</f>
        <v/>
      </c>
      <c r="FW402" s="6" t="str">
        <f>+IFERROR(VLOOKUP(FU402,Auxiliar!$A:$C,2,0),"")</f>
        <v/>
      </c>
      <c r="FX402" s="7" t="str">
        <f>+IFERROR(VLOOKUP(FU402,Auxiliar!$A:$C,3,0),"")</f>
        <v/>
      </c>
      <c r="FY402" s="1"/>
      <c r="FZ402" s="12"/>
      <c r="GA402" s="6" t="str">
        <f>+IFERROR(VALUE(RIGHT(Tabla32[[#This Row],[B2B]],6)),"")</f>
        <v/>
      </c>
      <c r="GB402" s="6" t="str">
        <f>+IFERROR(VLOOKUP(FZ402,Auxiliar!$A:$C,2,0),"")</f>
        <v/>
      </c>
      <c r="GC402" s="7" t="str">
        <f>+IFERROR(VLOOKUP(FZ402,Auxiliar!$A:$C,3,0),"")</f>
        <v/>
      </c>
      <c r="GD402" s="1"/>
      <c r="GE402" s="12"/>
      <c r="GF402" s="6" t="str">
        <f>+IFERROR(VALUE(RIGHT(Tabla33[[#This Row],[B2B]],6)),"")</f>
        <v/>
      </c>
      <c r="GG402" s="6" t="str">
        <f>+IFERROR(VLOOKUP(GE402,Auxiliar!$A:$C,2,0),"")</f>
        <v/>
      </c>
      <c r="GH402" s="7" t="str">
        <f>+IFERROR(VLOOKUP(GE402,Auxiliar!$A:$C,3,0),"")</f>
        <v/>
      </c>
    </row>
    <row r="403" spans="1:190" x14ac:dyDescent="0.25">
      <c r="A403" s="1"/>
      <c r="B403" s="1"/>
      <c r="C403" t="str">
        <f>+IFERROR(VALUE(RIGHT(Tabla1[[#This Row],[B2B]],6)),"")</f>
        <v/>
      </c>
      <c r="D403" t="str">
        <f>+IFERROR(VLOOKUP(B403,Auxiliar!$A:$C,2,0),"")</f>
        <v/>
      </c>
      <c r="E403" s="5" t="str">
        <f>+IFERROR(VLOOKUP(B403,Auxiliar!$A:$C,3,0),"")</f>
        <v/>
      </c>
      <c r="S403" s="1">
        <v>4929</v>
      </c>
      <c r="T403" s="1" t="s">
        <v>9</v>
      </c>
      <c r="U403" s="6">
        <f>+IFERROR(VALUE(RIGHT(Tabla4[[#This Row],[B2B]],6)),"")</f>
        <v>4929</v>
      </c>
      <c r="V403" s="6" t="str">
        <f>+IFERROR(VLOOKUP(T403,Auxiliar!$A:$C,2,0),"")</f>
        <v>CORE</v>
      </c>
      <c r="W403" s="7" t="str">
        <f>+IFERROR(VLOOKUP(T403,Auxiliar!$A:$C,3,0),"")</f>
        <v>0b 1% | 2b 5% | 4b 6%</v>
      </c>
      <c r="AK403" s="1">
        <v>4657</v>
      </c>
      <c r="AL403" s="1" t="s">
        <v>30</v>
      </c>
      <c r="AM403" s="6">
        <f>+IFERROR(VALUE(RIGHT(Tabla7[[#This Row],[B2B]],6)),"")</f>
        <v>4657</v>
      </c>
      <c r="AN403" s="6" t="str">
        <f>+IFERROR(VLOOKUP(AL403,Auxiliar!$A:$C,2,0),"")</f>
        <v>LATONES</v>
      </c>
      <c r="AO403" s="7" t="str">
        <f>+IFERROR(VLOOKUP(AL403,Auxiliar!$A:$C,3,0),"")</f>
        <v>1b 4% | 5b 7% | 97b 0%</v>
      </c>
      <c r="AW403" s="1"/>
      <c r="AX403" s="1" t="s">
        <v>32</v>
      </c>
      <c r="AY403" s="6" t="str">
        <f>+IFERROR(VALUE(RIGHT(Tabla9[[#This Row],[B2B]],6)),"")</f>
        <v/>
      </c>
      <c r="AZ403" s="6" t="str">
        <f>+IFERROR(VLOOKUP(AX403,Auxiliar!$A:$C,2,0),"")</f>
        <v>LATONES</v>
      </c>
      <c r="BA403" s="7" t="str">
        <f>+IFERROR(VLOOKUP(AX403,Auxiliar!$A:$C,3,0),"")</f>
        <v>2b 3% | 4b 4% | 6b 5% | 10b 8%  | 385b 0%</v>
      </c>
      <c r="BI403" s="1"/>
      <c r="BJ403" s="1"/>
      <c r="BK403" s="6" t="str">
        <f>+IFERROR(VALUE(RIGHT(Tabla11[[#This Row],[B2B]],6)),"")</f>
        <v/>
      </c>
      <c r="BL403" s="6" t="str">
        <f>+IFERROR(VLOOKUP(BJ403,Auxiliar!$A:$C,2,0),"")</f>
        <v/>
      </c>
      <c r="BM403" s="7" t="str">
        <f>+IFERROR(VLOOKUP(BJ403,Auxiliar!$A:$C,3,0),"")</f>
        <v/>
      </c>
      <c r="BO403" s="1">
        <v>960</v>
      </c>
      <c r="BP403" s="1" t="s">
        <v>39</v>
      </c>
      <c r="BQ403" s="6">
        <f>+IFERROR(VALUE(RIGHT(Tabla12[[#This Row],[B2B]],6)),"")</f>
        <v>960</v>
      </c>
      <c r="BR403" s="6" t="str">
        <f>+IFERROR(VLOOKUP(BP403,Auxiliar!$A:$C,2,0),"")</f>
        <v>VALUE LITRO</v>
      </c>
      <c r="BS403" s="7" t="str">
        <f>+IFERROR(VLOOKUP(BP403,Auxiliar!$A:$C,3,0),"")</f>
        <v>1b 12%</v>
      </c>
      <c r="CA403" s="1">
        <v>3835</v>
      </c>
      <c r="CB403" s="1" t="s">
        <v>35</v>
      </c>
      <c r="CC403" s="6">
        <f>+IFERROR(VALUE(RIGHT(Tabla14[[#This Row],[B2B]],6)),"")</f>
        <v>3835</v>
      </c>
      <c r="CD403" s="6" t="str">
        <f>+IFERROR(VLOOKUP(CB403,Auxiliar!$A:$C,2,0),"")</f>
        <v>Corona 710cc</v>
      </c>
      <c r="CE403" s="7" t="str">
        <f>+IFERROR(VLOOKUP(CB403,Auxiliar!$A:$C,3,0),"")</f>
        <v>1b 10% | 85b 0%</v>
      </c>
      <c r="CG403" s="1"/>
      <c r="CH403" s="1"/>
      <c r="CI403" s="6" t="str">
        <f>+IFERROR(VALUE(RIGHT(Tabla15[[#This Row],[B2B]],6)),"")</f>
        <v/>
      </c>
      <c r="CJ403" s="6" t="str">
        <f>+IFERROR(VLOOKUP(CH403,Auxiliar!$A:$C,2,0),"")</f>
        <v/>
      </c>
      <c r="CK403" s="7" t="str">
        <f>+IFERROR(VLOOKUP(CH403,Auxiliar!$A:$C,3,0),"")</f>
        <v/>
      </c>
      <c r="CM403" s="1">
        <v>3817</v>
      </c>
      <c r="CN403" s="1" t="s">
        <v>20</v>
      </c>
      <c r="CO403" s="6">
        <v>3817</v>
      </c>
      <c r="CP403" s="6" t="s">
        <v>20</v>
      </c>
      <c r="CQ403" s="7" t="s">
        <v>21</v>
      </c>
      <c r="CS403" s="1"/>
      <c r="CT403" s="1"/>
      <c r="CU403" s="6" t="str">
        <f>+IFERROR(VALUE(RIGHT(Tabla17[[#This Row],[B2B]],6)),"")</f>
        <v/>
      </c>
      <c r="CV403" s="6" t="str">
        <f>+IFERROR(VLOOKUP(CT403,Auxiliar!$A:$C,2,0),"")</f>
        <v/>
      </c>
      <c r="CW403" s="7" t="str">
        <f>+IFERROR(VLOOKUP(CT403,Auxiliar!$A:$C,3,0),"")</f>
        <v/>
      </c>
      <c r="CY403" s="1">
        <v>3817</v>
      </c>
      <c r="CZ403" s="1" t="s">
        <v>16</v>
      </c>
      <c r="DA403" s="6">
        <f>+IFERROR(VALUE(RIGHT(Tabla18[[#This Row],[B2B]],6)),"")</f>
        <v>3817</v>
      </c>
      <c r="DB403" s="6" t="str">
        <f>+IFERROR(VLOOKUP(CZ403,Auxiliar!$A:$C,2,0),"")</f>
        <v>PREMIUM</v>
      </c>
      <c r="DC403" s="7" t="str">
        <f>+IFERROR(VLOOKUP(CZ403,Auxiliar!$A:$C,3,0),"")</f>
        <v>0b 0% | 2b 2% | 5b 3,5% | 10b 5%</v>
      </c>
      <c r="DE403" s="1">
        <v>3817</v>
      </c>
      <c r="DF403" s="1" t="s">
        <v>19</v>
      </c>
      <c r="DG403" s="6">
        <f>+IFERROR(VALUE(RIGHT(Tabla19[[#This Row],[B2B]],6)),"")</f>
        <v>3817</v>
      </c>
      <c r="DH403" s="6" t="str">
        <f>+IFERROR(VLOOKUP(DF403,Auxiliar!$A:$C,2,0),"")</f>
        <v>MICHELOB</v>
      </c>
      <c r="DI403" s="7" t="str">
        <f>+IFERROR(VLOOKUP(DF403,Auxiliar!$A:$C,3,0),"")</f>
        <v>1b 7% | 3b 22% | 8b 27%</v>
      </c>
      <c r="DK403" s="1"/>
      <c r="DL403" s="1"/>
      <c r="DM403" s="6" t="str">
        <f>+IFERROR(VALUE(RIGHT(Tabla20[[#This Row],[B2B]],6)),"")</f>
        <v/>
      </c>
      <c r="DN403" s="6" t="str">
        <f>+IFERROR(VLOOKUP(DL403,Auxiliar!$A:$C,2,0),"")</f>
        <v/>
      </c>
      <c r="DO403" s="7" t="str">
        <f>+IFERROR(VLOOKUP(DL403,Auxiliar!$A:$C,3,0),"")</f>
        <v/>
      </c>
      <c r="DQ403" s="1">
        <v>3819</v>
      </c>
      <c r="DR403" s="12" t="s">
        <v>24</v>
      </c>
      <c r="DS403" s="6">
        <f>+IFERROR(VALUE(RIGHT(Tabla21[[#This Row],[B2B]],6)),"")</f>
        <v>3819</v>
      </c>
      <c r="DT403" s="6" t="str">
        <f>+IFERROR(VLOOKUP(DR403,Auxiliar!$A:$C,2,0),"")</f>
        <v>CORONA PORRON</v>
      </c>
      <c r="DU403" s="7" t="str">
        <f>+IFERROR(VLOOKUP(DR403,Auxiliar!$A:$C,3,0),"")</f>
        <v>1b 5% | 20b 0%</v>
      </c>
      <c r="DW403" s="1">
        <v>10277</v>
      </c>
      <c r="DX403" s="12" t="s">
        <v>43</v>
      </c>
      <c r="DY403" s="6">
        <f>+IFERROR(VALUE(RIGHT(Tabla22[[#This Row],[B2B]],6)),"")</f>
        <v>10277</v>
      </c>
      <c r="DZ403" s="6" t="str">
        <f>+IFERROR(VLOOKUP(DX403,Auxiliar!$A:$C,2,0),"")</f>
        <v xml:space="preserve">VALUE LATA </v>
      </c>
      <c r="EA403" s="7" t="str">
        <f>+IFERROR(VLOOKUP(DX403,Auxiliar!$A:$C,3,0),"")</f>
        <v>1b 15% | 100b 18%</v>
      </c>
      <c r="EC403" s="1">
        <v>940</v>
      </c>
      <c r="ED403" s="12" t="s">
        <v>47</v>
      </c>
      <c r="EE403" s="6">
        <f>+IFERROR(VALUE(RIGHT(Tabla23[[#This Row],[B2B]],6)),"")</f>
        <v>940</v>
      </c>
      <c r="EF403" s="6" t="str">
        <f>+IFERROR(VLOOKUP(ED403,Auxiliar!$A:$C,2,0),"")</f>
        <v>VALUE LATON</v>
      </c>
      <c r="EG403" s="7" t="str">
        <f>+IFERROR(VLOOKUP(ED403,Auxiliar!$A:$C,3,0),"")</f>
        <v>1b 10% | 5b 15% | 192b 0%</v>
      </c>
      <c r="EI403" s="1"/>
      <c r="EJ403" s="12"/>
      <c r="EK403" s="6" t="str">
        <f>+IFERROR(VALUE(RIGHT(Tabla24[[#This Row],[B2B]],6)),"")</f>
        <v/>
      </c>
      <c r="EL403" s="6" t="str">
        <f>+IFERROR(VLOOKUP(EJ403,Auxiliar!$A:$C,2,0),"")</f>
        <v/>
      </c>
      <c r="EM403" s="7" t="str">
        <f>+IFERROR(VLOOKUP(EJ403,Auxiliar!$A:$C,3,0),"")</f>
        <v/>
      </c>
      <c r="EO403" s="1"/>
      <c r="EP403" s="12"/>
      <c r="EQ403" s="6" t="str">
        <f>+IFERROR(VALUE(RIGHT(Tabla25[[#This Row],[B2B]],6)),"")</f>
        <v/>
      </c>
      <c r="ER403" s="6" t="str">
        <f>+IFERROR(VLOOKUP(EP403,Auxiliar!$A:$C,2,0),"")</f>
        <v/>
      </c>
      <c r="ES403" s="7" t="str">
        <f>+IFERROR(VLOOKUP(EP403,Auxiliar!$A:$C,3,0),"")</f>
        <v/>
      </c>
      <c r="EU403" s="1"/>
      <c r="EV403" s="12"/>
      <c r="EW403" s="6" t="str">
        <f>+IFERROR(VALUE(RIGHT(Tabla26[[#This Row],[B2B]],6)),"")</f>
        <v/>
      </c>
      <c r="EX403" s="6" t="str">
        <f>+IFERROR(VLOOKUP(EV403,Auxiliar!$A:$C,2,0),"")</f>
        <v/>
      </c>
      <c r="EY403" s="7" t="str">
        <f>+IFERROR(VLOOKUP(EV403,Auxiliar!$A:$C,3,0),"")</f>
        <v/>
      </c>
      <c r="EZ403" s="1"/>
      <c r="FA403" s="12"/>
      <c r="FB403" s="6" t="str">
        <f>+IFERROR(VALUE(RIGHT(Tabla27[[#This Row],[B2B]],6)),"")</f>
        <v/>
      </c>
      <c r="FC403" s="6" t="str">
        <f>+IFERROR(VLOOKUP(FA403,Auxiliar!$A:$C,2,0),"")</f>
        <v/>
      </c>
      <c r="FD403" s="7" t="str">
        <f>+IFERROR(VLOOKUP(FA403,Auxiliar!$A:$C,3,0),"")</f>
        <v/>
      </c>
      <c r="FE403" s="1"/>
      <c r="FF403" s="12"/>
      <c r="FG403" s="6" t="str">
        <f>+IFERROR(VALUE(RIGHT(Tabla28[[#This Row],[B2B]],6)),"")</f>
        <v/>
      </c>
      <c r="FH403" s="6" t="str">
        <f>+IFERROR(VLOOKUP(FF403,Auxiliar!$A:$C,2,0),"")</f>
        <v/>
      </c>
      <c r="FI403" s="7" t="str">
        <f>+IFERROR(VLOOKUP(FF403,Auxiliar!$A:$C,3,0),"")</f>
        <v/>
      </c>
      <c r="FJ403" s="1"/>
      <c r="FK403" s="12"/>
      <c r="FL403" s="6" t="str">
        <f>+IFERROR(VALUE(RIGHT(Tabla29[[#This Row],[B2B]],6)),"")</f>
        <v/>
      </c>
      <c r="FM403" s="6" t="str">
        <f>+IFERROR(VLOOKUP(FK403,Auxiliar!$A:$C,2,0),"")</f>
        <v/>
      </c>
      <c r="FN403" s="7" t="str">
        <f>+IFERROR(VLOOKUP(FK403,Auxiliar!$A:$C,3,0),"")</f>
        <v/>
      </c>
      <c r="FO403" s="1"/>
      <c r="FP403" s="12"/>
      <c r="FQ403" s="6" t="str">
        <f>+IFERROR(VALUE(RIGHT(Tabla30[[#This Row],[B2B]],6)),"")</f>
        <v/>
      </c>
      <c r="FR403" s="6" t="str">
        <f>+IFERROR(VLOOKUP(FP403,Auxiliar!$A:$C,2,0),"")</f>
        <v/>
      </c>
      <c r="FS403" s="7"/>
      <c r="FT403" s="1"/>
      <c r="FU403" s="12"/>
      <c r="FV403" s="6" t="str">
        <f>+IFERROR(VALUE(RIGHT(Tabla31[[#This Row],[B2B]],6)),"")</f>
        <v/>
      </c>
      <c r="FW403" s="6" t="str">
        <f>+IFERROR(VLOOKUP(FU403,Auxiliar!$A:$C,2,0),"")</f>
        <v/>
      </c>
      <c r="FX403" s="7" t="str">
        <f>+IFERROR(VLOOKUP(FU403,Auxiliar!$A:$C,3,0),"")</f>
        <v/>
      </c>
      <c r="FY403" s="1"/>
      <c r="FZ403" s="12"/>
      <c r="GA403" s="6" t="str">
        <f>+IFERROR(VALUE(RIGHT(Tabla32[[#This Row],[B2B]],6)),"")</f>
        <v/>
      </c>
      <c r="GB403" s="6" t="str">
        <f>+IFERROR(VLOOKUP(FZ403,Auxiliar!$A:$C,2,0),"")</f>
        <v/>
      </c>
      <c r="GC403" s="7" t="str">
        <f>+IFERROR(VLOOKUP(FZ403,Auxiliar!$A:$C,3,0),"")</f>
        <v/>
      </c>
      <c r="GD403" s="1"/>
      <c r="GE403" s="12"/>
      <c r="GF403" s="6" t="str">
        <f>+IFERROR(VALUE(RIGHT(Tabla33[[#This Row],[B2B]],6)),"")</f>
        <v/>
      </c>
      <c r="GG403" s="6" t="str">
        <f>+IFERROR(VLOOKUP(GE403,Auxiliar!$A:$C,2,0),"")</f>
        <v/>
      </c>
      <c r="GH403" s="7" t="str">
        <f>+IFERROR(VLOOKUP(GE403,Auxiliar!$A:$C,3,0),"")</f>
        <v/>
      </c>
    </row>
    <row r="404" spans="1:190" x14ac:dyDescent="0.25">
      <c r="A404" s="1"/>
      <c r="B404" s="1"/>
      <c r="C404" t="str">
        <f>+IFERROR(VALUE(RIGHT(Tabla1[[#This Row],[B2B]],6)),"")</f>
        <v/>
      </c>
      <c r="D404" t="str">
        <f>+IFERROR(VLOOKUP(B404,Auxiliar!$A:$C,2,0),"")</f>
        <v/>
      </c>
      <c r="E404" s="5" t="str">
        <f>+IFERROR(VLOOKUP(B404,Auxiliar!$A:$C,3,0),"")</f>
        <v/>
      </c>
      <c r="S404" s="1">
        <v>4934</v>
      </c>
      <c r="T404" s="1" t="s">
        <v>9</v>
      </c>
      <c r="U404" s="6">
        <f>+IFERROR(VALUE(RIGHT(Tabla4[[#This Row],[B2B]],6)),"")</f>
        <v>4934</v>
      </c>
      <c r="V404" s="6" t="str">
        <f>+IFERROR(VLOOKUP(T404,Auxiliar!$A:$C,2,0),"")</f>
        <v>CORE</v>
      </c>
      <c r="W404" s="7" t="str">
        <f>+IFERROR(VLOOKUP(T404,Auxiliar!$A:$C,3,0),"")</f>
        <v>0b 1% | 2b 5% | 4b 6%</v>
      </c>
      <c r="AK404" s="1">
        <v>4689</v>
      </c>
      <c r="AL404" s="1" t="s">
        <v>30</v>
      </c>
      <c r="AM404" s="6">
        <f>+IFERROR(VALUE(RIGHT(Tabla7[[#This Row],[B2B]],6)),"")</f>
        <v>4689</v>
      </c>
      <c r="AN404" s="6" t="str">
        <f>+IFERROR(VLOOKUP(AL404,Auxiliar!$A:$C,2,0),"")</f>
        <v>LATONES</v>
      </c>
      <c r="AO404" s="7" t="str">
        <f>+IFERROR(VLOOKUP(AL404,Auxiliar!$A:$C,3,0),"")</f>
        <v>1b 4% | 5b 7% | 97b 0%</v>
      </c>
      <c r="AW404" s="1"/>
      <c r="AX404" s="1" t="s">
        <v>32</v>
      </c>
      <c r="AY404" s="6" t="str">
        <f>+IFERROR(VALUE(RIGHT(Tabla9[[#This Row],[B2B]],6)),"")</f>
        <v/>
      </c>
      <c r="AZ404" s="6" t="str">
        <f>+IFERROR(VLOOKUP(AX404,Auxiliar!$A:$C,2,0),"")</f>
        <v>LATONES</v>
      </c>
      <c r="BA404" s="7" t="str">
        <f>+IFERROR(VLOOKUP(AX404,Auxiliar!$A:$C,3,0),"")</f>
        <v>2b 3% | 4b 4% | 6b 5% | 10b 8%  | 385b 0%</v>
      </c>
      <c r="BI404" s="1"/>
      <c r="BJ404" s="1"/>
      <c r="BK404" s="6" t="str">
        <f>+IFERROR(VALUE(RIGHT(Tabla11[[#This Row],[B2B]],6)),"")</f>
        <v/>
      </c>
      <c r="BL404" s="6" t="str">
        <f>+IFERROR(VLOOKUP(BJ404,Auxiliar!$A:$C,2,0),"")</f>
        <v/>
      </c>
      <c r="BM404" s="7" t="str">
        <f>+IFERROR(VLOOKUP(BJ404,Auxiliar!$A:$C,3,0),"")</f>
        <v/>
      </c>
      <c r="BO404" s="1">
        <v>969</v>
      </c>
      <c r="BP404" s="1" t="s">
        <v>39</v>
      </c>
      <c r="BQ404" s="6">
        <f>+IFERROR(VALUE(RIGHT(Tabla12[[#This Row],[B2B]],6)),"")</f>
        <v>969</v>
      </c>
      <c r="BR404" s="6" t="str">
        <f>+IFERROR(VLOOKUP(BP404,Auxiliar!$A:$C,2,0),"")</f>
        <v>VALUE LITRO</v>
      </c>
      <c r="BS404" s="7" t="str">
        <f>+IFERROR(VLOOKUP(BP404,Auxiliar!$A:$C,3,0),"")</f>
        <v>1b 12%</v>
      </c>
      <c r="CA404" s="1">
        <v>3848</v>
      </c>
      <c r="CB404" s="1" t="s">
        <v>35</v>
      </c>
      <c r="CC404" s="6">
        <f>+IFERROR(VALUE(RIGHT(Tabla14[[#This Row],[B2B]],6)),"")</f>
        <v>3848</v>
      </c>
      <c r="CD404" s="6" t="str">
        <f>+IFERROR(VLOOKUP(CB404,Auxiliar!$A:$C,2,0),"")</f>
        <v>Corona 710cc</v>
      </c>
      <c r="CE404" s="7" t="str">
        <f>+IFERROR(VLOOKUP(CB404,Auxiliar!$A:$C,3,0),"")</f>
        <v>1b 10% | 85b 0%</v>
      </c>
      <c r="CG404" s="1"/>
      <c r="CH404" s="1"/>
      <c r="CI404" s="6" t="str">
        <f>+IFERROR(VALUE(RIGHT(Tabla15[[#This Row],[B2B]],6)),"")</f>
        <v/>
      </c>
      <c r="CJ404" s="6" t="str">
        <f>+IFERROR(VLOOKUP(CH404,Auxiliar!$A:$C,2,0),"")</f>
        <v/>
      </c>
      <c r="CK404" s="7" t="str">
        <f>+IFERROR(VLOOKUP(CH404,Auxiliar!$A:$C,3,0),"")</f>
        <v/>
      </c>
      <c r="CM404" s="1">
        <v>3819</v>
      </c>
      <c r="CN404" s="1" t="s">
        <v>20</v>
      </c>
      <c r="CO404" s="6">
        <v>3819</v>
      </c>
      <c r="CP404" s="6" t="s">
        <v>20</v>
      </c>
      <c r="CQ404" s="7" t="s">
        <v>21</v>
      </c>
      <c r="CS404" s="1"/>
      <c r="CT404" s="1"/>
      <c r="CU404" s="6" t="str">
        <f>+IFERROR(VALUE(RIGHT(Tabla17[[#This Row],[B2B]],6)),"")</f>
        <v/>
      </c>
      <c r="CV404" s="6" t="str">
        <f>+IFERROR(VLOOKUP(CT404,Auxiliar!$A:$C,2,0),"")</f>
        <v/>
      </c>
      <c r="CW404" s="7" t="str">
        <f>+IFERROR(VLOOKUP(CT404,Auxiliar!$A:$C,3,0),"")</f>
        <v/>
      </c>
      <c r="CY404" s="1">
        <v>3819</v>
      </c>
      <c r="CZ404" s="1" t="s">
        <v>16</v>
      </c>
      <c r="DA404" s="6">
        <f>+IFERROR(VALUE(RIGHT(Tabla18[[#This Row],[B2B]],6)),"")</f>
        <v>3819</v>
      </c>
      <c r="DB404" s="6" t="str">
        <f>+IFERROR(VLOOKUP(CZ404,Auxiliar!$A:$C,2,0),"")</f>
        <v>PREMIUM</v>
      </c>
      <c r="DC404" s="7" t="str">
        <f>+IFERROR(VLOOKUP(CZ404,Auxiliar!$A:$C,3,0),"")</f>
        <v>0b 0% | 2b 2% | 5b 3,5% | 10b 5%</v>
      </c>
      <c r="DE404" s="1">
        <v>3819</v>
      </c>
      <c r="DF404" s="1" t="s">
        <v>19</v>
      </c>
      <c r="DG404" s="6">
        <f>+IFERROR(VALUE(RIGHT(Tabla19[[#This Row],[B2B]],6)),"")</f>
        <v>3819</v>
      </c>
      <c r="DH404" s="6" t="str">
        <f>+IFERROR(VLOOKUP(DF404,Auxiliar!$A:$C,2,0),"")</f>
        <v>MICHELOB</v>
      </c>
      <c r="DI404" s="7" t="str">
        <f>+IFERROR(VLOOKUP(DF404,Auxiliar!$A:$C,3,0),"")</f>
        <v>1b 7% | 3b 22% | 8b 27%</v>
      </c>
      <c r="DK404" s="1"/>
      <c r="DL404" s="1"/>
      <c r="DM404" s="6" t="str">
        <f>+IFERROR(VALUE(RIGHT(Tabla20[[#This Row],[B2B]],6)),"")</f>
        <v/>
      </c>
      <c r="DN404" s="6" t="str">
        <f>+IFERROR(VLOOKUP(DL404,Auxiliar!$A:$C,2,0),"")</f>
        <v/>
      </c>
      <c r="DO404" s="7" t="str">
        <f>+IFERROR(VLOOKUP(DL404,Auxiliar!$A:$C,3,0),"")</f>
        <v/>
      </c>
      <c r="DQ404" s="1">
        <v>3822</v>
      </c>
      <c r="DR404" s="12" t="s">
        <v>24</v>
      </c>
      <c r="DS404" s="6">
        <f>+IFERROR(VALUE(RIGHT(Tabla21[[#This Row],[B2B]],6)),"")</f>
        <v>3822</v>
      </c>
      <c r="DT404" s="6" t="str">
        <f>+IFERROR(VLOOKUP(DR404,Auxiliar!$A:$C,2,0),"")</f>
        <v>CORONA PORRON</v>
      </c>
      <c r="DU404" s="7" t="str">
        <f>+IFERROR(VLOOKUP(DR404,Auxiliar!$A:$C,3,0),"")</f>
        <v>1b 5% | 20b 0%</v>
      </c>
      <c r="DW404" s="1">
        <v>984</v>
      </c>
      <c r="DX404" s="12" t="s">
        <v>43</v>
      </c>
      <c r="DY404" s="6">
        <f>+IFERROR(VALUE(RIGHT(Tabla22[[#This Row],[B2B]],6)),"")</f>
        <v>984</v>
      </c>
      <c r="DZ404" s="6" t="str">
        <f>+IFERROR(VLOOKUP(DX404,Auxiliar!$A:$C,2,0),"")</f>
        <v xml:space="preserve">VALUE LATA </v>
      </c>
      <c r="EA404" s="7" t="str">
        <f>+IFERROR(VLOOKUP(DX404,Auxiliar!$A:$C,3,0),"")</f>
        <v>1b 15% | 100b 18%</v>
      </c>
      <c r="EC404" s="1">
        <v>960</v>
      </c>
      <c r="ED404" s="12" t="s">
        <v>47</v>
      </c>
      <c r="EE404" s="6">
        <f>+IFERROR(VALUE(RIGHT(Tabla23[[#This Row],[B2B]],6)),"")</f>
        <v>960</v>
      </c>
      <c r="EF404" s="6" t="str">
        <f>+IFERROR(VLOOKUP(ED404,Auxiliar!$A:$C,2,0),"")</f>
        <v>VALUE LATON</v>
      </c>
      <c r="EG404" s="7" t="str">
        <f>+IFERROR(VLOOKUP(ED404,Auxiliar!$A:$C,3,0),"")</f>
        <v>1b 10% | 5b 15% | 192b 0%</v>
      </c>
      <c r="EI404" s="1"/>
      <c r="EJ404" s="12"/>
      <c r="EK404" s="6" t="str">
        <f>+IFERROR(VALUE(RIGHT(Tabla24[[#This Row],[B2B]],6)),"")</f>
        <v/>
      </c>
      <c r="EL404" s="6" t="str">
        <f>+IFERROR(VLOOKUP(EJ404,Auxiliar!$A:$C,2,0),"")</f>
        <v/>
      </c>
      <c r="EM404" s="7" t="str">
        <f>+IFERROR(VLOOKUP(EJ404,Auxiliar!$A:$C,3,0),"")</f>
        <v/>
      </c>
      <c r="EO404" s="1"/>
      <c r="EP404" s="12"/>
      <c r="EQ404" s="6" t="str">
        <f>+IFERROR(VALUE(RIGHT(Tabla25[[#This Row],[B2B]],6)),"")</f>
        <v/>
      </c>
      <c r="ER404" s="6" t="str">
        <f>+IFERROR(VLOOKUP(EP404,Auxiliar!$A:$C,2,0),"")</f>
        <v/>
      </c>
      <c r="ES404" s="7" t="str">
        <f>+IFERROR(VLOOKUP(EP404,Auxiliar!$A:$C,3,0),"")</f>
        <v/>
      </c>
      <c r="EU404" s="1"/>
      <c r="EV404" s="12"/>
      <c r="EW404" s="6" t="str">
        <f>+IFERROR(VALUE(RIGHT(Tabla26[[#This Row],[B2B]],6)),"")</f>
        <v/>
      </c>
      <c r="EX404" s="6" t="str">
        <f>+IFERROR(VLOOKUP(EV404,Auxiliar!$A:$C,2,0),"")</f>
        <v/>
      </c>
      <c r="EY404" s="7" t="str">
        <f>+IFERROR(VLOOKUP(EV404,Auxiliar!$A:$C,3,0),"")</f>
        <v/>
      </c>
      <c r="EZ404" s="1"/>
      <c r="FA404" s="12"/>
      <c r="FB404" s="6" t="str">
        <f>+IFERROR(VALUE(RIGHT(Tabla27[[#This Row],[B2B]],6)),"")</f>
        <v/>
      </c>
      <c r="FC404" s="6" t="str">
        <f>+IFERROR(VLOOKUP(FA404,Auxiliar!$A:$C,2,0),"")</f>
        <v/>
      </c>
      <c r="FD404" s="7" t="str">
        <f>+IFERROR(VLOOKUP(FA404,Auxiliar!$A:$C,3,0),"")</f>
        <v/>
      </c>
      <c r="FE404" s="1"/>
      <c r="FF404" s="12"/>
      <c r="FG404" s="6" t="str">
        <f>+IFERROR(VALUE(RIGHT(Tabla28[[#This Row],[B2B]],6)),"")</f>
        <v/>
      </c>
      <c r="FH404" s="6" t="str">
        <f>+IFERROR(VLOOKUP(FF404,Auxiliar!$A:$C,2,0),"")</f>
        <v/>
      </c>
      <c r="FI404" s="7" t="str">
        <f>+IFERROR(VLOOKUP(FF404,Auxiliar!$A:$C,3,0),"")</f>
        <v/>
      </c>
      <c r="FJ404" s="1"/>
      <c r="FK404" s="12"/>
      <c r="FL404" s="6" t="str">
        <f>+IFERROR(VALUE(RIGHT(Tabla29[[#This Row],[B2B]],6)),"")</f>
        <v/>
      </c>
      <c r="FM404" s="6" t="str">
        <f>+IFERROR(VLOOKUP(FK404,Auxiliar!$A:$C,2,0),"")</f>
        <v/>
      </c>
      <c r="FN404" s="7" t="str">
        <f>+IFERROR(VLOOKUP(FK404,Auxiliar!$A:$C,3,0),"")</f>
        <v/>
      </c>
      <c r="FO404" s="1"/>
      <c r="FP404" s="12"/>
      <c r="FQ404" s="6" t="str">
        <f>+IFERROR(VALUE(RIGHT(Tabla30[[#This Row],[B2B]],6)),"")</f>
        <v/>
      </c>
      <c r="FR404" s="6" t="str">
        <f>+IFERROR(VLOOKUP(FP404,Auxiliar!$A:$C,2,0),"")</f>
        <v/>
      </c>
      <c r="FS404" s="7"/>
      <c r="FT404" s="1"/>
      <c r="FU404" s="12"/>
      <c r="FV404" s="6" t="str">
        <f>+IFERROR(VALUE(RIGHT(Tabla31[[#This Row],[B2B]],6)),"")</f>
        <v/>
      </c>
      <c r="FW404" s="6" t="str">
        <f>+IFERROR(VLOOKUP(FU404,Auxiliar!$A:$C,2,0),"")</f>
        <v/>
      </c>
      <c r="FX404" s="7" t="str">
        <f>+IFERROR(VLOOKUP(FU404,Auxiliar!$A:$C,3,0),"")</f>
        <v/>
      </c>
      <c r="FY404" s="1"/>
      <c r="FZ404" s="12"/>
      <c r="GA404" s="6" t="str">
        <f>+IFERROR(VALUE(RIGHT(Tabla32[[#This Row],[B2B]],6)),"")</f>
        <v/>
      </c>
      <c r="GB404" s="6" t="str">
        <f>+IFERROR(VLOOKUP(FZ404,Auxiliar!$A:$C,2,0),"")</f>
        <v/>
      </c>
      <c r="GC404" s="7" t="str">
        <f>+IFERROR(VLOOKUP(FZ404,Auxiliar!$A:$C,3,0),"")</f>
        <v/>
      </c>
      <c r="GD404" s="1"/>
      <c r="GE404" s="12"/>
      <c r="GF404" s="6" t="str">
        <f>+IFERROR(VALUE(RIGHT(Tabla33[[#This Row],[B2B]],6)),"")</f>
        <v/>
      </c>
      <c r="GG404" s="6" t="str">
        <f>+IFERROR(VLOOKUP(GE404,Auxiliar!$A:$C,2,0),"")</f>
        <v/>
      </c>
      <c r="GH404" s="7" t="str">
        <f>+IFERROR(VLOOKUP(GE404,Auxiliar!$A:$C,3,0),"")</f>
        <v/>
      </c>
    </row>
    <row r="405" spans="1:190" x14ac:dyDescent="0.25">
      <c r="A405" s="1"/>
      <c r="B405" s="1"/>
      <c r="C405" t="str">
        <f>+IFERROR(VALUE(RIGHT(Tabla1[[#This Row],[B2B]],6)),"")</f>
        <v/>
      </c>
      <c r="D405" t="str">
        <f>+IFERROR(VLOOKUP(B405,Auxiliar!$A:$C,2,0),"")</f>
        <v/>
      </c>
      <c r="E405" s="5" t="str">
        <f>+IFERROR(VLOOKUP(B405,Auxiliar!$A:$C,3,0),"")</f>
        <v/>
      </c>
      <c r="S405" s="1">
        <v>4940</v>
      </c>
      <c r="T405" s="1" t="s">
        <v>9</v>
      </c>
      <c r="U405" s="6">
        <f>+IFERROR(VALUE(RIGHT(Tabla4[[#This Row],[B2B]],6)),"")</f>
        <v>4940</v>
      </c>
      <c r="V405" s="6" t="str">
        <f>+IFERROR(VLOOKUP(T405,Auxiliar!$A:$C,2,0),"")</f>
        <v>CORE</v>
      </c>
      <c r="W405" s="7" t="str">
        <f>+IFERROR(VLOOKUP(T405,Auxiliar!$A:$C,3,0),"")</f>
        <v>0b 1% | 2b 5% | 4b 6%</v>
      </c>
      <c r="AK405" s="1">
        <v>4694</v>
      </c>
      <c r="AL405" s="1" t="s">
        <v>30</v>
      </c>
      <c r="AM405" s="6">
        <f>+IFERROR(VALUE(RIGHT(Tabla7[[#This Row],[B2B]],6)),"")</f>
        <v>4694</v>
      </c>
      <c r="AN405" s="6" t="str">
        <f>+IFERROR(VLOOKUP(AL405,Auxiliar!$A:$C,2,0),"")</f>
        <v>LATONES</v>
      </c>
      <c r="AO405" s="7" t="str">
        <f>+IFERROR(VLOOKUP(AL405,Auxiliar!$A:$C,3,0),"")</f>
        <v>1b 4% | 5b 7% | 97b 0%</v>
      </c>
      <c r="AW405" s="1"/>
      <c r="AX405" s="1" t="s">
        <v>32</v>
      </c>
      <c r="AY405" s="6" t="str">
        <f>+IFERROR(VALUE(RIGHT(Tabla9[[#This Row],[B2B]],6)),"")</f>
        <v/>
      </c>
      <c r="AZ405" s="6" t="str">
        <f>+IFERROR(VLOOKUP(AX405,Auxiliar!$A:$C,2,0),"")</f>
        <v>LATONES</v>
      </c>
      <c r="BA405" s="7" t="str">
        <f>+IFERROR(VLOOKUP(AX405,Auxiliar!$A:$C,3,0),"")</f>
        <v>2b 3% | 4b 4% | 6b 5% | 10b 8%  | 385b 0%</v>
      </c>
      <c r="BI405" s="1"/>
      <c r="BJ405" s="1"/>
      <c r="BK405" s="6" t="str">
        <f>+IFERROR(VALUE(RIGHT(Tabla11[[#This Row],[B2B]],6)),"")</f>
        <v/>
      </c>
      <c r="BL405" s="6" t="str">
        <f>+IFERROR(VLOOKUP(BJ405,Auxiliar!$A:$C,2,0),"")</f>
        <v/>
      </c>
      <c r="BM405" s="7" t="str">
        <f>+IFERROR(VLOOKUP(BJ405,Auxiliar!$A:$C,3,0),"")</f>
        <v/>
      </c>
      <c r="BO405" s="1">
        <v>10270</v>
      </c>
      <c r="BP405" s="1" t="s">
        <v>39</v>
      </c>
      <c r="BQ405" s="6">
        <f>+IFERROR(VALUE(RIGHT(Tabla12[[#This Row],[B2B]],6)),"")</f>
        <v>10270</v>
      </c>
      <c r="BR405" s="6" t="str">
        <f>+IFERROR(VLOOKUP(BP405,Auxiliar!$A:$C,2,0),"")</f>
        <v>VALUE LITRO</v>
      </c>
      <c r="BS405" s="7" t="str">
        <f>+IFERROR(VLOOKUP(BP405,Auxiliar!$A:$C,3,0),"")</f>
        <v>1b 12%</v>
      </c>
      <c r="CA405" s="1">
        <v>3849</v>
      </c>
      <c r="CB405" s="1" t="s">
        <v>35</v>
      </c>
      <c r="CC405" s="6">
        <f>+IFERROR(VALUE(RIGHT(Tabla14[[#This Row],[B2B]],6)),"")</f>
        <v>3849</v>
      </c>
      <c r="CD405" s="6" t="str">
        <f>+IFERROR(VLOOKUP(CB405,Auxiliar!$A:$C,2,0),"")</f>
        <v>Corona 710cc</v>
      </c>
      <c r="CE405" s="7" t="str">
        <f>+IFERROR(VLOOKUP(CB405,Auxiliar!$A:$C,3,0),"")</f>
        <v>1b 10% | 85b 0%</v>
      </c>
      <c r="CG405" s="1"/>
      <c r="CH405" s="1"/>
      <c r="CI405" s="6" t="str">
        <f>+IFERROR(VALUE(RIGHT(Tabla15[[#This Row],[B2B]],6)),"")</f>
        <v/>
      </c>
      <c r="CJ405" s="6" t="str">
        <f>+IFERROR(VLOOKUP(CH405,Auxiliar!$A:$C,2,0),"")</f>
        <v/>
      </c>
      <c r="CK405" s="7" t="str">
        <f>+IFERROR(VLOOKUP(CH405,Auxiliar!$A:$C,3,0),"")</f>
        <v/>
      </c>
      <c r="CM405" s="1">
        <v>3822</v>
      </c>
      <c r="CN405" s="1" t="s">
        <v>20</v>
      </c>
      <c r="CO405" s="6">
        <v>3822</v>
      </c>
      <c r="CP405" s="6" t="s">
        <v>20</v>
      </c>
      <c r="CQ405" s="7" t="s">
        <v>21</v>
      </c>
      <c r="CS405" s="1"/>
      <c r="CT405" s="1"/>
      <c r="CU405" s="6" t="str">
        <f>+IFERROR(VALUE(RIGHT(Tabla17[[#This Row],[B2B]],6)),"")</f>
        <v/>
      </c>
      <c r="CV405" s="6" t="str">
        <f>+IFERROR(VLOOKUP(CT405,Auxiliar!$A:$C,2,0),"")</f>
        <v/>
      </c>
      <c r="CW405" s="7" t="str">
        <f>+IFERROR(VLOOKUP(CT405,Auxiliar!$A:$C,3,0),"")</f>
        <v/>
      </c>
      <c r="CY405" s="1">
        <v>3822</v>
      </c>
      <c r="CZ405" s="1" t="s">
        <v>16</v>
      </c>
      <c r="DA405" s="6">
        <f>+IFERROR(VALUE(RIGHT(Tabla18[[#This Row],[B2B]],6)),"")</f>
        <v>3822</v>
      </c>
      <c r="DB405" s="6" t="str">
        <f>+IFERROR(VLOOKUP(CZ405,Auxiliar!$A:$C,2,0),"")</f>
        <v>PREMIUM</v>
      </c>
      <c r="DC405" s="7" t="str">
        <f>+IFERROR(VLOOKUP(CZ405,Auxiliar!$A:$C,3,0),"")</f>
        <v>0b 0% | 2b 2% | 5b 3,5% | 10b 5%</v>
      </c>
      <c r="DE405" s="1">
        <v>3822</v>
      </c>
      <c r="DF405" s="1" t="s">
        <v>19</v>
      </c>
      <c r="DG405" s="6">
        <f>+IFERROR(VALUE(RIGHT(Tabla19[[#This Row],[B2B]],6)),"")</f>
        <v>3822</v>
      </c>
      <c r="DH405" s="6" t="str">
        <f>+IFERROR(VLOOKUP(DF405,Auxiliar!$A:$C,2,0),"")</f>
        <v>MICHELOB</v>
      </c>
      <c r="DI405" s="7" t="str">
        <f>+IFERROR(VLOOKUP(DF405,Auxiliar!$A:$C,3,0),"")</f>
        <v>1b 7% | 3b 22% | 8b 27%</v>
      </c>
      <c r="DK405" s="1"/>
      <c r="DL405" s="1"/>
      <c r="DM405" s="6" t="str">
        <f>+IFERROR(VALUE(RIGHT(Tabla20[[#This Row],[B2B]],6)),"")</f>
        <v/>
      </c>
      <c r="DN405" s="6" t="str">
        <f>+IFERROR(VLOOKUP(DL405,Auxiliar!$A:$C,2,0),"")</f>
        <v/>
      </c>
      <c r="DO405" s="7" t="str">
        <f>+IFERROR(VLOOKUP(DL405,Auxiliar!$A:$C,3,0),"")</f>
        <v/>
      </c>
      <c r="DQ405" s="1">
        <v>3827</v>
      </c>
      <c r="DR405" s="12" t="s">
        <v>24</v>
      </c>
      <c r="DS405" s="6">
        <f>+IFERROR(VALUE(RIGHT(Tabla21[[#This Row],[B2B]],6)),"")</f>
        <v>3827</v>
      </c>
      <c r="DT405" s="6" t="str">
        <f>+IFERROR(VLOOKUP(DR405,Auxiliar!$A:$C,2,0),"")</f>
        <v>CORONA PORRON</v>
      </c>
      <c r="DU405" s="7" t="str">
        <f>+IFERROR(VLOOKUP(DR405,Auxiliar!$A:$C,3,0),"")</f>
        <v>1b 5% | 20b 0%</v>
      </c>
      <c r="DW405" s="1">
        <v>10287</v>
      </c>
      <c r="DX405" s="12" t="s">
        <v>43</v>
      </c>
      <c r="DY405" s="6">
        <f>+IFERROR(VALUE(RIGHT(Tabla22[[#This Row],[B2B]],6)),"")</f>
        <v>10287</v>
      </c>
      <c r="DZ405" s="6" t="str">
        <f>+IFERROR(VLOOKUP(DX405,Auxiliar!$A:$C,2,0),"")</f>
        <v xml:space="preserve">VALUE LATA </v>
      </c>
      <c r="EA405" s="7" t="str">
        <f>+IFERROR(VLOOKUP(DX405,Auxiliar!$A:$C,3,0),"")</f>
        <v>1b 15% | 100b 18%</v>
      </c>
      <c r="EC405" s="1">
        <v>969</v>
      </c>
      <c r="ED405" s="12" t="s">
        <v>47</v>
      </c>
      <c r="EE405" s="6">
        <f>+IFERROR(VALUE(RIGHT(Tabla23[[#This Row],[B2B]],6)),"")</f>
        <v>969</v>
      </c>
      <c r="EF405" s="6" t="str">
        <f>+IFERROR(VLOOKUP(ED405,Auxiliar!$A:$C,2,0),"")</f>
        <v>VALUE LATON</v>
      </c>
      <c r="EG405" s="7" t="str">
        <f>+IFERROR(VLOOKUP(ED405,Auxiliar!$A:$C,3,0),"")</f>
        <v>1b 10% | 5b 15% | 192b 0%</v>
      </c>
      <c r="EI405" s="1"/>
      <c r="EJ405" s="12"/>
      <c r="EK405" s="6" t="str">
        <f>+IFERROR(VALUE(RIGHT(Tabla24[[#This Row],[B2B]],6)),"")</f>
        <v/>
      </c>
      <c r="EL405" s="6" t="str">
        <f>+IFERROR(VLOOKUP(EJ405,Auxiliar!$A:$C,2,0),"")</f>
        <v/>
      </c>
      <c r="EM405" s="7" t="str">
        <f>+IFERROR(VLOOKUP(EJ405,Auxiliar!$A:$C,3,0),"")</f>
        <v/>
      </c>
      <c r="EO405" s="1"/>
      <c r="EP405" s="12"/>
      <c r="EQ405" s="6" t="str">
        <f>+IFERROR(VALUE(RIGHT(Tabla25[[#This Row],[B2B]],6)),"")</f>
        <v/>
      </c>
      <c r="ER405" s="6" t="str">
        <f>+IFERROR(VLOOKUP(EP405,Auxiliar!$A:$C,2,0),"")</f>
        <v/>
      </c>
      <c r="ES405" s="7" t="str">
        <f>+IFERROR(VLOOKUP(EP405,Auxiliar!$A:$C,3,0),"")</f>
        <v/>
      </c>
      <c r="EU405" s="1"/>
      <c r="EV405" s="12"/>
      <c r="EW405" s="6" t="str">
        <f>+IFERROR(VALUE(RIGHT(Tabla26[[#This Row],[B2B]],6)),"")</f>
        <v/>
      </c>
      <c r="EX405" s="6" t="str">
        <f>+IFERROR(VLOOKUP(EV405,Auxiliar!$A:$C,2,0),"")</f>
        <v/>
      </c>
      <c r="EY405" s="7" t="str">
        <f>+IFERROR(VLOOKUP(EV405,Auxiliar!$A:$C,3,0),"")</f>
        <v/>
      </c>
      <c r="EZ405" s="1"/>
      <c r="FA405" s="12"/>
      <c r="FB405" s="6" t="str">
        <f>+IFERROR(VALUE(RIGHT(Tabla27[[#This Row],[B2B]],6)),"")</f>
        <v/>
      </c>
      <c r="FC405" s="6" t="str">
        <f>+IFERROR(VLOOKUP(FA405,Auxiliar!$A:$C,2,0),"")</f>
        <v/>
      </c>
      <c r="FD405" s="7" t="str">
        <f>+IFERROR(VLOOKUP(FA405,Auxiliar!$A:$C,3,0),"")</f>
        <v/>
      </c>
      <c r="FE405" s="1"/>
      <c r="FF405" s="12"/>
      <c r="FG405" s="6" t="str">
        <f>+IFERROR(VALUE(RIGHT(Tabla28[[#This Row],[B2B]],6)),"")</f>
        <v/>
      </c>
      <c r="FH405" s="6" t="str">
        <f>+IFERROR(VLOOKUP(FF405,Auxiliar!$A:$C,2,0),"")</f>
        <v/>
      </c>
      <c r="FI405" s="7" t="str">
        <f>+IFERROR(VLOOKUP(FF405,Auxiliar!$A:$C,3,0),"")</f>
        <v/>
      </c>
      <c r="FJ405" s="1"/>
      <c r="FK405" s="12"/>
      <c r="FL405" s="6" t="str">
        <f>+IFERROR(VALUE(RIGHT(Tabla29[[#This Row],[B2B]],6)),"")</f>
        <v/>
      </c>
      <c r="FM405" s="6" t="str">
        <f>+IFERROR(VLOOKUP(FK405,Auxiliar!$A:$C,2,0),"")</f>
        <v/>
      </c>
      <c r="FN405" s="7" t="str">
        <f>+IFERROR(VLOOKUP(FK405,Auxiliar!$A:$C,3,0),"")</f>
        <v/>
      </c>
      <c r="FO405" s="1"/>
      <c r="FP405" s="12"/>
      <c r="FQ405" s="6" t="str">
        <f>+IFERROR(VALUE(RIGHT(Tabla30[[#This Row],[B2B]],6)),"")</f>
        <v/>
      </c>
      <c r="FR405" s="6" t="str">
        <f>+IFERROR(VLOOKUP(FP405,Auxiliar!$A:$C,2,0),"")</f>
        <v/>
      </c>
      <c r="FS405" s="7"/>
      <c r="FT405" s="1"/>
      <c r="FU405" s="12"/>
      <c r="FV405" s="6" t="str">
        <f>+IFERROR(VALUE(RIGHT(Tabla31[[#This Row],[B2B]],6)),"")</f>
        <v/>
      </c>
      <c r="FW405" s="6" t="str">
        <f>+IFERROR(VLOOKUP(FU405,Auxiliar!$A:$C,2,0),"")</f>
        <v/>
      </c>
      <c r="FX405" s="7" t="str">
        <f>+IFERROR(VLOOKUP(FU405,Auxiliar!$A:$C,3,0),"")</f>
        <v/>
      </c>
      <c r="FY405" s="1"/>
      <c r="FZ405" s="12"/>
      <c r="GA405" s="6" t="str">
        <f>+IFERROR(VALUE(RIGHT(Tabla32[[#This Row],[B2B]],6)),"")</f>
        <v/>
      </c>
      <c r="GB405" s="6" t="str">
        <f>+IFERROR(VLOOKUP(FZ405,Auxiliar!$A:$C,2,0),"")</f>
        <v/>
      </c>
      <c r="GC405" s="7" t="str">
        <f>+IFERROR(VLOOKUP(FZ405,Auxiliar!$A:$C,3,0),"")</f>
        <v/>
      </c>
      <c r="GD405" s="1"/>
      <c r="GE405" s="12"/>
      <c r="GF405" s="6" t="str">
        <f>+IFERROR(VALUE(RIGHT(Tabla33[[#This Row],[B2B]],6)),"")</f>
        <v/>
      </c>
      <c r="GG405" s="6" t="str">
        <f>+IFERROR(VLOOKUP(GE405,Auxiliar!$A:$C,2,0),"")</f>
        <v/>
      </c>
      <c r="GH405" s="7" t="str">
        <f>+IFERROR(VLOOKUP(GE405,Auxiliar!$A:$C,3,0),"")</f>
        <v/>
      </c>
    </row>
    <row r="406" spans="1:190" x14ac:dyDescent="0.25">
      <c r="A406" s="1"/>
      <c r="B406" s="1"/>
      <c r="C406" t="str">
        <f>+IFERROR(VALUE(RIGHT(Tabla1[[#This Row],[B2B]],6)),"")</f>
        <v/>
      </c>
      <c r="D406" t="str">
        <f>+IFERROR(VLOOKUP(B406,Auxiliar!$A:$C,2,0),"")</f>
        <v/>
      </c>
      <c r="E406" s="5" t="str">
        <f>+IFERROR(VLOOKUP(B406,Auxiliar!$A:$C,3,0),"")</f>
        <v/>
      </c>
      <c r="S406" s="1">
        <v>4942</v>
      </c>
      <c r="T406" s="1" t="s">
        <v>9</v>
      </c>
      <c r="U406" s="6">
        <f>+IFERROR(VALUE(RIGHT(Tabla4[[#This Row],[B2B]],6)),"")</f>
        <v>4942</v>
      </c>
      <c r="V406" s="6" t="str">
        <f>+IFERROR(VLOOKUP(T406,Auxiliar!$A:$C,2,0),"")</f>
        <v>CORE</v>
      </c>
      <c r="W406" s="7" t="str">
        <f>+IFERROR(VLOOKUP(T406,Auxiliar!$A:$C,3,0),"")</f>
        <v>0b 1% | 2b 5% | 4b 6%</v>
      </c>
      <c r="AK406" s="1">
        <v>4703</v>
      </c>
      <c r="AL406" s="1" t="s">
        <v>30</v>
      </c>
      <c r="AM406" s="6">
        <f>+IFERROR(VALUE(RIGHT(Tabla7[[#This Row],[B2B]],6)),"")</f>
        <v>4703</v>
      </c>
      <c r="AN406" s="6" t="str">
        <f>+IFERROR(VLOOKUP(AL406,Auxiliar!$A:$C,2,0),"")</f>
        <v>LATONES</v>
      </c>
      <c r="AO406" s="7" t="str">
        <f>+IFERROR(VLOOKUP(AL406,Auxiliar!$A:$C,3,0),"")</f>
        <v>1b 4% | 5b 7% | 97b 0%</v>
      </c>
      <c r="AW406" s="1"/>
      <c r="AX406" s="1" t="s">
        <v>32</v>
      </c>
      <c r="AY406" s="6" t="str">
        <f>+IFERROR(VALUE(RIGHT(Tabla9[[#This Row],[B2B]],6)),"")</f>
        <v/>
      </c>
      <c r="AZ406" s="6" t="str">
        <f>+IFERROR(VLOOKUP(AX406,Auxiliar!$A:$C,2,0),"")</f>
        <v>LATONES</v>
      </c>
      <c r="BA406" s="7" t="str">
        <f>+IFERROR(VLOOKUP(AX406,Auxiliar!$A:$C,3,0),"")</f>
        <v>2b 3% | 4b 4% | 6b 5% | 10b 8%  | 385b 0%</v>
      </c>
      <c r="BI406" s="1"/>
      <c r="BJ406" s="1"/>
      <c r="BK406" s="6" t="str">
        <f>+IFERROR(VALUE(RIGHT(Tabla11[[#This Row],[B2B]],6)),"")</f>
        <v/>
      </c>
      <c r="BL406" s="6" t="str">
        <f>+IFERROR(VLOOKUP(BJ406,Auxiliar!$A:$C,2,0),"")</f>
        <v/>
      </c>
      <c r="BM406" s="7" t="str">
        <f>+IFERROR(VLOOKUP(BJ406,Auxiliar!$A:$C,3,0),"")</f>
        <v/>
      </c>
      <c r="BO406" s="1">
        <v>10277</v>
      </c>
      <c r="BP406" s="1" t="s">
        <v>39</v>
      </c>
      <c r="BQ406" s="6">
        <f>+IFERROR(VALUE(RIGHT(Tabla12[[#This Row],[B2B]],6)),"")</f>
        <v>10277</v>
      </c>
      <c r="BR406" s="6" t="str">
        <f>+IFERROR(VLOOKUP(BP406,Auxiliar!$A:$C,2,0),"")</f>
        <v>VALUE LITRO</v>
      </c>
      <c r="BS406" s="7" t="str">
        <f>+IFERROR(VLOOKUP(BP406,Auxiliar!$A:$C,3,0),"")</f>
        <v>1b 12%</v>
      </c>
      <c r="CA406" s="1">
        <v>3862</v>
      </c>
      <c r="CB406" s="1" t="s">
        <v>35</v>
      </c>
      <c r="CC406" s="6">
        <f>+IFERROR(VALUE(RIGHT(Tabla14[[#This Row],[B2B]],6)),"")</f>
        <v>3862</v>
      </c>
      <c r="CD406" s="6" t="str">
        <f>+IFERROR(VLOOKUP(CB406,Auxiliar!$A:$C,2,0),"")</f>
        <v>Corona 710cc</v>
      </c>
      <c r="CE406" s="7" t="str">
        <f>+IFERROR(VLOOKUP(CB406,Auxiliar!$A:$C,3,0),"")</f>
        <v>1b 10% | 85b 0%</v>
      </c>
      <c r="CG406" s="1"/>
      <c r="CH406" s="1"/>
      <c r="CI406" s="6" t="str">
        <f>+IFERROR(VALUE(RIGHT(Tabla15[[#This Row],[B2B]],6)),"")</f>
        <v/>
      </c>
      <c r="CJ406" s="6" t="str">
        <f>+IFERROR(VLOOKUP(CH406,Auxiliar!$A:$C,2,0),"")</f>
        <v/>
      </c>
      <c r="CK406" s="7" t="str">
        <f>+IFERROR(VLOOKUP(CH406,Auxiliar!$A:$C,3,0),"")</f>
        <v/>
      </c>
      <c r="CM406" s="1">
        <v>3827</v>
      </c>
      <c r="CN406" s="1" t="s">
        <v>20</v>
      </c>
      <c r="CO406" s="6">
        <v>3827</v>
      </c>
      <c r="CP406" s="6" t="s">
        <v>20</v>
      </c>
      <c r="CQ406" s="7" t="s">
        <v>21</v>
      </c>
      <c r="CS406" s="1"/>
      <c r="CT406" s="1"/>
      <c r="CU406" s="6" t="str">
        <f>+IFERROR(VALUE(RIGHT(Tabla17[[#This Row],[B2B]],6)),"")</f>
        <v/>
      </c>
      <c r="CV406" s="6" t="str">
        <f>+IFERROR(VLOOKUP(CT406,Auxiliar!$A:$C,2,0),"")</f>
        <v/>
      </c>
      <c r="CW406" s="7" t="str">
        <f>+IFERROR(VLOOKUP(CT406,Auxiliar!$A:$C,3,0),"")</f>
        <v/>
      </c>
      <c r="CY406" s="1">
        <v>3827</v>
      </c>
      <c r="CZ406" s="1" t="s">
        <v>16</v>
      </c>
      <c r="DA406" s="6">
        <f>+IFERROR(VALUE(RIGHT(Tabla18[[#This Row],[B2B]],6)),"")</f>
        <v>3827</v>
      </c>
      <c r="DB406" s="6" t="str">
        <f>+IFERROR(VLOOKUP(CZ406,Auxiliar!$A:$C,2,0),"")</f>
        <v>PREMIUM</v>
      </c>
      <c r="DC406" s="7" t="str">
        <f>+IFERROR(VLOOKUP(CZ406,Auxiliar!$A:$C,3,0),"")</f>
        <v>0b 0% | 2b 2% | 5b 3,5% | 10b 5%</v>
      </c>
      <c r="DE406" s="1">
        <v>3827</v>
      </c>
      <c r="DF406" s="1" t="s">
        <v>19</v>
      </c>
      <c r="DG406" s="6">
        <f>+IFERROR(VALUE(RIGHT(Tabla19[[#This Row],[B2B]],6)),"")</f>
        <v>3827</v>
      </c>
      <c r="DH406" s="6" t="str">
        <f>+IFERROR(VLOOKUP(DF406,Auxiliar!$A:$C,2,0),"")</f>
        <v>MICHELOB</v>
      </c>
      <c r="DI406" s="7" t="str">
        <f>+IFERROR(VLOOKUP(DF406,Auxiliar!$A:$C,3,0),"")</f>
        <v>1b 7% | 3b 22% | 8b 27%</v>
      </c>
      <c r="DK406" s="1"/>
      <c r="DL406" s="1"/>
      <c r="DM406" s="6" t="str">
        <f>+IFERROR(VALUE(RIGHT(Tabla20[[#This Row],[B2B]],6)),"")</f>
        <v/>
      </c>
      <c r="DN406" s="6" t="str">
        <f>+IFERROR(VLOOKUP(DL406,Auxiliar!$A:$C,2,0),"")</f>
        <v/>
      </c>
      <c r="DO406" s="7" t="str">
        <f>+IFERROR(VLOOKUP(DL406,Auxiliar!$A:$C,3,0),"")</f>
        <v/>
      </c>
      <c r="DQ406" s="1">
        <v>3828</v>
      </c>
      <c r="DR406" s="12" t="s">
        <v>24</v>
      </c>
      <c r="DS406" s="6">
        <f>+IFERROR(VALUE(RIGHT(Tabla21[[#This Row],[B2B]],6)),"")</f>
        <v>3828</v>
      </c>
      <c r="DT406" s="6" t="str">
        <f>+IFERROR(VLOOKUP(DR406,Auxiliar!$A:$C,2,0),"")</f>
        <v>CORONA PORRON</v>
      </c>
      <c r="DU406" s="7" t="str">
        <f>+IFERROR(VLOOKUP(DR406,Auxiliar!$A:$C,3,0),"")</f>
        <v>1b 5% | 20b 0%</v>
      </c>
      <c r="DW406" s="1">
        <v>999</v>
      </c>
      <c r="DX406" s="12" t="s">
        <v>43</v>
      </c>
      <c r="DY406" s="6">
        <f>+IFERROR(VALUE(RIGHT(Tabla22[[#This Row],[B2B]],6)),"")</f>
        <v>999</v>
      </c>
      <c r="DZ406" s="6" t="str">
        <f>+IFERROR(VLOOKUP(DX406,Auxiliar!$A:$C,2,0),"")</f>
        <v xml:space="preserve">VALUE LATA </v>
      </c>
      <c r="EA406" s="7" t="str">
        <f>+IFERROR(VLOOKUP(DX406,Auxiliar!$A:$C,3,0),"")</f>
        <v>1b 15% | 100b 18%</v>
      </c>
      <c r="EC406" s="1">
        <v>10270</v>
      </c>
      <c r="ED406" s="12" t="s">
        <v>47</v>
      </c>
      <c r="EE406" s="6">
        <f>+IFERROR(VALUE(RIGHT(Tabla23[[#This Row],[B2B]],6)),"")</f>
        <v>10270</v>
      </c>
      <c r="EF406" s="6" t="str">
        <f>+IFERROR(VLOOKUP(ED406,Auxiliar!$A:$C,2,0),"")</f>
        <v>VALUE LATON</v>
      </c>
      <c r="EG406" s="7" t="str">
        <f>+IFERROR(VLOOKUP(ED406,Auxiliar!$A:$C,3,0),"")</f>
        <v>1b 10% | 5b 15% | 192b 0%</v>
      </c>
      <c r="EI406" s="1"/>
      <c r="EJ406" s="12"/>
      <c r="EK406" s="6" t="str">
        <f>+IFERROR(VALUE(RIGHT(Tabla24[[#This Row],[B2B]],6)),"")</f>
        <v/>
      </c>
      <c r="EL406" s="6" t="str">
        <f>+IFERROR(VLOOKUP(EJ406,Auxiliar!$A:$C,2,0),"")</f>
        <v/>
      </c>
      <c r="EM406" s="7" t="str">
        <f>+IFERROR(VLOOKUP(EJ406,Auxiliar!$A:$C,3,0),"")</f>
        <v/>
      </c>
      <c r="EO406" s="1"/>
      <c r="EP406" s="12"/>
      <c r="EQ406" s="6" t="str">
        <f>+IFERROR(VALUE(RIGHT(Tabla25[[#This Row],[B2B]],6)),"")</f>
        <v/>
      </c>
      <c r="ER406" s="6" t="str">
        <f>+IFERROR(VLOOKUP(EP406,Auxiliar!$A:$C,2,0),"")</f>
        <v/>
      </c>
      <c r="ES406" s="7" t="str">
        <f>+IFERROR(VLOOKUP(EP406,Auxiliar!$A:$C,3,0),"")</f>
        <v/>
      </c>
      <c r="EU406" s="1"/>
      <c r="EV406" s="12"/>
      <c r="EW406" s="6" t="str">
        <f>+IFERROR(VALUE(RIGHT(Tabla26[[#This Row],[B2B]],6)),"")</f>
        <v/>
      </c>
      <c r="EX406" s="6" t="str">
        <f>+IFERROR(VLOOKUP(EV406,Auxiliar!$A:$C,2,0),"")</f>
        <v/>
      </c>
      <c r="EY406" s="7" t="str">
        <f>+IFERROR(VLOOKUP(EV406,Auxiliar!$A:$C,3,0),"")</f>
        <v/>
      </c>
      <c r="EZ406" s="1"/>
      <c r="FA406" s="12"/>
      <c r="FB406" s="6" t="str">
        <f>+IFERROR(VALUE(RIGHT(Tabla27[[#This Row],[B2B]],6)),"")</f>
        <v/>
      </c>
      <c r="FC406" s="6" t="str">
        <f>+IFERROR(VLOOKUP(FA406,Auxiliar!$A:$C,2,0),"")</f>
        <v/>
      </c>
      <c r="FD406" s="7" t="str">
        <f>+IFERROR(VLOOKUP(FA406,Auxiliar!$A:$C,3,0),"")</f>
        <v/>
      </c>
      <c r="FE406" s="1"/>
      <c r="FF406" s="12"/>
      <c r="FG406" s="6" t="str">
        <f>+IFERROR(VALUE(RIGHT(Tabla28[[#This Row],[B2B]],6)),"")</f>
        <v/>
      </c>
      <c r="FH406" s="6" t="str">
        <f>+IFERROR(VLOOKUP(FF406,Auxiliar!$A:$C,2,0),"")</f>
        <v/>
      </c>
      <c r="FI406" s="7" t="str">
        <f>+IFERROR(VLOOKUP(FF406,Auxiliar!$A:$C,3,0),"")</f>
        <v/>
      </c>
      <c r="FJ406" s="1"/>
      <c r="FK406" s="12"/>
      <c r="FL406" s="6" t="str">
        <f>+IFERROR(VALUE(RIGHT(Tabla29[[#This Row],[B2B]],6)),"")</f>
        <v/>
      </c>
      <c r="FM406" s="6" t="str">
        <f>+IFERROR(VLOOKUP(FK406,Auxiliar!$A:$C,2,0),"")</f>
        <v/>
      </c>
      <c r="FN406" s="7" t="str">
        <f>+IFERROR(VLOOKUP(FK406,Auxiliar!$A:$C,3,0),"")</f>
        <v/>
      </c>
      <c r="FO406" s="1"/>
      <c r="FP406" s="12"/>
      <c r="FQ406" s="6" t="str">
        <f>+IFERROR(VALUE(RIGHT(Tabla30[[#This Row],[B2B]],6)),"")</f>
        <v/>
      </c>
      <c r="FR406" s="6" t="str">
        <f>+IFERROR(VLOOKUP(FP406,Auxiliar!$A:$C,2,0),"")</f>
        <v/>
      </c>
      <c r="FS406" s="7"/>
      <c r="FT406" s="1"/>
      <c r="FU406" s="12"/>
      <c r="FV406" s="6" t="str">
        <f>+IFERROR(VALUE(RIGHT(Tabla31[[#This Row],[B2B]],6)),"")</f>
        <v/>
      </c>
      <c r="FW406" s="6" t="str">
        <f>+IFERROR(VLOOKUP(FU406,Auxiliar!$A:$C,2,0),"")</f>
        <v/>
      </c>
      <c r="FX406" s="7" t="str">
        <f>+IFERROR(VLOOKUP(FU406,Auxiliar!$A:$C,3,0),"")</f>
        <v/>
      </c>
      <c r="FY406" s="1"/>
      <c r="FZ406" s="12"/>
      <c r="GA406" s="6" t="str">
        <f>+IFERROR(VALUE(RIGHT(Tabla32[[#This Row],[B2B]],6)),"")</f>
        <v/>
      </c>
      <c r="GB406" s="6" t="str">
        <f>+IFERROR(VLOOKUP(FZ406,Auxiliar!$A:$C,2,0),"")</f>
        <v/>
      </c>
      <c r="GC406" s="7" t="str">
        <f>+IFERROR(VLOOKUP(FZ406,Auxiliar!$A:$C,3,0),"")</f>
        <v/>
      </c>
      <c r="GD406" s="1"/>
      <c r="GE406" s="12"/>
      <c r="GF406" s="6" t="str">
        <f>+IFERROR(VALUE(RIGHT(Tabla33[[#This Row],[B2B]],6)),"")</f>
        <v/>
      </c>
      <c r="GG406" s="6" t="str">
        <f>+IFERROR(VLOOKUP(GE406,Auxiliar!$A:$C,2,0),"")</f>
        <v/>
      </c>
      <c r="GH406" s="7" t="str">
        <f>+IFERROR(VLOOKUP(GE406,Auxiliar!$A:$C,3,0),"")</f>
        <v/>
      </c>
    </row>
    <row r="407" spans="1:190" x14ac:dyDescent="0.25">
      <c r="A407" s="1"/>
      <c r="B407" s="1"/>
      <c r="C407" t="str">
        <f>+IFERROR(VALUE(RIGHT(Tabla1[[#This Row],[B2B]],6)),"")</f>
        <v/>
      </c>
      <c r="D407" t="str">
        <f>+IFERROR(VLOOKUP(B407,Auxiliar!$A:$C,2,0),"")</f>
        <v/>
      </c>
      <c r="E407" s="5" t="str">
        <f>+IFERROR(VLOOKUP(B407,Auxiliar!$A:$C,3,0),"")</f>
        <v/>
      </c>
      <c r="S407" s="1">
        <v>4947</v>
      </c>
      <c r="T407" s="1" t="s">
        <v>9</v>
      </c>
      <c r="U407" s="6">
        <f>+IFERROR(VALUE(RIGHT(Tabla4[[#This Row],[B2B]],6)),"")</f>
        <v>4947</v>
      </c>
      <c r="V407" s="6" t="str">
        <f>+IFERROR(VLOOKUP(T407,Auxiliar!$A:$C,2,0),"")</f>
        <v>CORE</v>
      </c>
      <c r="W407" s="7" t="str">
        <f>+IFERROR(VLOOKUP(T407,Auxiliar!$A:$C,3,0),"")</f>
        <v>0b 1% | 2b 5% | 4b 6%</v>
      </c>
      <c r="AK407" s="1">
        <v>4722</v>
      </c>
      <c r="AL407" s="1" t="s">
        <v>30</v>
      </c>
      <c r="AM407" s="6">
        <f>+IFERROR(VALUE(RIGHT(Tabla7[[#This Row],[B2B]],6)),"")</f>
        <v>4722</v>
      </c>
      <c r="AN407" s="6" t="str">
        <f>+IFERROR(VLOOKUP(AL407,Auxiliar!$A:$C,2,0),"")</f>
        <v>LATONES</v>
      </c>
      <c r="AO407" s="7" t="str">
        <f>+IFERROR(VLOOKUP(AL407,Auxiliar!$A:$C,3,0),"")</f>
        <v>1b 4% | 5b 7% | 97b 0%</v>
      </c>
      <c r="AW407" s="1"/>
      <c r="AX407" s="1" t="s">
        <v>32</v>
      </c>
      <c r="AY407" s="6" t="str">
        <f>+IFERROR(VALUE(RIGHT(Tabla9[[#This Row],[B2B]],6)),"")</f>
        <v/>
      </c>
      <c r="AZ407" s="6" t="str">
        <f>+IFERROR(VLOOKUP(AX407,Auxiliar!$A:$C,2,0),"")</f>
        <v>LATONES</v>
      </c>
      <c r="BA407" s="7" t="str">
        <f>+IFERROR(VLOOKUP(AX407,Auxiliar!$A:$C,3,0),"")</f>
        <v>2b 3% | 4b 4% | 6b 5% | 10b 8%  | 385b 0%</v>
      </c>
      <c r="BI407" s="1"/>
      <c r="BJ407" s="1"/>
      <c r="BK407" s="6" t="str">
        <f>+IFERROR(VALUE(RIGHT(Tabla11[[#This Row],[B2B]],6)),"")</f>
        <v/>
      </c>
      <c r="BL407" s="6" t="str">
        <f>+IFERROR(VLOOKUP(BJ407,Auxiliar!$A:$C,2,0),"")</f>
        <v/>
      </c>
      <c r="BM407" s="7" t="str">
        <f>+IFERROR(VLOOKUP(BJ407,Auxiliar!$A:$C,3,0),"")</f>
        <v/>
      </c>
      <c r="BO407" s="1">
        <v>984</v>
      </c>
      <c r="BP407" s="1" t="s">
        <v>39</v>
      </c>
      <c r="BQ407" s="6">
        <f>+IFERROR(VALUE(RIGHT(Tabla12[[#This Row],[B2B]],6)),"")</f>
        <v>984</v>
      </c>
      <c r="BR407" s="6" t="str">
        <f>+IFERROR(VLOOKUP(BP407,Auxiliar!$A:$C,2,0),"")</f>
        <v>VALUE LITRO</v>
      </c>
      <c r="BS407" s="7" t="str">
        <f>+IFERROR(VLOOKUP(BP407,Auxiliar!$A:$C,3,0),"")</f>
        <v>1b 12%</v>
      </c>
      <c r="CA407" s="1">
        <v>3864</v>
      </c>
      <c r="CB407" s="1" t="s">
        <v>35</v>
      </c>
      <c r="CC407" s="6">
        <f>+IFERROR(VALUE(RIGHT(Tabla14[[#This Row],[B2B]],6)),"")</f>
        <v>3864</v>
      </c>
      <c r="CD407" s="6" t="str">
        <f>+IFERROR(VLOOKUP(CB407,Auxiliar!$A:$C,2,0),"")</f>
        <v>Corona 710cc</v>
      </c>
      <c r="CE407" s="7" t="str">
        <f>+IFERROR(VLOOKUP(CB407,Auxiliar!$A:$C,3,0),"")</f>
        <v>1b 10% | 85b 0%</v>
      </c>
      <c r="CG407" s="1"/>
      <c r="CH407" s="1"/>
      <c r="CI407" s="6" t="str">
        <f>+IFERROR(VALUE(RIGHT(Tabla15[[#This Row],[B2B]],6)),"")</f>
        <v/>
      </c>
      <c r="CJ407" s="6" t="str">
        <f>+IFERROR(VLOOKUP(CH407,Auxiliar!$A:$C,2,0),"")</f>
        <v/>
      </c>
      <c r="CK407" s="7" t="str">
        <f>+IFERROR(VLOOKUP(CH407,Auxiliar!$A:$C,3,0),"")</f>
        <v/>
      </c>
      <c r="CM407" s="1">
        <v>3828</v>
      </c>
      <c r="CN407" s="1" t="s">
        <v>20</v>
      </c>
      <c r="CO407" s="6">
        <v>3828</v>
      </c>
      <c r="CP407" s="6" t="s">
        <v>20</v>
      </c>
      <c r="CQ407" s="7" t="s">
        <v>21</v>
      </c>
      <c r="CS407" s="1"/>
      <c r="CT407" s="1"/>
      <c r="CU407" s="6" t="str">
        <f>+IFERROR(VALUE(RIGHT(Tabla17[[#This Row],[B2B]],6)),"")</f>
        <v/>
      </c>
      <c r="CV407" s="6" t="str">
        <f>+IFERROR(VLOOKUP(CT407,Auxiliar!$A:$C,2,0),"")</f>
        <v/>
      </c>
      <c r="CW407" s="7" t="str">
        <f>+IFERROR(VLOOKUP(CT407,Auxiliar!$A:$C,3,0),"")</f>
        <v/>
      </c>
      <c r="CY407" s="1">
        <v>3828</v>
      </c>
      <c r="CZ407" s="1" t="s">
        <v>16</v>
      </c>
      <c r="DA407" s="6">
        <f>+IFERROR(VALUE(RIGHT(Tabla18[[#This Row],[B2B]],6)),"")</f>
        <v>3828</v>
      </c>
      <c r="DB407" s="6" t="str">
        <f>+IFERROR(VLOOKUP(CZ407,Auxiliar!$A:$C,2,0),"")</f>
        <v>PREMIUM</v>
      </c>
      <c r="DC407" s="7" t="str">
        <f>+IFERROR(VLOOKUP(CZ407,Auxiliar!$A:$C,3,0),"")</f>
        <v>0b 0% | 2b 2% | 5b 3,5% | 10b 5%</v>
      </c>
      <c r="DE407" s="1">
        <v>3828</v>
      </c>
      <c r="DF407" s="1" t="s">
        <v>19</v>
      </c>
      <c r="DG407" s="6">
        <f>+IFERROR(VALUE(RIGHT(Tabla19[[#This Row],[B2B]],6)),"")</f>
        <v>3828</v>
      </c>
      <c r="DH407" s="6" t="str">
        <f>+IFERROR(VLOOKUP(DF407,Auxiliar!$A:$C,2,0),"")</f>
        <v>MICHELOB</v>
      </c>
      <c r="DI407" s="7" t="str">
        <f>+IFERROR(VLOOKUP(DF407,Auxiliar!$A:$C,3,0),"")</f>
        <v>1b 7% | 3b 22% | 8b 27%</v>
      </c>
      <c r="DK407" s="1"/>
      <c r="DL407" s="1"/>
      <c r="DM407" s="6" t="str">
        <f>+IFERROR(VALUE(RIGHT(Tabla20[[#This Row],[B2B]],6)),"")</f>
        <v/>
      </c>
      <c r="DN407" s="6" t="str">
        <f>+IFERROR(VLOOKUP(DL407,Auxiliar!$A:$C,2,0),"")</f>
        <v/>
      </c>
      <c r="DO407" s="7" t="str">
        <f>+IFERROR(VLOOKUP(DL407,Auxiliar!$A:$C,3,0),"")</f>
        <v/>
      </c>
      <c r="DQ407" s="1">
        <v>3835</v>
      </c>
      <c r="DR407" s="12" t="s">
        <v>24</v>
      </c>
      <c r="DS407" s="6">
        <f>+IFERROR(VALUE(RIGHT(Tabla21[[#This Row],[B2B]],6)),"")</f>
        <v>3835</v>
      </c>
      <c r="DT407" s="6" t="str">
        <f>+IFERROR(VLOOKUP(DR407,Auxiliar!$A:$C,2,0),"")</f>
        <v>CORONA PORRON</v>
      </c>
      <c r="DU407" s="7" t="str">
        <f>+IFERROR(VLOOKUP(DR407,Auxiliar!$A:$C,3,0),"")</f>
        <v>1b 5% | 20b 0%</v>
      </c>
      <c r="DW407" s="1">
        <v>1000</v>
      </c>
      <c r="DX407" s="12" t="s">
        <v>43</v>
      </c>
      <c r="DY407" s="6">
        <f>+IFERROR(VALUE(RIGHT(Tabla22[[#This Row],[B2B]],6)),"")</f>
        <v>1000</v>
      </c>
      <c r="DZ407" s="6" t="str">
        <f>+IFERROR(VLOOKUP(DX407,Auxiliar!$A:$C,2,0),"")</f>
        <v xml:space="preserve">VALUE LATA </v>
      </c>
      <c r="EA407" s="7" t="str">
        <f>+IFERROR(VLOOKUP(DX407,Auxiliar!$A:$C,3,0),"")</f>
        <v>1b 15% | 100b 18%</v>
      </c>
      <c r="EC407" s="1">
        <v>10277</v>
      </c>
      <c r="ED407" s="12" t="s">
        <v>47</v>
      </c>
      <c r="EE407" s="6">
        <f>+IFERROR(VALUE(RIGHT(Tabla23[[#This Row],[B2B]],6)),"")</f>
        <v>10277</v>
      </c>
      <c r="EF407" s="6" t="str">
        <f>+IFERROR(VLOOKUP(ED407,Auxiliar!$A:$C,2,0),"")</f>
        <v>VALUE LATON</v>
      </c>
      <c r="EG407" s="7" t="str">
        <f>+IFERROR(VLOOKUP(ED407,Auxiliar!$A:$C,3,0),"")</f>
        <v>1b 10% | 5b 15% | 192b 0%</v>
      </c>
      <c r="EI407" s="1"/>
      <c r="EJ407" s="12"/>
      <c r="EK407" s="6" t="str">
        <f>+IFERROR(VALUE(RIGHT(Tabla24[[#This Row],[B2B]],6)),"")</f>
        <v/>
      </c>
      <c r="EL407" s="6" t="str">
        <f>+IFERROR(VLOOKUP(EJ407,Auxiliar!$A:$C,2,0),"")</f>
        <v/>
      </c>
      <c r="EM407" s="7" t="str">
        <f>+IFERROR(VLOOKUP(EJ407,Auxiliar!$A:$C,3,0),"")</f>
        <v/>
      </c>
      <c r="EO407" s="1"/>
      <c r="EP407" s="12"/>
      <c r="EQ407" s="6" t="str">
        <f>+IFERROR(VALUE(RIGHT(Tabla25[[#This Row],[B2B]],6)),"")</f>
        <v/>
      </c>
      <c r="ER407" s="6" t="str">
        <f>+IFERROR(VLOOKUP(EP407,Auxiliar!$A:$C,2,0),"")</f>
        <v/>
      </c>
      <c r="ES407" s="7" t="str">
        <f>+IFERROR(VLOOKUP(EP407,Auxiliar!$A:$C,3,0),"")</f>
        <v/>
      </c>
      <c r="EU407" s="1"/>
      <c r="EV407" s="12"/>
      <c r="EW407" s="6" t="str">
        <f>+IFERROR(VALUE(RIGHT(Tabla26[[#This Row],[B2B]],6)),"")</f>
        <v/>
      </c>
      <c r="EX407" s="6" t="str">
        <f>+IFERROR(VLOOKUP(EV407,Auxiliar!$A:$C,2,0),"")</f>
        <v/>
      </c>
      <c r="EY407" s="7" t="str">
        <f>+IFERROR(VLOOKUP(EV407,Auxiliar!$A:$C,3,0),"")</f>
        <v/>
      </c>
      <c r="EZ407" s="1"/>
      <c r="FA407" s="12"/>
      <c r="FB407" s="6" t="str">
        <f>+IFERROR(VALUE(RIGHT(Tabla27[[#This Row],[B2B]],6)),"")</f>
        <v/>
      </c>
      <c r="FC407" s="6" t="str">
        <f>+IFERROR(VLOOKUP(FA407,Auxiliar!$A:$C,2,0),"")</f>
        <v/>
      </c>
      <c r="FD407" s="7" t="str">
        <f>+IFERROR(VLOOKUP(FA407,Auxiliar!$A:$C,3,0),"")</f>
        <v/>
      </c>
      <c r="FE407" s="1"/>
      <c r="FF407" s="12"/>
      <c r="FG407" s="6" t="str">
        <f>+IFERROR(VALUE(RIGHT(Tabla28[[#This Row],[B2B]],6)),"")</f>
        <v/>
      </c>
      <c r="FH407" s="6" t="str">
        <f>+IFERROR(VLOOKUP(FF407,Auxiliar!$A:$C,2,0),"")</f>
        <v/>
      </c>
      <c r="FI407" s="7" t="str">
        <f>+IFERROR(VLOOKUP(FF407,Auxiliar!$A:$C,3,0),"")</f>
        <v/>
      </c>
      <c r="FJ407" s="1"/>
      <c r="FK407" s="12"/>
      <c r="FL407" s="6" t="str">
        <f>+IFERROR(VALUE(RIGHT(Tabla29[[#This Row],[B2B]],6)),"")</f>
        <v/>
      </c>
      <c r="FM407" s="6" t="str">
        <f>+IFERROR(VLOOKUP(FK407,Auxiliar!$A:$C,2,0),"")</f>
        <v/>
      </c>
      <c r="FN407" s="7" t="str">
        <f>+IFERROR(VLOOKUP(FK407,Auxiliar!$A:$C,3,0),"")</f>
        <v/>
      </c>
      <c r="FO407" s="1"/>
      <c r="FP407" s="12"/>
      <c r="FQ407" s="6" t="str">
        <f>+IFERROR(VALUE(RIGHT(Tabla30[[#This Row],[B2B]],6)),"")</f>
        <v/>
      </c>
      <c r="FR407" s="6" t="str">
        <f>+IFERROR(VLOOKUP(FP407,Auxiliar!$A:$C,2,0),"")</f>
        <v/>
      </c>
      <c r="FS407" s="7"/>
      <c r="FT407" s="1"/>
      <c r="FU407" s="12"/>
      <c r="FV407" s="6" t="str">
        <f>+IFERROR(VALUE(RIGHT(Tabla31[[#This Row],[B2B]],6)),"")</f>
        <v/>
      </c>
      <c r="FW407" s="6" t="str">
        <f>+IFERROR(VLOOKUP(FU407,Auxiliar!$A:$C,2,0),"")</f>
        <v/>
      </c>
      <c r="FX407" s="7" t="str">
        <f>+IFERROR(VLOOKUP(FU407,Auxiliar!$A:$C,3,0),"")</f>
        <v/>
      </c>
      <c r="FY407" s="1"/>
      <c r="FZ407" s="12"/>
      <c r="GA407" s="6" t="str">
        <f>+IFERROR(VALUE(RIGHT(Tabla32[[#This Row],[B2B]],6)),"")</f>
        <v/>
      </c>
      <c r="GB407" s="6" t="str">
        <f>+IFERROR(VLOOKUP(FZ407,Auxiliar!$A:$C,2,0),"")</f>
        <v/>
      </c>
      <c r="GC407" s="7" t="str">
        <f>+IFERROR(VLOOKUP(FZ407,Auxiliar!$A:$C,3,0),"")</f>
        <v/>
      </c>
      <c r="GD407" s="1"/>
      <c r="GE407" s="12"/>
      <c r="GF407" s="6" t="str">
        <f>+IFERROR(VALUE(RIGHT(Tabla33[[#This Row],[B2B]],6)),"")</f>
        <v/>
      </c>
      <c r="GG407" s="6" t="str">
        <f>+IFERROR(VLOOKUP(GE407,Auxiliar!$A:$C,2,0),"")</f>
        <v/>
      </c>
      <c r="GH407" s="7" t="str">
        <f>+IFERROR(VLOOKUP(GE407,Auxiliar!$A:$C,3,0),"")</f>
        <v/>
      </c>
    </row>
    <row r="408" spans="1:190" x14ac:dyDescent="0.25">
      <c r="A408" s="1"/>
      <c r="B408" s="1"/>
      <c r="C408" t="str">
        <f>+IFERROR(VALUE(RIGHT(Tabla1[[#This Row],[B2B]],6)),"")</f>
        <v/>
      </c>
      <c r="D408" t="str">
        <f>+IFERROR(VLOOKUP(B408,Auxiliar!$A:$C,2,0),"")</f>
        <v/>
      </c>
      <c r="E408" s="5" t="str">
        <f>+IFERROR(VLOOKUP(B408,Auxiliar!$A:$C,3,0),"")</f>
        <v/>
      </c>
      <c r="S408" s="1">
        <v>4949</v>
      </c>
      <c r="T408" s="1" t="s">
        <v>9</v>
      </c>
      <c r="U408" s="6">
        <f>+IFERROR(VALUE(RIGHT(Tabla4[[#This Row],[B2B]],6)),"")</f>
        <v>4949</v>
      </c>
      <c r="V408" s="6" t="str">
        <f>+IFERROR(VLOOKUP(T408,Auxiliar!$A:$C,2,0),"")</f>
        <v>CORE</v>
      </c>
      <c r="W408" s="7" t="str">
        <f>+IFERROR(VLOOKUP(T408,Auxiliar!$A:$C,3,0),"")</f>
        <v>0b 1% | 2b 5% | 4b 6%</v>
      </c>
      <c r="AK408" s="1">
        <v>4725</v>
      </c>
      <c r="AL408" s="1" t="s">
        <v>30</v>
      </c>
      <c r="AM408" s="6">
        <f>+IFERROR(VALUE(RIGHT(Tabla7[[#This Row],[B2B]],6)),"")</f>
        <v>4725</v>
      </c>
      <c r="AN408" s="6" t="str">
        <f>+IFERROR(VLOOKUP(AL408,Auxiliar!$A:$C,2,0),"")</f>
        <v>LATONES</v>
      </c>
      <c r="AO408" s="7" t="str">
        <f>+IFERROR(VLOOKUP(AL408,Auxiliar!$A:$C,3,0),"")</f>
        <v>1b 4% | 5b 7% | 97b 0%</v>
      </c>
      <c r="AW408" s="1"/>
      <c r="AX408" s="1" t="s">
        <v>32</v>
      </c>
      <c r="AY408" s="6" t="str">
        <f>+IFERROR(VALUE(RIGHT(Tabla9[[#This Row],[B2B]],6)),"")</f>
        <v/>
      </c>
      <c r="AZ408" s="6" t="str">
        <f>+IFERROR(VLOOKUP(AX408,Auxiliar!$A:$C,2,0),"")</f>
        <v>LATONES</v>
      </c>
      <c r="BA408" s="7" t="str">
        <f>+IFERROR(VLOOKUP(AX408,Auxiliar!$A:$C,3,0),"")</f>
        <v>2b 3% | 4b 4% | 6b 5% | 10b 8%  | 385b 0%</v>
      </c>
      <c r="BI408" s="1"/>
      <c r="BJ408" s="1"/>
      <c r="BK408" s="6" t="str">
        <f>+IFERROR(VALUE(RIGHT(Tabla11[[#This Row],[B2B]],6)),"")</f>
        <v/>
      </c>
      <c r="BL408" s="6" t="str">
        <f>+IFERROR(VLOOKUP(BJ408,Auxiliar!$A:$C,2,0),"")</f>
        <v/>
      </c>
      <c r="BM408" s="7" t="str">
        <f>+IFERROR(VLOOKUP(BJ408,Auxiliar!$A:$C,3,0),"")</f>
        <v/>
      </c>
      <c r="BO408" s="1">
        <v>10287</v>
      </c>
      <c r="BP408" s="1" t="s">
        <v>39</v>
      </c>
      <c r="BQ408" s="6">
        <f>+IFERROR(VALUE(RIGHT(Tabla12[[#This Row],[B2B]],6)),"")</f>
        <v>10287</v>
      </c>
      <c r="BR408" s="6" t="str">
        <f>+IFERROR(VLOOKUP(BP408,Auxiliar!$A:$C,2,0),"")</f>
        <v>VALUE LITRO</v>
      </c>
      <c r="BS408" s="7" t="str">
        <f>+IFERROR(VLOOKUP(BP408,Auxiliar!$A:$C,3,0),"")</f>
        <v>1b 12%</v>
      </c>
      <c r="CA408" s="1">
        <v>3867</v>
      </c>
      <c r="CB408" s="1" t="s">
        <v>35</v>
      </c>
      <c r="CC408" s="6">
        <f>+IFERROR(VALUE(RIGHT(Tabla14[[#This Row],[B2B]],6)),"")</f>
        <v>3867</v>
      </c>
      <c r="CD408" s="6" t="str">
        <f>+IFERROR(VLOOKUP(CB408,Auxiliar!$A:$C,2,0),"")</f>
        <v>Corona 710cc</v>
      </c>
      <c r="CE408" s="7" t="str">
        <f>+IFERROR(VLOOKUP(CB408,Auxiliar!$A:$C,3,0),"")</f>
        <v>1b 10% | 85b 0%</v>
      </c>
      <c r="CG408" s="1"/>
      <c r="CH408" s="1"/>
      <c r="CI408" s="6" t="str">
        <f>+IFERROR(VALUE(RIGHT(Tabla15[[#This Row],[B2B]],6)),"")</f>
        <v/>
      </c>
      <c r="CJ408" s="6" t="str">
        <f>+IFERROR(VLOOKUP(CH408,Auxiliar!$A:$C,2,0),"")</f>
        <v/>
      </c>
      <c r="CK408" s="7" t="str">
        <f>+IFERROR(VLOOKUP(CH408,Auxiliar!$A:$C,3,0),"")</f>
        <v/>
      </c>
      <c r="CM408" s="1">
        <v>3835</v>
      </c>
      <c r="CN408" s="1" t="s">
        <v>20</v>
      </c>
      <c r="CO408" s="6">
        <v>3835</v>
      </c>
      <c r="CP408" s="6" t="s">
        <v>20</v>
      </c>
      <c r="CQ408" s="7" t="s">
        <v>21</v>
      </c>
      <c r="CS408" s="1"/>
      <c r="CT408" s="1"/>
      <c r="CU408" s="6" t="str">
        <f>+IFERROR(VALUE(RIGHT(Tabla17[[#This Row],[B2B]],6)),"")</f>
        <v/>
      </c>
      <c r="CV408" s="6" t="str">
        <f>+IFERROR(VLOOKUP(CT408,Auxiliar!$A:$C,2,0),"")</f>
        <v/>
      </c>
      <c r="CW408" s="7" t="str">
        <f>+IFERROR(VLOOKUP(CT408,Auxiliar!$A:$C,3,0),"")</f>
        <v/>
      </c>
      <c r="CY408" s="1">
        <v>3835</v>
      </c>
      <c r="CZ408" s="1" t="s">
        <v>16</v>
      </c>
      <c r="DA408" s="6">
        <f>+IFERROR(VALUE(RIGHT(Tabla18[[#This Row],[B2B]],6)),"")</f>
        <v>3835</v>
      </c>
      <c r="DB408" s="6" t="str">
        <f>+IFERROR(VLOOKUP(CZ408,Auxiliar!$A:$C,2,0),"")</f>
        <v>PREMIUM</v>
      </c>
      <c r="DC408" s="7" t="str">
        <f>+IFERROR(VLOOKUP(CZ408,Auxiliar!$A:$C,3,0),"")</f>
        <v>0b 0% | 2b 2% | 5b 3,5% | 10b 5%</v>
      </c>
      <c r="DE408" s="1">
        <v>3835</v>
      </c>
      <c r="DF408" s="1" t="s">
        <v>19</v>
      </c>
      <c r="DG408" s="6">
        <f>+IFERROR(VALUE(RIGHT(Tabla19[[#This Row],[B2B]],6)),"")</f>
        <v>3835</v>
      </c>
      <c r="DH408" s="6" t="str">
        <f>+IFERROR(VLOOKUP(DF408,Auxiliar!$A:$C,2,0),"")</f>
        <v>MICHELOB</v>
      </c>
      <c r="DI408" s="7" t="str">
        <f>+IFERROR(VLOOKUP(DF408,Auxiliar!$A:$C,3,0),"")</f>
        <v>1b 7% | 3b 22% | 8b 27%</v>
      </c>
      <c r="DK408" s="1"/>
      <c r="DL408" s="1"/>
      <c r="DM408" s="6" t="str">
        <f>+IFERROR(VALUE(RIGHT(Tabla20[[#This Row],[B2B]],6)),"")</f>
        <v/>
      </c>
      <c r="DN408" s="6" t="str">
        <f>+IFERROR(VLOOKUP(DL408,Auxiliar!$A:$C,2,0),"")</f>
        <v/>
      </c>
      <c r="DO408" s="7" t="str">
        <f>+IFERROR(VLOOKUP(DL408,Auxiliar!$A:$C,3,0),"")</f>
        <v/>
      </c>
      <c r="DQ408" s="1">
        <v>3848</v>
      </c>
      <c r="DR408" s="12" t="s">
        <v>24</v>
      </c>
      <c r="DS408" s="6">
        <f>+IFERROR(VALUE(RIGHT(Tabla21[[#This Row],[B2B]],6)),"")</f>
        <v>3848</v>
      </c>
      <c r="DT408" s="6" t="str">
        <f>+IFERROR(VLOOKUP(DR408,Auxiliar!$A:$C,2,0),"")</f>
        <v>CORONA PORRON</v>
      </c>
      <c r="DU408" s="7" t="str">
        <f>+IFERROR(VLOOKUP(DR408,Auxiliar!$A:$C,3,0),"")</f>
        <v>1b 5% | 20b 0%</v>
      </c>
      <c r="DW408" s="1">
        <v>10317</v>
      </c>
      <c r="DX408" s="12" t="s">
        <v>43</v>
      </c>
      <c r="DY408" s="6">
        <f>+IFERROR(VALUE(RIGHT(Tabla22[[#This Row],[B2B]],6)),"")</f>
        <v>10317</v>
      </c>
      <c r="DZ408" s="6" t="str">
        <f>+IFERROR(VLOOKUP(DX408,Auxiliar!$A:$C,2,0),"")</f>
        <v xml:space="preserve">VALUE LATA </v>
      </c>
      <c r="EA408" s="7" t="str">
        <f>+IFERROR(VLOOKUP(DX408,Auxiliar!$A:$C,3,0),"")</f>
        <v>1b 15% | 100b 18%</v>
      </c>
      <c r="EC408" s="1">
        <v>984</v>
      </c>
      <c r="ED408" s="12" t="s">
        <v>47</v>
      </c>
      <c r="EE408" s="6">
        <f>+IFERROR(VALUE(RIGHT(Tabla23[[#This Row],[B2B]],6)),"")</f>
        <v>984</v>
      </c>
      <c r="EF408" s="6" t="str">
        <f>+IFERROR(VLOOKUP(ED408,Auxiliar!$A:$C,2,0),"")</f>
        <v>VALUE LATON</v>
      </c>
      <c r="EG408" s="7" t="str">
        <f>+IFERROR(VLOOKUP(ED408,Auxiliar!$A:$C,3,0),"")</f>
        <v>1b 10% | 5b 15% | 192b 0%</v>
      </c>
      <c r="EI408" s="1"/>
      <c r="EJ408" s="12"/>
      <c r="EK408" s="6" t="str">
        <f>+IFERROR(VALUE(RIGHT(Tabla24[[#This Row],[B2B]],6)),"")</f>
        <v/>
      </c>
      <c r="EL408" s="6" t="str">
        <f>+IFERROR(VLOOKUP(EJ408,Auxiliar!$A:$C,2,0),"")</f>
        <v/>
      </c>
      <c r="EM408" s="7" t="str">
        <f>+IFERROR(VLOOKUP(EJ408,Auxiliar!$A:$C,3,0),"")</f>
        <v/>
      </c>
      <c r="EO408" s="1"/>
      <c r="EP408" s="12"/>
      <c r="EQ408" s="6" t="str">
        <f>+IFERROR(VALUE(RIGHT(Tabla25[[#This Row],[B2B]],6)),"")</f>
        <v/>
      </c>
      <c r="ER408" s="6" t="str">
        <f>+IFERROR(VLOOKUP(EP408,Auxiliar!$A:$C,2,0),"")</f>
        <v/>
      </c>
      <c r="ES408" s="7" t="str">
        <f>+IFERROR(VLOOKUP(EP408,Auxiliar!$A:$C,3,0),"")</f>
        <v/>
      </c>
      <c r="EU408" s="1"/>
      <c r="EV408" s="12"/>
      <c r="EW408" s="6" t="str">
        <f>+IFERROR(VALUE(RIGHT(Tabla26[[#This Row],[B2B]],6)),"")</f>
        <v/>
      </c>
      <c r="EX408" s="6" t="str">
        <f>+IFERROR(VLOOKUP(EV408,Auxiliar!$A:$C,2,0),"")</f>
        <v/>
      </c>
      <c r="EY408" s="7" t="str">
        <f>+IFERROR(VLOOKUP(EV408,Auxiliar!$A:$C,3,0),"")</f>
        <v/>
      </c>
      <c r="EZ408" s="1"/>
      <c r="FA408" s="12"/>
      <c r="FB408" s="6" t="str">
        <f>+IFERROR(VALUE(RIGHT(Tabla27[[#This Row],[B2B]],6)),"")</f>
        <v/>
      </c>
      <c r="FC408" s="6" t="str">
        <f>+IFERROR(VLOOKUP(FA408,Auxiliar!$A:$C,2,0),"")</f>
        <v/>
      </c>
      <c r="FD408" s="7" t="str">
        <f>+IFERROR(VLOOKUP(FA408,Auxiliar!$A:$C,3,0),"")</f>
        <v/>
      </c>
      <c r="FE408" s="1"/>
      <c r="FF408" s="12"/>
      <c r="FG408" s="6" t="str">
        <f>+IFERROR(VALUE(RIGHT(Tabla28[[#This Row],[B2B]],6)),"")</f>
        <v/>
      </c>
      <c r="FH408" s="6" t="str">
        <f>+IFERROR(VLOOKUP(FF408,Auxiliar!$A:$C,2,0),"")</f>
        <v/>
      </c>
      <c r="FI408" s="7" t="str">
        <f>+IFERROR(VLOOKUP(FF408,Auxiliar!$A:$C,3,0),"")</f>
        <v/>
      </c>
      <c r="FJ408" s="1"/>
      <c r="FK408" s="12"/>
      <c r="FL408" s="6" t="str">
        <f>+IFERROR(VALUE(RIGHT(Tabla29[[#This Row],[B2B]],6)),"")</f>
        <v/>
      </c>
      <c r="FM408" s="6" t="str">
        <f>+IFERROR(VLOOKUP(FK408,Auxiliar!$A:$C,2,0),"")</f>
        <v/>
      </c>
      <c r="FN408" s="7" t="str">
        <f>+IFERROR(VLOOKUP(FK408,Auxiliar!$A:$C,3,0),"")</f>
        <v/>
      </c>
      <c r="FO408" s="1"/>
      <c r="FP408" s="12"/>
      <c r="FQ408" s="6" t="str">
        <f>+IFERROR(VALUE(RIGHT(Tabla30[[#This Row],[B2B]],6)),"")</f>
        <v/>
      </c>
      <c r="FR408" s="6" t="str">
        <f>+IFERROR(VLOOKUP(FP408,Auxiliar!$A:$C,2,0),"")</f>
        <v/>
      </c>
      <c r="FS408" s="7"/>
      <c r="FT408" s="1"/>
      <c r="FU408" s="12"/>
      <c r="FV408" s="6" t="str">
        <f>+IFERROR(VALUE(RIGHT(Tabla31[[#This Row],[B2B]],6)),"")</f>
        <v/>
      </c>
      <c r="FW408" s="6" t="str">
        <f>+IFERROR(VLOOKUP(FU408,Auxiliar!$A:$C,2,0),"")</f>
        <v/>
      </c>
      <c r="FX408" s="7" t="str">
        <f>+IFERROR(VLOOKUP(FU408,Auxiliar!$A:$C,3,0),"")</f>
        <v/>
      </c>
      <c r="FY408" s="1"/>
      <c r="FZ408" s="12"/>
      <c r="GA408" s="6" t="str">
        <f>+IFERROR(VALUE(RIGHT(Tabla32[[#This Row],[B2B]],6)),"")</f>
        <v/>
      </c>
      <c r="GB408" s="6" t="str">
        <f>+IFERROR(VLOOKUP(FZ408,Auxiliar!$A:$C,2,0),"")</f>
        <v/>
      </c>
      <c r="GC408" s="7" t="str">
        <f>+IFERROR(VLOOKUP(FZ408,Auxiliar!$A:$C,3,0),"")</f>
        <v/>
      </c>
      <c r="GD408" s="1"/>
      <c r="GE408" s="12"/>
      <c r="GF408" s="6" t="str">
        <f>+IFERROR(VALUE(RIGHT(Tabla33[[#This Row],[B2B]],6)),"")</f>
        <v/>
      </c>
      <c r="GG408" s="6" t="str">
        <f>+IFERROR(VLOOKUP(GE408,Auxiliar!$A:$C,2,0),"")</f>
        <v/>
      </c>
      <c r="GH408" s="7" t="str">
        <f>+IFERROR(VLOOKUP(GE408,Auxiliar!$A:$C,3,0),"")</f>
        <v/>
      </c>
    </row>
    <row r="409" spans="1:190" x14ac:dyDescent="0.25">
      <c r="A409" s="1"/>
      <c r="B409" s="1"/>
      <c r="C409" t="str">
        <f>+IFERROR(VALUE(RIGHT(Tabla1[[#This Row],[B2B]],6)),"")</f>
        <v/>
      </c>
      <c r="D409" t="str">
        <f>+IFERROR(VLOOKUP(B409,Auxiliar!$A:$C,2,0),"")</f>
        <v/>
      </c>
      <c r="E409" s="5" t="str">
        <f>+IFERROR(VLOOKUP(B409,Auxiliar!$A:$C,3,0),"")</f>
        <v/>
      </c>
      <c r="S409" s="1">
        <v>4950</v>
      </c>
      <c r="T409" s="1" t="s">
        <v>9</v>
      </c>
      <c r="U409" s="6">
        <f>+IFERROR(VALUE(RIGHT(Tabla4[[#This Row],[B2B]],6)),"")</f>
        <v>4950</v>
      </c>
      <c r="V409" s="6" t="str">
        <f>+IFERROR(VLOOKUP(T409,Auxiliar!$A:$C,2,0),"")</f>
        <v>CORE</v>
      </c>
      <c r="W409" s="7" t="str">
        <f>+IFERROR(VLOOKUP(T409,Auxiliar!$A:$C,3,0),"")</f>
        <v>0b 1% | 2b 5% | 4b 6%</v>
      </c>
      <c r="AK409" s="1">
        <v>4732</v>
      </c>
      <c r="AL409" s="1" t="s">
        <v>30</v>
      </c>
      <c r="AM409" s="6">
        <f>+IFERROR(VALUE(RIGHT(Tabla7[[#This Row],[B2B]],6)),"")</f>
        <v>4732</v>
      </c>
      <c r="AN409" s="6" t="str">
        <f>+IFERROR(VLOOKUP(AL409,Auxiliar!$A:$C,2,0),"")</f>
        <v>LATONES</v>
      </c>
      <c r="AO409" s="7" t="str">
        <f>+IFERROR(VLOOKUP(AL409,Auxiliar!$A:$C,3,0),"")</f>
        <v>1b 4% | 5b 7% | 97b 0%</v>
      </c>
      <c r="AW409" s="1"/>
      <c r="AX409" s="1" t="s">
        <v>32</v>
      </c>
      <c r="AY409" s="6" t="str">
        <f>+IFERROR(VALUE(RIGHT(Tabla9[[#This Row],[B2B]],6)),"")</f>
        <v/>
      </c>
      <c r="AZ409" s="6" t="str">
        <f>+IFERROR(VLOOKUP(AX409,Auxiliar!$A:$C,2,0),"")</f>
        <v>LATONES</v>
      </c>
      <c r="BA409" s="7" t="str">
        <f>+IFERROR(VLOOKUP(AX409,Auxiliar!$A:$C,3,0),"")</f>
        <v>2b 3% | 4b 4% | 6b 5% | 10b 8%  | 385b 0%</v>
      </c>
      <c r="BI409" s="1"/>
      <c r="BJ409" s="1"/>
      <c r="BK409" s="6" t="str">
        <f>+IFERROR(VALUE(RIGHT(Tabla11[[#This Row],[B2B]],6)),"")</f>
        <v/>
      </c>
      <c r="BL409" s="6" t="str">
        <f>+IFERROR(VLOOKUP(BJ409,Auxiliar!$A:$C,2,0),"")</f>
        <v/>
      </c>
      <c r="BM409" s="7" t="str">
        <f>+IFERROR(VLOOKUP(BJ409,Auxiliar!$A:$C,3,0),"")</f>
        <v/>
      </c>
      <c r="BO409" s="1">
        <v>999</v>
      </c>
      <c r="BP409" s="1" t="s">
        <v>39</v>
      </c>
      <c r="BQ409" s="6">
        <f>+IFERROR(VALUE(RIGHT(Tabla12[[#This Row],[B2B]],6)),"")</f>
        <v>999</v>
      </c>
      <c r="BR409" s="6" t="str">
        <f>+IFERROR(VLOOKUP(BP409,Auxiliar!$A:$C,2,0),"")</f>
        <v>VALUE LITRO</v>
      </c>
      <c r="BS409" s="7" t="str">
        <f>+IFERROR(VLOOKUP(BP409,Auxiliar!$A:$C,3,0),"")</f>
        <v>1b 12%</v>
      </c>
      <c r="CA409" s="1">
        <v>3872</v>
      </c>
      <c r="CB409" s="1" t="s">
        <v>35</v>
      </c>
      <c r="CC409" s="6">
        <f>+IFERROR(VALUE(RIGHT(Tabla14[[#This Row],[B2B]],6)),"")</f>
        <v>3872</v>
      </c>
      <c r="CD409" s="6" t="str">
        <f>+IFERROR(VLOOKUP(CB409,Auxiliar!$A:$C,2,0),"")</f>
        <v>Corona 710cc</v>
      </c>
      <c r="CE409" s="7" t="str">
        <f>+IFERROR(VLOOKUP(CB409,Auxiliar!$A:$C,3,0),"")</f>
        <v>1b 10% | 85b 0%</v>
      </c>
      <c r="CG409" s="1"/>
      <c r="CH409" s="1"/>
      <c r="CI409" s="6" t="str">
        <f>+IFERROR(VALUE(RIGHT(Tabla15[[#This Row],[B2B]],6)),"")</f>
        <v/>
      </c>
      <c r="CJ409" s="6" t="str">
        <f>+IFERROR(VLOOKUP(CH409,Auxiliar!$A:$C,2,0),"")</f>
        <v/>
      </c>
      <c r="CK409" s="7" t="str">
        <f>+IFERROR(VLOOKUP(CH409,Auxiliar!$A:$C,3,0),"")</f>
        <v/>
      </c>
      <c r="CM409" s="1">
        <v>3848</v>
      </c>
      <c r="CN409" s="1" t="s">
        <v>20</v>
      </c>
      <c r="CO409" s="6">
        <v>3848</v>
      </c>
      <c r="CP409" s="6" t="s">
        <v>20</v>
      </c>
      <c r="CQ409" s="7" t="s">
        <v>21</v>
      </c>
      <c r="CS409" s="1"/>
      <c r="CT409" s="1"/>
      <c r="CU409" s="6" t="str">
        <f>+IFERROR(VALUE(RIGHT(Tabla17[[#This Row],[B2B]],6)),"")</f>
        <v/>
      </c>
      <c r="CV409" s="6" t="str">
        <f>+IFERROR(VLOOKUP(CT409,Auxiliar!$A:$C,2,0),"")</f>
        <v/>
      </c>
      <c r="CW409" s="7" t="str">
        <f>+IFERROR(VLOOKUP(CT409,Auxiliar!$A:$C,3,0),"")</f>
        <v/>
      </c>
      <c r="CY409" s="1">
        <v>3848</v>
      </c>
      <c r="CZ409" s="1" t="s">
        <v>16</v>
      </c>
      <c r="DA409" s="6">
        <f>+IFERROR(VALUE(RIGHT(Tabla18[[#This Row],[B2B]],6)),"")</f>
        <v>3848</v>
      </c>
      <c r="DB409" s="6" t="str">
        <f>+IFERROR(VLOOKUP(CZ409,Auxiliar!$A:$C,2,0),"")</f>
        <v>PREMIUM</v>
      </c>
      <c r="DC409" s="7" t="str">
        <f>+IFERROR(VLOOKUP(CZ409,Auxiliar!$A:$C,3,0),"")</f>
        <v>0b 0% | 2b 2% | 5b 3,5% | 10b 5%</v>
      </c>
      <c r="DE409" s="1">
        <v>3848</v>
      </c>
      <c r="DF409" s="1" t="s">
        <v>19</v>
      </c>
      <c r="DG409" s="6">
        <f>+IFERROR(VALUE(RIGHT(Tabla19[[#This Row],[B2B]],6)),"")</f>
        <v>3848</v>
      </c>
      <c r="DH409" s="6" t="str">
        <f>+IFERROR(VLOOKUP(DF409,Auxiliar!$A:$C,2,0),"")</f>
        <v>MICHELOB</v>
      </c>
      <c r="DI409" s="7" t="str">
        <f>+IFERROR(VLOOKUP(DF409,Auxiliar!$A:$C,3,0),"")</f>
        <v>1b 7% | 3b 22% | 8b 27%</v>
      </c>
      <c r="DK409" s="1"/>
      <c r="DL409" s="1"/>
      <c r="DM409" s="6" t="str">
        <f>+IFERROR(VALUE(RIGHT(Tabla20[[#This Row],[B2B]],6)),"")</f>
        <v/>
      </c>
      <c r="DN409" s="6" t="str">
        <f>+IFERROR(VLOOKUP(DL409,Auxiliar!$A:$C,2,0),"")</f>
        <v/>
      </c>
      <c r="DO409" s="7" t="str">
        <f>+IFERROR(VLOOKUP(DL409,Auxiliar!$A:$C,3,0),"")</f>
        <v/>
      </c>
      <c r="DQ409" s="1">
        <v>3849</v>
      </c>
      <c r="DR409" s="12" t="s">
        <v>24</v>
      </c>
      <c r="DS409" s="6">
        <f>+IFERROR(VALUE(RIGHT(Tabla21[[#This Row],[B2B]],6)),"")</f>
        <v>3849</v>
      </c>
      <c r="DT409" s="6" t="str">
        <f>+IFERROR(VLOOKUP(DR409,Auxiliar!$A:$C,2,0),"")</f>
        <v>CORONA PORRON</v>
      </c>
      <c r="DU409" s="7" t="str">
        <f>+IFERROR(VLOOKUP(DR409,Auxiliar!$A:$C,3,0),"")</f>
        <v>1b 5% | 20b 0%</v>
      </c>
      <c r="DW409" s="1">
        <v>1023</v>
      </c>
      <c r="DX409" s="12" t="s">
        <v>43</v>
      </c>
      <c r="DY409" s="6">
        <f>+IFERROR(VALUE(RIGHT(Tabla22[[#This Row],[B2B]],6)),"")</f>
        <v>1023</v>
      </c>
      <c r="DZ409" s="6" t="str">
        <f>+IFERROR(VLOOKUP(DX409,Auxiliar!$A:$C,2,0),"")</f>
        <v xml:space="preserve">VALUE LATA </v>
      </c>
      <c r="EA409" s="7" t="str">
        <f>+IFERROR(VLOOKUP(DX409,Auxiliar!$A:$C,3,0),"")</f>
        <v>1b 15% | 100b 18%</v>
      </c>
      <c r="EC409" s="1">
        <v>10287</v>
      </c>
      <c r="ED409" s="12" t="s">
        <v>47</v>
      </c>
      <c r="EE409" s="6">
        <f>+IFERROR(VALUE(RIGHT(Tabla23[[#This Row],[B2B]],6)),"")</f>
        <v>10287</v>
      </c>
      <c r="EF409" s="6" t="str">
        <f>+IFERROR(VLOOKUP(ED409,Auxiliar!$A:$C,2,0),"")</f>
        <v>VALUE LATON</v>
      </c>
      <c r="EG409" s="7" t="str">
        <f>+IFERROR(VLOOKUP(ED409,Auxiliar!$A:$C,3,0),"")</f>
        <v>1b 10% | 5b 15% | 192b 0%</v>
      </c>
      <c r="EI409" s="1"/>
      <c r="EJ409" s="12"/>
      <c r="EK409" s="6" t="str">
        <f>+IFERROR(VALUE(RIGHT(Tabla24[[#This Row],[B2B]],6)),"")</f>
        <v/>
      </c>
      <c r="EL409" s="6" t="str">
        <f>+IFERROR(VLOOKUP(EJ409,Auxiliar!$A:$C,2,0),"")</f>
        <v/>
      </c>
      <c r="EM409" s="7" t="str">
        <f>+IFERROR(VLOOKUP(EJ409,Auxiliar!$A:$C,3,0),"")</f>
        <v/>
      </c>
      <c r="EO409" s="1"/>
      <c r="EP409" s="12"/>
      <c r="EQ409" s="6" t="str">
        <f>+IFERROR(VALUE(RIGHT(Tabla25[[#This Row],[B2B]],6)),"")</f>
        <v/>
      </c>
      <c r="ER409" s="6" t="str">
        <f>+IFERROR(VLOOKUP(EP409,Auxiliar!$A:$C,2,0),"")</f>
        <v/>
      </c>
      <c r="ES409" s="7" t="str">
        <f>+IFERROR(VLOOKUP(EP409,Auxiliar!$A:$C,3,0),"")</f>
        <v/>
      </c>
      <c r="EU409" s="1"/>
      <c r="EV409" s="12"/>
      <c r="EW409" s="6" t="str">
        <f>+IFERROR(VALUE(RIGHT(Tabla26[[#This Row],[B2B]],6)),"")</f>
        <v/>
      </c>
      <c r="EX409" s="6" t="str">
        <f>+IFERROR(VLOOKUP(EV409,Auxiliar!$A:$C,2,0),"")</f>
        <v/>
      </c>
      <c r="EY409" s="7" t="str">
        <f>+IFERROR(VLOOKUP(EV409,Auxiliar!$A:$C,3,0),"")</f>
        <v/>
      </c>
      <c r="EZ409" s="1"/>
      <c r="FA409" s="12"/>
      <c r="FB409" s="6" t="str">
        <f>+IFERROR(VALUE(RIGHT(Tabla27[[#This Row],[B2B]],6)),"")</f>
        <v/>
      </c>
      <c r="FC409" s="6" t="str">
        <f>+IFERROR(VLOOKUP(FA409,Auxiliar!$A:$C,2,0),"")</f>
        <v/>
      </c>
      <c r="FD409" s="7" t="str">
        <f>+IFERROR(VLOOKUP(FA409,Auxiliar!$A:$C,3,0),"")</f>
        <v/>
      </c>
      <c r="FE409" s="1"/>
      <c r="FF409" s="12"/>
      <c r="FG409" s="6" t="str">
        <f>+IFERROR(VALUE(RIGHT(Tabla28[[#This Row],[B2B]],6)),"")</f>
        <v/>
      </c>
      <c r="FH409" s="6" t="str">
        <f>+IFERROR(VLOOKUP(FF409,Auxiliar!$A:$C,2,0),"")</f>
        <v/>
      </c>
      <c r="FI409" s="7" t="str">
        <f>+IFERROR(VLOOKUP(FF409,Auxiliar!$A:$C,3,0),"")</f>
        <v/>
      </c>
      <c r="FJ409" s="1"/>
      <c r="FK409" s="12"/>
      <c r="FL409" s="6" t="str">
        <f>+IFERROR(VALUE(RIGHT(Tabla29[[#This Row],[B2B]],6)),"")</f>
        <v/>
      </c>
      <c r="FM409" s="6" t="str">
        <f>+IFERROR(VLOOKUP(FK409,Auxiliar!$A:$C,2,0),"")</f>
        <v/>
      </c>
      <c r="FN409" s="7" t="str">
        <f>+IFERROR(VLOOKUP(FK409,Auxiliar!$A:$C,3,0),"")</f>
        <v/>
      </c>
      <c r="FO409" s="1"/>
      <c r="FP409" s="12"/>
      <c r="FQ409" s="6" t="str">
        <f>+IFERROR(VALUE(RIGHT(Tabla30[[#This Row],[B2B]],6)),"")</f>
        <v/>
      </c>
      <c r="FR409" s="6" t="str">
        <f>+IFERROR(VLOOKUP(FP409,Auxiliar!$A:$C,2,0),"")</f>
        <v/>
      </c>
      <c r="FS409" s="7"/>
      <c r="FT409" s="1"/>
      <c r="FU409" s="12"/>
      <c r="FV409" s="6" t="str">
        <f>+IFERROR(VALUE(RIGHT(Tabla31[[#This Row],[B2B]],6)),"")</f>
        <v/>
      </c>
      <c r="FW409" s="6" t="str">
        <f>+IFERROR(VLOOKUP(FU409,Auxiliar!$A:$C,2,0),"")</f>
        <v/>
      </c>
      <c r="FX409" s="7" t="str">
        <f>+IFERROR(VLOOKUP(FU409,Auxiliar!$A:$C,3,0),"")</f>
        <v/>
      </c>
      <c r="FY409" s="1"/>
      <c r="FZ409" s="12"/>
      <c r="GA409" s="6" t="str">
        <f>+IFERROR(VALUE(RIGHT(Tabla32[[#This Row],[B2B]],6)),"")</f>
        <v/>
      </c>
      <c r="GB409" s="6" t="str">
        <f>+IFERROR(VLOOKUP(FZ409,Auxiliar!$A:$C,2,0),"")</f>
        <v/>
      </c>
      <c r="GC409" s="7" t="str">
        <f>+IFERROR(VLOOKUP(FZ409,Auxiliar!$A:$C,3,0),"")</f>
        <v/>
      </c>
      <c r="GD409" s="1"/>
      <c r="GE409" s="12"/>
      <c r="GF409" s="6" t="str">
        <f>+IFERROR(VALUE(RIGHT(Tabla33[[#This Row],[B2B]],6)),"")</f>
        <v/>
      </c>
      <c r="GG409" s="6" t="str">
        <f>+IFERROR(VLOOKUP(GE409,Auxiliar!$A:$C,2,0),"")</f>
        <v/>
      </c>
      <c r="GH409" s="7" t="str">
        <f>+IFERROR(VLOOKUP(GE409,Auxiliar!$A:$C,3,0),"")</f>
        <v/>
      </c>
    </row>
    <row r="410" spans="1:190" x14ac:dyDescent="0.25">
      <c r="A410" s="1"/>
      <c r="B410" s="1"/>
      <c r="C410" t="str">
        <f>+IFERROR(VALUE(RIGHT(Tabla1[[#This Row],[B2B]],6)),"")</f>
        <v/>
      </c>
      <c r="D410" t="str">
        <f>+IFERROR(VLOOKUP(B410,Auxiliar!$A:$C,2,0),"")</f>
        <v/>
      </c>
      <c r="E410" s="5" t="str">
        <f>+IFERROR(VLOOKUP(B410,Auxiliar!$A:$C,3,0),"")</f>
        <v/>
      </c>
      <c r="S410" s="1">
        <v>4959</v>
      </c>
      <c r="T410" s="1" t="s">
        <v>9</v>
      </c>
      <c r="U410" s="6">
        <f>+IFERROR(VALUE(RIGHT(Tabla4[[#This Row],[B2B]],6)),"")</f>
        <v>4959</v>
      </c>
      <c r="V410" s="6" t="str">
        <f>+IFERROR(VLOOKUP(T410,Auxiliar!$A:$C,2,0),"")</f>
        <v>CORE</v>
      </c>
      <c r="W410" s="7" t="str">
        <f>+IFERROR(VLOOKUP(T410,Auxiliar!$A:$C,3,0),"")</f>
        <v>0b 1% | 2b 5% | 4b 6%</v>
      </c>
      <c r="AK410" s="1">
        <v>4742</v>
      </c>
      <c r="AL410" s="1" t="s">
        <v>30</v>
      </c>
      <c r="AM410" s="6">
        <f>+IFERROR(VALUE(RIGHT(Tabla7[[#This Row],[B2B]],6)),"")</f>
        <v>4742</v>
      </c>
      <c r="AN410" s="6" t="str">
        <f>+IFERROR(VLOOKUP(AL410,Auxiliar!$A:$C,2,0),"")</f>
        <v>LATONES</v>
      </c>
      <c r="AO410" s="7" t="str">
        <f>+IFERROR(VLOOKUP(AL410,Auxiliar!$A:$C,3,0),"")</f>
        <v>1b 4% | 5b 7% | 97b 0%</v>
      </c>
      <c r="AW410" s="1"/>
      <c r="AX410" s="1" t="s">
        <v>32</v>
      </c>
      <c r="AY410" s="6" t="str">
        <f>+IFERROR(VALUE(RIGHT(Tabla9[[#This Row],[B2B]],6)),"")</f>
        <v/>
      </c>
      <c r="AZ410" s="6" t="str">
        <f>+IFERROR(VLOOKUP(AX410,Auxiliar!$A:$C,2,0),"")</f>
        <v>LATONES</v>
      </c>
      <c r="BA410" s="7" t="str">
        <f>+IFERROR(VLOOKUP(AX410,Auxiliar!$A:$C,3,0),"")</f>
        <v>2b 3% | 4b 4% | 6b 5% | 10b 8%  | 385b 0%</v>
      </c>
      <c r="BI410" s="1"/>
      <c r="BJ410" s="1"/>
      <c r="BK410" s="6" t="str">
        <f>+IFERROR(VALUE(RIGHT(Tabla11[[#This Row],[B2B]],6)),"")</f>
        <v/>
      </c>
      <c r="BL410" s="6" t="str">
        <f>+IFERROR(VLOOKUP(BJ410,Auxiliar!$A:$C,2,0),"")</f>
        <v/>
      </c>
      <c r="BM410" s="7" t="str">
        <f>+IFERROR(VLOOKUP(BJ410,Auxiliar!$A:$C,3,0),"")</f>
        <v/>
      </c>
      <c r="BO410" s="1">
        <v>1000</v>
      </c>
      <c r="BP410" s="1" t="s">
        <v>39</v>
      </c>
      <c r="BQ410" s="6">
        <f>+IFERROR(VALUE(RIGHT(Tabla12[[#This Row],[B2B]],6)),"")</f>
        <v>1000</v>
      </c>
      <c r="BR410" s="6" t="str">
        <f>+IFERROR(VLOOKUP(BP410,Auxiliar!$A:$C,2,0),"")</f>
        <v>VALUE LITRO</v>
      </c>
      <c r="BS410" s="7" t="str">
        <f>+IFERROR(VLOOKUP(BP410,Auxiliar!$A:$C,3,0),"")</f>
        <v>1b 12%</v>
      </c>
      <c r="CA410" s="1">
        <v>3873</v>
      </c>
      <c r="CB410" s="1" t="s">
        <v>35</v>
      </c>
      <c r="CC410" s="6">
        <f>+IFERROR(VALUE(RIGHT(Tabla14[[#This Row],[B2B]],6)),"")</f>
        <v>3873</v>
      </c>
      <c r="CD410" s="6" t="str">
        <f>+IFERROR(VLOOKUP(CB410,Auxiliar!$A:$C,2,0),"")</f>
        <v>Corona 710cc</v>
      </c>
      <c r="CE410" s="7" t="str">
        <f>+IFERROR(VLOOKUP(CB410,Auxiliar!$A:$C,3,0),"")</f>
        <v>1b 10% | 85b 0%</v>
      </c>
      <c r="CG410" s="1"/>
      <c r="CH410" s="1"/>
      <c r="CI410" s="6" t="str">
        <f>+IFERROR(VALUE(RIGHT(Tabla15[[#This Row],[B2B]],6)),"")</f>
        <v/>
      </c>
      <c r="CJ410" s="6" t="str">
        <f>+IFERROR(VLOOKUP(CH410,Auxiliar!$A:$C,2,0),"")</f>
        <v/>
      </c>
      <c r="CK410" s="7" t="str">
        <f>+IFERROR(VLOOKUP(CH410,Auxiliar!$A:$C,3,0),"")</f>
        <v/>
      </c>
      <c r="CM410" s="1">
        <v>3849</v>
      </c>
      <c r="CN410" s="1" t="s">
        <v>20</v>
      </c>
      <c r="CO410" s="6">
        <v>3849</v>
      </c>
      <c r="CP410" s="6" t="s">
        <v>20</v>
      </c>
      <c r="CQ410" s="7" t="s">
        <v>21</v>
      </c>
      <c r="CS410" s="1"/>
      <c r="CT410" s="1"/>
      <c r="CU410" s="6" t="str">
        <f>+IFERROR(VALUE(RIGHT(Tabla17[[#This Row],[B2B]],6)),"")</f>
        <v/>
      </c>
      <c r="CV410" s="6" t="str">
        <f>+IFERROR(VLOOKUP(CT410,Auxiliar!$A:$C,2,0),"")</f>
        <v/>
      </c>
      <c r="CW410" s="7" t="str">
        <f>+IFERROR(VLOOKUP(CT410,Auxiliar!$A:$C,3,0),"")</f>
        <v/>
      </c>
      <c r="CY410" s="1">
        <v>3849</v>
      </c>
      <c r="CZ410" s="1" t="s">
        <v>16</v>
      </c>
      <c r="DA410" s="6">
        <f>+IFERROR(VALUE(RIGHT(Tabla18[[#This Row],[B2B]],6)),"")</f>
        <v>3849</v>
      </c>
      <c r="DB410" s="6" t="str">
        <f>+IFERROR(VLOOKUP(CZ410,Auxiliar!$A:$C,2,0),"")</f>
        <v>PREMIUM</v>
      </c>
      <c r="DC410" s="7" t="str">
        <f>+IFERROR(VLOOKUP(CZ410,Auxiliar!$A:$C,3,0),"")</f>
        <v>0b 0% | 2b 2% | 5b 3,5% | 10b 5%</v>
      </c>
      <c r="DE410" s="1">
        <v>3849</v>
      </c>
      <c r="DF410" s="1" t="s">
        <v>19</v>
      </c>
      <c r="DG410" s="6">
        <f>+IFERROR(VALUE(RIGHT(Tabla19[[#This Row],[B2B]],6)),"")</f>
        <v>3849</v>
      </c>
      <c r="DH410" s="6" t="str">
        <f>+IFERROR(VLOOKUP(DF410,Auxiliar!$A:$C,2,0),"")</f>
        <v>MICHELOB</v>
      </c>
      <c r="DI410" s="7" t="str">
        <f>+IFERROR(VLOOKUP(DF410,Auxiliar!$A:$C,3,0),"")</f>
        <v>1b 7% | 3b 22% | 8b 27%</v>
      </c>
      <c r="DK410" s="1"/>
      <c r="DL410" s="1"/>
      <c r="DM410" s="6" t="str">
        <f>+IFERROR(VALUE(RIGHT(Tabla20[[#This Row],[B2B]],6)),"")</f>
        <v/>
      </c>
      <c r="DN410" s="6" t="str">
        <f>+IFERROR(VLOOKUP(DL410,Auxiliar!$A:$C,2,0),"")</f>
        <v/>
      </c>
      <c r="DO410" s="7" t="str">
        <f>+IFERROR(VLOOKUP(DL410,Auxiliar!$A:$C,3,0),"")</f>
        <v/>
      </c>
      <c r="DQ410" s="1">
        <v>3862</v>
      </c>
      <c r="DR410" s="12" t="s">
        <v>24</v>
      </c>
      <c r="DS410" s="6">
        <f>+IFERROR(VALUE(RIGHT(Tabla21[[#This Row],[B2B]],6)),"")</f>
        <v>3862</v>
      </c>
      <c r="DT410" s="6" t="str">
        <f>+IFERROR(VLOOKUP(DR410,Auxiliar!$A:$C,2,0),"")</f>
        <v>CORONA PORRON</v>
      </c>
      <c r="DU410" s="7" t="str">
        <f>+IFERROR(VLOOKUP(DR410,Auxiliar!$A:$C,3,0),"")</f>
        <v>1b 5% | 20b 0%</v>
      </c>
      <c r="DW410" s="1">
        <v>10319</v>
      </c>
      <c r="DX410" s="12" t="s">
        <v>43</v>
      </c>
      <c r="DY410" s="6">
        <f>+IFERROR(VALUE(RIGHT(Tabla22[[#This Row],[B2B]],6)),"")</f>
        <v>10319</v>
      </c>
      <c r="DZ410" s="6" t="str">
        <f>+IFERROR(VLOOKUP(DX410,Auxiliar!$A:$C,2,0),"")</f>
        <v xml:space="preserve">VALUE LATA </v>
      </c>
      <c r="EA410" s="7" t="str">
        <f>+IFERROR(VLOOKUP(DX410,Auxiliar!$A:$C,3,0),"")</f>
        <v>1b 15% | 100b 18%</v>
      </c>
      <c r="EC410" s="1">
        <v>999</v>
      </c>
      <c r="ED410" s="12" t="s">
        <v>47</v>
      </c>
      <c r="EE410" s="6">
        <f>+IFERROR(VALUE(RIGHT(Tabla23[[#This Row],[B2B]],6)),"")</f>
        <v>999</v>
      </c>
      <c r="EF410" s="6" t="str">
        <f>+IFERROR(VLOOKUP(ED410,Auxiliar!$A:$C,2,0),"")</f>
        <v>VALUE LATON</v>
      </c>
      <c r="EG410" s="7" t="str">
        <f>+IFERROR(VLOOKUP(ED410,Auxiliar!$A:$C,3,0),"")</f>
        <v>1b 10% | 5b 15% | 192b 0%</v>
      </c>
      <c r="EI410" s="1"/>
      <c r="EJ410" s="12"/>
      <c r="EK410" s="6" t="str">
        <f>+IFERROR(VALUE(RIGHT(Tabla24[[#This Row],[B2B]],6)),"")</f>
        <v/>
      </c>
      <c r="EL410" s="6" t="str">
        <f>+IFERROR(VLOOKUP(EJ410,Auxiliar!$A:$C,2,0),"")</f>
        <v/>
      </c>
      <c r="EM410" s="7" t="str">
        <f>+IFERROR(VLOOKUP(EJ410,Auxiliar!$A:$C,3,0),"")</f>
        <v/>
      </c>
      <c r="EO410" s="1"/>
      <c r="EP410" s="12"/>
      <c r="EQ410" s="6" t="str">
        <f>+IFERROR(VALUE(RIGHT(Tabla25[[#This Row],[B2B]],6)),"")</f>
        <v/>
      </c>
      <c r="ER410" s="6" t="str">
        <f>+IFERROR(VLOOKUP(EP410,Auxiliar!$A:$C,2,0),"")</f>
        <v/>
      </c>
      <c r="ES410" s="7" t="str">
        <f>+IFERROR(VLOOKUP(EP410,Auxiliar!$A:$C,3,0),"")</f>
        <v/>
      </c>
      <c r="EU410" s="1"/>
      <c r="EV410" s="12"/>
      <c r="EW410" s="6" t="str">
        <f>+IFERROR(VALUE(RIGHT(Tabla26[[#This Row],[B2B]],6)),"")</f>
        <v/>
      </c>
      <c r="EX410" s="6" t="str">
        <f>+IFERROR(VLOOKUP(EV410,Auxiliar!$A:$C,2,0),"")</f>
        <v/>
      </c>
      <c r="EY410" s="7" t="str">
        <f>+IFERROR(VLOOKUP(EV410,Auxiliar!$A:$C,3,0),"")</f>
        <v/>
      </c>
      <c r="EZ410" s="1"/>
      <c r="FA410" s="12"/>
      <c r="FB410" s="6" t="str">
        <f>+IFERROR(VALUE(RIGHT(Tabla27[[#This Row],[B2B]],6)),"")</f>
        <v/>
      </c>
      <c r="FC410" s="6" t="str">
        <f>+IFERROR(VLOOKUP(FA410,Auxiliar!$A:$C,2,0),"")</f>
        <v/>
      </c>
      <c r="FD410" s="7" t="str">
        <f>+IFERROR(VLOOKUP(FA410,Auxiliar!$A:$C,3,0),"")</f>
        <v/>
      </c>
      <c r="FE410" s="1"/>
      <c r="FF410" s="12"/>
      <c r="FG410" s="6" t="str">
        <f>+IFERROR(VALUE(RIGHT(Tabla28[[#This Row],[B2B]],6)),"")</f>
        <v/>
      </c>
      <c r="FH410" s="6" t="str">
        <f>+IFERROR(VLOOKUP(FF410,Auxiliar!$A:$C,2,0),"")</f>
        <v/>
      </c>
      <c r="FI410" s="7" t="str">
        <f>+IFERROR(VLOOKUP(FF410,Auxiliar!$A:$C,3,0),"")</f>
        <v/>
      </c>
      <c r="FJ410" s="1"/>
      <c r="FK410" s="12"/>
      <c r="FL410" s="6" t="str">
        <f>+IFERROR(VALUE(RIGHT(Tabla29[[#This Row],[B2B]],6)),"")</f>
        <v/>
      </c>
      <c r="FM410" s="6" t="str">
        <f>+IFERROR(VLOOKUP(FK410,Auxiliar!$A:$C,2,0),"")</f>
        <v/>
      </c>
      <c r="FN410" s="7" t="str">
        <f>+IFERROR(VLOOKUP(FK410,Auxiliar!$A:$C,3,0),"")</f>
        <v/>
      </c>
      <c r="FO410" s="1"/>
      <c r="FP410" s="12"/>
      <c r="FQ410" s="6" t="str">
        <f>+IFERROR(VALUE(RIGHT(Tabla30[[#This Row],[B2B]],6)),"")</f>
        <v/>
      </c>
      <c r="FR410" s="6" t="str">
        <f>+IFERROR(VLOOKUP(FP410,Auxiliar!$A:$C,2,0),"")</f>
        <v/>
      </c>
      <c r="FS410" s="7"/>
      <c r="FT410" s="1"/>
      <c r="FU410" s="12"/>
      <c r="FV410" s="6" t="str">
        <f>+IFERROR(VALUE(RIGHT(Tabla31[[#This Row],[B2B]],6)),"")</f>
        <v/>
      </c>
      <c r="FW410" s="6" t="str">
        <f>+IFERROR(VLOOKUP(FU410,Auxiliar!$A:$C,2,0),"")</f>
        <v/>
      </c>
      <c r="FX410" s="7" t="str">
        <f>+IFERROR(VLOOKUP(FU410,Auxiliar!$A:$C,3,0),"")</f>
        <v/>
      </c>
      <c r="FY410" s="1"/>
      <c r="FZ410" s="12"/>
      <c r="GA410" s="6" t="str">
        <f>+IFERROR(VALUE(RIGHT(Tabla32[[#This Row],[B2B]],6)),"")</f>
        <v/>
      </c>
      <c r="GB410" s="6" t="str">
        <f>+IFERROR(VLOOKUP(FZ410,Auxiliar!$A:$C,2,0),"")</f>
        <v/>
      </c>
      <c r="GC410" s="7" t="str">
        <f>+IFERROR(VLOOKUP(FZ410,Auxiliar!$A:$C,3,0),"")</f>
        <v/>
      </c>
      <c r="GD410" s="1"/>
      <c r="GE410" s="12"/>
      <c r="GF410" s="6" t="str">
        <f>+IFERROR(VALUE(RIGHT(Tabla33[[#This Row],[B2B]],6)),"")</f>
        <v/>
      </c>
      <c r="GG410" s="6" t="str">
        <f>+IFERROR(VLOOKUP(GE410,Auxiliar!$A:$C,2,0),"")</f>
        <v/>
      </c>
      <c r="GH410" s="7" t="str">
        <f>+IFERROR(VLOOKUP(GE410,Auxiliar!$A:$C,3,0),"")</f>
        <v/>
      </c>
    </row>
    <row r="411" spans="1:190" x14ac:dyDescent="0.25">
      <c r="A411" s="1"/>
      <c r="B411" s="1"/>
      <c r="C411" t="str">
        <f>+IFERROR(VALUE(RIGHT(Tabla1[[#This Row],[B2B]],6)),"")</f>
        <v/>
      </c>
      <c r="D411" t="str">
        <f>+IFERROR(VLOOKUP(B411,Auxiliar!$A:$C,2,0),"")</f>
        <v/>
      </c>
      <c r="E411" s="5" t="str">
        <f>+IFERROR(VLOOKUP(B411,Auxiliar!$A:$C,3,0),"")</f>
        <v/>
      </c>
      <c r="S411" s="1">
        <v>4970</v>
      </c>
      <c r="T411" s="1" t="s">
        <v>9</v>
      </c>
      <c r="U411" s="6">
        <f>+IFERROR(VALUE(RIGHT(Tabla4[[#This Row],[B2B]],6)),"")</f>
        <v>4970</v>
      </c>
      <c r="V411" s="6" t="str">
        <f>+IFERROR(VLOOKUP(T411,Auxiliar!$A:$C,2,0),"")</f>
        <v>CORE</v>
      </c>
      <c r="W411" s="7" t="str">
        <f>+IFERROR(VLOOKUP(T411,Auxiliar!$A:$C,3,0),"")</f>
        <v>0b 1% | 2b 5% | 4b 6%</v>
      </c>
      <c r="AK411" s="1">
        <v>4745</v>
      </c>
      <c r="AL411" s="1" t="s">
        <v>30</v>
      </c>
      <c r="AM411" s="6">
        <f>+IFERROR(VALUE(RIGHT(Tabla7[[#This Row],[B2B]],6)),"")</f>
        <v>4745</v>
      </c>
      <c r="AN411" s="6" t="str">
        <f>+IFERROR(VLOOKUP(AL411,Auxiliar!$A:$C,2,0),"")</f>
        <v>LATONES</v>
      </c>
      <c r="AO411" s="7" t="str">
        <f>+IFERROR(VLOOKUP(AL411,Auxiliar!$A:$C,3,0),"")</f>
        <v>1b 4% | 5b 7% | 97b 0%</v>
      </c>
      <c r="AW411" s="1"/>
      <c r="AX411" s="1" t="s">
        <v>32</v>
      </c>
      <c r="AY411" s="6" t="str">
        <f>+IFERROR(VALUE(RIGHT(Tabla9[[#This Row],[B2B]],6)),"")</f>
        <v/>
      </c>
      <c r="AZ411" s="6" t="str">
        <f>+IFERROR(VLOOKUP(AX411,Auxiliar!$A:$C,2,0),"")</f>
        <v>LATONES</v>
      </c>
      <c r="BA411" s="7" t="str">
        <f>+IFERROR(VLOOKUP(AX411,Auxiliar!$A:$C,3,0),"")</f>
        <v>2b 3% | 4b 4% | 6b 5% | 10b 8%  | 385b 0%</v>
      </c>
      <c r="BI411" s="1"/>
      <c r="BJ411" s="1"/>
      <c r="BK411" s="6" t="str">
        <f>+IFERROR(VALUE(RIGHT(Tabla11[[#This Row],[B2B]],6)),"")</f>
        <v/>
      </c>
      <c r="BL411" s="6" t="str">
        <f>+IFERROR(VLOOKUP(BJ411,Auxiliar!$A:$C,2,0),"")</f>
        <v/>
      </c>
      <c r="BM411" s="7" t="str">
        <f>+IFERROR(VLOOKUP(BJ411,Auxiliar!$A:$C,3,0),"")</f>
        <v/>
      </c>
      <c r="BO411" s="1">
        <v>10317</v>
      </c>
      <c r="BP411" s="1" t="s">
        <v>39</v>
      </c>
      <c r="BQ411" s="6">
        <f>+IFERROR(VALUE(RIGHT(Tabla12[[#This Row],[B2B]],6)),"")</f>
        <v>10317</v>
      </c>
      <c r="BR411" s="6" t="str">
        <f>+IFERROR(VLOOKUP(BP411,Auxiliar!$A:$C,2,0),"")</f>
        <v>VALUE LITRO</v>
      </c>
      <c r="BS411" s="7" t="str">
        <f>+IFERROR(VLOOKUP(BP411,Auxiliar!$A:$C,3,0),"")</f>
        <v>1b 12%</v>
      </c>
      <c r="CA411" s="1">
        <v>3877</v>
      </c>
      <c r="CB411" s="1" t="s">
        <v>35</v>
      </c>
      <c r="CC411" s="6">
        <f>+IFERROR(VALUE(RIGHT(Tabla14[[#This Row],[B2B]],6)),"")</f>
        <v>3877</v>
      </c>
      <c r="CD411" s="6" t="str">
        <f>+IFERROR(VLOOKUP(CB411,Auxiliar!$A:$C,2,0),"")</f>
        <v>Corona 710cc</v>
      </c>
      <c r="CE411" s="7" t="str">
        <f>+IFERROR(VLOOKUP(CB411,Auxiliar!$A:$C,3,0),"")</f>
        <v>1b 10% | 85b 0%</v>
      </c>
      <c r="CG411" s="1"/>
      <c r="CH411" s="1"/>
      <c r="CI411" s="6" t="str">
        <f>+IFERROR(VALUE(RIGHT(Tabla15[[#This Row],[B2B]],6)),"")</f>
        <v/>
      </c>
      <c r="CJ411" s="6" t="str">
        <f>+IFERROR(VLOOKUP(CH411,Auxiliar!$A:$C,2,0),"")</f>
        <v/>
      </c>
      <c r="CK411" s="7" t="str">
        <f>+IFERROR(VLOOKUP(CH411,Auxiliar!$A:$C,3,0),"")</f>
        <v/>
      </c>
      <c r="CM411" s="1">
        <v>3862</v>
      </c>
      <c r="CN411" s="1" t="s">
        <v>20</v>
      </c>
      <c r="CO411" s="6">
        <v>3862</v>
      </c>
      <c r="CP411" s="6" t="s">
        <v>20</v>
      </c>
      <c r="CQ411" s="7" t="s">
        <v>21</v>
      </c>
      <c r="CS411" s="1"/>
      <c r="CT411" s="1"/>
      <c r="CU411" s="6" t="str">
        <f>+IFERROR(VALUE(RIGHT(Tabla17[[#This Row],[B2B]],6)),"")</f>
        <v/>
      </c>
      <c r="CV411" s="6" t="str">
        <f>+IFERROR(VLOOKUP(CT411,Auxiliar!$A:$C,2,0),"")</f>
        <v/>
      </c>
      <c r="CW411" s="7" t="str">
        <f>+IFERROR(VLOOKUP(CT411,Auxiliar!$A:$C,3,0),"")</f>
        <v/>
      </c>
      <c r="CY411" s="1">
        <v>3862</v>
      </c>
      <c r="CZ411" s="1" t="s">
        <v>16</v>
      </c>
      <c r="DA411" s="6">
        <f>+IFERROR(VALUE(RIGHT(Tabla18[[#This Row],[B2B]],6)),"")</f>
        <v>3862</v>
      </c>
      <c r="DB411" s="6" t="str">
        <f>+IFERROR(VLOOKUP(CZ411,Auxiliar!$A:$C,2,0),"")</f>
        <v>PREMIUM</v>
      </c>
      <c r="DC411" s="7" t="str">
        <f>+IFERROR(VLOOKUP(CZ411,Auxiliar!$A:$C,3,0),"")</f>
        <v>0b 0% | 2b 2% | 5b 3,5% | 10b 5%</v>
      </c>
      <c r="DE411" s="1">
        <v>3862</v>
      </c>
      <c r="DF411" s="1" t="s">
        <v>19</v>
      </c>
      <c r="DG411" s="6">
        <f>+IFERROR(VALUE(RIGHT(Tabla19[[#This Row],[B2B]],6)),"")</f>
        <v>3862</v>
      </c>
      <c r="DH411" s="6" t="str">
        <f>+IFERROR(VLOOKUP(DF411,Auxiliar!$A:$C,2,0),"")</f>
        <v>MICHELOB</v>
      </c>
      <c r="DI411" s="7" t="str">
        <f>+IFERROR(VLOOKUP(DF411,Auxiliar!$A:$C,3,0),"")</f>
        <v>1b 7% | 3b 22% | 8b 27%</v>
      </c>
      <c r="DK411" s="1"/>
      <c r="DL411" s="1"/>
      <c r="DM411" s="6" t="str">
        <f>+IFERROR(VALUE(RIGHT(Tabla20[[#This Row],[B2B]],6)),"")</f>
        <v/>
      </c>
      <c r="DN411" s="6" t="str">
        <f>+IFERROR(VLOOKUP(DL411,Auxiliar!$A:$C,2,0),"")</f>
        <v/>
      </c>
      <c r="DO411" s="7" t="str">
        <f>+IFERROR(VLOOKUP(DL411,Auxiliar!$A:$C,3,0),"")</f>
        <v/>
      </c>
      <c r="DQ411" s="1">
        <v>3864</v>
      </c>
      <c r="DR411" s="12" t="s">
        <v>24</v>
      </c>
      <c r="DS411" s="6">
        <f>+IFERROR(VALUE(RIGHT(Tabla21[[#This Row],[B2B]],6)),"")</f>
        <v>3864</v>
      </c>
      <c r="DT411" s="6" t="str">
        <f>+IFERROR(VLOOKUP(DR411,Auxiliar!$A:$C,2,0),"")</f>
        <v>CORONA PORRON</v>
      </c>
      <c r="DU411" s="7" t="str">
        <f>+IFERROR(VLOOKUP(DR411,Auxiliar!$A:$C,3,0),"")</f>
        <v>1b 5% | 20b 0%</v>
      </c>
      <c r="DW411" s="1">
        <v>1036</v>
      </c>
      <c r="DX411" s="12" t="s">
        <v>43</v>
      </c>
      <c r="DY411" s="6">
        <f>+IFERROR(VALUE(RIGHT(Tabla22[[#This Row],[B2B]],6)),"")</f>
        <v>1036</v>
      </c>
      <c r="DZ411" s="6" t="str">
        <f>+IFERROR(VLOOKUP(DX411,Auxiliar!$A:$C,2,0),"")</f>
        <v xml:space="preserve">VALUE LATA </v>
      </c>
      <c r="EA411" s="7" t="str">
        <f>+IFERROR(VLOOKUP(DX411,Auxiliar!$A:$C,3,0),"")</f>
        <v>1b 15% | 100b 18%</v>
      </c>
      <c r="EC411" s="1">
        <v>1000</v>
      </c>
      <c r="ED411" s="12" t="s">
        <v>47</v>
      </c>
      <c r="EE411" s="6">
        <f>+IFERROR(VALUE(RIGHT(Tabla23[[#This Row],[B2B]],6)),"")</f>
        <v>1000</v>
      </c>
      <c r="EF411" s="6" t="str">
        <f>+IFERROR(VLOOKUP(ED411,Auxiliar!$A:$C,2,0),"")</f>
        <v>VALUE LATON</v>
      </c>
      <c r="EG411" s="7" t="str">
        <f>+IFERROR(VLOOKUP(ED411,Auxiliar!$A:$C,3,0),"")</f>
        <v>1b 10% | 5b 15% | 192b 0%</v>
      </c>
      <c r="EI411" s="1"/>
      <c r="EJ411" s="12"/>
      <c r="EK411" s="6" t="str">
        <f>+IFERROR(VALUE(RIGHT(Tabla24[[#This Row],[B2B]],6)),"")</f>
        <v/>
      </c>
      <c r="EL411" s="6" t="str">
        <f>+IFERROR(VLOOKUP(EJ411,Auxiliar!$A:$C,2,0),"")</f>
        <v/>
      </c>
      <c r="EM411" s="7" t="str">
        <f>+IFERROR(VLOOKUP(EJ411,Auxiliar!$A:$C,3,0),"")</f>
        <v/>
      </c>
      <c r="EO411" s="1"/>
      <c r="EP411" s="12"/>
      <c r="EQ411" s="6" t="str">
        <f>+IFERROR(VALUE(RIGHT(Tabla25[[#This Row],[B2B]],6)),"")</f>
        <v/>
      </c>
      <c r="ER411" s="6" t="str">
        <f>+IFERROR(VLOOKUP(EP411,Auxiliar!$A:$C,2,0),"")</f>
        <v/>
      </c>
      <c r="ES411" s="7" t="str">
        <f>+IFERROR(VLOOKUP(EP411,Auxiliar!$A:$C,3,0),"")</f>
        <v/>
      </c>
      <c r="EU411" s="1"/>
      <c r="EV411" s="12"/>
      <c r="EW411" s="6" t="str">
        <f>+IFERROR(VALUE(RIGHT(Tabla26[[#This Row],[B2B]],6)),"")</f>
        <v/>
      </c>
      <c r="EX411" s="6" t="str">
        <f>+IFERROR(VLOOKUP(EV411,Auxiliar!$A:$C,2,0),"")</f>
        <v/>
      </c>
      <c r="EY411" s="7" t="str">
        <f>+IFERROR(VLOOKUP(EV411,Auxiliar!$A:$C,3,0),"")</f>
        <v/>
      </c>
      <c r="EZ411" s="1"/>
      <c r="FA411" s="12"/>
      <c r="FB411" s="6" t="str">
        <f>+IFERROR(VALUE(RIGHT(Tabla27[[#This Row],[B2B]],6)),"")</f>
        <v/>
      </c>
      <c r="FC411" s="6" t="str">
        <f>+IFERROR(VLOOKUP(FA411,Auxiliar!$A:$C,2,0),"")</f>
        <v/>
      </c>
      <c r="FD411" s="7" t="str">
        <f>+IFERROR(VLOOKUP(FA411,Auxiliar!$A:$C,3,0),"")</f>
        <v/>
      </c>
      <c r="FE411" s="1"/>
      <c r="FF411" s="12"/>
      <c r="FG411" s="6" t="str">
        <f>+IFERROR(VALUE(RIGHT(Tabla28[[#This Row],[B2B]],6)),"")</f>
        <v/>
      </c>
      <c r="FH411" s="6" t="str">
        <f>+IFERROR(VLOOKUP(FF411,Auxiliar!$A:$C,2,0),"")</f>
        <v/>
      </c>
      <c r="FI411" s="7" t="str">
        <f>+IFERROR(VLOOKUP(FF411,Auxiliar!$A:$C,3,0),"")</f>
        <v/>
      </c>
      <c r="FJ411" s="1"/>
      <c r="FK411" s="12"/>
      <c r="FL411" s="6" t="str">
        <f>+IFERROR(VALUE(RIGHT(Tabla29[[#This Row],[B2B]],6)),"")</f>
        <v/>
      </c>
      <c r="FM411" s="6" t="str">
        <f>+IFERROR(VLOOKUP(FK411,Auxiliar!$A:$C,2,0),"")</f>
        <v/>
      </c>
      <c r="FN411" s="7" t="str">
        <f>+IFERROR(VLOOKUP(FK411,Auxiliar!$A:$C,3,0),"")</f>
        <v/>
      </c>
      <c r="FO411" s="1"/>
      <c r="FP411" s="12"/>
      <c r="FQ411" s="6" t="str">
        <f>+IFERROR(VALUE(RIGHT(Tabla30[[#This Row],[B2B]],6)),"")</f>
        <v/>
      </c>
      <c r="FR411" s="6" t="str">
        <f>+IFERROR(VLOOKUP(FP411,Auxiliar!$A:$C,2,0),"")</f>
        <v/>
      </c>
      <c r="FS411" s="7"/>
      <c r="FT411" s="1"/>
      <c r="FU411" s="12"/>
      <c r="FV411" s="6" t="str">
        <f>+IFERROR(VALUE(RIGHT(Tabla31[[#This Row],[B2B]],6)),"")</f>
        <v/>
      </c>
      <c r="FW411" s="6" t="str">
        <f>+IFERROR(VLOOKUP(FU411,Auxiliar!$A:$C,2,0),"")</f>
        <v/>
      </c>
      <c r="FX411" s="7" t="str">
        <f>+IFERROR(VLOOKUP(FU411,Auxiliar!$A:$C,3,0),"")</f>
        <v/>
      </c>
      <c r="FY411" s="1"/>
      <c r="FZ411" s="12"/>
      <c r="GA411" s="6" t="str">
        <f>+IFERROR(VALUE(RIGHT(Tabla32[[#This Row],[B2B]],6)),"")</f>
        <v/>
      </c>
      <c r="GB411" s="6" t="str">
        <f>+IFERROR(VLOOKUP(FZ411,Auxiliar!$A:$C,2,0),"")</f>
        <v/>
      </c>
      <c r="GC411" s="7" t="str">
        <f>+IFERROR(VLOOKUP(FZ411,Auxiliar!$A:$C,3,0),"")</f>
        <v/>
      </c>
      <c r="GD411" s="1"/>
      <c r="GE411" s="12"/>
      <c r="GF411" s="6" t="str">
        <f>+IFERROR(VALUE(RIGHT(Tabla33[[#This Row],[B2B]],6)),"")</f>
        <v/>
      </c>
      <c r="GG411" s="6" t="str">
        <f>+IFERROR(VLOOKUP(GE411,Auxiliar!$A:$C,2,0),"")</f>
        <v/>
      </c>
      <c r="GH411" s="7" t="str">
        <f>+IFERROR(VLOOKUP(GE411,Auxiliar!$A:$C,3,0),"")</f>
        <v/>
      </c>
    </row>
    <row r="412" spans="1:190" x14ac:dyDescent="0.25">
      <c r="A412" s="1"/>
      <c r="B412" s="1"/>
      <c r="C412" t="str">
        <f>+IFERROR(VALUE(RIGHT(Tabla1[[#This Row],[B2B]],6)),"")</f>
        <v/>
      </c>
      <c r="D412" t="str">
        <f>+IFERROR(VLOOKUP(B412,Auxiliar!$A:$C,2,0),"")</f>
        <v/>
      </c>
      <c r="E412" s="5" t="str">
        <f>+IFERROR(VLOOKUP(B412,Auxiliar!$A:$C,3,0),"")</f>
        <v/>
      </c>
      <c r="S412" s="1">
        <v>4971</v>
      </c>
      <c r="T412" s="1" t="s">
        <v>9</v>
      </c>
      <c r="U412" s="6">
        <f>+IFERROR(VALUE(RIGHT(Tabla4[[#This Row],[B2B]],6)),"")</f>
        <v>4971</v>
      </c>
      <c r="V412" s="6" t="str">
        <f>+IFERROR(VLOOKUP(T412,Auxiliar!$A:$C,2,0),"")</f>
        <v>CORE</v>
      </c>
      <c r="W412" s="7" t="str">
        <f>+IFERROR(VLOOKUP(T412,Auxiliar!$A:$C,3,0),"")</f>
        <v>0b 1% | 2b 5% | 4b 6%</v>
      </c>
      <c r="AK412" s="1">
        <v>4751</v>
      </c>
      <c r="AL412" s="1" t="s">
        <v>30</v>
      </c>
      <c r="AM412" s="6">
        <f>+IFERROR(VALUE(RIGHT(Tabla7[[#This Row],[B2B]],6)),"")</f>
        <v>4751</v>
      </c>
      <c r="AN412" s="6" t="str">
        <f>+IFERROR(VLOOKUP(AL412,Auxiliar!$A:$C,2,0),"")</f>
        <v>LATONES</v>
      </c>
      <c r="AO412" s="7" t="str">
        <f>+IFERROR(VLOOKUP(AL412,Auxiliar!$A:$C,3,0),"")</f>
        <v>1b 4% | 5b 7% | 97b 0%</v>
      </c>
      <c r="AW412" s="1"/>
      <c r="AX412" s="1" t="s">
        <v>32</v>
      </c>
      <c r="AY412" s="6" t="str">
        <f>+IFERROR(VALUE(RIGHT(Tabla9[[#This Row],[B2B]],6)),"")</f>
        <v/>
      </c>
      <c r="AZ412" s="6" t="str">
        <f>+IFERROR(VLOOKUP(AX412,Auxiliar!$A:$C,2,0),"")</f>
        <v>LATONES</v>
      </c>
      <c r="BA412" s="7" t="str">
        <f>+IFERROR(VLOOKUP(AX412,Auxiliar!$A:$C,3,0),"")</f>
        <v>2b 3% | 4b 4% | 6b 5% | 10b 8%  | 385b 0%</v>
      </c>
      <c r="BI412" s="1"/>
      <c r="BJ412" s="1"/>
      <c r="BK412" s="6" t="str">
        <f>+IFERROR(VALUE(RIGHT(Tabla11[[#This Row],[B2B]],6)),"")</f>
        <v/>
      </c>
      <c r="BL412" s="6" t="str">
        <f>+IFERROR(VLOOKUP(BJ412,Auxiliar!$A:$C,2,0),"")</f>
        <v/>
      </c>
      <c r="BM412" s="7" t="str">
        <f>+IFERROR(VLOOKUP(BJ412,Auxiliar!$A:$C,3,0),"")</f>
        <v/>
      </c>
      <c r="BO412" s="1">
        <v>1023</v>
      </c>
      <c r="BP412" s="1" t="s">
        <v>39</v>
      </c>
      <c r="BQ412" s="6">
        <f>+IFERROR(VALUE(RIGHT(Tabla12[[#This Row],[B2B]],6)),"")</f>
        <v>1023</v>
      </c>
      <c r="BR412" s="6" t="str">
        <f>+IFERROR(VLOOKUP(BP412,Auxiliar!$A:$C,2,0),"")</f>
        <v>VALUE LITRO</v>
      </c>
      <c r="BS412" s="7" t="str">
        <f>+IFERROR(VLOOKUP(BP412,Auxiliar!$A:$C,3,0),"")</f>
        <v>1b 12%</v>
      </c>
      <c r="CA412" s="1">
        <v>3879</v>
      </c>
      <c r="CB412" s="1" t="s">
        <v>35</v>
      </c>
      <c r="CC412" s="6">
        <f>+IFERROR(VALUE(RIGHT(Tabla14[[#This Row],[B2B]],6)),"")</f>
        <v>3879</v>
      </c>
      <c r="CD412" s="6" t="str">
        <f>+IFERROR(VLOOKUP(CB412,Auxiliar!$A:$C,2,0),"")</f>
        <v>Corona 710cc</v>
      </c>
      <c r="CE412" s="7" t="str">
        <f>+IFERROR(VLOOKUP(CB412,Auxiliar!$A:$C,3,0),"")</f>
        <v>1b 10% | 85b 0%</v>
      </c>
      <c r="CG412" s="1"/>
      <c r="CH412" s="1"/>
      <c r="CI412" s="6" t="str">
        <f>+IFERROR(VALUE(RIGHT(Tabla15[[#This Row],[B2B]],6)),"")</f>
        <v/>
      </c>
      <c r="CJ412" s="6" t="str">
        <f>+IFERROR(VLOOKUP(CH412,Auxiliar!$A:$C,2,0),"")</f>
        <v/>
      </c>
      <c r="CK412" s="7" t="str">
        <f>+IFERROR(VLOOKUP(CH412,Auxiliar!$A:$C,3,0),"")</f>
        <v/>
      </c>
      <c r="CM412" s="1">
        <v>3864</v>
      </c>
      <c r="CN412" s="1" t="s">
        <v>20</v>
      </c>
      <c r="CO412" s="6">
        <v>3864</v>
      </c>
      <c r="CP412" s="6" t="s">
        <v>20</v>
      </c>
      <c r="CQ412" s="7" t="s">
        <v>21</v>
      </c>
      <c r="CS412" s="1"/>
      <c r="CT412" s="1"/>
      <c r="CU412" s="6" t="str">
        <f>+IFERROR(VALUE(RIGHT(Tabla17[[#This Row],[B2B]],6)),"")</f>
        <v/>
      </c>
      <c r="CV412" s="6" t="str">
        <f>+IFERROR(VLOOKUP(CT412,Auxiliar!$A:$C,2,0),"")</f>
        <v/>
      </c>
      <c r="CW412" s="7" t="str">
        <f>+IFERROR(VLOOKUP(CT412,Auxiliar!$A:$C,3,0),"")</f>
        <v/>
      </c>
      <c r="CY412" s="1">
        <v>3864</v>
      </c>
      <c r="CZ412" s="1" t="s">
        <v>16</v>
      </c>
      <c r="DA412" s="6">
        <f>+IFERROR(VALUE(RIGHT(Tabla18[[#This Row],[B2B]],6)),"")</f>
        <v>3864</v>
      </c>
      <c r="DB412" s="6" t="str">
        <f>+IFERROR(VLOOKUP(CZ412,Auxiliar!$A:$C,2,0),"")</f>
        <v>PREMIUM</v>
      </c>
      <c r="DC412" s="7" t="str">
        <f>+IFERROR(VLOOKUP(CZ412,Auxiliar!$A:$C,3,0),"")</f>
        <v>0b 0% | 2b 2% | 5b 3,5% | 10b 5%</v>
      </c>
      <c r="DE412" s="1">
        <v>3864</v>
      </c>
      <c r="DF412" s="1" t="s">
        <v>19</v>
      </c>
      <c r="DG412" s="6">
        <f>+IFERROR(VALUE(RIGHT(Tabla19[[#This Row],[B2B]],6)),"")</f>
        <v>3864</v>
      </c>
      <c r="DH412" s="6" t="str">
        <f>+IFERROR(VLOOKUP(DF412,Auxiliar!$A:$C,2,0),"")</f>
        <v>MICHELOB</v>
      </c>
      <c r="DI412" s="7" t="str">
        <f>+IFERROR(VLOOKUP(DF412,Auxiliar!$A:$C,3,0),"")</f>
        <v>1b 7% | 3b 22% | 8b 27%</v>
      </c>
      <c r="DK412" s="1"/>
      <c r="DL412" s="1"/>
      <c r="DM412" s="6" t="str">
        <f>+IFERROR(VALUE(RIGHT(Tabla20[[#This Row],[B2B]],6)),"")</f>
        <v/>
      </c>
      <c r="DN412" s="6" t="str">
        <f>+IFERROR(VLOOKUP(DL412,Auxiliar!$A:$C,2,0),"")</f>
        <v/>
      </c>
      <c r="DO412" s="7" t="str">
        <f>+IFERROR(VLOOKUP(DL412,Auxiliar!$A:$C,3,0),"")</f>
        <v/>
      </c>
      <c r="DQ412" s="1">
        <v>3867</v>
      </c>
      <c r="DR412" s="12" t="s">
        <v>24</v>
      </c>
      <c r="DS412" s="6">
        <f>+IFERROR(VALUE(RIGHT(Tabla21[[#This Row],[B2B]],6)),"")</f>
        <v>3867</v>
      </c>
      <c r="DT412" s="6" t="str">
        <f>+IFERROR(VLOOKUP(DR412,Auxiliar!$A:$C,2,0),"")</f>
        <v>CORONA PORRON</v>
      </c>
      <c r="DU412" s="7" t="str">
        <f>+IFERROR(VLOOKUP(DR412,Auxiliar!$A:$C,3,0),"")</f>
        <v>1b 5% | 20b 0%</v>
      </c>
      <c r="DW412" s="1">
        <v>10321</v>
      </c>
      <c r="DX412" s="12" t="s">
        <v>43</v>
      </c>
      <c r="DY412" s="6">
        <f>+IFERROR(VALUE(RIGHT(Tabla22[[#This Row],[B2B]],6)),"")</f>
        <v>10321</v>
      </c>
      <c r="DZ412" s="6" t="str">
        <f>+IFERROR(VLOOKUP(DX412,Auxiliar!$A:$C,2,0),"")</f>
        <v xml:space="preserve">VALUE LATA </v>
      </c>
      <c r="EA412" s="7" t="str">
        <f>+IFERROR(VLOOKUP(DX412,Auxiliar!$A:$C,3,0),"")</f>
        <v>1b 15% | 100b 18%</v>
      </c>
      <c r="EC412" s="1">
        <v>10317</v>
      </c>
      <c r="ED412" s="12" t="s">
        <v>47</v>
      </c>
      <c r="EE412" s="6">
        <f>+IFERROR(VALUE(RIGHT(Tabla23[[#This Row],[B2B]],6)),"")</f>
        <v>10317</v>
      </c>
      <c r="EF412" s="6" t="str">
        <f>+IFERROR(VLOOKUP(ED412,Auxiliar!$A:$C,2,0),"")</f>
        <v>VALUE LATON</v>
      </c>
      <c r="EG412" s="7" t="str">
        <f>+IFERROR(VLOOKUP(ED412,Auxiliar!$A:$C,3,0),"")</f>
        <v>1b 10% | 5b 15% | 192b 0%</v>
      </c>
      <c r="EI412" s="1"/>
      <c r="EJ412" s="12"/>
      <c r="EK412" s="6" t="str">
        <f>+IFERROR(VALUE(RIGHT(Tabla24[[#This Row],[B2B]],6)),"")</f>
        <v/>
      </c>
      <c r="EL412" s="6" t="str">
        <f>+IFERROR(VLOOKUP(EJ412,Auxiliar!$A:$C,2,0),"")</f>
        <v/>
      </c>
      <c r="EM412" s="7" t="str">
        <f>+IFERROR(VLOOKUP(EJ412,Auxiliar!$A:$C,3,0),"")</f>
        <v/>
      </c>
      <c r="EO412" s="1"/>
      <c r="EP412" s="12"/>
      <c r="EQ412" s="6" t="str">
        <f>+IFERROR(VALUE(RIGHT(Tabla25[[#This Row],[B2B]],6)),"")</f>
        <v/>
      </c>
      <c r="ER412" s="6" t="str">
        <f>+IFERROR(VLOOKUP(EP412,Auxiliar!$A:$C,2,0),"")</f>
        <v/>
      </c>
      <c r="ES412" s="7" t="str">
        <f>+IFERROR(VLOOKUP(EP412,Auxiliar!$A:$C,3,0),"")</f>
        <v/>
      </c>
      <c r="EU412" s="1"/>
      <c r="EV412" s="12"/>
      <c r="EW412" s="6" t="str">
        <f>+IFERROR(VALUE(RIGHT(Tabla26[[#This Row],[B2B]],6)),"")</f>
        <v/>
      </c>
      <c r="EX412" s="6" t="str">
        <f>+IFERROR(VLOOKUP(EV412,Auxiliar!$A:$C,2,0),"")</f>
        <v/>
      </c>
      <c r="EY412" s="7" t="str">
        <f>+IFERROR(VLOOKUP(EV412,Auxiliar!$A:$C,3,0),"")</f>
        <v/>
      </c>
      <c r="EZ412" s="1"/>
      <c r="FA412" s="12"/>
      <c r="FB412" s="6" t="str">
        <f>+IFERROR(VALUE(RIGHT(Tabla27[[#This Row],[B2B]],6)),"")</f>
        <v/>
      </c>
      <c r="FC412" s="6" t="str">
        <f>+IFERROR(VLOOKUP(FA412,Auxiliar!$A:$C,2,0),"")</f>
        <v/>
      </c>
      <c r="FD412" s="7" t="str">
        <f>+IFERROR(VLOOKUP(FA412,Auxiliar!$A:$C,3,0),"")</f>
        <v/>
      </c>
      <c r="FE412" s="1"/>
      <c r="FF412" s="12"/>
      <c r="FG412" s="6" t="str">
        <f>+IFERROR(VALUE(RIGHT(Tabla28[[#This Row],[B2B]],6)),"")</f>
        <v/>
      </c>
      <c r="FH412" s="6" t="str">
        <f>+IFERROR(VLOOKUP(FF412,Auxiliar!$A:$C,2,0),"")</f>
        <v/>
      </c>
      <c r="FI412" s="7" t="str">
        <f>+IFERROR(VLOOKUP(FF412,Auxiliar!$A:$C,3,0),"")</f>
        <v/>
      </c>
      <c r="FJ412" s="1"/>
      <c r="FK412" s="12"/>
      <c r="FL412" s="6" t="str">
        <f>+IFERROR(VALUE(RIGHT(Tabla29[[#This Row],[B2B]],6)),"")</f>
        <v/>
      </c>
      <c r="FM412" s="6" t="str">
        <f>+IFERROR(VLOOKUP(FK412,Auxiliar!$A:$C,2,0),"")</f>
        <v/>
      </c>
      <c r="FN412" s="7" t="str">
        <f>+IFERROR(VLOOKUP(FK412,Auxiliar!$A:$C,3,0),"")</f>
        <v/>
      </c>
      <c r="FO412" s="1"/>
      <c r="FP412" s="12"/>
      <c r="FQ412" s="6" t="str">
        <f>+IFERROR(VALUE(RIGHT(Tabla30[[#This Row],[B2B]],6)),"")</f>
        <v/>
      </c>
      <c r="FR412" s="6" t="str">
        <f>+IFERROR(VLOOKUP(FP412,Auxiliar!$A:$C,2,0),"")</f>
        <v/>
      </c>
      <c r="FS412" s="7"/>
      <c r="FT412" s="1"/>
      <c r="FU412" s="12"/>
      <c r="FV412" s="6" t="str">
        <f>+IFERROR(VALUE(RIGHT(Tabla31[[#This Row],[B2B]],6)),"")</f>
        <v/>
      </c>
      <c r="FW412" s="6" t="str">
        <f>+IFERROR(VLOOKUP(FU412,Auxiliar!$A:$C,2,0),"")</f>
        <v/>
      </c>
      <c r="FX412" s="7" t="str">
        <f>+IFERROR(VLOOKUP(FU412,Auxiliar!$A:$C,3,0),"")</f>
        <v/>
      </c>
      <c r="FY412" s="1"/>
      <c r="FZ412" s="12"/>
      <c r="GA412" s="6" t="str">
        <f>+IFERROR(VALUE(RIGHT(Tabla32[[#This Row],[B2B]],6)),"")</f>
        <v/>
      </c>
      <c r="GB412" s="6" t="str">
        <f>+IFERROR(VLOOKUP(FZ412,Auxiliar!$A:$C,2,0),"")</f>
        <v/>
      </c>
      <c r="GC412" s="7" t="str">
        <f>+IFERROR(VLOOKUP(FZ412,Auxiliar!$A:$C,3,0),"")</f>
        <v/>
      </c>
      <c r="GD412" s="1"/>
      <c r="GE412" s="12"/>
      <c r="GF412" s="6" t="str">
        <f>+IFERROR(VALUE(RIGHT(Tabla33[[#This Row],[B2B]],6)),"")</f>
        <v/>
      </c>
      <c r="GG412" s="6" t="str">
        <f>+IFERROR(VLOOKUP(GE412,Auxiliar!$A:$C,2,0),"")</f>
        <v/>
      </c>
      <c r="GH412" s="7" t="str">
        <f>+IFERROR(VLOOKUP(GE412,Auxiliar!$A:$C,3,0),"")</f>
        <v/>
      </c>
    </row>
    <row r="413" spans="1:190" x14ac:dyDescent="0.25">
      <c r="A413" s="1"/>
      <c r="B413" s="1"/>
      <c r="C413" t="str">
        <f>+IFERROR(VALUE(RIGHT(Tabla1[[#This Row],[B2B]],6)),"")</f>
        <v/>
      </c>
      <c r="D413" t="str">
        <f>+IFERROR(VLOOKUP(B413,Auxiliar!$A:$C,2,0),"")</f>
        <v/>
      </c>
      <c r="E413" s="5" t="str">
        <f>+IFERROR(VLOOKUP(B413,Auxiliar!$A:$C,3,0),"")</f>
        <v/>
      </c>
      <c r="S413" s="1">
        <v>4985</v>
      </c>
      <c r="T413" s="1" t="s">
        <v>9</v>
      </c>
      <c r="U413" s="6">
        <f>+IFERROR(VALUE(RIGHT(Tabla4[[#This Row],[B2B]],6)),"")</f>
        <v>4985</v>
      </c>
      <c r="V413" s="6" t="str">
        <f>+IFERROR(VLOOKUP(T413,Auxiliar!$A:$C,2,0),"")</f>
        <v>CORE</v>
      </c>
      <c r="W413" s="7" t="str">
        <f>+IFERROR(VLOOKUP(T413,Auxiliar!$A:$C,3,0),"")</f>
        <v>0b 1% | 2b 5% | 4b 6%</v>
      </c>
      <c r="AK413" s="1">
        <v>4755</v>
      </c>
      <c r="AL413" s="1" t="s">
        <v>30</v>
      </c>
      <c r="AM413" s="6">
        <f>+IFERROR(VALUE(RIGHT(Tabla7[[#This Row],[B2B]],6)),"")</f>
        <v>4755</v>
      </c>
      <c r="AN413" s="6" t="str">
        <f>+IFERROR(VLOOKUP(AL413,Auxiliar!$A:$C,2,0),"")</f>
        <v>LATONES</v>
      </c>
      <c r="AO413" s="7" t="str">
        <f>+IFERROR(VLOOKUP(AL413,Auxiliar!$A:$C,3,0),"")</f>
        <v>1b 4% | 5b 7% | 97b 0%</v>
      </c>
      <c r="AW413" s="1"/>
      <c r="AX413" s="1" t="s">
        <v>32</v>
      </c>
      <c r="AY413" s="6" t="str">
        <f>+IFERROR(VALUE(RIGHT(Tabla9[[#This Row],[B2B]],6)),"")</f>
        <v/>
      </c>
      <c r="AZ413" s="6" t="str">
        <f>+IFERROR(VLOOKUP(AX413,Auxiliar!$A:$C,2,0),"")</f>
        <v>LATONES</v>
      </c>
      <c r="BA413" s="7" t="str">
        <f>+IFERROR(VLOOKUP(AX413,Auxiliar!$A:$C,3,0),"")</f>
        <v>2b 3% | 4b 4% | 6b 5% | 10b 8%  | 385b 0%</v>
      </c>
      <c r="BI413" s="1"/>
      <c r="BJ413" s="1"/>
      <c r="BK413" s="6" t="str">
        <f>+IFERROR(VALUE(RIGHT(Tabla11[[#This Row],[B2B]],6)),"")</f>
        <v/>
      </c>
      <c r="BL413" s="6" t="str">
        <f>+IFERROR(VLOOKUP(BJ413,Auxiliar!$A:$C,2,0),"")</f>
        <v/>
      </c>
      <c r="BM413" s="7" t="str">
        <f>+IFERROR(VLOOKUP(BJ413,Auxiliar!$A:$C,3,0),"")</f>
        <v/>
      </c>
      <c r="BO413" s="1">
        <v>10319</v>
      </c>
      <c r="BP413" s="1" t="s">
        <v>39</v>
      </c>
      <c r="BQ413" s="6">
        <f>+IFERROR(VALUE(RIGHT(Tabla12[[#This Row],[B2B]],6)),"")</f>
        <v>10319</v>
      </c>
      <c r="BR413" s="6" t="str">
        <f>+IFERROR(VLOOKUP(BP413,Auxiliar!$A:$C,2,0),"")</f>
        <v>VALUE LITRO</v>
      </c>
      <c r="BS413" s="7" t="str">
        <f>+IFERROR(VLOOKUP(BP413,Auxiliar!$A:$C,3,0),"")</f>
        <v>1b 12%</v>
      </c>
      <c r="CA413" s="1">
        <v>3883</v>
      </c>
      <c r="CB413" s="1" t="s">
        <v>35</v>
      </c>
      <c r="CC413" s="6">
        <f>+IFERROR(VALUE(RIGHT(Tabla14[[#This Row],[B2B]],6)),"")</f>
        <v>3883</v>
      </c>
      <c r="CD413" s="6" t="str">
        <f>+IFERROR(VLOOKUP(CB413,Auxiliar!$A:$C,2,0),"")</f>
        <v>Corona 710cc</v>
      </c>
      <c r="CE413" s="7" t="str">
        <f>+IFERROR(VLOOKUP(CB413,Auxiliar!$A:$C,3,0),"")</f>
        <v>1b 10% | 85b 0%</v>
      </c>
      <c r="CG413" s="1"/>
      <c r="CH413" s="1"/>
      <c r="CI413" s="6" t="str">
        <f>+IFERROR(VALUE(RIGHT(Tabla15[[#This Row],[B2B]],6)),"")</f>
        <v/>
      </c>
      <c r="CJ413" s="6" t="str">
        <f>+IFERROR(VLOOKUP(CH413,Auxiliar!$A:$C,2,0),"")</f>
        <v/>
      </c>
      <c r="CK413" s="7" t="str">
        <f>+IFERROR(VLOOKUP(CH413,Auxiliar!$A:$C,3,0),"")</f>
        <v/>
      </c>
      <c r="CM413" s="1">
        <v>3867</v>
      </c>
      <c r="CN413" s="1" t="s">
        <v>20</v>
      </c>
      <c r="CO413" s="6">
        <v>3867</v>
      </c>
      <c r="CP413" s="6" t="s">
        <v>20</v>
      </c>
      <c r="CQ413" s="7" t="s">
        <v>21</v>
      </c>
      <c r="CS413" s="1"/>
      <c r="CT413" s="1"/>
      <c r="CU413" s="6" t="str">
        <f>+IFERROR(VALUE(RIGHT(Tabla17[[#This Row],[B2B]],6)),"")</f>
        <v/>
      </c>
      <c r="CV413" s="6" t="str">
        <f>+IFERROR(VLOOKUP(CT413,Auxiliar!$A:$C,2,0),"")</f>
        <v/>
      </c>
      <c r="CW413" s="7" t="str">
        <f>+IFERROR(VLOOKUP(CT413,Auxiliar!$A:$C,3,0),"")</f>
        <v/>
      </c>
      <c r="CY413" s="1">
        <v>3867</v>
      </c>
      <c r="CZ413" s="1" t="s">
        <v>16</v>
      </c>
      <c r="DA413" s="6">
        <f>+IFERROR(VALUE(RIGHT(Tabla18[[#This Row],[B2B]],6)),"")</f>
        <v>3867</v>
      </c>
      <c r="DB413" s="6" t="str">
        <f>+IFERROR(VLOOKUP(CZ413,Auxiliar!$A:$C,2,0),"")</f>
        <v>PREMIUM</v>
      </c>
      <c r="DC413" s="7" t="str">
        <f>+IFERROR(VLOOKUP(CZ413,Auxiliar!$A:$C,3,0),"")</f>
        <v>0b 0% | 2b 2% | 5b 3,5% | 10b 5%</v>
      </c>
      <c r="DE413" s="1">
        <v>3867</v>
      </c>
      <c r="DF413" s="1" t="s">
        <v>19</v>
      </c>
      <c r="DG413" s="6">
        <f>+IFERROR(VALUE(RIGHT(Tabla19[[#This Row],[B2B]],6)),"")</f>
        <v>3867</v>
      </c>
      <c r="DH413" s="6" t="str">
        <f>+IFERROR(VLOOKUP(DF413,Auxiliar!$A:$C,2,0),"")</f>
        <v>MICHELOB</v>
      </c>
      <c r="DI413" s="7" t="str">
        <f>+IFERROR(VLOOKUP(DF413,Auxiliar!$A:$C,3,0),"")</f>
        <v>1b 7% | 3b 22% | 8b 27%</v>
      </c>
      <c r="DK413" s="1"/>
      <c r="DL413" s="1"/>
      <c r="DM413" s="6" t="str">
        <f>+IFERROR(VALUE(RIGHT(Tabla20[[#This Row],[B2B]],6)),"")</f>
        <v/>
      </c>
      <c r="DN413" s="6" t="str">
        <f>+IFERROR(VLOOKUP(DL413,Auxiliar!$A:$C,2,0),"")</f>
        <v/>
      </c>
      <c r="DO413" s="7" t="str">
        <f>+IFERROR(VLOOKUP(DL413,Auxiliar!$A:$C,3,0),"")</f>
        <v/>
      </c>
      <c r="DQ413" s="1">
        <v>3872</v>
      </c>
      <c r="DR413" s="12" t="s">
        <v>24</v>
      </c>
      <c r="DS413" s="6">
        <f>+IFERROR(VALUE(RIGHT(Tabla21[[#This Row],[B2B]],6)),"")</f>
        <v>3872</v>
      </c>
      <c r="DT413" s="6" t="str">
        <f>+IFERROR(VLOOKUP(DR413,Auxiliar!$A:$C,2,0),"")</f>
        <v>CORONA PORRON</v>
      </c>
      <c r="DU413" s="7" t="str">
        <f>+IFERROR(VLOOKUP(DR413,Auxiliar!$A:$C,3,0),"")</f>
        <v>1b 5% | 20b 0%</v>
      </c>
      <c r="DW413" s="1">
        <v>1048</v>
      </c>
      <c r="DX413" s="12" t="s">
        <v>43</v>
      </c>
      <c r="DY413" s="6">
        <f>+IFERROR(VALUE(RIGHT(Tabla22[[#This Row],[B2B]],6)),"")</f>
        <v>1048</v>
      </c>
      <c r="DZ413" s="6" t="str">
        <f>+IFERROR(VLOOKUP(DX413,Auxiliar!$A:$C,2,0),"")</f>
        <v xml:space="preserve">VALUE LATA </v>
      </c>
      <c r="EA413" s="7" t="str">
        <f>+IFERROR(VLOOKUP(DX413,Auxiliar!$A:$C,3,0),"")</f>
        <v>1b 15% | 100b 18%</v>
      </c>
      <c r="EC413" s="1">
        <v>1023</v>
      </c>
      <c r="ED413" s="12" t="s">
        <v>47</v>
      </c>
      <c r="EE413" s="6">
        <f>+IFERROR(VALUE(RIGHT(Tabla23[[#This Row],[B2B]],6)),"")</f>
        <v>1023</v>
      </c>
      <c r="EF413" s="6" t="str">
        <f>+IFERROR(VLOOKUP(ED413,Auxiliar!$A:$C,2,0),"")</f>
        <v>VALUE LATON</v>
      </c>
      <c r="EG413" s="7" t="str">
        <f>+IFERROR(VLOOKUP(ED413,Auxiliar!$A:$C,3,0),"")</f>
        <v>1b 10% | 5b 15% | 192b 0%</v>
      </c>
      <c r="EI413" s="1"/>
      <c r="EJ413" s="12"/>
      <c r="EK413" s="6" t="str">
        <f>+IFERROR(VALUE(RIGHT(Tabla24[[#This Row],[B2B]],6)),"")</f>
        <v/>
      </c>
      <c r="EL413" s="6" t="str">
        <f>+IFERROR(VLOOKUP(EJ413,Auxiliar!$A:$C,2,0),"")</f>
        <v/>
      </c>
      <c r="EM413" s="7" t="str">
        <f>+IFERROR(VLOOKUP(EJ413,Auxiliar!$A:$C,3,0),"")</f>
        <v/>
      </c>
      <c r="EO413" s="1"/>
      <c r="EP413" s="12"/>
      <c r="EQ413" s="6" t="str">
        <f>+IFERROR(VALUE(RIGHT(Tabla25[[#This Row],[B2B]],6)),"")</f>
        <v/>
      </c>
      <c r="ER413" s="6" t="str">
        <f>+IFERROR(VLOOKUP(EP413,Auxiliar!$A:$C,2,0),"")</f>
        <v/>
      </c>
      <c r="ES413" s="7" t="str">
        <f>+IFERROR(VLOOKUP(EP413,Auxiliar!$A:$C,3,0),"")</f>
        <v/>
      </c>
      <c r="EU413" s="1"/>
      <c r="EV413" s="12"/>
      <c r="EW413" s="6" t="str">
        <f>+IFERROR(VALUE(RIGHT(Tabla26[[#This Row],[B2B]],6)),"")</f>
        <v/>
      </c>
      <c r="EX413" s="6" t="str">
        <f>+IFERROR(VLOOKUP(EV413,Auxiliar!$A:$C,2,0),"")</f>
        <v/>
      </c>
      <c r="EY413" s="7" t="str">
        <f>+IFERROR(VLOOKUP(EV413,Auxiliar!$A:$C,3,0),"")</f>
        <v/>
      </c>
      <c r="EZ413" s="1"/>
      <c r="FA413" s="12"/>
      <c r="FB413" s="6" t="str">
        <f>+IFERROR(VALUE(RIGHT(Tabla27[[#This Row],[B2B]],6)),"")</f>
        <v/>
      </c>
      <c r="FC413" s="6" t="str">
        <f>+IFERROR(VLOOKUP(FA413,Auxiliar!$A:$C,2,0),"")</f>
        <v/>
      </c>
      <c r="FD413" s="7" t="str">
        <f>+IFERROR(VLOOKUP(FA413,Auxiliar!$A:$C,3,0),"")</f>
        <v/>
      </c>
      <c r="FE413" s="1"/>
      <c r="FF413" s="12"/>
      <c r="FG413" s="6" t="str">
        <f>+IFERROR(VALUE(RIGHT(Tabla28[[#This Row],[B2B]],6)),"")</f>
        <v/>
      </c>
      <c r="FH413" s="6" t="str">
        <f>+IFERROR(VLOOKUP(FF413,Auxiliar!$A:$C,2,0),"")</f>
        <v/>
      </c>
      <c r="FI413" s="7" t="str">
        <f>+IFERROR(VLOOKUP(FF413,Auxiliar!$A:$C,3,0),"")</f>
        <v/>
      </c>
      <c r="FJ413" s="1"/>
      <c r="FK413" s="12"/>
      <c r="FL413" s="6" t="str">
        <f>+IFERROR(VALUE(RIGHT(Tabla29[[#This Row],[B2B]],6)),"")</f>
        <v/>
      </c>
      <c r="FM413" s="6" t="str">
        <f>+IFERROR(VLOOKUP(FK413,Auxiliar!$A:$C,2,0),"")</f>
        <v/>
      </c>
      <c r="FN413" s="7" t="str">
        <f>+IFERROR(VLOOKUP(FK413,Auxiliar!$A:$C,3,0),"")</f>
        <v/>
      </c>
      <c r="FO413" s="1"/>
      <c r="FP413" s="12"/>
      <c r="FQ413" s="6" t="str">
        <f>+IFERROR(VALUE(RIGHT(Tabla30[[#This Row],[B2B]],6)),"")</f>
        <v/>
      </c>
      <c r="FR413" s="6" t="str">
        <f>+IFERROR(VLOOKUP(FP413,Auxiliar!$A:$C,2,0),"")</f>
        <v/>
      </c>
      <c r="FS413" s="7"/>
      <c r="FT413" s="1"/>
      <c r="FU413" s="12"/>
      <c r="FV413" s="6" t="str">
        <f>+IFERROR(VALUE(RIGHT(Tabla31[[#This Row],[B2B]],6)),"")</f>
        <v/>
      </c>
      <c r="FW413" s="6" t="str">
        <f>+IFERROR(VLOOKUP(FU413,Auxiliar!$A:$C,2,0),"")</f>
        <v/>
      </c>
      <c r="FX413" s="7" t="str">
        <f>+IFERROR(VLOOKUP(FU413,Auxiliar!$A:$C,3,0),"")</f>
        <v/>
      </c>
      <c r="FY413" s="1"/>
      <c r="FZ413" s="12"/>
      <c r="GA413" s="6" t="str">
        <f>+IFERROR(VALUE(RIGHT(Tabla32[[#This Row],[B2B]],6)),"")</f>
        <v/>
      </c>
      <c r="GB413" s="6" t="str">
        <f>+IFERROR(VLOOKUP(FZ413,Auxiliar!$A:$C,2,0),"")</f>
        <v/>
      </c>
      <c r="GC413" s="7" t="str">
        <f>+IFERROR(VLOOKUP(FZ413,Auxiliar!$A:$C,3,0),"")</f>
        <v/>
      </c>
      <c r="GD413" s="1"/>
      <c r="GE413" s="12"/>
      <c r="GF413" s="6" t="str">
        <f>+IFERROR(VALUE(RIGHT(Tabla33[[#This Row],[B2B]],6)),"")</f>
        <v/>
      </c>
      <c r="GG413" s="6" t="str">
        <f>+IFERROR(VLOOKUP(GE413,Auxiliar!$A:$C,2,0),"")</f>
        <v/>
      </c>
      <c r="GH413" s="7" t="str">
        <f>+IFERROR(VLOOKUP(GE413,Auxiliar!$A:$C,3,0),"")</f>
        <v/>
      </c>
    </row>
    <row r="414" spans="1:190" x14ac:dyDescent="0.25">
      <c r="A414" s="1"/>
      <c r="B414" s="1"/>
      <c r="C414" t="str">
        <f>+IFERROR(VALUE(RIGHT(Tabla1[[#This Row],[B2B]],6)),"")</f>
        <v/>
      </c>
      <c r="D414" t="str">
        <f>+IFERROR(VLOOKUP(B414,Auxiliar!$A:$C,2,0),"")</f>
        <v/>
      </c>
      <c r="E414" s="5" t="str">
        <f>+IFERROR(VLOOKUP(B414,Auxiliar!$A:$C,3,0),"")</f>
        <v/>
      </c>
      <c r="S414" s="1">
        <v>4993</v>
      </c>
      <c r="T414" s="1" t="s">
        <v>9</v>
      </c>
      <c r="U414" s="6">
        <f>+IFERROR(VALUE(RIGHT(Tabla4[[#This Row],[B2B]],6)),"")</f>
        <v>4993</v>
      </c>
      <c r="V414" s="6" t="str">
        <f>+IFERROR(VLOOKUP(T414,Auxiliar!$A:$C,2,0),"")</f>
        <v>CORE</v>
      </c>
      <c r="W414" s="7" t="str">
        <f>+IFERROR(VLOOKUP(T414,Auxiliar!$A:$C,3,0),"")</f>
        <v>0b 1% | 2b 5% | 4b 6%</v>
      </c>
      <c r="AK414" s="1">
        <v>4761</v>
      </c>
      <c r="AL414" s="1" t="s">
        <v>30</v>
      </c>
      <c r="AM414" s="6">
        <f>+IFERROR(VALUE(RIGHT(Tabla7[[#This Row],[B2B]],6)),"")</f>
        <v>4761</v>
      </c>
      <c r="AN414" s="6" t="str">
        <f>+IFERROR(VLOOKUP(AL414,Auxiliar!$A:$C,2,0),"")</f>
        <v>LATONES</v>
      </c>
      <c r="AO414" s="7" t="str">
        <f>+IFERROR(VLOOKUP(AL414,Auxiliar!$A:$C,3,0),"")</f>
        <v>1b 4% | 5b 7% | 97b 0%</v>
      </c>
      <c r="AW414" s="1"/>
      <c r="AX414" s="1" t="s">
        <v>32</v>
      </c>
      <c r="AY414" s="6" t="str">
        <f>+IFERROR(VALUE(RIGHT(Tabla9[[#This Row],[B2B]],6)),"")</f>
        <v/>
      </c>
      <c r="AZ414" s="6" t="str">
        <f>+IFERROR(VLOOKUP(AX414,Auxiliar!$A:$C,2,0),"")</f>
        <v>LATONES</v>
      </c>
      <c r="BA414" s="7" t="str">
        <f>+IFERROR(VLOOKUP(AX414,Auxiliar!$A:$C,3,0),"")</f>
        <v>2b 3% | 4b 4% | 6b 5% | 10b 8%  | 385b 0%</v>
      </c>
      <c r="BI414" s="1"/>
      <c r="BJ414" s="1"/>
      <c r="BK414" s="6" t="str">
        <f>+IFERROR(VALUE(RIGHT(Tabla11[[#This Row],[B2B]],6)),"")</f>
        <v/>
      </c>
      <c r="BL414" s="6" t="str">
        <f>+IFERROR(VLOOKUP(BJ414,Auxiliar!$A:$C,2,0),"")</f>
        <v/>
      </c>
      <c r="BM414" s="7" t="str">
        <f>+IFERROR(VLOOKUP(BJ414,Auxiliar!$A:$C,3,0),"")</f>
        <v/>
      </c>
      <c r="BO414" s="1">
        <v>1036</v>
      </c>
      <c r="BP414" s="1" t="s">
        <v>39</v>
      </c>
      <c r="BQ414" s="6">
        <f>+IFERROR(VALUE(RIGHT(Tabla12[[#This Row],[B2B]],6)),"")</f>
        <v>1036</v>
      </c>
      <c r="BR414" s="6" t="str">
        <f>+IFERROR(VLOOKUP(BP414,Auxiliar!$A:$C,2,0),"")</f>
        <v>VALUE LITRO</v>
      </c>
      <c r="BS414" s="7" t="str">
        <f>+IFERROR(VLOOKUP(BP414,Auxiliar!$A:$C,3,0),"")</f>
        <v>1b 12%</v>
      </c>
      <c r="CA414" s="1">
        <v>3901</v>
      </c>
      <c r="CB414" s="1" t="s">
        <v>35</v>
      </c>
      <c r="CC414" s="6">
        <f>+IFERROR(VALUE(RIGHT(Tabla14[[#This Row],[B2B]],6)),"")</f>
        <v>3901</v>
      </c>
      <c r="CD414" s="6" t="str">
        <f>+IFERROR(VLOOKUP(CB414,Auxiliar!$A:$C,2,0),"")</f>
        <v>Corona 710cc</v>
      </c>
      <c r="CE414" s="7" t="str">
        <f>+IFERROR(VLOOKUP(CB414,Auxiliar!$A:$C,3,0),"")</f>
        <v>1b 10% | 85b 0%</v>
      </c>
      <c r="CG414" s="1"/>
      <c r="CH414" s="1"/>
      <c r="CI414" s="6" t="str">
        <f>+IFERROR(VALUE(RIGHT(Tabla15[[#This Row],[B2B]],6)),"")</f>
        <v/>
      </c>
      <c r="CJ414" s="6" t="str">
        <f>+IFERROR(VLOOKUP(CH414,Auxiliar!$A:$C,2,0),"")</f>
        <v/>
      </c>
      <c r="CK414" s="7" t="str">
        <f>+IFERROR(VLOOKUP(CH414,Auxiliar!$A:$C,3,0),"")</f>
        <v/>
      </c>
      <c r="CM414" s="1">
        <v>3872</v>
      </c>
      <c r="CN414" s="1" t="s">
        <v>20</v>
      </c>
      <c r="CO414" s="6">
        <v>3872</v>
      </c>
      <c r="CP414" s="6" t="s">
        <v>20</v>
      </c>
      <c r="CQ414" s="7" t="s">
        <v>21</v>
      </c>
      <c r="CS414" s="1"/>
      <c r="CT414" s="1"/>
      <c r="CU414" s="6" t="str">
        <f>+IFERROR(VALUE(RIGHT(Tabla17[[#This Row],[B2B]],6)),"")</f>
        <v/>
      </c>
      <c r="CV414" s="6" t="str">
        <f>+IFERROR(VLOOKUP(CT414,Auxiliar!$A:$C,2,0),"")</f>
        <v/>
      </c>
      <c r="CW414" s="7" t="str">
        <f>+IFERROR(VLOOKUP(CT414,Auxiliar!$A:$C,3,0),"")</f>
        <v/>
      </c>
      <c r="CY414" s="1">
        <v>3872</v>
      </c>
      <c r="CZ414" s="1" t="s">
        <v>16</v>
      </c>
      <c r="DA414" s="6">
        <f>+IFERROR(VALUE(RIGHT(Tabla18[[#This Row],[B2B]],6)),"")</f>
        <v>3872</v>
      </c>
      <c r="DB414" s="6" t="str">
        <f>+IFERROR(VLOOKUP(CZ414,Auxiliar!$A:$C,2,0),"")</f>
        <v>PREMIUM</v>
      </c>
      <c r="DC414" s="7" t="str">
        <f>+IFERROR(VLOOKUP(CZ414,Auxiliar!$A:$C,3,0),"")</f>
        <v>0b 0% | 2b 2% | 5b 3,5% | 10b 5%</v>
      </c>
      <c r="DE414" s="1">
        <v>3872</v>
      </c>
      <c r="DF414" s="1" t="s">
        <v>19</v>
      </c>
      <c r="DG414" s="6">
        <f>+IFERROR(VALUE(RIGHT(Tabla19[[#This Row],[B2B]],6)),"")</f>
        <v>3872</v>
      </c>
      <c r="DH414" s="6" t="str">
        <f>+IFERROR(VLOOKUP(DF414,Auxiliar!$A:$C,2,0),"")</f>
        <v>MICHELOB</v>
      </c>
      <c r="DI414" s="7" t="str">
        <f>+IFERROR(VLOOKUP(DF414,Auxiliar!$A:$C,3,0),"")</f>
        <v>1b 7% | 3b 22% | 8b 27%</v>
      </c>
      <c r="DK414" s="1"/>
      <c r="DL414" s="1"/>
      <c r="DM414" s="6" t="str">
        <f>+IFERROR(VALUE(RIGHT(Tabla20[[#This Row],[B2B]],6)),"")</f>
        <v/>
      </c>
      <c r="DN414" s="6" t="str">
        <f>+IFERROR(VLOOKUP(DL414,Auxiliar!$A:$C,2,0),"")</f>
        <v/>
      </c>
      <c r="DO414" s="7" t="str">
        <f>+IFERROR(VLOOKUP(DL414,Auxiliar!$A:$C,3,0),"")</f>
        <v/>
      </c>
      <c r="DQ414" s="1">
        <v>3873</v>
      </c>
      <c r="DR414" s="12" t="s">
        <v>24</v>
      </c>
      <c r="DS414" s="6">
        <f>+IFERROR(VALUE(RIGHT(Tabla21[[#This Row],[B2B]],6)),"")</f>
        <v>3873</v>
      </c>
      <c r="DT414" s="6" t="str">
        <f>+IFERROR(VLOOKUP(DR414,Auxiliar!$A:$C,2,0),"")</f>
        <v>CORONA PORRON</v>
      </c>
      <c r="DU414" s="7" t="str">
        <f>+IFERROR(VLOOKUP(DR414,Auxiliar!$A:$C,3,0),"")</f>
        <v>1b 5% | 20b 0%</v>
      </c>
      <c r="DW414" s="1">
        <v>10325</v>
      </c>
      <c r="DX414" s="12" t="s">
        <v>43</v>
      </c>
      <c r="DY414" s="6">
        <f>+IFERROR(VALUE(RIGHT(Tabla22[[#This Row],[B2B]],6)),"")</f>
        <v>10325</v>
      </c>
      <c r="DZ414" s="6" t="str">
        <f>+IFERROR(VLOOKUP(DX414,Auxiliar!$A:$C,2,0),"")</f>
        <v xml:space="preserve">VALUE LATA </v>
      </c>
      <c r="EA414" s="7" t="str">
        <f>+IFERROR(VLOOKUP(DX414,Auxiliar!$A:$C,3,0),"")</f>
        <v>1b 15% | 100b 18%</v>
      </c>
      <c r="EC414" s="1">
        <v>10319</v>
      </c>
      <c r="ED414" s="12" t="s">
        <v>47</v>
      </c>
      <c r="EE414" s="6">
        <f>+IFERROR(VALUE(RIGHT(Tabla23[[#This Row],[B2B]],6)),"")</f>
        <v>10319</v>
      </c>
      <c r="EF414" s="6" t="str">
        <f>+IFERROR(VLOOKUP(ED414,Auxiliar!$A:$C,2,0),"")</f>
        <v>VALUE LATON</v>
      </c>
      <c r="EG414" s="7" t="str">
        <f>+IFERROR(VLOOKUP(ED414,Auxiliar!$A:$C,3,0),"")</f>
        <v>1b 10% | 5b 15% | 192b 0%</v>
      </c>
      <c r="EI414" s="1"/>
      <c r="EJ414" s="12"/>
      <c r="EK414" s="6" t="str">
        <f>+IFERROR(VALUE(RIGHT(Tabla24[[#This Row],[B2B]],6)),"")</f>
        <v/>
      </c>
      <c r="EL414" s="6" t="str">
        <f>+IFERROR(VLOOKUP(EJ414,Auxiliar!$A:$C,2,0),"")</f>
        <v/>
      </c>
      <c r="EM414" s="7" t="str">
        <f>+IFERROR(VLOOKUP(EJ414,Auxiliar!$A:$C,3,0),"")</f>
        <v/>
      </c>
      <c r="EO414" s="1"/>
      <c r="EP414" s="12"/>
      <c r="EQ414" s="6" t="str">
        <f>+IFERROR(VALUE(RIGHT(Tabla25[[#This Row],[B2B]],6)),"")</f>
        <v/>
      </c>
      <c r="ER414" s="6" t="str">
        <f>+IFERROR(VLOOKUP(EP414,Auxiliar!$A:$C,2,0),"")</f>
        <v/>
      </c>
      <c r="ES414" s="7" t="str">
        <f>+IFERROR(VLOOKUP(EP414,Auxiliar!$A:$C,3,0),"")</f>
        <v/>
      </c>
      <c r="EU414" s="1"/>
      <c r="EV414" s="12"/>
      <c r="EW414" s="6" t="str">
        <f>+IFERROR(VALUE(RIGHT(Tabla26[[#This Row],[B2B]],6)),"")</f>
        <v/>
      </c>
      <c r="EX414" s="6" t="str">
        <f>+IFERROR(VLOOKUP(EV414,Auxiliar!$A:$C,2,0),"")</f>
        <v/>
      </c>
      <c r="EY414" s="7" t="str">
        <f>+IFERROR(VLOOKUP(EV414,Auxiliar!$A:$C,3,0),"")</f>
        <v/>
      </c>
      <c r="EZ414" s="1"/>
      <c r="FA414" s="12"/>
      <c r="FB414" s="6" t="str">
        <f>+IFERROR(VALUE(RIGHT(Tabla27[[#This Row],[B2B]],6)),"")</f>
        <v/>
      </c>
      <c r="FC414" s="6" t="str">
        <f>+IFERROR(VLOOKUP(FA414,Auxiliar!$A:$C,2,0),"")</f>
        <v/>
      </c>
      <c r="FD414" s="7" t="str">
        <f>+IFERROR(VLOOKUP(FA414,Auxiliar!$A:$C,3,0),"")</f>
        <v/>
      </c>
      <c r="FE414" s="1"/>
      <c r="FF414" s="12"/>
      <c r="FG414" s="6" t="str">
        <f>+IFERROR(VALUE(RIGHT(Tabla28[[#This Row],[B2B]],6)),"")</f>
        <v/>
      </c>
      <c r="FH414" s="6" t="str">
        <f>+IFERROR(VLOOKUP(FF414,Auxiliar!$A:$C,2,0),"")</f>
        <v/>
      </c>
      <c r="FI414" s="7" t="str">
        <f>+IFERROR(VLOOKUP(FF414,Auxiliar!$A:$C,3,0),"")</f>
        <v/>
      </c>
      <c r="FJ414" s="1"/>
      <c r="FK414" s="12"/>
      <c r="FL414" s="6" t="str">
        <f>+IFERROR(VALUE(RIGHT(Tabla29[[#This Row],[B2B]],6)),"")</f>
        <v/>
      </c>
      <c r="FM414" s="6" t="str">
        <f>+IFERROR(VLOOKUP(FK414,Auxiliar!$A:$C,2,0),"")</f>
        <v/>
      </c>
      <c r="FN414" s="7" t="str">
        <f>+IFERROR(VLOOKUP(FK414,Auxiliar!$A:$C,3,0),"")</f>
        <v/>
      </c>
      <c r="FO414" s="1"/>
      <c r="FP414" s="12"/>
      <c r="FQ414" s="6" t="str">
        <f>+IFERROR(VALUE(RIGHT(Tabla30[[#This Row],[B2B]],6)),"")</f>
        <v/>
      </c>
      <c r="FR414" s="6" t="str">
        <f>+IFERROR(VLOOKUP(FP414,Auxiliar!$A:$C,2,0),"")</f>
        <v/>
      </c>
      <c r="FS414" s="7"/>
      <c r="FT414" s="1"/>
      <c r="FU414" s="12"/>
      <c r="FV414" s="6" t="str">
        <f>+IFERROR(VALUE(RIGHT(Tabla31[[#This Row],[B2B]],6)),"")</f>
        <v/>
      </c>
      <c r="FW414" s="6" t="str">
        <f>+IFERROR(VLOOKUP(FU414,Auxiliar!$A:$C,2,0),"")</f>
        <v/>
      </c>
      <c r="FX414" s="7" t="str">
        <f>+IFERROR(VLOOKUP(FU414,Auxiliar!$A:$C,3,0),"")</f>
        <v/>
      </c>
      <c r="FY414" s="1"/>
      <c r="FZ414" s="12"/>
      <c r="GA414" s="6" t="str">
        <f>+IFERROR(VALUE(RIGHT(Tabla32[[#This Row],[B2B]],6)),"")</f>
        <v/>
      </c>
      <c r="GB414" s="6" t="str">
        <f>+IFERROR(VLOOKUP(FZ414,Auxiliar!$A:$C,2,0),"")</f>
        <v/>
      </c>
      <c r="GC414" s="7" t="str">
        <f>+IFERROR(VLOOKUP(FZ414,Auxiliar!$A:$C,3,0),"")</f>
        <v/>
      </c>
      <c r="GD414" s="1"/>
      <c r="GE414" s="12"/>
      <c r="GF414" s="6" t="str">
        <f>+IFERROR(VALUE(RIGHT(Tabla33[[#This Row],[B2B]],6)),"")</f>
        <v/>
      </c>
      <c r="GG414" s="6" t="str">
        <f>+IFERROR(VLOOKUP(GE414,Auxiliar!$A:$C,2,0),"")</f>
        <v/>
      </c>
      <c r="GH414" s="7" t="str">
        <f>+IFERROR(VLOOKUP(GE414,Auxiliar!$A:$C,3,0),"")</f>
        <v/>
      </c>
    </row>
    <row r="415" spans="1:190" x14ac:dyDescent="0.25">
      <c r="A415" s="1"/>
      <c r="B415" s="1"/>
      <c r="C415" t="str">
        <f>+IFERROR(VALUE(RIGHT(Tabla1[[#This Row],[B2B]],6)),"")</f>
        <v/>
      </c>
      <c r="D415" t="str">
        <f>+IFERROR(VLOOKUP(B415,Auxiliar!$A:$C,2,0),"")</f>
        <v/>
      </c>
      <c r="E415" s="5" t="str">
        <f>+IFERROR(VLOOKUP(B415,Auxiliar!$A:$C,3,0),"")</f>
        <v/>
      </c>
      <c r="S415" s="1">
        <v>4998</v>
      </c>
      <c r="T415" s="1" t="s">
        <v>9</v>
      </c>
      <c r="U415" s="6">
        <f>+IFERROR(VALUE(RIGHT(Tabla4[[#This Row],[B2B]],6)),"")</f>
        <v>4998</v>
      </c>
      <c r="V415" s="6" t="str">
        <f>+IFERROR(VLOOKUP(T415,Auxiliar!$A:$C,2,0),"")</f>
        <v>CORE</v>
      </c>
      <c r="W415" s="7" t="str">
        <f>+IFERROR(VLOOKUP(T415,Auxiliar!$A:$C,3,0),"")</f>
        <v>0b 1% | 2b 5% | 4b 6%</v>
      </c>
      <c r="AK415" s="1">
        <v>4775</v>
      </c>
      <c r="AL415" s="1" t="s">
        <v>30</v>
      </c>
      <c r="AM415" s="6">
        <f>+IFERROR(VALUE(RIGHT(Tabla7[[#This Row],[B2B]],6)),"")</f>
        <v>4775</v>
      </c>
      <c r="AN415" s="6" t="str">
        <f>+IFERROR(VLOOKUP(AL415,Auxiliar!$A:$C,2,0),"")</f>
        <v>LATONES</v>
      </c>
      <c r="AO415" s="7" t="str">
        <f>+IFERROR(VLOOKUP(AL415,Auxiliar!$A:$C,3,0),"")</f>
        <v>1b 4% | 5b 7% | 97b 0%</v>
      </c>
      <c r="AW415" s="1"/>
      <c r="AX415" s="1" t="s">
        <v>32</v>
      </c>
      <c r="AY415" s="6" t="str">
        <f>+IFERROR(VALUE(RIGHT(Tabla9[[#This Row],[B2B]],6)),"")</f>
        <v/>
      </c>
      <c r="AZ415" s="6" t="str">
        <f>+IFERROR(VLOOKUP(AX415,Auxiliar!$A:$C,2,0),"")</f>
        <v>LATONES</v>
      </c>
      <c r="BA415" s="7" t="str">
        <f>+IFERROR(VLOOKUP(AX415,Auxiliar!$A:$C,3,0),"")</f>
        <v>2b 3% | 4b 4% | 6b 5% | 10b 8%  | 385b 0%</v>
      </c>
      <c r="BI415" s="1"/>
      <c r="BJ415" s="1"/>
      <c r="BK415" s="6" t="str">
        <f>+IFERROR(VALUE(RIGHT(Tabla11[[#This Row],[B2B]],6)),"")</f>
        <v/>
      </c>
      <c r="BL415" s="6" t="str">
        <f>+IFERROR(VLOOKUP(BJ415,Auxiliar!$A:$C,2,0),"")</f>
        <v/>
      </c>
      <c r="BM415" s="7" t="str">
        <f>+IFERROR(VLOOKUP(BJ415,Auxiliar!$A:$C,3,0),"")</f>
        <v/>
      </c>
      <c r="BO415" s="1">
        <v>10321</v>
      </c>
      <c r="BP415" s="1" t="s">
        <v>39</v>
      </c>
      <c r="BQ415" s="6">
        <f>+IFERROR(VALUE(RIGHT(Tabla12[[#This Row],[B2B]],6)),"")</f>
        <v>10321</v>
      </c>
      <c r="BR415" s="6" t="str">
        <f>+IFERROR(VLOOKUP(BP415,Auxiliar!$A:$C,2,0),"")</f>
        <v>VALUE LITRO</v>
      </c>
      <c r="BS415" s="7" t="str">
        <f>+IFERROR(VLOOKUP(BP415,Auxiliar!$A:$C,3,0),"")</f>
        <v>1b 12%</v>
      </c>
      <c r="CA415" s="1">
        <v>3905</v>
      </c>
      <c r="CB415" s="1" t="s">
        <v>35</v>
      </c>
      <c r="CC415" s="6">
        <f>+IFERROR(VALUE(RIGHT(Tabla14[[#This Row],[B2B]],6)),"")</f>
        <v>3905</v>
      </c>
      <c r="CD415" s="6" t="str">
        <f>+IFERROR(VLOOKUP(CB415,Auxiliar!$A:$C,2,0),"")</f>
        <v>Corona 710cc</v>
      </c>
      <c r="CE415" s="7" t="str">
        <f>+IFERROR(VLOOKUP(CB415,Auxiliar!$A:$C,3,0),"")</f>
        <v>1b 10% | 85b 0%</v>
      </c>
      <c r="CG415" s="1"/>
      <c r="CH415" s="1"/>
      <c r="CI415" s="6" t="str">
        <f>+IFERROR(VALUE(RIGHT(Tabla15[[#This Row],[B2B]],6)),"")</f>
        <v/>
      </c>
      <c r="CJ415" s="6" t="str">
        <f>+IFERROR(VLOOKUP(CH415,Auxiliar!$A:$C,2,0),"")</f>
        <v/>
      </c>
      <c r="CK415" s="7" t="str">
        <f>+IFERROR(VLOOKUP(CH415,Auxiliar!$A:$C,3,0),"")</f>
        <v/>
      </c>
      <c r="CM415" s="1">
        <v>3873</v>
      </c>
      <c r="CN415" s="1" t="s">
        <v>20</v>
      </c>
      <c r="CO415" s="6">
        <v>3873</v>
      </c>
      <c r="CP415" s="6" t="s">
        <v>20</v>
      </c>
      <c r="CQ415" s="7" t="s">
        <v>21</v>
      </c>
      <c r="CS415" s="1"/>
      <c r="CT415" s="1"/>
      <c r="CU415" s="6" t="str">
        <f>+IFERROR(VALUE(RIGHT(Tabla17[[#This Row],[B2B]],6)),"")</f>
        <v/>
      </c>
      <c r="CV415" s="6" t="str">
        <f>+IFERROR(VLOOKUP(CT415,Auxiliar!$A:$C,2,0),"")</f>
        <v/>
      </c>
      <c r="CW415" s="7" t="str">
        <f>+IFERROR(VLOOKUP(CT415,Auxiliar!$A:$C,3,0),"")</f>
        <v/>
      </c>
      <c r="CY415" s="1">
        <v>3873</v>
      </c>
      <c r="CZ415" s="1" t="s">
        <v>16</v>
      </c>
      <c r="DA415" s="6">
        <f>+IFERROR(VALUE(RIGHT(Tabla18[[#This Row],[B2B]],6)),"")</f>
        <v>3873</v>
      </c>
      <c r="DB415" s="6" t="str">
        <f>+IFERROR(VLOOKUP(CZ415,Auxiliar!$A:$C,2,0),"")</f>
        <v>PREMIUM</v>
      </c>
      <c r="DC415" s="7" t="str">
        <f>+IFERROR(VLOOKUP(CZ415,Auxiliar!$A:$C,3,0),"")</f>
        <v>0b 0% | 2b 2% | 5b 3,5% | 10b 5%</v>
      </c>
      <c r="DE415" s="1">
        <v>3873</v>
      </c>
      <c r="DF415" s="1" t="s">
        <v>19</v>
      </c>
      <c r="DG415" s="6">
        <f>+IFERROR(VALUE(RIGHT(Tabla19[[#This Row],[B2B]],6)),"")</f>
        <v>3873</v>
      </c>
      <c r="DH415" s="6" t="str">
        <f>+IFERROR(VLOOKUP(DF415,Auxiliar!$A:$C,2,0),"")</f>
        <v>MICHELOB</v>
      </c>
      <c r="DI415" s="7" t="str">
        <f>+IFERROR(VLOOKUP(DF415,Auxiliar!$A:$C,3,0),"")</f>
        <v>1b 7% | 3b 22% | 8b 27%</v>
      </c>
      <c r="DK415" s="1"/>
      <c r="DL415" s="1"/>
      <c r="DM415" s="6" t="str">
        <f>+IFERROR(VALUE(RIGHT(Tabla20[[#This Row],[B2B]],6)),"")</f>
        <v/>
      </c>
      <c r="DN415" s="6" t="str">
        <f>+IFERROR(VLOOKUP(DL415,Auxiliar!$A:$C,2,0),"")</f>
        <v/>
      </c>
      <c r="DO415" s="7" t="str">
        <f>+IFERROR(VLOOKUP(DL415,Auxiliar!$A:$C,3,0),"")</f>
        <v/>
      </c>
      <c r="DQ415" s="1">
        <v>3877</v>
      </c>
      <c r="DR415" s="12" t="s">
        <v>24</v>
      </c>
      <c r="DS415" s="6">
        <f>+IFERROR(VALUE(RIGHT(Tabla21[[#This Row],[B2B]],6)),"")</f>
        <v>3877</v>
      </c>
      <c r="DT415" s="6" t="str">
        <f>+IFERROR(VLOOKUP(DR415,Auxiliar!$A:$C,2,0),"")</f>
        <v>CORONA PORRON</v>
      </c>
      <c r="DU415" s="7" t="str">
        <f>+IFERROR(VLOOKUP(DR415,Auxiliar!$A:$C,3,0),"")</f>
        <v>1b 5% | 20b 0%</v>
      </c>
      <c r="DW415" s="1">
        <v>10333</v>
      </c>
      <c r="DX415" s="12" t="s">
        <v>43</v>
      </c>
      <c r="DY415" s="6">
        <f>+IFERROR(VALUE(RIGHT(Tabla22[[#This Row],[B2B]],6)),"")</f>
        <v>10333</v>
      </c>
      <c r="DZ415" s="6" t="str">
        <f>+IFERROR(VLOOKUP(DX415,Auxiliar!$A:$C,2,0),"")</f>
        <v xml:space="preserve">VALUE LATA </v>
      </c>
      <c r="EA415" s="7" t="str">
        <f>+IFERROR(VLOOKUP(DX415,Auxiliar!$A:$C,3,0),"")</f>
        <v>1b 15% | 100b 18%</v>
      </c>
      <c r="EC415" s="1">
        <v>1036</v>
      </c>
      <c r="ED415" s="12" t="s">
        <v>47</v>
      </c>
      <c r="EE415" s="6">
        <f>+IFERROR(VALUE(RIGHT(Tabla23[[#This Row],[B2B]],6)),"")</f>
        <v>1036</v>
      </c>
      <c r="EF415" s="6" t="str">
        <f>+IFERROR(VLOOKUP(ED415,Auxiliar!$A:$C,2,0),"")</f>
        <v>VALUE LATON</v>
      </c>
      <c r="EG415" s="7" t="str">
        <f>+IFERROR(VLOOKUP(ED415,Auxiliar!$A:$C,3,0),"")</f>
        <v>1b 10% | 5b 15% | 192b 0%</v>
      </c>
      <c r="EI415" s="1"/>
      <c r="EJ415" s="12"/>
      <c r="EK415" s="6" t="str">
        <f>+IFERROR(VALUE(RIGHT(Tabla24[[#This Row],[B2B]],6)),"")</f>
        <v/>
      </c>
      <c r="EL415" s="6" t="str">
        <f>+IFERROR(VLOOKUP(EJ415,Auxiliar!$A:$C,2,0),"")</f>
        <v/>
      </c>
      <c r="EM415" s="7" t="str">
        <f>+IFERROR(VLOOKUP(EJ415,Auxiliar!$A:$C,3,0),"")</f>
        <v/>
      </c>
      <c r="EO415" s="1"/>
      <c r="EP415" s="12"/>
      <c r="EQ415" s="6" t="str">
        <f>+IFERROR(VALUE(RIGHT(Tabla25[[#This Row],[B2B]],6)),"")</f>
        <v/>
      </c>
      <c r="ER415" s="6" t="str">
        <f>+IFERROR(VLOOKUP(EP415,Auxiliar!$A:$C,2,0),"")</f>
        <v/>
      </c>
      <c r="ES415" s="7" t="str">
        <f>+IFERROR(VLOOKUP(EP415,Auxiliar!$A:$C,3,0),"")</f>
        <v/>
      </c>
      <c r="EU415" s="1"/>
      <c r="EV415" s="12"/>
      <c r="EW415" s="6" t="str">
        <f>+IFERROR(VALUE(RIGHT(Tabla26[[#This Row],[B2B]],6)),"")</f>
        <v/>
      </c>
      <c r="EX415" s="6" t="str">
        <f>+IFERROR(VLOOKUP(EV415,Auxiliar!$A:$C,2,0),"")</f>
        <v/>
      </c>
      <c r="EY415" s="7" t="str">
        <f>+IFERROR(VLOOKUP(EV415,Auxiliar!$A:$C,3,0),"")</f>
        <v/>
      </c>
      <c r="EZ415" s="1"/>
      <c r="FA415" s="12"/>
      <c r="FB415" s="6" t="str">
        <f>+IFERROR(VALUE(RIGHT(Tabla27[[#This Row],[B2B]],6)),"")</f>
        <v/>
      </c>
      <c r="FC415" s="6" t="str">
        <f>+IFERROR(VLOOKUP(FA415,Auxiliar!$A:$C,2,0),"")</f>
        <v/>
      </c>
      <c r="FD415" s="7" t="str">
        <f>+IFERROR(VLOOKUP(FA415,Auxiliar!$A:$C,3,0),"")</f>
        <v/>
      </c>
      <c r="FE415" s="1"/>
      <c r="FF415" s="12"/>
      <c r="FG415" s="6" t="str">
        <f>+IFERROR(VALUE(RIGHT(Tabla28[[#This Row],[B2B]],6)),"")</f>
        <v/>
      </c>
      <c r="FH415" s="6" t="str">
        <f>+IFERROR(VLOOKUP(FF415,Auxiliar!$A:$C,2,0),"")</f>
        <v/>
      </c>
      <c r="FI415" s="7" t="str">
        <f>+IFERROR(VLOOKUP(FF415,Auxiliar!$A:$C,3,0),"")</f>
        <v/>
      </c>
      <c r="FJ415" s="1"/>
      <c r="FK415" s="12"/>
      <c r="FL415" s="6" t="str">
        <f>+IFERROR(VALUE(RIGHT(Tabla29[[#This Row],[B2B]],6)),"")</f>
        <v/>
      </c>
      <c r="FM415" s="6" t="str">
        <f>+IFERROR(VLOOKUP(FK415,Auxiliar!$A:$C,2,0),"")</f>
        <v/>
      </c>
      <c r="FN415" s="7" t="str">
        <f>+IFERROR(VLOOKUP(FK415,Auxiliar!$A:$C,3,0),"")</f>
        <v/>
      </c>
      <c r="FO415" s="1"/>
      <c r="FP415" s="12"/>
      <c r="FQ415" s="6" t="str">
        <f>+IFERROR(VALUE(RIGHT(Tabla30[[#This Row],[B2B]],6)),"")</f>
        <v/>
      </c>
      <c r="FR415" s="6" t="str">
        <f>+IFERROR(VLOOKUP(FP415,Auxiliar!$A:$C,2,0),"")</f>
        <v/>
      </c>
      <c r="FS415" s="7"/>
      <c r="FT415" s="1"/>
      <c r="FU415" s="12"/>
      <c r="FV415" s="6" t="str">
        <f>+IFERROR(VALUE(RIGHT(Tabla31[[#This Row],[B2B]],6)),"")</f>
        <v/>
      </c>
      <c r="FW415" s="6" t="str">
        <f>+IFERROR(VLOOKUP(FU415,Auxiliar!$A:$C,2,0),"")</f>
        <v/>
      </c>
      <c r="FX415" s="7" t="str">
        <f>+IFERROR(VLOOKUP(FU415,Auxiliar!$A:$C,3,0),"")</f>
        <v/>
      </c>
      <c r="FY415" s="1"/>
      <c r="FZ415" s="12"/>
      <c r="GA415" s="6" t="str">
        <f>+IFERROR(VALUE(RIGHT(Tabla32[[#This Row],[B2B]],6)),"")</f>
        <v/>
      </c>
      <c r="GB415" s="6" t="str">
        <f>+IFERROR(VLOOKUP(FZ415,Auxiliar!$A:$C,2,0),"")</f>
        <v/>
      </c>
      <c r="GC415" s="7" t="str">
        <f>+IFERROR(VLOOKUP(FZ415,Auxiliar!$A:$C,3,0),"")</f>
        <v/>
      </c>
      <c r="GD415" s="1"/>
      <c r="GE415" s="12"/>
      <c r="GF415" s="6" t="str">
        <f>+IFERROR(VALUE(RIGHT(Tabla33[[#This Row],[B2B]],6)),"")</f>
        <v/>
      </c>
      <c r="GG415" s="6" t="str">
        <f>+IFERROR(VLOOKUP(GE415,Auxiliar!$A:$C,2,0),"")</f>
        <v/>
      </c>
      <c r="GH415" s="7" t="str">
        <f>+IFERROR(VLOOKUP(GE415,Auxiliar!$A:$C,3,0),"")</f>
        <v/>
      </c>
    </row>
    <row r="416" spans="1:190" x14ac:dyDescent="0.25">
      <c r="A416" s="1"/>
      <c r="B416" s="1"/>
      <c r="C416" t="str">
        <f>+IFERROR(VALUE(RIGHT(Tabla1[[#This Row],[B2B]],6)),"")</f>
        <v/>
      </c>
      <c r="D416" t="str">
        <f>+IFERROR(VLOOKUP(B416,Auxiliar!$A:$C,2,0),"")</f>
        <v/>
      </c>
      <c r="E416" s="5" t="str">
        <f>+IFERROR(VLOOKUP(B416,Auxiliar!$A:$C,3,0),"")</f>
        <v/>
      </c>
      <c r="S416" s="1">
        <v>5006</v>
      </c>
      <c r="T416" s="1" t="s">
        <v>9</v>
      </c>
      <c r="U416" s="6">
        <f>+IFERROR(VALUE(RIGHT(Tabla4[[#This Row],[B2B]],6)),"")</f>
        <v>5006</v>
      </c>
      <c r="V416" s="6" t="str">
        <f>+IFERROR(VLOOKUP(T416,Auxiliar!$A:$C,2,0),"")</f>
        <v>CORE</v>
      </c>
      <c r="W416" s="7" t="str">
        <f>+IFERROR(VLOOKUP(T416,Auxiliar!$A:$C,3,0),"")</f>
        <v>0b 1% | 2b 5% | 4b 6%</v>
      </c>
      <c r="AK416" s="1">
        <v>4784</v>
      </c>
      <c r="AL416" s="1" t="s">
        <v>30</v>
      </c>
      <c r="AM416" s="6">
        <f>+IFERROR(VALUE(RIGHT(Tabla7[[#This Row],[B2B]],6)),"")</f>
        <v>4784</v>
      </c>
      <c r="AN416" s="6" t="str">
        <f>+IFERROR(VLOOKUP(AL416,Auxiliar!$A:$C,2,0),"")</f>
        <v>LATONES</v>
      </c>
      <c r="AO416" s="7" t="str">
        <f>+IFERROR(VLOOKUP(AL416,Auxiliar!$A:$C,3,0),"")</f>
        <v>1b 4% | 5b 7% | 97b 0%</v>
      </c>
      <c r="AW416" s="1"/>
      <c r="AX416" s="1" t="s">
        <v>32</v>
      </c>
      <c r="AY416" s="6" t="str">
        <f>+IFERROR(VALUE(RIGHT(Tabla9[[#This Row],[B2B]],6)),"")</f>
        <v/>
      </c>
      <c r="AZ416" s="6" t="str">
        <f>+IFERROR(VLOOKUP(AX416,Auxiliar!$A:$C,2,0),"")</f>
        <v>LATONES</v>
      </c>
      <c r="BA416" s="7" t="str">
        <f>+IFERROR(VLOOKUP(AX416,Auxiliar!$A:$C,3,0),"")</f>
        <v>2b 3% | 4b 4% | 6b 5% | 10b 8%  | 385b 0%</v>
      </c>
      <c r="BI416" s="1"/>
      <c r="BJ416" s="1"/>
      <c r="BK416" s="6" t="str">
        <f>+IFERROR(VALUE(RIGHT(Tabla11[[#This Row],[B2B]],6)),"")</f>
        <v/>
      </c>
      <c r="BL416" s="6" t="str">
        <f>+IFERROR(VLOOKUP(BJ416,Auxiliar!$A:$C,2,0),"")</f>
        <v/>
      </c>
      <c r="BM416" s="7" t="str">
        <f>+IFERROR(VLOOKUP(BJ416,Auxiliar!$A:$C,3,0),"")</f>
        <v/>
      </c>
      <c r="BO416" s="1">
        <v>1048</v>
      </c>
      <c r="BP416" s="1" t="s">
        <v>39</v>
      </c>
      <c r="BQ416" s="6">
        <f>+IFERROR(VALUE(RIGHT(Tabla12[[#This Row],[B2B]],6)),"")</f>
        <v>1048</v>
      </c>
      <c r="BR416" s="6" t="str">
        <f>+IFERROR(VLOOKUP(BP416,Auxiliar!$A:$C,2,0),"")</f>
        <v>VALUE LITRO</v>
      </c>
      <c r="BS416" s="7" t="str">
        <f>+IFERROR(VLOOKUP(BP416,Auxiliar!$A:$C,3,0),"")</f>
        <v>1b 12%</v>
      </c>
      <c r="CA416" s="1">
        <v>3908</v>
      </c>
      <c r="CB416" s="1" t="s">
        <v>35</v>
      </c>
      <c r="CC416" s="6">
        <f>+IFERROR(VALUE(RIGHT(Tabla14[[#This Row],[B2B]],6)),"")</f>
        <v>3908</v>
      </c>
      <c r="CD416" s="6" t="str">
        <f>+IFERROR(VLOOKUP(CB416,Auxiliar!$A:$C,2,0),"")</f>
        <v>Corona 710cc</v>
      </c>
      <c r="CE416" s="7" t="str">
        <f>+IFERROR(VLOOKUP(CB416,Auxiliar!$A:$C,3,0),"")</f>
        <v>1b 10% | 85b 0%</v>
      </c>
      <c r="CG416" s="1"/>
      <c r="CH416" s="1"/>
      <c r="CI416" s="6" t="str">
        <f>+IFERROR(VALUE(RIGHT(Tabla15[[#This Row],[B2B]],6)),"")</f>
        <v/>
      </c>
      <c r="CJ416" s="6" t="str">
        <f>+IFERROR(VLOOKUP(CH416,Auxiliar!$A:$C,2,0),"")</f>
        <v/>
      </c>
      <c r="CK416" s="7" t="str">
        <f>+IFERROR(VLOOKUP(CH416,Auxiliar!$A:$C,3,0),"")</f>
        <v/>
      </c>
      <c r="CM416" s="1">
        <v>3877</v>
      </c>
      <c r="CN416" s="1" t="s">
        <v>20</v>
      </c>
      <c r="CO416" s="6">
        <v>3877</v>
      </c>
      <c r="CP416" s="6" t="s">
        <v>20</v>
      </c>
      <c r="CQ416" s="7" t="s">
        <v>21</v>
      </c>
      <c r="CS416" s="1"/>
      <c r="CT416" s="1"/>
      <c r="CU416" s="6" t="str">
        <f>+IFERROR(VALUE(RIGHT(Tabla17[[#This Row],[B2B]],6)),"")</f>
        <v/>
      </c>
      <c r="CV416" s="6" t="str">
        <f>+IFERROR(VLOOKUP(CT416,Auxiliar!$A:$C,2,0),"")</f>
        <v/>
      </c>
      <c r="CW416" s="7" t="str">
        <f>+IFERROR(VLOOKUP(CT416,Auxiliar!$A:$C,3,0),"")</f>
        <v/>
      </c>
      <c r="CY416" s="1">
        <v>3877</v>
      </c>
      <c r="CZ416" s="1" t="s">
        <v>16</v>
      </c>
      <c r="DA416" s="6">
        <f>+IFERROR(VALUE(RIGHT(Tabla18[[#This Row],[B2B]],6)),"")</f>
        <v>3877</v>
      </c>
      <c r="DB416" s="6" t="str">
        <f>+IFERROR(VLOOKUP(CZ416,Auxiliar!$A:$C,2,0),"")</f>
        <v>PREMIUM</v>
      </c>
      <c r="DC416" s="7" t="str">
        <f>+IFERROR(VLOOKUP(CZ416,Auxiliar!$A:$C,3,0),"")</f>
        <v>0b 0% | 2b 2% | 5b 3,5% | 10b 5%</v>
      </c>
      <c r="DE416" s="1">
        <v>3877</v>
      </c>
      <c r="DF416" s="1" t="s">
        <v>19</v>
      </c>
      <c r="DG416" s="6">
        <f>+IFERROR(VALUE(RIGHT(Tabla19[[#This Row],[B2B]],6)),"")</f>
        <v>3877</v>
      </c>
      <c r="DH416" s="6" t="str">
        <f>+IFERROR(VLOOKUP(DF416,Auxiliar!$A:$C,2,0),"")</f>
        <v>MICHELOB</v>
      </c>
      <c r="DI416" s="7" t="str">
        <f>+IFERROR(VLOOKUP(DF416,Auxiliar!$A:$C,3,0),"")</f>
        <v>1b 7% | 3b 22% | 8b 27%</v>
      </c>
      <c r="DK416" s="1"/>
      <c r="DL416" s="1"/>
      <c r="DM416" s="6" t="str">
        <f>+IFERROR(VALUE(RIGHT(Tabla20[[#This Row],[B2B]],6)),"")</f>
        <v/>
      </c>
      <c r="DN416" s="6" t="str">
        <f>+IFERROR(VLOOKUP(DL416,Auxiliar!$A:$C,2,0),"")</f>
        <v/>
      </c>
      <c r="DO416" s="7" t="str">
        <f>+IFERROR(VLOOKUP(DL416,Auxiliar!$A:$C,3,0),"")</f>
        <v/>
      </c>
      <c r="DQ416" s="1">
        <v>3879</v>
      </c>
      <c r="DR416" s="12" t="s">
        <v>24</v>
      </c>
      <c r="DS416" s="6">
        <f>+IFERROR(VALUE(RIGHT(Tabla21[[#This Row],[B2B]],6)),"")</f>
        <v>3879</v>
      </c>
      <c r="DT416" s="6" t="str">
        <f>+IFERROR(VLOOKUP(DR416,Auxiliar!$A:$C,2,0),"")</f>
        <v>CORONA PORRON</v>
      </c>
      <c r="DU416" s="7" t="str">
        <f>+IFERROR(VLOOKUP(DR416,Auxiliar!$A:$C,3,0),"")</f>
        <v>1b 5% | 20b 0%</v>
      </c>
      <c r="DW416" s="1">
        <v>1070</v>
      </c>
      <c r="DX416" s="12" t="s">
        <v>43</v>
      </c>
      <c r="DY416" s="6">
        <f>+IFERROR(VALUE(RIGHT(Tabla22[[#This Row],[B2B]],6)),"")</f>
        <v>1070</v>
      </c>
      <c r="DZ416" s="6" t="str">
        <f>+IFERROR(VLOOKUP(DX416,Auxiliar!$A:$C,2,0),"")</f>
        <v xml:space="preserve">VALUE LATA </v>
      </c>
      <c r="EA416" s="7" t="str">
        <f>+IFERROR(VLOOKUP(DX416,Auxiliar!$A:$C,3,0),"")</f>
        <v>1b 15% | 100b 18%</v>
      </c>
      <c r="EC416" s="1">
        <v>10321</v>
      </c>
      <c r="ED416" s="12" t="s">
        <v>47</v>
      </c>
      <c r="EE416" s="6">
        <f>+IFERROR(VALUE(RIGHT(Tabla23[[#This Row],[B2B]],6)),"")</f>
        <v>10321</v>
      </c>
      <c r="EF416" s="6" t="str">
        <f>+IFERROR(VLOOKUP(ED416,Auxiliar!$A:$C,2,0),"")</f>
        <v>VALUE LATON</v>
      </c>
      <c r="EG416" s="7" t="str">
        <f>+IFERROR(VLOOKUP(ED416,Auxiliar!$A:$C,3,0),"")</f>
        <v>1b 10% | 5b 15% | 192b 0%</v>
      </c>
      <c r="EI416" s="1"/>
      <c r="EJ416" s="12"/>
      <c r="EK416" s="6" t="str">
        <f>+IFERROR(VALUE(RIGHT(Tabla24[[#This Row],[B2B]],6)),"")</f>
        <v/>
      </c>
      <c r="EL416" s="6" t="str">
        <f>+IFERROR(VLOOKUP(EJ416,Auxiliar!$A:$C,2,0),"")</f>
        <v/>
      </c>
      <c r="EM416" s="7" t="str">
        <f>+IFERROR(VLOOKUP(EJ416,Auxiliar!$A:$C,3,0),"")</f>
        <v/>
      </c>
      <c r="EO416" s="1"/>
      <c r="EP416" s="12"/>
      <c r="EQ416" s="6" t="str">
        <f>+IFERROR(VALUE(RIGHT(Tabla25[[#This Row],[B2B]],6)),"")</f>
        <v/>
      </c>
      <c r="ER416" s="6" t="str">
        <f>+IFERROR(VLOOKUP(EP416,Auxiliar!$A:$C,2,0),"")</f>
        <v/>
      </c>
      <c r="ES416" s="7" t="str">
        <f>+IFERROR(VLOOKUP(EP416,Auxiliar!$A:$C,3,0),"")</f>
        <v/>
      </c>
      <c r="EU416" s="1"/>
      <c r="EV416" s="12"/>
      <c r="EW416" s="6" t="str">
        <f>+IFERROR(VALUE(RIGHT(Tabla26[[#This Row],[B2B]],6)),"")</f>
        <v/>
      </c>
      <c r="EX416" s="6" t="str">
        <f>+IFERROR(VLOOKUP(EV416,Auxiliar!$A:$C,2,0),"")</f>
        <v/>
      </c>
      <c r="EY416" s="7" t="str">
        <f>+IFERROR(VLOOKUP(EV416,Auxiliar!$A:$C,3,0),"")</f>
        <v/>
      </c>
      <c r="EZ416" s="1"/>
      <c r="FA416" s="12"/>
      <c r="FB416" s="6" t="str">
        <f>+IFERROR(VALUE(RIGHT(Tabla27[[#This Row],[B2B]],6)),"")</f>
        <v/>
      </c>
      <c r="FC416" s="6" t="str">
        <f>+IFERROR(VLOOKUP(FA416,Auxiliar!$A:$C,2,0),"")</f>
        <v/>
      </c>
      <c r="FD416" s="7" t="str">
        <f>+IFERROR(VLOOKUP(FA416,Auxiliar!$A:$C,3,0),"")</f>
        <v/>
      </c>
      <c r="FE416" s="1"/>
      <c r="FF416" s="12"/>
      <c r="FG416" s="6" t="str">
        <f>+IFERROR(VALUE(RIGHT(Tabla28[[#This Row],[B2B]],6)),"")</f>
        <v/>
      </c>
      <c r="FH416" s="6" t="str">
        <f>+IFERROR(VLOOKUP(FF416,Auxiliar!$A:$C,2,0),"")</f>
        <v/>
      </c>
      <c r="FI416" s="7" t="str">
        <f>+IFERROR(VLOOKUP(FF416,Auxiliar!$A:$C,3,0),"")</f>
        <v/>
      </c>
      <c r="FJ416" s="1"/>
      <c r="FK416" s="12"/>
      <c r="FL416" s="6" t="str">
        <f>+IFERROR(VALUE(RIGHT(Tabla29[[#This Row],[B2B]],6)),"")</f>
        <v/>
      </c>
      <c r="FM416" s="6" t="str">
        <f>+IFERROR(VLOOKUP(FK416,Auxiliar!$A:$C,2,0),"")</f>
        <v/>
      </c>
      <c r="FN416" s="7" t="str">
        <f>+IFERROR(VLOOKUP(FK416,Auxiliar!$A:$C,3,0),"")</f>
        <v/>
      </c>
      <c r="FO416" s="1"/>
      <c r="FP416" s="12"/>
      <c r="FQ416" s="6" t="str">
        <f>+IFERROR(VALUE(RIGHT(Tabla30[[#This Row],[B2B]],6)),"")</f>
        <v/>
      </c>
      <c r="FR416" s="6" t="str">
        <f>+IFERROR(VLOOKUP(FP416,Auxiliar!$A:$C,2,0),"")</f>
        <v/>
      </c>
      <c r="FS416" s="7"/>
      <c r="FT416" s="1"/>
      <c r="FU416" s="12"/>
      <c r="FV416" s="6" t="str">
        <f>+IFERROR(VALUE(RIGHT(Tabla31[[#This Row],[B2B]],6)),"")</f>
        <v/>
      </c>
      <c r="FW416" s="6" t="str">
        <f>+IFERROR(VLOOKUP(FU416,Auxiliar!$A:$C,2,0),"")</f>
        <v/>
      </c>
      <c r="FX416" s="7" t="str">
        <f>+IFERROR(VLOOKUP(FU416,Auxiliar!$A:$C,3,0),"")</f>
        <v/>
      </c>
      <c r="FY416" s="1"/>
      <c r="FZ416" s="12"/>
      <c r="GA416" s="6" t="str">
        <f>+IFERROR(VALUE(RIGHT(Tabla32[[#This Row],[B2B]],6)),"")</f>
        <v/>
      </c>
      <c r="GB416" s="6" t="str">
        <f>+IFERROR(VLOOKUP(FZ416,Auxiliar!$A:$C,2,0),"")</f>
        <v/>
      </c>
      <c r="GC416" s="7" t="str">
        <f>+IFERROR(VLOOKUP(FZ416,Auxiliar!$A:$C,3,0),"")</f>
        <v/>
      </c>
      <c r="GD416" s="1"/>
      <c r="GE416" s="12"/>
      <c r="GF416" s="6" t="str">
        <f>+IFERROR(VALUE(RIGHT(Tabla33[[#This Row],[B2B]],6)),"")</f>
        <v/>
      </c>
      <c r="GG416" s="6" t="str">
        <f>+IFERROR(VLOOKUP(GE416,Auxiliar!$A:$C,2,0),"")</f>
        <v/>
      </c>
      <c r="GH416" s="7" t="str">
        <f>+IFERROR(VLOOKUP(GE416,Auxiliar!$A:$C,3,0),"")</f>
        <v/>
      </c>
    </row>
    <row r="417" spans="1:190" x14ac:dyDescent="0.25">
      <c r="A417" s="1"/>
      <c r="B417" s="1"/>
      <c r="C417" t="str">
        <f>+IFERROR(VALUE(RIGHT(Tabla1[[#This Row],[B2B]],6)),"")</f>
        <v/>
      </c>
      <c r="D417" t="str">
        <f>+IFERROR(VLOOKUP(B417,Auxiliar!$A:$C,2,0),"")</f>
        <v/>
      </c>
      <c r="E417" s="5" t="str">
        <f>+IFERROR(VLOOKUP(B417,Auxiliar!$A:$C,3,0),"")</f>
        <v/>
      </c>
      <c r="S417" s="1">
        <v>5007</v>
      </c>
      <c r="T417" s="1" t="s">
        <v>9</v>
      </c>
      <c r="U417" s="6">
        <f>+IFERROR(VALUE(RIGHT(Tabla4[[#This Row],[B2B]],6)),"")</f>
        <v>5007</v>
      </c>
      <c r="V417" s="6" t="str">
        <f>+IFERROR(VLOOKUP(T417,Auxiliar!$A:$C,2,0),"")</f>
        <v>CORE</v>
      </c>
      <c r="W417" s="7" t="str">
        <f>+IFERROR(VLOOKUP(T417,Auxiliar!$A:$C,3,0),"")</f>
        <v>0b 1% | 2b 5% | 4b 6%</v>
      </c>
      <c r="AK417" s="1">
        <v>4786</v>
      </c>
      <c r="AL417" s="1" t="s">
        <v>30</v>
      </c>
      <c r="AM417" s="6">
        <f>+IFERROR(VALUE(RIGHT(Tabla7[[#This Row],[B2B]],6)),"")</f>
        <v>4786</v>
      </c>
      <c r="AN417" s="6" t="str">
        <f>+IFERROR(VLOOKUP(AL417,Auxiliar!$A:$C,2,0),"")</f>
        <v>LATONES</v>
      </c>
      <c r="AO417" s="7" t="str">
        <f>+IFERROR(VLOOKUP(AL417,Auxiliar!$A:$C,3,0),"")</f>
        <v>1b 4% | 5b 7% | 97b 0%</v>
      </c>
      <c r="AW417" s="1"/>
      <c r="AX417" s="1" t="s">
        <v>32</v>
      </c>
      <c r="AY417" s="6" t="str">
        <f>+IFERROR(VALUE(RIGHT(Tabla9[[#This Row],[B2B]],6)),"")</f>
        <v/>
      </c>
      <c r="AZ417" s="6" t="str">
        <f>+IFERROR(VLOOKUP(AX417,Auxiliar!$A:$C,2,0),"")</f>
        <v>LATONES</v>
      </c>
      <c r="BA417" s="7" t="str">
        <f>+IFERROR(VLOOKUP(AX417,Auxiliar!$A:$C,3,0),"")</f>
        <v>2b 3% | 4b 4% | 6b 5% | 10b 8%  | 385b 0%</v>
      </c>
      <c r="BI417" s="1"/>
      <c r="BJ417" s="1"/>
      <c r="BK417" s="6" t="str">
        <f>+IFERROR(VALUE(RIGHT(Tabla11[[#This Row],[B2B]],6)),"")</f>
        <v/>
      </c>
      <c r="BL417" s="6" t="str">
        <f>+IFERROR(VLOOKUP(BJ417,Auxiliar!$A:$C,2,0),"")</f>
        <v/>
      </c>
      <c r="BM417" s="7" t="str">
        <f>+IFERROR(VLOOKUP(BJ417,Auxiliar!$A:$C,3,0),"")</f>
        <v/>
      </c>
      <c r="BO417" s="1">
        <v>10325</v>
      </c>
      <c r="BP417" s="1" t="s">
        <v>39</v>
      </c>
      <c r="BQ417" s="6">
        <f>+IFERROR(VALUE(RIGHT(Tabla12[[#This Row],[B2B]],6)),"")</f>
        <v>10325</v>
      </c>
      <c r="BR417" s="6" t="str">
        <f>+IFERROR(VLOOKUP(BP417,Auxiliar!$A:$C,2,0),"")</f>
        <v>VALUE LITRO</v>
      </c>
      <c r="BS417" s="7" t="str">
        <f>+IFERROR(VLOOKUP(BP417,Auxiliar!$A:$C,3,0),"")</f>
        <v>1b 12%</v>
      </c>
      <c r="CA417" s="1">
        <v>3909</v>
      </c>
      <c r="CB417" s="1" t="s">
        <v>35</v>
      </c>
      <c r="CC417" s="6">
        <f>+IFERROR(VALUE(RIGHT(Tabla14[[#This Row],[B2B]],6)),"")</f>
        <v>3909</v>
      </c>
      <c r="CD417" s="6" t="str">
        <f>+IFERROR(VLOOKUP(CB417,Auxiliar!$A:$C,2,0),"")</f>
        <v>Corona 710cc</v>
      </c>
      <c r="CE417" s="7" t="str">
        <f>+IFERROR(VLOOKUP(CB417,Auxiliar!$A:$C,3,0),"")</f>
        <v>1b 10% | 85b 0%</v>
      </c>
      <c r="CG417" s="1"/>
      <c r="CH417" s="1"/>
      <c r="CI417" s="6" t="str">
        <f>+IFERROR(VALUE(RIGHT(Tabla15[[#This Row],[B2B]],6)),"")</f>
        <v/>
      </c>
      <c r="CJ417" s="6" t="str">
        <f>+IFERROR(VLOOKUP(CH417,Auxiliar!$A:$C,2,0),"")</f>
        <v/>
      </c>
      <c r="CK417" s="7" t="str">
        <f>+IFERROR(VLOOKUP(CH417,Auxiliar!$A:$C,3,0),"")</f>
        <v/>
      </c>
      <c r="CM417" s="1">
        <v>3879</v>
      </c>
      <c r="CN417" s="1" t="s">
        <v>20</v>
      </c>
      <c r="CO417" s="6">
        <v>3879</v>
      </c>
      <c r="CP417" s="6" t="s">
        <v>20</v>
      </c>
      <c r="CQ417" s="7" t="s">
        <v>21</v>
      </c>
      <c r="CS417" s="1"/>
      <c r="CT417" s="1"/>
      <c r="CU417" s="6" t="str">
        <f>+IFERROR(VALUE(RIGHT(Tabla17[[#This Row],[B2B]],6)),"")</f>
        <v/>
      </c>
      <c r="CV417" s="6" t="str">
        <f>+IFERROR(VLOOKUP(CT417,Auxiliar!$A:$C,2,0),"")</f>
        <v/>
      </c>
      <c r="CW417" s="7" t="str">
        <f>+IFERROR(VLOOKUP(CT417,Auxiliar!$A:$C,3,0),"")</f>
        <v/>
      </c>
      <c r="CY417" s="1">
        <v>3879</v>
      </c>
      <c r="CZ417" s="1" t="s">
        <v>16</v>
      </c>
      <c r="DA417" s="6">
        <f>+IFERROR(VALUE(RIGHT(Tabla18[[#This Row],[B2B]],6)),"")</f>
        <v>3879</v>
      </c>
      <c r="DB417" s="6" t="str">
        <f>+IFERROR(VLOOKUP(CZ417,Auxiliar!$A:$C,2,0),"")</f>
        <v>PREMIUM</v>
      </c>
      <c r="DC417" s="7" t="str">
        <f>+IFERROR(VLOOKUP(CZ417,Auxiliar!$A:$C,3,0),"")</f>
        <v>0b 0% | 2b 2% | 5b 3,5% | 10b 5%</v>
      </c>
      <c r="DE417" s="1">
        <v>3879</v>
      </c>
      <c r="DF417" s="1" t="s">
        <v>19</v>
      </c>
      <c r="DG417" s="6">
        <f>+IFERROR(VALUE(RIGHT(Tabla19[[#This Row],[B2B]],6)),"")</f>
        <v>3879</v>
      </c>
      <c r="DH417" s="6" t="str">
        <f>+IFERROR(VLOOKUP(DF417,Auxiliar!$A:$C,2,0),"")</f>
        <v>MICHELOB</v>
      </c>
      <c r="DI417" s="7" t="str">
        <f>+IFERROR(VLOOKUP(DF417,Auxiliar!$A:$C,3,0),"")</f>
        <v>1b 7% | 3b 22% | 8b 27%</v>
      </c>
      <c r="DK417" s="1"/>
      <c r="DL417" s="1"/>
      <c r="DM417" s="6" t="str">
        <f>+IFERROR(VALUE(RIGHT(Tabla20[[#This Row],[B2B]],6)),"")</f>
        <v/>
      </c>
      <c r="DN417" s="6" t="str">
        <f>+IFERROR(VLOOKUP(DL417,Auxiliar!$A:$C,2,0),"")</f>
        <v/>
      </c>
      <c r="DO417" s="7" t="str">
        <f>+IFERROR(VLOOKUP(DL417,Auxiliar!$A:$C,3,0),"")</f>
        <v/>
      </c>
      <c r="DQ417" s="1">
        <v>3883</v>
      </c>
      <c r="DR417" s="12" t="s">
        <v>24</v>
      </c>
      <c r="DS417" s="6">
        <f>+IFERROR(VALUE(RIGHT(Tabla21[[#This Row],[B2B]],6)),"")</f>
        <v>3883</v>
      </c>
      <c r="DT417" s="6" t="str">
        <f>+IFERROR(VLOOKUP(DR417,Auxiliar!$A:$C,2,0),"")</f>
        <v>CORONA PORRON</v>
      </c>
      <c r="DU417" s="7" t="str">
        <f>+IFERROR(VLOOKUP(DR417,Auxiliar!$A:$C,3,0),"")</f>
        <v>1b 5% | 20b 0%</v>
      </c>
      <c r="DW417" s="1">
        <v>10334</v>
      </c>
      <c r="DX417" s="12" t="s">
        <v>43</v>
      </c>
      <c r="DY417" s="6">
        <f>+IFERROR(VALUE(RIGHT(Tabla22[[#This Row],[B2B]],6)),"")</f>
        <v>10334</v>
      </c>
      <c r="DZ417" s="6" t="str">
        <f>+IFERROR(VLOOKUP(DX417,Auxiliar!$A:$C,2,0),"")</f>
        <v xml:space="preserve">VALUE LATA </v>
      </c>
      <c r="EA417" s="7" t="str">
        <f>+IFERROR(VLOOKUP(DX417,Auxiliar!$A:$C,3,0),"")</f>
        <v>1b 15% | 100b 18%</v>
      </c>
      <c r="EC417" s="1">
        <v>1048</v>
      </c>
      <c r="ED417" s="12" t="s">
        <v>47</v>
      </c>
      <c r="EE417" s="6">
        <f>+IFERROR(VALUE(RIGHT(Tabla23[[#This Row],[B2B]],6)),"")</f>
        <v>1048</v>
      </c>
      <c r="EF417" s="6" t="str">
        <f>+IFERROR(VLOOKUP(ED417,Auxiliar!$A:$C,2,0),"")</f>
        <v>VALUE LATON</v>
      </c>
      <c r="EG417" s="7" t="str">
        <f>+IFERROR(VLOOKUP(ED417,Auxiliar!$A:$C,3,0),"")</f>
        <v>1b 10% | 5b 15% | 192b 0%</v>
      </c>
      <c r="EI417" s="1"/>
      <c r="EJ417" s="12"/>
      <c r="EK417" s="6" t="str">
        <f>+IFERROR(VALUE(RIGHT(Tabla24[[#This Row],[B2B]],6)),"")</f>
        <v/>
      </c>
      <c r="EL417" s="6" t="str">
        <f>+IFERROR(VLOOKUP(EJ417,Auxiliar!$A:$C,2,0),"")</f>
        <v/>
      </c>
      <c r="EM417" s="7" t="str">
        <f>+IFERROR(VLOOKUP(EJ417,Auxiliar!$A:$C,3,0),"")</f>
        <v/>
      </c>
      <c r="EO417" s="1"/>
      <c r="EP417" s="12"/>
      <c r="EQ417" s="6" t="str">
        <f>+IFERROR(VALUE(RIGHT(Tabla25[[#This Row],[B2B]],6)),"")</f>
        <v/>
      </c>
      <c r="ER417" s="6" t="str">
        <f>+IFERROR(VLOOKUP(EP417,Auxiliar!$A:$C,2,0),"")</f>
        <v/>
      </c>
      <c r="ES417" s="7" t="str">
        <f>+IFERROR(VLOOKUP(EP417,Auxiliar!$A:$C,3,0),"")</f>
        <v/>
      </c>
      <c r="EU417" s="1"/>
      <c r="EV417" s="12"/>
      <c r="EW417" s="6" t="str">
        <f>+IFERROR(VALUE(RIGHT(Tabla26[[#This Row],[B2B]],6)),"")</f>
        <v/>
      </c>
      <c r="EX417" s="6" t="str">
        <f>+IFERROR(VLOOKUP(EV417,Auxiliar!$A:$C,2,0),"")</f>
        <v/>
      </c>
      <c r="EY417" s="7" t="str">
        <f>+IFERROR(VLOOKUP(EV417,Auxiliar!$A:$C,3,0),"")</f>
        <v/>
      </c>
      <c r="EZ417" s="1"/>
      <c r="FA417" s="12"/>
      <c r="FB417" s="6" t="str">
        <f>+IFERROR(VALUE(RIGHT(Tabla27[[#This Row],[B2B]],6)),"")</f>
        <v/>
      </c>
      <c r="FC417" s="6" t="str">
        <f>+IFERROR(VLOOKUP(FA417,Auxiliar!$A:$C,2,0),"")</f>
        <v/>
      </c>
      <c r="FD417" s="7" t="str">
        <f>+IFERROR(VLOOKUP(FA417,Auxiliar!$A:$C,3,0),"")</f>
        <v/>
      </c>
      <c r="FE417" s="1"/>
      <c r="FF417" s="12"/>
      <c r="FG417" s="6" t="str">
        <f>+IFERROR(VALUE(RIGHT(Tabla28[[#This Row],[B2B]],6)),"")</f>
        <v/>
      </c>
      <c r="FH417" s="6" t="str">
        <f>+IFERROR(VLOOKUP(FF417,Auxiliar!$A:$C,2,0),"")</f>
        <v/>
      </c>
      <c r="FI417" s="7" t="str">
        <f>+IFERROR(VLOOKUP(FF417,Auxiliar!$A:$C,3,0),"")</f>
        <v/>
      </c>
      <c r="FJ417" s="1"/>
      <c r="FK417" s="12"/>
      <c r="FL417" s="6" t="str">
        <f>+IFERROR(VALUE(RIGHT(Tabla29[[#This Row],[B2B]],6)),"")</f>
        <v/>
      </c>
      <c r="FM417" s="6" t="str">
        <f>+IFERROR(VLOOKUP(FK417,Auxiliar!$A:$C,2,0),"")</f>
        <v/>
      </c>
      <c r="FN417" s="7" t="str">
        <f>+IFERROR(VLOOKUP(FK417,Auxiliar!$A:$C,3,0),"")</f>
        <v/>
      </c>
      <c r="FO417" s="1"/>
      <c r="FP417" s="12"/>
      <c r="FQ417" s="6" t="str">
        <f>+IFERROR(VALUE(RIGHT(Tabla30[[#This Row],[B2B]],6)),"")</f>
        <v/>
      </c>
      <c r="FR417" s="6" t="str">
        <f>+IFERROR(VLOOKUP(FP417,Auxiliar!$A:$C,2,0),"")</f>
        <v/>
      </c>
      <c r="FS417" s="7"/>
      <c r="FT417" s="1"/>
      <c r="FU417" s="12"/>
      <c r="FV417" s="6" t="str">
        <f>+IFERROR(VALUE(RIGHT(Tabla31[[#This Row],[B2B]],6)),"")</f>
        <v/>
      </c>
      <c r="FW417" s="6" t="str">
        <f>+IFERROR(VLOOKUP(FU417,Auxiliar!$A:$C,2,0),"")</f>
        <v/>
      </c>
      <c r="FX417" s="7" t="str">
        <f>+IFERROR(VLOOKUP(FU417,Auxiliar!$A:$C,3,0),"")</f>
        <v/>
      </c>
      <c r="FY417" s="1"/>
      <c r="FZ417" s="12"/>
      <c r="GA417" s="6" t="str">
        <f>+IFERROR(VALUE(RIGHT(Tabla32[[#This Row],[B2B]],6)),"")</f>
        <v/>
      </c>
      <c r="GB417" s="6" t="str">
        <f>+IFERROR(VLOOKUP(FZ417,Auxiliar!$A:$C,2,0),"")</f>
        <v/>
      </c>
      <c r="GC417" s="7" t="str">
        <f>+IFERROR(VLOOKUP(FZ417,Auxiliar!$A:$C,3,0),"")</f>
        <v/>
      </c>
      <c r="GD417" s="1"/>
      <c r="GE417" s="12"/>
      <c r="GF417" s="6" t="str">
        <f>+IFERROR(VALUE(RIGHT(Tabla33[[#This Row],[B2B]],6)),"")</f>
        <v/>
      </c>
      <c r="GG417" s="6" t="str">
        <f>+IFERROR(VLOOKUP(GE417,Auxiliar!$A:$C,2,0),"")</f>
        <v/>
      </c>
      <c r="GH417" s="7" t="str">
        <f>+IFERROR(VLOOKUP(GE417,Auxiliar!$A:$C,3,0),"")</f>
        <v/>
      </c>
    </row>
    <row r="418" spans="1:190" x14ac:dyDescent="0.25">
      <c r="A418" s="1"/>
      <c r="B418" s="1"/>
      <c r="C418" t="str">
        <f>+IFERROR(VALUE(RIGHT(Tabla1[[#This Row],[B2B]],6)),"")</f>
        <v/>
      </c>
      <c r="D418" t="str">
        <f>+IFERROR(VLOOKUP(B418,Auxiliar!$A:$C,2,0),"")</f>
        <v/>
      </c>
      <c r="E418" s="5" t="str">
        <f>+IFERROR(VLOOKUP(B418,Auxiliar!$A:$C,3,0),"")</f>
        <v/>
      </c>
      <c r="S418" s="1">
        <v>5009</v>
      </c>
      <c r="T418" s="1" t="s">
        <v>9</v>
      </c>
      <c r="U418" s="6">
        <f>+IFERROR(VALUE(RIGHT(Tabla4[[#This Row],[B2B]],6)),"")</f>
        <v>5009</v>
      </c>
      <c r="V418" s="6" t="str">
        <f>+IFERROR(VLOOKUP(T418,Auxiliar!$A:$C,2,0),"")</f>
        <v>CORE</v>
      </c>
      <c r="W418" s="7" t="str">
        <f>+IFERROR(VLOOKUP(T418,Auxiliar!$A:$C,3,0),"")</f>
        <v>0b 1% | 2b 5% | 4b 6%</v>
      </c>
      <c r="AK418" s="1">
        <v>4797</v>
      </c>
      <c r="AL418" s="1" t="s">
        <v>30</v>
      </c>
      <c r="AM418" s="6">
        <f>+IFERROR(VALUE(RIGHT(Tabla7[[#This Row],[B2B]],6)),"")</f>
        <v>4797</v>
      </c>
      <c r="AN418" s="6" t="str">
        <f>+IFERROR(VLOOKUP(AL418,Auxiliar!$A:$C,2,0),"")</f>
        <v>LATONES</v>
      </c>
      <c r="AO418" s="7" t="str">
        <f>+IFERROR(VLOOKUP(AL418,Auxiliar!$A:$C,3,0),"")</f>
        <v>1b 4% | 5b 7% | 97b 0%</v>
      </c>
      <c r="AW418" s="1"/>
      <c r="AX418" s="1" t="s">
        <v>32</v>
      </c>
      <c r="AY418" s="6" t="str">
        <f>+IFERROR(VALUE(RIGHT(Tabla9[[#This Row],[B2B]],6)),"")</f>
        <v/>
      </c>
      <c r="AZ418" s="6" t="str">
        <f>+IFERROR(VLOOKUP(AX418,Auxiliar!$A:$C,2,0),"")</f>
        <v>LATONES</v>
      </c>
      <c r="BA418" s="7" t="str">
        <f>+IFERROR(VLOOKUP(AX418,Auxiliar!$A:$C,3,0),"")</f>
        <v>2b 3% | 4b 4% | 6b 5% | 10b 8%  | 385b 0%</v>
      </c>
      <c r="BI418" s="1"/>
      <c r="BJ418" s="1"/>
      <c r="BK418" s="6" t="str">
        <f>+IFERROR(VALUE(RIGHT(Tabla11[[#This Row],[B2B]],6)),"")</f>
        <v/>
      </c>
      <c r="BL418" s="6" t="str">
        <f>+IFERROR(VLOOKUP(BJ418,Auxiliar!$A:$C,2,0),"")</f>
        <v/>
      </c>
      <c r="BM418" s="7" t="str">
        <f>+IFERROR(VLOOKUP(BJ418,Auxiliar!$A:$C,3,0),"")</f>
        <v/>
      </c>
      <c r="BO418" s="1">
        <v>10333</v>
      </c>
      <c r="BP418" s="1" t="s">
        <v>39</v>
      </c>
      <c r="BQ418" s="6">
        <f>+IFERROR(VALUE(RIGHT(Tabla12[[#This Row],[B2B]],6)),"")</f>
        <v>10333</v>
      </c>
      <c r="BR418" s="6" t="str">
        <f>+IFERROR(VLOOKUP(BP418,Auxiliar!$A:$C,2,0),"")</f>
        <v>VALUE LITRO</v>
      </c>
      <c r="BS418" s="7" t="str">
        <f>+IFERROR(VLOOKUP(BP418,Auxiliar!$A:$C,3,0),"")</f>
        <v>1b 12%</v>
      </c>
      <c r="CA418" s="1">
        <v>3910</v>
      </c>
      <c r="CB418" s="1" t="s">
        <v>35</v>
      </c>
      <c r="CC418" s="6">
        <f>+IFERROR(VALUE(RIGHT(Tabla14[[#This Row],[B2B]],6)),"")</f>
        <v>3910</v>
      </c>
      <c r="CD418" s="6" t="str">
        <f>+IFERROR(VLOOKUP(CB418,Auxiliar!$A:$C,2,0),"")</f>
        <v>Corona 710cc</v>
      </c>
      <c r="CE418" s="7" t="str">
        <f>+IFERROR(VLOOKUP(CB418,Auxiliar!$A:$C,3,0),"")</f>
        <v>1b 10% | 85b 0%</v>
      </c>
      <c r="CG418" s="1"/>
      <c r="CH418" s="1"/>
      <c r="CI418" s="6" t="str">
        <f>+IFERROR(VALUE(RIGHT(Tabla15[[#This Row],[B2B]],6)),"")</f>
        <v/>
      </c>
      <c r="CJ418" s="6" t="str">
        <f>+IFERROR(VLOOKUP(CH418,Auxiliar!$A:$C,2,0),"")</f>
        <v/>
      </c>
      <c r="CK418" s="7" t="str">
        <f>+IFERROR(VLOOKUP(CH418,Auxiliar!$A:$C,3,0),"")</f>
        <v/>
      </c>
      <c r="CM418" s="1">
        <v>3883</v>
      </c>
      <c r="CN418" s="1" t="s">
        <v>20</v>
      </c>
      <c r="CO418" s="6">
        <v>3883</v>
      </c>
      <c r="CP418" s="6" t="s">
        <v>20</v>
      </c>
      <c r="CQ418" s="7" t="s">
        <v>21</v>
      </c>
      <c r="CS418" s="1"/>
      <c r="CT418" s="1"/>
      <c r="CU418" s="6" t="str">
        <f>+IFERROR(VALUE(RIGHT(Tabla17[[#This Row],[B2B]],6)),"")</f>
        <v/>
      </c>
      <c r="CV418" s="6" t="str">
        <f>+IFERROR(VLOOKUP(CT418,Auxiliar!$A:$C,2,0),"")</f>
        <v/>
      </c>
      <c r="CW418" s="7" t="str">
        <f>+IFERROR(VLOOKUP(CT418,Auxiliar!$A:$C,3,0),"")</f>
        <v/>
      </c>
      <c r="CY418" s="1">
        <v>3883</v>
      </c>
      <c r="CZ418" s="1" t="s">
        <v>16</v>
      </c>
      <c r="DA418" s="6">
        <f>+IFERROR(VALUE(RIGHT(Tabla18[[#This Row],[B2B]],6)),"")</f>
        <v>3883</v>
      </c>
      <c r="DB418" s="6" t="str">
        <f>+IFERROR(VLOOKUP(CZ418,Auxiliar!$A:$C,2,0),"")</f>
        <v>PREMIUM</v>
      </c>
      <c r="DC418" s="7" t="str">
        <f>+IFERROR(VLOOKUP(CZ418,Auxiliar!$A:$C,3,0),"")</f>
        <v>0b 0% | 2b 2% | 5b 3,5% | 10b 5%</v>
      </c>
      <c r="DE418" s="1">
        <v>3883</v>
      </c>
      <c r="DF418" s="1" t="s">
        <v>19</v>
      </c>
      <c r="DG418" s="6">
        <f>+IFERROR(VALUE(RIGHT(Tabla19[[#This Row],[B2B]],6)),"")</f>
        <v>3883</v>
      </c>
      <c r="DH418" s="6" t="str">
        <f>+IFERROR(VLOOKUP(DF418,Auxiliar!$A:$C,2,0),"")</f>
        <v>MICHELOB</v>
      </c>
      <c r="DI418" s="7" t="str">
        <f>+IFERROR(VLOOKUP(DF418,Auxiliar!$A:$C,3,0),"")</f>
        <v>1b 7% | 3b 22% | 8b 27%</v>
      </c>
      <c r="DK418" s="1"/>
      <c r="DL418" s="1"/>
      <c r="DM418" s="6" t="str">
        <f>+IFERROR(VALUE(RIGHT(Tabla20[[#This Row],[B2B]],6)),"")</f>
        <v/>
      </c>
      <c r="DN418" s="6" t="str">
        <f>+IFERROR(VLOOKUP(DL418,Auxiliar!$A:$C,2,0),"")</f>
        <v/>
      </c>
      <c r="DO418" s="7" t="str">
        <f>+IFERROR(VLOOKUP(DL418,Auxiliar!$A:$C,3,0),"")</f>
        <v/>
      </c>
      <c r="DQ418" s="1">
        <v>3901</v>
      </c>
      <c r="DR418" s="12" t="s">
        <v>24</v>
      </c>
      <c r="DS418" s="6">
        <f>+IFERROR(VALUE(RIGHT(Tabla21[[#This Row],[B2B]],6)),"")</f>
        <v>3901</v>
      </c>
      <c r="DT418" s="6" t="str">
        <f>+IFERROR(VLOOKUP(DR418,Auxiliar!$A:$C,2,0),"")</f>
        <v>CORONA PORRON</v>
      </c>
      <c r="DU418" s="7" t="str">
        <f>+IFERROR(VLOOKUP(DR418,Auxiliar!$A:$C,3,0),"")</f>
        <v>1b 5% | 20b 0%</v>
      </c>
      <c r="DW418" s="1">
        <v>10351</v>
      </c>
      <c r="DX418" s="12" t="s">
        <v>43</v>
      </c>
      <c r="DY418" s="6">
        <f>+IFERROR(VALUE(RIGHT(Tabla22[[#This Row],[B2B]],6)),"")</f>
        <v>10351</v>
      </c>
      <c r="DZ418" s="6" t="str">
        <f>+IFERROR(VLOOKUP(DX418,Auxiliar!$A:$C,2,0),"")</f>
        <v xml:space="preserve">VALUE LATA </v>
      </c>
      <c r="EA418" s="7" t="str">
        <f>+IFERROR(VLOOKUP(DX418,Auxiliar!$A:$C,3,0),"")</f>
        <v>1b 15% | 100b 18%</v>
      </c>
      <c r="EC418" s="1">
        <v>10325</v>
      </c>
      <c r="ED418" s="12" t="s">
        <v>47</v>
      </c>
      <c r="EE418" s="6">
        <f>+IFERROR(VALUE(RIGHT(Tabla23[[#This Row],[B2B]],6)),"")</f>
        <v>10325</v>
      </c>
      <c r="EF418" s="6" t="str">
        <f>+IFERROR(VLOOKUP(ED418,Auxiliar!$A:$C,2,0),"")</f>
        <v>VALUE LATON</v>
      </c>
      <c r="EG418" s="7" t="str">
        <f>+IFERROR(VLOOKUP(ED418,Auxiliar!$A:$C,3,0),"")</f>
        <v>1b 10% | 5b 15% | 192b 0%</v>
      </c>
      <c r="EI418" s="1"/>
      <c r="EJ418" s="12"/>
      <c r="EK418" s="6" t="str">
        <f>+IFERROR(VALUE(RIGHT(Tabla24[[#This Row],[B2B]],6)),"")</f>
        <v/>
      </c>
      <c r="EL418" s="6" t="str">
        <f>+IFERROR(VLOOKUP(EJ418,Auxiliar!$A:$C,2,0),"")</f>
        <v/>
      </c>
      <c r="EM418" s="7" t="str">
        <f>+IFERROR(VLOOKUP(EJ418,Auxiliar!$A:$C,3,0),"")</f>
        <v/>
      </c>
      <c r="EO418" s="1"/>
      <c r="EP418" s="12"/>
      <c r="EQ418" s="6" t="str">
        <f>+IFERROR(VALUE(RIGHT(Tabla25[[#This Row],[B2B]],6)),"")</f>
        <v/>
      </c>
      <c r="ER418" s="6" t="str">
        <f>+IFERROR(VLOOKUP(EP418,Auxiliar!$A:$C,2,0),"")</f>
        <v/>
      </c>
      <c r="ES418" s="7" t="str">
        <f>+IFERROR(VLOOKUP(EP418,Auxiliar!$A:$C,3,0),"")</f>
        <v/>
      </c>
      <c r="EU418" s="1"/>
      <c r="EV418" s="12"/>
      <c r="EW418" s="6" t="str">
        <f>+IFERROR(VALUE(RIGHT(Tabla26[[#This Row],[B2B]],6)),"")</f>
        <v/>
      </c>
      <c r="EX418" s="6" t="str">
        <f>+IFERROR(VLOOKUP(EV418,Auxiliar!$A:$C,2,0),"")</f>
        <v/>
      </c>
      <c r="EY418" s="7" t="str">
        <f>+IFERROR(VLOOKUP(EV418,Auxiliar!$A:$C,3,0),"")</f>
        <v/>
      </c>
      <c r="EZ418" s="1"/>
      <c r="FA418" s="12"/>
      <c r="FB418" s="6" t="str">
        <f>+IFERROR(VALUE(RIGHT(Tabla27[[#This Row],[B2B]],6)),"")</f>
        <v/>
      </c>
      <c r="FC418" s="6" t="str">
        <f>+IFERROR(VLOOKUP(FA418,Auxiliar!$A:$C,2,0),"")</f>
        <v/>
      </c>
      <c r="FD418" s="7" t="str">
        <f>+IFERROR(VLOOKUP(FA418,Auxiliar!$A:$C,3,0),"")</f>
        <v/>
      </c>
      <c r="FE418" s="1"/>
      <c r="FF418" s="12"/>
      <c r="FG418" s="6" t="str">
        <f>+IFERROR(VALUE(RIGHT(Tabla28[[#This Row],[B2B]],6)),"")</f>
        <v/>
      </c>
      <c r="FH418" s="6" t="str">
        <f>+IFERROR(VLOOKUP(FF418,Auxiliar!$A:$C,2,0),"")</f>
        <v/>
      </c>
      <c r="FI418" s="7" t="str">
        <f>+IFERROR(VLOOKUP(FF418,Auxiliar!$A:$C,3,0),"")</f>
        <v/>
      </c>
      <c r="FJ418" s="1"/>
      <c r="FK418" s="12"/>
      <c r="FL418" s="6" t="str">
        <f>+IFERROR(VALUE(RIGHT(Tabla29[[#This Row],[B2B]],6)),"")</f>
        <v/>
      </c>
      <c r="FM418" s="6" t="str">
        <f>+IFERROR(VLOOKUP(FK418,Auxiliar!$A:$C,2,0),"")</f>
        <v/>
      </c>
      <c r="FN418" s="7" t="str">
        <f>+IFERROR(VLOOKUP(FK418,Auxiliar!$A:$C,3,0),"")</f>
        <v/>
      </c>
      <c r="FO418" s="1"/>
      <c r="FP418" s="12"/>
      <c r="FQ418" s="6" t="str">
        <f>+IFERROR(VALUE(RIGHT(Tabla30[[#This Row],[B2B]],6)),"")</f>
        <v/>
      </c>
      <c r="FR418" s="6" t="str">
        <f>+IFERROR(VLOOKUP(FP418,Auxiliar!$A:$C,2,0),"")</f>
        <v/>
      </c>
      <c r="FS418" s="7"/>
      <c r="FT418" s="1"/>
      <c r="FU418" s="12"/>
      <c r="FV418" s="6" t="str">
        <f>+IFERROR(VALUE(RIGHT(Tabla31[[#This Row],[B2B]],6)),"")</f>
        <v/>
      </c>
      <c r="FW418" s="6" t="str">
        <f>+IFERROR(VLOOKUP(FU418,Auxiliar!$A:$C,2,0),"")</f>
        <v/>
      </c>
      <c r="FX418" s="7" t="str">
        <f>+IFERROR(VLOOKUP(FU418,Auxiliar!$A:$C,3,0),"")</f>
        <v/>
      </c>
      <c r="FY418" s="1"/>
      <c r="FZ418" s="12"/>
      <c r="GA418" s="6" t="str">
        <f>+IFERROR(VALUE(RIGHT(Tabla32[[#This Row],[B2B]],6)),"")</f>
        <v/>
      </c>
      <c r="GB418" s="6" t="str">
        <f>+IFERROR(VLOOKUP(FZ418,Auxiliar!$A:$C,2,0),"")</f>
        <v/>
      </c>
      <c r="GC418" s="7" t="str">
        <f>+IFERROR(VLOOKUP(FZ418,Auxiliar!$A:$C,3,0),"")</f>
        <v/>
      </c>
      <c r="GD418" s="1"/>
      <c r="GE418" s="12"/>
      <c r="GF418" s="6" t="str">
        <f>+IFERROR(VALUE(RIGHT(Tabla33[[#This Row],[B2B]],6)),"")</f>
        <v/>
      </c>
      <c r="GG418" s="6" t="str">
        <f>+IFERROR(VLOOKUP(GE418,Auxiliar!$A:$C,2,0),"")</f>
        <v/>
      </c>
      <c r="GH418" s="7" t="str">
        <f>+IFERROR(VLOOKUP(GE418,Auxiliar!$A:$C,3,0),"")</f>
        <v/>
      </c>
    </row>
    <row r="419" spans="1:190" x14ac:dyDescent="0.25">
      <c r="A419" s="1"/>
      <c r="B419" s="1"/>
      <c r="C419" t="str">
        <f>+IFERROR(VALUE(RIGHT(Tabla1[[#This Row],[B2B]],6)),"")</f>
        <v/>
      </c>
      <c r="D419" t="str">
        <f>+IFERROR(VLOOKUP(B419,Auxiliar!$A:$C,2,0),"")</f>
        <v/>
      </c>
      <c r="E419" s="5" t="str">
        <f>+IFERROR(VLOOKUP(B419,Auxiliar!$A:$C,3,0),"")</f>
        <v/>
      </c>
      <c r="S419" s="1">
        <v>5011</v>
      </c>
      <c r="T419" s="1" t="s">
        <v>9</v>
      </c>
      <c r="U419" s="6">
        <f>+IFERROR(VALUE(RIGHT(Tabla4[[#This Row],[B2B]],6)),"")</f>
        <v>5011</v>
      </c>
      <c r="V419" s="6" t="str">
        <f>+IFERROR(VLOOKUP(T419,Auxiliar!$A:$C,2,0),"")</f>
        <v>CORE</v>
      </c>
      <c r="W419" s="7" t="str">
        <f>+IFERROR(VLOOKUP(T419,Auxiliar!$A:$C,3,0),"")</f>
        <v>0b 1% | 2b 5% | 4b 6%</v>
      </c>
      <c r="AK419" s="1">
        <v>4813</v>
      </c>
      <c r="AL419" s="1" t="s">
        <v>30</v>
      </c>
      <c r="AM419" s="6">
        <f>+IFERROR(VALUE(RIGHT(Tabla7[[#This Row],[B2B]],6)),"")</f>
        <v>4813</v>
      </c>
      <c r="AN419" s="6" t="str">
        <f>+IFERROR(VLOOKUP(AL419,Auxiliar!$A:$C,2,0),"")</f>
        <v>LATONES</v>
      </c>
      <c r="AO419" s="7" t="str">
        <f>+IFERROR(VLOOKUP(AL419,Auxiliar!$A:$C,3,0),"")</f>
        <v>1b 4% | 5b 7% | 97b 0%</v>
      </c>
      <c r="AW419" s="1"/>
      <c r="AX419" s="1" t="s">
        <v>32</v>
      </c>
      <c r="AY419" s="6" t="str">
        <f>+IFERROR(VALUE(RIGHT(Tabla9[[#This Row],[B2B]],6)),"")</f>
        <v/>
      </c>
      <c r="AZ419" s="6" t="str">
        <f>+IFERROR(VLOOKUP(AX419,Auxiliar!$A:$C,2,0),"")</f>
        <v>LATONES</v>
      </c>
      <c r="BA419" s="7" t="str">
        <f>+IFERROR(VLOOKUP(AX419,Auxiliar!$A:$C,3,0),"")</f>
        <v>2b 3% | 4b 4% | 6b 5% | 10b 8%  | 385b 0%</v>
      </c>
      <c r="BI419" s="1"/>
      <c r="BJ419" s="1"/>
      <c r="BK419" s="6" t="str">
        <f>+IFERROR(VALUE(RIGHT(Tabla11[[#This Row],[B2B]],6)),"")</f>
        <v/>
      </c>
      <c r="BL419" s="6" t="str">
        <f>+IFERROR(VLOOKUP(BJ419,Auxiliar!$A:$C,2,0),"")</f>
        <v/>
      </c>
      <c r="BM419" s="7" t="str">
        <f>+IFERROR(VLOOKUP(BJ419,Auxiliar!$A:$C,3,0),"")</f>
        <v/>
      </c>
      <c r="BO419" s="1">
        <v>1070</v>
      </c>
      <c r="BP419" s="1" t="s">
        <v>39</v>
      </c>
      <c r="BQ419" s="6">
        <f>+IFERROR(VALUE(RIGHT(Tabla12[[#This Row],[B2B]],6)),"")</f>
        <v>1070</v>
      </c>
      <c r="BR419" s="6" t="str">
        <f>+IFERROR(VLOOKUP(BP419,Auxiliar!$A:$C,2,0),"")</f>
        <v>VALUE LITRO</v>
      </c>
      <c r="BS419" s="7" t="str">
        <f>+IFERROR(VLOOKUP(BP419,Auxiliar!$A:$C,3,0),"")</f>
        <v>1b 12%</v>
      </c>
      <c r="CA419" s="1">
        <v>3914</v>
      </c>
      <c r="CB419" s="1" t="s">
        <v>35</v>
      </c>
      <c r="CC419" s="6">
        <f>+IFERROR(VALUE(RIGHT(Tabla14[[#This Row],[B2B]],6)),"")</f>
        <v>3914</v>
      </c>
      <c r="CD419" s="6" t="str">
        <f>+IFERROR(VLOOKUP(CB419,Auxiliar!$A:$C,2,0),"")</f>
        <v>Corona 710cc</v>
      </c>
      <c r="CE419" s="7" t="str">
        <f>+IFERROR(VLOOKUP(CB419,Auxiliar!$A:$C,3,0),"")</f>
        <v>1b 10% | 85b 0%</v>
      </c>
      <c r="CG419" s="1"/>
      <c r="CH419" s="1"/>
      <c r="CI419" s="6" t="str">
        <f>+IFERROR(VALUE(RIGHT(Tabla15[[#This Row],[B2B]],6)),"")</f>
        <v/>
      </c>
      <c r="CJ419" s="6" t="str">
        <f>+IFERROR(VLOOKUP(CH419,Auxiliar!$A:$C,2,0),"")</f>
        <v/>
      </c>
      <c r="CK419" s="7" t="str">
        <f>+IFERROR(VLOOKUP(CH419,Auxiliar!$A:$C,3,0),"")</f>
        <v/>
      </c>
      <c r="CM419" s="1">
        <v>3901</v>
      </c>
      <c r="CN419" s="1" t="s">
        <v>20</v>
      </c>
      <c r="CO419" s="6">
        <v>3901</v>
      </c>
      <c r="CP419" s="6" t="s">
        <v>20</v>
      </c>
      <c r="CQ419" s="7" t="s">
        <v>21</v>
      </c>
      <c r="CS419" s="1"/>
      <c r="CT419" s="1"/>
      <c r="CU419" s="6" t="str">
        <f>+IFERROR(VALUE(RIGHT(Tabla17[[#This Row],[B2B]],6)),"")</f>
        <v/>
      </c>
      <c r="CV419" s="6" t="str">
        <f>+IFERROR(VLOOKUP(CT419,Auxiliar!$A:$C,2,0),"")</f>
        <v/>
      </c>
      <c r="CW419" s="7" t="str">
        <f>+IFERROR(VLOOKUP(CT419,Auxiliar!$A:$C,3,0),"")</f>
        <v/>
      </c>
      <c r="CY419" s="1">
        <v>3901</v>
      </c>
      <c r="CZ419" s="1" t="s">
        <v>16</v>
      </c>
      <c r="DA419" s="6">
        <f>+IFERROR(VALUE(RIGHT(Tabla18[[#This Row],[B2B]],6)),"")</f>
        <v>3901</v>
      </c>
      <c r="DB419" s="6" t="str">
        <f>+IFERROR(VLOOKUP(CZ419,Auxiliar!$A:$C,2,0),"")</f>
        <v>PREMIUM</v>
      </c>
      <c r="DC419" s="7" t="str">
        <f>+IFERROR(VLOOKUP(CZ419,Auxiliar!$A:$C,3,0),"")</f>
        <v>0b 0% | 2b 2% | 5b 3,5% | 10b 5%</v>
      </c>
      <c r="DE419" s="1">
        <v>3901</v>
      </c>
      <c r="DF419" s="1" t="s">
        <v>19</v>
      </c>
      <c r="DG419" s="6">
        <f>+IFERROR(VALUE(RIGHT(Tabla19[[#This Row],[B2B]],6)),"")</f>
        <v>3901</v>
      </c>
      <c r="DH419" s="6" t="str">
        <f>+IFERROR(VLOOKUP(DF419,Auxiliar!$A:$C,2,0),"")</f>
        <v>MICHELOB</v>
      </c>
      <c r="DI419" s="7" t="str">
        <f>+IFERROR(VLOOKUP(DF419,Auxiliar!$A:$C,3,0),"")</f>
        <v>1b 7% | 3b 22% | 8b 27%</v>
      </c>
      <c r="DK419" s="1"/>
      <c r="DL419" s="1"/>
      <c r="DM419" s="6" t="str">
        <f>+IFERROR(VALUE(RIGHT(Tabla20[[#This Row],[B2B]],6)),"")</f>
        <v/>
      </c>
      <c r="DN419" s="6" t="str">
        <f>+IFERROR(VLOOKUP(DL419,Auxiliar!$A:$C,2,0),"")</f>
        <v/>
      </c>
      <c r="DO419" s="7" t="str">
        <f>+IFERROR(VLOOKUP(DL419,Auxiliar!$A:$C,3,0),"")</f>
        <v/>
      </c>
      <c r="DQ419" s="1">
        <v>3905</v>
      </c>
      <c r="DR419" s="12" t="s">
        <v>24</v>
      </c>
      <c r="DS419" s="6">
        <f>+IFERROR(VALUE(RIGHT(Tabla21[[#This Row],[B2B]],6)),"")</f>
        <v>3905</v>
      </c>
      <c r="DT419" s="6" t="str">
        <f>+IFERROR(VLOOKUP(DR419,Auxiliar!$A:$C,2,0),"")</f>
        <v>CORONA PORRON</v>
      </c>
      <c r="DU419" s="7" t="str">
        <f>+IFERROR(VLOOKUP(DR419,Auxiliar!$A:$C,3,0),"")</f>
        <v>1b 5% | 20b 0%</v>
      </c>
      <c r="DW419" s="1">
        <v>10353</v>
      </c>
      <c r="DX419" s="12" t="s">
        <v>43</v>
      </c>
      <c r="DY419" s="6">
        <f>+IFERROR(VALUE(RIGHT(Tabla22[[#This Row],[B2B]],6)),"")</f>
        <v>10353</v>
      </c>
      <c r="DZ419" s="6" t="str">
        <f>+IFERROR(VLOOKUP(DX419,Auxiliar!$A:$C,2,0),"")</f>
        <v xml:space="preserve">VALUE LATA </v>
      </c>
      <c r="EA419" s="7" t="str">
        <f>+IFERROR(VLOOKUP(DX419,Auxiliar!$A:$C,3,0),"")</f>
        <v>1b 15% | 100b 18%</v>
      </c>
      <c r="EC419" s="1">
        <v>10333</v>
      </c>
      <c r="ED419" s="12" t="s">
        <v>47</v>
      </c>
      <c r="EE419" s="6">
        <f>+IFERROR(VALUE(RIGHT(Tabla23[[#This Row],[B2B]],6)),"")</f>
        <v>10333</v>
      </c>
      <c r="EF419" s="6" t="str">
        <f>+IFERROR(VLOOKUP(ED419,Auxiliar!$A:$C,2,0),"")</f>
        <v>VALUE LATON</v>
      </c>
      <c r="EG419" s="7" t="str">
        <f>+IFERROR(VLOOKUP(ED419,Auxiliar!$A:$C,3,0),"")</f>
        <v>1b 10% | 5b 15% | 192b 0%</v>
      </c>
      <c r="EI419" s="1"/>
      <c r="EJ419" s="12"/>
      <c r="EK419" s="6" t="str">
        <f>+IFERROR(VALUE(RIGHT(Tabla24[[#This Row],[B2B]],6)),"")</f>
        <v/>
      </c>
      <c r="EL419" s="6" t="str">
        <f>+IFERROR(VLOOKUP(EJ419,Auxiliar!$A:$C,2,0),"")</f>
        <v/>
      </c>
      <c r="EM419" s="7" t="str">
        <f>+IFERROR(VLOOKUP(EJ419,Auxiliar!$A:$C,3,0),"")</f>
        <v/>
      </c>
      <c r="EO419" s="1"/>
      <c r="EP419" s="12"/>
      <c r="EQ419" s="6" t="str">
        <f>+IFERROR(VALUE(RIGHT(Tabla25[[#This Row],[B2B]],6)),"")</f>
        <v/>
      </c>
      <c r="ER419" s="6" t="str">
        <f>+IFERROR(VLOOKUP(EP419,Auxiliar!$A:$C,2,0),"")</f>
        <v/>
      </c>
      <c r="ES419" s="7" t="str">
        <f>+IFERROR(VLOOKUP(EP419,Auxiliar!$A:$C,3,0),"")</f>
        <v/>
      </c>
      <c r="EU419" s="1"/>
      <c r="EV419" s="12"/>
      <c r="EW419" s="6" t="str">
        <f>+IFERROR(VALUE(RIGHT(Tabla26[[#This Row],[B2B]],6)),"")</f>
        <v/>
      </c>
      <c r="EX419" s="6" t="str">
        <f>+IFERROR(VLOOKUP(EV419,Auxiliar!$A:$C,2,0),"")</f>
        <v/>
      </c>
      <c r="EY419" s="7" t="str">
        <f>+IFERROR(VLOOKUP(EV419,Auxiliar!$A:$C,3,0),"")</f>
        <v/>
      </c>
      <c r="EZ419" s="1"/>
      <c r="FA419" s="12"/>
      <c r="FB419" s="6" t="str">
        <f>+IFERROR(VALUE(RIGHT(Tabla27[[#This Row],[B2B]],6)),"")</f>
        <v/>
      </c>
      <c r="FC419" s="6" t="str">
        <f>+IFERROR(VLOOKUP(FA419,Auxiliar!$A:$C,2,0),"")</f>
        <v/>
      </c>
      <c r="FD419" s="7" t="str">
        <f>+IFERROR(VLOOKUP(FA419,Auxiliar!$A:$C,3,0),"")</f>
        <v/>
      </c>
      <c r="FE419" s="1"/>
      <c r="FF419" s="12"/>
      <c r="FG419" s="6" t="str">
        <f>+IFERROR(VALUE(RIGHT(Tabla28[[#This Row],[B2B]],6)),"")</f>
        <v/>
      </c>
      <c r="FH419" s="6" t="str">
        <f>+IFERROR(VLOOKUP(FF419,Auxiliar!$A:$C,2,0),"")</f>
        <v/>
      </c>
      <c r="FI419" s="7" t="str">
        <f>+IFERROR(VLOOKUP(FF419,Auxiliar!$A:$C,3,0),"")</f>
        <v/>
      </c>
      <c r="FJ419" s="1"/>
      <c r="FK419" s="12"/>
      <c r="FL419" s="6" t="str">
        <f>+IFERROR(VALUE(RIGHT(Tabla29[[#This Row],[B2B]],6)),"")</f>
        <v/>
      </c>
      <c r="FM419" s="6" t="str">
        <f>+IFERROR(VLOOKUP(FK419,Auxiliar!$A:$C,2,0),"")</f>
        <v/>
      </c>
      <c r="FN419" s="7" t="str">
        <f>+IFERROR(VLOOKUP(FK419,Auxiliar!$A:$C,3,0),"")</f>
        <v/>
      </c>
      <c r="FO419" s="1"/>
      <c r="FP419" s="12"/>
      <c r="FQ419" s="6" t="str">
        <f>+IFERROR(VALUE(RIGHT(Tabla30[[#This Row],[B2B]],6)),"")</f>
        <v/>
      </c>
      <c r="FR419" s="6" t="str">
        <f>+IFERROR(VLOOKUP(FP419,Auxiliar!$A:$C,2,0),"")</f>
        <v/>
      </c>
      <c r="FS419" s="7"/>
      <c r="FT419" s="1"/>
      <c r="FU419" s="12"/>
      <c r="FV419" s="6" t="str">
        <f>+IFERROR(VALUE(RIGHT(Tabla31[[#This Row],[B2B]],6)),"")</f>
        <v/>
      </c>
      <c r="FW419" s="6" t="str">
        <f>+IFERROR(VLOOKUP(FU419,Auxiliar!$A:$C,2,0),"")</f>
        <v/>
      </c>
      <c r="FX419" s="7" t="str">
        <f>+IFERROR(VLOOKUP(FU419,Auxiliar!$A:$C,3,0),"")</f>
        <v/>
      </c>
      <c r="FY419" s="1"/>
      <c r="FZ419" s="12"/>
      <c r="GA419" s="6" t="str">
        <f>+IFERROR(VALUE(RIGHT(Tabla32[[#This Row],[B2B]],6)),"")</f>
        <v/>
      </c>
      <c r="GB419" s="6" t="str">
        <f>+IFERROR(VLOOKUP(FZ419,Auxiliar!$A:$C,2,0),"")</f>
        <v/>
      </c>
      <c r="GC419" s="7" t="str">
        <f>+IFERROR(VLOOKUP(FZ419,Auxiliar!$A:$C,3,0),"")</f>
        <v/>
      </c>
      <c r="GD419" s="1"/>
      <c r="GE419" s="12"/>
      <c r="GF419" s="6" t="str">
        <f>+IFERROR(VALUE(RIGHT(Tabla33[[#This Row],[B2B]],6)),"")</f>
        <v/>
      </c>
      <c r="GG419" s="6" t="str">
        <f>+IFERROR(VLOOKUP(GE419,Auxiliar!$A:$C,2,0),"")</f>
        <v/>
      </c>
      <c r="GH419" s="7" t="str">
        <f>+IFERROR(VLOOKUP(GE419,Auxiliar!$A:$C,3,0),"")</f>
        <v/>
      </c>
    </row>
    <row r="420" spans="1:190" x14ac:dyDescent="0.25">
      <c r="A420" s="1"/>
      <c r="B420" s="1"/>
      <c r="C420" t="str">
        <f>+IFERROR(VALUE(RIGHT(Tabla1[[#This Row],[B2B]],6)),"")</f>
        <v/>
      </c>
      <c r="D420" t="str">
        <f>+IFERROR(VLOOKUP(B420,Auxiliar!$A:$C,2,0),"")</f>
        <v/>
      </c>
      <c r="E420" s="5" t="str">
        <f>+IFERROR(VLOOKUP(B420,Auxiliar!$A:$C,3,0),"")</f>
        <v/>
      </c>
      <c r="S420" s="1">
        <v>5021</v>
      </c>
      <c r="T420" s="1" t="s">
        <v>9</v>
      </c>
      <c r="U420" s="6">
        <f>+IFERROR(VALUE(RIGHT(Tabla4[[#This Row],[B2B]],6)),"")</f>
        <v>5021</v>
      </c>
      <c r="V420" s="6" t="str">
        <f>+IFERROR(VLOOKUP(T420,Auxiliar!$A:$C,2,0),"")</f>
        <v>CORE</v>
      </c>
      <c r="W420" s="7" t="str">
        <f>+IFERROR(VLOOKUP(T420,Auxiliar!$A:$C,3,0),"")</f>
        <v>0b 1% | 2b 5% | 4b 6%</v>
      </c>
      <c r="AK420" s="1">
        <v>4827</v>
      </c>
      <c r="AL420" s="1" t="s">
        <v>30</v>
      </c>
      <c r="AM420" s="6">
        <f>+IFERROR(VALUE(RIGHT(Tabla7[[#This Row],[B2B]],6)),"")</f>
        <v>4827</v>
      </c>
      <c r="AN420" s="6" t="str">
        <f>+IFERROR(VLOOKUP(AL420,Auxiliar!$A:$C,2,0),"")</f>
        <v>LATONES</v>
      </c>
      <c r="AO420" s="7" t="str">
        <f>+IFERROR(VLOOKUP(AL420,Auxiliar!$A:$C,3,0),"")</f>
        <v>1b 4% | 5b 7% | 97b 0%</v>
      </c>
      <c r="AW420" s="1"/>
      <c r="AX420" s="1" t="s">
        <v>32</v>
      </c>
      <c r="AY420" s="6" t="str">
        <f>+IFERROR(VALUE(RIGHT(Tabla9[[#This Row],[B2B]],6)),"")</f>
        <v/>
      </c>
      <c r="AZ420" s="6" t="str">
        <f>+IFERROR(VLOOKUP(AX420,Auxiliar!$A:$C,2,0),"")</f>
        <v>LATONES</v>
      </c>
      <c r="BA420" s="7" t="str">
        <f>+IFERROR(VLOOKUP(AX420,Auxiliar!$A:$C,3,0),"")</f>
        <v>2b 3% | 4b 4% | 6b 5% | 10b 8%  | 385b 0%</v>
      </c>
      <c r="BI420" s="1"/>
      <c r="BJ420" s="1"/>
      <c r="BK420" s="6" t="str">
        <f>+IFERROR(VALUE(RIGHT(Tabla11[[#This Row],[B2B]],6)),"")</f>
        <v/>
      </c>
      <c r="BL420" s="6" t="str">
        <f>+IFERROR(VLOOKUP(BJ420,Auxiliar!$A:$C,2,0),"")</f>
        <v/>
      </c>
      <c r="BM420" s="7" t="str">
        <f>+IFERROR(VLOOKUP(BJ420,Auxiliar!$A:$C,3,0),"")</f>
        <v/>
      </c>
      <c r="BO420" s="1">
        <v>10334</v>
      </c>
      <c r="BP420" s="1" t="s">
        <v>39</v>
      </c>
      <c r="BQ420" s="6">
        <f>+IFERROR(VALUE(RIGHT(Tabla12[[#This Row],[B2B]],6)),"")</f>
        <v>10334</v>
      </c>
      <c r="BR420" s="6" t="str">
        <f>+IFERROR(VLOOKUP(BP420,Auxiliar!$A:$C,2,0),"")</f>
        <v>VALUE LITRO</v>
      </c>
      <c r="BS420" s="7" t="str">
        <f>+IFERROR(VLOOKUP(BP420,Auxiliar!$A:$C,3,0),"")</f>
        <v>1b 12%</v>
      </c>
      <c r="CA420" s="1">
        <v>3915</v>
      </c>
      <c r="CB420" s="1" t="s">
        <v>35</v>
      </c>
      <c r="CC420" s="6">
        <f>+IFERROR(VALUE(RIGHT(Tabla14[[#This Row],[B2B]],6)),"")</f>
        <v>3915</v>
      </c>
      <c r="CD420" s="6" t="str">
        <f>+IFERROR(VLOOKUP(CB420,Auxiliar!$A:$C,2,0),"")</f>
        <v>Corona 710cc</v>
      </c>
      <c r="CE420" s="7" t="str">
        <f>+IFERROR(VLOOKUP(CB420,Auxiliar!$A:$C,3,0),"")</f>
        <v>1b 10% | 85b 0%</v>
      </c>
      <c r="CG420" s="1"/>
      <c r="CH420" s="1"/>
      <c r="CI420" s="6" t="str">
        <f>+IFERROR(VALUE(RIGHT(Tabla15[[#This Row],[B2B]],6)),"")</f>
        <v/>
      </c>
      <c r="CJ420" s="6" t="str">
        <f>+IFERROR(VLOOKUP(CH420,Auxiliar!$A:$C,2,0),"")</f>
        <v/>
      </c>
      <c r="CK420" s="7" t="str">
        <f>+IFERROR(VLOOKUP(CH420,Auxiliar!$A:$C,3,0),"")</f>
        <v/>
      </c>
      <c r="CM420" s="1">
        <v>3905</v>
      </c>
      <c r="CN420" s="1" t="s">
        <v>20</v>
      </c>
      <c r="CO420" s="6">
        <v>3905</v>
      </c>
      <c r="CP420" s="6" t="s">
        <v>20</v>
      </c>
      <c r="CQ420" s="7" t="s">
        <v>21</v>
      </c>
      <c r="CS420" s="1"/>
      <c r="CT420" s="1"/>
      <c r="CU420" s="6" t="str">
        <f>+IFERROR(VALUE(RIGHT(Tabla17[[#This Row],[B2B]],6)),"")</f>
        <v/>
      </c>
      <c r="CV420" s="6" t="str">
        <f>+IFERROR(VLOOKUP(CT420,Auxiliar!$A:$C,2,0),"")</f>
        <v/>
      </c>
      <c r="CW420" s="7" t="str">
        <f>+IFERROR(VLOOKUP(CT420,Auxiliar!$A:$C,3,0),"")</f>
        <v/>
      </c>
      <c r="CY420" s="1">
        <v>3905</v>
      </c>
      <c r="CZ420" s="1" t="s">
        <v>16</v>
      </c>
      <c r="DA420" s="6">
        <f>+IFERROR(VALUE(RIGHT(Tabla18[[#This Row],[B2B]],6)),"")</f>
        <v>3905</v>
      </c>
      <c r="DB420" s="6" t="str">
        <f>+IFERROR(VLOOKUP(CZ420,Auxiliar!$A:$C,2,0),"")</f>
        <v>PREMIUM</v>
      </c>
      <c r="DC420" s="7" t="str">
        <f>+IFERROR(VLOOKUP(CZ420,Auxiliar!$A:$C,3,0),"")</f>
        <v>0b 0% | 2b 2% | 5b 3,5% | 10b 5%</v>
      </c>
      <c r="DE420" s="1">
        <v>3905</v>
      </c>
      <c r="DF420" s="1" t="s">
        <v>19</v>
      </c>
      <c r="DG420" s="6">
        <f>+IFERROR(VALUE(RIGHT(Tabla19[[#This Row],[B2B]],6)),"")</f>
        <v>3905</v>
      </c>
      <c r="DH420" s="6" t="str">
        <f>+IFERROR(VLOOKUP(DF420,Auxiliar!$A:$C,2,0),"")</f>
        <v>MICHELOB</v>
      </c>
      <c r="DI420" s="7" t="str">
        <f>+IFERROR(VLOOKUP(DF420,Auxiliar!$A:$C,3,0),"")</f>
        <v>1b 7% | 3b 22% | 8b 27%</v>
      </c>
      <c r="DK420" s="1"/>
      <c r="DL420" s="1"/>
      <c r="DM420" s="6" t="str">
        <f>+IFERROR(VALUE(RIGHT(Tabla20[[#This Row],[B2B]],6)),"")</f>
        <v/>
      </c>
      <c r="DN420" s="6" t="str">
        <f>+IFERROR(VLOOKUP(DL420,Auxiliar!$A:$C,2,0),"")</f>
        <v/>
      </c>
      <c r="DO420" s="7" t="str">
        <f>+IFERROR(VLOOKUP(DL420,Auxiliar!$A:$C,3,0),"")</f>
        <v/>
      </c>
      <c r="DQ420" s="1">
        <v>3908</v>
      </c>
      <c r="DR420" s="12" t="s">
        <v>24</v>
      </c>
      <c r="DS420" s="6">
        <f>+IFERROR(VALUE(RIGHT(Tabla21[[#This Row],[B2B]],6)),"")</f>
        <v>3908</v>
      </c>
      <c r="DT420" s="6" t="str">
        <f>+IFERROR(VLOOKUP(DR420,Auxiliar!$A:$C,2,0),"")</f>
        <v>CORONA PORRON</v>
      </c>
      <c r="DU420" s="7" t="str">
        <f>+IFERROR(VLOOKUP(DR420,Auxiliar!$A:$C,3,0),"")</f>
        <v>1b 5% | 20b 0%</v>
      </c>
      <c r="DW420" s="1">
        <v>1092</v>
      </c>
      <c r="DX420" s="12" t="s">
        <v>43</v>
      </c>
      <c r="DY420" s="6">
        <f>+IFERROR(VALUE(RIGHT(Tabla22[[#This Row],[B2B]],6)),"")</f>
        <v>1092</v>
      </c>
      <c r="DZ420" s="6" t="str">
        <f>+IFERROR(VLOOKUP(DX420,Auxiliar!$A:$C,2,0),"")</f>
        <v xml:space="preserve">VALUE LATA </v>
      </c>
      <c r="EA420" s="7" t="str">
        <f>+IFERROR(VLOOKUP(DX420,Auxiliar!$A:$C,3,0),"")</f>
        <v>1b 15% | 100b 18%</v>
      </c>
      <c r="EC420" s="1">
        <v>1070</v>
      </c>
      <c r="ED420" s="12" t="s">
        <v>47</v>
      </c>
      <c r="EE420" s="6">
        <f>+IFERROR(VALUE(RIGHT(Tabla23[[#This Row],[B2B]],6)),"")</f>
        <v>1070</v>
      </c>
      <c r="EF420" s="6" t="str">
        <f>+IFERROR(VLOOKUP(ED420,Auxiliar!$A:$C,2,0),"")</f>
        <v>VALUE LATON</v>
      </c>
      <c r="EG420" s="7" t="str">
        <f>+IFERROR(VLOOKUP(ED420,Auxiliar!$A:$C,3,0),"")</f>
        <v>1b 10% | 5b 15% | 192b 0%</v>
      </c>
      <c r="EI420" s="1"/>
      <c r="EJ420" s="12"/>
      <c r="EK420" s="6" t="str">
        <f>+IFERROR(VALUE(RIGHT(Tabla24[[#This Row],[B2B]],6)),"")</f>
        <v/>
      </c>
      <c r="EL420" s="6" t="str">
        <f>+IFERROR(VLOOKUP(EJ420,Auxiliar!$A:$C,2,0),"")</f>
        <v/>
      </c>
      <c r="EM420" s="7" t="str">
        <f>+IFERROR(VLOOKUP(EJ420,Auxiliar!$A:$C,3,0),"")</f>
        <v/>
      </c>
      <c r="EO420" s="1"/>
      <c r="EP420" s="12"/>
      <c r="EQ420" s="6" t="str">
        <f>+IFERROR(VALUE(RIGHT(Tabla25[[#This Row],[B2B]],6)),"")</f>
        <v/>
      </c>
      <c r="ER420" s="6" t="str">
        <f>+IFERROR(VLOOKUP(EP420,Auxiliar!$A:$C,2,0),"")</f>
        <v/>
      </c>
      <c r="ES420" s="7" t="str">
        <f>+IFERROR(VLOOKUP(EP420,Auxiliar!$A:$C,3,0),"")</f>
        <v/>
      </c>
      <c r="EU420" s="1"/>
      <c r="EV420" s="12"/>
      <c r="EW420" s="6" t="str">
        <f>+IFERROR(VALUE(RIGHT(Tabla26[[#This Row],[B2B]],6)),"")</f>
        <v/>
      </c>
      <c r="EX420" s="6" t="str">
        <f>+IFERROR(VLOOKUP(EV420,Auxiliar!$A:$C,2,0),"")</f>
        <v/>
      </c>
      <c r="EY420" s="7" t="str">
        <f>+IFERROR(VLOOKUP(EV420,Auxiliar!$A:$C,3,0),"")</f>
        <v/>
      </c>
      <c r="EZ420" s="1"/>
      <c r="FA420" s="12"/>
      <c r="FB420" s="6" t="str">
        <f>+IFERROR(VALUE(RIGHT(Tabla27[[#This Row],[B2B]],6)),"")</f>
        <v/>
      </c>
      <c r="FC420" s="6" t="str">
        <f>+IFERROR(VLOOKUP(FA420,Auxiliar!$A:$C,2,0),"")</f>
        <v/>
      </c>
      <c r="FD420" s="7" t="str">
        <f>+IFERROR(VLOOKUP(FA420,Auxiliar!$A:$C,3,0),"")</f>
        <v/>
      </c>
      <c r="FE420" s="1"/>
      <c r="FF420" s="12"/>
      <c r="FG420" s="6" t="str">
        <f>+IFERROR(VALUE(RIGHT(Tabla28[[#This Row],[B2B]],6)),"")</f>
        <v/>
      </c>
      <c r="FH420" s="6" t="str">
        <f>+IFERROR(VLOOKUP(FF420,Auxiliar!$A:$C,2,0),"")</f>
        <v/>
      </c>
      <c r="FI420" s="7" t="str">
        <f>+IFERROR(VLOOKUP(FF420,Auxiliar!$A:$C,3,0),"")</f>
        <v/>
      </c>
      <c r="FJ420" s="1"/>
      <c r="FK420" s="12"/>
      <c r="FL420" s="6" t="str">
        <f>+IFERROR(VALUE(RIGHT(Tabla29[[#This Row],[B2B]],6)),"")</f>
        <v/>
      </c>
      <c r="FM420" s="6" t="str">
        <f>+IFERROR(VLOOKUP(FK420,Auxiliar!$A:$C,2,0),"")</f>
        <v/>
      </c>
      <c r="FN420" s="7" t="str">
        <f>+IFERROR(VLOOKUP(FK420,Auxiliar!$A:$C,3,0),"")</f>
        <v/>
      </c>
      <c r="FO420" s="1"/>
      <c r="FP420" s="12"/>
      <c r="FQ420" s="6" t="str">
        <f>+IFERROR(VALUE(RIGHT(Tabla30[[#This Row],[B2B]],6)),"")</f>
        <v/>
      </c>
      <c r="FR420" s="6" t="str">
        <f>+IFERROR(VLOOKUP(FP420,Auxiliar!$A:$C,2,0),"")</f>
        <v/>
      </c>
      <c r="FS420" s="7"/>
      <c r="FT420" s="1"/>
      <c r="FU420" s="12"/>
      <c r="FV420" s="6" t="str">
        <f>+IFERROR(VALUE(RIGHT(Tabla31[[#This Row],[B2B]],6)),"")</f>
        <v/>
      </c>
      <c r="FW420" s="6" t="str">
        <f>+IFERROR(VLOOKUP(FU420,Auxiliar!$A:$C,2,0),"")</f>
        <v/>
      </c>
      <c r="FX420" s="7" t="str">
        <f>+IFERROR(VLOOKUP(FU420,Auxiliar!$A:$C,3,0),"")</f>
        <v/>
      </c>
      <c r="FY420" s="1"/>
      <c r="FZ420" s="12"/>
      <c r="GA420" s="6" t="str">
        <f>+IFERROR(VALUE(RIGHT(Tabla32[[#This Row],[B2B]],6)),"")</f>
        <v/>
      </c>
      <c r="GB420" s="6" t="str">
        <f>+IFERROR(VLOOKUP(FZ420,Auxiliar!$A:$C,2,0),"")</f>
        <v/>
      </c>
      <c r="GC420" s="7" t="str">
        <f>+IFERROR(VLOOKUP(FZ420,Auxiliar!$A:$C,3,0),"")</f>
        <v/>
      </c>
      <c r="GD420" s="1"/>
      <c r="GE420" s="12"/>
      <c r="GF420" s="6" t="str">
        <f>+IFERROR(VALUE(RIGHT(Tabla33[[#This Row],[B2B]],6)),"")</f>
        <v/>
      </c>
      <c r="GG420" s="6" t="str">
        <f>+IFERROR(VLOOKUP(GE420,Auxiliar!$A:$C,2,0),"")</f>
        <v/>
      </c>
      <c r="GH420" s="7" t="str">
        <f>+IFERROR(VLOOKUP(GE420,Auxiliar!$A:$C,3,0),"")</f>
        <v/>
      </c>
    </row>
    <row r="421" spans="1:190" x14ac:dyDescent="0.25">
      <c r="A421" s="1"/>
      <c r="B421" s="1"/>
      <c r="C421" t="str">
        <f>+IFERROR(VALUE(RIGHT(Tabla1[[#This Row],[B2B]],6)),"")</f>
        <v/>
      </c>
      <c r="D421" t="str">
        <f>+IFERROR(VLOOKUP(B421,Auxiliar!$A:$C,2,0),"")</f>
        <v/>
      </c>
      <c r="E421" s="5" t="str">
        <f>+IFERROR(VLOOKUP(B421,Auxiliar!$A:$C,3,0),"")</f>
        <v/>
      </c>
      <c r="S421" s="1">
        <v>5034</v>
      </c>
      <c r="T421" s="1" t="s">
        <v>9</v>
      </c>
      <c r="U421" s="6">
        <f>+IFERROR(VALUE(RIGHT(Tabla4[[#This Row],[B2B]],6)),"")</f>
        <v>5034</v>
      </c>
      <c r="V421" s="6" t="str">
        <f>+IFERROR(VLOOKUP(T421,Auxiliar!$A:$C,2,0),"")</f>
        <v>CORE</v>
      </c>
      <c r="W421" s="7" t="str">
        <f>+IFERROR(VLOOKUP(T421,Auxiliar!$A:$C,3,0),"")</f>
        <v>0b 1% | 2b 5% | 4b 6%</v>
      </c>
      <c r="AK421" s="1">
        <v>4829</v>
      </c>
      <c r="AL421" s="1" t="s">
        <v>30</v>
      </c>
      <c r="AM421" s="6">
        <f>+IFERROR(VALUE(RIGHT(Tabla7[[#This Row],[B2B]],6)),"")</f>
        <v>4829</v>
      </c>
      <c r="AN421" s="6" t="str">
        <f>+IFERROR(VLOOKUP(AL421,Auxiliar!$A:$C,2,0),"")</f>
        <v>LATONES</v>
      </c>
      <c r="AO421" s="7" t="str">
        <f>+IFERROR(VLOOKUP(AL421,Auxiliar!$A:$C,3,0),"")</f>
        <v>1b 4% | 5b 7% | 97b 0%</v>
      </c>
      <c r="AW421" s="1"/>
      <c r="AX421" s="1" t="s">
        <v>32</v>
      </c>
      <c r="AY421" s="6" t="str">
        <f>+IFERROR(VALUE(RIGHT(Tabla9[[#This Row],[B2B]],6)),"")</f>
        <v/>
      </c>
      <c r="AZ421" s="6" t="str">
        <f>+IFERROR(VLOOKUP(AX421,Auxiliar!$A:$C,2,0),"")</f>
        <v>LATONES</v>
      </c>
      <c r="BA421" s="7" t="str">
        <f>+IFERROR(VLOOKUP(AX421,Auxiliar!$A:$C,3,0),"")</f>
        <v>2b 3% | 4b 4% | 6b 5% | 10b 8%  | 385b 0%</v>
      </c>
      <c r="BI421" s="1"/>
      <c r="BJ421" s="1"/>
      <c r="BK421" s="6" t="str">
        <f>+IFERROR(VALUE(RIGHT(Tabla11[[#This Row],[B2B]],6)),"")</f>
        <v/>
      </c>
      <c r="BL421" s="6" t="str">
        <f>+IFERROR(VLOOKUP(BJ421,Auxiliar!$A:$C,2,0),"")</f>
        <v/>
      </c>
      <c r="BM421" s="7" t="str">
        <f>+IFERROR(VLOOKUP(BJ421,Auxiliar!$A:$C,3,0),"")</f>
        <v/>
      </c>
      <c r="BO421" s="1">
        <v>10351</v>
      </c>
      <c r="BP421" s="1" t="s">
        <v>39</v>
      </c>
      <c r="BQ421" s="6">
        <f>+IFERROR(VALUE(RIGHT(Tabla12[[#This Row],[B2B]],6)),"")</f>
        <v>10351</v>
      </c>
      <c r="BR421" s="6" t="str">
        <f>+IFERROR(VLOOKUP(BP421,Auxiliar!$A:$C,2,0),"")</f>
        <v>VALUE LITRO</v>
      </c>
      <c r="BS421" s="7" t="str">
        <f>+IFERROR(VLOOKUP(BP421,Auxiliar!$A:$C,3,0),"")</f>
        <v>1b 12%</v>
      </c>
      <c r="CA421" s="1">
        <v>3921</v>
      </c>
      <c r="CB421" s="1" t="s">
        <v>35</v>
      </c>
      <c r="CC421" s="6">
        <f>+IFERROR(VALUE(RIGHT(Tabla14[[#This Row],[B2B]],6)),"")</f>
        <v>3921</v>
      </c>
      <c r="CD421" s="6" t="str">
        <f>+IFERROR(VLOOKUP(CB421,Auxiliar!$A:$C,2,0),"")</f>
        <v>Corona 710cc</v>
      </c>
      <c r="CE421" s="7" t="str">
        <f>+IFERROR(VLOOKUP(CB421,Auxiliar!$A:$C,3,0),"")</f>
        <v>1b 10% | 85b 0%</v>
      </c>
      <c r="CG421" s="1"/>
      <c r="CH421" s="1"/>
      <c r="CI421" s="6" t="str">
        <f>+IFERROR(VALUE(RIGHT(Tabla15[[#This Row],[B2B]],6)),"")</f>
        <v/>
      </c>
      <c r="CJ421" s="6" t="str">
        <f>+IFERROR(VLOOKUP(CH421,Auxiliar!$A:$C,2,0),"")</f>
        <v/>
      </c>
      <c r="CK421" s="7" t="str">
        <f>+IFERROR(VLOOKUP(CH421,Auxiliar!$A:$C,3,0),"")</f>
        <v/>
      </c>
      <c r="CM421" s="1">
        <v>3908</v>
      </c>
      <c r="CN421" s="1" t="s">
        <v>20</v>
      </c>
      <c r="CO421" s="6">
        <v>3908</v>
      </c>
      <c r="CP421" s="6" t="s">
        <v>20</v>
      </c>
      <c r="CQ421" s="7" t="s">
        <v>21</v>
      </c>
      <c r="CS421" s="1"/>
      <c r="CT421" s="1"/>
      <c r="CU421" s="6" t="str">
        <f>+IFERROR(VALUE(RIGHT(Tabla17[[#This Row],[B2B]],6)),"")</f>
        <v/>
      </c>
      <c r="CV421" s="6" t="str">
        <f>+IFERROR(VLOOKUP(CT421,Auxiliar!$A:$C,2,0),"")</f>
        <v/>
      </c>
      <c r="CW421" s="7" t="str">
        <f>+IFERROR(VLOOKUP(CT421,Auxiliar!$A:$C,3,0),"")</f>
        <v/>
      </c>
      <c r="CY421" s="1">
        <v>3908</v>
      </c>
      <c r="CZ421" s="1" t="s">
        <v>16</v>
      </c>
      <c r="DA421" s="6">
        <f>+IFERROR(VALUE(RIGHT(Tabla18[[#This Row],[B2B]],6)),"")</f>
        <v>3908</v>
      </c>
      <c r="DB421" s="6" t="str">
        <f>+IFERROR(VLOOKUP(CZ421,Auxiliar!$A:$C,2,0),"")</f>
        <v>PREMIUM</v>
      </c>
      <c r="DC421" s="7" t="str">
        <f>+IFERROR(VLOOKUP(CZ421,Auxiliar!$A:$C,3,0),"")</f>
        <v>0b 0% | 2b 2% | 5b 3,5% | 10b 5%</v>
      </c>
      <c r="DE421" s="1">
        <v>3908</v>
      </c>
      <c r="DF421" s="1" t="s">
        <v>19</v>
      </c>
      <c r="DG421" s="6">
        <f>+IFERROR(VALUE(RIGHT(Tabla19[[#This Row],[B2B]],6)),"")</f>
        <v>3908</v>
      </c>
      <c r="DH421" s="6" t="str">
        <f>+IFERROR(VLOOKUP(DF421,Auxiliar!$A:$C,2,0),"")</f>
        <v>MICHELOB</v>
      </c>
      <c r="DI421" s="7" t="str">
        <f>+IFERROR(VLOOKUP(DF421,Auxiliar!$A:$C,3,0),"")</f>
        <v>1b 7% | 3b 22% | 8b 27%</v>
      </c>
      <c r="DK421" s="1"/>
      <c r="DL421" s="1"/>
      <c r="DM421" s="6" t="str">
        <f>+IFERROR(VALUE(RIGHT(Tabla20[[#This Row],[B2B]],6)),"")</f>
        <v/>
      </c>
      <c r="DN421" s="6" t="str">
        <f>+IFERROR(VLOOKUP(DL421,Auxiliar!$A:$C,2,0),"")</f>
        <v/>
      </c>
      <c r="DO421" s="7" t="str">
        <f>+IFERROR(VLOOKUP(DL421,Auxiliar!$A:$C,3,0),"")</f>
        <v/>
      </c>
      <c r="DQ421" s="1">
        <v>3909</v>
      </c>
      <c r="DR421" s="12" t="s">
        <v>24</v>
      </c>
      <c r="DS421" s="6">
        <f>+IFERROR(VALUE(RIGHT(Tabla21[[#This Row],[B2B]],6)),"")</f>
        <v>3909</v>
      </c>
      <c r="DT421" s="6" t="str">
        <f>+IFERROR(VLOOKUP(DR421,Auxiliar!$A:$C,2,0),"")</f>
        <v>CORONA PORRON</v>
      </c>
      <c r="DU421" s="7" t="str">
        <f>+IFERROR(VLOOKUP(DR421,Auxiliar!$A:$C,3,0),"")</f>
        <v>1b 5% | 20b 0%</v>
      </c>
      <c r="DW421" s="1">
        <v>10354</v>
      </c>
      <c r="DX421" s="12" t="s">
        <v>43</v>
      </c>
      <c r="DY421" s="6">
        <f>+IFERROR(VALUE(RIGHT(Tabla22[[#This Row],[B2B]],6)),"")</f>
        <v>10354</v>
      </c>
      <c r="DZ421" s="6" t="str">
        <f>+IFERROR(VLOOKUP(DX421,Auxiliar!$A:$C,2,0),"")</f>
        <v xml:space="preserve">VALUE LATA </v>
      </c>
      <c r="EA421" s="7" t="str">
        <f>+IFERROR(VLOOKUP(DX421,Auxiliar!$A:$C,3,0),"")</f>
        <v>1b 15% | 100b 18%</v>
      </c>
      <c r="EC421" s="1">
        <v>10334</v>
      </c>
      <c r="ED421" s="12" t="s">
        <v>47</v>
      </c>
      <c r="EE421" s="6">
        <f>+IFERROR(VALUE(RIGHT(Tabla23[[#This Row],[B2B]],6)),"")</f>
        <v>10334</v>
      </c>
      <c r="EF421" s="6" t="str">
        <f>+IFERROR(VLOOKUP(ED421,Auxiliar!$A:$C,2,0),"")</f>
        <v>VALUE LATON</v>
      </c>
      <c r="EG421" s="7" t="str">
        <f>+IFERROR(VLOOKUP(ED421,Auxiliar!$A:$C,3,0),"")</f>
        <v>1b 10% | 5b 15% | 192b 0%</v>
      </c>
      <c r="EI421" s="1"/>
      <c r="EJ421" s="12"/>
      <c r="EK421" s="6" t="str">
        <f>+IFERROR(VALUE(RIGHT(Tabla24[[#This Row],[B2B]],6)),"")</f>
        <v/>
      </c>
      <c r="EL421" s="6" t="str">
        <f>+IFERROR(VLOOKUP(EJ421,Auxiliar!$A:$C,2,0),"")</f>
        <v/>
      </c>
      <c r="EM421" s="7" t="str">
        <f>+IFERROR(VLOOKUP(EJ421,Auxiliar!$A:$C,3,0),"")</f>
        <v/>
      </c>
      <c r="EO421" s="1"/>
      <c r="EP421" s="12"/>
      <c r="EQ421" s="6" t="str">
        <f>+IFERROR(VALUE(RIGHT(Tabla25[[#This Row],[B2B]],6)),"")</f>
        <v/>
      </c>
      <c r="ER421" s="6" t="str">
        <f>+IFERROR(VLOOKUP(EP421,Auxiliar!$A:$C,2,0),"")</f>
        <v/>
      </c>
      <c r="ES421" s="7" t="str">
        <f>+IFERROR(VLOOKUP(EP421,Auxiliar!$A:$C,3,0),"")</f>
        <v/>
      </c>
      <c r="EU421" s="1"/>
      <c r="EV421" s="12"/>
      <c r="EW421" s="6" t="str">
        <f>+IFERROR(VALUE(RIGHT(Tabla26[[#This Row],[B2B]],6)),"")</f>
        <v/>
      </c>
      <c r="EX421" s="6" t="str">
        <f>+IFERROR(VLOOKUP(EV421,Auxiliar!$A:$C,2,0),"")</f>
        <v/>
      </c>
      <c r="EY421" s="7" t="str">
        <f>+IFERROR(VLOOKUP(EV421,Auxiliar!$A:$C,3,0),"")</f>
        <v/>
      </c>
      <c r="EZ421" s="1"/>
      <c r="FA421" s="12"/>
      <c r="FB421" s="6" t="str">
        <f>+IFERROR(VALUE(RIGHT(Tabla27[[#This Row],[B2B]],6)),"")</f>
        <v/>
      </c>
      <c r="FC421" s="6" t="str">
        <f>+IFERROR(VLOOKUP(FA421,Auxiliar!$A:$C,2,0),"")</f>
        <v/>
      </c>
      <c r="FD421" s="7" t="str">
        <f>+IFERROR(VLOOKUP(FA421,Auxiliar!$A:$C,3,0),"")</f>
        <v/>
      </c>
      <c r="FE421" s="1"/>
      <c r="FF421" s="12"/>
      <c r="FG421" s="6" t="str">
        <f>+IFERROR(VALUE(RIGHT(Tabla28[[#This Row],[B2B]],6)),"")</f>
        <v/>
      </c>
      <c r="FH421" s="6" t="str">
        <f>+IFERROR(VLOOKUP(FF421,Auxiliar!$A:$C,2,0),"")</f>
        <v/>
      </c>
      <c r="FI421" s="7" t="str">
        <f>+IFERROR(VLOOKUP(FF421,Auxiliar!$A:$C,3,0),"")</f>
        <v/>
      </c>
      <c r="FJ421" s="1"/>
      <c r="FK421" s="12"/>
      <c r="FL421" s="6" t="str">
        <f>+IFERROR(VALUE(RIGHT(Tabla29[[#This Row],[B2B]],6)),"")</f>
        <v/>
      </c>
      <c r="FM421" s="6" t="str">
        <f>+IFERROR(VLOOKUP(FK421,Auxiliar!$A:$C,2,0),"")</f>
        <v/>
      </c>
      <c r="FN421" s="7" t="str">
        <f>+IFERROR(VLOOKUP(FK421,Auxiliar!$A:$C,3,0),"")</f>
        <v/>
      </c>
      <c r="FO421" s="1"/>
      <c r="FP421" s="12"/>
      <c r="FQ421" s="6" t="str">
        <f>+IFERROR(VALUE(RIGHT(Tabla30[[#This Row],[B2B]],6)),"")</f>
        <v/>
      </c>
      <c r="FR421" s="6" t="str">
        <f>+IFERROR(VLOOKUP(FP421,Auxiliar!$A:$C,2,0),"")</f>
        <v/>
      </c>
      <c r="FS421" s="7"/>
      <c r="FT421" s="1"/>
      <c r="FU421" s="12"/>
      <c r="FV421" s="6" t="str">
        <f>+IFERROR(VALUE(RIGHT(Tabla31[[#This Row],[B2B]],6)),"")</f>
        <v/>
      </c>
      <c r="FW421" s="6" t="str">
        <f>+IFERROR(VLOOKUP(FU421,Auxiliar!$A:$C,2,0),"")</f>
        <v/>
      </c>
      <c r="FX421" s="7" t="str">
        <f>+IFERROR(VLOOKUP(FU421,Auxiliar!$A:$C,3,0),"")</f>
        <v/>
      </c>
      <c r="FY421" s="1"/>
      <c r="FZ421" s="12"/>
      <c r="GA421" s="6" t="str">
        <f>+IFERROR(VALUE(RIGHT(Tabla32[[#This Row],[B2B]],6)),"")</f>
        <v/>
      </c>
      <c r="GB421" s="6" t="str">
        <f>+IFERROR(VLOOKUP(FZ421,Auxiliar!$A:$C,2,0),"")</f>
        <v/>
      </c>
      <c r="GC421" s="7" t="str">
        <f>+IFERROR(VLOOKUP(FZ421,Auxiliar!$A:$C,3,0),"")</f>
        <v/>
      </c>
      <c r="GD421" s="1"/>
      <c r="GE421" s="12"/>
      <c r="GF421" s="6" t="str">
        <f>+IFERROR(VALUE(RIGHT(Tabla33[[#This Row],[B2B]],6)),"")</f>
        <v/>
      </c>
      <c r="GG421" s="6" t="str">
        <f>+IFERROR(VLOOKUP(GE421,Auxiliar!$A:$C,2,0),"")</f>
        <v/>
      </c>
      <c r="GH421" s="7" t="str">
        <f>+IFERROR(VLOOKUP(GE421,Auxiliar!$A:$C,3,0),"")</f>
        <v/>
      </c>
    </row>
    <row r="422" spans="1:190" x14ac:dyDescent="0.25">
      <c r="A422" s="1"/>
      <c r="B422" s="1"/>
      <c r="C422" t="str">
        <f>+IFERROR(VALUE(RIGHT(Tabla1[[#This Row],[B2B]],6)),"")</f>
        <v/>
      </c>
      <c r="D422" t="str">
        <f>+IFERROR(VLOOKUP(B422,Auxiliar!$A:$C,2,0),"")</f>
        <v/>
      </c>
      <c r="E422" s="5" t="str">
        <f>+IFERROR(VLOOKUP(B422,Auxiliar!$A:$C,3,0),"")</f>
        <v/>
      </c>
      <c r="S422" s="1">
        <v>5037</v>
      </c>
      <c r="T422" s="1" t="s">
        <v>9</v>
      </c>
      <c r="U422" s="6">
        <f>+IFERROR(VALUE(RIGHT(Tabla4[[#This Row],[B2B]],6)),"")</f>
        <v>5037</v>
      </c>
      <c r="V422" s="6" t="str">
        <f>+IFERROR(VLOOKUP(T422,Auxiliar!$A:$C,2,0),"")</f>
        <v>CORE</v>
      </c>
      <c r="W422" s="7" t="str">
        <f>+IFERROR(VLOOKUP(T422,Auxiliar!$A:$C,3,0),"")</f>
        <v>0b 1% | 2b 5% | 4b 6%</v>
      </c>
      <c r="AK422" s="1">
        <v>4836</v>
      </c>
      <c r="AL422" s="1" t="s">
        <v>30</v>
      </c>
      <c r="AM422" s="6">
        <f>+IFERROR(VALUE(RIGHT(Tabla7[[#This Row],[B2B]],6)),"")</f>
        <v>4836</v>
      </c>
      <c r="AN422" s="6" t="str">
        <f>+IFERROR(VLOOKUP(AL422,Auxiliar!$A:$C,2,0),"")</f>
        <v>LATONES</v>
      </c>
      <c r="AO422" s="7" t="str">
        <f>+IFERROR(VLOOKUP(AL422,Auxiliar!$A:$C,3,0),"")</f>
        <v>1b 4% | 5b 7% | 97b 0%</v>
      </c>
      <c r="AW422" s="1"/>
      <c r="AX422" s="1" t="s">
        <v>32</v>
      </c>
      <c r="AY422" s="6" t="str">
        <f>+IFERROR(VALUE(RIGHT(Tabla9[[#This Row],[B2B]],6)),"")</f>
        <v/>
      </c>
      <c r="AZ422" s="6" t="str">
        <f>+IFERROR(VLOOKUP(AX422,Auxiliar!$A:$C,2,0),"")</f>
        <v>LATONES</v>
      </c>
      <c r="BA422" s="7" t="str">
        <f>+IFERROR(VLOOKUP(AX422,Auxiliar!$A:$C,3,0),"")</f>
        <v>2b 3% | 4b 4% | 6b 5% | 10b 8%  | 385b 0%</v>
      </c>
      <c r="BI422" s="1"/>
      <c r="BJ422" s="1"/>
      <c r="BK422" s="6" t="str">
        <f>+IFERROR(VALUE(RIGHT(Tabla11[[#This Row],[B2B]],6)),"")</f>
        <v/>
      </c>
      <c r="BL422" s="6" t="str">
        <f>+IFERROR(VLOOKUP(BJ422,Auxiliar!$A:$C,2,0),"")</f>
        <v/>
      </c>
      <c r="BM422" s="7" t="str">
        <f>+IFERROR(VLOOKUP(BJ422,Auxiliar!$A:$C,3,0),"")</f>
        <v/>
      </c>
      <c r="BO422" s="1">
        <v>10353</v>
      </c>
      <c r="BP422" s="1" t="s">
        <v>39</v>
      </c>
      <c r="BQ422" s="6">
        <f>+IFERROR(VALUE(RIGHT(Tabla12[[#This Row],[B2B]],6)),"")</f>
        <v>10353</v>
      </c>
      <c r="BR422" s="6" t="str">
        <f>+IFERROR(VLOOKUP(BP422,Auxiliar!$A:$C,2,0),"")</f>
        <v>VALUE LITRO</v>
      </c>
      <c r="BS422" s="7" t="str">
        <f>+IFERROR(VLOOKUP(BP422,Auxiliar!$A:$C,3,0),"")</f>
        <v>1b 12%</v>
      </c>
      <c r="CA422" s="1">
        <v>3946</v>
      </c>
      <c r="CB422" s="1" t="s">
        <v>35</v>
      </c>
      <c r="CC422" s="6">
        <f>+IFERROR(VALUE(RIGHT(Tabla14[[#This Row],[B2B]],6)),"")</f>
        <v>3946</v>
      </c>
      <c r="CD422" s="6" t="str">
        <f>+IFERROR(VLOOKUP(CB422,Auxiliar!$A:$C,2,0),"")</f>
        <v>Corona 710cc</v>
      </c>
      <c r="CE422" s="7" t="str">
        <f>+IFERROR(VLOOKUP(CB422,Auxiliar!$A:$C,3,0),"")</f>
        <v>1b 10% | 85b 0%</v>
      </c>
      <c r="CG422" s="1"/>
      <c r="CH422" s="1"/>
      <c r="CI422" s="6" t="str">
        <f>+IFERROR(VALUE(RIGHT(Tabla15[[#This Row],[B2B]],6)),"")</f>
        <v/>
      </c>
      <c r="CJ422" s="6" t="str">
        <f>+IFERROR(VLOOKUP(CH422,Auxiliar!$A:$C,2,0),"")</f>
        <v/>
      </c>
      <c r="CK422" s="7" t="str">
        <f>+IFERROR(VLOOKUP(CH422,Auxiliar!$A:$C,3,0),"")</f>
        <v/>
      </c>
      <c r="CM422" s="1">
        <v>3909</v>
      </c>
      <c r="CN422" s="1" t="s">
        <v>20</v>
      </c>
      <c r="CO422" s="6">
        <v>3909</v>
      </c>
      <c r="CP422" s="6" t="s">
        <v>20</v>
      </c>
      <c r="CQ422" s="7" t="s">
        <v>21</v>
      </c>
      <c r="CS422" s="1"/>
      <c r="CT422" s="1"/>
      <c r="CU422" s="6" t="str">
        <f>+IFERROR(VALUE(RIGHT(Tabla17[[#This Row],[B2B]],6)),"")</f>
        <v/>
      </c>
      <c r="CV422" s="6" t="str">
        <f>+IFERROR(VLOOKUP(CT422,Auxiliar!$A:$C,2,0),"")</f>
        <v/>
      </c>
      <c r="CW422" s="7" t="str">
        <f>+IFERROR(VLOOKUP(CT422,Auxiliar!$A:$C,3,0),"")</f>
        <v/>
      </c>
      <c r="CY422" s="1">
        <v>3909</v>
      </c>
      <c r="CZ422" s="1" t="s">
        <v>16</v>
      </c>
      <c r="DA422" s="6">
        <f>+IFERROR(VALUE(RIGHT(Tabla18[[#This Row],[B2B]],6)),"")</f>
        <v>3909</v>
      </c>
      <c r="DB422" s="6" t="str">
        <f>+IFERROR(VLOOKUP(CZ422,Auxiliar!$A:$C,2,0),"")</f>
        <v>PREMIUM</v>
      </c>
      <c r="DC422" s="7" t="str">
        <f>+IFERROR(VLOOKUP(CZ422,Auxiliar!$A:$C,3,0),"")</f>
        <v>0b 0% | 2b 2% | 5b 3,5% | 10b 5%</v>
      </c>
      <c r="DE422" s="1">
        <v>3909</v>
      </c>
      <c r="DF422" s="1" t="s">
        <v>19</v>
      </c>
      <c r="DG422" s="6">
        <f>+IFERROR(VALUE(RIGHT(Tabla19[[#This Row],[B2B]],6)),"")</f>
        <v>3909</v>
      </c>
      <c r="DH422" s="6" t="str">
        <f>+IFERROR(VLOOKUP(DF422,Auxiliar!$A:$C,2,0),"")</f>
        <v>MICHELOB</v>
      </c>
      <c r="DI422" s="7" t="str">
        <f>+IFERROR(VLOOKUP(DF422,Auxiliar!$A:$C,3,0),"")</f>
        <v>1b 7% | 3b 22% | 8b 27%</v>
      </c>
      <c r="DK422" s="1"/>
      <c r="DL422" s="1"/>
      <c r="DM422" s="6" t="str">
        <f>+IFERROR(VALUE(RIGHT(Tabla20[[#This Row],[B2B]],6)),"")</f>
        <v/>
      </c>
      <c r="DN422" s="6" t="str">
        <f>+IFERROR(VLOOKUP(DL422,Auxiliar!$A:$C,2,0),"")</f>
        <v/>
      </c>
      <c r="DO422" s="7" t="str">
        <f>+IFERROR(VLOOKUP(DL422,Auxiliar!$A:$C,3,0),"")</f>
        <v/>
      </c>
      <c r="DQ422" s="1">
        <v>3910</v>
      </c>
      <c r="DR422" s="12" t="s">
        <v>24</v>
      </c>
      <c r="DS422" s="6">
        <f>+IFERROR(VALUE(RIGHT(Tabla21[[#This Row],[B2B]],6)),"")</f>
        <v>3910</v>
      </c>
      <c r="DT422" s="6" t="str">
        <f>+IFERROR(VLOOKUP(DR422,Auxiliar!$A:$C,2,0),"")</f>
        <v>CORONA PORRON</v>
      </c>
      <c r="DU422" s="7" t="str">
        <f>+IFERROR(VLOOKUP(DR422,Auxiliar!$A:$C,3,0),"")</f>
        <v>1b 5% | 20b 0%</v>
      </c>
      <c r="DW422" s="1">
        <v>1098</v>
      </c>
      <c r="DX422" s="12" t="s">
        <v>43</v>
      </c>
      <c r="DY422" s="6">
        <f>+IFERROR(VALUE(RIGHT(Tabla22[[#This Row],[B2B]],6)),"")</f>
        <v>1098</v>
      </c>
      <c r="DZ422" s="6" t="str">
        <f>+IFERROR(VLOOKUP(DX422,Auxiliar!$A:$C,2,0),"")</f>
        <v xml:space="preserve">VALUE LATA </v>
      </c>
      <c r="EA422" s="7" t="str">
        <f>+IFERROR(VLOOKUP(DX422,Auxiliar!$A:$C,3,0),"")</f>
        <v>1b 15% | 100b 18%</v>
      </c>
      <c r="EC422" s="1">
        <v>10351</v>
      </c>
      <c r="ED422" s="12" t="s">
        <v>47</v>
      </c>
      <c r="EE422" s="6">
        <f>+IFERROR(VALUE(RIGHT(Tabla23[[#This Row],[B2B]],6)),"")</f>
        <v>10351</v>
      </c>
      <c r="EF422" s="6" t="str">
        <f>+IFERROR(VLOOKUP(ED422,Auxiliar!$A:$C,2,0),"")</f>
        <v>VALUE LATON</v>
      </c>
      <c r="EG422" s="7" t="str">
        <f>+IFERROR(VLOOKUP(ED422,Auxiliar!$A:$C,3,0),"")</f>
        <v>1b 10% | 5b 15% | 192b 0%</v>
      </c>
      <c r="EI422" s="1"/>
      <c r="EJ422" s="12"/>
      <c r="EK422" s="6" t="str">
        <f>+IFERROR(VALUE(RIGHT(Tabla24[[#This Row],[B2B]],6)),"")</f>
        <v/>
      </c>
      <c r="EL422" s="6" t="str">
        <f>+IFERROR(VLOOKUP(EJ422,Auxiliar!$A:$C,2,0),"")</f>
        <v/>
      </c>
      <c r="EM422" s="7" t="str">
        <f>+IFERROR(VLOOKUP(EJ422,Auxiliar!$A:$C,3,0),"")</f>
        <v/>
      </c>
      <c r="EO422" s="1"/>
      <c r="EP422" s="12"/>
      <c r="EQ422" s="6" t="str">
        <f>+IFERROR(VALUE(RIGHT(Tabla25[[#This Row],[B2B]],6)),"")</f>
        <v/>
      </c>
      <c r="ER422" s="6" t="str">
        <f>+IFERROR(VLOOKUP(EP422,Auxiliar!$A:$C,2,0),"")</f>
        <v/>
      </c>
      <c r="ES422" s="7" t="str">
        <f>+IFERROR(VLOOKUP(EP422,Auxiliar!$A:$C,3,0),"")</f>
        <v/>
      </c>
      <c r="EU422" s="1"/>
      <c r="EV422" s="12"/>
      <c r="EW422" s="6" t="str">
        <f>+IFERROR(VALUE(RIGHT(Tabla26[[#This Row],[B2B]],6)),"")</f>
        <v/>
      </c>
      <c r="EX422" s="6" t="str">
        <f>+IFERROR(VLOOKUP(EV422,Auxiliar!$A:$C,2,0),"")</f>
        <v/>
      </c>
      <c r="EY422" s="7" t="str">
        <f>+IFERROR(VLOOKUP(EV422,Auxiliar!$A:$C,3,0),"")</f>
        <v/>
      </c>
      <c r="EZ422" s="1"/>
      <c r="FA422" s="12"/>
      <c r="FB422" s="6" t="str">
        <f>+IFERROR(VALUE(RIGHT(Tabla27[[#This Row],[B2B]],6)),"")</f>
        <v/>
      </c>
      <c r="FC422" s="6" t="str">
        <f>+IFERROR(VLOOKUP(FA422,Auxiliar!$A:$C,2,0),"")</f>
        <v/>
      </c>
      <c r="FD422" s="7" t="str">
        <f>+IFERROR(VLOOKUP(FA422,Auxiliar!$A:$C,3,0),"")</f>
        <v/>
      </c>
      <c r="FE422" s="1"/>
      <c r="FF422" s="12"/>
      <c r="FG422" s="6" t="str">
        <f>+IFERROR(VALUE(RIGHT(Tabla28[[#This Row],[B2B]],6)),"")</f>
        <v/>
      </c>
      <c r="FH422" s="6" t="str">
        <f>+IFERROR(VLOOKUP(FF422,Auxiliar!$A:$C,2,0),"")</f>
        <v/>
      </c>
      <c r="FI422" s="7" t="str">
        <f>+IFERROR(VLOOKUP(FF422,Auxiliar!$A:$C,3,0),"")</f>
        <v/>
      </c>
      <c r="FJ422" s="1"/>
      <c r="FK422" s="12"/>
      <c r="FL422" s="6" t="str">
        <f>+IFERROR(VALUE(RIGHT(Tabla29[[#This Row],[B2B]],6)),"")</f>
        <v/>
      </c>
      <c r="FM422" s="6" t="str">
        <f>+IFERROR(VLOOKUP(FK422,Auxiliar!$A:$C,2,0),"")</f>
        <v/>
      </c>
      <c r="FN422" s="7" t="str">
        <f>+IFERROR(VLOOKUP(FK422,Auxiliar!$A:$C,3,0),"")</f>
        <v/>
      </c>
      <c r="FO422" s="1"/>
      <c r="FP422" s="12"/>
      <c r="FQ422" s="6" t="str">
        <f>+IFERROR(VALUE(RIGHT(Tabla30[[#This Row],[B2B]],6)),"")</f>
        <v/>
      </c>
      <c r="FR422" s="6" t="str">
        <f>+IFERROR(VLOOKUP(FP422,Auxiliar!$A:$C,2,0),"")</f>
        <v/>
      </c>
      <c r="FS422" s="7"/>
      <c r="FT422" s="1"/>
      <c r="FU422" s="12"/>
      <c r="FV422" s="6" t="str">
        <f>+IFERROR(VALUE(RIGHT(Tabla31[[#This Row],[B2B]],6)),"")</f>
        <v/>
      </c>
      <c r="FW422" s="6" t="str">
        <f>+IFERROR(VLOOKUP(FU422,Auxiliar!$A:$C,2,0),"")</f>
        <v/>
      </c>
      <c r="FX422" s="7" t="str">
        <f>+IFERROR(VLOOKUP(FU422,Auxiliar!$A:$C,3,0),"")</f>
        <v/>
      </c>
      <c r="FY422" s="1"/>
      <c r="FZ422" s="12"/>
      <c r="GA422" s="6" t="str">
        <f>+IFERROR(VALUE(RIGHT(Tabla32[[#This Row],[B2B]],6)),"")</f>
        <v/>
      </c>
      <c r="GB422" s="6" t="str">
        <f>+IFERROR(VLOOKUP(FZ422,Auxiliar!$A:$C,2,0),"")</f>
        <v/>
      </c>
      <c r="GC422" s="7" t="str">
        <f>+IFERROR(VLOOKUP(FZ422,Auxiliar!$A:$C,3,0),"")</f>
        <v/>
      </c>
      <c r="GD422" s="1"/>
      <c r="GE422" s="12"/>
      <c r="GF422" s="6" t="str">
        <f>+IFERROR(VALUE(RIGHT(Tabla33[[#This Row],[B2B]],6)),"")</f>
        <v/>
      </c>
      <c r="GG422" s="6" t="str">
        <f>+IFERROR(VLOOKUP(GE422,Auxiliar!$A:$C,2,0),"")</f>
        <v/>
      </c>
      <c r="GH422" s="7" t="str">
        <f>+IFERROR(VLOOKUP(GE422,Auxiliar!$A:$C,3,0),"")</f>
        <v/>
      </c>
    </row>
    <row r="423" spans="1:190" x14ac:dyDescent="0.25">
      <c r="A423" s="1"/>
      <c r="B423" s="1"/>
      <c r="C423" t="str">
        <f>+IFERROR(VALUE(RIGHT(Tabla1[[#This Row],[B2B]],6)),"")</f>
        <v/>
      </c>
      <c r="D423" t="str">
        <f>+IFERROR(VLOOKUP(B423,Auxiliar!$A:$C,2,0),"")</f>
        <v/>
      </c>
      <c r="E423" s="5" t="str">
        <f>+IFERROR(VLOOKUP(B423,Auxiliar!$A:$C,3,0),"")</f>
        <v/>
      </c>
      <c r="S423" s="1">
        <v>5045</v>
      </c>
      <c r="T423" s="1" t="s">
        <v>9</v>
      </c>
      <c r="U423" s="6">
        <f>+IFERROR(VALUE(RIGHT(Tabla4[[#This Row],[B2B]],6)),"")</f>
        <v>5045</v>
      </c>
      <c r="V423" s="6" t="str">
        <f>+IFERROR(VLOOKUP(T423,Auxiliar!$A:$C,2,0),"")</f>
        <v>CORE</v>
      </c>
      <c r="W423" s="7" t="str">
        <f>+IFERROR(VLOOKUP(T423,Auxiliar!$A:$C,3,0),"")</f>
        <v>0b 1% | 2b 5% | 4b 6%</v>
      </c>
      <c r="AK423" s="1">
        <v>4869</v>
      </c>
      <c r="AL423" s="1" t="s">
        <v>30</v>
      </c>
      <c r="AM423" s="6">
        <f>+IFERROR(VALUE(RIGHT(Tabla7[[#This Row],[B2B]],6)),"")</f>
        <v>4869</v>
      </c>
      <c r="AN423" s="6" t="str">
        <f>+IFERROR(VLOOKUP(AL423,Auxiliar!$A:$C,2,0),"")</f>
        <v>LATONES</v>
      </c>
      <c r="AO423" s="7" t="str">
        <f>+IFERROR(VLOOKUP(AL423,Auxiliar!$A:$C,3,0),"")</f>
        <v>1b 4% | 5b 7% | 97b 0%</v>
      </c>
      <c r="AW423" s="1"/>
      <c r="AX423" s="1" t="s">
        <v>32</v>
      </c>
      <c r="AY423" s="6" t="str">
        <f>+IFERROR(VALUE(RIGHT(Tabla9[[#This Row],[B2B]],6)),"")</f>
        <v/>
      </c>
      <c r="AZ423" s="6" t="str">
        <f>+IFERROR(VLOOKUP(AX423,Auxiliar!$A:$C,2,0),"")</f>
        <v>LATONES</v>
      </c>
      <c r="BA423" s="7" t="str">
        <f>+IFERROR(VLOOKUP(AX423,Auxiliar!$A:$C,3,0),"")</f>
        <v>2b 3% | 4b 4% | 6b 5% | 10b 8%  | 385b 0%</v>
      </c>
      <c r="BI423" s="1"/>
      <c r="BJ423" s="1"/>
      <c r="BK423" s="6" t="str">
        <f>+IFERROR(VALUE(RIGHT(Tabla11[[#This Row],[B2B]],6)),"")</f>
        <v/>
      </c>
      <c r="BL423" s="6" t="str">
        <f>+IFERROR(VLOOKUP(BJ423,Auxiliar!$A:$C,2,0),"")</f>
        <v/>
      </c>
      <c r="BM423" s="7" t="str">
        <f>+IFERROR(VLOOKUP(BJ423,Auxiliar!$A:$C,3,0),"")</f>
        <v/>
      </c>
      <c r="BO423" s="1">
        <v>1092</v>
      </c>
      <c r="BP423" s="1" t="s">
        <v>39</v>
      </c>
      <c r="BQ423" s="6">
        <f>+IFERROR(VALUE(RIGHT(Tabla12[[#This Row],[B2B]],6)),"")</f>
        <v>1092</v>
      </c>
      <c r="BR423" s="6" t="str">
        <f>+IFERROR(VLOOKUP(BP423,Auxiliar!$A:$C,2,0),"")</f>
        <v>VALUE LITRO</v>
      </c>
      <c r="BS423" s="7" t="str">
        <f>+IFERROR(VLOOKUP(BP423,Auxiliar!$A:$C,3,0),"")</f>
        <v>1b 12%</v>
      </c>
      <c r="CA423" s="1">
        <v>3951</v>
      </c>
      <c r="CB423" s="1" t="s">
        <v>35</v>
      </c>
      <c r="CC423" s="6">
        <f>+IFERROR(VALUE(RIGHT(Tabla14[[#This Row],[B2B]],6)),"")</f>
        <v>3951</v>
      </c>
      <c r="CD423" s="6" t="str">
        <f>+IFERROR(VLOOKUP(CB423,Auxiliar!$A:$C,2,0),"")</f>
        <v>Corona 710cc</v>
      </c>
      <c r="CE423" s="7" t="str">
        <f>+IFERROR(VLOOKUP(CB423,Auxiliar!$A:$C,3,0),"")</f>
        <v>1b 10% | 85b 0%</v>
      </c>
      <c r="CG423" s="1"/>
      <c r="CH423" s="1"/>
      <c r="CI423" s="6" t="str">
        <f>+IFERROR(VALUE(RIGHT(Tabla15[[#This Row],[B2B]],6)),"")</f>
        <v/>
      </c>
      <c r="CJ423" s="6" t="str">
        <f>+IFERROR(VLOOKUP(CH423,Auxiliar!$A:$C,2,0),"")</f>
        <v/>
      </c>
      <c r="CK423" s="7" t="str">
        <f>+IFERROR(VLOOKUP(CH423,Auxiliar!$A:$C,3,0),"")</f>
        <v/>
      </c>
      <c r="CM423" s="1">
        <v>3910</v>
      </c>
      <c r="CN423" s="1" t="s">
        <v>20</v>
      </c>
      <c r="CO423" s="6">
        <v>3910</v>
      </c>
      <c r="CP423" s="6" t="s">
        <v>20</v>
      </c>
      <c r="CQ423" s="7" t="s">
        <v>21</v>
      </c>
      <c r="CS423" s="1"/>
      <c r="CT423" s="1"/>
      <c r="CU423" s="6" t="str">
        <f>+IFERROR(VALUE(RIGHT(Tabla17[[#This Row],[B2B]],6)),"")</f>
        <v/>
      </c>
      <c r="CV423" s="6" t="str">
        <f>+IFERROR(VLOOKUP(CT423,Auxiliar!$A:$C,2,0),"")</f>
        <v/>
      </c>
      <c r="CW423" s="7" t="str">
        <f>+IFERROR(VLOOKUP(CT423,Auxiliar!$A:$C,3,0),"")</f>
        <v/>
      </c>
      <c r="CY423" s="1">
        <v>3910</v>
      </c>
      <c r="CZ423" s="1" t="s">
        <v>16</v>
      </c>
      <c r="DA423" s="6">
        <f>+IFERROR(VALUE(RIGHT(Tabla18[[#This Row],[B2B]],6)),"")</f>
        <v>3910</v>
      </c>
      <c r="DB423" s="6" t="str">
        <f>+IFERROR(VLOOKUP(CZ423,Auxiliar!$A:$C,2,0),"")</f>
        <v>PREMIUM</v>
      </c>
      <c r="DC423" s="7" t="str">
        <f>+IFERROR(VLOOKUP(CZ423,Auxiliar!$A:$C,3,0),"")</f>
        <v>0b 0% | 2b 2% | 5b 3,5% | 10b 5%</v>
      </c>
      <c r="DE423" s="1">
        <v>3910</v>
      </c>
      <c r="DF423" s="1" t="s">
        <v>19</v>
      </c>
      <c r="DG423" s="6">
        <f>+IFERROR(VALUE(RIGHT(Tabla19[[#This Row],[B2B]],6)),"")</f>
        <v>3910</v>
      </c>
      <c r="DH423" s="6" t="str">
        <f>+IFERROR(VLOOKUP(DF423,Auxiliar!$A:$C,2,0),"")</f>
        <v>MICHELOB</v>
      </c>
      <c r="DI423" s="7" t="str">
        <f>+IFERROR(VLOOKUP(DF423,Auxiliar!$A:$C,3,0),"")</f>
        <v>1b 7% | 3b 22% | 8b 27%</v>
      </c>
      <c r="DK423" s="1"/>
      <c r="DL423" s="1"/>
      <c r="DM423" s="6" t="str">
        <f>+IFERROR(VALUE(RIGHT(Tabla20[[#This Row],[B2B]],6)),"")</f>
        <v/>
      </c>
      <c r="DN423" s="6" t="str">
        <f>+IFERROR(VLOOKUP(DL423,Auxiliar!$A:$C,2,0),"")</f>
        <v/>
      </c>
      <c r="DO423" s="7" t="str">
        <f>+IFERROR(VLOOKUP(DL423,Auxiliar!$A:$C,3,0),"")</f>
        <v/>
      </c>
      <c r="DQ423" s="1">
        <v>3914</v>
      </c>
      <c r="DR423" s="12" t="s">
        <v>24</v>
      </c>
      <c r="DS423" s="6">
        <f>+IFERROR(VALUE(RIGHT(Tabla21[[#This Row],[B2B]],6)),"")</f>
        <v>3914</v>
      </c>
      <c r="DT423" s="6" t="str">
        <f>+IFERROR(VLOOKUP(DR423,Auxiliar!$A:$C,2,0),"")</f>
        <v>CORONA PORRON</v>
      </c>
      <c r="DU423" s="7" t="str">
        <f>+IFERROR(VLOOKUP(DR423,Auxiliar!$A:$C,3,0),"")</f>
        <v>1b 5% | 20b 0%</v>
      </c>
      <c r="DW423" s="1">
        <v>10363</v>
      </c>
      <c r="DX423" s="12" t="s">
        <v>43</v>
      </c>
      <c r="DY423" s="6">
        <f>+IFERROR(VALUE(RIGHT(Tabla22[[#This Row],[B2B]],6)),"")</f>
        <v>10363</v>
      </c>
      <c r="DZ423" s="6" t="str">
        <f>+IFERROR(VLOOKUP(DX423,Auxiliar!$A:$C,2,0),"")</f>
        <v xml:space="preserve">VALUE LATA </v>
      </c>
      <c r="EA423" s="7" t="str">
        <f>+IFERROR(VLOOKUP(DX423,Auxiliar!$A:$C,3,0),"")</f>
        <v>1b 15% | 100b 18%</v>
      </c>
      <c r="EC423" s="1">
        <v>10353</v>
      </c>
      <c r="ED423" s="12" t="s">
        <v>47</v>
      </c>
      <c r="EE423" s="6">
        <f>+IFERROR(VALUE(RIGHT(Tabla23[[#This Row],[B2B]],6)),"")</f>
        <v>10353</v>
      </c>
      <c r="EF423" s="6" t="str">
        <f>+IFERROR(VLOOKUP(ED423,Auxiliar!$A:$C,2,0),"")</f>
        <v>VALUE LATON</v>
      </c>
      <c r="EG423" s="7" t="str">
        <f>+IFERROR(VLOOKUP(ED423,Auxiliar!$A:$C,3,0),"")</f>
        <v>1b 10% | 5b 15% | 192b 0%</v>
      </c>
      <c r="EI423" s="1"/>
      <c r="EJ423" s="12"/>
      <c r="EK423" s="6" t="str">
        <f>+IFERROR(VALUE(RIGHT(Tabla24[[#This Row],[B2B]],6)),"")</f>
        <v/>
      </c>
      <c r="EL423" s="6" t="str">
        <f>+IFERROR(VLOOKUP(EJ423,Auxiliar!$A:$C,2,0),"")</f>
        <v/>
      </c>
      <c r="EM423" s="7" t="str">
        <f>+IFERROR(VLOOKUP(EJ423,Auxiliar!$A:$C,3,0),"")</f>
        <v/>
      </c>
      <c r="EO423" s="1"/>
      <c r="EP423" s="12"/>
      <c r="EQ423" s="6" t="str">
        <f>+IFERROR(VALUE(RIGHT(Tabla25[[#This Row],[B2B]],6)),"")</f>
        <v/>
      </c>
      <c r="ER423" s="6" t="str">
        <f>+IFERROR(VLOOKUP(EP423,Auxiliar!$A:$C,2,0),"")</f>
        <v/>
      </c>
      <c r="ES423" s="7" t="str">
        <f>+IFERROR(VLOOKUP(EP423,Auxiliar!$A:$C,3,0),"")</f>
        <v/>
      </c>
      <c r="EU423" s="1"/>
      <c r="EV423" s="12"/>
      <c r="EW423" s="6" t="str">
        <f>+IFERROR(VALUE(RIGHT(Tabla26[[#This Row],[B2B]],6)),"")</f>
        <v/>
      </c>
      <c r="EX423" s="6" t="str">
        <f>+IFERROR(VLOOKUP(EV423,Auxiliar!$A:$C,2,0),"")</f>
        <v/>
      </c>
      <c r="EY423" s="7" t="str">
        <f>+IFERROR(VLOOKUP(EV423,Auxiliar!$A:$C,3,0),"")</f>
        <v/>
      </c>
      <c r="EZ423" s="1"/>
      <c r="FA423" s="12"/>
      <c r="FB423" s="6" t="str">
        <f>+IFERROR(VALUE(RIGHT(Tabla27[[#This Row],[B2B]],6)),"")</f>
        <v/>
      </c>
      <c r="FC423" s="6" t="str">
        <f>+IFERROR(VLOOKUP(FA423,Auxiliar!$A:$C,2,0),"")</f>
        <v/>
      </c>
      <c r="FD423" s="7" t="str">
        <f>+IFERROR(VLOOKUP(FA423,Auxiliar!$A:$C,3,0),"")</f>
        <v/>
      </c>
      <c r="FE423" s="1"/>
      <c r="FF423" s="12"/>
      <c r="FG423" s="6" t="str">
        <f>+IFERROR(VALUE(RIGHT(Tabla28[[#This Row],[B2B]],6)),"")</f>
        <v/>
      </c>
      <c r="FH423" s="6" t="str">
        <f>+IFERROR(VLOOKUP(FF423,Auxiliar!$A:$C,2,0),"")</f>
        <v/>
      </c>
      <c r="FI423" s="7" t="str">
        <f>+IFERROR(VLOOKUP(FF423,Auxiliar!$A:$C,3,0),"")</f>
        <v/>
      </c>
      <c r="FJ423" s="1"/>
      <c r="FK423" s="12"/>
      <c r="FL423" s="6" t="str">
        <f>+IFERROR(VALUE(RIGHT(Tabla29[[#This Row],[B2B]],6)),"")</f>
        <v/>
      </c>
      <c r="FM423" s="6" t="str">
        <f>+IFERROR(VLOOKUP(FK423,Auxiliar!$A:$C,2,0),"")</f>
        <v/>
      </c>
      <c r="FN423" s="7" t="str">
        <f>+IFERROR(VLOOKUP(FK423,Auxiliar!$A:$C,3,0),"")</f>
        <v/>
      </c>
      <c r="FO423" s="1"/>
      <c r="FP423" s="12"/>
      <c r="FQ423" s="6" t="str">
        <f>+IFERROR(VALUE(RIGHT(Tabla30[[#This Row],[B2B]],6)),"")</f>
        <v/>
      </c>
      <c r="FR423" s="6" t="str">
        <f>+IFERROR(VLOOKUP(FP423,Auxiliar!$A:$C,2,0),"")</f>
        <v/>
      </c>
      <c r="FS423" s="7"/>
      <c r="FT423" s="1"/>
      <c r="FU423" s="12"/>
      <c r="FV423" s="6" t="str">
        <f>+IFERROR(VALUE(RIGHT(Tabla31[[#This Row],[B2B]],6)),"")</f>
        <v/>
      </c>
      <c r="FW423" s="6" t="str">
        <f>+IFERROR(VLOOKUP(FU423,Auxiliar!$A:$C,2,0),"")</f>
        <v/>
      </c>
      <c r="FX423" s="7" t="str">
        <f>+IFERROR(VLOOKUP(FU423,Auxiliar!$A:$C,3,0),"")</f>
        <v/>
      </c>
      <c r="FY423" s="1"/>
      <c r="FZ423" s="12"/>
      <c r="GA423" s="6" t="str">
        <f>+IFERROR(VALUE(RIGHT(Tabla32[[#This Row],[B2B]],6)),"")</f>
        <v/>
      </c>
      <c r="GB423" s="6" t="str">
        <f>+IFERROR(VLOOKUP(FZ423,Auxiliar!$A:$C,2,0),"")</f>
        <v/>
      </c>
      <c r="GC423" s="7" t="str">
        <f>+IFERROR(VLOOKUP(FZ423,Auxiliar!$A:$C,3,0),"")</f>
        <v/>
      </c>
      <c r="GD423" s="1"/>
      <c r="GE423" s="12"/>
      <c r="GF423" s="6" t="str">
        <f>+IFERROR(VALUE(RIGHT(Tabla33[[#This Row],[B2B]],6)),"")</f>
        <v/>
      </c>
      <c r="GG423" s="6" t="str">
        <f>+IFERROR(VLOOKUP(GE423,Auxiliar!$A:$C,2,0),"")</f>
        <v/>
      </c>
      <c r="GH423" s="7" t="str">
        <f>+IFERROR(VLOOKUP(GE423,Auxiliar!$A:$C,3,0),"")</f>
        <v/>
      </c>
    </row>
    <row r="424" spans="1:190" x14ac:dyDescent="0.25">
      <c r="A424" s="1"/>
      <c r="B424" s="1"/>
      <c r="C424" t="str">
        <f>+IFERROR(VALUE(RIGHT(Tabla1[[#This Row],[B2B]],6)),"")</f>
        <v/>
      </c>
      <c r="D424" t="str">
        <f>+IFERROR(VLOOKUP(B424,Auxiliar!$A:$C,2,0),"")</f>
        <v/>
      </c>
      <c r="E424" s="5" t="str">
        <f>+IFERROR(VLOOKUP(B424,Auxiliar!$A:$C,3,0),"")</f>
        <v/>
      </c>
      <c r="S424" s="1">
        <v>5046</v>
      </c>
      <c r="T424" s="1" t="s">
        <v>9</v>
      </c>
      <c r="U424" s="6">
        <f>+IFERROR(VALUE(RIGHT(Tabla4[[#This Row],[B2B]],6)),"")</f>
        <v>5046</v>
      </c>
      <c r="V424" s="6" t="str">
        <f>+IFERROR(VLOOKUP(T424,Auxiliar!$A:$C,2,0),"")</f>
        <v>CORE</v>
      </c>
      <c r="W424" s="7" t="str">
        <f>+IFERROR(VLOOKUP(T424,Auxiliar!$A:$C,3,0),"")</f>
        <v>0b 1% | 2b 5% | 4b 6%</v>
      </c>
      <c r="AK424" s="1">
        <v>4870</v>
      </c>
      <c r="AL424" s="1" t="s">
        <v>30</v>
      </c>
      <c r="AM424" s="6">
        <f>+IFERROR(VALUE(RIGHT(Tabla7[[#This Row],[B2B]],6)),"")</f>
        <v>4870</v>
      </c>
      <c r="AN424" s="6" t="str">
        <f>+IFERROR(VLOOKUP(AL424,Auxiliar!$A:$C,2,0),"")</f>
        <v>LATONES</v>
      </c>
      <c r="AO424" s="7" t="str">
        <f>+IFERROR(VLOOKUP(AL424,Auxiliar!$A:$C,3,0),"")</f>
        <v>1b 4% | 5b 7% | 97b 0%</v>
      </c>
      <c r="AW424" s="1"/>
      <c r="AX424" s="1" t="s">
        <v>32</v>
      </c>
      <c r="AY424" s="6" t="str">
        <f>+IFERROR(VALUE(RIGHT(Tabla9[[#This Row],[B2B]],6)),"")</f>
        <v/>
      </c>
      <c r="AZ424" s="6" t="str">
        <f>+IFERROR(VLOOKUP(AX424,Auxiliar!$A:$C,2,0),"")</f>
        <v>LATONES</v>
      </c>
      <c r="BA424" s="7" t="str">
        <f>+IFERROR(VLOOKUP(AX424,Auxiliar!$A:$C,3,0),"")</f>
        <v>2b 3% | 4b 4% | 6b 5% | 10b 8%  | 385b 0%</v>
      </c>
      <c r="BI424" s="1"/>
      <c r="BJ424" s="1"/>
      <c r="BK424" s="6" t="str">
        <f>+IFERROR(VALUE(RIGHT(Tabla11[[#This Row],[B2B]],6)),"")</f>
        <v/>
      </c>
      <c r="BL424" s="6" t="str">
        <f>+IFERROR(VLOOKUP(BJ424,Auxiliar!$A:$C,2,0),"")</f>
        <v/>
      </c>
      <c r="BM424" s="7" t="str">
        <f>+IFERROR(VLOOKUP(BJ424,Auxiliar!$A:$C,3,0),"")</f>
        <v/>
      </c>
      <c r="BO424" s="1">
        <v>10354</v>
      </c>
      <c r="BP424" s="1" t="s">
        <v>39</v>
      </c>
      <c r="BQ424" s="6">
        <f>+IFERROR(VALUE(RIGHT(Tabla12[[#This Row],[B2B]],6)),"")</f>
        <v>10354</v>
      </c>
      <c r="BR424" s="6" t="str">
        <f>+IFERROR(VLOOKUP(BP424,Auxiliar!$A:$C,2,0),"")</f>
        <v>VALUE LITRO</v>
      </c>
      <c r="BS424" s="7" t="str">
        <f>+IFERROR(VLOOKUP(BP424,Auxiliar!$A:$C,3,0),"")</f>
        <v>1b 12%</v>
      </c>
      <c r="CA424" s="1">
        <v>3961</v>
      </c>
      <c r="CB424" s="1" t="s">
        <v>35</v>
      </c>
      <c r="CC424" s="6">
        <f>+IFERROR(VALUE(RIGHT(Tabla14[[#This Row],[B2B]],6)),"")</f>
        <v>3961</v>
      </c>
      <c r="CD424" s="6" t="str">
        <f>+IFERROR(VLOOKUP(CB424,Auxiliar!$A:$C,2,0),"")</f>
        <v>Corona 710cc</v>
      </c>
      <c r="CE424" s="7" t="str">
        <f>+IFERROR(VLOOKUP(CB424,Auxiliar!$A:$C,3,0),"")</f>
        <v>1b 10% | 85b 0%</v>
      </c>
      <c r="CG424" s="1"/>
      <c r="CH424" s="1"/>
      <c r="CI424" s="6" t="str">
        <f>+IFERROR(VALUE(RIGHT(Tabla15[[#This Row],[B2B]],6)),"")</f>
        <v/>
      </c>
      <c r="CJ424" s="6" t="str">
        <f>+IFERROR(VLOOKUP(CH424,Auxiliar!$A:$C,2,0),"")</f>
        <v/>
      </c>
      <c r="CK424" s="7" t="str">
        <f>+IFERROR(VLOOKUP(CH424,Auxiliar!$A:$C,3,0),"")</f>
        <v/>
      </c>
      <c r="CM424" s="1">
        <v>3914</v>
      </c>
      <c r="CN424" s="1" t="s">
        <v>20</v>
      </c>
      <c r="CO424" s="6">
        <v>3914</v>
      </c>
      <c r="CP424" s="6" t="s">
        <v>20</v>
      </c>
      <c r="CQ424" s="7" t="s">
        <v>21</v>
      </c>
      <c r="CS424" s="1"/>
      <c r="CT424" s="1"/>
      <c r="CU424" s="6" t="str">
        <f>+IFERROR(VALUE(RIGHT(Tabla17[[#This Row],[B2B]],6)),"")</f>
        <v/>
      </c>
      <c r="CV424" s="6" t="str">
        <f>+IFERROR(VLOOKUP(CT424,Auxiliar!$A:$C,2,0),"")</f>
        <v/>
      </c>
      <c r="CW424" s="7" t="str">
        <f>+IFERROR(VLOOKUP(CT424,Auxiliar!$A:$C,3,0),"")</f>
        <v/>
      </c>
      <c r="CY424" s="1">
        <v>3914</v>
      </c>
      <c r="CZ424" s="1" t="s">
        <v>16</v>
      </c>
      <c r="DA424" s="6">
        <f>+IFERROR(VALUE(RIGHT(Tabla18[[#This Row],[B2B]],6)),"")</f>
        <v>3914</v>
      </c>
      <c r="DB424" s="6" t="str">
        <f>+IFERROR(VLOOKUP(CZ424,Auxiliar!$A:$C,2,0),"")</f>
        <v>PREMIUM</v>
      </c>
      <c r="DC424" s="7" t="str">
        <f>+IFERROR(VLOOKUP(CZ424,Auxiliar!$A:$C,3,0),"")</f>
        <v>0b 0% | 2b 2% | 5b 3,5% | 10b 5%</v>
      </c>
      <c r="DE424" s="1">
        <v>3914</v>
      </c>
      <c r="DF424" s="1" t="s">
        <v>19</v>
      </c>
      <c r="DG424" s="6">
        <f>+IFERROR(VALUE(RIGHT(Tabla19[[#This Row],[B2B]],6)),"")</f>
        <v>3914</v>
      </c>
      <c r="DH424" s="6" t="str">
        <f>+IFERROR(VLOOKUP(DF424,Auxiliar!$A:$C,2,0),"")</f>
        <v>MICHELOB</v>
      </c>
      <c r="DI424" s="7" t="str">
        <f>+IFERROR(VLOOKUP(DF424,Auxiliar!$A:$C,3,0),"")</f>
        <v>1b 7% | 3b 22% | 8b 27%</v>
      </c>
      <c r="DK424" s="1"/>
      <c r="DL424" s="1"/>
      <c r="DM424" s="6" t="str">
        <f>+IFERROR(VALUE(RIGHT(Tabla20[[#This Row],[B2B]],6)),"")</f>
        <v/>
      </c>
      <c r="DN424" s="6" t="str">
        <f>+IFERROR(VLOOKUP(DL424,Auxiliar!$A:$C,2,0),"")</f>
        <v/>
      </c>
      <c r="DO424" s="7" t="str">
        <f>+IFERROR(VLOOKUP(DL424,Auxiliar!$A:$C,3,0),"")</f>
        <v/>
      </c>
      <c r="DQ424" s="1">
        <v>3915</v>
      </c>
      <c r="DR424" s="12" t="s">
        <v>24</v>
      </c>
      <c r="DS424" s="6">
        <f>+IFERROR(VALUE(RIGHT(Tabla21[[#This Row],[B2B]],6)),"")</f>
        <v>3915</v>
      </c>
      <c r="DT424" s="6" t="str">
        <f>+IFERROR(VLOOKUP(DR424,Auxiliar!$A:$C,2,0),"")</f>
        <v>CORONA PORRON</v>
      </c>
      <c r="DU424" s="7" t="str">
        <f>+IFERROR(VLOOKUP(DR424,Auxiliar!$A:$C,3,0),"")</f>
        <v>1b 5% | 20b 0%</v>
      </c>
      <c r="DW424" s="1">
        <v>1102</v>
      </c>
      <c r="DX424" s="12" t="s">
        <v>43</v>
      </c>
      <c r="DY424" s="6">
        <f>+IFERROR(VALUE(RIGHT(Tabla22[[#This Row],[B2B]],6)),"")</f>
        <v>1102</v>
      </c>
      <c r="DZ424" s="6" t="str">
        <f>+IFERROR(VLOOKUP(DX424,Auxiliar!$A:$C,2,0),"")</f>
        <v xml:space="preserve">VALUE LATA </v>
      </c>
      <c r="EA424" s="7" t="str">
        <f>+IFERROR(VLOOKUP(DX424,Auxiliar!$A:$C,3,0),"")</f>
        <v>1b 15% | 100b 18%</v>
      </c>
      <c r="EC424" s="1">
        <v>1092</v>
      </c>
      <c r="ED424" s="12" t="s">
        <v>47</v>
      </c>
      <c r="EE424" s="6">
        <f>+IFERROR(VALUE(RIGHT(Tabla23[[#This Row],[B2B]],6)),"")</f>
        <v>1092</v>
      </c>
      <c r="EF424" s="6" t="str">
        <f>+IFERROR(VLOOKUP(ED424,Auxiliar!$A:$C,2,0),"")</f>
        <v>VALUE LATON</v>
      </c>
      <c r="EG424" s="7" t="str">
        <f>+IFERROR(VLOOKUP(ED424,Auxiliar!$A:$C,3,0),"")</f>
        <v>1b 10% | 5b 15% | 192b 0%</v>
      </c>
      <c r="EI424" s="1"/>
      <c r="EJ424" s="12"/>
      <c r="EK424" s="6" t="str">
        <f>+IFERROR(VALUE(RIGHT(Tabla24[[#This Row],[B2B]],6)),"")</f>
        <v/>
      </c>
      <c r="EL424" s="6" t="str">
        <f>+IFERROR(VLOOKUP(EJ424,Auxiliar!$A:$C,2,0),"")</f>
        <v/>
      </c>
      <c r="EM424" s="7" t="str">
        <f>+IFERROR(VLOOKUP(EJ424,Auxiliar!$A:$C,3,0),"")</f>
        <v/>
      </c>
      <c r="EO424" s="1"/>
      <c r="EP424" s="12"/>
      <c r="EQ424" s="6" t="str">
        <f>+IFERROR(VALUE(RIGHT(Tabla25[[#This Row],[B2B]],6)),"")</f>
        <v/>
      </c>
      <c r="ER424" s="6" t="str">
        <f>+IFERROR(VLOOKUP(EP424,Auxiliar!$A:$C,2,0),"")</f>
        <v/>
      </c>
      <c r="ES424" s="7" t="str">
        <f>+IFERROR(VLOOKUP(EP424,Auxiliar!$A:$C,3,0),"")</f>
        <v/>
      </c>
      <c r="EU424" s="1"/>
      <c r="EV424" s="12"/>
      <c r="EW424" s="6" t="str">
        <f>+IFERROR(VALUE(RIGHT(Tabla26[[#This Row],[B2B]],6)),"")</f>
        <v/>
      </c>
      <c r="EX424" s="6" t="str">
        <f>+IFERROR(VLOOKUP(EV424,Auxiliar!$A:$C,2,0),"")</f>
        <v/>
      </c>
      <c r="EY424" s="7" t="str">
        <f>+IFERROR(VLOOKUP(EV424,Auxiliar!$A:$C,3,0),"")</f>
        <v/>
      </c>
      <c r="EZ424" s="1"/>
      <c r="FA424" s="12"/>
      <c r="FB424" s="6" t="str">
        <f>+IFERROR(VALUE(RIGHT(Tabla27[[#This Row],[B2B]],6)),"")</f>
        <v/>
      </c>
      <c r="FC424" s="6" t="str">
        <f>+IFERROR(VLOOKUP(FA424,Auxiliar!$A:$C,2,0),"")</f>
        <v/>
      </c>
      <c r="FD424" s="7" t="str">
        <f>+IFERROR(VLOOKUP(FA424,Auxiliar!$A:$C,3,0),"")</f>
        <v/>
      </c>
      <c r="FE424" s="1"/>
      <c r="FF424" s="12"/>
      <c r="FG424" s="6" t="str">
        <f>+IFERROR(VALUE(RIGHT(Tabla28[[#This Row],[B2B]],6)),"")</f>
        <v/>
      </c>
      <c r="FH424" s="6" t="str">
        <f>+IFERROR(VLOOKUP(FF424,Auxiliar!$A:$C,2,0),"")</f>
        <v/>
      </c>
      <c r="FI424" s="7" t="str">
        <f>+IFERROR(VLOOKUP(FF424,Auxiliar!$A:$C,3,0),"")</f>
        <v/>
      </c>
      <c r="FJ424" s="1"/>
      <c r="FK424" s="12"/>
      <c r="FL424" s="6" t="str">
        <f>+IFERROR(VALUE(RIGHT(Tabla29[[#This Row],[B2B]],6)),"")</f>
        <v/>
      </c>
      <c r="FM424" s="6" t="str">
        <f>+IFERROR(VLOOKUP(FK424,Auxiliar!$A:$C,2,0),"")</f>
        <v/>
      </c>
      <c r="FN424" s="7" t="str">
        <f>+IFERROR(VLOOKUP(FK424,Auxiliar!$A:$C,3,0),"")</f>
        <v/>
      </c>
      <c r="FO424" s="1"/>
      <c r="FP424" s="12"/>
      <c r="FQ424" s="6" t="str">
        <f>+IFERROR(VALUE(RIGHT(Tabla30[[#This Row],[B2B]],6)),"")</f>
        <v/>
      </c>
      <c r="FR424" s="6" t="str">
        <f>+IFERROR(VLOOKUP(FP424,Auxiliar!$A:$C,2,0),"")</f>
        <v/>
      </c>
      <c r="FS424" s="7"/>
      <c r="FT424" s="1"/>
      <c r="FU424" s="12"/>
      <c r="FV424" s="6" t="str">
        <f>+IFERROR(VALUE(RIGHT(Tabla31[[#This Row],[B2B]],6)),"")</f>
        <v/>
      </c>
      <c r="FW424" s="6" t="str">
        <f>+IFERROR(VLOOKUP(FU424,Auxiliar!$A:$C,2,0),"")</f>
        <v/>
      </c>
      <c r="FX424" s="7" t="str">
        <f>+IFERROR(VLOOKUP(FU424,Auxiliar!$A:$C,3,0),"")</f>
        <v/>
      </c>
      <c r="FY424" s="1"/>
      <c r="FZ424" s="12"/>
      <c r="GA424" s="6" t="str">
        <f>+IFERROR(VALUE(RIGHT(Tabla32[[#This Row],[B2B]],6)),"")</f>
        <v/>
      </c>
      <c r="GB424" s="6" t="str">
        <f>+IFERROR(VLOOKUP(FZ424,Auxiliar!$A:$C,2,0),"")</f>
        <v/>
      </c>
      <c r="GC424" s="7" t="str">
        <f>+IFERROR(VLOOKUP(FZ424,Auxiliar!$A:$C,3,0),"")</f>
        <v/>
      </c>
      <c r="GD424" s="1"/>
      <c r="GE424" s="12"/>
      <c r="GF424" s="6" t="str">
        <f>+IFERROR(VALUE(RIGHT(Tabla33[[#This Row],[B2B]],6)),"")</f>
        <v/>
      </c>
      <c r="GG424" s="6" t="str">
        <f>+IFERROR(VLOOKUP(GE424,Auxiliar!$A:$C,2,0),"")</f>
        <v/>
      </c>
      <c r="GH424" s="7" t="str">
        <f>+IFERROR(VLOOKUP(GE424,Auxiliar!$A:$C,3,0),"")</f>
        <v/>
      </c>
    </row>
    <row r="425" spans="1:190" x14ac:dyDescent="0.25">
      <c r="A425" s="1"/>
      <c r="B425" s="1"/>
      <c r="C425" t="str">
        <f>+IFERROR(VALUE(RIGHT(Tabla1[[#This Row],[B2B]],6)),"")</f>
        <v/>
      </c>
      <c r="D425" t="str">
        <f>+IFERROR(VLOOKUP(B425,Auxiliar!$A:$C,2,0),"")</f>
        <v/>
      </c>
      <c r="E425" s="5" t="str">
        <f>+IFERROR(VLOOKUP(B425,Auxiliar!$A:$C,3,0),"")</f>
        <v/>
      </c>
      <c r="S425" s="1">
        <v>5056</v>
      </c>
      <c r="T425" s="1" t="s">
        <v>9</v>
      </c>
      <c r="U425" s="6">
        <f>+IFERROR(VALUE(RIGHT(Tabla4[[#This Row],[B2B]],6)),"")</f>
        <v>5056</v>
      </c>
      <c r="V425" s="6" t="str">
        <f>+IFERROR(VLOOKUP(T425,Auxiliar!$A:$C,2,0),"")</f>
        <v>CORE</v>
      </c>
      <c r="W425" s="7" t="str">
        <f>+IFERROR(VLOOKUP(T425,Auxiliar!$A:$C,3,0),"")</f>
        <v>0b 1% | 2b 5% | 4b 6%</v>
      </c>
      <c r="AK425" s="1">
        <v>4891</v>
      </c>
      <c r="AL425" s="1" t="s">
        <v>30</v>
      </c>
      <c r="AM425" s="6">
        <f>+IFERROR(VALUE(RIGHT(Tabla7[[#This Row],[B2B]],6)),"")</f>
        <v>4891</v>
      </c>
      <c r="AN425" s="6" t="str">
        <f>+IFERROR(VLOOKUP(AL425,Auxiliar!$A:$C,2,0),"")</f>
        <v>LATONES</v>
      </c>
      <c r="AO425" s="7" t="str">
        <f>+IFERROR(VLOOKUP(AL425,Auxiliar!$A:$C,3,0),"")</f>
        <v>1b 4% | 5b 7% | 97b 0%</v>
      </c>
      <c r="AW425" s="1"/>
      <c r="AX425" s="1" t="s">
        <v>32</v>
      </c>
      <c r="AY425" s="6" t="str">
        <f>+IFERROR(VALUE(RIGHT(Tabla9[[#This Row],[B2B]],6)),"")</f>
        <v/>
      </c>
      <c r="AZ425" s="6" t="str">
        <f>+IFERROR(VLOOKUP(AX425,Auxiliar!$A:$C,2,0),"")</f>
        <v>LATONES</v>
      </c>
      <c r="BA425" s="7" t="str">
        <f>+IFERROR(VLOOKUP(AX425,Auxiliar!$A:$C,3,0),"")</f>
        <v>2b 3% | 4b 4% | 6b 5% | 10b 8%  | 385b 0%</v>
      </c>
      <c r="BI425" s="1"/>
      <c r="BJ425" s="1"/>
      <c r="BK425" s="6" t="str">
        <f>+IFERROR(VALUE(RIGHT(Tabla11[[#This Row],[B2B]],6)),"")</f>
        <v/>
      </c>
      <c r="BL425" s="6" t="str">
        <f>+IFERROR(VLOOKUP(BJ425,Auxiliar!$A:$C,2,0),"")</f>
        <v/>
      </c>
      <c r="BM425" s="7" t="str">
        <f>+IFERROR(VLOOKUP(BJ425,Auxiliar!$A:$C,3,0),"")</f>
        <v/>
      </c>
      <c r="BO425" s="1">
        <v>1098</v>
      </c>
      <c r="BP425" s="1" t="s">
        <v>39</v>
      </c>
      <c r="BQ425" s="6">
        <f>+IFERROR(VALUE(RIGHT(Tabla12[[#This Row],[B2B]],6)),"")</f>
        <v>1098</v>
      </c>
      <c r="BR425" s="6" t="str">
        <f>+IFERROR(VLOOKUP(BP425,Auxiliar!$A:$C,2,0),"")</f>
        <v>VALUE LITRO</v>
      </c>
      <c r="BS425" s="7" t="str">
        <f>+IFERROR(VLOOKUP(BP425,Auxiliar!$A:$C,3,0),"")</f>
        <v>1b 12%</v>
      </c>
      <c r="CA425" s="1">
        <v>3962</v>
      </c>
      <c r="CB425" s="1" t="s">
        <v>35</v>
      </c>
      <c r="CC425" s="6">
        <f>+IFERROR(VALUE(RIGHT(Tabla14[[#This Row],[B2B]],6)),"")</f>
        <v>3962</v>
      </c>
      <c r="CD425" s="6" t="str">
        <f>+IFERROR(VLOOKUP(CB425,Auxiliar!$A:$C,2,0),"")</f>
        <v>Corona 710cc</v>
      </c>
      <c r="CE425" s="7" t="str">
        <f>+IFERROR(VLOOKUP(CB425,Auxiliar!$A:$C,3,0),"")</f>
        <v>1b 10% | 85b 0%</v>
      </c>
      <c r="CG425" s="1"/>
      <c r="CH425" s="1"/>
      <c r="CI425" s="6" t="str">
        <f>+IFERROR(VALUE(RIGHT(Tabla15[[#This Row],[B2B]],6)),"")</f>
        <v/>
      </c>
      <c r="CJ425" s="6" t="str">
        <f>+IFERROR(VLOOKUP(CH425,Auxiliar!$A:$C,2,0),"")</f>
        <v/>
      </c>
      <c r="CK425" s="7" t="str">
        <f>+IFERROR(VLOOKUP(CH425,Auxiliar!$A:$C,3,0),"")</f>
        <v/>
      </c>
      <c r="CM425" s="1">
        <v>3915</v>
      </c>
      <c r="CN425" s="1" t="s">
        <v>20</v>
      </c>
      <c r="CO425" s="6">
        <v>3915</v>
      </c>
      <c r="CP425" s="6" t="s">
        <v>20</v>
      </c>
      <c r="CQ425" s="7" t="s">
        <v>21</v>
      </c>
      <c r="CS425" s="1"/>
      <c r="CT425" s="1"/>
      <c r="CU425" s="6" t="str">
        <f>+IFERROR(VALUE(RIGHT(Tabla17[[#This Row],[B2B]],6)),"")</f>
        <v/>
      </c>
      <c r="CV425" s="6" t="str">
        <f>+IFERROR(VLOOKUP(CT425,Auxiliar!$A:$C,2,0),"")</f>
        <v/>
      </c>
      <c r="CW425" s="7" t="str">
        <f>+IFERROR(VLOOKUP(CT425,Auxiliar!$A:$C,3,0),"")</f>
        <v/>
      </c>
      <c r="CY425" s="1">
        <v>3915</v>
      </c>
      <c r="CZ425" s="1" t="s">
        <v>16</v>
      </c>
      <c r="DA425" s="6">
        <f>+IFERROR(VALUE(RIGHT(Tabla18[[#This Row],[B2B]],6)),"")</f>
        <v>3915</v>
      </c>
      <c r="DB425" s="6" t="str">
        <f>+IFERROR(VLOOKUP(CZ425,Auxiliar!$A:$C,2,0),"")</f>
        <v>PREMIUM</v>
      </c>
      <c r="DC425" s="7" t="str">
        <f>+IFERROR(VLOOKUP(CZ425,Auxiliar!$A:$C,3,0),"")</f>
        <v>0b 0% | 2b 2% | 5b 3,5% | 10b 5%</v>
      </c>
      <c r="DE425" s="1">
        <v>3915</v>
      </c>
      <c r="DF425" s="1" t="s">
        <v>19</v>
      </c>
      <c r="DG425" s="6">
        <f>+IFERROR(VALUE(RIGHT(Tabla19[[#This Row],[B2B]],6)),"")</f>
        <v>3915</v>
      </c>
      <c r="DH425" s="6" t="str">
        <f>+IFERROR(VLOOKUP(DF425,Auxiliar!$A:$C,2,0),"")</f>
        <v>MICHELOB</v>
      </c>
      <c r="DI425" s="7" t="str">
        <f>+IFERROR(VLOOKUP(DF425,Auxiliar!$A:$C,3,0),"")</f>
        <v>1b 7% | 3b 22% | 8b 27%</v>
      </c>
      <c r="DK425" s="1"/>
      <c r="DL425" s="1"/>
      <c r="DM425" s="6" t="str">
        <f>+IFERROR(VALUE(RIGHT(Tabla20[[#This Row],[B2B]],6)),"")</f>
        <v/>
      </c>
      <c r="DN425" s="6" t="str">
        <f>+IFERROR(VLOOKUP(DL425,Auxiliar!$A:$C,2,0),"")</f>
        <v/>
      </c>
      <c r="DO425" s="7" t="str">
        <f>+IFERROR(VLOOKUP(DL425,Auxiliar!$A:$C,3,0),"")</f>
        <v/>
      </c>
      <c r="DQ425" s="1">
        <v>3921</v>
      </c>
      <c r="DR425" s="12" t="s">
        <v>24</v>
      </c>
      <c r="DS425" s="6">
        <f>+IFERROR(VALUE(RIGHT(Tabla21[[#This Row],[B2B]],6)),"")</f>
        <v>3921</v>
      </c>
      <c r="DT425" s="6" t="str">
        <f>+IFERROR(VLOOKUP(DR425,Auxiliar!$A:$C,2,0),"")</f>
        <v>CORONA PORRON</v>
      </c>
      <c r="DU425" s="7" t="str">
        <f>+IFERROR(VLOOKUP(DR425,Auxiliar!$A:$C,3,0),"")</f>
        <v>1b 5% | 20b 0%</v>
      </c>
      <c r="DW425" s="1">
        <v>10373</v>
      </c>
      <c r="DX425" s="12" t="s">
        <v>43</v>
      </c>
      <c r="DY425" s="6">
        <f>+IFERROR(VALUE(RIGHT(Tabla22[[#This Row],[B2B]],6)),"")</f>
        <v>10373</v>
      </c>
      <c r="DZ425" s="6" t="str">
        <f>+IFERROR(VLOOKUP(DX425,Auxiliar!$A:$C,2,0),"")</f>
        <v xml:space="preserve">VALUE LATA </v>
      </c>
      <c r="EA425" s="7" t="str">
        <f>+IFERROR(VLOOKUP(DX425,Auxiliar!$A:$C,3,0),"")</f>
        <v>1b 15% | 100b 18%</v>
      </c>
      <c r="EC425" s="1">
        <v>10354</v>
      </c>
      <c r="ED425" s="12" t="s">
        <v>47</v>
      </c>
      <c r="EE425" s="6">
        <f>+IFERROR(VALUE(RIGHT(Tabla23[[#This Row],[B2B]],6)),"")</f>
        <v>10354</v>
      </c>
      <c r="EF425" s="6" t="str">
        <f>+IFERROR(VLOOKUP(ED425,Auxiliar!$A:$C,2,0),"")</f>
        <v>VALUE LATON</v>
      </c>
      <c r="EG425" s="7" t="str">
        <f>+IFERROR(VLOOKUP(ED425,Auxiliar!$A:$C,3,0),"")</f>
        <v>1b 10% | 5b 15% | 192b 0%</v>
      </c>
      <c r="EI425" s="1"/>
      <c r="EJ425" s="12"/>
      <c r="EK425" s="6" t="str">
        <f>+IFERROR(VALUE(RIGHT(Tabla24[[#This Row],[B2B]],6)),"")</f>
        <v/>
      </c>
      <c r="EL425" s="6" t="str">
        <f>+IFERROR(VLOOKUP(EJ425,Auxiliar!$A:$C,2,0),"")</f>
        <v/>
      </c>
      <c r="EM425" s="7" t="str">
        <f>+IFERROR(VLOOKUP(EJ425,Auxiliar!$A:$C,3,0),"")</f>
        <v/>
      </c>
      <c r="EO425" s="1"/>
      <c r="EP425" s="12"/>
      <c r="EQ425" s="6" t="str">
        <f>+IFERROR(VALUE(RIGHT(Tabla25[[#This Row],[B2B]],6)),"")</f>
        <v/>
      </c>
      <c r="ER425" s="6" t="str">
        <f>+IFERROR(VLOOKUP(EP425,Auxiliar!$A:$C,2,0),"")</f>
        <v/>
      </c>
      <c r="ES425" s="7" t="str">
        <f>+IFERROR(VLOOKUP(EP425,Auxiliar!$A:$C,3,0),"")</f>
        <v/>
      </c>
      <c r="EU425" s="1"/>
      <c r="EV425" s="12"/>
      <c r="EW425" s="6" t="str">
        <f>+IFERROR(VALUE(RIGHT(Tabla26[[#This Row],[B2B]],6)),"")</f>
        <v/>
      </c>
      <c r="EX425" s="6" t="str">
        <f>+IFERROR(VLOOKUP(EV425,Auxiliar!$A:$C,2,0),"")</f>
        <v/>
      </c>
      <c r="EY425" s="7" t="str">
        <f>+IFERROR(VLOOKUP(EV425,Auxiliar!$A:$C,3,0),"")</f>
        <v/>
      </c>
      <c r="EZ425" s="1"/>
      <c r="FA425" s="12"/>
      <c r="FB425" s="6" t="str">
        <f>+IFERROR(VALUE(RIGHT(Tabla27[[#This Row],[B2B]],6)),"")</f>
        <v/>
      </c>
      <c r="FC425" s="6" t="str">
        <f>+IFERROR(VLOOKUP(FA425,Auxiliar!$A:$C,2,0),"")</f>
        <v/>
      </c>
      <c r="FD425" s="7" t="str">
        <f>+IFERROR(VLOOKUP(FA425,Auxiliar!$A:$C,3,0),"")</f>
        <v/>
      </c>
      <c r="FE425" s="1"/>
      <c r="FF425" s="12"/>
      <c r="FG425" s="6" t="str">
        <f>+IFERROR(VALUE(RIGHT(Tabla28[[#This Row],[B2B]],6)),"")</f>
        <v/>
      </c>
      <c r="FH425" s="6" t="str">
        <f>+IFERROR(VLOOKUP(FF425,Auxiliar!$A:$C,2,0),"")</f>
        <v/>
      </c>
      <c r="FI425" s="7" t="str">
        <f>+IFERROR(VLOOKUP(FF425,Auxiliar!$A:$C,3,0),"")</f>
        <v/>
      </c>
      <c r="FJ425" s="1"/>
      <c r="FK425" s="12"/>
      <c r="FL425" s="6" t="str">
        <f>+IFERROR(VALUE(RIGHT(Tabla29[[#This Row],[B2B]],6)),"")</f>
        <v/>
      </c>
      <c r="FM425" s="6" t="str">
        <f>+IFERROR(VLOOKUP(FK425,Auxiliar!$A:$C,2,0),"")</f>
        <v/>
      </c>
      <c r="FN425" s="7" t="str">
        <f>+IFERROR(VLOOKUP(FK425,Auxiliar!$A:$C,3,0),"")</f>
        <v/>
      </c>
      <c r="FO425" s="1"/>
      <c r="FP425" s="12"/>
      <c r="FQ425" s="6" t="str">
        <f>+IFERROR(VALUE(RIGHT(Tabla30[[#This Row],[B2B]],6)),"")</f>
        <v/>
      </c>
      <c r="FR425" s="6" t="str">
        <f>+IFERROR(VLOOKUP(FP425,Auxiliar!$A:$C,2,0),"")</f>
        <v/>
      </c>
      <c r="FS425" s="7"/>
      <c r="FT425" s="1"/>
      <c r="FU425" s="12"/>
      <c r="FV425" s="6" t="str">
        <f>+IFERROR(VALUE(RIGHT(Tabla31[[#This Row],[B2B]],6)),"")</f>
        <v/>
      </c>
      <c r="FW425" s="6" t="str">
        <f>+IFERROR(VLOOKUP(FU425,Auxiliar!$A:$C,2,0),"")</f>
        <v/>
      </c>
      <c r="FX425" s="7" t="str">
        <f>+IFERROR(VLOOKUP(FU425,Auxiliar!$A:$C,3,0),"")</f>
        <v/>
      </c>
      <c r="FY425" s="1"/>
      <c r="FZ425" s="12"/>
      <c r="GA425" s="6" t="str">
        <f>+IFERROR(VALUE(RIGHT(Tabla32[[#This Row],[B2B]],6)),"")</f>
        <v/>
      </c>
      <c r="GB425" s="6" t="str">
        <f>+IFERROR(VLOOKUP(FZ425,Auxiliar!$A:$C,2,0),"")</f>
        <v/>
      </c>
      <c r="GC425" s="7" t="str">
        <f>+IFERROR(VLOOKUP(FZ425,Auxiliar!$A:$C,3,0),"")</f>
        <v/>
      </c>
      <c r="GD425" s="1"/>
      <c r="GE425" s="12"/>
      <c r="GF425" s="6" t="str">
        <f>+IFERROR(VALUE(RIGHT(Tabla33[[#This Row],[B2B]],6)),"")</f>
        <v/>
      </c>
      <c r="GG425" s="6" t="str">
        <f>+IFERROR(VLOOKUP(GE425,Auxiliar!$A:$C,2,0),"")</f>
        <v/>
      </c>
      <c r="GH425" s="7" t="str">
        <f>+IFERROR(VLOOKUP(GE425,Auxiliar!$A:$C,3,0),"")</f>
        <v/>
      </c>
    </row>
    <row r="426" spans="1:190" x14ac:dyDescent="0.25">
      <c r="A426" s="1"/>
      <c r="B426" s="1"/>
      <c r="C426" t="str">
        <f>+IFERROR(VALUE(RIGHT(Tabla1[[#This Row],[B2B]],6)),"")</f>
        <v/>
      </c>
      <c r="D426" t="str">
        <f>+IFERROR(VLOOKUP(B426,Auxiliar!$A:$C,2,0),"")</f>
        <v/>
      </c>
      <c r="E426" s="5" t="str">
        <f>+IFERROR(VLOOKUP(B426,Auxiliar!$A:$C,3,0),"")</f>
        <v/>
      </c>
      <c r="S426" s="1">
        <v>5061</v>
      </c>
      <c r="T426" s="1" t="s">
        <v>9</v>
      </c>
      <c r="U426" s="6">
        <f>+IFERROR(VALUE(RIGHT(Tabla4[[#This Row],[B2B]],6)),"")</f>
        <v>5061</v>
      </c>
      <c r="V426" s="6" t="str">
        <f>+IFERROR(VLOOKUP(T426,Auxiliar!$A:$C,2,0),"")</f>
        <v>CORE</v>
      </c>
      <c r="W426" s="7" t="str">
        <f>+IFERROR(VLOOKUP(T426,Auxiliar!$A:$C,3,0),"")</f>
        <v>0b 1% | 2b 5% | 4b 6%</v>
      </c>
      <c r="AK426" s="1">
        <v>4895</v>
      </c>
      <c r="AL426" s="1" t="s">
        <v>30</v>
      </c>
      <c r="AM426" s="6">
        <f>+IFERROR(VALUE(RIGHT(Tabla7[[#This Row],[B2B]],6)),"")</f>
        <v>4895</v>
      </c>
      <c r="AN426" s="6" t="str">
        <f>+IFERROR(VLOOKUP(AL426,Auxiliar!$A:$C,2,0),"")</f>
        <v>LATONES</v>
      </c>
      <c r="AO426" s="7" t="str">
        <f>+IFERROR(VLOOKUP(AL426,Auxiliar!$A:$C,3,0),"")</f>
        <v>1b 4% | 5b 7% | 97b 0%</v>
      </c>
      <c r="AW426" s="1"/>
      <c r="AX426" s="1" t="s">
        <v>32</v>
      </c>
      <c r="AY426" s="6" t="str">
        <f>+IFERROR(VALUE(RIGHT(Tabla9[[#This Row],[B2B]],6)),"")</f>
        <v/>
      </c>
      <c r="AZ426" s="6" t="str">
        <f>+IFERROR(VLOOKUP(AX426,Auxiliar!$A:$C,2,0),"")</f>
        <v>LATONES</v>
      </c>
      <c r="BA426" s="7" t="str">
        <f>+IFERROR(VLOOKUP(AX426,Auxiliar!$A:$C,3,0),"")</f>
        <v>2b 3% | 4b 4% | 6b 5% | 10b 8%  | 385b 0%</v>
      </c>
      <c r="BI426" s="1"/>
      <c r="BJ426" s="1"/>
      <c r="BK426" s="6" t="str">
        <f>+IFERROR(VALUE(RIGHT(Tabla11[[#This Row],[B2B]],6)),"")</f>
        <v/>
      </c>
      <c r="BL426" s="6" t="str">
        <f>+IFERROR(VLOOKUP(BJ426,Auxiliar!$A:$C,2,0),"")</f>
        <v/>
      </c>
      <c r="BM426" s="7" t="str">
        <f>+IFERROR(VLOOKUP(BJ426,Auxiliar!$A:$C,3,0),"")</f>
        <v/>
      </c>
      <c r="BO426" s="1">
        <v>10363</v>
      </c>
      <c r="BP426" s="1" t="s">
        <v>39</v>
      </c>
      <c r="BQ426" s="6">
        <f>+IFERROR(VALUE(RIGHT(Tabla12[[#This Row],[B2B]],6)),"")</f>
        <v>10363</v>
      </c>
      <c r="BR426" s="6" t="str">
        <f>+IFERROR(VLOOKUP(BP426,Auxiliar!$A:$C,2,0),"")</f>
        <v>VALUE LITRO</v>
      </c>
      <c r="BS426" s="7" t="str">
        <f>+IFERROR(VLOOKUP(BP426,Auxiliar!$A:$C,3,0),"")</f>
        <v>1b 12%</v>
      </c>
      <c r="CA426" s="1">
        <v>3963</v>
      </c>
      <c r="CB426" s="1" t="s">
        <v>35</v>
      </c>
      <c r="CC426" s="6">
        <f>+IFERROR(VALUE(RIGHT(Tabla14[[#This Row],[B2B]],6)),"")</f>
        <v>3963</v>
      </c>
      <c r="CD426" s="6" t="str">
        <f>+IFERROR(VLOOKUP(CB426,Auxiliar!$A:$C,2,0),"")</f>
        <v>Corona 710cc</v>
      </c>
      <c r="CE426" s="7" t="str">
        <f>+IFERROR(VLOOKUP(CB426,Auxiliar!$A:$C,3,0),"")</f>
        <v>1b 10% | 85b 0%</v>
      </c>
      <c r="CG426" s="1"/>
      <c r="CH426" s="1"/>
      <c r="CI426" s="6" t="str">
        <f>+IFERROR(VALUE(RIGHT(Tabla15[[#This Row],[B2B]],6)),"")</f>
        <v/>
      </c>
      <c r="CJ426" s="6" t="str">
        <f>+IFERROR(VLOOKUP(CH426,Auxiliar!$A:$C,2,0),"")</f>
        <v/>
      </c>
      <c r="CK426" s="7" t="str">
        <f>+IFERROR(VLOOKUP(CH426,Auxiliar!$A:$C,3,0),"")</f>
        <v/>
      </c>
      <c r="CM426" s="1">
        <v>3921</v>
      </c>
      <c r="CN426" s="1" t="s">
        <v>20</v>
      </c>
      <c r="CO426" s="6">
        <v>3921</v>
      </c>
      <c r="CP426" s="6" t="s">
        <v>20</v>
      </c>
      <c r="CQ426" s="7" t="s">
        <v>21</v>
      </c>
      <c r="CS426" s="1"/>
      <c r="CT426" s="1"/>
      <c r="CU426" s="6" t="str">
        <f>+IFERROR(VALUE(RIGHT(Tabla17[[#This Row],[B2B]],6)),"")</f>
        <v/>
      </c>
      <c r="CV426" s="6" t="str">
        <f>+IFERROR(VLOOKUP(CT426,Auxiliar!$A:$C,2,0),"")</f>
        <v/>
      </c>
      <c r="CW426" s="7" t="str">
        <f>+IFERROR(VLOOKUP(CT426,Auxiliar!$A:$C,3,0),"")</f>
        <v/>
      </c>
      <c r="CY426" s="1">
        <v>3921</v>
      </c>
      <c r="CZ426" s="1" t="s">
        <v>16</v>
      </c>
      <c r="DA426" s="6">
        <f>+IFERROR(VALUE(RIGHT(Tabla18[[#This Row],[B2B]],6)),"")</f>
        <v>3921</v>
      </c>
      <c r="DB426" s="6" t="str">
        <f>+IFERROR(VLOOKUP(CZ426,Auxiliar!$A:$C,2,0),"")</f>
        <v>PREMIUM</v>
      </c>
      <c r="DC426" s="7" t="str">
        <f>+IFERROR(VLOOKUP(CZ426,Auxiliar!$A:$C,3,0),"")</f>
        <v>0b 0% | 2b 2% | 5b 3,5% | 10b 5%</v>
      </c>
      <c r="DE426" s="1">
        <v>3921</v>
      </c>
      <c r="DF426" s="1" t="s">
        <v>19</v>
      </c>
      <c r="DG426" s="6">
        <f>+IFERROR(VALUE(RIGHT(Tabla19[[#This Row],[B2B]],6)),"")</f>
        <v>3921</v>
      </c>
      <c r="DH426" s="6" t="str">
        <f>+IFERROR(VLOOKUP(DF426,Auxiliar!$A:$C,2,0),"")</f>
        <v>MICHELOB</v>
      </c>
      <c r="DI426" s="7" t="str">
        <f>+IFERROR(VLOOKUP(DF426,Auxiliar!$A:$C,3,0),"")</f>
        <v>1b 7% | 3b 22% | 8b 27%</v>
      </c>
      <c r="DK426" s="1"/>
      <c r="DL426" s="1"/>
      <c r="DM426" s="6" t="str">
        <f>+IFERROR(VALUE(RIGHT(Tabla20[[#This Row],[B2B]],6)),"")</f>
        <v/>
      </c>
      <c r="DN426" s="6" t="str">
        <f>+IFERROR(VLOOKUP(DL426,Auxiliar!$A:$C,2,0),"")</f>
        <v/>
      </c>
      <c r="DO426" s="7" t="str">
        <f>+IFERROR(VLOOKUP(DL426,Auxiliar!$A:$C,3,0),"")</f>
        <v/>
      </c>
      <c r="DQ426" s="1">
        <v>3946</v>
      </c>
      <c r="DR426" s="12" t="s">
        <v>24</v>
      </c>
      <c r="DS426" s="6">
        <f>+IFERROR(VALUE(RIGHT(Tabla21[[#This Row],[B2B]],6)),"")</f>
        <v>3946</v>
      </c>
      <c r="DT426" s="6" t="str">
        <f>+IFERROR(VLOOKUP(DR426,Auxiliar!$A:$C,2,0),"")</f>
        <v>CORONA PORRON</v>
      </c>
      <c r="DU426" s="7" t="str">
        <f>+IFERROR(VLOOKUP(DR426,Auxiliar!$A:$C,3,0),"")</f>
        <v>1b 5% | 20b 0%</v>
      </c>
      <c r="DW426" s="1">
        <v>1105</v>
      </c>
      <c r="DX426" s="12" t="s">
        <v>43</v>
      </c>
      <c r="DY426" s="6">
        <f>+IFERROR(VALUE(RIGHT(Tabla22[[#This Row],[B2B]],6)),"")</f>
        <v>1105</v>
      </c>
      <c r="DZ426" s="6" t="str">
        <f>+IFERROR(VLOOKUP(DX426,Auxiliar!$A:$C,2,0),"")</f>
        <v xml:space="preserve">VALUE LATA </v>
      </c>
      <c r="EA426" s="7" t="str">
        <f>+IFERROR(VLOOKUP(DX426,Auxiliar!$A:$C,3,0),"")</f>
        <v>1b 15% | 100b 18%</v>
      </c>
      <c r="EC426" s="1">
        <v>1098</v>
      </c>
      <c r="ED426" s="12" t="s">
        <v>47</v>
      </c>
      <c r="EE426" s="6">
        <f>+IFERROR(VALUE(RIGHT(Tabla23[[#This Row],[B2B]],6)),"")</f>
        <v>1098</v>
      </c>
      <c r="EF426" s="6" t="str">
        <f>+IFERROR(VLOOKUP(ED426,Auxiliar!$A:$C,2,0),"")</f>
        <v>VALUE LATON</v>
      </c>
      <c r="EG426" s="7" t="str">
        <f>+IFERROR(VLOOKUP(ED426,Auxiliar!$A:$C,3,0),"")</f>
        <v>1b 10% | 5b 15% | 192b 0%</v>
      </c>
      <c r="EI426" s="1"/>
      <c r="EJ426" s="12"/>
      <c r="EK426" s="6" t="str">
        <f>+IFERROR(VALUE(RIGHT(Tabla24[[#This Row],[B2B]],6)),"")</f>
        <v/>
      </c>
      <c r="EL426" s="6" t="str">
        <f>+IFERROR(VLOOKUP(EJ426,Auxiliar!$A:$C,2,0),"")</f>
        <v/>
      </c>
      <c r="EM426" s="7" t="str">
        <f>+IFERROR(VLOOKUP(EJ426,Auxiliar!$A:$C,3,0),"")</f>
        <v/>
      </c>
      <c r="EO426" s="1"/>
      <c r="EP426" s="12"/>
      <c r="EQ426" s="6" t="str">
        <f>+IFERROR(VALUE(RIGHT(Tabla25[[#This Row],[B2B]],6)),"")</f>
        <v/>
      </c>
      <c r="ER426" s="6" t="str">
        <f>+IFERROR(VLOOKUP(EP426,Auxiliar!$A:$C,2,0),"")</f>
        <v/>
      </c>
      <c r="ES426" s="7" t="str">
        <f>+IFERROR(VLOOKUP(EP426,Auxiliar!$A:$C,3,0),"")</f>
        <v/>
      </c>
      <c r="EU426" s="1"/>
      <c r="EV426" s="12"/>
      <c r="EW426" s="6" t="str">
        <f>+IFERROR(VALUE(RIGHT(Tabla26[[#This Row],[B2B]],6)),"")</f>
        <v/>
      </c>
      <c r="EX426" s="6" t="str">
        <f>+IFERROR(VLOOKUP(EV426,Auxiliar!$A:$C,2,0),"")</f>
        <v/>
      </c>
      <c r="EY426" s="7" t="str">
        <f>+IFERROR(VLOOKUP(EV426,Auxiliar!$A:$C,3,0),"")</f>
        <v/>
      </c>
      <c r="EZ426" s="1"/>
      <c r="FA426" s="12"/>
      <c r="FB426" s="6" t="str">
        <f>+IFERROR(VALUE(RIGHT(Tabla27[[#This Row],[B2B]],6)),"")</f>
        <v/>
      </c>
      <c r="FC426" s="6" t="str">
        <f>+IFERROR(VLOOKUP(FA426,Auxiliar!$A:$C,2,0),"")</f>
        <v/>
      </c>
      <c r="FD426" s="7" t="str">
        <f>+IFERROR(VLOOKUP(FA426,Auxiliar!$A:$C,3,0),"")</f>
        <v/>
      </c>
      <c r="FE426" s="1"/>
      <c r="FF426" s="12"/>
      <c r="FG426" s="6" t="str">
        <f>+IFERROR(VALUE(RIGHT(Tabla28[[#This Row],[B2B]],6)),"")</f>
        <v/>
      </c>
      <c r="FH426" s="6" t="str">
        <f>+IFERROR(VLOOKUP(FF426,Auxiliar!$A:$C,2,0),"")</f>
        <v/>
      </c>
      <c r="FI426" s="7" t="str">
        <f>+IFERROR(VLOOKUP(FF426,Auxiliar!$A:$C,3,0),"")</f>
        <v/>
      </c>
      <c r="FJ426" s="1"/>
      <c r="FK426" s="12"/>
      <c r="FL426" s="6" t="str">
        <f>+IFERROR(VALUE(RIGHT(Tabla29[[#This Row],[B2B]],6)),"")</f>
        <v/>
      </c>
      <c r="FM426" s="6" t="str">
        <f>+IFERROR(VLOOKUP(FK426,Auxiliar!$A:$C,2,0),"")</f>
        <v/>
      </c>
      <c r="FN426" s="7" t="str">
        <f>+IFERROR(VLOOKUP(FK426,Auxiliar!$A:$C,3,0),"")</f>
        <v/>
      </c>
      <c r="FO426" s="1"/>
      <c r="FP426" s="12"/>
      <c r="FQ426" s="6" t="str">
        <f>+IFERROR(VALUE(RIGHT(Tabla30[[#This Row],[B2B]],6)),"")</f>
        <v/>
      </c>
      <c r="FR426" s="6" t="str">
        <f>+IFERROR(VLOOKUP(FP426,Auxiliar!$A:$C,2,0),"")</f>
        <v/>
      </c>
      <c r="FS426" s="7"/>
      <c r="FT426" s="1"/>
      <c r="FU426" s="12"/>
      <c r="FV426" s="6" t="str">
        <f>+IFERROR(VALUE(RIGHT(Tabla31[[#This Row],[B2B]],6)),"")</f>
        <v/>
      </c>
      <c r="FW426" s="6" t="str">
        <f>+IFERROR(VLOOKUP(FU426,Auxiliar!$A:$C,2,0),"")</f>
        <v/>
      </c>
      <c r="FX426" s="7" t="str">
        <f>+IFERROR(VLOOKUP(FU426,Auxiliar!$A:$C,3,0),"")</f>
        <v/>
      </c>
      <c r="FY426" s="1"/>
      <c r="FZ426" s="12"/>
      <c r="GA426" s="6" t="str">
        <f>+IFERROR(VALUE(RIGHT(Tabla32[[#This Row],[B2B]],6)),"")</f>
        <v/>
      </c>
      <c r="GB426" s="6" t="str">
        <f>+IFERROR(VLOOKUP(FZ426,Auxiliar!$A:$C,2,0),"")</f>
        <v/>
      </c>
      <c r="GC426" s="7" t="str">
        <f>+IFERROR(VLOOKUP(FZ426,Auxiliar!$A:$C,3,0),"")</f>
        <v/>
      </c>
      <c r="GD426" s="1"/>
      <c r="GE426" s="12"/>
      <c r="GF426" s="6" t="str">
        <f>+IFERROR(VALUE(RIGHT(Tabla33[[#This Row],[B2B]],6)),"")</f>
        <v/>
      </c>
      <c r="GG426" s="6" t="str">
        <f>+IFERROR(VLOOKUP(GE426,Auxiliar!$A:$C,2,0),"")</f>
        <v/>
      </c>
      <c r="GH426" s="7" t="str">
        <f>+IFERROR(VLOOKUP(GE426,Auxiliar!$A:$C,3,0),"")</f>
        <v/>
      </c>
    </row>
    <row r="427" spans="1:190" x14ac:dyDescent="0.25">
      <c r="A427" s="1"/>
      <c r="B427" s="1"/>
      <c r="C427" t="str">
        <f>+IFERROR(VALUE(RIGHT(Tabla1[[#This Row],[B2B]],6)),"")</f>
        <v/>
      </c>
      <c r="D427" t="str">
        <f>+IFERROR(VLOOKUP(B427,Auxiliar!$A:$C,2,0),"")</f>
        <v/>
      </c>
      <c r="E427" s="5" t="str">
        <f>+IFERROR(VLOOKUP(B427,Auxiliar!$A:$C,3,0),"")</f>
        <v/>
      </c>
      <c r="S427" s="1">
        <v>5066</v>
      </c>
      <c r="T427" s="1" t="s">
        <v>9</v>
      </c>
      <c r="U427" s="6">
        <f>+IFERROR(VALUE(RIGHT(Tabla4[[#This Row],[B2B]],6)),"")</f>
        <v>5066</v>
      </c>
      <c r="V427" s="6" t="str">
        <f>+IFERROR(VLOOKUP(T427,Auxiliar!$A:$C,2,0),"")</f>
        <v>CORE</v>
      </c>
      <c r="W427" s="7" t="str">
        <f>+IFERROR(VLOOKUP(T427,Auxiliar!$A:$C,3,0),"")</f>
        <v>0b 1% | 2b 5% | 4b 6%</v>
      </c>
      <c r="AK427" s="1">
        <v>4896</v>
      </c>
      <c r="AL427" s="1" t="s">
        <v>30</v>
      </c>
      <c r="AM427" s="6">
        <f>+IFERROR(VALUE(RIGHT(Tabla7[[#This Row],[B2B]],6)),"")</f>
        <v>4896</v>
      </c>
      <c r="AN427" s="6" t="str">
        <f>+IFERROR(VLOOKUP(AL427,Auxiliar!$A:$C,2,0),"")</f>
        <v>LATONES</v>
      </c>
      <c r="AO427" s="7" t="str">
        <f>+IFERROR(VLOOKUP(AL427,Auxiliar!$A:$C,3,0),"")</f>
        <v>1b 4% | 5b 7% | 97b 0%</v>
      </c>
      <c r="AW427" s="1"/>
      <c r="AX427" s="1" t="s">
        <v>32</v>
      </c>
      <c r="AY427" s="6" t="str">
        <f>+IFERROR(VALUE(RIGHT(Tabla9[[#This Row],[B2B]],6)),"")</f>
        <v/>
      </c>
      <c r="AZ427" s="6" t="str">
        <f>+IFERROR(VLOOKUP(AX427,Auxiliar!$A:$C,2,0),"")</f>
        <v>LATONES</v>
      </c>
      <c r="BA427" s="7" t="str">
        <f>+IFERROR(VLOOKUP(AX427,Auxiliar!$A:$C,3,0),"")</f>
        <v>2b 3% | 4b 4% | 6b 5% | 10b 8%  | 385b 0%</v>
      </c>
      <c r="BI427" s="1"/>
      <c r="BJ427" s="1"/>
      <c r="BK427" s="6" t="str">
        <f>+IFERROR(VALUE(RIGHT(Tabla11[[#This Row],[B2B]],6)),"")</f>
        <v/>
      </c>
      <c r="BL427" s="6" t="str">
        <f>+IFERROR(VLOOKUP(BJ427,Auxiliar!$A:$C,2,0),"")</f>
        <v/>
      </c>
      <c r="BM427" s="7" t="str">
        <f>+IFERROR(VLOOKUP(BJ427,Auxiliar!$A:$C,3,0),"")</f>
        <v/>
      </c>
      <c r="BO427" s="1">
        <v>1102</v>
      </c>
      <c r="BP427" s="1" t="s">
        <v>39</v>
      </c>
      <c r="BQ427" s="6">
        <f>+IFERROR(VALUE(RIGHT(Tabla12[[#This Row],[B2B]],6)),"")</f>
        <v>1102</v>
      </c>
      <c r="BR427" s="6" t="str">
        <f>+IFERROR(VLOOKUP(BP427,Auxiliar!$A:$C,2,0),"")</f>
        <v>VALUE LITRO</v>
      </c>
      <c r="BS427" s="7" t="str">
        <f>+IFERROR(VLOOKUP(BP427,Auxiliar!$A:$C,3,0),"")</f>
        <v>1b 12%</v>
      </c>
      <c r="CA427" s="1">
        <v>3964</v>
      </c>
      <c r="CB427" s="1" t="s">
        <v>35</v>
      </c>
      <c r="CC427" s="6">
        <f>+IFERROR(VALUE(RIGHT(Tabla14[[#This Row],[B2B]],6)),"")</f>
        <v>3964</v>
      </c>
      <c r="CD427" s="6" t="str">
        <f>+IFERROR(VLOOKUP(CB427,Auxiliar!$A:$C,2,0),"")</f>
        <v>Corona 710cc</v>
      </c>
      <c r="CE427" s="7" t="str">
        <f>+IFERROR(VLOOKUP(CB427,Auxiliar!$A:$C,3,0),"")</f>
        <v>1b 10% | 85b 0%</v>
      </c>
      <c r="CG427" s="1"/>
      <c r="CH427" s="1"/>
      <c r="CI427" s="6" t="str">
        <f>+IFERROR(VALUE(RIGHT(Tabla15[[#This Row],[B2B]],6)),"")</f>
        <v/>
      </c>
      <c r="CJ427" s="6" t="str">
        <f>+IFERROR(VLOOKUP(CH427,Auxiliar!$A:$C,2,0),"")</f>
        <v/>
      </c>
      <c r="CK427" s="7" t="str">
        <f>+IFERROR(VLOOKUP(CH427,Auxiliar!$A:$C,3,0),"")</f>
        <v/>
      </c>
      <c r="CM427" s="1">
        <v>3946</v>
      </c>
      <c r="CN427" s="1" t="s">
        <v>20</v>
      </c>
      <c r="CO427" s="6">
        <v>3946</v>
      </c>
      <c r="CP427" s="6" t="s">
        <v>20</v>
      </c>
      <c r="CQ427" s="7" t="s">
        <v>21</v>
      </c>
      <c r="CS427" s="1"/>
      <c r="CT427" s="1"/>
      <c r="CU427" s="6" t="str">
        <f>+IFERROR(VALUE(RIGHT(Tabla17[[#This Row],[B2B]],6)),"")</f>
        <v/>
      </c>
      <c r="CV427" s="6" t="str">
        <f>+IFERROR(VLOOKUP(CT427,Auxiliar!$A:$C,2,0),"")</f>
        <v/>
      </c>
      <c r="CW427" s="7" t="str">
        <f>+IFERROR(VLOOKUP(CT427,Auxiliar!$A:$C,3,0),"")</f>
        <v/>
      </c>
      <c r="CY427" s="1">
        <v>3946</v>
      </c>
      <c r="CZ427" s="1" t="s">
        <v>16</v>
      </c>
      <c r="DA427" s="6">
        <f>+IFERROR(VALUE(RIGHT(Tabla18[[#This Row],[B2B]],6)),"")</f>
        <v>3946</v>
      </c>
      <c r="DB427" s="6" t="str">
        <f>+IFERROR(VLOOKUP(CZ427,Auxiliar!$A:$C,2,0),"")</f>
        <v>PREMIUM</v>
      </c>
      <c r="DC427" s="7" t="str">
        <f>+IFERROR(VLOOKUP(CZ427,Auxiliar!$A:$C,3,0),"")</f>
        <v>0b 0% | 2b 2% | 5b 3,5% | 10b 5%</v>
      </c>
      <c r="DE427" s="1">
        <v>3946</v>
      </c>
      <c r="DF427" s="1" t="s">
        <v>19</v>
      </c>
      <c r="DG427" s="6">
        <f>+IFERROR(VALUE(RIGHT(Tabla19[[#This Row],[B2B]],6)),"")</f>
        <v>3946</v>
      </c>
      <c r="DH427" s="6" t="str">
        <f>+IFERROR(VLOOKUP(DF427,Auxiliar!$A:$C,2,0),"")</f>
        <v>MICHELOB</v>
      </c>
      <c r="DI427" s="7" t="str">
        <f>+IFERROR(VLOOKUP(DF427,Auxiliar!$A:$C,3,0),"")</f>
        <v>1b 7% | 3b 22% | 8b 27%</v>
      </c>
      <c r="DK427" s="1"/>
      <c r="DL427" s="1"/>
      <c r="DM427" s="6" t="str">
        <f>+IFERROR(VALUE(RIGHT(Tabla20[[#This Row],[B2B]],6)),"")</f>
        <v/>
      </c>
      <c r="DN427" s="6" t="str">
        <f>+IFERROR(VLOOKUP(DL427,Auxiliar!$A:$C,2,0),"")</f>
        <v/>
      </c>
      <c r="DO427" s="7" t="str">
        <f>+IFERROR(VLOOKUP(DL427,Auxiliar!$A:$C,3,0),"")</f>
        <v/>
      </c>
      <c r="DQ427" s="1">
        <v>3951</v>
      </c>
      <c r="DR427" s="12" t="s">
        <v>24</v>
      </c>
      <c r="DS427" s="6">
        <f>+IFERROR(VALUE(RIGHT(Tabla21[[#This Row],[B2B]],6)),"")</f>
        <v>3951</v>
      </c>
      <c r="DT427" s="6" t="str">
        <f>+IFERROR(VLOOKUP(DR427,Auxiliar!$A:$C,2,0),"")</f>
        <v>CORONA PORRON</v>
      </c>
      <c r="DU427" s="7" t="str">
        <f>+IFERROR(VLOOKUP(DR427,Auxiliar!$A:$C,3,0),"")</f>
        <v>1b 5% | 20b 0%</v>
      </c>
      <c r="DW427" s="1">
        <v>10374</v>
      </c>
      <c r="DX427" s="12" t="s">
        <v>43</v>
      </c>
      <c r="DY427" s="6">
        <f>+IFERROR(VALUE(RIGHT(Tabla22[[#This Row],[B2B]],6)),"")</f>
        <v>10374</v>
      </c>
      <c r="DZ427" s="6" t="str">
        <f>+IFERROR(VLOOKUP(DX427,Auxiliar!$A:$C,2,0),"")</f>
        <v xml:space="preserve">VALUE LATA </v>
      </c>
      <c r="EA427" s="7" t="str">
        <f>+IFERROR(VLOOKUP(DX427,Auxiliar!$A:$C,3,0),"")</f>
        <v>1b 15% | 100b 18%</v>
      </c>
      <c r="EC427" s="1">
        <v>10363</v>
      </c>
      <c r="ED427" s="12" t="s">
        <v>47</v>
      </c>
      <c r="EE427" s="6">
        <f>+IFERROR(VALUE(RIGHT(Tabla23[[#This Row],[B2B]],6)),"")</f>
        <v>10363</v>
      </c>
      <c r="EF427" s="6" t="str">
        <f>+IFERROR(VLOOKUP(ED427,Auxiliar!$A:$C,2,0),"")</f>
        <v>VALUE LATON</v>
      </c>
      <c r="EG427" s="7" t="str">
        <f>+IFERROR(VLOOKUP(ED427,Auxiliar!$A:$C,3,0),"")</f>
        <v>1b 10% | 5b 15% | 192b 0%</v>
      </c>
      <c r="EI427" s="1"/>
      <c r="EJ427" s="12"/>
      <c r="EK427" s="6" t="str">
        <f>+IFERROR(VALUE(RIGHT(Tabla24[[#This Row],[B2B]],6)),"")</f>
        <v/>
      </c>
      <c r="EL427" s="6" t="str">
        <f>+IFERROR(VLOOKUP(EJ427,Auxiliar!$A:$C,2,0),"")</f>
        <v/>
      </c>
      <c r="EM427" s="7" t="str">
        <f>+IFERROR(VLOOKUP(EJ427,Auxiliar!$A:$C,3,0),"")</f>
        <v/>
      </c>
      <c r="EO427" s="1"/>
      <c r="EP427" s="12"/>
      <c r="EQ427" s="6" t="str">
        <f>+IFERROR(VALUE(RIGHT(Tabla25[[#This Row],[B2B]],6)),"")</f>
        <v/>
      </c>
      <c r="ER427" s="6" t="str">
        <f>+IFERROR(VLOOKUP(EP427,Auxiliar!$A:$C,2,0),"")</f>
        <v/>
      </c>
      <c r="ES427" s="7" t="str">
        <f>+IFERROR(VLOOKUP(EP427,Auxiliar!$A:$C,3,0),"")</f>
        <v/>
      </c>
      <c r="EU427" s="1"/>
      <c r="EV427" s="12"/>
      <c r="EW427" s="6" t="str">
        <f>+IFERROR(VALUE(RIGHT(Tabla26[[#This Row],[B2B]],6)),"")</f>
        <v/>
      </c>
      <c r="EX427" s="6" t="str">
        <f>+IFERROR(VLOOKUP(EV427,Auxiliar!$A:$C,2,0),"")</f>
        <v/>
      </c>
      <c r="EY427" s="7" t="str">
        <f>+IFERROR(VLOOKUP(EV427,Auxiliar!$A:$C,3,0),"")</f>
        <v/>
      </c>
      <c r="EZ427" s="1"/>
      <c r="FA427" s="12"/>
      <c r="FB427" s="6" t="str">
        <f>+IFERROR(VALUE(RIGHT(Tabla27[[#This Row],[B2B]],6)),"")</f>
        <v/>
      </c>
      <c r="FC427" s="6" t="str">
        <f>+IFERROR(VLOOKUP(FA427,Auxiliar!$A:$C,2,0),"")</f>
        <v/>
      </c>
      <c r="FD427" s="7" t="str">
        <f>+IFERROR(VLOOKUP(FA427,Auxiliar!$A:$C,3,0),"")</f>
        <v/>
      </c>
      <c r="FE427" s="1"/>
      <c r="FF427" s="12"/>
      <c r="FG427" s="6" t="str">
        <f>+IFERROR(VALUE(RIGHT(Tabla28[[#This Row],[B2B]],6)),"")</f>
        <v/>
      </c>
      <c r="FH427" s="6" t="str">
        <f>+IFERROR(VLOOKUP(FF427,Auxiliar!$A:$C,2,0),"")</f>
        <v/>
      </c>
      <c r="FI427" s="7" t="str">
        <f>+IFERROR(VLOOKUP(FF427,Auxiliar!$A:$C,3,0),"")</f>
        <v/>
      </c>
      <c r="FJ427" s="1"/>
      <c r="FK427" s="12"/>
      <c r="FL427" s="6" t="str">
        <f>+IFERROR(VALUE(RIGHT(Tabla29[[#This Row],[B2B]],6)),"")</f>
        <v/>
      </c>
      <c r="FM427" s="6" t="str">
        <f>+IFERROR(VLOOKUP(FK427,Auxiliar!$A:$C,2,0),"")</f>
        <v/>
      </c>
      <c r="FN427" s="7" t="str">
        <f>+IFERROR(VLOOKUP(FK427,Auxiliar!$A:$C,3,0),"")</f>
        <v/>
      </c>
      <c r="FO427" s="1"/>
      <c r="FP427" s="12"/>
      <c r="FQ427" s="6" t="str">
        <f>+IFERROR(VALUE(RIGHT(Tabla30[[#This Row],[B2B]],6)),"")</f>
        <v/>
      </c>
      <c r="FR427" s="6" t="str">
        <f>+IFERROR(VLOOKUP(FP427,Auxiliar!$A:$C,2,0),"")</f>
        <v/>
      </c>
      <c r="FS427" s="7"/>
      <c r="FT427" s="1"/>
      <c r="FU427" s="12"/>
      <c r="FV427" s="6" t="str">
        <f>+IFERROR(VALUE(RIGHT(Tabla31[[#This Row],[B2B]],6)),"")</f>
        <v/>
      </c>
      <c r="FW427" s="6" t="str">
        <f>+IFERROR(VLOOKUP(FU427,Auxiliar!$A:$C,2,0),"")</f>
        <v/>
      </c>
      <c r="FX427" s="7" t="str">
        <f>+IFERROR(VLOOKUP(FU427,Auxiliar!$A:$C,3,0),"")</f>
        <v/>
      </c>
      <c r="FY427" s="1"/>
      <c r="FZ427" s="12"/>
      <c r="GA427" s="6" t="str">
        <f>+IFERROR(VALUE(RIGHT(Tabla32[[#This Row],[B2B]],6)),"")</f>
        <v/>
      </c>
      <c r="GB427" s="6" t="str">
        <f>+IFERROR(VLOOKUP(FZ427,Auxiliar!$A:$C,2,0),"")</f>
        <v/>
      </c>
      <c r="GC427" s="7" t="str">
        <f>+IFERROR(VLOOKUP(FZ427,Auxiliar!$A:$C,3,0),"")</f>
        <v/>
      </c>
      <c r="GD427" s="1"/>
      <c r="GE427" s="12"/>
      <c r="GF427" s="6" t="str">
        <f>+IFERROR(VALUE(RIGHT(Tabla33[[#This Row],[B2B]],6)),"")</f>
        <v/>
      </c>
      <c r="GG427" s="6" t="str">
        <f>+IFERROR(VLOOKUP(GE427,Auxiliar!$A:$C,2,0),"")</f>
        <v/>
      </c>
      <c r="GH427" s="7" t="str">
        <f>+IFERROR(VLOOKUP(GE427,Auxiliar!$A:$C,3,0),"")</f>
        <v/>
      </c>
    </row>
    <row r="428" spans="1:190" x14ac:dyDescent="0.25">
      <c r="A428" s="1"/>
      <c r="B428" s="1"/>
      <c r="C428" t="str">
        <f>+IFERROR(VALUE(RIGHT(Tabla1[[#This Row],[B2B]],6)),"")</f>
        <v/>
      </c>
      <c r="D428" t="str">
        <f>+IFERROR(VLOOKUP(B428,Auxiliar!$A:$C,2,0),"")</f>
        <v/>
      </c>
      <c r="E428" s="5" t="str">
        <f>+IFERROR(VLOOKUP(B428,Auxiliar!$A:$C,3,0),"")</f>
        <v/>
      </c>
      <c r="S428" s="1">
        <v>5071</v>
      </c>
      <c r="T428" s="1" t="s">
        <v>9</v>
      </c>
      <c r="U428" s="6">
        <f>+IFERROR(VALUE(RIGHT(Tabla4[[#This Row],[B2B]],6)),"")</f>
        <v>5071</v>
      </c>
      <c r="V428" s="6" t="str">
        <f>+IFERROR(VLOOKUP(T428,Auxiliar!$A:$C,2,0),"")</f>
        <v>CORE</v>
      </c>
      <c r="W428" s="7" t="str">
        <f>+IFERROR(VLOOKUP(T428,Auxiliar!$A:$C,3,0),"")</f>
        <v>0b 1% | 2b 5% | 4b 6%</v>
      </c>
      <c r="AK428" s="1">
        <v>4898</v>
      </c>
      <c r="AL428" s="1" t="s">
        <v>30</v>
      </c>
      <c r="AM428" s="6">
        <f>+IFERROR(VALUE(RIGHT(Tabla7[[#This Row],[B2B]],6)),"")</f>
        <v>4898</v>
      </c>
      <c r="AN428" s="6" t="str">
        <f>+IFERROR(VLOOKUP(AL428,Auxiliar!$A:$C,2,0),"")</f>
        <v>LATONES</v>
      </c>
      <c r="AO428" s="7" t="str">
        <f>+IFERROR(VLOOKUP(AL428,Auxiliar!$A:$C,3,0),"")</f>
        <v>1b 4% | 5b 7% | 97b 0%</v>
      </c>
      <c r="AW428" s="1"/>
      <c r="AX428" s="1" t="s">
        <v>32</v>
      </c>
      <c r="AY428" s="6" t="str">
        <f>+IFERROR(VALUE(RIGHT(Tabla9[[#This Row],[B2B]],6)),"")</f>
        <v/>
      </c>
      <c r="AZ428" s="6" t="str">
        <f>+IFERROR(VLOOKUP(AX428,Auxiliar!$A:$C,2,0),"")</f>
        <v>LATONES</v>
      </c>
      <c r="BA428" s="7" t="str">
        <f>+IFERROR(VLOOKUP(AX428,Auxiliar!$A:$C,3,0),"")</f>
        <v>2b 3% | 4b 4% | 6b 5% | 10b 8%  | 385b 0%</v>
      </c>
      <c r="BI428" s="1"/>
      <c r="BJ428" s="1"/>
      <c r="BK428" s="6" t="str">
        <f>+IFERROR(VALUE(RIGHT(Tabla11[[#This Row],[B2B]],6)),"")</f>
        <v/>
      </c>
      <c r="BL428" s="6" t="str">
        <f>+IFERROR(VLOOKUP(BJ428,Auxiliar!$A:$C,2,0),"")</f>
        <v/>
      </c>
      <c r="BM428" s="7" t="str">
        <f>+IFERROR(VLOOKUP(BJ428,Auxiliar!$A:$C,3,0),"")</f>
        <v/>
      </c>
      <c r="BO428" s="1">
        <v>10373</v>
      </c>
      <c r="BP428" s="1" t="s">
        <v>39</v>
      </c>
      <c r="BQ428" s="6">
        <f>+IFERROR(VALUE(RIGHT(Tabla12[[#This Row],[B2B]],6)),"")</f>
        <v>10373</v>
      </c>
      <c r="BR428" s="6" t="str">
        <f>+IFERROR(VLOOKUP(BP428,Auxiliar!$A:$C,2,0),"")</f>
        <v>VALUE LITRO</v>
      </c>
      <c r="BS428" s="7" t="str">
        <f>+IFERROR(VLOOKUP(BP428,Auxiliar!$A:$C,3,0),"")</f>
        <v>1b 12%</v>
      </c>
      <c r="CA428" s="1">
        <v>3970</v>
      </c>
      <c r="CB428" s="1" t="s">
        <v>35</v>
      </c>
      <c r="CC428" s="6">
        <f>+IFERROR(VALUE(RIGHT(Tabla14[[#This Row],[B2B]],6)),"")</f>
        <v>3970</v>
      </c>
      <c r="CD428" s="6" t="str">
        <f>+IFERROR(VLOOKUP(CB428,Auxiliar!$A:$C,2,0),"")</f>
        <v>Corona 710cc</v>
      </c>
      <c r="CE428" s="7" t="str">
        <f>+IFERROR(VLOOKUP(CB428,Auxiliar!$A:$C,3,0),"")</f>
        <v>1b 10% | 85b 0%</v>
      </c>
      <c r="CG428" s="1"/>
      <c r="CH428" s="1"/>
      <c r="CI428" s="6" t="str">
        <f>+IFERROR(VALUE(RIGHT(Tabla15[[#This Row],[B2B]],6)),"")</f>
        <v/>
      </c>
      <c r="CJ428" s="6" t="str">
        <f>+IFERROR(VLOOKUP(CH428,Auxiliar!$A:$C,2,0),"")</f>
        <v/>
      </c>
      <c r="CK428" s="7" t="str">
        <f>+IFERROR(VLOOKUP(CH428,Auxiliar!$A:$C,3,0),"")</f>
        <v/>
      </c>
      <c r="CM428" s="1">
        <v>3951</v>
      </c>
      <c r="CN428" s="1" t="s">
        <v>20</v>
      </c>
      <c r="CO428" s="6">
        <v>3951</v>
      </c>
      <c r="CP428" s="6" t="s">
        <v>20</v>
      </c>
      <c r="CQ428" s="7" t="s">
        <v>21</v>
      </c>
      <c r="CS428" s="1"/>
      <c r="CT428" s="1"/>
      <c r="CU428" s="6" t="str">
        <f>+IFERROR(VALUE(RIGHT(Tabla17[[#This Row],[B2B]],6)),"")</f>
        <v/>
      </c>
      <c r="CV428" s="6" t="str">
        <f>+IFERROR(VLOOKUP(CT428,Auxiliar!$A:$C,2,0),"")</f>
        <v/>
      </c>
      <c r="CW428" s="7" t="str">
        <f>+IFERROR(VLOOKUP(CT428,Auxiliar!$A:$C,3,0),"")</f>
        <v/>
      </c>
      <c r="CY428" s="1">
        <v>3951</v>
      </c>
      <c r="CZ428" s="1" t="s">
        <v>16</v>
      </c>
      <c r="DA428" s="6">
        <f>+IFERROR(VALUE(RIGHT(Tabla18[[#This Row],[B2B]],6)),"")</f>
        <v>3951</v>
      </c>
      <c r="DB428" s="6" t="str">
        <f>+IFERROR(VLOOKUP(CZ428,Auxiliar!$A:$C,2,0),"")</f>
        <v>PREMIUM</v>
      </c>
      <c r="DC428" s="7" t="str">
        <f>+IFERROR(VLOOKUP(CZ428,Auxiliar!$A:$C,3,0),"")</f>
        <v>0b 0% | 2b 2% | 5b 3,5% | 10b 5%</v>
      </c>
      <c r="DE428" s="1">
        <v>3951</v>
      </c>
      <c r="DF428" s="1" t="s">
        <v>19</v>
      </c>
      <c r="DG428" s="6">
        <f>+IFERROR(VALUE(RIGHT(Tabla19[[#This Row],[B2B]],6)),"")</f>
        <v>3951</v>
      </c>
      <c r="DH428" s="6" t="str">
        <f>+IFERROR(VLOOKUP(DF428,Auxiliar!$A:$C,2,0),"")</f>
        <v>MICHELOB</v>
      </c>
      <c r="DI428" s="7" t="str">
        <f>+IFERROR(VLOOKUP(DF428,Auxiliar!$A:$C,3,0),"")</f>
        <v>1b 7% | 3b 22% | 8b 27%</v>
      </c>
      <c r="DK428" s="1"/>
      <c r="DL428" s="1"/>
      <c r="DM428" s="6" t="str">
        <f>+IFERROR(VALUE(RIGHT(Tabla20[[#This Row],[B2B]],6)),"")</f>
        <v/>
      </c>
      <c r="DN428" s="6" t="str">
        <f>+IFERROR(VLOOKUP(DL428,Auxiliar!$A:$C,2,0),"")</f>
        <v/>
      </c>
      <c r="DO428" s="7" t="str">
        <f>+IFERROR(VLOOKUP(DL428,Auxiliar!$A:$C,3,0),"")</f>
        <v/>
      </c>
      <c r="DQ428" s="1">
        <v>3961</v>
      </c>
      <c r="DR428" s="12" t="s">
        <v>24</v>
      </c>
      <c r="DS428" s="6">
        <f>+IFERROR(VALUE(RIGHT(Tabla21[[#This Row],[B2B]],6)),"")</f>
        <v>3961</v>
      </c>
      <c r="DT428" s="6" t="str">
        <f>+IFERROR(VLOOKUP(DR428,Auxiliar!$A:$C,2,0),"")</f>
        <v>CORONA PORRON</v>
      </c>
      <c r="DU428" s="7" t="str">
        <f>+IFERROR(VLOOKUP(DR428,Auxiliar!$A:$C,3,0),"")</f>
        <v>1b 5% | 20b 0%</v>
      </c>
      <c r="DW428" s="1">
        <v>10377</v>
      </c>
      <c r="DX428" s="12" t="s">
        <v>43</v>
      </c>
      <c r="DY428" s="6">
        <f>+IFERROR(VALUE(RIGHT(Tabla22[[#This Row],[B2B]],6)),"")</f>
        <v>10377</v>
      </c>
      <c r="DZ428" s="6" t="str">
        <f>+IFERROR(VLOOKUP(DX428,Auxiliar!$A:$C,2,0),"")</f>
        <v xml:space="preserve">VALUE LATA </v>
      </c>
      <c r="EA428" s="7" t="str">
        <f>+IFERROR(VLOOKUP(DX428,Auxiliar!$A:$C,3,0),"")</f>
        <v>1b 15% | 100b 18%</v>
      </c>
      <c r="EC428" s="1">
        <v>1102</v>
      </c>
      <c r="ED428" s="12" t="s">
        <v>47</v>
      </c>
      <c r="EE428" s="6">
        <f>+IFERROR(VALUE(RIGHT(Tabla23[[#This Row],[B2B]],6)),"")</f>
        <v>1102</v>
      </c>
      <c r="EF428" s="6" t="str">
        <f>+IFERROR(VLOOKUP(ED428,Auxiliar!$A:$C,2,0),"")</f>
        <v>VALUE LATON</v>
      </c>
      <c r="EG428" s="7" t="str">
        <f>+IFERROR(VLOOKUP(ED428,Auxiliar!$A:$C,3,0),"")</f>
        <v>1b 10% | 5b 15% | 192b 0%</v>
      </c>
      <c r="EI428" s="1"/>
      <c r="EJ428" s="12"/>
      <c r="EK428" s="6" t="str">
        <f>+IFERROR(VALUE(RIGHT(Tabla24[[#This Row],[B2B]],6)),"")</f>
        <v/>
      </c>
      <c r="EL428" s="6" t="str">
        <f>+IFERROR(VLOOKUP(EJ428,Auxiliar!$A:$C,2,0),"")</f>
        <v/>
      </c>
      <c r="EM428" s="7" t="str">
        <f>+IFERROR(VLOOKUP(EJ428,Auxiliar!$A:$C,3,0),"")</f>
        <v/>
      </c>
      <c r="EO428" s="1"/>
      <c r="EP428" s="12"/>
      <c r="EQ428" s="6" t="str">
        <f>+IFERROR(VALUE(RIGHT(Tabla25[[#This Row],[B2B]],6)),"")</f>
        <v/>
      </c>
      <c r="ER428" s="6" t="str">
        <f>+IFERROR(VLOOKUP(EP428,Auxiliar!$A:$C,2,0),"")</f>
        <v/>
      </c>
      <c r="ES428" s="7" t="str">
        <f>+IFERROR(VLOOKUP(EP428,Auxiliar!$A:$C,3,0),"")</f>
        <v/>
      </c>
      <c r="EU428" s="1"/>
      <c r="EV428" s="12"/>
      <c r="EW428" s="6" t="str">
        <f>+IFERROR(VALUE(RIGHT(Tabla26[[#This Row],[B2B]],6)),"")</f>
        <v/>
      </c>
      <c r="EX428" s="6" t="str">
        <f>+IFERROR(VLOOKUP(EV428,Auxiliar!$A:$C,2,0),"")</f>
        <v/>
      </c>
      <c r="EY428" s="7" t="str">
        <f>+IFERROR(VLOOKUP(EV428,Auxiliar!$A:$C,3,0),"")</f>
        <v/>
      </c>
      <c r="EZ428" s="1"/>
      <c r="FA428" s="12"/>
      <c r="FB428" s="6" t="str">
        <f>+IFERROR(VALUE(RIGHT(Tabla27[[#This Row],[B2B]],6)),"")</f>
        <v/>
      </c>
      <c r="FC428" s="6" t="str">
        <f>+IFERROR(VLOOKUP(FA428,Auxiliar!$A:$C,2,0),"")</f>
        <v/>
      </c>
      <c r="FD428" s="7" t="str">
        <f>+IFERROR(VLOOKUP(FA428,Auxiliar!$A:$C,3,0),"")</f>
        <v/>
      </c>
      <c r="FE428" s="1"/>
      <c r="FF428" s="12"/>
      <c r="FG428" s="6" t="str">
        <f>+IFERROR(VALUE(RIGHT(Tabla28[[#This Row],[B2B]],6)),"")</f>
        <v/>
      </c>
      <c r="FH428" s="6" t="str">
        <f>+IFERROR(VLOOKUP(FF428,Auxiliar!$A:$C,2,0),"")</f>
        <v/>
      </c>
      <c r="FI428" s="7" t="str">
        <f>+IFERROR(VLOOKUP(FF428,Auxiliar!$A:$C,3,0),"")</f>
        <v/>
      </c>
      <c r="FJ428" s="1"/>
      <c r="FK428" s="12"/>
      <c r="FL428" s="6" t="str">
        <f>+IFERROR(VALUE(RIGHT(Tabla29[[#This Row],[B2B]],6)),"")</f>
        <v/>
      </c>
      <c r="FM428" s="6" t="str">
        <f>+IFERROR(VLOOKUP(FK428,Auxiliar!$A:$C,2,0),"")</f>
        <v/>
      </c>
      <c r="FN428" s="7" t="str">
        <f>+IFERROR(VLOOKUP(FK428,Auxiliar!$A:$C,3,0),"")</f>
        <v/>
      </c>
      <c r="FO428" s="1"/>
      <c r="FP428" s="12"/>
      <c r="FQ428" s="6" t="str">
        <f>+IFERROR(VALUE(RIGHT(Tabla30[[#This Row],[B2B]],6)),"")</f>
        <v/>
      </c>
      <c r="FR428" s="6" t="str">
        <f>+IFERROR(VLOOKUP(FP428,Auxiliar!$A:$C,2,0),"")</f>
        <v/>
      </c>
      <c r="FS428" s="7"/>
      <c r="FT428" s="1"/>
      <c r="FU428" s="12"/>
      <c r="FV428" s="6" t="str">
        <f>+IFERROR(VALUE(RIGHT(Tabla31[[#This Row],[B2B]],6)),"")</f>
        <v/>
      </c>
      <c r="FW428" s="6" t="str">
        <f>+IFERROR(VLOOKUP(FU428,Auxiliar!$A:$C,2,0),"")</f>
        <v/>
      </c>
      <c r="FX428" s="7" t="str">
        <f>+IFERROR(VLOOKUP(FU428,Auxiliar!$A:$C,3,0),"")</f>
        <v/>
      </c>
      <c r="FY428" s="1"/>
      <c r="FZ428" s="12"/>
      <c r="GA428" s="6" t="str">
        <f>+IFERROR(VALUE(RIGHT(Tabla32[[#This Row],[B2B]],6)),"")</f>
        <v/>
      </c>
      <c r="GB428" s="6" t="str">
        <f>+IFERROR(VLOOKUP(FZ428,Auxiliar!$A:$C,2,0),"")</f>
        <v/>
      </c>
      <c r="GC428" s="7" t="str">
        <f>+IFERROR(VLOOKUP(FZ428,Auxiliar!$A:$C,3,0),"")</f>
        <v/>
      </c>
      <c r="GD428" s="1"/>
      <c r="GE428" s="12"/>
      <c r="GF428" s="6" t="str">
        <f>+IFERROR(VALUE(RIGHT(Tabla33[[#This Row],[B2B]],6)),"")</f>
        <v/>
      </c>
      <c r="GG428" s="6" t="str">
        <f>+IFERROR(VLOOKUP(GE428,Auxiliar!$A:$C,2,0),"")</f>
        <v/>
      </c>
      <c r="GH428" s="7" t="str">
        <f>+IFERROR(VLOOKUP(GE428,Auxiliar!$A:$C,3,0),"")</f>
        <v/>
      </c>
    </row>
    <row r="429" spans="1:190" x14ac:dyDescent="0.25">
      <c r="A429" s="1"/>
      <c r="B429" s="1"/>
      <c r="C429" t="str">
        <f>+IFERROR(VALUE(RIGHT(Tabla1[[#This Row],[B2B]],6)),"")</f>
        <v/>
      </c>
      <c r="D429" t="str">
        <f>+IFERROR(VLOOKUP(B429,Auxiliar!$A:$C,2,0),"")</f>
        <v/>
      </c>
      <c r="E429" s="5" t="str">
        <f>+IFERROR(VLOOKUP(B429,Auxiliar!$A:$C,3,0),"")</f>
        <v/>
      </c>
      <c r="S429" s="1">
        <v>5074</v>
      </c>
      <c r="T429" s="1" t="s">
        <v>9</v>
      </c>
      <c r="U429" s="6">
        <f>+IFERROR(VALUE(RIGHT(Tabla4[[#This Row],[B2B]],6)),"")</f>
        <v>5074</v>
      </c>
      <c r="V429" s="6" t="str">
        <f>+IFERROR(VLOOKUP(T429,Auxiliar!$A:$C,2,0),"")</f>
        <v>CORE</v>
      </c>
      <c r="W429" s="7" t="str">
        <f>+IFERROR(VLOOKUP(T429,Auxiliar!$A:$C,3,0),"")</f>
        <v>0b 1% | 2b 5% | 4b 6%</v>
      </c>
      <c r="AK429" s="1">
        <v>4910</v>
      </c>
      <c r="AL429" s="1" t="s">
        <v>30</v>
      </c>
      <c r="AM429" s="6">
        <f>+IFERROR(VALUE(RIGHT(Tabla7[[#This Row],[B2B]],6)),"")</f>
        <v>4910</v>
      </c>
      <c r="AN429" s="6" t="str">
        <f>+IFERROR(VLOOKUP(AL429,Auxiliar!$A:$C,2,0),"")</f>
        <v>LATONES</v>
      </c>
      <c r="AO429" s="7" t="str">
        <f>+IFERROR(VLOOKUP(AL429,Auxiliar!$A:$C,3,0),"")</f>
        <v>1b 4% | 5b 7% | 97b 0%</v>
      </c>
      <c r="AW429" s="1"/>
      <c r="AX429" s="1" t="s">
        <v>32</v>
      </c>
      <c r="AY429" s="6" t="str">
        <f>+IFERROR(VALUE(RIGHT(Tabla9[[#This Row],[B2B]],6)),"")</f>
        <v/>
      </c>
      <c r="AZ429" s="6" t="str">
        <f>+IFERROR(VLOOKUP(AX429,Auxiliar!$A:$C,2,0),"")</f>
        <v>LATONES</v>
      </c>
      <c r="BA429" s="7" t="str">
        <f>+IFERROR(VLOOKUP(AX429,Auxiliar!$A:$C,3,0),"")</f>
        <v>2b 3% | 4b 4% | 6b 5% | 10b 8%  | 385b 0%</v>
      </c>
      <c r="BI429" s="1"/>
      <c r="BJ429" s="1"/>
      <c r="BK429" s="6" t="str">
        <f>+IFERROR(VALUE(RIGHT(Tabla11[[#This Row],[B2B]],6)),"")</f>
        <v/>
      </c>
      <c r="BL429" s="6" t="str">
        <f>+IFERROR(VLOOKUP(BJ429,Auxiliar!$A:$C,2,0),"")</f>
        <v/>
      </c>
      <c r="BM429" s="7" t="str">
        <f>+IFERROR(VLOOKUP(BJ429,Auxiliar!$A:$C,3,0),"")</f>
        <v/>
      </c>
      <c r="BO429" s="1">
        <v>1105</v>
      </c>
      <c r="BP429" s="1" t="s">
        <v>39</v>
      </c>
      <c r="BQ429" s="6">
        <f>+IFERROR(VALUE(RIGHT(Tabla12[[#This Row],[B2B]],6)),"")</f>
        <v>1105</v>
      </c>
      <c r="BR429" s="6" t="str">
        <f>+IFERROR(VLOOKUP(BP429,Auxiliar!$A:$C,2,0),"")</f>
        <v>VALUE LITRO</v>
      </c>
      <c r="BS429" s="7" t="str">
        <f>+IFERROR(VLOOKUP(BP429,Auxiliar!$A:$C,3,0),"")</f>
        <v>1b 12%</v>
      </c>
      <c r="CA429" s="1">
        <v>3978</v>
      </c>
      <c r="CB429" s="1" t="s">
        <v>35</v>
      </c>
      <c r="CC429" s="6">
        <f>+IFERROR(VALUE(RIGHT(Tabla14[[#This Row],[B2B]],6)),"")</f>
        <v>3978</v>
      </c>
      <c r="CD429" s="6" t="str">
        <f>+IFERROR(VLOOKUP(CB429,Auxiliar!$A:$C,2,0),"")</f>
        <v>Corona 710cc</v>
      </c>
      <c r="CE429" s="7" t="str">
        <f>+IFERROR(VLOOKUP(CB429,Auxiliar!$A:$C,3,0),"")</f>
        <v>1b 10% | 85b 0%</v>
      </c>
      <c r="CG429" s="1"/>
      <c r="CH429" s="1"/>
      <c r="CI429" s="6" t="str">
        <f>+IFERROR(VALUE(RIGHT(Tabla15[[#This Row],[B2B]],6)),"")</f>
        <v/>
      </c>
      <c r="CJ429" s="6" t="str">
        <f>+IFERROR(VLOOKUP(CH429,Auxiliar!$A:$C,2,0),"")</f>
        <v/>
      </c>
      <c r="CK429" s="7" t="str">
        <f>+IFERROR(VLOOKUP(CH429,Auxiliar!$A:$C,3,0),"")</f>
        <v/>
      </c>
      <c r="CM429" s="1">
        <v>3961</v>
      </c>
      <c r="CN429" s="1" t="s">
        <v>20</v>
      </c>
      <c r="CO429" s="6">
        <v>3961</v>
      </c>
      <c r="CP429" s="6" t="s">
        <v>20</v>
      </c>
      <c r="CQ429" s="7" t="s">
        <v>21</v>
      </c>
      <c r="CS429" s="1"/>
      <c r="CT429" s="1"/>
      <c r="CU429" s="6" t="str">
        <f>+IFERROR(VALUE(RIGHT(Tabla17[[#This Row],[B2B]],6)),"")</f>
        <v/>
      </c>
      <c r="CV429" s="6" t="str">
        <f>+IFERROR(VLOOKUP(CT429,Auxiliar!$A:$C,2,0),"")</f>
        <v/>
      </c>
      <c r="CW429" s="7" t="str">
        <f>+IFERROR(VLOOKUP(CT429,Auxiliar!$A:$C,3,0),"")</f>
        <v/>
      </c>
      <c r="CY429" s="1">
        <v>3961</v>
      </c>
      <c r="CZ429" s="1" t="s">
        <v>16</v>
      </c>
      <c r="DA429" s="6">
        <f>+IFERROR(VALUE(RIGHT(Tabla18[[#This Row],[B2B]],6)),"")</f>
        <v>3961</v>
      </c>
      <c r="DB429" s="6" t="str">
        <f>+IFERROR(VLOOKUP(CZ429,Auxiliar!$A:$C,2,0),"")</f>
        <v>PREMIUM</v>
      </c>
      <c r="DC429" s="7" t="str">
        <f>+IFERROR(VLOOKUP(CZ429,Auxiliar!$A:$C,3,0),"")</f>
        <v>0b 0% | 2b 2% | 5b 3,5% | 10b 5%</v>
      </c>
      <c r="DE429" s="1">
        <v>3961</v>
      </c>
      <c r="DF429" s="1" t="s">
        <v>19</v>
      </c>
      <c r="DG429" s="6">
        <f>+IFERROR(VALUE(RIGHT(Tabla19[[#This Row],[B2B]],6)),"")</f>
        <v>3961</v>
      </c>
      <c r="DH429" s="6" t="str">
        <f>+IFERROR(VLOOKUP(DF429,Auxiliar!$A:$C,2,0),"")</f>
        <v>MICHELOB</v>
      </c>
      <c r="DI429" s="7" t="str">
        <f>+IFERROR(VLOOKUP(DF429,Auxiliar!$A:$C,3,0),"")</f>
        <v>1b 7% | 3b 22% | 8b 27%</v>
      </c>
      <c r="DK429" s="1"/>
      <c r="DL429" s="1"/>
      <c r="DM429" s="6" t="str">
        <f>+IFERROR(VALUE(RIGHT(Tabla20[[#This Row],[B2B]],6)),"")</f>
        <v/>
      </c>
      <c r="DN429" s="6" t="str">
        <f>+IFERROR(VLOOKUP(DL429,Auxiliar!$A:$C,2,0),"")</f>
        <v/>
      </c>
      <c r="DO429" s="7" t="str">
        <f>+IFERROR(VLOOKUP(DL429,Auxiliar!$A:$C,3,0),"")</f>
        <v/>
      </c>
      <c r="DQ429" s="1">
        <v>3962</v>
      </c>
      <c r="DR429" s="12" t="s">
        <v>24</v>
      </c>
      <c r="DS429" s="6">
        <f>+IFERROR(VALUE(RIGHT(Tabla21[[#This Row],[B2B]],6)),"")</f>
        <v>3962</v>
      </c>
      <c r="DT429" s="6" t="str">
        <f>+IFERROR(VLOOKUP(DR429,Auxiliar!$A:$C,2,0),"")</f>
        <v>CORONA PORRON</v>
      </c>
      <c r="DU429" s="7" t="str">
        <f>+IFERROR(VLOOKUP(DR429,Auxiliar!$A:$C,3,0),"")</f>
        <v>1b 5% | 20b 0%</v>
      </c>
      <c r="DW429" s="1">
        <v>10378</v>
      </c>
      <c r="DX429" s="12" t="s">
        <v>43</v>
      </c>
      <c r="DY429" s="6">
        <f>+IFERROR(VALUE(RIGHT(Tabla22[[#This Row],[B2B]],6)),"")</f>
        <v>10378</v>
      </c>
      <c r="DZ429" s="6" t="str">
        <f>+IFERROR(VLOOKUP(DX429,Auxiliar!$A:$C,2,0),"")</f>
        <v xml:space="preserve">VALUE LATA </v>
      </c>
      <c r="EA429" s="7" t="str">
        <f>+IFERROR(VLOOKUP(DX429,Auxiliar!$A:$C,3,0),"")</f>
        <v>1b 15% | 100b 18%</v>
      </c>
      <c r="EC429" s="1">
        <v>10373</v>
      </c>
      <c r="ED429" s="12" t="s">
        <v>47</v>
      </c>
      <c r="EE429" s="6">
        <f>+IFERROR(VALUE(RIGHT(Tabla23[[#This Row],[B2B]],6)),"")</f>
        <v>10373</v>
      </c>
      <c r="EF429" s="6" t="str">
        <f>+IFERROR(VLOOKUP(ED429,Auxiliar!$A:$C,2,0),"")</f>
        <v>VALUE LATON</v>
      </c>
      <c r="EG429" s="7" t="str">
        <f>+IFERROR(VLOOKUP(ED429,Auxiliar!$A:$C,3,0),"")</f>
        <v>1b 10% | 5b 15% | 192b 0%</v>
      </c>
      <c r="EI429" s="1"/>
      <c r="EJ429" s="12"/>
      <c r="EK429" s="6" t="str">
        <f>+IFERROR(VALUE(RIGHT(Tabla24[[#This Row],[B2B]],6)),"")</f>
        <v/>
      </c>
      <c r="EL429" s="6" t="str">
        <f>+IFERROR(VLOOKUP(EJ429,Auxiliar!$A:$C,2,0),"")</f>
        <v/>
      </c>
      <c r="EM429" s="7" t="str">
        <f>+IFERROR(VLOOKUP(EJ429,Auxiliar!$A:$C,3,0),"")</f>
        <v/>
      </c>
      <c r="EO429" s="1"/>
      <c r="EP429" s="12"/>
      <c r="EQ429" s="6" t="str">
        <f>+IFERROR(VALUE(RIGHT(Tabla25[[#This Row],[B2B]],6)),"")</f>
        <v/>
      </c>
      <c r="ER429" s="6" t="str">
        <f>+IFERROR(VLOOKUP(EP429,Auxiliar!$A:$C,2,0),"")</f>
        <v/>
      </c>
      <c r="ES429" s="7" t="str">
        <f>+IFERROR(VLOOKUP(EP429,Auxiliar!$A:$C,3,0),"")</f>
        <v/>
      </c>
      <c r="EU429" s="1"/>
      <c r="EV429" s="12"/>
      <c r="EW429" s="6" t="str">
        <f>+IFERROR(VALUE(RIGHT(Tabla26[[#This Row],[B2B]],6)),"")</f>
        <v/>
      </c>
      <c r="EX429" s="6" t="str">
        <f>+IFERROR(VLOOKUP(EV429,Auxiliar!$A:$C,2,0),"")</f>
        <v/>
      </c>
      <c r="EY429" s="7" t="str">
        <f>+IFERROR(VLOOKUP(EV429,Auxiliar!$A:$C,3,0),"")</f>
        <v/>
      </c>
      <c r="EZ429" s="1"/>
      <c r="FA429" s="12"/>
      <c r="FB429" s="6" t="str">
        <f>+IFERROR(VALUE(RIGHT(Tabla27[[#This Row],[B2B]],6)),"")</f>
        <v/>
      </c>
      <c r="FC429" s="6" t="str">
        <f>+IFERROR(VLOOKUP(FA429,Auxiliar!$A:$C,2,0),"")</f>
        <v/>
      </c>
      <c r="FD429" s="7" t="str">
        <f>+IFERROR(VLOOKUP(FA429,Auxiliar!$A:$C,3,0),"")</f>
        <v/>
      </c>
      <c r="FE429" s="1"/>
      <c r="FF429" s="12"/>
      <c r="FG429" s="6" t="str">
        <f>+IFERROR(VALUE(RIGHT(Tabla28[[#This Row],[B2B]],6)),"")</f>
        <v/>
      </c>
      <c r="FH429" s="6" t="str">
        <f>+IFERROR(VLOOKUP(FF429,Auxiliar!$A:$C,2,0),"")</f>
        <v/>
      </c>
      <c r="FI429" s="7" t="str">
        <f>+IFERROR(VLOOKUP(FF429,Auxiliar!$A:$C,3,0),"")</f>
        <v/>
      </c>
      <c r="FJ429" s="1"/>
      <c r="FK429" s="12"/>
      <c r="FL429" s="6" t="str">
        <f>+IFERROR(VALUE(RIGHT(Tabla29[[#This Row],[B2B]],6)),"")</f>
        <v/>
      </c>
      <c r="FM429" s="6" t="str">
        <f>+IFERROR(VLOOKUP(FK429,Auxiliar!$A:$C,2,0),"")</f>
        <v/>
      </c>
      <c r="FN429" s="7" t="str">
        <f>+IFERROR(VLOOKUP(FK429,Auxiliar!$A:$C,3,0),"")</f>
        <v/>
      </c>
      <c r="FO429" s="1"/>
      <c r="FP429" s="12"/>
      <c r="FQ429" s="6" t="str">
        <f>+IFERROR(VALUE(RIGHT(Tabla30[[#This Row],[B2B]],6)),"")</f>
        <v/>
      </c>
      <c r="FR429" s="6" t="str">
        <f>+IFERROR(VLOOKUP(FP429,Auxiliar!$A:$C,2,0),"")</f>
        <v/>
      </c>
      <c r="FS429" s="7"/>
      <c r="FT429" s="1"/>
      <c r="FU429" s="12"/>
      <c r="FV429" s="6" t="str">
        <f>+IFERROR(VALUE(RIGHT(Tabla31[[#This Row],[B2B]],6)),"")</f>
        <v/>
      </c>
      <c r="FW429" s="6" t="str">
        <f>+IFERROR(VLOOKUP(FU429,Auxiliar!$A:$C,2,0),"")</f>
        <v/>
      </c>
      <c r="FX429" s="7" t="str">
        <f>+IFERROR(VLOOKUP(FU429,Auxiliar!$A:$C,3,0),"")</f>
        <v/>
      </c>
      <c r="FY429" s="1"/>
      <c r="FZ429" s="12"/>
      <c r="GA429" s="6" t="str">
        <f>+IFERROR(VALUE(RIGHT(Tabla32[[#This Row],[B2B]],6)),"")</f>
        <v/>
      </c>
      <c r="GB429" s="6" t="str">
        <f>+IFERROR(VLOOKUP(FZ429,Auxiliar!$A:$C,2,0),"")</f>
        <v/>
      </c>
      <c r="GC429" s="7" t="str">
        <f>+IFERROR(VLOOKUP(FZ429,Auxiliar!$A:$C,3,0),"")</f>
        <v/>
      </c>
      <c r="GD429" s="1"/>
      <c r="GE429" s="12"/>
      <c r="GF429" s="6" t="str">
        <f>+IFERROR(VALUE(RIGHT(Tabla33[[#This Row],[B2B]],6)),"")</f>
        <v/>
      </c>
      <c r="GG429" s="6" t="str">
        <f>+IFERROR(VLOOKUP(GE429,Auxiliar!$A:$C,2,0),"")</f>
        <v/>
      </c>
      <c r="GH429" s="7" t="str">
        <f>+IFERROR(VLOOKUP(GE429,Auxiliar!$A:$C,3,0),"")</f>
        <v/>
      </c>
    </row>
    <row r="430" spans="1:190" x14ac:dyDescent="0.25">
      <c r="A430" s="1"/>
      <c r="B430" s="1"/>
      <c r="C430" t="str">
        <f>+IFERROR(VALUE(RIGHT(Tabla1[[#This Row],[B2B]],6)),"")</f>
        <v/>
      </c>
      <c r="D430" t="str">
        <f>+IFERROR(VLOOKUP(B430,Auxiliar!$A:$C,2,0),"")</f>
        <v/>
      </c>
      <c r="E430" s="5" t="str">
        <f>+IFERROR(VLOOKUP(B430,Auxiliar!$A:$C,3,0),"")</f>
        <v/>
      </c>
      <c r="S430" s="1">
        <v>5094</v>
      </c>
      <c r="T430" s="1" t="s">
        <v>9</v>
      </c>
      <c r="U430" s="6">
        <f>+IFERROR(VALUE(RIGHT(Tabla4[[#This Row],[B2B]],6)),"")</f>
        <v>5094</v>
      </c>
      <c r="V430" s="6" t="str">
        <f>+IFERROR(VLOOKUP(T430,Auxiliar!$A:$C,2,0),"")</f>
        <v>CORE</v>
      </c>
      <c r="W430" s="7" t="str">
        <f>+IFERROR(VLOOKUP(T430,Auxiliar!$A:$C,3,0),"")</f>
        <v>0b 1% | 2b 5% | 4b 6%</v>
      </c>
      <c r="AK430" s="1">
        <v>4913</v>
      </c>
      <c r="AL430" s="1" t="s">
        <v>30</v>
      </c>
      <c r="AM430" s="6">
        <f>+IFERROR(VALUE(RIGHT(Tabla7[[#This Row],[B2B]],6)),"")</f>
        <v>4913</v>
      </c>
      <c r="AN430" s="6" t="str">
        <f>+IFERROR(VLOOKUP(AL430,Auxiliar!$A:$C,2,0),"")</f>
        <v>LATONES</v>
      </c>
      <c r="AO430" s="7" t="str">
        <f>+IFERROR(VLOOKUP(AL430,Auxiliar!$A:$C,3,0),"")</f>
        <v>1b 4% | 5b 7% | 97b 0%</v>
      </c>
      <c r="AW430" s="1"/>
      <c r="AX430" s="1" t="s">
        <v>32</v>
      </c>
      <c r="AY430" s="6" t="str">
        <f>+IFERROR(VALUE(RIGHT(Tabla9[[#This Row],[B2B]],6)),"")</f>
        <v/>
      </c>
      <c r="AZ430" s="6" t="str">
        <f>+IFERROR(VLOOKUP(AX430,Auxiliar!$A:$C,2,0),"")</f>
        <v>LATONES</v>
      </c>
      <c r="BA430" s="7" t="str">
        <f>+IFERROR(VLOOKUP(AX430,Auxiliar!$A:$C,3,0),"")</f>
        <v>2b 3% | 4b 4% | 6b 5% | 10b 8%  | 385b 0%</v>
      </c>
      <c r="BI430" s="1"/>
      <c r="BJ430" s="1"/>
      <c r="BK430" s="6" t="str">
        <f>+IFERROR(VALUE(RIGHT(Tabla11[[#This Row],[B2B]],6)),"")</f>
        <v/>
      </c>
      <c r="BL430" s="6" t="str">
        <f>+IFERROR(VLOOKUP(BJ430,Auxiliar!$A:$C,2,0),"")</f>
        <v/>
      </c>
      <c r="BM430" s="7" t="str">
        <f>+IFERROR(VLOOKUP(BJ430,Auxiliar!$A:$C,3,0),"")</f>
        <v/>
      </c>
      <c r="BO430" s="1">
        <v>10374</v>
      </c>
      <c r="BP430" s="1" t="s">
        <v>39</v>
      </c>
      <c r="BQ430" s="6">
        <f>+IFERROR(VALUE(RIGHT(Tabla12[[#This Row],[B2B]],6)),"")</f>
        <v>10374</v>
      </c>
      <c r="BR430" s="6" t="str">
        <f>+IFERROR(VLOOKUP(BP430,Auxiliar!$A:$C,2,0),"")</f>
        <v>VALUE LITRO</v>
      </c>
      <c r="BS430" s="7" t="str">
        <f>+IFERROR(VLOOKUP(BP430,Auxiliar!$A:$C,3,0),"")</f>
        <v>1b 12%</v>
      </c>
      <c r="CA430" s="1">
        <v>3979</v>
      </c>
      <c r="CB430" s="1" t="s">
        <v>35</v>
      </c>
      <c r="CC430" s="6">
        <f>+IFERROR(VALUE(RIGHT(Tabla14[[#This Row],[B2B]],6)),"")</f>
        <v>3979</v>
      </c>
      <c r="CD430" s="6" t="str">
        <f>+IFERROR(VLOOKUP(CB430,Auxiliar!$A:$C,2,0),"")</f>
        <v>Corona 710cc</v>
      </c>
      <c r="CE430" s="7" t="str">
        <f>+IFERROR(VLOOKUP(CB430,Auxiliar!$A:$C,3,0),"")</f>
        <v>1b 10% | 85b 0%</v>
      </c>
      <c r="CG430" s="1"/>
      <c r="CH430" s="1"/>
      <c r="CI430" s="6" t="str">
        <f>+IFERROR(VALUE(RIGHT(Tabla15[[#This Row],[B2B]],6)),"")</f>
        <v/>
      </c>
      <c r="CJ430" s="6" t="str">
        <f>+IFERROR(VLOOKUP(CH430,Auxiliar!$A:$C,2,0),"")</f>
        <v/>
      </c>
      <c r="CK430" s="7" t="str">
        <f>+IFERROR(VLOOKUP(CH430,Auxiliar!$A:$C,3,0),"")</f>
        <v/>
      </c>
      <c r="CM430" s="1">
        <v>3962</v>
      </c>
      <c r="CN430" s="1" t="s">
        <v>20</v>
      </c>
      <c r="CO430" s="6">
        <v>3962</v>
      </c>
      <c r="CP430" s="6" t="s">
        <v>20</v>
      </c>
      <c r="CQ430" s="7" t="s">
        <v>21</v>
      </c>
      <c r="CS430" s="1"/>
      <c r="CT430" s="1"/>
      <c r="CU430" s="6" t="str">
        <f>+IFERROR(VALUE(RIGHT(Tabla17[[#This Row],[B2B]],6)),"")</f>
        <v/>
      </c>
      <c r="CV430" s="6" t="str">
        <f>+IFERROR(VLOOKUP(CT430,Auxiliar!$A:$C,2,0),"")</f>
        <v/>
      </c>
      <c r="CW430" s="7" t="str">
        <f>+IFERROR(VLOOKUP(CT430,Auxiliar!$A:$C,3,0),"")</f>
        <v/>
      </c>
      <c r="CY430" s="1">
        <v>3962</v>
      </c>
      <c r="CZ430" s="1" t="s">
        <v>16</v>
      </c>
      <c r="DA430" s="6">
        <f>+IFERROR(VALUE(RIGHT(Tabla18[[#This Row],[B2B]],6)),"")</f>
        <v>3962</v>
      </c>
      <c r="DB430" s="6" t="str">
        <f>+IFERROR(VLOOKUP(CZ430,Auxiliar!$A:$C,2,0),"")</f>
        <v>PREMIUM</v>
      </c>
      <c r="DC430" s="7" t="str">
        <f>+IFERROR(VLOOKUP(CZ430,Auxiliar!$A:$C,3,0),"")</f>
        <v>0b 0% | 2b 2% | 5b 3,5% | 10b 5%</v>
      </c>
      <c r="DE430" s="1">
        <v>3962</v>
      </c>
      <c r="DF430" s="1" t="s">
        <v>19</v>
      </c>
      <c r="DG430" s="6">
        <f>+IFERROR(VALUE(RIGHT(Tabla19[[#This Row],[B2B]],6)),"")</f>
        <v>3962</v>
      </c>
      <c r="DH430" s="6" t="str">
        <f>+IFERROR(VLOOKUP(DF430,Auxiliar!$A:$C,2,0),"")</f>
        <v>MICHELOB</v>
      </c>
      <c r="DI430" s="7" t="str">
        <f>+IFERROR(VLOOKUP(DF430,Auxiliar!$A:$C,3,0),"")</f>
        <v>1b 7% | 3b 22% | 8b 27%</v>
      </c>
      <c r="DK430" s="1"/>
      <c r="DL430" s="1"/>
      <c r="DM430" s="6" t="str">
        <f>+IFERROR(VALUE(RIGHT(Tabla20[[#This Row],[B2B]],6)),"")</f>
        <v/>
      </c>
      <c r="DN430" s="6" t="str">
        <f>+IFERROR(VLOOKUP(DL430,Auxiliar!$A:$C,2,0),"")</f>
        <v/>
      </c>
      <c r="DO430" s="7" t="str">
        <f>+IFERROR(VLOOKUP(DL430,Auxiliar!$A:$C,3,0),"")</f>
        <v/>
      </c>
      <c r="DQ430" s="1">
        <v>3963</v>
      </c>
      <c r="DR430" s="12" t="s">
        <v>24</v>
      </c>
      <c r="DS430" s="6">
        <f>+IFERROR(VALUE(RIGHT(Tabla21[[#This Row],[B2B]],6)),"")</f>
        <v>3963</v>
      </c>
      <c r="DT430" s="6" t="str">
        <f>+IFERROR(VLOOKUP(DR430,Auxiliar!$A:$C,2,0),"")</f>
        <v>CORONA PORRON</v>
      </c>
      <c r="DU430" s="7" t="str">
        <f>+IFERROR(VLOOKUP(DR430,Auxiliar!$A:$C,3,0),"")</f>
        <v>1b 5% | 20b 0%</v>
      </c>
      <c r="DW430" s="1">
        <v>10384</v>
      </c>
      <c r="DX430" s="12" t="s">
        <v>43</v>
      </c>
      <c r="DY430" s="6">
        <f>+IFERROR(VALUE(RIGHT(Tabla22[[#This Row],[B2B]],6)),"")</f>
        <v>10384</v>
      </c>
      <c r="DZ430" s="6" t="str">
        <f>+IFERROR(VLOOKUP(DX430,Auxiliar!$A:$C,2,0),"")</f>
        <v xml:space="preserve">VALUE LATA </v>
      </c>
      <c r="EA430" s="7" t="str">
        <f>+IFERROR(VLOOKUP(DX430,Auxiliar!$A:$C,3,0),"")</f>
        <v>1b 15% | 100b 18%</v>
      </c>
      <c r="EC430" s="1">
        <v>1105</v>
      </c>
      <c r="ED430" s="12" t="s">
        <v>47</v>
      </c>
      <c r="EE430" s="6">
        <f>+IFERROR(VALUE(RIGHT(Tabla23[[#This Row],[B2B]],6)),"")</f>
        <v>1105</v>
      </c>
      <c r="EF430" s="6" t="str">
        <f>+IFERROR(VLOOKUP(ED430,Auxiliar!$A:$C,2,0),"")</f>
        <v>VALUE LATON</v>
      </c>
      <c r="EG430" s="7" t="str">
        <f>+IFERROR(VLOOKUP(ED430,Auxiliar!$A:$C,3,0),"")</f>
        <v>1b 10% | 5b 15% | 192b 0%</v>
      </c>
      <c r="EI430" s="1"/>
      <c r="EJ430" s="12"/>
      <c r="EK430" s="6" t="str">
        <f>+IFERROR(VALUE(RIGHT(Tabla24[[#This Row],[B2B]],6)),"")</f>
        <v/>
      </c>
      <c r="EL430" s="6" t="str">
        <f>+IFERROR(VLOOKUP(EJ430,Auxiliar!$A:$C,2,0),"")</f>
        <v/>
      </c>
      <c r="EM430" s="7" t="str">
        <f>+IFERROR(VLOOKUP(EJ430,Auxiliar!$A:$C,3,0),"")</f>
        <v/>
      </c>
      <c r="EO430" s="1"/>
      <c r="EP430" s="12"/>
      <c r="EQ430" s="6" t="str">
        <f>+IFERROR(VALUE(RIGHT(Tabla25[[#This Row],[B2B]],6)),"")</f>
        <v/>
      </c>
      <c r="ER430" s="6" t="str">
        <f>+IFERROR(VLOOKUP(EP430,Auxiliar!$A:$C,2,0),"")</f>
        <v/>
      </c>
      <c r="ES430" s="7" t="str">
        <f>+IFERROR(VLOOKUP(EP430,Auxiliar!$A:$C,3,0),"")</f>
        <v/>
      </c>
      <c r="EU430" s="1"/>
      <c r="EV430" s="12"/>
      <c r="EW430" s="6" t="str">
        <f>+IFERROR(VALUE(RIGHT(Tabla26[[#This Row],[B2B]],6)),"")</f>
        <v/>
      </c>
      <c r="EX430" s="6" t="str">
        <f>+IFERROR(VLOOKUP(EV430,Auxiliar!$A:$C,2,0),"")</f>
        <v/>
      </c>
      <c r="EY430" s="7" t="str">
        <f>+IFERROR(VLOOKUP(EV430,Auxiliar!$A:$C,3,0),"")</f>
        <v/>
      </c>
      <c r="EZ430" s="1"/>
      <c r="FA430" s="12"/>
      <c r="FB430" s="6" t="str">
        <f>+IFERROR(VALUE(RIGHT(Tabla27[[#This Row],[B2B]],6)),"")</f>
        <v/>
      </c>
      <c r="FC430" s="6" t="str">
        <f>+IFERROR(VLOOKUP(FA430,Auxiliar!$A:$C,2,0),"")</f>
        <v/>
      </c>
      <c r="FD430" s="7" t="str">
        <f>+IFERROR(VLOOKUP(FA430,Auxiliar!$A:$C,3,0),"")</f>
        <v/>
      </c>
      <c r="FE430" s="1"/>
      <c r="FF430" s="12"/>
      <c r="FG430" s="6" t="str">
        <f>+IFERROR(VALUE(RIGHT(Tabla28[[#This Row],[B2B]],6)),"")</f>
        <v/>
      </c>
      <c r="FH430" s="6" t="str">
        <f>+IFERROR(VLOOKUP(FF430,Auxiliar!$A:$C,2,0),"")</f>
        <v/>
      </c>
      <c r="FI430" s="7" t="str">
        <f>+IFERROR(VLOOKUP(FF430,Auxiliar!$A:$C,3,0),"")</f>
        <v/>
      </c>
      <c r="FJ430" s="1"/>
      <c r="FK430" s="12"/>
      <c r="FL430" s="6" t="str">
        <f>+IFERROR(VALUE(RIGHT(Tabla29[[#This Row],[B2B]],6)),"")</f>
        <v/>
      </c>
      <c r="FM430" s="6" t="str">
        <f>+IFERROR(VLOOKUP(FK430,Auxiliar!$A:$C,2,0),"")</f>
        <v/>
      </c>
      <c r="FN430" s="7" t="str">
        <f>+IFERROR(VLOOKUP(FK430,Auxiliar!$A:$C,3,0),"")</f>
        <v/>
      </c>
      <c r="FO430" s="1"/>
      <c r="FP430" s="12"/>
      <c r="FQ430" s="6" t="str">
        <f>+IFERROR(VALUE(RIGHT(Tabla30[[#This Row],[B2B]],6)),"")</f>
        <v/>
      </c>
      <c r="FR430" s="6" t="str">
        <f>+IFERROR(VLOOKUP(FP430,Auxiliar!$A:$C,2,0),"")</f>
        <v/>
      </c>
      <c r="FS430" s="7"/>
      <c r="FT430" s="1"/>
      <c r="FU430" s="12"/>
      <c r="FV430" s="6" t="str">
        <f>+IFERROR(VALUE(RIGHT(Tabla31[[#This Row],[B2B]],6)),"")</f>
        <v/>
      </c>
      <c r="FW430" s="6" t="str">
        <f>+IFERROR(VLOOKUP(FU430,Auxiliar!$A:$C,2,0),"")</f>
        <v/>
      </c>
      <c r="FX430" s="7" t="str">
        <f>+IFERROR(VLOOKUP(FU430,Auxiliar!$A:$C,3,0),"")</f>
        <v/>
      </c>
      <c r="FY430" s="1"/>
      <c r="FZ430" s="12"/>
      <c r="GA430" s="6" t="str">
        <f>+IFERROR(VALUE(RIGHT(Tabla32[[#This Row],[B2B]],6)),"")</f>
        <v/>
      </c>
      <c r="GB430" s="6" t="str">
        <f>+IFERROR(VLOOKUP(FZ430,Auxiliar!$A:$C,2,0),"")</f>
        <v/>
      </c>
      <c r="GC430" s="7" t="str">
        <f>+IFERROR(VLOOKUP(FZ430,Auxiliar!$A:$C,3,0),"")</f>
        <v/>
      </c>
      <c r="GD430" s="1"/>
      <c r="GE430" s="12"/>
      <c r="GF430" s="6" t="str">
        <f>+IFERROR(VALUE(RIGHT(Tabla33[[#This Row],[B2B]],6)),"")</f>
        <v/>
      </c>
      <c r="GG430" s="6" t="str">
        <f>+IFERROR(VLOOKUP(GE430,Auxiliar!$A:$C,2,0),"")</f>
        <v/>
      </c>
      <c r="GH430" s="7" t="str">
        <f>+IFERROR(VLOOKUP(GE430,Auxiliar!$A:$C,3,0),"")</f>
        <v/>
      </c>
    </row>
    <row r="431" spans="1:190" x14ac:dyDescent="0.25">
      <c r="A431" s="1"/>
      <c r="B431" s="1"/>
      <c r="C431" t="str">
        <f>+IFERROR(VALUE(RIGHT(Tabla1[[#This Row],[B2B]],6)),"")</f>
        <v/>
      </c>
      <c r="D431" t="str">
        <f>+IFERROR(VLOOKUP(B431,Auxiliar!$A:$C,2,0),"")</f>
        <v/>
      </c>
      <c r="E431" s="5" t="str">
        <f>+IFERROR(VLOOKUP(B431,Auxiliar!$A:$C,3,0),"")</f>
        <v/>
      </c>
      <c r="S431" s="1">
        <v>5100</v>
      </c>
      <c r="T431" s="1" t="s">
        <v>9</v>
      </c>
      <c r="U431" s="6">
        <f>+IFERROR(VALUE(RIGHT(Tabla4[[#This Row],[B2B]],6)),"")</f>
        <v>5100</v>
      </c>
      <c r="V431" s="6" t="str">
        <f>+IFERROR(VLOOKUP(T431,Auxiliar!$A:$C,2,0),"")</f>
        <v>CORE</v>
      </c>
      <c r="W431" s="7" t="str">
        <f>+IFERROR(VLOOKUP(T431,Auxiliar!$A:$C,3,0),"")</f>
        <v>0b 1% | 2b 5% | 4b 6%</v>
      </c>
      <c r="AK431" s="1">
        <v>4914</v>
      </c>
      <c r="AL431" s="1" t="s">
        <v>30</v>
      </c>
      <c r="AM431" s="6">
        <f>+IFERROR(VALUE(RIGHT(Tabla7[[#This Row],[B2B]],6)),"")</f>
        <v>4914</v>
      </c>
      <c r="AN431" s="6" t="str">
        <f>+IFERROR(VLOOKUP(AL431,Auxiliar!$A:$C,2,0),"")</f>
        <v>LATONES</v>
      </c>
      <c r="AO431" s="7" t="str">
        <f>+IFERROR(VLOOKUP(AL431,Auxiliar!$A:$C,3,0),"")</f>
        <v>1b 4% | 5b 7% | 97b 0%</v>
      </c>
      <c r="AW431" s="1"/>
      <c r="AX431" s="1" t="s">
        <v>32</v>
      </c>
      <c r="AY431" s="6" t="str">
        <f>+IFERROR(VALUE(RIGHT(Tabla9[[#This Row],[B2B]],6)),"")</f>
        <v/>
      </c>
      <c r="AZ431" s="6" t="str">
        <f>+IFERROR(VLOOKUP(AX431,Auxiliar!$A:$C,2,0),"")</f>
        <v>LATONES</v>
      </c>
      <c r="BA431" s="7" t="str">
        <f>+IFERROR(VLOOKUP(AX431,Auxiliar!$A:$C,3,0),"")</f>
        <v>2b 3% | 4b 4% | 6b 5% | 10b 8%  | 385b 0%</v>
      </c>
      <c r="BI431" s="1"/>
      <c r="BJ431" s="1"/>
      <c r="BK431" s="6" t="str">
        <f>+IFERROR(VALUE(RIGHT(Tabla11[[#This Row],[B2B]],6)),"")</f>
        <v/>
      </c>
      <c r="BL431" s="6" t="str">
        <f>+IFERROR(VLOOKUP(BJ431,Auxiliar!$A:$C,2,0),"")</f>
        <v/>
      </c>
      <c r="BM431" s="7" t="str">
        <f>+IFERROR(VLOOKUP(BJ431,Auxiliar!$A:$C,3,0),"")</f>
        <v/>
      </c>
      <c r="BO431" s="1">
        <v>10377</v>
      </c>
      <c r="BP431" s="1" t="s">
        <v>39</v>
      </c>
      <c r="BQ431" s="6">
        <f>+IFERROR(VALUE(RIGHT(Tabla12[[#This Row],[B2B]],6)),"")</f>
        <v>10377</v>
      </c>
      <c r="BR431" s="6" t="str">
        <f>+IFERROR(VLOOKUP(BP431,Auxiliar!$A:$C,2,0),"")</f>
        <v>VALUE LITRO</v>
      </c>
      <c r="BS431" s="7" t="str">
        <f>+IFERROR(VLOOKUP(BP431,Auxiliar!$A:$C,3,0),"")</f>
        <v>1b 12%</v>
      </c>
      <c r="CA431" s="1">
        <v>3984</v>
      </c>
      <c r="CB431" s="1" t="s">
        <v>35</v>
      </c>
      <c r="CC431" s="6">
        <f>+IFERROR(VALUE(RIGHT(Tabla14[[#This Row],[B2B]],6)),"")</f>
        <v>3984</v>
      </c>
      <c r="CD431" s="6" t="str">
        <f>+IFERROR(VLOOKUP(CB431,Auxiliar!$A:$C,2,0),"")</f>
        <v>Corona 710cc</v>
      </c>
      <c r="CE431" s="7" t="str">
        <f>+IFERROR(VLOOKUP(CB431,Auxiliar!$A:$C,3,0),"")</f>
        <v>1b 10% | 85b 0%</v>
      </c>
      <c r="CG431" s="1"/>
      <c r="CH431" s="1"/>
      <c r="CI431" s="6" t="str">
        <f>+IFERROR(VALUE(RIGHT(Tabla15[[#This Row],[B2B]],6)),"")</f>
        <v/>
      </c>
      <c r="CJ431" s="6" t="str">
        <f>+IFERROR(VLOOKUP(CH431,Auxiliar!$A:$C,2,0),"")</f>
        <v/>
      </c>
      <c r="CK431" s="7" t="str">
        <f>+IFERROR(VLOOKUP(CH431,Auxiliar!$A:$C,3,0),"")</f>
        <v/>
      </c>
      <c r="CM431" s="1">
        <v>3963</v>
      </c>
      <c r="CN431" s="1" t="s">
        <v>20</v>
      </c>
      <c r="CO431" s="6">
        <v>3963</v>
      </c>
      <c r="CP431" s="6" t="s">
        <v>20</v>
      </c>
      <c r="CQ431" s="7" t="s">
        <v>21</v>
      </c>
      <c r="CS431" s="1"/>
      <c r="CT431" s="1"/>
      <c r="CU431" s="6" t="str">
        <f>+IFERROR(VALUE(RIGHT(Tabla17[[#This Row],[B2B]],6)),"")</f>
        <v/>
      </c>
      <c r="CV431" s="6" t="str">
        <f>+IFERROR(VLOOKUP(CT431,Auxiliar!$A:$C,2,0),"")</f>
        <v/>
      </c>
      <c r="CW431" s="7" t="str">
        <f>+IFERROR(VLOOKUP(CT431,Auxiliar!$A:$C,3,0),"")</f>
        <v/>
      </c>
      <c r="CY431" s="1">
        <v>3963</v>
      </c>
      <c r="CZ431" s="1" t="s">
        <v>16</v>
      </c>
      <c r="DA431" s="6">
        <f>+IFERROR(VALUE(RIGHT(Tabla18[[#This Row],[B2B]],6)),"")</f>
        <v>3963</v>
      </c>
      <c r="DB431" s="6" t="str">
        <f>+IFERROR(VLOOKUP(CZ431,Auxiliar!$A:$C,2,0),"")</f>
        <v>PREMIUM</v>
      </c>
      <c r="DC431" s="7" t="str">
        <f>+IFERROR(VLOOKUP(CZ431,Auxiliar!$A:$C,3,0),"")</f>
        <v>0b 0% | 2b 2% | 5b 3,5% | 10b 5%</v>
      </c>
      <c r="DE431" s="1">
        <v>3963</v>
      </c>
      <c r="DF431" s="1" t="s">
        <v>19</v>
      </c>
      <c r="DG431" s="6">
        <f>+IFERROR(VALUE(RIGHT(Tabla19[[#This Row],[B2B]],6)),"")</f>
        <v>3963</v>
      </c>
      <c r="DH431" s="6" t="str">
        <f>+IFERROR(VLOOKUP(DF431,Auxiliar!$A:$C,2,0),"")</f>
        <v>MICHELOB</v>
      </c>
      <c r="DI431" s="7" t="str">
        <f>+IFERROR(VLOOKUP(DF431,Auxiliar!$A:$C,3,0),"")</f>
        <v>1b 7% | 3b 22% | 8b 27%</v>
      </c>
      <c r="DK431" s="1"/>
      <c r="DL431" s="1"/>
      <c r="DM431" s="6" t="str">
        <f>+IFERROR(VALUE(RIGHT(Tabla20[[#This Row],[B2B]],6)),"")</f>
        <v/>
      </c>
      <c r="DN431" s="6" t="str">
        <f>+IFERROR(VLOOKUP(DL431,Auxiliar!$A:$C,2,0),"")</f>
        <v/>
      </c>
      <c r="DO431" s="7" t="str">
        <f>+IFERROR(VLOOKUP(DL431,Auxiliar!$A:$C,3,0),"")</f>
        <v/>
      </c>
      <c r="DQ431" s="1">
        <v>3964</v>
      </c>
      <c r="DR431" s="12" t="s">
        <v>24</v>
      </c>
      <c r="DS431" s="6">
        <f>+IFERROR(VALUE(RIGHT(Tabla21[[#This Row],[B2B]],6)),"")</f>
        <v>3964</v>
      </c>
      <c r="DT431" s="6" t="str">
        <f>+IFERROR(VLOOKUP(DR431,Auxiliar!$A:$C,2,0),"")</f>
        <v>CORONA PORRON</v>
      </c>
      <c r="DU431" s="7" t="str">
        <f>+IFERROR(VLOOKUP(DR431,Auxiliar!$A:$C,3,0),"")</f>
        <v>1b 5% | 20b 0%</v>
      </c>
      <c r="DW431" s="1">
        <v>1141</v>
      </c>
      <c r="DX431" s="12" t="s">
        <v>43</v>
      </c>
      <c r="DY431" s="6">
        <f>+IFERROR(VALUE(RIGHT(Tabla22[[#This Row],[B2B]],6)),"")</f>
        <v>1141</v>
      </c>
      <c r="DZ431" s="6" t="str">
        <f>+IFERROR(VLOOKUP(DX431,Auxiliar!$A:$C,2,0),"")</f>
        <v xml:space="preserve">VALUE LATA </v>
      </c>
      <c r="EA431" s="7" t="str">
        <f>+IFERROR(VLOOKUP(DX431,Auxiliar!$A:$C,3,0),"")</f>
        <v>1b 15% | 100b 18%</v>
      </c>
      <c r="EC431" s="1">
        <v>10374</v>
      </c>
      <c r="ED431" s="12" t="s">
        <v>47</v>
      </c>
      <c r="EE431" s="6">
        <f>+IFERROR(VALUE(RIGHT(Tabla23[[#This Row],[B2B]],6)),"")</f>
        <v>10374</v>
      </c>
      <c r="EF431" s="6" t="str">
        <f>+IFERROR(VLOOKUP(ED431,Auxiliar!$A:$C,2,0),"")</f>
        <v>VALUE LATON</v>
      </c>
      <c r="EG431" s="7" t="str">
        <f>+IFERROR(VLOOKUP(ED431,Auxiliar!$A:$C,3,0),"")</f>
        <v>1b 10% | 5b 15% | 192b 0%</v>
      </c>
      <c r="EI431" s="1"/>
      <c r="EJ431" s="12"/>
      <c r="EK431" s="6" t="str">
        <f>+IFERROR(VALUE(RIGHT(Tabla24[[#This Row],[B2B]],6)),"")</f>
        <v/>
      </c>
      <c r="EL431" s="6" t="str">
        <f>+IFERROR(VLOOKUP(EJ431,Auxiliar!$A:$C,2,0),"")</f>
        <v/>
      </c>
      <c r="EM431" s="7" t="str">
        <f>+IFERROR(VLOOKUP(EJ431,Auxiliar!$A:$C,3,0),"")</f>
        <v/>
      </c>
      <c r="EO431" s="1"/>
      <c r="EP431" s="12"/>
      <c r="EQ431" s="6" t="str">
        <f>+IFERROR(VALUE(RIGHT(Tabla25[[#This Row],[B2B]],6)),"")</f>
        <v/>
      </c>
      <c r="ER431" s="6" t="str">
        <f>+IFERROR(VLOOKUP(EP431,Auxiliar!$A:$C,2,0),"")</f>
        <v/>
      </c>
      <c r="ES431" s="7" t="str">
        <f>+IFERROR(VLOOKUP(EP431,Auxiliar!$A:$C,3,0),"")</f>
        <v/>
      </c>
      <c r="EU431" s="1"/>
      <c r="EV431" s="12"/>
      <c r="EW431" s="6" t="str">
        <f>+IFERROR(VALUE(RIGHT(Tabla26[[#This Row],[B2B]],6)),"")</f>
        <v/>
      </c>
      <c r="EX431" s="6" t="str">
        <f>+IFERROR(VLOOKUP(EV431,Auxiliar!$A:$C,2,0),"")</f>
        <v/>
      </c>
      <c r="EY431" s="7" t="str">
        <f>+IFERROR(VLOOKUP(EV431,Auxiliar!$A:$C,3,0),"")</f>
        <v/>
      </c>
      <c r="EZ431" s="1"/>
      <c r="FA431" s="12"/>
      <c r="FB431" s="6" t="str">
        <f>+IFERROR(VALUE(RIGHT(Tabla27[[#This Row],[B2B]],6)),"")</f>
        <v/>
      </c>
      <c r="FC431" s="6" t="str">
        <f>+IFERROR(VLOOKUP(FA431,Auxiliar!$A:$C,2,0),"")</f>
        <v/>
      </c>
      <c r="FD431" s="7" t="str">
        <f>+IFERROR(VLOOKUP(FA431,Auxiliar!$A:$C,3,0),"")</f>
        <v/>
      </c>
      <c r="FE431" s="1"/>
      <c r="FF431" s="12"/>
      <c r="FG431" s="6" t="str">
        <f>+IFERROR(VALUE(RIGHT(Tabla28[[#This Row],[B2B]],6)),"")</f>
        <v/>
      </c>
      <c r="FH431" s="6" t="str">
        <f>+IFERROR(VLOOKUP(FF431,Auxiliar!$A:$C,2,0),"")</f>
        <v/>
      </c>
      <c r="FI431" s="7" t="str">
        <f>+IFERROR(VLOOKUP(FF431,Auxiliar!$A:$C,3,0),"")</f>
        <v/>
      </c>
      <c r="FJ431" s="1"/>
      <c r="FK431" s="12"/>
      <c r="FL431" s="6" t="str">
        <f>+IFERROR(VALUE(RIGHT(Tabla29[[#This Row],[B2B]],6)),"")</f>
        <v/>
      </c>
      <c r="FM431" s="6" t="str">
        <f>+IFERROR(VLOOKUP(FK431,Auxiliar!$A:$C,2,0),"")</f>
        <v/>
      </c>
      <c r="FN431" s="7" t="str">
        <f>+IFERROR(VLOOKUP(FK431,Auxiliar!$A:$C,3,0),"")</f>
        <v/>
      </c>
      <c r="FO431" s="1"/>
      <c r="FP431" s="12"/>
      <c r="FQ431" s="6" t="str">
        <f>+IFERROR(VALUE(RIGHT(Tabla30[[#This Row],[B2B]],6)),"")</f>
        <v/>
      </c>
      <c r="FR431" s="6" t="str">
        <f>+IFERROR(VLOOKUP(FP431,Auxiliar!$A:$C,2,0),"")</f>
        <v/>
      </c>
      <c r="FS431" s="7"/>
      <c r="FT431" s="1"/>
      <c r="FU431" s="12"/>
      <c r="FV431" s="6" t="str">
        <f>+IFERROR(VALUE(RIGHT(Tabla31[[#This Row],[B2B]],6)),"")</f>
        <v/>
      </c>
      <c r="FW431" s="6" t="str">
        <f>+IFERROR(VLOOKUP(FU431,Auxiliar!$A:$C,2,0),"")</f>
        <v/>
      </c>
      <c r="FX431" s="7" t="str">
        <f>+IFERROR(VLOOKUP(FU431,Auxiliar!$A:$C,3,0),"")</f>
        <v/>
      </c>
      <c r="FY431" s="1"/>
      <c r="FZ431" s="12"/>
      <c r="GA431" s="6" t="str">
        <f>+IFERROR(VALUE(RIGHT(Tabla32[[#This Row],[B2B]],6)),"")</f>
        <v/>
      </c>
      <c r="GB431" s="6" t="str">
        <f>+IFERROR(VLOOKUP(FZ431,Auxiliar!$A:$C,2,0),"")</f>
        <v/>
      </c>
      <c r="GC431" s="7" t="str">
        <f>+IFERROR(VLOOKUP(FZ431,Auxiliar!$A:$C,3,0),"")</f>
        <v/>
      </c>
      <c r="GD431" s="1"/>
      <c r="GE431" s="12"/>
      <c r="GF431" s="6" t="str">
        <f>+IFERROR(VALUE(RIGHT(Tabla33[[#This Row],[B2B]],6)),"")</f>
        <v/>
      </c>
      <c r="GG431" s="6" t="str">
        <f>+IFERROR(VLOOKUP(GE431,Auxiliar!$A:$C,2,0),"")</f>
        <v/>
      </c>
      <c r="GH431" s="7" t="str">
        <f>+IFERROR(VLOOKUP(GE431,Auxiliar!$A:$C,3,0),"")</f>
        <v/>
      </c>
    </row>
    <row r="432" spans="1:190" x14ac:dyDescent="0.25">
      <c r="A432" s="1"/>
      <c r="B432" s="1"/>
      <c r="C432" t="str">
        <f>+IFERROR(VALUE(RIGHT(Tabla1[[#This Row],[B2B]],6)),"")</f>
        <v/>
      </c>
      <c r="D432" t="str">
        <f>+IFERROR(VLOOKUP(B432,Auxiliar!$A:$C,2,0),"")</f>
        <v/>
      </c>
      <c r="E432" s="5" t="str">
        <f>+IFERROR(VLOOKUP(B432,Auxiliar!$A:$C,3,0),"")</f>
        <v/>
      </c>
      <c r="S432" s="1">
        <v>5104</v>
      </c>
      <c r="T432" s="1" t="s">
        <v>9</v>
      </c>
      <c r="U432" s="6">
        <f>+IFERROR(VALUE(RIGHT(Tabla4[[#This Row],[B2B]],6)),"")</f>
        <v>5104</v>
      </c>
      <c r="V432" s="6" t="str">
        <f>+IFERROR(VLOOKUP(T432,Auxiliar!$A:$C,2,0),"")</f>
        <v>CORE</v>
      </c>
      <c r="W432" s="7" t="str">
        <f>+IFERROR(VLOOKUP(T432,Auxiliar!$A:$C,3,0),"")</f>
        <v>0b 1% | 2b 5% | 4b 6%</v>
      </c>
      <c r="AK432" s="1">
        <v>4915</v>
      </c>
      <c r="AL432" s="1" t="s">
        <v>30</v>
      </c>
      <c r="AM432" s="6">
        <f>+IFERROR(VALUE(RIGHT(Tabla7[[#This Row],[B2B]],6)),"")</f>
        <v>4915</v>
      </c>
      <c r="AN432" s="6" t="str">
        <f>+IFERROR(VLOOKUP(AL432,Auxiliar!$A:$C,2,0),"")</f>
        <v>LATONES</v>
      </c>
      <c r="AO432" s="7" t="str">
        <f>+IFERROR(VLOOKUP(AL432,Auxiliar!$A:$C,3,0),"")</f>
        <v>1b 4% | 5b 7% | 97b 0%</v>
      </c>
      <c r="AW432" s="1"/>
      <c r="AX432" s="1" t="s">
        <v>32</v>
      </c>
      <c r="AY432" s="6" t="str">
        <f>+IFERROR(VALUE(RIGHT(Tabla9[[#This Row],[B2B]],6)),"")</f>
        <v/>
      </c>
      <c r="AZ432" s="6" t="str">
        <f>+IFERROR(VLOOKUP(AX432,Auxiliar!$A:$C,2,0),"")</f>
        <v>LATONES</v>
      </c>
      <c r="BA432" s="7" t="str">
        <f>+IFERROR(VLOOKUP(AX432,Auxiliar!$A:$C,3,0),"")</f>
        <v>2b 3% | 4b 4% | 6b 5% | 10b 8%  | 385b 0%</v>
      </c>
      <c r="BI432" s="1"/>
      <c r="BJ432" s="1"/>
      <c r="BK432" s="6" t="str">
        <f>+IFERROR(VALUE(RIGHT(Tabla11[[#This Row],[B2B]],6)),"")</f>
        <v/>
      </c>
      <c r="BL432" s="6" t="str">
        <f>+IFERROR(VLOOKUP(BJ432,Auxiliar!$A:$C,2,0),"")</f>
        <v/>
      </c>
      <c r="BM432" s="7" t="str">
        <f>+IFERROR(VLOOKUP(BJ432,Auxiliar!$A:$C,3,0),"")</f>
        <v/>
      </c>
      <c r="BO432" s="1">
        <v>10378</v>
      </c>
      <c r="BP432" s="1" t="s">
        <v>39</v>
      </c>
      <c r="BQ432" s="6">
        <f>+IFERROR(VALUE(RIGHT(Tabla12[[#This Row],[B2B]],6)),"")</f>
        <v>10378</v>
      </c>
      <c r="BR432" s="6" t="str">
        <f>+IFERROR(VLOOKUP(BP432,Auxiliar!$A:$C,2,0),"")</f>
        <v>VALUE LITRO</v>
      </c>
      <c r="BS432" s="7" t="str">
        <f>+IFERROR(VLOOKUP(BP432,Auxiliar!$A:$C,3,0),"")</f>
        <v>1b 12%</v>
      </c>
      <c r="CA432" s="1">
        <v>3986</v>
      </c>
      <c r="CB432" s="1" t="s">
        <v>35</v>
      </c>
      <c r="CC432" s="6">
        <f>+IFERROR(VALUE(RIGHT(Tabla14[[#This Row],[B2B]],6)),"")</f>
        <v>3986</v>
      </c>
      <c r="CD432" s="6" t="str">
        <f>+IFERROR(VLOOKUP(CB432,Auxiliar!$A:$C,2,0),"")</f>
        <v>Corona 710cc</v>
      </c>
      <c r="CE432" s="7" t="str">
        <f>+IFERROR(VLOOKUP(CB432,Auxiliar!$A:$C,3,0),"")</f>
        <v>1b 10% | 85b 0%</v>
      </c>
      <c r="CG432" s="1"/>
      <c r="CH432" s="1"/>
      <c r="CI432" s="6" t="str">
        <f>+IFERROR(VALUE(RIGHT(Tabla15[[#This Row],[B2B]],6)),"")</f>
        <v/>
      </c>
      <c r="CJ432" s="6" t="str">
        <f>+IFERROR(VLOOKUP(CH432,Auxiliar!$A:$C,2,0),"")</f>
        <v/>
      </c>
      <c r="CK432" s="7" t="str">
        <f>+IFERROR(VLOOKUP(CH432,Auxiliar!$A:$C,3,0),"")</f>
        <v/>
      </c>
      <c r="CM432" s="1">
        <v>3964</v>
      </c>
      <c r="CN432" s="1" t="s">
        <v>20</v>
      </c>
      <c r="CO432" s="6">
        <v>3964</v>
      </c>
      <c r="CP432" s="6" t="s">
        <v>20</v>
      </c>
      <c r="CQ432" s="7" t="s">
        <v>21</v>
      </c>
      <c r="CS432" s="1"/>
      <c r="CT432" s="1"/>
      <c r="CU432" s="6" t="str">
        <f>+IFERROR(VALUE(RIGHT(Tabla17[[#This Row],[B2B]],6)),"")</f>
        <v/>
      </c>
      <c r="CV432" s="6" t="str">
        <f>+IFERROR(VLOOKUP(CT432,Auxiliar!$A:$C,2,0),"")</f>
        <v/>
      </c>
      <c r="CW432" s="7" t="str">
        <f>+IFERROR(VLOOKUP(CT432,Auxiliar!$A:$C,3,0),"")</f>
        <v/>
      </c>
      <c r="CY432" s="1">
        <v>3964</v>
      </c>
      <c r="CZ432" s="1" t="s">
        <v>16</v>
      </c>
      <c r="DA432" s="6">
        <f>+IFERROR(VALUE(RIGHT(Tabla18[[#This Row],[B2B]],6)),"")</f>
        <v>3964</v>
      </c>
      <c r="DB432" s="6" t="str">
        <f>+IFERROR(VLOOKUP(CZ432,Auxiliar!$A:$C,2,0),"")</f>
        <v>PREMIUM</v>
      </c>
      <c r="DC432" s="7" t="str">
        <f>+IFERROR(VLOOKUP(CZ432,Auxiliar!$A:$C,3,0),"")</f>
        <v>0b 0% | 2b 2% | 5b 3,5% | 10b 5%</v>
      </c>
      <c r="DE432" s="1">
        <v>3964</v>
      </c>
      <c r="DF432" s="1" t="s">
        <v>19</v>
      </c>
      <c r="DG432" s="6">
        <f>+IFERROR(VALUE(RIGHT(Tabla19[[#This Row],[B2B]],6)),"")</f>
        <v>3964</v>
      </c>
      <c r="DH432" s="6" t="str">
        <f>+IFERROR(VLOOKUP(DF432,Auxiliar!$A:$C,2,0),"")</f>
        <v>MICHELOB</v>
      </c>
      <c r="DI432" s="7" t="str">
        <f>+IFERROR(VLOOKUP(DF432,Auxiliar!$A:$C,3,0),"")</f>
        <v>1b 7% | 3b 22% | 8b 27%</v>
      </c>
      <c r="DK432" s="1"/>
      <c r="DL432" s="1"/>
      <c r="DM432" s="6" t="str">
        <f>+IFERROR(VALUE(RIGHT(Tabla20[[#This Row],[B2B]],6)),"")</f>
        <v/>
      </c>
      <c r="DN432" s="6" t="str">
        <f>+IFERROR(VLOOKUP(DL432,Auxiliar!$A:$C,2,0),"")</f>
        <v/>
      </c>
      <c r="DO432" s="7" t="str">
        <f>+IFERROR(VLOOKUP(DL432,Auxiliar!$A:$C,3,0),"")</f>
        <v/>
      </c>
      <c r="DQ432" s="1">
        <v>3970</v>
      </c>
      <c r="DR432" s="12" t="s">
        <v>24</v>
      </c>
      <c r="DS432" s="6">
        <f>+IFERROR(VALUE(RIGHT(Tabla21[[#This Row],[B2B]],6)),"")</f>
        <v>3970</v>
      </c>
      <c r="DT432" s="6" t="str">
        <f>+IFERROR(VLOOKUP(DR432,Auxiliar!$A:$C,2,0),"")</f>
        <v>CORONA PORRON</v>
      </c>
      <c r="DU432" s="7" t="str">
        <f>+IFERROR(VLOOKUP(DR432,Auxiliar!$A:$C,3,0),"")</f>
        <v>1b 5% | 20b 0%</v>
      </c>
      <c r="DW432" s="1">
        <v>10392</v>
      </c>
      <c r="DX432" s="12" t="s">
        <v>43</v>
      </c>
      <c r="DY432" s="6">
        <f>+IFERROR(VALUE(RIGHT(Tabla22[[#This Row],[B2B]],6)),"")</f>
        <v>10392</v>
      </c>
      <c r="DZ432" s="6" t="str">
        <f>+IFERROR(VLOOKUP(DX432,Auxiliar!$A:$C,2,0),"")</f>
        <v xml:space="preserve">VALUE LATA </v>
      </c>
      <c r="EA432" s="7" t="str">
        <f>+IFERROR(VLOOKUP(DX432,Auxiliar!$A:$C,3,0),"")</f>
        <v>1b 15% | 100b 18%</v>
      </c>
      <c r="EC432" s="1">
        <v>10377</v>
      </c>
      <c r="ED432" s="12" t="s">
        <v>47</v>
      </c>
      <c r="EE432" s="6">
        <f>+IFERROR(VALUE(RIGHT(Tabla23[[#This Row],[B2B]],6)),"")</f>
        <v>10377</v>
      </c>
      <c r="EF432" s="6" t="str">
        <f>+IFERROR(VLOOKUP(ED432,Auxiliar!$A:$C,2,0),"")</f>
        <v>VALUE LATON</v>
      </c>
      <c r="EG432" s="7" t="str">
        <f>+IFERROR(VLOOKUP(ED432,Auxiliar!$A:$C,3,0),"")</f>
        <v>1b 10% | 5b 15% | 192b 0%</v>
      </c>
      <c r="EI432" s="1"/>
      <c r="EJ432" s="12"/>
      <c r="EK432" s="6" t="str">
        <f>+IFERROR(VALUE(RIGHT(Tabla24[[#This Row],[B2B]],6)),"")</f>
        <v/>
      </c>
      <c r="EL432" s="6" t="str">
        <f>+IFERROR(VLOOKUP(EJ432,Auxiliar!$A:$C,2,0),"")</f>
        <v/>
      </c>
      <c r="EM432" s="7" t="str">
        <f>+IFERROR(VLOOKUP(EJ432,Auxiliar!$A:$C,3,0),"")</f>
        <v/>
      </c>
      <c r="EO432" s="1"/>
      <c r="EP432" s="12"/>
      <c r="EQ432" s="6" t="str">
        <f>+IFERROR(VALUE(RIGHT(Tabla25[[#This Row],[B2B]],6)),"")</f>
        <v/>
      </c>
      <c r="ER432" s="6" t="str">
        <f>+IFERROR(VLOOKUP(EP432,Auxiliar!$A:$C,2,0),"")</f>
        <v/>
      </c>
      <c r="ES432" s="7" t="str">
        <f>+IFERROR(VLOOKUP(EP432,Auxiliar!$A:$C,3,0),"")</f>
        <v/>
      </c>
      <c r="EU432" s="1"/>
      <c r="EV432" s="12"/>
      <c r="EW432" s="6" t="str">
        <f>+IFERROR(VALUE(RIGHT(Tabla26[[#This Row],[B2B]],6)),"")</f>
        <v/>
      </c>
      <c r="EX432" s="6" t="str">
        <f>+IFERROR(VLOOKUP(EV432,Auxiliar!$A:$C,2,0),"")</f>
        <v/>
      </c>
      <c r="EY432" s="7" t="str">
        <f>+IFERROR(VLOOKUP(EV432,Auxiliar!$A:$C,3,0),"")</f>
        <v/>
      </c>
      <c r="EZ432" s="1"/>
      <c r="FA432" s="12"/>
      <c r="FB432" s="6" t="str">
        <f>+IFERROR(VALUE(RIGHT(Tabla27[[#This Row],[B2B]],6)),"")</f>
        <v/>
      </c>
      <c r="FC432" s="6" t="str">
        <f>+IFERROR(VLOOKUP(FA432,Auxiliar!$A:$C,2,0),"")</f>
        <v/>
      </c>
      <c r="FD432" s="7" t="str">
        <f>+IFERROR(VLOOKUP(FA432,Auxiliar!$A:$C,3,0),"")</f>
        <v/>
      </c>
      <c r="FE432" s="1"/>
      <c r="FF432" s="12"/>
      <c r="FG432" s="6" t="str">
        <f>+IFERROR(VALUE(RIGHT(Tabla28[[#This Row],[B2B]],6)),"")</f>
        <v/>
      </c>
      <c r="FH432" s="6" t="str">
        <f>+IFERROR(VLOOKUP(FF432,Auxiliar!$A:$C,2,0),"")</f>
        <v/>
      </c>
      <c r="FI432" s="7" t="str">
        <f>+IFERROR(VLOOKUP(FF432,Auxiliar!$A:$C,3,0),"")</f>
        <v/>
      </c>
      <c r="FJ432" s="1"/>
      <c r="FK432" s="12"/>
      <c r="FL432" s="6" t="str">
        <f>+IFERROR(VALUE(RIGHT(Tabla29[[#This Row],[B2B]],6)),"")</f>
        <v/>
      </c>
      <c r="FM432" s="6" t="str">
        <f>+IFERROR(VLOOKUP(FK432,Auxiliar!$A:$C,2,0),"")</f>
        <v/>
      </c>
      <c r="FN432" s="7" t="str">
        <f>+IFERROR(VLOOKUP(FK432,Auxiliar!$A:$C,3,0),"")</f>
        <v/>
      </c>
      <c r="FO432" s="1"/>
      <c r="FP432" s="12"/>
      <c r="FQ432" s="6" t="str">
        <f>+IFERROR(VALUE(RIGHT(Tabla30[[#This Row],[B2B]],6)),"")</f>
        <v/>
      </c>
      <c r="FR432" s="6" t="str">
        <f>+IFERROR(VLOOKUP(FP432,Auxiliar!$A:$C,2,0),"")</f>
        <v/>
      </c>
      <c r="FS432" s="7"/>
      <c r="FT432" s="1"/>
      <c r="FU432" s="12"/>
      <c r="FV432" s="6" t="str">
        <f>+IFERROR(VALUE(RIGHT(Tabla31[[#This Row],[B2B]],6)),"")</f>
        <v/>
      </c>
      <c r="FW432" s="6" t="str">
        <f>+IFERROR(VLOOKUP(FU432,Auxiliar!$A:$C,2,0),"")</f>
        <v/>
      </c>
      <c r="FX432" s="7" t="str">
        <f>+IFERROR(VLOOKUP(FU432,Auxiliar!$A:$C,3,0),"")</f>
        <v/>
      </c>
      <c r="FY432" s="1"/>
      <c r="FZ432" s="12"/>
      <c r="GA432" s="6" t="str">
        <f>+IFERROR(VALUE(RIGHT(Tabla32[[#This Row],[B2B]],6)),"")</f>
        <v/>
      </c>
      <c r="GB432" s="6" t="str">
        <f>+IFERROR(VLOOKUP(FZ432,Auxiliar!$A:$C,2,0),"")</f>
        <v/>
      </c>
      <c r="GC432" s="7" t="str">
        <f>+IFERROR(VLOOKUP(FZ432,Auxiliar!$A:$C,3,0),"")</f>
        <v/>
      </c>
      <c r="GD432" s="1"/>
      <c r="GE432" s="12"/>
      <c r="GF432" s="6" t="str">
        <f>+IFERROR(VALUE(RIGHT(Tabla33[[#This Row],[B2B]],6)),"")</f>
        <v/>
      </c>
      <c r="GG432" s="6" t="str">
        <f>+IFERROR(VLOOKUP(GE432,Auxiliar!$A:$C,2,0),"")</f>
        <v/>
      </c>
      <c r="GH432" s="7" t="str">
        <f>+IFERROR(VLOOKUP(GE432,Auxiliar!$A:$C,3,0),"")</f>
        <v/>
      </c>
    </row>
    <row r="433" spans="1:190" x14ac:dyDescent="0.25">
      <c r="A433" s="1"/>
      <c r="B433" s="1"/>
      <c r="C433" t="str">
        <f>+IFERROR(VALUE(RIGHT(Tabla1[[#This Row],[B2B]],6)),"")</f>
        <v/>
      </c>
      <c r="D433" t="str">
        <f>+IFERROR(VLOOKUP(B433,Auxiliar!$A:$C,2,0),"")</f>
        <v/>
      </c>
      <c r="E433" s="5" t="str">
        <f>+IFERROR(VLOOKUP(B433,Auxiliar!$A:$C,3,0),"")</f>
        <v/>
      </c>
      <c r="S433" s="1">
        <v>5113</v>
      </c>
      <c r="T433" s="1" t="s">
        <v>9</v>
      </c>
      <c r="U433" s="6">
        <f>+IFERROR(VALUE(RIGHT(Tabla4[[#This Row],[B2B]],6)),"")</f>
        <v>5113</v>
      </c>
      <c r="V433" s="6" t="str">
        <f>+IFERROR(VLOOKUP(T433,Auxiliar!$A:$C,2,0),"")</f>
        <v>CORE</v>
      </c>
      <c r="W433" s="7" t="str">
        <f>+IFERROR(VLOOKUP(T433,Auxiliar!$A:$C,3,0),"")</f>
        <v>0b 1% | 2b 5% | 4b 6%</v>
      </c>
      <c r="AK433" s="1">
        <v>4916</v>
      </c>
      <c r="AL433" s="1" t="s">
        <v>30</v>
      </c>
      <c r="AM433" s="6">
        <f>+IFERROR(VALUE(RIGHT(Tabla7[[#This Row],[B2B]],6)),"")</f>
        <v>4916</v>
      </c>
      <c r="AN433" s="6" t="str">
        <f>+IFERROR(VLOOKUP(AL433,Auxiliar!$A:$C,2,0),"")</f>
        <v>LATONES</v>
      </c>
      <c r="AO433" s="7" t="str">
        <f>+IFERROR(VLOOKUP(AL433,Auxiliar!$A:$C,3,0),"")</f>
        <v>1b 4% | 5b 7% | 97b 0%</v>
      </c>
      <c r="AW433" s="1"/>
      <c r="AX433" s="1" t="s">
        <v>32</v>
      </c>
      <c r="AY433" s="6" t="str">
        <f>+IFERROR(VALUE(RIGHT(Tabla9[[#This Row],[B2B]],6)),"")</f>
        <v/>
      </c>
      <c r="AZ433" s="6" t="str">
        <f>+IFERROR(VLOOKUP(AX433,Auxiliar!$A:$C,2,0),"")</f>
        <v>LATONES</v>
      </c>
      <c r="BA433" s="7" t="str">
        <f>+IFERROR(VLOOKUP(AX433,Auxiliar!$A:$C,3,0),"")</f>
        <v>2b 3% | 4b 4% | 6b 5% | 10b 8%  | 385b 0%</v>
      </c>
      <c r="BI433" s="1"/>
      <c r="BJ433" s="1"/>
      <c r="BK433" s="6" t="str">
        <f>+IFERROR(VALUE(RIGHT(Tabla11[[#This Row],[B2B]],6)),"")</f>
        <v/>
      </c>
      <c r="BL433" s="6" t="str">
        <f>+IFERROR(VLOOKUP(BJ433,Auxiliar!$A:$C,2,0),"")</f>
        <v/>
      </c>
      <c r="BM433" s="7" t="str">
        <f>+IFERROR(VLOOKUP(BJ433,Auxiliar!$A:$C,3,0),"")</f>
        <v/>
      </c>
      <c r="BO433" s="1">
        <v>10384</v>
      </c>
      <c r="BP433" s="1" t="s">
        <v>39</v>
      </c>
      <c r="BQ433" s="6">
        <f>+IFERROR(VALUE(RIGHT(Tabla12[[#This Row],[B2B]],6)),"")</f>
        <v>10384</v>
      </c>
      <c r="BR433" s="6" t="str">
        <f>+IFERROR(VLOOKUP(BP433,Auxiliar!$A:$C,2,0),"")</f>
        <v>VALUE LITRO</v>
      </c>
      <c r="BS433" s="7" t="str">
        <f>+IFERROR(VLOOKUP(BP433,Auxiliar!$A:$C,3,0),"")</f>
        <v>1b 12%</v>
      </c>
      <c r="CA433" s="1">
        <v>4004</v>
      </c>
      <c r="CB433" s="1" t="s">
        <v>35</v>
      </c>
      <c r="CC433" s="6">
        <f>+IFERROR(VALUE(RIGHT(Tabla14[[#This Row],[B2B]],6)),"")</f>
        <v>4004</v>
      </c>
      <c r="CD433" s="6" t="str">
        <f>+IFERROR(VLOOKUP(CB433,Auxiliar!$A:$C,2,0),"")</f>
        <v>Corona 710cc</v>
      </c>
      <c r="CE433" s="7" t="str">
        <f>+IFERROR(VLOOKUP(CB433,Auxiliar!$A:$C,3,0),"")</f>
        <v>1b 10% | 85b 0%</v>
      </c>
      <c r="CG433" s="1"/>
      <c r="CH433" s="1"/>
      <c r="CI433" s="6" t="str">
        <f>+IFERROR(VALUE(RIGHT(Tabla15[[#This Row],[B2B]],6)),"")</f>
        <v/>
      </c>
      <c r="CJ433" s="6" t="str">
        <f>+IFERROR(VLOOKUP(CH433,Auxiliar!$A:$C,2,0),"")</f>
        <v/>
      </c>
      <c r="CK433" s="7" t="str">
        <f>+IFERROR(VLOOKUP(CH433,Auxiliar!$A:$C,3,0),"")</f>
        <v/>
      </c>
      <c r="CM433" s="1">
        <v>3970</v>
      </c>
      <c r="CN433" s="1" t="s">
        <v>20</v>
      </c>
      <c r="CO433" s="6">
        <v>3970</v>
      </c>
      <c r="CP433" s="6" t="s">
        <v>20</v>
      </c>
      <c r="CQ433" s="7" t="s">
        <v>21</v>
      </c>
      <c r="CS433" s="1"/>
      <c r="CT433" s="1"/>
      <c r="CU433" s="6" t="str">
        <f>+IFERROR(VALUE(RIGHT(Tabla17[[#This Row],[B2B]],6)),"")</f>
        <v/>
      </c>
      <c r="CV433" s="6" t="str">
        <f>+IFERROR(VLOOKUP(CT433,Auxiliar!$A:$C,2,0),"")</f>
        <v/>
      </c>
      <c r="CW433" s="7" t="str">
        <f>+IFERROR(VLOOKUP(CT433,Auxiliar!$A:$C,3,0),"")</f>
        <v/>
      </c>
      <c r="CY433" s="1">
        <v>3970</v>
      </c>
      <c r="CZ433" s="1" t="s">
        <v>16</v>
      </c>
      <c r="DA433" s="6">
        <f>+IFERROR(VALUE(RIGHT(Tabla18[[#This Row],[B2B]],6)),"")</f>
        <v>3970</v>
      </c>
      <c r="DB433" s="6" t="str">
        <f>+IFERROR(VLOOKUP(CZ433,Auxiliar!$A:$C,2,0),"")</f>
        <v>PREMIUM</v>
      </c>
      <c r="DC433" s="7" t="str">
        <f>+IFERROR(VLOOKUP(CZ433,Auxiliar!$A:$C,3,0),"")</f>
        <v>0b 0% | 2b 2% | 5b 3,5% | 10b 5%</v>
      </c>
      <c r="DE433" s="1">
        <v>3970</v>
      </c>
      <c r="DF433" s="1" t="s">
        <v>19</v>
      </c>
      <c r="DG433" s="6">
        <f>+IFERROR(VALUE(RIGHT(Tabla19[[#This Row],[B2B]],6)),"")</f>
        <v>3970</v>
      </c>
      <c r="DH433" s="6" t="str">
        <f>+IFERROR(VLOOKUP(DF433,Auxiliar!$A:$C,2,0),"")</f>
        <v>MICHELOB</v>
      </c>
      <c r="DI433" s="7" t="str">
        <f>+IFERROR(VLOOKUP(DF433,Auxiliar!$A:$C,3,0),"")</f>
        <v>1b 7% | 3b 22% | 8b 27%</v>
      </c>
      <c r="DK433" s="1"/>
      <c r="DL433" s="1"/>
      <c r="DM433" s="6" t="str">
        <f>+IFERROR(VALUE(RIGHT(Tabla20[[#This Row],[B2B]],6)),"")</f>
        <v/>
      </c>
      <c r="DN433" s="6" t="str">
        <f>+IFERROR(VLOOKUP(DL433,Auxiliar!$A:$C,2,0),"")</f>
        <v/>
      </c>
      <c r="DO433" s="7" t="str">
        <f>+IFERROR(VLOOKUP(DL433,Auxiliar!$A:$C,3,0),"")</f>
        <v/>
      </c>
      <c r="DQ433" s="1">
        <v>3978</v>
      </c>
      <c r="DR433" s="12" t="s">
        <v>24</v>
      </c>
      <c r="DS433" s="6">
        <f>+IFERROR(VALUE(RIGHT(Tabla21[[#This Row],[B2B]],6)),"")</f>
        <v>3978</v>
      </c>
      <c r="DT433" s="6" t="str">
        <f>+IFERROR(VLOOKUP(DR433,Auxiliar!$A:$C,2,0),"")</f>
        <v>CORONA PORRON</v>
      </c>
      <c r="DU433" s="7" t="str">
        <f>+IFERROR(VLOOKUP(DR433,Auxiliar!$A:$C,3,0),"")</f>
        <v>1b 5% | 20b 0%</v>
      </c>
      <c r="DW433" s="1">
        <v>1151</v>
      </c>
      <c r="DX433" s="12" t="s">
        <v>43</v>
      </c>
      <c r="DY433" s="6">
        <f>+IFERROR(VALUE(RIGHT(Tabla22[[#This Row],[B2B]],6)),"")</f>
        <v>1151</v>
      </c>
      <c r="DZ433" s="6" t="str">
        <f>+IFERROR(VLOOKUP(DX433,Auxiliar!$A:$C,2,0),"")</f>
        <v xml:space="preserve">VALUE LATA </v>
      </c>
      <c r="EA433" s="7" t="str">
        <f>+IFERROR(VLOOKUP(DX433,Auxiliar!$A:$C,3,0),"")</f>
        <v>1b 15% | 100b 18%</v>
      </c>
      <c r="EC433" s="1">
        <v>10378</v>
      </c>
      <c r="ED433" s="12" t="s">
        <v>47</v>
      </c>
      <c r="EE433" s="6">
        <f>+IFERROR(VALUE(RIGHT(Tabla23[[#This Row],[B2B]],6)),"")</f>
        <v>10378</v>
      </c>
      <c r="EF433" s="6" t="str">
        <f>+IFERROR(VLOOKUP(ED433,Auxiliar!$A:$C,2,0),"")</f>
        <v>VALUE LATON</v>
      </c>
      <c r="EG433" s="7" t="str">
        <f>+IFERROR(VLOOKUP(ED433,Auxiliar!$A:$C,3,0),"")</f>
        <v>1b 10% | 5b 15% | 192b 0%</v>
      </c>
      <c r="EI433" s="1"/>
      <c r="EJ433" s="12"/>
      <c r="EK433" s="6" t="str">
        <f>+IFERROR(VALUE(RIGHT(Tabla24[[#This Row],[B2B]],6)),"")</f>
        <v/>
      </c>
      <c r="EL433" s="6" t="str">
        <f>+IFERROR(VLOOKUP(EJ433,Auxiliar!$A:$C,2,0),"")</f>
        <v/>
      </c>
      <c r="EM433" s="7" t="str">
        <f>+IFERROR(VLOOKUP(EJ433,Auxiliar!$A:$C,3,0),"")</f>
        <v/>
      </c>
      <c r="EO433" s="1"/>
      <c r="EP433" s="12"/>
      <c r="EQ433" s="6" t="str">
        <f>+IFERROR(VALUE(RIGHT(Tabla25[[#This Row],[B2B]],6)),"")</f>
        <v/>
      </c>
      <c r="ER433" s="6" t="str">
        <f>+IFERROR(VLOOKUP(EP433,Auxiliar!$A:$C,2,0),"")</f>
        <v/>
      </c>
      <c r="ES433" s="7" t="str">
        <f>+IFERROR(VLOOKUP(EP433,Auxiliar!$A:$C,3,0),"")</f>
        <v/>
      </c>
      <c r="EU433" s="1"/>
      <c r="EV433" s="12"/>
      <c r="EW433" s="6" t="str">
        <f>+IFERROR(VALUE(RIGHT(Tabla26[[#This Row],[B2B]],6)),"")</f>
        <v/>
      </c>
      <c r="EX433" s="6" t="str">
        <f>+IFERROR(VLOOKUP(EV433,Auxiliar!$A:$C,2,0),"")</f>
        <v/>
      </c>
      <c r="EY433" s="7" t="str">
        <f>+IFERROR(VLOOKUP(EV433,Auxiliar!$A:$C,3,0),"")</f>
        <v/>
      </c>
      <c r="EZ433" s="1"/>
      <c r="FA433" s="12"/>
      <c r="FB433" s="6" t="str">
        <f>+IFERROR(VALUE(RIGHT(Tabla27[[#This Row],[B2B]],6)),"")</f>
        <v/>
      </c>
      <c r="FC433" s="6" t="str">
        <f>+IFERROR(VLOOKUP(FA433,Auxiliar!$A:$C,2,0),"")</f>
        <v/>
      </c>
      <c r="FD433" s="7" t="str">
        <f>+IFERROR(VLOOKUP(FA433,Auxiliar!$A:$C,3,0),"")</f>
        <v/>
      </c>
      <c r="FE433" s="1"/>
      <c r="FF433" s="12"/>
      <c r="FG433" s="6" t="str">
        <f>+IFERROR(VALUE(RIGHT(Tabla28[[#This Row],[B2B]],6)),"")</f>
        <v/>
      </c>
      <c r="FH433" s="6" t="str">
        <f>+IFERROR(VLOOKUP(FF433,Auxiliar!$A:$C,2,0),"")</f>
        <v/>
      </c>
      <c r="FI433" s="7" t="str">
        <f>+IFERROR(VLOOKUP(FF433,Auxiliar!$A:$C,3,0),"")</f>
        <v/>
      </c>
      <c r="FJ433" s="1"/>
      <c r="FK433" s="12"/>
      <c r="FL433" s="6" t="str">
        <f>+IFERROR(VALUE(RIGHT(Tabla29[[#This Row],[B2B]],6)),"")</f>
        <v/>
      </c>
      <c r="FM433" s="6" t="str">
        <f>+IFERROR(VLOOKUP(FK433,Auxiliar!$A:$C,2,0),"")</f>
        <v/>
      </c>
      <c r="FN433" s="7" t="str">
        <f>+IFERROR(VLOOKUP(FK433,Auxiliar!$A:$C,3,0),"")</f>
        <v/>
      </c>
      <c r="FO433" s="1"/>
      <c r="FP433" s="12"/>
      <c r="FQ433" s="6" t="str">
        <f>+IFERROR(VALUE(RIGHT(Tabla30[[#This Row],[B2B]],6)),"")</f>
        <v/>
      </c>
      <c r="FR433" s="6" t="str">
        <f>+IFERROR(VLOOKUP(FP433,Auxiliar!$A:$C,2,0),"")</f>
        <v/>
      </c>
      <c r="FS433" s="7"/>
      <c r="FT433" s="1"/>
      <c r="FU433" s="12"/>
      <c r="FV433" s="6" t="str">
        <f>+IFERROR(VALUE(RIGHT(Tabla31[[#This Row],[B2B]],6)),"")</f>
        <v/>
      </c>
      <c r="FW433" s="6" t="str">
        <f>+IFERROR(VLOOKUP(FU433,Auxiliar!$A:$C,2,0),"")</f>
        <v/>
      </c>
      <c r="FX433" s="7" t="str">
        <f>+IFERROR(VLOOKUP(FU433,Auxiliar!$A:$C,3,0),"")</f>
        <v/>
      </c>
      <c r="FY433" s="1"/>
      <c r="FZ433" s="12"/>
      <c r="GA433" s="6" t="str">
        <f>+IFERROR(VALUE(RIGHT(Tabla32[[#This Row],[B2B]],6)),"")</f>
        <v/>
      </c>
      <c r="GB433" s="6" t="str">
        <f>+IFERROR(VLOOKUP(FZ433,Auxiliar!$A:$C,2,0),"")</f>
        <v/>
      </c>
      <c r="GC433" s="7" t="str">
        <f>+IFERROR(VLOOKUP(FZ433,Auxiliar!$A:$C,3,0),"")</f>
        <v/>
      </c>
      <c r="GD433" s="1"/>
      <c r="GE433" s="12"/>
      <c r="GF433" s="6" t="str">
        <f>+IFERROR(VALUE(RIGHT(Tabla33[[#This Row],[B2B]],6)),"")</f>
        <v/>
      </c>
      <c r="GG433" s="6" t="str">
        <f>+IFERROR(VLOOKUP(GE433,Auxiliar!$A:$C,2,0),"")</f>
        <v/>
      </c>
      <c r="GH433" s="7" t="str">
        <f>+IFERROR(VLOOKUP(GE433,Auxiliar!$A:$C,3,0),"")</f>
        <v/>
      </c>
    </row>
    <row r="434" spans="1:190" x14ac:dyDescent="0.25">
      <c r="A434" s="1"/>
      <c r="B434" s="1"/>
      <c r="C434" t="str">
        <f>+IFERROR(VALUE(RIGHT(Tabla1[[#This Row],[B2B]],6)),"")</f>
        <v/>
      </c>
      <c r="D434" t="str">
        <f>+IFERROR(VLOOKUP(B434,Auxiliar!$A:$C,2,0),"")</f>
        <v/>
      </c>
      <c r="E434" s="5" t="str">
        <f>+IFERROR(VLOOKUP(B434,Auxiliar!$A:$C,3,0),"")</f>
        <v/>
      </c>
      <c r="S434" s="1">
        <v>5115</v>
      </c>
      <c r="T434" s="1" t="s">
        <v>9</v>
      </c>
      <c r="U434" s="6">
        <f>+IFERROR(VALUE(RIGHT(Tabla4[[#This Row],[B2B]],6)),"")</f>
        <v>5115</v>
      </c>
      <c r="V434" s="6" t="str">
        <f>+IFERROR(VLOOKUP(T434,Auxiliar!$A:$C,2,0),"")</f>
        <v>CORE</v>
      </c>
      <c r="W434" s="7" t="str">
        <f>+IFERROR(VLOOKUP(T434,Auxiliar!$A:$C,3,0),"")</f>
        <v>0b 1% | 2b 5% | 4b 6%</v>
      </c>
      <c r="AK434" s="1">
        <v>4920</v>
      </c>
      <c r="AL434" s="1" t="s">
        <v>30</v>
      </c>
      <c r="AM434" s="6">
        <f>+IFERROR(VALUE(RIGHT(Tabla7[[#This Row],[B2B]],6)),"")</f>
        <v>4920</v>
      </c>
      <c r="AN434" s="6" t="str">
        <f>+IFERROR(VLOOKUP(AL434,Auxiliar!$A:$C,2,0),"")</f>
        <v>LATONES</v>
      </c>
      <c r="AO434" s="7" t="str">
        <f>+IFERROR(VLOOKUP(AL434,Auxiliar!$A:$C,3,0),"")</f>
        <v>1b 4% | 5b 7% | 97b 0%</v>
      </c>
      <c r="AW434" s="1"/>
      <c r="AX434" s="1" t="s">
        <v>32</v>
      </c>
      <c r="AY434" s="6" t="str">
        <f>+IFERROR(VALUE(RIGHT(Tabla9[[#This Row],[B2B]],6)),"")</f>
        <v/>
      </c>
      <c r="AZ434" s="6" t="str">
        <f>+IFERROR(VLOOKUP(AX434,Auxiliar!$A:$C,2,0),"")</f>
        <v>LATONES</v>
      </c>
      <c r="BA434" s="7" t="str">
        <f>+IFERROR(VLOOKUP(AX434,Auxiliar!$A:$C,3,0),"")</f>
        <v>2b 3% | 4b 4% | 6b 5% | 10b 8%  | 385b 0%</v>
      </c>
      <c r="BI434" s="1"/>
      <c r="BJ434" s="1"/>
      <c r="BK434" s="6" t="str">
        <f>+IFERROR(VALUE(RIGHT(Tabla11[[#This Row],[B2B]],6)),"")</f>
        <v/>
      </c>
      <c r="BL434" s="6" t="str">
        <f>+IFERROR(VLOOKUP(BJ434,Auxiliar!$A:$C,2,0),"")</f>
        <v/>
      </c>
      <c r="BM434" s="7" t="str">
        <f>+IFERROR(VLOOKUP(BJ434,Auxiliar!$A:$C,3,0),"")</f>
        <v/>
      </c>
      <c r="BO434" s="1">
        <v>1141</v>
      </c>
      <c r="BP434" s="1" t="s">
        <v>39</v>
      </c>
      <c r="BQ434" s="6">
        <f>+IFERROR(VALUE(RIGHT(Tabla12[[#This Row],[B2B]],6)),"")</f>
        <v>1141</v>
      </c>
      <c r="BR434" s="6" t="str">
        <f>+IFERROR(VLOOKUP(BP434,Auxiliar!$A:$C,2,0),"")</f>
        <v>VALUE LITRO</v>
      </c>
      <c r="BS434" s="7" t="str">
        <f>+IFERROR(VLOOKUP(BP434,Auxiliar!$A:$C,3,0),"")</f>
        <v>1b 12%</v>
      </c>
      <c r="CA434" s="1">
        <v>4005</v>
      </c>
      <c r="CB434" s="1" t="s">
        <v>35</v>
      </c>
      <c r="CC434" s="6">
        <f>+IFERROR(VALUE(RIGHT(Tabla14[[#This Row],[B2B]],6)),"")</f>
        <v>4005</v>
      </c>
      <c r="CD434" s="6" t="str">
        <f>+IFERROR(VLOOKUP(CB434,Auxiliar!$A:$C,2,0),"")</f>
        <v>Corona 710cc</v>
      </c>
      <c r="CE434" s="7" t="str">
        <f>+IFERROR(VLOOKUP(CB434,Auxiliar!$A:$C,3,0),"")</f>
        <v>1b 10% | 85b 0%</v>
      </c>
      <c r="CG434" s="1"/>
      <c r="CH434" s="1"/>
      <c r="CI434" s="6" t="str">
        <f>+IFERROR(VALUE(RIGHT(Tabla15[[#This Row],[B2B]],6)),"")</f>
        <v/>
      </c>
      <c r="CJ434" s="6" t="str">
        <f>+IFERROR(VLOOKUP(CH434,Auxiliar!$A:$C,2,0),"")</f>
        <v/>
      </c>
      <c r="CK434" s="7" t="str">
        <f>+IFERROR(VLOOKUP(CH434,Auxiliar!$A:$C,3,0),"")</f>
        <v/>
      </c>
      <c r="CM434" s="1">
        <v>3978</v>
      </c>
      <c r="CN434" s="1" t="s">
        <v>20</v>
      </c>
      <c r="CO434" s="6">
        <v>3978</v>
      </c>
      <c r="CP434" s="6" t="s">
        <v>20</v>
      </c>
      <c r="CQ434" s="7" t="s">
        <v>21</v>
      </c>
      <c r="CS434" s="1"/>
      <c r="CT434" s="1"/>
      <c r="CU434" s="6" t="str">
        <f>+IFERROR(VALUE(RIGHT(Tabla17[[#This Row],[B2B]],6)),"")</f>
        <v/>
      </c>
      <c r="CV434" s="6" t="str">
        <f>+IFERROR(VLOOKUP(CT434,Auxiliar!$A:$C,2,0),"")</f>
        <v/>
      </c>
      <c r="CW434" s="7" t="str">
        <f>+IFERROR(VLOOKUP(CT434,Auxiliar!$A:$C,3,0),"")</f>
        <v/>
      </c>
      <c r="CY434" s="1">
        <v>3978</v>
      </c>
      <c r="CZ434" s="1" t="s">
        <v>16</v>
      </c>
      <c r="DA434" s="6">
        <f>+IFERROR(VALUE(RIGHT(Tabla18[[#This Row],[B2B]],6)),"")</f>
        <v>3978</v>
      </c>
      <c r="DB434" s="6" t="str">
        <f>+IFERROR(VLOOKUP(CZ434,Auxiliar!$A:$C,2,0),"")</f>
        <v>PREMIUM</v>
      </c>
      <c r="DC434" s="7" t="str">
        <f>+IFERROR(VLOOKUP(CZ434,Auxiliar!$A:$C,3,0),"")</f>
        <v>0b 0% | 2b 2% | 5b 3,5% | 10b 5%</v>
      </c>
      <c r="DE434" s="1">
        <v>3978</v>
      </c>
      <c r="DF434" s="1" t="s">
        <v>19</v>
      </c>
      <c r="DG434" s="6">
        <f>+IFERROR(VALUE(RIGHT(Tabla19[[#This Row],[B2B]],6)),"")</f>
        <v>3978</v>
      </c>
      <c r="DH434" s="6" t="str">
        <f>+IFERROR(VLOOKUP(DF434,Auxiliar!$A:$C,2,0),"")</f>
        <v>MICHELOB</v>
      </c>
      <c r="DI434" s="7" t="str">
        <f>+IFERROR(VLOOKUP(DF434,Auxiliar!$A:$C,3,0),"")</f>
        <v>1b 7% | 3b 22% | 8b 27%</v>
      </c>
      <c r="DK434" s="1"/>
      <c r="DL434" s="1"/>
      <c r="DM434" s="6" t="str">
        <f>+IFERROR(VALUE(RIGHT(Tabla20[[#This Row],[B2B]],6)),"")</f>
        <v/>
      </c>
      <c r="DN434" s="6" t="str">
        <f>+IFERROR(VLOOKUP(DL434,Auxiliar!$A:$C,2,0),"")</f>
        <v/>
      </c>
      <c r="DO434" s="7" t="str">
        <f>+IFERROR(VLOOKUP(DL434,Auxiliar!$A:$C,3,0),"")</f>
        <v/>
      </c>
      <c r="DQ434" s="1">
        <v>3979</v>
      </c>
      <c r="DR434" s="12" t="s">
        <v>24</v>
      </c>
      <c r="DS434" s="6">
        <f>+IFERROR(VALUE(RIGHT(Tabla21[[#This Row],[B2B]],6)),"")</f>
        <v>3979</v>
      </c>
      <c r="DT434" s="6" t="str">
        <f>+IFERROR(VLOOKUP(DR434,Auxiliar!$A:$C,2,0),"")</f>
        <v>CORONA PORRON</v>
      </c>
      <c r="DU434" s="7" t="str">
        <f>+IFERROR(VLOOKUP(DR434,Auxiliar!$A:$C,3,0),"")</f>
        <v>1b 5% | 20b 0%</v>
      </c>
      <c r="DW434" s="1">
        <v>10393</v>
      </c>
      <c r="DX434" s="12" t="s">
        <v>43</v>
      </c>
      <c r="DY434" s="6">
        <f>+IFERROR(VALUE(RIGHT(Tabla22[[#This Row],[B2B]],6)),"")</f>
        <v>10393</v>
      </c>
      <c r="DZ434" s="6" t="str">
        <f>+IFERROR(VLOOKUP(DX434,Auxiliar!$A:$C,2,0),"")</f>
        <v xml:space="preserve">VALUE LATA </v>
      </c>
      <c r="EA434" s="7" t="str">
        <f>+IFERROR(VLOOKUP(DX434,Auxiliar!$A:$C,3,0),"")</f>
        <v>1b 15% | 100b 18%</v>
      </c>
      <c r="EC434" s="1">
        <v>10384</v>
      </c>
      <c r="ED434" s="12" t="s">
        <v>47</v>
      </c>
      <c r="EE434" s="6">
        <f>+IFERROR(VALUE(RIGHT(Tabla23[[#This Row],[B2B]],6)),"")</f>
        <v>10384</v>
      </c>
      <c r="EF434" s="6" t="str">
        <f>+IFERROR(VLOOKUP(ED434,Auxiliar!$A:$C,2,0),"")</f>
        <v>VALUE LATON</v>
      </c>
      <c r="EG434" s="7" t="str">
        <f>+IFERROR(VLOOKUP(ED434,Auxiliar!$A:$C,3,0),"")</f>
        <v>1b 10% | 5b 15% | 192b 0%</v>
      </c>
      <c r="EI434" s="1"/>
      <c r="EJ434" s="12"/>
      <c r="EK434" s="6" t="str">
        <f>+IFERROR(VALUE(RIGHT(Tabla24[[#This Row],[B2B]],6)),"")</f>
        <v/>
      </c>
      <c r="EL434" s="6" t="str">
        <f>+IFERROR(VLOOKUP(EJ434,Auxiliar!$A:$C,2,0),"")</f>
        <v/>
      </c>
      <c r="EM434" s="7" t="str">
        <f>+IFERROR(VLOOKUP(EJ434,Auxiliar!$A:$C,3,0),"")</f>
        <v/>
      </c>
      <c r="EO434" s="1"/>
      <c r="EP434" s="12"/>
      <c r="EQ434" s="6" t="str">
        <f>+IFERROR(VALUE(RIGHT(Tabla25[[#This Row],[B2B]],6)),"")</f>
        <v/>
      </c>
      <c r="ER434" s="6" t="str">
        <f>+IFERROR(VLOOKUP(EP434,Auxiliar!$A:$C,2,0),"")</f>
        <v/>
      </c>
      <c r="ES434" s="7" t="str">
        <f>+IFERROR(VLOOKUP(EP434,Auxiliar!$A:$C,3,0),"")</f>
        <v/>
      </c>
      <c r="EU434" s="1"/>
      <c r="EV434" s="12"/>
      <c r="EW434" s="6" t="str">
        <f>+IFERROR(VALUE(RIGHT(Tabla26[[#This Row],[B2B]],6)),"")</f>
        <v/>
      </c>
      <c r="EX434" s="6" t="str">
        <f>+IFERROR(VLOOKUP(EV434,Auxiliar!$A:$C,2,0),"")</f>
        <v/>
      </c>
      <c r="EY434" s="7" t="str">
        <f>+IFERROR(VLOOKUP(EV434,Auxiliar!$A:$C,3,0),"")</f>
        <v/>
      </c>
      <c r="EZ434" s="1"/>
      <c r="FA434" s="12"/>
      <c r="FB434" s="6" t="str">
        <f>+IFERROR(VALUE(RIGHT(Tabla27[[#This Row],[B2B]],6)),"")</f>
        <v/>
      </c>
      <c r="FC434" s="6" t="str">
        <f>+IFERROR(VLOOKUP(FA434,Auxiliar!$A:$C,2,0),"")</f>
        <v/>
      </c>
      <c r="FD434" s="7" t="str">
        <f>+IFERROR(VLOOKUP(FA434,Auxiliar!$A:$C,3,0),"")</f>
        <v/>
      </c>
      <c r="FE434" s="1"/>
      <c r="FF434" s="12"/>
      <c r="FG434" s="6" t="str">
        <f>+IFERROR(VALUE(RIGHT(Tabla28[[#This Row],[B2B]],6)),"")</f>
        <v/>
      </c>
      <c r="FH434" s="6" t="str">
        <f>+IFERROR(VLOOKUP(FF434,Auxiliar!$A:$C,2,0),"")</f>
        <v/>
      </c>
      <c r="FI434" s="7" t="str">
        <f>+IFERROR(VLOOKUP(FF434,Auxiliar!$A:$C,3,0),"")</f>
        <v/>
      </c>
      <c r="FJ434" s="1"/>
      <c r="FK434" s="12"/>
      <c r="FL434" s="6" t="str">
        <f>+IFERROR(VALUE(RIGHT(Tabla29[[#This Row],[B2B]],6)),"")</f>
        <v/>
      </c>
      <c r="FM434" s="6" t="str">
        <f>+IFERROR(VLOOKUP(FK434,Auxiliar!$A:$C,2,0),"")</f>
        <v/>
      </c>
      <c r="FN434" s="7" t="str">
        <f>+IFERROR(VLOOKUP(FK434,Auxiliar!$A:$C,3,0),"")</f>
        <v/>
      </c>
      <c r="FO434" s="1"/>
      <c r="FP434" s="12"/>
      <c r="FQ434" s="6" t="str">
        <f>+IFERROR(VALUE(RIGHT(Tabla30[[#This Row],[B2B]],6)),"")</f>
        <v/>
      </c>
      <c r="FR434" s="6" t="str">
        <f>+IFERROR(VLOOKUP(FP434,Auxiliar!$A:$C,2,0),"")</f>
        <v/>
      </c>
      <c r="FS434" s="7"/>
      <c r="FT434" s="1"/>
      <c r="FU434" s="12"/>
      <c r="FV434" s="6" t="str">
        <f>+IFERROR(VALUE(RIGHT(Tabla31[[#This Row],[B2B]],6)),"")</f>
        <v/>
      </c>
      <c r="FW434" s="6" t="str">
        <f>+IFERROR(VLOOKUP(FU434,Auxiliar!$A:$C,2,0),"")</f>
        <v/>
      </c>
      <c r="FX434" s="7" t="str">
        <f>+IFERROR(VLOOKUP(FU434,Auxiliar!$A:$C,3,0),"")</f>
        <v/>
      </c>
      <c r="FY434" s="1"/>
      <c r="FZ434" s="12"/>
      <c r="GA434" s="6" t="str">
        <f>+IFERROR(VALUE(RIGHT(Tabla32[[#This Row],[B2B]],6)),"")</f>
        <v/>
      </c>
      <c r="GB434" s="6" t="str">
        <f>+IFERROR(VLOOKUP(FZ434,Auxiliar!$A:$C,2,0),"")</f>
        <v/>
      </c>
      <c r="GC434" s="7" t="str">
        <f>+IFERROR(VLOOKUP(FZ434,Auxiliar!$A:$C,3,0),"")</f>
        <v/>
      </c>
      <c r="GD434" s="1"/>
      <c r="GE434" s="12"/>
      <c r="GF434" s="6" t="str">
        <f>+IFERROR(VALUE(RIGHT(Tabla33[[#This Row],[B2B]],6)),"")</f>
        <v/>
      </c>
      <c r="GG434" s="6" t="str">
        <f>+IFERROR(VLOOKUP(GE434,Auxiliar!$A:$C,2,0),"")</f>
        <v/>
      </c>
      <c r="GH434" s="7" t="str">
        <f>+IFERROR(VLOOKUP(GE434,Auxiliar!$A:$C,3,0),"")</f>
        <v/>
      </c>
    </row>
    <row r="435" spans="1:190" x14ac:dyDescent="0.25">
      <c r="A435" s="1"/>
      <c r="B435" s="1"/>
      <c r="C435" t="str">
        <f>+IFERROR(VALUE(RIGHT(Tabla1[[#This Row],[B2B]],6)),"")</f>
        <v/>
      </c>
      <c r="D435" t="str">
        <f>+IFERROR(VLOOKUP(B435,Auxiliar!$A:$C,2,0),"")</f>
        <v/>
      </c>
      <c r="E435" s="5" t="str">
        <f>+IFERROR(VLOOKUP(B435,Auxiliar!$A:$C,3,0),"")</f>
        <v/>
      </c>
      <c r="S435" s="1">
        <v>5123</v>
      </c>
      <c r="T435" s="1" t="s">
        <v>9</v>
      </c>
      <c r="U435" s="6">
        <f>+IFERROR(VALUE(RIGHT(Tabla4[[#This Row],[B2B]],6)),"")</f>
        <v>5123</v>
      </c>
      <c r="V435" s="6" t="str">
        <f>+IFERROR(VLOOKUP(T435,Auxiliar!$A:$C,2,0),"")</f>
        <v>CORE</v>
      </c>
      <c r="W435" s="7" t="str">
        <f>+IFERROR(VLOOKUP(T435,Auxiliar!$A:$C,3,0),"")</f>
        <v>0b 1% | 2b 5% | 4b 6%</v>
      </c>
      <c r="AK435" s="1">
        <v>4921</v>
      </c>
      <c r="AL435" s="1" t="s">
        <v>30</v>
      </c>
      <c r="AM435" s="6">
        <f>+IFERROR(VALUE(RIGHT(Tabla7[[#This Row],[B2B]],6)),"")</f>
        <v>4921</v>
      </c>
      <c r="AN435" s="6" t="str">
        <f>+IFERROR(VLOOKUP(AL435,Auxiliar!$A:$C,2,0),"")</f>
        <v>LATONES</v>
      </c>
      <c r="AO435" s="7" t="str">
        <f>+IFERROR(VLOOKUP(AL435,Auxiliar!$A:$C,3,0),"")</f>
        <v>1b 4% | 5b 7% | 97b 0%</v>
      </c>
      <c r="AW435" s="1"/>
      <c r="AX435" s="1" t="s">
        <v>32</v>
      </c>
      <c r="AY435" s="6" t="str">
        <f>+IFERROR(VALUE(RIGHT(Tabla9[[#This Row],[B2B]],6)),"")</f>
        <v/>
      </c>
      <c r="AZ435" s="6" t="str">
        <f>+IFERROR(VLOOKUP(AX435,Auxiliar!$A:$C,2,0),"")</f>
        <v>LATONES</v>
      </c>
      <c r="BA435" s="7" t="str">
        <f>+IFERROR(VLOOKUP(AX435,Auxiliar!$A:$C,3,0),"")</f>
        <v>2b 3% | 4b 4% | 6b 5% | 10b 8%  | 385b 0%</v>
      </c>
      <c r="BI435" s="1"/>
      <c r="BJ435" s="1"/>
      <c r="BK435" s="6" t="str">
        <f>+IFERROR(VALUE(RIGHT(Tabla11[[#This Row],[B2B]],6)),"")</f>
        <v/>
      </c>
      <c r="BL435" s="6" t="str">
        <f>+IFERROR(VLOOKUP(BJ435,Auxiliar!$A:$C,2,0),"")</f>
        <v/>
      </c>
      <c r="BM435" s="7" t="str">
        <f>+IFERROR(VLOOKUP(BJ435,Auxiliar!$A:$C,3,0),"")</f>
        <v/>
      </c>
      <c r="BO435" s="1">
        <v>10392</v>
      </c>
      <c r="BP435" s="1" t="s">
        <v>39</v>
      </c>
      <c r="BQ435" s="6">
        <f>+IFERROR(VALUE(RIGHT(Tabla12[[#This Row],[B2B]],6)),"")</f>
        <v>10392</v>
      </c>
      <c r="BR435" s="6" t="str">
        <f>+IFERROR(VLOOKUP(BP435,Auxiliar!$A:$C,2,0),"")</f>
        <v>VALUE LITRO</v>
      </c>
      <c r="BS435" s="7" t="str">
        <f>+IFERROR(VLOOKUP(BP435,Auxiliar!$A:$C,3,0),"")</f>
        <v>1b 12%</v>
      </c>
      <c r="CA435" s="1">
        <v>4007</v>
      </c>
      <c r="CB435" s="1" t="s">
        <v>35</v>
      </c>
      <c r="CC435" s="6">
        <f>+IFERROR(VALUE(RIGHT(Tabla14[[#This Row],[B2B]],6)),"")</f>
        <v>4007</v>
      </c>
      <c r="CD435" s="6" t="str">
        <f>+IFERROR(VLOOKUP(CB435,Auxiliar!$A:$C,2,0),"")</f>
        <v>Corona 710cc</v>
      </c>
      <c r="CE435" s="7" t="str">
        <f>+IFERROR(VLOOKUP(CB435,Auxiliar!$A:$C,3,0),"")</f>
        <v>1b 10% | 85b 0%</v>
      </c>
      <c r="CG435" s="1"/>
      <c r="CH435" s="1"/>
      <c r="CI435" s="6" t="str">
        <f>+IFERROR(VALUE(RIGHT(Tabla15[[#This Row],[B2B]],6)),"")</f>
        <v/>
      </c>
      <c r="CJ435" s="6" t="str">
        <f>+IFERROR(VLOOKUP(CH435,Auxiliar!$A:$C,2,0),"")</f>
        <v/>
      </c>
      <c r="CK435" s="7" t="str">
        <f>+IFERROR(VLOOKUP(CH435,Auxiliar!$A:$C,3,0),"")</f>
        <v/>
      </c>
      <c r="CM435" s="1">
        <v>3979</v>
      </c>
      <c r="CN435" s="1" t="s">
        <v>20</v>
      </c>
      <c r="CO435" s="6">
        <v>3979</v>
      </c>
      <c r="CP435" s="6" t="s">
        <v>20</v>
      </c>
      <c r="CQ435" s="7" t="s">
        <v>21</v>
      </c>
      <c r="CS435" s="1"/>
      <c r="CT435" s="1"/>
      <c r="CU435" s="6" t="str">
        <f>+IFERROR(VALUE(RIGHT(Tabla17[[#This Row],[B2B]],6)),"")</f>
        <v/>
      </c>
      <c r="CV435" s="6" t="str">
        <f>+IFERROR(VLOOKUP(CT435,Auxiliar!$A:$C,2,0),"")</f>
        <v/>
      </c>
      <c r="CW435" s="7" t="str">
        <f>+IFERROR(VLOOKUP(CT435,Auxiliar!$A:$C,3,0),"")</f>
        <v/>
      </c>
      <c r="CY435" s="1">
        <v>3979</v>
      </c>
      <c r="CZ435" s="1" t="s">
        <v>16</v>
      </c>
      <c r="DA435" s="6">
        <f>+IFERROR(VALUE(RIGHT(Tabla18[[#This Row],[B2B]],6)),"")</f>
        <v>3979</v>
      </c>
      <c r="DB435" s="6" t="str">
        <f>+IFERROR(VLOOKUP(CZ435,Auxiliar!$A:$C,2,0),"")</f>
        <v>PREMIUM</v>
      </c>
      <c r="DC435" s="7" t="str">
        <f>+IFERROR(VLOOKUP(CZ435,Auxiliar!$A:$C,3,0),"")</f>
        <v>0b 0% | 2b 2% | 5b 3,5% | 10b 5%</v>
      </c>
      <c r="DE435" s="1">
        <v>3979</v>
      </c>
      <c r="DF435" s="1" t="s">
        <v>19</v>
      </c>
      <c r="DG435" s="6">
        <f>+IFERROR(VALUE(RIGHT(Tabla19[[#This Row],[B2B]],6)),"")</f>
        <v>3979</v>
      </c>
      <c r="DH435" s="6" t="str">
        <f>+IFERROR(VLOOKUP(DF435,Auxiliar!$A:$C,2,0),"")</f>
        <v>MICHELOB</v>
      </c>
      <c r="DI435" s="7" t="str">
        <f>+IFERROR(VLOOKUP(DF435,Auxiliar!$A:$C,3,0),"")</f>
        <v>1b 7% | 3b 22% | 8b 27%</v>
      </c>
      <c r="DK435" s="1"/>
      <c r="DL435" s="1"/>
      <c r="DM435" s="6" t="str">
        <f>+IFERROR(VALUE(RIGHT(Tabla20[[#This Row],[B2B]],6)),"")</f>
        <v/>
      </c>
      <c r="DN435" s="6" t="str">
        <f>+IFERROR(VLOOKUP(DL435,Auxiliar!$A:$C,2,0),"")</f>
        <v/>
      </c>
      <c r="DO435" s="7" t="str">
        <f>+IFERROR(VLOOKUP(DL435,Auxiliar!$A:$C,3,0),"")</f>
        <v/>
      </c>
      <c r="DQ435" s="1">
        <v>3984</v>
      </c>
      <c r="DR435" s="12" t="s">
        <v>24</v>
      </c>
      <c r="DS435" s="6">
        <f>+IFERROR(VALUE(RIGHT(Tabla21[[#This Row],[B2B]],6)),"")</f>
        <v>3984</v>
      </c>
      <c r="DT435" s="6" t="str">
        <f>+IFERROR(VLOOKUP(DR435,Auxiliar!$A:$C,2,0),"")</f>
        <v>CORONA PORRON</v>
      </c>
      <c r="DU435" s="7" t="str">
        <f>+IFERROR(VLOOKUP(DR435,Auxiliar!$A:$C,3,0),"")</f>
        <v>1b 5% | 20b 0%</v>
      </c>
      <c r="DW435" s="1">
        <v>10394</v>
      </c>
      <c r="DX435" s="12" t="s">
        <v>43</v>
      </c>
      <c r="DY435" s="6">
        <f>+IFERROR(VALUE(RIGHT(Tabla22[[#This Row],[B2B]],6)),"")</f>
        <v>10394</v>
      </c>
      <c r="DZ435" s="6" t="str">
        <f>+IFERROR(VLOOKUP(DX435,Auxiliar!$A:$C,2,0),"")</f>
        <v xml:space="preserve">VALUE LATA </v>
      </c>
      <c r="EA435" s="7" t="str">
        <f>+IFERROR(VLOOKUP(DX435,Auxiliar!$A:$C,3,0),"")</f>
        <v>1b 15% | 100b 18%</v>
      </c>
      <c r="EC435" s="1">
        <v>1141</v>
      </c>
      <c r="ED435" s="12" t="s">
        <v>47</v>
      </c>
      <c r="EE435" s="6">
        <f>+IFERROR(VALUE(RIGHT(Tabla23[[#This Row],[B2B]],6)),"")</f>
        <v>1141</v>
      </c>
      <c r="EF435" s="6" t="str">
        <f>+IFERROR(VLOOKUP(ED435,Auxiliar!$A:$C,2,0),"")</f>
        <v>VALUE LATON</v>
      </c>
      <c r="EG435" s="7" t="str">
        <f>+IFERROR(VLOOKUP(ED435,Auxiliar!$A:$C,3,0),"")</f>
        <v>1b 10% | 5b 15% | 192b 0%</v>
      </c>
      <c r="EI435" s="1"/>
      <c r="EJ435" s="12"/>
      <c r="EK435" s="6" t="str">
        <f>+IFERROR(VALUE(RIGHT(Tabla24[[#This Row],[B2B]],6)),"")</f>
        <v/>
      </c>
      <c r="EL435" s="6" t="str">
        <f>+IFERROR(VLOOKUP(EJ435,Auxiliar!$A:$C,2,0),"")</f>
        <v/>
      </c>
      <c r="EM435" s="7" t="str">
        <f>+IFERROR(VLOOKUP(EJ435,Auxiliar!$A:$C,3,0),"")</f>
        <v/>
      </c>
      <c r="EO435" s="1"/>
      <c r="EP435" s="12"/>
      <c r="EQ435" s="6" t="str">
        <f>+IFERROR(VALUE(RIGHT(Tabla25[[#This Row],[B2B]],6)),"")</f>
        <v/>
      </c>
      <c r="ER435" s="6" t="str">
        <f>+IFERROR(VLOOKUP(EP435,Auxiliar!$A:$C,2,0),"")</f>
        <v/>
      </c>
      <c r="ES435" s="7" t="str">
        <f>+IFERROR(VLOOKUP(EP435,Auxiliar!$A:$C,3,0),"")</f>
        <v/>
      </c>
      <c r="EU435" s="1"/>
      <c r="EV435" s="12"/>
      <c r="EW435" s="6" t="str">
        <f>+IFERROR(VALUE(RIGHT(Tabla26[[#This Row],[B2B]],6)),"")</f>
        <v/>
      </c>
      <c r="EX435" s="6" t="str">
        <f>+IFERROR(VLOOKUP(EV435,Auxiliar!$A:$C,2,0),"")</f>
        <v/>
      </c>
      <c r="EY435" s="7" t="str">
        <f>+IFERROR(VLOOKUP(EV435,Auxiliar!$A:$C,3,0),"")</f>
        <v/>
      </c>
      <c r="EZ435" s="1"/>
      <c r="FA435" s="12"/>
      <c r="FB435" s="6" t="str">
        <f>+IFERROR(VALUE(RIGHT(Tabla27[[#This Row],[B2B]],6)),"")</f>
        <v/>
      </c>
      <c r="FC435" s="6" t="str">
        <f>+IFERROR(VLOOKUP(FA435,Auxiliar!$A:$C,2,0),"")</f>
        <v/>
      </c>
      <c r="FD435" s="7" t="str">
        <f>+IFERROR(VLOOKUP(FA435,Auxiliar!$A:$C,3,0),"")</f>
        <v/>
      </c>
      <c r="FE435" s="1"/>
      <c r="FF435" s="12"/>
      <c r="FG435" s="6" t="str">
        <f>+IFERROR(VALUE(RIGHT(Tabla28[[#This Row],[B2B]],6)),"")</f>
        <v/>
      </c>
      <c r="FH435" s="6" t="str">
        <f>+IFERROR(VLOOKUP(FF435,Auxiliar!$A:$C,2,0),"")</f>
        <v/>
      </c>
      <c r="FI435" s="7" t="str">
        <f>+IFERROR(VLOOKUP(FF435,Auxiliar!$A:$C,3,0),"")</f>
        <v/>
      </c>
      <c r="FJ435" s="1"/>
      <c r="FK435" s="12"/>
      <c r="FL435" s="6" t="str">
        <f>+IFERROR(VALUE(RIGHT(Tabla29[[#This Row],[B2B]],6)),"")</f>
        <v/>
      </c>
      <c r="FM435" s="6" t="str">
        <f>+IFERROR(VLOOKUP(FK435,Auxiliar!$A:$C,2,0),"")</f>
        <v/>
      </c>
      <c r="FN435" s="7" t="str">
        <f>+IFERROR(VLOOKUP(FK435,Auxiliar!$A:$C,3,0),"")</f>
        <v/>
      </c>
      <c r="FO435" s="1"/>
      <c r="FP435" s="12"/>
      <c r="FQ435" s="6" t="str">
        <f>+IFERROR(VALUE(RIGHT(Tabla30[[#This Row],[B2B]],6)),"")</f>
        <v/>
      </c>
      <c r="FR435" s="6" t="str">
        <f>+IFERROR(VLOOKUP(FP435,Auxiliar!$A:$C,2,0),"")</f>
        <v/>
      </c>
      <c r="FS435" s="7"/>
      <c r="FT435" s="1"/>
      <c r="FU435" s="12"/>
      <c r="FV435" s="6" t="str">
        <f>+IFERROR(VALUE(RIGHT(Tabla31[[#This Row],[B2B]],6)),"")</f>
        <v/>
      </c>
      <c r="FW435" s="6" t="str">
        <f>+IFERROR(VLOOKUP(FU435,Auxiliar!$A:$C,2,0),"")</f>
        <v/>
      </c>
      <c r="FX435" s="7" t="str">
        <f>+IFERROR(VLOOKUP(FU435,Auxiliar!$A:$C,3,0),"")</f>
        <v/>
      </c>
      <c r="FY435" s="1"/>
      <c r="FZ435" s="12"/>
      <c r="GA435" s="6" t="str">
        <f>+IFERROR(VALUE(RIGHT(Tabla32[[#This Row],[B2B]],6)),"")</f>
        <v/>
      </c>
      <c r="GB435" s="6" t="str">
        <f>+IFERROR(VLOOKUP(FZ435,Auxiliar!$A:$C,2,0),"")</f>
        <v/>
      </c>
      <c r="GC435" s="7" t="str">
        <f>+IFERROR(VLOOKUP(FZ435,Auxiliar!$A:$C,3,0),"")</f>
        <v/>
      </c>
      <c r="GD435" s="1"/>
      <c r="GE435" s="12"/>
      <c r="GF435" s="6" t="str">
        <f>+IFERROR(VALUE(RIGHT(Tabla33[[#This Row],[B2B]],6)),"")</f>
        <v/>
      </c>
      <c r="GG435" s="6" t="str">
        <f>+IFERROR(VLOOKUP(GE435,Auxiliar!$A:$C,2,0),"")</f>
        <v/>
      </c>
      <c r="GH435" s="7" t="str">
        <f>+IFERROR(VLOOKUP(GE435,Auxiliar!$A:$C,3,0),"")</f>
        <v/>
      </c>
    </row>
    <row r="436" spans="1:190" x14ac:dyDescent="0.25">
      <c r="A436" s="1"/>
      <c r="B436" s="1"/>
      <c r="C436" t="str">
        <f>+IFERROR(VALUE(RIGHT(Tabla1[[#This Row],[B2B]],6)),"")</f>
        <v/>
      </c>
      <c r="D436" t="str">
        <f>+IFERROR(VLOOKUP(B436,Auxiliar!$A:$C,2,0),"")</f>
        <v/>
      </c>
      <c r="E436" s="5" t="str">
        <f>+IFERROR(VLOOKUP(B436,Auxiliar!$A:$C,3,0),"")</f>
        <v/>
      </c>
      <c r="S436" s="1">
        <v>5125</v>
      </c>
      <c r="T436" s="1" t="s">
        <v>9</v>
      </c>
      <c r="U436" s="6">
        <f>+IFERROR(VALUE(RIGHT(Tabla4[[#This Row],[B2B]],6)),"")</f>
        <v>5125</v>
      </c>
      <c r="V436" s="6" t="str">
        <f>+IFERROR(VLOOKUP(T436,Auxiliar!$A:$C,2,0),"")</f>
        <v>CORE</v>
      </c>
      <c r="W436" s="7" t="str">
        <f>+IFERROR(VLOOKUP(T436,Auxiliar!$A:$C,3,0),"")</f>
        <v>0b 1% | 2b 5% | 4b 6%</v>
      </c>
      <c r="AK436" s="1">
        <v>4929</v>
      </c>
      <c r="AL436" s="1" t="s">
        <v>30</v>
      </c>
      <c r="AM436" s="6">
        <f>+IFERROR(VALUE(RIGHT(Tabla7[[#This Row],[B2B]],6)),"")</f>
        <v>4929</v>
      </c>
      <c r="AN436" s="6" t="str">
        <f>+IFERROR(VLOOKUP(AL436,Auxiliar!$A:$C,2,0),"")</f>
        <v>LATONES</v>
      </c>
      <c r="AO436" s="7" t="str">
        <f>+IFERROR(VLOOKUP(AL436,Auxiliar!$A:$C,3,0),"")</f>
        <v>1b 4% | 5b 7% | 97b 0%</v>
      </c>
      <c r="AW436" s="1"/>
      <c r="AX436" s="1" t="s">
        <v>32</v>
      </c>
      <c r="AY436" s="6" t="str">
        <f>+IFERROR(VALUE(RIGHT(Tabla9[[#This Row],[B2B]],6)),"")</f>
        <v/>
      </c>
      <c r="AZ436" s="6" t="str">
        <f>+IFERROR(VLOOKUP(AX436,Auxiliar!$A:$C,2,0),"")</f>
        <v>LATONES</v>
      </c>
      <c r="BA436" s="7" t="str">
        <f>+IFERROR(VLOOKUP(AX436,Auxiliar!$A:$C,3,0),"")</f>
        <v>2b 3% | 4b 4% | 6b 5% | 10b 8%  | 385b 0%</v>
      </c>
      <c r="BI436" s="1"/>
      <c r="BJ436" s="1"/>
      <c r="BK436" s="6" t="str">
        <f>+IFERROR(VALUE(RIGHT(Tabla11[[#This Row],[B2B]],6)),"")</f>
        <v/>
      </c>
      <c r="BL436" s="6" t="str">
        <f>+IFERROR(VLOOKUP(BJ436,Auxiliar!$A:$C,2,0),"")</f>
        <v/>
      </c>
      <c r="BM436" s="7" t="str">
        <f>+IFERROR(VLOOKUP(BJ436,Auxiliar!$A:$C,3,0),"")</f>
        <v/>
      </c>
      <c r="BO436" s="1">
        <v>1151</v>
      </c>
      <c r="BP436" s="1" t="s">
        <v>39</v>
      </c>
      <c r="BQ436" s="6">
        <f>+IFERROR(VALUE(RIGHT(Tabla12[[#This Row],[B2B]],6)),"")</f>
        <v>1151</v>
      </c>
      <c r="BR436" s="6" t="str">
        <f>+IFERROR(VLOOKUP(BP436,Auxiliar!$A:$C,2,0),"")</f>
        <v>VALUE LITRO</v>
      </c>
      <c r="BS436" s="7" t="str">
        <f>+IFERROR(VLOOKUP(BP436,Auxiliar!$A:$C,3,0),"")</f>
        <v>1b 12%</v>
      </c>
      <c r="CA436" s="1">
        <v>4014</v>
      </c>
      <c r="CB436" s="1" t="s">
        <v>35</v>
      </c>
      <c r="CC436" s="6">
        <f>+IFERROR(VALUE(RIGHT(Tabla14[[#This Row],[B2B]],6)),"")</f>
        <v>4014</v>
      </c>
      <c r="CD436" s="6" t="str">
        <f>+IFERROR(VLOOKUP(CB436,Auxiliar!$A:$C,2,0),"")</f>
        <v>Corona 710cc</v>
      </c>
      <c r="CE436" s="7" t="str">
        <f>+IFERROR(VLOOKUP(CB436,Auxiliar!$A:$C,3,0),"")</f>
        <v>1b 10% | 85b 0%</v>
      </c>
      <c r="CG436" s="1"/>
      <c r="CH436" s="1"/>
      <c r="CI436" s="6" t="str">
        <f>+IFERROR(VALUE(RIGHT(Tabla15[[#This Row],[B2B]],6)),"")</f>
        <v/>
      </c>
      <c r="CJ436" s="6" t="str">
        <f>+IFERROR(VLOOKUP(CH436,Auxiliar!$A:$C,2,0),"")</f>
        <v/>
      </c>
      <c r="CK436" s="7" t="str">
        <f>+IFERROR(VLOOKUP(CH436,Auxiliar!$A:$C,3,0),"")</f>
        <v/>
      </c>
      <c r="CM436" s="1">
        <v>3984</v>
      </c>
      <c r="CN436" s="1" t="s">
        <v>20</v>
      </c>
      <c r="CO436" s="6">
        <v>3984</v>
      </c>
      <c r="CP436" s="6" t="s">
        <v>20</v>
      </c>
      <c r="CQ436" s="7" t="s">
        <v>21</v>
      </c>
      <c r="CS436" s="1"/>
      <c r="CT436" s="1"/>
      <c r="CU436" s="6" t="str">
        <f>+IFERROR(VALUE(RIGHT(Tabla17[[#This Row],[B2B]],6)),"")</f>
        <v/>
      </c>
      <c r="CV436" s="6" t="str">
        <f>+IFERROR(VLOOKUP(CT436,Auxiliar!$A:$C,2,0),"")</f>
        <v/>
      </c>
      <c r="CW436" s="7" t="str">
        <f>+IFERROR(VLOOKUP(CT436,Auxiliar!$A:$C,3,0),"")</f>
        <v/>
      </c>
      <c r="CY436" s="1">
        <v>3984</v>
      </c>
      <c r="CZ436" s="1" t="s">
        <v>16</v>
      </c>
      <c r="DA436" s="6">
        <f>+IFERROR(VALUE(RIGHT(Tabla18[[#This Row],[B2B]],6)),"")</f>
        <v>3984</v>
      </c>
      <c r="DB436" s="6" t="str">
        <f>+IFERROR(VLOOKUP(CZ436,Auxiliar!$A:$C,2,0),"")</f>
        <v>PREMIUM</v>
      </c>
      <c r="DC436" s="7" t="str">
        <f>+IFERROR(VLOOKUP(CZ436,Auxiliar!$A:$C,3,0),"")</f>
        <v>0b 0% | 2b 2% | 5b 3,5% | 10b 5%</v>
      </c>
      <c r="DE436" s="1">
        <v>3984</v>
      </c>
      <c r="DF436" s="1" t="s">
        <v>19</v>
      </c>
      <c r="DG436" s="6">
        <f>+IFERROR(VALUE(RIGHT(Tabla19[[#This Row],[B2B]],6)),"")</f>
        <v>3984</v>
      </c>
      <c r="DH436" s="6" t="str">
        <f>+IFERROR(VLOOKUP(DF436,Auxiliar!$A:$C,2,0),"")</f>
        <v>MICHELOB</v>
      </c>
      <c r="DI436" s="7" t="str">
        <f>+IFERROR(VLOOKUP(DF436,Auxiliar!$A:$C,3,0),"")</f>
        <v>1b 7% | 3b 22% | 8b 27%</v>
      </c>
      <c r="DK436" s="1"/>
      <c r="DL436" s="1"/>
      <c r="DM436" s="6" t="str">
        <f>+IFERROR(VALUE(RIGHT(Tabla20[[#This Row],[B2B]],6)),"")</f>
        <v/>
      </c>
      <c r="DN436" s="6" t="str">
        <f>+IFERROR(VLOOKUP(DL436,Auxiliar!$A:$C,2,0),"")</f>
        <v/>
      </c>
      <c r="DO436" s="7" t="str">
        <f>+IFERROR(VLOOKUP(DL436,Auxiliar!$A:$C,3,0),"")</f>
        <v/>
      </c>
      <c r="DQ436" s="1">
        <v>3986</v>
      </c>
      <c r="DR436" s="12" t="s">
        <v>24</v>
      </c>
      <c r="DS436" s="6">
        <f>+IFERROR(VALUE(RIGHT(Tabla21[[#This Row],[B2B]],6)),"")</f>
        <v>3986</v>
      </c>
      <c r="DT436" s="6" t="str">
        <f>+IFERROR(VLOOKUP(DR436,Auxiliar!$A:$C,2,0),"")</f>
        <v>CORONA PORRON</v>
      </c>
      <c r="DU436" s="7" t="str">
        <f>+IFERROR(VLOOKUP(DR436,Auxiliar!$A:$C,3,0),"")</f>
        <v>1b 5% | 20b 0%</v>
      </c>
      <c r="DW436" s="1">
        <v>10395</v>
      </c>
      <c r="DX436" s="12" t="s">
        <v>43</v>
      </c>
      <c r="DY436" s="6">
        <f>+IFERROR(VALUE(RIGHT(Tabla22[[#This Row],[B2B]],6)),"")</f>
        <v>10395</v>
      </c>
      <c r="DZ436" s="6" t="str">
        <f>+IFERROR(VLOOKUP(DX436,Auxiliar!$A:$C,2,0),"")</f>
        <v xml:space="preserve">VALUE LATA </v>
      </c>
      <c r="EA436" s="7" t="str">
        <f>+IFERROR(VLOOKUP(DX436,Auxiliar!$A:$C,3,0),"")</f>
        <v>1b 15% | 100b 18%</v>
      </c>
      <c r="EC436" s="1">
        <v>10392</v>
      </c>
      <c r="ED436" s="12" t="s">
        <v>47</v>
      </c>
      <c r="EE436" s="6">
        <f>+IFERROR(VALUE(RIGHT(Tabla23[[#This Row],[B2B]],6)),"")</f>
        <v>10392</v>
      </c>
      <c r="EF436" s="6" t="str">
        <f>+IFERROR(VLOOKUP(ED436,Auxiliar!$A:$C,2,0),"")</f>
        <v>VALUE LATON</v>
      </c>
      <c r="EG436" s="7" t="str">
        <f>+IFERROR(VLOOKUP(ED436,Auxiliar!$A:$C,3,0),"")</f>
        <v>1b 10% | 5b 15% | 192b 0%</v>
      </c>
      <c r="EI436" s="1"/>
      <c r="EJ436" s="12"/>
      <c r="EK436" s="6" t="str">
        <f>+IFERROR(VALUE(RIGHT(Tabla24[[#This Row],[B2B]],6)),"")</f>
        <v/>
      </c>
      <c r="EL436" s="6" t="str">
        <f>+IFERROR(VLOOKUP(EJ436,Auxiliar!$A:$C,2,0),"")</f>
        <v/>
      </c>
      <c r="EM436" s="7" t="str">
        <f>+IFERROR(VLOOKUP(EJ436,Auxiliar!$A:$C,3,0),"")</f>
        <v/>
      </c>
      <c r="EO436" s="1"/>
      <c r="EP436" s="12"/>
      <c r="EQ436" s="6" t="str">
        <f>+IFERROR(VALUE(RIGHT(Tabla25[[#This Row],[B2B]],6)),"")</f>
        <v/>
      </c>
      <c r="ER436" s="6" t="str">
        <f>+IFERROR(VLOOKUP(EP436,Auxiliar!$A:$C,2,0),"")</f>
        <v/>
      </c>
      <c r="ES436" s="7" t="str">
        <f>+IFERROR(VLOOKUP(EP436,Auxiliar!$A:$C,3,0),"")</f>
        <v/>
      </c>
      <c r="EU436" s="1"/>
      <c r="EV436" s="12"/>
      <c r="EW436" s="6" t="str">
        <f>+IFERROR(VALUE(RIGHT(Tabla26[[#This Row],[B2B]],6)),"")</f>
        <v/>
      </c>
      <c r="EX436" s="6" t="str">
        <f>+IFERROR(VLOOKUP(EV436,Auxiliar!$A:$C,2,0),"")</f>
        <v/>
      </c>
      <c r="EY436" s="7" t="str">
        <f>+IFERROR(VLOOKUP(EV436,Auxiliar!$A:$C,3,0),"")</f>
        <v/>
      </c>
      <c r="EZ436" s="1"/>
      <c r="FA436" s="12"/>
      <c r="FB436" s="6" t="str">
        <f>+IFERROR(VALUE(RIGHT(Tabla27[[#This Row],[B2B]],6)),"")</f>
        <v/>
      </c>
      <c r="FC436" s="6" t="str">
        <f>+IFERROR(VLOOKUP(FA436,Auxiliar!$A:$C,2,0),"")</f>
        <v/>
      </c>
      <c r="FD436" s="7" t="str">
        <f>+IFERROR(VLOOKUP(FA436,Auxiliar!$A:$C,3,0),"")</f>
        <v/>
      </c>
      <c r="FE436" s="1"/>
      <c r="FF436" s="12"/>
      <c r="FG436" s="6" t="str">
        <f>+IFERROR(VALUE(RIGHT(Tabla28[[#This Row],[B2B]],6)),"")</f>
        <v/>
      </c>
      <c r="FH436" s="6" t="str">
        <f>+IFERROR(VLOOKUP(FF436,Auxiliar!$A:$C,2,0),"")</f>
        <v/>
      </c>
      <c r="FI436" s="7" t="str">
        <f>+IFERROR(VLOOKUP(FF436,Auxiliar!$A:$C,3,0),"")</f>
        <v/>
      </c>
      <c r="FJ436" s="1"/>
      <c r="FK436" s="12"/>
      <c r="FL436" s="6" t="str">
        <f>+IFERROR(VALUE(RIGHT(Tabla29[[#This Row],[B2B]],6)),"")</f>
        <v/>
      </c>
      <c r="FM436" s="6" t="str">
        <f>+IFERROR(VLOOKUP(FK436,Auxiliar!$A:$C,2,0),"")</f>
        <v/>
      </c>
      <c r="FN436" s="7" t="str">
        <f>+IFERROR(VLOOKUP(FK436,Auxiliar!$A:$C,3,0),"")</f>
        <v/>
      </c>
      <c r="FO436" s="1"/>
      <c r="FP436" s="12"/>
      <c r="FQ436" s="6" t="str">
        <f>+IFERROR(VALUE(RIGHT(Tabla30[[#This Row],[B2B]],6)),"")</f>
        <v/>
      </c>
      <c r="FR436" s="6" t="str">
        <f>+IFERROR(VLOOKUP(FP436,Auxiliar!$A:$C,2,0),"")</f>
        <v/>
      </c>
      <c r="FS436" s="7"/>
      <c r="FT436" s="1"/>
      <c r="FU436" s="12"/>
      <c r="FV436" s="6" t="str">
        <f>+IFERROR(VALUE(RIGHT(Tabla31[[#This Row],[B2B]],6)),"")</f>
        <v/>
      </c>
      <c r="FW436" s="6" t="str">
        <f>+IFERROR(VLOOKUP(FU436,Auxiliar!$A:$C,2,0),"")</f>
        <v/>
      </c>
      <c r="FX436" s="7" t="str">
        <f>+IFERROR(VLOOKUP(FU436,Auxiliar!$A:$C,3,0),"")</f>
        <v/>
      </c>
      <c r="FY436" s="1"/>
      <c r="FZ436" s="12"/>
      <c r="GA436" s="6" t="str">
        <f>+IFERROR(VALUE(RIGHT(Tabla32[[#This Row],[B2B]],6)),"")</f>
        <v/>
      </c>
      <c r="GB436" s="6" t="str">
        <f>+IFERROR(VLOOKUP(FZ436,Auxiliar!$A:$C,2,0),"")</f>
        <v/>
      </c>
      <c r="GC436" s="7" t="str">
        <f>+IFERROR(VLOOKUP(FZ436,Auxiliar!$A:$C,3,0),"")</f>
        <v/>
      </c>
      <c r="GD436" s="1"/>
      <c r="GE436" s="12"/>
      <c r="GF436" s="6" t="str">
        <f>+IFERROR(VALUE(RIGHT(Tabla33[[#This Row],[B2B]],6)),"")</f>
        <v/>
      </c>
      <c r="GG436" s="6" t="str">
        <f>+IFERROR(VLOOKUP(GE436,Auxiliar!$A:$C,2,0),"")</f>
        <v/>
      </c>
      <c r="GH436" s="7" t="str">
        <f>+IFERROR(VLOOKUP(GE436,Auxiliar!$A:$C,3,0),"")</f>
        <v/>
      </c>
    </row>
    <row r="437" spans="1:190" x14ac:dyDescent="0.25">
      <c r="A437" s="1"/>
      <c r="B437" s="1"/>
      <c r="C437" t="str">
        <f>+IFERROR(VALUE(RIGHT(Tabla1[[#This Row],[B2B]],6)),"")</f>
        <v/>
      </c>
      <c r="D437" t="str">
        <f>+IFERROR(VLOOKUP(B437,Auxiliar!$A:$C,2,0),"")</f>
        <v/>
      </c>
      <c r="E437" s="5" t="str">
        <f>+IFERROR(VLOOKUP(B437,Auxiliar!$A:$C,3,0),"")</f>
        <v/>
      </c>
      <c r="S437" s="1">
        <v>5129</v>
      </c>
      <c r="T437" s="1" t="s">
        <v>9</v>
      </c>
      <c r="U437" s="6">
        <f>+IFERROR(VALUE(RIGHT(Tabla4[[#This Row],[B2B]],6)),"")</f>
        <v>5129</v>
      </c>
      <c r="V437" s="6" t="str">
        <f>+IFERROR(VLOOKUP(T437,Auxiliar!$A:$C,2,0),"")</f>
        <v>CORE</v>
      </c>
      <c r="W437" s="7" t="str">
        <f>+IFERROR(VLOOKUP(T437,Auxiliar!$A:$C,3,0),"")</f>
        <v>0b 1% | 2b 5% | 4b 6%</v>
      </c>
      <c r="AK437" s="1">
        <v>4934</v>
      </c>
      <c r="AL437" s="1" t="s">
        <v>30</v>
      </c>
      <c r="AM437" s="6">
        <f>+IFERROR(VALUE(RIGHT(Tabla7[[#This Row],[B2B]],6)),"")</f>
        <v>4934</v>
      </c>
      <c r="AN437" s="6" t="str">
        <f>+IFERROR(VLOOKUP(AL437,Auxiliar!$A:$C,2,0),"")</f>
        <v>LATONES</v>
      </c>
      <c r="AO437" s="7" t="str">
        <f>+IFERROR(VLOOKUP(AL437,Auxiliar!$A:$C,3,0),"")</f>
        <v>1b 4% | 5b 7% | 97b 0%</v>
      </c>
      <c r="AW437" s="1"/>
      <c r="AX437" s="1" t="s">
        <v>32</v>
      </c>
      <c r="AY437" s="6" t="str">
        <f>+IFERROR(VALUE(RIGHT(Tabla9[[#This Row],[B2B]],6)),"")</f>
        <v/>
      </c>
      <c r="AZ437" s="6" t="str">
        <f>+IFERROR(VLOOKUP(AX437,Auxiliar!$A:$C,2,0),"")</f>
        <v>LATONES</v>
      </c>
      <c r="BA437" s="7" t="str">
        <f>+IFERROR(VLOOKUP(AX437,Auxiliar!$A:$C,3,0),"")</f>
        <v>2b 3% | 4b 4% | 6b 5% | 10b 8%  | 385b 0%</v>
      </c>
      <c r="BI437" s="1"/>
      <c r="BJ437" s="1"/>
      <c r="BK437" s="6" t="str">
        <f>+IFERROR(VALUE(RIGHT(Tabla11[[#This Row],[B2B]],6)),"")</f>
        <v/>
      </c>
      <c r="BL437" s="6" t="str">
        <f>+IFERROR(VLOOKUP(BJ437,Auxiliar!$A:$C,2,0),"")</f>
        <v/>
      </c>
      <c r="BM437" s="7" t="str">
        <f>+IFERROR(VLOOKUP(BJ437,Auxiliar!$A:$C,3,0),"")</f>
        <v/>
      </c>
      <c r="BO437" s="1">
        <v>10393</v>
      </c>
      <c r="BP437" s="1" t="s">
        <v>39</v>
      </c>
      <c r="BQ437" s="6">
        <f>+IFERROR(VALUE(RIGHT(Tabla12[[#This Row],[B2B]],6)),"")</f>
        <v>10393</v>
      </c>
      <c r="BR437" s="6" t="str">
        <f>+IFERROR(VLOOKUP(BP437,Auxiliar!$A:$C,2,0),"")</f>
        <v>VALUE LITRO</v>
      </c>
      <c r="BS437" s="7" t="str">
        <f>+IFERROR(VLOOKUP(BP437,Auxiliar!$A:$C,3,0),"")</f>
        <v>1b 12%</v>
      </c>
      <c r="CA437" s="1">
        <v>4032</v>
      </c>
      <c r="CB437" s="1" t="s">
        <v>35</v>
      </c>
      <c r="CC437" s="6">
        <f>+IFERROR(VALUE(RIGHT(Tabla14[[#This Row],[B2B]],6)),"")</f>
        <v>4032</v>
      </c>
      <c r="CD437" s="6" t="str">
        <f>+IFERROR(VLOOKUP(CB437,Auxiliar!$A:$C,2,0),"")</f>
        <v>Corona 710cc</v>
      </c>
      <c r="CE437" s="7" t="str">
        <f>+IFERROR(VLOOKUP(CB437,Auxiliar!$A:$C,3,0),"")</f>
        <v>1b 10% | 85b 0%</v>
      </c>
      <c r="CG437" s="1"/>
      <c r="CH437" s="1"/>
      <c r="CI437" s="6" t="str">
        <f>+IFERROR(VALUE(RIGHT(Tabla15[[#This Row],[B2B]],6)),"")</f>
        <v/>
      </c>
      <c r="CJ437" s="6" t="str">
        <f>+IFERROR(VLOOKUP(CH437,Auxiliar!$A:$C,2,0),"")</f>
        <v/>
      </c>
      <c r="CK437" s="7" t="str">
        <f>+IFERROR(VLOOKUP(CH437,Auxiliar!$A:$C,3,0),"")</f>
        <v/>
      </c>
      <c r="CM437" s="1">
        <v>3986</v>
      </c>
      <c r="CN437" s="1" t="s">
        <v>20</v>
      </c>
      <c r="CO437" s="6">
        <v>3986</v>
      </c>
      <c r="CP437" s="6" t="s">
        <v>20</v>
      </c>
      <c r="CQ437" s="7" t="s">
        <v>21</v>
      </c>
      <c r="CS437" s="1"/>
      <c r="CT437" s="1"/>
      <c r="CU437" s="6" t="str">
        <f>+IFERROR(VALUE(RIGHT(Tabla17[[#This Row],[B2B]],6)),"")</f>
        <v/>
      </c>
      <c r="CV437" s="6" t="str">
        <f>+IFERROR(VLOOKUP(CT437,Auxiliar!$A:$C,2,0),"")</f>
        <v/>
      </c>
      <c r="CW437" s="7" t="str">
        <f>+IFERROR(VLOOKUP(CT437,Auxiliar!$A:$C,3,0),"")</f>
        <v/>
      </c>
      <c r="CY437" s="1">
        <v>3986</v>
      </c>
      <c r="CZ437" s="1" t="s">
        <v>16</v>
      </c>
      <c r="DA437" s="6">
        <f>+IFERROR(VALUE(RIGHT(Tabla18[[#This Row],[B2B]],6)),"")</f>
        <v>3986</v>
      </c>
      <c r="DB437" s="6" t="str">
        <f>+IFERROR(VLOOKUP(CZ437,Auxiliar!$A:$C,2,0),"")</f>
        <v>PREMIUM</v>
      </c>
      <c r="DC437" s="7" t="str">
        <f>+IFERROR(VLOOKUP(CZ437,Auxiliar!$A:$C,3,0),"")</f>
        <v>0b 0% | 2b 2% | 5b 3,5% | 10b 5%</v>
      </c>
      <c r="DE437" s="1">
        <v>3986</v>
      </c>
      <c r="DF437" s="1" t="s">
        <v>19</v>
      </c>
      <c r="DG437" s="6">
        <f>+IFERROR(VALUE(RIGHT(Tabla19[[#This Row],[B2B]],6)),"")</f>
        <v>3986</v>
      </c>
      <c r="DH437" s="6" t="str">
        <f>+IFERROR(VLOOKUP(DF437,Auxiliar!$A:$C,2,0),"")</f>
        <v>MICHELOB</v>
      </c>
      <c r="DI437" s="7" t="str">
        <f>+IFERROR(VLOOKUP(DF437,Auxiliar!$A:$C,3,0),"")</f>
        <v>1b 7% | 3b 22% | 8b 27%</v>
      </c>
      <c r="DK437" s="1"/>
      <c r="DL437" s="1"/>
      <c r="DM437" s="6" t="str">
        <f>+IFERROR(VALUE(RIGHT(Tabla20[[#This Row],[B2B]],6)),"")</f>
        <v/>
      </c>
      <c r="DN437" s="6" t="str">
        <f>+IFERROR(VLOOKUP(DL437,Auxiliar!$A:$C,2,0),"")</f>
        <v/>
      </c>
      <c r="DO437" s="7" t="str">
        <f>+IFERROR(VLOOKUP(DL437,Auxiliar!$A:$C,3,0),"")</f>
        <v/>
      </c>
      <c r="DQ437" s="1">
        <v>4004</v>
      </c>
      <c r="DR437" s="12" t="s">
        <v>24</v>
      </c>
      <c r="DS437" s="6">
        <f>+IFERROR(VALUE(RIGHT(Tabla21[[#This Row],[B2B]],6)),"")</f>
        <v>4004</v>
      </c>
      <c r="DT437" s="6" t="str">
        <f>+IFERROR(VLOOKUP(DR437,Auxiliar!$A:$C,2,0),"")</f>
        <v>CORONA PORRON</v>
      </c>
      <c r="DU437" s="7" t="str">
        <f>+IFERROR(VLOOKUP(DR437,Auxiliar!$A:$C,3,0),"")</f>
        <v>1b 5% | 20b 0%</v>
      </c>
      <c r="DW437" s="1">
        <v>10396</v>
      </c>
      <c r="DX437" s="12" t="s">
        <v>43</v>
      </c>
      <c r="DY437" s="6">
        <f>+IFERROR(VALUE(RIGHT(Tabla22[[#This Row],[B2B]],6)),"")</f>
        <v>10396</v>
      </c>
      <c r="DZ437" s="6" t="str">
        <f>+IFERROR(VLOOKUP(DX437,Auxiliar!$A:$C,2,0),"")</f>
        <v xml:space="preserve">VALUE LATA </v>
      </c>
      <c r="EA437" s="7" t="str">
        <f>+IFERROR(VLOOKUP(DX437,Auxiliar!$A:$C,3,0),"")</f>
        <v>1b 15% | 100b 18%</v>
      </c>
      <c r="EC437" s="1">
        <v>1151</v>
      </c>
      <c r="ED437" s="12" t="s">
        <v>47</v>
      </c>
      <c r="EE437" s="6">
        <f>+IFERROR(VALUE(RIGHT(Tabla23[[#This Row],[B2B]],6)),"")</f>
        <v>1151</v>
      </c>
      <c r="EF437" s="6" t="str">
        <f>+IFERROR(VLOOKUP(ED437,Auxiliar!$A:$C,2,0),"")</f>
        <v>VALUE LATON</v>
      </c>
      <c r="EG437" s="7" t="str">
        <f>+IFERROR(VLOOKUP(ED437,Auxiliar!$A:$C,3,0),"")</f>
        <v>1b 10% | 5b 15% | 192b 0%</v>
      </c>
      <c r="EI437" s="1"/>
      <c r="EJ437" s="12"/>
      <c r="EK437" s="6" t="str">
        <f>+IFERROR(VALUE(RIGHT(Tabla24[[#This Row],[B2B]],6)),"")</f>
        <v/>
      </c>
      <c r="EL437" s="6" t="str">
        <f>+IFERROR(VLOOKUP(EJ437,Auxiliar!$A:$C,2,0),"")</f>
        <v/>
      </c>
      <c r="EM437" s="7" t="str">
        <f>+IFERROR(VLOOKUP(EJ437,Auxiliar!$A:$C,3,0),"")</f>
        <v/>
      </c>
      <c r="EO437" s="1"/>
      <c r="EP437" s="12"/>
      <c r="EQ437" s="6" t="str">
        <f>+IFERROR(VALUE(RIGHT(Tabla25[[#This Row],[B2B]],6)),"")</f>
        <v/>
      </c>
      <c r="ER437" s="6" t="str">
        <f>+IFERROR(VLOOKUP(EP437,Auxiliar!$A:$C,2,0),"")</f>
        <v/>
      </c>
      <c r="ES437" s="7" t="str">
        <f>+IFERROR(VLOOKUP(EP437,Auxiliar!$A:$C,3,0),"")</f>
        <v/>
      </c>
      <c r="EU437" s="1"/>
      <c r="EV437" s="12"/>
      <c r="EW437" s="6" t="str">
        <f>+IFERROR(VALUE(RIGHT(Tabla26[[#This Row],[B2B]],6)),"")</f>
        <v/>
      </c>
      <c r="EX437" s="6" t="str">
        <f>+IFERROR(VLOOKUP(EV437,Auxiliar!$A:$C,2,0),"")</f>
        <v/>
      </c>
      <c r="EY437" s="7" t="str">
        <f>+IFERROR(VLOOKUP(EV437,Auxiliar!$A:$C,3,0),"")</f>
        <v/>
      </c>
      <c r="EZ437" s="1"/>
      <c r="FA437" s="12"/>
      <c r="FB437" s="6" t="str">
        <f>+IFERROR(VALUE(RIGHT(Tabla27[[#This Row],[B2B]],6)),"")</f>
        <v/>
      </c>
      <c r="FC437" s="6" t="str">
        <f>+IFERROR(VLOOKUP(FA437,Auxiliar!$A:$C,2,0),"")</f>
        <v/>
      </c>
      <c r="FD437" s="7" t="str">
        <f>+IFERROR(VLOOKUP(FA437,Auxiliar!$A:$C,3,0),"")</f>
        <v/>
      </c>
      <c r="FE437" s="1"/>
      <c r="FF437" s="12"/>
      <c r="FG437" s="6" t="str">
        <f>+IFERROR(VALUE(RIGHT(Tabla28[[#This Row],[B2B]],6)),"")</f>
        <v/>
      </c>
      <c r="FH437" s="6" t="str">
        <f>+IFERROR(VLOOKUP(FF437,Auxiliar!$A:$C,2,0),"")</f>
        <v/>
      </c>
      <c r="FI437" s="7" t="str">
        <f>+IFERROR(VLOOKUP(FF437,Auxiliar!$A:$C,3,0),"")</f>
        <v/>
      </c>
      <c r="FJ437" s="1"/>
      <c r="FK437" s="12"/>
      <c r="FL437" s="6" t="str">
        <f>+IFERROR(VALUE(RIGHT(Tabla29[[#This Row],[B2B]],6)),"")</f>
        <v/>
      </c>
      <c r="FM437" s="6" t="str">
        <f>+IFERROR(VLOOKUP(FK437,Auxiliar!$A:$C,2,0),"")</f>
        <v/>
      </c>
      <c r="FN437" s="7" t="str">
        <f>+IFERROR(VLOOKUP(FK437,Auxiliar!$A:$C,3,0),"")</f>
        <v/>
      </c>
      <c r="FO437" s="1"/>
      <c r="FP437" s="12"/>
      <c r="FQ437" s="6" t="str">
        <f>+IFERROR(VALUE(RIGHT(Tabla30[[#This Row],[B2B]],6)),"")</f>
        <v/>
      </c>
      <c r="FR437" s="6" t="str">
        <f>+IFERROR(VLOOKUP(FP437,Auxiliar!$A:$C,2,0),"")</f>
        <v/>
      </c>
      <c r="FS437" s="7"/>
      <c r="FT437" s="1"/>
      <c r="FU437" s="12"/>
      <c r="FV437" s="6" t="str">
        <f>+IFERROR(VALUE(RIGHT(Tabla31[[#This Row],[B2B]],6)),"")</f>
        <v/>
      </c>
      <c r="FW437" s="6" t="str">
        <f>+IFERROR(VLOOKUP(FU437,Auxiliar!$A:$C,2,0),"")</f>
        <v/>
      </c>
      <c r="FX437" s="7" t="str">
        <f>+IFERROR(VLOOKUP(FU437,Auxiliar!$A:$C,3,0),"")</f>
        <v/>
      </c>
      <c r="FY437" s="1"/>
      <c r="FZ437" s="12"/>
      <c r="GA437" s="6" t="str">
        <f>+IFERROR(VALUE(RIGHT(Tabla32[[#This Row],[B2B]],6)),"")</f>
        <v/>
      </c>
      <c r="GB437" s="6" t="str">
        <f>+IFERROR(VLOOKUP(FZ437,Auxiliar!$A:$C,2,0),"")</f>
        <v/>
      </c>
      <c r="GC437" s="7" t="str">
        <f>+IFERROR(VLOOKUP(FZ437,Auxiliar!$A:$C,3,0),"")</f>
        <v/>
      </c>
      <c r="GD437" s="1"/>
      <c r="GE437" s="12"/>
      <c r="GF437" s="6" t="str">
        <f>+IFERROR(VALUE(RIGHT(Tabla33[[#This Row],[B2B]],6)),"")</f>
        <v/>
      </c>
      <c r="GG437" s="6" t="str">
        <f>+IFERROR(VLOOKUP(GE437,Auxiliar!$A:$C,2,0),"")</f>
        <v/>
      </c>
      <c r="GH437" s="7" t="str">
        <f>+IFERROR(VLOOKUP(GE437,Auxiliar!$A:$C,3,0),"")</f>
        <v/>
      </c>
    </row>
    <row r="438" spans="1:190" x14ac:dyDescent="0.25">
      <c r="A438" s="1"/>
      <c r="B438" s="1"/>
      <c r="C438" t="str">
        <f>+IFERROR(VALUE(RIGHT(Tabla1[[#This Row],[B2B]],6)),"")</f>
        <v/>
      </c>
      <c r="D438" t="str">
        <f>+IFERROR(VLOOKUP(B438,Auxiliar!$A:$C,2,0),"")</f>
        <v/>
      </c>
      <c r="E438" s="5" t="str">
        <f>+IFERROR(VLOOKUP(B438,Auxiliar!$A:$C,3,0),"")</f>
        <v/>
      </c>
      <c r="S438" s="1">
        <v>5130</v>
      </c>
      <c r="T438" s="1" t="s">
        <v>9</v>
      </c>
      <c r="U438" s="6">
        <f>+IFERROR(VALUE(RIGHT(Tabla4[[#This Row],[B2B]],6)),"")</f>
        <v>5130</v>
      </c>
      <c r="V438" s="6" t="str">
        <f>+IFERROR(VLOOKUP(T438,Auxiliar!$A:$C,2,0),"")</f>
        <v>CORE</v>
      </c>
      <c r="W438" s="7" t="str">
        <f>+IFERROR(VLOOKUP(T438,Auxiliar!$A:$C,3,0),"")</f>
        <v>0b 1% | 2b 5% | 4b 6%</v>
      </c>
      <c r="AK438" s="1">
        <v>4940</v>
      </c>
      <c r="AL438" s="1" t="s">
        <v>30</v>
      </c>
      <c r="AM438" s="6">
        <f>+IFERROR(VALUE(RIGHT(Tabla7[[#This Row],[B2B]],6)),"")</f>
        <v>4940</v>
      </c>
      <c r="AN438" s="6" t="str">
        <f>+IFERROR(VLOOKUP(AL438,Auxiliar!$A:$C,2,0),"")</f>
        <v>LATONES</v>
      </c>
      <c r="AO438" s="7" t="str">
        <f>+IFERROR(VLOOKUP(AL438,Auxiliar!$A:$C,3,0),"")</f>
        <v>1b 4% | 5b 7% | 97b 0%</v>
      </c>
      <c r="AW438" s="1"/>
      <c r="AX438" s="1" t="s">
        <v>32</v>
      </c>
      <c r="AY438" s="6" t="str">
        <f>+IFERROR(VALUE(RIGHT(Tabla9[[#This Row],[B2B]],6)),"")</f>
        <v/>
      </c>
      <c r="AZ438" s="6" t="str">
        <f>+IFERROR(VLOOKUP(AX438,Auxiliar!$A:$C,2,0),"")</f>
        <v>LATONES</v>
      </c>
      <c r="BA438" s="7" t="str">
        <f>+IFERROR(VLOOKUP(AX438,Auxiliar!$A:$C,3,0),"")</f>
        <v>2b 3% | 4b 4% | 6b 5% | 10b 8%  | 385b 0%</v>
      </c>
      <c r="BI438" s="1"/>
      <c r="BJ438" s="1"/>
      <c r="BK438" s="6" t="str">
        <f>+IFERROR(VALUE(RIGHT(Tabla11[[#This Row],[B2B]],6)),"")</f>
        <v/>
      </c>
      <c r="BL438" s="6" t="str">
        <f>+IFERROR(VLOOKUP(BJ438,Auxiliar!$A:$C,2,0),"")</f>
        <v/>
      </c>
      <c r="BM438" s="7" t="str">
        <f>+IFERROR(VLOOKUP(BJ438,Auxiliar!$A:$C,3,0),"")</f>
        <v/>
      </c>
      <c r="BO438" s="1">
        <v>10394</v>
      </c>
      <c r="BP438" s="1" t="s">
        <v>39</v>
      </c>
      <c r="BQ438" s="6">
        <f>+IFERROR(VALUE(RIGHT(Tabla12[[#This Row],[B2B]],6)),"")</f>
        <v>10394</v>
      </c>
      <c r="BR438" s="6" t="str">
        <f>+IFERROR(VLOOKUP(BP438,Auxiliar!$A:$C,2,0),"")</f>
        <v>VALUE LITRO</v>
      </c>
      <c r="BS438" s="7" t="str">
        <f>+IFERROR(VLOOKUP(BP438,Auxiliar!$A:$C,3,0),"")</f>
        <v>1b 12%</v>
      </c>
      <c r="CA438" s="1">
        <v>4034</v>
      </c>
      <c r="CB438" s="1" t="s">
        <v>35</v>
      </c>
      <c r="CC438" s="6">
        <f>+IFERROR(VALUE(RIGHT(Tabla14[[#This Row],[B2B]],6)),"")</f>
        <v>4034</v>
      </c>
      <c r="CD438" s="6" t="str">
        <f>+IFERROR(VLOOKUP(CB438,Auxiliar!$A:$C,2,0),"")</f>
        <v>Corona 710cc</v>
      </c>
      <c r="CE438" s="7" t="str">
        <f>+IFERROR(VLOOKUP(CB438,Auxiliar!$A:$C,3,0),"")</f>
        <v>1b 10% | 85b 0%</v>
      </c>
      <c r="CG438" s="1"/>
      <c r="CH438" s="1"/>
      <c r="CI438" s="6" t="str">
        <f>+IFERROR(VALUE(RIGHT(Tabla15[[#This Row],[B2B]],6)),"")</f>
        <v/>
      </c>
      <c r="CJ438" s="6" t="str">
        <f>+IFERROR(VLOOKUP(CH438,Auxiliar!$A:$C,2,0),"")</f>
        <v/>
      </c>
      <c r="CK438" s="7" t="str">
        <f>+IFERROR(VLOOKUP(CH438,Auxiliar!$A:$C,3,0),"")</f>
        <v/>
      </c>
      <c r="CM438" s="1">
        <v>4004</v>
      </c>
      <c r="CN438" s="1" t="s">
        <v>20</v>
      </c>
      <c r="CO438" s="6">
        <v>4004</v>
      </c>
      <c r="CP438" s="6" t="s">
        <v>20</v>
      </c>
      <c r="CQ438" s="7" t="s">
        <v>21</v>
      </c>
      <c r="CS438" s="1"/>
      <c r="CT438" s="1"/>
      <c r="CU438" s="6" t="str">
        <f>+IFERROR(VALUE(RIGHT(Tabla17[[#This Row],[B2B]],6)),"")</f>
        <v/>
      </c>
      <c r="CV438" s="6" t="str">
        <f>+IFERROR(VLOOKUP(CT438,Auxiliar!$A:$C,2,0),"")</f>
        <v/>
      </c>
      <c r="CW438" s="7" t="str">
        <f>+IFERROR(VLOOKUP(CT438,Auxiliar!$A:$C,3,0),"")</f>
        <v/>
      </c>
      <c r="CY438" s="1">
        <v>4004</v>
      </c>
      <c r="CZ438" s="1" t="s">
        <v>16</v>
      </c>
      <c r="DA438" s="6">
        <f>+IFERROR(VALUE(RIGHT(Tabla18[[#This Row],[B2B]],6)),"")</f>
        <v>4004</v>
      </c>
      <c r="DB438" s="6" t="str">
        <f>+IFERROR(VLOOKUP(CZ438,Auxiliar!$A:$C,2,0),"")</f>
        <v>PREMIUM</v>
      </c>
      <c r="DC438" s="7" t="str">
        <f>+IFERROR(VLOOKUP(CZ438,Auxiliar!$A:$C,3,0),"")</f>
        <v>0b 0% | 2b 2% | 5b 3,5% | 10b 5%</v>
      </c>
      <c r="DE438" s="1">
        <v>4004</v>
      </c>
      <c r="DF438" s="1" t="s">
        <v>19</v>
      </c>
      <c r="DG438" s="6">
        <f>+IFERROR(VALUE(RIGHT(Tabla19[[#This Row],[B2B]],6)),"")</f>
        <v>4004</v>
      </c>
      <c r="DH438" s="6" t="str">
        <f>+IFERROR(VLOOKUP(DF438,Auxiliar!$A:$C,2,0),"")</f>
        <v>MICHELOB</v>
      </c>
      <c r="DI438" s="7" t="str">
        <f>+IFERROR(VLOOKUP(DF438,Auxiliar!$A:$C,3,0),"")</f>
        <v>1b 7% | 3b 22% | 8b 27%</v>
      </c>
      <c r="DK438" s="1"/>
      <c r="DL438" s="1"/>
      <c r="DM438" s="6" t="str">
        <f>+IFERROR(VALUE(RIGHT(Tabla20[[#This Row],[B2B]],6)),"")</f>
        <v/>
      </c>
      <c r="DN438" s="6" t="str">
        <f>+IFERROR(VLOOKUP(DL438,Auxiliar!$A:$C,2,0),"")</f>
        <v/>
      </c>
      <c r="DO438" s="7" t="str">
        <f>+IFERROR(VLOOKUP(DL438,Auxiliar!$A:$C,3,0),"")</f>
        <v/>
      </c>
      <c r="DQ438" s="1">
        <v>4005</v>
      </c>
      <c r="DR438" s="12" t="s">
        <v>24</v>
      </c>
      <c r="DS438" s="6">
        <f>+IFERROR(VALUE(RIGHT(Tabla21[[#This Row],[B2B]],6)),"")</f>
        <v>4005</v>
      </c>
      <c r="DT438" s="6" t="str">
        <f>+IFERROR(VLOOKUP(DR438,Auxiliar!$A:$C,2,0),"")</f>
        <v>CORONA PORRON</v>
      </c>
      <c r="DU438" s="7" t="str">
        <f>+IFERROR(VLOOKUP(DR438,Auxiliar!$A:$C,3,0),"")</f>
        <v>1b 5% | 20b 0%</v>
      </c>
      <c r="DW438" s="1">
        <v>1165</v>
      </c>
      <c r="DX438" s="12" t="s">
        <v>43</v>
      </c>
      <c r="DY438" s="6">
        <f>+IFERROR(VALUE(RIGHT(Tabla22[[#This Row],[B2B]],6)),"")</f>
        <v>1165</v>
      </c>
      <c r="DZ438" s="6" t="str">
        <f>+IFERROR(VLOOKUP(DX438,Auxiliar!$A:$C,2,0),"")</f>
        <v xml:space="preserve">VALUE LATA </v>
      </c>
      <c r="EA438" s="7" t="str">
        <f>+IFERROR(VLOOKUP(DX438,Auxiliar!$A:$C,3,0),"")</f>
        <v>1b 15% | 100b 18%</v>
      </c>
      <c r="EC438" s="1">
        <v>10393</v>
      </c>
      <c r="ED438" s="12" t="s">
        <v>47</v>
      </c>
      <c r="EE438" s="6">
        <f>+IFERROR(VALUE(RIGHT(Tabla23[[#This Row],[B2B]],6)),"")</f>
        <v>10393</v>
      </c>
      <c r="EF438" s="6" t="str">
        <f>+IFERROR(VLOOKUP(ED438,Auxiliar!$A:$C,2,0),"")</f>
        <v>VALUE LATON</v>
      </c>
      <c r="EG438" s="7" t="str">
        <f>+IFERROR(VLOOKUP(ED438,Auxiliar!$A:$C,3,0),"")</f>
        <v>1b 10% | 5b 15% | 192b 0%</v>
      </c>
      <c r="EI438" s="1"/>
      <c r="EJ438" s="12"/>
      <c r="EK438" s="6" t="str">
        <f>+IFERROR(VALUE(RIGHT(Tabla24[[#This Row],[B2B]],6)),"")</f>
        <v/>
      </c>
      <c r="EL438" s="6" t="str">
        <f>+IFERROR(VLOOKUP(EJ438,Auxiliar!$A:$C,2,0),"")</f>
        <v/>
      </c>
      <c r="EM438" s="7" t="str">
        <f>+IFERROR(VLOOKUP(EJ438,Auxiliar!$A:$C,3,0),"")</f>
        <v/>
      </c>
      <c r="EO438" s="1"/>
      <c r="EP438" s="12"/>
      <c r="EQ438" s="6" t="str">
        <f>+IFERROR(VALUE(RIGHT(Tabla25[[#This Row],[B2B]],6)),"")</f>
        <v/>
      </c>
      <c r="ER438" s="6" t="str">
        <f>+IFERROR(VLOOKUP(EP438,Auxiliar!$A:$C,2,0),"")</f>
        <v/>
      </c>
      <c r="ES438" s="7" t="str">
        <f>+IFERROR(VLOOKUP(EP438,Auxiliar!$A:$C,3,0),"")</f>
        <v/>
      </c>
      <c r="EU438" s="1"/>
      <c r="EV438" s="12"/>
      <c r="EW438" s="6" t="str">
        <f>+IFERROR(VALUE(RIGHT(Tabla26[[#This Row],[B2B]],6)),"")</f>
        <v/>
      </c>
      <c r="EX438" s="6" t="str">
        <f>+IFERROR(VLOOKUP(EV438,Auxiliar!$A:$C,2,0),"")</f>
        <v/>
      </c>
      <c r="EY438" s="7" t="str">
        <f>+IFERROR(VLOOKUP(EV438,Auxiliar!$A:$C,3,0),"")</f>
        <v/>
      </c>
      <c r="EZ438" s="1"/>
      <c r="FA438" s="12"/>
      <c r="FB438" s="6" t="str">
        <f>+IFERROR(VALUE(RIGHT(Tabla27[[#This Row],[B2B]],6)),"")</f>
        <v/>
      </c>
      <c r="FC438" s="6" t="str">
        <f>+IFERROR(VLOOKUP(FA438,Auxiliar!$A:$C,2,0),"")</f>
        <v/>
      </c>
      <c r="FD438" s="7" t="str">
        <f>+IFERROR(VLOOKUP(FA438,Auxiliar!$A:$C,3,0),"")</f>
        <v/>
      </c>
      <c r="FE438" s="1"/>
      <c r="FF438" s="12"/>
      <c r="FG438" s="6" t="str">
        <f>+IFERROR(VALUE(RIGHT(Tabla28[[#This Row],[B2B]],6)),"")</f>
        <v/>
      </c>
      <c r="FH438" s="6" t="str">
        <f>+IFERROR(VLOOKUP(FF438,Auxiliar!$A:$C,2,0),"")</f>
        <v/>
      </c>
      <c r="FI438" s="7" t="str">
        <f>+IFERROR(VLOOKUP(FF438,Auxiliar!$A:$C,3,0),"")</f>
        <v/>
      </c>
      <c r="FJ438" s="1"/>
      <c r="FK438" s="12"/>
      <c r="FL438" s="6" t="str">
        <f>+IFERROR(VALUE(RIGHT(Tabla29[[#This Row],[B2B]],6)),"")</f>
        <v/>
      </c>
      <c r="FM438" s="6" t="str">
        <f>+IFERROR(VLOOKUP(FK438,Auxiliar!$A:$C,2,0),"")</f>
        <v/>
      </c>
      <c r="FN438" s="7" t="str">
        <f>+IFERROR(VLOOKUP(FK438,Auxiliar!$A:$C,3,0),"")</f>
        <v/>
      </c>
      <c r="FO438" s="1"/>
      <c r="FP438" s="12"/>
      <c r="FQ438" s="6" t="str">
        <f>+IFERROR(VALUE(RIGHT(Tabla30[[#This Row],[B2B]],6)),"")</f>
        <v/>
      </c>
      <c r="FR438" s="6" t="str">
        <f>+IFERROR(VLOOKUP(FP438,Auxiliar!$A:$C,2,0),"")</f>
        <v/>
      </c>
      <c r="FS438" s="7"/>
      <c r="FT438" s="1"/>
      <c r="FU438" s="12"/>
      <c r="FV438" s="6" t="str">
        <f>+IFERROR(VALUE(RIGHT(Tabla31[[#This Row],[B2B]],6)),"")</f>
        <v/>
      </c>
      <c r="FW438" s="6" t="str">
        <f>+IFERROR(VLOOKUP(FU438,Auxiliar!$A:$C,2,0),"")</f>
        <v/>
      </c>
      <c r="FX438" s="7" t="str">
        <f>+IFERROR(VLOOKUP(FU438,Auxiliar!$A:$C,3,0),"")</f>
        <v/>
      </c>
      <c r="FY438" s="1"/>
      <c r="FZ438" s="12"/>
      <c r="GA438" s="6" t="str">
        <f>+IFERROR(VALUE(RIGHT(Tabla32[[#This Row],[B2B]],6)),"")</f>
        <v/>
      </c>
      <c r="GB438" s="6" t="str">
        <f>+IFERROR(VLOOKUP(FZ438,Auxiliar!$A:$C,2,0),"")</f>
        <v/>
      </c>
      <c r="GC438" s="7" t="str">
        <f>+IFERROR(VLOOKUP(FZ438,Auxiliar!$A:$C,3,0),"")</f>
        <v/>
      </c>
      <c r="GD438" s="1"/>
      <c r="GE438" s="12"/>
      <c r="GF438" s="6" t="str">
        <f>+IFERROR(VALUE(RIGHT(Tabla33[[#This Row],[B2B]],6)),"")</f>
        <v/>
      </c>
      <c r="GG438" s="6" t="str">
        <f>+IFERROR(VLOOKUP(GE438,Auxiliar!$A:$C,2,0),"")</f>
        <v/>
      </c>
      <c r="GH438" s="7" t="str">
        <f>+IFERROR(VLOOKUP(GE438,Auxiliar!$A:$C,3,0),"")</f>
        <v/>
      </c>
    </row>
    <row r="439" spans="1:190" x14ac:dyDescent="0.25">
      <c r="A439" s="1"/>
      <c r="B439" s="1"/>
      <c r="C439" t="str">
        <f>+IFERROR(VALUE(RIGHT(Tabla1[[#This Row],[B2B]],6)),"")</f>
        <v/>
      </c>
      <c r="D439" t="str">
        <f>+IFERROR(VLOOKUP(B439,Auxiliar!$A:$C,2,0),"")</f>
        <v/>
      </c>
      <c r="E439" s="5" t="str">
        <f>+IFERROR(VLOOKUP(B439,Auxiliar!$A:$C,3,0),"")</f>
        <v/>
      </c>
      <c r="S439" s="1">
        <v>5137</v>
      </c>
      <c r="T439" s="1" t="s">
        <v>9</v>
      </c>
      <c r="U439" s="6">
        <f>+IFERROR(VALUE(RIGHT(Tabla4[[#This Row],[B2B]],6)),"")</f>
        <v>5137</v>
      </c>
      <c r="V439" s="6" t="str">
        <f>+IFERROR(VLOOKUP(T439,Auxiliar!$A:$C,2,0),"")</f>
        <v>CORE</v>
      </c>
      <c r="W439" s="7" t="str">
        <f>+IFERROR(VLOOKUP(T439,Auxiliar!$A:$C,3,0),"")</f>
        <v>0b 1% | 2b 5% | 4b 6%</v>
      </c>
      <c r="AK439" s="1">
        <v>4942</v>
      </c>
      <c r="AL439" s="1" t="s">
        <v>30</v>
      </c>
      <c r="AM439" s="6">
        <f>+IFERROR(VALUE(RIGHT(Tabla7[[#This Row],[B2B]],6)),"")</f>
        <v>4942</v>
      </c>
      <c r="AN439" s="6" t="str">
        <f>+IFERROR(VLOOKUP(AL439,Auxiliar!$A:$C,2,0),"")</f>
        <v>LATONES</v>
      </c>
      <c r="AO439" s="7" t="str">
        <f>+IFERROR(VLOOKUP(AL439,Auxiliar!$A:$C,3,0),"")</f>
        <v>1b 4% | 5b 7% | 97b 0%</v>
      </c>
      <c r="AW439" s="1"/>
      <c r="AX439" s="1" t="s">
        <v>32</v>
      </c>
      <c r="AY439" s="6" t="str">
        <f>+IFERROR(VALUE(RIGHT(Tabla9[[#This Row],[B2B]],6)),"")</f>
        <v/>
      </c>
      <c r="AZ439" s="6" t="str">
        <f>+IFERROR(VLOOKUP(AX439,Auxiliar!$A:$C,2,0),"")</f>
        <v>LATONES</v>
      </c>
      <c r="BA439" s="7" t="str">
        <f>+IFERROR(VLOOKUP(AX439,Auxiliar!$A:$C,3,0),"")</f>
        <v>2b 3% | 4b 4% | 6b 5% | 10b 8%  | 385b 0%</v>
      </c>
      <c r="BI439" s="1"/>
      <c r="BJ439" s="1"/>
      <c r="BK439" s="6" t="str">
        <f>+IFERROR(VALUE(RIGHT(Tabla11[[#This Row],[B2B]],6)),"")</f>
        <v/>
      </c>
      <c r="BL439" s="6" t="str">
        <f>+IFERROR(VLOOKUP(BJ439,Auxiliar!$A:$C,2,0),"")</f>
        <v/>
      </c>
      <c r="BM439" s="7" t="str">
        <f>+IFERROR(VLOOKUP(BJ439,Auxiliar!$A:$C,3,0),"")</f>
        <v/>
      </c>
      <c r="BO439" s="1">
        <v>10395</v>
      </c>
      <c r="BP439" s="1" t="s">
        <v>39</v>
      </c>
      <c r="BQ439" s="6">
        <f>+IFERROR(VALUE(RIGHT(Tabla12[[#This Row],[B2B]],6)),"")</f>
        <v>10395</v>
      </c>
      <c r="BR439" s="6" t="str">
        <f>+IFERROR(VLOOKUP(BP439,Auxiliar!$A:$C,2,0),"")</f>
        <v>VALUE LITRO</v>
      </c>
      <c r="BS439" s="7" t="str">
        <f>+IFERROR(VLOOKUP(BP439,Auxiliar!$A:$C,3,0),"")</f>
        <v>1b 12%</v>
      </c>
      <c r="CA439" s="1">
        <v>4037</v>
      </c>
      <c r="CB439" s="1" t="s">
        <v>35</v>
      </c>
      <c r="CC439" s="6">
        <f>+IFERROR(VALUE(RIGHT(Tabla14[[#This Row],[B2B]],6)),"")</f>
        <v>4037</v>
      </c>
      <c r="CD439" s="6" t="str">
        <f>+IFERROR(VLOOKUP(CB439,Auxiliar!$A:$C,2,0),"")</f>
        <v>Corona 710cc</v>
      </c>
      <c r="CE439" s="7" t="str">
        <f>+IFERROR(VLOOKUP(CB439,Auxiliar!$A:$C,3,0),"")</f>
        <v>1b 10% | 85b 0%</v>
      </c>
      <c r="CG439" s="1"/>
      <c r="CH439" s="1"/>
      <c r="CI439" s="6" t="str">
        <f>+IFERROR(VALUE(RIGHT(Tabla15[[#This Row],[B2B]],6)),"")</f>
        <v/>
      </c>
      <c r="CJ439" s="6" t="str">
        <f>+IFERROR(VLOOKUP(CH439,Auxiliar!$A:$C,2,0),"")</f>
        <v/>
      </c>
      <c r="CK439" s="7" t="str">
        <f>+IFERROR(VLOOKUP(CH439,Auxiliar!$A:$C,3,0),"")</f>
        <v/>
      </c>
      <c r="CM439" s="1">
        <v>4005</v>
      </c>
      <c r="CN439" s="1" t="s">
        <v>20</v>
      </c>
      <c r="CO439" s="6">
        <v>4005</v>
      </c>
      <c r="CP439" s="6" t="s">
        <v>20</v>
      </c>
      <c r="CQ439" s="7" t="s">
        <v>21</v>
      </c>
      <c r="CS439" s="1"/>
      <c r="CT439" s="1"/>
      <c r="CU439" s="6" t="str">
        <f>+IFERROR(VALUE(RIGHT(Tabla17[[#This Row],[B2B]],6)),"")</f>
        <v/>
      </c>
      <c r="CV439" s="6" t="str">
        <f>+IFERROR(VLOOKUP(CT439,Auxiliar!$A:$C,2,0),"")</f>
        <v/>
      </c>
      <c r="CW439" s="7" t="str">
        <f>+IFERROR(VLOOKUP(CT439,Auxiliar!$A:$C,3,0),"")</f>
        <v/>
      </c>
      <c r="CY439" s="1">
        <v>4005</v>
      </c>
      <c r="CZ439" s="1" t="s">
        <v>16</v>
      </c>
      <c r="DA439" s="6">
        <f>+IFERROR(VALUE(RIGHT(Tabla18[[#This Row],[B2B]],6)),"")</f>
        <v>4005</v>
      </c>
      <c r="DB439" s="6" t="str">
        <f>+IFERROR(VLOOKUP(CZ439,Auxiliar!$A:$C,2,0),"")</f>
        <v>PREMIUM</v>
      </c>
      <c r="DC439" s="7" t="str">
        <f>+IFERROR(VLOOKUP(CZ439,Auxiliar!$A:$C,3,0),"")</f>
        <v>0b 0% | 2b 2% | 5b 3,5% | 10b 5%</v>
      </c>
      <c r="DE439" s="1">
        <v>4005</v>
      </c>
      <c r="DF439" s="1" t="s">
        <v>19</v>
      </c>
      <c r="DG439" s="6">
        <f>+IFERROR(VALUE(RIGHT(Tabla19[[#This Row],[B2B]],6)),"")</f>
        <v>4005</v>
      </c>
      <c r="DH439" s="6" t="str">
        <f>+IFERROR(VLOOKUP(DF439,Auxiliar!$A:$C,2,0),"")</f>
        <v>MICHELOB</v>
      </c>
      <c r="DI439" s="7" t="str">
        <f>+IFERROR(VLOOKUP(DF439,Auxiliar!$A:$C,3,0),"")</f>
        <v>1b 7% | 3b 22% | 8b 27%</v>
      </c>
      <c r="DK439" s="1"/>
      <c r="DL439" s="1"/>
      <c r="DM439" s="6" t="str">
        <f>+IFERROR(VALUE(RIGHT(Tabla20[[#This Row],[B2B]],6)),"")</f>
        <v/>
      </c>
      <c r="DN439" s="6" t="str">
        <f>+IFERROR(VLOOKUP(DL439,Auxiliar!$A:$C,2,0),"")</f>
        <v/>
      </c>
      <c r="DO439" s="7" t="str">
        <f>+IFERROR(VLOOKUP(DL439,Auxiliar!$A:$C,3,0),"")</f>
        <v/>
      </c>
      <c r="DQ439" s="1">
        <v>4007</v>
      </c>
      <c r="DR439" s="12" t="s">
        <v>24</v>
      </c>
      <c r="DS439" s="6">
        <f>+IFERROR(VALUE(RIGHT(Tabla21[[#This Row],[B2B]],6)),"")</f>
        <v>4007</v>
      </c>
      <c r="DT439" s="6" t="str">
        <f>+IFERROR(VLOOKUP(DR439,Auxiliar!$A:$C,2,0),"")</f>
        <v>CORONA PORRON</v>
      </c>
      <c r="DU439" s="7" t="str">
        <f>+IFERROR(VLOOKUP(DR439,Auxiliar!$A:$C,3,0),"")</f>
        <v>1b 5% | 20b 0%</v>
      </c>
      <c r="DW439" s="1">
        <v>1186</v>
      </c>
      <c r="DX439" s="12" t="s">
        <v>43</v>
      </c>
      <c r="DY439" s="6">
        <f>+IFERROR(VALUE(RIGHT(Tabla22[[#This Row],[B2B]],6)),"")</f>
        <v>1186</v>
      </c>
      <c r="DZ439" s="6" t="str">
        <f>+IFERROR(VLOOKUP(DX439,Auxiliar!$A:$C,2,0),"")</f>
        <v xml:space="preserve">VALUE LATA </v>
      </c>
      <c r="EA439" s="7" t="str">
        <f>+IFERROR(VLOOKUP(DX439,Auxiliar!$A:$C,3,0),"")</f>
        <v>1b 15% | 100b 18%</v>
      </c>
      <c r="EC439" s="1">
        <v>10394</v>
      </c>
      <c r="ED439" s="12" t="s">
        <v>47</v>
      </c>
      <c r="EE439" s="6">
        <f>+IFERROR(VALUE(RIGHT(Tabla23[[#This Row],[B2B]],6)),"")</f>
        <v>10394</v>
      </c>
      <c r="EF439" s="6" t="str">
        <f>+IFERROR(VLOOKUP(ED439,Auxiliar!$A:$C,2,0),"")</f>
        <v>VALUE LATON</v>
      </c>
      <c r="EG439" s="7" t="str">
        <f>+IFERROR(VLOOKUP(ED439,Auxiliar!$A:$C,3,0),"")</f>
        <v>1b 10% | 5b 15% | 192b 0%</v>
      </c>
      <c r="EI439" s="1"/>
      <c r="EJ439" s="12"/>
      <c r="EK439" s="6" t="str">
        <f>+IFERROR(VALUE(RIGHT(Tabla24[[#This Row],[B2B]],6)),"")</f>
        <v/>
      </c>
      <c r="EL439" s="6" t="str">
        <f>+IFERROR(VLOOKUP(EJ439,Auxiliar!$A:$C,2,0),"")</f>
        <v/>
      </c>
      <c r="EM439" s="7" t="str">
        <f>+IFERROR(VLOOKUP(EJ439,Auxiliar!$A:$C,3,0),"")</f>
        <v/>
      </c>
      <c r="EO439" s="1"/>
      <c r="EP439" s="12"/>
      <c r="EQ439" s="6" t="str">
        <f>+IFERROR(VALUE(RIGHT(Tabla25[[#This Row],[B2B]],6)),"")</f>
        <v/>
      </c>
      <c r="ER439" s="6" t="str">
        <f>+IFERROR(VLOOKUP(EP439,Auxiliar!$A:$C,2,0),"")</f>
        <v/>
      </c>
      <c r="ES439" s="7" t="str">
        <f>+IFERROR(VLOOKUP(EP439,Auxiliar!$A:$C,3,0),"")</f>
        <v/>
      </c>
      <c r="EU439" s="1"/>
      <c r="EV439" s="12"/>
      <c r="EW439" s="6" t="str">
        <f>+IFERROR(VALUE(RIGHT(Tabla26[[#This Row],[B2B]],6)),"")</f>
        <v/>
      </c>
      <c r="EX439" s="6" t="str">
        <f>+IFERROR(VLOOKUP(EV439,Auxiliar!$A:$C,2,0),"")</f>
        <v/>
      </c>
      <c r="EY439" s="7" t="str">
        <f>+IFERROR(VLOOKUP(EV439,Auxiliar!$A:$C,3,0),"")</f>
        <v/>
      </c>
      <c r="EZ439" s="1"/>
      <c r="FA439" s="12"/>
      <c r="FB439" s="6" t="str">
        <f>+IFERROR(VALUE(RIGHT(Tabla27[[#This Row],[B2B]],6)),"")</f>
        <v/>
      </c>
      <c r="FC439" s="6" t="str">
        <f>+IFERROR(VLOOKUP(FA439,Auxiliar!$A:$C,2,0),"")</f>
        <v/>
      </c>
      <c r="FD439" s="7" t="str">
        <f>+IFERROR(VLOOKUP(FA439,Auxiliar!$A:$C,3,0),"")</f>
        <v/>
      </c>
      <c r="FE439" s="1"/>
      <c r="FF439" s="12"/>
      <c r="FG439" s="6" t="str">
        <f>+IFERROR(VALUE(RIGHT(Tabla28[[#This Row],[B2B]],6)),"")</f>
        <v/>
      </c>
      <c r="FH439" s="6" t="str">
        <f>+IFERROR(VLOOKUP(FF439,Auxiliar!$A:$C,2,0),"")</f>
        <v/>
      </c>
      <c r="FI439" s="7" t="str">
        <f>+IFERROR(VLOOKUP(FF439,Auxiliar!$A:$C,3,0),"")</f>
        <v/>
      </c>
      <c r="FJ439" s="1"/>
      <c r="FK439" s="12"/>
      <c r="FL439" s="6" t="str">
        <f>+IFERROR(VALUE(RIGHT(Tabla29[[#This Row],[B2B]],6)),"")</f>
        <v/>
      </c>
      <c r="FM439" s="6" t="str">
        <f>+IFERROR(VLOOKUP(FK439,Auxiliar!$A:$C,2,0),"")</f>
        <v/>
      </c>
      <c r="FN439" s="7" t="str">
        <f>+IFERROR(VLOOKUP(FK439,Auxiliar!$A:$C,3,0),"")</f>
        <v/>
      </c>
      <c r="FO439" s="1"/>
      <c r="FP439" s="12"/>
      <c r="FQ439" s="6" t="str">
        <f>+IFERROR(VALUE(RIGHT(Tabla30[[#This Row],[B2B]],6)),"")</f>
        <v/>
      </c>
      <c r="FR439" s="6" t="str">
        <f>+IFERROR(VLOOKUP(FP439,Auxiliar!$A:$C,2,0),"")</f>
        <v/>
      </c>
      <c r="FS439" s="7"/>
      <c r="FT439" s="1"/>
      <c r="FU439" s="12"/>
      <c r="FV439" s="6" t="str">
        <f>+IFERROR(VALUE(RIGHT(Tabla31[[#This Row],[B2B]],6)),"")</f>
        <v/>
      </c>
      <c r="FW439" s="6" t="str">
        <f>+IFERROR(VLOOKUP(FU439,Auxiliar!$A:$C,2,0),"")</f>
        <v/>
      </c>
      <c r="FX439" s="7" t="str">
        <f>+IFERROR(VLOOKUP(FU439,Auxiliar!$A:$C,3,0),"")</f>
        <v/>
      </c>
      <c r="FY439" s="1"/>
      <c r="FZ439" s="12"/>
      <c r="GA439" s="6" t="str">
        <f>+IFERROR(VALUE(RIGHT(Tabla32[[#This Row],[B2B]],6)),"")</f>
        <v/>
      </c>
      <c r="GB439" s="6" t="str">
        <f>+IFERROR(VLOOKUP(FZ439,Auxiliar!$A:$C,2,0),"")</f>
        <v/>
      </c>
      <c r="GC439" s="7" t="str">
        <f>+IFERROR(VLOOKUP(FZ439,Auxiliar!$A:$C,3,0),"")</f>
        <v/>
      </c>
      <c r="GD439" s="1"/>
      <c r="GE439" s="12"/>
      <c r="GF439" s="6" t="str">
        <f>+IFERROR(VALUE(RIGHT(Tabla33[[#This Row],[B2B]],6)),"")</f>
        <v/>
      </c>
      <c r="GG439" s="6" t="str">
        <f>+IFERROR(VLOOKUP(GE439,Auxiliar!$A:$C,2,0),"")</f>
        <v/>
      </c>
      <c r="GH439" s="7" t="str">
        <f>+IFERROR(VLOOKUP(GE439,Auxiliar!$A:$C,3,0),"")</f>
        <v/>
      </c>
    </row>
    <row r="440" spans="1:190" x14ac:dyDescent="0.25">
      <c r="A440" s="1"/>
      <c r="B440" s="1"/>
      <c r="C440" t="str">
        <f>+IFERROR(VALUE(RIGHT(Tabla1[[#This Row],[B2B]],6)),"")</f>
        <v/>
      </c>
      <c r="D440" t="str">
        <f>+IFERROR(VLOOKUP(B440,Auxiliar!$A:$C,2,0),"")</f>
        <v/>
      </c>
      <c r="E440" s="5" t="str">
        <f>+IFERROR(VLOOKUP(B440,Auxiliar!$A:$C,3,0),"")</f>
        <v/>
      </c>
      <c r="S440" s="1">
        <v>5139</v>
      </c>
      <c r="T440" s="1" t="s">
        <v>9</v>
      </c>
      <c r="U440" s="6">
        <f>+IFERROR(VALUE(RIGHT(Tabla4[[#This Row],[B2B]],6)),"")</f>
        <v>5139</v>
      </c>
      <c r="V440" s="6" t="str">
        <f>+IFERROR(VLOOKUP(T440,Auxiliar!$A:$C,2,0),"")</f>
        <v>CORE</v>
      </c>
      <c r="W440" s="7" t="str">
        <f>+IFERROR(VLOOKUP(T440,Auxiliar!$A:$C,3,0),"")</f>
        <v>0b 1% | 2b 5% | 4b 6%</v>
      </c>
      <c r="AK440" s="1">
        <v>4949</v>
      </c>
      <c r="AL440" s="1" t="s">
        <v>30</v>
      </c>
      <c r="AM440" s="6">
        <f>+IFERROR(VALUE(RIGHT(Tabla7[[#This Row],[B2B]],6)),"")</f>
        <v>4949</v>
      </c>
      <c r="AN440" s="6" t="str">
        <f>+IFERROR(VLOOKUP(AL440,Auxiliar!$A:$C,2,0),"")</f>
        <v>LATONES</v>
      </c>
      <c r="AO440" s="7" t="str">
        <f>+IFERROR(VLOOKUP(AL440,Auxiliar!$A:$C,3,0),"")</f>
        <v>1b 4% | 5b 7% | 97b 0%</v>
      </c>
      <c r="AW440" s="1"/>
      <c r="AX440" s="1" t="s">
        <v>32</v>
      </c>
      <c r="AY440" s="6" t="str">
        <f>+IFERROR(VALUE(RIGHT(Tabla9[[#This Row],[B2B]],6)),"")</f>
        <v/>
      </c>
      <c r="AZ440" s="6" t="str">
        <f>+IFERROR(VLOOKUP(AX440,Auxiliar!$A:$C,2,0),"")</f>
        <v>LATONES</v>
      </c>
      <c r="BA440" s="7" t="str">
        <f>+IFERROR(VLOOKUP(AX440,Auxiliar!$A:$C,3,0),"")</f>
        <v>2b 3% | 4b 4% | 6b 5% | 10b 8%  | 385b 0%</v>
      </c>
      <c r="BI440" s="1"/>
      <c r="BJ440" s="1"/>
      <c r="BK440" s="6" t="str">
        <f>+IFERROR(VALUE(RIGHT(Tabla11[[#This Row],[B2B]],6)),"")</f>
        <v/>
      </c>
      <c r="BL440" s="6" t="str">
        <f>+IFERROR(VLOOKUP(BJ440,Auxiliar!$A:$C,2,0),"")</f>
        <v/>
      </c>
      <c r="BM440" s="7" t="str">
        <f>+IFERROR(VLOOKUP(BJ440,Auxiliar!$A:$C,3,0),"")</f>
        <v/>
      </c>
      <c r="BO440" s="1">
        <v>10396</v>
      </c>
      <c r="BP440" s="1" t="s">
        <v>39</v>
      </c>
      <c r="BQ440" s="6">
        <f>+IFERROR(VALUE(RIGHT(Tabla12[[#This Row],[B2B]],6)),"")</f>
        <v>10396</v>
      </c>
      <c r="BR440" s="6" t="str">
        <f>+IFERROR(VLOOKUP(BP440,Auxiliar!$A:$C,2,0),"")</f>
        <v>VALUE LITRO</v>
      </c>
      <c r="BS440" s="7" t="str">
        <f>+IFERROR(VLOOKUP(BP440,Auxiliar!$A:$C,3,0),"")</f>
        <v>1b 12%</v>
      </c>
      <c r="CA440" s="1">
        <v>4038</v>
      </c>
      <c r="CB440" s="1" t="s">
        <v>35</v>
      </c>
      <c r="CC440" s="6">
        <f>+IFERROR(VALUE(RIGHT(Tabla14[[#This Row],[B2B]],6)),"")</f>
        <v>4038</v>
      </c>
      <c r="CD440" s="6" t="str">
        <f>+IFERROR(VLOOKUP(CB440,Auxiliar!$A:$C,2,0),"")</f>
        <v>Corona 710cc</v>
      </c>
      <c r="CE440" s="7" t="str">
        <f>+IFERROR(VLOOKUP(CB440,Auxiliar!$A:$C,3,0),"")</f>
        <v>1b 10% | 85b 0%</v>
      </c>
      <c r="CG440" s="1"/>
      <c r="CH440" s="1"/>
      <c r="CI440" s="6" t="str">
        <f>+IFERROR(VALUE(RIGHT(Tabla15[[#This Row],[B2B]],6)),"")</f>
        <v/>
      </c>
      <c r="CJ440" s="6" t="str">
        <f>+IFERROR(VLOOKUP(CH440,Auxiliar!$A:$C,2,0),"")</f>
        <v/>
      </c>
      <c r="CK440" s="7" t="str">
        <f>+IFERROR(VLOOKUP(CH440,Auxiliar!$A:$C,3,0),"")</f>
        <v/>
      </c>
      <c r="CM440" s="1">
        <v>4007</v>
      </c>
      <c r="CN440" s="1" t="s">
        <v>20</v>
      </c>
      <c r="CO440" s="6">
        <v>4007</v>
      </c>
      <c r="CP440" s="6" t="s">
        <v>20</v>
      </c>
      <c r="CQ440" s="7" t="s">
        <v>21</v>
      </c>
      <c r="CS440" s="1"/>
      <c r="CT440" s="1"/>
      <c r="CU440" s="6" t="str">
        <f>+IFERROR(VALUE(RIGHT(Tabla17[[#This Row],[B2B]],6)),"")</f>
        <v/>
      </c>
      <c r="CV440" s="6" t="str">
        <f>+IFERROR(VLOOKUP(CT440,Auxiliar!$A:$C,2,0),"")</f>
        <v/>
      </c>
      <c r="CW440" s="7" t="str">
        <f>+IFERROR(VLOOKUP(CT440,Auxiliar!$A:$C,3,0),"")</f>
        <v/>
      </c>
      <c r="CY440" s="1">
        <v>4007</v>
      </c>
      <c r="CZ440" s="1" t="s">
        <v>16</v>
      </c>
      <c r="DA440" s="6">
        <f>+IFERROR(VALUE(RIGHT(Tabla18[[#This Row],[B2B]],6)),"")</f>
        <v>4007</v>
      </c>
      <c r="DB440" s="6" t="str">
        <f>+IFERROR(VLOOKUP(CZ440,Auxiliar!$A:$C,2,0),"")</f>
        <v>PREMIUM</v>
      </c>
      <c r="DC440" s="7" t="str">
        <f>+IFERROR(VLOOKUP(CZ440,Auxiliar!$A:$C,3,0),"")</f>
        <v>0b 0% | 2b 2% | 5b 3,5% | 10b 5%</v>
      </c>
      <c r="DE440" s="1">
        <v>4007</v>
      </c>
      <c r="DF440" s="1" t="s">
        <v>19</v>
      </c>
      <c r="DG440" s="6">
        <f>+IFERROR(VALUE(RIGHT(Tabla19[[#This Row],[B2B]],6)),"")</f>
        <v>4007</v>
      </c>
      <c r="DH440" s="6" t="str">
        <f>+IFERROR(VLOOKUP(DF440,Auxiliar!$A:$C,2,0),"")</f>
        <v>MICHELOB</v>
      </c>
      <c r="DI440" s="7" t="str">
        <f>+IFERROR(VLOOKUP(DF440,Auxiliar!$A:$C,3,0),"")</f>
        <v>1b 7% | 3b 22% | 8b 27%</v>
      </c>
      <c r="DK440" s="1"/>
      <c r="DL440" s="1"/>
      <c r="DM440" s="6" t="str">
        <f>+IFERROR(VALUE(RIGHT(Tabla20[[#This Row],[B2B]],6)),"")</f>
        <v/>
      </c>
      <c r="DN440" s="6" t="str">
        <f>+IFERROR(VLOOKUP(DL440,Auxiliar!$A:$C,2,0),"")</f>
        <v/>
      </c>
      <c r="DO440" s="7" t="str">
        <f>+IFERROR(VLOOKUP(DL440,Auxiliar!$A:$C,3,0),"")</f>
        <v/>
      </c>
      <c r="DQ440" s="1">
        <v>4014</v>
      </c>
      <c r="DR440" s="12" t="s">
        <v>24</v>
      </c>
      <c r="DS440" s="6">
        <f>+IFERROR(VALUE(RIGHT(Tabla21[[#This Row],[B2B]],6)),"")</f>
        <v>4014</v>
      </c>
      <c r="DT440" s="6" t="str">
        <f>+IFERROR(VLOOKUP(DR440,Auxiliar!$A:$C,2,0),"")</f>
        <v>CORONA PORRON</v>
      </c>
      <c r="DU440" s="7" t="str">
        <f>+IFERROR(VLOOKUP(DR440,Auxiliar!$A:$C,3,0),"")</f>
        <v>1b 5% | 20b 0%</v>
      </c>
      <c r="DW440" s="1">
        <v>1188</v>
      </c>
      <c r="DX440" s="12" t="s">
        <v>43</v>
      </c>
      <c r="DY440" s="6">
        <f>+IFERROR(VALUE(RIGHT(Tabla22[[#This Row],[B2B]],6)),"")</f>
        <v>1188</v>
      </c>
      <c r="DZ440" s="6" t="str">
        <f>+IFERROR(VLOOKUP(DX440,Auxiliar!$A:$C,2,0),"")</f>
        <v xml:space="preserve">VALUE LATA </v>
      </c>
      <c r="EA440" s="7" t="str">
        <f>+IFERROR(VLOOKUP(DX440,Auxiliar!$A:$C,3,0),"")</f>
        <v>1b 15% | 100b 18%</v>
      </c>
      <c r="EC440" s="1">
        <v>10395</v>
      </c>
      <c r="ED440" s="12" t="s">
        <v>47</v>
      </c>
      <c r="EE440" s="6">
        <f>+IFERROR(VALUE(RIGHT(Tabla23[[#This Row],[B2B]],6)),"")</f>
        <v>10395</v>
      </c>
      <c r="EF440" s="6" t="str">
        <f>+IFERROR(VLOOKUP(ED440,Auxiliar!$A:$C,2,0),"")</f>
        <v>VALUE LATON</v>
      </c>
      <c r="EG440" s="7" t="str">
        <f>+IFERROR(VLOOKUP(ED440,Auxiliar!$A:$C,3,0),"")</f>
        <v>1b 10% | 5b 15% | 192b 0%</v>
      </c>
      <c r="EI440" s="1"/>
      <c r="EJ440" s="12"/>
      <c r="EK440" s="6" t="str">
        <f>+IFERROR(VALUE(RIGHT(Tabla24[[#This Row],[B2B]],6)),"")</f>
        <v/>
      </c>
      <c r="EL440" s="6" t="str">
        <f>+IFERROR(VLOOKUP(EJ440,Auxiliar!$A:$C,2,0),"")</f>
        <v/>
      </c>
      <c r="EM440" s="7" t="str">
        <f>+IFERROR(VLOOKUP(EJ440,Auxiliar!$A:$C,3,0),"")</f>
        <v/>
      </c>
      <c r="EO440" s="1"/>
      <c r="EP440" s="12"/>
      <c r="EQ440" s="6" t="str">
        <f>+IFERROR(VALUE(RIGHT(Tabla25[[#This Row],[B2B]],6)),"")</f>
        <v/>
      </c>
      <c r="ER440" s="6" t="str">
        <f>+IFERROR(VLOOKUP(EP440,Auxiliar!$A:$C,2,0),"")</f>
        <v/>
      </c>
      <c r="ES440" s="7" t="str">
        <f>+IFERROR(VLOOKUP(EP440,Auxiliar!$A:$C,3,0),"")</f>
        <v/>
      </c>
      <c r="EU440" s="1"/>
      <c r="EV440" s="12"/>
      <c r="EW440" s="6" t="str">
        <f>+IFERROR(VALUE(RIGHT(Tabla26[[#This Row],[B2B]],6)),"")</f>
        <v/>
      </c>
      <c r="EX440" s="6" t="str">
        <f>+IFERROR(VLOOKUP(EV440,Auxiliar!$A:$C,2,0),"")</f>
        <v/>
      </c>
      <c r="EY440" s="7" t="str">
        <f>+IFERROR(VLOOKUP(EV440,Auxiliar!$A:$C,3,0),"")</f>
        <v/>
      </c>
      <c r="EZ440" s="1"/>
      <c r="FA440" s="12"/>
      <c r="FB440" s="6" t="str">
        <f>+IFERROR(VALUE(RIGHT(Tabla27[[#This Row],[B2B]],6)),"")</f>
        <v/>
      </c>
      <c r="FC440" s="6" t="str">
        <f>+IFERROR(VLOOKUP(FA440,Auxiliar!$A:$C,2,0),"")</f>
        <v/>
      </c>
      <c r="FD440" s="7" t="str">
        <f>+IFERROR(VLOOKUP(FA440,Auxiliar!$A:$C,3,0),"")</f>
        <v/>
      </c>
      <c r="FE440" s="1"/>
      <c r="FF440" s="12"/>
      <c r="FG440" s="6" t="str">
        <f>+IFERROR(VALUE(RIGHT(Tabla28[[#This Row],[B2B]],6)),"")</f>
        <v/>
      </c>
      <c r="FH440" s="6" t="str">
        <f>+IFERROR(VLOOKUP(FF440,Auxiliar!$A:$C,2,0),"")</f>
        <v/>
      </c>
      <c r="FI440" s="7" t="str">
        <f>+IFERROR(VLOOKUP(FF440,Auxiliar!$A:$C,3,0),"")</f>
        <v/>
      </c>
      <c r="FJ440" s="1"/>
      <c r="FK440" s="12"/>
      <c r="FL440" s="6" t="str">
        <f>+IFERROR(VALUE(RIGHT(Tabla29[[#This Row],[B2B]],6)),"")</f>
        <v/>
      </c>
      <c r="FM440" s="6" t="str">
        <f>+IFERROR(VLOOKUP(FK440,Auxiliar!$A:$C,2,0),"")</f>
        <v/>
      </c>
      <c r="FN440" s="7" t="str">
        <f>+IFERROR(VLOOKUP(FK440,Auxiliar!$A:$C,3,0),"")</f>
        <v/>
      </c>
      <c r="FO440" s="1"/>
      <c r="FP440" s="12"/>
      <c r="FQ440" s="6" t="str">
        <f>+IFERROR(VALUE(RIGHT(Tabla30[[#This Row],[B2B]],6)),"")</f>
        <v/>
      </c>
      <c r="FR440" s="6" t="str">
        <f>+IFERROR(VLOOKUP(FP440,Auxiliar!$A:$C,2,0),"")</f>
        <v/>
      </c>
      <c r="FS440" s="7"/>
      <c r="FT440" s="1"/>
      <c r="FU440" s="12"/>
      <c r="FV440" s="6" t="str">
        <f>+IFERROR(VALUE(RIGHT(Tabla31[[#This Row],[B2B]],6)),"")</f>
        <v/>
      </c>
      <c r="FW440" s="6" t="str">
        <f>+IFERROR(VLOOKUP(FU440,Auxiliar!$A:$C,2,0),"")</f>
        <v/>
      </c>
      <c r="FX440" s="7" t="str">
        <f>+IFERROR(VLOOKUP(FU440,Auxiliar!$A:$C,3,0),"")</f>
        <v/>
      </c>
      <c r="FY440" s="1"/>
      <c r="FZ440" s="12"/>
      <c r="GA440" s="6" t="str">
        <f>+IFERROR(VALUE(RIGHT(Tabla32[[#This Row],[B2B]],6)),"")</f>
        <v/>
      </c>
      <c r="GB440" s="6" t="str">
        <f>+IFERROR(VLOOKUP(FZ440,Auxiliar!$A:$C,2,0),"")</f>
        <v/>
      </c>
      <c r="GC440" s="7" t="str">
        <f>+IFERROR(VLOOKUP(FZ440,Auxiliar!$A:$C,3,0),"")</f>
        <v/>
      </c>
      <c r="GD440" s="1"/>
      <c r="GE440" s="12"/>
      <c r="GF440" s="6" t="str">
        <f>+IFERROR(VALUE(RIGHT(Tabla33[[#This Row],[B2B]],6)),"")</f>
        <v/>
      </c>
      <c r="GG440" s="6" t="str">
        <f>+IFERROR(VLOOKUP(GE440,Auxiliar!$A:$C,2,0),"")</f>
        <v/>
      </c>
      <c r="GH440" s="7" t="str">
        <f>+IFERROR(VLOOKUP(GE440,Auxiliar!$A:$C,3,0),"")</f>
        <v/>
      </c>
    </row>
    <row r="441" spans="1:190" x14ac:dyDescent="0.25">
      <c r="A441" s="1"/>
      <c r="B441" s="1"/>
      <c r="C441" t="str">
        <f>+IFERROR(VALUE(RIGHT(Tabla1[[#This Row],[B2B]],6)),"")</f>
        <v/>
      </c>
      <c r="D441" t="str">
        <f>+IFERROR(VLOOKUP(B441,Auxiliar!$A:$C,2,0),"")</f>
        <v/>
      </c>
      <c r="E441" s="5" t="str">
        <f>+IFERROR(VLOOKUP(B441,Auxiliar!$A:$C,3,0),"")</f>
        <v/>
      </c>
      <c r="S441" s="1">
        <v>5141</v>
      </c>
      <c r="T441" s="1" t="s">
        <v>9</v>
      </c>
      <c r="U441" s="6">
        <f>+IFERROR(VALUE(RIGHT(Tabla4[[#This Row],[B2B]],6)),"")</f>
        <v>5141</v>
      </c>
      <c r="V441" s="6" t="str">
        <f>+IFERROR(VLOOKUP(T441,Auxiliar!$A:$C,2,0),"")</f>
        <v>CORE</v>
      </c>
      <c r="W441" s="7" t="str">
        <f>+IFERROR(VLOOKUP(T441,Auxiliar!$A:$C,3,0),"")</f>
        <v>0b 1% | 2b 5% | 4b 6%</v>
      </c>
      <c r="AK441" s="1">
        <v>4951</v>
      </c>
      <c r="AL441" s="1" t="s">
        <v>30</v>
      </c>
      <c r="AM441" s="6">
        <f>+IFERROR(VALUE(RIGHT(Tabla7[[#This Row],[B2B]],6)),"")</f>
        <v>4951</v>
      </c>
      <c r="AN441" s="6" t="str">
        <f>+IFERROR(VLOOKUP(AL441,Auxiliar!$A:$C,2,0),"")</f>
        <v>LATONES</v>
      </c>
      <c r="AO441" s="7" t="str">
        <f>+IFERROR(VLOOKUP(AL441,Auxiliar!$A:$C,3,0),"")</f>
        <v>1b 4% | 5b 7% | 97b 0%</v>
      </c>
      <c r="AW441" s="1"/>
      <c r="AX441" s="1" t="s">
        <v>32</v>
      </c>
      <c r="AY441" s="6" t="str">
        <f>+IFERROR(VALUE(RIGHT(Tabla9[[#This Row],[B2B]],6)),"")</f>
        <v/>
      </c>
      <c r="AZ441" s="6" t="str">
        <f>+IFERROR(VLOOKUP(AX441,Auxiliar!$A:$C,2,0),"")</f>
        <v>LATONES</v>
      </c>
      <c r="BA441" s="7" t="str">
        <f>+IFERROR(VLOOKUP(AX441,Auxiliar!$A:$C,3,0),"")</f>
        <v>2b 3% | 4b 4% | 6b 5% | 10b 8%  | 385b 0%</v>
      </c>
      <c r="BI441" s="1"/>
      <c r="BJ441" s="1"/>
      <c r="BK441" s="6" t="str">
        <f>+IFERROR(VALUE(RIGHT(Tabla11[[#This Row],[B2B]],6)),"")</f>
        <v/>
      </c>
      <c r="BL441" s="6" t="str">
        <f>+IFERROR(VLOOKUP(BJ441,Auxiliar!$A:$C,2,0),"")</f>
        <v/>
      </c>
      <c r="BM441" s="7" t="str">
        <f>+IFERROR(VLOOKUP(BJ441,Auxiliar!$A:$C,3,0),"")</f>
        <v/>
      </c>
      <c r="BO441" s="1">
        <v>1165</v>
      </c>
      <c r="BP441" s="1" t="s">
        <v>39</v>
      </c>
      <c r="BQ441" s="6">
        <f>+IFERROR(VALUE(RIGHT(Tabla12[[#This Row],[B2B]],6)),"")</f>
        <v>1165</v>
      </c>
      <c r="BR441" s="6" t="str">
        <f>+IFERROR(VLOOKUP(BP441,Auxiliar!$A:$C,2,0),"")</f>
        <v>VALUE LITRO</v>
      </c>
      <c r="BS441" s="7" t="str">
        <f>+IFERROR(VLOOKUP(BP441,Auxiliar!$A:$C,3,0),"")</f>
        <v>1b 12%</v>
      </c>
      <c r="CA441" s="1">
        <v>4059</v>
      </c>
      <c r="CB441" s="1" t="s">
        <v>35</v>
      </c>
      <c r="CC441" s="6">
        <f>+IFERROR(VALUE(RIGHT(Tabla14[[#This Row],[B2B]],6)),"")</f>
        <v>4059</v>
      </c>
      <c r="CD441" s="6" t="str">
        <f>+IFERROR(VLOOKUP(CB441,Auxiliar!$A:$C,2,0),"")</f>
        <v>Corona 710cc</v>
      </c>
      <c r="CE441" s="7" t="str">
        <f>+IFERROR(VLOOKUP(CB441,Auxiliar!$A:$C,3,0),"")</f>
        <v>1b 10% | 85b 0%</v>
      </c>
      <c r="CG441" s="1"/>
      <c r="CH441" s="1"/>
      <c r="CI441" s="6" t="str">
        <f>+IFERROR(VALUE(RIGHT(Tabla15[[#This Row],[B2B]],6)),"")</f>
        <v/>
      </c>
      <c r="CJ441" s="6" t="str">
        <f>+IFERROR(VLOOKUP(CH441,Auxiliar!$A:$C,2,0),"")</f>
        <v/>
      </c>
      <c r="CK441" s="7" t="str">
        <f>+IFERROR(VLOOKUP(CH441,Auxiliar!$A:$C,3,0),"")</f>
        <v/>
      </c>
      <c r="CM441" s="1">
        <v>4014</v>
      </c>
      <c r="CN441" s="1" t="s">
        <v>20</v>
      </c>
      <c r="CO441" s="6">
        <v>4014</v>
      </c>
      <c r="CP441" s="6" t="s">
        <v>20</v>
      </c>
      <c r="CQ441" s="7" t="s">
        <v>21</v>
      </c>
      <c r="CS441" s="1"/>
      <c r="CT441" s="1"/>
      <c r="CU441" s="6" t="str">
        <f>+IFERROR(VALUE(RIGHT(Tabla17[[#This Row],[B2B]],6)),"")</f>
        <v/>
      </c>
      <c r="CV441" s="6" t="str">
        <f>+IFERROR(VLOOKUP(CT441,Auxiliar!$A:$C,2,0),"")</f>
        <v/>
      </c>
      <c r="CW441" s="7" t="str">
        <f>+IFERROR(VLOOKUP(CT441,Auxiliar!$A:$C,3,0),"")</f>
        <v/>
      </c>
      <c r="CY441" s="1">
        <v>4014</v>
      </c>
      <c r="CZ441" s="1" t="s">
        <v>16</v>
      </c>
      <c r="DA441" s="6">
        <f>+IFERROR(VALUE(RIGHT(Tabla18[[#This Row],[B2B]],6)),"")</f>
        <v>4014</v>
      </c>
      <c r="DB441" s="6" t="str">
        <f>+IFERROR(VLOOKUP(CZ441,Auxiliar!$A:$C,2,0),"")</f>
        <v>PREMIUM</v>
      </c>
      <c r="DC441" s="7" t="str">
        <f>+IFERROR(VLOOKUP(CZ441,Auxiliar!$A:$C,3,0),"")</f>
        <v>0b 0% | 2b 2% | 5b 3,5% | 10b 5%</v>
      </c>
      <c r="DE441" s="1">
        <v>4014</v>
      </c>
      <c r="DF441" s="1" t="s">
        <v>19</v>
      </c>
      <c r="DG441" s="6">
        <f>+IFERROR(VALUE(RIGHT(Tabla19[[#This Row],[B2B]],6)),"")</f>
        <v>4014</v>
      </c>
      <c r="DH441" s="6" t="str">
        <f>+IFERROR(VLOOKUP(DF441,Auxiliar!$A:$C,2,0),"")</f>
        <v>MICHELOB</v>
      </c>
      <c r="DI441" s="7" t="str">
        <f>+IFERROR(VLOOKUP(DF441,Auxiliar!$A:$C,3,0),"")</f>
        <v>1b 7% | 3b 22% | 8b 27%</v>
      </c>
      <c r="DK441" s="1"/>
      <c r="DL441" s="1"/>
      <c r="DM441" s="6" t="str">
        <f>+IFERROR(VALUE(RIGHT(Tabla20[[#This Row],[B2B]],6)),"")</f>
        <v/>
      </c>
      <c r="DN441" s="6" t="str">
        <f>+IFERROR(VLOOKUP(DL441,Auxiliar!$A:$C,2,0),"")</f>
        <v/>
      </c>
      <c r="DO441" s="7" t="str">
        <f>+IFERROR(VLOOKUP(DL441,Auxiliar!$A:$C,3,0),"")</f>
        <v/>
      </c>
      <c r="DQ441" s="1">
        <v>4032</v>
      </c>
      <c r="DR441" s="12" t="s">
        <v>24</v>
      </c>
      <c r="DS441" s="6">
        <f>+IFERROR(VALUE(RIGHT(Tabla21[[#This Row],[B2B]],6)),"")</f>
        <v>4032</v>
      </c>
      <c r="DT441" s="6" t="str">
        <f>+IFERROR(VLOOKUP(DR441,Auxiliar!$A:$C,2,0),"")</f>
        <v>CORONA PORRON</v>
      </c>
      <c r="DU441" s="7" t="str">
        <f>+IFERROR(VLOOKUP(DR441,Auxiliar!$A:$C,3,0),"")</f>
        <v>1b 5% | 20b 0%</v>
      </c>
      <c r="DW441" s="1">
        <v>1211</v>
      </c>
      <c r="DX441" s="12" t="s">
        <v>43</v>
      </c>
      <c r="DY441" s="6">
        <f>+IFERROR(VALUE(RIGHT(Tabla22[[#This Row],[B2B]],6)),"")</f>
        <v>1211</v>
      </c>
      <c r="DZ441" s="6" t="str">
        <f>+IFERROR(VLOOKUP(DX441,Auxiliar!$A:$C,2,0),"")</f>
        <v xml:space="preserve">VALUE LATA </v>
      </c>
      <c r="EA441" s="7" t="str">
        <f>+IFERROR(VLOOKUP(DX441,Auxiliar!$A:$C,3,0),"")</f>
        <v>1b 15% | 100b 18%</v>
      </c>
      <c r="EC441" s="1">
        <v>10396</v>
      </c>
      <c r="ED441" s="12" t="s">
        <v>47</v>
      </c>
      <c r="EE441" s="6">
        <f>+IFERROR(VALUE(RIGHT(Tabla23[[#This Row],[B2B]],6)),"")</f>
        <v>10396</v>
      </c>
      <c r="EF441" s="6" t="str">
        <f>+IFERROR(VLOOKUP(ED441,Auxiliar!$A:$C,2,0),"")</f>
        <v>VALUE LATON</v>
      </c>
      <c r="EG441" s="7" t="str">
        <f>+IFERROR(VLOOKUP(ED441,Auxiliar!$A:$C,3,0),"")</f>
        <v>1b 10% | 5b 15% | 192b 0%</v>
      </c>
      <c r="EI441" s="1"/>
      <c r="EJ441" s="12"/>
      <c r="EK441" s="6" t="str">
        <f>+IFERROR(VALUE(RIGHT(Tabla24[[#This Row],[B2B]],6)),"")</f>
        <v/>
      </c>
      <c r="EL441" s="6" t="str">
        <f>+IFERROR(VLOOKUP(EJ441,Auxiliar!$A:$C,2,0),"")</f>
        <v/>
      </c>
      <c r="EM441" s="7" t="str">
        <f>+IFERROR(VLOOKUP(EJ441,Auxiliar!$A:$C,3,0),"")</f>
        <v/>
      </c>
      <c r="EO441" s="1"/>
      <c r="EP441" s="12"/>
      <c r="EQ441" s="6" t="str">
        <f>+IFERROR(VALUE(RIGHT(Tabla25[[#This Row],[B2B]],6)),"")</f>
        <v/>
      </c>
      <c r="ER441" s="6" t="str">
        <f>+IFERROR(VLOOKUP(EP441,Auxiliar!$A:$C,2,0),"")</f>
        <v/>
      </c>
      <c r="ES441" s="7" t="str">
        <f>+IFERROR(VLOOKUP(EP441,Auxiliar!$A:$C,3,0),"")</f>
        <v/>
      </c>
      <c r="EU441" s="1"/>
      <c r="EV441" s="12"/>
      <c r="EW441" s="6" t="str">
        <f>+IFERROR(VALUE(RIGHT(Tabla26[[#This Row],[B2B]],6)),"")</f>
        <v/>
      </c>
      <c r="EX441" s="6" t="str">
        <f>+IFERROR(VLOOKUP(EV441,Auxiliar!$A:$C,2,0),"")</f>
        <v/>
      </c>
      <c r="EY441" s="7" t="str">
        <f>+IFERROR(VLOOKUP(EV441,Auxiliar!$A:$C,3,0),"")</f>
        <v/>
      </c>
      <c r="EZ441" s="1"/>
      <c r="FA441" s="12"/>
      <c r="FB441" s="6" t="str">
        <f>+IFERROR(VALUE(RIGHT(Tabla27[[#This Row],[B2B]],6)),"")</f>
        <v/>
      </c>
      <c r="FC441" s="6" t="str">
        <f>+IFERROR(VLOOKUP(FA441,Auxiliar!$A:$C,2,0),"")</f>
        <v/>
      </c>
      <c r="FD441" s="7" t="str">
        <f>+IFERROR(VLOOKUP(FA441,Auxiliar!$A:$C,3,0),"")</f>
        <v/>
      </c>
      <c r="FE441" s="1"/>
      <c r="FF441" s="12"/>
      <c r="FG441" s="6" t="str">
        <f>+IFERROR(VALUE(RIGHT(Tabla28[[#This Row],[B2B]],6)),"")</f>
        <v/>
      </c>
      <c r="FH441" s="6" t="str">
        <f>+IFERROR(VLOOKUP(FF441,Auxiliar!$A:$C,2,0),"")</f>
        <v/>
      </c>
      <c r="FI441" s="7" t="str">
        <f>+IFERROR(VLOOKUP(FF441,Auxiliar!$A:$C,3,0),"")</f>
        <v/>
      </c>
      <c r="FJ441" s="1"/>
      <c r="FK441" s="12"/>
      <c r="FL441" s="6" t="str">
        <f>+IFERROR(VALUE(RIGHT(Tabla29[[#This Row],[B2B]],6)),"")</f>
        <v/>
      </c>
      <c r="FM441" s="6" t="str">
        <f>+IFERROR(VLOOKUP(FK441,Auxiliar!$A:$C,2,0),"")</f>
        <v/>
      </c>
      <c r="FN441" s="7" t="str">
        <f>+IFERROR(VLOOKUP(FK441,Auxiliar!$A:$C,3,0),"")</f>
        <v/>
      </c>
      <c r="FO441" s="1"/>
      <c r="FP441" s="12"/>
      <c r="FQ441" s="6" t="str">
        <f>+IFERROR(VALUE(RIGHT(Tabla30[[#This Row],[B2B]],6)),"")</f>
        <v/>
      </c>
      <c r="FR441" s="6" t="str">
        <f>+IFERROR(VLOOKUP(FP441,Auxiliar!$A:$C,2,0),"")</f>
        <v/>
      </c>
      <c r="FS441" s="7"/>
      <c r="FT441" s="1"/>
      <c r="FU441" s="12"/>
      <c r="FV441" s="6" t="str">
        <f>+IFERROR(VALUE(RIGHT(Tabla31[[#This Row],[B2B]],6)),"")</f>
        <v/>
      </c>
      <c r="FW441" s="6" t="str">
        <f>+IFERROR(VLOOKUP(FU441,Auxiliar!$A:$C,2,0),"")</f>
        <v/>
      </c>
      <c r="FX441" s="7" t="str">
        <f>+IFERROR(VLOOKUP(FU441,Auxiliar!$A:$C,3,0),"")</f>
        <v/>
      </c>
      <c r="FY441" s="1"/>
      <c r="FZ441" s="12"/>
      <c r="GA441" s="6" t="str">
        <f>+IFERROR(VALUE(RIGHT(Tabla32[[#This Row],[B2B]],6)),"")</f>
        <v/>
      </c>
      <c r="GB441" s="6" t="str">
        <f>+IFERROR(VLOOKUP(FZ441,Auxiliar!$A:$C,2,0),"")</f>
        <v/>
      </c>
      <c r="GC441" s="7" t="str">
        <f>+IFERROR(VLOOKUP(FZ441,Auxiliar!$A:$C,3,0),"")</f>
        <v/>
      </c>
      <c r="GD441" s="1"/>
      <c r="GE441" s="12"/>
      <c r="GF441" s="6" t="str">
        <f>+IFERROR(VALUE(RIGHT(Tabla33[[#This Row],[B2B]],6)),"")</f>
        <v/>
      </c>
      <c r="GG441" s="6" t="str">
        <f>+IFERROR(VLOOKUP(GE441,Auxiliar!$A:$C,2,0),"")</f>
        <v/>
      </c>
      <c r="GH441" s="7" t="str">
        <f>+IFERROR(VLOOKUP(GE441,Auxiliar!$A:$C,3,0),"")</f>
        <v/>
      </c>
    </row>
    <row r="442" spans="1:190" x14ac:dyDescent="0.25">
      <c r="A442" s="1"/>
      <c r="B442" s="1"/>
      <c r="C442" t="str">
        <f>+IFERROR(VALUE(RIGHT(Tabla1[[#This Row],[B2B]],6)),"")</f>
        <v/>
      </c>
      <c r="D442" t="str">
        <f>+IFERROR(VLOOKUP(B442,Auxiliar!$A:$C,2,0),"")</f>
        <v/>
      </c>
      <c r="E442" s="5" t="str">
        <f>+IFERROR(VLOOKUP(B442,Auxiliar!$A:$C,3,0),"")</f>
        <v/>
      </c>
      <c r="S442" s="1">
        <v>5150</v>
      </c>
      <c r="T442" s="1" t="s">
        <v>9</v>
      </c>
      <c r="U442" s="6">
        <f>+IFERROR(VALUE(RIGHT(Tabla4[[#This Row],[B2B]],6)),"")</f>
        <v>5150</v>
      </c>
      <c r="V442" s="6" t="str">
        <f>+IFERROR(VLOOKUP(T442,Auxiliar!$A:$C,2,0),"")</f>
        <v>CORE</v>
      </c>
      <c r="W442" s="7" t="str">
        <f>+IFERROR(VLOOKUP(T442,Auxiliar!$A:$C,3,0),"")</f>
        <v>0b 1% | 2b 5% | 4b 6%</v>
      </c>
      <c r="AK442" s="1">
        <v>4959</v>
      </c>
      <c r="AL442" s="1" t="s">
        <v>30</v>
      </c>
      <c r="AM442" s="6">
        <f>+IFERROR(VALUE(RIGHT(Tabla7[[#This Row],[B2B]],6)),"")</f>
        <v>4959</v>
      </c>
      <c r="AN442" s="6" t="str">
        <f>+IFERROR(VLOOKUP(AL442,Auxiliar!$A:$C,2,0),"")</f>
        <v>LATONES</v>
      </c>
      <c r="AO442" s="7" t="str">
        <f>+IFERROR(VLOOKUP(AL442,Auxiliar!$A:$C,3,0),"")</f>
        <v>1b 4% | 5b 7% | 97b 0%</v>
      </c>
      <c r="AW442" s="1"/>
      <c r="AX442" s="1" t="s">
        <v>32</v>
      </c>
      <c r="AY442" s="6" t="str">
        <f>+IFERROR(VALUE(RIGHT(Tabla9[[#This Row],[B2B]],6)),"")</f>
        <v/>
      </c>
      <c r="AZ442" s="6" t="str">
        <f>+IFERROR(VLOOKUP(AX442,Auxiliar!$A:$C,2,0),"")</f>
        <v>LATONES</v>
      </c>
      <c r="BA442" s="7" t="str">
        <f>+IFERROR(VLOOKUP(AX442,Auxiliar!$A:$C,3,0),"")</f>
        <v>2b 3% | 4b 4% | 6b 5% | 10b 8%  | 385b 0%</v>
      </c>
      <c r="BI442" s="1"/>
      <c r="BJ442" s="1"/>
      <c r="BK442" s="6" t="str">
        <f>+IFERROR(VALUE(RIGHT(Tabla11[[#This Row],[B2B]],6)),"")</f>
        <v/>
      </c>
      <c r="BL442" s="6" t="str">
        <f>+IFERROR(VLOOKUP(BJ442,Auxiliar!$A:$C,2,0),"")</f>
        <v/>
      </c>
      <c r="BM442" s="7" t="str">
        <f>+IFERROR(VLOOKUP(BJ442,Auxiliar!$A:$C,3,0),"")</f>
        <v/>
      </c>
      <c r="BO442" s="1">
        <v>1186</v>
      </c>
      <c r="BP442" s="1" t="s">
        <v>39</v>
      </c>
      <c r="BQ442" s="6">
        <f>+IFERROR(VALUE(RIGHT(Tabla12[[#This Row],[B2B]],6)),"")</f>
        <v>1186</v>
      </c>
      <c r="BR442" s="6" t="str">
        <f>+IFERROR(VLOOKUP(BP442,Auxiliar!$A:$C,2,0),"")</f>
        <v>VALUE LITRO</v>
      </c>
      <c r="BS442" s="7" t="str">
        <f>+IFERROR(VLOOKUP(BP442,Auxiliar!$A:$C,3,0),"")</f>
        <v>1b 12%</v>
      </c>
      <c r="CA442" s="1">
        <v>4062</v>
      </c>
      <c r="CB442" s="1" t="s">
        <v>35</v>
      </c>
      <c r="CC442" s="6">
        <f>+IFERROR(VALUE(RIGHT(Tabla14[[#This Row],[B2B]],6)),"")</f>
        <v>4062</v>
      </c>
      <c r="CD442" s="6" t="str">
        <f>+IFERROR(VLOOKUP(CB442,Auxiliar!$A:$C,2,0),"")</f>
        <v>Corona 710cc</v>
      </c>
      <c r="CE442" s="7" t="str">
        <f>+IFERROR(VLOOKUP(CB442,Auxiliar!$A:$C,3,0),"")</f>
        <v>1b 10% | 85b 0%</v>
      </c>
      <c r="CG442" s="1"/>
      <c r="CH442" s="1"/>
      <c r="CI442" s="6" t="str">
        <f>+IFERROR(VALUE(RIGHT(Tabla15[[#This Row],[B2B]],6)),"")</f>
        <v/>
      </c>
      <c r="CJ442" s="6" t="str">
        <f>+IFERROR(VLOOKUP(CH442,Auxiliar!$A:$C,2,0),"")</f>
        <v/>
      </c>
      <c r="CK442" s="7" t="str">
        <f>+IFERROR(VLOOKUP(CH442,Auxiliar!$A:$C,3,0),"")</f>
        <v/>
      </c>
      <c r="CM442" s="1">
        <v>4032</v>
      </c>
      <c r="CN442" s="1" t="s">
        <v>20</v>
      </c>
      <c r="CO442" s="6">
        <v>4032</v>
      </c>
      <c r="CP442" s="6" t="s">
        <v>20</v>
      </c>
      <c r="CQ442" s="7" t="s">
        <v>21</v>
      </c>
      <c r="CS442" s="1"/>
      <c r="CT442" s="1"/>
      <c r="CU442" s="6" t="str">
        <f>+IFERROR(VALUE(RIGHT(Tabla17[[#This Row],[B2B]],6)),"")</f>
        <v/>
      </c>
      <c r="CV442" s="6" t="str">
        <f>+IFERROR(VLOOKUP(CT442,Auxiliar!$A:$C,2,0),"")</f>
        <v/>
      </c>
      <c r="CW442" s="7" t="str">
        <f>+IFERROR(VLOOKUP(CT442,Auxiliar!$A:$C,3,0),"")</f>
        <v/>
      </c>
      <c r="CY442" s="1">
        <v>4032</v>
      </c>
      <c r="CZ442" s="1" t="s">
        <v>16</v>
      </c>
      <c r="DA442" s="6">
        <f>+IFERROR(VALUE(RIGHT(Tabla18[[#This Row],[B2B]],6)),"")</f>
        <v>4032</v>
      </c>
      <c r="DB442" s="6" t="str">
        <f>+IFERROR(VLOOKUP(CZ442,Auxiliar!$A:$C,2,0),"")</f>
        <v>PREMIUM</v>
      </c>
      <c r="DC442" s="7" t="str">
        <f>+IFERROR(VLOOKUP(CZ442,Auxiliar!$A:$C,3,0),"")</f>
        <v>0b 0% | 2b 2% | 5b 3,5% | 10b 5%</v>
      </c>
      <c r="DE442" s="1">
        <v>4032</v>
      </c>
      <c r="DF442" s="1" t="s">
        <v>19</v>
      </c>
      <c r="DG442" s="6">
        <f>+IFERROR(VALUE(RIGHT(Tabla19[[#This Row],[B2B]],6)),"")</f>
        <v>4032</v>
      </c>
      <c r="DH442" s="6" t="str">
        <f>+IFERROR(VLOOKUP(DF442,Auxiliar!$A:$C,2,0),"")</f>
        <v>MICHELOB</v>
      </c>
      <c r="DI442" s="7" t="str">
        <f>+IFERROR(VLOOKUP(DF442,Auxiliar!$A:$C,3,0),"")</f>
        <v>1b 7% | 3b 22% | 8b 27%</v>
      </c>
      <c r="DK442" s="1"/>
      <c r="DL442" s="1"/>
      <c r="DM442" s="6" t="str">
        <f>+IFERROR(VALUE(RIGHT(Tabla20[[#This Row],[B2B]],6)),"")</f>
        <v/>
      </c>
      <c r="DN442" s="6" t="str">
        <f>+IFERROR(VLOOKUP(DL442,Auxiliar!$A:$C,2,0),"")</f>
        <v/>
      </c>
      <c r="DO442" s="7" t="str">
        <f>+IFERROR(VLOOKUP(DL442,Auxiliar!$A:$C,3,0),"")</f>
        <v/>
      </c>
      <c r="DQ442" s="1">
        <v>4034</v>
      </c>
      <c r="DR442" s="12" t="s">
        <v>24</v>
      </c>
      <c r="DS442" s="6">
        <f>+IFERROR(VALUE(RIGHT(Tabla21[[#This Row],[B2B]],6)),"")</f>
        <v>4034</v>
      </c>
      <c r="DT442" s="6" t="str">
        <f>+IFERROR(VLOOKUP(DR442,Auxiliar!$A:$C,2,0),"")</f>
        <v>CORONA PORRON</v>
      </c>
      <c r="DU442" s="7" t="str">
        <f>+IFERROR(VLOOKUP(DR442,Auxiliar!$A:$C,3,0),"")</f>
        <v>1b 5% | 20b 0%</v>
      </c>
      <c r="DW442" s="1">
        <v>10411</v>
      </c>
      <c r="DX442" s="12" t="s">
        <v>43</v>
      </c>
      <c r="DY442" s="6">
        <f>+IFERROR(VALUE(RIGHT(Tabla22[[#This Row],[B2B]],6)),"")</f>
        <v>10411</v>
      </c>
      <c r="DZ442" s="6" t="str">
        <f>+IFERROR(VLOOKUP(DX442,Auxiliar!$A:$C,2,0),"")</f>
        <v xml:space="preserve">VALUE LATA </v>
      </c>
      <c r="EA442" s="7" t="str">
        <f>+IFERROR(VLOOKUP(DX442,Auxiliar!$A:$C,3,0),"")</f>
        <v>1b 15% | 100b 18%</v>
      </c>
      <c r="EC442" s="1">
        <v>1165</v>
      </c>
      <c r="ED442" s="12" t="s">
        <v>47</v>
      </c>
      <c r="EE442" s="6">
        <f>+IFERROR(VALUE(RIGHT(Tabla23[[#This Row],[B2B]],6)),"")</f>
        <v>1165</v>
      </c>
      <c r="EF442" s="6" t="str">
        <f>+IFERROR(VLOOKUP(ED442,Auxiliar!$A:$C,2,0),"")</f>
        <v>VALUE LATON</v>
      </c>
      <c r="EG442" s="7" t="str">
        <f>+IFERROR(VLOOKUP(ED442,Auxiliar!$A:$C,3,0),"")</f>
        <v>1b 10% | 5b 15% | 192b 0%</v>
      </c>
      <c r="EI442" s="1"/>
      <c r="EJ442" s="12"/>
      <c r="EK442" s="6" t="str">
        <f>+IFERROR(VALUE(RIGHT(Tabla24[[#This Row],[B2B]],6)),"")</f>
        <v/>
      </c>
      <c r="EL442" s="6" t="str">
        <f>+IFERROR(VLOOKUP(EJ442,Auxiliar!$A:$C,2,0),"")</f>
        <v/>
      </c>
      <c r="EM442" s="7" t="str">
        <f>+IFERROR(VLOOKUP(EJ442,Auxiliar!$A:$C,3,0),"")</f>
        <v/>
      </c>
      <c r="EO442" s="1"/>
      <c r="EP442" s="12"/>
      <c r="EQ442" s="6" t="str">
        <f>+IFERROR(VALUE(RIGHT(Tabla25[[#This Row],[B2B]],6)),"")</f>
        <v/>
      </c>
      <c r="ER442" s="6" t="str">
        <f>+IFERROR(VLOOKUP(EP442,Auxiliar!$A:$C,2,0),"")</f>
        <v/>
      </c>
      <c r="ES442" s="7" t="str">
        <f>+IFERROR(VLOOKUP(EP442,Auxiliar!$A:$C,3,0),"")</f>
        <v/>
      </c>
      <c r="EU442" s="1"/>
      <c r="EV442" s="12"/>
      <c r="EW442" s="6" t="str">
        <f>+IFERROR(VALUE(RIGHT(Tabla26[[#This Row],[B2B]],6)),"")</f>
        <v/>
      </c>
      <c r="EX442" s="6" t="str">
        <f>+IFERROR(VLOOKUP(EV442,Auxiliar!$A:$C,2,0),"")</f>
        <v/>
      </c>
      <c r="EY442" s="7" t="str">
        <f>+IFERROR(VLOOKUP(EV442,Auxiliar!$A:$C,3,0),"")</f>
        <v/>
      </c>
      <c r="EZ442" s="1"/>
      <c r="FA442" s="12"/>
      <c r="FB442" s="6" t="str">
        <f>+IFERROR(VALUE(RIGHT(Tabla27[[#This Row],[B2B]],6)),"")</f>
        <v/>
      </c>
      <c r="FC442" s="6" t="str">
        <f>+IFERROR(VLOOKUP(FA442,Auxiliar!$A:$C,2,0),"")</f>
        <v/>
      </c>
      <c r="FD442" s="7" t="str">
        <f>+IFERROR(VLOOKUP(FA442,Auxiliar!$A:$C,3,0),"")</f>
        <v/>
      </c>
      <c r="FE442" s="1"/>
      <c r="FF442" s="12"/>
      <c r="FG442" s="6" t="str">
        <f>+IFERROR(VALUE(RIGHT(Tabla28[[#This Row],[B2B]],6)),"")</f>
        <v/>
      </c>
      <c r="FH442" s="6" t="str">
        <f>+IFERROR(VLOOKUP(FF442,Auxiliar!$A:$C,2,0),"")</f>
        <v/>
      </c>
      <c r="FI442" s="7" t="str">
        <f>+IFERROR(VLOOKUP(FF442,Auxiliar!$A:$C,3,0),"")</f>
        <v/>
      </c>
      <c r="FJ442" s="1"/>
      <c r="FK442" s="12"/>
      <c r="FL442" s="6" t="str">
        <f>+IFERROR(VALUE(RIGHT(Tabla29[[#This Row],[B2B]],6)),"")</f>
        <v/>
      </c>
      <c r="FM442" s="6" t="str">
        <f>+IFERROR(VLOOKUP(FK442,Auxiliar!$A:$C,2,0),"")</f>
        <v/>
      </c>
      <c r="FN442" s="7" t="str">
        <f>+IFERROR(VLOOKUP(FK442,Auxiliar!$A:$C,3,0),"")</f>
        <v/>
      </c>
      <c r="FO442" s="1"/>
      <c r="FP442" s="12"/>
      <c r="FQ442" s="6" t="str">
        <f>+IFERROR(VALUE(RIGHT(Tabla30[[#This Row],[B2B]],6)),"")</f>
        <v/>
      </c>
      <c r="FR442" s="6" t="str">
        <f>+IFERROR(VLOOKUP(FP442,Auxiliar!$A:$C,2,0),"")</f>
        <v/>
      </c>
      <c r="FS442" s="7"/>
      <c r="FT442" s="1"/>
      <c r="FU442" s="12"/>
      <c r="FV442" s="6" t="str">
        <f>+IFERROR(VALUE(RIGHT(Tabla31[[#This Row],[B2B]],6)),"")</f>
        <v/>
      </c>
      <c r="FW442" s="6" t="str">
        <f>+IFERROR(VLOOKUP(FU442,Auxiliar!$A:$C,2,0),"")</f>
        <v/>
      </c>
      <c r="FX442" s="7" t="str">
        <f>+IFERROR(VLOOKUP(FU442,Auxiliar!$A:$C,3,0),"")</f>
        <v/>
      </c>
      <c r="FY442" s="1"/>
      <c r="FZ442" s="12"/>
      <c r="GA442" s="6" t="str">
        <f>+IFERROR(VALUE(RIGHT(Tabla32[[#This Row],[B2B]],6)),"")</f>
        <v/>
      </c>
      <c r="GB442" s="6" t="str">
        <f>+IFERROR(VLOOKUP(FZ442,Auxiliar!$A:$C,2,0),"")</f>
        <v/>
      </c>
      <c r="GC442" s="7" t="str">
        <f>+IFERROR(VLOOKUP(FZ442,Auxiliar!$A:$C,3,0),"")</f>
        <v/>
      </c>
      <c r="GD442" s="1"/>
      <c r="GE442" s="12"/>
      <c r="GF442" s="6" t="str">
        <f>+IFERROR(VALUE(RIGHT(Tabla33[[#This Row],[B2B]],6)),"")</f>
        <v/>
      </c>
      <c r="GG442" s="6" t="str">
        <f>+IFERROR(VLOOKUP(GE442,Auxiliar!$A:$C,2,0),"")</f>
        <v/>
      </c>
      <c r="GH442" s="7" t="str">
        <f>+IFERROR(VLOOKUP(GE442,Auxiliar!$A:$C,3,0),"")</f>
        <v/>
      </c>
    </row>
    <row r="443" spans="1:190" x14ac:dyDescent="0.25">
      <c r="A443" s="1"/>
      <c r="B443" s="1"/>
      <c r="C443" t="str">
        <f>+IFERROR(VALUE(RIGHT(Tabla1[[#This Row],[B2B]],6)),"")</f>
        <v/>
      </c>
      <c r="D443" t="str">
        <f>+IFERROR(VLOOKUP(B443,Auxiliar!$A:$C,2,0),"")</f>
        <v/>
      </c>
      <c r="E443" s="5" t="str">
        <f>+IFERROR(VLOOKUP(B443,Auxiliar!$A:$C,3,0),"")</f>
        <v/>
      </c>
      <c r="S443" s="1">
        <v>5158</v>
      </c>
      <c r="T443" s="1" t="s">
        <v>9</v>
      </c>
      <c r="U443" s="6">
        <f>+IFERROR(VALUE(RIGHT(Tabla4[[#This Row],[B2B]],6)),"")</f>
        <v>5158</v>
      </c>
      <c r="V443" s="6" t="str">
        <f>+IFERROR(VLOOKUP(T443,Auxiliar!$A:$C,2,0),"")</f>
        <v>CORE</v>
      </c>
      <c r="W443" s="7" t="str">
        <f>+IFERROR(VLOOKUP(T443,Auxiliar!$A:$C,3,0),"")</f>
        <v>0b 1% | 2b 5% | 4b 6%</v>
      </c>
      <c r="AK443" s="1">
        <v>4962</v>
      </c>
      <c r="AL443" s="1" t="s">
        <v>30</v>
      </c>
      <c r="AM443" s="6">
        <f>+IFERROR(VALUE(RIGHT(Tabla7[[#This Row],[B2B]],6)),"")</f>
        <v>4962</v>
      </c>
      <c r="AN443" s="6" t="str">
        <f>+IFERROR(VLOOKUP(AL443,Auxiliar!$A:$C,2,0),"")</f>
        <v>LATONES</v>
      </c>
      <c r="AO443" s="7" t="str">
        <f>+IFERROR(VLOOKUP(AL443,Auxiliar!$A:$C,3,0),"")</f>
        <v>1b 4% | 5b 7% | 97b 0%</v>
      </c>
      <c r="AW443" s="1"/>
      <c r="AX443" s="1" t="s">
        <v>32</v>
      </c>
      <c r="AY443" s="6" t="str">
        <f>+IFERROR(VALUE(RIGHT(Tabla9[[#This Row],[B2B]],6)),"")</f>
        <v/>
      </c>
      <c r="AZ443" s="6" t="str">
        <f>+IFERROR(VLOOKUP(AX443,Auxiliar!$A:$C,2,0),"")</f>
        <v>LATONES</v>
      </c>
      <c r="BA443" s="7" t="str">
        <f>+IFERROR(VLOOKUP(AX443,Auxiliar!$A:$C,3,0),"")</f>
        <v>2b 3% | 4b 4% | 6b 5% | 10b 8%  | 385b 0%</v>
      </c>
      <c r="BI443" s="1"/>
      <c r="BJ443" s="1"/>
      <c r="BK443" s="6" t="str">
        <f>+IFERROR(VALUE(RIGHT(Tabla11[[#This Row],[B2B]],6)),"")</f>
        <v/>
      </c>
      <c r="BL443" s="6" t="str">
        <f>+IFERROR(VLOOKUP(BJ443,Auxiliar!$A:$C,2,0),"")</f>
        <v/>
      </c>
      <c r="BM443" s="7" t="str">
        <f>+IFERROR(VLOOKUP(BJ443,Auxiliar!$A:$C,3,0),"")</f>
        <v/>
      </c>
      <c r="BO443" s="1">
        <v>1188</v>
      </c>
      <c r="BP443" s="1" t="s">
        <v>39</v>
      </c>
      <c r="BQ443" s="6">
        <f>+IFERROR(VALUE(RIGHT(Tabla12[[#This Row],[B2B]],6)),"")</f>
        <v>1188</v>
      </c>
      <c r="BR443" s="6" t="str">
        <f>+IFERROR(VLOOKUP(BP443,Auxiliar!$A:$C,2,0),"")</f>
        <v>VALUE LITRO</v>
      </c>
      <c r="BS443" s="7" t="str">
        <f>+IFERROR(VLOOKUP(BP443,Auxiliar!$A:$C,3,0),"")</f>
        <v>1b 12%</v>
      </c>
      <c r="CA443" s="1">
        <v>4069</v>
      </c>
      <c r="CB443" s="1" t="s">
        <v>35</v>
      </c>
      <c r="CC443" s="6">
        <f>+IFERROR(VALUE(RIGHT(Tabla14[[#This Row],[B2B]],6)),"")</f>
        <v>4069</v>
      </c>
      <c r="CD443" s="6" t="str">
        <f>+IFERROR(VLOOKUP(CB443,Auxiliar!$A:$C,2,0),"")</f>
        <v>Corona 710cc</v>
      </c>
      <c r="CE443" s="7" t="str">
        <f>+IFERROR(VLOOKUP(CB443,Auxiliar!$A:$C,3,0),"")</f>
        <v>1b 10% | 85b 0%</v>
      </c>
      <c r="CG443" s="1"/>
      <c r="CH443" s="1"/>
      <c r="CI443" s="6" t="str">
        <f>+IFERROR(VALUE(RIGHT(Tabla15[[#This Row],[B2B]],6)),"")</f>
        <v/>
      </c>
      <c r="CJ443" s="6" t="str">
        <f>+IFERROR(VLOOKUP(CH443,Auxiliar!$A:$C,2,0),"")</f>
        <v/>
      </c>
      <c r="CK443" s="7" t="str">
        <f>+IFERROR(VLOOKUP(CH443,Auxiliar!$A:$C,3,0),"")</f>
        <v/>
      </c>
      <c r="CM443" s="1">
        <v>4034</v>
      </c>
      <c r="CN443" s="1" t="s">
        <v>20</v>
      </c>
      <c r="CO443" s="6">
        <v>4034</v>
      </c>
      <c r="CP443" s="6" t="s">
        <v>20</v>
      </c>
      <c r="CQ443" s="7" t="s">
        <v>21</v>
      </c>
      <c r="CS443" s="1"/>
      <c r="CT443" s="1"/>
      <c r="CU443" s="6" t="str">
        <f>+IFERROR(VALUE(RIGHT(Tabla17[[#This Row],[B2B]],6)),"")</f>
        <v/>
      </c>
      <c r="CV443" s="6" t="str">
        <f>+IFERROR(VLOOKUP(CT443,Auxiliar!$A:$C,2,0),"")</f>
        <v/>
      </c>
      <c r="CW443" s="7" t="str">
        <f>+IFERROR(VLOOKUP(CT443,Auxiliar!$A:$C,3,0),"")</f>
        <v/>
      </c>
      <c r="CY443" s="1">
        <v>4034</v>
      </c>
      <c r="CZ443" s="1" t="s">
        <v>16</v>
      </c>
      <c r="DA443" s="6">
        <f>+IFERROR(VALUE(RIGHT(Tabla18[[#This Row],[B2B]],6)),"")</f>
        <v>4034</v>
      </c>
      <c r="DB443" s="6" t="str">
        <f>+IFERROR(VLOOKUP(CZ443,Auxiliar!$A:$C,2,0),"")</f>
        <v>PREMIUM</v>
      </c>
      <c r="DC443" s="7" t="str">
        <f>+IFERROR(VLOOKUP(CZ443,Auxiliar!$A:$C,3,0),"")</f>
        <v>0b 0% | 2b 2% | 5b 3,5% | 10b 5%</v>
      </c>
      <c r="DE443" s="1">
        <v>4034</v>
      </c>
      <c r="DF443" s="1" t="s">
        <v>19</v>
      </c>
      <c r="DG443" s="6">
        <f>+IFERROR(VALUE(RIGHT(Tabla19[[#This Row],[B2B]],6)),"")</f>
        <v>4034</v>
      </c>
      <c r="DH443" s="6" t="str">
        <f>+IFERROR(VLOOKUP(DF443,Auxiliar!$A:$C,2,0),"")</f>
        <v>MICHELOB</v>
      </c>
      <c r="DI443" s="7" t="str">
        <f>+IFERROR(VLOOKUP(DF443,Auxiliar!$A:$C,3,0),"")</f>
        <v>1b 7% | 3b 22% | 8b 27%</v>
      </c>
      <c r="DK443" s="1"/>
      <c r="DL443" s="1"/>
      <c r="DM443" s="6" t="str">
        <f>+IFERROR(VALUE(RIGHT(Tabla20[[#This Row],[B2B]],6)),"")</f>
        <v/>
      </c>
      <c r="DN443" s="6" t="str">
        <f>+IFERROR(VLOOKUP(DL443,Auxiliar!$A:$C,2,0),"")</f>
        <v/>
      </c>
      <c r="DO443" s="7" t="str">
        <f>+IFERROR(VLOOKUP(DL443,Auxiliar!$A:$C,3,0),"")</f>
        <v/>
      </c>
      <c r="DQ443" s="1">
        <v>4037</v>
      </c>
      <c r="DR443" s="12" t="s">
        <v>24</v>
      </c>
      <c r="DS443" s="6">
        <f>+IFERROR(VALUE(RIGHT(Tabla21[[#This Row],[B2B]],6)),"")</f>
        <v>4037</v>
      </c>
      <c r="DT443" s="6" t="str">
        <f>+IFERROR(VLOOKUP(DR443,Auxiliar!$A:$C,2,0),"")</f>
        <v>CORONA PORRON</v>
      </c>
      <c r="DU443" s="7" t="str">
        <f>+IFERROR(VLOOKUP(DR443,Auxiliar!$A:$C,3,0),"")</f>
        <v>1b 5% | 20b 0%</v>
      </c>
      <c r="DW443" s="1">
        <v>1212</v>
      </c>
      <c r="DX443" s="12" t="s">
        <v>43</v>
      </c>
      <c r="DY443" s="6">
        <f>+IFERROR(VALUE(RIGHT(Tabla22[[#This Row],[B2B]],6)),"")</f>
        <v>1212</v>
      </c>
      <c r="DZ443" s="6" t="str">
        <f>+IFERROR(VLOOKUP(DX443,Auxiliar!$A:$C,2,0),"")</f>
        <v xml:space="preserve">VALUE LATA </v>
      </c>
      <c r="EA443" s="7" t="str">
        <f>+IFERROR(VLOOKUP(DX443,Auxiliar!$A:$C,3,0),"")</f>
        <v>1b 15% | 100b 18%</v>
      </c>
      <c r="EC443" s="1">
        <v>1186</v>
      </c>
      <c r="ED443" s="12" t="s">
        <v>47</v>
      </c>
      <c r="EE443" s="6">
        <f>+IFERROR(VALUE(RIGHT(Tabla23[[#This Row],[B2B]],6)),"")</f>
        <v>1186</v>
      </c>
      <c r="EF443" s="6" t="str">
        <f>+IFERROR(VLOOKUP(ED443,Auxiliar!$A:$C,2,0),"")</f>
        <v>VALUE LATON</v>
      </c>
      <c r="EG443" s="7" t="str">
        <f>+IFERROR(VLOOKUP(ED443,Auxiliar!$A:$C,3,0),"")</f>
        <v>1b 10% | 5b 15% | 192b 0%</v>
      </c>
      <c r="EI443" s="1"/>
      <c r="EJ443" s="12"/>
      <c r="EK443" s="6" t="str">
        <f>+IFERROR(VALUE(RIGHT(Tabla24[[#This Row],[B2B]],6)),"")</f>
        <v/>
      </c>
      <c r="EL443" s="6" t="str">
        <f>+IFERROR(VLOOKUP(EJ443,Auxiliar!$A:$C,2,0),"")</f>
        <v/>
      </c>
      <c r="EM443" s="7" t="str">
        <f>+IFERROR(VLOOKUP(EJ443,Auxiliar!$A:$C,3,0),"")</f>
        <v/>
      </c>
      <c r="EO443" s="1"/>
      <c r="EP443" s="12"/>
      <c r="EQ443" s="6" t="str">
        <f>+IFERROR(VALUE(RIGHT(Tabla25[[#This Row],[B2B]],6)),"")</f>
        <v/>
      </c>
      <c r="ER443" s="6" t="str">
        <f>+IFERROR(VLOOKUP(EP443,Auxiliar!$A:$C,2,0),"")</f>
        <v/>
      </c>
      <c r="ES443" s="7" t="str">
        <f>+IFERROR(VLOOKUP(EP443,Auxiliar!$A:$C,3,0),"")</f>
        <v/>
      </c>
      <c r="EU443" s="1"/>
      <c r="EV443" s="12"/>
      <c r="EW443" s="6" t="str">
        <f>+IFERROR(VALUE(RIGHT(Tabla26[[#This Row],[B2B]],6)),"")</f>
        <v/>
      </c>
      <c r="EX443" s="6" t="str">
        <f>+IFERROR(VLOOKUP(EV443,Auxiliar!$A:$C,2,0),"")</f>
        <v/>
      </c>
      <c r="EY443" s="7" t="str">
        <f>+IFERROR(VLOOKUP(EV443,Auxiliar!$A:$C,3,0),"")</f>
        <v/>
      </c>
      <c r="EZ443" s="1"/>
      <c r="FA443" s="12"/>
      <c r="FB443" s="6" t="str">
        <f>+IFERROR(VALUE(RIGHT(Tabla27[[#This Row],[B2B]],6)),"")</f>
        <v/>
      </c>
      <c r="FC443" s="6" t="str">
        <f>+IFERROR(VLOOKUP(FA443,Auxiliar!$A:$C,2,0),"")</f>
        <v/>
      </c>
      <c r="FD443" s="7" t="str">
        <f>+IFERROR(VLOOKUP(FA443,Auxiliar!$A:$C,3,0),"")</f>
        <v/>
      </c>
      <c r="FE443" s="1"/>
      <c r="FF443" s="12"/>
      <c r="FG443" s="6" t="str">
        <f>+IFERROR(VALUE(RIGHT(Tabla28[[#This Row],[B2B]],6)),"")</f>
        <v/>
      </c>
      <c r="FH443" s="6" t="str">
        <f>+IFERROR(VLOOKUP(FF443,Auxiliar!$A:$C,2,0),"")</f>
        <v/>
      </c>
      <c r="FI443" s="7" t="str">
        <f>+IFERROR(VLOOKUP(FF443,Auxiliar!$A:$C,3,0),"")</f>
        <v/>
      </c>
      <c r="FJ443" s="1"/>
      <c r="FK443" s="12"/>
      <c r="FL443" s="6" t="str">
        <f>+IFERROR(VALUE(RIGHT(Tabla29[[#This Row],[B2B]],6)),"")</f>
        <v/>
      </c>
      <c r="FM443" s="6" t="str">
        <f>+IFERROR(VLOOKUP(FK443,Auxiliar!$A:$C,2,0),"")</f>
        <v/>
      </c>
      <c r="FN443" s="7" t="str">
        <f>+IFERROR(VLOOKUP(FK443,Auxiliar!$A:$C,3,0),"")</f>
        <v/>
      </c>
      <c r="FO443" s="1"/>
      <c r="FP443" s="12"/>
      <c r="FQ443" s="6" t="str">
        <f>+IFERROR(VALUE(RIGHT(Tabla30[[#This Row],[B2B]],6)),"")</f>
        <v/>
      </c>
      <c r="FR443" s="6" t="str">
        <f>+IFERROR(VLOOKUP(FP443,Auxiliar!$A:$C,2,0),"")</f>
        <v/>
      </c>
      <c r="FS443" s="7"/>
      <c r="FT443" s="1"/>
      <c r="FU443" s="12"/>
      <c r="FV443" s="6" t="str">
        <f>+IFERROR(VALUE(RIGHT(Tabla31[[#This Row],[B2B]],6)),"")</f>
        <v/>
      </c>
      <c r="FW443" s="6" t="str">
        <f>+IFERROR(VLOOKUP(FU443,Auxiliar!$A:$C,2,0),"")</f>
        <v/>
      </c>
      <c r="FX443" s="7" t="str">
        <f>+IFERROR(VLOOKUP(FU443,Auxiliar!$A:$C,3,0),"")</f>
        <v/>
      </c>
      <c r="FY443" s="1"/>
      <c r="FZ443" s="12"/>
      <c r="GA443" s="6" t="str">
        <f>+IFERROR(VALUE(RIGHT(Tabla32[[#This Row],[B2B]],6)),"")</f>
        <v/>
      </c>
      <c r="GB443" s="6" t="str">
        <f>+IFERROR(VLOOKUP(FZ443,Auxiliar!$A:$C,2,0),"")</f>
        <v/>
      </c>
      <c r="GC443" s="7" t="str">
        <f>+IFERROR(VLOOKUP(FZ443,Auxiliar!$A:$C,3,0),"")</f>
        <v/>
      </c>
      <c r="GD443" s="1"/>
      <c r="GE443" s="12"/>
      <c r="GF443" s="6" t="str">
        <f>+IFERROR(VALUE(RIGHT(Tabla33[[#This Row],[B2B]],6)),"")</f>
        <v/>
      </c>
      <c r="GG443" s="6" t="str">
        <f>+IFERROR(VLOOKUP(GE443,Auxiliar!$A:$C,2,0),"")</f>
        <v/>
      </c>
      <c r="GH443" s="7" t="str">
        <f>+IFERROR(VLOOKUP(GE443,Auxiliar!$A:$C,3,0),"")</f>
        <v/>
      </c>
    </row>
    <row r="444" spans="1:190" x14ac:dyDescent="0.25">
      <c r="A444" s="1"/>
      <c r="B444" s="1"/>
      <c r="C444" t="str">
        <f>+IFERROR(VALUE(RIGHT(Tabla1[[#This Row],[B2B]],6)),"")</f>
        <v/>
      </c>
      <c r="D444" t="str">
        <f>+IFERROR(VLOOKUP(B444,Auxiliar!$A:$C,2,0),"")</f>
        <v/>
      </c>
      <c r="E444" s="5" t="str">
        <f>+IFERROR(VLOOKUP(B444,Auxiliar!$A:$C,3,0),"")</f>
        <v/>
      </c>
      <c r="S444" s="1">
        <v>5162</v>
      </c>
      <c r="T444" s="1" t="s">
        <v>9</v>
      </c>
      <c r="U444" s="6">
        <f>+IFERROR(VALUE(RIGHT(Tabla4[[#This Row],[B2B]],6)),"")</f>
        <v>5162</v>
      </c>
      <c r="V444" s="6" t="str">
        <f>+IFERROR(VLOOKUP(T444,Auxiliar!$A:$C,2,0),"")</f>
        <v>CORE</v>
      </c>
      <c r="W444" s="7" t="str">
        <f>+IFERROR(VLOOKUP(T444,Auxiliar!$A:$C,3,0),"")</f>
        <v>0b 1% | 2b 5% | 4b 6%</v>
      </c>
      <c r="AK444" s="1">
        <v>4970</v>
      </c>
      <c r="AL444" s="1" t="s">
        <v>30</v>
      </c>
      <c r="AM444" s="6">
        <f>+IFERROR(VALUE(RIGHT(Tabla7[[#This Row],[B2B]],6)),"")</f>
        <v>4970</v>
      </c>
      <c r="AN444" s="6" t="str">
        <f>+IFERROR(VLOOKUP(AL444,Auxiliar!$A:$C,2,0),"")</f>
        <v>LATONES</v>
      </c>
      <c r="AO444" s="7" t="str">
        <f>+IFERROR(VLOOKUP(AL444,Auxiliar!$A:$C,3,0),"")</f>
        <v>1b 4% | 5b 7% | 97b 0%</v>
      </c>
      <c r="AW444" s="1"/>
      <c r="AX444" s="1" t="s">
        <v>32</v>
      </c>
      <c r="AY444" s="6" t="str">
        <f>+IFERROR(VALUE(RIGHT(Tabla9[[#This Row],[B2B]],6)),"")</f>
        <v/>
      </c>
      <c r="AZ444" s="6" t="str">
        <f>+IFERROR(VLOOKUP(AX444,Auxiliar!$A:$C,2,0),"")</f>
        <v>LATONES</v>
      </c>
      <c r="BA444" s="7" t="str">
        <f>+IFERROR(VLOOKUP(AX444,Auxiliar!$A:$C,3,0),"")</f>
        <v>2b 3% | 4b 4% | 6b 5% | 10b 8%  | 385b 0%</v>
      </c>
      <c r="BI444" s="1"/>
      <c r="BJ444" s="1"/>
      <c r="BK444" s="6" t="str">
        <f>+IFERROR(VALUE(RIGHT(Tabla11[[#This Row],[B2B]],6)),"")</f>
        <v/>
      </c>
      <c r="BL444" s="6" t="str">
        <f>+IFERROR(VLOOKUP(BJ444,Auxiliar!$A:$C,2,0),"")</f>
        <v/>
      </c>
      <c r="BM444" s="7" t="str">
        <f>+IFERROR(VLOOKUP(BJ444,Auxiliar!$A:$C,3,0),"")</f>
        <v/>
      </c>
      <c r="BO444" s="1">
        <v>1211</v>
      </c>
      <c r="BP444" s="1" t="s">
        <v>39</v>
      </c>
      <c r="BQ444" s="6">
        <f>+IFERROR(VALUE(RIGHT(Tabla12[[#This Row],[B2B]],6)),"")</f>
        <v>1211</v>
      </c>
      <c r="BR444" s="6" t="str">
        <f>+IFERROR(VLOOKUP(BP444,Auxiliar!$A:$C,2,0),"")</f>
        <v>VALUE LITRO</v>
      </c>
      <c r="BS444" s="7" t="str">
        <f>+IFERROR(VLOOKUP(BP444,Auxiliar!$A:$C,3,0),"")</f>
        <v>1b 12%</v>
      </c>
      <c r="CA444" s="1">
        <v>4074</v>
      </c>
      <c r="CB444" s="1" t="s">
        <v>35</v>
      </c>
      <c r="CC444" s="6">
        <f>+IFERROR(VALUE(RIGHT(Tabla14[[#This Row],[B2B]],6)),"")</f>
        <v>4074</v>
      </c>
      <c r="CD444" s="6" t="str">
        <f>+IFERROR(VLOOKUP(CB444,Auxiliar!$A:$C,2,0),"")</f>
        <v>Corona 710cc</v>
      </c>
      <c r="CE444" s="7" t="str">
        <f>+IFERROR(VLOOKUP(CB444,Auxiliar!$A:$C,3,0),"")</f>
        <v>1b 10% | 85b 0%</v>
      </c>
      <c r="CG444" s="1"/>
      <c r="CH444" s="1"/>
      <c r="CI444" s="6" t="str">
        <f>+IFERROR(VALUE(RIGHT(Tabla15[[#This Row],[B2B]],6)),"")</f>
        <v/>
      </c>
      <c r="CJ444" s="6" t="str">
        <f>+IFERROR(VLOOKUP(CH444,Auxiliar!$A:$C,2,0),"")</f>
        <v/>
      </c>
      <c r="CK444" s="7" t="str">
        <f>+IFERROR(VLOOKUP(CH444,Auxiliar!$A:$C,3,0),"")</f>
        <v/>
      </c>
      <c r="CM444" s="1">
        <v>4037</v>
      </c>
      <c r="CN444" s="1" t="s">
        <v>20</v>
      </c>
      <c r="CO444" s="6">
        <v>4037</v>
      </c>
      <c r="CP444" s="6" t="s">
        <v>20</v>
      </c>
      <c r="CQ444" s="7" t="s">
        <v>21</v>
      </c>
      <c r="CS444" s="1"/>
      <c r="CT444" s="1"/>
      <c r="CU444" s="6" t="str">
        <f>+IFERROR(VALUE(RIGHT(Tabla17[[#This Row],[B2B]],6)),"")</f>
        <v/>
      </c>
      <c r="CV444" s="6" t="str">
        <f>+IFERROR(VLOOKUP(CT444,Auxiliar!$A:$C,2,0),"")</f>
        <v/>
      </c>
      <c r="CW444" s="7" t="str">
        <f>+IFERROR(VLOOKUP(CT444,Auxiliar!$A:$C,3,0),"")</f>
        <v/>
      </c>
      <c r="CY444" s="1">
        <v>4037</v>
      </c>
      <c r="CZ444" s="1" t="s">
        <v>16</v>
      </c>
      <c r="DA444" s="6">
        <f>+IFERROR(VALUE(RIGHT(Tabla18[[#This Row],[B2B]],6)),"")</f>
        <v>4037</v>
      </c>
      <c r="DB444" s="6" t="str">
        <f>+IFERROR(VLOOKUP(CZ444,Auxiliar!$A:$C,2,0),"")</f>
        <v>PREMIUM</v>
      </c>
      <c r="DC444" s="7" t="str">
        <f>+IFERROR(VLOOKUP(CZ444,Auxiliar!$A:$C,3,0),"")</f>
        <v>0b 0% | 2b 2% | 5b 3,5% | 10b 5%</v>
      </c>
      <c r="DE444" s="1">
        <v>4037</v>
      </c>
      <c r="DF444" s="1" t="s">
        <v>19</v>
      </c>
      <c r="DG444" s="6">
        <f>+IFERROR(VALUE(RIGHT(Tabla19[[#This Row],[B2B]],6)),"")</f>
        <v>4037</v>
      </c>
      <c r="DH444" s="6" t="str">
        <f>+IFERROR(VLOOKUP(DF444,Auxiliar!$A:$C,2,0),"")</f>
        <v>MICHELOB</v>
      </c>
      <c r="DI444" s="7" t="str">
        <f>+IFERROR(VLOOKUP(DF444,Auxiliar!$A:$C,3,0),"")</f>
        <v>1b 7% | 3b 22% | 8b 27%</v>
      </c>
      <c r="DK444" s="1"/>
      <c r="DL444" s="1"/>
      <c r="DM444" s="6" t="str">
        <f>+IFERROR(VALUE(RIGHT(Tabla20[[#This Row],[B2B]],6)),"")</f>
        <v/>
      </c>
      <c r="DN444" s="6" t="str">
        <f>+IFERROR(VLOOKUP(DL444,Auxiliar!$A:$C,2,0),"")</f>
        <v/>
      </c>
      <c r="DO444" s="7" t="str">
        <f>+IFERROR(VLOOKUP(DL444,Auxiliar!$A:$C,3,0),"")</f>
        <v/>
      </c>
      <c r="DQ444" s="1">
        <v>4038</v>
      </c>
      <c r="DR444" s="12" t="s">
        <v>24</v>
      </c>
      <c r="DS444" s="6">
        <f>+IFERROR(VALUE(RIGHT(Tabla21[[#This Row],[B2B]],6)),"")</f>
        <v>4038</v>
      </c>
      <c r="DT444" s="6" t="str">
        <f>+IFERROR(VLOOKUP(DR444,Auxiliar!$A:$C,2,0),"")</f>
        <v>CORONA PORRON</v>
      </c>
      <c r="DU444" s="7" t="str">
        <f>+IFERROR(VLOOKUP(DR444,Auxiliar!$A:$C,3,0),"")</f>
        <v>1b 5% | 20b 0%</v>
      </c>
      <c r="DW444" s="1">
        <v>10425</v>
      </c>
      <c r="DX444" s="12" t="s">
        <v>43</v>
      </c>
      <c r="DY444" s="6">
        <f>+IFERROR(VALUE(RIGHT(Tabla22[[#This Row],[B2B]],6)),"")</f>
        <v>10425</v>
      </c>
      <c r="DZ444" s="6" t="str">
        <f>+IFERROR(VLOOKUP(DX444,Auxiliar!$A:$C,2,0),"")</f>
        <v xml:space="preserve">VALUE LATA </v>
      </c>
      <c r="EA444" s="7" t="str">
        <f>+IFERROR(VLOOKUP(DX444,Auxiliar!$A:$C,3,0),"")</f>
        <v>1b 15% | 100b 18%</v>
      </c>
      <c r="EC444" s="1">
        <v>1188</v>
      </c>
      <c r="ED444" s="12" t="s">
        <v>47</v>
      </c>
      <c r="EE444" s="6">
        <f>+IFERROR(VALUE(RIGHT(Tabla23[[#This Row],[B2B]],6)),"")</f>
        <v>1188</v>
      </c>
      <c r="EF444" s="6" t="str">
        <f>+IFERROR(VLOOKUP(ED444,Auxiliar!$A:$C,2,0),"")</f>
        <v>VALUE LATON</v>
      </c>
      <c r="EG444" s="7" t="str">
        <f>+IFERROR(VLOOKUP(ED444,Auxiliar!$A:$C,3,0),"")</f>
        <v>1b 10% | 5b 15% | 192b 0%</v>
      </c>
      <c r="EI444" s="1"/>
      <c r="EJ444" s="12"/>
      <c r="EK444" s="6" t="str">
        <f>+IFERROR(VALUE(RIGHT(Tabla24[[#This Row],[B2B]],6)),"")</f>
        <v/>
      </c>
      <c r="EL444" s="6" t="str">
        <f>+IFERROR(VLOOKUP(EJ444,Auxiliar!$A:$C,2,0),"")</f>
        <v/>
      </c>
      <c r="EM444" s="7" t="str">
        <f>+IFERROR(VLOOKUP(EJ444,Auxiliar!$A:$C,3,0),"")</f>
        <v/>
      </c>
      <c r="EO444" s="1"/>
      <c r="EP444" s="12"/>
      <c r="EQ444" s="6" t="str">
        <f>+IFERROR(VALUE(RIGHT(Tabla25[[#This Row],[B2B]],6)),"")</f>
        <v/>
      </c>
      <c r="ER444" s="6" t="str">
        <f>+IFERROR(VLOOKUP(EP444,Auxiliar!$A:$C,2,0),"")</f>
        <v/>
      </c>
      <c r="ES444" s="7" t="str">
        <f>+IFERROR(VLOOKUP(EP444,Auxiliar!$A:$C,3,0),"")</f>
        <v/>
      </c>
      <c r="EU444" s="1"/>
      <c r="EV444" s="12"/>
      <c r="EW444" s="6" t="str">
        <f>+IFERROR(VALUE(RIGHT(Tabla26[[#This Row],[B2B]],6)),"")</f>
        <v/>
      </c>
      <c r="EX444" s="6" t="str">
        <f>+IFERROR(VLOOKUP(EV444,Auxiliar!$A:$C,2,0),"")</f>
        <v/>
      </c>
      <c r="EY444" s="7" t="str">
        <f>+IFERROR(VLOOKUP(EV444,Auxiliar!$A:$C,3,0),"")</f>
        <v/>
      </c>
      <c r="EZ444" s="1"/>
      <c r="FA444" s="12"/>
      <c r="FB444" s="6" t="str">
        <f>+IFERROR(VALUE(RIGHT(Tabla27[[#This Row],[B2B]],6)),"")</f>
        <v/>
      </c>
      <c r="FC444" s="6" t="str">
        <f>+IFERROR(VLOOKUP(FA444,Auxiliar!$A:$C,2,0),"")</f>
        <v/>
      </c>
      <c r="FD444" s="7" t="str">
        <f>+IFERROR(VLOOKUP(FA444,Auxiliar!$A:$C,3,0),"")</f>
        <v/>
      </c>
      <c r="FE444" s="1"/>
      <c r="FF444" s="12"/>
      <c r="FG444" s="6" t="str">
        <f>+IFERROR(VALUE(RIGHT(Tabla28[[#This Row],[B2B]],6)),"")</f>
        <v/>
      </c>
      <c r="FH444" s="6" t="str">
        <f>+IFERROR(VLOOKUP(FF444,Auxiliar!$A:$C,2,0),"")</f>
        <v/>
      </c>
      <c r="FI444" s="7" t="str">
        <f>+IFERROR(VLOOKUP(FF444,Auxiliar!$A:$C,3,0),"")</f>
        <v/>
      </c>
      <c r="FJ444" s="1"/>
      <c r="FK444" s="12"/>
      <c r="FL444" s="6" t="str">
        <f>+IFERROR(VALUE(RIGHT(Tabla29[[#This Row],[B2B]],6)),"")</f>
        <v/>
      </c>
      <c r="FM444" s="6" t="str">
        <f>+IFERROR(VLOOKUP(FK444,Auxiliar!$A:$C,2,0),"")</f>
        <v/>
      </c>
      <c r="FN444" s="7" t="str">
        <f>+IFERROR(VLOOKUP(FK444,Auxiliar!$A:$C,3,0),"")</f>
        <v/>
      </c>
      <c r="FO444" s="1"/>
      <c r="FP444" s="12"/>
      <c r="FQ444" s="6" t="str">
        <f>+IFERROR(VALUE(RIGHT(Tabla30[[#This Row],[B2B]],6)),"")</f>
        <v/>
      </c>
      <c r="FR444" s="6" t="str">
        <f>+IFERROR(VLOOKUP(FP444,Auxiliar!$A:$C,2,0),"")</f>
        <v/>
      </c>
      <c r="FS444" s="7"/>
      <c r="FT444" s="1"/>
      <c r="FU444" s="12"/>
      <c r="FV444" s="6" t="str">
        <f>+IFERROR(VALUE(RIGHT(Tabla31[[#This Row],[B2B]],6)),"")</f>
        <v/>
      </c>
      <c r="FW444" s="6" t="str">
        <f>+IFERROR(VLOOKUP(FU444,Auxiliar!$A:$C,2,0),"")</f>
        <v/>
      </c>
      <c r="FX444" s="7" t="str">
        <f>+IFERROR(VLOOKUP(FU444,Auxiliar!$A:$C,3,0),"")</f>
        <v/>
      </c>
      <c r="FY444" s="1"/>
      <c r="FZ444" s="12"/>
      <c r="GA444" s="6" t="str">
        <f>+IFERROR(VALUE(RIGHT(Tabla32[[#This Row],[B2B]],6)),"")</f>
        <v/>
      </c>
      <c r="GB444" s="6" t="str">
        <f>+IFERROR(VLOOKUP(FZ444,Auxiliar!$A:$C,2,0),"")</f>
        <v/>
      </c>
      <c r="GC444" s="7" t="str">
        <f>+IFERROR(VLOOKUP(FZ444,Auxiliar!$A:$C,3,0),"")</f>
        <v/>
      </c>
      <c r="GD444" s="1"/>
      <c r="GE444" s="12"/>
      <c r="GF444" s="6" t="str">
        <f>+IFERROR(VALUE(RIGHT(Tabla33[[#This Row],[B2B]],6)),"")</f>
        <v/>
      </c>
      <c r="GG444" s="6" t="str">
        <f>+IFERROR(VLOOKUP(GE444,Auxiliar!$A:$C,2,0),"")</f>
        <v/>
      </c>
      <c r="GH444" s="7" t="str">
        <f>+IFERROR(VLOOKUP(GE444,Auxiliar!$A:$C,3,0),"")</f>
        <v/>
      </c>
    </row>
    <row r="445" spans="1:190" x14ac:dyDescent="0.25">
      <c r="A445" s="1"/>
      <c r="B445" s="1"/>
      <c r="C445" t="str">
        <f>+IFERROR(VALUE(RIGHT(Tabla1[[#This Row],[B2B]],6)),"")</f>
        <v/>
      </c>
      <c r="D445" t="str">
        <f>+IFERROR(VLOOKUP(B445,Auxiliar!$A:$C,2,0),"")</f>
        <v/>
      </c>
      <c r="E445" s="5" t="str">
        <f>+IFERROR(VLOOKUP(B445,Auxiliar!$A:$C,3,0),"")</f>
        <v/>
      </c>
      <c r="S445" s="1">
        <v>5171</v>
      </c>
      <c r="T445" s="1" t="s">
        <v>9</v>
      </c>
      <c r="U445" s="6">
        <f>+IFERROR(VALUE(RIGHT(Tabla4[[#This Row],[B2B]],6)),"")</f>
        <v>5171</v>
      </c>
      <c r="V445" s="6" t="str">
        <f>+IFERROR(VLOOKUP(T445,Auxiliar!$A:$C,2,0),"")</f>
        <v>CORE</v>
      </c>
      <c r="W445" s="7" t="str">
        <f>+IFERROR(VLOOKUP(T445,Auxiliar!$A:$C,3,0),"")</f>
        <v>0b 1% | 2b 5% | 4b 6%</v>
      </c>
      <c r="AK445" s="1">
        <v>4971</v>
      </c>
      <c r="AL445" s="1" t="s">
        <v>30</v>
      </c>
      <c r="AM445" s="6">
        <f>+IFERROR(VALUE(RIGHT(Tabla7[[#This Row],[B2B]],6)),"")</f>
        <v>4971</v>
      </c>
      <c r="AN445" s="6" t="str">
        <f>+IFERROR(VLOOKUP(AL445,Auxiliar!$A:$C,2,0),"")</f>
        <v>LATONES</v>
      </c>
      <c r="AO445" s="7" t="str">
        <f>+IFERROR(VLOOKUP(AL445,Auxiliar!$A:$C,3,0),"")</f>
        <v>1b 4% | 5b 7% | 97b 0%</v>
      </c>
      <c r="AW445" s="1"/>
      <c r="AX445" s="1" t="s">
        <v>32</v>
      </c>
      <c r="AY445" s="6" t="str">
        <f>+IFERROR(VALUE(RIGHT(Tabla9[[#This Row],[B2B]],6)),"")</f>
        <v/>
      </c>
      <c r="AZ445" s="6" t="str">
        <f>+IFERROR(VLOOKUP(AX445,Auxiliar!$A:$C,2,0),"")</f>
        <v>LATONES</v>
      </c>
      <c r="BA445" s="7" t="str">
        <f>+IFERROR(VLOOKUP(AX445,Auxiliar!$A:$C,3,0),"")</f>
        <v>2b 3% | 4b 4% | 6b 5% | 10b 8%  | 385b 0%</v>
      </c>
      <c r="BI445" s="1"/>
      <c r="BJ445" s="1"/>
      <c r="BK445" s="6" t="str">
        <f>+IFERROR(VALUE(RIGHT(Tabla11[[#This Row],[B2B]],6)),"")</f>
        <v/>
      </c>
      <c r="BL445" s="6" t="str">
        <f>+IFERROR(VLOOKUP(BJ445,Auxiliar!$A:$C,2,0),"")</f>
        <v/>
      </c>
      <c r="BM445" s="7" t="str">
        <f>+IFERROR(VLOOKUP(BJ445,Auxiliar!$A:$C,3,0),"")</f>
        <v/>
      </c>
      <c r="BO445" s="1">
        <v>10411</v>
      </c>
      <c r="BP445" s="1" t="s">
        <v>39</v>
      </c>
      <c r="BQ445" s="6">
        <f>+IFERROR(VALUE(RIGHT(Tabla12[[#This Row],[B2B]],6)),"")</f>
        <v>10411</v>
      </c>
      <c r="BR445" s="6" t="str">
        <f>+IFERROR(VLOOKUP(BP445,Auxiliar!$A:$C,2,0),"")</f>
        <v>VALUE LITRO</v>
      </c>
      <c r="BS445" s="7" t="str">
        <f>+IFERROR(VLOOKUP(BP445,Auxiliar!$A:$C,3,0),"")</f>
        <v>1b 12%</v>
      </c>
      <c r="CA445" s="1">
        <v>4078</v>
      </c>
      <c r="CB445" s="1" t="s">
        <v>35</v>
      </c>
      <c r="CC445" s="6">
        <f>+IFERROR(VALUE(RIGHT(Tabla14[[#This Row],[B2B]],6)),"")</f>
        <v>4078</v>
      </c>
      <c r="CD445" s="6" t="str">
        <f>+IFERROR(VLOOKUP(CB445,Auxiliar!$A:$C,2,0),"")</f>
        <v>Corona 710cc</v>
      </c>
      <c r="CE445" s="7" t="str">
        <f>+IFERROR(VLOOKUP(CB445,Auxiliar!$A:$C,3,0),"")</f>
        <v>1b 10% | 85b 0%</v>
      </c>
      <c r="CG445" s="1"/>
      <c r="CH445" s="1"/>
      <c r="CI445" s="6" t="str">
        <f>+IFERROR(VALUE(RIGHT(Tabla15[[#This Row],[B2B]],6)),"")</f>
        <v/>
      </c>
      <c r="CJ445" s="6" t="str">
        <f>+IFERROR(VLOOKUP(CH445,Auxiliar!$A:$C,2,0),"")</f>
        <v/>
      </c>
      <c r="CK445" s="7" t="str">
        <f>+IFERROR(VLOOKUP(CH445,Auxiliar!$A:$C,3,0),"")</f>
        <v/>
      </c>
      <c r="CM445" s="1">
        <v>4038</v>
      </c>
      <c r="CN445" s="1" t="s">
        <v>20</v>
      </c>
      <c r="CO445" s="6">
        <v>4038</v>
      </c>
      <c r="CP445" s="6" t="s">
        <v>20</v>
      </c>
      <c r="CQ445" s="7" t="s">
        <v>21</v>
      </c>
      <c r="CS445" s="1"/>
      <c r="CT445" s="1"/>
      <c r="CU445" s="6" t="str">
        <f>+IFERROR(VALUE(RIGHT(Tabla17[[#This Row],[B2B]],6)),"")</f>
        <v/>
      </c>
      <c r="CV445" s="6" t="str">
        <f>+IFERROR(VLOOKUP(CT445,Auxiliar!$A:$C,2,0),"")</f>
        <v/>
      </c>
      <c r="CW445" s="7" t="str">
        <f>+IFERROR(VLOOKUP(CT445,Auxiliar!$A:$C,3,0),"")</f>
        <v/>
      </c>
      <c r="CY445" s="1">
        <v>4038</v>
      </c>
      <c r="CZ445" s="1" t="s">
        <v>16</v>
      </c>
      <c r="DA445" s="6">
        <f>+IFERROR(VALUE(RIGHT(Tabla18[[#This Row],[B2B]],6)),"")</f>
        <v>4038</v>
      </c>
      <c r="DB445" s="6" t="str">
        <f>+IFERROR(VLOOKUP(CZ445,Auxiliar!$A:$C,2,0),"")</f>
        <v>PREMIUM</v>
      </c>
      <c r="DC445" s="7" t="str">
        <f>+IFERROR(VLOOKUP(CZ445,Auxiliar!$A:$C,3,0),"")</f>
        <v>0b 0% | 2b 2% | 5b 3,5% | 10b 5%</v>
      </c>
      <c r="DE445" s="1">
        <v>4038</v>
      </c>
      <c r="DF445" s="1" t="s">
        <v>19</v>
      </c>
      <c r="DG445" s="6">
        <f>+IFERROR(VALUE(RIGHT(Tabla19[[#This Row],[B2B]],6)),"")</f>
        <v>4038</v>
      </c>
      <c r="DH445" s="6" t="str">
        <f>+IFERROR(VLOOKUP(DF445,Auxiliar!$A:$C,2,0),"")</f>
        <v>MICHELOB</v>
      </c>
      <c r="DI445" s="7" t="str">
        <f>+IFERROR(VLOOKUP(DF445,Auxiliar!$A:$C,3,0),"")</f>
        <v>1b 7% | 3b 22% | 8b 27%</v>
      </c>
      <c r="DK445" s="1"/>
      <c r="DL445" s="1"/>
      <c r="DM445" s="6" t="str">
        <f>+IFERROR(VALUE(RIGHT(Tabla20[[#This Row],[B2B]],6)),"")</f>
        <v/>
      </c>
      <c r="DN445" s="6" t="str">
        <f>+IFERROR(VLOOKUP(DL445,Auxiliar!$A:$C,2,0),"")</f>
        <v/>
      </c>
      <c r="DO445" s="7" t="str">
        <f>+IFERROR(VLOOKUP(DL445,Auxiliar!$A:$C,3,0),"")</f>
        <v/>
      </c>
      <c r="DQ445" s="1">
        <v>4059</v>
      </c>
      <c r="DR445" s="12" t="s">
        <v>24</v>
      </c>
      <c r="DS445" s="6">
        <f>+IFERROR(VALUE(RIGHT(Tabla21[[#This Row],[B2B]],6)),"")</f>
        <v>4059</v>
      </c>
      <c r="DT445" s="6" t="str">
        <f>+IFERROR(VLOOKUP(DR445,Auxiliar!$A:$C,2,0),"")</f>
        <v>CORONA PORRON</v>
      </c>
      <c r="DU445" s="7" t="str">
        <f>+IFERROR(VLOOKUP(DR445,Auxiliar!$A:$C,3,0),"")</f>
        <v>1b 5% | 20b 0%</v>
      </c>
      <c r="DW445" s="1">
        <v>10455</v>
      </c>
      <c r="DX445" s="12" t="s">
        <v>43</v>
      </c>
      <c r="DY445" s="6">
        <f>+IFERROR(VALUE(RIGHT(Tabla22[[#This Row],[B2B]],6)),"")</f>
        <v>10455</v>
      </c>
      <c r="DZ445" s="6" t="str">
        <f>+IFERROR(VLOOKUP(DX445,Auxiliar!$A:$C,2,0),"")</f>
        <v xml:space="preserve">VALUE LATA </v>
      </c>
      <c r="EA445" s="7" t="str">
        <f>+IFERROR(VLOOKUP(DX445,Auxiliar!$A:$C,3,0),"")</f>
        <v>1b 15% | 100b 18%</v>
      </c>
      <c r="EC445" s="1">
        <v>1211</v>
      </c>
      <c r="ED445" s="12" t="s">
        <v>47</v>
      </c>
      <c r="EE445" s="6">
        <f>+IFERROR(VALUE(RIGHT(Tabla23[[#This Row],[B2B]],6)),"")</f>
        <v>1211</v>
      </c>
      <c r="EF445" s="6" t="str">
        <f>+IFERROR(VLOOKUP(ED445,Auxiliar!$A:$C,2,0),"")</f>
        <v>VALUE LATON</v>
      </c>
      <c r="EG445" s="7" t="str">
        <f>+IFERROR(VLOOKUP(ED445,Auxiliar!$A:$C,3,0),"")</f>
        <v>1b 10% | 5b 15% | 192b 0%</v>
      </c>
      <c r="EI445" s="1"/>
      <c r="EJ445" s="12"/>
      <c r="EK445" s="6" t="str">
        <f>+IFERROR(VALUE(RIGHT(Tabla24[[#This Row],[B2B]],6)),"")</f>
        <v/>
      </c>
      <c r="EL445" s="6" t="str">
        <f>+IFERROR(VLOOKUP(EJ445,Auxiliar!$A:$C,2,0),"")</f>
        <v/>
      </c>
      <c r="EM445" s="7" t="str">
        <f>+IFERROR(VLOOKUP(EJ445,Auxiliar!$A:$C,3,0),"")</f>
        <v/>
      </c>
      <c r="EO445" s="1"/>
      <c r="EP445" s="12"/>
      <c r="EQ445" s="6" t="str">
        <f>+IFERROR(VALUE(RIGHT(Tabla25[[#This Row],[B2B]],6)),"")</f>
        <v/>
      </c>
      <c r="ER445" s="6" t="str">
        <f>+IFERROR(VLOOKUP(EP445,Auxiliar!$A:$C,2,0),"")</f>
        <v/>
      </c>
      <c r="ES445" s="7" t="str">
        <f>+IFERROR(VLOOKUP(EP445,Auxiliar!$A:$C,3,0),"")</f>
        <v/>
      </c>
      <c r="EU445" s="1"/>
      <c r="EV445" s="12"/>
      <c r="EW445" s="6" t="str">
        <f>+IFERROR(VALUE(RIGHT(Tabla26[[#This Row],[B2B]],6)),"")</f>
        <v/>
      </c>
      <c r="EX445" s="6" t="str">
        <f>+IFERROR(VLOOKUP(EV445,Auxiliar!$A:$C,2,0),"")</f>
        <v/>
      </c>
      <c r="EY445" s="7" t="str">
        <f>+IFERROR(VLOOKUP(EV445,Auxiliar!$A:$C,3,0),"")</f>
        <v/>
      </c>
      <c r="EZ445" s="1"/>
      <c r="FA445" s="12"/>
      <c r="FB445" s="6" t="str">
        <f>+IFERROR(VALUE(RIGHT(Tabla27[[#This Row],[B2B]],6)),"")</f>
        <v/>
      </c>
      <c r="FC445" s="6" t="str">
        <f>+IFERROR(VLOOKUP(FA445,Auxiliar!$A:$C,2,0),"")</f>
        <v/>
      </c>
      <c r="FD445" s="7" t="str">
        <f>+IFERROR(VLOOKUP(FA445,Auxiliar!$A:$C,3,0),"")</f>
        <v/>
      </c>
      <c r="FE445" s="1"/>
      <c r="FF445" s="12"/>
      <c r="FG445" s="6" t="str">
        <f>+IFERROR(VALUE(RIGHT(Tabla28[[#This Row],[B2B]],6)),"")</f>
        <v/>
      </c>
      <c r="FH445" s="6" t="str">
        <f>+IFERROR(VLOOKUP(FF445,Auxiliar!$A:$C,2,0),"")</f>
        <v/>
      </c>
      <c r="FI445" s="7" t="str">
        <f>+IFERROR(VLOOKUP(FF445,Auxiliar!$A:$C,3,0),"")</f>
        <v/>
      </c>
      <c r="FJ445" s="1"/>
      <c r="FK445" s="12"/>
      <c r="FL445" s="6" t="str">
        <f>+IFERROR(VALUE(RIGHT(Tabla29[[#This Row],[B2B]],6)),"")</f>
        <v/>
      </c>
      <c r="FM445" s="6" t="str">
        <f>+IFERROR(VLOOKUP(FK445,Auxiliar!$A:$C,2,0),"")</f>
        <v/>
      </c>
      <c r="FN445" s="7" t="str">
        <f>+IFERROR(VLOOKUP(FK445,Auxiliar!$A:$C,3,0),"")</f>
        <v/>
      </c>
      <c r="FO445" s="1"/>
      <c r="FP445" s="12"/>
      <c r="FQ445" s="6" t="str">
        <f>+IFERROR(VALUE(RIGHT(Tabla30[[#This Row],[B2B]],6)),"")</f>
        <v/>
      </c>
      <c r="FR445" s="6" t="str">
        <f>+IFERROR(VLOOKUP(FP445,Auxiliar!$A:$C,2,0),"")</f>
        <v/>
      </c>
      <c r="FS445" s="7"/>
      <c r="FT445" s="1"/>
      <c r="FU445" s="12"/>
      <c r="FV445" s="6" t="str">
        <f>+IFERROR(VALUE(RIGHT(Tabla31[[#This Row],[B2B]],6)),"")</f>
        <v/>
      </c>
      <c r="FW445" s="6" t="str">
        <f>+IFERROR(VLOOKUP(FU445,Auxiliar!$A:$C,2,0),"")</f>
        <v/>
      </c>
      <c r="FX445" s="7" t="str">
        <f>+IFERROR(VLOOKUP(FU445,Auxiliar!$A:$C,3,0),"")</f>
        <v/>
      </c>
      <c r="FY445" s="1"/>
      <c r="FZ445" s="12"/>
      <c r="GA445" s="6" t="str">
        <f>+IFERROR(VALUE(RIGHT(Tabla32[[#This Row],[B2B]],6)),"")</f>
        <v/>
      </c>
      <c r="GB445" s="6" t="str">
        <f>+IFERROR(VLOOKUP(FZ445,Auxiliar!$A:$C,2,0),"")</f>
        <v/>
      </c>
      <c r="GC445" s="7" t="str">
        <f>+IFERROR(VLOOKUP(FZ445,Auxiliar!$A:$C,3,0),"")</f>
        <v/>
      </c>
      <c r="GD445" s="1"/>
      <c r="GE445" s="12"/>
      <c r="GF445" s="6" t="str">
        <f>+IFERROR(VALUE(RIGHT(Tabla33[[#This Row],[B2B]],6)),"")</f>
        <v/>
      </c>
      <c r="GG445" s="6" t="str">
        <f>+IFERROR(VLOOKUP(GE445,Auxiliar!$A:$C,2,0),"")</f>
        <v/>
      </c>
      <c r="GH445" s="7" t="str">
        <f>+IFERROR(VLOOKUP(GE445,Auxiliar!$A:$C,3,0),"")</f>
        <v/>
      </c>
    </row>
    <row r="446" spans="1:190" x14ac:dyDescent="0.25">
      <c r="A446" s="1"/>
      <c r="B446" s="1"/>
      <c r="C446" t="str">
        <f>+IFERROR(VALUE(RIGHT(Tabla1[[#This Row],[B2B]],6)),"")</f>
        <v/>
      </c>
      <c r="D446" t="str">
        <f>+IFERROR(VLOOKUP(B446,Auxiliar!$A:$C,2,0),"")</f>
        <v/>
      </c>
      <c r="E446" s="5" t="str">
        <f>+IFERROR(VLOOKUP(B446,Auxiliar!$A:$C,3,0),"")</f>
        <v/>
      </c>
      <c r="S446" s="1">
        <v>5173</v>
      </c>
      <c r="T446" s="1" t="s">
        <v>9</v>
      </c>
      <c r="U446" s="6">
        <f>+IFERROR(VALUE(RIGHT(Tabla4[[#This Row],[B2B]],6)),"")</f>
        <v>5173</v>
      </c>
      <c r="V446" s="6" t="str">
        <f>+IFERROR(VLOOKUP(T446,Auxiliar!$A:$C,2,0),"")</f>
        <v>CORE</v>
      </c>
      <c r="W446" s="7" t="str">
        <f>+IFERROR(VLOOKUP(T446,Auxiliar!$A:$C,3,0),"")</f>
        <v>0b 1% | 2b 5% | 4b 6%</v>
      </c>
      <c r="AK446" s="1">
        <v>4993</v>
      </c>
      <c r="AL446" s="1" t="s">
        <v>30</v>
      </c>
      <c r="AM446" s="6">
        <f>+IFERROR(VALUE(RIGHT(Tabla7[[#This Row],[B2B]],6)),"")</f>
        <v>4993</v>
      </c>
      <c r="AN446" s="6" t="str">
        <f>+IFERROR(VLOOKUP(AL446,Auxiliar!$A:$C,2,0),"")</f>
        <v>LATONES</v>
      </c>
      <c r="AO446" s="7" t="str">
        <f>+IFERROR(VLOOKUP(AL446,Auxiliar!$A:$C,3,0),"")</f>
        <v>1b 4% | 5b 7% | 97b 0%</v>
      </c>
      <c r="AW446" s="1"/>
      <c r="AX446" s="1" t="s">
        <v>32</v>
      </c>
      <c r="AY446" s="6" t="str">
        <f>+IFERROR(VALUE(RIGHT(Tabla9[[#This Row],[B2B]],6)),"")</f>
        <v/>
      </c>
      <c r="AZ446" s="6" t="str">
        <f>+IFERROR(VLOOKUP(AX446,Auxiliar!$A:$C,2,0),"")</f>
        <v>LATONES</v>
      </c>
      <c r="BA446" s="7" t="str">
        <f>+IFERROR(VLOOKUP(AX446,Auxiliar!$A:$C,3,0),"")</f>
        <v>2b 3% | 4b 4% | 6b 5% | 10b 8%  | 385b 0%</v>
      </c>
      <c r="BI446" s="1"/>
      <c r="BJ446" s="1"/>
      <c r="BK446" s="6" t="str">
        <f>+IFERROR(VALUE(RIGHT(Tabla11[[#This Row],[B2B]],6)),"")</f>
        <v/>
      </c>
      <c r="BL446" s="6" t="str">
        <f>+IFERROR(VLOOKUP(BJ446,Auxiliar!$A:$C,2,0),"")</f>
        <v/>
      </c>
      <c r="BM446" s="7" t="str">
        <f>+IFERROR(VLOOKUP(BJ446,Auxiliar!$A:$C,3,0),"")</f>
        <v/>
      </c>
      <c r="BO446" s="1">
        <v>1212</v>
      </c>
      <c r="BP446" s="1" t="s">
        <v>39</v>
      </c>
      <c r="BQ446" s="6">
        <f>+IFERROR(VALUE(RIGHT(Tabla12[[#This Row],[B2B]],6)),"")</f>
        <v>1212</v>
      </c>
      <c r="BR446" s="6" t="str">
        <f>+IFERROR(VLOOKUP(BP446,Auxiliar!$A:$C,2,0),"")</f>
        <v>VALUE LITRO</v>
      </c>
      <c r="BS446" s="7" t="str">
        <f>+IFERROR(VLOOKUP(BP446,Auxiliar!$A:$C,3,0),"")</f>
        <v>1b 12%</v>
      </c>
      <c r="CA446" s="1">
        <v>4080</v>
      </c>
      <c r="CB446" s="1" t="s">
        <v>35</v>
      </c>
      <c r="CC446" s="6">
        <f>+IFERROR(VALUE(RIGHT(Tabla14[[#This Row],[B2B]],6)),"")</f>
        <v>4080</v>
      </c>
      <c r="CD446" s="6" t="str">
        <f>+IFERROR(VLOOKUP(CB446,Auxiliar!$A:$C,2,0),"")</f>
        <v>Corona 710cc</v>
      </c>
      <c r="CE446" s="7" t="str">
        <f>+IFERROR(VLOOKUP(CB446,Auxiliar!$A:$C,3,0),"")</f>
        <v>1b 10% | 85b 0%</v>
      </c>
      <c r="CG446" s="1"/>
      <c r="CH446" s="1"/>
      <c r="CI446" s="6" t="str">
        <f>+IFERROR(VALUE(RIGHT(Tabla15[[#This Row],[B2B]],6)),"")</f>
        <v/>
      </c>
      <c r="CJ446" s="6" t="str">
        <f>+IFERROR(VLOOKUP(CH446,Auxiliar!$A:$C,2,0),"")</f>
        <v/>
      </c>
      <c r="CK446" s="7" t="str">
        <f>+IFERROR(VLOOKUP(CH446,Auxiliar!$A:$C,3,0),"")</f>
        <v/>
      </c>
      <c r="CM446" s="1">
        <v>4059</v>
      </c>
      <c r="CN446" s="1" t="s">
        <v>20</v>
      </c>
      <c r="CO446" s="6">
        <v>4059</v>
      </c>
      <c r="CP446" s="6" t="s">
        <v>20</v>
      </c>
      <c r="CQ446" s="7" t="s">
        <v>21</v>
      </c>
      <c r="CS446" s="1"/>
      <c r="CT446" s="1"/>
      <c r="CU446" s="6" t="str">
        <f>+IFERROR(VALUE(RIGHT(Tabla17[[#This Row],[B2B]],6)),"")</f>
        <v/>
      </c>
      <c r="CV446" s="6" t="str">
        <f>+IFERROR(VLOOKUP(CT446,Auxiliar!$A:$C,2,0),"")</f>
        <v/>
      </c>
      <c r="CW446" s="7" t="str">
        <f>+IFERROR(VLOOKUP(CT446,Auxiliar!$A:$C,3,0),"")</f>
        <v/>
      </c>
      <c r="CY446" s="1">
        <v>4059</v>
      </c>
      <c r="CZ446" s="1" t="s">
        <v>16</v>
      </c>
      <c r="DA446" s="6">
        <f>+IFERROR(VALUE(RIGHT(Tabla18[[#This Row],[B2B]],6)),"")</f>
        <v>4059</v>
      </c>
      <c r="DB446" s="6" t="str">
        <f>+IFERROR(VLOOKUP(CZ446,Auxiliar!$A:$C,2,0),"")</f>
        <v>PREMIUM</v>
      </c>
      <c r="DC446" s="7" t="str">
        <f>+IFERROR(VLOOKUP(CZ446,Auxiliar!$A:$C,3,0),"")</f>
        <v>0b 0% | 2b 2% | 5b 3,5% | 10b 5%</v>
      </c>
      <c r="DE446" s="1">
        <v>4059</v>
      </c>
      <c r="DF446" s="1" t="s">
        <v>19</v>
      </c>
      <c r="DG446" s="6">
        <f>+IFERROR(VALUE(RIGHT(Tabla19[[#This Row],[B2B]],6)),"")</f>
        <v>4059</v>
      </c>
      <c r="DH446" s="6" t="str">
        <f>+IFERROR(VLOOKUP(DF446,Auxiliar!$A:$C,2,0),"")</f>
        <v>MICHELOB</v>
      </c>
      <c r="DI446" s="7" t="str">
        <f>+IFERROR(VLOOKUP(DF446,Auxiliar!$A:$C,3,0),"")</f>
        <v>1b 7% | 3b 22% | 8b 27%</v>
      </c>
      <c r="DK446" s="1"/>
      <c r="DL446" s="1"/>
      <c r="DM446" s="6" t="str">
        <f>+IFERROR(VALUE(RIGHT(Tabla20[[#This Row],[B2B]],6)),"")</f>
        <v/>
      </c>
      <c r="DN446" s="6" t="str">
        <f>+IFERROR(VLOOKUP(DL446,Auxiliar!$A:$C,2,0),"")</f>
        <v/>
      </c>
      <c r="DO446" s="7" t="str">
        <f>+IFERROR(VLOOKUP(DL446,Auxiliar!$A:$C,3,0),"")</f>
        <v/>
      </c>
      <c r="DQ446" s="1">
        <v>4062</v>
      </c>
      <c r="DR446" s="12" t="s">
        <v>24</v>
      </c>
      <c r="DS446" s="6">
        <f>+IFERROR(VALUE(RIGHT(Tabla21[[#This Row],[B2B]],6)),"")</f>
        <v>4062</v>
      </c>
      <c r="DT446" s="6" t="str">
        <f>+IFERROR(VLOOKUP(DR446,Auxiliar!$A:$C,2,0),"")</f>
        <v>CORONA PORRON</v>
      </c>
      <c r="DU446" s="7" t="str">
        <f>+IFERROR(VLOOKUP(DR446,Auxiliar!$A:$C,3,0),"")</f>
        <v>1b 5% | 20b 0%</v>
      </c>
      <c r="DW446" s="1">
        <v>1238</v>
      </c>
      <c r="DX446" s="12" t="s">
        <v>43</v>
      </c>
      <c r="DY446" s="6">
        <f>+IFERROR(VALUE(RIGHT(Tabla22[[#This Row],[B2B]],6)),"")</f>
        <v>1238</v>
      </c>
      <c r="DZ446" s="6" t="str">
        <f>+IFERROR(VLOOKUP(DX446,Auxiliar!$A:$C,2,0),"")</f>
        <v xml:space="preserve">VALUE LATA </v>
      </c>
      <c r="EA446" s="7" t="str">
        <f>+IFERROR(VLOOKUP(DX446,Auxiliar!$A:$C,3,0),"")</f>
        <v>1b 15% | 100b 18%</v>
      </c>
      <c r="EC446" s="1">
        <v>10411</v>
      </c>
      <c r="ED446" s="12" t="s">
        <v>47</v>
      </c>
      <c r="EE446" s="6">
        <f>+IFERROR(VALUE(RIGHT(Tabla23[[#This Row],[B2B]],6)),"")</f>
        <v>10411</v>
      </c>
      <c r="EF446" s="6" t="str">
        <f>+IFERROR(VLOOKUP(ED446,Auxiliar!$A:$C,2,0),"")</f>
        <v>VALUE LATON</v>
      </c>
      <c r="EG446" s="7" t="str">
        <f>+IFERROR(VLOOKUP(ED446,Auxiliar!$A:$C,3,0),"")</f>
        <v>1b 10% | 5b 15% | 192b 0%</v>
      </c>
      <c r="EI446" s="1"/>
      <c r="EJ446" s="12"/>
      <c r="EK446" s="6" t="str">
        <f>+IFERROR(VALUE(RIGHT(Tabla24[[#This Row],[B2B]],6)),"")</f>
        <v/>
      </c>
      <c r="EL446" s="6" t="str">
        <f>+IFERROR(VLOOKUP(EJ446,Auxiliar!$A:$C,2,0),"")</f>
        <v/>
      </c>
      <c r="EM446" s="7" t="str">
        <f>+IFERROR(VLOOKUP(EJ446,Auxiliar!$A:$C,3,0),"")</f>
        <v/>
      </c>
      <c r="EO446" s="1"/>
      <c r="EP446" s="12"/>
      <c r="EQ446" s="6" t="str">
        <f>+IFERROR(VALUE(RIGHT(Tabla25[[#This Row],[B2B]],6)),"")</f>
        <v/>
      </c>
      <c r="ER446" s="6" t="str">
        <f>+IFERROR(VLOOKUP(EP446,Auxiliar!$A:$C,2,0),"")</f>
        <v/>
      </c>
      <c r="ES446" s="7" t="str">
        <f>+IFERROR(VLOOKUP(EP446,Auxiliar!$A:$C,3,0),"")</f>
        <v/>
      </c>
      <c r="EU446" s="1"/>
      <c r="EV446" s="12"/>
      <c r="EW446" s="6" t="str">
        <f>+IFERROR(VALUE(RIGHT(Tabla26[[#This Row],[B2B]],6)),"")</f>
        <v/>
      </c>
      <c r="EX446" s="6" t="str">
        <f>+IFERROR(VLOOKUP(EV446,Auxiliar!$A:$C,2,0),"")</f>
        <v/>
      </c>
      <c r="EY446" s="7" t="str">
        <f>+IFERROR(VLOOKUP(EV446,Auxiliar!$A:$C,3,0),"")</f>
        <v/>
      </c>
      <c r="EZ446" s="1"/>
      <c r="FA446" s="12"/>
      <c r="FB446" s="6" t="str">
        <f>+IFERROR(VALUE(RIGHT(Tabla27[[#This Row],[B2B]],6)),"")</f>
        <v/>
      </c>
      <c r="FC446" s="6" t="str">
        <f>+IFERROR(VLOOKUP(FA446,Auxiliar!$A:$C,2,0),"")</f>
        <v/>
      </c>
      <c r="FD446" s="7" t="str">
        <f>+IFERROR(VLOOKUP(FA446,Auxiliar!$A:$C,3,0),"")</f>
        <v/>
      </c>
      <c r="FE446" s="1"/>
      <c r="FF446" s="12"/>
      <c r="FG446" s="6" t="str">
        <f>+IFERROR(VALUE(RIGHT(Tabla28[[#This Row],[B2B]],6)),"")</f>
        <v/>
      </c>
      <c r="FH446" s="6" t="str">
        <f>+IFERROR(VLOOKUP(FF446,Auxiliar!$A:$C,2,0),"")</f>
        <v/>
      </c>
      <c r="FI446" s="7" t="str">
        <f>+IFERROR(VLOOKUP(FF446,Auxiliar!$A:$C,3,0),"")</f>
        <v/>
      </c>
      <c r="FJ446" s="1"/>
      <c r="FK446" s="12"/>
      <c r="FL446" s="6" t="str">
        <f>+IFERROR(VALUE(RIGHT(Tabla29[[#This Row],[B2B]],6)),"")</f>
        <v/>
      </c>
      <c r="FM446" s="6" t="str">
        <f>+IFERROR(VLOOKUP(FK446,Auxiliar!$A:$C,2,0),"")</f>
        <v/>
      </c>
      <c r="FN446" s="7" t="str">
        <f>+IFERROR(VLOOKUP(FK446,Auxiliar!$A:$C,3,0),"")</f>
        <v/>
      </c>
      <c r="FO446" s="1"/>
      <c r="FP446" s="12"/>
      <c r="FQ446" s="6" t="str">
        <f>+IFERROR(VALUE(RIGHT(Tabla30[[#This Row],[B2B]],6)),"")</f>
        <v/>
      </c>
      <c r="FR446" s="6" t="str">
        <f>+IFERROR(VLOOKUP(FP446,Auxiliar!$A:$C,2,0),"")</f>
        <v/>
      </c>
      <c r="FS446" s="7"/>
      <c r="FT446" s="1"/>
      <c r="FU446" s="12"/>
      <c r="FV446" s="6" t="str">
        <f>+IFERROR(VALUE(RIGHT(Tabla31[[#This Row],[B2B]],6)),"")</f>
        <v/>
      </c>
      <c r="FW446" s="6" t="str">
        <f>+IFERROR(VLOOKUP(FU446,Auxiliar!$A:$C,2,0),"")</f>
        <v/>
      </c>
      <c r="FX446" s="7" t="str">
        <f>+IFERROR(VLOOKUP(FU446,Auxiliar!$A:$C,3,0),"")</f>
        <v/>
      </c>
      <c r="FY446" s="1"/>
      <c r="FZ446" s="12"/>
      <c r="GA446" s="6" t="str">
        <f>+IFERROR(VALUE(RIGHT(Tabla32[[#This Row],[B2B]],6)),"")</f>
        <v/>
      </c>
      <c r="GB446" s="6" t="str">
        <f>+IFERROR(VLOOKUP(FZ446,Auxiliar!$A:$C,2,0),"")</f>
        <v/>
      </c>
      <c r="GC446" s="7" t="str">
        <f>+IFERROR(VLOOKUP(FZ446,Auxiliar!$A:$C,3,0),"")</f>
        <v/>
      </c>
      <c r="GD446" s="1"/>
      <c r="GE446" s="12"/>
      <c r="GF446" s="6" t="str">
        <f>+IFERROR(VALUE(RIGHT(Tabla33[[#This Row],[B2B]],6)),"")</f>
        <v/>
      </c>
      <c r="GG446" s="6" t="str">
        <f>+IFERROR(VLOOKUP(GE446,Auxiliar!$A:$C,2,0),"")</f>
        <v/>
      </c>
      <c r="GH446" s="7" t="str">
        <f>+IFERROR(VLOOKUP(GE446,Auxiliar!$A:$C,3,0),"")</f>
        <v/>
      </c>
    </row>
    <row r="447" spans="1:190" x14ac:dyDescent="0.25">
      <c r="A447" s="1"/>
      <c r="B447" s="1"/>
      <c r="C447" t="str">
        <f>+IFERROR(VALUE(RIGHT(Tabla1[[#This Row],[B2B]],6)),"")</f>
        <v/>
      </c>
      <c r="D447" t="str">
        <f>+IFERROR(VLOOKUP(B447,Auxiliar!$A:$C,2,0),"")</f>
        <v/>
      </c>
      <c r="E447" s="5" t="str">
        <f>+IFERROR(VLOOKUP(B447,Auxiliar!$A:$C,3,0),"")</f>
        <v/>
      </c>
      <c r="S447" s="1">
        <v>5176</v>
      </c>
      <c r="T447" s="1" t="s">
        <v>9</v>
      </c>
      <c r="U447" s="6">
        <f>+IFERROR(VALUE(RIGHT(Tabla4[[#This Row],[B2B]],6)),"")</f>
        <v>5176</v>
      </c>
      <c r="V447" s="6" t="str">
        <f>+IFERROR(VLOOKUP(T447,Auxiliar!$A:$C,2,0),"")</f>
        <v>CORE</v>
      </c>
      <c r="W447" s="7" t="str">
        <f>+IFERROR(VLOOKUP(T447,Auxiliar!$A:$C,3,0),"")</f>
        <v>0b 1% | 2b 5% | 4b 6%</v>
      </c>
      <c r="AK447" s="1">
        <v>4994</v>
      </c>
      <c r="AL447" s="1" t="s">
        <v>30</v>
      </c>
      <c r="AM447" s="6">
        <f>+IFERROR(VALUE(RIGHT(Tabla7[[#This Row],[B2B]],6)),"")</f>
        <v>4994</v>
      </c>
      <c r="AN447" s="6" t="str">
        <f>+IFERROR(VLOOKUP(AL447,Auxiliar!$A:$C,2,0),"")</f>
        <v>LATONES</v>
      </c>
      <c r="AO447" s="7" t="str">
        <f>+IFERROR(VLOOKUP(AL447,Auxiliar!$A:$C,3,0),"")</f>
        <v>1b 4% | 5b 7% | 97b 0%</v>
      </c>
      <c r="AW447" s="1"/>
      <c r="AX447" s="1" t="s">
        <v>32</v>
      </c>
      <c r="AY447" s="6" t="str">
        <f>+IFERROR(VALUE(RIGHT(Tabla9[[#This Row],[B2B]],6)),"")</f>
        <v/>
      </c>
      <c r="AZ447" s="6" t="str">
        <f>+IFERROR(VLOOKUP(AX447,Auxiliar!$A:$C,2,0),"")</f>
        <v>LATONES</v>
      </c>
      <c r="BA447" s="7" t="str">
        <f>+IFERROR(VLOOKUP(AX447,Auxiliar!$A:$C,3,0),"")</f>
        <v>2b 3% | 4b 4% | 6b 5% | 10b 8%  | 385b 0%</v>
      </c>
      <c r="BI447" s="1"/>
      <c r="BJ447" s="1"/>
      <c r="BK447" s="6" t="str">
        <f>+IFERROR(VALUE(RIGHT(Tabla11[[#This Row],[B2B]],6)),"")</f>
        <v/>
      </c>
      <c r="BL447" s="6" t="str">
        <f>+IFERROR(VLOOKUP(BJ447,Auxiliar!$A:$C,2,0),"")</f>
        <v/>
      </c>
      <c r="BM447" s="7" t="str">
        <f>+IFERROR(VLOOKUP(BJ447,Auxiliar!$A:$C,3,0),"")</f>
        <v/>
      </c>
      <c r="BO447" s="1">
        <v>10425</v>
      </c>
      <c r="BP447" s="1" t="s">
        <v>39</v>
      </c>
      <c r="BQ447" s="6">
        <f>+IFERROR(VALUE(RIGHT(Tabla12[[#This Row],[B2B]],6)),"")</f>
        <v>10425</v>
      </c>
      <c r="BR447" s="6" t="str">
        <f>+IFERROR(VLOOKUP(BP447,Auxiliar!$A:$C,2,0),"")</f>
        <v>VALUE LITRO</v>
      </c>
      <c r="BS447" s="7" t="str">
        <f>+IFERROR(VLOOKUP(BP447,Auxiliar!$A:$C,3,0),"")</f>
        <v>1b 12%</v>
      </c>
      <c r="CA447" s="1">
        <v>4081</v>
      </c>
      <c r="CB447" s="1" t="s">
        <v>35</v>
      </c>
      <c r="CC447" s="6">
        <f>+IFERROR(VALUE(RIGHT(Tabla14[[#This Row],[B2B]],6)),"")</f>
        <v>4081</v>
      </c>
      <c r="CD447" s="6" t="str">
        <f>+IFERROR(VLOOKUP(CB447,Auxiliar!$A:$C,2,0),"")</f>
        <v>Corona 710cc</v>
      </c>
      <c r="CE447" s="7" t="str">
        <f>+IFERROR(VLOOKUP(CB447,Auxiliar!$A:$C,3,0),"")</f>
        <v>1b 10% | 85b 0%</v>
      </c>
      <c r="CG447" s="1"/>
      <c r="CH447" s="1"/>
      <c r="CI447" s="6" t="str">
        <f>+IFERROR(VALUE(RIGHT(Tabla15[[#This Row],[B2B]],6)),"")</f>
        <v/>
      </c>
      <c r="CJ447" s="6" t="str">
        <f>+IFERROR(VLOOKUP(CH447,Auxiliar!$A:$C,2,0),"")</f>
        <v/>
      </c>
      <c r="CK447" s="7" t="str">
        <f>+IFERROR(VLOOKUP(CH447,Auxiliar!$A:$C,3,0),"")</f>
        <v/>
      </c>
      <c r="CM447" s="1">
        <v>4062</v>
      </c>
      <c r="CN447" s="1" t="s">
        <v>20</v>
      </c>
      <c r="CO447" s="6">
        <v>4062</v>
      </c>
      <c r="CP447" s="6" t="s">
        <v>20</v>
      </c>
      <c r="CQ447" s="7" t="s">
        <v>21</v>
      </c>
      <c r="CS447" s="1"/>
      <c r="CT447" s="1"/>
      <c r="CU447" s="6" t="str">
        <f>+IFERROR(VALUE(RIGHT(Tabla17[[#This Row],[B2B]],6)),"")</f>
        <v/>
      </c>
      <c r="CV447" s="6" t="str">
        <f>+IFERROR(VLOOKUP(CT447,Auxiliar!$A:$C,2,0),"")</f>
        <v/>
      </c>
      <c r="CW447" s="7" t="str">
        <f>+IFERROR(VLOOKUP(CT447,Auxiliar!$A:$C,3,0),"")</f>
        <v/>
      </c>
      <c r="CY447" s="1">
        <v>4062</v>
      </c>
      <c r="CZ447" s="1" t="s">
        <v>16</v>
      </c>
      <c r="DA447" s="6">
        <f>+IFERROR(VALUE(RIGHT(Tabla18[[#This Row],[B2B]],6)),"")</f>
        <v>4062</v>
      </c>
      <c r="DB447" s="6" t="str">
        <f>+IFERROR(VLOOKUP(CZ447,Auxiliar!$A:$C,2,0),"")</f>
        <v>PREMIUM</v>
      </c>
      <c r="DC447" s="7" t="str">
        <f>+IFERROR(VLOOKUP(CZ447,Auxiliar!$A:$C,3,0),"")</f>
        <v>0b 0% | 2b 2% | 5b 3,5% | 10b 5%</v>
      </c>
      <c r="DE447" s="1">
        <v>4062</v>
      </c>
      <c r="DF447" s="1" t="s">
        <v>19</v>
      </c>
      <c r="DG447" s="6">
        <f>+IFERROR(VALUE(RIGHT(Tabla19[[#This Row],[B2B]],6)),"")</f>
        <v>4062</v>
      </c>
      <c r="DH447" s="6" t="str">
        <f>+IFERROR(VLOOKUP(DF447,Auxiliar!$A:$C,2,0),"")</f>
        <v>MICHELOB</v>
      </c>
      <c r="DI447" s="7" t="str">
        <f>+IFERROR(VLOOKUP(DF447,Auxiliar!$A:$C,3,0),"")</f>
        <v>1b 7% | 3b 22% | 8b 27%</v>
      </c>
      <c r="DK447" s="1"/>
      <c r="DL447" s="1"/>
      <c r="DM447" s="6" t="str">
        <f>+IFERROR(VALUE(RIGHT(Tabla20[[#This Row],[B2B]],6)),"")</f>
        <v/>
      </c>
      <c r="DN447" s="6" t="str">
        <f>+IFERROR(VLOOKUP(DL447,Auxiliar!$A:$C,2,0),"")</f>
        <v/>
      </c>
      <c r="DO447" s="7" t="str">
        <f>+IFERROR(VLOOKUP(DL447,Auxiliar!$A:$C,3,0),"")</f>
        <v/>
      </c>
      <c r="DQ447" s="1">
        <v>4069</v>
      </c>
      <c r="DR447" s="12" t="s">
        <v>24</v>
      </c>
      <c r="DS447" s="6">
        <f>+IFERROR(VALUE(RIGHT(Tabla21[[#This Row],[B2B]],6)),"")</f>
        <v>4069</v>
      </c>
      <c r="DT447" s="6" t="str">
        <f>+IFERROR(VLOOKUP(DR447,Auxiliar!$A:$C,2,0),"")</f>
        <v>CORONA PORRON</v>
      </c>
      <c r="DU447" s="7" t="str">
        <f>+IFERROR(VLOOKUP(DR447,Auxiliar!$A:$C,3,0),"")</f>
        <v>1b 5% | 20b 0%</v>
      </c>
      <c r="DW447" s="1">
        <v>10465</v>
      </c>
      <c r="DX447" s="12" t="s">
        <v>43</v>
      </c>
      <c r="DY447" s="6">
        <f>+IFERROR(VALUE(RIGHT(Tabla22[[#This Row],[B2B]],6)),"")</f>
        <v>10465</v>
      </c>
      <c r="DZ447" s="6" t="str">
        <f>+IFERROR(VLOOKUP(DX447,Auxiliar!$A:$C,2,0),"")</f>
        <v xml:space="preserve">VALUE LATA </v>
      </c>
      <c r="EA447" s="7" t="str">
        <f>+IFERROR(VLOOKUP(DX447,Auxiliar!$A:$C,3,0),"")</f>
        <v>1b 15% | 100b 18%</v>
      </c>
      <c r="EC447" s="1">
        <v>1212</v>
      </c>
      <c r="ED447" s="12" t="s">
        <v>47</v>
      </c>
      <c r="EE447" s="6">
        <f>+IFERROR(VALUE(RIGHT(Tabla23[[#This Row],[B2B]],6)),"")</f>
        <v>1212</v>
      </c>
      <c r="EF447" s="6" t="str">
        <f>+IFERROR(VLOOKUP(ED447,Auxiliar!$A:$C,2,0),"")</f>
        <v>VALUE LATON</v>
      </c>
      <c r="EG447" s="7" t="str">
        <f>+IFERROR(VLOOKUP(ED447,Auxiliar!$A:$C,3,0),"")</f>
        <v>1b 10% | 5b 15% | 192b 0%</v>
      </c>
      <c r="EI447" s="1"/>
      <c r="EJ447" s="12"/>
      <c r="EK447" s="6" t="str">
        <f>+IFERROR(VALUE(RIGHT(Tabla24[[#This Row],[B2B]],6)),"")</f>
        <v/>
      </c>
      <c r="EL447" s="6" t="str">
        <f>+IFERROR(VLOOKUP(EJ447,Auxiliar!$A:$C,2,0),"")</f>
        <v/>
      </c>
      <c r="EM447" s="7" t="str">
        <f>+IFERROR(VLOOKUP(EJ447,Auxiliar!$A:$C,3,0),"")</f>
        <v/>
      </c>
      <c r="EO447" s="1"/>
      <c r="EP447" s="12"/>
      <c r="EQ447" s="6" t="str">
        <f>+IFERROR(VALUE(RIGHT(Tabla25[[#This Row],[B2B]],6)),"")</f>
        <v/>
      </c>
      <c r="ER447" s="6" t="str">
        <f>+IFERROR(VLOOKUP(EP447,Auxiliar!$A:$C,2,0),"")</f>
        <v/>
      </c>
      <c r="ES447" s="7" t="str">
        <f>+IFERROR(VLOOKUP(EP447,Auxiliar!$A:$C,3,0),"")</f>
        <v/>
      </c>
      <c r="EU447" s="1"/>
      <c r="EV447" s="12"/>
      <c r="EW447" s="6" t="str">
        <f>+IFERROR(VALUE(RIGHT(Tabla26[[#This Row],[B2B]],6)),"")</f>
        <v/>
      </c>
      <c r="EX447" s="6" t="str">
        <f>+IFERROR(VLOOKUP(EV447,Auxiliar!$A:$C,2,0),"")</f>
        <v/>
      </c>
      <c r="EY447" s="7" t="str">
        <f>+IFERROR(VLOOKUP(EV447,Auxiliar!$A:$C,3,0),"")</f>
        <v/>
      </c>
      <c r="EZ447" s="1"/>
      <c r="FA447" s="12"/>
      <c r="FB447" s="6" t="str">
        <f>+IFERROR(VALUE(RIGHT(Tabla27[[#This Row],[B2B]],6)),"")</f>
        <v/>
      </c>
      <c r="FC447" s="6" t="str">
        <f>+IFERROR(VLOOKUP(FA447,Auxiliar!$A:$C,2,0),"")</f>
        <v/>
      </c>
      <c r="FD447" s="7" t="str">
        <f>+IFERROR(VLOOKUP(FA447,Auxiliar!$A:$C,3,0),"")</f>
        <v/>
      </c>
      <c r="FE447" s="1"/>
      <c r="FF447" s="12"/>
      <c r="FG447" s="6" t="str">
        <f>+IFERROR(VALUE(RIGHT(Tabla28[[#This Row],[B2B]],6)),"")</f>
        <v/>
      </c>
      <c r="FH447" s="6" t="str">
        <f>+IFERROR(VLOOKUP(FF447,Auxiliar!$A:$C,2,0),"")</f>
        <v/>
      </c>
      <c r="FI447" s="7" t="str">
        <f>+IFERROR(VLOOKUP(FF447,Auxiliar!$A:$C,3,0),"")</f>
        <v/>
      </c>
      <c r="FJ447" s="1"/>
      <c r="FK447" s="12"/>
      <c r="FL447" s="6" t="str">
        <f>+IFERROR(VALUE(RIGHT(Tabla29[[#This Row],[B2B]],6)),"")</f>
        <v/>
      </c>
      <c r="FM447" s="6" t="str">
        <f>+IFERROR(VLOOKUP(FK447,Auxiliar!$A:$C,2,0),"")</f>
        <v/>
      </c>
      <c r="FN447" s="7" t="str">
        <f>+IFERROR(VLOOKUP(FK447,Auxiliar!$A:$C,3,0),"")</f>
        <v/>
      </c>
      <c r="FO447" s="1"/>
      <c r="FP447" s="12"/>
      <c r="FQ447" s="6" t="str">
        <f>+IFERROR(VALUE(RIGHT(Tabla30[[#This Row],[B2B]],6)),"")</f>
        <v/>
      </c>
      <c r="FR447" s="6" t="str">
        <f>+IFERROR(VLOOKUP(FP447,Auxiliar!$A:$C,2,0),"")</f>
        <v/>
      </c>
      <c r="FS447" s="7"/>
      <c r="FT447" s="1"/>
      <c r="FU447" s="12"/>
      <c r="FV447" s="6" t="str">
        <f>+IFERROR(VALUE(RIGHT(Tabla31[[#This Row],[B2B]],6)),"")</f>
        <v/>
      </c>
      <c r="FW447" s="6" t="str">
        <f>+IFERROR(VLOOKUP(FU447,Auxiliar!$A:$C,2,0),"")</f>
        <v/>
      </c>
      <c r="FX447" s="7" t="str">
        <f>+IFERROR(VLOOKUP(FU447,Auxiliar!$A:$C,3,0),"")</f>
        <v/>
      </c>
      <c r="FY447" s="1"/>
      <c r="FZ447" s="12"/>
      <c r="GA447" s="6" t="str">
        <f>+IFERROR(VALUE(RIGHT(Tabla32[[#This Row],[B2B]],6)),"")</f>
        <v/>
      </c>
      <c r="GB447" s="6" t="str">
        <f>+IFERROR(VLOOKUP(FZ447,Auxiliar!$A:$C,2,0),"")</f>
        <v/>
      </c>
      <c r="GC447" s="7" t="str">
        <f>+IFERROR(VLOOKUP(FZ447,Auxiliar!$A:$C,3,0),"")</f>
        <v/>
      </c>
      <c r="GD447" s="1"/>
      <c r="GE447" s="12"/>
      <c r="GF447" s="6" t="str">
        <f>+IFERROR(VALUE(RIGHT(Tabla33[[#This Row],[B2B]],6)),"")</f>
        <v/>
      </c>
      <c r="GG447" s="6" t="str">
        <f>+IFERROR(VLOOKUP(GE447,Auxiliar!$A:$C,2,0),"")</f>
        <v/>
      </c>
      <c r="GH447" s="7" t="str">
        <f>+IFERROR(VLOOKUP(GE447,Auxiliar!$A:$C,3,0),"")</f>
        <v/>
      </c>
    </row>
    <row r="448" spans="1:190" x14ac:dyDescent="0.25">
      <c r="A448" s="1"/>
      <c r="B448" s="1"/>
      <c r="C448" t="str">
        <f>+IFERROR(VALUE(RIGHT(Tabla1[[#This Row],[B2B]],6)),"")</f>
        <v/>
      </c>
      <c r="D448" t="str">
        <f>+IFERROR(VLOOKUP(B448,Auxiliar!$A:$C,2,0),"")</f>
        <v/>
      </c>
      <c r="E448" s="5" t="str">
        <f>+IFERROR(VLOOKUP(B448,Auxiliar!$A:$C,3,0),"")</f>
        <v/>
      </c>
      <c r="S448" s="1">
        <v>5178</v>
      </c>
      <c r="T448" s="1" t="s">
        <v>9</v>
      </c>
      <c r="U448" s="6">
        <f>+IFERROR(VALUE(RIGHT(Tabla4[[#This Row],[B2B]],6)),"")</f>
        <v>5178</v>
      </c>
      <c r="V448" s="6" t="str">
        <f>+IFERROR(VLOOKUP(T448,Auxiliar!$A:$C,2,0),"")</f>
        <v>CORE</v>
      </c>
      <c r="W448" s="7" t="str">
        <f>+IFERROR(VLOOKUP(T448,Auxiliar!$A:$C,3,0),"")</f>
        <v>0b 1% | 2b 5% | 4b 6%</v>
      </c>
      <c r="AK448" s="1">
        <v>5007</v>
      </c>
      <c r="AL448" s="1" t="s">
        <v>30</v>
      </c>
      <c r="AM448" s="6">
        <f>+IFERROR(VALUE(RIGHT(Tabla7[[#This Row],[B2B]],6)),"")</f>
        <v>5007</v>
      </c>
      <c r="AN448" s="6" t="str">
        <f>+IFERROR(VLOOKUP(AL448,Auxiliar!$A:$C,2,0),"")</f>
        <v>LATONES</v>
      </c>
      <c r="AO448" s="7" t="str">
        <f>+IFERROR(VLOOKUP(AL448,Auxiliar!$A:$C,3,0),"")</f>
        <v>1b 4% | 5b 7% | 97b 0%</v>
      </c>
      <c r="AW448" s="1"/>
      <c r="AX448" s="1" t="s">
        <v>32</v>
      </c>
      <c r="AY448" s="6" t="str">
        <f>+IFERROR(VALUE(RIGHT(Tabla9[[#This Row],[B2B]],6)),"")</f>
        <v/>
      </c>
      <c r="AZ448" s="6" t="str">
        <f>+IFERROR(VLOOKUP(AX448,Auxiliar!$A:$C,2,0),"")</f>
        <v>LATONES</v>
      </c>
      <c r="BA448" s="7" t="str">
        <f>+IFERROR(VLOOKUP(AX448,Auxiliar!$A:$C,3,0),"")</f>
        <v>2b 3% | 4b 4% | 6b 5% | 10b 8%  | 385b 0%</v>
      </c>
      <c r="BI448" s="1"/>
      <c r="BJ448" s="1"/>
      <c r="BK448" s="6" t="str">
        <f>+IFERROR(VALUE(RIGHT(Tabla11[[#This Row],[B2B]],6)),"")</f>
        <v/>
      </c>
      <c r="BL448" s="6" t="str">
        <f>+IFERROR(VLOOKUP(BJ448,Auxiliar!$A:$C,2,0),"")</f>
        <v/>
      </c>
      <c r="BM448" s="7" t="str">
        <f>+IFERROR(VLOOKUP(BJ448,Auxiliar!$A:$C,3,0),"")</f>
        <v/>
      </c>
      <c r="BO448" s="1">
        <v>10455</v>
      </c>
      <c r="BP448" s="1" t="s">
        <v>39</v>
      </c>
      <c r="BQ448" s="6">
        <f>+IFERROR(VALUE(RIGHT(Tabla12[[#This Row],[B2B]],6)),"")</f>
        <v>10455</v>
      </c>
      <c r="BR448" s="6" t="str">
        <f>+IFERROR(VLOOKUP(BP448,Auxiliar!$A:$C,2,0),"")</f>
        <v>VALUE LITRO</v>
      </c>
      <c r="BS448" s="7" t="str">
        <f>+IFERROR(VLOOKUP(BP448,Auxiliar!$A:$C,3,0),"")</f>
        <v>1b 12%</v>
      </c>
      <c r="CA448" s="1">
        <v>4090</v>
      </c>
      <c r="CB448" s="1" t="s">
        <v>35</v>
      </c>
      <c r="CC448" s="6">
        <f>+IFERROR(VALUE(RIGHT(Tabla14[[#This Row],[B2B]],6)),"")</f>
        <v>4090</v>
      </c>
      <c r="CD448" s="6" t="str">
        <f>+IFERROR(VLOOKUP(CB448,Auxiliar!$A:$C,2,0),"")</f>
        <v>Corona 710cc</v>
      </c>
      <c r="CE448" s="7" t="str">
        <f>+IFERROR(VLOOKUP(CB448,Auxiliar!$A:$C,3,0),"")</f>
        <v>1b 10% | 85b 0%</v>
      </c>
      <c r="CG448" s="1"/>
      <c r="CH448" s="1"/>
      <c r="CI448" s="6" t="str">
        <f>+IFERROR(VALUE(RIGHT(Tabla15[[#This Row],[B2B]],6)),"")</f>
        <v/>
      </c>
      <c r="CJ448" s="6" t="str">
        <f>+IFERROR(VLOOKUP(CH448,Auxiliar!$A:$C,2,0),"")</f>
        <v/>
      </c>
      <c r="CK448" s="7" t="str">
        <f>+IFERROR(VLOOKUP(CH448,Auxiliar!$A:$C,3,0),"")</f>
        <v/>
      </c>
      <c r="CM448" s="1">
        <v>4069</v>
      </c>
      <c r="CN448" s="1" t="s">
        <v>20</v>
      </c>
      <c r="CO448" s="6">
        <v>4069</v>
      </c>
      <c r="CP448" s="6" t="s">
        <v>20</v>
      </c>
      <c r="CQ448" s="7" t="s">
        <v>21</v>
      </c>
      <c r="CS448" s="1"/>
      <c r="CT448" s="1"/>
      <c r="CU448" s="6" t="str">
        <f>+IFERROR(VALUE(RIGHT(Tabla17[[#This Row],[B2B]],6)),"")</f>
        <v/>
      </c>
      <c r="CV448" s="6" t="str">
        <f>+IFERROR(VLOOKUP(CT448,Auxiliar!$A:$C,2,0),"")</f>
        <v/>
      </c>
      <c r="CW448" s="7" t="str">
        <f>+IFERROR(VLOOKUP(CT448,Auxiliar!$A:$C,3,0),"")</f>
        <v/>
      </c>
      <c r="CY448" s="1">
        <v>4069</v>
      </c>
      <c r="CZ448" s="1" t="s">
        <v>16</v>
      </c>
      <c r="DA448" s="6">
        <f>+IFERROR(VALUE(RIGHT(Tabla18[[#This Row],[B2B]],6)),"")</f>
        <v>4069</v>
      </c>
      <c r="DB448" s="6" t="str">
        <f>+IFERROR(VLOOKUP(CZ448,Auxiliar!$A:$C,2,0),"")</f>
        <v>PREMIUM</v>
      </c>
      <c r="DC448" s="7" t="str">
        <f>+IFERROR(VLOOKUP(CZ448,Auxiliar!$A:$C,3,0),"")</f>
        <v>0b 0% | 2b 2% | 5b 3,5% | 10b 5%</v>
      </c>
      <c r="DE448" s="1">
        <v>4069</v>
      </c>
      <c r="DF448" s="1" t="s">
        <v>19</v>
      </c>
      <c r="DG448" s="6">
        <f>+IFERROR(VALUE(RIGHT(Tabla19[[#This Row],[B2B]],6)),"")</f>
        <v>4069</v>
      </c>
      <c r="DH448" s="6" t="str">
        <f>+IFERROR(VLOOKUP(DF448,Auxiliar!$A:$C,2,0),"")</f>
        <v>MICHELOB</v>
      </c>
      <c r="DI448" s="7" t="str">
        <f>+IFERROR(VLOOKUP(DF448,Auxiliar!$A:$C,3,0),"")</f>
        <v>1b 7% | 3b 22% | 8b 27%</v>
      </c>
      <c r="DK448" s="1"/>
      <c r="DL448" s="1"/>
      <c r="DM448" s="6" t="str">
        <f>+IFERROR(VALUE(RIGHT(Tabla20[[#This Row],[B2B]],6)),"")</f>
        <v/>
      </c>
      <c r="DN448" s="6" t="str">
        <f>+IFERROR(VLOOKUP(DL448,Auxiliar!$A:$C,2,0),"")</f>
        <v/>
      </c>
      <c r="DO448" s="7" t="str">
        <f>+IFERROR(VLOOKUP(DL448,Auxiliar!$A:$C,3,0),"")</f>
        <v/>
      </c>
      <c r="DQ448" s="1">
        <v>4074</v>
      </c>
      <c r="DR448" s="12" t="s">
        <v>24</v>
      </c>
      <c r="DS448" s="6">
        <f>+IFERROR(VALUE(RIGHT(Tabla21[[#This Row],[B2B]],6)),"")</f>
        <v>4074</v>
      </c>
      <c r="DT448" s="6" t="str">
        <f>+IFERROR(VLOOKUP(DR448,Auxiliar!$A:$C,2,0),"")</f>
        <v>CORONA PORRON</v>
      </c>
      <c r="DU448" s="7" t="str">
        <f>+IFERROR(VLOOKUP(DR448,Auxiliar!$A:$C,3,0),"")</f>
        <v>1b 5% | 20b 0%</v>
      </c>
      <c r="DW448" s="1">
        <v>10505</v>
      </c>
      <c r="DX448" s="12" t="s">
        <v>43</v>
      </c>
      <c r="DY448" s="6">
        <f>+IFERROR(VALUE(RIGHT(Tabla22[[#This Row],[B2B]],6)),"")</f>
        <v>10505</v>
      </c>
      <c r="DZ448" s="6" t="str">
        <f>+IFERROR(VLOOKUP(DX448,Auxiliar!$A:$C,2,0),"")</f>
        <v xml:space="preserve">VALUE LATA </v>
      </c>
      <c r="EA448" s="7" t="str">
        <f>+IFERROR(VLOOKUP(DX448,Auxiliar!$A:$C,3,0),"")</f>
        <v>1b 15% | 100b 18%</v>
      </c>
      <c r="EC448" s="1">
        <v>10425</v>
      </c>
      <c r="ED448" s="12" t="s">
        <v>47</v>
      </c>
      <c r="EE448" s="6">
        <f>+IFERROR(VALUE(RIGHT(Tabla23[[#This Row],[B2B]],6)),"")</f>
        <v>10425</v>
      </c>
      <c r="EF448" s="6" t="str">
        <f>+IFERROR(VLOOKUP(ED448,Auxiliar!$A:$C,2,0),"")</f>
        <v>VALUE LATON</v>
      </c>
      <c r="EG448" s="7" t="str">
        <f>+IFERROR(VLOOKUP(ED448,Auxiliar!$A:$C,3,0),"")</f>
        <v>1b 10% | 5b 15% | 192b 0%</v>
      </c>
      <c r="EI448" s="1"/>
      <c r="EJ448" s="12"/>
      <c r="EK448" s="6" t="str">
        <f>+IFERROR(VALUE(RIGHT(Tabla24[[#This Row],[B2B]],6)),"")</f>
        <v/>
      </c>
      <c r="EL448" s="6" t="str">
        <f>+IFERROR(VLOOKUP(EJ448,Auxiliar!$A:$C,2,0),"")</f>
        <v/>
      </c>
      <c r="EM448" s="7" t="str">
        <f>+IFERROR(VLOOKUP(EJ448,Auxiliar!$A:$C,3,0),"")</f>
        <v/>
      </c>
      <c r="EO448" s="1"/>
      <c r="EP448" s="12"/>
      <c r="EQ448" s="6" t="str">
        <f>+IFERROR(VALUE(RIGHT(Tabla25[[#This Row],[B2B]],6)),"")</f>
        <v/>
      </c>
      <c r="ER448" s="6" t="str">
        <f>+IFERROR(VLOOKUP(EP448,Auxiliar!$A:$C,2,0),"")</f>
        <v/>
      </c>
      <c r="ES448" s="7" t="str">
        <f>+IFERROR(VLOOKUP(EP448,Auxiliar!$A:$C,3,0),"")</f>
        <v/>
      </c>
      <c r="EU448" s="1"/>
      <c r="EV448" s="12"/>
      <c r="EW448" s="6" t="str">
        <f>+IFERROR(VALUE(RIGHT(Tabla26[[#This Row],[B2B]],6)),"")</f>
        <v/>
      </c>
      <c r="EX448" s="6" t="str">
        <f>+IFERROR(VLOOKUP(EV448,Auxiliar!$A:$C,2,0),"")</f>
        <v/>
      </c>
      <c r="EY448" s="7" t="str">
        <f>+IFERROR(VLOOKUP(EV448,Auxiliar!$A:$C,3,0),"")</f>
        <v/>
      </c>
      <c r="EZ448" s="1"/>
      <c r="FA448" s="12"/>
      <c r="FB448" s="6" t="str">
        <f>+IFERROR(VALUE(RIGHT(Tabla27[[#This Row],[B2B]],6)),"")</f>
        <v/>
      </c>
      <c r="FC448" s="6" t="str">
        <f>+IFERROR(VLOOKUP(FA448,Auxiliar!$A:$C,2,0),"")</f>
        <v/>
      </c>
      <c r="FD448" s="7" t="str">
        <f>+IFERROR(VLOOKUP(FA448,Auxiliar!$A:$C,3,0),"")</f>
        <v/>
      </c>
      <c r="FE448" s="1"/>
      <c r="FF448" s="12"/>
      <c r="FG448" s="6" t="str">
        <f>+IFERROR(VALUE(RIGHT(Tabla28[[#This Row],[B2B]],6)),"")</f>
        <v/>
      </c>
      <c r="FH448" s="6" t="str">
        <f>+IFERROR(VLOOKUP(FF448,Auxiliar!$A:$C,2,0),"")</f>
        <v/>
      </c>
      <c r="FI448" s="7" t="str">
        <f>+IFERROR(VLOOKUP(FF448,Auxiliar!$A:$C,3,0),"")</f>
        <v/>
      </c>
      <c r="FJ448" s="1"/>
      <c r="FK448" s="12"/>
      <c r="FL448" s="6" t="str">
        <f>+IFERROR(VALUE(RIGHT(Tabla29[[#This Row],[B2B]],6)),"")</f>
        <v/>
      </c>
      <c r="FM448" s="6" t="str">
        <f>+IFERROR(VLOOKUP(FK448,Auxiliar!$A:$C,2,0),"")</f>
        <v/>
      </c>
      <c r="FN448" s="7" t="str">
        <f>+IFERROR(VLOOKUP(FK448,Auxiliar!$A:$C,3,0),"")</f>
        <v/>
      </c>
      <c r="FO448" s="1"/>
      <c r="FP448" s="12"/>
      <c r="FQ448" s="6" t="str">
        <f>+IFERROR(VALUE(RIGHT(Tabla30[[#This Row],[B2B]],6)),"")</f>
        <v/>
      </c>
      <c r="FR448" s="6" t="str">
        <f>+IFERROR(VLOOKUP(FP448,Auxiliar!$A:$C,2,0),"")</f>
        <v/>
      </c>
      <c r="FS448" s="7"/>
      <c r="FT448" s="1"/>
      <c r="FU448" s="12"/>
      <c r="FV448" s="6" t="str">
        <f>+IFERROR(VALUE(RIGHT(Tabla31[[#This Row],[B2B]],6)),"")</f>
        <v/>
      </c>
      <c r="FW448" s="6" t="str">
        <f>+IFERROR(VLOOKUP(FU448,Auxiliar!$A:$C,2,0),"")</f>
        <v/>
      </c>
      <c r="FX448" s="7" t="str">
        <f>+IFERROR(VLOOKUP(FU448,Auxiliar!$A:$C,3,0),"")</f>
        <v/>
      </c>
      <c r="FY448" s="1"/>
      <c r="FZ448" s="12"/>
      <c r="GA448" s="6" t="str">
        <f>+IFERROR(VALUE(RIGHT(Tabla32[[#This Row],[B2B]],6)),"")</f>
        <v/>
      </c>
      <c r="GB448" s="6" t="str">
        <f>+IFERROR(VLOOKUP(FZ448,Auxiliar!$A:$C,2,0),"")</f>
        <v/>
      </c>
      <c r="GC448" s="7" t="str">
        <f>+IFERROR(VLOOKUP(FZ448,Auxiliar!$A:$C,3,0),"")</f>
        <v/>
      </c>
      <c r="GD448" s="1"/>
      <c r="GE448" s="12"/>
      <c r="GF448" s="6" t="str">
        <f>+IFERROR(VALUE(RIGHT(Tabla33[[#This Row],[B2B]],6)),"")</f>
        <v/>
      </c>
      <c r="GG448" s="6" t="str">
        <f>+IFERROR(VLOOKUP(GE448,Auxiliar!$A:$C,2,0),"")</f>
        <v/>
      </c>
      <c r="GH448" s="7" t="str">
        <f>+IFERROR(VLOOKUP(GE448,Auxiliar!$A:$C,3,0),"")</f>
        <v/>
      </c>
    </row>
    <row r="449" spans="1:190" x14ac:dyDescent="0.25">
      <c r="A449" s="1"/>
      <c r="B449" s="1"/>
      <c r="C449" t="str">
        <f>+IFERROR(VALUE(RIGHT(Tabla1[[#This Row],[B2B]],6)),"")</f>
        <v/>
      </c>
      <c r="D449" t="str">
        <f>+IFERROR(VLOOKUP(B449,Auxiliar!$A:$C,2,0),"")</f>
        <v/>
      </c>
      <c r="E449" s="5" t="str">
        <f>+IFERROR(VLOOKUP(B449,Auxiliar!$A:$C,3,0),"")</f>
        <v/>
      </c>
      <c r="S449" s="1">
        <v>5194</v>
      </c>
      <c r="T449" s="1" t="s">
        <v>9</v>
      </c>
      <c r="U449" s="6">
        <f>+IFERROR(VALUE(RIGHT(Tabla4[[#This Row],[B2B]],6)),"")</f>
        <v>5194</v>
      </c>
      <c r="V449" s="6" t="str">
        <f>+IFERROR(VLOOKUP(T449,Auxiliar!$A:$C,2,0),"")</f>
        <v>CORE</v>
      </c>
      <c r="W449" s="7" t="str">
        <f>+IFERROR(VLOOKUP(T449,Auxiliar!$A:$C,3,0),"")</f>
        <v>0b 1% | 2b 5% | 4b 6%</v>
      </c>
      <c r="AK449" s="1">
        <v>5017</v>
      </c>
      <c r="AL449" s="1" t="s">
        <v>30</v>
      </c>
      <c r="AM449" s="6">
        <f>+IFERROR(VALUE(RIGHT(Tabla7[[#This Row],[B2B]],6)),"")</f>
        <v>5017</v>
      </c>
      <c r="AN449" s="6" t="str">
        <f>+IFERROR(VLOOKUP(AL449,Auxiliar!$A:$C,2,0),"")</f>
        <v>LATONES</v>
      </c>
      <c r="AO449" s="7" t="str">
        <f>+IFERROR(VLOOKUP(AL449,Auxiliar!$A:$C,3,0),"")</f>
        <v>1b 4% | 5b 7% | 97b 0%</v>
      </c>
      <c r="AW449" s="1"/>
      <c r="AX449" s="1" t="s">
        <v>32</v>
      </c>
      <c r="AY449" s="6" t="str">
        <f>+IFERROR(VALUE(RIGHT(Tabla9[[#This Row],[B2B]],6)),"")</f>
        <v/>
      </c>
      <c r="AZ449" s="6" t="str">
        <f>+IFERROR(VLOOKUP(AX449,Auxiliar!$A:$C,2,0),"")</f>
        <v>LATONES</v>
      </c>
      <c r="BA449" s="7" t="str">
        <f>+IFERROR(VLOOKUP(AX449,Auxiliar!$A:$C,3,0),"")</f>
        <v>2b 3% | 4b 4% | 6b 5% | 10b 8%  | 385b 0%</v>
      </c>
      <c r="BI449" s="1"/>
      <c r="BJ449" s="1"/>
      <c r="BK449" s="6" t="str">
        <f>+IFERROR(VALUE(RIGHT(Tabla11[[#This Row],[B2B]],6)),"")</f>
        <v/>
      </c>
      <c r="BL449" s="6" t="str">
        <f>+IFERROR(VLOOKUP(BJ449,Auxiliar!$A:$C,2,0),"")</f>
        <v/>
      </c>
      <c r="BM449" s="7" t="str">
        <f>+IFERROR(VLOOKUP(BJ449,Auxiliar!$A:$C,3,0),"")</f>
        <v/>
      </c>
      <c r="BO449" s="1">
        <v>1238</v>
      </c>
      <c r="BP449" s="1" t="s">
        <v>39</v>
      </c>
      <c r="BQ449" s="6">
        <f>+IFERROR(VALUE(RIGHT(Tabla12[[#This Row],[B2B]],6)),"")</f>
        <v>1238</v>
      </c>
      <c r="BR449" s="6" t="str">
        <f>+IFERROR(VLOOKUP(BP449,Auxiliar!$A:$C,2,0),"")</f>
        <v>VALUE LITRO</v>
      </c>
      <c r="BS449" s="7" t="str">
        <f>+IFERROR(VLOOKUP(BP449,Auxiliar!$A:$C,3,0),"")</f>
        <v>1b 12%</v>
      </c>
      <c r="CA449" s="1">
        <v>4091</v>
      </c>
      <c r="CB449" s="1" t="s">
        <v>35</v>
      </c>
      <c r="CC449" s="6">
        <f>+IFERROR(VALUE(RIGHT(Tabla14[[#This Row],[B2B]],6)),"")</f>
        <v>4091</v>
      </c>
      <c r="CD449" s="6" t="str">
        <f>+IFERROR(VLOOKUP(CB449,Auxiliar!$A:$C,2,0),"")</f>
        <v>Corona 710cc</v>
      </c>
      <c r="CE449" s="7" t="str">
        <f>+IFERROR(VLOOKUP(CB449,Auxiliar!$A:$C,3,0),"")</f>
        <v>1b 10% | 85b 0%</v>
      </c>
      <c r="CG449" s="1"/>
      <c r="CH449" s="1"/>
      <c r="CI449" s="6" t="str">
        <f>+IFERROR(VALUE(RIGHT(Tabla15[[#This Row],[B2B]],6)),"")</f>
        <v/>
      </c>
      <c r="CJ449" s="6" t="str">
        <f>+IFERROR(VLOOKUP(CH449,Auxiliar!$A:$C,2,0),"")</f>
        <v/>
      </c>
      <c r="CK449" s="7" t="str">
        <f>+IFERROR(VLOOKUP(CH449,Auxiliar!$A:$C,3,0),"")</f>
        <v/>
      </c>
      <c r="CM449" s="1">
        <v>4074</v>
      </c>
      <c r="CN449" s="1" t="s">
        <v>20</v>
      </c>
      <c r="CO449" s="6">
        <v>4074</v>
      </c>
      <c r="CP449" s="6" t="s">
        <v>20</v>
      </c>
      <c r="CQ449" s="7" t="s">
        <v>21</v>
      </c>
      <c r="CS449" s="1"/>
      <c r="CT449" s="1"/>
      <c r="CU449" s="6" t="str">
        <f>+IFERROR(VALUE(RIGHT(Tabla17[[#This Row],[B2B]],6)),"")</f>
        <v/>
      </c>
      <c r="CV449" s="6" t="str">
        <f>+IFERROR(VLOOKUP(CT449,Auxiliar!$A:$C,2,0),"")</f>
        <v/>
      </c>
      <c r="CW449" s="7" t="str">
        <f>+IFERROR(VLOOKUP(CT449,Auxiliar!$A:$C,3,0),"")</f>
        <v/>
      </c>
      <c r="CY449" s="1">
        <v>4074</v>
      </c>
      <c r="CZ449" s="1" t="s">
        <v>16</v>
      </c>
      <c r="DA449" s="6">
        <f>+IFERROR(VALUE(RIGHT(Tabla18[[#This Row],[B2B]],6)),"")</f>
        <v>4074</v>
      </c>
      <c r="DB449" s="6" t="str">
        <f>+IFERROR(VLOOKUP(CZ449,Auxiliar!$A:$C,2,0),"")</f>
        <v>PREMIUM</v>
      </c>
      <c r="DC449" s="7" t="str">
        <f>+IFERROR(VLOOKUP(CZ449,Auxiliar!$A:$C,3,0),"")</f>
        <v>0b 0% | 2b 2% | 5b 3,5% | 10b 5%</v>
      </c>
      <c r="DE449" s="1">
        <v>4074</v>
      </c>
      <c r="DF449" s="1" t="s">
        <v>19</v>
      </c>
      <c r="DG449" s="6">
        <f>+IFERROR(VALUE(RIGHT(Tabla19[[#This Row],[B2B]],6)),"")</f>
        <v>4074</v>
      </c>
      <c r="DH449" s="6" t="str">
        <f>+IFERROR(VLOOKUP(DF449,Auxiliar!$A:$C,2,0),"")</f>
        <v>MICHELOB</v>
      </c>
      <c r="DI449" s="7" t="str">
        <f>+IFERROR(VLOOKUP(DF449,Auxiliar!$A:$C,3,0),"")</f>
        <v>1b 7% | 3b 22% | 8b 27%</v>
      </c>
      <c r="DK449" s="1"/>
      <c r="DL449" s="1"/>
      <c r="DM449" s="6" t="str">
        <f>+IFERROR(VALUE(RIGHT(Tabla20[[#This Row],[B2B]],6)),"")</f>
        <v/>
      </c>
      <c r="DN449" s="6" t="str">
        <f>+IFERROR(VLOOKUP(DL449,Auxiliar!$A:$C,2,0),"")</f>
        <v/>
      </c>
      <c r="DO449" s="7" t="str">
        <f>+IFERROR(VLOOKUP(DL449,Auxiliar!$A:$C,3,0),"")</f>
        <v/>
      </c>
      <c r="DQ449" s="1">
        <v>4078</v>
      </c>
      <c r="DR449" s="12" t="s">
        <v>24</v>
      </c>
      <c r="DS449" s="6">
        <f>+IFERROR(VALUE(RIGHT(Tabla21[[#This Row],[B2B]],6)),"")</f>
        <v>4078</v>
      </c>
      <c r="DT449" s="6" t="str">
        <f>+IFERROR(VLOOKUP(DR449,Auxiliar!$A:$C,2,0),"")</f>
        <v>CORONA PORRON</v>
      </c>
      <c r="DU449" s="7" t="str">
        <f>+IFERROR(VLOOKUP(DR449,Auxiliar!$A:$C,3,0),"")</f>
        <v>1b 5% | 20b 0%</v>
      </c>
      <c r="DW449" s="1">
        <v>10509</v>
      </c>
      <c r="DX449" s="12" t="s">
        <v>43</v>
      </c>
      <c r="DY449" s="6">
        <f>+IFERROR(VALUE(RIGHT(Tabla22[[#This Row],[B2B]],6)),"")</f>
        <v>10509</v>
      </c>
      <c r="DZ449" s="6" t="str">
        <f>+IFERROR(VLOOKUP(DX449,Auxiliar!$A:$C,2,0),"")</f>
        <v xml:space="preserve">VALUE LATA </v>
      </c>
      <c r="EA449" s="7" t="str">
        <f>+IFERROR(VLOOKUP(DX449,Auxiliar!$A:$C,3,0),"")</f>
        <v>1b 15% | 100b 18%</v>
      </c>
      <c r="EC449" s="1">
        <v>10455</v>
      </c>
      <c r="ED449" s="12" t="s">
        <v>47</v>
      </c>
      <c r="EE449" s="6">
        <f>+IFERROR(VALUE(RIGHT(Tabla23[[#This Row],[B2B]],6)),"")</f>
        <v>10455</v>
      </c>
      <c r="EF449" s="6" t="str">
        <f>+IFERROR(VLOOKUP(ED449,Auxiliar!$A:$C,2,0),"")</f>
        <v>VALUE LATON</v>
      </c>
      <c r="EG449" s="7" t="str">
        <f>+IFERROR(VLOOKUP(ED449,Auxiliar!$A:$C,3,0),"")</f>
        <v>1b 10% | 5b 15% | 192b 0%</v>
      </c>
      <c r="EI449" s="1"/>
      <c r="EJ449" s="12"/>
      <c r="EK449" s="6" t="str">
        <f>+IFERROR(VALUE(RIGHT(Tabla24[[#This Row],[B2B]],6)),"")</f>
        <v/>
      </c>
      <c r="EL449" s="6" t="str">
        <f>+IFERROR(VLOOKUP(EJ449,Auxiliar!$A:$C,2,0),"")</f>
        <v/>
      </c>
      <c r="EM449" s="7" t="str">
        <f>+IFERROR(VLOOKUP(EJ449,Auxiliar!$A:$C,3,0),"")</f>
        <v/>
      </c>
      <c r="EO449" s="1"/>
      <c r="EP449" s="12"/>
      <c r="EQ449" s="6" t="str">
        <f>+IFERROR(VALUE(RIGHT(Tabla25[[#This Row],[B2B]],6)),"")</f>
        <v/>
      </c>
      <c r="ER449" s="6" t="str">
        <f>+IFERROR(VLOOKUP(EP449,Auxiliar!$A:$C,2,0),"")</f>
        <v/>
      </c>
      <c r="ES449" s="7" t="str">
        <f>+IFERROR(VLOOKUP(EP449,Auxiliar!$A:$C,3,0),"")</f>
        <v/>
      </c>
      <c r="EU449" s="1"/>
      <c r="EV449" s="12"/>
      <c r="EW449" s="6" t="str">
        <f>+IFERROR(VALUE(RIGHT(Tabla26[[#This Row],[B2B]],6)),"")</f>
        <v/>
      </c>
      <c r="EX449" s="6" t="str">
        <f>+IFERROR(VLOOKUP(EV449,Auxiliar!$A:$C,2,0),"")</f>
        <v/>
      </c>
      <c r="EY449" s="7" t="str">
        <f>+IFERROR(VLOOKUP(EV449,Auxiliar!$A:$C,3,0),"")</f>
        <v/>
      </c>
      <c r="EZ449" s="1"/>
      <c r="FA449" s="12"/>
      <c r="FB449" s="6" t="str">
        <f>+IFERROR(VALUE(RIGHT(Tabla27[[#This Row],[B2B]],6)),"")</f>
        <v/>
      </c>
      <c r="FC449" s="6" t="str">
        <f>+IFERROR(VLOOKUP(FA449,Auxiliar!$A:$C,2,0),"")</f>
        <v/>
      </c>
      <c r="FD449" s="7" t="str">
        <f>+IFERROR(VLOOKUP(FA449,Auxiliar!$A:$C,3,0),"")</f>
        <v/>
      </c>
      <c r="FE449" s="1"/>
      <c r="FF449" s="12"/>
      <c r="FG449" s="6" t="str">
        <f>+IFERROR(VALUE(RIGHT(Tabla28[[#This Row],[B2B]],6)),"")</f>
        <v/>
      </c>
      <c r="FH449" s="6" t="str">
        <f>+IFERROR(VLOOKUP(FF449,Auxiliar!$A:$C,2,0),"")</f>
        <v/>
      </c>
      <c r="FI449" s="7" t="str">
        <f>+IFERROR(VLOOKUP(FF449,Auxiliar!$A:$C,3,0),"")</f>
        <v/>
      </c>
      <c r="FJ449" s="1"/>
      <c r="FK449" s="12"/>
      <c r="FL449" s="6" t="str">
        <f>+IFERROR(VALUE(RIGHT(Tabla29[[#This Row],[B2B]],6)),"")</f>
        <v/>
      </c>
      <c r="FM449" s="6" t="str">
        <f>+IFERROR(VLOOKUP(FK449,Auxiliar!$A:$C,2,0),"")</f>
        <v/>
      </c>
      <c r="FN449" s="7" t="str">
        <f>+IFERROR(VLOOKUP(FK449,Auxiliar!$A:$C,3,0),"")</f>
        <v/>
      </c>
      <c r="FO449" s="1"/>
      <c r="FP449" s="12"/>
      <c r="FQ449" s="6" t="str">
        <f>+IFERROR(VALUE(RIGHT(Tabla30[[#This Row],[B2B]],6)),"")</f>
        <v/>
      </c>
      <c r="FR449" s="6" t="str">
        <f>+IFERROR(VLOOKUP(FP449,Auxiliar!$A:$C,2,0),"")</f>
        <v/>
      </c>
      <c r="FS449" s="7"/>
      <c r="FT449" s="1"/>
      <c r="FU449" s="12"/>
      <c r="FV449" s="6" t="str">
        <f>+IFERROR(VALUE(RIGHT(Tabla31[[#This Row],[B2B]],6)),"")</f>
        <v/>
      </c>
      <c r="FW449" s="6" t="str">
        <f>+IFERROR(VLOOKUP(FU449,Auxiliar!$A:$C,2,0),"")</f>
        <v/>
      </c>
      <c r="FX449" s="7" t="str">
        <f>+IFERROR(VLOOKUP(FU449,Auxiliar!$A:$C,3,0),"")</f>
        <v/>
      </c>
      <c r="FY449" s="1"/>
      <c r="FZ449" s="12"/>
      <c r="GA449" s="6" t="str">
        <f>+IFERROR(VALUE(RIGHT(Tabla32[[#This Row],[B2B]],6)),"")</f>
        <v/>
      </c>
      <c r="GB449" s="6" t="str">
        <f>+IFERROR(VLOOKUP(FZ449,Auxiliar!$A:$C,2,0),"")</f>
        <v/>
      </c>
      <c r="GC449" s="7" t="str">
        <f>+IFERROR(VLOOKUP(FZ449,Auxiliar!$A:$C,3,0),"")</f>
        <v/>
      </c>
      <c r="GD449" s="1"/>
      <c r="GE449" s="12"/>
      <c r="GF449" s="6" t="str">
        <f>+IFERROR(VALUE(RIGHT(Tabla33[[#This Row],[B2B]],6)),"")</f>
        <v/>
      </c>
      <c r="GG449" s="6" t="str">
        <f>+IFERROR(VLOOKUP(GE449,Auxiliar!$A:$C,2,0),"")</f>
        <v/>
      </c>
      <c r="GH449" s="7" t="str">
        <f>+IFERROR(VLOOKUP(GE449,Auxiliar!$A:$C,3,0),"")</f>
        <v/>
      </c>
    </row>
    <row r="450" spans="1:190" x14ac:dyDescent="0.25">
      <c r="A450" s="1"/>
      <c r="B450" s="1"/>
      <c r="C450" t="str">
        <f>+IFERROR(VALUE(RIGHT(Tabla1[[#This Row],[B2B]],6)),"")</f>
        <v/>
      </c>
      <c r="D450" t="str">
        <f>+IFERROR(VLOOKUP(B450,Auxiliar!$A:$C,2,0),"")</f>
        <v/>
      </c>
      <c r="E450" s="5" t="str">
        <f>+IFERROR(VLOOKUP(B450,Auxiliar!$A:$C,3,0),"")</f>
        <v/>
      </c>
      <c r="S450" s="1">
        <v>5195</v>
      </c>
      <c r="T450" s="1" t="s">
        <v>9</v>
      </c>
      <c r="U450" s="6">
        <f>+IFERROR(VALUE(RIGHT(Tabla4[[#This Row],[B2B]],6)),"")</f>
        <v>5195</v>
      </c>
      <c r="V450" s="6" t="str">
        <f>+IFERROR(VLOOKUP(T450,Auxiliar!$A:$C,2,0),"")</f>
        <v>CORE</v>
      </c>
      <c r="W450" s="7" t="str">
        <f>+IFERROR(VLOOKUP(T450,Auxiliar!$A:$C,3,0),"")</f>
        <v>0b 1% | 2b 5% | 4b 6%</v>
      </c>
      <c r="AK450" s="1">
        <v>5021</v>
      </c>
      <c r="AL450" s="1" t="s">
        <v>30</v>
      </c>
      <c r="AM450" s="6">
        <f>+IFERROR(VALUE(RIGHT(Tabla7[[#This Row],[B2B]],6)),"")</f>
        <v>5021</v>
      </c>
      <c r="AN450" s="6" t="str">
        <f>+IFERROR(VLOOKUP(AL450,Auxiliar!$A:$C,2,0),"")</f>
        <v>LATONES</v>
      </c>
      <c r="AO450" s="7" t="str">
        <f>+IFERROR(VLOOKUP(AL450,Auxiliar!$A:$C,3,0),"")</f>
        <v>1b 4% | 5b 7% | 97b 0%</v>
      </c>
      <c r="AW450" s="1"/>
      <c r="AX450" s="1" t="s">
        <v>32</v>
      </c>
      <c r="AY450" s="6" t="str">
        <f>+IFERROR(VALUE(RIGHT(Tabla9[[#This Row],[B2B]],6)),"")</f>
        <v/>
      </c>
      <c r="AZ450" s="6" t="str">
        <f>+IFERROR(VLOOKUP(AX450,Auxiliar!$A:$C,2,0),"")</f>
        <v>LATONES</v>
      </c>
      <c r="BA450" s="7" t="str">
        <f>+IFERROR(VLOOKUP(AX450,Auxiliar!$A:$C,3,0),"")</f>
        <v>2b 3% | 4b 4% | 6b 5% | 10b 8%  | 385b 0%</v>
      </c>
      <c r="BI450" s="1"/>
      <c r="BJ450" s="1"/>
      <c r="BK450" s="6" t="str">
        <f>+IFERROR(VALUE(RIGHT(Tabla11[[#This Row],[B2B]],6)),"")</f>
        <v/>
      </c>
      <c r="BL450" s="6" t="str">
        <f>+IFERROR(VLOOKUP(BJ450,Auxiliar!$A:$C,2,0),"")</f>
        <v/>
      </c>
      <c r="BM450" s="7" t="str">
        <f>+IFERROR(VLOOKUP(BJ450,Auxiliar!$A:$C,3,0),"")</f>
        <v/>
      </c>
      <c r="BO450" s="1">
        <v>10465</v>
      </c>
      <c r="BP450" s="1" t="s">
        <v>39</v>
      </c>
      <c r="BQ450" s="6">
        <f>+IFERROR(VALUE(RIGHT(Tabla12[[#This Row],[B2B]],6)),"")</f>
        <v>10465</v>
      </c>
      <c r="BR450" s="6" t="str">
        <f>+IFERROR(VLOOKUP(BP450,Auxiliar!$A:$C,2,0),"")</f>
        <v>VALUE LITRO</v>
      </c>
      <c r="BS450" s="7" t="str">
        <f>+IFERROR(VLOOKUP(BP450,Auxiliar!$A:$C,3,0),"")</f>
        <v>1b 12%</v>
      </c>
      <c r="CA450" s="1">
        <v>4092</v>
      </c>
      <c r="CB450" s="1" t="s">
        <v>35</v>
      </c>
      <c r="CC450" s="6">
        <f>+IFERROR(VALUE(RIGHT(Tabla14[[#This Row],[B2B]],6)),"")</f>
        <v>4092</v>
      </c>
      <c r="CD450" s="6" t="str">
        <f>+IFERROR(VLOOKUP(CB450,Auxiliar!$A:$C,2,0),"")</f>
        <v>Corona 710cc</v>
      </c>
      <c r="CE450" s="7" t="str">
        <f>+IFERROR(VLOOKUP(CB450,Auxiliar!$A:$C,3,0),"")</f>
        <v>1b 10% | 85b 0%</v>
      </c>
      <c r="CG450" s="1"/>
      <c r="CH450" s="1"/>
      <c r="CI450" s="6" t="str">
        <f>+IFERROR(VALUE(RIGHT(Tabla15[[#This Row],[B2B]],6)),"")</f>
        <v/>
      </c>
      <c r="CJ450" s="6" t="str">
        <f>+IFERROR(VLOOKUP(CH450,Auxiliar!$A:$C,2,0),"")</f>
        <v/>
      </c>
      <c r="CK450" s="7" t="str">
        <f>+IFERROR(VLOOKUP(CH450,Auxiliar!$A:$C,3,0),"")</f>
        <v/>
      </c>
      <c r="CM450" s="1">
        <v>4078</v>
      </c>
      <c r="CN450" s="1" t="s">
        <v>20</v>
      </c>
      <c r="CO450" s="6">
        <v>4078</v>
      </c>
      <c r="CP450" s="6" t="s">
        <v>20</v>
      </c>
      <c r="CQ450" s="7" t="s">
        <v>21</v>
      </c>
      <c r="CS450" s="1"/>
      <c r="CT450" s="1"/>
      <c r="CU450" s="6" t="str">
        <f>+IFERROR(VALUE(RIGHT(Tabla17[[#This Row],[B2B]],6)),"")</f>
        <v/>
      </c>
      <c r="CV450" s="6" t="str">
        <f>+IFERROR(VLOOKUP(CT450,Auxiliar!$A:$C,2,0),"")</f>
        <v/>
      </c>
      <c r="CW450" s="7" t="str">
        <f>+IFERROR(VLOOKUP(CT450,Auxiliar!$A:$C,3,0),"")</f>
        <v/>
      </c>
      <c r="CY450" s="1">
        <v>4078</v>
      </c>
      <c r="CZ450" s="1" t="s">
        <v>16</v>
      </c>
      <c r="DA450" s="6">
        <f>+IFERROR(VALUE(RIGHT(Tabla18[[#This Row],[B2B]],6)),"")</f>
        <v>4078</v>
      </c>
      <c r="DB450" s="6" t="str">
        <f>+IFERROR(VLOOKUP(CZ450,Auxiliar!$A:$C,2,0),"")</f>
        <v>PREMIUM</v>
      </c>
      <c r="DC450" s="7" t="str">
        <f>+IFERROR(VLOOKUP(CZ450,Auxiliar!$A:$C,3,0),"")</f>
        <v>0b 0% | 2b 2% | 5b 3,5% | 10b 5%</v>
      </c>
      <c r="DE450" s="1">
        <v>4078</v>
      </c>
      <c r="DF450" s="1" t="s">
        <v>19</v>
      </c>
      <c r="DG450" s="6">
        <f>+IFERROR(VALUE(RIGHT(Tabla19[[#This Row],[B2B]],6)),"")</f>
        <v>4078</v>
      </c>
      <c r="DH450" s="6" t="str">
        <f>+IFERROR(VLOOKUP(DF450,Auxiliar!$A:$C,2,0),"")</f>
        <v>MICHELOB</v>
      </c>
      <c r="DI450" s="7" t="str">
        <f>+IFERROR(VLOOKUP(DF450,Auxiliar!$A:$C,3,0),"")</f>
        <v>1b 7% | 3b 22% | 8b 27%</v>
      </c>
      <c r="DK450" s="1"/>
      <c r="DL450" s="1"/>
      <c r="DM450" s="6" t="str">
        <f>+IFERROR(VALUE(RIGHT(Tabla20[[#This Row],[B2B]],6)),"")</f>
        <v/>
      </c>
      <c r="DN450" s="6" t="str">
        <f>+IFERROR(VLOOKUP(DL450,Auxiliar!$A:$C,2,0),"")</f>
        <v/>
      </c>
      <c r="DO450" s="7" t="str">
        <f>+IFERROR(VLOOKUP(DL450,Auxiliar!$A:$C,3,0),"")</f>
        <v/>
      </c>
      <c r="DQ450" s="1">
        <v>4080</v>
      </c>
      <c r="DR450" s="12" t="s">
        <v>24</v>
      </c>
      <c r="DS450" s="6">
        <f>+IFERROR(VALUE(RIGHT(Tabla21[[#This Row],[B2B]],6)),"")</f>
        <v>4080</v>
      </c>
      <c r="DT450" s="6" t="str">
        <f>+IFERROR(VLOOKUP(DR450,Auxiliar!$A:$C,2,0),"")</f>
        <v>CORONA PORRON</v>
      </c>
      <c r="DU450" s="7" t="str">
        <f>+IFERROR(VLOOKUP(DR450,Auxiliar!$A:$C,3,0),"")</f>
        <v>1b 5% | 20b 0%</v>
      </c>
      <c r="DW450" s="1">
        <v>1279</v>
      </c>
      <c r="DX450" s="12" t="s">
        <v>43</v>
      </c>
      <c r="DY450" s="6">
        <f>+IFERROR(VALUE(RIGHT(Tabla22[[#This Row],[B2B]],6)),"")</f>
        <v>1279</v>
      </c>
      <c r="DZ450" s="6" t="str">
        <f>+IFERROR(VLOOKUP(DX450,Auxiliar!$A:$C,2,0),"")</f>
        <v xml:space="preserve">VALUE LATA </v>
      </c>
      <c r="EA450" s="7" t="str">
        <f>+IFERROR(VLOOKUP(DX450,Auxiliar!$A:$C,3,0),"")</f>
        <v>1b 15% | 100b 18%</v>
      </c>
      <c r="EC450" s="1">
        <v>1238</v>
      </c>
      <c r="ED450" s="12" t="s">
        <v>47</v>
      </c>
      <c r="EE450" s="6">
        <f>+IFERROR(VALUE(RIGHT(Tabla23[[#This Row],[B2B]],6)),"")</f>
        <v>1238</v>
      </c>
      <c r="EF450" s="6" t="str">
        <f>+IFERROR(VLOOKUP(ED450,Auxiliar!$A:$C,2,0),"")</f>
        <v>VALUE LATON</v>
      </c>
      <c r="EG450" s="7" t="str">
        <f>+IFERROR(VLOOKUP(ED450,Auxiliar!$A:$C,3,0),"")</f>
        <v>1b 10% | 5b 15% | 192b 0%</v>
      </c>
      <c r="EI450" s="1"/>
      <c r="EJ450" s="12"/>
      <c r="EK450" s="6" t="str">
        <f>+IFERROR(VALUE(RIGHT(Tabla24[[#This Row],[B2B]],6)),"")</f>
        <v/>
      </c>
      <c r="EL450" s="6" t="str">
        <f>+IFERROR(VLOOKUP(EJ450,Auxiliar!$A:$C,2,0),"")</f>
        <v/>
      </c>
      <c r="EM450" s="7" t="str">
        <f>+IFERROR(VLOOKUP(EJ450,Auxiliar!$A:$C,3,0),"")</f>
        <v/>
      </c>
      <c r="EO450" s="1"/>
      <c r="EP450" s="12"/>
      <c r="EQ450" s="6" t="str">
        <f>+IFERROR(VALUE(RIGHT(Tabla25[[#This Row],[B2B]],6)),"")</f>
        <v/>
      </c>
      <c r="ER450" s="6" t="str">
        <f>+IFERROR(VLOOKUP(EP450,Auxiliar!$A:$C,2,0),"")</f>
        <v/>
      </c>
      <c r="ES450" s="7" t="str">
        <f>+IFERROR(VLOOKUP(EP450,Auxiliar!$A:$C,3,0),"")</f>
        <v/>
      </c>
      <c r="EU450" s="1"/>
      <c r="EV450" s="12"/>
      <c r="EW450" s="6" t="str">
        <f>+IFERROR(VALUE(RIGHT(Tabla26[[#This Row],[B2B]],6)),"")</f>
        <v/>
      </c>
      <c r="EX450" s="6" t="str">
        <f>+IFERROR(VLOOKUP(EV450,Auxiliar!$A:$C,2,0),"")</f>
        <v/>
      </c>
      <c r="EY450" s="7" t="str">
        <f>+IFERROR(VLOOKUP(EV450,Auxiliar!$A:$C,3,0),"")</f>
        <v/>
      </c>
      <c r="EZ450" s="1"/>
      <c r="FA450" s="12"/>
      <c r="FB450" s="6" t="str">
        <f>+IFERROR(VALUE(RIGHT(Tabla27[[#This Row],[B2B]],6)),"")</f>
        <v/>
      </c>
      <c r="FC450" s="6" t="str">
        <f>+IFERROR(VLOOKUP(FA450,Auxiliar!$A:$C,2,0),"")</f>
        <v/>
      </c>
      <c r="FD450" s="7" t="str">
        <f>+IFERROR(VLOOKUP(FA450,Auxiliar!$A:$C,3,0),"")</f>
        <v/>
      </c>
      <c r="FE450" s="1"/>
      <c r="FF450" s="12"/>
      <c r="FG450" s="6" t="str">
        <f>+IFERROR(VALUE(RIGHT(Tabla28[[#This Row],[B2B]],6)),"")</f>
        <v/>
      </c>
      <c r="FH450" s="6" t="str">
        <f>+IFERROR(VLOOKUP(FF450,Auxiliar!$A:$C,2,0),"")</f>
        <v/>
      </c>
      <c r="FI450" s="7" t="str">
        <f>+IFERROR(VLOOKUP(FF450,Auxiliar!$A:$C,3,0),"")</f>
        <v/>
      </c>
      <c r="FJ450" s="1"/>
      <c r="FK450" s="12"/>
      <c r="FL450" s="6" t="str">
        <f>+IFERROR(VALUE(RIGHT(Tabla29[[#This Row],[B2B]],6)),"")</f>
        <v/>
      </c>
      <c r="FM450" s="6" t="str">
        <f>+IFERROR(VLOOKUP(FK450,Auxiliar!$A:$C,2,0),"")</f>
        <v/>
      </c>
      <c r="FN450" s="7" t="str">
        <f>+IFERROR(VLOOKUP(FK450,Auxiliar!$A:$C,3,0),"")</f>
        <v/>
      </c>
      <c r="FO450" s="1"/>
      <c r="FP450" s="12"/>
      <c r="FQ450" s="6" t="str">
        <f>+IFERROR(VALUE(RIGHT(Tabla30[[#This Row],[B2B]],6)),"")</f>
        <v/>
      </c>
      <c r="FR450" s="6" t="str">
        <f>+IFERROR(VLOOKUP(FP450,Auxiliar!$A:$C,2,0),"")</f>
        <v/>
      </c>
      <c r="FS450" s="7"/>
      <c r="FT450" s="1"/>
      <c r="FU450" s="12"/>
      <c r="FV450" s="6" t="str">
        <f>+IFERROR(VALUE(RIGHT(Tabla31[[#This Row],[B2B]],6)),"")</f>
        <v/>
      </c>
      <c r="FW450" s="6" t="str">
        <f>+IFERROR(VLOOKUP(FU450,Auxiliar!$A:$C,2,0),"")</f>
        <v/>
      </c>
      <c r="FX450" s="7" t="str">
        <f>+IFERROR(VLOOKUP(FU450,Auxiliar!$A:$C,3,0),"")</f>
        <v/>
      </c>
      <c r="FY450" s="1"/>
      <c r="FZ450" s="12"/>
      <c r="GA450" s="6" t="str">
        <f>+IFERROR(VALUE(RIGHT(Tabla32[[#This Row],[B2B]],6)),"")</f>
        <v/>
      </c>
      <c r="GB450" s="6" t="str">
        <f>+IFERROR(VLOOKUP(FZ450,Auxiliar!$A:$C,2,0),"")</f>
        <v/>
      </c>
      <c r="GC450" s="7" t="str">
        <f>+IFERROR(VLOOKUP(FZ450,Auxiliar!$A:$C,3,0),"")</f>
        <v/>
      </c>
      <c r="GD450" s="1"/>
      <c r="GE450" s="12"/>
      <c r="GF450" s="6" t="str">
        <f>+IFERROR(VALUE(RIGHT(Tabla33[[#This Row],[B2B]],6)),"")</f>
        <v/>
      </c>
      <c r="GG450" s="6" t="str">
        <f>+IFERROR(VLOOKUP(GE450,Auxiliar!$A:$C,2,0),"")</f>
        <v/>
      </c>
      <c r="GH450" s="7" t="str">
        <f>+IFERROR(VLOOKUP(GE450,Auxiliar!$A:$C,3,0),"")</f>
        <v/>
      </c>
    </row>
    <row r="451" spans="1:190" x14ac:dyDescent="0.25">
      <c r="A451" s="1"/>
      <c r="B451" s="1"/>
      <c r="C451" t="str">
        <f>+IFERROR(VALUE(RIGHT(Tabla1[[#This Row],[B2B]],6)),"")</f>
        <v/>
      </c>
      <c r="D451" t="str">
        <f>+IFERROR(VLOOKUP(B451,Auxiliar!$A:$C,2,0),"")</f>
        <v/>
      </c>
      <c r="E451" s="5" t="str">
        <f>+IFERROR(VLOOKUP(B451,Auxiliar!$A:$C,3,0),"")</f>
        <v/>
      </c>
      <c r="S451" s="1">
        <v>5197</v>
      </c>
      <c r="T451" s="1" t="s">
        <v>9</v>
      </c>
      <c r="U451" s="6">
        <f>+IFERROR(VALUE(RIGHT(Tabla4[[#This Row],[B2B]],6)),"")</f>
        <v>5197</v>
      </c>
      <c r="V451" s="6" t="str">
        <f>+IFERROR(VLOOKUP(T451,Auxiliar!$A:$C,2,0),"")</f>
        <v>CORE</v>
      </c>
      <c r="W451" s="7" t="str">
        <f>+IFERROR(VLOOKUP(T451,Auxiliar!$A:$C,3,0),"")</f>
        <v>0b 1% | 2b 5% | 4b 6%</v>
      </c>
      <c r="AK451" s="1">
        <v>5034</v>
      </c>
      <c r="AL451" s="1" t="s">
        <v>30</v>
      </c>
      <c r="AM451" s="6">
        <f>+IFERROR(VALUE(RIGHT(Tabla7[[#This Row],[B2B]],6)),"")</f>
        <v>5034</v>
      </c>
      <c r="AN451" s="6" t="str">
        <f>+IFERROR(VLOOKUP(AL451,Auxiliar!$A:$C,2,0),"")</f>
        <v>LATONES</v>
      </c>
      <c r="AO451" s="7" t="str">
        <f>+IFERROR(VLOOKUP(AL451,Auxiliar!$A:$C,3,0),"")</f>
        <v>1b 4% | 5b 7% | 97b 0%</v>
      </c>
      <c r="AW451" s="1"/>
      <c r="AX451" s="1" t="s">
        <v>32</v>
      </c>
      <c r="AY451" s="6" t="str">
        <f>+IFERROR(VALUE(RIGHT(Tabla9[[#This Row],[B2B]],6)),"")</f>
        <v/>
      </c>
      <c r="AZ451" s="6" t="str">
        <f>+IFERROR(VLOOKUP(AX451,Auxiliar!$A:$C,2,0),"")</f>
        <v>LATONES</v>
      </c>
      <c r="BA451" s="7" t="str">
        <f>+IFERROR(VLOOKUP(AX451,Auxiliar!$A:$C,3,0),"")</f>
        <v>2b 3% | 4b 4% | 6b 5% | 10b 8%  | 385b 0%</v>
      </c>
      <c r="BI451" s="1"/>
      <c r="BJ451" s="1"/>
      <c r="BK451" s="6" t="str">
        <f>+IFERROR(VALUE(RIGHT(Tabla11[[#This Row],[B2B]],6)),"")</f>
        <v/>
      </c>
      <c r="BL451" s="6" t="str">
        <f>+IFERROR(VLOOKUP(BJ451,Auxiliar!$A:$C,2,0),"")</f>
        <v/>
      </c>
      <c r="BM451" s="7" t="str">
        <f>+IFERROR(VLOOKUP(BJ451,Auxiliar!$A:$C,3,0),"")</f>
        <v/>
      </c>
      <c r="BO451" s="1">
        <v>10505</v>
      </c>
      <c r="BP451" s="1" t="s">
        <v>39</v>
      </c>
      <c r="BQ451" s="6">
        <f>+IFERROR(VALUE(RIGHT(Tabla12[[#This Row],[B2B]],6)),"")</f>
        <v>10505</v>
      </c>
      <c r="BR451" s="6" t="str">
        <f>+IFERROR(VLOOKUP(BP451,Auxiliar!$A:$C,2,0),"")</f>
        <v>VALUE LITRO</v>
      </c>
      <c r="BS451" s="7" t="str">
        <f>+IFERROR(VLOOKUP(BP451,Auxiliar!$A:$C,3,0),"")</f>
        <v>1b 12%</v>
      </c>
      <c r="CA451" s="1">
        <v>4096</v>
      </c>
      <c r="CB451" s="1" t="s">
        <v>35</v>
      </c>
      <c r="CC451" s="6">
        <f>+IFERROR(VALUE(RIGHT(Tabla14[[#This Row],[B2B]],6)),"")</f>
        <v>4096</v>
      </c>
      <c r="CD451" s="6" t="str">
        <f>+IFERROR(VLOOKUP(CB451,Auxiliar!$A:$C,2,0),"")</f>
        <v>Corona 710cc</v>
      </c>
      <c r="CE451" s="7" t="str">
        <f>+IFERROR(VLOOKUP(CB451,Auxiliar!$A:$C,3,0),"")</f>
        <v>1b 10% | 85b 0%</v>
      </c>
      <c r="CG451" s="1"/>
      <c r="CH451" s="1"/>
      <c r="CI451" s="6" t="str">
        <f>+IFERROR(VALUE(RIGHT(Tabla15[[#This Row],[B2B]],6)),"")</f>
        <v/>
      </c>
      <c r="CJ451" s="6" t="str">
        <f>+IFERROR(VLOOKUP(CH451,Auxiliar!$A:$C,2,0),"")</f>
        <v/>
      </c>
      <c r="CK451" s="7" t="str">
        <f>+IFERROR(VLOOKUP(CH451,Auxiliar!$A:$C,3,0),"")</f>
        <v/>
      </c>
      <c r="CM451" s="1">
        <v>4080</v>
      </c>
      <c r="CN451" s="1" t="s">
        <v>20</v>
      </c>
      <c r="CO451" s="6">
        <v>4080</v>
      </c>
      <c r="CP451" s="6" t="s">
        <v>20</v>
      </c>
      <c r="CQ451" s="7" t="s">
        <v>21</v>
      </c>
      <c r="CS451" s="1"/>
      <c r="CT451" s="1"/>
      <c r="CU451" s="6" t="str">
        <f>+IFERROR(VALUE(RIGHT(Tabla17[[#This Row],[B2B]],6)),"")</f>
        <v/>
      </c>
      <c r="CV451" s="6" t="str">
        <f>+IFERROR(VLOOKUP(CT451,Auxiliar!$A:$C,2,0),"")</f>
        <v/>
      </c>
      <c r="CW451" s="7" t="str">
        <f>+IFERROR(VLOOKUP(CT451,Auxiliar!$A:$C,3,0),"")</f>
        <v/>
      </c>
      <c r="CY451" s="1">
        <v>4080</v>
      </c>
      <c r="CZ451" s="1" t="s">
        <v>16</v>
      </c>
      <c r="DA451" s="6">
        <f>+IFERROR(VALUE(RIGHT(Tabla18[[#This Row],[B2B]],6)),"")</f>
        <v>4080</v>
      </c>
      <c r="DB451" s="6" t="str">
        <f>+IFERROR(VLOOKUP(CZ451,Auxiliar!$A:$C,2,0),"")</f>
        <v>PREMIUM</v>
      </c>
      <c r="DC451" s="7" t="str">
        <f>+IFERROR(VLOOKUP(CZ451,Auxiliar!$A:$C,3,0),"")</f>
        <v>0b 0% | 2b 2% | 5b 3,5% | 10b 5%</v>
      </c>
      <c r="DE451" s="1">
        <v>4080</v>
      </c>
      <c r="DF451" s="1" t="s">
        <v>19</v>
      </c>
      <c r="DG451" s="6">
        <f>+IFERROR(VALUE(RIGHT(Tabla19[[#This Row],[B2B]],6)),"")</f>
        <v>4080</v>
      </c>
      <c r="DH451" s="6" t="str">
        <f>+IFERROR(VLOOKUP(DF451,Auxiliar!$A:$C,2,0),"")</f>
        <v>MICHELOB</v>
      </c>
      <c r="DI451" s="7" t="str">
        <f>+IFERROR(VLOOKUP(DF451,Auxiliar!$A:$C,3,0),"")</f>
        <v>1b 7% | 3b 22% | 8b 27%</v>
      </c>
      <c r="DK451" s="1"/>
      <c r="DL451" s="1"/>
      <c r="DM451" s="6" t="str">
        <f>+IFERROR(VALUE(RIGHT(Tabla20[[#This Row],[B2B]],6)),"")</f>
        <v/>
      </c>
      <c r="DN451" s="6" t="str">
        <f>+IFERROR(VLOOKUP(DL451,Auxiliar!$A:$C,2,0),"")</f>
        <v/>
      </c>
      <c r="DO451" s="7" t="str">
        <f>+IFERROR(VLOOKUP(DL451,Auxiliar!$A:$C,3,0),"")</f>
        <v/>
      </c>
      <c r="DQ451" s="1">
        <v>4081</v>
      </c>
      <c r="DR451" s="12" t="s">
        <v>24</v>
      </c>
      <c r="DS451" s="6">
        <f>+IFERROR(VALUE(RIGHT(Tabla21[[#This Row],[B2B]],6)),"")</f>
        <v>4081</v>
      </c>
      <c r="DT451" s="6" t="str">
        <f>+IFERROR(VLOOKUP(DR451,Auxiliar!$A:$C,2,0),"")</f>
        <v>CORONA PORRON</v>
      </c>
      <c r="DU451" s="7" t="str">
        <f>+IFERROR(VLOOKUP(DR451,Auxiliar!$A:$C,3,0),"")</f>
        <v>1b 5% | 20b 0%</v>
      </c>
      <c r="DW451" s="1">
        <v>10521</v>
      </c>
      <c r="DX451" s="12" t="s">
        <v>43</v>
      </c>
      <c r="DY451" s="6">
        <f>+IFERROR(VALUE(RIGHT(Tabla22[[#This Row],[B2B]],6)),"")</f>
        <v>10521</v>
      </c>
      <c r="DZ451" s="6" t="str">
        <f>+IFERROR(VLOOKUP(DX451,Auxiliar!$A:$C,2,0),"")</f>
        <v xml:space="preserve">VALUE LATA </v>
      </c>
      <c r="EA451" s="7" t="str">
        <f>+IFERROR(VLOOKUP(DX451,Auxiliar!$A:$C,3,0),"")</f>
        <v>1b 15% | 100b 18%</v>
      </c>
      <c r="EC451" s="1">
        <v>10465</v>
      </c>
      <c r="ED451" s="12" t="s">
        <v>47</v>
      </c>
      <c r="EE451" s="6">
        <f>+IFERROR(VALUE(RIGHT(Tabla23[[#This Row],[B2B]],6)),"")</f>
        <v>10465</v>
      </c>
      <c r="EF451" s="6" t="str">
        <f>+IFERROR(VLOOKUP(ED451,Auxiliar!$A:$C,2,0),"")</f>
        <v>VALUE LATON</v>
      </c>
      <c r="EG451" s="7" t="str">
        <f>+IFERROR(VLOOKUP(ED451,Auxiliar!$A:$C,3,0),"")</f>
        <v>1b 10% | 5b 15% | 192b 0%</v>
      </c>
      <c r="EI451" s="1"/>
      <c r="EJ451" s="12"/>
      <c r="EK451" s="6" t="str">
        <f>+IFERROR(VALUE(RIGHT(Tabla24[[#This Row],[B2B]],6)),"")</f>
        <v/>
      </c>
      <c r="EL451" s="6" t="str">
        <f>+IFERROR(VLOOKUP(EJ451,Auxiliar!$A:$C,2,0),"")</f>
        <v/>
      </c>
      <c r="EM451" s="7" t="str">
        <f>+IFERROR(VLOOKUP(EJ451,Auxiliar!$A:$C,3,0),"")</f>
        <v/>
      </c>
      <c r="EO451" s="1"/>
      <c r="EP451" s="12"/>
      <c r="EQ451" s="6" t="str">
        <f>+IFERROR(VALUE(RIGHT(Tabla25[[#This Row],[B2B]],6)),"")</f>
        <v/>
      </c>
      <c r="ER451" s="6" t="str">
        <f>+IFERROR(VLOOKUP(EP451,Auxiliar!$A:$C,2,0),"")</f>
        <v/>
      </c>
      <c r="ES451" s="7" t="str">
        <f>+IFERROR(VLOOKUP(EP451,Auxiliar!$A:$C,3,0),"")</f>
        <v/>
      </c>
      <c r="EU451" s="1"/>
      <c r="EV451" s="12"/>
      <c r="EW451" s="6" t="str">
        <f>+IFERROR(VALUE(RIGHT(Tabla26[[#This Row],[B2B]],6)),"")</f>
        <v/>
      </c>
      <c r="EX451" s="6" t="str">
        <f>+IFERROR(VLOOKUP(EV451,Auxiliar!$A:$C,2,0),"")</f>
        <v/>
      </c>
      <c r="EY451" s="7" t="str">
        <f>+IFERROR(VLOOKUP(EV451,Auxiliar!$A:$C,3,0),"")</f>
        <v/>
      </c>
      <c r="EZ451" s="1"/>
      <c r="FA451" s="12"/>
      <c r="FB451" s="6" t="str">
        <f>+IFERROR(VALUE(RIGHT(Tabla27[[#This Row],[B2B]],6)),"")</f>
        <v/>
      </c>
      <c r="FC451" s="6" t="str">
        <f>+IFERROR(VLOOKUP(FA451,Auxiliar!$A:$C,2,0),"")</f>
        <v/>
      </c>
      <c r="FD451" s="7" t="str">
        <f>+IFERROR(VLOOKUP(FA451,Auxiliar!$A:$C,3,0),"")</f>
        <v/>
      </c>
      <c r="FE451" s="1"/>
      <c r="FF451" s="12"/>
      <c r="FG451" s="6" t="str">
        <f>+IFERROR(VALUE(RIGHT(Tabla28[[#This Row],[B2B]],6)),"")</f>
        <v/>
      </c>
      <c r="FH451" s="6" t="str">
        <f>+IFERROR(VLOOKUP(FF451,Auxiliar!$A:$C,2,0),"")</f>
        <v/>
      </c>
      <c r="FI451" s="7" t="str">
        <f>+IFERROR(VLOOKUP(FF451,Auxiliar!$A:$C,3,0),"")</f>
        <v/>
      </c>
      <c r="FJ451" s="1"/>
      <c r="FK451" s="12"/>
      <c r="FL451" s="6" t="str">
        <f>+IFERROR(VALUE(RIGHT(Tabla29[[#This Row],[B2B]],6)),"")</f>
        <v/>
      </c>
      <c r="FM451" s="6" t="str">
        <f>+IFERROR(VLOOKUP(FK451,Auxiliar!$A:$C,2,0),"")</f>
        <v/>
      </c>
      <c r="FN451" s="7" t="str">
        <f>+IFERROR(VLOOKUP(FK451,Auxiliar!$A:$C,3,0),"")</f>
        <v/>
      </c>
      <c r="FO451" s="1"/>
      <c r="FP451" s="12"/>
      <c r="FQ451" s="6" t="str">
        <f>+IFERROR(VALUE(RIGHT(Tabla30[[#This Row],[B2B]],6)),"")</f>
        <v/>
      </c>
      <c r="FR451" s="6" t="str">
        <f>+IFERROR(VLOOKUP(FP451,Auxiliar!$A:$C,2,0),"")</f>
        <v/>
      </c>
      <c r="FS451" s="7"/>
      <c r="FT451" s="1"/>
      <c r="FU451" s="12"/>
      <c r="FV451" s="6" t="str">
        <f>+IFERROR(VALUE(RIGHT(Tabla31[[#This Row],[B2B]],6)),"")</f>
        <v/>
      </c>
      <c r="FW451" s="6" t="str">
        <f>+IFERROR(VLOOKUP(FU451,Auxiliar!$A:$C,2,0),"")</f>
        <v/>
      </c>
      <c r="FX451" s="7" t="str">
        <f>+IFERROR(VLOOKUP(FU451,Auxiliar!$A:$C,3,0),"")</f>
        <v/>
      </c>
      <c r="FY451" s="1"/>
      <c r="FZ451" s="12"/>
      <c r="GA451" s="6" t="str">
        <f>+IFERROR(VALUE(RIGHT(Tabla32[[#This Row],[B2B]],6)),"")</f>
        <v/>
      </c>
      <c r="GB451" s="6" t="str">
        <f>+IFERROR(VLOOKUP(FZ451,Auxiliar!$A:$C,2,0),"")</f>
        <v/>
      </c>
      <c r="GC451" s="7" t="str">
        <f>+IFERROR(VLOOKUP(FZ451,Auxiliar!$A:$C,3,0),"")</f>
        <v/>
      </c>
      <c r="GD451" s="1"/>
      <c r="GE451" s="12"/>
      <c r="GF451" s="6" t="str">
        <f>+IFERROR(VALUE(RIGHT(Tabla33[[#This Row],[B2B]],6)),"")</f>
        <v/>
      </c>
      <c r="GG451" s="6" t="str">
        <f>+IFERROR(VLOOKUP(GE451,Auxiliar!$A:$C,2,0),"")</f>
        <v/>
      </c>
      <c r="GH451" s="7" t="str">
        <f>+IFERROR(VLOOKUP(GE451,Auxiliar!$A:$C,3,0),"")</f>
        <v/>
      </c>
    </row>
    <row r="452" spans="1:190" x14ac:dyDescent="0.25">
      <c r="A452" s="1"/>
      <c r="B452" s="1"/>
      <c r="C452" t="str">
        <f>+IFERROR(VALUE(RIGHT(Tabla1[[#This Row],[B2B]],6)),"")</f>
        <v/>
      </c>
      <c r="D452" t="str">
        <f>+IFERROR(VLOOKUP(B452,Auxiliar!$A:$C,2,0),"")</f>
        <v/>
      </c>
      <c r="E452" s="5" t="str">
        <f>+IFERROR(VLOOKUP(B452,Auxiliar!$A:$C,3,0),"")</f>
        <v/>
      </c>
      <c r="S452" s="1">
        <v>5198</v>
      </c>
      <c r="T452" s="1" t="s">
        <v>9</v>
      </c>
      <c r="U452" s="6">
        <f>+IFERROR(VALUE(RIGHT(Tabla4[[#This Row],[B2B]],6)),"")</f>
        <v>5198</v>
      </c>
      <c r="V452" s="6" t="str">
        <f>+IFERROR(VLOOKUP(T452,Auxiliar!$A:$C,2,0),"")</f>
        <v>CORE</v>
      </c>
      <c r="W452" s="7" t="str">
        <f>+IFERROR(VLOOKUP(T452,Auxiliar!$A:$C,3,0),"")</f>
        <v>0b 1% | 2b 5% | 4b 6%</v>
      </c>
      <c r="AK452" s="1">
        <v>5037</v>
      </c>
      <c r="AL452" s="1" t="s">
        <v>30</v>
      </c>
      <c r="AM452" s="6">
        <f>+IFERROR(VALUE(RIGHT(Tabla7[[#This Row],[B2B]],6)),"")</f>
        <v>5037</v>
      </c>
      <c r="AN452" s="6" t="str">
        <f>+IFERROR(VLOOKUP(AL452,Auxiliar!$A:$C,2,0),"")</f>
        <v>LATONES</v>
      </c>
      <c r="AO452" s="7" t="str">
        <f>+IFERROR(VLOOKUP(AL452,Auxiliar!$A:$C,3,0),"")</f>
        <v>1b 4% | 5b 7% | 97b 0%</v>
      </c>
      <c r="AW452" s="1"/>
      <c r="AX452" s="1" t="s">
        <v>32</v>
      </c>
      <c r="AY452" s="6" t="str">
        <f>+IFERROR(VALUE(RIGHT(Tabla9[[#This Row],[B2B]],6)),"")</f>
        <v/>
      </c>
      <c r="AZ452" s="6" t="str">
        <f>+IFERROR(VLOOKUP(AX452,Auxiliar!$A:$C,2,0),"")</f>
        <v>LATONES</v>
      </c>
      <c r="BA452" s="7" t="str">
        <f>+IFERROR(VLOOKUP(AX452,Auxiliar!$A:$C,3,0),"")</f>
        <v>2b 3% | 4b 4% | 6b 5% | 10b 8%  | 385b 0%</v>
      </c>
      <c r="BI452" s="1"/>
      <c r="BJ452" s="1"/>
      <c r="BK452" s="6" t="str">
        <f>+IFERROR(VALUE(RIGHT(Tabla11[[#This Row],[B2B]],6)),"")</f>
        <v/>
      </c>
      <c r="BL452" s="6" t="str">
        <f>+IFERROR(VLOOKUP(BJ452,Auxiliar!$A:$C,2,0),"")</f>
        <v/>
      </c>
      <c r="BM452" s="7" t="str">
        <f>+IFERROR(VLOOKUP(BJ452,Auxiliar!$A:$C,3,0),"")</f>
        <v/>
      </c>
      <c r="BO452" s="1">
        <v>10509</v>
      </c>
      <c r="BP452" s="1" t="s">
        <v>39</v>
      </c>
      <c r="BQ452" s="6">
        <f>+IFERROR(VALUE(RIGHT(Tabla12[[#This Row],[B2B]],6)),"")</f>
        <v>10509</v>
      </c>
      <c r="BR452" s="6" t="str">
        <f>+IFERROR(VLOOKUP(BP452,Auxiliar!$A:$C,2,0),"")</f>
        <v>VALUE LITRO</v>
      </c>
      <c r="BS452" s="7" t="str">
        <f>+IFERROR(VLOOKUP(BP452,Auxiliar!$A:$C,3,0),"")</f>
        <v>1b 12%</v>
      </c>
      <c r="CA452" s="1">
        <v>4101</v>
      </c>
      <c r="CB452" s="1" t="s">
        <v>35</v>
      </c>
      <c r="CC452" s="6">
        <f>+IFERROR(VALUE(RIGHT(Tabla14[[#This Row],[B2B]],6)),"")</f>
        <v>4101</v>
      </c>
      <c r="CD452" s="6" t="str">
        <f>+IFERROR(VLOOKUP(CB452,Auxiliar!$A:$C,2,0),"")</f>
        <v>Corona 710cc</v>
      </c>
      <c r="CE452" s="7" t="str">
        <f>+IFERROR(VLOOKUP(CB452,Auxiliar!$A:$C,3,0),"")</f>
        <v>1b 10% | 85b 0%</v>
      </c>
      <c r="CG452" s="1"/>
      <c r="CH452" s="1"/>
      <c r="CI452" s="6" t="str">
        <f>+IFERROR(VALUE(RIGHT(Tabla15[[#This Row],[B2B]],6)),"")</f>
        <v/>
      </c>
      <c r="CJ452" s="6" t="str">
        <f>+IFERROR(VLOOKUP(CH452,Auxiliar!$A:$C,2,0),"")</f>
        <v/>
      </c>
      <c r="CK452" s="7" t="str">
        <f>+IFERROR(VLOOKUP(CH452,Auxiliar!$A:$C,3,0),"")</f>
        <v/>
      </c>
      <c r="CM452" s="1">
        <v>4081</v>
      </c>
      <c r="CN452" s="1" t="s">
        <v>20</v>
      </c>
      <c r="CO452" s="6">
        <v>4081</v>
      </c>
      <c r="CP452" s="6" t="s">
        <v>20</v>
      </c>
      <c r="CQ452" s="7" t="s">
        <v>21</v>
      </c>
      <c r="CS452" s="1"/>
      <c r="CT452" s="1"/>
      <c r="CU452" s="6" t="str">
        <f>+IFERROR(VALUE(RIGHT(Tabla17[[#This Row],[B2B]],6)),"")</f>
        <v/>
      </c>
      <c r="CV452" s="6" t="str">
        <f>+IFERROR(VLOOKUP(CT452,Auxiliar!$A:$C,2,0),"")</f>
        <v/>
      </c>
      <c r="CW452" s="7" t="str">
        <f>+IFERROR(VLOOKUP(CT452,Auxiliar!$A:$C,3,0),"")</f>
        <v/>
      </c>
      <c r="CY452" s="1">
        <v>4081</v>
      </c>
      <c r="CZ452" s="1" t="s">
        <v>16</v>
      </c>
      <c r="DA452" s="6">
        <f>+IFERROR(VALUE(RIGHT(Tabla18[[#This Row],[B2B]],6)),"")</f>
        <v>4081</v>
      </c>
      <c r="DB452" s="6" t="str">
        <f>+IFERROR(VLOOKUP(CZ452,Auxiliar!$A:$C,2,0),"")</f>
        <v>PREMIUM</v>
      </c>
      <c r="DC452" s="7" t="str">
        <f>+IFERROR(VLOOKUP(CZ452,Auxiliar!$A:$C,3,0),"")</f>
        <v>0b 0% | 2b 2% | 5b 3,5% | 10b 5%</v>
      </c>
      <c r="DE452" s="1">
        <v>4081</v>
      </c>
      <c r="DF452" s="1" t="s">
        <v>19</v>
      </c>
      <c r="DG452" s="6">
        <f>+IFERROR(VALUE(RIGHT(Tabla19[[#This Row],[B2B]],6)),"")</f>
        <v>4081</v>
      </c>
      <c r="DH452" s="6" t="str">
        <f>+IFERROR(VLOOKUP(DF452,Auxiliar!$A:$C,2,0),"")</f>
        <v>MICHELOB</v>
      </c>
      <c r="DI452" s="7" t="str">
        <f>+IFERROR(VLOOKUP(DF452,Auxiliar!$A:$C,3,0),"")</f>
        <v>1b 7% | 3b 22% | 8b 27%</v>
      </c>
      <c r="DK452" s="1"/>
      <c r="DL452" s="1"/>
      <c r="DM452" s="6" t="str">
        <f>+IFERROR(VALUE(RIGHT(Tabla20[[#This Row],[B2B]],6)),"")</f>
        <v/>
      </c>
      <c r="DN452" s="6" t="str">
        <f>+IFERROR(VLOOKUP(DL452,Auxiliar!$A:$C,2,0),"")</f>
        <v/>
      </c>
      <c r="DO452" s="7" t="str">
        <f>+IFERROR(VLOOKUP(DL452,Auxiliar!$A:$C,3,0),"")</f>
        <v/>
      </c>
      <c r="DQ452" s="1">
        <v>4090</v>
      </c>
      <c r="DR452" s="12" t="s">
        <v>24</v>
      </c>
      <c r="DS452" s="6">
        <f>+IFERROR(VALUE(RIGHT(Tabla21[[#This Row],[B2B]],6)),"")</f>
        <v>4090</v>
      </c>
      <c r="DT452" s="6" t="str">
        <f>+IFERROR(VLOOKUP(DR452,Auxiliar!$A:$C,2,0),"")</f>
        <v>CORONA PORRON</v>
      </c>
      <c r="DU452" s="7" t="str">
        <f>+IFERROR(VLOOKUP(DR452,Auxiliar!$A:$C,3,0),"")</f>
        <v>1b 5% | 20b 0%</v>
      </c>
      <c r="DW452" s="1">
        <v>1306</v>
      </c>
      <c r="DX452" s="12" t="s">
        <v>43</v>
      </c>
      <c r="DY452" s="6">
        <f>+IFERROR(VALUE(RIGHT(Tabla22[[#This Row],[B2B]],6)),"")</f>
        <v>1306</v>
      </c>
      <c r="DZ452" s="6" t="str">
        <f>+IFERROR(VLOOKUP(DX452,Auxiliar!$A:$C,2,0),"")</f>
        <v xml:space="preserve">VALUE LATA </v>
      </c>
      <c r="EA452" s="7" t="str">
        <f>+IFERROR(VLOOKUP(DX452,Auxiliar!$A:$C,3,0),"")</f>
        <v>1b 15% | 100b 18%</v>
      </c>
      <c r="EC452" s="1">
        <v>10505</v>
      </c>
      <c r="ED452" s="12" t="s">
        <v>47</v>
      </c>
      <c r="EE452" s="6">
        <f>+IFERROR(VALUE(RIGHT(Tabla23[[#This Row],[B2B]],6)),"")</f>
        <v>10505</v>
      </c>
      <c r="EF452" s="6" t="str">
        <f>+IFERROR(VLOOKUP(ED452,Auxiliar!$A:$C,2,0),"")</f>
        <v>VALUE LATON</v>
      </c>
      <c r="EG452" s="7" t="str">
        <f>+IFERROR(VLOOKUP(ED452,Auxiliar!$A:$C,3,0),"")</f>
        <v>1b 10% | 5b 15% | 192b 0%</v>
      </c>
      <c r="EI452" s="1"/>
      <c r="EJ452" s="12"/>
      <c r="EK452" s="6" t="str">
        <f>+IFERROR(VALUE(RIGHT(Tabla24[[#This Row],[B2B]],6)),"")</f>
        <v/>
      </c>
      <c r="EL452" s="6" t="str">
        <f>+IFERROR(VLOOKUP(EJ452,Auxiliar!$A:$C,2,0),"")</f>
        <v/>
      </c>
      <c r="EM452" s="7" t="str">
        <f>+IFERROR(VLOOKUP(EJ452,Auxiliar!$A:$C,3,0),"")</f>
        <v/>
      </c>
      <c r="EO452" s="1"/>
      <c r="EP452" s="12"/>
      <c r="EQ452" s="6" t="str">
        <f>+IFERROR(VALUE(RIGHT(Tabla25[[#This Row],[B2B]],6)),"")</f>
        <v/>
      </c>
      <c r="ER452" s="6" t="str">
        <f>+IFERROR(VLOOKUP(EP452,Auxiliar!$A:$C,2,0),"")</f>
        <v/>
      </c>
      <c r="ES452" s="7" t="str">
        <f>+IFERROR(VLOOKUP(EP452,Auxiliar!$A:$C,3,0),"")</f>
        <v/>
      </c>
      <c r="EU452" s="1"/>
      <c r="EV452" s="12"/>
      <c r="EW452" s="6" t="str">
        <f>+IFERROR(VALUE(RIGHT(Tabla26[[#This Row],[B2B]],6)),"")</f>
        <v/>
      </c>
      <c r="EX452" s="6" t="str">
        <f>+IFERROR(VLOOKUP(EV452,Auxiliar!$A:$C,2,0),"")</f>
        <v/>
      </c>
      <c r="EY452" s="7" t="str">
        <f>+IFERROR(VLOOKUP(EV452,Auxiliar!$A:$C,3,0),"")</f>
        <v/>
      </c>
      <c r="EZ452" s="1"/>
      <c r="FA452" s="12"/>
      <c r="FB452" s="6" t="str">
        <f>+IFERROR(VALUE(RIGHT(Tabla27[[#This Row],[B2B]],6)),"")</f>
        <v/>
      </c>
      <c r="FC452" s="6" t="str">
        <f>+IFERROR(VLOOKUP(FA452,Auxiliar!$A:$C,2,0),"")</f>
        <v/>
      </c>
      <c r="FD452" s="7" t="str">
        <f>+IFERROR(VLOOKUP(FA452,Auxiliar!$A:$C,3,0),"")</f>
        <v/>
      </c>
      <c r="FE452" s="1"/>
      <c r="FF452" s="12"/>
      <c r="FG452" s="6" t="str">
        <f>+IFERROR(VALUE(RIGHT(Tabla28[[#This Row],[B2B]],6)),"")</f>
        <v/>
      </c>
      <c r="FH452" s="6" t="str">
        <f>+IFERROR(VLOOKUP(FF452,Auxiliar!$A:$C,2,0),"")</f>
        <v/>
      </c>
      <c r="FI452" s="7" t="str">
        <f>+IFERROR(VLOOKUP(FF452,Auxiliar!$A:$C,3,0),"")</f>
        <v/>
      </c>
      <c r="FJ452" s="1"/>
      <c r="FK452" s="12"/>
      <c r="FL452" s="6" t="str">
        <f>+IFERROR(VALUE(RIGHT(Tabla29[[#This Row],[B2B]],6)),"")</f>
        <v/>
      </c>
      <c r="FM452" s="6" t="str">
        <f>+IFERROR(VLOOKUP(FK452,Auxiliar!$A:$C,2,0),"")</f>
        <v/>
      </c>
      <c r="FN452" s="7" t="str">
        <f>+IFERROR(VLOOKUP(FK452,Auxiliar!$A:$C,3,0),"")</f>
        <v/>
      </c>
      <c r="FO452" s="1"/>
      <c r="FP452" s="12"/>
      <c r="FQ452" s="6" t="str">
        <f>+IFERROR(VALUE(RIGHT(Tabla30[[#This Row],[B2B]],6)),"")</f>
        <v/>
      </c>
      <c r="FR452" s="6" t="str">
        <f>+IFERROR(VLOOKUP(FP452,Auxiliar!$A:$C,2,0),"")</f>
        <v/>
      </c>
      <c r="FS452" s="7"/>
      <c r="FT452" s="1"/>
      <c r="FU452" s="12"/>
      <c r="FV452" s="6" t="str">
        <f>+IFERROR(VALUE(RIGHT(Tabla31[[#This Row],[B2B]],6)),"")</f>
        <v/>
      </c>
      <c r="FW452" s="6" t="str">
        <f>+IFERROR(VLOOKUP(FU452,Auxiliar!$A:$C,2,0),"")</f>
        <v/>
      </c>
      <c r="FX452" s="7" t="str">
        <f>+IFERROR(VLOOKUP(FU452,Auxiliar!$A:$C,3,0),"")</f>
        <v/>
      </c>
      <c r="FY452" s="1"/>
      <c r="FZ452" s="12"/>
      <c r="GA452" s="6" t="str">
        <f>+IFERROR(VALUE(RIGHT(Tabla32[[#This Row],[B2B]],6)),"")</f>
        <v/>
      </c>
      <c r="GB452" s="6" t="str">
        <f>+IFERROR(VLOOKUP(FZ452,Auxiliar!$A:$C,2,0),"")</f>
        <v/>
      </c>
      <c r="GC452" s="7" t="str">
        <f>+IFERROR(VLOOKUP(FZ452,Auxiliar!$A:$C,3,0),"")</f>
        <v/>
      </c>
      <c r="GD452" s="1"/>
      <c r="GE452" s="12"/>
      <c r="GF452" s="6" t="str">
        <f>+IFERROR(VALUE(RIGHT(Tabla33[[#This Row],[B2B]],6)),"")</f>
        <v/>
      </c>
      <c r="GG452" s="6" t="str">
        <f>+IFERROR(VLOOKUP(GE452,Auxiliar!$A:$C,2,0),"")</f>
        <v/>
      </c>
      <c r="GH452" s="7" t="str">
        <f>+IFERROR(VLOOKUP(GE452,Auxiliar!$A:$C,3,0),"")</f>
        <v/>
      </c>
    </row>
    <row r="453" spans="1:190" x14ac:dyDescent="0.25">
      <c r="A453" s="1"/>
      <c r="B453" s="1"/>
      <c r="C453" t="str">
        <f>+IFERROR(VALUE(RIGHT(Tabla1[[#This Row],[B2B]],6)),"")</f>
        <v/>
      </c>
      <c r="D453" t="str">
        <f>+IFERROR(VLOOKUP(B453,Auxiliar!$A:$C,2,0),"")</f>
        <v/>
      </c>
      <c r="E453" s="5" t="str">
        <f>+IFERROR(VLOOKUP(B453,Auxiliar!$A:$C,3,0),"")</f>
        <v/>
      </c>
      <c r="S453" s="1">
        <v>5202</v>
      </c>
      <c r="T453" s="1" t="s">
        <v>9</v>
      </c>
      <c r="U453" s="6">
        <f>+IFERROR(VALUE(RIGHT(Tabla4[[#This Row],[B2B]],6)),"")</f>
        <v>5202</v>
      </c>
      <c r="V453" s="6" t="str">
        <f>+IFERROR(VLOOKUP(T453,Auxiliar!$A:$C,2,0),"")</f>
        <v>CORE</v>
      </c>
      <c r="W453" s="7" t="str">
        <f>+IFERROR(VLOOKUP(T453,Auxiliar!$A:$C,3,0),"")</f>
        <v>0b 1% | 2b 5% | 4b 6%</v>
      </c>
      <c r="AK453" s="1">
        <v>5045</v>
      </c>
      <c r="AL453" s="1" t="s">
        <v>30</v>
      </c>
      <c r="AM453" s="6">
        <f>+IFERROR(VALUE(RIGHT(Tabla7[[#This Row],[B2B]],6)),"")</f>
        <v>5045</v>
      </c>
      <c r="AN453" s="6" t="str">
        <f>+IFERROR(VLOOKUP(AL453,Auxiliar!$A:$C,2,0),"")</f>
        <v>LATONES</v>
      </c>
      <c r="AO453" s="7" t="str">
        <f>+IFERROR(VLOOKUP(AL453,Auxiliar!$A:$C,3,0),"")</f>
        <v>1b 4% | 5b 7% | 97b 0%</v>
      </c>
      <c r="AW453" s="1"/>
      <c r="AX453" s="1" t="s">
        <v>32</v>
      </c>
      <c r="AY453" s="6" t="str">
        <f>+IFERROR(VALUE(RIGHT(Tabla9[[#This Row],[B2B]],6)),"")</f>
        <v/>
      </c>
      <c r="AZ453" s="6" t="str">
        <f>+IFERROR(VLOOKUP(AX453,Auxiliar!$A:$C,2,0),"")</f>
        <v>LATONES</v>
      </c>
      <c r="BA453" s="7" t="str">
        <f>+IFERROR(VLOOKUP(AX453,Auxiliar!$A:$C,3,0),"")</f>
        <v>2b 3% | 4b 4% | 6b 5% | 10b 8%  | 385b 0%</v>
      </c>
      <c r="BI453" s="1"/>
      <c r="BJ453" s="1"/>
      <c r="BK453" s="6" t="str">
        <f>+IFERROR(VALUE(RIGHT(Tabla11[[#This Row],[B2B]],6)),"")</f>
        <v/>
      </c>
      <c r="BL453" s="6" t="str">
        <f>+IFERROR(VLOOKUP(BJ453,Auxiliar!$A:$C,2,0),"")</f>
        <v/>
      </c>
      <c r="BM453" s="7" t="str">
        <f>+IFERROR(VLOOKUP(BJ453,Auxiliar!$A:$C,3,0),"")</f>
        <v/>
      </c>
      <c r="BO453" s="1">
        <v>1279</v>
      </c>
      <c r="BP453" s="1" t="s">
        <v>39</v>
      </c>
      <c r="BQ453" s="6">
        <f>+IFERROR(VALUE(RIGHT(Tabla12[[#This Row],[B2B]],6)),"")</f>
        <v>1279</v>
      </c>
      <c r="BR453" s="6" t="str">
        <f>+IFERROR(VLOOKUP(BP453,Auxiliar!$A:$C,2,0),"")</f>
        <v>VALUE LITRO</v>
      </c>
      <c r="BS453" s="7" t="str">
        <f>+IFERROR(VLOOKUP(BP453,Auxiliar!$A:$C,3,0),"")</f>
        <v>1b 12%</v>
      </c>
      <c r="CA453" s="1">
        <v>4106</v>
      </c>
      <c r="CB453" s="1" t="s">
        <v>35</v>
      </c>
      <c r="CC453" s="6">
        <f>+IFERROR(VALUE(RIGHT(Tabla14[[#This Row],[B2B]],6)),"")</f>
        <v>4106</v>
      </c>
      <c r="CD453" s="6" t="str">
        <f>+IFERROR(VLOOKUP(CB453,Auxiliar!$A:$C,2,0),"")</f>
        <v>Corona 710cc</v>
      </c>
      <c r="CE453" s="7" t="str">
        <f>+IFERROR(VLOOKUP(CB453,Auxiliar!$A:$C,3,0),"")</f>
        <v>1b 10% | 85b 0%</v>
      </c>
      <c r="CG453" s="1"/>
      <c r="CH453" s="1"/>
      <c r="CI453" s="6" t="str">
        <f>+IFERROR(VALUE(RIGHT(Tabla15[[#This Row],[B2B]],6)),"")</f>
        <v/>
      </c>
      <c r="CJ453" s="6" t="str">
        <f>+IFERROR(VLOOKUP(CH453,Auxiliar!$A:$C,2,0),"")</f>
        <v/>
      </c>
      <c r="CK453" s="7" t="str">
        <f>+IFERROR(VLOOKUP(CH453,Auxiliar!$A:$C,3,0),"")</f>
        <v/>
      </c>
      <c r="CM453" s="1">
        <v>4090</v>
      </c>
      <c r="CN453" s="1" t="s">
        <v>20</v>
      </c>
      <c r="CO453" s="6">
        <v>4090</v>
      </c>
      <c r="CP453" s="6" t="s">
        <v>20</v>
      </c>
      <c r="CQ453" s="7" t="s">
        <v>21</v>
      </c>
      <c r="CS453" s="1"/>
      <c r="CT453" s="1"/>
      <c r="CU453" s="6" t="str">
        <f>+IFERROR(VALUE(RIGHT(Tabla17[[#This Row],[B2B]],6)),"")</f>
        <v/>
      </c>
      <c r="CV453" s="6" t="str">
        <f>+IFERROR(VLOOKUP(CT453,Auxiliar!$A:$C,2,0),"")</f>
        <v/>
      </c>
      <c r="CW453" s="7" t="str">
        <f>+IFERROR(VLOOKUP(CT453,Auxiliar!$A:$C,3,0),"")</f>
        <v/>
      </c>
      <c r="CY453" s="1">
        <v>4090</v>
      </c>
      <c r="CZ453" s="1" t="s">
        <v>16</v>
      </c>
      <c r="DA453" s="6">
        <f>+IFERROR(VALUE(RIGHT(Tabla18[[#This Row],[B2B]],6)),"")</f>
        <v>4090</v>
      </c>
      <c r="DB453" s="6" t="str">
        <f>+IFERROR(VLOOKUP(CZ453,Auxiliar!$A:$C,2,0),"")</f>
        <v>PREMIUM</v>
      </c>
      <c r="DC453" s="7" t="str">
        <f>+IFERROR(VLOOKUP(CZ453,Auxiliar!$A:$C,3,0),"")</f>
        <v>0b 0% | 2b 2% | 5b 3,5% | 10b 5%</v>
      </c>
      <c r="DE453" s="1">
        <v>4090</v>
      </c>
      <c r="DF453" s="1" t="s">
        <v>19</v>
      </c>
      <c r="DG453" s="6">
        <f>+IFERROR(VALUE(RIGHT(Tabla19[[#This Row],[B2B]],6)),"")</f>
        <v>4090</v>
      </c>
      <c r="DH453" s="6" t="str">
        <f>+IFERROR(VLOOKUP(DF453,Auxiliar!$A:$C,2,0),"")</f>
        <v>MICHELOB</v>
      </c>
      <c r="DI453" s="7" t="str">
        <f>+IFERROR(VLOOKUP(DF453,Auxiliar!$A:$C,3,0),"")</f>
        <v>1b 7% | 3b 22% | 8b 27%</v>
      </c>
      <c r="DK453" s="1"/>
      <c r="DL453" s="1"/>
      <c r="DM453" s="6" t="str">
        <f>+IFERROR(VALUE(RIGHT(Tabla20[[#This Row],[B2B]],6)),"")</f>
        <v/>
      </c>
      <c r="DN453" s="6" t="str">
        <f>+IFERROR(VLOOKUP(DL453,Auxiliar!$A:$C,2,0),"")</f>
        <v/>
      </c>
      <c r="DO453" s="7" t="str">
        <f>+IFERROR(VLOOKUP(DL453,Auxiliar!$A:$C,3,0),"")</f>
        <v/>
      </c>
      <c r="DQ453" s="1">
        <v>4091</v>
      </c>
      <c r="DR453" s="12" t="s">
        <v>24</v>
      </c>
      <c r="DS453" s="6">
        <f>+IFERROR(VALUE(RIGHT(Tabla21[[#This Row],[B2B]],6)),"")</f>
        <v>4091</v>
      </c>
      <c r="DT453" s="6" t="str">
        <f>+IFERROR(VLOOKUP(DR453,Auxiliar!$A:$C,2,0),"")</f>
        <v>CORONA PORRON</v>
      </c>
      <c r="DU453" s="7" t="str">
        <f>+IFERROR(VLOOKUP(DR453,Auxiliar!$A:$C,3,0),"")</f>
        <v>1b 5% | 20b 0%</v>
      </c>
      <c r="DW453" s="1">
        <v>1333</v>
      </c>
      <c r="DX453" s="12" t="s">
        <v>43</v>
      </c>
      <c r="DY453" s="6">
        <f>+IFERROR(VALUE(RIGHT(Tabla22[[#This Row],[B2B]],6)),"")</f>
        <v>1333</v>
      </c>
      <c r="DZ453" s="6" t="str">
        <f>+IFERROR(VLOOKUP(DX453,Auxiliar!$A:$C,2,0),"")</f>
        <v xml:space="preserve">VALUE LATA </v>
      </c>
      <c r="EA453" s="7" t="str">
        <f>+IFERROR(VLOOKUP(DX453,Auxiliar!$A:$C,3,0),"")</f>
        <v>1b 15% | 100b 18%</v>
      </c>
      <c r="EC453" s="1">
        <v>10509</v>
      </c>
      <c r="ED453" s="12" t="s">
        <v>47</v>
      </c>
      <c r="EE453" s="6">
        <f>+IFERROR(VALUE(RIGHT(Tabla23[[#This Row],[B2B]],6)),"")</f>
        <v>10509</v>
      </c>
      <c r="EF453" s="6" t="str">
        <f>+IFERROR(VLOOKUP(ED453,Auxiliar!$A:$C,2,0),"")</f>
        <v>VALUE LATON</v>
      </c>
      <c r="EG453" s="7" t="str">
        <f>+IFERROR(VLOOKUP(ED453,Auxiliar!$A:$C,3,0),"")</f>
        <v>1b 10% | 5b 15% | 192b 0%</v>
      </c>
      <c r="EI453" s="1"/>
      <c r="EJ453" s="12"/>
      <c r="EK453" s="6" t="str">
        <f>+IFERROR(VALUE(RIGHT(Tabla24[[#This Row],[B2B]],6)),"")</f>
        <v/>
      </c>
      <c r="EL453" s="6" t="str">
        <f>+IFERROR(VLOOKUP(EJ453,Auxiliar!$A:$C,2,0),"")</f>
        <v/>
      </c>
      <c r="EM453" s="7" t="str">
        <f>+IFERROR(VLOOKUP(EJ453,Auxiliar!$A:$C,3,0),"")</f>
        <v/>
      </c>
      <c r="EO453" s="1"/>
      <c r="EP453" s="12"/>
      <c r="EQ453" s="6" t="str">
        <f>+IFERROR(VALUE(RIGHT(Tabla25[[#This Row],[B2B]],6)),"")</f>
        <v/>
      </c>
      <c r="ER453" s="6" t="str">
        <f>+IFERROR(VLOOKUP(EP453,Auxiliar!$A:$C,2,0),"")</f>
        <v/>
      </c>
      <c r="ES453" s="7" t="str">
        <f>+IFERROR(VLOOKUP(EP453,Auxiliar!$A:$C,3,0),"")</f>
        <v/>
      </c>
      <c r="EU453" s="1"/>
      <c r="EV453" s="12"/>
      <c r="EW453" s="6" t="str">
        <f>+IFERROR(VALUE(RIGHT(Tabla26[[#This Row],[B2B]],6)),"")</f>
        <v/>
      </c>
      <c r="EX453" s="6" t="str">
        <f>+IFERROR(VLOOKUP(EV453,Auxiliar!$A:$C,2,0),"")</f>
        <v/>
      </c>
      <c r="EY453" s="7" t="str">
        <f>+IFERROR(VLOOKUP(EV453,Auxiliar!$A:$C,3,0),"")</f>
        <v/>
      </c>
      <c r="EZ453" s="1"/>
      <c r="FA453" s="12"/>
      <c r="FB453" s="6" t="str">
        <f>+IFERROR(VALUE(RIGHT(Tabla27[[#This Row],[B2B]],6)),"")</f>
        <v/>
      </c>
      <c r="FC453" s="6" t="str">
        <f>+IFERROR(VLOOKUP(FA453,Auxiliar!$A:$C,2,0),"")</f>
        <v/>
      </c>
      <c r="FD453" s="7" t="str">
        <f>+IFERROR(VLOOKUP(FA453,Auxiliar!$A:$C,3,0),"")</f>
        <v/>
      </c>
      <c r="FE453" s="1"/>
      <c r="FF453" s="12"/>
      <c r="FG453" s="6" t="str">
        <f>+IFERROR(VALUE(RIGHT(Tabla28[[#This Row],[B2B]],6)),"")</f>
        <v/>
      </c>
      <c r="FH453" s="6" t="str">
        <f>+IFERROR(VLOOKUP(FF453,Auxiliar!$A:$C,2,0),"")</f>
        <v/>
      </c>
      <c r="FI453" s="7" t="str">
        <f>+IFERROR(VLOOKUP(FF453,Auxiliar!$A:$C,3,0),"")</f>
        <v/>
      </c>
      <c r="FJ453" s="1"/>
      <c r="FK453" s="12"/>
      <c r="FL453" s="6" t="str">
        <f>+IFERROR(VALUE(RIGHT(Tabla29[[#This Row],[B2B]],6)),"")</f>
        <v/>
      </c>
      <c r="FM453" s="6" t="str">
        <f>+IFERROR(VLOOKUP(FK453,Auxiliar!$A:$C,2,0),"")</f>
        <v/>
      </c>
      <c r="FN453" s="7" t="str">
        <f>+IFERROR(VLOOKUP(FK453,Auxiliar!$A:$C,3,0),"")</f>
        <v/>
      </c>
      <c r="FO453" s="1"/>
      <c r="FP453" s="12"/>
      <c r="FQ453" s="6" t="str">
        <f>+IFERROR(VALUE(RIGHT(Tabla30[[#This Row],[B2B]],6)),"")</f>
        <v/>
      </c>
      <c r="FR453" s="6" t="str">
        <f>+IFERROR(VLOOKUP(FP453,Auxiliar!$A:$C,2,0),"")</f>
        <v/>
      </c>
      <c r="FS453" s="7"/>
      <c r="FT453" s="1"/>
      <c r="FU453" s="12"/>
      <c r="FV453" s="6" t="str">
        <f>+IFERROR(VALUE(RIGHT(Tabla31[[#This Row],[B2B]],6)),"")</f>
        <v/>
      </c>
      <c r="FW453" s="6" t="str">
        <f>+IFERROR(VLOOKUP(FU453,Auxiliar!$A:$C,2,0),"")</f>
        <v/>
      </c>
      <c r="FX453" s="7" t="str">
        <f>+IFERROR(VLOOKUP(FU453,Auxiliar!$A:$C,3,0),"")</f>
        <v/>
      </c>
      <c r="FY453" s="1"/>
      <c r="FZ453" s="12"/>
      <c r="GA453" s="6" t="str">
        <f>+IFERROR(VALUE(RIGHT(Tabla32[[#This Row],[B2B]],6)),"")</f>
        <v/>
      </c>
      <c r="GB453" s="6" t="str">
        <f>+IFERROR(VLOOKUP(FZ453,Auxiliar!$A:$C,2,0),"")</f>
        <v/>
      </c>
      <c r="GC453" s="7" t="str">
        <f>+IFERROR(VLOOKUP(FZ453,Auxiliar!$A:$C,3,0),"")</f>
        <v/>
      </c>
      <c r="GD453" s="1"/>
      <c r="GE453" s="12"/>
      <c r="GF453" s="6" t="str">
        <f>+IFERROR(VALUE(RIGHT(Tabla33[[#This Row],[B2B]],6)),"")</f>
        <v/>
      </c>
      <c r="GG453" s="6" t="str">
        <f>+IFERROR(VLOOKUP(GE453,Auxiliar!$A:$C,2,0),"")</f>
        <v/>
      </c>
      <c r="GH453" s="7" t="str">
        <f>+IFERROR(VLOOKUP(GE453,Auxiliar!$A:$C,3,0),"")</f>
        <v/>
      </c>
    </row>
    <row r="454" spans="1:190" x14ac:dyDescent="0.25">
      <c r="A454" s="1"/>
      <c r="B454" s="1"/>
      <c r="C454" t="str">
        <f>+IFERROR(VALUE(RIGHT(Tabla1[[#This Row],[B2B]],6)),"")</f>
        <v/>
      </c>
      <c r="D454" t="str">
        <f>+IFERROR(VLOOKUP(B454,Auxiliar!$A:$C,2,0),"")</f>
        <v/>
      </c>
      <c r="E454" s="5" t="str">
        <f>+IFERROR(VLOOKUP(B454,Auxiliar!$A:$C,3,0),"")</f>
        <v/>
      </c>
      <c r="S454" s="1">
        <v>5205</v>
      </c>
      <c r="T454" s="1" t="s">
        <v>9</v>
      </c>
      <c r="U454" s="6">
        <f>+IFERROR(VALUE(RIGHT(Tabla4[[#This Row],[B2B]],6)),"")</f>
        <v>5205</v>
      </c>
      <c r="V454" s="6" t="str">
        <f>+IFERROR(VLOOKUP(T454,Auxiliar!$A:$C,2,0),"")</f>
        <v>CORE</v>
      </c>
      <c r="W454" s="7" t="str">
        <f>+IFERROR(VLOOKUP(T454,Auxiliar!$A:$C,3,0),"")</f>
        <v>0b 1% | 2b 5% | 4b 6%</v>
      </c>
      <c r="AK454" s="1">
        <v>5046</v>
      </c>
      <c r="AL454" s="1" t="s">
        <v>30</v>
      </c>
      <c r="AM454" s="6">
        <f>+IFERROR(VALUE(RIGHT(Tabla7[[#This Row],[B2B]],6)),"")</f>
        <v>5046</v>
      </c>
      <c r="AN454" s="6" t="str">
        <f>+IFERROR(VLOOKUP(AL454,Auxiliar!$A:$C,2,0),"")</f>
        <v>LATONES</v>
      </c>
      <c r="AO454" s="7" t="str">
        <f>+IFERROR(VLOOKUP(AL454,Auxiliar!$A:$C,3,0),"")</f>
        <v>1b 4% | 5b 7% | 97b 0%</v>
      </c>
      <c r="AW454" s="1"/>
      <c r="AX454" s="1" t="s">
        <v>32</v>
      </c>
      <c r="AY454" s="6" t="str">
        <f>+IFERROR(VALUE(RIGHT(Tabla9[[#This Row],[B2B]],6)),"")</f>
        <v/>
      </c>
      <c r="AZ454" s="6" t="str">
        <f>+IFERROR(VLOOKUP(AX454,Auxiliar!$A:$C,2,0),"")</f>
        <v>LATONES</v>
      </c>
      <c r="BA454" s="7" t="str">
        <f>+IFERROR(VLOOKUP(AX454,Auxiliar!$A:$C,3,0),"")</f>
        <v>2b 3% | 4b 4% | 6b 5% | 10b 8%  | 385b 0%</v>
      </c>
      <c r="BI454" s="1"/>
      <c r="BJ454" s="1"/>
      <c r="BK454" s="6" t="str">
        <f>+IFERROR(VALUE(RIGHT(Tabla11[[#This Row],[B2B]],6)),"")</f>
        <v/>
      </c>
      <c r="BL454" s="6" t="str">
        <f>+IFERROR(VLOOKUP(BJ454,Auxiliar!$A:$C,2,0),"")</f>
        <v/>
      </c>
      <c r="BM454" s="7" t="str">
        <f>+IFERROR(VLOOKUP(BJ454,Auxiliar!$A:$C,3,0),"")</f>
        <v/>
      </c>
      <c r="BO454" s="1">
        <v>10521</v>
      </c>
      <c r="BP454" s="1" t="s">
        <v>39</v>
      </c>
      <c r="BQ454" s="6">
        <f>+IFERROR(VALUE(RIGHT(Tabla12[[#This Row],[B2B]],6)),"")</f>
        <v>10521</v>
      </c>
      <c r="BR454" s="6" t="str">
        <f>+IFERROR(VLOOKUP(BP454,Auxiliar!$A:$C,2,0),"")</f>
        <v>VALUE LITRO</v>
      </c>
      <c r="BS454" s="7" t="str">
        <f>+IFERROR(VLOOKUP(BP454,Auxiliar!$A:$C,3,0),"")</f>
        <v>1b 12%</v>
      </c>
      <c r="CA454" s="1">
        <v>4111</v>
      </c>
      <c r="CB454" s="1" t="s">
        <v>35</v>
      </c>
      <c r="CC454" s="6">
        <f>+IFERROR(VALUE(RIGHT(Tabla14[[#This Row],[B2B]],6)),"")</f>
        <v>4111</v>
      </c>
      <c r="CD454" s="6" t="str">
        <f>+IFERROR(VLOOKUP(CB454,Auxiliar!$A:$C,2,0),"")</f>
        <v>Corona 710cc</v>
      </c>
      <c r="CE454" s="7" t="str">
        <f>+IFERROR(VLOOKUP(CB454,Auxiliar!$A:$C,3,0),"")</f>
        <v>1b 10% | 85b 0%</v>
      </c>
      <c r="CG454" s="1"/>
      <c r="CH454" s="1"/>
      <c r="CI454" s="6" t="str">
        <f>+IFERROR(VALUE(RIGHT(Tabla15[[#This Row],[B2B]],6)),"")</f>
        <v/>
      </c>
      <c r="CJ454" s="6" t="str">
        <f>+IFERROR(VLOOKUP(CH454,Auxiliar!$A:$C,2,0),"")</f>
        <v/>
      </c>
      <c r="CK454" s="7" t="str">
        <f>+IFERROR(VLOOKUP(CH454,Auxiliar!$A:$C,3,0),"")</f>
        <v/>
      </c>
      <c r="CM454" s="1">
        <v>4091</v>
      </c>
      <c r="CN454" s="1" t="s">
        <v>20</v>
      </c>
      <c r="CO454" s="6">
        <v>4091</v>
      </c>
      <c r="CP454" s="6" t="s">
        <v>20</v>
      </c>
      <c r="CQ454" s="7" t="s">
        <v>21</v>
      </c>
      <c r="CS454" s="1"/>
      <c r="CT454" s="1"/>
      <c r="CU454" s="6" t="str">
        <f>+IFERROR(VALUE(RIGHT(Tabla17[[#This Row],[B2B]],6)),"")</f>
        <v/>
      </c>
      <c r="CV454" s="6" t="str">
        <f>+IFERROR(VLOOKUP(CT454,Auxiliar!$A:$C,2,0),"")</f>
        <v/>
      </c>
      <c r="CW454" s="7" t="str">
        <f>+IFERROR(VLOOKUP(CT454,Auxiliar!$A:$C,3,0),"")</f>
        <v/>
      </c>
      <c r="CY454" s="1">
        <v>4091</v>
      </c>
      <c r="CZ454" s="1" t="s">
        <v>16</v>
      </c>
      <c r="DA454" s="6">
        <f>+IFERROR(VALUE(RIGHT(Tabla18[[#This Row],[B2B]],6)),"")</f>
        <v>4091</v>
      </c>
      <c r="DB454" s="6" t="str">
        <f>+IFERROR(VLOOKUP(CZ454,Auxiliar!$A:$C,2,0),"")</f>
        <v>PREMIUM</v>
      </c>
      <c r="DC454" s="7" t="str">
        <f>+IFERROR(VLOOKUP(CZ454,Auxiliar!$A:$C,3,0),"")</f>
        <v>0b 0% | 2b 2% | 5b 3,5% | 10b 5%</v>
      </c>
      <c r="DE454" s="1">
        <v>4091</v>
      </c>
      <c r="DF454" s="1" t="s">
        <v>19</v>
      </c>
      <c r="DG454" s="6">
        <f>+IFERROR(VALUE(RIGHT(Tabla19[[#This Row],[B2B]],6)),"")</f>
        <v>4091</v>
      </c>
      <c r="DH454" s="6" t="str">
        <f>+IFERROR(VLOOKUP(DF454,Auxiliar!$A:$C,2,0),"")</f>
        <v>MICHELOB</v>
      </c>
      <c r="DI454" s="7" t="str">
        <f>+IFERROR(VLOOKUP(DF454,Auxiliar!$A:$C,3,0),"")</f>
        <v>1b 7% | 3b 22% | 8b 27%</v>
      </c>
      <c r="DK454" s="1"/>
      <c r="DL454" s="1"/>
      <c r="DM454" s="6" t="str">
        <f>+IFERROR(VALUE(RIGHT(Tabla20[[#This Row],[B2B]],6)),"")</f>
        <v/>
      </c>
      <c r="DN454" s="6" t="str">
        <f>+IFERROR(VLOOKUP(DL454,Auxiliar!$A:$C,2,0),"")</f>
        <v/>
      </c>
      <c r="DO454" s="7" t="str">
        <f>+IFERROR(VLOOKUP(DL454,Auxiliar!$A:$C,3,0),"")</f>
        <v/>
      </c>
      <c r="DQ454" s="1">
        <v>4092</v>
      </c>
      <c r="DR454" s="12" t="s">
        <v>24</v>
      </c>
      <c r="DS454" s="6">
        <f>+IFERROR(VALUE(RIGHT(Tabla21[[#This Row],[B2B]],6)),"")</f>
        <v>4092</v>
      </c>
      <c r="DT454" s="6" t="str">
        <f>+IFERROR(VLOOKUP(DR454,Auxiliar!$A:$C,2,0),"")</f>
        <v>CORONA PORRON</v>
      </c>
      <c r="DU454" s="7" t="str">
        <f>+IFERROR(VLOOKUP(DR454,Auxiliar!$A:$C,3,0),"")</f>
        <v>1b 5% | 20b 0%</v>
      </c>
      <c r="DW454" s="1">
        <v>10623</v>
      </c>
      <c r="DX454" s="12" t="s">
        <v>43</v>
      </c>
      <c r="DY454" s="6">
        <f>+IFERROR(VALUE(RIGHT(Tabla22[[#This Row],[B2B]],6)),"")</f>
        <v>10623</v>
      </c>
      <c r="DZ454" s="6" t="str">
        <f>+IFERROR(VLOOKUP(DX454,Auxiliar!$A:$C,2,0),"")</f>
        <v xml:space="preserve">VALUE LATA </v>
      </c>
      <c r="EA454" s="7" t="str">
        <f>+IFERROR(VLOOKUP(DX454,Auxiliar!$A:$C,3,0),"")</f>
        <v>1b 15% | 100b 18%</v>
      </c>
      <c r="EC454" s="1">
        <v>1279</v>
      </c>
      <c r="ED454" s="12" t="s">
        <v>47</v>
      </c>
      <c r="EE454" s="6">
        <f>+IFERROR(VALUE(RIGHT(Tabla23[[#This Row],[B2B]],6)),"")</f>
        <v>1279</v>
      </c>
      <c r="EF454" s="6" t="str">
        <f>+IFERROR(VLOOKUP(ED454,Auxiliar!$A:$C,2,0),"")</f>
        <v>VALUE LATON</v>
      </c>
      <c r="EG454" s="7" t="str">
        <f>+IFERROR(VLOOKUP(ED454,Auxiliar!$A:$C,3,0),"")</f>
        <v>1b 10% | 5b 15% | 192b 0%</v>
      </c>
      <c r="EI454" s="1"/>
      <c r="EJ454" s="12"/>
      <c r="EK454" s="6" t="str">
        <f>+IFERROR(VALUE(RIGHT(Tabla24[[#This Row],[B2B]],6)),"")</f>
        <v/>
      </c>
      <c r="EL454" s="6" t="str">
        <f>+IFERROR(VLOOKUP(EJ454,Auxiliar!$A:$C,2,0),"")</f>
        <v/>
      </c>
      <c r="EM454" s="7" t="str">
        <f>+IFERROR(VLOOKUP(EJ454,Auxiliar!$A:$C,3,0),"")</f>
        <v/>
      </c>
      <c r="EO454" s="1"/>
      <c r="EP454" s="12"/>
      <c r="EQ454" s="6" t="str">
        <f>+IFERROR(VALUE(RIGHT(Tabla25[[#This Row],[B2B]],6)),"")</f>
        <v/>
      </c>
      <c r="ER454" s="6" t="str">
        <f>+IFERROR(VLOOKUP(EP454,Auxiliar!$A:$C,2,0),"")</f>
        <v/>
      </c>
      <c r="ES454" s="7" t="str">
        <f>+IFERROR(VLOOKUP(EP454,Auxiliar!$A:$C,3,0),"")</f>
        <v/>
      </c>
      <c r="EU454" s="1"/>
      <c r="EV454" s="12"/>
      <c r="EW454" s="6" t="str">
        <f>+IFERROR(VALUE(RIGHT(Tabla26[[#This Row],[B2B]],6)),"")</f>
        <v/>
      </c>
      <c r="EX454" s="6" t="str">
        <f>+IFERROR(VLOOKUP(EV454,Auxiliar!$A:$C,2,0),"")</f>
        <v/>
      </c>
      <c r="EY454" s="7" t="str">
        <f>+IFERROR(VLOOKUP(EV454,Auxiliar!$A:$C,3,0),"")</f>
        <v/>
      </c>
      <c r="EZ454" s="1"/>
      <c r="FA454" s="12"/>
      <c r="FB454" s="6" t="str">
        <f>+IFERROR(VALUE(RIGHT(Tabla27[[#This Row],[B2B]],6)),"")</f>
        <v/>
      </c>
      <c r="FC454" s="6" t="str">
        <f>+IFERROR(VLOOKUP(FA454,Auxiliar!$A:$C,2,0),"")</f>
        <v/>
      </c>
      <c r="FD454" s="7" t="str">
        <f>+IFERROR(VLOOKUP(FA454,Auxiliar!$A:$C,3,0),"")</f>
        <v/>
      </c>
      <c r="FE454" s="1"/>
      <c r="FF454" s="12"/>
      <c r="FG454" s="6" t="str">
        <f>+IFERROR(VALUE(RIGHT(Tabla28[[#This Row],[B2B]],6)),"")</f>
        <v/>
      </c>
      <c r="FH454" s="6" t="str">
        <f>+IFERROR(VLOOKUP(FF454,Auxiliar!$A:$C,2,0),"")</f>
        <v/>
      </c>
      <c r="FI454" s="7" t="str">
        <f>+IFERROR(VLOOKUP(FF454,Auxiliar!$A:$C,3,0),"")</f>
        <v/>
      </c>
      <c r="FJ454" s="1"/>
      <c r="FK454" s="12"/>
      <c r="FL454" s="6" t="str">
        <f>+IFERROR(VALUE(RIGHT(Tabla29[[#This Row],[B2B]],6)),"")</f>
        <v/>
      </c>
      <c r="FM454" s="6" t="str">
        <f>+IFERROR(VLOOKUP(FK454,Auxiliar!$A:$C,2,0),"")</f>
        <v/>
      </c>
      <c r="FN454" s="7" t="str">
        <f>+IFERROR(VLOOKUP(FK454,Auxiliar!$A:$C,3,0),"")</f>
        <v/>
      </c>
      <c r="FO454" s="1"/>
      <c r="FP454" s="12"/>
      <c r="FQ454" s="6" t="str">
        <f>+IFERROR(VALUE(RIGHT(Tabla30[[#This Row],[B2B]],6)),"")</f>
        <v/>
      </c>
      <c r="FR454" s="6" t="str">
        <f>+IFERROR(VLOOKUP(FP454,Auxiliar!$A:$C,2,0),"")</f>
        <v/>
      </c>
      <c r="FS454" s="7"/>
      <c r="FT454" s="1"/>
      <c r="FU454" s="12"/>
      <c r="FV454" s="6" t="str">
        <f>+IFERROR(VALUE(RIGHT(Tabla31[[#This Row],[B2B]],6)),"")</f>
        <v/>
      </c>
      <c r="FW454" s="6" t="str">
        <f>+IFERROR(VLOOKUP(FU454,Auxiliar!$A:$C,2,0),"")</f>
        <v/>
      </c>
      <c r="FX454" s="7" t="str">
        <f>+IFERROR(VLOOKUP(FU454,Auxiliar!$A:$C,3,0),"")</f>
        <v/>
      </c>
      <c r="FY454" s="1"/>
      <c r="FZ454" s="12"/>
      <c r="GA454" s="6" t="str">
        <f>+IFERROR(VALUE(RIGHT(Tabla32[[#This Row],[B2B]],6)),"")</f>
        <v/>
      </c>
      <c r="GB454" s="6" t="str">
        <f>+IFERROR(VLOOKUP(FZ454,Auxiliar!$A:$C,2,0),"")</f>
        <v/>
      </c>
      <c r="GC454" s="7" t="str">
        <f>+IFERROR(VLOOKUP(FZ454,Auxiliar!$A:$C,3,0),"")</f>
        <v/>
      </c>
      <c r="GD454" s="1"/>
      <c r="GE454" s="12"/>
      <c r="GF454" s="6" t="str">
        <f>+IFERROR(VALUE(RIGHT(Tabla33[[#This Row],[B2B]],6)),"")</f>
        <v/>
      </c>
      <c r="GG454" s="6" t="str">
        <f>+IFERROR(VLOOKUP(GE454,Auxiliar!$A:$C,2,0),"")</f>
        <v/>
      </c>
      <c r="GH454" s="7" t="str">
        <f>+IFERROR(VLOOKUP(GE454,Auxiliar!$A:$C,3,0),"")</f>
        <v/>
      </c>
    </row>
    <row r="455" spans="1:190" x14ac:dyDescent="0.25">
      <c r="A455" s="1"/>
      <c r="B455" s="1"/>
      <c r="C455" t="str">
        <f>+IFERROR(VALUE(RIGHT(Tabla1[[#This Row],[B2B]],6)),"")</f>
        <v/>
      </c>
      <c r="D455" t="str">
        <f>+IFERROR(VLOOKUP(B455,Auxiliar!$A:$C,2,0),"")</f>
        <v/>
      </c>
      <c r="E455" s="5" t="str">
        <f>+IFERROR(VLOOKUP(B455,Auxiliar!$A:$C,3,0),"")</f>
        <v/>
      </c>
      <c r="S455" s="1">
        <v>5206</v>
      </c>
      <c r="T455" s="1" t="s">
        <v>9</v>
      </c>
      <c r="U455" s="6">
        <f>+IFERROR(VALUE(RIGHT(Tabla4[[#This Row],[B2B]],6)),"")</f>
        <v>5206</v>
      </c>
      <c r="V455" s="6" t="str">
        <f>+IFERROR(VLOOKUP(T455,Auxiliar!$A:$C,2,0),"")</f>
        <v>CORE</v>
      </c>
      <c r="W455" s="7" t="str">
        <f>+IFERROR(VLOOKUP(T455,Auxiliar!$A:$C,3,0),"")</f>
        <v>0b 1% | 2b 5% | 4b 6%</v>
      </c>
      <c r="AK455" s="1">
        <v>5061</v>
      </c>
      <c r="AL455" s="1" t="s">
        <v>30</v>
      </c>
      <c r="AM455" s="6">
        <f>+IFERROR(VALUE(RIGHT(Tabla7[[#This Row],[B2B]],6)),"")</f>
        <v>5061</v>
      </c>
      <c r="AN455" s="6" t="str">
        <f>+IFERROR(VLOOKUP(AL455,Auxiliar!$A:$C,2,0),"")</f>
        <v>LATONES</v>
      </c>
      <c r="AO455" s="7" t="str">
        <f>+IFERROR(VLOOKUP(AL455,Auxiliar!$A:$C,3,0),"")</f>
        <v>1b 4% | 5b 7% | 97b 0%</v>
      </c>
      <c r="AW455" s="1"/>
      <c r="AX455" s="1" t="s">
        <v>32</v>
      </c>
      <c r="AY455" s="6" t="str">
        <f>+IFERROR(VALUE(RIGHT(Tabla9[[#This Row],[B2B]],6)),"")</f>
        <v/>
      </c>
      <c r="AZ455" s="6" t="str">
        <f>+IFERROR(VLOOKUP(AX455,Auxiliar!$A:$C,2,0),"")</f>
        <v>LATONES</v>
      </c>
      <c r="BA455" s="7" t="str">
        <f>+IFERROR(VLOOKUP(AX455,Auxiliar!$A:$C,3,0),"")</f>
        <v>2b 3% | 4b 4% | 6b 5% | 10b 8%  | 385b 0%</v>
      </c>
      <c r="BI455" s="1"/>
      <c r="BJ455" s="1"/>
      <c r="BK455" s="6" t="str">
        <f>+IFERROR(VALUE(RIGHT(Tabla11[[#This Row],[B2B]],6)),"")</f>
        <v/>
      </c>
      <c r="BL455" s="6" t="str">
        <f>+IFERROR(VLOOKUP(BJ455,Auxiliar!$A:$C,2,0),"")</f>
        <v/>
      </c>
      <c r="BM455" s="7" t="str">
        <f>+IFERROR(VLOOKUP(BJ455,Auxiliar!$A:$C,3,0),"")</f>
        <v/>
      </c>
      <c r="BO455" s="1">
        <v>1306</v>
      </c>
      <c r="BP455" s="1" t="s">
        <v>39</v>
      </c>
      <c r="BQ455" s="6">
        <f>+IFERROR(VALUE(RIGHT(Tabla12[[#This Row],[B2B]],6)),"")</f>
        <v>1306</v>
      </c>
      <c r="BR455" s="6" t="str">
        <f>+IFERROR(VLOOKUP(BP455,Auxiliar!$A:$C,2,0),"")</f>
        <v>VALUE LITRO</v>
      </c>
      <c r="BS455" s="7" t="str">
        <f>+IFERROR(VLOOKUP(BP455,Auxiliar!$A:$C,3,0),"")</f>
        <v>1b 12%</v>
      </c>
      <c r="CA455" s="1">
        <v>4125</v>
      </c>
      <c r="CB455" s="1" t="s">
        <v>35</v>
      </c>
      <c r="CC455" s="6">
        <f>+IFERROR(VALUE(RIGHT(Tabla14[[#This Row],[B2B]],6)),"")</f>
        <v>4125</v>
      </c>
      <c r="CD455" s="6" t="str">
        <f>+IFERROR(VLOOKUP(CB455,Auxiliar!$A:$C,2,0),"")</f>
        <v>Corona 710cc</v>
      </c>
      <c r="CE455" s="7" t="str">
        <f>+IFERROR(VLOOKUP(CB455,Auxiliar!$A:$C,3,0),"")</f>
        <v>1b 10% | 85b 0%</v>
      </c>
      <c r="CG455" s="1"/>
      <c r="CH455" s="1"/>
      <c r="CI455" s="6" t="str">
        <f>+IFERROR(VALUE(RIGHT(Tabla15[[#This Row],[B2B]],6)),"")</f>
        <v/>
      </c>
      <c r="CJ455" s="6" t="str">
        <f>+IFERROR(VLOOKUP(CH455,Auxiliar!$A:$C,2,0),"")</f>
        <v/>
      </c>
      <c r="CK455" s="7" t="str">
        <f>+IFERROR(VLOOKUP(CH455,Auxiliar!$A:$C,3,0),"")</f>
        <v/>
      </c>
      <c r="CM455" s="1">
        <v>4092</v>
      </c>
      <c r="CN455" s="1" t="s">
        <v>20</v>
      </c>
      <c r="CO455" s="6">
        <v>4092</v>
      </c>
      <c r="CP455" s="6" t="s">
        <v>20</v>
      </c>
      <c r="CQ455" s="7" t="s">
        <v>21</v>
      </c>
      <c r="CS455" s="1"/>
      <c r="CT455" s="1"/>
      <c r="CU455" s="6" t="str">
        <f>+IFERROR(VALUE(RIGHT(Tabla17[[#This Row],[B2B]],6)),"")</f>
        <v/>
      </c>
      <c r="CV455" s="6" t="str">
        <f>+IFERROR(VLOOKUP(CT455,Auxiliar!$A:$C,2,0),"")</f>
        <v/>
      </c>
      <c r="CW455" s="7" t="str">
        <f>+IFERROR(VLOOKUP(CT455,Auxiliar!$A:$C,3,0),"")</f>
        <v/>
      </c>
      <c r="CY455" s="1">
        <v>4092</v>
      </c>
      <c r="CZ455" s="1" t="s">
        <v>16</v>
      </c>
      <c r="DA455" s="6">
        <f>+IFERROR(VALUE(RIGHT(Tabla18[[#This Row],[B2B]],6)),"")</f>
        <v>4092</v>
      </c>
      <c r="DB455" s="6" t="str">
        <f>+IFERROR(VLOOKUP(CZ455,Auxiliar!$A:$C,2,0),"")</f>
        <v>PREMIUM</v>
      </c>
      <c r="DC455" s="7" t="str">
        <f>+IFERROR(VLOOKUP(CZ455,Auxiliar!$A:$C,3,0),"")</f>
        <v>0b 0% | 2b 2% | 5b 3,5% | 10b 5%</v>
      </c>
      <c r="DE455" s="1">
        <v>4092</v>
      </c>
      <c r="DF455" s="1" t="s">
        <v>19</v>
      </c>
      <c r="DG455" s="6">
        <f>+IFERROR(VALUE(RIGHT(Tabla19[[#This Row],[B2B]],6)),"")</f>
        <v>4092</v>
      </c>
      <c r="DH455" s="6" t="str">
        <f>+IFERROR(VLOOKUP(DF455,Auxiliar!$A:$C,2,0),"")</f>
        <v>MICHELOB</v>
      </c>
      <c r="DI455" s="7" t="str">
        <f>+IFERROR(VLOOKUP(DF455,Auxiliar!$A:$C,3,0),"")</f>
        <v>1b 7% | 3b 22% | 8b 27%</v>
      </c>
      <c r="DK455" s="1"/>
      <c r="DL455" s="1"/>
      <c r="DM455" s="6" t="str">
        <f>+IFERROR(VALUE(RIGHT(Tabla20[[#This Row],[B2B]],6)),"")</f>
        <v/>
      </c>
      <c r="DN455" s="6" t="str">
        <f>+IFERROR(VLOOKUP(DL455,Auxiliar!$A:$C,2,0),"")</f>
        <v/>
      </c>
      <c r="DO455" s="7" t="str">
        <f>+IFERROR(VLOOKUP(DL455,Auxiliar!$A:$C,3,0),"")</f>
        <v/>
      </c>
      <c r="DQ455" s="1">
        <v>4096</v>
      </c>
      <c r="DR455" s="12" t="s">
        <v>24</v>
      </c>
      <c r="DS455" s="6">
        <f>+IFERROR(VALUE(RIGHT(Tabla21[[#This Row],[B2B]],6)),"")</f>
        <v>4096</v>
      </c>
      <c r="DT455" s="6" t="str">
        <f>+IFERROR(VLOOKUP(DR455,Auxiliar!$A:$C,2,0),"")</f>
        <v>CORONA PORRON</v>
      </c>
      <c r="DU455" s="7" t="str">
        <f>+IFERROR(VLOOKUP(DR455,Auxiliar!$A:$C,3,0),"")</f>
        <v>1b 5% | 20b 0%</v>
      </c>
      <c r="DW455" s="1">
        <v>1357</v>
      </c>
      <c r="DX455" s="12" t="s">
        <v>43</v>
      </c>
      <c r="DY455" s="6">
        <f>+IFERROR(VALUE(RIGHT(Tabla22[[#This Row],[B2B]],6)),"")</f>
        <v>1357</v>
      </c>
      <c r="DZ455" s="6" t="str">
        <f>+IFERROR(VLOOKUP(DX455,Auxiliar!$A:$C,2,0),"")</f>
        <v xml:space="preserve">VALUE LATA </v>
      </c>
      <c r="EA455" s="7" t="str">
        <f>+IFERROR(VLOOKUP(DX455,Auxiliar!$A:$C,3,0),"")</f>
        <v>1b 15% | 100b 18%</v>
      </c>
      <c r="EC455" s="1">
        <v>10521</v>
      </c>
      <c r="ED455" s="12" t="s">
        <v>47</v>
      </c>
      <c r="EE455" s="6">
        <f>+IFERROR(VALUE(RIGHT(Tabla23[[#This Row],[B2B]],6)),"")</f>
        <v>10521</v>
      </c>
      <c r="EF455" s="6" t="str">
        <f>+IFERROR(VLOOKUP(ED455,Auxiliar!$A:$C,2,0),"")</f>
        <v>VALUE LATON</v>
      </c>
      <c r="EG455" s="7" t="str">
        <f>+IFERROR(VLOOKUP(ED455,Auxiliar!$A:$C,3,0),"")</f>
        <v>1b 10% | 5b 15% | 192b 0%</v>
      </c>
      <c r="EI455" s="1"/>
      <c r="EJ455" s="12"/>
      <c r="EK455" s="6" t="str">
        <f>+IFERROR(VALUE(RIGHT(Tabla24[[#This Row],[B2B]],6)),"")</f>
        <v/>
      </c>
      <c r="EL455" s="6" t="str">
        <f>+IFERROR(VLOOKUP(EJ455,Auxiliar!$A:$C,2,0),"")</f>
        <v/>
      </c>
      <c r="EM455" s="7" t="str">
        <f>+IFERROR(VLOOKUP(EJ455,Auxiliar!$A:$C,3,0),"")</f>
        <v/>
      </c>
      <c r="EO455" s="1"/>
      <c r="EP455" s="12"/>
      <c r="EQ455" s="6" t="str">
        <f>+IFERROR(VALUE(RIGHT(Tabla25[[#This Row],[B2B]],6)),"")</f>
        <v/>
      </c>
      <c r="ER455" s="6" t="str">
        <f>+IFERROR(VLOOKUP(EP455,Auxiliar!$A:$C,2,0),"")</f>
        <v/>
      </c>
      <c r="ES455" s="7" t="str">
        <f>+IFERROR(VLOOKUP(EP455,Auxiliar!$A:$C,3,0),"")</f>
        <v/>
      </c>
      <c r="EU455" s="1"/>
      <c r="EV455" s="12"/>
      <c r="EW455" s="6" t="str">
        <f>+IFERROR(VALUE(RIGHT(Tabla26[[#This Row],[B2B]],6)),"")</f>
        <v/>
      </c>
      <c r="EX455" s="6" t="str">
        <f>+IFERROR(VLOOKUP(EV455,Auxiliar!$A:$C,2,0),"")</f>
        <v/>
      </c>
      <c r="EY455" s="7" t="str">
        <f>+IFERROR(VLOOKUP(EV455,Auxiliar!$A:$C,3,0),"")</f>
        <v/>
      </c>
      <c r="EZ455" s="1"/>
      <c r="FA455" s="12"/>
      <c r="FB455" s="6" t="str">
        <f>+IFERROR(VALUE(RIGHT(Tabla27[[#This Row],[B2B]],6)),"")</f>
        <v/>
      </c>
      <c r="FC455" s="6" t="str">
        <f>+IFERROR(VLOOKUP(FA455,Auxiliar!$A:$C,2,0),"")</f>
        <v/>
      </c>
      <c r="FD455" s="7" t="str">
        <f>+IFERROR(VLOOKUP(FA455,Auxiliar!$A:$C,3,0),"")</f>
        <v/>
      </c>
      <c r="FE455" s="1"/>
      <c r="FF455" s="12"/>
      <c r="FG455" s="6" t="str">
        <f>+IFERROR(VALUE(RIGHT(Tabla28[[#This Row],[B2B]],6)),"")</f>
        <v/>
      </c>
      <c r="FH455" s="6" t="str">
        <f>+IFERROR(VLOOKUP(FF455,Auxiliar!$A:$C,2,0),"")</f>
        <v/>
      </c>
      <c r="FI455" s="7" t="str">
        <f>+IFERROR(VLOOKUP(FF455,Auxiliar!$A:$C,3,0),"")</f>
        <v/>
      </c>
      <c r="FJ455" s="1"/>
      <c r="FK455" s="12"/>
      <c r="FL455" s="6" t="str">
        <f>+IFERROR(VALUE(RIGHT(Tabla29[[#This Row],[B2B]],6)),"")</f>
        <v/>
      </c>
      <c r="FM455" s="6" t="str">
        <f>+IFERROR(VLOOKUP(FK455,Auxiliar!$A:$C,2,0),"")</f>
        <v/>
      </c>
      <c r="FN455" s="7" t="str">
        <f>+IFERROR(VLOOKUP(FK455,Auxiliar!$A:$C,3,0),"")</f>
        <v/>
      </c>
      <c r="FO455" s="1"/>
      <c r="FP455" s="12"/>
      <c r="FQ455" s="6" t="str">
        <f>+IFERROR(VALUE(RIGHT(Tabla30[[#This Row],[B2B]],6)),"")</f>
        <v/>
      </c>
      <c r="FR455" s="6" t="str">
        <f>+IFERROR(VLOOKUP(FP455,Auxiliar!$A:$C,2,0),"")</f>
        <v/>
      </c>
      <c r="FS455" s="7"/>
      <c r="FT455" s="1"/>
      <c r="FU455" s="12"/>
      <c r="FV455" s="6" t="str">
        <f>+IFERROR(VALUE(RIGHT(Tabla31[[#This Row],[B2B]],6)),"")</f>
        <v/>
      </c>
      <c r="FW455" s="6" t="str">
        <f>+IFERROR(VLOOKUP(FU455,Auxiliar!$A:$C,2,0),"")</f>
        <v/>
      </c>
      <c r="FX455" s="7" t="str">
        <f>+IFERROR(VLOOKUP(FU455,Auxiliar!$A:$C,3,0),"")</f>
        <v/>
      </c>
      <c r="FY455" s="1"/>
      <c r="FZ455" s="12"/>
      <c r="GA455" s="6" t="str">
        <f>+IFERROR(VALUE(RIGHT(Tabla32[[#This Row],[B2B]],6)),"")</f>
        <v/>
      </c>
      <c r="GB455" s="6" t="str">
        <f>+IFERROR(VLOOKUP(FZ455,Auxiliar!$A:$C,2,0),"")</f>
        <v/>
      </c>
      <c r="GC455" s="7" t="str">
        <f>+IFERROR(VLOOKUP(FZ455,Auxiliar!$A:$C,3,0),"")</f>
        <v/>
      </c>
      <c r="GD455" s="1"/>
      <c r="GE455" s="12"/>
      <c r="GF455" s="6" t="str">
        <f>+IFERROR(VALUE(RIGHT(Tabla33[[#This Row],[B2B]],6)),"")</f>
        <v/>
      </c>
      <c r="GG455" s="6" t="str">
        <f>+IFERROR(VLOOKUP(GE455,Auxiliar!$A:$C,2,0),"")</f>
        <v/>
      </c>
      <c r="GH455" s="7" t="str">
        <f>+IFERROR(VLOOKUP(GE455,Auxiliar!$A:$C,3,0),"")</f>
        <v/>
      </c>
    </row>
    <row r="456" spans="1:190" x14ac:dyDescent="0.25">
      <c r="A456" s="1"/>
      <c r="B456" s="1"/>
      <c r="C456" t="str">
        <f>+IFERROR(VALUE(RIGHT(Tabla1[[#This Row],[B2B]],6)),"")</f>
        <v/>
      </c>
      <c r="D456" t="str">
        <f>+IFERROR(VLOOKUP(B456,Auxiliar!$A:$C,2,0),"")</f>
        <v/>
      </c>
      <c r="E456" s="5" t="str">
        <f>+IFERROR(VLOOKUP(B456,Auxiliar!$A:$C,3,0),"")</f>
        <v/>
      </c>
      <c r="S456" s="1">
        <v>5209</v>
      </c>
      <c r="T456" s="1" t="s">
        <v>9</v>
      </c>
      <c r="U456" s="6">
        <f>+IFERROR(VALUE(RIGHT(Tabla4[[#This Row],[B2B]],6)),"")</f>
        <v>5209</v>
      </c>
      <c r="V456" s="6" t="str">
        <f>+IFERROR(VLOOKUP(T456,Auxiliar!$A:$C,2,0),"")</f>
        <v>CORE</v>
      </c>
      <c r="W456" s="7" t="str">
        <f>+IFERROR(VLOOKUP(T456,Auxiliar!$A:$C,3,0),"")</f>
        <v>0b 1% | 2b 5% | 4b 6%</v>
      </c>
      <c r="AK456" s="1">
        <v>5066</v>
      </c>
      <c r="AL456" s="1" t="s">
        <v>30</v>
      </c>
      <c r="AM456" s="6">
        <f>+IFERROR(VALUE(RIGHT(Tabla7[[#This Row],[B2B]],6)),"")</f>
        <v>5066</v>
      </c>
      <c r="AN456" s="6" t="str">
        <f>+IFERROR(VLOOKUP(AL456,Auxiliar!$A:$C,2,0),"")</f>
        <v>LATONES</v>
      </c>
      <c r="AO456" s="7" t="str">
        <f>+IFERROR(VLOOKUP(AL456,Auxiliar!$A:$C,3,0),"")</f>
        <v>1b 4% | 5b 7% | 97b 0%</v>
      </c>
      <c r="AW456" s="1"/>
      <c r="AX456" s="1" t="s">
        <v>32</v>
      </c>
      <c r="AY456" s="6" t="str">
        <f>+IFERROR(VALUE(RIGHT(Tabla9[[#This Row],[B2B]],6)),"")</f>
        <v/>
      </c>
      <c r="AZ456" s="6" t="str">
        <f>+IFERROR(VLOOKUP(AX456,Auxiliar!$A:$C,2,0),"")</f>
        <v>LATONES</v>
      </c>
      <c r="BA456" s="7" t="str">
        <f>+IFERROR(VLOOKUP(AX456,Auxiliar!$A:$C,3,0),"")</f>
        <v>2b 3% | 4b 4% | 6b 5% | 10b 8%  | 385b 0%</v>
      </c>
      <c r="BI456" s="1"/>
      <c r="BJ456" s="1"/>
      <c r="BK456" s="6" t="str">
        <f>+IFERROR(VALUE(RIGHT(Tabla11[[#This Row],[B2B]],6)),"")</f>
        <v/>
      </c>
      <c r="BL456" s="6" t="str">
        <f>+IFERROR(VLOOKUP(BJ456,Auxiliar!$A:$C,2,0),"")</f>
        <v/>
      </c>
      <c r="BM456" s="7" t="str">
        <f>+IFERROR(VLOOKUP(BJ456,Auxiliar!$A:$C,3,0),"")</f>
        <v/>
      </c>
      <c r="BO456" s="1">
        <v>1333</v>
      </c>
      <c r="BP456" s="1" t="s">
        <v>39</v>
      </c>
      <c r="BQ456" s="6">
        <f>+IFERROR(VALUE(RIGHT(Tabla12[[#This Row],[B2B]],6)),"")</f>
        <v>1333</v>
      </c>
      <c r="BR456" s="6" t="str">
        <f>+IFERROR(VLOOKUP(BP456,Auxiliar!$A:$C,2,0),"")</f>
        <v>VALUE LITRO</v>
      </c>
      <c r="BS456" s="7" t="str">
        <f>+IFERROR(VLOOKUP(BP456,Auxiliar!$A:$C,3,0),"")</f>
        <v>1b 12%</v>
      </c>
      <c r="CA456" s="1">
        <v>4142</v>
      </c>
      <c r="CB456" s="1" t="s">
        <v>35</v>
      </c>
      <c r="CC456" s="6">
        <f>+IFERROR(VALUE(RIGHT(Tabla14[[#This Row],[B2B]],6)),"")</f>
        <v>4142</v>
      </c>
      <c r="CD456" s="6" t="str">
        <f>+IFERROR(VLOOKUP(CB456,Auxiliar!$A:$C,2,0),"")</f>
        <v>Corona 710cc</v>
      </c>
      <c r="CE456" s="7" t="str">
        <f>+IFERROR(VLOOKUP(CB456,Auxiliar!$A:$C,3,0),"")</f>
        <v>1b 10% | 85b 0%</v>
      </c>
      <c r="CG456" s="1"/>
      <c r="CH456" s="1"/>
      <c r="CI456" s="6" t="str">
        <f>+IFERROR(VALUE(RIGHT(Tabla15[[#This Row],[B2B]],6)),"")</f>
        <v/>
      </c>
      <c r="CJ456" s="6" t="str">
        <f>+IFERROR(VLOOKUP(CH456,Auxiliar!$A:$C,2,0),"")</f>
        <v/>
      </c>
      <c r="CK456" s="7" t="str">
        <f>+IFERROR(VLOOKUP(CH456,Auxiliar!$A:$C,3,0),"")</f>
        <v/>
      </c>
      <c r="CM456" s="1">
        <v>4096</v>
      </c>
      <c r="CN456" s="1" t="s">
        <v>20</v>
      </c>
      <c r="CO456" s="6">
        <v>4096</v>
      </c>
      <c r="CP456" s="6" t="s">
        <v>20</v>
      </c>
      <c r="CQ456" s="7" t="s">
        <v>21</v>
      </c>
      <c r="CS456" s="1"/>
      <c r="CT456" s="1"/>
      <c r="CU456" s="6" t="str">
        <f>+IFERROR(VALUE(RIGHT(Tabla17[[#This Row],[B2B]],6)),"")</f>
        <v/>
      </c>
      <c r="CV456" s="6" t="str">
        <f>+IFERROR(VLOOKUP(CT456,Auxiliar!$A:$C,2,0),"")</f>
        <v/>
      </c>
      <c r="CW456" s="7" t="str">
        <f>+IFERROR(VLOOKUP(CT456,Auxiliar!$A:$C,3,0),"")</f>
        <v/>
      </c>
      <c r="CY456" s="1">
        <v>4096</v>
      </c>
      <c r="CZ456" s="1" t="s">
        <v>16</v>
      </c>
      <c r="DA456" s="6">
        <f>+IFERROR(VALUE(RIGHT(Tabla18[[#This Row],[B2B]],6)),"")</f>
        <v>4096</v>
      </c>
      <c r="DB456" s="6" t="str">
        <f>+IFERROR(VLOOKUP(CZ456,Auxiliar!$A:$C,2,0),"")</f>
        <v>PREMIUM</v>
      </c>
      <c r="DC456" s="7" t="str">
        <f>+IFERROR(VLOOKUP(CZ456,Auxiliar!$A:$C,3,0),"")</f>
        <v>0b 0% | 2b 2% | 5b 3,5% | 10b 5%</v>
      </c>
      <c r="DE456" s="1">
        <v>4096</v>
      </c>
      <c r="DF456" s="1" t="s">
        <v>19</v>
      </c>
      <c r="DG456" s="6">
        <f>+IFERROR(VALUE(RIGHT(Tabla19[[#This Row],[B2B]],6)),"")</f>
        <v>4096</v>
      </c>
      <c r="DH456" s="6" t="str">
        <f>+IFERROR(VLOOKUP(DF456,Auxiliar!$A:$C,2,0),"")</f>
        <v>MICHELOB</v>
      </c>
      <c r="DI456" s="7" t="str">
        <f>+IFERROR(VLOOKUP(DF456,Auxiliar!$A:$C,3,0),"")</f>
        <v>1b 7% | 3b 22% | 8b 27%</v>
      </c>
      <c r="DK456" s="1"/>
      <c r="DL456" s="1"/>
      <c r="DM456" s="6" t="str">
        <f>+IFERROR(VALUE(RIGHT(Tabla20[[#This Row],[B2B]],6)),"")</f>
        <v/>
      </c>
      <c r="DN456" s="6" t="str">
        <f>+IFERROR(VLOOKUP(DL456,Auxiliar!$A:$C,2,0),"")</f>
        <v/>
      </c>
      <c r="DO456" s="7" t="str">
        <f>+IFERROR(VLOOKUP(DL456,Auxiliar!$A:$C,3,0),"")</f>
        <v/>
      </c>
      <c r="DQ456" s="1">
        <v>4101</v>
      </c>
      <c r="DR456" s="12" t="s">
        <v>24</v>
      </c>
      <c r="DS456" s="6">
        <f>+IFERROR(VALUE(RIGHT(Tabla21[[#This Row],[B2B]],6)),"")</f>
        <v>4101</v>
      </c>
      <c r="DT456" s="6" t="str">
        <f>+IFERROR(VLOOKUP(DR456,Auxiliar!$A:$C,2,0),"")</f>
        <v>CORONA PORRON</v>
      </c>
      <c r="DU456" s="7" t="str">
        <f>+IFERROR(VLOOKUP(DR456,Auxiliar!$A:$C,3,0),"")</f>
        <v>1b 5% | 20b 0%</v>
      </c>
      <c r="DW456" s="1">
        <v>10648</v>
      </c>
      <c r="DX456" s="12" t="s">
        <v>43</v>
      </c>
      <c r="DY456" s="6">
        <f>+IFERROR(VALUE(RIGHT(Tabla22[[#This Row],[B2B]],6)),"")</f>
        <v>10648</v>
      </c>
      <c r="DZ456" s="6" t="str">
        <f>+IFERROR(VLOOKUP(DX456,Auxiliar!$A:$C,2,0),"")</f>
        <v xml:space="preserve">VALUE LATA </v>
      </c>
      <c r="EA456" s="7" t="str">
        <f>+IFERROR(VLOOKUP(DX456,Auxiliar!$A:$C,3,0),"")</f>
        <v>1b 15% | 100b 18%</v>
      </c>
      <c r="EC456" s="1">
        <v>1306</v>
      </c>
      <c r="ED456" s="12" t="s">
        <v>47</v>
      </c>
      <c r="EE456" s="6">
        <f>+IFERROR(VALUE(RIGHT(Tabla23[[#This Row],[B2B]],6)),"")</f>
        <v>1306</v>
      </c>
      <c r="EF456" s="6" t="str">
        <f>+IFERROR(VLOOKUP(ED456,Auxiliar!$A:$C,2,0),"")</f>
        <v>VALUE LATON</v>
      </c>
      <c r="EG456" s="7" t="str">
        <f>+IFERROR(VLOOKUP(ED456,Auxiliar!$A:$C,3,0),"")</f>
        <v>1b 10% | 5b 15% | 192b 0%</v>
      </c>
      <c r="EI456" s="1"/>
      <c r="EJ456" s="12"/>
      <c r="EK456" s="6" t="str">
        <f>+IFERROR(VALUE(RIGHT(Tabla24[[#This Row],[B2B]],6)),"")</f>
        <v/>
      </c>
      <c r="EL456" s="6" t="str">
        <f>+IFERROR(VLOOKUP(EJ456,Auxiliar!$A:$C,2,0),"")</f>
        <v/>
      </c>
      <c r="EM456" s="7" t="str">
        <f>+IFERROR(VLOOKUP(EJ456,Auxiliar!$A:$C,3,0),"")</f>
        <v/>
      </c>
      <c r="EO456" s="1"/>
      <c r="EP456" s="12"/>
      <c r="EQ456" s="6" t="str">
        <f>+IFERROR(VALUE(RIGHT(Tabla25[[#This Row],[B2B]],6)),"")</f>
        <v/>
      </c>
      <c r="ER456" s="6" t="str">
        <f>+IFERROR(VLOOKUP(EP456,Auxiliar!$A:$C,2,0),"")</f>
        <v/>
      </c>
      <c r="ES456" s="7" t="str">
        <f>+IFERROR(VLOOKUP(EP456,Auxiliar!$A:$C,3,0),"")</f>
        <v/>
      </c>
      <c r="EU456" s="1"/>
      <c r="EV456" s="12"/>
      <c r="EW456" s="6" t="str">
        <f>+IFERROR(VALUE(RIGHT(Tabla26[[#This Row],[B2B]],6)),"")</f>
        <v/>
      </c>
      <c r="EX456" s="6" t="str">
        <f>+IFERROR(VLOOKUP(EV456,Auxiliar!$A:$C,2,0),"")</f>
        <v/>
      </c>
      <c r="EY456" s="7" t="str">
        <f>+IFERROR(VLOOKUP(EV456,Auxiliar!$A:$C,3,0),"")</f>
        <v/>
      </c>
      <c r="EZ456" s="1"/>
      <c r="FA456" s="12"/>
      <c r="FB456" s="6" t="str">
        <f>+IFERROR(VALUE(RIGHT(Tabla27[[#This Row],[B2B]],6)),"")</f>
        <v/>
      </c>
      <c r="FC456" s="6" t="str">
        <f>+IFERROR(VLOOKUP(FA456,Auxiliar!$A:$C,2,0),"")</f>
        <v/>
      </c>
      <c r="FD456" s="7" t="str">
        <f>+IFERROR(VLOOKUP(FA456,Auxiliar!$A:$C,3,0),"")</f>
        <v/>
      </c>
      <c r="FE456" s="1"/>
      <c r="FF456" s="12"/>
      <c r="FG456" s="6" t="str">
        <f>+IFERROR(VALUE(RIGHT(Tabla28[[#This Row],[B2B]],6)),"")</f>
        <v/>
      </c>
      <c r="FH456" s="6" t="str">
        <f>+IFERROR(VLOOKUP(FF456,Auxiliar!$A:$C,2,0),"")</f>
        <v/>
      </c>
      <c r="FI456" s="7" t="str">
        <f>+IFERROR(VLOOKUP(FF456,Auxiliar!$A:$C,3,0),"")</f>
        <v/>
      </c>
      <c r="FJ456" s="1"/>
      <c r="FK456" s="12"/>
      <c r="FL456" s="6" t="str">
        <f>+IFERROR(VALUE(RIGHT(Tabla29[[#This Row],[B2B]],6)),"")</f>
        <v/>
      </c>
      <c r="FM456" s="6" t="str">
        <f>+IFERROR(VLOOKUP(FK456,Auxiliar!$A:$C,2,0),"")</f>
        <v/>
      </c>
      <c r="FN456" s="7" t="str">
        <f>+IFERROR(VLOOKUP(FK456,Auxiliar!$A:$C,3,0),"")</f>
        <v/>
      </c>
      <c r="FO456" s="1"/>
      <c r="FP456" s="12"/>
      <c r="FQ456" s="6" t="str">
        <f>+IFERROR(VALUE(RIGHT(Tabla30[[#This Row],[B2B]],6)),"")</f>
        <v/>
      </c>
      <c r="FR456" s="6" t="str">
        <f>+IFERROR(VLOOKUP(FP456,Auxiliar!$A:$C,2,0),"")</f>
        <v/>
      </c>
      <c r="FS456" s="7"/>
      <c r="FT456" s="1"/>
      <c r="FU456" s="12"/>
      <c r="FV456" s="6" t="str">
        <f>+IFERROR(VALUE(RIGHT(Tabla31[[#This Row],[B2B]],6)),"")</f>
        <v/>
      </c>
      <c r="FW456" s="6" t="str">
        <f>+IFERROR(VLOOKUP(FU456,Auxiliar!$A:$C,2,0),"")</f>
        <v/>
      </c>
      <c r="FX456" s="7" t="str">
        <f>+IFERROR(VLOOKUP(FU456,Auxiliar!$A:$C,3,0),"")</f>
        <v/>
      </c>
      <c r="FY456" s="1"/>
      <c r="FZ456" s="12"/>
      <c r="GA456" s="6" t="str">
        <f>+IFERROR(VALUE(RIGHT(Tabla32[[#This Row],[B2B]],6)),"")</f>
        <v/>
      </c>
      <c r="GB456" s="6" t="str">
        <f>+IFERROR(VLOOKUP(FZ456,Auxiliar!$A:$C,2,0),"")</f>
        <v/>
      </c>
      <c r="GC456" s="7" t="str">
        <f>+IFERROR(VLOOKUP(FZ456,Auxiliar!$A:$C,3,0),"")</f>
        <v/>
      </c>
      <c r="GD456" s="1"/>
      <c r="GE456" s="12"/>
      <c r="GF456" s="6" t="str">
        <f>+IFERROR(VALUE(RIGHT(Tabla33[[#This Row],[B2B]],6)),"")</f>
        <v/>
      </c>
      <c r="GG456" s="6" t="str">
        <f>+IFERROR(VLOOKUP(GE456,Auxiliar!$A:$C,2,0),"")</f>
        <v/>
      </c>
      <c r="GH456" s="7" t="str">
        <f>+IFERROR(VLOOKUP(GE456,Auxiliar!$A:$C,3,0),"")</f>
        <v/>
      </c>
    </row>
    <row r="457" spans="1:190" x14ac:dyDescent="0.25">
      <c r="A457" s="1"/>
      <c r="B457" s="1"/>
      <c r="C457" t="str">
        <f>+IFERROR(VALUE(RIGHT(Tabla1[[#This Row],[B2B]],6)),"")</f>
        <v/>
      </c>
      <c r="D457" t="str">
        <f>+IFERROR(VLOOKUP(B457,Auxiliar!$A:$C,2,0),"")</f>
        <v/>
      </c>
      <c r="E457" s="5" t="str">
        <f>+IFERROR(VLOOKUP(B457,Auxiliar!$A:$C,3,0),"")</f>
        <v/>
      </c>
      <c r="S457" s="1">
        <v>5213</v>
      </c>
      <c r="T457" s="1" t="s">
        <v>9</v>
      </c>
      <c r="U457" s="6">
        <f>+IFERROR(VALUE(RIGHT(Tabla4[[#This Row],[B2B]],6)),"")</f>
        <v>5213</v>
      </c>
      <c r="V457" s="6" t="str">
        <f>+IFERROR(VLOOKUP(T457,Auxiliar!$A:$C,2,0),"")</f>
        <v>CORE</v>
      </c>
      <c r="W457" s="7" t="str">
        <f>+IFERROR(VLOOKUP(T457,Auxiliar!$A:$C,3,0),"")</f>
        <v>0b 1% | 2b 5% | 4b 6%</v>
      </c>
      <c r="AK457" s="1">
        <v>5078</v>
      </c>
      <c r="AL457" s="1" t="s">
        <v>30</v>
      </c>
      <c r="AM457" s="6">
        <f>+IFERROR(VALUE(RIGHT(Tabla7[[#This Row],[B2B]],6)),"")</f>
        <v>5078</v>
      </c>
      <c r="AN457" s="6" t="str">
        <f>+IFERROR(VLOOKUP(AL457,Auxiliar!$A:$C,2,0),"")</f>
        <v>LATONES</v>
      </c>
      <c r="AO457" s="7" t="str">
        <f>+IFERROR(VLOOKUP(AL457,Auxiliar!$A:$C,3,0),"")</f>
        <v>1b 4% | 5b 7% | 97b 0%</v>
      </c>
      <c r="AW457" s="1"/>
      <c r="AX457" s="1" t="s">
        <v>32</v>
      </c>
      <c r="AY457" s="6" t="str">
        <f>+IFERROR(VALUE(RIGHT(Tabla9[[#This Row],[B2B]],6)),"")</f>
        <v/>
      </c>
      <c r="AZ457" s="6" t="str">
        <f>+IFERROR(VLOOKUP(AX457,Auxiliar!$A:$C,2,0),"")</f>
        <v>LATONES</v>
      </c>
      <c r="BA457" s="7" t="str">
        <f>+IFERROR(VLOOKUP(AX457,Auxiliar!$A:$C,3,0),"")</f>
        <v>2b 3% | 4b 4% | 6b 5% | 10b 8%  | 385b 0%</v>
      </c>
      <c r="BI457" s="1"/>
      <c r="BJ457" s="1"/>
      <c r="BK457" s="6" t="str">
        <f>+IFERROR(VALUE(RIGHT(Tabla11[[#This Row],[B2B]],6)),"")</f>
        <v/>
      </c>
      <c r="BL457" s="6" t="str">
        <f>+IFERROR(VLOOKUP(BJ457,Auxiliar!$A:$C,2,0),"")</f>
        <v/>
      </c>
      <c r="BM457" s="7" t="str">
        <f>+IFERROR(VLOOKUP(BJ457,Auxiliar!$A:$C,3,0),"")</f>
        <v/>
      </c>
      <c r="BO457" s="1">
        <v>10623</v>
      </c>
      <c r="BP457" s="1" t="s">
        <v>39</v>
      </c>
      <c r="BQ457" s="6">
        <f>+IFERROR(VALUE(RIGHT(Tabla12[[#This Row],[B2B]],6)),"")</f>
        <v>10623</v>
      </c>
      <c r="BR457" s="6" t="str">
        <f>+IFERROR(VLOOKUP(BP457,Auxiliar!$A:$C,2,0),"")</f>
        <v>VALUE LITRO</v>
      </c>
      <c r="BS457" s="7" t="str">
        <f>+IFERROR(VLOOKUP(BP457,Auxiliar!$A:$C,3,0),"")</f>
        <v>1b 12%</v>
      </c>
      <c r="CA457" s="1">
        <v>4155</v>
      </c>
      <c r="CB457" s="1" t="s">
        <v>35</v>
      </c>
      <c r="CC457" s="6">
        <f>+IFERROR(VALUE(RIGHT(Tabla14[[#This Row],[B2B]],6)),"")</f>
        <v>4155</v>
      </c>
      <c r="CD457" s="6" t="str">
        <f>+IFERROR(VLOOKUP(CB457,Auxiliar!$A:$C,2,0),"")</f>
        <v>Corona 710cc</v>
      </c>
      <c r="CE457" s="7" t="str">
        <f>+IFERROR(VLOOKUP(CB457,Auxiliar!$A:$C,3,0),"")</f>
        <v>1b 10% | 85b 0%</v>
      </c>
      <c r="CG457" s="1"/>
      <c r="CH457" s="1"/>
      <c r="CI457" s="6" t="str">
        <f>+IFERROR(VALUE(RIGHT(Tabla15[[#This Row],[B2B]],6)),"")</f>
        <v/>
      </c>
      <c r="CJ457" s="6" t="str">
        <f>+IFERROR(VLOOKUP(CH457,Auxiliar!$A:$C,2,0),"")</f>
        <v/>
      </c>
      <c r="CK457" s="7" t="str">
        <f>+IFERROR(VLOOKUP(CH457,Auxiliar!$A:$C,3,0),"")</f>
        <v/>
      </c>
      <c r="CM457" s="1">
        <v>4101</v>
      </c>
      <c r="CN457" s="1" t="s">
        <v>20</v>
      </c>
      <c r="CO457" s="6">
        <v>4101</v>
      </c>
      <c r="CP457" s="6" t="s">
        <v>20</v>
      </c>
      <c r="CQ457" s="7" t="s">
        <v>21</v>
      </c>
      <c r="CS457" s="1"/>
      <c r="CT457" s="1"/>
      <c r="CU457" s="6" t="str">
        <f>+IFERROR(VALUE(RIGHT(Tabla17[[#This Row],[B2B]],6)),"")</f>
        <v/>
      </c>
      <c r="CV457" s="6" t="str">
        <f>+IFERROR(VLOOKUP(CT457,Auxiliar!$A:$C,2,0),"")</f>
        <v/>
      </c>
      <c r="CW457" s="7" t="str">
        <f>+IFERROR(VLOOKUP(CT457,Auxiliar!$A:$C,3,0),"")</f>
        <v/>
      </c>
      <c r="CY457" s="1">
        <v>4101</v>
      </c>
      <c r="CZ457" s="1" t="s">
        <v>16</v>
      </c>
      <c r="DA457" s="6">
        <f>+IFERROR(VALUE(RIGHT(Tabla18[[#This Row],[B2B]],6)),"")</f>
        <v>4101</v>
      </c>
      <c r="DB457" s="6" t="str">
        <f>+IFERROR(VLOOKUP(CZ457,Auxiliar!$A:$C,2,0),"")</f>
        <v>PREMIUM</v>
      </c>
      <c r="DC457" s="7" t="str">
        <f>+IFERROR(VLOOKUP(CZ457,Auxiliar!$A:$C,3,0),"")</f>
        <v>0b 0% | 2b 2% | 5b 3,5% | 10b 5%</v>
      </c>
      <c r="DE457" s="1">
        <v>4101</v>
      </c>
      <c r="DF457" s="1" t="s">
        <v>19</v>
      </c>
      <c r="DG457" s="6">
        <f>+IFERROR(VALUE(RIGHT(Tabla19[[#This Row],[B2B]],6)),"")</f>
        <v>4101</v>
      </c>
      <c r="DH457" s="6" t="str">
        <f>+IFERROR(VLOOKUP(DF457,Auxiliar!$A:$C,2,0),"")</f>
        <v>MICHELOB</v>
      </c>
      <c r="DI457" s="7" t="str">
        <f>+IFERROR(VLOOKUP(DF457,Auxiliar!$A:$C,3,0),"")</f>
        <v>1b 7% | 3b 22% | 8b 27%</v>
      </c>
      <c r="DK457" s="1"/>
      <c r="DL457" s="1"/>
      <c r="DM457" s="6" t="str">
        <f>+IFERROR(VALUE(RIGHT(Tabla20[[#This Row],[B2B]],6)),"")</f>
        <v/>
      </c>
      <c r="DN457" s="6" t="str">
        <f>+IFERROR(VLOOKUP(DL457,Auxiliar!$A:$C,2,0),"")</f>
        <v/>
      </c>
      <c r="DO457" s="7" t="str">
        <f>+IFERROR(VLOOKUP(DL457,Auxiliar!$A:$C,3,0),"")</f>
        <v/>
      </c>
      <c r="DQ457" s="1">
        <v>4106</v>
      </c>
      <c r="DR457" s="12" t="s">
        <v>24</v>
      </c>
      <c r="DS457" s="6">
        <f>+IFERROR(VALUE(RIGHT(Tabla21[[#This Row],[B2B]],6)),"")</f>
        <v>4106</v>
      </c>
      <c r="DT457" s="6" t="str">
        <f>+IFERROR(VLOOKUP(DR457,Auxiliar!$A:$C,2,0),"")</f>
        <v>CORONA PORRON</v>
      </c>
      <c r="DU457" s="7" t="str">
        <f>+IFERROR(VLOOKUP(DR457,Auxiliar!$A:$C,3,0),"")</f>
        <v>1b 5% | 20b 0%</v>
      </c>
      <c r="DW457" s="1">
        <v>1382</v>
      </c>
      <c r="DX457" s="12" t="s">
        <v>43</v>
      </c>
      <c r="DY457" s="6">
        <f>+IFERROR(VALUE(RIGHT(Tabla22[[#This Row],[B2B]],6)),"")</f>
        <v>1382</v>
      </c>
      <c r="DZ457" s="6" t="str">
        <f>+IFERROR(VLOOKUP(DX457,Auxiliar!$A:$C,2,0),"")</f>
        <v xml:space="preserve">VALUE LATA </v>
      </c>
      <c r="EA457" s="7" t="str">
        <f>+IFERROR(VLOOKUP(DX457,Auxiliar!$A:$C,3,0),"")</f>
        <v>1b 15% | 100b 18%</v>
      </c>
      <c r="EC457" s="1">
        <v>1333</v>
      </c>
      <c r="ED457" s="12" t="s">
        <v>47</v>
      </c>
      <c r="EE457" s="6">
        <f>+IFERROR(VALUE(RIGHT(Tabla23[[#This Row],[B2B]],6)),"")</f>
        <v>1333</v>
      </c>
      <c r="EF457" s="6" t="str">
        <f>+IFERROR(VLOOKUP(ED457,Auxiliar!$A:$C,2,0),"")</f>
        <v>VALUE LATON</v>
      </c>
      <c r="EG457" s="7" t="str">
        <f>+IFERROR(VLOOKUP(ED457,Auxiliar!$A:$C,3,0),"")</f>
        <v>1b 10% | 5b 15% | 192b 0%</v>
      </c>
      <c r="EI457" s="1"/>
      <c r="EJ457" s="12"/>
      <c r="EK457" s="6" t="str">
        <f>+IFERROR(VALUE(RIGHT(Tabla24[[#This Row],[B2B]],6)),"")</f>
        <v/>
      </c>
      <c r="EL457" s="6" t="str">
        <f>+IFERROR(VLOOKUP(EJ457,Auxiliar!$A:$C,2,0),"")</f>
        <v/>
      </c>
      <c r="EM457" s="7" t="str">
        <f>+IFERROR(VLOOKUP(EJ457,Auxiliar!$A:$C,3,0),"")</f>
        <v/>
      </c>
      <c r="EO457" s="1"/>
      <c r="EP457" s="12"/>
      <c r="EQ457" s="6" t="str">
        <f>+IFERROR(VALUE(RIGHT(Tabla25[[#This Row],[B2B]],6)),"")</f>
        <v/>
      </c>
      <c r="ER457" s="6" t="str">
        <f>+IFERROR(VLOOKUP(EP457,Auxiliar!$A:$C,2,0),"")</f>
        <v/>
      </c>
      <c r="ES457" s="7" t="str">
        <f>+IFERROR(VLOOKUP(EP457,Auxiliar!$A:$C,3,0),"")</f>
        <v/>
      </c>
      <c r="EU457" s="1"/>
      <c r="EV457" s="12"/>
      <c r="EW457" s="6" t="str">
        <f>+IFERROR(VALUE(RIGHT(Tabla26[[#This Row],[B2B]],6)),"")</f>
        <v/>
      </c>
      <c r="EX457" s="6" t="str">
        <f>+IFERROR(VLOOKUP(EV457,Auxiliar!$A:$C,2,0),"")</f>
        <v/>
      </c>
      <c r="EY457" s="7" t="str">
        <f>+IFERROR(VLOOKUP(EV457,Auxiliar!$A:$C,3,0),"")</f>
        <v/>
      </c>
      <c r="EZ457" s="1"/>
      <c r="FA457" s="12"/>
      <c r="FB457" s="6" t="str">
        <f>+IFERROR(VALUE(RIGHT(Tabla27[[#This Row],[B2B]],6)),"")</f>
        <v/>
      </c>
      <c r="FC457" s="6" t="str">
        <f>+IFERROR(VLOOKUP(FA457,Auxiliar!$A:$C,2,0),"")</f>
        <v/>
      </c>
      <c r="FD457" s="7" t="str">
        <f>+IFERROR(VLOOKUP(FA457,Auxiliar!$A:$C,3,0),"")</f>
        <v/>
      </c>
      <c r="FE457" s="1"/>
      <c r="FF457" s="12"/>
      <c r="FG457" s="6" t="str">
        <f>+IFERROR(VALUE(RIGHT(Tabla28[[#This Row],[B2B]],6)),"")</f>
        <v/>
      </c>
      <c r="FH457" s="6" t="str">
        <f>+IFERROR(VLOOKUP(FF457,Auxiliar!$A:$C,2,0),"")</f>
        <v/>
      </c>
      <c r="FI457" s="7" t="str">
        <f>+IFERROR(VLOOKUP(FF457,Auxiliar!$A:$C,3,0),"")</f>
        <v/>
      </c>
      <c r="FJ457" s="1"/>
      <c r="FK457" s="12"/>
      <c r="FL457" s="6" t="str">
        <f>+IFERROR(VALUE(RIGHT(Tabla29[[#This Row],[B2B]],6)),"")</f>
        <v/>
      </c>
      <c r="FM457" s="6" t="str">
        <f>+IFERROR(VLOOKUP(FK457,Auxiliar!$A:$C,2,0),"")</f>
        <v/>
      </c>
      <c r="FN457" s="7" t="str">
        <f>+IFERROR(VLOOKUP(FK457,Auxiliar!$A:$C,3,0),"")</f>
        <v/>
      </c>
      <c r="FO457" s="1"/>
      <c r="FP457" s="12"/>
      <c r="FQ457" s="6" t="str">
        <f>+IFERROR(VALUE(RIGHT(Tabla30[[#This Row],[B2B]],6)),"")</f>
        <v/>
      </c>
      <c r="FR457" s="6" t="str">
        <f>+IFERROR(VLOOKUP(FP457,Auxiliar!$A:$C,2,0),"")</f>
        <v/>
      </c>
      <c r="FS457" s="7"/>
      <c r="FT457" s="1"/>
      <c r="FU457" s="12"/>
      <c r="FV457" s="6" t="str">
        <f>+IFERROR(VALUE(RIGHT(Tabla31[[#This Row],[B2B]],6)),"")</f>
        <v/>
      </c>
      <c r="FW457" s="6" t="str">
        <f>+IFERROR(VLOOKUP(FU457,Auxiliar!$A:$C,2,0),"")</f>
        <v/>
      </c>
      <c r="FX457" s="7" t="str">
        <f>+IFERROR(VLOOKUP(FU457,Auxiliar!$A:$C,3,0),"")</f>
        <v/>
      </c>
      <c r="FY457" s="1"/>
      <c r="FZ457" s="12"/>
      <c r="GA457" s="6" t="str">
        <f>+IFERROR(VALUE(RIGHT(Tabla32[[#This Row],[B2B]],6)),"")</f>
        <v/>
      </c>
      <c r="GB457" s="6" t="str">
        <f>+IFERROR(VLOOKUP(FZ457,Auxiliar!$A:$C,2,0),"")</f>
        <v/>
      </c>
      <c r="GC457" s="7" t="str">
        <f>+IFERROR(VLOOKUP(FZ457,Auxiliar!$A:$C,3,0),"")</f>
        <v/>
      </c>
      <c r="GD457" s="1"/>
      <c r="GE457" s="12"/>
      <c r="GF457" s="6" t="str">
        <f>+IFERROR(VALUE(RIGHT(Tabla33[[#This Row],[B2B]],6)),"")</f>
        <v/>
      </c>
      <c r="GG457" s="6" t="str">
        <f>+IFERROR(VLOOKUP(GE457,Auxiliar!$A:$C,2,0),"")</f>
        <v/>
      </c>
      <c r="GH457" s="7" t="str">
        <f>+IFERROR(VLOOKUP(GE457,Auxiliar!$A:$C,3,0),"")</f>
        <v/>
      </c>
    </row>
    <row r="458" spans="1:190" x14ac:dyDescent="0.25">
      <c r="A458" s="1"/>
      <c r="B458" s="1"/>
      <c r="C458" t="str">
        <f>+IFERROR(VALUE(RIGHT(Tabla1[[#This Row],[B2B]],6)),"")</f>
        <v/>
      </c>
      <c r="D458" t="str">
        <f>+IFERROR(VLOOKUP(B458,Auxiliar!$A:$C,2,0),"")</f>
        <v/>
      </c>
      <c r="E458" s="5" t="str">
        <f>+IFERROR(VLOOKUP(B458,Auxiliar!$A:$C,3,0),"")</f>
        <v/>
      </c>
      <c r="S458" s="1">
        <v>5215</v>
      </c>
      <c r="T458" s="1" t="s">
        <v>9</v>
      </c>
      <c r="U458" s="6">
        <f>+IFERROR(VALUE(RIGHT(Tabla4[[#This Row],[B2B]],6)),"")</f>
        <v>5215</v>
      </c>
      <c r="V458" s="6" t="str">
        <f>+IFERROR(VLOOKUP(T458,Auxiliar!$A:$C,2,0),"")</f>
        <v>CORE</v>
      </c>
      <c r="W458" s="7" t="str">
        <f>+IFERROR(VLOOKUP(T458,Auxiliar!$A:$C,3,0),"")</f>
        <v>0b 1% | 2b 5% | 4b 6%</v>
      </c>
      <c r="AK458" s="1">
        <v>5085</v>
      </c>
      <c r="AL458" s="1" t="s">
        <v>30</v>
      </c>
      <c r="AM458" s="6">
        <f>+IFERROR(VALUE(RIGHT(Tabla7[[#This Row],[B2B]],6)),"")</f>
        <v>5085</v>
      </c>
      <c r="AN458" s="6" t="str">
        <f>+IFERROR(VLOOKUP(AL458,Auxiliar!$A:$C,2,0),"")</f>
        <v>LATONES</v>
      </c>
      <c r="AO458" s="7" t="str">
        <f>+IFERROR(VLOOKUP(AL458,Auxiliar!$A:$C,3,0),"")</f>
        <v>1b 4% | 5b 7% | 97b 0%</v>
      </c>
      <c r="AW458" s="1"/>
      <c r="AX458" s="1" t="s">
        <v>32</v>
      </c>
      <c r="AY458" s="6" t="str">
        <f>+IFERROR(VALUE(RIGHT(Tabla9[[#This Row],[B2B]],6)),"")</f>
        <v/>
      </c>
      <c r="AZ458" s="6" t="str">
        <f>+IFERROR(VLOOKUP(AX458,Auxiliar!$A:$C,2,0),"")</f>
        <v>LATONES</v>
      </c>
      <c r="BA458" s="7" t="str">
        <f>+IFERROR(VLOOKUP(AX458,Auxiliar!$A:$C,3,0),"")</f>
        <v>2b 3% | 4b 4% | 6b 5% | 10b 8%  | 385b 0%</v>
      </c>
      <c r="BI458" s="1"/>
      <c r="BJ458" s="1"/>
      <c r="BK458" s="6" t="str">
        <f>+IFERROR(VALUE(RIGHT(Tabla11[[#This Row],[B2B]],6)),"")</f>
        <v/>
      </c>
      <c r="BL458" s="6" t="str">
        <f>+IFERROR(VLOOKUP(BJ458,Auxiliar!$A:$C,2,0),"")</f>
        <v/>
      </c>
      <c r="BM458" s="7" t="str">
        <f>+IFERROR(VLOOKUP(BJ458,Auxiliar!$A:$C,3,0),"")</f>
        <v/>
      </c>
      <c r="BO458" s="1">
        <v>1357</v>
      </c>
      <c r="BP458" s="1" t="s">
        <v>39</v>
      </c>
      <c r="BQ458" s="6">
        <f>+IFERROR(VALUE(RIGHT(Tabla12[[#This Row],[B2B]],6)),"")</f>
        <v>1357</v>
      </c>
      <c r="BR458" s="6" t="str">
        <f>+IFERROR(VLOOKUP(BP458,Auxiliar!$A:$C,2,0),"")</f>
        <v>VALUE LITRO</v>
      </c>
      <c r="BS458" s="7" t="str">
        <f>+IFERROR(VLOOKUP(BP458,Auxiliar!$A:$C,3,0),"")</f>
        <v>1b 12%</v>
      </c>
      <c r="CA458" s="1">
        <v>4156</v>
      </c>
      <c r="CB458" s="1" t="s">
        <v>35</v>
      </c>
      <c r="CC458" s="6">
        <f>+IFERROR(VALUE(RIGHT(Tabla14[[#This Row],[B2B]],6)),"")</f>
        <v>4156</v>
      </c>
      <c r="CD458" s="6" t="str">
        <f>+IFERROR(VLOOKUP(CB458,Auxiliar!$A:$C,2,0),"")</f>
        <v>Corona 710cc</v>
      </c>
      <c r="CE458" s="7" t="str">
        <f>+IFERROR(VLOOKUP(CB458,Auxiliar!$A:$C,3,0),"")</f>
        <v>1b 10% | 85b 0%</v>
      </c>
      <c r="CG458" s="1"/>
      <c r="CH458" s="1"/>
      <c r="CI458" s="6" t="str">
        <f>+IFERROR(VALUE(RIGHT(Tabla15[[#This Row],[B2B]],6)),"")</f>
        <v/>
      </c>
      <c r="CJ458" s="6" t="str">
        <f>+IFERROR(VLOOKUP(CH458,Auxiliar!$A:$C,2,0),"")</f>
        <v/>
      </c>
      <c r="CK458" s="7" t="str">
        <f>+IFERROR(VLOOKUP(CH458,Auxiliar!$A:$C,3,0),"")</f>
        <v/>
      </c>
      <c r="CM458" s="1">
        <v>4106</v>
      </c>
      <c r="CN458" s="1" t="s">
        <v>20</v>
      </c>
      <c r="CO458" s="6">
        <v>4106</v>
      </c>
      <c r="CP458" s="6" t="s">
        <v>20</v>
      </c>
      <c r="CQ458" s="7" t="s">
        <v>21</v>
      </c>
      <c r="CS458" s="1"/>
      <c r="CT458" s="1"/>
      <c r="CU458" s="6" t="str">
        <f>+IFERROR(VALUE(RIGHT(Tabla17[[#This Row],[B2B]],6)),"")</f>
        <v/>
      </c>
      <c r="CV458" s="6" t="str">
        <f>+IFERROR(VLOOKUP(CT458,Auxiliar!$A:$C,2,0),"")</f>
        <v/>
      </c>
      <c r="CW458" s="7" t="str">
        <f>+IFERROR(VLOOKUP(CT458,Auxiliar!$A:$C,3,0),"")</f>
        <v/>
      </c>
      <c r="CY458" s="1">
        <v>4106</v>
      </c>
      <c r="CZ458" s="1" t="s">
        <v>16</v>
      </c>
      <c r="DA458" s="6">
        <f>+IFERROR(VALUE(RIGHT(Tabla18[[#This Row],[B2B]],6)),"")</f>
        <v>4106</v>
      </c>
      <c r="DB458" s="6" t="str">
        <f>+IFERROR(VLOOKUP(CZ458,Auxiliar!$A:$C,2,0),"")</f>
        <v>PREMIUM</v>
      </c>
      <c r="DC458" s="7" t="str">
        <f>+IFERROR(VLOOKUP(CZ458,Auxiliar!$A:$C,3,0),"")</f>
        <v>0b 0% | 2b 2% | 5b 3,5% | 10b 5%</v>
      </c>
      <c r="DE458" s="1">
        <v>4106</v>
      </c>
      <c r="DF458" s="1" t="s">
        <v>19</v>
      </c>
      <c r="DG458" s="6">
        <f>+IFERROR(VALUE(RIGHT(Tabla19[[#This Row],[B2B]],6)),"")</f>
        <v>4106</v>
      </c>
      <c r="DH458" s="6" t="str">
        <f>+IFERROR(VLOOKUP(DF458,Auxiliar!$A:$C,2,0),"")</f>
        <v>MICHELOB</v>
      </c>
      <c r="DI458" s="7" t="str">
        <f>+IFERROR(VLOOKUP(DF458,Auxiliar!$A:$C,3,0),"")</f>
        <v>1b 7% | 3b 22% | 8b 27%</v>
      </c>
      <c r="DK458" s="1"/>
      <c r="DL458" s="1"/>
      <c r="DM458" s="6" t="str">
        <f>+IFERROR(VALUE(RIGHT(Tabla20[[#This Row],[B2B]],6)),"")</f>
        <v/>
      </c>
      <c r="DN458" s="6" t="str">
        <f>+IFERROR(VLOOKUP(DL458,Auxiliar!$A:$C,2,0),"")</f>
        <v/>
      </c>
      <c r="DO458" s="7" t="str">
        <f>+IFERROR(VLOOKUP(DL458,Auxiliar!$A:$C,3,0),"")</f>
        <v/>
      </c>
      <c r="DQ458" s="1">
        <v>4111</v>
      </c>
      <c r="DR458" s="12" t="s">
        <v>24</v>
      </c>
      <c r="DS458" s="6">
        <f>+IFERROR(VALUE(RIGHT(Tabla21[[#This Row],[B2B]],6)),"")</f>
        <v>4111</v>
      </c>
      <c r="DT458" s="6" t="str">
        <f>+IFERROR(VLOOKUP(DR458,Auxiliar!$A:$C,2,0),"")</f>
        <v>CORONA PORRON</v>
      </c>
      <c r="DU458" s="7" t="str">
        <f>+IFERROR(VLOOKUP(DR458,Auxiliar!$A:$C,3,0),"")</f>
        <v>1b 5% | 20b 0%</v>
      </c>
      <c r="DW458" s="1">
        <v>1386</v>
      </c>
      <c r="DX458" s="12" t="s">
        <v>43</v>
      </c>
      <c r="DY458" s="6">
        <f>+IFERROR(VALUE(RIGHT(Tabla22[[#This Row],[B2B]],6)),"")</f>
        <v>1386</v>
      </c>
      <c r="DZ458" s="6" t="str">
        <f>+IFERROR(VLOOKUP(DX458,Auxiliar!$A:$C,2,0),"")</f>
        <v xml:space="preserve">VALUE LATA </v>
      </c>
      <c r="EA458" s="7" t="str">
        <f>+IFERROR(VLOOKUP(DX458,Auxiliar!$A:$C,3,0),"")</f>
        <v>1b 15% | 100b 18%</v>
      </c>
      <c r="EC458" s="1">
        <v>10623</v>
      </c>
      <c r="ED458" s="12" t="s">
        <v>47</v>
      </c>
      <c r="EE458" s="6">
        <f>+IFERROR(VALUE(RIGHT(Tabla23[[#This Row],[B2B]],6)),"")</f>
        <v>10623</v>
      </c>
      <c r="EF458" s="6" t="str">
        <f>+IFERROR(VLOOKUP(ED458,Auxiliar!$A:$C,2,0),"")</f>
        <v>VALUE LATON</v>
      </c>
      <c r="EG458" s="7" t="str">
        <f>+IFERROR(VLOOKUP(ED458,Auxiliar!$A:$C,3,0),"")</f>
        <v>1b 10% | 5b 15% | 192b 0%</v>
      </c>
      <c r="EI458" s="1"/>
      <c r="EJ458" s="12"/>
      <c r="EK458" s="6" t="str">
        <f>+IFERROR(VALUE(RIGHT(Tabla24[[#This Row],[B2B]],6)),"")</f>
        <v/>
      </c>
      <c r="EL458" s="6" t="str">
        <f>+IFERROR(VLOOKUP(EJ458,Auxiliar!$A:$C,2,0),"")</f>
        <v/>
      </c>
      <c r="EM458" s="7" t="str">
        <f>+IFERROR(VLOOKUP(EJ458,Auxiliar!$A:$C,3,0),"")</f>
        <v/>
      </c>
      <c r="EO458" s="1"/>
      <c r="EP458" s="12"/>
      <c r="EQ458" s="6" t="str">
        <f>+IFERROR(VALUE(RIGHT(Tabla25[[#This Row],[B2B]],6)),"")</f>
        <v/>
      </c>
      <c r="ER458" s="6" t="str">
        <f>+IFERROR(VLOOKUP(EP458,Auxiliar!$A:$C,2,0),"")</f>
        <v/>
      </c>
      <c r="ES458" s="7" t="str">
        <f>+IFERROR(VLOOKUP(EP458,Auxiliar!$A:$C,3,0),"")</f>
        <v/>
      </c>
      <c r="EU458" s="1"/>
      <c r="EV458" s="12"/>
      <c r="EW458" s="6" t="str">
        <f>+IFERROR(VALUE(RIGHT(Tabla26[[#This Row],[B2B]],6)),"")</f>
        <v/>
      </c>
      <c r="EX458" s="6" t="str">
        <f>+IFERROR(VLOOKUP(EV458,Auxiliar!$A:$C,2,0),"")</f>
        <v/>
      </c>
      <c r="EY458" s="7" t="str">
        <f>+IFERROR(VLOOKUP(EV458,Auxiliar!$A:$C,3,0),"")</f>
        <v/>
      </c>
      <c r="EZ458" s="1"/>
      <c r="FA458" s="12"/>
      <c r="FB458" s="6" t="str">
        <f>+IFERROR(VALUE(RIGHT(Tabla27[[#This Row],[B2B]],6)),"")</f>
        <v/>
      </c>
      <c r="FC458" s="6" t="str">
        <f>+IFERROR(VLOOKUP(FA458,Auxiliar!$A:$C,2,0),"")</f>
        <v/>
      </c>
      <c r="FD458" s="7" t="str">
        <f>+IFERROR(VLOOKUP(FA458,Auxiliar!$A:$C,3,0),"")</f>
        <v/>
      </c>
      <c r="FE458" s="1"/>
      <c r="FF458" s="12"/>
      <c r="FG458" s="6" t="str">
        <f>+IFERROR(VALUE(RIGHT(Tabla28[[#This Row],[B2B]],6)),"")</f>
        <v/>
      </c>
      <c r="FH458" s="6" t="str">
        <f>+IFERROR(VLOOKUP(FF458,Auxiliar!$A:$C,2,0),"")</f>
        <v/>
      </c>
      <c r="FI458" s="7" t="str">
        <f>+IFERROR(VLOOKUP(FF458,Auxiliar!$A:$C,3,0),"")</f>
        <v/>
      </c>
      <c r="FJ458" s="1"/>
      <c r="FK458" s="12"/>
      <c r="FL458" s="6" t="str">
        <f>+IFERROR(VALUE(RIGHT(Tabla29[[#This Row],[B2B]],6)),"")</f>
        <v/>
      </c>
      <c r="FM458" s="6" t="str">
        <f>+IFERROR(VLOOKUP(FK458,Auxiliar!$A:$C,2,0),"")</f>
        <v/>
      </c>
      <c r="FN458" s="7" t="str">
        <f>+IFERROR(VLOOKUP(FK458,Auxiliar!$A:$C,3,0),"")</f>
        <v/>
      </c>
      <c r="FO458" s="1"/>
      <c r="FP458" s="12"/>
      <c r="FQ458" s="6" t="str">
        <f>+IFERROR(VALUE(RIGHT(Tabla30[[#This Row],[B2B]],6)),"")</f>
        <v/>
      </c>
      <c r="FR458" s="6" t="str">
        <f>+IFERROR(VLOOKUP(FP458,Auxiliar!$A:$C,2,0),"")</f>
        <v/>
      </c>
      <c r="FS458" s="7"/>
      <c r="FT458" s="1"/>
      <c r="FU458" s="12"/>
      <c r="FV458" s="6" t="str">
        <f>+IFERROR(VALUE(RIGHT(Tabla31[[#This Row],[B2B]],6)),"")</f>
        <v/>
      </c>
      <c r="FW458" s="6" t="str">
        <f>+IFERROR(VLOOKUP(FU458,Auxiliar!$A:$C,2,0),"")</f>
        <v/>
      </c>
      <c r="FX458" s="7" t="str">
        <f>+IFERROR(VLOOKUP(FU458,Auxiliar!$A:$C,3,0),"")</f>
        <v/>
      </c>
      <c r="FY458" s="1"/>
      <c r="FZ458" s="12"/>
      <c r="GA458" s="6" t="str">
        <f>+IFERROR(VALUE(RIGHT(Tabla32[[#This Row],[B2B]],6)),"")</f>
        <v/>
      </c>
      <c r="GB458" s="6" t="str">
        <f>+IFERROR(VLOOKUP(FZ458,Auxiliar!$A:$C,2,0),"")</f>
        <v/>
      </c>
      <c r="GC458" s="7" t="str">
        <f>+IFERROR(VLOOKUP(FZ458,Auxiliar!$A:$C,3,0),"")</f>
        <v/>
      </c>
      <c r="GD458" s="1"/>
      <c r="GE458" s="12"/>
      <c r="GF458" s="6" t="str">
        <f>+IFERROR(VALUE(RIGHT(Tabla33[[#This Row],[B2B]],6)),"")</f>
        <v/>
      </c>
      <c r="GG458" s="6" t="str">
        <f>+IFERROR(VLOOKUP(GE458,Auxiliar!$A:$C,2,0),"")</f>
        <v/>
      </c>
      <c r="GH458" s="7" t="str">
        <f>+IFERROR(VLOOKUP(GE458,Auxiliar!$A:$C,3,0),"")</f>
        <v/>
      </c>
    </row>
    <row r="459" spans="1:190" x14ac:dyDescent="0.25">
      <c r="A459" s="1"/>
      <c r="B459" s="1"/>
      <c r="C459" t="str">
        <f>+IFERROR(VALUE(RIGHT(Tabla1[[#This Row],[B2B]],6)),"")</f>
        <v/>
      </c>
      <c r="D459" t="str">
        <f>+IFERROR(VLOOKUP(B459,Auxiliar!$A:$C,2,0),"")</f>
        <v/>
      </c>
      <c r="E459" s="5" t="str">
        <f>+IFERROR(VLOOKUP(B459,Auxiliar!$A:$C,3,0),"")</f>
        <v/>
      </c>
      <c r="S459" s="1">
        <v>5216</v>
      </c>
      <c r="T459" s="1" t="s">
        <v>9</v>
      </c>
      <c r="U459" s="6">
        <f>+IFERROR(VALUE(RIGHT(Tabla4[[#This Row],[B2B]],6)),"")</f>
        <v>5216</v>
      </c>
      <c r="V459" s="6" t="str">
        <f>+IFERROR(VLOOKUP(T459,Auxiliar!$A:$C,2,0),"")</f>
        <v>CORE</v>
      </c>
      <c r="W459" s="7" t="str">
        <f>+IFERROR(VLOOKUP(T459,Auxiliar!$A:$C,3,0),"")</f>
        <v>0b 1% | 2b 5% | 4b 6%</v>
      </c>
      <c r="AK459" s="1">
        <v>5091</v>
      </c>
      <c r="AL459" s="1" t="s">
        <v>30</v>
      </c>
      <c r="AM459" s="6">
        <f>+IFERROR(VALUE(RIGHT(Tabla7[[#This Row],[B2B]],6)),"")</f>
        <v>5091</v>
      </c>
      <c r="AN459" s="6" t="str">
        <f>+IFERROR(VLOOKUP(AL459,Auxiliar!$A:$C,2,0),"")</f>
        <v>LATONES</v>
      </c>
      <c r="AO459" s="7" t="str">
        <f>+IFERROR(VLOOKUP(AL459,Auxiliar!$A:$C,3,0),"")</f>
        <v>1b 4% | 5b 7% | 97b 0%</v>
      </c>
      <c r="AW459" s="1"/>
      <c r="AX459" s="1" t="s">
        <v>32</v>
      </c>
      <c r="AY459" s="6" t="str">
        <f>+IFERROR(VALUE(RIGHT(Tabla9[[#This Row],[B2B]],6)),"")</f>
        <v/>
      </c>
      <c r="AZ459" s="6" t="str">
        <f>+IFERROR(VLOOKUP(AX459,Auxiliar!$A:$C,2,0),"")</f>
        <v>LATONES</v>
      </c>
      <c r="BA459" s="7" t="str">
        <f>+IFERROR(VLOOKUP(AX459,Auxiliar!$A:$C,3,0),"")</f>
        <v>2b 3% | 4b 4% | 6b 5% | 10b 8%  | 385b 0%</v>
      </c>
      <c r="BI459" s="1"/>
      <c r="BJ459" s="1"/>
      <c r="BK459" s="6" t="str">
        <f>+IFERROR(VALUE(RIGHT(Tabla11[[#This Row],[B2B]],6)),"")</f>
        <v/>
      </c>
      <c r="BL459" s="6" t="str">
        <f>+IFERROR(VLOOKUP(BJ459,Auxiliar!$A:$C,2,0),"")</f>
        <v/>
      </c>
      <c r="BM459" s="7" t="str">
        <f>+IFERROR(VLOOKUP(BJ459,Auxiliar!$A:$C,3,0),"")</f>
        <v/>
      </c>
      <c r="BO459" s="1">
        <v>10648</v>
      </c>
      <c r="BP459" s="1" t="s">
        <v>39</v>
      </c>
      <c r="BQ459" s="6">
        <f>+IFERROR(VALUE(RIGHT(Tabla12[[#This Row],[B2B]],6)),"")</f>
        <v>10648</v>
      </c>
      <c r="BR459" s="6" t="str">
        <f>+IFERROR(VLOOKUP(BP459,Auxiliar!$A:$C,2,0),"")</f>
        <v>VALUE LITRO</v>
      </c>
      <c r="BS459" s="7" t="str">
        <f>+IFERROR(VLOOKUP(BP459,Auxiliar!$A:$C,3,0),"")</f>
        <v>1b 12%</v>
      </c>
      <c r="CA459" s="1">
        <v>4157</v>
      </c>
      <c r="CB459" s="1" t="s">
        <v>35</v>
      </c>
      <c r="CC459" s="6">
        <f>+IFERROR(VALUE(RIGHT(Tabla14[[#This Row],[B2B]],6)),"")</f>
        <v>4157</v>
      </c>
      <c r="CD459" s="6" t="str">
        <f>+IFERROR(VLOOKUP(CB459,Auxiliar!$A:$C,2,0),"")</f>
        <v>Corona 710cc</v>
      </c>
      <c r="CE459" s="7" t="str">
        <f>+IFERROR(VLOOKUP(CB459,Auxiliar!$A:$C,3,0),"")</f>
        <v>1b 10% | 85b 0%</v>
      </c>
      <c r="CG459" s="1"/>
      <c r="CH459" s="1"/>
      <c r="CI459" s="6" t="str">
        <f>+IFERROR(VALUE(RIGHT(Tabla15[[#This Row],[B2B]],6)),"")</f>
        <v/>
      </c>
      <c r="CJ459" s="6" t="str">
        <f>+IFERROR(VLOOKUP(CH459,Auxiliar!$A:$C,2,0),"")</f>
        <v/>
      </c>
      <c r="CK459" s="7" t="str">
        <f>+IFERROR(VLOOKUP(CH459,Auxiliar!$A:$C,3,0),"")</f>
        <v/>
      </c>
      <c r="CM459" s="1">
        <v>4111</v>
      </c>
      <c r="CN459" s="1" t="s">
        <v>20</v>
      </c>
      <c r="CO459" s="6">
        <v>4111</v>
      </c>
      <c r="CP459" s="6" t="s">
        <v>20</v>
      </c>
      <c r="CQ459" s="7" t="s">
        <v>21</v>
      </c>
      <c r="CS459" s="1"/>
      <c r="CT459" s="1"/>
      <c r="CU459" s="6" t="str">
        <f>+IFERROR(VALUE(RIGHT(Tabla17[[#This Row],[B2B]],6)),"")</f>
        <v/>
      </c>
      <c r="CV459" s="6" t="str">
        <f>+IFERROR(VLOOKUP(CT459,Auxiliar!$A:$C,2,0),"")</f>
        <v/>
      </c>
      <c r="CW459" s="7" t="str">
        <f>+IFERROR(VLOOKUP(CT459,Auxiliar!$A:$C,3,0),"")</f>
        <v/>
      </c>
      <c r="CY459" s="1">
        <v>4111</v>
      </c>
      <c r="CZ459" s="1" t="s">
        <v>16</v>
      </c>
      <c r="DA459" s="6">
        <f>+IFERROR(VALUE(RIGHT(Tabla18[[#This Row],[B2B]],6)),"")</f>
        <v>4111</v>
      </c>
      <c r="DB459" s="6" t="str">
        <f>+IFERROR(VLOOKUP(CZ459,Auxiliar!$A:$C,2,0),"")</f>
        <v>PREMIUM</v>
      </c>
      <c r="DC459" s="7" t="str">
        <f>+IFERROR(VLOOKUP(CZ459,Auxiliar!$A:$C,3,0),"")</f>
        <v>0b 0% | 2b 2% | 5b 3,5% | 10b 5%</v>
      </c>
      <c r="DE459" s="1">
        <v>4111</v>
      </c>
      <c r="DF459" s="1" t="s">
        <v>19</v>
      </c>
      <c r="DG459" s="6">
        <f>+IFERROR(VALUE(RIGHT(Tabla19[[#This Row],[B2B]],6)),"")</f>
        <v>4111</v>
      </c>
      <c r="DH459" s="6" t="str">
        <f>+IFERROR(VLOOKUP(DF459,Auxiliar!$A:$C,2,0),"")</f>
        <v>MICHELOB</v>
      </c>
      <c r="DI459" s="7" t="str">
        <f>+IFERROR(VLOOKUP(DF459,Auxiliar!$A:$C,3,0),"")</f>
        <v>1b 7% | 3b 22% | 8b 27%</v>
      </c>
      <c r="DK459" s="1"/>
      <c r="DL459" s="1"/>
      <c r="DM459" s="6" t="str">
        <f>+IFERROR(VALUE(RIGHT(Tabla20[[#This Row],[B2B]],6)),"")</f>
        <v/>
      </c>
      <c r="DN459" s="6" t="str">
        <f>+IFERROR(VLOOKUP(DL459,Auxiliar!$A:$C,2,0),"")</f>
        <v/>
      </c>
      <c r="DO459" s="7" t="str">
        <f>+IFERROR(VLOOKUP(DL459,Auxiliar!$A:$C,3,0),"")</f>
        <v/>
      </c>
      <c r="DQ459" s="1">
        <v>4125</v>
      </c>
      <c r="DR459" s="12" t="s">
        <v>24</v>
      </c>
      <c r="DS459" s="6">
        <f>+IFERROR(VALUE(RIGHT(Tabla21[[#This Row],[B2B]],6)),"")</f>
        <v>4125</v>
      </c>
      <c r="DT459" s="6" t="str">
        <f>+IFERROR(VLOOKUP(DR459,Auxiliar!$A:$C,2,0),"")</f>
        <v>CORONA PORRON</v>
      </c>
      <c r="DU459" s="7" t="str">
        <f>+IFERROR(VLOOKUP(DR459,Auxiliar!$A:$C,3,0),"")</f>
        <v>1b 5% | 20b 0%</v>
      </c>
      <c r="DW459" s="1">
        <v>10678</v>
      </c>
      <c r="DX459" s="12" t="s">
        <v>43</v>
      </c>
      <c r="DY459" s="6">
        <f>+IFERROR(VALUE(RIGHT(Tabla22[[#This Row],[B2B]],6)),"")</f>
        <v>10678</v>
      </c>
      <c r="DZ459" s="6" t="str">
        <f>+IFERROR(VLOOKUP(DX459,Auxiliar!$A:$C,2,0),"")</f>
        <v xml:space="preserve">VALUE LATA </v>
      </c>
      <c r="EA459" s="7" t="str">
        <f>+IFERROR(VLOOKUP(DX459,Auxiliar!$A:$C,3,0),"")</f>
        <v>1b 15% | 100b 18%</v>
      </c>
      <c r="EC459" s="1">
        <v>1357</v>
      </c>
      <c r="ED459" s="12" t="s">
        <v>47</v>
      </c>
      <c r="EE459" s="6">
        <f>+IFERROR(VALUE(RIGHT(Tabla23[[#This Row],[B2B]],6)),"")</f>
        <v>1357</v>
      </c>
      <c r="EF459" s="6" t="str">
        <f>+IFERROR(VLOOKUP(ED459,Auxiliar!$A:$C,2,0),"")</f>
        <v>VALUE LATON</v>
      </c>
      <c r="EG459" s="7" t="str">
        <f>+IFERROR(VLOOKUP(ED459,Auxiliar!$A:$C,3,0),"")</f>
        <v>1b 10% | 5b 15% | 192b 0%</v>
      </c>
      <c r="EI459" s="1"/>
      <c r="EJ459" s="12"/>
      <c r="EK459" s="6" t="str">
        <f>+IFERROR(VALUE(RIGHT(Tabla24[[#This Row],[B2B]],6)),"")</f>
        <v/>
      </c>
      <c r="EL459" s="6" t="str">
        <f>+IFERROR(VLOOKUP(EJ459,Auxiliar!$A:$C,2,0),"")</f>
        <v/>
      </c>
      <c r="EM459" s="7" t="str">
        <f>+IFERROR(VLOOKUP(EJ459,Auxiliar!$A:$C,3,0),"")</f>
        <v/>
      </c>
      <c r="EO459" s="1"/>
      <c r="EP459" s="12"/>
      <c r="EQ459" s="6" t="str">
        <f>+IFERROR(VALUE(RIGHT(Tabla25[[#This Row],[B2B]],6)),"")</f>
        <v/>
      </c>
      <c r="ER459" s="6" t="str">
        <f>+IFERROR(VLOOKUP(EP459,Auxiliar!$A:$C,2,0),"")</f>
        <v/>
      </c>
      <c r="ES459" s="7" t="str">
        <f>+IFERROR(VLOOKUP(EP459,Auxiliar!$A:$C,3,0),"")</f>
        <v/>
      </c>
      <c r="EU459" s="1"/>
      <c r="EV459" s="12"/>
      <c r="EW459" s="6" t="str">
        <f>+IFERROR(VALUE(RIGHT(Tabla26[[#This Row],[B2B]],6)),"")</f>
        <v/>
      </c>
      <c r="EX459" s="6" t="str">
        <f>+IFERROR(VLOOKUP(EV459,Auxiliar!$A:$C,2,0),"")</f>
        <v/>
      </c>
      <c r="EY459" s="7" t="str">
        <f>+IFERROR(VLOOKUP(EV459,Auxiliar!$A:$C,3,0),"")</f>
        <v/>
      </c>
      <c r="EZ459" s="1"/>
      <c r="FA459" s="12"/>
      <c r="FB459" s="6" t="str">
        <f>+IFERROR(VALUE(RIGHT(Tabla27[[#This Row],[B2B]],6)),"")</f>
        <v/>
      </c>
      <c r="FC459" s="6" t="str">
        <f>+IFERROR(VLOOKUP(FA459,Auxiliar!$A:$C,2,0),"")</f>
        <v/>
      </c>
      <c r="FD459" s="7" t="str">
        <f>+IFERROR(VLOOKUP(FA459,Auxiliar!$A:$C,3,0),"")</f>
        <v/>
      </c>
      <c r="FE459" s="1"/>
      <c r="FF459" s="12"/>
      <c r="FG459" s="6" t="str">
        <f>+IFERROR(VALUE(RIGHT(Tabla28[[#This Row],[B2B]],6)),"")</f>
        <v/>
      </c>
      <c r="FH459" s="6" t="str">
        <f>+IFERROR(VLOOKUP(FF459,Auxiliar!$A:$C,2,0),"")</f>
        <v/>
      </c>
      <c r="FI459" s="7" t="str">
        <f>+IFERROR(VLOOKUP(FF459,Auxiliar!$A:$C,3,0),"")</f>
        <v/>
      </c>
      <c r="FJ459" s="1"/>
      <c r="FK459" s="12"/>
      <c r="FL459" s="6" t="str">
        <f>+IFERROR(VALUE(RIGHT(Tabla29[[#This Row],[B2B]],6)),"")</f>
        <v/>
      </c>
      <c r="FM459" s="6" t="str">
        <f>+IFERROR(VLOOKUP(FK459,Auxiliar!$A:$C,2,0),"")</f>
        <v/>
      </c>
      <c r="FN459" s="7" t="str">
        <f>+IFERROR(VLOOKUP(FK459,Auxiliar!$A:$C,3,0),"")</f>
        <v/>
      </c>
      <c r="FO459" s="1"/>
      <c r="FP459" s="12"/>
      <c r="FQ459" s="6" t="str">
        <f>+IFERROR(VALUE(RIGHT(Tabla30[[#This Row],[B2B]],6)),"")</f>
        <v/>
      </c>
      <c r="FR459" s="6" t="str">
        <f>+IFERROR(VLOOKUP(FP459,Auxiliar!$A:$C,2,0),"")</f>
        <v/>
      </c>
      <c r="FS459" s="7"/>
      <c r="FT459" s="1"/>
      <c r="FU459" s="12"/>
      <c r="FV459" s="6" t="str">
        <f>+IFERROR(VALUE(RIGHT(Tabla31[[#This Row],[B2B]],6)),"")</f>
        <v/>
      </c>
      <c r="FW459" s="6" t="str">
        <f>+IFERROR(VLOOKUP(FU459,Auxiliar!$A:$C,2,0),"")</f>
        <v/>
      </c>
      <c r="FX459" s="7" t="str">
        <f>+IFERROR(VLOOKUP(FU459,Auxiliar!$A:$C,3,0),"")</f>
        <v/>
      </c>
      <c r="FY459" s="1"/>
      <c r="FZ459" s="12"/>
      <c r="GA459" s="6" t="str">
        <f>+IFERROR(VALUE(RIGHT(Tabla32[[#This Row],[B2B]],6)),"")</f>
        <v/>
      </c>
      <c r="GB459" s="6" t="str">
        <f>+IFERROR(VLOOKUP(FZ459,Auxiliar!$A:$C,2,0),"")</f>
        <v/>
      </c>
      <c r="GC459" s="7" t="str">
        <f>+IFERROR(VLOOKUP(FZ459,Auxiliar!$A:$C,3,0),"")</f>
        <v/>
      </c>
      <c r="GD459" s="1"/>
      <c r="GE459" s="12"/>
      <c r="GF459" s="6" t="str">
        <f>+IFERROR(VALUE(RIGHT(Tabla33[[#This Row],[B2B]],6)),"")</f>
        <v/>
      </c>
      <c r="GG459" s="6" t="str">
        <f>+IFERROR(VLOOKUP(GE459,Auxiliar!$A:$C,2,0),"")</f>
        <v/>
      </c>
      <c r="GH459" s="7" t="str">
        <f>+IFERROR(VLOOKUP(GE459,Auxiliar!$A:$C,3,0),"")</f>
        <v/>
      </c>
    </row>
    <row r="460" spans="1:190" x14ac:dyDescent="0.25">
      <c r="A460" s="1"/>
      <c r="B460" s="1"/>
      <c r="C460" t="str">
        <f>+IFERROR(VALUE(RIGHT(Tabla1[[#This Row],[B2B]],6)),"")</f>
        <v/>
      </c>
      <c r="D460" t="str">
        <f>+IFERROR(VLOOKUP(B460,Auxiliar!$A:$C,2,0),"")</f>
        <v/>
      </c>
      <c r="E460" s="5" t="str">
        <f>+IFERROR(VLOOKUP(B460,Auxiliar!$A:$C,3,0),"")</f>
        <v/>
      </c>
      <c r="S460" s="1">
        <v>5220</v>
      </c>
      <c r="T460" s="1" t="s">
        <v>9</v>
      </c>
      <c r="U460" s="6">
        <f>+IFERROR(VALUE(RIGHT(Tabla4[[#This Row],[B2B]],6)),"")</f>
        <v>5220</v>
      </c>
      <c r="V460" s="6" t="str">
        <f>+IFERROR(VLOOKUP(T460,Auxiliar!$A:$C,2,0),"")</f>
        <v>CORE</v>
      </c>
      <c r="W460" s="7" t="str">
        <f>+IFERROR(VLOOKUP(T460,Auxiliar!$A:$C,3,0),"")</f>
        <v>0b 1% | 2b 5% | 4b 6%</v>
      </c>
      <c r="AK460" s="1">
        <v>5094</v>
      </c>
      <c r="AL460" s="1" t="s">
        <v>30</v>
      </c>
      <c r="AM460" s="6">
        <f>+IFERROR(VALUE(RIGHT(Tabla7[[#This Row],[B2B]],6)),"")</f>
        <v>5094</v>
      </c>
      <c r="AN460" s="6" t="str">
        <f>+IFERROR(VLOOKUP(AL460,Auxiliar!$A:$C,2,0),"")</f>
        <v>LATONES</v>
      </c>
      <c r="AO460" s="7" t="str">
        <f>+IFERROR(VLOOKUP(AL460,Auxiliar!$A:$C,3,0),"")</f>
        <v>1b 4% | 5b 7% | 97b 0%</v>
      </c>
      <c r="AW460" s="1"/>
      <c r="AX460" s="1" t="s">
        <v>32</v>
      </c>
      <c r="AY460" s="6" t="str">
        <f>+IFERROR(VALUE(RIGHT(Tabla9[[#This Row],[B2B]],6)),"")</f>
        <v/>
      </c>
      <c r="AZ460" s="6" t="str">
        <f>+IFERROR(VLOOKUP(AX460,Auxiliar!$A:$C,2,0),"")</f>
        <v>LATONES</v>
      </c>
      <c r="BA460" s="7" t="str">
        <f>+IFERROR(VLOOKUP(AX460,Auxiliar!$A:$C,3,0),"")</f>
        <v>2b 3% | 4b 4% | 6b 5% | 10b 8%  | 385b 0%</v>
      </c>
      <c r="BI460" s="1"/>
      <c r="BJ460" s="1"/>
      <c r="BK460" s="6" t="str">
        <f>+IFERROR(VALUE(RIGHT(Tabla11[[#This Row],[B2B]],6)),"")</f>
        <v/>
      </c>
      <c r="BL460" s="6" t="str">
        <f>+IFERROR(VLOOKUP(BJ460,Auxiliar!$A:$C,2,0),"")</f>
        <v/>
      </c>
      <c r="BM460" s="7" t="str">
        <f>+IFERROR(VLOOKUP(BJ460,Auxiliar!$A:$C,3,0),"")</f>
        <v/>
      </c>
      <c r="BO460" s="1">
        <v>1382</v>
      </c>
      <c r="BP460" s="1" t="s">
        <v>39</v>
      </c>
      <c r="BQ460" s="6">
        <f>+IFERROR(VALUE(RIGHT(Tabla12[[#This Row],[B2B]],6)),"")</f>
        <v>1382</v>
      </c>
      <c r="BR460" s="6" t="str">
        <f>+IFERROR(VLOOKUP(BP460,Auxiliar!$A:$C,2,0),"")</f>
        <v>VALUE LITRO</v>
      </c>
      <c r="BS460" s="7" t="str">
        <f>+IFERROR(VLOOKUP(BP460,Auxiliar!$A:$C,3,0),"")</f>
        <v>1b 12%</v>
      </c>
      <c r="CA460" s="1">
        <v>4159</v>
      </c>
      <c r="CB460" s="1" t="s">
        <v>35</v>
      </c>
      <c r="CC460" s="6">
        <f>+IFERROR(VALUE(RIGHT(Tabla14[[#This Row],[B2B]],6)),"")</f>
        <v>4159</v>
      </c>
      <c r="CD460" s="6" t="str">
        <f>+IFERROR(VLOOKUP(CB460,Auxiliar!$A:$C,2,0),"")</f>
        <v>Corona 710cc</v>
      </c>
      <c r="CE460" s="7" t="str">
        <f>+IFERROR(VLOOKUP(CB460,Auxiliar!$A:$C,3,0),"")</f>
        <v>1b 10% | 85b 0%</v>
      </c>
      <c r="CG460" s="1"/>
      <c r="CH460" s="1"/>
      <c r="CI460" s="6" t="str">
        <f>+IFERROR(VALUE(RIGHT(Tabla15[[#This Row],[B2B]],6)),"")</f>
        <v/>
      </c>
      <c r="CJ460" s="6" t="str">
        <f>+IFERROR(VLOOKUP(CH460,Auxiliar!$A:$C,2,0),"")</f>
        <v/>
      </c>
      <c r="CK460" s="7" t="str">
        <f>+IFERROR(VLOOKUP(CH460,Auxiliar!$A:$C,3,0),"")</f>
        <v/>
      </c>
      <c r="CM460" s="1">
        <v>4125</v>
      </c>
      <c r="CN460" s="1" t="s">
        <v>20</v>
      </c>
      <c r="CO460" s="6">
        <v>4125</v>
      </c>
      <c r="CP460" s="6" t="s">
        <v>20</v>
      </c>
      <c r="CQ460" s="7" t="s">
        <v>21</v>
      </c>
      <c r="CS460" s="1"/>
      <c r="CT460" s="1"/>
      <c r="CU460" s="6" t="str">
        <f>+IFERROR(VALUE(RIGHT(Tabla17[[#This Row],[B2B]],6)),"")</f>
        <v/>
      </c>
      <c r="CV460" s="6" t="str">
        <f>+IFERROR(VLOOKUP(CT460,Auxiliar!$A:$C,2,0),"")</f>
        <v/>
      </c>
      <c r="CW460" s="7" t="str">
        <f>+IFERROR(VLOOKUP(CT460,Auxiliar!$A:$C,3,0),"")</f>
        <v/>
      </c>
      <c r="CY460" s="1">
        <v>4125</v>
      </c>
      <c r="CZ460" s="1" t="s">
        <v>16</v>
      </c>
      <c r="DA460" s="6">
        <f>+IFERROR(VALUE(RIGHT(Tabla18[[#This Row],[B2B]],6)),"")</f>
        <v>4125</v>
      </c>
      <c r="DB460" s="6" t="str">
        <f>+IFERROR(VLOOKUP(CZ460,Auxiliar!$A:$C,2,0),"")</f>
        <v>PREMIUM</v>
      </c>
      <c r="DC460" s="7" t="str">
        <f>+IFERROR(VLOOKUP(CZ460,Auxiliar!$A:$C,3,0),"")</f>
        <v>0b 0% | 2b 2% | 5b 3,5% | 10b 5%</v>
      </c>
      <c r="DE460" s="1">
        <v>4125</v>
      </c>
      <c r="DF460" s="1" t="s">
        <v>19</v>
      </c>
      <c r="DG460" s="6">
        <f>+IFERROR(VALUE(RIGHT(Tabla19[[#This Row],[B2B]],6)),"")</f>
        <v>4125</v>
      </c>
      <c r="DH460" s="6" t="str">
        <f>+IFERROR(VLOOKUP(DF460,Auxiliar!$A:$C,2,0),"")</f>
        <v>MICHELOB</v>
      </c>
      <c r="DI460" s="7" t="str">
        <f>+IFERROR(VLOOKUP(DF460,Auxiliar!$A:$C,3,0),"")</f>
        <v>1b 7% | 3b 22% | 8b 27%</v>
      </c>
      <c r="DK460" s="1"/>
      <c r="DL460" s="1"/>
      <c r="DM460" s="6" t="str">
        <f>+IFERROR(VALUE(RIGHT(Tabla20[[#This Row],[B2B]],6)),"")</f>
        <v/>
      </c>
      <c r="DN460" s="6" t="str">
        <f>+IFERROR(VLOOKUP(DL460,Auxiliar!$A:$C,2,0),"")</f>
        <v/>
      </c>
      <c r="DO460" s="7" t="str">
        <f>+IFERROR(VLOOKUP(DL460,Auxiliar!$A:$C,3,0),"")</f>
        <v/>
      </c>
      <c r="DQ460" s="1">
        <v>4142</v>
      </c>
      <c r="DR460" s="12" t="s">
        <v>24</v>
      </c>
      <c r="DS460" s="6">
        <f>+IFERROR(VALUE(RIGHT(Tabla21[[#This Row],[B2B]],6)),"")</f>
        <v>4142</v>
      </c>
      <c r="DT460" s="6" t="str">
        <f>+IFERROR(VLOOKUP(DR460,Auxiliar!$A:$C,2,0),"")</f>
        <v>CORONA PORRON</v>
      </c>
      <c r="DU460" s="7" t="str">
        <f>+IFERROR(VLOOKUP(DR460,Auxiliar!$A:$C,3,0),"")</f>
        <v>1b 5% | 20b 0%</v>
      </c>
      <c r="DW460" s="1">
        <v>1404</v>
      </c>
      <c r="DX460" s="12" t="s">
        <v>43</v>
      </c>
      <c r="DY460" s="6">
        <f>+IFERROR(VALUE(RIGHT(Tabla22[[#This Row],[B2B]],6)),"")</f>
        <v>1404</v>
      </c>
      <c r="DZ460" s="6" t="str">
        <f>+IFERROR(VLOOKUP(DX460,Auxiliar!$A:$C,2,0),"")</f>
        <v xml:space="preserve">VALUE LATA </v>
      </c>
      <c r="EA460" s="7" t="str">
        <f>+IFERROR(VLOOKUP(DX460,Auxiliar!$A:$C,3,0),"")</f>
        <v>1b 15% | 100b 18%</v>
      </c>
      <c r="EC460" s="1">
        <v>10648</v>
      </c>
      <c r="ED460" s="12" t="s">
        <v>47</v>
      </c>
      <c r="EE460" s="6">
        <f>+IFERROR(VALUE(RIGHT(Tabla23[[#This Row],[B2B]],6)),"")</f>
        <v>10648</v>
      </c>
      <c r="EF460" s="6" t="str">
        <f>+IFERROR(VLOOKUP(ED460,Auxiliar!$A:$C,2,0),"")</f>
        <v>VALUE LATON</v>
      </c>
      <c r="EG460" s="7" t="str">
        <f>+IFERROR(VLOOKUP(ED460,Auxiliar!$A:$C,3,0),"")</f>
        <v>1b 10% | 5b 15% | 192b 0%</v>
      </c>
      <c r="EI460" s="1"/>
      <c r="EJ460" s="12"/>
      <c r="EK460" s="6" t="str">
        <f>+IFERROR(VALUE(RIGHT(Tabla24[[#This Row],[B2B]],6)),"")</f>
        <v/>
      </c>
      <c r="EL460" s="6" t="str">
        <f>+IFERROR(VLOOKUP(EJ460,Auxiliar!$A:$C,2,0),"")</f>
        <v/>
      </c>
      <c r="EM460" s="7" t="str">
        <f>+IFERROR(VLOOKUP(EJ460,Auxiliar!$A:$C,3,0),"")</f>
        <v/>
      </c>
      <c r="EO460" s="1"/>
      <c r="EP460" s="12"/>
      <c r="EQ460" s="6" t="str">
        <f>+IFERROR(VALUE(RIGHT(Tabla25[[#This Row],[B2B]],6)),"")</f>
        <v/>
      </c>
      <c r="ER460" s="6" t="str">
        <f>+IFERROR(VLOOKUP(EP460,Auxiliar!$A:$C,2,0),"")</f>
        <v/>
      </c>
      <c r="ES460" s="7" t="str">
        <f>+IFERROR(VLOOKUP(EP460,Auxiliar!$A:$C,3,0),"")</f>
        <v/>
      </c>
      <c r="EU460" s="1"/>
      <c r="EV460" s="12"/>
      <c r="EW460" s="6" t="str">
        <f>+IFERROR(VALUE(RIGHT(Tabla26[[#This Row],[B2B]],6)),"")</f>
        <v/>
      </c>
      <c r="EX460" s="6" t="str">
        <f>+IFERROR(VLOOKUP(EV460,Auxiliar!$A:$C,2,0),"")</f>
        <v/>
      </c>
      <c r="EY460" s="7" t="str">
        <f>+IFERROR(VLOOKUP(EV460,Auxiliar!$A:$C,3,0),"")</f>
        <v/>
      </c>
      <c r="EZ460" s="1"/>
      <c r="FA460" s="12"/>
      <c r="FB460" s="6" t="str">
        <f>+IFERROR(VALUE(RIGHT(Tabla27[[#This Row],[B2B]],6)),"")</f>
        <v/>
      </c>
      <c r="FC460" s="6" t="str">
        <f>+IFERROR(VLOOKUP(FA460,Auxiliar!$A:$C,2,0),"")</f>
        <v/>
      </c>
      <c r="FD460" s="7" t="str">
        <f>+IFERROR(VLOOKUP(FA460,Auxiliar!$A:$C,3,0),"")</f>
        <v/>
      </c>
      <c r="FE460" s="1"/>
      <c r="FF460" s="12"/>
      <c r="FG460" s="6" t="str">
        <f>+IFERROR(VALUE(RIGHT(Tabla28[[#This Row],[B2B]],6)),"")</f>
        <v/>
      </c>
      <c r="FH460" s="6" t="str">
        <f>+IFERROR(VLOOKUP(FF460,Auxiliar!$A:$C,2,0),"")</f>
        <v/>
      </c>
      <c r="FI460" s="7" t="str">
        <f>+IFERROR(VLOOKUP(FF460,Auxiliar!$A:$C,3,0),"")</f>
        <v/>
      </c>
      <c r="FJ460" s="1"/>
      <c r="FK460" s="12"/>
      <c r="FL460" s="6" t="str">
        <f>+IFERROR(VALUE(RIGHT(Tabla29[[#This Row],[B2B]],6)),"")</f>
        <v/>
      </c>
      <c r="FM460" s="6" t="str">
        <f>+IFERROR(VLOOKUP(FK460,Auxiliar!$A:$C,2,0),"")</f>
        <v/>
      </c>
      <c r="FN460" s="7" t="str">
        <f>+IFERROR(VLOOKUP(FK460,Auxiliar!$A:$C,3,0),"")</f>
        <v/>
      </c>
      <c r="FO460" s="1"/>
      <c r="FP460" s="12"/>
      <c r="FQ460" s="6" t="str">
        <f>+IFERROR(VALUE(RIGHT(Tabla30[[#This Row],[B2B]],6)),"")</f>
        <v/>
      </c>
      <c r="FR460" s="6" t="str">
        <f>+IFERROR(VLOOKUP(FP460,Auxiliar!$A:$C,2,0),"")</f>
        <v/>
      </c>
      <c r="FS460" s="7"/>
      <c r="FT460" s="1"/>
      <c r="FU460" s="12"/>
      <c r="FV460" s="6" t="str">
        <f>+IFERROR(VALUE(RIGHT(Tabla31[[#This Row],[B2B]],6)),"")</f>
        <v/>
      </c>
      <c r="FW460" s="6" t="str">
        <f>+IFERROR(VLOOKUP(FU460,Auxiliar!$A:$C,2,0),"")</f>
        <v/>
      </c>
      <c r="FX460" s="7" t="str">
        <f>+IFERROR(VLOOKUP(FU460,Auxiliar!$A:$C,3,0),"")</f>
        <v/>
      </c>
      <c r="FY460" s="1"/>
      <c r="FZ460" s="12"/>
      <c r="GA460" s="6" t="str">
        <f>+IFERROR(VALUE(RIGHT(Tabla32[[#This Row],[B2B]],6)),"")</f>
        <v/>
      </c>
      <c r="GB460" s="6" t="str">
        <f>+IFERROR(VLOOKUP(FZ460,Auxiliar!$A:$C,2,0),"")</f>
        <v/>
      </c>
      <c r="GC460" s="7" t="str">
        <f>+IFERROR(VLOOKUP(FZ460,Auxiliar!$A:$C,3,0),"")</f>
        <v/>
      </c>
      <c r="GD460" s="1"/>
      <c r="GE460" s="12"/>
      <c r="GF460" s="6" t="str">
        <f>+IFERROR(VALUE(RIGHT(Tabla33[[#This Row],[B2B]],6)),"")</f>
        <v/>
      </c>
      <c r="GG460" s="6" t="str">
        <f>+IFERROR(VLOOKUP(GE460,Auxiliar!$A:$C,2,0),"")</f>
        <v/>
      </c>
      <c r="GH460" s="7" t="str">
        <f>+IFERROR(VLOOKUP(GE460,Auxiliar!$A:$C,3,0),"")</f>
        <v/>
      </c>
    </row>
    <row r="461" spans="1:190" x14ac:dyDescent="0.25">
      <c r="A461" s="1"/>
      <c r="B461" s="1"/>
      <c r="C461" t="str">
        <f>+IFERROR(VALUE(RIGHT(Tabla1[[#This Row],[B2B]],6)),"")</f>
        <v/>
      </c>
      <c r="D461" t="str">
        <f>+IFERROR(VLOOKUP(B461,Auxiliar!$A:$C,2,0),"")</f>
        <v/>
      </c>
      <c r="E461" s="5" t="str">
        <f>+IFERROR(VLOOKUP(B461,Auxiliar!$A:$C,3,0),"")</f>
        <v/>
      </c>
      <c r="S461" s="1">
        <v>5221</v>
      </c>
      <c r="T461" s="1" t="s">
        <v>9</v>
      </c>
      <c r="U461" s="6">
        <f>+IFERROR(VALUE(RIGHT(Tabla4[[#This Row],[B2B]],6)),"")</f>
        <v>5221</v>
      </c>
      <c r="V461" s="6" t="str">
        <f>+IFERROR(VLOOKUP(T461,Auxiliar!$A:$C,2,0),"")</f>
        <v>CORE</v>
      </c>
      <c r="W461" s="7" t="str">
        <f>+IFERROR(VLOOKUP(T461,Auxiliar!$A:$C,3,0),"")</f>
        <v>0b 1% | 2b 5% | 4b 6%</v>
      </c>
      <c r="AK461" s="1">
        <v>5098</v>
      </c>
      <c r="AL461" s="1" t="s">
        <v>30</v>
      </c>
      <c r="AM461" s="6">
        <f>+IFERROR(VALUE(RIGHT(Tabla7[[#This Row],[B2B]],6)),"")</f>
        <v>5098</v>
      </c>
      <c r="AN461" s="6" t="str">
        <f>+IFERROR(VLOOKUP(AL461,Auxiliar!$A:$C,2,0),"")</f>
        <v>LATONES</v>
      </c>
      <c r="AO461" s="7" t="str">
        <f>+IFERROR(VLOOKUP(AL461,Auxiliar!$A:$C,3,0),"")</f>
        <v>1b 4% | 5b 7% | 97b 0%</v>
      </c>
      <c r="AW461" s="1"/>
      <c r="AX461" s="1" t="s">
        <v>32</v>
      </c>
      <c r="AY461" s="6" t="str">
        <f>+IFERROR(VALUE(RIGHT(Tabla9[[#This Row],[B2B]],6)),"")</f>
        <v/>
      </c>
      <c r="AZ461" s="6" t="str">
        <f>+IFERROR(VLOOKUP(AX461,Auxiliar!$A:$C,2,0),"")</f>
        <v>LATONES</v>
      </c>
      <c r="BA461" s="7" t="str">
        <f>+IFERROR(VLOOKUP(AX461,Auxiliar!$A:$C,3,0),"")</f>
        <v>2b 3% | 4b 4% | 6b 5% | 10b 8%  | 385b 0%</v>
      </c>
      <c r="BI461" s="1"/>
      <c r="BJ461" s="1"/>
      <c r="BK461" s="6" t="str">
        <f>+IFERROR(VALUE(RIGHT(Tabla11[[#This Row],[B2B]],6)),"")</f>
        <v/>
      </c>
      <c r="BL461" s="6" t="str">
        <f>+IFERROR(VLOOKUP(BJ461,Auxiliar!$A:$C,2,0),"")</f>
        <v/>
      </c>
      <c r="BM461" s="7" t="str">
        <f>+IFERROR(VLOOKUP(BJ461,Auxiliar!$A:$C,3,0),"")</f>
        <v/>
      </c>
      <c r="BO461" s="1">
        <v>1386</v>
      </c>
      <c r="BP461" s="1" t="s">
        <v>39</v>
      </c>
      <c r="BQ461" s="6">
        <f>+IFERROR(VALUE(RIGHT(Tabla12[[#This Row],[B2B]],6)),"")</f>
        <v>1386</v>
      </c>
      <c r="BR461" s="6" t="str">
        <f>+IFERROR(VLOOKUP(BP461,Auxiliar!$A:$C,2,0),"")</f>
        <v>VALUE LITRO</v>
      </c>
      <c r="BS461" s="7" t="str">
        <f>+IFERROR(VLOOKUP(BP461,Auxiliar!$A:$C,3,0),"")</f>
        <v>1b 12%</v>
      </c>
      <c r="CA461" s="1">
        <v>4169</v>
      </c>
      <c r="CB461" s="1" t="s">
        <v>35</v>
      </c>
      <c r="CC461" s="6">
        <f>+IFERROR(VALUE(RIGHT(Tabla14[[#This Row],[B2B]],6)),"")</f>
        <v>4169</v>
      </c>
      <c r="CD461" s="6" t="str">
        <f>+IFERROR(VLOOKUP(CB461,Auxiliar!$A:$C,2,0),"")</f>
        <v>Corona 710cc</v>
      </c>
      <c r="CE461" s="7" t="str">
        <f>+IFERROR(VLOOKUP(CB461,Auxiliar!$A:$C,3,0),"")</f>
        <v>1b 10% | 85b 0%</v>
      </c>
      <c r="CG461" s="1"/>
      <c r="CH461" s="1"/>
      <c r="CI461" s="6" t="str">
        <f>+IFERROR(VALUE(RIGHT(Tabla15[[#This Row],[B2B]],6)),"")</f>
        <v/>
      </c>
      <c r="CJ461" s="6" t="str">
        <f>+IFERROR(VLOOKUP(CH461,Auxiliar!$A:$C,2,0),"")</f>
        <v/>
      </c>
      <c r="CK461" s="7" t="str">
        <f>+IFERROR(VLOOKUP(CH461,Auxiliar!$A:$C,3,0),"")</f>
        <v/>
      </c>
      <c r="CM461" s="1">
        <v>4142</v>
      </c>
      <c r="CN461" s="1" t="s">
        <v>20</v>
      </c>
      <c r="CO461" s="6">
        <v>4142</v>
      </c>
      <c r="CP461" s="6" t="s">
        <v>20</v>
      </c>
      <c r="CQ461" s="7" t="s">
        <v>21</v>
      </c>
      <c r="CS461" s="1"/>
      <c r="CT461" s="1"/>
      <c r="CU461" s="6" t="str">
        <f>+IFERROR(VALUE(RIGHT(Tabla17[[#This Row],[B2B]],6)),"")</f>
        <v/>
      </c>
      <c r="CV461" s="6" t="str">
        <f>+IFERROR(VLOOKUP(CT461,Auxiliar!$A:$C,2,0),"")</f>
        <v/>
      </c>
      <c r="CW461" s="7" t="str">
        <f>+IFERROR(VLOOKUP(CT461,Auxiliar!$A:$C,3,0),"")</f>
        <v/>
      </c>
      <c r="CY461" s="1">
        <v>4142</v>
      </c>
      <c r="CZ461" s="1" t="s">
        <v>16</v>
      </c>
      <c r="DA461" s="6">
        <f>+IFERROR(VALUE(RIGHT(Tabla18[[#This Row],[B2B]],6)),"")</f>
        <v>4142</v>
      </c>
      <c r="DB461" s="6" t="str">
        <f>+IFERROR(VLOOKUP(CZ461,Auxiliar!$A:$C,2,0),"")</f>
        <v>PREMIUM</v>
      </c>
      <c r="DC461" s="7" t="str">
        <f>+IFERROR(VLOOKUP(CZ461,Auxiliar!$A:$C,3,0),"")</f>
        <v>0b 0% | 2b 2% | 5b 3,5% | 10b 5%</v>
      </c>
      <c r="DE461" s="1">
        <v>4142</v>
      </c>
      <c r="DF461" s="1" t="s">
        <v>19</v>
      </c>
      <c r="DG461" s="6">
        <f>+IFERROR(VALUE(RIGHT(Tabla19[[#This Row],[B2B]],6)),"")</f>
        <v>4142</v>
      </c>
      <c r="DH461" s="6" t="str">
        <f>+IFERROR(VLOOKUP(DF461,Auxiliar!$A:$C,2,0),"")</f>
        <v>MICHELOB</v>
      </c>
      <c r="DI461" s="7" t="str">
        <f>+IFERROR(VLOOKUP(DF461,Auxiliar!$A:$C,3,0),"")</f>
        <v>1b 7% | 3b 22% | 8b 27%</v>
      </c>
      <c r="DK461" s="1"/>
      <c r="DL461" s="1"/>
      <c r="DM461" s="6" t="str">
        <f>+IFERROR(VALUE(RIGHT(Tabla20[[#This Row],[B2B]],6)),"")</f>
        <v/>
      </c>
      <c r="DN461" s="6" t="str">
        <f>+IFERROR(VLOOKUP(DL461,Auxiliar!$A:$C,2,0),"")</f>
        <v/>
      </c>
      <c r="DO461" s="7" t="str">
        <f>+IFERROR(VLOOKUP(DL461,Auxiliar!$A:$C,3,0),"")</f>
        <v/>
      </c>
      <c r="DQ461" s="1">
        <v>4155</v>
      </c>
      <c r="DR461" s="12" t="s">
        <v>24</v>
      </c>
      <c r="DS461" s="6">
        <f>+IFERROR(VALUE(RIGHT(Tabla21[[#This Row],[B2B]],6)),"")</f>
        <v>4155</v>
      </c>
      <c r="DT461" s="6" t="str">
        <f>+IFERROR(VLOOKUP(DR461,Auxiliar!$A:$C,2,0),"")</f>
        <v>CORONA PORRON</v>
      </c>
      <c r="DU461" s="7" t="str">
        <f>+IFERROR(VLOOKUP(DR461,Auxiliar!$A:$C,3,0),"")</f>
        <v>1b 5% | 20b 0%</v>
      </c>
      <c r="DW461" s="1">
        <v>1407</v>
      </c>
      <c r="DX461" s="12" t="s">
        <v>43</v>
      </c>
      <c r="DY461" s="6">
        <f>+IFERROR(VALUE(RIGHT(Tabla22[[#This Row],[B2B]],6)),"")</f>
        <v>1407</v>
      </c>
      <c r="DZ461" s="6" t="str">
        <f>+IFERROR(VLOOKUP(DX461,Auxiliar!$A:$C,2,0),"")</f>
        <v xml:space="preserve">VALUE LATA </v>
      </c>
      <c r="EA461" s="7" t="str">
        <f>+IFERROR(VLOOKUP(DX461,Auxiliar!$A:$C,3,0),"")</f>
        <v>1b 15% | 100b 18%</v>
      </c>
      <c r="EC461" s="1">
        <v>1382</v>
      </c>
      <c r="ED461" s="12" t="s">
        <v>47</v>
      </c>
      <c r="EE461" s="6">
        <f>+IFERROR(VALUE(RIGHT(Tabla23[[#This Row],[B2B]],6)),"")</f>
        <v>1382</v>
      </c>
      <c r="EF461" s="6" t="str">
        <f>+IFERROR(VLOOKUP(ED461,Auxiliar!$A:$C,2,0),"")</f>
        <v>VALUE LATON</v>
      </c>
      <c r="EG461" s="7" t="str">
        <f>+IFERROR(VLOOKUP(ED461,Auxiliar!$A:$C,3,0),"")</f>
        <v>1b 10% | 5b 15% | 192b 0%</v>
      </c>
      <c r="EI461" s="1"/>
      <c r="EJ461" s="12"/>
      <c r="EK461" s="6" t="str">
        <f>+IFERROR(VALUE(RIGHT(Tabla24[[#This Row],[B2B]],6)),"")</f>
        <v/>
      </c>
      <c r="EL461" s="6" t="str">
        <f>+IFERROR(VLOOKUP(EJ461,Auxiliar!$A:$C,2,0),"")</f>
        <v/>
      </c>
      <c r="EM461" s="7" t="str">
        <f>+IFERROR(VLOOKUP(EJ461,Auxiliar!$A:$C,3,0),"")</f>
        <v/>
      </c>
      <c r="EO461" s="1"/>
      <c r="EP461" s="12"/>
      <c r="EQ461" s="6" t="str">
        <f>+IFERROR(VALUE(RIGHT(Tabla25[[#This Row],[B2B]],6)),"")</f>
        <v/>
      </c>
      <c r="ER461" s="6" t="str">
        <f>+IFERROR(VLOOKUP(EP461,Auxiliar!$A:$C,2,0),"")</f>
        <v/>
      </c>
      <c r="ES461" s="7" t="str">
        <f>+IFERROR(VLOOKUP(EP461,Auxiliar!$A:$C,3,0),"")</f>
        <v/>
      </c>
      <c r="EU461" s="1"/>
      <c r="EV461" s="12"/>
      <c r="EW461" s="6" t="str">
        <f>+IFERROR(VALUE(RIGHT(Tabla26[[#This Row],[B2B]],6)),"")</f>
        <v/>
      </c>
      <c r="EX461" s="6" t="str">
        <f>+IFERROR(VLOOKUP(EV461,Auxiliar!$A:$C,2,0),"")</f>
        <v/>
      </c>
      <c r="EY461" s="7" t="str">
        <f>+IFERROR(VLOOKUP(EV461,Auxiliar!$A:$C,3,0),"")</f>
        <v/>
      </c>
      <c r="EZ461" s="1"/>
      <c r="FA461" s="12"/>
      <c r="FB461" s="6" t="str">
        <f>+IFERROR(VALUE(RIGHT(Tabla27[[#This Row],[B2B]],6)),"")</f>
        <v/>
      </c>
      <c r="FC461" s="6" t="str">
        <f>+IFERROR(VLOOKUP(FA461,Auxiliar!$A:$C,2,0),"")</f>
        <v/>
      </c>
      <c r="FD461" s="7" t="str">
        <f>+IFERROR(VLOOKUP(FA461,Auxiliar!$A:$C,3,0),"")</f>
        <v/>
      </c>
      <c r="FE461" s="1"/>
      <c r="FF461" s="12"/>
      <c r="FG461" s="6" t="str">
        <f>+IFERROR(VALUE(RIGHT(Tabla28[[#This Row],[B2B]],6)),"")</f>
        <v/>
      </c>
      <c r="FH461" s="6" t="str">
        <f>+IFERROR(VLOOKUP(FF461,Auxiliar!$A:$C,2,0),"")</f>
        <v/>
      </c>
      <c r="FI461" s="7" t="str">
        <f>+IFERROR(VLOOKUP(FF461,Auxiliar!$A:$C,3,0),"")</f>
        <v/>
      </c>
      <c r="FJ461" s="1"/>
      <c r="FK461" s="12"/>
      <c r="FL461" s="6" t="str">
        <f>+IFERROR(VALUE(RIGHT(Tabla29[[#This Row],[B2B]],6)),"")</f>
        <v/>
      </c>
      <c r="FM461" s="6" t="str">
        <f>+IFERROR(VLOOKUP(FK461,Auxiliar!$A:$C,2,0),"")</f>
        <v/>
      </c>
      <c r="FN461" s="7" t="str">
        <f>+IFERROR(VLOOKUP(FK461,Auxiliar!$A:$C,3,0),"")</f>
        <v/>
      </c>
      <c r="FO461" s="1"/>
      <c r="FP461" s="12"/>
      <c r="FQ461" s="6" t="str">
        <f>+IFERROR(VALUE(RIGHT(Tabla30[[#This Row],[B2B]],6)),"")</f>
        <v/>
      </c>
      <c r="FR461" s="6" t="str">
        <f>+IFERROR(VLOOKUP(FP461,Auxiliar!$A:$C,2,0),"")</f>
        <v/>
      </c>
      <c r="FS461" s="7"/>
      <c r="FT461" s="1"/>
      <c r="FU461" s="12"/>
      <c r="FV461" s="6" t="str">
        <f>+IFERROR(VALUE(RIGHT(Tabla31[[#This Row],[B2B]],6)),"")</f>
        <v/>
      </c>
      <c r="FW461" s="6" t="str">
        <f>+IFERROR(VLOOKUP(FU461,Auxiliar!$A:$C,2,0),"")</f>
        <v/>
      </c>
      <c r="FX461" s="7" t="str">
        <f>+IFERROR(VLOOKUP(FU461,Auxiliar!$A:$C,3,0),"")</f>
        <v/>
      </c>
      <c r="FY461" s="1"/>
      <c r="FZ461" s="12"/>
      <c r="GA461" s="6" t="str">
        <f>+IFERROR(VALUE(RIGHT(Tabla32[[#This Row],[B2B]],6)),"")</f>
        <v/>
      </c>
      <c r="GB461" s="6" t="str">
        <f>+IFERROR(VLOOKUP(FZ461,Auxiliar!$A:$C,2,0),"")</f>
        <v/>
      </c>
      <c r="GC461" s="7" t="str">
        <f>+IFERROR(VLOOKUP(FZ461,Auxiliar!$A:$C,3,0),"")</f>
        <v/>
      </c>
      <c r="GD461" s="1"/>
      <c r="GE461" s="12"/>
      <c r="GF461" s="6" t="str">
        <f>+IFERROR(VALUE(RIGHT(Tabla33[[#This Row],[B2B]],6)),"")</f>
        <v/>
      </c>
      <c r="GG461" s="6" t="str">
        <f>+IFERROR(VLOOKUP(GE461,Auxiliar!$A:$C,2,0),"")</f>
        <v/>
      </c>
      <c r="GH461" s="7" t="str">
        <f>+IFERROR(VLOOKUP(GE461,Auxiliar!$A:$C,3,0),"")</f>
        <v/>
      </c>
    </row>
    <row r="462" spans="1:190" x14ac:dyDescent="0.25">
      <c r="A462" s="1"/>
      <c r="B462" s="1"/>
      <c r="C462" t="str">
        <f>+IFERROR(VALUE(RIGHT(Tabla1[[#This Row],[B2B]],6)),"")</f>
        <v/>
      </c>
      <c r="D462" t="str">
        <f>+IFERROR(VLOOKUP(B462,Auxiliar!$A:$C,2,0),"")</f>
        <v/>
      </c>
      <c r="E462" s="5" t="str">
        <f>+IFERROR(VLOOKUP(B462,Auxiliar!$A:$C,3,0),"")</f>
        <v/>
      </c>
      <c r="S462" s="1">
        <v>5223</v>
      </c>
      <c r="T462" s="1" t="s">
        <v>9</v>
      </c>
      <c r="U462" s="6">
        <f>+IFERROR(VALUE(RIGHT(Tabla4[[#This Row],[B2B]],6)),"")</f>
        <v>5223</v>
      </c>
      <c r="V462" s="6" t="str">
        <f>+IFERROR(VLOOKUP(T462,Auxiliar!$A:$C,2,0),"")</f>
        <v>CORE</v>
      </c>
      <c r="W462" s="7" t="str">
        <f>+IFERROR(VLOOKUP(T462,Auxiliar!$A:$C,3,0),"")</f>
        <v>0b 1% | 2b 5% | 4b 6%</v>
      </c>
      <c r="AK462" s="1">
        <v>5100</v>
      </c>
      <c r="AL462" s="1" t="s">
        <v>30</v>
      </c>
      <c r="AM462" s="6">
        <f>+IFERROR(VALUE(RIGHT(Tabla7[[#This Row],[B2B]],6)),"")</f>
        <v>5100</v>
      </c>
      <c r="AN462" s="6" t="str">
        <f>+IFERROR(VLOOKUP(AL462,Auxiliar!$A:$C,2,0),"")</f>
        <v>LATONES</v>
      </c>
      <c r="AO462" s="7" t="str">
        <f>+IFERROR(VLOOKUP(AL462,Auxiliar!$A:$C,3,0),"")</f>
        <v>1b 4% | 5b 7% | 97b 0%</v>
      </c>
      <c r="AW462" s="1"/>
      <c r="AX462" s="1" t="s">
        <v>32</v>
      </c>
      <c r="AY462" s="6" t="str">
        <f>+IFERROR(VALUE(RIGHT(Tabla9[[#This Row],[B2B]],6)),"")</f>
        <v/>
      </c>
      <c r="AZ462" s="6" t="str">
        <f>+IFERROR(VLOOKUP(AX462,Auxiliar!$A:$C,2,0),"")</f>
        <v>LATONES</v>
      </c>
      <c r="BA462" s="7" t="str">
        <f>+IFERROR(VLOOKUP(AX462,Auxiliar!$A:$C,3,0),"")</f>
        <v>2b 3% | 4b 4% | 6b 5% | 10b 8%  | 385b 0%</v>
      </c>
      <c r="BI462" s="1"/>
      <c r="BJ462" s="1"/>
      <c r="BK462" s="6" t="str">
        <f>+IFERROR(VALUE(RIGHT(Tabla11[[#This Row],[B2B]],6)),"")</f>
        <v/>
      </c>
      <c r="BL462" s="6" t="str">
        <f>+IFERROR(VLOOKUP(BJ462,Auxiliar!$A:$C,2,0),"")</f>
        <v/>
      </c>
      <c r="BM462" s="7" t="str">
        <f>+IFERROR(VLOOKUP(BJ462,Auxiliar!$A:$C,3,0),"")</f>
        <v/>
      </c>
      <c r="BO462" s="1">
        <v>10678</v>
      </c>
      <c r="BP462" s="1" t="s">
        <v>39</v>
      </c>
      <c r="BQ462" s="6">
        <f>+IFERROR(VALUE(RIGHT(Tabla12[[#This Row],[B2B]],6)),"")</f>
        <v>10678</v>
      </c>
      <c r="BR462" s="6" t="str">
        <f>+IFERROR(VLOOKUP(BP462,Auxiliar!$A:$C,2,0),"")</f>
        <v>VALUE LITRO</v>
      </c>
      <c r="BS462" s="7" t="str">
        <f>+IFERROR(VLOOKUP(BP462,Auxiliar!$A:$C,3,0),"")</f>
        <v>1b 12%</v>
      </c>
      <c r="CA462" s="1">
        <v>4172</v>
      </c>
      <c r="CB462" s="1" t="s">
        <v>35</v>
      </c>
      <c r="CC462" s="6">
        <f>+IFERROR(VALUE(RIGHT(Tabla14[[#This Row],[B2B]],6)),"")</f>
        <v>4172</v>
      </c>
      <c r="CD462" s="6" t="str">
        <f>+IFERROR(VLOOKUP(CB462,Auxiliar!$A:$C,2,0),"")</f>
        <v>Corona 710cc</v>
      </c>
      <c r="CE462" s="7" t="str">
        <f>+IFERROR(VLOOKUP(CB462,Auxiliar!$A:$C,3,0),"")</f>
        <v>1b 10% | 85b 0%</v>
      </c>
      <c r="CG462" s="1"/>
      <c r="CH462" s="1"/>
      <c r="CI462" s="6" t="str">
        <f>+IFERROR(VALUE(RIGHT(Tabla15[[#This Row],[B2B]],6)),"")</f>
        <v/>
      </c>
      <c r="CJ462" s="6" t="str">
        <f>+IFERROR(VLOOKUP(CH462,Auxiliar!$A:$C,2,0),"")</f>
        <v/>
      </c>
      <c r="CK462" s="7" t="str">
        <f>+IFERROR(VLOOKUP(CH462,Auxiliar!$A:$C,3,0),"")</f>
        <v/>
      </c>
      <c r="CM462" s="1">
        <v>4155</v>
      </c>
      <c r="CN462" s="1" t="s">
        <v>20</v>
      </c>
      <c r="CO462" s="6">
        <v>4155</v>
      </c>
      <c r="CP462" s="6" t="s">
        <v>20</v>
      </c>
      <c r="CQ462" s="7" t="s">
        <v>21</v>
      </c>
      <c r="CS462" s="1"/>
      <c r="CT462" s="1"/>
      <c r="CU462" s="6" t="str">
        <f>+IFERROR(VALUE(RIGHT(Tabla17[[#This Row],[B2B]],6)),"")</f>
        <v/>
      </c>
      <c r="CV462" s="6" t="str">
        <f>+IFERROR(VLOOKUP(CT462,Auxiliar!$A:$C,2,0),"")</f>
        <v/>
      </c>
      <c r="CW462" s="7" t="str">
        <f>+IFERROR(VLOOKUP(CT462,Auxiliar!$A:$C,3,0),"")</f>
        <v/>
      </c>
      <c r="CY462" s="1">
        <v>4155</v>
      </c>
      <c r="CZ462" s="1" t="s">
        <v>16</v>
      </c>
      <c r="DA462" s="6">
        <f>+IFERROR(VALUE(RIGHT(Tabla18[[#This Row],[B2B]],6)),"")</f>
        <v>4155</v>
      </c>
      <c r="DB462" s="6" t="str">
        <f>+IFERROR(VLOOKUP(CZ462,Auxiliar!$A:$C,2,0),"")</f>
        <v>PREMIUM</v>
      </c>
      <c r="DC462" s="7" t="str">
        <f>+IFERROR(VLOOKUP(CZ462,Auxiliar!$A:$C,3,0),"")</f>
        <v>0b 0% | 2b 2% | 5b 3,5% | 10b 5%</v>
      </c>
      <c r="DE462" s="1">
        <v>4155</v>
      </c>
      <c r="DF462" s="1" t="s">
        <v>19</v>
      </c>
      <c r="DG462" s="6">
        <f>+IFERROR(VALUE(RIGHT(Tabla19[[#This Row],[B2B]],6)),"")</f>
        <v>4155</v>
      </c>
      <c r="DH462" s="6" t="str">
        <f>+IFERROR(VLOOKUP(DF462,Auxiliar!$A:$C,2,0),"")</f>
        <v>MICHELOB</v>
      </c>
      <c r="DI462" s="7" t="str">
        <f>+IFERROR(VLOOKUP(DF462,Auxiliar!$A:$C,3,0),"")</f>
        <v>1b 7% | 3b 22% | 8b 27%</v>
      </c>
      <c r="DK462" s="1"/>
      <c r="DL462" s="1"/>
      <c r="DM462" s="6" t="str">
        <f>+IFERROR(VALUE(RIGHT(Tabla20[[#This Row],[B2B]],6)),"")</f>
        <v/>
      </c>
      <c r="DN462" s="6" t="str">
        <f>+IFERROR(VLOOKUP(DL462,Auxiliar!$A:$C,2,0),"")</f>
        <v/>
      </c>
      <c r="DO462" s="7" t="str">
        <f>+IFERROR(VLOOKUP(DL462,Auxiliar!$A:$C,3,0),"")</f>
        <v/>
      </c>
      <c r="DQ462" s="1">
        <v>4156</v>
      </c>
      <c r="DR462" s="12" t="s">
        <v>24</v>
      </c>
      <c r="DS462" s="6">
        <f>+IFERROR(VALUE(RIGHT(Tabla21[[#This Row],[B2B]],6)),"")</f>
        <v>4156</v>
      </c>
      <c r="DT462" s="6" t="str">
        <f>+IFERROR(VLOOKUP(DR462,Auxiliar!$A:$C,2,0),"")</f>
        <v>CORONA PORRON</v>
      </c>
      <c r="DU462" s="7" t="str">
        <f>+IFERROR(VLOOKUP(DR462,Auxiliar!$A:$C,3,0),"")</f>
        <v>1b 5% | 20b 0%</v>
      </c>
      <c r="DW462" s="1">
        <v>1412</v>
      </c>
      <c r="DX462" s="12" t="s">
        <v>43</v>
      </c>
      <c r="DY462" s="6">
        <f>+IFERROR(VALUE(RIGHT(Tabla22[[#This Row],[B2B]],6)),"")</f>
        <v>1412</v>
      </c>
      <c r="DZ462" s="6" t="str">
        <f>+IFERROR(VLOOKUP(DX462,Auxiliar!$A:$C,2,0),"")</f>
        <v xml:space="preserve">VALUE LATA </v>
      </c>
      <c r="EA462" s="7" t="str">
        <f>+IFERROR(VLOOKUP(DX462,Auxiliar!$A:$C,3,0),"")</f>
        <v>1b 15% | 100b 18%</v>
      </c>
      <c r="EC462" s="1">
        <v>1386</v>
      </c>
      <c r="ED462" s="12" t="s">
        <v>47</v>
      </c>
      <c r="EE462" s="6">
        <f>+IFERROR(VALUE(RIGHT(Tabla23[[#This Row],[B2B]],6)),"")</f>
        <v>1386</v>
      </c>
      <c r="EF462" s="6" t="str">
        <f>+IFERROR(VLOOKUP(ED462,Auxiliar!$A:$C,2,0),"")</f>
        <v>VALUE LATON</v>
      </c>
      <c r="EG462" s="7" t="str">
        <f>+IFERROR(VLOOKUP(ED462,Auxiliar!$A:$C,3,0),"")</f>
        <v>1b 10% | 5b 15% | 192b 0%</v>
      </c>
      <c r="EI462" s="1"/>
      <c r="EJ462" s="12"/>
      <c r="EK462" s="6" t="str">
        <f>+IFERROR(VALUE(RIGHT(Tabla24[[#This Row],[B2B]],6)),"")</f>
        <v/>
      </c>
      <c r="EL462" s="6" t="str">
        <f>+IFERROR(VLOOKUP(EJ462,Auxiliar!$A:$C,2,0),"")</f>
        <v/>
      </c>
      <c r="EM462" s="7" t="str">
        <f>+IFERROR(VLOOKUP(EJ462,Auxiliar!$A:$C,3,0),"")</f>
        <v/>
      </c>
      <c r="EO462" s="1"/>
      <c r="EP462" s="12"/>
      <c r="EQ462" s="6" t="str">
        <f>+IFERROR(VALUE(RIGHT(Tabla25[[#This Row],[B2B]],6)),"")</f>
        <v/>
      </c>
      <c r="ER462" s="6" t="str">
        <f>+IFERROR(VLOOKUP(EP462,Auxiliar!$A:$C,2,0),"")</f>
        <v/>
      </c>
      <c r="ES462" s="7" t="str">
        <f>+IFERROR(VLOOKUP(EP462,Auxiliar!$A:$C,3,0),"")</f>
        <v/>
      </c>
      <c r="EU462" s="1"/>
      <c r="EV462" s="12"/>
      <c r="EW462" s="6" t="str">
        <f>+IFERROR(VALUE(RIGHT(Tabla26[[#This Row],[B2B]],6)),"")</f>
        <v/>
      </c>
      <c r="EX462" s="6" t="str">
        <f>+IFERROR(VLOOKUP(EV462,Auxiliar!$A:$C,2,0),"")</f>
        <v/>
      </c>
      <c r="EY462" s="7" t="str">
        <f>+IFERROR(VLOOKUP(EV462,Auxiliar!$A:$C,3,0),"")</f>
        <v/>
      </c>
      <c r="EZ462" s="1"/>
      <c r="FA462" s="12"/>
      <c r="FB462" s="6" t="str">
        <f>+IFERROR(VALUE(RIGHT(Tabla27[[#This Row],[B2B]],6)),"")</f>
        <v/>
      </c>
      <c r="FC462" s="6" t="str">
        <f>+IFERROR(VLOOKUP(FA462,Auxiliar!$A:$C,2,0),"")</f>
        <v/>
      </c>
      <c r="FD462" s="7" t="str">
        <f>+IFERROR(VLOOKUP(FA462,Auxiliar!$A:$C,3,0),"")</f>
        <v/>
      </c>
      <c r="FE462" s="1"/>
      <c r="FF462" s="12"/>
      <c r="FG462" s="6" t="str">
        <f>+IFERROR(VALUE(RIGHT(Tabla28[[#This Row],[B2B]],6)),"")</f>
        <v/>
      </c>
      <c r="FH462" s="6" t="str">
        <f>+IFERROR(VLOOKUP(FF462,Auxiliar!$A:$C,2,0),"")</f>
        <v/>
      </c>
      <c r="FI462" s="7" t="str">
        <f>+IFERROR(VLOOKUP(FF462,Auxiliar!$A:$C,3,0),"")</f>
        <v/>
      </c>
      <c r="FJ462" s="1"/>
      <c r="FK462" s="12"/>
      <c r="FL462" s="6" t="str">
        <f>+IFERROR(VALUE(RIGHT(Tabla29[[#This Row],[B2B]],6)),"")</f>
        <v/>
      </c>
      <c r="FM462" s="6" t="str">
        <f>+IFERROR(VLOOKUP(FK462,Auxiliar!$A:$C,2,0),"")</f>
        <v/>
      </c>
      <c r="FN462" s="7" t="str">
        <f>+IFERROR(VLOOKUP(FK462,Auxiliar!$A:$C,3,0),"")</f>
        <v/>
      </c>
      <c r="FO462" s="1"/>
      <c r="FP462" s="12"/>
      <c r="FQ462" s="6" t="str">
        <f>+IFERROR(VALUE(RIGHT(Tabla30[[#This Row],[B2B]],6)),"")</f>
        <v/>
      </c>
      <c r="FR462" s="6" t="str">
        <f>+IFERROR(VLOOKUP(FP462,Auxiliar!$A:$C,2,0),"")</f>
        <v/>
      </c>
      <c r="FS462" s="7"/>
      <c r="FT462" s="1"/>
      <c r="FU462" s="12"/>
      <c r="FV462" s="6" t="str">
        <f>+IFERROR(VALUE(RIGHT(Tabla31[[#This Row],[B2B]],6)),"")</f>
        <v/>
      </c>
      <c r="FW462" s="6" t="str">
        <f>+IFERROR(VLOOKUP(FU462,Auxiliar!$A:$C,2,0),"")</f>
        <v/>
      </c>
      <c r="FX462" s="7" t="str">
        <f>+IFERROR(VLOOKUP(FU462,Auxiliar!$A:$C,3,0),"")</f>
        <v/>
      </c>
      <c r="FY462" s="1"/>
      <c r="FZ462" s="12"/>
      <c r="GA462" s="6" t="str">
        <f>+IFERROR(VALUE(RIGHT(Tabla32[[#This Row],[B2B]],6)),"")</f>
        <v/>
      </c>
      <c r="GB462" s="6" t="str">
        <f>+IFERROR(VLOOKUP(FZ462,Auxiliar!$A:$C,2,0),"")</f>
        <v/>
      </c>
      <c r="GC462" s="7" t="str">
        <f>+IFERROR(VLOOKUP(FZ462,Auxiliar!$A:$C,3,0),"")</f>
        <v/>
      </c>
      <c r="GD462" s="1"/>
      <c r="GE462" s="12"/>
      <c r="GF462" s="6" t="str">
        <f>+IFERROR(VALUE(RIGHT(Tabla33[[#This Row],[B2B]],6)),"")</f>
        <v/>
      </c>
      <c r="GG462" s="6" t="str">
        <f>+IFERROR(VLOOKUP(GE462,Auxiliar!$A:$C,2,0),"")</f>
        <v/>
      </c>
      <c r="GH462" s="7" t="str">
        <f>+IFERROR(VLOOKUP(GE462,Auxiliar!$A:$C,3,0),"")</f>
        <v/>
      </c>
    </row>
    <row r="463" spans="1:190" x14ac:dyDescent="0.25">
      <c r="A463" s="1"/>
      <c r="B463" s="1"/>
      <c r="C463" t="str">
        <f>+IFERROR(VALUE(RIGHT(Tabla1[[#This Row],[B2B]],6)),"")</f>
        <v/>
      </c>
      <c r="D463" t="str">
        <f>+IFERROR(VLOOKUP(B463,Auxiliar!$A:$C,2,0),"")</f>
        <v/>
      </c>
      <c r="E463" s="5" t="str">
        <f>+IFERROR(VLOOKUP(B463,Auxiliar!$A:$C,3,0),"")</f>
        <v/>
      </c>
      <c r="S463" s="1">
        <v>5228</v>
      </c>
      <c r="T463" s="1" t="s">
        <v>9</v>
      </c>
      <c r="U463" s="6">
        <f>+IFERROR(VALUE(RIGHT(Tabla4[[#This Row],[B2B]],6)),"")</f>
        <v>5228</v>
      </c>
      <c r="V463" s="6" t="str">
        <f>+IFERROR(VLOOKUP(T463,Auxiliar!$A:$C,2,0),"")</f>
        <v>CORE</v>
      </c>
      <c r="W463" s="7" t="str">
        <f>+IFERROR(VLOOKUP(T463,Auxiliar!$A:$C,3,0),"")</f>
        <v>0b 1% | 2b 5% | 4b 6%</v>
      </c>
      <c r="AK463" s="1">
        <v>5104</v>
      </c>
      <c r="AL463" s="1" t="s">
        <v>30</v>
      </c>
      <c r="AM463" s="6">
        <f>+IFERROR(VALUE(RIGHT(Tabla7[[#This Row],[B2B]],6)),"")</f>
        <v>5104</v>
      </c>
      <c r="AN463" s="6" t="str">
        <f>+IFERROR(VLOOKUP(AL463,Auxiliar!$A:$C,2,0),"")</f>
        <v>LATONES</v>
      </c>
      <c r="AO463" s="7" t="str">
        <f>+IFERROR(VLOOKUP(AL463,Auxiliar!$A:$C,3,0),"")</f>
        <v>1b 4% | 5b 7% | 97b 0%</v>
      </c>
      <c r="AW463" s="1"/>
      <c r="AX463" s="1" t="s">
        <v>32</v>
      </c>
      <c r="AY463" s="6" t="str">
        <f>+IFERROR(VALUE(RIGHT(Tabla9[[#This Row],[B2B]],6)),"")</f>
        <v/>
      </c>
      <c r="AZ463" s="6" t="str">
        <f>+IFERROR(VLOOKUP(AX463,Auxiliar!$A:$C,2,0),"")</f>
        <v>LATONES</v>
      </c>
      <c r="BA463" s="7" t="str">
        <f>+IFERROR(VLOOKUP(AX463,Auxiliar!$A:$C,3,0),"")</f>
        <v>2b 3% | 4b 4% | 6b 5% | 10b 8%  | 385b 0%</v>
      </c>
      <c r="BI463" s="1"/>
      <c r="BJ463" s="1"/>
      <c r="BK463" s="6" t="str">
        <f>+IFERROR(VALUE(RIGHT(Tabla11[[#This Row],[B2B]],6)),"")</f>
        <v/>
      </c>
      <c r="BL463" s="6" t="str">
        <f>+IFERROR(VLOOKUP(BJ463,Auxiliar!$A:$C,2,0),"")</f>
        <v/>
      </c>
      <c r="BM463" s="7" t="str">
        <f>+IFERROR(VLOOKUP(BJ463,Auxiliar!$A:$C,3,0),"")</f>
        <v/>
      </c>
      <c r="BO463" s="1">
        <v>1404</v>
      </c>
      <c r="BP463" s="1" t="s">
        <v>39</v>
      </c>
      <c r="BQ463" s="6">
        <f>+IFERROR(VALUE(RIGHT(Tabla12[[#This Row],[B2B]],6)),"")</f>
        <v>1404</v>
      </c>
      <c r="BR463" s="6" t="str">
        <f>+IFERROR(VLOOKUP(BP463,Auxiliar!$A:$C,2,0),"")</f>
        <v>VALUE LITRO</v>
      </c>
      <c r="BS463" s="7" t="str">
        <f>+IFERROR(VLOOKUP(BP463,Auxiliar!$A:$C,3,0),"")</f>
        <v>1b 12%</v>
      </c>
      <c r="CA463" s="1">
        <v>4173</v>
      </c>
      <c r="CB463" s="1" t="s">
        <v>35</v>
      </c>
      <c r="CC463" s="6">
        <f>+IFERROR(VALUE(RIGHT(Tabla14[[#This Row],[B2B]],6)),"")</f>
        <v>4173</v>
      </c>
      <c r="CD463" s="6" t="str">
        <f>+IFERROR(VLOOKUP(CB463,Auxiliar!$A:$C,2,0),"")</f>
        <v>Corona 710cc</v>
      </c>
      <c r="CE463" s="7" t="str">
        <f>+IFERROR(VLOOKUP(CB463,Auxiliar!$A:$C,3,0),"")</f>
        <v>1b 10% | 85b 0%</v>
      </c>
      <c r="CG463" s="1"/>
      <c r="CH463" s="1"/>
      <c r="CI463" s="6" t="str">
        <f>+IFERROR(VALUE(RIGHT(Tabla15[[#This Row],[B2B]],6)),"")</f>
        <v/>
      </c>
      <c r="CJ463" s="6" t="str">
        <f>+IFERROR(VLOOKUP(CH463,Auxiliar!$A:$C,2,0),"")</f>
        <v/>
      </c>
      <c r="CK463" s="7" t="str">
        <f>+IFERROR(VLOOKUP(CH463,Auxiliar!$A:$C,3,0),"")</f>
        <v/>
      </c>
      <c r="CM463" s="1">
        <v>4156</v>
      </c>
      <c r="CN463" s="1" t="s">
        <v>20</v>
      </c>
      <c r="CO463" s="6">
        <v>4156</v>
      </c>
      <c r="CP463" s="6" t="s">
        <v>20</v>
      </c>
      <c r="CQ463" s="7" t="s">
        <v>21</v>
      </c>
      <c r="CS463" s="1"/>
      <c r="CT463" s="1"/>
      <c r="CU463" s="6" t="str">
        <f>+IFERROR(VALUE(RIGHT(Tabla17[[#This Row],[B2B]],6)),"")</f>
        <v/>
      </c>
      <c r="CV463" s="6" t="str">
        <f>+IFERROR(VLOOKUP(CT463,Auxiliar!$A:$C,2,0),"")</f>
        <v/>
      </c>
      <c r="CW463" s="7" t="str">
        <f>+IFERROR(VLOOKUP(CT463,Auxiliar!$A:$C,3,0),"")</f>
        <v/>
      </c>
      <c r="CY463" s="1">
        <v>4156</v>
      </c>
      <c r="CZ463" s="1" t="s">
        <v>16</v>
      </c>
      <c r="DA463" s="6">
        <f>+IFERROR(VALUE(RIGHT(Tabla18[[#This Row],[B2B]],6)),"")</f>
        <v>4156</v>
      </c>
      <c r="DB463" s="6" t="str">
        <f>+IFERROR(VLOOKUP(CZ463,Auxiliar!$A:$C,2,0),"")</f>
        <v>PREMIUM</v>
      </c>
      <c r="DC463" s="7" t="str">
        <f>+IFERROR(VLOOKUP(CZ463,Auxiliar!$A:$C,3,0),"")</f>
        <v>0b 0% | 2b 2% | 5b 3,5% | 10b 5%</v>
      </c>
      <c r="DE463" s="1">
        <v>4156</v>
      </c>
      <c r="DF463" s="1" t="s">
        <v>19</v>
      </c>
      <c r="DG463" s="6">
        <f>+IFERROR(VALUE(RIGHT(Tabla19[[#This Row],[B2B]],6)),"")</f>
        <v>4156</v>
      </c>
      <c r="DH463" s="6" t="str">
        <f>+IFERROR(VLOOKUP(DF463,Auxiliar!$A:$C,2,0),"")</f>
        <v>MICHELOB</v>
      </c>
      <c r="DI463" s="7" t="str">
        <f>+IFERROR(VLOOKUP(DF463,Auxiliar!$A:$C,3,0),"")</f>
        <v>1b 7% | 3b 22% | 8b 27%</v>
      </c>
      <c r="DK463" s="1"/>
      <c r="DL463" s="1"/>
      <c r="DM463" s="6" t="str">
        <f>+IFERROR(VALUE(RIGHT(Tabla20[[#This Row],[B2B]],6)),"")</f>
        <v/>
      </c>
      <c r="DN463" s="6" t="str">
        <f>+IFERROR(VLOOKUP(DL463,Auxiliar!$A:$C,2,0),"")</f>
        <v/>
      </c>
      <c r="DO463" s="7" t="str">
        <f>+IFERROR(VLOOKUP(DL463,Auxiliar!$A:$C,3,0),"")</f>
        <v/>
      </c>
      <c r="DQ463" s="1">
        <v>4157</v>
      </c>
      <c r="DR463" s="12" t="s">
        <v>24</v>
      </c>
      <c r="DS463" s="6">
        <f>+IFERROR(VALUE(RIGHT(Tabla21[[#This Row],[B2B]],6)),"")</f>
        <v>4157</v>
      </c>
      <c r="DT463" s="6" t="str">
        <f>+IFERROR(VLOOKUP(DR463,Auxiliar!$A:$C,2,0),"")</f>
        <v>CORONA PORRON</v>
      </c>
      <c r="DU463" s="7" t="str">
        <f>+IFERROR(VLOOKUP(DR463,Auxiliar!$A:$C,3,0),"")</f>
        <v>1b 5% | 20b 0%</v>
      </c>
      <c r="DW463" s="1">
        <v>10716</v>
      </c>
      <c r="DX463" s="12" t="s">
        <v>43</v>
      </c>
      <c r="DY463" s="6">
        <f>+IFERROR(VALUE(RIGHT(Tabla22[[#This Row],[B2B]],6)),"")</f>
        <v>10716</v>
      </c>
      <c r="DZ463" s="6" t="str">
        <f>+IFERROR(VLOOKUP(DX463,Auxiliar!$A:$C,2,0),"")</f>
        <v xml:space="preserve">VALUE LATA </v>
      </c>
      <c r="EA463" s="7" t="str">
        <f>+IFERROR(VLOOKUP(DX463,Auxiliar!$A:$C,3,0),"")</f>
        <v>1b 15% | 100b 18%</v>
      </c>
      <c r="EC463" s="1">
        <v>10678</v>
      </c>
      <c r="ED463" s="12" t="s">
        <v>47</v>
      </c>
      <c r="EE463" s="6">
        <f>+IFERROR(VALUE(RIGHT(Tabla23[[#This Row],[B2B]],6)),"")</f>
        <v>10678</v>
      </c>
      <c r="EF463" s="6" t="str">
        <f>+IFERROR(VLOOKUP(ED463,Auxiliar!$A:$C,2,0),"")</f>
        <v>VALUE LATON</v>
      </c>
      <c r="EG463" s="7" t="str">
        <f>+IFERROR(VLOOKUP(ED463,Auxiliar!$A:$C,3,0),"")</f>
        <v>1b 10% | 5b 15% | 192b 0%</v>
      </c>
      <c r="EI463" s="1"/>
      <c r="EJ463" s="12"/>
      <c r="EK463" s="6" t="str">
        <f>+IFERROR(VALUE(RIGHT(Tabla24[[#This Row],[B2B]],6)),"")</f>
        <v/>
      </c>
      <c r="EL463" s="6" t="str">
        <f>+IFERROR(VLOOKUP(EJ463,Auxiliar!$A:$C,2,0),"")</f>
        <v/>
      </c>
      <c r="EM463" s="7" t="str">
        <f>+IFERROR(VLOOKUP(EJ463,Auxiliar!$A:$C,3,0),"")</f>
        <v/>
      </c>
      <c r="EO463" s="1"/>
      <c r="EP463" s="12"/>
      <c r="EQ463" s="6" t="str">
        <f>+IFERROR(VALUE(RIGHT(Tabla25[[#This Row],[B2B]],6)),"")</f>
        <v/>
      </c>
      <c r="ER463" s="6" t="str">
        <f>+IFERROR(VLOOKUP(EP463,Auxiliar!$A:$C,2,0),"")</f>
        <v/>
      </c>
      <c r="ES463" s="7" t="str">
        <f>+IFERROR(VLOOKUP(EP463,Auxiliar!$A:$C,3,0),"")</f>
        <v/>
      </c>
      <c r="EU463" s="1"/>
      <c r="EV463" s="12"/>
      <c r="EW463" s="6" t="str">
        <f>+IFERROR(VALUE(RIGHT(Tabla26[[#This Row],[B2B]],6)),"")</f>
        <v/>
      </c>
      <c r="EX463" s="6" t="str">
        <f>+IFERROR(VLOOKUP(EV463,Auxiliar!$A:$C,2,0),"")</f>
        <v/>
      </c>
      <c r="EY463" s="7" t="str">
        <f>+IFERROR(VLOOKUP(EV463,Auxiliar!$A:$C,3,0),"")</f>
        <v/>
      </c>
      <c r="EZ463" s="1"/>
      <c r="FA463" s="12"/>
      <c r="FB463" s="6" t="str">
        <f>+IFERROR(VALUE(RIGHT(Tabla27[[#This Row],[B2B]],6)),"")</f>
        <v/>
      </c>
      <c r="FC463" s="6" t="str">
        <f>+IFERROR(VLOOKUP(FA463,Auxiliar!$A:$C,2,0),"")</f>
        <v/>
      </c>
      <c r="FD463" s="7" t="str">
        <f>+IFERROR(VLOOKUP(FA463,Auxiliar!$A:$C,3,0),"")</f>
        <v/>
      </c>
      <c r="FE463" s="1"/>
      <c r="FF463" s="12"/>
      <c r="FG463" s="6" t="str">
        <f>+IFERROR(VALUE(RIGHT(Tabla28[[#This Row],[B2B]],6)),"")</f>
        <v/>
      </c>
      <c r="FH463" s="6" t="str">
        <f>+IFERROR(VLOOKUP(FF463,Auxiliar!$A:$C,2,0),"")</f>
        <v/>
      </c>
      <c r="FI463" s="7" t="str">
        <f>+IFERROR(VLOOKUP(FF463,Auxiliar!$A:$C,3,0),"")</f>
        <v/>
      </c>
      <c r="FJ463" s="1"/>
      <c r="FK463" s="12"/>
      <c r="FL463" s="6" t="str">
        <f>+IFERROR(VALUE(RIGHT(Tabla29[[#This Row],[B2B]],6)),"")</f>
        <v/>
      </c>
      <c r="FM463" s="6" t="str">
        <f>+IFERROR(VLOOKUP(FK463,Auxiliar!$A:$C,2,0),"")</f>
        <v/>
      </c>
      <c r="FN463" s="7" t="str">
        <f>+IFERROR(VLOOKUP(FK463,Auxiliar!$A:$C,3,0),"")</f>
        <v/>
      </c>
      <c r="FO463" s="1"/>
      <c r="FP463" s="12"/>
      <c r="FQ463" s="6" t="str">
        <f>+IFERROR(VALUE(RIGHT(Tabla30[[#This Row],[B2B]],6)),"")</f>
        <v/>
      </c>
      <c r="FR463" s="6" t="str">
        <f>+IFERROR(VLOOKUP(FP463,Auxiliar!$A:$C,2,0),"")</f>
        <v/>
      </c>
      <c r="FS463" s="7"/>
      <c r="FT463" s="1"/>
      <c r="FU463" s="12"/>
      <c r="FV463" s="6" t="str">
        <f>+IFERROR(VALUE(RIGHT(Tabla31[[#This Row],[B2B]],6)),"")</f>
        <v/>
      </c>
      <c r="FW463" s="6" t="str">
        <f>+IFERROR(VLOOKUP(FU463,Auxiliar!$A:$C,2,0),"")</f>
        <v/>
      </c>
      <c r="FX463" s="7" t="str">
        <f>+IFERROR(VLOOKUP(FU463,Auxiliar!$A:$C,3,0),"")</f>
        <v/>
      </c>
      <c r="FY463" s="1"/>
      <c r="FZ463" s="12"/>
      <c r="GA463" s="6" t="str">
        <f>+IFERROR(VALUE(RIGHT(Tabla32[[#This Row],[B2B]],6)),"")</f>
        <v/>
      </c>
      <c r="GB463" s="6" t="str">
        <f>+IFERROR(VLOOKUP(FZ463,Auxiliar!$A:$C,2,0),"")</f>
        <v/>
      </c>
      <c r="GC463" s="7" t="str">
        <f>+IFERROR(VLOOKUP(FZ463,Auxiliar!$A:$C,3,0),"")</f>
        <v/>
      </c>
      <c r="GD463" s="1"/>
      <c r="GE463" s="12"/>
      <c r="GF463" s="6" t="str">
        <f>+IFERROR(VALUE(RIGHT(Tabla33[[#This Row],[B2B]],6)),"")</f>
        <v/>
      </c>
      <c r="GG463" s="6" t="str">
        <f>+IFERROR(VLOOKUP(GE463,Auxiliar!$A:$C,2,0),"")</f>
        <v/>
      </c>
      <c r="GH463" s="7" t="str">
        <f>+IFERROR(VLOOKUP(GE463,Auxiliar!$A:$C,3,0),"")</f>
        <v/>
      </c>
    </row>
    <row r="464" spans="1:190" x14ac:dyDescent="0.25">
      <c r="A464" s="1"/>
      <c r="B464" s="1"/>
      <c r="C464" t="str">
        <f>+IFERROR(VALUE(RIGHT(Tabla1[[#This Row],[B2B]],6)),"")</f>
        <v/>
      </c>
      <c r="D464" t="str">
        <f>+IFERROR(VLOOKUP(B464,Auxiliar!$A:$C,2,0),"")</f>
        <v/>
      </c>
      <c r="E464" s="5" t="str">
        <f>+IFERROR(VLOOKUP(B464,Auxiliar!$A:$C,3,0),"")</f>
        <v/>
      </c>
      <c r="S464" s="1">
        <v>5229</v>
      </c>
      <c r="T464" s="1" t="s">
        <v>9</v>
      </c>
      <c r="U464" s="6">
        <f>+IFERROR(VALUE(RIGHT(Tabla4[[#This Row],[B2B]],6)),"")</f>
        <v>5229</v>
      </c>
      <c r="V464" s="6" t="str">
        <f>+IFERROR(VLOOKUP(T464,Auxiliar!$A:$C,2,0),"")</f>
        <v>CORE</v>
      </c>
      <c r="W464" s="7" t="str">
        <f>+IFERROR(VLOOKUP(T464,Auxiliar!$A:$C,3,0),"")</f>
        <v>0b 1% | 2b 5% | 4b 6%</v>
      </c>
      <c r="AK464" s="1">
        <v>5114</v>
      </c>
      <c r="AL464" s="1" t="s">
        <v>30</v>
      </c>
      <c r="AM464" s="6">
        <f>+IFERROR(VALUE(RIGHT(Tabla7[[#This Row],[B2B]],6)),"")</f>
        <v>5114</v>
      </c>
      <c r="AN464" s="6" t="str">
        <f>+IFERROR(VLOOKUP(AL464,Auxiliar!$A:$C,2,0),"")</f>
        <v>LATONES</v>
      </c>
      <c r="AO464" s="7" t="str">
        <f>+IFERROR(VLOOKUP(AL464,Auxiliar!$A:$C,3,0),"")</f>
        <v>1b 4% | 5b 7% | 97b 0%</v>
      </c>
      <c r="AW464" s="1"/>
      <c r="AX464" s="1" t="s">
        <v>32</v>
      </c>
      <c r="AY464" s="6" t="str">
        <f>+IFERROR(VALUE(RIGHT(Tabla9[[#This Row],[B2B]],6)),"")</f>
        <v/>
      </c>
      <c r="AZ464" s="6" t="str">
        <f>+IFERROR(VLOOKUP(AX464,Auxiliar!$A:$C,2,0),"")</f>
        <v>LATONES</v>
      </c>
      <c r="BA464" s="7" t="str">
        <f>+IFERROR(VLOOKUP(AX464,Auxiliar!$A:$C,3,0),"")</f>
        <v>2b 3% | 4b 4% | 6b 5% | 10b 8%  | 385b 0%</v>
      </c>
      <c r="BI464" s="1"/>
      <c r="BJ464" s="1"/>
      <c r="BK464" s="6" t="str">
        <f>+IFERROR(VALUE(RIGHT(Tabla11[[#This Row],[B2B]],6)),"")</f>
        <v/>
      </c>
      <c r="BL464" s="6" t="str">
        <f>+IFERROR(VLOOKUP(BJ464,Auxiliar!$A:$C,2,0),"")</f>
        <v/>
      </c>
      <c r="BM464" s="7" t="str">
        <f>+IFERROR(VLOOKUP(BJ464,Auxiliar!$A:$C,3,0),"")</f>
        <v/>
      </c>
      <c r="BO464" s="1">
        <v>1407</v>
      </c>
      <c r="BP464" s="1" t="s">
        <v>39</v>
      </c>
      <c r="BQ464" s="6">
        <f>+IFERROR(VALUE(RIGHT(Tabla12[[#This Row],[B2B]],6)),"")</f>
        <v>1407</v>
      </c>
      <c r="BR464" s="6" t="str">
        <f>+IFERROR(VLOOKUP(BP464,Auxiliar!$A:$C,2,0),"")</f>
        <v>VALUE LITRO</v>
      </c>
      <c r="BS464" s="7" t="str">
        <f>+IFERROR(VLOOKUP(BP464,Auxiliar!$A:$C,3,0),"")</f>
        <v>1b 12%</v>
      </c>
      <c r="CA464" s="1">
        <v>4184</v>
      </c>
      <c r="CB464" s="1" t="s">
        <v>35</v>
      </c>
      <c r="CC464" s="6">
        <f>+IFERROR(VALUE(RIGHT(Tabla14[[#This Row],[B2B]],6)),"")</f>
        <v>4184</v>
      </c>
      <c r="CD464" s="6" t="str">
        <f>+IFERROR(VLOOKUP(CB464,Auxiliar!$A:$C,2,0),"")</f>
        <v>Corona 710cc</v>
      </c>
      <c r="CE464" s="7" t="str">
        <f>+IFERROR(VLOOKUP(CB464,Auxiliar!$A:$C,3,0),"")</f>
        <v>1b 10% | 85b 0%</v>
      </c>
      <c r="CG464" s="1"/>
      <c r="CH464" s="1"/>
      <c r="CI464" s="6" t="str">
        <f>+IFERROR(VALUE(RIGHT(Tabla15[[#This Row],[B2B]],6)),"")</f>
        <v/>
      </c>
      <c r="CJ464" s="6" t="str">
        <f>+IFERROR(VLOOKUP(CH464,Auxiliar!$A:$C,2,0),"")</f>
        <v/>
      </c>
      <c r="CK464" s="7" t="str">
        <f>+IFERROR(VLOOKUP(CH464,Auxiliar!$A:$C,3,0),"")</f>
        <v/>
      </c>
      <c r="CM464" s="1">
        <v>4157</v>
      </c>
      <c r="CN464" s="1" t="s">
        <v>20</v>
      </c>
      <c r="CO464" s="6">
        <v>4157</v>
      </c>
      <c r="CP464" s="6" t="s">
        <v>20</v>
      </c>
      <c r="CQ464" s="7" t="s">
        <v>21</v>
      </c>
      <c r="CS464" s="1"/>
      <c r="CT464" s="1"/>
      <c r="CU464" s="6" t="str">
        <f>+IFERROR(VALUE(RIGHT(Tabla17[[#This Row],[B2B]],6)),"")</f>
        <v/>
      </c>
      <c r="CV464" s="6" t="str">
        <f>+IFERROR(VLOOKUP(CT464,Auxiliar!$A:$C,2,0),"")</f>
        <v/>
      </c>
      <c r="CW464" s="7" t="str">
        <f>+IFERROR(VLOOKUP(CT464,Auxiliar!$A:$C,3,0),"")</f>
        <v/>
      </c>
      <c r="CY464" s="1">
        <v>4157</v>
      </c>
      <c r="CZ464" s="1" t="s">
        <v>16</v>
      </c>
      <c r="DA464" s="6">
        <f>+IFERROR(VALUE(RIGHT(Tabla18[[#This Row],[B2B]],6)),"")</f>
        <v>4157</v>
      </c>
      <c r="DB464" s="6" t="str">
        <f>+IFERROR(VLOOKUP(CZ464,Auxiliar!$A:$C,2,0),"")</f>
        <v>PREMIUM</v>
      </c>
      <c r="DC464" s="7" t="str">
        <f>+IFERROR(VLOOKUP(CZ464,Auxiliar!$A:$C,3,0),"")</f>
        <v>0b 0% | 2b 2% | 5b 3,5% | 10b 5%</v>
      </c>
      <c r="DE464" s="1">
        <v>4157</v>
      </c>
      <c r="DF464" s="1" t="s">
        <v>19</v>
      </c>
      <c r="DG464" s="6">
        <f>+IFERROR(VALUE(RIGHT(Tabla19[[#This Row],[B2B]],6)),"")</f>
        <v>4157</v>
      </c>
      <c r="DH464" s="6" t="str">
        <f>+IFERROR(VLOOKUP(DF464,Auxiliar!$A:$C,2,0),"")</f>
        <v>MICHELOB</v>
      </c>
      <c r="DI464" s="7" t="str">
        <f>+IFERROR(VLOOKUP(DF464,Auxiliar!$A:$C,3,0),"")</f>
        <v>1b 7% | 3b 22% | 8b 27%</v>
      </c>
      <c r="DK464" s="1"/>
      <c r="DL464" s="1"/>
      <c r="DM464" s="6" t="str">
        <f>+IFERROR(VALUE(RIGHT(Tabla20[[#This Row],[B2B]],6)),"")</f>
        <v/>
      </c>
      <c r="DN464" s="6" t="str">
        <f>+IFERROR(VLOOKUP(DL464,Auxiliar!$A:$C,2,0),"")</f>
        <v/>
      </c>
      <c r="DO464" s="7" t="str">
        <f>+IFERROR(VLOOKUP(DL464,Auxiliar!$A:$C,3,0),"")</f>
        <v/>
      </c>
      <c r="DQ464" s="1">
        <v>4159</v>
      </c>
      <c r="DR464" s="12" t="s">
        <v>24</v>
      </c>
      <c r="DS464" s="6">
        <f>+IFERROR(VALUE(RIGHT(Tabla21[[#This Row],[B2B]],6)),"")</f>
        <v>4159</v>
      </c>
      <c r="DT464" s="6" t="str">
        <f>+IFERROR(VLOOKUP(DR464,Auxiliar!$A:$C,2,0),"")</f>
        <v>CORONA PORRON</v>
      </c>
      <c r="DU464" s="7" t="str">
        <f>+IFERROR(VLOOKUP(DR464,Auxiliar!$A:$C,3,0),"")</f>
        <v>1b 5% | 20b 0%</v>
      </c>
      <c r="DW464" s="1">
        <v>10735</v>
      </c>
      <c r="DX464" s="12" t="s">
        <v>43</v>
      </c>
      <c r="DY464" s="6">
        <f>+IFERROR(VALUE(RIGHT(Tabla22[[#This Row],[B2B]],6)),"")</f>
        <v>10735</v>
      </c>
      <c r="DZ464" s="6" t="str">
        <f>+IFERROR(VLOOKUP(DX464,Auxiliar!$A:$C,2,0),"")</f>
        <v xml:space="preserve">VALUE LATA </v>
      </c>
      <c r="EA464" s="7" t="str">
        <f>+IFERROR(VLOOKUP(DX464,Auxiliar!$A:$C,3,0),"")</f>
        <v>1b 15% | 100b 18%</v>
      </c>
      <c r="EC464" s="1">
        <v>1404</v>
      </c>
      <c r="ED464" s="12" t="s">
        <v>47</v>
      </c>
      <c r="EE464" s="6">
        <f>+IFERROR(VALUE(RIGHT(Tabla23[[#This Row],[B2B]],6)),"")</f>
        <v>1404</v>
      </c>
      <c r="EF464" s="6" t="str">
        <f>+IFERROR(VLOOKUP(ED464,Auxiliar!$A:$C,2,0),"")</f>
        <v>VALUE LATON</v>
      </c>
      <c r="EG464" s="7" t="str">
        <f>+IFERROR(VLOOKUP(ED464,Auxiliar!$A:$C,3,0),"")</f>
        <v>1b 10% | 5b 15% | 192b 0%</v>
      </c>
      <c r="EI464" s="1"/>
      <c r="EJ464" s="12"/>
      <c r="EK464" s="6" t="str">
        <f>+IFERROR(VALUE(RIGHT(Tabla24[[#This Row],[B2B]],6)),"")</f>
        <v/>
      </c>
      <c r="EL464" s="6" t="str">
        <f>+IFERROR(VLOOKUP(EJ464,Auxiliar!$A:$C,2,0),"")</f>
        <v/>
      </c>
      <c r="EM464" s="7" t="str">
        <f>+IFERROR(VLOOKUP(EJ464,Auxiliar!$A:$C,3,0),"")</f>
        <v/>
      </c>
      <c r="EO464" s="1"/>
      <c r="EP464" s="12"/>
      <c r="EQ464" s="6" t="str">
        <f>+IFERROR(VALUE(RIGHT(Tabla25[[#This Row],[B2B]],6)),"")</f>
        <v/>
      </c>
      <c r="ER464" s="6" t="str">
        <f>+IFERROR(VLOOKUP(EP464,Auxiliar!$A:$C,2,0),"")</f>
        <v/>
      </c>
      <c r="ES464" s="7" t="str">
        <f>+IFERROR(VLOOKUP(EP464,Auxiliar!$A:$C,3,0),"")</f>
        <v/>
      </c>
      <c r="EU464" s="1"/>
      <c r="EV464" s="12"/>
      <c r="EW464" s="6" t="str">
        <f>+IFERROR(VALUE(RIGHT(Tabla26[[#This Row],[B2B]],6)),"")</f>
        <v/>
      </c>
      <c r="EX464" s="6" t="str">
        <f>+IFERROR(VLOOKUP(EV464,Auxiliar!$A:$C,2,0),"")</f>
        <v/>
      </c>
      <c r="EY464" s="7" t="str">
        <f>+IFERROR(VLOOKUP(EV464,Auxiliar!$A:$C,3,0),"")</f>
        <v/>
      </c>
      <c r="EZ464" s="1"/>
      <c r="FA464" s="12"/>
      <c r="FB464" s="6" t="str">
        <f>+IFERROR(VALUE(RIGHT(Tabla27[[#This Row],[B2B]],6)),"")</f>
        <v/>
      </c>
      <c r="FC464" s="6" t="str">
        <f>+IFERROR(VLOOKUP(FA464,Auxiliar!$A:$C,2,0),"")</f>
        <v/>
      </c>
      <c r="FD464" s="7" t="str">
        <f>+IFERROR(VLOOKUP(FA464,Auxiliar!$A:$C,3,0),"")</f>
        <v/>
      </c>
      <c r="FE464" s="1"/>
      <c r="FF464" s="12"/>
      <c r="FG464" s="6" t="str">
        <f>+IFERROR(VALUE(RIGHT(Tabla28[[#This Row],[B2B]],6)),"")</f>
        <v/>
      </c>
      <c r="FH464" s="6" t="str">
        <f>+IFERROR(VLOOKUP(FF464,Auxiliar!$A:$C,2,0),"")</f>
        <v/>
      </c>
      <c r="FI464" s="7" t="str">
        <f>+IFERROR(VLOOKUP(FF464,Auxiliar!$A:$C,3,0),"")</f>
        <v/>
      </c>
      <c r="FJ464" s="1"/>
      <c r="FK464" s="12"/>
      <c r="FL464" s="6" t="str">
        <f>+IFERROR(VALUE(RIGHT(Tabla29[[#This Row],[B2B]],6)),"")</f>
        <v/>
      </c>
      <c r="FM464" s="6" t="str">
        <f>+IFERROR(VLOOKUP(FK464,Auxiliar!$A:$C,2,0),"")</f>
        <v/>
      </c>
      <c r="FN464" s="7" t="str">
        <f>+IFERROR(VLOOKUP(FK464,Auxiliar!$A:$C,3,0),"")</f>
        <v/>
      </c>
      <c r="FO464" s="1"/>
      <c r="FP464" s="12"/>
      <c r="FQ464" s="6" t="str">
        <f>+IFERROR(VALUE(RIGHT(Tabla30[[#This Row],[B2B]],6)),"")</f>
        <v/>
      </c>
      <c r="FR464" s="6" t="str">
        <f>+IFERROR(VLOOKUP(FP464,Auxiliar!$A:$C,2,0),"")</f>
        <v/>
      </c>
      <c r="FS464" s="7"/>
      <c r="FT464" s="1"/>
      <c r="FU464" s="12"/>
      <c r="FV464" s="6" t="str">
        <f>+IFERROR(VALUE(RIGHT(Tabla31[[#This Row],[B2B]],6)),"")</f>
        <v/>
      </c>
      <c r="FW464" s="6" t="str">
        <f>+IFERROR(VLOOKUP(FU464,Auxiliar!$A:$C,2,0),"")</f>
        <v/>
      </c>
      <c r="FX464" s="7" t="str">
        <f>+IFERROR(VLOOKUP(FU464,Auxiliar!$A:$C,3,0),"")</f>
        <v/>
      </c>
      <c r="FY464" s="1"/>
      <c r="FZ464" s="12"/>
      <c r="GA464" s="6" t="str">
        <f>+IFERROR(VALUE(RIGHT(Tabla32[[#This Row],[B2B]],6)),"")</f>
        <v/>
      </c>
      <c r="GB464" s="6" t="str">
        <f>+IFERROR(VLOOKUP(FZ464,Auxiliar!$A:$C,2,0),"")</f>
        <v/>
      </c>
      <c r="GC464" s="7" t="str">
        <f>+IFERROR(VLOOKUP(FZ464,Auxiliar!$A:$C,3,0),"")</f>
        <v/>
      </c>
      <c r="GD464" s="1"/>
      <c r="GE464" s="12"/>
      <c r="GF464" s="6" t="str">
        <f>+IFERROR(VALUE(RIGHT(Tabla33[[#This Row],[B2B]],6)),"")</f>
        <v/>
      </c>
      <c r="GG464" s="6" t="str">
        <f>+IFERROR(VLOOKUP(GE464,Auxiliar!$A:$C,2,0),"")</f>
        <v/>
      </c>
      <c r="GH464" s="7" t="str">
        <f>+IFERROR(VLOOKUP(GE464,Auxiliar!$A:$C,3,0),"")</f>
        <v/>
      </c>
    </row>
    <row r="465" spans="1:190" x14ac:dyDescent="0.25">
      <c r="A465" s="1"/>
      <c r="B465" s="1"/>
      <c r="C465" t="str">
        <f>+IFERROR(VALUE(RIGHT(Tabla1[[#This Row],[B2B]],6)),"")</f>
        <v/>
      </c>
      <c r="D465" t="str">
        <f>+IFERROR(VLOOKUP(B465,Auxiliar!$A:$C,2,0),"")</f>
        <v/>
      </c>
      <c r="E465" s="5" t="str">
        <f>+IFERROR(VLOOKUP(B465,Auxiliar!$A:$C,3,0),"")</f>
        <v/>
      </c>
      <c r="S465" s="1">
        <v>5230</v>
      </c>
      <c r="T465" s="1" t="s">
        <v>9</v>
      </c>
      <c r="U465" s="6">
        <f>+IFERROR(VALUE(RIGHT(Tabla4[[#This Row],[B2B]],6)),"")</f>
        <v>5230</v>
      </c>
      <c r="V465" s="6" t="str">
        <f>+IFERROR(VLOOKUP(T465,Auxiliar!$A:$C,2,0),"")</f>
        <v>CORE</v>
      </c>
      <c r="W465" s="7" t="str">
        <f>+IFERROR(VLOOKUP(T465,Auxiliar!$A:$C,3,0),"")</f>
        <v>0b 1% | 2b 5% | 4b 6%</v>
      </c>
      <c r="AK465" s="1">
        <v>5115</v>
      </c>
      <c r="AL465" s="1" t="s">
        <v>30</v>
      </c>
      <c r="AM465" s="6">
        <f>+IFERROR(VALUE(RIGHT(Tabla7[[#This Row],[B2B]],6)),"")</f>
        <v>5115</v>
      </c>
      <c r="AN465" s="6" t="str">
        <f>+IFERROR(VLOOKUP(AL465,Auxiliar!$A:$C,2,0),"")</f>
        <v>LATONES</v>
      </c>
      <c r="AO465" s="7" t="str">
        <f>+IFERROR(VLOOKUP(AL465,Auxiliar!$A:$C,3,0),"")</f>
        <v>1b 4% | 5b 7% | 97b 0%</v>
      </c>
      <c r="AW465" s="1"/>
      <c r="AX465" s="1" t="s">
        <v>32</v>
      </c>
      <c r="AY465" s="6" t="str">
        <f>+IFERROR(VALUE(RIGHT(Tabla9[[#This Row],[B2B]],6)),"")</f>
        <v/>
      </c>
      <c r="AZ465" s="6" t="str">
        <f>+IFERROR(VLOOKUP(AX465,Auxiliar!$A:$C,2,0),"")</f>
        <v>LATONES</v>
      </c>
      <c r="BA465" s="7" t="str">
        <f>+IFERROR(VLOOKUP(AX465,Auxiliar!$A:$C,3,0),"")</f>
        <v>2b 3% | 4b 4% | 6b 5% | 10b 8%  | 385b 0%</v>
      </c>
      <c r="BI465" s="1"/>
      <c r="BJ465" s="1"/>
      <c r="BK465" s="6" t="str">
        <f>+IFERROR(VALUE(RIGHT(Tabla11[[#This Row],[B2B]],6)),"")</f>
        <v/>
      </c>
      <c r="BL465" s="6" t="str">
        <f>+IFERROR(VLOOKUP(BJ465,Auxiliar!$A:$C,2,0),"")</f>
        <v/>
      </c>
      <c r="BM465" s="7" t="str">
        <f>+IFERROR(VLOOKUP(BJ465,Auxiliar!$A:$C,3,0),"")</f>
        <v/>
      </c>
      <c r="BO465" s="1">
        <v>1412</v>
      </c>
      <c r="BP465" s="1" t="s">
        <v>39</v>
      </c>
      <c r="BQ465" s="6">
        <f>+IFERROR(VALUE(RIGHT(Tabla12[[#This Row],[B2B]],6)),"")</f>
        <v>1412</v>
      </c>
      <c r="BR465" s="6" t="str">
        <f>+IFERROR(VLOOKUP(BP465,Auxiliar!$A:$C,2,0),"")</f>
        <v>VALUE LITRO</v>
      </c>
      <c r="BS465" s="7" t="str">
        <f>+IFERROR(VLOOKUP(BP465,Auxiliar!$A:$C,3,0),"")</f>
        <v>1b 12%</v>
      </c>
      <c r="CA465" s="1">
        <v>4185</v>
      </c>
      <c r="CB465" s="1" t="s">
        <v>35</v>
      </c>
      <c r="CC465" s="6">
        <f>+IFERROR(VALUE(RIGHT(Tabla14[[#This Row],[B2B]],6)),"")</f>
        <v>4185</v>
      </c>
      <c r="CD465" s="6" t="str">
        <f>+IFERROR(VLOOKUP(CB465,Auxiliar!$A:$C,2,0),"")</f>
        <v>Corona 710cc</v>
      </c>
      <c r="CE465" s="7" t="str">
        <f>+IFERROR(VLOOKUP(CB465,Auxiliar!$A:$C,3,0),"")</f>
        <v>1b 10% | 85b 0%</v>
      </c>
      <c r="CG465" s="1"/>
      <c r="CH465" s="1"/>
      <c r="CI465" s="6" t="str">
        <f>+IFERROR(VALUE(RIGHT(Tabla15[[#This Row],[B2B]],6)),"")</f>
        <v/>
      </c>
      <c r="CJ465" s="6" t="str">
        <f>+IFERROR(VLOOKUP(CH465,Auxiliar!$A:$C,2,0),"")</f>
        <v/>
      </c>
      <c r="CK465" s="7" t="str">
        <f>+IFERROR(VLOOKUP(CH465,Auxiliar!$A:$C,3,0),"")</f>
        <v/>
      </c>
      <c r="CM465" s="1">
        <v>4159</v>
      </c>
      <c r="CN465" s="1" t="s">
        <v>20</v>
      </c>
      <c r="CO465" s="6">
        <v>4159</v>
      </c>
      <c r="CP465" s="6" t="s">
        <v>20</v>
      </c>
      <c r="CQ465" s="7" t="s">
        <v>21</v>
      </c>
      <c r="CS465" s="1"/>
      <c r="CT465" s="1"/>
      <c r="CU465" s="6" t="str">
        <f>+IFERROR(VALUE(RIGHT(Tabla17[[#This Row],[B2B]],6)),"")</f>
        <v/>
      </c>
      <c r="CV465" s="6" t="str">
        <f>+IFERROR(VLOOKUP(CT465,Auxiliar!$A:$C,2,0),"")</f>
        <v/>
      </c>
      <c r="CW465" s="7" t="str">
        <f>+IFERROR(VLOOKUP(CT465,Auxiliar!$A:$C,3,0),"")</f>
        <v/>
      </c>
      <c r="CY465" s="1">
        <v>4159</v>
      </c>
      <c r="CZ465" s="1" t="s">
        <v>16</v>
      </c>
      <c r="DA465" s="6">
        <f>+IFERROR(VALUE(RIGHT(Tabla18[[#This Row],[B2B]],6)),"")</f>
        <v>4159</v>
      </c>
      <c r="DB465" s="6" t="str">
        <f>+IFERROR(VLOOKUP(CZ465,Auxiliar!$A:$C,2,0),"")</f>
        <v>PREMIUM</v>
      </c>
      <c r="DC465" s="7" t="str">
        <f>+IFERROR(VLOOKUP(CZ465,Auxiliar!$A:$C,3,0),"")</f>
        <v>0b 0% | 2b 2% | 5b 3,5% | 10b 5%</v>
      </c>
      <c r="DE465" s="1">
        <v>4159</v>
      </c>
      <c r="DF465" s="1" t="s">
        <v>19</v>
      </c>
      <c r="DG465" s="6">
        <f>+IFERROR(VALUE(RIGHT(Tabla19[[#This Row],[B2B]],6)),"")</f>
        <v>4159</v>
      </c>
      <c r="DH465" s="6" t="str">
        <f>+IFERROR(VLOOKUP(DF465,Auxiliar!$A:$C,2,0),"")</f>
        <v>MICHELOB</v>
      </c>
      <c r="DI465" s="7" t="str">
        <f>+IFERROR(VLOOKUP(DF465,Auxiliar!$A:$C,3,0),"")</f>
        <v>1b 7% | 3b 22% | 8b 27%</v>
      </c>
      <c r="DK465" s="1"/>
      <c r="DL465" s="1"/>
      <c r="DM465" s="6" t="str">
        <f>+IFERROR(VALUE(RIGHT(Tabla20[[#This Row],[B2B]],6)),"")</f>
        <v/>
      </c>
      <c r="DN465" s="6" t="str">
        <f>+IFERROR(VLOOKUP(DL465,Auxiliar!$A:$C,2,0),"")</f>
        <v/>
      </c>
      <c r="DO465" s="7" t="str">
        <f>+IFERROR(VLOOKUP(DL465,Auxiliar!$A:$C,3,0),"")</f>
        <v/>
      </c>
      <c r="DQ465" s="1">
        <v>4166</v>
      </c>
      <c r="DR465" s="12" t="s">
        <v>24</v>
      </c>
      <c r="DS465" s="6">
        <f>+IFERROR(VALUE(RIGHT(Tabla21[[#This Row],[B2B]],6)),"")</f>
        <v>4166</v>
      </c>
      <c r="DT465" s="6" t="str">
        <f>+IFERROR(VLOOKUP(DR465,Auxiliar!$A:$C,2,0),"")</f>
        <v>CORONA PORRON</v>
      </c>
      <c r="DU465" s="7" t="str">
        <f>+IFERROR(VLOOKUP(DR465,Auxiliar!$A:$C,3,0),"")</f>
        <v>1b 5% | 20b 0%</v>
      </c>
      <c r="DW465" s="1">
        <v>1415</v>
      </c>
      <c r="DX465" s="12" t="s">
        <v>43</v>
      </c>
      <c r="DY465" s="6">
        <f>+IFERROR(VALUE(RIGHT(Tabla22[[#This Row],[B2B]],6)),"")</f>
        <v>1415</v>
      </c>
      <c r="DZ465" s="6" t="str">
        <f>+IFERROR(VLOOKUP(DX465,Auxiliar!$A:$C,2,0),"")</f>
        <v xml:space="preserve">VALUE LATA </v>
      </c>
      <c r="EA465" s="7" t="str">
        <f>+IFERROR(VLOOKUP(DX465,Auxiliar!$A:$C,3,0),"")</f>
        <v>1b 15% | 100b 18%</v>
      </c>
      <c r="EC465" s="1">
        <v>1407</v>
      </c>
      <c r="ED465" s="12" t="s">
        <v>47</v>
      </c>
      <c r="EE465" s="6">
        <f>+IFERROR(VALUE(RIGHT(Tabla23[[#This Row],[B2B]],6)),"")</f>
        <v>1407</v>
      </c>
      <c r="EF465" s="6" t="str">
        <f>+IFERROR(VLOOKUP(ED465,Auxiliar!$A:$C,2,0),"")</f>
        <v>VALUE LATON</v>
      </c>
      <c r="EG465" s="7" t="str">
        <f>+IFERROR(VLOOKUP(ED465,Auxiliar!$A:$C,3,0),"")</f>
        <v>1b 10% | 5b 15% | 192b 0%</v>
      </c>
      <c r="EI465" s="1"/>
      <c r="EJ465" s="12"/>
      <c r="EK465" s="6" t="str">
        <f>+IFERROR(VALUE(RIGHT(Tabla24[[#This Row],[B2B]],6)),"")</f>
        <v/>
      </c>
      <c r="EL465" s="6" t="str">
        <f>+IFERROR(VLOOKUP(EJ465,Auxiliar!$A:$C,2,0),"")</f>
        <v/>
      </c>
      <c r="EM465" s="7" t="str">
        <f>+IFERROR(VLOOKUP(EJ465,Auxiliar!$A:$C,3,0),"")</f>
        <v/>
      </c>
      <c r="EO465" s="1"/>
      <c r="EP465" s="12"/>
      <c r="EQ465" s="6" t="str">
        <f>+IFERROR(VALUE(RIGHT(Tabla25[[#This Row],[B2B]],6)),"")</f>
        <v/>
      </c>
      <c r="ER465" s="6" t="str">
        <f>+IFERROR(VLOOKUP(EP465,Auxiliar!$A:$C,2,0),"")</f>
        <v/>
      </c>
      <c r="ES465" s="7" t="str">
        <f>+IFERROR(VLOOKUP(EP465,Auxiliar!$A:$C,3,0),"")</f>
        <v/>
      </c>
      <c r="EU465" s="1"/>
      <c r="EV465" s="12"/>
      <c r="EW465" s="6" t="str">
        <f>+IFERROR(VALUE(RIGHT(Tabla26[[#This Row],[B2B]],6)),"")</f>
        <v/>
      </c>
      <c r="EX465" s="6" t="str">
        <f>+IFERROR(VLOOKUP(EV465,Auxiliar!$A:$C,2,0),"")</f>
        <v/>
      </c>
      <c r="EY465" s="7" t="str">
        <f>+IFERROR(VLOOKUP(EV465,Auxiliar!$A:$C,3,0),"")</f>
        <v/>
      </c>
      <c r="EZ465" s="1"/>
      <c r="FA465" s="12"/>
      <c r="FB465" s="6" t="str">
        <f>+IFERROR(VALUE(RIGHT(Tabla27[[#This Row],[B2B]],6)),"")</f>
        <v/>
      </c>
      <c r="FC465" s="6" t="str">
        <f>+IFERROR(VLOOKUP(FA465,Auxiliar!$A:$C,2,0),"")</f>
        <v/>
      </c>
      <c r="FD465" s="7" t="str">
        <f>+IFERROR(VLOOKUP(FA465,Auxiliar!$A:$C,3,0),"")</f>
        <v/>
      </c>
      <c r="FE465" s="1"/>
      <c r="FF465" s="12"/>
      <c r="FG465" s="6" t="str">
        <f>+IFERROR(VALUE(RIGHT(Tabla28[[#This Row],[B2B]],6)),"")</f>
        <v/>
      </c>
      <c r="FH465" s="6" t="str">
        <f>+IFERROR(VLOOKUP(FF465,Auxiliar!$A:$C,2,0),"")</f>
        <v/>
      </c>
      <c r="FI465" s="7" t="str">
        <f>+IFERROR(VLOOKUP(FF465,Auxiliar!$A:$C,3,0),"")</f>
        <v/>
      </c>
      <c r="FJ465" s="1"/>
      <c r="FK465" s="12"/>
      <c r="FL465" s="6" t="str">
        <f>+IFERROR(VALUE(RIGHT(Tabla29[[#This Row],[B2B]],6)),"")</f>
        <v/>
      </c>
      <c r="FM465" s="6" t="str">
        <f>+IFERROR(VLOOKUP(FK465,Auxiliar!$A:$C,2,0),"")</f>
        <v/>
      </c>
      <c r="FN465" s="7" t="str">
        <f>+IFERROR(VLOOKUP(FK465,Auxiliar!$A:$C,3,0),"")</f>
        <v/>
      </c>
      <c r="FO465" s="1"/>
      <c r="FP465" s="12"/>
      <c r="FQ465" s="6" t="str">
        <f>+IFERROR(VALUE(RIGHT(Tabla30[[#This Row],[B2B]],6)),"")</f>
        <v/>
      </c>
      <c r="FR465" s="6" t="str">
        <f>+IFERROR(VLOOKUP(FP465,Auxiliar!$A:$C,2,0),"")</f>
        <v/>
      </c>
      <c r="FS465" s="7"/>
      <c r="FT465" s="1"/>
      <c r="FU465" s="12"/>
      <c r="FV465" s="6" t="str">
        <f>+IFERROR(VALUE(RIGHT(Tabla31[[#This Row],[B2B]],6)),"")</f>
        <v/>
      </c>
      <c r="FW465" s="6" t="str">
        <f>+IFERROR(VLOOKUP(FU465,Auxiliar!$A:$C,2,0),"")</f>
        <v/>
      </c>
      <c r="FX465" s="7" t="str">
        <f>+IFERROR(VLOOKUP(FU465,Auxiliar!$A:$C,3,0),"")</f>
        <v/>
      </c>
      <c r="FY465" s="1"/>
      <c r="FZ465" s="12"/>
      <c r="GA465" s="6" t="str">
        <f>+IFERROR(VALUE(RIGHT(Tabla32[[#This Row],[B2B]],6)),"")</f>
        <v/>
      </c>
      <c r="GB465" s="6" t="str">
        <f>+IFERROR(VLOOKUP(FZ465,Auxiliar!$A:$C,2,0),"")</f>
        <v/>
      </c>
      <c r="GC465" s="7" t="str">
        <f>+IFERROR(VLOOKUP(FZ465,Auxiliar!$A:$C,3,0),"")</f>
        <v/>
      </c>
      <c r="GD465" s="1"/>
      <c r="GE465" s="12"/>
      <c r="GF465" s="6" t="str">
        <f>+IFERROR(VALUE(RIGHT(Tabla33[[#This Row],[B2B]],6)),"")</f>
        <v/>
      </c>
      <c r="GG465" s="6" t="str">
        <f>+IFERROR(VLOOKUP(GE465,Auxiliar!$A:$C,2,0),"")</f>
        <v/>
      </c>
      <c r="GH465" s="7" t="str">
        <f>+IFERROR(VLOOKUP(GE465,Auxiliar!$A:$C,3,0),"")</f>
        <v/>
      </c>
    </row>
    <row r="466" spans="1:190" x14ac:dyDescent="0.25">
      <c r="A466" s="1"/>
      <c r="B466" s="1"/>
      <c r="C466" t="str">
        <f>+IFERROR(VALUE(RIGHT(Tabla1[[#This Row],[B2B]],6)),"")</f>
        <v/>
      </c>
      <c r="D466" t="str">
        <f>+IFERROR(VLOOKUP(B466,Auxiliar!$A:$C,2,0),"")</f>
        <v/>
      </c>
      <c r="E466" s="5" t="str">
        <f>+IFERROR(VLOOKUP(B466,Auxiliar!$A:$C,3,0),"")</f>
        <v/>
      </c>
      <c r="S466" s="1">
        <v>5231</v>
      </c>
      <c r="T466" s="1" t="s">
        <v>9</v>
      </c>
      <c r="U466" s="6">
        <f>+IFERROR(VALUE(RIGHT(Tabla4[[#This Row],[B2B]],6)),"")</f>
        <v>5231</v>
      </c>
      <c r="V466" s="6" t="str">
        <f>+IFERROR(VLOOKUP(T466,Auxiliar!$A:$C,2,0),"")</f>
        <v>CORE</v>
      </c>
      <c r="W466" s="7" t="str">
        <f>+IFERROR(VLOOKUP(T466,Auxiliar!$A:$C,3,0),"")</f>
        <v>0b 1% | 2b 5% | 4b 6%</v>
      </c>
      <c r="AK466" s="1">
        <v>5123</v>
      </c>
      <c r="AL466" s="1" t="s">
        <v>30</v>
      </c>
      <c r="AM466" s="6">
        <f>+IFERROR(VALUE(RIGHT(Tabla7[[#This Row],[B2B]],6)),"")</f>
        <v>5123</v>
      </c>
      <c r="AN466" s="6" t="str">
        <f>+IFERROR(VLOOKUP(AL466,Auxiliar!$A:$C,2,0),"")</f>
        <v>LATONES</v>
      </c>
      <c r="AO466" s="7" t="str">
        <f>+IFERROR(VLOOKUP(AL466,Auxiliar!$A:$C,3,0),"")</f>
        <v>1b 4% | 5b 7% | 97b 0%</v>
      </c>
      <c r="AW466" s="1"/>
      <c r="AX466" s="1" t="s">
        <v>32</v>
      </c>
      <c r="AY466" s="6" t="str">
        <f>+IFERROR(VALUE(RIGHT(Tabla9[[#This Row],[B2B]],6)),"")</f>
        <v/>
      </c>
      <c r="AZ466" s="6" t="str">
        <f>+IFERROR(VLOOKUP(AX466,Auxiliar!$A:$C,2,0),"")</f>
        <v>LATONES</v>
      </c>
      <c r="BA466" s="7" t="str">
        <f>+IFERROR(VLOOKUP(AX466,Auxiliar!$A:$C,3,0),"")</f>
        <v>2b 3% | 4b 4% | 6b 5% | 10b 8%  | 385b 0%</v>
      </c>
      <c r="BI466" s="1"/>
      <c r="BJ466" s="1"/>
      <c r="BK466" s="6" t="str">
        <f>+IFERROR(VALUE(RIGHT(Tabla11[[#This Row],[B2B]],6)),"")</f>
        <v/>
      </c>
      <c r="BL466" s="6" t="str">
        <f>+IFERROR(VLOOKUP(BJ466,Auxiliar!$A:$C,2,0),"")</f>
        <v/>
      </c>
      <c r="BM466" s="7" t="str">
        <f>+IFERROR(VLOOKUP(BJ466,Auxiliar!$A:$C,3,0),"")</f>
        <v/>
      </c>
      <c r="BO466" s="1">
        <v>10716</v>
      </c>
      <c r="BP466" s="1" t="s">
        <v>39</v>
      </c>
      <c r="BQ466" s="6">
        <f>+IFERROR(VALUE(RIGHT(Tabla12[[#This Row],[B2B]],6)),"")</f>
        <v>10716</v>
      </c>
      <c r="BR466" s="6" t="str">
        <f>+IFERROR(VLOOKUP(BP466,Auxiliar!$A:$C,2,0),"")</f>
        <v>VALUE LITRO</v>
      </c>
      <c r="BS466" s="7" t="str">
        <f>+IFERROR(VLOOKUP(BP466,Auxiliar!$A:$C,3,0),"")</f>
        <v>1b 12%</v>
      </c>
      <c r="CA466" s="1">
        <v>4191</v>
      </c>
      <c r="CB466" s="1" t="s">
        <v>35</v>
      </c>
      <c r="CC466" s="6">
        <f>+IFERROR(VALUE(RIGHT(Tabla14[[#This Row],[B2B]],6)),"")</f>
        <v>4191</v>
      </c>
      <c r="CD466" s="6" t="str">
        <f>+IFERROR(VLOOKUP(CB466,Auxiliar!$A:$C,2,0),"")</f>
        <v>Corona 710cc</v>
      </c>
      <c r="CE466" s="7" t="str">
        <f>+IFERROR(VLOOKUP(CB466,Auxiliar!$A:$C,3,0),"")</f>
        <v>1b 10% | 85b 0%</v>
      </c>
      <c r="CG466" s="1"/>
      <c r="CH466" s="1"/>
      <c r="CI466" s="6" t="str">
        <f>+IFERROR(VALUE(RIGHT(Tabla15[[#This Row],[B2B]],6)),"")</f>
        <v/>
      </c>
      <c r="CJ466" s="6" t="str">
        <f>+IFERROR(VLOOKUP(CH466,Auxiliar!$A:$C,2,0),"")</f>
        <v/>
      </c>
      <c r="CK466" s="7" t="str">
        <f>+IFERROR(VLOOKUP(CH466,Auxiliar!$A:$C,3,0),"")</f>
        <v/>
      </c>
      <c r="CM466" s="1">
        <v>4166</v>
      </c>
      <c r="CN466" s="1" t="s">
        <v>20</v>
      </c>
      <c r="CO466" s="6">
        <v>4166</v>
      </c>
      <c r="CP466" s="6" t="s">
        <v>20</v>
      </c>
      <c r="CQ466" s="7" t="s">
        <v>21</v>
      </c>
      <c r="CS466" s="1"/>
      <c r="CT466" s="1"/>
      <c r="CU466" s="6" t="str">
        <f>+IFERROR(VALUE(RIGHT(Tabla17[[#This Row],[B2B]],6)),"")</f>
        <v/>
      </c>
      <c r="CV466" s="6" t="str">
        <f>+IFERROR(VLOOKUP(CT466,Auxiliar!$A:$C,2,0),"")</f>
        <v/>
      </c>
      <c r="CW466" s="7" t="str">
        <f>+IFERROR(VLOOKUP(CT466,Auxiliar!$A:$C,3,0),"")</f>
        <v/>
      </c>
      <c r="CY466" s="1">
        <v>4166</v>
      </c>
      <c r="CZ466" s="1" t="s">
        <v>16</v>
      </c>
      <c r="DA466" s="6">
        <f>+IFERROR(VALUE(RIGHT(Tabla18[[#This Row],[B2B]],6)),"")</f>
        <v>4166</v>
      </c>
      <c r="DB466" s="6" t="str">
        <f>+IFERROR(VLOOKUP(CZ466,Auxiliar!$A:$C,2,0),"")</f>
        <v>PREMIUM</v>
      </c>
      <c r="DC466" s="7" t="str">
        <f>+IFERROR(VLOOKUP(CZ466,Auxiliar!$A:$C,3,0),"")</f>
        <v>0b 0% | 2b 2% | 5b 3,5% | 10b 5%</v>
      </c>
      <c r="DE466" s="1">
        <v>4166</v>
      </c>
      <c r="DF466" s="1" t="s">
        <v>19</v>
      </c>
      <c r="DG466" s="6">
        <f>+IFERROR(VALUE(RIGHT(Tabla19[[#This Row],[B2B]],6)),"")</f>
        <v>4166</v>
      </c>
      <c r="DH466" s="6" t="str">
        <f>+IFERROR(VLOOKUP(DF466,Auxiliar!$A:$C,2,0),"")</f>
        <v>MICHELOB</v>
      </c>
      <c r="DI466" s="7" t="str">
        <f>+IFERROR(VLOOKUP(DF466,Auxiliar!$A:$C,3,0),"")</f>
        <v>1b 7% | 3b 22% | 8b 27%</v>
      </c>
      <c r="DK466" s="1"/>
      <c r="DL466" s="1"/>
      <c r="DM466" s="6" t="str">
        <f>+IFERROR(VALUE(RIGHT(Tabla20[[#This Row],[B2B]],6)),"")</f>
        <v/>
      </c>
      <c r="DN466" s="6" t="str">
        <f>+IFERROR(VLOOKUP(DL466,Auxiliar!$A:$C,2,0),"")</f>
        <v/>
      </c>
      <c r="DO466" s="7" t="str">
        <f>+IFERROR(VLOOKUP(DL466,Auxiliar!$A:$C,3,0),"")</f>
        <v/>
      </c>
      <c r="DQ466" s="1">
        <v>4169</v>
      </c>
      <c r="DR466" s="12" t="s">
        <v>24</v>
      </c>
      <c r="DS466" s="6">
        <f>+IFERROR(VALUE(RIGHT(Tabla21[[#This Row],[B2B]],6)),"")</f>
        <v>4169</v>
      </c>
      <c r="DT466" s="6" t="str">
        <f>+IFERROR(VLOOKUP(DR466,Auxiliar!$A:$C,2,0),"")</f>
        <v>CORONA PORRON</v>
      </c>
      <c r="DU466" s="7" t="str">
        <f>+IFERROR(VLOOKUP(DR466,Auxiliar!$A:$C,3,0),"")</f>
        <v>1b 5% | 20b 0%</v>
      </c>
      <c r="DW466" s="1">
        <v>10749</v>
      </c>
      <c r="DX466" s="12" t="s">
        <v>43</v>
      </c>
      <c r="DY466" s="6">
        <f>+IFERROR(VALUE(RIGHT(Tabla22[[#This Row],[B2B]],6)),"")</f>
        <v>10749</v>
      </c>
      <c r="DZ466" s="6" t="str">
        <f>+IFERROR(VLOOKUP(DX466,Auxiliar!$A:$C,2,0),"")</f>
        <v xml:space="preserve">VALUE LATA </v>
      </c>
      <c r="EA466" s="7" t="str">
        <f>+IFERROR(VLOOKUP(DX466,Auxiliar!$A:$C,3,0),"")</f>
        <v>1b 15% | 100b 18%</v>
      </c>
      <c r="EC466" s="1">
        <v>1412</v>
      </c>
      <c r="ED466" s="12" t="s">
        <v>47</v>
      </c>
      <c r="EE466" s="6">
        <f>+IFERROR(VALUE(RIGHT(Tabla23[[#This Row],[B2B]],6)),"")</f>
        <v>1412</v>
      </c>
      <c r="EF466" s="6" t="str">
        <f>+IFERROR(VLOOKUP(ED466,Auxiliar!$A:$C,2,0),"")</f>
        <v>VALUE LATON</v>
      </c>
      <c r="EG466" s="7" t="str">
        <f>+IFERROR(VLOOKUP(ED466,Auxiliar!$A:$C,3,0),"")</f>
        <v>1b 10% | 5b 15% | 192b 0%</v>
      </c>
      <c r="EI466" s="1"/>
      <c r="EJ466" s="12"/>
      <c r="EK466" s="6" t="str">
        <f>+IFERROR(VALUE(RIGHT(Tabla24[[#This Row],[B2B]],6)),"")</f>
        <v/>
      </c>
      <c r="EL466" s="6" t="str">
        <f>+IFERROR(VLOOKUP(EJ466,Auxiliar!$A:$C,2,0),"")</f>
        <v/>
      </c>
      <c r="EM466" s="7" t="str">
        <f>+IFERROR(VLOOKUP(EJ466,Auxiliar!$A:$C,3,0),"")</f>
        <v/>
      </c>
      <c r="EO466" s="1"/>
      <c r="EP466" s="12"/>
      <c r="EQ466" s="6" t="str">
        <f>+IFERROR(VALUE(RIGHT(Tabla25[[#This Row],[B2B]],6)),"")</f>
        <v/>
      </c>
      <c r="ER466" s="6" t="str">
        <f>+IFERROR(VLOOKUP(EP466,Auxiliar!$A:$C,2,0),"")</f>
        <v/>
      </c>
      <c r="ES466" s="7" t="str">
        <f>+IFERROR(VLOOKUP(EP466,Auxiliar!$A:$C,3,0),"")</f>
        <v/>
      </c>
      <c r="EU466" s="1"/>
      <c r="EV466" s="12"/>
      <c r="EW466" s="6" t="str">
        <f>+IFERROR(VALUE(RIGHT(Tabla26[[#This Row],[B2B]],6)),"")</f>
        <v/>
      </c>
      <c r="EX466" s="6" t="str">
        <f>+IFERROR(VLOOKUP(EV466,Auxiliar!$A:$C,2,0),"")</f>
        <v/>
      </c>
      <c r="EY466" s="7" t="str">
        <f>+IFERROR(VLOOKUP(EV466,Auxiliar!$A:$C,3,0),"")</f>
        <v/>
      </c>
      <c r="EZ466" s="1"/>
      <c r="FA466" s="12"/>
      <c r="FB466" s="6" t="str">
        <f>+IFERROR(VALUE(RIGHT(Tabla27[[#This Row],[B2B]],6)),"")</f>
        <v/>
      </c>
      <c r="FC466" s="6" t="str">
        <f>+IFERROR(VLOOKUP(FA466,Auxiliar!$A:$C,2,0),"")</f>
        <v/>
      </c>
      <c r="FD466" s="7" t="str">
        <f>+IFERROR(VLOOKUP(FA466,Auxiliar!$A:$C,3,0),"")</f>
        <v/>
      </c>
      <c r="FE466" s="1"/>
      <c r="FF466" s="12"/>
      <c r="FG466" s="6" t="str">
        <f>+IFERROR(VALUE(RIGHT(Tabla28[[#This Row],[B2B]],6)),"")</f>
        <v/>
      </c>
      <c r="FH466" s="6" t="str">
        <f>+IFERROR(VLOOKUP(FF466,Auxiliar!$A:$C,2,0),"")</f>
        <v/>
      </c>
      <c r="FI466" s="7" t="str">
        <f>+IFERROR(VLOOKUP(FF466,Auxiliar!$A:$C,3,0),"")</f>
        <v/>
      </c>
      <c r="FJ466" s="1"/>
      <c r="FK466" s="12"/>
      <c r="FL466" s="6" t="str">
        <f>+IFERROR(VALUE(RIGHT(Tabla29[[#This Row],[B2B]],6)),"")</f>
        <v/>
      </c>
      <c r="FM466" s="6" t="str">
        <f>+IFERROR(VLOOKUP(FK466,Auxiliar!$A:$C,2,0),"")</f>
        <v/>
      </c>
      <c r="FN466" s="7" t="str">
        <f>+IFERROR(VLOOKUP(FK466,Auxiliar!$A:$C,3,0),"")</f>
        <v/>
      </c>
      <c r="FO466" s="1"/>
      <c r="FP466" s="12"/>
      <c r="FQ466" s="6" t="str">
        <f>+IFERROR(VALUE(RIGHT(Tabla30[[#This Row],[B2B]],6)),"")</f>
        <v/>
      </c>
      <c r="FR466" s="6" t="str">
        <f>+IFERROR(VLOOKUP(FP466,Auxiliar!$A:$C,2,0),"")</f>
        <v/>
      </c>
      <c r="FS466" s="7"/>
      <c r="FT466" s="1"/>
      <c r="FU466" s="12"/>
      <c r="FV466" s="6" t="str">
        <f>+IFERROR(VALUE(RIGHT(Tabla31[[#This Row],[B2B]],6)),"")</f>
        <v/>
      </c>
      <c r="FW466" s="6" t="str">
        <f>+IFERROR(VLOOKUP(FU466,Auxiliar!$A:$C,2,0),"")</f>
        <v/>
      </c>
      <c r="FX466" s="7" t="str">
        <f>+IFERROR(VLOOKUP(FU466,Auxiliar!$A:$C,3,0),"")</f>
        <v/>
      </c>
      <c r="FY466" s="1"/>
      <c r="FZ466" s="12"/>
      <c r="GA466" s="6" t="str">
        <f>+IFERROR(VALUE(RIGHT(Tabla32[[#This Row],[B2B]],6)),"")</f>
        <v/>
      </c>
      <c r="GB466" s="6" t="str">
        <f>+IFERROR(VLOOKUP(FZ466,Auxiliar!$A:$C,2,0),"")</f>
        <v/>
      </c>
      <c r="GC466" s="7" t="str">
        <f>+IFERROR(VLOOKUP(FZ466,Auxiliar!$A:$C,3,0),"")</f>
        <v/>
      </c>
      <c r="GD466" s="1"/>
      <c r="GE466" s="12"/>
      <c r="GF466" s="6" t="str">
        <f>+IFERROR(VALUE(RIGHT(Tabla33[[#This Row],[B2B]],6)),"")</f>
        <v/>
      </c>
      <c r="GG466" s="6" t="str">
        <f>+IFERROR(VLOOKUP(GE466,Auxiliar!$A:$C,2,0),"")</f>
        <v/>
      </c>
      <c r="GH466" s="7" t="str">
        <f>+IFERROR(VLOOKUP(GE466,Auxiliar!$A:$C,3,0),"")</f>
        <v/>
      </c>
    </row>
    <row r="467" spans="1:190" x14ac:dyDescent="0.25">
      <c r="A467" s="1"/>
      <c r="B467" s="1"/>
      <c r="C467" t="str">
        <f>+IFERROR(VALUE(RIGHT(Tabla1[[#This Row],[B2B]],6)),"")</f>
        <v/>
      </c>
      <c r="D467" t="str">
        <f>+IFERROR(VLOOKUP(B467,Auxiliar!$A:$C,2,0),"")</f>
        <v/>
      </c>
      <c r="E467" s="5" t="str">
        <f>+IFERROR(VLOOKUP(B467,Auxiliar!$A:$C,3,0),"")</f>
        <v/>
      </c>
      <c r="S467" s="1">
        <v>5232</v>
      </c>
      <c r="T467" s="1" t="s">
        <v>9</v>
      </c>
      <c r="U467" s="6">
        <f>+IFERROR(VALUE(RIGHT(Tabla4[[#This Row],[B2B]],6)),"")</f>
        <v>5232</v>
      </c>
      <c r="V467" s="6" t="str">
        <f>+IFERROR(VLOOKUP(T467,Auxiliar!$A:$C,2,0),"")</f>
        <v>CORE</v>
      </c>
      <c r="W467" s="7" t="str">
        <f>+IFERROR(VLOOKUP(T467,Auxiliar!$A:$C,3,0),"")</f>
        <v>0b 1% | 2b 5% | 4b 6%</v>
      </c>
      <c r="AK467" s="1">
        <v>5125</v>
      </c>
      <c r="AL467" s="1" t="s">
        <v>30</v>
      </c>
      <c r="AM467" s="6">
        <f>+IFERROR(VALUE(RIGHT(Tabla7[[#This Row],[B2B]],6)),"")</f>
        <v>5125</v>
      </c>
      <c r="AN467" s="6" t="str">
        <f>+IFERROR(VLOOKUP(AL467,Auxiliar!$A:$C,2,0),"")</f>
        <v>LATONES</v>
      </c>
      <c r="AO467" s="7" t="str">
        <f>+IFERROR(VLOOKUP(AL467,Auxiliar!$A:$C,3,0),"")</f>
        <v>1b 4% | 5b 7% | 97b 0%</v>
      </c>
      <c r="AW467" s="1"/>
      <c r="AX467" s="1" t="s">
        <v>32</v>
      </c>
      <c r="AY467" s="6" t="str">
        <f>+IFERROR(VALUE(RIGHT(Tabla9[[#This Row],[B2B]],6)),"")</f>
        <v/>
      </c>
      <c r="AZ467" s="6" t="str">
        <f>+IFERROR(VLOOKUP(AX467,Auxiliar!$A:$C,2,0),"")</f>
        <v>LATONES</v>
      </c>
      <c r="BA467" s="7" t="str">
        <f>+IFERROR(VLOOKUP(AX467,Auxiliar!$A:$C,3,0),"")</f>
        <v>2b 3% | 4b 4% | 6b 5% | 10b 8%  | 385b 0%</v>
      </c>
      <c r="BI467" s="1"/>
      <c r="BJ467" s="1"/>
      <c r="BK467" s="6" t="str">
        <f>+IFERROR(VALUE(RIGHT(Tabla11[[#This Row],[B2B]],6)),"")</f>
        <v/>
      </c>
      <c r="BL467" s="6" t="str">
        <f>+IFERROR(VLOOKUP(BJ467,Auxiliar!$A:$C,2,0),"")</f>
        <v/>
      </c>
      <c r="BM467" s="7" t="str">
        <f>+IFERROR(VLOOKUP(BJ467,Auxiliar!$A:$C,3,0),"")</f>
        <v/>
      </c>
      <c r="BO467" s="1">
        <v>10735</v>
      </c>
      <c r="BP467" s="1" t="s">
        <v>39</v>
      </c>
      <c r="BQ467" s="6">
        <f>+IFERROR(VALUE(RIGHT(Tabla12[[#This Row],[B2B]],6)),"")</f>
        <v>10735</v>
      </c>
      <c r="BR467" s="6" t="str">
        <f>+IFERROR(VLOOKUP(BP467,Auxiliar!$A:$C,2,0),"")</f>
        <v>VALUE LITRO</v>
      </c>
      <c r="BS467" s="7" t="str">
        <f>+IFERROR(VLOOKUP(BP467,Auxiliar!$A:$C,3,0),"")</f>
        <v>1b 12%</v>
      </c>
      <c r="CA467" s="1">
        <v>4199</v>
      </c>
      <c r="CB467" s="1" t="s">
        <v>35</v>
      </c>
      <c r="CC467" s="6">
        <f>+IFERROR(VALUE(RIGHT(Tabla14[[#This Row],[B2B]],6)),"")</f>
        <v>4199</v>
      </c>
      <c r="CD467" s="6" t="str">
        <f>+IFERROR(VLOOKUP(CB467,Auxiliar!$A:$C,2,0),"")</f>
        <v>Corona 710cc</v>
      </c>
      <c r="CE467" s="7" t="str">
        <f>+IFERROR(VLOOKUP(CB467,Auxiliar!$A:$C,3,0),"")</f>
        <v>1b 10% | 85b 0%</v>
      </c>
      <c r="CG467" s="1"/>
      <c r="CH467" s="1"/>
      <c r="CI467" s="6" t="str">
        <f>+IFERROR(VALUE(RIGHT(Tabla15[[#This Row],[B2B]],6)),"")</f>
        <v/>
      </c>
      <c r="CJ467" s="6" t="str">
        <f>+IFERROR(VLOOKUP(CH467,Auxiliar!$A:$C,2,0),"")</f>
        <v/>
      </c>
      <c r="CK467" s="7" t="str">
        <f>+IFERROR(VLOOKUP(CH467,Auxiliar!$A:$C,3,0),"")</f>
        <v/>
      </c>
      <c r="CM467" s="1">
        <v>4169</v>
      </c>
      <c r="CN467" s="1" t="s">
        <v>20</v>
      </c>
      <c r="CO467" s="6">
        <v>4169</v>
      </c>
      <c r="CP467" s="6" t="s">
        <v>20</v>
      </c>
      <c r="CQ467" s="7" t="s">
        <v>21</v>
      </c>
      <c r="CS467" s="1"/>
      <c r="CT467" s="1"/>
      <c r="CU467" s="6" t="str">
        <f>+IFERROR(VALUE(RIGHT(Tabla17[[#This Row],[B2B]],6)),"")</f>
        <v/>
      </c>
      <c r="CV467" s="6" t="str">
        <f>+IFERROR(VLOOKUP(CT467,Auxiliar!$A:$C,2,0),"")</f>
        <v/>
      </c>
      <c r="CW467" s="7" t="str">
        <f>+IFERROR(VLOOKUP(CT467,Auxiliar!$A:$C,3,0),"")</f>
        <v/>
      </c>
      <c r="CY467" s="1">
        <v>4169</v>
      </c>
      <c r="CZ467" s="1" t="s">
        <v>16</v>
      </c>
      <c r="DA467" s="6">
        <f>+IFERROR(VALUE(RIGHT(Tabla18[[#This Row],[B2B]],6)),"")</f>
        <v>4169</v>
      </c>
      <c r="DB467" s="6" t="str">
        <f>+IFERROR(VLOOKUP(CZ467,Auxiliar!$A:$C,2,0),"")</f>
        <v>PREMIUM</v>
      </c>
      <c r="DC467" s="7" t="str">
        <f>+IFERROR(VLOOKUP(CZ467,Auxiliar!$A:$C,3,0),"")</f>
        <v>0b 0% | 2b 2% | 5b 3,5% | 10b 5%</v>
      </c>
      <c r="DE467" s="1">
        <v>4169</v>
      </c>
      <c r="DF467" s="1" t="s">
        <v>19</v>
      </c>
      <c r="DG467" s="6">
        <f>+IFERROR(VALUE(RIGHT(Tabla19[[#This Row],[B2B]],6)),"")</f>
        <v>4169</v>
      </c>
      <c r="DH467" s="6" t="str">
        <f>+IFERROR(VLOOKUP(DF467,Auxiliar!$A:$C,2,0),"")</f>
        <v>MICHELOB</v>
      </c>
      <c r="DI467" s="7" t="str">
        <f>+IFERROR(VLOOKUP(DF467,Auxiliar!$A:$C,3,0),"")</f>
        <v>1b 7% | 3b 22% | 8b 27%</v>
      </c>
      <c r="DK467" s="1"/>
      <c r="DL467" s="1"/>
      <c r="DM467" s="6" t="str">
        <f>+IFERROR(VALUE(RIGHT(Tabla20[[#This Row],[B2B]],6)),"")</f>
        <v/>
      </c>
      <c r="DN467" s="6" t="str">
        <f>+IFERROR(VLOOKUP(DL467,Auxiliar!$A:$C,2,0),"")</f>
        <v/>
      </c>
      <c r="DO467" s="7" t="str">
        <f>+IFERROR(VLOOKUP(DL467,Auxiliar!$A:$C,3,0),"")</f>
        <v/>
      </c>
      <c r="DQ467" s="1">
        <v>4172</v>
      </c>
      <c r="DR467" s="12" t="s">
        <v>24</v>
      </c>
      <c r="DS467" s="6">
        <f>+IFERROR(VALUE(RIGHT(Tabla21[[#This Row],[B2B]],6)),"")</f>
        <v>4172</v>
      </c>
      <c r="DT467" s="6" t="str">
        <f>+IFERROR(VLOOKUP(DR467,Auxiliar!$A:$C,2,0),"")</f>
        <v>CORONA PORRON</v>
      </c>
      <c r="DU467" s="7" t="str">
        <f>+IFERROR(VLOOKUP(DR467,Auxiliar!$A:$C,3,0),"")</f>
        <v>1b 5% | 20b 0%</v>
      </c>
      <c r="DW467" s="1">
        <v>1420</v>
      </c>
      <c r="DX467" s="12" t="s">
        <v>43</v>
      </c>
      <c r="DY467" s="6">
        <f>+IFERROR(VALUE(RIGHT(Tabla22[[#This Row],[B2B]],6)),"")</f>
        <v>1420</v>
      </c>
      <c r="DZ467" s="6" t="str">
        <f>+IFERROR(VLOOKUP(DX467,Auxiliar!$A:$C,2,0),"")</f>
        <v xml:space="preserve">VALUE LATA </v>
      </c>
      <c r="EA467" s="7" t="str">
        <f>+IFERROR(VLOOKUP(DX467,Auxiliar!$A:$C,3,0),"")</f>
        <v>1b 15% | 100b 18%</v>
      </c>
      <c r="EC467" s="1">
        <v>10716</v>
      </c>
      <c r="ED467" s="12" t="s">
        <v>47</v>
      </c>
      <c r="EE467" s="6">
        <f>+IFERROR(VALUE(RIGHT(Tabla23[[#This Row],[B2B]],6)),"")</f>
        <v>10716</v>
      </c>
      <c r="EF467" s="6" t="str">
        <f>+IFERROR(VLOOKUP(ED467,Auxiliar!$A:$C,2,0),"")</f>
        <v>VALUE LATON</v>
      </c>
      <c r="EG467" s="7" t="str">
        <f>+IFERROR(VLOOKUP(ED467,Auxiliar!$A:$C,3,0),"")</f>
        <v>1b 10% | 5b 15% | 192b 0%</v>
      </c>
      <c r="EI467" s="1"/>
      <c r="EJ467" s="12"/>
      <c r="EK467" s="6" t="str">
        <f>+IFERROR(VALUE(RIGHT(Tabla24[[#This Row],[B2B]],6)),"")</f>
        <v/>
      </c>
      <c r="EL467" s="6" t="str">
        <f>+IFERROR(VLOOKUP(EJ467,Auxiliar!$A:$C,2,0),"")</f>
        <v/>
      </c>
      <c r="EM467" s="7" t="str">
        <f>+IFERROR(VLOOKUP(EJ467,Auxiliar!$A:$C,3,0),"")</f>
        <v/>
      </c>
      <c r="EO467" s="1"/>
      <c r="EP467" s="12"/>
      <c r="EQ467" s="6" t="str">
        <f>+IFERROR(VALUE(RIGHT(Tabla25[[#This Row],[B2B]],6)),"")</f>
        <v/>
      </c>
      <c r="ER467" s="6" t="str">
        <f>+IFERROR(VLOOKUP(EP467,Auxiliar!$A:$C,2,0),"")</f>
        <v/>
      </c>
      <c r="ES467" s="7" t="str">
        <f>+IFERROR(VLOOKUP(EP467,Auxiliar!$A:$C,3,0),"")</f>
        <v/>
      </c>
      <c r="EU467" s="1"/>
      <c r="EV467" s="12"/>
      <c r="EW467" s="6" t="str">
        <f>+IFERROR(VALUE(RIGHT(Tabla26[[#This Row],[B2B]],6)),"")</f>
        <v/>
      </c>
      <c r="EX467" s="6" t="str">
        <f>+IFERROR(VLOOKUP(EV467,Auxiliar!$A:$C,2,0),"")</f>
        <v/>
      </c>
      <c r="EY467" s="7" t="str">
        <f>+IFERROR(VLOOKUP(EV467,Auxiliar!$A:$C,3,0),"")</f>
        <v/>
      </c>
      <c r="EZ467" s="1"/>
      <c r="FA467" s="12"/>
      <c r="FB467" s="6" t="str">
        <f>+IFERROR(VALUE(RIGHT(Tabla27[[#This Row],[B2B]],6)),"")</f>
        <v/>
      </c>
      <c r="FC467" s="6" t="str">
        <f>+IFERROR(VLOOKUP(FA467,Auxiliar!$A:$C,2,0),"")</f>
        <v/>
      </c>
      <c r="FD467" s="7" t="str">
        <f>+IFERROR(VLOOKUP(FA467,Auxiliar!$A:$C,3,0),"")</f>
        <v/>
      </c>
      <c r="FE467" s="1"/>
      <c r="FF467" s="12"/>
      <c r="FG467" s="6" t="str">
        <f>+IFERROR(VALUE(RIGHT(Tabla28[[#This Row],[B2B]],6)),"")</f>
        <v/>
      </c>
      <c r="FH467" s="6" t="str">
        <f>+IFERROR(VLOOKUP(FF467,Auxiliar!$A:$C,2,0),"")</f>
        <v/>
      </c>
      <c r="FI467" s="7" t="str">
        <f>+IFERROR(VLOOKUP(FF467,Auxiliar!$A:$C,3,0),"")</f>
        <v/>
      </c>
      <c r="FJ467" s="1"/>
      <c r="FK467" s="12"/>
      <c r="FL467" s="6" t="str">
        <f>+IFERROR(VALUE(RIGHT(Tabla29[[#This Row],[B2B]],6)),"")</f>
        <v/>
      </c>
      <c r="FM467" s="6" t="str">
        <f>+IFERROR(VLOOKUP(FK467,Auxiliar!$A:$C,2,0),"")</f>
        <v/>
      </c>
      <c r="FN467" s="7" t="str">
        <f>+IFERROR(VLOOKUP(FK467,Auxiliar!$A:$C,3,0),"")</f>
        <v/>
      </c>
      <c r="FO467" s="1"/>
      <c r="FP467" s="12"/>
      <c r="FQ467" s="6" t="str">
        <f>+IFERROR(VALUE(RIGHT(Tabla30[[#This Row],[B2B]],6)),"")</f>
        <v/>
      </c>
      <c r="FR467" s="6" t="str">
        <f>+IFERROR(VLOOKUP(FP467,Auxiliar!$A:$C,2,0),"")</f>
        <v/>
      </c>
      <c r="FS467" s="7"/>
      <c r="FT467" s="1"/>
      <c r="FU467" s="12"/>
      <c r="FV467" s="6" t="str">
        <f>+IFERROR(VALUE(RIGHT(Tabla31[[#This Row],[B2B]],6)),"")</f>
        <v/>
      </c>
      <c r="FW467" s="6" t="str">
        <f>+IFERROR(VLOOKUP(FU467,Auxiliar!$A:$C,2,0),"")</f>
        <v/>
      </c>
      <c r="FX467" s="7" t="str">
        <f>+IFERROR(VLOOKUP(FU467,Auxiliar!$A:$C,3,0),"")</f>
        <v/>
      </c>
      <c r="FY467" s="1"/>
      <c r="FZ467" s="12"/>
      <c r="GA467" s="6" t="str">
        <f>+IFERROR(VALUE(RIGHT(Tabla32[[#This Row],[B2B]],6)),"")</f>
        <v/>
      </c>
      <c r="GB467" s="6" t="str">
        <f>+IFERROR(VLOOKUP(FZ467,Auxiliar!$A:$C,2,0),"")</f>
        <v/>
      </c>
      <c r="GC467" s="7" t="str">
        <f>+IFERROR(VLOOKUP(FZ467,Auxiliar!$A:$C,3,0),"")</f>
        <v/>
      </c>
      <c r="GD467" s="1"/>
      <c r="GE467" s="12"/>
      <c r="GF467" s="6" t="str">
        <f>+IFERROR(VALUE(RIGHT(Tabla33[[#This Row],[B2B]],6)),"")</f>
        <v/>
      </c>
      <c r="GG467" s="6" t="str">
        <f>+IFERROR(VLOOKUP(GE467,Auxiliar!$A:$C,2,0),"")</f>
        <v/>
      </c>
      <c r="GH467" s="7" t="str">
        <f>+IFERROR(VLOOKUP(GE467,Auxiliar!$A:$C,3,0),"")</f>
        <v/>
      </c>
    </row>
    <row r="468" spans="1:190" x14ac:dyDescent="0.25">
      <c r="A468" s="1"/>
      <c r="B468" s="1"/>
      <c r="C468" t="str">
        <f>+IFERROR(VALUE(RIGHT(Tabla1[[#This Row],[B2B]],6)),"")</f>
        <v/>
      </c>
      <c r="D468" t="str">
        <f>+IFERROR(VLOOKUP(B468,Auxiliar!$A:$C,2,0),"")</f>
        <v/>
      </c>
      <c r="E468" s="5" t="str">
        <f>+IFERROR(VLOOKUP(B468,Auxiliar!$A:$C,3,0),"")</f>
        <v/>
      </c>
      <c r="S468" s="1">
        <v>5240</v>
      </c>
      <c r="T468" s="1" t="s">
        <v>9</v>
      </c>
      <c r="U468" s="6">
        <f>+IFERROR(VALUE(RIGHT(Tabla4[[#This Row],[B2B]],6)),"")</f>
        <v>5240</v>
      </c>
      <c r="V468" s="6" t="str">
        <f>+IFERROR(VLOOKUP(T468,Auxiliar!$A:$C,2,0),"")</f>
        <v>CORE</v>
      </c>
      <c r="W468" s="7" t="str">
        <f>+IFERROR(VLOOKUP(T468,Auxiliar!$A:$C,3,0),"")</f>
        <v>0b 1% | 2b 5% | 4b 6%</v>
      </c>
      <c r="AK468" s="1">
        <v>5129</v>
      </c>
      <c r="AL468" s="1" t="s">
        <v>30</v>
      </c>
      <c r="AM468" s="6">
        <f>+IFERROR(VALUE(RIGHT(Tabla7[[#This Row],[B2B]],6)),"")</f>
        <v>5129</v>
      </c>
      <c r="AN468" s="6" t="str">
        <f>+IFERROR(VLOOKUP(AL468,Auxiliar!$A:$C,2,0),"")</f>
        <v>LATONES</v>
      </c>
      <c r="AO468" s="7" t="str">
        <f>+IFERROR(VLOOKUP(AL468,Auxiliar!$A:$C,3,0),"")</f>
        <v>1b 4% | 5b 7% | 97b 0%</v>
      </c>
      <c r="AW468" s="1"/>
      <c r="AX468" s="1" t="s">
        <v>32</v>
      </c>
      <c r="AY468" s="6" t="str">
        <f>+IFERROR(VALUE(RIGHT(Tabla9[[#This Row],[B2B]],6)),"")</f>
        <v/>
      </c>
      <c r="AZ468" s="6" t="str">
        <f>+IFERROR(VLOOKUP(AX468,Auxiliar!$A:$C,2,0),"")</f>
        <v>LATONES</v>
      </c>
      <c r="BA468" s="7" t="str">
        <f>+IFERROR(VLOOKUP(AX468,Auxiliar!$A:$C,3,0),"")</f>
        <v>2b 3% | 4b 4% | 6b 5% | 10b 8%  | 385b 0%</v>
      </c>
      <c r="BI468" s="1"/>
      <c r="BJ468" s="1"/>
      <c r="BK468" s="6" t="str">
        <f>+IFERROR(VALUE(RIGHT(Tabla11[[#This Row],[B2B]],6)),"")</f>
        <v/>
      </c>
      <c r="BL468" s="6" t="str">
        <f>+IFERROR(VLOOKUP(BJ468,Auxiliar!$A:$C,2,0),"")</f>
        <v/>
      </c>
      <c r="BM468" s="7" t="str">
        <f>+IFERROR(VLOOKUP(BJ468,Auxiliar!$A:$C,3,0),"")</f>
        <v/>
      </c>
      <c r="BO468" s="1">
        <v>1415</v>
      </c>
      <c r="BP468" s="1" t="s">
        <v>39</v>
      </c>
      <c r="BQ468" s="6">
        <f>+IFERROR(VALUE(RIGHT(Tabla12[[#This Row],[B2B]],6)),"")</f>
        <v>1415</v>
      </c>
      <c r="BR468" s="6" t="str">
        <f>+IFERROR(VLOOKUP(BP468,Auxiliar!$A:$C,2,0),"")</f>
        <v>VALUE LITRO</v>
      </c>
      <c r="BS468" s="7" t="str">
        <f>+IFERROR(VLOOKUP(BP468,Auxiliar!$A:$C,3,0),"")</f>
        <v>1b 12%</v>
      </c>
      <c r="CA468" s="1">
        <v>4218</v>
      </c>
      <c r="CB468" s="1" t="s">
        <v>35</v>
      </c>
      <c r="CC468" s="6">
        <f>+IFERROR(VALUE(RIGHT(Tabla14[[#This Row],[B2B]],6)),"")</f>
        <v>4218</v>
      </c>
      <c r="CD468" s="6" t="str">
        <f>+IFERROR(VLOOKUP(CB468,Auxiliar!$A:$C,2,0),"")</f>
        <v>Corona 710cc</v>
      </c>
      <c r="CE468" s="7" t="str">
        <f>+IFERROR(VLOOKUP(CB468,Auxiliar!$A:$C,3,0),"")</f>
        <v>1b 10% | 85b 0%</v>
      </c>
      <c r="CG468" s="1"/>
      <c r="CH468" s="1"/>
      <c r="CI468" s="6" t="str">
        <f>+IFERROR(VALUE(RIGHT(Tabla15[[#This Row],[B2B]],6)),"")</f>
        <v/>
      </c>
      <c r="CJ468" s="6" t="str">
        <f>+IFERROR(VLOOKUP(CH468,Auxiliar!$A:$C,2,0),"")</f>
        <v/>
      </c>
      <c r="CK468" s="7" t="str">
        <f>+IFERROR(VLOOKUP(CH468,Auxiliar!$A:$C,3,0),"")</f>
        <v/>
      </c>
      <c r="CM468" s="1">
        <v>4172</v>
      </c>
      <c r="CN468" s="1" t="s">
        <v>20</v>
      </c>
      <c r="CO468" s="6">
        <v>4172</v>
      </c>
      <c r="CP468" s="6" t="s">
        <v>20</v>
      </c>
      <c r="CQ468" s="7" t="s">
        <v>21</v>
      </c>
      <c r="CS468" s="1"/>
      <c r="CT468" s="1"/>
      <c r="CU468" s="6" t="str">
        <f>+IFERROR(VALUE(RIGHT(Tabla17[[#This Row],[B2B]],6)),"")</f>
        <v/>
      </c>
      <c r="CV468" s="6" t="str">
        <f>+IFERROR(VLOOKUP(CT468,Auxiliar!$A:$C,2,0),"")</f>
        <v/>
      </c>
      <c r="CW468" s="7" t="str">
        <f>+IFERROR(VLOOKUP(CT468,Auxiliar!$A:$C,3,0),"")</f>
        <v/>
      </c>
      <c r="CY468" s="1">
        <v>4172</v>
      </c>
      <c r="CZ468" s="1" t="s">
        <v>16</v>
      </c>
      <c r="DA468" s="6">
        <f>+IFERROR(VALUE(RIGHT(Tabla18[[#This Row],[B2B]],6)),"")</f>
        <v>4172</v>
      </c>
      <c r="DB468" s="6" t="str">
        <f>+IFERROR(VLOOKUP(CZ468,Auxiliar!$A:$C,2,0),"")</f>
        <v>PREMIUM</v>
      </c>
      <c r="DC468" s="7" t="str">
        <f>+IFERROR(VLOOKUP(CZ468,Auxiliar!$A:$C,3,0),"")</f>
        <v>0b 0% | 2b 2% | 5b 3,5% | 10b 5%</v>
      </c>
      <c r="DE468" s="1">
        <v>4172</v>
      </c>
      <c r="DF468" s="1" t="s">
        <v>19</v>
      </c>
      <c r="DG468" s="6">
        <f>+IFERROR(VALUE(RIGHT(Tabla19[[#This Row],[B2B]],6)),"")</f>
        <v>4172</v>
      </c>
      <c r="DH468" s="6" t="str">
        <f>+IFERROR(VLOOKUP(DF468,Auxiliar!$A:$C,2,0),"")</f>
        <v>MICHELOB</v>
      </c>
      <c r="DI468" s="7" t="str">
        <f>+IFERROR(VLOOKUP(DF468,Auxiliar!$A:$C,3,0),"")</f>
        <v>1b 7% | 3b 22% | 8b 27%</v>
      </c>
      <c r="DK468" s="1"/>
      <c r="DL468" s="1"/>
      <c r="DM468" s="6" t="str">
        <f>+IFERROR(VALUE(RIGHT(Tabla20[[#This Row],[B2B]],6)),"")</f>
        <v/>
      </c>
      <c r="DN468" s="6" t="str">
        <f>+IFERROR(VLOOKUP(DL468,Auxiliar!$A:$C,2,0),"")</f>
        <v/>
      </c>
      <c r="DO468" s="7" t="str">
        <f>+IFERROR(VLOOKUP(DL468,Auxiliar!$A:$C,3,0),"")</f>
        <v/>
      </c>
      <c r="DQ468" s="1">
        <v>4173</v>
      </c>
      <c r="DR468" s="12" t="s">
        <v>24</v>
      </c>
      <c r="DS468" s="6">
        <f>+IFERROR(VALUE(RIGHT(Tabla21[[#This Row],[B2B]],6)),"")</f>
        <v>4173</v>
      </c>
      <c r="DT468" s="6" t="str">
        <f>+IFERROR(VLOOKUP(DR468,Auxiliar!$A:$C,2,0),"")</f>
        <v>CORONA PORRON</v>
      </c>
      <c r="DU468" s="7" t="str">
        <f>+IFERROR(VLOOKUP(DR468,Auxiliar!$A:$C,3,0),"")</f>
        <v>1b 5% | 20b 0%</v>
      </c>
      <c r="DW468" s="1">
        <v>10778</v>
      </c>
      <c r="DX468" s="12" t="s">
        <v>43</v>
      </c>
      <c r="DY468" s="6">
        <f>+IFERROR(VALUE(RIGHT(Tabla22[[#This Row],[B2B]],6)),"")</f>
        <v>10778</v>
      </c>
      <c r="DZ468" s="6" t="str">
        <f>+IFERROR(VLOOKUP(DX468,Auxiliar!$A:$C,2,0),"")</f>
        <v xml:space="preserve">VALUE LATA </v>
      </c>
      <c r="EA468" s="7" t="str">
        <f>+IFERROR(VLOOKUP(DX468,Auxiliar!$A:$C,3,0),"")</f>
        <v>1b 15% | 100b 18%</v>
      </c>
      <c r="EC468" s="1">
        <v>10735</v>
      </c>
      <c r="ED468" s="12" t="s">
        <v>47</v>
      </c>
      <c r="EE468" s="6">
        <f>+IFERROR(VALUE(RIGHT(Tabla23[[#This Row],[B2B]],6)),"")</f>
        <v>10735</v>
      </c>
      <c r="EF468" s="6" t="str">
        <f>+IFERROR(VLOOKUP(ED468,Auxiliar!$A:$C,2,0),"")</f>
        <v>VALUE LATON</v>
      </c>
      <c r="EG468" s="7" t="str">
        <f>+IFERROR(VLOOKUP(ED468,Auxiliar!$A:$C,3,0),"")</f>
        <v>1b 10% | 5b 15% | 192b 0%</v>
      </c>
      <c r="EI468" s="1"/>
      <c r="EJ468" s="12"/>
      <c r="EK468" s="6" t="str">
        <f>+IFERROR(VALUE(RIGHT(Tabla24[[#This Row],[B2B]],6)),"")</f>
        <v/>
      </c>
      <c r="EL468" s="6" t="str">
        <f>+IFERROR(VLOOKUP(EJ468,Auxiliar!$A:$C,2,0),"")</f>
        <v/>
      </c>
      <c r="EM468" s="7" t="str">
        <f>+IFERROR(VLOOKUP(EJ468,Auxiliar!$A:$C,3,0),"")</f>
        <v/>
      </c>
      <c r="EO468" s="1"/>
      <c r="EP468" s="12"/>
      <c r="EQ468" s="6" t="str">
        <f>+IFERROR(VALUE(RIGHT(Tabla25[[#This Row],[B2B]],6)),"")</f>
        <v/>
      </c>
      <c r="ER468" s="6" t="str">
        <f>+IFERROR(VLOOKUP(EP468,Auxiliar!$A:$C,2,0),"")</f>
        <v/>
      </c>
      <c r="ES468" s="7" t="str">
        <f>+IFERROR(VLOOKUP(EP468,Auxiliar!$A:$C,3,0),"")</f>
        <v/>
      </c>
      <c r="EU468" s="1"/>
      <c r="EV468" s="12"/>
      <c r="EW468" s="6" t="str">
        <f>+IFERROR(VALUE(RIGHT(Tabla26[[#This Row],[B2B]],6)),"")</f>
        <v/>
      </c>
      <c r="EX468" s="6" t="str">
        <f>+IFERROR(VLOOKUP(EV468,Auxiliar!$A:$C,2,0),"")</f>
        <v/>
      </c>
      <c r="EY468" s="7" t="str">
        <f>+IFERROR(VLOOKUP(EV468,Auxiliar!$A:$C,3,0),"")</f>
        <v/>
      </c>
      <c r="EZ468" s="1"/>
      <c r="FA468" s="12"/>
      <c r="FB468" s="6" t="str">
        <f>+IFERROR(VALUE(RIGHT(Tabla27[[#This Row],[B2B]],6)),"")</f>
        <v/>
      </c>
      <c r="FC468" s="6" t="str">
        <f>+IFERROR(VLOOKUP(FA468,Auxiliar!$A:$C,2,0),"")</f>
        <v/>
      </c>
      <c r="FD468" s="7" t="str">
        <f>+IFERROR(VLOOKUP(FA468,Auxiliar!$A:$C,3,0),"")</f>
        <v/>
      </c>
      <c r="FE468" s="1"/>
      <c r="FF468" s="12"/>
      <c r="FG468" s="6" t="str">
        <f>+IFERROR(VALUE(RIGHT(Tabla28[[#This Row],[B2B]],6)),"")</f>
        <v/>
      </c>
      <c r="FH468" s="6" t="str">
        <f>+IFERROR(VLOOKUP(FF468,Auxiliar!$A:$C,2,0),"")</f>
        <v/>
      </c>
      <c r="FI468" s="7" t="str">
        <f>+IFERROR(VLOOKUP(FF468,Auxiliar!$A:$C,3,0),"")</f>
        <v/>
      </c>
      <c r="FJ468" s="1"/>
      <c r="FK468" s="12"/>
      <c r="FL468" s="6" t="str">
        <f>+IFERROR(VALUE(RIGHT(Tabla29[[#This Row],[B2B]],6)),"")</f>
        <v/>
      </c>
      <c r="FM468" s="6" t="str">
        <f>+IFERROR(VLOOKUP(FK468,Auxiliar!$A:$C,2,0),"")</f>
        <v/>
      </c>
      <c r="FN468" s="7" t="str">
        <f>+IFERROR(VLOOKUP(FK468,Auxiliar!$A:$C,3,0),"")</f>
        <v/>
      </c>
      <c r="FO468" s="1"/>
      <c r="FP468" s="12"/>
      <c r="FQ468" s="6" t="str">
        <f>+IFERROR(VALUE(RIGHT(Tabla30[[#This Row],[B2B]],6)),"")</f>
        <v/>
      </c>
      <c r="FR468" s="6" t="str">
        <f>+IFERROR(VLOOKUP(FP468,Auxiliar!$A:$C,2,0),"")</f>
        <v/>
      </c>
      <c r="FS468" s="7"/>
      <c r="FT468" s="1"/>
      <c r="FU468" s="12"/>
      <c r="FV468" s="6" t="str">
        <f>+IFERROR(VALUE(RIGHT(Tabla31[[#This Row],[B2B]],6)),"")</f>
        <v/>
      </c>
      <c r="FW468" s="6" t="str">
        <f>+IFERROR(VLOOKUP(FU468,Auxiliar!$A:$C,2,0),"")</f>
        <v/>
      </c>
      <c r="FX468" s="7" t="str">
        <f>+IFERROR(VLOOKUP(FU468,Auxiliar!$A:$C,3,0),"")</f>
        <v/>
      </c>
      <c r="FY468" s="1"/>
      <c r="FZ468" s="12"/>
      <c r="GA468" s="6" t="str">
        <f>+IFERROR(VALUE(RIGHT(Tabla32[[#This Row],[B2B]],6)),"")</f>
        <v/>
      </c>
      <c r="GB468" s="6" t="str">
        <f>+IFERROR(VLOOKUP(FZ468,Auxiliar!$A:$C,2,0),"")</f>
        <v/>
      </c>
      <c r="GC468" s="7" t="str">
        <f>+IFERROR(VLOOKUP(FZ468,Auxiliar!$A:$C,3,0),"")</f>
        <v/>
      </c>
      <c r="GD468" s="1"/>
      <c r="GE468" s="12"/>
      <c r="GF468" s="6" t="str">
        <f>+IFERROR(VALUE(RIGHT(Tabla33[[#This Row],[B2B]],6)),"")</f>
        <v/>
      </c>
      <c r="GG468" s="6" t="str">
        <f>+IFERROR(VLOOKUP(GE468,Auxiliar!$A:$C,2,0),"")</f>
        <v/>
      </c>
      <c r="GH468" s="7" t="str">
        <f>+IFERROR(VLOOKUP(GE468,Auxiliar!$A:$C,3,0),"")</f>
        <v/>
      </c>
    </row>
    <row r="469" spans="1:190" x14ac:dyDescent="0.25">
      <c r="A469" s="1"/>
      <c r="B469" s="1"/>
      <c r="C469" t="str">
        <f>+IFERROR(VALUE(RIGHT(Tabla1[[#This Row],[B2B]],6)),"")</f>
        <v/>
      </c>
      <c r="D469" t="str">
        <f>+IFERROR(VLOOKUP(B469,Auxiliar!$A:$C,2,0),"")</f>
        <v/>
      </c>
      <c r="E469" s="5" t="str">
        <f>+IFERROR(VLOOKUP(B469,Auxiliar!$A:$C,3,0),"")</f>
        <v/>
      </c>
      <c r="S469" s="1">
        <v>5246</v>
      </c>
      <c r="T469" s="1" t="s">
        <v>9</v>
      </c>
      <c r="U469" s="6">
        <f>+IFERROR(VALUE(RIGHT(Tabla4[[#This Row],[B2B]],6)),"")</f>
        <v>5246</v>
      </c>
      <c r="V469" s="6" t="str">
        <f>+IFERROR(VLOOKUP(T469,Auxiliar!$A:$C,2,0),"")</f>
        <v>CORE</v>
      </c>
      <c r="W469" s="7" t="str">
        <f>+IFERROR(VLOOKUP(T469,Auxiliar!$A:$C,3,0),"")</f>
        <v>0b 1% | 2b 5% | 4b 6%</v>
      </c>
      <c r="AK469" s="1">
        <v>5130</v>
      </c>
      <c r="AL469" s="1" t="s">
        <v>30</v>
      </c>
      <c r="AM469" s="6">
        <f>+IFERROR(VALUE(RIGHT(Tabla7[[#This Row],[B2B]],6)),"")</f>
        <v>5130</v>
      </c>
      <c r="AN469" s="6" t="str">
        <f>+IFERROR(VLOOKUP(AL469,Auxiliar!$A:$C,2,0),"")</f>
        <v>LATONES</v>
      </c>
      <c r="AO469" s="7" t="str">
        <f>+IFERROR(VLOOKUP(AL469,Auxiliar!$A:$C,3,0),"")</f>
        <v>1b 4% | 5b 7% | 97b 0%</v>
      </c>
      <c r="AW469" s="1"/>
      <c r="AX469" s="1" t="s">
        <v>32</v>
      </c>
      <c r="AY469" s="6" t="str">
        <f>+IFERROR(VALUE(RIGHT(Tabla9[[#This Row],[B2B]],6)),"")</f>
        <v/>
      </c>
      <c r="AZ469" s="6" t="str">
        <f>+IFERROR(VLOOKUP(AX469,Auxiliar!$A:$C,2,0),"")</f>
        <v>LATONES</v>
      </c>
      <c r="BA469" s="7" t="str">
        <f>+IFERROR(VLOOKUP(AX469,Auxiliar!$A:$C,3,0),"")</f>
        <v>2b 3% | 4b 4% | 6b 5% | 10b 8%  | 385b 0%</v>
      </c>
      <c r="BI469" s="1"/>
      <c r="BJ469" s="1"/>
      <c r="BK469" s="6" t="str">
        <f>+IFERROR(VALUE(RIGHT(Tabla11[[#This Row],[B2B]],6)),"")</f>
        <v/>
      </c>
      <c r="BL469" s="6" t="str">
        <f>+IFERROR(VLOOKUP(BJ469,Auxiliar!$A:$C,2,0),"")</f>
        <v/>
      </c>
      <c r="BM469" s="7" t="str">
        <f>+IFERROR(VLOOKUP(BJ469,Auxiliar!$A:$C,3,0),"")</f>
        <v/>
      </c>
      <c r="BO469" s="1">
        <v>10749</v>
      </c>
      <c r="BP469" s="1" t="s">
        <v>39</v>
      </c>
      <c r="BQ469" s="6">
        <f>+IFERROR(VALUE(RIGHT(Tabla12[[#This Row],[B2B]],6)),"")</f>
        <v>10749</v>
      </c>
      <c r="BR469" s="6" t="str">
        <f>+IFERROR(VLOOKUP(BP469,Auxiliar!$A:$C,2,0),"")</f>
        <v>VALUE LITRO</v>
      </c>
      <c r="BS469" s="7" t="str">
        <f>+IFERROR(VLOOKUP(BP469,Auxiliar!$A:$C,3,0),"")</f>
        <v>1b 12%</v>
      </c>
      <c r="CA469" s="1">
        <v>4221</v>
      </c>
      <c r="CB469" s="1" t="s">
        <v>35</v>
      </c>
      <c r="CC469" s="6">
        <f>+IFERROR(VALUE(RIGHT(Tabla14[[#This Row],[B2B]],6)),"")</f>
        <v>4221</v>
      </c>
      <c r="CD469" s="6" t="str">
        <f>+IFERROR(VLOOKUP(CB469,Auxiliar!$A:$C,2,0),"")</f>
        <v>Corona 710cc</v>
      </c>
      <c r="CE469" s="7" t="str">
        <f>+IFERROR(VLOOKUP(CB469,Auxiliar!$A:$C,3,0),"")</f>
        <v>1b 10% | 85b 0%</v>
      </c>
      <c r="CG469" s="1"/>
      <c r="CH469" s="1"/>
      <c r="CI469" s="6" t="str">
        <f>+IFERROR(VALUE(RIGHT(Tabla15[[#This Row],[B2B]],6)),"")</f>
        <v/>
      </c>
      <c r="CJ469" s="6" t="str">
        <f>+IFERROR(VLOOKUP(CH469,Auxiliar!$A:$C,2,0),"")</f>
        <v/>
      </c>
      <c r="CK469" s="7" t="str">
        <f>+IFERROR(VLOOKUP(CH469,Auxiliar!$A:$C,3,0),"")</f>
        <v/>
      </c>
      <c r="CM469" s="1">
        <v>4173</v>
      </c>
      <c r="CN469" s="1" t="s">
        <v>20</v>
      </c>
      <c r="CO469" s="6">
        <v>4173</v>
      </c>
      <c r="CP469" s="6" t="s">
        <v>20</v>
      </c>
      <c r="CQ469" s="7" t="s">
        <v>21</v>
      </c>
      <c r="CS469" s="1"/>
      <c r="CT469" s="1"/>
      <c r="CU469" s="6" t="str">
        <f>+IFERROR(VALUE(RIGHT(Tabla17[[#This Row],[B2B]],6)),"")</f>
        <v/>
      </c>
      <c r="CV469" s="6" t="str">
        <f>+IFERROR(VLOOKUP(CT469,Auxiliar!$A:$C,2,0),"")</f>
        <v/>
      </c>
      <c r="CW469" s="7" t="str">
        <f>+IFERROR(VLOOKUP(CT469,Auxiliar!$A:$C,3,0),"")</f>
        <v/>
      </c>
      <c r="CY469" s="1">
        <v>4173</v>
      </c>
      <c r="CZ469" s="1" t="s">
        <v>16</v>
      </c>
      <c r="DA469" s="6">
        <f>+IFERROR(VALUE(RIGHT(Tabla18[[#This Row],[B2B]],6)),"")</f>
        <v>4173</v>
      </c>
      <c r="DB469" s="6" t="str">
        <f>+IFERROR(VLOOKUP(CZ469,Auxiliar!$A:$C,2,0),"")</f>
        <v>PREMIUM</v>
      </c>
      <c r="DC469" s="7" t="str">
        <f>+IFERROR(VLOOKUP(CZ469,Auxiliar!$A:$C,3,0),"")</f>
        <v>0b 0% | 2b 2% | 5b 3,5% | 10b 5%</v>
      </c>
      <c r="DE469" s="1">
        <v>4173</v>
      </c>
      <c r="DF469" s="1" t="s">
        <v>19</v>
      </c>
      <c r="DG469" s="6">
        <f>+IFERROR(VALUE(RIGHT(Tabla19[[#This Row],[B2B]],6)),"")</f>
        <v>4173</v>
      </c>
      <c r="DH469" s="6" t="str">
        <f>+IFERROR(VLOOKUP(DF469,Auxiliar!$A:$C,2,0),"")</f>
        <v>MICHELOB</v>
      </c>
      <c r="DI469" s="7" t="str">
        <f>+IFERROR(VLOOKUP(DF469,Auxiliar!$A:$C,3,0),"")</f>
        <v>1b 7% | 3b 22% | 8b 27%</v>
      </c>
      <c r="DK469" s="1"/>
      <c r="DL469" s="1"/>
      <c r="DM469" s="6" t="str">
        <f>+IFERROR(VALUE(RIGHT(Tabla20[[#This Row],[B2B]],6)),"")</f>
        <v/>
      </c>
      <c r="DN469" s="6" t="str">
        <f>+IFERROR(VLOOKUP(DL469,Auxiliar!$A:$C,2,0),"")</f>
        <v/>
      </c>
      <c r="DO469" s="7" t="str">
        <f>+IFERROR(VLOOKUP(DL469,Auxiliar!$A:$C,3,0),"")</f>
        <v/>
      </c>
      <c r="DQ469" s="1">
        <v>4184</v>
      </c>
      <c r="DR469" s="12" t="s">
        <v>24</v>
      </c>
      <c r="DS469" s="6">
        <f>+IFERROR(VALUE(RIGHT(Tabla21[[#This Row],[B2B]],6)),"")</f>
        <v>4184</v>
      </c>
      <c r="DT469" s="6" t="str">
        <f>+IFERROR(VLOOKUP(DR469,Auxiliar!$A:$C,2,0),"")</f>
        <v>CORONA PORRON</v>
      </c>
      <c r="DU469" s="7" t="str">
        <f>+IFERROR(VLOOKUP(DR469,Auxiliar!$A:$C,3,0),"")</f>
        <v>1b 5% | 20b 0%</v>
      </c>
      <c r="DW469" s="1">
        <v>10781</v>
      </c>
      <c r="DX469" s="12" t="s">
        <v>43</v>
      </c>
      <c r="DY469" s="6">
        <f>+IFERROR(VALUE(RIGHT(Tabla22[[#This Row],[B2B]],6)),"")</f>
        <v>10781</v>
      </c>
      <c r="DZ469" s="6" t="str">
        <f>+IFERROR(VLOOKUP(DX469,Auxiliar!$A:$C,2,0),"")</f>
        <v xml:space="preserve">VALUE LATA </v>
      </c>
      <c r="EA469" s="7" t="str">
        <f>+IFERROR(VLOOKUP(DX469,Auxiliar!$A:$C,3,0),"")</f>
        <v>1b 15% | 100b 18%</v>
      </c>
      <c r="EC469" s="1">
        <v>1415</v>
      </c>
      <c r="ED469" s="12" t="s">
        <v>47</v>
      </c>
      <c r="EE469" s="6">
        <f>+IFERROR(VALUE(RIGHT(Tabla23[[#This Row],[B2B]],6)),"")</f>
        <v>1415</v>
      </c>
      <c r="EF469" s="6" t="str">
        <f>+IFERROR(VLOOKUP(ED469,Auxiliar!$A:$C,2,0),"")</f>
        <v>VALUE LATON</v>
      </c>
      <c r="EG469" s="7" t="str">
        <f>+IFERROR(VLOOKUP(ED469,Auxiliar!$A:$C,3,0),"")</f>
        <v>1b 10% | 5b 15% | 192b 0%</v>
      </c>
      <c r="EI469" s="1"/>
      <c r="EJ469" s="12"/>
      <c r="EK469" s="6" t="str">
        <f>+IFERROR(VALUE(RIGHT(Tabla24[[#This Row],[B2B]],6)),"")</f>
        <v/>
      </c>
      <c r="EL469" s="6" t="str">
        <f>+IFERROR(VLOOKUP(EJ469,Auxiliar!$A:$C,2,0),"")</f>
        <v/>
      </c>
      <c r="EM469" s="7" t="str">
        <f>+IFERROR(VLOOKUP(EJ469,Auxiliar!$A:$C,3,0),"")</f>
        <v/>
      </c>
      <c r="EO469" s="1"/>
      <c r="EP469" s="12"/>
      <c r="EQ469" s="6" t="str">
        <f>+IFERROR(VALUE(RIGHT(Tabla25[[#This Row],[B2B]],6)),"")</f>
        <v/>
      </c>
      <c r="ER469" s="6" t="str">
        <f>+IFERROR(VLOOKUP(EP469,Auxiliar!$A:$C,2,0),"")</f>
        <v/>
      </c>
      <c r="ES469" s="7" t="str">
        <f>+IFERROR(VLOOKUP(EP469,Auxiliar!$A:$C,3,0),"")</f>
        <v/>
      </c>
      <c r="EU469" s="1"/>
      <c r="EV469" s="12"/>
      <c r="EW469" s="6" t="str">
        <f>+IFERROR(VALUE(RIGHT(Tabla26[[#This Row],[B2B]],6)),"")</f>
        <v/>
      </c>
      <c r="EX469" s="6" t="str">
        <f>+IFERROR(VLOOKUP(EV469,Auxiliar!$A:$C,2,0),"")</f>
        <v/>
      </c>
      <c r="EY469" s="7" t="str">
        <f>+IFERROR(VLOOKUP(EV469,Auxiliar!$A:$C,3,0),"")</f>
        <v/>
      </c>
      <c r="EZ469" s="1"/>
      <c r="FA469" s="12"/>
      <c r="FB469" s="6" t="str">
        <f>+IFERROR(VALUE(RIGHT(Tabla27[[#This Row],[B2B]],6)),"")</f>
        <v/>
      </c>
      <c r="FC469" s="6" t="str">
        <f>+IFERROR(VLOOKUP(FA469,Auxiliar!$A:$C,2,0),"")</f>
        <v/>
      </c>
      <c r="FD469" s="7" t="str">
        <f>+IFERROR(VLOOKUP(FA469,Auxiliar!$A:$C,3,0),"")</f>
        <v/>
      </c>
      <c r="FE469" s="1"/>
      <c r="FF469" s="12"/>
      <c r="FG469" s="6" t="str">
        <f>+IFERROR(VALUE(RIGHT(Tabla28[[#This Row],[B2B]],6)),"")</f>
        <v/>
      </c>
      <c r="FH469" s="6" t="str">
        <f>+IFERROR(VLOOKUP(FF469,Auxiliar!$A:$C,2,0),"")</f>
        <v/>
      </c>
      <c r="FI469" s="7" t="str">
        <f>+IFERROR(VLOOKUP(FF469,Auxiliar!$A:$C,3,0),"")</f>
        <v/>
      </c>
      <c r="FJ469" s="1"/>
      <c r="FK469" s="12"/>
      <c r="FL469" s="6" t="str">
        <f>+IFERROR(VALUE(RIGHT(Tabla29[[#This Row],[B2B]],6)),"")</f>
        <v/>
      </c>
      <c r="FM469" s="6" t="str">
        <f>+IFERROR(VLOOKUP(FK469,Auxiliar!$A:$C,2,0),"")</f>
        <v/>
      </c>
      <c r="FN469" s="7" t="str">
        <f>+IFERROR(VLOOKUP(FK469,Auxiliar!$A:$C,3,0),"")</f>
        <v/>
      </c>
      <c r="FO469" s="1"/>
      <c r="FP469" s="12"/>
      <c r="FQ469" s="6" t="str">
        <f>+IFERROR(VALUE(RIGHT(Tabla30[[#This Row],[B2B]],6)),"")</f>
        <v/>
      </c>
      <c r="FR469" s="6" t="str">
        <f>+IFERROR(VLOOKUP(FP469,Auxiliar!$A:$C,2,0),"")</f>
        <v/>
      </c>
      <c r="FS469" s="7"/>
      <c r="FT469" s="1"/>
      <c r="FU469" s="12"/>
      <c r="FV469" s="6" t="str">
        <f>+IFERROR(VALUE(RIGHT(Tabla31[[#This Row],[B2B]],6)),"")</f>
        <v/>
      </c>
      <c r="FW469" s="6" t="str">
        <f>+IFERROR(VLOOKUP(FU469,Auxiliar!$A:$C,2,0),"")</f>
        <v/>
      </c>
      <c r="FX469" s="7" t="str">
        <f>+IFERROR(VLOOKUP(FU469,Auxiliar!$A:$C,3,0),"")</f>
        <v/>
      </c>
      <c r="FY469" s="1"/>
      <c r="FZ469" s="12"/>
      <c r="GA469" s="6" t="str">
        <f>+IFERROR(VALUE(RIGHT(Tabla32[[#This Row],[B2B]],6)),"")</f>
        <v/>
      </c>
      <c r="GB469" s="6" t="str">
        <f>+IFERROR(VLOOKUP(FZ469,Auxiliar!$A:$C,2,0),"")</f>
        <v/>
      </c>
      <c r="GC469" s="7" t="str">
        <f>+IFERROR(VLOOKUP(FZ469,Auxiliar!$A:$C,3,0),"")</f>
        <v/>
      </c>
      <c r="GD469" s="1"/>
      <c r="GE469" s="12"/>
      <c r="GF469" s="6" t="str">
        <f>+IFERROR(VALUE(RIGHT(Tabla33[[#This Row],[B2B]],6)),"")</f>
        <v/>
      </c>
      <c r="GG469" s="6" t="str">
        <f>+IFERROR(VLOOKUP(GE469,Auxiliar!$A:$C,2,0),"")</f>
        <v/>
      </c>
      <c r="GH469" s="7" t="str">
        <f>+IFERROR(VLOOKUP(GE469,Auxiliar!$A:$C,3,0),"")</f>
        <v/>
      </c>
    </row>
    <row r="470" spans="1:190" x14ac:dyDescent="0.25">
      <c r="A470" s="1"/>
      <c r="B470" s="1"/>
      <c r="C470" t="str">
        <f>+IFERROR(VALUE(RIGHT(Tabla1[[#This Row],[B2B]],6)),"")</f>
        <v/>
      </c>
      <c r="D470" t="str">
        <f>+IFERROR(VLOOKUP(B470,Auxiliar!$A:$C,2,0),"")</f>
        <v/>
      </c>
      <c r="E470" s="5" t="str">
        <f>+IFERROR(VLOOKUP(B470,Auxiliar!$A:$C,3,0),"")</f>
        <v/>
      </c>
      <c r="S470" s="1">
        <v>5255</v>
      </c>
      <c r="T470" s="1" t="s">
        <v>9</v>
      </c>
      <c r="U470" s="6">
        <f>+IFERROR(VALUE(RIGHT(Tabla4[[#This Row],[B2B]],6)),"")</f>
        <v>5255</v>
      </c>
      <c r="V470" s="6" t="str">
        <f>+IFERROR(VLOOKUP(T470,Auxiliar!$A:$C,2,0),"")</f>
        <v>CORE</v>
      </c>
      <c r="W470" s="7" t="str">
        <f>+IFERROR(VLOOKUP(T470,Auxiliar!$A:$C,3,0),"")</f>
        <v>0b 1% | 2b 5% | 4b 6%</v>
      </c>
      <c r="AK470" s="1">
        <v>5137</v>
      </c>
      <c r="AL470" s="1" t="s">
        <v>30</v>
      </c>
      <c r="AM470" s="6">
        <f>+IFERROR(VALUE(RIGHT(Tabla7[[#This Row],[B2B]],6)),"")</f>
        <v>5137</v>
      </c>
      <c r="AN470" s="6" t="str">
        <f>+IFERROR(VLOOKUP(AL470,Auxiliar!$A:$C,2,0),"")</f>
        <v>LATONES</v>
      </c>
      <c r="AO470" s="7" t="str">
        <f>+IFERROR(VLOOKUP(AL470,Auxiliar!$A:$C,3,0),"")</f>
        <v>1b 4% | 5b 7% | 97b 0%</v>
      </c>
      <c r="AW470" s="1"/>
      <c r="AX470" s="1" t="s">
        <v>32</v>
      </c>
      <c r="AY470" s="6" t="str">
        <f>+IFERROR(VALUE(RIGHT(Tabla9[[#This Row],[B2B]],6)),"")</f>
        <v/>
      </c>
      <c r="AZ470" s="6" t="str">
        <f>+IFERROR(VLOOKUP(AX470,Auxiliar!$A:$C,2,0),"")</f>
        <v>LATONES</v>
      </c>
      <c r="BA470" s="7" t="str">
        <f>+IFERROR(VLOOKUP(AX470,Auxiliar!$A:$C,3,0),"")</f>
        <v>2b 3% | 4b 4% | 6b 5% | 10b 8%  | 385b 0%</v>
      </c>
      <c r="BI470" s="1"/>
      <c r="BJ470" s="1"/>
      <c r="BK470" s="6" t="str">
        <f>+IFERROR(VALUE(RIGHT(Tabla11[[#This Row],[B2B]],6)),"")</f>
        <v/>
      </c>
      <c r="BL470" s="6" t="str">
        <f>+IFERROR(VLOOKUP(BJ470,Auxiliar!$A:$C,2,0),"")</f>
        <v/>
      </c>
      <c r="BM470" s="7" t="str">
        <f>+IFERROR(VLOOKUP(BJ470,Auxiliar!$A:$C,3,0),"")</f>
        <v/>
      </c>
      <c r="BO470" s="1">
        <v>1420</v>
      </c>
      <c r="BP470" s="1" t="s">
        <v>39</v>
      </c>
      <c r="BQ470" s="6">
        <f>+IFERROR(VALUE(RIGHT(Tabla12[[#This Row],[B2B]],6)),"")</f>
        <v>1420</v>
      </c>
      <c r="BR470" s="6" t="str">
        <f>+IFERROR(VLOOKUP(BP470,Auxiliar!$A:$C,2,0),"")</f>
        <v>VALUE LITRO</v>
      </c>
      <c r="BS470" s="7" t="str">
        <f>+IFERROR(VLOOKUP(BP470,Auxiliar!$A:$C,3,0),"")</f>
        <v>1b 12%</v>
      </c>
      <c r="CA470" s="1">
        <v>4226</v>
      </c>
      <c r="CB470" s="1" t="s">
        <v>35</v>
      </c>
      <c r="CC470" s="6">
        <f>+IFERROR(VALUE(RIGHT(Tabla14[[#This Row],[B2B]],6)),"")</f>
        <v>4226</v>
      </c>
      <c r="CD470" s="6" t="str">
        <f>+IFERROR(VLOOKUP(CB470,Auxiliar!$A:$C,2,0),"")</f>
        <v>Corona 710cc</v>
      </c>
      <c r="CE470" s="7" t="str">
        <f>+IFERROR(VLOOKUP(CB470,Auxiliar!$A:$C,3,0),"")</f>
        <v>1b 10% | 85b 0%</v>
      </c>
      <c r="CG470" s="1"/>
      <c r="CH470" s="1"/>
      <c r="CI470" s="6" t="str">
        <f>+IFERROR(VALUE(RIGHT(Tabla15[[#This Row],[B2B]],6)),"")</f>
        <v/>
      </c>
      <c r="CJ470" s="6" t="str">
        <f>+IFERROR(VLOOKUP(CH470,Auxiliar!$A:$C,2,0),"")</f>
        <v/>
      </c>
      <c r="CK470" s="7" t="str">
        <f>+IFERROR(VLOOKUP(CH470,Auxiliar!$A:$C,3,0),"")</f>
        <v/>
      </c>
      <c r="CM470" s="1">
        <v>4184</v>
      </c>
      <c r="CN470" s="1" t="s">
        <v>20</v>
      </c>
      <c r="CO470" s="6">
        <v>4184</v>
      </c>
      <c r="CP470" s="6" t="s">
        <v>20</v>
      </c>
      <c r="CQ470" s="7" t="s">
        <v>21</v>
      </c>
      <c r="CS470" s="1"/>
      <c r="CT470" s="1"/>
      <c r="CU470" s="6" t="str">
        <f>+IFERROR(VALUE(RIGHT(Tabla17[[#This Row],[B2B]],6)),"")</f>
        <v/>
      </c>
      <c r="CV470" s="6" t="str">
        <f>+IFERROR(VLOOKUP(CT470,Auxiliar!$A:$C,2,0),"")</f>
        <v/>
      </c>
      <c r="CW470" s="7" t="str">
        <f>+IFERROR(VLOOKUP(CT470,Auxiliar!$A:$C,3,0),"")</f>
        <v/>
      </c>
      <c r="CY470" s="1">
        <v>4184</v>
      </c>
      <c r="CZ470" s="1" t="s">
        <v>16</v>
      </c>
      <c r="DA470" s="6">
        <f>+IFERROR(VALUE(RIGHT(Tabla18[[#This Row],[B2B]],6)),"")</f>
        <v>4184</v>
      </c>
      <c r="DB470" s="6" t="str">
        <f>+IFERROR(VLOOKUP(CZ470,Auxiliar!$A:$C,2,0),"")</f>
        <v>PREMIUM</v>
      </c>
      <c r="DC470" s="7" t="str">
        <f>+IFERROR(VLOOKUP(CZ470,Auxiliar!$A:$C,3,0),"")</f>
        <v>0b 0% | 2b 2% | 5b 3,5% | 10b 5%</v>
      </c>
      <c r="DE470" s="1">
        <v>4184</v>
      </c>
      <c r="DF470" s="1" t="s">
        <v>19</v>
      </c>
      <c r="DG470" s="6">
        <f>+IFERROR(VALUE(RIGHT(Tabla19[[#This Row],[B2B]],6)),"")</f>
        <v>4184</v>
      </c>
      <c r="DH470" s="6" t="str">
        <f>+IFERROR(VLOOKUP(DF470,Auxiliar!$A:$C,2,0),"")</f>
        <v>MICHELOB</v>
      </c>
      <c r="DI470" s="7" t="str">
        <f>+IFERROR(VLOOKUP(DF470,Auxiliar!$A:$C,3,0),"")</f>
        <v>1b 7% | 3b 22% | 8b 27%</v>
      </c>
      <c r="DK470" s="1"/>
      <c r="DL470" s="1"/>
      <c r="DM470" s="6" t="str">
        <f>+IFERROR(VALUE(RIGHT(Tabla20[[#This Row],[B2B]],6)),"")</f>
        <v/>
      </c>
      <c r="DN470" s="6" t="str">
        <f>+IFERROR(VLOOKUP(DL470,Auxiliar!$A:$C,2,0),"")</f>
        <v/>
      </c>
      <c r="DO470" s="7" t="str">
        <f>+IFERROR(VLOOKUP(DL470,Auxiliar!$A:$C,3,0),"")</f>
        <v/>
      </c>
      <c r="DQ470" s="1">
        <v>4185</v>
      </c>
      <c r="DR470" s="12" t="s">
        <v>24</v>
      </c>
      <c r="DS470" s="6">
        <f>+IFERROR(VALUE(RIGHT(Tabla21[[#This Row],[B2B]],6)),"")</f>
        <v>4185</v>
      </c>
      <c r="DT470" s="6" t="str">
        <f>+IFERROR(VLOOKUP(DR470,Auxiliar!$A:$C,2,0),"")</f>
        <v>CORONA PORRON</v>
      </c>
      <c r="DU470" s="7" t="str">
        <f>+IFERROR(VLOOKUP(DR470,Auxiliar!$A:$C,3,0),"")</f>
        <v>1b 5% | 20b 0%</v>
      </c>
      <c r="DW470" s="1">
        <v>10824</v>
      </c>
      <c r="DX470" s="12" t="s">
        <v>43</v>
      </c>
      <c r="DY470" s="6">
        <f>+IFERROR(VALUE(RIGHT(Tabla22[[#This Row],[B2B]],6)),"")</f>
        <v>10824</v>
      </c>
      <c r="DZ470" s="6" t="str">
        <f>+IFERROR(VLOOKUP(DX470,Auxiliar!$A:$C,2,0),"")</f>
        <v xml:space="preserve">VALUE LATA </v>
      </c>
      <c r="EA470" s="7" t="str">
        <f>+IFERROR(VLOOKUP(DX470,Auxiliar!$A:$C,3,0),"")</f>
        <v>1b 15% | 100b 18%</v>
      </c>
      <c r="EC470" s="1">
        <v>10749</v>
      </c>
      <c r="ED470" s="12" t="s">
        <v>47</v>
      </c>
      <c r="EE470" s="6">
        <f>+IFERROR(VALUE(RIGHT(Tabla23[[#This Row],[B2B]],6)),"")</f>
        <v>10749</v>
      </c>
      <c r="EF470" s="6" t="str">
        <f>+IFERROR(VLOOKUP(ED470,Auxiliar!$A:$C,2,0),"")</f>
        <v>VALUE LATON</v>
      </c>
      <c r="EG470" s="7" t="str">
        <f>+IFERROR(VLOOKUP(ED470,Auxiliar!$A:$C,3,0),"")</f>
        <v>1b 10% | 5b 15% | 192b 0%</v>
      </c>
      <c r="EI470" s="1"/>
      <c r="EJ470" s="12"/>
      <c r="EK470" s="6" t="str">
        <f>+IFERROR(VALUE(RIGHT(Tabla24[[#This Row],[B2B]],6)),"")</f>
        <v/>
      </c>
      <c r="EL470" s="6" t="str">
        <f>+IFERROR(VLOOKUP(EJ470,Auxiliar!$A:$C,2,0),"")</f>
        <v/>
      </c>
      <c r="EM470" s="7" t="str">
        <f>+IFERROR(VLOOKUP(EJ470,Auxiliar!$A:$C,3,0),"")</f>
        <v/>
      </c>
      <c r="EO470" s="1"/>
      <c r="EP470" s="12"/>
      <c r="EQ470" s="6" t="str">
        <f>+IFERROR(VALUE(RIGHT(Tabla25[[#This Row],[B2B]],6)),"")</f>
        <v/>
      </c>
      <c r="ER470" s="6" t="str">
        <f>+IFERROR(VLOOKUP(EP470,Auxiliar!$A:$C,2,0),"")</f>
        <v/>
      </c>
      <c r="ES470" s="7" t="str">
        <f>+IFERROR(VLOOKUP(EP470,Auxiliar!$A:$C,3,0),"")</f>
        <v/>
      </c>
      <c r="EU470" s="1"/>
      <c r="EV470" s="12"/>
      <c r="EW470" s="6" t="str">
        <f>+IFERROR(VALUE(RIGHT(Tabla26[[#This Row],[B2B]],6)),"")</f>
        <v/>
      </c>
      <c r="EX470" s="6" t="str">
        <f>+IFERROR(VLOOKUP(EV470,Auxiliar!$A:$C,2,0),"")</f>
        <v/>
      </c>
      <c r="EY470" s="7" t="str">
        <f>+IFERROR(VLOOKUP(EV470,Auxiliar!$A:$C,3,0),"")</f>
        <v/>
      </c>
      <c r="EZ470" s="1"/>
      <c r="FA470" s="12"/>
      <c r="FB470" s="6" t="str">
        <f>+IFERROR(VALUE(RIGHT(Tabla27[[#This Row],[B2B]],6)),"")</f>
        <v/>
      </c>
      <c r="FC470" s="6" t="str">
        <f>+IFERROR(VLOOKUP(FA470,Auxiliar!$A:$C,2,0),"")</f>
        <v/>
      </c>
      <c r="FD470" s="7" t="str">
        <f>+IFERROR(VLOOKUP(FA470,Auxiliar!$A:$C,3,0),"")</f>
        <v/>
      </c>
      <c r="FE470" s="1"/>
      <c r="FF470" s="12"/>
      <c r="FG470" s="6" t="str">
        <f>+IFERROR(VALUE(RIGHT(Tabla28[[#This Row],[B2B]],6)),"")</f>
        <v/>
      </c>
      <c r="FH470" s="6" t="str">
        <f>+IFERROR(VLOOKUP(FF470,Auxiliar!$A:$C,2,0),"")</f>
        <v/>
      </c>
      <c r="FI470" s="7" t="str">
        <f>+IFERROR(VLOOKUP(FF470,Auxiliar!$A:$C,3,0),"")</f>
        <v/>
      </c>
      <c r="FJ470" s="1"/>
      <c r="FK470" s="12"/>
      <c r="FL470" s="6" t="str">
        <f>+IFERROR(VALUE(RIGHT(Tabla29[[#This Row],[B2B]],6)),"")</f>
        <v/>
      </c>
      <c r="FM470" s="6" t="str">
        <f>+IFERROR(VLOOKUP(FK470,Auxiliar!$A:$C,2,0),"")</f>
        <v/>
      </c>
      <c r="FN470" s="7" t="str">
        <f>+IFERROR(VLOOKUP(FK470,Auxiliar!$A:$C,3,0),"")</f>
        <v/>
      </c>
      <c r="FO470" s="1"/>
      <c r="FP470" s="12"/>
      <c r="FQ470" s="6" t="str">
        <f>+IFERROR(VALUE(RIGHT(Tabla30[[#This Row],[B2B]],6)),"")</f>
        <v/>
      </c>
      <c r="FR470" s="6" t="str">
        <f>+IFERROR(VLOOKUP(FP470,Auxiliar!$A:$C,2,0),"")</f>
        <v/>
      </c>
      <c r="FS470" s="7"/>
      <c r="FT470" s="1"/>
      <c r="FU470" s="12"/>
      <c r="FV470" s="6" t="str">
        <f>+IFERROR(VALUE(RIGHT(Tabla31[[#This Row],[B2B]],6)),"")</f>
        <v/>
      </c>
      <c r="FW470" s="6" t="str">
        <f>+IFERROR(VLOOKUP(FU470,Auxiliar!$A:$C,2,0),"")</f>
        <v/>
      </c>
      <c r="FX470" s="7" t="str">
        <f>+IFERROR(VLOOKUP(FU470,Auxiliar!$A:$C,3,0),"")</f>
        <v/>
      </c>
      <c r="FY470" s="1"/>
      <c r="FZ470" s="12"/>
      <c r="GA470" s="6" t="str">
        <f>+IFERROR(VALUE(RIGHT(Tabla32[[#This Row],[B2B]],6)),"")</f>
        <v/>
      </c>
      <c r="GB470" s="6" t="str">
        <f>+IFERROR(VLOOKUP(FZ470,Auxiliar!$A:$C,2,0),"")</f>
        <v/>
      </c>
      <c r="GC470" s="7" t="str">
        <f>+IFERROR(VLOOKUP(FZ470,Auxiliar!$A:$C,3,0),"")</f>
        <v/>
      </c>
      <c r="GD470" s="1"/>
      <c r="GE470" s="12"/>
      <c r="GF470" s="6" t="str">
        <f>+IFERROR(VALUE(RIGHT(Tabla33[[#This Row],[B2B]],6)),"")</f>
        <v/>
      </c>
      <c r="GG470" s="6" t="str">
        <f>+IFERROR(VLOOKUP(GE470,Auxiliar!$A:$C,2,0),"")</f>
        <v/>
      </c>
      <c r="GH470" s="7" t="str">
        <f>+IFERROR(VLOOKUP(GE470,Auxiliar!$A:$C,3,0),"")</f>
        <v/>
      </c>
    </row>
    <row r="471" spans="1:190" x14ac:dyDescent="0.25">
      <c r="A471" s="1"/>
      <c r="B471" s="1"/>
      <c r="C471" t="str">
        <f>+IFERROR(VALUE(RIGHT(Tabla1[[#This Row],[B2B]],6)),"")</f>
        <v/>
      </c>
      <c r="D471" t="str">
        <f>+IFERROR(VLOOKUP(B471,Auxiliar!$A:$C,2,0),"")</f>
        <v/>
      </c>
      <c r="E471" s="5" t="str">
        <f>+IFERROR(VLOOKUP(B471,Auxiliar!$A:$C,3,0),"")</f>
        <v/>
      </c>
      <c r="S471" s="1">
        <v>5263</v>
      </c>
      <c r="T471" s="1" t="s">
        <v>9</v>
      </c>
      <c r="U471" s="6">
        <f>+IFERROR(VALUE(RIGHT(Tabla4[[#This Row],[B2B]],6)),"")</f>
        <v>5263</v>
      </c>
      <c r="V471" s="6" t="str">
        <f>+IFERROR(VLOOKUP(T471,Auxiliar!$A:$C,2,0),"")</f>
        <v>CORE</v>
      </c>
      <c r="W471" s="7" t="str">
        <f>+IFERROR(VLOOKUP(T471,Auxiliar!$A:$C,3,0),"")</f>
        <v>0b 1% | 2b 5% | 4b 6%</v>
      </c>
      <c r="AK471" s="1">
        <v>5141</v>
      </c>
      <c r="AL471" s="1" t="s">
        <v>30</v>
      </c>
      <c r="AM471" s="6">
        <f>+IFERROR(VALUE(RIGHT(Tabla7[[#This Row],[B2B]],6)),"")</f>
        <v>5141</v>
      </c>
      <c r="AN471" s="6" t="str">
        <f>+IFERROR(VLOOKUP(AL471,Auxiliar!$A:$C,2,0),"")</f>
        <v>LATONES</v>
      </c>
      <c r="AO471" s="7" t="str">
        <f>+IFERROR(VLOOKUP(AL471,Auxiliar!$A:$C,3,0),"")</f>
        <v>1b 4% | 5b 7% | 97b 0%</v>
      </c>
      <c r="AW471" s="1"/>
      <c r="AX471" s="1" t="s">
        <v>32</v>
      </c>
      <c r="AY471" s="6" t="str">
        <f>+IFERROR(VALUE(RIGHT(Tabla9[[#This Row],[B2B]],6)),"")</f>
        <v/>
      </c>
      <c r="AZ471" s="6" t="str">
        <f>+IFERROR(VLOOKUP(AX471,Auxiliar!$A:$C,2,0),"")</f>
        <v>LATONES</v>
      </c>
      <c r="BA471" s="7" t="str">
        <f>+IFERROR(VLOOKUP(AX471,Auxiliar!$A:$C,3,0),"")</f>
        <v>2b 3% | 4b 4% | 6b 5% | 10b 8%  | 385b 0%</v>
      </c>
      <c r="BI471" s="1"/>
      <c r="BJ471" s="1"/>
      <c r="BK471" s="6" t="str">
        <f>+IFERROR(VALUE(RIGHT(Tabla11[[#This Row],[B2B]],6)),"")</f>
        <v/>
      </c>
      <c r="BL471" s="6" t="str">
        <f>+IFERROR(VLOOKUP(BJ471,Auxiliar!$A:$C,2,0),"")</f>
        <v/>
      </c>
      <c r="BM471" s="7" t="str">
        <f>+IFERROR(VLOOKUP(BJ471,Auxiliar!$A:$C,3,0),"")</f>
        <v/>
      </c>
      <c r="BO471" s="1">
        <v>10778</v>
      </c>
      <c r="BP471" s="1" t="s">
        <v>39</v>
      </c>
      <c r="BQ471" s="6">
        <f>+IFERROR(VALUE(RIGHT(Tabla12[[#This Row],[B2B]],6)),"")</f>
        <v>10778</v>
      </c>
      <c r="BR471" s="6" t="str">
        <f>+IFERROR(VLOOKUP(BP471,Auxiliar!$A:$C,2,0),"")</f>
        <v>VALUE LITRO</v>
      </c>
      <c r="BS471" s="7" t="str">
        <f>+IFERROR(VLOOKUP(BP471,Auxiliar!$A:$C,3,0),"")</f>
        <v>1b 12%</v>
      </c>
      <c r="CA471" s="1">
        <v>4227</v>
      </c>
      <c r="CB471" s="1" t="s">
        <v>35</v>
      </c>
      <c r="CC471" s="6">
        <f>+IFERROR(VALUE(RIGHT(Tabla14[[#This Row],[B2B]],6)),"")</f>
        <v>4227</v>
      </c>
      <c r="CD471" s="6" t="str">
        <f>+IFERROR(VLOOKUP(CB471,Auxiliar!$A:$C,2,0),"")</f>
        <v>Corona 710cc</v>
      </c>
      <c r="CE471" s="7" t="str">
        <f>+IFERROR(VLOOKUP(CB471,Auxiliar!$A:$C,3,0),"")</f>
        <v>1b 10% | 85b 0%</v>
      </c>
      <c r="CG471" s="1"/>
      <c r="CH471" s="1"/>
      <c r="CI471" s="6" t="str">
        <f>+IFERROR(VALUE(RIGHT(Tabla15[[#This Row],[B2B]],6)),"")</f>
        <v/>
      </c>
      <c r="CJ471" s="6" t="str">
        <f>+IFERROR(VLOOKUP(CH471,Auxiliar!$A:$C,2,0),"")</f>
        <v/>
      </c>
      <c r="CK471" s="7" t="str">
        <f>+IFERROR(VLOOKUP(CH471,Auxiliar!$A:$C,3,0),"")</f>
        <v/>
      </c>
      <c r="CM471" s="1">
        <v>4185</v>
      </c>
      <c r="CN471" s="1" t="s">
        <v>20</v>
      </c>
      <c r="CO471" s="6">
        <v>4185</v>
      </c>
      <c r="CP471" s="6" t="s">
        <v>20</v>
      </c>
      <c r="CQ471" s="7" t="s">
        <v>21</v>
      </c>
      <c r="CS471" s="1"/>
      <c r="CT471" s="1"/>
      <c r="CU471" s="6" t="str">
        <f>+IFERROR(VALUE(RIGHT(Tabla17[[#This Row],[B2B]],6)),"")</f>
        <v/>
      </c>
      <c r="CV471" s="6" t="str">
        <f>+IFERROR(VLOOKUP(CT471,Auxiliar!$A:$C,2,0),"")</f>
        <v/>
      </c>
      <c r="CW471" s="7" t="str">
        <f>+IFERROR(VLOOKUP(CT471,Auxiliar!$A:$C,3,0),"")</f>
        <v/>
      </c>
      <c r="CY471" s="1">
        <v>4185</v>
      </c>
      <c r="CZ471" s="1" t="s">
        <v>16</v>
      </c>
      <c r="DA471" s="6">
        <f>+IFERROR(VALUE(RIGHT(Tabla18[[#This Row],[B2B]],6)),"")</f>
        <v>4185</v>
      </c>
      <c r="DB471" s="6" t="str">
        <f>+IFERROR(VLOOKUP(CZ471,Auxiliar!$A:$C,2,0),"")</f>
        <v>PREMIUM</v>
      </c>
      <c r="DC471" s="7" t="str">
        <f>+IFERROR(VLOOKUP(CZ471,Auxiliar!$A:$C,3,0),"")</f>
        <v>0b 0% | 2b 2% | 5b 3,5% | 10b 5%</v>
      </c>
      <c r="DE471" s="1">
        <v>4185</v>
      </c>
      <c r="DF471" s="1" t="s">
        <v>19</v>
      </c>
      <c r="DG471" s="6">
        <f>+IFERROR(VALUE(RIGHT(Tabla19[[#This Row],[B2B]],6)),"")</f>
        <v>4185</v>
      </c>
      <c r="DH471" s="6" t="str">
        <f>+IFERROR(VLOOKUP(DF471,Auxiliar!$A:$C,2,0),"")</f>
        <v>MICHELOB</v>
      </c>
      <c r="DI471" s="7" t="str">
        <f>+IFERROR(VLOOKUP(DF471,Auxiliar!$A:$C,3,0),"")</f>
        <v>1b 7% | 3b 22% | 8b 27%</v>
      </c>
      <c r="DK471" s="1"/>
      <c r="DL471" s="1"/>
      <c r="DM471" s="6" t="str">
        <f>+IFERROR(VALUE(RIGHT(Tabla20[[#This Row],[B2B]],6)),"")</f>
        <v/>
      </c>
      <c r="DN471" s="6" t="str">
        <f>+IFERROR(VLOOKUP(DL471,Auxiliar!$A:$C,2,0),"")</f>
        <v/>
      </c>
      <c r="DO471" s="7" t="str">
        <f>+IFERROR(VLOOKUP(DL471,Auxiliar!$A:$C,3,0),"")</f>
        <v/>
      </c>
      <c r="DQ471" s="1">
        <v>4191</v>
      </c>
      <c r="DR471" s="12" t="s">
        <v>24</v>
      </c>
      <c r="DS471" s="6">
        <f>+IFERROR(VALUE(RIGHT(Tabla21[[#This Row],[B2B]],6)),"")</f>
        <v>4191</v>
      </c>
      <c r="DT471" s="6" t="str">
        <f>+IFERROR(VLOOKUP(DR471,Auxiliar!$A:$C,2,0),"")</f>
        <v>CORONA PORRON</v>
      </c>
      <c r="DU471" s="7" t="str">
        <f>+IFERROR(VLOOKUP(DR471,Auxiliar!$A:$C,3,0),"")</f>
        <v>1b 5% | 20b 0%</v>
      </c>
      <c r="DW471" s="1">
        <v>10873</v>
      </c>
      <c r="DX471" s="12" t="s">
        <v>43</v>
      </c>
      <c r="DY471" s="6">
        <f>+IFERROR(VALUE(RIGHT(Tabla22[[#This Row],[B2B]],6)),"")</f>
        <v>10873</v>
      </c>
      <c r="DZ471" s="6" t="str">
        <f>+IFERROR(VLOOKUP(DX471,Auxiliar!$A:$C,2,0),"")</f>
        <v xml:space="preserve">VALUE LATA </v>
      </c>
      <c r="EA471" s="7" t="str">
        <f>+IFERROR(VLOOKUP(DX471,Auxiliar!$A:$C,3,0),"")</f>
        <v>1b 15% | 100b 18%</v>
      </c>
      <c r="EC471" s="1">
        <v>1420</v>
      </c>
      <c r="ED471" s="12" t="s">
        <v>47</v>
      </c>
      <c r="EE471" s="6">
        <f>+IFERROR(VALUE(RIGHT(Tabla23[[#This Row],[B2B]],6)),"")</f>
        <v>1420</v>
      </c>
      <c r="EF471" s="6" t="str">
        <f>+IFERROR(VLOOKUP(ED471,Auxiliar!$A:$C,2,0),"")</f>
        <v>VALUE LATON</v>
      </c>
      <c r="EG471" s="7" t="str">
        <f>+IFERROR(VLOOKUP(ED471,Auxiliar!$A:$C,3,0),"")</f>
        <v>1b 10% | 5b 15% | 192b 0%</v>
      </c>
      <c r="EI471" s="1"/>
      <c r="EJ471" s="12"/>
      <c r="EK471" s="6" t="str">
        <f>+IFERROR(VALUE(RIGHT(Tabla24[[#This Row],[B2B]],6)),"")</f>
        <v/>
      </c>
      <c r="EL471" s="6" t="str">
        <f>+IFERROR(VLOOKUP(EJ471,Auxiliar!$A:$C,2,0),"")</f>
        <v/>
      </c>
      <c r="EM471" s="7" t="str">
        <f>+IFERROR(VLOOKUP(EJ471,Auxiliar!$A:$C,3,0),"")</f>
        <v/>
      </c>
      <c r="EO471" s="1"/>
      <c r="EP471" s="12"/>
      <c r="EQ471" s="6" t="str">
        <f>+IFERROR(VALUE(RIGHT(Tabla25[[#This Row],[B2B]],6)),"")</f>
        <v/>
      </c>
      <c r="ER471" s="6" t="str">
        <f>+IFERROR(VLOOKUP(EP471,Auxiliar!$A:$C,2,0),"")</f>
        <v/>
      </c>
      <c r="ES471" s="7" t="str">
        <f>+IFERROR(VLOOKUP(EP471,Auxiliar!$A:$C,3,0),"")</f>
        <v/>
      </c>
      <c r="EU471" s="1"/>
      <c r="EV471" s="12"/>
      <c r="EW471" s="6" t="str">
        <f>+IFERROR(VALUE(RIGHT(Tabla26[[#This Row],[B2B]],6)),"")</f>
        <v/>
      </c>
      <c r="EX471" s="6" t="str">
        <f>+IFERROR(VLOOKUP(EV471,Auxiliar!$A:$C,2,0),"")</f>
        <v/>
      </c>
      <c r="EY471" s="7" t="str">
        <f>+IFERROR(VLOOKUP(EV471,Auxiliar!$A:$C,3,0),"")</f>
        <v/>
      </c>
      <c r="EZ471" s="1"/>
      <c r="FA471" s="12"/>
      <c r="FB471" s="6" t="str">
        <f>+IFERROR(VALUE(RIGHT(Tabla27[[#This Row],[B2B]],6)),"")</f>
        <v/>
      </c>
      <c r="FC471" s="6" t="str">
        <f>+IFERROR(VLOOKUP(FA471,Auxiliar!$A:$C,2,0),"")</f>
        <v/>
      </c>
      <c r="FD471" s="7" t="str">
        <f>+IFERROR(VLOOKUP(FA471,Auxiliar!$A:$C,3,0),"")</f>
        <v/>
      </c>
      <c r="FE471" s="1"/>
      <c r="FF471" s="12"/>
      <c r="FG471" s="6" t="str">
        <f>+IFERROR(VALUE(RIGHT(Tabla28[[#This Row],[B2B]],6)),"")</f>
        <v/>
      </c>
      <c r="FH471" s="6" t="str">
        <f>+IFERROR(VLOOKUP(FF471,Auxiliar!$A:$C,2,0),"")</f>
        <v/>
      </c>
      <c r="FI471" s="7" t="str">
        <f>+IFERROR(VLOOKUP(FF471,Auxiliar!$A:$C,3,0),"")</f>
        <v/>
      </c>
      <c r="FJ471" s="1"/>
      <c r="FK471" s="12"/>
      <c r="FL471" s="6" t="str">
        <f>+IFERROR(VALUE(RIGHT(Tabla29[[#This Row],[B2B]],6)),"")</f>
        <v/>
      </c>
      <c r="FM471" s="6" t="str">
        <f>+IFERROR(VLOOKUP(FK471,Auxiliar!$A:$C,2,0),"")</f>
        <v/>
      </c>
      <c r="FN471" s="7" t="str">
        <f>+IFERROR(VLOOKUP(FK471,Auxiliar!$A:$C,3,0),"")</f>
        <v/>
      </c>
      <c r="FO471" s="1"/>
      <c r="FP471" s="12"/>
      <c r="FQ471" s="6" t="str">
        <f>+IFERROR(VALUE(RIGHT(Tabla30[[#This Row],[B2B]],6)),"")</f>
        <v/>
      </c>
      <c r="FR471" s="6" t="str">
        <f>+IFERROR(VLOOKUP(FP471,Auxiliar!$A:$C,2,0),"")</f>
        <v/>
      </c>
      <c r="FS471" s="7"/>
      <c r="FT471" s="1"/>
      <c r="FU471" s="12"/>
      <c r="FV471" s="6" t="str">
        <f>+IFERROR(VALUE(RIGHT(Tabla31[[#This Row],[B2B]],6)),"")</f>
        <v/>
      </c>
      <c r="FW471" s="6" t="str">
        <f>+IFERROR(VLOOKUP(FU471,Auxiliar!$A:$C,2,0),"")</f>
        <v/>
      </c>
      <c r="FX471" s="7" t="str">
        <f>+IFERROR(VLOOKUP(FU471,Auxiliar!$A:$C,3,0),"")</f>
        <v/>
      </c>
      <c r="FY471" s="1"/>
      <c r="FZ471" s="12"/>
      <c r="GA471" s="6" t="str">
        <f>+IFERROR(VALUE(RIGHT(Tabla32[[#This Row],[B2B]],6)),"")</f>
        <v/>
      </c>
      <c r="GB471" s="6" t="str">
        <f>+IFERROR(VLOOKUP(FZ471,Auxiliar!$A:$C,2,0),"")</f>
        <v/>
      </c>
      <c r="GC471" s="7" t="str">
        <f>+IFERROR(VLOOKUP(FZ471,Auxiliar!$A:$C,3,0),"")</f>
        <v/>
      </c>
      <c r="GD471" s="1"/>
      <c r="GE471" s="12"/>
      <c r="GF471" s="6" t="str">
        <f>+IFERROR(VALUE(RIGHT(Tabla33[[#This Row],[B2B]],6)),"")</f>
        <v/>
      </c>
      <c r="GG471" s="6" t="str">
        <f>+IFERROR(VLOOKUP(GE471,Auxiliar!$A:$C,2,0),"")</f>
        <v/>
      </c>
      <c r="GH471" s="7" t="str">
        <f>+IFERROR(VLOOKUP(GE471,Auxiliar!$A:$C,3,0),"")</f>
        <v/>
      </c>
    </row>
    <row r="472" spans="1:190" x14ac:dyDescent="0.25">
      <c r="A472" s="1"/>
      <c r="B472" s="1"/>
      <c r="C472" t="str">
        <f>+IFERROR(VALUE(RIGHT(Tabla1[[#This Row],[B2B]],6)),"")</f>
        <v/>
      </c>
      <c r="D472" t="str">
        <f>+IFERROR(VLOOKUP(B472,Auxiliar!$A:$C,2,0),"")</f>
        <v/>
      </c>
      <c r="E472" s="5" t="str">
        <f>+IFERROR(VLOOKUP(B472,Auxiliar!$A:$C,3,0),"")</f>
        <v/>
      </c>
      <c r="S472" s="1">
        <v>5282</v>
      </c>
      <c r="T472" s="1" t="s">
        <v>9</v>
      </c>
      <c r="U472" s="6">
        <f>+IFERROR(VALUE(RIGHT(Tabla4[[#This Row],[B2B]],6)),"")</f>
        <v>5282</v>
      </c>
      <c r="V472" s="6" t="str">
        <f>+IFERROR(VLOOKUP(T472,Auxiliar!$A:$C,2,0),"")</f>
        <v>CORE</v>
      </c>
      <c r="W472" s="7" t="str">
        <f>+IFERROR(VLOOKUP(T472,Auxiliar!$A:$C,3,0),"")</f>
        <v>0b 1% | 2b 5% | 4b 6%</v>
      </c>
      <c r="AK472" s="1">
        <v>5150</v>
      </c>
      <c r="AL472" s="1" t="s">
        <v>30</v>
      </c>
      <c r="AM472" s="6">
        <f>+IFERROR(VALUE(RIGHT(Tabla7[[#This Row],[B2B]],6)),"")</f>
        <v>5150</v>
      </c>
      <c r="AN472" s="6" t="str">
        <f>+IFERROR(VLOOKUP(AL472,Auxiliar!$A:$C,2,0),"")</f>
        <v>LATONES</v>
      </c>
      <c r="AO472" s="7" t="str">
        <f>+IFERROR(VLOOKUP(AL472,Auxiliar!$A:$C,3,0),"")</f>
        <v>1b 4% | 5b 7% | 97b 0%</v>
      </c>
      <c r="AW472" s="1"/>
      <c r="AX472" s="1" t="s">
        <v>32</v>
      </c>
      <c r="AY472" s="6" t="str">
        <f>+IFERROR(VALUE(RIGHT(Tabla9[[#This Row],[B2B]],6)),"")</f>
        <v/>
      </c>
      <c r="AZ472" s="6" t="str">
        <f>+IFERROR(VLOOKUP(AX472,Auxiliar!$A:$C,2,0),"")</f>
        <v>LATONES</v>
      </c>
      <c r="BA472" s="7" t="str">
        <f>+IFERROR(VLOOKUP(AX472,Auxiliar!$A:$C,3,0),"")</f>
        <v>2b 3% | 4b 4% | 6b 5% | 10b 8%  | 385b 0%</v>
      </c>
      <c r="BI472" s="1"/>
      <c r="BJ472" s="1"/>
      <c r="BK472" s="6" t="str">
        <f>+IFERROR(VALUE(RIGHT(Tabla11[[#This Row],[B2B]],6)),"")</f>
        <v/>
      </c>
      <c r="BL472" s="6" t="str">
        <f>+IFERROR(VLOOKUP(BJ472,Auxiliar!$A:$C,2,0),"")</f>
        <v/>
      </c>
      <c r="BM472" s="7" t="str">
        <f>+IFERROR(VLOOKUP(BJ472,Auxiliar!$A:$C,3,0),"")</f>
        <v/>
      </c>
      <c r="BO472" s="1">
        <v>10781</v>
      </c>
      <c r="BP472" s="1" t="s">
        <v>39</v>
      </c>
      <c r="BQ472" s="6">
        <f>+IFERROR(VALUE(RIGHT(Tabla12[[#This Row],[B2B]],6)),"")</f>
        <v>10781</v>
      </c>
      <c r="BR472" s="6" t="str">
        <f>+IFERROR(VLOOKUP(BP472,Auxiliar!$A:$C,2,0),"")</f>
        <v>VALUE LITRO</v>
      </c>
      <c r="BS472" s="7" t="str">
        <f>+IFERROR(VLOOKUP(BP472,Auxiliar!$A:$C,3,0),"")</f>
        <v>1b 12%</v>
      </c>
      <c r="CA472" s="1">
        <v>4230</v>
      </c>
      <c r="CB472" s="1" t="s">
        <v>35</v>
      </c>
      <c r="CC472" s="6">
        <f>+IFERROR(VALUE(RIGHT(Tabla14[[#This Row],[B2B]],6)),"")</f>
        <v>4230</v>
      </c>
      <c r="CD472" s="6" t="str">
        <f>+IFERROR(VLOOKUP(CB472,Auxiliar!$A:$C,2,0),"")</f>
        <v>Corona 710cc</v>
      </c>
      <c r="CE472" s="7" t="str">
        <f>+IFERROR(VLOOKUP(CB472,Auxiliar!$A:$C,3,0),"")</f>
        <v>1b 10% | 85b 0%</v>
      </c>
      <c r="CG472" s="1"/>
      <c r="CH472" s="1"/>
      <c r="CI472" s="6" t="str">
        <f>+IFERROR(VALUE(RIGHT(Tabla15[[#This Row],[B2B]],6)),"")</f>
        <v/>
      </c>
      <c r="CJ472" s="6" t="str">
        <f>+IFERROR(VLOOKUP(CH472,Auxiliar!$A:$C,2,0),"")</f>
        <v/>
      </c>
      <c r="CK472" s="7" t="str">
        <f>+IFERROR(VLOOKUP(CH472,Auxiliar!$A:$C,3,0),"")</f>
        <v/>
      </c>
      <c r="CM472" s="1">
        <v>4191</v>
      </c>
      <c r="CN472" s="1" t="s">
        <v>20</v>
      </c>
      <c r="CO472" s="6">
        <v>4191</v>
      </c>
      <c r="CP472" s="6" t="s">
        <v>20</v>
      </c>
      <c r="CQ472" s="7" t="s">
        <v>21</v>
      </c>
      <c r="CS472" s="1"/>
      <c r="CT472" s="1"/>
      <c r="CU472" s="6" t="str">
        <f>+IFERROR(VALUE(RIGHT(Tabla17[[#This Row],[B2B]],6)),"")</f>
        <v/>
      </c>
      <c r="CV472" s="6" t="str">
        <f>+IFERROR(VLOOKUP(CT472,Auxiliar!$A:$C,2,0),"")</f>
        <v/>
      </c>
      <c r="CW472" s="7" t="str">
        <f>+IFERROR(VLOOKUP(CT472,Auxiliar!$A:$C,3,0),"")</f>
        <v/>
      </c>
      <c r="CY472" s="1">
        <v>4191</v>
      </c>
      <c r="CZ472" s="1" t="s">
        <v>16</v>
      </c>
      <c r="DA472" s="6">
        <f>+IFERROR(VALUE(RIGHT(Tabla18[[#This Row],[B2B]],6)),"")</f>
        <v>4191</v>
      </c>
      <c r="DB472" s="6" t="str">
        <f>+IFERROR(VLOOKUP(CZ472,Auxiliar!$A:$C,2,0),"")</f>
        <v>PREMIUM</v>
      </c>
      <c r="DC472" s="7" t="str">
        <f>+IFERROR(VLOOKUP(CZ472,Auxiliar!$A:$C,3,0),"")</f>
        <v>0b 0% | 2b 2% | 5b 3,5% | 10b 5%</v>
      </c>
      <c r="DE472" s="1">
        <v>4191</v>
      </c>
      <c r="DF472" s="1" t="s">
        <v>19</v>
      </c>
      <c r="DG472" s="6">
        <f>+IFERROR(VALUE(RIGHT(Tabla19[[#This Row],[B2B]],6)),"")</f>
        <v>4191</v>
      </c>
      <c r="DH472" s="6" t="str">
        <f>+IFERROR(VLOOKUP(DF472,Auxiliar!$A:$C,2,0),"")</f>
        <v>MICHELOB</v>
      </c>
      <c r="DI472" s="7" t="str">
        <f>+IFERROR(VLOOKUP(DF472,Auxiliar!$A:$C,3,0),"")</f>
        <v>1b 7% | 3b 22% | 8b 27%</v>
      </c>
      <c r="DK472" s="1"/>
      <c r="DL472" s="1"/>
      <c r="DM472" s="6" t="str">
        <f>+IFERROR(VALUE(RIGHT(Tabla20[[#This Row],[B2B]],6)),"")</f>
        <v/>
      </c>
      <c r="DN472" s="6" t="str">
        <f>+IFERROR(VLOOKUP(DL472,Auxiliar!$A:$C,2,0),"")</f>
        <v/>
      </c>
      <c r="DO472" s="7" t="str">
        <f>+IFERROR(VLOOKUP(DL472,Auxiliar!$A:$C,3,0),"")</f>
        <v/>
      </c>
      <c r="DQ472" s="1">
        <v>4199</v>
      </c>
      <c r="DR472" s="12" t="s">
        <v>24</v>
      </c>
      <c r="DS472" s="6">
        <f>+IFERROR(VALUE(RIGHT(Tabla21[[#This Row],[B2B]],6)),"")</f>
        <v>4199</v>
      </c>
      <c r="DT472" s="6" t="str">
        <f>+IFERROR(VLOOKUP(DR472,Auxiliar!$A:$C,2,0),"")</f>
        <v>CORONA PORRON</v>
      </c>
      <c r="DU472" s="7" t="str">
        <f>+IFERROR(VLOOKUP(DR472,Auxiliar!$A:$C,3,0),"")</f>
        <v>1b 5% | 20b 0%</v>
      </c>
      <c r="DW472" s="1">
        <v>10879</v>
      </c>
      <c r="DX472" s="12" t="s">
        <v>43</v>
      </c>
      <c r="DY472" s="6">
        <f>+IFERROR(VALUE(RIGHT(Tabla22[[#This Row],[B2B]],6)),"")</f>
        <v>10879</v>
      </c>
      <c r="DZ472" s="6" t="str">
        <f>+IFERROR(VLOOKUP(DX472,Auxiliar!$A:$C,2,0),"")</f>
        <v xml:space="preserve">VALUE LATA </v>
      </c>
      <c r="EA472" s="7" t="str">
        <f>+IFERROR(VLOOKUP(DX472,Auxiliar!$A:$C,3,0),"")</f>
        <v>1b 15% | 100b 18%</v>
      </c>
      <c r="EC472" s="1">
        <v>10778</v>
      </c>
      <c r="ED472" s="12" t="s">
        <v>47</v>
      </c>
      <c r="EE472" s="6">
        <f>+IFERROR(VALUE(RIGHT(Tabla23[[#This Row],[B2B]],6)),"")</f>
        <v>10778</v>
      </c>
      <c r="EF472" s="6" t="str">
        <f>+IFERROR(VLOOKUP(ED472,Auxiliar!$A:$C,2,0),"")</f>
        <v>VALUE LATON</v>
      </c>
      <c r="EG472" s="7" t="str">
        <f>+IFERROR(VLOOKUP(ED472,Auxiliar!$A:$C,3,0),"")</f>
        <v>1b 10% | 5b 15% | 192b 0%</v>
      </c>
      <c r="EI472" s="1"/>
      <c r="EJ472" s="12"/>
      <c r="EK472" s="6" t="str">
        <f>+IFERROR(VALUE(RIGHT(Tabla24[[#This Row],[B2B]],6)),"")</f>
        <v/>
      </c>
      <c r="EL472" s="6" t="str">
        <f>+IFERROR(VLOOKUP(EJ472,Auxiliar!$A:$C,2,0),"")</f>
        <v/>
      </c>
      <c r="EM472" s="7" t="str">
        <f>+IFERROR(VLOOKUP(EJ472,Auxiliar!$A:$C,3,0),"")</f>
        <v/>
      </c>
      <c r="EO472" s="1"/>
      <c r="EP472" s="12"/>
      <c r="EQ472" s="6" t="str">
        <f>+IFERROR(VALUE(RIGHT(Tabla25[[#This Row],[B2B]],6)),"")</f>
        <v/>
      </c>
      <c r="ER472" s="6" t="str">
        <f>+IFERROR(VLOOKUP(EP472,Auxiliar!$A:$C,2,0),"")</f>
        <v/>
      </c>
      <c r="ES472" s="7" t="str">
        <f>+IFERROR(VLOOKUP(EP472,Auxiliar!$A:$C,3,0),"")</f>
        <v/>
      </c>
      <c r="EU472" s="1"/>
      <c r="EV472" s="12"/>
      <c r="EW472" s="6" t="str">
        <f>+IFERROR(VALUE(RIGHT(Tabla26[[#This Row],[B2B]],6)),"")</f>
        <v/>
      </c>
      <c r="EX472" s="6" t="str">
        <f>+IFERROR(VLOOKUP(EV472,Auxiliar!$A:$C,2,0),"")</f>
        <v/>
      </c>
      <c r="EY472" s="7" t="str">
        <f>+IFERROR(VLOOKUP(EV472,Auxiliar!$A:$C,3,0),"")</f>
        <v/>
      </c>
      <c r="EZ472" s="1"/>
      <c r="FA472" s="12"/>
      <c r="FB472" s="6" t="str">
        <f>+IFERROR(VALUE(RIGHT(Tabla27[[#This Row],[B2B]],6)),"")</f>
        <v/>
      </c>
      <c r="FC472" s="6" t="str">
        <f>+IFERROR(VLOOKUP(FA472,Auxiliar!$A:$C,2,0),"")</f>
        <v/>
      </c>
      <c r="FD472" s="7" t="str">
        <f>+IFERROR(VLOOKUP(FA472,Auxiliar!$A:$C,3,0),"")</f>
        <v/>
      </c>
      <c r="FE472" s="1"/>
      <c r="FF472" s="12"/>
      <c r="FG472" s="6" t="str">
        <f>+IFERROR(VALUE(RIGHT(Tabla28[[#This Row],[B2B]],6)),"")</f>
        <v/>
      </c>
      <c r="FH472" s="6" t="str">
        <f>+IFERROR(VLOOKUP(FF472,Auxiliar!$A:$C,2,0),"")</f>
        <v/>
      </c>
      <c r="FI472" s="7" t="str">
        <f>+IFERROR(VLOOKUP(FF472,Auxiliar!$A:$C,3,0),"")</f>
        <v/>
      </c>
      <c r="FJ472" s="1"/>
      <c r="FK472" s="12"/>
      <c r="FL472" s="6" t="str">
        <f>+IFERROR(VALUE(RIGHT(Tabla29[[#This Row],[B2B]],6)),"")</f>
        <v/>
      </c>
      <c r="FM472" s="6" t="str">
        <f>+IFERROR(VLOOKUP(FK472,Auxiliar!$A:$C,2,0),"")</f>
        <v/>
      </c>
      <c r="FN472" s="7" t="str">
        <f>+IFERROR(VLOOKUP(FK472,Auxiliar!$A:$C,3,0),"")</f>
        <v/>
      </c>
      <c r="FO472" s="1"/>
      <c r="FP472" s="12"/>
      <c r="FQ472" s="6" t="str">
        <f>+IFERROR(VALUE(RIGHT(Tabla30[[#This Row],[B2B]],6)),"")</f>
        <v/>
      </c>
      <c r="FR472" s="6" t="str">
        <f>+IFERROR(VLOOKUP(FP472,Auxiliar!$A:$C,2,0),"")</f>
        <v/>
      </c>
      <c r="FS472" s="7"/>
      <c r="FT472" s="1"/>
      <c r="FU472" s="12"/>
      <c r="FV472" s="6" t="str">
        <f>+IFERROR(VALUE(RIGHT(Tabla31[[#This Row],[B2B]],6)),"")</f>
        <v/>
      </c>
      <c r="FW472" s="6" t="str">
        <f>+IFERROR(VLOOKUP(FU472,Auxiliar!$A:$C,2,0),"")</f>
        <v/>
      </c>
      <c r="FX472" s="7" t="str">
        <f>+IFERROR(VLOOKUP(FU472,Auxiliar!$A:$C,3,0),"")</f>
        <v/>
      </c>
      <c r="FY472" s="1"/>
      <c r="FZ472" s="12"/>
      <c r="GA472" s="6" t="str">
        <f>+IFERROR(VALUE(RIGHT(Tabla32[[#This Row],[B2B]],6)),"")</f>
        <v/>
      </c>
      <c r="GB472" s="6" t="str">
        <f>+IFERROR(VLOOKUP(FZ472,Auxiliar!$A:$C,2,0),"")</f>
        <v/>
      </c>
      <c r="GC472" s="7" t="str">
        <f>+IFERROR(VLOOKUP(FZ472,Auxiliar!$A:$C,3,0),"")</f>
        <v/>
      </c>
      <c r="GD472" s="1"/>
      <c r="GE472" s="12"/>
      <c r="GF472" s="6" t="str">
        <f>+IFERROR(VALUE(RIGHT(Tabla33[[#This Row],[B2B]],6)),"")</f>
        <v/>
      </c>
      <c r="GG472" s="6" t="str">
        <f>+IFERROR(VLOOKUP(GE472,Auxiliar!$A:$C,2,0),"")</f>
        <v/>
      </c>
      <c r="GH472" s="7" t="str">
        <f>+IFERROR(VLOOKUP(GE472,Auxiliar!$A:$C,3,0),"")</f>
        <v/>
      </c>
    </row>
    <row r="473" spans="1:190" x14ac:dyDescent="0.25">
      <c r="A473" s="1"/>
      <c r="B473" s="1"/>
      <c r="C473" t="str">
        <f>+IFERROR(VALUE(RIGHT(Tabla1[[#This Row],[B2B]],6)),"")</f>
        <v/>
      </c>
      <c r="D473" t="str">
        <f>+IFERROR(VLOOKUP(B473,Auxiliar!$A:$C,2,0),"")</f>
        <v/>
      </c>
      <c r="E473" s="5" t="str">
        <f>+IFERROR(VLOOKUP(B473,Auxiliar!$A:$C,3,0),"")</f>
        <v/>
      </c>
      <c r="S473" s="1">
        <v>5305</v>
      </c>
      <c r="T473" s="1" t="s">
        <v>9</v>
      </c>
      <c r="U473" s="6">
        <f>+IFERROR(VALUE(RIGHT(Tabla4[[#This Row],[B2B]],6)),"")</f>
        <v>5305</v>
      </c>
      <c r="V473" s="6" t="str">
        <f>+IFERROR(VLOOKUP(T473,Auxiliar!$A:$C,2,0),"")</f>
        <v>CORE</v>
      </c>
      <c r="W473" s="7" t="str">
        <f>+IFERROR(VLOOKUP(T473,Auxiliar!$A:$C,3,0),"")</f>
        <v>0b 1% | 2b 5% | 4b 6%</v>
      </c>
      <c r="AK473" s="1">
        <v>5153</v>
      </c>
      <c r="AL473" s="1" t="s">
        <v>30</v>
      </c>
      <c r="AM473" s="6">
        <f>+IFERROR(VALUE(RIGHT(Tabla7[[#This Row],[B2B]],6)),"")</f>
        <v>5153</v>
      </c>
      <c r="AN473" s="6" t="str">
        <f>+IFERROR(VLOOKUP(AL473,Auxiliar!$A:$C,2,0),"")</f>
        <v>LATONES</v>
      </c>
      <c r="AO473" s="7" t="str">
        <f>+IFERROR(VLOOKUP(AL473,Auxiliar!$A:$C,3,0),"")</f>
        <v>1b 4% | 5b 7% | 97b 0%</v>
      </c>
      <c r="AW473" s="1"/>
      <c r="AX473" s="1" t="s">
        <v>32</v>
      </c>
      <c r="AY473" s="6" t="str">
        <f>+IFERROR(VALUE(RIGHT(Tabla9[[#This Row],[B2B]],6)),"")</f>
        <v/>
      </c>
      <c r="AZ473" s="6" t="str">
        <f>+IFERROR(VLOOKUP(AX473,Auxiliar!$A:$C,2,0),"")</f>
        <v>LATONES</v>
      </c>
      <c r="BA473" s="7" t="str">
        <f>+IFERROR(VLOOKUP(AX473,Auxiliar!$A:$C,3,0),"")</f>
        <v>2b 3% | 4b 4% | 6b 5% | 10b 8%  | 385b 0%</v>
      </c>
      <c r="BI473" s="1"/>
      <c r="BJ473" s="1"/>
      <c r="BK473" s="6" t="str">
        <f>+IFERROR(VALUE(RIGHT(Tabla11[[#This Row],[B2B]],6)),"")</f>
        <v/>
      </c>
      <c r="BL473" s="6" t="str">
        <f>+IFERROR(VLOOKUP(BJ473,Auxiliar!$A:$C,2,0),"")</f>
        <v/>
      </c>
      <c r="BM473" s="7" t="str">
        <f>+IFERROR(VLOOKUP(BJ473,Auxiliar!$A:$C,3,0),"")</f>
        <v/>
      </c>
      <c r="BO473" s="1">
        <v>10824</v>
      </c>
      <c r="BP473" s="1" t="s">
        <v>39</v>
      </c>
      <c r="BQ473" s="6">
        <f>+IFERROR(VALUE(RIGHT(Tabla12[[#This Row],[B2B]],6)),"")</f>
        <v>10824</v>
      </c>
      <c r="BR473" s="6" t="str">
        <f>+IFERROR(VLOOKUP(BP473,Auxiliar!$A:$C,2,0),"")</f>
        <v>VALUE LITRO</v>
      </c>
      <c r="BS473" s="7" t="str">
        <f>+IFERROR(VLOOKUP(BP473,Auxiliar!$A:$C,3,0),"")</f>
        <v>1b 12%</v>
      </c>
      <c r="CA473" s="1">
        <v>4233</v>
      </c>
      <c r="CB473" s="1" t="s">
        <v>35</v>
      </c>
      <c r="CC473" s="6">
        <f>+IFERROR(VALUE(RIGHT(Tabla14[[#This Row],[B2B]],6)),"")</f>
        <v>4233</v>
      </c>
      <c r="CD473" s="6" t="str">
        <f>+IFERROR(VLOOKUP(CB473,Auxiliar!$A:$C,2,0),"")</f>
        <v>Corona 710cc</v>
      </c>
      <c r="CE473" s="7" t="str">
        <f>+IFERROR(VLOOKUP(CB473,Auxiliar!$A:$C,3,0),"")</f>
        <v>1b 10% | 85b 0%</v>
      </c>
      <c r="CG473" s="1"/>
      <c r="CH473" s="1"/>
      <c r="CI473" s="6" t="str">
        <f>+IFERROR(VALUE(RIGHT(Tabla15[[#This Row],[B2B]],6)),"")</f>
        <v/>
      </c>
      <c r="CJ473" s="6" t="str">
        <f>+IFERROR(VLOOKUP(CH473,Auxiliar!$A:$C,2,0),"")</f>
        <v/>
      </c>
      <c r="CK473" s="7" t="str">
        <f>+IFERROR(VLOOKUP(CH473,Auxiliar!$A:$C,3,0),"")</f>
        <v/>
      </c>
      <c r="CM473" s="1">
        <v>4199</v>
      </c>
      <c r="CN473" s="1" t="s">
        <v>20</v>
      </c>
      <c r="CO473" s="6">
        <v>4199</v>
      </c>
      <c r="CP473" s="6" t="s">
        <v>20</v>
      </c>
      <c r="CQ473" s="7" t="s">
        <v>21</v>
      </c>
      <c r="CS473" s="1"/>
      <c r="CT473" s="1"/>
      <c r="CU473" s="6" t="str">
        <f>+IFERROR(VALUE(RIGHT(Tabla17[[#This Row],[B2B]],6)),"")</f>
        <v/>
      </c>
      <c r="CV473" s="6" t="str">
        <f>+IFERROR(VLOOKUP(CT473,Auxiliar!$A:$C,2,0),"")</f>
        <v/>
      </c>
      <c r="CW473" s="7" t="str">
        <f>+IFERROR(VLOOKUP(CT473,Auxiliar!$A:$C,3,0),"")</f>
        <v/>
      </c>
      <c r="CY473" s="1">
        <v>4199</v>
      </c>
      <c r="CZ473" s="1" t="s">
        <v>16</v>
      </c>
      <c r="DA473" s="6">
        <f>+IFERROR(VALUE(RIGHT(Tabla18[[#This Row],[B2B]],6)),"")</f>
        <v>4199</v>
      </c>
      <c r="DB473" s="6" t="str">
        <f>+IFERROR(VLOOKUP(CZ473,Auxiliar!$A:$C,2,0),"")</f>
        <v>PREMIUM</v>
      </c>
      <c r="DC473" s="7" t="str">
        <f>+IFERROR(VLOOKUP(CZ473,Auxiliar!$A:$C,3,0),"")</f>
        <v>0b 0% | 2b 2% | 5b 3,5% | 10b 5%</v>
      </c>
      <c r="DE473" s="1">
        <v>4199</v>
      </c>
      <c r="DF473" s="1" t="s">
        <v>19</v>
      </c>
      <c r="DG473" s="6">
        <f>+IFERROR(VALUE(RIGHT(Tabla19[[#This Row],[B2B]],6)),"")</f>
        <v>4199</v>
      </c>
      <c r="DH473" s="6" t="str">
        <f>+IFERROR(VLOOKUP(DF473,Auxiliar!$A:$C,2,0),"")</f>
        <v>MICHELOB</v>
      </c>
      <c r="DI473" s="7" t="str">
        <f>+IFERROR(VLOOKUP(DF473,Auxiliar!$A:$C,3,0),"")</f>
        <v>1b 7% | 3b 22% | 8b 27%</v>
      </c>
      <c r="DK473" s="1"/>
      <c r="DL473" s="1"/>
      <c r="DM473" s="6" t="str">
        <f>+IFERROR(VALUE(RIGHT(Tabla20[[#This Row],[B2B]],6)),"")</f>
        <v/>
      </c>
      <c r="DN473" s="6" t="str">
        <f>+IFERROR(VLOOKUP(DL473,Auxiliar!$A:$C,2,0),"")</f>
        <v/>
      </c>
      <c r="DO473" s="7" t="str">
        <f>+IFERROR(VLOOKUP(DL473,Auxiliar!$A:$C,3,0),"")</f>
        <v/>
      </c>
      <c r="DQ473" s="1">
        <v>4218</v>
      </c>
      <c r="DR473" s="12" t="s">
        <v>24</v>
      </c>
      <c r="DS473" s="6">
        <f>+IFERROR(VALUE(RIGHT(Tabla21[[#This Row],[B2B]],6)),"")</f>
        <v>4218</v>
      </c>
      <c r="DT473" s="6" t="str">
        <f>+IFERROR(VLOOKUP(DR473,Auxiliar!$A:$C,2,0),"")</f>
        <v>CORONA PORRON</v>
      </c>
      <c r="DU473" s="7" t="str">
        <f>+IFERROR(VLOOKUP(DR473,Auxiliar!$A:$C,3,0),"")</f>
        <v>1b 5% | 20b 0%</v>
      </c>
      <c r="DW473" s="1">
        <v>10888</v>
      </c>
      <c r="DX473" s="12" t="s">
        <v>43</v>
      </c>
      <c r="DY473" s="6">
        <f>+IFERROR(VALUE(RIGHT(Tabla22[[#This Row],[B2B]],6)),"")</f>
        <v>10888</v>
      </c>
      <c r="DZ473" s="6" t="str">
        <f>+IFERROR(VLOOKUP(DX473,Auxiliar!$A:$C,2,0),"")</f>
        <v xml:space="preserve">VALUE LATA </v>
      </c>
      <c r="EA473" s="7" t="str">
        <f>+IFERROR(VLOOKUP(DX473,Auxiliar!$A:$C,3,0),"")</f>
        <v>1b 15% | 100b 18%</v>
      </c>
      <c r="EC473" s="1">
        <v>10781</v>
      </c>
      <c r="ED473" s="12" t="s">
        <v>47</v>
      </c>
      <c r="EE473" s="6">
        <f>+IFERROR(VALUE(RIGHT(Tabla23[[#This Row],[B2B]],6)),"")</f>
        <v>10781</v>
      </c>
      <c r="EF473" s="6" t="str">
        <f>+IFERROR(VLOOKUP(ED473,Auxiliar!$A:$C,2,0),"")</f>
        <v>VALUE LATON</v>
      </c>
      <c r="EG473" s="7" t="str">
        <f>+IFERROR(VLOOKUP(ED473,Auxiliar!$A:$C,3,0),"")</f>
        <v>1b 10% | 5b 15% | 192b 0%</v>
      </c>
      <c r="EI473" s="1"/>
      <c r="EJ473" s="12"/>
      <c r="EK473" s="6" t="str">
        <f>+IFERROR(VALUE(RIGHT(Tabla24[[#This Row],[B2B]],6)),"")</f>
        <v/>
      </c>
      <c r="EL473" s="6" t="str">
        <f>+IFERROR(VLOOKUP(EJ473,Auxiliar!$A:$C,2,0),"")</f>
        <v/>
      </c>
      <c r="EM473" s="7" t="str">
        <f>+IFERROR(VLOOKUP(EJ473,Auxiliar!$A:$C,3,0),"")</f>
        <v/>
      </c>
      <c r="EO473" s="1"/>
      <c r="EP473" s="12"/>
      <c r="EQ473" s="6" t="str">
        <f>+IFERROR(VALUE(RIGHT(Tabla25[[#This Row],[B2B]],6)),"")</f>
        <v/>
      </c>
      <c r="ER473" s="6" t="str">
        <f>+IFERROR(VLOOKUP(EP473,Auxiliar!$A:$C,2,0),"")</f>
        <v/>
      </c>
      <c r="ES473" s="7" t="str">
        <f>+IFERROR(VLOOKUP(EP473,Auxiliar!$A:$C,3,0),"")</f>
        <v/>
      </c>
      <c r="EU473" s="1"/>
      <c r="EV473" s="12"/>
      <c r="EW473" s="6" t="str">
        <f>+IFERROR(VALUE(RIGHT(Tabla26[[#This Row],[B2B]],6)),"")</f>
        <v/>
      </c>
      <c r="EX473" s="6" t="str">
        <f>+IFERROR(VLOOKUP(EV473,Auxiliar!$A:$C,2,0),"")</f>
        <v/>
      </c>
      <c r="EY473" s="7" t="str">
        <f>+IFERROR(VLOOKUP(EV473,Auxiliar!$A:$C,3,0),"")</f>
        <v/>
      </c>
      <c r="EZ473" s="1"/>
      <c r="FA473" s="12"/>
      <c r="FB473" s="6" t="str">
        <f>+IFERROR(VALUE(RIGHT(Tabla27[[#This Row],[B2B]],6)),"")</f>
        <v/>
      </c>
      <c r="FC473" s="6" t="str">
        <f>+IFERROR(VLOOKUP(FA473,Auxiliar!$A:$C,2,0),"")</f>
        <v/>
      </c>
      <c r="FD473" s="7" t="str">
        <f>+IFERROR(VLOOKUP(FA473,Auxiliar!$A:$C,3,0),"")</f>
        <v/>
      </c>
      <c r="FE473" s="1"/>
      <c r="FF473" s="12"/>
      <c r="FG473" s="6" t="str">
        <f>+IFERROR(VALUE(RIGHT(Tabla28[[#This Row],[B2B]],6)),"")</f>
        <v/>
      </c>
      <c r="FH473" s="6" t="str">
        <f>+IFERROR(VLOOKUP(FF473,Auxiliar!$A:$C,2,0),"")</f>
        <v/>
      </c>
      <c r="FI473" s="7" t="str">
        <f>+IFERROR(VLOOKUP(FF473,Auxiliar!$A:$C,3,0),"")</f>
        <v/>
      </c>
      <c r="FJ473" s="1"/>
      <c r="FK473" s="12"/>
      <c r="FL473" s="6" t="str">
        <f>+IFERROR(VALUE(RIGHT(Tabla29[[#This Row],[B2B]],6)),"")</f>
        <v/>
      </c>
      <c r="FM473" s="6" t="str">
        <f>+IFERROR(VLOOKUP(FK473,Auxiliar!$A:$C,2,0),"")</f>
        <v/>
      </c>
      <c r="FN473" s="7" t="str">
        <f>+IFERROR(VLOOKUP(FK473,Auxiliar!$A:$C,3,0),"")</f>
        <v/>
      </c>
      <c r="FO473" s="1"/>
      <c r="FP473" s="12"/>
      <c r="FQ473" s="6" t="str">
        <f>+IFERROR(VALUE(RIGHT(Tabla30[[#This Row],[B2B]],6)),"")</f>
        <v/>
      </c>
      <c r="FR473" s="6" t="str">
        <f>+IFERROR(VLOOKUP(FP473,Auxiliar!$A:$C,2,0),"")</f>
        <v/>
      </c>
      <c r="FS473" s="7"/>
      <c r="FT473" s="1"/>
      <c r="FU473" s="12"/>
      <c r="FV473" s="6" t="str">
        <f>+IFERROR(VALUE(RIGHT(Tabla31[[#This Row],[B2B]],6)),"")</f>
        <v/>
      </c>
      <c r="FW473" s="6" t="str">
        <f>+IFERROR(VLOOKUP(FU473,Auxiliar!$A:$C,2,0),"")</f>
        <v/>
      </c>
      <c r="FX473" s="7" t="str">
        <f>+IFERROR(VLOOKUP(FU473,Auxiliar!$A:$C,3,0),"")</f>
        <v/>
      </c>
      <c r="FY473" s="1"/>
      <c r="FZ473" s="12"/>
      <c r="GA473" s="6" t="str">
        <f>+IFERROR(VALUE(RIGHT(Tabla32[[#This Row],[B2B]],6)),"")</f>
        <v/>
      </c>
      <c r="GB473" s="6" t="str">
        <f>+IFERROR(VLOOKUP(FZ473,Auxiliar!$A:$C,2,0),"")</f>
        <v/>
      </c>
      <c r="GC473" s="7" t="str">
        <f>+IFERROR(VLOOKUP(FZ473,Auxiliar!$A:$C,3,0),"")</f>
        <v/>
      </c>
      <c r="GD473" s="1"/>
      <c r="GE473" s="12"/>
      <c r="GF473" s="6" t="str">
        <f>+IFERROR(VALUE(RIGHT(Tabla33[[#This Row],[B2B]],6)),"")</f>
        <v/>
      </c>
      <c r="GG473" s="6" t="str">
        <f>+IFERROR(VLOOKUP(GE473,Auxiliar!$A:$C,2,0),"")</f>
        <v/>
      </c>
      <c r="GH473" s="7" t="str">
        <f>+IFERROR(VLOOKUP(GE473,Auxiliar!$A:$C,3,0),"")</f>
        <v/>
      </c>
    </row>
    <row r="474" spans="1:190" x14ac:dyDescent="0.25">
      <c r="A474" s="1"/>
      <c r="B474" s="1"/>
      <c r="C474" t="str">
        <f>+IFERROR(VALUE(RIGHT(Tabla1[[#This Row],[B2B]],6)),"")</f>
        <v/>
      </c>
      <c r="D474" t="str">
        <f>+IFERROR(VLOOKUP(B474,Auxiliar!$A:$C,2,0),"")</f>
        <v/>
      </c>
      <c r="E474" s="5" t="str">
        <f>+IFERROR(VLOOKUP(B474,Auxiliar!$A:$C,3,0),"")</f>
        <v/>
      </c>
      <c r="S474" s="1">
        <v>5316</v>
      </c>
      <c r="T474" s="1" t="s">
        <v>9</v>
      </c>
      <c r="U474" s="6">
        <f>+IFERROR(VALUE(RIGHT(Tabla4[[#This Row],[B2B]],6)),"")</f>
        <v>5316</v>
      </c>
      <c r="V474" s="6" t="str">
        <f>+IFERROR(VLOOKUP(T474,Auxiliar!$A:$C,2,0),"")</f>
        <v>CORE</v>
      </c>
      <c r="W474" s="7" t="str">
        <f>+IFERROR(VLOOKUP(T474,Auxiliar!$A:$C,3,0),"")</f>
        <v>0b 1% | 2b 5% | 4b 6%</v>
      </c>
      <c r="AK474" s="1">
        <v>5158</v>
      </c>
      <c r="AL474" s="1" t="s">
        <v>30</v>
      </c>
      <c r="AM474" s="6">
        <f>+IFERROR(VALUE(RIGHT(Tabla7[[#This Row],[B2B]],6)),"")</f>
        <v>5158</v>
      </c>
      <c r="AN474" s="6" t="str">
        <f>+IFERROR(VLOOKUP(AL474,Auxiliar!$A:$C,2,0),"")</f>
        <v>LATONES</v>
      </c>
      <c r="AO474" s="7" t="str">
        <f>+IFERROR(VLOOKUP(AL474,Auxiliar!$A:$C,3,0),"")</f>
        <v>1b 4% | 5b 7% | 97b 0%</v>
      </c>
      <c r="AW474" s="1"/>
      <c r="AX474" s="1" t="s">
        <v>32</v>
      </c>
      <c r="AY474" s="6" t="str">
        <f>+IFERROR(VALUE(RIGHT(Tabla9[[#This Row],[B2B]],6)),"")</f>
        <v/>
      </c>
      <c r="AZ474" s="6" t="str">
        <f>+IFERROR(VLOOKUP(AX474,Auxiliar!$A:$C,2,0),"")</f>
        <v>LATONES</v>
      </c>
      <c r="BA474" s="7" t="str">
        <f>+IFERROR(VLOOKUP(AX474,Auxiliar!$A:$C,3,0),"")</f>
        <v>2b 3% | 4b 4% | 6b 5% | 10b 8%  | 385b 0%</v>
      </c>
      <c r="BI474" s="1"/>
      <c r="BJ474" s="1"/>
      <c r="BK474" s="6" t="str">
        <f>+IFERROR(VALUE(RIGHT(Tabla11[[#This Row],[B2B]],6)),"")</f>
        <v/>
      </c>
      <c r="BL474" s="6" t="str">
        <f>+IFERROR(VLOOKUP(BJ474,Auxiliar!$A:$C,2,0),"")</f>
        <v/>
      </c>
      <c r="BM474" s="7" t="str">
        <f>+IFERROR(VLOOKUP(BJ474,Auxiliar!$A:$C,3,0),"")</f>
        <v/>
      </c>
      <c r="BO474" s="1">
        <v>10873</v>
      </c>
      <c r="BP474" s="1" t="s">
        <v>39</v>
      </c>
      <c r="BQ474" s="6">
        <f>+IFERROR(VALUE(RIGHT(Tabla12[[#This Row],[B2B]],6)),"")</f>
        <v>10873</v>
      </c>
      <c r="BR474" s="6" t="str">
        <f>+IFERROR(VLOOKUP(BP474,Auxiliar!$A:$C,2,0),"")</f>
        <v>VALUE LITRO</v>
      </c>
      <c r="BS474" s="7" t="str">
        <f>+IFERROR(VLOOKUP(BP474,Auxiliar!$A:$C,3,0),"")</f>
        <v>1b 12%</v>
      </c>
      <c r="CA474" s="1">
        <v>4241</v>
      </c>
      <c r="CB474" s="1" t="s">
        <v>35</v>
      </c>
      <c r="CC474" s="6">
        <f>+IFERROR(VALUE(RIGHT(Tabla14[[#This Row],[B2B]],6)),"")</f>
        <v>4241</v>
      </c>
      <c r="CD474" s="6" t="str">
        <f>+IFERROR(VLOOKUP(CB474,Auxiliar!$A:$C,2,0),"")</f>
        <v>Corona 710cc</v>
      </c>
      <c r="CE474" s="7" t="str">
        <f>+IFERROR(VLOOKUP(CB474,Auxiliar!$A:$C,3,0),"")</f>
        <v>1b 10% | 85b 0%</v>
      </c>
      <c r="CG474" s="1"/>
      <c r="CH474" s="1"/>
      <c r="CI474" s="6" t="str">
        <f>+IFERROR(VALUE(RIGHT(Tabla15[[#This Row],[B2B]],6)),"")</f>
        <v/>
      </c>
      <c r="CJ474" s="6" t="str">
        <f>+IFERROR(VLOOKUP(CH474,Auxiliar!$A:$C,2,0),"")</f>
        <v/>
      </c>
      <c r="CK474" s="7" t="str">
        <f>+IFERROR(VLOOKUP(CH474,Auxiliar!$A:$C,3,0),"")</f>
        <v/>
      </c>
      <c r="CM474" s="1">
        <v>4218</v>
      </c>
      <c r="CN474" s="1" t="s">
        <v>20</v>
      </c>
      <c r="CO474" s="6">
        <v>4218</v>
      </c>
      <c r="CP474" s="6" t="s">
        <v>20</v>
      </c>
      <c r="CQ474" s="7" t="s">
        <v>21</v>
      </c>
      <c r="CS474" s="1"/>
      <c r="CT474" s="1"/>
      <c r="CU474" s="6" t="str">
        <f>+IFERROR(VALUE(RIGHT(Tabla17[[#This Row],[B2B]],6)),"")</f>
        <v/>
      </c>
      <c r="CV474" s="6" t="str">
        <f>+IFERROR(VLOOKUP(CT474,Auxiliar!$A:$C,2,0),"")</f>
        <v/>
      </c>
      <c r="CW474" s="7" t="str">
        <f>+IFERROR(VLOOKUP(CT474,Auxiliar!$A:$C,3,0),"")</f>
        <v/>
      </c>
      <c r="CY474" s="1">
        <v>4218</v>
      </c>
      <c r="CZ474" s="1" t="s">
        <v>16</v>
      </c>
      <c r="DA474" s="6">
        <f>+IFERROR(VALUE(RIGHT(Tabla18[[#This Row],[B2B]],6)),"")</f>
        <v>4218</v>
      </c>
      <c r="DB474" s="6" t="str">
        <f>+IFERROR(VLOOKUP(CZ474,Auxiliar!$A:$C,2,0),"")</f>
        <v>PREMIUM</v>
      </c>
      <c r="DC474" s="7" t="str">
        <f>+IFERROR(VLOOKUP(CZ474,Auxiliar!$A:$C,3,0),"")</f>
        <v>0b 0% | 2b 2% | 5b 3,5% | 10b 5%</v>
      </c>
      <c r="DE474" s="1">
        <v>4218</v>
      </c>
      <c r="DF474" s="1" t="s">
        <v>19</v>
      </c>
      <c r="DG474" s="6">
        <f>+IFERROR(VALUE(RIGHT(Tabla19[[#This Row],[B2B]],6)),"")</f>
        <v>4218</v>
      </c>
      <c r="DH474" s="6" t="str">
        <f>+IFERROR(VLOOKUP(DF474,Auxiliar!$A:$C,2,0),"")</f>
        <v>MICHELOB</v>
      </c>
      <c r="DI474" s="7" t="str">
        <f>+IFERROR(VLOOKUP(DF474,Auxiliar!$A:$C,3,0),"")</f>
        <v>1b 7% | 3b 22% | 8b 27%</v>
      </c>
      <c r="DK474" s="1"/>
      <c r="DL474" s="1"/>
      <c r="DM474" s="6" t="str">
        <f>+IFERROR(VALUE(RIGHT(Tabla20[[#This Row],[B2B]],6)),"")</f>
        <v/>
      </c>
      <c r="DN474" s="6" t="str">
        <f>+IFERROR(VLOOKUP(DL474,Auxiliar!$A:$C,2,0),"")</f>
        <v/>
      </c>
      <c r="DO474" s="7" t="str">
        <f>+IFERROR(VLOOKUP(DL474,Auxiliar!$A:$C,3,0),"")</f>
        <v/>
      </c>
      <c r="DQ474" s="1">
        <v>4221</v>
      </c>
      <c r="DR474" s="12" t="s">
        <v>24</v>
      </c>
      <c r="DS474" s="6">
        <f>+IFERROR(VALUE(RIGHT(Tabla21[[#This Row],[B2B]],6)),"")</f>
        <v>4221</v>
      </c>
      <c r="DT474" s="6" t="str">
        <f>+IFERROR(VLOOKUP(DR474,Auxiliar!$A:$C,2,0),"")</f>
        <v>CORONA PORRON</v>
      </c>
      <c r="DU474" s="7" t="str">
        <f>+IFERROR(VLOOKUP(DR474,Auxiliar!$A:$C,3,0),"")</f>
        <v>1b 5% | 20b 0%</v>
      </c>
      <c r="DW474" s="1">
        <v>10912</v>
      </c>
      <c r="DX474" s="12" t="s">
        <v>43</v>
      </c>
      <c r="DY474" s="6">
        <f>+IFERROR(VALUE(RIGHT(Tabla22[[#This Row],[B2B]],6)),"")</f>
        <v>10912</v>
      </c>
      <c r="DZ474" s="6" t="str">
        <f>+IFERROR(VLOOKUP(DX474,Auxiliar!$A:$C,2,0),"")</f>
        <v xml:space="preserve">VALUE LATA </v>
      </c>
      <c r="EA474" s="7" t="str">
        <f>+IFERROR(VLOOKUP(DX474,Auxiliar!$A:$C,3,0),"")</f>
        <v>1b 15% | 100b 18%</v>
      </c>
      <c r="EC474" s="1">
        <v>10824</v>
      </c>
      <c r="ED474" s="12" t="s">
        <v>47</v>
      </c>
      <c r="EE474" s="6">
        <f>+IFERROR(VALUE(RIGHT(Tabla23[[#This Row],[B2B]],6)),"")</f>
        <v>10824</v>
      </c>
      <c r="EF474" s="6" t="str">
        <f>+IFERROR(VLOOKUP(ED474,Auxiliar!$A:$C,2,0),"")</f>
        <v>VALUE LATON</v>
      </c>
      <c r="EG474" s="7" t="str">
        <f>+IFERROR(VLOOKUP(ED474,Auxiliar!$A:$C,3,0),"")</f>
        <v>1b 10% | 5b 15% | 192b 0%</v>
      </c>
      <c r="EI474" s="1"/>
      <c r="EJ474" s="12"/>
      <c r="EK474" s="6" t="str">
        <f>+IFERROR(VALUE(RIGHT(Tabla24[[#This Row],[B2B]],6)),"")</f>
        <v/>
      </c>
      <c r="EL474" s="6" t="str">
        <f>+IFERROR(VLOOKUP(EJ474,Auxiliar!$A:$C,2,0),"")</f>
        <v/>
      </c>
      <c r="EM474" s="7" t="str">
        <f>+IFERROR(VLOOKUP(EJ474,Auxiliar!$A:$C,3,0),"")</f>
        <v/>
      </c>
      <c r="EO474" s="1"/>
      <c r="EP474" s="12"/>
      <c r="EQ474" s="6" t="str">
        <f>+IFERROR(VALUE(RIGHT(Tabla25[[#This Row],[B2B]],6)),"")</f>
        <v/>
      </c>
      <c r="ER474" s="6" t="str">
        <f>+IFERROR(VLOOKUP(EP474,Auxiliar!$A:$C,2,0),"")</f>
        <v/>
      </c>
      <c r="ES474" s="7" t="str">
        <f>+IFERROR(VLOOKUP(EP474,Auxiliar!$A:$C,3,0),"")</f>
        <v/>
      </c>
      <c r="EU474" s="1"/>
      <c r="EV474" s="12"/>
      <c r="EW474" s="6" t="str">
        <f>+IFERROR(VALUE(RIGHT(Tabla26[[#This Row],[B2B]],6)),"")</f>
        <v/>
      </c>
      <c r="EX474" s="6" t="str">
        <f>+IFERROR(VLOOKUP(EV474,Auxiliar!$A:$C,2,0),"")</f>
        <v/>
      </c>
      <c r="EY474" s="7" t="str">
        <f>+IFERROR(VLOOKUP(EV474,Auxiliar!$A:$C,3,0),"")</f>
        <v/>
      </c>
      <c r="EZ474" s="1"/>
      <c r="FA474" s="12"/>
      <c r="FB474" s="6" t="str">
        <f>+IFERROR(VALUE(RIGHT(Tabla27[[#This Row],[B2B]],6)),"")</f>
        <v/>
      </c>
      <c r="FC474" s="6" t="str">
        <f>+IFERROR(VLOOKUP(FA474,Auxiliar!$A:$C,2,0),"")</f>
        <v/>
      </c>
      <c r="FD474" s="7" t="str">
        <f>+IFERROR(VLOOKUP(FA474,Auxiliar!$A:$C,3,0),"")</f>
        <v/>
      </c>
      <c r="FE474" s="1"/>
      <c r="FF474" s="12"/>
      <c r="FG474" s="6" t="str">
        <f>+IFERROR(VALUE(RIGHT(Tabla28[[#This Row],[B2B]],6)),"")</f>
        <v/>
      </c>
      <c r="FH474" s="6" t="str">
        <f>+IFERROR(VLOOKUP(FF474,Auxiliar!$A:$C,2,0),"")</f>
        <v/>
      </c>
      <c r="FI474" s="7" t="str">
        <f>+IFERROR(VLOOKUP(FF474,Auxiliar!$A:$C,3,0),"")</f>
        <v/>
      </c>
      <c r="FJ474" s="1"/>
      <c r="FK474" s="12"/>
      <c r="FL474" s="6" t="str">
        <f>+IFERROR(VALUE(RIGHT(Tabla29[[#This Row],[B2B]],6)),"")</f>
        <v/>
      </c>
      <c r="FM474" s="6" t="str">
        <f>+IFERROR(VLOOKUP(FK474,Auxiliar!$A:$C,2,0),"")</f>
        <v/>
      </c>
      <c r="FN474" s="7" t="str">
        <f>+IFERROR(VLOOKUP(FK474,Auxiliar!$A:$C,3,0),"")</f>
        <v/>
      </c>
      <c r="FO474" s="1"/>
      <c r="FP474" s="12"/>
      <c r="FQ474" s="6" t="str">
        <f>+IFERROR(VALUE(RIGHT(Tabla30[[#This Row],[B2B]],6)),"")</f>
        <v/>
      </c>
      <c r="FR474" s="6" t="str">
        <f>+IFERROR(VLOOKUP(FP474,Auxiliar!$A:$C,2,0),"")</f>
        <v/>
      </c>
      <c r="FS474" s="7"/>
      <c r="FT474" s="1"/>
      <c r="FU474" s="12"/>
      <c r="FV474" s="6" t="str">
        <f>+IFERROR(VALUE(RIGHT(Tabla31[[#This Row],[B2B]],6)),"")</f>
        <v/>
      </c>
      <c r="FW474" s="6" t="str">
        <f>+IFERROR(VLOOKUP(FU474,Auxiliar!$A:$C,2,0),"")</f>
        <v/>
      </c>
      <c r="FX474" s="7" t="str">
        <f>+IFERROR(VLOOKUP(FU474,Auxiliar!$A:$C,3,0),"")</f>
        <v/>
      </c>
      <c r="FY474" s="1"/>
      <c r="FZ474" s="12"/>
      <c r="GA474" s="6" t="str">
        <f>+IFERROR(VALUE(RIGHT(Tabla32[[#This Row],[B2B]],6)),"")</f>
        <v/>
      </c>
      <c r="GB474" s="6" t="str">
        <f>+IFERROR(VLOOKUP(FZ474,Auxiliar!$A:$C,2,0),"")</f>
        <v/>
      </c>
      <c r="GC474" s="7" t="str">
        <f>+IFERROR(VLOOKUP(FZ474,Auxiliar!$A:$C,3,0),"")</f>
        <v/>
      </c>
      <c r="GD474" s="1"/>
      <c r="GE474" s="12"/>
      <c r="GF474" s="6" t="str">
        <f>+IFERROR(VALUE(RIGHT(Tabla33[[#This Row],[B2B]],6)),"")</f>
        <v/>
      </c>
      <c r="GG474" s="6" t="str">
        <f>+IFERROR(VLOOKUP(GE474,Auxiliar!$A:$C,2,0),"")</f>
        <v/>
      </c>
      <c r="GH474" s="7" t="str">
        <f>+IFERROR(VLOOKUP(GE474,Auxiliar!$A:$C,3,0),"")</f>
        <v/>
      </c>
    </row>
    <row r="475" spans="1:190" x14ac:dyDescent="0.25">
      <c r="A475" s="1"/>
      <c r="B475" s="1"/>
      <c r="C475" t="str">
        <f>+IFERROR(VALUE(RIGHT(Tabla1[[#This Row],[B2B]],6)),"")</f>
        <v/>
      </c>
      <c r="D475" t="str">
        <f>+IFERROR(VLOOKUP(B475,Auxiliar!$A:$C,2,0),"")</f>
        <v/>
      </c>
      <c r="E475" s="5" t="str">
        <f>+IFERROR(VLOOKUP(B475,Auxiliar!$A:$C,3,0),"")</f>
        <v/>
      </c>
      <c r="S475" s="1">
        <v>5317</v>
      </c>
      <c r="T475" s="1" t="s">
        <v>9</v>
      </c>
      <c r="U475" s="6">
        <f>+IFERROR(VALUE(RIGHT(Tabla4[[#This Row],[B2B]],6)),"")</f>
        <v>5317</v>
      </c>
      <c r="V475" s="6" t="str">
        <f>+IFERROR(VLOOKUP(T475,Auxiliar!$A:$C,2,0),"")</f>
        <v>CORE</v>
      </c>
      <c r="W475" s="7" t="str">
        <f>+IFERROR(VLOOKUP(T475,Auxiliar!$A:$C,3,0),"")</f>
        <v>0b 1% | 2b 5% | 4b 6%</v>
      </c>
      <c r="AK475" s="1">
        <v>5162</v>
      </c>
      <c r="AL475" s="1" t="s">
        <v>30</v>
      </c>
      <c r="AM475" s="6">
        <f>+IFERROR(VALUE(RIGHT(Tabla7[[#This Row],[B2B]],6)),"")</f>
        <v>5162</v>
      </c>
      <c r="AN475" s="6" t="str">
        <f>+IFERROR(VLOOKUP(AL475,Auxiliar!$A:$C,2,0),"")</f>
        <v>LATONES</v>
      </c>
      <c r="AO475" s="7" t="str">
        <f>+IFERROR(VLOOKUP(AL475,Auxiliar!$A:$C,3,0),"")</f>
        <v>1b 4% | 5b 7% | 97b 0%</v>
      </c>
      <c r="AW475" s="1"/>
      <c r="AX475" s="1" t="s">
        <v>32</v>
      </c>
      <c r="AY475" s="6" t="str">
        <f>+IFERROR(VALUE(RIGHT(Tabla9[[#This Row],[B2B]],6)),"")</f>
        <v/>
      </c>
      <c r="AZ475" s="6" t="str">
        <f>+IFERROR(VLOOKUP(AX475,Auxiliar!$A:$C,2,0),"")</f>
        <v>LATONES</v>
      </c>
      <c r="BA475" s="7" t="str">
        <f>+IFERROR(VLOOKUP(AX475,Auxiliar!$A:$C,3,0),"")</f>
        <v>2b 3% | 4b 4% | 6b 5% | 10b 8%  | 385b 0%</v>
      </c>
      <c r="BI475" s="1"/>
      <c r="BJ475" s="1"/>
      <c r="BK475" s="6" t="str">
        <f>+IFERROR(VALUE(RIGHT(Tabla11[[#This Row],[B2B]],6)),"")</f>
        <v/>
      </c>
      <c r="BL475" s="6" t="str">
        <f>+IFERROR(VLOOKUP(BJ475,Auxiliar!$A:$C,2,0),"")</f>
        <v/>
      </c>
      <c r="BM475" s="7" t="str">
        <f>+IFERROR(VLOOKUP(BJ475,Auxiliar!$A:$C,3,0),"")</f>
        <v/>
      </c>
      <c r="BO475" s="1">
        <v>10879</v>
      </c>
      <c r="BP475" s="1" t="s">
        <v>39</v>
      </c>
      <c r="BQ475" s="6">
        <f>+IFERROR(VALUE(RIGHT(Tabla12[[#This Row],[B2B]],6)),"")</f>
        <v>10879</v>
      </c>
      <c r="BR475" s="6" t="str">
        <f>+IFERROR(VLOOKUP(BP475,Auxiliar!$A:$C,2,0),"")</f>
        <v>VALUE LITRO</v>
      </c>
      <c r="BS475" s="7" t="str">
        <f>+IFERROR(VLOOKUP(BP475,Auxiliar!$A:$C,3,0),"")</f>
        <v>1b 12%</v>
      </c>
      <c r="CA475" s="1">
        <v>4242</v>
      </c>
      <c r="CB475" s="1" t="s">
        <v>35</v>
      </c>
      <c r="CC475" s="6">
        <f>+IFERROR(VALUE(RIGHT(Tabla14[[#This Row],[B2B]],6)),"")</f>
        <v>4242</v>
      </c>
      <c r="CD475" s="6" t="str">
        <f>+IFERROR(VLOOKUP(CB475,Auxiliar!$A:$C,2,0),"")</f>
        <v>Corona 710cc</v>
      </c>
      <c r="CE475" s="7" t="str">
        <f>+IFERROR(VLOOKUP(CB475,Auxiliar!$A:$C,3,0),"")</f>
        <v>1b 10% | 85b 0%</v>
      </c>
      <c r="CG475" s="1"/>
      <c r="CH475" s="1"/>
      <c r="CI475" s="6" t="str">
        <f>+IFERROR(VALUE(RIGHT(Tabla15[[#This Row],[B2B]],6)),"")</f>
        <v/>
      </c>
      <c r="CJ475" s="6" t="str">
        <f>+IFERROR(VLOOKUP(CH475,Auxiliar!$A:$C,2,0),"")</f>
        <v/>
      </c>
      <c r="CK475" s="7" t="str">
        <f>+IFERROR(VLOOKUP(CH475,Auxiliar!$A:$C,3,0),"")</f>
        <v/>
      </c>
      <c r="CM475" s="1">
        <v>4221</v>
      </c>
      <c r="CN475" s="1" t="s">
        <v>20</v>
      </c>
      <c r="CO475" s="6">
        <v>4221</v>
      </c>
      <c r="CP475" s="6" t="s">
        <v>20</v>
      </c>
      <c r="CQ475" s="7" t="s">
        <v>21</v>
      </c>
      <c r="CS475" s="1"/>
      <c r="CT475" s="1"/>
      <c r="CU475" s="6" t="str">
        <f>+IFERROR(VALUE(RIGHT(Tabla17[[#This Row],[B2B]],6)),"")</f>
        <v/>
      </c>
      <c r="CV475" s="6" t="str">
        <f>+IFERROR(VLOOKUP(CT475,Auxiliar!$A:$C,2,0),"")</f>
        <v/>
      </c>
      <c r="CW475" s="7" t="str">
        <f>+IFERROR(VLOOKUP(CT475,Auxiliar!$A:$C,3,0),"")</f>
        <v/>
      </c>
      <c r="CY475" s="1">
        <v>4221</v>
      </c>
      <c r="CZ475" s="1" t="s">
        <v>16</v>
      </c>
      <c r="DA475" s="6">
        <f>+IFERROR(VALUE(RIGHT(Tabla18[[#This Row],[B2B]],6)),"")</f>
        <v>4221</v>
      </c>
      <c r="DB475" s="6" t="str">
        <f>+IFERROR(VLOOKUP(CZ475,Auxiliar!$A:$C,2,0),"")</f>
        <v>PREMIUM</v>
      </c>
      <c r="DC475" s="7" t="str">
        <f>+IFERROR(VLOOKUP(CZ475,Auxiliar!$A:$C,3,0),"")</f>
        <v>0b 0% | 2b 2% | 5b 3,5% | 10b 5%</v>
      </c>
      <c r="DE475" s="1">
        <v>4221</v>
      </c>
      <c r="DF475" s="1" t="s">
        <v>19</v>
      </c>
      <c r="DG475" s="6">
        <f>+IFERROR(VALUE(RIGHT(Tabla19[[#This Row],[B2B]],6)),"")</f>
        <v>4221</v>
      </c>
      <c r="DH475" s="6" t="str">
        <f>+IFERROR(VLOOKUP(DF475,Auxiliar!$A:$C,2,0),"")</f>
        <v>MICHELOB</v>
      </c>
      <c r="DI475" s="7" t="str">
        <f>+IFERROR(VLOOKUP(DF475,Auxiliar!$A:$C,3,0),"")</f>
        <v>1b 7% | 3b 22% | 8b 27%</v>
      </c>
      <c r="DK475" s="1"/>
      <c r="DL475" s="1"/>
      <c r="DM475" s="6" t="str">
        <f>+IFERROR(VALUE(RIGHT(Tabla20[[#This Row],[B2B]],6)),"")</f>
        <v/>
      </c>
      <c r="DN475" s="6" t="str">
        <f>+IFERROR(VLOOKUP(DL475,Auxiliar!$A:$C,2,0),"")</f>
        <v/>
      </c>
      <c r="DO475" s="7" t="str">
        <f>+IFERROR(VLOOKUP(DL475,Auxiliar!$A:$C,3,0),"")</f>
        <v/>
      </c>
      <c r="DQ475" s="1">
        <v>4226</v>
      </c>
      <c r="DR475" s="12" t="s">
        <v>24</v>
      </c>
      <c r="DS475" s="6">
        <f>+IFERROR(VALUE(RIGHT(Tabla21[[#This Row],[B2B]],6)),"")</f>
        <v>4226</v>
      </c>
      <c r="DT475" s="6" t="str">
        <f>+IFERROR(VLOOKUP(DR475,Auxiliar!$A:$C,2,0),"")</f>
        <v>CORONA PORRON</v>
      </c>
      <c r="DU475" s="7" t="str">
        <f>+IFERROR(VLOOKUP(DR475,Auxiliar!$A:$C,3,0),"")</f>
        <v>1b 5% | 20b 0%</v>
      </c>
      <c r="DW475" s="1">
        <v>1539</v>
      </c>
      <c r="DX475" s="12" t="s">
        <v>43</v>
      </c>
      <c r="DY475" s="6">
        <f>+IFERROR(VALUE(RIGHT(Tabla22[[#This Row],[B2B]],6)),"")</f>
        <v>1539</v>
      </c>
      <c r="DZ475" s="6" t="str">
        <f>+IFERROR(VLOOKUP(DX475,Auxiliar!$A:$C,2,0),"")</f>
        <v xml:space="preserve">VALUE LATA </v>
      </c>
      <c r="EA475" s="7" t="str">
        <f>+IFERROR(VLOOKUP(DX475,Auxiliar!$A:$C,3,0),"")</f>
        <v>1b 15% | 100b 18%</v>
      </c>
      <c r="EC475" s="1">
        <v>10873</v>
      </c>
      <c r="ED475" s="12" t="s">
        <v>47</v>
      </c>
      <c r="EE475" s="6">
        <f>+IFERROR(VALUE(RIGHT(Tabla23[[#This Row],[B2B]],6)),"")</f>
        <v>10873</v>
      </c>
      <c r="EF475" s="6" t="str">
        <f>+IFERROR(VLOOKUP(ED475,Auxiliar!$A:$C,2,0),"")</f>
        <v>VALUE LATON</v>
      </c>
      <c r="EG475" s="7" t="str">
        <f>+IFERROR(VLOOKUP(ED475,Auxiliar!$A:$C,3,0),"")</f>
        <v>1b 10% | 5b 15% | 192b 0%</v>
      </c>
      <c r="EI475" s="1"/>
      <c r="EJ475" s="12"/>
      <c r="EK475" s="6" t="str">
        <f>+IFERROR(VALUE(RIGHT(Tabla24[[#This Row],[B2B]],6)),"")</f>
        <v/>
      </c>
      <c r="EL475" s="6" t="str">
        <f>+IFERROR(VLOOKUP(EJ475,Auxiliar!$A:$C,2,0),"")</f>
        <v/>
      </c>
      <c r="EM475" s="7" t="str">
        <f>+IFERROR(VLOOKUP(EJ475,Auxiliar!$A:$C,3,0),"")</f>
        <v/>
      </c>
      <c r="EO475" s="1"/>
      <c r="EP475" s="12"/>
      <c r="EQ475" s="6" t="str">
        <f>+IFERROR(VALUE(RIGHT(Tabla25[[#This Row],[B2B]],6)),"")</f>
        <v/>
      </c>
      <c r="ER475" s="6" t="str">
        <f>+IFERROR(VLOOKUP(EP475,Auxiliar!$A:$C,2,0),"")</f>
        <v/>
      </c>
      <c r="ES475" s="7" t="str">
        <f>+IFERROR(VLOOKUP(EP475,Auxiliar!$A:$C,3,0),"")</f>
        <v/>
      </c>
      <c r="EU475" s="1"/>
      <c r="EV475" s="12"/>
      <c r="EW475" s="6" t="str">
        <f>+IFERROR(VALUE(RIGHT(Tabla26[[#This Row],[B2B]],6)),"")</f>
        <v/>
      </c>
      <c r="EX475" s="6" t="str">
        <f>+IFERROR(VLOOKUP(EV475,Auxiliar!$A:$C,2,0),"")</f>
        <v/>
      </c>
      <c r="EY475" s="7" t="str">
        <f>+IFERROR(VLOOKUP(EV475,Auxiliar!$A:$C,3,0),"")</f>
        <v/>
      </c>
      <c r="EZ475" s="1"/>
      <c r="FA475" s="12"/>
      <c r="FB475" s="6" t="str">
        <f>+IFERROR(VALUE(RIGHT(Tabla27[[#This Row],[B2B]],6)),"")</f>
        <v/>
      </c>
      <c r="FC475" s="6" t="str">
        <f>+IFERROR(VLOOKUP(FA475,Auxiliar!$A:$C,2,0),"")</f>
        <v/>
      </c>
      <c r="FD475" s="7" t="str">
        <f>+IFERROR(VLOOKUP(FA475,Auxiliar!$A:$C,3,0),"")</f>
        <v/>
      </c>
      <c r="FE475" s="1"/>
      <c r="FF475" s="12"/>
      <c r="FG475" s="6" t="str">
        <f>+IFERROR(VALUE(RIGHT(Tabla28[[#This Row],[B2B]],6)),"")</f>
        <v/>
      </c>
      <c r="FH475" s="6" t="str">
        <f>+IFERROR(VLOOKUP(FF475,Auxiliar!$A:$C,2,0),"")</f>
        <v/>
      </c>
      <c r="FI475" s="7" t="str">
        <f>+IFERROR(VLOOKUP(FF475,Auxiliar!$A:$C,3,0),"")</f>
        <v/>
      </c>
      <c r="FJ475" s="1"/>
      <c r="FK475" s="12"/>
      <c r="FL475" s="6" t="str">
        <f>+IFERROR(VALUE(RIGHT(Tabla29[[#This Row],[B2B]],6)),"")</f>
        <v/>
      </c>
      <c r="FM475" s="6" t="str">
        <f>+IFERROR(VLOOKUP(FK475,Auxiliar!$A:$C,2,0),"")</f>
        <v/>
      </c>
      <c r="FN475" s="7" t="str">
        <f>+IFERROR(VLOOKUP(FK475,Auxiliar!$A:$C,3,0),"")</f>
        <v/>
      </c>
      <c r="FO475" s="1"/>
      <c r="FP475" s="12"/>
      <c r="FQ475" s="6" t="str">
        <f>+IFERROR(VALUE(RIGHT(Tabla30[[#This Row],[B2B]],6)),"")</f>
        <v/>
      </c>
      <c r="FR475" s="6" t="str">
        <f>+IFERROR(VLOOKUP(FP475,Auxiliar!$A:$C,2,0),"")</f>
        <v/>
      </c>
      <c r="FS475" s="7"/>
      <c r="FT475" s="1"/>
      <c r="FU475" s="12"/>
      <c r="FV475" s="6" t="str">
        <f>+IFERROR(VALUE(RIGHT(Tabla31[[#This Row],[B2B]],6)),"")</f>
        <v/>
      </c>
      <c r="FW475" s="6" t="str">
        <f>+IFERROR(VLOOKUP(FU475,Auxiliar!$A:$C,2,0),"")</f>
        <v/>
      </c>
      <c r="FX475" s="7" t="str">
        <f>+IFERROR(VLOOKUP(FU475,Auxiliar!$A:$C,3,0),"")</f>
        <v/>
      </c>
      <c r="FY475" s="1"/>
      <c r="FZ475" s="12"/>
      <c r="GA475" s="6" t="str">
        <f>+IFERROR(VALUE(RIGHT(Tabla32[[#This Row],[B2B]],6)),"")</f>
        <v/>
      </c>
      <c r="GB475" s="6" t="str">
        <f>+IFERROR(VLOOKUP(FZ475,Auxiliar!$A:$C,2,0),"")</f>
        <v/>
      </c>
      <c r="GC475" s="7" t="str">
        <f>+IFERROR(VLOOKUP(FZ475,Auxiliar!$A:$C,3,0),"")</f>
        <v/>
      </c>
      <c r="GD475" s="1"/>
      <c r="GE475" s="12"/>
      <c r="GF475" s="6" t="str">
        <f>+IFERROR(VALUE(RIGHT(Tabla33[[#This Row],[B2B]],6)),"")</f>
        <v/>
      </c>
      <c r="GG475" s="6" t="str">
        <f>+IFERROR(VLOOKUP(GE475,Auxiliar!$A:$C,2,0),"")</f>
        <v/>
      </c>
      <c r="GH475" s="7" t="str">
        <f>+IFERROR(VLOOKUP(GE475,Auxiliar!$A:$C,3,0),"")</f>
        <v/>
      </c>
    </row>
    <row r="476" spans="1:190" x14ac:dyDescent="0.25">
      <c r="A476" s="1"/>
      <c r="B476" s="1"/>
      <c r="C476" t="str">
        <f>+IFERROR(VALUE(RIGHT(Tabla1[[#This Row],[B2B]],6)),"")</f>
        <v/>
      </c>
      <c r="D476" t="str">
        <f>+IFERROR(VLOOKUP(B476,Auxiliar!$A:$C,2,0),"")</f>
        <v/>
      </c>
      <c r="E476" s="5" t="str">
        <f>+IFERROR(VLOOKUP(B476,Auxiliar!$A:$C,3,0),"")</f>
        <v/>
      </c>
      <c r="S476" s="1">
        <v>5320</v>
      </c>
      <c r="T476" s="1" t="s">
        <v>9</v>
      </c>
      <c r="U476" s="6">
        <f>+IFERROR(VALUE(RIGHT(Tabla4[[#This Row],[B2B]],6)),"")</f>
        <v>5320</v>
      </c>
      <c r="V476" s="6" t="str">
        <f>+IFERROR(VLOOKUP(T476,Auxiliar!$A:$C,2,0),"")</f>
        <v>CORE</v>
      </c>
      <c r="W476" s="7" t="str">
        <f>+IFERROR(VLOOKUP(T476,Auxiliar!$A:$C,3,0),"")</f>
        <v>0b 1% | 2b 5% | 4b 6%</v>
      </c>
      <c r="AK476" s="1">
        <v>5171</v>
      </c>
      <c r="AL476" s="1" t="s">
        <v>30</v>
      </c>
      <c r="AM476" s="6">
        <f>+IFERROR(VALUE(RIGHT(Tabla7[[#This Row],[B2B]],6)),"")</f>
        <v>5171</v>
      </c>
      <c r="AN476" s="6" t="str">
        <f>+IFERROR(VLOOKUP(AL476,Auxiliar!$A:$C,2,0),"")</f>
        <v>LATONES</v>
      </c>
      <c r="AO476" s="7" t="str">
        <f>+IFERROR(VLOOKUP(AL476,Auxiliar!$A:$C,3,0),"")</f>
        <v>1b 4% | 5b 7% | 97b 0%</v>
      </c>
      <c r="AW476" s="1"/>
      <c r="AX476" s="1" t="s">
        <v>32</v>
      </c>
      <c r="AY476" s="6" t="str">
        <f>+IFERROR(VALUE(RIGHT(Tabla9[[#This Row],[B2B]],6)),"")</f>
        <v/>
      </c>
      <c r="AZ476" s="6" t="str">
        <f>+IFERROR(VLOOKUP(AX476,Auxiliar!$A:$C,2,0),"")</f>
        <v>LATONES</v>
      </c>
      <c r="BA476" s="7" t="str">
        <f>+IFERROR(VLOOKUP(AX476,Auxiliar!$A:$C,3,0),"")</f>
        <v>2b 3% | 4b 4% | 6b 5% | 10b 8%  | 385b 0%</v>
      </c>
      <c r="BI476" s="1"/>
      <c r="BJ476" s="1"/>
      <c r="BK476" s="6" t="str">
        <f>+IFERROR(VALUE(RIGHT(Tabla11[[#This Row],[B2B]],6)),"")</f>
        <v/>
      </c>
      <c r="BL476" s="6" t="str">
        <f>+IFERROR(VLOOKUP(BJ476,Auxiliar!$A:$C,2,0),"")</f>
        <v/>
      </c>
      <c r="BM476" s="7" t="str">
        <f>+IFERROR(VLOOKUP(BJ476,Auxiliar!$A:$C,3,0),"")</f>
        <v/>
      </c>
      <c r="BO476" s="1">
        <v>10888</v>
      </c>
      <c r="BP476" s="1" t="s">
        <v>39</v>
      </c>
      <c r="BQ476" s="6">
        <f>+IFERROR(VALUE(RIGHT(Tabla12[[#This Row],[B2B]],6)),"")</f>
        <v>10888</v>
      </c>
      <c r="BR476" s="6" t="str">
        <f>+IFERROR(VLOOKUP(BP476,Auxiliar!$A:$C,2,0),"")</f>
        <v>VALUE LITRO</v>
      </c>
      <c r="BS476" s="7" t="str">
        <f>+IFERROR(VLOOKUP(BP476,Auxiliar!$A:$C,3,0),"")</f>
        <v>1b 12%</v>
      </c>
      <c r="CA476" s="1">
        <v>4246</v>
      </c>
      <c r="CB476" s="1" t="s">
        <v>35</v>
      </c>
      <c r="CC476" s="6">
        <f>+IFERROR(VALUE(RIGHT(Tabla14[[#This Row],[B2B]],6)),"")</f>
        <v>4246</v>
      </c>
      <c r="CD476" s="6" t="str">
        <f>+IFERROR(VLOOKUP(CB476,Auxiliar!$A:$C,2,0),"")</f>
        <v>Corona 710cc</v>
      </c>
      <c r="CE476" s="7" t="str">
        <f>+IFERROR(VLOOKUP(CB476,Auxiliar!$A:$C,3,0),"")</f>
        <v>1b 10% | 85b 0%</v>
      </c>
      <c r="CG476" s="1"/>
      <c r="CH476" s="1"/>
      <c r="CI476" s="6" t="str">
        <f>+IFERROR(VALUE(RIGHT(Tabla15[[#This Row],[B2B]],6)),"")</f>
        <v/>
      </c>
      <c r="CJ476" s="6" t="str">
        <f>+IFERROR(VLOOKUP(CH476,Auxiliar!$A:$C,2,0),"")</f>
        <v/>
      </c>
      <c r="CK476" s="7" t="str">
        <f>+IFERROR(VLOOKUP(CH476,Auxiliar!$A:$C,3,0),"")</f>
        <v/>
      </c>
      <c r="CM476" s="1">
        <v>4226</v>
      </c>
      <c r="CN476" s="1" t="s">
        <v>20</v>
      </c>
      <c r="CO476" s="6">
        <v>4226</v>
      </c>
      <c r="CP476" s="6" t="s">
        <v>20</v>
      </c>
      <c r="CQ476" s="7" t="s">
        <v>21</v>
      </c>
      <c r="CS476" s="1"/>
      <c r="CT476" s="1"/>
      <c r="CU476" s="6" t="str">
        <f>+IFERROR(VALUE(RIGHT(Tabla17[[#This Row],[B2B]],6)),"")</f>
        <v/>
      </c>
      <c r="CV476" s="6" t="str">
        <f>+IFERROR(VLOOKUP(CT476,Auxiliar!$A:$C,2,0),"")</f>
        <v/>
      </c>
      <c r="CW476" s="7" t="str">
        <f>+IFERROR(VLOOKUP(CT476,Auxiliar!$A:$C,3,0),"")</f>
        <v/>
      </c>
      <c r="CY476" s="1">
        <v>4226</v>
      </c>
      <c r="CZ476" s="1" t="s">
        <v>16</v>
      </c>
      <c r="DA476" s="6">
        <f>+IFERROR(VALUE(RIGHT(Tabla18[[#This Row],[B2B]],6)),"")</f>
        <v>4226</v>
      </c>
      <c r="DB476" s="6" t="str">
        <f>+IFERROR(VLOOKUP(CZ476,Auxiliar!$A:$C,2,0),"")</f>
        <v>PREMIUM</v>
      </c>
      <c r="DC476" s="7" t="str">
        <f>+IFERROR(VLOOKUP(CZ476,Auxiliar!$A:$C,3,0),"")</f>
        <v>0b 0% | 2b 2% | 5b 3,5% | 10b 5%</v>
      </c>
      <c r="DE476" s="1">
        <v>4226</v>
      </c>
      <c r="DF476" s="1" t="s">
        <v>19</v>
      </c>
      <c r="DG476" s="6">
        <f>+IFERROR(VALUE(RIGHT(Tabla19[[#This Row],[B2B]],6)),"")</f>
        <v>4226</v>
      </c>
      <c r="DH476" s="6" t="str">
        <f>+IFERROR(VLOOKUP(DF476,Auxiliar!$A:$C,2,0),"")</f>
        <v>MICHELOB</v>
      </c>
      <c r="DI476" s="7" t="str">
        <f>+IFERROR(VLOOKUP(DF476,Auxiliar!$A:$C,3,0),"")</f>
        <v>1b 7% | 3b 22% | 8b 27%</v>
      </c>
      <c r="DK476" s="1"/>
      <c r="DL476" s="1"/>
      <c r="DM476" s="6" t="str">
        <f>+IFERROR(VALUE(RIGHT(Tabla20[[#This Row],[B2B]],6)),"")</f>
        <v/>
      </c>
      <c r="DN476" s="6" t="str">
        <f>+IFERROR(VLOOKUP(DL476,Auxiliar!$A:$C,2,0),"")</f>
        <v/>
      </c>
      <c r="DO476" s="7" t="str">
        <f>+IFERROR(VLOOKUP(DL476,Auxiliar!$A:$C,3,0),"")</f>
        <v/>
      </c>
      <c r="DQ476" s="1">
        <v>4227</v>
      </c>
      <c r="DR476" s="12" t="s">
        <v>24</v>
      </c>
      <c r="DS476" s="6">
        <f>+IFERROR(VALUE(RIGHT(Tabla21[[#This Row],[B2B]],6)),"")</f>
        <v>4227</v>
      </c>
      <c r="DT476" s="6" t="str">
        <f>+IFERROR(VLOOKUP(DR476,Auxiliar!$A:$C,2,0),"")</f>
        <v>CORONA PORRON</v>
      </c>
      <c r="DU476" s="7" t="str">
        <f>+IFERROR(VLOOKUP(DR476,Auxiliar!$A:$C,3,0),"")</f>
        <v>1b 5% | 20b 0%</v>
      </c>
      <c r="DW476" s="1">
        <v>10917</v>
      </c>
      <c r="DX476" s="12" t="s">
        <v>43</v>
      </c>
      <c r="DY476" s="6">
        <f>+IFERROR(VALUE(RIGHT(Tabla22[[#This Row],[B2B]],6)),"")</f>
        <v>10917</v>
      </c>
      <c r="DZ476" s="6" t="str">
        <f>+IFERROR(VLOOKUP(DX476,Auxiliar!$A:$C,2,0),"")</f>
        <v xml:space="preserve">VALUE LATA </v>
      </c>
      <c r="EA476" s="7" t="str">
        <f>+IFERROR(VLOOKUP(DX476,Auxiliar!$A:$C,3,0),"")</f>
        <v>1b 15% | 100b 18%</v>
      </c>
      <c r="EC476" s="1">
        <v>10879</v>
      </c>
      <c r="ED476" s="12" t="s">
        <v>47</v>
      </c>
      <c r="EE476" s="6">
        <f>+IFERROR(VALUE(RIGHT(Tabla23[[#This Row],[B2B]],6)),"")</f>
        <v>10879</v>
      </c>
      <c r="EF476" s="6" t="str">
        <f>+IFERROR(VLOOKUP(ED476,Auxiliar!$A:$C,2,0),"")</f>
        <v>VALUE LATON</v>
      </c>
      <c r="EG476" s="7" t="str">
        <f>+IFERROR(VLOOKUP(ED476,Auxiliar!$A:$C,3,0),"")</f>
        <v>1b 10% | 5b 15% | 192b 0%</v>
      </c>
      <c r="EI476" s="1"/>
      <c r="EJ476" s="12"/>
      <c r="EK476" s="6" t="str">
        <f>+IFERROR(VALUE(RIGHT(Tabla24[[#This Row],[B2B]],6)),"")</f>
        <v/>
      </c>
      <c r="EL476" s="6" t="str">
        <f>+IFERROR(VLOOKUP(EJ476,Auxiliar!$A:$C,2,0),"")</f>
        <v/>
      </c>
      <c r="EM476" s="7" t="str">
        <f>+IFERROR(VLOOKUP(EJ476,Auxiliar!$A:$C,3,0),"")</f>
        <v/>
      </c>
      <c r="EO476" s="1"/>
      <c r="EP476" s="12"/>
      <c r="EQ476" s="6" t="str">
        <f>+IFERROR(VALUE(RIGHT(Tabla25[[#This Row],[B2B]],6)),"")</f>
        <v/>
      </c>
      <c r="ER476" s="6" t="str">
        <f>+IFERROR(VLOOKUP(EP476,Auxiliar!$A:$C,2,0),"")</f>
        <v/>
      </c>
      <c r="ES476" s="7" t="str">
        <f>+IFERROR(VLOOKUP(EP476,Auxiliar!$A:$C,3,0),"")</f>
        <v/>
      </c>
      <c r="EU476" s="1"/>
      <c r="EV476" s="12"/>
      <c r="EW476" s="6" t="str">
        <f>+IFERROR(VALUE(RIGHT(Tabla26[[#This Row],[B2B]],6)),"")</f>
        <v/>
      </c>
      <c r="EX476" s="6" t="str">
        <f>+IFERROR(VLOOKUP(EV476,Auxiliar!$A:$C,2,0),"")</f>
        <v/>
      </c>
      <c r="EY476" s="7" t="str">
        <f>+IFERROR(VLOOKUP(EV476,Auxiliar!$A:$C,3,0),"")</f>
        <v/>
      </c>
      <c r="EZ476" s="1"/>
      <c r="FA476" s="12"/>
      <c r="FB476" s="6" t="str">
        <f>+IFERROR(VALUE(RIGHT(Tabla27[[#This Row],[B2B]],6)),"")</f>
        <v/>
      </c>
      <c r="FC476" s="6" t="str">
        <f>+IFERROR(VLOOKUP(FA476,Auxiliar!$A:$C,2,0),"")</f>
        <v/>
      </c>
      <c r="FD476" s="7" t="str">
        <f>+IFERROR(VLOOKUP(FA476,Auxiliar!$A:$C,3,0),"")</f>
        <v/>
      </c>
      <c r="FE476" s="1"/>
      <c r="FF476" s="12"/>
      <c r="FG476" s="6" t="str">
        <f>+IFERROR(VALUE(RIGHT(Tabla28[[#This Row],[B2B]],6)),"")</f>
        <v/>
      </c>
      <c r="FH476" s="6" t="str">
        <f>+IFERROR(VLOOKUP(FF476,Auxiliar!$A:$C,2,0),"")</f>
        <v/>
      </c>
      <c r="FI476" s="7" t="str">
        <f>+IFERROR(VLOOKUP(FF476,Auxiliar!$A:$C,3,0),"")</f>
        <v/>
      </c>
      <c r="FJ476" s="1"/>
      <c r="FK476" s="12"/>
      <c r="FL476" s="6" t="str">
        <f>+IFERROR(VALUE(RIGHT(Tabla29[[#This Row],[B2B]],6)),"")</f>
        <v/>
      </c>
      <c r="FM476" s="6" t="str">
        <f>+IFERROR(VLOOKUP(FK476,Auxiliar!$A:$C,2,0),"")</f>
        <v/>
      </c>
      <c r="FN476" s="7" t="str">
        <f>+IFERROR(VLOOKUP(FK476,Auxiliar!$A:$C,3,0),"")</f>
        <v/>
      </c>
      <c r="FO476" s="1"/>
      <c r="FP476" s="12"/>
      <c r="FQ476" s="6" t="str">
        <f>+IFERROR(VALUE(RIGHT(Tabla30[[#This Row],[B2B]],6)),"")</f>
        <v/>
      </c>
      <c r="FR476" s="6" t="str">
        <f>+IFERROR(VLOOKUP(FP476,Auxiliar!$A:$C,2,0),"")</f>
        <v/>
      </c>
      <c r="FS476" s="7"/>
      <c r="FT476" s="1"/>
      <c r="FU476" s="12"/>
      <c r="FV476" s="6" t="str">
        <f>+IFERROR(VALUE(RIGHT(Tabla31[[#This Row],[B2B]],6)),"")</f>
        <v/>
      </c>
      <c r="FW476" s="6" t="str">
        <f>+IFERROR(VLOOKUP(FU476,Auxiliar!$A:$C,2,0),"")</f>
        <v/>
      </c>
      <c r="FX476" s="7" t="str">
        <f>+IFERROR(VLOOKUP(FU476,Auxiliar!$A:$C,3,0),"")</f>
        <v/>
      </c>
      <c r="FY476" s="1"/>
      <c r="FZ476" s="12"/>
      <c r="GA476" s="6" t="str">
        <f>+IFERROR(VALUE(RIGHT(Tabla32[[#This Row],[B2B]],6)),"")</f>
        <v/>
      </c>
      <c r="GB476" s="6" t="str">
        <f>+IFERROR(VLOOKUP(FZ476,Auxiliar!$A:$C,2,0),"")</f>
        <v/>
      </c>
      <c r="GC476" s="7" t="str">
        <f>+IFERROR(VLOOKUP(FZ476,Auxiliar!$A:$C,3,0),"")</f>
        <v/>
      </c>
      <c r="GD476" s="1"/>
      <c r="GE476" s="12"/>
      <c r="GF476" s="6" t="str">
        <f>+IFERROR(VALUE(RIGHT(Tabla33[[#This Row],[B2B]],6)),"")</f>
        <v/>
      </c>
      <c r="GG476" s="6" t="str">
        <f>+IFERROR(VLOOKUP(GE476,Auxiliar!$A:$C,2,0),"")</f>
        <v/>
      </c>
      <c r="GH476" s="7" t="str">
        <f>+IFERROR(VLOOKUP(GE476,Auxiliar!$A:$C,3,0),"")</f>
        <v/>
      </c>
    </row>
    <row r="477" spans="1:190" x14ac:dyDescent="0.25">
      <c r="A477" s="1"/>
      <c r="B477" s="1"/>
      <c r="C477" t="str">
        <f>+IFERROR(VALUE(RIGHT(Tabla1[[#This Row],[B2B]],6)),"")</f>
        <v/>
      </c>
      <c r="D477" t="str">
        <f>+IFERROR(VLOOKUP(B477,Auxiliar!$A:$C,2,0),"")</f>
        <v/>
      </c>
      <c r="E477" s="5" t="str">
        <f>+IFERROR(VLOOKUP(B477,Auxiliar!$A:$C,3,0),"")</f>
        <v/>
      </c>
      <c r="S477" s="1">
        <v>5326</v>
      </c>
      <c r="T477" s="1" t="s">
        <v>9</v>
      </c>
      <c r="U477" s="6">
        <f>+IFERROR(VALUE(RIGHT(Tabla4[[#This Row],[B2B]],6)),"")</f>
        <v>5326</v>
      </c>
      <c r="V477" s="6" t="str">
        <f>+IFERROR(VLOOKUP(T477,Auxiliar!$A:$C,2,0),"")</f>
        <v>CORE</v>
      </c>
      <c r="W477" s="7" t="str">
        <f>+IFERROR(VLOOKUP(T477,Auxiliar!$A:$C,3,0),"")</f>
        <v>0b 1% | 2b 5% | 4b 6%</v>
      </c>
      <c r="AK477" s="1">
        <v>5173</v>
      </c>
      <c r="AL477" s="1" t="s">
        <v>30</v>
      </c>
      <c r="AM477" s="6">
        <f>+IFERROR(VALUE(RIGHT(Tabla7[[#This Row],[B2B]],6)),"")</f>
        <v>5173</v>
      </c>
      <c r="AN477" s="6" t="str">
        <f>+IFERROR(VLOOKUP(AL477,Auxiliar!$A:$C,2,0),"")</f>
        <v>LATONES</v>
      </c>
      <c r="AO477" s="7" t="str">
        <f>+IFERROR(VLOOKUP(AL477,Auxiliar!$A:$C,3,0),"")</f>
        <v>1b 4% | 5b 7% | 97b 0%</v>
      </c>
      <c r="AW477" s="1"/>
      <c r="AX477" s="1" t="s">
        <v>32</v>
      </c>
      <c r="AY477" s="6" t="str">
        <f>+IFERROR(VALUE(RIGHT(Tabla9[[#This Row],[B2B]],6)),"")</f>
        <v/>
      </c>
      <c r="AZ477" s="6" t="str">
        <f>+IFERROR(VLOOKUP(AX477,Auxiliar!$A:$C,2,0),"")</f>
        <v>LATONES</v>
      </c>
      <c r="BA477" s="7" t="str">
        <f>+IFERROR(VLOOKUP(AX477,Auxiliar!$A:$C,3,0),"")</f>
        <v>2b 3% | 4b 4% | 6b 5% | 10b 8%  | 385b 0%</v>
      </c>
      <c r="BI477" s="1"/>
      <c r="BJ477" s="1"/>
      <c r="BK477" s="6" t="str">
        <f>+IFERROR(VALUE(RIGHT(Tabla11[[#This Row],[B2B]],6)),"")</f>
        <v/>
      </c>
      <c r="BL477" s="6" t="str">
        <f>+IFERROR(VLOOKUP(BJ477,Auxiliar!$A:$C,2,0),"")</f>
        <v/>
      </c>
      <c r="BM477" s="7" t="str">
        <f>+IFERROR(VLOOKUP(BJ477,Auxiliar!$A:$C,3,0),"")</f>
        <v/>
      </c>
      <c r="BO477" s="1">
        <v>10912</v>
      </c>
      <c r="BP477" s="1" t="s">
        <v>39</v>
      </c>
      <c r="BQ477" s="6">
        <f>+IFERROR(VALUE(RIGHT(Tabla12[[#This Row],[B2B]],6)),"")</f>
        <v>10912</v>
      </c>
      <c r="BR477" s="6" t="str">
        <f>+IFERROR(VLOOKUP(BP477,Auxiliar!$A:$C,2,0),"")</f>
        <v>VALUE LITRO</v>
      </c>
      <c r="BS477" s="7" t="str">
        <f>+IFERROR(VLOOKUP(BP477,Auxiliar!$A:$C,3,0),"")</f>
        <v>1b 12%</v>
      </c>
      <c r="CA477" s="1">
        <v>4247</v>
      </c>
      <c r="CB477" s="1" t="s">
        <v>35</v>
      </c>
      <c r="CC477" s="6">
        <f>+IFERROR(VALUE(RIGHT(Tabla14[[#This Row],[B2B]],6)),"")</f>
        <v>4247</v>
      </c>
      <c r="CD477" s="6" t="str">
        <f>+IFERROR(VLOOKUP(CB477,Auxiliar!$A:$C,2,0),"")</f>
        <v>Corona 710cc</v>
      </c>
      <c r="CE477" s="7" t="str">
        <f>+IFERROR(VLOOKUP(CB477,Auxiliar!$A:$C,3,0),"")</f>
        <v>1b 10% | 85b 0%</v>
      </c>
      <c r="CG477" s="1"/>
      <c r="CH477" s="1"/>
      <c r="CI477" s="6" t="str">
        <f>+IFERROR(VALUE(RIGHT(Tabla15[[#This Row],[B2B]],6)),"")</f>
        <v/>
      </c>
      <c r="CJ477" s="6" t="str">
        <f>+IFERROR(VLOOKUP(CH477,Auxiliar!$A:$C,2,0),"")</f>
        <v/>
      </c>
      <c r="CK477" s="7" t="str">
        <f>+IFERROR(VLOOKUP(CH477,Auxiliar!$A:$C,3,0),"")</f>
        <v/>
      </c>
      <c r="CM477" s="1">
        <v>4227</v>
      </c>
      <c r="CN477" s="1" t="s">
        <v>20</v>
      </c>
      <c r="CO477" s="6">
        <v>4227</v>
      </c>
      <c r="CP477" s="6" t="s">
        <v>20</v>
      </c>
      <c r="CQ477" s="7" t="s">
        <v>21</v>
      </c>
      <c r="CS477" s="1"/>
      <c r="CT477" s="1"/>
      <c r="CU477" s="6" t="str">
        <f>+IFERROR(VALUE(RIGHT(Tabla17[[#This Row],[B2B]],6)),"")</f>
        <v/>
      </c>
      <c r="CV477" s="6" t="str">
        <f>+IFERROR(VLOOKUP(CT477,Auxiliar!$A:$C,2,0),"")</f>
        <v/>
      </c>
      <c r="CW477" s="7" t="str">
        <f>+IFERROR(VLOOKUP(CT477,Auxiliar!$A:$C,3,0),"")</f>
        <v/>
      </c>
      <c r="CY477" s="1">
        <v>4227</v>
      </c>
      <c r="CZ477" s="1" t="s">
        <v>16</v>
      </c>
      <c r="DA477" s="6">
        <f>+IFERROR(VALUE(RIGHT(Tabla18[[#This Row],[B2B]],6)),"")</f>
        <v>4227</v>
      </c>
      <c r="DB477" s="6" t="str">
        <f>+IFERROR(VLOOKUP(CZ477,Auxiliar!$A:$C,2,0),"")</f>
        <v>PREMIUM</v>
      </c>
      <c r="DC477" s="7" t="str">
        <f>+IFERROR(VLOOKUP(CZ477,Auxiliar!$A:$C,3,0),"")</f>
        <v>0b 0% | 2b 2% | 5b 3,5% | 10b 5%</v>
      </c>
      <c r="DE477" s="1">
        <v>4227</v>
      </c>
      <c r="DF477" s="1" t="s">
        <v>19</v>
      </c>
      <c r="DG477" s="6">
        <f>+IFERROR(VALUE(RIGHT(Tabla19[[#This Row],[B2B]],6)),"")</f>
        <v>4227</v>
      </c>
      <c r="DH477" s="6" t="str">
        <f>+IFERROR(VLOOKUP(DF477,Auxiliar!$A:$C,2,0),"")</f>
        <v>MICHELOB</v>
      </c>
      <c r="DI477" s="7" t="str">
        <f>+IFERROR(VLOOKUP(DF477,Auxiliar!$A:$C,3,0),"")</f>
        <v>1b 7% | 3b 22% | 8b 27%</v>
      </c>
      <c r="DK477" s="1"/>
      <c r="DL477" s="1"/>
      <c r="DM477" s="6" t="str">
        <f>+IFERROR(VALUE(RIGHT(Tabla20[[#This Row],[B2B]],6)),"")</f>
        <v/>
      </c>
      <c r="DN477" s="6" t="str">
        <f>+IFERROR(VLOOKUP(DL477,Auxiliar!$A:$C,2,0),"")</f>
        <v/>
      </c>
      <c r="DO477" s="7" t="str">
        <f>+IFERROR(VLOOKUP(DL477,Auxiliar!$A:$C,3,0),"")</f>
        <v/>
      </c>
      <c r="DQ477" s="1">
        <v>4230</v>
      </c>
      <c r="DR477" s="12" t="s">
        <v>24</v>
      </c>
      <c r="DS477" s="6">
        <f>+IFERROR(VALUE(RIGHT(Tabla21[[#This Row],[B2B]],6)),"")</f>
        <v>4230</v>
      </c>
      <c r="DT477" s="6" t="str">
        <f>+IFERROR(VLOOKUP(DR477,Auxiliar!$A:$C,2,0),"")</f>
        <v>CORONA PORRON</v>
      </c>
      <c r="DU477" s="7" t="str">
        <f>+IFERROR(VLOOKUP(DR477,Auxiliar!$A:$C,3,0),"")</f>
        <v>1b 5% | 20b 0%</v>
      </c>
      <c r="DW477" s="1">
        <v>10919</v>
      </c>
      <c r="DX477" s="12" t="s">
        <v>43</v>
      </c>
      <c r="DY477" s="6">
        <f>+IFERROR(VALUE(RIGHT(Tabla22[[#This Row],[B2B]],6)),"")</f>
        <v>10919</v>
      </c>
      <c r="DZ477" s="6" t="str">
        <f>+IFERROR(VLOOKUP(DX477,Auxiliar!$A:$C,2,0),"")</f>
        <v xml:space="preserve">VALUE LATA </v>
      </c>
      <c r="EA477" s="7" t="str">
        <f>+IFERROR(VLOOKUP(DX477,Auxiliar!$A:$C,3,0),"")</f>
        <v>1b 15% | 100b 18%</v>
      </c>
      <c r="EC477" s="1">
        <v>10888</v>
      </c>
      <c r="ED477" s="12" t="s">
        <v>47</v>
      </c>
      <c r="EE477" s="6">
        <f>+IFERROR(VALUE(RIGHT(Tabla23[[#This Row],[B2B]],6)),"")</f>
        <v>10888</v>
      </c>
      <c r="EF477" s="6" t="str">
        <f>+IFERROR(VLOOKUP(ED477,Auxiliar!$A:$C,2,0),"")</f>
        <v>VALUE LATON</v>
      </c>
      <c r="EG477" s="7" t="str">
        <f>+IFERROR(VLOOKUP(ED477,Auxiliar!$A:$C,3,0),"")</f>
        <v>1b 10% | 5b 15% | 192b 0%</v>
      </c>
      <c r="EI477" s="1"/>
      <c r="EJ477" s="12"/>
      <c r="EK477" s="6" t="str">
        <f>+IFERROR(VALUE(RIGHT(Tabla24[[#This Row],[B2B]],6)),"")</f>
        <v/>
      </c>
      <c r="EL477" s="6" t="str">
        <f>+IFERROR(VLOOKUP(EJ477,Auxiliar!$A:$C,2,0),"")</f>
        <v/>
      </c>
      <c r="EM477" s="7" t="str">
        <f>+IFERROR(VLOOKUP(EJ477,Auxiliar!$A:$C,3,0),"")</f>
        <v/>
      </c>
      <c r="EO477" s="1"/>
      <c r="EP477" s="12"/>
      <c r="EQ477" s="6" t="str">
        <f>+IFERROR(VALUE(RIGHT(Tabla25[[#This Row],[B2B]],6)),"")</f>
        <v/>
      </c>
      <c r="ER477" s="6" t="str">
        <f>+IFERROR(VLOOKUP(EP477,Auxiliar!$A:$C,2,0),"")</f>
        <v/>
      </c>
      <c r="ES477" s="7" t="str">
        <f>+IFERROR(VLOOKUP(EP477,Auxiliar!$A:$C,3,0),"")</f>
        <v/>
      </c>
      <c r="EU477" s="1"/>
      <c r="EV477" s="12"/>
      <c r="EW477" s="6" t="str">
        <f>+IFERROR(VALUE(RIGHT(Tabla26[[#This Row],[B2B]],6)),"")</f>
        <v/>
      </c>
      <c r="EX477" s="6" t="str">
        <f>+IFERROR(VLOOKUP(EV477,Auxiliar!$A:$C,2,0),"")</f>
        <v/>
      </c>
      <c r="EY477" s="7" t="str">
        <f>+IFERROR(VLOOKUP(EV477,Auxiliar!$A:$C,3,0),"")</f>
        <v/>
      </c>
      <c r="EZ477" s="1"/>
      <c r="FA477" s="12"/>
      <c r="FB477" s="6" t="str">
        <f>+IFERROR(VALUE(RIGHT(Tabla27[[#This Row],[B2B]],6)),"")</f>
        <v/>
      </c>
      <c r="FC477" s="6" t="str">
        <f>+IFERROR(VLOOKUP(FA477,Auxiliar!$A:$C,2,0),"")</f>
        <v/>
      </c>
      <c r="FD477" s="7" t="str">
        <f>+IFERROR(VLOOKUP(FA477,Auxiliar!$A:$C,3,0),"")</f>
        <v/>
      </c>
      <c r="FE477" s="1"/>
      <c r="FF477" s="12"/>
      <c r="FG477" s="6" t="str">
        <f>+IFERROR(VALUE(RIGHT(Tabla28[[#This Row],[B2B]],6)),"")</f>
        <v/>
      </c>
      <c r="FH477" s="6" t="str">
        <f>+IFERROR(VLOOKUP(FF477,Auxiliar!$A:$C,2,0),"")</f>
        <v/>
      </c>
      <c r="FI477" s="7" t="str">
        <f>+IFERROR(VLOOKUP(FF477,Auxiliar!$A:$C,3,0),"")</f>
        <v/>
      </c>
      <c r="FJ477" s="1"/>
      <c r="FK477" s="12"/>
      <c r="FL477" s="6" t="str">
        <f>+IFERROR(VALUE(RIGHT(Tabla29[[#This Row],[B2B]],6)),"")</f>
        <v/>
      </c>
      <c r="FM477" s="6" t="str">
        <f>+IFERROR(VLOOKUP(FK477,Auxiliar!$A:$C,2,0),"")</f>
        <v/>
      </c>
      <c r="FN477" s="7" t="str">
        <f>+IFERROR(VLOOKUP(FK477,Auxiliar!$A:$C,3,0),"")</f>
        <v/>
      </c>
      <c r="FO477" s="1"/>
      <c r="FP477" s="12"/>
      <c r="FQ477" s="6" t="str">
        <f>+IFERROR(VALUE(RIGHT(Tabla30[[#This Row],[B2B]],6)),"")</f>
        <v/>
      </c>
      <c r="FR477" s="6" t="str">
        <f>+IFERROR(VLOOKUP(FP477,Auxiliar!$A:$C,2,0),"")</f>
        <v/>
      </c>
      <c r="FS477" s="7"/>
      <c r="FT477" s="1"/>
      <c r="FU477" s="12"/>
      <c r="FV477" s="6" t="str">
        <f>+IFERROR(VALUE(RIGHT(Tabla31[[#This Row],[B2B]],6)),"")</f>
        <v/>
      </c>
      <c r="FW477" s="6" t="str">
        <f>+IFERROR(VLOOKUP(FU477,Auxiliar!$A:$C,2,0),"")</f>
        <v/>
      </c>
      <c r="FX477" s="7" t="str">
        <f>+IFERROR(VLOOKUP(FU477,Auxiliar!$A:$C,3,0),"")</f>
        <v/>
      </c>
      <c r="FY477" s="1"/>
      <c r="FZ477" s="12"/>
      <c r="GA477" s="6" t="str">
        <f>+IFERROR(VALUE(RIGHT(Tabla32[[#This Row],[B2B]],6)),"")</f>
        <v/>
      </c>
      <c r="GB477" s="6" t="str">
        <f>+IFERROR(VLOOKUP(FZ477,Auxiliar!$A:$C,2,0),"")</f>
        <v/>
      </c>
      <c r="GC477" s="7" t="str">
        <f>+IFERROR(VLOOKUP(FZ477,Auxiliar!$A:$C,3,0),"")</f>
        <v/>
      </c>
      <c r="GD477" s="1"/>
      <c r="GE477" s="12"/>
      <c r="GF477" s="6" t="str">
        <f>+IFERROR(VALUE(RIGHT(Tabla33[[#This Row],[B2B]],6)),"")</f>
        <v/>
      </c>
      <c r="GG477" s="6" t="str">
        <f>+IFERROR(VLOOKUP(GE477,Auxiliar!$A:$C,2,0),"")</f>
        <v/>
      </c>
      <c r="GH477" s="7" t="str">
        <f>+IFERROR(VLOOKUP(GE477,Auxiliar!$A:$C,3,0),"")</f>
        <v/>
      </c>
    </row>
    <row r="478" spans="1:190" x14ac:dyDescent="0.25">
      <c r="A478" s="1"/>
      <c r="B478" s="1"/>
      <c r="C478" t="str">
        <f>+IFERROR(VALUE(RIGHT(Tabla1[[#This Row],[B2B]],6)),"")</f>
        <v/>
      </c>
      <c r="D478" t="str">
        <f>+IFERROR(VLOOKUP(B478,Auxiliar!$A:$C,2,0),"")</f>
        <v/>
      </c>
      <c r="E478" s="5" t="str">
        <f>+IFERROR(VLOOKUP(B478,Auxiliar!$A:$C,3,0),"")</f>
        <v/>
      </c>
      <c r="S478" s="1">
        <v>5329</v>
      </c>
      <c r="T478" s="1" t="s">
        <v>9</v>
      </c>
      <c r="U478" s="6">
        <f>+IFERROR(VALUE(RIGHT(Tabla4[[#This Row],[B2B]],6)),"")</f>
        <v>5329</v>
      </c>
      <c r="V478" s="6" t="str">
        <f>+IFERROR(VLOOKUP(T478,Auxiliar!$A:$C,2,0),"")</f>
        <v>CORE</v>
      </c>
      <c r="W478" s="7" t="str">
        <f>+IFERROR(VLOOKUP(T478,Auxiliar!$A:$C,3,0),"")</f>
        <v>0b 1% | 2b 5% | 4b 6%</v>
      </c>
      <c r="AK478" s="1">
        <v>5176</v>
      </c>
      <c r="AL478" s="1" t="s">
        <v>30</v>
      </c>
      <c r="AM478" s="6">
        <f>+IFERROR(VALUE(RIGHT(Tabla7[[#This Row],[B2B]],6)),"")</f>
        <v>5176</v>
      </c>
      <c r="AN478" s="6" t="str">
        <f>+IFERROR(VLOOKUP(AL478,Auxiliar!$A:$C,2,0),"")</f>
        <v>LATONES</v>
      </c>
      <c r="AO478" s="7" t="str">
        <f>+IFERROR(VLOOKUP(AL478,Auxiliar!$A:$C,3,0),"")</f>
        <v>1b 4% | 5b 7% | 97b 0%</v>
      </c>
      <c r="AW478" s="1"/>
      <c r="AX478" s="1" t="s">
        <v>32</v>
      </c>
      <c r="AY478" s="6" t="str">
        <f>+IFERROR(VALUE(RIGHT(Tabla9[[#This Row],[B2B]],6)),"")</f>
        <v/>
      </c>
      <c r="AZ478" s="6" t="str">
        <f>+IFERROR(VLOOKUP(AX478,Auxiliar!$A:$C,2,0),"")</f>
        <v>LATONES</v>
      </c>
      <c r="BA478" s="7" t="str">
        <f>+IFERROR(VLOOKUP(AX478,Auxiliar!$A:$C,3,0),"")</f>
        <v>2b 3% | 4b 4% | 6b 5% | 10b 8%  | 385b 0%</v>
      </c>
      <c r="BI478" s="1"/>
      <c r="BJ478" s="1"/>
      <c r="BK478" s="6" t="str">
        <f>+IFERROR(VALUE(RIGHT(Tabla11[[#This Row],[B2B]],6)),"")</f>
        <v/>
      </c>
      <c r="BL478" s="6" t="str">
        <f>+IFERROR(VLOOKUP(BJ478,Auxiliar!$A:$C,2,0),"")</f>
        <v/>
      </c>
      <c r="BM478" s="7" t="str">
        <f>+IFERROR(VLOOKUP(BJ478,Auxiliar!$A:$C,3,0),"")</f>
        <v/>
      </c>
      <c r="BO478" s="1">
        <v>1539</v>
      </c>
      <c r="BP478" s="1" t="s">
        <v>39</v>
      </c>
      <c r="BQ478" s="6">
        <f>+IFERROR(VALUE(RIGHT(Tabla12[[#This Row],[B2B]],6)),"")</f>
        <v>1539</v>
      </c>
      <c r="BR478" s="6" t="str">
        <f>+IFERROR(VLOOKUP(BP478,Auxiliar!$A:$C,2,0),"")</f>
        <v>VALUE LITRO</v>
      </c>
      <c r="BS478" s="7" t="str">
        <f>+IFERROR(VLOOKUP(BP478,Auxiliar!$A:$C,3,0),"")</f>
        <v>1b 12%</v>
      </c>
      <c r="CA478" s="1">
        <v>4259</v>
      </c>
      <c r="CB478" s="1" t="s">
        <v>35</v>
      </c>
      <c r="CC478" s="6">
        <f>+IFERROR(VALUE(RIGHT(Tabla14[[#This Row],[B2B]],6)),"")</f>
        <v>4259</v>
      </c>
      <c r="CD478" s="6" t="str">
        <f>+IFERROR(VLOOKUP(CB478,Auxiliar!$A:$C,2,0),"")</f>
        <v>Corona 710cc</v>
      </c>
      <c r="CE478" s="7" t="str">
        <f>+IFERROR(VLOOKUP(CB478,Auxiliar!$A:$C,3,0),"")</f>
        <v>1b 10% | 85b 0%</v>
      </c>
      <c r="CG478" s="1"/>
      <c r="CH478" s="1"/>
      <c r="CI478" s="6" t="str">
        <f>+IFERROR(VALUE(RIGHT(Tabla15[[#This Row],[B2B]],6)),"")</f>
        <v/>
      </c>
      <c r="CJ478" s="6" t="str">
        <f>+IFERROR(VLOOKUP(CH478,Auxiliar!$A:$C,2,0),"")</f>
        <v/>
      </c>
      <c r="CK478" s="7" t="str">
        <f>+IFERROR(VLOOKUP(CH478,Auxiliar!$A:$C,3,0),"")</f>
        <v/>
      </c>
      <c r="CM478" s="1">
        <v>4230</v>
      </c>
      <c r="CN478" s="1" t="s">
        <v>20</v>
      </c>
      <c r="CO478" s="6">
        <v>4230</v>
      </c>
      <c r="CP478" s="6" t="s">
        <v>20</v>
      </c>
      <c r="CQ478" s="7" t="s">
        <v>21</v>
      </c>
      <c r="CS478" s="1"/>
      <c r="CT478" s="1"/>
      <c r="CU478" s="6" t="str">
        <f>+IFERROR(VALUE(RIGHT(Tabla17[[#This Row],[B2B]],6)),"")</f>
        <v/>
      </c>
      <c r="CV478" s="6" t="str">
        <f>+IFERROR(VLOOKUP(CT478,Auxiliar!$A:$C,2,0),"")</f>
        <v/>
      </c>
      <c r="CW478" s="7" t="str">
        <f>+IFERROR(VLOOKUP(CT478,Auxiliar!$A:$C,3,0),"")</f>
        <v/>
      </c>
      <c r="CY478" s="1">
        <v>4230</v>
      </c>
      <c r="CZ478" s="1" t="s">
        <v>16</v>
      </c>
      <c r="DA478" s="6">
        <f>+IFERROR(VALUE(RIGHT(Tabla18[[#This Row],[B2B]],6)),"")</f>
        <v>4230</v>
      </c>
      <c r="DB478" s="6" t="str">
        <f>+IFERROR(VLOOKUP(CZ478,Auxiliar!$A:$C,2,0),"")</f>
        <v>PREMIUM</v>
      </c>
      <c r="DC478" s="7" t="str">
        <f>+IFERROR(VLOOKUP(CZ478,Auxiliar!$A:$C,3,0),"")</f>
        <v>0b 0% | 2b 2% | 5b 3,5% | 10b 5%</v>
      </c>
      <c r="DE478" s="1">
        <v>4230</v>
      </c>
      <c r="DF478" s="1" t="s">
        <v>19</v>
      </c>
      <c r="DG478" s="6">
        <f>+IFERROR(VALUE(RIGHT(Tabla19[[#This Row],[B2B]],6)),"")</f>
        <v>4230</v>
      </c>
      <c r="DH478" s="6" t="str">
        <f>+IFERROR(VLOOKUP(DF478,Auxiliar!$A:$C,2,0),"")</f>
        <v>MICHELOB</v>
      </c>
      <c r="DI478" s="7" t="str">
        <f>+IFERROR(VLOOKUP(DF478,Auxiliar!$A:$C,3,0),"")</f>
        <v>1b 7% | 3b 22% | 8b 27%</v>
      </c>
      <c r="DK478" s="1"/>
      <c r="DL478" s="1"/>
      <c r="DM478" s="6" t="str">
        <f>+IFERROR(VALUE(RIGHT(Tabla20[[#This Row],[B2B]],6)),"")</f>
        <v/>
      </c>
      <c r="DN478" s="6" t="str">
        <f>+IFERROR(VLOOKUP(DL478,Auxiliar!$A:$C,2,0),"")</f>
        <v/>
      </c>
      <c r="DO478" s="7" t="str">
        <f>+IFERROR(VLOOKUP(DL478,Auxiliar!$A:$C,3,0),"")</f>
        <v/>
      </c>
      <c r="DQ478" s="1">
        <v>4233</v>
      </c>
      <c r="DR478" s="12" t="s">
        <v>24</v>
      </c>
      <c r="DS478" s="6">
        <f>+IFERROR(VALUE(RIGHT(Tabla21[[#This Row],[B2B]],6)),"")</f>
        <v>4233</v>
      </c>
      <c r="DT478" s="6" t="str">
        <f>+IFERROR(VLOOKUP(DR478,Auxiliar!$A:$C,2,0),"")</f>
        <v>CORONA PORRON</v>
      </c>
      <c r="DU478" s="7" t="str">
        <f>+IFERROR(VLOOKUP(DR478,Auxiliar!$A:$C,3,0),"")</f>
        <v>1b 5% | 20b 0%</v>
      </c>
      <c r="DW478" s="1">
        <v>1566</v>
      </c>
      <c r="DX478" s="12" t="s">
        <v>43</v>
      </c>
      <c r="DY478" s="6">
        <f>+IFERROR(VALUE(RIGHT(Tabla22[[#This Row],[B2B]],6)),"")</f>
        <v>1566</v>
      </c>
      <c r="DZ478" s="6" t="str">
        <f>+IFERROR(VLOOKUP(DX478,Auxiliar!$A:$C,2,0),"")</f>
        <v xml:space="preserve">VALUE LATA </v>
      </c>
      <c r="EA478" s="7" t="str">
        <f>+IFERROR(VLOOKUP(DX478,Auxiliar!$A:$C,3,0),"")</f>
        <v>1b 15% | 100b 18%</v>
      </c>
      <c r="EC478" s="1">
        <v>10912</v>
      </c>
      <c r="ED478" s="12" t="s">
        <v>47</v>
      </c>
      <c r="EE478" s="6">
        <f>+IFERROR(VALUE(RIGHT(Tabla23[[#This Row],[B2B]],6)),"")</f>
        <v>10912</v>
      </c>
      <c r="EF478" s="6" t="str">
        <f>+IFERROR(VLOOKUP(ED478,Auxiliar!$A:$C,2,0),"")</f>
        <v>VALUE LATON</v>
      </c>
      <c r="EG478" s="7" t="str">
        <f>+IFERROR(VLOOKUP(ED478,Auxiliar!$A:$C,3,0),"")</f>
        <v>1b 10% | 5b 15% | 192b 0%</v>
      </c>
      <c r="EI478" s="1"/>
      <c r="EJ478" s="12"/>
      <c r="EK478" s="6" t="str">
        <f>+IFERROR(VALUE(RIGHT(Tabla24[[#This Row],[B2B]],6)),"")</f>
        <v/>
      </c>
      <c r="EL478" s="6" t="str">
        <f>+IFERROR(VLOOKUP(EJ478,Auxiliar!$A:$C,2,0),"")</f>
        <v/>
      </c>
      <c r="EM478" s="7" t="str">
        <f>+IFERROR(VLOOKUP(EJ478,Auxiliar!$A:$C,3,0),"")</f>
        <v/>
      </c>
      <c r="EO478" s="1"/>
      <c r="EP478" s="12"/>
      <c r="EQ478" s="6" t="str">
        <f>+IFERROR(VALUE(RIGHT(Tabla25[[#This Row],[B2B]],6)),"")</f>
        <v/>
      </c>
      <c r="ER478" s="6" t="str">
        <f>+IFERROR(VLOOKUP(EP478,Auxiliar!$A:$C,2,0),"")</f>
        <v/>
      </c>
      <c r="ES478" s="7" t="str">
        <f>+IFERROR(VLOOKUP(EP478,Auxiliar!$A:$C,3,0),"")</f>
        <v/>
      </c>
      <c r="EU478" s="1"/>
      <c r="EV478" s="12"/>
      <c r="EW478" s="6" t="str">
        <f>+IFERROR(VALUE(RIGHT(Tabla26[[#This Row],[B2B]],6)),"")</f>
        <v/>
      </c>
      <c r="EX478" s="6" t="str">
        <f>+IFERROR(VLOOKUP(EV478,Auxiliar!$A:$C,2,0),"")</f>
        <v/>
      </c>
      <c r="EY478" s="7" t="str">
        <f>+IFERROR(VLOOKUP(EV478,Auxiliar!$A:$C,3,0),"")</f>
        <v/>
      </c>
      <c r="EZ478" s="1"/>
      <c r="FA478" s="12"/>
      <c r="FB478" s="6" t="str">
        <f>+IFERROR(VALUE(RIGHT(Tabla27[[#This Row],[B2B]],6)),"")</f>
        <v/>
      </c>
      <c r="FC478" s="6" t="str">
        <f>+IFERROR(VLOOKUP(FA478,Auxiliar!$A:$C,2,0),"")</f>
        <v/>
      </c>
      <c r="FD478" s="7" t="str">
        <f>+IFERROR(VLOOKUP(FA478,Auxiliar!$A:$C,3,0),"")</f>
        <v/>
      </c>
      <c r="FE478" s="1"/>
      <c r="FF478" s="12"/>
      <c r="FG478" s="6" t="str">
        <f>+IFERROR(VALUE(RIGHT(Tabla28[[#This Row],[B2B]],6)),"")</f>
        <v/>
      </c>
      <c r="FH478" s="6" t="str">
        <f>+IFERROR(VLOOKUP(FF478,Auxiliar!$A:$C,2,0),"")</f>
        <v/>
      </c>
      <c r="FI478" s="7" t="str">
        <f>+IFERROR(VLOOKUP(FF478,Auxiliar!$A:$C,3,0),"")</f>
        <v/>
      </c>
      <c r="FJ478" s="1"/>
      <c r="FK478" s="12"/>
      <c r="FL478" s="6" t="str">
        <f>+IFERROR(VALUE(RIGHT(Tabla29[[#This Row],[B2B]],6)),"")</f>
        <v/>
      </c>
      <c r="FM478" s="6" t="str">
        <f>+IFERROR(VLOOKUP(FK478,Auxiliar!$A:$C,2,0),"")</f>
        <v/>
      </c>
      <c r="FN478" s="7" t="str">
        <f>+IFERROR(VLOOKUP(FK478,Auxiliar!$A:$C,3,0),"")</f>
        <v/>
      </c>
      <c r="FO478" s="1"/>
      <c r="FP478" s="12"/>
      <c r="FQ478" s="6" t="str">
        <f>+IFERROR(VALUE(RIGHT(Tabla30[[#This Row],[B2B]],6)),"")</f>
        <v/>
      </c>
      <c r="FR478" s="6" t="str">
        <f>+IFERROR(VLOOKUP(FP478,Auxiliar!$A:$C,2,0),"")</f>
        <v/>
      </c>
      <c r="FS478" s="7"/>
      <c r="FT478" s="1"/>
      <c r="FU478" s="12"/>
      <c r="FV478" s="6" t="str">
        <f>+IFERROR(VALUE(RIGHT(Tabla31[[#This Row],[B2B]],6)),"")</f>
        <v/>
      </c>
      <c r="FW478" s="6" t="str">
        <f>+IFERROR(VLOOKUP(FU478,Auxiliar!$A:$C,2,0),"")</f>
        <v/>
      </c>
      <c r="FX478" s="7" t="str">
        <f>+IFERROR(VLOOKUP(FU478,Auxiliar!$A:$C,3,0),"")</f>
        <v/>
      </c>
      <c r="FY478" s="1"/>
      <c r="FZ478" s="12"/>
      <c r="GA478" s="6" t="str">
        <f>+IFERROR(VALUE(RIGHT(Tabla32[[#This Row],[B2B]],6)),"")</f>
        <v/>
      </c>
      <c r="GB478" s="6" t="str">
        <f>+IFERROR(VLOOKUP(FZ478,Auxiliar!$A:$C,2,0),"")</f>
        <v/>
      </c>
      <c r="GC478" s="7" t="str">
        <f>+IFERROR(VLOOKUP(FZ478,Auxiliar!$A:$C,3,0),"")</f>
        <v/>
      </c>
      <c r="GD478" s="1"/>
      <c r="GE478" s="12"/>
      <c r="GF478" s="6" t="str">
        <f>+IFERROR(VALUE(RIGHT(Tabla33[[#This Row],[B2B]],6)),"")</f>
        <v/>
      </c>
      <c r="GG478" s="6" t="str">
        <f>+IFERROR(VLOOKUP(GE478,Auxiliar!$A:$C,2,0),"")</f>
        <v/>
      </c>
      <c r="GH478" s="7" t="str">
        <f>+IFERROR(VLOOKUP(GE478,Auxiliar!$A:$C,3,0),"")</f>
        <v/>
      </c>
    </row>
    <row r="479" spans="1:190" x14ac:dyDescent="0.25">
      <c r="A479" s="1"/>
      <c r="B479" s="1"/>
      <c r="C479" t="str">
        <f>+IFERROR(VALUE(RIGHT(Tabla1[[#This Row],[B2B]],6)),"")</f>
        <v/>
      </c>
      <c r="D479" t="str">
        <f>+IFERROR(VLOOKUP(B479,Auxiliar!$A:$C,2,0),"")</f>
        <v/>
      </c>
      <c r="E479" s="5" t="str">
        <f>+IFERROR(VLOOKUP(B479,Auxiliar!$A:$C,3,0),"")</f>
        <v/>
      </c>
      <c r="S479" s="1">
        <v>5330</v>
      </c>
      <c r="T479" s="1" t="s">
        <v>9</v>
      </c>
      <c r="U479" s="6">
        <f>+IFERROR(VALUE(RIGHT(Tabla4[[#This Row],[B2B]],6)),"")</f>
        <v>5330</v>
      </c>
      <c r="V479" s="6" t="str">
        <f>+IFERROR(VLOOKUP(T479,Auxiliar!$A:$C,2,0),"")</f>
        <v>CORE</v>
      </c>
      <c r="W479" s="7" t="str">
        <f>+IFERROR(VLOOKUP(T479,Auxiliar!$A:$C,3,0),"")</f>
        <v>0b 1% | 2b 5% | 4b 6%</v>
      </c>
      <c r="AK479" s="1">
        <v>5178</v>
      </c>
      <c r="AL479" s="1" t="s">
        <v>30</v>
      </c>
      <c r="AM479" s="6">
        <f>+IFERROR(VALUE(RIGHT(Tabla7[[#This Row],[B2B]],6)),"")</f>
        <v>5178</v>
      </c>
      <c r="AN479" s="6" t="str">
        <f>+IFERROR(VLOOKUP(AL479,Auxiliar!$A:$C,2,0),"")</f>
        <v>LATONES</v>
      </c>
      <c r="AO479" s="7" t="str">
        <f>+IFERROR(VLOOKUP(AL479,Auxiliar!$A:$C,3,0),"")</f>
        <v>1b 4% | 5b 7% | 97b 0%</v>
      </c>
      <c r="AW479" s="1"/>
      <c r="AX479" s="1" t="s">
        <v>32</v>
      </c>
      <c r="AY479" s="6" t="str">
        <f>+IFERROR(VALUE(RIGHT(Tabla9[[#This Row],[B2B]],6)),"")</f>
        <v/>
      </c>
      <c r="AZ479" s="6" t="str">
        <f>+IFERROR(VLOOKUP(AX479,Auxiliar!$A:$C,2,0),"")</f>
        <v>LATONES</v>
      </c>
      <c r="BA479" s="7" t="str">
        <f>+IFERROR(VLOOKUP(AX479,Auxiliar!$A:$C,3,0),"")</f>
        <v>2b 3% | 4b 4% | 6b 5% | 10b 8%  | 385b 0%</v>
      </c>
      <c r="BI479" s="1"/>
      <c r="BJ479" s="1"/>
      <c r="BK479" s="6" t="str">
        <f>+IFERROR(VALUE(RIGHT(Tabla11[[#This Row],[B2B]],6)),"")</f>
        <v/>
      </c>
      <c r="BL479" s="6" t="str">
        <f>+IFERROR(VLOOKUP(BJ479,Auxiliar!$A:$C,2,0),"")</f>
        <v/>
      </c>
      <c r="BM479" s="7" t="str">
        <f>+IFERROR(VLOOKUP(BJ479,Auxiliar!$A:$C,3,0),"")</f>
        <v/>
      </c>
      <c r="BO479" s="1">
        <v>10917</v>
      </c>
      <c r="BP479" s="1" t="s">
        <v>39</v>
      </c>
      <c r="BQ479" s="6">
        <f>+IFERROR(VALUE(RIGHT(Tabla12[[#This Row],[B2B]],6)),"")</f>
        <v>10917</v>
      </c>
      <c r="BR479" s="6" t="str">
        <f>+IFERROR(VLOOKUP(BP479,Auxiliar!$A:$C,2,0),"")</f>
        <v>VALUE LITRO</v>
      </c>
      <c r="BS479" s="7" t="str">
        <f>+IFERROR(VLOOKUP(BP479,Auxiliar!$A:$C,3,0),"")</f>
        <v>1b 12%</v>
      </c>
      <c r="CA479" s="1">
        <v>4261</v>
      </c>
      <c r="CB479" s="1" t="s">
        <v>35</v>
      </c>
      <c r="CC479" s="6">
        <f>+IFERROR(VALUE(RIGHT(Tabla14[[#This Row],[B2B]],6)),"")</f>
        <v>4261</v>
      </c>
      <c r="CD479" s="6" t="str">
        <f>+IFERROR(VLOOKUP(CB479,Auxiliar!$A:$C,2,0),"")</f>
        <v>Corona 710cc</v>
      </c>
      <c r="CE479" s="7" t="str">
        <f>+IFERROR(VLOOKUP(CB479,Auxiliar!$A:$C,3,0),"")</f>
        <v>1b 10% | 85b 0%</v>
      </c>
      <c r="CG479" s="1"/>
      <c r="CH479" s="1"/>
      <c r="CI479" s="6" t="str">
        <f>+IFERROR(VALUE(RIGHT(Tabla15[[#This Row],[B2B]],6)),"")</f>
        <v/>
      </c>
      <c r="CJ479" s="6" t="str">
        <f>+IFERROR(VLOOKUP(CH479,Auxiliar!$A:$C,2,0),"")</f>
        <v/>
      </c>
      <c r="CK479" s="7" t="str">
        <f>+IFERROR(VLOOKUP(CH479,Auxiliar!$A:$C,3,0),"")</f>
        <v/>
      </c>
      <c r="CM479" s="1">
        <v>4233</v>
      </c>
      <c r="CN479" s="1" t="s">
        <v>20</v>
      </c>
      <c r="CO479" s="6">
        <v>4233</v>
      </c>
      <c r="CP479" s="6" t="s">
        <v>20</v>
      </c>
      <c r="CQ479" s="7" t="s">
        <v>21</v>
      </c>
      <c r="CS479" s="1"/>
      <c r="CT479" s="1"/>
      <c r="CU479" s="6" t="str">
        <f>+IFERROR(VALUE(RIGHT(Tabla17[[#This Row],[B2B]],6)),"")</f>
        <v/>
      </c>
      <c r="CV479" s="6" t="str">
        <f>+IFERROR(VLOOKUP(CT479,Auxiliar!$A:$C,2,0),"")</f>
        <v/>
      </c>
      <c r="CW479" s="7" t="str">
        <f>+IFERROR(VLOOKUP(CT479,Auxiliar!$A:$C,3,0),"")</f>
        <v/>
      </c>
      <c r="CY479" s="1">
        <v>4233</v>
      </c>
      <c r="CZ479" s="1" t="s">
        <v>16</v>
      </c>
      <c r="DA479" s="6">
        <f>+IFERROR(VALUE(RIGHT(Tabla18[[#This Row],[B2B]],6)),"")</f>
        <v>4233</v>
      </c>
      <c r="DB479" s="6" t="str">
        <f>+IFERROR(VLOOKUP(CZ479,Auxiliar!$A:$C,2,0),"")</f>
        <v>PREMIUM</v>
      </c>
      <c r="DC479" s="7" t="str">
        <f>+IFERROR(VLOOKUP(CZ479,Auxiliar!$A:$C,3,0),"")</f>
        <v>0b 0% | 2b 2% | 5b 3,5% | 10b 5%</v>
      </c>
      <c r="DE479" s="1">
        <v>4233</v>
      </c>
      <c r="DF479" s="1" t="s">
        <v>19</v>
      </c>
      <c r="DG479" s="6">
        <f>+IFERROR(VALUE(RIGHT(Tabla19[[#This Row],[B2B]],6)),"")</f>
        <v>4233</v>
      </c>
      <c r="DH479" s="6" t="str">
        <f>+IFERROR(VLOOKUP(DF479,Auxiliar!$A:$C,2,0),"")</f>
        <v>MICHELOB</v>
      </c>
      <c r="DI479" s="7" t="str">
        <f>+IFERROR(VLOOKUP(DF479,Auxiliar!$A:$C,3,0),"")</f>
        <v>1b 7% | 3b 22% | 8b 27%</v>
      </c>
      <c r="DK479" s="1"/>
      <c r="DL479" s="1"/>
      <c r="DM479" s="6" t="str">
        <f>+IFERROR(VALUE(RIGHT(Tabla20[[#This Row],[B2B]],6)),"")</f>
        <v/>
      </c>
      <c r="DN479" s="6" t="str">
        <f>+IFERROR(VLOOKUP(DL479,Auxiliar!$A:$C,2,0),"")</f>
        <v/>
      </c>
      <c r="DO479" s="7" t="str">
        <f>+IFERROR(VLOOKUP(DL479,Auxiliar!$A:$C,3,0),"")</f>
        <v/>
      </c>
      <c r="DQ479" s="1">
        <v>4241</v>
      </c>
      <c r="DR479" s="12" t="s">
        <v>24</v>
      </c>
      <c r="DS479" s="6">
        <f>+IFERROR(VALUE(RIGHT(Tabla21[[#This Row],[B2B]],6)),"")</f>
        <v>4241</v>
      </c>
      <c r="DT479" s="6" t="str">
        <f>+IFERROR(VLOOKUP(DR479,Auxiliar!$A:$C,2,0),"")</f>
        <v>CORONA PORRON</v>
      </c>
      <c r="DU479" s="7" t="str">
        <f>+IFERROR(VLOOKUP(DR479,Auxiliar!$A:$C,3,0),"")</f>
        <v>1b 5% | 20b 0%</v>
      </c>
      <c r="DW479" s="1">
        <v>10965</v>
      </c>
      <c r="DX479" s="12" t="s">
        <v>43</v>
      </c>
      <c r="DY479" s="6">
        <f>+IFERROR(VALUE(RIGHT(Tabla22[[#This Row],[B2B]],6)),"")</f>
        <v>10965</v>
      </c>
      <c r="DZ479" s="6" t="str">
        <f>+IFERROR(VLOOKUP(DX479,Auxiliar!$A:$C,2,0),"")</f>
        <v xml:space="preserve">VALUE LATA </v>
      </c>
      <c r="EA479" s="7" t="str">
        <f>+IFERROR(VLOOKUP(DX479,Auxiliar!$A:$C,3,0),"")</f>
        <v>1b 15% | 100b 18%</v>
      </c>
      <c r="EC479" s="1">
        <v>1539</v>
      </c>
      <c r="ED479" s="12" t="s">
        <v>47</v>
      </c>
      <c r="EE479" s="6">
        <f>+IFERROR(VALUE(RIGHT(Tabla23[[#This Row],[B2B]],6)),"")</f>
        <v>1539</v>
      </c>
      <c r="EF479" s="6" t="str">
        <f>+IFERROR(VLOOKUP(ED479,Auxiliar!$A:$C,2,0),"")</f>
        <v>VALUE LATON</v>
      </c>
      <c r="EG479" s="7" t="str">
        <f>+IFERROR(VLOOKUP(ED479,Auxiliar!$A:$C,3,0),"")</f>
        <v>1b 10% | 5b 15% | 192b 0%</v>
      </c>
      <c r="EI479" s="1"/>
      <c r="EJ479" s="12"/>
      <c r="EK479" s="6" t="str">
        <f>+IFERROR(VALUE(RIGHT(Tabla24[[#This Row],[B2B]],6)),"")</f>
        <v/>
      </c>
      <c r="EL479" s="6" t="str">
        <f>+IFERROR(VLOOKUP(EJ479,Auxiliar!$A:$C,2,0),"")</f>
        <v/>
      </c>
      <c r="EM479" s="7" t="str">
        <f>+IFERROR(VLOOKUP(EJ479,Auxiliar!$A:$C,3,0),"")</f>
        <v/>
      </c>
      <c r="EO479" s="1"/>
      <c r="EP479" s="12"/>
      <c r="EQ479" s="6" t="str">
        <f>+IFERROR(VALUE(RIGHT(Tabla25[[#This Row],[B2B]],6)),"")</f>
        <v/>
      </c>
      <c r="ER479" s="6" t="str">
        <f>+IFERROR(VLOOKUP(EP479,Auxiliar!$A:$C,2,0),"")</f>
        <v/>
      </c>
      <c r="ES479" s="7" t="str">
        <f>+IFERROR(VLOOKUP(EP479,Auxiliar!$A:$C,3,0),"")</f>
        <v/>
      </c>
      <c r="EU479" s="1"/>
      <c r="EV479" s="12"/>
      <c r="EW479" s="6" t="str">
        <f>+IFERROR(VALUE(RIGHT(Tabla26[[#This Row],[B2B]],6)),"")</f>
        <v/>
      </c>
      <c r="EX479" s="6" t="str">
        <f>+IFERROR(VLOOKUP(EV479,Auxiliar!$A:$C,2,0),"")</f>
        <v/>
      </c>
      <c r="EY479" s="7" t="str">
        <f>+IFERROR(VLOOKUP(EV479,Auxiliar!$A:$C,3,0),"")</f>
        <v/>
      </c>
      <c r="EZ479" s="1"/>
      <c r="FA479" s="12"/>
      <c r="FB479" s="6" t="str">
        <f>+IFERROR(VALUE(RIGHT(Tabla27[[#This Row],[B2B]],6)),"")</f>
        <v/>
      </c>
      <c r="FC479" s="6" t="str">
        <f>+IFERROR(VLOOKUP(FA479,Auxiliar!$A:$C,2,0),"")</f>
        <v/>
      </c>
      <c r="FD479" s="7" t="str">
        <f>+IFERROR(VLOOKUP(FA479,Auxiliar!$A:$C,3,0),"")</f>
        <v/>
      </c>
      <c r="FE479" s="1"/>
      <c r="FF479" s="12"/>
      <c r="FG479" s="6" t="str">
        <f>+IFERROR(VALUE(RIGHT(Tabla28[[#This Row],[B2B]],6)),"")</f>
        <v/>
      </c>
      <c r="FH479" s="6" t="str">
        <f>+IFERROR(VLOOKUP(FF479,Auxiliar!$A:$C,2,0),"")</f>
        <v/>
      </c>
      <c r="FI479" s="7" t="str">
        <f>+IFERROR(VLOOKUP(FF479,Auxiliar!$A:$C,3,0),"")</f>
        <v/>
      </c>
      <c r="FJ479" s="1"/>
      <c r="FK479" s="12"/>
      <c r="FL479" s="6" t="str">
        <f>+IFERROR(VALUE(RIGHT(Tabla29[[#This Row],[B2B]],6)),"")</f>
        <v/>
      </c>
      <c r="FM479" s="6" t="str">
        <f>+IFERROR(VLOOKUP(FK479,Auxiliar!$A:$C,2,0),"")</f>
        <v/>
      </c>
      <c r="FN479" s="7" t="str">
        <f>+IFERROR(VLOOKUP(FK479,Auxiliar!$A:$C,3,0),"")</f>
        <v/>
      </c>
      <c r="FO479" s="1"/>
      <c r="FP479" s="12"/>
      <c r="FQ479" s="6" t="str">
        <f>+IFERROR(VALUE(RIGHT(Tabla30[[#This Row],[B2B]],6)),"")</f>
        <v/>
      </c>
      <c r="FR479" s="6" t="str">
        <f>+IFERROR(VLOOKUP(FP479,Auxiliar!$A:$C,2,0),"")</f>
        <v/>
      </c>
      <c r="FS479" s="7"/>
      <c r="FT479" s="1"/>
      <c r="FU479" s="12"/>
      <c r="FV479" s="6" t="str">
        <f>+IFERROR(VALUE(RIGHT(Tabla31[[#This Row],[B2B]],6)),"")</f>
        <v/>
      </c>
      <c r="FW479" s="6" t="str">
        <f>+IFERROR(VLOOKUP(FU479,Auxiliar!$A:$C,2,0),"")</f>
        <v/>
      </c>
      <c r="FX479" s="7" t="str">
        <f>+IFERROR(VLOOKUP(FU479,Auxiliar!$A:$C,3,0),"")</f>
        <v/>
      </c>
      <c r="FY479" s="1"/>
      <c r="FZ479" s="12"/>
      <c r="GA479" s="6" t="str">
        <f>+IFERROR(VALUE(RIGHT(Tabla32[[#This Row],[B2B]],6)),"")</f>
        <v/>
      </c>
      <c r="GB479" s="6" t="str">
        <f>+IFERROR(VLOOKUP(FZ479,Auxiliar!$A:$C,2,0),"")</f>
        <v/>
      </c>
      <c r="GC479" s="7" t="str">
        <f>+IFERROR(VLOOKUP(FZ479,Auxiliar!$A:$C,3,0),"")</f>
        <v/>
      </c>
      <c r="GD479" s="1"/>
      <c r="GE479" s="12"/>
      <c r="GF479" s="6" t="str">
        <f>+IFERROR(VALUE(RIGHT(Tabla33[[#This Row],[B2B]],6)),"")</f>
        <v/>
      </c>
      <c r="GG479" s="6" t="str">
        <f>+IFERROR(VLOOKUP(GE479,Auxiliar!$A:$C,2,0),"")</f>
        <v/>
      </c>
      <c r="GH479" s="7" t="str">
        <f>+IFERROR(VLOOKUP(GE479,Auxiliar!$A:$C,3,0),"")</f>
        <v/>
      </c>
    </row>
    <row r="480" spans="1:190" x14ac:dyDescent="0.25">
      <c r="A480" s="1"/>
      <c r="B480" s="1"/>
      <c r="C480" t="str">
        <f>+IFERROR(VALUE(RIGHT(Tabla1[[#This Row],[B2B]],6)),"")</f>
        <v/>
      </c>
      <c r="D480" t="str">
        <f>+IFERROR(VLOOKUP(B480,Auxiliar!$A:$C,2,0),"")</f>
        <v/>
      </c>
      <c r="E480" s="5" t="str">
        <f>+IFERROR(VLOOKUP(B480,Auxiliar!$A:$C,3,0),"")</f>
        <v/>
      </c>
      <c r="S480" s="1">
        <v>5349</v>
      </c>
      <c r="T480" s="1" t="s">
        <v>9</v>
      </c>
      <c r="U480" s="6">
        <f>+IFERROR(VALUE(RIGHT(Tabla4[[#This Row],[B2B]],6)),"")</f>
        <v>5349</v>
      </c>
      <c r="V480" s="6" t="str">
        <f>+IFERROR(VLOOKUP(T480,Auxiliar!$A:$C,2,0),"")</f>
        <v>CORE</v>
      </c>
      <c r="W480" s="7" t="str">
        <f>+IFERROR(VLOOKUP(T480,Auxiliar!$A:$C,3,0),"")</f>
        <v>0b 1% | 2b 5% | 4b 6%</v>
      </c>
      <c r="AK480" s="1">
        <v>5194</v>
      </c>
      <c r="AL480" s="1" t="s">
        <v>30</v>
      </c>
      <c r="AM480" s="6">
        <f>+IFERROR(VALUE(RIGHT(Tabla7[[#This Row],[B2B]],6)),"")</f>
        <v>5194</v>
      </c>
      <c r="AN480" s="6" t="str">
        <f>+IFERROR(VLOOKUP(AL480,Auxiliar!$A:$C,2,0),"")</f>
        <v>LATONES</v>
      </c>
      <c r="AO480" s="7" t="str">
        <f>+IFERROR(VLOOKUP(AL480,Auxiliar!$A:$C,3,0),"")</f>
        <v>1b 4% | 5b 7% | 97b 0%</v>
      </c>
      <c r="AW480" s="1"/>
      <c r="AX480" s="1" t="s">
        <v>32</v>
      </c>
      <c r="AY480" s="6" t="str">
        <f>+IFERROR(VALUE(RIGHT(Tabla9[[#This Row],[B2B]],6)),"")</f>
        <v/>
      </c>
      <c r="AZ480" s="6" t="str">
        <f>+IFERROR(VLOOKUP(AX480,Auxiliar!$A:$C,2,0),"")</f>
        <v>LATONES</v>
      </c>
      <c r="BA480" s="7" t="str">
        <f>+IFERROR(VLOOKUP(AX480,Auxiliar!$A:$C,3,0),"")</f>
        <v>2b 3% | 4b 4% | 6b 5% | 10b 8%  | 385b 0%</v>
      </c>
      <c r="BI480" s="1"/>
      <c r="BJ480" s="1"/>
      <c r="BK480" s="6" t="str">
        <f>+IFERROR(VALUE(RIGHT(Tabla11[[#This Row],[B2B]],6)),"")</f>
        <v/>
      </c>
      <c r="BL480" s="6" t="str">
        <f>+IFERROR(VLOOKUP(BJ480,Auxiliar!$A:$C,2,0),"")</f>
        <v/>
      </c>
      <c r="BM480" s="7" t="str">
        <f>+IFERROR(VLOOKUP(BJ480,Auxiliar!$A:$C,3,0),"")</f>
        <v/>
      </c>
      <c r="BO480" s="1">
        <v>10919</v>
      </c>
      <c r="BP480" s="1" t="s">
        <v>39</v>
      </c>
      <c r="BQ480" s="6">
        <f>+IFERROR(VALUE(RIGHT(Tabla12[[#This Row],[B2B]],6)),"")</f>
        <v>10919</v>
      </c>
      <c r="BR480" s="6" t="str">
        <f>+IFERROR(VLOOKUP(BP480,Auxiliar!$A:$C,2,0),"")</f>
        <v>VALUE LITRO</v>
      </c>
      <c r="BS480" s="7" t="str">
        <f>+IFERROR(VLOOKUP(BP480,Auxiliar!$A:$C,3,0),"")</f>
        <v>1b 12%</v>
      </c>
      <c r="CA480" s="1">
        <v>4272</v>
      </c>
      <c r="CB480" s="1" t="s">
        <v>35</v>
      </c>
      <c r="CC480" s="6">
        <f>+IFERROR(VALUE(RIGHT(Tabla14[[#This Row],[B2B]],6)),"")</f>
        <v>4272</v>
      </c>
      <c r="CD480" s="6" t="str">
        <f>+IFERROR(VLOOKUP(CB480,Auxiliar!$A:$C,2,0),"")</f>
        <v>Corona 710cc</v>
      </c>
      <c r="CE480" s="7" t="str">
        <f>+IFERROR(VLOOKUP(CB480,Auxiliar!$A:$C,3,0),"")</f>
        <v>1b 10% | 85b 0%</v>
      </c>
      <c r="CG480" s="1"/>
      <c r="CH480" s="1"/>
      <c r="CI480" s="6" t="str">
        <f>+IFERROR(VALUE(RIGHT(Tabla15[[#This Row],[B2B]],6)),"")</f>
        <v/>
      </c>
      <c r="CJ480" s="6" t="str">
        <f>+IFERROR(VLOOKUP(CH480,Auxiliar!$A:$C,2,0),"")</f>
        <v/>
      </c>
      <c r="CK480" s="7" t="str">
        <f>+IFERROR(VLOOKUP(CH480,Auxiliar!$A:$C,3,0),"")</f>
        <v/>
      </c>
      <c r="CM480" s="1">
        <v>4241</v>
      </c>
      <c r="CN480" s="1" t="s">
        <v>20</v>
      </c>
      <c r="CO480" s="6">
        <v>4241</v>
      </c>
      <c r="CP480" s="6" t="s">
        <v>20</v>
      </c>
      <c r="CQ480" s="7" t="s">
        <v>21</v>
      </c>
      <c r="CS480" s="1"/>
      <c r="CT480" s="1"/>
      <c r="CU480" s="6" t="str">
        <f>+IFERROR(VALUE(RIGHT(Tabla17[[#This Row],[B2B]],6)),"")</f>
        <v/>
      </c>
      <c r="CV480" s="6" t="str">
        <f>+IFERROR(VLOOKUP(CT480,Auxiliar!$A:$C,2,0),"")</f>
        <v/>
      </c>
      <c r="CW480" s="7" t="str">
        <f>+IFERROR(VLOOKUP(CT480,Auxiliar!$A:$C,3,0),"")</f>
        <v/>
      </c>
      <c r="CY480" s="1">
        <v>4241</v>
      </c>
      <c r="CZ480" s="1" t="s">
        <v>16</v>
      </c>
      <c r="DA480" s="6">
        <f>+IFERROR(VALUE(RIGHT(Tabla18[[#This Row],[B2B]],6)),"")</f>
        <v>4241</v>
      </c>
      <c r="DB480" s="6" t="str">
        <f>+IFERROR(VLOOKUP(CZ480,Auxiliar!$A:$C,2,0),"")</f>
        <v>PREMIUM</v>
      </c>
      <c r="DC480" s="7" t="str">
        <f>+IFERROR(VLOOKUP(CZ480,Auxiliar!$A:$C,3,0),"")</f>
        <v>0b 0% | 2b 2% | 5b 3,5% | 10b 5%</v>
      </c>
      <c r="DE480" s="1">
        <v>4241</v>
      </c>
      <c r="DF480" s="1" t="s">
        <v>19</v>
      </c>
      <c r="DG480" s="6">
        <f>+IFERROR(VALUE(RIGHT(Tabla19[[#This Row],[B2B]],6)),"")</f>
        <v>4241</v>
      </c>
      <c r="DH480" s="6" t="str">
        <f>+IFERROR(VLOOKUP(DF480,Auxiliar!$A:$C,2,0),"")</f>
        <v>MICHELOB</v>
      </c>
      <c r="DI480" s="7" t="str">
        <f>+IFERROR(VLOOKUP(DF480,Auxiliar!$A:$C,3,0),"")</f>
        <v>1b 7% | 3b 22% | 8b 27%</v>
      </c>
      <c r="DK480" s="1"/>
      <c r="DL480" s="1"/>
      <c r="DM480" s="6" t="str">
        <f>+IFERROR(VALUE(RIGHT(Tabla20[[#This Row],[B2B]],6)),"")</f>
        <v/>
      </c>
      <c r="DN480" s="6" t="str">
        <f>+IFERROR(VLOOKUP(DL480,Auxiliar!$A:$C,2,0),"")</f>
        <v/>
      </c>
      <c r="DO480" s="7" t="str">
        <f>+IFERROR(VLOOKUP(DL480,Auxiliar!$A:$C,3,0),"")</f>
        <v/>
      </c>
      <c r="DQ480" s="1">
        <v>4242</v>
      </c>
      <c r="DR480" s="12" t="s">
        <v>24</v>
      </c>
      <c r="DS480" s="6">
        <f>+IFERROR(VALUE(RIGHT(Tabla21[[#This Row],[B2B]],6)),"")</f>
        <v>4242</v>
      </c>
      <c r="DT480" s="6" t="str">
        <f>+IFERROR(VLOOKUP(DR480,Auxiliar!$A:$C,2,0),"")</f>
        <v>CORONA PORRON</v>
      </c>
      <c r="DU480" s="7" t="str">
        <f>+IFERROR(VLOOKUP(DR480,Auxiliar!$A:$C,3,0),"")</f>
        <v>1b 5% | 20b 0%</v>
      </c>
      <c r="DW480" s="1">
        <v>11016</v>
      </c>
      <c r="DX480" s="12" t="s">
        <v>43</v>
      </c>
      <c r="DY480" s="6">
        <f>+IFERROR(VALUE(RIGHT(Tabla22[[#This Row],[B2B]],6)),"")</f>
        <v>11016</v>
      </c>
      <c r="DZ480" s="6" t="str">
        <f>+IFERROR(VLOOKUP(DX480,Auxiliar!$A:$C,2,0),"")</f>
        <v xml:space="preserve">VALUE LATA </v>
      </c>
      <c r="EA480" s="7" t="str">
        <f>+IFERROR(VLOOKUP(DX480,Auxiliar!$A:$C,3,0),"")</f>
        <v>1b 15% | 100b 18%</v>
      </c>
      <c r="EC480" s="1">
        <v>10917</v>
      </c>
      <c r="ED480" s="12" t="s">
        <v>47</v>
      </c>
      <c r="EE480" s="6">
        <f>+IFERROR(VALUE(RIGHT(Tabla23[[#This Row],[B2B]],6)),"")</f>
        <v>10917</v>
      </c>
      <c r="EF480" s="6" t="str">
        <f>+IFERROR(VLOOKUP(ED480,Auxiliar!$A:$C,2,0),"")</f>
        <v>VALUE LATON</v>
      </c>
      <c r="EG480" s="7" t="str">
        <f>+IFERROR(VLOOKUP(ED480,Auxiliar!$A:$C,3,0),"")</f>
        <v>1b 10% | 5b 15% | 192b 0%</v>
      </c>
      <c r="EI480" s="1"/>
      <c r="EJ480" s="12"/>
      <c r="EK480" s="6" t="str">
        <f>+IFERROR(VALUE(RIGHT(Tabla24[[#This Row],[B2B]],6)),"")</f>
        <v/>
      </c>
      <c r="EL480" s="6" t="str">
        <f>+IFERROR(VLOOKUP(EJ480,Auxiliar!$A:$C,2,0),"")</f>
        <v/>
      </c>
      <c r="EM480" s="7" t="str">
        <f>+IFERROR(VLOOKUP(EJ480,Auxiliar!$A:$C,3,0),"")</f>
        <v/>
      </c>
      <c r="EO480" s="1"/>
      <c r="EP480" s="12"/>
      <c r="EQ480" s="6" t="str">
        <f>+IFERROR(VALUE(RIGHT(Tabla25[[#This Row],[B2B]],6)),"")</f>
        <v/>
      </c>
      <c r="ER480" s="6" t="str">
        <f>+IFERROR(VLOOKUP(EP480,Auxiliar!$A:$C,2,0),"")</f>
        <v/>
      </c>
      <c r="ES480" s="7" t="str">
        <f>+IFERROR(VLOOKUP(EP480,Auxiliar!$A:$C,3,0),"")</f>
        <v/>
      </c>
      <c r="EU480" s="1"/>
      <c r="EV480" s="12"/>
      <c r="EW480" s="6" t="str">
        <f>+IFERROR(VALUE(RIGHT(Tabla26[[#This Row],[B2B]],6)),"")</f>
        <v/>
      </c>
      <c r="EX480" s="6" t="str">
        <f>+IFERROR(VLOOKUP(EV480,Auxiliar!$A:$C,2,0),"")</f>
        <v/>
      </c>
      <c r="EY480" s="7" t="str">
        <f>+IFERROR(VLOOKUP(EV480,Auxiliar!$A:$C,3,0),"")</f>
        <v/>
      </c>
      <c r="EZ480" s="1"/>
      <c r="FA480" s="12"/>
      <c r="FB480" s="6" t="str">
        <f>+IFERROR(VALUE(RIGHT(Tabla27[[#This Row],[B2B]],6)),"")</f>
        <v/>
      </c>
      <c r="FC480" s="6" t="str">
        <f>+IFERROR(VLOOKUP(FA480,Auxiliar!$A:$C,2,0),"")</f>
        <v/>
      </c>
      <c r="FD480" s="7" t="str">
        <f>+IFERROR(VLOOKUP(FA480,Auxiliar!$A:$C,3,0),"")</f>
        <v/>
      </c>
      <c r="FE480" s="1"/>
      <c r="FF480" s="12"/>
      <c r="FG480" s="6" t="str">
        <f>+IFERROR(VALUE(RIGHT(Tabla28[[#This Row],[B2B]],6)),"")</f>
        <v/>
      </c>
      <c r="FH480" s="6" t="str">
        <f>+IFERROR(VLOOKUP(FF480,Auxiliar!$A:$C,2,0),"")</f>
        <v/>
      </c>
      <c r="FI480" s="7" t="str">
        <f>+IFERROR(VLOOKUP(FF480,Auxiliar!$A:$C,3,0),"")</f>
        <v/>
      </c>
      <c r="FJ480" s="1"/>
      <c r="FK480" s="12"/>
      <c r="FL480" s="6" t="str">
        <f>+IFERROR(VALUE(RIGHT(Tabla29[[#This Row],[B2B]],6)),"")</f>
        <v/>
      </c>
      <c r="FM480" s="6" t="str">
        <f>+IFERROR(VLOOKUP(FK480,Auxiliar!$A:$C,2,0),"")</f>
        <v/>
      </c>
      <c r="FN480" s="7" t="str">
        <f>+IFERROR(VLOOKUP(FK480,Auxiliar!$A:$C,3,0),"")</f>
        <v/>
      </c>
      <c r="FO480" s="1"/>
      <c r="FP480" s="12"/>
      <c r="FQ480" s="6" t="str">
        <f>+IFERROR(VALUE(RIGHT(Tabla30[[#This Row],[B2B]],6)),"")</f>
        <v/>
      </c>
      <c r="FR480" s="6" t="str">
        <f>+IFERROR(VLOOKUP(FP480,Auxiliar!$A:$C,2,0),"")</f>
        <v/>
      </c>
      <c r="FS480" s="7"/>
      <c r="FT480" s="1"/>
      <c r="FU480" s="12"/>
      <c r="FV480" s="6" t="str">
        <f>+IFERROR(VALUE(RIGHT(Tabla31[[#This Row],[B2B]],6)),"")</f>
        <v/>
      </c>
      <c r="FW480" s="6" t="str">
        <f>+IFERROR(VLOOKUP(FU480,Auxiliar!$A:$C,2,0),"")</f>
        <v/>
      </c>
      <c r="FX480" s="7" t="str">
        <f>+IFERROR(VLOOKUP(FU480,Auxiliar!$A:$C,3,0),"")</f>
        <v/>
      </c>
      <c r="FY480" s="1"/>
      <c r="FZ480" s="12"/>
      <c r="GA480" s="6" t="str">
        <f>+IFERROR(VALUE(RIGHT(Tabla32[[#This Row],[B2B]],6)),"")</f>
        <v/>
      </c>
      <c r="GB480" s="6" t="str">
        <f>+IFERROR(VLOOKUP(FZ480,Auxiliar!$A:$C,2,0),"")</f>
        <v/>
      </c>
      <c r="GC480" s="7" t="str">
        <f>+IFERROR(VLOOKUP(FZ480,Auxiliar!$A:$C,3,0),"")</f>
        <v/>
      </c>
      <c r="GD480" s="1"/>
      <c r="GE480" s="12"/>
      <c r="GF480" s="6" t="str">
        <f>+IFERROR(VALUE(RIGHT(Tabla33[[#This Row],[B2B]],6)),"")</f>
        <v/>
      </c>
      <c r="GG480" s="6" t="str">
        <f>+IFERROR(VLOOKUP(GE480,Auxiliar!$A:$C,2,0),"")</f>
        <v/>
      </c>
      <c r="GH480" s="7" t="str">
        <f>+IFERROR(VLOOKUP(GE480,Auxiliar!$A:$C,3,0),"")</f>
        <v/>
      </c>
    </row>
    <row r="481" spans="1:190" x14ac:dyDescent="0.25">
      <c r="A481" s="1"/>
      <c r="B481" s="1"/>
      <c r="C481" t="str">
        <f>+IFERROR(VALUE(RIGHT(Tabla1[[#This Row],[B2B]],6)),"")</f>
        <v/>
      </c>
      <c r="D481" t="str">
        <f>+IFERROR(VLOOKUP(B481,Auxiliar!$A:$C,2,0),"")</f>
        <v/>
      </c>
      <c r="E481" s="5" t="str">
        <f>+IFERROR(VLOOKUP(B481,Auxiliar!$A:$C,3,0),"")</f>
        <v/>
      </c>
      <c r="S481" s="1">
        <v>5358</v>
      </c>
      <c r="T481" s="1" t="s">
        <v>9</v>
      </c>
      <c r="U481" s="6">
        <f>+IFERROR(VALUE(RIGHT(Tabla4[[#This Row],[B2B]],6)),"")</f>
        <v>5358</v>
      </c>
      <c r="V481" s="6" t="str">
        <f>+IFERROR(VLOOKUP(T481,Auxiliar!$A:$C,2,0),"")</f>
        <v>CORE</v>
      </c>
      <c r="W481" s="7" t="str">
        <f>+IFERROR(VLOOKUP(T481,Auxiliar!$A:$C,3,0),"")</f>
        <v>0b 1% | 2b 5% | 4b 6%</v>
      </c>
      <c r="AK481" s="1">
        <v>5197</v>
      </c>
      <c r="AL481" s="1" t="s">
        <v>30</v>
      </c>
      <c r="AM481" s="6">
        <f>+IFERROR(VALUE(RIGHT(Tabla7[[#This Row],[B2B]],6)),"")</f>
        <v>5197</v>
      </c>
      <c r="AN481" s="6" t="str">
        <f>+IFERROR(VLOOKUP(AL481,Auxiliar!$A:$C,2,0),"")</f>
        <v>LATONES</v>
      </c>
      <c r="AO481" s="7" t="str">
        <f>+IFERROR(VLOOKUP(AL481,Auxiliar!$A:$C,3,0),"")</f>
        <v>1b 4% | 5b 7% | 97b 0%</v>
      </c>
      <c r="AW481" s="1"/>
      <c r="AX481" s="1" t="s">
        <v>32</v>
      </c>
      <c r="AY481" s="6" t="str">
        <f>+IFERROR(VALUE(RIGHT(Tabla9[[#This Row],[B2B]],6)),"")</f>
        <v/>
      </c>
      <c r="AZ481" s="6" t="str">
        <f>+IFERROR(VLOOKUP(AX481,Auxiliar!$A:$C,2,0),"")</f>
        <v>LATONES</v>
      </c>
      <c r="BA481" s="7" t="str">
        <f>+IFERROR(VLOOKUP(AX481,Auxiliar!$A:$C,3,0),"")</f>
        <v>2b 3% | 4b 4% | 6b 5% | 10b 8%  | 385b 0%</v>
      </c>
      <c r="BI481" s="1"/>
      <c r="BJ481" s="1"/>
      <c r="BK481" s="6" t="str">
        <f>+IFERROR(VALUE(RIGHT(Tabla11[[#This Row],[B2B]],6)),"")</f>
        <v/>
      </c>
      <c r="BL481" s="6" t="str">
        <f>+IFERROR(VLOOKUP(BJ481,Auxiliar!$A:$C,2,0),"")</f>
        <v/>
      </c>
      <c r="BM481" s="7" t="str">
        <f>+IFERROR(VLOOKUP(BJ481,Auxiliar!$A:$C,3,0),"")</f>
        <v/>
      </c>
      <c r="BO481" s="1">
        <v>1566</v>
      </c>
      <c r="BP481" s="1" t="s">
        <v>39</v>
      </c>
      <c r="BQ481" s="6">
        <f>+IFERROR(VALUE(RIGHT(Tabla12[[#This Row],[B2B]],6)),"")</f>
        <v>1566</v>
      </c>
      <c r="BR481" s="6" t="str">
        <f>+IFERROR(VLOOKUP(BP481,Auxiliar!$A:$C,2,0),"")</f>
        <v>VALUE LITRO</v>
      </c>
      <c r="BS481" s="7" t="str">
        <f>+IFERROR(VLOOKUP(BP481,Auxiliar!$A:$C,3,0),"")</f>
        <v>1b 12%</v>
      </c>
      <c r="CA481" s="1">
        <v>4273</v>
      </c>
      <c r="CB481" s="1" t="s">
        <v>35</v>
      </c>
      <c r="CC481" s="6">
        <f>+IFERROR(VALUE(RIGHT(Tabla14[[#This Row],[B2B]],6)),"")</f>
        <v>4273</v>
      </c>
      <c r="CD481" s="6" t="str">
        <f>+IFERROR(VLOOKUP(CB481,Auxiliar!$A:$C,2,0),"")</f>
        <v>Corona 710cc</v>
      </c>
      <c r="CE481" s="7" t="str">
        <f>+IFERROR(VLOOKUP(CB481,Auxiliar!$A:$C,3,0),"")</f>
        <v>1b 10% | 85b 0%</v>
      </c>
      <c r="CG481" s="1"/>
      <c r="CH481" s="1"/>
      <c r="CI481" s="6" t="str">
        <f>+IFERROR(VALUE(RIGHT(Tabla15[[#This Row],[B2B]],6)),"")</f>
        <v/>
      </c>
      <c r="CJ481" s="6" t="str">
        <f>+IFERROR(VLOOKUP(CH481,Auxiliar!$A:$C,2,0),"")</f>
        <v/>
      </c>
      <c r="CK481" s="7" t="str">
        <f>+IFERROR(VLOOKUP(CH481,Auxiliar!$A:$C,3,0),"")</f>
        <v/>
      </c>
      <c r="CM481" s="1">
        <v>4242</v>
      </c>
      <c r="CN481" s="1" t="s">
        <v>20</v>
      </c>
      <c r="CO481" s="6">
        <v>4242</v>
      </c>
      <c r="CP481" s="6" t="s">
        <v>20</v>
      </c>
      <c r="CQ481" s="7" t="s">
        <v>21</v>
      </c>
      <c r="CS481" s="1"/>
      <c r="CT481" s="1"/>
      <c r="CU481" s="6" t="str">
        <f>+IFERROR(VALUE(RIGHT(Tabla17[[#This Row],[B2B]],6)),"")</f>
        <v/>
      </c>
      <c r="CV481" s="6" t="str">
        <f>+IFERROR(VLOOKUP(CT481,Auxiliar!$A:$C,2,0),"")</f>
        <v/>
      </c>
      <c r="CW481" s="7" t="str">
        <f>+IFERROR(VLOOKUP(CT481,Auxiliar!$A:$C,3,0),"")</f>
        <v/>
      </c>
      <c r="CY481" s="1">
        <v>4242</v>
      </c>
      <c r="CZ481" s="1" t="s">
        <v>16</v>
      </c>
      <c r="DA481" s="6">
        <f>+IFERROR(VALUE(RIGHT(Tabla18[[#This Row],[B2B]],6)),"")</f>
        <v>4242</v>
      </c>
      <c r="DB481" s="6" t="str">
        <f>+IFERROR(VLOOKUP(CZ481,Auxiliar!$A:$C,2,0),"")</f>
        <v>PREMIUM</v>
      </c>
      <c r="DC481" s="7" t="str">
        <f>+IFERROR(VLOOKUP(CZ481,Auxiliar!$A:$C,3,0),"")</f>
        <v>0b 0% | 2b 2% | 5b 3,5% | 10b 5%</v>
      </c>
      <c r="DE481" s="1">
        <v>4242</v>
      </c>
      <c r="DF481" s="1" t="s">
        <v>19</v>
      </c>
      <c r="DG481" s="6">
        <f>+IFERROR(VALUE(RIGHT(Tabla19[[#This Row],[B2B]],6)),"")</f>
        <v>4242</v>
      </c>
      <c r="DH481" s="6" t="str">
        <f>+IFERROR(VLOOKUP(DF481,Auxiliar!$A:$C,2,0),"")</f>
        <v>MICHELOB</v>
      </c>
      <c r="DI481" s="7" t="str">
        <f>+IFERROR(VLOOKUP(DF481,Auxiliar!$A:$C,3,0),"")</f>
        <v>1b 7% | 3b 22% | 8b 27%</v>
      </c>
      <c r="DK481" s="1"/>
      <c r="DL481" s="1"/>
      <c r="DM481" s="6" t="str">
        <f>+IFERROR(VALUE(RIGHT(Tabla20[[#This Row],[B2B]],6)),"")</f>
        <v/>
      </c>
      <c r="DN481" s="6" t="str">
        <f>+IFERROR(VLOOKUP(DL481,Auxiliar!$A:$C,2,0),"")</f>
        <v/>
      </c>
      <c r="DO481" s="7" t="str">
        <f>+IFERROR(VLOOKUP(DL481,Auxiliar!$A:$C,3,0),"")</f>
        <v/>
      </c>
      <c r="DQ481" s="1">
        <v>4246</v>
      </c>
      <c r="DR481" s="12" t="s">
        <v>24</v>
      </c>
      <c r="DS481" s="6">
        <f>+IFERROR(VALUE(RIGHT(Tabla21[[#This Row],[B2B]],6)),"")</f>
        <v>4246</v>
      </c>
      <c r="DT481" s="6" t="str">
        <f>+IFERROR(VLOOKUP(DR481,Auxiliar!$A:$C,2,0),"")</f>
        <v>CORONA PORRON</v>
      </c>
      <c r="DU481" s="7" t="str">
        <f>+IFERROR(VLOOKUP(DR481,Auxiliar!$A:$C,3,0),"")</f>
        <v>1b 5% | 20b 0%</v>
      </c>
      <c r="DW481" s="1">
        <v>11028</v>
      </c>
      <c r="DX481" s="12" t="s">
        <v>43</v>
      </c>
      <c r="DY481" s="6">
        <f>+IFERROR(VALUE(RIGHT(Tabla22[[#This Row],[B2B]],6)),"")</f>
        <v>11028</v>
      </c>
      <c r="DZ481" s="6" t="str">
        <f>+IFERROR(VLOOKUP(DX481,Auxiliar!$A:$C,2,0),"")</f>
        <v xml:space="preserve">VALUE LATA </v>
      </c>
      <c r="EA481" s="7" t="str">
        <f>+IFERROR(VLOOKUP(DX481,Auxiliar!$A:$C,3,0),"")</f>
        <v>1b 15% | 100b 18%</v>
      </c>
      <c r="EC481" s="1">
        <v>10919</v>
      </c>
      <c r="ED481" s="12" t="s">
        <v>47</v>
      </c>
      <c r="EE481" s="6">
        <f>+IFERROR(VALUE(RIGHT(Tabla23[[#This Row],[B2B]],6)),"")</f>
        <v>10919</v>
      </c>
      <c r="EF481" s="6" t="str">
        <f>+IFERROR(VLOOKUP(ED481,Auxiliar!$A:$C,2,0),"")</f>
        <v>VALUE LATON</v>
      </c>
      <c r="EG481" s="7" t="str">
        <f>+IFERROR(VLOOKUP(ED481,Auxiliar!$A:$C,3,0),"")</f>
        <v>1b 10% | 5b 15% | 192b 0%</v>
      </c>
      <c r="EI481" s="1"/>
      <c r="EJ481" s="12"/>
      <c r="EK481" s="6" t="str">
        <f>+IFERROR(VALUE(RIGHT(Tabla24[[#This Row],[B2B]],6)),"")</f>
        <v/>
      </c>
      <c r="EL481" s="6" t="str">
        <f>+IFERROR(VLOOKUP(EJ481,Auxiliar!$A:$C,2,0),"")</f>
        <v/>
      </c>
      <c r="EM481" s="7" t="str">
        <f>+IFERROR(VLOOKUP(EJ481,Auxiliar!$A:$C,3,0),"")</f>
        <v/>
      </c>
      <c r="EO481" s="1"/>
      <c r="EP481" s="12"/>
      <c r="EQ481" s="6" t="str">
        <f>+IFERROR(VALUE(RIGHT(Tabla25[[#This Row],[B2B]],6)),"")</f>
        <v/>
      </c>
      <c r="ER481" s="6" t="str">
        <f>+IFERROR(VLOOKUP(EP481,Auxiliar!$A:$C,2,0),"")</f>
        <v/>
      </c>
      <c r="ES481" s="7" t="str">
        <f>+IFERROR(VLOOKUP(EP481,Auxiliar!$A:$C,3,0),"")</f>
        <v/>
      </c>
      <c r="EU481" s="1"/>
      <c r="EV481" s="12"/>
      <c r="EW481" s="6" t="str">
        <f>+IFERROR(VALUE(RIGHT(Tabla26[[#This Row],[B2B]],6)),"")</f>
        <v/>
      </c>
      <c r="EX481" s="6" t="str">
        <f>+IFERROR(VLOOKUP(EV481,Auxiliar!$A:$C,2,0),"")</f>
        <v/>
      </c>
      <c r="EY481" s="7" t="str">
        <f>+IFERROR(VLOOKUP(EV481,Auxiliar!$A:$C,3,0),"")</f>
        <v/>
      </c>
      <c r="EZ481" s="1"/>
      <c r="FA481" s="12"/>
      <c r="FB481" s="6" t="str">
        <f>+IFERROR(VALUE(RIGHT(Tabla27[[#This Row],[B2B]],6)),"")</f>
        <v/>
      </c>
      <c r="FC481" s="6" t="str">
        <f>+IFERROR(VLOOKUP(FA481,Auxiliar!$A:$C,2,0),"")</f>
        <v/>
      </c>
      <c r="FD481" s="7" t="str">
        <f>+IFERROR(VLOOKUP(FA481,Auxiliar!$A:$C,3,0),"")</f>
        <v/>
      </c>
      <c r="FE481" s="1"/>
      <c r="FF481" s="12"/>
      <c r="FG481" s="6" t="str">
        <f>+IFERROR(VALUE(RIGHT(Tabla28[[#This Row],[B2B]],6)),"")</f>
        <v/>
      </c>
      <c r="FH481" s="6" t="str">
        <f>+IFERROR(VLOOKUP(FF481,Auxiliar!$A:$C,2,0),"")</f>
        <v/>
      </c>
      <c r="FI481" s="7" t="str">
        <f>+IFERROR(VLOOKUP(FF481,Auxiliar!$A:$C,3,0),"")</f>
        <v/>
      </c>
      <c r="FJ481" s="1"/>
      <c r="FK481" s="12"/>
      <c r="FL481" s="6" t="str">
        <f>+IFERROR(VALUE(RIGHT(Tabla29[[#This Row],[B2B]],6)),"")</f>
        <v/>
      </c>
      <c r="FM481" s="6" t="str">
        <f>+IFERROR(VLOOKUP(FK481,Auxiliar!$A:$C,2,0),"")</f>
        <v/>
      </c>
      <c r="FN481" s="7" t="str">
        <f>+IFERROR(VLOOKUP(FK481,Auxiliar!$A:$C,3,0),"")</f>
        <v/>
      </c>
      <c r="FO481" s="1"/>
      <c r="FP481" s="12"/>
      <c r="FQ481" s="6" t="str">
        <f>+IFERROR(VALUE(RIGHT(Tabla30[[#This Row],[B2B]],6)),"")</f>
        <v/>
      </c>
      <c r="FR481" s="6" t="str">
        <f>+IFERROR(VLOOKUP(FP481,Auxiliar!$A:$C,2,0),"")</f>
        <v/>
      </c>
      <c r="FS481" s="7"/>
      <c r="FT481" s="1"/>
      <c r="FU481" s="12"/>
      <c r="FV481" s="6" t="str">
        <f>+IFERROR(VALUE(RIGHT(Tabla31[[#This Row],[B2B]],6)),"")</f>
        <v/>
      </c>
      <c r="FW481" s="6" t="str">
        <f>+IFERROR(VLOOKUP(FU481,Auxiliar!$A:$C,2,0),"")</f>
        <v/>
      </c>
      <c r="FX481" s="7" t="str">
        <f>+IFERROR(VLOOKUP(FU481,Auxiliar!$A:$C,3,0),"")</f>
        <v/>
      </c>
      <c r="FY481" s="1"/>
      <c r="FZ481" s="12"/>
      <c r="GA481" s="6" t="str">
        <f>+IFERROR(VALUE(RIGHT(Tabla32[[#This Row],[B2B]],6)),"")</f>
        <v/>
      </c>
      <c r="GB481" s="6" t="str">
        <f>+IFERROR(VLOOKUP(FZ481,Auxiliar!$A:$C,2,0),"")</f>
        <v/>
      </c>
      <c r="GC481" s="7" t="str">
        <f>+IFERROR(VLOOKUP(FZ481,Auxiliar!$A:$C,3,0),"")</f>
        <v/>
      </c>
      <c r="GD481" s="1"/>
      <c r="GE481" s="12"/>
      <c r="GF481" s="6" t="str">
        <f>+IFERROR(VALUE(RIGHT(Tabla33[[#This Row],[B2B]],6)),"")</f>
        <v/>
      </c>
      <c r="GG481" s="6" t="str">
        <f>+IFERROR(VLOOKUP(GE481,Auxiliar!$A:$C,2,0),"")</f>
        <v/>
      </c>
      <c r="GH481" s="7" t="str">
        <f>+IFERROR(VLOOKUP(GE481,Auxiliar!$A:$C,3,0),"")</f>
        <v/>
      </c>
    </row>
    <row r="482" spans="1:190" x14ac:dyDescent="0.25">
      <c r="A482" s="1"/>
      <c r="B482" s="1"/>
      <c r="C482" t="str">
        <f>+IFERROR(VALUE(RIGHT(Tabla1[[#This Row],[B2B]],6)),"")</f>
        <v/>
      </c>
      <c r="D482" t="str">
        <f>+IFERROR(VLOOKUP(B482,Auxiliar!$A:$C,2,0),"")</f>
        <v/>
      </c>
      <c r="E482" s="5" t="str">
        <f>+IFERROR(VLOOKUP(B482,Auxiliar!$A:$C,3,0),"")</f>
        <v/>
      </c>
      <c r="S482" s="1">
        <v>5368</v>
      </c>
      <c r="T482" s="1" t="s">
        <v>9</v>
      </c>
      <c r="U482" s="6">
        <f>+IFERROR(VALUE(RIGHT(Tabla4[[#This Row],[B2B]],6)),"")</f>
        <v>5368</v>
      </c>
      <c r="V482" s="6" t="str">
        <f>+IFERROR(VLOOKUP(T482,Auxiliar!$A:$C,2,0),"")</f>
        <v>CORE</v>
      </c>
      <c r="W482" s="7" t="str">
        <f>+IFERROR(VLOOKUP(T482,Auxiliar!$A:$C,3,0),"")</f>
        <v>0b 1% | 2b 5% | 4b 6%</v>
      </c>
      <c r="AK482" s="1">
        <v>5199</v>
      </c>
      <c r="AL482" s="1" t="s">
        <v>30</v>
      </c>
      <c r="AM482" s="6">
        <f>+IFERROR(VALUE(RIGHT(Tabla7[[#This Row],[B2B]],6)),"")</f>
        <v>5199</v>
      </c>
      <c r="AN482" s="6" t="str">
        <f>+IFERROR(VLOOKUP(AL482,Auxiliar!$A:$C,2,0),"")</f>
        <v>LATONES</v>
      </c>
      <c r="AO482" s="7" t="str">
        <f>+IFERROR(VLOOKUP(AL482,Auxiliar!$A:$C,3,0),"")</f>
        <v>1b 4% | 5b 7% | 97b 0%</v>
      </c>
      <c r="AW482" s="1"/>
      <c r="AX482" s="1" t="s">
        <v>32</v>
      </c>
      <c r="AY482" s="6" t="str">
        <f>+IFERROR(VALUE(RIGHT(Tabla9[[#This Row],[B2B]],6)),"")</f>
        <v/>
      </c>
      <c r="AZ482" s="6" t="str">
        <f>+IFERROR(VLOOKUP(AX482,Auxiliar!$A:$C,2,0),"")</f>
        <v>LATONES</v>
      </c>
      <c r="BA482" s="7" t="str">
        <f>+IFERROR(VLOOKUP(AX482,Auxiliar!$A:$C,3,0),"")</f>
        <v>2b 3% | 4b 4% | 6b 5% | 10b 8%  | 385b 0%</v>
      </c>
      <c r="BI482" s="1"/>
      <c r="BJ482" s="1"/>
      <c r="BK482" s="6" t="str">
        <f>+IFERROR(VALUE(RIGHT(Tabla11[[#This Row],[B2B]],6)),"")</f>
        <v/>
      </c>
      <c r="BL482" s="6" t="str">
        <f>+IFERROR(VLOOKUP(BJ482,Auxiliar!$A:$C,2,0),"")</f>
        <v/>
      </c>
      <c r="BM482" s="7" t="str">
        <f>+IFERROR(VLOOKUP(BJ482,Auxiliar!$A:$C,3,0),"")</f>
        <v/>
      </c>
      <c r="BO482" s="1">
        <v>10965</v>
      </c>
      <c r="BP482" s="1" t="s">
        <v>39</v>
      </c>
      <c r="BQ482" s="6">
        <f>+IFERROR(VALUE(RIGHT(Tabla12[[#This Row],[B2B]],6)),"")</f>
        <v>10965</v>
      </c>
      <c r="BR482" s="6" t="str">
        <f>+IFERROR(VLOOKUP(BP482,Auxiliar!$A:$C,2,0),"")</f>
        <v>VALUE LITRO</v>
      </c>
      <c r="BS482" s="7" t="str">
        <f>+IFERROR(VLOOKUP(BP482,Auxiliar!$A:$C,3,0),"")</f>
        <v>1b 12%</v>
      </c>
      <c r="CA482" s="1">
        <v>4282</v>
      </c>
      <c r="CB482" s="1" t="s">
        <v>35</v>
      </c>
      <c r="CC482" s="6">
        <f>+IFERROR(VALUE(RIGHT(Tabla14[[#This Row],[B2B]],6)),"")</f>
        <v>4282</v>
      </c>
      <c r="CD482" s="6" t="str">
        <f>+IFERROR(VLOOKUP(CB482,Auxiliar!$A:$C,2,0),"")</f>
        <v>Corona 710cc</v>
      </c>
      <c r="CE482" s="7" t="str">
        <f>+IFERROR(VLOOKUP(CB482,Auxiliar!$A:$C,3,0),"")</f>
        <v>1b 10% | 85b 0%</v>
      </c>
      <c r="CG482" s="1"/>
      <c r="CH482" s="1"/>
      <c r="CI482" s="6" t="str">
        <f>+IFERROR(VALUE(RIGHT(Tabla15[[#This Row],[B2B]],6)),"")</f>
        <v/>
      </c>
      <c r="CJ482" s="6" t="str">
        <f>+IFERROR(VLOOKUP(CH482,Auxiliar!$A:$C,2,0),"")</f>
        <v/>
      </c>
      <c r="CK482" s="7" t="str">
        <f>+IFERROR(VLOOKUP(CH482,Auxiliar!$A:$C,3,0),"")</f>
        <v/>
      </c>
      <c r="CM482" s="1">
        <v>4246</v>
      </c>
      <c r="CN482" s="1" t="s">
        <v>20</v>
      </c>
      <c r="CO482" s="6">
        <v>4246</v>
      </c>
      <c r="CP482" s="6" t="s">
        <v>20</v>
      </c>
      <c r="CQ482" s="7" t="s">
        <v>21</v>
      </c>
      <c r="CS482" s="1"/>
      <c r="CT482" s="1"/>
      <c r="CU482" s="6" t="str">
        <f>+IFERROR(VALUE(RIGHT(Tabla17[[#This Row],[B2B]],6)),"")</f>
        <v/>
      </c>
      <c r="CV482" s="6" t="str">
        <f>+IFERROR(VLOOKUP(CT482,Auxiliar!$A:$C,2,0),"")</f>
        <v/>
      </c>
      <c r="CW482" s="7" t="str">
        <f>+IFERROR(VLOOKUP(CT482,Auxiliar!$A:$C,3,0),"")</f>
        <v/>
      </c>
      <c r="CY482" s="1">
        <v>4246</v>
      </c>
      <c r="CZ482" s="1" t="s">
        <v>16</v>
      </c>
      <c r="DA482" s="6">
        <f>+IFERROR(VALUE(RIGHT(Tabla18[[#This Row],[B2B]],6)),"")</f>
        <v>4246</v>
      </c>
      <c r="DB482" s="6" t="str">
        <f>+IFERROR(VLOOKUP(CZ482,Auxiliar!$A:$C,2,0),"")</f>
        <v>PREMIUM</v>
      </c>
      <c r="DC482" s="7" t="str">
        <f>+IFERROR(VLOOKUP(CZ482,Auxiliar!$A:$C,3,0),"")</f>
        <v>0b 0% | 2b 2% | 5b 3,5% | 10b 5%</v>
      </c>
      <c r="DE482" s="1">
        <v>4246</v>
      </c>
      <c r="DF482" s="1" t="s">
        <v>19</v>
      </c>
      <c r="DG482" s="6">
        <f>+IFERROR(VALUE(RIGHT(Tabla19[[#This Row],[B2B]],6)),"")</f>
        <v>4246</v>
      </c>
      <c r="DH482" s="6" t="str">
        <f>+IFERROR(VLOOKUP(DF482,Auxiliar!$A:$C,2,0),"")</f>
        <v>MICHELOB</v>
      </c>
      <c r="DI482" s="7" t="str">
        <f>+IFERROR(VLOOKUP(DF482,Auxiliar!$A:$C,3,0),"")</f>
        <v>1b 7% | 3b 22% | 8b 27%</v>
      </c>
      <c r="DK482" s="1"/>
      <c r="DL482" s="1"/>
      <c r="DM482" s="6" t="str">
        <f>+IFERROR(VALUE(RIGHT(Tabla20[[#This Row],[B2B]],6)),"")</f>
        <v/>
      </c>
      <c r="DN482" s="6" t="str">
        <f>+IFERROR(VLOOKUP(DL482,Auxiliar!$A:$C,2,0),"")</f>
        <v/>
      </c>
      <c r="DO482" s="7" t="str">
        <f>+IFERROR(VLOOKUP(DL482,Auxiliar!$A:$C,3,0),"")</f>
        <v/>
      </c>
      <c r="DQ482" s="1">
        <v>4247</v>
      </c>
      <c r="DR482" s="12" t="s">
        <v>24</v>
      </c>
      <c r="DS482" s="6">
        <f>+IFERROR(VALUE(RIGHT(Tabla21[[#This Row],[B2B]],6)),"")</f>
        <v>4247</v>
      </c>
      <c r="DT482" s="6" t="str">
        <f>+IFERROR(VLOOKUP(DR482,Auxiliar!$A:$C,2,0),"")</f>
        <v>CORONA PORRON</v>
      </c>
      <c r="DU482" s="7" t="str">
        <f>+IFERROR(VLOOKUP(DR482,Auxiliar!$A:$C,3,0),"")</f>
        <v>1b 5% | 20b 0%</v>
      </c>
      <c r="DW482" s="1">
        <v>1650</v>
      </c>
      <c r="DX482" s="12" t="s">
        <v>43</v>
      </c>
      <c r="DY482" s="6">
        <f>+IFERROR(VALUE(RIGHT(Tabla22[[#This Row],[B2B]],6)),"")</f>
        <v>1650</v>
      </c>
      <c r="DZ482" s="6" t="str">
        <f>+IFERROR(VLOOKUP(DX482,Auxiliar!$A:$C,2,0),"")</f>
        <v xml:space="preserve">VALUE LATA </v>
      </c>
      <c r="EA482" s="7" t="str">
        <f>+IFERROR(VLOOKUP(DX482,Auxiliar!$A:$C,3,0),"")</f>
        <v>1b 15% | 100b 18%</v>
      </c>
      <c r="EC482" s="1">
        <v>1566</v>
      </c>
      <c r="ED482" s="12" t="s">
        <v>47</v>
      </c>
      <c r="EE482" s="6">
        <f>+IFERROR(VALUE(RIGHT(Tabla23[[#This Row],[B2B]],6)),"")</f>
        <v>1566</v>
      </c>
      <c r="EF482" s="6" t="str">
        <f>+IFERROR(VLOOKUP(ED482,Auxiliar!$A:$C,2,0),"")</f>
        <v>VALUE LATON</v>
      </c>
      <c r="EG482" s="7" t="str">
        <f>+IFERROR(VLOOKUP(ED482,Auxiliar!$A:$C,3,0),"")</f>
        <v>1b 10% | 5b 15% | 192b 0%</v>
      </c>
      <c r="EI482" s="1"/>
      <c r="EJ482" s="12"/>
      <c r="EK482" s="6" t="str">
        <f>+IFERROR(VALUE(RIGHT(Tabla24[[#This Row],[B2B]],6)),"")</f>
        <v/>
      </c>
      <c r="EL482" s="6" t="str">
        <f>+IFERROR(VLOOKUP(EJ482,Auxiliar!$A:$C,2,0),"")</f>
        <v/>
      </c>
      <c r="EM482" s="7" t="str">
        <f>+IFERROR(VLOOKUP(EJ482,Auxiliar!$A:$C,3,0),"")</f>
        <v/>
      </c>
      <c r="EO482" s="1"/>
      <c r="EP482" s="12"/>
      <c r="EQ482" s="6" t="str">
        <f>+IFERROR(VALUE(RIGHT(Tabla25[[#This Row],[B2B]],6)),"")</f>
        <v/>
      </c>
      <c r="ER482" s="6" t="str">
        <f>+IFERROR(VLOOKUP(EP482,Auxiliar!$A:$C,2,0),"")</f>
        <v/>
      </c>
      <c r="ES482" s="7" t="str">
        <f>+IFERROR(VLOOKUP(EP482,Auxiliar!$A:$C,3,0),"")</f>
        <v/>
      </c>
      <c r="EU482" s="1"/>
      <c r="EV482" s="12"/>
      <c r="EW482" s="6" t="str">
        <f>+IFERROR(VALUE(RIGHT(Tabla26[[#This Row],[B2B]],6)),"")</f>
        <v/>
      </c>
      <c r="EX482" s="6" t="str">
        <f>+IFERROR(VLOOKUP(EV482,Auxiliar!$A:$C,2,0),"")</f>
        <v/>
      </c>
      <c r="EY482" s="7" t="str">
        <f>+IFERROR(VLOOKUP(EV482,Auxiliar!$A:$C,3,0),"")</f>
        <v/>
      </c>
      <c r="EZ482" s="1"/>
      <c r="FA482" s="12"/>
      <c r="FB482" s="6" t="str">
        <f>+IFERROR(VALUE(RIGHT(Tabla27[[#This Row],[B2B]],6)),"")</f>
        <v/>
      </c>
      <c r="FC482" s="6" t="str">
        <f>+IFERROR(VLOOKUP(FA482,Auxiliar!$A:$C,2,0),"")</f>
        <v/>
      </c>
      <c r="FD482" s="7" t="str">
        <f>+IFERROR(VLOOKUP(FA482,Auxiliar!$A:$C,3,0),"")</f>
        <v/>
      </c>
      <c r="FE482" s="1"/>
      <c r="FF482" s="12"/>
      <c r="FG482" s="6" t="str">
        <f>+IFERROR(VALUE(RIGHT(Tabla28[[#This Row],[B2B]],6)),"")</f>
        <v/>
      </c>
      <c r="FH482" s="6" t="str">
        <f>+IFERROR(VLOOKUP(FF482,Auxiliar!$A:$C,2,0),"")</f>
        <v/>
      </c>
      <c r="FI482" s="7" t="str">
        <f>+IFERROR(VLOOKUP(FF482,Auxiliar!$A:$C,3,0),"")</f>
        <v/>
      </c>
      <c r="FJ482" s="1"/>
      <c r="FK482" s="12"/>
      <c r="FL482" s="6" t="str">
        <f>+IFERROR(VALUE(RIGHT(Tabla29[[#This Row],[B2B]],6)),"")</f>
        <v/>
      </c>
      <c r="FM482" s="6" t="str">
        <f>+IFERROR(VLOOKUP(FK482,Auxiliar!$A:$C,2,0),"")</f>
        <v/>
      </c>
      <c r="FN482" s="7" t="str">
        <f>+IFERROR(VLOOKUP(FK482,Auxiliar!$A:$C,3,0),"")</f>
        <v/>
      </c>
      <c r="FO482" s="1"/>
      <c r="FP482" s="12"/>
      <c r="FQ482" s="6" t="str">
        <f>+IFERROR(VALUE(RIGHT(Tabla30[[#This Row],[B2B]],6)),"")</f>
        <v/>
      </c>
      <c r="FR482" s="6" t="str">
        <f>+IFERROR(VLOOKUP(FP482,Auxiliar!$A:$C,2,0),"")</f>
        <v/>
      </c>
      <c r="FS482" s="7"/>
      <c r="FT482" s="1"/>
      <c r="FU482" s="12"/>
      <c r="FV482" s="6" t="str">
        <f>+IFERROR(VALUE(RIGHT(Tabla31[[#This Row],[B2B]],6)),"")</f>
        <v/>
      </c>
      <c r="FW482" s="6" t="str">
        <f>+IFERROR(VLOOKUP(FU482,Auxiliar!$A:$C,2,0),"")</f>
        <v/>
      </c>
      <c r="FX482" s="7" t="str">
        <f>+IFERROR(VLOOKUP(FU482,Auxiliar!$A:$C,3,0),"")</f>
        <v/>
      </c>
      <c r="FY482" s="1"/>
      <c r="FZ482" s="12"/>
      <c r="GA482" s="6" t="str">
        <f>+IFERROR(VALUE(RIGHT(Tabla32[[#This Row],[B2B]],6)),"")</f>
        <v/>
      </c>
      <c r="GB482" s="6" t="str">
        <f>+IFERROR(VLOOKUP(FZ482,Auxiliar!$A:$C,2,0),"")</f>
        <v/>
      </c>
      <c r="GC482" s="7" t="str">
        <f>+IFERROR(VLOOKUP(FZ482,Auxiliar!$A:$C,3,0),"")</f>
        <v/>
      </c>
      <c r="GD482" s="1"/>
      <c r="GE482" s="12"/>
      <c r="GF482" s="6" t="str">
        <f>+IFERROR(VALUE(RIGHT(Tabla33[[#This Row],[B2B]],6)),"")</f>
        <v/>
      </c>
      <c r="GG482" s="6" t="str">
        <f>+IFERROR(VLOOKUP(GE482,Auxiliar!$A:$C,2,0),"")</f>
        <v/>
      </c>
      <c r="GH482" s="7" t="str">
        <f>+IFERROR(VLOOKUP(GE482,Auxiliar!$A:$C,3,0),"")</f>
        <v/>
      </c>
    </row>
    <row r="483" spans="1:190" x14ac:dyDescent="0.25">
      <c r="A483" s="1"/>
      <c r="B483" s="1"/>
      <c r="C483" t="str">
        <f>+IFERROR(VALUE(RIGHT(Tabla1[[#This Row],[B2B]],6)),"")</f>
        <v/>
      </c>
      <c r="D483" t="str">
        <f>+IFERROR(VLOOKUP(B483,Auxiliar!$A:$C,2,0),"")</f>
        <v/>
      </c>
      <c r="E483" s="5" t="str">
        <f>+IFERROR(VLOOKUP(B483,Auxiliar!$A:$C,3,0),"")</f>
        <v/>
      </c>
      <c r="S483" s="1">
        <v>5388</v>
      </c>
      <c r="T483" s="1" t="s">
        <v>9</v>
      </c>
      <c r="U483" s="6">
        <f>+IFERROR(VALUE(RIGHT(Tabla4[[#This Row],[B2B]],6)),"")</f>
        <v>5388</v>
      </c>
      <c r="V483" s="6" t="str">
        <f>+IFERROR(VLOOKUP(T483,Auxiliar!$A:$C,2,0),"")</f>
        <v>CORE</v>
      </c>
      <c r="W483" s="7" t="str">
        <f>+IFERROR(VLOOKUP(T483,Auxiliar!$A:$C,3,0),"")</f>
        <v>0b 1% | 2b 5% | 4b 6%</v>
      </c>
      <c r="AK483" s="1">
        <v>5202</v>
      </c>
      <c r="AL483" s="1" t="s">
        <v>30</v>
      </c>
      <c r="AM483" s="6">
        <f>+IFERROR(VALUE(RIGHT(Tabla7[[#This Row],[B2B]],6)),"")</f>
        <v>5202</v>
      </c>
      <c r="AN483" s="6" t="str">
        <f>+IFERROR(VLOOKUP(AL483,Auxiliar!$A:$C,2,0),"")</f>
        <v>LATONES</v>
      </c>
      <c r="AO483" s="7" t="str">
        <f>+IFERROR(VLOOKUP(AL483,Auxiliar!$A:$C,3,0),"")</f>
        <v>1b 4% | 5b 7% | 97b 0%</v>
      </c>
      <c r="AW483" s="1"/>
      <c r="AX483" s="1" t="s">
        <v>32</v>
      </c>
      <c r="AY483" s="6" t="str">
        <f>+IFERROR(VALUE(RIGHT(Tabla9[[#This Row],[B2B]],6)),"")</f>
        <v/>
      </c>
      <c r="AZ483" s="6" t="str">
        <f>+IFERROR(VLOOKUP(AX483,Auxiliar!$A:$C,2,0),"")</f>
        <v>LATONES</v>
      </c>
      <c r="BA483" s="7" t="str">
        <f>+IFERROR(VLOOKUP(AX483,Auxiliar!$A:$C,3,0),"")</f>
        <v>2b 3% | 4b 4% | 6b 5% | 10b 8%  | 385b 0%</v>
      </c>
      <c r="BI483" s="1"/>
      <c r="BJ483" s="1"/>
      <c r="BK483" s="6" t="str">
        <f>+IFERROR(VALUE(RIGHT(Tabla11[[#This Row],[B2B]],6)),"")</f>
        <v/>
      </c>
      <c r="BL483" s="6" t="str">
        <f>+IFERROR(VLOOKUP(BJ483,Auxiliar!$A:$C,2,0),"")</f>
        <v/>
      </c>
      <c r="BM483" s="7" t="str">
        <f>+IFERROR(VLOOKUP(BJ483,Auxiliar!$A:$C,3,0),"")</f>
        <v/>
      </c>
      <c r="BO483" s="1">
        <v>11016</v>
      </c>
      <c r="BP483" s="1" t="s">
        <v>39</v>
      </c>
      <c r="BQ483" s="6">
        <f>+IFERROR(VALUE(RIGHT(Tabla12[[#This Row],[B2B]],6)),"")</f>
        <v>11016</v>
      </c>
      <c r="BR483" s="6" t="str">
        <f>+IFERROR(VLOOKUP(BP483,Auxiliar!$A:$C,2,0),"")</f>
        <v>VALUE LITRO</v>
      </c>
      <c r="BS483" s="7" t="str">
        <f>+IFERROR(VLOOKUP(BP483,Auxiliar!$A:$C,3,0),"")</f>
        <v>1b 12%</v>
      </c>
      <c r="CA483" s="1">
        <v>4290</v>
      </c>
      <c r="CB483" s="1" t="s">
        <v>35</v>
      </c>
      <c r="CC483" s="6">
        <f>+IFERROR(VALUE(RIGHT(Tabla14[[#This Row],[B2B]],6)),"")</f>
        <v>4290</v>
      </c>
      <c r="CD483" s="6" t="str">
        <f>+IFERROR(VLOOKUP(CB483,Auxiliar!$A:$C,2,0),"")</f>
        <v>Corona 710cc</v>
      </c>
      <c r="CE483" s="7" t="str">
        <f>+IFERROR(VLOOKUP(CB483,Auxiliar!$A:$C,3,0),"")</f>
        <v>1b 10% | 85b 0%</v>
      </c>
      <c r="CG483" s="1"/>
      <c r="CH483" s="1"/>
      <c r="CI483" s="6" t="str">
        <f>+IFERROR(VALUE(RIGHT(Tabla15[[#This Row],[B2B]],6)),"")</f>
        <v/>
      </c>
      <c r="CJ483" s="6" t="str">
        <f>+IFERROR(VLOOKUP(CH483,Auxiliar!$A:$C,2,0),"")</f>
        <v/>
      </c>
      <c r="CK483" s="7" t="str">
        <f>+IFERROR(VLOOKUP(CH483,Auxiliar!$A:$C,3,0),"")</f>
        <v/>
      </c>
      <c r="CM483" s="1">
        <v>4247</v>
      </c>
      <c r="CN483" s="1" t="s">
        <v>20</v>
      </c>
      <c r="CO483" s="6">
        <v>4247</v>
      </c>
      <c r="CP483" s="6" t="s">
        <v>20</v>
      </c>
      <c r="CQ483" s="7" t="s">
        <v>21</v>
      </c>
      <c r="CS483" s="1"/>
      <c r="CT483" s="1"/>
      <c r="CU483" s="6" t="str">
        <f>+IFERROR(VALUE(RIGHT(Tabla17[[#This Row],[B2B]],6)),"")</f>
        <v/>
      </c>
      <c r="CV483" s="6" t="str">
        <f>+IFERROR(VLOOKUP(CT483,Auxiliar!$A:$C,2,0),"")</f>
        <v/>
      </c>
      <c r="CW483" s="7" t="str">
        <f>+IFERROR(VLOOKUP(CT483,Auxiliar!$A:$C,3,0),"")</f>
        <v/>
      </c>
      <c r="CY483" s="1">
        <v>4247</v>
      </c>
      <c r="CZ483" s="1" t="s">
        <v>16</v>
      </c>
      <c r="DA483" s="6">
        <f>+IFERROR(VALUE(RIGHT(Tabla18[[#This Row],[B2B]],6)),"")</f>
        <v>4247</v>
      </c>
      <c r="DB483" s="6" t="str">
        <f>+IFERROR(VLOOKUP(CZ483,Auxiliar!$A:$C,2,0),"")</f>
        <v>PREMIUM</v>
      </c>
      <c r="DC483" s="7" t="str">
        <f>+IFERROR(VLOOKUP(CZ483,Auxiliar!$A:$C,3,0),"")</f>
        <v>0b 0% | 2b 2% | 5b 3,5% | 10b 5%</v>
      </c>
      <c r="DE483" s="1">
        <v>4247</v>
      </c>
      <c r="DF483" s="1" t="s">
        <v>19</v>
      </c>
      <c r="DG483" s="6">
        <f>+IFERROR(VALUE(RIGHT(Tabla19[[#This Row],[B2B]],6)),"")</f>
        <v>4247</v>
      </c>
      <c r="DH483" s="6" t="str">
        <f>+IFERROR(VLOOKUP(DF483,Auxiliar!$A:$C,2,0),"")</f>
        <v>MICHELOB</v>
      </c>
      <c r="DI483" s="7" t="str">
        <f>+IFERROR(VLOOKUP(DF483,Auxiliar!$A:$C,3,0),"")</f>
        <v>1b 7% | 3b 22% | 8b 27%</v>
      </c>
      <c r="DK483" s="1"/>
      <c r="DL483" s="1"/>
      <c r="DM483" s="6" t="str">
        <f>+IFERROR(VALUE(RIGHT(Tabla20[[#This Row],[B2B]],6)),"")</f>
        <v/>
      </c>
      <c r="DN483" s="6" t="str">
        <f>+IFERROR(VLOOKUP(DL483,Auxiliar!$A:$C,2,0),"")</f>
        <v/>
      </c>
      <c r="DO483" s="7" t="str">
        <f>+IFERROR(VLOOKUP(DL483,Auxiliar!$A:$C,3,0),"")</f>
        <v/>
      </c>
      <c r="DQ483" s="1">
        <v>4259</v>
      </c>
      <c r="DR483" s="12" t="s">
        <v>24</v>
      </c>
      <c r="DS483" s="6">
        <f>+IFERROR(VALUE(RIGHT(Tabla21[[#This Row],[B2B]],6)),"")</f>
        <v>4259</v>
      </c>
      <c r="DT483" s="6" t="str">
        <f>+IFERROR(VLOOKUP(DR483,Auxiliar!$A:$C,2,0),"")</f>
        <v>CORONA PORRON</v>
      </c>
      <c r="DU483" s="7" t="str">
        <f>+IFERROR(VLOOKUP(DR483,Auxiliar!$A:$C,3,0),"")</f>
        <v>1b 5% | 20b 0%</v>
      </c>
      <c r="DW483" s="1">
        <v>11057</v>
      </c>
      <c r="DX483" s="12" t="s">
        <v>43</v>
      </c>
      <c r="DY483" s="6">
        <f>+IFERROR(VALUE(RIGHT(Tabla22[[#This Row],[B2B]],6)),"")</f>
        <v>11057</v>
      </c>
      <c r="DZ483" s="6" t="str">
        <f>+IFERROR(VLOOKUP(DX483,Auxiliar!$A:$C,2,0),"")</f>
        <v xml:space="preserve">VALUE LATA </v>
      </c>
      <c r="EA483" s="7" t="str">
        <f>+IFERROR(VLOOKUP(DX483,Auxiliar!$A:$C,3,0),"")</f>
        <v>1b 15% | 100b 18%</v>
      </c>
      <c r="EC483" s="1">
        <v>10965</v>
      </c>
      <c r="ED483" s="12" t="s">
        <v>47</v>
      </c>
      <c r="EE483" s="6">
        <f>+IFERROR(VALUE(RIGHT(Tabla23[[#This Row],[B2B]],6)),"")</f>
        <v>10965</v>
      </c>
      <c r="EF483" s="6" t="str">
        <f>+IFERROR(VLOOKUP(ED483,Auxiliar!$A:$C,2,0),"")</f>
        <v>VALUE LATON</v>
      </c>
      <c r="EG483" s="7" t="str">
        <f>+IFERROR(VLOOKUP(ED483,Auxiliar!$A:$C,3,0),"")</f>
        <v>1b 10% | 5b 15% | 192b 0%</v>
      </c>
      <c r="EI483" s="1"/>
      <c r="EJ483" s="12"/>
      <c r="EK483" s="6" t="str">
        <f>+IFERROR(VALUE(RIGHT(Tabla24[[#This Row],[B2B]],6)),"")</f>
        <v/>
      </c>
      <c r="EL483" s="6" t="str">
        <f>+IFERROR(VLOOKUP(EJ483,Auxiliar!$A:$C,2,0),"")</f>
        <v/>
      </c>
      <c r="EM483" s="7" t="str">
        <f>+IFERROR(VLOOKUP(EJ483,Auxiliar!$A:$C,3,0),"")</f>
        <v/>
      </c>
      <c r="EO483" s="1"/>
      <c r="EP483" s="12"/>
      <c r="EQ483" s="6" t="str">
        <f>+IFERROR(VALUE(RIGHT(Tabla25[[#This Row],[B2B]],6)),"")</f>
        <v/>
      </c>
      <c r="ER483" s="6" t="str">
        <f>+IFERROR(VLOOKUP(EP483,Auxiliar!$A:$C,2,0),"")</f>
        <v/>
      </c>
      <c r="ES483" s="7" t="str">
        <f>+IFERROR(VLOOKUP(EP483,Auxiliar!$A:$C,3,0),"")</f>
        <v/>
      </c>
      <c r="EU483" s="1"/>
      <c r="EV483" s="12"/>
      <c r="EW483" s="6" t="str">
        <f>+IFERROR(VALUE(RIGHT(Tabla26[[#This Row],[B2B]],6)),"")</f>
        <v/>
      </c>
      <c r="EX483" s="6" t="str">
        <f>+IFERROR(VLOOKUP(EV483,Auxiliar!$A:$C,2,0),"")</f>
        <v/>
      </c>
      <c r="EY483" s="7" t="str">
        <f>+IFERROR(VLOOKUP(EV483,Auxiliar!$A:$C,3,0),"")</f>
        <v/>
      </c>
      <c r="EZ483" s="1"/>
      <c r="FA483" s="12"/>
      <c r="FB483" s="6" t="str">
        <f>+IFERROR(VALUE(RIGHT(Tabla27[[#This Row],[B2B]],6)),"")</f>
        <v/>
      </c>
      <c r="FC483" s="6" t="str">
        <f>+IFERROR(VLOOKUP(FA483,Auxiliar!$A:$C,2,0),"")</f>
        <v/>
      </c>
      <c r="FD483" s="7" t="str">
        <f>+IFERROR(VLOOKUP(FA483,Auxiliar!$A:$C,3,0),"")</f>
        <v/>
      </c>
      <c r="FE483" s="1"/>
      <c r="FF483" s="12"/>
      <c r="FG483" s="6" t="str">
        <f>+IFERROR(VALUE(RIGHT(Tabla28[[#This Row],[B2B]],6)),"")</f>
        <v/>
      </c>
      <c r="FH483" s="6" t="str">
        <f>+IFERROR(VLOOKUP(FF483,Auxiliar!$A:$C,2,0),"")</f>
        <v/>
      </c>
      <c r="FI483" s="7" t="str">
        <f>+IFERROR(VLOOKUP(FF483,Auxiliar!$A:$C,3,0),"")</f>
        <v/>
      </c>
      <c r="FJ483" s="1"/>
      <c r="FK483" s="12"/>
      <c r="FL483" s="6" t="str">
        <f>+IFERROR(VALUE(RIGHT(Tabla29[[#This Row],[B2B]],6)),"")</f>
        <v/>
      </c>
      <c r="FM483" s="6" t="str">
        <f>+IFERROR(VLOOKUP(FK483,Auxiliar!$A:$C,2,0),"")</f>
        <v/>
      </c>
      <c r="FN483" s="7" t="str">
        <f>+IFERROR(VLOOKUP(FK483,Auxiliar!$A:$C,3,0),"")</f>
        <v/>
      </c>
      <c r="FO483" s="1"/>
      <c r="FP483" s="12"/>
      <c r="FQ483" s="6" t="str">
        <f>+IFERROR(VALUE(RIGHT(Tabla30[[#This Row],[B2B]],6)),"")</f>
        <v/>
      </c>
      <c r="FR483" s="6" t="str">
        <f>+IFERROR(VLOOKUP(FP483,Auxiliar!$A:$C,2,0),"")</f>
        <v/>
      </c>
      <c r="FS483" s="7"/>
      <c r="FT483" s="1"/>
      <c r="FU483" s="12"/>
      <c r="FV483" s="6" t="str">
        <f>+IFERROR(VALUE(RIGHT(Tabla31[[#This Row],[B2B]],6)),"")</f>
        <v/>
      </c>
      <c r="FW483" s="6" t="str">
        <f>+IFERROR(VLOOKUP(FU483,Auxiliar!$A:$C,2,0),"")</f>
        <v/>
      </c>
      <c r="FX483" s="7" t="str">
        <f>+IFERROR(VLOOKUP(FU483,Auxiliar!$A:$C,3,0),"")</f>
        <v/>
      </c>
      <c r="FY483" s="1"/>
      <c r="FZ483" s="12"/>
      <c r="GA483" s="6" t="str">
        <f>+IFERROR(VALUE(RIGHT(Tabla32[[#This Row],[B2B]],6)),"")</f>
        <v/>
      </c>
      <c r="GB483" s="6" t="str">
        <f>+IFERROR(VLOOKUP(FZ483,Auxiliar!$A:$C,2,0),"")</f>
        <v/>
      </c>
      <c r="GC483" s="7" t="str">
        <f>+IFERROR(VLOOKUP(FZ483,Auxiliar!$A:$C,3,0),"")</f>
        <v/>
      </c>
      <c r="GD483" s="1"/>
      <c r="GE483" s="12"/>
      <c r="GF483" s="6" t="str">
        <f>+IFERROR(VALUE(RIGHT(Tabla33[[#This Row],[B2B]],6)),"")</f>
        <v/>
      </c>
      <c r="GG483" s="6" t="str">
        <f>+IFERROR(VLOOKUP(GE483,Auxiliar!$A:$C,2,0),"")</f>
        <v/>
      </c>
      <c r="GH483" s="7" t="str">
        <f>+IFERROR(VLOOKUP(GE483,Auxiliar!$A:$C,3,0),"")</f>
        <v/>
      </c>
    </row>
    <row r="484" spans="1:190" x14ac:dyDescent="0.25">
      <c r="A484" s="1"/>
      <c r="B484" s="1"/>
      <c r="C484" t="str">
        <f>+IFERROR(VALUE(RIGHT(Tabla1[[#This Row],[B2B]],6)),"")</f>
        <v/>
      </c>
      <c r="D484" t="str">
        <f>+IFERROR(VLOOKUP(B484,Auxiliar!$A:$C,2,0),"")</f>
        <v/>
      </c>
      <c r="E484" s="5" t="str">
        <f>+IFERROR(VLOOKUP(B484,Auxiliar!$A:$C,3,0),"")</f>
        <v/>
      </c>
      <c r="S484" s="1">
        <v>5393</v>
      </c>
      <c r="T484" s="1" t="s">
        <v>9</v>
      </c>
      <c r="U484" s="6">
        <f>+IFERROR(VALUE(RIGHT(Tabla4[[#This Row],[B2B]],6)),"")</f>
        <v>5393</v>
      </c>
      <c r="V484" s="6" t="str">
        <f>+IFERROR(VLOOKUP(T484,Auxiliar!$A:$C,2,0),"")</f>
        <v>CORE</v>
      </c>
      <c r="W484" s="7" t="str">
        <f>+IFERROR(VLOOKUP(T484,Auxiliar!$A:$C,3,0),"")</f>
        <v>0b 1% | 2b 5% | 4b 6%</v>
      </c>
      <c r="AK484" s="1">
        <v>5205</v>
      </c>
      <c r="AL484" s="1" t="s">
        <v>30</v>
      </c>
      <c r="AM484" s="6">
        <f>+IFERROR(VALUE(RIGHT(Tabla7[[#This Row],[B2B]],6)),"")</f>
        <v>5205</v>
      </c>
      <c r="AN484" s="6" t="str">
        <f>+IFERROR(VLOOKUP(AL484,Auxiliar!$A:$C,2,0),"")</f>
        <v>LATONES</v>
      </c>
      <c r="AO484" s="7" t="str">
        <f>+IFERROR(VLOOKUP(AL484,Auxiliar!$A:$C,3,0),"")</f>
        <v>1b 4% | 5b 7% | 97b 0%</v>
      </c>
      <c r="AW484" s="1"/>
      <c r="AX484" s="1" t="s">
        <v>32</v>
      </c>
      <c r="AY484" s="6" t="str">
        <f>+IFERROR(VALUE(RIGHT(Tabla9[[#This Row],[B2B]],6)),"")</f>
        <v/>
      </c>
      <c r="AZ484" s="6" t="str">
        <f>+IFERROR(VLOOKUP(AX484,Auxiliar!$A:$C,2,0),"")</f>
        <v>LATONES</v>
      </c>
      <c r="BA484" s="7" t="str">
        <f>+IFERROR(VLOOKUP(AX484,Auxiliar!$A:$C,3,0),"")</f>
        <v>2b 3% | 4b 4% | 6b 5% | 10b 8%  | 385b 0%</v>
      </c>
      <c r="BI484" s="1"/>
      <c r="BJ484" s="1"/>
      <c r="BK484" s="6" t="str">
        <f>+IFERROR(VALUE(RIGHT(Tabla11[[#This Row],[B2B]],6)),"")</f>
        <v/>
      </c>
      <c r="BL484" s="6" t="str">
        <f>+IFERROR(VLOOKUP(BJ484,Auxiliar!$A:$C,2,0),"")</f>
        <v/>
      </c>
      <c r="BM484" s="7" t="str">
        <f>+IFERROR(VLOOKUP(BJ484,Auxiliar!$A:$C,3,0),"")</f>
        <v/>
      </c>
      <c r="BO484" s="1">
        <v>11028</v>
      </c>
      <c r="BP484" s="1" t="s">
        <v>39</v>
      </c>
      <c r="BQ484" s="6">
        <f>+IFERROR(VALUE(RIGHT(Tabla12[[#This Row],[B2B]],6)),"")</f>
        <v>11028</v>
      </c>
      <c r="BR484" s="6" t="str">
        <f>+IFERROR(VLOOKUP(BP484,Auxiliar!$A:$C,2,0),"")</f>
        <v>VALUE LITRO</v>
      </c>
      <c r="BS484" s="7" t="str">
        <f>+IFERROR(VLOOKUP(BP484,Auxiliar!$A:$C,3,0),"")</f>
        <v>1b 12%</v>
      </c>
      <c r="CA484" s="1">
        <v>4294</v>
      </c>
      <c r="CB484" s="1" t="s">
        <v>35</v>
      </c>
      <c r="CC484" s="6">
        <f>+IFERROR(VALUE(RIGHT(Tabla14[[#This Row],[B2B]],6)),"")</f>
        <v>4294</v>
      </c>
      <c r="CD484" s="6" t="str">
        <f>+IFERROR(VLOOKUP(CB484,Auxiliar!$A:$C,2,0),"")</f>
        <v>Corona 710cc</v>
      </c>
      <c r="CE484" s="7" t="str">
        <f>+IFERROR(VLOOKUP(CB484,Auxiliar!$A:$C,3,0),"")</f>
        <v>1b 10% | 85b 0%</v>
      </c>
      <c r="CG484" s="1"/>
      <c r="CH484" s="1"/>
      <c r="CI484" s="6" t="str">
        <f>+IFERROR(VALUE(RIGHT(Tabla15[[#This Row],[B2B]],6)),"")</f>
        <v/>
      </c>
      <c r="CJ484" s="6" t="str">
        <f>+IFERROR(VLOOKUP(CH484,Auxiliar!$A:$C,2,0),"")</f>
        <v/>
      </c>
      <c r="CK484" s="7" t="str">
        <f>+IFERROR(VLOOKUP(CH484,Auxiliar!$A:$C,3,0),"")</f>
        <v/>
      </c>
      <c r="CM484" s="1">
        <v>4259</v>
      </c>
      <c r="CN484" s="1" t="s">
        <v>20</v>
      </c>
      <c r="CO484" s="6">
        <v>4259</v>
      </c>
      <c r="CP484" s="6" t="s">
        <v>20</v>
      </c>
      <c r="CQ484" s="7" t="s">
        <v>21</v>
      </c>
      <c r="CS484" s="1"/>
      <c r="CT484" s="1"/>
      <c r="CU484" s="6" t="str">
        <f>+IFERROR(VALUE(RIGHT(Tabla17[[#This Row],[B2B]],6)),"")</f>
        <v/>
      </c>
      <c r="CV484" s="6" t="str">
        <f>+IFERROR(VLOOKUP(CT484,Auxiliar!$A:$C,2,0),"")</f>
        <v/>
      </c>
      <c r="CW484" s="7" t="str">
        <f>+IFERROR(VLOOKUP(CT484,Auxiliar!$A:$C,3,0),"")</f>
        <v/>
      </c>
      <c r="CY484" s="1">
        <v>4259</v>
      </c>
      <c r="CZ484" s="1" t="s">
        <v>16</v>
      </c>
      <c r="DA484" s="6">
        <f>+IFERROR(VALUE(RIGHT(Tabla18[[#This Row],[B2B]],6)),"")</f>
        <v>4259</v>
      </c>
      <c r="DB484" s="6" t="str">
        <f>+IFERROR(VLOOKUP(CZ484,Auxiliar!$A:$C,2,0),"")</f>
        <v>PREMIUM</v>
      </c>
      <c r="DC484" s="7" t="str">
        <f>+IFERROR(VLOOKUP(CZ484,Auxiliar!$A:$C,3,0),"")</f>
        <v>0b 0% | 2b 2% | 5b 3,5% | 10b 5%</v>
      </c>
      <c r="DE484" s="1">
        <v>4259</v>
      </c>
      <c r="DF484" s="1" t="s">
        <v>19</v>
      </c>
      <c r="DG484" s="6">
        <f>+IFERROR(VALUE(RIGHT(Tabla19[[#This Row],[B2B]],6)),"")</f>
        <v>4259</v>
      </c>
      <c r="DH484" s="6" t="str">
        <f>+IFERROR(VLOOKUP(DF484,Auxiliar!$A:$C,2,0),"")</f>
        <v>MICHELOB</v>
      </c>
      <c r="DI484" s="7" t="str">
        <f>+IFERROR(VLOOKUP(DF484,Auxiliar!$A:$C,3,0),"")</f>
        <v>1b 7% | 3b 22% | 8b 27%</v>
      </c>
      <c r="DK484" s="1"/>
      <c r="DL484" s="1"/>
      <c r="DM484" s="6" t="str">
        <f>+IFERROR(VALUE(RIGHT(Tabla20[[#This Row],[B2B]],6)),"")</f>
        <v/>
      </c>
      <c r="DN484" s="6" t="str">
        <f>+IFERROR(VLOOKUP(DL484,Auxiliar!$A:$C,2,0),"")</f>
        <v/>
      </c>
      <c r="DO484" s="7" t="str">
        <f>+IFERROR(VLOOKUP(DL484,Auxiliar!$A:$C,3,0),"")</f>
        <v/>
      </c>
      <c r="DQ484" s="1">
        <v>4261</v>
      </c>
      <c r="DR484" s="12" t="s">
        <v>24</v>
      </c>
      <c r="DS484" s="6">
        <f>+IFERROR(VALUE(RIGHT(Tabla21[[#This Row],[B2B]],6)),"")</f>
        <v>4261</v>
      </c>
      <c r="DT484" s="6" t="str">
        <f>+IFERROR(VLOOKUP(DR484,Auxiliar!$A:$C,2,0),"")</f>
        <v>CORONA PORRON</v>
      </c>
      <c r="DU484" s="7" t="str">
        <f>+IFERROR(VLOOKUP(DR484,Auxiliar!$A:$C,3,0),"")</f>
        <v>1b 5% | 20b 0%</v>
      </c>
      <c r="DW484" s="1">
        <v>1668</v>
      </c>
      <c r="DX484" s="12" t="s">
        <v>43</v>
      </c>
      <c r="DY484" s="6">
        <f>+IFERROR(VALUE(RIGHT(Tabla22[[#This Row],[B2B]],6)),"")</f>
        <v>1668</v>
      </c>
      <c r="DZ484" s="6" t="str">
        <f>+IFERROR(VLOOKUP(DX484,Auxiliar!$A:$C,2,0),"")</f>
        <v xml:space="preserve">VALUE LATA </v>
      </c>
      <c r="EA484" s="7" t="str">
        <f>+IFERROR(VLOOKUP(DX484,Auxiliar!$A:$C,3,0),"")</f>
        <v>1b 15% | 100b 18%</v>
      </c>
      <c r="EC484" s="1">
        <v>11016</v>
      </c>
      <c r="ED484" s="12" t="s">
        <v>47</v>
      </c>
      <c r="EE484" s="6">
        <f>+IFERROR(VALUE(RIGHT(Tabla23[[#This Row],[B2B]],6)),"")</f>
        <v>11016</v>
      </c>
      <c r="EF484" s="6" t="str">
        <f>+IFERROR(VLOOKUP(ED484,Auxiliar!$A:$C,2,0),"")</f>
        <v>VALUE LATON</v>
      </c>
      <c r="EG484" s="7" t="str">
        <f>+IFERROR(VLOOKUP(ED484,Auxiliar!$A:$C,3,0),"")</f>
        <v>1b 10% | 5b 15% | 192b 0%</v>
      </c>
      <c r="EI484" s="1"/>
      <c r="EJ484" s="12"/>
      <c r="EK484" s="6" t="str">
        <f>+IFERROR(VALUE(RIGHT(Tabla24[[#This Row],[B2B]],6)),"")</f>
        <v/>
      </c>
      <c r="EL484" s="6" t="str">
        <f>+IFERROR(VLOOKUP(EJ484,Auxiliar!$A:$C,2,0),"")</f>
        <v/>
      </c>
      <c r="EM484" s="7" t="str">
        <f>+IFERROR(VLOOKUP(EJ484,Auxiliar!$A:$C,3,0),"")</f>
        <v/>
      </c>
      <c r="EO484" s="1"/>
      <c r="EP484" s="12"/>
      <c r="EQ484" s="6" t="str">
        <f>+IFERROR(VALUE(RIGHT(Tabla25[[#This Row],[B2B]],6)),"")</f>
        <v/>
      </c>
      <c r="ER484" s="6" t="str">
        <f>+IFERROR(VLOOKUP(EP484,Auxiliar!$A:$C,2,0),"")</f>
        <v/>
      </c>
      <c r="ES484" s="7" t="str">
        <f>+IFERROR(VLOOKUP(EP484,Auxiliar!$A:$C,3,0),"")</f>
        <v/>
      </c>
      <c r="EU484" s="1"/>
      <c r="EV484" s="12"/>
      <c r="EW484" s="6" t="str">
        <f>+IFERROR(VALUE(RIGHT(Tabla26[[#This Row],[B2B]],6)),"")</f>
        <v/>
      </c>
      <c r="EX484" s="6" t="str">
        <f>+IFERROR(VLOOKUP(EV484,Auxiliar!$A:$C,2,0),"")</f>
        <v/>
      </c>
      <c r="EY484" s="7" t="str">
        <f>+IFERROR(VLOOKUP(EV484,Auxiliar!$A:$C,3,0),"")</f>
        <v/>
      </c>
      <c r="EZ484" s="1"/>
      <c r="FA484" s="12"/>
      <c r="FB484" s="6" t="str">
        <f>+IFERROR(VALUE(RIGHT(Tabla27[[#This Row],[B2B]],6)),"")</f>
        <v/>
      </c>
      <c r="FC484" s="6" t="str">
        <f>+IFERROR(VLOOKUP(FA484,Auxiliar!$A:$C,2,0),"")</f>
        <v/>
      </c>
      <c r="FD484" s="7" t="str">
        <f>+IFERROR(VLOOKUP(FA484,Auxiliar!$A:$C,3,0),"")</f>
        <v/>
      </c>
      <c r="FE484" s="1"/>
      <c r="FF484" s="12"/>
      <c r="FG484" s="6" t="str">
        <f>+IFERROR(VALUE(RIGHT(Tabla28[[#This Row],[B2B]],6)),"")</f>
        <v/>
      </c>
      <c r="FH484" s="6" t="str">
        <f>+IFERROR(VLOOKUP(FF484,Auxiliar!$A:$C,2,0),"")</f>
        <v/>
      </c>
      <c r="FI484" s="7" t="str">
        <f>+IFERROR(VLOOKUP(FF484,Auxiliar!$A:$C,3,0),"")</f>
        <v/>
      </c>
      <c r="FJ484" s="1"/>
      <c r="FK484" s="12"/>
      <c r="FL484" s="6" t="str">
        <f>+IFERROR(VALUE(RIGHT(Tabla29[[#This Row],[B2B]],6)),"")</f>
        <v/>
      </c>
      <c r="FM484" s="6" t="str">
        <f>+IFERROR(VLOOKUP(FK484,Auxiliar!$A:$C,2,0),"")</f>
        <v/>
      </c>
      <c r="FN484" s="7" t="str">
        <f>+IFERROR(VLOOKUP(FK484,Auxiliar!$A:$C,3,0),"")</f>
        <v/>
      </c>
      <c r="FO484" s="1"/>
      <c r="FP484" s="12"/>
      <c r="FQ484" s="6" t="str">
        <f>+IFERROR(VALUE(RIGHT(Tabla30[[#This Row],[B2B]],6)),"")</f>
        <v/>
      </c>
      <c r="FR484" s="6" t="str">
        <f>+IFERROR(VLOOKUP(FP484,Auxiliar!$A:$C,2,0),"")</f>
        <v/>
      </c>
      <c r="FS484" s="7"/>
      <c r="FT484" s="1"/>
      <c r="FU484" s="12"/>
      <c r="FV484" s="6" t="str">
        <f>+IFERROR(VALUE(RIGHT(Tabla31[[#This Row],[B2B]],6)),"")</f>
        <v/>
      </c>
      <c r="FW484" s="6" t="str">
        <f>+IFERROR(VLOOKUP(FU484,Auxiliar!$A:$C,2,0),"")</f>
        <v/>
      </c>
      <c r="FX484" s="7" t="str">
        <f>+IFERROR(VLOOKUP(FU484,Auxiliar!$A:$C,3,0),"")</f>
        <v/>
      </c>
      <c r="FY484" s="1"/>
      <c r="FZ484" s="12"/>
      <c r="GA484" s="6" t="str">
        <f>+IFERROR(VALUE(RIGHT(Tabla32[[#This Row],[B2B]],6)),"")</f>
        <v/>
      </c>
      <c r="GB484" s="6" t="str">
        <f>+IFERROR(VLOOKUP(FZ484,Auxiliar!$A:$C,2,0),"")</f>
        <v/>
      </c>
      <c r="GC484" s="7" t="str">
        <f>+IFERROR(VLOOKUP(FZ484,Auxiliar!$A:$C,3,0),"")</f>
        <v/>
      </c>
      <c r="GD484" s="1"/>
      <c r="GE484" s="12"/>
      <c r="GF484" s="6" t="str">
        <f>+IFERROR(VALUE(RIGHT(Tabla33[[#This Row],[B2B]],6)),"")</f>
        <v/>
      </c>
      <c r="GG484" s="6" t="str">
        <f>+IFERROR(VLOOKUP(GE484,Auxiliar!$A:$C,2,0),"")</f>
        <v/>
      </c>
      <c r="GH484" s="7" t="str">
        <f>+IFERROR(VLOOKUP(GE484,Auxiliar!$A:$C,3,0),"")</f>
        <v/>
      </c>
    </row>
    <row r="485" spans="1:190" x14ac:dyDescent="0.25">
      <c r="A485" s="1"/>
      <c r="B485" s="1"/>
      <c r="C485" t="str">
        <f>+IFERROR(VALUE(RIGHT(Tabla1[[#This Row],[B2B]],6)),"")</f>
        <v/>
      </c>
      <c r="D485" t="str">
        <f>+IFERROR(VLOOKUP(B485,Auxiliar!$A:$C,2,0),"")</f>
        <v/>
      </c>
      <c r="E485" s="5" t="str">
        <f>+IFERROR(VLOOKUP(B485,Auxiliar!$A:$C,3,0),"")</f>
        <v/>
      </c>
      <c r="S485" s="1">
        <v>5412</v>
      </c>
      <c r="T485" s="1" t="s">
        <v>9</v>
      </c>
      <c r="U485" s="6">
        <f>+IFERROR(VALUE(RIGHT(Tabla4[[#This Row],[B2B]],6)),"")</f>
        <v>5412</v>
      </c>
      <c r="V485" s="6" t="str">
        <f>+IFERROR(VLOOKUP(T485,Auxiliar!$A:$C,2,0),"")</f>
        <v>CORE</v>
      </c>
      <c r="W485" s="7" t="str">
        <f>+IFERROR(VLOOKUP(T485,Auxiliar!$A:$C,3,0),"")</f>
        <v>0b 1% | 2b 5% | 4b 6%</v>
      </c>
      <c r="AK485" s="1">
        <v>5206</v>
      </c>
      <c r="AL485" s="1" t="s">
        <v>30</v>
      </c>
      <c r="AM485" s="6">
        <f>+IFERROR(VALUE(RIGHT(Tabla7[[#This Row],[B2B]],6)),"")</f>
        <v>5206</v>
      </c>
      <c r="AN485" s="6" t="str">
        <f>+IFERROR(VLOOKUP(AL485,Auxiliar!$A:$C,2,0),"")</f>
        <v>LATONES</v>
      </c>
      <c r="AO485" s="7" t="str">
        <f>+IFERROR(VLOOKUP(AL485,Auxiliar!$A:$C,3,0),"")</f>
        <v>1b 4% | 5b 7% | 97b 0%</v>
      </c>
      <c r="AW485" s="1"/>
      <c r="AX485" s="1" t="s">
        <v>32</v>
      </c>
      <c r="AY485" s="6" t="str">
        <f>+IFERROR(VALUE(RIGHT(Tabla9[[#This Row],[B2B]],6)),"")</f>
        <v/>
      </c>
      <c r="AZ485" s="6" t="str">
        <f>+IFERROR(VLOOKUP(AX485,Auxiliar!$A:$C,2,0),"")</f>
        <v>LATONES</v>
      </c>
      <c r="BA485" s="7" t="str">
        <f>+IFERROR(VLOOKUP(AX485,Auxiliar!$A:$C,3,0),"")</f>
        <v>2b 3% | 4b 4% | 6b 5% | 10b 8%  | 385b 0%</v>
      </c>
      <c r="BI485" s="1"/>
      <c r="BJ485" s="1"/>
      <c r="BK485" s="6" t="str">
        <f>+IFERROR(VALUE(RIGHT(Tabla11[[#This Row],[B2B]],6)),"")</f>
        <v/>
      </c>
      <c r="BL485" s="6" t="str">
        <f>+IFERROR(VLOOKUP(BJ485,Auxiliar!$A:$C,2,0),"")</f>
        <v/>
      </c>
      <c r="BM485" s="7" t="str">
        <f>+IFERROR(VLOOKUP(BJ485,Auxiliar!$A:$C,3,0),"")</f>
        <v/>
      </c>
      <c r="BO485" s="1">
        <v>1650</v>
      </c>
      <c r="BP485" s="1" t="s">
        <v>39</v>
      </c>
      <c r="BQ485" s="6">
        <f>+IFERROR(VALUE(RIGHT(Tabla12[[#This Row],[B2B]],6)),"")</f>
        <v>1650</v>
      </c>
      <c r="BR485" s="6" t="str">
        <f>+IFERROR(VLOOKUP(BP485,Auxiliar!$A:$C,2,0),"")</f>
        <v>VALUE LITRO</v>
      </c>
      <c r="BS485" s="7" t="str">
        <f>+IFERROR(VLOOKUP(BP485,Auxiliar!$A:$C,3,0),"")</f>
        <v>1b 12%</v>
      </c>
      <c r="CA485" s="1">
        <v>4297</v>
      </c>
      <c r="CB485" s="1" t="s">
        <v>35</v>
      </c>
      <c r="CC485" s="6">
        <f>+IFERROR(VALUE(RIGHT(Tabla14[[#This Row],[B2B]],6)),"")</f>
        <v>4297</v>
      </c>
      <c r="CD485" s="6" t="str">
        <f>+IFERROR(VLOOKUP(CB485,Auxiliar!$A:$C,2,0),"")</f>
        <v>Corona 710cc</v>
      </c>
      <c r="CE485" s="7" t="str">
        <f>+IFERROR(VLOOKUP(CB485,Auxiliar!$A:$C,3,0),"")</f>
        <v>1b 10% | 85b 0%</v>
      </c>
      <c r="CG485" s="1"/>
      <c r="CH485" s="1"/>
      <c r="CI485" s="6" t="str">
        <f>+IFERROR(VALUE(RIGHT(Tabla15[[#This Row],[B2B]],6)),"")</f>
        <v/>
      </c>
      <c r="CJ485" s="6" t="str">
        <f>+IFERROR(VLOOKUP(CH485,Auxiliar!$A:$C,2,0),"")</f>
        <v/>
      </c>
      <c r="CK485" s="7" t="str">
        <f>+IFERROR(VLOOKUP(CH485,Auxiliar!$A:$C,3,0),"")</f>
        <v/>
      </c>
      <c r="CM485" s="1">
        <v>4261</v>
      </c>
      <c r="CN485" s="1" t="s">
        <v>20</v>
      </c>
      <c r="CO485" s="6">
        <v>4261</v>
      </c>
      <c r="CP485" s="6" t="s">
        <v>20</v>
      </c>
      <c r="CQ485" s="7" t="s">
        <v>21</v>
      </c>
      <c r="CS485" s="1"/>
      <c r="CT485" s="1"/>
      <c r="CU485" s="6" t="str">
        <f>+IFERROR(VALUE(RIGHT(Tabla17[[#This Row],[B2B]],6)),"")</f>
        <v/>
      </c>
      <c r="CV485" s="6" t="str">
        <f>+IFERROR(VLOOKUP(CT485,Auxiliar!$A:$C,2,0),"")</f>
        <v/>
      </c>
      <c r="CW485" s="7" t="str">
        <f>+IFERROR(VLOOKUP(CT485,Auxiliar!$A:$C,3,0),"")</f>
        <v/>
      </c>
      <c r="CY485" s="1">
        <v>4261</v>
      </c>
      <c r="CZ485" s="1" t="s">
        <v>16</v>
      </c>
      <c r="DA485" s="6">
        <f>+IFERROR(VALUE(RIGHT(Tabla18[[#This Row],[B2B]],6)),"")</f>
        <v>4261</v>
      </c>
      <c r="DB485" s="6" t="str">
        <f>+IFERROR(VLOOKUP(CZ485,Auxiliar!$A:$C,2,0),"")</f>
        <v>PREMIUM</v>
      </c>
      <c r="DC485" s="7" t="str">
        <f>+IFERROR(VLOOKUP(CZ485,Auxiliar!$A:$C,3,0),"")</f>
        <v>0b 0% | 2b 2% | 5b 3,5% | 10b 5%</v>
      </c>
      <c r="DE485" s="1">
        <v>4261</v>
      </c>
      <c r="DF485" s="1" t="s">
        <v>19</v>
      </c>
      <c r="DG485" s="6">
        <f>+IFERROR(VALUE(RIGHT(Tabla19[[#This Row],[B2B]],6)),"")</f>
        <v>4261</v>
      </c>
      <c r="DH485" s="6" t="str">
        <f>+IFERROR(VLOOKUP(DF485,Auxiliar!$A:$C,2,0),"")</f>
        <v>MICHELOB</v>
      </c>
      <c r="DI485" s="7" t="str">
        <f>+IFERROR(VLOOKUP(DF485,Auxiliar!$A:$C,3,0),"")</f>
        <v>1b 7% | 3b 22% | 8b 27%</v>
      </c>
      <c r="DK485" s="1"/>
      <c r="DL485" s="1"/>
      <c r="DM485" s="6" t="str">
        <f>+IFERROR(VALUE(RIGHT(Tabla20[[#This Row],[B2B]],6)),"")</f>
        <v/>
      </c>
      <c r="DN485" s="6" t="str">
        <f>+IFERROR(VLOOKUP(DL485,Auxiliar!$A:$C,2,0),"")</f>
        <v/>
      </c>
      <c r="DO485" s="7" t="str">
        <f>+IFERROR(VLOOKUP(DL485,Auxiliar!$A:$C,3,0),"")</f>
        <v/>
      </c>
      <c r="DQ485" s="1">
        <v>4272</v>
      </c>
      <c r="DR485" s="12" t="s">
        <v>24</v>
      </c>
      <c r="DS485" s="6">
        <f>+IFERROR(VALUE(RIGHT(Tabla21[[#This Row],[B2B]],6)),"")</f>
        <v>4272</v>
      </c>
      <c r="DT485" s="6" t="str">
        <f>+IFERROR(VLOOKUP(DR485,Auxiliar!$A:$C,2,0),"")</f>
        <v>CORONA PORRON</v>
      </c>
      <c r="DU485" s="7" t="str">
        <f>+IFERROR(VLOOKUP(DR485,Auxiliar!$A:$C,3,0),"")</f>
        <v>1b 5% | 20b 0%</v>
      </c>
      <c r="DW485" s="1">
        <v>11078</v>
      </c>
      <c r="DX485" s="12" t="s">
        <v>43</v>
      </c>
      <c r="DY485" s="6">
        <f>+IFERROR(VALUE(RIGHT(Tabla22[[#This Row],[B2B]],6)),"")</f>
        <v>11078</v>
      </c>
      <c r="DZ485" s="6" t="str">
        <f>+IFERROR(VLOOKUP(DX485,Auxiliar!$A:$C,2,0),"")</f>
        <v xml:space="preserve">VALUE LATA </v>
      </c>
      <c r="EA485" s="7" t="str">
        <f>+IFERROR(VLOOKUP(DX485,Auxiliar!$A:$C,3,0),"")</f>
        <v>1b 15% | 100b 18%</v>
      </c>
      <c r="EC485" s="1">
        <v>11028</v>
      </c>
      <c r="ED485" s="12" t="s">
        <v>47</v>
      </c>
      <c r="EE485" s="6">
        <f>+IFERROR(VALUE(RIGHT(Tabla23[[#This Row],[B2B]],6)),"")</f>
        <v>11028</v>
      </c>
      <c r="EF485" s="6" t="str">
        <f>+IFERROR(VLOOKUP(ED485,Auxiliar!$A:$C,2,0),"")</f>
        <v>VALUE LATON</v>
      </c>
      <c r="EG485" s="7" t="str">
        <f>+IFERROR(VLOOKUP(ED485,Auxiliar!$A:$C,3,0),"")</f>
        <v>1b 10% | 5b 15% | 192b 0%</v>
      </c>
      <c r="EI485" s="1"/>
      <c r="EJ485" s="12"/>
      <c r="EK485" s="6" t="str">
        <f>+IFERROR(VALUE(RIGHT(Tabla24[[#This Row],[B2B]],6)),"")</f>
        <v/>
      </c>
      <c r="EL485" s="6" t="str">
        <f>+IFERROR(VLOOKUP(EJ485,Auxiliar!$A:$C,2,0),"")</f>
        <v/>
      </c>
      <c r="EM485" s="7" t="str">
        <f>+IFERROR(VLOOKUP(EJ485,Auxiliar!$A:$C,3,0),"")</f>
        <v/>
      </c>
      <c r="EO485" s="1"/>
      <c r="EP485" s="12"/>
      <c r="EQ485" s="6" t="str">
        <f>+IFERROR(VALUE(RIGHT(Tabla25[[#This Row],[B2B]],6)),"")</f>
        <v/>
      </c>
      <c r="ER485" s="6" t="str">
        <f>+IFERROR(VLOOKUP(EP485,Auxiliar!$A:$C,2,0),"")</f>
        <v/>
      </c>
      <c r="ES485" s="7" t="str">
        <f>+IFERROR(VLOOKUP(EP485,Auxiliar!$A:$C,3,0),"")</f>
        <v/>
      </c>
      <c r="EU485" s="1"/>
      <c r="EV485" s="12"/>
      <c r="EW485" s="6" t="str">
        <f>+IFERROR(VALUE(RIGHT(Tabla26[[#This Row],[B2B]],6)),"")</f>
        <v/>
      </c>
      <c r="EX485" s="6" t="str">
        <f>+IFERROR(VLOOKUP(EV485,Auxiliar!$A:$C,2,0),"")</f>
        <v/>
      </c>
      <c r="EY485" s="7" t="str">
        <f>+IFERROR(VLOOKUP(EV485,Auxiliar!$A:$C,3,0),"")</f>
        <v/>
      </c>
      <c r="EZ485" s="1"/>
      <c r="FA485" s="12"/>
      <c r="FB485" s="6" t="str">
        <f>+IFERROR(VALUE(RIGHT(Tabla27[[#This Row],[B2B]],6)),"")</f>
        <v/>
      </c>
      <c r="FC485" s="6" t="str">
        <f>+IFERROR(VLOOKUP(FA485,Auxiliar!$A:$C,2,0),"")</f>
        <v/>
      </c>
      <c r="FD485" s="7" t="str">
        <f>+IFERROR(VLOOKUP(FA485,Auxiliar!$A:$C,3,0),"")</f>
        <v/>
      </c>
      <c r="FE485" s="1"/>
      <c r="FF485" s="12"/>
      <c r="FG485" s="6" t="str">
        <f>+IFERROR(VALUE(RIGHT(Tabla28[[#This Row],[B2B]],6)),"")</f>
        <v/>
      </c>
      <c r="FH485" s="6" t="str">
        <f>+IFERROR(VLOOKUP(FF485,Auxiliar!$A:$C,2,0),"")</f>
        <v/>
      </c>
      <c r="FI485" s="7" t="str">
        <f>+IFERROR(VLOOKUP(FF485,Auxiliar!$A:$C,3,0),"")</f>
        <v/>
      </c>
      <c r="FJ485" s="1"/>
      <c r="FK485" s="12"/>
      <c r="FL485" s="6" t="str">
        <f>+IFERROR(VALUE(RIGHT(Tabla29[[#This Row],[B2B]],6)),"")</f>
        <v/>
      </c>
      <c r="FM485" s="6" t="str">
        <f>+IFERROR(VLOOKUP(FK485,Auxiliar!$A:$C,2,0),"")</f>
        <v/>
      </c>
      <c r="FN485" s="7" t="str">
        <f>+IFERROR(VLOOKUP(FK485,Auxiliar!$A:$C,3,0),"")</f>
        <v/>
      </c>
      <c r="FO485" s="1"/>
      <c r="FP485" s="12"/>
      <c r="FQ485" s="6" t="str">
        <f>+IFERROR(VALUE(RIGHT(Tabla30[[#This Row],[B2B]],6)),"")</f>
        <v/>
      </c>
      <c r="FR485" s="6" t="str">
        <f>+IFERROR(VLOOKUP(FP485,Auxiliar!$A:$C,2,0),"")</f>
        <v/>
      </c>
      <c r="FS485" s="7"/>
      <c r="FT485" s="1"/>
      <c r="FU485" s="12"/>
      <c r="FV485" s="6" t="str">
        <f>+IFERROR(VALUE(RIGHT(Tabla31[[#This Row],[B2B]],6)),"")</f>
        <v/>
      </c>
      <c r="FW485" s="6" t="str">
        <f>+IFERROR(VLOOKUP(FU485,Auxiliar!$A:$C,2,0),"")</f>
        <v/>
      </c>
      <c r="FX485" s="7" t="str">
        <f>+IFERROR(VLOOKUP(FU485,Auxiliar!$A:$C,3,0),"")</f>
        <v/>
      </c>
      <c r="FY485" s="1"/>
      <c r="FZ485" s="12"/>
      <c r="GA485" s="6" t="str">
        <f>+IFERROR(VALUE(RIGHT(Tabla32[[#This Row],[B2B]],6)),"")</f>
        <v/>
      </c>
      <c r="GB485" s="6" t="str">
        <f>+IFERROR(VLOOKUP(FZ485,Auxiliar!$A:$C,2,0),"")</f>
        <v/>
      </c>
      <c r="GC485" s="7" t="str">
        <f>+IFERROR(VLOOKUP(FZ485,Auxiliar!$A:$C,3,0),"")</f>
        <v/>
      </c>
      <c r="GD485" s="1"/>
      <c r="GE485" s="12"/>
      <c r="GF485" s="6" t="str">
        <f>+IFERROR(VALUE(RIGHT(Tabla33[[#This Row],[B2B]],6)),"")</f>
        <v/>
      </c>
      <c r="GG485" s="6" t="str">
        <f>+IFERROR(VLOOKUP(GE485,Auxiliar!$A:$C,2,0),"")</f>
        <v/>
      </c>
      <c r="GH485" s="7" t="str">
        <f>+IFERROR(VLOOKUP(GE485,Auxiliar!$A:$C,3,0),"")</f>
        <v/>
      </c>
    </row>
    <row r="486" spans="1:190" x14ac:dyDescent="0.25">
      <c r="A486" s="1"/>
      <c r="B486" s="1"/>
      <c r="C486" t="str">
        <f>+IFERROR(VALUE(RIGHT(Tabla1[[#This Row],[B2B]],6)),"")</f>
        <v/>
      </c>
      <c r="D486" t="str">
        <f>+IFERROR(VLOOKUP(B486,Auxiliar!$A:$C,2,0),"")</f>
        <v/>
      </c>
      <c r="E486" s="5" t="str">
        <f>+IFERROR(VLOOKUP(B486,Auxiliar!$A:$C,3,0),"")</f>
        <v/>
      </c>
      <c r="S486" s="1">
        <v>5419</v>
      </c>
      <c r="T486" s="1" t="s">
        <v>9</v>
      </c>
      <c r="U486" s="6">
        <f>+IFERROR(VALUE(RIGHT(Tabla4[[#This Row],[B2B]],6)),"")</f>
        <v>5419</v>
      </c>
      <c r="V486" s="6" t="str">
        <f>+IFERROR(VLOOKUP(T486,Auxiliar!$A:$C,2,0),"")</f>
        <v>CORE</v>
      </c>
      <c r="W486" s="7" t="str">
        <f>+IFERROR(VLOOKUP(T486,Auxiliar!$A:$C,3,0),"")</f>
        <v>0b 1% | 2b 5% | 4b 6%</v>
      </c>
      <c r="AK486" s="1">
        <v>5209</v>
      </c>
      <c r="AL486" s="1" t="s">
        <v>30</v>
      </c>
      <c r="AM486" s="6">
        <f>+IFERROR(VALUE(RIGHT(Tabla7[[#This Row],[B2B]],6)),"")</f>
        <v>5209</v>
      </c>
      <c r="AN486" s="6" t="str">
        <f>+IFERROR(VLOOKUP(AL486,Auxiliar!$A:$C,2,0),"")</f>
        <v>LATONES</v>
      </c>
      <c r="AO486" s="7" t="str">
        <f>+IFERROR(VLOOKUP(AL486,Auxiliar!$A:$C,3,0),"")</f>
        <v>1b 4% | 5b 7% | 97b 0%</v>
      </c>
      <c r="AW486" s="1"/>
      <c r="AX486" s="1" t="s">
        <v>32</v>
      </c>
      <c r="AY486" s="6" t="str">
        <f>+IFERROR(VALUE(RIGHT(Tabla9[[#This Row],[B2B]],6)),"")</f>
        <v/>
      </c>
      <c r="AZ486" s="6" t="str">
        <f>+IFERROR(VLOOKUP(AX486,Auxiliar!$A:$C,2,0),"")</f>
        <v>LATONES</v>
      </c>
      <c r="BA486" s="7" t="str">
        <f>+IFERROR(VLOOKUP(AX486,Auxiliar!$A:$C,3,0),"")</f>
        <v>2b 3% | 4b 4% | 6b 5% | 10b 8%  | 385b 0%</v>
      </c>
      <c r="BI486" s="1"/>
      <c r="BJ486" s="1"/>
      <c r="BK486" s="6" t="str">
        <f>+IFERROR(VALUE(RIGHT(Tabla11[[#This Row],[B2B]],6)),"")</f>
        <v/>
      </c>
      <c r="BL486" s="6" t="str">
        <f>+IFERROR(VLOOKUP(BJ486,Auxiliar!$A:$C,2,0),"")</f>
        <v/>
      </c>
      <c r="BM486" s="7" t="str">
        <f>+IFERROR(VLOOKUP(BJ486,Auxiliar!$A:$C,3,0),"")</f>
        <v/>
      </c>
      <c r="BO486" s="1">
        <v>11057</v>
      </c>
      <c r="BP486" s="1" t="s">
        <v>39</v>
      </c>
      <c r="BQ486" s="6">
        <f>+IFERROR(VALUE(RIGHT(Tabla12[[#This Row],[B2B]],6)),"")</f>
        <v>11057</v>
      </c>
      <c r="BR486" s="6" t="str">
        <f>+IFERROR(VLOOKUP(BP486,Auxiliar!$A:$C,2,0),"")</f>
        <v>VALUE LITRO</v>
      </c>
      <c r="BS486" s="7" t="str">
        <f>+IFERROR(VLOOKUP(BP486,Auxiliar!$A:$C,3,0),"")</f>
        <v>1b 12%</v>
      </c>
      <c r="CA486" s="1">
        <v>4302</v>
      </c>
      <c r="CB486" s="1" t="s">
        <v>35</v>
      </c>
      <c r="CC486" s="6">
        <f>+IFERROR(VALUE(RIGHT(Tabla14[[#This Row],[B2B]],6)),"")</f>
        <v>4302</v>
      </c>
      <c r="CD486" s="6" t="str">
        <f>+IFERROR(VLOOKUP(CB486,Auxiliar!$A:$C,2,0),"")</f>
        <v>Corona 710cc</v>
      </c>
      <c r="CE486" s="7" t="str">
        <f>+IFERROR(VLOOKUP(CB486,Auxiliar!$A:$C,3,0),"")</f>
        <v>1b 10% | 85b 0%</v>
      </c>
      <c r="CG486" s="1"/>
      <c r="CH486" s="1"/>
      <c r="CI486" s="6" t="str">
        <f>+IFERROR(VALUE(RIGHT(Tabla15[[#This Row],[B2B]],6)),"")</f>
        <v/>
      </c>
      <c r="CJ486" s="6" t="str">
        <f>+IFERROR(VLOOKUP(CH486,Auxiliar!$A:$C,2,0),"")</f>
        <v/>
      </c>
      <c r="CK486" s="7" t="str">
        <f>+IFERROR(VLOOKUP(CH486,Auxiliar!$A:$C,3,0),"")</f>
        <v/>
      </c>
      <c r="CM486" s="1">
        <v>4272</v>
      </c>
      <c r="CN486" s="1" t="s">
        <v>20</v>
      </c>
      <c r="CO486" s="6">
        <v>4272</v>
      </c>
      <c r="CP486" s="6" t="s">
        <v>20</v>
      </c>
      <c r="CQ486" s="7" t="s">
        <v>21</v>
      </c>
      <c r="CS486" s="1"/>
      <c r="CT486" s="1"/>
      <c r="CU486" s="6" t="str">
        <f>+IFERROR(VALUE(RIGHT(Tabla17[[#This Row],[B2B]],6)),"")</f>
        <v/>
      </c>
      <c r="CV486" s="6" t="str">
        <f>+IFERROR(VLOOKUP(CT486,Auxiliar!$A:$C,2,0),"")</f>
        <v/>
      </c>
      <c r="CW486" s="7" t="str">
        <f>+IFERROR(VLOOKUP(CT486,Auxiliar!$A:$C,3,0),"")</f>
        <v/>
      </c>
      <c r="CY486" s="1">
        <v>4272</v>
      </c>
      <c r="CZ486" s="1" t="s">
        <v>16</v>
      </c>
      <c r="DA486" s="6">
        <f>+IFERROR(VALUE(RIGHT(Tabla18[[#This Row],[B2B]],6)),"")</f>
        <v>4272</v>
      </c>
      <c r="DB486" s="6" t="str">
        <f>+IFERROR(VLOOKUP(CZ486,Auxiliar!$A:$C,2,0),"")</f>
        <v>PREMIUM</v>
      </c>
      <c r="DC486" s="7" t="str">
        <f>+IFERROR(VLOOKUP(CZ486,Auxiliar!$A:$C,3,0),"")</f>
        <v>0b 0% | 2b 2% | 5b 3,5% | 10b 5%</v>
      </c>
      <c r="DE486" s="1">
        <v>4272</v>
      </c>
      <c r="DF486" s="1" t="s">
        <v>19</v>
      </c>
      <c r="DG486" s="6">
        <f>+IFERROR(VALUE(RIGHT(Tabla19[[#This Row],[B2B]],6)),"")</f>
        <v>4272</v>
      </c>
      <c r="DH486" s="6" t="str">
        <f>+IFERROR(VLOOKUP(DF486,Auxiliar!$A:$C,2,0),"")</f>
        <v>MICHELOB</v>
      </c>
      <c r="DI486" s="7" t="str">
        <f>+IFERROR(VLOOKUP(DF486,Auxiliar!$A:$C,3,0),"")</f>
        <v>1b 7% | 3b 22% | 8b 27%</v>
      </c>
      <c r="DK486" s="1"/>
      <c r="DL486" s="1"/>
      <c r="DM486" s="6" t="str">
        <f>+IFERROR(VALUE(RIGHT(Tabla20[[#This Row],[B2B]],6)),"")</f>
        <v/>
      </c>
      <c r="DN486" s="6" t="str">
        <f>+IFERROR(VLOOKUP(DL486,Auxiliar!$A:$C,2,0),"")</f>
        <v/>
      </c>
      <c r="DO486" s="7" t="str">
        <f>+IFERROR(VLOOKUP(DL486,Auxiliar!$A:$C,3,0),"")</f>
        <v/>
      </c>
      <c r="DQ486" s="1">
        <v>4273</v>
      </c>
      <c r="DR486" s="12" t="s">
        <v>24</v>
      </c>
      <c r="DS486" s="6">
        <f>+IFERROR(VALUE(RIGHT(Tabla21[[#This Row],[B2B]],6)),"")</f>
        <v>4273</v>
      </c>
      <c r="DT486" s="6" t="str">
        <f>+IFERROR(VLOOKUP(DR486,Auxiliar!$A:$C,2,0),"")</f>
        <v>CORONA PORRON</v>
      </c>
      <c r="DU486" s="7" t="str">
        <f>+IFERROR(VLOOKUP(DR486,Auxiliar!$A:$C,3,0),"")</f>
        <v>1b 5% | 20b 0%</v>
      </c>
      <c r="DW486" s="1">
        <v>1701</v>
      </c>
      <c r="DX486" s="12" t="s">
        <v>43</v>
      </c>
      <c r="DY486" s="6">
        <f>+IFERROR(VALUE(RIGHT(Tabla22[[#This Row],[B2B]],6)),"")</f>
        <v>1701</v>
      </c>
      <c r="DZ486" s="6" t="str">
        <f>+IFERROR(VLOOKUP(DX486,Auxiliar!$A:$C,2,0),"")</f>
        <v xml:space="preserve">VALUE LATA </v>
      </c>
      <c r="EA486" s="7" t="str">
        <f>+IFERROR(VLOOKUP(DX486,Auxiliar!$A:$C,3,0),"")</f>
        <v>1b 15% | 100b 18%</v>
      </c>
      <c r="EC486" s="1">
        <v>1650</v>
      </c>
      <c r="ED486" s="12" t="s">
        <v>47</v>
      </c>
      <c r="EE486" s="6">
        <f>+IFERROR(VALUE(RIGHT(Tabla23[[#This Row],[B2B]],6)),"")</f>
        <v>1650</v>
      </c>
      <c r="EF486" s="6" t="str">
        <f>+IFERROR(VLOOKUP(ED486,Auxiliar!$A:$C,2,0),"")</f>
        <v>VALUE LATON</v>
      </c>
      <c r="EG486" s="7" t="str">
        <f>+IFERROR(VLOOKUP(ED486,Auxiliar!$A:$C,3,0),"")</f>
        <v>1b 10% | 5b 15% | 192b 0%</v>
      </c>
      <c r="EI486" s="1"/>
      <c r="EJ486" s="12"/>
      <c r="EK486" s="6" t="str">
        <f>+IFERROR(VALUE(RIGHT(Tabla24[[#This Row],[B2B]],6)),"")</f>
        <v/>
      </c>
      <c r="EL486" s="6" t="str">
        <f>+IFERROR(VLOOKUP(EJ486,Auxiliar!$A:$C,2,0),"")</f>
        <v/>
      </c>
      <c r="EM486" s="7" t="str">
        <f>+IFERROR(VLOOKUP(EJ486,Auxiliar!$A:$C,3,0),"")</f>
        <v/>
      </c>
      <c r="EO486" s="1"/>
      <c r="EP486" s="12"/>
      <c r="EQ486" s="6" t="str">
        <f>+IFERROR(VALUE(RIGHT(Tabla25[[#This Row],[B2B]],6)),"")</f>
        <v/>
      </c>
      <c r="ER486" s="6" t="str">
        <f>+IFERROR(VLOOKUP(EP486,Auxiliar!$A:$C,2,0),"")</f>
        <v/>
      </c>
      <c r="ES486" s="7" t="str">
        <f>+IFERROR(VLOOKUP(EP486,Auxiliar!$A:$C,3,0),"")</f>
        <v/>
      </c>
      <c r="EU486" s="1"/>
      <c r="EV486" s="12"/>
      <c r="EW486" s="6" t="str">
        <f>+IFERROR(VALUE(RIGHT(Tabla26[[#This Row],[B2B]],6)),"")</f>
        <v/>
      </c>
      <c r="EX486" s="6" t="str">
        <f>+IFERROR(VLOOKUP(EV486,Auxiliar!$A:$C,2,0),"")</f>
        <v/>
      </c>
      <c r="EY486" s="7" t="str">
        <f>+IFERROR(VLOOKUP(EV486,Auxiliar!$A:$C,3,0),"")</f>
        <v/>
      </c>
      <c r="EZ486" s="1"/>
      <c r="FA486" s="12"/>
      <c r="FB486" s="6" t="str">
        <f>+IFERROR(VALUE(RIGHT(Tabla27[[#This Row],[B2B]],6)),"")</f>
        <v/>
      </c>
      <c r="FC486" s="6" t="str">
        <f>+IFERROR(VLOOKUP(FA486,Auxiliar!$A:$C,2,0),"")</f>
        <v/>
      </c>
      <c r="FD486" s="7" t="str">
        <f>+IFERROR(VLOOKUP(FA486,Auxiliar!$A:$C,3,0),"")</f>
        <v/>
      </c>
      <c r="FE486" s="1"/>
      <c r="FF486" s="12"/>
      <c r="FG486" s="6" t="str">
        <f>+IFERROR(VALUE(RIGHT(Tabla28[[#This Row],[B2B]],6)),"")</f>
        <v/>
      </c>
      <c r="FH486" s="6" t="str">
        <f>+IFERROR(VLOOKUP(FF486,Auxiliar!$A:$C,2,0),"")</f>
        <v/>
      </c>
      <c r="FI486" s="7" t="str">
        <f>+IFERROR(VLOOKUP(FF486,Auxiliar!$A:$C,3,0),"")</f>
        <v/>
      </c>
      <c r="FJ486" s="1"/>
      <c r="FK486" s="12"/>
      <c r="FL486" s="6" t="str">
        <f>+IFERROR(VALUE(RIGHT(Tabla29[[#This Row],[B2B]],6)),"")</f>
        <v/>
      </c>
      <c r="FM486" s="6" t="str">
        <f>+IFERROR(VLOOKUP(FK486,Auxiliar!$A:$C,2,0),"")</f>
        <v/>
      </c>
      <c r="FN486" s="7" t="str">
        <f>+IFERROR(VLOOKUP(FK486,Auxiliar!$A:$C,3,0),"")</f>
        <v/>
      </c>
      <c r="FO486" s="1"/>
      <c r="FP486" s="12"/>
      <c r="FQ486" s="6" t="str">
        <f>+IFERROR(VALUE(RIGHT(Tabla30[[#This Row],[B2B]],6)),"")</f>
        <v/>
      </c>
      <c r="FR486" s="6" t="str">
        <f>+IFERROR(VLOOKUP(FP486,Auxiliar!$A:$C,2,0),"")</f>
        <v/>
      </c>
      <c r="FS486" s="7"/>
      <c r="FT486" s="1"/>
      <c r="FU486" s="12"/>
      <c r="FV486" s="6" t="str">
        <f>+IFERROR(VALUE(RIGHT(Tabla31[[#This Row],[B2B]],6)),"")</f>
        <v/>
      </c>
      <c r="FW486" s="6" t="str">
        <f>+IFERROR(VLOOKUP(FU486,Auxiliar!$A:$C,2,0),"")</f>
        <v/>
      </c>
      <c r="FX486" s="7" t="str">
        <f>+IFERROR(VLOOKUP(FU486,Auxiliar!$A:$C,3,0),"")</f>
        <v/>
      </c>
      <c r="FY486" s="1"/>
      <c r="FZ486" s="12"/>
      <c r="GA486" s="6" t="str">
        <f>+IFERROR(VALUE(RIGHT(Tabla32[[#This Row],[B2B]],6)),"")</f>
        <v/>
      </c>
      <c r="GB486" s="6" t="str">
        <f>+IFERROR(VLOOKUP(FZ486,Auxiliar!$A:$C,2,0),"")</f>
        <v/>
      </c>
      <c r="GC486" s="7" t="str">
        <f>+IFERROR(VLOOKUP(FZ486,Auxiliar!$A:$C,3,0),"")</f>
        <v/>
      </c>
      <c r="GD486" s="1"/>
      <c r="GE486" s="12"/>
      <c r="GF486" s="6" t="str">
        <f>+IFERROR(VALUE(RIGHT(Tabla33[[#This Row],[B2B]],6)),"")</f>
        <v/>
      </c>
      <c r="GG486" s="6" t="str">
        <f>+IFERROR(VLOOKUP(GE486,Auxiliar!$A:$C,2,0),"")</f>
        <v/>
      </c>
      <c r="GH486" s="7" t="str">
        <f>+IFERROR(VLOOKUP(GE486,Auxiliar!$A:$C,3,0),"")</f>
        <v/>
      </c>
    </row>
    <row r="487" spans="1:190" x14ac:dyDescent="0.25">
      <c r="A487" s="1"/>
      <c r="B487" s="1"/>
      <c r="C487" t="str">
        <f>+IFERROR(VALUE(RIGHT(Tabla1[[#This Row],[B2B]],6)),"")</f>
        <v/>
      </c>
      <c r="D487" t="str">
        <f>+IFERROR(VLOOKUP(B487,Auxiliar!$A:$C,2,0),"")</f>
        <v/>
      </c>
      <c r="E487" s="5" t="str">
        <f>+IFERROR(VLOOKUP(B487,Auxiliar!$A:$C,3,0),"")</f>
        <v/>
      </c>
      <c r="S487" s="1">
        <v>5420</v>
      </c>
      <c r="T487" s="1" t="s">
        <v>9</v>
      </c>
      <c r="U487" s="6">
        <f>+IFERROR(VALUE(RIGHT(Tabla4[[#This Row],[B2B]],6)),"")</f>
        <v>5420</v>
      </c>
      <c r="V487" s="6" t="str">
        <f>+IFERROR(VLOOKUP(T487,Auxiliar!$A:$C,2,0),"")</f>
        <v>CORE</v>
      </c>
      <c r="W487" s="7" t="str">
        <f>+IFERROR(VLOOKUP(T487,Auxiliar!$A:$C,3,0),"")</f>
        <v>0b 1% | 2b 5% | 4b 6%</v>
      </c>
      <c r="AK487" s="1">
        <v>5213</v>
      </c>
      <c r="AL487" s="1" t="s">
        <v>30</v>
      </c>
      <c r="AM487" s="6">
        <f>+IFERROR(VALUE(RIGHT(Tabla7[[#This Row],[B2B]],6)),"")</f>
        <v>5213</v>
      </c>
      <c r="AN487" s="6" t="str">
        <f>+IFERROR(VLOOKUP(AL487,Auxiliar!$A:$C,2,0),"")</f>
        <v>LATONES</v>
      </c>
      <c r="AO487" s="7" t="str">
        <f>+IFERROR(VLOOKUP(AL487,Auxiliar!$A:$C,3,0),"")</f>
        <v>1b 4% | 5b 7% | 97b 0%</v>
      </c>
      <c r="AW487" s="1"/>
      <c r="AX487" s="1" t="s">
        <v>32</v>
      </c>
      <c r="AY487" s="6" t="str">
        <f>+IFERROR(VALUE(RIGHT(Tabla9[[#This Row],[B2B]],6)),"")</f>
        <v/>
      </c>
      <c r="AZ487" s="6" t="str">
        <f>+IFERROR(VLOOKUP(AX487,Auxiliar!$A:$C,2,0),"")</f>
        <v>LATONES</v>
      </c>
      <c r="BA487" s="7" t="str">
        <f>+IFERROR(VLOOKUP(AX487,Auxiliar!$A:$C,3,0),"")</f>
        <v>2b 3% | 4b 4% | 6b 5% | 10b 8%  | 385b 0%</v>
      </c>
      <c r="BI487" s="1"/>
      <c r="BJ487" s="1"/>
      <c r="BK487" s="6" t="str">
        <f>+IFERROR(VALUE(RIGHT(Tabla11[[#This Row],[B2B]],6)),"")</f>
        <v/>
      </c>
      <c r="BL487" s="6" t="str">
        <f>+IFERROR(VLOOKUP(BJ487,Auxiliar!$A:$C,2,0),"")</f>
        <v/>
      </c>
      <c r="BM487" s="7" t="str">
        <f>+IFERROR(VLOOKUP(BJ487,Auxiliar!$A:$C,3,0),"")</f>
        <v/>
      </c>
      <c r="BO487" s="1">
        <v>1668</v>
      </c>
      <c r="BP487" s="1" t="s">
        <v>39</v>
      </c>
      <c r="BQ487" s="6">
        <f>+IFERROR(VALUE(RIGHT(Tabla12[[#This Row],[B2B]],6)),"")</f>
        <v>1668</v>
      </c>
      <c r="BR487" s="6" t="str">
        <f>+IFERROR(VLOOKUP(BP487,Auxiliar!$A:$C,2,0),"")</f>
        <v>VALUE LITRO</v>
      </c>
      <c r="BS487" s="7" t="str">
        <f>+IFERROR(VLOOKUP(BP487,Auxiliar!$A:$C,3,0),"")</f>
        <v>1b 12%</v>
      </c>
      <c r="CA487" s="1">
        <v>4325</v>
      </c>
      <c r="CB487" s="1" t="s">
        <v>35</v>
      </c>
      <c r="CC487" s="6">
        <f>+IFERROR(VALUE(RIGHT(Tabla14[[#This Row],[B2B]],6)),"")</f>
        <v>4325</v>
      </c>
      <c r="CD487" s="6" t="str">
        <f>+IFERROR(VLOOKUP(CB487,Auxiliar!$A:$C,2,0),"")</f>
        <v>Corona 710cc</v>
      </c>
      <c r="CE487" s="7" t="str">
        <f>+IFERROR(VLOOKUP(CB487,Auxiliar!$A:$C,3,0),"")</f>
        <v>1b 10% | 85b 0%</v>
      </c>
      <c r="CG487" s="1"/>
      <c r="CH487" s="1"/>
      <c r="CI487" s="6" t="str">
        <f>+IFERROR(VALUE(RIGHT(Tabla15[[#This Row],[B2B]],6)),"")</f>
        <v/>
      </c>
      <c r="CJ487" s="6" t="str">
        <f>+IFERROR(VLOOKUP(CH487,Auxiliar!$A:$C,2,0),"")</f>
        <v/>
      </c>
      <c r="CK487" s="7" t="str">
        <f>+IFERROR(VLOOKUP(CH487,Auxiliar!$A:$C,3,0),"")</f>
        <v/>
      </c>
      <c r="CM487" s="1">
        <v>4273</v>
      </c>
      <c r="CN487" s="1" t="s">
        <v>20</v>
      </c>
      <c r="CO487" s="6">
        <v>4273</v>
      </c>
      <c r="CP487" s="6" t="s">
        <v>20</v>
      </c>
      <c r="CQ487" s="7" t="s">
        <v>21</v>
      </c>
      <c r="CS487" s="1"/>
      <c r="CT487" s="1"/>
      <c r="CU487" s="6" t="str">
        <f>+IFERROR(VALUE(RIGHT(Tabla17[[#This Row],[B2B]],6)),"")</f>
        <v/>
      </c>
      <c r="CV487" s="6" t="str">
        <f>+IFERROR(VLOOKUP(CT487,Auxiliar!$A:$C,2,0),"")</f>
        <v/>
      </c>
      <c r="CW487" s="7" t="str">
        <f>+IFERROR(VLOOKUP(CT487,Auxiliar!$A:$C,3,0),"")</f>
        <v/>
      </c>
      <c r="CY487" s="1">
        <v>4273</v>
      </c>
      <c r="CZ487" s="1" t="s">
        <v>16</v>
      </c>
      <c r="DA487" s="6">
        <f>+IFERROR(VALUE(RIGHT(Tabla18[[#This Row],[B2B]],6)),"")</f>
        <v>4273</v>
      </c>
      <c r="DB487" s="6" t="str">
        <f>+IFERROR(VLOOKUP(CZ487,Auxiliar!$A:$C,2,0),"")</f>
        <v>PREMIUM</v>
      </c>
      <c r="DC487" s="7" t="str">
        <f>+IFERROR(VLOOKUP(CZ487,Auxiliar!$A:$C,3,0),"")</f>
        <v>0b 0% | 2b 2% | 5b 3,5% | 10b 5%</v>
      </c>
      <c r="DE487" s="1">
        <v>4273</v>
      </c>
      <c r="DF487" s="1" t="s">
        <v>19</v>
      </c>
      <c r="DG487" s="6">
        <f>+IFERROR(VALUE(RIGHT(Tabla19[[#This Row],[B2B]],6)),"")</f>
        <v>4273</v>
      </c>
      <c r="DH487" s="6" t="str">
        <f>+IFERROR(VLOOKUP(DF487,Auxiliar!$A:$C,2,0),"")</f>
        <v>MICHELOB</v>
      </c>
      <c r="DI487" s="7" t="str">
        <f>+IFERROR(VLOOKUP(DF487,Auxiliar!$A:$C,3,0),"")</f>
        <v>1b 7% | 3b 22% | 8b 27%</v>
      </c>
      <c r="DK487" s="1"/>
      <c r="DL487" s="1"/>
      <c r="DM487" s="6" t="str">
        <f>+IFERROR(VALUE(RIGHT(Tabla20[[#This Row],[B2B]],6)),"")</f>
        <v/>
      </c>
      <c r="DN487" s="6" t="str">
        <f>+IFERROR(VLOOKUP(DL487,Auxiliar!$A:$C,2,0),"")</f>
        <v/>
      </c>
      <c r="DO487" s="7" t="str">
        <f>+IFERROR(VLOOKUP(DL487,Auxiliar!$A:$C,3,0),"")</f>
        <v/>
      </c>
      <c r="DQ487" s="1">
        <v>4282</v>
      </c>
      <c r="DR487" s="12" t="s">
        <v>24</v>
      </c>
      <c r="DS487" s="6">
        <f>+IFERROR(VALUE(RIGHT(Tabla21[[#This Row],[B2B]],6)),"")</f>
        <v>4282</v>
      </c>
      <c r="DT487" s="6" t="str">
        <f>+IFERROR(VLOOKUP(DR487,Auxiliar!$A:$C,2,0),"")</f>
        <v>CORONA PORRON</v>
      </c>
      <c r="DU487" s="7" t="str">
        <f>+IFERROR(VLOOKUP(DR487,Auxiliar!$A:$C,3,0),"")</f>
        <v>1b 5% | 20b 0%</v>
      </c>
      <c r="DW487" s="1">
        <v>1720</v>
      </c>
      <c r="DX487" s="12" t="s">
        <v>43</v>
      </c>
      <c r="DY487" s="6">
        <f>+IFERROR(VALUE(RIGHT(Tabla22[[#This Row],[B2B]],6)),"")</f>
        <v>1720</v>
      </c>
      <c r="DZ487" s="6" t="str">
        <f>+IFERROR(VLOOKUP(DX487,Auxiliar!$A:$C,2,0),"")</f>
        <v xml:space="preserve">VALUE LATA </v>
      </c>
      <c r="EA487" s="7" t="str">
        <f>+IFERROR(VLOOKUP(DX487,Auxiliar!$A:$C,3,0),"")</f>
        <v>1b 15% | 100b 18%</v>
      </c>
      <c r="EC487" s="1">
        <v>11057</v>
      </c>
      <c r="ED487" s="12" t="s">
        <v>47</v>
      </c>
      <c r="EE487" s="6">
        <f>+IFERROR(VALUE(RIGHT(Tabla23[[#This Row],[B2B]],6)),"")</f>
        <v>11057</v>
      </c>
      <c r="EF487" s="6" t="str">
        <f>+IFERROR(VLOOKUP(ED487,Auxiliar!$A:$C,2,0),"")</f>
        <v>VALUE LATON</v>
      </c>
      <c r="EG487" s="7" t="str">
        <f>+IFERROR(VLOOKUP(ED487,Auxiliar!$A:$C,3,0),"")</f>
        <v>1b 10% | 5b 15% | 192b 0%</v>
      </c>
      <c r="EI487" s="1"/>
      <c r="EJ487" s="12"/>
      <c r="EK487" s="6" t="str">
        <f>+IFERROR(VALUE(RIGHT(Tabla24[[#This Row],[B2B]],6)),"")</f>
        <v/>
      </c>
      <c r="EL487" s="6" t="str">
        <f>+IFERROR(VLOOKUP(EJ487,Auxiliar!$A:$C,2,0),"")</f>
        <v/>
      </c>
      <c r="EM487" s="7" t="str">
        <f>+IFERROR(VLOOKUP(EJ487,Auxiliar!$A:$C,3,0),"")</f>
        <v/>
      </c>
      <c r="EO487" s="1"/>
      <c r="EP487" s="12"/>
      <c r="EQ487" s="6" t="str">
        <f>+IFERROR(VALUE(RIGHT(Tabla25[[#This Row],[B2B]],6)),"")</f>
        <v/>
      </c>
      <c r="ER487" s="6" t="str">
        <f>+IFERROR(VLOOKUP(EP487,Auxiliar!$A:$C,2,0),"")</f>
        <v/>
      </c>
      <c r="ES487" s="7" t="str">
        <f>+IFERROR(VLOOKUP(EP487,Auxiliar!$A:$C,3,0),"")</f>
        <v/>
      </c>
      <c r="EU487" s="1"/>
      <c r="EV487" s="12"/>
      <c r="EW487" s="6" t="str">
        <f>+IFERROR(VALUE(RIGHT(Tabla26[[#This Row],[B2B]],6)),"")</f>
        <v/>
      </c>
      <c r="EX487" s="6" t="str">
        <f>+IFERROR(VLOOKUP(EV487,Auxiliar!$A:$C,2,0),"")</f>
        <v/>
      </c>
      <c r="EY487" s="7" t="str">
        <f>+IFERROR(VLOOKUP(EV487,Auxiliar!$A:$C,3,0),"")</f>
        <v/>
      </c>
      <c r="EZ487" s="1"/>
      <c r="FA487" s="12"/>
      <c r="FB487" s="6" t="str">
        <f>+IFERROR(VALUE(RIGHT(Tabla27[[#This Row],[B2B]],6)),"")</f>
        <v/>
      </c>
      <c r="FC487" s="6" t="str">
        <f>+IFERROR(VLOOKUP(FA487,Auxiliar!$A:$C,2,0),"")</f>
        <v/>
      </c>
      <c r="FD487" s="7" t="str">
        <f>+IFERROR(VLOOKUP(FA487,Auxiliar!$A:$C,3,0),"")</f>
        <v/>
      </c>
      <c r="FE487" s="1"/>
      <c r="FF487" s="12"/>
      <c r="FG487" s="6" t="str">
        <f>+IFERROR(VALUE(RIGHT(Tabla28[[#This Row],[B2B]],6)),"")</f>
        <v/>
      </c>
      <c r="FH487" s="6" t="str">
        <f>+IFERROR(VLOOKUP(FF487,Auxiliar!$A:$C,2,0),"")</f>
        <v/>
      </c>
      <c r="FI487" s="7" t="str">
        <f>+IFERROR(VLOOKUP(FF487,Auxiliar!$A:$C,3,0),"")</f>
        <v/>
      </c>
      <c r="FJ487" s="1"/>
      <c r="FK487" s="12"/>
      <c r="FL487" s="6" t="str">
        <f>+IFERROR(VALUE(RIGHT(Tabla29[[#This Row],[B2B]],6)),"")</f>
        <v/>
      </c>
      <c r="FM487" s="6" t="str">
        <f>+IFERROR(VLOOKUP(FK487,Auxiliar!$A:$C,2,0),"")</f>
        <v/>
      </c>
      <c r="FN487" s="7" t="str">
        <f>+IFERROR(VLOOKUP(FK487,Auxiliar!$A:$C,3,0),"")</f>
        <v/>
      </c>
      <c r="FO487" s="1"/>
      <c r="FP487" s="12"/>
      <c r="FQ487" s="6" t="str">
        <f>+IFERROR(VALUE(RIGHT(Tabla30[[#This Row],[B2B]],6)),"")</f>
        <v/>
      </c>
      <c r="FR487" s="6" t="str">
        <f>+IFERROR(VLOOKUP(FP487,Auxiliar!$A:$C,2,0),"")</f>
        <v/>
      </c>
      <c r="FS487" s="7"/>
      <c r="FT487" s="1"/>
      <c r="FU487" s="12"/>
      <c r="FV487" s="6" t="str">
        <f>+IFERROR(VALUE(RIGHT(Tabla31[[#This Row],[B2B]],6)),"")</f>
        <v/>
      </c>
      <c r="FW487" s="6" t="str">
        <f>+IFERROR(VLOOKUP(FU487,Auxiliar!$A:$C,2,0),"")</f>
        <v/>
      </c>
      <c r="FX487" s="7" t="str">
        <f>+IFERROR(VLOOKUP(FU487,Auxiliar!$A:$C,3,0),"")</f>
        <v/>
      </c>
      <c r="FY487" s="1"/>
      <c r="FZ487" s="12"/>
      <c r="GA487" s="6" t="str">
        <f>+IFERROR(VALUE(RIGHT(Tabla32[[#This Row],[B2B]],6)),"")</f>
        <v/>
      </c>
      <c r="GB487" s="6" t="str">
        <f>+IFERROR(VLOOKUP(FZ487,Auxiliar!$A:$C,2,0),"")</f>
        <v/>
      </c>
      <c r="GC487" s="7" t="str">
        <f>+IFERROR(VLOOKUP(FZ487,Auxiliar!$A:$C,3,0),"")</f>
        <v/>
      </c>
      <c r="GD487" s="1"/>
      <c r="GE487" s="12"/>
      <c r="GF487" s="6" t="str">
        <f>+IFERROR(VALUE(RIGHT(Tabla33[[#This Row],[B2B]],6)),"")</f>
        <v/>
      </c>
      <c r="GG487" s="6" t="str">
        <f>+IFERROR(VLOOKUP(GE487,Auxiliar!$A:$C,2,0),"")</f>
        <v/>
      </c>
      <c r="GH487" s="7" t="str">
        <f>+IFERROR(VLOOKUP(GE487,Auxiliar!$A:$C,3,0),"")</f>
        <v/>
      </c>
    </row>
    <row r="488" spans="1:190" x14ac:dyDescent="0.25">
      <c r="A488" s="1"/>
      <c r="B488" s="1"/>
      <c r="C488" t="str">
        <f>+IFERROR(VALUE(RIGHT(Tabla1[[#This Row],[B2B]],6)),"")</f>
        <v/>
      </c>
      <c r="D488" t="str">
        <f>+IFERROR(VLOOKUP(B488,Auxiliar!$A:$C,2,0),"")</f>
        <v/>
      </c>
      <c r="E488" s="5" t="str">
        <f>+IFERROR(VLOOKUP(B488,Auxiliar!$A:$C,3,0),"")</f>
        <v/>
      </c>
      <c r="S488" s="1">
        <v>5427</v>
      </c>
      <c r="T488" s="1" t="s">
        <v>9</v>
      </c>
      <c r="U488" s="6">
        <f>+IFERROR(VALUE(RIGHT(Tabla4[[#This Row],[B2B]],6)),"")</f>
        <v>5427</v>
      </c>
      <c r="V488" s="6" t="str">
        <f>+IFERROR(VLOOKUP(T488,Auxiliar!$A:$C,2,0),"")</f>
        <v>CORE</v>
      </c>
      <c r="W488" s="7" t="str">
        <f>+IFERROR(VLOOKUP(T488,Auxiliar!$A:$C,3,0),"")</f>
        <v>0b 1% | 2b 5% | 4b 6%</v>
      </c>
      <c r="AK488" s="1">
        <v>5215</v>
      </c>
      <c r="AL488" s="1" t="s">
        <v>30</v>
      </c>
      <c r="AM488" s="6">
        <f>+IFERROR(VALUE(RIGHT(Tabla7[[#This Row],[B2B]],6)),"")</f>
        <v>5215</v>
      </c>
      <c r="AN488" s="6" t="str">
        <f>+IFERROR(VLOOKUP(AL488,Auxiliar!$A:$C,2,0),"")</f>
        <v>LATONES</v>
      </c>
      <c r="AO488" s="7" t="str">
        <f>+IFERROR(VLOOKUP(AL488,Auxiliar!$A:$C,3,0),"")</f>
        <v>1b 4% | 5b 7% | 97b 0%</v>
      </c>
      <c r="AW488" s="1"/>
      <c r="AX488" s="1" t="s">
        <v>32</v>
      </c>
      <c r="AY488" s="6" t="str">
        <f>+IFERROR(VALUE(RIGHT(Tabla9[[#This Row],[B2B]],6)),"")</f>
        <v/>
      </c>
      <c r="AZ488" s="6" t="str">
        <f>+IFERROR(VLOOKUP(AX488,Auxiliar!$A:$C,2,0),"")</f>
        <v>LATONES</v>
      </c>
      <c r="BA488" s="7" t="str">
        <f>+IFERROR(VLOOKUP(AX488,Auxiliar!$A:$C,3,0),"")</f>
        <v>2b 3% | 4b 4% | 6b 5% | 10b 8%  | 385b 0%</v>
      </c>
      <c r="BI488" s="1"/>
      <c r="BJ488" s="1"/>
      <c r="BK488" s="6" t="str">
        <f>+IFERROR(VALUE(RIGHT(Tabla11[[#This Row],[B2B]],6)),"")</f>
        <v/>
      </c>
      <c r="BL488" s="6" t="str">
        <f>+IFERROR(VLOOKUP(BJ488,Auxiliar!$A:$C,2,0),"")</f>
        <v/>
      </c>
      <c r="BM488" s="7" t="str">
        <f>+IFERROR(VLOOKUP(BJ488,Auxiliar!$A:$C,3,0),"")</f>
        <v/>
      </c>
      <c r="BO488" s="1">
        <v>11078</v>
      </c>
      <c r="BP488" s="1" t="s">
        <v>39</v>
      </c>
      <c r="BQ488" s="6">
        <f>+IFERROR(VALUE(RIGHT(Tabla12[[#This Row],[B2B]],6)),"")</f>
        <v>11078</v>
      </c>
      <c r="BR488" s="6" t="str">
        <f>+IFERROR(VLOOKUP(BP488,Auxiliar!$A:$C,2,0),"")</f>
        <v>VALUE LITRO</v>
      </c>
      <c r="BS488" s="7" t="str">
        <f>+IFERROR(VLOOKUP(BP488,Auxiliar!$A:$C,3,0),"")</f>
        <v>1b 12%</v>
      </c>
      <c r="CA488" s="1">
        <v>4331</v>
      </c>
      <c r="CB488" s="1" t="s">
        <v>35</v>
      </c>
      <c r="CC488" s="6">
        <f>+IFERROR(VALUE(RIGHT(Tabla14[[#This Row],[B2B]],6)),"")</f>
        <v>4331</v>
      </c>
      <c r="CD488" s="6" t="str">
        <f>+IFERROR(VLOOKUP(CB488,Auxiliar!$A:$C,2,0),"")</f>
        <v>Corona 710cc</v>
      </c>
      <c r="CE488" s="7" t="str">
        <f>+IFERROR(VLOOKUP(CB488,Auxiliar!$A:$C,3,0),"")</f>
        <v>1b 10% | 85b 0%</v>
      </c>
      <c r="CG488" s="1"/>
      <c r="CH488" s="1"/>
      <c r="CI488" s="6" t="str">
        <f>+IFERROR(VALUE(RIGHT(Tabla15[[#This Row],[B2B]],6)),"")</f>
        <v/>
      </c>
      <c r="CJ488" s="6" t="str">
        <f>+IFERROR(VLOOKUP(CH488,Auxiliar!$A:$C,2,0),"")</f>
        <v/>
      </c>
      <c r="CK488" s="7" t="str">
        <f>+IFERROR(VLOOKUP(CH488,Auxiliar!$A:$C,3,0),"")</f>
        <v/>
      </c>
      <c r="CM488" s="1">
        <v>4282</v>
      </c>
      <c r="CN488" s="1" t="s">
        <v>20</v>
      </c>
      <c r="CO488" s="6">
        <v>4282</v>
      </c>
      <c r="CP488" s="6" t="s">
        <v>20</v>
      </c>
      <c r="CQ488" s="7" t="s">
        <v>21</v>
      </c>
      <c r="CS488" s="1"/>
      <c r="CT488" s="1"/>
      <c r="CU488" s="6" t="str">
        <f>+IFERROR(VALUE(RIGHT(Tabla17[[#This Row],[B2B]],6)),"")</f>
        <v/>
      </c>
      <c r="CV488" s="6" t="str">
        <f>+IFERROR(VLOOKUP(CT488,Auxiliar!$A:$C,2,0),"")</f>
        <v/>
      </c>
      <c r="CW488" s="7" t="str">
        <f>+IFERROR(VLOOKUP(CT488,Auxiliar!$A:$C,3,0),"")</f>
        <v/>
      </c>
      <c r="CY488" s="1">
        <v>4282</v>
      </c>
      <c r="CZ488" s="1" t="s">
        <v>16</v>
      </c>
      <c r="DA488" s="6">
        <f>+IFERROR(VALUE(RIGHT(Tabla18[[#This Row],[B2B]],6)),"")</f>
        <v>4282</v>
      </c>
      <c r="DB488" s="6" t="str">
        <f>+IFERROR(VLOOKUP(CZ488,Auxiliar!$A:$C,2,0),"")</f>
        <v>PREMIUM</v>
      </c>
      <c r="DC488" s="7" t="str">
        <f>+IFERROR(VLOOKUP(CZ488,Auxiliar!$A:$C,3,0),"")</f>
        <v>0b 0% | 2b 2% | 5b 3,5% | 10b 5%</v>
      </c>
      <c r="DE488" s="1">
        <v>4282</v>
      </c>
      <c r="DF488" s="1" t="s">
        <v>19</v>
      </c>
      <c r="DG488" s="6">
        <f>+IFERROR(VALUE(RIGHT(Tabla19[[#This Row],[B2B]],6)),"")</f>
        <v>4282</v>
      </c>
      <c r="DH488" s="6" t="str">
        <f>+IFERROR(VLOOKUP(DF488,Auxiliar!$A:$C,2,0),"")</f>
        <v>MICHELOB</v>
      </c>
      <c r="DI488" s="7" t="str">
        <f>+IFERROR(VLOOKUP(DF488,Auxiliar!$A:$C,3,0),"")</f>
        <v>1b 7% | 3b 22% | 8b 27%</v>
      </c>
      <c r="DK488" s="1"/>
      <c r="DL488" s="1"/>
      <c r="DM488" s="6" t="str">
        <f>+IFERROR(VALUE(RIGHT(Tabla20[[#This Row],[B2B]],6)),"")</f>
        <v/>
      </c>
      <c r="DN488" s="6" t="str">
        <f>+IFERROR(VLOOKUP(DL488,Auxiliar!$A:$C,2,0),"")</f>
        <v/>
      </c>
      <c r="DO488" s="7" t="str">
        <f>+IFERROR(VLOOKUP(DL488,Auxiliar!$A:$C,3,0),"")</f>
        <v/>
      </c>
      <c r="DQ488" s="1">
        <v>4290</v>
      </c>
      <c r="DR488" s="12" t="s">
        <v>24</v>
      </c>
      <c r="DS488" s="6">
        <f>+IFERROR(VALUE(RIGHT(Tabla21[[#This Row],[B2B]],6)),"")</f>
        <v>4290</v>
      </c>
      <c r="DT488" s="6" t="str">
        <f>+IFERROR(VLOOKUP(DR488,Auxiliar!$A:$C,2,0),"")</f>
        <v>CORONA PORRON</v>
      </c>
      <c r="DU488" s="7" t="str">
        <f>+IFERROR(VLOOKUP(DR488,Auxiliar!$A:$C,3,0),"")</f>
        <v>1b 5% | 20b 0%</v>
      </c>
      <c r="DW488" s="1">
        <v>11116</v>
      </c>
      <c r="DX488" s="12" t="s">
        <v>43</v>
      </c>
      <c r="DY488" s="6">
        <f>+IFERROR(VALUE(RIGHT(Tabla22[[#This Row],[B2B]],6)),"")</f>
        <v>11116</v>
      </c>
      <c r="DZ488" s="6" t="str">
        <f>+IFERROR(VLOOKUP(DX488,Auxiliar!$A:$C,2,0),"")</f>
        <v xml:space="preserve">VALUE LATA </v>
      </c>
      <c r="EA488" s="7" t="str">
        <f>+IFERROR(VLOOKUP(DX488,Auxiliar!$A:$C,3,0),"")</f>
        <v>1b 15% | 100b 18%</v>
      </c>
      <c r="EC488" s="1">
        <v>1668</v>
      </c>
      <c r="ED488" s="12" t="s">
        <v>47</v>
      </c>
      <c r="EE488" s="6">
        <f>+IFERROR(VALUE(RIGHT(Tabla23[[#This Row],[B2B]],6)),"")</f>
        <v>1668</v>
      </c>
      <c r="EF488" s="6" t="str">
        <f>+IFERROR(VLOOKUP(ED488,Auxiliar!$A:$C,2,0),"")</f>
        <v>VALUE LATON</v>
      </c>
      <c r="EG488" s="7" t="str">
        <f>+IFERROR(VLOOKUP(ED488,Auxiliar!$A:$C,3,0),"")</f>
        <v>1b 10% | 5b 15% | 192b 0%</v>
      </c>
      <c r="EI488" s="1"/>
      <c r="EJ488" s="12"/>
      <c r="EK488" s="6" t="str">
        <f>+IFERROR(VALUE(RIGHT(Tabla24[[#This Row],[B2B]],6)),"")</f>
        <v/>
      </c>
      <c r="EL488" s="6" t="str">
        <f>+IFERROR(VLOOKUP(EJ488,Auxiliar!$A:$C,2,0),"")</f>
        <v/>
      </c>
      <c r="EM488" s="7" t="str">
        <f>+IFERROR(VLOOKUP(EJ488,Auxiliar!$A:$C,3,0),"")</f>
        <v/>
      </c>
      <c r="EO488" s="1"/>
      <c r="EP488" s="12"/>
      <c r="EQ488" s="6" t="str">
        <f>+IFERROR(VALUE(RIGHT(Tabla25[[#This Row],[B2B]],6)),"")</f>
        <v/>
      </c>
      <c r="ER488" s="6" t="str">
        <f>+IFERROR(VLOOKUP(EP488,Auxiliar!$A:$C,2,0),"")</f>
        <v/>
      </c>
      <c r="ES488" s="7" t="str">
        <f>+IFERROR(VLOOKUP(EP488,Auxiliar!$A:$C,3,0),"")</f>
        <v/>
      </c>
      <c r="EU488" s="1"/>
      <c r="EV488" s="12"/>
      <c r="EW488" s="6" t="str">
        <f>+IFERROR(VALUE(RIGHT(Tabla26[[#This Row],[B2B]],6)),"")</f>
        <v/>
      </c>
      <c r="EX488" s="6" t="str">
        <f>+IFERROR(VLOOKUP(EV488,Auxiliar!$A:$C,2,0),"")</f>
        <v/>
      </c>
      <c r="EY488" s="7" t="str">
        <f>+IFERROR(VLOOKUP(EV488,Auxiliar!$A:$C,3,0),"")</f>
        <v/>
      </c>
      <c r="EZ488" s="1"/>
      <c r="FA488" s="12"/>
      <c r="FB488" s="6" t="str">
        <f>+IFERROR(VALUE(RIGHT(Tabla27[[#This Row],[B2B]],6)),"")</f>
        <v/>
      </c>
      <c r="FC488" s="6" t="str">
        <f>+IFERROR(VLOOKUP(FA488,Auxiliar!$A:$C,2,0),"")</f>
        <v/>
      </c>
      <c r="FD488" s="7" t="str">
        <f>+IFERROR(VLOOKUP(FA488,Auxiliar!$A:$C,3,0),"")</f>
        <v/>
      </c>
      <c r="FE488" s="1"/>
      <c r="FF488" s="12"/>
      <c r="FG488" s="6" t="str">
        <f>+IFERROR(VALUE(RIGHT(Tabla28[[#This Row],[B2B]],6)),"")</f>
        <v/>
      </c>
      <c r="FH488" s="6" t="str">
        <f>+IFERROR(VLOOKUP(FF488,Auxiliar!$A:$C,2,0),"")</f>
        <v/>
      </c>
      <c r="FI488" s="7" t="str">
        <f>+IFERROR(VLOOKUP(FF488,Auxiliar!$A:$C,3,0),"")</f>
        <v/>
      </c>
      <c r="FJ488" s="1"/>
      <c r="FK488" s="12"/>
      <c r="FL488" s="6" t="str">
        <f>+IFERROR(VALUE(RIGHT(Tabla29[[#This Row],[B2B]],6)),"")</f>
        <v/>
      </c>
      <c r="FM488" s="6" t="str">
        <f>+IFERROR(VLOOKUP(FK488,Auxiliar!$A:$C,2,0),"")</f>
        <v/>
      </c>
      <c r="FN488" s="7" t="str">
        <f>+IFERROR(VLOOKUP(FK488,Auxiliar!$A:$C,3,0),"")</f>
        <v/>
      </c>
      <c r="FO488" s="1"/>
      <c r="FP488" s="12"/>
      <c r="FQ488" s="6" t="str">
        <f>+IFERROR(VALUE(RIGHT(Tabla30[[#This Row],[B2B]],6)),"")</f>
        <v/>
      </c>
      <c r="FR488" s="6" t="str">
        <f>+IFERROR(VLOOKUP(FP488,Auxiliar!$A:$C,2,0),"")</f>
        <v/>
      </c>
      <c r="FS488" s="7"/>
      <c r="FT488" s="1"/>
      <c r="FU488" s="12"/>
      <c r="FV488" s="6" t="str">
        <f>+IFERROR(VALUE(RIGHT(Tabla31[[#This Row],[B2B]],6)),"")</f>
        <v/>
      </c>
      <c r="FW488" s="6" t="str">
        <f>+IFERROR(VLOOKUP(FU488,Auxiliar!$A:$C,2,0),"")</f>
        <v/>
      </c>
      <c r="FX488" s="7" t="str">
        <f>+IFERROR(VLOOKUP(FU488,Auxiliar!$A:$C,3,0),"")</f>
        <v/>
      </c>
      <c r="FY488" s="1"/>
      <c r="FZ488" s="12"/>
      <c r="GA488" s="6" t="str">
        <f>+IFERROR(VALUE(RIGHT(Tabla32[[#This Row],[B2B]],6)),"")</f>
        <v/>
      </c>
      <c r="GB488" s="6" t="str">
        <f>+IFERROR(VLOOKUP(FZ488,Auxiliar!$A:$C,2,0),"")</f>
        <v/>
      </c>
      <c r="GC488" s="7" t="str">
        <f>+IFERROR(VLOOKUP(FZ488,Auxiliar!$A:$C,3,0),"")</f>
        <v/>
      </c>
      <c r="GD488" s="1"/>
      <c r="GE488" s="12"/>
      <c r="GF488" s="6" t="str">
        <f>+IFERROR(VALUE(RIGHT(Tabla33[[#This Row],[B2B]],6)),"")</f>
        <v/>
      </c>
      <c r="GG488" s="6" t="str">
        <f>+IFERROR(VLOOKUP(GE488,Auxiliar!$A:$C,2,0),"")</f>
        <v/>
      </c>
      <c r="GH488" s="7" t="str">
        <f>+IFERROR(VLOOKUP(GE488,Auxiliar!$A:$C,3,0),"")</f>
        <v/>
      </c>
    </row>
    <row r="489" spans="1:190" x14ac:dyDescent="0.25">
      <c r="A489" s="1"/>
      <c r="B489" s="1"/>
      <c r="C489" t="str">
        <f>+IFERROR(VALUE(RIGHT(Tabla1[[#This Row],[B2B]],6)),"")</f>
        <v/>
      </c>
      <c r="D489" t="str">
        <f>+IFERROR(VLOOKUP(B489,Auxiliar!$A:$C,2,0),"")</f>
        <v/>
      </c>
      <c r="E489" s="5" t="str">
        <f>+IFERROR(VLOOKUP(B489,Auxiliar!$A:$C,3,0),"")</f>
        <v/>
      </c>
      <c r="S489" s="1">
        <v>5428</v>
      </c>
      <c r="T489" s="1" t="s">
        <v>9</v>
      </c>
      <c r="U489" s="6">
        <f>+IFERROR(VALUE(RIGHT(Tabla4[[#This Row],[B2B]],6)),"")</f>
        <v>5428</v>
      </c>
      <c r="V489" s="6" t="str">
        <f>+IFERROR(VLOOKUP(T489,Auxiliar!$A:$C,2,0),"")</f>
        <v>CORE</v>
      </c>
      <c r="W489" s="7" t="str">
        <f>+IFERROR(VLOOKUP(T489,Auxiliar!$A:$C,3,0),"")</f>
        <v>0b 1% | 2b 5% | 4b 6%</v>
      </c>
      <c r="AK489" s="1">
        <v>5216</v>
      </c>
      <c r="AL489" s="1" t="s">
        <v>30</v>
      </c>
      <c r="AM489" s="6">
        <f>+IFERROR(VALUE(RIGHT(Tabla7[[#This Row],[B2B]],6)),"")</f>
        <v>5216</v>
      </c>
      <c r="AN489" s="6" t="str">
        <f>+IFERROR(VLOOKUP(AL489,Auxiliar!$A:$C,2,0),"")</f>
        <v>LATONES</v>
      </c>
      <c r="AO489" s="7" t="str">
        <f>+IFERROR(VLOOKUP(AL489,Auxiliar!$A:$C,3,0),"")</f>
        <v>1b 4% | 5b 7% | 97b 0%</v>
      </c>
      <c r="AW489" s="1"/>
      <c r="AX489" s="1" t="s">
        <v>32</v>
      </c>
      <c r="AY489" s="6" t="str">
        <f>+IFERROR(VALUE(RIGHT(Tabla9[[#This Row],[B2B]],6)),"")</f>
        <v/>
      </c>
      <c r="AZ489" s="6" t="str">
        <f>+IFERROR(VLOOKUP(AX489,Auxiliar!$A:$C,2,0),"")</f>
        <v>LATONES</v>
      </c>
      <c r="BA489" s="7" t="str">
        <f>+IFERROR(VLOOKUP(AX489,Auxiliar!$A:$C,3,0),"")</f>
        <v>2b 3% | 4b 4% | 6b 5% | 10b 8%  | 385b 0%</v>
      </c>
      <c r="BI489" s="1"/>
      <c r="BJ489" s="1"/>
      <c r="BK489" s="6" t="str">
        <f>+IFERROR(VALUE(RIGHT(Tabla11[[#This Row],[B2B]],6)),"")</f>
        <v/>
      </c>
      <c r="BL489" s="6" t="str">
        <f>+IFERROR(VLOOKUP(BJ489,Auxiliar!$A:$C,2,0),"")</f>
        <v/>
      </c>
      <c r="BM489" s="7" t="str">
        <f>+IFERROR(VLOOKUP(BJ489,Auxiliar!$A:$C,3,0),"")</f>
        <v/>
      </c>
      <c r="BO489" s="1">
        <v>1701</v>
      </c>
      <c r="BP489" s="1" t="s">
        <v>39</v>
      </c>
      <c r="BQ489" s="6">
        <f>+IFERROR(VALUE(RIGHT(Tabla12[[#This Row],[B2B]],6)),"")</f>
        <v>1701</v>
      </c>
      <c r="BR489" s="6" t="str">
        <f>+IFERROR(VLOOKUP(BP489,Auxiliar!$A:$C,2,0),"")</f>
        <v>VALUE LITRO</v>
      </c>
      <c r="BS489" s="7" t="str">
        <f>+IFERROR(VLOOKUP(BP489,Auxiliar!$A:$C,3,0),"")</f>
        <v>1b 12%</v>
      </c>
      <c r="CA489" s="1">
        <v>4338</v>
      </c>
      <c r="CB489" s="1" t="s">
        <v>35</v>
      </c>
      <c r="CC489" s="6">
        <f>+IFERROR(VALUE(RIGHT(Tabla14[[#This Row],[B2B]],6)),"")</f>
        <v>4338</v>
      </c>
      <c r="CD489" s="6" t="str">
        <f>+IFERROR(VLOOKUP(CB489,Auxiliar!$A:$C,2,0),"")</f>
        <v>Corona 710cc</v>
      </c>
      <c r="CE489" s="7" t="str">
        <f>+IFERROR(VLOOKUP(CB489,Auxiliar!$A:$C,3,0),"")</f>
        <v>1b 10% | 85b 0%</v>
      </c>
      <c r="CG489" s="1"/>
      <c r="CH489" s="1"/>
      <c r="CI489" s="6" t="str">
        <f>+IFERROR(VALUE(RIGHT(Tabla15[[#This Row],[B2B]],6)),"")</f>
        <v/>
      </c>
      <c r="CJ489" s="6" t="str">
        <f>+IFERROR(VLOOKUP(CH489,Auxiliar!$A:$C,2,0),"")</f>
        <v/>
      </c>
      <c r="CK489" s="7" t="str">
        <f>+IFERROR(VLOOKUP(CH489,Auxiliar!$A:$C,3,0),"")</f>
        <v/>
      </c>
      <c r="CM489" s="1">
        <v>4290</v>
      </c>
      <c r="CN489" s="1" t="s">
        <v>20</v>
      </c>
      <c r="CO489" s="6">
        <v>4290</v>
      </c>
      <c r="CP489" s="6" t="s">
        <v>20</v>
      </c>
      <c r="CQ489" s="7" t="s">
        <v>21</v>
      </c>
      <c r="CS489" s="1"/>
      <c r="CT489" s="1"/>
      <c r="CU489" s="6" t="str">
        <f>+IFERROR(VALUE(RIGHT(Tabla17[[#This Row],[B2B]],6)),"")</f>
        <v/>
      </c>
      <c r="CV489" s="6" t="str">
        <f>+IFERROR(VLOOKUP(CT489,Auxiliar!$A:$C,2,0),"")</f>
        <v/>
      </c>
      <c r="CW489" s="7" t="str">
        <f>+IFERROR(VLOOKUP(CT489,Auxiliar!$A:$C,3,0),"")</f>
        <v/>
      </c>
      <c r="CY489" s="1">
        <v>4290</v>
      </c>
      <c r="CZ489" s="1" t="s">
        <v>16</v>
      </c>
      <c r="DA489" s="6">
        <f>+IFERROR(VALUE(RIGHT(Tabla18[[#This Row],[B2B]],6)),"")</f>
        <v>4290</v>
      </c>
      <c r="DB489" s="6" t="str">
        <f>+IFERROR(VLOOKUP(CZ489,Auxiliar!$A:$C,2,0),"")</f>
        <v>PREMIUM</v>
      </c>
      <c r="DC489" s="7" t="str">
        <f>+IFERROR(VLOOKUP(CZ489,Auxiliar!$A:$C,3,0),"")</f>
        <v>0b 0% | 2b 2% | 5b 3,5% | 10b 5%</v>
      </c>
      <c r="DE489" s="1">
        <v>4290</v>
      </c>
      <c r="DF489" s="1" t="s">
        <v>19</v>
      </c>
      <c r="DG489" s="6">
        <f>+IFERROR(VALUE(RIGHT(Tabla19[[#This Row],[B2B]],6)),"")</f>
        <v>4290</v>
      </c>
      <c r="DH489" s="6" t="str">
        <f>+IFERROR(VLOOKUP(DF489,Auxiliar!$A:$C,2,0),"")</f>
        <v>MICHELOB</v>
      </c>
      <c r="DI489" s="7" t="str">
        <f>+IFERROR(VLOOKUP(DF489,Auxiliar!$A:$C,3,0),"")</f>
        <v>1b 7% | 3b 22% | 8b 27%</v>
      </c>
      <c r="DK489" s="1"/>
      <c r="DL489" s="1"/>
      <c r="DM489" s="6" t="str">
        <f>+IFERROR(VALUE(RIGHT(Tabla20[[#This Row],[B2B]],6)),"")</f>
        <v/>
      </c>
      <c r="DN489" s="6" t="str">
        <f>+IFERROR(VLOOKUP(DL489,Auxiliar!$A:$C,2,0),"")</f>
        <v/>
      </c>
      <c r="DO489" s="7" t="str">
        <f>+IFERROR(VLOOKUP(DL489,Auxiliar!$A:$C,3,0),"")</f>
        <v/>
      </c>
      <c r="DQ489" s="1">
        <v>4294</v>
      </c>
      <c r="DR489" s="12" t="s">
        <v>24</v>
      </c>
      <c r="DS489" s="6">
        <f>+IFERROR(VALUE(RIGHT(Tabla21[[#This Row],[B2B]],6)),"")</f>
        <v>4294</v>
      </c>
      <c r="DT489" s="6" t="str">
        <f>+IFERROR(VLOOKUP(DR489,Auxiliar!$A:$C,2,0),"")</f>
        <v>CORONA PORRON</v>
      </c>
      <c r="DU489" s="7" t="str">
        <f>+IFERROR(VLOOKUP(DR489,Auxiliar!$A:$C,3,0),"")</f>
        <v>1b 5% | 20b 0%</v>
      </c>
      <c r="DW489" s="1">
        <v>11121</v>
      </c>
      <c r="DX489" s="12" t="s">
        <v>43</v>
      </c>
      <c r="DY489" s="6">
        <f>+IFERROR(VALUE(RIGHT(Tabla22[[#This Row],[B2B]],6)),"")</f>
        <v>11121</v>
      </c>
      <c r="DZ489" s="6" t="str">
        <f>+IFERROR(VLOOKUP(DX489,Auxiliar!$A:$C,2,0),"")</f>
        <v xml:space="preserve">VALUE LATA </v>
      </c>
      <c r="EA489" s="7" t="str">
        <f>+IFERROR(VLOOKUP(DX489,Auxiliar!$A:$C,3,0),"")</f>
        <v>1b 15% | 100b 18%</v>
      </c>
      <c r="EC489" s="1">
        <v>11078</v>
      </c>
      <c r="ED489" s="12" t="s">
        <v>47</v>
      </c>
      <c r="EE489" s="6">
        <f>+IFERROR(VALUE(RIGHT(Tabla23[[#This Row],[B2B]],6)),"")</f>
        <v>11078</v>
      </c>
      <c r="EF489" s="6" t="str">
        <f>+IFERROR(VLOOKUP(ED489,Auxiliar!$A:$C,2,0),"")</f>
        <v>VALUE LATON</v>
      </c>
      <c r="EG489" s="7" t="str">
        <f>+IFERROR(VLOOKUP(ED489,Auxiliar!$A:$C,3,0),"")</f>
        <v>1b 10% | 5b 15% | 192b 0%</v>
      </c>
      <c r="EI489" s="1"/>
      <c r="EJ489" s="12"/>
      <c r="EK489" s="6" t="str">
        <f>+IFERROR(VALUE(RIGHT(Tabla24[[#This Row],[B2B]],6)),"")</f>
        <v/>
      </c>
      <c r="EL489" s="6" t="str">
        <f>+IFERROR(VLOOKUP(EJ489,Auxiliar!$A:$C,2,0),"")</f>
        <v/>
      </c>
      <c r="EM489" s="7" t="str">
        <f>+IFERROR(VLOOKUP(EJ489,Auxiliar!$A:$C,3,0),"")</f>
        <v/>
      </c>
      <c r="EO489" s="1"/>
      <c r="EP489" s="12"/>
      <c r="EQ489" s="6" t="str">
        <f>+IFERROR(VALUE(RIGHT(Tabla25[[#This Row],[B2B]],6)),"")</f>
        <v/>
      </c>
      <c r="ER489" s="6" t="str">
        <f>+IFERROR(VLOOKUP(EP489,Auxiliar!$A:$C,2,0),"")</f>
        <v/>
      </c>
      <c r="ES489" s="7" t="str">
        <f>+IFERROR(VLOOKUP(EP489,Auxiliar!$A:$C,3,0),"")</f>
        <v/>
      </c>
      <c r="EU489" s="1"/>
      <c r="EV489" s="12"/>
      <c r="EW489" s="6" t="str">
        <f>+IFERROR(VALUE(RIGHT(Tabla26[[#This Row],[B2B]],6)),"")</f>
        <v/>
      </c>
      <c r="EX489" s="6" t="str">
        <f>+IFERROR(VLOOKUP(EV489,Auxiliar!$A:$C,2,0),"")</f>
        <v/>
      </c>
      <c r="EY489" s="7" t="str">
        <f>+IFERROR(VLOOKUP(EV489,Auxiliar!$A:$C,3,0),"")</f>
        <v/>
      </c>
      <c r="EZ489" s="1"/>
      <c r="FA489" s="12"/>
      <c r="FB489" s="6" t="str">
        <f>+IFERROR(VALUE(RIGHT(Tabla27[[#This Row],[B2B]],6)),"")</f>
        <v/>
      </c>
      <c r="FC489" s="6" t="str">
        <f>+IFERROR(VLOOKUP(FA489,Auxiliar!$A:$C,2,0),"")</f>
        <v/>
      </c>
      <c r="FD489" s="7" t="str">
        <f>+IFERROR(VLOOKUP(FA489,Auxiliar!$A:$C,3,0),"")</f>
        <v/>
      </c>
      <c r="FE489" s="1"/>
      <c r="FF489" s="12"/>
      <c r="FG489" s="6" t="str">
        <f>+IFERROR(VALUE(RIGHT(Tabla28[[#This Row],[B2B]],6)),"")</f>
        <v/>
      </c>
      <c r="FH489" s="6" t="str">
        <f>+IFERROR(VLOOKUP(FF489,Auxiliar!$A:$C,2,0),"")</f>
        <v/>
      </c>
      <c r="FI489" s="7" t="str">
        <f>+IFERROR(VLOOKUP(FF489,Auxiliar!$A:$C,3,0),"")</f>
        <v/>
      </c>
      <c r="FJ489" s="1"/>
      <c r="FK489" s="12"/>
      <c r="FL489" s="6" t="str">
        <f>+IFERROR(VALUE(RIGHT(Tabla29[[#This Row],[B2B]],6)),"")</f>
        <v/>
      </c>
      <c r="FM489" s="6" t="str">
        <f>+IFERROR(VLOOKUP(FK489,Auxiliar!$A:$C,2,0),"")</f>
        <v/>
      </c>
      <c r="FN489" s="7" t="str">
        <f>+IFERROR(VLOOKUP(FK489,Auxiliar!$A:$C,3,0),"")</f>
        <v/>
      </c>
      <c r="FO489" s="1"/>
      <c r="FP489" s="12"/>
      <c r="FQ489" s="6" t="str">
        <f>+IFERROR(VALUE(RIGHT(Tabla30[[#This Row],[B2B]],6)),"")</f>
        <v/>
      </c>
      <c r="FR489" s="6" t="str">
        <f>+IFERROR(VLOOKUP(FP489,Auxiliar!$A:$C,2,0),"")</f>
        <v/>
      </c>
      <c r="FS489" s="7"/>
      <c r="FT489" s="1"/>
      <c r="FU489" s="12"/>
      <c r="FV489" s="6" t="str">
        <f>+IFERROR(VALUE(RIGHT(Tabla31[[#This Row],[B2B]],6)),"")</f>
        <v/>
      </c>
      <c r="FW489" s="6" t="str">
        <f>+IFERROR(VLOOKUP(FU489,Auxiliar!$A:$C,2,0),"")</f>
        <v/>
      </c>
      <c r="FX489" s="7" t="str">
        <f>+IFERROR(VLOOKUP(FU489,Auxiliar!$A:$C,3,0),"")</f>
        <v/>
      </c>
      <c r="FY489" s="1"/>
      <c r="FZ489" s="12"/>
      <c r="GA489" s="6" t="str">
        <f>+IFERROR(VALUE(RIGHT(Tabla32[[#This Row],[B2B]],6)),"")</f>
        <v/>
      </c>
      <c r="GB489" s="6" t="str">
        <f>+IFERROR(VLOOKUP(FZ489,Auxiliar!$A:$C,2,0),"")</f>
        <v/>
      </c>
      <c r="GC489" s="7" t="str">
        <f>+IFERROR(VLOOKUP(FZ489,Auxiliar!$A:$C,3,0),"")</f>
        <v/>
      </c>
      <c r="GD489" s="1"/>
      <c r="GE489" s="12"/>
      <c r="GF489" s="6" t="str">
        <f>+IFERROR(VALUE(RIGHT(Tabla33[[#This Row],[B2B]],6)),"")</f>
        <v/>
      </c>
      <c r="GG489" s="6" t="str">
        <f>+IFERROR(VLOOKUP(GE489,Auxiliar!$A:$C,2,0),"")</f>
        <v/>
      </c>
      <c r="GH489" s="7" t="str">
        <f>+IFERROR(VLOOKUP(GE489,Auxiliar!$A:$C,3,0),"")</f>
        <v/>
      </c>
    </row>
    <row r="490" spans="1:190" x14ac:dyDescent="0.25">
      <c r="A490" s="1"/>
      <c r="B490" s="1"/>
      <c r="C490" t="str">
        <f>+IFERROR(VALUE(RIGHT(Tabla1[[#This Row],[B2B]],6)),"")</f>
        <v/>
      </c>
      <c r="D490" t="str">
        <f>+IFERROR(VLOOKUP(B490,Auxiliar!$A:$C,2,0),"")</f>
        <v/>
      </c>
      <c r="E490" s="5" t="str">
        <f>+IFERROR(VLOOKUP(B490,Auxiliar!$A:$C,3,0),"")</f>
        <v/>
      </c>
      <c r="S490" s="1">
        <v>5431</v>
      </c>
      <c r="T490" s="1" t="s">
        <v>9</v>
      </c>
      <c r="U490" s="6">
        <f>+IFERROR(VALUE(RIGHT(Tabla4[[#This Row],[B2B]],6)),"")</f>
        <v>5431</v>
      </c>
      <c r="V490" s="6" t="str">
        <f>+IFERROR(VLOOKUP(T490,Auxiliar!$A:$C,2,0),"")</f>
        <v>CORE</v>
      </c>
      <c r="W490" s="7" t="str">
        <f>+IFERROR(VLOOKUP(T490,Auxiliar!$A:$C,3,0),"")</f>
        <v>0b 1% | 2b 5% | 4b 6%</v>
      </c>
      <c r="AK490" s="1">
        <v>5220</v>
      </c>
      <c r="AL490" s="1" t="s">
        <v>30</v>
      </c>
      <c r="AM490" s="6">
        <f>+IFERROR(VALUE(RIGHT(Tabla7[[#This Row],[B2B]],6)),"")</f>
        <v>5220</v>
      </c>
      <c r="AN490" s="6" t="str">
        <f>+IFERROR(VLOOKUP(AL490,Auxiliar!$A:$C,2,0),"")</f>
        <v>LATONES</v>
      </c>
      <c r="AO490" s="7" t="str">
        <f>+IFERROR(VLOOKUP(AL490,Auxiliar!$A:$C,3,0),"")</f>
        <v>1b 4% | 5b 7% | 97b 0%</v>
      </c>
      <c r="AW490" s="1"/>
      <c r="AX490" s="1" t="s">
        <v>32</v>
      </c>
      <c r="AY490" s="6" t="str">
        <f>+IFERROR(VALUE(RIGHT(Tabla9[[#This Row],[B2B]],6)),"")</f>
        <v/>
      </c>
      <c r="AZ490" s="6" t="str">
        <f>+IFERROR(VLOOKUP(AX490,Auxiliar!$A:$C,2,0),"")</f>
        <v>LATONES</v>
      </c>
      <c r="BA490" s="7" t="str">
        <f>+IFERROR(VLOOKUP(AX490,Auxiliar!$A:$C,3,0),"")</f>
        <v>2b 3% | 4b 4% | 6b 5% | 10b 8%  | 385b 0%</v>
      </c>
      <c r="BI490" s="1"/>
      <c r="BJ490" s="1"/>
      <c r="BK490" s="6" t="str">
        <f>+IFERROR(VALUE(RIGHT(Tabla11[[#This Row],[B2B]],6)),"")</f>
        <v/>
      </c>
      <c r="BL490" s="6" t="str">
        <f>+IFERROR(VLOOKUP(BJ490,Auxiliar!$A:$C,2,0),"")</f>
        <v/>
      </c>
      <c r="BM490" s="7" t="str">
        <f>+IFERROR(VLOOKUP(BJ490,Auxiliar!$A:$C,3,0),"")</f>
        <v/>
      </c>
      <c r="BO490" s="1">
        <v>1720</v>
      </c>
      <c r="BP490" s="1" t="s">
        <v>39</v>
      </c>
      <c r="BQ490" s="6">
        <f>+IFERROR(VALUE(RIGHT(Tabla12[[#This Row],[B2B]],6)),"")</f>
        <v>1720</v>
      </c>
      <c r="BR490" s="6" t="str">
        <f>+IFERROR(VLOOKUP(BP490,Auxiliar!$A:$C,2,0),"")</f>
        <v>VALUE LITRO</v>
      </c>
      <c r="BS490" s="7" t="str">
        <f>+IFERROR(VLOOKUP(BP490,Auxiliar!$A:$C,3,0),"")</f>
        <v>1b 12%</v>
      </c>
      <c r="CA490" s="1">
        <v>4345</v>
      </c>
      <c r="CB490" s="1" t="s">
        <v>35</v>
      </c>
      <c r="CC490" s="6">
        <f>+IFERROR(VALUE(RIGHT(Tabla14[[#This Row],[B2B]],6)),"")</f>
        <v>4345</v>
      </c>
      <c r="CD490" s="6" t="str">
        <f>+IFERROR(VLOOKUP(CB490,Auxiliar!$A:$C,2,0),"")</f>
        <v>Corona 710cc</v>
      </c>
      <c r="CE490" s="7" t="str">
        <f>+IFERROR(VLOOKUP(CB490,Auxiliar!$A:$C,3,0),"")</f>
        <v>1b 10% | 85b 0%</v>
      </c>
      <c r="CG490" s="1"/>
      <c r="CH490" s="1"/>
      <c r="CI490" s="6" t="str">
        <f>+IFERROR(VALUE(RIGHT(Tabla15[[#This Row],[B2B]],6)),"")</f>
        <v/>
      </c>
      <c r="CJ490" s="6" t="str">
        <f>+IFERROR(VLOOKUP(CH490,Auxiliar!$A:$C,2,0),"")</f>
        <v/>
      </c>
      <c r="CK490" s="7" t="str">
        <f>+IFERROR(VLOOKUP(CH490,Auxiliar!$A:$C,3,0),"")</f>
        <v/>
      </c>
      <c r="CM490" s="1">
        <v>4294</v>
      </c>
      <c r="CN490" s="1" t="s">
        <v>20</v>
      </c>
      <c r="CO490" s="6">
        <v>4294</v>
      </c>
      <c r="CP490" s="6" t="s">
        <v>20</v>
      </c>
      <c r="CQ490" s="7" t="s">
        <v>21</v>
      </c>
      <c r="CS490" s="1"/>
      <c r="CT490" s="1"/>
      <c r="CU490" s="6" t="str">
        <f>+IFERROR(VALUE(RIGHT(Tabla17[[#This Row],[B2B]],6)),"")</f>
        <v/>
      </c>
      <c r="CV490" s="6" t="str">
        <f>+IFERROR(VLOOKUP(CT490,Auxiliar!$A:$C,2,0),"")</f>
        <v/>
      </c>
      <c r="CW490" s="7" t="str">
        <f>+IFERROR(VLOOKUP(CT490,Auxiliar!$A:$C,3,0),"")</f>
        <v/>
      </c>
      <c r="CY490" s="1">
        <v>4294</v>
      </c>
      <c r="CZ490" s="1" t="s">
        <v>16</v>
      </c>
      <c r="DA490" s="6">
        <f>+IFERROR(VALUE(RIGHT(Tabla18[[#This Row],[B2B]],6)),"")</f>
        <v>4294</v>
      </c>
      <c r="DB490" s="6" t="str">
        <f>+IFERROR(VLOOKUP(CZ490,Auxiliar!$A:$C,2,0),"")</f>
        <v>PREMIUM</v>
      </c>
      <c r="DC490" s="7" t="str">
        <f>+IFERROR(VLOOKUP(CZ490,Auxiliar!$A:$C,3,0),"")</f>
        <v>0b 0% | 2b 2% | 5b 3,5% | 10b 5%</v>
      </c>
      <c r="DE490" s="1">
        <v>4294</v>
      </c>
      <c r="DF490" s="1" t="s">
        <v>19</v>
      </c>
      <c r="DG490" s="6">
        <f>+IFERROR(VALUE(RIGHT(Tabla19[[#This Row],[B2B]],6)),"")</f>
        <v>4294</v>
      </c>
      <c r="DH490" s="6" t="str">
        <f>+IFERROR(VLOOKUP(DF490,Auxiliar!$A:$C,2,0),"")</f>
        <v>MICHELOB</v>
      </c>
      <c r="DI490" s="7" t="str">
        <f>+IFERROR(VLOOKUP(DF490,Auxiliar!$A:$C,3,0),"")</f>
        <v>1b 7% | 3b 22% | 8b 27%</v>
      </c>
      <c r="DK490" s="1"/>
      <c r="DL490" s="1"/>
      <c r="DM490" s="6" t="str">
        <f>+IFERROR(VALUE(RIGHT(Tabla20[[#This Row],[B2B]],6)),"")</f>
        <v/>
      </c>
      <c r="DN490" s="6" t="str">
        <f>+IFERROR(VLOOKUP(DL490,Auxiliar!$A:$C,2,0),"")</f>
        <v/>
      </c>
      <c r="DO490" s="7" t="str">
        <f>+IFERROR(VLOOKUP(DL490,Auxiliar!$A:$C,3,0),"")</f>
        <v/>
      </c>
      <c r="DQ490" s="1">
        <v>4297</v>
      </c>
      <c r="DR490" s="12" t="s">
        <v>24</v>
      </c>
      <c r="DS490" s="6">
        <f>+IFERROR(VALUE(RIGHT(Tabla21[[#This Row],[B2B]],6)),"")</f>
        <v>4297</v>
      </c>
      <c r="DT490" s="6" t="str">
        <f>+IFERROR(VLOOKUP(DR490,Auxiliar!$A:$C,2,0),"")</f>
        <v>CORONA PORRON</v>
      </c>
      <c r="DU490" s="7" t="str">
        <f>+IFERROR(VLOOKUP(DR490,Auxiliar!$A:$C,3,0),"")</f>
        <v>1b 5% | 20b 0%</v>
      </c>
      <c r="DW490" s="1">
        <v>11137</v>
      </c>
      <c r="DX490" s="12" t="s">
        <v>43</v>
      </c>
      <c r="DY490" s="6">
        <f>+IFERROR(VALUE(RIGHT(Tabla22[[#This Row],[B2B]],6)),"")</f>
        <v>11137</v>
      </c>
      <c r="DZ490" s="6" t="str">
        <f>+IFERROR(VLOOKUP(DX490,Auxiliar!$A:$C,2,0),"")</f>
        <v xml:space="preserve">VALUE LATA </v>
      </c>
      <c r="EA490" s="7" t="str">
        <f>+IFERROR(VLOOKUP(DX490,Auxiliar!$A:$C,3,0),"")</f>
        <v>1b 15% | 100b 18%</v>
      </c>
      <c r="EC490" s="1">
        <v>1701</v>
      </c>
      <c r="ED490" s="12" t="s">
        <v>47</v>
      </c>
      <c r="EE490" s="6">
        <f>+IFERROR(VALUE(RIGHT(Tabla23[[#This Row],[B2B]],6)),"")</f>
        <v>1701</v>
      </c>
      <c r="EF490" s="6" t="str">
        <f>+IFERROR(VLOOKUP(ED490,Auxiliar!$A:$C,2,0),"")</f>
        <v>VALUE LATON</v>
      </c>
      <c r="EG490" s="7" t="str">
        <f>+IFERROR(VLOOKUP(ED490,Auxiliar!$A:$C,3,0),"")</f>
        <v>1b 10% | 5b 15% | 192b 0%</v>
      </c>
      <c r="EI490" s="1"/>
      <c r="EJ490" s="12"/>
      <c r="EK490" s="6" t="str">
        <f>+IFERROR(VALUE(RIGHT(Tabla24[[#This Row],[B2B]],6)),"")</f>
        <v/>
      </c>
      <c r="EL490" s="6" t="str">
        <f>+IFERROR(VLOOKUP(EJ490,Auxiliar!$A:$C,2,0),"")</f>
        <v/>
      </c>
      <c r="EM490" s="7" t="str">
        <f>+IFERROR(VLOOKUP(EJ490,Auxiliar!$A:$C,3,0),"")</f>
        <v/>
      </c>
      <c r="EO490" s="1"/>
      <c r="EP490" s="12"/>
      <c r="EQ490" s="6" t="str">
        <f>+IFERROR(VALUE(RIGHT(Tabla25[[#This Row],[B2B]],6)),"")</f>
        <v/>
      </c>
      <c r="ER490" s="6" t="str">
        <f>+IFERROR(VLOOKUP(EP490,Auxiliar!$A:$C,2,0),"")</f>
        <v/>
      </c>
      <c r="ES490" s="7" t="str">
        <f>+IFERROR(VLOOKUP(EP490,Auxiliar!$A:$C,3,0),"")</f>
        <v/>
      </c>
      <c r="EU490" s="1"/>
      <c r="EV490" s="12"/>
      <c r="EW490" s="6" t="str">
        <f>+IFERROR(VALUE(RIGHT(Tabla26[[#This Row],[B2B]],6)),"")</f>
        <v/>
      </c>
      <c r="EX490" s="6" t="str">
        <f>+IFERROR(VLOOKUP(EV490,Auxiliar!$A:$C,2,0),"")</f>
        <v/>
      </c>
      <c r="EY490" s="7" t="str">
        <f>+IFERROR(VLOOKUP(EV490,Auxiliar!$A:$C,3,0),"")</f>
        <v/>
      </c>
      <c r="EZ490" s="1"/>
      <c r="FA490" s="12"/>
      <c r="FB490" s="6" t="str">
        <f>+IFERROR(VALUE(RIGHT(Tabla27[[#This Row],[B2B]],6)),"")</f>
        <v/>
      </c>
      <c r="FC490" s="6" t="str">
        <f>+IFERROR(VLOOKUP(FA490,Auxiliar!$A:$C,2,0),"")</f>
        <v/>
      </c>
      <c r="FD490" s="7" t="str">
        <f>+IFERROR(VLOOKUP(FA490,Auxiliar!$A:$C,3,0),"")</f>
        <v/>
      </c>
      <c r="FE490" s="1"/>
      <c r="FF490" s="12"/>
      <c r="FG490" s="6" t="str">
        <f>+IFERROR(VALUE(RIGHT(Tabla28[[#This Row],[B2B]],6)),"")</f>
        <v/>
      </c>
      <c r="FH490" s="6" t="str">
        <f>+IFERROR(VLOOKUP(FF490,Auxiliar!$A:$C,2,0),"")</f>
        <v/>
      </c>
      <c r="FI490" s="7" t="str">
        <f>+IFERROR(VLOOKUP(FF490,Auxiliar!$A:$C,3,0),"")</f>
        <v/>
      </c>
      <c r="FJ490" s="1"/>
      <c r="FK490" s="12"/>
      <c r="FL490" s="6" t="str">
        <f>+IFERROR(VALUE(RIGHT(Tabla29[[#This Row],[B2B]],6)),"")</f>
        <v/>
      </c>
      <c r="FM490" s="6" t="str">
        <f>+IFERROR(VLOOKUP(FK490,Auxiliar!$A:$C,2,0),"")</f>
        <v/>
      </c>
      <c r="FN490" s="7" t="str">
        <f>+IFERROR(VLOOKUP(FK490,Auxiliar!$A:$C,3,0),"")</f>
        <v/>
      </c>
      <c r="FO490" s="1"/>
      <c r="FP490" s="12"/>
      <c r="FQ490" s="6" t="str">
        <f>+IFERROR(VALUE(RIGHT(Tabla30[[#This Row],[B2B]],6)),"")</f>
        <v/>
      </c>
      <c r="FR490" s="6" t="str">
        <f>+IFERROR(VLOOKUP(FP490,Auxiliar!$A:$C,2,0),"")</f>
        <v/>
      </c>
      <c r="FS490" s="7"/>
      <c r="FT490" s="1"/>
      <c r="FU490" s="12"/>
      <c r="FV490" s="6" t="str">
        <f>+IFERROR(VALUE(RIGHT(Tabla31[[#This Row],[B2B]],6)),"")</f>
        <v/>
      </c>
      <c r="FW490" s="6" t="str">
        <f>+IFERROR(VLOOKUP(FU490,Auxiliar!$A:$C,2,0),"")</f>
        <v/>
      </c>
      <c r="FX490" s="7" t="str">
        <f>+IFERROR(VLOOKUP(FU490,Auxiliar!$A:$C,3,0),"")</f>
        <v/>
      </c>
      <c r="FY490" s="1"/>
      <c r="FZ490" s="12"/>
      <c r="GA490" s="6" t="str">
        <f>+IFERROR(VALUE(RIGHT(Tabla32[[#This Row],[B2B]],6)),"")</f>
        <v/>
      </c>
      <c r="GB490" s="6" t="str">
        <f>+IFERROR(VLOOKUP(FZ490,Auxiliar!$A:$C,2,0),"")</f>
        <v/>
      </c>
      <c r="GC490" s="7" t="str">
        <f>+IFERROR(VLOOKUP(FZ490,Auxiliar!$A:$C,3,0),"")</f>
        <v/>
      </c>
      <c r="GD490" s="1"/>
      <c r="GE490" s="12"/>
      <c r="GF490" s="6" t="str">
        <f>+IFERROR(VALUE(RIGHT(Tabla33[[#This Row],[B2B]],6)),"")</f>
        <v/>
      </c>
      <c r="GG490" s="6" t="str">
        <f>+IFERROR(VLOOKUP(GE490,Auxiliar!$A:$C,2,0),"")</f>
        <v/>
      </c>
      <c r="GH490" s="7" t="str">
        <f>+IFERROR(VLOOKUP(GE490,Auxiliar!$A:$C,3,0),"")</f>
        <v/>
      </c>
    </row>
    <row r="491" spans="1:190" x14ac:dyDescent="0.25">
      <c r="A491" s="1"/>
      <c r="B491" s="1"/>
      <c r="C491" t="str">
        <f>+IFERROR(VALUE(RIGHT(Tabla1[[#This Row],[B2B]],6)),"")</f>
        <v/>
      </c>
      <c r="D491" t="str">
        <f>+IFERROR(VLOOKUP(B491,Auxiliar!$A:$C,2,0),"")</f>
        <v/>
      </c>
      <c r="E491" s="5" t="str">
        <f>+IFERROR(VLOOKUP(B491,Auxiliar!$A:$C,3,0),"")</f>
        <v/>
      </c>
      <c r="S491" s="1">
        <v>5437</v>
      </c>
      <c r="T491" s="1" t="s">
        <v>9</v>
      </c>
      <c r="U491" s="6">
        <f>+IFERROR(VALUE(RIGHT(Tabla4[[#This Row],[B2B]],6)),"")</f>
        <v>5437</v>
      </c>
      <c r="V491" s="6" t="str">
        <f>+IFERROR(VLOOKUP(T491,Auxiliar!$A:$C,2,0),"")</f>
        <v>CORE</v>
      </c>
      <c r="W491" s="7" t="str">
        <f>+IFERROR(VLOOKUP(T491,Auxiliar!$A:$C,3,0),"")</f>
        <v>0b 1% | 2b 5% | 4b 6%</v>
      </c>
      <c r="AK491" s="1">
        <v>5223</v>
      </c>
      <c r="AL491" s="1" t="s">
        <v>30</v>
      </c>
      <c r="AM491" s="6">
        <f>+IFERROR(VALUE(RIGHT(Tabla7[[#This Row],[B2B]],6)),"")</f>
        <v>5223</v>
      </c>
      <c r="AN491" s="6" t="str">
        <f>+IFERROR(VLOOKUP(AL491,Auxiliar!$A:$C,2,0),"")</f>
        <v>LATONES</v>
      </c>
      <c r="AO491" s="7" t="str">
        <f>+IFERROR(VLOOKUP(AL491,Auxiliar!$A:$C,3,0),"")</f>
        <v>1b 4% | 5b 7% | 97b 0%</v>
      </c>
      <c r="AW491" s="1"/>
      <c r="AX491" s="1" t="s">
        <v>32</v>
      </c>
      <c r="AY491" s="6" t="str">
        <f>+IFERROR(VALUE(RIGHT(Tabla9[[#This Row],[B2B]],6)),"")</f>
        <v/>
      </c>
      <c r="AZ491" s="6" t="str">
        <f>+IFERROR(VLOOKUP(AX491,Auxiliar!$A:$C,2,0),"")</f>
        <v>LATONES</v>
      </c>
      <c r="BA491" s="7" t="str">
        <f>+IFERROR(VLOOKUP(AX491,Auxiliar!$A:$C,3,0),"")</f>
        <v>2b 3% | 4b 4% | 6b 5% | 10b 8%  | 385b 0%</v>
      </c>
      <c r="BI491" s="1"/>
      <c r="BJ491" s="1"/>
      <c r="BK491" s="6" t="str">
        <f>+IFERROR(VALUE(RIGHT(Tabla11[[#This Row],[B2B]],6)),"")</f>
        <v/>
      </c>
      <c r="BL491" s="6" t="str">
        <f>+IFERROR(VLOOKUP(BJ491,Auxiliar!$A:$C,2,0),"")</f>
        <v/>
      </c>
      <c r="BM491" s="7" t="str">
        <f>+IFERROR(VLOOKUP(BJ491,Auxiliar!$A:$C,3,0),"")</f>
        <v/>
      </c>
      <c r="BO491" s="1">
        <v>11116</v>
      </c>
      <c r="BP491" s="1" t="s">
        <v>39</v>
      </c>
      <c r="BQ491" s="6">
        <f>+IFERROR(VALUE(RIGHT(Tabla12[[#This Row],[B2B]],6)),"")</f>
        <v>11116</v>
      </c>
      <c r="BR491" s="6" t="str">
        <f>+IFERROR(VLOOKUP(BP491,Auxiliar!$A:$C,2,0),"")</f>
        <v>VALUE LITRO</v>
      </c>
      <c r="BS491" s="7" t="str">
        <f>+IFERROR(VLOOKUP(BP491,Auxiliar!$A:$C,3,0),"")</f>
        <v>1b 12%</v>
      </c>
      <c r="CA491" s="1">
        <v>4354</v>
      </c>
      <c r="CB491" s="1" t="s">
        <v>35</v>
      </c>
      <c r="CC491" s="6">
        <f>+IFERROR(VALUE(RIGHT(Tabla14[[#This Row],[B2B]],6)),"")</f>
        <v>4354</v>
      </c>
      <c r="CD491" s="6" t="str">
        <f>+IFERROR(VLOOKUP(CB491,Auxiliar!$A:$C,2,0),"")</f>
        <v>Corona 710cc</v>
      </c>
      <c r="CE491" s="7" t="str">
        <f>+IFERROR(VLOOKUP(CB491,Auxiliar!$A:$C,3,0),"")</f>
        <v>1b 10% | 85b 0%</v>
      </c>
      <c r="CG491" s="1"/>
      <c r="CH491" s="1"/>
      <c r="CI491" s="6" t="str">
        <f>+IFERROR(VALUE(RIGHT(Tabla15[[#This Row],[B2B]],6)),"")</f>
        <v/>
      </c>
      <c r="CJ491" s="6" t="str">
        <f>+IFERROR(VLOOKUP(CH491,Auxiliar!$A:$C,2,0),"")</f>
        <v/>
      </c>
      <c r="CK491" s="7" t="str">
        <f>+IFERROR(VLOOKUP(CH491,Auxiliar!$A:$C,3,0),"")</f>
        <v/>
      </c>
      <c r="CM491" s="1">
        <v>4297</v>
      </c>
      <c r="CN491" s="1" t="s">
        <v>20</v>
      </c>
      <c r="CO491" s="6">
        <v>4297</v>
      </c>
      <c r="CP491" s="6" t="s">
        <v>20</v>
      </c>
      <c r="CQ491" s="7" t="s">
        <v>21</v>
      </c>
      <c r="CS491" s="1"/>
      <c r="CT491" s="1"/>
      <c r="CU491" s="6" t="str">
        <f>+IFERROR(VALUE(RIGHT(Tabla17[[#This Row],[B2B]],6)),"")</f>
        <v/>
      </c>
      <c r="CV491" s="6" t="str">
        <f>+IFERROR(VLOOKUP(CT491,Auxiliar!$A:$C,2,0),"")</f>
        <v/>
      </c>
      <c r="CW491" s="7" t="str">
        <f>+IFERROR(VLOOKUP(CT491,Auxiliar!$A:$C,3,0),"")</f>
        <v/>
      </c>
      <c r="CY491" s="1">
        <v>4297</v>
      </c>
      <c r="CZ491" s="1" t="s">
        <v>16</v>
      </c>
      <c r="DA491" s="6">
        <f>+IFERROR(VALUE(RIGHT(Tabla18[[#This Row],[B2B]],6)),"")</f>
        <v>4297</v>
      </c>
      <c r="DB491" s="6" t="str">
        <f>+IFERROR(VLOOKUP(CZ491,Auxiliar!$A:$C,2,0),"")</f>
        <v>PREMIUM</v>
      </c>
      <c r="DC491" s="7" t="str">
        <f>+IFERROR(VLOOKUP(CZ491,Auxiliar!$A:$C,3,0),"")</f>
        <v>0b 0% | 2b 2% | 5b 3,5% | 10b 5%</v>
      </c>
      <c r="DE491" s="1">
        <v>4297</v>
      </c>
      <c r="DF491" s="1" t="s">
        <v>19</v>
      </c>
      <c r="DG491" s="6">
        <f>+IFERROR(VALUE(RIGHT(Tabla19[[#This Row],[B2B]],6)),"")</f>
        <v>4297</v>
      </c>
      <c r="DH491" s="6" t="str">
        <f>+IFERROR(VLOOKUP(DF491,Auxiliar!$A:$C,2,0),"")</f>
        <v>MICHELOB</v>
      </c>
      <c r="DI491" s="7" t="str">
        <f>+IFERROR(VLOOKUP(DF491,Auxiliar!$A:$C,3,0),"")</f>
        <v>1b 7% | 3b 22% | 8b 27%</v>
      </c>
      <c r="DK491" s="1"/>
      <c r="DL491" s="1"/>
      <c r="DM491" s="6" t="str">
        <f>+IFERROR(VALUE(RIGHT(Tabla20[[#This Row],[B2B]],6)),"")</f>
        <v/>
      </c>
      <c r="DN491" s="6" t="str">
        <f>+IFERROR(VLOOKUP(DL491,Auxiliar!$A:$C,2,0),"")</f>
        <v/>
      </c>
      <c r="DO491" s="7" t="str">
        <f>+IFERROR(VLOOKUP(DL491,Auxiliar!$A:$C,3,0),"")</f>
        <v/>
      </c>
      <c r="DQ491" s="1">
        <v>4302</v>
      </c>
      <c r="DR491" s="12" t="s">
        <v>24</v>
      </c>
      <c r="DS491" s="6">
        <f>+IFERROR(VALUE(RIGHT(Tabla21[[#This Row],[B2B]],6)),"")</f>
        <v>4302</v>
      </c>
      <c r="DT491" s="6" t="str">
        <f>+IFERROR(VLOOKUP(DR491,Auxiliar!$A:$C,2,0),"")</f>
        <v>CORONA PORRON</v>
      </c>
      <c r="DU491" s="7" t="str">
        <f>+IFERROR(VLOOKUP(DR491,Auxiliar!$A:$C,3,0),"")</f>
        <v>1b 5% | 20b 0%</v>
      </c>
      <c r="DW491" s="1">
        <v>11138</v>
      </c>
      <c r="DX491" s="12" t="s">
        <v>43</v>
      </c>
      <c r="DY491" s="6">
        <f>+IFERROR(VALUE(RIGHT(Tabla22[[#This Row],[B2B]],6)),"")</f>
        <v>11138</v>
      </c>
      <c r="DZ491" s="6" t="str">
        <f>+IFERROR(VLOOKUP(DX491,Auxiliar!$A:$C,2,0),"")</f>
        <v xml:space="preserve">VALUE LATA </v>
      </c>
      <c r="EA491" s="7" t="str">
        <f>+IFERROR(VLOOKUP(DX491,Auxiliar!$A:$C,3,0),"")</f>
        <v>1b 15% | 100b 18%</v>
      </c>
      <c r="EC491" s="1">
        <v>1720</v>
      </c>
      <c r="ED491" s="12" t="s">
        <v>47</v>
      </c>
      <c r="EE491" s="6">
        <f>+IFERROR(VALUE(RIGHT(Tabla23[[#This Row],[B2B]],6)),"")</f>
        <v>1720</v>
      </c>
      <c r="EF491" s="6" t="str">
        <f>+IFERROR(VLOOKUP(ED491,Auxiliar!$A:$C,2,0),"")</f>
        <v>VALUE LATON</v>
      </c>
      <c r="EG491" s="7" t="str">
        <f>+IFERROR(VLOOKUP(ED491,Auxiliar!$A:$C,3,0),"")</f>
        <v>1b 10% | 5b 15% | 192b 0%</v>
      </c>
      <c r="EI491" s="1"/>
      <c r="EJ491" s="12"/>
      <c r="EK491" s="6" t="str">
        <f>+IFERROR(VALUE(RIGHT(Tabla24[[#This Row],[B2B]],6)),"")</f>
        <v/>
      </c>
      <c r="EL491" s="6" t="str">
        <f>+IFERROR(VLOOKUP(EJ491,Auxiliar!$A:$C,2,0),"")</f>
        <v/>
      </c>
      <c r="EM491" s="7" t="str">
        <f>+IFERROR(VLOOKUP(EJ491,Auxiliar!$A:$C,3,0),"")</f>
        <v/>
      </c>
      <c r="EO491" s="1"/>
      <c r="EP491" s="12"/>
      <c r="EQ491" s="6" t="str">
        <f>+IFERROR(VALUE(RIGHT(Tabla25[[#This Row],[B2B]],6)),"")</f>
        <v/>
      </c>
      <c r="ER491" s="6" t="str">
        <f>+IFERROR(VLOOKUP(EP491,Auxiliar!$A:$C,2,0),"")</f>
        <v/>
      </c>
      <c r="ES491" s="7" t="str">
        <f>+IFERROR(VLOOKUP(EP491,Auxiliar!$A:$C,3,0),"")</f>
        <v/>
      </c>
      <c r="EU491" s="1"/>
      <c r="EV491" s="12"/>
      <c r="EW491" s="6" t="str">
        <f>+IFERROR(VALUE(RIGHT(Tabla26[[#This Row],[B2B]],6)),"")</f>
        <v/>
      </c>
      <c r="EX491" s="6" t="str">
        <f>+IFERROR(VLOOKUP(EV491,Auxiliar!$A:$C,2,0),"")</f>
        <v/>
      </c>
      <c r="EY491" s="7" t="str">
        <f>+IFERROR(VLOOKUP(EV491,Auxiliar!$A:$C,3,0),"")</f>
        <v/>
      </c>
      <c r="EZ491" s="1"/>
      <c r="FA491" s="12"/>
      <c r="FB491" s="6" t="str">
        <f>+IFERROR(VALUE(RIGHT(Tabla27[[#This Row],[B2B]],6)),"")</f>
        <v/>
      </c>
      <c r="FC491" s="6" t="str">
        <f>+IFERROR(VLOOKUP(FA491,Auxiliar!$A:$C,2,0),"")</f>
        <v/>
      </c>
      <c r="FD491" s="7" t="str">
        <f>+IFERROR(VLOOKUP(FA491,Auxiliar!$A:$C,3,0),"")</f>
        <v/>
      </c>
      <c r="FE491" s="1"/>
      <c r="FF491" s="12"/>
      <c r="FG491" s="6" t="str">
        <f>+IFERROR(VALUE(RIGHT(Tabla28[[#This Row],[B2B]],6)),"")</f>
        <v/>
      </c>
      <c r="FH491" s="6" t="str">
        <f>+IFERROR(VLOOKUP(FF491,Auxiliar!$A:$C,2,0),"")</f>
        <v/>
      </c>
      <c r="FI491" s="7" t="str">
        <f>+IFERROR(VLOOKUP(FF491,Auxiliar!$A:$C,3,0),"")</f>
        <v/>
      </c>
      <c r="FJ491" s="1"/>
      <c r="FK491" s="12"/>
      <c r="FL491" s="6" t="str">
        <f>+IFERROR(VALUE(RIGHT(Tabla29[[#This Row],[B2B]],6)),"")</f>
        <v/>
      </c>
      <c r="FM491" s="6" t="str">
        <f>+IFERROR(VLOOKUP(FK491,Auxiliar!$A:$C,2,0),"")</f>
        <v/>
      </c>
      <c r="FN491" s="7" t="str">
        <f>+IFERROR(VLOOKUP(FK491,Auxiliar!$A:$C,3,0),"")</f>
        <v/>
      </c>
      <c r="FO491" s="1"/>
      <c r="FP491" s="12"/>
      <c r="FQ491" s="6" t="str">
        <f>+IFERROR(VALUE(RIGHT(Tabla30[[#This Row],[B2B]],6)),"")</f>
        <v/>
      </c>
      <c r="FR491" s="6" t="str">
        <f>+IFERROR(VLOOKUP(FP491,Auxiliar!$A:$C,2,0),"")</f>
        <v/>
      </c>
      <c r="FS491" s="7"/>
      <c r="FT491" s="1"/>
      <c r="FU491" s="12"/>
      <c r="FV491" s="6" t="str">
        <f>+IFERROR(VALUE(RIGHT(Tabla31[[#This Row],[B2B]],6)),"")</f>
        <v/>
      </c>
      <c r="FW491" s="6" t="str">
        <f>+IFERROR(VLOOKUP(FU491,Auxiliar!$A:$C,2,0),"")</f>
        <v/>
      </c>
      <c r="FX491" s="7" t="str">
        <f>+IFERROR(VLOOKUP(FU491,Auxiliar!$A:$C,3,0),"")</f>
        <v/>
      </c>
      <c r="FY491" s="1"/>
      <c r="FZ491" s="12"/>
      <c r="GA491" s="6" t="str">
        <f>+IFERROR(VALUE(RIGHT(Tabla32[[#This Row],[B2B]],6)),"")</f>
        <v/>
      </c>
      <c r="GB491" s="6" t="str">
        <f>+IFERROR(VLOOKUP(FZ491,Auxiliar!$A:$C,2,0),"")</f>
        <v/>
      </c>
      <c r="GC491" s="7" t="str">
        <f>+IFERROR(VLOOKUP(FZ491,Auxiliar!$A:$C,3,0),"")</f>
        <v/>
      </c>
      <c r="GD491" s="1"/>
      <c r="GE491" s="12"/>
      <c r="GF491" s="6" t="str">
        <f>+IFERROR(VALUE(RIGHT(Tabla33[[#This Row],[B2B]],6)),"")</f>
        <v/>
      </c>
      <c r="GG491" s="6" t="str">
        <f>+IFERROR(VLOOKUP(GE491,Auxiliar!$A:$C,2,0),"")</f>
        <v/>
      </c>
      <c r="GH491" s="7" t="str">
        <f>+IFERROR(VLOOKUP(GE491,Auxiliar!$A:$C,3,0),"")</f>
        <v/>
      </c>
    </row>
    <row r="492" spans="1:190" x14ac:dyDescent="0.25">
      <c r="A492" s="1"/>
      <c r="B492" s="1"/>
      <c r="C492" t="str">
        <f>+IFERROR(VALUE(RIGHT(Tabla1[[#This Row],[B2B]],6)),"")</f>
        <v/>
      </c>
      <c r="D492" t="str">
        <f>+IFERROR(VLOOKUP(B492,Auxiliar!$A:$C,2,0),"")</f>
        <v/>
      </c>
      <c r="E492" s="5" t="str">
        <f>+IFERROR(VLOOKUP(B492,Auxiliar!$A:$C,3,0),"")</f>
        <v/>
      </c>
      <c r="S492" s="1">
        <v>5452</v>
      </c>
      <c r="T492" s="1" t="s">
        <v>9</v>
      </c>
      <c r="U492" s="6">
        <f>+IFERROR(VALUE(RIGHT(Tabla4[[#This Row],[B2B]],6)),"")</f>
        <v>5452</v>
      </c>
      <c r="V492" s="6" t="str">
        <f>+IFERROR(VLOOKUP(T492,Auxiliar!$A:$C,2,0),"")</f>
        <v>CORE</v>
      </c>
      <c r="W492" s="7" t="str">
        <f>+IFERROR(VLOOKUP(T492,Auxiliar!$A:$C,3,0),"")</f>
        <v>0b 1% | 2b 5% | 4b 6%</v>
      </c>
      <c r="AK492" s="1">
        <v>5228</v>
      </c>
      <c r="AL492" s="1" t="s">
        <v>30</v>
      </c>
      <c r="AM492" s="6">
        <f>+IFERROR(VALUE(RIGHT(Tabla7[[#This Row],[B2B]],6)),"")</f>
        <v>5228</v>
      </c>
      <c r="AN492" s="6" t="str">
        <f>+IFERROR(VLOOKUP(AL492,Auxiliar!$A:$C,2,0),"")</f>
        <v>LATONES</v>
      </c>
      <c r="AO492" s="7" t="str">
        <f>+IFERROR(VLOOKUP(AL492,Auxiliar!$A:$C,3,0),"")</f>
        <v>1b 4% | 5b 7% | 97b 0%</v>
      </c>
      <c r="AW492" s="1"/>
      <c r="AX492" s="1" t="s">
        <v>32</v>
      </c>
      <c r="AY492" s="6" t="str">
        <f>+IFERROR(VALUE(RIGHT(Tabla9[[#This Row],[B2B]],6)),"")</f>
        <v/>
      </c>
      <c r="AZ492" s="6" t="str">
        <f>+IFERROR(VLOOKUP(AX492,Auxiliar!$A:$C,2,0),"")</f>
        <v>LATONES</v>
      </c>
      <c r="BA492" s="7" t="str">
        <f>+IFERROR(VLOOKUP(AX492,Auxiliar!$A:$C,3,0),"")</f>
        <v>2b 3% | 4b 4% | 6b 5% | 10b 8%  | 385b 0%</v>
      </c>
      <c r="BI492" s="1"/>
      <c r="BJ492" s="1"/>
      <c r="BK492" s="6" t="str">
        <f>+IFERROR(VALUE(RIGHT(Tabla11[[#This Row],[B2B]],6)),"")</f>
        <v/>
      </c>
      <c r="BL492" s="6" t="str">
        <f>+IFERROR(VLOOKUP(BJ492,Auxiliar!$A:$C,2,0),"")</f>
        <v/>
      </c>
      <c r="BM492" s="7" t="str">
        <f>+IFERROR(VLOOKUP(BJ492,Auxiliar!$A:$C,3,0),"")</f>
        <v/>
      </c>
      <c r="BO492" s="1">
        <v>11121</v>
      </c>
      <c r="BP492" s="1" t="s">
        <v>39</v>
      </c>
      <c r="BQ492" s="6">
        <f>+IFERROR(VALUE(RIGHT(Tabla12[[#This Row],[B2B]],6)),"")</f>
        <v>11121</v>
      </c>
      <c r="BR492" s="6" t="str">
        <f>+IFERROR(VLOOKUP(BP492,Auxiliar!$A:$C,2,0),"")</f>
        <v>VALUE LITRO</v>
      </c>
      <c r="BS492" s="7" t="str">
        <f>+IFERROR(VLOOKUP(BP492,Auxiliar!$A:$C,3,0),"")</f>
        <v>1b 12%</v>
      </c>
      <c r="CA492" s="1">
        <v>4363</v>
      </c>
      <c r="CB492" s="1" t="s">
        <v>35</v>
      </c>
      <c r="CC492" s="6">
        <f>+IFERROR(VALUE(RIGHT(Tabla14[[#This Row],[B2B]],6)),"")</f>
        <v>4363</v>
      </c>
      <c r="CD492" s="6" t="str">
        <f>+IFERROR(VLOOKUP(CB492,Auxiliar!$A:$C,2,0),"")</f>
        <v>Corona 710cc</v>
      </c>
      <c r="CE492" s="7" t="str">
        <f>+IFERROR(VLOOKUP(CB492,Auxiliar!$A:$C,3,0),"")</f>
        <v>1b 10% | 85b 0%</v>
      </c>
      <c r="CG492" s="1"/>
      <c r="CH492" s="1"/>
      <c r="CI492" s="6" t="str">
        <f>+IFERROR(VALUE(RIGHT(Tabla15[[#This Row],[B2B]],6)),"")</f>
        <v/>
      </c>
      <c r="CJ492" s="6" t="str">
        <f>+IFERROR(VLOOKUP(CH492,Auxiliar!$A:$C,2,0),"")</f>
        <v/>
      </c>
      <c r="CK492" s="7" t="str">
        <f>+IFERROR(VLOOKUP(CH492,Auxiliar!$A:$C,3,0),"")</f>
        <v/>
      </c>
      <c r="CM492" s="1">
        <v>4325</v>
      </c>
      <c r="CN492" s="1" t="s">
        <v>20</v>
      </c>
      <c r="CO492" s="6">
        <v>4325</v>
      </c>
      <c r="CP492" s="6" t="s">
        <v>20</v>
      </c>
      <c r="CQ492" s="7" t="s">
        <v>21</v>
      </c>
      <c r="CS492" s="1"/>
      <c r="CT492" s="1"/>
      <c r="CU492" s="6" t="str">
        <f>+IFERROR(VALUE(RIGHT(Tabla17[[#This Row],[B2B]],6)),"")</f>
        <v/>
      </c>
      <c r="CV492" s="6" t="str">
        <f>+IFERROR(VLOOKUP(CT492,Auxiliar!$A:$C,2,0),"")</f>
        <v/>
      </c>
      <c r="CW492" s="7" t="str">
        <f>+IFERROR(VLOOKUP(CT492,Auxiliar!$A:$C,3,0),"")</f>
        <v/>
      </c>
      <c r="CY492" s="1">
        <v>4325</v>
      </c>
      <c r="CZ492" s="1" t="s">
        <v>16</v>
      </c>
      <c r="DA492" s="6">
        <f>+IFERROR(VALUE(RIGHT(Tabla18[[#This Row],[B2B]],6)),"")</f>
        <v>4325</v>
      </c>
      <c r="DB492" s="6" t="str">
        <f>+IFERROR(VLOOKUP(CZ492,Auxiliar!$A:$C,2,0),"")</f>
        <v>PREMIUM</v>
      </c>
      <c r="DC492" s="7" t="str">
        <f>+IFERROR(VLOOKUP(CZ492,Auxiliar!$A:$C,3,0),"")</f>
        <v>0b 0% | 2b 2% | 5b 3,5% | 10b 5%</v>
      </c>
      <c r="DE492" s="1">
        <v>4325</v>
      </c>
      <c r="DF492" s="1" t="s">
        <v>19</v>
      </c>
      <c r="DG492" s="6">
        <f>+IFERROR(VALUE(RIGHT(Tabla19[[#This Row],[B2B]],6)),"")</f>
        <v>4325</v>
      </c>
      <c r="DH492" s="6" t="str">
        <f>+IFERROR(VLOOKUP(DF492,Auxiliar!$A:$C,2,0),"")</f>
        <v>MICHELOB</v>
      </c>
      <c r="DI492" s="7" t="str">
        <f>+IFERROR(VLOOKUP(DF492,Auxiliar!$A:$C,3,0),"")</f>
        <v>1b 7% | 3b 22% | 8b 27%</v>
      </c>
      <c r="DK492" s="1"/>
      <c r="DL492" s="1"/>
      <c r="DM492" s="6" t="str">
        <f>+IFERROR(VALUE(RIGHT(Tabla20[[#This Row],[B2B]],6)),"")</f>
        <v/>
      </c>
      <c r="DN492" s="6" t="str">
        <f>+IFERROR(VLOOKUP(DL492,Auxiliar!$A:$C,2,0),"")</f>
        <v/>
      </c>
      <c r="DO492" s="7" t="str">
        <f>+IFERROR(VLOOKUP(DL492,Auxiliar!$A:$C,3,0),"")</f>
        <v/>
      </c>
      <c r="DQ492" s="1">
        <v>4325</v>
      </c>
      <c r="DR492" s="12" t="s">
        <v>24</v>
      </c>
      <c r="DS492" s="6">
        <f>+IFERROR(VALUE(RIGHT(Tabla21[[#This Row],[B2B]],6)),"")</f>
        <v>4325</v>
      </c>
      <c r="DT492" s="6" t="str">
        <f>+IFERROR(VLOOKUP(DR492,Auxiliar!$A:$C,2,0),"")</f>
        <v>CORONA PORRON</v>
      </c>
      <c r="DU492" s="7" t="str">
        <f>+IFERROR(VLOOKUP(DR492,Auxiliar!$A:$C,3,0),"")</f>
        <v>1b 5% | 20b 0%</v>
      </c>
      <c r="DW492" s="1">
        <v>11157</v>
      </c>
      <c r="DX492" s="12" t="s">
        <v>43</v>
      </c>
      <c r="DY492" s="6">
        <f>+IFERROR(VALUE(RIGHT(Tabla22[[#This Row],[B2B]],6)),"")</f>
        <v>11157</v>
      </c>
      <c r="DZ492" s="6" t="str">
        <f>+IFERROR(VLOOKUP(DX492,Auxiliar!$A:$C,2,0),"")</f>
        <v xml:space="preserve">VALUE LATA </v>
      </c>
      <c r="EA492" s="7" t="str">
        <f>+IFERROR(VLOOKUP(DX492,Auxiliar!$A:$C,3,0),"")</f>
        <v>1b 15% | 100b 18%</v>
      </c>
      <c r="EC492" s="1">
        <v>11116</v>
      </c>
      <c r="ED492" s="12" t="s">
        <v>47</v>
      </c>
      <c r="EE492" s="6">
        <f>+IFERROR(VALUE(RIGHT(Tabla23[[#This Row],[B2B]],6)),"")</f>
        <v>11116</v>
      </c>
      <c r="EF492" s="6" t="str">
        <f>+IFERROR(VLOOKUP(ED492,Auxiliar!$A:$C,2,0),"")</f>
        <v>VALUE LATON</v>
      </c>
      <c r="EG492" s="7" t="str">
        <f>+IFERROR(VLOOKUP(ED492,Auxiliar!$A:$C,3,0),"")</f>
        <v>1b 10% | 5b 15% | 192b 0%</v>
      </c>
      <c r="EI492" s="1"/>
      <c r="EJ492" s="12"/>
      <c r="EK492" s="6" t="str">
        <f>+IFERROR(VALUE(RIGHT(Tabla24[[#This Row],[B2B]],6)),"")</f>
        <v/>
      </c>
      <c r="EL492" s="6" t="str">
        <f>+IFERROR(VLOOKUP(EJ492,Auxiliar!$A:$C,2,0),"")</f>
        <v/>
      </c>
      <c r="EM492" s="7" t="str">
        <f>+IFERROR(VLOOKUP(EJ492,Auxiliar!$A:$C,3,0),"")</f>
        <v/>
      </c>
      <c r="EO492" s="1"/>
      <c r="EP492" s="12"/>
      <c r="EQ492" s="6" t="str">
        <f>+IFERROR(VALUE(RIGHT(Tabla25[[#This Row],[B2B]],6)),"")</f>
        <v/>
      </c>
      <c r="ER492" s="6" t="str">
        <f>+IFERROR(VLOOKUP(EP492,Auxiliar!$A:$C,2,0),"")</f>
        <v/>
      </c>
      <c r="ES492" s="7" t="str">
        <f>+IFERROR(VLOOKUP(EP492,Auxiliar!$A:$C,3,0),"")</f>
        <v/>
      </c>
      <c r="EU492" s="1"/>
      <c r="EV492" s="12"/>
      <c r="EW492" s="6" t="str">
        <f>+IFERROR(VALUE(RIGHT(Tabla26[[#This Row],[B2B]],6)),"")</f>
        <v/>
      </c>
      <c r="EX492" s="6" t="str">
        <f>+IFERROR(VLOOKUP(EV492,Auxiliar!$A:$C,2,0),"")</f>
        <v/>
      </c>
      <c r="EY492" s="7" t="str">
        <f>+IFERROR(VLOOKUP(EV492,Auxiliar!$A:$C,3,0),"")</f>
        <v/>
      </c>
      <c r="EZ492" s="1"/>
      <c r="FA492" s="12"/>
      <c r="FB492" s="6" t="str">
        <f>+IFERROR(VALUE(RIGHT(Tabla27[[#This Row],[B2B]],6)),"")</f>
        <v/>
      </c>
      <c r="FC492" s="6" t="str">
        <f>+IFERROR(VLOOKUP(FA492,Auxiliar!$A:$C,2,0),"")</f>
        <v/>
      </c>
      <c r="FD492" s="7" t="str">
        <f>+IFERROR(VLOOKUP(FA492,Auxiliar!$A:$C,3,0),"")</f>
        <v/>
      </c>
      <c r="FE492" s="1"/>
      <c r="FF492" s="12"/>
      <c r="FG492" s="6" t="str">
        <f>+IFERROR(VALUE(RIGHT(Tabla28[[#This Row],[B2B]],6)),"")</f>
        <v/>
      </c>
      <c r="FH492" s="6" t="str">
        <f>+IFERROR(VLOOKUP(FF492,Auxiliar!$A:$C,2,0),"")</f>
        <v/>
      </c>
      <c r="FI492" s="7" t="str">
        <f>+IFERROR(VLOOKUP(FF492,Auxiliar!$A:$C,3,0),"")</f>
        <v/>
      </c>
      <c r="FJ492" s="1"/>
      <c r="FK492" s="12"/>
      <c r="FL492" s="6" t="str">
        <f>+IFERROR(VALUE(RIGHT(Tabla29[[#This Row],[B2B]],6)),"")</f>
        <v/>
      </c>
      <c r="FM492" s="6" t="str">
        <f>+IFERROR(VLOOKUP(FK492,Auxiliar!$A:$C,2,0),"")</f>
        <v/>
      </c>
      <c r="FN492" s="7" t="str">
        <f>+IFERROR(VLOOKUP(FK492,Auxiliar!$A:$C,3,0),"")</f>
        <v/>
      </c>
      <c r="FO492" s="1"/>
      <c r="FP492" s="12"/>
      <c r="FQ492" s="6" t="str">
        <f>+IFERROR(VALUE(RIGHT(Tabla30[[#This Row],[B2B]],6)),"")</f>
        <v/>
      </c>
      <c r="FR492" s="6" t="str">
        <f>+IFERROR(VLOOKUP(FP492,Auxiliar!$A:$C,2,0),"")</f>
        <v/>
      </c>
      <c r="FS492" s="7"/>
      <c r="FT492" s="1"/>
      <c r="FU492" s="12"/>
      <c r="FV492" s="6" t="str">
        <f>+IFERROR(VALUE(RIGHT(Tabla31[[#This Row],[B2B]],6)),"")</f>
        <v/>
      </c>
      <c r="FW492" s="6" t="str">
        <f>+IFERROR(VLOOKUP(FU492,Auxiliar!$A:$C,2,0),"")</f>
        <v/>
      </c>
      <c r="FX492" s="7" t="str">
        <f>+IFERROR(VLOOKUP(FU492,Auxiliar!$A:$C,3,0),"")</f>
        <v/>
      </c>
      <c r="FY492" s="1"/>
      <c r="FZ492" s="12"/>
      <c r="GA492" s="6" t="str">
        <f>+IFERROR(VALUE(RIGHT(Tabla32[[#This Row],[B2B]],6)),"")</f>
        <v/>
      </c>
      <c r="GB492" s="6" t="str">
        <f>+IFERROR(VLOOKUP(FZ492,Auxiliar!$A:$C,2,0),"")</f>
        <v/>
      </c>
      <c r="GC492" s="7" t="str">
        <f>+IFERROR(VLOOKUP(FZ492,Auxiliar!$A:$C,3,0),"")</f>
        <v/>
      </c>
      <c r="GD492" s="1"/>
      <c r="GE492" s="12"/>
      <c r="GF492" s="6" t="str">
        <f>+IFERROR(VALUE(RIGHT(Tabla33[[#This Row],[B2B]],6)),"")</f>
        <v/>
      </c>
      <c r="GG492" s="6" t="str">
        <f>+IFERROR(VLOOKUP(GE492,Auxiliar!$A:$C,2,0),"")</f>
        <v/>
      </c>
      <c r="GH492" s="7" t="str">
        <f>+IFERROR(VLOOKUP(GE492,Auxiliar!$A:$C,3,0),"")</f>
        <v/>
      </c>
    </row>
    <row r="493" spans="1:190" x14ac:dyDescent="0.25">
      <c r="A493" s="1"/>
      <c r="B493" s="1"/>
      <c r="C493" t="str">
        <f>+IFERROR(VALUE(RIGHT(Tabla1[[#This Row],[B2B]],6)),"")</f>
        <v/>
      </c>
      <c r="D493" t="str">
        <f>+IFERROR(VLOOKUP(B493,Auxiliar!$A:$C,2,0),"")</f>
        <v/>
      </c>
      <c r="E493" s="5" t="str">
        <f>+IFERROR(VLOOKUP(B493,Auxiliar!$A:$C,3,0),"")</f>
        <v/>
      </c>
      <c r="S493" s="1">
        <v>5458</v>
      </c>
      <c r="T493" s="1" t="s">
        <v>9</v>
      </c>
      <c r="U493" s="6">
        <f>+IFERROR(VALUE(RIGHT(Tabla4[[#This Row],[B2B]],6)),"")</f>
        <v>5458</v>
      </c>
      <c r="V493" s="6" t="str">
        <f>+IFERROR(VLOOKUP(T493,Auxiliar!$A:$C,2,0),"")</f>
        <v>CORE</v>
      </c>
      <c r="W493" s="7" t="str">
        <f>+IFERROR(VLOOKUP(T493,Auxiliar!$A:$C,3,0),"")</f>
        <v>0b 1% | 2b 5% | 4b 6%</v>
      </c>
      <c r="AK493" s="1">
        <v>5229</v>
      </c>
      <c r="AL493" s="1" t="s">
        <v>30</v>
      </c>
      <c r="AM493" s="6">
        <f>+IFERROR(VALUE(RIGHT(Tabla7[[#This Row],[B2B]],6)),"")</f>
        <v>5229</v>
      </c>
      <c r="AN493" s="6" t="str">
        <f>+IFERROR(VLOOKUP(AL493,Auxiliar!$A:$C,2,0),"")</f>
        <v>LATONES</v>
      </c>
      <c r="AO493" s="7" t="str">
        <f>+IFERROR(VLOOKUP(AL493,Auxiliar!$A:$C,3,0),"")</f>
        <v>1b 4% | 5b 7% | 97b 0%</v>
      </c>
      <c r="AW493" s="1"/>
      <c r="AX493" s="1" t="s">
        <v>32</v>
      </c>
      <c r="AY493" s="6" t="str">
        <f>+IFERROR(VALUE(RIGHT(Tabla9[[#This Row],[B2B]],6)),"")</f>
        <v/>
      </c>
      <c r="AZ493" s="6" t="str">
        <f>+IFERROR(VLOOKUP(AX493,Auxiliar!$A:$C,2,0),"")</f>
        <v>LATONES</v>
      </c>
      <c r="BA493" s="7" t="str">
        <f>+IFERROR(VLOOKUP(AX493,Auxiliar!$A:$C,3,0),"")</f>
        <v>2b 3% | 4b 4% | 6b 5% | 10b 8%  | 385b 0%</v>
      </c>
      <c r="BI493" s="1"/>
      <c r="BJ493" s="1"/>
      <c r="BK493" s="6" t="str">
        <f>+IFERROR(VALUE(RIGHT(Tabla11[[#This Row],[B2B]],6)),"")</f>
        <v/>
      </c>
      <c r="BL493" s="6" t="str">
        <f>+IFERROR(VLOOKUP(BJ493,Auxiliar!$A:$C,2,0),"")</f>
        <v/>
      </c>
      <c r="BM493" s="7" t="str">
        <f>+IFERROR(VLOOKUP(BJ493,Auxiliar!$A:$C,3,0),"")</f>
        <v/>
      </c>
      <c r="BO493" s="1">
        <v>11137</v>
      </c>
      <c r="BP493" s="1" t="s">
        <v>39</v>
      </c>
      <c r="BQ493" s="6">
        <f>+IFERROR(VALUE(RIGHT(Tabla12[[#This Row],[B2B]],6)),"")</f>
        <v>11137</v>
      </c>
      <c r="BR493" s="6" t="str">
        <f>+IFERROR(VLOOKUP(BP493,Auxiliar!$A:$C,2,0),"")</f>
        <v>VALUE LITRO</v>
      </c>
      <c r="BS493" s="7" t="str">
        <f>+IFERROR(VLOOKUP(BP493,Auxiliar!$A:$C,3,0),"")</f>
        <v>1b 12%</v>
      </c>
      <c r="CA493" s="1">
        <v>4387</v>
      </c>
      <c r="CB493" s="1" t="s">
        <v>35</v>
      </c>
      <c r="CC493" s="6">
        <f>+IFERROR(VALUE(RIGHT(Tabla14[[#This Row],[B2B]],6)),"")</f>
        <v>4387</v>
      </c>
      <c r="CD493" s="6" t="str">
        <f>+IFERROR(VLOOKUP(CB493,Auxiliar!$A:$C,2,0),"")</f>
        <v>Corona 710cc</v>
      </c>
      <c r="CE493" s="7" t="str">
        <f>+IFERROR(VLOOKUP(CB493,Auxiliar!$A:$C,3,0),"")</f>
        <v>1b 10% | 85b 0%</v>
      </c>
      <c r="CG493" s="1"/>
      <c r="CH493" s="1"/>
      <c r="CI493" s="6" t="str">
        <f>+IFERROR(VALUE(RIGHT(Tabla15[[#This Row],[B2B]],6)),"")</f>
        <v/>
      </c>
      <c r="CJ493" s="6" t="str">
        <f>+IFERROR(VLOOKUP(CH493,Auxiliar!$A:$C,2,0),"")</f>
        <v/>
      </c>
      <c r="CK493" s="7" t="str">
        <f>+IFERROR(VLOOKUP(CH493,Auxiliar!$A:$C,3,0),"")</f>
        <v/>
      </c>
      <c r="CM493" s="1">
        <v>4331</v>
      </c>
      <c r="CN493" s="1" t="s">
        <v>20</v>
      </c>
      <c r="CO493" s="6">
        <v>4331</v>
      </c>
      <c r="CP493" s="6" t="s">
        <v>20</v>
      </c>
      <c r="CQ493" s="7" t="s">
        <v>21</v>
      </c>
      <c r="CS493" s="1"/>
      <c r="CT493" s="1"/>
      <c r="CU493" s="6" t="str">
        <f>+IFERROR(VALUE(RIGHT(Tabla17[[#This Row],[B2B]],6)),"")</f>
        <v/>
      </c>
      <c r="CV493" s="6" t="str">
        <f>+IFERROR(VLOOKUP(CT493,Auxiliar!$A:$C,2,0),"")</f>
        <v/>
      </c>
      <c r="CW493" s="7" t="str">
        <f>+IFERROR(VLOOKUP(CT493,Auxiliar!$A:$C,3,0),"")</f>
        <v/>
      </c>
      <c r="CY493" s="1">
        <v>4331</v>
      </c>
      <c r="CZ493" s="1" t="s">
        <v>16</v>
      </c>
      <c r="DA493" s="6">
        <f>+IFERROR(VALUE(RIGHT(Tabla18[[#This Row],[B2B]],6)),"")</f>
        <v>4331</v>
      </c>
      <c r="DB493" s="6" t="str">
        <f>+IFERROR(VLOOKUP(CZ493,Auxiliar!$A:$C,2,0),"")</f>
        <v>PREMIUM</v>
      </c>
      <c r="DC493" s="7" t="str">
        <f>+IFERROR(VLOOKUP(CZ493,Auxiliar!$A:$C,3,0),"")</f>
        <v>0b 0% | 2b 2% | 5b 3,5% | 10b 5%</v>
      </c>
      <c r="DE493" s="1">
        <v>4331</v>
      </c>
      <c r="DF493" s="1" t="s">
        <v>19</v>
      </c>
      <c r="DG493" s="6">
        <f>+IFERROR(VALUE(RIGHT(Tabla19[[#This Row],[B2B]],6)),"")</f>
        <v>4331</v>
      </c>
      <c r="DH493" s="6" t="str">
        <f>+IFERROR(VLOOKUP(DF493,Auxiliar!$A:$C,2,0),"")</f>
        <v>MICHELOB</v>
      </c>
      <c r="DI493" s="7" t="str">
        <f>+IFERROR(VLOOKUP(DF493,Auxiliar!$A:$C,3,0),"")</f>
        <v>1b 7% | 3b 22% | 8b 27%</v>
      </c>
      <c r="DK493" s="1"/>
      <c r="DL493" s="1"/>
      <c r="DM493" s="6" t="str">
        <f>+IFERROR(VALUE(RIGHT(Tabla20[[#This Row],[B2B]],6)),"")</f>
        <v/>
      </c>
      <c r="DN493" s="6" t="str">
        <f>+IFERROR(VLOOKUP(DL493,Auxiliar!$A:$C,2,0),"")</f>
        <v/>
      </c>
      <c r="DO493" s="7" t="str">
        <f>+IFERROR(VLOOKUP(DL493,Auxiliar!$A:$C,3,0),"")</f>
        <v/>
      </c>
      <c r="DQ493" s="1">
        <v>4331</v>
      </c>
      <c r="DR493" s="12" t="s">
        <v>24</v>
      </c>
      <c r="DS493" s="6">
        <f>+IFERROR(VALUE(RIGHT(Tabla21[[#This Row],[B2B]],6)),"")</f>
        <v>4331</v>
      </c>
      <c r="DT493" s="6" t="str">
        <f>+IFERROR(VLOOKUP(DR493,Auxiliar!$A:$C,2,0),"")</f>
        <v>CORONA PORRON</v>
      </c>
      <c r="DU493" s="7" t="str">
        <f>+IFERROR(VLOOKUP(DR493,Auxiliar!$A:$C,3,0),"")</f>
        <v>1b 5% | 20b 0%</v>
      </c>
      <c r="DW493" s="1">
        <v>11164</v>
      </c>
      <c r="DX493" s="12" t="s">
        <v>43</v>
      </c>
      <c r="DY493" s="6">
        <f>+IFERROR(VALUE(RIGHT(Tabla22[[#This Row],[B2B]],6)),"")</f>
        <v>11164</v>
      </c>
      <c r="DZ493" s="6" t="str">
        <f>+IFERROR(VLOOKUP(DX493,Auxiliar!$A:$C,2,0),"")</f>
        <v xml:space="preserve">VALUE LATA </v>
      </c>
      <c r="EA493" s="7" t="str">
        <f>+IFERROR(VLOOKUP(DX493,Auxiliar!$A:$C,3,0),"")</f>
        <v>1b 15% | 100b 18%</v>
      </c>
      <c r="EC493" s="1">
        <v>11121</v>
      </c>
      <c r="ED493" s="12" t="s">
        <v>47</v>
      </c>
      <c r="EE493" s="6">
        <f>+IFERROR(VALUE(RIGHT(Tabla23[[#This Row],[B2B]],6)),"")</f>
        <v>11121</v>
      </c>
      <c r="EF493" s="6" t="str">
        <f>+IFERROR(VLOOKUP(ED493,Auxiliar!$A:$C,2,0),"")</f>
        <v>VALUE LATON</v>
      </c>
      <c r="EG493" s="7" t="str">
        <f>+IFERROR(VLOOKUP(ED493,Auxiliar!$A:$C,3,0),"")</f>
        <v>1b 10% | 5b 15% | 192b 0%</v>
      </c>
      <c r="EI493" s="1"/>
      <c r="EJ493" s="12"/>
      <c r="EK493" s="6" t="str">
        <f>+IFERROR(VALUE(RIGHT(Tabla24[[#This Row],[B2B]],6)),"")</f>
        <v/>
      </c>
      <c r="EL493" s="6" t="str">
        <f>+IFERROR(VLOOKUP(EJ493,Auxiliar!$A:$C,2,0),"")</f>
        <v/>
      </c>
      <c r="EM493" s="7" t="str">
        <f>+IFERROR(VLOOKUP(EJ493,Auxiliar!$A:$C,3,0),"")</f>
        <v/>
      </c>
      <c r="EO493" s="1"/>
      <c r="EP493" s="12"/>
      <c r="EQ493" s="6" t="str">
        <f>+IFERROR(VALUE(RIGHT(Tabla25[[#This Row],[B2B]],6)),"")</f>
        <v/>
      </c>
      <c r="ER493" s="6" t="str">
        <f>+IFERROR(VLOOKUP(EP493,Auxiliar!$A:$C,2,0),"")</f>
        <v/>
      </c>
      <c r="ES493" s="7" t="str">
        <f>+IFERROR(VLOOKUP(EP493,Auxiliar!$A:$C,3,0),"")</f>
        <v/>
      </c>
      <c r="EU493" s="1"/>
      <c r="EV493" s="12"/>
      <c r="EW493" s="6" t="str">
        <f>+IFERROR(VALUE(RIGHT(Tabla26[[#This Row],[B2B]],6)),"")</f>
        <v/>
      </c>
      <c r="EX493" s="6" t="str">
        <f>+IFERROR(VLOOKUP(EV493,Auxiliar!$A:$C,2,0),"")</f>
        <v/>
      </c>
      <c r="EY493" s="7" t="str">
        <f>+IFERROR(VLOOKUP(EV493,Auxiliar!$A:$C,3,0),"")</f>
        <v/>
      </c>
      <c r="EZ493" s="1"/>
      <c r="FA493" s="12"/>
      <c r="FB493" s="6" t="str">
        <f>+IFERROR(VALUE(RIGHT(Tabla27[[#This Row],[B2B]],6)),"")</f>
        <v/>
      </c>
      <c r="FC493" s="6" t="str">
        <f>+IFERROR(VLOOKUP(FA493,Auxiliar!$A:$C,2,0),"")</f>
        <v/>
      </c>
      <c r="FD493" s="7" t="str">
        <f>+IFERROR(VLOOKUP(FA493,Auxiliar!$A:$C,3,0),"")</f>
        <v/>
      </c>
      <c r="FE493" s="1"/>
      <c r="FF493" s="12"/>
      <c r="FG493" s="6" t="str">
        <f>+IFERROR(VALUE(RIGHT(Tabla28[[#This Row],[B2B]],6)),"")</f>
        <v/>
      </c>
      <c r="FH493" s="6" t="str">
        <f>+IFERROR(VLOOKUP(FF493,Auxiliar!$A:$C,2,0),"")</f>
        <v/>
      </c>
      <c r="FI493" s="7" t="str">
        <f>+IFERROR(VLOOKUP(FF493,Auxiliar!$A:$C,3,0),"")</f>
        <v/>
      </c>
      <c r="FJ493" s="1"/>
      <c r="FK493" s="12"/>
      <c r="FL493" s="6" t="str">
        <f>+IFERROR(VALUE(RIGHT(Tabla29[[#This Row],[B2B]],6)),"")</f>
        <v/>
      </c>
      <c r="FM493" s="6" t="str">
        <f>+IFERROR(VLOOKUP(FK493,Auxiliar!$A:$C,2,0),"")</f>
        <v/>
      </c>
      <c r="FN493" s="7" t="str">
        <f>+IFERROR(VLOOKUP(FK493,Auxiliar!$A:$C,3,0),"")</f>
        <v/>
      </c>
      <c r="FO493" s="1"/>
      <c r="FP493" s="12"/>
      <c r="FQ493" s="6" t="str">
        <f>+IFERROR(VALUE(RIGHT(Tabla30[[#This Row],[B2B]],6)),"")</f>
        <v/>
      </c>
      <c r="FR493" s="6" t="str">
        <f>+IFERROR(VLOOKUP(FP493,Auxiliar!$A:$C,2,0),"")</f>
        <v/>
      </c>
      <c r="FS493" s="7"/>
      <c r="FT493" s="1"/>
      <c r="FU493" s="12"/>
      <c r="FV493" s="6" t="str">
        <f>+IFERROR(VALUE(RIGHT(Tabla31[[#This Row],[B2B]],6)),"")</f>
        <v/>
      </c>
      <c r="FW493" s="6" t="str">
        <f>+IFERROR(VLOOKUP(FU493,Auxiliar!$A:$C,2,0),"")</f>
        <v/>
      </c>
      <c r="FX493" s="7" t="str">
        <f>+IFERROR(VLOOKUP(FU493,Auxiliar!$A:$C,3,0),"")</f>
        <v/>
      </c>
      <c r="FY493" s="1"/>
      <c r="FZ493" s="12"/>
      <c r="GA493" s="6" t="str">
        <f>+IFERROR(VALUE(RIGHT(Tabla32[[#This Row],[B2B]],6)),"")</f>
        <v/>
      </c>
      <c r="GB493" s="6" t="str">
        <f>+IFERROR(VLOOKUP(FZ493,Auxiliar!$A:$C,2,0),"")</f>
        <v/>
      </c>
      <c r="GC493" s="7" t="str">
        <f>+IFERROR(VLOOKUP(FZ493,Auxiliar!$A:$C,3,0),"")</f>
        <v/>
      </c>
      <c r="GD493" s="1"/>
      <c r="GE493" s="12"/>
      <c r="GF493" s="6" t="str">
        <f>+IFERROR(VALUE(RIGHT(Tabla33[[#This Row],[B2B]],6)),"")</f>
        <v/>
      </c>
      <c r="GG493" s="6" t="str">
        <f>+IFERROR(VLOOKUP(GE493,Auxiliar!$A:$C,2,0),"")</f>
        <v/>
      </c>
      <c r="GH493" s="7" t="str">
        <f>+IFERROR(VLOOKUP(GE493,Auxiliar!$A:$C,3,0),"")</f>
        <v/>
      </c>
    </row>
    <row r="494" spans="1:190" x14ac:dyDescent="0.25">
      <c r="A494" s="1"/>
      <c r="B494" s="1"/>
      <c r="C494" t="str">
        <f>+IFERROR(VALUE(RIGHT(Tabla1[[#This Row],[B2B]],6)),"")</f>
        <v/>
      </c>
      <c r="D494" t="str">
        <f>+IFERROR(VLOOKUP(B494,Auxiliar!$A:$C,2,0),"")</f>
        <v/>
      </c>
      <c r="E494" s="5" t="str">
        <f>+IFERROR(VLOOKUP(B494,Auxiliar!$A:$C,3,0),"")</f>
        <v/>
      </c>
      <c r="S494" s="1">
        <v>5460</v>
      </c>
      <c r="T494" s="1" t="s">
        <v>9</v>
      </c>
      <c r="U494" s="6">
        <f>+IFERROR(VALUE(RIGHT(Tabla4[[#This Row],[B2B]],6)),"")</f>
        <v>5460</v>
      </c>
      <c r="V494" s="6" t="str">
        <f>+IFERROR(VLOOKUP(T494,Auxiliar!$A:$C,2,0),"")</f>
        <v>CORE</v>
      </c>
      <c r="W494" s="7" t="str">
        <f>+IFERROR(VLOOKUP(T494,Auxiliar!$A:$C,3,0),"")</f>
        <v>0b 1% | 2b 5% | 4b 6%</v>
      </c>
      <c r="AK494" s="1">
        <v>5230</v>
      </c>
      <c r="AL494" s="1" t="s">
        <v>30</v>
      </c>
      <c r="AM494" s="6">
        <f>+IFERROR(VALUE(RIGHT(Tabla7[[#This Row],[B2B]],6)),"")</f>
        <v>5230</v>
      </c>
      <c r="AN494" s="6" t="str">
        <f>+IFERROR(VLOOKUP(AL494,Auxiliar!$A:$C,2,0),"")</f>
        <v>LATONES</v>
      </c>
      <c r="AO494" s="7" t="str">
        <f>+IFERROR(VLOOKUP(AL494,Auxiliar!$A:$C,3,0),"")</f>
        <v>1b 4% | 5b 7% | 97b 0%</v>
      </c>
      <c r="AW494" s="1"/>
      <c r="AX494" s="1" t="s">
        <v>32</v>
      </c>
      <c r="AY494" s="6" t="str">
        <f>+IFERROR(VALUE(RIGHT(Tabla9[[#This Row],[B2B]],6)),"")</f>
        <v/>
      </c>
      <c r="AZ494" s="6" t="str">
        <f>+IFERROR(VLOOKUP(AX494,Auxiliar!$A:$C,2,0),"")</f>
        <v>LATONES</v>
      </c>
      <c r="BA494" s="7" t="str">
        <f>+IFERROR(VLOOKUP(AX494,Auxiliar!$A:$C,3,0),"")</f>
        <v>2b 3% | 4b 4% | 6b 5% | 10b 8%  | 385b 0%</v>
      </c>
      <c r="BI494" s="1"/>
      <c r="BJ494" s="1"/>
      <c r="BK494" s="6" t="str">
        <f>+IFERROR(VALUE(RIGHT(Tabla11[[#This Row],[B2B]],6)),"")</f>
        <v/>
      </c>
      <c r="BL494" s="6" t="str">
        <f>+IFERROR(VLOOKUP(BJ494,Auxiliar!$A:$C,2,0),"")</f>
        <v/>
      </c>
      <c r="BM494" s="7" t="str">
        <f>+IFERROR(VLOOKUP(BJ494,Auxiliar!$A:$C,3,0),"")</f>
        <v/>
      </c>
      <c r="BO494" s="1">
        <v>11138</v>
      </c>
      <c r="BP494" s="1" t="s">
        <v>39</v>
      </c>
      <c r="BQ494" s="6">
        <f>+IFERROR(VALUE(RIGHT(Tabla12[[#This Row],[B2B]],6)),"")</f>
        <v>11138</v>
      </c>
      <c r="BR494" s="6" t="str">
        <f>+IFERROR(VLOOKUP(BP494,Auxiliar!$A:$C,2,0),"")</f>
        <v>VALUE LITRO</v>
      </c>
      <c r="BS494" s="7" t="str">
        <f>+IFERROR(VLOOKUP(BP494,Auxiliar!$A:$C,3,0),"")</f>
        <v>1b 12%</v>
      </c>
      <c r="CA494" s="1">
        <v>4388</v>
      </c>
      <c r="CB494" s="1" t="s">
        <v>35</v>
      </c>
      <c r="CC494" s="6">
        <f>+IFERROR(VALUE(RIGHT(Tabla14[[#This Row],[B2B]],6)),"")</f>
        <v>4388</v>
      </c>
      <c r="CD494" s="6" t="str">
        <f>+IFERROR(VLOOKUP(CB494,Auxiliar!$A:$C,2,0),"")</f>
        <v>Corona 710cc</v>
      </c>
      <c r="CE494" s="7" t="str">
        <f>+IFERROR(VLOOKUP(CB494,Auxiliar!$A:$C,3,0),"")</f>
        <v>1b 10% | 85b 0%</v>
      </c>
      <c r="CG494" s="1"/>
      <c r="CH494" s="1"/>
      <c r="CI494" s="6" t="str">
        <f>+IFERROR(VALUE(RIGHT(Tabla15[[#This Row],[B2B]],6)),"")</f>
        <v/>
      </c>
      <c r="CJ494" s="6" t="str">
        <f>+IFERROR(VLOOKUP(CH494,Auxiliar!$A:$C,2,0),"")</f>
        <v/>
      </c>
      <c r="CK494" s="7" t="str">
        <f>+IFERROR(VLOOKUP(CH494,Auxiliar!$A:$C,3,0),"")</f>
        <v/>
      </c>
      <c r="CM494" s="1">
        <v>4338</v>
      </c>
      <c r="CN494" s="1" t="s">
        <v>20</v>
      </c>
      <c r="CO494" s="6">
        <v>4338</v>
      </c>
      <c r="CP494" s="6" t="s">
        <v>20</v>
      </c>
      <c r="CQ494" s="7" t="s">
        <v>21</v>
      </c>
      <c r="CS494" s="1"/>
      <c r="CT494" s="1"/>
      <c r="CU494" s="6" t="str">
        <f>+IFERROR(VALUE(RIGHT(Tabla17[[#This Row],[B2B]],6)),"")</f>
        <v/>
      </c>
      <c r="CV494" s="6" t="str">
        <f>+IFERROR(VLOOKUP(CT494,Auxiliar!$A:$C,2,0),"")</f>
        <v/>
      </c>
      <c r="CW494" s="7" t="str">
        <f>+IFERROR(VLOOKUP(CT494,Auxiliar!$A:$C,3,0),"")</f>
        <v/>
      </c>
      <c r="CY494" s="1">
        <v>4338</v>
      </c>
      <c r="CZ494" s="1" t="s">
        <v>16</v>
      </c>
      <c r="DA494" s="6">
        <f>+IFERROR(VALUE(RIGHT(Tabla18[[#This Row],[B2B]],6)),"")</f>
        <v>4338</v>
      </c>
      <c r="DB494" s="6" t="str">
        <f>+IFERROR(VLOOKUP(CZ494,Auxiliar!$A:$C,2,0),"")</f>
        <v>PREMIUM</v>
      </c>
      <c r="DC494" s="7" t="str">
        <f>+IFERROR(VLOOKUP(CZ494,Auxiliar!$A:$C,3,0),"")</f>
        <v>0b 0% | 2b 2% | 5b 3,5% | 10b 5%</v>
      </c>
      <c r="DE494" s="1">
        <v>4338</v>
      </c>
      <c r="DF494" s="1" t="s">
        <v>19</v>
      </c>
      <c r="DG494" s="6">
        <f>+IFERROR(VALUE(RIGHT(Tabla19[[#This Row],[B2B]],6)),"")</f>
        <v>4338</v>
      </c>
      <c r="DH494" s="6" t="str">
        <f>+IFERROR(VLOOKUP(DF494,Auxiliar!$A:$C,2,0),"")</f>
        <v>MICHELOB</v>
      </c>
      <c r="DI494" s="7" t="str">
        <f>+IFERROR(VLOOKUP(DF494,Auxiliar!$A:$C,3,0),"")</f>
        <v>1b 7% | 3b 22% | 8b 27%</v>
      </c>
      <c r="DK494" s="1"/>
      <c r="DL494" s="1"/>
      <c r="DM494" s="6" t="str">
        <f>+IFERROR(VALUE(RIGHT(Tabla20[[#This Row],[B2B]],6)),"")</f>
        <v/>
      </c>
      <c r="DN494" s="6" t="str">
        <f>+IFERROR(VLOOKUP(DL494,Auxiliar!$A:$C,2,0),"")</f>
        <v/>
      </c>
      <c r="DO494" s="7" t="str">
        <f>+IFERROR(VLOOKUP(DL494,Auxiliar!$A:$C,3,0),"")</f>
        <v/>
      </c>
      <c r="DQ494" s="1">
        <v>4338</v>
      </c>
      <c r="DR494" s="12" t="s">
        <v>24</v>
      </c>
      <c r="DS494" s="6">
        <f>+IFERROR(VALUE(RIGHT(Tabla21[[#This Row],[B2B]],6)),"")</f>
        <v>4338</v>
      </c>
      <c r="DT494" s="6" t="str">
        <f>+IFERROR(VLOOKUP(DR494,Auxiliar!$A:$C,2,0),"")</f>
        <v>CORONA PORRON</v>
      </c>
      <c r="DU494" s="7" t="str">
        <f>+IFERROR(VLOOKUP(DR494,Auxiliar!$A:$C,3,0),"")</f>
        <v>1b 5% | 20b 0%</v>
      </c>
      <c r="DW494" s="1">
        <v>1793</v>
      </c>
      <c r="DX494" s="12" t="s">
        <v>43</v>
      </c>
      <c r="DY494" s="6">
        <f>+IFERROR(VALUE(RIGHT(Tabla22[[#This Row],[B2B]],6)),"")</f>
        <v>1793</v>
      </c>
      <c r="DZ494" s="6" t="str">
        <f>+IFERROR(VLOOKUP(DX494,Auxiliar!$A:$C,2,0),"")</f>
        <v xml:space="preserve">VALUE LATA </v>
      </c>
      <c r="EA494" s="7" t="str">
        <f>+IFERROR(VLOOKUP(DX494,Auxiliar!$A:$C,3,0),"")</f>
        <v>1b 15% | 100b 18%</v>
      </c>
      <c r="EC494" s="1">
        <v>11137</v>
      </c>
      <c r="ED494" s="12" t="s">
        <v>47</v>
      </c>
      <c r="EE494" s="6">
        <f>+IFERROR(VALUE(RIGHT(Tabla23[[#This Row],[B2B]],6)),"")</f>
        <v>11137</v>
      </c>
      <c r="EF494" s="6" t="str">
        <f>+IFERROR(VLOOKUP(ED494,Auxiliar!$A:$C,2,0),"")</f>
        <v>VALUE LATON</v>
      </c>
      <c r="EG494" s="7" t="str">
        <f>+IFERROR(VLOOKUP(ED494,Auxiliar!$A:$C,3,0),"")</f>
        <v>1b 10% | 5b 15% | 192b 0%</v>
      </c>
      <c r="EI494" s="1"/>
      <c r="EJ494" s="12"/>
      <c r="EK494" s="6" t="str">
        <f>+IFERROR(VALUE(RIGHT(Tabla24[[#This Row],[B2B]],6)),"")</f>
        <v/>
      </c>
      <c r="EL494" s="6" t="str">
        <f>+IFERROR(VLOOKUP(EJ494,Auxiliar!$A:$C,2,0),"")</f>
        <v/>
      </c>
      <c r="EM494" s="7" t="str">
        <f>+IFERROR(VLOOKUP(EJ494,Auxiliar!$A:$C,3,0),"")</f>
        <v/>
      </c>
      <c r="EO494" s="1"/>
      <c r="EP494" s="12"/>
      <c r="EQ494" s="6" t="str">
        <f>+IFERROR(VALUE(RIGHT(Tabla25[[#This Row],[B2B]],6)),"")</f>
        <v/>
      </c>
      <c r="ER494" s="6" t="str">
        <f>+IFERROR(VLOOKUP(EP494,Auxiliar!$A:$C,2,0),"")</f>
        <v/>
      </c>
      <c r="ES494" s="7" t="str">
        <f>+IFERROR(VLOOKUP(EP494,Auxiliar!$A:$C,3,0),"")</f>
        <v/>
      </c>
      <c r="EU494" s="1"/>
      <c r="EV494" s="12"/>
      <c r="EW494" s="6" t="str">
        <f>+IFERROR(VALUE(RIGHT(Tabla26[[#This Row],[B2B]],6)),"")</f>
        <v/>
      </c>
      <c r="EX494" s="6" t="str">
        <f>+IFERROR(VLOOKUP(EV494,Auxiliar!$A:$C,2,0),"")</f>
        <v/>
      </c>
      <c r="EY494" s="7" t="str">
        <f>+IFERROR(VLOOKUP(EV494,Auxiliar!$A:$C,3,0),"")</f>
        <v/>
      </c>
      <c r="EZ494" s="1"/>
      <c r="FA494" s="12"/>
      <c r="FB494" s="6" t="str">
        <f>+IFERROR(VALUE(RIGHT(Tabla27[[#This Row],[B2B]],6)),"")</f>
        <v/>
      </c>
      <c r="FC494" s="6" t="str">
        <f>+IFERROR(VLOOKUP(FA494,Auxiliar!$A:$C,2,0),"")</f>
        <v/>
      </c>
      <c r="FD494" s="7" t="str">
        <f>+IFERROR(VLOOKUP(FA494,Auxiliar!$A:$C,3,0),"")</f>
        <v/>
      </c>
      <c r="FE494" s="1"/>
      <c r="FF494" s="12"/>
      <c r="FG494" s="6" t="str">
        <f>+IFERROR(VALUE(RIGHT(Tabla28[[#This Row],[B2B]],6)),"")</f>
        <v/>
      </c>
      <c r="FH494" s="6" t="str">
        <f>+IFERROR(VLOOKUP(FF494,Auxiliar!$A:$C,2,0),"")</f>
        <v/>
      </c>
      <c r="FI494" s="7" t="str">
        <f>+IFERROR(VLOOKUP(FF494,Auxiliar!$A:$C,3,0),"")</f>
        <v/>
      </c>
      <c r="FJ494" s="1"/>
      <c r="FK494" s="12"/>
      <c r="FL494" s="6" t="str">
        <f>+IFERROR(VALUE(RIGHT(Tabla29[[#This Row],[B2B]],6)),"")</f>
        <v/>
      </c>
      <c r="FM494" s="6" t="str">
        <f>+IFERROR(VLOOKUP(FK494,Auxiliar!$A:$C,2,0),"")</f>
        <v/>
      </c>
      <c r="FN494" s="7" t="str">
        <f>+IFERROR(VLOOKUP(FK494,Auxiliar!$A:$C,3,0),"")</f>
        <v/>
      </c>
      <c r="FO494" s="1"/>
      <c r="FP494" s="12"/>
      <c r="FQ494" s="6" t="str">
        <f>+IFERROR(VALUE(RIGHT(Tabla30[[#This Row],[B2B]],6)),"")</f>
        <v/>
      </c>
      <c r="FR494" s="6" t="str">
        <f>+IFERROR(VLOOKUP(FP494,Auxiliar!$A:$C,2,0),"")</f>
        <v/>
      </c>
      <c r="FS494" s="7"/>
      <c r="FT494" s="1"/>
      <c r="FU494" s="12"/>
      <c r="FV494" s="6" t="str">
        <f>+IFERROR(VALUE(RIGHT(Tabla31[[#This Row],[B2B]],6)),"")</f>
        <v/>
      </c>
      <c r="FW494" s="6" t="str">
        <f>+IFERROR(VLOOKUP(FU494,Auxiliar!$A:$C,2,0),"")</f>
        <v/>
      </c>
      <c r="FX494" s="7" t="str">
        <f>+IFERROR(VLOOKUP(FU494,Auxiliar!$A:$C,3,0),"")</f>
        <v/>
      </c>
      <c r="FY494" s="1"/>
      <c r="FZ494" s="12"/>
      <c r="GA494" s="6" t="str">
        <f>+IFERROR(VALUE(RIGHT(Tabla32[[#This Row],[B2B]],6)),"")</f>
        <v/>
      </c>
      <c r="GB494" s="6" t="str">
        <f>+IFERROR(VLOOKUP(FZ494,Auxiliar!$A:$C,2,0),"")</f>
        <v/>
      </c>
      <c r="GC494" s="7" t="str">
        <f>+IFERROR(VLOOKUP(FZ494,Auxiliar!$A:$C,3,0),"")</f>
        <v/>
      </c>
      <c r="GD494" s="1"/>
      <c r="GE494" s="12"/>
      <c r="GF494" s="6" t="str">
        <f>+IFERROR(VALUE(RIGHT(Tabla33[[#This Row],[B2B]],6)),"")</f>
        <v/>
      </c>
      <c r="GG494" s="6" t="str">
        <f>+IFERROR(VLOOKUP(GE494,Auxiliar!$A:$C,2,0),"")</f>
        <v/>
      </c>
      <c r="GH494" s="7" t="str">
        <f>+IFERROR(VLOOKUP(GE494,Auxiliar!$A:$C,3,0),"")</f>
        <v/>
      </c>
    </row>
    <row r="495" spans="1:190" x14ac:dyDescent="0.25">
      <c r="A495" s="1"/>
      <c r="B495" s="1"/>
      <c r="C495" t="str">
        <f>+IFERROR(VALUE(RIGHT(Tabla1[[#This Row],[B2B]],6)),"")</f>
        <v/>
      </c>
      <c r="D495" t="str">
        <f>+IFERROR(VLOOKUP(B495,Auxiliar!$A:$C,2,0),"")</f>
        <v/>
      </c>
      <c r="E495" s="5" t="str">
        <f>+IFERROR(VLOOKUP(B495,Auxiliar!$A:$C,3,0),"")</f>
        <v/>
      </c>
      <c r="S495" s="1">
        <v>5461</v>
      </c>
      <c r="T495" s="1" t="s">
        <v>9</v>
      </c>
      <c r="U495" s="6">
        <f>+IFERROR(VALUE(RIGHT(Tabla4[[#This Row],[B2B]],6)),"")</f>
        <v>5461</v>
      </c>
      <c r="V495" s="6" t="str">
        <f>+IFERROR(VLOOKUP(T495,Auxiliar!$A:$C,2,0),"")</f>
        <v>CORE</v>
      </c>
      <c r="W495" s="7" t="str">
        <f>+IFERROR(VLOOKUP(T495,Auxiliar!$A:$C,3,0),"")</f>
        <v>0b 1% | 2b 5% | 4b 6%</v>
      </c>
      <c r="AK495" s="1">
        <v>5231</v>
      </c>
      <c r="AL495" s="1" t="s">
        <v>30</v>
      </c>
      <c r="AM495" s="6">
        <f>+IFERROR(VALUE(RIGHT(Tabla7[[#This Row],[B2B]],6)),"")</f>
        <v>5231</v>
      </c>
      <c r="AN495" s="6" t="str">
        <f>+IFERROR(VLOOKUP(AL495,Auxiliar!$A:$C,2,0),"")</f>
        <v>LATONES</v>
      </c>
      <c r="AO495" s="7" t="str">
        <f>+IFERROR(VLOOKUP(AL495,Auxiliar!$A:$C,3,0),"")</f>
        <v>1b 4% | 5b 7% | 97b 0%</v>
      </c>
      <c r="AW495" s="1"/>
      <c r="AX495" s="1" t="s">
        <v>32</v>
      </c>
      <c r="AY495" s="6" t="str">
        <f>+IFERROR(VALUE(RIGHT(Tabla9[[#This Row],[B2B]],6)),"")</f>
        <v/>
      </c>
      <c r="AZ495" s="6" t="str">
        <f>+IFERROR(VLOOKUP(AX495,Auxiliar!$A:$C,2,0),"")</f>
        <v>LATONES</v>
      </c>
      <c r="BA495" s="7" t="str">
        <f>+IFERROR(VLOOKUP(AX495,Auxiliar!$A:$C,3,0),"")</f>
        <v>2b 3% | 4b 4% | 6b 5% | 10b 8%  | 385b 0%</v>
      </c>
      <c r="BI495" s="1"/>
      <c r="BJ495" s="1"/>
      <c r="BK495" s="6" t="str">
        <f>+IFERROR(VALUE(RIGHT(Tabla11[[#This Row],[B2B]],6)),"")</f>
        <v/>
      </c>
      <c r="BL495" s="6" t="str">
        <f>+IFERROR(VLOOKUP(BJ495,Auxiliar!$A:$C,2,0),"")</f>
        <v/>
      </c>
      <c r="BM495" s="7" t="str">
        <f>+IFERROR(VLOOKUP(BJ495,Auxiliar!$A:$C,3,0),"")</f>
        <v/>
      </c>
      <c r="BO495" s="1">
        <v>11157</v>
      </c>
      <c r="BP495" s="1" t="s">
        <v>39</v>
      </c>
      <c r="BQ495" s="6">
        <f>+IFERROR(VALUE(RIGHT(Tabla12[[#This Row],[B2B]],6)),"")</f>
        <v>11157</v>
      </c>
      <c r="BR495" s="6" t="str">
        <f>+IFERROR(VLOOKUP(BP495,Auxiliar!$A:$C,2,0),"")</f>
        <v>VALUE LITRO</v>
      </c>
      <c r="BS495" s="7" t="str">
        <f>+IFERROR(VLOOKUP(BP495,Auxiliar!$A:$C,3,0),"")</f>
        <v>1b 12%</v>
      </c>
      <c r="CA495" s="1">
        <v>4390</v>
      </c>
      <c r="CB495" s="1" t="s">
        <v>35</v>
      </c>
      <c r="CC495" s="6">
        <f>+IFERROR(VALUE(RIGHT(Tabla14[[#This Row],[B2B]],6)),"")</f>
        <v>4390</v>
      </c>
      <c r="CD495" s="6" t="str">
        <f>+IFERROR(VLOOKUP(CB495,Auxiliar!$A:$C,2,0),"")</f>
        <v>Corona 710cc</v>
      </c>
      <c r="CE495" s="7" t="str">
        <f>+IFERROR(VLOOKUP(CB495,Auxiliar!$A:$C,3,0),"")</f>
        <v>1b 10% | 85b 0%</v>
      </c>
      <c r="CG495" s="1"/>
      <c r="CH495" s="1"/>
      <c r="CI495" s="6" t="str">
        <f>+IFERROR(VALUE(RIGHT(Tabla15[[#This Row],[B2B]],6)),"")</f>
        <v/>
      </c>
      <c r="CJ495" s="6" t="str">
        <f>+IFERROR(VLOOKUP(CH495,Auxiliar!$A:$C,2,0),"")</f>
        <v/>
      </c>
      <c r="CK495" s="7" t="str">
        <f>+IFERROR(VLOOKUP(CH495,Auxiliar!$A:$C,3,0),"")</f>
        <v/>
      </c>
      <c r="CM495" s="1">
        <v>4345</v>
      </c>
      <c r="CN495" s="1" t="s">
        <v>20</v>
      </c>
      <c r="CO495" s="6">
        <v>4345</v>
      </c>
      <c r="CP495" s="6" t="s">
        <v>20</v>
      </c>
      <c r="CQ495" s="7" t="s">
        <v>21</v>
      </c>
      <c r="CS495" s="1"/>
      <c r="CT495" s="1"/>
      <c r="CU495" s="6" t="str">
        <f>+IFERROR(VALUE(RIGHT(Tabla17[[#This Row],[B2B]],6)),"")</f>
        <v/>
      </c>
      <c r="CV495" s="6" t="str">
        <f>+IFERROR(VLOOKUP(CT495,Auxiliar!$A:$C,2,0),"")</f>
        <v/>
      </c>
      <c r="CW495" s="7" t="str">
        <f>+IFERROR(VLOOKUP(CT495,Auxiliar!$A:$C,3,0),"")</f>
        <v/>
      </c>
      <c r="CY495" s="1">
        <v>4345</v>
      </c>
      <c r="CZ495" s="1" t="s">
        <v>16</v>
      </c>
      <c r="DA495" s="6">
        <f>+IFERROR(VALUE(RIGHT(Tabla18[[#This Row],[B2B]],6)),"")</f>
        <v>4345</v>
      </c>
      <c r="DB495" s="6" t="str">
        <f>+IFERROR(VLOOKUP(CZ495,Auxiliar!$A:$C,2,0),"")</f>
        <v>PREMIUM</v>
      </c>
      <c r="DC495" s="7" t="str">
        <f>+IFERROR(VLOOKUP(CZ495,Auxiliar!$A:$C,3,0),"")</f>
        <v>0b 0% | 2b 2% | 5b 3,5% | 10b 5%</v>
      </c>
      <c r="DE495" s="1">
        <v>4345</v>
      </c>
      <c r="DF495" s="1" t="s">
        <v>19</v>
      </c>
      <c r="DG495" s="6">
        <f>+IFERROR(VALUE(RIGHT(Tabla19[[#This Row],[B2B]],6)),"")</f>
        <v>4345</v>
      </c>
      <c r="DH495" s="6" t="str">
        <f>+IFERROR(VLOOKUP(DF495,Auxiliar!$A:$C,2,0),"")</f>
        <v>MICHELOB</v>
      </c>
      <c r="DI495" s="7" t="str">
        <f>+IFERROR(VLOOKUP(DF495,Auxiliar!$A:$C,3,0),"")</f>
        <v>1b 7% | 3b 22% | 8b 27%</v>
      </c>
      <c r="DK495" s="1"/>
      <c r="DL495" s="1"/>
      <c r="DM495" s="6" t="str">
        <f>+IFERROR(VALUE(RIGHT(Tabla20[[#This Row],[B2B]],6)),"")</f>
        <v/>
      </c>
      <c r="DN495" s="6" t="str">
        <f>+IFERROR(VLOOKUP(DL495,Auxiliar!$A:$C,2,0),"")</f>
        <v/>
      </c>
      <c r="DO495" s="7" t="str">
        <f>+IFERROR(VLOOKUP(DL495,Auxiliar!$A:$C,3,0),"")</f>
        <v/>
      </c>
      <c r="DQ495" s="1">
        <v>4345</v>
      </c>
      <c r="DR495" s="12" t="s">
        <v>24</v>
      </c>
      <c r="DS495" s="6">
        <f>+IFERROR(VALUE(RIGHT(Tabla21[[#This Row],[B2B]],6)),"")</f>
        <v>4345</v>
      </c>
      <c r="DT495" s="6" t="str">
        <f>+IFERROR(VLOOKUP(DR495,Auxiliar!$A:$C,2,0),"")</f>
        <v>CORONA PORRON</v>
      </c>
      <c r="DU495" s="7" t="str">
        <f>+IFERROR(VLOOKUP(DR495,Auxiliar!$A:$C,3,0),"")</f>
        <v>1b 5% | 20b 0%</v>
      </c>
      <c r="DW495" s="1">
        <v>11219</v>
      </c>
      <c r="DX495" s="12" t="s">
        <v>43</v>
      </c>
      <c r="DY495" s="6">
        <f>+IFERROR(VALUE(RIGHT(Tabla22[[#This Row],[B2B]],6)),"")</f>
        <v>11219</v>
      </c>
      <c r="DZ495" s="6" t="str">
        <f>+IFERROR(VLOOKUP(DX495,Auxiliar!$A:$C,2,0),"")</f>
        <v xml:space="preserve">VALUE LATA </v>
      </c>
      <c r="EA495" s="7" t="str">
        <f>+IFERROR(VLOOKUP(DX495,Auxiliar!$A:$C,3,0),"")</f>
        <v>1b 15% | 100b 18%</v>
      </c>
      <c r="EC495" s="1">
        <v>11138</v>
      </c>
      <c r="ED495" s="12" t="s">
        <v>47</v>
      </c>
      <c r="EE495" s="6">
        <f>+IFERROR(VALUE(RIGHT(Tabla23[[#This Row],[B2B]],6)),"")</f>
        <v>11138</v>
      </c>
      <c r="EF495" s="6" t="str">
        <f>+IFERROR(VLOOKUP(ED495,Auxiliar!$A:$C,2,0),"")</f>
        <v>VALUE LATON</v>
      </c>
      <c r="EG495" s="7" t="str">
        <f>+IFERROR(VLOOKUP(ED495,Auxiliar!$A:$C,3,0),"")</f>
        <v>1b 10% | 5b 15% | 192b 0%</v>
      </c>
      <c r="EI495" s="1"/>
      <c r="EJ495" s="12"/>
      <c r="EK495" s="6" t="str">
        <f>+IFERROR(VALUE(RIGHT(Tabla24[[#This Row],[B2B]],6)),"")</f>
        <v/>
      </c>
      <c r="EL495" s="6" t="str">
        <f>+IFERROR(VLOOKUP(EJ495,Auxiliar!$A:$C,2,0),"")</f>
        <v/>
      </c>
      <c r="EM495" s="7" t="str">
        <f>+IFERROR(VLOOKUP(EJ495,Auxiliar!$A:$C,3,0),"")</f>
        <v/>
      </c>
      <c r="EO495" s="1"/>
      <c r="EP495" s="12"/>
      <c r="EQ495" s="6" t="str">
        <f>+IFERROR(VALUE(RIGHT(Tabla25[[#This Row],[B2B]],6)),"")</f>
        <v/>
      </c>
      <c r="ER495" s="6" t="str">
        <f>+IFERROR(VLOOKUP(EP495,Auxiliar!$A:$C,2,0),"")</f>
        <v/>
      </c>
      <c r="ES495" s="7" t="str">
        <f>+IFERROR(VLOOKUP(EP495,Auxiliar!$A:$C,3,0),"")</f>
        <v/>
      </c>
      <c r="EU495" s="1"/>
      <c r="EV495" s="12"/>
      <c r="EW495" s="6" t="str">
        <f>+IFERROR(VALUE(RIGHT(Tabla26[[#This Row],[B2B]],6)),"")</f>
        <v/>
      </c>
      <c r="EX495" s="6" t="str">
        <f>+IFERROR(VLOOKUP(EV495,Auxiliar!$A:$C,2,0),"")</f>
        <v/>
      </c>
      <c r="EY495" s="7" t="str">
        <f>+IFERROR(VLOOKUP(EV495,Auxiliar!$A:$C,3,0),"")</f>
        <v/>
      </c>
      <c r="EZ495" s="1"/>
      <c r="FA495" s="12"/>
      <c r="FB495" s="6" t="str">
        <f>+IFERROR(VALUE(RIGHT(Tabla27[[#This Row],[B2B]],6)),"")</f>
        <v/>
      </c>
      <c r="FC495" s="6" t="str">
        <f>+IFERROR(VLOOKUP(FA495,Auxiliar!$A:$C,2,0),"")</f>
        <v/>
      </c>
      <c r="FD495" s="7" t="str">
        <f>+IFERROR(VLOOKUP(FA495,Auxiliar!$A:$C,3,0),"")</f>
        <v/>
      </c>
      <c r="FE495" s="1"/>
      <c r="FF495" s="12"/>
      <c r="FG495" s="6" t="str">
        <f>+IFERROR(VALUE(RIGHT(Tabla28[[#This Row],[B2B]],6)),"")</f>
        <v/>
      </c>
      <c r="FH495" s="6" t="str">
        <f>+IFERROR(VLOOKUP(FF495,Auxiliar!$A:$C,2,0),"")</f>
        <v/>
      </c>
      <c r="FI495" s="7" t="str">
        <f>+IFERROR(VLOOKUP(FF495,Auxiliar!$A:$C,3,0),"")</f>
        <v/>
      </c>
      <c r="FJ495" s="1"/>
      <c r="FK495" s="12"/>
      <c r="FL495" s="6" t="str">
        <f>+IFERROR(VALUE(RIGHT(Tabla29[[#This Row],[B2B]],6)),"")</f>
        <v/>
      </c>
      <c r="FM495" s="6" t="str">
        <f>+IFERROR(VLOOKUP(FK495,Auxiliar!$A:$C,2,0),"")</f>
        <v/>
      </c>
      <c r="FN495" s="7" t="str">
        <f>+IFERROR(VLOOKUP(FK495,Auxiliar!$A:$C,3,0),"")</f>
        <v/>
      </c>
      <c r="FO495" s="1"/>
      <c r="FP495" s="12"/>
      <c r="FQ495" s="6" t="str">
        <f>+IFERROR(VALUE(RIGHT(Tabla30[[#This Row],[B2B]],6)),"")</f>
        <v/>
      </c>
      <c r="FR495" s="6" t="str">
        <f>+IFERROR(VLOOKUP(FP495,Auxiliar!$A:$C,2,0),"")</f>
        <v/>
      </c>
      <c r="FS495" s="7"/>
      <c r="FT495" s="1"/>
      <c r="FU495" s="12"/>
      <c r="FV495" s="6" t="str">
        <f>+IFERROR(VALUE(RIGHT(Tabla31[[#This Row],[B2B]],6)),"")</f>
        <v/>
      </c>
      <c r="FW495" s="6" t="str">
        <f>+IFERROR(VLOOKUP(FU495,Auxiliar!$A:$C,2,0),"")</f>
        <v/>
      </c>
      <c r="FX495" s="7" t="str">
        <f>+IFERROR(VLOOKUP(FU495,Auxiliar!$A:$C,3,0),"")</f>
        <v/>
      </c>
      <c r="FY495" s="1"/>
      <c r="FZ495" s="12"/>
      <c r="GA495" s="6" t="str">
        <f>+IFERROR(VALUE(RIGHT(Tabla32[[#This Row],[B2B]],6)),"")</f>
        <v/>
      </c>
      <c r="GB495" s="6" t="str">
        <f>+IFERROR(VLOOKUP(FZ495,Auxiliar!$A:$C,2,0),"")</f>
        <v/>
      </c>
      <c r="GC495" s="7" t="str">
        <f>+IFERROR(VLOOKUP(FZ495,Auxiliar!$A:$C,3,0),"")</f>
        <v/>
      </c>
      <c r="GD495" s="1"/>
      <c r="GE495" s="12"/>
      <c r="GF495" s="6" t="str">
        <f>+IFERROR(VALUE(RIGHT(Tabla33[[#This Row],[B2B]],6)),"")</f>
        <v/>
      </c>
      <c r="GG495" s="6" t="str">
        <f>+IFERROR(VLOOKUP(GE495,Auxiliar!$A:$C,2,0),"")</f>
        <v/>
      </c>
      <c r="GH495" s="7" t="str">
        <f>+IFERROR(VLOOKUP(GE495,Auxiliar!$A:$C,3,0),"")</f>
        <v/>
      </c>
    </row>
    <row r="496" spans="1:190" x14ac:dyDescent="0.25">
      <c r="A496" s="1"/>
      <c r="B496" s="1"/>
      <c r="C496" t="str">
        <f>+IFERROR(VALUE(RIGHT(Tabla1[[#This Row],[B2B]],6)),"")</f>
        <v/>
      </c>
      <c r="D496" t="str">
        <f>+IFERROR(VLOOKUP(B496,Auxiliar!$A:$C,2,0),"")</f>
        <v/>
      </c>
      <c r="E496" s="5" t="str">
        <f>+IFERROR(VLOOKUP(B496,Auxiliar!$A:$C,3,0),"")</f>
        <v/>
      </c>
      <c r="S496" s="1">
        <v>5463</v>
      </c>
      <c r="T496" s="1" t="s">
        <v>9</v>
      </c>
      <c r="U496" s="6">
        <f>+IFERROR(VALUE(RIGHT(Tabla4[[#This Row],[B2B]],6)),"")</f>
        <v>5463</v>
      </c>
      <c r="V496" s="6" t="str">
        <f>+IFERROR(VLOOKUP(T496,Auxiliar!$A:$C,2,0),"")</f>
        <v>CORE</v>
      </c>
      <c r="W496" s="7" t="str">
        <f>+IFERROR(VLOOKUP(T496,Auxiliar!$A:$C,3,0),"")</f>
        <v>0b 1% | 2b 5% | 4b 6%</v>
      </c>
      <c r="AK496" s="1">
        <v>5232</v>
      </c>
      <c r="AL496" s="1" t="s">
        <v>30</v>
      </c>
      <c r="AM496" s="6">
        <f>+IFERROR(VALUE(RIGHT(Tabla7[[#This Row],[B2B]],6)),"")</f>
        <v>5232</v>
      </c>
      <c r="AN496" s="6" t="str">
        <f>+IFERROR(VLOOKUP(AL496,Auxiliar!$A:$C,2,0),"")</f>
        <v>LATONES</v>
      </c>
      <c r="AO496" s="7" t="str">
        <f>+IFERROR(VLOOKUP(AL496,Auxiliar!$A:$C,3,0),"")</f>
        <v>1b 4% | 5b 7% | 97b 0%</v>
      </c>
      <c r="AW496" s="1"/>
      <c r="AX496" s="1" t="s">
        <v>32</v>
      </c>
      <c r="AY496" s="6" t="str">
        <f>+IFERROR(VALUE(RIGHT(Tabla9[[#This Row],[B2B]],6)),"")</f>
        <v/>
      </c>
      <c r="AZ496" s="6" t="str">
        <f>+IFERROR(VLOOKUP(AX496,Auxiliar!$A:$C,2,0),"")</f>
        <v>LATONES</v>
      </c>
      <c r="BA496" s="7" t="str">
        <f>+IFERROR(VLOOKUP(AX496,Auxiliar!$A:$C,3,0),"")</f>
        <v>2b 3% | 4b 4% | 6b 5% | 10b 8%  | 385b 0%</v>
      </c>
      <c r="BI496" s="1"/>
      <c r="BJ496" s="1"/>
      <c r="BK496" s="6" t="str">
        <f>+IFERROR(VALUE(RIGHT(Tabla11[[#This Row],[B2B]],6)),"")</f>
        <v/>
      </c>
      <c r="BL496" s="6" t="str">
        <f>+IFERROR(VLOOKUP(BJ496,Auxiliar!$A:$C,2,0),"")</f>
        <v/>
      </c>
      <c r="BM496" s="7" t="str">
        <f>+IFERROR(VLOOKUP(BJ496,Auxiliar!$A:$C,3,0),"")</f>
        <v/>
      </c>
      <c r="BO496" s="1">
        <v>11164</v>
      </c>
      <c r="BP496" s="1" t="s">
        <v>39</v>
      </c>
      <c r="BQ496" s="6">
        <f>+IFERROR(VALUE(RIGHT(Tabla12[[#This Row],[B2B]],6)),"")</f>
        <v>11164</v>
      </c>
      <c r="BR496" s="6" t="str">
        <f>+IFERROR(VLOOKUP(BP496,Auxiliar!$A:$C,2,0),"")</f>
        <v>VALUE LITRO</v>
      </c>
      <c r="BS496" s="7" t="str">
        <f>+IFERROR(VLOOKUP(BP496,Auxiliar!$A:$C,3,0),"")</f>
        <v>1b 12%</v>
      </c>
      <c r="CA496" s="1">
        <v>4394</v>
      </c>
      <c r="CB496" s="1" t="s">
        <v>35</v>
      </c>
      <c r="CC496" s="6">
        <f>+IFERROR(VALUE(RIGHT(Tabla14[[#This Row],[B2B]],6)),"")</f>
        <v>4394</v>
      </c>
      <c r="CD496" s="6" t="str">
        <f>+IFERROR(VLOOKUP(CB496,Auxiliar!$A:$C,2,0),"")</f>
        <v>Corona 710cc</v>
      </c>
      <c r="CE496" s="7" t="str">
        <f>+IFERROR(VLOOKUP(CB496,Auxiliar!$A:$C,3,0),"")</f>
        <v>1b 10% | 85b 0%</v>
      </c>
      <c r="CG496" s="1"/>
      <c r="CH496" s="1"/>
      <c r="CI496" s="6" t="str">
        <f>+IFERROR(VALUE(RIGHT(Tabla15[[#This Row],[B2B]],6)),"")</f>
        <v/>
      </c>
      <c r="CJ496" s="6" t="str">
        <f>+IFERROR(VLOOKUP(CH496,Auxiliar!$A:$C,2,0),"")</f>
        <v/>
      </c>
      <c r="CK496" s="7" t="str">
        <f>+IFERROR(VLOOKUP(CH496,Auxiliar!$A:$C,3,0),"")</f>
        <v/>
      </c>
      <c r="CM496" s="1">
        <v>4354</v>
      </c>
      <c r="CN496" s="1" t="s">
        <v>20</v>
      </c>
      <c r="CO496" s="6">
        <v>4354</v>
      </c>
      <c r="CP496" s="6" t="s">
        <v>20</v>
      </c>
      <c r="CQ496" s="7" t="s">
        <v>21</v>
      </c>
      <c r="CS496" s="1"/>
      <c r="CT496" s="1"/>
      <c r="CU496" s="6" t="str">
        <f>+IFERROR(VALUE(RIGHT(Tabla17[[#This Row],[B2B]],6)),"")</f>
        <v/>
      </c>
      <c r="CV496" s="6" t="str">
        <f>+IFERROR(VLOOKUP(CT496,Auxiliar!$A:$C,2,0),"")</f>
        <v/>
      </c>
      <c r="CW496" s="7" t="str">
        <f>+IFERROR(VLOOKUP(CT496,Auxiliar!$A:$C,3,0),"")</f>
        <v/>
      </c>
      <c r="CY496" s="1">
        <v>4354</v>
      </c>
      <c r="CZ496" s="1" t="s">
        <v>16</v>
      </c>
      <c r="DA496" s="6">
        <f>+IFERROR(VALUE(RIGHT(Tabla18[[#This Row],[B2B]],6)),"")</f>
        <v>4354</v>
      </c>
      <c r="DB496" s="6" t="str">
        <f>+IFERROR(VLOOKUP(CZ496,Auxiliar!$A:$C,2,0),"")</f>
        <v>PREMIUM</v>
      </c>
      <c r="DC496" s="7" t="str">
        <f>+IFERROR(VLOOKUP(CZ496,Auxiliar!$A:$C,3,0),"")</f>
        <v>0b 0% | 2b 2% | 5b 3,5% | 10b 5%</v>
      </c>
      <c r="DE496" s="1">
        <v>4354</v>
      </c>
      <c r="DF496" s="1" t="s">
        <v>19</v>
      </c>
      <c r="DG496" s="6">
        <f>+IFERROR(VALUE(RIGHT(Tabla19[[#This Row],[B2B]],6)),"")</f>
        <v>4354</v>
      </c>
      <c r="DH496" s="6" t="str">
        <f>+IFERROR(VLOOKUP(DF496,Auxiliar!$A:$C,2,0),"")</f>
        <v>MICHELOB</v>
      </c>
      <c r="DI496" s="7" t="str">
        <f>+IFERROR(VLOOKUP(DF496,Auxiliar!$A:$C,3,0),"")</f>
        <v>1b 7% | 3b 22% | 8b 27%</v>
      </c>
      <c r="DK496" s="1"/>
      <c r="DL496" s="1"/>
      <c r="DM496" s="6" t="str">
        <f>+IFERROR(VALUE(RIGHT(Tabla20[[#This Row],[B2B]],6)),"")</f>
        <v/>
      </c>
      <c r="DN496" s="6" t="str">
        <f>+IFERROR(VLOOKUP(DL496,Auxiliar!$A:$C,2,0),"")</f>
        <v/>
      </c>
      <c r="DO496" s="7" t="str">
        <f>+IFERROR(VLOOKUP(DL496,Auxiliar!$A:$C,3,0),"")</f>
        <v/>
      </c>
      <c r="DQ496" s="1">
        <v>4354</v>
      </c>
      <c r="DR496" s="12" t="s">
        <v>24</v>
      </c>
      <c r="DS496" s="6">
        <f>+IFERROR(VALUE(RIGHT(Tabla21[[#This Row],[B2B]],6)),"")</f>
        <v>4354</v>
      </c>
      <c r="DT496" s="6" t="str">
        <f>+IFERROR(VLOOKUP(DR496,Auxiliar!$A:$C,2,0),"")</f>
        <v>CORONA PORRON</v>
      </c>
      <c r="DU496" s="7" t="str">
        <f>+IFERROR(VLOOKUP(DR496,Auxiliar!$A:$C,3,0),"")</f>
        <v>1b 5% | 20b 0%</v>
      </c>
      <c r="DW496" s="1">
        <v>11226</v>
      </c>
      <c r="DX496" s="12" t="s">
        <v>43</v>
      </c>
      <c r="DY496" s="6">
        <f>+IFERROR(VALUE(RIGHT(Tabla22[[#This Row],[B2B]],6)),"")</f>
        <v>11226</v>
      </c>
      <c r="DZ496" s="6" t="str">
        <f>+IFERROR(VLOOKUP(DX496,Auxiliar!$A:$C,2,0),"")</f>
        <v xml:space="preserve">VALUE LATA </v>
      </c>
      <c r="EA496" s="7" t="str">
        <f>+IFERROR(VLOOKUP(DX496,Auxiliar!$A:$C,3,0),"")</f>
        <v>1b 15% | 100b 18%</v>
      </c>
      <c r="EC496" s="1">
        <v>11157</v>
      </c>
      <c r="ED496" s="12" t="s">
        <v>47</v>
      </c>
      <c r="EE496" s="6">
        <f>+IFERROR(VALUE(RIGHT(Tabla23[[#This Row],[B2B]],6)),"")</f>
        <v>11157</v>
      </c>
      <c r="EF496" s="6" t="str">
        <f>+IFERROR(VLOOKUP(ED496,Auxiliar!$A:$C,2,0),"")</f>
        <v>VALUE LATON</v>
      </c>
      <c r="EG496" s="7" t="str">
        <f>+IFERROR(VLOOKUP(ED496,Auxiliar!$A:$C,3,0),"")</f>
        <v>1b 10% | 5b 15% | 192b 0%</v>
      </c>
      <c r="EI496" s="1"/>
      <c r="EJ496" s="12"/>
      <c r="EK496" s="6" t="str">
        <f>+IFERROR(VALUE(RIGHT(Tabla24[[#This Row],[B2B]],6)),"")</f>
        <v/>
      </c>
      <c r="EL496" s="6" t="str">
        <f>+IFERROR(VLOOKUP(EJ496,Auxiliar!$A:$C,2,0),"")</f>
        <v/>
      </c>
      <c r="EM496" s="7" t="str">
        <f>+IFERROR(VLOOKUP(EJ496,Auxiliar!$A:$C,3,0),"")</f>
        <v/>
      </c>
      <c r="EO496" s="1"/>
      <c r="EP496" s="12"/>
      <c r="EQ496" s="6" t="str">
        <f>+IFERROR(VALUE(RIGHT(Tabla25[[#This Row],[B2B]],6)),"")</f>
        <v/>
      </c>
      <c r="ER496" s="6" t="str">
        <f>+IFERROR(VLOOKUP(EP496,Auxiliar!$A:$C,2,0),"")</f>
        <v/>
      </c>
      <c r="ES496" s="7" t="str">
        <f>+IFERROR(VLOOKUP(EP496,Auxiliar!$A:$C,3,0),"")</f>
        <v/>
      </c>
      <c r="EU496" s="1"/>
      <c r="EV496" s="12"/>
      <c r="EW496" s="6" t="str">
        <f>+IFERROR(VALUE(RIGHT(Tabla26[[#This Row],[B2B]],6)),"")</f>
        <v/>
      </c>
      <c r="EX496" s="6" t="str">
        <f>+IFERROR(VLOOKUP(EV496,Auxiliar!$A:$C,2,0),"")</f>
        <v/>
      </c>
      <c r="EY496" s="7" t="str">
        <f>+IFERROR(VLOOKUP(EV496,Auxiliar!$A:$C,3,0),"")</f>
        <v/>
      </c>
      <c r="EZ496" s="1"/>
      <c r="FA496" s="12"/>
      <c r="FB496" s="6" t="str">
        <f>+IFERROR(VALUE(RIGHT(Tabla27[[#This Row],[B2B]],6)),"")</f>
        <v/>
      </c>
      <c r="FC496" s="6" t="str">
        <f>+IFERROR(VLOOKUP(FA496,Auxiliar!$A:$C,2,0),"")</f>
        <v/>
      </c>
      <c r="FD496" s="7" t="str">
        <f>+IFERROR(VLOOKUP(FA496,Auxiliar!$A:$C,3,0),"")</f>
        <v/>
      </c>
      <c r="FE496" s="1"/>
      <c r="FF496" s="12"/>
      <c r="FG496" s="6" t="str">
        <f>+IFERROR(VALUE(RIGHT(Tabla28[[#This Row],[B2B]],6)),"")</f>
        <v/>
      </c>
      <c r="FH496" s="6" t="str">
        <f>+IFERROR(VLOOKUP(FF496,Auxiliar!$A:$C,2,0),"")</f>
        <v/>
      </c>
      <c r="FI496" s="7" t="str">
        <f>+IFERROR(VLOOKUP(FF496,Auxiliar!$A:$C,3,0),"")</f>
        <v/>
      </c>
      <c r="FJ496" s="1"/>
      <c r="FK496" s="12"/>
      <c r="FL496" s="6" t="str">
        <f>+IFERROR(VALUE(RIGHT(Tabla29[[#This Row],[B2B]],6)),"")</f>
        <v/>
      </c>
      <c r="FM496" s="6" t="str">
        <f>+IFERROR(VLOOKUP(FK496,Auxiliar!$A:$C,2,0),"")</f>
        <v/>
      </c>
      <c r="FN496" s="7" t="str">
        <f>+IFERROR(VLOOKUP(FK496,Auxiliar!$A:$C,3,0),"")</f>
        <v/>
      </c>
      <c r="FO496" s="1"/>
      <c r="FP496" s="12"/>
      <c r="FQ496" s="6" t="str">
        <f>+IFERROR(VALUE(RIGHT(Tabla30[[#This Row],[B2B]],6)),"")</f>
        <v/>
      </c>
      <c r="FR496" s="6" t="str">
        <f>+IFERROR(VLOOKUP(FP496,Auxiliar!$A:$C,2,0),"")</f>
        <v/>
      </c>
      <c r="FS496" s="7"/>
      <c r="FT496" s="1"/>
      <c r="FU496" s="12"/>
      <c r="FV496" s="6" t="str">
        <f>+IFERROR(VALUE(RIGHT(Tabla31[[#This Row],[B2B]],6)),"")</f>
        <v/>
      </c>
      <c r="FW496" s="6" t="str">
        <f>+IFERROR(VLOOKUP(FU496,Auxiliar!$A:$C,2,0),"")</f>
        <v/>
      </c>
      <c r="FX496" s="7" t="str">
        <f>+IFERROR(VLOOKUP(FU496,Auxiliar!$A:$C,3,0),"")</f>
        <v/>
      </c>
      <c r="FY496" s="1"/>
      <c r="FZ496" s="12"/>
      <c r="GA496" s="6" t="str">
        <f>+IFERROR(VALUE(RIGHT(Tabla32[[#This Row],[B2B]],6)),"")</f>
        <v/>
      </c>
      <c r="GB496" s="6" t="str">
        <f>+IFERROR(VLOOKUP(FZ496,Auxiliar!$A:$C,2,0),"")</f>
        <v/>
      </c>
      <c r="GC496" s="7" t="str">
        <f>+IFERROR(VLOOKUP(FZ496,Auxiliar!$A:$C,3,0),"")</f>
        <v/>
      </c>
      <c r="GD496" s="1"/>
      <c r="GE496" s="12"/>
      <c r="GF496" s="6" t="str">
        <f>+IFERROR(VALUE(RIGHT(Tabla33[[#This Row],[B2B]],6)),"")</f>
        <v/>
      </c>
      <c r="GG496" s="6" t="str">
        <f>+IFERROR(VLOOKUP(GE496,Auxiliar!$A:$C,2,0),"")</f>
        <v/>
      </c>
      <c r="GH496" s="7" t="str">
        <f>+IFERROR(VLOOKUP(GE496,Auxiliar!$A:$C,3,0),"")</f>
        <v/>
      </c>
    </row>
    <row r="497" spans="1:190" x14ac:dyDescent="0.25">
      <c r="A497" s="1"/>
      <c r="B497" s="1"/>
      <c r="C497" t="str">
        <f>+IFERROR(VALUE(RIGHT(Tabla1[[#This Row],[B2B]],6)),"")</f>
        <v/>
      </c>
      <c r="D497" t="str">
        <f>+IFERROR(VLOOKUP(B497,Auxiliar!$A:$C,2,0),"")</f>
        <v/>
      </c>
      <c r="E497" s="5" t="str">
        <f>+IFERROR(VLOOKUP(B497,Auxiliar!$A:$C,3,0),"")</f>
        <v/>
      </c>
      <c r="S497" s="1">
        <v>5464</v>
      </c>
      <c r="T497" s="1" t="s">
        <v>9</v>
      </c>
      <c r="U497" s="6">
        <f>+IFERROR(VALUE(RIGHT(Tabla4[[#This Row],[B2B]],6)),"")</f>
        <v>5464</v>
      </c>
      <c r="V497" s="6" t="str">
        <f>+IFERROR(VLOOKUP(T497,Auxiliar!$A:$C,2,0),"")</f>
        <v>CORE</v>
      </c>
      <c r="W497" s="7" t="str">
        <f>+IFERROR(VLOOKUP(T497,Auxiliar!$A:$C,3,0),"")</f>
        <v>0b 1% | 2b 5% | 4b 6%</v>
      </c>
      <c r="AK497" s="1">
        <v>5240</v>
      </c>
      <c r="AL497" s="1" t="s">
        <v>30</v>
      </c>
      <c r="AM497" s="6">
        <f>+IFERROR(VALUE(RIGHT(Tabla7[[#This Row],[B2B]],6)),"")</f>
        <v>5240</v>
      </c>
      <c r="AN497" s="6" t="str">
        <f>+IFERROR(VLOOKUP(AL497,Auxiliar!$A:$C,2,0),"")</f>
        <v>LATONES</v>
      </c>
      <c r="AO497" s="7" t="str">
        <f>+IFERROR(VLOOKUP(AL497,Auxiliar!$A:$C,3,0),"")</f>
        <v>1b 4% | 5b 7% | 97b 0%</v>
      </c>
      <c r="AW497" s="1"/>
      <c r="AX497" s="1" t="s">
        <v>32</v>
      </c>
      <c r="AY497" s="6" t="str">
        <f>+IFERROR(VALUE(RIGHT(Tabla9[[#This Row],[B2B]],6)),"")</f>
        <v/>
      </c>
      <c r="AZ497" s="6" t="str">
        <f>+IFERROR(VLOOKUP(AX497,Auxiliar!$A:$C,2,0),"")</f>
        <v>LATONES</v>
      </c>
      <c r="BA497" s="7" t="str">
        <f>+IFERROR(VLOOKUP(AX497,Auxiliar!$A:$C,3,0),"")</f>
        <v>2b 3% | 4b 4% | 6b 5% | 10b 8%  | 385b 0%</v>
      </c>
      <c r="BI497" s="1"/>
      <c r="BJ497" s="1"/>
      <c r="BK497" s="6" t="str">
        <f>+IFERROR(VALUE(RIGHT(Tabla11[[#This Row],[B2B]],6)),"")</f>
        <v/>
      </c>
      <c r="BL497" s="6" t="str">
        <f>+IFERROR(VLOOKUP(BJ497,Auxiliar!$A:$C,2,0),"")</f>
        <v/>
      </c>
      <c r="BM497" s="7" t="str">
        <f>+IFERROR(VLOOKUP(BJ497,Auxiliar!$A:$C,3,0),"")</f>
        <v/>
      </c>
      <c r="BO497" s="1">
        <v>1793</v>
      </c>
      <c r="BP497" s="1" t="s">
        <v>39</v>
      </c>
      <c r="BQ497" s="6">
        <f>+IFERROR(VALUE(RIGHT(Tabla12[[#This Row],[B2B]],6)),"")</f>
        <v>1793</v>
      </c>
      <c r="BR497" s="6" t="str">
        <f>+IFERROR(VLOOKUP(BP497,Auxiliar!$A:$C,2,0),"")</f>
        <v>VALUE LITRO</v>
      </c>
      <c r="BS497" s="7" t="str">
        <f>+IFERROR(VLOOKUP(BP497,Auxiliar!$A:$C,3,0),"")</f>
        <v>1b 12%</v>
      </c>
      <c r="CA497" s="1">
        <v>4402</v>
      </c>
      <c r="CB497" s="1" t="s">
        <v>35</v>
      </c>
      <c r="CC497" s="6">
        <f>+IFERROR(VALUE(RIGHT(Tabla14[[#This Row],[B2B]],6)),"")</f>
        <v>4402</v>
      </c>
      <c r="CD497" s="6" t="str">
        <f>+IFERROR(VLOOKUP(CB497,Auxiliar!$A:$C,2,0),"")</f>
        <v>Corona 710cc</v>
      </c>
      <c r="CE497" s="7" t="str">
        <f>+IFERROR(VLOOKUP(CB497,Auxiliar!$A:$C,3,0),"")</f>
        <v>1b 10% | 85b 0%</v>
      </c>
      <c r="CG497" s="1"/>
      <c r="CH497" s="1"/>
      <c r="CI497" s="6" t="str">
        <f>+IFERROR(VALUE(RIGHT(Tabla15[[#This Row],[B2B]],6)),"")</f>
        <v/>
      </c>
      <c r="CJ497" s="6" t="str">
        <f>+IFERROR(VLOOKUP(CH497,Auxiliar!$A:$C,2,0),"")</f>
        <v/>
      </c>
      <c r="CK497" s="7" t="str">
        <f>+IFERROR(VLOOKUP(CH497,Auxiliar!$A:$C,3,0),"")</f>
        <v/>
      </c>
      <c r="CM497" s="1">
        <v>4363</v>
      </c>
      <c r="CN497" s="1" t="s">
        <v>20</v>
      </c>
      <c r="CO497" s="6">
        <v>4363</v>
      </c>
      <c r="CP497" s="6" t="s">
        <v>20</v>
      </c>
      <c r="CQ497" s="7" t="s">
        <v>21</v>
      </c>
      <c r="CS497" s="1"/>
      <c r="CT497" s="1"/>
      <c r="CU497" s="6" t="str">
        <f>+IFERROR(VALUE(RIGHT(Tabla17[[#This Row],[B2B]],6)),"")</f>
        <v/>
      </c>
      <c r="CV497" s="6" t="str">
        <f>+IFERROR(VLOOKUP(CT497,Auxiliar!$A:$C,2,0),"")</f>
        <v/>
      </c>
      <c r="CW497" s="7" t="str">
        <f>+IFERROR(VLOOKUP(CT497,Auxiliar!$A:$C,3,0),"")</f>
        <v/>
      </c>
      <c r="CY497" s="1">
        <v>4363</v>
      </c>
      <c r="CZ497" s="1" t="s">
        <v>16</v>
      </c>
      <c r="DA497" s="6">
        <f>+IFERROR(VALUE(RIGHT(Tabla18[[#This Row],[B2B]],6)),"")</f>
        <v>4363</v>
      </c>
      <c r="DB497" s="6" t="str">
        <f>+IFERROR(VLOOKUP(CZ497,Auxiliar!$A:$C,2,0),"")</f>
        <v>PREMIUM</v>
      </c>
      <c r="DC497" s="7" t="str">
        <f>+IFERROR(VLOOKUP(CZ497,Auxiliar!$A:$C,3,0),"")</f>
        <v>0b 0% | 2b 2% | 5b 3,5% | 10b 5%</v>
      </c>
      <c r="DE497" s="1">
        <v>4363</v>
      </c>
      <c r="DF497" s="1" t="s">
        <v>19</v>
      </c>
      <c r="DG497" s="6">
        <f>+IFERROR(VALUE(RIGHT(Tabla19[[#This Row],[B2B]],6)),"")</f>
        <v>4363</v>
      </c>
      <c r="DH497" s="6" t="str">
        <f>+IFERROR(VLOOKUP(DF497,Auxiliar!$A:$C,2,0),"")</f>
        <v>MICHELOB</v>
      </c>
      <c r="DI497" s="7" t="str">
        <f>+IFERROR(VLOOKUP(DF497,Auxiliar!$A:$C,3,0),"")</f>
        <v>1b 7% | 3b 22% | 8b 27%</v>
      </c>
      <c r="DK497" s="1"/>
      <c r="DL497" s="1"/>
      <c r="DM497" s="6" t="str">
        <f>+IFERROR(VALUE(RIGHT(Tabla20[[#This Row],[B2B]],6)),"")</f>
        <v/>
      </c>
      <c r="DN497" s="6" t="str">
        <f>+IFERROR(VLOOKUP(DL497,Auxiliar!$A:$C,2,0),"")</f>
        <v/>
      </c>
      <c r="DO497" s="7" t="str">
        <f>+IFERROR(VLOOKUP(DL497,Auxiliar!$A:$C,3,0),"")</f>
        <v/>
      </c>
      <c r="DQ497" s="1">
        <v>4363</v>
      </c>
      <c r="DR497" s="12" t="s">
        <v>24</v>
      </c>
      <c r="DS497" s="6">
        <f>+IFERROR(VALUE(RIGHT(Tabla21[[#This Row],[B2B]],6)),"")</f>
        <v>4363</v>
      </c>
      <c r="DT497" s="6" t="str">
        <f>+IFERROR(VLOOKUP(DR497,Auxiliar!$A:$C,2,0),"")</f>
        <v>CORONA PORRON</v>
      </c>
      <c r="DU497" s="7" t="str">
        <f>+IFERROR(VLOOKUP(DR497,Auxiliar!$A:$C,3,0),"")</f>
        <v>1b 5% | 20b 0%</v>
      </c>
      <c r="DW497" s="1">
        <v>1820</v>
      </c>
      <c r="DX497" s="12" t="s">
        <v>43</v>
      </c>
      <c r="DY497" s="6">
        <f>+IFERROR(VALUE(RIGHT(Tabla22[[#This Row],[B2B]],6)),"")</f>
        <v>1820</v>
      </c>
      <c r="DZ497" s="6" t="str">
        <f>+IFERROR(VLOOKUP(DX497,Auxiliar!$A:$C,2,0),"")</f>
        <v xml:space="preserve">VALUE LATA </v>
      </c>
      <c r="EA497" s="7" t="str">
        <f>+IFERROR(VLOOKUP(DX497,Auxiliar!$A:$C,3,0),"")</f>
        <v>1b 15% | 100b 18%</v>
      </c>
      <c r="EC497" s="1">
        <v>11164</v>
      </c>
      <c r="ED497" s="12" t="s">
        <v>47</v>
      </c>
      <c r="EE497" s="6">
        <f>+IFERROR(VALUE(RIGHT(Tabla23[[#This Row],[B2B]],6)),"")</f>
        <v>11164</v>
      </c>
      <c r="EF497" s="6" t="str">
        <f>+IFERROR(VLOOKUP(ED497,Auxiliar!$A:$C,2,0),"")</f>
        <v>VALUE LATON</v>
      </c>
      <c r="EG497" s="7" t="str">
        <f>+IFERROR(VLOOKUP(ED497,Auxiliar!$A:$C,3,0),"")</f>
        <v>1b 10% | 5b 15% | 192b 0%</v>
      </c>
      <c r="EI497" s="1"/>
      <c r="EJ497" s="12"/>
      <c r="EK497" s="6" t="str">
        <f>+IFERROR(VALUE(RIGHT(Tabla24[[#This Row],[B2B]],6)),"")</f>
        <v/>
      </c>
      <c r="EL497" s="6" t="str">
        <f>+IFERROR(VLOOKUP(EJ497,Auxiliar!$A:$C,2,0),"")</f>
        <v/>
      </c>
      <c r="EM497" s="7" t="str">
        <f>+IFERROR(VLOOKUP(EJ497,Auxiliar!$A:$C,3,0),"")</f>
        <v/>
      </c>
      <c r="EO497" s="1"/>
      <c r="EP497" s="12"/>
      <c r="EQ497" s="6" t="str">
        <f>+IFERROR(VALUE(RIGHT(Tabla25[[#This Row],[B2B]],6)),"")</f>
        <v/>
      </c>
      <c r="ER497" s="6" t="str">
        <f>+IFERROR(VLOOKUP(EP497,Auxiliar!$A:$C,2,0),"")</f>
        <v/>
      </c>
      <c r="ES497" s="7" t="str">
        <f>+IFERROR(VLOOKUP(EP497,Auxiliar!$A:$C,3,0),"")</f>
        <v/>
      </c>
      <c r="EU497" s="1"/>
      <c r="EV497" s="12"/>
      <c r="EW497" s="6" t="str">
        <f>+IFERROR(VALUE(RIGHT(Tabla26[[#This Row],[B2B]],6)),"")</f>
        <v/>
      </c>
      <c r="EX497" s="6" t="str">
        <f>+IFERROR(VLOOKUP(EV497,Auxiliar!$A:$C,2,0),"")</f>
        <v/>
      </c>
      <c r="EY497" s="7" t="str">
        <f>+IFERROR(VLOOKUP(EV497,Auxiliar!$A:$C,3,0),"")</f>
        <v/>
      </c>
      <c r="EZ497" s="1"/>
      <c r="FA497" s="12"/>
      <c r="FB497" s="6" t="str">
        <f>+IFERROR(VALUE(RIGHT(Tabla27[[#This Row],[B2B]],6)),"")</f>
        <v/>
      </c>
      <c r="FC497" s="6" t="str">
        <f>+IFERROR(VLOOKUP(FA497,Auxiliar!$A:$C,2,0),"")</f>
        <v/>
      </c>
      <c r="FD497" s="7" t="str">
        <f>+IFERROR(VLOOKUP(FA497,Auxiliar!$A:$C,3,0),"")</f>
        <v/>
      </c>
      <c r="FE497" s="1"/>
      <c r="FF497" s="12"/>
      <c r="FG497" s="6" t="str">
        <f>+IFERROR(VALUE(RIGHT(Tabla28[[#This Row],[B2B]],6)),"")</f>
        <v/>
      </c>
      <c r="FH497" s="6" t="str">
        <f>+IFERROR(VLOOKUP(FF497,Auxiliar!$A:$C,2,0),"")</f>
        <v/>
      </c>
      <c r="FI497" s="7" t="str">
        <f>+IFERROR(VLOOKUP(FF497,Auxiliar!$A:$C,3,0),"")</f>
        <v/>
      </c>
      <c r="FJ497" s="1"/>
      <c r="FK497" s="12"/>
      <c r="FL497" s="6" t="str">
        <f>+IFERROR(VALUE(RIGHT(Tabla29[[#This Row],[B2B]],6)),"")</f>
        <v/>
      </c>
      <c r="FM497" s="6" t="str">
        <f>+IFERROR(VLOOKUP(FK497,Auxiliar!$A:$C,2,0),"")</f>
        <v/>
      </c>
      <c r="FN497" s="7" t="str">
        <f>+IFERROR(VLOOKUP(FK497,Auxiliar!$A:$C,3,0),"")</f>
        <v/>
      </c>
      <c r="FO497" s="1"/>
      <c r="FP497" s="12"/>
      <c r="FQ497" s="6" t="str">
        <f>+IFERROR(VALUE(RIGHT(Tabla30[[#This Row],[B2B]],6)),"")</f>
        <v/>
      </c>
      <c r="FR497" s="6" t="str">
        <f>+IFERROR(VLOOKUP(FP497,Auxiliar!$A:$C,2,0),"")</f>
        <v/>
      </c>
      <c r="FS497" s="7"/>
      <c r="FT497" s="1"/>
      <c r="FU497" s="12"/>
      <c r="FV497" s="6" t="str">
        <f>+IFERROR(VALUE(RIGHT(Tabla31[[#This Row],[B2B]],6)),"")</f>
        <v/>
      </c>
      <c r="FW497" s="6" t="str">
        <f>+IFERROR(VLOOKUP(FU497,Auxiliar!$A:$C,2,0),"")</f>
        <v/>
      </c>
      <c r="FX497" s="7" t="str">
        <f>+IFERROR(VLOOKUP(FU497,Auxiliar!$A:$C,3,0),"")</f>
        <v/>
      </c>
      <c r="FY497" s="1"/>
      <c r="FZ497" s="12"/>
      <c r="GA497" s="6" t="str">
        <f>+IFERROR(VALUE(RIGHT(Tabla32[[#This Row],[B2B]],6)),"")</f>
        <v/>
      </c>
      <c r="GB497" s="6" t="str">
        <f>+IFERROR(VLOOKUP(FZ497,Auxiliar!$A:$C,2,0),"")</f>
        <v/>
      </c>
      <c r="GC497" s="7" t="str">
        <f>+IFERROR(VLOOKUP(FZ497,Auxiliar!$A:$C,3,0),"")</f>
        <v/>
      </c>
      <c r="GD497" s="1"/>
      <c r="GE497" s="12"/>
      <c r="GF497" s="6" t="str">
        <f>+IFERROR(VALUE(RIGHT(Tabla33[[#This Row],[B2B]],6)),"")</f>
        <v/>
      </c>
      <c r="GG497" s="6" t="str">
        <f>+IFERROR(VLOOKUP(GE497,Auxiliar!$A:$C,2,0),"")</f>
        <v/>
      </c>
      <c r="GH497" s="7" t="str">
        <f>+IFERROR(VLOOKUP(GE497,Auxiliar!$A:$C,3,0),"")</f>
        <v/>
      </c>
    </row>
    <row r="498" spans="1:190" x14ac:dyDescent="0.25">
      <c r="A498" s="1"/>
      <c r="B498" s="1"/>
      <c r="C498" t="str">
        <f>+IFERROR(VALUE(RIGHT(Tabla1[[#This Row],[B2B]],6)),"")</f>
        <v/>
      </c>
      <c r="D498" t="str">
        <f>+IFERROR(VLOOKUP(B498,Auxiliar!$A:$C,2,0),"")</f>
        <v/>
      </c>
      <c r="E498" s="5" t="str">
        <f>+IFERROR(VLOOKUP(B498,Auxiliar!$A:$C,3,0),"")</f>
        <v/>
      </c>
      <c r="S498" s="1">
        <v>5479</v>
      </c>
      <c r="T498" s="1" t="s">
        <v>9</v>
      </c>
      <c r="U498" s="6">
        <f>+IFERROR(VALUE(RIGHT(Tabla4[[#This Row],[B2B]],6)),"")</f>
        <v>5479</v>
      </c>
      <c r="V498" s="6" t="str">
        <f>+IFERROR(VLOOKUP(T498,Auxiliar!$A:$C,2,0),"")</f>
        <v>CORE</v>
      </c>
      <c r="W498" s="7" t="str">
        <f>+IFERROR(VLOOKUP(T498,Auxiliar!$A:$C,3,0),"")</f>
        <v>0b 1% | 2b 5% | 4b 6%</v>
      </c>
      <c r="AK498" s="1">
        <v>5245</v>
      </c>
      <c r="AL498" s="1" t="s">
        <v>30</v>
      </c>
      <c r="AM498" s="6">
        <f>+IFERROR(VALUE(RIGHT(Tabla7[[#This Row],[B2B]],6)),"")</f>
        <v>5245</v>
      </c>
      <c r="AN498" s="6" t="str">
        <f>+IFERROR(VLOOKUP(AL498,Auxiliar!$A:$C,2,0),"")</f>
        <v>LATONES</v>
      </c>
      <c r="AO498" s="7" t="str">
        <f>+IFERROR(VLOOKUP(AL498,Auxiliar!$A:$C,3,0),"")</f>
        <v>1b 4% | 5b 7% | 97b 0%</v>
      </c>
      <c r="AW498" s="1"/>
      <c r="AX498" s="1" t="s">
        <v>32</v>
      </c>
      <c r="AY498" s="6" t="str">
        <f>+IFERROR(VALUE(RIGHT(Tabla9[[#This Row],[B2B]],6)),"")</f>
        <v/>
      </c>
      <c r="AZ498" s="6" t="str">
        <f>+IFERROR(VLOOKUP(AX498,Auxiliar!$A:$C,2,0),"")</f>
        <v>LATONES</v>
      </c>
      <c r="BA498" s="7" t="str">
        <f>+IFERROR(VLOOKUP(AX498,Auxiliar!$A:$C,3,0),"")</f>
        <v>2b 3% | 4b 4% | 6b 5% | 10b 8%  | 385b 0%</v>
      </c>
      <c r="BI498" s="1"/>
      <c r="BJ498" s="1"/>
      <c r="BK498" s="6" t="str">
        <f>+IFERROR(VALUE(RIGHT(Tabla11[[#This Row],[B2B]],6)),"")</f>
        <v/>
      </c>
      <c r="BL498" s="6" t="str">
        <f>+IFERROR(VLOOKUP(BJ498,Auxiliar!$A:$C,2,0),"")</f>
        <v/>
      </c>
      <c r="BM498" s="7" t="str">
        <f>+IFERROR(VLOOKUP(BJ498,Auxiliar!$A:$C,3,0),"")</f>
        <v/>
      </c>
      <c r="BO498" s="1">
        <v>11219</v>
      </c>
      <c r="BP498" s="1" t="s">
        <v>39</v>
      </c>
      <c r="BQ498" s="6">
        <f>+IFERROR(VALUE(RIGHT(Tabla12[[#This Row],[B2B]],6)),"")</f>
        <v>11219</v>
      </c>
      <c r="BR498" s="6" t="str">
        <f>+IFERROR(VLOOKUP(BP498,Auxiliar!$A:$C,2,0),"")</f>
        <v>VALUE LITRO</v>
      </c>
      <c r="BS498" s="7" t="str">
        <f>+IFERROR(VLOOKUP(BP498,Auxiliar!$A:$C,3,0),"")</f>
        <v>1b 12%</v>
      </c>
      <c r="CA498" s="1">
        <v>4405</v>
      </c>
      <c r="CB498" s="1" t="s">
        <v>35</v>
      </c>
      <c r="CC498" s="6">
        <f>+IFERROR(VALUE(RIGHT(Tabla14[[#This Row],[B2B]],6)),"")</f>
        <v>4405</v>
      </c>
      <c r="CD498" s="6" t="str">
        <f>+IFERROR(VLOOKUP(CB498,Auxiliar!$A:$C,2,0),"")</f>
        <v>Corona 710cc</v>
      </c>
      <c r="CE498" s="7" t="str">
        <f>+IFERROR(VLOOKUP(CB498,Auxiliar!$A:$C,3,0),"")</f>
        <v>1b 10% | 85b 0%</v>
      </c>
      <c r="CG498" s="1"/>
      <c r="CH498" s="1"/>
      <c r="CI498" s="6" t="str">
        <f>+IFERROR(VALUE(RIGHT(Tabla15[[#This Row],[B2B]],6)),"")</f>
        <v/>
      </c>
      <c r="CJ498" s="6" t="str">
        <f>+IFERROR(VLOOKUP(CH498,Auxiliar!$A:$C,2,0),"")</f>
        <v/>
      </c>
      <c r="CK498" s="7" t="str">
        <f>+IFERROR(VLOOKUP(CH498,Auxiliar!$A:$C,3,0),"")</f>
        <v/>
      </c>
      <c r="CM498" s="1">
        <v>4387</v>
      </c>
      <c r="CN498" s="1" t="s">
        <v>20</v>
      </c>
      <c r="CO498" s="6">
        <v>4387</v>
      </c>
      <c r="CP498" s="6" t="s">
        <v>20</v>
      </c>
      <c r="CQ498" s="7" t="s">
        <v>21</v>
      </c>
      <c r="CS498" s="1"/>
      <c r="CT498" s="1"/>
      <c r="CU498" s="6" t="str">
        <f>+IFERROR(VALUE(RIGHT(Tabla17[[#This Row],[B2B]],6)),"")</f>
        <v/>
      </c>
      <c r="CV498" s="6" t="str">
        <f>+IFERROR(VLOOKUP(CT498,Auxiliar!$A:$C,2,0),"")</f>
        <v/>
      </c>
      <c r="CW498" s="7" t="str">
        <f>+IFERROR(VLOOKUP(CT498,Auxiliar!$A:$C,3,0),"")</f>
        <v/>
      </c>
      <c r="CY498" s="1">
        <v>4387</v>
      </c>
      <c r="CZ498" s="1" t="s">
        <v>16</v>
      </c>
      <c r="DA498" s="6">
        <f>+IFERROR(VALUE(RIGHT(Tabla18[[#This Row],[B2B]],6)),"")</f>
        <v>4387</v>
      </c>
      <c r="DB498" s="6" t="str">
        <f>+IFERROR(VLOOKUP(CZ498,Auxiliar!$A:$C,2,0),"")</f>
        <v>PREMIUM</v>
      </c>
      <c r="DC498" s="7" t="str">
        <f>+IFERROR(VLOOKUP(CZ498,Auxiliar!$A:$C,3,0),"")</f>
        <v>0b 0% | 2b 2% | 5b 3,5% | 10b 5%</v>
      </c>
      <c r="DE498" s="1">
        <v>4387</v>
      </c>
      <c r="DF498" s="1" t="s">
        <v>19</v>
      </c>
      <c r="DG498" s="6">
        <f>+IFERROR(VALUE(RIGHT(Tabla19[[#This Row],[B2B]],6)),"")</f>
        <v>4387</v>
      </c>
      <c r="DH498" s="6" t="str">
        <f>+IFERROR(VLOOKUP(DF498,Auxiliar!$A:$C,2,0),"")</f>
        <v>MICHELOB</v>
      </c>
      <c r="DI498" s="7" t="str">
        <f>+IFERROR(VLOOKUP(DF498,Auxiliar!$A:$C,3,0),"")</f>
        <v>1b 7% | 3b 22% | 8b 27%</v>
      </c>
      <c r="DK498" s="1"/>
      <c r="DL498" s="1"/>
      <c r="DM498" s="6" t="str">
        <f>+IFERROR(VALUE(RIGHT(Tabla20[[#This Row],[B2B]],6)),"")</f>
        <v/>
      </c>
      <c r="DN498" s="6" t="str">
        <f>+IFERROR(VLOOKUP(DL498,Auxiliar!$A:$C,2,0),"")</f>
        <v/>
      </c>
      <c r="DO498" s="7" t="str">
        <f>+IFERROR(VLOOKUP(DL498,Auxiliar!$A:$C,3,0),"")</f>
        <v/>
      </c>
      <c r="DQ498" s="1">
        <v>4387</v>
      </c>
      <c r="DR498" s="12" t="s">
        <v>24</v>
      </c>
      <c r="DS498" s="6">
        <f>+IFERROR(VALUE(RIGHT(Tabla21[[#This Row],[B2B]],6)),"")</f>
        <v>4387</v>
      </c>
      <c r="DT498" s="6" t="str">
        <f>+IFERROR(VLOOKUP(DR498,Auxiliar!$A:$C,2,0),"")</f>
        <v>CORONA PORRON</v>
      </c>
      <c r="DU498" s="7" t="str">
        <f>+IFERROR(VLOOKUP(DR498,Auxiliar!$A:$C,3,0),"")</f>
        <v>1b 5% | 20b 0%</v>
      </c>
      <c r="DW498" s="1">
        <v>11246</v>
      </c>
      <c r="DX498" s="12" t="s">
        <v>43</v>
      </c>
      <c r="DY498" s="6">
        <f>+IFERROR(VALUE(RIGHT(Tabla22[[#This Row],[B2B]],6)),"")</f>
        <v>11246</v>
      </c>
      <c r="DZ498" s="6" t="str">
        <f>+IFERROR(VLOOKUP(DX498,Auxiliar!$A:$C,2,0),"")</f>
        <v xml:space="preserve">VALUE LATA </v>
      </c>
      <c r="EA498" s="7" t="str">
        <f>+IFERROR(VLOOKUP(DX498,Auxiliar!$A:$C,3,0),"")</f>
        <v>1b 15% | 100b 18%</v>
      </c>
      <c r="EC498" s="1">
        <v>1793</v>
      </c>
      <c r="ED498" s="12" t="s">
        <v>47</v>
      </c>
      <c r="EE498" s="6">
        <f>+IFERROR(VALUE(RIGHT(Tabla23[[#This Row],[B2B]],6)),"")</f>
        <v>1793</v>
      </c>
      <c r="EF498" s="6" t="str">
        <f>+IFERROR(VLOOKUP(ED498,Auxiliar!$A:$C,2,0),"")</f>
        <v>VALUE LATON</v>
      </c>
      <c r="EG498" s="7" t="str">
        <f>+IFERROR(VLOOKUP(ED498,Auxiliar!$A:$C,3,0),"")</f>
        <v>1b 10% | 5b 15% | 192b 0%</v>
      </c>
      <c r="EI498" s="1"/>
      <c r="EJ498" s="12"/>
      <c r="EK498" s="6" t="str">
        <f>+IFERROR(VALUE(RIGHT(Tabla24[[#This Row],[B2B]],6)),"")</f>
        <v/>
      </c>
      <c r="EL498" s="6" t="str">
        <f>+IFERROR(VLOOKUP(EJ498,Auxiliar!$A:$C,2,0),"")</f>
        <v/>
      </c>
      <c r="EM498" s="7" t="str">
        <f>+IFERROR(VLOOKUP(EJ498,Auxiliar!$A:$C,3,0),"")</f>
        <v/>
      </c>
      <c r="EO498" s="1"/>
      <c r="EP498" s="12"/>
      <c r="EQ498" s="6" t="str">
        <f>+IFERROR(VALUE(RIGHT(Tabla25[[#This Row],[B2B]],6)),"")</f>
        <v/>
      </c>
      <c r="ER498" s="6" t="str">
        <f>+IFERROR(VLOOKUP(EP498,Auxiliar!$A:$C,2,0),"")</f>
        <v/>
      </c>
      <c r="ES498" s="7" t="str">
        <f>+IFERROR(VLOOKUP(EP498,Auxiliar!$A:$C,3,0),"")</f>
        <v/>
      </c>
      <c r="EU498" s="1"/>
      <c r="EV498" s="12"/>
      <c r="EW498" s="6" t="str">
        <f>+IFERROR(VALUE(RIGHT(Tabla26[[#This Row],[B2B]],6)),"")</f>
        <v/>
      </c>
      <c r="EX498" s="6" t="str">
        <f>+IFERROR(VLOOKUP(EV498,Auxiliar!$A:$C,2,0),"")</f>
        <v/>
      </c>
      <c r="EY498" s="7" t="str">
        <f>+IFERROR(VLOOKUP(EV498,Auxiliar!$A:$C,3,0),"")</f>
        <v/>
      </c>
      <c r="EZ498" s="1"/>
      <c r="FA498" s="12"/>
      <c r="FB498" s="6" t="str">
        <f>+IFERROR(VALUE(RIGHT(Tabla27[[#This Row],[B2B]],6)),"")</f>
        <v/>
      </c>
      <c r="FC498" s="6" t="str">
        <f>+IFERROR(VLOOKUP(FA498,Auxiliar!$A:$C,2,0),"")</f>
        <v/>
      </c>
      <c r="FD498" s="7" t="str">
        <f>+IFERROR(VLOOKUP(FA498,Auxiliar!$A:$C,3,0),"")</f>
        <v/>
      </c>
      <c r="FE498" s="1"/>
      <c r="FF498" s="12"/>
      <c r="FG498" s="6" t="str">
        <f>+IFERROR(VALUE(RIGHT(Tabla28[[#This Row],[B2B]],6)),"")</f>
        <v/>
      </c>
      <c r="FH498" s="6" t="str">
        <f>+IFERROR(VLOOKUP(FF498,Auxiliar!$A:$C,2,0),"")</f>
        <v/>
      </c>
      <c r="FI498" s="7" t="str">
        <f>+IFERROR(VLOOKUP(FF498,Auxiliar!$A:$C,3,0),"")</f>
        <v/>
      </c>
      <c r="FJ498" s="1"/>
      <c r="FK498" s="12"/>
      <c r="FL498" s="6" t="str">
        <f>+IFERROR(VALUE(RIGHT(Tabla29[[#This Row],[B2B]],6)),"")</f>
        <v/>
      </c>
      <c r="FM498" s="6" t="str">
        <f>+IFERROR(VLOOKUP(FK498,Auxiliar!$A:$C,2,0),"")</f>
        <v/>
      </c>
      <c r="FN498" s="7" t="str">
        <f>+IFERROR(VLOOKUP(FK498,Auxiliar!$A:$C,3,0),"")</f>
        <v/>
      </c>
      <c r="FO498" s="1"/>
      <c r="FP498" s="12"/>
      <c r="FQ498" s="6" t="str">
        <f>+IFERROR(VALUE(RIGHT(Tabla30[[#This Row],[B2B]],6)),"")</f>
        <v/>
      </c>
      <c r="FR498" s="6" t="str">
        <f>+IFERROR(VLOOKUP(FP498,Auxiliar!$A:$C,2,0),"")</f>
        <v/>
      </c>
      <c r="FS498" s="7"/>
      <c r="FT498" s="1"/>
      <c r="FU498" s="12"/>
      <c r="FV498" s="6" t="str">
        <f>+IFERROR(VALUE(RIGHT(Tabla31[[#This Row],[B2B]],6)),"")</f>
        <v/>
      </c>
      <c r="FW498" s="6" t="str">
        <f>+IFERROR(VLOOKUP(FU498,Auxiliar!$A:$C,2,0),"")</f>
        <v/>
      </c>
      <c r="FX498" s="7" t="str">
        <f>+IFERROR(VLOOKUP(FU498,Auxiliar!$A:$C,3,0),"")</f>
        <v/>
      </c>
      <c r="FY498" s="1"/>
      <c r="FZ498" s="12"/>
      <c r="GA498" s="6" t="str">
        <f>+IFERROR(VALUE(RIGHT(Tabla32[[#This Row],[B2B]],6)),"")</f>
        <v/>
      </c>
      <c r="GB498" s="6" t="str">
        <f>+IFERROR(VLOOKUP(FZ498,Auxiliar!$A:$C,2,0),"")</f>
        <v/>
      </c>
      <c r="GC498" s="7" t="str">
        <f>+IFERROR(VLOOKUP(FZ498,Auxiliar!$A:$C,3,0),"")</f>
        <v/>
      </c>
      <c r="GD498" s="1"/>
      <c r="GE498" s="12"/>
      <c r="GF498" s="6" t="str">
        <f>+IFERROR(VALUE(RIGHT(Tabla33[[#This Row],[B2B]],6)),"")</f>
        <v/>
      </c>
      <c r="GG498" s="6" t="str">
        <f>+IFERROR(VLOOKUP(GE498,Auxiliar!$A:$C,2,0),"")</f>
        <v/>
      </c>
      <c r="GH498" s="7" t="str">
        <f>+IFERROR(VLOOKUP(GE498,Auxiliar!$A:$C,3,0),"")</f>
        <v/>
      </c>
    </row>
    <row r="499" spans="1:190" x14ac:dyDescent="0.25">
      <c r="A499" s="1"/>
      <c r="B499" s="1"/>
      <c r="C499" t="str">
        <f>+IFERROR(VALUE(RIGHT(Tabla1[[#This Row],[B2B]],6)),"")</f>
        <v/>
      </c>
      <c r="D499" t="str">
        <f>+IFERROR(VLOOKUP(B499,Auxiliar!$A:$C,2,0),"")</f>
        <v/>
      </c>
      <c r="E499" s="5" t="str">
        <f>+IFERROR(VLOOKUP(B499,Auxiliar!$A:$C,3,0),"")</f>
        <v/>
      </c>
      <c r="S499" s="1">
        <v>5481</v>
      </c>
      <c r="T499" s="1" t="s">
        <v>9</v>
      </c>
      <c r="U499" s="6">
        <f>+IFERROR(VALUE(RIGHT(Tabla4[[#This Row],[B2B]],6)),"")</f>
        <v>5481</v>
      </c>
      <c r="V499" s="6" t="str">
        <f>+IFERROR(VLOOKUP(T499,Auxiliar!$A:$C,2,0),"")</f>
        <v>CORE</v>
      </c>
      <c r="W499" s="7" t="str">
        <f>+IFERROR(VLOOKUP(T499,Auxiliar!$A:$C,3,0),"")</f>
        <v>0b 1% | 2b 5% | 4b 6%</v>
      </c>
      <c r="AK499" s="1">
        <v>5246</v>
      </c>
      <c r="AL499" s="1" t="s">
        <v>30</v>
      </c>
      <c r="AM499" s="6">
        <f>+IFERROR(VALUE(RIGHT(Tabla7[[#This Row],[B2B]],6)),"")</f>
        <v>5246</v>
      </c>
      <c r="AN499" s="6" t="str">
        <f>+IFERROR(VLOOKUP(AL499,Auxiliar!$A:$C,2,0),"")</f>
        <v>LATONES</v>
      </c>
      <c r="AO499" s="7" t="str">
        <f>+IFERROR(VLOOKUP(AL499,Auxiliar!$A:$C,3,0),"")</f>
        <v>1b 4% | 5b 7% | 97b 0%</v>
      </c>
      <c r="AW499" s="1"/>
      <c r="AX499" s="1" t="s">
        <v>32</v>
      </c>
      <c r="AY499" s="6" t="str">
        <f>+IFERROR(VALUE(RIGHT(Tabla9[[#This Row],[B2B]],6)),"")</f>
        <v/>
      </c>
      <c r="AZ499" s="6" t="str">
        <f>+IFERROR(VLOOKUP(AX499,Auxiliar!$A:$C,2,0),"")</f>
        <v>LATONES</v>
      </c>
      <c r="BA499" s="7" t="str">
        <f>+IFERROR(VLOOKUP(AX499,Auxiliar!$A:$C,3,0),"")</f>
        <v>2b 3% | 4b 4% | 6b 5% | 10b 8%  | 385b 0%</v>
      </c>
      <c r="BI499" s="1"/>
      <c r="BJ499" s="1"/>
      <c r="BK499" s="6" t="str">
        <f>+IFERROR(VALUE(RIGHT(Tabla11[[#This Row],[B2B]],6)),"")</f>
        <v/>
      </c>
      <c r="BL499" s="6" t="str">
        <f>+IFERROR(VLOOKUP(BJ499,Auxiliar!$A:$C,2,0),"")</f>
        <v/>
      </c>
      <c r="BM499" s="7" t="str">
        <f>+IFERROR(VLOOKUP(BJ499,Auxiliar!$A:$C,3,0),"")</f>
        <v/>
      </c>
      <c r="BO499" s="1">
        <v>11226</v>
      </c>
      <c r="BP499" s="1" t="s">
        <v>39</v>
      </c>
      <c r="BQ499" s="6">
        <f>+IFERROR(VALUE(RIGHT(Tabla12[[#This Row],[B2B]],6)),"")</f>
        <v>11226</v>
      </c>
      <c r="BR499" s="6" t="str">
        <f>+IFERROR(VLOOKUP(BP499,Auxiliar!$A:$C,2,0),"")</f>
        <v>VALUE LITRO</v>
      </c>
      <c r="BS499" s="7" t="str">
        <f>+IFERROR(VLOOKUP(BP499,Auxiliar!$A:$C,3,0),"")</f>
        <v>1b 12%</v>
      </c>
      <c r="CA499" s="1">
        <v>4410</v>
      </c>
      <c r="CB499" s="1" t="s">
        <v>35</v>
      </c>
      <c r="CC499" s="6">
        <f>+IFERROR(VALUE(RIGHT(Tabla14[[#This Row],[B2B]],6)),"")</f>
        <v>4410</v>
      </c>
      <c r="CD499" s="6" t="str">
        <f>+IFERROR(VLOOKUP(CB499,Auxiliar!$A:$C,2,0),"")</f>
        <v>Corona 710cc</v>
      </c>
      <c r="CE499" s="7" t="str">
        <f>+IFERROR(VLOOKUP(CB499,Auxiliar!$A:$C,3,0),"")</f>
        <v>1b 10% | 85b 0%</v>
      </c>
      <c r="CG499" s="1"/>
      <c r="CH499" s="1"/>
      <c r="CI499" s="6" t="str">
        <f>+IFERROR(VALUE(RIGHT(Tabla15[[#This Row],[B2B]],6)),"")</f>
        <v/>
      </c>
      <c r="CJ499" s="6" t="str">
        <f>+IFERROR(VLOOKUP(CH499,Auxiliar!$A:$C,2,0),"")</f>
        <v/>
      </c>
      <c r="CK499" s="7" t="str">
        <f>+IFERROR(VLOOKUP(CH499,Auxiliar!$A:$C,3,0),"")</f>
        <v/>
      </c>
      <c r="CM499" s="1">
        <v>4388</v>
      </c>
      <c r="CN499" s="1" t="s">
        <v>20</v>
      </c>
      <c r="CO499" s="6">
        <v>4388</v>
      </c>
      <c r="CP499" s="6" t="s">
        <v>20</v>
      </c>
      <c r="CQ499" s="7" t="s">
        <v>21</v>
      </c>
      <c r="CS499" s="1"/>
      <c r="CT499" s="1"/>
      <c r="CU499" s="6" t="str">
        <f>+IFERROR(VALUE(RIGHT(Tabla17[[#This Row],[B2B]],6)),"")</f>
        <v/>
      </c>
      <c r="CV499" s="6" t="str">
        <f>+IFERROR(VLOOKUP(CT499,Auxiliar!$A:$C,2,0),"")</f>
        <v/>
      </c>
      <c r="CW499" s="7" t="str">
        <f>+IFERROR(VLOOKUP(CT499,Auxiliar!$A:$C,3,0),"")</f>
        <v/>
      </c>
      <c r="CY499" s="1">
        <v>4388</v>
      </c>
      <c r="CZ499" s="1" t="s">
        <v>16</v>
      </c>
      <c r="DA499" s="6">
        <f>+IFERROR(VALUE(RIGHT(Tabla18[[#This Row],[B2B]],6)),"")</f>
        <v>4388</v>
      </c>
      <c r="DB499" s="6" t="str">
        <f>+IFERROR(VLOOKUP(CZ499,Auxiliar!$A:$C,2,0),"")</f>
        <v>PREMIUM</v>
      </c>
      <c r="DC499" s="7" t="str">
        <f>+IFERROR(VLOOKUP(CZ499,Auxiliar!$A:$C,3,0),"")</f>
        <v>0b 0% | 2b 2% | 5b 3,5% | 10b 5%</v>
      </c>
      <c r="DE499" s="1">
        <v>4388</v>
      </c>
      <c r="DF499" s="1" t="s">
        <v>19</v>
      </c>
      <c r="DG499" s="6">
        <f>+IFERROR(VALUE(RIGHT(Tabla19[[#This Row],[B2B]],6)),"")</f>
        <v>4388</v>
      </c>
      <c r="DH499" s="6" t="str">
        <f>+IFERROR(VLOOKUP(DF499,Auxiliar!$A:$C,2,0),"")</f>
        <v>MICHELOB</v>
      </c>
      <c r="DI499" s="7" t="str">
        <f>+IFERROR(VLOOKUP(DF499,Auxiliar!$A:$C,3,0),"")</f>
        <v>1b 7% | 3b 22% | 8b 27%</v>
      </c>
      <c r="DK499" s="1"/>
      <c r="DL499" s="1"/>
      <c r="DM499" s="6" t="str">
        <f>+IFERROR(VALUE(RIGHT(Tabla20[[#This Row],[B2B]],6)),"")</f>
        <v/>
      </c>
      <c r="DN499" s="6" t="str">
        <f>+IFERROR(VLOOKUP(DL499,Auxiliar!$A:$C,2,0),"")</f>
        <v/>
      </c>
      <c r="DO499" s="7" t="str">
        <f>+IFERROR(VLOOKUP(DL499,Auxiliar!$A:$C,3,0),"")</f>
        <v/>
      </c>
      <c r="DQ499" s="1">
        <v>4388</v>
      </c>
      <c r="DR499" s="12" t="s">
        <v>24</v>
      </c>
      <c r="DS499" s="6">
        <f>+IFERROR(VALUE(RIGHT(Tabla21[[#This Row],[B2B]],6)),"")</f>
        <v>4388</v>
      </c>
      <c r="DT499" s="6" t="str">
        <f>+IFERROR(VLOOKUP(DR499,Auxiliar!$A:$C,2,0),"")</f>
        <v>CORONA PORRON</v>
      </c>
      <c r="DU499" s="7" t="str">
        <f>+IFERROR(VLOOKUP(DR499,Auxiliar!$A:$C,3,0),"")</f>
        <v>1b 5% | 20b 0%</v>
      </c>
      <c r="DW499" s="1">
        <v>11250</v>
      </c>
      <c r="DX499" s="12" t="s">
        <v>43</v>
      </c>
      <c r="DY499" s="6">
        <f>+IFERROR(VALUE(RIGHT(Tabla22[[#This Row],[B2B]],6)),"")</f>
        <v>11250</v>
      </c>
      <c r="DZ499" s="6" t="str">
        <f>+IFERROR(VLOOKUP(DX499,Auxiliar!$A:$C,2,0),"")</f>
        <v xml:space="preserve">VALUE LATA </v>
      </c>
      <c r="EA499" s="7" t="str">
        <f>+IFERROR(VLOOKUP(DX499,Auxiliar!$A:$C,3,0),"")</f>
        <v>1b 15% | 100b 18%</v>
      </c>
      <c r="EC499" s="1">
        <v>11219</v>
      </c>
      <c r="ED499" s="12" t="s">
        <v>47</v>
      </c>
      <c r="EE499" s="6">
        <f>+IFERROR(VALUE(RIGHT(Tabla23[[#This Row],[B2B]],6)),"")</f>
        <v>11219</v>
      </c>
      <c r="EF499" s="6" t="str">
        <f>+IFERROR(VLOOKUP(ED499,Auxiliar!$A:$C,2,0),"")</f>
        <v>VALUE LATON</v>
      </c>
      <c r="EG499" s="7" t="str">
        <f>+IFERROR(VLOOKUP(ED499,Auxiliar!$A:$C,3,0),"")</f>
        <v>1b 10% | 5b 15% | 192b 0%</v>
      </c>
      <c r="EI499" s="1"/>
      <c r="EJ499" s="12"/>
      <c r="EK499" s="6" t="str">
        <f>+IFERROR(VALUE(RIGHT(Tabla24[[#This Row],[B2B]],6)),"")</f>
        <v/>
      </c>
      <c r="EL499" s="6" t="str">
        <f>+IFERROR(VLOOKUP(EJ499,Auxiliar!$A:$C,2,0),"")</f>
        <v/>
      </c>
      <c r="EM499" s="7" t="str">
        <f>+IFERROR(VLOOKUP(EJ499,Auxiliar!$A:$C,3,0),"")</f>
        <v/>
      </c>
      <c r="EO499" s="1"/>
      <c r="EP499" s="12"/>
      <c r="EQ499" s="6" t="str">
        <f>+IFERROR(VALUE(RIGHT(Tabla25[[#This Row],[B2B]],6)),"")</f>
        <v/>
      </c>
      <c r="ER499" s="6" t="str">
        <f>+IFERROR(VLOOKUP(EP499,Auxiliar!$A:$C,2,0),"")</f>
        <v/>
      </c>
      <c r="ES499" s="7" t="str">
        <f>+IFERROR(VLOOKUP(EP499,Auxiliar!$A:$C,3,0),"")</f>
        <v/>
      </c>
      <c r="EU499" s="1"/>
      <c r="EV499" s="12"/>
      <c r="EW499" s="6" t="str">
        <f>+IFERROR(VALUE(RIGHT(Tabla26[[#This Row],[B2B]],6)),"")</f>
        <v/>
      </c>
      <c r="EX499" s="6" t="str">
        <f>+IFERROR(VLOOKUP(EV499,Auxiliar!$A:$C,2,0),"")</f>
        <v/>
      </c>
      <c r="EY499" s="7" t="str">
        <f>+IFERROR(VLOOKUP(EV499,Auxiliar!$A:$C,3,0),"")</f>
        <v/>
      </c>
      <c r="EZ499" s="1"/>
      <c r="FA499" s="12"/>
      <c r="FB499" s="6" t="str">
        <f>+IFERROR(VALUE(RIGHT(Tabla27[[#This Row],[B2B]],6)),"")</f>
        <v/>
      </c>
      <c r="FC499" s="6" t="str">
        <f>+IFERROR(VLOOKUP(FA499,Auxiliar!$A:$C,2,0),"")</f>
        <v/>
      </c>
      <c r="FD499" s="7" t="str">
        <f>+IFERROR(VLOOKUP(FA499,Auxiliar!$A:$C,3,0),"")</f>
        <v/>
      </c>
      <c r="FE499" s="1"/>
      <c r="FF499" s="12"/>
      <c r="FG499" s="6" t="str">
        <f>+IFERROR(VALUE(RIGHT(Tabla28[[#This Row],[B2B]],6)),"")</f>
        <v/>
      </c>
      <c r="FH499" s="6" t="str">
        <f>+IFERROR(VLOOKUP(FF499,Auxiliar!$A:$C,2,0),"")</f>
        <v/>
      </c>
      <c r="FI499" s="7" t="str">
        <f>+IFERROR(VLOOKUP(FF499,Auxiliar!$A:$C,3,0),"")</f>
        <v/>
      </c>
      <c r="FJ499" s="1"/>
      <c r="FK499" s="12"/>
      <c r="FL499" s="6" t="str">
        <f>+IFERROR(VALUE(RIGHT(Tabla29[[#This Row],[B2B]],6)),"")</f>
        <v/>
      </c>
      <c r="FM499" s="6" t="str">
        <f>+IFERROR(VLOOKUP(FK499,Auxiliar!$A:$C,2,0),"")</f>
        <v/>
      </c>
      <c r="FN499" s="7" t="str">
        <f>+IFERROR(VLOOKUP(FK499,Auxiliar!$A:$C,3,0),"")</f>
        <v/>
      </c>
      <c r="FO499" s="1"/>
      <c r="FP499" s="12"/>
      <c r="FQ499" s="6" t="str">
        <f>+IFERROR(VALUE(RIGHT(Tabla30[[#This Row],[B2B]],6)),"")</f>
        <v/>
      </c>
      <c r="FR499" s="6" t="str">
        <f>+IFERROR(VLOOKUP(FP499,Auxiliar!$A:$C,2,0),"")</f>
        <v/>
      </c>
      <c r="FS499" s="7"/>
      <c r="FT499" s="1"/>
      <c r="FU499" s="12"/>
      <c r="FV499" s="6" t="str">
        <f>+IFERROR(VALUE(RIGHT(Tabla31[[#This Row],[B2B]],6)),"")</f>
        <v/>
      </c>
      <c r="FW499" s="6" t="str">
        <f>+IFERROR(VLOOKUP(FU499,Auxiliar!$A:$C,2,0),"")</f>
        <v/>
      </c>
      <c r="FX499" s="7" t="str">
        <f>+IFERROR(VLOOKUP(FU499,Auxiliar!$A:$C,3,0),"")</f>
        <v/>
      </c>
      <c r="FY499" s="1"/>
      <c r="FZ499" s="12"/>
      <c r="GA499" s="6" t="str">
        <f>+IFERROR(VALUE(RIGHT(Tabla32[[#This Row],[B2B]],6)),"")</f>
        <v/>
      </c>
      <c r="GB499" s="6" t="str">
        <f>+IFERROR(VLOOKUP(FZ499,Auxiliar!$A:$C,2,0),"")</f>
        <v/>
      </c>
      <c r="GC499" s="7" t="str">
        <f>+IFERROR(VLOOKUP(FZ499,Auxiliar!$A:$C,3,0),"")</f>
        <v/>
      </c>
      <c r="GD499" s="1"/>
      <c r="GE499" s="12"/>
      <c r="GF499" s="6" t="str">
        <f>+IFERROR(VALUE(RIGHT(Tabla33[[#This Row],[B2B]],6)),"")</f>
        <v/>
      </c>
      <c r="GG499" s="6" t="str">
        <f>+IFERROR(VLOOKUP(GE499,Auxiliar!$A:$C,2,0),"")</f>
        <v/>
      </c>
      <c r="GH499" s="7" t="str">
        <f>+IFERROR(VLOOKUP(GE499,Auxiliar!$A:$C,3,0),"")</f>
        <v/>
      </c>
    </row>
    <row r="500" spans="1:190" x14ac:dyDescent="0.25">
      <c r="A500" s="1"/>
      <c r="B500" s="1"/>
      <c r="C500" t="str">
        <f>+IFERROR(VALUE(RIGHT(Tabla1[[#This Row],[B2B]],6)),"")</f>
        <v/>
      </c>
      <c r="D500" t="str">
        <f>+IFERROR(VLOOKUP(B500,Auxiliar!$A:$C,2,0),"")</f>
        <v/>
      </c>
      <c r="E500" s="5" t="str">
        <f>+IFERROR(VLOOKUP(B500,Auxiliar!$A:$C,3,0),"")</f>
        <v/>
      </c>
      <c r="S500" s="1">
        <v>5485</v>
      </c>
      <c r="T500" s="1" t="s">
        <v>9</v>
      </c>
      <c r="U500" s="6">
        <f>+IFERROR(VALUE(RIGHT(Tabla4[[#This Row],[B2B]],6)),"")</f>
        <v>5485</v>
      </c>
      <c r="V500" s="6" t="str">
        <f>+IFERROR(VLOOKUP(T500,Auxiliar!$A:$C,2,0),"")</f>
        <v>CORE</v>
      </c>
      <c r="W500" s="7" t="str">
        <f>+IFERROR(VLOOKUP(T500,Auxiliar!$A:$C,3,0),"")</f>
        <v>0b 1% | 2b 5% | 4b 6%</v>
      </c>
      <c r="AK500" s="1">
        <v>5249</v>
      </c>
      <c r="AL500" s="1" t="s">
        <v>30</v>
      </c>
      <c r="AM500" s="6">
        <f>+IFERROR(VALUE(RIGHT(Tabla7[[#This Row],[B2B]],6)),"")</f>
        <v>5249</v>
      </c>
      <c r="AN500" s="6" t="str">
        <f>+IFERROR(VLOOKUP(AL500,Auxiliar!$A:$C,2,0),"")</f>
        <v>LATONES</v>
      </c>
      <c r="AO500" s="7" t="str">
        <f>+IFERROR(VLOOKUP(AL500,Auxiliar!$A:$C,3,0),"")</f>
        <v>1b 4% | 5b 7% | 97b 0%</v>
      </c>
      <c r="AW500" s="1"/>
      <c r="AX500" s="1" t="s">
        <v>32</v>
      </c>
      <c r="AY500" s="6" t="str">
        <f>+IFERROR(VALUE(RIGHT(Tabla9[[#This Row],[B2B]],6)),"")</f>
        <v/>
      </c>
      <c r="AZ500" s="6" t="str">
        <f>+IFERROR(VLOOKUP(AX500,Auxiliar!$A:$C,2,0),"")</f>
        <v>LATONES</v>
      </c>
      <c r="BA500" s="7" t="str">
        <f>+IFERROR(VLOOKUP(AX500,Auxiliar!$A:$C,3,0),"")</f>
        <v>2b 3% | 4b 4% | 6b 5% | 10b 8%  | 385b 0%</v>
      </c>
      <c r="BI500" s="1"/>
      <c r="BJ500" s="1"/>
      <c r="BK500" s="6" t="str">
        <f>+IFERROR(VALUE(RIGHT(Tabla11[[#This Row],[B2B]],6)),"")</f>
        <v/>
      </c>
      <c r="BL500" s="6" t="str">
        <f>+IFERROR(VLOOKUP(BJ500,Auxiliar!$A:$C,2,0),"")</f>
        <v/>
      </c>
      <c r="BM500" s="7" t="str">
        <f>+IFERROR(VLOOKUP(BJ500,Auxiliar!$A:$C,3,0),"")</f>
        <v/>
      </c>
      <c r="BO500" s="1">
        <v>1820</v>
      </c>
      <c r="BP500" s="1" t="s">
        <v>39</v>
      </c>
      <c r="BQ500" s="6">
        <f>+IFERROR(VALUE(RIGHT(Tabla12[[#This Row],[B2B]],6)),"")</f>
        <v>1820</v>
      </c>
      <c r="BR500" s="6" t="str">
        <f>+IFERROR(VLOOKUP(BP500,Auxiliar!$A:$C,2,0),"")</f>
        <v>VALUE LITRO</v>
      </c>
      <c r="BS500" s="7" t="str">
        <f>+IFERROR(VLOOKUP(BP500,Auxiliar!$A:$C,3,0),"")</f>
        <v>1b 12%</v>
      </c>
      <c r="CA500" s="1">
        <v>4414</v>
      </c>
      <c r="CB500" s="1" t="s">
        <v>35</v>
      </c>
      <c r="CC500" s="6">
        <f>+IFERROR(VALUE(RIGHT(Tabla14[[#This Row],[B2B]],6)),"")</f>
        <v>4414</v>
      </c>
      <c r="CD500" s="6" t="str">
        <f>+IFERROR(VLOOKUP(CB500,Auxiliar!$A:$C,2,0),"")</f>
        <v>Corona 710cc</v>
      </c>
      <c r="CE500" s="7" t="str">
        <f>+IFERROR(VLOOKUP(CB500,Auxiliar!$A:$C,3,0),"")</f>
        <v>1b 10% | 85b 0%</v>
      </c>
      <c r="CG500" s="1"/>
      <c r="CH500" s="1"/>
      <c r="CI500" s="6" t="str">
        <f>+IFERROR(VALUE(RIGHT(Tabla15[[#This Row],[B2B]],6)),"")</f>
        <v/>
      </c>
      <c r="CJ500" s="6" t="str">
        <f>+IFERROR(VLOOKUP(CH500,Auxiliar!$A:$C,2,0),"")</f>
        <v/>
      </c>
      <c r="CK500" s="7" t="str">
        <f>+IFERROR(VLOOKUP(CH500,Auxiliar!$A:$C,3,0),"")</f>
        <v/>
      </c>
      <c r="CM500" s="1">
        <v>4390</v>
      </c>
      <c r="CN500" s="1" t="s">
        <v>20</v>
      </c>
      <c r="CO500" s="6">
        <v>4390</v>
      </c>
      <c r="CP500" s="6" t="s">
        <v>20</v>
      </c>
      <c r="CQ500" s="7" t="s">
        <v>21</v>
      </c>
      <c r="CS500" s="1"/>
      <c r="CT500" s="1"/>
      <c r="CU500" s="6" t="str">
        <f>+IFERROR(VALUE(RIGHT(Tabla17[[#This Row],[B2B]],6)),"")</f>
        <v/>
      </c>
      <c r="CV500" s="6" t="str">
        <f>+IFERROR(VLOOKUP(CT500,Auxiliar!$A:$C,2,0),"")</f>
        <v/>
      </c>
      <c r="CW500" s="7" t="str">
        <f>+IFERROR(VLOOKUP(CT500,Auxiliar!$A:$C,3,0),"")</f>
        <v/>
      </c>
      <c r="CY500" s="1">
        <v>4390</v>
      </c>
      <c r="CZ500" s="1" t="s">
        <v>16</v>
      </c>
      <c r="DA500" s="6">
        <f>+IFERROR(VALUE(RIGHT(Tabla18[[#This Row],[B2B]],6)),"")</f>
        <v>4390</v>
      </c>
      <c r="DB500" s="6" t="str">
        <f>+IFERROR(VLOOKUP(CZ500,Auxiliar!$A:$C,2,0),"")</f>
        <v>PREMIUM</v>
      </c>
      <c r="DC500" s="7" t="str">
        <f>+IFERROR(VLOOKUP(CZ500,Auxiliar!$A:$C,3,0),"")</f>
        <v>0b 0% | 2b 2% | 5b 3,5% | 10b 5%</v>
      </c>
      <c r="DE500" s="1">
        <v>4390</v>
      </c>
      <c r="DF500" s="1" t="s">
        <v>19</v>
      </c>
      <c r="DG500" s="6">
        <f>+IFERROR(VALUE(RIGHT(Tabla19[[#This Row],[B2B]],6)),"")</f>
        <v>4390</v>
      </c>
      <c r="DH500" s="6" t="str">
        <f>+IFERROR(VLOOKUP(DF500,Auxiliar!$A:$C,2,0),"")</f>
        <v>MICHELOB</v>
      </c>
      <c r="DI500" s="7" t="str">
        <f>+IFERROR(VLOOKUP(DF500,Auxiliar!$A:$C,3,0),"")</f>
        <v>1b 7% | 3b 22% | 8b 27%</v>
      </c>
      <c r="DK500" s="1"/>
      <c r="DL500" s="1"/>
      <c r="DM500" s="6" t="str">
        <f>+IFERROR(VALUE(RIGHT(Tabla20[[#This Row],[B2B]],6)),"")</f>
        <v/>
      </c>
      <c r="DN500" s="6" t="str">
        <f>+IFERROR(VLOOKUP(DL500,Auxiliar!$A:$C,2,0),"")</f>
        <v/>
      </c>
      <c r="DO500" s="7" t="str">
        <f>+IFERROR(VLOOKUP(DL500,Auxiliar!$A:$C,3,0),"")</f>
        <v/>
      </c>
      <c r="DQ500" s="1">
        <v>4390</v>
      </c>
      <c r="DR500" s="12" t="s">
        <v>24</v>
      </c>
      <c r="DS500" s="6">
        <f>+IFERROR(VALUE(RIGHT(Tabla21[[#This Row],[B2B]],6)),"")</f>
        <v>4390</v>
      </c>
      <c r="DT500" s="6" t="str">
        <f>+IFERROR(VLOOKUP(DR500,Auxiliar!$A:$C,2,0),"")</f>
        <v>CORONA PORRON</v>
      </c>
      <c r="DU500" s="7" t="str">
        <f>+IFERROR(VLOOKUP(DR500,Auxiliar!$A:$C,3,0),"")</f>
        <v>1b 5% | 20b 0%</v>
      </c>
      <c r="DW500" s="1">
        <v>11254</v>
      </c>
      <c r="DX500" s="12" t="s">
        <v>43</v>
      </c>
      <c r="DY500" s="6">
        <f>+IFERROR(VALUE(RIGHT(Tabla22[[#This Row],[B2B]],6)),"")</f>
        <v>11254</v>
      </c>
      <c r="DZ500" s="6" t="str">
        <f>+IFERROR(VLOOKUP(DX500,Auxiliar!$A:$C,2,0),"")</f>
        <v xml:space="preserve">VALUE LATA </v>
      </c>
      <c r="EA500" s="7" t="str">
        <f>+IFERROR(VLOOKUP(DX500,Auxiliar!$A:$C,3,0),"")</f>
        <v>1b 15% | 100b 18%</v>
      </c>
      <c r="EC500" s="1">
        <v>11226</v>
      </c>
      <c r="ED500" s="12" t="s">
        <v>47</v>
      </c>
      <c r="EE500" s="6">
        <f>+IFERROR(VALUE(RIGHT(Tabla23[[#This Row],[B2B]],6)),"")</f>
        <v>11226</v>
      </c>
      <c r="EF500" s="6" t="str">
        <f>+IFERROR(VLOOKUP(ED500,Auxiliar!$A:$C,2,0),"")</f>
        <v>VALUE LATON</v>
      </c>
      <c r="EG500" s="7" t="str">
        <f>+IFERROR(VLOOKUP(ED500,Auxiliar!$A:$C,3,0),"")</f>
        <v>1b 10% | 5b 15% | 192b 0%</v>
      </c>
      <c r="EI500" s="1"/>
      <c r="EJ500" s="12"/>
      <c r="EK500" s="6" t="str">
        <f>+IFERROR(VALUE(RIGHT(Tabla24[[#This Row],[B2B]],6)),"")</f>
        <v/>
      </c>
      <c r="EL500" s="6" t="str">
        <f>+IFERROR(VLOOKUP(EJ500,Auxiliar!$A:$C,2,0),"")</f>
        <v/>
      </c>
      <c r="EM500" s="7" t="str">
        <f>+IFERROR(VLOOKUP(EJ500,Auxiliar!$A:$C,3,0),"")</f>
        <v/>
      </c>
      <c r="EO500" s="1"/>
      <c r="EP500" s="12"/>
      <c r="EQ500" s="6" t="str">
        <f>+IFERROR(VALUE(RIGHT(Tabla25[[#This Row],[B2B]],6)),"")</f>
        <v/>
      </c>
      <c r="ER500" s="6" t="str">
        <f>+IFERROR(VLOOKUP(EP500,Auxiliar!$A:$C,2,0),"")</f>
        <v/>
      </c>
      <c r="ES500" s="7" t="str">
        <f>+IFERROR(VLOOKUP(EP500,Auxiliar!$A:$C,3,0),"")</f>
        <v/>
      </c>
      <c r="EU500" s="1"/>
      <c r="EV500" s="12"/>
      <c r="EW500" s="6" t="str">
        <f>+IFERROR(VALUE(RIGHT(Tabla26[[#This Row],[B2B]],6)),"")</f>
        <v/>
      </c>
      <c r="EX500" s="6" t="str">
        <f>+IFERROR(VLOOKUP(EV500,Auxiliar!$A:$C,2,0),"")</f>
        <v/>
      </c>
      <c r="EY500" s="7" t="str">
        <f>+IFERROR(VLOOKUP(EV500,Auxiliar!$A:$C,3,0),"")</f>
        <v/>
      </c>
      <c r="EZ500" s="1"/>
      <c r="FA500" s="12"/>
      <c r="FB500" s="6" t="str">
        <f>+IFERROR(VALUE(RIGHT(Tabla27[[#This Row],[B2B]],6)),"")</f>
        <v/>
      </c>
      <c r="FC500" s="6" t="str">
        <f>+IFERROR(VLOOKUP(FA500,Auxiliar!$A:$C,2,0),"")</f>
        <v/>
      </c>
      <c r="FD500" s="7" t="str">
        <f>+IFERROR(VLOOKUP(FA500,Auxiliar!$A:$C,3,0),"")</f>
        <v/>
      </c>
      <c r="FE500" s="1"/>
      <c r="FF500" s="12"/>
      <c r="FG500" s="6" t="str">
        <f>+IFERROR(VALUE(RIGHT(Tabla28[[#This Row],[B2B]],6)),"")</f>
        <v/>
      </c>
      <c r="FH500" s="6" t="str">
        <f>+IFERROR(VLOOKUP(FF500,Auxiliar!$A:$C,2,0),"")</f>
        <v/>
      </c>
      <c r="FI500" s="7" t="str">
        <f>+IFERROR(VLOOKUP(FF500,Auxiliar!$A:$C,3,0),"")</f>
        <v/>
      </c>
      <c r="FJ500" s="1"/>
      <c r="FK500" s="12"/>
      <c r="FL500" s="6" t="str">
        <f>+IFERROR(VALUE(RIGHT(Tabla29[[#This Row],[B2B]],6)),"")</f>
        <v/>
      </c>
      <c r="FM500" s="6" t="str">
        <f>+IFERROR(VLOOKUP(FK500,Auxiliar!$A:$C,2,0),"")</f>
        <v/>
      </c>
      <c r="FN500" s="7" t="str">
        <f>+IFERROR(VLOOKUP(FK500,Auxiliar!$A:$C,3,0),"")</f>
        <v/>
      </c>
      <c r="FO500" s="1"/>
      <c r="FP500" s="12"/>
      <c r="FQ500" s="6" t="str">
        <f>+IFERROR(VALUE(RIGHT(Tabla30[[#This Row],[B2B]],6)),"")</f>
        <v/>
      </c>
      <c r="FR500" s="6" t="str">
        <f>+IFERROR(VLOOKUP(FP500,Auxiliar!$A:$C,2,0),"")</f>
        <v/>
      </c>
      <c r="FS500" s="7"/>
      <c r="FT500" s="1"/>
      <c r="FU500" s="12"/>
      <c r="FV500" s="6" t="str">
        <f>+IFERROR(VALUE(RIGHT(Tabla31[[#This Row],[B2B]],6)),"")</f>
        <v/>
      </c>
      <c r="FW500" s="6" t="str">
        <f>+IFERROR(VLOOKUP(FU500,Auxiliar!$A:$C,2,0),"")</f>
        <v/>
      </c>
      <c r="FX500" s="7" t="str">
        <f>+IFERROR(VLOOKUP(FU500,Auxiliar!$A:$C,3,0),"")</f>
        <v/>
      </c>
      <c r="FY500" s="1"/>
      <c r="FZ500" s="12"/>
      <c r="GA500" s="6" t="str">
        <f>+IFERROR(VALUE(RIGHT(Tabla32[[#This Row],[B2B]],6)),"")</f>
        <v/>
      </c>
      <c r="GB500" s="6" t="str">
        <f>+IFERROR(VLOOKUP(FZ500,Auxiliar!$A:$C,2,0),"")</f>
        <v/>
      </c>
      <c r="GC500" s="7" t="str">
        <f>+IFERROR(VLOOKUP(FZ500,Auxiliar!$A:$C,3,0),"")</f>
        <v/>
      </c>
      <c r="GD500" s="1"/>
      <c r="GE500" s="12"/>
      <c r="GF500" s="6" t="str">
        <f>+IFERROR(VALUE(RIGHT(Tabla33[[#This Row],[B2B]],6)),"")</f>
        <v/>
      </c>
      <c r="GG500" s="6" t="str">
        <f>+IFERROR(VLOOKUP(GE500,Auxiliar!$A:$C,2,0),"")</f>
        <v/>
      </c>
      <c r="GH500" s="7" t="str">
        <f>+IFERROR(VLOOKUP(GE500,Auxiliar!$A:$C,3,0),"")</f>
        <v/>
      </c>
    </row>
    <row r="501" spans="1:190" x14ac:dyDescent="0.25">
      <c r="A501" s="1"/>
      <c r="B501" s="1"/>
      <c r="C501" t="str">
        <f>+IFERROR(VALUE(RIGHT(Tabla1[[#This Row],[B2B]],6)),"")</f>
        <v/>
      </c>
      <c r="D501" t="str">
        <f>+IFERROR(VLOOKUP(B501,Auxiliar!$A:$C,2,0),"")</f>
        <v/>
      </c>
      <c r="E501" s="5" t="str">
        <f>+IFERROR(VLOOKUP(B501,Auxiliar!$A:$C,3,0),"")</f>
        <v/>
      </c>
      <c r="S501" s="1">
        <v>5488</v>
      </c>
      <c r="T501" s="1" t="s">
        <v>9</v>
      </c>
      <c r="U501" s="6">
        <f>+IFERROR(VALUE(RIGHT(Tabla4[[#This Row],[B2B]],6)),"")</f>
        <v>5488</v>
      </c>
      <c r="V501" s="6" t="str">
        <f>+IFERROR(VLOOKUP(T501,Auxiliar!$A:$C,2,0),"")</f>
        <v>CORE</v>
      </c>
      <c r="W501" s="7" t="str">
        <f>+IFERROR(VLOOKUP(T501,Auxiliar!$A:$C,3,0),"")</f>
        <v>0b 1% | 2b 5% | 4b 6%</v>
      </c>
      <c r="AK501" s="1">
        <v>5253</v>
      </c>
      <c r="AL501" s="1" t="s">
        <v>30</v>
      </c>
      <c r="AM501" s="6">
        <f>+IFERROR(VALUE(RIGHT(Tabla7[[#This Row],[B2B]],6)),"")</f>
        <v>5253</v>
      </c>
      <c r="AN501" s="6" t="str">
        <f>+IFERROR(VLOOKUP(AL501,Auxiliar!$A:$C,2,0),"")</f>
        <v>LATONES</v>
      </c>
      <c r="AO501" s="7" t="str">
        <f>+IFERROR(VLOOKUP(AL501,Auxiliar!$A:$C,3,0),"")</f>
        <v>1b 4% | 5b 7% | 97b 0%</v>
      </c>
      <c r="AW501" s="1"/>
      <c r="AX501" s="1" t="s">
        <v>32</v>
      </c>
      <c r="AY501" s="6" t="str">
        <f>+IFERROR(VALUE(RIGHT(Tabla9[[#This Row],[B2B]],6)),"")</f>
        <v/>
      </c>
      <c r="AZ501" s="6" t="str">
        <f>+IFERROR(VLOOKUP(AX501,Auxiliar!$A:$C,2,0),"")</f>
        <v>LATONES</v>
      </c>
      <c r="BA501" s="7" t="str">
        <f>+IFERROR(VLOOKUP(AX501,Auxiliar!$A:$C,3,0),"")</f>
        <v>2b 3% | 4b 4% | 6b 5% | 10b 8%  | 385b 0%</v>
      </c>
      <c r="BI501" s="1"/>
      <c r="BJ501" s="1"/>
      <c r="BK501" s="6" t="str">
        <f>+IFERROR(VALUE(RIGHT(Tabla11[[#This Row],[B2B]],6)),"")</f>
        <v/>
      </c>
      <c r="BL501" s="6" t="str">
        <f>+IFERROR(VLOOKUP(BJ501,Auxiliar!$A:$C,2,0),"")</f>
        <v/>
      </c>
      <c r="BM501" s="7" t="str">
        <f>+IFERROR(VLOOKUP(BJ501,Auxiliar!$A:$C,3,0),"")</f>
        <v/>
      </c>
      <c r="BO501" s="1">
        <v>11246</v>
      </c>
      <c r="BP501" s="1" t="s">
        <v>39</v>
      </c>
      <c r="BQ501" s="6">
        <f>+IFERROR(VALUE(RIGHT(Tabla12[[#This Row],[B2B]],6)),"")</f>
        <v>11246</v>
      </c>
      <c r="BR501" s="6" t="str">
        <f>+IFERROR(VLOOKUP(BP501,Auxiliar!$A:$C,2,0),"")</f>
        <v>VALUE LITRO</v>
      </c>
      <c r="BS501" s="7" t="str">
        <f>+IFERROR(VLOOKUP(BP501,Auxiliar!$A:$C,3,0),"")</f>
        <v>1b 12%</v>
      </c>
      <c r="CA501" s="1">
        <v>4418</v>
      </c>
      <c r="CB501" s="1" t="s">
        <v>35</v>
      </c>
      <c r="CC501" s="6">
        <f>+IFERROR(VALUE(RIGHT(Tabla14[[#This Row],[B2B]],6)),"")</f>
        <v>4418</v>
      </c>
      <c r="CD501" s="6" t="str">
        <f>+IFERROR(VLOOKUP(CB501,Auxiliar!$A:$C,2,0),"")</f>
        <v>Corona 710cc</v>
      </c>
      <c r="CE501" s="7" t="str">
        <f>+IFERROR(VLOOKUP(CB501,Auxiliar!$A:$C,3,0),"")</f>
        <v>1b 10% | 85b 0%</v>
      </c>
      <c r="CG501" s="1"/>
      <c r="CH501" s="1"/>
      <c r="CI501" s="6" t="str">
        <f>+IFERROR(VALUE(RIGHT(Tabla15[[#This Row],[B2B]],6)),"")</f>
        <v/>
      </c>
      <c r="CJ501" s="6" t="str">
        <f>+IFERROR(VLOOKUP(CH501,Auxiliar!$A:$C,2,0),"")</f>
        <v/>
      </c>
      <c r="CK501" s="7" t="str">
        <f>+IFERROR(VLOOKUP(CH501,Auxiliar!$A:$C,3,0),"")</f>
        <v/>
      </c>
      <c r="CM501" s="1">
        <v>4394</v>
      </c>
      <c r="CN501" s="1" t="s">
        <v>20</v>
      </c>
      <c r="CO501" s="6">
        <v>4394</v>
      </c>
      <c r="CP501" s="6" t="s">
        <v>20</v>
      </c>
      <c r="CQ501" s="7" t="s">
        <v>21</v>
      </c>
      <c r="CS501" s="1"/>
      <c r="CT501" s="1"/>
      <c r="CU501" s="6" t="str">
        <f>+IFERROR(VALUE(RIGHT(Tabla17[[#This Row],[B2B]],6)),"")</f>
        <v/>
      </c>
      <c r="CV501" s="6" t="str">
        <f>+IFERROR(VLOOKUP(CT501,Auxiliar!$A:$C,2,0),"")</f>
        <v/>
      </c>
      <c r="CW501" s="7" t="str">
        <f>+IFERROR(VLOOKUP(CT501,Auxiliar!$A:$C,3,0),"")</f>
        <v/>
      </c>
      <c r="CY501" s="1">
        <v>4394</v>
      </c>
      <c r="CZ501" s="1" t="s">
        <v>16</v>
      </c>
      <c r="DA501" s="6">
        <f>+IFERROR(VALUE(RIGHT(Tabla18[[#This Row],[B2B]],6)),"")</f>
        <v>4394</v>
      </c>
      <c r="DB501" s="6" t="str">
        <f>+IFERROR(VLOOKUP(CZ501,Auxiliar!$A:$C,2,0),"")</f>
        <v>PREMIUM</v>
      </c>
      <c r="DC501" s="7" t="str">
        <f>+IFERROR(VLOOKUP(CZ501,Auxiliar!$A:$C,3,0),"")</f>
        <v>0b 0% | 2b 2% | 5b 3,5% | 10b 5%</v>
      </c>
      <c r="DE501" s="1">
        <v>4394</v>
      </c>
      <c r="DF501" s="1" t="s">
        <v>19</v>
      </c>
      <c r="DG501" s="6">
        <f>+IFERROR(VALUE(RIGHT(Tabla19[[#This Row],[B2B]],6)),"")</f>
        <v>4394</v>
      </c>
      <c r="DH501" s="6" t="str">
        <f>+IFERROR(VLOOKUP(DF501,Auxiliar!$A:$C,2,0),"")</f>
        <v>MICHELOB</v>
      </c>
      <c r="DI501" s="7" t="str">
        <f>+IFERROR(VLOOKUP(DF501,Auxiliar!$A:$C,3,0),"")</f>
        <v>1b 7% | 3b 22% | 8b 27%</v>
      </c>
      <c r="DK501" s="1"/>
      <c r="DL501" s="1"/>
      <c r="DM501" s="6" t="str">
        <f>+IFERROR(VALUE(RIGHT(Tabla20[[#This Row],[B2B]],6)),"")</f>
        <v/>
      </c>
      <c r="DN501" s="6" t="str">
        <f>+IFERROR(VLOOKUP(DL501,Auxiliar!$A:$C,2,0),"")</f>
        <v/>
      </c>
      <c r="DO501" s="7" t="str">
        <f>+IFERROR(VLOOKUP(DL501,Auxiliar!$A:$C,3,0),"")</f>
        <v/>
      </c>
      <c r="DQ501" s="1">
        <v>4394</v>
      </c>
      <c r="DR501" s="12" t="s">
        <v>24</v>
      </c>
      <c r="DS501" s="6">
        <f>+IFERROR(VALUE(RIGHT(Tabla21[[#This Row],[B2B]],6)),"")</f>
        <v>4394</v>
      </c>
      <c r="DT501" s="6" t="str">
        <f>+IFERROR(VLOOKUP(DR501,Auxiliar!$A:$C,2,0),"")</f>
        <v>CORONA PORRON</v>
      </c>
      <c r="DU501" s="7" t="str">
        <f>+IFERROR(VLOOKUP(DR501,Auxiliar!$A:$C,3,0),"")</f>
        <v>1b 5% | 20b 0%</v>
      </c>
      <c r="DW501" s="1">
        <v>11264</v>
      </c>
      <c r="DX501" s="12" t="s">
        <v>43</v>
      </c>
      <c r="DY501" s="6">
        <f>+IFERROR(VALUE(RIGHT(Tabla22[[#This Row],[B2B]],6)),"")</f>
        <v>11264</v>
      </c>
      <c r="DZ501" s="6" t="str">
        <f>+IFERROR(VLOOKUP(DX501,Auxiliar!$A:$C,2,0),"")</f>
        <v xml:space="preserve">VALUE LATA </v>
      </c>
      <c r="EA501" s="7" t="str">
        <f>+IFERROR(VLOOKUP(DX501,Auxiliar!$A:$C,3,0),"")</f>
        <v>1b 15% | 100b 18%</v>
      </c>
      <c r="EC501" s="1">
        <v>1820</v>
      </c>
      <c r="ED501" s="12" t="s">
        <v>47</v>
      </c>
      <c r="EE501" s="6">
        <f>+IFERROR(VALUE(RIGHT(Tabla23[[#This Row],[B2B]],6)),"")</f>
        <v>1820</v>
      </c>
      <c r="EF501" s="6" t="str">
        <f>+IFERROR(VLOOKUP(ED501,Auxiliar!$A:$C,2,0),"")</f>
        <v>VALUE LATON</v>
      </c>
      <c r="EG501" s="7" t="str">
        <f>+IFERROR(VLOOKUP(ED501,Auxiliar!$A:$C,3,0),"")</f>
        <v>1b 10% | 5b 15% | 192b 0%</v>
      </c>
      <c r="EI501" s="1"/>
      <c r="EJ501" s="12"/>
      <c r="EK501" s="6" t="str">
        <f>+IFERROR(VALUE(RIGHT(Tabla24[[#This Row],[B2B]],6)),"")</f>
        <v/>
      </c>
      <c r="EL501" s="6" t="str">
        <f>+IFERROR(VLOOKUP(EJ501,Auxiliar!$A:$C,2,0),"")</f>
        <v/>
      </c>
      <c r="EM501" s="7" t="str">
        <f>+IFERROR(VLOOKUP(EJ501,Auxiliar!$A:$C,3,0),"")</f>
        <v/>
      </c>
      <c r="EO501" s="1"/>
      <c r="EP501" s="12"/>
      <c r="EQ501" s="6" t="str">
        <f>+IFERROR(VALUE(RIGHT(Tabla25[[#This Row],[B2B]],6)),"")</f>
        <v/>
      </c>
      <c r="ER501" s="6" t="str">
        <f>+IFERROR(VLOOKUP(EP501,Auxiliar!$A:$C,2,0),"")</f>
        <v/>
      </c>
      <c r="ES501" s="7" t="str">
        <f>+IFERROR(VLOOKUP(EP501,Auxiliar!$A:$C,3,0),"")</f>
        <v/>
      </c>
      <c r="EU501" s="1"/>
      <c r="EV501" s="12"/>
      <c r="EW501" s="6" t="str">
        <f>+IFERROR(VALUE(RIGHT(Tabla26[[#This Row],[B2B]],6)),"")</f>
        <v/>
      </c>
      <c r="EX501" s="6" t="str">
        <f>+IFERROR(VLOOKUP(EV501,Auxiliar!$A:$C,2,0),"")</f>
        <v/>
      </c>
      <c r="EY501" s="7" t="str">
        <f>+IFERROR(VLOOKUP(EV501,Auxiliar!$A:$C,3,0),"")</f>
        <v/>
      </c>
      <c r="EZ501" s="1"/>
      <c r="FA501" s="12"/>
      <c r="FB501" s="6" t="str">
        <f>+IFERROR(VALUE(RIGHT(Tabla27[[#This Row],[B2B]],6)),"")</f>
        <v/>
      </c>
      <c r="FC501" s="6" t="str">
        <f>+IFERROR(VLOOKUP(FA501,Auxiliar!$A:$C,2,0),"")</f>
        <v/>
      </c>
      <c r="FD501" s="7" t="str">
        <f>+IFERROR(VLOOKUP(FA501,Auxiliar!$A:$C,3,0),"")</f>
        <v/>
      </c>
      <c r="FE501" s="1"/>
      <c r="FF501" s="12"/>
      <c r="FG501" s="6" t="str">
        <f>+IFERROR(VALUE(RIGHT(Tabla28[[#This Row],[B2B]],6)),"")</f>
        <v/>
      </c>
      <c r="FH501" s="6" t="str">
        <f>+IFERROR(VLOOKUP(FF501,Auxiliar!$A:$C,2,0),"")</f>
        <v/>
      </c>
      <c r="FI501" s="7" t="str">
        <f>+IFERROR(VLOOKUP(FF501,Auxiliar!$A:$C,3,0),"")</f>
        <v/>
      </c>
      <c r="FJ501" s="1"/>
      <c r="FK501" s="12"/>
      <c r="FL501" s="6" t="str">
        <f>+IFERROR(VALUE(RIGHT(Tabla29[[#This Row],[B2B]],6)),"")</f>
        <v/>
      </c>
      <c r="FM501" s="6" t="str">
        <f>+IFERROR(VLOOKUP(FK501,Auxiliar!$A:$C,2,0),"")</f>
        <v/>
      </c>
      <c r="FN501" s="7" t="str">
        <f>+IFERROR(VLOOKUP(FK501,Auxiliar!$A:$C,3,0),"")</f>
        <v/>
      </c>
      <c r="FO501" s="1"/>
      <c r="FP501" s="12"/>
      <c r="FQ501" s="6" t="str">
        <f>+IFERROR(VALUE(RIGHT(Tabla30[[#This Row],[B2B]],6)),"")</f>
        <v/>
      </c>
      <c r="FR501" s="6" t="str">
        <f>+IFERROR(VLOOKUP(FP501,Auxiliar!$A:$C,2,0),"")</f>
        <v/>
      </c>
      <c r="FS501" s="7"/>
      <c r="FT501" s="1"/>
      <c r="FU501" s="12"/>
      <c r="FV501" s="6" t="str">
        <f>+IFERROR(VALUE(RIGHT(Tabla31[[#This Row],[B2B]],6)),"")</f>
        <v/>
      </c>
      <c r="FW501" s="6" t="str">
        <f>+IFERROR(VLOOKUP(FU501,Auxiliar!$A:$C,2,0),"")</f>
        <v/>
      </c>
      <c r="FX501" s="7" t="str">
        <f>+IFERROR(VLOOKUP(FU501,Auxiliar!$A:$C,3,0),"")</f>
        <v/>
      </c>
      <c r="FY501" s="1"/>
      <c r="FZ501" s="12"/>
      <c r="GA501" s="6" t="str">
        <f>+IFERROR(VALUE(RIGHT(Tabla32[[#This Row],[B2B]],6)),"")</f>
        <v/>
      </c>
      <c r="GB501" s="6" t="str">
        <f>+IFERROR(VLOOKUP(FZ501,Auxiliar!$A:$C,2,0),"")</f>
        <v/>
      </c>
      <c r="GC501" s="7" t="str">
        <f>+IFERROR(VLOOKUP(FZ501,Auxiliar!$A:$C,3,0),"")</f>
        <v/>
      </c>
      <c r="GD501" s="1"/>
      <c r="GE501" s="12"/>
      <c r="GF501" s="6" t="str">
        <f>+IFERROR(VALUE(RIGHT(Tabla33[[#This Row],[B2B]],6)),"")</f>
        <v/>
      </c>
      <c r="GG501" s="6" t="str">
        <f>+IFERROR(VLOOKUP(GE501,Auxiliar!$A:$C,2,0),"")</f>
        <v/>
      </c>
      <c r="GH501" s="7" t="str">
        <f>+IFERROR(VLOOKUP(GE501,Auxiliar!$A:$C,3,0),"")</f>
        <v/>
      </c>
    </row>
    <row r="502" spans="1:190" x14ac:dyDescent="0.25">
      <c r="A502" s="1"/>
      <c r="B502" s="1"/>
      <c r="C502" t="str">
        <f>+IFERROR(VALUE(RIGHT(Tabla1[[#This Row],[B2B]],6)),"")</f>
        <v/>
      </c>
      <c r="D502" t="str">
        <f>+IFERROR(VLOOKUP(B502,Auxiliar!$A:$C,2,0),"")</f>
        <v/>
      </c>
      <c r="E502" s="5" t="str">
        <f>+IFERROR(VLOOKUP(B502,Auxiliar!$A:$C,3,0),"")</f>
        <v/>
      </c>
      <c r="S502" s="1">
        <v>5526</v>
      </c>
      <c r="T502" s="1" t="s">
        <v>9</v>
      </c>
      <c r="U502" s="6">
        <f>+IFERROR(VALUE(RIGHT(Tabla4[[#This Row],[B2B]],6)),"")</f>
        <v>5526</v>
      </c>
      <c r="V502" s="6" t="str">
        <f>+IFERROR(VLOOKUP(T502,Auxiliar!$A:$C,2,0),"")</f>
        <v>CORE</v>
      </c>
      <c r="W502" s="7" t="str">
        <f>+IFERROR(VLOOKUP(T502,Auxiliar!$A:$C,3,0),"")</f>
        <v>0b 1% | 2b 5% | 4b 6%</v>
      </c>
      <c r="AK502" s="1">
        <v>5257</v>
      </c>
      <c r="AL502" s="1" t="s">
        <v>30</v>
      </c>
      <c r="AM502" s="6">
        <f>+IFERROR(VALUE(RIGHT(Tabla7[[#This Row],[B2B]],6)),"")</f>
        <v>5257</v>
      </c>
      <c r="AN502" s="6" t="str">
        <f>+IFERROR(VLOOKUP(AL502,Auxiliar!$A:$C,2,0),"")</f>
        <v>LATONES</v>
      </c>
      <c r="AO502" s="7" t="str">
        <f>+IFERROR(VLOOKUP(AL502,Auxiliar!$A:$C,3,0),"")</f>
        <v>1b 4% | 5b 7% | 97b 0%</v>
      </c>
      <c r="AW502" s="1"/>
      <c r="AX502" s="1" t="s">
        <v>32</v>
      </c>
      <c r="AY502" s="6" t="str">
        <f>+IFERROR(VALUE(RIGHT(Tabla9[[#This Row],[B2B]],6)),"")</f>
        <v/>
      </c>
      <c r="AZ502" s="6" t="str">
        <f>+IFERROR(VLOOKUP(AX502,Auxiliar!$A:$C,2,0),"")</f>
        <v>LATONES</v>
      </c>
      <c r="BA502" s="7" t="str">
        <f>+IFERROR(VLOOKUP(AX502,Auxiliar!$A:$C,3,0),"")</f>
        <v>2b 3% | 4b 4% | 6b 5% | 10b 8%  | 385b 0%</v>
      </c>
      <c r="BI502" s="1"/>
      <c r="BJ502" s="1"/>
      <c r="BK502" s="6" t="str">
        <f>+IFERROR(VALUE(RIGHT(Tabla11[[#This Row],[B2B]],6)),"")</f>
        <v/>
      </c>
      <c r="BL502" s="6" t="str">
        <f>+IFERROR(VLOOKUP(BJ502,Auxiliar!$A:$C,2,0),"")</f>
        <v/>
      </c>
      <c r="BM502" s="7" t="str">
        <f>+IFERROR(VLOOKUP(BJ502,Auxiliar!$A:$C,3,0),"")</f>
        <v/>
      </c>
      <c r="BO502" s="1">
        <v>11250</v>
      </c>
      <c r="BP502" s="1" t="s">
        <v>39</v>
      </c>
      <c r="BQ502" s="6">
        <f>+IFERROR(VALUE(RIGHT(Tabla12[[#This Row],[B2B]],6)),"")</f>
        <v>11250</v>
      </c>
      <c r="BR502" s="6" t="str">
        <f>+IFERROR(VLOOKUP(BP502,Auxiliar!$A:$C,2,0),"")</f>
        <v>VALUE LITRO</v>
      </c>
      <c r="BS502" s="7" t="str">
        <f>+IFERROR(VLOOKUP(BP502,Auxiliar!$A:$C,3,0),"")</f>
        <v>1b 12%</v>
      </c>
      <c r="CA502" s="1">
        <v>4419</v>
      </c>
      <c r="CB502" s="1" t="s">
        <v>35</v>
      </c>
      <c r="CC502" s="6">
        <f>+IFERROR(VALUE(RIGHT(Tabla14[[#This Row],[B2B]],6)),"")</f>
        <v>4419</v>
      </c>
      <c r="CD502" s="6" t="str">
        <f>+IFERROR(VLOOKUP(CB502,Auxiliar!$A:$C,2,0),"")</f>
        <v>Corona 710cc</v>
      </c>
      <c r="CE502" s="7" t="str">
        <f>+IFERROR(VLOOKUP(CB502,Auxiliar!$A:$C,3,0),"")</f>
        <v>1b 10% | 85b 0%</v>
      </c>
      <c r="CG502" s="1"/>
      <c r="CH502" s="1"/>
      <c r="CI502" s="6" t="str">
        <f>+IFERROR(VALUE(RIGHT(Tabla15[[#This Row],[B2B]],6)),"")</f>
        <v/>
      </c>
      <c r="CJ502" s="6" t="str">
        <f>+IFERROR(VLOOKUP(CH502,Auxiliar!$A:$C,2,0),"")</f>
        <v/>
      </c>
      <c r="CK502" s="7" t="str">
        <f>+IFERROR(VLOOKUP(CH502,Auxiliar!$A:$C,3,0),"")</f>
        <v/>
      </c>
      <c r="CM502" s="1">
        <v>4402</v>
      </c>
      <c r="CN502" s="1" t="s">
        <v>20</v>
      </c>
      <c r="CO502" s="6">
        <v>4402</v>
      </c>
      <c r="CP502" s="6" t="s">
        <v>20</v>
      </c>
      <c r="CQ502" s="7" t="s">
        <v>21</v>
      </c>
      <c r="CS502" s="1"/>
      <c r="CT502" s="1"/>
      <c r="CU502" s="6" t="str">
        <f>+IFERROR(VALUE(RIGHT(Tabla17[[#This Row],[B2B]],6)),"")</f>
        <v/>
      </c>
      <c r="CV502" s="6" t="str">
        <f>+IFERROR(VLOOKUP(CT502,Auxiliar!$A:$C,2,0),"")</f>
        <v/>
      </c>
      <c r="CW502" s="7" t="str">
        <f>+IFERROR(VLOOKUP(CT502,Auxiliar!$A:$C,3,0),"")</f>
        <v/>
      </c>
      <c r="CY502" s="1">
        <v>4402</v>
      </c>
      <c r="CZ502" s="1" t="s">
        <v>16</v>
      </c>
      <c r="DA502" s="6">
        <f>+IFERROR(VALUE(RIGHT(Tabla18[[#This Row],[B2B]],6)),"")</f>
        <v>4402</v>
      </c>
      <c r="DB502" s="6" t="str">
        <f>+IFERROR(VLOOKUP(CZ502,Auxiliar!$A:$C,2,0),"")</f>
        <v>PREMIUM</v>
      </c>
      <c r="DC502" s="7" t="str">
        <f>+IFERROR(VLOOKUP(CZ502,Auxiliar!$A:$C,3,0),"")</f>
        <v>0b 0% | 2b 2% | 5b 3,5% | 10b 5%</v>
      </c>
      <c r="DE502" s="1">
        <v>4402</v>
      </c>
      <c r="DF502" s="1" t="s">
        <v>19</v>
      </c>
      <c r="DG502" s="6">
        <f>+IFERROR(VALUE(RIGHT(Tabla19[[#This Row],[B2B]],6)),"")</f>
        <v>4402</v>
      </c>
      <c r="DH502" s="6" t="str">
        <f>+IFERROR(VLOOKUP(DF502,Auxiliar!$A:$C,2,0),"")</f>
        <v>MICHELOB</v>
      </c>
      <c r="DI502" s="7" t="str">
        <f>+IFERROR(VLOOKUP(DF502,Auxiliar!$A:$C,3,0),"")</f>
        <v>1b 7% | 3b 22% | 8b 27%</v>
      </c>
      <c r="DK502" s="1"/>
      <c r="DL502" s="1"/>
      <c r="DM502" s="6" t="str">
        <f>+IFERROR(VALUE(RIGHT(Tabla20[[#This Row],[B2B]],6)),"")</f>
        <v/>
      </c>
      <c r="DN502" s="6" t="str">
        <f>+IFERROR(VLOOKUP(DL502,Auxiliar!$A:$C,2,0),"")</f>
        <v/>
      </c>
      <c r="DO502" s="7" t="str">
        <f>+IFERROR(VLOOKUP(DL502,Auxiliar!$A:$C,3,0),"")</f>
        <v/>
      </c>
      <c r="DQ502" s="1">
        <v>4402</v>
      </c>
      <c r="DR502" s="12" t="s">
        <v>24</v>
      </c>
      <c r="DS502" s="6">
        <f>+IFERROR(VALUE(RIGHT(Tabla21[[#This Row],[B2B]],6)),"")</f>
        <v>4402</v>
      </c>
      <c r="DT502" s="6" t="str">
        <f>+IFERROR(VLOOKUP(DR502,Auxiliar!$A:$C,2,0),"")</f>
        <v>CORONA PORRON</v>
      </c>
      <c r="DU502" s="7" t="str">
        <f>+IFERROR(VLOOKUP(DR502,Auxiliar!$A:$C,3,0),"")</f>
        <v>1b 5% | 20b 0%</v>
      </c>
      <c r="DW502" s="1">
        <v>1866</v>
      </c>
      <c r="DX502" s="12" t="s">
        <v>43</v>
      </c>
      <c r="DY502" s="6">
        <f>+IFERROR(VALUE(RIGHT(Tabla22[[#This Row],[B2B]],6)),"")</f>
        <v>1866</v>
      </c>
      <c r="DZ502" s="6" t="str">
        <f>+IFERROR(VLOOKUP(DX502,Auxiliar!$A:$C,2,0),"")</f>
        <v xml:space="preserve">VALUE LATA </v>
      </c>
      <c r="EA502" s="7" t="str">
        <f>+IFERROR(VLOOKUP(DX502,Auxiliar!$A:$C,3,0),"")</f>
        <v>1b 15% | 100b 18%</v>
      </c>
      <c r="EC502" s="1">
        <v>11246</v>
      </c>
      <c r="ED502" s="12" t="s">
        <v>47</v>
      </c>
      <c r="EE502" s="6">
        <f>+IFERROR(VALUE(RIGHT(Tabla23[[#This Row],[B2B]],6)),"")</f>
        <v>11246</v>
      </c>
      <c r="EF502" s="6" t="str">
        <f>+IFERROR(VLOOKUP(ED502,Auxiliar!$A:$C,2,0),"")</f>
        <v>VALUE LATON</v>
      </c>
      <c r="EG502" s="7" t="str">
        <f>+IFERROR(VLOOKUP(ED502,Auxiliar!$A:$C,3,0),"")</f>
        <v>1b 10% | 5b 15% | 192b 0%</v>
      </c>
      <c r="EI502" s="1"/>
      <c r="EJ502" s="12"/>
      <c r="EK502" s="6" t="str">
        <f>+IFERROR(VALUE(RIGHT(Tabla24[[#This Row],[B2B]],6)),"")</f>
        <v/>
      </c>
      <c r="EL502" s="6" t="str">
        <f>+IFERROR(VLOOKUP(EJ502,Auxiliar!$A:$C,2,0),"")</f>
        <v/>
      </c>
      <c r="EM502" s="7" t="str">
        <f>+IFERROR(VLOOKUP(EJ502,Auxiliar!$A:$C,3,0),"")</f>
        <v/>
      </c>
      <c r="EO502" s="1"/>
      <c r="EP502" s="12"/>
      <c r="EQ502" s="6" t="str">
        <f>+IFERROR(VALUE(RIGHT(Tabla25[[#This Row],[B2B]],6)),"")</f>
        <v/>
      </c>
      <c r="ER502" s="6" t="str">
        <f>+IFERROR(VLOOKUP(EP502,Auxiliar!$A:$C,2,0),"")</f>
        <v/>
      </c>
      <c r="ES502" s="7" t="str">
        <f>+IFERROR(VLOOKUP(EP502,Auxiliar!$A:$C,3,0),"")</f>
        <v/>
      </c>
      <c r="EU502" s="1"/>
      <c r="EV502" s="12"/>
      <c r="EW502" s="6" t="str">
        <f>+IFERROR(VALUE(RIGHT(Tabla26[[#This Row],[B2B]],6)),"")</f>
        <v/>
      </c>
      <c r="EX502" s="6" t="str">
        <f>+IFERROR(VLOOKUP(EV502,Auxiliar!$A:$C,2,0),"")</f>
        <v/>
      </c>
      <c r="EY502" s="7" t="str">
        <f>+IFERROR(VLOOKUP(EV502,Auxiliar!$A:$C,3,0),"")</f>
        <v/>
      </c>
      <c r="EZ502" s="1"/>
      <c r="FA502" s="12"/>
      <c r="FB502" s="6" t="str">
        <f>+IFERROR(VALUE(RIGHT(Tabla27[[#This Row],[B2B]],6)),"")</f>
        <v/>
      </c>
      <c r="FC502" s="6" t="str">
        <f>+IFERROR(VLOOKUP(FA502,Auxiliar!$A:$C,2,0),"")</f>
        <v/>
      </c>
      <c r="FD502" s="7" t="str">
        <f>+IFERROR(VLOOKUP(FA502,Auxiliar!$A:$C,3,0),"")</f>
        <v/>
      </c>
      <c r="FE502" s="1"/>
      <c r="FF502" s="12"/>
      <c r="FG502" s="6" t="str">
        <f>+IFERROR(VALUE(RIGHT(Tabla28[[#This Row],[B2B]],6)),"")</f>
        <v/>
      </c>
      <c r="FH502" s="6" t="str">
        <f>+IFERROR(VLOOKUP(FF502,Auxiliar!$A:$C,2,0),"")</f>
        <v/>
      </c>
      <c r="FI502" s="7" t="str">
        <f>+IFERROR(VLOOKUP(FF502,Auxiliar!$A:$C,3,0),"")</f>
        <v/>
      </c>
      <c r="FJ502" s="1"/>
      <c r="FK502" s="12"/>
      <c r="FL502" s="6" t="str">
        <f>+IFERROR(VALUE(RIGHT(Tabla29[[#This Row],[B2B]],6)),"")</f>
        <v/>
      </c>
      <c r="FM502" s="6" t="str">
        <f>+IFERROR(VLOOKUP(FK502,Auxiliar!$A:$C,2,0),"")</f>
        <v/>
      </c>
      <c r="FN502" s="7" t="str">
        <f>+IFERROR(VLOOKUP(FK502,Auxiliar!$A:$C,3,0),"")</f>
        <v/>
      </c>
      <c r="FO502" s="1"/>
      <c r="FP502" s="12"/>
      <c r="FQ502" s="6" t="str">
        <f>+IFERROR(VALUE(RIGHT(Tabla30[[#This Row],[B2B]],6)),"")</f>
        <v/>
      </c>
      <c r="FR502" s="6" t="str">
        <f>+IFERROR(VLOOKUP(FP502,Auxiliar!$A:$C,2,0),"")</f>
        <v/>
      </c>
      <c r="FS502" s="7"/>
      <c r="FT502" s="1"/>
      <c r="FU502" s="12"/>
      <c r="FV502" s="6" t="str">
        <f>+IFERROR(VALUE(RIGHT(Tabla31[[#This Row],[B2B]],6)),"")</f>
        <v/>
      </c>
      <c r="FW502" s="6" t="str">
        <f>+IFERROR(VLOOKUP(FU502,Auxiliar!$A:$C,2,0),"")</f>
        <v/>
      </c>
      <c r="FX502" s="7" t="str">
        <f>+IFERROR(VLOOKUP(FU502,Auxiliar!$A:$C,3,0),"")</f>
        <v/>
      </c>
      <c r="FY502" s="1"/>
      <c r="FZ502" s="12"/>
      <c r="GA502" s="6" t="str">
        <f>+IFERROR(VALUE(RIGHT(Tabla32[[#This Row],[B2B]],6)),"")</f>
        <v/>
      </c>
      <c r="GB502" s="6" t="str">
        <f>+IFERROR(VLOOKUP(FZ502,Auxiliar!$A:$C,2,0),"")</f>
        <v/>
      </c>
      <c r="GC502" s="7" t="str">
        <f>+IFERROR(VLOOKUP(FZ502,Auxiliar!$A:$C,3,0),"")</f>
        <v/>
      </c>
      <c r="GD502" s="1"/>
      <c r="GE502" s="12"/>
      <c r="GF502" s="6" t="str">
        <f>+IFERROR(VALUE(RIGHT(Tabla33[[#This Row],[B2B]],6)),"")</f>
        <v/>
      </c>
      <c r="GG502" s="6" t="str">
        <f>+IFERROR(VLOOKUP(GE502,Auxiliar!$A:$C,2,0),"")</f>
        <v/>
      </c>
      <c r="GH502" s="7" t="str">
        <f>+IFERROR(VLOOKUP(GE502,Auxiliar!$A:$C,3,0),"")</f>
        <v/>
      </c>
    </row>
    <row r="503" spans="1:190" x14ac:dyDescent="0.25">
      <c r="A503" s="1"/>
      <c r="B503" s="1"/>
      <c r="C503" t="str">
        <f>+IFERROR(VALUE(RIGHT(Tabla1[[#This Row],[B2B]],6)),"")</f>
        <v/>
      </c>
      <c r="D503" t="str">
        <f>+IFERROR(VLOOKUP(B503,Auxiliar!$A:$C,2,0),"")</f>
        <v/>
      </c>
      <c r="E503" s="5" t="str">
        <f>+IFERROR(VLOOKUP(B503,Auxiliar!$A:$C,3,0),"")</f>
        <v/>
      </c>
      <c r="S503" s="1">
        <v>5531</v>
      </c>
      <c r="T503" s="1" t="s">
        <v>9</v>
      </c>
      <c r="U503" s="6">
        <f>+IFERROR(VALUE(RIGHT(Tabla4[[#This Row],[B2B]],6)),"")</f>
        <v>5531</v>
      </c>
      <c r="V503" s="6" t="str">
        <f>+IFERROR(VLOOKUP(T503,Auxiliar!$A:$C,2,0),"")</f>
        <v>CORE</v>
      </c>
      <c r="W503" s="7" t="str">
        <f>+IFERROR(VLOOKUP(T503,Auxiliar!$A:$C,3,0),"")</f>
        <v>0b 1% | 2b 5% | 4b 6%</v>
      </c>
      <c r="AK503" s="1">
        <v>5259</v>
      </c>
      <c r="AL503" s="1" t="s">
        <v>30</v>
      </c>
      <c r="AM503" s="6">
        <f>+IFERROR(VALUE(RIGHT(Tabla7[[#This Row],[B2B]],6)),"")</f>
        <v>5259</v>
      </c>
      <c r="AN503" s="6" t="str">
        <f>+IFERROR(VLOOKUP(AL503,Auxiliar!$A:$C,2,0),"")</f>
        <v>LATONES</v>
      </c>
      <c r="AO503" s="7" t="str">
        <f>+IFERROR(VLOOKUP(AL503,Auxiliar!$A:$C,3,0),"")</f>
        <v>1b 4% | 5b 7% | 97b 0%</v>
      </c>
      <c r="AW503" s="1"/>
      <c r="AX503" s="1" t="s">
        <v>32</v>
      </c>
      <c r="AY503" s="6" t="str">
        <f>+IFERROR(VALUE(RIGHT(Tabla9[[#This Row],[B2B]],6)),"")</f>
        <v/>
      </c>
      <c r="AZ503" s="6" t="str">
        <f>+IFERROR(VLOOKUP(AX503,Auxiliar!$A:$C,2,0),"")</f>
        <v>LATONES</v>
      </c>
      <c r="BA503" s="7" t="str">
        <f>+IFERROR(VLOOKUP(AX503,Auxiliar!$A:$C,3,0),"")</f>
        <v>2b 3% | 4b 4% | 6b 5% | 10b 8%  | 385b 0%</v>
      </c>
      <c r="BI503" s="1"/>
      <c r="BJ503" s="1"/>
      <c r="BK503" s="6" t="str">
        <f>+IFERROR(VALUE(RIGHT(Tabla11[[#This Row],[B2B]],6)),"")</f>
        <v/>
      </c>
      <c r="BL503" s="6" t="str">
        <f>+IFERROR(VLOOKUP(BJ503,Auxiliar!$A:$C,2,0),"")</f>
        <v/>
      </c>
      <c r="BM503" s="7" t="str">
        <f>+IFERROR(VLOOKUP(BJ503,Auxiliar!$A:$C,3,0),"")</f>
        <v/>
      </c>
      <c r="BO503" s="1">
        <v>11254</v>
      </c>
      <c r="BP503" s="1" t="s">
        <v>39</v>
      </c>
      <c r="BQ503" s="6">
        <f>+IFERROR(VALUE(RIGHT(Tabla12[[#This Row],[B2B]],6)),"")</f>
        <v>11254</v>
      </c>
      <c r="BR503" s="6" t="str">
        <f>+IFERROR(VLOOKUP(BP503,Auxiliar!$A:$C,2,0),"")</f>
        <v>VALUE LITRO</v>
      </c>
      <c r="BS503" s="7" t="str">
        <f>+IFERROR(VLOOKUP(BP503,Auxiliar!$A:$C,3,0),"")</f>
        <v>1b 12%</v>
      </c>
      <c r="CA503" s="1">
        <v>4422</v>
      </c>
      <c r="CB503" s="1" t="s">
        <v>35</v>
      </c>
      <c r="CC503" s="6">
        <f>+IFERROR(VALUE(RIGHT(Tabla14[[#This Row],[B2B]],6)),"")</f>
        <v>4422</v>
      </c>
      <c r="CD503" s="6" t="str">
        <f>+IFERROR(VLOOKUP(CB503,Auxiliar!$A:$C,2,0),"")</f>
        <v>Corona 710cc</v>
      </c>
      <c r="CE503" s="7" t="str">
        <f>+IFERROR(VLOOKUP(CB503,Auxiliar!$A:$C,3,0),"")</f>
        <v>1b 10% | 85b 0%</v>
      </c>
      <c r="CG503" s="1"/>
      <c r="CH503" s="1"/>
      <c r="CI503" s="6" t="str">
        <f>+IFERROR(VALUE(RIGHT(Tabla15[[#This Row],[B2B]],6)),"")</f>
        <v/>
      </c>
      <c r="CJ503" s="6" t="str">
        <f>+IFERROR(VLOOKUP(CH503,Auxiliar!$A:$C,2,0),"")</f>
        <v/>
      </c>
      <c r="CK503" s="7" t="str">
        <f>+IFERROR(VLOOKUP(CH503,Auxiliar!$A:$C,3,0),"")</f>
        <v/>
      </c>
      <c r="CM503" s="1">
        <v>4405</v>
      </c>
      <c r="CN503" s="1" t="s">
        <v>20</v>
      </c>
      <c r="CO503" s="6">
        <v>4405</v>
      </c>
      <c r="CP503" s="6" t="s">
        <v>20</v>
      </c>
      <c r="CQ503" s="7" t="s">
        <v>21</v>
      </c>
      <c r="CS503" s="1"/>
      <c r="CT503" s="1"/>
      <c r="CU503" s="6" t="str">
        <f>+IFERROR(VALUE(RIGHT(Tabla17[[#This Row],[B2B]],6)),"")</f>
        <v/>
      </c>
      <c r="CV503" s="6" t="str">
        <f>+IFERROR(VLOOKUP(CT503,Auxiliar!$A:$C,2,0),"")</f>
        <v/>
      </c>
      <c r="CW503" s="7" t="str">
        <f>+IFERROR(VLOOKUP(CT503,Auxiliar!$A:$C,3,0),"")</f>
        <v/>
      </c>
      <c r="CY503" s="1">
        <v>4405</v>
      </c>
      <c r="CZ503" s="1" t="s">
        <v>16</v>
      </c>
      <c r="DA503" s="6">
        <f>+IFERROR(VALUE(RIGHT(Tabla18[[#This Row],[B2B]],6)),"")</f>
        <v>4405</v>
      </c>
      <c r="DB503" s="6" t="str">
        <f>+IFERROR(VLOOKUP(CZ503,Auxiliar!$A:$C,2,0),"")</f>
        <v>PREMIUM</v>
      </c>
      <c r="DC503" s="7" t="str">
        <f>+IFERROR(VLOOKUP(CZ503,Auxiliar!$A:$C,3,0),"")</f>
        <v>0b 0% | 2b 2% | 5b 3,5% | 10b 5%</v>
      </c>
      <c r="DE503" s="1">
        <v>4405</v>
      </c>
      <c r="DF503" s="1" t="s">
        <v>19</v>
      </c>
      <c r="DG503" s="6">
        <f>+IFERROR(VALUE(RIGHT(Tabla19[[#This Row],[B2B]],6)),"")</f>
        <v>4405</v>
      </c>
      <c r="DH503" s="6" t="str">
        <f>+IFERROR(VLOOKUP(DF503,Auxiliar!$A:$C,2,0),"")</f>
        <v>MICHELOB</v>
      </c>
      <c r="DI503" s="7" t="str">
        <f>+IFERROR(VLOOKUP(DF503,Auxiliar!$A:$C,3,0),"")</f>
        <v>1b 7% | 3b 22% | 8b 27%</v>
      </c>
      <c r="DK503" s="1"/>
      <c r="DL503" s="1"/>
      <c r="DM503" s="6" t="str">
        <f>+IFERROR(VALUE(RIGHT(Tabla20[[#This Row],[B2B]],6)),"")</f>
        <v/>
      </c>
      <c r="DN503" s="6" t="str">
        <f>+IFERROR(VLOOKUP(DL503,Auxiliar!$A:$C,2,0),"")</f>
        <v/>
      </c>
      <c r="DO503" s="7" t="str">
        <f>+IFERROR(VLOOKUP(DL503,Auxiliar!$A:$C,3,0),"")</f>
        <v/>
      </c>
      <c r="DQ503" s="1">
        <v>4405</v>
      </c>
      <c r="DR503" s="12" t="s">
        <v>24</v>
      </c>
      <c r="DS503" s="6">
        <f>+IFERROR(VALUE(RIGHT(Tabla21[[#This Row],[B2B]],6)),"")</f>
        <v>4405</v>
      </c>
      <c r="DT503" s="6" t="str">
        <f>+IFERROR(VLOOKUP(DR503,Auxiliar!$A:$C,2,0),"")</f>
        <v>CORONA PORRON</v>
      </c>
      <c r="DU503" s="7" t="str">
        <f>+IFERROR(VLOOKUP(DR503,Auxiliar!$A:$C,3,0),"")</f>
        <v>1b 5% | 20b 0%</v>
      </c>
      <c r="DW503" s="1">
        <v>11276</v>
      </c>
      <c r="DX503" s="12" t="s">
        <v>43</v>
      </c>
      <c r="DY503" s="6">
        <f>+IFERROR(VALUE(RIGHT(Tabla22[[#This Row],[B2B]],6)),"")</f>
        <v>11276</v>
      </c>
      <c r="DZ503" s="6" t="str">
        <f>+IFERROR(VLOOKUP(DX503,Auxiliar!$A:$C,2,0),"")</f>
        <v xml:space="preserve">VALUE LATA </v>
      </c>
      <c r="EA503" s="7" t="str">
        <f>+IFERROR(VLOOKUP(DX503,Auxiliar!$A:$C,3,0),"")</f>
        <v>1b 15% | 100b 18%</v>
      </c>
      <c r="EC503" s="1">
        <v>11250</v>
      </c>
      <c r="ED503" s="12" t="s">
        <v>47</v>
      </c>
      <c r="EE503" s="6">
        <f>+IFERROR(VALUE(RIGHT(Tabla23[[#This Row],[B2B]],6)),"")</f>
        <v>11250</v>
      </c>
      <c r="EF503" s="6" t="str">
        <f>+IFERROR(VLOOKUP(ED503,Auxiliar!$A:$C,2,0),"")</f>
        <v>VALUE LATON</v>
      </c>
      <c r="EG503" s="7" t="str">
        <f>+IFERROR(VLOOKUP(ED503,Auxiliar!$A:$C,3,0),"")</f>
        <v>1b 10% | 5b 15% | 192b 0%</v>
      </c>
      <c r="EI503" s="1"/>
      <c r="EJ503" s="12"/>
      <c r="EK503" s="6" t="str">
        <f>+IFERROR(VALUE(RIGHT(Tabla24[[#This Row],[B2B]],6)),"")</f>
        <v/>
      </c>
      <c r="EL503" s="6" t="str">
        <f>+IFERROR(VLOOKUP(EJ503,Auxiliar!$A:$C,2,0),"")</f>
        <v/>
      </c>
      <c r="EM503" s="7" t="str">
        <f>+IFERROR(VLOOKUP(EJ503,Auxiliar!$A:$C,3,0),"")</f>
        <v/>
      </c>
      <c r="EO503" s="1"/>
      <c r="EP503" s="12"/>
      <c r="EQ503" s="6" t="str">
        <f>+IFERROR(VALUE(RIGHT(Tabla25[[#This Row],[B2B]],6)),"")</f>
        <v/>
      </c>
      <c r="ER503" s="6" t="str">
        <f>+IFERROR(VLOOKUP(EP503,Auxiliar!$A:$C,2,0),"")</f>
        <v/>
      </c>
      <c r="ES503" s="7" t="str">
        <f>+IFERROR(VLOOKUP(EP503,Auxiliar!$A:$C,3,0),"")</f>
        <v/>
      </c>
      <c r="EU503" s="1"/>
      <c r="EV503" s="12"/>
      <c r="EW503" s="6" t="str">
        <f>+IFERROR(VALUE(RIGHT(Tabla26[[#This Row],[B2B]],6)),"")</f>
        <v/>
      </c>
      <c r="EX503" s="6" t="str">
        <f>+IFERROR(VLOOKUP(EV503,Auxiliar!$A:$C,2,0),"")</f>
        <v/>
      </c>
      <c r="EY503" s="7" t="str">
        <f>+IFERROR(VLOOKUP(EV503,Auxiliar!$A:$C,3,0),"")</f>
        <v/>
      </c>
      <c r="EZ503" s="1"/>
      <c r="FA503" s="12"/>
      <c r="FB503" s="6" t="str">
        <f>+IFERROR(VALUE(RIGHT(Tabla27[[#This Row],[B2B]],6)),"")</f>
        <v/>
      </c>
      <c r="FC503" s="6" t="str">
        <f>+IFERROR(VLOOKUP(FA503,Auxiliar!$A:$C,2,0),"")</f>
        <v/>
      </c>
      <c r="FD503" s="7" t="str">
        <f>+IFERROR(VLOOKUP(FA503,Auxiliar!$A:$C,3,0),"")</f>
        <v/>
      </c>
      <c r="FE503" s="1"/>
      <c r="FF503" s="12"/>
      <c r="FG503" s="6" t="str">
        <f>+IFERROR(VALUE(RIGHT(Tabla28[[#This Row],[B2B]],6)),"")</f>
        <v/>
      </c>
      <c r="FH503" s="6" t="str">
        <f>+IFERROR(VLOOKUP(FF503,Auxiliar!$A:$C,2,0),"")</f>
        <v/>
      </c>
      <c r="FI503" s="7" t="str">
        <f>+IFERROR(VLOOKUP(FF503,Auxiliar!$A:$C,3,0),"")</f>
        <v/>
      </c>
      <c r="FJ503" s="1"/>
      <c r="FK503" s="12"/>
      <c r="FL503" s="6" t="str">
        <f>+IFERROR(VALUE(RIGHT(Tabla29[[#This Row],[B2B]],6)),"")</f>
        <v/>
      </c>
      <c r="FM503" s="6" t="str">
        <f>+IFERROR(VLOOKUP(FK503,Auxiliar!$A:$C,2,0),"")</f>
        <v/>
      </c>
      <c r="FN503" s="7" t="str">
        <f>+IFERROR(VLOOKUP(FK503,Auxiliar!$A:$C,3,0),"")</f>
        <v/>
      </c>
      <c r="FO503" s="1"/>
      <c r="FP503" s="12"/>
      <c r="FQ503" s="6" t="str">
        <f>+IFERROR(VALUE(RIGHT(Tabla30[[#This Row],[B2B]],6)),"")</f>
        <v/>
      </c>
      <c r="FR503" s="6" t="str">
        <f>+IFERROR(VLOOKUP(FP503,Auxiliar!$A:$C,2,0),"")</f>
        <v/>
      </c>
      <c r="FS503" s="7"/>
      <c r="FT503" s="1"/>
      <c r="FU503" s="12"/>
      <c r="FV503" s="6" t="str">
        <f>+IFERROR(VALUE(RIGHT(Tabla31[[#This Row],[B2B]],6)),"")</f>
        <v/>
      </c>
      <c r="FW503" s="6" t="str">
        <f>+IFERROR(VLOOKUP(FU503,Auxiliar!$A:$C,2,0),"")</f>
        <v/>
      </c>
      <c r="FX503" s="7" t="str">
        <f>+IFERROR(VLOOKUP(FU503,Auxiliar!$A:$C,3,0),"")</f>
        <v/>
      </c>
      <c r="FY503" s="1"/>
      <c r="FZ503" s="12"/>
      <c r="GA503" s="6" t="str">
        <f>+IFERROR(VALUE(RIGHT(Tabla32[[#This Row],[B2B]],6)),"")</f>
        <v/>
      </c>
      <c r="GB503" s="6" t="str">
        <f>+IFERROR(VLOOKUP(FZ503,Auxiliar!$A:$C,2,0),"")</f>
        <v/>
      </c>
      <c r="GC503" s="7" t="str">
        <f>+IFERROR(VLOOKUP(FZ503,Auxiliar!$A:$C,3,0),"")</f>
        <v/>
      </c>
      <c r="GD503" s="1"/>
      <c r="GE503" s="12"/>
      <c r="GF503" s="6" t="str">
        <f>+IFERROR(VALUE(RIGHT(Tabla33[[#This Row],[B2B]],6)),"")</f>
        <v/>
      </c>
      <c r="GG503" s="6" t="str">
        <f>+IFERROR(VLOOKUP(GE503,Auxiliar!$A:$C,2,0),"")</f>
        <v/>
      </c>
      <c r="GH503" s="7" t="str">
        <f>+IFERROR(VLOOKUP(GE503,Auxiliar!$A:$C,3,0),"")</f>
        <v/>
      </c>
    </row>
    <row r="504" spans="1:190" x14ac:dyDescent="0.25">
      <c r="A504" s="1"/>
      <c r="B504" s="1"/>
      <c r="C504" t="str">
        <f>+IFERROR(VALUE(RIGHT(Tabla1[[#This Row],[B2B]],6)),"")</f>
        <v/>
      </c>
      <c r="D504" t="str">
        <f>+IFERROR(VLOOKUP(B504,Auxiliar!$A:$C,2,0),"")</f>
        <v/>
      </c>
      <c r="E504" s="5" t="str">
        <f>+IFERROR(VLOOKUP(B504,Auxiliar!$A:$C,3,0),"")</f>
        <v/>
      </c>
      <c r="S504" s="1">
        <v>5533</v>
      </c>
      <c r="T504" s="1" t="s">
        <v>9</v>
      </c>
      <c r="U504" s="6">
        <f>+IFERROR(VALUE(RIGHT(Tabla4[[#This Row],[B2B]],6)),"")</f>
        <v>5533</v>
      </c>
      <c r="V504" s="6" t="str">
        <f>+IFERROR(VLOOKUP(T504,Auxiliar!$A:$C,2,0),"")</f>
        <v>CORE</v>
      </c>
      <c r="W504" s="7" t="str">
        <f>+IFERROR(VLOOKUP(T504,Auxiliar!$A:$C,3,0),"")</f>
        <v>0b 1% | 2b 5% | 4b 6%</v>
      </c>
      <c r="AK504" s="1">
        <v>5267</v>
      </c>
      <c r="AL504" s="1" t="s">
        <v>30</v>
      </c>
      <c r="AM504" s="6">
        <f>+IFERROR(VALUE(RIGHT(Tabla7[[#This Row],[B2B]],6)),"")</f>
        <v>5267</v>
      </c>
      <c r="AN504" s="6" t="str">
        <f>+IFERROR(VLOOKUP(AL504,Auxiliar!$A:$C,2,0),"")</f>
        <v>LATONES</v>
      </c>
      <c r="AO504" s="7" t="str">
        <f>+IFERROR(VLOOKUP(AL504,Auxiliar!$A:$C,3,0),"")</f>
        <v>1b 4% | 5b 7% | 97b 0%</v>
      </c>
      <c r="AW504" s="1"/>
      <c r="AX504" s="1" t="s">
        <v>32</v>
      </c>
      <c r="AY504" s="6" t="str">
        <f>+IFERROR(VALUE(RIGHT(Tabla9[[#This Row],[B2B]],6)),"")</f>
        <v/>
      </c>
      <c r="AZ504" s="6" t="str">
        <f>+IFERROR(VLOOKUP(AX504,Auxiliar!$A:$C,2,0),"")</f>
        <v>LATONES</v>
      </c>
      <c r="BA504" s="7" t="str">
        <f>+IFERROR(VLOOKUP(AX504,Auxiliar!$A:$C,3,0),"")</f>
        <v>2b 3% | 4b 4% | 6b 5% | 10b 8%  | 385b 0%</v>
      </c>
      <c r="BI504" s="1"/>
      <c r="BJ504" s="1"/>
      <c r="BK504" s="6" t="str">
        <f>+IFERROR(VALUE(RIGHT(Tabla11[[#This Row],[B2B]],6)),"")</f>
        <v/>
      </c>
      <c r="BL504" s="6" t="str">
        <f>+IFERROR(VLOOKUP(BJ504,Auxiliar!$A:$C,2,0),"")</f>
        <v/>
      </c>
      <c r="BM504" s="7" t="str">
        <f>+IFERROR(VLOOKUP(BJ504,Auxiliar!$A:$C,3,0),"")</f>
        <v/>
      </c>
      <c r="BO504" s="1">
        <v>11264</v>
      </c>
      <c r="BP504" s="1" t="s">
        <v>39</v>
      </c>
      <c r="BQ504" s="6">
        <f>+IFERROR(VALUE(RIGHT(Tabla12[[#This Row],[B2B]],6)),"")</f>
        <v>11264</v>
      </c>
      <c r="BR504" s="6" t="str">
        <f>+IFERROR(VLOOKUP(BP504,Auxiliar!$A:$C,2,0),"")</f>
        <v>VALUE LITRO</v>
      </c>
      <c r="BS504" s="7" t="str">
        <f>+IFERROR(VLOOKUP(BP504,Auxiliar!$A:$C,3,0),"")</f>
        <v>1b 12%</v>
      </c>
      <c r="CA504" s="1">
        <v>4423</v>
      </c>
      <c r="CB504" s="1" t="s">
        <v>35</v>
      </c>
      <c r="CC504" s="6">
        <f>+IFERROR(VALUE(RIGHT(Tabla14[[#This Row],[B2B]],6)),"")</f>
        <v>4423</v>
      </c>
      <c r="CD504" s="6" t="str">
        <f>+IFERROR(VLOOKUP(CB504,Auxiliar!$A:$C,2,0),"")</f>
        <v>Corona 710cc</v>
      </c>
      <c r="CE504" s="7" t="str">
        <f>+IFERROR(VLOOKUP(CB504,Auxiliar!$A:$C,3,0),"")</f>
        <v>1b 10% | 85b 0%</v>
      </c>
      <c r="CG504" s="1"/>
      <c r="CH504" s="1"/>
      <c r="CI504" s="6" t="str">
        <f>+IFERROR(VALUE(RIGHT(Tabla15[[#This Row],[B2B]],6)),"")</f>
        <v/>
      </c>
      <c r="CJ504" s="6" t="str">
        <f>+IFERROR(VLOOKUP(CH504,Auxiliar!$A:$C,2,0),"")</f>
        <v/>
      </c>
      <c r="CK504" s="7" t="str">
        <f>+IFERROR(VLOOKUP(CH504,Auxiliar!$A:$C,3,0),"")</f>
        <v/>
      </c>
      <c r="CM504" s="1">
        <v>4410</v>
      </c>
      <c r="CN504" s="1" t="s">
        <v>20</v>
      </c>
      <c r="CO504" s="6">
        <v>4410</v>
      </c>
      <c r="CP504" s="6" t="s">
        <v>20</v>
      </c>
      <c r="CQ504" s="7" t="s">
        <v>21</v>
      </c>
      <c r="CS504" s="1"/>
      <c r="CT504" s="1"/>
      <c r="CU504" s="6" t="str">
        <f>+IFERROR(VALUE(RIGHT(Tabla17[[#This Row],[B2B]],6)),"")</f>
        <v/>
      </c>
      <c r="CV504" s="6" t="str">
        <f>+IFERROR(VLOOKUP(CT504,Auxiliar!$A:$C,2,0),"")</f>
        <v/>
      </c>
      <c r="CW504" s="7" t="str">
        <f>+IFERROR(VLOOKUP(CT504,Auxiliar!$A:$C,3,0),"")</f>
        <v/>
      </c>
      <c r="CY504" s="1">
        <v>4410</v>
      </c>
      <c r="CZ504" s="1" t="s">
        <v>16</v>
      </c>
      <c r="DA504" s="6">
        <f>+IFERROR(VALUE(RIGHT(Tabla18[[#This Row],[B2B]],6)),"")</f>
        <v>4410</v>
      </c>
      <c r="DB504" s="6" t="str">
        <f>+IFERROR(VLOOKUP(CZ504,Auxiliar!$A:$C,2,0),"")</f>
        <v>PREMIUM</v>
      </c>
      <c r="DC504" s="7" t="str">
        <f>+IFERROR(VLOOKUP(CZ504,Auxiliar!$A:$C,3,0),"")</f>
        <v>0b 0% | 2b 2% | 5b 3,5% | 10b 5%</v>
      </c>
      <c r="DE504" s="1">
        <v>4410</v>
      </c>
      <c r="DF504" s="1" t="s">
        <v>19</v>
      </c>
      <c r="DG504" s="6">
        <f>+IFERROR(VALUE(RIGHT(Tabla19[[#This Row],[B2B]],6)),"")</f>
        <v>4410</v>
      </c>
      <c r="DH504" s="6" t="str">
        <f>+IFERROR(VLOOKUP(DF504,Auxiliar!$A:$C,2,0),"")</f>
        <v>MICHELOB</v>
      </c>
      <c r="DI504" s="7" t="str">
        <f>+IFERROR(VLOOKUP(DF504,Auxiliar!$A:$C,3,0),"")</f>
        <v>1b 7% | 3b 22% | 8b 27%</v>
      </c>
      <c r="DK504" s="1"/>
      <c r="DL504" s="1"/>
      <c r="DM504" s="6" t="str">
        <f>+IFERROR(VALUE(RIGHT(Tabla20[[#This Row],[B2B]],6)),"")</f>
        <v/>
      </c>
      <c r="DN504" s="6" t="str">
        <f>+IFERROR(VLOOKUP(DL504,Auxiliar!$A:$C,2,0),"")</f>
        <v/>
      </c>
      <c r="DO504" s="7" t="str">
        <f>+IFERROR(VLOOKUP(DL504,Auxiliar!$A:$C,3,0),"")</f>
        <v/>
      </c>
      <c r="DQ504" s="1">
        <v>4410</v>
      </c>
      <c r="DR504" s="12" t="s">
        <v>24</v>
      </c>
      <c r="DS504" s="6">
        <f>+IFERROR(VALUE(RIGHT(Tabla21[[#This Row],[B2B]],6)),"")</f>
        <v>4410</v>
      </c>
      <c r="DT504" s="6" t="str">
        <f>+IFERROR(VLOOKUP(DR504,Auxiliar!$A:$C,2,0),"")</f>
        <v>CORONA PORRON</v>
      </c>
      <c r="DU504" s="7" t="str">
        <f>+IFERROR(VLOOKUP(DR504,Auxiliar!$A:$C,3,0),"")</f>
        <v>1b 5% | 20b 0%</v>
      </c>
      <c r="DW504" s="1">
        <v>11278</v>
      </c>
      <c r="DX504" s="12" t="s">
        <v>43</v>
      </c>
      <c r="DY504" s="6">
        <f>+IFERROR(VALUE(RIGHT(Tabla22[[#This Row],[B2B]],6)),"")</f>
        <v>11278</v>
      </c>
      <c r="DZ504" s="6" t="str">
        <f>+IFERROR(VLOOKUP(DX504,Auxiliar!$A:$C,2,0),"")</f>
        <v xml:space="preserve">VALUE LATA </v>
      </c>
      <c r="EA504" s="7" t="str">
        <f>+IFERROR(VLOOKUP(DX504,Auxiliar!$A:$C,3,0),"")</f>
        <v>1b 15% | 100b 18%</v>
      </c>
      <c r="EC504" s="1">
        <v>11254</v>
      </c>
      <c r="ED504" s="12" t="s">
        <v>47</v>
      </c>
      <c r="EE504" s="6">
        <f>+IFERROR(VALUE(RIGHT(Tabla23[[#This Row],[B2B]],6)),"")</f>
        <v>11254</v>
      </c>
      <c r="EF504" s="6" t="str">
        <f>+IFERROR(VLOOKUP(ED504,Auxiliar!$A:$C,2,0),"")</f>
        <v>VALUE LATON</v>
      </c>
      <c r="EG504" s="7" t="str">
        <f>+IFERROR(VLOOKUP(ED504,Auxiliar!$A:$C,3,0),"")</f>
        <v>1b 10% | 5b 15% | 192b 0%</v>
      </c>
      <c r="EI504" s="1"/>
      <c r="EJ504" s="12"/>
      <c r="EK504" s="6" t="str">
        <f>+IFERROR(VALUE(RIGHT(Tabla24[[#This Row],[B2B]],6)),"")</f>
        <v/>
      </c>
      <c r="EL504" s="6" t="str">
        <f>+IFERROR(VLOOKUP(EJ504,Auxiliar!$A:$C,2,0),"")</f>
        <v/>
      </c>
      <c r="EM504" s="7" t="str">
        <f>+IFERROR(VLOOKUP(EJ504,Auxiliar!$A:$C,3,0),"")</f>
        <v/>
      </c>
      <c r="EO504" s="1"/>
      <c r="EP504" s="12"/>
      <c r="EQ504" s="6" t="str">
        <f>+IFERROR(VALUE(RIGHT(Tabla25[[#This Row],[B2B]],6)),"")</f>
        <v/>
      </c>
      <c r="ER504" s="6" t="str">
        <f>+IFERROR(VLOOKUP(EP504,Auxiliar!$A:$C,2,0),"")</f>
        <v/>
      </c>
      <c r="ES504" s="7" t="str">
        <f>+IFERROR(VLOOKUP(EP504,Auxiliar!$A:$C,3,0),"")</f>
        <v/>
      </c>
      <c r="EU504" s="1"/>
      <c r="EV504" s="12"/>
      <c r="EW504" s="6" t="str">
        <f>+IFERROR(VALUE(RIGHT(Tabla26[[#This Row],[B2B]],6)),"")</f>
        <v/>
      </c>
      <c r="EX504" s="6" t="str">
        <f>+IFERROR(VLOOKUP(EV504,Auxiliar!$A:$C,2,0),"")</f>
        <v/>
      </c>
      <c r="EY504" s="7" t="str">
        <f>+IFERROR(VLOOKUP(EV504,Auxiliar!$A:$C,3,0),"")</f>
        <v/>
      </c>
      <c r="EZ504" s="1"/>
      <c r="FA504" s="12"/>
      <c r="FB504" s="6" t="str">
        <f>+IFERROR(VALUE(RIGHT(Tabla27[[#This Row],[B2B]],6)),"")</f>
        <v/>
      </c>
      <c r="FC504" s="6" t="str">
        <f>+IFERROR(VLOOKUP(FA504,Auxiliar!$A:$C,2,0),"")</f>
        <v/>
      </c>
      <c r="FD504" s="7" t="str">
        <f>+IFERROR(VLOOKUP(FA504,Auxiliar!$A:$C,3,0),"")</f>
        <v/>
      </c>
      <c r="FE504" s="1"/>
      <c r="FF504" s="12"/>
      <c r="FG504" s="6" t="str">
        <f>+IFERROR(VALUE(RIGHT(Tabla28[[#This Row],[B2B]],6)),"")</f>
        <v/>
      </c>
      <c r="FH504" s="6" t="str">
        <f>+IFERROR(VLOOKUP(FF504,Auxiliar!$A:$C,2,0),"")</f>
        <v/>
      </c>
      <c r="FI504" s="7" t="str">
        <f>+IFERROR(VLOOKUP(FF504,Auxiliar!$A:$C,3,0),"")</f>
        <v/>
      </c>
      <c r="FJ504" s="1"/>
      <c r="FK504" s="12"/>
      <c r="FL504" s="6" t="str">
        <f>+IFERROR(VALUE(RIGHT(Tabla29[[#This Row],[B2B]],6)),"")</f>
        <v/>
      </c>
      <c r="FM504" s="6" t="str">
        <f>+IFERROR(VLOOKUP(FK504,Auxiliar!$A:$C,2,0),"")</f>
        <v/>
      </c>
      <c r="FN504" s="7" t="str">
        <f>+IFERROR(VLOOKUP(FK504,Auxiliar!$A:$C,3,0),"")</f>
        <v/>
      </c>
      <c r="FO504" s="1"/>
      <c r="FP504" s="12"/>
      <c r="FQ504" s="6" t="str">
        <f>+IFERROR(VALUE(RIGHT(Tabla30[[#This Row],[B2B]],6)),"")</f>
        <v/>
      </c>
      <c r="FR504" s="6" t="str">
        <f>+IFERROR(VLOOKUP(FP504,Auxiliar!$A:$C,2,0),"")</f>
        <v/>
      </c>
      <c r="FS504" s="7"/>
      <c r="FT504" s="1"/>
      <c r="FU504" s="12"/>
      <c r="FV504" s="6" t="str">
        <f>+IFERROR(VALUE(RIGHT(Tabla31[[#This Row],[B2B]],6)),"")</f>
        <v/>
      </c>
      <c r="FW504" s="6" t="str">
        <f>+IFERROR(VLOOKUP(FU504,Auxiliar!$A:$C,2,0),"")</f>
        <v/>
      </c>
      <c r="FX504" s="7" t="str">
        <f>+IFERROR(VLOOKUP(FU504,Auxiliar!$A:$C,3,0),"")</f>
        <v/>
      </c>
      <c r="FY504" s="1"/>
      <c r="FZ504" s="12"/>
      <c r="GA504" s="6" t="str">
        <f>+IFERROR(VALUE(RIGHT(Tabla32[[#This Row],[B2B]],6)),"")</f>
        <v/>
      </c>
      <c r="GB504" s="6" t="str">
        <f>+IFERROR(VLOOKUP(FZ504,Auxiliar!$A:$C,2,0),"")</f>
        <v/>
      </c>
      <c r="GC504" s="7" t="str">
        <f>+IFERROR(VLOOKUP(FZ504,Auxiliar!$A:$C,3,0),"")</f>
        <v/>
      </c>
      <c r="GD504" s="1"/>
      <c r="GE504" s="12"/>
      <c r="GF504" s="6" t="str">
        <f>+IFERROR(VALUE(RIGHT(Tabla33[[#This Row],[B2B]],6)),"")</f>
        <v/>
      </c>
      <c r="GG504" s="6" t="str">
        <f>+IFERROR(VLOOKUP(GE504,Auxiliar!$A:$C,2,0),"")</f>
        <v/>
      </c>
      <c r="GH504" s="7" t="str">
        <f>+IFERROR(VLOOKUP(GE504,Auxiliar!$A:$C,3,0),"")</f>
        <v/>
      </c>
    </row>
    <row r="505" spans="1:190" x14ac:dyDescent="0.25">
      <c r="A505" s="1"/>
      <c r="B505" s="1"/>
      <c r="C505" t="str">
        <f>+IFERROR(VALUE(RIGHT(Tabla1[[#This Row],[B2B]],6)),"")</f>
        <v/>
      </c>
      <c r="D505" t="str">
        <f>+IFERROR(VLOOKUP(B505,Auxiliar!$A:$C,2,0),"")</f>
        <v/>
      </c>
      <c r="E505" s="5" t="str">
        <f>+IFERROR(VLOOKUP(B505,Auxiliar!$A:$C,3,0),"")</f>
        <v/>
      </c>
      <c r="S505" s="1">
        <v>5563</v>
      </c>
      <c r="T505" s="1" t="s">
        <v>9</v>
      </c>
      <c r="U505" s="6">
        <f>+IFERROR(VALUE(RIGHT(Tabla4[[#This Row],[B2B]],6)),"")</f>
        <v>5563</v>
      </c>
      <c r="V505" s="6" t="str">
        <f>+IFERROR(VLOOKUP(T505,Auxiliar!$A:$C,2,0),"")</f>
        <v>CORE</v>
      </c>
      <c r="W505" s="7" t="str">
        <f>+IFERROR(VLOOKUP(T505,Auxiliar!$A:$C,3,0),"")</f>
        <v>0b 1% | 2b 5% | 4b 6%</v>
      </c>
      <c r="AK505" s="1">
        <v>5268</v>
      </c>
      <c r="AL505" s="1" t="s">
        <v>30</v>
      </c>
      <c r="AM505" s="6">
        <f>+IFERROR(VALUE(RIGHT(Tabla7[[#This Row],[B2B]],6)),"")</f>
        <v>5268</v>
      </c>
      <c r="AN505" s="6" t="str">
        <f>+IFERROR(VLOOKUP(AL505,Auxiliar!$A:$C,2,0),"")</f>
        <v>LATONES</v>
      </c>
      <c r="AO505" s="7" t="str">
        <f>+IFERROR(VLOOKUP(AL505,Auxiliar!$A:$C,3,0),"")</f>
        <v>1b 4% | 5b 7% | 97b 0%</v>
      </c>
      <c r="AW505" s="1"/>
      <c r="AX505" s="1" t="s">
        <v>32</v>
      </c>
      <c r="AY505" s="6" t="str">
        <f>+IFERROR(VALUE(RIGHT(Tabla9[[#This Row],[B2B]],6)),"")</f>
        <v/>
      </c>
      <c r="AZ505" s="6" t="str">
        <f>+IFERROR(VLOOKUP(AX505,Auxiliar!$A:$C,2,0),"")</f>
        <v>LATONES</v>
      </c>
      <c r="BA505" s="7" t="str">
        <f>+IFERROR(VLOOKUP(AX505,Auxiliar!$A:$C,3,0),"")</f>
        <v>2b 3% | 4b 4% | 6b 5% | 10b 8%  | 385b 0%</v>
      </c>
      <c r="BI505" s="1"/>
      <c r="BJ505" s="1"/>
      <c r="BK505" s="6" t="str">
        <f>+IFERROR(VALUE(RIGHT(Tabla11[[#This Row],[B2B]],6)),"")</f>
        <v/>
      </c>
      <c r="BL505" s="6" t="str">
        <f>+IFERROR(VLOOKUP(BJ505,Auxiliar!$A:$C,2,0),"")</f>
        <v/>
      </c>
      <c r="BM505" s="7" t="str">
        <f>+IFERROR(VLOOKUP(BJ505,Auxiliar!$A:$C,3,0),"")</f>
        <v/>
      </c>
      <c r="BO505" s="1">
        <v>1866</v>
      </c>
      <c r="BP505" s="1" t="s">
        <v>39</v>
      </c>
      <c r="BQ505" s="6">
        <f>+IFERROR(VALUE(RIGHT(Tabla12[[#This Row],[B2B]],6)),"")</f>
        <v>1866</v>
      </c>
      <c r="BR505" s="6" t="str">
        <f>+IFERROR(VLOOKUP(BP505,Auxiliar!$A:$C,2,0),"")</f>
        <v>VALUE LITRO</v>
      </c>
      <c r="BS505" s="7" t="str">
        <f>+IFERROR(VLOOKUP(BP505,Auxiliar!$A:$C,3,0),"")</f>
        <v>1b 12%</v>
      </c>
      <c r="CA505" s="1">
        <v>4424</v>
      </c>
      <c r="CB505" s="1" t="s">
        <v>35</v>
      </c>
      <c r="CC505" s="6">
        <f>+IFERROR(VALUE(RIGHT(Tabla14[[#This Row],[B2B]],6)),"")</f>
        <v>4424</v>
      </c>
      <c r="CD505" s="6" t="str">
        <f>+IFERROR(VLOOKUP(CB505,Auxiliar!$A:$C,2,0),"")</f>
        <v>Corona 710cc</v>
      </c>
      <c r="CE505" s="7" t="str">
        <f>+IFERROR(VLOOKUP(CB505,Auxiliar!$A:$C,3,0),"")</f>
        <v>1b 10% | 85b 0%</v>
      </c>
      <c r="CG505" s="1"/>
      <c r="CH505" s="1"/>
      <c r="CI505" s="6" t="str">
        <f>+IFERROR(VALUE(RIGHT(Tabla15[[#This Row],[B2B]],6)),"")</f>
        <v/>
      </c>
      <c r="CJ505" s="6" t="str">
        <f>+IFERROR(VLOOKUP(CH505,Auxiliar!$A:$C,2,0),"")</f>
        <v/>
      </c>
      <c r="CK505" s="7" t="str">
        <f>+IFERROR(VLOOKUP(CH505,Auxiliar!$A:$C,3,0),"")</f>
        <v/>
      </c>
      <c r="CM505" s="1">
        <v>4414</v>
      </c>
      <c r="CN505" s="1" t="s">
        <v>20</v>
      </c>
      <c r="CO505" s="6">
        <v>4414</v>
      </c>
      <c r="CP505" s="6" t="s">
        <v>20</v>
      </c>
      <c r="CQ505" s="7" t="s">
        <v>21</v>
      </c>
      <c r="CS505" s="1"/>
      <c r="CT505" s="1"/>
      <c r="CU505" s="6" t="str">
        <f>+IFERROR(VALUE(RIGHT(Tabla17[[#This Row],[B2B]],6)),"")</f>
        <v/>
      </c>
      <c r="CV505" s="6" t="str">
        <f>+IFERROR(VLOOKUP(CT505,Auxiliar!$A:$C,2,0),"")</f>
        <v/>
      </c>
      <c r="CW505" s="7" t="str">
        <f>+IFERROR(VLOOKUP(CT505,Auxiliar!$A:$C,3,0),"")</f>
        <v/>
      </c>
      <c r="CY505" s="1">
        <v>4414</v>
      </c>
      <c r="CZ505" s="1" t="s">
        <v>16</v>
      </c>
      <c r="DA505" s="6">
        <f>+IFERROR(VALUE(RIGHT(Tabla18[[#This Row],[B2B]],6)),"")</f>
        <v>4414</v>
      </c>
      <c r="DB505" s="6" t="str">
        <f>+IFERROR(VLOOKUP(CZ505,Auxiliar!$A:$C,2,0),"")</f>
        <v>PREMIUM</v>
      </c>
      <c r="DC505" s="7" t="str">
        <f>+IFERROR(VLOOKUP(CZ505,Auxiliar!$A:$C,3,0),"")</f>
        <v>0b 0% | 2b 2% | 5b 3,5% | 10b 5%</v>
      </c>
      <c r="DE505" s="1">
        <v>4414</v>
      </c>
      <c r="DF505" s="1" t="s">
        <v>19</v>
      </c>
      <c r="DG505" s="6">
        <f>+IFERROR(VALUE(RIGHT(Tabla19[[#This Row],[B2B]],6)),"")</f>
        <v>4414</v>
      </c>
      <c r="DH505" s="6" t="str">
        <f>+IFERROR(VLOOKUP(DF505,Auxiliar!$A:$C,2,0),"")</f>
        <v>MICHELOB</v>
      </c>
      <c r="DI505" s="7" t="str">
        <f>+IFERROR(VLOOKUP(DF505,Auxiliar!$A:$C,3,0),"")</f>
        <v>1b 7% | 3b 22% | 8b 27%</v>
      </c>
      <c r="DK505" s="1"/>
      <c r="DL505" s="1"/>
      <c r="DM505" s="6" t="str">
        <f>+IFERROR(VALUE(RIGHT(Tabla20[[#This Row],[B2B]],6)),"")</f>
        <v/>
      </c>
      <c r="DN505" s="6" t="str">
        <f>+IFERROR(VLOOKUP(DL505,Auxiliar!$A:$C,2,0),"")</f>
        <v/>
      </c>
      <c r="DO505" s="7" t="str">
        <f>+IFERROR(VLOOKUP(DL505,Auxiliar!$A:$C,3,0),"")</f>
        <v/>
      </c>
      <c r="DQ505" s="1">
        <v>4414</v>
      </c>
      <c r="DR505" s="12" t="s">
        <v>24</v>
      </c>
      <c r="DS505" s="6">
        <f>+IFERROR(VALUE(RIGHT(Tabla21[[#This Row],[B2B]],6)),"")</f>
        <v>4414</v>
      </c>
      <c r="DT505" s="6" t="str">
        <f>+IFERROR(VLOOKUP(DR505,Auxiliar!$A:$C,2,0),"")</f>
        <v>CORONA PORRON</v>
      </c>
      <c r="DU505" s="7" t="str">
        <f>+IFERROR(VLOOKUP(DR505,Auxiliar!$A:$C,3,0),"")</f>
        <v>1b 5% | 20b 0%</v>
      </c>
      <c r="DW505" s="1">
        <v>11280</v>
      </c>
      <c r="DX505" s="12" t="s">
        <v>43</v>
      </c>
      <c r="DY505" s="6">
        <f>+IFERROR(VALUE(RIGHT(Tabla22[[#This Row],[B2B]],6)),"")</f>
        <v>11280</v>
      </c>
      <c r="DZ505" s="6" t="str">
        <f>+IFERROR(VLOOKUP(DX505,Auxiliar!$A:$C,2,0),"")</f>
        <v xml:space="preserve">VALUE LATA </v>
      </c>
      <c r="EA505" s="7" t="str">
        <f>+IFERROR(VLOOKUP(DX505,Auxiliar!$A:$C,3,0),"")</f>
        <v>1b 15% | 100b 18%</v>
      </c>
      <c r="EC505" s="1">
        <v>11264</v>
      </c>
      <c r="ED505" s="12" t="s">
        <v>47</v>
      </c>
      <c r="EE505" s="6">
        <f>+IFERROR(VALUE(RIGHT(Tabla23[[#This Row],[B2B]],6)),"")</f>
        <v>11264</v>
      </c>
      <c r="EF505" s="6" t="str">
        <f>+IFERROR(VLOOKUP(ED505,Auxiliar!$A:$C,2,0),"")</f>
        <v>VALUE LATON</v>
      </c>
      <c r="EG505" s="7" t="str">
        <f>+IFERROR(VLOOKUP(ED505,Auxiliar!$A:$C,3,0),"")</f>
        <v>1b 10% | 5b 15% | 192b 0%</v>
      </c>
      <c r="EI505" s="1"/>
      <c r="EJ505" s="12"/>
      <c r="EK505" s="6" t="str">
        <f>+IFERROR(VALUE(RIGHT(Tabla24[[#This Row],[B2B]],6)),"")</f>
        <v/>
      </c>
      <c r="EL505" s="6" t="str">
        <f>+IFERROR(VLOOKUP(EJ505,Auxiliar!$A:$C,2,0),"")</f>
        <v/>
      </c>
      <c r="EM505" s="7" t="str">
        <f>+IFERROR(VLOOKUP(EJ505,Auxiliar!$A:$C,3,0),"")</f>
        <v/>
      </c>
      <c r="EO505" s="1"/>
      <c r="EP505" s="12"/>
      <c r="EQ505" s="6" t="str">
        <f>+IFERROR(VALUE(RIGHT(Tabla25[[#This Row],[B2B]],6)),"")</f>
        <v/>
      </c>
      <c r="ER505" s="6" t="str">
        <f>+IFERROR(VLOOKUP(EP505,Auxiliar!$A:$C,2,0),"")</f>
        <v/>
      </c>
      <c r="ES505" s="7" t="str">
        <f>+IFERROR(VLOOKUP(EP505,Auxiliar!$A:$C,3,0),"")</f>
        <v/>
      </c>
      <c r="EU505" s="1"/>
      <c r="EV505" s="12"/>
      <c r="EW505" s="6" t="str">
        <f>+IFERROR(VALUE(RIGHT(Tabla26[[#This Row],[B2B]],6)),"")</f>
        <v/>
      </c>
      <c r="EX505" s="6" t="str">
        <f>+IFERROR(VLOOKUP(EV505,Auxiliar!$A:$C,2,0),"")</f>
        <v/>
      </c>
      <c r="EY505" s="7" t="str">
        <f>+IFERROR(VLOOKUP(EV505,Auxiliar!$A:$C,3,0),"")</f>
        <v/>
      </c>
      <c r="EZ505" s="1"/>
      <c r="FA505" s="12"/>
      <c r="FB505" s="6" t="str">
        <f>+IFERROR(VALUE(RIGHT(Tabla27[[#This Row],[B2B]],6)),"")</f>
        <v/>
      </c>
      <c r="FC505" s="6" t="str">
        <f>+IFERROR(VLOOKUP(FA505,Auxiliar!$A:$C,2,0),"")</f>
        <v/>
      </c>
      <c r="FD505" s="7" t="str">
        <f>+IFERROR(VLOOKUP(FA505,Auxiliar!$A:$C,3,0),"")</f>
        <v/>
      </c>
      <c r="FE505" s="1"/>
      <c r="FF505" s="12"/>
      <c r="FG505" s="6" t="str">
        <f>+IFERROR(VALUE(RIGHT(Tabla28[[#This Row],[B2B]],6)),"")</f>
        <v/>
      </c>
      <c r="FH505" s="6" t="str">
        <f>+IFERROR(VLOOKUP(FF505,Auxiliar!$A:$C,2,0),"")</f>
        <v/>
      </c>
      <c r="FI505" s="7" t="str">
        <f>+IFERROR(VLOOKUP(FF505,Auxiliar!$A:$C,3,0),"")</f>
        <v/>
      </c>
      <c r="FJ505" s="1"/>
      <c r="FK505" s="12"/>
      <c r="FL505" s="6" t="str">
        <f>+IFERROR(VALUE(RIGHT(Tabla29[[#This Row],[B2B]],6)),"")</f>
        <v/>
      </c>
      <c r="FM505" s="6" t="str">
        <f>+IFERROR(VLOOKUP(FK505,Auxiliar!$A:$C,2,0),"")</f>
        <v/>
      </c>
      <c r="FN505" s="7" t="str">
        <f>+IFERROR(VLOOKUP(FK505,Auxiliar!$A:$C,3,0),"")</f>
        <v/>
      </c>
      <c r="FO505" s="1"/>
      <c r="FP505" s="12"/>
      <c r="FQ505" s="6" t="str">
        <f>+IFERROR(VALUE(RIGHT(Tabla30[[#This Row],[B2B]],6)),"")</f>
        <v/>
      </c>
      <c r="FR505" s="6" t="str">
        <f>+IFERROR(VLOOKUP(FP505,Auxiliar!$A:$C,2,0),"")</f>
        <v/>
      </c>
      <c r="FS505" s="7"/>
      <c r="FT505" s="1"/>
      <c r="FU505" s="12"/>
      <c r="FV505" s="6" t="str">
        <f>+IFERROR(VALUE(RIGHT(Tabla31[[#This Row],[B2B]],6)),"")</f>
        <v/>
      </c>
      <c r="FW505" s="6" t="str">
        <f>+IFERROR(VLOOKUP(FU505,Auxiliar!$A:$C,2,0),"")</f>
        <v/>
      </c>
      <c r="FX505" s="7" t="str">
        <f>+IFERROR(VLOOKUP(FU505,Auxiliar!$A:$C,3,0),"")</f>
        <v/>
      </c>
      <c r="FY505" s="1"/>
      <c r="FZ505" s="12"/>
      <c r="GA505" s="6" t="str">
        <f>+IFERROR(VALUE(RIGHT(Tabla32[[#This Row],[B2B]],6)),"")</f>
        <v/>
      </c>
      <c r="GB505" s="6" t="str">
        <f>+IFERROR(VLOOKUP(FZ505,Auxiliar!$A:$C,2,0),"")</f>
        <v/>
      </c>
      <c r="GC505" s="7" t="str">
        <f>+IFERROR(VLOOKUP(FZ505,Auxiliar!$A:$C,3,0),"")</f>
        <v/>
      </c>
      <c r="GD505" s="1"/>
      <c r="GE505" s="12"/>
      <c r="GF505" s="6" t="str">
        <f>+IFERROR(VALUE(RIGHT(Tabla33[[#This Row],[B2B]],6)),"")</f>
        <v/>
      </c>
      <c r="GG505" s="6" t="str">
        <f>+IFERROR(VLOOKUP(GE505,Auxiliar!$A:$C,2,0),"")</f>
        <v/>
      </c>
      <c r="GH505" s="7" t="str">
        <f>+IFERROR(VLOOKUP(GE505,Auxiliar!$A:$C,3,0),"")</f>
        <v/>
      </c>
    </row>
    <row r="506" spans="1:190" x14ac:dyDescent="0.25">
      <c r="A506" s="1"/>
      <c r="B506" s="1"/>
      <c r="C506" t="str">
        <f>+IFERROR(VALUE(RIGHT(Tabla1[[#This Row],[B2B]],6)),"")</f>
        <v/>
      </c>
      <c r="D506" t="str">
        <f>+IFERROR(VLOOKUP(B506,Auxiliar!$A:$C,2,0),"")</f>
        <v/>
      </c>
      <c r="E506" s="5" t="str">
        <f>+IFERROR(VLOOKUP(B506,Auxiliar!$A:$C,3,0),"")</f>
        <v/>
      </c>
      <c r="S506" s="1">
        <v>5565</v>
      </c>
      <c r="T506" s="1" t="s">
        <v>9</v>
      </c>
      <c r="U506" s="6">
        <f>+IFERROR(VALUE(RIGHT(Tabla4[[#This Row],[B2B]],6)),"")</f>
        <v>5565</v>
      </c>
      <c r="V506" s="6" t="str">
        <f>+IFERROR(VLOOKUP(T506,Auxiliar!$A:$C,2,0),"")</f>
        <v>CORE</v>
      </c>
      <c r="W506" s="7" t="str">
        <f>+IFERROR(VLOOKUP(T506,Auxiliar!$A:$C,3,0),"")</f>
        <v>0b 1% | 2b 5% | 4b 6%</v>
      </c>
      <c r="AK506" s="1">
        <v>5282</v>
      </c>
      <c r="AL506" s="1" t="s">
        <v>30</v>
      </c>
      <c r="AM506" s="6">
        <f>+IFERROR(VALUE(RIGHT(Tabla7[[#This Row],[B2B]],6)),"")</f>
        <v>5282</v>
      </c>
      <c r="AN506" s="6" t="str">
        <f>+IFERROR(VLOOKUP(AL506,Auxiliar!$A:$C,2,0),"")</f>
        <v>LATONES</v>
      </c>
      <c r="AO506" s="7" t="str">
        <f>+IFERROR(VLOOKUP(AL506,Auxiliar!$A:$C,3,0),"")</f>
        <v>1b 4% | 5b 7% | 97b 0%</v>
      </c>
      <c r="AW506" s="1"/>
      <c r="AX506" s="1" t="s">
        <v>32</v>
      </c>
      <c r="AY506" s="6" t="str">
        <f>+IFERROR(VALUE(RIGHT(Tabla9[[#This Row],[B2B]],6)),"")</f>
        <v/>
      </c>
      <c r="AZ506" s="6" t="str">
        <f>+IFERROR(VLOOKUP(AX506,Auxiliar!$A:$C,2,0),"")</f>
        <v>LATONES</v>
      </c>
      <c r="BA506" s="7" t="str">
        <f>+IFERROR(VLOOKUP(AX506,Auxiliar!$A:$C,3,0),"")</f>
        <v>2b 3% | 4b 4% | 6b 5% | 10b 8%  | 385b 0%</v>
      </c>
      <c r="BI506" s="1"/>
      <c r="BJ506" s="1"/>
      <c r="BK506" s="6" t="str">
        <f>+IFERROR(VALUE(RIGHT(Tabla11[[#This Row],[B2B]],6)),"")</f>
        <v/>
      </c>
      <c r="BL506" s="6" t="str">
        <f>+IFERROR(VLOOKUP(BJ506,Auxiliar!$A:$C,2,0),"")</f>
        <v/>
      </c>
      <c r="BM506" s="7" t="str">
        <f>+IFERROR(VLOOKUP(BJ506,Auxiliar!$A:$C,3,0),"")</f>
        <v/>
      </c>
      <c r="BO506" s="1">
        <v>11276</v>
      </c>
      <c r="BP506" s="1" t="s">
        <v>39</v>
      </c>
      <c r="BQ506" s="6">
        <f>+IFERROR(VALUE(RIGHT(Tabla12[[#This Row],[B2B]],6)),"")</f>
        <v>11276</v>
      </c>
      <c r="BR506" s="6" t="str">
        <f>+IFERROR(VLOOKUP(BP506,Auxiliar!$A:$C,2,0),"")</f>
        <v>VALUE LITRO</v>
      </c>
      <c r="BS506" s="7" t="str">
        <f>+IFERROR(VLOOKUP(BP506,Auxiliar!$A:$C,3,0),"")</f>
        <v>1b 12%</v>
      </c>
      <c r="CA506" s="1">
        <v>4425</v>
      </c>
      <c r="CB506" s="1" t="s">
        <v>35</v>
      </c>
      <c r="CC506" s="6">
        <f>+IFERROR(VALUE(RIGHT(Tabla14[[#This Row],[B2B]],6)),"")</f>
        <v>4425</v>
      </c>
      <c r="CD506" s="6" t="str">
        <f>+IFERROR(VLOOKUP(CB506,Auxiliar!$A:$C,2,0),"")</f>
        <v>Corona 710cc</v>
      </c>
      <c r="CE506" s="7" t="str">
        <f>+IFERROR(VLOOKUP(CB506,Auxiliar!$A:$C,3,0),"")</f>
        <v>1b 10% | 85b 0%</v>
      </c>
      <c r="CG506" s="1"/>
      <c r="CH506" s="1"/>
      <c r="CI506" s="6" t="str">
        <f>+IFERROR(VALUE(RIGHT(Tabla15[[#This Row],[B2B]],6)),"")</f>
        <v/>
      </c>
      <c r="CJ506" s="6" t="str">
        <f>+IFERROR(VLOOKUP(CH506,Auxiliar!$A:$C,2,0),"")</f>
        <v/>
      </c>
      <c r="CK506" s="7" t="str">
        <f>+IFERROR(VLOOKUP(CH506,Auxiliar!$A:$C,3,0),"")</f>
        <v/>
      </c>
      <c r="CM506" s="1">
        <v>4418</v>
      </c>
      <c r="CN506" s="1" t="s">
        <v>20</v>
      </c>
      <c r="CO506" s="6">
        <v>4418</v>
      </c>
      <c r="CP506" s="6" t="s">
        <v>20</v>
      </c>
      <c r="CQ506" s="7" t="s">
        <v>21</v>
      </c>
      <c r="CS506" s="1"/>
      <c r="CT506" s="1"/>
      <c r="CU506" s="6" t="str">
        <f>+IFERROR(VALUE(RIGHT(Tabla17[[#This Row],[B2B]],6)),"")</f>
        <v/>
      </c>
      <c r="CV506" s="6" t="str">
        <f>+IFERROR(VLOOKUP(CT506,Auxiliar!$A:$C,2,0),"")</f>
        <v/>
      </c>
      <c r="CW506" s="7" t="str">
        <f>+IFERROR(VLOOKUP(CT506,Auxiliar!$A:$C,3,0),"")</f>
        <v/>
      </c>
      <c r="CY506" s="1">
        <v>4418</v>
      </c>
      <c r="CZ506" s="1" t="s">
        <v>16</v>
      </c>
      <c r="DA506" s="6">
        <f>+IFERROR(VALUE(RIGHT(Tabla18[[#This Row],[B2B]],6)),"")</f>
        <v>4418</v>
      </c>
      <c r="DB506" s="6" t="str">
        <f>+IFERROR(VLOOKUP(CZ506,Auxiliar!$A:$C,2,0),"")</f>
        <v>PREMIUM</v>
      </c>
      <c r="DC506" s="7" t="str">
        <f>+IFERROR(VLOOKUP(CZ506,Auxiliar!$A:$C,3,0),"")</f>
        <v>0b 0% | 2b 2% | 5b 3,5% | 10b 5%</v>
      </c>
      <c r="DE506" s="1">
        <v>4418</v>
      </c>
      <c r="DF506" s="1" t="s">
        <v>19</v>
      </c>
      <c r="DG506" s="6">
        <f>+IFERROR(VALUE(RIGHT(Tabla19[[#This Row],[B2B]],6)),"")</f>
        <v>4418</v>
      </c>
      <c r="DH506" s="6" t="str">
        <f>+IFERROR(VLOOKUP(DF506,Auxiliar!$A:$C,2,0),"")</f>
        <v>MICHELOB</v>
      </c>
      <c r="DI506" s="7" t="str">
        <f>+IFERROR(VLOOKUP(DF506,Auxiliar!$A:$C,3,0),"")</f>
        <v>1b 7% | 3b 22% | 8b 27%</v>
      </c>
      <c r="DK506" s="1"/>
      <c r="DL506" s="1"/>
      <c r="DM506" s="6" t="str">
        <f>+IFERROR(VALUE(RIGHT(Tabla20[[#This Row],[B2B]],6)),"")</f>
        <v/>
      </c>
      <c r="DN506" s="6" t="str">
        <f>+IFERROR(VLOOKUP(DL506,Auxiliar!$A:$C,2,0),"")</f>
        <v/>
      </c>
      <c r="DO506" s="7" t="str">
        <f>+IFERROR(VLOOKUP(DL506,Auxiliar!$A:$C,3,0),"")</f>
        <v/>
      </c>
      <c r="DQ506" s="1">
        <v>4418</v>
      </c>
      <c r="DR506" s="12" t="s">
        <v>24</v>
      </c>
      <c r="DS506" s="6">
        <f>+IFERROR(VALUE(RIGHT(Tabla21[[#This Row],[B2B]],6)),"")</f>
        <v>4418</v>
      </c>
      <c r="DT506" s="6" t="str">
        <f>+IFERROR(VLOOKUP(DR506,Auxiliar!$A:$C,2,0),"")</f>
        <v>CORONA PORRON</v>
      </c>
      <c r="DU506" s="7" t="str">
        <f>+IFERROR(VLOOKUP(DR506,Auxiliar!$A:$C,3,0),"")</f>
        <v>1b 5% | 20b 0%</v>
      </c>
      <c r="DW506" s="1">
        <v>1930</v>
      </c>
      <c r="DX506" s="12" t="s">
        <v>43</v>
      </c>
      <c r="DY506" s="6">
        <f>+IFERROR(VALUE(RIGHT(Tabla22[[#This Row],[B2B]],6)),"")</f>
        <v>1930</v>
      </c>
      <c r="DZ506" s="6" t="str">
        <f>+IFERROR(VLOOKUP(DX506,Auxiliar!$A:$C,2,0),"")</f>
        <v xml:space="preserve">VALUE LATA </v>
      </c>
      <c r="EA506" s="7" t="str">
        <f>+IFERROR(VLOOKUP(DX506,Auxiliar!$A:$C,3,0),"")</f>
        <v>1b 15% | 100b 18%</v>
      </c>
      <c r="EC506" s="1">
        <v>1866</v>
      </c>
      <c r="ED506" s="12" t="s">
        <v>47</v>
      </c>
      <c r="EE506" s="6">
        <f>+IFERROR(VALUE(RIGHT(Tabla23[[#This Row],[B2B]],6)),"")</f>
        <v>1866</v>
      </c>
      <c r="EF506" s="6" t="str">
        <f>+IFERROR(VLOOKUP(ED506,Auxiliar!$A:$C,2,0),"")</f>
        <v>VALUE LATON</v>
      </c>
      <c r="EG506" s="7" t="str">
        <f>+IFERROR(VLOOKUP(ED506,Auxiliar!$A:$C,3,0),"")</f>
        <v>1b 10% | 5b 15% | 192b 0%</v>
      </c>
      <c r="EI506" s="1"/>
      <c r="EJ506" s="12"/>
      <c r="EK506" s="6" t="str">
        <f>+IFERROR(VALUE(RIGHT(Tabla24[[#This Row],[B2B]],6)),"")</f>
        <v/>
      </c>
      <c r="EL506" s="6" t="str">
        <f>+IFERROR(VLOOKUP(EJ506,Auxiliar!$A:$C,2,0),"")</f>
        <v/>
      </c>
      <c r="EM506" s="7" t="str">
        <f>+IFERROR(VLOOKUP(EJ506,Auxiliar!$A:$C,3,0),"")</f>
        <v/>
      </c>
      <c r="EO506" s="1"/>
      <c r="EP506" s="12"/>
      <c r="EQ506" s="6" t="str">
        <f>+IFERROR(VALUE(RIGHT(Tabla25[[#This Row],[B2B]],6)),"")</f>
        <v/>
      </c>
      <c r="ER506" s="6" t="str">
        <f>+IFERROR(VLOOKUP(EP506,Auxiliar!$A:$C,2,0),"")</f>
        <v/>
      </c>
      <c r="ES506" s="7" t="str">
        <f>+IFERROR(VLOOKUP(EP506,Auxiliar!$A:$C,3,0),"")</f>
        <v/>
      </c>
      <c r="EU506" s="1"/>
      <c r="EV506" s="12"/>
      <c r="EW506" s="6" t="str">
        <f>+IFERROR(VALUE(RIGHT(Tabla26[[#This Row],[B2B]],6)),"")</f>
        <v/>
      </c>
      <c r="EX506" s="6" t="str">
        <f>+IFERROR(VLOOKUP(EV506,Auxiliar!$A:$C,2,0),"")</f>
        <v/>
      </c>
      <c r="EY506" s="7" t="str">
        <f>+IFERROR(VLOOKUP(EV506,Auxiliar!$A:$C,3,0),"")</f>
        <v/>
      </c>
      <c r="EZ506" s="1"/>
      <c r="FA506" s="12"/>
      <c r="FB506" s="6" t="str">
        <f>+IFERROR(VALUE(RIGHT(Tabla27[[#This Row],[B2B]],6)),"")</f>
        <v/>
      </c>
      <c r="FC506" s="6" t="str">
        <f>+IFERROR(VLOOKUP(FA506,Auxiliar!$A:$C,2,0),"")</f>
        <v/>
      </c>
      <c r="FD506" s="7" t="str">
        <f>+IFERROR(VLOOKUP(FA506,Auxiliar!$A:$C,3,0),"")</f>
        <v/>
      </c>
      <c r="FE506" s="1"/>
      <c r="FF506" s="12"/>
      <c r="FG506" s="6" t="str">
        <f>+IFERROR(VALUE(RIGHT(Tabla28[[#This Row],[B2B]],6)),"")</f>
        <v/>
      </c>
      <c r="FH506" s="6" t="str">
        <f>+IFERROR(VLOOKUP(FF506,Auxiliar!$A:$C,2,0),"")</f>
        <v/>
      </c>
      <c r="FI506" s="7" t="str">
        <f>+IFERROR(VLOOKUP(FF506,Auxiliar!$A:$C,3,0),"")</f>
        <v/>
      </c>
      <c r="FJ506" s="1"/>
      <c r="FK506" s="12"/>
      <c r="FL506" s="6" t="str">
        <f>+IFERROR(VALUE(RIGHT(Tabla29[[#This Row],[B2B]],6)),"")</f>
        <v/>
      </c>
      <c r="FM506" s="6" t="str">
        <f>+IFERROR(VLOOKUP(FK506,Auxiliar!$A:$C,2,0),"")</f>
        <v/>
      </c>
      <c r="FN506" s="7" t="str">
        <f>+IFERROR(VLOOKUP(FK506,Auxiliar!$A:$C,3,0),"")</f>
        <v/>
      </c>
      <c r="FO506" s="1"/>
      <c r="FP506" s="12"/>
      <c r="FQ506" s="6" t="str">
        <f>+IFERROR(VALUE(RIGHT(Tabla30[[#This Row],[B2B]],6)),"")</f>
        <v/>
      </c>
      <c r="FR506" s="6" t="str">
        <f>+IFERROR(VLOOKUP(FP506,Auxiliar!$A:$C,2,0),"")</f>
        <v/>
      </c>
      <c r="FS506" s="7"/>
      <c r="FT506" s="1"/>
      <c r="FU506" s="12"/>
      <c r="FV506" s="6" t="str">
        <f>+IFERROR(VALUE(RIGHT(Tabla31[[#This Row],[B2B]],6)),"")</f>
        <v/>
      </c>
      <c r="FW506" s="6" t="str">
        <f>+IFERROR(VLOOKUP(FU506,Auxiliar!$A:$C,2,0),"")</f>
        <v/>
      </c>
      <c r="FX506" s="7" t="str">
        <f>+IFERROR(VLOOKUP(FU506,Auxiliar!$A:$C,3,0),"")</f>
        <v/>
      </c>
      <c r="FY506" s="1"/>
      <c r="FZ506" s="12"/>
      <c r="GA506" s="6" t="str">
        <f>+IFERROR(VALUE(RIGHT(Tabla32[[#This Row],[B2B]],6)),"")</f>
        <v/>
      </c>
      <c r="GB506" s="6" t="str">
        <f>+IFERROR(VLOOKUP(FZ506,Auxiliar!$A:$C,2,0),"")</f>
        <v/>
      </c>
      <c r="GC506" s="7" t="str">
        <f>+IFERROR(VLOOKUP(FZ506,Auxiliar!$A:$C,3,0),"")</f>
        <v/>
      </c>
      <c r="GD506" s="1"/>
      <c r="GE506" s="12"/>
      <c r="GF506" s="6" t="str">
        <f>+IFERROR(VALUE(RIGHT(Tabla33[[#This Row],[B2B]],6)),"")</f>
        <v/>
      </c>
      <c r="GG506" s="6" t="str">
        <f>+IFERROR(VLOOKUP(GE506,Auxiliar!$A:$C,2,0),"")</f>
        <v/>
      </c>
      <c r="GH506" s="7" t="str">
        <f>+IFERROR(VLOOKUP(GE506,Auxiliar!$A:$C,3,0),"")</f>
        <v/>
      </c>
    </row>
    <row r="507" spans="1:190" x14ac:dyDescent="0.25">
      <c r="A507" s="1"/>
      <c r="B507" s="1"/>
      <c r="C507" t="str">
        <f>+IFERROR(VALUE(RIGHT(Tabla1[[#This Row],[B2B]],6)),"")</f>
        <v/>
      </c>
      <c r="D507" t="str">
        <f>+IFERROR(VLOOKUP(B507,Auxiliar!$A:$C,2,0),"")</f>
        <v/>
      </c>
      <c r="E507" s="5" t="str">
        <f>+IFERROR(VLOOKUP(B507,Auxiliar!$A:$C,3,0),"")</f>
        <v/>
      </c>
      <c r="S507" s="1">
        <v>5566</v>
      </c>
      <c r="T507" s="1" t="s">
        <v>9</v>
      </c>
      <c r="U507" s="6">
        <f>+IFERROR(VALUE(RIGHT(Tabla4[[#This Row],[B2B]],6)),"")</f>
        <v>5566</v>
      </c>
      <c r="V507" s="6" t="str">
        <f>+IFERROR(VLOOKUP(T507,Auxiliar!$A:$C,2,0),"")</f>
        <v>CORE</v>
      </c>
      <c r="W507" s="7" t="str">
        <f>+IFERROR(VLOOKUP(T507,Auxiliar!$A:$C,3,0),"")</f>
        <v>0b 1% | 2b 5% | 4b 6%</v>
      </c>
      <c r="AK507" s="1">
        <v>5304</v>
      </c>
      <c r="AL507" s="1" t="s">
        <v>30</v>
      </c>
      <c r="AM507" s="6">
        <f>+IFERROR(VALUE(RIGHT(Tabla7[[#This Row],[B2B]],6)),"")</f>
        <v>5304</v>
      </c>
      <c r="AN507" s="6" t="str">
        <f>+IFERROR(VLOOKUP(AL507,Auxiliar!$A:$C,2,0),"")</f>
        <v>LATONES</v>
      </c>
      <c r="AO507" s="7" t="str">
        <f>+IFERROR(VLOOKUP(AL507,Auxiliar!$A:$C,3,0),"")</f>
        <v>1b 4% | 5b 7% | 97b 0%</v>
      </c>
      <c r="AW507" s="1"/>
      <c r="AX507" s="1" t="s">
        <v>32</v>
      </c>
      <c r="AY507" s="6" t="str">
        <f>+IFERROR(VALUE(RIGHT(Tabla9[[#This Row],[B2B]],6)),"")</f>
        <v/>
      </c>
      <c r="AZ507" s="6" t="str">
        <f>+IFERROR(VLOOKUP(AX507,Auxiliar!$A:$C,2,0),"")</f>
        <v>LATONES</v>
      </c>
      <c r="BA507" s="7" t="str">
        <f>+IFERROR(VLOOKUP(AX507,Auxiliar!$A:$C,3,0),"")</f>
        <v>2b 3% | 4b 4% | 6b 5% | 10b 8%  | 385b 0%</v>
      </c>
      <c r="BI507" s="1"/>
      <c r="BJ507" s="1"/>
      <c r="BK507" s="6" t="str">
        <f>+IFERROR(VALUE(RIGHT(Tabla11[[#This Row],[B2B]],6)),"")</f>
        <v/>
      </c>
      <c r="BL507" s="6" t="str">
        <f>+IFERROR(VLOOKUP(BJ507,Auxiliar!$A:$C,2,0),"")</f>
        <v/>
      </c>
      <c r="BM507" s="7" t="str">
        <f>+IFERROR(VLOOKUP(BJ507,Auxiliar!$A:$C,3,0),"")</f>
        <v/>
      </c>
      <c r="BO507" s="1">
        <v>11278</v>
      </c>
      <c r="BP507" s="1" t="s">
        <v>39</v>
      </c>
      <c r="BQ507" s="6">
        <f>+IFERROR(VALUE(RIGHT(Tabla12[[#This Row],[B2B]],6)),"")</f>
        <v>11278</v>
      </c>
      <c r="BR507" s="6" t="str">
        <f>+IFERROR(VLOOKUP(BP507,Auxiliar!$A:$C,2,0),"")</f>
        <v>VALUE LITRO</v>
      </c>
      <c r="BS507" s="7" t="str">
        <f>+IFERROR(VLOOKUP(BP507,Auxiliar!$A:$C,3,0),"")</f>
        <v>1b 12%</v>
      </c>
      <c r="CA507" s="1">
        <v>4436</v>
      </c>
      <c r="CB507" s="1" t="s">
        <v>35</v>
      </c>
      <c r="CC507" s="6">
        <f>+IFERROR(VALUE(RIGHT(Tabla14[[#This Row],[B2B]],6)),"")</f>
        <v>4436</v>
      </c>
      <c r="CD507" s="6" t="str">
        <f>+IFERROR(VLOOKUP(CB507,Auxiliar!$A:$C,2,0),"")</f>
        <v>Corona 710cc</v>
      </c>
      <c r="CE507" s="7" t="str">
        <f>+IFERROR(VLOOKUP(CB507,Auxiliar!$A:$C,3,0),"")</f>
        <v>1b 10% | 85b 0%</v>
      </c>
      <c r="CG507" s="1"/>
      <c r="CH507" s="1"/>
      <c r="CI507" s="6" t="str">
        <f>+IFERROR(VALUE(RIGHT(Tabla15[[#This Row],[B2B]],6)),"")</f>
        <v/>
      </c>
      <c r="CJ507" s="6" t="str">
        <f>+IFERROR(VLOOKUP(CH507,Auxiliar!$A:$C,2,0),"")</f>
        <v/>
      </c>
      <c r="CK507" s="7" t="str">
        <f>+IFERROR(VLOOKUP(CH507,Auxiliar!$A:$C,3,0),"")</f>
        <v/>
      </c>
      <c r="CM507" s="1">
        <v>4419</v>
      </c>
      <c r="CN507" s="1" t="s">
        <v>20</v>
      </c>
      <c r="CO507" s="6">
        <v>4419</v>
      </c>
      <c r="CP507" s="6" t="s">
        <v>20</v>
      </c>
      <c r="CQ507" s="7" t="s">
        <v>21</v>
      </c>
      <c r="CS507" s="1"/>
      <c r="CT507" s="1"/>
      <c r="CU507" s="6" t="str">
        <f>+IFERROR(VALUE(RIGHT(Tabla17[[#This Row],[B2B]],6)),"")</f>
        <v/>
      </c>
      <c r="CV507" s="6" t="str">
        <f>+IFERROR(VLOOKUP(CT507,Auxiliar!$A:$C,2,0),"")</f>
        <v/>
      </c>
      <c r="CW507" s="7" t="str">
        <f>+IFERROR(VLOOKUP(CT507,Auxiliar!$A:$C,3,0),"")</f>
        <v/>
      </c>
      <c r="CY507" s="1">
        <v>4419</v>
      </c>
      <c r="CZ507" s="1" t="s">
        <v>16</v>
      </c>
      <c r="DA507" s="6">
        <f>+IFERROR(VALUE(RIGHT(Tabla18[[#This Row],[B2B]],6)),"")</f>
        <v>4419</v>
      </c>
      <c r="DB507" s="6" t="str">
        <f>+IFERROR(VLOOKUP(CZ507,Auxiliar!$A:$C,2,0),"")</f>
        <v>PREMIUM</v>
      </c>
      <c r="DC507" s="7" t="str">
        <f>+IFERROR(VLOOKUP(CZ507,Auxiliar!$A:$C,3,0),"")</f>
        <v>0b 0% | 2b 2% | 5b 3,5% | 10b 5%</v>
      </c>
      <c r="DE507" s="1">
        <v>4419</v>
      </c>
      <c r="DF507" s="1" t="s">
        <v>19</v>
      </c>
      <c r="DG507" s="6">
        <f>+IFERROR(VALUE(RIGHT(Tabla19[[#This Row],[B2B]],6)),"")</f>
        <v>4419</v>
      </c>
      <c r="DH507" s="6" t="str">
        <f>+IFERROR(VLOOKUP(DF507,Auxiliar!$A:$C,2,0),"")</f>
        <v>MICHELOB</v>
      </c>
      <c r="DI507" s="7" t="str">
        <f>+IFERROR(VLOOKUP(DF507,Auxiliar!$A:$C,3,0),"")</f>
        <v>1b 7% | 3b 22% | 8b 27%</v>
      </c>
      <c r="DK507" s="1"/>
      <c r="DL507" s="1"/>
      <c r="DM507" s="6" t="str">
        <f>+IFERROR(VALUE(RIGHT(Tabla20[[#This Row],[B2B]],6)),"")</f>
        <v/>
      </c>
      <c r="DN507" s="6" t="str">
        <f>+IFERROR(VLOOKUP(DL507,Auxiliar!$A:$C,2,0),"")</f>
        <v/>
      </c>
      <c r="DO507" s="7" t="str">
        <f>+IFERROR(VLOOKUP(DL507,Auxiliar!$A:$C,3,0),"")</f>
        <v/>
      </c>
      <c r="DQ507" s="1">
        <v>4419</v>
      </c>
      <c r="DR507" s="12" t="s">
        <v>24</v>
      </c>
      <c r="DS507" s="6">
        <f>+IFERROR(VALUE(RIGHT(Tabla21[[#This Row],[B2B]],6)),"")</f>
        <v>4419</v>
      </c>
      <c r="DT507" s="6" t="str">
        <f>+IFERROR(VLOOKUP(DR507,Auxiliar!$A:$C,2,0),"")</f>
        <v>CORONA PORRON</v>
      </c>
      <c r="DU507" s="7" t="str">
        <f>+IFERROR(VLOOKUP(DR507,Auxiliar!$A:$C,3,0),"")</f>
        <v>1b 5% | 20b 0%</v>
      </c>
      <c r="DW507" s="1">
        <v>11309</v>
      </c>
      <c r="DX507" s="12" t="s">
        <v>43</v>
      </c>
      <c r="DY507" s="6">
        <f>+IFERROR(VALUE(RIGHT(Tabla22[[#This Row],[B2B]],6)),"")</f>
        <v>11309</v>
      </c>
      <c r="DZ507" s="6" t="str">
        <f>+IFERROR(VLOOKUP(DX507,Auxiliar!$A:$C,2,0),"")</f>
        <v xml:space="preserve">VALUE LATA </v>
      </c>
      <c r="EA507" s="7" t="str">
        <f>+IFERROR(VLOOKUP(DX507,Auxiliar!$A:$C,3,0),"")</f>
        <v>1b 15% | 100b 18%</v>
      </c>
      <c r="EC507" s="1">
        <v>11276</v>
      </c>
      <c r="ED507" s="12" t="s">
        <v>47</v>
      </c>
      <c r="EE507" s="6">
        <f>+IFERROR(VALUE(RIGHT(Tabla23[[#This Row],[B2B]],6)),"")</f>
        <v>11276</v>
      </c>
      <c r="EF507" s="6" t="str">
        <f>+IFERROR(VLOOKUP(ED507,Auxiliar!$A:$C,2,0),"")</f>
        <v>VALUE LATON</v>
      </c>
      <c r="EG507" s="7" t="str">
        <f>+IFERROR(VLOOKUP(ED507,Auxiliar!$A:$C,3,0),"")</f>
        <v>1b 10% | 5b 15% | 192b 0%</v>
      </c>
      <c r="EI507" s="1"/>
      <c r="EJ507" s="12"/>
      <c r="EK507" s="6" t="str">
        <f>+IFERROR(VALUE(RIGHT(Tabla24[[#This Row],[B2B]],6)),"")</f>
        <v/>
      </c>
      <c r="EL507" s="6" t="str">
        <f>+IFERROR(VLOOKUP(EJ507,Auxiliar!$A:$C,2,0),"")</f>
        <v/>
      </c>
      <c r="EM507" s="7" t="str">
        <f>+IFERROR(VLOOKUP(EJ507,Auxiliar!$A:$C,3,0),"")</f>
        <v/>
      </c>
      <c r="EO507" s="1"/>
      <c r="EP507" s="12"/>
      <c r="EQ507" s="6" t="str">
        <f>+IFERROR(VALUE(RIGHT(Tabla25[[#This Row],[B2B]],6)),"")</f>
        <v/>
      </c>
      <c r="ER507" s="6" t="str">
        <f>+IFERROR(VLOOKUP(EP507,Auxiliar!$A:$C,2,0),"")</f>
        <v/>
      </c>
      <c r="ES507" s="7" t="str">
        <f>+IFERROR(VLOOKUP(EP507,Auxiliar!$A:$C,3,0),"")</f>
        <v/>
      </c>
      <c r="EU507" s="1"/>
      <c r="EV507" s="12"/>
      <c r="EW507" s="6" t="str">
        <f>+IFERROR(VALUE(RIGHT(Tabla26[[#This Row],[B2B]],6)),"")</f>
        <v/>
      </c>
      <c r="EX507" s="6" t="str">
        <f>+IFERROR(VLOOKUP(EV507,Auxiliar!$A:$C,2,0),"")</f>
        <v/>
      </c>
      <c r="EY507" s="7" t="str">
        <f>+IFERROR(VLOOKUP(EV507,Auxiliar!$A:$C,3,0),"")</f>
        <v/>
      </c>
      <c r="EZ507" s="1"/>
      <c r="FA507" s="12"/>
      <c r="FB507" s="6" t="str">
        <f>+IFERROR(VALUE(RIGHT(Tabla27[[#This Row],[B2B]],6)),"")</f>
        <v/>
      </c>
      <c r="FC507" s="6" t="str">
        <f>+IFERROR(VLOOKUP(FA507,Auxiliar!$A:$C,2,0),"")</f>
        <v/>
      </c>
      <c r="FD507" s="7" t="str">
        <f>+IFERROR(VLOOKUP(FA507,Auxiliar!$A:$C,3,0),"")</f>
        <v/>
      </c>
      <c r="FE507" s="1"/>
      <c r="FF507" s="12"/>
      <c r="FG507" s="6" t="str">
        <f>+IFERROR(VALUE(RIGHT(Tabla28[[#This Row],[B2B]],6)),"")</f>
        <v/>
      </c>
      <c r="FH507" s="6" t="str">
        <f>+IFERROR(VLOOKUP(FF507,Auxiliar!$A:$C,2,0),"")</f>
        <v/>
      </c>
      <c r="FI507" s="7" t="str">
        <f>+IFERROR(VLOOKUP(FF507,Auxiliar!$A:$C,3,0),"")</f>
        <v/>
      </c>
      <c r="FJ507" s="1"/>
      <c r="FK507" s="12"/>
      <c r="FL507" s="6" t="str">
        <f>+IFERROR(VALUE(RIGHT(Tabla29[[#This Row],[B2B]],6)),"")</f>
        <v/>
      </c>
      <c r="FM507" s="6" t="str">
        <f>+IFERROR(VLOOKUP(FK507,Auxiliar!$A:$C,2,0),"")</f>
        <v/>
      </c>
      <c r="FN507" s="7" t="str">
        <f>+IFERROR(VLOOKUP(FK507,Auxiliar!$A:$C,3,0),"")</f>
        <v/>
      </c>
      <c r="FO507" s="1"/>
      <c r="FP507" s="12"/>
      <c r="FQ507" s="6" t="str">
        <f>+IFERROR(VALUE(RIGHT(Tabla30[[#This Row],[B2B]],6)),"")</f>
        <v/>
      </c>
      <c r="FR507" s="6" t="str">
        <f>+IFERROR(VLOOKUP(FP507,Auxiliar!$A:$C,2,0),"")</f>
        <v/>
      </c>
      <c r="FS507" s="7"/>
      <c r="FT507" s="1"/>
      <c r="FU507" s="12"/>
      <c r="FV507" s="6" t="str">
        <f>+IFERROR(VALUE(RIGHT(Tabla31[[#This Row],[B2B]],6)),"")</f>
        <v/>
      </c>
      <c r="FW507" s="6" t="str">
        <f>+IFERROR(VLOOKUP(FU507,Auxiliar!$A:$C,2,0),"")</f>
        <v/>
      </c>
      <c r="FX507" s="7" t="str">
        <f>+IFERROR(VLOOKUP(FU507,Auxiliar!$A:$C,3,0),"")</f>
        <v/>
      </c>
      <c r="FY507" s="1"/>
      <c r="FZ507" s="12"/>
      <c r="GA507" s="6" t="str">
        <f>+IFERROR(VALUE(RIGHT(Tabla32[[#This Row],[B2B]],6)),"")</f>
        <v/>
      </c>
      <c r="GB507" s="6" t="str">
        <f>+IFERROR(VLOOKUP(FZ507,Auxiliar!$A:$C,2,0),"")</f>
        <v/>
      </c>
      <c r="GC507" s="7" t="str">
        <f>+IFERROR(VLOOKUP(FZ507,Auxiliar!$A:$C,3,0),"")</f>
        <v/>
      </c>
      <c r="GD507" s="1"/>
      <c r="GE507" s="12"/>
      <c r="GF507" s="6" t="str">
        <f>+IFERROR(VALUE(RIGHT(Tabla33[[#This Row],[B2B]],6)),"")</f>
        <v/>
      </c>
      <c r="GG507" s="6" t="str">
        <f>+IFERROR(VLOOKUP(GE507,Auxiliar!$A:$C,2,0),"")</f>
        <v/>
      </c>
      <c r="GH507" s="7" t="str">
        <f>+IFERROR(VLOOKUP(GE507,Auxiliar!$A:$C,3,0),"")</f>
        <v/>
      </c>
    </row>
    <row r="508" spans="1:190" x14ac:dyDescent="0.25">
      <c r="A508" s="1"/>
      <c r="B508" s="1"/>
      <c r="C508" t="str">
        <f>+IFERROR(VALUE(RIGHT(Tabla1[[#This Row],[B2B]],6)),"")</f>
        <v/>
      </c>
      <c r="D508" t="str">
        <f>+IFERROR(VLOOKUP(B508,Auxiliar!$A:$C,2,0),"")</f>
        <v/>
      </c>
      <c r="E508" s="5" t="str">
        <f>+IFERROR(VLOOKUP(B508,Auxiliar!$A:$C,3,0),"")</f>
        <v/>
      </c>
      <c r="S508" s="1">
        <v>5567</v>
      </c>
      <c r="T508" s="1" t="s">
        <v>9</v>
      </c>
      <c r="U508" s="6">
        <f>+IFERROR(VALUE(RIGHT(Tabla4[[#This Row],[B2B]],6)),"")</f>
        <v>5567</v>
      </c>
      <c r="V508" s="6" t="str">
        <f>+IFERROR(VLOOKUP(T508,Auxiliar!$A:$C,2,0),"")</f>
        <v>CORE</v>
      </c>
      <c r="W508" s="7" t="str">
        <f>+IFERROR(VLOOKUP(T508,Auxiliar!$A:$C,3,0),"")</f>
        <v>0b 1% | 2b 5% | 4b 6%</v>
      </c>
      <c r="AK508" s="1">
        <v>5305</v>
      </c>
      <c r="AL508" s="1" t="s">
        <v>30</v>
      </c>
      <c r="AM508" s="6">
        <f>+IFERROR(VALUE(RIGHT(Tabla7[[#This Row],[B2B]],6)),"")</f>
        <v>5305</v>
      </c>
      <c r="AN508" s="6" t="str">
        <f>+IFERROR(VLOOKUP(AL508,Auxiliar!$A:$C,2,0),"")</f>
        <v>LATONES</v>
      </c>
      <c r="AO508" s="7" t="str">
        <f>+IFERROR(VLOOKUP(AL508,Auxiliar!$A:$C,3,0),"")</f>
        <v>1b 4% | 5b 7% | 97b 0%</v>
      </c>
      <c r="AW508" s="1"/>
      <c r="AX508" s="1" t="s">
        <v>32</v>
      </c>
      <c r="AY508" s="6" t="str">
        <f>+IFERROR(VALUE(RIGHT(Tabla9[[#This Row],[B2B]],6)),"")</f>
        <v/>
      </c>
      <c r="AZ508" s="6" t="str">
        <f>+IFERROR(VLOOKUP(AX508,Auxiliar!$A:$C,2,0),"")</f>
        <v>LATONES</v>
      </c>
      <c r="BA508" s="7" t="str">
        <f>+IFERROR(VLOOKUP(AX508,Auxiliar!$A:$C,3,0),"")</f>
        <v>2b 3% | 4b 4% | 6b 5% | 10b 8%  | 385b 0%</v>
      </c>
      <c r="BI508" s="1"/>
      <c r="BJ508" s="1"/>
      <c r="BK508" s="6" t="str">
        <f>+IFERROR(VALUE(RIGHT(Tabla11[[#This Row],[B2B]],6)),"")</f>
        <v/>
      </c>
      <c r="BL508" s="6" t="str">
        <f>+IFERROR(VLOOKUP(BJ508,Auxiliar!$A:$C,2,0),"")</f>
        <v/>
      </c>
      <c r="BM508" s="7" t="str">
        <f>+IFERROR(VLOOKUP(BJ508,Auxiliar!$A:$C,3,0),"")</f>
        <v/>
      </c>
      <c r="BO508" s="1">
        <v>11280</v>
      </c>
      <c r="BP508" s="1" t="s">
        <v>39</v>
      </c>
      <c r="BQ508" s="6">
        <f>+IFERROR(VALUE(RIGHT(Tabla12[[#This Row],[B2B]],6)),"")</f>
        <v>11280</v>
      </c>
      <c r="BR508" s="6" t="str">
        <f>+IFERROR(VLOOKUP(BP508,Auxiliar!$A:$C,2,0),"")</f>
        <v>VALUE LITRO</v>
      </c>
      <c r="BS508" s="7" t="str">
        <f>+IFERROR(VLOOKUP(BP508,Auxiliar!$A:$C,3,0),"")</f>
        <v>1b 12%</v>
      </c>
      <c r="CA508" s="1">
        <v>4450</v>
      </c>
      <c r="CB508" s="1" t="s">
        <v>35</v>
      </c>
      <c r="CC508" s="6">
        <f>+IFERROR(VALUE(RIGHT(Tabla14[[#This Row],[B2B]],6)),"")</f>
        <v>4450</v>
      </c>
      <c r="CD508" s="6" t="str">
        <f>+IFERROR(VLOOKUP(CB508,Auxiliar!$A:$C,2,0),"")</f>
        <v>Corona 710cc</v>
      </c>
      <c r="CE508" s="7" t="str">
        <f>+IFERROR(VLOOKUP(CB508,Auxiliar!$A:$C,3,0),"")</f>
        <v>1b 10% | 85b 0%</v>
      </c>
      <c r="CG508" s="1"/>
      <c r="CH508" s="1"/>
      <c r="CI508" s="6" t="str">
        <f>+IFERROR(VALUE(RIGHT(Tabla15[[#This Row],[B2B]],6)),"")</f>
        <v/>
      </c>
      <c r="CJ508" s="6" t="str">
        <f>+IFERROR(VLOOKUP(CH508,Auxiliar!$A:$C,2,0),"")</f>
        <v/>
      </c>
      <c r="CK508" s="7" t="str">
        <f>+IFERROR(VLOOKUP(CH508,Auxiliar!$A:$C,3,0),"")</f>
        <v/>
      </c>
      <c r="CM508" s="1">
        <v>4422</v>
      </c>
      <c r="CN508" s="1" t="s">
        <v>20</v>
      </c>
      <c r="CO508" s="6">
        <v>4422</v>
      </c>
      <c r="CP508" s="6" t="s">
        <v>20</v>
      </c>
      <c r="CQ508" s="7" t="s">
        <v>21</v>
      </c>
      <c r="CS508" s="1"/>
      <c r="CT508" s="1"/>
      <c r="CU508" s="6" t="str">
        <f>+IFERROR(VALUE(RIGHT(Tabla17[[#This Row],[B2B]],6)),"")</f>
        <v/>
      </c>
      <c r="CV508" s="6" t="str">
        <f>+IFERROR(VLOOKUP(CT508,Auxiliar!$A:$C,2,0),"")</f>
        <v/>
      </c>
      <c r="CW508" s="7" t="str">
        <f>+IFERROR(VLOOKUP(CT508,Auxiliar!$A:$C,3,0),"")</f>
        <v/>
      </c>
      <c r="CY508" s="1">
        <v>4422</v>
      </c>
      <c r="CZ508" s="1" t="s">
        <v>16</v>
      </c>
      <c r="DA508" s="6">
        <f>+IFERROR(VALUE(RIGHT(Tabla18[[#This Row],[B2B]],6)),"")</f>
        <v>4422</v>
      </c>
      <c r="DB508" s="6" t="str">
        <f>+IFERROR(VLOOKUP(CZ508,Auxiliar!$A:$C,2,0),"")</f>
        <v>PREMIUM</v>
      </c>
      <c r="DC508" s="7" t="str">
        <f>+IFERROR(VLOOKUP(CZ508,Auxiliar!$A:$C,3,0),"")</f>
        <v>0b 0% | 2b 2% | 5b 3,5% | 10b 5%</v>
      </c>
      <c r="DE508" s="1">
        <v>4422</v>
      </c>
      <c r="DF508" s="1" t="s">
        <v>19</v>
      </c>
      <c r="DG508" s="6">
        <f>+IFERROR(VALUE(RIGHT(Tabla19[[#This Row],[B2B]],6)),"")</f>
        <v>4422</v>
      </c>
      <c r="DH508" s="6" t="str">
        <f>+IFERROR(VLOOKUP(DF508,Auxiliar!$A:$C,2,0),"")</f>
        <v>MICHELOB</v>
      </c>
      <c r="DI508" s="7" t="str">
        <f>+IFERROR(VLOOKUP(DF508,Auxiliar!$A:$C,3,0),"")</f>
        <v>1b 7% | 3b 22% | 8b 27%</v>
      </c>
      <c r="DK508" s="1"/>
      <c r="DL508" s="1"/>
      <c r="DM508" s="6" t="str">
        <f>+IFERROR(VALUE(RIGHT(Tabla20[[#This Row],[B2B]],6)),"")</f>
        <v/>
      </c>
      <c r="DN508" s="6" t="str">
        <f>+IFERROR(VLOOKUP(DL508,Auxiliar!$A:$C,2,0),"")</f>
        <v/>
      </c>
      <c r="DO508" s="7" t="str">
        <f>+IFERROR(VLOOKUP(DL508,Auxiliar!$A:$C,3,0),"")</f>
        <v/>
      </c>
      <c r="DQ508" s="1">
        <v>4422</v>
      </c>
      <c r="DR508" s="12" t="s">
        <v>24</v>
      </c>
      <c r="DS508" s="6">
        <f>+IFERROR(VALUE(RIGHT(Tabla21[[#This Row],[B2B]],6)),"")</f>
        <v>4422</v>
      </c>
      <c r="DT508" s="6" t="str">
        <f>+IFERROR(VLOOKUP(DR508,Auxiliar!$A:$C,2,0),"")</f>
        <v>CORONA PORRON</v>
      </c>
      <c r="DU508" s="7" t="str">
        <f>+IFERROR(VLOOKUP(DR508,Auxiliar!$A:$C,3,0),"")</f>
        <v>1b 5% | 20b 0%</v>
      </c>
      <c r="DW508" s="1">
        <v>1935</v>
      </c>
      <c r="DX508" s="12" t="s">
        <v>43</v>
      </c>
      <c r="DY508" s="6">
        <f>+IFERROR(VALUE(RIGHT(Tabla22[[#This Row],[B2B]],6)),"")</f>
        <v>1935</v>
      </c>
      <c r="DZ508" s="6" t="str">
        <f>+IFERROR(VLOOKUP(DX508,Auxiliar!$A:$C,2,0),"")</f>
        <v xml:space="preserve">VALUE LATA </v>
      </c>
      <c r="EA508" s="7" t="str">
        <f>+IFERROR(VLOOKUP(DX508,Auxiliar!$A:$C,3,0),"")</f>
        <v>1b 15% | 100b 18%</v>
      </c>
      <c r="EC508" s="1">
        <v>11278</v>
      </c>
      <c r="ED508" s="12" t="s">
        <v>47</v>
      </c>
      <c r="EE508" s="6">
        <f>+IFERROR(VALUE(RIGHT(Tabla23[[#This Row],[B2B]],6)),"")</f>
        <v>11278</v>
      </c>
      <c r="EF508" s="6" t="str">
        <f>+IFERROR(VLOOKUP(ED508,Auxiliar!$A:$C,2,0),"")</f>
        <v>VALUE LATON</v>
      </c>
      <c r="EG508" s="7" t="str">
        <f>+IFERROR(VLOOKUP(ED508,Auxiliar!$A:$C,3,0),"")</f>
        <v>1b 10% | 5b 15% | 192b 0%</v>
      </c>
      <c r="EI508" s="1"/>
      <c r="EJ508" s="12"/>
      <c r="EK508" s="6" t="str">
        <f>+IFERROR(VALUE(RIGHT(Tabla24[[#This Row],[B2B]],6)),"")</f>
        <v/>
      </c>
      <c r="EL508" s="6" t="str">
        <f>+IFERROR(VLOOKUP(EJ508,Auxiliar!$A:$C,2,0),"")</f>
        <v/>
      </c>
      <c r="EM508" s="7" t="str">
        <f>+IFERROR(VLOOKUP(EJ508,Auxiliar!$A:$C,3,0),"")</f>
        <v/>
      </c>
      <c r="EO508" s="1"/>
      <c r="EP508" s="12"/>
      <c r="EQ508" s="6" t="str">
        <f>+IFERROR(VALUE(RIGHT(Tabla25[[#This Row],[B2B]],6)),"")</f>
        <v/>
      </c>
      <c r="ER508" s="6" t="str">
        <f>+IFERROR(VLOOKUP(EP508,Auxiliar!$A:$C,2,0),"")</f>
        <v/>
      </c>
      <c r="ES508" s="7" t="str">
        <f>+IFERROR(VLOOKUP(EP508,Auxiliar!$A:$C,3,0),"")</f>
        <v/>
      </c>
      <c r="EU508" s="1"/>
      <c r="EV508" s="12"/>
      <c r="EW508" s="6" t="str">
        <f>+IFERROR(VALUE(RIGHT(Tabla26[[#This Row],[B2B]],6)),"")</f>
        <v/>
      </c>
      <c r="EX508" s="6" t="str">
        <f>+IFERROR(VLOOKUP(EV508,Auxiliar!$A:$C,2,0),"")</f>
        <v/>
      </c>
      <c r="EY508" s="7" t="str">
        <f>+IFERROR(VLOOKUP(EV508,Auxiliar!$A:$C,3,0),"")</f>
        <v/>
      </c>
      <c r="EZ508" s="1"/>
      <c r="FA508" s="12"/>
      <c r="FB508" s="6" t="str">
        <f>+IFERROR(VALUE(RIGHT(Tabla27[[#This Row],[B2B]],6)),"")</f>
        <v/>
      </c>
      <c r="FC508" s="6" t="str">
        <f>+IFERROR(VLOOKUP(FA508,Auxiliar!$A:$C,2,0),"")</f>
        <v/>
      </c>
      <c r="FD508" s="7" t="str">
        <f>+IFERROR(VLOOKUP(FA508,Auxiliar!$A:$C,3,0),"")</f>
        <v/>
      </c>
      <c r="FE508" s="1"/>
      <c r="FF508" s="12"/>
      <c r="FG508" s="6" t="str">
        <f>+IFERROR(VALUE(RIGHT(Tabla28[[#This Row],[B2B]],6)),"")</f>
        <v/>
      </c>
      <c r="FH508" s="6" t="str">
        <f>+IFERROR(VLOOKUP(FF508,Auxiliar!$A:$C,2,0),"")</f>
        <v/>
      </c>
      <c r="FI508" s="7" t="str">
        <f>+IFERROR(VLOOKUP(FF508,Auxiliar!$A:$C,3,0),"")</f>
        <v/>
      </c>
      <c r="FJ508" s="1"/>
      <c r="FK508" s="12"/>
      <c r="FL508" s="6" t="str">
        <f>+IFERROR(VALUE(RIGHT(Tabla29[[#This Row],[B2B]],6)),"")</f>
        <v/>
      </c>
      <c r="FM508" s="6" t="str">
        <f>+IFERROR(VLOOKUP(FK508,Auxiliar!$A:$C,2,0),"")</f>
        <v/>
      </c>
      <c r="FN508" s="7" t="str">
        <f>+IFERROR(VLOOKUP(FK508,Auxiliar!$A:$C,3,0),"")</f>
        <v/>
      </c>
      <c r="FO508" s="1"/>
      <c r="FP508" s="12"/>
      <c r="FQ508" s="6" t="str">
        <f>+IFERROR(VALUE(RIGHT(Tabla30[[#This Row],[B2B]],6)),"")</f>
        <v/>
      </c>
      <c r="FR508" s="6" t="str">
        <f>+IFERROR(VLOOKUP(FP508,Auxiliar!$A:$C,2,0),"")</f>
        <v/>
      </c>
      <c r="FS508" s="7"/>
      <c r="FT508" s="1"/>
      <c r="FU508" s="12"/>
      <c r="FV508" s="6" t="str">
        <f>+IFERROR(VALUE(RIGHT(Tabla31[[#This Row],[B2B]],6)),"")</f>
        <v/>
      </c>
      <c r="FW508" s="6" t="str">
        <f>+IFERROR(VLOOKUP(FU508,Auxiliar!$A:$C,2,0),"")</f>
        <v/>
      </c>
      <c r="FX508" s="7" t="str">
        <f>+IFERROR(VLOOKUP(FU508,Auxiliar!$A:$C,3,0),"")</f>
        <v/>
      </c>
      <c r="FY508" s="1"/>
      <c r="FZ508" s="12"/>
      <c r="GA508" s="6" t="str">
        <f>+IFERROR(VALUE(RIGHT(Tabla32[[#This Row],[B2B]],6)),"")</f>
        <v/>
      </c>
      <c r="GB508" s="6" t="str">
        <f>+IFERROR(VLOOKUP(FZ508,Auxiliar!$A:$C,2,0),"")</f>
        <v/>
      </c>
      <c r="GC508" s="7" t="str">
        <f>+IFERROR(VLOOKUP(FZ508,Auxiliar!$A:$C,3,0),"")</f>
        <v/>
      </c>
      <c r="GD508" s="1"/>
      <c r="GE508" s="12"/>
      <c r="GF508" s="6" t="str">
        <f>+IFERROR(VALUE(RIGHT(Tabla33[[#This Row],[B2B]],6)),"")</f>
        <v/>
      </c>
      <c r="GG508" s="6" t="str">
        <f>+IFERROR(VLOOKUP(GE508,Auxiliar!$A:$C,2,0),"")</f>
        <v/>
      </c>
      <c r="GH508" s="7" t="str">
        <f>+IFERROR(VLOOKUP(GE508,Auxiliar!$A:$C,3,0),"")</f>
        <v/>
      </c>
    </row>
    <row r="509" spans="1:190" x14ac:dyDescent="0.25">
      <c r="A509" s="1"/>
      <c r="B509" s="1"/>
      <c r="C509" t="str">
        <f>+IFERROR(VALUE(RIGHT(Tabla1[[#This Row],[B2B]],6)),"")</f>
        <v/>
      </c>
      <c r="D509" t="str">
        <f>+IFERROR(VLOOKUP(B509,Auxiliar!$A:$C,2,0),"")</f>
        <v/>
      </c>
      <c r="E509" s="5" t="str">
        <f>+IFERROR(VLOOKUP(B509,Auxiliar!$A:$C,3,0),"")</f>
        <v/>
      </c>
      <c r="S509" s="1">
        <v>5571</v>
      </c>
      <c r="T509" s="1" t="s">
        <v>9</v>
      </c>
      <c r="U509" s="6">
        <f>+IFERROR(VALUE(RIGHT(Tabla4[[#This Row],[B2B]],6)),"")</f>
        <v>5571</v>
      </c>
      <c r="V509" s="6" t="str">
        <f>+IFERROR(VLOOKUP(T509,Auxiliar!$A:$C,2,0),"")</f>
        <v>CORE</v>
      </c>
      <c r="W509" s="7" t="str">
        <f>+IFERROR(VLOOKUP(T509,Auxiliar!$A:$C,3,0),"")</f>
        <v>0b 1% | 2b 5% | 4b 6%</v>
      </c>
      <c r="AK509" s="1">
        <v>5316</v>
      </c>
      <c r="AL509" s="1" t="s">
        <v>30</v>
      </c>
      <c r="AM509" s="6">
        <f>+IFERROR(VALUE(RIGHT(Tabla7[[#This Row],[B2B]],6)),"")</f>
        <v>5316</v>
      </c>
      <c r="AN509" s="6" t="str">
        <f>+IFERROR(VLOOKUP(AL509,Auxiliar!$A:$C,2,0),"")</f>
        <v>LATONES</v>
      </c>
      <c r="AO509" s="7" t="str">
        <f>+IFERROR(VLOOKUP(AL509,Auxiliar!$A:$C,3,0),"")</f>
        <v>1b 4% | 5b 7% | 97b 0%</v>
      </c>
      <c r="AW509" s="1"/>
      <c r="AX509" s="1" t="s">
        <v>32</v>
      </c>
      <c r="AY509" s="6" t="str">
        <f>+IFERROR(VALUE(RIGHT(Tabla9[[#This Row],[B2B]],6)),"")</f>
        <v/>
      </c>
      <c r="AZ509" s="6" t="str">
        <f>+IFERROR(VLOOKUP(AX509,Auxiliar!$A:$C,2,0),"")</f>
        <v>LATONES</v>
      </c>
      <c r="BA509" s="7" t="str">
        <f>+IFERROR(VLOOKUP(AX509,Auxiliar!$A:$C,3,0),"")</f>
        <v>2b 3% | 4b 4% | 6b 5% | 10b 8%  | 385b 0%</v>
      </c>
      <c r="BI509" s="1"/>
      <c r="BJ509" s="1"/>
      <c r="BK509" s="6" t="str">
        <f>+IFERROR(VALUE(RIGHT(Tabla11[[#This Row],[B2B]],6)),"")</f>
        <v/>
      </c>
      <c r="BL509" s="6" t="str">
        <f>+IFERROR(VLOOKUP(BJ509,Auxiliar!$A:$C,2,0),"")</f>
        <v/>
      </c>
      <c r="BM509" s="7" t="str">
        <f>+IFERROR(VLOOKUP(BJ509,Auxiliar!$A:$C,3,0),"")</f>
        <v/>
      </c>
      <c r="BO509" s="1">
        <v>1930</v>
      </c>
      <c r="BP509" s="1" t="s">
        <v>39</v>
      </c>
      <c r="BQ509" s="6">
        <f>+IFERROR(VALUE(RIGHT(Tabla12[[#This Row],[B2B]],6)),"")</f>
        <v>1930</v>
      </c>
      <c r="BR509" s="6" t="str">
        <f>+IFERROR(VLOOKUP(BP509,Auxiliar!$A:$C,2,0),"")</f>
        <v>VALUE LITRO</v>
      </c>
      <c r="BS509" s="7" t="str">
        <f>+IFERROR(VLOOKUP(BP509,Auxiliar!$A:$C,3,0),"")</f>
        <v>1b 12%</v>
      </c>
      <c r="CA509" s="1">
        <v>4451</v>
      </c>
      <c r="CB509" s="1" t="s">
        <v>35</v>
      </c>
      <c r="CC509" s="6">
        <f>+IFERROR(VALUE(RIGHT(Tabla14[[#This Row],[B2B]],6)),"")</f>
        <v>4451</v>
      </c>
      <c r="CD509" s="6" t="str">
        <f>+IFERROR(VLOOKUP(CB509,Auxiliar!$A:$C,2,0),"")</f>
        <v>Corona 710cc</v>
      </c>
      <c r="CE509" s="7" t="str">
        <f>+IFERROR(VLOOKUP(CB509,Auxiliar!$A:$C,3,0),"")</f>
        <v>1b 10% | 85b 0%</v>
      </c>
      <c r="CG509" s="1"/>
      <c r="CH509" s="1"/>
      <c r="CI509" s="6" t="str">
        <f>+IFERROR(VALUE(RIGHT(Tabla15[[#This Row],[B2B]],6)),"")</f>
        <v/>
      </c>
      <c r="CJ509" s="6" t="str">
        <f>+IFERROR(VLOOKUP(CH509,Auxiliar!$A:$C,2,0),"")</f>
        <v/>
      </c>
      <c r="CK509" s="7" t="str">
        <f>+IFERROR(VLOOKUP(CH509,Auxiliar!$A:$C,3,0),"")</f>
        <v/>
      </c>
      <c r="CM509" s="1">
        <v>4423</v>
      </c>
      <c r="CN509" s="1" t="s">
        <v>20</v>
      </c>
      <c r="CO509" s="6">
        <v>4423</v>
      </c>
      <c r="CP509" s="6" t="s">
        <v>20</v>
      </c>
      <c r="CQ509" s="7" t="s">
        <v>21</v>
      </c>
      <c r="CS509" s="1"/>
      <c r="CT509" s="1"/>
      <c r="CU509" s="6" t="str">
        <f>+IFERROR(VALUE(RIGHT(Tabla17[[#This Row],[B2B]],6)),"")</f>
        <v/>
      </c>
      <c r="CV509" s="6" t="str">
        <f>+IFERROR(VLOOKUP(CT509,Auxiliar!$A:$C,2,0),"")</f>
        <v/>
      </c>
      <c r="CW509" s="7" t="str">
        <f>+IFERROR(VLOOKUP(CT509,Auxiliar!$A:$C,3,0),"")</f>
        <v/>
      </c>
      <c r="CY509" s="1">
        <v>4423</v>
      </c>
      <c r="CZ509" s="1" t="s">
        <v>16</v>
      </c>
      <c r="DA509" s="6">
        <f>+IFERROR(VALUE(RIGHT(Tabla18[[#This Row],[B2B]],6)),"")</f>
        <v>4423</v>
      </c>
      <c r="DB509" s="6" t="str">
        <f>+IFERROR(VLOOKUP(CZ509,Auxiliar!$A:$C,2,0),"")</f>
        <v>PREMIUM</v>
      </c>
      <c r="DC509" s="7" t="str">
        <f>+IFERROR(VLOOKUP(CZ509,Auxiliar!$A:$C,3,0),"")</f>
        <v>0b 0% | 2b 2% | 5b 3,5% | 10b 5%</v>
      </c>
      <c r="DE509" s="1">
        <v>4423</v>
      </c>
      <c r="DF509" s="1" t="s">
        <v>19</v>
      </c>
      <c r="DG509" s="6">
        <f>+IFERROR(VALUE(RIGHT(Tabla19[[#This Row],[B2B]],6)),"")</f>
        <v>4423</v>
      </c>
      <c r="DH509" s="6" t="str">
        <f>+IFERROR(VLOOKUP(DF509,Auxiliar!$A:$C,2,0),"")</f>
        <v>MICHELOB</v>
      </c>
      <c r="DI509" s="7" t="str">
        <f>+IFERROR(VLOOKUP(DF509,Auxiliar!$A:$C,3,0),"")</f>
        <v>1b 7% | 3b 22% | 8b 27%</v>
      </c>
      <c r="DK509" s="1"/>
      <c r="DL509" s="1"/>
      <c r="DM509" s="6" t="str">
        <f>+IFERROR(VALUE(RIGHT(Tabla20[[#This Row],[B2B]],6)),"")</f>
        <v/>
      </c>
      <c r="DN509" s="6" t="str">
        <f>+IFERROR(VLOOKUP(DL509,Auxiliar!$A:$C,2,0),"")</f>
        <v/>
      </c>
      <c r="DO509" s="7" t="str">
        <f>+IFERROR(VLOOKUP(DL509,Auxiliar!$A:$C,3,0),"")</f>
        <v/>
      </c>
      <c r="DQ509" s="1">
        <v>4423</v>
      </c>
      <c r="DR509" s="12" t="s">
        <v>24</v>
      </c>
      <c r="DS509" s="6">
        <f>+IFERROR(VALUE(RIGHT(Tabla21[[#This Row],[B2B]],6)),"")</f>
        <v>4423</v>
      </c>
      <c r="DT509" s="6" t="str">
        <f>+IFERROR(VLOOKUP(DR509,Auxiliar!$A:$C,2,0),"")</f>
        <v>CORONA PORRON</v>
      </c>
      <c r="DU509" s="7" t="str">
        <f>+IFERROR(VLOOKUP(DR509,Auxiliar!$A:$C,3,0),"")</f>
        <v>1b 5% | 20b 0%</v>
      </c>
      <c r="DW509" s="1">
        <v>11342</v>
      </c>
      <c r="DX509" s="12" t="s">
        <v>43</v>
      </c>
      <c r="DY509" s="6">
        <f>+IFERROR(VALUE(RIGHT(Tabla22[[#This Row],[B2B]],6)),"")</f>
        <v>11342</v>
      </c>
      <c r="DZ509" s="6" t="str">
        <f>+IFERROR(VLOOKUP(DX509,Auxiliar!$A:$C,2,0),"")</f>
        <v xml:space="preserve">VALUE LATA </v>
      </c>
      <c r="EA509" s="7" t="str">
        <f>+IFERROR(VLOOKUP(DX509,Auxiliar!$A:$C,3,0),"")</f>
        <v>1b 15% | 100b 18%</v>
      </c>
      <c r="EC509" s="1">
        <v>11280</v>
      </c>
      <c r="ED509" s="12" t="s">
        <v>47</v>
      </c>
      <c r="EE509" s="6">
        <f>+IFERROR(VALUE(RIGHT(Tabla23[[#This Row],[B2B]],6)),"")</f>
        <v>11280</v>
      </c>
      <c r="EF509" s="6" t="str">
        <f>+IFERROR(VLOOKUP(ED509,Auxiliar!$A:$C,2,0),"")</f>
        <v>VALUE LATON</v>
      </c>
      <c r="EG509" s="7" t="str">
        <f>+IFERROR(VLOOKUP(ED509,Auxiliar!$A:$C,3,0),"")</f>
        <v>1b 10% | 5b 15% | 192b 0%</v>
      </c>
      <c r="EI509" s="1"/>
      <c r="EJ509" s="12"/>
      <c r="EK509" s="6" t="str">
        <f>+IFERROR(VALUE(RIGHT(Tabla24[[#This Row],[B2B]],6)),"")</f>
        <v/>
      </c>
      <c r="EL509" s="6" t="str">
        <f>+IFERROR(VLOOKUP(EJ509,Auxiliar!$A:$C,2,0),"")</f>
        <v/>
      </c>
      <c r="EM509" s="7" t="str">
        <f>+IFERROR(VLOOKUP(EJ509,Auxiliar!$A:$C,3,0),"")</f>
        <v/>
      </c>
      <c r="EO509" s="1"/>
      <c r="EP509" s="12"/>
      <c r="EQ509" s="6" t="str">
        <f>+IFERROR(VALUE(RIGHT(Tabla25[[#This Row],[B2B]],6)),"")</f>
        <v/>
      </c>
      <c r="ER509" s="6" t="str">
        <f>+IFERROR(VLOOKUP(EP509,Auxiliar!$A:$C,2,0),"")</f>
        <v/>
      </c>
      <c r="ES509" s="7" t="str">
        <f>+IFERROR(VLOOKUP(EP509,Auxiliar!$A:$C,3,0),"")</f>
        <v/>
      </c>
      <c r="EU509" s="1"/>
      <c r="EV509" s="12"/>
      <c r="EW509" s="6" t="str">
        <f>+IFERROR(VALUE(RIGHT(Tabla26[[#This Row],[B2B]],6)),"")</f>
        <v/>
      </c>
      <c r="EX509" s="6" t="str">
        <f>+IFERROR(VLOOKUP(EV509,Auxiliar!$A:$C,2,0),"")</f>
        <v/>
      </c>
      <c r="EY509" s="7" t="str">
        <f>+IFERROR(VLOOKUP(EV509,Auxiliar!$A:$C,3,0),"")</f>
        <v/>
      </c>
      <c r="EZ509" s="1"/>
      <c r="FA509" s="12"/>
      <c r="FB509" s="6" t="str">
        <f>+IFERROR(VALUE(RIGHT(Tabla27[[#This Row],[B2B]],6)),"")</f>
        <v/>
      </c>
      <c r="FC509" s="6" t="str">
        <f>+IFERROR(VLOOKUP(FA509,Auxiliar!$A:$C,2,0),"")</f>
        <v/>
      </c>
      <c r="FD509" s="7" t="str">
        <f>+IFERROR(VLOOKUP(FA509,Auxiliar!$A:$C,3,0),"")</f>
        <v/>
      </c>
      <c r="FE509" s="1"/>
      <c r="FF509" s="12"/>
      <c r="FG509" s="6" t="str">
        <f>+IFERROR(VALUE(RIGHT(Tabla28[[#This Row],[B2B]],6)),"")</f>
        <v/>
      </c>
      <c r="FH509" s="6" t="str">
        <f>+IFERROR(VLOOKUP(FF509,Auxiliar!$A:$C,2,0),"")</f>
        <v/>
      </c>
      <c r="FI509" s="7" t="str">
        <f>+IFERROR(VLOOKUP(FF509,Auxiliar!$A:$C,3,0),"")</f>
        <v/>
      </c>
      <c r="FJ509" s="1"/>
      <c r="FK509" s="12"/>
      <c r="FL509" s="6" t="str">
        <f>+IFERROR(VALUE(RIGHT(Tabla29[[#This Row],[B2B]],6)),"")</f>
        <v/>
      </c>
      <c r="FM509" s="6" t="str">
        <f>+IFERROR(VLOOKUP(FK509,Auxiliar!$A:$C,2,0),"")</f>
        <v/>
      </c>
      <c r="FN509" s="7" t="str">
        <f>+IFERROR(VLOOKUP(FK509,Auxiliar!$A:$C,3,0),"")</f>
        <v/>
      </c>
      <c r="FO509" s="1"/>
      <c r="FP509" s="12"/>
      <c r="FQ509" s="6" t="str">
        <f>+IFERROR(VALUE(RIGHT(Tabla30[[#This Row],[B2B]],6)),"")</f>
        <v/>
      </c>
      <c r="FR509" s="6" t="str">
        <f>+IFERROR(VLOOKUP(FP509,Auxiliar!$A:$C,2,0),"")</f>
        <v/>
      </c>
      <c r="FS509" s="7"/>
      <c r="FT509" s="1"/>
      <c r="FU509" s="12"/>
      <c r="FV509" s="6" t="str">
        <f>+IFERROR(VALUE(RIGHT(Tabla31[[#This Row],[B2B]],6)),"")</f>
        <v/>
      </c>
      <c r="FW509" s="6" t="str">
        <f>+IFERROR(VLOOKUP(FU509,Auxiliar!$A:$C,2,0),"")</f>
        <v/>
      </c>
      <c r="FX509" s="7" t="str">
        <f>+IFERROR(VLOOKUP(FU509,Auxiliar!$A:$C,3,0),"")</f>
        <v/>
      </c>
      <c r="FY509" s="1"/>
      <c r="FZ509" s="12"/>
      <c r="GA509" s="6" t="str">
        <f>+IFERROR(VALUE(RIGHT(Tabla32[[#This Row],[B2B]],6)),"")</f>
        <v/>
      </c>
      <c r="GB509" s="6" t="str">
        <f>+IFERROR(VLOOKUP(FZ509,Auxiliar!$A:$C,2,0),"")</f>
        <v/>
      </c>
      <c r="GC509" s="7" t="str">
        <f>+IFERROR(VLOOKUP(FZ509,Auxiliar!$A:$C,3,0),"")</f>
        <v/>
      </c>
      <c r="GD509" s="1"/>
      <c r="GE509" s="12"/>
      <c r="GF509" s="6" t="str">
        <f>+IFERROR(VALUE(RIGHT(Tabla33[[#This Row],[B2B]],6)),"")</f>
        <v/>
      </c>
      <c r="GG509" s="6" t="str">
        <f>+IFERROR(VLOOKUP(GE509,Auxiliar!$A:$C,2,0),"")</f>
        <v/>
      </c>
      <c r="GH509" s="7" t="str">
        <f>+IFERROR(VLOOKUP(GE509,Auxiliar!$A:$C,3,0),"")</f>
        <v/>
      </c>
    </row>
    <row r="510" spans="1:190" x14ac:dyDescent="0.25">
      <c r="A510" s="1"/>
      <c r="B510" s="1"/>
      <c r="C510" t="str">
        <f>+IFERROR(VALUE(RIGHT(Tabla1[[#This Row],[B2B]],6)),"")</f>
        <v/>
      </c>
      <c r="D510" t="str">
        <f>+IFERROR(VLOOKUP(B510,Auxiliar!$A:$C,2,0),"")</f>
        <v/>
      </c>
      <c r="E510" s="5" t="str">
        <f>+IFERROR(VLOOKUP(B510,Auxiliar!$A:$C,3,0),"")</f>
        <v/>
      </c>
      <c r="S510" s="1">
        <v>5574</v>
      </c>
      <c r="T510" s="1" t="s">
        <v>9</v>
      </c>
      <c r="U510" s="6">
        <f>+IFERROR(VALUE(RIGHT(Tabla4[[#This Row],[B2B]],6)),"")</f>
        <v>5574</v>
      </c>
      <c r="V510" s="6" t="str">
        <f>+IFERROR(VLOOKUP(T510,Auxiliar!$A:$C,2,0),"")</f>
        <v>CORE</v>
      </c>
      <c r="W510" s="7" t="str">
        <f>+IFERROR(VLOOKUP(T510,Auxiliar!$A:$C,3,0),"")</f>
        <v>0b 1% | 2b 5% | 4b 6%</v>
      </c>
      <c r="AK510" s="1">
        <v>5317</v>
      </c>
      <c r="AL510" s="1" t="s">
        <v>30</v>
      </c>
      <c r="AM510" s="6">
        <f>+IFERROR(VALUE(RIGHT(Tabla7[[#This Row],[B2B]],6)),"")</f>
        <v>5317</v>
      </c>
      <c r="AN510" s="6" t="str">
        <f>+IFERROR(VLOOKUP(AL510,Auxiliar!$A:$C,2,0),"")</f>
        <v>LATONES</v>
      </c>
      <c r="AO510" s="7" t="str">
        <f>+IFERROR(VLOOKUP(AL510,Auxiliar!$A:$C,3,0),"")</f>
        <v>1b 4% | 5b 7% | 97b 0%</v>
      </c>
      <c r="AW510" s="1"/>
      <c r="AX510" s="1" t="s">
        <v>32</v>
      </c>
      <c r="AY510" s="6" t="str">
        <f>+IFERROR(VALUE(RIGHT(Tabla9[[#This Row],[B2B]],6)),"")</f>
        <v/>
      </c>
      <c r="AZ510" s="6" t="str">
        <f>+IFERROR(VLOOKUP(AX510,Auxiliar!$A:$C,2,0),"")</f>
        <v>LATONES</v>
      </c>
      <c r="BA510" s="7" t="str">
        <f>+IFERROR(VLOOKUP(AX510,Auxiliar!$A:$C,3,0),"")</f>
        <v>2b 3% | 4b 4% | 6b 5% | 10b 8%  | 385b 0%</v>
      </c>
      <c r="BI510" s="1"/>
      <c r="BJ510" s="1"/>
      <c r="BK510" s="6" t="str">
        <f>+IFERROR(VALUE(RIGHT(Tabla11[[#This Row],[B2B]],6)),"")</f>
        <v/>
      </c>
      <c r="BL510" s="6" t="str">
        <f>+IFERROR(VLOOKUP(BJ510,Auxiliar!$A:$C,2,0),"")</f>
        <v/>
      </c>
      <c r="BM510" s="7" t="str">
        <f>+IFERROR(VLOOKUP(BJ510,Auxiliar!$A:$C,3,0),"")</f>
        <v/>
      </c>
      <c r="BO510" s="1">
        <v>11309</v>
      </c>
      <c r="BP510" s="1" t="s">
        <v>39</v>
      </c>
      <c r="BQ510" s="6">
        <f>+IFERROR(VALUE(RIGHT(Tabla12[[#This Row],[B2B]],6)),"")</f>
        <v>11309</v>
      </c>
      <c r="BR510" s="6" t="str">
        <f>+IFERROR(VLOOKUP(BP510,Auxiliar!$A:$C,2,0),"")</f>
        <v>VALUE LITRO</v>
      </c>
      <c r="BS510" s="7" t="str">
        <f>+IFERROR(VLOOKUP(BP510,Auxiliar!$A:$C,3,0),"")</f>
        <v>1b 12%</v>
      </c>
      <c r="CA510" s="1">
        <v>4461</v>
      </c>
      <c r="CB510" s="1" t="s">
        <v>35</v>
      </c>
      <c r="CC510" s="6">
        <f>+IFERROR(VALUE(RIGHT(Tabla14[[#This Row],[B2B]],6)),"")</f>
        <v>4461</v>
      </c>
      <c r="CD510" s="6" t="str">
        <f>+IFERROR(VLOOKUP(CB510,Auxiliar!$A:$C,2,0),"")</f>
        <v>Corona 710cc</v>
      </c>
      <c r="CE510" s="7" t="str">
        <f>+IFERROR(VLOOKUP(CB510,Auxiliar!$A:$C,3,0),"")</f>
        <v>1b 10% | 85b 0%</v>
      </c>
      <c r="CG510" s="1"/>
      <c r="CH510" s="1"/>
      <c r="CI510" s="6" t="str">
        <f>+IFERROR(VALUE(RIGHT(Tabla15[[#This Row],[B2B]],6)),"")</f>
        <v/>
      </c>
      <c r="CJ510" s="6" t="str">
        <f>+IFERROR(VLOOKUP(CH510,Auxiliar!$A:$C,2,0),"")</f>
        <v/>
      </c>
      <c r="CK510" s="7" t="str">
        <f>+IFERROR(VLOOKUP(CH510,Auxiliar!$A:$C,3,0),"")</f>
        <v/>
      </c>
      <c r="CM510" s="1">
        <v>4424</v>
      </c>
      <c r="CN510" s="1" t="s">
        <v>20</v>
      </c>
      <c r="CO510" s="6">
        <v>4424</v>
      </c>
      <c r="CP510" s="6" t="s">
        <v>20</v>
      </c>
      <c r="CQ510" s="7" t="s">
        <v>21</v>
      </c>
      <c r="CS510" s="1"/>
      <c r="CT510" s="1"/>
      <c r="CU510" s="6" t="str">
        <f>+IFERROR(VALUE(RIGHT(Tabla17[[#This Row],[B2B]],6)),"")</f>
        <v/>
      </c>
      <c r="CV510" s="6" t="str">
        <f>+IFERROR(VLOOKUP(CT510,Auxiliar!$A:$C,2,0),"")</f>
        <v/>
      </c>
      <c r="CW510" s="7" t="str">
        <f>+IFERROR(VLOOKUP(CT510,Auxiliar!$A:$C,3,0),"")</f>
        <v/>
      </c>
      <c r="CY510" s="1">
        <v>4424</v>
      </c>
      <c r="CZ510" s="1" t="s">
        <v>16</v>
      </c>
      <c r="DA510" s="6">
        <f>+IFERROR(VALUE(RIGHT(Tabla18[[#This Row],[B2B]],6)),"")</f>
        <v>4424</v>
      </c>
      <c r="DB510" s="6" t="str">
        <f>+IFERROR(VLOOKUP(CZ510,Auxiliar!$A:$C,2,0),"")</f>
        <v>PREMIUM</v>
      </c>
      <c r="DC510" s="7" t="str">
        <f>+IFERROR(VLOOKUP(CZ510,Auxiliar!$A:$C,3,0),"")</f>
        <v>0b 0% | 2b 2% | 5b 3,5% | 10b 5%</v>
      </c>
      <c r="DE510" s="1">
        <v>4424</v>
      </c>
      <c r="DF510" s="1" t="s">
        <v>19</v>
      </c>
      <c r="DG510" s="6">
        <f>+IFERROR(VALUE(RIGHT(Tabla19[[#This Row],[B2B]],6)),"")</f>
        <v>4424</v>
      </c>
      <c r="DH510" s="6" t="str">
        <f>+IFERROR(VLOOKUP(DF510,Auxiliar!$A:$C,2,0),"")</f>
        <v>MICHELOB</v>
      </c>
      <c r="DI510" s="7" t="str">
        <f>+IFERROR(VLOOKUP(DF510,Auxiliar!$A:$C,3,0),"")</f>
        <v>1b 7% | 3b 22% | 8b 27%</v>
      </c>
      <c r="DK510" s="1"/>
      <c r="DL510" s="1"/>
      <c r="DM510" s="6" t="str">
        <f>+IFERROR(VALUE(RIGHT(Tabla20[[#This Row],[B2B]],6)),"")</f>
        <v/>
      </c>
      <c r="DN510" s="6" t="str">
        <f>+IFERROR(VLOOKUP(DL510,Auxiliar!$A:$C,2,0),"")</f>
        <v/>
      </c>
      <c r="DO510" s="7" t="str">
        <f>+IFERROR(VLOOKUP(DL510,Auxiliar!$A:$C,3,0),"")</f>
        <v/>
      </c>
      <c r="DQ510" s="1">
        <v>4424</v>
      </c>
      <c r="DR510" s="12" t="s">
        <v>24</v>
      </c>
      <c r="DS510" s="6">
        <f>+IFERROR(VALUE(RIGHT(Tabla21[[#This Row],[B2B]],6)),"")</f>
        <v>4424</v>
      </c>
      <c r="DT510" s="6" t="str">
        <f>+IFERROR(VLOOKUP(DR510,Auxiliar!$A:$C,2,0),"")</f>
        <v>CORONA PORRON</v>
      </c>
      <c r="DU510" s="7" t="str">
        <f>+IFERROR(VLOOKUP(DR510,Auxiliar!$A:$C,3,0),"")</f>
        <v>1b 5% | 20b 0%</v>
      </c>
      <c r="DW510" s="1">
        <v>1946</v>
      </c>
      <c r="DX510" s="12" t="s">
        <v>43</v>
      </c>
      <c r="DY510" s="6">
        <f>+IFERROR(VALUE(RIGHT(Tabla22[[#This Row],[B2B]],6)),"")</f>
        <v>1946</v>
      </c>
      <c r="DZ510" s="6" t="str">
        <f>+IFERROR(VLOOKUP(DX510,Auxiliar!$A:$C,2,0),"")</f>
        <v xml:space="preserve">VALUE LATA </v>
      </c>
      <c r="EA510" s="7" t="str">
        <f>+IFERROR(VLOOKUP(DX510,Auxiliar!$A:$C,3,0),"")</f>
        <v>1b 15% | 100b 18%</v>
      </c>
      <c r="EC510" s="1">
        <v>1930</v>
      </c>
      <c r="ED510" s="12" t="s">
        <v>47</v>
      </c>
      <c r="EE510" s="6">
        <f>+IFERROR(VALUE(RIGHT(Tabla23[[#This Row],[B2B]],6)),"")</f>
        <v>1930</v>
      </c>
      <c r="EF510" s="6" t="str">
        <f>+IFERROR(VLOOKUP(ED510,Auxiliar!$A:$C,2,0),"")</f>
        <v>VALUE LATON</v>
      </c>
      <c r="EG510" s="7" t="str">
        <f>+IFERROR(VLOOKUP(ED510,Auxiliar!$A:$C,3,0),"")</f>
        <v>1b 10% | 5b 15% | 192b 0%</v>
      </c>
      <c r="EI510" s="1"/>
      <c r="EJ510" s="12"/>
      <c r="EK510" s="6" t="str">
        <f>+IFERROR(VALUE(RIGHT(Tabla24[[#This Row],[B2B]],6)),"")</f>
        <v/>
      </c>
      <c r="EL510" s="6" t="str">
        <f>+IFERROR(VLOOKUP(EJ510,Auxiliar!$A:$C,2,0),"")</f>
        <v/>
      </c>
      <c r="EM510" s="7" t="str">
        <f>+IFERROR(VLOOKUP(EJ510,Auxiliar!$A:$C,3,0),"")</f>
        <v/>
      </c>
      <c r="EO510" s="1"/>
      <c r="EP510" s="12"/>
      <c r="EQ510" s="6" t="str">
        <f>+IFERROR(VALUE(RIGHT(Tabla25[[#This Row],[B2B]],6)),"")</f>
        <v/>
      </c>
      <c r="ER510" s="6" t="str">
        <f>+IFERROR(VLOOKUP(EP510,Auxiliar!$A:$C,2,0),"")</f>
        <v/>
      </c>
      <c r="ES510" s="7" t="str">
        <f>+IFERROR(VLOOKUP(EP510,Auxiliar!$A:$C,3,0),"")</f>
        <v/>
      </c>
      <c r="EU510" s="1"/>
      <c r="EV510" s="12"/>
      <c r="EW510" s="6" t="str">
        <f>+IFERROR(VALUE(RIGHT(Tabla26[[#This Row],[B2B]],6)),"")</f>
        <v/>
      </c>
      <c r="EX510" s="6" t="str">
        <f>+IFERROR(VLOOKUP(EV510,Auxiliar!$A:$C,2,0),"")</f>
        <v/>
      </c>
      <c r="EY510" s="7" t="str">
        <f>+IFERROR(VLOOKUP(EV510,Auxiliar!$A:$C,3,0),"")</f>
        <v/>
      </c>
      <c r="EZ510" s="1"/>
      <c r="FA510" s="12"/>
      <c r="FB510" s="6" t="str">
        <f>+IFERROR(VALUE(RIGHT(Tabla27[[#This Row],[B2B]],6)),"")</f>
        <v/>
      </c>
      <c r="FC510" s="6" t="str">
        <f>+IFERROR(VLOOKUP(FA510,Auxiliar!$A:$C,2,0),"")</f>
        <v/>
      </c>
      <c r="FD510" s="7" t="str">
        <f>+IFERROR(VLOOKUP(FA510,Auxiliar!$A:$C,3,0),"")</f>
        <v/>
      </c>
      <c r="FE510" s="1"/>
      <c r="FF510" s="12"/>
      <c r="FG510" s="6" t="str">
        <f>+IFERROR(VALUE(RIGHT(Tabla28[[#This Row],[B2B]],6)),"")</f>
        <v/>
      </c>
      <c r="FH510" s="6" t="str">
        <f>+IFERROR(VLOOKUP(FF510,Auxiliar!$A:$C,2,0),"")</f>
        <v/>
      </c>
      <c r="FI510" s="7" t="str">
        <f>+IFERROR(VLOOKUP(FF510,Auxiliar!$A:$C,3,0),"")</f>
        <v/>
      </c>
      <c r="FJ510" s="1"/>
      <c r="FK510" s="12"/>
      <c r="FL510" s="6" t="str">
        <f>+IFERROR(VALUE(RIGHT(Tabla29[[#This Row],[B2B]],6)),"")</f>
        <v/>
      </c>
      <c r="FM510" s="6" t="str">
        <f>+IFERROR(VLOOKUP(FK510,Auxiliar!$A:$C,2,0),"")</f>
        <v/>
      </c>
      <c r="FN510" s="7" t="str">
        <f>+IFERROR(VLOOKUP(FK510,Auxiliar!$A:$C,3,0),"")</f>
        <v/>
      </c>
      <c r="FO510" s="1"/>
      <c r="FP510" s="12"/>
      <c r="FQ510" s="6" t="str">
        <f>+IFERROR(VALUE(RIGHT(Tabla30[[#This Row],[B2B]],6)),"")</f>
        <v/>
      </c>
      <c r="FR510" s="6" t="str">
        <f>+IFERROR(VLOOKUP(FP510,Auxiliar!$A:$C,2,0),"")</f>
        <v/>
      </c>
      <c r="FS510" s="7"/>
      <c r="FT510" s="1"/>
      <c r="FU510" s="12"/>
      <c r="FV510" s="6" t="str">
        <f>+IFERROR(VALUE(RIGHT(Tabla31[[#This Row],[B2B]],6)),"")</f>
        <v/>
      </c>
      <c r="FW510" s="6" t="str">
        <f>+IFERROR(VLOOKUP(FU510,Auxiliar!$A:$C,2,0),"")</f>
        <v/>
      </c>
      <c r="FX510" s="7" t="str">
        <f>+IFERROR(VLOOKUP(FU510,Auxiliar!$A:$C,3,0),"")</f>
        <v/>
      </c>
      <c r="FY510" s="1"/>
      <c r="FZ510" s="12"/>
      <c r="GA510" s="6" t="str">
        <f>+IFERROR(VALUE(RIGHT(Tabla32[[#This Row],[B2B]],6)),"")</f>
        <v/>
      </c>
      <c r="GB510" s="6" t="str">
        <f>+IFERROR(VLOOKUP(FZ510,Auxiliar!$A:$C,2,0),"")</f>
        <v/>
      </c>
      <c r="GC510" s="7" t="str">
        <f>+IFERROR(VLOOKUP(FZ510,Auxiliar!$A:$C,3,0),"")</f>
        <v/>
      </c>
      <c r="GD510" s="1"/>
      <c r="GE510" s="12"/>
      <c r="GF510" s="6" t="str">
        <f>+IFERROR(VALUE(RIGHT(Tabla33[[#This Row],[B2B]],6)),"")</f>
        <v/>
      </c>
      <c r="GG510" s="6" t="str">
        <f>+IFERROR(VLOOKUP(GE510,Auxiliar!$A:$C,2,0),"")</f>
        <v/>
      </c>
      <c r="GH510" s="7" t="str">
        <f>+IFERROR(VLOOKUP(GE510,Auxiliar!$A:$C,3,0),"")</f>
        <v/>
      </c>
    </row>
    <row r="511" spans="1:190" x14ac:dyDescent="0.25">
      <c r="A511" s="1"/>
      <c r="B511" s="1"/>
      <c r="C511" t="str">
        <f>+IFERROR(VALUE(RIGHT(Tabla1[[#This Row],[B2B]],6)),"")</f>
        <v/>
      </c>
      <c r="D511" t="str">
        <f>+IFERROR(VLOOKUP(B511,Auxiliar!$A:$C,2,0),"")</f>
        <v/>
      </c>
      <c r="E511" s="5" t="str">
        <f>+IFERROR(VLOOKUP(B511,Auxiliar!$A:$C,3,0),"")</f>
        <v/>
      </c>
      <c r="S511" s="1">
        <v>5575</v>
      </c>
      <c r="T511" s="1" t="s">
        <v>9</v>
      </c>
      <c r="U511" s="6">
        <f>+IFERROR(VALUE(RIGHT(Tabla4[[#This Row],[B2B]],6)),"")</f>
        <v>5575</v>
      </c>
      <c r="V511" s="6" t="str">
        <f>+IFERROR(VLOOKUP(T511,Auxiliar!$A:$C,2,0),"")</f>
        <v>CORE</v>
      </c>
      <c r="W511" s="7" t="str">
        <f>+IFERROR(VLOOKUP(T511,Auxiliar!$A:$C,3,0),"")</f>
        <v>0b 1% | 2b 5% | 4b 6%</v>
      </c>
      <c r="AK511" s="1">
        <v>5320</v>
      </c>
      <c r="AL511" s="1" t="s">
        <v>30</v>
      </c>
      <c r="AM511" s="6">
        <f>+IFERROR(VALUE(RIGHT(Tabla7[[#This Row],[B2B]],6)),"")</f>
        <v>5320</v>
      </c>
      <c r="AN511" s="6" t="str">
        <f>+IFERROR(VLOOKUP(AL511,Auxiliar!$A:$C,2,0),"")</f>
        <v>LATONES</v>
      </c>
      <c r="AO511" s="7" t="str">
        <f>+IFERROR(VLOOKUP(AL511,Auxiliar!$A:$C,3,0),"")</f>
        <v>1b 4% | 5b 7% | 97b 0%</v>
      </c>
      <c r="AW511" s="1"/>
      <c r="AX511" s="1" t="s">
        <v>32</v>
      </c>
      <c r="AY511" s="6" t="str">
        <f>+IFERROR(VALUE(RIGHT(Tabla9[[#This Row],[B2B]],6)),"")</f>
        <v/>
      </c>
      <c r="AZ511" s="6" t="str">
        <f>+IFERROR(VLOOKUP(AX511,Auxiliar!$A:$C,2,0),"")</f>
        <v>LATONES</v>
      </c>
      <c r="BA511" s="7" t="str">
        <f>+IFERROR(VLOOKUP(AX511,Auxiliar!$A:$C,3,0),"")</f>
        <v>2b 3% | 4b 4% | 6b 5% | 10b 8%  | 385b 0%</v>
      </c>
      <c r="BI511" s="1"/>
      <c r="BJ511" s="1"/>
      <c r="BK511" s="6" t="str">
        <f>+IFERROR(VALUE(RIGHT(Tabla11[[#This Row],[B2B]],6)),"")</f>
        <v/>
      </c>
      <c r="BL511" s="6" t="str">
        <f>+IFERROR(VLOOKUP(BJ511,Auxiliar!$A:$C,2,0),"")</f>
        <v/>
      </c>
      <c r="BM511" s="7" t="str">
        <f>+IFERROR(VLOOKUP(BJ511,Auxiliar!$A:$C,3,0),"")</f>
        <v/>
      </c>
      <c r="BO511" s="1">
        <v>1935</v>
      </c>
      <c r="BP511" s="1" t="s">
        <v>39</v>
      </c>
      <c r="BQ511" s="6">
        <f>+IFERROR(VALUE(RIGHT(Tabla12[[#This Row],[B2B]],6)),"")</f>
        <v>1935</v>
      </c>
      <c r="BR511" s="6" t="str">
        <f>+IFERROR(VLOOKUP(BP511,Auxiliar!$A:$C,2,0),"")</f>
        <v>VALUE LITRO</v>
      </c>
      <c r="BS511" s="7" t="str">
        <f>+IFERROR(VLOOKUP(BP511,Auxiliar!$A:$C,3,0),"")</f>
        <v>1b 12%</v>
      </c>
      <c r="CA511" s="1">
        <v>4466</v>
      </c>
      <c r="CB511" s="1" t="s">
        <v>35</v>
      </c>
      <c r="CC511" s="6">
        <f>+IFERROR(VALUE(RIGHT(Tabla14[[#This Row],[B2B]],6)),"")</f>
        <v>4466</v>
      </c>
      <c r="CD511" s="6" t="str">
        <f>+IFERROR(VLOOKUP(CB511,Auxiliar!$A:$C,2,0),"")</f>
        <v>Corona 710cc</v>
      </c>
      <c r="CE511" s="7" t="str">
        <f>+IFERROR(VLOOKUP(CB511,Auxiliar!$A:$C,3,0),"")</f>
        <v>1b 10% | 85b 0%</v>
      </c>
      <c r="CG511" s="1"/>
      <c r="CH511" s="1"/>
      <c r="CI511" s="6" t="str">
        <f>+IFERROR(VALUE(RIGHT(Tabla15[[#This Row],[B2B]],6)),"")</f>
        <v/>
      </c>
      <c r="CJ511" s="6" t="str">
        <f>+IFERROR(VLOOKUP(CH511,Auxiliar!$A:$C,2,0),"")</f>
        <v/>
      </c>
      <c r="CK511" s="7" t="str">
        <f>+IFERROR(VLOOKUP(CH511,Auxiliar!$A:$C,3,0),"")</f>
        <v/>
      </c>
      <c r="CM511" s="1">
        <v>4425</v>
      </c>
      <c r="CN511" s="1" t="s">
        <v>20</v>
      </c>
      <c r="CO511" s="6">
        <v>4425</v>
      </c>
      <c r="CP511" s="6" t="s">
        <v>20</v>
      </c>
      <c r="CQ511" s="7" t="s">
        <v>21</v>
      </c>
      <c r="CS511" s="1"/>
      <c r="CT511" s="1"/>
      <c r="CU511" s="6" t="str">
        <f>+IFERROR(VALUE(RIGHT(Tabla17[[#This Row],[B2B]],6)),"")</f>
        <v/>
      </c>
      <c r="CV511" s="6" t="str">
        <f>+IFERROR(VLOOKUP(CT511,Auxiliar!$A:$C,2,0),"")</f>
        <v/>
      </c>
      <c r="CW511" s="7" t="str">
        <f>+IFERROR(VLOOKUP(CT511,Auxiliar!$A:$C,3,0),"")</f>
        <v/>
      </c>
      <c r="CY511" s="1">
        <v>4425</v>
      </c>
      <c r="CZ511" s="1" t="s">
        <v>16</v>
      </c>
      <c r="DA511" s="6">
        <f>+IFERROR(VALUE(RIGHT(Tabla18[[#This Row],[B2B]],6)),"")</f>
        <v>4425</v>
      </c>
      <c r="DB511" s="6" t="str">
        <f>+IFERROR(VLOOKUP(CZ511,Auxiliar!$A:$C,2,0),"")</f>
        <v>PREMIUM</v>
      </c>
      <c r="DC511" s="7" t="str">
        <f>+IFERROR(VLOOKUP(CZ511,Auxiliar!$A:$C,3,0),"")</f>
        <v>0b 0% | 2b 2% | 5b 3,5% | 10b 5%</v>
      </c>
      <c r="DE511" s="1">
        <v>4425</v>
      </c>
      <c r="DF511" s="1" t="s">
        <v>19</v>
      </c>
      <c r="DG511" s="6">
        <f>+IFERROR(VALUE(RIGHT(Tabla19[[#This Row],[B2B]],6)),"")</f>
        <v>4425</v>
      </c>
      <c r="DH511" s="6" t="str">
        <f>+IFERROR(VLOOKUP(DF511,Auxiliar!$A:$C,2,0),"")</f>
        <v>MICHELOB</v>
      </c>
      <c r="DI511" s="7" t="str">
        <f>+IFERROR(VLOOKUP(DF511,Auxiliar!$A:$C,3,0),"")</f>
        <v>1b 7% | 3b 22% | 8b 27%</v>
      </c>
      <c r="DK511" s="1"/>
      <c r="DL511" s="1"/>
      <c r="DM511" s="6" t="str">
        <f>+IFERROR(VALUE(RIGHT(Tabla20[[#This Row],[B2B]],6)),"")</f>
        <v/>
      </c>
      <c r="DN511" s="6" t="str">
        <f>+IFERROR(VLOOKUP(DL511,Auxiliar!$A:$C,2,0),"")</f>
        <v/>
      </c>
      <c r="DO511" s="7" t="str">
        <f>+IFERROR(VLOOKUP(DL511,Auxiliar!$A:$C,3,0),"")</f>
        <v/>
      </c>
      <c r="DQ511" s="1">
        <v>4425</v>
      </c>
      <c r="DR511" s="12" t="s">
        <v>24</v>
      </c>
      <c r="DS511" s="6">
        <f>+IFERROR(VALUE(RIGHT(Tabla21[[#This Row],[B2B]],6)),"")</f>
        <v>4425</v>
      </c>
      <c r="DT511" s="6" t="str">
        <f>+IFERROR(VLOOKUP(DR511,Auxiliar!$A:$C,2,0),"")</f>
        <v>CORONA PORRON</v>
      </c>
      <c r="DU511" s="7" t="str">
        <f>+IFERROR(VLOOKUP(DR511,Auxiliar!$A:$C,3,0),"")</f>
        <v>1b 5% | 20b 0%</v>
      </c>
      <c r="DW511" s="1">
        <v>1948</v>
      </c>
      <c r="DX511" s="12" t="s">
        <v>43</v>
      </c>
      <c r="DY511" s="6">
        <f>+IFERROR(VALUE(RIGHT(Tabla22[[#This Row],[B2B]],6)),"")</f>
        <v>1948</v>
      </c>
      <c r="DZ511" s="6" t="str">
        <f>+IFERROR(VLOOKUP(DX511,Auxiliar!$A:$C,2,0),"")</f>
        <v xml:space="preserve">VALUE LATA </v>
      </c>
      <c r="EA511" s="7" t="str">
        <f>+IFERROR(VLOOKUP(DX511,Auxiliar!$A:$C,3,0),"")</f>
        <v>1b 15% | 100b 18%</v>
      </c>
      <c r="EC511" s="1">
        <v>11309</v>
      </c>
      <c r="ED511" s="12" t="s">
        <v>47</v>
      </c>
      <c r="EE511" s="6">
        <f>+IFERROR(VALUE(RIGHT(Tabla23[[#This Row],[B2B]],6)),"")</f>
        <v>11309</v>
      </c>
      <c r="EF511" s="6" t="str">
        <f>+IFERROR(VLOOKUP(ED511,Auxiliar!$A:$C,2,0),"")</f>
        <v>VALUE LATON</v>
      </c>
      <c r="EG511" s="7" t="str">
        <f>+IFERROR(VLOOKUP(ED511,Auxiliar!$A:$C,3,0),"")</f>
        <v>1b 10% | 5b 15% | 192b 0%</v>
      </c>
      <c r="EI511" s="1"/>
      <c r="EJ511" s="12"/>
      <c r="EK511" s="6" t="str">
        <f>+IFERROR(VALUE(RIGHT(Tabla24[[#This Row],[B2B]],6)),"")</f>
        <v/>
      </c>
      <c r="EL511" s="6" t="str">
        <f>+IFERROR(VLOOKUP(EJ511,Auxiliar!$A:$C,2,0),"")</f>
        <v/>
      </c>
      <c r="EM511" s="7" t="str">
        <f>+IFERROR(VLOOKUP(EJ511,Auxiliar!$A:$C,3,0),"")</f>
        <v/>
      </c>
      <c r="EO511" s="1"/>
      <c r="EP511" s="12"/>
      <c r="EQ511" s="6" t="str">
        <f>+IFERROR(VALUE(RIGHT(Tabla25[[#This Row],[B2B]],6)),"")</f>
        <v/>
      </c>
      <c r="ER511" s="6" t="str">
        <f>+IFERROR(VLOOKUP(EP511,Auxiliar!$A:$C,2,0),"")</f>
        <v/>
      </c>
      <c r="ES511" s="7" t="str">
        <f>+IFERROR(VLOOKUP(EP511,Auxiliar!$A:$C,3,0),"")</f>
        <v/>
      </c>
      <c r="EU511" s="1"/>
      <c r="EV511" s="12"/>
      <c r="EW511" s="6" t="str">
        <f>+IFERROR(VALUE(RIGHT(Tabla26[[#This Row],[B2B]],6)),"")</f>
        <v/>
      </c>
      <c r="EX511" s="6" t="str">
        <f>+IFERROR(VLOOKUP(EV511,Auxiliar!$A:$C,2,0),"")</f>
        <v/>
      </c>
      <c r="EY511" s="7" t="str">
        <f>+IFERROR(VLOOKUP(EV511,Auxiliar!$A:$C,3,0),"")</f>
        <v/>
      </c>
      <c r="EZ511" s="1"/>
      <c r="FA511" s="12"/>
      <c r="FB511" s="6" t="str">
        <f>+IFERROR(VALUE(RIGHT(Tabla27[[#This Row],[B2B]],6)),"")</f>
        <v/>
      </c>
      <c r="FC511" s="6" t="str">
        <f>+IFERROR(VLOOKUP(FA511,Auxiliar!$A:$C,2,0),"")</f>
        <v/>
      </c>
      <c r="FD511" s="7" t="str">
        <f>+IFERROR(VLOOKUP(FA511,Auxiliar!$A:$C,3,0),"")</f>
        <v/>
      </c>
      <c r="FE511" s="1"/>
      <c r="FF511" s="12"/>
      <c r="FG511" s="6" t="str">
        <f>+IFERROR(VALUE(RIGHT(Tabla28[[#This Row],[B2B]],6)),"")</f>
        <v/>
      </c>
      <c r="FH511" s="6" t="str">
        <f>+IFERROR(VLOOKUP(FF511,Auxiliar!$A:$C,2,0),"")</f>
        <v/>
      </c>
      <c r="FI511" s="7" t="str">
        <f>+IFERROR(VLOOKUP(FF511,Auxiliar!$A:$C,3,0),"")</f>
        <v/>
      </c>
      <c r="FJ511" s="1"/>
      <c r="FK511" s="12"/>
      <c r="FL511" s="6" t="str">
        <f>+IFERROR(VALUE(RIGHT(Tabla29[[#This Row],[B2B]],6)),"")</f>
        <v/>
      </c>
      <c r="FM511" s="6" t="str">
        <f>+IFERROR(VLOOKUP(FK511,Auxiliar!$A:$C,2,0),"")</f>
        <v/>
      </c>
      <c r="FN511" s="7" t="str">
        <f>+IFERROR(VLOOKUP(FK511,Auxiliar!$A:$C,3,0),"")</f>
        <v/>
      </c>
      <c r="FO511" s="1"/>
      <c r="FP511" s="12"/>
      <c r="FQ511" s="6" t="str">
        <f>+IFERROR(VALUE(RIGHT(Tabla30[[#This Row],[B2B]],6)),"")</f>
        <v/>
      </c>
      <c r="FR511" s="6" t="str">
        <f>+IFERROR(VLOOKUP(FP511,Auxiliar!$A:$C,2,0),"")</f>
        <v/>
      </c>
      <c r="FS511" s="7"/>
      <c r="FT511" s="1"/>
      <c r="FU511" s="12"/>
      <c r="FV511" s="6" t="str">
        <f>+IFERROR(VALUE(RIGHT(Tabla31[[#This Row],[B2B]],6)),"")</f>
        <v/>
      </c>
      <c r="FW511" s="6" t="str">
        <f>+IFERROR(VLOOKUP(FU511,Auxiliar!$A:$C,2,0),"")</f>
        <v/>
      </c>
      <c r="FX511" s="7" t="str">
        <f>+IFERROR(VLOOKUP(FU511,Auxiliar!$A:$C,3,0),"")</f>
        <v/>
      </c>
      <c r="FY511" s="1"/>
      <c r="FZ511" s="12"/>
      <c r="GA511" s="6" t="str">
        <f>+IFERROR(VALUE(RIGHT(Tabla32[[#This Row],[B2B]],6)),"")</f>
        <v/>
      </c>
      <c r="GB511" s="6" t="str">
        <f>+IFERROR(VLOOKUP(FZ511,Auxiliar!$A:$C,2,0),"")</f>
        <v/>
      </c>
      <c r="GC511" s="7" t="str">
        <f>+IFERROR(VLOOKUP(FZ511,Auxiliar!$A:$C,3,0),"")</f>
        <v/>
      </c>
      <c r="GD511" s="1"/>
      <c r="GE511" s="12"/>
      <c r="GF511" s="6" t="str">
        <f>+IFERROR(VALUE(RIGHT(Tabla33[[#This Row],[B2B]],6)),"")</f>
        <v/>
      </c>
      <c r="GG511" s="6" t="str">
        <f>+IFERROR(VLOOKUP(GE511,Auxiliar!$A:$C,2,0),"")</f>
        <v/>
      </c>
      <c r="GH511" s="7" t="str">
        <f>+IFERROR(VLOOKUP(GE511,Auxiliar!$A:$C,3,0),"")</f>
        <v/>
      </c>
    </row>
    <row r="512" spans="1:190" x14ac:dyDescent="0.25">
      <c r="A512" s="1"/>
      <c r="B512" s="1"/>
      <c r="C512" t="str">
        <f>+IFERROR(VALUE(RIGHT(Tabla1[[#This Row],[B2B]],6)),"")</f>
        <v/>
      </c>
      <c r="D512" t="str">
        <f>+IFERROR(VLOOKUP(B512,Auxiliar!$A:$C,2,0),"")</f>
        <v/>
      </c>
      <c r="E512" s="5" t="str">
        <f>+IFERROR(VLOOKUP(B512,Auxiliar!$A:$C,3,0),"")</f>
        <v/>
      </c>
      <c r="S512" s="1">
        <v>5576</v>
      </c>
      <c r="T512" s="1" t="s">
        <v>9</v>
      </c>
      <c r="U512" s="6">
        <f>+IFERROR(VALUE(RIGHT(Tabla4[[#This Row],[B2B]],6)),"")</f>
        <v>5576</v>
      </c>
      <c r="V512" s="6" t="str">
        <f>+IFERROR(VLOOKUP(T512,Auxiliar!$A:$C,2,0),"")</f>
        <v>CORE</v>
      </c>
      <c r="W512" s="7" t="str">
        <f>+IFERROR(VLOOKUP(T512,Auxiliar!$A:$C,3,0),"")</f>
        <v>0b 1% | 2b 5% | 4b 6%</v>
      </c>
      <c r="AK512" s="1">
        <v>5330</v>
      </c>
      <c r="AL512" s="1" t="s">
        <v>30</v>
      </c>
      <c r="AM512" s="6">
        <f>+IFERROR(VALUE(RIGHT(Tabla7[[#This Row],[B2B]],6)),"")</f>
        <v>5330</v>
      </c>
      <c r="AN512" s="6" t="str">
        <f>+IFERROR(VLOOKUP(AL512,Auxiliar!$A:$C,2,0),"")</f>
        <v>LATONES</v>
      </c>
      <c r="AO512" s="7" t="str">
        <f>+IFERROR(VLOOKUP(AL512,Auxiliar!$A:$C,3,0),"")</f>
        <v>1b 4% | 5b 7% | 97b 0%</v>
      </c>
      <c r="AW512" s="1"/>
      <c r="AX512" s="1" t="s">
        <v>32</v>
      </c>
      <c r="AY512" s="6" t="str">
        <f>+IFERROR(VALUE(RIGHT(Tabla9[[#This Row],[B2B]],6)),"")</f>
        <v/>
      </c>
      <c r="AZ512" s="6" t="str">
        <f>+IFERROR(VLOOKUP(AX512,Auxiliar!$A:$C,2,0),"")</f>
        <v>LATONES</v>
      </c>
      <c r="BA512" s="7" t="str">
        <f>+IFERROR(VLOOKUP(AX512,Auxiliar!$A:$C,3,0),"")</f>
        <v>2b 3% | 4b 4% | 6b 5% | 10b 8%  | 385b 0%</v>
      </c>
      <c r="BI512" s="1"/>
      <c r="BJ512" s="1"/>
      <c r="BK512" s="6" t="str">
        <f>+IFERROR(VALUE(RIGHT(Tabla11[[#This Row],[B2B]],6)),"")</f>
        <v/>
      </c>
      <c r="BL512" s="6" t="str">
        <f>+IFERROR(VLOOKUP(BJ512,Auxiliar!$A:$C,2,0),"")</f>
        <v/>
      </c>
      <c r="BM512" s="7" t="str">
        <f>+IFERROR(VLOOKUP(BJ512,Auxiliar!$A:$C,3,0),"")</f>
        <v/>
      </c>
      <c r="BO512" s="1">
        <v>11342</v>
      </c>
      <c r="BP512" s="1" t="s">
        <v>39</v>
      </c>
      <c r="BQ512" s="6">
        <f>+IFERROR(VALUE(RIGHT(Tabla12[[#This Row],[B2B]],6)),"")</f>
        <v>11342</v>
      </c>
      <c r="BR512" s="6" t="str">
        <f>+IFERROR(VLOOKUP(BP512,Auxiliar!$A:$C,2,0),"")</f>
        <v>VALUE LITRO</v>
      </c>
      <c r="BS512" s="7" t="str">
        <f>+IFERROR(VLOOKUP(BP512,Auxiliar!$A:$C,3,0),"")</f>
        <v>1b 12%</v>
      </c>
      <c r="CA512" s="1">
        <v>4482</v>
      </c>
      <c r="CB512" s="1" t="s">
        <v>35</v>
      </c>
      <c r="CC512" s="6">
        <f>+IFERROR(VALUE(RIGHT(Tabla14[[#This Row],[B2B]],6)),"")</f>
        <v>4482</v>
      </c>
      <c r="CD512" s="6" t="str">
        <f>+IFERROR(VLOOKUP(CB512,Auxiliar!$A:$C,2,0),"")</f>
        <v>Corona 710cc</v>
      </c>
      <c r="CE512" s="7" t="str">
        <f>+IFERROR(VLOOKUP(CB512,Auxiliar!$A:$C,3,0),"")</f>
        <v>1b 10% | 85b 0%</v>
      </c>
      <c r="CG512" s="1"/>
      <c r="CH512" s="1"/>
      <c r="CI512" s="6" t="str">
        <f>+IFERROR(VALUE(RIGHT(Tabla15[[#This Row],[B2B]],6)),"")</f>
        <v/>
      </c>
      <c r="CJ512" s="6" t="str">
        <f>+IFERROR(VLOOKUP(CH512,Auxiliar!$A:$C,2,0),"")</f>
        <v/>
      </c>
      <c r="CK512" s="7" t="str">
        <f>+IFERROR(VLOOKUP(CH512,Auxiliar!$A:$C,3,0),"")</f>
        <v/>
      </c>
      <c r="CM512" s="1">
        <v>4436</v>
      </c>
      <c r="CN512" s="1" t="s">
        <v>20</v>
      </c>
      <c r="CO512" s="6">
        <v>4436</v>
      </c>
      <c r="CP512" s="6" t="s">
        <v>20</v>
      </c>
      <c r="CQ512" s="7" t="s">
        <v>21</v>
      </c>
      <c r="CS512" s="1"/>
      <c r="CT512" s="1"/>
      <c r="CU512" s="6" t="str">
        <f>+IFERROR(VALUE(RIGHT(Tabla17[[#This Row],[B2B]],6)),"")</f>
        <v/>
      </c>
      <c r="CV512" s="6" t="str">
        <f>+IFERROR(VLOOKUP(CT512,Auxiliar!$A:$C,2,0),"")</f>
        <v/>
      </c>
      <c r="CW512" s="7" t="str">
        <f>+IFERROR(VLOOKUP(CT512,Auxiliar!$A:$C,3,0),"")</f>
        <v/>
      </c>
      <c r="CY512" s="1">
        <v>4436</v>
      </c>
      <c r="CZ512" s="1" t="s">
        <v>16</v>
      </c>
      <c r="DA512" s="6">
        <f>+IFERROR(VALUE(RIGHT(Tabla18[[#This Row],[B2B]],6)),"")</f>
        <v>4436</v>
      </c>
      <c r="DB512" s="6" t="str">
        <f>+IFERROR(VLOOKUP(CZ512,Auxiliar!$A:$C,2,0),"")</f>
        <v>PREMIUM</v>
      </c>
      <c r="DC512" s="7" t="str">
        <f>+IFERROR(VLOOKUP(CZ512,Auxiliar!$A:$C,3,0),"")</f>
        <v>0b 0% | 2b 2% | 5b 3,5% | 10b 5%</v>
      </c>
      <c r="DE512" s="1">
        <v>4436</v>
      </c>
      <c r="DF512" s="1" t="s">
        <v>19</v>
      </c>
      <c r="DG512" s="6">
        <f>+IFERROR(VALUE(RIGHT(Tabla19[[#This Row],[B2B]],6)),"")</f>
        <v>4436</v>
      </c>
      <c r="DH512" s="6" t="str">
        <f>+IFERROR(VLOOKUP(DF512,Auxiliar!$A:$C,2,0),"")</f>
        <v>MICHELOB</v>
      </c>
      <c r="DI512" s="7" t="str">
        <f>+IFERROR(VLOOKUP(DF512,Auxiliar!$A:$C,3,0),"")</f>
        <v>1b 7% | 3b 22% | 8b 27%</v>
      </c>
      <c r="DK512" s="1"/>
      <c r="DL512" s="1"/>
      <c r="DM512" s="6" t="str">
        <f>+IFERROR(VALUE(RIGHT(Tabla20[[#This Row],[B2B]],6)),"")</f>
        <v/>
      </c>
      <c r="DN512" s="6" t="str">
        <f>+IFERROR(VLOOKUP(DL512,Auxiliar!$A:$C,2,0),"")</f>
        <v/>
      </c>
      <c r="DO512" s="7" t="str">
        <f>+IFERROR(VLOOKUP(DL512,Auxiliar!$A:$C,3,0),"")</f>
        <v/>
      </c>
      <c r="DQ512" s="1">
        <v>4436</v>
      </c>
      <c r="DR512" s="12" t="s">
        <v>24</v>
      </c>
      <c r="DS512" s="6">
        <f>+IFERROR(VALUE(RIGHT(Tabla21[[#This Row],[B2B]],6)),"")</f>
        <v>4436</v>
      </c>
      <c r="DT512" s="6" t="str">
        <f>+IFERROR(VLOOKUP(DR512,Auxiliar!$A:$C,2,0),"")</f>
        <v>CORONA PORRON</v>
      </c>
      <c r="DU512" s="7" t="str">
        <f>+IFERROR(VLOOKUP(DR512,Auxiliar!$A:$C,3,0),"")</f>
        <v>1b 5% | 20b 0%</v>
      </c>
      <c r="DW512" s="1">
        <v>11387</v>
      </c>
      <c r="DX512" s="12" t="s">
        <v>43</v>
      </c>
      <c r="DY512" s="6">
        <f>+IFERROR(VALUE(RIGHT(Tabla22[[#This Row],[B2B]],6)),"")</f>
        <v>11387</v>
      </c>
      <c r="DZ512" s="6" t="str">
        <f>+IFERROR(VLOOKUP(DX512,Auxiliar!$A:$C,2,0),"")</f>
        <v xml:space="preserve">VALUE LATA </v>
      </c>
      <c r="EA512" s="7" t="str">
        <f>+IFERROR(VLOOKUP(DX512,Auxiliar!$A:$C,3,0),"")</f>
        <v>1b 15% | 100b 18%</v>
      </c>
      <c r="EC512" s="1">
        <v>1935</v>
      </c>
      <c r="ED512" s="12" t="s">
        <v>47</v>
      </c>
      <c r="EE512" s="6">
        <f>+IFERROR(VALUE(RIGHT(Tabla23[[#This Row],[B2B]],6)),"")</f>
        <v>1935</v>
      </c>
      <c r="EF512" s="6" t="str">
        <f>+IFERROR(VLOOKUP(ED512,Auxiliar!$A:$C,2,0),"")</f>
        <v>VALUE LATON</v>
      </c>
      <c r="EG512" s="7" t="str">
        <f>+IFERROR(VLOOKUP(ED512,Auxiliar!$A:$C,3,0),"")</f>
        <v>1b 10% | 5b 15% | 192b 0%</v>
      </c>
      <c r="EI512" s="1"/>
      <c r="EJ512" s="12"/>
      <c r="EK512" s="6" t="str">
        <f>+IFERROR(VALUE(RIGHT(Tabla24[[#This Row],[B2B]],6)),"")</f>
        <v/>
      </c>
      <c r="EL512" s="6" t="str">
        <f>+IFERROR(VLOOKUP(EJ512,Auxiliar!$A:$C,2,0),"")</f>
        <v/>
      </c>
      <c r="EM512" s="7" t="str">
        <f>+IFERROR(VLOOKUP(EJ512,Auxiliar!$A:$C,3,0),"")</f>
        <v/>
      </c>
      <c r="EO512" s="1"/>
      <c r="EP512" s="12"/>
      <c r="EQ512" s="6" t="str">
        <f>+IFERROR(VALUE(RIGHT(Tabla25[[#This Row],[B2B]],6)),"")</f>
        <v/>
      </c>
      <c r="ER512" s="6" t="str">
        <f>+IFERROR(VLOOKUP(EP512,Auxiliar!$A:$C,2,0),"")</f>
        <v/>
      </c>
      <c r="ES512" s="7" t="str">
        <f>+IFERROR(VLOOKUP(EP512,Auxiliar!$A:$C,3,0),"")</f>
        <v/>
      </c>
      <c r="EU512" s="1"/>
      <c r="EV512" s="12"/>
      <c r="EW512" s="6" t="str">
        <f>+IFERROR(VALUE(RIGHT(Tabla26[[#This Row],[B2B]],6)),"")</f>
        <v/>
      </c>
      <c r="EX512" s="6" t="str">
        <f>+IFERROR(VLOOKUP(EV512,Auxiliar!$A:$C,2,0),"")</f>
        <v/>
      </c>
      <c r="EY512" s="7" t="str">
        <f>+IFERROR(VLOOKUP(EV512,Auxiliar!$A:$C,3,0),"")</f>
        <v/>
      </c>
      <c r="EZ512" s="1"/>
      <c r="FA512" s="12"/>
      <c r="FB512" s="6" t="str">
        <f>+IFERROR(VALUE(RIGHT(Tabla27[[#This Row],[B2B]],6)),"")</f>
        <v/>
      </c>
      <c r="FC512" s="6" t="str">
        <f>+IFERROR(VLOOKUP(FA512,Auxiliar!$A:$C,2,0),"")</f>
        <v/>
      </c>
      <c r="FD512" s="7" t="str">
        <f>+IFERROR(VLOOKUP(FA512,Auxiliar!$A:$C,3,0),"")</f>
        <v/>
      </c>
      <c r="FE512" s="1"/>
      <c r="FF512" s="12"/>
      <c r="FG512" s="6" t="str">
        <f>+IFERROR(VALUE(RIGHT(Tabla28[[#This Row],[B2B]],6)),"")</f>
        <v/>
      </c>
      <c r="FH512" s="6" t="str">
        <f>+IFERROR(VLOOKUP(FF512,Auxiliar!$A:$C,2,0),"")</f>
        <v/>
      </c>
      <c r="FI512" s="7" t="str">
        <f>+IFERROR(VLOOKUP(FF512,Auxiliar!$A:$C,3,0),"")</f>
        <v/>
      </c>
      <c r="FJ512" s="1"/>
      <c r="FK512" s="12"/>
      <c r="FL512" s="6" t="str">
        <f>+IFERROR(VALUE(RIGHT(Tabla29[[#This Row],[B2B]],6)),"")</f>
        <v/>
      </c>
      <c r="FM512" s="6" t="str">
        <f>+IFERROR(VLOOKUP(FK512,Auxiliar!$A:$C,2,0),"")</f>
        <v/>
      </c>
      <c r="FN512" s="7" t="str">
        <f>+IFERROR(VLOOKUP(FK512,Auxiliar!$A:$C,3,0),"")</f>
        <v/>
      </c>
      <c r="FO512" s="1"/>
      <c r="FP512" s="12"/>
      <c r="FQ512" s="6" t="str">
        <f>+IFERROR(VALUE(RIGHT(Tabla30[[#This Row],[B2B]],6)),"")</f>
        <v/>
      </c>
      <c r="FR512" s="6" t="str">
        <f>+IFERROR(VLOOKUP(FP512,Auxiliar!$A:$C,2,0),"")</f>
        <v/>
      </c>
      <c r="FS512" s="7"/>
      <c r="FT512" s="1"/>
      <c r="FU512" s="12"/>
      <c r="FV512" s="6" t="str">
        <f>+IFERROR(VALUE(RIGHT(Tabla31[[#This Row],[B2B]],6)),"")</f>
        <v/>
      </c>
      <c r="FW512" s="6" t="str">
        <f>+IFERROR(VLOOKUP(FU512,Auxiliar!$A:$C,2,0),"")</f>
        <v/>
      </c>
      <c r="FX512" s="7" t="str">
        <f>+IFERROR(VLOOKUP(FU512,Auxiliar!$A:$C,3,0),"")</f>
        <v/>
      </c>
      <c r="FY512" s="1"/>
      <c r="FZ512" s="12"/>
      <c r="GA512" s="6" t="str">
        <f>+IFERROR(VALUE(RIGHT(Tabla32[[#This Row],[B2B]],6)),"")</f>
        <v/>
      </c>
      <c r="GB512" s="6" t="str">
        <f>+IFERROR(VLOOKUP(FZ512,Auxiliar!$A:$C,2,0),"")</f>
        <v/>
      </c>
      <c r="GC512" s="7" t="str">
        <f>+IFERROR(VLOOKUP(FZ512,Auxiliar!$A:$C,3,0),"")</f>
        <v/>
      </c>
      <c r="GD512" s="1"/>
      <c r="GE512" s="12"/>
      <c r="GF512" s="6" t="str">
        <f>+IFERROR(VALUE(RIGHT(Tabla33[[#This Row],[B2B]],6)),"")</f>
        <v/>
      </c>
      <c r="GG512" s="6" t="str">
        <f>+IFERROR(VLOOKUP(GE512,Auxiliar!$A:$C,2,0),"")</f>
        <v/>
      </c>
      <c r="GH512" s="7" t="str">
        <f>+IFERROR(VLOOKUP(GE512,Auxiliar!$A:$C,3,0),"")</f>
        <v/>
      </c>
    </row>
    <row r="513" spans="1:190" x14ac:dyDescent="0.25">
      <c r="A513" s="1"/>
      <c r="B513" s="1"/>
      <c r="C513" t="str">
        <f>+IFERROR(VALUE(RIGHT(Tabla1[[#This Row],[B2B]],6)),"")</f>
        <v/>
      </c>
      <c r="D513" t="str">
        <f>+IFERROR(VLOOKUP(B513,Auxiliar!$A:$C,2,0),"")</f>
        <v/>
      </c>
      <c r="E513" s="5" t="str">
        <f>+IFERROR(VLOOKUP(B513,Auxiliar!$A:$C,3,0),"")</f>
        <v/>
      </c>
      <c r="S513" s="1">
        <v>5600</v>
      </c>
      <c r="T513" s="1" t="s">
        <v>9</v>
      </c>
      <c r="U513" s="6">
        <f>+IFERROR(VALUE(RIGHT(Tabla4[[#This Row],[B2B]],6)),"")</f>
        <v>5600</v>
      </c>
      <c r="V513" s="6" t="str">
        <f>+IFERROR(VLOOKUP(T513,Auxiliar!$A:$C,2,0),"")</f>
        <v>CORE</v>
      </c>
      <c r="W513" s="7" t="str">
        <f>+IFERROR(VLOOKUP(T513,Auxiliar!$A:$C,3,0),"")</f>
        <v>0b 1% | 2b 5% | 4b 6%</v>
      </c>
      <c r="AK513" s="1">
        <v>5348</v>
      </c>
      <c r="AL513" s="1" t="s">
        <v>30</v>
      </c>
      <c r="AM513" s="6">
        <f>+IFERROR(VALUE(RIGHT(Tabla7[[#This Row],[B2B]],6)),"")</f>
        <v>5348</v>
      </c>
      <c r="AN513" s="6" t="str">
        <f>+IFERROR(VLOOKUP(AL513,Auxiliar!$A:$C,2,0),"")</f>
        <v>LATONES</v>
      </c>
      <c r="AO513" s="7" t="str">
        <f>+IFERROR(VLOOKUP(AL513,Auxiliar!$A:$C,3,0),"")</f>
        <v>1b 4% | 5b 7% | 97b 0%</v>
      </c>
      <c r="AW513" s="1"/>
      <c r="AX513" s="1" t="s">
        <v>32</v>
      </c>
      <c r="AY513" s="6" t="str">
        <f>+IFERROR(VALUE(RIGHT(Tabla9[[#This Row],[B2B]],6)),"")</f>
        <v/>
      </c>
      <c r="AZ513" s="6" t="str">
        <f>+IFERROR(VLOOKUP(AX513,Auxiliar!$A:$C,2,0),"")</f>
        <v>LATONES</v>
      </c>
      <c r="BA513" s="7" t="str">
        <f>+IFERROR(VLOOKUP(AX513,Auxiliar!$A:$C,3,0),"")</f>
        <v>2b 3% | 4b 4% | 6b 5% | 10b 8%  | 385b 0%</v>
      </c>
      <c r="BI513" s="1"/>
      <c r="BJ513" s="1"/>
      <c r="BK513" s="6" t="str">
        <f>+IFERROR(VALUE(RIGHT(Tabla11[[#This Row],[B2B]],6)),"")</f>
        <v/>
      </c>
      <c r="BL513" s="6" t="str">
        <f>+IFERROR(VLOOKUP(BJ513,Auxiliar!$A:$C,2,0),"")</f>
        <v/>
      </c>
      <c r="BM513" s="7" t="str">
        <f>+IFERROR(VLOOKUP(BJ513,Auxiliar!$A:$C,3,0),"")</f>
        <v/>
      </c>
      <c r="BO513" s="1">
        <v>1946</v>
      </c>
      <c r="BP513" s="1" t="s">
        <v>39</v>
      </c>
      <c r="BQ513" s="6">
        <f>+IFERROR(VALUE(RIGHT(Tabla12[[#This Row],[B2B]],6)),"")</f>
        <v>1946</v>
      </c>
      <c r="BR513" s="6" t="str">
        <f>+IFERROR(VLOOKUP(BP513,Auxiliar!$A:$C,2,0),"")</f>
        <v>VALUE LITRO</v>
      </c>
      <c r="BS513" s="7" t="str">
        <f>+IFERROR(VLOOKUP(BP513,Auxiliar!$A:$C,3,0),"")</f>
        <v>1b 12%</v>
      </c>
      <c r="CA513" s="1">
        <v>4486</v>
      </c>
      <c r="CB513" s="1" t="s">
        <v>35</v>
      </c>
      <c r="CC513" s="6">
        <f>+IFERROR(VALUE(RIGHT(Tabla14[[#This Row],[B2B]],6)),"")</f>
        <v>4486</v>
      </c>
      <c r="CD513" s="6" t="str">
        <f>+IFERROR(VLOOKUP(CB513,Auxiliar!$A:$C,2,0),"")</f>
        <v>Corona 710cc</v>
      </c>
      <c r="CE513" s="7" t="str">
        <f>+IFERROR(VLOOKUP(CB513,Auxiliar!$A:$C,3,0),"")</f>
        <v>1b 10% | 85b 0%</v>
      </c>
      <c r="CG513" s="1"/>
      <c r="CH513" s="1"/>
      <c r="CI513" s="6" t="str">
        <f>+IFERROR(VALUE(RIGHT(Tabla15[[#This Row],[B2B]],6)),"")</f>
        <v/>
      </c>
      <c r="CJ513" s="6" t="str">
        <f>+IFERROR(VLOOKUP(CH513,Auxiliar!$A:$C,2,0),"")</f>
        <v/>
      </c>
      <c r="CK513" s="7" t="str">
        <f>+IFERROR(VLOOKUP(CH513,Auxiliar!$A:$C,3,0),"")</f>
        <v/>
      </c>
      <c r="CM513" s="1">
        <v>4450</v>
      </c>
      <c r="CN513" s="1" t="s">
        <v>20</v>
      </c>
      <c r="CO513" s="6">
        <v>4450</v>
      </c>
      <c r="CP513" s="6" t="s">
        <v>20</v>
      </c>
      <c r="CQ513" s="7" t="s">
        <v>21</v>
      </c>
      <c r="CS513" s="1"/>
      <c r="CT513" s="1"/>
      <c r="CU513" s="6" t="str">
        <f>+IFERROR(VALUE(RIGHT(Tabla17[[#This Row],[B2B]],6)),"")</f>
        <v/>
      </c>
      <c r="CV513" s="6" t="str">
        <f>+IFERROR(VLOOKUP(CT513,Auxiliar!$A:$C,2,0),"")</f>
        <v/>
      </c>
      <c r="CW513" s="7" t="str">
        <f>+IFERROR(VLOOKUP(CT513,Auxiliar!$A:$C,3,0),"")</f>
        <v/>
      </c>
      <c r="CY513" s="1">
        <v>4450</v>
      </c>
      <c r="CZ513" s="1" t="s">
        <v>16</v>
      </c>
      <c r="DA513" s="6">
        <f>+IFERROR(VALUE(RIGHT(Tabla18[[#This Row],[B2B]],6)),"")</f>
        <v>4450</v>
      </c>
      <c r="DB513" s="6" t="str">
        <f>+IFERROR(VLOOKUP(CZ513,Auxiliar!$A:$C,2,0),"")</f>
        <v>PREMIUM</v>
      </c>
      <c r="DC513" s="7" t="str">
        <f>+IFERROR(VLOOKUP(CZ513,Auxiliar!$A:$C,3,0),"")</f>
        <v>0b 0% | 2b 2% | 5b 3,5% | 10b 5%</v>
      </c>
      <c r="DE513" s="1">
        <v>4450</v>
      </c>
      <c r="DF513" s="1" t="s">
        <v>19</v>
      </c>
      <c r="DG513" s="6">
        <f>+IFERROR(VALUE(RIGHT(Tabla19[[#This Row],[B2B]],6)),"")</f>
        <v>4450</v>
      </c>
      <c r="DH513" s="6" t="str">
        <f>+IFERROR(VLOOKUP(DF513,Auxiliar!$A:$C,2,0),"")</f>
        <v>MICHELOB</v>
      </c>
      <c r="DI513" s="7" t="str">
        <f>+IFERROR(VLOOKUP(DF513,Auxiliar!$A:$C,3,0),"")</f>
        <v>1b 7% | 3b 22% | 8b 27%</v>
      </c>
      <c r="DK513" s="1"/>
      <c r="DL513" s="1"/>
      <c r="DM513" s="6" t="str">
        <f>+IFERROR(VALUE(RIGHT(Tabla20[[#This Row],[B2B]],6)),"")</f>
        <v/>
      </c>
      <c r="DN513" s="6" t="str">
        <f>+IFERROR(VLOOKUP(DL513,Auxiliar!$A:$C,2,0),"")</f>
        <v/>
      </c>
      <c r="DO513" s="7" t="str">
        <f>+IFERROR(VLOOKUP(DL513,Auxiliar!$A:$C,3,0),"")</f>
        <v/>
      </c>
      <c r="DQ513" s="1">
        <v>4450</v>
      </c>
      <c r="DR513" s="12" t="s">
        <v>24</v>
      </c>
      <c r="DS513" s="6">
        <f>+IFERROR(VALUE(RIGHT(Tabla21[[#This Row],[B2B]],6)),"")</f>
        <v>4450</v>
      </c>
      <c r="DT513" s="6" t="str">
        <f>+IFERROR(VLOOKUP(DR513,Auxiliar!$A:$C,2,0),"")</f>
        <v>CORONA PORRON</v>
      </c>
      <c r="DU513" s="7" t="str">
        <f>+IFERROR(VLOOKUP(DR513,Auxiliar!$A:$C,3,0),"")</f>
        <v>1b 5% | 20b 0%</v>
      </c>
      <c r="DW513" s="1">
        <v>1953</v>
      </c>
      <c r="DX513" s="12" t="s">
        <v>43</v>
      </c>
      <c r="DY513" s="6">
        <f>+IFERROR(VALUE(RIGHT(Tabla22[[#This Row],[B2B]],6)),"")</f>
        <v>1953</v>
      </c>
      <c r="DZ513" s="6" t="str">
        <f>+IFERROR(VLOOKUP(DX513,Auxiliar!$A:$C,2,0),"")</f>
        <v xml:space="preserve">VALUE LATA </v>
      </c>
      <c r="EA513" s="7" t="str">
        <f>+IFERROR(VLOOKUP(DX513,Auxiliar!$A:$C,3,0),"")</f>
        <v>1b 15% | 100b 18%</v>
      </c>
      <c r="EC513" s="1">
        <v>11342</v>
      </c>
      <c r="ED513" s="12" t="s">
        <v>47</v>
      </c>
      <c r="EE513" s="6">
        <f>+IFERROR(VALUE(RIGHT(Tabla23[[#This Row],[B2B]],6)),"")</f>
        <v>11342</v>
      </c>
      <c r="EF513" s="6" t="str">
        <f>+IFERROR(VLOOKUP(ED513,Auxiliar!$A:$C,2,0),"")</f>
        <v>VALUE LATON</v>
      </c>
      <c r="EG513" s="7" t="str">
        <f>+IFERROR(VLOOKUP(ED513,Auxiliar!$A:$C,3,0),"")</f>
        <v>1b 10% | 5b 15% | 192b 0%</v>
      </c>
      <c r="EI513" s="1"/>
      <c r="EJ513" s="12"/>
      <c r="EK513" s="6" t="str">
        <f>+IFERROR(VALUE(RIGHT(Tabla24[[#This Row],[B2B]],6)),"")</f>
        <v/>
      </c>
      <c r="EL513" s="6" t="str">
        <f>+IFERROR(VLOOKUP(EJ513,Auxiliar!$A:$C,2,0),"")</f>
        <v/>
      </c>
      <c r="EM513" s="7" t="str">
        <f>+IFERROR(VLOOKUP(EJ513,Auxiliar!$A:$C,3,0),"")</f>
        <v/>
      </c>
      <c r="EO513" s="1"/>
      <c r="EP513" s="12"/>
      <c r="EQ513" s="6" t="str">
        <f>+IFERROR(VALUE(RIGHT(Tabla25[[#This Row],[B2B]],6)),"")</f>
        <v/>
      </c>
      <c r="ER513" s="6" t="str">
        <f>+IFERROR(VLOOKUP(EP513,Auxiliar!$A:$C,2,0),"")</f>
        <v/>
      </c>
      <c r="ES513" s="7" t="str">
        <f>+IFERROR(VLOOKUP(EP513,Auxiliar!$A:$C,3,0),"")</f>
        <v/>
      </c>
      <c r="EU513" s="1"/>
      <c r="EV513" s="12"/>
      <c r="EW513" s="6" t="str">
        <f>+IFERROR(VALUE(RIGHT(Tabla26[[#This Row],[B2B]],6)),"")</f>
        <v/>
      </c>
      <c r="EX513" s="6" t="str">
        <f>+IFERROR(VLOOKUP(EV513,Auxiliar!$A:$C,2,0),"")</f>
        <v/>
      </c>
      <c r="EY513" s="7" t="str">
        <f>+IFERROR(VLOOKUP(EV513,Auxiliar!$A:$C,3,0),"")</f>
        <v/>
      </c>
      <c r="EZ513" s="1"/>
      <c r="FA513" s="12"/>
      <c r="FB513" s="6" t="str">
        <f>+IFERROR(VALUE(RIGHT(Tabla27[[#This Row],[B2B]],6)),"")</f>
        <v/>
      </c>
      <c r="FC513" s="6" t="str">
        <f>+IFERROR(VLOOKUP(FA513,Auxiliar!$A:$C,2,0),"")</f>
        <v/>
      </c>
      <c r="FD513" s="7" t="str">
        <f>+IFERROR(VLOOKUP(FA513,Auxiliar!$A:$C,3,0),"")</f>
        <v/>
      </c>
      <c r="FE513" s="1"/>
      <c r="FF513" s="12"/>
      <c r="FG513" s="6" t="str">
        <f>+IFERROR(VALUE(RIGHT(Tabla28[[#This Row],[B2B]],6)),"")</f>
        <v/>
      </c>
      <c r="FH513" s="6" t="str">
        <f>+IFERROR(VLOOKUP(FF513,Auxiliar!$A:$C,2,0),"")</f>
        <v/>
      </c>
      <c r="FI513" s="7" t="str">
        <f>+IFERROR(VLOOKUP(FF513,Auxiliar!$A:$C,3,0),"")</f>
        <v/>
      </c>
      <c r="FJ513" s="1"/>
      <c r="FK513" s="12"/>
      <c r="FL513" s="6" t="str">
        <f>+IFERROR(VALUE(RIGHT(Tabla29[[#This Row],[B2B]],6)),"")</f>
        <v/>
      </c>
      <c r="FM513" s="6" t="str">
        <f>+IFERROR(VLOOKUP(FK513,Auxiliar!$A:$C,2,0),"")</f>
        <v/>
      </c>
      <c r="FN513" s="7" t="str">
        <f>+IFERROR(VLOOKUP(FK513,Auxiliar!$A:$C,3,0),"")</f>
        <v/>
      </c>
      <c r="FO513" s="1"/>
      <c r="FP513" s="12"/>
      <c r="FQ513" s="6" t="str">
        <f>+IFERROR(VALUE(RIGHT(Tabla30[[#This Row],[B2B]],6)),"")</f>
        <v/>
      </c>
      <c r="FR513" s="6" t="str">
        <f>+IFERROR(VLOOKUP(FP513,Auxiliar!$A:$C,2,0),"")</f>
        <v/>
      </c>
      <c r="FS513" s="7"/>
      <c r="FT513" s="1"/>
      <c r="FU513" s="12"/>
      <c r="FV513" s="6" t="str">
        <f>+IFERROR(VALUE(RIGHT(Tabla31[[#This Row],[B2B]],6)),"")</f>
        <v/>
      </c>
      <c r="FW513" s="6" t="str">
        <f>+IFERROR(VLOOKUP(FU513,Auxiliar!$A:$C,2,0),"")</f>
        <v/>
      </c>
      <c r="FX513" s="7" t="str">
        <f>+IFERROR(VLOOKUP(FU513,Auxiliar!$A:$C,3,0),"")</f>
        <v/>
      </c>
      <c r="FY513" s="1"/>
      <c r="FZ513" s="12"/>
      <c r="GA513" s="6" t="str">
        <f>+IFERROR(VALUE(RIGHT(Tabla32[[#This Row],[B2B]],6)),"")</f>
        <v/>
      </c>
      <c r="GB513" s="6" t="str">
        <f>+IFERROR(VLOOKUP(FZ513,Auxiliar!$A:$C,2,0),"")</f>
        <v/>
      </c>
      <c r="GC513" s="7" t="str">
        <f>+IFERROR(VLOOKUP(FZ513,Auxiliar!$A:$C,3,0),"")</f>
        <v/>
      </c>
      <c r="GD513" s="1"/>
      <c r="GE513" s="12"/>
      <c r="GF513" s="6" t="str">
        <f>+IFERROR(VALUE(RIGHT(Tabla33[[#This Row],[B2B]],6)),"")</f>
        <v/>
      </c>
      <c r="GG513" s="6" t="str">
        <f>+IFERROR(VLOOKUP(GE513,Auxiliar!$A:$C,2,0),"")</f>
        <v/>
      </c>
      <c r="GH513" s="7" t="str">
        <f>+IFERROR(VLOOKUP(GE513,Auxiliar!$A:$C,3,0),"")</f>
        <v/>
      </c>
    </row>
    <row r="514" spans="1:190" x14ac:dyDescent="0.25">
      <c r="A514" s="1"/>
      <c r="B514" s="1"/>
      <c r="C514" t="str">
        <f>+IFERROR(VALUE(RIGHT(Tabla1[[#This Row],[B2B]],6)),"")</f>
        <v/>
      </c>
      <c r="D514" t="str">
        <f>+IFERROR(VLOOKUP(B514,Auxiliar!$A:$C,2,0),"")</f>
        <v/>
      </c>
      <c r="E514" s="5" t="str">
        <f>+IFERROR(VLOOKUP(B514,Auxiliar!$A:$C,3,0),"")</f>
        <v/>
      </c>
      <c r="S514" s="1">
        <v>5609</v>
      </c>
      <c r="T514" s="1" t="s">
        <v>9</v>
      </c>
      <c r="U514" s="6">
        <f>+IFERROR(VALUE(RIGHT(Tabla4[[#This Row],[B2B]],6)),"")</f>
        <v>5609</v>
      </c>
      <c r="V514" s="6" t="str">
        <f>+IFERROR(VLOOKUP(T514,Auxiliar!$A:$C,2,0),"")</f>
        <v>CORE</v>
      </c>
      <c r="W514" s="7" t="str">
        <f>+IFERROR(VLOOKUP(T514,Auxiliar!$A:$C,3,0),"")</f>
        <v>0b 1% | 2b 5% | 4b 6%</v>
      </c>
      <c r="AK514" s="1">
        <v>5356</v>
      </c>
      <c r="AL514" s="1" t="s">
        <v>30</v>
      </c>
      <c r="AM514" s="6">
        <f>+IFERROR(VALUE(RIGHT(Tabla7[[#This Row],[B2B]],6)),"")</f>
        <v>5356</v>
      </c>
      <c r="AN514" s="6" t="str">
        <f>+IFERROR(VLOOKUP(AL514,Auxiliar!$A:$C,2,0),"")</f>
        <v>LATONES</v>
      </c>
      <c r="AO514" s="7" t="str">
        <f>+IFERROR(VLOOKUP(AL514,Auxiliar!$A:$C,3,0),"")</f>
        <v>1b 4% | 5b 7% | 97b 0%</v>
      </c>
      <c r="AW514" s="1"/>
      <c r="AX514" s="1" t="s">
        <v>32</v>
      </c>
      <c r="AY514" s="6" t="str">
        <f>+IFERROR(VALUE(RIGHT(Tabla9[[#This Row],[B2B]],6)),"")</f>
        <v/>
      </c>
      <c r="AZ514" s="6" t="str">
        <f>+IFERROR(VLOOKUP(AX514,Auxiliar!$A:$C,2,0),"")</f>
        <v>LATONES</v>
      </c>
      <c r="BA514" s="7" t="str">
        <f>+IFERROR(VLOOKUP(AX514,Auxiliar!$A:$C,3,0),"")</f>
        <v>2b 3% | 4b 4% | 6b 5% | 10b 8%  | 385b 0%</v>
      </c>
      <c r="BI514" s="1"/>
      <c r="BJ514" s="1"/>
      <c r="BK514" s="6" t="str">
        <f>+IFERROR(VALUE(RIGHT(Tabla11[[#This Row],[B2B]],6)),"")</f>
        <v/>
      </c>
      <c r="BL514" s="6" t="str">
        <f>+IFERROR(VLOOKUP(BJ514,Auxiliar!$A:$C,2,0),"")</f>
        <v/>
      </c>
      <c r="BM514" s="7" t="str">
        <f>+IFERROR(VLOOKUP(BJ514,Auxiliar!$A:$C,3,0),"")</f>
        <v/>
      </c>
      <c r="BO514" s="1">
        <v>1948</v>
      </c>
      <c r="BP514" s="1" t="s">
        <v>39</v>
      </c>
      <c r="BQ514" s="6">
        <f>+IFERROR(VALUE(RIGHT(Tabla12[[#This Row],[B2B]],6)),"")</f>
        <v>1948</v>
      </c>
      <c r="BR514" s="6" t="str">
        <f>+IFERROR(VLOOKUP(BP514,Auxiliar!$A:$C,2,0),"")</f>
        <v>VALUE LITRO</v>
      </c>
      <c r="BS514" s="7" t="str">
        <f>+IFERROR(VLOOKUP(BP514,Auxiliar!$A:$C,3,0),"")</f>
        <v>1b 12%</v>
      </c>
      <c r="CA514" s="1">
        <v>4489</v>
      </c>
      <c r="CB514" s="1" t="s">
        <v>35</v>
      </c>
      <c r="CC514" s="6">
        <f>+IFERROR(VALUE(RIGHT(Tabla14[[#This Row],[B2B]],6)),"")</f>
        <v>4489</v>
      </c>
      <c r="CD514" s="6" t="str">
        <f>+IFERROR(VLOOKUP(CB514,Auxiliar!$A:$C,2,0),"")</f>
        <v>Corona 710cc</v>
      </c>
      <c r="CE514" s="7" t="str">
        <f>+IFERROR(VLOOKUP(CB514,Auxiliar!$A:$C,3,0),"")</f>
        <v>1b 10% | 85b 0%</v>
      </c>
      <c r="CG514" s="1"/>
      <c r="CH514" s="1"/>
      <c r="CI514" s="6" t="str">
        <f>+IFERROR(VALUE(RIGHT(Tabla15[[#This Row],[B2B]],6)),"")</f>
        <v/>
      </c>
      <c r="CJ514" s="6" t="str">
        <f>+IFERROR(VLOOKUP(CH514,Auxiliar!$A:$C,2,0),"")</f>
        <v/>
      </c>
      <c r="CK514" s="7" t="str">
        <f>+IFERROR(VLOOKUP(CH514,Auxiliar!$A:$C,3,0),"")</f>
        <v/>
      </c>
      <c r="CM514" s="1">
        <v>4451</v>
      </c>
      <c r="CN514" s="1" t="s">
        <v>20</v>
      </c>
      <c r="CO514" s="6">
        <v>4451</v>
      </c>
      <c r="CP514" s="6" t="s">
        <v>20</v>
      </c>
      <c r="CQ514" s="7" t="s">
        <v>21</v>
      </c>
      <c r="CS514" s="1"/>
      <c r="CT514" s="1"/>
      <c r="CU514" s="6" t="str">
        <f>+IFERROR(VALUE(RIGHT(Tabla17[[#This Row],[B2B]],6)),"")</f>
        <v/>
      </c>
      <c r="CV514" s="6" t="str">
        <f>+IFERROR(VLOOKUP(CT514,Auxiliar!$A:$C,2,0),"")</f>
        <v/>
      </c>
      <c r="CW514" s="7" t="str">
        <f>+IFERROR(VLOOKUP(CT514,Auxiliar!$A:$C,3,0),"")</f>
        <v/>
      </c>
      <c r="CY514" s="1">
        <v>4451</v>
      </c>
      <c r="CZ514" s="1" t="s">
        <v>16</v>
      </c>
      <c r="DA514" s="6">
        <f>+IFERROR(VALUE(RIGHT(Tabla18[[#This Row],[B2B]],6)),"")</f>
        <v>4451</v>
      </c>
      <c r="DB514" s="6" t="str">
        <f>+IFERROR(VLOOKUP(CZ514,Auxiliar!$A:$C,2,0),"")</f>
        <v>PREMIUM</v>
      </c>
      <c r="DC514" s="7" t="str">
        <f>+IFERROR(VLOOKUP(CZ514,Auxiliar!$A:$C,3,0),"")</f>
        <v>0b 0% | 2b 2% | 5b 3,5% | 10b 5%</v>
      </c>
      <c r="DE514" s="1">
        <v>4451</v>
      </c>
      <c r="DF514" s="1" t="s">
        <v>19</v>
      </c>
      <c r="DG514" s="6">
        <f>+IFERROR(VALUE(RIGHT(Tabla19[[#This Row],[B2B]],6)),"")</f>
        <v>4451</v>
      </c>
      <c r="DH514" s="6" t="str">
        <f>+IFERROR(VLOOKUP(DF514,Auxiliar!$A:$C,2,0),"")</f>
        <v>MICHELOB</v>
      </c>
      <c r="DI514" s="7" t="str">
        <f>+IFERROR(VLOOKUP(DF514,Auxiliar!$A:$C,3,0),"")</f>
        <v>1b 7% | 3b 22% | 8b 27%</v>
      </c>
      <c r="DK514" s="1"/>
      <c r="DL514" s="1"/>
      <c r="DM514" s="6" t="str">
        <f>+IFERROR(VALUE(RIGHT(Tabla20[[#This Row],[B2B]],6)),"")</f>
        <v/>
      </c>
      <c r="DN514" s="6" t="str">
        <f>+IFERROR(VLOOKUP(DL514,Auxiliar!$A:$C,2,0),"")</f>
        <v/>
      </c>
      <c r="DO514" s="7" t="str">
        <f>+IFERROR(VLOOKUP(DL514,Auxiliar!$A:$C,3,0),"")</f>
        <v/>
      </c>
      <c r="DQ514" s="1">
        <v>4451</v>
      </c>
      <c r="DR514" s="12" t="s">
        <v>24</v>
      </c>
      <c r="DS514" s="6">
        <f>+IFERROR(VALUE(RIGHT(Tabla21[[#This Row],[B2B]],6)),"")</f>
        <v>4451</v>
      </c>
      <c r="DT514" s="6" t="str">
        <f>+IFERROR(VLOOKUP(DR514,Auxiliar!$A:$C,2,0),"")</f>
        <v>CORONA PORRON</v>
      </c>
      <c r="DU514" s="7" t="str">
        <f>+IFERROR(VLOOKUP(DR514,Auxiliar!$A:$C,3,0),"")</f>
        <v>1b 5% | 20b 0%</v>
      </c>
      <c r="DW514" s="1">
        <v>11393</v>
      </c>
      <c r="DX514" s="12" t="s">
        <v>43</v>
      </c>
      <c r="DY514" s="6">
        <f>+IFERROR(VALUE(RIGHT(Tabla22[[#This Row],[B2B]],6)),"")</f>
        <v>11393</v>
      </c>
      <c r="DZ514" s="6" t="str">
        <f>+IFERROR(VLOOKUP(DX514,Auxiliar!$A:$C,2,0),"")</f>
        <v xml:space="preserve">VALUE LATA </v>
      </c>
      <c r="EA514" s="7" t="str">
        <f>+IFERROR(VLOOKUP(DX514,Auxiliar!$A:$C,3,0),"")</f>
        <v>1b 15% | 100b 18%</v>
      </c>
      <c r="EC514" s="1">
        <v>1946</v>
      </c>
      <c r="ED514" s="12" t="s">
        <v>47</v>
      </c>
      <c r="EE514" s="6">
        <f>+IFERROR(VALUE(RIGHT(Tabla23[[#This Row],[B2B]],6)),"")</f>
        <v>1946</v>
      </c>
      <c r="EF514" s="6" t="str">
        <f>+IFERROR(VLOOKUP(ED514,Auxiliar!$A:$C,2,0),"")</f>
        <v>VALUE LATON</v>
      </c>
      <c r="EG514" s="7" t="str">
        <f>+IFERROR(VLOOKUP(ED514,Auxiliar!$A:$C,3,0),"")</f>
        <v>1b 10% | 5b 15% | 192b 0%</v>
      </c>
      <c r="EI514" s="1"/>
      <c r="EJ514" s="12"/>
      <c r="EK514" s="6" t="str">
        <f>+IFERROR(VALUE(RIGHT(Tabla24[[#This Row],[B2B]],6)),"")</f>
        <v/>
      </c>
      <c r="EL514" s="6" t="str">
        <f>+IFERROR(VLOOKUP(EJ514,Auxiliar!$A:$C,2,0),"")</f>
        <v/>
      </c>
      <c r="EM514" s="7" t="str">
        <f>+IFERROR(VLOOKUP(EJ514,Auxiliar!$A:$C,3,0),"")</f>
        <v/>
      </c>
      <c r="EO514" s="1"/>
      <c r="EP514" s="12"/>
      <c r="EQ514" s="6" t="str">
        <f>+IFERROR(VALUE(RIGHT(Tabla25[[#This Row],[B2B]],6)),"")</f>
        <v/>
      </c>
      <c r="ER514" s="6" t="str">
        <f>+IFERROR(VLOOKUP(EP514,Auxiliar!$A:$C,2,0),"")</f>
        <v/>
      </c>
      <c r="ES514" s="7" t="str">
        <f>+IFERROR(VLOOKUP(EP514,Auxiliar!$A:$C,3,0),"")</f>
        <v/>
      </c>
      <c r="EU514" s="1"/>
      <c r="EV514" s="12"/>
      <c r="EW514" s="6" t="str">
        <f>+IFERROR(VALUE(RIGHT(Tabla26[[#This Row],[B2B]],6)),"")</f>
        <v/>
      </c>
      <c r="EX514" s="6" t="str">
        <f>+IFERROR(VLOOKUP(EV514,Auxiliar!$A:$C,2,0),"")</f>
        <v/>
      </c>
      <c r="EY514" s="7" t="str">
        <f>+IFERROR(VLOOKUP(EV514,Auxiliar!$A:$C,3,0),"")</f>
        <v/>
      </c>
      <c r="EZ514" s="1"/>
      <c r="FA514" s="12"/>
      <c r="FB514" s="6" t="str">
        <f>+IFERROR(VALUE(RIGHT(Tabla27[[#This Row],[B2B]],6)),"")</f>
        <v/>
      </c>
      <c r="FC514" s="6" t="str">
        <f>+IFERROR(VLOOKUP(FA514,Auxiliar!$A:$C,2,0),"")</f>
        <v/>
      </c>
      <c r="FD514" s="7" t="str">
        <f>+IFERROR(VLOOKUP(FA514,Auxiliar!$A:$C,3,0),"")</f>
        <v/>
      </c>
      <c r="FE514" s="1"/>
      <c r="FF514" s="12"/>
      <c r="FG514" s="6" t="str">
        <f>+IFERROR(VALUE(RIGHT(Tabla28[[#This Row],[B2B]],6)),"")</f>
        <v/>
      </c>
      <c r="FH514" s="6" t="str">
        <f>+IFERROR(VLOOKUP(FF514,Auxiliar!$A:$C,2,0),"")</f>
        <v/>
      </c>
      <c r="FI514" s="7" t="str">
        <f>+IFERROR(VLOOKUP(FF514,Auxiliar!$A:$C,3,0),"")</f>
        <v/>
      </c>
      <c r="FJ514" s="1"/>
      <c r="FK514" s="12"/>
      <c r="FL514" s="6" t="str">
        <f>+IFERROR(VALUE(RIGHT(Tabla29[[#This Row],[B2B]],6)),"")</f>
        <v/>
      </c>
      <c r="FM514" s="6" t="str">
        <f>+IFERROR(VLOOKUP(FK514,Auxiliar!$A:$C,2,0),"")</f>
        <v/>
      </c>
      <c r="FN514" s="7" t="str">
        <f>+IFERROR(VLOOKUP(FK514,Auxiliar!$A:$C,3,0),"")</f>
        <v/>
      </c>
      <c r="FO514" s="1"/>
      <c r="FP514" s="12"/>
      <c r="FQ514" s="6" t="str">
        <f>+IFERROR(VALUE(RIGHT(Tabla30[[#This Row],[B2B]],6)),"")</f>
        <v/>
      </c>
      <c r="FR514" s="6" t="str">
        <f>+IFERROR(VLOOKUP(FP514,Auxiliar!$A:$C,2,0),"")</f>
        <v/>
      </c>
      <c r="FS514" s="7"/>
      <c r="FT514" s="1"/>
      <c r="FU514" s="12"/>
      <c r="FV514" s="6" t="str">
        <f>+IFERROR(VALUE(RIGHT(Tabla31[[#This Row],[B2B]],6)),"")</f>
        <v/>
      </c>
      <c r="FW514" s="6" t="str">
        <f>+IFERROR(VLOOKUP(FU514,Auxiliar!$A:$C,2,0),"")</f>
        <v/>
      </c>
      <c r="FX514" s="7" t="str">
        <f>+IFERROR(VLOOKUP(FU514,Auxiliar!$A:$C,3,0),"")</f>
        <v/>
      </c>
      <c r="FY514" s="1"/>
      <c r="FZ514" s="12"/>
      <c r="GA514" s="6" t="str">
        <f>+IFERROR(VALUE(RIGHT(Tabla32[[#This Row],[B2B]],6)),"")</f>
        <v/>
      </c>
      <c r="GB514" s="6" t="str">
        <f>+IFERROR(VLOOKUP(FZ514,Auxiliar!$A:$C,2,0),"")</f>
        <v/>
      </c>
      <c r="GC514" s="7" t="str">
        <f>+IFERROR(VLOOKUP(FZ514,Auxiliar!$A:$C,3,0),"")</f>
        <v/>
      </c>
      <c r="GD514" s="1"/>
      <c r="GE514" s="12"/>
      <c r="GF514" s="6" t="str">
        <f>+IFERROR(VALUE(RIGHT(Tabla33[[#This Row],[B2B]],6)),"")</f>
        <v/>
      </c>
      <c r="GG514" s="6" t="str">
        <f>+IFERROR(VLOOKUP(GE514,Auxiliar!$A:$C,2,0),"")</f>
        <v/>
      </c>
      <c r="GH514" s="7" t="str">
        <f>+IFERROR(VLOOKUP(GE514,Auxiliar!$A:$C,3,0),"")</f>
        <v/>
      </c>
    </row>
    <row r="515" spans="1:190" x14ac:dyDescent="0.25">
      <c r="A515" s="1"/>
      <c r="B515" s="1"/>
      <c r="C515" t="str">
        <f>+IFERROR(VALUE(RIGHT(Tabla1[[#This Row],[B2B]],6)),"")</f>
        <v/>
      </c>
      <c r="D515" t="str">
        <f>+IFERROR(VLOOKUP(B515,Auxiliar!$A:$C,2,0),"")</f>
        <v/>
      </c>
      <c r="E515" s="5" t="str">
        <f>+IFERROR(VLOOKUP(B515,Auxiliar!$A:$C,3,0),"")</f>
        <v/>
      </c>
      <c r="S515" s="1">
        <v>5610</v>
      </c>
      <c r="T515" s="1" t="s">
        <v>9</v>
      </c>
      <c r="U515" s="6">
        <f>+IFERROR(VALUE(RIGHT(Tabla4[[#This Row],[B2B]],6)),"")</f>
        <v>5610</v>
      </c>
      <c r="V515" s="6" t="str">
        <f>+IFERROR(VLOOKUP(T515,Auxiliar!$A:$C,2,0),"")</f>
        <v>CORE</v>
      </c>
      <c r="W515" s="7" t="str">
        <f>+IFERROR(VLOOKUP(T515,Auxiliar!$A:$C,3,0),"")</f>
        <v>0b 1% | 2b 5% | 4b 6%</v>
      </c>
      <c r="AK515" s="1">
        <v>5368</v>
      </c>
      <c r="AL515" s="1" t="s">
        <v>30</v>
      </c>
      <c r="AM515" s="6">
        <f>+IFERROR(VALUE(RIGHT(Tabla7[[#This Row],[B2B]],6)),"")</f>
        <v>5368</v>
      </c>
      <c r="AN515" s="6" t="str">
        <f>+IFERROR(VLOOKUP(AL515,Auxiliar!$A:$C,2,0),"")</f>
        <v>LATONES</v>
      </c>
      <c r="AO515" s="7" t="str">
        <f>+IFERROR(VLOOKUP(AL515,Auxiliar!$A:$C,3,0),"")</f>
        <v>1b 4% | 5b 7% | 97b 0%</v>
      </c>
      <c r="AW515" s="1"/>
      <c r="AX515" s="1" t="s">
        <v>32</v>
      </c>
      <c r="AY515" s="6" t="str">
        <f>+IFERROR(VALUE(RIGHT(Tabla9[[#This Row],[B2B]],6)),"")</f>
        <v/>
      </c>
      <c r="AZ515" s="6" t="str">
        <f>+IFERROR(VLOOKUP(AX515,Auxiliar!$A:$C,2,0),"")</f>
        <v>LATONES</v>
      </c>
      <c r="BA515" s="7" t="str">
        <f>+IFERROR(VLOOKUP(AX515,Auxiliar!$A:$C,3,0),"")</f>
        <v>2b 3% | 4b 4% | 6b 5% | 10b 8%  | 385b 0%</v>
      </c>
      <c r="BI515" s="1"/>
      <c r="BJ515" s="1"/>
      <c r="BK515" s="6" t="str">
        <f>+IFERROR(VALUE(RIGHT(Tabla11[[#This Row],[B2B]],6)),"")</f>
        <v/>
      </c>
      <c r="BL515" s="6" t="str">
        <f>+IFERROR(VLOOKUP(BJ515,Auxiliar!$A:$C,2,0),"")</f>
        <v/>
      </c>
      <c r="BM515" s="7" t="str">
        <f>+IFERROR(VLOOKUP(BJ515,Auxiliar!$A:$C,3,0),"")</f>
        <v/>
      </c>
      <c r="BO515" s="1">
        <v>11387</v>
      </c>
      <c r="BP515" s="1" t="s">
        <v>39</v>
      </c>
      <c r="BQ515" s="6">
        <f>+IFERROR(VALUE(RIGHT(Tabla12[[#This Row],[B2B]],6)),"")</f>
        <v>11387</v>
      </c>
      <c r="BR515" s="6" t="str">
        <f>+IFERROR(VLOOKUP(BP515,Auxiliar!$A:$C,2,0),"")</f>
        <v>VALUE LITRO</v>
      </c>
      <c r="BS515" s="7" t="str">
        <f>+IFERROR(VLOOKUP(BP515,Auxiliar!$A:$C,3,0),"")</f>
        <v>1b 12%</v>
      </c>
      <c r="CA515" s="1">
        <v>4501</v>
      </c>
      <c r="CB515" s="1" t="s">
        <v>35</v>
      </c>
      <c r="CC515" s="6">
        <f>+IFERROR(VALUE(RIGHT(Tabla14[[#This Row],[B2B]],6)),"")</f>
        <v>4501</v>
      </c>
      <c r="CD515" s="6" t="str">
        <f>+IFERROR(VLOOKUP(CB515,Auxiliar!$A:$C,2,0),"")</f>
        <v>Corona 710cc</v>
      </c>
      <c r="CE515" s="7" t="str">
        <f>+IFERROR(VLOOKUP(CB515,Auxiliar!$A:$C,3,0),"")</f>
        <v>1b 10% | 85b 0%</v>
      </c>
      <c r="CG515" s="1"/>
      <c r="CH515" s="1"/>
      <c r="CI515" s="6" t="str">
        <f>+IFERROR(VALUE(RIGHT(Tabla15[[#This Row],[B2B]],6)),"")</f>
        <v/>
      </c>
      <c r="CJ515" s="6" t="str">
        <f>+IFERROR(VLOOKUP(CH515,Auxiliar!$A:$C,2,0),"")</f>
        <v/>
      </c>
      <c r="CK515" s="7" t="str">
        <f>+IFERROR(VLOOKUP(CH515,Auxiliar!$A:$C,3,0),"")</f>
        <v/>
      </c>
      <c r="CM515" s="1">
        <v>4461</v>
      </c>
      <c r="CN515" s="1" t="s">
        <v>20</v>
      </c>
      <c r="CO515" s="6">
        <v>4461</v>
      </c>
      <c r="CP515" s="6" t="s">
        <v>20</v>
      </c>
      <c r="CQ515" s="7" t="s">
        <v>21</v>
      </c>
      <c r="CS515" s="1"/>
      <c r="CT515" s="1"/>
      <c r="CU515" s="6" t="str">
        <f>+IFERROR(VALUE(RIGHT(Tabla17[[#This Row],[B2B]],6)),"")</f>
        <v/>
      </c>
      <c r="CV515" s="6" t="str">
        <f>+IFERROR(VLOOKUP(CT515,Auxiliar!$A:$C,2,0),"")</f>
        <v/>
      </c>
      <c r="CW515" s="7" t="str">
        <f>+IFERROR(VLOOKUP(CT515,Auxiliar!$A:$C,3,0),"")</f>
        <v/>
      </c>
      <c r="CY515" s="1">
        <v>4461</v>
      </c>
      <c r="CZ515" s="1" t="s">
        <v>16</v>
      </c>
      <c r="DA515" s="6">
        <f>+IFERROR(VALUE(RIGHT(Tabla18[[#This Row],[B2B]],6)),"")</f>
        <v>4461</v>
      </c>
      <c r="DB515" s="6" t="str">
        <f>+IFERROR(VLOOKUP(CZ515,Auxiliar!$A:$C,2,0),"")</f>
        <v>PREMIUM</v>
      </c>
      <c r="DC515" s="7" t="str">
        <f>+IFERROR(VLOOKUP(CZ515,Auxiliar!$A:$C,3,0),"")</f>
        <v>0b 0% | 2b 2% | 5b 3,5% | 10b 5%</v>
      </c>
      <c r="DE515" s="1">
        <v>4461</v>
      </c>
      <c r="DF515" s="1" t="s">
        <v>19</v>
      </c>
      <c r="DG515" s="6">
        <f>+IFERROR(VALUE(RIGHT(Tabla19[[#This Row],[B2B]],6)),"")</f>
        <v>4461</v>
      </c>
      <c r="DH515" s="6" t="str">
        <f>+IFERROR(VLOOKUP(DF515,Auxiliar!$A:$C,2,0),"")</f>
        <v>MICHELOB</v>
      </c>
      <c r="DI515" s="7" t="str">
        <f>+IFERROR(VLOOKUP(DF515,Auxiliar!$A:$C,3,0),"")</f>
        <v>1b 7% | 3b 22% | 8b 27%</v>
      </c>
      <c r="DK515" s="1"/>
      <c r="DL515" s="1"/>
      <c r="DM515" s="6" t="str">
        <f>+IFERROR(VALUE(RIGHT(Tabla20[[#This Row],[B2B]],6)),"")</f>
        <v/>
      </c>
      <c r="DN515" s="6" t="str">
        <f>+IFERROR(VLOOKUP(DL515,Auxiliar!$A:$C,2,0),"")</f>
        <v/>
      </c>
      <c r="DO515" s="7" t="str">
        <f>+IFERROR(VLOOKUP(DL515,Auxiliar!$A:$C,3,0),"")</f>
        <v/>
      </c>
      <c r="DQ515" s="1">
        <v>4461</v>
      </c>
      <c r="DR515" s="12" t="s">
        <v>24</v>
      </c>
      <c r="DS515" s="6">
        <f>+IFERROR(VALUE(RIGHT(Tabla21[[#This Row],[B2B]],6)),"")</f>
        <v>4461</v>
      </c>
      <c r="DT515" s="6" t="str">
        <f>+IFERROR(VLOOKUP(DR515,Auxiliar!$A:$C,2,0),"")</f>
        <v>CORONA PORRON</v>
      </c>
      <c r="DU515" s="7" t="str">
        <f>+IFERROR(VLOOKUP(DR515,Auxiliar!$A:$C,3,0),"")</f>
        <v>1b 5% | 20b 0%</v>
      </c>
      <c r="DW515" s="1">
        <v>11414</v>
      </c>
      <c r="DX515" s="12" t="s">
        <v>43</v>
      </c>
      <c r="DY515" s="6">
        <f>+IFERROR(VALUE(RIGHT(Tabla22[[#This Row],[B2B]],6)),"")</f>
        <v>11414</v>
      </c>
      <c r="DZ515" s="6" t="str">
        <f>+IFERROR(VLOOKUP(DX515,Auxiliar!$A:$C,2,0),"")</f>
        <v xml:space="preserve">VALUE LATA </v>
      </c>
      <c r="EA515" s="7" t="str">
        <f>+IFERROR(VLOOKUP(DX515,Auxiliar!$A:$C,3,0),"")</f>
        <v>1b 15% | 100b 18%</v>
      </c>
      <c r="EC515" s="1">
        <v>1948</v>
      </c>
      <c r="ED515" s="12" t="s">
        <v>47</v>
      </c>
      <c r="EE515" s="6">
        <f>+IFERROR(VALUE(RIGHT(Tabla23[[#This Row],[B2B]],6)),"")</f>
        <v>1948</v>
      </c>
      <c r="EF515" s="6" t="str">
        <f>+IFERROR(VLOOKUP(ED515,Auxiliar!$A:$C,2,0),"")</f>
        <v>VALUE LATON</v>
      </c>
      <c r="EG515" s="7" t="str">
        <f>+IFERROR(VLOOKUP(ED515,Auxiliar!$A:$C,3,0),"")</f>
        <v>1b 10% | 5b 15% | 192b 0%</v>
      </c>
      <c r="EI515" s="1"/>
      <c r="EJ515" s="12"/>
      <c r="EK515" s="6" t="str">
        <f>+IFERROR(VALUE(RIGHT(Tabla24[[#This Row],[B2B]],6)),"")</f>
        <v/>
      </c>
      <c r="EL515" s="6" t="str">
        <f>+IFERROR(VLOOKUP(EJ515,Auxiliar!$A:$C,2,0),"")</f>
        <v/>
      </c>
      <c r="EM515" s="7" t="str">
        <f>+IFERROR(VLOOKUP(EJ515,Auxiliar!$A:$C,3,0),"")</f>
        <v/>
      </c>
      <c r="EO515" s="1"/>
      <c r="EP515" s="12"/>
      <c r="EQ515" s="6" t="str">
        <f>+IFERROR(VALUE(RIGHT(Tabla25[[#This Row],[B2B]],6)),"")</f>
        <v/>
      </c>
      <c r="ER515" s="6" t="str">
        <f>+IFERROR(VLOOKUP(EP515,Auxiliar!$A:$C,2,0),"")</f>
        <v/>
      </c>
      <c r="ES515" s="7" t="str">
        <f>+IFERROR(VLOOKUP(EP515,Auxiliar!$A:$C,3,0),"")</f>
        <v/>
      </c>
      <c r="EU515" s="1"/>
      <c r="EV515" s="12"/>
      <c r="EW515" s="6" t="str">
        <f>+IFERROR(VALUE(RIGHT(Tabla26[[#This Row],[B2B]],6)),"")</f>
        <v/>
      </c>
      <c r="EX515" s="6" t="str">
        <f>+IFERROR(VLOOKUP(EV515,Auxiliar!$A:$C,2,0),"")</f>
        <v/>
      </c>
      <c r="EY515" s="7" t="str">
        <f>+IFERROR(VLOOKUP(EV515,Auxiliar!$A:$C,3,0),"")</f>
        <v/>
      </c>
      <c r="EZ515" s="1"/>
      <c r="FA515" s="12"/>
      <c r="FB515" s="6" t="str">
        <f>+IFERROR(VALUE(RIGHT(Tabla27[[#This Row],[B2B]],6)),"")</f>
        <v/>
      </c>
      <c r="FC515" s="6" t="str">
        <f>+IFERROR(VLOOKUP(FA515,Auxiliar!$A:$C,2,0),"")</f>
        <v/>
      </c>
      <c r="FD515" s="7" t="str">
        <f>+IFERROR(VLOOKUP(FA515,Auxiliar!$A:$C,3,0),"")</f>
        <v/>
      </c>
      <c r="FE515" s="1"/>
      <c r="FF515" s="12"/>
      <c r="FG515" s="6" t="str">
        <f>+IFERROR(VALUE(RIGHT(Tabla28[[#This Row],[B2B]],6)),"")</f>
        <v/>
      </c>
      <c r="FH515" s="6" t="str">
        <f>+IFERROR(VLOOKUP(FF515,Auxiliar!$A:$C,2,0),"")</f>
        <v/>
      </c>
      <c r="FI515" s="7" t="str">
        <f>+IFERROR(VLOOKUP(FF515,Auxiliar!$A:$C,3,0),"")</f>
        <v/>
      </c>
      <c r="FJ515" s="1"/>
      <c r="FK515" s="12"/>
      <c r="FL515" s="6" t="str">
        <f>+IFERROR(VALUE(RIGHT(Tabla29[[#This Row],[B2B]],6)),"")</f>
        <v/>
      </c>
      <c r="FM515" s="6" t="str">
        <f>+IFERROR(VLOOKUP(FK515,Auxiliar!$A:$C,2,0),"")</f>
        <v/>
      </c>
      <c r="FN515" s="7" t="str">
        <f>+IFERROR(VLOOKUP(FK515,Auxiliar!$A:$C,3,0),"")</f>
        <v/>
      </c>
      <c r="FO515" s="1"/>
      <c r="FP515" s="12"/>
      <c r="FQ515" s="6" t="str">
        <f>+IFERROR(VALUE(RIGHT(Tabla30[[#This Row],[B2B]],6)),"")</f>
        <v/>
      </c>
      <c r="FR515" s="6" t="str">
        <f>+IFERROR(VLOOKUP(FP515,Auxiliar!$A:$C,2,0),"")</f>
        <v/>
      </c>
      <c r="FS515" s="7"/>
      <c r="FT515" s="1"/>
      <c r="FU515" s="12"/>
      <c r="FV515" s="6" t="str">
        <f>+IFERROR(VALUE(RIGHT(Tabla31[[#This Row],[B2B]],6)),"")</f>
        <v/>
      </c>
      <c r="FW515" s="6" t="str">
        <f>+IFERROR(VLOOKUP(FU515,Auxiliar!$A:$C,2,0),"")</f>
        <v/>
      </c>
      <c r="FX515" s="7" t="str">
        <f>+IFERROR(VLOOKUP(FU515,Auxiliar!$A:$C,3,0),"")</f>
        <v/>
      </c>
      <c r="FY515" s="1"/>
      <c r="FZ515" s="12"/>
      <c r="GA515" s="6" t="str">
        <f>+IFERROR(VALUE(RIGHT(Tabla32[[#This Row],[B2B]],6)),"")</f>
        <v/>
      </c>
      <c r="GB515" s="6" t="str">
        <f>+IFERROR(VLOOKUP(FZ515,Auxiliar!$A:$C,2,0),"")</f>
        <v/>
      </c>
      <c r="GC515" s="7" t="str">
        <f>+IFERROR(VLOOKUP(FZ515,Auxiliar!$A:$C,3,0),"")</f>
        <v/>
      </c>
      <c r="GD515" s="1"/>
      <c r="GE515" s="12"/>
      <c r="GF515" s="6" t="str">
        <f>+IFERROR(VALUE(RIGHT(Tabla33[[#This Row],[B2B]],6)),"")</f>
        <v/>
      </c>
      <c r="GG515" s="6" t="str">
        <f>+IFERROR(VLOOKUP(GE515,Auxiliar!$A:$C,2,0),"")</f>
        <v/>
      </c>
      <c r="GH515" s="7" t="str">
        <f>+IFERROR(VLOOKUP(GE515,Auxiliar!$A:$C,3,0),"")</f>
        <v/>
      </c>
    </row>
    <row r="516" spans="1:190" x14ac:dyDescent="0.25">
      <c r="A516" s="1"/>
      <c r="B516" s="1"/>
      <c r="C516" t="str">
        <f>+IFERROR(VALUE(RIGHT(Tabla1[[#This Row],[B2B]],6)),"")</f>
        <v/>
      </c>
      <c r="D516" t="str">
        <f>+IFERROR(VLOOKUP(B516,Auxiliar!$A:$C,2,0),"")</f>
        <v/>
      </c>
      <c r="E516" s="5" t="str">
        <f>+IFERROR(VLOOKUP(B516,Auxiliar!$A:$C,3,0),"")</f>
        <v/>
      </c>
      <c r="S516" s="1">
        <v>5612</v>
      </c>
      <c r="T516" s="1" t="s">
        <v>9</v>
      </c>
      <c r="U516" s="6">
        <f>+IFERROR(VALUE(RIGHT(Tabla4[[#This Row],[B2B]],6)),"")</f>
        <v>5612</v>
      </c>
      <c r="V516" s="6" t="str">
        <f>+IFERROR(VLOOKUP(T516,Auxiliar!$A:$C,2,0),"")</f>
        <v>CORE</v>
      </c>
      <c r="W516" s="7" t="str">
        <f>+IFERROR(VLOOKUP(T516,Auxiliar!$A:$C,3,0),"")</f>
        <v>0b 1% | 2b 5% | 4b 6%</v>
      </c>
      <c r="AK516" s="1">
        <v>5371</v>
      </c>
      <c r="AL516" s="1" t="s">
        <v>30</v>
      </c>
      <c r="AM516" s="6">
        <f>+IFERROR(VALUE(RIGHT(Tabla7[[#This Row],[B2B]],6)),"")</f>
        <v>5371</v>
      </c>
      <c r="AN516" s="6" t="str">
        <f>+IFERROR(VLOOKUP(AL516,Auxiliar!$A:$C,2,0),"")</f>
        <v>LATONES</v>
      </c>
      <c r="AO516" s="7" t="str">
        <f>+IFERROR(VLOOKUP(AL516,Auxiliar!$A:$C,3,0),"")</f>
        <v>1b 4% | 5b 7% | 97b 0%</v>
      </c>
      <c r="AW516" s="1"/>
      <c r="AX516" s="1" t="s">
        <v>32</v>
      </c>
      <c r="AY516" s="6" t="str">
        <f>+IFERROR(VALUE(RIGHT(Tabla9[[#This Row],[B2B]],6)),"")</f>
        <v/>
      </c>
      <c r="AZ516" s="6" t="str">
        <f>+IFERROR(VLOOKUP(AX516,Auxiliar!$A:$C,2,0),"")</f>
        <v>LATONES</v>
      </c>
      <c r="BA516" s="7" t="str">
        <f>+IFERROR(VLOOKUP(AX516,Auxiliar!$A:$C,3,0),"")</f>
        <v>2b 3% | 4b 4% | 6b 5% | 10b 8%  | 385b 0%</v>
      </c>
      <c r="BI516" s="1"/>
      <c r="BJ516" s="1"/>
      <c r="BK516" s="6" t="str">
        <f>+IFERROR(VALUE(RIGHT(Tabla11[[#This Row],[B2B]],6)),"")</f>
        <v/>
      </c>
      <c r="BL516" s="6" t="str">
        <f>+IFERROR(VLOOKUP(BJ516,Auxiliar!$A:$C,2,0),"")</f>
        <v/>
      </c>
      <c r="BM516" s="7" t="str">
        <f>+IFERROR(VLOOKUP(BJ516,Auxiliar!$A:$C,3,0),"")</f>
        <v/>
      </c>
      <c r="BO516" s="1">
        <v>1953</v>
      </c>
      <c r="BP516" s="1" t="s">
        <v>39</v>
      </c>
      <c r="BQ516" s="6">
        <f>+IFERROR(VALUE(RIGHT(Tabla12[[#This Row],[B2B]],6)),"")</f>
        <v>1953</v>
      </c>
      <c r="BR516" s="6" t="str">
        <f>+IFERROR(VLOOKUP(BP516,Auxiliar!$A:$C,2,0),"")</f>
        <v>VALUE LITRO</v>
      </c>
      <c r="BS516" s="7" t="str">
        <f>+IFERROR(VLOOKUP(BP516,Auxiliar!$A:$C,3,0),"")</f>
        <v>1b 12%</v>
      </c>
      <c r="CA516" s="1">
        <v>4502</v>
      </c>
      <c r="CB516" s="1" t="s">
        <v>35</v>
      </c>
      <c r="CC516" s="6">
        <f>+IFERROR(VALUE(RIGHT(Tabla14[[#This Row],[B2B]],6)),"")</f>
        <v>4502</v>
      </c>
      <c r="CD516" s="6" t="str">
        <f>+IFERROR(VLOOKUP(CB516,Auxiliar!$A:$C,2,0),"")</f>
        <v>Corona 710cc</v>
      </c>
      <c r="CE516" s="7" t="str">
        <f>+IFERROR(VLOOKUP(CB516,Auxiliar!$A:$C,3,0),"")</f>
        <v>1b 10% | 85b 0%</v>
      </c>
      <c r="CG516" s="1"/>
      <c r="CH516" s="1"/>
      <c r="CI516" s="6" t="str">
        <f>+IFERROR(VALUE(RIGHT(Tabla15[[#This Row],[B2B]],6)),"")</f>
        <v/>
      </c>
      <c r="CJ516" s="6" t="str">
        <f>+IFERROR(VLOOKUP(CH516,Auxiliar!$A:$C,2,0),"")</f>
        <v/>
      </c>
      <c r="CK516" s="7" t="str">
        <f>+IFERROR(VLOOKUP(CH516,Auxiliar!$A:$C,3,0),"")</f>
        <v/>
      </c>
      <c r="CM516" s="1">
        <v>4466</v>
      </c>
      <c r="CN516" s="1" t="s">
        <v>20</v>
      </c>
      <c r="CO516" s="6">
        <v>4466</v>
      </c>
      <c r="CP516" s="6" t="s">
        <v>20</v>
      </c>
      <c r="CQ516" s="7" t="s">
        <v>21</v>
      </c>
      <c r="CS516" s="1"/>
      <c r="CT516" s="1"/>
      <c r="CU516" s="6" t="str">
        <f>+IFERROR(VALUE(RIGHT(Tabla17[[#This Row],[B2B]],6)),"")</f>
        <v/>
      </c>
      <c r="CV516" s="6" t="str">
        <f>+IFERROR(VLOOKUP(CT516,Auxiliar!$A:$C,2,0),"")</f>
        <v/>
      </c>
      <c r="CW516" s="7" t="str">
        <f>+IFERROR(VLOOKUP(CT516,Auxiliar!$A:$C,3,0),"")</f>
        <v/>
      </c>
      <c r="CY516" s="1">
        <v>4466</v>
      </c>
      <c r="CZ516" s="1" t="s">
        <v>16</v>
      </c>
      <c r="DA516" s="6">
        <f>+IFERROR(VALUE(RIGHT(Tabla18[[#This Row],[B2B]],6)),"")</f>
        <v>4466</v>
      </c>
      <c r="DB516" s="6" t="str">
        <f>+IFERROR(VLOOKUP(CZ516,Auxiliar!$A:$C,2,0),"")</f>
        <v>PREMIUM</v>
      </c>
      <c r="DC516" s="7" t="str">
        <f>+IFERROR(VLOOKUP(CZ516,Auxiliar!$A:$C,3,0),"")</f>
        <v>0b 0% | 2b 2% | 5b 3,5% | 10b 5%</v>
      </c>
      <c r="DE516" s="1">
        <v>4466</v>
      </c>
      <c r="DF516" s="1" t="s">
        <v>19</v>
      </c>
      <c r="DG516" s="6">
        <f>+IFERROR(VALUE(RIGHT(Tabla19[[#This Row],[B2B]],6)),"")</f>
        <v>4466</v>
      </c>
      <c r="DH516" s="6" t="str">
        <f>+IFERROR(VLOOKUP(DF516,Auxiliar!$A:$C,2,0),"")</f>
        <v>MICHELOB</v>
      </c>
      <c r="DI516" s="7" t="str">
        <f>+IFERROR(VLOOKUP(DF516,Auxiliar!$A:$C,3,0),"")</f>
        <v>1b 7% | 3b 22% | 8b 27%</v>
      </c>
      <c r="DK516" s="1"/>
      <c r="DL516" s="1"/>
      <c r="DM516" s="6" t="str">
        <f>+IFERROR(VALUE(RIGHT(Tabla20[[#This Row],[B2B]],6)),"")</f>
        <v/>
      </c>
      <c r="DN516" s="6" t="str">
        <f>+IFERROR(VLOOKUP(DL516,Auxiliar!$A:$C,2,0),"")</f>
        <v/>
      </c>
      <c r="DO516" s="7" t="str">
        <f>+IFERROR(VLOOKUP(DL516,Auxiliar!$A:$C,3,0),"")</f>
        <v/>
      </c>
      <c r="DQ516" s="1">
        <v>4466</v>
      </c>
      <c r="DR516" s="12" t="s">
        <v>24</v>
      </c>
      <c r="DS516" s="6">
        <f>+IFERROR(VALUE(RIGHT(Tabla21[[#This Row],[B2B]],6)),"")</f>
        <v>4466</v>
      </c>
      <c r="DT516" s="6" t="str">
        <f>+IFERROR(VLOOKUP(DR516,Auxiliar!$A:$C,2,0),"")</f>
        <v>CORONA PORRON</v>
      </c>
      <c r="DU516" s="7" t="str">
        <f>+IFERROR(VLOOKUP(DR516,Auxiliar!$A:$C,3,0),"")</f>
        <v>1b 5% | 20b 0%</v>
      </c>
      <c r="DW516" s="1">
        <v>11424</v>
      </c>
      <c r="DX516" s="12" t="s">
        <v>43</v>
      </c>
      <c r="DY516" s="6">
        <f>+IFERROR(VALUE(RIGHT(Tabla22[[#This Row],[B2B]],6)),"")</f>
        <v>11424</v>
      </c>
      <c r="DZ516" s="6" t="str">
        <f>+IFERROR(VLOOKUP(DX516,Auxiliar!$A:$C,2,0),"")</f>
        <v xml:space="preserve">VALUE LATA </v>
      </c>
      <c r="EA516" s="7" t="str">
        <f>+IFERROR(VLOOKUP(DX516,Auxiliar!$A:$C,3,0),"")</f>
        <v>1b 15% | 100b 18%</v>
      </c>
      <c r="EC516" s="1">
        <v>11387</v>
      </c>
      <c r="ED516" s="12" t="s">
        <v>47</v>
      </c>
      <c r="EE516" s="6">
        <f>+IFERROR(VALUE(RIGHT(Tabla23[[#This Row],[B2B]],6)),"")</f>
        <v>11387</v>
      </c>
      <c r="EF516" s="6" t="str">
        <f>+IFERROR(VLOOKUP(ED516,Auxiliar!$A:$C,2,0),"")</f>
        <v>VALUE LATON</v>
      </c>
      <c r="EG516" s="7" t="str">
        <f>+IFERROR(VLOOKUP(ED516,Auxiliar!$A:$C,3,0),"")</f>
        <v>1b 10% | 5b 15% | 192b 0%</v>
      </c>
      <c r="EI516" s="1"/>
      <c r="EJ516" s="12"/>
      <c r="EK516" s="6" t="str">
        <f>+IFERROR(VALUE(RIGHT(Tabla24[[#This Row],[B2B]],6)),"")</f>
        <v/>
      </c>
      <c r="EL516" s="6" t="str">
        <f>+IFERROR(VLOOKUP(EJ516,Auxiliar!$A:$C,2,0),"")</f>
        <v/>
      </c>
      <c r="EM516" s="7" t="str">
        <f>+IFERROR(VLOOKUP(EJ516,Auxiliar!$A:$C,3,0),"")</f>
        <v/>
      </c>
      <c r="EO516" s="1"/>
      <c r="EP516" s="12"/>
      <c r="EQ516" s="6" t="str">
        <f>+IFERROR(VALUE(RIGHT(Tabla25[[#This Row],[B2B]],6)),"")</f>
        <v/>
      </c>
      <c r="ER516" s="6" t="str">
        <f>+IFERROR(VLOOKUP(EP516,Auxiliar!$A:$C,2,0),"")</f>
        <v/>
      </c>
      <c r="ES516" s="7" t="str">
        <f>+IFERROR(VLOOKUP(EP516,Auxiliar!$A:$C,3,0),"")</f>
        <v/>
      </c>
      <c r="EU516" s="1"/>
      <c r="EV516" s="12"/>
      <c r="EW516" s="6" t="str">
        <f>+IFERROR(VALUE(RIGHT(Tabla26[[#This Row],[B2B]],6)),"")</f>
        <v/>
      </c>
      <c r="EX516" s="6" t="str">
        <f>+IFERROR(VLOOKUP(EV516,Auxiliar!$A:$C,2,0),"")</f>
        <v/>
      </c>
      <c r="EY516" s="7" t="str">
        <f>+IFERROR(VLOOKUP(EV516,Auxiliar!$A:$C,3,0),"")</f>
        <v/>
      </c>
      <c r="EZ516" s="1"/>
      <c r="FA516" s="12"/>
      <c r="FB516" s="6" t="str">
        <f>+IFERROR(VALUE(RIGHT(Tabla27[[#This Row],[B2B]],6)),"")</f>
        <v/>
      </c>
      <c r="FC516" s="6" t="str">
        <f>+IFERROR(VLOOKUP(FA516,Auxiliar!$A:$C,2,0),"")</f>
        <v/>
      </c>
      <c r="FD516" s="7" t="str">
        <f>+IFERROR(VLOOKUP(FA516,Auxiliar!$A:$C,3,0),"")</f>
        <v/>
      </c>
      <c r="FE516" s="1"/>
      <c r="FF516" s="12"/>
      <c r="FG516" s="6" t="str">
        <f>+IFERROR(VALUE(RIGHT(Tabla28[[#This Row],[B2B]],6)),"")</f>
        <v/>
      </c>
      <c r="FH516" s="6" t="str">
        <f>+IFERROR(VLOOKUP(FF516,Auxiliar!$A:$C,2,0),"")</f>
        <v/>
      </c>
      <c r="FI516" s="7" t="str">
        <f>+IFERROR(VLOOKUP(FF516,Auxiliar!$A:$C,3,0),"")</f>
        <v/>
      </c>
      <c r="FJ516" s="1"/>
      <c r="FK516" s="12"/>
      <c r="FL516" s="6" t="str">
        <f>+IFERROR(VALUE(RIGHT(Tabla29[[#This Row],[B2B]],6)),"")</f>
        <v/>
      </c>
      <c r="FM516" s="6" t="str">
        <f>+IFERROR(VLOOKUP(FK516,Auxiliar!$A:$C,2,0),"")</f>
        <v/>
      </c>
      <c r="FN516" s="7" t="str">
        <f>+IFERROR(VLOOKUP(FK516,Auxiliar!$A:$C,3,0),"")</f>
        <v/>
      </c>
      <c r="FO516" s="1"/>
      <c r="FP516" s="12"/>
      <c r="FQ516" s="6" t="str">
        <f>+IFERROR(VALUE(RIGHT(Tabla30[[#This Row],[B2B]],6)),"")</f>
        <v/>
      </c>
      <c r="FR516" s="6" t="str">
        <f>+IFERROR(VLOOKUP(FP516,Auxiliar!$A:$C,2,0),"")</f>
        <v/>
      </c>
      <c r="FS516" s="7"/>
      <c r="FT516" s="1"/>
      <c r="FU516" s="12"/>
      <c r="FV516" s="6" t="str">
        <f>+IFERROR(VALUE(RIGHT(Tabla31[[#This Row],[B2B]],6)),"")</f>
        <v/>
      </c>
      <c r="FW516" s="6" t="str">
        <f>+IFERROR(VLOOKUP(FU516,Auxiliar!$A:$C,2,0),"")</f>
        <v/>
      </c>
      <c r="FX516" s="7" t="str">
        <f>+IFERROR(VLOOKUP(FU516,Auxiliar!$A:$C,3,0),"")</f>
        <v/>
      </c>
      <c r="FY516" s="1"/>
      <c r="FZ516" s="12"/>
      <c r="GA516" s="6" t="str">
        <f>+IFERROR(VALUE(RIGHT(Tabla32[[#This Row],[B2B]],6)),"")</f>
        <v/>
      </c>
      <c r="GB516" s="6" t="str">
        <f>+IFERROR(VLOOKUP(FZ516,Auxiliar!$A:$C,2,0),"")</f>
        <v/>
      </c>
      <c r="GC516" s="7" t="str">
        <f>+IFERROR(VLOOKUP(FZ516,Auxiliar!$A:$C,3,0),"")</f>
        <v/>
      </c>
      <c r="GD516" s="1"/>
      <c r="GE516" s="12"/>
      <c r="GF516" s="6" t="str">
        <f>+IFERROR(VALUE(RIGHT(Tabla33[[#This Row],[B2B]],6)),"")</f>
        <v/>
      </c>
      <c r="GG516" s="6" t="str">
        <f>+IFERROR(VLOOKUP(GE516,Auxiliar!$A:$C,2,0),"")</f>
        <v/>
      </c>
      <c r="GH516" s="7" t="str">
        <f>+IFERROR(VLOOKUP(GE516,Auxiliar!$A:$C,3,0),"")</f>
        <v/>
      </c>
    </row>
    <row r="517" spans="1:190" x14ac:dyDescent="0.25">
      <c r="A517" s="1"/>
      <c r="B517" s="1"/>
      <c r="C517" t="str">
        <f>+IFERROR(VALUE(RIGHT(Tabla1[[#This Row],[B2B]],6)),"")</f>
        <v/>
      </c>
      <c r="D517" t="str">
        <f>+IFERROR(VLOOKUP(B517,Auxiliar!$A:$C,2,0),"")</f>
        <v/>
      </c>
      <c r="E517" s="5" t="str">
        <f>+IFERROR(VLOOKUP(B517,Auxiliar!$A:$C,3,0),"")</f>
        <v/>
      </c>
      <c r="S517" s="1">
        <v>5615</v>
      </c>
      <c r="T517" s="1" t="s">
        <v>9</v>
      </c>
      <c r="U517" s="6">
        <f>+IFERROR(VALUE(RIGHT(Tabla4[[#This Row],[B2B]],6)),"")</f>
        <v>5615</v>
      </c>
      <c r="V517" s="6" t="str">
        <f>+IFERROR(VLOOKUP(T517,Auxiliar!$A:$C,2,0),"")</f>
        <v>CORE</v>
      </c>
      <c r="W517" s="7" t="str">
        <f>+IFERROR(VLOOKUP(T517,Auxiliar!$A:$C,3,0),"")</f>
        <v>0b 1% | 2b 5% | 4b 6%</v>
      </c>
      <c r="AK517" s="1">
        <v>5388</v>
      </c>
      <c r="AL517" s="1" t="s">
        <v>30</v>
      </c>
      <c r="AM517" s="6">
        <f>+IFERROR(VALUE(RIGHT(Tabla7[[#This Row],[B2B]],6)),"")</f>
        <v>5388</v>
      </c>
      <c r="AN517" s="6" t="str">
        <f>+IFERROR(VLOOKUP(AL517,Auxiliar!$A:$C,2,0),"")</f>
        <v>LATONES</v>
      </c>
      <c r="AO517" s="7" t="str">
        <f>+IFERROR(VLOOKUP(AL517,Auxiliar!$A:$C,3,0),"")</f>
        <v>1b 4% | 5b 7% | 97b 0%</v>
      </c>
      <c r="AW517" s="1"/>
      <c r="AX517" s="1" t="s">
        <v>32</v>
      </c>
      <c r="AY517" s="6" t="str">
        <f>+IFERROR(VALUE(RIGHT(Tabla9[[#This Row],[B2B]],6)),"")</f>
        <v/>
      </c>
      <c r="AZ517" s="6" t="str">
        <f>+IFERROR(VLOOKUP(AX517,Auxiliar!$A:$C,2,0),"")</f>
        <v>LATONES</v>
      </c>
      <c r="BA517" s="7" t="str">
        <f>+IFERROR(VLOOKUP(AX517,Auxiliar!$A:$C,3,0),"")</f>
        <v>2b 3% | 4b 4% | 6b 5% | 10b 8%  | 385b 0%</v>
      </c>
      <c r="BI517" s="1"/>
      <c r="BJ517" s="1"/>
      <c r="BK517" s="6" t="str">
        <f>+IFERROR(VALUE(RIGHT(Tabla11[[#This Row],[B2B]],6)),"")</f>
        <v/>
      </c>
      <c r="BL517" s="6" t="str">
        <f>+IFERROR(VLOOKUP(BJ517,Auxiliar!$A:$C,2,0),"")</f>
        <v/>
      </c>
      <c r="BM517" s="7" t="str">
        <f>+IFERROR(VLOOKUP(BJ517,Auxiliar!$A:$C,3,0),"")</f>
        <v/>
      </c>
      <c r="BO517" s="1">
        <v>11393</v>
      </c>
      <c r="BP517" s="1" t="s">
        <v>39</v>
      </c>
      <c r="BQ517" s="6">
        <f>+IFERROR(VALUE(RIGHT(Tabla12[[#This Row],[B2B]],6)),"")</f>
        <v>11393</v>
      </c>
      <c r="BR517" s="6" t="str">
        <f>+IFERROR(VLOOKUP(BP517,Auxiliar!$A:$C,2,0),"")</f>
        <v>VALUE LITRO</v>
      </c>
      <c r="BS517" s="7" t="str">
        <f>+IFERROR(VLOOKUP(BP517,Auxiliar!$A:$C,3,0),"")</f>
        <v>1b 12%</v>
      </c>
      <c r="CA517" s="1">
        <v>4509</v>
      </c>
      <c r="CB517" s="1" t="s">
        <v>35</v>
      </c>
      <c r="CC517" s="6">
        <f>+IFERROR(VALUE(RIGHT(Tabla14[[#This Row],[B2B]],6)),"")</f>
        <v>4509</v>
      </c>
      <c r="CD517" s="6" t="str">
        <f>+IFERROR(VLOOKUP(CB517,Auxiliar!$A:$C,2,0),"")</f>
        <v>Corona 710cc</v>
      </c>
      <c r="CE517" s="7" t="str">
        <f>+IFERROR(VLOOKUP(CB517,Auxiliar!$A:$C,3,0),"")</f>
        <v>1b 10% | 85b 0%</v>
      </c>
      <c r="CG517" s="1"/>
      <c r="CH517" s="1"/>
      <c r="CI517" s="6" t="str">
        <f>+IFERROR(VALUE(RIGHT(Tabla15[[#This Row],[B2B]],6)),"")</f>
        <v/>
      </c>
      <c r="CJ517" s="6" t="str">
        <f>+IFERROR(VLOOKUP(CH517,Auxiliar!$A:$C,2,0),"")</f>
        <v/>
      </c>
      <c r="CK517" s="7" t="str">
        <f>+IFERROR(VLOOKUP(CH517,Auxiliar!$A:$C,3,0),"")</f>
        <v/>
      </c>
      <c r="CM517" s="1">
        <v>4482</v>
      </c>
      <c r="CN517" s="1" t="s">
        <v>20</v>
      </c>
      <c r="CO517" s="6">
        <v>4482</v>
      </c>
      <c r="CP517" s="6" t="s">
        <v>20</v>
      </c>
      <c r="CQ517" s="7" t="s">
        <v>21</v>
      </c>
      <c r="CS517" s="1"/>
      <c r="CT517" s="1"/>
      <c r="CU517" s="6" t="str">
        <f>+IFERROR(VALUE(RIGHT(Tabla17[[#This Row],[B2B]],6)),"")</f>
        <v/>
      </c>
      <c r="CV517" s="6" t="str">
        <f>+IFERROR(VLOOKUP(CT517,Auxiliar!$A:$C,2,0),"")</f>
        <v/>
      </c>
      <c r="CW517" s="7" t="str">
        <f>+IFERROR(VLOOKUP(CT517,Auxiliar!$A:$C,3,0),"")</f>
        <v/>
      </c>
      <c r="CY517" s="1">
        <v>4482</v>
      </c>
      <c r="CZ517" s="1" t="s">
        <v>16</v>
      </c>
      <c r="DA517" s="6">
        <f>+IFERROR(VALUE(RIGHT(Tabla18[[#This Row],[B2B]],6)),"")</f>
        <v>4482</v>
      </c>
      <c r="DB517" s="6" t="str">
        <f>+IFERROR(VLOOKUP(CZ517,Auxiliar!$A:$C,2,0),"")</f>
        <v>PREMIUM</v>
      </c>
      <c r="DC517" s="7" t="str">
        <f>+IFERROR(VLOOKUP(CZ517,Auxiliar!$A:$C,3,0),"")</f>
        <v>0b 0% | 2b 2% | 5b 3,5% | 10b 5%</v>
      </c>
      <c r="DE517" s="1">
        <v>4482</v>
      </c>
      <c r="DF517" s="1" t="s">
        <v>19</v>
      </c>
      <c r="DG517" s="6">
        <f>+IFERROR(VALUE(RIGHT(Tabla19[[#This Row],[B2B]],6)),"")</f>
        <v>4482</v>
      </c>
      <c r="DH517" s="6" t="str">
        <f>+IFERROR(VLOOKUP(DF517,Auxiliar!$A:$C,2,0),"")</f>
        <v>MICHELOB</v>
      </c>
      <c r="DI517" s="7" t="str">
        <f>+IFERROR(VLOOKUP(DF517,Auxiliar!$A:$C,3,0),"")</f>
        <v>1b 7% | 3b 22% | 8b 27%</v>
      </c>
      <c r="DK517" s="1"/>
      <c r="DL517" s="1"/>
      <c r="DM517" s="6" t="str">
        <f>+IFERROR(VALUE(RIGHT(Tabla20[[#This Row],[B2B]],6)),"")</f>
        <v/>
      </c>
      <c r="DN517" s="6" t="str">
        <f>+IFERROR(VLOOKUP(DL517,Auxiliar!$A:$C,2,0),"")</f>
        <v/>
      </c>
      <c r="DO517" s="7" t="str">
        <f>+IFERROR(VLOOKUP(DL517,Auxiliar!$A:$C,3,0),"")</f>
        <v/>
      </c>
      <c r="DQ517" s="1">
        <v>4482</v>
      </c>
      <c r="DR517" s="12" t="s">
        <v>24</v>
      </c>
      <c r="DS517" s="6">
        <f>+IFERROR(VALUE(RIGHT(Tabla21[[#This Row],[B2B]],6)),"")</f>
        <v>4482</v>
      </c>
      <c r="DT517" s="6" t="str">
        <f>+IFERROR(VLOOKUP(DR517,Auxiliar!$A:$C,2,0),"")</f>
        <v>CORONA PORRON</v>
      </c>
      <c r="DU517" s="7" t="str">
        <f>+IFERROR(VLOOKUP(DR517,Auxiliar!$A:$C,3,0),"")</f>
        <v>1b 5% | 20b 0%</v>
      </c>
      <c r="DW517" s="1">
        <v>1999</v>
      </c>
      <c r="DX517" s="12" t="s">
        <v>43</v>
      </c>
      <c r="DY517" s="6">
        <f>+IFERROR(VALUE(RIGHT(Tabla22[[#This Row],[B2B]],6)),"")</f>
        <v>1999</v>
      </c>
      <c r="DZ517" s="6" t="str">
        <f>+IFERROR(VLOOKUP(DX517,Auxiliar!$A:$C,2,0),"")</f>
        <v xml:space="preserve">VALUE LATA </v>
      </c>
      <c r="EA517" s="7" t="str">
        <f>+IFERROR(VLOOKUP(DX517,Auxiliar!$A:$C,3,0),"")</f>
        <v>1b 15% | 100b 18%</v>
      </c>
      <c r="EC517" s="1">
        <v>1953</v>
      </c>
      <c r="ED517" s="12" t="s">
        <v>47</v>
      </c>
      <c r="EE517" s="6">
        <f>+IFERROR(VALUE(RIGHT(Tabla23[[#This Row],[B2B]],6)),"")</f>
        <v>1953</v>
      </c>
      <c r="EF517" s="6" t="str">
        <f>+IFERROR(VLOOKUP(ED517,Auxiliar!$A:$C,2,0),"")</f>
        <v>VALUE LATON</v>
      </c>
      <c r="EG517" s="7" t="str">
        <f>+IFERROR(VLOOKUP(ED517,Auxiliar!$A:$C,3,0),"")</f>
        <v>1b 10% | 5b 15% | 192b 0%</v>
      </c>
      <c r="EI517" s="1"/>
      <c r="EJ517" s="12"/>
      <c r="EK517" s="6" t="str">
        <f>+IFERROR(VALUE(RIGHT(Tabla24[[#This Row],[B2B]],6)),"")</f>
        <v/>
      </c>
      <c r="EL517" s="6" t="str">
        <f>+IFERROR(VLOOKUP(EJ517,Auxiliar!$A:$C,2,0),"")</f>
        <v/>
      </c>
      <c r="EM517" s="7" t="str">
        <f>+IFERROR(VLOOKUP(EJ517,Auxiliar!$A:$C,3,0),"")</f>
        <v/>
      </c>
      <c r="EO517" s="1"/>
      <c r="EP517" s="12"/>
      <c r="EQ517" s="6" t="str">
        <f>+IFERROR(VALUE(RIGHT(Tabla25[[#This Row],[B2B]],6)),"")</f>
        <v/>
      </c>
      <c r="ER517" s="6" t="str">
        <f>+IFERROR(VLOOKUP(EP517,Auxiliar!$A:$C,2,0),"")</f>
        <v/>
      </c>
      <c r="ES517" s="7" t="str">
        <f>+IFERROR(VLOOKUP(EP517,Auxiliar!$A:$C,3,0),"")</f>
        <v/>
      </c>
      <c r="EU517" s="1"/>
      <c r="EV517" s="12"/>
      <c r="EW517" s="6" t="str">
        <f>+IFERROR(VALUE(RIGHT(Tabla26[[#This Row],[B2B]],6)),"")</f>
        <v/>
      </c>
      <c r="EX517" s="6" t="str">
        <f>+IFERROR(VLOOKUP(EV517,Auxiliar!$A:$C,2,0),"")</f>
        <v/>
      </c>
      <c r="EY517" s="7" t="str">
        <f>+IFERROR(VLOOKUP(EV517,Auxiliar!$A:$C,3,0),"")</f>
        <v/>
      </c>
      <c r="EZ517" s="1"/>
      <c r="FA517" s="12"/>
      <c r="FB517" s="6" t="str">
        <f>+IFERROR(VALUE(RIGHT(Tabla27[[#This Row],[B2B]],6)),"")</f>
        <v/>
      </c>
      <c r="FC517" s="6" t="str">
        <f>+IFERROR(VLOOKUP(FA517,Auxiliar!$A:$C,2,0),"")</f>
        <v/>
      </c>
      <c r="FD517" s="7" t="str">
        <f>+IFERROR(VLOOKUP(FA517,Auxiliar!$A:$C,3,0),"")</f>
        <v/>
      </c>
      <c r="FE517" s="1"/>
      <c r="FF517" s="12"/>
      <c r="FG517" s="6" t="str">
        <f>+IFERROR(VALUE(RIGHT(Tabla28[[#This Row],[B2B]],6)),"")</f>
        <v/>
      </c>
      <c r="FH517" s="6" t="str">
        <f>+IFERROR(VLOOKUP(FF517,Auxiliar!$A:$C,2,0),"")</f>
        <v/>
      </c>
      <c r="FI517" s="7" t="str">
        <f>+IFERROR(VLOOKUP(FF517,Auxiliar!$A:$C,3,0),"")</f>
        <v/>
      </c>
      <c r="FJ517" s="1"/>
      <c r="FK517" s="12"/>
      <c r="FL517" s="6" t="str">
        <f>+IFERROR(VALUE(RIGHT(Tabla29[[#This Row],[B2B]],6)),"")</f>
        <v/>
      </c>
      <c r="FM517" s="6" t="str">
        <f>+IFERROR(VLOOKUP(FK517,Auxiliar!$A:$C,2,0),"")</f>
        <v/>
      </c>
      <c r="FN517" s="7" t="str">
        <f>+IFERROR(VLOOKUP(FK517,Auxiliar!$A:$C,3,0),"")</f>
        <v/>
      </c>
      <c r="FO517" s="1"/>
      <c r="FP517" s="12"/>
      <c r="FQ517" s="6" t="str">
        <f>+IFERROR(VALUE(RIGHT(Tabla30[[#This Row],[B2B]],6)),"")</f>
        <v/>
      </c>
      <c r="FR517" s="6" t="str">
        <f>+IFERROR(VLOOKUP(FP517,Auxiliar!$A:$C,2,0),"")</f>
        <v/>
      </c>
      <c r="FS517" s="7"/>
      <c r="FT517" s="1"/>
      <c r="FU517" s="12"/>
      <c r="FV517" s="6" t="str">
        <f>+IFERROR(VALUE(RIGHT(Tabla31[[#This Row],[B2B]],6)),"")</f>
        <v/>
      </c>
      <c r="FW517" s="6" t="str">
        <f>+IFERROR(VLOOKUP(FU517,Auxiliar!$A:$C,2,0),"")</f>
        <v/>
      </c>
      <c r="FX517" s="7" t="str">
        <f>+IFERROR(VLOOKUP(FU517,Auxiliar!$A:$C,3,0),"")</f>
        <v/>
      </c>
      <c r="FY517" s="1"/>
      <c r="FZ517" s="12"/>
      <c r="GA517" s="6" t="str">
        <f>+IFERROR(VALUE(RIGHT(Tabla32[[#This Row],[B2B]],6)),"")</f>
        <v/>
      </c>
      <c r="GB517" s="6" t="str">
        <f>+IFERROR(VLOOKUP(FZ517,Auxiliar!$A:$C,2,0),"")</f>
        <v/>
      </c>
      <c r="GC517" s="7" t="str">
        <f>+IFERROR(VLOOKUP(FZ517,Auxiliar!$A:$C,3,0),"")</f>
        <v/>
      </c>
      <c r="GD517" s="1"/>
      <c r="GE517" s="12"/>
      <c r="GF517" s="6" t="str">
        <f>+IFERROR(VALUE(RIGHT(Tabla33[[#This Row],[B2B]],6)),"")</f>
        <v/>
      </c>
      <c r="GG517" s="6" t="str">
        <f>+IFERROR(VLOOKUP(GE517,Auxiliar!$A:$C,2,0),"")</f>
        <v/>
      </c>
      <c r="GH517" s="7" t="str">
        <f>+IFERROR(VLOOKUP(GE517,Auxiliar!$A:$C,3,0),"")</f>
        <v/>
      </c>
    </row>
    <row r="518" spans="1:190" x14ac:dyDescent="0.25">
      <c r="A518" s="1"/>
      <c r="B518" s="1"/>
      <c r="C518" t="str">
        <f>+IFERROR(VALUE(RIGHT(Tabla1[[#This Row],[B2B]],6)),"")</f>
        <v/>
      </c>
      <c r="D518" t="str">
        <f>+IFERROR(VLOOKUP(B518,Auxiliar!$A:$C,2,0),"")</f>
        <v/>
      </c>
      <c r="E518" s="5" t="str">
        <f>+IFERROR(VLOOKUP(B518,Auxiliar!$A:$C,3,0),"")</f>
        <v/>
      </c>
      <c r="S518" s="1">
        <v>5618</v>
      </c>
      <c r="T518" s="1" t="s">
        <v>9</v>
      </c>
      <c r="U518" s="6">
        <f>+IFERROR(VALUE(RIGHT(Tabla4[[#This Row],[B2B]],6)),"")</f>
        <v>5618</v>
      </c>
      <c r="V518" s="6" t="str">
        <f>+IFERROR(VLOOKUP(T518,Auxiliar!$A:$C,2,0),"")</f>
        <v>CORE</v>
      </c>
      <c r="W518" s="7" t="str">
        <f>+IFERROR(VLOOKUP(T518,Auxiliar!$A:$C,3,0),"")</f>
        <v>0b 1% | 2b 5% | 4b 6%</v>
      </c>
      <c r="AK518" s="1">
        <v>5393</v>
      </c>
      <c r="AL518" s="1" t="s">
        <v>30</v>
      </c>
      <c r="AM518" s="6">
        <f>+IFERROR(VALUE(RIGHT(Tabla7[[#This Row],[B2B]],6)),"")</f>
        <v>5393</v>
      </c>
      <c r="AN518" s="6" t="str">
        <f>+IFERROR(VLOOKUP(AL518,Auxiliar!$A:$C,2,0),"")</f>
        <v>LATONES</v>
      </c>
      <c r="AO518" s="7" t="str">
        <f>+IFERROR(VLOOKUP(AL518,Auxiliar!$A:$C,3,0),"")</f>
        <v>1b 4% | 5b 7% | 97b 0%</v>
      </c>
      <c r="AW518" s="1"/>
      <c r="AX518" s="1" t="s">
        <v>32</v>
      </c>
      <c r="AY518" s="6" t="str">
        <f>+IFERROR(VALUE(RIGHT(Tabla9[[#This Row],[B2B]],6)),"")</f>
        <v/>
      </c>
      <c r="AZ518" s="6" t="str">
        <f>+IFERROR(VLOOKUP(AX518,Auxiliar!$A:$C,2,0),"")</f>
        <v>LATONES</v>
      </c>
      <c r="BA518" s="7" t="str">
        <f>+IFERROR(VLOOKUP(AX518,Auxiliar!$A:$C,3,0),"")</f>
        <v>2b 3% | 4b 4% | 6b 5% | 10b 8%  | 385b 0%</v>
      </c>
      <c r="BI518" s="1"/>
      <c r="BJ518" s="1"/>
      <c r="BK518" s="6" t="str">
        <f>+IFERROR(VALUE(RIGHT(Tabla11[[#This Row],[B2B]],6)),"")</f>
        <v/>
      </c>
      <c r="BL518" s="6" t="str">
        <f>+IFERROR(VLOOKUP(BJ518,Auxiliar!$A:$C,2,0),"")</f>
        <v/>
      </c>
      <c r="BM518" s="7" t="str">
        <f>+IFERROR(VLOOKUP(BJ518,Auxiliar!$A:$C,3,0),"")</f>
        <v/>
      </c>
      <c r="BO518" s="1">
        <v>11414</v>
      </c>
      <c r="BP518" s="1" t="s">
        <v>39</v>
      </c>
      <c r="BQ518" s="6">
        <f>+IFERROR(VALUE(RIGHT(Tabla12[[#This Row],[B2B]],6)),"")</f>
        <v>11414</v>
      </c>
      <c r="BR518" s="6" t="str">
        <f>+IFERROR(VLOOKUP(BP518,Auxiliar!$A:$C,2,0),"")</f>
        <v>VALUE LITRO</v>
      </c>
      <c r="BS518" s="7" t="str">
        <f>+IFERROR(VLOOKUP(BP518,Auxiliar!$A:$C,3,0),"")</f>
        <v>1b 12%</v>
      </c>
      <c r="CA518" s="1">
        <v>4510</v>
      </c>
      <c r="CB518" s="1" t="s">
        <v>35</v>
      </c>
      <c r="CC518" s="6">
        <f>+IFERROR(VALUE(RIGHT(Tabla14[[#This Row],[B2B]],6)),"")</f>
        <v>4510</v>
      </c>
      <c r="CD518" s="6" t="str">
        <f>+IFERROR(VLOOKUP(CB518,Auxiliar!$A:$C,2,0),"")</f>
        <v>Corona 710cc</v>
      </c>
      <c r="CE518" s="7" t="str">
        <f>+IFERROR(VLOOKUP(CB518,Auxiliar!$A:$C,3,0),"")</f>
        <v>1b 10% | 85b 0%</v>
      </c>
      <c r="CG518" s="1"/>
      <c r="CH518" s="1"/>
      <c r="CI518" s="6" t="str">
        <f>+IFERROR(VALUE(RIGHT(Tabla15[[#This Row],[B2B]],6)),"")</f>
        <v/>
      </c>
      <c r="CJ518" s="6" t="str">
        <f>+IFERROR(VLOOKUP(CH518,Auxiliar!$A:$C,2,0),"")</f>
        <v/>
      </c>
      <c r="CK518" s="7" t="str">
        <f>+IFERROR(VLOOKUP(CH518,Auxiliar!$A:$C,3,0),"")</f>
        <v/>
      </c>
      <c r="CM518" s="1">
        <v>4485</v>
      </c>
      <c r="CN518" s="1" t="s">
        <v>20</v>
      </c>
      <c r="CO518" s="6">
        <v>4485</v>
      </c>
      <c r="CP518" s="6" t="s">
        <v>20</v>
      </c>
      <c r="CQ518" s="7" t="s">
        <v>21</v>
      </c>
      <c r="CS518" s="1"/>
      <c r="CT518" s="1"/>
      <c r="CU518" s="6" t="str">
        <f>+IFERROR(VALUE(RIGHT(Tabla17[[#This Row],[B2B]],6)),"")</f>
        <v/>
      </c>
      <c r="CV518" s="6" t="str">
        <f>+IFERROR(VLOOKUP(CT518,Auxiliar!$A:$C,2,0),"")</f>
        <v/>
      </c>
      <c r="CW518" s="7" t="str">
        <f>+IFERROR(VLOOKUP(CT518,Auxiliar!$A:$C,3,0),"")</f>
        <v/>
      </c>
      <c r="CY518" s="1">
        <v>4485</v>
      </c>
      <c r="CZ518" s="1" t="s">
        <v>16</v>
      </c>
      <c r="DA518" s="6">
        <f>+IFERROR(VALUE(RIGHT(Tabla18[[#This Row],[B2B]],6)),"")</f>
        <v>4485</v>
      </c>
      <c r="DB518" s="6" t="str">
        <f>+IFERROR(VLOOKUP(CZ518,Auxiliar!$A:$C,2,0),"")</f>
        <v>PREMIUM</v>
      </c>
      <c r="DC518" s="7" t="str">
        <f>+IFERROR(VLOOKUP(CZ518,Auxiliar!$A:$C,3,0),"")</f>
        <v>0b 0% | 2b 2% | 5b 3,5% | 10b 5%</v>
      </c>
      <c r="DE518" s="1">
        <v>4485</v>
      </c>
      <c r="DF518" s="1" t="s">
        <v>19</v>
      </c>
      <c r="DG518" s="6">
        <f>+IFERROR(VALUE(RIGHT(Tabla19[[#This Row],[B2B]],6)),"")</f>
        <v>4485</v>
      </c>
      <c r="DH518" s="6" t="str">
        <f>+IFERROR(VLOOKUP(DF518,Auxiliar!$A:$C,2,0),"")</f>
        <v>MICHELOB</v>
      </c>
      <c r="DI518" s="7" t="str">
        <f>+IFERROR(VLOOKUP(DF518,Auxiliar!$A:$C,3,0),"")</f>
        <v>1b 7% | 3b 22% | 8b 27%</v>
      </c>
      <c r="DK518" s="1"/>
      <c r="DL518" s="1"/>
      <c r="DM518" s="6" t="str">
        <f>+IFERROR(VALUE(RIGHT(Tabla20[[#This Row],[B2B]],6)),"")</f>
        <v/>
      </c>
      <c r="DN518" s="6" t="str">
        <f>+IFERROR(VLOOKUP(DL518,Auxiliar!$A:$C,2,0),"")</f>
        <v/>
      </c>
      <c r="DO518" s="7" t="str">
        <f>+IFERROR(VLOOKUP(DL518,Auxiliar!$A:$C,3,0),"")</f>
        <v/>
      </c>
      <c r="DQ518" s="1">
        <v>4485</v>
      </c>
      <c r="DR518" s="12" t="s">
        <v>24</v>
      </c>
      <c r="DS518" s="6">
        <f>+IFERROR(VALUE(RIGHT(Tabla21[[#This Row],[B2B]],6)),"")</f>
        <v>4485</v>
      </c>
      <c r="DT518" s="6" t="str">
        <f>+IFERROR(VLOOKUP(DR518,Auxiliar!$A:$C,2,0),"")</f>
        <v>CORONA PORRON</v>
      </c>
      <c r="DU518" s="7" t="str">
        <f>+IFERROR(VLOOKUP(DR518,Auxiliar!$A:$C,3,0),"")</f>
        <v>1b 5% | 20b 0%</v>
      </c>
      <c r="DW518" s="1">
        <v>11478</v>
      </c>
      <c r="DX518" s="12" t="s">
        <v>43</v>
      </c>
      <c r="DY518" s="6">
        <f>+IFERROR(VALUE(RIGHT(Tabla22[[#This Row],[B2B]],6)),"")</f>
        <v>11478</v>
      </c>
      <c r="DZ518" s="6" t="str">
        <f>+IFERROR(VLOOKUP(DX518,Auxiliar!$A:$C,2,0),"")</f>
        <v xml:space="preserve">VALUE LATA </v>
      </c>
      <c r="EA518" s="7" t="str">
        <f>+IFERROR(VLOOKUP(DX518,Auxiliar!$A:$C,3,0),"")</f>
        <v>1b 15% | 100b 18%</v>
      </c>
      <c r="EC518" s="1">
        <v>11393</v>
      </c>
      <c r="ED518" s="12" t="s">
        <v>47</v>
      </c>
      <c r="EE518" s="6">
        <f>+IFERROR(VALUE(RIGHT(Tabla23[[#This Row],[B2B]],6)),"")</f>
        <v>11393</v>
      </c>
      <c r="EF518" s="6" t="str">
        <f>+IFERROR(VLOOKUP(ED518,Auxiliar!$A:$C,2,0),"")</f>
        <v>VALUE LATON</v>
      </c>
      <c r="EG518" s="7" t="str">
        <f>+IFERROR(VLOOKUP(ED518,Auxiliar!$A:$C,3,0),"")</f>
        <v>1b 10% | 5b 15% | 192b 0%</v>
      </c>
      <c r="EI518" s="1"/>
      <c r="EJ518" s="12"/>
      <c r="EK518" s="6" t="str">
        <f>+IFERROR(VALUE(RIGHT(Tabla24[[#This Row],[B2B]],6)),"")</f>
        <v/>
      </c>
      <c r="EL518" s="6" t="str">
        <f>+IFERROR(VLOOKUP(EJ518,Auxiliar!$A:$C,2,0),"")</f>
        <v/>
      </c>
      <c r="EM518" s="7" t="str">
        <f>+IFERROR(VLOOKUP(EJ518,Auxiliar!$A:$C,3,0),"")</f>
        <v/>
      </c>
      <c r="EO518" s="1"/>
      <c r="EP518" s="12"/>
      <c r="EQ518" s="6" t="str">
        <f>+IFERROR(VALUE(RIGHT(Tabla25[[#This Row],[B2B]],6)),"")</f>
        <v/>
      </c>
      <c r="ER518" s="6" t="str">
        <f>+IFERROR(VLOOKUP(EP518,Auxiliar!$A:$C,2,0),"")</f>
        <v/>
      </c>
      <c r="ES518" s="7" t="str">
        <f>+IFERROR(VLOOKUP(EP518,Auxiliar!$A:$C,3,0),"")</f>
        <v/>
      </c>
      <c r="EU518" s="1"/>
      <c r="EV518" s="12"/>
      <c r="EW518" s="6" t="str">
        <f>+IFERROR(VALUE(RIGHT(Tabla26[[#This Row],[B2B]],6)),"")</f>
        <v/>
      </c>
      <c r="EX518" s="6" t="str">
        <f>+IFERROR(VLOOKUP(EV518,Auxiliar!$A:$C,2,0),"")</f>
        <v/>
      </c>
      <c r="EY518" s="7" t="str">
        <f>+IFERROR(VLOOKUP(EV518,Auxiliar!$A:$C,3,0),"")</f>
        <v/>
      </c>
      <c r="EZ518" s="1"/>
      <c r="FA518" s="12"/>
      <c r="FB518" s="6" t="str">
        <f>+IFERROR(VALUE(RIGHT(Tabla27[[#This Row],[B2B]],6)),"")</f>
        <v/>
      </c>
      <c r="FC518" s="6" t="str">
        <f>+IFERROR(VLOOKUP(FA518,Auxiliar!$A:$C,2,0),"")</f>
        <v/>
      </c>
      <c r="FD518" s="7" t="str">
        <f>+IFERROR(VLOOKUP(FA518,Auxiliar!$A:$C,3,0),"")</f>
        <v/>
      </c>
      <c r="FE518" s="1"/>
      <c r="FF518" s="12"/>
      <c r="FG518" s="6" t="str">
        <f>+IFERROR(VALUE(RIGHT(Tabla28[[#This Row],[B2B]],6)),"")</f>
        <v/>
      </c>
      <c r="FH518" s="6" t="str">
        <f>+IFERROR(VLOOKUP(FF518,Auxiliar!$A:$C,2,0),"")</f>
        <v/>
      </c>
      <c r="FI518" s="7" t="str">
        <f>+IFERROR(VLOOKUP(FF518,Auxiliar!$A:$C,3,0),"")</f>
        <v/>
      </c>
      <c r="FJ518" s="1"/>
      <c r="FK518" s="12"/>
      <c r="FL518" s="6" t="str">
        <f>+IFERROR(VALUE(RIGHT(Tabla29[[#This Row],[B2B]],6)),"")</f>
        <v/>
      </c>
      <c r="FM518" s="6" t="str">
        <f>+IFERROR(VLOOKUP(FK518,Auxiliar!$A:$C,2,0),"")</f>
        <v/>
      </c>
      <c r="FN518" s="7" t="str">
        <f>+IFERROR(VLOOKUP(FK518,Auxiliar!$A:$C,3,0),"")</f>
        <v/>
      </c>
      <c r="FO518" s="1"/>
      <c r="FP518" s="12"/>
      <c r="FQ518" s="6" t="str">
        <f>+IFERROR(VALUE(RIGHT(Tabla30[[#This Row],[B2B]],6)),"")</f>
        <v/>
      </c>
      <c r="FR518" s="6" t="str">
        <f>+IFERROR(VLOOKUP(FP518,Auxiliar!$A:$C,2,0),"")</f>
        <v/>
      </c>
      <c r="FS518" s="7"/>
      <c r="FT518" s="1"/>
      <c r="FU518" s="12"/>
      <c r="FV518" s="6" t="str">
        <f>+IFERROR(VALUE(RIGHT(Tabla31[[#This Row],[B2B]],6)),"")</f>
        <v/>
      </c>
      <c r="FW518" s="6" t="str">
        <f>+IFERROR(VLOOKUP(FU518,Auxiliar!$A:$C,2,0),"")</f>
        <v/>
      </c>
      <c r="FX518" s="7" t="str">
        <f>+IFERROR(VLOOKUP(FU518,Auxiliar!$A:$C,3,0),"")</f>
        <v/>
      </c>
      <c r="FY518" s="1"/>
      <c r="FZ518" s="12"/>
      <c r="GA518" s="6" t="str">
        <f>+IFERROR(VALUE(RIGHT(Tabla32[[#This Row],[B2B]],6)),"")</f>
        <v/>
      </c>
      <c r="GB518" s="6" t="str">
        <f>+IFERROR(VLOOKUP(FZ518,Auxiliar!$A:$C,2,0),"")</f>
        <v/>
      </c>
      <c r="GC518" s="7" t="str">
        <f>+IFERROR(VLOOKUP(FZ518,Auxiliar!$A:$C,3,0),"")</f>
        <v/>
      </c>
      <c r="GD518" s="1"/>
      <c r="GE518" s="12"/>
      <c r="GF518" s="6" t="str">
        <f>+IFERROR(VALUE(RIGHT(Tabla33[[#This Row],[B2B]],6)),"")</f>
        <v/>
      </c>
      <c r="GG518" s="6" t="str">
        <f>+IFERROR(VLOOKUP(GE518,Auxiliar!$A:$C,2,0),"")</f>
        <v/>
      </c>
      <c r="GH518" s="7" t="str">
        <f>+IFERROR(VLOOKUP(GE518,Auxiliar!$A:$C,3,0),"")</f>
        <v/>
      </c>
    </row>
    <row r="519" spans="1:190" x14ac:dyDescent="0.25">
      <c r="A519" s="1"/>
      <c r="B519" s="1"/>
      <c r="C519" t="str">
        <f>+IFERROR(VALUE(RIGHT(Tabla1[[#This Row],[B2B]],6)),"")</f>
        <v/>
      </c>
      <c r="D519" t="str">
        <f>+IFERROR(VLOOKUP(B519,Auxiliar!$A:$C,2,0),"")</f>
        <v/>
      </c>
      <c r="E519" s="5" t="str">
        <f>+IFERROR(VLOOKUP(B519,Auxiliar!$A:$C,3,0),"")</f>
        <v/>
      </c>
      <c r="S519" s="1">
        <v>5632</v>
      </c>
      <c r="T519" s="1" t="s">
        <v>9</v>
      </c>
      <c r="U519" s="6">
        <f>+IFERROR(VALUE(RIGHT(Tabla4[[#This Row],[B2B]],6)),"")</f>
        <v>5632</v>
      </c>
      <c r="V519" s="6" t="str">
        <f>+IFERROR(VLOOKUP(T519,Auxiliar!$A:$C,2,0),"")</f>
        <v>CORE</v>
      </c>
      <c r="W519" s="7" t="str">
        <f>+IFERROR(VLOOKUP(T519,Auxiliar!$A:$C,3,0),"")</f>
        <v>0b 1% | 2b 5% | 4b 6%</v>
      </c>
      <c r="AK519" s="1">
        <v>5399</v>
      </c>
      <c r="AL519" s="1" t="s">
        <v>30</v>
      </c>
      <c r="AM519" s="6">
        <f>+IFERROR(VALUE(RIGHT(Tabla7[[#This Row],[B2B]],6)),"")</f>
        <v>5399</v>
      </c>
      <c r="AN519" s="6" t="str">
        <f>+IFERROR(VLOOKUP(AL519,Auxiliar!$A:$C,2,0),"")</f>
        <v>LATONES</v>
      </c>
      <c r="AO519" s="7" t="str">
        <f>+IFERROR(VLOOKUP(AL519,Auxiliar!$A:$C,3,0),"")</f>
        <v>1b 4% | 5b 7% | 97b 0%</v>
      </c>
      <c r="AW519" s="1"/>
      <c r="AX519" s="1" t="s">
        <v>32</v>
      </c>
      <c r="AY519" s="6" t="str">
        <f>+IFERROR(VALUE(RIGHT(Tabla9[[#This Row],[B2B]],6)),"")</f>
        <v/>
      </c>
      <c r="AZ519" s="6" t="str">
        <f>+IFERROR(VLOOKUP(AX519,Auxiliar!$A:$C,2,0),"")</f>
        <v>LATONES</v>
      </c>
      <c r="BA519" s="7" t="str">
        <f>+IFERROR(VLOOKUP(AX519,Auxiliar!$A:$C,3,0),"")</f>
        <v>2b 3% | 4b 4% | 6b 5% | 10b 8%  | 385b 0%</v>
      </c>
      <c r="BI519" s="1"/>
      <c r="BJ519" s="1"/>
      <c r="BK519" s="6" t="str">
        <f>+IFERROR(VALUE(RIGHT(Tabla11[[#This Row],[B2B]],6)),"")</f>
        <v/>
      </c>
      <c r="BL519" s="6" t="str">
        <f>+IFERROR(VLOOKUP(BJ519,Auxiliar!$A:$C,2,0),"")</f>
        <v/>
      </c>
      <c r="BM519" s="7" t="str">
        <f>+IFERROR(VLOOKUP(BJ519,Auxiliar!$A:$C,3,0),"")</f>
        <v/>
      </c>
      <c r="BO519" s="1">
        <v>11424</v>
      </c>
      <c r="BP519" s="1" t="s">
        <v>39</v>
      </c>
      <c r="BQ519" s="6">
        <f>+IFERROR(VALUE(RIGHT(Tabla12[[#This Row],[B2B]],6)),"")</f>
        <v>11424</v>
      </c>
      <c r="BR519" s="6" t="str">
        <f>+IFERROR(VLOOKUP(BP519,Auxiliar!$A:$C,2,0),"")</f>
        <v>VALUE LITRO</v>
      </c>
      <c r="BS519" s="7" t="str">
        <f>+IFERROR(VLOOKUP(BP519,Auxiliar!$A:$C,3,0),"")</f>
        <v>1b 12%</v>
      </c>
      <c r="CA519" s="1">
        <v>4511</v>
      </c>
      <c r="CB519" s="1" t="s">
        <v>35</v>
      </c>
      <c r="CC519" s="6">
        <f>+IFERROR(VALUE(RIGHT(Tabla14[[#This Row],[B2B]],6)),"")</f>
        <v>4511</v>
      </c>
      <c r="CD519" s="6" t="str">
        <f>+IFERROR(VLOOKUP(CB519,Auxiliar!$A:$C,2,0),"")</f>
        <v>Corona 710cc</v>
      </c>
      <c r="CE519" s="7" t="str">
        <f>+IFERROR(VLOOKUP(CB519,Auxiliar!$A:$C,3,0),"")</f>
        <v>1b 10% | 85b 0%</v>
      </c>
      <c r="CG519" s="1"/>
      <c r="CH519" s="1"/>
      <c r="CI519" s="6" t="str">
        <f>+IFERROR(VALUE(RIGHT(Tabla15[[#This Row],[B2B]],6)),"")</f>
        <v/>
      </c>
      <c r="CJ519" s="6" t="str">
        <f>+IFERROR(VLOOKUP(CH519,Auxiliar!$A:$C,2,0),"")</f>
        <v/>
      </c>
      <c r="CK519" s="7" t="str">
        <f>+IFERROR(VLOOKUP(CH519,Auxiliar!$A:$C,3,0),"")</f>
        <v/>
      </c>
      <c r="CM519" s="1">
        <v>4486</v>
      </c>
      <c r="CN519" s="1" t="s">
        <v>20</v>
      </c>
      <c r="CO519" s="6">
        <v>4486</v>
      </c>
      <c r="CP519" s="6" t="s">
        <v>20</v>
      </c>
      <c r="CQ519" s="7" t="s">
        <v>21</v>
      </c>
      <c r="CS519" s="1"/>
      <c r="CT519" s="1"/>
      <c r="CU519" s="6" t="str">
        <f>+IFERROR(VALUE(RIGHT(Tabla17[[#This Row],[B2B]],6)),"")</f>
        <v/>
      </c>
      <c r="CV519" s="6" t="str">
        <f>+IFERROR(VLOOKUP(CT519,Auxiliar!$A:$C,2,0),"")</f>
        <v/>
      </c>
      <c r="CW519" s="7" t="str">
        <f>+IFERROR(VLOOKUP(CT519,Auxiliar!$A:$C,3,0),"")</f>
        <v/>
      </c>
      <c r="CY519" s="1">
        <v>4486</v>
      </c>
      <c r="CZ519" s="1" t="s">
        <v>16</v>
      </c>
      <c r="DA519" s="6">
        <f>+IFERROR(VALUE(RIGHT(Tabla18[[#This Row],[B2B]],6)),"")</f>
        <v>4486</v>
      </c>
      <c r="DB519" s="6" t="str">
        <f>+IFERROR(VLOOKUP(CZ519,Auxiliar!$A:$C,2,0),"")</f>
        <v>PREMIUM</v>
      </c>
      <c r="DC519" s="7" t="str">
        <f>+IFERROR(VLOOKUP(CZ519,Auxiliar!$A:$C,3,0),"")</f>
        <v>0b 0% | 2b 2% | 5b 3,5% | 10b 5%</v>
      </c>
      <c r="DE519" s="1">
        <v>4486</v>
      </c>
      <c r="DF519" s="1" t="s">
        <v>19</v>
      </c>
      <c r="DG519" s="6">
        <f>+IFERROR(VALUE(RIGHT(Tabla19[[#This Row],[B2B]],6)),"")</f>
        <v>4486</v>
      </c>
      <c r="DH519" s="6" t="str">
        <f>+IFERROR(VLOOKUP(DF519,Auxiliar!$A:$C,2,0),"")</f>
        <v>MICHELOB</v>
      </c>
      <c r="DI519" s="7" t="str">
        <f>+IFERROR(VLOOKUP(DF519,Auxiliar!$A:$C,3,0),"")</f>
        <v>1b 7% | 3b 22% | 8b 27%</v>
      </c>
      <c r="DK519" s="1"/>
      <c r="DL519" s="1"/>
      <c r="DM519" s="6" t="str">
        <f>+IFERROR(VALUE(RIGHT(Tabla20[[#This Row],[B2B]],6)),"")</f>
        <v/>
      </c>
      <c r="DN519" s="6" t="str">
        <f>+IFERROR(VLOOKUP(DL519,Auxiliar!$A:$C,2,0),"")</f>
        <v/>
      </c>
      <c r="DO519" s="7" t="str">
        <f>+IFERROR(VLOOKUP(DL519,Auxiliar!$A:$C,3,0),"")</f>
        <v/>
      </c>
      <c r="DQ519" s="1">
        <v>4486</v>
      </c>
      <c r="DR519" s="12" t="s">
        <v>24</v>
      </c>
      <c r="DS519" s="6">
        <f>+IFERROR(VALUE(RIGHT(Tabla21[[#This Row],[B2B]],6)),"")</f>
        <v>4486</v>
      </c>
      <c r="DT519" s="6" t="str">
        <f>+IFERROR(VLOOKUP(DR519,Auxiliar!$A:$C,2,0),"")</f>
        <v>CORONA PORRON</v>
      </c>
      <c r="DU519" s="7" t="str">
        <f>+IFERROR(VLOOKUP(DR519,Auxiliar!$A:$C,3,0),"")</f>
        <v>1b 5% | 20b 0%</v>
      </c>
      <c r="DW519" s="1">
        <v>11480</v>
      </c>
      <c r="DX519" s="12" t="s">
        <v>43</v>
      </c>
      <c r="DY519" s="6">
        <f>+IFERROR(VALUE(RIGHT(Tabla22[[#This Row],[B2B]],6)),"")</f>
        <v>11480</v>
      </c>
      <c r="DZ519" s="6" t="str">
        <f>+IFERROR(VLOOKUP(DX519,Auxiliar!$A:$C,2,0),"")</f>
        <v xml:space="preserve">VALUE LATA </v>
      </c>
      <c r="EA519" s="7" t="str">
        <f>+IFERROR(VLOOKUP(DX519,Auxiliar!$A:$C,3,0),"")</f>
        <v>1b 15% | 100b 18%</v>
      </c>
      <c r="EC519" s="1">
        <v>11414</v>
      </c>
      <c r="ED519" s="12" t="s">
        <v>47</v>
      </c>
      <c r="EE519" s="6">
        <f>+IFERROR(VALUE(RIGHT(Tabla23[[#This Row],[B2B]],6)),"")</f>
        <v>11414</v>
      </c>
      <c r="EF519" s="6" t="str">
        <f>+IFERROR(VLOOKUP(ED519,Auxiliar!$A:$C,2,0),"")</f>
        <v>VALUE LATON</v>
      </c>
      <c r="EG519" s="7" t="str">
        <f>+IFERROR(VLOOKUP(ED519,Auxiliar!$A:$C,3,0),"")</f>
        <v>1b 10% | 5b 15% | 192b 0%</v>
      </c>
      <c r="EI519" s="1"/>
      <c r="EJ519" s="12"/>
      <c r="EK519" s="6" t="str">
        <f>+IFERROR(VALUE(RIGHT(Tabla24[[#This Row],[B2B]],6)),"")</f>
        <v/>
      </c>
      <c r="EL519" s="6" t="str">
        <f>+IFERROR(VLOOKUP(EJ519,Auxiliar!$A:$C,2,0),"")</f>
        <v/>
      </c>
      <c r="EM519" s="7" t="str">
        <f>+IFERROR(VLOOKUP(EJ519,Auxiliar!$A:$C,3,0),"")</f>
        <v/>
      </c>
      <c r="EO519" s="1"/>
      <c r="EP519" s="12"/>
      <c r="EQ519" s="6" t="str">
        <f>+IFERROR(VALUE(RIGHT(Tabla25[[#This Row],[B2B]],6)),"")</f>
        <v/>
      </c>
      <c r="ER519" s="6" t="str">
        <f>+IFERROR(VLOOKUP(EP519,Auxiliar!$A:$C,2,0),"")</f>
        <v/>
      </c>
      <c r="ES519" s="7" t="str">
        <f>+IFERROR(VLOOKUP(EP519,Auxiliar!$A:$C,3,0),"")</f>
        <v/>
      </c>
      <c r="EU519" s="1"/>
      <c r="EV519" s="12"/>
      <c r="EW519" s="6" t="str">
        <f>+IFERROR(VALUE(RIGHT(Tabla26[[#This Row],[B2B]],6)),"")</f>
        <v/>
      </c>
      <c r="EX519" s="6" t="str">
        <f>+IFERROR(VLOOKUP(EV519,Auxiliar!$A:$C,2,0),"")</f>
        <v/>
      </c>
      <c r="EY519" s="7" t="str">
        <f>+IFERROR(VLOOKUP(EV519,Auxiliar!$A:$C,3,0),"")</f>
        <v/>
      </c>
      <c r="EZ519" s="1"/>
      <c r="FA519" s="12"/>
      <c r="FB519" s="6" t="str">
        <f>+IFERROR(VALUE(RIGHT(Tabla27[[#This Row],[B2B]],6)),"")</f>
        <v/>
      </c>
      <c r="FC519" s="6" t="str">
        <f>+IFERROR(VLOOKUP(FA519,Auxiliar!$A:$C,2,0),"")</f>
        <v/>
      </c>
      <c r="FD519" s="7" t="str">
        <f>+IFERROR(VLOOKUP(FA519,Auxiliar!$A:$C,3,0),"")</f>
        <v/>
      </c>
      <c r="FE519" s="1"/>
      <c r="FF519" s="12"/>
      <c r="FG519" s="6" t="str">
        <f>+IFERROR(VALUE(RIGHT(Tabla28[[#This Row],[B2B]],6)),"")</f>
        <v/>
      </c>
      <c r="FH519" s="6" t="str">
        <f>+IFERROR(VLOOKUP(FF519,Auxiliar!$A:$C,2,0),"")</f>
        <v/>
      </c>
      <c r="FI519" s="7" t="str">
        <f>+IFERROR(VLOOKUP(FF519,Auxiliar!$A:$C,3,0),"")</f>
        <v/>
      </c>
      <c r="FJ519" s="1"/>
      <c r="FK519" s="12"/>
      <c r="FL519" s="6" t="str">
        <f>+IFERROR(VALUE(RIGHT(Tabla29[[#This Row],[B2B]],6)),"")</f>
        <v/>
      </c>
      <c r="FM519" s="6" t="str">
        <f>+IFERROR(VLOOKUP(FK519,Auxiliar!$A:$C,2,0),"")</f>
        <v/>
      </c>
      <c r="FN519" s="7" t="str">
        <f>+IFERROR(VLOOKUP(FK519,Auxiliar!$A:$C,3,0),"")</f>
        <v/>
      </c>
      <c r="FO519" s="1"/>
      <c r="FP519" s="12"/>
      <c r="FQ519" s="6" t="str">
        <f>+IFERROR(VALUE(RIGHT(Tabla30[[#This Row],[B2B]],6)),"")</f>
        <v/>
      </c>
      <c r="FR519" s="6" t="str">
        <f>+IFERROR(VLOOKUP(FP519,Auxiliar!$A:$C,2,0),"")</f>
        <v/>
      </c>
      <c r="FS519" s="7"/>
      <c r="FT519" s="1"/>
      <c r="FU519" s="12"/>
      <c r="FV519" s="6" t="str">
        <f>+IFERROR(VALUE(RIGHT(Tabla31[[#This Row],[B2B]],6)),"")</f>
        <v/>
      </c>
      <c r="FW519" s="6" t="str">
        <f>+IFERROR(VLOOKUP(FU519,Auxiliar!$A:$C,2,0),"")</f>
        <v/>
      </c>
      <c r="FX519" s="7" t="str">
        <f>+IFERROR(VLOOKUP(FU519,Auxiliar!$A:$C,3,0),"")</f>
        <v/>
      </c>
      <c r="FY519" s="1"/>
      <c r="FZ519" s="12"/>
      <c r="GA519" s="6" t="str">
        <f>+IFERROR(VALUE(RIGHT(Tabla32[[#This Row],[B2B]],6)),"")</f>
        <v/>
      </c>
      <c r="GB519" s="6" t="str">
        <f>+IFERROR(VLOOKUP(FZ519,Auxiliar!$A:$C,2,0),"")</f>
        <v/>
      </c>
      <c r="GC519" s="7" t="str">
        <f>+IFERROR(VLOOKUP(FZ519,Auxiliar!$A:$C,3,0),"")</f>
        <v/>
      </c>
      <c r="GD519" s="1"/>
      <c r="GE519" s="12"/>
      <c r="GF519" s="6" t="str">
        <f>+IFERROR(VALUE(RIGHT(Tabla33[[#This Row],[B2B]],6)),"")</f>
        <v/>
      </c>
      <c r="GG519" s="6" t="str">
        <f>+IFERROR(VLOOKUP(GE519,Auxiliar!$A:$C,2,0),"")</f>
        <v/>
      </c>
      <c r="GH519" s="7" t="str">
        <f>+IFERROR(VLOOKUP(GE519,Auxiliar!$A:$C,3,0),"")</f>
        <v/>
      </c>
    </row>
    <row r="520" spans="1:190" x14ac:dyDescent="0.25">
      <c r="A520" s="1"/>
      <c r="B520" s="1"/>
      <c r="C520" t="str">
        <f>+IFERROR(VALUE(RIGHT(Tabla1[[#This Row],[B2B]],6)),"")</f>
        <v/>
      </c>
      <c r="D520" t="str">
        <f>+IFERROR(VLOOKUP(B520,Auxiliar!$A:$C,2,0),"")</f>
        <v/>
      </c>
      <c r="E520" s="5" t="str">
        <f>+IFERROR(VLOOKUP(B520,Auxiliar!$A:$C,3,0),"")</f>
        <v/>
      </c>
      <c r="S520" s="1">
        <v>5634</v>
      </c>
      <c r="T520" s="1" t="s">
        <v>9</v>
      </c>
      <c r="U520" s="6">
        <f>+IFERROR(VALUE(RIGHT(Tabla4[[#This Row],[B2B]],6)),"")</f>
        <v>5634</v>
      </c>
      <c r="V520" s="6" t="str">
        <f>+IFERROR(VLOOKUP(T520,Auxiliar!$A:$C,2,0),"")</f>
        <v>CORE</v>
      </c>
      <c r="W520" s="7" t="str">
        <f>+IFERROR(VLOOKUP(T520,Auxiliar!$A:$C,3,0),"")</f>
        <v>0b 1% | 2b 5% | 4b 6%</v>
      </c>
      <c r="AK520" s="1">
        <v>5402</v>
      </c>
      <c r="AL520" s="1" t="s">
        <v>30</v>
      </c>
      <c r="AM520" s="6">
        <f>+IFERROR(VALUE(RIGHT(Tabla7[[#This Row],[B2B]],6)),"")</f>
        <v>5402</v>
      </c>
      <c r="AN520" s="6" t="str">
        <f>+IFERROR(VLOOKUP(AL520,Auxiliar!$A:$C,2,0),"")</f>
        <v>LATONES</v>
      </c>
      <c r="AO520" s="7" t="str">
        <f>+IFERROR(VLOOKUP(AL520,Auxiliar!$A:$C,3,0),"")</f>
        <v>1b 4% | 5b 7% | 97b 0%</v>
      </c>
      <c r="AW520" s="1"/>
      <c r="AX520" s="1" t="s">
        <v>32</v>
      </c>
      <c r="AY520" s="6" t="str">
        <f>+IFERROR(VALUE(RIGHT(Tabla9[[#This Row],[B2B]],6)),"")</f>
        <v/>
      </c>
      <c r="AZ520" s="6" t="str">
        <f>+IFERROR(VLOOKUP(AX520,Auxiliar!$A:$C,2,0),"")</f>
        <v>LATONES</v>
      </c>
      <c r="BA520" s="7" t="str">
        <f>+IFERROR(VLOOKUP(AX520,Auxiliar!$A:$C,3,0),"")</f>
        <v>2b 3% | 4b 4% | 6b 5% | 10b 8%  | 385b 0%</v>
      </c>
      <c r="BI520" s="1"/>
      <c r="BJ520" s="1"/>
      <c r="BK520" s="6" t="str">
        <f>+IFERROR(VALUE(RIGHT(Tabla11[[#This Row],[B2B]],6)),"")</f>
        <v/>
      </c>
      <c r="BL520" s="6" t="str">
        <f>+IFERROR(VLOOKUP(BJ520,Auxiliar!$A:$C,2,0),"")</f>
        <v/>
      </c>
      <c r="BM520" s="7" t="str">
        <f>+IFERROR(VLOOKUP(BJ520,Auxiliar!$A:$C,3,0),"")</f>
        <v/>
      </c>
      <c r="BO520" s="1">
        <v>1999</v>
      </c>
      <c r="BP520" s="1" t="s">
        <v>39</v>
      </c>
      <c r="BQ520" s="6">
        <f>+IFERROR(VALUE(RIGHT(Tabla12[[#This Row],[B2B]],6)),"")</f>
        <v>1999</v>
      </c>
      <c r="BR520" s="6" t="str">
        <f>+IFERROR(VLOOKUP(BP520,Auxiliar!$A:$C,2,0),"")</f>
        <v>VALUE LITRO</v>
      </c>
      <c r="BS520" s="7" t="str">
        <f>+IFERROR(VLOOKUP(BP520,Auxiliar!$A:$C,3,0),"")</f>
        <v>1b 12%</v>
      </c>
      <c r="CA520" s="1">
        <v>4521</v>
      </c>
      <c r="CB520" s="1" t="s">
        <v>35</v>
      </c>
      <c r="CC520" s="6">
        <f>+IFERROR(VALUE(RIGHT(Tabla14[[#This Row],[B2B]],6)),"")</f>
        <v>4521</v>
      </c>
      <c r="CD520" s="6" t="str">
        <f>+IFERROR(VLOOKUP(CB520,Auxiliar!$A:$C,2,0),"")</f>
        <v>Corona 710cc</v>
      </c>
      <c r="CE520" s="7" t="str">
        <f>+IFERROR(VLOOKUP(CB520,Auxiliar!$A:$C,3,0),"")</f>
        <v>1b 10% | 85b 0%</v>
      </c>
      <c r="CG520" s="1"/>
      <c r="CH520" s="1"/>
      <c r="CI520" s="6" t="str">
        <f>+IFERROR(VALUE(RIGHT(Tabla15[[#This Row],[B2B]],6)),"")</f>
        <v/>
      </c>
      <c r="CJ520" s="6" t="str">
        <f>+IFERROR(VLOOKUP(CH520,Auxiliar!$A:$C,2,0),"")</f>
        <v/>
      </c>
      <c r="CK520" s="7" t="str">
        <f>+IFERROR(VLOOKUP(CH520,Auxiliar!$A:$C,3,0),"")</f>
        <v/>
      </c>
      <c r="CM520" s="1">
        <v>4489</v>
      </c>
      <c r="CN520" s="1" t="s">
        <v>20</v>
      </c>
      <c r="CO520" s="6">
        <v>4489</v>
      </c>
      <c r="CP520" s="6" t="s">
        <v>20</v>
      </c>
      <c r="CQ520" s="7" t="s">
        <v>21</v>
      </c>
      <c r="CS520" s="1"/>
      <c r="CT520" s="1"/>
      <c r="CU520" s="6" t="str">
        <f>+IFERROR(VALUE(RIGHT(Tabla17[[#This Row],[B2B]],6)),"")</f>
        <v/>
      </c>
      <c r="CV520" s="6" t="str">
        <f>+IFERROR(VLOOKUP(CT520,Auxiliar!$A:$C,2,0),"")</f>
        <v/>
      </c>
      <c r="CW520" s="7" t="str">
        <f>+IFERROR(VLOOKUP(CT520,Auxiliar!$A:$C,3,0),"")</f>
        <v/>
      </c>
      <c r="CY520" s="1">
        <v>4489</v>
      </c>
      <c r="CZ520" s="1" t="s">
        <v>16</v>
      </c>
      <c r="DA520" s="6">
        <f>+IFERROR(VALUE(RIGHT(Tabla18[[#This Row],[B2B]],6)),"")</f>
        <v>4489</v>
      </c>
      <c r="DB520" s="6" t="str">
        <f>+IFERROR(VLOOKUP(CZ520,Auxiliar!$A:$C,2,0),"")</f>
        <v>PREMIUM</v>
      </c>
      <c r="DC520" s="7" t="str">
        <f>+IFERROR(VLOOKUP(CZ520,Auxiliar!$A:$C,3,0),"")</f>
        <v>0b 0% | 2b 2% | 5b 3,5% | 10b 5%</v>
      </c>
      <c r="DE520" s="1">
        <v>4489</v>
      </c>
      <c r="DF520" s="1" t="s">
        <v>19</v>
      </c>
      <c r="DG520" s="6">
        <f>+IFERROR(VALUE(RIGHT(Tabla19[[#This Row],[B2B]],6)),"")</f>
        <v>4489</v>
      </c>
      <c r="DH520" s="6" t="str">
        <f>+IFERROR(VLOOKUP(DF520,Auxiliar!$A:$C,2,0),"")</f>
        <v>MICHELOB</v>
      </c>
      <c r="DI520" s="7" t="str">
        <f>+IFERROR(VLOOKUP(DF520,Auxiliar!$A:$C,3,0),"")</f>
        <v>1b 7% | 3b 22% | 8b 27%</v>
      </c>
      <c r="DK520" s="1"/>
      <c r="DL520" s="1"/>
      <c r="DM520" s="6" t="str">
        <f>+IFERROR(VALUE(RIGHT(Tabla20[[#This Row],[B2B]],6)),"")</f>
        <v/>
      </c>
      <c r="DN520" s="6" t="str">
        <f>+IFERROR(VLOOKUP(DL520,Auxiliar!$A:$C,2,0),"")</f>
        <v/>
      </c>
      <c r="DO520" s="7" t="str">
        <f>+IFERROR(VLOOKUP(DL520,Auxiliar!$A:$C,3,0),"")</f>
        <v/>
      </c>
      <c r="DQ520" s="1">
        <v>4489</v>
      </c>
      <c r="DR520" s="12" t="s">
        <v>24</v>
      </c>
      <c r="DS520" s="6">
        <f>+IFERROR(VALUE(RIGHT(Tabla21[[#This Row],[B2B]],6)),"")</f>
        <v>4489</v>
      </c>
      <c r="DT520" s="6" t="str">
        <f>+IFERROR(VLOOKUP(DR520,Auxiliar!$A:$C,2,0),"")</f>
        <v>CORONA PORRON</v>
      </c>
      <c r="DU520" s="7" t="str">
        <f>+IFERROR(VLOOKUP(DR520,Auxiliar!$A:$C,3,0),"")</f>
        <v>1b 5% | 20b 0%</v>
      </c>
      <c r="DW520" s="1">
        <v>11484</v>
      </c>
      <c r="DX520" s="12" t="s">
        <v>43</v>
      </c>
      <c r="DY520" s="6">
        <f>+IFERROR(VALUE(RIGHT(Tabla22[[#This Row],[B2B]],6)),"")</f>
        <v>11484</v>
      </c>
      <c r="DZ520" s="6" t="str">
        <f>+IFERROR(VLOOKUP(DX520,Auxiliar!$A:$C,2,0),"")</f>
        <v xml:space="preserve">VALUE LATA </v>
      </c>
      <c r="EA520" s="7" t="str">
        <f>+IFERROR(VLOOKUP(DX520,Auxiliar!$A:$C,3,0),"")</f>
        <v>1b 15% | 100b 18%</v>
      </c>
      <c r="EC520" s="1">
        <v>11424</v>
      </c>
      <c r="ED520" s="12" t="s">
        <v>47</v>
      </c>
      <c r="EE520" s="6">
        <f>+IFERROR(VALUE(RIGHT(Tabla23[[#This Row],[B2B]],6)),"")</f>
        <v>11424</v>
      </c>
      <c r="EF520" s="6" t="str">
        <f>+IFERROR(VLOOKUP(ED520,Auxiliar!$A:$C,2,0),"")</f>
        <v>VALUE LATON</v>
      </c>
      <c r="EG520" s="7" t="str">
        <f>+IFERROR(VLOOKUP(ED520,Auxiliar!$A:$C,3,0),"")</f>
        <v>1b 10% | 5b 15% | 192b 0%</v>
      </c>
      <c r="EI520" s="1"/>
      <c r="EJ520" s="12"/>
      <c r="EK520" s="6" t="str">
        <f>+IFERROR(VALUE(RIGHT(Tabla24[[#This Row],[B2B]],6)),"")</f>
        <v/>
      </c>
      <c r="EL520" s="6" t="str">
        <f>+IFERROR(VLOOKUP(EJ520,Auxiliar!$A:$C,2,0),"")</f>
        <v/>
      </c>
      <c r="EM520" s="7" t="str">
        <f>+IFERROR(VLOOKUP(EJ520,Auxiliar!$A:$C,3,0),"")</f>
        <v/>
      </c>
      <c r="EO520" s="1"/>
      <c r="EP520" s="12"/>
      <c r="EQ520" s="6" t="str">
        <f>+IFERROR(VALUE(RIGHT(Tabla25[[#This Row],[B2B]],6)),"")</f>
        <v/>
      </c>
      <c r="ER520" s="6" t="str">
        <f>+IFERROR(VLOOKUP(EP520,Auxiliar!$A:$C,2,0),"")</f>
        <v/>
      </c>
      <c r="ES520" s="7" t="str">
        <f>+IFERROR(VLOOKUP(EP520,Auxiliar!$A:$C,3,0),"")</f>
        <v/>
      </c>
      <c r="EU520" s="1"/>
      <c r="EV520" s="12"/>
      <c r="EW520" s="6" t="str">
        <f>+IFERROR(VALUE(RIGHT(Tabla26[[#This Row],[B2B]],6)),"")</f>
        <v/>
      </c>
      <c r="EX520" s="6" t="str">
        <f>+IFERROR(VLOOKUP(EV520,Auxiliar!$A:$C,2,0),"")</f>
        <v/>
      </c>
      <c r="EY520" s="7" t="str">
        <f>+IFERROR(VLOOKUP(EV520,Auxiliar!$A:$C,3,0),"")</f>
        <v/>
      </c>
      <c r="EZ520" s="1"/>
      <c r="FA520" s="12"/>
      <c r="FB520" s="6" t="str">
        <f>+IFERROR(VALUE(RIGHT(Tabla27[[#This Row],[B2B]],6)),"")</f>
        <v/>
      </c>
      <c r="FC520" s="6" t="str">
        <f>+IFERROR(VLOOKUP(FA520,Auxiliar!$A:$C,2,0),"")</f>
        <v/>
      </c>
      <c r="FD520" s="7" t="str">
        <f>+IFERROR(VLOOKUP(FA520,Auxiliar!$A:$C,3,0),"")</f>
        <v/>
      </c>
      <c r="FE520" s="1"/>
      <c r="FF520" s="12"/>
      <c r="FG520" s="6" t="str">
        <f>+IFERROR(VALUE(RIGHT(Tabla28[[#This Row],[B2B]],6)),"")</f>
        <v/>
      </c>
      <c r="FH520" s="6" t="str">
        <f>+IFERROR(VLOOKUP(FF520,Auxiliar!$A:$C,2,0),"")</f>
        <v/>
      </c>
      <c r="FI520" s="7" t="str">
        <f>+IFERROR(VLOOKUP(FF520,Auxiliar!$A:$C,3,0),"")</f>
        <v/>
      </c>
      <c r="FJ520" s="1"/>
      <c r="FK520" s="12"/>
      <c r="FL520" s="6" t="str">
        <f>+IFERROR(VALUE(RIGHT(Tabla29[[#This Row],[B2B]],6)),"")</f>
        <v/>
      </c>
      <c r="FM520" s="6" t="str">
        <f>+IFERROR(VLOOKUP(FK520,Auxiliar!$A:$C,2,0),"")</f>
        <v/>
      </c>
      <c r="FN520" s="7" t="str">
        <f>+IFERROR(VLOOKUP(FK520,Auxiliar!$A:$C,3,0),"")</f>
        <v/>
      </c>
      <c r="FO520" s="1"/>
      <c r="FP520" s="12"/>
      <c r="FQ520" s="6" t="str">
        <f>+IFERROR(VALUE(RIGHT(Tabla30[[#This Row],[B2B]],6)),"")</f>
        <v/>
      </c>
      <c r="FR520" s="6" t="str">
        <f>+IFERROR(VLOOKUP(FP520,Auxiliar!$A:$C,2,0),"")</f>
        <v/>
      </c>
      <c r="FS520" s="7"/>
      <c r="FT520" s="1"/>
      <c r="FU520" s="12"/>
      <c r="FV520" s="6" t="str">
        <f>+IFERROR(VALUE(RIGHT(Tabla31[[#This Row],[B2B]],6)),"")</f>
        <v/>
      </c>
      <c r="FW520" s="6" t="str">
        <f>+IFERROR(VLOOKUP(FU520,Auxiliar!$A:$C,2,0),"")</f>
        <v/>
      </c>
      <c r="FX520" s="7" t="str">
        <f>+IFERROR(VLOOKUP(FU520,Auxiliar!$A:$C,3,0),"")</f>
        <v/>
      </c>
      <c r="FY520" s="1"/>
      <c r="FZ520" s="12"/>
      <c r="GA520" s="6" t="str">
        <f>+IFERROR(VALUE(RIGHT(Tabla32[[#This Row],[B2B]],6)),"")</f>
        <v/>
      </c>
      <c r="GB520" s="6" t="str">
        <f>+IFERROR(VLOOKUP(FZ520,Auxiliar!$A:$C,2,0),"")</f>
        <v/>
      </c>
      <c r="GC520" s="7" t="str">
        <f>+IFERROR(VLOOKUP(FZ520,Auxiliar!$A:$C,3,0),"")</f>
        <v/>
      </c>
      <c r="GD520" s="1"/>
      <c r="GE520" s="12"/>
      <c r="GF520" s="6" t="str">
        <f>+IFERROR(VALUE(RIGHT(Tabla33[[#This Row],[B2B]],6)),"")</f>
        <v/>
      </c>
      <c r="GG520" s="6" t="str">
        <f>+IFERROR(VLOOKUP(GE520,Auxiliar!$A:$C,2,0),"")</f>
        <v/>
      </c>
      <c r="GH520" s="7" t="str">
        <f>+IFERROR(VLOOKUP(GE520,Auxiliar!$A:$C,3,0),"")</f>
        <v/>
      </c>
    </row>
    <row r="521" spans="1:190" x14ac:dyDescent="0.25">
      <c r="A521" s="1"/>
      <c r="B521" s="1"/>
      <c r="C521" t="str">
        <f>+IFERROR(VALUE(RIGHT(Tabla1[[#This Row],[B2B]],6)),"")</f>
        <v/>
      </c>
      <c r="D521" t="str">
        <f>+IFERROR(VLOOKUP(B521,Auxiliar!$A:$C,2,0),"")</f>
        <v/>
      </c>
      <c r="E521" s="5" t="str">
        <f>+IFERROR(VLOOKUP(B521,Auxiliar!$A:$C,3,0),"")</f>
        <v/>
      </c>
      <c r="S521" s="1">
        <v>5637</v>
      </c>
      <c r="T521" s="1" t="s">
        <v>9</v>
      </c>
      <c r="U521" s="6">
        <f>+IFERROR(VALUE(RIGHT(Tabla4[[#This Row],[B2B]],6)),"")</f>
        <v>5637</v>
      </c>
      <c r="V521" s="6" t="str">
        <f>+IFERROR(VLOOKUP(T521,Auxiliar!$A:$C,2,0),"")</f>
        <v>CORE</v>
      </c>
      <c r="W521" s="7" t="str">
        <f>+IFERROR(VLOOKUP(T521,Auxiliar!$A:$C,3,0),"")</f>
        <v>0b 1% | 2b 5% | 4b 6%</v>
      </c>
      <c r="AK521" s="1">
        <v>5412</v>
      </c>
      <c r="AL521" s="1" t="s">
        <v>30</v>
      </c>
      <c r="AM521" s="6">
        <f>+IFERROR(VALUE(RIGHT(Tabla7[[#This Row],[B2B]],6)),"")</f>
        <v>5412</v>
      </c>
      <c r="AN521" s="6" t="str">
        <f>+IFERROR(VLOOKUP(AL521,Auxiliar!$A:$C,2,0),"")</f>
        <v>LATONES</v>
      </c>
      <c r="AO521" s="7" t="str">
        <f>+IFERROR(VLOOKUP(AL521,Auxiliar!$A:$C,3,0),"")</f>
        <v>1b 4% | 5b 7% | 97b 0%</v>
      </c>
      <c r="AW521" s="1"/>
      <c r="AX521" s="1" t="s">
        <v>32</v>
      </c>
      <c r="AY521" s="6" t="str">
        <f>+IFERROR(VALUE(RIGHT(Tabla9[[#This Row],[B2B]],6)),"")</f>
        <v/>
      </c>
      <c r="AZ521" s="6" t="str">
        <f>+IFERROR(VLOOKUP(AX521,Auxiliar!$A:$C,2,0),"")</f>
        <v>LATONES</v>
      </c>
      <c r="BA521" s="7" t="str">
        <f>+IFERROR(VLOOKUP(AX521,Auxiliar!$A:$C,3,0),"")</f>
        <v>2b 3% | 4b 4% | 6b 5% | 10b 8%  | 385b 0%</v>
      </c>
      <c r="BI521" s="1"/>
      <c r="BJ521" s="1"/>
      <c r="BK521" s="6" t="str">
        <f>+IFERROR(VALUE(RIGHT(Tabla11[[#This Row],[B2B]],6)),"")</f>
        <v/>
      </c>
      <c r="BL521" s="6" t="str">
        <f>+IFERROR(VLOOKUP(BJ521,Auxiliar!$A:$C,2,0),"")</f>
        <v/>
      </c>
      <c r="BM521" s="7" t="str">
        <f>+IFERROR(VLOOKUP(BJ521,Auxiliar!$A:$C,3,0),"")</f>
        <v/>
      </c>
      <c r="BO521" s="1">
        <v>11478</v>
      </c>
      <c r="BP521" s="1" t="s">
        <v>39</v>
      </c>
      <c r="BQ521" s="6">
        <f>+IFERROR(VALUE(RIGHT(Tabla12[[#This Row],[B2B]],6)),"")</f>
        <v>11478</v>
      </c>
      <c r="BR521" s="6" t="str">
        <f>+IFERROR(VLOOKUP(BP521,Auxiliar!$A:$C,2,0),"")</f>
        <v>VALUE LITRO</v>
      </c>
      <c r="BS521" s="7" t="str">
        <f>+IFERROR(VLOOKUP(BP521,Auxiliar!$A:$C,3,0),"")</f>
        <v>1b 12%</v>
      </c>
      <c r="CA521" s="1">
        <v>4522</v>
      </c>
      <c r="CB521" s="1" t="s">
        <v>35</v>
      </c>
      <c r="CC521" s="6">
        <f>+IFERROR(VALUE(RIGHT(Tabla14[[#This Row],[B2B]],6)),"")</f>
        <v>4522</v>
      </c>
      <c r="CD521" s="6" t="str">
        <f>+IFERROR(VLOOKUP(CB521,Auxiliar!$A:$C,2,0),"")</f>
        <v>Corona 710cc</v>
      </c>
      <c r="CE521" s="7" t="str">
        <f>+IFERROR(VLOOKUP(CB521,Auxiliar!$A:$C,3,0),"")</f>
        <v>1b 10% | 85b 0%</v>
      </c>
      <c r="CG521" s="1"/>
      <c r="CH521" s="1"/>
      <c r="CI521" s="6" t="str">
        <f>+IFERROR(VALUE(RIGHT(Tabla15[[#This Row],[B2B]],6)),"")</f>
        <v/>
      </c>
      <c r="CJ521" s="6" t="str">
        <f>+IFERROR(VLOOKUP(CH521,Auxiliar!$A:$C,2,0),"")</f>
        <v/>
      </c>
      <c r="CK521" s="7" t="str">
        <f>+IFERROR(VLOOKUP(CH521,Auxiliar!$A:$C,3,0),"")</f>
        <v/>
      </c>
      <c r="CM521" s="1">
        <v>4501</v>
      </c>
      <c r="CN521" s="1" t="s">
        <v>20</v>
      </c>
      <c r="CO521" s="6">
        <v>4501</v>
      </c>
      <c r="CP521" s="6" t="s">
        <v>20</v>
      </c>
      <c r="CQ521" s="7" t="s">
        <v>21</v>
      </c>
      <c r="CS521" s="1"/>
      <c r="CT521" s="1"/>
      <c r="CU521" s="6" t="str">
        <f>+IFERROR(VALUE(RIGHT(Tabla17[[#This Row],[B2B]],6)),"")</f>
        <v/>
      </c>
      <c r="CV521" s="6" t="str">
        <f>+IFERROR(VLOOKUP(CT521,Auxiliar!$A:$C,2,0),"")</f>
        <v/>
      </c>
      <c r="CW521" s="7" t="str">
        <f>+IFERROR(VLOOKUP(CT521,Auxiliar!$A:$C,3,0),"")</f>
        <v/>
      </c>
      <c r="CY521" s="1">
        <v>4501</v>
      </c>
      <c r="CZ521" s="1" t="s">
        <v>16</v>
      </c>
      <c r="DA521" s="6">
        <f>+IFERROR(VALUE(RIGHT(Tabla18[[#This Row],[B2B]],6)),"")</f>
        <v>4501</v>
      </c>
      <c r="DB521" s="6" t="str">
        <f>+IFERROR(VLOOKUP(CZ521,Auxiliar!$A:$C,2,0),"")</f>
        <v>PREMIUM</v>
      </c>
      <c r="DC521" s="7" t="str">
        <f>+IFERROR(VLOOKUP(CZ521,Auxiliar!$A:$C,3,0),"")</f>
        <v>0b 0% | 2b 2% | 5b 3,5% | 10b 5%</v>
      </c>
      <c r="DE521" s="1">
        <v>4501</v>
      </c>
      <c r="DF521" s="1" t="s">
        <v>19</v>
      </c>
      <c r="DG521" s="6">
        <f>+IFERROR(VALUE(RIGHT(Tabla19[[#This Row],[B2B]],6)),"")</f>
        <v>4501</v>
      </c>
      <c r="DH521" s="6" t="str">
        <f>+IFERROR(VLOOKUP(DF521,Auxiliar!$A:$C,2,0),"")</f>
        <v>MICHELOB</v>
      </c>
      <c r="DI521" s="7" t="str">
        <f>+IFERROR(VLOOKUP(DF521,Auxiliar!$A:$C,3,0),"")</f>
        <v>1b 7% | 3b 22% | 8b 27%</v>
      </c>
      <c r="DK521" s="1"/>
      <c r="DL521" s="1"/>
      <c r="DM521" s="6" t="str">
        <f>+IFERROR(VALUE(RIGHT(Tabla20[[#This Row],[B2B]],6)),"")</f>
        <v/>
      </c>
      <c r="DN521" s="6" t="str">
        <f>+IFERROR(VLOOKUP(DL521,Auxiliar!$A:$C,2,0),"")</f>
        <v/>
      </c>
      <c r="DO521" s="7" t="str">
        <f>+IFERROR(VLOOKUP(DL521,Auxiliar!$A:$C,3,0),"")</f>
        <v/>
      </c>
      <c r="DQ521" s="1">
        <v>4501</v>
      </c>
      <c r="DR521" s="12" t="s">
        <v>24</v>
      </c>
      <c r="DS521" s="6">
        <f>+IFERROR(VALUE(RIGHT(Tabla21[[#This Row],[B2B]],6)),"")</f>
        <v>4501</v>
      </c>
      <c r="DT521" s="6" t="str">
        <f>+IFERROR(VLOOKUP(DR521,Auxiliar!$A:$C,2,0),"")</f>
        <v>CORONA PORRON</v>
      </c>
      <c r="DU521" s="7" t="str">
        <f>+IFERROR(VLOOKUP(DR521,Auxiliar!$A:$C,3,0),"")</f>
        <v>1b 5% | 20b 0%</v>
      </c>
      <c r="DW521" s="1">
        <v>2022</v>
      </c>
      <c r="DX521" s="12" t="s">
        <v>43</v>
      </c>
      <c r="DY521" s="6">
        <f>+IFERROR(VALUE(RIGHT(Tabla22[[#This Row],[B2B]],6)),"")</f>
        <v>2022</v>
      </c>
      <c r="DZ521" s="6" t="str">
        <f>+IFERROR(VLOOKUP(DX521,Auxiliar!$A:$C,2,0),"")</f>
        <v xml:space="preserve">VALUE LATA </v>
      </c>
      <c r="EA521" s="7" t="str">
        <f>+IFERROR(VLOOKUP(DX521,Auxiliar!$A:$C,3,0),"")</f>
        <v>1b 15% | 100b 18%</v>
      </c>
      <c r="EC521" s="1">
        <v>1999</v>
      </c>
      <c r="ED521" s="12" t="s">
        <v>47</v>
      </c>
      <c r="EE521" s="6">
        <f>+IFERROR(VALUE(RIGHT(Tabla23[[#This Row],[B2B]],6)),"")</f>
        <v>1999</v>
      </c>
      <c r="EF521" s="6" t="str">
        <f>+IFERROR(VLOOKUP(ED521,Auxiliar!$A:$C,2,0),"")</f>
        <v>VALUE LATON</v>
      </c>
      <c r="EG521" s="7" t="str">
        <f>+IFERROR(VLOOKUP(ED521,Auxiliar!$A:$C,3,0),"")</f>
        <v>1b 10% | 5b 15% | 192b 0%</v>
      </c>
      <c r="EI521" s="1"/>
      <c r="EJ521" s="12"/>
      <c r="EK521" s="6" t="str">
        <f>+IFERROR(VALUE(RIGHT(Tabla24[[#This Row],[B2B]],6)),"")</f>
        <v/>
      </c>
      <c r="EL521" s="6" t="str">
        <f>+IFERROR(VLOOKUP(EJ521,Auxiliar!$A:$C,2,0),"")</f>
        <v/>
      </c>
      <c r="EM521" s="7" t="str">
        <f>+IFERROR(VLOOKUP(EJ521,Auxiliar!$A:$C,3,0),"")</f>
        <v/>
      </c>
      <c r="EO521" s="1"/>
      <c r="EP521" s="12"/>
      <c r="EQ521" s="6" t="str">
        <f>+IFERROR(VALUE(RIGHT(Tabla25[[#This Row],[B2B]],6)),"")</f>
        <v/>
      </c>
      <c r="ER521" s="6" t="str">
        <f>+IFERROR(VLOOKUP(EP521,Auxiliar!$A:$C,2,0),"")</f>
        <v/>
      </c>
      <c r="ES521" s="7" t="str">
        <f>+IFERROR(VLOOKUP(EP521,Auxiliar!$A:$C,3,0),"")</f>
        <v/>
      </c>
      <c r="EU521" s="1"/>
      <c r="EV521" s="12"/>
      <c r="EW521" s="6" t="str">
        <f>+IFERROR(VALUE(RIGHT(Tabla26[[#This Row],[B2B]],6)),"")</f>
        <v/>
      </c>
      <c r="EX521" s="6" t="str">
        <f>+IFERROR(VLOOKUP(EV521,Auxiliar!$A:$C,2,0),"")</f>
        <v/>
      </c>
      <c r="EY521" s="7" t="str">
        <f>+IFERROR(VLOOKUP(EV521,Auxiliar!$A:$C,3,0),"")</f>
        <v/>
      </c>
      <c r="EZ521" s="1"/>
      <c r="FA521" s="12"/>
      <c r="FB521" s="6" t="str">
        <f>+IFERROR(VALUE(RIGHT(Tabla27[[#This Row],[B2B]],6)),"")</f>
        <v/>
      </c>
      <c r="FC521" s="6" t="str">
        <f>+IFERROR(VLOOKUP(FA521,Auxiliar!$A:$C,2,0),"")</f>
        <v/>
      </c>
      <c r="FD521" s="7" t="str">
        <f>+IFERROR(VLOOKUP(FA521,Auxiliar!$A:$C,3,0),"")</f>
        <v/>
      </c>
      <c r="FE521" s="1"/>
      <c r="FF521" s="12"/>
      <c r="FG521" s="6" t="str">
        <f>+IFERROR(VALUE(RIGHT(Tabla28[[#This Row],[B2B]],6)),"")</f>
        <v/>
      </c>
      <c r="FH521" s="6" t="str">
        <f>+IFERROR(VLOOKUP(FF521,Auxiliar!$A:$C,2,0),"")</f>
        <v/>
      </c>
      <c r="FI521" s="7" t="str">
        <f>+IFERROR(VLOOKUP(FF521,Auxiliar!$A:$C,3,0),"")</f>
        <v/>
      </c>
      <c r="FJ521" s="1"/>
      <c r="FK521" s="12"/>
      <c r="FL521" s="6" t="str">
        <f>+IFERROR(VALUE(RIGHT(Tabla29[[#This Row],[B2B]],6)),"")</f>
        <v/>
      </c>
      <c r="FM521" s="6" t="str">
        <f>+IFERROR(VLOOKUP(FK521,Auxiliar!$A:$C,2,0),"")</f>
        <v/>
      </c>
      <c r="FN521" s="7" t="str">
        <f>+IFERROR(VLOOKUP(FK521,Auxiliar!$A:$C,3,0),"")</f>
        <v/>
      </c>
      <c r="FO521" s="1"/>
      <c r="FP521" s="12"/>
      <c r="FQ521" s="6" t="str">
        <f>+IFERROR(VALUE(RIGHT(Tabla30[[#This Row],[B2B]],6)),"")</f>
        <v/>
      </c>
      <c r="FR521" s="6" t="str">
        <f>+IFERROR(VLOOKUP(FP521,Auxiliar!$A:$C,2,0),"")</f>
        <v/>
      </c>
      <c r="FS521" s="7"/>
      <c r="FT521" s="1"/>
      <c r="FU521" s="12"/>
      <c r="FV521" s="6" t="str">
        <f>+IFERROR(VALUE(RIGHT(Tabla31[[#This Row],[B2B]],6)),"")</f>
        <v/>
      </c>
      <c r="FW521" s="6" t="str">
        <f>+IFERROR(VLOOKUP(FU521,Auxiliar!$A:$C,2,0),"")</f>
        <v/>
      </c>
      <c r="FX521" s="7" t="str">
        <f>+IFERROR(VLOOKUP(FU521,Auxiliar!$A:$C,3,0),"")</f>
        <v/>
      </c>
      <c r="FY521" s="1"/>
      <c r="FZ521" s="12"/>
      <c r="GA521" s="6" t="str">
        <f>+IFERROR(VALUE(RIGHT(Tabla32[[#This Row],[B2B]],6)),"")</f>
        <v/>
      </c>
      <c r="GB521" s="6" t="str">
        <f>+IFERROR(VLOOKUP(FZ521,Auxiliar!$A:$C,2,0),"")</f>
        <v/>
      </c>
      <c r="GC521" s="7" t="str">
        <f>+IFERROR(VLOOKUP(FZ521,Auxiliar!$A:$C,3,0),"")</f>
        <v/>
      </c>
      <c r="GD521" s="1"/>
      <c r="GE521" s="12"/>
      <c r="GF521" s="6" t="str">
        <f>+IFERROR(VALUE(RIGHT(Tabla33[[#This Row],[B2B]],6)),"")</f>
        <v/>
      </c>
      <c r="GG521" s="6" t="str">
        <f>+IFERROR(VLOOKUP(GE521,Auxiliar!$A:$C,2,0),"")</f>
        <v/>
      </c>
      <c r="GH521" s="7" t="str">
        <f>+IFERROR(VLOOKUP(GE521,Auxiliar!$A:$C,3,0),"")</f>
        <v/>
      </c>
    </row>
    <row r="522" spans="1:190" x14ac:dyDescent="0.25">
      <c r="A522" s="1"/>
      <c r="B522" s="1"/>
      <c r="C522" t="str">
        <f>+IFERROR(VALUE(RIGHT(Tabla1[[#This Row],[B2B]],6)),"")</f>
        <v/>
      </c>
      <c r="D522" t="str">
        <f>+IFERROR(VLOOKUP(B522,Auxiliar!$A:$C,2,0),"")</f>
        <v/>
      </c>
      <c r="E522" s="5" t="str">
        <f>+IFERROR(VLOOKUP(B522,Auxiliar!$A:$C,3,0),"")</f>
        <v/>
      </c>
      <c r="S522" s="1">
        <v>5654</v>
      </c>
      <c r="T522" s="1" t="s">
        <v>9</v>
      </c>
      <c r="U522" s="6">
        <f>+IFERROR(VALUE(RIGHT(Tabla4[[#This Row],[B2B]],6)),"")</f>
        <v>5654</v>
      </c>
      <c r="V522" s="6" t="str">
        <f>+IFERROR(VLOOKUP(T522,Auxiliar!$A:$C,2,0),"")</f>
        <v>CORE</v>
      </c>
      <c r="W522" s="7" t="str">
        <f>+IFERROR(VLOOKUP(T522,Auxiliar!$A:$C,3,0),"")</f>
        <v>0b 1% | 2b 5% | 4b 6%</v>
      </c>
      <c r="AK522" s="1">
        <v>5419</v>
      </c>
      <c r="AL522" s="1" t="s">
        <v>30</v>
      </c>
      <c r="AM522" s="6">
        <f>+IFERROR(VALUE(RIGHT(Tabla7[[#This Row],[B2B]],6)),"")</f>
        <v>5419</v>
      </c>
      <c r="AN522" s="6" t="str">
        <f>+IFERROR(VLOOKUP(AL522,Auxiliar!$A:$C,2,0),"")</f>
        <v>LATONES</v>
      </c>
      <c r="AO522" s="7" t="str">
        <f>+IFERROR(VLOOKUP(AL522,Auxiliar!$A:$C,3,0),"")</f>
        <v>1b 4% | 5b 7% | 97b 0%</v>
      </c>
      <c r="AW522" s="1"/>
      <c r="AX522" s="1" t="s">
        <v>32</v>
      </c>
      <c r="AY522" s="6" t="str">
        <f>+IFERROR(VALUE(RIGHT(Tabla9[[#This Row],[B2B]],6)),"")</f>
        <v/>
      </c>
      <c r="AZ522" s="6" t="str">
        <f>+IFERROR(VLOOKUP(AX522,Auxiliar!$A:$C,2,0),"")</f>
        <v>LATONES</v>
      </c>
      <c r="BA522" s="7" t="str">
        <f>+IFERROR(VLOOKUP(AX522,Auxiliar!$A:$C,3,0),"")</f>
        <v>2b 3% | 4b 4% | 6b 5% | 10b 8%  | 385b 0%</v>
      </c>
      <c r="BI522" s="1"/>
      <c r="BJ522" s="1"/>
      <c r="BK522" s="6" t="str">
        <f>+IFERROR(VALUE(RIGHT(Tabla11[[#This Row],[B2B]],6)),"")</f>
        <v/>
      </c>
      <c r="BL522" s="6" t="str">
        <f>+IFERROR(VLOOKUP(BJ522,Auxiliar!$A:$C,2,0),"")</f>
        <v/>
      </c>
      <c r="BM522" s="7" t="str">
        <f>+IFERROR(VLOOKUP(BJ522,Auxiliar!$A:$C,3,0),"")</f>
        <v/>
      </c>
      <c r="BO522" s="1">
        <v>11480</v>
      </c>
      <c r="BP522" s="1" t="s">
        <v>39</v>
      </c>
      <c r="BQ522" s="6">
        <f>+IFERROR(VALUE(RIGHT(Tabla12[[#This Row],[B2B]],6)),"")</f>
        <v>11480</v>
      </c>
      <c r="BR522" s="6" t="str">
        <f>+IFERROR(VLOOKUP(BP522,Auxiliar!$A:$C,2,0),"")</f>
        <v>VALUE LITRO</v>
      </c>
      <c r="BS522" s="7" t="str">
        <f>+IFERROR(VLOOKUP(BP522,Auxiliar!$A:$C,3,0),"")</f>
        <v>1b 12%</v>
      </c>
      <c r="CA522" s="1">
        <v>4523</v>
      </c>
      <c r="CB522" s="1" t="s">
        <v>35</v>
      </c>
      <c r="CC522" s="6">
        <f>+IFERROR(VALUE(RIGHT(Tabla14[[#This Row],[B2B]],6)),"")</f>
        <v>4523</v>
      </c>
      <c r="CD522" s="6" t="str">
        <f>+IFERROR(VLOOKUP(CB522,Auxiliar!$A:$C,2,0),"")</f>
        <v>Corona 710cc</v>
      </c>
      <c r="CE522" s="7" t="str">
        <f>+IFERROR(VLOOKUP(CB522,Auxiliar!$A:$C,3,0),"")</f>
        <v>1b 10% | 85b 0%</v>
      </c>
      <c r="CG522" s="1"/>
      <c r="CH522" s="1"/>
      <c r="CI522" s="6" t="str">
        <f>+IFERROR(VALUE(RIGHT(Tabla15[[#This Row],[B2B]],6)),"")</f>
        <v/>
      </c>
      <c r="CJ522" s="6" t="str">
        <f>+IFERROR(VLOOKUP(CH522,Auxiliar!$A:$C,2,0),"")</f>
        <v/>
      </c>
      <c r="CK522" s="7" t="str">
        <f>+IFERROR(VLOOKUP(CH522,Auxiliar!$A:$C,3,0),"")</f>
        <v/>
      </c>
      <c r="CM522" s="1">
        <v>4502</v>
      </c>
      <c r="CN522" s="1" t="s">
        <v>20</v>
      </c>
      <c r="CO522" s="6">
        <v>4502</v>
      </c>
      <c r="CP522" s="6" t="s">
        <v>20</v>
      </c>
      <c r="CQ522" s="7" t="s">
        <v>21</v>
      </c>
      <c r="CS522" s="1"/>
      <c r="CT522" s="1"/>
      <c r="CU522" s="6" t="str">
        <f>+IFERROR(VALUE(RIGHT(Tabla17[[#This Row],[B2B]],6)),"")</f>
        <v/>
      </c>
      <c r="CV522" s="6" t="str">
        <f>+IFERROR(VLOOKUP(CT522,Auxiliar!$A:$C,2,0),"")</f>
        <v/>
      </c>
      <c r="CW522" s="7" t="str">
        <f>+IFERROR(VLOOKUP(CT522,Auxiliar!$A:$C,3,0),"")</f>
        <v/>
      </c>
      <c r="CY522" s="1">
        <v>4502</v>
      </c>
      <c r="CZ522" s="1" t="s">
        <v>16</v>
      </c>
      <c r="DA522" s="6">
        <f>+IFERROR(VALUE(RIGHT(Tabla18[[#This Row],[B2B]],6)),"")</f>
        <v>4502</v>
      </c>
      <c r="DB522" s="6" t="str">
        <f>+IFERROR(VLOOKUP(CZ522,Auxiliar!$A:$C,2,0),"")</f>
        <v>PREMIUM</v>
      </c>
      <c r="DC522" s="7" t="str">
        <f>+IFERROR(VLOOKUP(CZ522,Auxiliar!$A:$C,3,0),"")</f>
        <v>0b 0% | 2b 2% | 5b 3,5% | 10b 5%</v>
      </c>
      <c r="DE522" s="1">
        <v>4502</v>
      </c>
      <c r="DF522" s="1" t="s">
        <v>19</v>
      </c>
      <c r="DG522" s="6">
        <f>+IFERROR(VALUE(RIGHT(Tabla19[[#This Row],[B2B]],6)),"")</f>
        <v>4502</v>
      </c>
      <c r="DH522" s="6" t="str">
        <f>+IFERROR(VLOOKUP(DF522,Auxiliar!$A:$C,2,0),"")</f>
        <v>MICHELOB</v>
      </c>
      <c r="DI522" s="7" t="str">
        <f>+IFERROR(VLOOKUP(DF522,Auxiliar!$A:$C,3,0),"")</f>
        <v>1b 7% | 3b 22% | 8b 27%</v>
      </c>
      <c r="DK522" s="1"/>
      <c r="DL522" s="1"/>
      <c r="DM522" s="6" t="str">
        <f>+IFERROR(VALUE(RIGHT(Tabla20[[#This Row],[B2B]],6)),"")</f>
        <v/>
      </c>
      <c r="DN522" s="6" t="str">
        <f>+IFERROR(VLOOKUP(DL522,Auxiliar!$A:$C,2,0),"")</f>
        <v/>
      </c>
      <c r="DO522" s="7" t="str">
        <f>+IFERROR(VLOOKUP(DL522,Auxiliar!$A:$C,3,0),"")</f>
        <v/>
      </c>
      <c r="DQ522" s="1">
        <v>4502</v>
      </c>
      <c r="DR522" s="12" t="s">
        <v>24</v>
      </c>
      <c r="DS522" s="6">
        <f>+IFERROR(VALUE(RIGHT(Tabla21[[#This Row],[B2B]],6)),"")</f>
        <v>4502</v>
      </c>
      <c r="DT522" s="6" t="str">
        <f>+IFERROR(VLOOKUP(DR522,Auxiliar!$A:$C,2,0),"")</f>
        <v>CORONA PORRON</v>
      </c>
      <c r="DU522" s="7" t="str">
        <f>+IFERROR(VLOOKUP(DR522,Auxiliar!$A:$C,3,0),"")</f>
        <v>1b 5% | 20b 0%</v>
      </c>
      <c r="DW522" s="1">
        <v>11494</v>
      </c>
      <c r="DX522" s="12" t="s">
        <v>43</v>
      </c>
      <c r="DY522" s="6">
        <f>+IFERROR(VALUE(RIGHT(Tabla22[[#This Row],[B2B]],6)),"")</f>
        <v>11494</v>
      </c>
      <c r="DZ522" s="6" t="str">
        <f>+IFERROR(VLOOKUP(DX522,Auxiliar!$A:$C,2,0),"")</f>
        <v xml:space="preserve">VALUE LATA </v>
      </c>
      <c r="EA522" s="7" t="str">
        <f>+IFERROR(VLOOKUP(DX522,Auxiliar!$A:$C,3,0),"")</f>
        <v>1b 15% | 100b 18%</v>
      </c>
      <c r="EC522" s="1">
        <v>11478</v>
      </c>
      <c r="ED522" s="12" t="s">
        <v>47</v>
      </c>
      <c r="EE522" s="6">
        <f>+IFERROR(VALUE(RIGHT(Tabla23[[#This Row],[B2B]],6)),"")</f>
        <v>11478</v>
      </c>
      <c r="EF522" s="6" t="str">
        <f>+IFERROR(VLOOKUP(ED522,Auxiliar!$A:$C,2,0),"")</f>
        <v>VALUE LATON</v>
      </c>
      <c r="EG522" s="7" t="str">
        <f>+IFERROR(VLOOKUP(ED522,Auxiliar!$A:$C,3,0),"")</f>
        <v>1b 10% | 5b 15% | 192b 0%</v>
      </c>
      <c r="EI522" s="1"/>
      <c r="EJ522" s="12"/>
      <c r="EK522" s="6" t="str">
        <f>+IFERROR(VALUE(RIGHT(Tabla24[[#This Row],[B2B]],6)),"")</f>
        <v/>
      </c>
      <c r="EL522" s="6" t="str">
        <f>+IFERROR(VLOOKUP(EJ522,Auxiliar!$A:$C,2,0),"")</f>
        <v/>
      </c>
      <c r="EM522" s="7" t="str">
        <f>+IFERROR(VLOOKUP(EJ522,Auxiliar!$A:$C,3,0),"")</f>
        <v/>
      </c>
      <c r="EO522" s="1"/>
      <c r="EP522" s="12"/>
      <c r="EQ522" s="6" t="str">
        <f>+IFERROR(VALUE(RIGHT(Tabla25[[#This Row],[B2B]],6)),"")</f>
        <v/>
      </c>
      <c r="ER522" s="6" t="str">
        <f>+IFERROR(VLOOKUP(EP522,Auxiliar!$A:$C,2,0),"")</f>
        <v/>
      </c>
      <c r="ES522" s="7" t="str">
        <f>+IFERROR(VLOOKUP(EP522,Auxiliar!$A:$C,3,0),"")</f>
        <v/>
      </c>
      <c r="EU522" s="1"/>
      <c r="EV522" s="12"/>
      <c r="EW522" s="6" t="str">
        <f>+IFERROR(VALUE(RIGHT(Tabla26[[#This Row],[B2B]],6)),"")</f>
        <v/>
      </c>
      <c r="EX522" s="6" t="str">
        <f>+IFERROR(VLOOKUP(EV522,Auxiliar!$A:$C,2,0),"")</f>
        <v/>
      </c>
      <c r="EY522" s="7" t="str">
        <f>+IFERROR(VLOOKUP(EV522,Auxiliar!$A:$C,3,0),"")</f>
        <v/>
      </c>
      <c r="EZ522" s="1"/>
      <c r="FA522" s="12"/>
      <c r="FB522" s="6" t="str">
        <f>+IFERROR(VALUE(RIGHT(Tabla27[[#This Row],[B2B]],6)),"")</f>
        <v/>
      </c>
      <c r="FC522" s="6" t="str">
        <f>+IFERROR(VLOOKUP(FA522,Auxiliar!$A:$C,2,0),"")</f>
        <v/>
      </c>
      <c r="FD522" s="7" t="str">
        <f>+IFERROR(VLOOKUP(FA522,Auxiliar!$A:$C,3,0),"")</f>
        <v/>
      </c>
      <c r="FE522" s="1"/>
      <c r="FF522" s="12"/>
      <c r="FG522" s="6" t="str">
        <f>+IFERROR(VALUE(RIGHT(Tabla28[[#This Row],[B2B]],6)),"")</f>
        <v/>
      </c>
      <c r="FH522" s="6" t="str">
        <f>+IFERROR(VLOOKUP(FF522,Auxiliar!$A:$C,2,0),"")</f>
        <v/>
      </c>
      <c r="FI522" s="7" t="str">
        <f>+IFERROR(VLOOKUP(FF522,Auxiliar!$A:$C,3,0),"")</f>
        <v/>
      </c>
      <c r="FJ522" s="1"/>
      <c r="FK522" s="12"/>
      <c r="FL522" s="6" t="str">
        <f>+IFERROR(VALUE(RIGHT(Tabla29[[#This Row],[B2B]],6)),"")</f>
        <v/>
      </c>
      <c r="FM522" s="6" t="str">
        <f>+IFERROR(VLOOKUP(FK522,Auxiliar!$A:$C,2,0),"")</f>
        <v/>
      </c>
      <c r="FN522" s="7" t="str">
        <f>+IFERROR(VLOOKUP(FK522,Auxiliar!$A:$C,3,0),"")</f>
        <v/>
      </c>
      <c r="FO522" s="1"/>
      <c r="FP522" s="12"/>
      <c r="FQ522" s="6" t="str">
        <f>+IFERROR(VALUE(RIGHT(Tabla30[[#This Row],[B2B]],6)),"")</f>
        <v/>
      </c>
      <c r="FR522" s="6" t="str">
        <f>+IFERROR(VLOOKUP(FP522,Auxiliar!$A:$C,2,0),"")</f>
        <v/>
      </c>
      <c r="FS522" s="7"/>
      <c r="FT522" s="1"/>
      <c r="FU522" s="12"/>
      <c r="FV522" s="6" t="str">
        <f>+IFERROR(VALUE(RIGHT(Tabla31[[#This Row],[B2B]],6)),"")</f>
        <v/>
      </c>
      <c r="FW522" s="6" t="str">
        <f>+IFERROR(VLOOKUP(FU522,Auxiliar!$A:$C,2,0),"")</f>
        <v/>
      </c>
      <c r="FX522" s="7" t="str">
        <f>+IFERROR(VLOOKUP(FU522,Auxiliar!$A:$C,3,0),"")</f>
        <v/>
      </c>
      <c r="FY522" s="1"/>
      <c r="FZ522" s="12"/>
      <c r="GA522" s="6" t="str">
        <f>+IFERROR(VALUE(RIGHT(Tabla32[[#This Row],[B2B]],6)),"")</f>
        <v/>
      </c>
      <c r="GB522" s="6" t="str">
        <f>+IFERROR(VLOOKUP(FZ522,Auxiliar!$A:$C,2,0),"")</f>
        <v/>
      </c>
      <c r="GC522" s="7" t="str">
        <f>+IFERROR(VLOOKUP(FZ522,Auxiliar!$A:$C,3,0),"")</f>
        <v/>
      </c>
      <c r="GD522" s="1"/>
      <c r="GE522" s="12"/>
      <c r="GF522" s="6" t="str">
        <f>+IFERROR(VALUE(RIGHT(Tabla33[[#This Row],[B2B]],6)),"")</f>
        <v/>
      </c>
      <c r="GG522" s="6" t="str">
        <f>+IFERROR(VLOOKUP(GE522,Auxiliar!$A:$C,2,0),"")</f>
        <v/>
      </c>
      <c r="GH522" s="7" t="str">
        <f>+IFERROR(VLOOKUP(GE522,Auxiliar!$A:$C,3,0),"")</f>
        <v/>
      </c>
    </row>
    <row r="523" spans="1:190" x14ac:dyDescent="0.25">
      <c r="A523" s="1"/>
      <c r="B523" s="1"/>
      <c r="C523" t="str">
        <f>+IFERROR(VALUE(RIGHT(Tabla1[[#This Row],[B2B]],6)),"")</f>
        <v/>
      </c>
      <c r="D523" t="str">
        <f>+IFERROR(VLOOKUP(B523,Auxiliar!$A:$C,2,0),"")</f>
        <v/>
      </c>
      <c r="E523" s="5" t="str">
        <f>+IFERROR(VLOOKUP(B523,Auxiliar!$A:$C,3,0),"")</f>
        <v/>
      </c>
      <c r="S523" s="1">
        <v>5659</v>
      </c>
      <c r="T523" s="1" t="s">
        <v>9</v>
      </c>
      <c r="U523" s="6">
        <f>+IFERROR(VALUE(RIGHT(Tabla4[[#This Row],[B2B]],6)),"")</f>
        <v>5659</v>
      </c>
      <c r="V523" s="6" t="str">
        <f>+IFERROR(VLOOKUP(T523,Auxiliar!$A:$C,2,0),"")</f>
        <v>CORE</v>
      </c>
      <c r="W523" s="7" t="str">
        <f>+IFERROR(VLOOKUP(T523,Auxiliar!$A:$C,3,0),"")</f>
        <v>0b 1% | 2b 5% | 4b 6%</v>
      </c>
      <c r="AK523" s="1">
        <v>5420</v>
      </c>
      <c r="AL523" s="1" t="s">
        <v>30</v>
      </c>
      <c r="AM523" s="6">
        <f>+IFERROR(VALUE(RIGHT(Tabla7[[#This Row],[B2B]],6)),"")</f>
        <v>5420</v>
      </c>
      <c r="AN523" s="6" t="str">
        <f>+IFERROR(VLOOKUP(AL523,Auxiliar!$A:$C,2,0),"")</f>
        <v>LATONES</v>
      </c>
      <c r="AO523" s="7" t="str">
        <f>+IFERROR(VLOOKUP(AL523,Auxiliar!$A:$C,3,0),"")</f>
        <v>1b 4% | 5b 7% | 97b 0%</v>
      </c>
      <c r="AW523" s="1"/>
      <c r="AX523" s="1" t="s">
        <v>32</v>
      </c>
      <c r="AY523" s="6" t="str">
        <f>+IFERROR(VALUE(RIGHT(Tabla9[[#This Row],[B2B]],6)),"")</f>
        <v/>
      </c>
      <c r="AZ523" s="6" t="str">
        <f>+IFERROR(VLOOKUP(AX523,Auxiliar!$A:$C,2,0),"")</f>
        <v>LATONES</v>
      </c>
      <c r="BA523" s="7" t="str">
        <f>+IFERROR(VLOOKUP(AX523,Auxiliar!$A:$C,3,0),"")</f>
        <v>2b 3% | 4b 4% | 6b 5% | 10b 8%  | 385b 0%</v>
      </c>
      <c r="BI523" s="1"/>
      <c r="BJ523" s="1"/>
      <c r="BK523" s="6" t="str">
        <f>+IFERROR(VALUE(RIGHT(Tabla11[[#This Row],[B2B]],6)),"")</f>
        <v/>
      </c>
      <c r="BL523" s="6" t="str">
        <f>+IFERROR(VLOOKUP(BJ523,Auxiliar!$A:$C,2,0),"")</f>
        <v/>
      </c>
      <c r="BM523" s="7" t="str">
        <f>+IFERROR(VLOOKUP(BJ523,Auxiliar!$A:$C,3,0),"")</f>
        <v/>
      </c>
      <c r="BO523" s="1">
        <v>11484</v>
      </c>
      <c r="BP523" s="1" t="s">
        <v>39</v>
      </c>
      <c r="BQ523" s="6">
        <f>+IFERROR(VALUE(RIGHT(Tabla12[[#This Row],[B2B]],6)),"")</f>
        <v>11484</v>
      </c>
      <c r="BR523" s="6" t="str">
        <f>+IFERROR(VLOOKUP(BP523,Auxiliar!$A:$C,2,0),"")</f>
        <v>VALUE LITRO</v>
      </c>
      <c r="BS523" s="7" t="str">
        <f>+IFERROR(VLOOKUP(BP523,Auxiliar!$A:$C,3,0),"")</f>
        <v>1b 12%</v>
      </c>
      <c r="CA523" s="1">
        <v>4531</v>
      </c>
      <c r="CB523" s="1" t="s">
        <v>35</v>
      </c>
      <c r="CC523" s="6">
        <f>+IFERROR(VALUE(RIGHT(Tabla14[[#This Row],[B2B]],6)),"")</f>
        <v>4531</v>
      </c>
      <c r="CD523" s="6" t="str">
        <f>+IFERROR(VLOOKUP(CB523,Auxiliar!$A:$C,2,0),"")</f>
        <v>Corona 710cc</v>
      </c>
      <c r="CE523" s="7" t="str">
        <f>+IFERROR(VLOOKUP(CB523,Auxiliar!$A:$C,3,0),"")</f>
        <v>1b 10% | 85b 0%</v>
      </c>
      <c r="CG523" s="1"/>
      <c r="CH523" s="1"/>
      <c r="CI523" s="6" t="str">
        <f>+IFERROR(VALUE(RIGHT(Tabla15[[#This Row],[B2B]],6)),"")</f>
        <v/>
      </c>
      <c r="CJ523" s="6" t="str">
        <f>+IFERROR(VLOOKUP(CH523,Auxiliar!$A:$C,2,0),"")</f>
        <v/>
      </c>
      <c r="CK523" s="7" t="str">
        <f>+IFERROR(VLOOKUP(CH523,Auxiliar!$A:$C,3,0),"")</f>
        <v/>
      </c>
      <c r="CM523" s="1">
        <v>4509</v>
      </c>
      <c r="CN523" s="1" t="s">
        <v>20</v>
      </c>
      <c r="CO523" s="6">
        <v>4509</v>
      </c>
      <c r="CP523" s="6" t="s">
        <v>20</v>
      </c>
      <c r="CQ523" s="7" t="s">
        <v>21</v>
      </c>
      <c r="CS523" s="1"/>
      <c r="CT523" s="1"/>
      <c r="CU523" s="6" t="str">
        <f>+IFERROR(VALUE(RIGHT(Tabla17[[#This Row],[B2B]],6)),"")</f>
        <v/>
      </c>
      <c r="CV523" s="6" t="str">
        <f>+IFERROR(VLOOKUP(CT523,Auxiliar!$A:$C,2,0),"")</f>
        <v/>
      </c>
      <c r="CW523" s="7" t="str">
        <f>+IFERROR(VLOOKUP(CT523,Auxiliar!$A:$C,3,0),"")</f>
        <v/>
      </c>
      <c r="CY523" s="1">
        <v>4509</v>
      </c>
      <c r="CZ523" s="1" t="s">
        <v>16</v>
      </c>
      <c r="DA523" s="6">
        <f>+IFERROR(VALUE(RIGHT(Tabla18[[#This Row],[B2B]],6)),"")</f>
        <v>4509</v>
      </c>
      <c r="DB523" s="6" t="str">
        <f>+IFERROR(VLOOKUP(CZ523,Auxiliar!$A:$C,2,0),"")</f>
        <v>PREMIUM</v>
      </c>
      <c r="DC523" s="7" t="str">
        <f>+IFERROR(VLOOKUP(CZ523,Auxiliar!$A:$C,3,0),"")</f>
        <v>0b 0% | 2b 2% | 5b 3,5% | 10b 5%</v>
      </c>
      <c r="DE523" s="1">
        <v>4509</v>
      </c>
      <c r="DF523" s="1" t="s">
        <v>19</v>
      </c>
      <c r="DG523" s="6">
        <f>+IFERROR(VALUE(RIGHT(Tabla19[[#This Row],[B2B]],6)),"")</f>
        <v>4509</v>
      </c>
      <c r="DH523" s="6" t="str">
        <f>+IFERROR(VLOOKUP(DF523,Auxiliar!$A:$C,2,0),"")</f>
        <v>MICHELOB</v>
      </c>
      <c r="DI523" s="7" t="str">
        <f>+IFERROR(VLOOKUP(DF523,Auxiliar!$A:$C,3,0),"")</f>
        <v>1b 7% | 3b 22% | 8b 27%</v>
      </c>
      <c r="DK523" s="1"/>
      <c r="DL523" s="1"/>
      <c r="DM523" s="6" t="str">
        <f>+IFERROR(VALUE(RIGHT(Tabla20[[#This Row],[B2B]],6)),"")</f>
        <v/>
      </c>
      <c r="DN523" s="6" t="str">
        <f>+IFERROR(VLOOKUP(DL523,Auxiliar!$A:$C,2,0),"")</f>
        <v/>
      </c>
      <c r="DO523" s="7" t="str">
        <f>+IFERROR(VLOOKUP(DL523,Auxiliar!$A:$C,3,0),"")</f>
        <v/>
      </c>
      <c r="DQ523" s="1">
        <v>4509</v>
      </c>
      <c r="DR523" s="12" t="s">
        <v>24</v>
      </c>
      <c r="DS523" s="6">
        <f>+IFERROR(VALUE(RIGHT(Tabla21[[#This Row],[B2B]],6)),"")</f>
        <v>4509</v>
      </c>
      <c r="DT523" s="6" t="str">
        <f>+IFERROR(VLOOKUP(DR523,Auxiliar!$A:$C,2,0),"")</f>
        <v>CORONA PORRON</v>
      </c>
      <c r="DU523" s="7" t="str">
        <f>+IFERROR(VLOOKUP(DR523,Auxiliar!$A:$C,3,0),"")</f>
        <v>1b 5% | 20b 0%</v>
      </c>
      <c r="DW523" s="1">
        <v>2043</v>
      </c>
      <c r="DX523" s="12" t="s">
        <v>43</v>
      </c>
      <c r="DY523" s="6">
        <f>+IFERROR(VALUE(RIGHT(Tabla22[[#This Row],[B2B]],6)),"")</f>
        <v>2043</v>
      </c>
      <c r="DZ523" s="6" t="str">
        <f>+IFERROR(VLOOKUP(DX523,Auxiliar!$A:$C,2,0),"")</f>
        <v xml:space="preserve">VALUE LATA </v>
      </c>
      <c r="EA523" s="7" t="str">
        <f>+IFERROR(VLOOKUP(DX523,Auxiliar!$A:$C,3,0),"")</f>
        <v>1b 15% | 100b 18%</v>
      </c>
      <c r="EC523" s="1">
        <v>11480</v>
      </c>
      <c r="ED523" s="12" t="s">
        <v>47</v>
      </c>
      <c r="EE523" s="6">
        <f>+IFERROR(VALUE(RIGHT(Tabla23[[#This Row],[B2B]],6)),"")</f>
        <v>11480</v>
      </c>
      <c r="EF523" s="6" t="str">
        <f>+IFERROR(VLOOKUP(ED523,Auxiliar!$A:$C,2,0),"")</f>
        <v>VALUE LATON</v>
      </c>
      <c r="EG523" s="7" t="str">
        <f>+IFERROR(VLOOKUP(ED523,Auxiliar!$A:$C,3,0),"")</f>
        <v>1b 10% | 5b 15% | 192b 0%</v>
      </c>
      <c r="EI523" s="1"/>
      <c r="EJ523" s="12"/>
      <c r="EK523" s="6" t="str">
        <f>+IFERROR(VALUE(RIGHT(Tabla24[[#This Row],[B2B]],6)),"")</f>
        <v/>
      </c>
      <c r="EL523" s="6" t="str">
        <f>+IFERROR(VLOOKUP(EJ523,Auxiliar!$A:$C,2,0),"")</f>
        <v/>
      </c>
      <c r="EM523" s="7" t="str">
        <f>+IFERROR(VLOOKUP(EJ523,Auxiliar!$A:$C,3,0),"")</f>
        <v/>
      </c>
      <c r="EO523" s="1"/>
      <c r="EP523" s="12"/>
      <c r="EQ523" s="6" t="str">
        <f>+IFERROR(VALUE(RIGHT(Tabla25[[#This Row],[B2B]],6)),"")</f>
        <v/>
      </c>
      <c r="ER523" s="6" t="str">
        <f>+IFERROR(VLOOKUP(EP523,Auxiliar!$A:$C,2,0),"")</f>
        <v/>
      </c>
      <c r="ES523" s="7" t="str">
        <f>+IFERROR(VLOOKUP(EP523,Auxiliar!$A:$C,3,0),"")</f>
        <v/>
      </c>
      <c r="EU523" s="1"/>
      <c r="EV523" s="12"/>
      <c r="EW523" s="6" t="str">
        <f>+IFERROR(VALUE(RIGHT(Tabla26[[#This Row],[B2B]],6)),"")</f>
        <v/>
      </c>
      <c r="EX523" s="6" t="str">
        <f>+IFERROR(VLOOKUP(EV523,Auxiliar!$A:$C,2,0),"")</f>
        <v/>
      </c>
      <c r="EY523" s="7" t="str">
        <f>+IFERROR(VLOOKUP(EV523,Auxiliar!$A:$C,3,0),"")</f>
        <v/>
      </c>
      <c r="EZ523" s="1"/>
      <c r="FA523" s="12"/>
      <c r="FB523" s="6" t="str">
        <f>+IFERROR(VALUE(RIGHT(Tabla27[[#This Row],[B2B]],6)),"")</f>
        <v/>
      </c>
      <c r="FC523" s="6" t="str">
        <f>+IFERROR(VLOOKUP(FA523,Auxiliar!$A:$C,2,0),"")</f>
        <v/>
      </c>
      <c r="FD523" s="7" t="str">
        <f>+IFERROR(VLOOKUP(FA523,Auxiliar!$A:$C,3,0),"")</f>
        <v/>
      </c>
      <c r="FE523" s="1"/>
      <c r="FF523" s="12"/>
      <c r="FG523" s="6" t="str">
        <f>+IFERROR(VALUE(RIGHT(Tabla28[[#This Row],[B2B]],6)),"")</f>
        <v/>
      </c>
      <c r="FH523" s="6" t="str">
        <f>+IFERROR(VLOOKUP(FF523,Auxiliar!$A:$C,2,0),"")</f>
        <v/>
      </c>
      <c r="FI523" s="7" t="str">
        <f>+IFERROR(VLOOKUP(FF523,Auxiliar!$A:$C,3,0),"")</f>
        <v/>
      </c>
      <c r="FJ523" s="1"/>
      <c r="FK523" s="12"/>
      <c r="FL523" s="6" t="str">
        <f>+IFERROR(VALUE(RIGHT(Tabla29[[#This Row],[B2B]],6)),"")</f>
        <v/>
      </c>
      <c r="FM523" s="6" t="str">
        <f>+IFERROR(VLOOKUP(FK523,Auxiliar!$A:$C,2,0),"")</f>
        <v/>
      </c>
      <c r="FN523" s="7" t="str">
        <f>+IFERROR(VLOOKUP(FK523,Auxiliar!$A:$C,3,0),"")</f>
        <v/>
      </c>
      <c r="FO523" s="1"/>
      <c r="FP523" s="12"/>
      <c r="FQ523" s="6" t="str">
        <f>+IFERROR(VALUE(RIGHT(Tabla30[[#This Row],[B2B]],6)),"")</f>
        <v/>
      </c>
      <c r="FR523" s="6" t="str">
        <f>+IFERROR(VLOOKUP(FP523,Auxiliar!$A:$C,2,0),"")</f>
        <v/>
      </c>
      <c r="FS523" s="7"/>
      <c r="FT523" s="1"/>
      <c r="FU523" s="12"/>
      <c r="FV523" s="6" t="str">
        <f>+IFERROR(VALUE(RIGHT(Tabla31[[#This Row],[B2B]],6)),"")</f>
        <v/>
      </c>
      <c r="FW523" s="6" t="str">
        <f>+IFERROR(VLOOKUP(FU523,Auxiliar!$A:$C,2,0),"")</f>
        <v/>
      </c>
      <c r="FX523" s="7" t="str">
        <f>+IFERROR(VLOOKUP(FU523,Auxiliar!$A:$C,3,0),"")</f>
        <v/>
      </c>
      <c r="FY523" s="1"/>
      <c r="FZ523" s="12"/>
      <c r="GA523" s="6" t="str">
        <f>+IFERROR(VALUE(RIGHT(Tabla32[[#This Row],[B2B]],6)),"")</f>
        <v/>
      </c>
      <c r="GB523" s="6" t="str">
        <f>+IFERROR(VLOOKUP(FZ523,Auxiliar!$A:$C,2,0),"")</f>
        <v/>
      </c>
      <c r="GC523" s="7" t="str">
        <f>+IFERROR(VLOOKUP(FZ523,Auxiliar!$A:$C,3,0),"")</f>
        <v/>
      </c>
      <c r="GD523" s="1"/>
      <c r="GE523" s="12"/>
      <c r="GF523" s="6" t="str">
        <f>+IFERROR(VALUE(RIGHT(Tabla33[[#This Row],[B2B]],6)),"")</f>
        <v/>
      </c>
      <c r="GG523" s="6" t="str">
        <f>+IFERROR(VLOOKUP(GE523,Auxiliar!$A:$C,2,0),"")</f>
        <v/>
      </c>
      <c r="GH523" s="7" t="str">
        <f>+IFERROR(VLOOKUP(GE523,Auxiliar!$A:$C,3,0),"")</f>
        <v/>
      </c>
    </row>
    <row r="524" spans="1:190" x14ac:dyDescent="0.25">
      <c r="A524" s="1"/>
      <c r="B524" s="1"/>
      <c r="C524" t="str">
        <f>+IFERROR(VALUE(RIGHT(Tabla1[[#This Row],[B2B]],6)),"")</f>
        <v/>
      </c>
      <c r="D524" t="str">
        <f>+IFERROR(VLOOKUP(B524,Auxiliar!$A:$C,2,0),"")</f>
        <v/>
      </c>
      <c r="E524" s="5" t="str">
        <f>+IFERROR(VLOOKUP(B524,Auxiliar!$A:$C,3,0),"")</f>
        <v/>
      </c>
      <c r="S524" s="1">
        <v>5661</v>
      </c>
      <c r="T524" s="1" t="s">
        <v>9</v>
      </c>
      <c r="U524" s="6">
        <f>+IFERROR(VALUE(RIGHT(Tabla4[[#This Row],[B2B]],6)),"")</f>
        <v>5661</v>
      </c>
      <c r="V524" s="6" t="str">
        <f>+IFERROR(VLOOKUP(T524,Auxiliar!$A:$C,2,0),"")</f>
        <v>CORE</v>
      </c>
      <c r="W524" s="7" t="str">
        <f>+IFERROR(VLOOKUP(T524,Auxiliar!$A:$C,3,0),"")</f>
        <v>0b 1% | 2b 5% | 4b 6%</v>
      </c>
      <c r="AK524" s="1">
        <v>5427</v>
      </c>
      <c r="AL524" s="1" t="s">
        <v>30</v>
      </c>
      <c r="AM524" s="6">
        <f>+IFERROR(VALUE(RIGHT(Tabla7[[#This Row],[B2B]],6)),"")</f>
        <v>5427</v>
      </c>
      <c r="AN524" s="6" t="str">
        <f>+IFERROR(VLOOKUP(AL524,Auxiliar!$A:$C,2,0),"")</f>
        <v>LATONES</v>
      </c>
      <c r="AO524" s="7" t="str">
        <f>+IFERROR(VLOOKUP(AL524,Auxiliar!$A:$C,3,0),"")</f>
        <v>1b 4% | 5b 7% | 97b 0%</v>
      </c>
      <c r="AW524" s="1"/>
      <c r="AX524" s="1" t="s">
        <v>32</v>
      </c>
      <c r="AY524" s="6" t="str">
        <f>+IFERROR(VALUE(RIGHT(Tabla9[[#This Row],[B2B]],6)),"")</f>
        <v/>
      </c>
      <c r="AZ524" s="6" t="str">
        <f>+IFERROR(VLOOKUP(AX524,Auxiliar!$A:$C,2,0),"")</f>
        <v>LATONES</v>
      </c>
      <c r="BA524" s="7" t="str">
        <f>+IFERROR(VLOOKUP(AX524,Auxiliar!$A:$C,3,0),"")</f>
        <v>2b 3% | 4b 4% | 6b 5% | 10b 8%  | 385b 0%</v>
      </c>
      <c r="BI524" s="1"/>
      <c r="BJ524" s="1"/>
      <c r="BK524" s="6" t="str">
        <f>+IFERROR(VALUE(RIGHT(Tabla11[[#This Row],[B2B]],6)),"")</f>
        <v/>
      </c>
      <c r="BL524" s="6" t="str">
        <f>+IFERROR(VLOOKUP(BJ524,Auxiliar!$A:$C,2,0),"")</f>
        <v/>
      </c>
      <c r="BM524" s="7" t="str">
        <f>+IFERROR(VLOOKUP(BJ524,Auxiliar!$A:$C,3,0),"")</f>
        <v/>
      </c>
      <c r="BO524" s="1">
        <v>2022</v>
      </c>
      <c r="BP524" s="1" t="s">
        <v>39</v>
      </c>
      <c r="BQ524" s="6">
        <f>+IFERROR(VALUE(RIGHT(Tabla12[[#This Row],[B2B]],6)),"")</f>
        <v>2022</v>
      </c>
      <c r="BR524" s="6" t="str">
        <f>+IFERROR(VLOOKUP(BP524,Auxiliar!$A:$C,2,0),"")</f>
        <v>VALUE LITRO</v>
      </c>
      <c r="BS524" s="7" t="str">
        <f>+IFERROR(VLOOKUP(BP524,Auxiliar!$A:$C,3,0),"")</f>
        <v>1b 12%</v>
      </c>
      <c r="CA524" s="1">
        <v>4545</v>
      </c>
      <c r="CB524" s="1" t="s">
        <v>35</v>
      </c>
      <c r="CC524" s="6">
        <f>+IFERROR(VALUE(RIGHT(Tabla14[[#This Row],[B2B]],6)),"")</f>
        <v>4545</v>
      </c>
      <c r="CD524" s="6" t="str">
        <f>+IFERROR(VLOOKUP(CB524,Auxiliar!$A:$C,2,0),"")</f>
        <v>Corona 710cc</v>
      </c>
      <c r="CE524" s="7" t="str">
        <f>+IFERROR(VLOOKUP(CB524,Auxiliar!$A:$C,3,0),"")</f>
        <v>1b 10% | 85b 0%</v>
      </c>
      <c r="CG524" s="1"/>
      <c r="CH524" s="1"/>
      <c r="CI524" s="6" t="str">
        <f>+IFERROR(VALUE(RIGHT(Tabla15[[#This Row],[B2B]],6)),"")</f>
        <v/>
      </c>
      <c r="CJ524" s="6" t="str">
        <f>+IFERROR(VLOOKUP(CH524,Auxiliar!$A:$C,2,0),"")</f>
        <v/>
      </c>
      <c r="CK524" s="7" t="str">
        <f>+IFERROR(VLOOKUP(CH524,Auxiliar!$A:$C,3,0),"")</f>
        <v/>
      </c>
      <c r="CM524" s="1">
        <v>4510</v>
      </c>
      <c r="CN524" s="1" t="s">
        <v>20</v>
      </c>
      <c r="CO524" s="6">
        <v>4510</v>
      </c>
      <c r="CP524" s="6" t="s">
        <v>20</v>
      </c>
      <c r="CQ524" s="7" t="s">
        <v>21</v>
      </c>
      <c r="CS524" s="1"/>
      <c r="CT524" s="1"/>
      <c r="CU524" s="6" t="str">
        <f>+IFERROR(VALUE(RIGHT(Tabla17[[#This Row],[B2B]],6)),"")</f>
        <v/>
      </c>
      <c r="CV524" s="6" t="str">
        <f>+IFERROR(VLOOKUP(CT524,Auxiliar!$A:$C,2,0),"")</f>
        <v/>
      </c>
      <c r="CW524" s="7" t="str">
        <f>+IFERROR(VLOOKUP(CT524,Auxiliar!$A:$C,3,0),"")</f>
        <v/>
      </c>
      <c r="CY524" s="1">
        <v>4510</v>
      </c>
      <c r="CZ524" s="1" t="s">
        <v>16</v>
      </c>
      <c r="DA524" s="6">
        <f>+IFERROR(VALUE(RIGHT(Tabla18[[#This Row],[B2B]],6)),"")</f>
        <v>4510</v>
      </c>
      <c r="DB524" s="6" t="str">
        <f>+IFERROR(VLOOKUP(CZ524,Auxiliar!$A:$C,2,0),"")</f>
        <v>PREMIUM</v>
      </c>
      <c r="DC524" s="7" t="str">
        <f>+IFERROR(VLOOKUP(CZ524,Auxiliar!$A:$C,3,0),"")</f>
        <v>0b 0% | 2b 2% | 5b 3,5% | 10b 5%</v>
      </c>
      <c r="DE524" s="1">
        <v>4510</v>
      </c>
      <c r="DF524" s="1" t="s">
        <v>19</v>
      </c>
      <c r="DG524" s="6">
        <f>+IFERROR(VALUE(RIGHT(Tabla19[[#This Row],[B2B]],6)),"")</f>
        <v>4510</v>
      </c>
      <c r="DH524" s="6" t="str">
        <f>+IFERROR(VLOOKUP(DF524,Auxiliar!$A:$C,2,0),"")</f>
        <v>MICHELOB</v>
      </c>
      <c r="DI524" s="7" t="str">
        <f>+IFERROR(VLOOKUP(DF524,Auxiliar!$A:$C,3,0),"")</f>
        <v>1b 7% | 3b 22% | 8b 27%</v>
      </c>
      <c r="DK524" s="1"/>
      <c r="DL524" s="1"/>
      <c r="DM524" s="6" t="str">
        <f>+IFERROR(VALUE(RIGHT(Tabla20[[#This Row],[B2B]],6)),"")</f>
        <v/>
      </c>
      <c r="DN524" s="6" t="str">
        <f>+IFERROR(VLOOKUP(DL524,Auxiliar!$A:$C,2,0),"")</f>
        <v/>
      </c>
      <c r="DO524" s="7" t="str">
        <f>+IFERROR(VLOOKUP(DL524,Auxiliar!$A:$C,3,0),"")</f>
        <v/>
      </c>
      <c r="DQ524" s="1">
        <v>4510</v>
      </c>
      <c r="DR524" s="12" t="s">
        <v>24</v>
      </c>
      <c r="DS524" s="6">
        <f>+IFERROR(VALUE(RIGHT(Tabla21[[#This Row],[B2B]],6)),"")</f>
        <v>4510</v>
      </c>
      <c r="DT524" s="6" t="str">
        <f>+IFERROR(VLOOKUP(DR524,Auxiliar!$A:$C,2,0),"")</f>
        <v>CORONA PORRON</v>
      </c>
      <c r="DU524" s="7" t="str">
        <f>+IFERROR(VLOOKUP(DR524,Auxiliar!$A:$C,3,0),"")</f>
        <v>1b 5% | 20b 0%</v>
      </c>
      <c r="DW524" s="1">
        <v>11532</v>
      </c>
      <c r="DX524" s="12" t="s">
        <v>43</v>
      </c>
      <c r="DY524" s="6">
        <f>+IFERROR(VALUE(RIGHT(Tabla22[[#This Row],[B2B]],6)),"")</f>
        <v>11532</v>
      </c>
      <c r="DZ524" s="6" t="str">
        <f>+IFERROR(VLOOKUP(DX524,Auxiliar!$A:$C,2,0),"")</f>
        <v xml:space="preserve">VALUE LATA </v>
      </c>
      <c r="EA524" s="7" t="str">
        <f>+IFERROR(VLOOKUP(DX524,Auxiliar!$A:$C,3,0),"")</f>
        <v>1b 15% | 100b 18%</v>
      </c>
      <c r="EC524" s="1">
        <v>11484</v>
      </c>
      <c r="ED524" s="12" t="s">
        <v>47</v>
      </c>
      <c r="EE524" s="6">
        <f>+IFERROR(VALUE(RIGHT(Tabla23[[#This Row],[B2B]],6)),"")</f>
        <v>11484</v>
      </c>
      <c r="EF524" s="6" t="str">
        <f>+IFERROR(VLOOKUP(ED524,Auxiliar!$A:$C,2,0),"")</f>
        <v>VALUE LATON</v>
      </c>
      <c r="EG524" s="7" t="str">
        <f>+IFERROR(VLOOKUP(ED524,Auxiliar!$A:$C,3,0),"")</f>
        <v>1b 10% | 5b 15% | 192b 0%</v>
      </c>
      <c r="EI524" s="1"/>
      <c r="EJ524" s="12"/>
      <c r="EK524" s="6" t="str">
        <f>+IFERROR(VALUE(RIGHT(Tabla24[[#This Row],[B2B]],6)),"")</f>
        <v/>
      </c>
      <c r="EL524" s="6" t="str">
        <f>+IFERROR(VLOOKUP(EJ524,Auxiliar!$A:$C,2,0),"")</f>
        <v/>
      </c>
      <c r="EM524" s="7" t="str">
        <f>+IFERROR(VLOOKUP(EJ524,Auxiliar!$A:$C,3,0),"")</f>
        <v/>
      </c>
      <c r="EO524" s="1"/>
      <c r="EP524" s="12"/>
      <c r="EQ524" s="6" t="str">
        <f>+IFERROR(VALUE(RIGHT(Tabla25[[#This Row],[B2B]],6)),"")</f>
        <v/>
      </c>
      <c r="ER524" s="6" t="str">
        <f>+IFERROR(VLOOKUP(EP524,Auxiliar!$A:$C,2,0),"")</f>
        <v/>
      </c>
      <c r="ES524" s="7" t="str">
        <f>+IFERROR(VLOOKUP(EP524,Auxiliar!$A:$C,3,0),"")</f>
        <v/>
      </c>
      <c r="EU524" s="1"/>
      <c r="EV524" s="12"/>
      <c r="EW524" s="6" t="str">
        <f>+IFERROR(VALUE(RIGHT(Tabla26[[#This Row],[B2B]],6)),"")</f>
        <v/>
      </c>
      <c r="EX524" s="6" t="str">
        <f>+IFERROR(VLOOKUP(EV524,Auxiliar!$A:$C,2,0),"")</f>
        <v/>
      </c>
      <c r="EY524" s="7" t="str">
        <f>+IFERROR(VLOOKUP(EV524,Auxiliar!$A:$C,3,0),"")</f>
        <v/>
      </c>
      <c r="EZ524" s="1"/>
      <c r="FA524" s="12"/>
      <c r="FB524" s="6" t="str">
        <f>+IFERROR(VALUE(RIGHT(Tabla27[[#This Row],[B2B]],6)),"")</f>
        <v/>
      </c>
      <c r="FC524" s="6" t="str">
        <f>+IFERROR(VLOOKUP(FA524,Auxiliar!$A:$C,2,0),"")</f>
        <v/>
      </c>
      <c r="FD524" s="7" t="str">
        <f>+IFERROR(VLOOKUP(FA524,Auxiliar!$A:$C,3,0),"")</f>
        <v/>
      </c>
      <c r="FE524" s="1"/>
      <c r="FF524" s="12"/>
      <c r="FG524" s="6" t="str">
        <f>+IFERROR(VALUE(RIGHT(Tabla28[[#This Row],[B2B]],6)),"")</f>
        <v/>
      </c>
      <c r="FH524" s="6" t="str">
        <f>+IFERROR(VLOOKUP(FF524,Auxiliar!$A:$C,2,0),"")</f>
        <v/>
      </c>
      <c r="FI524" s="7" t="str">
        <f>+IFERROR(VLOOKUP(FF524,Auxiliar!$A:$C,3,0),"")</f>
        <v/>
      </c>
      <c r="FJ524" s="1"/>
      <c r="FK524" s="12"/>
      <c r="FL524" s="6" t="str">
        <f>+IFERROR(VALUE(RIGHT(Tabla29[[#This Row],[B2B]],6)),"")</f>
        <v/>
      </c>
      <c r="FM524" s="6" t="str">
        <f>+IFERROR(VLOOKUP(FK524,Auxiliar!$A:$C,2,0),"")</f>
        <v/>
      </c>
      <c r="FN524" s="7" t="str">
        <f>+IFERROR(VLOOKUP(FK524,Auxiliar!$A:$C,3,0),"")</f>
        <v/>
      </c>
      <c r="FO524" s="1"/>
      <c r="FP524" s="12"/>
      <c r="FQ524" s="6" t="str">
        <f>+IFERROR(VALUE(RIGHT(Tabla30[[#This Row],[B2B]],6)),"")</f>
        <v/>
      </c>
      <c r="FR524" s="6" t="str">
        <f>+IFERROR(VLOOKUP(FP524,Auxiliar!$A:$C,2,0),"")</f>
        <v/>
      </c>
      <c r="FS524" s="7"/>
      <c r="FT524" s="1"/>
      <c r="FU524" s="12"/>
      <c r="FV524" s="6" t="str">
        <f>+IFERROR(VALUE(RIGHT(Tabla31[[#This Row],[B2B]],6)),"")</f>
        <v/>
      </c>
      <c r="FW524" s="6" t="str">
        <f>+IFERROR(VLOOKUP(FU524,Auxiliar!$A:$C,2,0),"")</f>
        <v/>
      </c>
      <c r="FX524" s="7" t="str">
        <f>+IFERROR(VLOOKUP(FU524,Auxiliar!$A:$C,3,0),"")</f>
        <v/>
      </c>
      <c r="FY524" s="1"/>
      <c r="FZ524" s="12"/>
      <c r="GA524" s="6" t="str">
        <f>+IFERROR(VALUE(RIGHT(Tabla32[[#This Row],[B2B]],6)),"")</f>
        <v/>
      </c>
      <c r="GB524" s="6" t="str">
        <f>+IFERROR(VLOOKUP(FZ524,Auxiliar!$A:$C,2,0),"")</f>
        <v/>
      </c>
      <c r="GC524" s="7" t="str">
        <f>+IFERROR(VLOOKUP(FZ524,Auxiliar!$A:$C,3,0),"")</f>
        <v/>
      </c>
      <c r="GD524" s="1"/>
      <c r="GE524" s="12"/>
      <c r="GF524" s="6" t="str">
        <f>+IFERROR(VALUE(RIGHT(Tabla33[[#This Row],[B2B]],6)),"")</f>
        <v/>
      </c>
      <c r="GG524" s="6" t="str">
        <f>+IFERROR(VLOOKUP(GE524,Auxiliar!$A:$C,2,0),"")</f>
        <v/>
      </c>
      <c r="GH524" s="7" t="str">
        <f>+IFERROR(VLOOKUP(GE524,Auxiliar!$A:$C,3,0),"")</f>
        <v/>
      </c>
    </row>
    <row r="525" spans="1:190" x14ac:dyDescent="0.25">
      <c r="A525" s="1"/>
      <c r="B525" s="1"/>
      <c r="C525" t="str">
        <f>+IFERROR(VALUE(RIGHT(Tabla1[[#This Row],[B2B]],6)),"")</f>
        <v/>
      </c>
      <c r="D525" t="str">
        <f>+IFERROR(VLOOKUP(B525,Auxiliar!$A:$C,2,0),"")</f>
        <v/>
      </c>
      <c r="E525" s="5" t="str">
        <f>+IFERROR(VLOOKUP(B525,Auxiliar!$A:$C,3,0),"")</f>
        <v/>
      </c>
      <c r="S525" s="1">
        <v>5669</v>
      </c>
      <c r="T525" s="1" t="s">
        <v>9</v>
      </c>
      <c r="U525" s="6">
        <f>+IFERROR(VALUE(RIGHT(Tabla4[[#This Row],[B2B]],6)),"")</f>
        <v>5669</v>
      </c>
      <c r="V525" s="6" t="str">
        <f>+IFERROR(VLOOKUP(T525,Auxiliar!$A:$C,2,0),"")</f>
        <v>CORE</v>
      </c>
      <c r="W525" s="7" t="str">
        <f>+IFERROR(VLOOKUP(T525,Auxiliar!$A:$C,3,0),"")</f>
        <v>0b 1% | 2b 5% | 4b 6%</v>
      </c>
      <c r="AK525" s="1">
        <v>5428</v>
      </c>
      <c r="AL525" s="1" t="s">
        <v>30</v>
      </c>
      <c r="AM525" s="6">
        <f>+IFERROR(VALUE(RIGHT(Tabla7[[#This Row],[B2B]],6)),"")</f>
        <v>5428</v>
      </c>
      <c r="AN525" s="6" t="str">
        <f>+IFERROR(VLOOKUP(AL525,Auxiliar!$A:$C,2,0),"")</f>
        <v>LATONES</v>
      </c>
      <c r="AO525" s="7" t="str">
        <f>+IFERROR(VLOOKUP(AL525,Auxiliar!$A:$C,3,0),"")</f>
        <v>1b 4% | 5b 7% | 97b 0%</v>
      </c>
      <c r="AW525" s="1"/>
      <c r="AX525" s="1" t="s">
        <v>32</v>
      </c>
      <c r="AY525" s="6" t="str">
        <f>+IFERROR(VALUE(RIGHT(Tabla9[[#This Row],[B2B]],6)),"")</f>
        <v/>
      </c>
      <c r="AZ525" s="6" t="str">
        <f>+IFERROR(VLOOKUP(AX525,Auxiliar!$A:$C,2,0),"")</f>
        <v>LATONES</v>
      </c>
      <c r="BA525" s="7" t="str">
        <f>+IFERROR(VLOOKUP(AX525,Auxiliar!$A:$C,3,0),"")</f>
        <v>2b 3% | 4b 4% | 6b 5% | 10b 8%  | 385b 0%</v>
      </c>
      <c r="BI525" s="1"/>
      <c r="BJ525" s="1"/>
      <c r="BK525" s="6" t="str">
        <f>+IFERROR(VALUE(RIGHT(Tabla11[[#This Row],[B2B]],6)),"")</f>
        <v/>
      </c>
      <c r="BL525" s="6" t="str">
        <f>+IFERROR(VLOOKUP(BJ525,Auxiliar!$A:$C,2,0),"")</f>
        <v/>
      </c>
      <c r="BM525" s="7" t="str">
        <f>+IFERROR(VLOOKUP(BJ525,Auxiliar!$A:$C,3,0),"")</f>
        <v/>
      </c>
      <c r="BO525" s="1">
        <v>11494</v>
      </c>
      <c r="BP525" s="1" t="s">
        <v>39</v>
      </c>
      <c r="BQ525" s="6">
        <f>+IFERROR(VALUE(RIGHT(Tabla12[[#This Row],[B2B]],6)),"")</f>
        <v>11494</v>
      </c>
      <c r="BR525" s="6" t="str">
        <f>+IFERROR(VLOOKUP(BP525,Auxiliar!$A:$C,2,0),"")</f>
        <v>VALUE LITRO</v>
      </c>
      <c r="BS525" s="7" t="str">
        <f>+IFERROR(VLOOKUP(BP525,Auxiliar!$A:$C,3,0),"")</f>
        <v>1b 12%</v>
      </c>
      <c r="CA525" s="1">
        <v>4547</v>
      </c>
      <c r="CB525" s="1" t="s">
        <v>35</v>
      </c>
      <c r="CC525" s="6">
        <f>+IFERROR(VALUE(RIGHT(Tabla14[[#This Row],[B2B]],6)),"")</f>
        <v>4547</v>
      </c>
      <c r="CD525" s="6" t="str">
        <f>+IFERROR(VLOOKUP(CB525,Auxiliar!$A:$C,2,0),"")</f>
        <v>Corona 710cc</v>
      </c>
      <c r="CE525" s="7" t="str">
        <f>+IFERROR(VLOOKUP(CB525,Auxiliar!$A:$C,3,0),"")</f>
        <v>1b 10% | 85b 0%</v>
      </c>
      <c r="CG525" s="1"/>
      <c r="CH525" s="1"/>
      <c r="CI525" s="6" t="str">
        <f>+IFERROR(VALUE(RIGHT(Tabla15[[#This Row],[B2B]],6)),"")</f>
        <v/>
      </c>
      <c r="CJ525" s="6" t="str">
        <f>+IFERROR(VLOOKUP(CH525,Auxiliar!$A:$C,2,0),"")</f>
        <v/>
      </c>
      <c r="CK525" s="7" t="str">
        <f>+IFERROR(VLOOKUP(CH525,Auxiliar!$A:$C,3,0),"")</f>
        <v/>
      </c>
      <c r="CM525" s="1">
        <v>4511</v>
      </c>
      <c r="CN525" s="1" t="s">
        <v>20</v>
      </c>
      <c r="CO525" s="6">
        <v>4511</v>
      </c>
      <c r="CP525" s="6" t="s">
        <v>20</v>
      </c>
      <c r="CQ525" s="7" t="s">
        <v>21</v>
      </c>
      <c r="CS525" s="1"/>
      <c r="CT525" s="1"/>
      <c r="CU525" s="6" t="str">
        <f>+IFERROR(VALUE(RIGHT(Tabla17[[#This Row],[B2B]],6)),"")</f>
        <v/>
      </c>
      <c r="CV525" s="6" t="str">
        <f>+IFERROR(VLOOKUP(CT525,Auxiliar!$A:$C,2,0),"")</f>
        <v/>
      </c>
      <c r="CW525" s="7" t="str">
        <f>+IFERROR(VLOOKUP(CT525,Auxiliar!$A:$C,3,0),"")</f>
        <v/>
      </c>
      <c r="CY525" s="1">
        <v>4511</v>
      </c>
      <c r="CZ525" s="1" t="s">
        <v>16</v>
      </c>
      <c r="DA525" s="6">
        <f>+IFERROR(VALUE(RIGHT(Tabla18[[#This Row],[B2B]],6)),"")</f>
        <v>4511</v>
      </c>
      <c r="DB525" s="6" t="str">
        <f>+IFERROR(VLOOKUP(CZ525,Auxiliar!$A:$C,2,0),"")</f>
        <v>PREMIUM</v>
      </c>
      <c r="DC525" s="7" t="str">
        <f>+IFERROR(VLOOKUP(CZ525,Auxiliar!$A:$C,3,0),"")</f>
        <v>0b 0% | 2b 2% | 5b 3,5% | 10b 5%</v>
      </c>
      <c r="DE525" s="1">
        <v>4511</v>
      </c>
      <c r="DF525" s="1" t="s">
        <v>19</v>
      </c>
      <c r="DG525" s="6">
        <f>+IFERROR(VALUE(RIGHT(Tabla19[[#This Row],[B2B]],6)),"")</f>
        <v>4511</v>
      </c>
      <c r="DH525" s="6" t="str">
        <f>+IFERROR(VLOOKUP(DF525,Auxiliar!$A:$C,2,0),"")</f>
        <v>MICHELOB</v>
      </c>
      <c r="DI525" s="7" t="str">
        <f>+IFERROR(VLOOKUP(DF525,Auxiliar!$A:$C,3,0),"")</f>
        <v>1b 7% | 3b 22% | 8b 27%</v>
      </c>
      <c r="DK525" s="1"/>
      <c r="DL525" s="1"/>
      <c r="DM525" s="6" t="str">
        <f>+IFERROR(VALUE(RIGHT(Tabla20[[#This Row],[B2B]],6)),"")</f>
        <v/>
      </c>
      <c r="DN525" s="6" t="str">
        <f>+IFERROR(VLOOKUP(DL525,Auxiliar!$A:$C,2,0),"")</f>
        <v/>
      </c>
      <c r="DO525" s="7" t="str">
        <f>+IFERROR(VLOOKUP(DL525,Auxiliar!$A:$C,3,0),"")</f>
        <v/>
      </c>
      <c r="DQ525" s="1">
        <v>4511</v>
      </c>
      <c r="DR525" s="12" t="s">
        <v>24</v>
      </c>
      <c r="DS525" s="6">
        <f>+IFERROR(VALUE(RIGHT(Tabla21[[#This Row],[B2B]],6)),"")</f>
        <v>4511</v>
      </c>
      <c r="DT525" s="6" t="str">
        <f>+IFERROR(VLOOKUP(DR525,Auxiliar!$A:$C,2,0),"")</f>
        <v>CORONA PORRON</v>
      </c>
      <c r="DU525" s="7" t="str">
        <f>+IFERROR(VLOOKUP(DR525,Auxiliar!$A:$C,3,0),"")</f>
        <v>1b 5% | 20b 0%</v>
      </c>
      <c r="DW525" s="1">
        <v>11537</v>
      </c>
      <c r="DX525" s="12" t="s">
        <v>43</v>
      </c>
      <c r="DY525" s="6">
        <f>+IFERROR(VALUE(RIGHT(Tabla22[[#This Row],[B2B]],6)),"")</f>
        <v>11537</v>
      </c>
      <c r="DZ525" s="6" t="str">
        <f>+IFERROR(VLOOKUP(DX525,Auxiliar!$A:$C,2,0),"")</f>
        <v xml:space="preserve">VALUE LATA </v>
      </c>
      <c r="EA525" s="7" t="str">
        <f>+IFERROR(VLOOKUP(DX525,Auxiliar!$A:$C,3,0),"")</f>
        <v>1b 15% | 100b 18%</v>
      </c>
      <c r="EC525" s="1">
        <v>2022</v>
      </c>
      <c r="ED525" s="12" t="s">
        <v>47</v>
      </c>
      <c r="EE525" s="6">
        <f>+IFERROR(VALUE(RIGHT(Tabla23[[#This Row],[B2B]],6)),"")</f>
        <v>2022</v>
      </c>
      <c r="EF525" s="6" t="str">
        <f>+IFERROR(VLOOKUP(ED525,Auxiliar!$A:$C,2,0),"")</f>
        <v>VALUE LATON</v>
      </c>
      <c r="EG525" s="7" t="str">
        <f>+IFERROR(VLOOKUP(ED525,Auxiliar!$A:$C,3,0),"")</f>
        <v>1b 10% | 5b 15% | 192b 0%</v>
      </c>
      <c r="EI525" s="1"/>
      <c r="EJ525" s="12"/>
      <c r="EK525" s="6" t="str">
        <f>+IFERROR(VALUE(RIGHT(Tabla24[[#This Row],[B2B]],6)),"")</f>
        <v/>
      </c>
      <c r="EL525" s="6" t="str">
        <f>+IFERROR(VLOOKUP(EJ525,Auxiliar!$A:$C,2,0),"")</f>
        <v/>
      </c>
      <c r="EM525" s="7" t="str">
        <f>+IFERROR(VLOOKUP(EJ525,Auxiliar!$A:$C,3,0),"")</f>
        <v/>
      </c>
      <c r="EO525" s="1"/>
      <c r="EP525" s="12"/>
      <c r="EQ525" s="6" t="str">
        <f>+IFERROR(VALUE(RIGHT(Tabla25[[#This Row],[B2B]],6)),"")</f>
        <v/>
      </c>
      <c r="ER525" s="6" t="str">
        <f>+IFERROR(VLOOKUP(EP525,Auxiliar!$A:$C,2,0),"")</f>
        <v/>
      </c>
      <c r="ES525" s="7" t="str">
        <f>+IFERROR(VLOOKUP(EP525,Auxiliar!$A:$C,3,0),"")</f>
        <v/>
      </c>
      <c r="EU525" s="1"/>
      <c r="EV525" s="12"/>
      <c r="EW525" s="6" t="str">
        <f>+IFERROR(VALUE(RIGHT(Tabla26[[#This Row],[B2B]],6)),"")</f>
        <v/>
      </c>
      <c r="EX525" s="6" t="str">
        <f>+IFERROR(VLOOKUP(EV525,Auxiliar!$A:$C,2,0),"")</f>
        <v/>
      </c>
      <c r="EY525" s="7" t="str">
        <f>+IFERROR(VLOOKUP(EV525,Auxiliar!$A:$C,3,0),"")</f>
        <v/>
      </c>
      <c r="EZ525" s="1"/>
      <c r="FA525" s="12"/>
      <c r="FB525" s="6" t="str">
        <f>+IFERROR(VALUE(RIGHT(Tabla27[[#This Row],[B2B]],6)),"")</f>
        <v/>
      </c>
      <c r="FC525" s="6" t="str">
        <f>+IFERROR(VLOOKUP(FA525,Auxiliar!$A:$C,2,0),"")</f>
        <v/>
      </c>
      <c r="FD525" s="7" t="str">
        <f>+IFERROR(VLOOKUP(FA525,Auxiliar!$A:$C,3,0),"")</f>
        <v/>
      </c>
      <c r="FE525" s="1"/>
      <c r="FF525" s="12"/>
      <c r="FG525" s="6" t="str">
        <f>+IFERROR(VALUE(RIGHT(Tabla28[[#This Row],[B2B]],6)),"")</f>
        <v/>
      </c>
      <c r="FH525" s="6" t="str">
        <f>+IFERROR(VLOOKUP(FF525,Auxiliar!$A:$C,2,0),"")</f>
        <v/>
      </c>
      <c r="FI525" s="7" t="str">
        <f>+IFERROR(VLOOKUP(FF525,Auxiliar!$A:$C,3,0),"")</f>
        <v/>
      </c>
      <c r="FJ525" s="1"/>
      <c r="FK525" s="12"/>
      <c r="FL525" s="6" t="str">
        <f>+IFERROR(VALUE(RIGHT(Tabla29[[#This Row],[B2B]],6)),"")</f>
        <v/>
      </c>
      <c r="FM525" s="6" t="str">
        <f>+IFERROR(VLOOKUP(FK525,Auxiliar!$A:$C,2,0),"")</f>
        <v/>
      </c>
      <c r="FN525" s="7" t="str">
        <f>+IFERROR(VLOOKUP(FK525,Auxiliar!$A:$C,3,0),"")</f>
        <v/>
      </c>
      <c r="FO525" s="1"/>
      <c r="FP525" s="12"/>
      <c r="FQ525" s="6" t="str">
        <f>+IFERROR(VALUE(RIGHT(Tabla30[[#This Row],[B2B]],6)),"")</f>
        <v/>
      </c>
      <c r="FR525" s="6" t="str">
        <f>+IFERROR(VLOOKUP(FP525,Auxiliar!$A:$C,2,0),"")</f>
        <v/>
      </c>
      <c r="FS525" s="7"/>
      <c r="FT525" s="1"/>
      <c r="FU525" s="12"/>
      <c r="FV525" s="6" t="str">
        <f>+IFERROR(VALUE(RIGHT(Tabla31[[#This Row],[B2B]],6)),"")</f>
        <v/>
      </c>
      <c r="FW525" s="6" t="str">
        <f>+IFERROR(VLOOKUP(FU525,Auxiliar!$A:$C,2,0),"")</f>
        <v/>
      </c>
      <c r="FX525" s="7" t="str">
        <f>+IFERROR(VLOOKUP(FU525,Auxiliar!$A:$C,3,0),"")</f>
        <v/>
      </c>
      <c r="FY525" s="1"/>
      <c r="FZ525" s="12"/>
      <c r="GA525" s="6" t="str">
        <f>+IFERROR(VALUE(RIGHT(Tabla32[[#This Row],[B2B]],6)),"")</f>
        <v/>
      </c>
      <c r="GB525" s="6" t="str">
        <f>+IFERROR(VLOOKUP(FZ525,Auxiliar!$A:$C,2,0),"")</f>
        <v/>
      </c>
      <c r="GC525" s="7" t="str">
        <f>+IFERROR(VLOOKUP(FZ525,Auxiliar!$A:$C,3,0),"")</f>
        <v/>
      </c>
      <c r="GD525" s="1"/>
      <c r="GE525" s="12"/>
      <c r="GF525" s="6" t="str">
        <f>+IFERROR(VALUE(RIGHT(Tabla33[[#This Row],[B2B]],6)),"")</f>
        <v/>
      </c>
      <c r="GG525" s="6" t="str">
        <f>+IFERROR(VLOOKUP(GE525,Auxiliar!$A:$C,2,0),"")</f>
        <v/>
      </c>
      <c r="GH525" s="7" t="str">
        <f>+IFERROR(VLOOKUP(GE525,Auxiliar!$A:$C,3,0),"")</f>
        <v/>
      </c>
    </row>
    <row r="526" spans="1:190" x14ac:dyDescent="0.25">
      <c r="A526" s="1"/>
      <c r="B526" s="1"/>
      <c r="C526" t="str">
        <f>+IFERROR(VALUE(RIGHT(Tabla1[[#This Row],[B2B]],6)),"")</f>
        <v/>
      </c>
      <c r="D526" t="str">
        <f>+IFERROR(VLOOKUP(B526,Auxiliar!$A:$C,2,0),"")</f>
        <v/>
      </c>
      <c r="E526" s="5" t="str">
        <f>+IFERROR(VLOOKUP(B526,Auxiliar!$A:$C,3,0),"")</f>
        <v/>
      </c>
      <c r="S526" s="1">
        <v>5672</v>
      </c>
      <c r="T526" s="1" t="s">
        <v>9</v>
      </c>
      <c r="U526" s="6">
        <f>+IFERROR(VALUE(RIGHT(Tabla4[[#This Row],[B2B]],6)),"")</f>
        <v>5672</v>
      </c>
      <c r="V526" s="6" t="str">
        <f>+IFERROR(VLOOKUP(T526,Auxiliar!$A:$C,2,0),"")</f>
        <v>CORE</v>
      </c>
      <c r="W526" s="7" t="str">
        <f>+IFERROR(VLOOKUP(T526,Auxiliar!$A:$C,3,0),"")</f>
        <v>0b 1% | 2b 5% | 4b 6%</v>
      </c>
      <c r="AK526" s="1">
        <v>5431</v>
      </c>
      <c r="AL526" s="1" t="s">
        <v>30</v>
      </c>
      <c r="AM526" s="6">
        <f>+IFERROR(VALUE(RIGHT(Tabla7[[#This Row],[B2B]],6)),"")</f>
        <v>5431</v>
      </c>
      <c r="AN526" s="6" t="str">
        <f>+IFERROR(VLOOKUP(AL526,Auxiliar!$A:$C,2,0),"")</f>
        <v>LATONES</v>
      </c>
      <c r="AO526" s="7" t="str">
        <f>+IFERROR(VLOOKUP(AL526,Auxiliar!$A:$C,3,0),"")</f>
        <v>1b 4% | 5b 7% | 97b 0%</v>
      </c>
      <c r="AW526" s="1"/>
      <c r="AX526" s="1" t="s">
        <v>32</v>
      </c>
      <c r="AY526" s="6" t="str">
        <f>+IFERROR(VALUE(RIGHT(Tabla9[[#This Row],[B2B]],6)),"")</f>
        <v/>
      </c>
      <c r="AZ526" s="6" t="str">
        <f>+IFERROR(VLOOKUP(AX526,Auxiliar!$A:$C,2,0),"")</f>
        <v>LATONES</v>
      </c>
      <c r="BA526" s="7" t="str">
        <f>+IFERROR(VLOOKUP(AX526,Auxiliar!$A:$C,3,0),"")</f>
        <v>2b 3% | 4b 4% | 6b 5% | 10b 8%  | 385b 0%</v>
      </c>
      <c r="BI526" s="1"/>
      <c r="BJ526" s="1"/>
      <c r="BK526" s="6" t="str">
        <f>+IFERROR(VALUE(RIGHT(Tabla11[[#This Row],[B2B]],6)),"")</f>
        <v/>
      </c>
      <c r="BL526" s="6" t="str">
        <f>+IFERROR(VLOOKUP(BJ526,Auxiliar!$A:$C,2,0),"")</f>
        <v/>
      </c>
      <c r="BM526" s="7" t="str">
        <f>+IFERROR(VLOOKUP(BJ526,Auxiliar!$A:$C,3,0),"")</f>
        <v/>
      </c>
      <c r="BO526" s="1">
        <v>2043</v>
      </c>
      <c r="BP526" s="1" t="s">
        <v>39</v>
      </c>
      <c r="BQ526" s="6">
        <f>+IFERROR(VALUE(RIGHT(Tabla12[[#This Row],[B2B]],6)),"")</f>
        <v>2043</v>
      </c>
      <c r="BR526" s="6" t="str">
        <f>+IFERROR(VLOOKUP(BP526,Auxiliar!$A:$C,2,0),"")</f>
        <v>VALUE LITRO</v>
      </c>
      <c r="BS526" s="7" t="str">
        <f>+IFERROR(VLOOKUP(BP526,Auxiliar!$A:$C,3,0),"")</f>
        <v>1b 12%</v>
      </c>
      <c r="CA526" s="1">
        <v>4559</v>
      </c>
      <c r="CB526" s="1" t="s">
        <v>35</v>
      </c>
      <c r="CC526" s="6">
        <f>+IFERROR(VALUE(RIGHT(Tabla14[[#This Row],[B2B]],6)),"")</f>
        <v>4559</v>
      </c>
      <c r="CD526" s="6" t="str">
        <f>+IFERROR(VLOOKUP(CB526,Auxiliar!$A:$C,2,0),"")</f>
        <v>Corona 710cc</v>
      </c>
      <c r="CE526" s="7" t="str">
        <f>+IFERROR(VLOOKUP(CB526,Auxiliar!$A:$C,3,0),"")</f>
        <v>1b 10% | 85b 0%</v>
      </c>
      <c r="CG526" s="1"/>
      <c r="CH526" s="1"/>
      <c r="CI526" s="6" t="str">
        <f>+IFERROR(VALUE(RIGHT(Tabla15[[#This Row],[B2B]],6)),"")</f>
        <v/>
      </c>
      <c r="CJ526" s="6" t="str">
        <f>+IFERROR(VLOOKUP(CH526,Auxiliar!$A:$C,2,0),"")</f>
        <v/>
      </c>
      <c r="CK526" s="7" t="str">
        <f>+IFERROR(VLOOKUP(CH526,Auxiliar!$A:$C,3,0),"")</f>
        <v/>
      </c>
      <c r="CM526" s="1">
        <v>4521</v>
      </c>
      <c r="CN526" s="1" t="s">
        <v>20</v>
      </c>
      <c r="CO526" s="6">
        <v>4521</v>
      </c>
      <c r="CP526" s="6" t="s">
        <v>20</v>
      </c>
      <c r="CQ526" s="7" t="s">
        <v>21</v>
      </c>
      <c r="CS526" s="1"/>
      <c r="CT526" s="1"/>
      <c r="CU526" s="6" t="str">
        <f>+IFERROR(VALUE(RIGHT(Tabla17[[#This Row],[B2B]],6)),"")</f>
        <v/>
      </c>
      <c r="CV526" s="6" t="str">
        <f>+IFERROR(VLOOKUP(CT526,Auxiliar!$A:$C,2,0),"")</f>
        <v/>
      </c>
      <c r="CW526" s="7" t="str">
        <f>+IFERROR(VLOOKUP(CT526,Auxiliar!$A:$C,3,0),"")</f>
        <v/>
      </c>
      <c r="CY526" s="1">
        <v>4521</v>
      </c>
      <c r="CZ526" s="1" t="s">
        <v>16</v>
      </c>
      <c r="DA526" s="6">
        <f>+IFERROR(VALUE(RIGHT(Tabla18[[#This Row],[B2B]],6)),"")</f>
        <v>4521</v>
      </c>
      <c r="DB526" s="6" t="str">
        <f>+IFERROR(VLOOKUP(CZ526,Auxiliar!$A:$C,2,0),"")</f>
        <v>PREMIUM</v>
      </c>
      <c r="DC526" s="7" t="str">
        <f>+IFERROR(VLOOKUP(CZ526,Auxiliar!$A:$C,3,0),"")</f>
        <v>0b 0% | 2b 2% | 5b 3,5% | 10b 5%</v>
      </c>
      <c r="DE526" s="1">
        <v>4521</v>
      </c>
      <c r="DF526" s="1" t="s">
        <v>19</v>
      </c>
      <c r="DG526" s="6">
        <f>+IFERROR(VALUE(RIGHT(Tabla19[[#This Row],[B2B]],6)),"")</f>
        <v>4521</v>
      </c>
      <c r="DH526" s="6" t="str">
        <f>+IFERROR(VLOOKUP(DF526,Auxiliar!$A:$C,2,0),"")</f>
        <v>MICHELOB</v>
      </c>
      <c r="DI526" s="7" t="str">
        <f>+IFERROR(VLOOKUP(DF526,Auxiliar!$A:$C,3,0),"")</f>
        <v>1b 7% | 3b 22% | 8b 27%</v>
      </c>
      <c r="DK526" s="1"/>
      <c r="DL526" s="1"/>
      <c r="DM526" s="6" t="str">
        <f>+IFERROR(VALUE(RIGHT(Tabla20[[#This Row],[B2B]],6)),"")</f>
        <v/>
      </c>
      <c r="DN526" s="6" t="str">
        <f>+IFERROR(VLOOKUP(DL526,Auxiliar!$A:$C,2,0),"")</f>
        <v/>
      </c>
      <c r="DO526" s="7" t="str">
        <f>+IFERROR(VLOOKUP(DL526,Auxiliar!$A:$C,3,0),"")</f>
        <v/>
      </c>
      <c r="DQ526" s="1">
        <v>4521</v>
      </c>
      <c r="DR526" s="12" t="s">
        <v>24</v>
      </c>
      <c r="DS526" s="6">
        <f>+IFERROR(VALUE(RIGHT(Tabla21[[#This Row],[B2B]],6)),"")</f>
        <v>4521</v>
      </c>
      <c r="DT526" s="6" t="str">
        <f>+IFERROR(VLOOKUP(DR526,Auxiliar!$A:$C,2,0),"")</f>
        <v>CORONA PORRON</v>
      </c>
      <c r="DU526" s="7" t="str">
        <f>+IFERROR(VLOOKUP(DR526,Auxiliar!$A:$C,3,0),"")</f>
        <v>1b 5% | 20b 0%</v>
      </c>
      <c r="DW526" s="1">
        <v>11541</v>
      </c>
      <c r="DX526" s="12" t="s">
        <v>43</v>
      </c>
      <c r="DY526" s="6">
        <f>+IFERROR(VALUE(RIGHT(Tabla22[[#This Row],[B2B]],6)),"")</f>
        <v>11541</v>
      </c>
      <c r="DZ526" s="6" t="str">
        <f>+IFERROR(VLOOKUP(DX526,Auxiliar!$A:$C,2,0),"")</f>
        <v xml:space="preserve">VALUE LATA </v>
      </c>
      <c r="EA526" s="7" t="str">
        <f>+IFERROR(VLOOKUP(DX526,Auxiliar!$A:$C,3,0),"")</f>
        <v>1b 15% | 100b 18%</v>
      </c>
      <c r="EC526" s="1">
        <v>11494</v>
      </c>
      <c r="ED526" s="12" t="s">
        <v>47</v>
      </c>
      <c r="EE526" s="6">
        <f>+IFERROR(VALUE(RIGHT(Tabla23[[#This Row],[B2B]],6)),"")</f>
        <v>11494</v>
      </c>
      <c r="EF526" s="6" t="str">
        <f>+IFERROR(VLOOKUP(ED526,Auxiliar!$A:$C,2,0),"")</f>
        <v>VALUE LATON</v>
      </c>
      <c r="EG526" s="7" t="str">
        <f>+IFERROR(VLOOKUP(ED526,Auxiliar!$A:$C,3,0),"")</f>
        <v>1b 10% | 5b 15% | 192b 0%</v>
      </c>
      <c r="EI526" s="1"/>
      <c r="EJ526" s="12"/>
      <c r="EK526" s="6" t="str">
        <f>+IFERROR(VALUE(RIGHT(Tabla24[[#This Row],[B2B]],6)),"")</f>
        <v/>
      </c>
      <c r="EL526" s="6" t="str">
        <f>+IFERROR(VLOOKUP(EJ526,Auxiliar!$A:$C,2,0),"")</f>
        <v/>
      </c>
      <c r="EM526" s="7" t="str">
        <f>+IFERROR(VLOOKUP(EJ526,Auxiliar!$A:$C,3,0),"")</f>
        <v/>
      </c>
      <c r="EO526" s="1"/>
      <c r="EP526" s="12"/>
      <c r="EQ526" s="6" t="str">
        <f>+IFERROR(VALUE(RIGHT(Tabla25[[#This Row],[B2B]],6)),"")</f>
        <v/>
      </c>
      <c r="ER526" s="6" t="str">
        <f>+IFERROR(VLOOKUP(EP526,Auxiliar!$A:$C,2,0),"")</f>
        <v/>
      </c>
      <c r="ES526" s="7" t="str">
        <f>+IFERROR(VLOOKUP(EP526,Auxiliar!$A:$C,3,0),"")</f>
        <v/>
      </c>
      <c r="EU526" s="1"/>
      <c r="EV526" s="12"/>
      <c r="EW526" s="6" t="str">
        <f>+IFERROR(VALUE(RIGHT(Tabla26[[#This Row],[B2B]],6)),"")</f>
        <v/>
      </c>
      <c r="EX526" s="6" t="str">
        <f>+IFERROR(VLOOKUP(EV526,Auxiliar!$A:$C,2,0),"")</f>
        <v/>
      </c>
      <c r="EY526" s="7" t="str">
        <f>+IFERROR(VLOOKUP(EV526,Auxiliar!$A:$C,3,0),"")</f>
        <v/>
      </c>
      <c r="EZ526" s="1"/>
      <c r="FA526" s="12"/>
      <c r="FB526" s="6" t="str">
        <f>+IFERROR(VALUE(RIGHT(Tabla27[[#This Row],[B2B]],6)),"")</f>
        <v/>
      </c>
      <c r="FC526" s="6" t="str">
        <f>+IFERROR(VLOOKUP(FA526,Auxiliar!$A:$C,2,0),"")</f>
        <v/>
      </c>
      <c r="FD526" s="7" t="str">
        <f>+IFERROR(VLOOKUP(FA526,Auxiliar!$A:$C,3,0),"")</f>
        <v/>
      </c>
      <c r="FE526" s="1"/>
      <c r="FF526" s="12"/>
      <c r="FG526" s="6" t="str">
        <f>+IFERROR(VALUE(RIGHT(Tabla28[[#This Row],[B2B]],6)),"")</f>
        <v/>
      </c>
      <c r="FH526" s="6" t="str">
        <f>+IFERROR(VLOOKUP(FF526,Auxiliar!$A:$C,2,0),"")</f>
        <v/>
      </c>
      <c r="FI526" s="7" t="str">
        <f>+IFERROR(VLOOKUP(FF526,Auxiliar!$A:$C,3,0),"")</f>
        <v/>
      </c>
      <c r="FJ526" s="1"/>
      <c r="FK526" s="12"/>
      <c r="FL526" s="6" t="str">
        <f>+IFERROR(VALUE(RIGHT(Tabla29[[#This Row],[B2B]],6)),"")</f>
        <v/>
      </c>
      <c r="FM526" s="6" t="str">
        <f>+IFERROR(VLOOKUP(FK526,Auxiliar!$A:$C,2,0),"")</f>
        <v/>
      </c>
      <c r="FN526" s="7" t="str">
        <f>+IFERROR(VLOOKUP(FK526,Auxiliar!$A:$C,3,0),"")</f>
        <v/>
      </c>
      <c r="FO526" s="1"/>
      <c r="FP526" s="12"/>
      <c r="FQ526" s="6" t="str">
        <f>+IFERROR(VALUE(RIGHT(Tabla30[[#This Row],[B2B]],6)),"")</f>
        <v/>
      </c>
      <c r="FR526" s="6" t="str">
        <f>+IFERROR(VLOOKUP(FP526,Auxiliar!$A:$C,2,0),"")</f>
        <v/>
      </c>
      <c r="FS526" s="7"/>
      <c r="FT526" s="1"/>
      <c r="FU526" s="12"/>
      <c r="FV526" s="6" t="str">
        <f>+IFERROR(VALUE(RIGHT(Tabla31[[#This Row],[B2B]],6)),"")</f>
        <v/>
      </c>
      <c r="FW526" s="6" t="str">
        <f>+IFERROR(VLOOKUP(FU526,Auxiliar!$A:$C,2,0),"")</f>
        <v/>
      </c>
      <c r="FX526" s="7" t="str">
        <f>+IFERROR(VLOOKUP(FU526,Auxiliar!$A:$C,3,0),"")</f>
        <v/>
      </c>
      <c r="FY526" s="1"/>
      <c r="FZ526" s="12"/>
      <c r="GA526" s="6" t="str">
        <f>+IFERROR(VALUE(RIGHT(Tabla32[[#This Row],[B2B]],6)),"")</f>
        <v/>
      </c>
      <c r="GB526" s="6" t="str">
        <f>+IFERROR(VLOOKUP(FZ526,Auxiliar!$A:$C,2,0),"")</f>
        <v/>
      </c>
      <c r="GC526" s="7" t="str">
        <f>+IFERROR(VLOOKUP(FZ526,Auxiliar!$A:$C,3,0),"")</f>
        <v/>
      </c>
      <c r="GD526" s="1"/>
      <c r="GE526" s="12"/>
      <c r="GF526" s="6" t="str">
        <f>+IFERROR(VALUE(RIGHT(Tabla33[[#This Row],[B2B]],6)),"")</f>
        <v/>
      </c>
      <c r="GG526" s="6" t="str">
        <f>+IFERROR(VLOOKUP(GE526,Auxiliar!$A:$C,2,0),"")</f>
        <v/>
      </c>
      <c r="GH526" s="7" t="str">
        <f>+IFERROR(VLOOKUP(GE526,Auxiliar!$A:$C,3,0),"")</f>
        <v/>
      </c>
    </row>
    <row r="527" spans="1:190" x14ac:dyDescent="0.25">
      <c r="A527" s="1"/>
      <c r="B527" s="1"/>
      <c r="C527" t="str">
        <f>+IFERROR(VALUE(RIGHT(Tabla1[[#This Row],[B2B]],6)),"")</f>
        <v/>
      </c>
      <c r="D527" t="str">
        <f>+IFERROR(VLOOKUP(B527,Auxiliar!$A:$C,2,0),"")</f>
        <v/>
      </c>
      <c r="E527" s="5" t="str">
        <f>+IFERROR(VLOOKUP(B527,Auxiliar!$A:$C,3,0),"")</f>
        <v/>
      </c>
      <c r="S527" s="1">
        <v>5675</v>
      </c>
      <c r="T527" s="1" t="s">
        <v>9</v>
      </c>
      <c r="U527" s="6">
        <f>+IFERROR(VALUE(RIGHT(Tabla4[[#This Row],[B2B]],6)),"")</f>
        <v>5675</v>
      </c>
      <c r="V527" s="6" t="str">
        <f>+IFERROR(VLOOKUP(T527,Auxiliar!$A:$C,2,0),"")</f>
        <v>CORE</v>
      </c>
      <c r="W527" s="7" t="str">
        <f>+IFERROR(VLOOKUP(T527,Auxiliar!$A:$C,3,0),"")</f>
        <v>0b 1% | 2b 5% | 4b 6%</v>
      </c>
      <c r="AK527" s="1">
        <v>5437</v>
      </c>
      <c r="AL527" s="1" t="s">
        <v>30</v>
      </c>
      <c r="AM527" s="6">
        <f>+IFERROR(VALUE(RIGHT(Tabla7[[#This Row],[B2B]],6)),"")</f>
        <v>5437</v>
      </c>
      <c r="AN527" s="6" t="str">
        <f>+IFERROR(VLOOKUP(AL527,Auxiliar!$A:$C,2,0),"")</f>
        <v>LATONES</v>
      </c>
      <c r="AO527" s="7" t="str">
        <f>+IFERROR(VLOOKUP(AL527,Auxiliar!$A:$C,3,0),"")</f>
        <v>1b 4% | 5b 7% | 97b 0%</v>
      </c>
      <c r="AW527" s="1"/>
      <c r="AX527" s="1" t="s">
        <v>32</v>
      </c>
      <c r="AY527" s="6" t="str">
        <f>+IFERROR(VALUE(RIGHT(Tabla9[[#This Row],[B2B]],6)),"")</f>
        <v/>
      </c>
      <c r="AZ527" s="6" t="str">
        <f>+IFERROR(VLOOKUP(AX527,Auxiliar!$A:$C,2,0),"")</f>
        <v>LATONES</v>
      </c>
      <c r="BA527" s="7" t="str">
        <f>+IFERROR(VLOOKUP(AX527,Auxiliar!$A:$C,3,0),"")</f>
        <v>2b 3% | 4b 4% | 6b 5% | 10b 8%  | 385b 0%</v>
      </c>
      <c r="BI527" s="1"/>
      <c r="BJ527" s="1"/>
      <c r="BK527" s="6" t="str">
        <f>+IFERROR(VALUE(RIGHT(Tabla11[[#This Row],[B2B]],6)),"")</f>
        <v/>
      </c>
      <c r="BL527" s="6" t="str">
        <f>+IFERROR(VLOOKUP(BJ527,Auxiliar!$A:$C,2,0),"")</f>
        <v/>
      </c>
      <c r="BM527" s="7" t="str">
        <f>+IFERROR(VLOOKUP(BJ527,Auxiliar!$A:$C,3,0),"")</f>
        <v/>
      </c>
      <c r="BO527" s="1">
        <v>11532</v>
      </c>
      <c r="BP527" s="1" t="s">
        <v>39</v>
      </c>
      <c r="BQ527" s="6">
        <f>+IFERROR(VALUE(RIGHT(Tabla12[[#This Row],[B2B]],6)),"")</f>
        <v>11532</v>
      </c>
      <c r="BR527" s="6" t="str">
        <f>+IFERROR(VLOOKUP(BP527,Auxiliar!$A:$C,2,0),"")</f>
        <v>VALUE LITRO</v>
      </c>
      <c r="BS527" s="7" t="str">
        <f>+IFERROR(VLOOKUP(BP527,Auxiliar!$A:$C,3,0),"")</f>
        <v>1b 12%</v>
      </c>
      <c r="CA527" s="1">
        <v>4565</v>
      </c>
      <c r="CB527" s="1" t="s">
        <v>35</v>
      </c>
      <c r="CC527" s="6">
        <f>+IFERROR(VALUE(RIGHT(Tabla14[[#This Row],[B2B]],6)),"")</f>
        <v>4565</v>
      </c>
      <c r="CD527" s="6" t="str">
        <f>+IFERROR(VLOOKUP(CB527,Auxiliar!$A:$C,2,0),"")</f>
        <v>Corona 710cc</v>
      </c>
      <c r="CE527" s="7" t="str">
        <f>+IFERROR(VLOOKUP(CB527,Auxiliar!$A:$C,3,0),"")</f>
        <v>1b 10% | 85b 0%</v>
      </c>
      <c r="CG527" s="1"/>
      <c r="CH527" s="1"/>
      <c r="CI527" s="6" t="str">
        <f>+IFERROR(VALUE(RIGHT(Tabla15[[#This Row],[B2B]],6)),"")</f>
        <v/>
      </c>
      <c r="CJ527" s="6" t="str">
        <f>+IFERROR(VLOOKUP(CH527,Auxiliar!$A:$C,2,0),"")</f>
        <v/>
      </c>
      <c r="CK527" s="7" t="str">
        <f>+IFERROR(VLOOKUP(CH527,Auxiliar!$A:$C,3,0),"")</f>
        <v/>
      </c>
      <c r="CM527" s="1">
        <v>4522</v>
      </c>
      <c r="CN527" s="1" t="s">
        <v>20</v>
      </c>
      <c r="CO527" s="6">
        <v>4522</v>
      </c>
      <c r="CP527" s="6" t="s">
        <v>20</v>
      </c>
      <c r="CQ527" s="7" t="s">
        <v>21</v>
      </c>
      <c r="CS527" s="1"/>
      <c r="CT527" s="1"/>
      <c r="CU527" s="6" t="str">
        <f>+IFERROR(VALUE(RIGHT(Tabla17[[#This Row],[B2B]],6)),"")</f>
        <v/>
      </c>
      <c r="CV527" s="6" t="str">
        <f>+IFERROR(VLOOKUP(CT527,Auxiliar!$A:$C,2,0),"")</f>
        <v/>
      </c>
      <c r="CW527" s="7" t="str">
        <f>+IFERROR(VLOOKUP(CT527,Auxiliar!$A:$C,3,0),"")</f>
        <v/>
      </c>
      <c r="CY527" s="1">
        <v>4522</v>
      </c>
      <c r="CZ527" s="1" t="s">
        <v>16</v>
      </c>
      <c r="DA527" s="6">
        <f>+IFERROR(VALUE(RIGHT(Tabla18[[#This Row],[B2B]],6)),"")</f>
        <v>4522</v>
      </c>
      <c r="DB527" s="6" t="str">
        <f>+IFERROR(VLOOKUP(CZ527,Auxiliar!$A:$C,2,0),"")</f>
        <v>PREMIUM</v>
      </c>
      <c r="DC527" s="7" t="str">
        <f>+IFERROR(VLOOKUP(CZ527,Auxiliar!$A:$C,3,0),"")</f>
        <v>0b 0% | 2b 2% | 5b 3,5% | 10b 5%</v>
      </c>
      <c r="DE527" s="1">
        <v>4522</v>
      </c>
      <c r="DF527" s="1" t="s">
        <v>19</v>
      </c>
      <c r="DG527" s="6">
        <f>+IFERROR(VALUE(RIGHT(Tabla19[[#This Row],[B2B]],6)),"")</f>
        <v>4522</v>
      </c>
      <c r="DH527" s="6" t="str">
        <f>+IFERROR(VLOOKUP(DF527,Auxiliar!$A:$C,2,0),"")</f>
        <v>MICHELOB</v>
      </c>
      <c r="DI527" s="7" t="str">
        <f>+IFERROR(VLOOKUP(DF527,Auxiliar!$A:$C,3,0),"")</f>
        <v>1b 7% | 3b 22% | 8b 27%</v>
      </c>
      <c r="DK527" s="1"/>
      <c r="DL527" s="1"/>
      <c r="DM527" s="6" t="str">
        <f>+IFERROR(VALUE(RIGHT(Tabla20[[#This Row],[B2B]],6)),"")</f>
        <v/>
      </c>
      <c r="DN527" s="6" t="str">
        <f>+IFERROR(VLOOKUP(DL527,Auxiliar!$A:$C,2,0),"")</f>
        <v/>
      </c>
      <c r="DO527" s="7" t="str">
        <f>+IFERROR(VLOOKUP(DL527,Auxiliar!$A:$C,3,0),"")</f>
        <v/>
      </c>
      <c r="DQ527" s="1">
        <v>4522</v>
      </c>
      <c r="DR527" s="12" t="s">
        <v>24</v>
      </c>
      <c r="DS527" s="6">
        <f>+IFERROR(VALUE(RIGHT(Tabla21[[#This Row],[B2B]],6)),"")</f>
        <v>4522</v>
      </c>
      <c r="DT527" s="6" t="str">
        <f>+IFERROR(VLOOKUP(DR527,Auxiliar!$A:$C,2,0),"")</f>
        <v>CORONA PORRON</v>
      </c>
      <c r="DU527" s="7" t="str">
        <f>+IFERROR(VLOOKUP(DR527,Auxiliar!$A:$C,3,0),"")</f>
        <v>1b 5% | 20b 0%</v>
      </c>
      <c r="DW527" s="1">
        <v>2069</v>
      </c>
      <c r="DX527" s="12" t="s">
        <v>43</v>
      </c>
      <c r="DY527" s="6">
        <f>+IFERROR(VALUE(RIGHT(Tabla22[[#This Row],[B2B]],6)),"")</f>
        <v>2069</v>
      </c>
      <c r="DZ527" s="6" t="str">
        <f>+IFERROR(VLOOKUP(DX527,Auxiliar!$A:$C,2,0),"")</f>
        <v xml:space="preserve">VALUE LATA </v>
      </c>
      <c r="EA527" s="7" t="str">
        <f>+IFERROR(VLOOKUP(DX527,Auxiliar!$A:$C,3,0),"")</f>
        <v>1b 15% | 100b 18%</v>
      </c>
      <c r="EC527" s="1">
        <v>2043</v>
      </c>
      <c r="ED527" s="12" t="s">
        <v>47</v>
      </c>
      <c r="EE527" s="6">
        <f>+IFERROR(VALUE(RIGHT(Tabla23[[#This Row],[B2B]],6)),"")</f>
        <v>2043</v>
      </c>
      <c r="EF527" s="6" t="str">
        <f>+IFERROR(VLOOKUP(ED527,Auxiliar!$A:$C,2,0),"")</f>
        <v>VALUE LATON</v>
      </c>
      <c r="EG527" s="7" t="str">
        <f>+IFERROR(VLOOKUP(ED527,Auxiliar!$A:$C,3,0),"")</f>
        <v>1b 10% | 5b 15% | 192b 0%</v>
      </c>
      <c r="EI527" s="1"/>
      <c r="EJ527" s="12"/>
      <c r="EK527" s="6" t="str">
        <f>+IFERROR(VALUE(RIGHT(Tabla24[[#This Row],[B2B]],6)),"")</f>
        <v/>
      </c>
      <c r="EL527" s="6" t="str">
        <f>+IFERROR(VLOOKUP(EJ527,Auxiliar!$A:$C,2,0),"")</f>
        <v/>
      </c>
      <c r="EM527" s="7" t="str">
        <f>+IFERROR(VLOOKUP(EJ527,Auxiliar!$A:$C,3,0),"")</f>
        <v/>
      </c>
      <c r="EO527" s="1"/>
      <c r="EP527" s="12"/>
      <c r="EQ527" s="6" t="str">
        <f>+IFERROR(VALUE(RIGHT(Tabla25[[#This Row],[B2B]],6)),"")</f>
        <v/>
      </c>
      <c r="ER527" s="6" t="str">
        <f>+IFERROR(VLOOKUP(EP527,Auxiliar!$A:$C,2,0),"")</f>
        <v/>
      </c>
      <c r="ES527" s="7" t="str">
        <f>+IFERROR(VLOOKUP(EP527,Auxiliar!$A:$C,3,0),"")</f>
        <v/>
      </c>
      <c r="EU527" s="1"/>
      <c r="EV527" s="12"/>
      <c r="EW527" s="6" t="str">
        <f>+IFERROR(VALUE(RIGHT(Tabla26[[#This Row],[B2B]],6)),"")</f>
        <v/>
      </c>
      <c r="EX527" s="6" t="str">
        <f>+IFERROR(VLOOKUP(EV527,Auxiliar!$A:$C,2,0),"")</f>
        <v/>
      </c>
      <c r="EY527" s="7" t="str">
        <f>+IFERROR(VLOOKUP(EV527,Auxiliar!$A:$C,3,0),"")</f>
        <v/>
      </c>
      <c r="EZ527" s="1"/>
      <c r="FA527" s="12"/>
      <c r="FB527" s="6" t="str">
        <f>+IFERROR(VALUE(RIGHT(Tabla27[[#This Row],[B2B]],6)),"")</f>
        <v/>
      </c>
      <c r="FC527" s="6" t="str">
        <f>+IFERROR(VLOOKUP(FA527,Auxiliar!$A:$C,2,0),"")</f>
        <v/>
      </c>
      <c r="FD527" s="7" t="str">
        <f>+IFERROR(VLOOKUP(FA527,Auxiliar!$A:$C,3,0),"")</f>
        <v/>
      </c>
      <c r="FE527" s="1"/>
      <c r="FF527" s="12"/>
      <c r="FG527" s="6" t="str">
        <f>+IFERROR(VALUE(RIGHT(Tabla28[[#This Row],[B2B]],6)),"")</f>
        <v/>
      </c>
      <c r="FH527" s="6" t="str">
        <f>+IFERROR(VLOOKUP(FF527,Auxiliar!$A:$C,2,0),"")</f>
        <v/>
      </c>
      <c r="FI527" s="7" t="str">
        <f>+IFERROR(VLOOKUP(FF527,Auxiliar!$A:$C,3,0),"")</f>
        <v/>
      </c>
      <c r="FJ527" s="1"/>
      <c r="FK527" s="12"/>
      <c r="FL527" s="6" t="str">
        <f>+IFERROR(VALUE(RIGHT(Tabla29[[#This Row],[B2B]],6)),"")</f>
        <v/>
      </c>
      <c r="FM527" s="6" t="str">
        <f>+IFERROR(VLOOKUP(FK527,Auxiliar!$A:$C,2,0),"")</f>
        <v/>
      </c>
      <c r="FN527" s="7" t="str">
        <f>+IFERROR(VLOOKUP(FK527,Auxiliar!$A:$C,3,0),"")</f>
        <v/>
      </c>
      <c r="FO527" s="1"/>
      <c r="FP527" s="12"/>
      <c r="FQ527" s="6" t="str">
        <f>+IFERROR(VALUE(RIGHT(Tabla30[[#This Row],[B2B]],6)),"")</f>
        <v/>
      </c>
      <c r="FR527" s="6" t="str">
        <f>+IFERROR(VLOOKUP(FP527,Auxiliar!$A:$C,2,0),"")</f>
        <v/>
      </c>
      <c r="FS527" s="7"/>
      <c r="FT527" s="1"/>
      <c r="FU527" s="12"/>
      <c r="FV527" s="6" t="str">
        <f>+IFERROR(VALUE(RIGHT(Tabla31[[#This Row],[B2B]],6)),"")</f>
        <v/>
      </c>
      <c r="FW527" s="6" t="str">
        <f>+IFERROR(VLOOKUP(FU527,Auxiliar!$A:$C,2,0),"")</f>
        <v/>
      </c>
      <c r="FX527" s="7" t="str">
        <f>+IFERROR(VLOOKUP(FU527,Auxiliar!$A:$C,3,0),"")</f>
        <v/>
      </c>
      <c r="FY527" s="1"/>
      <c r="FZ527" s="12"/>
      <c r="GA527" s="6" t="str">
        <f>+IFERROR(VALUE(RIGHT(Tabla32[[#This Row],[B2B]],6)),"")</f>
        <v/>
      </c>
      <c r="GB527" s="6" t="str">
        <f>+IFERROR(VLOOKUP(FZ527,Auxiliar!$A:$C,2,0),"")</f>
        <v/>
      </c>
      <c r="GC527" s="7" t="str">
        <f>+IFERROR(VLOOKUP(FZ527,Auxiliar!$A:$C,3,0),"")</f>
        <v/>
      </c>
      <c r="GD527" s="1"/>
      <c r="GE527" s="12"/>
      <c r="GF527" s="6" t="str">
        <f>+IFERROR(VALUE(RIGHT(Tabla33[[#This Row],[B2B]],6)),"")</f>
        <v/>
      </c>
      <c r="GG527" s="6" t="str">
        <f>+IFERROR(VLOOKUP(GE527,Auxiliar!$A:$C,2,0),"")</f>
        <v/>
      </c>
      <c r="GH527" s="7" t="str">
        <f>+IFERROR(VLOOKUP(GE527,Auxiliar!$A:$C,3,0),"")</f>
        <v/>
      </c>
    </row>
    <row r="528" spans="1:190" x14ac:dyDescent="0.25">
      <c r="A528" s="1"/>
      <c r="B528" s="1"/>
      <c r="C528" t="str">
        <f>+IFERROR(VALUE(RIGHT(Tabla1[[#This Row],[B2B]],6)),"")</f>
        <v/>
      </c>
      <c r="D528" t="str">
        <f>+IFERROR(VLOOKUP(B528,Auxiliar!$A:$C,2,0),"")</f>
        <v/>
      </c>
      <c r="E528" s="5" t="str">
        <f>+IFERROR(VLOOKUP(B528,Auxiliar!$A:$C,3,0),"")</f>
        <v/>
      </c>
      <c r="S528" s="1">
        <v>5676</v>
      </c>
      <c r="T528" s="1" t="s">
        <v>9</v>
      </c>
      <c r="U528" s="6">
        <f>+IFERROR(VALUE(RIGHT(Tabla4[[#This Row],[B2B]],6)),"")</f>
        <v>5676</v>
      </c>
      <c r="V528" s="6" t="str">
        <f>+IFERROR(VLOOKUP(T528,Auxiliar!$A:$C,2,0),"")</f>
        <v>CORE</v>
      </c>
      <c r="W528" s="7" t="str">
        <f>+IFERROR(VLOOKUP(T528,Auxiliar!$A:$C,3,0),"")</f>
        <v>0b 1% | 2b 5% | 4b 6%</v>
      </c>
      <c r="AK528" s="1">
        <v>5452</v>
      </c>
      <c r="AL528" s="1" t="s">
        <v>30</v>
      </c>
      <c r="AM528" s="6">
        <f>+IFERROR(VALUE(RIGHT(Tabla7[[#This Row],[B2B]],6)),"")</f>
        <v>5452</v>
      </c>
      <c r="AN528" s="6" t="str">
        <f>+IFERROR(VLOOKUP(AL528,Auxiliar!$A:$C,2,0),"")</f>
        <v>LATONES</v>
      </c>
      <c r="AO528" s="7" t="str">
        <f>+IFERROR(VLOOKUP(AL528,Auxiliar!$A:$C,3,0),"")</f>
        <v>1b 4% | 5b 7% | 97b 0%</v>
      </c>
      <c r="AW528" s="1"/>
      <c r="AX528" s="1" t="s">
        <v>32</v>
      </c>
      <c r="AY528" s="6" t="str">
        <f>+IFERROR(VALUE(RIGHT(Tabla9[[#This Row],[B2B]],6)),"")</f>
        <v/>
      </c>
      <c r="AZ528" s="6" t="str">
        <f>+IFERROR(VLOOKUP(AX528,Auxiliar!$A:$C,2,0),"")</f>
        <v>LATONES</v>
      </c>
      <c r="BA528" s="7" t="str">
        <f>+IFERROR(VLOOKUP(AX528,Auxiliar!$A:$C,3,0),"")</f>
        <v>2b 3% | 4b 4% | 6b 5% | 10b 8%  | 385b 0%</v>
      </c>
      <c r="BI528" s="1"/>
      <c r="BJ528" s="1"/>
      <c r="BK528" s="6" t="str">
        <f>+IFERROR(VALUE(RIGHT(Tabla11[[#This Row],[B2B]],6)),"")</f>
        <v/>
      </c>
      <c r="BL528" s="6" t="str">
        <f>+IFERROR(VLOOKUP(BJ528,Auxiliar!$A:$C,2,0),"")</f>
        <v/>
      </c>
      <c r="BM528" s="7" t="str">
        <f>+IFERROR(VLOOKUP(BJ528,Auxiliar!$A:$C,3,0),"")</f>
        <v/>
      </c>
      <c r="BO528" s="1">
        <v>11537</v>
      </c>
      <c r="BP528" s="1" t="s">
        <v>39</v>
      </c>
      <c r="BQ528" s="6">
        <f>+IFERROR(VALUE(RIGHT(Tabla12[[#This Row],[B2B]],6)),"")</f>
        <v>11537</v>
      </c>
      <c r="BR528" s="6" t="str">
        <f>+IFERROR(VLOOKUP(BP528,Auxiliar!$A:$C,2,0),"")</f>
        <v>VALUE LITRO</v>
      </c>
      <c r="BS528" s="7" t="str">
        <f>+IFERROR(VLOOKUP(BP528,Auxiliar!$A:$C,3,0),"")</f>
        <v>1b 12%</v>
      </c>
      <c r="CA528" s="1">
        <v>4566</v>
      </c>
      <c r="CB528" s="1" t="s">
        <v>35</v>
      </c>
      <c r="CC528" s="6">
        <f>+IFERROR(VALUE(RIGHT(Tabla14[[#This Row],[B2B]],6)),"")</f>
        <v>4566</v>
      </c>
      <c r="CD528" s="6" t="str">
        <f>+IFERROR(VLOOKUP(CB528,Auxiliar!$A:$C,2,0),"")</f>
        <v>Corona 710cc</v>
      </c>
      <c r="CE528" s="7" t="str">
        <f>+IFERROR(VLOOKUP(CB528,Auxiliar!$A:$C,3,0),"")</f>
        <v>1b 10% | 85b 0%</v>
      </c>
      <c r="CG528" s="1"/>
      <c r="CH528" s="1"/>
      <c r="CI528" s="6" t="str">
        <f>+IFERROR(VALUE(RIGHT(Tabla15[[#This Row],[B2B]],6)),"")</f>
        <v/>
      </c>
      <c r="CJ528" s="6" t="str">
        <f>+IFERROR(VLOOKUP(CH528,Auxiliar!$A:$C,2,0),"")</f>
        <v/>
      </c>
      <c r="CK528" s="7" t="str">
        <f>+IFERROR(VLOOKUP(CH528,Auxiliar!$A:$C,3,0),"")</f>
        <v/>
      </c>
      <c r="CM528" s="1">
        <v>4523</v>
      </c>
      <c r="CN528" s="1" t="s">
        <v>20</v>
      </c>
      <c r="CO528" s="6">
        <v>4523</v>
      </c>
      <c r="CP528" s="6" t="s">
        <v>20</v>
      </c>
      <c r="CQ528" s="7" t="s">
        <v>21</v>
      </c>
      <c r="CS528" s="1"/>
      <c r="CT528" s="1"/>
      <c r="CU528" s="6" t="str">
        <f>+IFERROR(VALUE(RIGHT(Tabla17[[#This Row],[B2B]],6)),"")</f>
        <v/>
      </c>
      <c r="CV528" s="6" t="str">
        <f>+IFERROR(VLOOKUP(CT528,Auxiliar!$A:$C,2,0),"")</f>
        <v/>
      </c>
      <c r="CW528" s="7" t="str">
        <f>+IFERROR(VLOOKUP(CT528,Auxiliar!$A:$C,3,0),"")</f>
        <v/>
      </c>
      <c r="CY528" s="1">
        <v>4523</v>
      </c>
      <c r="CZ528" s="1" t="s">
        <v>16</v>
      </c>
      <c r="DA528" s="6">
        <f>+IFERROR(VALUE(RIGHT(Tabla18[[#This Row],[B2B]],6)),"")</f>
        <v>4523</v>
      </c>
      <c r="DB528" s="6" t="str">
        <f>+IFERROR(VLOOKUP(CZ528,Auxiliar!$A:$C,2,0),"")</f>
        <v>PREMIUM</v>
      </c>
      <c r="DC528" s="7" t="str">
        <f>+IFERROR(VLOOKUP(CZ528,Auxiliar!$A:$C,3,0),"")</f>
        <v>0b 0% | 2b 2% | 5b 3,5% | 10b 5%</v>
      </c>
      <c r="DE528" s="1">
        <v>4523</v>
      </c>
      <c r="DF528" s="1" t="s">
        <v>19</v>
      </c>
      <c r="DG528" s="6">
        <f>+IFERROR(VALUE(RIGHT(Tabla19[[#This Row],[B2B]],6)),"")</f>
        <v>4523</v>
      </c>
      <c r="DH528" s="6" t="str">
        <f>+IFERROR(VLOOKUP(DF528,Auxiliar!$A:$C,2,0),"")</f>
        <v>MICHELOB</v>
      </c>
      <c r="DI528" s="7" t="str">
        <f>+IFERROR(VLOOKUP(DF528,Auxiliar!$A:$C,3,0),"")</f>
        <v>1b 7% | 3b 22% | 8b 27%</v>
      </c>
      <c r="DK528" s="1"/>
      <c r="DL528" s="1"/>
      <c r="DM528" s="6" t="str">
        <f>+IFERROR(VALUE(RIGHT(Tabla20[[#This Row],[B2B]],6)),"")</f>
        <v/>
      </c>
      <c r="DN528" s="6" t="str">
        <f>+IFERROR(VLOOKUP(DL528,Auxiliar!$A:$C,2,0),"")</f>
        <v/>
      </c>
      <c r="DO528" s="7" t="str">
        <f>+IFERROR(VLOOKUP(DL528,Auxiliar!$A:$C,3,0),"")</f>
        <v/>
      </c>
      <c r="DQ528" s="1">
        <v>4523</v>
      </c>
      <c r="DR528" s="12" t="s">
        <v>24</v>
      </c>
      <c r="DS528" s="6">
        <f>+IFERROR(VALUE(RIGHT(Tabla21[[#This Row],[B2B]],6)),"")</f>
        <v>4523</v>
      </c>
      <c r="DT528" s="6" t="str">
        <f>+IFERROR(VLOOKUP(DR528,Auxiliar!$A:$C,2,0),"")</f>
        <v>CORONA PORRON</v>
      </c>
      <c r="DU528" s="7" t="str">
        <f>+IFERROR(VLOOKUP(DR528,Auxiliar!$A:$C,3,0),"")</f>
        <v>1b 5% | 20b 0%</v>
      </c>
      <c r="DW528" s="1">
        <v>2070</v>
      </c>
      <c r="DX528" s="12" t="s">
        <v>43</v>
      </c>
      <c r="DY528" s="6">
        <f>+IFERROR(VALUE(RIGHT(Tabla22[[#This Row],[B2B]],6)),"")</f>
        <v>2070</v>
      </c>
      <c r="DZ528" s="6" t="str">
        <f>+IFERROR(VLOOKUP(DX528,Auxiliar!$A:$C,2,0),"")</f>
        <v xml:space="preserve">VALUE LATA </v>
      </c>
      <c r="EA528" s="7" t="str">
        <f>+IFERROR(VLOOKUP(DX528,Auxiliar!$A:$C,3,0),"")</f>
        <v>1b 15% | 100b 18%</v>
      </c>
      <c r="EC528" s="1">
        <v>11532</v>
      </c>
      <c r="ED528" s="12" t="s">
        <v>47</v>
      </c>
      <c r="EE528" s="6">
        <f>+IFERROR(VALUE(RIGHT(Tabla23[[#This Row],[B2B]],6)),"")</f>
        <v>11532</v>
      </c>
      <c r="EF528" s="6" t="str">
        <f>+IFERROR(VLOOKUP(ED528,Auxiliar!$A:$C,2,0),"")</f>
        <v>VALUE LATON</v>
      </c>
      <c r="EG528" s="7" t="str">
        <f>+IFERROR(VLOOKUP(ED528,Auxiliar!$A:$C,3,0),"")</f>
        <v>1b 10% | 5b 15% | 192b 0%</v>
      </c>
      <c r="EI528" s="1"/>
      <c r="EJ528" s="12"/>
      <c r="EK528" s="6" t="str">
        <f>+IFERROR(VALUE(RIGHT(Tabla24[[#This Row],[B2B]],6)),"")</f>
        <v/>
      </c>
      <c r="EL528" s="6" t="str">
        <f>+IFERROR(VLOOKUP(EJ528,Auxiliar!$A:$C,2,0),"")</f>
        <v/>
      </c>
      <c r="EM528" s="7" t="str">
        <f>+IFERROR(VLOOKUP(EJ528,Auxiliar!$A:$C,3,0),"")</f>
        <v/>
      </c>
      <c r="EO528" s="1"/>
      <c r="EP528" s="12"/>
      <c r="EQ528" s="6" t="str">
        <f>+IFERROR(VALUE(RIGHT(Tabla25[[#This Row],[B2B]],6)),"")</f>
        <v/>
      </c>
      <c r="ER528" s="6" t="str">
        <f>+IFERROR(VLOOKUP(EP528,Auxiliar!$A:$C,2,0),"")</f>
        <v/>
      </c>
      <c r="ES528" s="7" t="str">
        <f>+IFERROR(VLOOKUP(EP528,Auxiliar!$A:$C,3,0),"")</f>
        <v/>
      </c>
      <c r="EU528" s="1"/>
      <c r="EV528" s="12"/>
      <c r="EW528" s="6" t="str">
        <f>+IFERROR(VALUE(RIGHT(Tabla26[[#This Row],[B2B]],6)),"")</f>
        <v/>
      </c>
      <c r="EX528" s="6" t="str">
        <f>+IFERROR(VLOOKUP(EV528,Auxiliar!$A:$C,2,0),"")</f>
        <v/>
      </c>
      <c r="EY528" s="7" t="str">
        <f>+IFERROR(VLOOKUP(EV528,Auxiliar!$A:$C,3,0),"")</f>
        <v/>
      </c>
      <c r="EZ528" s="1"/>
      <c r="FA528" s="12"/>
      <c r="FB528" s="6" t="str">
        <f>+IFERROR(VALUE(RIGHT(Tabla27[[#This Row],[B2B]],6)),"")</f>
        <v/>
      </c>
      <c r="FC528" s="6" t="str">
        <f>+IFERROR(VLOOKUP(FA528,Auxiliar!$A:$C,2,0),"")</f>
        <v/>
      </c>
      <c r="FD528" s="7" t="str">
        <f>+IFERROR(VLOOKUP(FA528,Auxiliar!$A:$C,3,0),"")</f>
        <v/>
      </c>
      <c r="FE528" s="1"/>
      <c r="FF528" s="12"/>
      <c r="FG528" s="6" t="str">
        <f>+IFERROR(VALUE(RIGHT(Tabla28[[#This Row],[B2B]],6)),"")</f>
        <v/>
      </c>
      <c r="FH528" s="6" t="str">
        <f>+IFERROR(VLOOKUP(FF528,Auxiliar!$A:$C,2,0),"")</f>
        <v/>
      </c>
      <c r="FI528" s="7" t="str">
        <f>+IFERROR(VLOOKUP(FF528,Auxiliar!$A:$C,3,0),"")</f>
        <v/>
      </c>
      <c r="FJ528" s="1"/>
      <c r="FK528" s="12"/>
      <c r="FL528" s="6" t="str">
        <f>+IFERROR(VALUE(RIGHT(Tabla29[[#This Row],[B2B]],6)),"")</f>
        <v/>
      </c>
      <c r="FM528" s="6" t="str">
        <f>+IFERROR(VLOOKUP(FK528,Auxiliar!$A:$C,2,0),"")</f>
        <v/>
      </c>
      <c r="FN528" s="7" t="str">
        <f>+IFERROR(VLOOKUP(FK528,Auxiliar!$A:$C,3,0),"")</f>
        <v/>
      </c>
      <c r="FO528" s="1"/>
      <c r="FP528" s="12"/>
      <c r="FQ528" s="6" t="str">
        <f>+IFERROR(VALUE(RIGHT(Tabla30[[#This Row],[B2B]],6)),"")</f>
        <v/>
      </c>
      <c r="FR528" s="6" t="str">
        <f>+IFERROR(VLOOKUP(FP528,Auxiliar!$A:$C,2,0),"")</f>
        <v/>
      </c>
      <c r="FS528" s="7"/>
      <c r="FT528" s="1"/>
      <c r="FU528" s="12"/>
      <c r="FV528" s="6" t="str">
        <f>+IFERROR(VALUE(RIGHT(Tabla31[[#This Row],[B2B]],6)),"")</f>
        <v/>
      </c>
      <c r="FW528" s="6" t="str">
        <f>+IFERROR(VLOOKUP(FU528,Auxiliar!$A:$C,2,0),"")</f>
        <v/>
      </c>
      <c r="FX528" s="7" t="str">
        <f>+IFERROR(VLOOKUP(FU528,Auxiliar!$A:$C,3,0),"")</f>
        <v/>
      </c>
      <c r="FY528" s="1"/>
      <c r="FZ528" s="12"/>
      <c r="GA528" s="6" t="str">
        <f>+IFERROR(VALUE(RIGHT(Tabla32[[#This Row],[B2B]],6)),"")</f>
        <v/>
      </c>
      <c r="GB528" s="6" t="str">
        <f>+IFERROR(VLOOKUP(FZ528,Auxiliar!$A:$C,2,0),"")</f>
        <v/>
      </c>
      <c r="GC528" s="7" t="str">
        <f>+IFERROR(VLOOKUP(FZ528,Auxiliar!$A:$C,3,0),"")</f>
        <v/>
      </c>
      <c r="GD528" s="1"/>
      <c r="GE528" s="12"/>
      <c r="GF528" s="6" t="str">
        <f>+IFERROR(VALUE(RIGHT(Tabla33[[#This Row],[B2B]],6)),"")</f>
        <v/>
      </c>
      <c r="GG528" s="6" t="str">
        <f>+IFERROR(VLOOKUP(GE528,Auxiliar!$A:$C,2,0),"")</f>
        <v/>
      </c>
      <c r="GH528" s="7" t="str">
        <f>+IFERROR(VLOOKUP(GE528,Auxiliar!$A:$C,3,0),"")</f>
        <v/>
      </c>
    </row>
    <row r="529" spans="1:190" x14ac:dyDescent="0.25">
      <c r="A529" s="1"/>
      <c r="B529" s="1"/>
      <c r="C529" t="str">
        <f>+IFERROR(VALUE(RIGHT(Tabla1[[#This Row],[B2B]],6)),"")</f>
        <v/>
      </c>
      <c r="D529" t="str">
        <f>+IFERROR(VLOOKUP(B529,Auxiliar!$A:$C,2,0),"")</f>
        <v/>
      </c>
      <c r="E529" s="5" t="str">
        <f>+IFERROR(VLOOKUP(B529,Auxiliar!$A:$C,3,0),"")</f>
        <v/>
      </c>
      <c r="S529" s="1">
        <v>5683</v>
      </c>
      <c r="T529" s="1" t="s">
        <v>9</v>
      </c>
      <c r="U529" s="6">
        <f>+IFERROR(VALUE(RIGHT(Tabla4[[#This Row],[B2B]],6)),"")</f>
        <v>5683</v>
      </c>
      <c r="V529" s="6" t="str">
        <f>+IFERROR(VLOOKUP(T529,Auxiliar!$A:$C,2,0),"")</f>
        <v>CORE</v>
      </c>
      <c r="W529" s="7" t="str">
        <f>+IFERROR(VLOOKUP(T529,Auxiliar!$A:$C,3,0),"")</f>
        <v>0b 1% | 2b 5% | 4b 6%</v>
      </c>
      <c r="AK529" s="1">
        <v>5457</v>
      </c>
      <c r="AL529" s="1" t="s">
        <v>30</v>
      </c>
      <c r="AM529" s="6">
        <f>+IFERROR(VALUE(RIGHT(Tabla7[[#This Row],[B2B]],6)),"")</f>
        <v>5457</v>
      </c>
      <c r="AN529" s="6" t="str">
        <f>+IFERROR(VLOOKUP(AL529,Auxiliar!$A:$C,2,0),"")</f>
        <v>LATONES</v>
      </c>
      <c r="AO529" s="7" t="str">
        <f>+IFERROR(VLOOKUP(AL529,Auxiliar!$A:$C,3,0),"")</f>
        <v>1b 4% | 5b 7% | 97b 0%</v>
      </c>
      <c r="AW529" s="1"/>
      <c r="AX529" s="1" t="s">
        <v>32</v>
      </c>
      <c r="AY529" s="6" t="str">
        <f>+IFERROR(VALUE(RIGHT(Tabla9[[#This Row],[B2B]],6)),"")</f>
        <v/>
      </c>
      <c r="AZ529" s="6" t="str">
        <f>+IFERROR(VLOOKUP(AX529,Auxiliar!$A:$C,2,0),"")</f>
        <v>LATONES</v>
      </c>
      <c r="BA529" s="7" t="str">
        <f>+IFERROR(VLOOKUP(AX529,Auxiliar!$A:$C,3,0),"")</f>
        <v>2b 3% | 4b 4% | 6b 5% | 10b 8%  | 385b 0%</v>
      </c>
      <c r="BI529" s="1"/>
      <c r="BJ529" s="1"/>
      <c r="BK529" s="6" t="str">
        <f>+IFERROR(VALUE(RIGHT(Tabla11[[#This Row],[B2B]],6)),"")</f>
        <v/>
      </c>
      <c r="BL529" s="6" t="str">
        <f>+IFERROR(VLOOKUP(BJ529,Auxiliar!$A:$C,2,0),"")</f>
        <v/>
      </c>
      <c r="BM529" s="7" t="str">
        <f>+IFERROR(VLOOKUP(BJ529,Auxiliar!$A:$C,3,0),"")</f>
        <v/>
      </c>
      <c r="BO529" s="1">
        <v>11541</v>
      </c>
      <c r="BP529" s="1" t="s">
        <v>39</v>
      </c>
      <c r="BQ529" s="6">
        <f>+IFERROR(VALUE(RIGHT(Tabla12[[#This Row],[B2B]],6)),"")</f>
        <v>11541</v>
      </c>
      <c r="BR529" s="6" t="str">
        <f>+IFERROR(VLOOKUP(BP529,Auxiliar!$A:$C,2,0),"")</f>
        <v>VALUE LITRO</v>
      </c>
      <c r="BS529" s="7" t="str">
        <f>+IFERROR(VLOOKUP(BP529,Auxiliar!$A:$C,3,0),"")</f>
        <v>1b 12%</v>
      </c>
      <c r="CA529" s="1">
        <v>4578</v>
      </c>
      <c r="CB529" s="1" t="s">
        <v>35</v>
      </c>
      <c r="CC529" s="6">
        <f>+IFERROR(VALUE(RIGHT(Tabla14[[#This Row],[B2B]],6)),"")</f>
        <v>4578</v>
      </c>
      <c r="CD529" s="6" t="str">
        <f>+IFERROR(VLOOKUP(CB529,Auxiliar!$A:$C,2,0),"")</f>
        <v>Corona 710cc</v>
      </c>
      <c r="CE529" s="7" t="str">
        <f>+IFERROR(VLOOKUP(CB529,Auxiliar!$A:$C,3,0),"")</f>
        <v>1b 10% | 85b 0%</v>
      </c>
      <c r="CG529" s="1"/>
      <c r="CH529" s="1"/>
      <c r="CI529" s="6" t="str">
        <f>+IFERROR(VALUE(RIGHT(Tabla15[[#This Row],[B2B]],6)),"")</f>
        <v/>
      </c>
      <c r="CJ529" s="6" t="str">
        <f>+IFERROR(VLOOKUP(CH529,Auxiliar!$A:$C,2,0),"")</f>
        <v/>
      </c>
      <c r="CK529" s="7" t="str">
        <f>+IFERROR(VLOOKUP(CH529,Auxiliar!$A:$C,3,0),"")</f>
        <v/>
      </c>
      <c r="CM529" s="1">
        <v>4531</v>
      </c>
      <c r="CN529" s="1" t="s">
        <v>20</v>
      </c>
      <c r="CO529" s="6">
        <v>4531</v>
      </c>
      <c r="CP529" s="6" t="s">
        <v>20</v>
      </c>
      <c r="CQ529" s="7" t="s">
        <v>21</v>
      </c>
      <c r="CS529" s="1"/>
      <c r="CT529" s="1"/>
      <c r="CU529" s="6" t="str">
        <f>+IFERROR(VALUE(RIGHT(Tabla17[[#This Row],[B2B]],6)),"")</f>
        <v/>
      </c>
      <c r="CV529" s="6" t="str">
        <f>+IFERROR(VLOOKUP(CT529,Auxiliar!$A:$C,2,0),"")</f>
        <v/>
      </c>
      <c r="CW529" s="7" t="str">
        <f>+IFERROR(VLOOKUP(CT529,Auxiliar!$A:$C,3,0),"")</f>
        <v/>
      </c>
      <c r="CY529" s="1">
        <v>4531</v>
      </c>
      <c r="CZ529" s="1" t="s">
        <v>16</v>
      </c>
      <c r="DA529" s="6">
        <f>+IFERROR(VALUE(RIGHT(Tabla18[[#This Row],[B2B]],6)),"")</f>
        <v>4531</v>
      </c>
      <c r="DB529" s="6" t="str">
        <f>+IFERROR(VLOOKUP(CZ529,Auxiliar!$A:$C,2,0),"")</f>
        <v>PREMIUM</v>
      </c>
      <c r="DC529" s="7" t="str">
        <f>+IFERROR(VLOOKUP(CZ529,Auxiliar!$A:$C,3,0),"")</f>
        <v>0b 0% | 2b 2% | 5b 3,5% | 10b 5%</v>
      </c>
      <c r="DE529" s="1">
        <v>4531</v>
      </c>
      <c r="DF529" s="1" t="s">
        <v>19</v>
      </c>
      <c r="DG529" s="6">
        <f>+IFERROR(VALUE(RIGHT(Tabla19[[#This Row],[B2B]],6)),"")</f>
        <v>4531</v>
      </c>
      <c r="DH529" s="6" t="str">
        <f>+IFERROR(VLOOKUP(DF529,Auxiliar!$A:$C,2,0),"")</f>
        <v>MICHELOB</v>
      </c>
      <c r="DI529" s="7" t="str">
        <f>+IFERROR(VLOOKUP(DF529,Auxiliar!$A:$C,3,0),"")</f>
        <v>1b 7% | 3b 22% | 8b 27%</v>
      </c>
      <c r="DK529" s="1"/>
      <c r="DL529" s="1"/>
      <c r="DM529" s="6" t="str">
        <f>+IFERROR(VALUE(RIGHT(Tabla20[[#This Row],[B2B]],6)),"")</f>
        <v/>
      </c>
      <c r="DN529" s="6" t="str">
        <f>+IFERROR(VLOOKUP(DL529,Auxiliar!$A:$C,2,0),"")</f>
        <v/>
      </c>
      <c r="DO529" s="7" t="str">
        <f>+IFERROR(VLOOKUP(DL529,Auxiliar!$A:$C,3,0),"")</f>
        <v/>
      </c>
      <c r="DQ529" s="1">
        <v>4531</v>
      </c>
      <c r="DR529" s="12" t="s">
        <v>24</v>
      </c>
      <c r="DS529" s="6">
        <f>+IFERROR(VALUE(RIGHT(Tabla21[[#This Row],[B2B]],6)),"")</f>
        <v>4531</v>
      </c>
      <c r="DT529" s="6" t="str">
        <f>+IFERROR(VLOOKUP(DR529,Auxiliar!$A:$C,2,0),"")</f>
        <v>CORONA PORRON</v>
      </c>
      <c r="DU529" s="7" t="str">
        <f>+IFERROR(VLOOKUP(DR529,Auxiliar!$A:$C,3,0),"")</f>
        <v>1b 5% | 20b 0%</v>
      </c>
      <c r="DW529" s="1">
        <v>11560</v>
      </c>
      <c r="DX529" s="12" t="s">
        <v>43</v>
      </c>
      <c r="DY529" s="6">
        <f>+IFERROR(VALUE(RIGHT(Tabla22[[#This Row],[B2B]],6)),"")</f>
        <v>11560</v>
      </c>
      <c r="DZ529" s="6" t="str">
        <f>+IFERROR(VLOOKUP(DX529,Auxiliar!$A:$C,2,0),"")</f>
        <v xml:space="preserve">VALUE LATA </v>
      </c>
      <c r="EA529" s="7" t="str">
        <f>+IFERROR(VLOOKUP(DX529,Auxiliar!$A:$C,3,0),"")</f>
        <v>1b 15% | 100b 18%</v>
      </c>
      <c r="EC529" s="1">
        <v>11537</v>
      </c>
      <c r="ED529" s="12" t="s">
        <v>47</v>
      </c>
      <c r="EE529" s="6">
        <f>+IFERROR(VALUE(RIGHT(Tabla23[[#This Row],[B2B]],6)),"")</f>
        <v>11537</v>
      </c>
      <c r="EF529" s="6" t="str">
        <f>+IFERROR(VLOOKUP(ED529,Auxiliar!$A:$C,2,0),"")</f>
        <v>VALUE LATON</v>
      </c>
      <c r="EG529" s="7" t="str">
        <f>+IFERROR(VLOOKUP(ED529,Auxiliar!$A:$C,3,0),"")</f>
        <v>1b 10% | 5b 15% | 192b 0%</v>
      </c>
      <c r="EI529" s="1"/>
      <c r="EJ529" s="12"/>
      <c r="EK529" s="6" t="str">
        <f>+IFERROR(VALUE(RIGHT(Tabla24[[#This Row],[B2B]],6)),"")</f>
        <v/>
      </c>
      <c r="EL529" s="6" t="str">
        <f>+IFERROR(VLOOKUP(EJ529,Auxiliar!$A:$C,2,0),"")</f>
        <v/>
      </c>
      <c r="EM529" s="7" t="str">
        <f>+IFERROR(VLOOKUP(EJ529,Auxiliar!$A:$C,3,0),"")</f>
        <v/>
      </c>
      <c r="EO529" s="1"/>
      <c r="EP529" s="12"/>
      <c r="EQ529" s="6" t="str">
        <f>+IFERROR(VALUE(RIGHT(Tabla25[[#This Row],[B2B]],6)),"")</f>
        <v/>
      </c>
      <c r="ER529" s="6" t="str">
        <f>+IFERROR(VLOOKUP(EP529,Auxiliar!$A:$C,2,0),"")</f>
        <v/>
      </c>
      <c r="ES529" s="7" t="str">
        <f>+IFERROR(VLOOKUP(EP529,Auxiliar!$A:$C,3,0),"")</f>
        <v/>
      </c>
      <c r="EU529" s="1"/>
      <c r="EV529" s="12"/>
      <c r="EW529" s="6" t="str">
        <f>+IFERROR(VALUE(RIGHT(Tabla26[[#This Row],[B2B]],6)),"")</f>
        <v/>
      </c>
      <c r="EX529" s="6" t="str">
        <f>+IFERROR(VLOOKUP(EV529,Auxiliar!$A:$C,2,0),"")</f>
        <v/>
      </c>
      <c r="EY529" s="7" t="str">
        <f>+IFERROR(VLOOKUP(EV529,Auxiliar!$A:$C,3,0),"")</f>
        <v/>
      </c>
      <c r="EZ529" s="1"/>
      <c r="FA529" s="12"/>
      <c r="FB529" s="6" t="str">
        <f>+IFERROR(VALUE(RIGHT(Tabla27[[#This Row],[B2B]],6)),"")</f>
        <v/>
      </c>
      <c r="FC529" s="6" t="str">
        <f>+IFERROR(VLOOKUP(FA529,Auxiliar!$A:$C,2,0),"")</f>
        <v/>
      </c>
      <c r="FD529" s="7" t="str">
        <f>+IFERROR(VLOOKUP(FA529,Auxiliar!$A:$C,3,0),"")</f>
        <v/>
      </c>
      <c r="FE529" s="1"/>
      <c r="FF529" s="12"/>
      <c r="FG529" s="6" t="str">
        <f>+IFERROR(VALUE(RIGHT(Tabla28[[#This Row],[B2B]],6)),"")</f>
        <v/>
      </c>
      <c r="FH529" s="6" t="str">
        <f>+IFERROR(VLOOKUP(FF529,Auxiliar!$A:$C,2,0),"")</f>
        <v/>
      </c>
      <c r="FI529" s="7" t="str">
        <f>+IFERROR(VLOOKUP(FF529,Auxiliar!$A:$C,3,0),"")</f>
        <v/>
      </c>
      <c r="FJ529" s="1"/>
      <c r="FK529" s="12"/>
      <c r="FL529" s="6" t="str">
        <f>+IFERROR(VALUE(RIGHT(Tabla29[[#This Row],[B2B]],6)),"")</f>
        <v/>
      </c>
      <c r="FM529" s="6" t="str">
        <f>+IFERROR(VLOOKUP(FK529,Auxiliar!$A:$C,2,0),"")</f>
        <v/>
      </c>
      <c r="FN529" s="7" t="str">
        <f>+IFERROR(VLOOKUP(FK529,Auxiliar!$A:$C,3,0),"")</f>
        <v/>
      </c>
      <c r="FO529" s="1"/>
      <c r="FP529" s="12"/>
      <c r="FQ529" s="6" t="str">
        <f>+IFERROR(VALUE(RIGHT(Tabla30[[#This Row],[B2B]],6)),"")</f>
        <v/>
      </c>
      <c r="FR529" s="6" t="str">
        <f>+IFERROR(VLOOKUP(FP529,Auxiliar!$A:$C,2,0),"")</f>
        <v/>
      </c>
      <c r="FS529" s="7"/>
      <c r="FT529" s="1"/>
      <c r="FU529" s="12"/>
      <c r="FV529" s="6" t="str">
        <f>+IFERROR(VALUE(RIGHT(Tabla31[[#This Row],[B2B]],6)),"")</f>
        <v/>
      </c>
      <c r="FW529" s="6" t="str">
        <f>+IFERROR(VLOOKUP(FU529,Auxiliar!$A:$C,2,0),"")</f>
        <v/>
      </c>
      <c r="FX529" s="7" t="str">
        <f>+IFERROR(VLOOKUP(FU529,Auxiliar!$A:$C,3,0),"")</f>
        <v/>
      </c>
      <c r="FY529" s="1"/>
      <c r="FZ529" s="12"/>
      <c r="GA529" s="6" t="str">
        <f>+IFERROR(VALUE(RIGHT(Tabla32[[#This Row],[B2B]],6)),"")</f>
        <v/>
      </c>
      <c r="GB529" s="6" t="str">
        <f>+IFERROR(VLOOKUP(FZ529,Auxiliar!$A:$C,2,0),"")</f>
        <v/>
      </c>
      <c r="GC529" s="7" t="str">
        <f>+IFERROR(VLOOKUP(FZ529,Auxiliar!$A:$C,3,0),"")</f>
        <v/>
      </c>
      <c r="GD529" s="1"/>
      <c r="GE529" s="12"/>
      <c r="GF529" s="6" t="str">
        <f>+IFERROR(VALUE(RIGHT(Tabla33[[#This Row],[B2B]],6)),"")</f>
        <v/>
      </c>
      <c r="GG529" s="6" t="str">
        <f>+IFERROR(VLOOKUP(GE529,Auxiliar!$A:$C,2,0),"")</f>
        <v/>
      </c>
      <c r="GH529" s="7" t="str">
        <f>+IFERROR(VLOOKUP(GE529,Auxiliar!$A:$C,3,0),"")</f>
        <v/>
      </c>
    </row>
    <row r="530" spans="1:190" x14ac:dyDescent="0.25">
      <c r="A530" s="1"/>
      <c r="B530" s="1"/>
      <c r="C530" t="str">
        <f>+IFERROR(VALUE(RIGHT(Tabla1[[#This Row],[B2B]],6)),"")</f>
        <v/>
      </c>
      <c r="D530" t="str">
        <f>+IFERROR(VLOOKUP(B530,Auxiliar!$A:$C,2,0),"")</f>
        <v/>
      </c>
      <c r="E530" s="5" t="str">
        <f>+IFERROR(VLOOKUP(B530,Auxiliar!$A:$C,3,0),"")</f>
        <v/>
      </c>
      <c r="S530" s="1">
        <v>5696</v>
      </c>
      <c r="T530" s="1" t="s">
        <v>9</v>
      </c>
      <c r="U530" s="6">
        <f>+IFERROR(VALUE(RIGHT(Tabla4[[#This Row],[B2B]],6)),"")</f>
        <v>5696</v>
      </c>
      <c r="V530" s="6" t="str">
        <f>+IFERROR(VLOOKUP(T530,Auxiliar!$A:$C,2,0),"")</f>
        <v>CORE</v>
      </c>
      <c r="W530" s="7" t="str">
        <f>+IFERROR(VLOOKUP(T530,Auxiliar!$A:$C,3,0),"")</f>
        <v>0b 1% | 2b 5% | 4b 6%</v>
      </c>
      <c r="AK530" s="1">
        <v>5458</v>
      </c>
      <c r="AL530" s="1" t="s">
        <v>30</v>
      </c>
      <c r="AM530" s="6">
        <f>+IFERROR(VALUE(RIGHT(Tabla7[[#This Row],[B2B]],6)),"")</f>
        <v>5458</v>
      </c>
      <c r="AN530" s="6" t="str">
        <f>+IFERROR(VLOOKUP(AL530,Auxiliar!$A:$C,2,0),"")</f>
        <v>LATONES</v>
      </c>
      <c r="AO530" s="7" t="str">
        <f>+IFERROR(VLOOKUP(AL530,Auxiliar!$A:$C,3,0),"")</f>
        <v>1b 4% | 5b 7% | 97b 0%</v>
      </c>
      <c r="AW530" s="1"/>
      <c r="AX530" s="1" t="s">
        <v>32</v>
      </c>
      <c r="AY530" s="6" t="str">
        <f>+IFERROR(VALUE(RIGHT(Tabla9[[#This Row],[B2B]],6)),"")</f>
        <v/>
      </c>
      <c r="AZ530" s="6" t="str">
        <f>+IFERROR(VLOOKUP(AX530,Auxiliar!$A:$C,2,0),"")</f>
        <v>LATONES</v>
      </c>
      <c r="BA530" s="7" t="str">
        <f>+IFERROR(VLOOKUP(AX530,Auxiliar!$A:$C,3,0),"")</f>
        <v>2b 3% | 4b 4% | 6b 5% | 10b 8%  | 385b 0%</v>
      </c>
      <c r="BI530" s="1"/>
      <c r="BJ530" s="1"/>
      <c r="BK530" s="6" t="str">
        <f>+IFERROR(VALUE(RIGHT(Tabla11[[#This Row],[B2B]],6)),"")</f>
        <v/>
      </c>
      <c r="BL530" s="6" t="str">
        <f>+IFERROR(VLOOKUP(BJ530,Auxiliar!$A:$C,2,0),"")</f>
        <v/>
      </c>
      <c r="BM530" s="7" t="str">
        <f>+IFERROR(VLOOKUP(BJ530,Auxiliar!$A:$C,3,0),"")</f>
        <v/>
      </c>
      <c r="BO530" s="1">
        <v>2069</v>
      </c>
      <c r="BP530" s="1" t="s">
        <v>39</v>
      </c>
      <c r="BQ530" s="6">
        <f>+IFERROR(VALUE(RIGHT(Tabla12[[#This Row],[B2B]],6)),"")</f>
        <v>2069</v>
      </c>
      <c r="BR530" s="6" t="str">
        <f>+IFERROR(VLOOKUP(BP530,Auxiliar!$A:$C,2,0),"")</f>
        <v>VALUE LITRO</v>
      </c>
      <c r="BS530" s="7" t="str">
        <f>+IFERROR(VLOOKUP(BP530,Auxiliar!$A:$C,3,0),"")</f>
        <v>1b 12%</v>
      </c>
      <c r="CA530" s="1">
        <v>4594</v>
      </c>
      <c r="CB530" s="1" t="s">
        <v>35</v>
      </c>
      <c r="CC530" s="6">
        <f>+IFERROR(VALUE(RIGHT(Tabla14[[#This Row],[B2B]],6)),"")</f>
        <v>4594</v>
      </c>
      <c r="CD530" s="6" t="str">
        <f>+IFERROR(VLOOKUP(CB530,Auxiliar!$A:$C,2,0),"")</f>
        <v>Corona 710cc</v>
      </c>
      <c r="CE530" s="7" t="str">
        <f>+IFERROR(VLOOKUP(CB530,Auxiliar!$A:$C,3,0),"")</f>
        <v>1b 10% | 85b 0%</v>
      </c>
      <c r="CG530" s="1"/>
      <c r="CH530" s="1"/>
      <c r="CI530" s="6" t="str">
        <f>+IFERROR(VALUE(RIGHT(Tabla15[[#This Row],[B2B]],6)),"")</f>
        <v/>
      </c>
      <c r="CJ530" s="6" t="str">
        <f>+IFERROR(VLOOKUP(CH530,Auxiliar!$A:$C,2,0),"")</f>
        <v/>
      </c>
      <c r="CK530" s="7" t="str">
        <f>+IFERROR(VLOOKUP(CH530,Auxiliar!$A:$C,3,0),"")</f>
        <v/>
      </c>
      <c r="CM530" s="1">
        <v>4545</v>
      </c>
      <c r="CN530" s="1" t="s">
        <v>20</v>
      </c>
      <c r="CO530" s="6">
        <v>4545</v>
      </c>
      <c r="CP530" s="6" t="s">
        <v>20</v>
      </c>
      <c r="CQ530" s="7" t="s">
        <v>21</v>
      </c>
      <c r="CS530" s="1"/>
      <c r="CT530" s="1"/>
      <c r="CU530" s="6" t="str">
        <f>+IFERROR(VALUE(RIGHT(Tabla17[[#This Row],[B2B]],6)),"")</f>
        <v/>
      </c>
      <c r="CV530" s="6" t="str">
        <f>+IFERROR(VLOOKUP(CT530,Auxiliar!$A:$C,2,0),"")</f>
        <v/>
      </c>
      <c r="CW530" s="7" t="str">
        <f>+IFERROR(VLOOKUP(CT530,Auxiliar!$A:$C,3,0),"")</f>
        <v/>
      </c>
      <c r="CY530" s="1">
        <v>4545</v>
      </c>
      <c r="CZ530" s="1" t="s">
        <v>16</v>
      </c>
      <c r="DA530" s="6">
        <f>+IFERROR(VALUE(RIGHT(Tabla18[[#This Row],[B2B]],6)),"")</f>
        <v>4545</v>
      </c>
      <c r="DB530" s="6" t="str">
        <f>+IFERROR(VLOOKUP(CZ530,Auxiliar!$A:$C,2,0),"")</f>
        <v>PREMIUM</v>
      </c>
      <c r="DC530" s="7" t="str">
        <f>+IFERROR(VLOOKUP(CZ530,Auxiliar!$A:$C,3,0),"")</f>
        <v>0b 0% | 2b 2% | 5b 3,5% | 10b 5%</v>
      </c>
      <c r="DE530" s="1">
        <v>4545</v>
      </c>
      <c r="DF530" s="1" t="s">
        <v>19</v>
      </c>
      <c r="DG530" s="6">
        <f>+IFERROR(VALUE(RIGHT(Tabla19[[#This Row],[B2B]],6)),"")</f>
        <v>4545</v>
      </c>
      <c r="DH530" s="6" t="str">
        <f>+IFERROR(VLOOKUP(DF530,Auxiliar!$A:$C,2,0),"")</f>
        <v>MICHELOB</v>
      </c>
      <c r="DI530" s="7" t="str">
        <f>+IFERROR(VLOOKUP(DF530,Auxiliar!$A:$C,3,0),"")</f>
        <v>1b 7% | 3b 22% | 8b 27%</v>
      </c>
      <c r="DK530" s="1"/>
      <c r="DL530" s="1"/>
      <c r="DM530" s="6" t="str">
        <f>+IFERROR(VALUE(RIGHT(Tabla20[[#This Row],[B2B]],6)),"")</f>
        <v/>
      </c>
      <c r="DN530" s="6" t="str">
        <f>+IFERROR(VLOOKUP(DL530,Auxiliar!$A:$C,2,0),"")</f>
        <v/>
      </c>
      <c r="DO530" s="7" t="str">
        <f>+IFERROR(VLOOKUP(DL530,Auxiliar!$A:$C,3,0),"")</f>
        <v/>
      </c>
      <c r="DQ530" s="1">
        <v>4545</v>
      </c>
      <c r="DR530" s="12" t="s">
        <v>24</v>
      </c>
      <c r="DS530" s="6">
        <f>+IFERROR(VALUE(RIGHT(Tabla21[[#This Row],[B2B]],6)),"")</f>
        <v>4545</v>
      </c>
      <c r="DT530" s="6" t="str">
        <f>+IFERROR(VLOOKUP(DR530,Auxiliar!$A:$C,2,0),"")</f>
        <v>CORONA PORRON</v>
      </c>
      <c r="DU530" s="7" t="str">
        <f>+IFERROR(VLOOKUP(DR530,Auxiliar!$A:$C,3,0),"")</f>
        <v>1b 5% | 20b 0%</v>
      </c>
      <c r="DW530" s="1">
        <v>11566</v>
      </c>
      <c r="DX530" s="12" t="s">
        <v>43</v>
      </c>
      <c r="DY530" s="6">
        <f>+IFERROR(VALUE(RIGHT(Tabla22[[#This Row],[B2B]],6)),"")</f>
        <v>11566</v>
      </c>
      <c r="DZ530" s="6" t="str">
        <f>+IFERROR(VLOOKUP(DX530,Auxiliar!$A:$C,2,0),"")</f>
        <v xml:space="preserve">VALUE LATA </v>
      </c>
      <c r="EA530" s="7" t="str">
        <f>+IFERROR(VLOOKUP(DX530,Auxiliar!$A:$C,3,0),"")</f>
        <v>1b 15% | 100b 18%</v>
      </c>
      <c r="EC530" s="1">
        <v>11541</v>
      </c>
      <c r="ED530" s="12" t="s">
        <v>47</v>
      </c>
      <c r="EE530" s="6">
        <f>+IFERROR(VALUE(RIGHT(Tabla23[[#This Row],[B2B]],6)),"")</f>
        <v>11541</v>
      </c>
      <c r="EF530" s="6" t="str">
        <f>+IFERROR(VLOOKUP(ED530,Auxiliar!$A:$C,2,0),"")</f>
        <v>VALUE LATON</v>
      </c>
      <c r="EG530" s="7" t="str">
        <f>+IFERROR(VLOOKUP(ED530,Auxiliar!$A:$C,3,0),"")</f>
        <v>1b 10% | 5b 15% | 192b 0%</v>
      </c>
      <c r="EI530" s="1"/>
      <c r="EJ530" s="12"/>
      <c r="EK530" s="6" t="str">
        <f>+IFERROR(VALUE(RIGHT(Tabla24[[#This Row],[B2B]],6)),"")</f>
        <v/>
      </c>
      <c r="EL530" s="6" t="str">
        <f>+IFERROR(VLOOKUP(EJ530,Auxiliar!$A:$C,2,0),"")</f>
        <v/>
      </c>
      <c r="EM530" s="7" t="str">
        <f>+IFERROR(VLOOKUP(EJ530,Auxiliar!$A:$C,3,0),"")</f>
        <v/>
      </c>
      <c r="EO530" s="1"/>
      <c r="EP530" s="12"/>
      <c r="EQ530" s="6" t="str">
        <f>+IFERROR(VALUE(RIGHT(Tabla25[[#This Row],[B2B]],6)),"")</f>
        <v/>
      </c>
      <c r="ER530" s="6" t="str">
        <f>+IFERROR(VLOOKUP(EP530,Auxiliar!$A:$C,2,0),"")</f>
        <v/>
      </c>
      <c r="ES530" s="7" t="str">
        <f>+IFERROR(VLOOKUP(EP530,Auxiliar!$A:$C,3,0),"")</f>
        <v/>
      </c>
      <c r="EU530" s="1"/>
      <c r="EV530" s="12"/>
      <c r="EW530" s="6" t="str">
        <f>+IFERROR(VALUE(RIGHT(Tabla26[[#This Row],[B2B]],6)),"")</f>
        <v/>
      </c>
      <c r="EX530" s="6" t="str">
        <f>+IFERROR(VLOOKUP(EV530,Auxiliar!$A:$C,2,0),"")</f>
        <v/>
      </c>
      <c r="EY530" s="7" t="str">
        <f>+IFERROR(VLOOKUP(EV530,Auxiliar!$A:$C,3,0),"")</f>
        <v/>
      </c>
      <c r="EZ530" s="1"/>
      <c r="FA530" s="12"/>
      <c r="FB530" s="6" t="str">
        <f>+IFERROR(VALUE(RIGHT(Tabla27[[#This Row],[B2B]],6)),"")</f>
        <v/>
      </c>
      <c r="FC530" s="6" t="str">
        <f>+IFERROR(VLOOKUP(FA530,Auxiliar!$A:$C,2,0),"")</f>
        <v/>
      </c>
      <c r="FD530" s="7" t="str">
        <f>+IFERROR(VLOOKUP(FA530,Auxiliar!$A:$C,3,0),"")</f>
        <v/>
      </c>
      <c r="FE530" s="1"/>
      <c r="FF530" s="12"/>
      <c r="FG530" s="6" t="str">
        <f>+IFERROR(VALUE(RIGHT(Tabla28[[#This Row],[B2B]],6)),"")</f>
        <v/>
      </c>
      <c r="FH530" s="6" t="str">
        <f>+IFERROR(VLOOKUP(FF530,Auxiliar!$A:$C,2,0),"")</f>
        <v/>
      </c>
      <c r="FI530" s="7" t="str">
        <f>+IFERROR(VLOOKUP(FF530,Auxiliar!$A:$C,3,0),"")</f>
        <v/>
      </c>
      <c r="FJ530" s="1"/>
      <c r="FK530" s="12"/>
      <c r="FL530" s="6" t="str">
        <f>+IFERROR(VALUE(RIGHT(Tabla29[[#This Row],[B2B]],6)),"")</f>
        <v/>
      </c>
      <c r="FM530" s="6" t="str">
        <f>+IFERROR(VLOOKUP(FK530,Auxiliar!$A:$C,2,0),"")</f>
        <v/>
      </c>
      <c r="FN530" s="7" t="str">
        <f>+IFERROR(VLOOKUP(FK530,Auxiliar!$A:$C,3,0),"")</f>
        <v/>
      </c>
      <c r="FO530" s="1"/>
      <c r="FP530" s="12"/>
      <c r="FQ530" s="6" t="str">
        <f>+IFERROR(VALUE(RIGHT(Tabla30[[#This Row],[B2B]],6)),"")</f>
        <v/>
      </c>
      <c r="FR530" s="6" t="str">
        <f>+IFERROR(VLOOKUP(FP530,Auxiliar!$A:$C,2,0),"")</f>
        <v/>
      </c>
      <c r="FS530" s="7"/>
      <c r="FT530" s="1"/>
      <c r="FU530" s="12"/>
      <c r="FV530" s="6" t="str">
        <f>+IFERROR(VALUE(RIGHT(Tabla31[[#This Row],[B2B]],6)),"")</f>
        <v/>
      </c>
      <c r="FW530" s="6" t="str">
        <f>+IFERROR(VLOOKUP(FU530,Auxiliar!$A:$C,2,0),"")</f>
        <v/>
      </c>
      <c r="FX530" s="7" t="str">
        <f>+IFERROR(VLOOKUP(FU530,Auxiliar!$A:$C,3,0),"")</f>
        <v/>
      </c>
      <c r="FY530" s="1"/>
      <c r="FZ530" s="12"/>
      <c r="GA530" s="6" t="str">
        <f>+IFERROR(VALUE(RIGHT(Tabla32[[#This Row],[B2B]],6)),"")</f>
        <v/>
      </c>
      <c r="GB530" s="6" t="str">
        <f>+IFERROR(VLOOKUP(FZ530,Auxiliar!$A:$C,2,0),"")</f>
        <v/>
      </c>
      <c r="GC530" s="7" t="str">
        <f>+IFERROR(VLOOKUP(FZ530,Auxiliar!$A:$C,3,0),"")</f>
        <v/>
      </c>
      <c r="GD530" s="1"/>
      <c r="GE530" s="12"/>
      <c r="GF530" s="6" t="str">
        <f>+IFERROR(VALUE(RIGHT(Tabla33[[#This Row],[B2B]],6)),"")</f>
        <v/>
      </c>
      <c r="GG530" s="6" t="str">
        <f>+IFERROR(VLOOKUP(GE530,Auxiliar!$A:$C,2,0),"")</f>
        <v/>
      </c>
      <c r="GH530" s="7" t="str">
        <f>+IFERROR(VLOOKUP(GE530,Auxiliar!$A:$C,3,0),"")</f>
        <v/>
      </c>
    </row>
    <row r="531" spans="1:190" x14ac:dyDescent="0.25">
      <c r="A531" s="1"/>
      <c r="B531" s="1"/>
      <c r="C531" t="str">
        <f>+IFERROR(VALUE(RIGHT(Tabla1[[#This Row],[B2B]],6)),"")</f>
        <v/>
      </c>
      <c r="D531" t="str">
        <f>+IFERROR(VLOOKUP(B531,Auxiliar!$A:$C,2,0),"")</f>
        <v/>
      </c>
      <c r="E531" s="5" t="str">
        <f>+IFERROR(VLOOKUP(B531,Auxiliar!$A:$C,3,0),"")</f>
        <v/>
      </c>
      <c r="S531" s="1">
        <v>5707</v>
      </c>
      <c r="T531" s="1" t="s">
        <v>9</v>
      </c>
      <c r="U531" s="6">
        <f>+IFERROR(VALUE(RIGHT(Tabla4[[#This Row],[B2B]],6)),"")</f>
        <v>5707</v>
      </c>
      <c r="V531" s="6" t="str">
        <f>+IFERROR(VLOOKUP(T531,Auxiliar!$A:$C,2,0),"")</f>
        <v>CORE</v>
      </c>
      <c r="W531" s="7" t="str">
        <f>+IFERROR(VLOOKUP(T531,Auxiliar!$A:$C,3,0),"")</f>
        <v>0b 1% | 2b 5% | 4b 6%</v>
      </c>
      <c r="AK531" s="1">
        <v>5460</v>
      </c>
      <c r="AL531" s="1" t="s">
        <v>30</v>
      </c>
      <c r="AM531" s="6">
        <f>+IFERROR(VALUE(RIGHT(Tabla7[[#This Row],[B2B]],6)),"")</f>
        <v>5460</v>
      </c>
      <c r="AN531" s="6" t="str">
        <f>+IFERROR(VLOOKUP(AL531,Auxiliar!$A:$C,2,0),"")</f>
        <v>LATONES</v>
      </c>
      <c r="AO531" s="7" t="str">
        <f>+IFERROR(VLOOKUP(AL531,Auxiliar!$A:$C,3,0),"")</f>
        <v>1b 4% | 5b 7% | 97b 0%</v>
      </c>
      <c r="AW531" s="1"/>
      <c r="AX531" s="1" t="s">
        <v>32</v>
      </c>
      <c r="AY531" s="6" t="str">
        <f>+IFERROR(VALUE(RIGHT(Tabla9[[#This Row],[B2B]],6)),"")</f>
        <v/>
      </c>
      <c r="AZ531" s="6" t="str">
        <f>+IFERROR(VLOOKUP(AX531,Auxiliar!$A:$C,2,0),"")</f>
        <v>LATONES</v>
      </c>
      <c r="BA531" s="7" t="str">
        <f>+IFERROR(VLOOKUP(AX531,Auxiliar!$A:$C,3,0),"")</f>
        <v>2b 3% | 4b 4% | 6b 5% | 10b 8%  | 385b 0%</v>
      </c>
      <c r="BI531" s="1"/>
      <c r="BJ531" s="1"/>
      <c r="BK531" s="6" t="str">
        <f>+IFERROR(VALUE(RIGHT(Tabla11[[#This Row],[B2B]],6)),"")</f>
        <v/>
      </c>
      <c r="BL531" s="6" t="str">
        <f>+IFERROR(VLOOKUP(BJ531,Auxiliar!$A:$C,2,0),"")</f>
        <v/>
      </c>
      <c r="BM531" s="7" t="str">
        <f>+IFERROR(VLOOKUP(BJ531,Auxiliar!$A:$C,3,0),"")</f>
        <v/>
      </c>
      <c r="BO531" s="1">
        <v>2070</v>
      </c>
      <c r="BP531" s="1" t="s">
        <v>39</v>
      </c>
      <c r="BQ531" s="6">
        <f>+IFERROR(VALUE(RIGHT(Tabla12[[#This Row],[B2B]],6)),"")</f>
        <v>2070</v>
      </c>
      <c r="BR531" s="6" t="str">
        <f>+IFERROR(VLOOKUP(BP531,Auxiliar!$A:$C,2,0),"")</f>
        <v>VALUE LITRO</v>
      </c>
      <c r="BS531" s="7" t="str">
        <f>+IFERROR(VLOOKUP(BP531,Auxiliar!$A:$C,3,0),"")</f>
        <v>1b 12%</v>
      </c>
      <c r="CA531" s="1">
        <v>4600</v>
      </c>
      <c r="CB531" s="1" t="s">
        <v>35</v>
      </c>
      <c r="CC531" s="6">
        <f>+IFERROR(VALUE(RIGHT(Tabla14[[#This Row],[B2B]],6)),"")</f>
        <v>4600</v>
      </c>
      <c r="CD531" s="6" t="str">
        <f>+IFERROR(VLOOKUP(CB531,Auxiliar!$A:$C,2,0),"")</f>
        <v>Corona 710cc</v>
      </c>
      <c r="CE531" s="7" t="str">
        <f>+IFERROR(VLOOKUP(CB531,Auxiliar!$A:$C,3,0),"")</f>
        <v>1b 10% | 85b 0%</v>
      </c>
      <c r="CG531" s="1"/>
      <c r="CH531" s="1"/>
      <c r="CI531" s="6" t="str">
        <f>+IFERROR(VALUE(RIGHT(Tabla15[[#This Row],[B2B]],6)),"")</f>
        <v/>
      </c>
      <c r="CJ531" s="6" t="str">
        <f>+IFERROR(VLOOKUP(CH531,Auxiliar!$A:$C,2,0),"")</f>
        <v/>
      </c>
      <c r="CK531" s="7" t="str">
        <f>+IFERROR(VLOOKUP(CH531,Auxiliar!$A:$C,3,0),"")</f>
        <v/>
      </c>
      <c r="CM531" s="1">
        <v>4547</v>
      </c>
      <c r="CN531" s="1" t="s">
        <v>20</v>
      </c>
      <c r="CO531" s="6">
        <v>4547</v>
      </c>
      <c r="CP531" s="6" t="s">
        <v>20</v>
      </c>
      <c r="CQ531" s="7" t="s">
        <v>21</v>
      </c>
      <c r="CS531" s="1"/>
      <c r="CT531" s="1"/>
      <c r="CU531" s="6" t="str">
        <f>+IFERROR(VALUE(RIGHT(Tabla17[[#This Row],[B2B]],6)),"")</f>
        <v/>
      </c>
      <c r="CV531" s="6" t="str">
        <f>+IFERROR(VLOOKUP(CT531,Auxiliar!$A:$C,2,0),"")</f>
        <v/>
      </c>
      <c r="CW531" s="7" t="str">
        <f>+IFERROR(VLOOKUP(CT531,Auxiliar!$A:$C,3,0),"")</f>
        <v/>
      </c>
      <c r="CY531" s="1">
        <v>4547</v>
      </c>
      <c r="CZ531" s="1" t="s">
        <v>16</v>
      </c>
      <c r="DA531" s="6">
        <f>+IFERROR(VALUE(RIGHT(Tabla18[[#This Row],[B2B]],6)),"")</f>
        <v>4547</v>
      </c>
      <c r="DB531" s="6" t="str">
        <f>+IFERROR(VLOOKUP(CZ531,Auxiliar!$A:$C,2,0),"")</f>
        <v>PREMIUM</v>
      </c>
      <c r="DC531" s="7" t="str">
        <f>+IFERROR(VLOOKUP(CZ531,Auxiliar!$A:$C,3,0),"")</f>
        <v>0b 0% | 2b 2% | 5b 3,5% | 10b 5%</v>
      </c>
      <c r="DE531" s="1">
        <v>4547</v>
      </c>
      <c r="DF531" s="1" t="s">
        <v>19</v>
      </c>
      <c r="DG531" s="6">
        <f>+IFERROR(VALUE(RIGHT(Tabla19[[#This Row],[B2B]],6)),"")</f>
        <v>4547</v>
      </c>
      <c r="DH531" s="6" t="str">
        <f>+IFERROR(VLOOKUP(DF531,Auxiliar!$A:$C,2,0),"")</f>
        <v>MICHELOB</v>
      </c>
      <c r="DI531" s="7" t="str">
        <f>+IFERROR(VLOOKUP(DF531,Auxiliar!$A:$C,3,0),"")</f>
        <v>1b 7% | 3b 22% | 8b 27%</v>
      </c>
      <c r="DK531" s="1"/>
      <c r="DL531" s="1"/>
      <c r="DM531" s="6" t="str">
        <f>+IFERROR(VALUE(RIGHT(Tabla20[[#This Row],[B2B]],6)),"")</f>
        <v/>
      </c>
      <c r="DN531" s="6" t="str">
        <f>+IFERROR(VLOOKUP(DL531,Auxiliar!$A:$C,2,0),"")</f>
        <v/>
      </c>
      <c r="DO531" s="7" t="str">
        <f>+IFERROR(VLOOKUP(DL531,Auxiliar!$A:$C,3,0),"")</f>
        <v/>
      </c>
      <c r="DQ531" s="1">
        <v>4547</v>
      </c>
      <c r="DR531" s="12" t="s">
        <v>24</v>
      </c>
      <c r="DS531" s="6">
        <f>+IFERROR(VALUE(RIGHT(Tabla21[[#This Row],[B2B]],6)),"")</f>
        <v>4547</v>
      </c>
      <c r="DT531" s="6" t="str">
        <f>+IFERROR(VLOOKUP(DR531,Auxiliar!$A:$C,2,0),"")</f>
        <v>CORONA PORRON</v>
      </c>
      <c r="DU531" s="7" t="str">
        <f>+IFERROR(VLOOKUP(DR531,Auxiliar!$A:$C,3,0),"")</f>
        <v>1b 5% | 20b 0%</v>
      </c>
      <c r="DW531" s="1">
        <v>2109</v>
      </c>
      <c r="DX531" s="12" t="s">
        <v>43</v>
      </c>
      <c r="DY531" s="6">
        <f>+IFERROR(VALUE(RIGHT(Tabla22[[#This Row],[B2B]],6)),"")</f>
        <v>2109</v>
      </c>
      <c r="DZ531" s="6" t="str">
        <f>+IFERROR(VLOOKUP(DX531,Auxiliar!$A:$C,2,0),"")</f>
        <v xml:space="preserve">VALUE LATA </v>
      </c>
      <c r="EA531" s="7" t="str">
        <f>+IFERROR(VLOOKUP(DX531,Auxiliar!$A:$C,3,0),"")</f>
        <v>1b 15% | 100b 18%</v>
      </c>
      <c r="EC531" s="1">
        <v>2069</v>
      </c>
      <c r="ED531" s="12" t="s">
        <v>47</v>
      </c>
      <c r="EE531" s="6">
        <f>+IFERROR(VALUE(RIGHT(Tabla23[[#This Row],[B2B]],6)),"")</f>
        <v>2069</v>
      </c>
      <c r="EF531" s="6" t="str">
        <f>+IFERROR(VLOOKUP(ED531,Auxiliar!$A:$C,2,0),"")</f>
        <v>VALUE LATON</v>
      </c>
      <c r="EG531" s="7" t="str">
        <f>+IFERROR(VLOOKUP(ED531,Auxiliar!$A:$C,3,0),"")</f>
        <v>1b 10% | 5b 15% | 192b 0%</v>
      </c>
      <c r="EI531" s="1"/>
      <c r="EJ531" s="12"/>
      <c r="EK531" s="6" t="str">
        <f>+IFERROR(VALUE(RIGHT(Tabla24[[#This Row],[B2B]],6)),"")</f>
        <v/>
      </c>
      <c r="EL531" s="6" t="str">
        <f>+IFERROR(VLOOKUP(EJ531,Auxiliar!$A:$C,2,0),"")</f>
        <v/>
      </c>
      <c r="EM531" s="7" t="str">
        <f>+IFERROR(VLOOKUP(EJ531,Auxiliar!$A:$C,3,0),"")</f>
        <v/>
      </c>
      <c r="EO531" s="1"/>
      <c r="EP531" s="12"/>
      <c r="EQ531" s="6" t="str">
        <f>+IFERROR(VALUE(RIGHT(Tabla25[[#This Row],[B2B]],6)),"")</f>
        <v/>
      </c>
      <c r="ER531" s="6" t="str">
        <f>+IFERROR(VLOOKUP(EP531,Auxiliar!$A:$C,2,0),"")</f>
        <v/>
      </c>
      <c r="ES531" s="7" t="str">
        <f>+IFERROR(VLOOKUP(EP531,Auxiliar!$A:$C,3,0),"")</f>
        <v/>
      </c>
      <c r="EU531" s="1"/>
      <c r="EV531" s="12"/>
      <c r="EW531" s="6" t="str">
        <f>+IFERROR(VALUE(RIGHT(Tabla26[[#This Row],[B2B]],6)),"")</f>
        <v/>
      </c>
      <c r="EX531" s="6" t="str">
        <f>+IFERROR(VLOOKUP(EV531,Auxiliar!$A:$C,2,0),"")</f>
        <v/>
      </c>
      <c r="EY531" s="7" t="str">
        <f>+IFERROR(VLOOKUP(EV531,Auxiliar!$A:$C,3,0),"")</f>
        <v/>
      </c>
      <c r="EZ531" s="1"/>
      <c r="FA531" s="12"/>
      <c r="FB531" s="6" t="str">
        <f>+IFERROR(VALUE(RIGHT(Tabla27[[#This Row],[B2B]],6)),"")</f>
        <v/>
      </c>
      <c r="FC531" s="6" t="str">
        <f>+IFERROR(VLOOKUP(FA531,Auxiliar!$A:$C,2,0),"")</f>
        <v/>
      </c>
      <c r="FD531" s="7" t="str">
        <f>+IFERROR(VLOOKUP(FA531,Auxiliar!$A:$C,3,0),"")</f>
        <v/>
      </c>
      <c r="FE531" s="1"/>
      <c r="FF531" s="12"/>
      <c r="FG531" s="6" t="str">
        <f>+IFERROR(VALUE(RIGHT(Tabla28[[#This Row],[B2B]],6)),"")</f>
        <v/>
      </c>
      <c r="FH531" s="6" t="str">
        <f>+IFERROR(VLOOKUP(FF531,Auxiliar!$A:$C,2,0),"")</f>
        <v/>
      </c>
      <c r="FI531" s="7" t="str">
        <f>+IFERROR(VLOOKUP(FF531,Auxiliar!$A:$C,3,0),"")</f>
        <v/>
      </c>
      <c r="FJ531" s="1"/>
      <c r="FK531" s="12"/>
      <c r="FL531" s="6" t="str">
        <f>+IFERROR(VALUE(RIGHT(Tabla29[[#This Row],[B2B]],6)),"")</f>
        <v/>
      </c>
      <c r="FM531" s="6" t="str">
        <f>+IFERROR(VLOOKUP(FK531,Auxiliar!$A:$C,2,0),"")</f>
        <v/>
      </c>
      <c r="FN531" s="7" t="str">
        <f>+IFERROR(VLOOKUP(FK531,Auxiliar!$A:$C,3,0),"")</f>
        <v/>
      </c>
      <c r="FO531" s="1"/>
      <c r="FP531" s="12"/>
      <c r="FQ531" s="6" t="str">
        <f>+IFERROR(VALUE(RIGHT(Tabla30[[#This Row],[B2B]],6)),"")</f>
        <v/>
      </c>
      <c r="FR531" s="6" t="str">
        <f>+IFERROR(VLOOKUP(FP531,Auxiliar!$A:$C,2,0),"")</f>
        <v/>
      </c>
      <c r="FS531" s="7"/>
      <c r="FT531" s="1"/>
      <c r="FU531" s="12"/>
      <c r="FV531" s="6" t="str">
        <f>+IFERROR(VALUE(RIGHT(Tabla31[[#This Row],[B2B]],6)),"")</f>
        <v/>
      </c>
      <c r="FW531" s="6" t="str">
        <f>+IFERROR(VLOOKUP(FU531,Auxiliar!$A:$C,2,0),"")</f>
        <v/>
      </c>
      <c r="FX531" s="7" t="str">
        <f>+IFERROR(VLOOKUP(FU531,Auxiliar!$A:$C,3,0),"")</f>
        <v/>
      </c>
      <c r="FY531" s="1"/>
      <c r="FZ531" s="12"/>
      <c r="GA531" s="6" t="str">
        <f>+IFERROR(VALUE(RIGHT(Tabla32[[#This Row],[B2B]],6)),"")</f>
        <v/>
      </c>
      <c r="GB531" s="6" t="str">
        <f>+IFERROR(VLOOKUP(FZ531,Auxiliar!$A:$C,2,0),"")</f>
        <v/>
      </c>
      <c r="GC531" s="7" t="str">
        <f>+IFERROR(VLOOKUP(FZ531,Auxiliar!$A:$C,3,0),"")</f>
        <v/>
      </c>
      <c r="GD531" s="1"/>
      <c r="GE531" s="12"/>
      <c r="GF531" s="6" t="str">
        <f>+IFERROR(VALUE(RIGHT(Tabla33[[#This Row],[B2B]],6)),"")</f>
        <v/>
      </c>
      <c r="GG531" s="6" t="str">
        <f>+IFERROR(VLOOKUP(GE531,Auxiliar!$A:$C,2,0),"")</f>
        <v/>
      </c>
      <c r="GH531" s="7" t="str">
        <f>+IFERROR(VLOOKUP(GE531,Auxiliar!$A:$C,3,0),"")</f>
        <v/>
      </c>
    </row>
    <row r="532" spans="1:190" x14ac:dyDescent="0.25">
      <c r="A532" s="1"/>
      <c r="B532" s="1"/>
      <c r="C532" t="str">
        <f>+IFERROR(VALUE(RIGHT(Tabla1[[#This Row],[B2B]],6)),"")</f>
        <v/>
      </c>
      <c r="D532" t="str">
        <f>+IFERROR(VLOOKUP(B532,Auxiliar!$A:$C,2,0),"")</f>
        <v/>
      </c>
      <c r="E532" s="5" t="str">
        <f>+IFERROR(VLOOKUP(B532,Auxiliar!$A:$C,3,0),"")</f>
        <v/>
      </c>
      <c r="S532" s="1">
        <v>5719</v>
      </c>
      <c r="T532" s="1" t="s">
        <v>9</v>
      </c>
      <c r="U532" s="6">
        <f>+IFERROR(VALUE(RIGHT(Tabla4[[#This Row],[B2B]],6)),"")</f>
        <v>5719</v>
      </c>
      <c r="V532" s="6" t="str">
        <f>+IFERROR(VLOOKUP(T532,Auxiliar!$A:$C,2,0),"")</f>
        <v>CORE</v>
      </c>
      <c r="W532" s="7" t="str">
        <f>+IFERROR(VLOOKUP(T532,Auxiliar!$A:$C,3,0),"")</f>
        <v>0b 1% | 2b 5% | 4b 6%</v>
      </c>
      <c r="AK532" s="1">
        <v>5461</v>
      </c>
      <c r="AL532" s="1" t="s">
        <v>30</v>
      </c>
      <c r="AM532" s="6">
        <f>+IFERROR(VALUE(RIGHT(Tabla7[[#This Row],[B2B]],6)),"")</f>
        <v>5461</v>
      </c>
      <c r="AN532" s="6" t="str">
        <f>+IFERROR(VLOOKUP(AL532,Auxiliar!$A:$C,2,0),"")</f>
        <v>LATONES</v>
      </c>
      <c r="AO532" s="7" t="str">
        <f>+IFERROR(VLOOKUP(AL532,Auxiliar!$A:$C,3,0),"")</f>
        <v>1b 4% | 5b 7% | 97b 0%</v>
      </c>
      <c r="AW532" s="1"/>
      <c r="AX532" s="1" t="s">
        <v>32</v>
      </c>
      <c r="AY532" s="6" t="str">
        <f>+IFERROR(VALUE(RIGHT(Tabla9[[#This Row],[B2B]],6)),"")</f>
        <v/>
      </c>
      <c r="AZ532" s="6" t="str">
        <f>+IFERROR(VLOOKUP(AX532,Auxiliar!$A:$C,2,0),"")</f>
        <v>LATONES</v>
      </c>
      <c r="BA532" s="7" t="str">
        <f>+IFERROR(VLOOKUP(AX532,Auxiliar!$A:$C,3,0),"")</f>
        <v>2b 3% | 4b 4% | 6b 5% | 10b 8%  | 385b 0%</v>
      </c>
      <c r="BI532" s="1"/>
      <c r="BJ532" s="1"/>
      <c r="BK532" s="6" t="str">
        <f>+IFERROR(VALUE(RIGHT(Tabla11[[#This Row],[B2B]],6)),"")</f>
        <v/>
      </c>
      <c r="BL532" s="6" t="str">
        <f>+IFERROR(VLOOKUP(BJ532,Auxiliar!$A:$C,2,0),"")</f>
        <v/>
      </c>
      <c r="BM532" s="7" t="str">
        <f>+IFERROR(VLOOKUP(BJ532,Auxiliar!$A:$C,3,0),"")</f>
        <v/>
      </c>
      <c r="BO532" s="1">
        <v>11560</v>
      </c>
      <c r="BP532" s="1" t="s">
        <v>39</v>
      </c>
      <c r="BQ532" s="6">
        <f>+IFERROR(VALUE(RIGHT(Tabla12[[#This Row],[B2B]],6)),"")</f>
        <v>11560</v>
      </c>
      <c r="BR532" s="6" t="str">
        <f>+IFERROR(VLOOKUP(BP532,Auxiliar!$A:$C,2,0),"")</f>
        <v>VALUE LITRO</v>
      </c>
      <c r="BS532" s="7" t="str">
        <f>+IFERROR(VLOOKUP(BP532,Auxiliar!$A:$C,3,0),"")</f>
        <v>1b 12%</v>
      </c>
      <c r="CA532" s="1">
        <v>4615</v>
      </c>
      <c r="CB532" s="1" t="s">
        <v>35</v>
      </c>
      <c r="CC532" s="6">
        <f>+IFERROR(VALUE(RIGHT(Tabla14[[#This Row],[B2B]],6)),"")</f>
        <v>4615</v>
      </c>
      <c r="CD532" s="6" t="str">
        <f>+IFERROR(VLOOKUP(CB532,Auxiliar!$A:$C,2,0),"")</f>
        <v>Corona 710cc</v>
      </c>
      <c r="CE532" s="7" t="str">
        <f>+IFERROR(VLOOKUP(CB532,Auxiliar!$A:$C,3,0),"")</f>
        <v>1b 10% | 85b 0%</v>
      </c>
      <c r="CG532" s="1"/>
      <c r="CH532" s="1"/>
      <c r="CI532" s="6" t="str">
        <f>+IFERROR(VALUE(RIGHT(Tabla15[[#This Row],[B2B]],6)),"")</f>
        <v/>
      </c>
      <c r="CJ532" s="6" t="str">
        <f>+IFERROR(VLOOKUP(CH532,Auxiliar!$A:$C,2,0),"")</f>
        <v/>
      </c>
      <c r="CK532" s="7" t="str">
        <f>+IFERROR(VLOOKUP(CH532,Auxiliar!$A:$C,3,0),"")</f>
        <v/>
      </c>
      <c r="CM532" s="1">
        <v>4559</v>
      </c>
      <c r="CN532" s="1" t="s">
        <v>20</v>
      </c>
      <c r="CO532" s="6">
        <v>4559</v>
      </c>
      <c r="CP532" s="6" t="s">
        <v>20</v>
      </c>
      <c r="CQ532" s="7" t="s">
        <v>21</v>
      </c>
      <c r="CS532" s="1"/>
      <c r="CT532" s="1"/>
      <c r="CU532" s="6" t="str">
        <f>+IFERROR(VALUE(RIGHT(Tabla17[[#This Row],[B2B]],6)),"")</f>
        <v/>
      </c>
      <c r="CV532" s="6" t="str">
        <f>+IFERROR(VLOOKUP(CT532,Auxiliar!$A:$C,2,0),"")</f>
        <v/>
      </c>
      <c r="CW532" s="7" t="str">
        <f>+IFERROR(VLOOKUP(CT532,Auxiliar!$A:$C,3,0),"")</f>
        <v/>
      </c>
      <c r="CY532" s="1">
        <v>4559</v>
      </c>
      <c r="CZ532" s="1" t="s">
        <v>16</v>
      </c>
      <c r="DA532" s="6">
        <f>+IFERROR(VALUE(RIGHT(Tabla18[[#This Row],[B2B]],6)),"")</f>
        <v>4559</v>
      </c>
      <c r="DB532" s="6" t="str">
        <f>+IFERROR(VLOOKUP(CZ532,Auxiliar!$A:$C,2,0),"")</f>
        <v>PREMIUM</v>
      </c>
      <c r="DC532" s="7" t="str">
        <f>+IFERROR(VLOOKUP(CZ532,Auxiliar!$A:$C,3,0),"")</f>
        <v>0b 0% | 2b 2% | 5b 3,5% | 10b 5%</v>
      </c>
      <c r="DE532" s="1">
        <v>4559</v>
      </c>
      <c r="DF532" s="1" t="s">
        <v>19</v>
      </c>
      <c r="DG532" s="6">
        <f>+IFERROR(VALUE(RIGHT(Tabla19[[#This Row],[B2B]],6)),"")</f>
        <v>4559</v>
      </c>
      <c r="DH532" s="6" t="str">
        <f>+IFERROR(VLOOKUP(DF532,Auxiliar!$A:$C,2,0),"")</f>
        <v>MICHELOB</v>
      </c>
      <c r="DI532" s="7" t="str">
        <f>+IFERROR(VLOOKUP(DF532,Auxiliar!$A:$C,3,0),"")</f>
        <v>1b 7% | 3b 22% | 8b 27%</v>
      </c>
      <c r="DK532" s="1"/>
      <c r="DL532" s="1"/>
      <c r="DM532" s="6" t="str">
        <f>+IFERROR(VALUE(RIGHT(Tabla20[[#This Row],[B2B]],6)),"")</f>
        <v/>
      </c>
      <c r="DN532" s="6" t="str">
        <f>+IFERROR(VLOOKUP(DL532,Auxiliar!$A:$C,2,0),"")</f>
        <v/>
      </c>
      <c r="DO532" s="7" t="str">
        <f>+IFERROR(VLOOKUP(DL532,Auxiliar!$A:$C,3,0),"")</f>
        <v/>
      </c>
      <c r="DQ532" s="1">
        <v>4559</v>
      </c>
      <c r="DR532" s="12" t="s">
        <v>24</v>
      </c>
      <c r="DS532" s="6">
        <f>+IFERROR(VALUE(RIGHT(Tabla21[[#This Row],[B2B]],6)),"")</f>
        <v>4559</v>
      </c>
      <c r="DT532" s="6" t="str">
        <f>+IFERROR(VLOOKUP(DR532,Auxiliar!$A:$C,2,0),"")</f>
        <v>CORONA PORRON</v>
      </c>
      <c r="DU532" s="7" t="str">
        <f>+IFERROR(VLOOKUP(DR532,Auxiliar!$A:$C,3,0),"")</f>
        <v>1b 5% | 20b 0%</v>
      </c>
      <c r="DW532" s="1">
        <v>2114</v>
      </c>
      <c r="DX532" s="12" t="s">
        <v>43</v>
      </c>
      <c r="DY532" s="6">
        <f>+IFERROR(VALUE(RIGHT(Tabla22[[#This Row],[B2B]],6)),"")</f>
        <v>2114</v>
      </c>
      <c r="DZ532" s="6" t="str">
        <f>+IFERROR(VLOOKUP(DX532,Auxiliar!$A:$C,2,0),"")</f>
        <v xml:space="preserve">VALUE LATA </v>
      </c>
      <c r="EA532" s="7" t="str">
        <f>+IFERROR(VLOOKUP(DX532,Auxiliar!$A:$C,3,0),"")</f>
        <v>1b 15% | 100b 18%</v>
      </c>
      <c r="EC532" s="1">
        <v>2070</v>
      </c>
      <c r="ED532" s="12" t="s">
        <v>47</v>
      </c>
      <c r="EE532" s="6">
        <f>+IFERROR(VALUE(RIGHT(Tabla23[[#This Row],[B2B]],6)),"")</f>
        <v>2070</v>
      </c>
      <c r="EF532" s="6" t="str">
        <f>+IFERROR(VLOOKUP(ED532,Auxiliar!$A:$C,2,0),"")</f>
        <v>VALUE LATON</v>
      </c>
      <c r="EG532" s="7" t="str">
        <f>+IFERROR(VLOOKUP(ED532,Auxiliar!$A:$C,3,0),"")</f>
        <v>1b 10% | 5b 15% | 192b 0%</v>
      </c>
      <c r="EI532" s="1"/>
      <c r="EJ532" s="12"/>
      <c r="EK532" s="6" t="str">
        <f>+IFERROR(VALUE(RIGHT(Tabla24[[#This Row],[B2B]],6)),"")</f>
        <v/>
      </c>
      <c r="EL532" s="6" t="str">
        <f>+IFERROR(VLOOKUP(EJ532,Auxiliar!$A:$C,2,0),"")</f>
        <v/>
      </c>
      <c r="EM532" s="7" t="str">
        <f>+IFERROR(VLOOKUP(EJ532,Auxiliar!$A:$C,3,0),"")</f>
        <v/>
      </c>
      <c r="EO532" s="1"/>
      <c r="EP532" s="12"/>
      <c r="EQ532" s="6" t="str">
        <f>+IFERROR(VALUE(RIGHT(Tabla25[[#This Row],[B2B]],6)),"")</f>
        <v/>
      </c>
      <c r="ER532" s="6" t="str">
        <f>+IFERROR(VLOOKUP(EP532,Auxiliar!$A:$C,2,0),"")</f>
        <v/>
      </c>
      <c r="ES532" s="7" t="str">
        <f>+IFERROR(VLOOKUP(EP532,Auxiliar!$A:$C,3,0),"")</f>
        <v/>
      </c>
      <c r="EU532" s="1"/>
      <c r="EV532" s="12"/>
      <c r="EW532" s="6" t="str">
        <f>+IFERROR(VALUE(RIGHT(Tabla26[[#This Row],[B2B]],6)),"")</f>
        <v/>
      </c>
      <c r="EX532" s="6" t="str">
        <f>+IFERROR(VLOOKUP(EV532,Auxiliar!$A:$C,2,0),"")</f>
        <v/>
      </c>
      <c r="EY532" s="7" t="str">
        <f>+IFERROR(VLOOKUP(EV532,Auxiliar!$A:$C,3,0),"")</f>
        <v/>
      </c>
      <c r="EZ532" s="1"/>
      <c r="FA532" s="12"/>
      <c r="FB532" s="6" t="str">
        <f>+IFERROR(VALUE(RIGHT(Tabla27[[#This Row],[B2B]],6)),"")</f>
        <v/>
      </c>
      <c r="FC532" s="6" t="str">
        <f>+IFERROR(VLOOKUP(FA532,Auxiliar!$A:$C,2,0),"")</f>
        <v/>
      </c>
      <c r="FD532" s="7" t="str">
        <f>+IFERROR(VLOOKUP(FA532,Auxiliar!$A:$C,3,0),"")</f>
        <v/>
      </c>
      <c r="FE532" s="1"/>
      <c r="FF532" s="12"/>
      <c r="FG532" s="6" t="str">
        <f>+IFERROR(VALUE(RIGHT(Tabla28[[#This Row],[B2B]],6)),"")</f>
        <v/>
      </c>
      <c r="FH532" s="6" t="str">
        <f>+IFERROR(VLOOKUP(FF532,Auxiliar!$A:$C,2,0),"")</f>
        <v/>
      </c>
      <c r="FI532" s="7" t="str">
        <f>+IFERROR(VLOOKUP(FF532,Auxiliar!$A:$C,3,0),"")</f>
        <v/>
      </c>
      <c r="FJ532" s="1"/>
      <c r="FK532" s="12"/>
      <c r="FL532" s="6" t="str">
        <f>+IFERROR(VALUE(RIGHT(Tabla29[[#This Row],[B2B]],6)),"")</f>
        <v/>
      </c>
      <c r="FM532" s="6" t="str">
        <f>+IFERROR(VLOOKUP(FK532,Auxiliar!$A:$C,2,0),"")</f>
        <v/>
      </c>
      <c r="FN532" s="7" t="str">
        <f>+IFERROR(VLOOKUP(FK532,Auxiliar!$A:$C,3,0),"")</f>
        <v/>
      </c>
      <c r="FO532" s="1"/>
      <c r="FP532" s="12"/>
      <c r="FQ532" s="6" t="str">
        <f>+IFERROR(VALUE(RIGHT(Tabla30[[#This Row],[B2B]],6)),"")</f>
        <v/>
      </c>
      <c r="FR532" s="6" t="str">
        <f>+IFERROR(VLOOKUP(FP532,Auxiliar!$A:$C,2,0),"")</f>
        <v/>
      </c>
      <c r="FS532" s="7"/>
      <c r="FT532" s="1"/>
      <c r="FU532" s="12"/>
      <c r="FV532" s="6" t="str">
        <f>+IFERROR(VALUE(RIGHT(Tabla31[[#This Row],[B2B]],6)),"")</f>
        <v/>
      </c>
      <c r="FW532" s="6" t="str">
        <f>+IFERROR(VLOOKUP(FU532,Auxiliar!$A:$C,2,0),"")</f>
        <v/>
      </c>
      <c r="FX532" s="7" t="str">
        <f>+IFERROR(VLOOKUP(FU532,Auxiliar!$A:$C,3,0),"")</f>
        <v/>
      </c>
      <c r="FY532" s="1"/>
      <c r="FZ532" s="12"/>
      <c r="GA532" s="6" t="str">
        <f>+IFERROR(VALUE(RIGHT(Tabla32[[#This Row],[B2B]],6)),"")</f>
        <v/>
      </c>
      <c r="GB532" s="6" t="str">
        <f>+IFERROR(VLOOKUP(FZ532,Auxiliar!$A:$C,2,0),"")</f>
        <v/>
      </c>
      <c r="GC532" s="7" t="str">
        <f>+IFERROR(VLOOKUP(FZ532,Auxiliar!$A:$C,3,0),"")</f>
        <v/>
      </c>
      <c r="GD532" s="1"/>
      <c r="GE532" s="12"/>
      <c r="GF532" s="6" t="str">
        <f>+IFERROR(VALUE(RIGHT(Tabla33[[#This Row],[B2B]],6)),"")</f>
        <v/>
      </c>
      <c r="GG532" s="6" t="str">
        <f>+IFERROR(VLOOKUP(GE532,Auxiliar!$A:$C,2,0),"")</f>
        <v/>
      </c>
      <c r="GH532" s="7" t="str">
        <f>+IFERROR(VLOOKUP(GE532,Auxiliar!$A:$C,3,0),"")</f>
        <v/>
      </c>
    </row>
    <row r="533" spans="1:190" x14ac:dyDescent="0.25">
      <c r="A533" s="1"/>
      <c r="B533" s="1"/>
      <c r="C533" t="str">
        <f>+IFERROR(VALUE(RIGHT(Tabla1[[#This Row],[B2B]],6)),"")</f>
        <v/>
      </c>
      <c r="D533" t="str">
        <f>+IFERROR(VLOOKUP(B533,Auxiliar!$A:$C,2,0),"")</f>
        <v/>
      </c>
      <c r="E533" s="5" t="str">
        <f>+IFERROR(VLOOKUP(B533,Auxiliar!$A:$C,3,0),"")</f>
        <v/>
      </c>
      <c r="S533" s="1">
        <v>5721</v>
      </c>
      <c r="T533" s="1" t="s">
        <v>9</v>
      </c>
      <c r="U533" s="6">
        <f>+IFERROR(VALUE(RIGHT(Tabla4[[#This Row],[B2B]],6)),"")</f>
        <v>5721</v>
      </c>
      <c r="V533" s="6" t="str">
        <f>+IFERROR(VLOOKUP(T533,Auxiliar!$A:$C,2,0),"")</f>
        <v>CORE</v>
      </c>
      <c r="W533" s="7" t="str">
        <f>+IFERROR(VLOOKUP(T533,Auxiliar!$A:$C,3,0),"")</f>
        <v>0b 1% | 2b 5% | 4b 6%</v>
      </c>
      <c r="AK533" s="1">
        <v>5463</v>
      </c>
      <c r="AL533" s="1" t="s">
        <v>30</v>
      </c>
      <c r="AM533" s="6">
        <f>+IFERROR(VALUE(RIGHT(Tabla7[[#This Row],[B2B]],6)),"")</f>
        <v>5463</v>
      </c>
      <c r="AN533" s="6" t="str">
        <f>+IFERROR(VLOOKUP(AL533,Auxiliar!$A:$C,2,0),"")</f>
        <v>LATONES</v>
      </c>
      <c r="AO533" s="7" t="str">
        <f>+IFERROR(VLOOKUP(AL533,Auxiliar!$A:$C,3,0),"")</f>
        <v>1b 4% | 5b 7% | 97b 0%</v>
      </c>
      <c r="AW533" s="1"/>
      <c r="AX533" s="1" t="s">
        <v>32</v>
      </c>
      <c r="AY533" s="6" t="str">
        <f>+IFERROR(VALUE(RIGHT(Tabla9[[#This Row],[B2B]],6)),"")</f>
        <v/>
      </c>
      <c r="AZ533" s="6" t="str">
        <f>+IFERROR(VLOOKUP(AX533,Auxiliar!$A:$C,2,0),"")</f>
        <v>LATONES</v>
      </c>
      <c r="BA533" s="7" t="str">
        <f>+IFERROR(VLOOKUP(AX533,Auxiliar!$A:$C,3,0),"")</f>
        <v>2b 3% | 4b 4% | 6b 5% | 10b 8%  | 385b 0%</v>
      </c>
      <c r="BI533" s="1"/>
      <c r="BJ533" s="1"/>
      <c r="BK533" s="6" t="str">
        <f>+IFERROR(VALUE(RIGHT(Tabla11[[#This Row],[B2B]],6)),"")</f>
        <v/>
      </c>
      <c r="BL533" s="6" t="str">
        <f>+IFERROR(VLOOKUP(BJ533,Auxiliar!$A:$C,2,0),"")</f>
        <v/>
      </c>
      <c r="BM533" s="7" t="str">
        <f>+IFERROR(VLOOKUP(BJ533,Auxiliar!$A:$C,3,0),"")</f>
        <v/>
      </c>
      <c r="BO533" s="1">
        <v>11566</v>
      </c>
      <c r="BP533" s="1" t="s">
        <v>39</v>
      </c>
      <c r="BQ533" s="6">
        <f>+IFERROR(VALUE(RIGHT(Tabla12[[#This Row],[B2B]],6)),"")</f>
        <v>11566</v>
      </c>
      <c r="BR533" s="6" t="str">
        <f>+IFERROR(VLOOKUP(BP533,Auxiliar!$A:$C,2,0),"")</f>
        <v>VALUE LITRO</v>
      </c>
      <c r="BS533" s="7" t="str">
        <f>+IFERROR(VLOOKUP(BP533,Auxiliar!$A:$C,3,0),"")</f>
        <v>1b 12%</v>
      </c>
      <c r="CA533" s="1">
        <v>4616</v>
      </c>
      <c r="CB533" s="1" t="s">
        <v>35</v>
      </c>
      <c r="CC533" s="6">
        <f>+IFERROR(VALUE(RIGHT(Tabla14[[#This Row],[B2B]],6)),"")</f>
        <v>4616</v>
      </c>
      <c r="CD533" s="6" t="str">
        <f>+IFERROR(VLOOKUP(CB533,Auxiliar!$A:$C,2,0),"")</f>
        <v>Corona 710cc</v>
      </c>
      <c r="CE533" s="7" t="str">
        <f>+IFERROR(VLOOKUP(CB533,Auxiliar!$A:$C,3,0),"")</f>
        <v>1b 10% | 85b 0%</v>
      </c>
      <c r="CG533" s="1"/>
      <c r="CH533" s="1"/>
      <c r="CI533" s="6" t="str">
        <f>+IFERROR(VALUE(RIGHT(Tabla15[[#This Row],[B2B]],6)),"")</f>
        <v/>
      </c>
      <c r="CJ533" s="6" t="str">
        <f>+IFERROR(VLOOKUP(CH533,Auxiliar!$A:$C,2,0),"")</f>
        <v/>
      </c>
      <c r="CK533" s="7" t="str">
        <f>+IFERROR(VLOOKUP(CH533,Auxiliar!$A:$C,3,0),"")</f>
        <v/>
      </c>
      <c r="CM533" s="1">
        <v>4565</v>
      </c>
      <c r="CN533" s="1" t="s">
        <v>20</v>
      </c>
      <c r="CO533" s="6">
        <v>4565</v>
      </c>
      <c r="CP533" s="6" t="s">
        <v>20</v>
      </c>
      <c r="CQ533" s="7" t="s">
        <v>21</v>
      </c>
      <c r="CS533" s="1"/>
      <c r="CT533" s="1"/>
      <c r="CU533" s="6" t="str">
        <f>+IFERROR(VALUE(RIGHT(Tabla17[[#This Row],[B2B]],6)),"")</f>
        <v/>
      </c>
      <c r="CV533" s="6" t="str">
        <f>+IFERROR(VLOOKUP(CT533,Auxiliar!$A:$C,2,0),"")</f>
        <v/>
      </c>
      <c r="CW533" s="7" t="str">
        <f>+IFERROR(VLOOKUP(CT533,Auxiliar!$A:$C,3,0),"")</f>
        <v/>
      </c>
      <c r="CY533" s="1">
        <v>4565</v>
      </c>
      <c r="CZ533" s="1" t="s">
        <v>16</v>
      </c>
      <c r="DA533" s="6">
        <f>+IFERROR(VALUE(RIGHT(Tabla18[[#This Row],[B2B]],6)),"")</f>
        <v>4565</v>
      </c>
      <c r="DB533" s="6" t="str">
        <f>+IFERROR(VLOOKUP(CZ533,Auxiliar!$A:$C,2,0),"")</f>
        <v>PREMIUM</v>
      </c>
      <c r="DC533" s="7" t="str">
        <f>+IFERROR(VLOOKUP(CZ533,Auxiliar!$A:$C,3,0),"")</f>
        <v>0b 0% | 2b 2% | 5b 3,5% | 10b 5%</v>
      </c>
      <c r="DE533" s="1">
        <v>4565</v>
      </c>
      <c r="DF533" s="1" t="s">
        <v>19</v>
      </c>
      <c r="DG533" s="6">
        <f>+IFERROR(VALUE(RIGHT(Tabla19[[#This Row],[B2B]],6)),"")</f>
        <v>4565</v>
      </c>
      <c r="DH533" s="6" t="str">
        <f>+IFERROR(VLOOKUP(DF533,Auxiliar!$A:$C,2,0),"")</f>
        <v>MICHELOB</v>
      </c>
      <c r="DI533" s="7" t="str">
        <f>+IFERROR(VLOOKUP(DF533,Auxiliar!$A:$C,3,0),"")</f>
        <v>1b 7% | 3b 22% | 8b 27%</v>
      </c>
      <c r="DK533" s="1"/>
      <c r="DL533" s="1"/>
      <c r="DM533" s="6" t="str">
        <f>+IFERROR(VALUE(RIGHT(Tabla20[[#This Row],[B2B]],6)),"")</f>
        <v/>
      </c>
      <c r="DN533" s="6" t="str">
        <f>+IFERROR(VLOOKUP(DL533,Auxiliar!$A:$C,2,0),"")</f>
        <v/>
      </c>
      <c r="DO533" s="7" t="str">
        <f>+IFERROR(VLOOKUP(DL533,Auxiliar!$A:$C,3,0),"")</f>
        <v/>
      </c>
      <c r="DQ533" s="1">
        <v>4565</v>
      </c>
      <c r="DR533" s="12" t="s">
        <v>24</v>
      </c>
      <c r="DS533" s="6">
        <f>+IFERROR(VALUE(RIGHT(Tabla21[[#This Row],[B2B]],6)),"")</f>
        <v>4565</v>
      </c>
      <c r="DT533" s="6" t="str">
        <f>+IFERROR(VLOOKUP(DR533,Auxiliar!$A:$C,2,0),"")</f>
        <v>CORONA PORRON</v>
      </c>
      <c r="DU533" s="7" t="str">
        <f>+IFERROR(VLOOKUP(DR533,Auxiliar!$A:$C,3,0),"")</f>
        <v>1b 5% | 20b 0%</v>
      </c>
      <c r="DW533" s="1">
        <v>11578</v>
      </c>
      <c r="DX533" s="12" t="s">
        <v>43</v>
      </c>
      <c r="DY533" s="6">
        <f>+IFERROR(VALUE(RIGHT(Tabla22[[#This Row],[B2B]],6)),"")</f>
        <v>11578</v>
      </c>
      <c r="DZ533" s="6" t="str">
        <f>+IFERROR(VLOOKUP(DX533,Auxiliar!$A:$C,2,0),"")</f>
        <v xml:space="preserve">VALUE LATA </v>
      </c>
      <c r="EA533" s="7" t="str">
        <f>+IFERROR(VLOOKUP(DX533,Auxiliar!$A:$C,3,0),"")</f>
        <v>1b 15% | 100b 18%</v>
      </c>
      <c r="EC533" s="1">
        <v>11560</v>
      </c>
      <c r="ED533" s="12" t="s">
        <v>47</v>
      </c>
      <c r="EE533" s="6">
        <f>+IFERROR(VALUE(RIGHT(Tabla23[[#This Row],[B2B]],6)),"")</f>
        <v>11560</v>
      </c>
      <c r="EF533" s="6" t="str">
        <f>+IFERROR(VLOOKUP(ED533,Auxiliar!$A:$C,2,0),"")</f>
        <v>VALUE LATON</v>
      </c>
      <c r="EG533" s="7" t="str">
        <f>+IFERROR(VLOOKUP(ED533,Auxiliar!$A:$C,3,0),"")</f>
        <v>1b 10% | 5b 15% | 192b 0%</v>
      </c>
      <c r="EI533" s="1"/>
      <c r="EJ533" s="12"/>
      <c r="EK533" s="6" t="str">
        <f>+IFERROR(VALUE(RIGHT(Tabla24[[#This Row],[B2B]],6)),"")</f>
        <v/>
      </c>
      <c r="EL533" s="6" t="str">
        <f>+IFERROR(VLOOKUP(EJ533,Auxiliar!$A:$C,2,0),"")</f>
        <v/>
      </c>
      <c r="EM533" s="7" t="str">
        <f>+IFERROR(VLOOKUP(EJ533,Auxiliar!$A:$C,3,0),"")</f>
        <v/>
      </c>
      <c r="EO533" s="1"/>
      <c r="EP533" s="12"/>
      <c r="EQ533" s="6" t="str">
        <f>+IFERROR(VALUE(RIGHT(Tabla25[[#This Row],[B2B]],6)),"")</f>
        <v/>
      </c>
      <c r="ER533" s="6" t="str">
        <f>+IFERROR(VLOOKUP(EP533,Auxiliar!$A:$C,2,0),"")</f>
        <v/>
      </c>
      <c r="ES533" s="7" t="str">
        <f>+IFERROR(VLOOKUP(EP533,Auxiliar!$A:$C,3,0),"")</f>
        <v/>
      </c>
      <c r="EU533" s="1"/>
      <c r="EV533" s="12"/>
      <c r="EW533" s="6" t="str">
        <f>+IFERROR(VALUE(RIGHT(Tabla26[[#This Row],[B2B]],6)),"")</f>
        <v/>
      </c>
      <c r="EX533" s="6" t="str">
        <f>+IFERROR(VLOOKUP(EV533,Auxiliar!$A:$C,2,0),"")</f>
        <v/>
      </c>
      <c r="EY533" s="7" t="str">
        <f>+IFERROR(VLOOKUP(EV533,Auxiliar!$A:$C,3,0),"")</f>
        <v/>
      </c>
      <c r="EZ533" s="1"/>
      <c r="FA533" s="12"/>
      <c r="FB533" s="6" t="str">
        <f>+IFERROR(VALUE(RIGHT(Tabla27[[#This Row],[B2B]],6)),"")</f>
        <v/>
      </c>
      <c r="FC533" s="6" t="str">
        <f>+IFERROR(VLOOKUP(FA533,Auxiliar!$A:$C,2,0),"")</f>
        <v/>
      </c>
      <c r="FD533" s="7" t="str">
        <f>+IFERROR(VLOOKUP(FA533,Auxiliar!$A:$C,3,0),"")</f>
        <v/>
      </c>
      <c r="FE533" s="1"/>
      <c r="FF533" s="12"/>
      <c r="FG533" s="6" t="str">
        <f>+IFERROR(VALUE(RIGHT(Tabla28[[#This Row],[B2B]],6)),"")</f>
        <v/>
      </c>
      <c r="FH533" s="6" t="str">
        <f>+IFERROR(VLOOKUP(FF533,Auxiliar!$A:$C,2,0),"")</f>
        <v/>
      </c>
      <c r="FI533" s="7" t="str">
        <f>+IFERROR(VLOOKUP(FF533,Auxiliar!$A:$C,3,0),"")</f>
        <v/>
      </c>
      <c r="FJ533" s="1"/>
      <c r="FK533" s="12"/>
      <c r="FL533" s="6" t="str">
        <f>+IFERROR(VALUE(RIGHT(Tabla29[[#This Row],[B2B]],6)),"")</f>
        <v/>
      </c>
      <c r="FM533" s="6" t="str">
        <f>+IFERROR(VLOOKUP(FK533,Auxiliar!$A:$C,2,0),"")</f>
        <v/>
      </c>
      <c r="FN533" s="7" t="str">
        <f>+IFERROR(VLOOKUP(FK533,Auxiliar!$A:$C,3,0),"")</f>
        <v/>
      </c>
      <c r="FO533" s="1"/>
      <c r="FP533" s="12"/>
      <c r="FQ533" s="6" t="str">
        <f>+IFERROR(VALUE(RIGHT(Tabla30[[#This Row],[B2B]],6)),"")</f>
        <v/>
      </c>
      <c r="FR533" s="6" t="str">
        <f>+IFERROR(VLOOKUP(FP533,Auxiliar!$A:$C,2,0),"")</f>
        <v/>
      </c>
      <c r="FS533" s="7"/>
      <c r="FT533" s="1"/>
      <c r="FU533" s="12"/>
      <c r="FV533" s="6" t="str">
        <f>+IFERROR(VALUE(RIGHT(Tabla31[[#This Row],[B2B]],6)),"")</f>
        <v/>
      </c>
      <c r="FW533" s="6" t="str">
        <f>+IFERROR(VLOOKUP(FU533,Auxiliar!$A:$C,2,0),"")</f>
        <v/>
      </c>
      <c r="FX533" s="7" t="str">
        <f>+IFERROR(VLOOKUP(FU533,Auxiliar!$A:$C,3,0),"")</f>
        <v/>
      </c>
      <c r="FY533" s="1"/>
      <c r="FZ533" s="12"/>
      <c r="GA533" s="6" t="str">
        <f>+IFERROR(VALUE(RIGHT(Tabla32[[#This Row],[B2B]],6)),"")</f>
        <v/>
      </c>
      <c r="GB533" s="6" t="str">
        <f>+IFERROR(VLOOKUP(FZ533,Auxiliar!$A:$C,2,0),"")</f>
        <v/>
      </c>
      <c r="GC533" s="7" t="str">
        <f>+IFERROR(VLOOKUP(FZ533,Auxiliar!$A:$C,3,0),"")</f>
        <v/>
      </c>
      <c r="GD533" s="1"/>
      <c r="GE533" s="12"/>
      <c r="GF533" s="6" t="str">
        <f>+IFERROR(VALUE(RIGHT(Tabla33[[#This Row],[B2B]],6)),"")</f>
        <v/>
      </c>
      <c r="GG533" s="6" t="str">
        <f>+IFERROR(VLOOKUP(GE533,Auxiliar!$A:$C,2,0),"")</f>
        <v/>
      </c>
      <c r="GH533" s="7" t="str">
        <f>+IFERROR(VLOOKUP(GE533,Auxiliar!$A:$C,3,0),"")</f>
        <v/>
      </c>
    </row>
    <row r="534" spans="1:190" x14ac:dyDescent="0.25">
      <c r="A534" s="1"/>
      <c r="B534" s="1"/>
      <c r="C534" t="str">
        <f>+IFERROR(VALUE(RIGHT(Tabla1[[#This Row],[B2B]],6)),"")</f>
        <v/>
      </c>
      <c r="D534" t="str">
        <f>+IFERROR(VLOOKUP(B534,Auxiliar!$A:$C,2,0),"")</f>
        <v/>
      </c>
      <c r="E534" s="5" t="str">
        <f>+IFERROR(VLOOKUP(B534,Auxiliar!$A:$C,3,0),"")</f>
        <v/>
      </c>
      <c r="S534" s="1">
        <v>5723</v>
      </c>
      <c r="T534" s="1" t="s">
        <v>9</v>
      </c>
      <c r="U534" s="6">
        <f>+IFERROR(VALUE(RIGHT(Tabla4[[#This Row],[B2B]],6)),"")</f>
        <v>5723</v>
      </c>
      <c r="V534" s="6" t="str">
        <f>+IFERROR(VLOOKUP(T534,Auxiliar!$A:$C,2,0),"")</f>
        <v>CORE</v>
      </c>
      <c r="W534" s="7" t="str">
        <f>+IFERROR(VLOOKUP(T534,Auxiliar!$A:$C,3,0),"")</f>
        <v>0b 1% | 2b 5% | 4b 6%</v>
      </c>
      <c r="AK534" s="1">
        <v>5464</v>
      </c>
      <c r="AL534" s="1" t="s">
        <v>30</v>
      </c>
      <c r="AM534" s="6">
        <f>+IFERROR(VALUE(RIGHT(Tabla7[[#This Row],[B2B]],6)),"")</f>
        <v>5464</v>
      </c>
      <c r="AN534" s="6" t="str">
        <f>+IFERROR(VLOOKUP(AL534,Auxiliar!$A:$C,2,0),"")</f>
        <v>LATONES</v>
      </c>
      <c r="AO534" s="7" t="str">
        <f>+IFERROR(VLOOKUP(AL534,Auxiliar!$A:$C,3,0),"")</f>
        <v>1b 4% | 5b 7% | 97b 0%</v>
      </c>
      <c r="AW534" s="1"/>
      <c r="AX534" s="1" t="s">
        <v>32</v>
      </c>
      <c r="AY534" s="6" t="str">
        <f>+IFERROR(VALUE(RIGHT(Tabla9[[#This Row],[B2B]],6)),"")</f>
        <v/>
      </c>
      <c r="AZ534" s="6" t="str">
        <f>+IFERROR(VLOOKUP(AX534,Auxiliar!$A:$C,2,0),"")</f>
        <v>LATONES</v>
      </c>
      <c r="BA534" s="7" t="str">
        <f>+IFERROR(VLOOKUP(AX534,Auxiliar!$A:$C,3,0),"")</f>
        <v>2b 3% | 4b 4% | 6b 5% | 10b 8%  | 385b 0%</v>
      </c>
      <c r="BI534" s="1"/>
      <c r="BJ534" s="1"/>
      <c r="BK534" s="6" t="str">
        <f>+IFERROR(VALUE(RIGHT(Tabla11[[#This Row],[B2B]],6)),"")</f>
        <v/>
      </c>
      <c r="BL534" s="6" t="str">
        <f>+IFERROR(VLOOKUP(BJ534,Auxiliar!$A:$C,2,0),"")</f>
        <v/>
      </c>
      <c r="BM534" s="7" t="str">
        <f>+IFERROR(VLOOKUP(BJ534,Auxiliar!$A:$C,3,0),"")</f>
        <v/>
      </c>
      <c r="BO534" s="1">
        <v>2109</v>
      </c>
      <c r="BP534" s="1" t="s">
        <v>39</v>
      </c>
      <c r="BQ534" s="6">
        <f>+IFERROR(VALUE(RIGHT(Tabla12[[#This Row],[B2B]],6)),"")</f>
        <v>2109</v>
      </c>
      <c r="BR534" s="6" t="str">
        <f>+IFERROR(VLOOKUP(BP534,Auxiliar!$A:$C,2,0),"")</f>
        <v>VALUE LITRO</v>
      </c>
      <c r="BS534" s="7" t="str">
        <f>+IFERROR(VLOOKUP(BP534,Auxiliar!$A:$C,3,0),"")</f>
        <v>1b 12%</v>
      </c>
      <c r="CA534" s="1">
        <v>4617</v>
      </c>
      <c r="CB534" s="1" t="s">
        <v>35</v>
      </c>
      <c r="CC534" s="6">
        <f>+IFERROR(VALUE(RIGHT(Tabla14[[#This Row],[B2B]],6)),"")</f>
        <v>4617</v>
      </c>
      <c r="CD534" s="6" t="str">
        <f>+IFERROR(VLOOKUP(CB534,Auxiliar!$A:$C,2,0),"")</f>
        <v>Corona 710cc</v>
      </c>
      <c r="CE534" s="7" t="str">
        <f>+IFERROR(VLOOKUP(CB534,Auxiliar!$A:$C,3,0),"")</f>
        <v>1b 10% | 85b 0%</v>
      </c>
      <c r="CG534" s="1"/>
      <c r="CH534" s="1"/>
      <c r="CI534" s="6" t="str">
        <f>+IFERROR(VALUE(RIGHT(Tabla15[[#This Row],[B2B]],6)),"")</f>
        <v/>
      </c>
      <c r="CJ534" s="6" t="str">
        <f>+IFERROR(VLOOKUP(CH534,Auxiliar!$A:$C,2,0),"")</f>
        <v/>
      </c>
      <c r="CK534" s="7" t="str">
        <f>+IFERROR(VLOOKUP(CH534,Auxiliar!$A:$C,3,0),"")</f>
        <v/>
      </c>
      <c r="CM534" s="1">
        <v>4566</v>
      </c>
      <c r="CN534" s="1" t="s">
        <v>20</v>
      </c>
      <c r="CO534" s="6">
        <v>4566</v>
      </c>
      <c r="CP534" s="6" t="s">
        <v>20</v>
      </c>
      <c r="CQ534" s="7" t="s">
        <v>21</v>
      </c>
      <c r="CS534" s="1"/>
      <c r="CT534" s="1"/>
      <c r="CU534" s="6" t="str">
        <f>+IFERROR(VALUE(RIGHT(Tabla17[[#This Row],[B2B]],6)),"")</f>
        <v/>
      </c>
      <c r="CV534" s="6" t="str">
        <f>+IFERROR(VLOOKUP(CT534,Auxiliar!$A:$C,2,0),"")</f>
        <v/>
      </c>
      <c r="CW534" s="7" t="str">
        <f>+IFERROR(VLOOKUP(CT534,Auxiliar!$A:$C,3,0),"")</f>
        <v/>
      </c>
      <c r="CY534" s="1">
        <v>4566</v>
      </c>
      <c r="CZ534" s="1" t="s">
        <v>16</v>
      </c>
      <c r="DA534" s="6">
        <f>+IFERROR(VALUE(RIGHT(Tabla18[[#This Row],[B2B]],6)),"")</f>
        <v>4566</v>
      </c>
      <c r="DB534" s="6" t="str">
        <f>+IFERROR(VLOOKUP(CZ534,Auxiliar!$A:$C,2,0),"")</f>
        <v>PREMIUM</v>
      </c>
      <c r="DC534" s="7" t="str">
        <f>+IFERROR(VLOOKUP(CZ534,Auxiliar!$A:$C,3,0),"")</f>
        <v>0b 0% | 2b 2% | 5b 3,5% | 10b 5%</v>
      </c>
      <c r="DE534" s="1">
        <v>4566</v>
      </c>
      <c r="DF534" s="1" t="s">
        <v>19</v>
      </c>
      <c r="DG534" s="6">
        <f>+IFERROR(VALUE(RIGHT(Tabla19[[#This Row],[B2B]],6)),"")</f>
        <v>4566</v>
      </c>
      <c r="DH534" s="6" t="str">
        <f>+IFERROR(VLOOKUP(DF534,Auxiliar!$A:$C,2,0),"")</f>
        <v>MICHELOB</v>
      </c>
      <c r="DI534" s="7" t="str">
        <f>+IFERROR(VLOOKUP(DF534,Auxiliar!$A:$C,3,0),"")</f>
        <v>1b 7% | 3b 22% | 8b 27%</v>
      </c>
      <c r="DK534" s="1"/>
      <c r="DL534" s="1"/>
      <c r="DM534" s="6" t="str">
        <f>+IFERROR(VALUE(RIGHT(Tabla20[[#This Row],[B2B]],6)),"")</f>
        <v/>
      </c>
      <c r="DN534" s="6" t="str">
        <f>+IFERROR(VLOOKUP(DL534,Auxiliar!$A:$C,2,0),"")</f>
        <v/>
      </c>
      <c r="DO534" s="7" t="str">
        <f>+IFERROR(VLOOKUP(DL534,Auxiliar!$A:$C,3,0),"")</f>
        <v/>
      </c>
      <c r="DQ534" s="1">
        <v>4566</v>
      </c>
      <c r="DR534" s="12" t="s">
        <v>24</v>
      </c>
      <c r="DS534" s="6">
        <f>+IFERROR(VALUE(RIGHT(Tabla21[[#This Row],[B2B]],6)),"")</f>
        <v>4566</v>
      </c>
      <c r="DT534" s="6" t="str">
        <f>+IFERROR(VLOOKUP(DR534,Auxiliar!$A:$C,2,0),"")</f>
        <v>CORONA PORRON</v>
      </c>
      <c r="DU534" s="7" t="str">
        <f>+IFERROR(VLOOKUP(DR534,Auxiliar!$A:$C,3,0),"")</f>
        <v>1b 5% | 20b 0%</v>
      </c>
      <c r="DW534" s="1">
        <v>2161</v>
      </c>
      <c r="DX534" s="12" t="s">
        <v>43</v>
      </c>
      <c r="DY534" s="6">
        <f>+IFERROR(VALUE(RIGHT(Tabla22[[#This Row],[B2B]],6)),"")</f>
        <v>2161</v>
      </c>
      <c r="DZ534" s="6" t="str">
        <f>+IFERROR(VLOOKUP(DX534,Auxiliar!$A:$C,2,0),"")</f>
        <v xml:space="preserve">VALUE LATA </v>
      </c>
      <c r="EA534" s="7" t="str">
        <f>+IFERROR(VLOOKUP(DX534,Auxiliar!$A:$C,3,0),"")</f>
        <v>1b 15% | 100b 18%</v>
      </c>
      <c r="EC534" s="1">
        <v>11566</v>
      </c>
      <c r="ED534" s="12" t="s">
        <v>47</v>
      </c>
      <c r="EE534" s="6">
        <f>+IFERROR(VALUE(RIGHT(Tabla23[[#This Row],[B2B]],6)),"")</f>
        <v>11566</v>
      </c>
      <c r="EF534" s="6" t="str">
        <f>+IFERROR(VLOOKUP(ED534,Auxiliar!$A:$C,2,0),"")</f>
        <v>VALUE LATON</v>
      </c>
      <c r="EG534" s="7" t="str">
        <f>+IFERROR(VLOOKUP(ED534,Auxiliar!$A:$C,3,0),"")</f>
        <v>1b 10% | 5b 15% | 192b 0%</v>
      </c>
      <c r="EI534" s="1"/>
      <c r="EJ534" s="12"/>
      <c r="EK534" s="6" t="str">
        <f>+IFERROR(VALUE(RIGHT(Tabla24[[#This Row],[B2B]],6)),"")</f>
        <v/>
      </c>
      <c r="EL534" s="6" t="str">
        <f>+IFERROR(VLOOKUP(EJ534,Auxiliar!$A:$C,2,0),"")</f>
        <v/>
      </c>
      <c r="EM534" s="7" t="str">
        <f>+IFERROR(VLOOKUP(EJ534,Auxiliar!$A:$C,3,0),"")</f>
        <v/>
      </c>
      <c r="EO534" s="1"/>
      <c r="EP534" s="12"/>
      <c r="EQ534" s="6" t="str">
        <f>+IFERROR(VALUE(RIGHT(Tabla25[[#This Row],[B2B]],6)),"")</f>
        <v/>
      </c>
      <c r="ER534" s="6" t="str">
        <f>+IFERROR(VLOOKUP(EP534,Auxiliar!$A:$C,2,0),"")</f>
        <v/>
      </c>
      <c r="ES534" s="7" t="str">
        <f>+IFERROR(VLOOKUP(EP534,Auxiliar!$A:$C,3,0),"")</f>
        <v/>
      </c>
      <c r="EU534" s="1"/>
      <c r="EV534" s="12"/>
      <c r="EW534" s="6" t="str">
        <f>+IFERROR(VALUE(RIGHT(Tabla26[[#This Row],[B2B]],6)),"")</f>
        <v/>
      </c>
      <c r="EX534" s="6" t="str">
        <f>+IFERROR(VLOOKUP(EV534,Auxiliar!$A:$C,2,0),"")</f>
        <v/>
      </c>
      <c r="EY534" s="7" t="str">
        <f>+IFERROR(VLOOKUP(EV534,Auxiliar!$A:$C,3,0),"")</f>
        <v/>
      </c>
      <c r="EZ534" s="1"/>
      <c r="FA534" s="12"/>
      <c r="FB534" s="6" t="str">
        <f>+IFERROR(VALUE(RIGHT(Tabla27[[#This Row],[B2B]],6)),"")</f>
        <v/>
      </c>
      <c r="FC534" s="6" t="str">
        <f>+IFERROR(VLOOKUP(FA534,Auxiliar!$A:$C,2,0),"")</f>
        <v/>
      </c>
      <c r="FD534" s="7" t="str">
        <f>+IFERROR(VLOOKUP(FA534,Auxiliar!$A:$C,3,0),"")</f>
        <v/>
      </c>
      <c r="FE534" s="1"/>
      <c r="FF534" s="12"/>
      <c r="FG534" s="6" t="str">
        <f>+IFERROR(VALUE(RIGHT(Tabla28[[#This Row],[B2B]],6)),"")</f>
        <v/>
      </c>
      <c r="FH534" s="6" t="str">
        <f>+IFERROR(VLOOKUP(FF534,Auxiliar!$A:$C,2,0),"")</f>
        <v/>
      </c>
      <c r="FI534" s="7" t="str">
        <f>+IFERROR(VLOOKUP(FF534,Auxiliar!$A:$C,3,0),"")</f>
        <v/>
      </c>
      <c r="FJ534" s="1"/>
      <c r="FK534" s="12"/>
      <c r="FL534" s="6" t="str">
        <f>+IFERROR(VALUE(RIGHT(Tabla29[[#This Row],[B2B]],6)),"")</f>
        <v/>
      </c>
      <c r="FM534" s="6" t="str">
        <f>+IFERROR(VLOOKUP(FK534,Auxiliar!$A:$C,2,0),"")</f>
        <v/>
      </c>
      <c r="FN534" s="7" t="str">
        <f>+IFERROR(VLOOKUP(FK534,Auxiliar!$A:$C,3,0),"")</f>
        <v/>
      </c>
      <c r="FO534" s="1"/>
      <c r="FP534" s="12"/>
      <c r="FQ534" s="6" t="str">
        <f>+IFERROR(VALUE(RIGHT(Tabla30[[#This Row],[B2B]],6)),"")</f>
        <v/>
      </c>
      <c r="FR534" s="6" t="str">
        <f>+IFERROR(VLOOKUP(FP534,Auxiliar!$A:$C,2,0),"")</f>
        <v/>
      </c>
      <c r="FS534" s="7"/>
      <c r="FT534" s="1"/>
      <c r="FU534" s="12"/>
      <c r="FV534" s="6" t="str">
        <f>+IFERROR(VALUE(RIGHT(Tabla31[[#This Row],[B2B]],6)),"")</f>
        <v/>
      </c>
      <c r="FW534" s="6" t="str">
        <f>+IFERROR(VLOOKUP(FU534,Auxiliar!$A:$C,2,0),"")</f>
        <v/>
      </c>
      <c r="FX534" s="7" t="str">
        <f>+IFERROR(VLOOKUP(FU534,Auxiliar!$A:$C,3,0),"")</f>
        <v/>
      </c>
      <c r="FY534" s="1"/>
      <c r="FZ534" s="12"/>
      <c r="GA534" s="6" t="str">
        <f>+IFERROR(VALUE(RIGHT(Tabla32[[#This Row],[B2B]],6)),"")</f>
        <v/>
      </c>
      <c r="GB534" s="6" t="str">
        <f>+IFERROR(VLOOKUP(FZ534,Auxiliar!$A:$C,2,0),"")</f>
        <v/>
      </c>
      <c r="GC534" s="7" t="str">
        <f>+IFERROR(VLOOKUP(FZ534,Auxiliar!$A:$C,3,0),"")</f>
        <v/>
      </c>
      <c r="GD534" s="1"/>
      <c r="GE534" s="12"/>
      <c r="GF534" s="6" t="str">
        <f>+IFERROR(VALUE(RIGHT(Tabla33[[#This Row],[B2B]],6)),"")</f>
        <v/>
      </c>
      <c r="GG534" s="6" t="str">
        <f>+IFERROR(VLOOKUP(GE534,Auxiliar!$A:$C,2,0),"")</f>
        <v/>
      </c>
      <c r="GH534" s="7" t="str">
        <f>+IFERROR(VLOOKUP(GE534,Auxiliar!$A:$C,3,0),"")</f>
        <v/>
      </c>
    </row>
    <row r="535" spans="1:190" x14ac:dyDescent="0.25">
      <c r="A535" s="1"/>
      <c r="B535" s="1"/>
      <c r="C535" t="str">
        <f>+IFERROR(VALUE(RIGHT(Tabla1[[#This Row],[B2B]],6)),"")</f>
        <v/>
      </c>
      <c r="D535" t="str">
        <f>+IFERROR(VLOOKUP(B535,Auxiliar!$A:$C,2,0),"")</f>
        <v/>
      </c>
      <c r="E535" s="5" t="str">
        <f>+IFERROR(VLOOKUP(B535,Auxiliar!$A:$C,3,0),"")</f>
        <v/>
      </c>
      <c r="S535" s="1">
        <v>5729</v>
      </c>
      <c r="T535" s="1" t="s">
        <v>9</v>
      </c>
      <c r="U535" s="6">
        <f>+IFERROR(VALUE(RIGHT(Tabla4[[#This Row],[B2B]],6)),"")</f>
        <v>5729</v>
      </c>
      <c r="V535" s="6" t="str">
        <f>+IFERROR(VLOOKUP(T535,Auxiliar!$A:$C,2,0),"")</f>
        <v>CORE</v>
      </c>
      <c r="W535" s="7" t="str">
        <f>+IFERROR(VLOOKUP(T535,Auxiliar!$A:$C,3,0),"")</f>
        <v>0b 1% | 2b 5% | 4b 6%</v>
      </c>
      <c r="AK535" s="1">
        <v>5479</v>
      </c>
      <c r="AL535" s="1" t="s">
        <v>30</v>
      </c>
      <c r="AM535" s="6">
        <f>+IFERROR(VALUE(RIGHT(Tabla7[[#This Row],[B2B]],6)),"")</f>
        <v>5479</v>
      </c>
      <c r="AN535" s="6" t="str">
        <f>+IFERROR(VLOOKUP(AL535,Auxiliar!$A:$C,2,0),"")</f>
        <v>LATONES</v>
      </c>
      <c r="AO535" s="7" t="str">
        <f>+IFERROR(VLOOKUP(AL535,Auxiliar!$A:$C,3,0),"")</f>
        <v>1b 4% | 5b 7% | 97b 0%</v>
      </c>
      <c r="AW535" s="1"/>
      <c r="AX535" s="1" t="s">
        <v>32</v>
      </c>
      <c r="AY535" s="6" t="str">
        <f>+IFERROR(VALUE(RIGHT(Tabla9[[#This Row],[B2B]],6)),"")</f>
        <v/>
      </c>
      <c r="AZ535" s="6" t="str">
        <f>+IFERROR(VLOOKUP(AX535,Auxiliar!$A:$C,2,0),"")</f>
        <v>LATONES</v>
      </c>
      <c r="BA535" s="7" t="str">
        <f>+IFERROR(VLOOKUP(AX535,Auxiliar!$A:$C,3,0),"")</f>
        <v>2b 3% | 4b 4% | 6b 5% | 10b 8%  | 385b 0%</v>
      </c>
      <c r="BI535" s="1"/>
      <c r="BJ535" s="1"/>
      <c r="BK535" s="6" t="str">
        <f>+IFERROR(VALUE(RIGHT(Tabla11[[#This Row],[B2B]],6)),"")</f>
        <v/>
      </c>
      <c r="BL535" s="6" t="str">
        <f>+IFERROR(VLOOKUP(BJ535,Auxiliar!$A:$C,2,0),"")</f>
        <v/>
      </c>
      <c r="BM535" s="7" t="str">
        <f>+IFERROR(VLOOKUP(BJ535,Auxiliar!$A:$C,3,0),"")</f>
        <v/>
      </c>
      <c r="BO535" s="1">
        <v>2114</v>
      </c>
      <c r="BP535" s="1" t="s">
        <v>39</v>
      </c>
      <c r="BQ535" s="6">
        <f>+IFERROR(VALUE(RIGHT(Tabla12[[#This Row],[B2B]],6)),"")</f>
        <v>2114</v>
      </c>
      <c r="BR535" s="6" t="str">
        <f>+IFERROR(VLOOKUP(BP535,Auxiliar!$A:$C,2,0),"")</f>
        <v>VALUE LITRO</v>
      </c>
      <c r="BS535" s="7" t="str">
        <f>+IFERROR(VLOOKUP(BP535,Auxiliar!$A:$C,3,0),"")</f>
        <v>1b 12%</v>
      </c>
      <c r="CA535" s="1">
        <v>4622</v>
      </c>
      <c r="CB535" s="1" t="s">
        <v>35</v>
      </c>
      <c r="CC535" s="6">
        <f>+IFERROR(VALUE(RIGHT(Tabla14[[#This Row],[B2B]],6)),"")</f>
        <v>4622</v>
      </c>
      <c r="CD535" s="6" t="str">
        <f>+IFERROR(VLOOKUP(CB535,Auxiliar!$A:$C,2,0),"")</f>
        <v>Corona 710cc</v>
      </c>
      <c r="CE535" s="7" t="str">
        <f>+IFERROR(VLOOKUP(CB535,Auxiliar!$A:$C,3,0),"")</f>
        <v>1b 10% | 85b 0%</v>
      </c>
      <c r="CG535" s="1"/>
      <c r="CH535" s="1"/>
      <c r="CI535" s="6" t="str">
        <f>+IFERROR(VALUE(RIGHT(Tabla15[[#This Row],[B2B]],6)),"")</f>
        <v/>
      </c>
      <c r="CJ535" s="6" t="str">
        <f>+IFERROR(VLOOKUP(CH535,Auxiliar!$A:$C,2,0),"")</f>
        <v/>
      </c>
      <c r="CK535" s="7" t="str">
        <f>+IFERROR(VLOOKUP(CH535,Auxiliar!$A:$C,3,0),"")</f>
        <v/>
      </c>
      <c r="CM535" s="1">
        <v>4578</v>
      </c>
      <c r="CN535" s="1" t="s">
        <v>20</v>
      </c>
      <c r="CO535" s="6">
        <v>4578</v>
      </c>
      <c r="CP535" s="6" t="s">
        <v>20</v>
      </c>
      <c r="CQ535" s="7" t="s">
        <v>21</v>
      </c>
      <c r="CS535" s="1"/>
      <c r="CT535" s="1"/>
      <c r="CU535" s="6" t="str">
        <f>+IFERROR(VALUE(RIGHT(Tabla17[[#This Row],[B2B]],6)),"")</f>
        <v/>
      </c>
      <c r="CV535" s="6" t="str">
        <f>+IFERROR(VLOOKUP(CT535,Auxiliar!$A:$C,2,0),"")</f>
        <v/>
      </c>
      <c r="CW535" s="7" t="str">
        <f>+IFERROR(VLOOKUP(CT535,Auxiliar!$A:$C,3,0),"")</f>
        <v/>
      </c>
      <c r="CY535" s="1">
        <v>4578</v>
      </c>
      <c r="CZ535" s="1" t="s">
        <v>16</v>
      </c>
      <c r="DA535" s="6">
        <f>+IFERROR(VALUE(RIGHT(Tabla18[[#This Row],[B2B]],6)),"")</f>
        <v>4578</v>
      </c>
      <c r="DB535" s="6" t="str">
        <f>+IFERROR(VLOOKUP(CZ535,Auxiliar!$A:$C,2,0),"")</f>
        <v>PREMIUM</v>
      </c>
      <c r="DC535" s="7" t="str">
        <f>+IFERROR(VLOOKUP(CZ535,Auxiliar!$A:$C,3,0),"")</f>
        <v>0b 0% | 2b 2% | 5b 3,5% | 10b 5%</v>
      </c>
      <c r="DE535" s="1">
        <v>4578</v>
      </c>
      <c r="DF535" s="1" t="s">
        <v>19</v>
      </c>
      <c r="DG535" s="6">
        <f>+IFERROR(VALUE(RIGHT(Tabla19[[#This Row],[B2B]],6)),"")</f>
        <v>4578</v>
      </c>
      <c r="DH535" s="6" t="str">
        <f>+IFERROR(VLOOKUP(DF535,Auxiliar!$A:$C,2,0),"")</f>
        <v>MICHELOB</v>
      </c>
      <c r="DI535" s="7" t="str">
        <f>+IFERROR(VLOOKUP(DF535,Auxiliar!$A:$C,3,0),"")</f>
        <v>1b 7% | 3b 22% | 8b 27%</v>
      </c>
      <c r="DK535" s="1"/>
      <c r="DL535" s="1"/>
      <c r="DM535" s="6" t="str">
        <f>+IFERROR(VALUE(RIGHT(Tabla20[[#This Row],[B2B]],6)),"")</f>
        <v/>
      </c>
      <c r="DN535" s="6" t="str">
        <f>+IFERROR(VLOOKUP(DL535,Auxiliar!$A:$C,2,0),"")</f>
        <v/>
      </c>
      <c r="DO535" s="7" t="str">
        <f>+IFERROR(VLOOKUP(DL535,Auxiliar!$A:$C,3,0),"")</f>
        <v/>
      </c>
      <c r="DQ535" s="1">
        <v>4578</v>
      </c>
      <c r="DR535" s="12" t="s">
        <v>24</v>
      </c>
      <c r="DS535" s="6">
        <f>+IFERROR(VALUE(RIGHT(Tabla21[[#This Row],[B2B]],6)),"")</f>
        <v>4578</v>
      </c>
      <c r="DT535" s="6" t="str">
        <f>+IFERROR(VLOOKUP(DR535,Auxiliar!$A:$C,2,0),"")</f>
        <v>CORONA PORRON</v>
      </c>
      <c r="DU535" s="7" t="str">
        <f>+IFERROR(VLOOKUP(DR535,Auxiliar!$A:$C,3,0),"")</f>
        <v>1b 5% | 20b 0%</v>
      </c>
      <c r="DW535" s="1">
        <v>11591</v>
      </c>
      <c r="DX535" s="12" t="s">
        <v>43</v>
      </c>
      <c r="DY535" s="6">
        <f>+IFERROR(VALUE(RIGHT(Tabla22[[#This Row],[B2B]],6)),"")</f>
        <v>11591</v>
      </c>
      <c r="DZ535" s="6" t="str">
        <f>+IFERROR(VLOOKUP(DX535,Auxiliar!$A:$C,2,0),"")</f>
        <v xml:space="preserve">VALUE LATA </v>
      </c>
      <c r="EA535" s="7" t="str">
        <f>+IFERROR(VLOOKUP(DX535,Auxiliar!$A:$C,3,0),"")</f>
        <v>1b 15% | 100b 18%</v>
      </c>
      <c r="EC535" s="1">
        <v>2109</v>
      </c>
      <c r="ED535" s="12" t="s">
        <v>47</v>
      </c>
      <c r="EE535" s="6">
        <f>+IFERROR(VALUE(RIGHT(Tabla23[[#This Row],[B2B]],6)),"")</f>
        <v>2109</v>
      </c>
      <c r="EF535" s="6" t="str">
        <f>+IFERROR(VLOOKUP(ED535,Auxiliar!$A:$C,2,0),"")</f>
        <v>VALUE LATON</v>
      </c>
      <c r="EG535" s="7" t="str">
        <f>+IFERROR(VLOOKUP(ED535,Auxiliar!$A:$C,3,0),"")</f>
        <v>1b 10% | 5b 15% | 192b 0%</v>
      </c>
      <c r="EI535" s="1"/>
      <c r="EJ535" s="12"/>
      <c r="EK535" s="6" t="str">
        <f>+IFERROR(VALUE(RIGHT(Tabla24[[#This Row],[B2B]],6)),"")</f>
        <v/>
      </c>
      <c r="EL535" s="6" t="str">
        <f>+IFERROR(VLOOKUP(EJ535,Auxiliar!$A:$C,2,0),"")</f>
        <v/>
      </c>
      <c r="EM535" s="7" t="str">
        <f>+IFERROR(VLOOKUP(EJ535,Auxiliar!$A:$C,3,0),"")</f>
        <v/>
      </c>
      <c r="EO535" s="1"/>
      <c r="EP535" s="12"/>
      <c r="EQ535" s="6" t="str">
        <f>+IFERROR(VALUE(RIGHT(Tabla25[[#This Row],[B2B]],6)),"")</f>
        <v/>
      </c>
      <c r="ER535" s="6" t="str">
        <f>+IFERROR(VLOOKUP(EP535,Auxiliar!$A:$C,2,0),"")</f>
        <v/>
      </c>
      <c r="ES535" s="7" t="str">
        <f>+IFERROR(VLOOKUP(EP535,Auxiliar!$A:$C,3,0),"")</f>
        <v/>
      </c>
      <c r="EU535" s="1"/>
      <c r="EV535" s="12"/>
      <c r="EW535" s="6" t="str">
        <f>+IFERROR(VALUE(RIGHT(Tabla26[[#This Row],[B2B]],6)),"")</f>
        <v/>
      </c>
      <c r="EX535" s="6" t="str">
        <f>+IFERROR(VLOOKUP(EV535,Auxiliar!$A:$C,2,0),"")</f>
        <v/>
      </c>
      <c r="EY535" s="7" t="str">
        <f>+IFERROR(VLOOKUP(EV535,Auxiliar!$A:$C,3,0),"")</f>
        <v/>
      </c>
      <c r="EZ535" s="1"/>
      <c r="FA535" s="12"/>
      <c r="FB535" s="6" t="str">
        <f>+IFERROR(VALUE(RIGHT(Tabla27[[#This Row],[B2B]],6)),"")</f>
        <v/>
      </c>
      <c r="FC535" s="6" t="str">
        <f>+IFERROR(VLOOKUP(FA535,Auxiliar!$A:$C,2,0),"")</f>
        <v/>
      </c>
      <c r="FD535" s="7" t="str">
        <f>+IFERROR(VLOOKUP(FA535,Auxiliar!$A:$C,3,0),"")</f>
        <v/>
      </c>
      <c r="FE535" s="1"/>
      <c r="FF535" s="12"/>
      <c r="FG535" s="6" t="str">
        <f>+IFERROR(VALUE(RIGHT(Tabla28[[#This Row],[B2B]],6)),"")</f>
        <v/>
      </c>
      <c r="FH535" s="6" t="str">
        <f>+IFERROR(VLOOKUP(FF535,Auxiliar!$A:$C,2,0),"")</f>
        <v/>
      </c>
      <c r="FI535" s="7" t="str">
        <f>+IFERROR(VLOOKUP(FF535,Auxiliar!$A:$C,3,0),"")</f>
        <v/>
      </c>
      <c r="FJ535" s="1"/>
      <c r="FK535" s="12"/>
      <c r="FL535" s="6" t="str">
        <f>+IFERROR(VALUE(RIGHT(Tabla29[[#This Row],[B2B]],6)),"")</f>
        <v/>
      </c>
      <c r="FM535" s="6" t="str">
        <f>+IFERROR(VLOOKUP(FK535,Auxiliar!$A:$C,2,0),"")</f>
        <v/>
      </c>
      <c r="FN535" s="7" t="str">
        <f>+IFERROR(VLOOKUP(FK535,Auxiliar!$A:$C,3,0),"")</f>
        <v/>
      </c>
      <c r="FO535" s="1"/>
      <c r="FP535" s="12"/>
      <c r="FQ535" s="6" t="str">
        <f>+IFERROR(VALUE(RIGHT(Tabla30[[#This Row],[B2B]],6)),"")</f>
        <v/>
      </c>
      <c r="FR535" s="6" t="str">
        <f>+IFERROR(VLOOKUP(FP535,Auxiliar!$A:$C,2,0),"")</f>
        <v/>
      </c>
      <c r="FS535" s="7"/>
      <c r="FT535" s="1"/>
      <c r="FU535" s="12"/>
      <c r="FV535" s="6" t="str">
        <f>+IFERROR(VALUE(RIGHT(Tabla31[[#This Row],[B2B]],6)),"")</f>
        <v/>
      </c>
      <c r="FW535" s="6" t="str">
        <f>+IFERROR(VLOOKUP(FU535,Auxiliar!$A:$C,2,0),"")</f>
        <v/>
      </c>
      <c r="FX535" s="7" t="str">
        <f>+IFERROR(VLOOKUP(FU535,Auxiliar!$A:$C,3,0),"")</f>
        <v/>
      </c>
      <c r="FY535" s="1"/>
      <c r="FZ535" s="12"/>
      <c r="GA535" s="6" t="str">
        <f>+IFERROR(VALUE(RIGHT(Tabla32[[#This Row],[B2B]],6)),"")</f>
        <v/>
      </c>
      <c r="GB535" s="6" t="str">
        <f>+IFERROR(VLOOKUP(FZ535,Auxiliar!$A:$C,2,0),"")</f>
        <v/>
      </c>
      <c r="GC535" s="7" t="str">
        <f>+IFERROR(VLOOKUP(FZ535,Auxiliar!$A:$C,3,0),"")</f>
        <v/>
      </c>
      <c r="GD535" s="1"/>
      <c r="GE535" s="12"/>
      <c r="GF535" s="6" t="str">
        <f>+IFERROR(VALUE(RIGHT(Tabla33[[#This Row],[B2B]],6)),"")</f>
        <v/>
      </c>
      <c r="GG535" s="6" t="str">
        <f>+IFERROR(VLOOKUP(GE535,Auxiliar!$A:$C,2,0),"")</f>
        <v/>
      </c>
      <c r="GH535" s="7" t="str">
        <f>+IFERROR(VLOOKUP(GE535,Auxiliar!$A:$C,3,0),"")</f>
        <v/>
      </c>
    </row>
    <row r="536" spans="1:190" x14ac:dyDescent="0.25">
      <c r="A536" s="1"/>
      <c r="B536" s="1"/>
      <c r="C536" t="str">
        <f>+IFERROR(VALUE(RIGHT(Tabla1[[#This Row],[B2B]],6)),"")</f>
        <v/>
      </c>
      <c r="D536" t="str">
        <f>+IFERROR(VLOOKUP(B536,Auxiliar!$A:$C,2,0),"")</f>
        <v/>
      </c>
      <c r="E536" s="5" t="str">
        <f>+IFERROR(VLOOKUP(B536,Auxiliar!$A:$C,3,0),"")</f>
        <v/>
      </c>
      <c r="S536" s="1">
        <v>5735</v>
      </c>
      <c r="T536" s="1" t="s">
        <v>9</v>
      </c>
      <c r="U536" s="6">
        <f>+IFERROR(VALUE(RIGHT(Tabla4[[#This Row],[B2B]],6)),"")</f>
        <v>5735</v>
      </c>
      <c r="V536" s="6" t="str">
        <f>+IFERROR(VLOOKUP(T536,Auxiliar!$A:$C,2,0),"")</f>
        <v>CORE</v>
      </c>
      <c r="W536" s="7" t="str">
        <f>+IFERROR(VLOOKUP(T536,Auxiliar!$A:$C,3,0),"")</f>
        <v>0b 1% | 2b 5% | 4b 6%</v>
      </c>
      <c r="AK536" s="1">
        <v>5481</v>
      </c>
      <c r="AL536" s="1" t="s">
        <v>30</v>
      </c>
      <c r="AM536" s="6">
        <f>+IFERROR(VALUE(RIGHT(Tabla7[[#This Row],[B2B]],6)),"")</f>
        <v>5481</v>
      </c>
      <c r="AN536" s="6" t="str">
        <f>+IFERROR(VLOOKUP(AL536,Auxiliar!$A:$C,2,0),"")</f>
        <v>LATONES</v>
      </c>
      <c r="AO536" s="7" t="str">
        <f>+IFERROR(VLOOKUP(AL536,Auxiliar!$A:$C,3,0),"")</f>
        <v>1b 4% | 5b 7% | 97b 0%</v>
      </c>
      <c r="AW536" s="1"/>
      <c r="AX536" s="1" t="s">
        <v>32</v>
      </c>
      <c r="AY536" s="6" t="str">
        <f>+IFERROR(VALUE(RIGHT(Tabla9[[#This Row],[B2B]],6)),"")</f>
        <v/>
      </c>
      <c r="AZ536" s="6" t="str">
        <f>+IFERROR(VLOOKUP(AX536,Auxiliar!$A:$C,2,0),"")</f>
        <v>LATONES</v>
      </c>
      <c r="BA536" s="7" t="str">
        <f>+IFERROR(VLOOKUP(AX536,Auxiliar!$A:$C,3,0),"")</f>
        <v>2b 3% | 4b 4% | 6b 5% | 10b 8%  | 385b 0%</v>
      </c>
      <c r="BI536" s="1"/>
      <c r="BJ536" s="1"/>
      <c r="BK536" s="6" t="str">
        <f>+IFERROR(VALUE(RIGHT(Tabla11[[#This Row],[B2B]],6)),"")</f>
        <v/>
      </c>
      <c r="BL536" s="6" t="str">
        <f>+IFERROR(VLOOKUP(BJ536,Auxiliar!$A:$C,2,0),"")</f>
        <v/>
      </c>
      <c r="BM536" s="7" t="str">
        <f>+IFERROR(VLOOKUP(BJ536,Auxiliar!$A:$C,3,0),"")</f>
        <v/>
      </c>
      <c r="BO536" s="1">
        <v>11578</v>
      </c>
      <c r="BP536" s="1" t="s">
        <v>39</v>
      </c>
      <c r="BQ536" s="6">
        <f>+IFERROR(VALUE(RIGHT(Tabla12[[#This Row],[B2B]],6)),"")</f>
        <v>11578</v>
      </c>
      <c r="BR536" s="6" t="str">
        <f>+IFERROR(VLOOKUP(BP536,Auxiliar!$A:$C,2,0),"")</f>
        <v>VALUE LITRO</v>
      </c>
      <c r="BS536" s="7" t="str">
        <f>+IFERROR(VLOOKUP(BP536,Auxiliar!$A:$C,3,0),"")</f>
        <v>1b 12%</v>
      </c>
      <c r="CA536" s="1">
        <v>4629</v>
      </c>
      <c r="CB536" s="1" t="s">
        <v>35</v>
      </c>
      <c r="CC536" s="6">
        <f>+IFERROR(VALUE(RIGHT(Tabla14[[#This Row],[B2B]],6)),"")</f>
        <v>4629</v>
      </c>
      <c r="CD536" s="6" t="str">
        <f>+IFERROR(VLOOKUP(CB536,Auxiliar!$A:$C,2,0),"")</f>
        <v>Corona 710cc</v>
      </c>
      <c r="CE536" s="7" t="str">
        <f>+IFERROR(VLOOKUP(CB536,Auxiliar!$A:$C,3,0),"")</f>
        <v>1b 10% | 85b 0%</v>
      </c>
      <c r="CG536" s="1"/>
      <c r="CH536" s="1"/>
      <c r="CI536" s="6" t="str">
        <f>+IFERROR(VALUE(RIGHT(Tabla15[[#This Row],[B2B]],6)),"")</f>
        <v/>
      </c>
      <c r="CJ536" s="6" t="str">
        <f>+IFERROR(VLOOKUP(CH536,Auxiliar!$A:$C,2,0),"")</f>
        <v/>
      </c>
      <c r="CK536" s="7" t="str">
        <f>+IFERROR(VLOOKUP(CH536,Auxiliar!$A:$C,3,0),"")</f>
        <v/>
      </c>
      <c r="CM536" s="1">
        <v>4594</v>
      </c>
      <c r="CN536" s="1" t="s">
        <v>20</v>
      </c>
      <c r="CO536" s="6">
        <v>4594</v>
      </c>
      <c r="CP536" s="6" t="s">
        <v>20</v>
      </c>
      <c r="CQ536" s="7" t="s">
        <v>21</v>
      </c>
      <c r="CS536" s="1"/>
      <c r="CT536" s="1"/>
      <c r="CU536" s="6" t="str">
        <f>+IFERROR(VALUE(RIGHT(Tabla17[[#This Row],[B2B]],6)),"")</f>
        <v/>
      </c>
      <c r="CV536" s="6" t="str">
        <f>+IFERROR(VLOOKUP(CT536,Auxiliar!$A:$C,2,0),"")</f>
        <v/>
      </c>
      <c r="CW536" s="7" t="str">
        <f>+IFERROR(VLOOKUP(CT536,Auxiliar!$A:$C,3,0),"")</f>
        <v/>
      </c>
      <c r="CY536" s="1">
        <v>4594</v>
      </c>
      <c r="CZ536" s="1" t="s">
        <v>16</v>
      </c>
      <c r="DA536" s="6">
        <f>+IFERROR(VALUE(RIGHT(Tabla18[[#This Row],[B2B]],6)),"")</f>
        <v>4594</v>
      </c>
      <c r="DB536" s="6" t="str">
        <f>+IFERROR(VLOOKUP(CZ536,Auxiliar!$A:$C,2,0),"")</f>
        <v>PREMIUM</v>
      </c>
      <c r="DC536" s="7" t="str">
        <f>+IFERROR(VLOOKUP(CZ536,Auxiliar!$A:$C,3,0),"")</f>
        <v>0b 0% | 2b 2% | 5b 3,5% | 10b 5%</v>
      </c>
      <c r="DE536" s="1">
        <v>4594</v>
      </c>
      <c r="DF536" s="1" t="s">
        <v>19</v>
      </c>
      <c r="DG536" s="6">
        <f>+IFERROR(VALUE(RIGHT(Tabla19[[#This Row],[B2B]],6)),"")</f>
        <v>4594</v>
      </c>
      <c r="DH536" s="6" t="str">
        <f>+IFERROR(VLOOKUP(DF536,Auxiliar!$A:$C,2,0),"")</f>
        <v>MICHELOB</v>
      </c>
      <c r="DI536" s="7" t="str">
        <f>+IFERROR(VLOOKUP(DF536,Auxiliar!$A:$C,3,0),"")</f>
        <v>1b 7% | 3b 22% | 8b 27%</v>
      </c>
      <c r="DK536" s="1"/>
      <c r="DL536" s="1"/>
      <c r="DM536" s="6" t="str">
        <f>+IFERROR(VALUE(RIGHT(Tabla20[[#This Row],[B2B]],6)),"")</f>
        <v/>
      </c>
      <c r="DN536" s="6" t="str">
        <f>+IFERROR(VLOOKUP(DL536,Auxiliar!$A:$C,2,0),"")</f>
        <v/>
      </c>
      <c r="DO536" s="7" t="str">
        <f>+IFERROR(VLOOKUP(DL536,Auxiliar!$A:$C,3,0),"")</f>
        <v/>
      </c>
      <c r="DQ536" s="1">
        <v>4594</v>
      </c>
      <c r="DR536" s="12" t="s">
        <v>24</v>
      </c>
      <c r="DS536" s="6">
        <f>+IFERROR(VALUE(RIGHT(Tabla21[[#This Row],[B2B]],6)),"")</f>
        <v>4594</v>
      </c>
      <c r="DT536" s="6" t="str">
        <f>+IFERROR(VLOOKUP(DR536,Auxiliar!$A:$C,2,0),"")</f>
        <v>CORONA PORRON</v>
      </c>
      <c r="DU536" s="7" t="str">
        <f>+IFERROR(VLOOKUP(DR536,Auxiliar!$A:$C,3,0),"")</f>
        <v>1b 5% | 20b 0%</v>
      </c>
      <c r="DW536" s="1">
        <v>2174</v>
      </c>
      <c r="DX536" s="12" t="s">
        <v>43</v>
      </c>
      <c r="DY536" s="6">
        <f>+IFERROR(VALUE(RIGHT(Tabla22[[#This Row],[B2B]],6)),"")</f>
        <v>2174</v>
      </c>
      <c r="DZ536" s="6" t="str">
        <f>+IFERROR(VLOOKUP(DX536,Auxiliar!$A:$C,2,0),"")</f>
        <v xml:space="preserve">VALUE LATA </v>
      </c>
      <c r="EA536" s="7" t="str">
        <f>+IFERROR(VLOOKUP(DX536,Auxiliar!$A:$C,3,0),"")</f>
        <v>1b 15% | 100b 18%</v>
      </c>
      <c r="EC536" s="1">
        <v>2114</v>
      </c>
      <c r="ED536" s="12" t="s">
        <v>47</v>
      </c>
      <c r="EE536" s="6">
        <f>+IFERROR(VALUE(RIGHT(Tabla23[[#This Row],[B2B]],6)),"")</f>
        <v>2114</v>
      </c>
      <c r="EF536" s="6" t="str">
        <f>+IFERROR(VLOOKUP(ED536,Auxiliar!$A:$C,2,0),"")</f>
        <v>VALUE LATON</v>
      </c>
      <c r="EG536" s="7" t="str">
        <f>+IFERROR(VLOOKUP(ED536,Auxiliar!$A:$C,3,0),"")</f>
        <v>1b 10% | 5b 15% | 192b 0%</v>
      </c>
      <c r="EI536" s="1"/>
      <c r="EJ536" s="12"/>
      <c r="EK536" s="6" t="str">
        <f>+IFERROR(VALUE(RIGHT(Tabla24[[#This Row],[B2B]],6)),"")</f>
        <v/>
      </c>
      <c r="EL536" s="6" t="str">
        <f>+IFERROR(VLOOKUP(EJ536,Auxiliar!$A:$C,2,0),"")</f>
        <v/>
      </c>
      <c r="EM536" s="7" t="str">
        <f>+IFERROR(VLOOKUP(EJ536,Auxiliar!$A:$C,3,0),"")</f>
        <v/>
      </c>
      <c r="EO536" s="1"/>
      <c r="EP536" s="12"/>
      <c r="EQ536" s="6" t="str">
        <f>+IFERROR(VALUE(RIGHT(Tabla25[[#This Row],[B2B]],6)),"")</f>
        <v/>
      </c>
      <c r="ER536" s="6" t="str">
        <f>+IFERROR(VLOOKUP(EP536,Auxiliar!$A:$C,2,0),"")</f>
        <v/>
      </c>
      <c r="ES536" s="7" t="str">
        <f>+IFERROR(VLOOKUP(EP536,Auxiliar!$A:$C,3,0),"")</f>
        <v/>
      </c>
      <c r="EU536" s="1"/>
      <c r="EV536" s="12"/>
      <c r="EW536" s="6" t="str">
        <f>+IFERROR(VALUE(RIGHT(Tabla26[[#This Row],[B2B]],6)),"")</f>
        <v/>
      </c>
      <c r="EX536" s="6" t="str">
        <f>+IFERROR(VLOOKUP(EV536,Auxiliar!$A:$C,2,0),"")</f>
        <v/>
      </c>
      <c r="EY536" s="7" t="str">
        <f>+IFERROR(VLOOKUP(EV536,Auxiliar!$A:$C,3,0),"")</f>
        <v/>
      </c>
      <c r="EZ536" s="1"/>
      <c r="FA536" s="12"/>
      <c r="FB536" s="6" t="str">
        <f>+IFERROR(VALUE(RIGHT(Tabla27[[#This Row],[B2B]],6)),"")</f>
        <v/>
      </c>
      <c r="FC536" s="6" t="str">
        <f>+IFERROR(VLOOKUP(FA536,Auxiliar!$A:$C,2,0),"")</f>
        <v/>
      </c>
      <c r="FD536" s="7" t="str">
        <f>+IFERROR(VLOOKUP(FA536,Auxiliar!$A:$C,3,0),"")</f>
        <v/>
      </c>
      <c r="FE536" s="1"/>
      <c r="FF536" s="12"/>
      <c r="FG536" s="6" t="str">
        <f>+IFERROR(VALUE(RIGHT(Tabla28[[#This Row],[B2B]],6)),"")</f>
        <v/>
      </c>
      <c r="FH536" s="6" t="str">
        <f>+IFERROR(VLOOKUP(FF536,Auxiliar!$A:$C,2,0),"")</f>
        <v/>
      </c>
      <c r="FI536" s="7" t="str">
        <f>+IFERROR(VLOOKUP(FF536,Auxiliar!$A:$C,3,0),"")</f>
        <v/>
      </c>
      <c r="FJ536" s="1"/>
      <c r="FK536" s="12"/>
      <c r="FL536" s="6" t="str">
        <f>+IFERROR(VALUE(RIGHT(Tabla29[[#This Row],[B2B]],6)),"")</f>
        <v/>
      </c>
      <c r="FM536" s="6" t="str">
        <f>+IFERROR(VLOOKUP(FK536,Auxiliar!$A:$C,2,0),"")</f>
        <v/>
      </c>
      <c r="FN536" s="7" t="str">
        <f>+IFERROR(VLOOKUP(FK536,Auxiliar!$A:$C,3,0),"")</f>
        <v/>
      </c>
      <c r="FO536" s="1"/>
      <c r="FP536" s="12"/>
      <c r="FQ536" s="6" t="str">
        <f>+IFERROR(VALUE(RIGHT(Tabla30[[#This Row],[B2B]],6)),"")</f>
        <v/>
      </c>
      <c r="FR536" s="6" t="str">
        <f>+IFERROR(VLOOKUP(FP536,Auxiliar!$A:$C,2,0),"")</f>
        <v/>
      </c>
      <c r="FS536" s="7"/>
      <c r="FT536" s="1"/>
      <c r="FU536" s="12"/>
      <c r="FV536" s="6" t="str">
        <f>+IFERROR(VALUE(RIGHT(Tabla31[[#This Row],[B2B]],6)),"")</f>
        <v/>
      </c>
      <c r="FW536" s="6" t="str">
        <f>+IFERROR(VLOOKUP(FU536,Auxiliar!$A:$C,2,0),"")</f>
        <v/>
      </c>
      <c r="FX536" s="7" t="str">
        <f>+IFERROR(VLOOKUP(FU536,Auxiliar!$A:$C,3,0),"")</f>
        <v/>
      </c>
      <c r="FY536" s="1"/>
      <c r="FZ536" s="12"/>
      <c r="GA536" s="6" t="str">
        <f>+IFERROR(VALUE(RIGHT(Tabla32[[#This Row],[B2B]],6)),"")</f>
        <v/>
      </c>
      <c r="GB536" s="6" t="str">
        <f>+IFERROR(VLOOKUP(FZ536,Auxiliar!$A:$C,2,0),"")</f>
        <v/>
      </c>
      <c r="GC536" s="7" t="str">
        <f>+IFERROR(VLOOKUP(FZ536,Auxiliar!$A:$C,3,0),"")</f>
        <v/>
      </c>
      <c r="GD536" s="1"/>
      <c r="GE536" s="12"/>
      <c r="GF536" s="6" t="str">
        <f>+IFERROR(VALUE(RIGHT(Tabla33[[#This Row],[B2B]],6)),"")</f>
        <v/>
      </c>
      <c r="GG536" s="6" t="str">
        <f>+IFERROR(VLOOKUP(GE536,Auxiliar!$A:$C,2,0),"")</f>
        <v/>
      </c>
      <c r="GH536" s="7" t="str">
        <f>+IFERROR(VLOOKUP(GE536,Auxiliar!$A:$C,3,0),"")</f>
        <v/>
      </c>
    </row>
    <row r="537" spans="1:190" x14ac:dyDescent="0.25">
      <c r="A537" s="1"/>
      <c r="B537" s="1"/>
      <c r="C537" t="str">
        <f>+IFERROR(VALUE(RIGHT(Tabla1[[#This Row],[B2B]],6)),"")</f>
        <v/>
      </c>
      <c r="D537" t="str">
        <f>+IFERROR(VLOOKUP(B537,Auxiliar!$A:$C,2,0),"")</f>
        <v/>
      </c>
      <c r="E537" s="5" t="str">
        <f>+IFERROR(VLOOKUP(B537,Auxiliar!$A:$C,3,0),"")</f>
        <v/>
      </c>
      <c r="S537" s="1">
        <v>5737</v>
      </c>
      <c r="T537" s="1" t="s">
        <v>9</v>
      </c>
      <c r="U537" s="6">
        <f>+IFERROR(VALUE(RIGHT(Tabla4[[#This Row],[B2B]],6)),"")</f>
        <v>5737</v>
      </c>
      <c r="V537" s="6" t="str">
        <f>+IFERROR(VLOOKUP(T537,Auxiliar!$A:$C,2,0),"")</f>
        <v>CORE</v>
      </c>
      <c r="W537" s="7" t="str">
        <f>+IFERROR(VLOOKUP(T537,Auxiliar!$A:$C,3,0),"")</f>
        <v>0b 1% | 2b 5% | 4b 6%</v>
      </c>
      <c r="AK537" s="1">
        <v>5488</v>
      </c>
      <c r="AL537" s="1" t="s">
        <v>30</v>
      </c>
      <c r="AM537" s="6">
        <f>+IFERROR(VALUE(RIGHT(Tabla7[[#This Row],[B2B]],6)),"")</f>
        <v>5488</v>
      </c>
      <c r="AN537" s="6" t="str">
        <f>+IFERROR(VLOOKUP(AL537,Auxiliar!$A:$C,2,0),"")</f>
        <v>LATONES</v>
      </c>
      <c r="AO537" s="7" t="str">
        <f>+IFERROR(VLOOKUP(AL537,Auxiliar!$A:$C,3,0),"")</f>
        <v>1b 4% | 5b 7% | 97b 0%</v>
      </c>
      <c r="AW537" s="1"/>
      <c r="AX537" s="1" t="s">
        <v>32</v>
      </c>
      <c r="AY537" s="6" t="str">
        <f>+IFERROR(VALUE(RIGHT(Tabla9[[#This Row],[B2B]],6)),"")</f>
        <v/>
      </c>
      <c r="AZ537" s="6" t="str">
        <f>+IFERROR(VLOOKUP(AX537,Auxiliar!$A:$C,2,0),"")</f>
        <v>LATONES</v>
      </c>
      <c r="BA537" s="7" t="str">
        <f>+IFERROR(VLOOKUP(AX537,Auxiliar!$A:$C,3,0),"")</f>
        <v>2b 3% | 4b 4% | 6b 5% | 10b 8%  | 385b 0%</v>
      </c>
      <c r="BI537" s="1"/>
      <c r="BJ537" s="1"/>
      <c r="BK537" s="6" t="str">
        <f>+IFERROR(VALUE(RIGHT(Tabla11[[#This Row],[B2B]],6)),"")</f>
        <v/>
      </c>
      <c r="BL537" s="6" t="str">
        <f>+IFERROR(VLOOKUP(BJ537,Auxiliar!$A:$C,2,0),"")</f>
        <v/>
      </c>
      <c r="BM537" s="7" t="str">
        <f>+IFERROR(VLOOKUP(BJ537,Auxiliar!$A:$C,3,0),"")</f>
        <v/>
      </c>
      <c r="BO537" s="1">
        <v>2161</v>
      </c>
      <c r="BP537" s="1" t="s">
        <v>39</v>
      </c>
      <c r="BQ537" s="6">
        <f>+IFERROR(VALUE(RIGHT(Tabla12[[#This Row],[B2B]],6)),"")</f>
        <v>2161</v>
      </c>
      <c r="BR537" s="6" t="str">
        <f>+IFERROR(VLOOKUP(BP537,Auxiliar!$A:$C,2,0),"")</f>
        <v>VALUE LITRO</v>
      </c>
      <c r="BS537" s="7" t="str">
        <f>+IFERROR(VLOOKUP(BP537,Auxiliar!$A:$C,3,0),"")</f>
        <v>1b 12%</v>
      </c>
      <c r="CA537" s="1">
        <v>4633</v>
      </c>
      <c r="CB537" s="1" t="s">
        <v>35</v>
      </c>
      <c r="CC537" s="6">
        <f>+IFERROR(VALUE(RIGHT(Tabla14[[#This Row],[B2B]],6)),"")</f>
        <v>4633</v>
      </c>
      <c r="CD537" s="6" t="str">
        <f>+IFERROR(VLOOKUP(CB537,Auxiliar!$A:$C,2,0),"")</f>
        <v>Corona 710cc</v>
      </c>
      <c r="CE537" s="7" t="str">
        <f>+IFERROR(VLOOKUP(CB537,Auxiliar!$A:$C,3,0),"")</f>
        <v>1b 10% | 85b 0%</v>
      </c>
      <c r="CG537" s="1"/>
      <c r="CH537" s="1"/>
      <c r="CI537" s="6" t="str">
        <f>+IFERROR(VALUE(RIGHT(Tabla15[[#This Row],[B2B]],6)),"")</f>
        <v/>
      </c>
      <c r="CJ537" s="6" t="str">
        <f>+IFERROR(VLOOKUP(CH537,Auxiliar!$A:$C,2,0),"")</f>
        <v/>
      </c>
      <c r="CK537" s="7" t="str">
        <f>+IFERROR(VLOOKUP(CH537,Auxiliar!$A:$C,3,0),"")</f>
        <v/>
      </c>
      <c r="CM537" s="1">
        <v>4600</v>
      </c>
      <c r="CN537" s="1" t="s">
        <v>20</v>
      </c>
      <c r="CO537" s="6">
        <v>4600</v>
      </c>
      <c r="CP537" s="6" t="s">
        <v>20</v>
      </c>
      <c r="CQ537" s="7" t="s">
        <v>21</v>
      </c>
      <c r="CS537" s="1"/>
      <c r="CT537" s="1"/>
      <c r="CU537" s="6" t="str">
        <f>+IFERROR(VALUE(RIGHT(Tabla17[[#This Row],[B2B]],6)),"")</f>
        <v/>
      </c>
      <c r="CV537" s="6" t="str">
        <f>+IFERROR(VLOOKUP(CT537,Auxiliar!$A:$C,2,0),"")</f>
        <v/>
      </c>
      <c r="CW537" s="7" t="str">
        <f>+IFERROR(VLOOKUP(CT537,Auxiliar!$A:$C,3,0),"")</f>
        <v/>
      </c>
      <c r="CY537" s="1">
        <v>4600</v>
      </c>
      <c r="CZ537" s="1" t="s">
        <v>16</v>
      </c>
      <c r="DA537" s="6">
        <f>+IFERROR(VALUE(RIGHT(Tabla18[[#This Row],[B2B]],6)),"")</f>
        <v>4600</v>
      </c>
      <c r="DB537" s="6" t="str">
        <f>+IFERROR(VLOOKUP(CZ537,Auxiliar!$A:$C,2,0),"")</f>
        <v>PREMIUM</v>
      </c>
      <c r="DC537" s="7" t="str">
        <f>+IFERROR(VLOOKUP(CZ537,Auxiliar!$A:$C,3,0),"")</f>
        <v>0b 0% | 2b 2% | 5b 3,5% | 10b 5%</v>
      </c>
      <c r="DE537" s="1">
        <v>4600</v>
      </c>
      <c r="DF537" s="1" t="s">
        <v>19</v>
      </c>
      <c r="DG537" s="6">
        <f>+IFERROR(VALUE(RIGHT(Tabla19[[#This Row],[B2B]],6)),"")</f>
        <v>4600</v>
      </c>
      <c r="DH537" s="6" t="str">
        <f>+IFERROR(VLOOKUP(DF537,Auxiliar!$A:$C,2,0),"")</f>
        <v>MICHELOB</v>
      </c>
      <c r="DI537" s="7" t="str">
        <f>+IFERROR(VLOOKUP(DF537,Auxiliar!$A:$C,3,0),"")</f>
        <v>1b 7% | 3b 22% | 8b 27%</v>
      </c>
      <c r="DK537" s="1"/>
      <c r="DL537" s="1"/>
      <c r="DM537" s="6" t="str">
        <f>+IFERROR(VALUE(RIGHT(Tabla20[[#This Row],[B2B]],6)),"")</f>
        <v/>
      </c>
      <c r="DN537" s="6" t="str">
        <f>+IFERROR(VLOOKUP(DL537,Auxiliar!$A:$C,2,0),"")</f>
        <v/>
      </c>
      <c r="DO537" s="7" t="str">
        <f>+IFERROR(VLOOKUP(DL537,Auxiliar!$A:$C,3,0),"")</f>
        <v/>
      </c>
      <c r="DQ537" s="1">
        <v>4600</v>
      </c>
      <c r="DR537" s="12" t="s">
        <v>24</v>
      </c>
      <c r="DS537" s="6">
        <f>+IFERROR(VALUE(RIGHT(Tabla21[[#This Row],[B2B]],6)),"")</f>
        <v>4600</v>
      </c>
      <c r="DT537" s="6" t="str">
        <f>+IFERROR(VLOOKUP(DR537,Auxiliar!$A:$C,2,0),"")</f>
        <v>CORONA PORRON</v>
      </c>
      <c r="DU537" s="7" t="str">
        <f>+IFERROR(VLOOKUP(DR537,Auxiliar!$A:$C,3,0),"")</f>
        <v>1b 5% | 20b 0%</v>
      </c>
      <c r="DW537" s="1">
        <v>11592</v>
      </c>
      <c r="DX537" s="12" t="s">
        <v>43</v>
      </c>
      <c r="DY537" s="6">
        <f>+IFERROR(VALUE(RIGHT(Tabla22[[#This Row],[B2B]],6)),"")</f>
        <v>11592</v>
      </c>
      <c r="DZ537" s="6" t="str">
        <f>+IFERROR(VLOOKUP(DX537,Auxiliar!$A:$C,2,0),"")</f>
        <v xml:space="preserve">VALUE LATA </v>
      </c>
      <c r="EA537" s="7" t="str">
        <f>+IFERROR(VLOOKUP(DX537,Auxiliar!$A:$C,3,0),"")</f>
        <v>1b 15% | 100b 18%</v>
      </c>
      <c r="EC537" s="1">
        <v>11578</v>
      </c>
      <c r="ED537" s="12" t="s">
        <v>47</v>
      </c>
      <c r="EE537" s="6">
        <f>+IFERROR(VALUE(RIGHT(Tabla23[[#This Row],[B2B]],6)),"")</f>
        <v>11578</v>
      </c>
      <c r="EF537" s="6" t="str">
        <f>+IFERROR(VLOOKUP(ED537,Auxiliar!$A:$C,2,0),"")</f>
        <v>VALUE LATON</v>
      </c>
      <c r="EG537" s="7" t="str">
        <f>+IFERROR(VLOOKUP(ED537,Auxiliar!$A:$C,3,0),"")</f>
        <v>1b 10% | 5b 15% | 192b 0%</v>
      </c>
      <c r="EI537" s="1"/>
      <c r="EJ537" s="12"/>
      <c r="EK537" s="6" t="str">
        <f>+IFERROR(VALUE(RIGHT(Tabla24[[#This Row],[B2B]],6)),"")</f>
        <v/>
      </c>
      <c r="EL537" s="6" t="str">
        <f>+IFERROR(VLOOKUP(EJ537,Auxiliar!$A:$C,2,0),"")</f>
        <v/>
      </c>
      <c r="EM537" s="7" t="str">
        <f>+IFERROR(VLOOKUP(EJ537,Auxiliar!$A:$C,3,0),"")</f>
        <v/>
      </c>
      <c r="EO537" s="1"/>
      <c r="EP537" s="12"/>
      <c r="EQ537" s="6" t="str">
        <f>+IFERROR(VALUE(RIGHT(Tabla25[[#This Row],[B2B]],6)),"")</f>
        <v/>
      </c>
      <c r="ER537" s="6" t="str">
        <f>+IFERROR(VLOOKUP(EP537,Auxiliar!$A:$C,2,0),"")</f>
        <v/>
      </c>
      <c r="ES537" s="7" t="str">
        <f>+IFERROR(VLOOKUP(EP537,Auxiliar!$A:$C,3,0),"")</f>
        <v/>
      </c>
      <c r="EU537" s="1"/>
      <c r="EV537" s="12"/>
      <c r="EW537" s="6" t="str">
        <f>+IFERROR(VALUE(RIGHT(Tabla26[[#This Row],[B2B]],6)),"")</f>
        <v/>
      </c>
      <c r="EX537" s="6" t="str">
        <f>+IFERROR(VLOOKUP(EV537,Auxiliar!$A:$C,2,0),"")</f>
        <v/>
      </c>
      <c r="EY537" s="7" t="str">
        <f>+IFERROR(VLOOKUP(EV537,Auxiliar!$A:$C,3,0),"")</f>
        <v/>
      </c>
      <c r="EZ537" s="1"/>
      <c r="FA537" s="12"/>
      <c r="FB537" s="6" t="str">
        <f>+IFERROR(VALUE(RIGHT(Tabla27[[#This Row],[B2B]],6)),"")</f>
        <v/>
      </c>
      <c r="FC537" s="6" t="str">
        <f>+IFERROR(VLOOKUP(FA537,Auxiliar!$A:$C,2,0),"")</f>
        <v/>
      </c>
      <c r="FD537" s="7" t="str">
        <f>+IFERROR(VLOOKUP(FA537,Auxiliar!$A:$C,3,0),"")</f>
        <v/>
      </c>
      <c r="FE537" s="1"/>
      <c r="FF537" s="12"/>
      <c r="FG537" s="6" t="str">
        <f>+IFERROR(VALUE(RIGHT(Tabla28[[#This Row],[B2B]],6)),"")</f>
        <v/>
      </c>
      <c r="FH537" s="6" t="str">
        <f>+IFERROR(VLOOKUP(FF537,Auxiliar!$A:$C,2,0),"")</f>
        <v/>
      </c>
      <c r="FI537" s="7" t="str">
        <f>+IFERROR(VLOOKUP(FF537,Auxiliar!$A:$C,3,0),"")</f>
        <v/>
      </c>
      <c r="FJ537" s="1"/>
      <c r="FK537" s="12"/>
      <c r="FL537" s="6" t="str">
        <f>+IFERROR(VALUE(RIGHT(Tabla29[[#This Row],[B2B]],6)),"")</f>
        <v/>
      </c>
      <c r="FM537" s="6" t="str">
        <f>+IFERROR(VLOOKUP(FK537,Auxiliar!$A:$C,2,0),"")</f>
        <v/>
      </c>
      <c r="FN537" s="7" t="str">
        <f>+IFERROR(VLOOKUP(FK537,Auxiliar!$A:$C,3,0),"")</f>
        <v/>
      </c>
      <c r="FO537" s="1"/>
      <c r="FP537" s="12"/>
      <c r="FQ537" s="6" t="str">
        <f>+IFERROR(VALUE(RIGHT(Tabla30[[#This Row],[B2B]],6)),"")</f>
        <v/>
      </c>
      <c r="FR537" s="6" t="str">
        <f>+IFERROR(VLOOKUP(FP537,Auxiliar!$A:$C,2,0),"")</f>
        <v/>
      </c>
      <c r="FS537" s="7"/>
      <c r="FT537" s="1"/>
      <c r="FU537" s="12"/>
      <c r="FV537" s="6" t="str">
        <f>+IFERROR(VALUE(RIGHT(Tabla31[[#This Row],[B2B]],6)),"")</f>
        <v/>
      </c>
      <c r="FW537" s="6" t="str">
        <f>+IFERROR(VLOOKUP(FU537,Auxiliar!$A:$C,2,0),"")</f>
        <v/>
      </c>
      <c r="FX537" s="7" t="str">
        <f>+IFERROR(VLOOKUP(FU537,Auxiliar!$A:$C,3,0),"")</f>
        <v/>
      </c>
      <c r="FY537" s="1"/>
      <c r="FZ537" s="12"/>
      <c r="GA537" s="6" t="str">
        <f>+IFERROR(VALUE(RIGHT(Tabla32[[#This Row],[B2B]],6)),"")</f>
        <v/>
      </c>
      <c r="GB537" s="6" t="str">
        <f>+IFERROR(VLOOKUP(FZ537,Auxiliar!$A:$C,2,0),"")</f>
        <v/>
      </c>
      <c r="GC537" s="7" t="str">
        <f>+IFERROR(VLOOKUP(FZ537,Auxiliar!$A:$C,3,0),"")</f>
        <v/>
      </c>
      <c r="GD537" s="1"/>
      <c r="GE537" s="12"/>
      <c r="GF537" s="6" t="str">
        <f>+IFERROR(VALUE(RIGHT(Tabla33[[#This Row],[B2B]],6)),"")</f>
        <v/>
      </c>
      <c r="GG537" s="6" t="str">
        <f>+IFERROR(VLOOKUP(GE537,Auxiliar!$A:$C,2,0),"")</f>
        <v/>
      </c>
      <c r="GH537" s="7" t="str">
        <f>+IFERROR(VLOOKUP(GE537,Auxiliar!$A:$C,3,0),"")</f>
        <v/>
      </c>
    </row>
    <row r="538" spans="1:190" x14ac:dyDescent="0.25">
      <c r="A538" s="1"/>
      <c r="B538" s="1"/>
      <c r="C538" t="str">
        <f>+IFERROR(VALUE(RIGHT(Tabla1[[#This Row],[B2B]],6)),"")</f>
        <v/>
      </c>
      <c r="D538" t="str">
        <f>+IFERROR(VLOOKUP(B538,Auxiliar!$A:$C,2,0),"")</f>
        <v/>
      </c>
      <c r="E538" s="5" t="str">
        <f>+IFERROR(VLOOKUP(B538,Auxiliar!$A:$C,3,0),"")</f>
        <v/>
      </c>
      <c r="S538" s="1">
        <v>5740</v>
      </c>
      <c r="T538" s="1" t="s">
        <v>9</v>
      </c>
      <c r="U538" s="6">
        <f>+IFERROR(VALUE(RIGHT(Tabla4[[#This Row],[B2B]],6)),"")</f>
        <v>5740</v>
      </c>
      <c r="V538" s="6" t="str">
        <f>+IFERROR(VLOOKUP(T538,Auxiliar!$A:$C,2,0),"")</f>
        <v>CORE</v>
      </c>
      <c r="W538" s="7" t="str">
        <f>+IFERROR(VLOOKUP(T538,Auxiliar!$A:$C,3,0),"")</f>
        <v>0b 1% | 2b 5% | 4b 6%</v>
      </c>
      <c r="AK538" s="1">
        <v>5508</v>
      </c>
      <c r="AL538" s="1" t="s">
        <v>30</v>
      </c>
      <c r="AM538" s="6">
        <f>+IFERROR(VALUE(RIGHT(Tabla7[[#This Row],[B2B]],6)),"")</f>
        <v>5508</v>
      </c>
      <c r="AN538" s="6" t="str">
        <f>+IFERROR(VLOOKUP(AL538,Auxiliar!$A:$C,2,0),"")</f>
        <v>LATONES</v>
      </c>
      <c r="AO538" s="7" t="str">
        <f>+IFERROR(VLOOKUP(AL538,Auxiliar!$A:$C,3,0),"")</f>
        <v>1b 4% | 5b 7% | 97b 0%</v>
      </c>
      <c r="AW538" s="1"/>
      <c r="AX538" s="1" t="s">
        <v>32</v>
      </c>
      <c r="AY538" s="6" t="str">
        <f>+IFERROR(VALUE(RIGHT(Tabla9[[#This Row],[B2B]],6)),"")</f>
        <v/>
      </c>
      <c r="AZ538" s="6" t="str">
        <f>+IFERROR(VLOOKUP(AX538,Auxiliar!$A:$C,2,0),"")</f>
        <v>LATONES</v>
      </c>
      <c r="BA538" s="7" t="str">
        <f>+IFERROR(VLOOKUP(AX538,Auxiliar!$A:$C,3,0),"")</f>
        <v>2b 3% | 4b 4% | 6b 5% | 10b 8%  | 385b 0%</v>
      </c>
      <c r="BI538" s="1"/>
      <c r="BJ538" s="1"/>
      <c r="BK538" s="6" t="str">
        <f>+IFERROR(VALUE(RIGHT(Tabla11[[#This Row],[B2B]],6)),"")</f>
        <v/>
      </c>
      <c r="BL538" s="6" t="str">
        <f>+IFERROR(VLOOKUP(BJ538,Auxiliar!$A:$C,2,0),"")</f>
        <v/>
      </c>
      <c r="BM538" s="7" t="str">
        <f>+IFERROR(VLOOKUP(BJ538,Auxiliar!$A:$C,3,0),"")</f>
        <v/>
      </c>
      <c r="BO538" s="1">
        <v>11591</v>
      </c>
      <c r="BP538" s="1" t="s">
        <v>39</v>
      </c>
      <c r="BQ538" s="6">
        <f>+IFERROR(VALUE(RIGHT(Tabla12[[#This Row],[B2B]],6)),"")</f>
        <v>11591</v>
      </c>
      <c r="BR538" s="6" t="str">
        <f>+IFERROR(VLOOKUP(BP538,Auxiliar!$A:$C,2,0),"")</f>
        <v>VALUE LITRO</v>
      </c>
      <c r="BS538" s="7" t="str">
        <f>+IFERROR(VLOOKUP(BP538,Auxiliar!$A:$C,3,0),"")</f>
        <v>1b 12%</v>
      </c>
      <c r="CA538" s="1">
        <v>4635</v>
      </c>
      <c r="CB538" s="1" t="s">
        <v>35</v>
      </c>
      <c r="CC538" s="6">
        <f>+IFERROR(VALUE(RIGHT(Tabla14[[#This Row],[B2B]],6)),"")</f>
        <v>4635</v>
      </c>
      <c r="CD538" s="6" t="str">
        <f>+IFERROR(VLOOKUP(CB538,Auxiliar!$A:$C,2,0),"")</f>
        <v>Corona 710cc</v>
      </c>
      <c r="CE538" s="7" t="str">
        <f>+IFERROR(VLOOKUP(CB538,Auxiliar!$A:$C,3,0),"")</f>
        <v>1b 10% | 85b 0%</v>
      </c>
      <c r="CG538" s="1"/>
      <c r="CH538" s="1"/>
      <c r="CI538" s="6" t="str">
        <f>+IFERROR(VALUE(RIGHT(Tabla15[[#This Row],[B2B]],6)),"")</f>
        <v/>
      </c>
      <c r="CJ538" s="6" t="str">
        <f>+IFERROR(VLOOKUP(CH538,Auxiliar!$A:$C,2,0),"")</f>
        <v/>
      </c>
      <c r="CK538" s="7" t="str">
        <f>+IFERROR(VLOOKUP(CH538,Auxiliar!$A:$C,3,0),"")</f>
        <v/>
      </c>
      <c r="CM538" s="1">
        <v>4604</v>
      </c>
      <c r="CN538" s="1" t="s">
        <v>20</v>
      </c>
      <c r="CO538" s="6">
        <v>4604</v>
      </c>
      <c r="CP538" s="6" t="s">
        <v>20</v>
      </c>
      <c r="CQ538" s="7" t="s">
        <v>21</v>
      </c>
      <c r="CS538" s="1"/>
      <c r="CT538" s="1"/>
      <c r="CU538" s="6" t="str">
        <f>+IFERROR(VALUE(RIGHT(Tabla17[[#This Row],[B2B]],6)),"")</f>
        <v/>
      </c>
      <c r="CV538" s="6" t="str">
        <f>+IFERROR(VLOOKUP(CT538,Auxiliar!$A:$C,2,0),"")</f>
        <v/>
      </c>
      <c r="CW538" s="7" t="str">
        <f>+IFERROR(VLOOKUP(CT538,Auxiliar!$A:$C,3,0),"")</f>
        <v/>
      </c>
      <c r="CY538" s="1">
        <v>4604</v>
      </c>
      <c r="CZ538" s="1" t="s">
        <v>16</v>
      </c>
      <c r="DA538" s="6">
        <f>+IFERROR(VALUE(RIGHT(Tabla18[[#This Row],[B2B]],6)),"")</f>
        <v>4604</v>
      </c>
      <c r="DB538" s="6" t="str">
        <f>+IFERROR(VLOOKUP(CZ538,Auxiliar!$A:$C,2,0),"")</f>
        <v>PREMIUM</v>
      </c>
      <c r="DC538" s="7" t="str">
        <f>+IFERROR(VLOOKUP(CZ538,Auxiliar!$A:$C,3,0),"")</f>
        <v>0b 0% | 2b 2% | 5b 3,5% | 10b 5%</v>
      </c>
      <c r="DE538" s="1">
        <v>4604</v>
      </c>
      <c r="DF538" s="1" t="s">
        <v>19</v>
      </c>
      <c r="DG538" s="6">
        <f>+IFERROR(VALUE(RIGHT(Tabla19[[#This Row],[B2B]],6)),"")</f>
        <v>4604</v>
      </c>
      <c r="DH538" s="6" t="str">
        <f>+IFERROR(VLOOKUP(DF538,Auxiliar!$A:$C,2,0),"")</f>
        <v>MICHELOB</v>
      </c>
      <c r="DI538" s="7" t="str">
        <f>+IFERROR(VLOOKUP(DF538,Auxiliar!$A:$C,3,0),"")</f>
        <v>1b 7% | 3b 22% | 8b 27%</v>
      </c>
      <c r="DK538" s="1"/>
      <c r="DL538" s="1"/>
      <c r="DM538" s="6" t="str">
        <f>+IFERROR(VALUE(RIGHT(Tabla20[[#This Row],[B2B]],6)),"")</f>
        <v/>
      </c>
      <c r="DN538" s="6" t="str">
        <f>+IFERROR(VLOOKUP(DL538,Auxiliar!$A:$C,2,0),"")</f>
        <v/>
      </c>
      <c r="DO538" s="7" t="str">
        <f>+IFERROR(VLOOKUP(DL538,Auxiliar!$A:$C,3,0),"")</f>
        <v/>
      </c>
      <c r="DQ538" s="1">
        <v>4604</v>
      </c>
      <c r="DR538" s="12" t="s">
        <v>24</v>
      </c>
      <c r="DS538" s="6">
        <f>+IFERROR(VALUE(RIGHT(Tabla21[[#This Row],[B2B]],6)),"")</f>
        <v>4604</v>
      </c>
      <c r="DT538" s="6" t="str">
        <f>+IFERROR(VLOOKUP(DR538,Auxiliar!$A:$C,2,0),"")</f>
        <v>CORONA PORRON</v>
      </c>
      <c r="DU538" s="7" t="str">
        <f>+IFERROR(VLOOKUP(DR538,Auxiliar!$A:$C,3,0),"")</f>
        <v>1b 5% | 20b 0%</v>
      </c>
      <c r="DW538" s="1">
        <v>11595</v>
      </c>
      <c r="DX538" s="12" t="s">
        <v>43</v>
      </c>
      <c r="DY538" s="6">
        <f>+IFERROR(VALUE(RIGHT(Tabla22[[#This Row],[B2B]],6)),"")</f>
        <v>11595</v>
      </c>
      <c r="DZ538" s="6" t="str">
        <f>+IFERROR(VLOOKUP(DX538,Auxiliar!$A:$C,2,0),"")</f>
        <v xml:space="preserve">VALUE LATA </v>
      </c>
      <c r="EA538" s="7" t="str">
        <f>+IFERROR(VLOOKUP(DX538,Auxiliar!$A:$C,3,0),"")</f>
        <v>1b 15% | 100b 18%</v>
      </c>
      <c r="EC538" s="1">
        <v>2161</v>
      </c>
      <c r="ED538" s="12" t="s">
        <v>47</v>
      </c>
      <c r="EE538" s="6">
        <f>+IFERROR(VALUE(RIGHT(Tabla23[[#This Row],[B2B]],6)),"")</f>
        <v>2161</v>
      </c>
      <c r="EF538" s="6" t="str">
        <f>+IFERROR(VLOOKUP(ED538,Auxiliar!$A:$C,2,0),"")</f>
        <v>VALUE LATON</v>
      </c>
      <c r="EG538" s="7" t="str">
        <f>+IFERROR(VLOOKUP(ED538,Auxiliar!$A:$C,3,0),"")</f>
        <v>1b 10% | 5b 15% | 192b 0%</v>
      </c>
      <c r="EI538" s="1"/>
      <c r="EJ538" s="12"/>
      <c r="EK538" s="6" t="str">
        <f>+IFERROR(VALUE(RIGHT(Tabla24[[#This Row],[B2B]],6)),"")</f>
        <v/>
      </c>
      <c r="EL538" s="6" t="str">
        <f>+IFERROR(VLOOKUP(EJ538,Auxiliar!$A:$C,2,0),"")</f>
        <v/>
      </c>
      <c r="EM538" s="7" t="str">
        <f>+IFERROR(VLOOKUP(EJ538,Auxiliar!$A:$C,3,0),"")</f>
        <v/>
      </c>
      <c r="EO538" s="1"/>
      <c r="EP538" s="12"/>
      <c r="EQ538" s="6" t="str">
        <f>+IFERROR(VALUE(RIGHT(Tabla25[[#This Row],[B2B]],6)),"")</f>
        <v/>
      </c>
      <c r="ER538" s="6" t="str">
        <f>+IFERROR(VLOOKUP(EP538,Auxiliar!$A:$C,2,0),"")</f>
        <v/>
      </c>
      <c r="ES538" s="7" t="str">
        <f>+IFERROR(VLOOKUP(EP538,Auxiliar!$A:$C,3,0),"")</f>
        <v/>
      </c>
      <c r="EU538" s="1"/>
      <c r="EV538" s="12"/>
      <c r="EW538" s="6" t="str">
        <f>+IFERROR(VALUE(RIGHT(Tabla26[[#This Row],[B2B]],6)),"")</f>
        <v/>
      </c>
      <c r="EX538" s="6" t="str">
        <f>+IFERROR(VLOOKUP(EV538,Auxiliar!$A:$C,2,0),"")</f>
        <v/>
      </c>
      <c r="EY538" s="7" t="str">
        <f>+IFERROR(VLOOKUP(EV538,Auxiliar!$A:$C,3,0),"")</f>
        <v/>
      </c>
      <c r="EZ538" s="1"/>
      <c r="FA538" s="12"/>
      <c r="FB538" s="6" t="str">
        <f>+IFERROR(VALUE(RIGHT(Tabla27[[#This Row],[B2B]],6)),"")</f>
        <v/>
      </c>
      <c r="FC538" s="6" t="str">
        <f>+IFERROR(VLOOKUP(FA538,Auxiliar!$A:$C,2,0),"")</f>
        <v/>
      </c>
      <c r="FD538" s="7" t="str">
        <f>+IFERROR(VLOOKUP(FA538,Auxiliar!$A:$C,3,0),"")</f>
        <v/>
      </c>
      <c r="FE538" s="1"/>
      <c r="FF538" s="12"/>
      <c r="FG538" s="6" t="str">
        <f>+IFERROR(VALUE(RIGHT(Tabla28[[#This Row],[B2B]],6)),"")</f>
        <v/>
      </c>
      <c r="FH538" s="6" t="str">
        <f>+IFERROR(VLOOKUP(FF538,Auxiliar!$A:$C,2,0),"")</f>
        <v/>
      </c>
      <c r="FI538" s="7" t="str">
        <f>+IFERROR(VLOOKUP(FF538,Auxiliar!$A:$C,3,0),"")</f>
        <v/>
      </c>
      <c r="FJ538" s="1"/>
      <c r="FK538" s="12"/>
      <c r="FL538" s="6" t="str">
        <f>+IFERROR(VALUE(RIGHT(Tabla29[[#This Row],[B2B]],6)),"")</f>
        <v/>
      </c>
      <c r="FM538" s="6" t="str">
        <f>+IFERROR(VLOOKUP(FK538,Auxiliar!$A:$C,2,0),"")</f>
        <v/>
      </c>
      <c r="FN538" s="7" t="str">
        <f>+IFERROR(VLOOKUP(FK538,Auxiliar!$A:$C,3,0),"")</f>
        <v/>
      </c>
      <c r="FO538" s="1"/>
      <c r="FP538" s="12"/>
      <c r="FQ538" s="6" t="str">
        <f>+IFERROR(VALUE(RIGHT(Tabla30[[#This Row],[B2B]],6)),"")</f>
        <v/>
      </c>
      <c r="FR538" s="6" t="str">
        <f>+IFERROR(VLOOKUP(FP538,Auxiliar!$A:$C,2,0),"")</f>
        <v/>
      </c>
      <c r="FS538" s="7"/>
      <c r="FT538" s="1"/>
      <c r="FU538" s="12"/>
      <c r="FV538" s="6" t="str">
        <f>+IFERROR(VALUE(RIGHT(Tabla31[[#This Row],[B2B]],6)),"")</f>
        <v/>
      </c>
      <c r="FW538" s="6" t="str">
        <f>+IFERROR(VLOOKUP(FU538,Auxiliar!$A:$C,2,0),"")</f>
        <v/>
      </c>
      <c r="FX538" s="7" t="str">
        <f>+IFERROR(VLOOKUP(FU538,Auxiliar!$A:$C,3,0),"")</f>
        <v/>
      </c>
      <c r="FY538" s="1"/>
      <c r="FZ538" s="12"/>
      <c r="GA538" s="6" t="str">
        <f>+IFERROR(VALUE(RIGHT(Tabla32[[#This Row],[B2B]],6)),"")</f>
        <v/>
      </c>
      <c r="GB538" s="6" t="str">
        <f>+IFERROR(VLOOKUP(FZ538,Auxiliar!$A:$C,2,0),"")</f>
        <v/>
      </c>
      <c r="GC538" s="7" t="str">
        <f>+IFERROR(VLOOKUP(FZ538,Auxiliar!$A:$C,3,0),"")</f>
        <v/>
      </c>
      <c r="GD538" s="1"/>
      <c r="GE538" s="12"/>
      <c r="GF538" s="6" t="str">
        <f>+IFERROR(VALUE(RIGHT(Tabla33[[#This Row],[B2B]],6)),"")</f>
        <v/>
      </c>
      <c r="GG538" s="6" t="str">
        <f>+IFERROR(VLOOKUP(GE538,Auxiliar!$A:$C,2,0),"")</f>
        <v/>
      </c>
      <c r="GH538" s="7" t="str">
        <f>+IFERROR(VLOOKUP(GE538,Auxiliar!$A:$C,3,0),"")</f>
        <v/>
      </c>
    </row>
    <row r="539" spans="1:190" x14ac:dyDescent="0.25">
      <c r="A539" s="1"/>
      <c r="B539" s="1"/>
      <c r="C539" t="str">
        <f>+IFERROR(VALUE(RIGHT(Tabla1[[#This Row],[B2B]],6)),"")</f>
        <v/>
      </c>
      <c r="D539" t="str">
        <f>+IFERROR(VLOOKUP(B539,Auxiliar!$A:$C,2,0),"")</f>
        <v/>
      </c>
      <c r="E539" s="5" t="str">
        <f>+IFERROR(VLOOKUP(B539,Auxiliar!$A:$C,3,0),"")</f>
        <v/>
      </c>
      <c r="S539" s="1">
        <v>5742</v>
      </c>
      <c r="T539" s="1" t="s">
        <v>9</v>
      </c>
      <c r="U539" s="6">
        <f>+IFERROR(VALUE(RIGHT(Tabla4[[#This Row],[B2B]],6)),"")</f>
        <v>5742</v>
      </c>
      <c r="V539" s="6" t="str">
        <f>+IFERROR(VLOOKUP(T539,Auxiliar!$A:$C,2,0),"")</f>
        <v>CORE</v>
      </c>
      <c r="W539" s="7" t="str">
        <f>+IFERROR(VLOOKUP(T539,Auxiliar!$A:$C,3,0),"")</f>
        <v>0b 1% | 2b 5% | 4b 6%</v>
      </c>
      <c r="AK539" s="1">
        <v>5531</v>
      </c>
      <c r="AL539" s="1" t="s">
        <v>30</v>
      </c>
      <c r="AM539" s="6">
        <f>+IFERROR(VALUE(RIGHT(Tabla7[[#This Row],[B2B]],6)),"")</f>
        <v>5531</v>
      </c>
      <c r="AN539" s="6" t="str">
        <f>+IFERROR(VLOOKUP(AL539,Auxiliar!$A:$C,2,0),"")</f>
        <v>LATONES</v>
      </c>
      <c r="AO539" s="7" t="str">
        <f>+IFERROR(VLOOKUP(AL539,Auxiliar!$A:$C,3,0),"")</f>
        <v>1b 4% | 5b 7% | 97b 0%</v>
      </c>
      <c r="AW539" s="1"/>
      <c r="AX539" s="1" t="s">
        <v>32</v>
      </c>
      <c r="AY539" s="6" t="str">
        <f>+IFERROR(VALUE(RIGHT(Tabla9[[#This Row],[B2B]],6)),"")</f>
        <v/>
      </c>
      <c r="AZ539" s="6" t="str">
        <f>+IFERROR(VLOOKUP(AX539,Auxiliar!$A:$C,2,0),"")</f>
        <v>LATONES</v>
      </c>
      <c r="BA539" s="7" t="str">
        <f>+IFERROR(VLOOKUP(AX539,Auxiliar!$A:$C,3,0),"")</f>
        <v>2b 3% | 4b 4% | 6b 5% | 10b 8%  | 385b 0%</v>
      </c>
      <c r="BI539" s="1"/>
      <c r="BJ539" s="1"/>
      <c r="BK539" s="6" t="str">
        <f>+IFERROR(VALUE(RIGHT(Tabla11[[#This Row],[B2B]],6)),"")</f>
        <v/>
      </c>
      <c r="BL539" s="6" t="str">
        <f>+IFERROR(VLOOKUP(BJ539,Auxiliar!$A:$C,2,0),"")</f>
        <v/>
      </c>
      <c r="BM539" s="7" t="str">
        <f>+IFERROR(VLOOKUP(BJ539,Auxiliar!$A:$C,3,0),"")</f>
        <v/>
      </c>
      <c r="BO539" s="1">
        <v>2174</v>
      </c>
      <c r="BP539" s="1" t="s">
        <v>39</v>
      </c>
      <c r="BQ539" s="6">
        <f>+IFERROR(VALUE(RIGHT(Tabla12[[#This Row],[B2B]],6)),"")</f>
        <v>2174</v>
      </c>
      <c r="BR539" s="6" t="str">
        <f>+IFERROR(VLOOKUP(BP539,Auxiliar!$A:$C,2,0),"")</f>
        <v>VALUE LITRO</v>
      </c>
      <c r="BS539" s="7" t="str">
        <f>+IFERROR(VLOOKUP(BP539,Auxiliar!$A:$C,3,0),"")</f>
        <v>1b 12%</v>
      </c>
      <c r="CA539" s="1">
        <v>4640</v>
      </c>
      <c r="CB539" s="1" t="s">
        <v>35</v>
      </c>
      <c r="CC539" s="6">
        <f>+IFERROR(VALUE(RIGHT(Tabla14[[#This Row],[B2B]],6)),"")</f>
        <v>4640</v>
      </c>
      <c r="CD539" s="6" t="str">
        <f>+IFERROR(VLOOKUP(CB539,Auxiliar!$A:$C,2,0),"")</f>
        <v>Corona 710cc</v>
      </c>
      <c r="CE539" s="7" t="str">
        <f>+IFERROR(VLOOKUP(CB539,Auxiliar!$A:$C,3,0),"")</f>
        <v>1b 10% | 85b 0%</v>
      </c>
      <c r="CG539" s="1"/>
      <c r="CH539" s="1"/>
      <c r="CI539" s="6" t="str">
        <f>+IFERROR(VALUE(RIGHT(Tabla15[[#This Row],[B2B]],6)),"")</f>
        <v/>
      </c>
      <c r="CJ539" s="6" t="str">
        <f>+IFERROR(VLOOKUP(CH539,Auxiliar!$A:$C,2,0),"")</f>
        <v/>
      </c>
      <c r="CK539" s="7" t="str">
        <f>+IFERROR(VLOOKUP(CH539,Auxiliar!$A:$C,3,0),"")</f>
        <v/>
      </c>
      <c r="CM539" s="1">
        <v>4615</v>
      </c>
      <c r="CN539" s="1" t="s">
        <v>20</v>
      </c>
      <c r="CO539" s="6">
        <v>4615</v>
      </c>
      <c r="CP539" s="6" t="s">
        <v>20</v>
      </c>
      <c r="CQ539" s="7" t="s">
        <v>21</v>
      </c>
      <c r="CS539" s="1"/>
      <c r="CT539" s="1"/>
      <c r="CU539" s="6" t="str">
        <f>+IFERROR(VALUE(RIGHT(Tabla17[[#This Row],[B2B]],6)),"")</f>
        <v/>
      </c>
      <c r="CV539" s="6" t="str">
        <f>+IFERROR(VLOOKUP(CT539,Auxiliar!$A:$C,2,0),"")</f>
        <v/>
      </c>
      <c r="CW539" s="7" t="str">
        <f>+IFERROR(VLOOKUP(CT539,Auxiliar!$A:$C,3,0),"")</f>
        <v/>
      </c>
      <c r="CY539" s="1">
        <v>4615</v>
      </c>
      <c r="CZ539" s="1" t="s">
        <v>16</v>
      </c>
      <c r="DA539" s="6">
        <f>+IFERROR(VALUE(RIGHT(Tabla18[[#This Row],[B2B]],6)),"")</f>
        <v>4615</v>
      </c>
      <c r="DB539" s="6" t="str">
        <f>+IFERROR(VLOOKUP(CZ539,Auxiliar!$A:$C,2,0),"")</f>
        <v>PREMIUM</v>
      </c>
      <c r="DC539" s="7" t="str">
        <f>+IFERROR(VLOOKUP(CZ539,Auxiliar!$A:$C,3,0),"")</f>
        <v>0b 0% | 2b 2% | 5b 3,5% | 10b 5%</v>
      </c>
      <c r="DE539" s="1">
        <v>4615</v>
      </c>
      <c r="DF539" s="1" t="s">
        <v>19</v>
      </c>
      <c r="DG539" s="6">
        <f>+IFERROR(VALUE(RIGHT(Tabla19[[#This Row],[B2B]],6)),"")</f>
        <v>4615</v>
      </c>
      <c r="DH539" s="6" t="str">
        <f>+IFERROR(VLOOKUP(DF539,Auxiliar!$A:$C,2,0),"")</f>
        <v>MICHELOB</v>
      </c>
      <c r="DI539" s="7" t="str">
        <f>+IFERROR(VLOOKUP(DF539,Auxiliar!$A:$C,3,0),"")</f>
        <v>1b 7% | 3b 22% | 8b 27%</v>
      </c>
      <c r="DK539" s="1"/>
      <c r="DL539" s="1"/>
      <c r="DM539" s="6" t="str">
        <f>+IFERROR(VALUE(RIGHT(Tabla20[[#This Row],[B2B]],6)),"")</f>
        <v/>
      </c>
      <c r="DN539" s="6" t="str">
        <f>+IFERROR(VLOOKUP(DL539,Auxiliar!$A:$C,2,0),"")</f>
        <v/>
      </c>
      <c r="DO539" s="7" t="str">
        <f>+IFERROR(VLOOKUP(DL539,Auxiliar!$A:$C,3,0),"")</f>
        <v/>
      </c>
      <c r="DQ539" s="1">
        <v>4615</v>
      </c>
      <c r="DR539" s="12" t="s">
        <v>24</v>
      </c>
      <c r="DS539" s="6">
        <f>+IFERROR(VALUE(RIGHT(Tabla21[[#This Row],[B2B]],6)),"")</f>
        <v>4615</v>
      </c>
      <c r="DT539" s="6" t="str">
        <f>+IFERROR(VLOOKUP(DR539,Auxiliar!$A:$C,2,0),"")</f>
        <v>CORONA PORRON</v>
      </c>
      <c r="DU539" s="7" t="str">
        <f>+IFERROR(VLOOKUP(DR539,Auxiliar!$A:$C,3,0),"")</f>
        <v>1b 5% | 20b 0%</v>
      </c>
      <c r="DW539" s="1">
        <v>2193</v>
      </c>
      <c r="DX539" s="12" t="s">
        <v>43</v>
      </c>
      <c r="DY539" s="6">
        <f>+IFERROR(VALUE(RIGHT(Tabla22[[#This Row],[B2B]],6)),"")</f>
        <v>2193</v>
      </c>
      <c r="DZ539" s="6" t="str">
        <f>+IFERROR(VLOOKUP(DX539,Auxiliar!$A:$C,2,0),"")</f>
        <v xml:space="preserve">VALUE LATA </v>
      </c>
      <c r="EA539" s="7" t="str">
        <f>+IFERROR(VLOOKUP(DX539,Auxiliar!$A:$C,3,0),"")</f>
        <v>1b 15% | 100b 18%</v>
      </c>
      <c r="EC539" s="1">
        <v>11591</v>
      </c>
      <c r="ED539" s="12" t="s">
        <v>47</v>
      </c>
      <c r="EE539" s="6">
        <f>+IFERROR(VALUE(RIGHT(Tabla23[[#This Row],[B2B]],6)),"")</f>
        <v>11591</v>
      </c>
      <c r="EF539" s="6" t="str">
        <f>+IFERROR(VLOOKUP(ED539,Auxiliar!$A:$C,2,0),"")</f>
        <v>VALUE LATON</v>
      </c>
      <c r="EG539" s="7" t="str">
        <f>+IFERROR(VLOOKUP(ED539,Auxiliar!$A:$C,3,0),"")</f>
        <v>1b 10% | 5b 15% | 192b 0%</v>
      </c>
      <c r="EI539" s="1"/>
      <c r="EJ539" s="12"/>
      <c r="EK539" s="6" t="str">
        <f>+IFERROR(VALUE(RIGHT(Tabla24[[#This Row],[B2B]],6)),"")</f>
        <v/>
      </c>
      <c r="EL539" s="6" t="str">
        <f>+IFERROR(VLOOKUP(EJ539,Auxiliar!$A:$C,2,0),"")</f>
        <v/>
      </c>
      <c r="EM539" s="7" t="str">
        <f>+IFERROR(VLOOKUP(EJ539,Auxiliar!$A:$C,3,0),"")</f>
        <v/>
      </c>
      <c r="EO539" s="1"/>
      <c r="EP539" s="12"/>
      <c r="EQ539" s="6" t="str">
        <f>+IFERROR(VALUE(RIGHT(Tabla25[[#This Row],[B2B]],6)),"")</f>
        <v/>
      </c>
      <c r="ER539" s="6" t="str">
        <f>+IFERROR(VLOOKUP(EP539,Auxiliar!$A:$C,2,0),"")</f>
        <v/>
      </c>
      <c r="ES539" s="7" t="str">
        <f>+IFERROR(VLOOKUP(EP539,Auxiliar!$A:$C,3,0),"")</f>
        <v/>
      </c>
      <c r="EU539" s="1"/>
      <c r="EV539" s="12"/>
      <c r="EW539" s="6" t="str">
        <f>+IFERROR(VALUE(RIGHT(Tabla26[[#This Row],[B2B]],6)),"")</f>
        <v/>
      </c>
      <c r="EX539" s="6" t="str">
        <f>+IFERROR(VLOOKUP(EV539,Auxiliar!$A:$C,2,0),"")</f>
        <v/>
      </c>
      <c r="EY539" s="7" t="str">
        <f>+IFERROR(VLOOKUP(EV539,Auxiliar!$A:$C,3,0),"")</f>
        <v/>
      </c>
      <c r="EZ539" s="1"/>
      <c r="FA539" s="12"/>
      <c r="FB539" s="6" t="str">
        <f>+IFERROR(VALUE(RIGHT(Tabla27[[#This Row],[B2B]],6)),"")</f>
        <v/>
      </c>
      <c r="FC539" s="6" t="str">
        <f>+IFERROR(VLOOKUP(FA539,Auxiliar!$A:$C,2,0),"")</f>
        <v/>
      </c>
      <c r="FD539" s="7" t="str">
        <f>+IFERROR(VLOOKUP(FA539,Auxiliar!$A:$C,3,0),"")</f>
        <v/>
      </c>
      <c r="FE539" s="1"/>
      <c r="FF539" s="12"/>
      <c r="FG539" s="6" t="str">
        <f>+IFERROR(VALUE(RIGHT(Tabla28[[#This Row],[B2B]],6)),"")</f>
        <v/>
      </c>
      <c r="FH539" s="6" t="str">
        <f>+IFERROR(VLOOKUP(FF539,Auxiliar!$A:$C,2,0),"")</f>
        <v/>
      </c>
      <c r="FI539" s="7" t="str">
        <f>+IFERROR(VLOOKUP(FF539,Auxiliar!$A:$C,3,0),"")</f>
        <v/>
      </c>
      <c r="FJ539" s="1"/>
      <c r="FK539" s="12"/>
      <c r="FL539" s="6" t="str">
        <f>+IFERROR(VALUE(RIGHT(Tabla29[[#This Row],[B2B]],6)),"")</f>
        <v/>
      </c>
      <c r="FM539" s="6" t="str">
        <f>+IFERROR(VLOOKUP(FK539,Auxiliar!$A:$C,2,0),"")</f>
        <v/>
      </c>
      <c r="FN539" s="7" t="str">
        <f>+IFERROR(VLOOKUP(FK539,Auxiliar!$A:$C,3,0),"")</f>
        <v/>
      </c>
      <c r="FO539" s="1"/>
      <c r="FP539" s="12"/>
      <c r="FQ539" s="6" t="str">
        <f>+IFERROR(VALUE(RIGHT(Tabla30[[#This Row],[B2B]],6)),"")</f>
        <v/>
      </c>
      <c r="FR539" s="6" t="str">
        <f>+IFERROR(VLOOKUP(FP539,Auxiliar!$A:$C,2,0),"")</f>
        <v/>
      </c>
      <c r="FS539" s="7"/>
      <c r="FT539" s="1"/>
      <c r="FU539" s="12"/>
      <c r="FV539" s="6" t="str">
        <f>+IFERROR(VALUE(RIGHT(Tabla31[[#This Row],[B2B]],6)),"")</f>
        <v/>
      </c>
      <c r="FW539" s="6" t="str">
        <f>+IFERROR(VLOOKUP(FU539,Auxiliar!$A:$C,2,0),"")</f>
        <v/>
      </c>
      <c r="FX539" s="7" t="str">
        <f>+IFERROR(VLOOKUP(FU539,Auxiliar!$A:$C,3,0),"")</f>
        <v/>
      </c>
      <c r="FY539" s="1"/>
      <c r="FZ539" s="12"/>
      <c r="GA539" s="6" t="str">
        <f>+IFERROR(VALUE(RIGHT(Tabla32[[#This Row],[B2B]],6)),"")</f>
        <v/>
      </c>
      <c r="GB539" s="6" t="str">
        <f>+IFERROR(VLOOKUP(FZ539,Auxiliar!$A:$C,2,0),"")</f>
        <v/>
      </c>
      <c r="GC539" s="7" t="str">
        <f>+IFERROR(VLOOKUP(FZ539,Auxiliar!$A:$C,3,0),"")</f>
        <v/>
      </c>
      <c r="GD539" s="1"/>
      <c r="GE539" s="12"/>
      <c r="GF539" s="6" t="str">
        <f>+IFERROR(VALUE(RIGHT(Tabla33[[#This Row],[B2B]],6)),"")</f>
        <v/>
      </c>
      <c r="GG539" s="6" t="str">
        <f>+IFERROR(VLOOKUP(GE539,Auxiliar!$A:$C,2,0),"")</f>
        <v/>
      </c>
      <c r="GH539" s="7" t="str">
        <f>+IFERROR(VLOOKUP(GE539,Auxiliar!$A:$C,3,0),"")</f>
        <v/>
      </c>
    </row>
    <row r="540" spans="1:190" x14ac:dyDescent="0.25">
      <c r="A540" s="1"/>
      <c r="B540" s="1"/>
      <c r="C540" t="str">
        <f>+IFERROR(VALUE(RIGHT(Tabla1[[#This Row],[B2B]],6)),"")</f>
        <v/>
      </c>
      <c r="D540" t="str">
        <f>+IFERROR(VLOOKUP(B540,Auxiliar!$A:$C,2,0),"")</f>
        <v/>
      </c>
      <c r="E540" s="5" t="str">
        <f>+IFERROR(VLOOKUP(B540,Auxiliar!$A:$C,3,0),"")</f>
        <v/>
      </c>
      <c r="S540" s="1">
        <v>5743</v>
      </c>
      <c r="T540" s="1" t="s">
        <v>9</v>
      </c>
      <c r="U540" s="6">
        <f>+IFERROR(VALUE(RIGHT(Tabla4[[#This Row],[B2B]],6)),"")</f>
        <v>5743</v>
      </c>
      <c r="V540" s="6" t="str">
        <f>+IFERROR(VLOOKUP(T540,Auxiliar!$A:$C,2,0),"")</f>
        <v>CORE</v>
      </c>
      <c r="W540" s="7" t="str">
        <f>+IFERROR(VLOOKUP(T540,Auxiliar!$A:$C,3,0),"")</f>
        <v>0b 1% | 2b 5% | 4b 6%</v>
      </c>
      <c r="AK540" s="1">
        <v>5533</v>
      </c>
      <c r="AL540" s="1" t="s">
        <v>30</v>
      </c>
      <c r="AM540" s="6">
        <f>+IFERROR(VALUE(RIGHT(Tabla7[[#This Row],[B2B]],6)),"")</f>
        <v>5533</v>
      </c>
      <c r="AN540" s="6" t="str">
        <f>+IFERROR(VLOOKUP(AL540,Auxiliar!$A:$C,2,0),"")</f>
        <v>LATONES</v>
      </c>
      <c r="AO540" s="7" t="str">
        <f>+IFERROR(VLOOKUP(AL540,Auxiliar!$A:$C,3,0),"")</f>
        <v>1b 4% | 5b 7% | 97b 0%</v>
      </c>
      <c r="AW540" s="1"/>
      <c r="AX540" s="1" t="s">
        <v>32</v>
      </c>
      <c r="AY540" s="6" t="str">
        <f>+IFERROR(VALUE(RIGHT(Tabla9[[#This Row],[B2B]],6)),"")</f>
        <v/>
      </c>
      <c r="AZ540" s="6" t="str">
        <f>+IFERROR(VLOOKUP(AX540,Auxiliar!$A:$C,2,0),"")</f>
        <v>LATONES</v>
      </c>
      <c r="BA540" s="7" t="str">
        <f>+IFERROR(VLOOKUP(AX540,Auxiliar!$A:$C,3,0),"")</f>
        <v>2b 3% | 4b 4% | 6b 5% | 10b 8%  | 385b 0%</v>
      </c>
      <c r="BI540" s="1"/>
      <c r="BJ540" s="1"/>
      <c r="BK540" s="6" t="str">
        <f>+IFERROR(VALUE(RIGHT(Tabla11[[#This Row],[B2B]],6)),"")</f>
        <v/>
      </c>
      <c r="BL540" s="6" t="str">
        <f>+IFERROR(VLOOKUP(BJ540,Auxiliar!$A:$C,2,0),"")</f>
        <v/>
      </c>
      <c r="BM540" s="7" t="str">
        <f>+IFERROR(VLOOKUP(BJ540,Auxiliar!$A:$C,3,0),"")</f>
        <v/>
      </c>
      <c r="BO540" s="1">
        <v>11592</v>
      </c>
      <c r="BP540" s="1" t="s">
        <v>39</v>
      </c>
      <c r="BQ540" s="6">
        <f>+IFERROR(VALUE(RIGHT(Tabla12[[#This Row],[B2B]],6)),"")</f>
        <v>11592</v>
      </c>
      <c r="BR540" s="6" t="str">
        <f>+IFERROR(VLOOKUP(BP540,Auxiliar!$A:$C,2,0),"")</f>
        <v>VALUE LITRO</v>
      </c>
      <c r="BS540" s="7" t="str">
        <f>+IFERROR(VLOOKUP(BP540,Auxiliar!$A:$C,3,0),"")</f>
        <v>1b 12%</v>
      </c>
      <c r="CA540" s="1">
        <v>4647</v>
      </c>
      <c r="CB540" s="1" t="s">
        <v>35</v>
      </c>
      <c r="CC540" s="6">
        <f>+IFERROR(VALUE(RIGHT(Tabla14[[#This Row],[B2B]],6)),"")</f>
        <v>4647</v>
      </c>
      <c r="CD540" s="6" t="str">
        <f>+IFERROR(VLOOKUP(CB540,Auxiliar!$A:$C,2,0),"")</f>
        <v>Corona 710cc</v>
      </c>
      <c r="CE540" s="7" t="str">
        <f>+IFERROR(VLOOKUP(CB540,Auxiliar!$A:$C,3,0),"")</f>
        <v>1b 10% | 85b 0%</v>
      </c>
      <c r="CG540" s="1"/>
      <c r="CH540" s="1"/>
      <c r="CI540" s="6" t="str">
        <f>+IFERROR(VALUE(RIGHT(Tabla15[[#This Row],[B2B]],6)),"")</f>
        <v/>
      </c>
      <c r="CJ540" s="6" t="str">
        <f>+IFERROR(VLOOKUP(CH540,Auxiliar!$A:$C,2,0),"")</f>
        <v/>
      </c>
      <c r="CK540" s="7" t="str">
        <f>+IFERROR(VLOOKUP(CH540,Auxiliar!$A:$C,3,0),"")</f>
        <v/>
      </c>
      <c r="CM540" s="1">
        <v>4617</v>
      </c>
      <c r="CN540" s="1" t="s">
        <v>20</v>
      </c>
      <c r="CO540" s="6">
        <v>4617</v>
      </c>
      <c r="CP540" s="6" t="s">
        <v>20</v>
      </c>
      <c r="CQ540" s="7" t="s">
        <v>21</v>
      </c>
      <c r="CS540" s="1"/>
      <c r="CT540" s="1"/>
      <c r="CU540" s="6" t="str">
        <f>+IFERROR(VALUE(RIGHT(Tabla17[[#This Row],[B2B]],6)),"")</f>
        <v/>
      </c>
      <c r="CV540" s="6" t="str">
        <f>+IFERROR(VLOOKUP(CT540,Auxiliar!$A:$C,2,0),"")</f>
        <v/>
      </c>
      <c r="CW540" s="7" t="str">
        <f>+IFERROR(VLOOKUP(CT540,Auxiliar!$A:$C,3,0),"")</f>
        <v/>
      </c>
      <c r="CY540" s="1">
        <v>4617</v>
      </c>
      <c r="CZ540" s="1" t="s">
        <v>16</v>
      </c>
      <c r="DA540" s="6">
        <f>+IFERROR(VALUE(RIGHT(Tabla18[[#This Row],[B2B]],6)),"")</f>
        <v>4617</v>
      </c>
      <c r="DB540" s="6" t="str">
        <f>+IFERROR(VLOOKUP(CZ540,Auxiliar!$A:$C,2,0),"")</f>
        <v>PREMIUM</v>
      </c>
      <c r="DC540" s="7" t="str">
        <f>+IFERROR(VLOOKUP(CZ540,Auxiliar!$A:$C,3,0),"")</f>
        <v>0b 0% | 2b 2% | 5b 3,5% | 10b 5%</v>
      </c>
      <c r="DE540" s="1">
        <v>4617</v>
      </c>
      <c r="DF540" s="1" t="s">
        <v>19</v>
      </c>
      <c r="DG540" s="6">
        <f>+IFERROR(VALUE(RIGHT(Tabla19[[#This Row],[B2B]],6)),"")</f>
        <v>4617</v>
      </c>
      <c r="DH540" s="6" t="str">
        <f>+IFERROR(VLOOKUP(DF540,Auxiliar!$A:$C,2,0),"")</f>
        <v>MICHELOB</v>
      </c>
      <c r="DI540" s="7" t="str">
        <f>+IFERROR(VLOOKUP(DF540,Auxiliar!$A:$C,3,0),"")</f>
        <v>1b 7% | 3b 22% | 8b 27%</v>
      </c>
      <c r="DK540" s="1"/>
      <c r="DL540" s="1"/>
      <c r="DM540" s="6" t="str">
        <f>+IFERROR(VALUE(RIGHT(Tabla20[[#This Row],[B2B]],6)),"")</f>
        <v/>
      </c>
      <c r="DN540" s="6" t="str">
        <f>+IFERROR(VLOOKUP(DL540,Auxiliar!$A:$C,2,0),"")</f>
        <v/>
      </c>
      <c r="DO540" s="7" t="str">
        <f>+IFERROR(VLOOKUP(DL540,Auxiliar!$A:$C,3,0),"")</f>
        <v/>
      </c>
      <c r="DQ540" s="1">
        <v>4616</v>
      </c>
      <c r="DR540" s="12" t="s">
        <v>24</v>
      </c>
      <c r="DS540" s="6">
        <f>+IFERROR(VALUE(RIGHT(Tabla21[[#This Row],[B2B]],6)),"")</f>
        <v>4616</v>
      </c>
      <c r="DT540" s="6" t="str">
        <f>+IFERROR(VLOOKUP(DR540,Auxiliar!$A:$C,2,0),"")</f>
        <v>CORONA PORRON</v>
      </c>
      <c r="DU540" s="7" t="str">
        <f>+IFERROR(VLOOKUP(DR540,Auxiliar!$A:$C,3,0),"")</f>
        <v>1b 5% | 20b 0%</v>
      </c>
      <c r="DW540" s="1">
        <v>11596</v>
      </c>
      <c r="DX540" s="12" t="s">
        <v>43</v>
      </c>
      <c r="DY540" s="6">
        <f>+IFERROR(VALUE(RIGHT(Tabla22[[#This Row],[B2B]],6)),"")</f>
        <v>11596</v>
      </c>
      <c r="DZ540" s="6" t="str">
        <f>+IFERROR(VLOOKUP(DX540,Auxiliar!$A:$C,2,0),"")</f>
        <v xml:space="preserve">VALUE LATA </v>
      </c>
      <c r="EA540" s="7" t="str">
        <f>+IFERROR(VLOOKUP(DX540,Auxiliar!$A:$C,3,0),"")</f>
        <v>1b 15% | 100b 18%</v>
      </c>
      <c r="EC540" s="1">
        <v>2174</v>
      </c>
      <c r="ED540" s="12" t="s">
        <v>47</v>
      </c>
      <c r="EE540" s="6">
        <f>+IFERROR(VALUE(RIGHT(Tabla23[[#This Row],[B2B]],6)),"")</f>
        <v>2174</v>
      </c>
      <c r="EF540" s="6" t="str">
        <f>+IFERROR(VLOOKUP(ED540,Auxiliar!$A:$C,2,0),"")</f>
        <v>VALUE LATON</v>
      </c>
      <c r="EG540" s="7" t="str">
        <f>+IFERROR(VLOOKUP(ED540,Auxiliar!$A:$C,3,0),"")</f>
        <v>1b 10% | 5b 15% | 192b 0%</v>
      </c>
      <c r="EI540" s="1"/>
      <c r="EJ540" s="12"/>
      <c r="EK540" s="6" t="str">
        <f>+IFERROR(VALUE(RIGHT(Tabla24[[#This Row],[B2B]],6)),"")</f>
        <v/>
      </c>
      <c r="EL540" s="6" t="str">
        <f>+IFERROR(VLOOKUP(EJ540,Auxiliar!$A:$C,2,0),"")</f>
        <v/>
      </c>
      <c r="EM540" s="7" t="str">
        <f>+IFERROR(VLOOKUP(EJ540,Auxiliar!$A:$C,3,0),"")</f>
        <v/>
      </c>
      <c r="EO540" s="1"/>
      <c r="EP540" s="12"/>
      <c r="EQ540" s="6" t="str">
        <f>+IFERROR(VALUE(RIGHT(Tabla25[[#This Row],[B2B]],6)),"")</f>
        <v/>
      </c>
      <c r="ER540" s="6" t="str">
        <f>+IFERROR(VLOOKUP(EP540,Auxiliar!$A:$C,2,0),"")</f>
        <v/>
      </c>
      <c r="ES540" s="7" t="str">
        <f>+IFERROR(VLOOKUP(EP540,Auxiliar!$A:$C,3,0),"")</f>
        <v/>
      </c>
      <c r="EU540" s="1"/>
      <c r="EV540" s="12"/>
      <c r="EW540" s="6" t="str">
        <f>+IFERROR(VALUE(RIGHT(Tabla26[[#This Row],[B2B]],6)),"")</f>
        <v/>
      </c>
      <c r="EX540" s="6" t="str">
        <f>+IFERROR(VLOOKUP(EV540,Auxiliar!$A:$C,2,0),"")</f>
        <v/>
      </c>
      <c r="EY540" s="7" t="str">
        <f>+IFERROR(VLOOKUP(EV540,Auxiliar!$A:$C,3,0),"")</f>
        <v/>
      </c>
      <c r="EZ540" s="1"/>
      <c r="FA540" s="12"/>
      <c r="FB540" s="6" t="str">
        <f>+IFERROR(VALUE(RIGHT(Tabla27[[#This Row],[B2B]],6)),"")</f>
        <v/>
      </c>
      <c r="FC540" s="6" t="str">
        <f>+IFERROR(VLOOKUP(FA540,Auxiliar!$A:$C,2,0),"")</f>
        <v/>
      </c>
      <c r="FD540" s="7" t="str">
        <f>+IFERROR(VLOOKUP(FA540,Auxiliar!$A:$C,3,0),"")</f>
        <v/>
      </c>
      <c r="FE540" s="1"/>
      <c r="FF540" s="12"/>
      <c r="FG540" s="6" t="str">
        <f>+IFERROR(VALUE(RIGHT(Tabla28[[#This Row],[B2B]],6)),"")</f>
        <v/>
      </c>
      <c r="FH540" s="6" t="str">
        <f>+IFERROR(VLOOKUP(FF540,Auxiliar!$A:$C,2,0),"")</f>
        <v/>
      </c>
      <c r="FI540" s="7" t="str">
        <f>+IFERROR(VLOOKUP(FF540,Auxiliar!$A:$C,3,0),"")</f>
        <v/>
      </c>
      <c r="FJ540" s="1"/>
      <c r="FK540" s="12"/>
      <c r="FL540" s="6" t="str">
        <f>+IFERROR(VALUE(RIGHT(Tabla29[[#This Row],[B2B]],6)),"")</f>
        <v/>
      </c>
      <c r="FM540" s="6" t="str">
        <f>+IFERROR(VLOOKUP(FK540,Auxiliar!$A:$C,2,0),"")</f>
        <v/>
      </c>
      <c r="FN540" s="7" t="str">
        <f>+IFERROR(VLOOKUP(FK540,Auxiliar!$A:$C,3,0),"")</f>
        <v/>
      </c>
      <c r="FO540" s="1"/>
      <c r="FP540" s="12"/>
      <c r="FQ540" s="6" t="str">
        <f>+IFERROR(VALUE(RIGHT(Tabla30[[#This Row],[B2B]],6)),"")</f>
        <v/>
      </c>
      <c r="FR540" s="6" t="str">
        <f>+IFERROR(VLOOKUP(FP540,Auxiliar!$A:$C,2,0),"")</f>
        <v/>
      </c>
      <c r="FS540" s="7"/>
      <c r="FT540" s="1"/>
      <c r="FU540" s="12"/>
      <c r="FV540" s="6" t="str">
        <f>+IFERROR(VALUE(RIGHT(Tabla31[[#This Row],[B2B]],6)),"")</f>
        <v/>
      </c>
      <c r="FW540" s="6" t="str">
        <f>+IFERROR(VLOOKUP(FU540,Auxiliar!$A:$C,2,0),"")</f>
        <v/>
      </c>
      <c r="FX540" s="7" t="str">
        <f>+IFERROR(VLOOKUP(FU540,Auxiliar!$A:$C,3,0),"")</f>
        <v/>
      </c>
      <c r="FY540" s="1"/>
      <c r="FZ540" s="12"/>
      <c r="GA540" s="6" t="str">
        <f>+IFERROR(VALUE(RIGHT(Tabla32[[#This Row],[B2B]],6)),"")</f>
        <v/>
      </c>
      <c r="GB540" s="6" t="str">
        <f>+IFERROR(VLOOKUP(FZ540,Auxiliar!$A:$C,2,0),"")</f>
        <v/>
      </c>
      <c r="GC540" s="7" t="str">
        <f>+IFERROR(VLOOKUP(FZ540,Auxiliar!$A:$C,3,0),"")</f>
        <v/>
      </c>
      <c r="GD540" s="1"/>
      <c r="GE540" s="12"/>
      <c r="GF540" s="6" t="str">
        <f>+IFERROR(VALUE(RIGHT(Tabla33[[#This Row],[B2B]],6)),"")</f>
        <v/>
      </c>
      <c r="GG540" s="6" t="str">
        <f>+IFERROR(VLOOKUP(GE540,Auxiliar!$A:$C,2,0),"")</f>
        <v/>
      </c>
      <c r="GH540" s="7" t="str">
        <f>+IFERROR(VLOOKUP(GE540,Auxiliar!$A:$C,3,0),"")</f>
        <v/>
      </c>
    </row>
    <row r="541" spans="1:190" x14ac:dyDescent="0.25">
      <c r="A541" s="1"/>
      <c r="B541" s="1"/>
      <c r="C541" t="str">
        <f>+IFERROR(VALUE(RIGHT(Tabla1[[#This Row],[B2B]],6)),"")</f>
        <v/>
      </c>
      <c r="D541" t="str">
        <f>+IFERROR(VLOOKUP(B541,Auxiliar!$A:$C,2,0),"")</f>
        <v/>
      </c>
      <c r="E541" s="5" t="str">
        <f>+IFERROR(VLOOKUP(B541,Auxiliar!$A:$C,3,0),"")</f>
        <v/>
      </c>
      <c r="S541" s="1">
        <v>5744</v>
      </c>
      <c r="T541" s="1" t="s">
        <v>9</v>
      </c>
      <c r="U541" s="6">
        <f>+IFERROR(VALUE(RIGHT(Tabla4[[#This Row],[B2B]],6)),"")</f>
        <v>5744</v>
      </c>
      <c r="V541" s="6" t="str">
        <f>+IFERROR(VLOOKUP(T541,Auxiliar!$A:$C,2,0),"")</f>
        <v>CORE</v>
      </c>
      <c r="W541" s="7" t="str">
        <f>+IFERROR(VLOOKUP(T541,Auxiliar!$A:$C,3,0),"")</f>
        <v>0b 1% | 2b 5% | 4b 6%</v>
      </c>
      <c r="AK541" s="1">
        <v>5543</v>
      </c>
      <c r="AL541" s="1" t="s">
        <v>30</v>
      </c>
      <c r="AM541" s="6">
        <f>+IFERROR(VALUE(RIGHT(Tabla7[[#This Row],[B2B]],6)),"")</f>
        <v>5543</v>
      </c>
      <c r="AN541" s="6" t="str">
        <f>+IFERROR(VLOOKUP(AL541,Auxiliar!$A:$C,2,0),"")</f>
        <v>LATONES</v>
      </c>
      <c r="AO541" s="7" t="str">
        <f>+IFERROR(VLOOKUP(AL541,Auxiliar!$A:$C,3,0),"")</f>
        <v>1b 4% | 5b 7% | 97b 0%</v>
      </c>
      <c r="AW541" s="1"/>
      <c r="AX541" s="1" t="s">
        <v>32</v>
      </c>
      <c r="AY541" s="6" t="str">
        <f>+IFERROR(VALUE(RIGHT(Tabla9[[#This Row],[B2B]],6)),"")</f>
        <v/>
      </c>
      <c r="AZ541" s="6" t="str">
        <f>+IFERROR(VLOOKUP(AX541,Auxiliar!$A:$C,2,0),"")</f>
        <v>LATONES</v>
      </c>
      <c r="BA541" s="7" t="str">
        <f>+IFERROR(VLOOKUP(AX541,Auxiliar!$A:$C,3,0),"")</f>
        <v>2b 3% | 4b 4% | 6b 5% | 10b 8%  | 385b 0%</v>
      </c>
      <c r="BI541" s="1"/>
      <c r="BJ541" s="1"/>
      <c r="BK541" s="6" t="str">
        <f>+IFERROR(VALUE(RIGHT(Tabla11[[#This Row],[B2B]],6)),"")</f>
        <v/>
      </c>
      <c r="BL541" s="6" t="str">
        <f>+IFERROR(VLOOKUP(BJ541,Auxiliar!$A:$C,2,0),"")</f>
        <v/>
      </c>
      <c r="BM541" s="7" t="str">
        <f>+IFERROR(VLOOKUP(BJ541,Auxiliar!$A:$C,3,0),"")</f>
        <v/>
      </c>
      <c r="BO541" s="1">
        <v>11595</v>
      </c>
      <c r="BP541" s="1" t="s">
        <v>39</v>
      </c>
      <c r="BQ541" s="6">
        <f>+IFERROR(VALUE(RIGHT(Tabla12[[#This Row],[B2B]],6)),"")</f>
        <v>11595</v>
      </c>
      <c r="BR541" s="6" t="str">
        <f>+IFERROR(VLOOKUP(BP541,Auxiliar!$A:$C,2,0),"")</f>
        <v>VALUE LITRO</v>
      </c>
      <c r="BS541" s="7" t="str">
        <f>+IFERROR(VLOOKUP(BP541,Auxiliar!$A:$C,3,0),"")</f>
        <v>1b 12%</v>
      </c>
      <c r="CA541" s="1">
        <v>4651</v>
      </c>
      <c r="CB541" s="1" t="s">
        <v>35</v>
      </c>
      <c r="CC541" s="6">
        <f>+IFERROR(VALUE(RIGHT(Tabla14[[#This Row],[B2B]],6)),"")</f>
        <v>4651</v>
      </c>
      <c r="CD541" s="6" t="str">
        <f>+IFERROR(VLOOKUP(CB541,Auxiliar!$A:$C,2,0),"")</f>
        <v>Corona 710cc</v>
      </c>
      <c r="CE541" s="7" t="str">
        <f>+IFERROR(VLOOKUP(CB541,Auxiliar!$A:$C,3,0),"")</f>
        <v>1b 10% | 85b 0%</v>
      </c>
      <c r="CG541" s="1"/>
      <c r="CH541" s="1"/>
      <c r="CI541" s="6" t="str">
        <f>+IFERROR(VALUE(RIGHT(Tabla15[[#This Row],[B2B]],6)),"")</f>
        <v/>
      </c>
      <c r="CJ541" s="6" t="str">
        <f>+IFERROR(VLOOKUP(CH541,Auxiliar!$A:$C,2,0),"")</f>
        <v/>
      </c>
      <c r="CK541" s="7" t="str">
        <f>+IFERROR(VLOOKUP(CH541,Auxiliar!$A:$C,3,0),"")</f>
        <v/>
      </c>
      <c r="CM541" s="1">
        <v>4622</v>
      </c>
      <c r="CN541" s="1" t="s">
        <v>20</v>
      </c>
      <c r="CO541" s="6">
        <v>4622</v>
      </c>
      <c r="CP541" s="6" t="s">
        <v>20</v>
      </c>
      <c r="CQ541" s="7" t="s">
        <v>21</v>
      </c>
      <c r="CS541" s="1"/>
      <c r="CT541" s="1"/>
      <c r="CU541" s="6" t="str">
        <f>+IFERROR(VALUE(RIGHT(Tabla17[[#This Row],[B2B]],6)),"")</f>
        <v/>
      </c>
      <c r="CV541" s="6" t="str">
        <f>+IFERROR(VLOOKUP(CT541,Auxiliar!$A:$C,2,0),"")</f>
        <v/>
      </c>
      <c r="CW541" s="7" t="str">
        <f>+IFERROR(VLOOKUP(CT541,Auxiliar!$A:$C,3,0),"")</f>
        <v/>
      </c>
      <c r="CY541" s="1">
        <v>4622</v>
      </c>
      <c r="CZ541" s="1" t="s">
        <v>16</v>
      </c>
      <c r="DA541" s="6">
        <f>+IFERROR(VALUE(RIGHT(Tabla18[[#This Row],[B2B]],6)),"")</f>
        <v>4622</v>
      </c>
      <c r="DB541" s="6" t="str">
        <f>+IFERROR(VLOOKUP(CZ541,Auxiliar!$A:$C,2,0),"")</f>
        <v>PREMIUM</v>
      </c>
      <c r="DC541" s="7" t="str">
        <f>+IFERROR(VLOOKUP(CZ541,Auxiliar!$A:$C,3,0),"")</f>
        <v>0b 0% | 2b 2% | 5b 3,5% | 10b 5%</v>
      </c>
      <c r="DE541" s="1">
        <v>4622</v>
      </c>
      <c r="DF541" s="1" t="s">
        <v>19</v>
      </c>
      <c r="DG541" s="6">
        <f>+IFERROR(VALUE(RIGHT(Tabla19[[#This Row],[B2B]],6)),"")</f>
        <v>4622</v>
      </c>
      <c r="DH541" s="6" t="str">
        <f>+IFERROR(VLOOKUP(DF541,Auxiliar!$A:$C,2,0),"")</f>
        <v>MICHELOB</v>
      </c>
      <c r="DI541" s="7" t="str">
        <f>+IFERROR(VLOOKUP(DF541,Auxiliar!$A:$C,3,0),"")</f>
        <v>1b 7% | 3b 22% | 8b 27%</v>
      </c>
      <c r="DK541" s="1"/>
      <c r="DL541" s="1"/>
      <c r="DM541" s="6" t="str">
        <f>+IFERROR(VALUE(RIGHT(Tabla20[[#This Row],[B2B]],6)),"")</f>
        <v/>
      </c>
      <c r="DN541" s="6" t="str">
        <f>+IFERROR(VLOOKUP(DL541,Auxiliar!$A:$C,2,0),"")</f>
        <v/>
      </c>
      <c r="DO541" s="7" t="str">
        <f>+IFERROR(VLOOKUP(DL541,Auxiliar!$A:$C,3,0),"")</f>
        <v/>
      </c>
      <c r="DQ541" s="1">
        <v>4617</v>
      </c>
      <c r="DR541" s="12" t="s">
        <v>24</v>
      </c>
      <c r="DS541" s="6">
        <f>+IFERROR(VALUE(RIGHT(Tabla21[[#This Row],[B2B]],6)),"")</f>
        <v>4617</v>
      </c>
      <c r="DT541" s="6" t="str">
        <f>+IFERROR(VLOOKUP(DR541,Auxiliar!$A:$C,2,0),"")</f>
        <v>CORONA PORRON</v>
      </c>
      <c r="DU541" s="7" t="str">
        <f>+IFERROR(VLOOKUP(DR541,Auxiliar!$A:$C,3,0),"")</f>
        <v>1b 5% | 20b 0%</v>
      </c>
      <c r="DW541" s="1">
        <v>11599</v>
      </c>
      <c r="DX541" s="12" t="s">
        <v>43</v>
      </c>
      <c r="DY541" s="6">
        <f>+IFERROR(VALUE(RIGHT(Tabla22[[#This Row],[B2B]],6)),"")</f>
        <v>11599</v>
      </c>
      <c r="DZ541" s="6" t="str">
        <f>+IFERROR(VLOOKUP(DX541,Auxiliar!$A:$C,2,0),"")</f>
        <v xml:space="preserve">VALUE LATA </v>
      </c>
      <c r="EA541" s="7" t="str">
        <f>+IFERROR(VLOOKUP(DX541,Auxiliar!$A:$C,3,0),"")</f>
        <v>1b 15% | 100b 18%</v>
      </c>
      <c r="EC541" s="1">
        <v>11592</v>
      </c>
      <c r="ED541" s="12" t="s">
        <v>47</v>
      </c>
      <c r="EE541" s="6">
        <f>+IFERROR(VALUE(RIGHT(Tabla23[[#This Row],[B2B]],6)),"")</f>
        <v>11592</v>
      </c>
      <c r="EF541" s="6" t="str">
        <f>+IFERROR(VLOOKUP(ED541,Auxiliar!$A:$C,2,0),"")</f>
        <v>VALUE LATON</v>
      </c>
      <c r="EG541" s="7" t="str">
        <f>+IFERROR(VLOOKUP(ED541,Auxiliar!$A:$C,3,0),"")</f>
        <v>1b 10% | 5b 15% | 192b 0%</v>
      </c>
      <c r="EI541" s="1"/>
      <c r="EJ541" s="12"/>
      <c r="EK541" s="6" t="str">
        <f>+IFERROR(VALUE(RIGHT(Tabla24[[#This Row],[B2B]],6)),"")</f>
        <v/>
      </c>
      <c r="EL541" s="6" t="str">
        <f>+IFERROR(VLOOKUP(EJ541,Auxiliar!$A:$C,2,0),"")</f>
        <v/>
      </c>
      <c r="EM541" s="7" t="str">
        <f>+IFERROR(VLOOKUP(EJ541,Auxiliar!$A:$C,3,0),"")</f>
        <v/>
      </c>
      <c r="EO541" s="1"/>
      <c r="EP541" s="12"/>
      <c r="EQ541" s="6" t="str">
        <f>+IFERROR(VALUE(RIGHT(Tabla25[[#This Row],[B2B]],6)),"")</f>
        <v/>
      </c>
      <c r="ER541" s="6" t="str">
        <f>+IFERROR(VLOOKUP(EP541,Auxiliar!$A:$C,2,0),"")</f>
        <v/>
      </c>
      <c r="ES541" s="7" t="str">
        <f>+IFERROR(VLOOKUP(EP541,Auxiliar!$A:$C,3,0),"")</f>
        <v/>
      </c>
      <c r="EU541" s="1"/>
      <c r="EV541" s="12"/>
      <c r="EW541" s="6" t="str">
        <f>+IFERROR(VALUE(RIGHT(Tabla26[[#This Row],[B2B]],6)),"")</f>
        <v/>
      </c>
      <c r="EX541" s="6" t="str">
        <f>+IFERROR(VLOOKUP(EV541,Auxiliar!$A:$C,2,0),"")</f>
        <v/>
      </c>
      <c r="EY541" s="7" t="str">
        <f>+IFERROR(VLOOKUP(EV541,Auxiliar!$A:$C,3,0),"")</f>
        <v/>
      </c>
      <c r="EZ541" s="1"/>
      <c r="FA541" s="12"/>
      <c r="FB541" s="6" t="str">
        <f>+IFERROR(VALUE(RIGHT(Tabla27[[#This Row],[B2B]],6)),"")</f>
        <v/>
      </c>
      <c r="FC541" s="6" t="str">
        <f>+IFERROR(VLOOKUP(FA541,Auxiliar!$A:$C,2,0),"")</f>
        <v/>
      </c>
      <c r="FD541" s="7" t="str">
        <f>+IFERROR(VLOOKUP(FA541,Auxiliar!$A:$C,3,0),"")</f>
        <v/>
      </c>
      <c r="FE541" s="1"/>
      <c r="FF541" s="12"/>
      <c r="FG541" s="6" t="str">
        <f>+IFERROR(VALUE(RIGHT(Tabla28[[#This Row],[B2B]],6)),"")</f>
        <v/>
      </c>
      <c r="FH541" s="6" t="str">
        <f>+IFERROR(VLOOKUP(FF541,Auxiliar!$A:$C,2,0),"")</f>
        <v/>
      </c>
      <c r="FI541" s="7" t="str">
        <f>+IFERROR(VLOOKUP(FF541,Auxiliar!$A:$C,3,0),"")</f>
        <v/>
      </c>
      <c r="FJ541" s="1"/>
      <c r="FK541" s="12"/>
      <c r="FL541" s="6" t="str">
        <f>+IFERROR(VALUE(RIGHT(Tabla29[[#This Row],[B2B]],6)),"")</f>
        <v/>
      </c>
      <c r="FM541" s="6" t="str">
        <f>+IFERROR(VLOOKUP(FK541,Auxiliar!$A:$C,2,0),"")</f>
        <v/>
      </c>
      <c r="FN541" s="7" t="str">
        <f>+IFERROR(VLOOKUP(FK541,Auxiliar!$A:$C,3,0),"")</f>
        <v/>
      </c>
      <c r="FO541" s="1"/>
      <c r="FP541" s="12"/>
      <c r="FQ541" s="6" t="str">
        <f>+IFERROR(VALUE(RIGHT(Tabla30[[#This Row],[B2B]],6)),"")</f>
        <v/>
      </c>
      <c r="FR541" s="6" t="str">
        <f>+IFERROR(VLOOKUP(FP541,Auxiliar!$A:$C,2,0),"")</f>
        <v/>
      </c>
      <c r="FS541" s="7"/>
      <c r="FT541" s="1"/>
      <c r="FU541" s="12"/>
      <c r="FV541" s="6" t="str">
        <f>+IFERROR(VALUE(RIGHT(Tabla31[[#This Row],[B2B]],6)),"")</f>
        <v/>
      </c>
      <c r="FW541" s="6" t="str">
        <f>+IFERROR(VLOOKUP(FU541,Auxiliar!$A:$C,2,0),"")</f>
        <v/>
      </c>
      <c r="FX541" s="7" t="str">
        <f>+IFERROR(VLOOKUP(FU541,Auxiliar!$A:$C,3,0),"")</f>
        <v/>
      </c>
      <c r="FY541" s="1"/>
      <c r="FZ541" s="12"/>
      <c r="GA541" s="6" t="str">
        <f>+IFERROR(VALUE(RIGHT(Tabla32[[#This Row],[B2B]],6)),"")</f>
        <v/>
      </c>
      <c r="GB541" s="6" t="str">
        <f>+IFERROR(VLOOKUP(FZ541,Auxiliar!$A:$C,2,0),"")</f>
        <v/>
      </c>
      <c r="GC541" s="7" t="str">
        <f>+IFERROR(VLOOKUP(FZ541,Auxiliar!$A:$C,3,0),"")</f>
        <v/>
      </c>
      <c r="GD541" s="1"/>
      <c r="GE541" s="12"/>
      <c r="GF541" s="6" t="str">
        <f>+IFERROR(VALUE(RIGHT(Tabla33[[#This Row],[B2B]],6)),"")</f>
        <v/>
      </c>
      <c r="GG541" s="6" t="str">
        <f>+IFERROR(VLOOKUP(GE541,Auxiliar!$A:$C,2,0),"")</f>
        <v/>
      </c>
      <c r="GH541" s="7" t="str">
        <f>+IFERROR(VLOOKUP(GE541,Auxiliar!$A:$C,3,0),"")</f>
        <v/>
      </c>
    </row>
    <row r="542" spans="1:190" x14ac:dyDescent="0.25">
      <c r="A542" s="1"/>
      <c r="B542" s="1"/>
      <c r="C542" t="str">
        <f>+IFERROR(VALUE(RIGHT(Tabla1[[#This Row],[B2B]],6)),"")</f>
        <v/>
      </c>
      <c r="D542" t="str">
        <f>+IFERROR(VLOOKUP(B542,Auxiliar!$A:$C,2,0),"")</f>
        <v/>
      </c>
      <c r="E542" s="5" t="str">
        <f>+IFERROR(VLOOKUP(B542,Auxiliar!$A:$C,3,0),"")</f>
        <v/>
      </c>
      <c r="S542" s="1">
        <v>5749</v>
      </c>
      <c r="T542" s="1" t="s">
        <v>9</v>
      </c>
      <c r="U542" s="6">
        <f>+IFERROR(VALUE(RIGHT(Tabla4[[#This Row],[B2B]],6)),"")</f>
        <v>5749</v>
      </c>
      <c r="V542" s="6" t="str">
        <f>+IFERROR(VLOOKUP(T542,Auxiliar!$A:$C,2,0),"")</f>
        <v>CORE</v>
      </c>
      <c r="W542" s="7" t="str">
        <f>+IFERROR(VLOOKUP(T542,Auxiliar!$A:$C,3,0),"")</f>
        <v>0b 1% | 2b 5% | 4b 6%</v>
      </c>
      <c r="AK542" s="1">
        <v>5563</v>
      </c>
      <c r="AL542" s="1" t="s">
        <v>30</v>
      </c>
      <c r="AM542" s="6">
        <f>+IFERROR(VALUE(RIGHT(Tabla7[[#This Row],[B2B]],6)),"")</f>
        <v>5563</v>
      </c>
      <c r="AN542" s="6" t="str">
        <f>+IFERROR(VLOOKUP(AL542,Auxiliar!$A:$C,2,0),"")</f>
        <v>LATONES</v>
      </c>
      <c r="AO542" s="7" t="str">
        <f>+IFERROR(VLOOKUP(AL542,Auxiliar!$A:$C,3,0),"")</f>
        <v>1b 4% | 5b 7% | 97b 0%</v>
      </c>
      <c r="AW542" s="1"/>
      <c r="AX542" s="1" t="s">
        <v>32</v>
      </c>
      <c r="AY542" s="6" t="str">
        <f>+IFERROR(VALUE(RIGHT(Tabla9[[#This Row],[B2B]],6)),"")</f>
        <v/>
      </c>
      <c r="AZ542" s="6" t="str">
        <f>+IFERROR(VLOOKUP(AX542,Auxiliar!$A:$C,2,0),"")</f>
        <v>LATONES</v>
      </c>
      <c r="BA542" s="7" t="str">
        <f>+IFERROR(VLOOKUP(AX542,Auxiliar!$A:$C,3,0),"")</f>
        <v>2b 3% | 4b 4% | 6b 5% | 10b 8%  | 385b 0%</v>
      </c>
      <c r="BI542" s="1"/>
      <c r="BJ542" s="1"/>
      <c r="BK542" s="6" t="str">
        <f>+IFERROR(VALUE(RIGHT(Tabla11[[#This Row],[B2B]],6)),"")</f>
        <v/>
      </c>
      <c r="BL542" s="6" t="str">
        <f>+IFERROR(VLOOKUP(BJ542,Auxiliar!$A:$C,2,0),"")</f>
        <v/>
      </c>
      <c r="BM542" s="7" t="str">
        <f>+IFERROR(VLOOKUP(BJ542,Auxiliar!$A:$C,3,0),"")</f>
        <v/>
      </c>
      <c r="BO542" s="1">
        <v>2193</v>
      </c>
      <c r="BP542" s="1" t="s">
        <v>39</v>
      </c>
      <c r="BQ542" s="6">
        <f>+IFERROR(VALUE(RIGHT(Tabla12[[#This Row],[B2B]],6)),"")</f>
        <v>2193</v>
      </c>
      <c r="BR542" s="6" t="str">
        <f>+IFERROR(VLOOKUP(BP542,Auxiliar!$A:$C,2,0),"")</f>
        <v>VALUE LITRO</v>
      </c>
      <c r="BS542" s="7" t="str">
        <f>+IFERROR(VLOOKUP(BP542,Auxiliar!$A:$C,3,0),"")</f>
        <v>1b 12%</v>
      </c>
      <c r="CA542" s="1">
        <v>4657</v>
      </c>
      <c r="CB542" s="1" t="s">
        <v>35</v>
      </c>
      <c r="CC542" s="6">
        <f>+IFERROR(VALUE(RIGHT(Tabla14[[#This Row],[B2B]],6)),"")</f>
        <v>4657</v>
      </c>
      <c r="CD542" s="6" t="str">
        <f>+IFERROR(VLOOKUP(CB542,Auxiliar!$A:$C,2,0),"")</f>
        <v>Corona 710cc</v>
      </c>
      <c r="CE542" s="7" t="str">
        <f>+IFERROR(VLOOKUP(CB542,Auxiliar!$A:$C,3,0),"")</f>
        <v>1b 10% | 85b 0%</v>
      </c>
      <c r="CG542" s="1"/>
      <c r="CH542" s="1"/>
      <c r="CI542" s="6" t="str">
        <f>+IFERROR(VALUE(RIGHT(Tabla15[[#This Row],[B2B]],6)),"")</f>
        <v/>
      </c>
      <c r="CJ542" s="6" t="str">
        <f>+IFERROR(VLOOKUP(CH542,Auxiliar!$A:$C,2,0),"")</f>
        <v/>
      </c>
      <c r="CK542" s="7" t="str">
        <f>+IFERROR(VLOOKUP(CH542,Auxiliar!$A:$C,3,0),"")</f>
        <v/>
      </c>
      <c r="CM542" s="1">
        <v>4629</v>
      </c>
      <c r="CN542" s="1" t="s">
        <v>20</v>
      </c>
      <c r="CO542" s="6">
        <v>4629</v>
      </c>
      <c r="CP542" s="6" t="s">
        <v>20</v>
      </c>
      <c r="CQ542" s="7" t="s">
        <v>21</v>
      </c>
      <c r="CS542" s="1"/>
      <c r="CT542" s="1"/>
      <c r="CU542" s="6" t="str">
        <f>+IFERROR(VALUE(RIGHT(Tabla17[[#This Row],[B2B]],6)),"")</f>
        <v/>
      </c>
      <c r="CV542" s="6" t="str">
        <f>+IFERROR(VLOOKUP(CT542,Auxiliar!$A:$C,2,0),"")</f>
        <v/>
      </c>
      <c r="CW542" s="7" t="str">
        <f>+IFERROR(VLOOKUP(CT542,Auxiliar!$A:$C,3,0),"")</f>
        <v/>
      </c>
      <c r="CY542" s="1">
        <v>4629</v>
      </c>
      <c r="CZ542" s="1" t="s">
        <v>16</v>
      </c>
      <c r="DA542" s="6">
        <f>+IFERROR(VALUE(RIGHT(Tabla18[[#This Row],[B2B]],6)),"")</f>
        <v>4629</v>
      </c>
      <c r="DB542" s="6" t="str">
        <f>+IFERROR(VLOOKUP(CZ542,Auxiliar!$A:$C,2,0),"")</f>
        <v>PREMIUM</v>
      </c>
      <c r="DC542" s="7" t="str">
        <f>+IFERROR(VLOOKUP(CZ542,Auxiliar!$A:$C,3,0),"")</f>
        <v>0b 0% | 2b 2% | 5b 3,5% | 10b 5%</v>
      </c>
      <c r="DE542" s="1">
        <v>4629</v>
      </c>
      <c r="DF542" s="1" t="s">
        <v>19</v>
      </c>
      <c r="DG542" s="6">
        <f>+IFERROR(VALUE(RIGHT(Tabla19[[#This Row],[B2B]],6)),"")</f>
        <v>4629</v>
      </c>
      <c r="DH542" s="6" t="str">
        <f>+IFERROR(VLOOKUP(DF542,Auxiliar!$A:$C,2,0),"")</f>
        <v>MICHELOB</v>
      </c>
      <c r="DI542" s="7" t="str">
        <f>+IFERROR(VLOOKUP(DF542,Auxiliar!$A:$C,3,0),"")</f>
        <v>1b 7% | 3b 22% | 8b 27%</v>
      </c>
      <c r="DK542" s="1"/>
      <c r="DL542" s="1"/>
      <c r="DM542" s="6" t="str">
        <f>+IFERROR(VALUE(RIGHT(Tabla20[[#This Row],[B2B]],6)),"")</f>
        <v/>
      </c>
      <c r="DN542" s="6" t="str">
        <f>+IFERROR(VLOOKUP(DL542,Auxiliar!$A:$C,2,0),"")</f>
        <v/>
      </c>
      <c r="DO542" s="7" t="str">
        <f>+IFERROR(VLOOKUP(DL542,Auxiliar!$A:$C,3,0),"")</f>
        <v/>
      </c>
      <c r="DQ542" s="1">
        <v>4622</v>
      </c>
      <c r="DR542" s="12" t="s">
        <v>24</v>
      </c>
      <c r="DS542" s="6">
        <f>+IFERROR(VALUE(RIGHT(Tabla21[[#This Row],[B2B]],6)),"")</f>
        <v>4622</v>
      </c>
      <c r="DT542" s="6" t="str">
        <f>+IFERROR(VLOOKUP(DR542,Auxiliar!$A:$C,2,0),"")</f>
        <v>CORONA PORRON</v>
      </c>
      <c r="DU542" s="7" t="str">
        <f>+IFERROR(VLOOKUP(DR542,Auxiliar!$A:$C,3,0),"")</f>
        <v>1b 5% | 20b 0%</v>
      </c>
      <c r="DW542" s="1">
        <v>2206</v>
      </c>
      <c r="DX542" s="12" t="s">
        <v>43</v>
      </c>
      <c r="DY542" s="6">
        <f>+IFERROR(VALUE(RIGHT(Tabla22[[#This Row],[B2B]],6)),"")</f>
        <v>2206</v>
      </c>
      <c r="DZ542" s="6" t="str">
        <f>+IFERROR(VLOOKUP(DX542,Auxiliar!$A:$C,2,0),"")</f>
        <v xml:space="preserve">VALUE LATA </v>
      </c>
      <c r="EA542" s="7" t="str">
        <f>+IFERROR(VLOOKUP(DX542,Auxiliar!$A:$C,3,0),"")</f>
        <v>1b 15% | 100b 18%</v>
      </c>
      <c r="EC542" s="1">
        <v>11595</v>
      </c>
      <c r="ED542" s="12" t="s">
        <v>47</v>
      </c>
      <c r="EE542" s="6">
        <f>+IFERROR(VALUE(RIGHT(Tabla23[[#This Row],[B2B]],6)),"")</f>
        <v>11595</v>
      </c>
      <c r="EF542" s="6" t="str">
        <f>+IFERROR(VLOOKUP(ED542,Auxiliar!$A:$C,2,0),"")</f>
        <v>VALUE LATON</v>
      </c>
      <c r="EG542" s="7" t="str">
        <f>+IFERROR(VLOOKUP(ED542,Auxiliar!$A:$C,3,0),"")</f>
        <v>1b 10% | 5b 15% | 192b 0%</v>
      </c>
      <c r="EI542" s="1"/>
      <c r="EJ542" s="12"/>
      <c r="EK542" s="6" t="str">
        <f>+IFERROR(VALUE(RIGHT(Tabla24[[#This Row],[B2B]],6)),"")</f>
        <v/>
      </c>
      <c r="EL542" s="6" t="str">
        <f>+IFERROR(VLOOKUP(EJ542,Auxiliar!$A:$C,2,0),"")</f>
        <v/>
      </c>
      <c r="EM542" s="7" t="str">
        <f>+IFERROR(VLOOKUP(EJ542,Auxiliar!$A:$C,3,0),"")</f>
        <v/>
      </c>
      <c r="EO542" s="1"/>
      <c r="EP542" s="12"/>
      <c r="EQ542" s="6" t="str">
        <f>+IFERROR(VALUE(RIGHT(Tabla25[[#This Row],[B2B]],6)),"")</f>
        <v/>
      </c>
      <c r="ER542" s="6" t="str">
        <f>+IFERROR(VLOOKUP(EP542,Auxiliar!$A:$C,2,0),"")</f>
        <v/>
      </c>
      <c r="ES542" s="7" t="str">
        <f>+IFERROR(VLOOKUP(EP542,Auxiliar!$A:$C,3,0),"")</f>
        <v/>
      </c>
      <c r="EU542" s="1"/>
      <c r="EV542" s="12"/>
      <c r="EW542" s="6" t="str">
        <f>+IFERROR(VALUE(RIGHT(Tabla26[[#This Row],[B2B]],6)),"")</f>
        <v/>
      </c>
      <c r="EX542" s="6" t="str">
        <f>+IFERROR(VLOOKUP(EV542,Auxiliar!$A:$C,2,0),"")</f>
        <v/>
      </c>
      <c r="EY542" s="7" t="str">
        <f>+IFERROR(VLOOKUP(EV542,Auxiliar!$A:$C,3,0),"")</f>
        <v/>
      </c>
      <c r="EZ542" s="1"/>
      <c r="FA542" s="12"/>
      <c r="FB542" s="6" t="str">
        <f>+IFERROR(VALUE(RIGHT(Tabla27[[#This Row],[B2B]],6)),"")</f>
        <v/>
      </c>
      <c r="FC542" s="6" t="str">
        <f>+IFERROR(VLOOKUP(FA542,Auxiliar!$A:$C,2,0),"")</f>
        <v/>
      </c>
      <c r="FD542" s="7" t="str">
        <f>+IFERROR(VLOOKUP(FA542,Auxiliar!$A:$C,3,0),"")</f>
        <v/>
      </c>
      <c r="FE542" s="1"/>
      <c r="FF542" s="12"/>
      <c r="FG542" s="6" t="str">
        <f>+IFERROR(VALUE(RIGHT(Tabla28[[#This Row],[B2B]],6)),"")</f>
        <v/>
      </c>
      <c r="FH542" s="6" t="str">
        <f>+IFERROR(VLOOKUP(FF542,Auxiliar!$A:$C,2,0),"")</f>
        <v/>
      </c>
      <c r="FI542" s="7" t="str">
        <f>+IFERROR(VLOOKUP(FF542,Auxiliar!$A:$C,3,0),"")</f>
        <v/>
      </c>
      <c r="FJ542" s="1"/>
      <c r="FK542" s="12"/>
      <c r="FL542" s="6" t="str">
        <f>+IFERROR(VALUE(RIGHT(Tabla29[[#This Row],[B2B]],6)),"")</f>
        <v/>
      </c>
      <c r="FM542" s="6" t="str">
        <f>+IFERROR(VLOOKUP(FK542,Auxiliar!$A:$C,2,0),"")</f>
        <v/>
      </c>
      <c r="FN542" s="7" t="str">
        <f>+IFERROR(VLOOKUP(FK542,Auxiliar!$A:$C,3,0),"")</f>
        <v/>
      </c>
      <c r="FO542" s="1"/>
      <c r="FP542" s="12"/>
      <c r="FQ542" s="6" t="str">
        <f>+IFERROR(VALUE(RIGHT(Tabla30[[#This Row],[B2B]],6)),"")</f>
        <v/>
      </c>
      <c r="FR542" s="6" t="str">
        <f>+IFERROR(VLOOKUP(FP542,Auxiliar!$A:$C,2,0),"")</f>
        <v/>
      </c>
      <c r="FS542" s="7"/>
      <c r="FT542" s="1"/>
      <c r="FU542" s="12"/>
      <c r="FV542" s="6" t="str">
        <f>+IFERROR(VALUE(RIGHT(Tabla31[[#This Row],[B2B]],6)),"")</f>
        <v/>
      </c>
      <c r="FW542" s="6" t="str">
        <f>+IFERROR(VLOOKUP(FU542,Auxiliar!$A:$C,2,0),"")</f>
        <v/>
      </c>
      <c r="FX542" s="7" t="str">
        <f>+IFERROR(VLOOKUP(FU542,Auxiliar!$A:$C,3,0),"")</f>
        <v/>
      </c>
      <c r="FY542" s="1"/>
      <c r="FZ542" s="12"/>
      <c r="GA542" s="6" t="str">
        <f>+IFERROR(VALUE(RIGHT(Tabla32[[#This Row],[B2B]],6)),"")</f>
        <v/>
      </c>
      <c r="GB542" s="6" t="str">
        <f>+IFERROR(VLOOKUP(FZ542,Auxiliar!$A:$C,2,0),"")</f>
        <v/>
      </c>
      <c r="GC542" s="7" t="str">
        <f>+IFERROR(VLOOKUP(FZ542,Auxiliar!$A:$C,3,0),"")</f>
        <v/>
      </c>
      <c r="GD542" s="1"/>
      <c r="GE542" s="12"/>
      <c r="GF542" s="6" t="str">
        <f>+IFERROR(VALUE(RIGHT(Tabla33[[#This Row],[B2B]],6)),"")</f>
        <v/>
      </c>
      <c r="GG542" s="6" t="str">
        <f>+IFERROR(VLOOKUP(GE542,Auxiliar!$A:$C,2,0),"")</f>
        <v/>
      </c>
      <c r="GH542" s="7" t="str">
        <f>+IFERROR(VLOOKUP(GE542,Auxiliar!$A:$C,3,0),"")</f>
        <v/>
      </c>
    </row>
    <row r="543" spans="1:190" x14ac:dyDescent="0.25">
      <c r="A543" s="1"/>
      <c r="B543" s="1"/>
      <c r="C543" t="str">
        <f>+IFERROR(VALUE(RIGHT(Tabla1[[#This Row],[B2B]],6)),"")</f>
        <v/>
      </c>
      <c r="D543" t="str">
        <f>+IFERROR(VLOOKUP(B543,Auxiliar!$A:$C,2,0),"")</f>
        <v/>
      </c>
      <c r="E543" s="5" t="str">
        <f>+IFERROR(VLOOKUP(B543,Auxiliar!$A:$C,3,0),"")</f>
        <v/>
      </c>
      <c r="S543" s="1">
        <v>5751</v>
      </c>
      <c r="T543" s="1" t="s">
        <v>9</v>
      </c>
      <c r="U543" s="6">
        <f>+IFERROR(VALUE(RIGHT(Tabla4[[#This Row],[B2B]],6)),"")</f>
        <v>5751</v>
      </c>
      <c r="V543" s="6" t="str">
        <f>+IFERROR(VLOOKUP(T543,Auxiliar!$A:$C,2,0),"")</f>
        <v>CORE</v>
      </c>
      <c r="W543" s="7" t="str">
        <f>+IFERROR(VLOOKUP(T543,Auxiliar!$A:$C,3,0),"")</f>
        <v>0b 1% | 2b 5% | 4b 6%</v>
      </c>
      <c r="AK543" s="1">
        <v>5565</v>
      </c>
      <c r="AL543" s="1" t="s">
        <v>30</v>
      </c>
      <c r="AM543" s="6">
        <f>+IFERROR(VALUE(RIGHT(Tabla7[[#This Row],[B2B]],6)),"")</f>
        <v>5565</v>
      </c>
      <c r="AN543" s="6" t="str">
        <f>+IFERROR(VLOOKUP(AL543,Auxiliar!$A:$C,2,0),"")</f>
        <v>LATONES</v>
      </c>
      <c r="AO543" s="7" t="str">
        <f>+IFERROR(VLOOKUP(AL543,Auxiliar!$A:$C,3,0),"")</f>
        <v>1b 4% | 5b 7% | 97b 0%</v>
      </c>
      <c r="AW543" s="1"/>
      <c r="AX543" s="1" t="s">
        <v>32</v>
      </c>
      <c r="AY543" s="6" t="str">
        <f>+IFERROR(VALUE(RIGHT(Tabla9[[#This Row],[B2B]],6)),"")</f>
        <v/>
      </c>
      <c r="AZ543" s="6" t="str">
        <f>+IFERROR(VLOOKUP(AX543,Auxiliar!$A:$C,2,0),"")</f>
        <v>LATONES</v>
      </c>
      <c r="BA543" s="7" t="str">
        <f>+IFERROR(VLOOKUP(AX543,Auxiliar!$A:$C,3,0),"")</f>
        <v>2b 3% | 4b 4% | 6b 5% | 10b 8%  | 385b 0%</v>
      </c>
      <c r="BI543" s="1"/>
      <c r="BJ543" s="1"/>
      <c r="BK543" s="6" t="str">
        <f>+IFERROR(VALUE(RIGHT(Tabla11[[#This Row],[B2B]],6)),"")</f>
        <v/>
      </c>
      <c r="BL543" s="6" t="str">
        <f>+IFERROR(VLOOKUP(BJ543,Auxiliar!$A:$C,2,0),"")</f>
        <v/>
      </c>
      <c r="BM543" s="7" t="str">
        <f>+IFERROR(VLOOKUP(BJ543,Auxiliar!$A:$C,3,0),"")</f>
        <v/>
      </c>
      <c r="BO543" s="1">
        <v>11596</v>
      </c>
      <c r="BP543" s="1" t="s">
        <v>39</v>
      </c>
      <c r="BQ543" s="6">
        <f>+IFERROR(VALUE(RIGHT(Tabla12[[#This Row],[B2B]],6)),"")</f>
        <v>11596</v>
      </c>
      <c r="BR543" s="6" t="str">
        <f>+IFERROR(VLOOKUP(BP543,Auxiliar!$A:$C,2,0),"")</f>
        <v>VALUE LITRO</v>
      </c>
      <c r="BS543" s="7" t="str">
        <f>+IFERROR(VLOOKUP(BP543,Auxiliar!$A:$C,3,0),"")</f>
        <v>1b 12%</v>
      </c>
      <c r="CA543" s="1">
        <v>4674</v>
      </c>
      <c r="CB543" s="1" t="s">
        <v>35</v>
      </c>
      <c r="CC543" s="6">
        <f>+IFERROR(VALUE(RIGHT(Tabla14[[#This Row],[B2B]],6)),"")</f>
        <v>4674</v>
      </c>
      <c r="CD543" s="6" t="str">
        <f>+IFERROR(VLOOKUP(CB543,Auxiliar!$A:$C,2,0),"")</f>
        <v>Corona 710cc</v>
      </c>
      <c r="CE543" s="7" t="str">
        <f>+IFERROR(VLOOKUP(CB543,Auxiliar!$A:$C,3,0),"")</f>
        <v>1b 10% | 85b 0%</v>
      </c>
      <c r="CG543" s="1"/>
      <c r="CH543" s="1"/>
      <c r="CI543" s="6" t="str">
        <f>+IFERROR(VALUE(RIGHT(Tabla15[[#This Row],[B2B]],6)),"")</f>
        <v/>
      </c>
      <c r="CJ543" s="6" t="str">
        <f>+IFERROR(VLOOKUP(CH543,Auxiliar!$A:$C,2,0),"")</f>
        <v/>
      </c>
      <c r="CK543" s="7" t="str">
        <f>+IFERROR(VLOOKUP(CH543,Auxiliar!$A:$C,3,0),"")</f>
        <v/>
      </c>
      <c r="CM543" s="1">
        <v>4633</v>
      </c>
      <c r="CN543" s="1" t="s">
        <v>20</v>
      </c>
      <c r="CO543" s="6">
        <v>4633</v>
      </c>
      <c r="CP543" s="6" t="s">
        <v>20</v>
      </c>
      <c r="CQ543" s="7" t="s">
        <v>21</v>
      </c>
      <c r="CS543" s="1"/>
      <c r="CT543" s="1"/>
      <c r="CU543" s="6" t="str">
        <f>+IFERROR(VALUE(RIGHT(Tabla17[[#This Row],[B2B]],6)),"")</f>
        <v/>
      </c>
      <c r="CV543" s="6" t="str">
        <f>+IFERROR(VLOOKUP(CT543,Auxiliar!$A:$C,2,0),"")</f>
        <v/>
      </c>
      <c r="CW543" s="7" t="str">
        <f>+IFERROR(VLOOKUP(CT543,Auxiliar!$A:$C,3,0),"")</f>
        <v/>
      </c>
      <c r="CY543" s="1">
        <v>4633</v>
      </c>
      <c r="CZ543" s="1" t="s">
        <v>16</v>
      </c>
      <c r="DA543" s="6">
        <f>+IFERROR(VALUE(RIGHT(Tabla18[[#This Row],[B2B]],6)),"")</f>
        <v>4633</v>
      </c>
      <c r="DB543" s="6" t="str">
        <f>+IFERROR(VLOOKUP(CZ543,Auxiliar!$A:$C,2,0),"")</f>
        <v>PREMIUM</v>
      </c>
      <c r="DC543" s="7" t="str">
        <f>+IFERROR(VLOOKUP(CZ543,Auxiliar!$A:$C,3,0),"")</f>
        <v>0b 0% | 2b 2% | 5b 3,5% | 10b 5%</v>
      </c>
      <c r="DE543" s="1">
        <v>4633</v>
      </c>
      <c r="DF543" s="1" t="s">
        <v>19</v>
      </c>
      <c r="DG543" s="6">
        <f>+IFERROR(VALUE(RIGHT(Tabla19[[#This Row],[B2B]],6)),"")</f>
        <v>4633</v>
      </c>
      <c r="DH543" s="6" t="str">
        <f>+IFERROR(VLOOKUP(DF543,Auxiliar!$A:$C,2,0),"")</f>
        <v>MICHELOB</v>
      </c>
      <c r="DI543" s="7" t="str">
        <f>+IFERROR(VLOOKUP(DF543,Auxiliar!$A:$C,3,0),"")</f>
        <v>1b 7% | 3b 22% | 8b 27%</v>
      </c>
      <c r="DK543" s="1"/>
      <c r="DL543" s="1"/>
      <c r="DM543" s="6" t="str">
        <f>+IFERROR(VALUE(RIGHT(Tabla20[[#This Row],[B2B]],6)),"")</f>
        <v/>
      </c>
      <c r="DN543" s="6" t="str">
        <f>+IFERROR(VLOOKUP(DL543,Auxiliar!$A:$C,2,0),"")</f>
        <v/>
      </c>
      <c r="DO543" s="7" t="str">
        <f>+IFERROR(VLOOKUP(DL543,Auxiliar!$A:$C,3,0),"")</f>
        <v/>
      </c>
      <c r="DQ543" s="1">
        <v>4629</v>
      </c>
      <c r="DR543" s="12" t="s">
        <v>24</v>
      </c>
      <c r="DS543" s="6">
        <f>+IFERROR(VALUE(RIGHT(Tabla21[[#This Row],[B2B]],6)),"")</f>
        <v>4629</v>
      </c>
      <c r="DT543" s="6" t="str">
        <f>+IFERROR(VLOOKUP(DR543,Auxiliar!$A:$C,2,0),"")</f>
        <v>CORONA PORRON</v>
      </c>
      <c r="DU543" s="7" t="str">
        <f>+IFERROR(VLOOKUP(DR543,Auxiliar!$A:$C,3,0),"")</f>
        <v>1b 5% | 20b 0%</v>
      </c>
      <c r="DW543" s="1">
        <v>11602</v>
      </c>
      <c r="DX543" s="12" t="s">
        <v>43</v>
      </c>
      <c r="DY543" s="6">
        <f>+IFERROR(VALUE(RIGHT(Tabla22[[#This Row],[B2B]],6)),"")</f>
        <v>11602</v>
      </c>
      <c r="DZ543" s="6" t="str">
        <f>+IFERROR(VLOOKUP(DX543,Auxiliar!$A:$C,2,0),"")</f>
        <v xml:space="preserve">VALUE LATA </v>
      </c>
      <c r="EA543" s="7" t="str">
        <f>+IFERROR(VLOOKUP(DX543,Auxiliar!$A:$C,3,0),"")</f>
        <v>1b 15% | 100b 18%</v>
      </c>
      <c r="EC543" s="1">
        <v>2193</v>
      </c>
      <c r="ED543" s="12" t="s">
        <v>47</v>
      </c>
      <c r="EE543" s="6">
        <f>+IFERROR(VALUE(RIGHT(Tabla23[[#This Row],[B2B]],6)),"")</f>
        <v>2193</v>
      </c>
      <c r="EF543" s="6" t="str">
        <f>+IFERROR(VLOOKUP(ED543,Auxiliar!$A:$C,2,0),"")</f>
        <v>VALUE LATON</v>
      </c>
      <c r="EG543" s="7" t="str">
        <f>+IFERROR(VLOOKUP(ED543,Auxiliar!$A:$C,3,0),"")</f>
        <v>1b 10% | 5b 15% | 192b 0%</v>
      </c>
      <c r="EI543" s="1"/>
      <c r="EJ543" s="12"/>
      <c r="EK543" s="6" t="str">
        <f>+IFERROR(VALUE(RIGHT(Tabla24[[#This Row],[B2B]],6)),"")</f>
        <v/>
      </c>
      <c r="EL543" s="6" t="str">
        <f>+IFERROR(VLOOKUP(EJ543,Auxiliar!$A:$C,2,0),"")</f>
        <v/>
      </c>
      <c r="EM543" s="7" t="str">
        <f>+IFERROR(VLOOKUP(EJ543,Auxiliar!$A:$C,3,0),"")</f>
        <v/>
      </c>
      <c r="EO543" s="1"/>
      <c r="EP543" s="12"/>
      <c r="EQ543" s="6" t="str">
        <f>+IFERROR(VALUE(RIGHT(Tabla25[[#This Row],[B2B]],6)),"")</f>
        <v/>
      </c>
      <c r="ER543" s="6" t="str">
        <f>+IFERROR(VLOOKUP(EP543,Auxiliar!$A:$C,2,0),"")</f>
        <v/>
      </c>
      <c r="ES543" s="7" t="str">
        <f>+IFERROR(VLOOKUP(EP543,Auxiliar!$A:$C,3,0),"")</f>
        <v/>
      </c>
      <c r="EU543" s="1"/>
      <c r="EV543" s="12"/>
      <c r="EW543" s="6" t="str">
        <f>+IFERROR(VALUE(RIGHT(Tabla26[[#This Row],[B2B]],6)),"")</f>
        <v/>
      </c>
      <c r="EX543" s="6" t="str">
        <f>+IFERROR(VLOOKUP(EV543,Auxiliar!$A:$C,2,0),"")</f>
        <v/>
      </c>
      <c r="EY543" s="7" t="str">
        <f>+IFERROR(VLOOKUP(EV543,Auxiliar!$A:$C,3,0),"")</f>
        <v/>
      </c>
      <c r="EZ543" s="1"/>
      <c r="FA543" s="12"/>
      <c r="FB543" s="6" t="str">
        <f>+IFERROR(VALUE(RIGHT(Tabla27[[#This Row],[B2B]],6)),"")</f>
        <v/>
      </c>
      <c r="FC543" s="6" t="str">
        <f>+IFERROR(VLOOKUP(FA543,Auxiliar!$A:$C,2,0),"")</f>
        <v/>
      </c>
      <c r="FD543" s="7" t="str">
        <f>+IFERROR(VLOOKUP(FA543,Auxiliar!$A:$C,3,0),"")</f>
        <v/>
      </c>
      <c r="FE543" s="1"/>
      <c r="FF543" s="12"/>
      <c r="FG543" s="6" t="str">
        <f>+IFERROR(VALUE(RIGHT(Tabla28[[#This Row],[B2B]],6)),"")</f>
        <v/>
      </c>
      <c r="FH543" s="6" t="str">
        <f>+IFERROR(VLOOKUP(FF543,Auxiliar!$A:$C,2,0),"")</f>
        <v/>
      </c>
      <c r="FI543" s="7" t="str">
        <f>+IFERROR(VLOOKUP(FF543,Auxiliar!$A:$C,3,0),"")</f>
        <v/>
      </c>
      <c r="FJ543" s="1"/>
      <c r="FK543" s="12"/>
      <c r="FL543" s="6" t="str">
        <f>+IFERROR(VALUE(RIGHT(Tabla29[[#This Row],[B2B]],6)),"")</f>
        <v/>
      </c>
      <c r="FM543" s="6" t="str">
        <f>+IFERROR(VLOOKUP(FK543,Auxiliar!$A:$C,2,0),"")</f>
        <v/>
      </c>
      <c r="FN543" s="7" t="str">
        <f>+IFERROR(VLOOKUP(FK543,Auxiliar!$A:$C,3,0),"")</f>
        <v/>
      </c>
      <c r="FO543" s="1"/>
      <c r="FP543" s="12"/>
      <c r="FQ543" s="6" t="str">
        <f>+IFERROR(VALUE(RIGHT(Tabla30[[#This Row],[B2B]],6)),"")</f>
        <v/>
      </c>
      <c r="FR543" s="6" t="str">
        <f>+IFERROR(VLOOKUP(FP543,Auxiliar!$A:$C,2,0),"")</f>
        <v/>
      </c>
      <c r="FS543" s="7"/>
      <c r="FT543" s="1"/>
      <c r="FU543" s="12"/>
      <c r="FV543" s="6" t="str">
        <f>+IFERROR(VALUE(RIGHT(Tabla31[[#This Row],[B2B]],6)),"")</f>
        <v/>
      </c>
      <c r="FW543" s="6" t="str">
        <f>+IFERROR(VLOOKUP(FU543,Auxiliar!$A:$C,2,0),"")</f>
        <v/>
      </c>
      <c r="FX543" s="7" t="str">
        <f>+IFERROR(VLOOKUP(FU543,Auxiliar!$A:$C,3,0),"")</f>
        <v/>
      </c>
      <c r="FY543" s="1"/>
      <c r="FZ543" s="12"/>
      <c r="GA543" s="6" t="str">
        <f>+IFERROR(VALUE(RIGHT(Tabla32[[#This Row],[B2B]],6)),"")</f>
        <v/>
      </c>
      <c r="GB543" s="6" t="str">
        <f>+IFERROR(VLOOKUP(FZ543,Auxiliar!$A:$C,2,0),"")</f>
        <v/>
      </c>
      <c r="GC543" s="7" t="str">
        <f>+IFERROR(VLOOKUP(FZ543,Auxiliar!$A:$C,3,0),"")</f>
        <v/>
      </c>
      <c r="GD543" s="1"/>
      <c r="GE543" s="12"/>
      <c r="GF543" s="6" t="str">
        <f>+IFERROR(VALUE(RIGHT(Tabla33[[#This Row],[B2B]],6)),"")</f>
        <v/>
      </c>
      <c r="GG543" s="6" t="str">
        <f>+IFERROR(VLOOKUP(GE543,Auxiliar!$A:$C,2,0),"")</f>
        <v/>
      </c>
      <c r="GH543" s="7" t="str">
        <f>+IFERROR(VLOOKUP(GE543,Auxiliar!$A:$C,3,0),"")</f>
        <v/>
      </c>
    </row>
    <row r="544" spans="1:190" x14ac:dyDescent="0.25">
      <c r="A544" s="1"/>
      <c r="B544" s="1"/>
      <c r="C544" t="str">
        <f>+IFERROR(VALUE(RIGHT(Tabla1[[#This Row],[B2B]],6)),"")</f>
        <v/>
      </c>
      <c r="D544" t="str">
        <f>+IFERROR(VLOOKUP(B544,Auxiliar!$A:$C,2,0),"")</f>
        <v/>
      </c>
      <c r="E544" s="5" t="str">
        <f>+IFERROR(VLOOKUP(B544,Auxiliar!$A:$C,3,0),"")</f>
        <v/>
      </c>
      <c r="S544" s="1">
        <v>5752</v>
      </c>
      <c r="T544" s="1" t="s">
        <v>9</v>
      </c>
      <c r="U544" s="6">
        <f>+IFERROR(VALUE(RIGHT(Tabla4[[#This Row],[B2B]],6)),"")</f>
        <v>5752</v>
      </c>
      <c r="V544" s="6" t="str">
        <f>+IFERROR(VLOOKUP(T544,Auxiliar!$A:$C,2,0),"")</f>
        <v>CORE</v>
      </c>
      <c r="W544" s="7" t="str">
        <f>+IFERROR(VLOOKUP(T544,Auxiliar!$A:$C,3,0),"")</f>
        <v>0b 1% | 2b 5% | 4b 6%</v>
      </c>
      <c r="AK544" s="1">
        <v>5566</v>
      </c>
      <c r="AL544" s="1" t="s">
        <v>30</v>
      </c>
      <c r="AM544" s="6">
        <f>+IFERROR(VALUE(RIGHT(Tabla7[[#This Row],[B2B]],6)),"")</f>
        <v>5566</v>
      </c>
      <c r="AN544" s="6" t="str">
        <f>+IFERROR(VLOOKUP(AL544,Auxiliar!$A:$C,2,0),"")</f>
        <v>LATONES</v>
      </c>
      <c r="AO544" s="7" t="str">
        <f>+IFERROR(VLOOKUP(AL544,Auxiliar!$A:$C,3,0),"")</f>
        <v>1b 4% | 5b 7% | 97b 0%</v>
      </c>
      <c r="AW544" s="1"/>
      <c r="AX544" s="1" t="s">
        <v>32</v>
      </c>
      <c r="AY544" s="6" t="str">
        <f>+IFERROR(VALUE(RIGHT(Tabla9[[#This Row],[B2B]],6)),"")</f>
        <v/>
      </c>
      <c r="AZ544" s="6" t="str">
        <f>+IFERROR(VLOOKUP(AX544,Auxiliar!$A:$C,2,0),"")</f>
        <v>LATONES</v>
      </c>
      <c r="BA544" s="7" t="str">
        <f>+IFERROR(VLOOKUP(AX544,Auxiliar!$A:$C,3,0),"")</f>
        <v>2b 3% | 4b 4% | 6b 5% | 10b 8%  | 385b 0%</v>
      </c>
      <c r="BI544" s="1"/>
      <c r="BJ544" s="1"/>
      <c r="BK544" s="6" t="str">
        <f>+IFERROR(VALUE(RIGHT(Tabla11[[#This Row],[B2B]],6)),"")</f>
        <v/>
      </c>
      <c r="BL544" s="6" t="str">
        <f>+IFERROR(VLOOKUP(BJ544,Auxiliar!$A:$C,2,0),"")</f>
        <v/>
      </c>
      <c r="BM544" s="7" t="str">
        <f>+IFERROR(VLOOKUP(BJ544,Auxiliar!$A:$C,3,0),"")</f>
        <v/>
      </c>
      <c r="BO544" s="1">
        <v>11599</v>
      </c>
      <c r="BP544" s="1" t="s">
        <v>39</v>
      </c>
      <c r="BQ544" s="6">
        <f>+IFERROR(VALUE(RIGHT(Tabla12[[#This Row],[B2B]],6)),"")</f>
        <v>11599</v>
      </c>
      <c r="BR544" s="6" t="str">
        <f>+IFERROR(VLOOKUP(BP544,Auxiliar!$A:$C,2,0),"")</f>
        <v>VALUE LITRO</v>
      </c>
      <c r="BS544" s="7" t="str">
        <f>+IFERROR(VLOOKUP(BP544,Auxiliar!$A:$C,3,0),"")</f>
        <v>1b 12%</v>
      </c>
      <c r="CA544" s="1">
        <v>4689</v>
      </c>
      <c r="CB544" s="1" t="s">
        <v>35</v>
      </c>
      <c r="CC544" s="6">
        <f>+IFERROR(VALUE(RIGHT(Tabla14[[#This Row],[B2B]],6)),"")</f>
        <v>4689</v>
      </c>
      <c r="CD544" s="6" t="str">
        <f>+IFERROR(VLOOKUP(CB544,Auxiliar!$A:$C,2,0),"")</f>
        <v>Corona 710cc</v>
      </c>
      <c r="CE544" s="7" t="str">
        <f>+IFERROR(VLOOKUP(CB544,Auxiliar!$A:$C,3,0),"")</f>
        <v>1b 10% | 85b 0%</v>
      </c>
      <c r="CG544" s="1"/>
      <c r="CH544" s="1"/>
      <c r="CI544" s="6" t="str">
        <f>+IFERROR(VALUE(RIGHT(Tabla15[[#This Row],[B2B]],6)),"")</f>
        <v/>
      </c>
      <c r="CJ544" s="6" t="str">
        <f>+IFERROR(VLOOKUP(CH544,Auxiliar!$A:$C,2,0),"")</f>
        <v/>
      </c>
      <c r="CK544" s="7" t="str">
        <f>+IFERROR(VLOOKUP(CH544,Auxiliar!$A:$C,3,0),"")</f>
        <v/>
      </c>
      <c r="CM544" s="1">
        <v>4635</v>
      </c>
      <c r="CN544" s="1" t="s">
        <v>20</v>
      </c>
      <c r="CO544" s="6">
        <v>4635</v>
      </c>
      <c r="CP544" s="6" t="s">
        <v>20</v>
      </c>
      <c r="CQ544" s="7" t="s">
        <v>21</v>
      </c>
      <c r="CS544" s="1"/>
      <c r="CT544" s="1"/>
      <c r="CU544" s="6" t="str">
        <f>+IFERROR(VALUE(RIGHT(Tabla17[[#This Row],[B2B]],6)),"")</f>
        <v/>
      </c>
      <c r="CV544" s="6" t="str">
        <f>+IFERROR(VLOOKUP(CT544,Auxiliar!$A:$C,2,0),"")</f>
        <v/>
      </c>
      <c r="CW544" s="7" t="str">
        <f>+IFERROR(VLOOKUP(CT544,Auxiliar!$A:$C,3,0),"")</f>
        <v/>
      </c>
      <c r="CY544" s="1">
        <v>4635</v>
      </c>
      <c r="CZ544" s="1" t="s">
        <v>16</v>
      </c>
      <c r="DA544" s="6">
        <f>+IFERROR(VALUE(RIGHT(Tabla18[[#This Row],[B2B]],6)),"")</f>
        <v>4635</v>
      </c>
      <c r="DB544" s="6" t="str">
        <f>+IFERROR(VLOOKUP(CZ544,Auxiliar!$A:$C,2,0),"")</f>
        <v>PREMIUM</v>
      </c>
      <c r="DC544" s="7" t="str">
        <f>+IFERROR(VLOOKUP(CZ544,Auxiliar!$A:$C,3,0),"")</f>
        <v>0b 0% | 2b 2% | 5b 3,5% | 10b 5%</v>
      </c>
      <c r="DE544" s="1">
        <v>4635</v>
      </c>
      <c r="DF544" s="1" t="s">
        <v>19</v>
      </c>
      <c r="DG544" s="6">
        <f>+IFERROR(VALUE(RIGHT(Tabla19[[#This Row],[B2B]],6)),"")</f>
        <v>4635</v>
      </c>
      <c r="DH544" s="6" t="str">
        <f>+IFERROR(VLOOKUP(DF544,Auxiliar!$A:$C,2,0),"")</f>
        <v>MICHELOB</v>
      </c>
      <c r="DI544" s="7" t="str">
        <f>+IFERROR(VLOOKUP(DF544,Auxiliar!$A:$C,3,0),"")</f>
        <v>1b 7% | 3b 22% | 8b 27%</v>
      </c>
      <c r="DK544" s="1"/>
      <c r="DL544" s="1"/>
      <c r="DM544" s="6" t="str">
        <f>+IFERROR(VALUE(RIGHT(Tabla20[[#This Row],[B2B]],6)),"")</f>
        <v/>
      </c>
      <c r="DN544" s="6" t="str">
        <f>+IFERROR(VLOOKUP(DL544,Auxiliar!$A:$C,2,0),"")</f>
        <v/>
      </c>
      <c r="DO544" s="7" t="str">
        <f>+IFERROR(VLOOKUP(DL544,Auxiliar!$A:$C,3,0),"")</f>
        <v/>
      </c>
      <c r="DQ544" s="1">
        <v>4633</v>
      </c>
      <c r="DR544" s="12" t="s">
        <v>24</v>
      </c>
      <c r="DS544" s="6">
        <f>+IFERROR(VALUE(RIGHT(Tabla21[[#This Row],[B2B]],6)),"")</f>
        <v>4633</v>
      </c>
      <c r="DT544" s="6" t="str">
        <f>+IFERROR(VLOOKUP(DR544,Auxiliar!$A:$C,2,0),"")</f>
        <v>CORONA PORRON</v>
      </c>
      <c r="DU544" s="7" t="str">
        <f>+IFERROR(VLOOKUP(DR544,Auxiliar!$A:$C,3,0),"")</f>
        <v>1b 5% | 20b 0%</v>
      </c>
      <c r="DW544" s="1">
        <v>11605</v>
      </c>
      <c r="DX544" s="12" t="s">
        <v>43</v>
      </c>
      <c r="DY544" s="6">
        <f>+IFERROR(VALUE(RIGHT(Tabla22[[#This Row],[B2B]],6)),"")</f>
        <v>11605</v>
      </c>
      <c r="DZ544" s="6" t="str">
        <f>+IFERROR(VLOOKUP(DX544,Auxiliar!$A:$C,2,0),"")</f>
        <v xml:space="preserve">VALUE LATA </v>
      </c>
      <c r="EA544" s="7" t="str">
        <f>+IFERROR(VLOOKUP(DX544,Auxiliar!$A:$C,3,0),"")</f>
        <v>1b 15% | 100b 18%</v>
      </c>
      <c r="EC544" s="1">
        <v>11596</v>
      </c>
      <c r="ED544" s="12" t="s">
        <v>47</v>
      </c>
      <c r="EE544" s="6">
        <f>+IFERROR(VALUE(RIGHT(Tabla23[[#This Row],[B2B]],6)),"")</f>
        <v>11596</v>
      </c>
      <c r="EF544" s="6" t="str">
        <f>+IFERROR(VLOOKUP(ED544,Auxiliar!$A:$C,2,0),"")</f>
        <v>VALUE LATON</v>
      </c>
      <c r="EG544" s="7" t="str">
        <f>+IFERROR(VLOOKUP(ED544,Auxiliar!$A:$C,3,0),"")</f>
        <v>1b 10% | 5b 15% | 192b 0%</v>
      </c>
      <c r="EI544" s="1"/>
      <c r="EJ544" s="12"/>
      <c r="EK544" s="6" t="str">
        <f>+IFERROR(VALUE(RIGHT(Tabla24[[#This Row],[B2B]],6)),"")</f>
        <v/>
      </c>
      <c r="EL544" s="6" t="str">
        <f>+IFERROR(VLOOKUP(EJ544,Auxiliar!$A:$C,2,0),"")</f>
        <v/>
      </c>
      <c r="EM544" s="7" t="str">
        <f>+IFERROR(VLOOKUP(EJ544,Auxiliar!$A:$C,3,0),"")</f>
        <v/>
      </c>
      <c r="EO544" s="1"/>
      <c r="EP544" s="12"/>
      <c r="EQ544" s="6" t="str">
        <f>+IFERROR(VALUE(RIGHT(Tabla25[[#This Row],[B2B]],6)),"")</f>
        <v/>
      </c>
      <c r="ER544" s="6" t="str">
        <f>+IFERROR(VLOOKUP(EP544,Auxiliar!$A:$C,2,0),"")</f>
        <v/>
      </c>
      <c r="ES544" s="7" t="str">
        <f>+IFERROR(VLOOKUP(EP544,Auxiliar!$A:$C,3,0),"")</f>
        <v/>
      </c>
      <c r="EU544" s="1"/>
      <c r="EV544" s="12"/>
      <c r="EW544" s="6" t="str">
        <f>+IFERROR(VALUE(RIGHT(Tabla26[[#This Row],[B2B]],6)),"")</f>
        <v/>
      </c>
      <c r="EX544" s="6" t="str">
        <f>+IFERROR(VLOOKUP(EV544,Auxiliar!$A:$C,2,0),"")</f>
        <v/>
      </c>
      <c r="EY544" s="7" t="str">
        <f>+IFERROR(VLOOKUP(EV544,Auxiliar!$A:$C,3,0),"")</f>
        <v/>
      </c>
      <c r="EZ544" s="1"/>
      <c r="FA544" s="12"/>
      <c r="FB544" s="6" t="str">
        <f>+IFERROR(VALUE(RIGHT(Tabla27[[#This Row],[B2B]],6)),"")</f>
        <v/>
      </c>
      <c r="FC544" s="6" t="str">
        <f>+IFERROR(VLOOKUP(FA544,Auxiliar!$A:$C,2,0),"")</f>
        <v/>
      </c>
      <c r="FD544" s="7" t="str">
        <f>+IFERROR(VLOOKUP(FA544,Auxiliar!$A:$C,3,0),"")</f>
        <v/>
      </c>
      <c r="FE544" s="1"/>
      <c r="FF544" s="12"/>
      <c r="FG544" s="6" t="str">
        <f>+IFERROR(VALUE(RIGHT(Tabla28[[#This Row],[B2B]],6)),"")</f>
        <v/>
      </c>
      <c r="FH544" s="6" t="str">
        <f>+IFERROR(VLOOKUP(FF544,Auxiliar!$A:$C,2,0),"")</f>
        <v/>
      </c>
      <c r="FI544" s="7" t="str">
        <f>+IFERROR(VLOOKUP(FF544,Auxiliar!$A:$C,3,0),"")</f>
        <v/>
      </c>
      <c r="FJ544" s="1"/>
      <c r="FK544" s="12"/>
      <c r="FL544" s="6" t="str">
        <f>+IFERROR(VALUE(RIGHT(Tabla29[[#This Row],[B2B]],6)),"")</f>
        <v/>
      </c>
      <c r="FM544" s="6" t="str">
        <f>+IFERROR(VLOOKUP(FK544,Auxiliar!$A:$C,2,0),"")</f>
        <v/>
      </c>
      <c r="FN544" s="7" t="str">
        <f>+IFERROR(VLOOKUP(FK544,Auxiliar!$A:$C,3,0),"")</f>
        <v/>
      </c>
      <c r="FO544" s="1"/>
      <c r="FP544" s="12"/>
      <c r="FQ544" s="6" t="str">
        <f>+IFERROR(VALUE(RIGHT(Tabla30[[#This Row],[B2B]],6)),"")</f>
        <v/>
      </c>
      <c r="FR544" s="6" t="str">
        <f>+IFERROR(VLOOKUP(FP544,Auxiliar!$A:$C,2,0),"")</f>
        <v/>
      </c>
      <c r="FS544" s="7"/>
      <c r="FT544" s="1"/>
      <c r="FU544" s="12"/>
      <c r="FV544" s="6" t="str">
        <f>+IFERROR(VALUE(RIGHT(Tabla31[[#This Row],[B2B]],6)),"")</f>
        <v/>
      </c>
      <c r="FW544" s="6" t="str">
        <f>+IFERROR(VLOOKUP(FU544,Auxiliar!$A:$C,2,0),"")</f>
        <v/>
      </c>
      <c r="FX544" s="7" t="str">
        <f>+IFERROR(VLOOKUP(FU544,Auxiliar!$A:$C,3,0),"")</f>
        <v/>
      </c>
      <c r="FY544" s="1"/>
      <c r="FZ544" s="12"/>
      <c r="GA544" s="6" t="str">
        <f>+IFERROR(VALUE(RIGHT(Tabla32[[#This Row],[B2B]],6)),"")</f>
        <v/>
      </c>
      <c r="GB544" s="6" t="str">
        <f>+IFERROR(VLOOKUP(FZ544,Auxiliar!$A:$C,2,0),"")</f>
        <v/>
      </c>
      <c r="GC544" s="7" t="str">
        <f>+IFERROR(VLOOKUP(FZ544,Auxiliar!$A:$C,3,0),"")</f>
        <v/>
      </c>
      <c r="GD544" s="1"/>
      <c r="GE544" s="12"/>
      <c r="GF544" s="6" t="str">
        <f>+IFERROR(VALUE(RIGHT(Tabla33[[#This Row],[B2B]],6)),"")</f>
        <v/>
      </c>
      <c r="GG544" s="6" t="str">
        <f>+IFERROR(VLOOKUP(GE544,Auxiliar!$A:$C,2,0),"")</f>
        <v/>
      </c>
      <c r="GH544" s="7" t="str">
        <f>+IFERROR(VLOOKUP(GE544,Auxiliar!$A:$C,3,0),"")</f>
        <v/>
      </c>
    </row>
    <row r="545" spans="1:190" x14ac:dyDescent="0.25">
      <c r="A545" s="1"/>
      <c r="B545" s="1"/>
      <c r="C545" t="str">
        <f>+IFERROR(VALUE(RIGHT(Tabla1[[#This Row],[B2B]],6)),"")</f>
        <v/>
      </c>
      <c r="D545" t="str">
        <f>+IFERROR(VLOOKUP(B545,Auxiliar!$A:$C,2,0),"")</f>
        <v/>
      </c>
      <c r="E545" s="5" t="str">
        <f>+IFERROR(VLOOKUP(B545,Auxiliar!$A:$C,3,0),"")</f>
        <v/>
      </c>
      <c r="S545" s="1">
        <v>5753</v>
      </c>
      <c r="T545" s="1" t="s">
        <v>9</v>
      </c>
      <c r="U545" s="6">
        <f>+IFERROR(VALUE(RIGHT(Tabla4[[#This Row],[B2B]],6)),"")</f>
        <v>5753</v>
      </c>
      <c r="V545" s="6" t="str">
        <f>+IFERROR(VLOOKUP(T545,Auxiliar!$A:$C,2,0),"")</f>
        <v>CORE</v>
      </c>
      <c r="W545" s="7" t="str">
        <f>+IFERROR(VLOOKUP(T545,Auxiliar!$A:$C,3,0),"")</f>
        <v>0b 1% | 2b 5% | 4b 6%</v>
      </c>
      <c r="AK545" s="1">
        <v>5571</v>
      </c>
      <c r="AL545" s="1" t="s">
        <v>30</v>
      </c>
      <c r="AM545" s="6">
        <f>+IFERROR(VALUE(RIGHT(Tabla7[[#This Row],[B2B]],6)),"")</f>
        <v>5571</v>
      </c>
      <c r="AN545" s="6" t="str">
        <f>+IFERROR(VLOOKUP(AL545,Auxiliar!$A:$C,2,0),"")</f>
        <v>LATONES</v>
      </c>
      <c r="AO545" s="7" t="str">
        <f>+IFERROR(VLOOKUP(AL545,Auxiliar!$A:$C,3,0),"")</f>
        <v>1b 4% | 5b 7% | 97b 0%</v>
      </c>
      <c r="AW545" s="1"/>
      <c r="AX545" s="1" t="s">
        <v>32</v>
      </c>
      <c r="AY545" s="6" t="str">
        <f>+IFERROR(VALUE(RIGHT(Tabla9[[#This Row],[B2B]],6)),"")</f>
        <v/>
      </c>
      <c r="AZ545" s="6" t="str">
        <f>+IFERROR(VLOOKUP(AX545,Auxiliar!$A:$C,2,0),"")</f>
        <v>LATONES</v>
      </c>
      <c r="BA545" s="7" t="str">
        <f>+IFERROR(VLOOKUP(AX545,Auxiliar!$A:$C,3,0),"")</f>
        <v>2b 3% | 4b 4% | 6b 5% | 10b 8%  | 385b 0%</v>
      </c>
      <c r="BI545" s="1"/>
      <c r="BJ545" s="1"/>
      <c r="BK545" s="6" t="str">
        <f>+IFERROR(VALUE(RIGHT(Tabla11[[#This Row],[B2B]],6)),"")</f>
        <v/>
      </c>
      <c r="BL545" s="6" t="str">
        <f>+IFERROR(VLOOKUP(BJ545,Auxiliar!$A:$C,2,0),"")</f>
        <v/>
      </c>
      <c r="BM545" s="7" t="str">
        <f>+IFERROR(VLOOKUP(BJ545,Auxiliar!$A:$C,3,0),"")</f>
        <v/>
      </c>
      <c r="BO545" s="1">
        <v>2206</v>
      </c>
      <c r="BP545" s="1" t="s">
        <v>39</v>
      </c>
      <c r="BQ545" s="6">
        <f>+IFERROR(VALUE(RIGHT(Tabla12[[#This Row],[B2B]],6)),"")</f>
        <v>2206</v>
      </c>
      <c r="BR545" s="6" t="str">
        <f>+IFERROR(VLOOKUP(BP545,Auxiliar!$A:$C,2,0),"")</f>
        <v>VALUE LITRO</v>
      </c>
      <c r="BS545" s="7" t="str">
        <f>+IFERROR(VLOOKUP(BP545,Auxiliar!$A:$C,3,0),"")</f>
        <v>1b 12%</v>
      </c>
      <c r="CA545" s="1">
        <v>4694</v>
      </c>
      <c r="CB545" s="1" t="s">
        <v>35</v>
      </c>
      <c r="CC545" s="6">
        <f>+IFERROR(VALUE(RIGHT(Tabla14[[#This Row],[B2B]],6)),"")</f>
        <v>4694</v>
      </c>
      <c r="CD545" s="6" t="str">
        <f>+IFERROR(VLOOKUP(CB545,Auxiliar!$A:$C,2,0),"")</f>
        <v>Corona 710cc</v>
      </c>
      <c r="CE545" s="7" t="str">
        <f>+IFERROR(VLOOKUP(CB545,Auxiliar!$A:$C,3,0),"")</f>
        <v>1b 10% | 85b 0%</v>
      </c>
      <c r="CG545" s="1"/>
      <c r="CH545" s="1"/>
      <c r="CI545" s="6" t="str">
        <f>+IFERROR(VALUE(RIGHT(Tabla15[[#This Row],[B2B]],6)),"")</f>
        <v/>
      </c>
      <c r="CJ545" s="6" t="str">
        <f>+IFERROR(VLOOKUP(CH545,Auxiliar!$A:$C,2,0),"")</f>
        <v/>
      </c>
      <c r="CK545" s="7" t="str">
        <f>+IFERROR(VLOOKUP(CH545,Auxiliar!$A:$C,3,0),"")</f>
        <v/>
      </c>
      <c r="CM545" s="1">
        <v>4640</v>
      </c>
      <c r="CN545" s="1" t="s">
        <v>20</v>
      </c>
      <c r="CO545" s="6">
        <v>4640</v>
      </c>
      <c r="CP545" s="6" t="s">
        <v>20</v>
      </c>
      <c r="CQ545" s="7" t="s">
        <v>21</v>
      </c>
      <c r="CS545" s="1"/>
      <c r="CT545" s="1"/>
      <c r="CU545" s="6" t="str">
        <f>+IFERROR(VALUE(RIGHT(Tabla17[[#This Row],[B2B]],6)),"")</f>
        <v/>
      </c>
      <c r="CV545" s="6" t="str">
        <f>+IFERROR(VLOOKUP(CT545,Auxiliar!$A:$C,2,0),"")</f>
        <v/>
      </c>
      <c r="CW545" s="7" t="str">
        <f>+IFERROR(VLOOKUP(CT545,Auxiliar!$A:$C,3,0),"")</f>
        <v/>
      </c>
      <c r="CY545" s="1">
        <v>4640</v>
      </c>
      <c r="CZ545" s="1" t="s">
        <v>16</v>
      </c>
      <c r="DA545" s="6">
        <f>+IFERROR(VALUE(RIGHT(Tabla18[[#This Row],[B2B]],6)),"")</f>
        <v>4640</v>
      </c>
      <c r="DB545" s="6" t="str">
        <f>+IFERROR(VLOOKUP(CZ545,Auxiliar!$A:$C,2,0),"")</f>
        <v>PREMIUM</v>
      </c>
      <c r="DC545" s="7" t="str">
        <f>+IFERROR(VLOOKUP(CZ545,Auxiliar!$A:$C,3,0),"")</f>
        <v>0b 0% | 2b 2% | 5b 3,5% | 10b 5%</v>
      </c>
      <c r="DE545" s="1">
        <v>4640</v>
      </c>
      <c r="DF545" s="1" t="s">
        <v>19</v>
      </c>
      <c r="DG545" s="6">
        <f>+IFERROR(VALUE(RIGHT(Tabla19[[#This Row],[B2B]],6)),"")</f>
        <v>4640</v>
      </c>
      <c r="DH545" s="6" t="str">
        <f>+IFERROR(VLOOKUP(DF545,Auxiliar!$A:$C,2,0),"")</f>
        <v>MICHELOB</v>
      </c>
      <c r="DI545" s="7" t="str">
        <f>+IFERROR(VLOOKUP(DF545,Auxiliar!$A:$C,3,0),"")</f>
        <v>1b 7% | 3b 22% | 8b 27%</v>
      </c>
      <c r="DK545" s="1"/>
      <c r="DL545" s="1"/>
      <c r="DM545" s="6" t="str">
        <f>+IFERROR(VALUE(RIGHT(Tabla20[[#This Row],[B2B]],6)),"")</f>
        <v/>
      </c>
      <c r="DN545" s="6" t="str">
        <f>+IFERROR(VLOOKUP(DL545,Auxiliar!$A:$C,2,0),"")</f>
        <v/>
      </c>
      <c r="DO545" s="7" t="str">
        <f>+IFERROR(VLOOKUP(DL545,Auxiliar!$A:$C,3,0),"")</f>
        <v/>
      </c>
      <c r="DQ545" s="1">
        <v>4635</v>
      </c>
      <c r="DR545" s="12" t="s">
        <v>24</v>
      </c>
      <c r="DS545" s="6">
        <f>+IFERROR(VALUE(RIGHT(Tabla21[[#This Row],[B2B]],6)),"")</f>
        <v>4635</v>
      </c>
      <c r="DT545" s="6" t="str">
        <f>+IFERROR(VLOOKUP(DR545,Auxiliar!$A:$C,2,0),"")</f>
        <v>CORONA PORRON</v>
      </c>
      <c r="DU545" s="7" t="str">
        <f>+IFERROR(VLOOKUP(DR545,Auxiliar!$A:$C,3,0),"")</f>
        <v>1b 5% | 20b 0%</v>
      </c>
      <c r="DW545" s="1">
        <v>2249</v>
      </c>
      <c r="DX545" s="12" t="s">
        <v>43</v>
      </c>
      <c r="DY545" s="6">
        <f>+IFERROR(VALUE(RIGHT(Tabla22[[#This Row],[B2B]],6)),"")</f>
        <v>2249</v>
      </c>
      <c r="DZ545" s="6" t="str">
        <f>+IFERROR(VLOOKUP(DX545,Auxiliar!$A:$C,2,0),"")</f>
        <v xml:space="preserve">VALUE LATA </v>
      </c>
      <c r="EA545" s="7" t="str">
        <f>+IFERROR(VLOOKUP(DX545,Auxiliar!$A:$C,3,0),"")</f>
        <v>1b 15% | 100b 18%</v>
      </c>
      <c r="EC545" s="1">
        <v>11599</v>
      </c>
      <c r="ED545" s="12" t="s">
        <v>47</v>
      </c>
      <c r="EE545" s="6">
        <f>+IFERROR(VALUE(RIGHT(Tabla23[[#This Row],[B2B]],6)),"")</f>
        <v>11599</v>
      </c>
      <c r="EF545" s="6" t="str">
        <f>+IFERROR(VLOOKUP(ED545,Auxiliar!$A:$C,2,0),"")</f>
        <v>VALUE LATON</v>
      </c>
      <c r="EG545" s="7" t="str">
        <f>+IFERROR(VLOOKUP(ED545,Auxiliar!$A:$C,3,0),"")</f>
        <v>1b 10% | 5b 15% | 192b 0%</v>
      </c>
      <c r="EI545" s="1"/>
      <c r="EJ545" s="12"/>
      <c r="EK545" s="6" t="str">
        <f>+IFERROR(VALUE(RIGHT(Tabla24[[#This Row],[B2B]],6)),"")</f>
        <v/>
      </c>
      <c r="EL545" s="6" t="str">
        <f>+IFERROR(VLOOKUP(EJ545,Auxiliar!$A:$C,2,0),"")</f>
        <v/>
      </c>
      <c r="EM545" s="7" t="str">
        <f>+IFERROR(VLOOKUP(EJ545,Auxiliar!$A:$C,3,0),"")</f>
        <v/>
      </c>
      <c r="EO545" s="1"/>
      <c r="EP545" s="12"/>
      <c r="EQ545" s="6" t="str">
        <f>+IFERROR(VALUE(RIGHT(Tabla25[[#This Row],[B2B]],6)),"")</f>
        <v/>
      </c>
      <c r="ER545" s="6" t="str">
        <f>+IFERROR(VLOOKUP(EP545,Auxiliar!$A:$C,2,0),"")</f>
        <v/>
      </c>
      <c r="ES545" s="7" t="str">
        <f>+IFERROR(VLOOKUP(EP545,Auxiliar!$A:$C,3,0),"")</f>
        <v/>
      </c>
      <c r="EU545" s="1"/>
      <c r="EV545" s="12"/>
      <c r="EW545" s="6" t="str">
        <f>+IFERROR(VALUE(RIGHT(Tabla26[[#This Row],[B2B]],6)),"")</f>
        <v/>
      </c>
      <c r="EX545" s="6" t="str">
        <f>+IFERROR(VLOOKUP(EV545,Auxiliar!$A:$C,2,0),"")</f>
        <v/>
      </c>
      <c r="EY545" s="7" t="str">
        <f>+IFERROR(VLOOKUP(EV545,Auxiliar!$A:$C,3,0),"")</f>
        <v/>
      </c>
      <c r="EZ545" s="1"/>
      <c r="FA545" s="12"/>
      <c r="FB545" s="6" t="str">
        <f>+IFERROR(VALUE(RIGHT(Tabla27[[#This Row],[B2B]],6)),"")</f>
        <v/>
      </c>
      <c r="FC545" s="6" t="str">
        <f>+IFERROR(VLOOKUP(FA545,Auxiliar!$A:$C,2,0),"")</f>
        <v/>
      </c>
      <c r="FD545" s="7" t="str">
        <f>+IFERROR(VLOOKUP(FA545,Auxiliar!$A:$C,3,0),"")</f>
        <v/>
      </c>
      <c r="FE545" s="1"/>
      <c r="FF545" s="12"/>
      <c r="FG545" s="6" t="str">
        <f>+IFERROR(VALUE(RIGHT(Tabla28[[#This Row],[B2B]],6)),"")</f>
        <v/>
      </c>
      <c r="FH545" s="6" t="str">
        <f>+IFERROR(VLOOKUP(FF545,Auxiliar!$A:$C,2,0),"")</f>
        <v/>
      </c>
      <c r="FI545" s="7" t="str">
        <f>+IFERROR(VLOOKUP(FF545,Auxiliar!$A:$C,3,0),"")</f>
        <v/>
      </c>
      <c r="FJ545" s="1"/>
      <c r="FK545" s="12"/>
      <c r="FL545" s="6" t="str">
        <f>+IFERROR(VALUE(RIGHT(Tabla29[[#This Row],[B2B]],6)),"")</f>
        <v/>
      </c>
      <c r="FM545" s="6" t="str">
        <f>+IFERROR(VLOOKUP(FK545,Auxiliar!$A:$C,2,0),"")</f>
        <v/>
      </c>
      <c r="FN545" s="7" t="str">
        <f>+IFERROR(VLOOKUP(FK545,Auxiliar!$A:$C,3,0),"")</f>
        <v/>
      </c>
      <c r="FO545" s="1"/>
      <c r="FP545" s="12"/>
      <c r="FQ545" s="6" t="str">
        <f>+IFERROR(VALUE(RIGHT(Tabla30[[#This Row],[B2B]],6)),"")</f>
        <v/>
      </c>
      <c r="FR545" s="6" t="str">
        <f>+IFERROR(VLOOKUP(FP545,Auxiliar!$A:$C,2,0),"")</f>
        <v/>
      </c>
      <c r="FS545" s="7"/>
      <c r="FT545" s="1"/>
      <c r="FU545" s="12"/>
      <c r="FV545" s="6" t="str">
        <f>+IFERROR(VALUE(RIGHT(Tabla31[[#This Row],[B2B]],6)),"")</f>
        <v/>
      </c>
      <c r="FW545" s="6" t="str">
        <f>+IFERROR(VLOOKUP(FU545,Auxiliar!$A:$C,2,0),"")</f>
        <v/>
      </c>
      <c r="FX545" s="7" t="str">
        <f>+IFERROR(VLOOKUP(FU545,Auxiliar!$A:$C,3,0),"")</f>
        <v/>
      </c>
      <c r="FY545" s="1"/>
      <c r="FZ545" s="12"/>
      <c r="GA545" s="6" t="str">
        <f>+IFERROR(VALUE(RIGHT(Tabla32[[#This Row],[B2B]],6)),"")</f>
        <v/>
      </c>
      <c r="GB545" s="6" t="str">
        <f>+IFERROR(VLOOKUP(FZ545,Auxiliar!$A:$C,2,0),"")</f>
        <v/>
      </c>
      <c r="GC545" s="7" t="str">
        <f>+IFERROR(VLOOKUP(FZ545,Auxiliar!$A:$C,3,0),"")</f>
        <v/>
      </c>
      <c r="GD545" s="1"/>
      <c r="GE545" s="12"/>
      <c r="GF545" s="6" t="str">
        <f>+IFERROR(VALUE(RIGHT(Tabla33[[#This Row],[B2B]],6)),"")</f>
        <v/>
      </c>
      <c r="GG545" s="6" t="str">
        <f>+IFERROR(VLOOKUP(GE545,Auxiliar!$A:$C,2,0),"")</f>
        <v/>
      </c>
      <c r="GH545" s="7" t="str">
        <f>+IFERROR(VLOOKUP(GE545,Auxiliar!$A:$C,3,0),"")</f>
        <v/>
      </c>
    </row>
    <row r="546" spans="1:190" x14ac:dyDescent="0.25">
      <c r="A546" s="1"/>
      <c r="B546" s="1"/>
      <c r="C546" t="str">
        <f>+IFERROR(VALUE(RIGHT(Tabla1[[#This Row],[B2B]],6)),"")</f>
        <v/>
      </c>
      <c r="D546" t="str">
        <f>+IFERROR(VLOOKUP(B546,Auxiliar!$A:$C,2,0),"")</f>
        <v/>
      </c>
      <c r="E546" s="5" t="str">
        <f>+IFERROR(VLOOKUP(B546,Auxiliar!$A:$C,3,0),"")</f>
        <v/>
      </c>
      <c r="S546" s="1">
        <v>5784</v>
      </c>
      <c r="T546" s="1" t="s">
        <v>9</v>
      </c>
      <c r="U546" s="6">
        <f>+IFERROR(VALUE(RIGHT(Tabla4[[#This Row],[B2B]],6)),"")</f>
        <v>5784</v>
      </c>
      <c r="V546" s="6" t="str">
        <f>+IFERROR(VLOOKUP(T546,Auxiliar!$A:$C,2,0),"")</f>
        <v>CORE</v>
      </c>
      <c r="W546" s="7" t="str">
        <f>+IFERROR(VLOOKUP(T546,Auxiliar!$A:$C,3,0),"")</f>
        <v>0b 1% | 2b 5% | 4b 6%</v>
      </c>
      <c r="AK546" s="1">
        <v>5574</v>
      </c>
      <c r="AL546" s="1" t="s">
        <v>30</v>
      </c>
      <c r="AM546" s="6">
        <f>+IFERROR(VALUE(RIGHT(Tabla7[[#This Row],[B2B]],6)),"")</f>
        <v>5574</v>
      </c>
      <c r="AN546" s="6" t="str">
        <f>+IFERROR(VLOOKUP(AL546,Auxiliar!$A:$C,2,0),"")</f>
        <v>LATONES</v>
      </c>
      <c r="AO546" s="7" t="str">
        <f>+IFERROR(VLOOKUP(AL546,Auxiliar!$A:$C,3,0),"")</f>
        <v>1b 4% | 5b 7% | 97b 0%</v>
      </c>
      <c r="AW546" s="1"/>
      <c r="AX546" s="1" t="s">
        <v>32</v>
      </c>
      <c r="AY546" s="6" t="str">
        <f>+IFERROR(VALUE(RIGHT(Tabla9[[#This Row],[B2B]],6)),"")</f>
        <v/>
      </c>
      <c r="AZ546" s="6" t="str">
        <f>+IFERROR(VLOOKUP(AX546,Auxiliar!$A:$C,2,0),"")</f>
        <v>LATONES</v>
      </c>
      <c r="BA546" s="7" t="str">
        <f>+IFERROR(VLOOKUP(AX546,Auxiliar!$A:$C,3,0),"")</f>
        <v>2b 3% | 4b 4% | 6b 5% | 10b 8%  | 385b 0%</v>
      </c>
      <c r="BI546" s="1"/>
      <c r="BJ546" s="1"/>
      <c r="BK546" s="6" t="str">
        <f>+IFERROR(VALUE(RIGHT(Tabla11[[#This Row],[B2B]],6)),"")</f>
        <v/>
      </c>
      <c r="BL546" s="6" t="str">
        <f>+IFERROR(VLOOKUP(BJ546,Auxiliar!$A:$C,2,0),"")</f>
        <v/>
      </c>
      <c r="BM546" s="7" t="str">
        <f>+IFERROR(VLOOKUP(BJ546,Auxiliar!$A:$C,3,0),"")</f>
        <v/>
      </c>
      <c r="BO546" s="1">
        <v>11602</v>
      </c>
      <c r="BP546" s="1" t="s">
        <v>39</v>
      </c>
      <c r="BQ546" s="6">
        <f>+IFERROR(VALUE(RIGHT(Tabla12[[#This Row],[B2B]],6)),"")</f>
        <v>11602</v>
      </c>
      <c r="BR546" s="6" t="str">
        <f>+IFERROR(VLOOKUP(BP546,Auxiliar!$A:$C,2,0),"")</f>
        <v>VALUE LITRO</v>
      </c>
      <c r="BS546" s="7" t="str">
        <f>+IFERROR(VLOOKUP(BP546,Auxiliar!$A:$C,3,0),"")</f>
        <v>1b 12%</v>
      </c>
      <c r="CA546" s="1">
        <v>4699</v>
      </c>
      <c r="CB546" s="1" t="s">
        <v>35</v>
      </c>
      <c r="CC546" s="6">
        <f>+IFERROR(VALUE(RIGHT(Tabla14[[#This Row],[B2B]],6)),"")</f>
        <v>4699</v>
      </c>
      <c r="CD546" s="6" t="str">
        <f>+IFERROR(VLOOKUP(CB546,Auxiliar!$A:$C,2,0),"")</f>
        <v>Corona 710cc</v>
      </c>
      <c r="CE546" s="7" t="str">
        <f>+IFERROR(VLOOKUP(CB546,Auxiliar!$A:$C,3,0),"")</f>
        <v>1b 10% | 85b 0%</v>
      </c>
      <c r="CG546" s="1"/>
      <c r="CH546" s="1"/>
      <c r="CI546" s="6" t="str">
        <f>+IFERROR(VALUE(RIGHT(Tabla15[[#This Row],[B2B]],6)),"")</f>
        <v/>
      </c>
      <c r="CJ546" s="6" t="str">
        <f>+IFERROR(VLOOKUP(CH546,Auxiliar!$A:$C,2,0),"")</f>
        <v/>
      </c>
      <c r="CK546" s="7" t="str">
        <f>+IFERROR(VLOOKUP(CH546,Auxiliar!$A:$C,3,0),"")</f>
        <v/>
      </c>
      <c r="CM546" s="1">
        <v>4644</v>
      </c>
      <c r="CN546" s="1" t="s">
        <v>20</v>
      </c>
      <c r="CO546" s="6">
        <v>4644</v>
      </c>
      <c r="CP546" s="6" t="s">
        <v>20</v>
      </c>
      <c r="CQ546" s="7" t="s">
        <v>21</v>
      </c>
      <c r="CS546" s="1"/>
      <c r="CT546" s="1"/>
      <c r="CU546" s="6" t="str">
        <f>+IFERROR(VALUE(RIGHT(Tabla17[[#This Row],[B2B]],6)),"")</f>
        <v/>
      </c>
      <c r="CV546" s="6" t="str">
        <f>+IFERROR(VLOOKUP(CT546,Auxiliar!$A:$C,2,0),"")</f>
        <v/>
      </c>
      <c r="CW546" s="7" t="str">
        <f>+IFERROR(VLOOKUP(CT546,Auxiliar!$A:$C,3,0),"")</f>
        <v/>
      </c>
      <c r="CY546" s="1">
        <v>4644</v>
      </c>
      <c r="CZ546" s="1" t="s">
        <v>16</v>
      </c>
      <c r="DA546" s="6">
        <f>+IFERROR(VALUE(RIGHT(Tabla18[[#This Row],[B2B]],6)),"")</f>
        <v>4644</v>
      </c>
      <c r="DB546" s="6" t="str">
        <f>+IFERROR(VLOOKUP(CZ546,Auxiliar!$A:$C,2,0),"")</f>
        <v>PREMIUM</v>
      </c>
      <c r="DC546" s="7" t="str">
        <f>+IFERROR(VLOOKUP(CZ546,Auxiliar!$A:$C,3,0),"")</f>
        <v>0b 0% | 2b 2% | 5b 3,5% | 10b 5%</v>
      </c>
      <c r="DE546" s="1">
        <v>4644</v>
      </c>
      <c r="DF546" s="1" t="s">
        <v>19</v>
      </c>
      <c r="DG546" s="6">
        <f>+IFERROR(VALUE(RIGHT(Tabla19[[#This Row],[B2B]],6)),"")</f>
        <v>4644</v>
      </c>
      <c r="DH546" s="6" t="str">
        <f>+IFERROR(VLOOKUP(DF546,Auxiliar!$A:$C,2,0),"")</f>
        <v>MICHELOB</v>
      </c>
      <c r="DI546" s="7" t="str">
        <f>+IFERROR(VLOOKUP(DF546,Auxiliar!$A:$C,3,0),"")</f>
        <v>1b 7% | 3b 22% | 8b 27%</v>
      </c>
      <c r="DK546" s="1"/>
      <c r="DL546" s="1"/>
      <c r="DM546" s="6" t="str">
        <f>+IFERROR(VALUE(RIGHT(Tabla20[[#This Row],[B2B]],6)),"")</f>
        <v/>
      </c>
      <c r="DN546" s="6" t="str">
        <f>+IFERROR(VLOOKUP(DL546,Auxiliar!$A:$C,2,0),"")</f>
        <v/>
      </c>
      <c r="DO546" s="7" t="str">
        <f>+IFERROR(VLOOKUP(DL546,Auxiliar!$A:$C,3,0),"")</f>
        <v/>
      </c>
      <c r="DQ546" s="1">
        <v>4640</v>
      </c>
      <c r="DR546" s="12" t="s">
        <v>24</v>
      </c>
      <c r="DS546" s="6">
        <f>+IFERROR(VALUE(RIGHT(Tabla21[[#This Row],[B2B]],6)),"")</f>
        <v>4640</v>
      </c>
      <c r="DT546" s="6" t="str">
        <f>+IFERROR(VLOOKUP(DR546,Auxiliar!$A:$C,2,0),"")</f>
        <v>CORONA PORRON</v>
      </c>
      <c r="DU546" s="7" t="str">
        <f>+IFERROR(VLOOKUP(DR546,Auxiliar!$A:$C,3,0),"")</f>
        <v>1b 5% | 20b 0%</v>
      </c>
      <c r="DW546" s="1">
        <v>11607</v>
      </c>
      <c r="DX546" s="12" t="s">
        <v>43</v>
      </c>
      <c r="DY546" s="6">
        <f>+IFERROR(VALUE(RIGHT(Tabla22[[#This Row],[B2B]],6)),"")</f>
        <v>11607</v>
      </c>
      <c r="DZ546" s="6" t="str">
        <f>+IFERROR(VLOOKUP(DX546,Auxiliar!$A:$C,2,0),"")</f>
        <v xml:space="preserve">VALUE LATA </v>
      </c>
      <c r="EA546" s="7" t="str">
        <f>+IFERROR(VLOOKUP(DX546,Auxiliar!$A:$C,3,0),"")</f>
        <v>1b 15% | 100b 18%</v>
      </c>
      <c r="EC546" s="1">
        <v>2206</v>
      </c>
      <c r="ED546" s="12" t="s">
        <v>47</v>
      </c>
      <c r="EE546" s="6">
        <f>+IFERROR(VALUE(RIGHT(Tabla23[[#This Row],[B2B]],6)),"")</f>
        <v>2206</v>
      </c>
      <c r="EF546" s="6" t="str">
        <f>+IFERROR(VLOOKUP(ED546,Auxiliar!$A:$C,2,0),"")</f>
        <v>VALUE LATON</v>
      </c>
      <c r="EG546" s="7" t="str">
        <f>+IFERROR(VLOOKUP(ED546,Auxiliar!$A:$C,3,0),"")</f>
        <v>1b 10% | 5b 15% | 192b 0%</v>
      </c>
      <c r="EI546" s="1"/>
      <c r="EJ546" s="12"/>
      <c r="EK546" s="6" t="str">
        <f>+IFERROR(VALUE(RIGHT(Tabla24[[#This Row],[B2B]],6)),"")</f>
        <v/>
      </c>
      <c r="EL546" s="6" t="str">
        <f>+IFERROR(VLOOKUP(EJ546,Auxiliar!$A:$C,2,0),"")</f>
        <v/>
      </c>
      <c r="EM546" s="7" t="str">
        <f>+IFERROR(VLOOKUP(EJ546,Auxiliar!$A:$C,3,0),"")</f>
        <v/>
      </c>
      <c r="EO546" s="1"/>
      <c r="EP546" s="12"/>
      <c r="EQ546" s="6" t="str">
        <f>+IFERROR(VALUE(RIGHT(Tabla25[[#This Row],[B2B]],6)),"")</f>
        <v/>
      </c>
      <c r="ER546" s="6" t="str">
        <f>+IFERROR(VLOOKUP(EP546,Auxiliar!$A:$C,2,0),"")</f>
        <v/>
      </c>
      <c r="ES546" s="7" t="str">
        <f>+IFERROR(VLOOKUP(EP546,Auxiliar!$A:$C,3,0),"")</f>
        <v/>
      </c>
      <c r="EU546" s="1"/>
      <c r="EV546" s="12"/>
      <c r="EW546" s="6" t="str">
        <f>+IFERROR(VALUE(RIGHT(Tabla26[[#This Row],[B2B]],6)),"")</f>
        <v/>
      </c>
      <c r="EX546" s="6" t="str">
        <f>+IFERROR(VLOOKUP(EV546,Auxiliar!$A:$C,2,0),"")</f>
        <v/>
      </c>
      <c r="EY546" s="7" t="str">
        <f>+IFERROR(VLOOKUP(EV546,Auxiliar!$A:$C,3,0),"")</f>
        <v/>
      </c>
      <c r="EZ546" s="1"/>
      <c r="FA546" s="12"/>
      <c r="FB546" s="6" t="str">
        <f>+IFERROR(VALUE(RIGHT(Tabla27[[#This Row],[B2B]],6)),"")</f>
        <v/>
      </c>
      <c r="FC546" s="6" t="str">
        <f>+IFERROR(VLOOKUP(FA546,Auxiliar!$A:$C,2,0),"")</f>
        <v/>
      </c>
      <c r="FD546" s="7" t="str">
        <f>+IFERROR(VLOOKUP(FA546,Auxiliar!$A:$C,3,0),"")</f>
        <v/>
      </c>
      <c r="FE546" s="1"/>
      <c r="FF546" s="12"/>
      <c r="FG546" s="6" t="str">
        <f>+IFERROR(VALUE(RIGHT(Tabla28[[#This Row],[B2B]],6)),"")</f>
        <v/>
      </c>
      <c r="FH546" s="6" t="str">
        <f>+IFERROR(VLOOKUP(FF546,Auxiliar!$A:$C,2,0),"")</f>
        <v/>
      </c>
      <c r="FI546" s="7" t="str">
        <f>+IFERROR(VLOOKUP(FF546,Auxiliar!$A:$C,3,0),"")</f>
        <v/>
      </c>
      <c r="FJ546" s="1"/>
      <c r="FK546" s="12"/>
      <c r="FL546" s="6" t="str">
        <f>+IFERROR(VALUE(RIGHT(Tabla29[[#This Row],[B2B]],6)),"")</f>
        <v/>
      </c>
      <c r="FM546" s="6" t="str">
        <f>+IFERROR(VLOOKUP(FK546,Auxiliar!$A:$C,2,0),"")</f>
        <v/>
      </c>
      <c r="FN546" s="7" t="str">
        <f>+IFERROR(VLOOKUP(FK546,Auxiliar!$A:$C,3,0),"")</f>
        <v/>
      </c>
      <c r="FO546" s="1"/>
      <c r="FP546" s="12"/>
      <c r="FQ546" s="6" t="str">
        <f>+IFERROR(VALUE(RIGHT(Tabla30[[#This Row],[B2B]],6)),"")</f>
        <v/>
      </c>
      <c r="FR546" s="6" t="str">
        <f>+IFERROR(VLOOKUP(FP546,Auxiliar!$A:$C,2,0),"")</f>
        <v/>
      </c>
      <c r="FS546" s="7"/>
      <c r="FT546" s="1"/>
      <c r="FU546" s="12"/>
      <c r="FV546" s="6" t="str">
        <f>+IFERROR(VALUE(RIGHT(Tabla31[[#This Row],[B2B]],6)),"")</f>
        <v/>
      </c>
      <c r="FW546" s="6" t="str">
        <f>+IFERROR(VLOOKUP(FU546,Auxiliar!$A:$C,2,0),"")</f>
        <v/>
      </c>
      <c r="FX546" s="7" t="str">
        <f>+IFERROR(VLOOKUP(FU546,Auxiliar!$A:$C,3,0),"")</f>
        <v/>
      </c>
      <c r="FY546" s="1"/>
      <c r="FZ546" s="12"/>
      <c r="GA546" s="6" t="str">
        <f>+IFERROR(VALUE(RIGHT(Tabla32[[#This Row],[B2B]],6)),"")</f>
        <v/>
      </c>
      <c r="GB546" s="6" t="str">
        <f>+IFERROR(VLOOKUP(FZ546,Auxiliar!$A:$C,2,0),"")</f>
        <v/>
      </c>
      <c r="GC546" s="7" t="str">
        <f>+IFERROR(VLOOKUP(FZ546,Auxiliar!$A:$C,3,0),"")</f>
        <v/>
      </c>
      <c r="GD546" s="1"/>
      <c r="GE546" s="12"/>
      <c r="GF546" s="6" t="str">
        <f>+IFERROR(VALUE(RIGHT(Tabla33[[#This Row],[B2B]],6)),"")</f>
        <v/>
      </c>
      <c r="GG546" s="6" t="str">
        <f>+IFERROR(VLOOKUP(GE546,Auxiliar!$A:$C,2,0),"")</f>
        <v/>
      </c>
      <c r="GH546" s="7" t="str">
        <f>+IFERROR(VLOOKUP(GE546,Auxiliar!$A:$C,3,0),"")</f>
        <v/>
      </c>
    </row>
    <row r="547" spans="1:190" x14ac:dyDescent="0.25">
      <c r="A547" s="1"/>
      <c r="B547" s="1"/>
      <c r="C547" t="str">
        <f>+IFERROR(VALUE(RIGHT(Tabla1[[#This Row],[B2B]],6)),"")</f>
        <v/>
      </c>
      <c r="D547" t="str">
        <f>+IFERROR(VLOOKUP(B547,Auxiliar!$A:$C,2,0),"")</f>
        <v/>
      </c>
      <c r="E547" s="5" t="str">
        <f>+IFERROR(VLOOKUP(B547,Auxiliar!$A:$C,3,0),"")</f>
        <v/>
      </c>
      <c r="S547" s="1">
        <v>5799</v>
      </c>
      <c r="T547" s="1" t="s">
        <v>9</v>
      </c>
      <c r="U547" s="6">
        <f>+IFERROR(VALUE(RIGHT(Tabla4[[#This Row],[B2B]],6)),"")</f>
        <v>5799</v>
      </c>
      <c r="V547" s="6" t="str">
        <f>+IFERROR(VLOOKUP(T547,Auxiliar!$A:$C,2,0),"")</f>
        <v>CORE</v>
      </c>
      <c r="W547" s="7" t="str">
        <f>+IFERROR(VLOOKUP(T547,Auxiliar!$A:$C,3,0),"")</f>
        <v>0b 1% | 2b 5% | 4b 6%</v>
      </c>
      <c r="AK547" s="1">
        <v>5575</v>
      </c>
      <c r="AL547" s="1" t="s">
        <v>30</v>
      </c>
      <c r="AM547" s="6">
        <f>+IFERROR(VALUE(RIGHT(Tabla7[[#This Row],[B2B]],6)),"")</f>
        <v>5575</v>
      </c>
      <c r="AN547" s="6" t="str">
        <f>+IFERROR(VLOOKUP(AL547,Auxiliar!$A:$C,2,0),"")</f>
        <v>LATONES</v>
      </c>
      <c r="AO547" s="7" t="str">
        <f>+IFERROR(VLOOKUP(AL547,Auxiliar!$A:$C,3,0),"")</f>
        <v>1b 4% | 5b 7% | 97b 0%</v>
      </c>
      <c r="AW547" s="1"/>
      <c r="AX547" s="1" t="s">
        <v>32</v>
      </c>
      <c r="AY547" s="6" t="str">
        <f>+IFERROR(VALUE(RIGHT(Tabla9[[#This Row],[B2B]],6)),"")</f>
        <v/>
      </c>
      <c r="AZ547" s="6" t="str">
        <f>+IFERROR(VLOOKUP(AX547,Auxiliar!$A:$C,2,0),"")</f>
        <v>LATONES</v>
      </c>
      <c r="BA547" s="7" t="str">
        <f>+IFERROR(VLOOKUP(AX547,Auxiliar!$A:$C,3,0),"")</f>
        <v>2b 3% | 4b 4% | 6b 5% | 10b 8%  | 385b 0%</v>
      </c>
      <c r="BI547" s="1"/>
      <c r="BJ547" s="1"/>
      <c r="BK547" s="6" t="str">
        <f>+IFERROR(VALUE(RIGHT(Tabla11[[#This Row],[B2B]],6)),"")</f>
        <v/>
      </c>
      <c r="BL547" s="6" t="str">
        <f>+IFERROR(VLOOKUP(BJ547,Auxiliar!$A:$C,2,0),"")</f>
        <v/>
      </c>
      <c r="BM547" s="7" t="str">
        <f>+IFERROR(VLOOKUP(BJ547,Auxiliar!$A:$C,3,0),"")</f>
        <v/>
      </c>
      <c r="BO547" s="1">
        <v>11605</v>
      </c>
      <c r="BP547" s="1" t="s">
        <v>39</v>
      </c>
      <c r="BQ547" s="6">
        <f>+IFERROR(VALUE(RIGHT(Tabla12[[#This Row],[B2B]],6)),"")</f>
        <v>11605</v>
      </c>
      <c r="BR547" s="6" t="str">
        <f>+IFERROR(VLOOKUP(BP547,Auxiliar!$A:$C,2,0),"")</f>
        <v>VALUE LITRO</v>
      </c>
      <c r="BS547" s="7" t="str">
        <f>+IFERROR(VLOOKUP(BP547,Auxiliar!$A:$C,3,0),"")</f>
        <v>1b 12%</v>
      </c>
      <c r="CA547" s="1">
        <v>4703</v>
      </c>
      <c r="CB547" s="1" t="s">
        <v>35</v>
      </c>
      <c r="CC547" s="6">
        <f>+IFERROR(VALUE(RIGHT(Tabla14[[#This Row],[B2B]],6)),"")</f>
        <v>4703</v>
      </c>
      <c r="CD547" s="6" t="str">
        <f>+IFERROR(VLOOKUP(CB547,Auxiliar!$A:$C,2,0),"")</f>
        <v>Corona 710cc</v>
      </c>
      <c r="CE547" s="7" t="str">
        <f>+IFERROR(VLOOKUP(CB547,Auxiliar!$A:$C,3,0),"")</f>
        <v>1b 10% | 85b 0%</v>
      </c>
      <c r="CG547" s="1"/>
      <c r="CH547" s="1"/>
      <c r="CI547" s="6" t="str">
        <f>+IFERROR(VALUE(RIGHT(Tabla15[[#This Row],[B2B]],6)),"")</f>
        <v/>
      </c>
      <c r="CJ547" s="6" t="str">
        <f>+IFERROR(VLOOKUP(CH547,Auxiliar!$A:$C,2,0),"")</f>
        <v/>
      </c>
      <c r="CK547" s="7" t="str">
        <f>+IFERROR(VLOOKUP(CH547,Auxiliar!$A:$C,3,0),"")</f>
        <v/>
      </c>
      <c r="CM547" s="1">
        <v>4647</v>
      </c>
      <c r="CN547" s="1" t="s">
        <v>20</v>
      </c>
      <c r="CO547" s="6">
        <v>4647</v>
      </c>
      <c r="CP547" s="6" t="s">
        <v>20</v>
      </c>
      <c r="CQ547" s="7" t="s">
        <v>21</v>
      </c>
      <c r="CS547" s="1"/>
      <c r="CT547" s="1"/>
      <c r="CU547" s="6" t="str">
        <f>+IFERROR(VALUE(RIGHT(Tabla17[[#This Row],[B2B]],6)),"")</f>
        <v/>
      </c>
      <c r="CV547" s="6" t="str">
        <f>+IFERROR(VLOOKUP(CT547,Auxiliar!$A:$C,2,0),"")</f>
        <v/>
      </c>
      <c r="CW547" s="7" t="str">
        <f>+IFERROR(VLOOKUP(CT547,Auxiliar!$A:$C,3,0),"")</f>
        <v/>
      </c>
      <c r="CY547" s="1">
        <v>4647</v>
      </c>
      <c r="CZ547" s="1" t="s">
        <v>16</v>
      </c>
      <c r="DA547" s="6">
        <f>+IFERROR(VALUE(RIGHT(Tabla18[[#This Row],[B2B]],6)),"")</f>
        <v>4647</v>
      </c>
      <c r="DB547" s="6" t="str">
        <f>+IFERROR(VLOOKUP(CZ547,Auxiliar!$A:$C,2,0),"")</f>
        <v>PREMIUM</v>
      </c>
      <c r="DC547" s="7" t="str">
        <f>+IFERROR(VLOOKUP(CZ547,Auxiliar!$A:$C,3,0),"")</f>
        <v>0b 0% | 2b 2% | 5b 3,5% | 10b 5%</v>
      </c>
      <c r="DE547" s="1">
        <v>4647</v>
      </c>
      <c r="DF547" s="1" t="s">
        <v>19</v>
      </c>
      <c r="DG547" s="6">
        <f>+IFERROR(VALUE(RIGHT(Tabla19[[#This Row],[B2B]],6)),"")</f>
        <v>4647</v>
      </c>
      <c r="DH547" s="6" t="str">
        <f>+IFERROR(VLOOKUP(DF547,Auxiliar!$A:$C,2,0),"")</f>
        <v>MICHELOB</v>
      </c>
      <c r="DI547" s="7" t="str">
        <f>+IFERROR(VLOOKUP(DF547,Auxiliar!$A:$C,3,0),"")</f>
        <v>1b 7% | 3b 22% | 8b 27%</v>
      </c>
      <c r="DK547" s="1"/>
      <c r="DL547" s="1"/>
      <c r="DM547" s="6" t="str">
        <f>+IFERROR(VALUE(RIGHT(Tabla20[[#This Row],[B2B]],6)),"")</f>
        <v/>
      </c>
      <c r="DN547" s="6" t="str">
        <f>+IFERROR(VLOOKUP(DL547,Auxiliar!$A:$C,2,0),"")</f>
        <v/>
      </c>
      <c r="DO547" s="7" t="str">
        <f>+IFERROR(VLOOKUP(DL547,Auxiliar!$A:$C,3,0),"")</f>
        <v/>
      </c>
      <c r="DQ547" s="1">
        <v>4644</v>
      </c>
      <c r="DR547" s="12" t="s">
        <v>24</v>
      </c>
      <c r="DS547" s="6">
        <f>+IFERROR(VALUE(RIGHT(Tabla21[[#This Row],[B2B]],6)),"")</f>
        <v>4644</v>
      </c>
      <c r="DT547" s="6" t="str">
        <f>+IFERROR(VLOOKUP(DR547,Auxiliar!$A:$C,2,0),"")</f>
        <v>CORONA PORRON</v>
      </c>
      <c r="DU547" s="7" t="str">
        <f>+IFERROR(VLOOKUP(DR547,Auxiliar!$A:$C,3,0),"")</f>
        <v>1b 5% | 20b 0%</v>
      </c>
      <c r="DW547" s="1">
        <v>11615</v>
      </c>
      <c r="DX547" s="12" t="s">
        <v>43</v>
      </c>
      <c r="DY547" s="6">
        <f>+IFERROR(VALUE(RIGHT(Tabla22[[#This Row],[B2B]],6)),"")</f>
        <v>11615</v>
      </c>
      <c r="DZ547" s="6" t="str">
        <f>+IFERROR(VLOOKUP(DX547,Auxiliar!$A:$C,2,0),"")</f>
        <v xml:space="preserve">VALUE LATA </v>
      </c>
      <c r="EA547" s="7" t="str">
        <f>+IFERROR(VLOOKUP(DX547,Auxiliar!$A:$C,3,0),"")</f>
        <v>1b 15% | 100b 18%</v>
      </c>
      <c r="EC547" s="1">
        <v>11602</v>
      </c>
      <c r="ED547" s="12" t="s">
        <v>47</v>
      </c>
      <c r="EE547" s="6">
        <f>+IFERROR(VALUE(RIGHT(Tabla23[[#This Row],[B2B]],6)),"")</f>
        <v>11602</v>
      </c>
      <c r="EF547" s="6" t="str">
        <f>+IFERROR(VLOOKUP(ED547,Auxiliar!$A:$C,2,0),"")</f>
        <v>VALUE LATON</v>
      </c>
      <c r="EG547" s="7" t="str">
        <f>+IFERROR(VLOOKUP(ED547,Auxiliar!$A:$C,3,0),"")</f>
        <v>1b 10% | 5b 15% | 192b 0%</v>
      </c>
      <c r="EI547" s="1"/>
      <c r="EJ547" s="12"/>
      <c r="EK547" s="6" t="str">
        <f>+IFERROR(VALUE(RIGHT(Tabla24[[#This Row],[B2B]],6)),"")</f>
        <v/>
      </c>
      <c r="EL547" s="6" t="str">
        <f>+IFERROR(VLOOKUP(EJ547,Auxiliar!$A:$C,2,0),"")</f>
        <v/>
      </c>
      <c r="EM547" s="7" t="str">
        <f>+IFERROR(VLOOKUP(EJ547,Auxiliar!$A:$C,3,0),"")</f>
        <v/>
      </c>
      <c r="EO547" s="1"/>
      <c r="EP547" s="12"/>
      <c r="EQ547" s="6" t="str">
        <f>+IFERROR(VALUE(RIGHT(Tabla25[[#This Row],[B2B]],6)),"")</f>
        <v/>
      </c>
      <c r="ER547" s="6" t="str">
        <f>+IFERROR(VLOOKUP(EP547,Auxiliar!$A:$C,2,0),"")</f>
        <v/>
      </c>
      <c r="ES547" s="7" t="str">
        <f>+IFERROR(VLOOKUP(EP547,Auxiliar!$A:$C,3,0),"")</f>
        <v/>
      </c>
      <c r="EU547" s="1"/>
      <c r="EV547" s="12"/>
      <c r="EW547" s="6" t="str">
        <f>+IFERROR(VALUE(RIGHT(Tabla26[[#This Row],[B2B]],6)),"")</f>
        <v/>
      </c>
      <c r="EX547" s="6" t="str">
        <f>+IFERROR(VLOOKUP(EV547,Auxiliar!$A:$C,2,0),"")</f>
        <v/>
      </c>
      <c r="EY547" s="7" t="str">
        <f>+IFERROR(VLOOKUP(EV547,Auxiliar!$A:$C,3,0),"")</f>
        <v/>
      </c>
      <c r="EZ547" s="1"/>
      <c r="FA547" s="12"/>
      <c r="FB547" s="6" t="str">
        <f>+IFERROR(VALUE(RIGHT(Tabla27[[#This Row],[B2B]],6)),"")</f>
        <v/>
      </c>
      <c r="FC547" s="6" t="str">
        <f>+IFERROR(VLOOKUP(FA547,Auxiliar!$A:$C,2,0),"")</f>
        <v/>
      </c>
      <c r="FD547" s="7" t="str">
        <f>+IFERROR(VLOOKUP(FA547,Auxiliar!$A:$C,3,0),"")</f>
        <v/>
      </c>
      <c r="FE547" s="1"/>
      <c r="FF547" s="12"/>
      <c r="FG547" s="6" t="str">
        <f>+IFERROR(VALUE(RIGHT(Tabla28[[#This Row],[B2B]],6)),"")</f>
        <v/>
      </c>
      <c r="FH547" s="6" t="str">
        <f>+IFERROR(VLOOKUP(FF547,Auxiliar!$A:$C,2,0),"")</f>
        <v/>
      </c>
      <c r="FI547" s="7" t="str">
        <f>+IFERROR(VLOOKUP(FF547,Auxiliar!$A:$C,3,0),"")</f>
        <v/>
      </c>
      <c r="FJ547" s="1"/>
      <c r="FK547" s="12"/>
      <c r="FL547" s="6" t="str">
        <f>+IFERROR(VALUE(RIGHT(Tabla29[[#This Row],[B2B]],6)),"")</f>
        <v/>
      </c>
      <c r="FM547" s="6" t="str">
        <f>+IFERROR(VLOOKUP(FK547,Auxiliar!$A:$C,2,0),"")</f>
        <v/>
      </c>
      <c r="FN547" s="7" t="str">
        <f>+IFERROR(VLOOKUP(FK547,Auxiliar!$A:$C,3,0),"")</f>
        <v/>
      </c>
      <c r="FO547" s="1"/>
      <c r="FP547" s="12"/>
      <c r="FQ547" s="6" t="str">
        <f>+IFERROR(VALUE(RIGHT(Tabla30[[#This Row],[B2B]],6)),"")</f>
        <v/>
      </c>
      <c r="FR547" s="6" t="str">
        <f>+IFERROR(VLOOKUP(FP547,Auxiliar!$A:$C,2,0),"")</f>
        <v/>
      </c>
      <c r="FS547" s="7"/>
      <c r="FT547" s="1"/>
      <c r="FU547" s="12"/>
      <c r="FV547" s="6" t="str">
        <f>+IFERROR(VALUE(RIGHT(Tabla31[[#This Row],[B2B]],6)),"")</f>
        <v/>
      </c>
      <c r="FW547" s="6" t="str">
        <f>+IFERROR(VLOOKUP(FU547,Auxiliar!$A:$C,2,0),"")</f>
        <v/>
      </c>
      <c r="FX547" s="7" t="str">
        <f>+IFERROR(VLOOKUP(FU547,Auxiliar!$A:$C,3,0),"")</f>
        <v/>
      </c>
      <c r="FY547" s="1"/>
      <c r="FZ547" s="12"/>
      <c r="GA547" s="6" t="str">
        <f>+IFERROR(VALUE(RIGHT(Tabla32[[#This Row],[B2B]],6)),"")</f>
        <v/>
      </c>
      <c r="GB547" s="6" t="str">
        <f>+IFERROR(VLOOKUP(FZ547,Auxiliar!$A:$C,2,0),"")</f>
        <v/>
      </c>
      <c r="GC547" s="7" t="str">
        <f>+IFERROR(VLOOKUP(FZ547,Auxiliar!$A:$C,3,0),"")</f>
        <v/>
      </c>
      <c r="GD547" s="1"/>
      <c r="GE547" s="12"/>
      <c r="GF547" s="6" t="str">
        <f>+IFERROR(VALUE(RIGHT(Tabla33[[#This Row],[B2B]],6)),"")</f>
        <v/>
      </c>
      <c r="GG547" s="6" t="str">
        <f>+IFERROR(VLOOKUP(GE547,Auxiliar!$A:$C,2,0),"")</f>
        <v/>
      </c>
      <c r="GH547" s="7" t="str">
        <f>+IFERROR(VLOOKUP(GE547,Auxiliar!$A:$C,3,0),"")</f>
        <v/>
      </c>
    </row>
    <row r="548" spans="1:190" x14ac:dyDescent="0.25">
      <c r="A548" s="1"/>
      <c r="B548" s="1"/>
      <c r="C548" t="str">
        <f>+IFERROR(VALUE(RIGHT(Tabla1[[#This Row],[B2B]],6)),"")</f>
        <v/>
      </c>
      <c r="D548" t="str">
        <f>+IFERROR(VLOOKUP(B548,Auxiliar!$A:$C,2,0),"")</f>
        <v/>
      </c>
      <c r="E548" s="5" t="str">
        <f>+IFERROR(VLOOKUP(B548,Auxiliar!$A:$C,3,0),"")</f>
        <v/>
      </c>
      <c r="S548" s="1">
        <v>5815</v>
      </c>
      <c r="T548" s="1" t="s">
        <v>9</v>
      </c>
      <c r="U548" s="6">
        <f>+IFERROR(VALUE(RIGHT(Tabla4[[#This Row],[B2B]],6)),"")</f>
        <v>5815</v>
      </c>
      <c r="V548" s="6" t="str">
        <f>+IFERROR(VLOOKUP(T548,Auxiliar!$A:$C,2,0),"")</f>
        <v>CORE</v>
      </c>
      <c r="W548" s="7" t="str">
        <f>+IFERROR(VLOOKUP(T548,Auxiliar!$A:$C,3,0),"")</f>
        <v>0b 1% | 2b 5% | 4b 6%</v>
      </c>
      <c r="AK548" s="1">
        <v>5576</v>
      </c>
      <c r="AL548" s="1" t="s">
        <v>30</v>
      </c>
      <c r="AM548" s="6">
        <f>+IFERROR(VALUE(RIGHT(Tabla7[[#This Row],[B2B]],6)),"")</f>
        <v>5576</v>
      </c>
      <c r="AN548" s="6" t="str">
        <f>+IFERROR(VLOOKUP(AL548,Auxiliar!$A:$C,2,0),"")</f>
        <v>LATONES</v>
      </c>
      <c r="AO548" s="7" t="str">
        <f>+IFERROR(VLOOKUP(AL548,Auxiliar!$A:$C,3,0),"")</f>
        <v>1b 4% | 5b 7% | 97b 0%</v>
      </c>
      <c r="AW548" s="1"/>
      <c r="AX548" s="1" t="s">
        <v>32</v>
      </c>
      <c r="AY548" s="6" t="str">
        <f>+IFERROR(VALUE(RIGHT(Tabla9[[#This Row],[B2B]],6)),"")</f>
        <v/>
      </c>
      <c r="AZ548" s="6" t="str">
        <f>+IFERROR(VLOOKUP(AX548,Auxiliar!$A:$C,2,0),"")</f>
        <v>LATONES</v>
      </c>
      <c r="BA548" s="7" t="str">
        <f>+IFERROR(VLOOKUP(AX548,Auxiliar!$A:$C,3,0),"")</f>
        <v>2b 3% | 4b 4% | 6b 5% | 10b 8%  | 385b 0%</v>
      </c>
      <c r="BI548" s="1"/>
      <c r="BJ548" s="1"/>
      <c r="BK548" s="6" t="str">
        <f>+IFERROR(VALUE(RIGHT(Tabla11[[#This Row],[B2B]],6)),"")</f>
        <v/>
      </c>
      <c r="BL548" s="6" t="str">
        <f>+IFERROR(VLOOKUP(BJ548,Auxiliar!$A:$C,2,0),"")</f>
        <v/>
      </c>
      <c r="BM548" s="7" t="str">
        <f>+IFERROR(VLOOKUP(BJ548,Auxiliar!$A:$C,3,0),"")</f>
        <v/>
      </c>
      <c r="BO548" s="1">
        <v>2249</v>
      </c>
      <c r="BP548" s="1" t="s">
        <v>39</v>
      </c>
      <c r="BQ548" s="6">
        <f>+IFERROR(VALUE(RIGHT(Tabla12[[#This Row],[B2B]],6)),"")</f>
        <v>2249</v>
      </c>
      <c r="BR548" s="6" t="str">
        <f>+IFERROR(VLOOKUP(BP548,Auxiliar!$A:$C,2,0),"")</f>
        <v>VALUE LITRO</v>
      </c>
      <c r="BS548" s="7" t="str">
        <f>+IFERROR(VLOOKUP(BP548,Auxiliar!$A:$C,3,0),"")</f>
        <v>1b 12%</v>
      </c>
      <c r="CA548" s="1">
        <v>4722</v>
      </c>
      <c r="CB548" s="1" t="s">
        <v>35</v>
      </c>
      <c r="CC548" s="6">
        <f>+IFERROR(VALUE(RIGHT(Tabla14[[#This Row],[B2B]],6)),"")</f>
        <v>4722</v>
      </c>
      <c r="CD548" s="6" t="str">
        <f>+IFERROR(VLOOKUP(CB548,Auxiliar!$A:$C,2,0),"")</f>
        <v>Corona 710cc</v>
      </c>
      <c r="CE548" s="7" t="str">
        <f>+IFERROR(VLOOKUP(CB548,Auxiliar!$A:$C,3,0),"")</f>
        <v>1b 10% | 85b 0%</v>
      </c>
      <c r="CG548" s="1"/>
      <c r="CH548" s="1"/>
      <c r="CI548" s="6" t="str">
        <f>+IFERROR(VALUE(RIGHT(Tabla15[[#This Row],[B2B]],6)),"")</f>
        <v/>
      </c>
      <c r="CJ548" s="6" t="str">
        <f>+IFERROR(VLOOKUP(CH548,Auxiliar!$A:$C,2,0),"")</f>
        <v/>
      </c>
      <c r="CK548" s="7" t="str">
        <f>+IFERROR(VLOOKUP(CH548,Auxiliar!$A:$C,3,0),"")</f>
        <v/>
      </c>
      <c r="CM548" s="1">
        <v>4651</v>
      </c>
      <c r="CN548" s="1" t="s">
        <v>20</v>
      </c>
      <c r="CO548" s="6">
        <v>4651</v>
      </c>
      <c r="CP548" s="6" t="s">
        <v>20</v>
      </c>
      <c r="CQ548" s="7" t="s">
        <v>21</v>
      </c>
      <c r="CS548" s="1"/>
      <c r="CT548" s="1"/>
      <c r="CU548" s="6" t="str">
        <f>+IFERROR(VALUE(RIGHT(Tabla17[[#This Row],[B2B]],6)),"")</f>
        <v/>
      </c>
      <c r="CV548" s="6" t="str">
        <f>+IFERROR(VLOOKUP(CT548,Auxiliar!$A:$C,2,0),"")</f>
        <v/>
      </c>
      <c r="CW548" s="7" t="str">
        <f>+IFERROR(VLOOKUP(CT548,Auxiliar!$A:$C,3,0),"")</f>
        <v/>
      </c>
      <c r="CY548" s="1">
        <v>4651</v>
      </c>
      <c r="CZ548" s="1" t="s">
        <v>16</v>
      </c>
      <c r="DA548" s="6">
        <f>+IFERROR(VALUE(RIGHT(Tabla18[[#This Row],[B2B]],6)),"")</f>
        <v>4651</v>
      </c>
      <c r="DB548" s="6" t="str">
        <f>+IFERROR(VLOOKUP(CZ548,Auxiliar!$A:$C,2,0),"")</f>
        <v>PREMIUM</v>
      </c>
      <c r="DC548" s="7" t="str">
        <f>+IFERROR(VLOOKUP(CZ548,Auxiliar!$A:$C,3,0),"")</f>
        <v>0b 0% | 2b 2% | 5b 3,5% | 10b 5%</v>
      </c>
      <c r="DE548" s="1">
        <v>4651</v>
      </c>
      <c r="DF548" s="1" t="s">
        <v>19</v>
      </c>
      <c r="DG548" s="6">
        <f>+IFERROR(VALUE(RIGHT(Tabla19[[#This Row],[B2B]],6)),"")</f>
        <v>4651</v>
      </c>
      <c r="DH548" s="6" t="str">
        <f>+IFERROR(VLOOKUP(DF548,Auxiliar!$A:$C,2,0),"")</f>
        <v>MICHELOB</v>
      </c>
      <c r="DI548" s="7" t="str">
        <f>+IFERROR(VLOOKUP(DF548,Auxiliar!$A:$C,3,0),"")</f>
        <v>1b 7% | 3b 22% | 8b 27%</v>
      </c>
      <c r="DK548" s="1"/>
      <c r="DL548" s="1"/>
      <c r="DM548" s="6" t="str">
        <f>+IFERROR(VALUE(RIGHT(Tabla20[[#This Row],[B2B]],6)),"")</f>
        <v/>
      </c>
      <c r="DN548" s="6" t="str">
        <f>+IFERROR(VLOOKUP(DL548,Auxiliar!$A:$C,2,0),"")</f>
        <v/>
      </c>
      <c r="DO548" s="7" t="str">
        <f>+IFERROR(VLOOKUP(DL548,Auxiliar!$A:$C,3,0),"")</f>
        <v/>
      </c>
      <c r="DQ548" s="1">
        <v>4647</v>
      </c>
      <c r="DR548" s="12" t="s">
        <v>24</v>
      </c>
      <c r="DS548" s="6">
        <f>+IFERROR(VALUE(RIGHT(Tabla21[[#This Row],[B2B]],6)),"")</f>
        <v>4647</v>
      </c>
      <c r="DT548" s="6" t="str">
        <f>+IFERROR(VLOOKUP(DR548,Auxiliar!$A:$C,2,0),"")</f>
        <v>CORONA PORRON</v>
      </c>
      <c r="DU548" s="7" t="str">
        <f>+IFERROR(VLOOKUP(DR548,Auxiliar!$A:$C,3,0),"")</f>
        <v>1b 5% | 20b 0%</v>
      </c>
      <c r="DW548" s="1">
        <v>2263</v>
      </c>
      <c r="DX548" s="12" t="s">
        <v>43</v>
      </c>
      <c r="DY548" s="6">
        <f>+IFERROR(VALUE(RIGHT(Tabla22[[#This Row],[B2B]],6)),"")</f>
        <v>2263</v>
      </c>
      <c r="DZ548" s="6" t="str">
        <f>+IFERROR(VLOOKUP(DX548,Auxiliar!$A:$C,2,0),"")</f>
        <v xml:space="preserve">VALUE LATA </v>
      </c>
      <c r="EA548" s="7" t="str">
        <f>+IFERROR(VLOOKUP(DX548,Auxiliar!$A:$C,3,0),"")</f>
        <v>1b 15% | 100b 18%</v>
      </c>
      <c r="EC548" s="1">
        <v>11605</v>
      </c>
      <c r="ED548" s="12" t="s">
        <v>47</v>
      </c>
      <c r="EE548" s="6">
        <f>+IFERROR(VALUE(RIGHT(Tabla23[[#This Row],[B2B]],6)),"")</f>
        <v>11605</v>
      </c>
      <c r="EF548" s="6" t="str">
        <f>+IFERROR(VLOOKUP(ED548,Auxiliar!$A:$C,2,0),"")</f>
        <v>VALUE LATON</v>
      </c>
      <c r="EG548" s="7" t="str">
        <f>+IFERROR(VLOOKUP(ED548,Auxiliar!$A:$C,3,0),"")</f>
        <v>1b 10% | 5b 15% | 192b 0%</v>
      </c>
      <c r="EI548" s="1"/>
      <c r="EJ548" s="12"/>
      <c r="EK548" s="6" t="str">
        <f>+IFERROR(VALUE(RIGHT(Tabla24[[#This Row],[B2B]],6)),"")</f>
        <v/>
      </c>
      <c r="EL548" s="6" t="str">
        <f>+IFERROR(VLOOKUP(EJ548,Auxiliar!$A:$C,2,0),"")</f>
        <v/>
      </c>
      <c r="EM548" s="7" t="str">
        <f>+IFERROR(VLOOKUP(EJ548,Auxiliar!$A:$C,3,0),"")</f>
        <v/>
      </c>
      <c r="EO548" s="1"/>
      <c r="EP548" s="12"/>
      <c r="EQ548" s="6" t="str">
        <f>+IFERROR(VALUE(RIGHT(Tabla25[[#This Row],[B2B]],6)),"")</f>
        <v/>
      </c>
      <c r="ER548" s="6" t="str">
        <f>+IFERROR(VLOOKUP(EP548,Auxiliar!$A:$C,2,0),"")</f>
        <v/>
      </c>
      <c r="ES548" s="7" t="str">
        <f>+IFERROR(VLOOKUP(EP548,Auxiliar!$A:$C,3,0),"")</f>
        <v/>
      </c>
      <c r="EU548" s="1"/>
      <c r="EV548" s="12"/>
      <c r="EW548" s="6" t="str">
        <f>+IFERROR(VALUE(RIGHT(Tabla26[[#This Row],[B2B]],6)),"")</f>
        <v/>
      </c>
      <c r="EX548" s="6" t="str">
        <f>+IFERROR(VLOOKUP(EV548,Auxiliar!$A:$C,2,0),"")</f>
        <v/>
      </c>
      <c r="EY548" s="7" t="str">
        <f>+IFERROR(VLOOKUP(EV548,Auxiliar!$A:$C,3,0),"")</f>
        <v/>
      </c>
      <c r="EZ548" s="1"/>
      <c r="FA548" s="12"/>
      <c r="FB548" s="6" t="str">
        <f>+IFERROR(VALUE(RIGHT(Tabla27[[#This Row],[B2B]],6)),"")</f>
        <v/>
      </c>
      <c r="FC548" s="6" t="str">
        <f>+IFERROR(VLOOKUP(FA548,Auxiliar!$A:$C,2,0),"")</f>
        <v/>
      </c>
      <c r="FD548" s="7" t="str">
        <f>+IFERROR(VLOOKUP(FA548,Auxiliar!$A:$C,3,0),"")</f>
        <v/>
      </c>
      <c r="FE548" s="1"/>
      <c r="FF548" s="12"/>
      <c r="FG548" s="6" t="str">
        <f>+IFERROR(VALUE(RIGHT(Tabla28[[#This Row],[B2B]],6)),"")</f>
        <v/>
      </c>
      <c r="FH548" s="6" t="str">
        <f>+IFERROR(VLOOKUP(FF548,Auxiliar!$A:$C,2,0),"")</f>
        <v/>
      </c>
      <c r="FI548" s="7" t="str">
        <f>+IFERROR(VLOOKUP(FF548,Auxiliar!$A:$C,3,0),"")</f>
        <v/>
      </c>
      <c r="FJ548" s="1"/>
      <c r="FK548" s="12"/>
      <c r="FL548" s="6" t="str">
        <f>+IFERROR(VALUE(RIGHT(Tabla29[[#This Row],[B2B]],6)),"")</f>
        <v/>
      </c>
      <c r="FM548" s="6" t="str">
        <f>+IFERROR(VLOOKUP(FK548,Auxiliar!$A:$C,2,0),"")</f>
        <v/>
      </c>
      <c r="FN548" s="7" t="str">
        <f>+IFERROR(VLOOKUP(FK548,Auxiliar!$A:$C,3,0),"")</f>
        <v/>
      </c>
      <c r="FO548" s="1"/>
      <c r="FP548" s="12"/>
      <c r="FQ548" s="6" t="str">
        <f>+IFERROR(VALUE(RIGHT(Tabla30[[#This Row],[B2B]],6)),"")</f>
        <v/>
      </c>
      <c r="FR548" s="6" t="str">
        <f>+IFERROR(VLOOKUP(FP548,Auxiliar!$A:$C,2,0),"")</f>
        <v/>
      </c>
      <c r="FS548" s="7"/>
      <c r="FT548" s="1"/>
      <c r="FU548" s="12"/>
      <c r="FV548" s="6" t="str">
        <f>+IFERROR(VALUE(RIGHT(Tabla31[[#This Row],[B2B]],6)),"")</f>
        <v/>
      </c>
      <c r="FW548" s="6" t="str">
        <f>+IFERROR(VLOOKUP(FU548,Auxiliar!$A:$C,2,0),"")</f>
        <v/>
      </c>
      <c r="FX548" s="7" t="str">
        <f>+IFERROR(VLOOKUP(FU548,Auxiliar!$A:$C,3,0),"")</f>
        <v/>
      </c>
      <c r="FY548" s="1"/>
      <c r="FZ548" s="12"/>
      <c r="GA548" s="6" t="str">
        <f>+IFERROR(VALUE(RIGHT(Tabla32[[#This Row],[B2B]],6)),"")</f>
        <v/>
      </c>
      <c r="GB548" s="6" t="str">
        <f>+IFERROR(VLOOKUP(FZ548,Auxiliar!$A:$C,2,0),"")</f>
        <v/>
      </c>
      <c r="GC548" s="7" t="str">
        <f>+IFERROR(VLOOKUP(FZ548,Auxiliar!$A:$C,3,0),"")</f>
        <v/>
      </c>
      <c r="GD548" s="1"/>
      <c r="GE548" s="12"/>
      <c r="GF548" s="6" t="str">
        <f>+IFERROR(VALUE(RIGHT(Tabla33[[#This Row],[B2B]],6)),"")</f>
        <v/>
      </c>
      <c r="GG548" s="6" t="str">
        <f>+IFERROR(VLOOKUP(GE548,Auxiliar!$A:$C,2,0),"")</f>
        <v/>
      </c>
      <c r="GH548" s="7" t="str">
        <f>+IFERROR(VLOOKUP(GE548,Auxiliar!$A:$C,3,0),"")</f>
        <v/>
      </c>
    </row>
    <row r="549" spans="1:190" x14ac:dyDescent="0.25">
      <c r="A549" s="1"/>
      <c r="B549" s="1"/>
      <c r="C549" t="str">
        <f>+IFERROR(VALUE(RIGHT(Tabla1[[#This Row],[B2B]],6)),"")</f>
        <v/>
      </c>
      <c r="D549" t="str">
        <f>+IFERROR(VLOOKUP(B549,Auxiliar!$A:$C,2,0),"")</f>
        <v/>
      </c>
      <c r="E549" s="5" t="str">
        <f>+IFERROR(VLOOKUP(B549,Auxiliar!$A:$C,3,0),"")</f>
        <v/>
      </c>
      <c r="S549" s="1">
        <v>5819</v>
      </c>
      <c r="T549" s="1" t="s">
        <v>9</v>
      </c>
      <c r="U549" s="6">
        <f>+IFERROR(VALUE(RIGHT(Tabla4[[#This Row],[B2B]],6)),"")</f>
        <v>5819</v>
      </c>
      <c r="V549" s="6" t="str">
        <f>+IFERROR(VLOOKUP(T549,Auxiliar!$A:$C,2,0),"")</f>
        <v>CORE</v>
      </c>
      <c r="W549" s="7" t="str">
        <f>+IFERROR(VLOOKUP(T549,Auxiliar!$A:$C,3,0),"")</f>
        <v>0b 1% | 2b 5% | 4b 6%</v>
      </c>
      <c r="AK549" s="1">
        <v>5598</v>
      </c>
      <c r="AL549" s="1" t="s">
        <v>30</v>
      </c>
      <c r="AM549" s="6">
        <f>+IFERROR(VALUE(RIGHT(Tabla7[[#This Row],[B2B]],6)),"")</f>
        <v>5598</v>
      </c>
      <c r="AN549" s="6" t="str">
        <f>+IFERROR(VLOOKUP(AL549,Auxiliar!$A:$C,2,0),"")</f>
        <v>LATONES</v>
      </c>
      <c r="AO549" s="7" t="str">
        <f>+IFERROR(VLOOKUP(AL549,Auxiliar!$A:$C,3,0),"")</f>
        <v>1b 4% | 5b 7% | 97b 0%</v>
      </c>
      <c r="AW549" s="1"/>
      <c r="AX549" s="1" t="s">
        <v>32</v>
      </c>
      <c r="AY549" s="6" t="str">
        <f>+IFERROR(VALUE(RIGHT(Tabla9[[#This Row],[B2B]],6)),"")</f>
        <v/>
      </c>
      <c r="AZ549" s="6" t="str">
        <f>+IFERROR(VLOOKUP(AX549,Auxiliar!$A:$C,2,0),"")</f>
        <v>LATONES</v>
      </c>
      <c r="BA549" s="7" t="str">
        <f>+IFERROR(VLOOKUP(AX549,Auxiliar!$A:$C,3,0),"")</f>
        <v>2b 3% | 4b 4% | 6b 5% | 10b 8%  | 385b 0%</v>
      </c>
      <c r="BI549" s="1"/>
      <c r="BJ549" s="1"/>
      <c r="BK549" s="6" t="str">
        <f>+IFERROR(VALUE(RIGHT(Tabla11[[#This Row],[B2B]],6)),"")</f>
        <v/>
      </c>
      <c r="BL549" s="6" t="str">
        <f>+IFERROR(VLOOKUP(BJ549,Auxiliar!$A:$C,2,0),"")</f>
        <v/>
      </c>
      <c r="BM549" s="7" t="str">
        <f>+IFERROR(VLOOKUP(BJ549,Auxiliar!$A:$C,3,0),"")</f>
        <v/>
      </c>
      <c r="BO549" s="1">
        <v>11607</v>
      </c>
      <c r="BP549" s="1" t="s">
        <v>39</v>
      </c>
      <c r="BQ549" s="6">
        <f>+IFERROR(VALUE(RIGHT(Tabla12[[#This Row],[B2B]],6)),"")</f>
        <v>11607</v>
      </c>
      <c r="BR549" s="6" t="str">
        <f>+IFERROR(VLOOKUP(BP549,Auxiliar!$A:$C,2,0),"")</f>
        <v>VALUE LITRO</v>
      </c>
      <c r="BS549" s="7" t="str">
        <f>+IFERROR(VLOOKUP(BP549,Auxiliar!$A:$C,3,0),"")</f>
        <v>1b 12%</v>
      </c>
      <c r="CA549" s="1">
        <v>4725</v>
      </c>
      <c r="CB549" s="1" t="s">
        <v>35</v>
      </c>
      <c r="CC549" s="6">
        <f>+IFERROR(VALUE(RIGHT(Tabla14[[#This Row],[B2B]],6)),"")</f>
        <v>4725</v>
      </c>
      <c r="CD549" s="6" t="str">
        <f>+IFERROR(VLOOKUP(CB549,Auxiliar!$A:$C,2,0),"")</f>
        <v>Corona 710cc</v>
      </c>
      <c r="CE549" s="7" t="str">
        <f>+IFERROR(VLOOKUP(CB549,Auxiliar!$A:$C,3,0),"")</f>
        <v>1b 10% | 85b 0%</v>
      </c>
      <c r="CG549" s="1"/>
      <c r="CH549" s="1"/>
      <c r="CI549" s="6" t="str">
        <f>+IFERROR(VALUE(RIGHT(Tabla15[[#This Row],[B2B]],6)),"")</f>
        <v/>
      </c>
      <c r="CJ549" s="6" t="str">
        <f>+IFERROR(VLOOKUP(CH549,Auxiliar!$A:$C,2,0),"")</f>
        <v/>
      </c>
      <c r="CK549" s="7" t="str">
        <f>+IFERROR(VLOOKUP(CH549,Auxiliar!$A:$C,3,0),"")</f>
        <v/>
      </c>
      <c r="CM549" s="1">
        <v>4657</v>
      </c>
      <c r="CN549" s="1" t="s">
        <v>20</v>
      </c>
      <c r="CO549" s="6">
        <v>4657</v>
      </c>
      <c r="CP549" s="6" t="s">
        <v>20</v>
      </c>
      <c r="CQ549" s="7" t="s">
        <v>21</v>
      </c>
      <c r="CS549" s="1"/>
      <c r="CT549" s="1"/>
      <c r="CU549" s="6" t="str">
        <f>+IFERROR(VALUE(RIGHT(Tabla17[[#This Row],[B2B]],6)),"")</f>
        <v/>
      </c>
      <c r="CV549" s="6" t="str">
        <f>+IFERROR(VLOOKUP(CT549,Auxiliar!$A:$C,2,0),"")</f>
        <v/>
      </c>
      <c r="CW549" s="7" t="str">
        <f>+IFERROR(VLOOKUP(CT549,Auxiliar!$A:$C,3,0),"")</f>
        <v/>
      </c>
      <c r="CY549" s="1">
        <v>4657</v>
      </c>
      <c r="CZ549" s="1" t="s">
        <v>16</v>
      </c>
      <c r="DA549" s="6">
        <f>+IFERROR(VALUE(RIGHT(Tabla18[[#This Row],[B2B]],6)),"")</f>
        <v>4657</v>
      </c>
      <c r="DB549" s="6" t="str">
        <f>+IFERROR(VLOOKUP(CZ549,Auxiliar!$A:$C,2,0),"")</f>
        <v>PREMIUM</v>
      </c>
      <c r="DC549" s="7" t="str">
        <f>+IFERROR(VLOOKUP(CZ549,Auxiliar!$A:$C,3,0),"")</f>
        <v>0b 0% | 2b 2% | 5b 3,5% | 10b 5%</v>
      </c>
      <c r="DE549" s="1">
        <v>4657</v>
      </c>
      <c r="DF549" s="1" t="s">
        <v>19</v>
      </c>
      <c r="DG549" s="6">
        <f>+IFERROR(VALUE(RIGHT(Tabla19[[#This Row],[B2B]],6)),"")</f>
        <v>4657</v>
      </c>
      <c r="DH549" s="6" t="str">
        <f>+IFERROR(VLOOKUP(DF549,Auxiliar!$A:$C,2,0),"")</f>
        <v>MICHELOB</v>
      </c>
      <c r="DI549" s="7" t="str">
        <f>+IFERROR(VLOOKUP(DF549,Auxiliar!$A:$C,3,0),"")</f>
        <v>1b 7% | 3b 22% | 8b 27%</v>
      </c>
      <c r="DK549" s="1"/>
      <c r="DL549" s="1"/>
      <c r="DM549" s="6" t="str">
        <f>+IFERROR(VALUE(RIGHT(Tabla20[[#This Row],[B2B]],6)),"")</f>
        <v/>
      </c>
      <c r="DN549" s="6" t="str">
        <f>+IFERROR(VLOOKUP(DL549,Auxiliar!$A:$C,2,0),"")</f>
        <v/>
      </c>
      <c r="DO549" s="7" t="str">
        <f>+IFERROR(VLOOKUP(DL549,Auxiliar!$A:$C,3,0),"")</f>
        <v/>
      </c>
      <c r="DQ549" s="1">
        <v>4651</v>
      </c>
      <c r="DR549" s="12" t="s">
        <v>24</v>
      </c>
      <c r="DS549" s="6">
        <f>+IFERROR(VALUE(RIGHT(Tabla21[[#This Row],[B2B]],6)),"")</f>
        <v>4651</v>
      </c>
      <c r="DT549" s="6" t="str">
        <f>+IFERROR(VLOOKUP(DR549,Auxiliar!$A:$C,2,0),"")</f>
        <v>CORONA PORRON</v>
      </c>
      <c r="DU549" s="7" t="str">
        <f>+IFERROR(VLOOKUP(DR549,Auxiliar!$A:$C,3,0),"")</f>
        <v>1b 5% | 20b 0%</v>
      </c>
      <c r="DW549" s="1">
        <v>11622</v>
      </c>
      <c r="DX549" s="12" t="s">
        <v>43</v>
      </c>
      <c r="DY549" s="6">
        <f>+IFERROR(VALUE(RIGHT(Tabla22[[#This Row],[B2B]],6)),"")</f>
        <v>11622</v>
      </c>
      <c r="DZ549" s="6" t="str">
        <f>+IFERROR(VLOOKUP(DX549,Auxiliar!$A:$C,2,0),"")</f>
        <v xml:space="preserve">VALUE LATA </v>
      </c>
      <c r="EA549" s="7" t="str">
        <f>+IFERROR(VLOOKUP(DX549,Auxiliar!$A:$C,3,0),"")</f>
        <v>1b 15% | 100b 18%</v>
      </c>
      <c r="EC549" s="1">
        <v>2249</v>
      </c>
      <c r="ED549" s="12" t="s">
        <v>47</v>
      </c>
      <c r="EE549" s="6">
        <f>+IFERROR(VALUE(RIGHT(Tabla23[[#This Row],[B2B]],6)),"")</f>
        <v>2249</v>
      </c>
      <c r="EF549" s="6" t="str">
        <f>+IFERROR(VLOOKUP(ED549,Auxiliar!$A:$C,2,0),"")</f>
        <v>VALUE LATON</v>
      </c>
      <c r="EG549" s="7" t="str">
        <f>+IFERROR(VLOOKUP(ED549,Auxiliar!$A:$C,3,0),"")</f>
        <v>1b 10% | 5b 15% | 192b 0%</v>
      </c>
      <c r="EI549" s="1"/>
      <c r="EJ549" s="12"/>
      <c r="EK549" s="6" t="str">
        <f>+IFERROR(VALUE(RIGHT(Tabla24[[#This Row],[B2B]],6)),"")</f>
        <v/>
      </c>
      <c r="EL549" s="6" t="str">
        <f>+IFERROR(VLOOKUP(EJ549,Auxiliar!$A:$C,2,0),"")</f>
        <v/>
      </c>
      <c r="EM549" s="7" t="str">
        <f>+IFERROR(VLOOKUP(EJ549,Auxiliar!$A:$C,3,0),"")</f>
        <v/>
      </c>
      <c r="EO549" s="1"/>
      <c r="EP549" s="12"/>
      <c r="EQ549" s="6" t="str">
        <f>+IFERROR(VALUE(RIGHT(Tabla25[[#This Row],[B2B]],6)),"")</f>
        <v/>
      </c>
      <c r="ER549" s="6" t="str">
        <f>+IFERROR(VLOOKUP(EP549,Auxiliar!$A:$C,2,0),"")</f>
        <v/>
      </c>
      <c r="ES549" s="7" t="str">
        <f>+IFERROR(VLOOKUP(EP549,Auxiliar!$A:$C,3,0),"")</f>
        <v/>
      </c>
      <c r="EU549" s="1"/>
      <c r="EV549" s="12"/>
      <c r="EW549" s="6" t="str">
        <f>+IFERROR(VALUE(RIGHT(Tabla26[[#This Row],[B2B]],6)),"")</f>
        <v/>
      </c>
      <c r="EX549" s="6" t="str">
        <f>+IFERROR(VLOOKUP(EV549,Auxiliar!$A:$C,2,0),"")</f>
        <v/>
      </c>
      <c r="EY549" s="7" t="str">
        <f>+IFERROR(VLOOKUP(EV549,Auxiliar!$A:$C,3,0),"")</f>
        <v/>
      </c>
      <c r="EZ549" s="1"/>
      <c r="FA549" s="12"/>
      <c r="FB549" s="6" t="str">
        <f>+IFERROR(VALUE(RIGHT(Tabla27[[#This Row],[B2B]],6)),"")</f>
        <v/>
      </c>
      <c r="FC549" s="6" t="str">
        <f>+IFERROR(VLOOKUP(FA549,Auxiliar!$A:$C,2,0),"")</f>
        <v/>
      </c>
      <c r="FD549" s="7" t="str">
        <f>+IFERROR(VLOOKUP(FA549,Auxiliar!$A:$C,3,0),"")</f>
        <v/>
      </c>
      <c r="FE549" s="1"/>
      <c r="FF549" s="12"/>
      <c r="FG549" s="6" t="str">
        <f>+IFERROR(VALUE(RIGHT(Tabla28[[#This Row],[B2B]],6)),"")</f>
        <v/>
      </c>
      <c r="FH549" s="6" t="str">
        <f>+IFERROR(VLOOKUP(FF549,Auxiliar!$A:$C,2,0),"")</f>
        <v/>
      </c>
      <c r="FI549" s="7" t="str">
        <f>+IFERROR(VLOOKUP(FF549,Auxiliar!$A:$C,3,0),"")</f>
        <v/>
      </c>
      <c r="FJ549" s="1"/>
      <c r="FK549" s="12"/>
      <c r="FL549" s="6" t="str">
        <f>+IFERROR(VALUE(RIGHT(Tabla29[[#This Row],[B2B]],6)),"")</f>
        <v/>
      </c>
      <c r="FM549" s="6" t="str">
        <f>+IFERROR(VLOOKUP(FK549,Auxiliar!$A:$C,2,0),"")</f>
        <v/>
      </c>
      <c r="FN549" s="7" t="str">
        <f>+IFERROR(VLOOKUP(FK549,Auxiliar!$A:$C,3,0),"")</f>
        <v/>
      </c>
      <c r="FO549" s="1"/>
      <c r="FP549" s="12"/>
      <c r="FQ549" s="6" t="str">
        <f>+IFERROR(VALUE(RIGHT(Tabla30[[#This Row],[B2B]],6)),"")</f>
        <v/>
      </c>
      <c r="FR549" s="6" t="str">
        <f>+IFERROR(VLOOKUP(FP549,Auxiliar!$A:$C,2,0),"")</f>
        <v/>
      </c>
      <c r="FS549" s="7"/>
      <c r="FT549" s="1"/>
      <c r="FU549" s="12"/>
      <c r="FV549" s="6" t="str">
        <f>+IFERROR(VALUE(RIGHT(Tabla31[[#This Row],[B2B]],6)),"")</f>
        <v/>
      </c>
      <c r="FW549" s="6" t="str">
        <f>+IFERROR(VLOOKUP(FU549,Auxiliar!$A:$C,2,0),"")</f>
        <v/>
      </c>
      <c r="FX549" s="7" t="str">
        <f>+IFERROR(VLOOKUP(FU549,Auxiliar!$A:$C,3,0),"")</f>
        <v/>
      </c>
      <c r="FY549" s="1"/>
      <c r="FZ549" s="12"/>
      <c r="GA549" s="6" t="str">
        <f>+IFERROR(VALUE(RIGHT(Tabla32[[#This Row],[B2B]],6)),"")</f>
        <v/>
      </c>
      <c r="GB549" s="6" t="str">
        <f>+IFERROR(VLOOKUP(FZ549,Auxiliar!$A:$C,2,0),"")</f>
        <v/>
      </c>
      <c r="GC549" s="7" t="str">
        <f>+IFERROR(VLOOKUP(FZ549,Auxiliar!$A:$C,3,0),"")</f>
        <v/>
      </c>
      <c r="GD549" s="1"/>
      <c r="GE549" s="12"/>
      <c r="GF549" s="6" t="str">
        <f>+IFERROR(VALUE(RIGHT(Tabla33[[#This Row],[B2B]],6)),"")</f>
        <v/>
      </c>
      <c r="GG549" s="6" t="str">
        <f>+IFERROR(VLOOKUP(GE549,Auxiliar!$A:$C,2,0),"")</f>
        <v/>
      </c>
      <c r="GH549" s="7" t="str">
        <f>+IFERROR(VLOOKUP(GE549,Auxiliar!$A:$C,3,0),"")</f>
        <v/>
      </c>
    </row>
    <row r="550" spans="1:190" x14ac:dyDescent="0.25">
      <c r="A550" s="1"/>
      <c r="B550" s="1"/>
      <c r="C550" t="str">
        <f>+IFERROR(VALUE(RIGHT(Tabla1[[#This Row],[B2B]],6)),"")</f>
        <v/>
      </c>
      <c r="D550" t="str">
        <f>+IFERROR(VLOOKUP(B550,Auxiliar!$A:$C,2,0),"")</f>
        <v/>
      </c>
      <c r="E550" s="5" t="str">
        <f>+IFERROR(VLOOKUP(B550,Auxiliar!$A:$C,3,0),"")</f>
        <v/>
      </c>
      <c r="S550" s="1">
        <v>5822</v>
      </c>
      <c r="T550" s="1" t="s">
        <v>9</v>
      </c>
      <c r="U550" s="6">
        <f>+IFERROR(VALUE(RIGHT(Tabla4[[#This Row],[B2B]],6)),"")</f>
        <v>5822</v>
      </c>
      <c r="V550" s="6" t="str">
        <f>+IFERROR(VLOOKUP(T550,Auxiliar!$A:$C,2,0),"")</f>
        <v>CORE</v>
      </c>
      <c r="W550" s="7" t="str">
        <f>+IFERROR(VLOOKUP(T550,Auxiliar!$A:$C,3,0),"")</f>
        <v>0b 1% | 2b 5% | 4b 6%</v>
      </c>
      <c r="AK550" s="1">
        <v>5600</v>
      </c>
      <c r="AL550" s="1" t="s">
        <v>30</v>
      </c>
      <c r="AM550" s="6">
        <f>+IFERROR(VALUE(RIGHT(Tabla7[[#This Row],[B2B]],6)),"")</f>
        <v>5600</v>
      </c>
      <c r="AN550" s="6" t="str">
        <f>+IFERROR(VLOOKUP(AL550,Auxiliar!$A:$C,2,0),"")</f>
        <v>LATONES</v>
      </c>
      <c r="AO550" s="7" t="str">
        <f>+IFERROR(VLOOKUP(AL550,Auxiliar!$A:$C,3,0),"")</f>
        <v>1b 4% | 5b 7% | 97b 0%</v>
      </c>
      <c r="AW550" s="1"/>
      <c r="AX550" s="1" t="s">
        <v>32</v>
      </c>
      <c r="AY550" s="6" t="str">
        <f>+IFERROR(VALUE(RIGHT(Tabla9[[#This Row],[B2B]],6)),"")</f>
        <v/>
      </c>
      <c r="AZ550" s="6" t="str">
        <f>+IFERROR(VLOOKUP(AX550,Auxiliar!$A:$C,2,0),"")</f>
        <v>LATONES</v>
      </c>
      <c r="BA550" s="7" t="str">
        <f>+IFERROR(VLOOKUP(AX550,Auxiliar!$A:$C,3,0),"")</f>
        <v>2b 3% | 4b 4% | 6b 5% | 10b 8%  | 385b 0%</v>
      </c>
      <c r="BI550" s="1"/>
      <c r="BJ550" s="1"/>
      <c r="BK550" s="6" t="str">
        <f>+IFERROR(VALUE(RIGHT(Tabla11[[#This Row],[B2B]],6)),"")</f>
        <v/>
      </c>
      <c r="BL550" s="6" t="str">
        <f>+IFERROR(VLOOKUP(BJ550,Auxiliar!$A:$C,2,0),"")</f>
        <v/>
      </c>
      <c r="BM550" s="7" t="str">
        <f>+IFERROR(VLOOKUP(BJ550,Auxiliar!$A:$C,3,0),"")</f>
        <v/>
      </c>
      <c r="BO550" s="1">
        <v>11615</v>
      </c>
      <c r="BP550" s="1" t="s">
        <v>39</v>
      </c>
      <c r="BQ550" s="6">
        <f>+IFERROR(VALUE(RIGHT(Tabla12[[#This Row],[B2B]],6)),"")</f>
        <v>11615</v>
      </c>
      <c r="BR550" s="6" t="str">
        <f>+IFERROR(VLOOKUP(BP550,Auxiliar!$A:$C,2,0),"")</f>
        <v>VALUE LITRO</v>
      </c>
      <c r="BS550" s="7" t="str">
        <f>+IFERROR(VLOOKUP(BP550,Auxiliar!$A:$C,3,0),"")</f>
        <v>1b 12%</v>
      </c>
      <c r="CA550" s="1">
        <v>4731</v>
      </c>
      <c r="CB550" s="1" t="s">
        <v>35</v>
      </c>
      <c r="CC550" s="6">
        <f>+IFERROR(VALUE(RIGHT(Tabla14[[#This Row],[B2B]],6)),"")</f>
        <v>4731</v>
      </c>
      <c r="CD550" s="6" t="str">
        <f>+IFERROR(VLOOKUP(CB550,Auxiliar!$A:$C,2,0),"")</f>
        <v>Corona 710cc</v>
      </c>
      <c r="CE550" s="7" t="str">
        <f>+IFERROR(VLOOKUP(CB550,Auxiliar!$A:$C,3,0),"")</f>
        <v>1b 10% | 85b 0%</v>
      </c>
      <c r="CG550" s="1"/>
      <c r="CH550" s="1"/>
      <c r="CI550" s="6" t="str">
        <f>+IFERROR(VALUE(RIGHT(Tabla15[[#This Row],[B2B]],6)),"")</f>
        <v/>
      </c>
      <c r="CJ550" s="6" t="str">
        <f>+IFERROR(VLOOKUP(CH550,Auxiliar!$A:$C,2,0),"")</f>
        <v/>
      </c>
      <c r="CK550" s="7" t="str">
        <f>+IFERROR(VLOOKUP(CH550,Auxiliar!$A:$C,3,0),"")</f>
        <v/>
      </c>
      <c r="CM550" s="1">
        <v>4674</v>
      </c>
      <c r="CN550" s="1" t="s">
        <v>20</v>
      </c>
      <c r="CO550" s="6">
        <v>4674</v>
      </c>
      <c r="CP550" s="6" t="s">
        <v>20</v>
      </c>
      <c r="CQ550" s="7" t="s">
        <v>21</v>
      </c>
      <c r="CS550" s="1"/>
      <c r="CT550" s="1"/>
      <c r="CU550" s="6" t="str">
        <f>+IFERROR(VALUE(RIGHT(Tabla17[[#This Row],[B2B]],6)),"")</f>
        <v/>
      </c>
      <c r="CV550" s="6" t="str">
        <f>+IFERROR(VLOOKUP(CT550,Auxiliar!$A:$C,2,0),"")</f>
        <v/>
      </c>
      <c r="CW550" s="7" t="str">
        <f>+IFERROR(VLOOKUP(CT550,Auxiliar!$A:$C,3,0),"")</f>
        <v/>
      </c>
      <c r="CY550" s="1">
        <v>4674</v>
      </c>
      <c r="CZ550" s="1" t="s">
        <v>16</v>
      </c>
      <c r="DA550" s="6">
        <f>+IFERROR(VALUE(RIGHT(Tabla18[[#This Row],[B2B]],6)),"")</f>
        <v>4674</v>
      </c>
      <c r="DB550" s="6" t="str">
        <f>+IFERROR(VLOOKUP(CZ550,Auxiliar!$A:$C,2,0),"")</f>
        <v>PREMIUM</v>
      </c>
      <c r="DC550" s="7" t="str">
        <f>+IFERROR(VLOOKUP(CZ550,Auxiliar!$A:$C,3,0),"")</f>
        <v>0b 0% | 2b 2% | 5b 3,5% | 10b 5%</v>
      </c>
      <c r="DE550" s="1">
        <v>4674</v>
      </c>
      <c r="DF550" s="1" t="s">
        <v>19</v>
      </c>
      <c r="DG550" s="6">
        <f>+IFERROR(VALUE(RIGHT(Tabla19[[#This Row],[B2B]],6)),"")</f>
        <v>4674</v>
      </c>
      <c r="DH550" s="6" t="str">
        <f>+IFERROR(VLOOKUP(DF550,Auxiliar!$A:$C,2,0),"")</f>
        <v>MICHELOB</v>
      </c>
      <c r="DI550" s="7" t="str">
        <f>+IFERROR(VLOOKUP(DF550,Auxiliar!$A:$C,3,0),"")</f>
        <v>1b 7% | 3b 22% | 8b 27%</v>
      </c>
      <c r="DK550" s="1"/>
      <c r="DL550" s="1"/>
      <c r="DM550" s="6" t="str">
        <f>+IFERROR(VALUE(RIGHT(Tabla20[[#This Row],[B2B]],6)),"")</f>
        <v/>
      </c>
      <c r="DN550" s="6" t="str">
        <f>+IFERROR(VLOOKUP(DL550,Auxiliar!$A:$C,2,0),"")</f>
        <v/>
      </c>
      <c r="DO550" s="7" t="str">
        <f>+IFERROR(VLOOKUP(DL550,Auxiliar!$A:$C,3,0),"")</f>
        <v/>
      </c>
      <c r="DQ550" s="1">
        <v>4657</v>
      </c>
      <c r="DR550" s="12" t="s">
        <v>24</v>
      </c>
      <c r="DS550" s="6">
        <f>+IFERROR(VALUE(RIGHT(Tabla21[[#This Row],[B2B]],6)),"")</f>
        <v>4657</v>
      </c>
      <c r="DT550" s="6" t="str">
        <f>+IFERROR(VLOOKUP(DR550,Auxiliar!$A:$C,2,0),"")</f>
        <v>CORONA PORRON</v>
      </c>
      <c r="DU550" s="7" t="str">
        <f>+IFERROR(VLOOKUP(DR550,Auxiliar!$A:$C,3,0),"")</f>
        <v>1b 5% | 20b 0%</v>
      </c>
      <c r="DW550" s="1">
        <v>11626</v>
      </c>
      <c r="DX550" s="12" t="s">
        <v>43</v>
      </c>
      <c r="DY550" s="6">
        <f>+IFERROR(VALUE(RIGHT(Tabla22[[#This Row],[B2B]],6)),"")</f>
        <v>11626</v>
      </c>
      <c r="DZ550" s="6" t="str">
        <f>+IFERROR(VLOOKUP(DX550,Auxiliar!$A:$C,2,0),"")</f>
        <v xml:space="preserve">VALUE LATA </v>
      </c>
      <c r="EA550" s="7" t="str">
        <f>+IFERROR(VLOOKUP(DX550,Auxiliar!$A:$C,3,0),"")</f>
        <v>1b 15% | 100b 18%</v>
      </c>
      <c r="EC550" s="1">
        <v>11607</v>
      </c>
      <c r="ED550" s="12" t="s">
        <v>47</v>
      </c>
      <c r="EE550" s="6">
        <f>+IFERROR(VALUE(RIGHT(Tabla23[[#This Row],[B2B]],6)),"")</f>
        <v>11607</v>
      </c>
      <c r="EF550" s="6" t="str">
        <f>+IFERROR(VLOOKUP(ED550,Auxiliar!$A:$C,2,0),"")</f>
        <v>VALUE LATON</v>
      </c>
      <c r="EG550" s="7" t="str">
        <f>+IFERROR(VLOOKUP(ED550,Auxiliar!$A:$C,3,0),"")</f>
        <v>1b 10% | 5b 15% | 192b 0%</v>
      </c>
      <c r="EI550" s="1"/>
      <c r="EJ550" s="12"/>
      <c r="EK550" s="6" t="str">
        <f>+IFERROR(VALUE(RIGHT(Tabla24[[#This Row],[B2B]],6)),"")</f>
        <v/>
      </c>
      <c r="EL550" s="6" t="str">
        <f>+IFERROR(VLOOKUP(EJ550,Auxiliar!$A:$C,2,0),"")</f>
        <v/>
      </c>
      <c r="EM550" s="7" t="str">
        <f>+IFERROR(VLOOKUP(EJ550,Auxiliar!$A:$C,3,0),"")</f>
        <v/>
      </c>
      <c r="EO550" s="1"/>
      <c r="EP550" s="12"/>
      <c r="EQ550" s="6" t="str">
        <f>+IFERROR(VALUE(RIGHT(Tabla25[[#This Row],[B2B]],6)),"")</f>
        <v/>
      </c>
      <c r="ER550" s="6" t="str">
        <f>+IFERROR(VLOOKUP(EP550,Auxiliar!$A:$C,2,0),"")</f>
        <v/>
      </c>
      <c r="ES550" s="7" t="str">
        <f>+IFERROR(VLOOKUP(EP550,Auxiliar!$A:$C,3,0),"")</f>
        <v/>
      </c>
      <c r="EU550" s="1"/>
      <c r="EV550" s="12"/>
      <c r="EW550" s="6" t="str">
        <f>+IFERROR(VALUE(RIGHT(Tabla26[[#This Row],[B2B]],6)),"")</f>
        <v/>
      </c>
      <c r="EX550" s="6" t="str">
        <f>+IFERROR(VLOOKUP(EV550,Auxiliar!$A:$C,2,0),"")</f>
        <v/>
      </c>
      <c r="EY550" s="7" t="str">
        <f>+IFERROR(VLOOKUP(EV550,Auxiliar!$A:$C,3,0),"")</f>
        <v/>
      </c>
      <c r="EZ550" s="1"/>
      <c r="FA550" s="12"/>
      <c r="FB550" s="6" t="str">
        <f>+IFERROR(VALUE(RIGHT(Tabla27[[#This Row],[B2B]],6)),"")</f>
        <v/>
      </c>
      <c r="FC550" s="6" t="str">
        <f>+IFERROR(VLOOKUP(FA550,Auxiliar!$A:$C,2,0),"")</f>
        <v/>
      </c>
      <c r="FD550" s="7" t="str">
        <f>+IFERROR(VLOOKUP(FA550,Auxiliar!$A:$C,3,0),"")</f>
        <v/>
      </c>
      <c r="FE550" s="1"/>
      <c r="FF550" s="12"/>
      <c r="FG550" s="6" t="str">
        <f>+IFERROR(VALUE(RIGHT(Tabla28[[#This Row],[B2B]],6)),"")</f>
        <v/>
      </c>
      <c r="FH550" s="6" t="str">
        <f>+IFERROR(VLOOKUP(FF550,Auxiliar!$A:$C,2,0),"")</f>
        <v/>
      </c>
      <c r="FI550" s="7" t="str">
        <f>+IFERROR(VLOOKUP(FF550,Auxiliar!$A:$C,3,0),"")</f>
        <v/>
      </c>
      <c r="FJ550" s="1"/>
      <c r="FK550" s="12"/>
      <c r="FL550" s="6" t="str">
        <f>+IFERROR(VALUE(RIGHT(Tabla29[[#This Row],[B2B]],6)),"")</f>
        <v/>
      </c>
      <c r="FM550" s="6" t="str">
        <f>+IFERROR(VLOOKUP(FK550,Auxiliar!$A:$C,2,0),"")</f>
        <v/>
      </c>
      <c r="FN550" s="7" t="str">
        <f>+IFERROR(VLOOKUP(FK550,Auxiliar!$A:$C,3,0),"")</f>
        <v/>
      </c>
      <c r="FO550" s="1"/>
      <c r="FP550" s="12"/>
      <c r="FQ550" s="6" t="str">
        <f>+IFERROR(VALUE(RIGHT(Tabla30[[#This Row],[B2B]],6)),"")</f>
        <v/>
      </c>
      <c r="FR550" s="6" t="str">
        <f>+IFERROR(VLOOKUP(FP550,Auxiliar!$A:$C,2,0),"")</f>
        <v/>
      </c>
      <c r="FS550" s="7"/>
      <c r="FT550" s="1"/>
      <c r="FU550" s="12"/>
      <c r="FV550" s="6" t="str">
        <f>+IFERROR(VALUE(RIGHT(Tabla31[[#This Row],[B2B]],6)),"")</f>
        <v/>
      </c>
      <c r="FW550" s="6" t="str">
        <f>+IFERROR(VLOOKUP(FU550,Auxiliar!$A:$C,2,0),"")</f>
        <v/>
      </c>
      <c r="FX550" s="7" t="str">
        <f>+IFERROR(VLOOKUP(FU550,Auxiliar!$A:$C,3,0),"")</f>
        <v/>
      </c>
      <c r="FY550" s="1"/>
      <c r="FZ550" s="12"/>
      <c r="GA550" s="6" t="str">
        <f>+IFERROR(VALUE(RIGHT(Tabla32[[#This Row],[B2B]],6)),"")</f>
        <v/>
      </c>
      <c r="GB550" s="6" t="str">
        <f>+IFERROR(VLOOKUP(FZ550,Auxiliar!$A:$C,2,0),"")</f>
        <v/>
      </c>
      <c r="GC550" s="7" t="str">
        <f>+IFERROR(VLOOKUP(FZ550,Auxiliar!$A:$C,3,0),"")</f>
        <v/>
      </c>
      <c r="GD550" s="1"/>
      <c r="GE550" s="12"/>
      <c r="GF550" s="6" t="str">
        <f>+IFERROR(VALUE(RIGHT(Tabla33[[#This Row],[B2B]],6)),"")</f>
        <v/>
      </c>
      <c r="GG550" s="6" t="str">
        <f>+IFERROR(VLOOKUP(GE550,Auxiliar!$A:$C,2,0),"")</f>
        <v/>
      </c>
      <c r="GH550" s="7" t="str">
        <f>+IFERROR(VLOOKUP(GE550,Auxiliar!$A:$C,3,0),"")</f>
        <v/>
      </c>
    </row>
    <row r="551" spans="1:190" x14ac:dyDescent="0.25">
      <c r="A551" s="1"/>
      <c r="B551" s="1"/>
      <c r="C551" t="str">
        <f>+IFERROR(VALUE(RIGHT(Tabla1[[#This Row],[B2B]],6)),"")</f>
        <v/>
      </c>
      <c r="D551" t="str">
        <f>+IFERROR(VLOOKUP(B551,Auxiliar!$A:$C,2,0),"")</f>
        <v/>
      </c>
      <c r="E551" s="5" t="str">
        <f>+IFERROR(VLOOKUP(B551,Auxiliar!$A:$C,3,0),"")</f>
        <v/>
      </c>
      <c r="S551" s="1">
        <v>5848</v>
      </c>
      <c r="T551" s="1" t="s">
        <v>9</v>
      </c>
      <c r="U551" s="6">
        <f>+IFERROR(VALUE(RIGHT(Tabla4[[#This Row],[B2B]],6)),"")</f>
        <v>5848</v>
      </c>
      <c r="V551" s="6" t="str">
        <f>+IFERROR(VLOOKUP(T551,Auxiliar!$A:$C,2,0),"")</f>
        <v>CORE</v>
      </c>
      <c r="W551" s="7" t="str">
        <f>+IFERROR(VLOOKUP(T551,Auxiliar!$A:$C,3,0),"")</f>
        <v>0b 1% | 2b 5% | 4b 6%</v>
      </c>
      <c r="AK551" s="1">
        <v>5604</v>
      </c>
      <c r="AL551" s="1" t="s">
        <v>30</v>
      </c>
      <c r="AM551" s="6">
        <f>+IFERROR(VALUE(RIGHT(Tabla7[[#This Row],[B2B]],6)),"")</f>
        <v>5604</v>
      </c>
      <c r="AN551" s="6" t="str">
        <f>+IFERROR(VLOOKUP(AL551,Auxiliar!$A:$C,2,0),"")</f>
        <v>LATONES</v>
      </c>
      <c r="AO551" s="7" t="str">
        <f>+IFERROR(VLOOKUP(AL551,Auxiliar!$A:$C,3,0),"")</f>
        <v>1b 4% | 5b 7% | 97b 0%</v>
      </c>
      <c r="AW551" s="1"/>
      <c r="AX551" s="1" t="s">
        <v>32</v>
      </c>
      <c r="AY551" s="6" t="str">
        <f>+IFERROR(VALUE(RIGHT(Tabla9[[#This Row],[B2B]],6)),"")</f>
        <v/>
      </c>
      <c r="AZ551" s="6" t="str">
        <f>+IFERROR(VLOOKUP(AX551,Auxiliar!$A:$C,2,0),"")</f>
        <v>LATONES</v>
      </c>
      <c r="BA551" s="7" t="str">
        <f>+IFERROR(VLOOKUP(AX551,Auxiliar!$A:$C,3,0),"")</f>
        <v>2b 3% | 4b 4% | 6b 5% | 10b 8%  | 385b 0%</v>
      </c>
      <c r="BI551" s="1"/>
      <c r="BJ551" s="1"/>
      <c r="BK551" s="6" t="str">
        <f>+IFERROR(VALUE(RIGHT(Tabla11[[#This Row],[B2B]],6)),"")</f>
        <v/>
      </c>
      <c r="BL551" s="6" t="str">
        <f>+IFERROR(VLOOKUP(BJ551,Auxiliar!$A:$C,2,0),"")</f>
        <v/>
      </c>
      <c r="BM551" s="7" t="str">
        <f>+IFERROR(VLOOKUP(BJ551,Auxiliar!$A:$C,3,0),"")</f>
        <v/>
      </c>
      <c r="BO551" s="1">
        <v>2263</v>
      </c>
      <c r="BP551" s="1" t="s">
        <v>39</v>
      </c>
      <c r="BQ551" s="6">
        <f>+IFERROR(VALUE(RIGHT(Tabla12[[#This Row],[B2B]],6)),"")</f>
        <v>2263</v>
      </c>
      <c r="BR551" s="6" t="str">
        <f>+IFERROR(VLOOKUP(BP551,Auxiliar!$A:$C,2,0),"")</f>
        <v>VALUE LITRO</v>
      </c>
      <c r="BS551" s="7" t="str">
        <f>+IFERROR(VLOOKUP(BP551,Auxiliar!$A:$C,3,0),"")</f>
        <v>1b 12%</v>
      </c>
      <c r="CA551" s="1">
        <v>4732</v>
      </c>
      <c r="CB551" s="1" t="s">
        <v>35</v>
      </c>
      <c r="CC551" s="6">
        <f>+IFERROR(VALUE(RIGHT(Tabla14[[#This Row],[B2B]],6)),"")</f>
        <v>4732</v>
      </c>
      <c r="CD551" s="6" t="str">
        <f>+IFERROR(VLOOKUP(CB551,Auxiliar!$A:$C,2,0),"")</f>
        <v>Corona 710cc</v>
      </c>
      <c r="CE551" s="7" t="str">
        <f>+IFERROR(VLOOKUP(CB551,Auxiliar!$A:$C,3,0),"")</f>
        <v>1b 10% | 85b 0%</v>
      </c>
      <c r="CG551" s="1"/>
      <c r="CH551" s="1"/>
      <c r="CI551" s="6" t="str">
        <f>+IFERROR(VALUE(RIGHT(Tabla15[[#This Row],[B2B]],6)),"")</f>
        <v/>
      </c>
      <c r="CJ551" s="6" t="str">
        <f>+IFERROR(VLOOKUP(CH551,Auxiliar!$A:$C,2,0),"")</f>
        <v/>
      </c>
      <c r="CK551" s="7" t="str">
        <f>+IFERROR(VLOOKUP(CH551,Auxiliar!$A:$C,3,0),"")</f>
        <v/>
      </c>
      <c r="CM551" s="1">
        <v>4689</v>
      </c>
      <c r="CN551" s="1" t="s">
        <v>20</v>
      </c>
      <c r="CO551" s="6">
        <v>4689</v>
      </c>
      <c r="CP551" s="6" t="s">
        <v>20</v>
      </c>
      <c r="CQ551" s="7" t="s">
        <v>21</v>
      </c>
      <c r="CS551" s="1"/>
      <c r="CT551" s="1"/>
      <c r="CU551" s="6" t="str">
        <f>+IFERROR(VALUE(RIGHT(Tabla17[[#This Row],[B2B]],6)),"")</f>
        <v/>
      </c>
      <c r="CV551" s="6" t="str">
        <f>+IFERROR(VLOOKUP(CT551,Auxiliar!$A:$C,2,0),"")</f>
        <v/>
      </c>
      <c r="CW551" s="7" t="str">
        <f>+IFERROR(VLOOKUP(CT551,Auxiliar!$A:$C,3,0),"")</f>
        <v/>
      </c>
      <c r="CY551" s="1">
        <v>4689</v>
      </c>
      <c r="CZ551" s="1" t="s">
        <v>16</v>
      </c>
      <c r="DA551" s="6">
        <f>+IFERROR(VALUE(RIGHT(Tabla18[[#This Row],[B2B]],6)),"")</f>
        <v>4689</v>
      </c>
      <c r="DB551" s="6" t="str">
        <f>+IFERROR(VLOOKUP(CZ551,Auxiliar!$A:$C,2,0),"")</f>
        <v>PREMIUM</v>
      </c>
      <c r="DC551" s="7" t="str">
        <f>+IFERROR(VLOOKUP(CZ551,Auxiliar!$A:$C,3,0),"")</f>
        <v>0b 0% | 2b 2% | 5b 3,5% | 10b 5%</v>
      </c>
      <c r="DE551" s="1">
        <v>4689</v>
      </c>
      <c r="DF551" s="1" t="s">
        <v>19</v>
      </c>
      <c r="DG551" s="6">
        <f>+IFERROR(VALUE(RIGHT(Tabla19[[#This Row],[B2B]],6)),"")</f>
        <v>4689</v>
      </c>
      <c r="DH551" s="6" t="str">
        <f>+IFERROR(VLOOKUP(DF551,Auxiliar!$A:$C,2,0),"")</f>
        <v>MICHELOB</v>
      </c>
      <c r="DI551" s="7" t="str">
        <f>+IFERROR(VLOOKUP(DF551,Auxiliar!$A:$C,3,0),"")</f>
        <v>1b 7% | 3b 22% | 8b 27%</v>
      </c>
      <c r="DK551" s="1"/>
      <c r="DL551" s="1"/>
      <c r="DM551" s="6" t="str">
        <f>+IFERROR(VALUE(RIGHT(Tabla20[[#This Row],[B2B]],6)),"")</f>
        <v/>
      </c>
      <c r="DN551" s="6" t="str">
        <f>+IFERROR(VLOOKUP(DL551,Auxiliar!$A:$C,2,0),"")</f>
        <v/>
      </c>
      <c r="DO551" s="7" t="str">
        <f>+IFERROR(VLOOKUP(DL551,Auxiliar!$A:$C,3,0),"")</f>
        <v/>
      </c>
      <c r="DQ551" s="1">
        <v>4674</v>
      </c>
      <c r="DR551" s="12" t="s">
        <v>24</v>
      </c>
      <c r="DS551" s="6">
        <f>+IFERROR(VALUE(RIGHT(Tabla21[[#This Row],[B2B]],6)),"")</f>
        <v>4674</v>
      </c>
      <c r="DT551" s="6" t="str">
        <f>+IFERROR(VLOOKUP(DR551,Auxiliar!$A:$C,2,0),"")</f>
        <v>CORONA PORRON</v>
      </c>
      <c r="DU551" s="7" t="str">
        <f>+IFERROR(VLOOKUP(DR551,Auxiliar!$A:$C,3,0),"")</f>
        <v>1b 5% | 20b 0%</v>
      </c>
      <c r="DW551" s="1">
        <v>11641</v>
      </c>
      <c r="DX551" s="12" t="s">
        <v>43</v>
      </c>
      <c r="DY551" s="6">
        <f>+IFERROR(VALUE(RIGHT(Tabla22[[#This Row],[B2B]],6)),"")</f>
        <v>11641</v>
      </c>
      <c r="DZ551" s="6" t="str">
        <f>+IFERROR(VLOOKUP(DX551,Auxiliar!$A:$C,2,0),"")</f>
        <v xml:space="preserve">VALUE LATA </v>
      </c>
      <c r="EA551" s="7" t="str">
        <f>+IFERROR(VLOOKUP(DX551,Auxiliar!$A:$C,3,0),"")</f>
        <v>1b 15% | 100b 18%</v>
      </c>
      <c r="EC551" s="1">
        <v>11615</v>
      </c>
      <c r="ED551" s="12" t="s">
        <v>47</v>
      </c>
      <c r="EE551" s="6">
        <f>+IFERROR(VALUE(RIGHT(Tabla23[[#This Row],[B2B]],6)),"")</f>
        <v>11615</v>
      </c>
      <c r="EF551" s="6" t="str">
        <f>+IFERROR(VLOOKUP(ED551,Auxiliar!$A:$C,2,0),"")</f>
        <v>VALUE LATON</v>
      </c>
      <c r="EG551" s="7" t="str">
        <f>+IFERROR(VLOOKUP(ED551,Auxiliar!$A:$C,3,0),"")</f>
        <v>1b 10% | 5b 15% | 192b 0%</v>
      </c>
      <c r="EI551" s="1"/>
      <c r="EJ551" s="12"/>
      <c r="EK551" s="6" t="str">
        <f>+IFERROR(VALUE(RIGHT(Tabla24[[#This Row],[B2B]],6)),"")</f>
        <v/>
      </c>
      <c r="EL551" s="6" t="str">
        <f>+IFERROR(VLOOKUP(EJ551,Auxiliar!$A:$C,2,0),"")</f>
        <v/>
      </c>
      <c r="EM551" s="7" t="str">
        <f>+IFERROR(VLOOKUP(EJ551,Auxiliar!$A:$C,3,0),"")</f>
        <v/>
      </c>
      <c r="EO551" s="1"/>
      <c r="EP551" s="12"/>
      <c r="EQ551" s="6" t="str">
        <f>+IFERROR(VALUE(RIGHT(Tabla25[[#This Row],[B2B]],6)),"")</f>
        <v/>
      </c>
      <c r="ER551" s="6" t="str">
        <f>+IFERROR(VLOOKUP(EP551,Auxiliar!$A:$C,2,0),"")</f>
        <v/>
      </c>
      <c r="ES551" s="7" t="str">
        <f>+IFERROR(VLOOKUP(EP551,Auxiliar!$A:$C,3,0),"")</f>
        <v/>
      </c>
      <c r="EU551" s="1"/>
      <c r="EV551" s="12"/>
      <c r="EW551" s="6" t="str">
        <f>+IFERROR(VALUE(RIGHT(Tabla26[[#This Row],[B2B]],6)),"")</f>
        <v/>
      </c>
      <c r="EX551" s="6" t="str">
        <f>+IFERROR(VLOOKUP(EV551,Auxiliar!$A:$C,2,0),"")</f>
        <v/>
      </c>
      <c r="EY551" s="7" t="str">
        <f>+IFERROR(VLOOKUP(EV551,Auxiliar!$A:$C,3,0),"")</f>
        <v/>
      </c>
      <c r="EZ551" s="1"/>
      <c r="FA551" s="12"/>
      <c r="FB551" s="6" t="str">
        <f>+IFERROR(VALUE(RIGHT(Tabla27[[#This Row],[B2B]],6)),"")</f>
        <v/>
      </c>
      <c r="FC551" s="6" t="str">
        <f>+IFERROR(VLOOKUP(FA551,Auxiliar!$A:$C,2,0),"")</f>
        <v/>
      </c>
      <c r="FD551" s="7" t="str">
        <f>+IFERROR(VLOOKUP(FA551,Auxiliar!$A:$C,3,0),"")</f>
        <v/>
      </c>
      <c r="FE551" s="1"/>
      <c r="FF551" s="12"/>
      <c r="FG551" s="6" t="str">
        <f>+IFERROR(VALUE(RIGHT(Tabla28[[#This Row],[B2B]],6)),"")</f>
        <v/>
      </c>
      <c r="FH551" s="6" t="str">
        <f>+IFERROR(VLOOKUP(FF551,Auxiliar!$A:$C,2,0),"")</f>
        <v/>
      </c>
      <c r="FI551" s="7" t="str">
        <f>+IFERROR(VLOOKUP(FF551,Auxiliar!$A:$C,3,0),"")</f>
        <v/>
      </c>
      <c r="FJ551" s="1"/>
      <c r="FK551" s="12"/>
      <c r="FL551" s="6" t="str">
        <f>+IFERROR(VALUE(RIGHT(Tabla29[[#This Row],[B2B]],6)),"")</f>
        <v/>
      </c>
      <c r="FM551" s="6" t="str">
        <f>+IFERROR(VLOOKUP(FK551,Auxiliar!$A:$C,2,0),"")</f>
        <v/>
      </c>
      <c r="FN551" s="7" t="str">
        <f>+IFERROR(VLOOKUP(FK551,Auxiliar!$A:$C,3,0),"")</f>
        <v/>
      </c>
      <c r="FO551" s="1"/>
      <c r="FP551" s="12"/>
      <c r="FQ551" s="6" t="str">
        <f>+IFERROR(VALUE(RIGHT(Tabla30[[#This Row],[B2B]],6)),"")</f>
        <v/>
      </c>
      <c r="FR551" s="6" t="str">
        <f>+IFERROR(VLOOKUP(FP551,Auxiliar!$A:$C,2,0),"")</f>
        <v/>
      </c>
      <c r="FS551" s="7"/>
      <c r="FT551" s="1"/>
      <c r="FU551" s="12"/>
      <c r="FV551" s="6" t="str">
        <f>+IFERROR(VALUE(RIGHT(Tabla31[[#This Row],[B2B]],6)),"")</f>
        <v/>
      </c>
      <c r="FW551" s="6" t="str">
        <f>+IFERROR(VLOOKUP(FU551,Auxiliar!$A:$C,2,0),"")</f>
        <v/>
      </c>
      <c r="FX551" s="7" t="str">
        <f>+IFERROR(VLOOKUP(FU551,Auxiliar!$A:$C,3,0),"")</f>
        <v/>
      </c>
      <c r="FY551" s="1"/>
      <c r="FZ551" s="12"/>
      <c r="GA551" s="6" t="str">
        <f>+IFERROR(VALUE(RIGHT(Tabla32[[#This Row],[B2B]],6)),"")</f>
        <v/>
      </c>
      <c r="GB551" s="6" t="str">
        <f>+IFERROR(VLOOKUP(FZ551,Auxiliar!$A:$C,2,0),"")</f>
        <v/>
      </c>
      <c r="GC551" s="7" t="str">
        <f>+IFERROR(VLOOKUP(FZ551,Auxiliar!$A:$C,3,0),"")</f>
        <v/>
      </c>
      <c r="GD551" s="1"/>
      <c r="GE551" s="12"/>
      <c r="GF551" s="6" t="str">
        <f>+IFERROR(VALUE(RIGHT(Tabla33[[#This Row],[B2B]],6)),"")</f>
        <v/>
      </c>
      <c r="GG551" s="6" t="str">
        <f>+IFERROR(VLOOKUP(GE551,Auxiliar!$A:$C,2,0),"")</f>
        <v/>
      </c>
      <c r="GH551" s="7" t="str">
        <f>+IFERROR(VLOOKUP(GE551,Auxiliar!$A:$C,3,0),"")</f>
        <v/>
      </c>
    </row>
    <row r="552" spans="1:190" x14ac:dyDescent="0.25">
      <c r="A552" s="1"/>
      <c r="B552" s="1"/>
      <c r="C552" t="str">
        <f>+IFERROR(VALUE(RIGHT(Tabla1[[#This Row],[B2B]],6)),"")</f>
        <v/>
      </c>
      <c r="D552" t="str">
        <f>+IFERROR(VLOOKUP(B552,Auxiliar!$A:$C,2,0),"")</f>
        <v/>
      </c>
      <c r="E552" s="5" t="str">
        <f>+IFERROR(VLOOKUP(B552,Auxiliar!$A:$C,3,0),"")</f>
        <v/>
      </c>
      <c r="S552" s="1">
        <v>5857</v>
      </c>
      <c r="T552" s="1" t="s">
        <v>9</v>
      </c>
      <c r="U552" s="6">
        <f>+IFERROR(VALUE(RIGHT(Tabla4[[#This Row],[B2B]],6)),"")</f>
        <v>5857</v>
      </c>
      <c r="V552" s="6" t="str">
        <f>+IFERROR(VLOOKUP(T552,Auxiliar!$A:$C,2,0),"")</f>
        <v>CORE</v>
      </c>
      <c r="W552" s="7" t="str">
        <f>+IFERROR(VLOOKUP(T552,Auxiliar!$A:$C,3,0),"")</f>
        <v>0b 1% | 2b 5% | 4b 6%</v>
      </c>
      <c r="AK552" s="1">
        <v>5605</v>
      </c>
      <c r="AL552" s="1" t="s">
        <v>30</v>
      </c>
      <c r="AM552" s="6">
        <f>+IFERROR(VALUE(RIGHT(Tabla7[[#This Row],[B2B]],6)),"")</f>
        <v>5605</v>
      </c>
      <c r="AN552" s="6" t="str">
        <f>+IFERROR(VLOOKUP(AL552,Auxiliar!$A:$C,2,0),"")</f>
        <v>LATONES</v>
      </c>
      <c r="AO552" s="7" t="str">
        <f>+IFERROR(VLOOKUP(AL552,Auxiliar!$A:$C,3,0),"")</f>
        <v>1b 4% | 5b 7% | 97b 0%</v>
      </c>
      <c r="AW552" s="1"/>
      <c r="AX552" s="1" t="s">
        <v>32</v>
      </c>
      <c r="AY552" s="6" t="str">
        <f>+IFERROR(VALUE(RIGHT(Tabla9[[#This Row],[B2B]],6)),"")</f>
        <v/>
      </c>
      <c r="AZ552" s="6" t="str">
        <f>+IFERROR(VLOOKUP(AX552,Auxiliar!$A:$C,2,0),"")</f>
        <v>LATONES</v>
      </c>
      <c r="BA552" s="7" t="str">
        <f>+IFERROR(VLOOKUP(AX552,Auxiliar!$A:$C,3,0),"")</f>
        <v>2b 3% | 4b 4% | 6b 5% | 10b 8%  | 385b 0%</v>
      </c>
      <c r="BI552" s="1"/>
      <c r="BJ552" s="1"/>
      <c r="BK552" s="6" t="str">
        <f>+IFERROR(VALUE(RIGHT(Tabla11[[#This Row],[B2B]],6)),"")</f>
        <v/>
      </c>
      <c r="BL552" s="6" t="str">
        <f>+IFERROR(VLOOKUP(BJ552,Auxiliar!$A:$C,2,0),"")</f>
        <v/>
      </c>
      <c r="BM552" s="7" t="str">
        <f>+IFERROR(VLOOKUP(BJ552,Auxiliar!$A:$C,3,0),"")</f>
        <v/>
      </c>
      <c r="BO552" s="1">
        <v>11622</v>
      </c>
      <c r="BP552" s="1" t="s">
        <v>39</v>
      </c>
      <c r="BQ552" s="6">
        <f>+IFERROR(VALUE(RIGHT(Tabla12[[#This Row],[B2B]],6)),"")</f>
        <v>11622</v>
      </c>
      <c r="BR552" s="6" t="str">
        <f>+IFERROR(VLOOKUP(BP552,Auxiliar!$A:$C,2,0),"")</f>
        <v>VALUE LITRO</v>
      </c>
      <c r="BS552" s="7" t="str">
        <f>+IFERROR(VLOOKUP(BP552,Auxiliar!$A:$C,3,0),"")</f>
        <v>1b 12%</v>
      </c>
      <c r="CA552" s="1">
        <v>4739</v>
      </c>
      <c r="CB552" s="1" t="s">
        <v>35</v>
      </c>
      <c r="CC552" s="6">
        <f>+IFERROR(VALUE(RIGHT(Tabla14[[#This Row],[B2B]],6)),"")</f>
        <v>4739</v>
      </c>
      <c r="CD552" s="6" t="str">
        <f>+IFERROR(VLOOKUP(CB552,Auxiliar!$A:$C,2,0),"")</f>
        <v>Corona 710cc</v>
      </c>
      <c r="CE552" s="7" t="str">
        <f>+IFERROR(VLOOKUP(CB552,Auxiliar!$A:$C,3,0),"")</f>
        <v>1b 10% | 85b 0%</v>
      </c>
      <c r="CG552" s="1"/>
      <c r="CH552" s="1"/>
      <c r="CI552" s="6" t="str">
        <f>+IFERROR(VALUE(RIGHT(Tabla15[[#This Row],[B2B]],6)),"")</f>
        <v/>
      </c>
      <c r="CJ552" s="6" t="str">
        <f>+IFERROR(VLOOKUP(CH552,Auxiliar!$A:$C,2,0),"")</f>
        <v/>
      </c>
      <c r="CK552" s="7" t="str">
        <f>+IFERROR(VLOOKUP(CH552,Auxiliar!$A:$C,3,0),"")</f>
        <v/>
      </c>
      <c r="CM552" s="1">
        <v>4694</v>
      </c>
      <c r="CN552" s="1" t="s">
        <v>20</v>
      </c>
      <c r="CO552" s="6">
        <v>4694</v>
      </c>
      <c r="CP552" s="6" t="s">
        <v>20</v>
      </c>
      <c r="CQ552" s="7" t="s">
        <v>21</v>
      </c>
      <c r="CS552" s="1"/>
      <c r="CT552" s="1"/>
      <c r="CU552" s="6" t="str">
        <f>+IFERROR(VALUE(RIGHT(Tabla17[[#This Row],[B2B]],6)),"")</f>
        <v/>
      </c>
      <c r="CV552" s="6" t="str">
        <f>+IFERROR(VLOOKUP(CT552,Auxiliar!$A:$C,2,0),"")</f>
        <v/>
      </c>
      <c r="CW552" s="7" t="str">
        <f>+IFERROR(VLOOKUP(CT552,Auxiliar!$A:$C,3,0),"")</f>
        <v/>
      </c>
      <c r="CY552" s="1">
        <v>4694</v>
      </c>
      <c r="CZ552" s="1" t="s">
        <v>16</v>
      </c>
      <c r="DA552" s="6">
        <f>+IFERROR(VALUE(RIGHT(Tabla18[[#This Row],[B2B]],6)),"")</f>
        <v>4694</v>
      </c>
      <c r="DB552" s="6" t="str">
        <f>+IFERROR(VLOOKUP(CZ552,Auxiliar!$A:$C,2,0),"")</f>
        <v>PREMIUM</v>
      </c>
      <c r="DC552" s="7" t="str">
        <f>+IFERROR(VLOOKUP(CZ552,Auxiliar!$A:$C,3,0),"")</f>
        <v>0b 0% | 2b 2% | 5b 3,5% | 10b 5%</v>
      </c>
      <c r="DE552" s="1">
        <v>4694</v>
      </c>
      <c r="DF552" s="1" t="s">
        <v>19</v>
      </c>
      <c r="DG552" s="6">
        <f>+IFERROR(VALUE(RIGHT(Tabla19[[#This Row],[B2B]],6)),"")</f>
        <v>4694</v>
      </c>
      <c r="DH552" s="6" t="str">
        <f>+IFERROR(VLOOKUP(DF552,Auxiliar!$A:$C,2,0),"")</f>
        <v>MICHELOB</v>
      </c>
      <c r="DI552" s="7" t="str">
        <f>+IFERROR(VLOOKUP(DF552,Auxiliar!$A:$C,3,0),"")</f>
        <v>1b 7% | 3b 22% | 8b 27%</v>
      </c>
      <c r="DK552" s="1"/>
      <c r="DL552" s="1"/>
      <c r="DM552" s="6" t="str">
        <f>+IFERROR(VALUE(RIGHT(Tabla20[[#This Row],[B2B]],6)),"")</f>
        <v/>
      </c>
      <c r="DN552" s="6" t="str">
        <f>+IFERROR(VLOOKUP(DL552,Auxiliar!$A:$C,2,0),"")</f>
        <v/>
      </c>
      <c r="DO552" s="7" t="str">
        <f>+IFERROR(VLOOKUP(DL552,Auxiliar!$A:$C,3,0),"")</f>
        <v/>
      </c>
      <c r="DQ552" s="1">
        <v>4689</v>
      </c>
      <c r="DR552" s="12" t="s">
        <v>24</v>
      </c>
      <c r="DS552" s="6">
        <f>+IFERROR(VALUE(RIGHT(Tabla21[[#This Row],[B2B]],6)),"")</f>
        <v>4689</v>
      </c>
      <c r="DT552" s="6" t="str">
        <f>+IFERROR(VLOOKUP(DR552,Auxiliar!$A:$C,2,0),"")</f>
        <v>CORONA PORRON</v>
      </c>
      <c r="DU552" s="7" t="str">
        <f>+IFERROR(VLOOKUP(DR552,Auxiliar!$A:$C,3,0),"")</f>
        <v>1b 5% | 20b 0%</v>
      </c>
      <c r="DW552" s="1">
        <v>2328</v>
      </c>
      <c r="DX552" s="12" t="s">
        <v>43</v>
      </c>
      <c r="DY552" s="6">
        <f>+IFERROR(VALUE(RIGHT(Tabla22[[#This Row],[B2B]],6)),"")</f>
        <v>2328</v>
      </c>
      <c r="DZ552" s="6" t="str">
        <f>+IFERROR(VLOOKUP(DX552,Auxiliar!$A:$C,2,0),"")</f>
        <v xml:space="preserve">VALUE LATA </v>
      </c>
      <c r="EA552" s="7" t="str">
        <f>+IFERROR(VLOOKUP(DX552,Auxiliar!$A:$C,3,0),"")</f>
        <v>1b 15% | 100b 18%</v>
      </c>
      <c r="EC552" s="1">
        <v>2263</v>
      </c>
      <c r="ED552" s="12" t="s">
        <v>47</v>
      </c>
      <c r="EE552" s="6">
        <f>+IFERROR(VALUE(RIGHT(Tabla23[[#This Row],[B2B]],6)),"")</f>
        <v>2263</v>
      </c>
      <c r="EF552" s="6" t="str">
        <f>+IFERROR(VLOOKUP(ED552,Auxiliar!$A:$C,2,0),"")</f>
        <v>VALUE LATON</v>
      </c>
      <c r="EG552" s="7" t="str">
        <f>+IFERROR(VLOOKUP(ED552,Auxiliar!$A:$C,3,0),"")</f>
        <v>1b 10% | 5b 15% | 192b 0%</v>
      </c>
      <c r="EI552" s="1"/>
      <c r="EJ552" s="12"/>
      <c r="EK552" s="6" t="str">
        <f>+IFERROR(VALUE(RIGHT(Tabla24[[#This Row],[B2B]],6)),"")</f>
        <v/>
      </c>
      <c r="EL552" s="6" t="str">
        <f>+IFERROR(VLOOKUP(EJ552,Auxiliar!$A:$C,2,0),"")</f>
        <v/>
      </c>
      <c r="EM552" s="7" t="str">
        <f>+IFERROR(VLOOKUP(EJ552,Auxiliar!$A:$C,3,0),"")</f>
        <v/>
      </c>
      <c r="EO552" s="1"/>
      <c r="EP552" s="12"/>
      <c r="EQ552" s="6" t="str">
        <f>+IFERROR(VALUE(RIGHT(Tabla25[[#This Row],[B2B]],6)),"")</f>
        <v/>
      </c>
      <c r="ER552" s="6" t="str">
        <f>+IFERROR(VLOOKUP(EP552,Auxiliar!$A:$C,2,0),"")</f>
        <v/>
      </c>
      <c r="ES552" s="7" t="str">
        <f>+IFERROR(VLOOKUP(EP552,Auxiliar!$A:$C,3,0),"")</f>
        <v/>
      </c>
      <c r="EU552" s="1"/>
      <c r="EV552" s="12"/>
      <c r="EW552" s="6" t="str">
        <f>+IFERROR(VALUE(RIGHT(Tabla26[[#This Row],[B2B]],6)),"")</f>
        <v/>
      </c>
      <c r="EX552" s="6" t="str">
        <f>+IFERROR(VLOOKUP(EV552,Auxiliar!$A:$C,2,0),"")</f>
        <v/>
      </c>
      <c r="EY552" s="7" t="str">
        <f>+IFERROR(VLOOKUP(EV552,Auxiliar!$A:$C,3,0),"")</f>
        <v/>
      </c>
      <c r="EZ552" s="1"/>
      <c r="FA552" s="12"/>
      <c r="FB552" s="6" t="str">
        <f>+IFERROR(VALUE(RIGHT(Tabla27[[#This Row],[B2B]],6)),"")</f>
        <v/>
      </c>
      <c r="FC552" s="6" t="str">
        <f>+IFERROR(VLOOKUP(FA552,Auxiliar!$A:$C,2,0),"")</f>
        <v/>
      </c>
      <c r="FD552" s="7" t="str">
        <f>+IFERROR(VLOOKUP(FA552,Auxiliar!$A:$C,3,0),"")</f>
        <v/>
      </c>
      <c r="FE552" s="1"/>
      <c r="FF552" s="12"/>
      <c r="FG552" s="6" t="str">
        <f>+IFERROR(VALUE(RIGHT(Tabla28[[#This Row],[B2B]],6)),"")</f>
        <v/>
      </c>
      <c r="FH552" s="6" t="str">
        <f>+IFERROR(VLOOKUP(FF552,Auxiliar!$A:$C,2,0),"")</f>
        <v/>
      </c>
      <c r="FI552" s="7" t="str">
        <f>+IFERROR(VLOOKUP(FF552,Auxiliar!$A:$C,3,0),"")</f>
        <v/>
      </c>
      <c r="FJ552" s="1"/>
      <c r="FK552" s="12"/>
      <c r="FL552" s="6" t="str">
        <f>+IFERROR(VALUE(RIGHT(Tabla29[[#This Row],[B2B]],6)),"")</f>
        <v/>
      </c>
      <c r="FM552" s="6" t="str">
        <f>+IFERROR(VLOOKUP(FK552,Auxiliar!$A:$C,2,0),"")</f>
        <v/>
      </c>
      <c r="FN552" s="7" t="str">
        <f>+IFERROR(VLOOKUP(FK552,Auxiliar!$A:$C,3,0),"")</f>
        <v/>
      </c>
      <c r="FO552" s="1"/>
      <c r="FP552" s="12"/>
      <c r="FQ552" s="6" t="str">
        <f>+IFERROR(VALUE(RIGHT(Tabla30[[#This Row],[B2B]],6)),"")</f>
        <v/>
      </c>
      <c r="FR552" s="6" t="str">
        <f>+IFERROR(VLOOKUP(FP552,Auxiliar!$A:$C,2,0),"")</f>
        <v/>
      </c>
      <c r="FS552" s="7"/>
      <c r="FT552" s="1"/>
      <c r="FU552" s="12"/>
      <c r="FV552" s="6" t="str">
        <f>+IFERROR(VALUE(RIGHT(Tabla31[[#This Row],[B2B]],6)),"")</f>
        <v/>
      </c>
      <c r="FW552" s="6" t="str">
        <f>+IFERROR(VLOOKUP(FU552,Auxiliar!$A:$C,2,0),"")</f>
        <v/>
      </c>
      <c r="FX552" s="7" t="str">
        <f>+IFERROR(VLOOKUP(FU552,Auxiliar!$A:$C,3,0),"")</f>
        <v/>
      </c>
      <c r="FY552" s="1"/>
      <c r="FZ552" s="12"/>
      <c r="GA552" s="6" t="str">
        <f>+IFERROR(VALUE(RIGHT(Tabla32[[#This Row],[B2B]],6)),"")</f>
        <v/>
      </c>
      <c r="GB552" s="6" t="str">
        <f>+IFERROR(VLOOKUP(FZ552,Auxiliar!$A:$C,2,0),"")</f>
        <v/>
      </c>
      <c r="GC552" s="7" t="str">
        <f>+IFERROR(VLOOKUP(FZ552,Auxiliar!$A:$C,3,0),"")</f>
        <v/>
      </c>
      <c r="GD552" s="1"/>
      <c r="GE552" s="12"/>
      <c r="GF552" s="6" t="str">
        <f>+IFERROR(VALUE(RIGHT(Tabla33[[#This Row],[B2B]],6)),"")</f>
        <v/>
      </c>
      <c r="GG552" s="6" t="str">
        <f>+IFERROR(VLOOKUP(GE552,Auxiliar!$A:$C,2,0),"")</f>
        <v/>
      </c>
      <c r="GH552" s="7" t="str">
        <f>+IFERROR(VLOOKUP(GE552,Auxiliar!$A:$C,3,0),"")</f>
        <v/>
      </c>
    </row>
    <row r="553" spans="1:190" x14ac:dyDescent="0.25">
      <c r="A553" s="1"/>
      <c r="B553" s="1"/>
      <c r="C553" t="str">
        <f>+IFERROR(VALUE(RIGHT(Tabla1[[#This Row],[B2B]],6)),"")</f>
        <v/>
      </c>
      <c r="D553" t="str">
        <f>+IFERROR(VLOOKUP(B553,Auxiliar!$A:$C,2,0),"")</f>
        <v/>
      </c>
      <c r="E553" s="5" t="str">
        <f>+IFERROR(VLOOKUP(B553,Auxiliar!$A:$C,3,0),"")</f>
        <v/>
      </c>
      <c r="S553" s="1">
        <v>5858</v>
      </c>
      <c r="T553" s="1" t="s">
        <v>9</v>
      </c>
      <c r="U553" s="6">
        <f>+IFERROR(VALUE(RIGHT(Tabla4[[#This Row],[B2B]],6)),"")</f>
        <v>5858</v>
      </c>
      <c r="V553" s="6" t="str">
        <f>+IFERROR(VLOOKUP(T553,Auxiliar!$A:$C,2,0),"")</f>
        <v>CORE</v>
      </c>
      <c r="W553" s="7" t="str">
        <f>+IFERROR(VLOOKUP(T553,Auxiliar!$A:$C,3,0),"")</f>
        <v>0b 1% | 2b 5% | 4b 6%</v>
      </c>
      <c r="AK553" s="1">
        <v>5606</v>
      </c>
      <c r="AL553" s="1" t="s">
        <v>30</v>
      </c>
      <c r="AM553" s="6">
        <f>+IFERROR(VALUE(RIGHT(Tabla7[[#This Row],[B2B]],6)),"")</f>
        <v>5606</v>
      </c>
      <c r="AN553" s="6" t="str">
        <f>+IFERROR(VLOOKUP(AL553,Auxiliar!$A:$C,2,0),"")</f>
        <v>LATONES</v>
      </c>
      <c r="AO553" s="7" t="str">
        <f>+IFERROR(VLOOKUP(AL553,Auxiliar!$A:$C,3,0),"")</f>
        <v>1b 4% | 5b 7% | 97b 0%</v>
      </c>
      <c r="AW553" s="1"/>
      <c r="AX553" s="1" t="s">
        <v>32</v>
      </c>
      <c r="AY553" s="6" t="str">
        <f>+IFERROR(VALUE(RIGHT(Tabla9[[#This Row],[B2B]],6)),"")</f>
        <v/>
      </c>
      <c r="AZ553" s="6" t="str">
        <f>+IFERROR(VLOOKUP(AX553,Auxiliar!$A:$C,2,0),"")</f>
        <v>LATONES</v>
      </c>
      <c r="BA553" s="7" t="str">
        <f>+IFERROR(VLOOKUP(AX553,Auxiliar!$A:$C,3,0),"")</f>
        <v>2b 3% | 4b 4% | 6b 5% | 10b 8%  | 385b 0%</v>
      </c>
      <c r="BI553" s="1"/>
      <c r="BJ553" s="1"/>
      <c r="BK553" s="6" t="str">
        <f>+IFERROR(VALUE(RIGHT(Tabla11[[#This Row],[B2B]],6)),"")</f>
        <v/>
      </c>
      <c r="BL553" s="6" t="str">
        <f>+IFERROR(VLOOKUP(BJ553,Auxiliar!$A:$C,2,0),"")</f>
        <v/>
      </c>
      <c r="BM553" s="7" t="str">
        <f>+IFERROR(VLOOKUP(BJ553,Auxiliar!$A:$C,3,0),"")</f>
        <v/>
      </c>
      <c r="BO553" s="1">
        <v>11626</v>
      </c>
      <c r="BP553" s="1" t="s">
        <v>39</v>
      </c>
      <c r="BQ553" s="6">
        <f>+IFERROR(VALUE(RIGHT(Tabla12[[#This Row],[B2B]],6)),"")</f>
        <v>11626</v>
      </c>
      <c r="BR553" s="6" t="str">
        <f>+IFERROR(VLOOKUP(BP553,Auxiliar!$A:$C,2,0),"")</f>
        <v>VALUE LITRO</v>
      </c>
      <c r="BS553" s="7" t="str">
        <f>+IFERROR(VLOOKUP(BP553,Auxiliar!$A:$C,3,0),"")</f>
        <v>1b 12%</v>
      </c>
      <c r="CA553" s="1">
        <v>4742</v>
      </c>
      <c r="CB553" s="1" t="s">
        <v>35</v>
      </c>
      <c r="CC553" s="6">
        <f>+IFERROR(VALUE(RIGHT(Tabla14[[#This Row],[B2B]],6)),"")</f>
        <v>4742</v>
      </c>
      <c r="CD553" s="6" t="str">
        <f>+IFERROR(VLOOKUP(CB553,Auxiliar!$A:$C,2,0),"")</f>
        <v>Corona 710cc</v>
      </c>
      <c r="CE553" s="7" t="str">
        <f>+IFERROR(VLOOKUP(CB553,Auxiliar!$A:$C,3,0),"")</f>
        <v>1b 10% | 85b 0%</v>
      </c>
      <c r="CG553" s="1"/>
      <c r="CH553" s="1"/>
      <c r="CI553" s="6" t="str">
        <f>+IFERROR(VALUE(RIGHT(Tabla15[[#This Row],[B2B]],6)),"")</f>
        <v/>
      </c>
      <c r="CJ553" s="6" t="str">
        <f>+IFERROR(VLOOKUP(CH553,Auxiliar!$A:$C,2,0),"")</f>
        <v/>
      </c>
      <c r="CK553" s="7" t="str">
        <f>+IFERROR(VLOOKUP(CH553,Auxiliar!$A:$C,3,0),"")</f>
        <v/>
      </c>
      <c r="CM553" s="1">
        <v>4699</v>
      </c>
      <c r="CN553" s="1" t="s">
        <v>20</v>
      </c>
      <c r="CO553" s="6">
        <v>4699</v>
      </c>
      <c r="CP553" s="6" t="s">
        <v>20</v>
      </c>
      <c r="CQ553" s="7" t="s">
        <v>21</v>
      </c>
      <c r="CS553" s="1"/>
      <c r="CT553" s="1"/>
      <c r="CU553" s="6" t="str">
        <f>+IFERROR(VALUE(RIGHT(Tabla17[[#This Row],[B2B]],6)),"")</f>
        <v/>
      </c>
      <c r="CV553" s="6" t="str">
        <f>+IFERROR(VLOOKUP(CT553,Auxiliar!$A:$C,2,0),"")</f>
        <v/>
      </c>
      <c r="CW553" s="7" t="str">
        <f>+IFERROR(VLOOKUP(CT553,Auxiliar!$A:$C,3,0),"")</f>
        <v/>
      </c>
      <c r="CY553" s="1">
        <v>4699</v>
      </c>
      <c r="CZ553" s="1" t="s">
        <v>16</v>
      </c>
      <c r="DA553" s="6">
        <f>+IFERROR(VALUE(RIGHT(Tabla18[[#This Row],[B2B]],6)),"")</f>
        <v>4699</v>
      </c>
      <c r="DB553" s="6" t="str">
        <f>+IFERROR(VLOOKUP(CZ553,Auxiliar!$A:$C,2,0),"")</f>
        <v>PREMIUM</v>
      </c>
      <c r="DC553" s="7" t="str">
        <f>+IFERROR(VLOOKUP(CZ553,Auxiliar!$A:$C,3,0),"")</f>
        <v>0b 0% | 2b 2% | 5b 3,5% | 10b 5%</v>
      </c>
      <c r="DE553" s="1">
        <v>4699</v>
      </c>
      <c r="DF553" s="1" t="s">
        <v>19</v>
      </c>
      <c r="DG553" s="6">
        <f>+IFERROR(VALUE(RIGHT(Tabla19[[#This Row],[B2B]],6)),"")</f>
        <v>4699</v>
      </c>
      <c r="DH553" s="6" t="str">
        <f>+IFERROR(VLOOKUP(DF553,Auxiliar!$A:$C,2,0),"")</f>
        <v>MICHELOB</v>
      </c>
      <c r="DI553" s="7" t="str">
        <f>+IFERROR(VLOOKUP(DF553,Auxiliar!$A:$C,3,0),"")</f>
        <v>1b 7% | 3b 22% | 8b 27%</v>
      </c>
      <c r="DK553" s="1"/>
      <c r="DL553" s="1"/>
      <c r="DM553" s="6" t="str">
        <f>+IFERROR(VALUE(RIGHT(Tabla20[[#This Row],[B2B]],6)),"")</f>
        <v/>
      </c>
      <c r="DN553" s="6" t="str">
        <f>+IFERROR(VLOOKUP(DL553,Auxiliar!$A:$C,2,0),"")</f>
        <v/>
      </c>
      <c r="DO553" s="7" t="str">
        <f>+IFERROR(VLOOKUP(DL553,Auxiliar!$A:$C,3,0),"")</f>
        <v/>
      </c>
      <c r="DQ553" s="1">
        <v>4694</v>
      </c>
      <c r="DR553" s="12" t="s">
        <v>24</v>
      </c>
      <c r="DS553" s="6">
        <f>+IFERROR(VALUE(RIGHT(Tabla21[[#This Row],[B2B]],6)),"")</f>
        <v>4694</v>
      </c>
      <c r="DT553" s="6" t="str">
        <f>+IFERROR(VLOOKUP(DR553,Auxiliar!$A:$C,2,0),"")</f>
        <v>CORONA PORRON</v>
      </c>
      <c r="DU553" s="7" t="str">
        <f>+IFERROR(VLOOKUP(DR553,Auxiliar!$A:$C,3,0),"")</f>
        <v>1b 5% | 20b 0%</v>
      </c>
      <c r="DW553" s="1">
        <v>11646</v>
      </c>
      <c r="DX553" s="12" t="s">
        <v>43</v>
      </c>
      <c r="DY553" s="6">
        <f>+IFERROR(VALUE(RIGHT(Tabla22[[#This Row],[B2B]],6)),"")</f>
        <v>11646</v>
      </c>
      <c r="DZ553" s="6" t="str">
        <f>+IFERROR(VLOOKUP(DX553,Auxiliar!$A:$C,2,0),"")</f>
        <v xml:space="preserve">VALUE LATA </v>
      </c>
      <c r="EA553" s="7" t="str">
        <f>+IFERROR(VLOOKUP(DX553,Auxiliar!$A:$C,3,0),"")</f>
        <v>1b 15% | 100b 18%</v>
      </c>
      <c r="EC553" s="1">
        <v>11622</v>
      </c>
      <c r="ED553" s="12" t="s">
        <v>47</v>
      </c>
      <c r="EE553" s="6">
        <f>+IFERROR(VALUE(RIGHT(Tabla23[[#This Row],[B2B]],6)),"")</f>
        <v>11622</v>
      </c>
      <c r="EF553" s="6" t="str">
        <f>+IFERROR(VLOOKUP(ED553,Auxiliar!$A:$C,2,0),"")</f>
        <v>VALUE LATON</v>
      </c>
      <c r="EG553" s="7" t="str">
        <f>+IFERROR(VLOOKUP(ED553,Auxiliar!$A:$C,3,0),"")</f>
        <v>1b 10% | 5b 15% | 192b 0%</v>
      </c>
      <c r="EI553" s="1"/>
      <c r="EJ553" s="12"/>
      <c r="EK553" s="6" t="str">
        <f>+IFERROR(VALUE(RIGHT(Tabla24[[#This Row],[B2B]],6)),"")</f>
        <v/>
      </c>
      <c r="EL553" s="6" t="str">
        <f>+IFERROR(VLOOKUP(EJ553,Auxiliar!$A:$C,2,0),"")</f>
        <v/>
      </c>
      <c r="EM553" s="7" t="str">
        <f>+IFERROR(VLOOKUP(EJ553,Auxiliar!$A:$C,3,0),"")</f>
        <v/>
      </c>
      <c r="EO553" s="1"/>
      <c r="EP553" s="12"/>
      <c r="EQ553" s="6" t="str">
        <f>+IFERROR(VALUE(RIGHT(Tabla25[[#This Row],[B2B]],6)),"")</f>
        <v/>
      </c>
      <c r="ER553" s="6" t="str">
        <f>+IFERROR(VLOOKUP(EP553,Auxiliar!$A:$C,2,0),"")</f>
        <v/>
      </c>
      <c r="ES553" s="7" t="str">
        <f>+IFERROR(VLOOKUP(EP553,Auxiliar!$A:$C,3,0),"")</f>
        <v/>
      </c>
      <c r="EU553" s="1"/>
      <c r="EV553" s="12"/>
      <c r="EW553" s="6" t="str">
        <f>+IFERROR(VALUE(RIGHT(Tabla26[[#This Row],[B2B]],6)),"")</f>
        <v/>
      </c>
      <c r="EX553" s="6" t="str">
        <f>+IFERROR(VLOOKUP(EV553,Auxiliar!$A:$C,2,0),"")</f>
        <v/>
      </c>
      <c r="EY553" s="7" t="str">
        <f>+IFERROR(VLOOKUP(EV553,Auxiliar!$A:$C,3,0),"")</f>
        <v/>
      </c>
      <c r="EZ553" s="1"/>
      <c r="FA553" s="12"/>
      <c r="FB553" s="6" t="str">
        <f>+IFERROR(VALUE(RIGHT(Tabla27[[#This Row],[B2B]],6)),"")</f>
        <v/>
      </c>
      <c r="FC553" s="6" t="str">
        <f>+IFERROR(VLOOKUP(FA553,Auxiliar!$A:$C,2,0),"")</f>
        <v/>
      </c>
      <c r="FD553" s="7" t="str">
        <f>+IFERROR(VLOOKUP(FA553,Auxiliar!$A:$C,3,0),"")</f>
        <v/>
      </c>
      <c r="FE553" s="1"/>
      <c r="FF553" s="12"/>
      <c r="FG553" s="6" t="str">
        <f>+IFERROR(VALUE(RIGHT(Tabla28[[#This Row],[B2B]],6)),"")</f>
        <v/>
      </c>
      <c r="FH553" s="6" t="str">
        <f>+IFERROR(VLOOKUP(FF553,Auxiliar!$A:$C,2,0),"")</f>
        <v/>
      </c>
      <c r="FI553" s="7" t="str">
        <f>+IFERROR(VLOOKUP(FF553,Auxiliar!$A:$C,3,0),"")</f>
        <v/>
      </c>
      <c r="FJ553" s="1"/>
      <c r="FK553" s="12"/>
      <c r="FL553" s="6" t="str">
        <f>+IFERROR(VALUE(RIGHT(Tabla29[[#This Row],[B2B]],6)),"")</f>
        <v/>
      </c>
      <c r="FM553" s="6" t="str">
        <f>+IFERROR(VLOOKUP(FK553,Auxiliar!$A:$C,2,0),"")</f>
        <v/>
      </c>
      <c r="FN553" s="7" t="str">
        <f>+IFERROR(VLOOKUP(FK553,Auxiliar!$A:$C,3,0),"")</f>
        <v/>
      </c>
      <c r="FO553" s="1"/>
      <c r="FP553" s="12"/>
      <c r="FQ553" s="6" t="str">
        <f>+IFERROR(VALUE(RIGHT(Tabla30[[#This Row],[B2B]],6)),"")</f>
        <v/>
      </c>
      <c r="FR553" s="6" t="str">
        <f>+IFERROR(VLOOKUP(FP553,Auxiliar!$A:$C,2,0),"")</f>
        <v/>
      </c>
      <c r="FS553" s="7"/>
      <c r="FT553" s="1"/>
      <c r="FU553" s="12"/>
      <c r="FV553" s="6" t="str">
        <f>+IFERROR(VALUE(RIGHT(Tabla31[[#This Row],[B2B]],6)),"")</f>
        <v/>
      </c>
      <c r="FW553" s="6" t="str">
        <f>+IFERROR(VLOOKUP(FU553,Auxiliar!$A:$C,2,0),"")</f>
        <v/>
      </c>
      <c r="FX553" s="7" t="str">
        <f>+IFERROR(VLOOKUP(FU553,Auxiliar!$A:$C,3,0),"")</f>
        <v/>
      </c>
      <c r="FY553" s="1"/>
      <c r="FZ553" s="12"/>
      <c r="GA553" s="6" t="str">
        <f>+IFERROR(VALUE(RIGHT(Tabla32[[#This Row],[B2B]],6)),"")</f>
        <v/>
      </c>
      <c r="GB553" s="6" t="str">
        <f>+IFERROR(VLOOKUP(FZ553,Auxiliar!$A:$C,2,0),"")</f>
        <v/>
      </c>
      <c r="GC553" s="7" t="str">
        <f>+IFERROR(VLOOKUP(FZ553,Auxiliar!$A:$C,3,0),"")</f>
        <v/>
      </c>
      <c r="GD553" s="1"/>
      <c r="GE553" s="12"/>
      <c r="GF553" s="6" t="str">
        <f>+IFERROR(VALUE(RIGHT(Tabla33[[#This Row],[B2B]],6)),"")</f>
        <v/>
      </c>
      <c r="GG553" s="6" t="str">
        <f>+IFERROR(VLOOKUP(GE553,Auxiliar!$A:$C,2,0),"")</f>
        <v/>
      </c>
      <c r="GH553" s="7" t="str">
        <f>+IFERROR(VLOOKUP(GE553,Auxiliar!$A:$C,3,0),"")</f>
        <v/>
      </c>
    </row>
    <row r="554" spans="1:190" x14ac:dyDescent="0.25">
      <c r="A554" s="1"/>
      <c r="B554" s="1"/>
      <c r="C554" t="str">
        <f>+IFERROR(VALUE(RIGHT(Tabla1[[#This Row],[B2B]],6)),"")</f>
        <v/>
      </c>
      <c r="D554" t="str">
        <f>+IFERROR(VLOOKUP(B554,Auxiliar!$A:$C,2,0),"")</f>
        <v/>
      </c>
      <c r="E554" s="5" t="str">
        <f>+IFERROR(VLOOKUP(B554,Auxiliar!$A:$C,3,0),"")</f>
        <v/>
      </c>
      <c r="S554" s="1">
        <v>5859</v>
      </c>
      <c r="T554" s="1" t="s">
        <v>9</v>
      </c>
      <c r="U554" s="6">
        <f>+IFERROR(VALUE(RIGHT(Tabla4[[#This Row],[B2B]],6)),"")</f>
        <v>5859</v>
      </c>
      <c r="V554" s="6" t="str">
        <f>+IFERROR(VLOOKUP(T554,Auxiliar!$A:$C,2,0),"")</f>
        <v>CORE</v>
      </c>
      <c r="W554" s="7" t="str">
        <f>+IFERROR(VLOOKUP(T554,Auxiliar!$A:$C,3,0),"")</f>
        <v>0b 1% | 2b 5% | 4b 6%</v>
      </c>
      <c r="AK554" s="1">
        <v>5609</v>
      </c>
      <c r="AL554" s="1" t="s">
        <v>30</v>
      </c>
      <c r="AM554" s="6">
        <f>+IFERROR(VALUE(RIGHT(Tabla7[[#This Row],[B2B]],6)),"")</f>
        <v>5609</v>
      </c>
      <c r="AN554" s="6" t="str">
        <f>+IFERROR(VLOOKUP(AL554,Auxiliar!$A:$C,2,0),"")</f>
        <v>LATONES</v>
      </c>
      <c r="AO554" s="7" t="str">
        <f>+IFERROR(VLOOKUP(AL554,Auxiliar!$A:$C,3,0),"")</f>
        <v>1b 4% | 5b 7% | 97b 0%</v>
      </c>
      <c r="AW554" s="1"/>
      <c r="AX554" s="1" t="s">
        <v>32</v>
      </c>
      <c r="AY554" s="6" t="str">
        <f>+IFERROR(VALUE(RIGHT(Tabla9[[#This Row],[B2B]],6)),"")</f>
        <v/>
      </c>
      <c r="AZ554" s="6" t="str">
        <f>+IFERROR(VLOOKUP(AX554,Auxiliar!$A:$C,2,0),"")</f>
        <v>LATONES</v>
      </c>
      <c r="BA554" s="7" t="str">
        <f>+IFERROR(VLOOKUP(AX554,Auxiliar!$A:$C,3,0),"")</f>
        <v>2b 3% | 4b 4% | 6b 5% | 10b 8%  | 385b 0%</v>
      </c>
      <c r="BI554" s="1"/>
      <c r="BJ554" s="1"/>
      <c r="BK554" s="6" t="str">
        <f>+IFERROR(VALUE(RIGHT(Tabla11[[#This Row],[B2B]],6)),"")</f>
        <v/>
      </c>
      <c r="BL554" s="6" t="str">
        <f>+IFERROR(VLOOKUP(BJ554,Auxiliar!$A:$C,2,0),"")</f>
        <v/>
      </c>
      <c r="BM554" s="7" t="str">
        <f>+IFERROR(VLOOKUP(BJ554,Auxiliar!$A:$C,3,0),"")</f>
        <v/>
      </c>
      <c r="BO554" s="1">
        <v>11641</v>
      </c>
      <c r="BP554" s="1" t="s">
        <v>39</v>
      </c>
      <c r="BQ554" s="6">
        <f>+IFERROR(VALUE(RIGHT(Tabla12[[#This Row],[B2B]],6)),"")</f>
        <v>11641</v>
      </c>
      <c r="BR554" s="6" t="str">
        <f>+IFERROR(VLOOKUP(BP554,Auxiliar!$A:$C,2,0),"")</f>
        <v>VALUE LITRO</v>
      </c>
      <c r="BS554" s="7" t="str">
        <f>+IFERROR(VLOOKUP(BP554,Auxiliar!$A:$C,3,0),"")</f>
        <v>1b 12%</v>
      </c>
      <c r="CA554" s="1">
        <v>4745</v>
      </c>
      <c r="CB554" s="1" t="s">
        <v>35</v>
      </c>
      <c r="CC554" s="6">
        <f>+IFERROR(VALUE(RIGHT(Tabla14[[#This Row],[B2B]],6)),"")</f>
        <v>4745</v>
      </c>
      <c r="CD554" s="6" t="str">
        <f>+IFERROR(VLOOKUP(CB554,Auxiliar!$A:$C,2,0),"")</f>
        <v>Corona 710cc</v>
      </c>
      <c r="CE554" s="7" t="str">
        <f>+IFERROR(VLOOKUP(CB554,Auxiliar!$A:$C,3,0),"")</f>
        <v>1b 10% | 85b 0%</v>
      </c>
      <c r="CG554" s="1"/>
      <c r="CH554" s="1"/>
      <c r="CI554" s="6" t="str">
        <f>+IFERROR(VALUE(RIGHT(Tabla15[[#This Row],[B2B]],6)),"")</f>
        <v/>
      </c>
      <c r="CJ554" s="6" t="str">
        <f>+IFERROR(VLOOKUP(CH554,Auxiliar!$A:$C,2,0),"")</f>
        <v/>
      </c>
      <c r="CK554" s="7" t="str">
        <f>+IFERROR(VLOOKUP(CH554,Auxiliar!$A:$C,3,0),"")</f>
        <v/>
      </c>
      <c r="CM554" s="1">
        <v>4703</v>
      </c>
      <c r="CN554" s="1" t="s">
        <v>20</v>
      </c>
      <c r="CO554" s="6">
        <v>4703</v>
      </c>
      <c r="CP554" s="6" t="s">
        <v>20</v>
      </c>
      <c r="CQ554" s="7" t="s">
        <v>21</v>
      </c>
      <c r="CS554" s="1"/>
      <c r="CT554" s="1"/>
      <c r="CU554" s="6" t="str">
        <f>+IFERROR(VALUE(RIGHT(Tabla17[[#This Row],[B2B]],6)),"")</f>
        <v/>
      </c>
      <c r="CV554" s="6" t="str">
        <f>+IFERROR(VLOOKUP(CT554,Auxiliar!$A:$C,2,0),"")</f>
        <v/>
      </c>
      <c r="CW554" s="7" t="str">
        <f>+IFERROR(VLOOKUP(CT554,Auxiliar!$A:$C,3,0),"")</f>
        <v/>
      </c>
      <c r="CY554" s="1">
        <v>4703</v>
      </c>
      <c r="CZ554" s="1" t="s">
        <v>16</v>
      </c>
      <c r="DA554" s="6">
        <f>+IFERROR(VALUE(RIGHT(Tabla18[[#This Row],[B2B]],6)),"")</f>
        <v>4703</v>
      </c>
      <c r="DB554" s="6" t="str">
        <f>+IFERROR(VLOOKUP(CZ554,Auxiliar!$A:$C,2,0),"")</f>
        <v>PREMIUM</v>
      </c>
      <c r="DC554" s="7" t="str">
        <f>+IFERROR(VLOOKUP(CZ554,Auxiliar!$A:$C,3,0),"")</f>
        <v>0b 0% | 2b 2% | 5b 3,5% | 10b 5%</v>
      </c>
      <c r="DE554" s="1">
        <v>4703</v>
      </c>
      <c r="DF554" s="1" t="s">
        <v>19</v>
      </c>
      <c r="DG554" s="6">
        <f>+IFERROR(VALUE(RIGHT(Tabla19[[#This Row],[B2B]],6)),"")</f>
        <v>4703</v>
      </c>
      <c r="DH554" s="6" t="str">
        <f>+IFERROR(VLOOKUP(DF554,Auxiliar!$A:$C,2,0),"")</f>
        <v>MICHELOB</v>
      </c>
      <c r="DI554" s="7" t="str">
        <f>+IFERROR(VLOOKUP(DF554,Auxiliar!$A:$C,3,0),"")</f>
        <v>1b 7% | 3b 22% | 8b 27%</v>
      </c>
      <c r="DK554" s="1"/>
      <c r="DL554" s="1"/>
      <c r="DM554" s="6" t="str">
        <f>+IFERROR(VALUE(RIGHT(Tabla20[[#This Row],[B2B]],6)),"")</f>
        <v/>
      </c>
      <c r="DN554" s="6" t="str">
        <f>+IFERROR(VLOOKUP(DL554,Auxiliar!$A:$C,2,0),"")</f>
        <v/>
      </c>
      <c r="DO554" s="7" t="str">
        <f>+IFERROR(VLOOKUP(DL554,Auxiliar!$A:$C,3,0),"")</f>
        <v/>
      </c>
      <c r="DQ554" s="1">
        <v>4699</v>
      </c>
      <c r="DR554" s="12" t="s">
        <v>24</v>
      </c>
      <c r="DS554" s="6">
        <f>+IFERROR(VALUE(RIGHT(Tabla21[[#This Row],[B2B]],6)),"")</f>
        <v>4699</v>
      </c>
      <c r="DT554" s="6" t="str">
        <f>+IFERROR(VLOOKUP(DR554,Auxiliar!$A:$C,2,0),"")</f>
        <v>CORONA PORRON</v>
      </c>
      <c r="DU554" s="7" t="str">
        <f>+IFERROR(VLOOKUP(DR554,Auxiliar!$A:$C,3,0),"")</f>
        <v>1b 5% | 20b 0%</v>
      </c>
      <c r="DW554" s="1">
        <v>2336</v>
      </c>
      <c r="DX554" s="12" t="s">
        <v>43</v>
      </c>
      <c r="DY554" s="6">
        <f>+IFERROR(VALUE(RIGHT(Tabla22[[#This Row],[B2B]],6)),"")</f>
        <v>2336</v>
      </c>
      <c r="DZ554" s="6" t="str">
        <f>+IFERROR(VLOOKUP(DX554,Auxiliar!$A:$C,2,0),"")</f>
        <v xml:space="preserve">VALUE LATA </v>
      </c>
      <c r="EA554" s="7" t="str">
        <f>+IFERROR(VLOOKUP(DX554,Auxiliar!$A:$C,3,0),"")</f>
        <v>1b 15% | 100b 18%</v>
      </c>
      <c r="EC554" s="1">
        <v>11626</v>
      </c>
      <c r="ED554" s="12" t="s">
        <v>47</v>
      </c>
      <c r="EE554" s="6">
        <f>+IFERROR(VALUE(RIGHT(Tabla23[[#This Row],[B2B]],6)),"")</f>
        <v>11626</v>
      </c>
      <c r="EF554" s="6" t="str">
        <f>+IFERROR(VLOOKUP(ED554,Auxiliar!$A:$C,2,0),"")</f>
        <v>VALUE LATON</v>
      </c>
      <c r="EG554" s="7" t="str">
        <f>+IFERROR(VLOOKUP(ED554,Auxiliar!$A:$C,3,0),"")</f>
        <v>1b 10% | 5b 15% | 192b 0%</v>
      </c>
      <c r="EI554" s="1"/>
      <c r="EJ554" s="12"/>
      <c r="EK554" s="6" t="str">
        <f>+IFERROR(VALUE(RIGHT(Tabla24[[#This Row],[B2B]],6)),"")</f>
        <v/>
      </c>
      <c r="EL554" s="6" t="str">
        <f>+IFERROR(VLOOKUP(EJ554,Auxiliar!$A:$C,2,0),"")</f>
        <v/>
      </c>
      <c r="EM554" s="7" t="str">
        <f>+IFERROR(VLOOKUP(EJ554,Auxiliar!$A:$C,3,0),"")</f>
        <v/>
      </c>
      <c r="EO554" s="1"/>
      <c r="EP554" s="12"/>
      <c r="EQ554" s="6" t="str">
        <f>+IFERROR(VALUE(RIGHT(Tabla25[[#This Row],[B2B]],6)),"")</f>
        <v/>
      </c>
      <c r="ER554" s="6" t="str">
        <f>+IFERROR(VLOOKUP(EP554,Auxiliar!$A:$C,2,0),"")</f>
        <v/>
      </c>
      <c r="ES554" s="7" t="str">
        <f>+IFERROR(VLOOKUP(EP554,Auxiliar!$A:$C,3,0),"")</f>
        <v/>
      </c>
      <c r="EU554" s="1"/>
      <c r="EV554" s="12"/>
      <c r="EW554" s="6" t="str">
        <f>+IFERROR(VALUE(RIGHT(Tabla26[[#This Row],[B2B]],6)),"")</f>
        <v/>
      </c>
      <c r="EX554" s="6" t="str">
        <f>+IFERROR(VLOOKUP(EV554,Auxiliar!$A:$C,2,0),"")</f>
        <v/>
      </c>
      <c r="EY554" s="7" t="str">
        <f>+IFERROR(VLOOKUP(EV554,Auxiliar!$A:$C,3,0),"")</f>
        <v/>
      </c>
      <c r="EZ554" s="1"/>
      <c r="FA554" s="12"/>
      <c r="FB554" s="6" t="str">
        <f>+IFERROR(VALUE(RIGHT(Tabla27[[#This Row],[B2B]],6)),"")</f>
        <v/>
      </c>
      <c r="FC554" s="6" t="str">
        <f>+IFERROR(VLOOKUP(FA554,Auxiliar!$A:$C,2,0),"")</f>
        <v/>
      </c>
      <c r="FD554" s="7" t="str">
        <f>+IFERROR(VLOOKUP(FA554,Auxiliar!$A:$C,3,0),"")</f>
        <v/>
      </c>
      <c r="FE554" s="1"/>
      <c r="FF554" s="12"/>
      <c r="FG554" s="6" t="str">
        <f>+IFERROR(VALUE(RIGHT(Tabla28[[#This Row],[B2B]],6)),"")</f>
        <v/>
      </c>
      <c r="FH554" s="6" t="str">
        <f>+IFERROR(VLOOKUP(FF554,Auxiliar!$A:$C,2,0),"")</f>
        <v/>
      </c>
      <c r="FI554" s="7" t="str">
        <f>+IFERROR(VLOOKUP(FF554,Auxiliar!$A:$C,3,0),"")</f>
        <v/>
      </c>
      <c r="FJ554" s="1"/>
      <c r="FK554" s="12"/>
      <c r="FL554" s="6" t="str">
        <f>+IFERROR(VALUE(RIGHT(Tabla29[[#This Row],[B2B]],6)),"")</f>
        <v/>
      </c>
      <c r="FM554" s="6" t="str">
        <f>+IFERROR(VLOOKUP(FK554,Auxiliar!$A:$C,2,0),"")</f>
        <v/>
      </c>
      <c r="FN554" s="7" t="str">
        <f>+IFERROR(VLOOKUP(FK554,Auxiliar!$A:$C,3,0),"")</f>
        <v/>
      </c>
      <c r="FO554" s="1"/>
      <c r="FP554" s="12"/>
      <c r="FQ554" s="6" t="str">
        <f>+IFERROR(VALUE(RIGHT(Tabla30[[#This Row],[B2B]],6)),"")</f>
        <v/>
      </c>
      <c r="FR554" s="6" t="str">
        <f>+IFERROR(VLOOKUP(FP554,Auxiliar!$A:$C,2,0),"")</f>
        <v/>
      </c>
      <c r="FS554" s="7"/>
      <c r="FT554" s="1"/>
      <c r="FU554" s="12"/>
      <c r="FV554" s="6" t="str">
        <f>+IFERROR(VALUE(RIGHT(Tabla31[[#This Row],[B2B]],6)),"")</f>
        <v/>
      </c>
      <c r="FW554" s="6" t="str">
        <f>+IFERROR(VLOOKUP(FU554,Auxiliar!$A:$C,2,0),"")</f>
        <v/>
      </c>
      <c r="FX554" s="7" t="str">
        <f>+IFERROR(VLOOKUP(FU554,Auxiliar!$A:$C,3,0),"")</f>
        <v/>
      </c>
      <c r="FY554" s="1"/>
      <c r="FZ554" s="12"/>
      <c r="GA554" s="6" t="str">
        <f>+IFERROR(VALUE(RIGHT(Tabla32[[#This Row],[B2B]],6)),"")</f>
        <v/>
      </c>
      <c r="GB554" s="6" t="str">
        <f>+IFERROR(VLOOKUP(FZ554,Auxiliar!$A:$C,2,0),"")</f>
        <v/>
      </c>
      <c r="GC554" s="7" t="str">
        <f>+IFERROR(VLOOKUP(FZ554,Auxiliar!$A:$C,3,0),"")</f>
        <v/>
      </c>
      <c r="GD554" s="1"/>
      <c r="GE554" s="12"/>
      <c r="GF554" s="6" t="str">
        <f>+IFERROR(VALUE(RIGHT(Tabla33[[#This Row],[B2B]],6)),"")</f>
        <v/>
      </c>
      <c r="GG554" s="6" t="str">
        <f>+IFERROR(VLOOKUP(GE554,Auxiliar!$A:$C,2,0),"")</f>
        <v/>
      </c>
      <c r="GH554" s="7" t="str">
        <f>+IFERROR(VLOOKUP(GE554,Auxiliar!$A:$C,3,0),"")</f>
        <v/>
      </c>
    </row>
    <row r="555" spans="1:190" x14ac:dyDescent="0.25">
      <c r="A555" s="1"/>
      <c r="B555" s="1"/>
      <c r="C555" t="str">
        <f>+IFERROR(VALUE(RIGHT(Tabla1[[#This Row],[B2B]],6)),"")</f>
        <v/>
      </c>
      <c r="D555" t="str">
        <f>+IFERROR(VLOOKUP(B555,Auxiliar!$A:$C,2,0),"")</f>
        <v/>
      </c>
      <c r="E555" s="5" t="str">
        <f>+IFERROR(VLOOKUP(B555,Auxiliar!$A:$C,3,0),"")</f>
        <v/>
      </c>
      <c r="S555" s="1">
        <v>5888</v>
      </c>
      <c r="T555" s="1" t="s">
        <v>9</v>
      </c>
      <c r="U555" s="6">
        <f>+IFERROR(VALUE(RIGHT(Tabla4[[#This Row],[B2B]],6)),"")</f>
        <v>5888</v>
      </c>
      <c r="V555" s="6" t="str">
        <f>+IFERROR(VLOOKUP(T555,Auxiliar!$A:$C,2,0),"")</f>
        <v>CORE</v>
      </c>
      <c r="W555" s="7" t="str">
        <f>+IFERROR(VLOOKUP(T555,Auxiliar!$A:$C,3,0),"")</f>
        <v>0b 1% | 2b 5% | 4b 6%</v>
      </c>
      <c r="AK555" s="1">
        <v>5610</v>
      </c>
      <c r="AL555" s="1" t="s">
        <v>30</v>
      </c>
      <c r="AM555" s="6">
        <f>+IFERROR(VALUE(RIGHT(Tabla7[[#This Row],[B2B]],6)),"")</f>
        <v>5610</v>
      </c>
      <c r="AN555" s="6" t="str">
        <f>+IFERROR(VLOOKUP(AL555,Auxiliar!$A:$C,2,0),"")</f>
        <v>LATONES</v>
      </c>
      <c r="AO555" s="7" t="str">
        <f>+IFERROR(VLOOKUP(AL555,Auxiliar!$A:$C,3,0),"")</f>
        <v>1b 4% | 5b 7% | 97b 0%</v>
      </c>
      <c r="AW555" s="1"/>
      <c r="AX555" s="1" t="s">
        <v>32</v>
      </c>
      <c r="AY555" s="6" t="str">
        <f>+IFERROR(VALUE(RIGHT(Tabla9[[#This Row],[B2B]],6)),"")</f>
        <v/>
      </c>
      <c r="AZ555" s="6" t="str">
        <f>+IFERROR(VLOOKUP(AX555,Auxiliar!$A:$C,2,0),"")</f>
        <v>LATONES</v>
      </c>
      <c r="BA555" s="7" t="str">
        <f>+IFERROR(VLOOKUP(AX555,Auxiliar!$A:$C,3,0),"")</f>
        <v>2b 3% | 4b 4% | 6b 5% | 10b 8%  | 385b 0%</v>
      </c>
      <c r="BI555" s="1"/>
      <c r="BJ555" s="1"/>
      <c r="BK555" s="6" t="str">
        <f>+IFERROR(VALUE(RIGHT(Tabla11[[#This Row],[B2B]],6)),"")</f>
        <v/>
      </c>
      <c r="BL555" s="6" t="str">
        <f>+IFERROR(VLOOKUP(BJ555,Auxiliar!$A:$C,2,0),"")</f>
        <v/>
      </c>
      <c r="BM555" s="7" t="str">
        <f>+IFERROR(VLOOKUP(BJ555,Auxiliar!$A:$C,3,0),"")</f>
        <v/>
      </c>
      <c r="BO555" s="1">
        <v>2328</v>
      </c>
      <c r="BP555" s="1" t="s">
        <v>39</v>
      </c>
      <c r="BQ555" s="6">
        <f>+IFERROR(VALUE(RIGHT(Tabla12[[#This Row],[B2B]],6)),"")</f>
        <v>2328</v>
      </c>
      <c r="BR555" s="6" t="str">
        <f>+IFERROR(VLOOKUP(BP555,Auxiliar!$A:$C,2,0),"")</f>
        <v>VALUE LITRO</v>
      </c>
      <c r="BS555" s="7" t="str">
        <f>+IFERROR(VLOOKUP(BP555,Auxiliar!$A:$C,3,0),"")</f>
        <v>1b 12%</v>
      </c>
      <c r="CA555" s="1">
        <v>4751</v>
      </c>
      <c r="CB555" s="1" t="s">
        <v>35</v>
      </c>
      <c r="CC555" s="6">
        <f>+IFERROR(VALUE(RIGHT(Tabla14[[#This Row],[B2B]],6)),"")</f>
        <v>4751</v>
      </c>
      <c r="CD555" s="6" t="str">
        <f>+IFERROR(VLOOKUP(CB555,Auxiliar!$A:$C,2,0),"")</f>
        <v>Corona 710cc</v>
      </c>
      <c r="CE555" s="7" t="str">
        <f>+IFERROR(VLOOKUP(CB555,Auxiliar!$A:$C,3,0),"")</f>
        <v>1b 10% | 85b 0%</v>
      </c>
      <c r="CG555" s="1"/>
      <c r="CH555" s="1"/>
      <c r="CI555" s="6" t="str">
        <f>+IFERROR(VALUE(RIGHT(Tabla15[[#This Row],[B2B]],6)),"")</f>
        <v/>
      </c>
      <c r="CJ555" s="6" t="str">
        <f>+IFERROR(VLOOKUP(CH555,Auxiliar!$A:$C,2,0),"")</f>
        <v/>
      </c>
      <c r="CK555" s="7" t="str">
        <f>+IFERROR(VLOOKUP(CH555,Auxiliar!$A:$C,3,0),"")</f>
        <v/>
      </c>
      <c r="CM555" s="1">
        <v>4722</v>
      </c>
      <c r="CN555" s="1" t="s">
        <v>20</v>
      </c>
      <c r="CO555" s="6">
        <v>4722</v>
      </c>
      <c r="CP555" s="6" t="s">
        <v>20</v>
      </c>
      <c r="CQ555" s="7" t="s">
        <v>21</v>
      </c>
      <c r="CS555" s="1"/>
      <c r="CT555" s="1"/>
      <c r="CU555" s="6" t="str">
        <f>+IFERROR(VALUE(RIGHT(Tabla17[[#This Row],[B2B]],6)),"")</f>
        <v/>
      </c>
      <c r="CV555" s="6" t="str">
        <f>+IFERROR(VLOOKUP(CT555,Auxiliar!$A:$C,2,0),"")</f>
        <v/>
      </c>
      <c r="CW555" s="7" t="str">
        <f>+IFERROR(VLOOKUP(CT555,Auxiliar!$A:$C,3,0),"")</f>
        <v/>
      </c>
      <c r="CY555" s="1">
        <v>4722</v>
      </c>
      <c r="CZ555" s="1" t="s">
        <v>16</v>
      </c>
      <c r="DA555" s="6">
        <f>+IFERROR(VALUE(RIGHT(Tabla18[[#This Row],[B2B]],6)),"")</f>
        <v>4722</v>
      </c>
      <c r="DB555" s="6" t="str">
        <f>+IFERROR(VLOOKUP(CZ555,Auxiliar!$A:$C,2,0),"")</f>
        <v>PREMIUM</v>
      </c>
      <c r="DC555" s="7" t="str">
        <f>+IFERROR(VLOOKUP(CZ555,Auxiliar!$A:$C,3,0),"")</f>
        <v>0b 0% | 2b 2% | 5b 3,5% | 10b 5%</v>
      </c>
      <c r="DE555" s="1">
        <v>4722</v>
      </c>
      <c r="DF555" s="1" t="s">
        <v>19</v>
      </c>
      <c r="DG555" s="6">
        <f>+IFERROR(VALUE(RIGHT(Tabla19[[#This Row],[B2B]],6)),"")</f>
        <v>4722</v>
      </c>
      <c r="DH555" s="6" t="str">
        <f>+IFERROR(VLOOKUP(DF555,Auxiliar!$A:$C,2,0),"")</f>
        <v>MICHELOB</v>
      </c>
      <c r="DI555" s="7" t="str">
        <f>+IFERROR(VLOOKUP(DF555,Auxiliar!$A:$C,3,0),"")</f>
        <v>1b 7% | 3b 22% | 8b 27%</v>
      </c>
      <c r="DK555" s="1"/>
      <c r="DL555" s="1"/>
      <c r="DM555" s="6" t="str">
        <f>+IFERROR(VALUE(RIGHT(Tabla20[[#This Row],[B2B]],6)),"")</f>
        <v/>
      </c>
      <c r="DN555" s="6" t="str">
        <f>+IFERROR(VLOOKUP(DL555,Auxiliar!$A:$C,2,0),"")</f>
        <v/>
      </c>
      <c r="DO555" s="7" t="str">
        <f>+IFERROR(VLOOKUP(DL555,Auxiliar!$A:$C,3,0),"")</f>
        <v/>
      </c>
      <c r="DQ555" s="1">
        <v>4703</v>
      </c>
      <c r="DR555" s="12" t="s">
        <v>24</v>
      </c>
      <c r="DS555" s="6">
        <f>+IFERROR(VALUE(RIGHT(Tabla21[[#This Row],[B2B]],6)),"")</f>
        <v>4703</v>
      </c>
      <c r="DT555" s="6" t="str">
        <f>+IFERROR(VLOOKUP(DR555,Auxiliar!$A:$C,2,0),"")</f>
        <v>CORONA PORRON</v>
      </c>
      <c r="DU555" s="7" t="str">
        <f>+IFERROR(VLOOKUP(DR555,Auxiliar!$A:$C,3,0),"")</f>
        <v>1b 5% | 20b 0%</v>
      </c>
      <c r="DW555" s="1">
        <v>11650</v>
      </c>
      <c r="DX555" s="12" t="s">
        <v>43</v>
      </c>
      <c r="DY555" s="6">
        <f>+IFERROR(VALUE(RIGHT(Tabla22[[#This Row],[B2B]],6)),"")</f>
        <v>11650</v>
      </c>
      <c r="DZ555" s="6" t="str">
        <f>+IFERROR(VLOOKUP(DX555,Auxiliar!$A:$C,2,0),"")</f>
        <v xml:space="preserve">VALUE LATA </v>
      </c>
      <c r="EA555" s="7" t="str">
        <f>+IFERROR(VLOOKUP(DX555,Auxiliar!$A:$C,3,0),"")</f>
        <v>1b 15% | 100b 18%</v>
      </c>
      <c r="EC555" s="1">
        <v>11641</v>
      </c>
      <c r="ED555" s="12" t="s">
        <v>47</v>
      </c>
      <c r="EE555" s="6">
        <f>+IFERROR(VALUE(RIGHT(Tabla23[[#This Row],[B2B]],6)),"")</f>
        <v>11641</v>
      </c>
      <c r="EF555" s="6" t="str">
        <f>+IFERROR(VLOOKUP(ED555,Auxiliar!$A:$C,2,0),"")</f>
        <v>VALUE LATON</v>
      </c>
      <c r="EG555" s="7" t="str">
        <f>+IFERROR(VLOOKUP(ED555,Auxiliar!$A:$C,3,0),"")</f>
        <v>1b 10% | 5b 15% | 192b 0%</v>
      </c>
      <c r="EI555" s="1"/>
      <c r="EJ555" s="12"/>
      <c r="EK555" s="6" t="str">
        <f>+IFERROR(VALUE(RIGHT(Tabla24[[#This Row],[B2B]],6)),"")</f>
        <v/>
      </c>
      <c r="EL555" s="6" t="str">
        <f>+IFERROR(VLOOKUP(EJ555,Auxiliar!$A:$C,2,0),"")</f>
        <v/>
      </c>
      <c r="EM555" s="7" t="str">
        <f>+IFERROR(VLOOKUP(EJ555,Auxiliar!$A:$C,3,0),"")</f>
        <v/>
      </c>
      <c r="EO555" s="1"/>
      <c r="EP555" s="12"/>
      <c r="EQ555" s="6" t="str">
        <f>+IFERROR(VALUE(RIGHT(Tabla25[[#This Row],[B2B]],6)),"")</f>
        <v/>
      </c>
      <c r="ER555" s="6" t="str">
        <f>+IFERROR(VLOOKUP(EP555,Auxiliar!$A:$C,2,0),"")</f>
        <v/>
      </c>
      <c r="ES555" s="7" t="str">
        <f>+IFERROR(VLOOKUP(EP555,Auxiliar!$A:$C,3,0),"")</f>
        <v/>
      </c>
      <c r="EU555" s="1"/>
      <c r="EV555" s="12"/>
      <c r="EW555" s="6" t="str">
        <f>+IFERROR(VALUE(RIGHT(Tabla26[[#This Row],[B2B]],6)),"")</f>
        <v/>
      </c>
      <c r="EX555" s="6" t="str">
        <f>+IFERROR(VLOOKUP(EV555,Auxiliar!$A:$C,2,0),"")</f>
        <v/>
      </c>
      <c r="EY555" s="7" t="str">
        <f>+IFERROR(VLOOKUP(EV555,Auxiliar!$A:$C,3,0),"")</f>
        <v/>
      </c>
      <c r="EZ555" s="1"/>
      <c r="FA555" s="12"/>
      <c r="FB555" s="6" t="str">
        <f>+IFERROR(VALUE(RIGHT(Tabla27[[#This Row],[B2B]],6)),"")</f>
        <v/>
      </c>
      <c r="FC555" s="6" t="str">
        <f>+IFERROR(VLOOKUP(FA555,Auxiliar!$A:$C,2,0),"")</f>
        <v/>
      </c>
      <c r="FD555" s="7" t="str">
        <f>+IFERROR(VLOOKUP(FA555,Auxiliar!$A:$C,3,0),"")</f>
        <v/>
      </c>
      <c r="FE555" s="1"/>
      <c r="FF555" s="12"/>
      <c r="FG555" s="6" t="str">
        <f>+IFERROR(VALUE(RIGHT(Tabla28[[#This Row],[B2B]],6)),"")</f>
        <v/>
      </c>
      <c r="FH555" s="6" t="str">
        <f>+IFERROR(VLOOKUP(FF555,Auxiliar!$A:$C,2,0),"")</f>
        <v/>
      </c>
      <c r="FI555" s="7" t="str">
        <f>+IFERROR(VLOOKUP(FF555,Auxiliar!$A:$C,3,0),"")</f>
        <v/>
      </c>
      <c r="FJ555" s="1"/>
      <c r="FK555" s="12"/>
      <c r="FL555" s="6" t="str">
        <f>+IFERROR(VALUE(RIGHT(Tabla29[[#This Row],[B2B]],6)),"")</f>
        <v/>
      </c>
      <c r="FM555" s="6" t="str">
        <f>+IFERROR(VLOOKUP(FK555,Auxiliar!$A:$C,2,0),"")</f>
        <v/>
      </c>
      <c r="FN555" s="7" t="str">
        <f>+IFERROR(VLOOKUP(FK555,Auxiliar!$A:$C,3,0),"")</f>
        <v/>
      </c>
      <c r="FO555" s="1"/>
      <c r="FP555" s="12"/>
      <c r="FQ555" s="6" t="str">
        <f>+IFERROR(VALUE(RIGHT(Tabla30[[#This Row],[B2B]],6)),"")</f>
        <v/>
      </c>
      <c r="FR555" s="6" t="str">
        <f>+IFERROR(VLOOKUP(FP555,Auxiliar!$A:$C,2,0),"")</f>
        <v/>
      </c>
      <c r="FS555" s="7"/>
      <c r="FT555" s="1"/>
      <c r="FU555" s="12"/>
      <c r="FV555" s="6" t="str">
        <f>+IFERROR(VALUE(RIGHT(Tabla31[[#This Row],[B2B]],6)),"")</f>
        <v/>
      </c>
      <c r="FW555" s="6" t="str">
        <f>+IFERROR(VLOOKUP(FU555,Auxiliar!$A:$C,2,0),"")</f>
        <v/>
      </c>
      <c r="FX555" s="7" t="str">
        <f>+IFERROR(VLOOKUP(FU555,Auxiliar!$A:$C,3,0),"")</f>
        <v/>
      </c>
      <c r="FY555" s="1"/>
      <c r="FZ555" s="12"/>
      <c r="GA555" s="6" t="str">
        <f>+IFERROR(VALUE(RIGHT(Tabla32[[#This Row],[B2B]],6)),"")</f>
        <v/>
      </c>
      <c r="GB555" s="6" t="str">
        <f>+IFERROR(VLOOKUP(FZ555,Auxiliar!$A:$C,2,0),"")</f>
        <v/>
      </c>
      <c r="GC555" s="7" t="str">
        <f>+IFERROR(VLOOKUP(FZ555,Auxiliar!$A:$C,3,0),"")</f>
        <v/>
      </c>
      <c r="GD555" s="1"/>
      <c r="GE555" s="12"/>
      <c r="GF555" s="6" t="str">
        <f>+IFERROR(VALUE(RIGHT(Tabla33[[#This Row],[B2B]],6)),"")</f>
        <v/>
      </c>
      <c r="GG555" s="6" t="str">
        <f>+IFERROR(VLOOKUP(GE555,Auxiliar!$A:$C,2,0),"")</f>
        <v/>
      </c>
      <c r="GH555" s="7" t="str">
        <f>+IFERROR(VLOOKUP(GE555,Auxiliar!$A:$C,3,0),"")</f>
        <v/>
      </c>
    </row>
    <row r="556" spans="1:190" x14ac:dyDescent="0.25">
      <c r="A556" s="1"/>
      <c r="B556" s="1"/>
      <c r="C556" t="str">
        <f>+IFERROR(VALUE(RIGHT(Tabla1[[#This Row],[B2B]],6)),"")</f>
        <v/>
      </c>
      <c r="D556" t="str">
        <f>+IFERROR(VLOOKUP(B556,Auxiliar!$A:$C,2,0),"")</f>
        <v/>
      </c>
      <c r="E556" s="5" t="str">
        <f>+IFERROR(VLOOKUP(B556,Auxiliar!$A:$C,3,0),"")</f>
        <v/>
      </c>
      <c r="S556" s="1">
        <v>5889</v>
      </c>
      <c r="T556" s="1" t="s">
        <v>9</v>
      </c>
      <c r="U556" s="6">
        <f>+IFERROR(VALUE(RIGHT(Tabla4[[#This Row],[B2B]],6)),"")</f>
        <v>5889</v>
      </c>
      <c r="V556" s="6" t="str">
        <f>+IFERROR(VLOOKUP(T556,Auxiliar!$A:$C,2,0),"")</f>
        <v>CORE</v>
      </c>
      <c r="W556" s="7" t="str">
        <f>+IFERROR(VLOOKUP(T556,Auxiliar!$A:$C,3,0),"")</f>
        <v>0b 1% | 2b 5% | 4b 6%</v>
      </c>
      <c r="AK556" s="1">
        <v>5612</v>
      </c>
      <c r="AL556" s="1" t="s">
        <v>30</v>
      </c>
      <c r="AM556" s="6">
        <f>+IFERROR(VALUE(RIGHT(Tabla7[[#This Row],[B2B]],6)),"")</f>
        <v>5612</v>
      </c>
      <c r="AN556" s="6" t="str">
        <f>+IFERROR(VLOOKUP(AL556,Auxiliar!$A:$C,2,0),"")</f>
        <v>LATONES</v>
      </c>
      <c r="AO556" s="7" t="str">
        <f>+IFERROR(VLOOKUP(AL556,Auxiliar!$A:$C,3,0),"")</f>
        <v>1b 4% | 5b 7% | 97b 0%</v>
      </c>
      <c r="AW556" s="1"/>
      <c r="AX556" s="1" t="s">
        <v>32</v>
      </c>
      <c r="AY556" s="6" t="str">
        <f>+IFERROR(VALUE(RIGHT(Tabla9[[#This Row],[B2B]],6)),"")</f>
        <v/>
      </c>
      <c r="AZ556" s="6" t="str">
        <f>+IFERROR(VLOOKUP(AX556,Auxiliar!$A:$C,2,0),"")</f>
        <v>LATONES</v>
      </c>
      <c r="BA556" s="7" t="str">
        <f>+IFERROR(VLOOKUP(AX556,Auxiliar!$A:$C,3,0),"")</f>
        <v>2b 3% | 4b 4% | 6b 5% | 10b 8%  | 385b 0%</v>
      </c>
      <c r="BI556" s="1"/>
      <c r="BJ556" s="1"/>
      <c r="BK556" s="6" t="str">
        <f>+IFERROR(VALUE(RIGHT(Tabla11[[#This Row],[B2B]],6)),"")</f>
        <v/>
      </c>
      <c r="BL556" s="6" t="str">
        <f>+IFERROR(VLOOKUP(BJ556,Auxiliar!$A:$C,2,0),"")</f>
        <v/>
      </c>
      <c r="BM556" s="7" t="str">
        <f>+IFERROR(VLOOKUP(BJ556,Auxiliar!$A:$C,3,0),"")</f>
        <v/>
      </c>
      <c r="BO556" s="1">
        <v>11646</v>
      </c>
      <c r="BP556" s="1" t="s">
        <v>39</v>
      </c>
      <c r="BQ556" s="6">
        <f>+IFERROR(VALUE(RIGHT(Tabla12[[#This Row],[B2B]],6)),"")</f>
        <v>11646</v>
      </c>
      <c r="BR556" s="6" t="str">
        <f>+IFERROR(VLOOKUP(BP556,Auxiliar!$A:$C,2,0),"")</f>
        <v>VALUE LITRO</v>
      </c>
      <c r="BS556" s="7" t="str">
        <f>+IFERROR(VLOOKUP(BP556,Auxiliar!$A:$C,3,0),"")</f>
        <v>1b 12%</v>
      </c>
      <c r="CA556" s="1">
        <v>4755</v>
      </c>
      <c r="CB556" s="1" t="s">
        <v>35</v>
      </c>
      <c r="CC556" s="6">
        <f>+IFERROR(VALUE(RIGHT(Tabla14[[#This Row],[B2B]],6)),"")</f>
        <v>4755</v>
      </c>
      <c r="CD556" s="6" t="str">
        <f>+IFERROR(VLOOKUP(CB556,Auxiliar!$A:$C,2,0),"")</f>
        <v>Corona 710cc</v>
      </c>
      <c r="CE556" s="7" t="str">
        <f>+IFERROR(VLOOKUP(CB556,Auxiliar!$A:$C,3,0),"")</f>
        <v>1b 10% | 85b 0%</v>
      </c>
      <c r="CG556" s="1"/>
      <c r="CH556" s="1"/>
      <c r="CI556" s="6" t="str">
        <f>+IFERROR(VALUE(RIGHT(Tabla15[[#This Row],[B2B]],6)),"")</f>
        <v/>
      </c>
      <c r="CJ556" s="6" t="str">
        <f>+IFERROR(VLOOKUP(CH556,Auxiliar!$A:$C,2,0),"")</f>
        <v/>
      </c>
      <c r="CK556" s="7" t="str">
        <f>+IFERROR(VLOOKUP(CH556,Auxiliar!$A:$C,3,0),"")</f>
        <v/>
      </c>
      <c r="CM556" s="1">
        <v>4725</v>
      </c>
      <c r="CN556" s="1" t="s">
        <v>20</v>
      </c>
      <c r="CO556" s="6">
        <v>4725</v>
      </c>
      <c r="CP556" s="6" t="s">
        <v>20</v>
      </c>
      <c r="CQ556" s="7" t="s">
        <v>21</v>
      </c>
      <c r="CS556" s="1"/>
      <c r="CT556" s="1"/>
      <c r="CU556" s="6" t="str">
        <f>+IFERROR(VALUE(RIGHT(Tabla17[[#This Row],[B2B]],6)),"")</f>
        <v/>
      </c>
      <c r="CV556" s="6" t="str">
        <f>+IFERROR(VLOOKUP(CT556,Auxiliar!$A:$C,2,0),"")</f>
        <v/>
      </c>
      <c r="CW556" s="7" t="str">
        <f>+IFERROR(VLOOKUP(CT556,Auxiliar!$A:$C,3,0),"")</f>
        <v/>
      </c>
      <c r="CY556" s="1">
        <v>4725</v>
      </c>
      <c r="CZ556" s="1" t="s">
        <v>16</v>
      </c>
      <c r="DA556" s="6">
        <f>+IFERROR(VALUE(RIGHT(Tabla18[[#This Row],[B2B]],6)),"")</f>
        <v>4725</v>
      </c>
      <c r="DB556" s="6" t="str">
        <f>+IFERROR(VLOOKUP(CZ556,Auxiliar!$A:$C,2,0),"")</f>
        <v>PREMIUM</v>
      </c>
      <c r="DC556" s="7" t="str">
        <f>+IFERROR(VLOOKUP(CZ556,Auxiliar!$A:$C,3,0),"")</f>
        <v>0b 0% | 2b 2% | 5b 3,5% | 10b 5%</v>
      </c>
      <c r="DE556" s="1">
        <v>4725</v>
      </c>
      <c r="DF556" s="1" t="s">
        <v>19</v>
      </c>
      <c r="DG556" s="6">
        <f>+IFERROR(VALUE(RIGHT(Tabla19[[#This Row],[B2B]],6)),"")</f>
        <v>4725</v>
      </c>
      <c r="DH556" s="6" t="str">
        <f>+IFERROR(VLOOKUP(DF556,Auxiliar!$A:$C,2,0),"")</f>
        <v>MICHELOB</v>
      </c>
      <c r="DI556" s="7" t="str">
        <f>+IFERROR(VLOOKUP(DF556,Auxiliar!$A:$C,3,0),"")</f>
        <v>1b 7% | 3b 22% | 8b 27%</v>
      </c>
      <c r="DK556" s="1"/>
      <c r="DL556" s="1"/>
      <c r="DM556" s="6" t="str">
        <f>+IFERROR(VALUE(RIGHT(Tabla20[[#This Row],[B2B]],6)),"")</f>
        <v/>
      </c>
      <c r="DN556" s="6" t="str">
        <f>+IFERROR(VLOOKUP(DL556,Auxiliar!$A:$C,2,0),"")</f>
        <v/>
      </c>
      <c r="DO556" s="7" t="str">
        <f>+IFERROR(VLOOKUP(DL556,Auxiliar!$A:$C,3,0),"")</f>
        <v/>
      </c>
      <c r="DQ556" s="1">
        <v>4722</v>
      </c>
      <c r="DR556" s="12" t="s">
        <v>24</v>
      </c>
      <c r="DS556" s="6">
        <f>+IFERROR(VALUE(RIGHT(Tabla21[[#This Row],[B2B]],6)),"")</f>
        <v>4722</v>
      </c>
      <c r="DT556" s="6" t="str">
        <f>+IFERROR(VLOOKUP(DR556,Auxiliar!$A:$C,2,0),"")</f>
        <v>CORONA PORRON</v>
      </c>
      <c r="DU556" s="7" t="str">
        <f>+IFERROR(VLOOKUP(DR556,Auxiliar!$A:$C,3,0),"")</f>
        <v>1b 5% | 20b 0%</v>
      </c>
      <c r="DW556" s="1">
        <v>2344</v>
      </c>
      <c r="DX556" s="12" t="s">
        <v>43</v>
      </c>
      <c r="DY556" s="6">
        <f>+IFERROR(VALUE(RIGHT(Tabla22[[#This Row],[B2B]],6)),"")</f>
        <v>2344</v>
      </c>
      <c r="DZ556" s="6" t="str">
        <f>+IFERROR(VLOOKUP(DX556,Auxiliar!$A:$C,2,0),"")</f>
        <v xml:space="preserve">VALUE LATA </v>
      </c>
      <c r="EA556" s="7" t="str">
        <f>+IFERROR(VLOOKUP(DX556,Auxiliar!$A:$C,3,0),"")</f>
        <v>1b 15% | 100b 18%</v>
      </c>
      <c r="EC556" s="1">
        <v>2328</v>
      </c>
      <c r="ED556" s="12" t="s">
        <v>47</v>
      </c>
      <c r="EE556" s="6">
        <f>+IFERROR(VALUE(RIGHT(Tabla23[[#This Row],[B2B]],6)),"")</f>
        <v>2328</v>
      </c>
      <c r="EF556" s="6" t="str">
        <f>+IFERROR(VLOOKUP(ED556,Auxiliar!$A:$C,2,0),"")</f>
        <v>VALUE LATON</v>
      </c>
      <c r="EG556" s="7" t="str">
        <f>+IFERROR(VLOOKUP(ED556,Auxiliar!$A:$C,3,0),"")</f>
        <v>1b 10% | 5b 15% | 192b 0%</v>
      </c>
      <c r="EI556" s="1"/>
      <c r="EJ556" s="12"/>
      <c r="EK556" s="6" t="str">
        <f>+IFERROR(VALUE(RIGHT(Tabla24[[#This Row],[B2B]],6)),"")</f>
        <v/>
      </c>
      <c r="EL556" s="6" t="str">
        <f>+IFERROR(VLOOKUP(EJ556,Auxiliar!$A:$C,2,0),"")</f>
        <v/>
      </c>
      <c r="EM556" s="7" t="str">
        <f>+IFERROR(VLOOKUP(EJ556,Auxiliar!$A:$C,3,0),"")</f>
        <v/>
      </c>
      <c r="EO556" s="1"/>
      <c r="EP556" s="12"/>
      <c r="EQ556" s="6" t="str">
        <f>+IFERROR(VALUE(RIGHT(Tabla25[[#This Row],[B2B]],6)),"")</f>
        <v/>
      </c>
      <c r="ER556" s="6" t="str">
        <f>+IFERROR(VLOOKUP(EP556,Auxiliar!$A:$C,2,0),"")</f>
        <v/>
      </c>
      <c r="ES556" s="7" t="str">
        <f>+IFERROR(VLOOKUP(EP556,Auxiliar!$A:$C,3,0),"")</f>
        <v/>
      </c>
      <c r="EU556" s="1"/>
      <c r="EV556" s="12"/>
      <c r="EW556" s="6" t="str">
        <f>+IFERROR(VALUE(RIGHT(Tabla26[[#This Row],[B2B]],6)),"")</f>
        <v/>
      </c>
      <c r="EX556" s="6" t="str">
        <f>+IFERROR(VLOOKUP(EV556,Auxiliar!$A:$C,2,0),"")</f>
        <v/>
      </c>
      <c r="EY556" s="7" t="str">
        <f>+IFERROR(VLOOKUP(EV556,Auxiliar!$A:$C,3,0),"")</f>
        <v/>
      </c>
      <c r="EZ556" s="1"/>
      <c r="FA556" s="12"/>
      <c r="FB556" s="6" t="str">
        <f>+IFERROR(VALUE(RIGHT(Tabla27[[#This Row],[B2B]],6)),"")</f>
        <v/>
      </c>
      <c r="FC556" s="6" t="str">
        <f>+IFERROR(VLOOKUP(FA556,Auxiliar!$A:$C,2,0),"")</f>
        <v/>
      </c>
      <c r="FD556" s="7" t="str">
        <f>+IFERROR(VLOOKUP(FA556,Auxiliar!$A:$C,3,0),"")</f>
        <v/>
      </c>
      <c r="FE556" s="1"/>
      <c r="FF556" s="12"/>
      <c r="FG556" s="6" t="str">
        <f>+IFERROR(VALUE(RIGHT(Tabla28[[#This Row],[B2B]],6)),"")</f>
        <v/>
      </c>
      <c r="FH556" s="6" t="str">
        <f>+IFERROR(VLOOKUP(FF556,Auxiliar!$A:$C,2,0),"")</f>
        <v/>
      </c>
      <c r="FI556" s="7" t="str">
        <f>+IFERROR(VLOOKUP(FF556,Auxiliar!$A:$C,3,0),"")</f>
        <v/>
      </c>
      <c r="FJ556" s="1"/>
      <c r="FK556" s="12"/>
      <c r="FL556" s="6" t="str">
        <f>+IFERROR(VALUE(RIGHT(Tabla29[[#This Row],[B2B]],6)),"")</f>
        <v/>
      </c>
      <c r="FM556" s="6" t="str">
        <f>+IFERROR(VLOOKUP(FK556,Auxiliar!$A:$C,2,0),"")</f>
        <v/>
      </c>
      <c r="FN556" s="7" t="str">
        <f>+IFERROR(VLOOKUP(FK556,Auxiliar!$A:$C,3,0),"")</f>
        <v/>
      </c>
      <c r="FO556" s="1"/>
      <c r="FP556" s="12"/>
      <c r="FQ556" s="6" t="str">
        <f>+IFERROR(VALUE(RIGHT(Tabla30[[#This Row],[B2B]],6)),"")</f>
        <v/>
      </c>
      <c r="FR556" s="6" t="str">
        <f>+IFERROR(VLOOKUP(FP556,Auxiliar!$A:$C,2,0),"")</f>
        <v/>
      </c>
      <c r="FS556" s="7"/>
      <c r="FT556" s="1"/>
      <c r="FU556" s="12"/>
      <c r="FV556" s="6" t="str">
        <f>+IFERROR(VALUE(RIGHT(Tabla31[[#This Row],[B2B]],6)),"")</f>
        <v/>
      </c>
      <c r="FW556" s="6" t="str">
        <f>+IFERROR(VLOOKUP(FU556,Auxiliar!$A:$C,2,0),"")</f>
        <v/>
      </c>
      <c r="FX556" s="7" t="str">
        <f>+IFERROR(VLOOKUP(FU556,Auxiliar!$A:$C,3,0),"")</f>
        <v/>
      </c>
      <c r="FY556" s="1"/>
      <c r="FZ556" s="12"/>
      <c r="GA556" s="6" t="str">
        <f>+IFERROR(VALUE(RIGHT(Tabla32[[#This Row],[B2B]],6)),"")</f>
        <v/>
      </c>
      <c r="GB556" s="6" t="str">
        <f>+IFERROR(VLOOKUP(FZ556,Auxiliar!$A:$C,2,0),"")</f>
        <v/>
      </c>
      <c r="GC556" s="7" t="str">
        <f>+IFERROR(VLOOKUP(FZ556,Auxiliar!$A:$C,3,0),"")</f>
        <v/>
      </c>
      <c r="GD556" s="1"/>
      <c r="GE556" s="12"/>
      <c r="GF556" s="6" t="str">
        <f>+IFERROR(VALUE(RIGHT(Tabla33[[#This Row],[B2B]],6)),"")</f>
        <v/>
      </c>
      <c r="GG556" s="6" t="str">
        <f>+IFERROR(VLOOKUP(GE556,Auxiliar!$A:$C,2,0),"")</f>
        <v/>
      </c>
      <c r="GH556" s="7" t="str">
        <f>+IFERROR(VLOOKUP(GE556,Auxiliar!$A:$C,3,0),"")</f>
        <v/>
      </c>
    </row>
    <row r="557" spans="1:190" x14ac:dyDescent="0.25">
      <c r="A557" s="1"/>
      <c r="B557" s="1"/>
      <c r="C557" t="str">
        <f>+IFERROR(VALUE(RIGHT(Tabla1[[#This Row],[B2B]],6)),"")</f>
        <v/>
      </c>
      <c r="D557" t="str">
        <f>+IFERROR(VLOOKUP(B557,Auxiliar!$A:$C,2,0),"")</f>
        <v/>
      </c>
      <c r="E557" s="5" t="str">
        <f>+IFERROR(VLOOKUP(B557,Auxiliar!$A:$C,3,0),"")</f>
        <v/>
      </c>
      <c r="S557" s="1">
        <v>5891</v>
      </c>
      <c r="T557" s="1" t="s">
        <v>9</v>
      </c>
      <c r="U557" s="6">
        <f>+IFERROR(VALUE(RIGHT(Tabla4[[#This Row],[B2B]],6)),"")</f>
        <v>5891</v>
      </c>
      <c r="V557" s="6" t="str">
        <f>+IFERROR(VLOOKUP(T557,Auxiliar!$A:$C,2,0),"")</f>
        <v>CORE</v>
      </c>
      <c r="W557" s="7" t="str">
        <f>+IFERROR(VLOOKUP(T557,Auxiliar!$A:$C,3,0),"")</f>
        <v>0b 1% | 2b 5% | 4b 6%</v>
      </c>
      <c r="AK557" s="1">
        <v>5614</v>
      </c>
      <c r="AL557" s="1" t="s">
        <v>30</v>
      </c>
      <c r="AM557" s="6">
        <f>+IFERROR(VALUE(RIGHT(Tabla7[[#This Row],[B2B]],6)),"")</f>
        <v>5614</v>
      </c>
      <c r="AN557" s="6" t="str">
        <f>+IFERROR(VLOOKUP(AL557,Auxiliar!$A:$C,2,0),"")</f>
        <v>LATONES</v>
      </c>
      <c r="AO557" s="7" t="str">
        <f>+IFERROR(VLOOKUP(AL557,Auxiliar!$A:$C,3,0),"")</f>
        <v>1b 4% | 5b 7% | 97b 0%</v>
      </c>
      <c r="AW557" s="1"/>
      <c r="AX557" s="1" t="s">
        <v>32</v>
      </c>
      <c r="AY557" s="6" t="str">
        <f>+IFERROR(VALUE(RIGHT(Tabla9[[#This Row],[B2B]],6)),"")</f>
        <v/>
      </c>
      <c r="AZ557" s="6" t="str">
        <f>+IFERROR(VLOOKUP(AX557,Auxiliar!$A:$C,2,0),"")</f>
        <v>LATONES</v>
      </c>
      <c r="BA557" s="7" t="str">
        <f>+IFERROR(VLOOKUP(AX557,Auxiliar!$A:$C,3,0),"")</f>
        <v>2b 3% | 4b 4% | 6b 5% | 10b 8%  | 385b 0%</v>
      </c>
      <c r="BI557" s="1"/>
      <c r="BJ557" s="1"/>
      <c r="BK557" s="6" t="str">
        <f>+IFERROR(VALUE(RIGHT(Tabla11[[#This Row],[B2B]],6)),"")</f>
        <v/>
      </c>
      <c r="BL557" s="6" t="str">
        <f>+IFERROR(VLOOKUP(BJ557,Auxiliar!$A:$C,2,0),"")</f>
        <v/>
      </c>
      <c r="BM557" s="7" t="str">
        <f>+IFERROR(VLOOKUP(BJ557,Auxiliar!$A:$C,3,0),"")</f>
        <v/>
      </c>
      <c r="BO557" s="1">
        <v>2336</v>
      </c>
      <c r="BP557" s="1" t="s">
        <v>39</v>
      </c>
      <c r="BQ557" s="6">
        <f>+IFERROR(VALUE(RIGHT(Tabla12[[#This Row],[B2B]],6)),"")</f>
        <v>2336</v>
      </c>
      <c r="BR557" s="6" t="str">
        <f>+IFERROR(VLOOKUP(BP557,Auxiliar!$A:$C,2,0),"")</f>
        <v>VALUE LITRO</v>
      </c>
      <c r="BS557" s="7" t="str">
        <f>+IFERROR(VLOOKUP(BP557,Auxiliar!$A:$C,3,0),"")</f>
        <v>1b 12%</v>
      </c>
      <c r="CA557" s="1">
        <v>4761</v>
      </c>
      <c r="CB557" s="1" t="s">
        <v>35</v>
      </c>
      <c r="CC557" s="6">
        <f>+IFERROR(VALUE(RIGHT(Tabla14[[#This Row],[B2B]],6)),"")</f>
        <v>4761</v>
      </c>
      <c r="CD557" s="6" t="str">
        <f>+IFERROR(VLOOKUP(CB557,Auxiliar!$A:$C,2,0),"")</f>
        <v>Corona 710cc</v>
      </c>
      <c r="CE557" s="7" t="str">
        <f>+IFERROR(VLOOKUP(CB557,Auxiliar!$A:$C,3,0),"")</f>
        <v>1b 10% | 85b 0%</v>
      </c>
      <c r="CG557" s="1"/>
      <c r="CH557" s="1"/>
      <c r="CI557" s="6" t="str">
        <f>+IFERROR(VALUE(RIGHT(Tabla15[[#This Row],[B2B]],6)),"")</f>
        <v/>
      </c>
      <c r="CJ557" s="6" t="str">
        <f>+IFERROR(VLOOKUP(CH557,Auxiliar!$A:$C,2,0),"")</f>
        <v/>
      </c>
      <c r="CK557" s="7" t="str">
        <f>+IFERROR(VLOOKUP(CH557,Auxiliar!$A:$C,3,0),"")</f>
        <v/>
      </c>
      <c r="CM557" s="1">
        <v>4731</v>
      </c>
      <c r="CN557" s="1" t="s">
        <v>20</v>
      </c>
      <c r="CO557" s="6">
        <v>4731</v>
      </c>
      <c r="CP557" s="6" t="s">
        <v>20</v>
      </c>
      <c r="CQ557" s="7" t="s">
        <v>21</v>
      </c>
      <c r="CS557" s="1"/>
      <c r="CT557" s="1"/>
      <c r="CU557" s="6" t="str">
        <f>+IFERROR(VALUE(RIGHT(Tabla17[[#This Row],[B2B]],6)),"")</f>
        <v/>
      </c>
      <c r="CV557" s="6" t="str">
        <f>+IFERROR(VLOOKUP(CT557,Auxiliar!$A:$C,2,0),"")</f>
        <v/>
      </c>
      <c r="CW557" s="7" t="str">
        <f>+IFERROR(VLOOKUP(CT557,Auxiliar!$A:$C,3,0),"")</f>
        <v/>
      </c>
      <c r="CY557" s="1">
        <v>4731</v>
      </c>
      <c r="CZ557" s="1" t="s">
        <v>16</v>
      </c>
      <c r="DA557" s="6">
        <f>+IFERROR(VALUE(RIGHT(Tabla18[[#This Row],[B2B]],6)),"")</f>
        <v>4731</v>
      </c>
      <c r="DB557" s="6" t="str">
        <f>+IFERROR(VLOOKUP(CZ557,Auxiliar!$A:$C,2,0),"")</f>
        <v>PREMIUM</v>
      </c>
      <c r="DC557" s="7" t="str">
        <f>+IFERROR(VLOOKUP(CZ557,Auxiliar!$A:$C,3,0),"")</f>
        <v>0b 0% | 2b 2% | 5b 3,5% | 10b 5%</v>
      </c>
      <c r="DE557" s="1">
        <v>4731</v>
      </c>
      <c r="DF557" s="1" t="s">
        <v>19</v>
      </c>
      <c r="DG557" s="6">
        <f>+IFERROR(VALUE(RIGHT(Tabla19[[#This Row],[B2B]],6)),"")</f>
        <v>4731</v>
      </c>
      <c r="DH557" s="6" t="str">
        <f>+IFERROR(VLOOKUP(DF557,Auxiliar!$A:$C,2,0),"")</f>
        <v>MICHELOB</v>
      </c>
      <c r="DI557" s="7" t="str">
        <f>+IFERROR(VLOOKUP(DF557,Auxiliar!$A:$C,3,0),"")</f>
        <v>1b 7% | 3b 22% | 8b 27%</v>
      </c>
      <c r="DK557" s="1"/>
      <c r="DL557" s="1"/>
      <c r="DM557" s="6" t="str">
        <f>+IFERROR(VALUE(RIGHT(Tabla20[[#This Row],[B2B]],6)),"")</f>
        <v/>
      </c>
      <c r="DN557" s="6" t="str">
        <f>+IFERROR(VLOOKUP(DL557,Auxiliar!$A:$C,2,0),"")</f>
        <v/>
      </c>
      <c r="DO557" s="7" t="str">
        <f>+IFERROR(VLOOKUP(DL557,Auxiliar!$A:$C,3,0),"")</f>
        <v/>
      </c>
      <c r="DQ557" s="1">
        <v>4725</v>
      </c>
      <c r="DR557" s="12" t="s">
        <v>24</v>
      </c>
      <c r="DS557" s="6">
        <f>+IFERROR(VALUE(RIGHT(Tabla21[[#This Row],[B2B]],6)),"")</f>
        <v>4725</v>
      </c>
      <c r="DT557" s="6" t="str">
        <f>+IFERROR(VLOOKUP(DR557,Auxiliar!$A:$C,2,0),"")</f>
        <v>CORONA PORRON</v>
      </c>
      <c r="DU557" s="7" t="str">
        <f>+IFERROR(VLOOKUP(DR557,Auxiliar!$A:$C,3,0),"")</f>
        <v>1b 5% | 20b 0%</v>
      </c>
      <c r="DW557" s="1">
        <v>11651</v>
      </c>
      <c r="DX557" s="12" t="s">
        <v>43</v>
      </c>
      <c r="DY557" s="6">
        <f>+IFERROR(VALUE(RIGHT(Tabla22[[#This Row],[B2B]],6)),"")</f>
        <v>11651</v>
      </c>
      <c r="DZ557" s="6" t="str">
        <f>+IFERROR(VLOOKUP(DX557,Auxiliar!$A:$C,2,0),"")</f>
        <v xml:space="preserve">VALUE LATA </v>
      </c>
      <c r="EA557" s="7" t="str">
        <f>+IFERROR(VLOOKUP(DX557,Auxiliar!$A:$C,3,0),"")</f>
        <v>1b 15% | 100b 18%</v>
      </c>
      <c r="EC557" s="1">
        <v>11646</v>
      </c>
      <c r="ED557" s="12" t="s">
        <v>47</v>
      </c>
      <c r="EE557" s="6">
        <f>+IFERROR(VALUE(RIGHT(Tabla23[[#This Row],[B2B]],6)),"")</f>
        <v>11646</v>
      </c>
      <c r="EF557" s="6" t="str">
        <f>+IFERROR(VLOOKUP(ED557,Auxiliar!$A:$C,2,0),"")</f>
        <v>VALUE LATON</v>
      </c>
      <c r="EG557" s="7" t="str">
        <f>+IFERROR(VLOOKUP(ED557,Auxiliar!$A:$C,3,0),"")</f>
        <v>1b 10% | 5b 15% | 192b 0%</v>
      </c>
      <c r="EI557" s="1"/>
      <c r="EJ557" s="12"/>
      <c r="EK557" s="6" t="str">
        <f>+IFERROR(VALUE(RIGHT(Tabla24[[#This Row],[B2B]],6)),"")</f>
        <v/>
      </c>
      <c r="EL557" s="6" t="str">
        <f>+IFERROR(VLOOKUP(EJ557,Auxiliar!$A:$C,2,0),"")</f>
        <v/>
      </c>
      <c r="EM557" s="7" t="str">
        <f>+IFERROR(VLOOKUP(EJ557,Auxiliar!$A:$C,3,0),"")</f>
        <v/>
      </c>
      <c r="EO557" s="1"/>
      <c r="EP557" s="12"/>
      <c r="EQ557" s="6" t="str">
        <f>+IFERROR(VALUE(RIGHT(Tabla25[[#This Row],[B2B]],6)),"")</f>
        <v/>
      </c>
      <c r="ER557" s="6" t="str">
        <f>+IFERROR(VLOOKUP(EP557,Auxiliar!$A:$C,2,0),"")</f>
        <v/>
      </c>
      <c r="ES557" s="7" t="str">
        <f>+IFERROR(VLOOKUP(EP557,Auxiliar!$A:$C,3,0),"")</f>
        <v/>
      </c>
      <c r="EU557" s="1"/>
      <c r="EV557" s="12"/>
      <c r="EW557" s="6" t="str">
        <f>+IFERROR(VALUE(RIGHT(Tabla26[[#This Row],[B2B]],6)),"")</f>
        <v/>
      </c>
      <c r="EX557" s="6" t="str">
        <f>+IFERROR(VLOOKUP(EV557,Auxiliar!$A:$C,2,0),"")</f>
        <v/>
      </c>
      <c r="EY557" s="7" t="str">
        <f>+IFERROR(VLOOKUP(EV557,Auxiliar!$A:$C,3,0),"")</f>
        <v/>
      </c>
      <c r="EZ557" s="1"/>
      <c r="FA557" s="12"/>
      <c r="FB557" s="6" t="str">
        <f>+IFERROR(VALUE(RIGHT(Tabla27[[#This Row],[B2B]],6)),"")</f>
        <v/>
      </c>
      <c r="FC557" s="6" t="str">
        <f>+IFERROR(VLOOKUP(FA557,Auxiliar!$A:$C,2,0),"")</f>
        <v/>
      </c>
      <c r="FD557" s="7" t="str">
        <f>+IFERROR(VLOOKUP(FA557,Auxiliar!$A:$C,3,0),"")</f>
        <v/>
      </c>
      <c r="FE557" s="1"/>
      <c r="FF557" s="12"/>
      <c r="FG557" s="6" t="str">
        <f>+IFERROR(VALUE(RIGHT(Tabla28[[#This Row],[B2B]],6)),"")</f>
        <v/>
      </c>
      <c r="FH557" s="6" t="str">
        <f>+IFERROR(VLOOKUP(FF557,Auxiliar!$A:$C,2,0),"")</f>
        <v/>
      </c>
      <c r="FI557" s="7" t="str">
        <f>+IFERROR(VLOOKUP(FF557,Auxiliar!$A:$C,3,0),"")</f>
        <v/>
      </c>
      <c r="FJ557" s="1"/>
      <c r="FK557" s="12"/>
      <c r="FL557" s="6" t="str">
        <f>+IFERROR(VALUE(RIGHT(Tabla29[[#This Row],[B2B]],6)),"")</f>
        <v/>
      </c>
      <c r="FM557" s="6" t="str">
        <f>+IFERROR(VLOOKUP(FK557,Auxiliar!$A:$C,2,0),"")</f>
        <v/>
      </c>
      <c r="FN557" s="7" t="str">
        <f>+IFERROR(VLOOKUP(FK557,Auxiliar!$A:$C,3,0),"")</f>
        <v/>
      </c>
      <c r="FO557" s="1"/>
      <c r="FP557" s="12"/>
      <c r="FQ557" s="6" t="str">
        <f>+IFERROR(VALUE(RIGHT(Tabla30[[#This Row],[B2B]],6)),"")</f>
        <v/>
      </c>
      <c r="FR557" s="6" t="str">
        <f>+IFERROR(VLOOKUP(FP557,Auxiliar!$A:$C,2,0),"")</f>
        <v/>
      </c>
      <c r="FS557" s="7"/>
      <c r="FT557" s="1"/>
      <c r="FU557" s="12"/>
      <c r="FV557" s="6" t="str">
        <f>+IFERROR(VALUE(RIGHT(Tabla31[[#This Row],[B2B]],6)),"")</f>
        <v/>
      </c>
      <c r="FW557" s="6" t="str">
        <f>+IFERROR(VLOOKUP(FU557,Auxiliar!$A:$C,2,0),"")</f>
        <v/>
      </c>
      <c r="FX557" s="7" t="str">
        <f>+IFERROR(VLOOKUP(FU557,Auxiliar!$A:$C,3,0),"")</f>
        <v/>
      </c>
      <c r="FY557" s="1"/>
      <c r="FZ557" s="12"/>
      <c r="GA557" s="6" t="str">
        <f>+IFERROR(VALUE(RIGHT(Tabla32[[#This Row],[B2B]],6)),"")</f>
        <v/>
      </c>
      <c r="GB557" s="6" t="str">
        <f>+IFERROR(VLOOKUP(FZ557,Auxiliar!$A:$C,2,0),"")</f>
        <v/>
      </c>
      <c r="GC557" s="7" t="str">
        <f>+IFERROR(VLOOKUP(FZ557,Auxiliar!$A:$C,3,0),"")</f>
        <v/>
      </c>
      <c r="GD557" s="1"/>
      <c r="GE557" s="12"/>
      <c r="GF557" s="6" t="str">
        <f>+IFERROR(VALUE(RIGHT(Tabla33[[#This Row],[B2B]],6)),"")</f>
        <v/>
      </c>
      <c r="GG557" s="6" t="str">
        <f>+IFERROR(VLOOKUP(GE557,Auxiliar!$A:$C,2,0),"")</f>
        <v/>
      </c>
      <c r="GH557" s="7" t="str">
        <f>+IFERROR(VLOOKUP(GE557,Auxiliar!$A:$C,3,0),"")</f>
        <v/>
      </c>
    </row>
    <row r="558" spans="1:190" x14ac:dyDescent="0.25">
      <c r="A558" s="1"/>
      <c r="B558" s="1"/>
      <c r="C558" t="str">
        <f>+IFERROR(VALUE(RIGHT(Tabla1[[#This Row],[B2B]],6)),"")</f>
        <v/>
      </c>
      <c r="D558" t="str">
        <f>+IFERROR(VLOOKUP(B558,Auxiliar!$A:$C,2,0),"")</f>
        <v/>
      </c>
      <c r="E558" s="5" t="str">
        <f>+IFERROR(VLOOKUP(B558,Auxiliar!$A:$C,3,0),"")</f>
        <v/>
      </c>
      <c r="S558" s="1">
        <v>5907</v>
      </c>
      <c r="T558" s="1" t="s">
        <v>9</v>
      </c>
      <c r="U558" s="6">
        <f>+IFERROR(VALUE(RIGHT(Tabla4[[#This Row],[B2B]],6)),"")</f>
        <v>5907</v>
      </c>
      <c r="V558" s="6" t="str">
        <f>+IFERROR(VLOOKUP(T558,Auxiliar!$A:$C,2,0),"")</f>
        <v>CORE</v>
      </c>
      <c r="W558" s="7" t="str">
        <f>+IFERROR(VLOOKUP(T558,Auxiliar!$A:$C,3,0),"")</f>
        <v>0b 1% | 2b 5% | 4b 6%</v>
      </c>
      <c r="AK558" s="1">
        <v>5615</v>
      </c>
      <c r="AL558" s="1" t="s">
        <v>30</v>
      </c>
      <c r="AM558" s="6">
        <f>+IFERROR(VALUE(RIGHT(Tabla7[[#This Row],[B2B]],6)),"")</f>
        <v>5615</v>
      </c>
      <c r="AN558" s="6" t="str">
        <f>+IFERROR(VLOOKUP(AL558,Auxiliar!$A:$C,2,0),"")</f>
        <v>LATONES</v>
      </c>
      <c r="AO558" s="7" t="str">
        <f>+IFERROR(VLOOKUP(AL558,Auxiliar!$A:$C,3,0),"")</f>
        <v>1b 4% | 5b 7% | 97b 0%</v>
      </c>
      <c r="AW558" s="1"/>
      <c r="AX558" s="1" t="s">
        <v>32</v>
      </c>
      <c r="AY558" s="6" t="str">
        <f>+IFERROR(VALUE(RIGHT(Tabla9[[#This Row],[B2B]],6)),"")</f>
        <v/>
      </c>
      <c r="AZ558" s="6" t="str">
        <f>+IFERROR(VLOOKUP(AX558,Auxiliar!$A:$C,2,0),"")</f>
        <v>LATONES</v>
      </c>
      <c r="BA558" s="7" t="str">
        <f>+IFERROR(VLOOKUP(AX558,Auxiliar!$A:$C,3,0),"")</f>
        <v>2b 3% | 4b 4% | 6b 5% | 10b 8%  | 385b 0%</v>
      </c>
      <c r="BI558" s="1"/>
      <c r="BJ558" s="1"/>
      <c r="BK558" s="6" t="str">
        <f>+IFERROR(VALUE(RIGHT(Tabla11[[#This Row],[B2B]],6)),"")</f>
        <v/>
      </c>
      <c r="BL558" s="6" t="str">
        <f>+IFERROR(VLOOKUP(BJ558,Auxiliar!$A:$C,2,0),"")</f>
        <v/>
      </c>
      <c r="BM558" s="7" t="str">
        <f>+IFERROR(VLOOKUP(BJ558,Auxiliar!$A:$C,3,0),"")</f>
        <v/>
      </c>
      <c r="BO558" s="1">
        <v>11650</v>
      </c>
      <c r="BP558" s="1" t="s">
        <v>39</v>
      </c>
      <c r="BQ558" s="6">
        <f>+IFERROR(VALUE(RIGHT(Tabla12[[#This Row],[B2B]],6)),"")</f>
        <v>11650</v>
      </c>
      <c r="BR558" s="6" t="str">
        <f>+IFERROR(VLOOKUP(BP558,Auxiliar!$A:$C,2,0),"")</f>
        <v>VALUE LITRO</v>
      </c>
      <c r="BS558" s="7" t="str">
        <f>+IFERROR(VLOOKUP(BP558,Auxiliar!$A:$C,3,0),"")</f>
        <v>1b 12%</v>
      </c>
      <c r="CA558" s="1">
        <v>4775</v>
      </c>
      <c r="CB558" s="1" t="s">
        <v>35</v>
      </c>
      <c r="CC558" s="6">
        <f>+IFERROR(VALUE(RIGHT(Tabla14[[#This Row],[B2B]],6)),"")</f>
        <v>4775</v>
      </c>
      <c r="CD558" s="6" t="str">
        <f>+IFERROR(VLOOKUP(CB558,Auxiliar!$A:$C,2,0),"")</f>
        <v>Corona 710cc</v>
      </c>
      <c r="CE558" s="7" t="str">
        <f>+IFERROR(VLOOKUP(CB558,Auxiliar!$A:$C,3,0),"")</f>
        <v>1b 10% | 85b 0%</v>
      </c>
      <c r="CG558" s="1"/>
      <c r="CH558" s="1"/>
      <c r="CI558" s="6" t="str">
        <f>+IFERROR(VALUE(RIGHT(Tabla15[[#This Row],[B2B]],6)),"")</f>
        <v/>
      </c>
      <c r="CJ558" s="6" t="str">
        <f>+IFERROR(VLOOKUP(CH558,Auxiliar!$A:$C,2,0),"")</f>
        <v/>
      </c>
      <c r="CK558" s="7" t="str">
        <f>+IFERROR(VLOOKUP(CH558,Auxiliar!$A:$C,3,0),"")</f>
        <v/>
      </c>
      <c r="CM558" s="1">
        <v>4732</v>
      </c>
      <c r="CN558" s="1" t="s">
        <v>20</v>
      </c>
      <c r="CO558" s="6">
        <v>4732</v>
      </c>
      <c r="CP558" s="6" t="s">
        <v>20</v>
      </c>
      <c r="CQ558" s="7" t="s">
        <v>21</v>
      </c>
      <c r="CS558" s="1"/>
      <c r="CT558" s="1"/>
      <c r="CU558" s="6" t="str">
        <f>+IFERROR(VALUE(RIGHT(Tabla17[[#This Row],[B2B]],6)),"")</f>
        <v/>
      </c>
      <c r="CV558" s="6" t="str">
        <f>+IFERROR(VLOOKUP(CT558,Auxiliar!$A:$C,2,0),"")</f>
        <v/>
      </c>
      <c r="CW558" s="7" t="str">
        <f>+IFERROR(VLOOKUP(CT558,Auxiliar!$A:$C,3,0),"")</f>
        <v/>
      </c>
      <c r="CY558" s="1">
        <v>4732</v>
      </c>
      <c r="CZ558" s="1" t="s">
        <v>16</v>
      </c>
      <c r="DA558" s="6">
        <f>+IFERROR(VALUE(RIGHT(Tabla18[[#This Row],[B2B]],6)),"")</f>
        <v>4732</v>
      </c>
      <c r="DB558" s="6" t="str">
        <f>+IFERROR(VLOOKUP(CZ558,Auxiliar!$A:$C,2,0),"")</f>
        <v>PREMIUM</v>
      </c>
      <c r="DC558" s="7" t="str">
        <f>+IFERROR(VLOOKUP(CZ558,Auxiliar!$A:$C,3,0),"")</f>
        <v>0b 0% | 2b 2% | 5b 3,5% | 10b 5%</v>
      </c>
      <c r="DE558" s="1">
        <v>4732</v>
      </c>
      <c r="DF558" s="1" t="s">
        <v>19</v>
      </c>
      <c r="DG558" s="6">
        <f>+IFERROR(VALUE(RIGHT(Tabla19[[#This Row],[B2B]],6)),"")</f>
        <v>4732</v>
      </c>
      <c r="DH558" s="6" t="str">
        <f>+IFERROR(VLOOKUP(DF558,Auxiliar!$A:$C,2,0),"")</f>
        <v>MICHELOB</v>
      </c>
      <c r="DI558" s="7" t="str">
        <f>+IFERROR(VLOOKUP(DF558,Auxiliar!$A:$C,3,0),"")</f>
        <v>1b 7% | 3b 22% | 8b 27%</v>
      </c>
      <c r="DK558" s="1"/>
      <c r="DL558" s="1"/>
      <c r="DM558" s="6" t="str">
        <f>+IFERROR(VALUE(RIGHT(Tabla20[[#This Row],[B2B]],6)),"")</f>
        <v/>
      </c>
      <c r="DN558" s="6" t="str">
        <f>+IFERROR(VLOOKUP(DL558,Auxiliar!$A:$C,2,0),"")</f>
        <v/>
      </c>
      <c r="DO558" s="7" t="str">
        <f>+IFERROR(VLOOKUP(DL558,Auxiliar!$A:$C,3,0),"")</f>
        <v/>
      </c>
      <c r="DQ558" s="1">
        <v>4731</v>
      </c>
      <c r="DR558" s="12" t="s">
        <v>24</v>
      </c>
      <c r="DS558" s="6">
        <f>+IFERROR(VALUE(RIGHT(Tabla21[[#This Row],[B2B]],6)),"")</f>
        <v>4731</v>
      </c>
      <c r="DT558" s="6" t="str">
        <f>+IFERROR(VLOOKUP(DR558,Auxiliar!$A:$C,2,0),"")</f>
        <v>CORONA PORRON</v>
      </c>
      <c r="DU558" s="7" t="str">
        <f>+IFERROR(VLOOKUP(DR558,Auxiliar!$A:$C,3,0),"")</f>
        <v>1b 5% | 20b 0%</v>
      </c>
      <c r="DW558" s="1">
        <v>11654</v>
      </c>
      <c r="DX558" s="12" t="s">
        <v>43</v>
      </c>
      <c r="DY558" s="6">
        <f>+IFERROR(VALUE(RIGHT(Tabla22[[#This Row],[B2B]],6)),"")</f>
        <v>11654</v>
      </c>
      <c r="DZ558" s="6" t="str">
        <f>+IFERROR(VLOOKUP(DX558,Auxiliar!$A:$C,2,0),"")</f>
        <v xml:space="preserve">VALUE LATA </v>
      </c>
      <c r="EA558" s="7" t="str">
        <f>+IFERROR(VLOOKUP(DX558,Auxiliar!$A:$C,3,0),"")</f>
        <v>1b 15% | 100b 18%</v>
      </c>
      <c r="EC558" s="1">
        <v>2336</v>
      </c>
      <c r="ED558" s="12" t="s">
        <v>47</v>
      </c>
      <c r="EE558" s="6">
        <f>+IFERROR(VALUE(RIGHT(Tabla23[[#This Row],[B2B]],6)),"")</f>
        <v>2336</v>
      </c>
      <c r="EF558" s="6" t="str">
        <f>+IFERROR(VLOOKUP(ED558,Auxiliar!$A:$C,2,0),"")</f>
        <v>VALUE LATON</v>
      </c>
      <c r="EG558" s="7" t="str">
        <f>+IFERROR(VLOOKUP(ED558,Auxiliar!$A:$C,3,0),"")</f>
        <v>1b 10% | 5b 15% | 192b 0%</v>
      </c>
      <c r="EI558" s="1"/>
      <c r="EJ558" s="12"/>
      <c r="EK558" s="6" t="str">
        <f>+IFERROR(VALUE(RIGHT(Tabla24[[#This Row],[B2B]],6)),"")</f>
        <v/>
      </c>
      <c r="EL558" s="6" t="str">
        <f>+IFERROR(VLOOKUP(EJ558,Auxiliar!$A:$C,2,0),"")</f>
        <v/>
      </c>
      <c r="EM558" s="7" t="str">
        <f>+IFERROR(VLOOKUP(EJ558,Auxiliar!$A:$C,3,0),"")</f>
        <v/>
      </c>
      <c r="EO558" s="1"/>
      <c r="EP558" s="12"/>
      <c r="EQ558" s="6" t="str">
        <f>+IFERROR(VALUE(RIGHT(Tabla25[[#This Row],[B2B]],6)),"")</f>
        <v/>
      </c>
      <c r="ER558" s="6" t="str">
        <f>+IFERROR(VLOOKUP(EP558,Auxiliar!$A:$C,2,0),"")</f>
        <v/>
      </c>
      <c r="ES558" s="7" t="str">
        <f>+IFERROR(VLOOKUP(EP558,Auxiliar!$A:$C,3,0),"")</f>
        <v/>
      </c>
      <c r="EU558" s="1"/>
      <c r="EV558" s="12"/>
      <c r="EW558" s="6" t="str">
        <f>+IFERROR(VALUE(RIGHT(Tabla26[[#This Row],[B2B]],6)),"")</f>
        <v/>
      </c>
      <c r="EX558" s="6" t="str">
        <f>+IFERROR(VLOOKUP(EV558,Auxiliar!$A:$C,2,0),"")</f>
        <v/>
      </c>
      <c r="EY558" s="7" t="str">
        <f>+IFERROR(VLOOKUP(EV558,Auxiliar!$A:$C,3,0),"")</f>
        <v/>
      </c>
      <c r="EZ558" s="1"/>
      <c r="FA558" s="12"/>
      <c r="FB558" s="6" t="str">
        <f>+IFERROR(VALUE(RIGHT(Tabla27[[#This Row],[B2B]],6)),"")</f>
        <v/>
      </c>
      <c r="FC558" s="6" t="str">
        <f>+IFERROR(VLOOKUP(FA558,Auxiliar!$A:$C,2,0),"")</f>
        <v/>
      </c>
      <c r="FD558" s="7" t="str">
        <f>+IFERROR(VLOOKUP(FA558,Auxiliar!$A:$C,3,0),"")</f>
        <v/>
      </c>
      <c r="FE558" s="1"/>
      <c r="FF558" s="12"/>
      <c r="FG558" s="6" t="str">
        <f>+IFERROR(VALUE(RIGHT(Tabla28[[#This Row],[B2B]],6)),"")</f>
        <v/>
      </c>
      <c r="FH558" s="6" t="str">
        <f>+IFERROR(VLOOKUP(FF558,Auxiliar!$A:$C,2,0),"")</f>
        <v/>
      </c>
      <c r="FI558" s="7" t="str">
        <f>+IFERROR(VLOOKUP(FF558,Auxiliar!$A:$C,3,0),"")</f>
        <v/>
      </c>
      <c r="FJ558" s="1"/>
      <c r="FK558" s="12"/>
      <c r="FL558" s="6" t="str">
        <f>+IFERROR(VALUE(RIGHT(Tabla29[[#This Row],[B2B]],6)),"")</f>
        <v/>
      </c>
      <c r="FM558" s="6" t="str">
        <f>+IFERROR(VLOOKUP(FK558,Auxiliar!$A:$C,2,0),"")</f>
        <v/>
      </c>
      <c r="FN558" s="7" t="str">
        <f>+IFERROR(VLOOKUP(FK558,Auxiliar!$A:$C,3,0),"")</f>
        <v/>
      </c>
      <c r="FO558" s="1"/>
      <c r="FP558" s="12"/>
      <c r="FQ558" s="6" t="str">
        <f>+IFERROR(VALUE(RIGHT(Tabla30[[#This Row],[B2B]],6)),"")</f>
        <v/>
      </c>
      <c r="FR558" s="6" t="str">
        <f>+IFERROR(VLOOKUP(FP558,Auxiliar!$A:$C,2,0),"")</f>
        <v/>
      </c>
      <c r="FS558" s="7"/>
      <c r="FT558" s="1"/>
      <c r="FU558" s="12"/>
      <c r="FV558" s="6" t="str">
        <f>+IFERROR(VALUE(RIGHT(Tabla31[[#This Row],[B2B]],6)),"")</f>
        <v/>
      </c>
      <c r="FW558" s="6" t="str">
        <f>+IFERROR(VLOOKUP(FU558,Auxiliar!$A:$C,2,0),"")</f>
        <v/>
      </c>
      <c r="FX558" s="7" t="str">
        <f>+IFERROR(VLOOKUP(FU558,Auxiliar!$A:$C,3,0),"")</f>
        <v/>
      </c>
      <c r="FY558" s="1"/>
      <c r="FZ558" s="12"/>
      <c r="GA558" s="6" t="str">
        <f>+IFERROR(VALUE(RIGHT(Tabla32[[#This Row],[B2B]],6)),"")</f>
        <v/>
      </c>
      <c r="GB558" s="6" t="str">
        <f>+IFERROR(VLOOKUP(FZ558,Auxiliar!$A:$C,2,0),"")</f>
        <v/>
      </c>
      <c r="GC558" s="7" t="str">
        <f>+IFERROR(VLOOKUP(FZ558,Auxiliar!$A:$C,3,0),"")</f>
        <v/>
      </c>
      <c r="GD558" s="1"/>
      <c r="GE558" s="12"/>
      <c r="GF558" s="6" t="str">
        <f>+IFERROR(VALUE(RIGHT(Tabla33[[#This Row],[B2B]],6)),"")</f>
        <v/>
      </c>
      <c r="GG558" s="6" t="str">
        <f>+IFERROR(VLOOKUP(GE558,Auxiliar!$A:$C,2,0),"")</f>
        <v/>
      </c>
      <c r="GH558" s="7" t="str">
        <f>+IFERROR(VLOOKUP(GE558,Auxiliar!$A:$C,3,0),"")</f>
        <v/>
      </c>
    </row>
    <row r="559" spans="1:190" x14ac:dyDescent="0.25">
      <c r="A559" s="1"/>
      <c r="B559" s="1"/>
      <c r="C559" t="str">
        <f>+IFERROR(VALUE(RIGHT(Tabla1[[#This Row],[B2B]],6)),"")</f>
        <v/>
      </c>
      <c r="D559" t="str">
        <f>+IFERROR(VLOOKUP(B559,Auxiliar!$A:$C,2,0),"")</f>
        <v/>
      </c>
      <c r="E559" s="5" t="str">
        <f>+IFERROR(VLOOKUP(B559,Auxiliar!$A:$C,3,0),"")</f>
        <v/>
      </c>
      <c r="S559" s="1">
        <v>5913</v>
      </c>
      <c r="T559" s="1" t="s">
        <v>9</v>
      </c>
      <c r="U559" s="6">
        <f>+IFERROR(VALUE(RIGHT(Tabla4[[#This Row],[B2B]],6)),"")</f>
        <v>5913</v>
      </c>
      <c r="V559" s="6" t="str">
        <f>+IFERROR(VLOOKUP(T559,Auxiliar!$A:$C,2,0),"")</f>
        <v>CORE</v>
      </c>
      <c r="W559" s="7" t="str">
        <f>+IFERROR(VLOOKUP(T559,Auxiliar!$A:$C,3,0),"")</f>
        <v>0b 1% | 2b 5% | 4b 6%</v>
      </c>
      <c r="AK559" s="1">
        <v>5618</v>
      </c>
      <c r="AL559" s="1" t="s">
        <v>30</v>
      </c>
      <c r="AM559" s="6">
        <f>+IFERROR(VALUE(RIGHT(Tabla7[[#This Row],[B2B]],6)),"")</f>
        <v>5618</v>
      </c>
      <c r="AN559" s="6" t="str">
        <f>+IFERROR(VLOOKUP(AL559,Auxiliar!$A:$C,2,0),"")</f>
        <v>LATONES</v>
      </c>
      <c r="AO559" s="7" t="str">
        <f>+IFERROR(VLOOKUP(AL559,Auxiliar!$A:$C,3,0),"")</f>
        <v>1b 4% | 5b 7% | 97b 0%</v>
      </c>
      <c r="AW559" s="1"/>
      <c r="AX559" s="1" t="s">
        <v>32</v>
      </c>
      <c r="AY559" s="6" t="str">
        <f>+IFERROR(VALUE(RIGHT(Tabla9[[#This Row],[B2B]],6)),"")</f>
        <v/>
      </c>
      <c r="AZ559" s="6" t="str">
        <f>+IFERROR(VLOOKUP(AX559,Auxiliar!$A:$C,2,0),"")</f>
        <v>LATONES</v>
      </c>
      <c r="BA559" s="7" t="str">
        <f>+IFERROR(VLOOKUP(AX559,Auxiliar!$A:$C,3,0),"")</f>
        <v>2b 3% | 4b 4% | 6b 5% | 10b 8%  | 385b 0%</v>
      </c>
      <c r="BI559" s="1"/>
      <c r="BJ559" s="1"/>
      <c r="BK559" s="6" t="str">
        <f>+IFERROR(VALUE(RIGHT(Tabla11[[#This Row],[B2B]],6)),"")</f>
        <v/>
      </c>
      <c r="BL559" s="6" t="str">
        <f>+IFERROR(VLOOKUP(BJ559,Auxiliar!$A:$C,2,0),"")</f>
        <v/>
      </c>
      <c r="BM559" s="7" t="str">
        <f>+IFERROR(VLOOKUP(BJ559,Auxiliar!$A:$C,3,0),"")</f>
        <v/>
      </c>
      <c r="BO559" s="1">
        <v>2344</v>
      </c>
      <c r="BP559" s="1" t="s">
        <v>39</v>
      </c>
      <c r="BQ559" s="6">
        <f>+IFERROR(VALUE(RIGHT(Tabla12[[#This Row],[B2B]],6)),"")</f>
        <v>2344</v>
      </c>
      <c r="BR559" s="6" t="str">
        <f>+IFERROR(VLOOKUP(BP559,Auxiliar!$A:$C,2,0),"")</f>
        <v>VALUE LITRO</v>
      </c>
      <c r="BS559" s="7" t="str">
        <f>+IFERROR(VLOOKUP(BP559,Auxiliar!$A:$C,3,0),"")</f>
        <v>1b 12%</v>
      </c>
      <c r="CA559" s="1">
        <v>4779</v>
      </c>
      <c r="CB559" s="1" t="s">
        <v>35</v>
      </c>
      <c r="CC559" s="6">
        <f>+IFERROR(VALUE(RIGHT(Tabla14[[#This Row],[B2B]],6)),"")</f>
        <v>4779</v>
      </c>
      <c r="CD559" s="6" t="str">
        <f>+IFERROR(VLOOKUP(CB559,Auxiliar!$A:$C,2,0),"")</f>
        <v>Corona 710cc</v>
      </c>
      <c r="CE559" s="7" t="str">
        <f>+IFERROR(VLOOKUP(CB559,Auxiliar!$A:$C,3,0),"")</f>
        <v>1b 10% | 85b 0%</v>
      </c>
      <c r="CG559" s="1"/>
      <c r="CH559" s="1"/>
      <c r="CI559" s="6" t="str">
        <f>+IFERROR(VALUE(RIGHT(Tabla15[[#This Row],[B2B]],6)),"")</f>
        <v/>
      </c>
      <c r="CJ559" s="6" t="str">
        <f>+IFERROR(VLOOKUP(CH559,Auxiliar!$A:$C,2,0),"")</f>
        <v/>
      </c>
      <c r="CK559" s="7" t="str">
        <f>+IFERROR(VLOOKUP(CH559,Auxiliar!$A:$C,3,0),"")</f>
        <v/>
      </c>
      <c r="CM559" s="1">
        <v>4739</v>
      </c>
      <c r="CN559" s="1" t="s">
        <v>20</v>
      </c>
      <c r="CO559" s="6">
        <v>4739</v>
      </c>
      <c r="CP559" s="6" t="s">
        <v>20</v>
      </c>
      <c r="CQ559" s="7" t="s">
        <v>21</v>
      </c>
      <c r="CS559" s="1"/>
      <c r="CT559" s="1"/>
      <c r="CU559" s="6" t="str">
        <f>+IFERROR(VALUE(RIGHT(Tabla17[[#This Row],[B2B]],6)),"")</f>
        <v/>
      </c>
      <c r="CV559" s="6" t="str">
        <f>+IFERROR(VLOOKUP(CT559,Auxiliar!$A:$C,2,0),"")</f>
        <v/>
      </c>
      <c r="CW559" s="7" t="str">
        <f>+IFERROR(VLOOKUP(CT559,Auxiliar!$A:$C,3,0),"")</f>
        <v/>
      </c>
      <c r="CY559" s="1">
        <v>4739</v>
      </c>
      <c r="CZ559" s="1" t="s">
        <v>16</v>
      </c>
      <c r="DA559" s="6">
        <f>+IFERROR(VALUE(RIGHT(Tabla18[[#This Row],[B2B]],6)),"")</f>
        <v>4739</v>
      </c>
      <c r="DB559" s="6" t="str">
        <f>+IFERROR(VLOOKUP(CZ559,Auxiliar!$A:$C,2,0),"")</f>
        <v>PREMIUM</v>
      </c>
      <c r="DC559" s="7" t="str">
        <f>+IFERROR(VLOOKUP(CZ559,Auxiliar!$A:$C,3,0),"")</f>
        <v>0b 0% | 2b 2% | 5b 3,5% | 10b 5%</v>
      </c>
      <c r="DE559" s="1">
        <v>4739</v>
      </c>
      <c r="DF559" s="1" t="s">
        <v>19</v>
      </c>
      <c r="DG559" s="6">
        <f>+IFERROR(VALUE(RIGHT(Tabla19[[#This Row],[B2B]],6)),"")</f>
        <v>4739</v>
      </c>
      <c r="DH559" s="6" t="str">
        <f>+IFERROR(VLOOKUP(DF559,Auxiliar!$A:$C,2,0),"")</f>
        <v>MICHELOB</v>
      </c>
      <c r="DI559" s="7" t="str">
        <f>+IFERROR(VLOOKUP(DF559,Auxiliar!$A:$C,3,0),"")</f>
        <v>1b 7% | 3b 22% | 8b 27%</v>
      </c>
      <c r="DK559" s="1"/>
      <c r="DL559" s="1"/>
      <c r="DM559" s="6" t="str">
        <f>+IFERROR(VALUE(RIGHT(Tabla20[[#This Row],[B2B]],6)),"")</f>
        <v/>
      </c>
      <c r="DN559" s="6" t="str">
        <f>+IFERROR(VLOOKUP(DL559,Auxiliar!$A:$C,2,0),"")</f>
        <v/>
      </c>
      <c r="DO559" s="7" t="str">
        <f>+IFERROR(VLOOKUP(DL559,Auxiliar!$A:$C,3,0),"")</f>
        <v/>
      </c>
      <c r="DQ559" s="1">
        <v>4732</v>
      </c>
      <c r="DR559" s="12" t="s">
        <v>24</v>
      </c>
      <c r="DS559" s="6">
        <f>+IFERROR(VALUE(RIGHT(Tabla21[[#This Row],[B2B]],6)),"")</f>
        <v>4732</v>
      </c>
      <c r="DT559" s="6" t="str">
        <f>+IFERROR(VLOOKUP(DR559,Auxiliar!$A:$C,2,0),"")</f>
        <v>CORONA PORRON</v>
      </c>
      <c r="DU559" s="7" t="str">
        <f>+IFERROR(VLOOKUP(DR559,Auxiliar!$A:$C,3,0),"")</f>
        <v>1b 5% | 20b 0%</v>
      </c>
      <c r="DW559" s="1">
        <v>2359</v>
      </c>
      <c r="DX559" s="12" t="s">
        <v>43</v>
      </c>
      <c r="DY559" s="6">
        <f>+IFERROR(VALUE(RIGHT(Tabla22[[#This Row],[B2B]],6)),"")</f>
        <v>2359</v>
      </c>
      <c r="DZ559" s="6" t="str">
        <f>+IFERROR(VLOOKUP(DX559,Auxiliar!$A:$C,2,0),"")</f>
        <v xml:space="preserve">VALUE LATA </v>
      </c>
      <c r="EA559" s="7" t="str">
        <f>+IFERROR(VLOOKUP(DX559,Auxiliar!$A:$C,3,0),"")</f>
        <v>1b 15% | 100b 18%</v>
      </c>
      <c r="EC559" s="1">
        <v>11650</v>
      </c>
      <c r="ED559" s="12" t="s">
        <v>47</v>
      </c>
      <c r="EE559" s="6">
        <f>+IFERROR(VALUE(RIGHT(Tabla23[[#This Row],[B2B]],6)),"")</f>
        <v>11650</v>
      </c>
      <c r="EF559" s="6" t="str">
        <f>+IFERROR(VLOOKUP(ED559,Auxiliar!$A:$C,2,0),"")</f>
        <v>VALUE LATON</v>
      </c>
      <c r="EG559" s="7" t="str">
        <f>+IFERROR(VLOOKUP(ED559,Auxiliar!$A:$C,3,0),"")</f>
        <v>1b 10% | 5b 15% | 192b 0%</v>
      </c>
      <c r="EI559" s="1"/>
      <c r="EJ559" s="12"/>
      <c r="EK559" s="6" t="str">
        <f>+IFERROR(VALUE(RIGHT(Tabla24[[#This Row],[B2B]],6)),"")</f>
        <v/>
      </c>
      <c r="EL559" s="6" t="str">
        <f>+IFERROR(VLOOKUP(EJ559,Auxiliar!$A:$C,2,0),"")</f>
        <v/>
      </c>
      <c r="EM559" s="7" t="str">
        <f>+IFERROR(VLOOKUP(EJ559,Auxiliar!$A:$C,3,0),"")</f>
        <v/>
      </c>
      <c r="EO559" s="1"/>
      <c r="EP559" s="12"/>
      <c r="EQ559" s="6" t="str">
        <f>+IFERROR(VALUE(RIGHT(Tabla25[[#This Row],[B2B]],6)),"")</f>
        <v/>
      </c>
      <c r="ER559" s="6" t="str">
        <f>+IFERROR(VLOOKUP(EP559,Auxiliar!$A:$C,2,0),"")</f>
        <v/>
      </c>
      <c r="ES559" s="7" t="str">
        <f>+IFERROR(VLOOKUP(EP559,Auxiliar!$A:$C,3,0),"")</f>
        <v/>
      </c>
      <c r="EU559" s="1"/>
      <c r="EV559" s="12"/>
      <c r="EW559" s="6" t="str">
        <f>+IFERROR(VALUE(RIGHT(Tabla26[[#This Row],[B2B]],6)),"")</f>
        <v/>
      </c>
      <c r="EX559" s="6" t="str">
        <f>+IFERROR(VLOOKUP(EV559,Auxiliar!$A:$C,2,0),"")</f>
        <v/>
      </c>
      <c r="EY559" s="7" t="str">
        <f>+IFERROR(VLOOKUP(EV559,Auxiliar!$A:$C,3,0),"")</f>
        <v/>
      </c>
      <c r="EZ559" s="1"/>
      <c r="FA559" s="12"/>
      <c r="FB559" s="6" t="str">
        <f>+IFERROR(VALUE(RIGHT(Tabla27[[#This Row],[B2B]],6)),"")</f>
        <v/>
      </c>
      <c r="FC559" s="6" t="str">
        <f>+IFERROR(VLOOKUP(FA559,Auxiliar!$A:$C,2,0),"")</f>
        <v/>
      </c>
      <c r="FD559" s="7" t="str">
        <f>+IFERROR(VLOOKUP(FA559,Auxiliar!$A:$C,3,0),"")</f>
        <v/>
      </c>
      <c r="FE559" s="1"/>
      <c r="FF559" s="12"/>
      <c r="FG559" s="6" t="str">
        <f>+IFERROR(VALUE(RIGHT(Tabla28[[#This Row],[B2B]],6)),"")</f>
        <v/>
      </c>
      <c r="FH559" s="6" t="str">
        <f>+IFERROR(VLOOKUP(FF559,Auxiliar!$A:$C,2,0),"")</f>
        <v/>
      </c>
      <c r="FI559" s="7" t="str">
        <f>+IFERROR(VLOOKUP(FF559,Auxiliar!$A:$C,3,0),"")</f>
        <v/>
      </c>
      <c r="FJ559" s="1"/>
      <c r="FK559" s="12"/>
      <c r="FL559" s="6" t="str">
        <f>+IFERROR(VALUE(RIGHT(Tabla29[[#This Row],[B2B]],6)),"")</f>
        <v/>
      </c>
      <c r="FM559" s="6" t="str">
        <f>+IFERROR(VLOOKUP(FK559,Auxiliar!$A:$C,2,0),"")</f>
        <v/>
      </c>
      <c r="FN559" s="7" t="str">
        <f>+IFERROR(VLOOKUP(FK559,Auxiliar!$A:$C,3,0),"")</f>
        <v/>
      </c>
      <c r="FO559" s="1"/>
      <c r="FP559" s="12"/>
      <c r="FQ559" s="6" t="str">
        <f>+IFERROR(VALUE(RIGHT(Tabla30[[#This Row],[B2B]],6)),"")</f>
        <v/>
      </c>
      <c r="FR559" s="6" t="str">
        <f>+IFERROR(VLOOKUP(FP559,Auxiliar!$A:$C,2,0),"")</f>
        <v/>
      </c>
      <c r="FS559" s="7"/>
      <c r="FT559" s="1"/>
      <c r="FU559" s="12"/>
      <c r="FV559" s="6" t="str">
        <f>+IFERROR(VALUE(RIGHT(Tabla31[[#This Row],[B2B]],6)),"")</f>
        <v/>
      </c>
      <c r="FW559" s="6" t="str">
        <f>+IFERROR(VLOOKUP(FU559,Auxiliar!$A:$C,2,0),"")</f>
        <v/>
      </c>
      <c r="FX559" s="7" t="str">
        <f>+IFERROR(VLOOKUP(FU559,Auxiliar!$A:$C,3,0),"")</f>
        <v/>
      </c>
      <c r="FY559" s="1"/>
      <c r="FZ559" s="12"/>
      <c r="GA559" s="6" t="str">
        <f>+IFERROR(VALUE(RIGHT(Tabla32[[#This Row],[B2B]],6)),"")</f>
        <v/>
      </c>
      <c r="GB559" s="6" t="str">
        <f>+IFERROR(VLOOKUP(FZ559,Auxiliar!$A:$C,2,0),"")</f>
        <v/>
      </c>
      <c r="GC559" s="7" t="str">
        <f>+IFERROR(VLOOKUP(FZ559,Auxiliar!$A:$C,3,0),"")</f>
        <v/>
      </c>
      <c r="GD559" s="1"/>
      <c r="GE559" s="12"/>
      <c r="GF559" s="6" t="str">
        <f>+IFERROR(VALUE(RIGHT(Tabla33[[#This Row],[B2B]],6)),"")</f>
        <v/>
      </c>
      <c r="GG559" s="6" t="str">
        <f>+IFERROR(VLOOKUP(GE559,Auxiliar!$A:$C,2,0),"")</f>
        <v/>
      </c>
      <c r="GH559" s="7" t="str">
        <f>+IFERROR(VLOOKUP(GE559,Auxiliar!$A:$C,3,0),"")</f>
        <v/>
      </c>
    </row>
    <row r="560" spans="1:190" x14ac:dyDescent="0.25">
      <c r="A560" s="1"/>
      <c r="B560" s="1"/>
      <c r="C560" t="str">
        <f>+IFERROR(VALUE(RIGHT(Tabla1[[#This Row],[B2B]],6)),"")</f>
        <v/>
      </c>
      <c r="D560" t="str">
        <f>+IFERROR(VLOOKUP(B560,Auxiliar!$A:$C,2,0),"")</f>
        <v/>
      </c>
      <c r="E560" s="5" t="str">
        <f>+IFERROR(VLOOKUP(B560,Auxiliar!$A:$C,3,0),"")</f>
        <v/>
      </c>
      <c r="S560" s="1">
        <v>5915</v>
      </c>
      <c r="T560" s="1" t="s">
        <v>9</v>
      </c>
      <c r="U560" s="6">
        <f>+IFERROR(VALUE(RIGHT(Tabla4[[#This Row],[B2B]],6)),"")</f>
        <v>5915</v>
      </c>
      <c r="V560" s="6" t="str">
        <f>+IFERROR(VLOOKUP(T560,Auxiliar!$A:$C,2,0),"")</f>
        <v>CORE</v>
      </c>
      <c r="W560" s="7" t="str">
        <f>+IFERROR(VLOOKUP(T560,Auxiliar!$A:$C,3,0),"")</f>
        <v>0b 1% | 2b 5% | 4b 6%</v>
      </c>
      <c r="AK560" s="1">
        <v>5632</v>
      </c>
      <c r="AL560" s="1" t="s">
        <v>30</v>
      </c>
      <c r="AM560" s="6">
        <f>+IFERROR(VALUE(RIGHT(Tabla7[[#This Row],[B2B]],6)),"")</f>
        <v>5632</v>
      </c>
      <c r="AN560" s="6" t="str">
        <f>+IFERROR(VLOOKUP(AL560,Auxiliar!$A:$C,2,0),"")</f>
        <v>LATONES</v>
      </c>
      <c r="AO560" s="7" t="str">
        <f>+IFERROR(VLOOKUP(AL560,Auxiliar!$A:$C,3,0),"")</f>
        <v>1b 4% | 5b 7% | 97b 0%</v>
      </c>
      <c r="AW560" s="1"/>
      <c r="AX560" s="1" t="s">
        <v>32</v>
      </c>
      <c r="AY560" s="6" t="str">
        <f>+IFERROR(VALUE(RIGHT(Tabla9[[#This Row],[B2B]],6)),"")</f>
        <v/>
      </c>
      <c r="AZ560" s="6" t="str">
        <f>+IFERROR(VLOOKUP(AX560,Auxiliar!$A:$C,2,0),"")</f>
        <v>LATONES</v>
      </c>
      <c r="BA560" s="7" t="str">
        <f>+IFERROR(VLOOKUP(AX560,Auxiliar!$A:$C,3,0),"")</f>
        <v>2b 3% | 4b 4% | 6b 5% | 10b 8%  | 385b 0%</v>
      </c>
      <c r="BI560" s="1"/>
      <c r="BJ560" s="1"/>
      <c r="BK560" s="6" t="str">
        <f>+IFERROR(VALUE(RIGHT(Tabla11[[#This Row],[B2B]],6)),"")</f>
        <v/>
      </c>
      <c r="BL560" s="6" t="str">
        <f>+IFERROR(VLOOKUP(BJ560,Auxiliar!$A:$C,2,0),"")</f>
        <v/>
      </c>
      <c r="BM560" s="7" t="str">
        <f>+IFERROR(VLOOKUP(BJ560,Auxiliar!$A:$C,3,0),"")</f>
        <v/>
      </c>
      <c r="BO560" s="1">
        <v>11651</v>
      </c>
      <c r="BP560" s="1" t="s">
        <v>39</v>
      </c>
      <c r="BQ560" s="6">
        <f>+IFERROR(VALUE(RIGHT(Tabla12[[#This Row],[B2B]],6)),"")</f>
        <v>11651</v>
      </c>
      <c r="BR560" s="6" t="str">
        <f>+IFERROR(VLOOKUP(BP560,Auxiliar!$A:$C,2,0),"")</f>
        <v>VALUE LITRO</v>
      </c>
      <c r="BS560" s="7" t="str">
        <f>+IFERROR(VLOOKUP(BP560,Auxiliar!$A:$C,3,0),"")</f>
        <v>1b 12%</v>
      </c>
      <c r="CA560" s="1">
        <v>4784</v>
      </c>
      <c r="CB560" s="1" t="s">
        <v>35</v>
      </c>
      <c r="CC560" s="6">
        <f>+IFERROR(VALUE(RIGHT(Tabla14[[#This Row],[B2B]],6)),"")</f>
        <v>4784</v>
      </c>
      <c r="CD560" s="6" t="str">
        <f>+IFERROR(VLOOKUP(CB560,Auxiliar!$A:$C,2,0),"")</f>
        <v>Corona 710cc</v>
      </c>
      <c r="CE560" s="7" t="str">
        <f>+IFERROR(VLOOKUP(CB560,Auxiliar!$A:$C,3,0),"")</f>
        <v>1b 10% | 85b 0%</v>
      </c>
      <c r="CG560" s="1"/>
      <c r="CH560" s="1"/>
      <c r="CI560" s="6" t="str">
        <f>+IFERROR(VALUE(RIGHT(Tabla15[[#This Row],[B2B]],6)),"")</f>
        <v/>
      </c>
      <c r="CJ560" s="6" t="str">
        <f>+IFERROR(VLOOKUP(CH560,Auxiliar!$A:$C,2,0),"")</f>
        <v/>
      </c>
      <c r="CK560" s="7" t="str">
        <f>+IFERROR(VLOOKUP(CH560,Auxiliar!$A:$C,3,0),"")</f>
        <v/>
      </c>
      <c r="CM560" s="1">
        <v>4742</v>
      </c>
      <c r="CN560" s="1" t="s">
        <v>20</v>
      </c>
      <c r="CO560" s="6">
        <v>4742</v>
      </c>
      <c r="CP560" s="6" t="s">
        <v>20</v>
      </c>
      <c r="CQ560" s="7" t="s">
        <v>21</v>
      </c>
      <c r="CS560" s="1"/>
      <c r="CT560" s="1"/>
      <c r="CU560" s="6" t="str">
        <f>+IFERROR(VALUE(RIGHT(Tabla17[[#This Row],[B2B]],6)),"")</f>
        <v/>
      </c>
      <c r="CV560" s="6" t="str">
        <f>+IFERROR(VLOOKUP(CT560,Auxiliar!$A:$C,2,0),"")</f>
        <v/>
      </c>
      <c r="CW560" s="7" t="str">
        <f>+IFERROR(VLOOKUP(CT560,Auxiliar!$A:$C,3,0),"")</f>
        <v/>
      </c>
      <c r="CY560" s="1">
        <v>4742</v>
      </c>
      <c r="CZ560" s="1" t="s">
        <v>16</v>
      </c>
      <c r="DA560" s="6">
        <f>+IFERROR(VALUE(RIGHT(Tabla18[[#This Row],[B2B]],6)),"")</f>
        <v>4742</v>
      </c>
      <c r="DB560" s="6" t="str">
        <f>+IFERROR(VLOOKUP(CZ560,Auxiliar!$A:$C,2,0),"")</f>
        <v>PREMIUM</v>
      </c>
      <c r="DC560" s="7" t="str">
        <f>+IFERROR(VLOOKUP(CZ560,Auxiliar!$A:$C,3,0),"")</f>
        <v>0b 0% | 2b 2% | 5b 3,5% | 10b 5%</v>
      </c>
      <c r="DE560" s="1">
        <v>4742</v>
      </c>
      <c r="DF560" s="1" t="s">
        <v>19</v>
      </c>
      <c r="DG560" s="6">
        <f>+IFERROR(VALUE(RIGHT(Tabla19[[#This Row],[B2B]],6)),"")</f>
        <v>4742</v>
      </c>
      <c r="DH560" s="6" t="str">
        <f>+IFERROR(VLOOKUP(DF560,Auxiliar!$A:$C,2,0),"")</f>
        <v>MICHELOB</v>
      </c>
      <c r="DI560" s="7" t="str">
        <f>+IFERROR(VLOOKUP(DF560,Auxiliar!$A:$C,3,0),"")</f>
        <v>1b 7% | 3b 22% | 8b 27%</v>
      </c>
      <c r="DK560" s="1"/>
      <c r="DL560" s="1"/>
      <c r="DM560" s="6" t="str">
        <f>+IFERROR(VALUE(RIGHT(Tabla20[[#This Row],[B2B]],6)),"")</f>
        <v/>
      </c>
      <c r="DN560" s="6" t="str">
        <f>+IFERROR(VLOOKUP(DL560,Auxiliar!$A:$C,2,0),"")</f>
        <v/>
      </c>
      <c r="DO560" s="7" t="str">
        <f>+IFERROR(VLOOKUP(DL560,Auxiliar!$A:$C,3,0),"")</f>
        <v/>
      </c>
      <c r="DQ560" s="1">
        <v>4739</v>
      </c>
      <c r="DR560" s="12" t="s">
        <v>24</v>
      </c>
      <c r="DS560" s="6">
        <f>+IFERROR(VALUE(RIGHT(Tabla21[[#This Row],[B2B]],6)),"")</f>
        <v>4739</v>
      </c>
      <c r="DT560" s="6" t="str">
        <f>+IFERROR(VLOOKUP(DR560,Auxiliar!$A:$C,2,0),"")</f>
        <v>CORONA PORRON</v>
      </c>
      <c r="DU560" s="7" t="str">
        <f>+IFERROR(VLOOKUP(DR560,Auxiliar!$A:$C,3,0),"")</f>
        <v>1b 5% | 20b 0%</v>
      </c>
      <c r="DW560" s="1">
        <v>2367</v>
      </c>
      <c r="DX560" s="12" t="s">
        <v>43</v>
      </c>
      <c r="DY560" s="6">
        <f>+IFERROR(VALUE(RIGHT(Tabla22[[#This Row],[B2B]],6)),"")</f>
        <v>2367</v>
      </c>
      <c r="DZ560" s="6" t="str">
        <f>+IFERROR(VLOOKUP(DX560,Auxiliar!$A:$C,2,0),"")</f>
        <v xml:space="preserve">VALUE LATA </v>
      </c>
      <c r="EA560" s="7" t="str">
        <f>+IFERROR(VLOOKUP(DX560,Auxiliar!$A:$C,3,0),"")</f>
        <v>1b 15% | 100b 18%</v>
      </c>
      <c r="EC560" s="1">
        <v>2344</v>
      </c>
      <c r="ED560" s="12" t="s">
        <v>47</v>
      </c>
      <c r="EE560" s="6">
        <f>+IFERROR(VALUE(RIGHT(Tabla23[[#This Row],[B2B]],6)),"")</f>
        <v>2344</v>
      </c>
      <c r="EF560" s="6" t="str">
        <f>+IFERROR(VLOOKUP(ED560,Auxiliar!$A:$C,2,0),"")</f>
        <v>VALUE LATON</v>
      </c>
      <c r="EG560" s="7" t="str">
        <f>+IFERROR(VLOOKUP(ED560,Auxiliar!$A:$C,3,0),"")</f>
        <v>1b 10% | 5b 15% | 192b 0%</v>
      </c>
      <c r="EI560" s="1"/>
      <c r="EJ560" s="12"/>
      <c r="EK560" s="6" t="str">
        <f>+IFERROR(VALUE(RIGHT(Tabla24[[#This Row],[B2B]],6)),"")</f>
        <v/>
      </c>
      <c r="EL560" s="6" t="str">
        <f>+IFERROR(VLOOKUP(EJ560,Auxiliar!$A:$C,2,0),"")</f>
        <v/>
      </c>
      <c r="EM560" s="7" t="str">
        <f>+IFERROR(VLOOKUP(EJ560,Auxiliar!$A:$C,3,0),"")</f>
        <v/>
      </c>
      <c r="EO560" s="1"/>
      <c r="EP560" s="12"/>
      <c r="EQ560" s="6" t="str">
        <f>+IFERROR(VALUE(RIGHT(Tabla25[[#This Row],[B2B]],6)),"")</f>
        <v/>
      </c>
      <c r="ER560" s="6" t="str">
        <f>+IFERROR(VLOOKUP(EP560,Auxiliar!$A:$C,2,0),"")</f>
        <v/>
      </c>
      <c r="ES560" s="7" t="str">
        <f>+IFERROR(VLOOKUP(EP560,Auxiliar!$A:$C,3,0),"")</f>
        <v/>
      </c>
      <c r="EU560" s="1"/>
      <c r="EV560" s="12"/>
      <c r="EW560" s="6" t="str">
        <f>+IFERROR(VALUE(RIGHT(Tabla26[[#This Row],[B2B]],6)),"")</f>
        <v/>
      </c>
      <c r="EX560" s="6" t="str">
        <f>+IFERROR(VLOOKUP(EV560,Auxiliar!$A:$C,2,0),"")</f>
        <v/>
      </c>
      <c r="EY560" s="7" t="str">
        <f>+IFERROR(VLOOKUP(EV560,Auxiliar!$A:$C,3,0),"")</f>
        <v/>
      </c>
      <c r="EZ560" s="1"/>
      <c r="FA560" s="12"/>
      <c r="FB560" s="6" t="str">
        <f>+IFERROR(VALUE(RIGHT(Tabla27[[#This Row],[B2B]],6)),"")</f>
        <v/>
      </c>
      <c r="FC560" s="6" t="str">
        <f>+IFERROR(VLOOKUP(FA560,Auxiliar!$A:$C,2,0),"")</f>
        <v/>
      </c>
      <c r="FD560" s="7" t="str">
        <f>+IFERROR(VLOOKUP(FA560,Auxiliar!$A:$C,3,0),"")</f>
        <v/>
      </c>
      <c r="FE560" s="1"/>
      <c r="FF560" s="12"/>
      <c r="FG560" s="6" t="str">
        <f>+IFERROR(VALUE(RIGHT(Tabla28[[#This Row],[B2B]],6)),"")</f>
        <v/>
      </c>
      <c r="FH560" s="6" t="str">
        <f>+IFERROR(VLOOKUP(FF560,Auxiliar!$A:$C,2,0),"")</f>
        <v/>
      </c>
      <c r="FI560" s="7" t="str">
        <f>+IFERROR(VLOOKUP(FF560,Auxiliar!$A:$C,3,0),"")</f>
        <v/>
      </c>
      <c r="FJ560" s="1"/>
      <c r="FK560" s="12"/>
      <c r="FL560" s="6" t="str">
        <f>+IFERROR(VALUE(RIGHT(Tabla29[[#This Row],[B2B]],6)),"")</f>
        <v/>
      </c>
      <c r="FM560" s="6" t="str">
        <f>+IFERROR(VLOOKUP(FK560,Auxiliar!$A:$C,2,0),"")</f>
        <v/>
      </c>
      <c r="FN560" s="7" t="str">
        <f>+IFERROR(VLOOKUP(FK560,Auxiliar!$A:$C,3,0),"")</f>
        <v/>
      </c>
      <c r="FO560" s="1"/>
      <c r="FP560" s="12"/>
      <c r="FQ560" s="6" t="str">
        <f>+IFERROR(VALUE(RIGHT(Tabla30[[#This Row],[B2B]],6)),"")</f>
        <v/>
      </c>
      <c r="FR560" s="6" t="str">
        <f>+IFERROR(VLOOKUP(FP560,Auxiliar!$A:$C,2,0),"")</f>
        <v/>
      </c>
      <c r="FS560" s="7"/>
      <c r="FT560" s="1"/>
      <c r="FU560" s="12"/>
      <c r="FV560" s="6" t="str">
        <f>+IFERROR(VALUE(RIGHT(Tabla31[[#This Row],[B2B]],6)),"")</f>
        <v/>
      </c>
      <c r="FW560" s="6" t="str">
        <f>+IFERROR(VLOOKUP(FU560,Auxiliar!$A:$C,2,0),"")</f>
        <v/>
      </c>
      <c r="FX560" s="7" t="str">
        <f>+IFERROR(VLOOKUP(FU560,Auxiliar!$A:$C,3,0),"")</f>
        <v/>
      </c>
      <c r="FY560" s="1"/>
      <c r="FZ560" s="12"/>
      <c r="GA560" s="6" t="str">
        <f>+IFERROR(VALUE(RIGHT(Tabla32[[#This Row],[B2B]],6)),"")</f>
        <v/>
      </c>
      <c r="GB560" s="6" t="str">
        <f>+IFERROR(VLOOKUP(FZ560,Auxiliar!$A:$C,2,0),"")</f>
        <v/>
      </c>
      <c r="GC560" s="7" t="str">
        <f>+IFERROR(VLOOKUP(FZ560,Auxiliar!$A:$C,3,0),"")</f>
        <v/>
      </c>
      <c r="GD560" s="1"/>
      <c r="GE560" s="12"/>
      <c r="GF560" s="6" t="str">
        <f>+IFERROR(VALUE(RIGHT(Tabla33[[#This Row],[B2B]],6)),"")</f>
        <v/>
      </c>
      <c r="GG560" s="6" t="str">
        <f>+IFERROR(VLOOKUP(GE560,Auxiliar!$A:$C,2,0),"")</f>
        <v/>
      </c>
      <c r="GH560" s="7" t="str">
        <f>+IFERROR(VLOOKUP(GE560,Auxiliar!$A:$C,3,0),"")</f>
        <v/>
      </c>
    </row>
    <row r="561" spans="1:190" x14ac:dyDescent="0.25">
      <c r="A561" s="1"/>
      <c r="B561" s="1"/>
      <c r="C561" t="str">
        <f>+IFERROR(VALUE(RIGHT(Tabla1[[#This Row],[B2B]],6)),"")</f>
        <v/>
      </c>
      <c r="D561" t="str">
        <f>+IFERROR(VLOOKUP(B561,Auxiliar!$A:$C,2,0),"")</f>
        <v/>
      </c>
      <c r="E561" s="5" t="str">
        <f>+IFERROR(VLOOKUP(B561,Auxiliar!$A:$C,3,0),"")</f>
        <v/>
      </c>
      <c r="S561" s="1">
        <v>5928</v>
      </c>
      <c r="T561" s="1" t="s">
        <v>9</v>
      </c>
      <c r="U561" s="6">
        <f>+IFERROR(VALUE(RIGHT(Tabla4[[#This Row],[B2B]],6)),"")</f>
        <v>5928</v>
      </c>
      <c r="V561" s="6" t="str">
        <f>+IFERROR(VLOOKUP(T561,Auxiliar!$A:$C,2,0),"")</f>
        <v>CORE</v>
      </c>
      <c r="W561" s="7" t="str">
        <f>+IFERROR(VLOOKUP(T561,Auxiliar!$A:$C,3,0),"")</f>
        <v>0b 1% | 2b 5% | 4b 6%</v>
      </c>
      <c r="AK561" s="1">
        <v>5634</v>
      </c>
      <c r="AL561" s="1" t="s">
        <v>30</v>
      </c>
      <c r="AM561" s="6">
        <f>+IFERROR(VALUE(RIGHT(Tabla7[[#This Row],[B2B]],6)),"")</f>
        <v>5634</v>
      </c>
      <c r="AN561" s="6" t="str">
        <f>+IFERROR(VLOOKUP(AL561,Auxiliar!$A:$C,2,0),"")</f>
        <v>LATONES</v>
      </c>
      <c r="AO561" s="7" t="str">
        <f>+IFERROR(VLOOKUP(AL561,Auxiliar!$A:$C,3,0),"")</f>
        <v>1b 4% | 5b 7% | 97b 0%</v>
      </c>
      <c r="AW561" s="1"/>
      <c r="AX561" s="1" t="s">
        <v>32</v>
      </c>
      <c r="AY561" s="6" t="str">
        <f>+IFERROR(VALUE(RIGHT(Tabla9[[#This Row],[B2B]],6)),"")</f>
        <v/>
      </c>
      <c r="AZ561" s="6" t="str">
        <f>+IFERROR(VLOOKUP(AX561,Auxiliar!$A:$C,2,0),"")</f>
        <v>LATONES</v>
      </c>
      <c r="BA561" s="7" t="str">
        <f>+IFERROR(VLOOKUP(AX561,Auxiliar!$A:$C,3,0),"")</f>
        <v>2b 3% | 4b 4% | 6b 5% | 10b 8%  | 385b 0%</v>
      </c>
      <c r="BI561" s="1"/>
      <c r="BJ561" s="1"/>
      <c r="BK561" s="6" t="str">
        <f>+IFERROR(VALUE(RIGHT(Tabla11[[#This Row],[B2B]],6)),"")</f>
        <v/>
      </c>
      <c r="BL561" s="6" t="str">
        <f>+IFERROR(VLOOKUP(BJ561,Auxiliar!$A:$C,2,0),"")</f>
        <v/>
      </c>
      <c r="BM561" s="7" t="str">
        <f>+IFERROR(VLOOKUP(BJ561,Auxiliar!$A:$C,3,0),"")</f>
        <v/>
      </c>
      <c r="BO561" s="1">
        <v>11654</v>
      </c>
      <c r="BP561" s="1" t="s">
        <v>39</v>
      </c>
      <c r="BQ561" s="6">
        <f>+IFERROR(VALUE(RIGHT(Tabla12[[#This Row],[B2B]],6)),"")</f>
        <v>11654</v>
      </c>
      <c r="BR561" s="6" t="str">
        <f>+IFERROR(VLOOKUP(BP561,Auxiliar!$A:$C,2,0),"")</f>
        <v>VALUE LITRO</v>
      </c>
      <c r="BS561" s="7" t="str">
        <f>+IFERROR(VLOOKUP(BP561,Auxiliar!$A:$C,3,0),"")</f>
        <v>1b 12%</v>
      </c>
      <c r="CA561" s="1">
        <v>4786</v>
      </c>
      <c r="CB561" s="1" t="s">
        <v>35</v>
      </c>
      <c r="CC561" s="6">
        <f>+IFERROR(VALUE(RIGHT(Tabla14[[#This Row],[B2B]],6)),"")</f>
        <v>4786</v>
      </c>
      <c r="CD561" s="6" t="str">
        <f>+IFERROR(VLOOKUP(CB561,Auxiliar!$A:$C,2,0),"")</f>
        <v>Corona 710cc</v>
      </c>
      <c r="CE561" s="7" t="str">
        <f>+IFERROR(VLOOKUP(CB561,Auxiliar!$A:$C,3,0),"")</f>
        <v>1b 10% | 85b 0%</v>
      </c>
      <c r="CG561" s="1"/>
      <c r="CH561" s="1"/>
      <c r="CI561" s="6" t="str">
        <f>+IFERROR(VALUE(RIGHT(Tabla15[[#This Row],[B2B]],6)),"")</f>
        <v/>
      </c>
      <c r="CJ561" s="6" t="str">
        <f>+IFERROR(VLOOKUP(CH561,Auxiliar!$A:$C,2,0),"")</f>
        <v/>
      </c>
      <c r="CK561" s="7" t="str">
        <f>+IFERROR(VLOOKUP(CH561,Auxiliar!$A:$C,3,0),"")</f>
        <v/>
      </c>
      <c r="CM561" s="1">
        <v>4745</v>
      </c>
      <c r="CN561" s="1" t="s">
        <v>20</v>
      </c>
      <c r="CO561" s="6">
        <v>4745</v>
      </c>
      <c r="CP561" s="6" t="s">
        <v>20</v>
      </c>
      <c r="CQ561" s="7" t="s">
        <v>21</v>
      </c>
      <c r="CS561" s="1"/>
      <c r="CT561" s="1"/>
      <c r="CU561" s="6" t="str">
        <f>+IFERROR(VALUE(RIGHT(Tabla17[[#This Row],[B2B]],6)),"")</f>
        <v/>
      </c>
      <c r="CV561" s="6" t="str">
        <f>+IFERROR(VLOOKUP(CT561,Auxiliar!$A:$C,2,0),"")</f>
        <v/>
      </c>
      <c r="CW561" s="7" t="str">
        <f>+IFERROR(VLOOKUP(CT561,Auxiliar!$A:$C,3,0),"")</f>
        <v/>
      </c>
      <c r="CY561" s="1">
        <v>4745</v>
      </c>
      <c r="CZ561" s="1" t="s">
        <v>16</v>
      </c>
      <c r="DA561" s="6">
        <f>+IFERROR(VALUE(RIGHT(Tabla18[[#This Row],[B2B]],6)),"")</f>
        <v>4745</v>
      </c>
      <c r="DB561" s="6" t="str">
        <f>+IFERROR(VLOOKUP(CZ561,Auxiliar!$A:$C,2,0),"")</f>
        <v>PREMIUM</v>
      </c>
      <c r="DC561" s="7" t="str">
        <f>+IFERROR(VLOOKUP(CZ561,Auxiliar!$A:$C,3,0),"")</f>
        <v>0b 0% | 2b 2% | 5b 3,5% | 10b 5%</v>
      </c>
      <c r="DE561" s="1">
        <v>4745</v>
      </c>
      <c r="DF561" s="1" t="s">
        <v>19</v>
      </c>
      <c r="DG561" s="6">
        <f>+IFERROR(VALUE(RIGHT(Tabla19[[#This Row],[B2B]],6)),"")</f>
        <v>4745</v>
      </c>
      <c r="DH561" s="6" t="str">
        <f>+IFERROR(VLOOKUP(DF561,Auxiliar!$A:$C,2,0),"")</f>
        <v>MICHELOB</v>
      </c>
      <c r="DI561" s="7" t="str">
        <f>+IFERROR(VLOOKUP(DF561,Auxiliar!$A:$C,3,0),"")</f>
        <v>1b 7% | 3b 22% | 8b 27%</v>
      </c>
      <c r="DK561" s="1"/>
      <c r="DL561" s="1"/>
      <c r="DM561" s="6" t="str">
        <f>+IFERROR(VALUE(RIGHT(Tabla20[[#This Row],[B2B]],6)),"")</f>
        <v/>
      </c>
      <c r="DN561" s="6" t="str">
        <f>+IFERROR(VLOOKUP(DL561,Auxiliar!$A:$C,2,0),"")</f>
        <v/>
      </c>
      <c r="DO561" s="7" t="str">
        <f>+IFERROR(VLOOKUP(DL561,Auxiliar!$A:$C,3,0),"")</f>
        <v/>
      </c>
      <c r="DQ561" s="1">
        <v>4742</v>
      </c>
      <c r="DR561" s="12" t="s">
        <v>24</v>
      </c>
      <c r="DS561" s="6">
        <f>+IFERROR(VALUE(RIGHT(Tabla21[[#This Row],[B2B]],6)),"")</f>
        <v>4742</v>
      </c>
      <c r="DT561" s="6" t="str">
        <f>+IFERROR(VLOOKUP(DR561,Auxiliar!$A:$C,2,0),"")</f>
        <v>CORONA PORRON</v>
      </c>
      <c r="DU561" s="7" t="str">
        <f>+IFERROR(VLOOKUP(DR561,Auxiliar!$A:$C,3,0),"")</f>
        <v>1b 5% | 20b 0%</v>
      </c>
      <c r="DW561" s="1">
        <v>11666</v>
      </c>
      <c r="DX561" s="12" t="s">
        <v>43</v>
      </c>
      <c r="DY561" s="6">
        <f>+IFERROR(VALUE(RIGHT(Tabla22[[#This Row],[B2B]],6)),"")</f>
        <v>11666</v>
      </c>
      <c r="DZ561" s="6" t="str">
        <f>+IFERROR(VLOOKUP(DX561,Auxiliar!$A:$C,2,0),"")</f>
        <v xml:space="preserve">VALUE LATA </v>
      </c>
      <c r="EA561" s="7" t="str">
        <f>+IFERROR(VLOOKUP(DX561,Auxiliar!$A:$C,3,0),"")</f>
        <v>1b 15% | 100b 18%</v>
      </c>
      <c r="EC561" s="1">
        <v>11651</v>
      </c>
      <c r="ED561" s="12" t="s">
        <v>47</v>
      </c>
      <c r="EE561" s="6">
        <f>+IFERROR(VALUE(RIGHT(Tabla23[[#This Row],[B2B]],6)),"")</f>
        <v>11651</v>
      </c>
      <c r="EF561" s="6" t="str">
        <f>+IFERROR(VLOOKUP(ED561,Auxiliar!$A:$C,2,0),"")</f>
        <v>VALUE LATON</v>
      </c>
      <c r="EG561" s="7" t="str">
        <f>+IFERROR(VLOOKUP(ED561,Auxiliar!$A:$C,3,0),"")</f>
        <v>1b 10% | 5b 15% | 192b 0%</v>
      </c>
      <c r="EI561" s="1"/>
      <c r="EJ561" s="12"/>
      <c r="EK561" s="6" t="str">
        <f>+IFERROR(VALUE(RIGHT(Tabla24[[#This Row],[B2B]],6)),"")</f>
        <v/>
      </c>
      <c r="EL561" s="6" t="str">
        <f>+IFERROR(VLOOKUP(EJ561,Auxiliar!$A:$C,2,0),"")</f>
        <v/>
      </c>
      <c r="EM561" s="7" t="str">
        <f>+IFERROR(VLOOKUP(EJ561,Auxiliar!$A:$C,3,0),"")</f>
        <v/>
      </c>
      <c r="EO561" s="1"/>
      <c r="EP561" s="12"/>
      <c r="EQ561" s="6" t="str">
        <f>+IFERROR(VALUE(RIGHT(Tabla25[[#This Row],[B2B]],6)),"")</f>
        <v/>
      </c>
      <c r="ER561" s="6" t="str">
        <f>+IFERROR(VLOOKUP(EP561,Auxiliar!$A:$C,2,0),"")</f>
        <v/>
      </c>
      <c r="ES561" s="7" t="str">
        <f>+IFERROR(VLOOKUP(EP561,Auxiliar!$A:$C,3,0),"")</f>
        <v/>
      </c>
      <c r="EU561" s="1"/>
      <c r="EV561" s="12"/>
      <c r="EW561" s="6" t="str">
        <f>+IFERROR(VALUE(RIGHT(Tabla26[[#This Row],[B2B]],6)),"")</f>
        <v/>
      </c>
      <c r="EX561" s="6" t="str">
        <f>+IFERROR(VLOOKUP(EV561,Auxiliar!$A:$C,2,0),"")</f>
        <v/>
      </c>
      <c r="EY561" s="7" t="str">
        <f>+IFERROR(VLOOKUP(EV561,Auxiliar!$A:$C,3,0),"")</f>
        <v/>
      </c>
      <c r="EZ561" s="1"/>
      <c r="FA561" s="12"/>
      <c r="FB561" s="6" t="str">
        <f>+IFERROR(VALUE(RIGHT(Tabla27[[#This Row],[B2B]],6)),"")</f>
        <v/>
      </c>
      <c r="FC561" s="6" t="str">
        <f>+IFERROR(VLOOKUP(FA561,Auxiliar!$A:$C,2,0),"")</f>
        <v/>
      </c>
      <c r="FD561" s="7" t="str">
        <f>+IFERROR(VLOOKUP(FA561,Auxiliar!$A:$C,3,0),"")</f>
        <v/>
      </c>
      <c r="FE561" s="1"/>
      <c r="FF561" s="12"/>
      <c r="FG561" s="6" t="str">
        <f>+IFERROR(VALUE(RIGHT(Tabla28[[#This Row],[B2B]],6)),"")</f>
        <v/>
      </c>
      <c r="FH561" s="6" t="str">
        <f>+IFERROR(VLOOKUP(FF561,Auxiliar!$A:$C,2,0),"")</f>
        <v/>
      </c>
      <c r="FI561" s="7" t="str">
        <f>+IFERROR(VLOOKUP(FF561,Auxiliar!$A:$C,3,0),"")</f>
        <v/>
      </c>
      <c r="FJ561" s="1"/>
      <c r="FK561" s="12"/>
      <c r="FL561" s="6" t="str">
        <f>+IFERROR(VALUE(RIGHT(Tabla29[[#This Row],[B2B]],6)),"")</f>
        <v/>
      </c>
      <c r="FM561" s="6" t="str">
        <f>+IFERROR(VLOOKUP(FK561,Auxiliar!$A:$C,2,0),"")</f>
        <v/>
      </c>
      <c r="FN561" s="7" t="str">
        <f>+IFERROR(VLOOKUP(FK561,Auxiliar!$A:$C,3,0),"")</f>
        <v/>
      </c>
      <c r="FO561" s="1"/>
      <c r="FP561" s="12"/>
      <c r="FQ561" s="6" t="str">
        <f>+IFERROR(VALUE(RIGHT(Tabla30[[#This Row],[B2B]],6)),"")</f>
        <v/>
      </c>
      <c r="FR561" s="6" t="str">
        <f>+IFERROR(VLOOKUP(FP561,Auxiliar!$A:$C,2,0),"")</f>
        <v/>
      </c>
      <c r="FS561" s="7"/>
      <c r="FT561" s="1"/>
      <c r="FU561" s="12"/>
      <c r="FV561" s="6" t="str">
        <f>+IFERROR(VALUE(RIGHT(Tabla31[[#This Row],[B2B]],6)),"")</f>
        <v/>
      </c>
      <c r="FW561" s="6" t="str">
        <f>+IFERROR(VLOOKUP(FU561,Auxiliar!$A:$C,2,0),"")</f>
        <v/>
      </c>
      <c r="FX561" s="7" t="str">
        <f>+IFERROR(VLOOKUP(FU561,Auxiliar!$A:$C,3,0),"")</f>
        <v/>
      </c>
      <c r="FY561" s="1"/>
      <c r="FZ561" s="12"/>
      <c r="GA561" s="6" t="str">
        <f>+IFERROR(VALUE(RIGHT(Tabla32[[#This Row],[B2B]],6)),"")</f>
        <v/>
      </c>
      <c r="GB561" s="6" t="str">
        <f>+IFERROR(VLOOKUP(FZ561,Auxiliar!$A:$C,2,0),"")</f>
        <v/>
      </c>
      <c r="GC561" s="7" t="str">
        <f>+IFERROR(VLOOKUP(FZ561,Auxiliar!$A:$C,3,0),"")</f>
        <v/>
      </c>
      <c r="GD561" s="1"/>
      <c r="GE561" s="12"/>
      <c r="GF561" s="6" t="str">
        <f>+IFERROR(VALUE(RIGHT(Tabla33[[#This Row],[B2B]],6)),"")</f>
        <v/>
      </c>
      <c r="GG561" s="6" t="str">
        <f>+IFERROR(VLOOKUP(GE561,Auxiliar!$A:$C,2,0),"")</f>
        <v/>
      </c>
      <c r="GH561" s="7" t="str">
        <f>+IFERROR(VLOOKUP(GE561,Auxiliar!$A:$C,3,0),"")</f>
        <v/>
      </c>
    </row>
    <row r="562" spans="1:190" x14ac:dyDescent="0.25">
      <c r="A562" s="1"/>
      <c r="B562" s="1"/>
      <c r="C562" t="str">
        <f>+IFERROR(VALUE(RIGHT(Tabla1[[#This Row],[B2B]],6)),"")</f>
        <v/>
      </c>
      <c r="D562" t="str">
        <f>+IFERROR(VLOOKUP(B562,Auxiliar!$A:$C,2,0),"")</f>
        <v/>
      </c>
      <c r="E562" s="5" t="str">
        <f>+IFERROR(VLOOKUP(B562,Auxiliar!$A:$C,3,0),"")</f>
        <v/>
      </c>
      <c r="S562" s="1">
        <v>5934</v>
      </c>
      <c r="T562" s="1" t="s">
        <v>9</v>
      </c>
      <c r="U562" s="6">
        <f>+IFERROR(VALUE(RIGHT(Tabla4[[#This Row],[B2B]],6)),"")</f>
        <v>5934</v>
      </c>
      <c r="V562" s="6" t="str">
        <f>+IFERROR(VLOOKUP(T562,Auxiliar!$A:$C,2,0),"")</f>
        <v>CORE</v>
      </c>
      <c r="W562" s="7" t="str">
        <f>+IFERROR(VLOOKUP(T562,Auxiliar!$A:$C,3,0),"")</f>
        <v>0b 1% | 2b 5% | 4b 6%</v>
      </c>
      <c r="AK562" s="1">
        <v>5637</v>
      </c>
      <c r="AL562" s="1" t="s">
        <v>30</v>
      </c>
      <c r="AM562" s="6">
        <f>+IFERROR(VALUE(RIGHT(Tabla7[[#This Row],[B2B]],6)),"")</f>
        <v>5637</v>
      </c>
      <c r="AN562" s="6" t="str">
        <f>+IFERROR(VLOOKUP(AL562,Auxiliar!$A:$C,2,0),"")</f>
        <v>LATONES</v>
      </c>
      <c r="AO562" s="7" t="str">
        <f>+IFERROR(VLOOKUP(AL562,Auxiliar!$A:$C,3,0),"")</f>
        <v>1b 4% | 5b 7% | 97b 0%</v>
      </c>
      <c r="AW562" s="1"/>
      <c r="AX562" s="1" t="s">
        <v>32</v>
      </c>
      <c r="AY562" s="6" t="str">
        <f>+IFERROR(VALUE(RIGHT(Tabla9[[#This Row],[B2B]],6)),"")</f>
        <v/>
      </c>
      <c r="AZ562" s="6" t="str">
        <f>+IFERROR(VLOOKUP(AX562,Auxiliar!$A:$C,2,0),"")</f>
        <v>LATONES</v>
      </c>
      <c r="BA562" s="7" t="str">
        <f>+IFERROR(VLOOKUP(AX562,Auxiliar!$A:$C,3,0),"")</f>
        <v>2b 3% | 4b 4% | 6b 5% | 10b 8%  | 385b 0%</v>
      </c>
      <c r="BI562" s="1"/>
      <c r="BJ562" s="1"/>
      <c r="BK562" s="6" t="str">
        <f>+IFERROR(VALUE(RIGHT(Tabla11[[#This Row],[B2B]],6)),"")</f>
        <v/>
      </c>
      <c r="BL562" s="6" t="str">
        <f>+IFERROR(VLOOKUP(BJ562,Auxiliar!$A:$C,2,0),"")</f>
        <v/>
      </c>
      <c r="BM562" s="7" t="str">
        <f>+IFERROR(VLOOKUP(BJ562,Auxiliar!$A:$C,3,0),"")</f>
        <v/>
      </c>
      <c r="BO562" s="1">
        <v>2359</v>
      </c>
      <c r="BP562" s="1" t="s">
        <v>39</v>
      </c>
      <c r="BQ562" s="6">
        <f>+IFERROR(VALUE(RIGHT(Tabla12[[#This Row],[B2B]],6)),"")</f>
        <v>2359</v>
      </c>
      <c r="BR562" s="6" t="str">
        <f>+IFERROR(VLOOKUP(BP562,Auxiliar!$A:$C,2,0),"")</f>
        <v>VALUE LITRO</v>
      </c>
      <c r="BS562" s="7" t="str">
        <f>+IFERROR(VLOOKUP(BP562,Auxiliar!$A:$C,3,0),"")</f>
        <v>1b 12%</v>
      </c>
      <c r="CA562" s="1">
        <v>4797</v>
      </c>
      <c r="CB562" s="1" t="s">
        <v>35</v>
      </c>
      <c r="CC562" s="6">
        <f>+IFERROR(VALUE(RIGHT(Tabla14[[#This Row],[B2B]],6)),"")</f>
        <v>4797</v>
      </c>
      <c r="CD562" s="6" t="str">
        <f>+IFERROR(VLOOKUP(CB562,Auxiliar!$A:$C,2,0),"")</f>
        <v>Corona 710cc</v>
      </c>
      <c r="CE562" s="7" t="str">
        <f>+IFERROR(VLOOKUP(CB562,Auxiliar!$A:$C,3,0),"")</f>
        <v>1b 10% | 85b 0%</v>
      </c>
      <c r="CG562" s="1"/>
      <c r="CH562" s="1"/>
      <c r="CI562" s="6" t="str">
        <f>+IFERROR(VALUE(RIGHT(Tabla15[[#This Row],[B2B]],6)),"")</f>
        <v/>
      </c>
      <c r="CJ562" s="6" t="str">
        <f>+IFERROR(VLOOKUP(CH562,Auxiliar!$A:$C,2,0),"")</f>
        <v/>
      </c>
      <c r="CK562" s="7" t="str">
        <f>+IFERROR(VLOOKUP(CH562,Auxiliar!$A:$C,3,0),"")</f>
        <v/>
      </c>
      <c r="CM562" s="1">
        <v>4751</v>
      </c>
      <c r="CN562" s="1" t="s">
        <v>20</v>
      </c>
      <c r="CO562" s="6">
        <v>4751</v>
      </c>
      <c r="CP562" s="6" t="s">
        <v>20</v>
      </c>
      <c r="CQ562" s="7" t="s">
        <v>21</v>
      </c>
      <c r="CS562" s="1"/>
      <c r="CT562" s="1"/>
      <c r="CU562" s="6" t="str">
        <f>+IFERROR(VALUE(RIGHT(Tabla17[[#This Row],[B2B]],6)),"")</f>
        <v/>
      </c>
      <c r="CV562" s="6" t="str">
        <f>+IFERROR(VLOOKUP(CT562,Auxiliar!$A:$C,2,0),"")</f>
        <v/>
      </c>
      <c r="CW562" s="7" t="str">
        <f>+IFERROR(VLOOKUP(CT562,Auxiliar!$A:$C,3,0),"")</f>
        <v/>
      </c>
      <c r="CY562" s="1">
        <v>4751</v>
      </c>
      <c r="CZ562" s="1" t="s">
        <v>16</v>
      </c>
      <c r="DA562" s="6">
        <f>+IFERROR(VALUE(RIGHT(Tabla18[[#This Row],[B2B]],6)),"")</f>
        <v>4751</v>
      </c>
      <c r="DB562" s="6" t="str">
        <f>+IFERROR(VLOOKUP(CZ562,Auxiliar!$A:$C,2,0),"")</f>
        <v>PREMIUM</v>
      </c>
      <c r="DC562" s="7" t="str">
        <f>+IFERROR(VLOOKUP(CZ562,Auxiliar!$A:$C,3,0),"")</f>
        <v>0b 0% | 2b 2% | 5b 3,5% | 10b 5%</v>
      </c>
      <c r="DE562" s="1">
        <v>4751</v>
      </c>
      <c r="DF562" s="1" t="s">
        <v>19</v>
      </c>
      <c r="DG562" s="6">
        <f>+IFERROR(VALUE(RIGHT(Tabla19[[#This Row],[B2B]],6)),"")</f>
        <v>4751</v>
      </c>
      <c r="DH562" s="6" t="str">
        <f>+IFERROR(VLOOKUP(DF562,Auxiliar!$A:$C,2,0),"")</f>
        <v>MICHELOB</v>
      </c>
      <c r="DI562" s="7" t="str">
        <f>+IFERROR(VLOOKUP(DF562,Auxiliar!$A:$C,3,0),"")</f>
        <v>1b 7% | 3b 22% | 8b 27%</v>
      </c>
      <c r="DK562" s="1"/>
      <c r="DL562" s="1"/>
      <c r="DM562" s="6" t="str">
        <f>+IFERROR(VALUE(RIGHT(Tabla20[[#This Row],[B2B]],6)),"")</f>
        <v/>
      </c>
      <c r="DN562" s="6" t="str">
        <f>+IFERROR(VLOOKUP(DL562,Auxiliar!$A:$C,2,0),"")</f>
        <v/>
      </c>
      <c r="DO562" s="7" t="str">
        <f>+IFERROR(VLOOKUP(DL562,Auxiliar!$A:$C,3,0),"")</f>
        <v/>
      </c>
      <c r="DQ562" s="1">
        <v>4745</v>
      </c>
      <c r="DR562" s="12" t="s">
        <v>24</v>
      </c>
      <c r="DS562" s="6">
        <f>+IFERROR(VALUE(RIGHT(Tabla21[[#This Row],[B2B]],6)),"")</f>
        <v>4745</v>
      </c>
      <c r="DT562" s="6" t="str">
        <f>+IFERROR(VLOOKUP(DR562,Auxiliar!$A:$C,2,0),"")</f>
        <v>CORONA PORRON</v>
      </c>
      <c r="DU562" s="7" t="str">
        <f>+IFERROR(VLOOKUP(DR562,Auxiliar!$A:$C,3,0),"")</f>
        <v>1b 5% | 20b 0%</v>
      </c>
      <c r="DW562" s="1">
        <v>2380</v>
      </c>
      <c r="DX562" s="12" t="s">
        <v>43</v>
      </c>
      <c r="DY562" s="6">
        <f>+IFERROR(VALUE(RIGHT(Tabla22[[#This Row],[B2B]],6)),"")</f>
        <v>2380</v>
      </c>
      <c r="DZ562" s="6" t="str">
        <f>+IFERROR(VLOOKUP(DX562,Auxiliar!$A:$C,2,0),"")</f>
        <v xml:space="preserve">VALUE LATA </v>
      </c>
      <c r="EA562" s="7" t="str">
        <f>+IFERROR(VLOOKUP(DX562,Auxiliar!$A:$C,3,0),"")</f>
        <v>1b 15% | 100b 18%</v>
      </c>
      <c r="EC562" s="1">
        <v>11654</v>
      </c>
      <c r="ED562" s="12" t="s">
        <v>47</v>
      </c>
      <c r="EE562" s="6">
        <f>+IFERROR(VALUE(RIGHT(Tabla23[[#This Row],[B2B]],6)),"")</f>
        <v>11654</v>
      </c>
      <c r="EF562" s="6" t="str">
        <f>+IFERROR(VLOOKUP(ED562,Auxiliar!$A:$C,2,0),"")</f>
        <v>VALUE LATON</v>
      </c>
      <c r="EG562" s="7" t="str">
        <f>+IFERROR(VLOOKUP(ED562,Auxiliar!$A:$C,3,0),"")</f>
        <v>1b 10% | 5b 15% | 192b 0%</v>
      </c>
      <c r="EI562" s="1"/>
      <c r="EJ562" s="12"/>
      <c r="EK562" s="6" t="str">
        <f>+IFERROR(VALUE(RIGHT(Tabla24[[#This Row],[B2B]],6)),"")</f>
        <v/>
      </c>
      <c r="EL562" s="6" t="str">
        <f>+IFERROR(VLOOKUP(EJ562,Auxiliar!$A:$C,2,0),"")</f>
        <v/>
      </c>
      <c r="EM562" s="7" t="str">
        <f>+IFERROR(VLOOKUP(EJ562,Auxiliar!$A:$C,3,0),"")</f>
        <v/>
      </c>
      <c r="EO562" s="1"/>
      <c r="EP562" s="12"/>
      <c r="EQ562" s="6" t="str">
        <f>+IFERROR(VALUE(RIGHT(Tabla25[[#This Row],[B2B]],6)),"")</f>
        <v/>
      </c>
      <c r="ER562" s="6" t="str">
        <f>+IFERROR(VLOOKUP(EP562,Auxiliar!$A:$C,2,0),"")</f>
        <v/>
      </c>
      <c r="ES562" s="7" t="str">
        <f>+IFERROR(VLOOKUP(EP562,Auxiliar!$A:$C,3,0),"")</f>
        <v/>
      </c>
      <c r="EU562" s="1"/>
      <c r="EV562" s="12"/>
      <c r="EW562" s="6" t="str">
        <f>+IFERROR(VALUE(RIGHT(Tabla26[[#This Row],[B2B]],6)),"")</f>
        <v/>
      </c>
      <c r="EX562" s="6" t="str">
        <f>+IFERROR(VLOOKUP(EV562,Auxiliar!$A:$C,2,0),"")</f>
        <v/>
      </c>
      <c r="EY562" s="7" t="str">
        <f>+IFERROR(VLOOKUP(EV562,Auxiliar!$A:$C,3,0),"")</f>
        <v/>
      </c>
      <c r="EZ562" s="1"/>
      <c r="FA562" s="12"/>
      <c r="FB562" s="6" t="str">
        <f>+IFERROR(VALUE(RIGHT(Tabla27[[#This Row],[B2B]],6)),"")</f>
        <v/>
      </c>
      <c r="FC562" s="6" t="str">
        <f>+IFERROR(VLOOKUP(FA562,Auxiliar!$A:$C,2,0),"")</f>
        <v/>
      </c>
      <c r="FD562" s="7" t="str">
        <f>+IFERROR(VLOOKUP(FA562,Auxiliar!$A:$C,3,0),"")</f>
        <v/>
      </c>
      <c r="FE562" s="1"/>
      <c r="FF562" s="12"/>
      <c r="FG562" s="6" t="str">
        <f>+IFERROR(VALUE(RIGHT(Tabla28[[#This Row],[B2B]],6)),"")</f>
        <v/>
      </c>
      <c r="FH562" s="6" t="str">
        <f>+IFERROR(VLOOKUP(FF562,Auxiliar!$A:$C,2,0),"")</f>
        <v/>
      </c>
      <c r="FI562" s="7" t="str">
        <f>+IFERROR(VLOOKUP(FF562,Auxiliar!$A:$C,3,0),"")</f>
        <v/>
      </c>
      <c r="FJ562" s="1"/>
      <c r="FK562" s="12"/>
      <c r="FL562" s="6" t="str">
        <f>+IFERROR(VALUE(RIGHT(Tabla29[[#This Row],[B2B]],6)),"")</f>
        <v/>
      </c>
      <c r="FM562" s="6" t="str">
        <f>+IFERROR(VLOOKUP(FK562,Auxiliar!$A:$C,2,0),"")</f>
        <v/>
      </c>
      <c r="FN562" s="7" t="str">
        <f>+IFERROR(VLOOKUP(FK562,Auxiliar!$A:$C,3,0),"")</f>
        <v/>
      </c>
      <c r="FO562" s="1"/>
      <c r="FP562" s="12"/>
      <c r="FQ562" s="6" t="str">
        <f>+IFERROR(VALUE(RIGHT(Tabla30[[#This Row],[B2B]],6)),"")</f>
        <v/>
      </c>
      <c r="FR562" s="6" t="str">
        <f>+IFERROR(VLOOKUP(FP562,Auxiliar!$A:$C,2,0),"")</f>
        <v/>
      </c>
      <c r="FS562" s="7"/>
      <c r="FT562" s="1"/>
      <c r="FU562" s="12"/>
      <c r="FV562" s="6" t="str">
        <f>+IFERROR(VALUE(RIGHT(Tabla31[[#This Row],[B2B]],6)),"")</f>
        <v/>
      </c>
      <c r="FW562" s="6" t="str">
        <f>+IFERROR(VLOOKUP(FU562,Auxiliar!$A:$C,2,0),"")</f>
        <v/>
      </c>
      <c r="FX562" s="7" t="str">
        <f>+IFERROR(VLOOKUP(FU562,Auxiliar!$A:$C,3,0),"")</f>
        <v/>
      </c>
      <c r="FY562" s="1"/>
      <c r="FZ562" s="12"/>
      <c r="GA562" s="6" t="str">
        <f>+IFERROR(VALUE(RIGHT(Tabla32[[#This Row],[B2B]],6)),"")</f>
        <v/>
      </c>
      <c r="GB562" s="6" t="str">
        <f>+IFERROR(VLOOKUP(FZ562,Auxiliar!$A:$C,2,0),"")</f>
        <v/>
      </c>
      <c r="GC562" s="7" t="str">
        <f>+IFERROR(VLOOKUP(FZ562,Auxiliar!$A:$C,3,0),"")</f>
        <v/>
      </c>
      <c r="GD562" s="1"/>
      <c r="GE562" s="12"/>
      <c r="GF562" s="6" t="str">
        <f>+IFERROR(VALUE(RIGHT(Tabla33[[#This Row],[B2B]],6)),"")</f>
        <v/>
      </c>
      <c r="GG562" s="6" t="str">
        <f>+IFERROR(VLOOKUP(GE562,Auxiliar!$A:$C,2,0),"")</f>
        <v/>
      </c>
      <c r="GH562" s="7" t="str">
        <f>+IFERROR(VLOOKUP(GE562,Auxiliar!$A:$C,3,0),"")</f>
        <v/>
      </c>
    </row>
    <row r="563" spans="1:190" x14ac:dyDescent="0.25">
      <c r="A563" s="1"/>
      <c r="B563" s="1"/>
      <c r="C563" t="str">
        <f>+IFERROR(VALUE(RIGHT(Tabla1[[#This Row],[B2B]],6)),"")</f>
        <v/>
      </c>
      <c r="D563" t="str">
        <f>+IFERROR(VLOOKUP(B563,Auxiliar!$A:$C,2,0),"")</f>
        <v/>
      </c>
      <c r="E563" s="5" t="str">
        <f>+IFERROR(VLOOKUP(B563,Auxiliar!$A:$C,3,0),"")</f>
        <v/>
      </c>
      <c r="S563" s="1">
        <v>5941</v>
      </c>
      <c r="T563" s="1" t="s">
        <v>9</v>
      </c>
      <c r="U563" s="6">
        <f>+IFERROR(VALUE(RIGHT(Tabla4[[#This Row],[B2B]],6)),"")</f>
        <v>5941</v>
      </c>
      <c r="V563" s="6" t="str">
        <f>+IFERROR(VLOOKUP(T563,Auxiliar!$A:$C,2,0),"")</f>
        <v>CORE</v>
      </c>
      <c r="W563" s="7" t="str">
        <f>+IFERROR(VLOOKUP(T563,Auxiliar!$A:$C,3,0),"")</f>
        <v>0b 1% | 2b 5% | 4b 6%</v>
      </c>
      <c r="AK563" s="1">
        <v>5654</v>
      </c>
      <c r="AL563" s="1" t="s">
        <v>30</v>
      </c>
      <c r="AM563" s="6">
        <f>+IFERROR(VALUE(RIGHT(Tabla7[[#This Row],[B2B]],6)),"")</f>
        <v>5654</v>
      </c>
      <c r="AN563" s="6" t="str">
        <f>+IFERROR(VLOOKUP(AL563,Auxiliar!$A:$C,2,0),"")</f>
        <v>LATONES</v>
      </c>
      <c r="AO563" s="7" t="str">
        <f>+IFERROR(VLOOKUP(AL563,Auxiliar!$A:$C,3,0),"")</f>
        <v>1b 4% | 5b 7% | 97b 0%</v>
      </c>
      <c r="AW563" s="1"/>
      <c r="AX563" s="1" t="s">
        <v>32</v>
      </c>
      <c r="AY563" s="6" t="str">
        <f>+IFERROR(VALUE(RIGHT(Tabla9[[#This Row],[B2B]],6)),"")</f>
        <v/>
      </c>
      <c r="AZ563" s="6" t="str">
        <f>+IFERROR(VLOOKUP(AX563,Auxiliar!$A:$C,2,0),"")</f>
        <v>LATONES</v>
      </c>
      <c r="BA563" s="7" t="str">
        <f>+IFERROR(VLOOKUP(AX563,Auxiliar!$A:$C,3,0),"")</f>
        <v>2b 3% | 4b 4% | 6b 5% | 10b 8%  | 385b 0%</v>
      </c>
      <c r="BI563" s="1"/>
      <c r="BJ563" s="1"/>
      <c r="BK563" s="6" t="str">
        <f>+IFERROR(VALUE(RIGHT(Tabla11[[#This Row],[B2B]],6)),"")</f>
        <v/>
      </c>
      <c r="BL563" s="6" t="str">
        <f>+IFERROR(VLOOKUP(BJ563,Auxiliar!$A:$C,2,0),"")</f>
        <v/>
      </c>
      <c r="BM563" s="7" t="str">
        <f>+IFERROR(VLOOKUP(BJ563,Auxiliar!$A:$C,3,0),"")</f>
        <v/>
      </c>
      <c r="BO563" s="1">
        <v>2367</v>
      </c>
      <c r="BP563" s="1" t="s">
        <v>39</v>
      </c>
      <c r="BQ563" s="6">
        <f>+IFERROR(VALUE(RIGHT(Tabla12[[#This Row],[B2B]],6)),"")</f>
        <v>2367</v>
      </c>
      <c r="BR563" s="6" t="str">
        <f>+IFERROR(VLOOKUP(BP563,Auxiliar!$A:$C,2,0),"")</f>
        <v>VALUE LITRO</v>
      </c>
      <c r="BS563" s="7" t="str">
        <f>+IFERROR(VLOOKUP(BP563,Auxiliar!$A:$C,3,0),"")</f>
        <v>1b 12%</v>
      </c>
      <c r="CA563" s="1">
        <v>4807</v>
      </c>
      <c r="CB563" s="1" t="s">
        <v>35</v>
      </c>
      <c r="CC563" s="6">
        <f>+IFERROR(VALUE(RIGHT(Tabla14[[#This Row],[B2B]],6)),"")</f>
        <v>4807</v>
      </c>
      <c r="CD563" s="6" t="str">
        <f>+IFERROR(VLOOKUP(CB563,Auxiliar!$A:$C,2,0),"")</f>
        <v>Corona 710cc</v>
      </c>
      <c r="CE563" s="7" t="str">
        <f>+IFERROR(VLOOKUP(CB563,Auxiliar!$A:$C,3,0),"")</f>
        <v>1b 10% | 85b 0%</v>
      </c>
      <c r="CG563" s="1"/>
      <c r="CH563" s="1"/>
      <c r="CI563" s="6" t="str">
        <f>+IFERROR(VALUE(RIGHT(Tabla15[[#This Row],[B2B]],6)),"")</f>
        <v/>
      </c>
      <c r="CJ563" s="6" t="str">
        <f>+IFERROR(VLOOKUP(CH563,Auxiliar!$A:$C,2,0),"")</f>
        <v/>
      </c>
      <c r="CK563" s="7" t="str">
        <f>+IFERROR(VLOOKUP(CH563,Auxiliar!$A:$C,3,0),"")</f>
        <v/>
      </c>
      <c r="CM563" s="1">
        <v>4755</v>
      </c>
      <c r="CN563" s="1" t="s">
        <v>20</v>
      </c>
      <c r="CO563" s="6">
        <v>4755</v>
      </c>
      <c r="CP563" s="6" t="s">
        <v>20</v>
      </c>
      <c r="CQ563" s="7" t="s">
        <v>21</v>
      </c>
      <c r="CS563" s="1"/>
      <c r="CT563" s="1"/>
      <c r="CU563" s="6" t="str">
        <f>+IFERROR(VALUE(RIGHT(Tabla17[[#This Row],[B2B]],6)),"")</f>
        <v/>
      </c>
      <c r="CV563" s="6" t="str">
        <f>+IFERROR(VLOOKUP(CT563,Auxiliar!$A:$C,2,0),"")</f>
        <v/>
      </c>
      <c r="CW563" s="7" t="str">
        <f>+IFERROR(VLOOKUP(CT563,Auxiliar!$A:$C,3,0),"")</f>
        <v/>
      </c>
      <c r="CY563" s="1">
        <v>4755</v>
      </c>
      <c r="CZ563" s="1" t="s">
        <v>16</v>
      </c>
      <c r="DA563" s="6">
        <f>+IFERROR(VALUE(RIGHT(Tabla18[[#This Row],[B2B]],6)),"")</f>
        <v>4755</v>
      </c>
      <c r="DB563" s="6" t="str">
        <f>+IFERROR(VLOOKUP(CZ563,Auxiliar!$A:$C,2,0),"")</f>
        <v>PREMIUM</v>
      </c>
      <c r="DC563" s="7" t="str">
        <f>+IFERROR(VLOOKUP(CZ563,Auxiliar!$A:$C,3,0),"")</f>
        <v>0b 0% | 2b 2% | 5b 3,5% | 10b 5%</v>
      </c>
      <c r="DE563" s="1">
        <v>4755</v>
      </c>
      <c r="DF563" s="1" t="s">
        <v>19</v>
      </c>
      <c r="DG563" s="6">
        <f>+IFERROR(VALUE(RIGHT(Tabla19[[#This Row],[B2B]],6)),"")</f>
        <v>4755</v>
      </c>
      <c r="DH563" s="6" t="str">
        <f>+IFERROR(VLOOKUP(DF563,Auxiliar!$A:$C,2,0),"")</f>
        <v>MICHELOB</v>
      </c>
      <c r="DI563" s="7" t="str">
        <f>+IFERROR(VLOOKUP(DF563,Auxiliar!$A:$C,3,0),"")</f>
        <v>1b 7% | 3b 22% | 8b 27%</v>
      </c>
      <c r="DK563" s="1"/>
      <c r="DL563" s="1"/>
      <c r="DM563" s="6" t="str">
        <f>+IFERROR(VALUE(RIGHT(Tabla20[[#This Row],[B2B]],6)),"")</f>
        <v/>
      </c>
      <c r="DN563" s="6" t="str">
        <f>+IFERROR(VLOOKUP(DL563,Auxiliar!$A:$C,2,0),"")</f>
        <v/>
      </c>
      <c r="DO563" s="7" t="str">
        <f>+IFERROR(VLOOKUP(DL563,Auxiliar!$A:$C,3,0),"")</f>
        <v/>
      </c>
      <c r="DQ563" s="1">
        <v>4751</v>
      </c>
      <c r="DR563" s="12" t="s">
        <v>24</v>
      </c>
      <c r="DS563" s="6">
        <f>+IFERROR(VALUE(RIGHT(Tabla21[[#This Row],[B2B]],6)),"")</f>
        <v>4751</v>
      </c>
      <c r="DT563" s="6" t="str">
        <f>+IFERROR(VLOOKUP(DR563,Auxiliar!$A:$C,2,0),"")</f>
        <v>CORONA PORRON</v>
      </c>
      <c r="DU563" s="7" t="str">
        <f>+IFERROR(VLOOKUP(DR563,Auxiliar!$A:$C,3,0),"")</f>
        <v>1b 5% | 20b 0%</v>
      </c>
      <c r="DW563" s="1">
        <v>11668</v>
      </c>
      <c r="DX563" s="12" t="s">
        <v>43</v>
      </c>
      <c r="DY563" s="6">
        <f>+IFERROR(VALUE(RIGHT(Tabla22[[#This Row],[B2B]],6)),"")</f>
        <v>11668</v>
      </c>
      <c r="DZ563" s="6" t="str">
        <f>+IFERROR(VLOOKUP(DX563,Auxiliar!$A:$C,2,0),"")</f>
        <v xml:space="preserve">VALUE LATA </v>
      </c>
      <c r="EA563" s="7" t="str">
        <f>+IFERROR(VLOOKUP(DX563,Auxiliar!$A:$C,3,0),"")</f>
        <v>1b 15% | 100b 18%</v>
      </c>
      <c r="EC563" s="1">
        <v>2359</v>
      </c>
      <c r="ED563" s="12" t="s">
        <v>47</v>
      </c>
      <c r="EE563" s="6">
        <f>+IFERROR(VALUE(RIGHT(Tabla23[[#This Row],[B2B]],6)),"")</f>
        <v>2359</v>
      </c>
      <c r="EF563" s="6" t="str">
        <f>+IFERROR(VLOOKUP(ED563,Auxiliar!$A:$C,2,0),"")</f>
        <v>VALUE LATON</v>
      </c>
      <c r="EG563" s="7" t="str">
        <f>+IFERROR(VLOOKUP(ED563,Auxiliar!$A:$C,3,0),"")</f>
        <v>1b 10% | 5b 15% | 192b 0%</v>
      </c>
      <c r="EI563" s="1"/>
      <c r="EJ563" s="12"/>
      <c r="EK563" s="6" t="str">
        <f>+IFERROR(VALUE(RIGHT(Tabla24[[#This Row],[B2B]],6)),"")</f>
        <v/>
      </c>
      <c r="EL563" s="6" t="str">
        <f>+IFERROR(VLOOKUP(EJ563,Auxiliar!$A:$C,2,0),"")</f>
        <v/>
      </c>
      <c r="EM563" s="7" t="str">
        <f>+IFERROR(VLOOKUP(EJ563,Auxiliar!$A:$C,3,0),"")</f>
        <v/>
      </c>
      <c r="EO563" s="1"/>
      <c r="EP563" s="12"/>
      <c r="EQ563" s="6" t="str">
        <f>+IFERROR(VALUE(RIGHT(Tabla25[[#This Row],[B2B]],6)),"")</f>
        <v/>
      </c>
      <c r="ER563" s="6" t="str">
        <f>+IFERROR(VLOOKUP(EP563,Auxiliar!$A:$C,2,0),"")</f>
        <v/>
      </c>
      <c r="ES563" s="7" t="str">
        <f>+IFERROR(VLOOKUP(EP563,Auxiliar!$A:$C,3,0),"")</f>
        <v/>
      </c>
      <c r="EU563" s="1"/>
      <c r="EV563" s="12"/>
      <c r="EW563" s="6" t="str">
        <f>+IFERROR(VALUE(RIGHT(Tabla26[[#This Row],[B2B]],6)),"")</f>
        <v/>
      </c>
      <c r="EX563" s="6" t="str">
        <f>+IFERROR(VLOOKUP(EV563,Auxiliar!$A:$C,2,0),"")</f>
        <v/>
      </c>
      <c r="EY563" s="7" t="str">
        <f>+IFERROR(VLOOKUP(EV563,Auxiliar!$A:$C,3,0),"")</f>
        <v/>
      </c>
      <c r="EZ563" s="1"/>
      <c r="FA563" s="12"/>
      <c r="FB563" s="6" t="str">
        <f>+IFERROR(VALUE(RIGHT(Tabla27[[#This Row],[B2B]],6)),"")</f>
        <v/>
      </c>
      <c r="FC563" s="6" t="str">
        <f>+IFERROR(VLOOKUP(FA563,Auxiliar!$A:$C,2,0),"")</f>
        <v/>
      </c>
      <c r="FD563" s="7" t="str">
        <f>+IFERROR(VLOOKUP(FA563,Auxiliar!$A:$C,3,0),"")</f>
        <v/>
      </c>
      <c r="FE563" s="1"/>
      <c r="FF563" s="12"/>
      <c r="FG563" s="6" t="str">
        <f>+IFERROR(VALUE(RIGHT(Tabla28[[#This Row],[B2B]],6)),"")</f>
        <v/>
      </c>
      <c r="FH563" s="6" t="str">
        <f>+IFERROR(VLOOKUP(FF563,Auxiliar!$A:$C,2,0),"")</f>
        <v/>
      </c>
      <c r="FI563" s="7" t="str">
        <f>+IFERROR(VLOOKUP(FF563,Auxiliar!$A:$C,3,0),"")</f>
        <v/>
      </c>
      <c r="FJ563" s="1"/>
      <c r="FK563" s="12"/>
      <c r="FL563" s="6" t="str">
        <f>+IFERROR(VALUE(RIGHT(Tabla29[[#This Row],[B2B]],6)),"")</f>
        <v/>
      </c>
      <c r="FM563" s="6" t="str">
        <f>+IFERROR(VLOOKUP(FK563,Auxiliar!$A:$C,2,0),"")</f>
        <v/>
      </c>
      <c r="FN563" s="7" t="str">
        <f>+IFERROR(VLOOKUP(FK563,Auxiliar!$A:$C,3,0),"")</f>
        <v/>
      </c>
      <c r="FO563" s="1"/>
      <c r="FP563" s="12"/>
      <c r="FQ563" s="6" t="str">
        <f>+IFERROR(VALUE(RIGHT(Tabla30[[#This Row],[B2B]],6)),"")</f>
        <v/>
      </c>
      <c r="FR563" s="6" t="str">
        <f>+IFERROR(VLOOKUP(FP563,Auxiliar!$A:$C,2,0),"")</f>
        <v/>
      </c>
      <c r="FS563" s="7"/>
      <c r="FT563" s="1"/>
      <c r="FU563" s="12"/>
      <c r="FV563" s="6" t="str">
        <f>+IFERROR(VALUE(RIGHT(Tabla31[[#This Row],[B2B]],6)),"")</f>
        <v/>
      </c>
      <c r="FW563" s="6" t="str">
        <f>+IFERROR(VLOOKUP(FU563,Auxiliar!$A:$C,2,0),"")</f>
        <v/>
      </c>
      <c r="FX563" s="7" t="str">
        <f>+IFERROR(VLOOKUP(FU563,Auxiliar!$A:$C,3,0),"")</f>
        <v/>
      </c>
      <c r="FY563" s="1"/>
      <c r="FZ563" s="12"/>
      <c r="GA563" s="6" t="str">
        <f>+IFERROR(VALUE(RIGHT(Tabla32[[#This Row],[B2B]],6)),"")</f>
        <v/>
      </c>
      <c r="GB563" s="6" t="str">
        <f>+IFERROR(VLOOKUP(FZ563,Auxiliar!$A:$C,2,0),"")</f>
        <v/>
      </c>
      <c r="GC563" s="7" t="str">
        <f>+IFERROR(VLOOKUP(FZ563,Auxiliar!$A:$C,3,0),"")</f>
        <v/>
      </c>
      <c r="GD563" s="1"/>
      <c r="GE563" s="12"/>
      <c r="GF563" s="6" t="str">
        <f>+IFERROR(VALUE(RIGHT(Tabla33[[#This Row],[B2B]],6)),"")</f>
        <v/>
      </c>
      <c r="GG563" s="6" t="str">
        <f>+IFERROR(VLOOKUP(GE563,Auxiliar!$A:$C,2,0),"")</f>
        <v/>
      </c>
      <c r="GH563" s="7" t="str">
        <f>+IFERROR(VLOOKUP(GE563,Auxiliar!$A:$C,3,0),"")</f>
        <v/>
      </c>
    </row>
    <row r="564" spans="1:190" x14ac:dyDescent="0.25">
      <c r="A564" s="1"/>
      <c r="B564" s="1"/>
      <c r="C564" t="str">
        <f>+IFERROR(VALUE(RIGHT(Tabla1[[#This Row],[B2B]],6)),"")</f>
        <v/>
      </c>
      <c r="D564" t="str">
        <f>+IFERROR(VLOOKUP(B564,Auxiliar!$A:$C,2,0),"")</f>
        <v/>
      </c>
      <c r="E564" s="5" t="str">
        <f>+IFERROR(VLOOKUP(B564,Auxiliar!$A:$C,3,0),"")</f>
        <v/>
      </c>
      <c r="S564" s="1">
        <v>5943</v>
      </c>
      <c r="T564" s="1" t="s">
        <v>9</v>
      </c>
      <c r="U564" s="6">
        <f>+IFERROR(VALUE(RIGHT(Tabla4[[#This Row],[B2B]],6)),"")</f>
        <v>5943</v>
      </c>
      <c r="V564" s="6" t="str">
        <f>+IFERROR(VLOOKUP(T564,Auxiliar!$A:$C,2,0),"")</f>
        <v>CORE</v>
      </c>
      <c r="W564" s="7" t="str">
        <f>+IFERROR(VLOOKUP(T564,Auxiliar!$A:$C,3,0),"")</f>
        <v>0b 1% | 2b 5% | 4b 6%</v>
      </c>
      <c r="AK564" s="1">
        <v>5659</v>
      </c>
      <c r="AL564" s="1" t="s">
        <v>30</v>
      </c>
      <c r="AM564" s="6">
        <f>+IFERROR(VALUE(RIGHT(Tabla7[[#This Row],[B2B]],6)),"")</f>
        <v>5659</v>
      </c>
      <c r="AN564" s="6" t="str">
        <f>+IFERROR(VLOOKUP(AL564,Auxiliar!$A:$C,2,0),"")</f>
        <v>LATONES</v>
      </c>
      <c r="AO564" s="7" t="str">
        <f>+IFERROR(VLOOKUP(AL564,Auxiliar!$A:$C,3,0),"")</f>
        <v>1b 4% | 5b 7% | 97b 0%</v>
      </c>
      <c r="AW564" s="1"/>
      <c r="AX564" s="1" t="s">
        <v>32</v>
      </c>
      <c r="AY564" s="6" t="str">
        <f>+IFERROR(VALUE(RIGHT(Tabla9[[#This Row],[B2B]],6)),"")</f>
        <v/>
      </c>
      <c r="AZ564" s="6" t="str">
        <f>+IFERROR(VLOOKUP(AX564,Auxiliar!$A:$C,2,0),"")</f>
        <v>LATONES</v>
      </c>
      <c r="BA564" s="7" t="str">
        <f>+IFERROR(VLOOKUP(AX564,Auxiliar!$A:$C,3,0),"")</f>
        <v>2b 3% | 4b 4% | 6b 5% | 10b 8%  | 385b 0%</v>
      </c>
      <c r="BI564" s="1"/>
      <c r="BJ564" s="1"/>
      <c r="BK564" s="6" t="str">
        <f>+IFERROR(VALUE(RIGHT(Tabla11[[#This Row],[B2B]],6)),"")</f>
        <v/>
      </c>
      <c r="BL564" s="6" t="str">
        <f>+IFERROR(VLOOKUP(BJ564,Auxiliar!$A:$C,2,0),"")</f>
        <v/>
      </c>
      <c r="BM564" s="7" t="str">
        <f>+IFERROR(VLOOKUP(BJ564,Auxiliar!$A:$C,3,0),"")</f>
        <v/>
      </c>
      <c r="BO564" s="1">
        <v>11666</v>
      </c>
      <c r="BP564" s="1" t="s">
        <v>39</v>
      </c>
      <c r="BQ564" s="6">
        <f>+IFERROR(VALUE(RIGHT(Tabla12[[#This Row],[B2B]],6)),"")</f>
        <v>11666</v>
      </c>
      <c r="BR564" s="6" t="str">
        <f>+IFERROR(VLOOKUP(BP564,Auxiliar!$A:$C,2,0),"")</f>
        <v>VALUE LITRO</v>
      </c>
      <c r="BS564" s="7" t="str">
        <f>+IFERROR(VLOOKUP(BP564,Auxiliar!$A:$C,3,0),"")</f>
        <v>1b 12%</v>
      </c>
      <c r="CA564" s="1">
        <v>4812</v>
      </c>
      <c r="CB564" s="1" t="s">
        <v>35</v>
      </c>
      <c r="CC564" s="6">
        <f>+IFERROR(VALUE(RIGHT(Tabla14[[#This Row],[B2B]],6)),"")</f>
        <v>4812</v>
      </c>
      <c r="CD564" s="6" t="str">
        <f>+IFERROR(VLOOKUP(CB564,Auxiliar!$A:$C,2,0),"")</f>
        <v>Corona 710cc</v>
      </c>
      <c r="CE564" s="7" t="str">
        <f>+IFERROR(VLOOKUP(CB564,Auxiliar!$A:$C,3,0),"")</f>
        <v>1b 10% | 85b 0%</v>
      </c>
      <c r="CG564" s="1"/>
      <c r="CH564" s="1"/>
      <c r="CI564" s="6" t="str">
        <f>+IFERROR(VALUE(RIGHT(Tabla15[[#This Row],[B2B]],6)),"")</f>
        <v/>
      </c>
      <c r="CJ564" s="6" t="str">
        <f>+IFERROR(VLOOKUP(CH564,Auxiliar!$A:$C,2,0),"")</f>
        <v/>
      </c>
      <c r="CK564" s="7" t="str">
        <f>+IFERROR(VLOOKUP(CH564,Auxiliar!$A:$C,3,0),"")</f>
        <v/>
      </c>
      <c r="CM564" s="1">
        <v>4761</v>
      </c>
      <c r="CN564" s="1" t="s">
        <v>20</v>
      </c>
      <c r="CO564" s="6">
        <v>4761</v>
      </c>
      <c r="CP564" s="6" t="s">
        <v>20</v>
      </c>
      <c r="CQ564" s="7" t="s">
        <v>21</v>
      </c>
      <c r="CS564" s="1"/>
      <c r="CT564" s="1"/>
      <c r="CU564" s="6" t="str">
        <f>+IFERROR(VALUE(RIGHT(Tabla17[[#This Row],[B2B]],6)),"")</f>
        <v/>
      </c>
      <c r="CV564" s="6" t="str">
        <f>+IFERROR(VLOOKUP(CT564,Auxiliar!$A:$C,2,0),"")</f>
        <v/>
      </c>
      <c r="CW564" s="7" t="str">
        <f>+IFERROR(VLOOKUP(CT564,Auxiliar!$A:$C,3,0),"")</f>
        <v/>
      </c>
      <c r="CY564" s="1">
        <v>4761</v>
      </c>
      <c r="CZ564" s="1" t="s">
        <v>16</v>
      </c>
      <c r="DA564" s="6">
        <f>+IFERROR(VALUE(RIGHT(Tabla18[[#This Row],[B2B]],6)),"")</f>
        <v>4761</v>
      </c>
      <c r="DB564" s="6" t="str">
        <f>+IFERROR(VLOOKUP(CZ564,Auxiliar!$A:$C,2,0),"")</f>
        <v>PREMIUM</v>
      </c>
      <c r="DC564" s="7" t="str">
        <f>+IFERROR(VLOOKUP(CZ564,Auxiliar!$A:$C,3,0),"")</f>
        <v>0b 0% | 2b 2% | 5b 3,5% | 10b 5%</v>
      </c>
      <c r="DE564" s="1">
        <v>4761</v>
      </c>
      <c r="DF564" s="1" t="s">
        <v>19</v>
      </c>
      <c r="DG564" s="6">
        <f>+IFERROR(VALUE(RIGHT(Tabla19[[#This Row],[B2B]],6)),"")</f>
        <v>4761</v>
      </c>
      <c r="DH564" s="6" t="str">
        <f>+IFERROR(VLOOKUP(DF564,Auxiliar!$A:$C,2,0),"")</f>
        <v>MICHELOB</v>
      </c>
      <c r="DI564" s="7" t="str">
        <f>+IFERROR(VLOOKUP(DF564,Auxiliar!$A:$C,3,0),"")</f>
        <v>1b 7% | 3b 22% | 8b 27%</v>
      </c>
      <c r="DK564" s="1"/>
      <c r="DL564" s="1"/>
      <c r="DM564" s="6" t="str">
        <f>+IFERROR(VALUE(RIGHT(Tabla20[[#This Row],[B2B]],6)),"")</f>
        <v/>
      </c>
      <c r="DN564" s="6" t="str">
        <f>+IFERROR(VLOOKUP(DL564,Auxiliar!$A:$C,2,0),"")</f>
        <v/>
      </c>
      <c r="DO564" s="7" t="str">
        <f>+IFERROR(VLOOKUP(DL564,Auxiliar!$A:$C,3,0),"")</f>
        <v/>
      </c>
      <c r="DQ564" s="1">
        <v>4755</v>
      </c>
      <c r="DR564" s="12" t="s">
        <v>24</v>
      </c>
      <c r="DS564" s="6">
        <f>+IFERROR(VALUE(RIGHT(Tabla21[[#This Row],[B2B]],6)),"")</f>
        <v>4755</v>
      </c>
      <c r="DT564" s="6" t="str">
        <f>+IFERROR(VLOOKUP(DR564,Auxiliar!$A:$C,2,0),"")</f>
        <v>CORONA PORRON</v>
      </c>
      <c r="DU564" s="7" t="str">
        <f>+IFERROR(VLOOKUP(DR564,Auxiliar!$A:$C,3,0),"")</f>
        <v>1b 5% | 20b 0%</v>
      </c>
      <c r="DW564" s="1">
        <v>2404</v>
      </c>
      <c r="DX564" s="12" t="s">
        <v>43</v>
      </c>
      <c r="DY564" s="6">
        <f>+IFERROR(VALUE(RIGHT(Tabla22[[#This Row],[B2B]],6)),"")</f>
        <v>2404</v>
      </c>
      <c r="DZ564" s="6" t="str">
        <f>+IFERROR(VLOOKUP(DX564,Auxiliar!$A:$C,2,0),"")</f>
        <v xml:space="preserve">VALUE LATA </v>
      </c>
      <c r="EA564" s="7" t="str">
        <f>+IFERROR(VLOOKUP(DX564,Auxiliar!$A:$C,3,0),"")</f>
        <v>1b 15% | 100b 18%</v>
      </c>
      <c r="EC564" s="1">
        <v>2367</v>
      </c>
      <c r="ED564" s="12" t="s">
        <v>47</v>
      </c>
      <c r="EE564" s="6">
        <f>+IFERROR(VALUE(RIGHT(Tabla23[[#This Row],[B2B]],6)),"")</f>
        <v>2367</v>
      </c>
      <c r="EF564" s="6" t="str">
        <f>+IFERROR(VLOOKUP(ED564,Auxiliar!$A:$C,2,0),"")</f>
        <v>VALUE LATON</v>
      </c>
      <c r="EG564" s="7" t="str">
        <f>+IFERROR(VLOOKUP(ED564,Auxiliar!$A:$C,3,0),"")</f>
        <v>1b 10% | 5b 15% | 192b 0%</v>
      </c>
      <c r="EI564" s="1"/>
      <c r="EJ564" s="12"/>
      <c r="EK564" s="6" t="str">
        <f>+IFERROR(VALUE(RIGHT(Tabla24[[#This Row],[B2B]],6)),"")</f>
        <v/>
      </c>
      <c r="EL564" s="6" t="str">
        <f>+IFERROR(VLOOKUP(EJ564,Auxiliar!$A:$C,2,0),"")</f>
        <v/>
      </c>
      <c r="EM564" s="7" t="str">
        <f>+IFERROR(VLOOKUP(EJ564,Auxiliar!$A:$C,3,0),"")</f>
        <v/>
      </c>
      <c r="EO564" s="1"/>
      <c r="EP564" s="12"/>
      <c r="EQ564" s="6" t="str">
        <f>+IFERROR(VALUE(RIGHT(Tabla25[[#This Row],[B2B]],6)),"")</f>
        <v/>
      </c>
      <c r="ER564" s="6" t="str">
        <f>+IFERROR(VLOOKUP(EP564,Auxiliar!$A:$C,2,0),"")</f>
        <v/>
      </c>
      <c r="ES564" s="7" t="str">
        <f>+IFERROR(VLOOKUP(EP564,Auxiliar!$A:$C,3,0),"")</f>
        <v/>
      </c>
      <c r="EU564" s="1"/>
      <c r="EV564" s="12"/>
      <c r="EW564" s="6" t="str">
        <f>+IFERROR(VALUE(RIGHT(Tabla26[[#This Row],[B2B]],6)),"")</f>
        <v/>
      </c>
      <c r="EX564" s="6" t="str">
        <f>+IFERROR(VLOOKUP(EV564,Auxiliar!$A:$C,2,0),"")</f>
        <v/>
      </c>
      <c r="EY564" s="7" t="str">
        <f>+IFERROR(VLOOKUP(EV564,Auxiliar!$A:$C,3,0),"")</f>
        <v/>
      </c>
      <c r="EZ564" s="1"/>
      <c r="FA564" s="12"/>
      <c r="FB564" s="6" t="str">
        <f>+IFERROR(VALUE(RIGHT(Tabla27[[#This Row],[B2B]],6)),"")</f>
        <v/>
      </c>
      <c r="FC564" s="6" t="str">
        <f>+IFERROR(VLOOKUP(FA564,Auxiliar!$A:$C,2,0),"")</f>
        <v/>
      </c>
      <c r="FD564" s="7" t="str">
        <f>+IFERROR(VLOOKUP(FA564,Auxiliar!$A:$C,3,0),"")</f>
        <v/>
      </c>
      <c r="FE564" s="1"/>
      <c r="FF564" s="12"/>
      <c r="FG564" s="6" t="str">
        <f>+IFERROR(VALUE(RIGHT(Tabla28[[#This Row],[B2B]],6)),"")</f>
        <v/>
      </c>
      <c r="FH564" s="6" t="str">
        <f>+IFERROR(VLOOKUP(FF564,Auxiliar!$A:$C,2,0),"")</f>
        <v/>
      </c>
      <c r="FI564" s="7" t="str">
        <f>+IFERROR(VLOOKUP(FF564,Auxiliar!$A:$C,3,0),"")</f>
        <v/>
      </c>
      <c r="FJ564" s="1"/>
      <c r="FK564" s="12"/>
      <c r="FL564" s="6" t="str">
        <f>+IFERROR(VALUE(RIGHT(Tabla29[[#This Row],[B2B]],6)),"")</f>
        <v/>
      </c>
      <c r="FM564" s="6" t="str">
        <f>+IFERROR(VLOOKUP(FK564,Auxiliar!$A:$C,2,0),"")</f>
        <v/>
      </c>
      <c r="FN564" s="7" t="str">
        <f>+IFERROR(VLOOKUP(FK564,Auxiliar!$A:$C,3,0),"")</f>
        <v/>
      </c>
      <c r="FO564" s="1"/>
      <c r="FP564" s="12"/>
      <c r="FQ564" s="6" t="str">
        <f>+IFERROR(VALUE(RIGHT(Tabla30[[#This Row],[B2B]],6)),"")</f>
        <v/>
      </c>
      <c r="FR564" s="6" t="str">
        <f>+IFERROR(VLOOKUP(FP564,Auxiliar!$A:$C,2,0),"")</f>
        <v/>
      </c>
      <c r="FS564" s="7"/>
      <c r="FT564" s="1"/>
      <c r="FU564" s="12"/>
      <c r="FV564" s="6" t="str">
        <f>+IFERROR(VALUE(RIGHT(Tabla31[[#This Row],[B2B]],6)),"")</f>
        <v/>
      </c>
      <c r="FW564" s="6" t="str">
        <f>+IFERROR(VLOOKUP(FU564,Auxiliar!$A:$C,2,0),"")</f>
        <v/>
      </c>
      <c r="FX564" s="7" t="str">
        <f>+IFERROR(VLOOKUP(FU564,Auxiliar!$A:$C,3,0),"")</f>
        <v/>
      </c>
      <c r="FY564" s="1"/>
      <c r="FZ564" s="12"/>
      <c r="GA564" s="6" t="str">
        <f>+IFERROR(VALUE(RIGHT(Tabla32[[#This Row],[B2B]],6)),"")</f>
        <v/>
      </c>
      <c r="GB564" s="6" t="str">
        <f>+IFERROR(VLOOKUP(FZ564,Auxiliar!$A:$C,2,0),"")</f>
        <v/>
      </c>
      <c r="GC564" s="7" t="str">
        <f>+IFERROR(VLOOKUP(FZ564,Auxiliar!$A:$C,3,0),"")</f>
        <v/>
      </c>
      <c r="GD564" s="1"/>
      <c r="GE564" s="12"/>
      <c r="GF564" s="6" t="str">
        <f>+IFERROR(VALUE(RIGHT(Tabla33[[#This Row],[B2B]],6)),"")</f>
        <v/>
      </c>
      <c r="GG564" s="6" t="str">
        <f>+IFERROR(VLOOKUP(GE564,Auxiliar!$A:$C,2,0),"")</f>
        <v/>
      </c>
      <c r="GH564" s="7" t="str">
        <f>+IFERROR(VLOOKUP(GE564,Auxiliar!$A:$C,3,0),"")</f>
        <v/>
      </c>
    </row>
    <row r="565" spans="1:190" x14ac:dyDescent="0.25">
      <c r="A565" s="1"/>
      <c r="B565" s="1"/>
      <c r="C565" t="str">
        <f>+IFERROR(VALUE(RIGHT(Tabla1[[#This Row],[B2B]],6)),"")</f>
        <v/>
      </c>
      <c r="D565" t="str">
        <f>+IFERROR(VLOOKUP(B565,Auxiliar!$A:$C,2,0),"")</f>
        <v/>
      </c>
      <c r="E565" s="5" t="str">
        <f>+IFERROR(VLOOKUP(B565,Auxiliar!$A:$C,3,0),"")</f>
        <v/>
      </c>
      <c r="S565" s="1">
        <v>5948</v>
      </c>
      <c r="T565" s="1" t="s">
        <v>9</v>
      </c>
      <c r="U565" s="6">
        <f>+IFERROR(VALUE(RIGHT(Tabla4[[#This Row],[B2B]],6)),"")</f>
        <v>5948</v>
      </c>
      <c r="V565" s="6" t="str">
        <f>+IFERROR(VLOOKUP(T565,Auxiliar!$A:$C,2,0),"")</f>
        <v>CORE</v>
      </c>
      <c r="W565" s="7" t="str">
        <f>+IFERROR(VLOOKUP(T565,Auxiliar!$A:$C,3,0),"")</f>
        <v>0b 1% | 2b 5% | 4b 6%</v>
      </c>
      <c r="AK565" s="1">
        <v>5661</v>
      </c>
      <c r="AL565" s="1" t="s">
        <v>30</v>
      </c>
      <c r="AM565" s="6">
        <f>+IFERROR(VALUE(RIGHT(Tabla7[[#This Row],[B2B]],6)),"")</f>
        <v>5661</v>
      </c>
      <c r="AN565" s="6" t="str">
        <f>+IFERROR(VLOOKUP(AL565,Auxiliar!$A:$C,2,0),"")</f>
        <v>LATONES</v>
      </c>
      <c r="AO565" s="7" t="str">
        <f>+IFERROR(VLOOKUP(AL565,Auxiliar!$A:$C,3,0),"")</f>
        <v>1b 4% | 5b 7% | 97b 0%</v>
      </c>
      <c r="AW565" s="1"/>
      <c r="AX565" s="1" t="s">
        <v>32</v>
      </c>
      <c r="AY565" s="6" t="str">
        <f>+IFERROR(VALUE(RIGHT(Tabla9[[#This Row],[B2B]],6)),"")</f>
        <v/>
      </c>
      <c r="AZ565" s="6" t="str">
        <f>+IFERROR(VLOOKUP(AX565,Auxiliar!$A:$C,2,0),"")</f>
        <v>LATONES</v>
      </c>
      <c r="BA565" s="7" t="str">
        <f>+IFERROR(VLOOKUP(AX565,Auxiliar!$A:$C,3,0),"")</f>
        <v>2b 3% | 4b 4% | 6b 5% | 10b 8%  | 385b 0%</v>
      </c>
      <c r="BI565" s="1"/>
      <c r="BJ565" s="1"/>
      <c r="BK565" s="6" t="str">
        <f>+IFERROR(VALUE(RIGHT(Tabla11[[#This Row],[B2B]],6)),"")</f>
        <v/>
      </c>
      <c r="BL565" s="6" t="str">
        <f>+IFERROR(VLOOKUP(BJ565,Auxiliar!$A:$C,2,0),"")</f>
        <v/>
      </c>
      <c r="BM565" s="7" t="str">
        <f>+IFERROR(VLOOKUP(BJ565,Auxiliar!$A:$C,3,0),"")</f>
        <v/>
      </c>
      <c r="BO565" s="1">
        <v>2380</v>
      </c>
      <c r="BP565" s="1" t="s">
        <v>39</v>
      </c>
      <c r="BQ565" s="6">
        <f>+IFERROR(VALUE(RIGHT(Tabla12[[#This Row],[B2B]],6)),"")</f>
        <v>2380</v>
      </c>
      <c r="BR565" s="6" t="str">
        <f>+IFERROR(VLOOKUP(BP565,Auxiliar!$A:$C,2,0),"")</f>
        <v>VALUE LITRO</v>
      </c>
      <c r="BS565" s="7" t="str">
        <f>+IFERROR(VLOOKUP(BP565,Auxiliar!$A:$C,3,0),"")</f>
        <v>1b 12%</v>
      </c>
      <c r="CA565" s="1">
        <v>4813</v>
      </c>
      <c r="CB565" s="1" t="s">
        <v>35</v>
      </c>
      <c r="CC565" s="6">
        <f>+IFERROR(VALUE(RIGHT(Tabla14[[#This Row],[B2B]],6)),"")</f>
        <v>4813</v>
      </c>
      <c r="CD565" s="6" t="str">
        <f>+IFERROR(VLOOKUP(CB565,Auxiliar!$A:$C,2,0),"")</f>
        <v>Corona 710cc</v>
      </c>
      <c r="CE565" s="7" t="str">
        <f>+IFERROR(VLOOKUP(CB565,Auxiliar!$A:$C,3,0),"")</f>
        <v>1b 10% | 85b 0%</v>
      </c>
      <c r="CG565" s="1"/>
      <c r="CH565" s="1"/>
      <c r="CI565" s="6" t="str">
        <f>+IFERROR(VALUE(RIGHT(Tabla15[[#This Row],[B2B]],6)),"")</f>
        <v/>
      </c>
      <c r="CJ565" s="6" t="str">
        <f>+IFERROR(VLOOKUP(CH565,Auxiliar!$A:$C,2,0),"")</f>
        <v/>
      </c>
      <c r="CK565" s="7" t="str">
        <f>+IFERROR(VLOOKUP(CH565,Auxiliar!$A:$C,3,0),"")</f>
        <v/>
      </c>
      <c r="CM565" s="1">
        <v>4775</v>
      </c>
      <c r="CN565" s="1" t="s">
        <v>20</v>
      </c>
      <c r="CO565" s="6">
        <v>4775</v>
      </c>
      <c r="CP565" s="6" t="s">
        <v>20</v>
      </c>
      <c r="CQ565" s="7" t="s">
        <v>21</v>
      </c>
      <c r="CS565" s="1"/>
      <c r="CT565" s="1"/>
      <c r="CU565" s="6" t="str">
        <f>+IFERROR(VALUE(RIGHT(Tabla17[[#This Row],[B2B]],6)),"")</f>
        <v/>
      </c>
      <c r="CV565" s="6" t="str">
        <f>+IFERROR(VLOOKUP(CT565,Auxiliar!$A:$C,2,0),"")</f>
        <v/>
      </c>
      <c r="CW565" s="7" t="str">
        <f>+IFERROR(VLOOKUP(CT565,Auxiliar!$A:$C,3,0),"")</f>
        <v/>
      </c>
      <c r="CY565" s="1">
        <v>4775</v>
      </c>
      <c r="CZ565" s="1" t="s">
        <v>16</v>
      </c>
      <c r="DA565" s="6">
        <f>+IFERROR(VALUE(RIGHT(Tabla18[[#This Row],[B2B]],6)),"")</f>
        <v>4775</v>
      </c>
      <c r="DB565" s="6" t="str">
        <f>+IFERROR(VLOOKUP(CZ565,Auxiliar!$A:$C,2,0),"")</f>
        <v>PREMIUM</v>
      </c>
      <c r="DC565" s="7" t="str">
        <f>+IFERROR(VLOOKUP(CZ565,Auxiliar!$A:$C,3,0),"")</f>
        <v>0b 0% | 2b 2% | 5b 3,5% | 10b 5%</v>
      </c>
      <c r="DE565" s="1">
        <v>4775</v>
      </c>
      <c r="DF565" s="1" t="s">
        <v>19</v>
      </c>
      <c r="DG565" s="6">
        <f>+IFERROR(VALUE(RIGHT(Tabla19[[#This Row],[B2B]],6)),"")</f>
        <v>4775</v>
      </c>
      <c r="DH565" s="6" t="str">
        <f>+IFERROR(VLOOKUP(DF565,Auxiliar!$A:$C,2,0),"")</f>
        <v>MICHELOB</v>
      </c>
      <c r="DI565" s="7" t="str">
        <f>+IFERROR(VLOOKUP(DF565,Auxiliar!$A:$C,3,0),"")</f>
        <v>1b 7% | 3b 22% | 8b 27%</v>
      </c>
      <c r="DK565" s="1"/>
      <c r="DL565" s="1"/>
      <c r="DM565" s="6" t="str">
        <f>+IFERROR(VALUE(RIGHT(Tabla20[[#This Row],[B2B]],6)),"")</f>
        <v/>
      </c>
      <c r="DN565" s="6" t="str">
        <f>+IFERROR(VLOOKUP(DL565,Auxiliar!$A:$C,2,0),"")</f>
        <v/>
      </c>
      <c r="DO565" s="7" t="str">
        <f>+IFERROR(VLOOKUP(DL565,Auxiliar!$A:$C,3,0),"")</f>
        <v/>
      </c>
      <c r="DQ565" s="1">
        <v>4761</v>
      </c>
      <c r="DR565" s="12" t="s">
        <v>24</v>
      </c>
      <c r="DS565" s="6">
        <f>+IFERROR(VALUE(RIGHT(Tabla21[[#This Row],[B2B]],6)),"")</f>
        <v>4761</v>
      </c>
      <c r="DT565" s="6" t="str">
        <f>+IFERROR(VLOOKUP(DR565,Auxiliar!$A:$C,2,0),"")</f>
        <v>CORONA PORRON</v>
      </c>
      <c r="DU565" s="7" t="str">
        <f>+IFERROR(VLOOKUP(DR565,Auxiliar!$A:$C,3,0),"")</f>
        <v>1b 5% | 20b 0%</v>
      </c>
      <c r="DW565" s="1">
        <v>2407</v>
      </c>
      <c r="DX565" s="12" t="s">
        <v>43</v>
      </c>
      <c r="DY565" s="6">
        <f>+IFERROR(VALUE(RIGHT(Tabla22[[#This Row],[B2B]],6)),"")</f>
        <v>2407</v>
      </c>
      <c r="DZ565" s="6" t="str">
        <f>+IFERROR(VLOOKUP(DX565,Auxiliar!$A:$C,2,0),"")</f>
        <v xml:space="preserve">VALUE LATA </v>
      </c>
      <c r="EA565" s="7" t="str">
        <f>+IFERROR(VLOOKUP(DX565,Auxiliar!$A:$C,3,0),"")</f>
        <v>1b 15% | 100b 18%</v>
      </c>
      <c r="EC565" s="1">
        <v>11666</v>
      </c>
      <c r="ED565" s="12" t="s">
        <v>47</v>
      </c>
      <c r="EE565" s="6">
        <f>+IFERROR(VALUE(RIGHT(Tabla23[[#This Row],[B2B]],6)),"")</f>
        <v>11666</v>
      </c>
      <c r="EF565" s="6" t="str">
        <f>+IFERROR(VLOOKUP(ED565,Auxiliar!$A:$C,2,0),"")</f>
        <v>VALUE LATON</v>
      </c>
      <c r="EG565" s="7" t="str">
        <f>+IFERROR(VLOOKUP(ED565,Auxiliar!$A:$C,3,0),"")</f>
        <v>1b 10% | 5b 15% | 192b 0%</v>
      </c>
      <c r="EI565" s="1"/>
      <c r="EJ565" s="12"/>
      <c r="EK565" s="6" t="str">
        <f>+IFERROR(VALUE(RIGHT(Tabla24[[#This Row],[B2B]],6)),"")</f>
        <v/>
      </c>
      <c r="EL565" s="6" t="str">
        <f>+IFERROR(VLOOKUP(EJ565,Auxiliar!$A:$C,2,0),"")</f>
        <v/>
      </c>
      <c r="EM565" s="7" t="str">
        <f>+IFERROR(VLOOKUP(EJ565,Auxiliar!$A:$C,3,0),"")</f>
        <v/>
      </c>
      <c r="EO565" s="1"/>
      <c r="EP565" s="12"/>
      <c r="EQ565" s="6" t="str">
        <f>+IFERROR(VALUE(RIGHT(Tabla25[[#This Row],[B2B]],6)),"")</f>
        <v/>
      </c>
      <c r="ER565" s="6" t="str">
        <f>+IFERROR(VLOOKUP(EP565,Auxiliar!$A:$C,2,0),"")</f>
        <v/>
      </c>
      <c r="ES565" s="7" t="str">
        <f>+IFERROR(VLOOKUP(EP565,Auxiliar!$A:$C,3,0),"")</f>
        <v/>
      </c>
      <c r="EU565" s="1"/>
      <c r="EV565" s="12"/>
      <c r="EW565" s="6" t="str">
        <f>+IFERROR(VALUE(RIGHT(Tabla26[[#This Row],[B2B]],6)),"")</f>
        <v/>
      </c>
      <c r="EX565" s="6" t="str">
        <f>+IFERROR(VLOOKUP(EV565,Auxiliar!$A:$C,2,0),"")</f>
        <v/>
      </c>
      <c r="EY565" s="7" t="str">
        <f>+IFERROR(VLOOKUP(EV565,Auxiliar!$A:$C,3,0),"")</f>
        <v/>
      </c>
      <c r="EZ565" s="1"/>
      <c r="FA565" s="12"/>
      <c r="FB565" s="6" t="str">
        <f>+IFERROR(VALUE(RIGHT(Tabla27[[#This Row],[B2B]],6)),"")</f>
        <v/>
      </c>
      <c r="FC565" s="6" t="str">
        <f>+IFERROR(VLOOKUP(FA565,Auxiliar!$A:$C,2,0),"")</f>
        <v/>
      </c>
      <c r="FD565" s="7" t="str">
        <f>+IFERROR(VLOOKUP(FA565,Auxiliar!$A:$C,3,0),"")</f>
        <v/>
      </c>
      <c r="FE565" s="1"/>
      <c r="FF565" s="12"/>
      <c r="FG565" s="6" t="str">
        <f>+IFERROR(VALUE(RIGHT(Tabla28[[#This Row],[B2B]],6)),"")</f>
        <v/>
      </c>
      <c r="FH565" s="6" t="str">
        <f>+IFERROR(VLOOKUP(FF565,Auxiliar!$A:$C,2,0),"")</f>
        <v/>
      </c>
      <c r="FI565" s="7" t="str">
        <f>+IFERROR(VLOOKUP(FF565,Auxiliar!$A:$C,3,0),"")</f>
        <v/>
      </c>
      <c r="FJ565" s="1"/>
      <c r="FK565" s="12"/>
      <c r="FL565" s="6" t="str">
        <f>+IFERROR(VALUE(RIGHT(Tabla29[[#This Row],[B2B]],6)),"")</f>
        <v/>
      </c>
      <c r="FM565" s="6" t="str">
        <f>+IFERROR(VLOOKUP(FK565,Auxiliar!$A:$C,2,0),"")</f>
        <v/>
      </c>
      <c r="FN565" s="7" t="str">
        <f>+IFERROR(VLOOKUP(FK565,Auxiliar!$A:$C,3,0),"")</f>
        <v/>
      </c>
      <c r="FO565" s="1"/>
      <c r="FP565" s="12"/>
      <c r="FQ565" s="6" t="str">
        <f>+IFERROR(VALUE(RIGHT(Tabla30[[#This Row],[B2B]],6)),"")</f>
        <v/>
      </c>
      <c r="FR565" s="6" t="str">
        <f>+IFERROR(VLOOKUP(FP565,Auxiliar!$A:$C,2,0),"")</f>
        <v/>
      </c>
      <c r="FS565" s="7"/>
      <c r="FT565" s="1"/>
      <c r="FU565" s="12"/>
      <c r="FV565" s="6" t="str">
        <f>+IFERROR(VALUE(RIGHT(Tabla31[[#This Row],[B2B]],6)),"")</f>
        <v/>
      </c>
      <c r="FW565" s="6" t="str">
        <f>+IFERROR(VLOOKUP(FU565,Auxiliar!$A:$C,2,0),"")</f>
        <v/>
      </c>
      <c r="FX565" s="7" t="str">
        <f>+IFERROR(VLOOKUP(FU565,Auxiliar!$A:$C,3,0),"")</f>
        <v/>
      </c>
      <c r="FY565" s="1"/>
      <c r="FZ565" s="12"/>
      <c r="GA565" s="6" t="str">
        <f>+IFERROR(VALUE(RIGHT(Tabla32[[#This Row],[B2B]],6)),"")</f>
        <v/>
      </c>
      <c r="GB565" s="6" t="str">
        <f>+IFERROR(VLOOKUP(FZ565,Auxiliar!$A:$C,2,0),"")</f>
        <v/>
      </c>
      <c r="GC565" s="7" t="str">
        <f>+IFERROR(VLOOKUP(FZ565,Auxiliar!$A:$C,3,0),"")</f>
        <v/>
      </c>
      <c r="GD565" s="1"/>
      <c r="GE565" s="12"/>
      <c r="GF565" s="6" t="str">
        <f>+IFERROR(VALUE(RIGHT(Tabla33[[#This Row],[B2B]],6)),"")</f>
        <v/>
      </c>
      <c r="GG565" s="6" t="str">
        <f>+IFERROR(VLOOKUP(GE565,Auxiliar!$A:$C,2,0),"")</f>
        <v/>
      </c>
      <c r="GH565" s="7" t="str">
        <f>+IFERROR(VLOOKUP(GE565,Auxiliar!$A:$C,3,0),"")</f>
        <v/>
      </c>
    </row>
    <row r="566" spans="1:190" x14ac:dyDescent="0.25">
      <c r="A566" s="1"/>
      <c r="B566" s="1"/>
      <c r="C566" t="str">
        <f>+IFERROR(VALUE(RIGHT(Tabla1[[#This Row],[B2B]],6)),"")</f>
        <v/>
      </c>
      <c r="D566" t="str">
        <f>+IFERROR(VLOOKUP(B566,Auxiliar!$A:$C,2,0),"")</f>
        <v/>
      </c>
      <c r="E566" s="5" t="str">
        <f>+IFERROR(VLOOKUP(B566,Auxiliar!$A:$C,3,0),"")</f>
        <v/>
      </c>
      <c r="S566" s="1">
        <v>5961</v>
      </c>
      <c r="T566" s="1" t="s">
        <v>9</v>
      </c>
      <c r="U566" s="6">
        <f>+IFERROR(VALUE(RIGHT(Tabla4[[#This Row],[B2B]],6)),"")</f>
        <v>5961</v>
      </c>
      <c r="V566" s="6" t="str">
        <f>+IFERROR(VLOOKUP(T566,Auxiliar!$A:$C,2,0),"")</f>
        <v>CORE</v>
      </c>
      <c r="W566" s="7" t="str">
        <f>+IFERROR(VLOOKUP(T566,Auxiliar!$A:$C,3,0),"")</f>
        <v>0b 1% | 2b 5% | 4b 6%</v>
      </c>
      <c r="AK566" s="1">
        <v>5672</v>
      </c>
      <c r="AL566" s="1" t="s">
        <v>30</v>
      </c>
      <c r="AM566" s="6">
        <f>+IFERROR(VALUE(RIGHT(Tabla7[[#This Row],[B2B]],6)),"")</f>
        <v>5672</v>
      </c>
      <c r="AN566" s="6" t="str">
        <f>+IFERROR(VLOOKUP(AL566,Auxiliar!$A:$C,2,0),"")</f>
        <v>LATONES</v>
      </c>
      <c r="AO566" s="7" t="str">
        <f>+IFERROR(VLOOKUP(AL566,Auxiliar!$A:$C,3,0),"")</f>
        <v>1b 4% | 5b 7% | 97b 0%</v>
      </c>
      <c r="AW566" s="1"/>
      <c r="AX566" s="1" t="s">
        <v>32</v>
      </c>
      <c r="AY566" s="6" t="str">
        <f>+IFERROR(VALUE(RIGHT(Tabla9[[#This Row],[B2B]],6)),"")</f>
        <v/>
      </c>
      <c r="AZ566" s="6" t="str">
        <f>+IFERROR(VLOOKUP(AX566,Auxiliar!$A:$C,2,0),"")</f>
        <v>LATONES</v>
      </c>
      <c r="BA566" s="7" t="str">
        <f>+IFERROR(VLOOKUP(AX566,Auxiliar!$A:$C,3,0),"")</f>
        <v>2b 3% | 4b 4% | 6b 5% | 10b 8%  | 385b 0%</v>
      </c>
      <c r="BI566" s="1"/>
      <c r="BJ566" s="1"/>
      <c r="BK566" s="6" t="str">
        <f>+IFERROR(VALUE(RIGHT(Tabla11[[#This Row],[B2B]],6)),"")</f>
        <v/>
      </c>
      <c r="BL566" s="6" t="str">
        <f>+IFERROR(VLOOKUP(BJ566,Auxiliar!$A:$C,2,0),"")</f>
        <v/>
      </c>
      <c r="BM566" s="7" t="str">
        <f>+IFERROR(VLOOKUP(BJ566,Auxiliar!$A:$C,3,0),"")</f>
        <v/>
      </c>
      <c r="BO566" s="1">
        <v>11668</v>
      </c>
      <c r="BP566" s="1" t="s">
        <v>39</v>
      </c>
      <c r="BQ566" s="6">
        <f>+IFERROR(VALUE(RIGHT(Tabla12[[#This Row],[B2B]],6)),"")</f>
        <v>11668</v>
      </c>
      <c r="BR566" s="6" t="str">
        <f>+IFERROR(VLOOKUP(BP566,Auxiliar!$A:$C,2,0),"")</f>
        <v>VALUE LITRO</v>
      </c>
      <c r="BS566" s="7" t="str">
        <f>+IFERROR(VLOOKUP(BP566,Auxiliar!$A:$C,3,0),"")</f>
        <v>1b 12%</v>
      </c>
      <c r="CA566" s="1">
        <v>4818</v>
      </c>
      <c r="CB566" s="1" t="s">
        <v>35</v>
      </c>
      <c r="CC566" s="6">
        <f>+IFERROR(VALUE(RIGHT(Tabla14[[#This Row],[B2B]],6)),"")</f>
        <v>4818</v>
      </c>
      <c r="CD566" s="6" t="str">
        <f>+IFERROR(VLOOKUP(CB566,Auxiliar!$A:$C,2,0),"")</f>
        <v>Corona 710cc</v>
      </c>
      <c r="CE566" s="7" t="str">
        <f>+IFERROR(VLOOKUP(CB566,Auxiliar!$A:$C,3,0),"")</f>
        <v>1b 10% | 85b 0%</v>
      </c>
      <c r="CG566" s="1"/>
      <c r="CH566" s="1"/>
      <c r="CI566" s="6" t="str">
        <f>+IFERROR(VALUE(RIGHT(Tabla15[[#This Row],[B2B]],6)),"")</f>
        <v/>
      </c>
      <c r="CJ566" s="6" t="str">
        <f>+IFERROR(VLOOKUP(CH566,Auxiliar!$A:$C,2,0),"")</f>
        <v/>
      </c>
      <c r="CK566" s="7" t="str">
        <f>+IFERROR(VLOOKUP(CH566,Auxiliar!$A:$C,3,0),"")</f>
        <v/>
      </c>
      <c r="CM566" s="1">
        <v>4779</v>
      </c>
      <c r="CN566" s="1" t="s">
        <v>20</v>
      </c>
      <c r="CO566" s="6">
        <v>4779</v>
      </c>
      <c r="CP566" s="6" t="s">
        <v>20</v>
      </c>
      <c r="CQ566" s="7" t="s">
        <v>21</v>
      </c>
      <c r="CS566" s="1"/>
      <c r="CT566" s="1"/>
      <c r="CU566" s="6" t="str">
        <f>+IFERROR(VALUE(RIGHT(Tabla17[[#This Row],[B2B]],6)),"")</f>
        <v/>
      </c>
      <c r="CV566" s="6" t="str">
        <f>+IFERROR(VLOOKUP(CT566,Auxiliar!$A:$C,2,0),"")</f>
        <v/>
      </c>
      <c r="CW566" s="7" t="str">
        <f>+IFERROR(VLOOKUP(CT566,Auxiliar!$A:$C,3,0),"")</f>
        <v/>
      </c>
      <c r="CY566" s="1">
        <v>4779</v>
      </c>
      <c r="CZ566" s="1" t="s">
        <v>16</v>
      </c>
      <c r="DA566" s="6">
        <f>+IFERROR(VALUE(RIGHT(Tabla18[[#This Row],[B2B]],6)),"")</f>
        <v>4779</v>
      </c>
      <c r="DB566" s="6" t="str">
        <f>+IFERROR(VLOOKUP(CZ566,Auxiliar!$A:$C,2,0),"")</f>
        <v>PREMIUM</v>
      </c>
      <c r="DC566" s="7" t="str">
        <f>+IFERROR(VLOOKUP(CZ566,Auxiliar!$A:$C,3,0),"")</f>
        <v>0b 0% | 2b 2% | 5b 3,5% | 10b 5%</v>
      </c>
      <c r="DE566" s="1">
        <v>4779</v>
      </c>
      <c r="DF566" s="1" t="s">
        <v>19</v>
      </c>
      <c r="DG566" s="6">
        <f>+IFERROR(VALUE(RIGHT(Tabla19[[#This Row],[B2B]],6)),"")</f>
        <v>4779</v>
      </c>
      <c r="DH566" s="6" t="str">
        <f>+IFERROR(VLOOKUP(DF566,Auxiliar!$A:$C,2,0),"")</f>
        <v>MICHELOB</v>
      </c>
      <c r="DI566" s="7" t="str">
        <f>+IFERROR(VLOOKUP(DF566,Auxiliar!$A:$C,3,0),"")</f>
        <v>1b 7% | 3b 22% | 8b 27%</v>
      </c>
      <c r="DK566" s="1"/>
      <c r="DL566" s="1"/>
      <c r="DM566" s="6" t="str">
        <f>+IFERROR(VALUE(RIGHT(Tabla20[[#This Row],[B2B]],6)),"")</f>
        <v/>
      </c>
      <c r="DN566" s="6" t="str">
        <f>+IFERROR(VLOOKUP(DL566,Auxiliar!$A:$C,2,0),"")</f>
        <v/>
      </c>
      <c r="DO566" s="7" t="str">
        <f>+IFERROR(VLOOKUP(DL566,Auxiliar!$A:$C,3,0),"")</f>
        <v/>
      </c>
      <c r="DQ566" s="1">
        <v>4775</v>
      </c>
      <c r="DR566" s="12" t="s">
        <v>24</v>
      </c>
      <c r="DS566" s="6">
        <f>+IFERROR(VALUE(RIGHT(Tabla21[[#This Row],[B2B]],6)),"")</f>
        <v>4775</v>
      </c>
      <c r="DT566" s="6" t="str">
        <f>+IFERROR(VLOOKUP(DR566,Auxiliar!$A:$C,2,0),"")</f>
        <v>CORONA PORRON</v>
      </c>
      <c r="DU566" s="7" t="str">
        <f>+IFERROR(VLOOKUP(DR566,Auxiliar!$A:$C,3,0),"")</f>
        <v>1b 5% | 20b 0%</v>
      </c>
      <c r="DW566" s="1">
        <v>2422</v>
      </c>
      <c r="DX566" s="12" t="s">
        <v>43</v>
      </c>
      <c r="DY566" s="6">
        <f>+IFERROR(VALUE(RIGHT(Tabla22[[#This Row],[B2B]],6)),"")</f>
        <v>2422</v>
      </c>
      <c r="DZ566" s="6" t="str">
        <f>+IFERROR(VLOOKUP(DX566,Auxiliar!$A:$C,2,0),"")</f>
        <v xml:space="preserve">VALUE LATA </v>
      </c>
      <c r="EA566" s="7" t="str">
        <f>+IFERROR(VLOOKUP(DX566,Auxiliar!$A:$C,3,0),"")</f>
        <v>1b 15% | 100b 18%</v>
      </c>
      <c r="EC566" s="1">
        <v>2380</v>
      </c>
      <c r="ED566" s="12" t="s">
        <v>47</v>
      </c>
      <c r="EE566" s="6">
        <f>+IFERROR(VALUE(RIGHT(Tabla23[[#This Row],[B2B]],6)),"")</f>
        <v>2380</v>
      </c>
      <c r="EF566" s="6" t="str">
        <f>+IFERROR(VLOOKUP(ED566,Auxiliar!$A:$C,2,0),"")</f>
        <v>VALUE LATON</v>
      </c>
      <c r="EG566" s="7" t="str">
        <f>+IFERROR(VLOOKUP(ED566,Auxiliar!$A:$C,3,0),"")</f>
        <v>1b 10% | 5b 15% | 192b 0%</v>
      </c>
      <c r="EI566" s="1"/>
      <c r="EJ566" s="12"/>
      <c r="EK566" s="6" t="str">
        <f>+IFERROR(VALUE(RIGHT(Tabla24[[#This Row],[B2B]],6)),"")</f>
        <v/>
      </c>
      <c r="EL566" s="6" t="str">
        <f>+IFERROR(VLOOKUP(EJ566,Auxiliar!$A:$C,2,0),"")</f>
        <v/>
      </c>
      <c r="EM566" s="7" t="str">
        <f>+IFERROR(VLOOKUP(EJ566,Auxiliar!$A:$C,3,0),"")</f>
        <v/>
      </c>
      <c r="EO566" s="1"/>
      <c r="EP566" s="12"/>
      <c r="EQ566" s="6" t="str">
        <f>+IFERROR(VALUE(RIGHT(Tabla25[[#This Row],[B2B]],6)),"")</f>
        <v/>
      </c>
      <c r="ER566" s="6" t="str">
        <f>+IFERROR(VLOOKUP(EP566,Auxiliar!$A:$C,2,0),"")</f>
        <v/>
      </c>
      <c r="ES566" s="7" t="str">
        <f>+IFERROR(VLOOKUP(EP566,Auxiliar!$A:$C,3,0),"")</f>
        <v/>
      </c>
      <c r="EU566" s="1"/>
      <c r="EV566" s="12"/>
      <c r="EW566" s="6" t="str">
        <f>+IFERROR(VALUE(RIGHT(Tabla26[[#This Row],[B2B]],6)),"")</f>
        <v/>
      </c>
      <c r="EX566" s="6" t="str">
        <f>+IFERROR(VLOOKUP(EV566,Auxiliar!$A:$C,2,0),"")</f>
        <v/>
      </c>
      <c r="EY566" s="7" t="str">
        <f>+IFERROR(VLOOKUP(EV566,Auxiliar!$A:$C,3,0),"")</f>
        <v/>
      </c>
      <c r="EZ566" s="1"/>
      <c r="FA566" s="12"/>
      <c r="FB566" s="6" t="str">
        <f>+IFERROR(VALUE(RIGHT(Tabla27[[#This Row],[B2B]],6)),"")</f>
        <v/>
      </c>
      <c r="FC566" s="6" t="str">
        <f>+IFERROR(VLOOKUP(FA566,Auxiliar!$A:$C,2,0),"")</f>
        <v/>
      </c>
      <c r="FD566" s="7" t="str">
        <f>+IFERROR(VLOOKUP(FA566,Auxiliar!$A:$C,3,0),"")</f>
        <v/>
      </c>
      <c r="FE566" s="1"/>
      <c r="FF566" s="12"/>
      <c r="FG566" s="6" t="str">
        <f>+IFERROR(VALUE(RIGHT(Tabla28[[#This Row],[B2B]],6)),"")</f>
        <v/>
      </c>
      <c r="FH566" s="6" t="str">
        <f>+IFERROR(VLOOKUP(FF566,Auxiliar!$A:$C,2,0),"")</f>
        <v/>
      </c>
      <c r="FI566" s="7" t="str">
        <f>+IFERROR(VLOOKUP(FF566,Auxiliar!$A:$C,3,0),"")</f>
        <v/>
      </c>
      <c r="FJ566" s="1"/>
      <c r="FK566" s="12"/>
      <c r="FL566" s="6" t="str">
        <f>+IFERROR(VALUE(RIGHT(Tabla29[[#This Row],[B2B]],6)),"")</f>
        <v/>
      </c>
      <c r="FM566" s="6" t="str">
        <f>+IFERROR(VLOOKUP(FK566,Auxiliar!$A:$C,2,0),"")</f>
        <v/>
      </c>
      <c r="FN566" s="7" t="str">
        <f>+IFERROR(VLOOKUP(FK566,Auxiliar!$A:$C,3,0),"")</f>
        <v/>
      </c>
      <c r="FO566" s="1"/>
      <c r="FP566" s="12"/>
      <c r="FQ566" s="6" t="str">
        <f>+IFERROR(VALUE(RIGHT(Tabla30[[#This Row],[B2B]],6)),"")</f>
        <v/>
      </c>
      <c r="FR566" s="6" t="str">
        <f>+IFERROR(VLOOKUP(FP566,Auxiliar!$A:$C,2,0),"")</f>
        <v/>
      </c>
      <c r="FS566" s="7"/>
      <c r="FT566" s="1"/>
      <c r="FU566" s="12"/>
      <c r="FV566" s="6" t="str">
        <f>+IFERROR(VALUE(RIGHT(Tabla31[[#This Row],[B2B]],6)),"")</f>
        <v/>
      </c>
      <c r="FW566" s="6" t="str">
        <f>+IFERROR(VLOOKUP(FU566,Auxiliar!$A:$C,2,0),"")</f>
        <v/>
      </c>
      <c r="FX566" s="7" t="str">
        <f>+IFERROR(VLOOKUP(FU566,Auxiliar!$A:$C,3,0),"")</f>
        <v/>
      </c>
      <c r="FY566" s="1"/>
      <c r="FZ566" s="12"/>
      <c r="GA566" s="6" t="str">
        <f>+IFERROR(VALUE(RIGHT(Tabla32[[#This Row],[B2B]],6)),"")</f>
        <v/>
      </c>
      <c r="GB566" s="6" t="str">
        <f>+IFERROR(VLOOKUP(FZ566,Auxiliar!$A:$C,2,0),"")</f>
        <v/>
      </c>
      <c r="GC566" s="7" t="str">
        <f>+IFERROR(VLOOKUP(FZ566,Auxiliar!$A:$C,3,0),"")</f>
        <v/>
      </c>
      <c r="GD566" s="1"/>
      <c r="GE566" s="12"/>
      <c r="GF566" s="6" t="str">
        <f>+IFERROR(VALUE(RIGHT(Tabla33[[#This Row],[B2B]],6)),"")</f>
        <v/>
      </c>
      <c r="GG566" s="6" t="str">
        <f>+IFERROR(VLOOKUP(GE566,Auxiliar!$A:$C,2,0),"")</f>
        <v/>
      </c>
      <c r="GH566" s="7" t="str">
        <f>+IFERROR(VLOOKUP(GE566,Auxiliar!$A:$C,3,0),"")</f>
        <v/>
      </c>
    </row>
    <row r="567" spans="1:190" x14ac:dyDescent="0.25">
      <c r="A567" s="1"/>
      <c r="B567" s="1"/>
      <c r="C567" t="str">
        <f>+IFERROR(VALUE(RIGHT(Tabla1[[#This Row],[B2B]],6)),"")</f>
        <v/>
      </c>
      <c r="D567" t="str">
        <f>+IFERROR(VLOOKUP(B567,Auxiliar!$A:$C,2,0),"")</f>
        <v/>
      </c>
      <c r="E567" s="5" t="str">
        <f>+IFERROR(VLOOKUP(B567,Auxiliar!$A:$C,3,0),"")</f>
        <v/>
      </c>
      <c r="S567" s="1">
        <v>5969</v>
      </c>
      <c r="T567" s="1" t="s">
        <v>9</v>
      </c>
      <c r="U567" s="6">
        <f>+IFERROR(VALUE(RIGHT(Tabla4[[#This Row],[B2B]],6)),"")</f>
        <v>5969</v>
      </c>
      <c r="V567" s="6" t="str">
        <f>+IFERROR(VLOOKUP(T567,Auxiliar!$A:$C,2,0),"")</f>
        <v>CORE</v>
      </c>
      <c r="W567" s="7" t="str">
        <f>+IFERROR(VLOOKUP(T567,Auxiliar!$A:$C,3,0),"")</f>
        <v>0b 1% | 2b 5% | 4b 6%</v>
      </c>
      <c r="AK567" s="1">
        <v>5673</v>
      </c>
      <c r="AL567" s="1" t="s">
        <v>30</v>
      </c>
      <c r="AM567" s="6">
        <f>+IFERROR(VALUE(RIGHT(Tabla7[[#This Row],[B2B]],6)),"")</f>
        <v>5673</v>
      </c>
      <c r="AN567" s="6" t="str">
        <f>+IFERROR(VLOOKUP(AL567,Auxiliar!$A:$C,2,0),"")</f>
        <v>LATONES</v>
      </c>
      <c r="AO567" s="7" t="str">
        <f>+IFERROR(VLOOKUP(AL567,Auxiliar!$A:$C,3,0),"")</f>
        <v>1b 4% | 5b 7% | 97b 0%</v>
      </c>
      <c r="AW567" s="1"/>
      <c r="AX567" s="1" t="s">
        <v>32</v>
      </c>
      <c r="AY567" s="6" t="str">
        <f>+IFERROR(VALUE(RIGHT(Tabla9[[#This Row],[B2B]],6)),"")</f>
        <v/>
      </c>
      <c r="AZ567" s="6" t="str">
        <f>+IFERROR(VLOOKUP(AX567,Auxiliar!$A:$C,2,0),"")</f>
        <v>LATONES</v>
      </c>
      <c r="BA567" s="7" t="str">
        <f>+IFERROR(VLOOKUP(AX567,Auxiliar!$A:$C,3,0),"")</f>
        <v>2b 3% | 4b 4% | 6b 5% | 10b 8%  | 385b 0%</v>
      </c>
      <c r="BI567" s="1"/>
      <c r="BJ567" s="1"/>
      <c r="BK567" s="6" t="str">
        <f>+IFERROR(VALUE(RIGHT(Tabla11[[#This Row],[B2B]],6)),"")</f>
        <v/>
      </c>
      <c r="BL567" s="6" t="str">
        <f>+IFERROR(VLOOKUP(BJ567,Auxiliar!$A:$C,2,0),"")</f>
        <v/>
      </c>
      <c r="BM567" s="7" t="str">
        <f>+IFERROR(VLOOKUP(BJ567,Auxiliar!$A:$C,3,0),"")</f>
        <v/>
      </c>
      <c r="BO567" s="1">
        <v>2404</v>
      </c>
      <c r="BP567" s="1" t="s">
        <v>39</v>
      </c>
      <c r="BQ567" s="6">
        <f>+IFERROR(VALUE(RIGHT(Tabla12[[#This Row],[B2B]],6)),"")</f>
        <v>2404</v>
      </c>
      <c r="BR567" s="6" t="str">
        <f>+IFERROR(VLOOKUP(BP567,Auxiliar!$A:$C,2,0),"")</f>
        <v>VALUE LITRO</v>
      </c>
      <c r="BS567" s="7" t="str">
        <f>+IFERROR(VLOOKUP(BP567,Auxiliar!$A:$C,3,0),"")</f>
        <v>1b 12%</v>
      </c>
      <c r="CA567" s="1">
        <v>4827</v>
      </c>
      <c r="CB567" s="1" t="s">
        <v>35</v>
      </c>
      <c r="CC567" s="6">
        <f>+IFERROR(VALUE(RIGHT(Tabla14[[#This Row],[B2B]],6)),"")</f>
        <v>4827</v>
      </c>
      <c r="CD567" s="6" t="str">
        <f>+IFERROR(VLOOKUP(CB567,Auxiliar!$A:$C,2,0),"")</f>
        <v>Corona 710cc</v>
      </c>
      <c r="CE567" s="7" t="str">
        <f>+IFERROR(VLOOKUP(CB567,Auxiliar!$A:$C,3,0),"")</f>
        <v>1b 10% | 85b 0%</v>
      </c>
      <c r="CG567" s="1"/>
      <c r="CH567" s="1"/>
      <c r="CI567" s="6" t="str">
        <f>+IFERROR(VALUE(RIGHT(Tabla15[[#This Row],[B2B]],6)),"")</f>
        <v/>
      </c>
      <c r="CJ567" s="6" t="str">
        <f>+IFERROR(VLOOKUP(CH567,Auxiliar!$A:$C,2,0),"")</f>
        <v/>
      </c>
      <c r="CK567" s="7" t="str">
        <f>+IFERROR(VLOOKUP(CH567,Auxiliar!$A:$C,3,0),"")</f>
        <v/>
      </c>
      <c r="CM567" s="1">
        <v>4784</v>
      </c>
      <c r="CN567" s="1" t="s">
        <v>20</v>
      </c>
      <c r="CO567" s="6">
        <v>4784</v>
      </c>
      <c r="CP567" s="6" t="s">
        <v>20</v>
      </c>
      <c r="CQ567" s="7" t="s">
        <v>21</v>
      </c>
      <c r="CS567" s="1"/>
      <c r="CT567" s="1"/>
      <c r="CU567" s="6" t="str">
        <f>+IFERROR(VALUE(RIGHT(Tabla17[[#This Row],[B2B]],6)),"")</f>
        <v/>
      </c>
      <c r="CV567" s="6" t="str">
        <f>+IFERROR(VLOOKUP(CT567,Auxiliar!$A:$C,2,0),"")</f>
        <v/>
      </c>
      <c r="CW567" s="7" t="str">
        <f>+IFERROR(VLOOKUP(CT567,Auxiliar!$A:$C,3,0),"")</f>
        <v/>
      </c>
      <c r="CY567" s="1">
        <v>4784</v>
      </c>
      <c r="CZ567" s="1" t="s">
        <v>16</v>
      </c>
      <c r="DA567" s="6">
        <f>+IFERROR(VALUE(RIGHT(Tabla18[[#This Row],[B2B]],6)),"")</f>
        <v>4784</v>
      </c>
      <c r="DB567" s="6" t="str">
        <f>+IFERROR(VLOOKUP(CZ567,Auxiliar!$A:$C,2,0),"")</f>
        <v>PREMIUM</v>
      </c>
      <c r="DC567" s="7" t="str">
        <f>+IFERROR(VLOOKUP(CZ567,Auxiliar!$A:$C,3,0),"")</f>
        <v>0b 0% | 2b 2% | 5b 3,5% | 10b 5%</v>
      </c>
      <c r="DE567" s="1">
        <v>4784</v>
      </c>
      <c r="DF567" s="1" t="s">
        <v>19</v>
      </c>
      <c r="DG567" s="6">
        <f>+IFERROR(VALUE(RIGHT(Tabla19[[#This Row],[B2B]],6)),"")</f>
        <v>4784</v>
      </c>
      <c r="DH567" s="6" t="str">
        <f>+IFERROR(VLOOKUP(DF567,Auxiliar!$A:$C,2,0),"")</f>
        <v>MICHELOB</v>
      </c>
      <c r="DI567" s="7" t="str">
        <f>+IFERROR(VLOOKUP(DF567,Auxiliar!$A:$C,3,0),"")</f>
        <v>1b 7% | 3b 22% | 8b 27%</v>
      </c>
      <c r="DK567" s="1"/>
      <c r="DL567" s="1"/>
      <c r="DM567" s="6" t="str">
        <f>+IFERROR(VALUE(RIGHT(Tabla20[[#This Row],[B2B]],6)),"")</f>
        <v/>
      </c>
      <c r="DN567" s="6" t="str">
        <f>+IFERROR(VLOOKUP(DL567,Auxiliar!$A:$C,2,0),"")</f>
        <v/>
      </c>
      <c r="DO567" s="7" t="str">
        <f>+IFERROR(VLOOKUP(DL567,Auxiliar!$A:$C,3,0),"")</f>
        <v/>
      </c>
      <c r="DQ567" s="1">
        <v>4779</v>
      </c>
      <c r="DR567" s="12" t="s">
        <v>24</v>
      </c>
      <c r="DS567" s="6">
        <f>+IFERROR(VALUE(RIGHT(Tabla21[[#This Row],[B2B]],6)),"")</f>
        <v>4779</v>
      </c>
      <c r="DT567" s="6" t="str">
        <f>+IFERROR(VLOOKUP(DR567,Auxiliar!$A:$C,2,0),"")</f>
        <v>CORONA PORRON</v>
      </c>
      <c r="DU567" s="7" t="str">
        <f>+IFERROR(VLOOKUP(DR567,Auxiliar!$A:$C,3,0),"")</f>
        <v>1b 5% | 20b 0%</v>
      </c>
      <c r="DW567" s="1">
        <v>2424</v>
      </c>
      <c r="DX567" s="12" t="s">
        <v>43</v>
      </c>
      <c r="DY567" s="6">
        <f>+IFERROR(VALUE(RIGHT(Tabla22[[#This Row],[B2B]],6)),"")</f>
        <v>2424</v>
      </c>
      <c r="DZ567" s="6" t="str">
        <f>+IFERROR(VLOOKUP(DX567,Auxiliar!$A:$C,2,0),"")</f>
        <v xml:space="preserve">VALUE LATA </v>
      </c>
      <c r="EA567" s="7" t="str">
        <f>+IFERROR(VLOOKUP(DX567,Auxiliar!$A:$C,3,0),"")</f>
        <v>1b 15% | 100b 18%</v>
      </c>
      <c r="EC567" s="1">
        <v>11668</v>
      </c>
      <c r="ED567" s="12" t="s">
        <v>47</v>
      </c>
      <c r="EE567" s="6">
        <f>+IFERROR(VALUE(RIGHT(Tabla23[[#This Row],[B2B]],6)),"")</f>
        <v>11668</v>
      </c>
      <c r="EF567" s="6" t="str">
        <f>+IFERROR(VLOOKUP(ED567,Auxiliar!$A:$C,2,0),"")</f>
        <v>VALUE LATON</v>
      </c>
      <c r="EG567" s="7" t="str">
        <f>+IFERROR(VLOOKUP(ED567,Auxiliar!$A:$C,3,0),"")</f>
        <v>1b 10% | 5b 15% | 192b 0%</v>
      </c>
      <c r="EI567" s="1"/>
      <c r="EJ567" s="12"/>
      <c r="EK567" s="6" t="str">
        <f>+IFERROR(VALUE(RIGHT(Tabla24[[#This Row],[B2B]],6)),"")</f>
        <v/>
      </c>
      <c r="EL567" s="6" t="str">
        <f>+IFERROR(VLOOKUP(EJ567,Auxiliar!$A:$C,2,0),"")</f>
        <v/>
      </c>
      <c r="EM567" s="7" t="str">
        <f>+IFERROR(VLOOKUP(EJ567,Auxiliar!$A:$C,3,0),"")</f>
        <v/>
      </c>
      <c r="EO567" s="1"/>
      <c r="EP567" s="12"/>
      <c r="EQ567" s="6" t="str">
        <f>+IFERROR(VALUE(RIGHT(Tabla25[[#This Row],[B2B]],6)),"")</f>
        <v/>
      </c>
      <c r="ER567" s="6" t="str">
        <f>+IFERROR(VLOOKUP(EP567,Auxiliar!$A:$C,2,0),"")</f>
        <v/>
      </c>
      <c r="ES567" s="7" t="str">
        <f>+IFERROR(VLOOKUP(EP567,Auxiliar!$A:$C,3,0),"")</f>
        <v/>
      </c>
      <c r="EU567" s="1"/>
      <c r="EV567" s="12"/>
      <c r="EW567" s="6" t="str">
        <f>+IFERROR(VALUE(RIGHT(Tabla26[[#This Row],[B2B]],6)),"")</f>
        <v/>
      </c>
      <c r="EX567" s="6" t="str">
        <f>+IFERROR(VLOOKUP(EV567,Auxiliar!$A:$C,2,0),"")</f>
        <v/>
      </c>
      <c r="EY567" s="7" t="str">
        <f>+IFERROR(VLOOKUP(EV567,Auxiliar!$A:$C,3,0),"")</f>
        <v/>
      </c>
      <c r="EZ567" s="1"/>
      <c r="FA567" s="12"/>
      <c r="FB567" s="6" t="str">
        <f>+IFERROR(VALUE(RIGHT(Tabla27[[#This Row],[B2B]],6)),"")</f>
        <v/>
      </c>
      <c r="FC567" s="6" t="str">
        <f>+IFERROR(VLOOKUP(FA567,Auxiliar!$A:$C,2,0),"")</f>
        <v/>
      </c>
      <c r="FD567" s="7" t="str">
        <f>+IFERROR(VLOOKUP(FA567,Auxiliar!$A:$C,3,0),"")</f>
        <v/>
      </c>
      <c r="FE567" s="1"/>
      <c r="FF567" s="12"/>
      <c r="FG567" s="6" t="str">
        <f>+IFERROR(VALUE(RIGHT(Tabla28[[#This Row],[B2B]],6)),"")</f>
        <v/>
      </c>
      <c r="FH567" s="6" t="str">
        <f>+IFERROR(VLOOKUP(FF567,Auxiliar!$A:$C,2,0),"")</f>
        <v/>
      </c>
      <c r="FI567" s="7" t="str">
        <f>+IFERROR(VLOOKUP(FF567,Auxiliar!$A:$C,3,0),"")</f>
        <v/>
      </c>
      <c r="FJ567" s="1"/>
      <c r="FK567" s="12"/>
      <c r="FL567" s="6" t="str">
        <f>+IFERROR(VALUE(RIGHT(Tabla29[[#This Row],[B2B]],6)),"")</f>
        <v/>
      </c>
      <c r="FM567" s="6" t="str">
        <f>+IFERROR(VLOOKUP(FK567,Auxiliar!$A:$C,2,0),"")</f>
        <v/>
      </c>
      <c r="FN567" s="7" t="str">
        <f>+IFERROR(VLOOKUP(FK567,Auxiliar!$A:$C,3,0),"")</f>
        <v/>
      </c>
      <c r="FO567" s="1"/>
      <c r="FP567" s="12"/>
      <c r="FQ567" s="6" t="str">
        <f>+IFERROR(VALUE(RIGHT(Tabla30[[#This Row],[B2B]],6)),"")</f>
        <v/>
      </c>
      <c r="FR567" s="6" t="str">
        <f>+IFERROR(VLOOKUP(FP567,Auxiliar!$A:$C,2,0),"")</f>
        <v/>
      </c>
      <c r="FS567" s="7"/>
      <c r="FT567" s="1"/>
      <c r="FU567" s="12"/>
      <c r="FV567" s="6" t="str">
        <f>+IFERROR(VALUE(RIGHT(Tabla31[[#This Row],[B2B]],6)),"")</f>
        <v/>
      </c>
      <c r="FW567" s="6" t="str">
        <f>+IFERROR(VLOOKUP(FU567,Auxiliar!$A:$C,2,0),"")</f>
        <v/>
      </c>
      <c r="FX567" s="7" t="str">
        <f>+IFERROR(VLOOKUP(FU567,Auxiliar!$A:$C,3,0),"")</f>
        <v/>
      </c>
      <c r="FY567" s="1"/>
      <c r="FZ567" s="12"/>
      <c r="GA567" s="6" t="str">
        <f>+IFERROR(VALUE(RIGHT(Tabla32[[#This Row],[B2B]],6)),"")</f>
        <v/>
      </c>
      <c r="GB567" s="6" t="str">
        <f>+IFERROR(VLOOKUP(FZ567,Auxiliar!$A:$C,2,0),"")</f>
        <v/>
      </c>
      <c r="GC567" s="7" t="str">
        <f>+IFERROR(VLOOKUP(FZ567,Auxiliar!$A:$C,3,0),"")</f>
        <v/>
      </c>
      <c r="GD567" s="1"/>
      <c r="GE567" s="12"/>
      <c r="GF567" s="6" t="str">
        <f>+IFERROR(VALUE(RIGHT(Tabla33[[#This Row],[B2B]],6)),"")</f>
        <v/>
      </c>
      <c r="GG567" s="6" t="str">
        <f>+IFERROR(VLOOKUP(GE567,Auxiliar!$A:$C,2,0),"")</f>
        <v/>
      </c>
      <c r="GH567" s="7" t="str">
        <f>+IFERROR(VLOOKUP(GE567,Auxiliar!$A:$C,3,0),"")</f>
        <v/>
      </c>
    </row>
    <row r="568" spans="1:190" x14ac:dyDescent="0.25">
      <c r="A568" s="1"/>
      <c r="B568" s="1"/>
      <c r="C568" t="str">
        <f>+IFERROR(VALUE(RIGHT(Tabla1[[#This Row],[B2B]],6)),"")</f>
        <v/>
      </c>
      <c r="D568" t="str">
        <f>+IFERROR(VLOOKUP(B568,Auxiliar!$A:$C,2,0),"")</f>
        <v/>
      </c>
      <c r="E568" s="5" t="str">
        <f>+IFERROR(VLOOKUP(B568,Auxiliar!$A:$C,3,0),"")</f>
        <v/>
      </c>
      <c r="S568" s="1">
        <v>5970</v>
      </c>
      <c r="T568" s="1" t="s">
        <v>9</v>
      </c>
      <c r="U568" s="6">
        <f>+IFERROR(VALUE(RIGHT(Tabla4[[#This Row],[B2B]],6)),"")</f>
        <v>5970</v>
      </c>
      <c r="V568" s="6" t="str">
        <f>+IFERROR(VLOOKUP(T568,Auxiliar!$A:$C,2,0),"")</f>
        <v>CORE</v>
      </c>
      <c r="W568" s="7" t="str">
        <f>+IFERROR(VLOOKUP(T568,Auxiliar!$A:$C,3,0),"")</f>
        <v>0b 1% | 2b 5% | 4b 6%</v>
      </c>
      <c r="AK568" s="1">
        <v>5675</v>
      </c>
      <c r="AL568" s="1" t="s">
        <v>30</v>
      </c>
      <c r="AM568" s="6">
        <f>+IFERROR(VALUE(RIGHT(Tabla7[[#This Row],[B2B]],6)),"")</f>
        <v>5675</v>
      </c>
      <c r="AN568" s="6" t="str">
        <f>+IFERROR(VLOOKUP(AL568,Auxiliar!$A:$C,2,0),"")</f>
        <v>LATONES</v>
      </c>
      <c r="AO568" s="7" t="str">
        <f>+IFERROR(VLOOKUP(AL568,Auxiliar!$A:$C,3,0),"")</f>
        <v>1b 4% | 5b 7% | 97b 0%</v>
      </c>
      <c r="AW568" s="1"/>
      <c r="AX568" s="1" t="s">
        <v>32</v>
      </c>
      <c r="AY568" s="6" t="str">
        <f>+IFERROR(VALUE(RIGHT(Tabla9[[#This Row],[B2B]],6)),"")</f>
        <v/>
      </c>
      <c r="AZ568" s="6" t="str">
        <f>+IFERROR(VLOOKUP(AX568,Auxiliar!$A:$C,2,0),"")</f>
        <v>LATONES</v>
      </c>
      <c r="BA568" s="7" t="str">
        <f>+IFERROR(VLOOKUP(AX568,Auxiliar!$A:$C,3,0),"")</f>
        <v>2b 3% | 4b 4% | 6b 5% | 10b 8%  | 385b 0%</v>
      </c>
      <c r="BI568" s="1"/>
      <c r="BJ568" s="1"/>
      <c r="BK568" s="6" t="str">
        <f>+IFERROR(VALUE(RIGHT(Tabla11[[#This Row],[B2B]],6)),"")</f>
        <v/>
      </c>
      <c r="BL568" s="6" t="str">
        <f>+IFERROR(VLOOKUP(BJ568,Auxiliar!$A:$C,2,0),"")</f>
        <v/>
      </c>
      <c r="BM568" s="7" t="str">
        <f>+IFERROR(VLOOKUP(BJ568,Auxiliar!$A:$C,3,0),"")</f>
        <v/>
      </c>
      <c r="BO568" s="1">
        <v>2407</v>
      </c>
      <c r="BP568" s="1" t="s">
        <v>39</v>
      </c>
      <c r="BQ568" s="6">
        <f>+IFERROR(VALUE(RIGHT(Tabla12[[#This Row],[B2B]],6)),"")</f>
        <v>2407</v>
      </c>
      <c r="BR568" s="6" t="str">
        <f>+IFERROR(VLOOKUP(BP568,Auxiliar!$A:$C,2,0),"")</f>
        <v>VALUE LITRO</v>
      </c>
      <c r="BS568" s="7" t="str">
        <f>+IFERROR(VLOOKUP(BP568,Auxiliar!$A:$C,3,0),"")</f>
        <v>1b 12%</v>
      </c>
      <c r="CA568" s="1">
        <v>4829</v>
      </c>
      <c r="CB568" s="1" t="s">
        <v>35</v>
      </c>
      <c r="CC568" s="6">
        <f>+IFERROR(VALUE(RIGHT(Tabla14[[#This Row],[B2B]],6)),"")</f>
        <v>4829</v>
      </c>
      <c r="CD568" s="6" t="str">
        <f>+IFERROR(VLOOKUP(CB568,Auxiliar!$A:$C,2,0),"")</f>
        <v>Corona 710cc</v>
      </c>
      <c r="CE568" s="7" t="str">
        <f>+IFERROR(VLOOKUP(CB568,Auxiliar!$A:$C,3,0),"")</f>
        <v>1b 10% | 85b 0%</v>
      </c>
      <c r="CG568" s="1"/>
      <c r="CH568" s="1"/>
      <c r="CI568" s="6" t="str">
        <f>+IFERROR(VALUE(RIGHT(Tabla15[[#This Row],[B2B]],6)),"")</f>
        <v/>
      </c>
      <c r="CJ568" s="6" t="str">
        <f>+IFERROR(VLOOKUP(CH568,Auxiliar!$A:$C,2,0),"")</f>
        <v/>
      </c>
      <c r="CK568" s="7" t="str">
        <f>+IFERROR(VLOOKUP(CH568,Auxiliar!$A:$C,3,0),"")</f>
        <v/>
      </c>
      <c r="CM568" s="1">
        <v>4786</v>
      </c>
      <c r="CN568" s="1" t="s">
        <v>20</v>
      </c>
      <c r="CO568" s="6">
        <v>4786</v>
      </c>
      <c r="CP568" s="6" t="s">
        <v>20</v>
      </c>
      <c r="CQ568" s="7" t="s">
        <v>21</v>
      </c>
      <c r="CS568" s="1"/>
      <c r="CT568" s="1"/>
      <c r="CU568" s="6" t="str">
        <f>+IFERROR(VALUE(RIGHT(Tabla17[[#This Row],[B2B]],6)),"")</f>
        <v/>
      </c>
      <c r="CV568" s="6" t="str">
        <f>+IFERROR(VLOOKUP(CT568,Auxiliar!$A:$C,2,0),"")</f>
        <v/>
      </c>
      <c r="CW568" s="7" t="str">
        <f>+IFERROR(VLOOKUP(CT568,Auxiliar!$A:$C,3,0),"")</f>
        <v/>
      </c>
      <c r="CY568" s="1">
        <v>4786</v>
      </c>
      <c r="CZ568" s="1" t="s">
        <v>16</v>
      </c>
      <c r="DA568" s="6">
        <f>+IFERROR(VALUE(RIGHT(Tabla18[[#This Row],[B2B]],6)),"")</f>
        <v>4786</v>
      </c>
      <c r="DB568" s="6" t="str">
        <f>+IFERROR(VLOOKUP(CZ568,Auxiliar!$A:$C,2,0),"")</f>
        <v>PREMIUM</v>
      </c>
      <c r="DC568" s="7" t="str">
        <f>+IFERROR(VLOOKUP(CZ568,Auxiliar!$A:$C,3,0),"")</f>
        <v>0b 0% | 2b 2% | 5b 3,5% | 10b 5%</v>
      </c>
      <c r="DE568" s="1">
        <v>4786</v>
      </c>
      <c r="DF568" s="1" t="s">
        <v>19</v>
      </c>
      <c r="DG568" s="6">
        <f>+IFERROR(VALUE(RIGHT(Tabla19[[#This Row],[B2B]],6)),"")</f>
        <v>4786</v>
      </c>
      <c r="DH568" s="6" t="str">
        <f>+IFERROR(VLOOKUP(DF568,Auxiliar!$A:$C,2,0),"")</f>
        <v>MICHELOB</v>
      </c>
      <c r="DI568" s="7" t="str">
        <f>+IFERROR(VLOOKUP(DF568,Auxiliar!$A:$C,3,0),"")</f>
        <v>1b 7% | 3b 22% | 8b 27%</v>
      </c>
      <c r="DK568" s="1"/>
      <c r="DL568" s="1"/>
      <c r="DM568" s="6" t="str">
        <f>+IFERROR(VALUE(RIGHT(Tabla20[[#This Row],[B2B]],6)),"")</f>
        <v/>
      </c>
      <c r="DN568" s="6" t="str">
        <f>+IFERROR(VLOOKUP(DL568,Auxiliar!$A:$C,2,0),"")</f>
        <v/>
      </c>
      <c r="DO568" s="7" t="str">
        <f>+IFERROR(VLOOKUP(DL568,Auxiliar!$A:$C,3,0),"")</f>
        <v/>
      </c>
      <c r="DQ568" s="1">
        <v>4784</v>
      </c>
      <c r="DR568" s="12" t="s">
        <v>24</v>
      </c>
      <c r="DS568" s="6">
        <f>+IFERROR(VALUE(RIGHT(Tabla21[[#This Row],[B2B]],6)),"")</f>
        <v>4784</v>
      </c>
      <c r="DT568" s="6" t="str">
        <f>+IFERROR(VLOOKUP(DR568,Auxiliar!$A:$C,2,0),"")</f>
        <v>CORONA PORRON</v>
      </c>
      <c r="DU568" s="7" t="str">
        <f>+IFERROR(VLOOKUP(DR568,Auxiliar!$A:$C,3,0),"")</f>
        <v>1b 5% | 20b 0%</v>
      </c>
      <c r="DW568" s="1">
        <v>11680</v>
      </c>
      <c r="DX568" s="12" t="s">
        <v>43</v>
      </c>
      <c r="DY568" s="6">
        <f>+IFERROR(VALUE(RIGHT(Tabla22[[#This Row],[B2B]],6)),"")</f>
        <v>11680</v>
      </c>
      <c r="DZ568" s="6" t="str">
        <f>+IFERROR(VLOOKUP(DX568,Auxiliar!$A:$C,2,0),"")</f>
        <v xml:space="preserve">VALUE LATA </v>
      </c>
      <c r="EA568" s="7" t="str">
        <f>+IFERROR(VLOOKUP(DX568,Auxiliar!$A:$C,3,0),"")</f>
        <v>1b 15% | 100b 18%</v>
      </c>
      <c r="EC568" s="1">
        <v>2404</v>
      </c>
      <c r="ED568" s="12" t="s">
        <v>47</v>
      </c>
      <c r="EE568" s="6">
        <f>+IFERROR(VALUE(RIGHT(Tabla23[[#This Row],[B2B]],6)),"")</f>
        <v>2404</v>
      </c>
      <c r="EF568" s="6" t="str">
        <f>+IFERROR(VLOOKUP(ED568,Auxiliar!$A:$C,2,0),"")</f>
        <v>VALUE LATON</v>
      </c>
      <c r="EG568" s="7" t="str">
        <f>+IFERROR(VLOOKUP(ED568,Auxiliar!$A:$C,3,0),"")</f>
        <v>1b 10% | 5b 15% | 192b 0%</v>
      </c>
      <c r="EI568" s="1"/>
      <c r="EJ568" s="12"/>
      <c r="EK568" s="6" t="str">
        <f>+IFERROR(VALUE(RIGHT(Tabla24[[#This Row],[B2B]],6)),"")</f>
        <v/>
      </c>
      <c r="EL568" s="6" t="str">
        <f>+IFERROR(VLOOKUP(EJ568,Auxiliar!$A:$C,2,0),"")</f>
        <v/>
      </c>
      <c r="EM568" s="7" t="str">
        <f>+IFERROR(VLOOKUP(EJ568,Auxiliar!$A:$C,3,0),"")</f>
        <v/>
      </c>
      <c r="EO568" s="1"/>
      <c r="EP568" s="12"/>
      <c r="EQ568" s="6" t="str">
        <f>+IFERROR(VALUE(RIGHT(Tabla25[[#This Row],[B2B]],6)),"")</f>
        <v/>
      </c>
      <c r="ER568" s="6" t="str">
        <f>+IFERROR(VLOOKUP(EP568,Auxiliar!$A:$C,2,0),"")</f>
        <v/>
      </c>
      <c r="ES568" s="7" t="str">
        <f>+IFERROR(VLOOKUP(EP568,Auxiliar!$A:$C,3,0),"")</f>
        <v/>
      </c>
      <c r="EU568" s="1"/>
      <c r="EV568" s="12"/>
      <c r="EW568" s="6" t="str">
        <f>+IFERROR(VALUE(RIGHT(Tabla26[[#This Row],[B2B]],6)),"")</f>
        <v/>
      </c>
      <c r="EX568" s="6" t="str">
        <f>+IFERROR(VLOOKUP(EV568,Auxiliar!$A:$C,2,0),"")</f>
        <v/>
      </c>
      <c r="EY568" s="7" t="str">
        <f>+IFERROR(VLOOKUP(EV568,Auxiliar!$A:$C,3,0),"")</f>
        <v/>
      </c>
      <c r="EZ568" s="1"/>
      <c r="FA568" s="12"/>
      <c r="FB568" s="6" t="str">
        <f>+IFERROR(VALUE(RIGHT(Tabla27[[#This Row],[B2B]],6)),"")</f>
        <v/>
      </c>
      <c r="FC568" s="6" t="str">
        <f>+IFERROR(VLOOKUP(FA568,Auxiliar!$A:$C,2,0),"")</f>
        <v/>
      </c>
      <c r="FD568" s="7" t="str">
        <f>+IFERROR(VLOOKUP(FA568,Auxiliar!$A:$C,3,0),"")</f>
        <v/>
      </c>
      <c r="FE568" s="1"/>
      <c r="FF568" s="12"/>
      <c r="FG568" s="6" t="str">
        <f>+IFERROR(VALUE(RIGHT(Tabla28[[#This Row],[B2B]],6)),"")</f>
        <v/>
      </c>
      <c r="FH568" s="6" t="str">
        <f>+IFERROR(VLOOKUP(FF568,Auxiliar!$A:$C,2,0),"")</f>
        <v/>
      </c>
      <c r="FI568" s="7" t="str">
        <f>+IFERROR(VLOOKUP(FF568,Auxiliar!$A:$C,3,0),"")</f>
        <v/>
      </c>
      <c r="FJ568" s="1"/>
      <c r="FK568" s="12"/>
      <c r="FL568" s="6" t="str">
        <f>+IFERROR(VALUE(RIGHT(Tabla29[[#This Row],[B2B]],6)),"")</f>
        <v/>
      </c>
      <c r="FM568" s="6" t="str">
        <f>+IFERROR(VLOOKUP(FK568,Auxiliar!$A:$C,2,0),"")</f>
        <v/>
      </c>
      <c r="FN568" s="7" t="str">
        <f>+IFERROR(VLOOKUP(FK568,Auxiliar!$A:$C,3,0),"")</f>
        <v/>
      </c>
      <c r="FO568" s="1"/>
      <c r="FP568" s="12"/>
      <c r="FQ568" s="6" t="str">
        <f>+IFERROR(VALUE(RIGHT(Tabla30[[#This Row],[B2B]],6)),"")</f>
        <v/>
      </c>
      <c r="FR568" s="6" t="str">
        <f>+IFERROR(VLOOKUP(FP568,Auxiliar!$A:$C,2,0),"")</f>
        <v/>
      </c>
      <c r="FS568" s="7"/>
      <c r="FT568" s="1"/>
      <c r="FU568" s="12"/>
      <c r="FV568" s="6" t="str">
        <f>+IFERROR(VALUE(RIGHT(Tabla31[[#This Row],[B2B]],6)),"")</f>
        <v/>
      </c>
      <c r="FW568" s="6" t="str">
        <f>+IFERROR(VLOOKUP(FU568,Auxiliar!$A:$C,2,0),"")</f>
        <v/>
      </c>
      <c r="FX568" s="7" t="str">
        <f>+IFERROR(VLOOKUP(FU568,Auxiliar!$A:$C,3,0),"")</f>
        <v/>
      </c>
      <c r="FY568" s="1"/>
      <c r="FZ568" s="12"/>
      <c r="GA568" s="6" t="str">
        <f>+IFERROR(VALUE(RIGHT(Tabla32[[#This Row],[B2B]],6)),"")</f>
        <v/>
      </c>
      <c r="GB568" s="6" t="str">
        <f>+IFERROR(VLOOKUP(FZ568,Auxiliar!$A:$C,2,0),"")</f>
        <v/>
      </c>
      <c r="GC568" s="7" t="str">
        <f>+IFERROR(VLOOKUP(FZ568,Auxiliar!$A:$C,3,0),"")</f>
        <v/>
      </c>
      <c r="GD568" s="1"/>
      <c r="GE568" s="12"/>
      <c r="GF568" s="6" t="str">
        <f>+IFERROR(VALUE(RIGHT(Tabla33[[#This Row],[B2B]],6)),"")</f>
        <v/>
      </c>
      <c r="GG568" s="6" t="str">
        <f>+IFERROR(VLOOKUP(GE568,Auxiliar!$A:$C,2,0),"")</f>
        <v/>
      </c>
      <c r="GH568" s="7" t="str">
        <f>+IFERROR(VLOOKUP(GE568,Auxiliar!$A:$C,3,0),"")</f>
        <v/>
      </c>
    </row>
    <row r="569" spans="1:190" x14ac:dyDescent="0.25">
      <c r="A569" s="1"/>
      <c r="B569" s="1"/>
      <c r="C569" t="str">
        <f>+IFERROR(VALUE(RIGHT(Tabla1[[#This Row],[B2B]],6)),"")</f>
        <v/>
      </c>
      <c r="D569" t="str">
        <f>+IFERROR(VLOOKUP(B569,Auxiliar!$A:$C,2,0),"")</f>
        <v/>
      </c>
      <c r="E569" s="5" t="str">
        <f>+IFERROR(VLOOKUP(B569,Auxiliar!$A:$C,3,0),"")</f>
        <v/>
      </c>
      <c r="S569" s="1">
        <v>5984</v>
      </c>
      <c r="T569" s="1" t="s">
        <v>9</v>
      </c>
      <c r="U569" s="6">
        <f>+IFERROR(VALUE(RIGHT(Tabla4[[#This Row],[B2B]],6)),"")</f>
        <v>5984</v>
      </c>
      <c r="V569" s="6" t="str">
        <f>+IFERROR(VLOOKUP(T569,Auxiliar!$A:$C,2,0),"")</f>
        <v>CORE</v>
      </c>
      <c r="W569" s="7" t="str">
        <f>+IFERROR(VLOOKUP(T569,Auxiliar!$A:$C,3,0),"")</f>
        <v>0b 1% | 2b 5% | 4b 6%</v>
      </c>
      <c r="AK569" s="1">
        <v>5683</v>
      </c>
      <c r="AL569" s="1" t="s">
        <v>30</v>
      </c>
      <c r="AM569" s="6">
        <f>+IFERROR(VALUE(RIGHT(Tabla7[[#This Row],[B2B]],6)),"")</f>
        <v>5683</v>
      </c>
      <c r="AN569" s="6" t="str">
        <f>+IFERROR(VLOOKUP(AL569,Auxiliar!$A:$C,2,0),"")</f>
        <v>LATONES</v>
      </c>
      <c r="AO569" s="7" t="str">
        <f>+IFERROR(VLOOKUP(AL569,Auxiliar!$A:$C,3,0),"")</f>
        <v>1b 4% | 5b 7% | 97b 0%</v>
      </c>
      <c r="AW569" s="1"/>
      <c r="AX569" s="1" t="s">
        <v>32</v>
      </c>
      <c r="AY569" s="6" t="str">
        <f>+IFERROR(VALUE(RIGHT(Tabla9[[#This Row],[B2B]],6)),"")</f>
        <v/>
      </c>
      <c r="AZ569" s="6" t="str">
        <f>+IFERROR(VLOOKUP(AX569,Auxiliar!$A:$C,2,0),"")</f>
        <v>LATONES</v>
      </c>
      <c r="BA569" s="7" t="str">
        <f>+IFERROR(VLOOKUP(AX569,Auxiliar!$A:$C,3,0),"")</f>
        <v>2b 3% | 4b 4% | 6b 5% | 10b 8%  | 385b 0%</v>
      </c>
      <c r="BI569" s="1"/>
      <c r="BJ569" s="1"/>
      <c r="BK569" s="6" t="str">
        <f>+IFERROR(VALUE(RIGHT(Tabla11[[#This Row],[B2B]],6)),"")</f>
        <v/>
      </c>
      <c r="BL569" s="6" t="str">
        <f>+IFERROR(VLOOKUP(BJ569,Auxiliar!$A:$C,2,0),"")</f>
        <v/>
      </c>
      <c r="BM569" s="7" t="str">
        <f>+IFERROR(VLOOKUP(BJ569,Auxiliar!$A:$C,3,0),"")</f>
        <v/>
      </c>
      <c r="BO569" s="1">
        <v>2422</v>
      </c>
      <c r="BP569" s="1" t="s">
        <v>39</v>
      </c>
      <c r="BQ569" s="6">
        <f>+IFERROR(VALUE(RIGHT(Tabla12[[#This Row],[B2B]],6)),"")</f>
        <v>2422</v>
      </c>
      <c r="BR569" s="6" t="str">
        <f>+IFERROR(VLOOKUP(BP569,Auxiliar!$A:$C,2,0),"")</f>
        <v>VALUE LITRO</v>
      </c>
      <c r="BS569" s="7" t="str">
        <f>+IFERROR(VLOOKUP(BP569,Auxiliar!$A:$C,3,0),"")</f>
        <v>1b 12%</v>
      </c>
      <c r="CA569" s="1">
        <v>4832</v>
      </c>
      <c r="CB569" s="1" t="s">
        <v>35</v>
      </c>
      <c r="CC569" s="6">
        <f>+IFERROR(VALUE(RIGHT(Tabla14[[#This Row],[B2B]],6)),"")</f>
        <v>4832</v>
      </c>
      <c r="CD569" s="6" t="str">
        <f>+IFERROR(VLOOKUP(CB569,Auxiliar!$A:$C,2,0),"")</f>
        <v>Corona 710cc</v>
      </c>
      <c r="CE569" s="7" t="str">
        <f>+IFERROR(VLOOKUP(CB569,Auxiliar!$A:$C,3,0),"")</f>
        <v>1b 10% | 85b 0%</v>
      </c>
      <c r="CG569" s="1"/>
      <c r="CH569" s="1"/>
      <c r="CI569" s="6" t="str">
        <f>+IFERROR(VALUE(RIGHT(Tabla15[[#This Row],[B2B]],6)),"")</f>
        <v/>
      </c>
      <c r="CJ569" s="6" t="str">
        <f>+IFERROR(VLOOKUP(CH569,Auxiliar!$A:$C,2,0),"")</f>
        <v/>
      </c>
      <c r="CK569" s="7" t="str">
        <f>+IFERROR(VLOOKUP(CH569,Auxiliar!$A:$C,3,0),"")</f>
        <v/>
      </c>
      <c r="CM569" s="1">
        <v>4797</v>
      </c>
      <c r="CN569" s="1" t="s">
        <v>20</v>
      </c>
      <c r="CO569" s="6">
        <v>4797</v>
      </c>
      <c r="CP569" s="6" t="s">
        <v>20</v>
      </c>
      <c r="CQ569" s="7" t="s">
        <v>21</v>
      </c>
      <c r="CS569" s="1"/>
      <c r="CT569" s="1"/>
      <c r="CU569" s="6" t="str">
        <f>+IFERROR(VALUE(RIGHT(Tabla17[[#This Row],[B2B]],6)),"")</f>
        <v/>
      </c>
      <c r="CV569" s="6" t="str">
        <f>+IFERROR(VLOOKUP(CT569,Auxiliar!$A:$C,2,0),"")</f>
        <v/>
      </c>
      <c r="CW569" s="7" t="str">
        <f>+IFERROR(VLOOKUP(CT569,Auxiliar!$A:$C,3,0),"")</f>
        <v/>
      </c>
      <c r="CY569" s="1">
        <v>4797</v>
      </c>
      <c r="CZ569" s="1" t="s">
        <v>16</v>
      </c>
      <c r="DA569" s="6">
        <f>+IFERROR(VALUE(RIGHT(Tabla18[[#This Row],[B2B]],6)),"")</f>
        <v>4797</v>
      </c>
      <c r="DB569" s="6" t="str">
        <f>+IFERROR(VLOOKUP(CZ569,Auxiliar!$A:$C,2,0),"")</f>
        <v>PREMIUM</v>
      </c>
      <c r="DC569" s="7" t="str">
        <f>+IFERROR(VLOOKUP(CZ569,Auxiliar!$A:$C,3,0),"")</f>
        <v>0b 0% | 2b 2% | 5b 3,5% | 10b 5%</v>
      </c>
      <c r="DE569" s="1">
        <v>4797</v>
      </c>
      <c r="DF569" s="1" t="s">
        <v>19</v>
      </c>
      <c r="DG569" s="6">
        <f>+IFERROR(VALUE(RIGHT(Tabla19[[#This Row],[B2B]],6)),"")</f>
        <v>4797</v>
      </c>
      <c r="DH569" s="6" t="str">
        <f>+IFERROR(VLOOKUP(DF569,Auxiliar!$A:$C,2,0),"")</f>
        <v>MICHELOB</v>
      </c>
      <c r="DI569" s="7" t="str">
        <f>+IFERROR(VLOOKUP(DF569,Auxiliar!$A:$C,3,0),"")</f>
        <v>1b 7% | 3b 22% | 8b 27%</v>
      </c>
      <c r="DK569" s="1"/>
      <c r="DL569" s="1"/>
      <c r="DM569" s="6" t="str">
        <f>+IFERROR(VALUE(RIGHT(Tabla20[[#This Row],[B2B]],6)),"")</f>
        <v/>
      </c>
      <c r="DN569" s="6" t="str">
        <f>+IFERROR(VLOOKUP(DL569,Auxiliar!$A:$C,2,0),"")</f>
        <v/>
      </c>
      <c r="DO569" s="7" t="str">
        <f>+IFERROR(VLOOKUP(DL569,Auxiliar!$A:$C,3,0),"")</f>
        <v/>
      </c>
      <c r="DQ569" s="1">
        <v>4786</v>
      </c>
      <c r="DR569" s="12" t="s">
        <v>24</v>
      </c>
      <c r="DS569" s="6">
        <f>+IFERROR(VALUE(RIGHT(Tabla21[[#This Row],[B2B]],6)),"")</f>
        <v>4786</v>
      </c>
      <c r="DT569" s="6" t="str">
        <f>+IFERROR(VLOOKUP(DR569,Auxiliar!$A:$C,2,0),"")</f>
        <v>CORONA PORRON</v>
      </c>
      <c r="DU569" s="7" t="str">
        <f>+IFERROR(VLOOKUP(DR569,Auxiliar!$A:$C,3,0),"")</f>
        <v>1b 5% | 20b 0%</v>
      </c>
      <c r="DW569" s="1">
        <v>2442</v>
      </c>
      <c r="DX569" s="12" t="s">
        <v>43</v>
      </c>
      <c r="DY569" s="6">
        <f>+IFERROR(VALUE(RIGHT(Tabla22[[#This Row],[B2B]],6)),"")</f>
        <v>2442</v>
      </c>
      <c r="DZ569" s="6" t="str">
        <f>+IFERROR(VLOOKUP(DX569,Auxiliar!$A:$C,2,0),"")</f>
        <v xml:space="preserve">VALUE LATA </v>
      </c>
      <c r="EA569" s="7" t="str">
        <f>+IFERROR(VLOOKUP(DX569,Auxiliar!$A:$C,3,0),"")</f>
        <v>1b 15% | 100b 18%</v>
      </c>
      <c r="EC569" s="1">
        <v>2407</v>
      </c>
      <c r="ED569" s="12" t="s">
        <v>47</v>
      </c>
      <c r="EE569" s="6">
        <f>+IFERROR(VALUE(RIGHT(Tabla23[[#This Row],[B2B]],6)),"")</f>
        <v>2407</v>
      </c>
      <c r="EF569" s="6" t="str">
        <f>+IFERROR(VLOOKUP(ED569,Auxiliar!$A:$C,2,0),"")</f>
        <v>VALUE LATON</v>
      </c>
      <c r="EG569" s="7" t="str">
        <f>+IFERROR(VLOOKUP(ED569,Auxiliar!$A:$C,3,0),"")</f>
        <v>1b 10% | 5b 15% | 192b 0%</v>
      </c>
      <c r="EI569" s="1"/>
      <c r="EJ569" s="12"/>
      <c r="EK569" s="6" t="str">
        <f>+IFERROR(VALUE(RIGHT(Tabla24[[#This Row],[B2B]],6)),"")</f>
        <v/>
      </c>
      <c r="EL569" s="6" t="str">
        <f>+IFERROR(VLOOKUP(EJ569,Auxiliar!$A:$C,2,0),"")</f>
        <v/>
      </c>
      <c r="EM569" s="7" t="str">
        <f>+IFERROR(VLOOKUP(EJ569,Auxiliar!$A:$C,3,0),"")</f>
        <v/>
      </c>
      <c r="EO569" s="1"/>
      <c r="EP569" s="12"/>
      <c r="EQ569" s="6" t="str">
        <f>+IFERROR(VALUE(RIGHT(Tabla25[[#This Row],[B2B]],6)),"")</f>
        <v/>
      </c>
      <c r="ER569" s="6" t="str">
        <f>+IFERROR(VLOOKUP(EP569,Auxiliar!$A:$C,2,0),"")</f>
        <v/>
      </c>
      <c r="ES569" s="7" t="str">
        <f>+IFERROR(VLOOKUP(EP569,Auxiliar!$A:$C,3,0),"")</f>
        <v/>
      </c>
      <c r="EU569" s="1"/>
      <c r="EV569" s="12"/>
      <c r="EW569" s="6" t="str">
        <f>+IFERROR(VALUE(RIGHT(Tabla26[[#This Row],[B2B]],6)),"")</f>
        <v/>
      </c>
      <c r="EX569" s="6" t="str">
        <f>+IFERROR(VLOOKUP(EV569,Auxiliar!$A:$C,2,0),"")</f>
        <v/>
      </c>
      <c r="EY569" s="7" t="str">
        <f>+IFERROR(VLOOKUP(EV569,Auxiliar!$A:$C,3,0),"")</f>
        <v/>
      </c>
      <c r="EZ569" s="1"/>
      <c r="FA569" s="12"/>
      <c r="FB569" s="6" t="str">
        <f>+IFERROR(VALUE(RIGHT(Tabla27[[#This Row],[B2B]],6)),"")</f>
        <v/>
      </c>
      <c r="FC569" s="6" t="str">
        <f>+IFERROR(VLOOKUP(FA569,Auxiliar!$A:$C,2,0),"")</f>
        <v/>
      </c>
      <c r="FD569" s="7" t="str">
        <f>+IFERROR(VLOOKUP(FA569,Auxiliar!$A:$C,3,0),"")</f>
        <v/>
      </c>
      <c r="FE569" s="1"/>
      <c r="FF569" s="12"/>
      <c r="FG569" s="6" t="str">
        <f>+IFERROR(VALUE(RIGHT(Tabla28[[#This Row],[B2B]],6)),"")</f>
        <v/>
      </c>
      <c r="FH569" s="6" t="str">
        <f>+IFERROR(VLOOKUP(FF569,Auxiliar!$A:$C,2,0),"")</f>
        <v/>
      </c>
      <c r="FI569" s="7" t="str">
        <f>+IFERROR(VLOOKUP(FF569,Auxiliar!$A:$C,3,0),"")</f>
        <v/>
      </c>
      <c r="FJ569" s="1"/>
      <c r="FK569" s="12"/>
      <c r="FL569" s="6" t="str">
        <f>+IFERROR(VALUE(RIGHT(Tabla29[[#This Row],[B2B]],6)),"")</f>
        <v/>
      </c>
      <c r="FM569" s="6" t="str">
        <f>+IFERROR(VLOOKUP(FK569,Auxiliar!$A:$C,2,0),"")</f>
        <v/>
      </c>
      <c r="FN569" s="7" t="str">
        <f>+IFERROR(VLOOKUP(FK569,Auxiliar!$A:$C,3,0),"")</f>
        <v/>
      </c>
      <c r="FO569" s="1"/>
      <c r="FP569" s="12"/>
      <c r="FQ569" s="6" t="str">
        <f>+IFERROR(VALUE(RIGHT(Tabla30[[#This Row],[B2B]],6)),"")</f>
        <v/>
      </c>
      <c r="FR569" s="6" t="str">
        <f>+IFERROR(VLOOKUP(FP569,Auxiliar!$A:$C,2,0),"")</f>
        <v/>
      </c>
      <c r="FS569" s="7"/>
      <c r="FT569" s="1"/>
      <c r="FU569" s="12"/>
      <c r="FV569" s="6" t="str">
        <f>+IFERROR(VALUE(RIGHT(Tabla31[[#This Row],[B2B]],6)),"")</f>
        <v/>
      </c>
      <c r="FW569" s="6" t="str">
        <f>+IFERROR(VLOOKUP(FU569,Auxiliar!$A:$C,2,0),"")</f>
        <v/>
      </c>
      <c r="FX569" s="7" t="str">
        <f>+IFERROR(VLOOKUP(FU569,Auxiliar!$A:$C,3,0),"")</f>
        <v/>
      </c>
      <c r="FY569" s="1"/>
      <c r="FZ569" s="12"/>
      <c r="GA569" s="6" t="str">
        <f>+IFERROR(VALUE(RIGHT(Tabla32[[#This Row],[B2B]],6)),"")</f>
        <v/>
      </c>
      <c r="GB569" s="6" t="str">
        <f>+IFERROR(VLOOKUP(FZ569,Auxiliar!$A:$C,2,0),"")</f>
        <v/>
      </c>
      <c r="GC569" s="7" t="str">
        <f>+IFERROR(VLOOKUP(FZ569,Auxiliar!$A:$C,3,0),"")</f>
        <v/>
      </c>
      <c r="GD569" s="1"/>
      <c r="GE569" s="12"/>
      <c r="GF569" s="6" t="str">
        <f>+IFERROR(VALUE(RIGHT(Tabla33[[#This Row],[B2B]],6)),"")</f>
        <v/>
      </c>
      <c r="GG569" s="6" t="str">
        <f>+IFERROR(VLOOKUP(GE569,Auxiliar!$A:$C,2,0),"")</f>
        <v/>
      </c>
      <c r="GH569" s="7" t="str">
        <f>+IFERROR(VLOOKUP(GE569,Auxiliar!$A:$C,3,0),"")</f>
        <v/>
      </c>
    </row>
    <row r="570" spans="1:190" x14ac:dyDescent="0.25">
      <c r="A570" s="1"/>
      <c r="B570" s="1"/>
      <c r="C570" t="str">
        <f>+IFERROR(VALUE(RIGHT(Tabla1[[#This Row],[B2B]],6)),"")</f>
        <v/>
      </c>
      <c r="D570" t="str">
        <f>+IFERROR(VLOOKUP(B570,Auxiliar!$A:$C,2,0),"")</f>
        <v/>
      </c>
      <c r="E570" s="5" t="str">
        <f>+IFERROR(VLOOKUP(B570,Auxiliar!$A:$C,3,0),"")</f>
        <v/>
      </c>
      <c r="S570" s="1">
        <v>5992</v>
      </c>
      <c r="T570" s="1" t="s">
        <v>9</v>
      </c>
      <c r="U570" s="6">
        <f>+IFERROR(VALUE(RIGHT(Tabla4[[#This Row],[B2B]],6)),"")</f>
        <v>5992</v>
      </c>
      <c r="V570" s="6" t="str">
        <f>+IFERROR(VLOOKUP(T570,Auxiliar!$A:$C,2,0),"")</f>
        <v>CORE</v>
      </c>
      <c r="W570" s="7" t="str">
        <f>+IFERROR(VLOOKUP(T570,Auxiliar!$A:$C,3,0),"")</f>
        <v>0b 1% | 2b 5% | 4b 6%</v>
      </c>
      <c r="AK570" s="1">
        <v>5696</v>
      </c>
      <c r="AL570" s="1" t="s">
        <v>30</v>
      </c>
      <c r="AM570" s="6">
        <f>+IFERROR(VALUE(RIGHT(Tabla7[[#This Row],[B2B]],6)),"")</f>
        <v>5696</v>
      </c>
      <c r="AN570" s="6" t="str">
        <f>+IFERROR(VLOOKUP(AL570,Auxiliar!$A:$C,2,0),"")</f>
        <v>LATONES</v>
      </c>
      <c r="AO570" s="7" t="str">
        <f>+IFERROR(VLOOKUP(AL570,Auxiliar!$A:$C,3,0),"")</f>
        <v>1b 4% | 5b 7% | 97b 0%</v>
      </c>
      <c r="AW570" s="1"/>
      <c r="AX570" s="1" t="s">
        <v>32</v>
      </c>
      <c r="AY570" s="6" t="str">
        <f>+IFERROR(VALUE(RIGHT(Tabla9[[#This Row],[B2B]],6)),"")</f>
        <v/>
      </c>
      <c r="AZ570" s="6" t="str">
        <f>+IFERROR(VLOOKUP(AX570,Auxiliar!$A:$C,2,0),"")</f>
        <v>LATONES</v>
      </c>
      <c r="BA570" s="7" t="str">
        <f>+IFERROR(VLOOKUP(AX570,Auxiliar!$A:$C,3,0),"")</f>
        <v>2b 3% | 4b 4% | 6b 5% | 10b 8%  | 385b 0%</v>
      </c>
      <c r="BI570" s="1"/>
      <c r="BJ570" s="1"/>
      <c r="BK570" s="6" t="str">
        <f>+IFERROR(VALUE(RIGHT(Tabla11[[#This Row],[B2B]],6)),"")</f>
        <v/>
      </c>
      <c r="BL570" s="6" t="str">
        <f>+IFERROR(VLOOKUP(BJ570,Auxiliar!$A:$C,2,0),"")</f>
        <v/>
      </c>
      <c r="BM570" s="7" t="str">
        <f>+IFERROR(VLOOKUP(BJ570,Auxiliar!$A:$C,3,0),"")</f>
        <v/>
      </c>
      <c r="BO570" s="1">
        <v>2424</v>
      </c>
      <c r="BP570" s="1" t="s">
        <v>39</v>
      </c>
      <c r="BQ570" s="6">
        <f>+IFERROR(VALUE(RIGHT(Tabla12[[#This Row],[B2B]],6)),"")</f>
        <v>2424</v>
      </c>
      <c r="BR570" s="6" t="str">
        <f>+IFERROR(VLOOKUP(BP570,Auxiliar!$A:$C,2,0),"")</f>
        <v>VALUE LITRO</v>
      </c>
      <c r="BS570" s="7" t="str">
        <f>+IFERROR(VLOOKUP(BP570,Auxiliar!$A:$C,3,0),"")</f>
        <v>1b 12%</v>
      </c>
      <c r="CA570" s="1">
        <v>4836</v>
      </c>
      <c r="CB570" s="1" t="s">
        <v>35</v>
      </c>
      <c r="CC570" s="6">
        <f>+IFERROR(VALUE(RIGHT(Tabla14[[#This Row],[B2B]],6)),"")</f>
        <v>4836</v>
      </c>
      <c r="CD570" s="6" t="str">
        <f>+IFERROR(VLOOKUP(CB570,Auxiliar!$A:$C,2,0),"")</f>
        <v>Corona 710cc</v>
      </c>
      <c r="CE570" s="7" t="str">
        <f>+IFERROR(VLOOKUP(CB570,Auxiliar!$A:$C,3,0),"")</f>
        <v>1b 10% | 85b 0%</v>
      </c>
      <c r="CG570" s="1"/>
      <c r="CH570" s="1"/>
      <c r="CI570" s="6" t="str">
        <f>+IFERROR(VALUE(RIGHT(Tabla15[[#This Row],[B2B]],6)),"")</f>
        <v/>
      </c>
      <c r="CJ570" s="6" t="str">
        <f>+IFERROR(VLOOKUP(CH570,Auxiliar!$A:$C,2,0),"")</f>
        <v/>
      </c>
      <c r="CK570" s="7" t="str">
        <f>+IFERROR(VLOOKUP(CH570,Auxiliar!$A:$C,3,0),"")</f>
        <v/>
      </c>
      <c r="CM570" s="1">
        <v>4807</v>
      </c>
      <c r="CN570" s="1" t="s">
        <v>20</v>
      </c>
      <c r="CO570" s="6">
        <v>4807</v>
      </c>
      <c r="CP570" s="6" t="s">
        <v>20</v>
      </c>
      <c r="CQ570" s="7" t="s">
        <v>21</v>
      </c>
      <c r="CS570" s="1"/>
      <c r="CT570" s="1"/>
      <c r="CU570" s="6" t="str">
        <f>+IFERROR(VALUE(RIGHT(Tabla17[[#This Row],[B2B]],6)),"")</f>
        <v/>
      </c>
      <c r="CV570" s="6" t="str">
        <f>+IFERROR(VLOOKUP(CT570,Auxiliar!$A:$C,2,0),"")</f>
        <v/>
      </c>
      <c r="CW570" s="7" t="str">
        <f>+IFERROR(VLOOKUP(CT570,Auxiliar!$A:$C,3,0),"")</f>
        <v/>
      </c>
      <c r="CY570" s="1">
        <v>4807</v>
      </c>
      <c r="CZ570" s="1" t="s">
        <v>16</v>
      </c>
      <c r="DA570" s="6">
        <f>+IFERROR(VALUE(RIGHT(Tabla18[[#This Row],[B2B]],6)),"")</f>
        <v>4807</v>
      </c>
      <c r="DB570" s="6" t="str">
        <f>+IFERROR(VLOOKUP(CZ570,Auxiliar!$A:$C,2,0),"")</f>
        <v>PREMIUM</v>
      </c>
      <c r="DC570" s="7" t="str">
        <f>+IFERROR(VLOOKUP(CZ570,Auxiliar!$A:$C,3,0),"")</f>
        <v>0b 0% | 2b 2% | 5b 3,5% | 10b 5%</v>
      </c>
      <c r="DE570" s="1">
        <v>4807</v>
      </c>
      <c r="DF570" s="1" t="s">
        <v>19</v>
      </c>
      <c r="DG570" s="6">
        <f>+IFERROR(VALUE(RIGHT(Tabla19[[#This Row],[B2B]],6)),"")</f>
        <v>4807</v>
      </c>
      <c r="DH570" s="6" t="str">
        <f>+IFERROR(VLOOKUP(DF570,Auxiliar!$A:$C,2,0),"")</f>
        <v>MICHELOB</v>
      </c>
      <c r="DI570" s="7" t="str">
        <f>+IFERROR(VLOOKUP(DF570,Auxiliar!$A:$C,3,0),"")</f>
        <v>1b 7% | 3b 22% | 8b 27%</v>
      </c>
      <c r="DK570" s="1"/>
      <c r="DL570" s="1"/>
      <c r="DM570" s="6" t="str">
        <f>+IFERROR(VALUE(RIGHT(Tabla20[[#This Row],[B2B]],6)),"")</f>
        <v/>
      </c>
      <c r="DN570" s="6" t="str">
        <f>+IFERROR(VLOOKUP(DL570,Auxiliar!$A:$C,2,0),"")</f>
        <v/>
      </c>
      <c r="DO570" s="7" t="str">
        <f>+IFERROR(VLOOKUP(DL570,Auxiliar!$A:$C,3,0),"")</f>
        <v/>
      </c>
      <c r="DQ570" s="1">
        <v>4797</v>
      </c>
      <c r="DR570" s="12" t="s">
        <v>24</v>
      </c>
      <c r="DS570" s="6">
        <f>+IFERROR(VALUE(RIGHT(Tabla21[[#This Row],[B2B]],6)),"")</f>
        <v>4797</v>
      </c>
      <c r="DT570" s="6" t="str">
        <f>+IFERROR(VLOOKUP(DR570,Auxiliar!$A:$C,2,0),"")</f>
        <v>CORONA PORRON</v>
      </c>
      <c r="DU570" s="7" t="str">
        <f>+IFERROR(VLOOKUP(DR570,Auxiliar!$A:$C,3,0),"")</f>
        <v>1b 5% | 20b 0%</v>
      </c>
      <c r="DW570" s="1">
        <v>11692</v>
      </c>
      <c r="DX570" s="12" t="s">
        <v>43</v>
      </c>
      <c r="DY570" s="6">
        <f>+IFERROR(VALUE(RIGHT(Tabla22[[#This Row],[B2B]],6)),"")</f>
        <v>11692</v>
      </c>
      <c r="DZ570" s="6" t="str">
        <f>+IFERROR(VLOOKUP(DX570,Auxiliar!$A:$C,2,0),"")</f>
        <v xml:space="preserve">VALUE LATA </v>
      </c>
      <c r="EA570" s="7" t="str">
        <f>+IFERROR(VLOOKUP(DX570,Auxiliar!$A:$C,3,0),"")</f>
        <v>1b 15% | 100b 18%</v>
      </c>
      <c r="EC570" s="1">
        <v>2422</v>
      </c>
      <c r="ED570" s="12" t="s">
        <v>47</v>
      </c>
      <c r="EE570" s="6">
        <f>+IFERROR(VALUE(RIGHT(Tabla23[[#This Row],[B2B]],6)),"")</f>
        <v>2422</v>
      </c>
      <c r="EF570" s="6" t="str">
        <f>+IFERROR(VLOOKUP(ED570,Auxiliar!$A:$C,2,0),"")</f>
        <v>VALUE LATON</v>
      </c>
      <c r="EG570" s="7" t="str">
        <f>+IFERROR(VLOOKUP(ED570,Auxiliar!$A:$C,3,0),"")</f>
        <v>1b 10% | 5b 15% | 192b 0%</v>
      </c>
      <c r="EI570" s="1"/>
      <c r="EJ570" s="12"/>
      <c r="EK570" s="6" t="str">
        <f>+IFERROR(VALUE(RIGHT(Tabla24[[#This Row],[B2B]],6)),"")</f>
        <v/>
      </c>
      <c r="EL570" s="6" t="str">
        <f>+IFERROR(VLOOKUP(EJ570,Auxiliar!$A:$C,2,0),"")</f>
        <v/>
      </c>
      <c r="EM570" s="7" t="str">
        <f>+IFERROR(VLOOKUP(EJ570,Auxiliar!$A:$C,3,0),"")</f>
        <v/>
      </c>
      <c r="EO570" s="1"/>
      <c r="EP570" s="12"/>
      <c r="EQ570" s="6" t="str">
        <f>+IFERROR(VALUE(RIGHT(Tabla25[[#This Row],[B2B]],6)),"")</f>
        <v/>
      </c>
      <c r="ER570" s="6" t="str">
        <f>+IFERROR(VLOOKUP(EP570,Auxiliar!$A:$C,2,0),"")</f>
        <v/>
      </c>
      <c r="ES570" s="7" t="str">
        <f>+IFERROR(VLOOKUP(EP570,Auxiliar!$A:$C,3,0),"")</f>
        <v/>
      </c>
      <c r="EU570" s="1"/>
      <c r="EV570" s="12"/>
      <c r="EW570" s="6" t="str">
        <f>+IFERROR(VALUE(RIGHT(Tabla26[[#This Row],[B2B]],6)),"")</f>
        <v/>
      </c>
      <c r="EX570" s="6" t="str">
        <f>+IFERROR(VLOOKUP(EV570,Auxiliar!$A:$C,2,0),"")</f>
        <v/>
      </c>
      <c r="EY570" s="7" t="str">
        <f>+IFERROR(VLOOKUP(EV570,Auxiliar!$A:$C,3,0),"")</f>
        <v/>
      </c>
      <c r="EZ570" s="1"/>
      <c r="FA570" s="12"/>
      <c r="FB570" s="6" t="str">
        <f>+IFERROR(VALUE(RIGHT(Tabla27[[#This Row],[B2B]],6)),"")</f>
        <v/>
      </c>
      <c r="FC570" s="6" t="str">
        <f>+IFERROR(VLOOKUP(FA570,Auxiliar!$A:$C,2,0),"")</f>
        <v/>
      </c>
      <c r="FD570" s="7" t="str">
        <f>+IFERROR(VLOOKUP(FA570,Auxiliar!$A:$C,3,0),"")</f>
        <v/>
      </c>
      <c r="FE570" s="1"/>
      <c r="FF570" s="12"/>
      <c r="FG570" s="6" t="str">
        <f>+IFERROR(VALUE(RIGHT(Tabla28[[#This Row],[B2B]],6)),"")</f>
        <v/>
      </c>
      <c r="FH570" s="6" t="str">
        <f>+IFERROR(VLOOKUP(FF570,Auxiliar!$A:$C,2,0),"")</f>
        <v/>
      </c>
      <c r="FI570" s="7" t="str">
        <f>+IFERROR(VLOOKUP(FF570,Auxiliar!$A:$C,3,0),"")</f>
        <v/>
      </c>
      <c r="FJ570" s="1"/>
      <c r="FK570" s="12"/>
      <c r="FL570" s="6" t="str">
        <f>+IFERROR(VALUE(RIGHT(Tabla29[[#This Row],[B2B]],6)),"")</f>
        <v/>
      </c>
      <c r="FM570" s="6" t="str">
        <f>+IFERROR(VLOOKUP(FK570,Auxiliar!$A:$C,2,0),"")</f>
        <v/>
      </c>
      <c r="FN570" s="7" t="str">
        <f>+IFERROR(VLOOKUP(FK570,Auxiliar!$A:$C,3,0),"")</f>
        <v/>
      </c>
      <c r="FO570" s="1"/>
      <c r="FP570" s="12"/>
      <c r="FQ570" s="6" t="str">
        <f>+IFERROR(VALUE(RIGHT(Tabla30[[#This Row],[B2B]],6)),"")</f>
        <v/>
      </c>
      <c r="FR570" s="6" t="str">
        <f>+IFERROR(VLOOKUP(FP570,Auxiliar!$A:$C,2,0),"")</f>
        <v/>
      </c>
      <c r="FS570" s="7"/>
      <c r="FT570" s="1"/>
      <c r="FU570" s="12"/>
      <c r="FV570" s="6" t="str">
        <f>+IFERROR(VALUE(RIGHT(Tabla31[[#This Row],[B2B]],6)),"")</f>
        <v/>
      </c>
      <c r="FW570" s="6" t="str">
        <f>+IFERROR(VLOOKUP(FU570,Auxiliar!$A:$C,2,0),"")</f>
        <v/>
      </c>
      <c r="FX570" s="7" t="str">
        <f>+IFERROR(VLOOKUP(FU570,Auxiliar!$A:$C,3,0),"")</f>
        <v/>
      </c>
      <c r="FY570" s="1"/>
      <c r="FZ570" s="12"/>
      <c r="GA570" s="6" t="str">
        <f>+IFERROR(VALUE(RIGHT(Tabla32[[#This Row],[B2B]],6)),"")</f>
        <v/>
      </c>
      <c r="GB570" s="6" t="str">
        <f>+IFERROR(VLOOKUP(FZ570,Auxiliar!$A:$C,2,0),"")</f>
        <v/>
      </c>
      <c r="GC570" s="7" t="str">
        <f>+IFERROR(VLOOKUP(FZ570,Auxiliar!$A:$C,3,0),"")</f>
        <v/>
      </c>
      <c r="GD570" s="1"/>
      <c r="GE570" s="12"/>
      <c r="GF570" s="6" t="str">
        <f>+IFERROR(VALUE(RIGHT(Tabla33[[#This Row],[B2B]],6)),"")</f>
        <v/>
      </c>
      <c r="GG570" s="6" t="str">
        <f>+IFERROR(VLOOKUP(GE570,Auxiliar!$A:$C,2,0),"")</f>
        <v/>
      </c>
      <c r="GH570" s="7" t="str">
        <f>+IFERROR(VLOOKUP(GE570,Auxiliar!$A:$C,3,0),"")</f>
        <v/>
      </c>
    </row>
    <row r="571" spans="1:190" x14ac:dyDescent="0.25">
      <c r="A571" s="1"/>
      <c r="B571" s="1"/>
      <c r="C571" t="str">
        <f>+IFERROR(VALUE(RIGHT(Tabla1[[#This Row],[B2B]],6)),"")</f>
        <v/>
      </c>
      <c r="D571" t="str">
        <f>+IFERROR(VLOOKUP(B571,Auxiliar!$A:$C,2,0),"")</f>
        <v/>
      </c>
      <c r="E571" s="5" t="str">
        <f>+IFERROR(VLOOKUP(B571,Auxiliar!$A:$C,3,0),"")</f>
        <v/>
      </c>
      <c r="S571" s="1">
        <v>5999</v>
      </c>
      <c r="T571" s="1" t="s">
        <v>9</v>
      </c>
      <c r="U571" s="6">
        <f>+IFERROR(VALUE(RIGHT(Tabla4[[#This Row],[B2B]],6)),"")</f>
        <v>5999</v>
      </c>
      <c r="V571" s="6" t="str">
        <f>+IFERROR(VLOOKUP(T571,Auxiliar!$A:$C,2,0),"")</f>
        <v>CORE</v>
      </c>
      <c r="W571" s="7" t="str">
        <f>+IFERROR(VLOOKUP(T571,Auxiliar!$A:$C,3,0),"")</f>
        <v>0b 1% | 2b 5% | 4b 6%</v>
      </c>
      <c r="AK571" s="1">
        <v>5705</v>
      </c>
      <c r="AL571" s="1" t="s">
        <v>30</v>
      </c>
      <c r="AM571" s="6">
        <f>+IFERROR(VALUE(RIGHT(Tabla7[[#This Row],[B2B]],6)),"")</f>
        <v>5705</v>
      </c>
      <c r="AN571" s="6" t="str">
        <f>+IFERROR(VLOOKUP(AL571,Auxiliar!$A:$C,2,0),"")</f>
        <v>LATONES</v>
      </c>
      <c r="AO571" s="7" t="str">
        <f>+IFERROR(VLOOKUP(AL571,Auxiliar!$A:$C,3,0),"")</f>
        <v>1b 4% | 5b 7% | 97b 0%</v>
      </c>
      <c r="AW571" s="1"/>
      <c r="AX571" s="1" t="s">
        <v>32</v>
      </c>
      <c r="AY571" s="6" t="str">
        <f>+IFERROR(VALUE(RIGHT(Tabla9[[#This Row],[B2B]],6)),"")</f>
        <v/>
      </c>
      <c r="AZ571" s="6" t="str">
        <f>+IFERROR(VLOOKUP(AX571,Auxiliar!$A:$C,2,0),"")</f>
        <v>LATONES</v>
      </c>
      <c r="BA571" s="7" t="str">
        <f>+IFERROR(VLOOKUP(AX571,Auxiliar!$A:$C,3,0),"")</f>
        <v>2b 3% | 4b 4% | 6b 5% | 10b 8%  | 385b 0%</v>
      </c>
      <c r="BI571" s="1"/>
      <c r="BJ571" s="1"/>
      <c r="BK571" s="6" t="str">
        <f>+IFERROR(VALUE(RIGHT(Tabla11[[#This Row],[B2B]],6)),"")</f>
        <v/>
      </c>
      <c r="BL571" s="6" t="str">
        <f>+IFERROR(VLOOKUP(BJ571,Auxiliar!$A:$C,2,0),"")</f>
        <v/>
      </c>
      <c r="BM571" s="7" t="str">
        <f>+IFERROR(VLOOKUP(BJ571,Auxiliar!$A:$C,3,0),"")</f>
        <v/>
      </c>
      <c r="BO571" s="1">
        <v>11680</v>
      </c>
      <c r="BP571" s="1" t="s">
        <v>39</v>
      </c>
      <c r="BQ571" s="6">
        <f>+IFERROR(VALUE(RIGHT(Tabla12[[#This Row],[B2B]],6)),"")</f>
        <v>11680</v>
      </c>
      <c r="BR571" s="6" t="str">
        <f>+IFERROR(VLOOKUP(BP571,Auxiliar!$A:$C,2,0),"")</f>
        <v>VALUE LITRO</v>
      </c>
      <c r="BS571" s="7" t="str">
        <f>+IFERROR(VLOOKUP(BP571,Auxiliar!$A:$C,3,0),"")</f>
        <v>1b 12%</v>
      </c>
      <c r="CA571" s="1">
        <v>4850</v>
      </c>
      <c r="CB571" s="1" t="s">
        <v>35</v>
      </c>
      <c r="CC571" s="6">
        <f>+IFERROR(VALUE(RIGHT(Tabla14[[#This Row],[B2B]],6)),"")</f>
        <v>4850</v>
      </c>
      <c r="CD571" s="6" t="str">
        <f>+IFERROR(VLOOKUP(CB571,Auxiliar!$A:$C,2,0),"")</f>
        <v>Corona 710cc</v>
      </c>
      <c r="CE571" s="7" t="str">
        <f>+IFERROR(VLOOKUP(CB571,Auxiliar!$A:$C,3,0),"")</f>
        <v>1b 10% | 85b 0%</v>
      </c>
      <c r="CG571" s="1"/>
      <c r="CH571" s="1"/>
      <c r="CI571" s="6" t="str">
        <f>+IFERROR(VALUE(RIGHT(Tabla15[[#This Row],[B2B]],6)),"")</f>
        <v/>
      </c>
      <c r="CJ571" s="6" t="str">
        <f>+IFERROR(VLOOKUP(CH571,Auxiliar!$A:$C,2,0),"")</f>
        <v/>
      </c>
      <c r="CK571" s="7" t="str">
        <f>+IFERROR(VLOOKUP(CH571,Auxiliar!$A:$C,3,0),"")</f>
        <v/>
      </c>
      <c r="CM571" s="1">
        <v>4812</v>
      </c>
      <c r="CN571" s="1" t="s">
        <v>20</v>
      </c>
      <c r="CO571" s="6">
        <v>4812</v>
      </c>
      <c r="CP571" s="6" t="s">
        <v>20</v>
      </c>
      <c r="CQ571" s="7" t="s">
        <v>21</v>
      </c>
      <c r="CS571" s="1"/>
      <c r="CT571" s="1"/>
      <c r="CU571" s="6" t="str">
        <f>+IFERROR(VALUE(RIGHT(Tabla17[[#This Row],[B2B]],6)),"")</f>
        <v/>
      </c>
      <c r="CV571" s="6" t="str">
        <f>+IFERROR(VLOOKUP(CT571,Auxiliar!$A:$C,2,0),"")</f>
        <v/>
      </c>
      <c r="CW571" s="7" t="str">
        <f>+IFERROR(VLOOKUP(CT571,Auxiliar!$A:$C,3,0),"")</f>
        <v/>
      </c>
      <c r="CY571" s="1">
        <v>4812</v>
      </c>
      <c r="CZ571" s="1" t="s">
        <v>16</v>
      </c>
      <c r="DA571" s="6">
        <f>+IFERROR(VALUE(RIGHT(Tabla18[[#This Row],[B2B]],6)),"")</f>
        <v>4812</v>
      </c>
      <c r="DB571" s="6" t="str">
        <f>+IFERROR(VLOOKUP(CZ571,Auxiliar!$A:$C,2,0),"")</f>
        <v>PREMIUM</v>
      </c>
      <c r="DC571" s="7" t="str">
        <f>+IFERROR(VLOOKUP(CZ571,Auxiliar!$A:$C,3,0),"")</f>
        <v>0b 0% | 2b 2% | 5b 3,5% | 10b 5%</v>
      </c>
      <c r="DE571" s="1">
        <v>4812</v>
      </c>
      <c r="DF571" s="1" t="s">
        <v>19</v>
      </c>
      <c r="DG571" s="6">
        <f>+IFERROR(VALUE(RIGHT(Tabla19[[#This Row],[B2B]],6)),"")</f>
        <v>4812</v>
      </c>
      <c r="DH571" s="6" t="str">
        <f>+IFERROR(VLOOKUP(DF571,Auxiliar!$A:$C,2,0),"")</f>
        <v>MICHELOB</v>
      </c>
      <c r="DI571" s="7" t="str">
        <f>+IFERROR(VLOOKUP(DF571,Auxiliar!$A:$C,3,0),"")</f>
        <v>1b 7% | 3b 22% | 8b 27%</v>
      </c>
      <c r="DK571" s="1"/>
      <c r="DL571" s="1"/>
      <c r="DM571" s="6" t="str">
        <f>+IFERROR(VALUE(RIGHT(Tabla20[[#This Row],[B2B]],6)),"")</f>
        <v/>
      </c>
      <c r="DN571" s="6" t="str">
        <f>+IFERROR(VLOOKUP(DL571,Auxiliar!$A:$C,2,0),"")</f>
        <v/>
      </c>
      <c r="DO571" s="7" t="str">
        <f>+IFERROR(VLOOKUP(DL571,Auxiliar!$A:$C,3,0),"")</f>
        <v/>
      </c>
      <c r="DQ571" s="1">
        <v>4807</v>
      </c>
      <c r="DR571" s="12" t="s">
        <v>24</v>
      </c>
      <c r="DS571" s="6">
        <f>+IFERROR(VALUE(RIGHT(Tabla21[[#This Row],[B2B]],6)),"")</f>
        <v>4807</v>
      </c>
      <c r="DT571" s="6" t="str">
        <f>+IFERROR(VLOOKUP(DR571,Auxiliar!$A:$C,2,0),"")</f>
        <v>CORONA PORRON</v>
      </c>
      <c r="DU571" s="7" t="str">
        <f>+IFERROR(VLOOKUP(DR571,Auxiliar!$A:$C,3,0),"")</f>
        <v>1b 5% | 20b 0%</v>
      </c>
      <c r="DW571" s="1">
        <v>11696</v>
      </c>
      <c r="DX571" s="12" t="s">
        <v>43</v>
      </c>
      <c r="DY571" s="6">
        <f>+IFERROR(VALUE(RIGHT(Tabla22[[#This Row],[B2B]],6)),"")</f>
        <v>11696</v>
      </c>
      <c r="DZ571" s="6" t="str">
        <f>+IFERROR(VLOOKUP(DX571,Auxiliar!$A:$C,2,0),"")</f>
        <v xml:space="preserve">VALUE LATA </v>
      </c>
      <c r="EA571" s="7" t="str">
        <f>+IFERROR(VLOOKUP(DX571,Auxiliar!$A:$C,3,0),"")</f>
        <v>1b 15% | 100b 18%</v>
      </c>
      <c r="EC571" s="1">
        <v>2424</v>
      </c>
      <c r="ED571" s="12" t="s">
        <v>47</v>
      </c>
      <c r="EE571" s="6">
        <f>+IFERROR(VALUE(RIGHT(Tabla23[[#This Row],[B2B]],6)),"")</f>
        <v>2424</v>
      </c>
      <c r="EF571" s="6" t="str">
        <f>+IFERROR(VLOOKUP(ED571,Auxiliar!$A:$C,2,0),"")</f>
        <v>VALUE LATON</v>
      </c>
      <c r="EG571" s="7" t="str">
        <f>+IFERROR(VLOOKUP(ED571,Auxiliar!$A:$C,3,0),"")</f>
        <v>1b 10% | 5b 15% | 192b 0%</v>
      </c>
      <c r="EI571" s="1"/>
      <c r="EJ571" s="12"/>
      <c r="EK571" s="6" t="str">
        <f>+IFERROR(VALUE(RIGHT(Tabla24[[#This Row],[B2B]],6)),"")</f>
        <v/>
      </c>
      <c r="EL571" s="6" t="str">
        <f>+IFERROR(VLOOKUP(EJ571,Auxiliar!$A:$C,2,0),"")</f>
        <v/>
      </c>
      <c r="EM571" s="7" t="str">
        <f>+IFERROR(VLOOKUP(EJ571,Auxiliar!$A:$C,3,0),"")</f>
        <v/>
      </c>
      <c r="EO571" s="1"/>
      <c r="EP571" s="12"/>
      <c r="EQ571" s="6" t="str">
        <f>+IFERROR(VALUE(RIGHT(Tabla25[[#This Row],[B2B]],6)),"")</f>
        <v/>
      </c>
      <c r="ER571" s="6" t="str">
        <f>+IFERROR(VLOOKUP(EP571,Auxiliar!$A:$C,2,0),"")</f>
        <v/>
      </c>
      <c r="ES571" s="7" t="str">
        <f>+IFERROR(VLOOKUP(EP571,Auxiliar!$A:$C,3,0),"")</f>
        <v/>
      </c>
      <c r="EU571" s="1"/>
      <c r="EV571" s="12"/>
      <c r="EW571" s="6" t="str">
        <f>+IFERROR(VALUE(RIGHT(Tabla26[[#This Row],[B2B]],6)),"")</f>
        <v/>
      </c>
      <c r="EX571" s="6" t="str">
        <f>+IFERROR(VLOOKUP(EV571,Auxiliar!$A:$C,2,0),"")</f>
        <v/>
      </c>
      <c r="EY571" s="7" t="str">
        <f>+IFERROR(VLOOKUP(EV571,Auxiliar!$A:$C,3,0),"")</f>
        <v/>
      </c>
      <c r="EZ571" s="1"/>
      <c r="FA571" s="12"/>
      <c r="FB571" s="6" t="str">
        <f>+IFERROR(VALUE(RIGHT(Tabla27[[#This Row],[B2B]],6)),"")</f>
        <v/>
      </c>
      <c r="FC571" s="6" t="str">
        <f>+IFERROR(VLOOKUP(FA571,Auxiliar!$A:$C,2,0),"")</f>
        <v/>
      </c>
      <c r="FD571" s="7" t="str">
        <f>+IFERROR(VLOOKUP(FA571,Auxiliar!$A:$C,3,0),"")</f>
        <v/>
      </c>
      <c r="FE571" s="1"/>
      <c r="FF571" s="12"/>
      <c r="FG571" s="6" t="str">
        <f>+IFERROR(VALUE(RIGHT(Tabla28[[#This Row],[B2B]],6)),"")</f>
        <v/>
      </c>
      <c r="FH571" s="6" t="str">
        <f>+IFERROR(VLOOKUP(FF571,Auxiliar!$A:$C,2,0),"")</f>
        <v/>
      </c>
      <c r="FI571" s="7" t="str">
        <f>+IFERROR(VLOOKUP(FF571,Auxiliar!$A:$C,3,0),"")</f>
        <v/>
      </c>
      <c r="FJ571" s="1"/>
      <c r="FK571" s="12"/>
      <c r="FL571" s="6" t="str">
        <f>+IFERROR(VALUE(RIGHT(Tabla29[[#This Row],[B2B]],6)),"")</f>
        <v/>
      </c>
      <c r="FM571" s="6" t="str">
        <f>+IFERROR(VLOOKUP(FK571,Auxiliar!$A:$C,2,0),"")</f>
        <v/>
      </c>
      <c r="FN571" s="7" t="str">
        <f>+IFERROR(VLOOKUP(FK571,Auxiliar!$A:$C,3,0),"")</f>
        <v/>
      </c>
      <c r="FO571" s="1"/>
      <c r="FP571" s="12"/>
      <c r="FQ571" s="6" t="str">
        <f>+IFERROR(VALUE(RIGHT(Tabla30[[#This Row],[B2B]],6)),"")</f>
        <v/>
      </c>
      <c r="FR571" s="6" t="str">
        <f>+IFERROR(VLOOKUP(FP571,Auxiliar!$A:$C,2,0),"")</f>
        <v/>
      </c>
      <c r="FS571" s="7"/>
      <c r="FT571" s="1"/>
      <c r="FU571" s="12"/>
      <c r="FV571" s="6" t="str">
        <f>+IFERROR(VALUE(RIGHT(Tabla31[[#This Row],[B2B]],6)),"")</f>
        <v/>
      </c>
      <c r="FW571" s="6" t="str">
        <f>+IFERROR(VLOOKUP(FU571,Auxiliar!$A:$C,2,0),"")</f>
        <v/>
      </c>
      <c r="FX571" s="7" t="str">
        <f>+IFERROR(VLOOKUP(FU571,Auxiliar!$A:$C,3,0),"")</f>
        <v/>
      </c>
      <c r="FY571" s="1"/>
      <c r="FZ571" s="12"/>
      <c r="GA571" s="6" t="str">
        <f>+IFERROR(VALUE(RIGHT(Tabla32[[#This Row],[B2B]],6)),"")</f>
        <v/>
      </c>
      <c r="GB571" s="6" t="str">
        <f>+IFERROR(VLOOKUP(FZ571,Auxiliar!$A:$C,2,0),"")</f>
        <v/>
      </c>
      <c r="GC571" s="7" t="str">
        <f>+IFERROR(VLOOKUP(FZ571,Auxiliar!$A:$C,3,0),"")</f>
        <v/>
      </c>
      <c r="GD571" s="1"/>
      <c r="GE571" s="12"/>
      <c r="GF571" s="6" t="str">
        <f>+IFERROR(VALUE(RIGHT(Tabla33[[#This Row],[B2B]],6)),"")</f>
        <v/>
      </c>
      <c r="GG571" s="6" t="str">
        <f>+IFERROR(VLOOKUP(GE571,Auxiliar!$A:$C,2,0),"")</f>
        <v/>
      </c>
      <c r="GH571" s="7" t="str">
        <f>+IFERROR(VLOOKUP(GE571,Auxiliar!$A:$C,3,0),"")</f>
        <v/>
      </c>
    </row>
    <row r="572" spans="1:190" x14ac:dyDescent="0.25">
      <c r="A572" s="1"/>
      <c r="B572" s="1"/>
      <c r="C572" t="str">
        <f>+IFERROR(VALUE(RIGHT(Tabla1[[#This Row],[B2B]],6)),"")</f>
        <v/>
      </c>
      <c r="D572" t="str">
        <f>+IFERROR(VLOOKUP(B572,Auxiliar!$A:$C,2,0),"")</f>
        <v/>
      </c>
      <c r="E572" s="5" t="str">
        <f>+IFERROR(VLOOKUP(B572,Auxiliar!$A:$C,3,0),"")</f>
        <v/>
      </c>
      <c r="S572" s="1">
        <v>6010</v>
      </c>
      <c r="T572" s="1" t="s">
        <v>9</v>
      </c>
      <c r="U572" s="6">
        <f>+IFERROR(VALUE(RIGHT(Tabla4[[#This Row],[B2B]],6)),"")</f>
        <v>6010</v>
      </c>
      <c r="V572" s="6" t="str">
        <f>+IFERROR(VLOOKUP(T572,Auxiliar!$A:$C,2,0),"")</f>
        <v>CORE</v>
      </c>
      <c r="W572" s="7" t="str">
        <f>+IFERROR(VLOOKUP(T572,Auxiliar!$A:$C,3,0),"")</f>
        <v>0b 1% | 2b 5% | 4b 6%</v>
      </c>
      <c r="AK572" s="1">
        <v>5719</v>
      </c>
      <c r="AL572" s="1" t="s">
        <v>30</v>
      </c>
      <c r="AM572" s="6">
        <f>+IFERROR(VALUE(RIGHT(Tabla7[[#This Row],[B2B]],6)),"")</f>
        <v>5719</v>
      </c>
      <c r="AN572" s="6" t="str">
        <f>+IFERROR(VLOOKUP(AL572,Auxiliar!$A:$C,2,0),"")</f>
        <v>LATONES</v>
      </c>
      <c r="AO572" s="7" t="str">
        <f>+IFERROR(VLOOKUP(AL572,Auxiliar!$A:$C,3,0),"")</f>
        <v>1b 4% | 5b 7% | 97b 0%</v>
      </c>
      <c r="AW572" s="1"/>
      <c r="AX572" s="1" t="s">
        <v>32</v>
      </c>
      <c r="AY572" s="6" t="str">
        <f>+IFERROR(VALUE(RIGHT(Tabla9[[#This Row],[B2B]],6)),"")</f>
        <v/>
      </c>
      <c r="AZ572" s="6" t="str">
        <f>+IFERROR(VLOOKUP(AX572,Auxiliar!$A:$C,2,0),"")</f>
        <v>LATONES</v>
      </c>
      <c r="BA572" s="7" t="str">
        <f>+IFERROR(VLOOKUP(AX572,Auxiliar!$A:$C,3,0),"")</f>
        <v>2b 3% | 4b 4% | 6b 5% | 10b 8%  | 385b 0%</v>
      </c>
      <c r="BI572" s="1"/>
      <c r="BJ572" s="1"/>
      <c r="BK572" s="6" t="str">
        <f>+IFERROR(VALUE(RIGHT(Tabla11[[#This Row],[B2B]],6)),"")</f>
        <v/>
      </c>
      <c r="BL572" s="6" t="str">
        <f>+IFERROR(VLOOKUP(BJ572,Auxiliar!$A:$C,2,0),"")</f>
        <v/>
      </c>
      <c r="BM572" s="7" t="str">
        <f>+IFERROR(VLOOKUP(BJ572,Auxiliar!$A:$C,3,0),"")</f>
        <v/>
      </c>
      <c r="BO572" s="1">
        <v>2442</v>
      </c>
      <c r="BP572" s="1" t="s">
        <v>39</v>
      </c>
      <c r="BQ572" s="6">
        <f>+IFERROR(VALUE(RIGHT(Tabla12[[#This Row],[B2B]],6)),"")</f>
        <v>2442</v>
      </c>
      <c r="BR572" s="6" t="str">
        <f>+IFERROR(VLOOKUP(BP572,Auxiliar!$A:$C,2,0),"")</f>
        <v>VALUE LITRO</v>
      </c>
      <c r="BS572" s="7" t="str">
        <f>+IFERROR(VLOOKUP(BP572,Auxiliar!$A:$C,3,0),"")</f>
        <v>1b 12%</v>
      </c>
      <c r="CA572" s="1">
        <v>4869</v>
      </c>
      <c r="CB572" s="1" t="s">
        <v>35</v>
      </c>
      <c r="CC572" s="6">
        <f>+IFERROR(VALUE(RIGHT(Tabla14[[#This Row],[B2B]],6)),"")</f>
        <v>4869</v>
      </c>
      <c r="CD572" s="6" t="str">
        <f>+IFERROR(VLOOKUP(CB572,Auxiliar!$A:$C,2,0),"")</f>
        <v>Corona 710cc</v>
      </c>
      <c r="CE572" s="7" t="str">
        <f>+IFERROR(VLOOKUP(CB572,Auxiliar!$A:$C,3,0),"")</f>
        <v>1b 10% | 85b 0%</v>
      </c>
      <c r="CG572" s="1"/>
      <c r="CH572" s="1"/>
      <c r="CI572" s="6" t="str">
        <f>+IFERROR(VALUE(RIGHT(Tabla15[[#This Row],[B2B]],6)),"")</f>
        <v/>
      </c>
      <c r="CJ572" s="6" t="str">
        <f>+IFERROR(VLOOKUP(CH572,Auxiliar!$A:$C,2,0),"")</f>
        <v/>
      </c>
      <c r="CK572" s="7" t="str">
        <f>+IFERROR(VLOOKUP(CH572,Auxiliar!$A:$C,3,0),"")</f>
        <v/>
      </c>
      <c r="CM572" s="1">
        <v>4813</v>
      </c>
      <c r="CN572" s="1" t="s">
        <v>20</v>
      </c>
      <c r="CO572" s="6">
        <v>4813</v>
      </c>
      <c r="CP572" s="6" t="s">
        <v>20</v>
      </c>
      <c r="CQ572" s="7" t="s">
        <v>21</v>
      </c>
      <c r="CS572" s="1"/>
      <c r="CT572" s="1"/>
      <c r="CU572" s="6" t="str">
        <f>+IFERROR(VALUE(RIGHT(Tabla17[[#This Row],[B2B]],6)),"")</f>
        <v/>
      </c>
      <c r="CV572" s="6" t="str">
        <f>+IFERROR(VLOOKUP(CT572,Auxiliar!$A:$C,2,0),"")</f>
        <v/>
      </c>
      <c r="CW572" s="7" t="str">
        <f>+IFERROR(VLOOKUP(CT572,Auxiliar!$A:$C,3,0),"")</f>
        <v/>
      </c>
      <c r="CY572" s="1">
        <v>4813</v>
      </c>
      <c r="CZ572" s="1" t="s">
        <v>16</v>
      </c>
      <c r="DA572" s="6">
        <f>+IFERROR(VALUE(RIGHT(Tabla18[[#This Row],[B2B]],6)),"")</f>
        <v>4813</v>
      </c>
      <c r="DB572" s="6" t="str">
        <f>+IFERROR(VLOOKUP(CZ572,Auxiliar!$A:$C,2,0),"")</f>
        <v>PREMIUM</v>
      </c>
      <c r="DC572" s="7" t="str">
        <f>+IFERROR(VLOOKUP(CZ572,Auxiliar!$A:$C,3,0),"")</f>
        <v>0b 0% | 2b 2% | 5b 3,5% | 10b 5%</v>
      </c>
      <c r="DE572" s="1">
        <v>4813</v>
      </c>
      <c r="DF572" s="1" t="s">
        <v>19</v>
      </c>
      <c r="DG572" s="6">
        <f>+IFERROR(VALUE(RIGHT(Tabla19[[#This Row],[B2B]],6)),"")</f>
        <v>4813</v>
      </c>
      <c r="DH572" s="6" t="str">
        <f>+IFERROR(VLOOKUP(DF572,Auxiliar!$A:$C,2,0),"")</f>
        <v>MICHELOB</v>
      </c>
      <c r="DI572" s="7" t="str">
        <f>+IFERROR(VLOOKUP(DF572,Auxiliar!$A:$C,3,0),"")</f>
        <v>1b 7% | 3b 22% | 8b 27%</v>
      </c>
      <c r="DK572" s="1"/>
      <c r="DL572" s="1"/>
      <c r="DM572" s="6" t="str">
        <f>+IFERROR(VALUE(RIGHT(Tabla20[[#This Row],[B2B]],6)),"")</f>
        <v/>
      </c>
      <c r="DN572" s="6" t="str">
        <f>+IFERROR(VLOOKUP(DL572,Auxiliar!$A:$C,2,0),"")</f>
        <v/>
      </c>
      <c r="DO572" s="7" t="str">
        <f>+IFERROR(VLOOKUP(DL572,Auxiliar!$A:$C,3,0),"")</f>
        <v/>
      </c>
      <c r="DQ572" s="1">
        <v>4812</v>
      </c>
      <c r="DR572" s="12" t="s">
        <v>24</v>
      </c>
      <c r="DS572" s="6">
        <f>+IFERROR(VALUE(RIGHT(Tabla21[[#This Row],[B2B]],6)),"")</f>
        <v>4812</v>
      </c>
      <c r="DT572" s="6" t="str">
        <f>+IFERROR(VLOOKUP(DR572,Auxiliar!$A:$C,2,0),"")</f>
        <v>CORONA PORRON</v>
      </c>
      <c r="DU572" s="7" t="str">
        <f>+IFERROR(VLOOKUP(DR572,Auxiliar!$A:$C,3,0),"")</f>
        <v>1b 5% | 20b 0%</v>
      </c>
      <c r="DW572" s="1">
        <v>2471</v>
      </c>
      <c r="DX572" s="12" t="s">
        <v>43</v>
      </c>
      <c r="DY572" s="6">
        <f>+IFERROR(VALUE(RIGHT(Tabla22[[#This Row],[B2B]],6)),"")</f>
        <v>2471</v>
      </c>
      <c r="DZ572" s="6" t="str">
        <f>+IFERROR(VLOOKUP(DX572,Auxiliar!$A:$C,2,0),"")</f>
        <v xml:space="preserve">VALUE LATA </v>
      </c>
      <c r="EA572" s="7" t="str">
        <f>+IFERROR(VLOOKUP(DX572,Auxiliar!$A:$C,3,0),"")</f>
        <v>1b 15% | 100b 18%</v>
      </c>
      <c r="EC572" s="1">
        <v>11680</v>
      </c>
      <c r="ED572" s="12" t="s">
        <v>47</v>
      </c>
      <c r="EE572" s="6">
        <f>+IFERROR(VALUE(RIGHT(Tabla23[[#This Row],[B2B]],6)),"")</f>
        <v>11680</v>
      </c>
      <c r="EF572" s="6" t="str">
        <f>+IFERROR(VLOOKUP(ED572,Auxiliar!$A:$C,2,0),"")</f>
        <v>VALUE LATON</v>
      </c>
      <c r="EG572" s="7" t="str">
        <f>+IFERROR(VLOOKUP(ED572,Auxiliar!$A:$C,3,0),"")</f>
        <v>1b 10% | 5b 15% | 192b 0%</v>
      </c>
      <c r="EI572" s="1"/>
      <c r="EJ572" s="12"/>
      <c r="EK572" s="6" t="str">
        <f>+IFERROR(VALUE(RIGHT(Tabla24[[#This Row],[B2B]],6)),"")</f>
        <v/>
      </c>
      <c r="EL572" s="6" t="str">
        <f>+IFERROR(VLOOKUP(EJ572,Auxiliar!$A:$C,2,0),"")</f>
        <v/>
      </c>
      <c r="EM572" s="7" t="str">
        <f>+IFERROR(VLOOKUP(EJ572,Auxiliar!$A:$C,3,0),"")</f>
        <v/>
      </c>
      <c r="EO572" s="1"/>
      <c r="EP572" s="12"/>
      <c r="EQ572" s="6" t="str">
        <f>+IFERROR(VALUE(RIGHT(Tabla25[[#This Row],[B2B]],6)),"")</f>
        <v/>
      </c>
      <c r="ER572" s="6" t="str">
        <f>+IFERROR(VLOOKUP(EP572,Auxiliar!$A:$C,2,0),"")</f>
        <v/>
      </c>
      <c r="ES572" s="7" t="str">
        <f>+IFERROR(VLOOKUP(EP572,Auxiliar!$A:$C,3,0),"")</f>
        <v/>
      </c>
      <c r="EU572" s="1"/>
      <c r="EV572" s="12"/>
      <c r="EW572" s="6" t="str">
        <f>+IFERROR(VALUE(RIGHT(Tabla26[[#This Row],[B2B]],6)),"")</f>
        <v/>
      </c>
      <c r="EX572" s="6" t="str">
        <f>+IFERROR(VLOOKUP(EV572,Auxiliar!$A:$C,2,0),"")</f>
        <v/>
      </c>
      <c r="EY572" s="7" t="str">
        <f>+IFERROR(VLOOKUP(EV572,Auxiliar!$A:$C,3,0),"")</f>
        <v/>
      </c>
      <c r="EZ572" s="1"/>
      <c r="FA572" s="12"/>
      <c r="FB572" s="6" t="str">
        <f>+IFERROR(VALUE(RIGHT(Tabla27[[#This Row],[B2B]],6)),"")</f>
        <v/>
      </c>
      <c r="FC572" s="6" t="str">
        <f>+IFERROR(VLOOKUP(FA572,Auxiliar!$A:$C,2,0),"")</f>
        <v/>
      </c>
      <c r="FD572" s="7" t="str">
        <f>+IFERROR(VLOOKUP(FA572,Auxiliar!$A:$C,3,0),"")</f>
        <v/>
      </c>
      <c r="FE572" s="1"/>
      <c r="FF572" s="12"/>
      <c r="FG572" s="6" t="str">
        <f>+IFERROR(VALUE(RIGHT(Tabla28[[#This Row],[B2B]],6)),"")</f>
        <v/>
      </c>
      <c r="FH572" s="6" t="str">
        <f>+IFERROR(VLOOKUP(FF572,Auxiliar!$A:$C,2,0),"")</f>
        <v/>
      </c>
      <c r="FI572" s="7" t="str">
        <f>+IFERROR(VLOOKUP(FF572,Auxiliar!$A:$C,3,0),"")</f>
        <v/>
      </c>
      <c r="FJ572" s="1"/>
      <c r="FK572" s="12"/>
      <c r="FL572" s="6" t="str">
        <f>+IFERROR(VALUE(RIGHT(Tabla29[[#This Row],[B2B]],6)),"")</f>
        <v/>
      </c>
      <c r="FM572" s="6" t="str">
        <f>+IFERROR(VLOOKUP(FK572,Auxiliar!$A:$C,2,0),"")</f>
        <v/>
      </c>
      <c r="FN572" s="7" t="str">
        <f>+IFERROR(VLOOKUP(FK572,Auxiliar!$A:$C,3,0),"")</f>
        <v/>
      </c>
      <c r="FO572" s="1"/>
      <c r="FP572" s="12"/>
      <c r="FQ572" s="6" t="str">
        <f>+IFERROR(VALUE(RIGHT(Tabla30[[#This Row],[B2B]],6)),"")</f>
        <v/>
      </c>
      <c r="FR572" s="6" t="str">
        <f>+IFERROR(VLOOKUP(FP572,Auxiliar!$A:$C,2,0),"")</f>
        <v/>
      </c>
      <c r="FS572" s="7"/>
      <c r="FT572" s="1"/>
      <c r="FU572" s="12"/>
      <c r="FV572" s="6" t="str">
        <f>+IFERROR(VALUE(RIGHT(Tabla31[[#This Row],[B2B]],6)),"")</f>
        <v/>
      </c>
      <c r="FW572" s="6" t="str">
        <f>+IFERROR(VLOOKUP(FU572,Auxiliar!$A:$C,2,0),"")</f>
        <v/>
      </c>
      <c r="FX572" s="7" t="str">
        <f>+IFERROR(VLOOKUP(FU572,Auxiliar!$A:$C,3,0),"")</f>
        <v/>
      </c>
      <c r="FY572" s="1"/>
      <c r="FZ572" s="12"/>
      <c r="GA572" s="6" t="str">
        <f>+IFERROR(VALUE(RIGHT(Tabla32[[#This Row],[B2B]],6)),"")</f>
        <v/>
      </c>
      <c r="GB572" s="6" t="str">
        <f>+IFERROR(VLOOKUP(FZ572,Auxiliar!$A:$C,2,0),"")</f>
        <v/>
      </c>
      <c r="GC572" s="7" t="str">
        <f>+IFERROR(VLOOKUP(FZ572,Auxiliar!$A:$C,3,0),"")</f>
        <v/>
      </c>
      <c r="GD572" s="1"/>
      <c r="GE572" s="12"/>
      <c r="GF572" s="6" t="str">
        <f>+IFERROR(VALUE(RIGHT(Tabla33[[#This Row],[B2B]],6)),"")</f>
        <v/>
      </c>
      <c r="GG572" s="6" t="str">
        <f>+IFERROR(VLOOKUP(GE572,Auxiliar!$A:$C,2,0),"")</f>
        <v/>
      </c>
      <c r="GH572" s="7" t="str">
        <f>+IFERROR(VLOOKUP(GE572,Auxiliar!$A:$C,3,0),"")</f>
        <v/>
      </c>
    </row>
    <row r="573" spans="1:190" x14ac:dyDescent="0.25">
      <c r="A573" s="1"/>
      <c r="B573" s="1"/>
      <c r="C573" t="str">
        <f>+IFERROR(VALUE(RIGHT(Tabla1[[#This Row],[B2B]],6)),"")</f>
        <v/>
      </c>
      <c r="D573" t="str">
        <f>+IFERROR(VLOOKUP(B573,Auxiliar!$A:$C,2,0),"")</f>
        <v/>
      </c>
      <c r="E573" s="5" t="str">
        <f>+IFERROR(VLOOKUP(B573,Auxiliar!$A:$C,3,0),"")</f>
        <v/>
      </c>
      <c r="S573" s="1">
        <v>6017</v>
      </c>
      <c r="T573" s="1" t="s">
        <v>9</v>
      </c>
      <c r="U573" s="6">
        <f>+IFERROR(VALUE(RIGHT(Tabla4[[#This Row],[B2B]],6)),"")</f>
        <v>6017</v>
      </c>
      <c r="V573" s="6" t="str">
        <f>+IFERROR(VLOOKUP(T573,Auxiliar!$A:$C,2,0),"")</f>
        <v>CORE</v>
      </c>
      <c r="W573" s="7" t="str">
        <f>+IFERROR(VLOOKUP(T573,Auxiliar!$A:$C,3,0),"")</f>
        <v>0b 1% | 2b 5% | 4b 6%</v>
      </c>
      <c r="AK573" s="1">
        <v>5721</v>
      </c>
      <c r="AL573" s="1" t="s">
        <v>30</v>
      </c>
      <c r="AM573" s="6">
        <f>+IFERROR(VALUE(RIGHT(Tabla7[[#This Row],[B2B]],6)),"")</f>
        <v>5721</v>
      </c>
      <c r="AN573" s="6" t="str">
        <f>+IFERROR(VLOOKUP(AL573,Auxiliar!$A:$C,2,0),"")</f>
        <v>LATONES</v>
      </c>
      <c r="AO573" s="7" t="str">
        <f>+IFERROR(VLOOKUP(AL573,Auxiliar!$A:$C,3,0),"")</f>
        <v>1b 4% | 5b 7% | 97b 0%</v>
      </c>
      <c r="AW573" s="1"/>
      <c r="AX573" s="1" t="s">
        <v>32</v>
      </c>
      <c r="AY573" s="6" t="str">
        <f>+IFERROR(VALUE(RIGHT(Tabla9[[#This Row],[B2B]],6)),"")</f>
        <v/>
      </c>
      <c r="AZ573" s="6" t="str">
        <f>+IFERROR(VLOOKUP(AX573,Auxiliar!$A:$C,2,0),"")</f>
        <v>LATONES</v>
      </c>
      <c r="BA573" s="7" t="str">
        <f>+IFERROR(VLOOKUP(AX573,Auxiliar!$A:$C,3,0),"")</f>
        <v>2b 3% | 4b 4% | 6b 5% | 10b 8%  | 385b 0%</v>
      </c>
      <c r="BI573" s="1"/>
      <c r="BJ573" s="1"/>
      <c r="BK573" s="6" t="str">
        <f>+IFERROR(VALUE(RIGHT(Tabla11[[#This Row],[B2B]],6)),"")</f>
        <v/>
      </c>
      <c r="BL573" s="6" t="str">
        <f>+IFERROR(VLOOKUP(BJ573,Auxiliar!$A:$C,2,0),"")</f>
        <v/>
      </c>
      <c r="BM573" s="7" t="str">
        <f>+IFERROR(VLOOKUP(BJ573,Auxiliar!$A:$C,3,0),"")</f>
        <v/>
      </c>
      <c r="BO573" s="1">
        <v>11692</v>
      </c>
      <c r="BP573" s="1" t="s">
        <v>39</v>
      </c>
      <c r="BQ573" s="6">
        <f>+IFERROR(VALUE(RIGHT(Tabla12[[#This Row],[B2B]],6)),"")</f>
        <v>11692</v>
      </c>
      <c r="BR573" s="6" t="str">
        <f>+IFERROR(VLOOKUP(BP573,Auxiliar!$A:$C,2,0),"")</f>
        <v>VALUE LITRO</v>
      </c>
      <c r="BS573" s="7" t="str">
        <f>+IFERROR(VLOOKUP(BP573,Auxiliar!$A:$C,3,0),"")</f>
        <v>1b 12%</v>
      </c>
      <c r="CA573" s="1">
        <v>4870</v>
      </c>
      <c r="CB573" s="1" t="s">
        <v>35</v>
      </c>
      <c r="CC573" s="6">
        <f>+IFERROR(VALUE(RIGHT(Tabla14[[#This Row],[B2B]],6)),"")</f>
        <v>4870</v>
      </c>
      <c r="CD573" s="6" t="str">
        <f>+IFERROR(VLOOKUP(CB573,Auxiliar!$A:$C,2,0),"")</f>
        <v>Corona 710cc</v>
      </c>
      <c r="CE573" s="7" t="str">
        <f>+IFERROR(VLOOKUP(CB573,Auxiliar!$A:$C,3,0),"")</f>
        <v>1b 10% | 85b 0%</v>
      </c>
      <c r="CG573" s="1"/>
      <c r="CH573" s="1"/>
      <c r="CI573" s="6" t="str">
        <f>+IFERROR(VALUE(RIGHT(Tabla15[[#This Row],[B2B]],6)),"")</f>
        <v/>
      </c>
      <c r="CJ573" s="6" t="str">
        <f>+IFERROR(VLOOKUP(CH573,Auxiliar!$A:$C,2,0),"")</f>
        <v/>
      </c>
      <c r="CK573" s="7" t="str">
        <f>+IFERROR(VLOOKUP(CH573,Auxiliar!$A:$C,3,0),"")</f>
        <v/>
      </c>
      <c r="CM573" s="1">
        <v>4818</v>
      </c>
      <c r="CN573" s="1" t="s">
        <v>20</v>
      </c>
      <c r="CO573" s="6">
        <v>4818</v>
      </c>
      <c r="CP573" s="6" t="s">
        <v>20</v>
      </c>
      <c r="CQ573" s="7" t="s">
        <v>21</v>
      </c>
      <c r="CS573" s="1"/>
      <c r="CT573" s="1"/>
      <c r="CU573" s="6" t="str">
        <f>+IFERROR(VALUE(RIGHT(Tabla17[[#This Row],[B2B]],6)),"")</f>
        <v/>
      </c>
      <c r="CV573" s="6" t="str">
        <f>+IFERROR(VLOOKUP(CT573,Auxiliar!$A:$C,2,0),"")</f>
        <v/>
      </c>
      <c r="CW573" s="7" t="str">
        <f>+IFERROR(VLOOKUP(CT573,Auxiliar!$A:$C,3,0),"")</f>
        <v/>
      </c>
      <c r="CY573" s="1">
        <v>4818</v>
      </c>
      <c r="CZ573" s="1" t="s">
        <v>16</v>
      </c>
      <c r="DA573" s="6">
        <f>+IFERROR(VALUE(RIGHT(Tabla18[[#This Row],[B2B]],6)),"")</f>
        <v>4818</v>
      </c>
      <c r="DB573" s="6" t="str">
        <f>+IFERROR(VLOOKUP(CZ573,Auxiliar!$A:$C,2,0),"")</f>
        <v>PREMIUM</v>
      </c>
      <c r="DC573" s="7" t="str">
        <f>+IFERROR(VLOOKUP(CZ573,Auxiliar!$A:$C,3,0),"")</f>
        <v>0b 0% | 2b 2% | 5b 3,5% | 10b 5%</v>
      </c>
      <c r="DE573" s="1">
        <v>4818</v>
      </c>
      <c r="DF573" s="1" t="s">
        <v>19</v>
      </c>
      <c r="DG573" s="6">
        <f>+IFERROR(VALUE(RIGHT(Tabla19[[#This Row],[B2B]],6)),"")</f>
        <v>4818</v>
      </c>
      <c r="DH573" s="6" t="str">
        <f>+IFERROR(VLOOKUP(DF573,Auxiliar!$A:$C,2,0),"")</f>
        <v>MICHELOB</v>
      </c>
      <c r="DI573" s="7" t="str">
        <f>+IFERROR(VLOOKUP(DF573,Auxiliar!$A:$C,3,0),"")</f>
        <v>1b 7% | 3b 22% | 8b 27%</v>
      </c>
      <c r="DK573" s="1"/>
      <c r="DL573" s="1"/>
      <c r="DM573" s="6" t="str">
        <f>+IFERROR(VALUE(RIGHT(Tabla20[[#This Row],[B2B]],6)),"")</f>
        <v/>
      </c>
      <c r="DN573" s="6" t="str">
        <f>+IFERROR(VLOOKUP(DL573,Auxiliar!$A:$C,2,0),"")</f>
        <v/>
      </c>
      <c r="DO573" s="7" t="str">
        <f>+IFERROR(VLOOKUP(DL573,Auxiliar!$A:$C,3,0),"")</f>
        <v/>
      </c>
      <c r="DQ573" s="1">
        <v>4813</v>
      </c>
      <c r="DR573" s="12" t="s">
        <v>24</v>
      </c>
      <c r="DS573" s="6">
        <f>+IFERROR(VALUE(RIGHT(Tabla21[[#This Row],[B2B]],6)),"")</f>
        <v>4813</v>
      </c>
      <c r="DT573" s="6" t="str">
        <f>+IFERROR(VLOOKUP(DR573,Auxiliar!$A:$C,2,0),"")</f>
        <v>CORONA PORRON</v>
      </c>
      <c r="DU573" s="7" t="str">
        <f>+IFERROR(VLOOKUP(DR573,Auxiliar!$A:$C,3,0),"")</f>
        <v>1b 5% | 20b 0%</v>
      </c>
      <c r="DW573" s="1">
        <v>2501</v>
      </c>
      <c r="DX573" s="12" t="s">
        <v>43</v>
      </c>
      <c r="DY573" s="6">
        <f>+IFERROR(VALUE(RIGHT(Tabla22[[#This Row],[B2B]],6)),"")</f>
        <v>2501</v>
      </c>
      <c r="DZ573" s="6" t="str">
        <f>+IFERROR(VLOOKUP(DX573,Auxiliar!$A:$C,2,0),"")</f>
        <v xml:space="preserve">VALUE LATA </v>
      </c>
      <c r="EA573" s="7" t="str">
        <f>+IFERROR(VLOOKUP(DX573,Auxiliar!$A:$C,3,0),"")</f>
        <v>1b 15% | 100b 18%</v>
      </c>
      <c r="EC573" s="1">
        <v>2442</v>
      </c>
      <c r="ED573" s="12" t="s">
        <v>47</v>
      </c>
      <c r="EE573" s="6">
        <f>+IFERROR(VALUE(RIGHT(Tabla23[[#This Row],[B2B]],6)),"")</f>
        <v>2442</v>
      </c>
      <c r="EF573" s="6" t="str">
        <f>+IFERROR(VLOOKUP(ED573,Auxiliar!$A:$C,2,0),"")</f>
        <v>VALUE LATON</v>
      </c>
      <c r="EG573" s="7" t="str">
        <f>+IFERROR(VLOOKUP(ED573,Auxiliar!$A:$C,3,0),"")</f>
        <v>1b 10% | 5b 15% | 192b 0%</v>
      </c>
      <c r="EI573" s="1"/>
      <c r="EJ573" s="12"/>
      <c r="EK573" s="6" t="str">
        <f>+IFERROR(VALUE(RIGHT(Tabla24[[#This Row],[B2B]],6)),"")</f>
        <v/>
      </c>
      <c r="EL573" s="6" t="str">
        <f>+IFERROR(VLOOKUP(EJ573,Auxiliar!$A:$C,2,0),"")</f>
        <v/>
      </c>
      <c r="EM573" s="7" t="str">
        <f>+IFERROR(VLOOKUP(EJ573,Auxiliar!$A:$C,3,0),"")</f>
        <v/>
      </c>
      <c r="EO573" s="1"/>
      <c r="EP573" s="12"/>
      <c r="EQ573" s="6" t="str">
        <f>+IFERROR(VALUE(RIGHT(Tabla25[[#This Row],[B2B]],6)),"")</f>
        <v/>
      </c>
      <c r="ER573" s="6" t="str">
        <f>+IFERROR(VLOOKUP(EP573,Auxiliar!$A:$C,2,0),"")</f>
        <v/>
      </c>
      <c r="ES573" s="7" t="str">
        <f>+IFERROR(VLOOKUP(EP573,Auxiliar!$A:$C,3,0),"")</f>
        <v/>
      </c>
      <c r="EU573" s="1"/>
      <c r="EV573" s="12"/>
      <c r="EW573" s="6" t="str">
        <f>+IFERROR(VALUE(RIGHT(Tabla26[[#This Row],[B2B]],6)),"")</f>
        <v/>
      </c>
      <c r="EX573" s="6" t="str">
        <f>+IFERROR(VLOOKUP(EV573,Auxiliar!$A:$C,2,0),"")</f>
        <v/>
      </c>
      <c r="EY573" s="7" t="str">
        <f>+IFERROR(VLOOKUP(EV573,Auxiliar!$A:$C,3,0),"")</f>
        <v/>
      </c>
      <c r="EZ573" s="1"/>
      <c r="FA573" s="12"/>
      <c r="FB573" s="6" t="str">
        <f>+IFERROR(VALUE(RIGHT(Tabla27[[#This Row],[B2B]],6)),"")</f>
        <v/>
      </c>
      <c r="FC573" s="6" t="str">
        <f>+IFERROR(VLOOKUP(FA573,Auxiliar!$A:$C,2,0),"")</f>
        <v/>
      </c>
      <c r="FD573" s="7" t="str">
        <f>+IFERROR(VLOOKUP(FA573,Auxiliar!$A:$C,3,0),"")</f>
        <v/>
      </c>
      <c r="FE573" s="1"/>
      <c r="FF573" s="12"/>
      <c r="FG573" s="6" t="str">
        <f>+IFERROR(VALUE(RIGHT(Tabla28[[#This Row],[B2B]],6)),"")</f>
        <v/>
      </c>
      <c r="FH573" s="6" t="str">
        <f>+IFERROR(VLOOKUP(FF573,Auxiliar!$A:$C,2,0),"")</f>
        <v/>
      </c>
      <c r="FI573" s="7" t="str">
        <f>+IFERROR(VLOOKUP(FF573,Auxiliar!$A:$C,3,0),"")</f>
        <v/>
      </c>
      <c r="FJ573" s="1"/>
      <c r="FK573" s="12"/>
      <c r="FL573" s="6" t="str">
        <f>+IFERROR(VALUE(RIGHT(Tabla29[[#This Row],[B2B]],6)),"")</f>
        <v/>
      </c>
      <c r="FM573" s="6" t="str">
        <f>+IFERROR(VLOOKUP(FK573,Auxiliar!$A:$C,2,0),"")</f>
        <v/>
      </c>
      <c r="FN573" s="7" t="str">
        <f>+IFERROR(VLOOKUP(FK573,Auxiliar!$A:$C,3,0),"")</f>
        <v/>
      </c>
      <c r="FO573" s="1"/>
      <c r="FP573" s="12"/>
      <c r="FQ573" s="6" t="str">
        <f>+IFERROR(VALUE(RIGHT(Tabla30[[#This Row],[B2B]],6)),"")</f>
        <v/>
      </c>
      <c r="FR573" s="6" t="str">
        <f>+IFERROR(VLOOKUP(FP573,Auxiliar!$A:$C,2,0),"")</f>
        <v/>
      </c>
      <c r="FS573" s="7"/>
      <c r="FT573" s="1"/>
      <c r="FU573" s="12"/>
      <c r="FV573" s="6" t="str">
        <f>+IFERROR(VALUE(RIGHT(Tabla31[[#This Row],[B2B]],6)),"")</f>
        <v/>
      </c>
      <c r="FW573" s="6" t="str">
        <f>+IFERROR(VLOOKUP(FU573,Auxiliar!$A:$C,2,0),"")</f>
        <v/>
      </c>
      <c r="FX573" s="7" t="str">
        <f>+IFERROR(VLOOKUP(FU573,Auxiliar!$A:$C,3,0),"")</f>
        <v/>
      </c>
      <c r="FY573" s="1"/>
      <c r="FZ573" s="12"/>
      <c r="GA573" s="6" t="str">
        <f>+IFERROR(VALUE(RIGHT(Tabla32[[#This Row],[B2B]],6)),"")</f>
        <v/>
      </c>
      <c r="GB573" s="6" t="str">
        <f>+IFERROR(VLOOKUP(FZ573,Auxiliar!$A:$C,2,0),"")</f>
        <v/>
      </c>
      <c r="GC573" s="7" t="str">
        <f>+IFERROR(VLOOKUP(FZ573,Auxiliar!$A:$C,3,0),"")</f>
        <v/>
      </c>
      <c r="GD573" s="1"/>
      <c r="GE573" s="12"/>
      <c r="GF573" s="6" t="str">
        <f>+IFERROR(VALUE(RIGHT(Tabla33[[#This Row],[B2B]],6)),"")</f>
        <v/>
      </c>
      <c r="GG573" s="6" t="str">
        <f>+IFERROR(VLOOKUP(GE573,Auxiliar!$A:$C,2,0),"")</f>
        <v/>
      </c>
      <c r="GH573" s="7" t="str">
        <f>+IFERROR(VLOOKUP(GE573,Auxiliar!$A:$C,3,0),"")</f>
        <v/>
      </c>
    </row>
    <row r="574" spans="1:190" x14ac:dyDescent="0.25">
      <c r="A574" s="1"/>
      <c r="B574" s="1"/>
      <c r="C574" t="str">
        <f>+IFERROR(VALUE(RIGHT(Tabla1[[#This Row],[B2B]],6)),"")</f>
        <v/>
      </c>
      <c r="D574" t="str">
        <f>+IFERROR(VLOOKUP(B574,Auxiliar!$A:$C,2,0),"")</f>
        <v/>
      </c>
      <c r="E574" s="5" t="str">
        <f>+IFERROR(VLOOKUP(B574,Auxiliar!$A:$C,3,0),"")</f>
        <v/>
      </c>
      <c r="S574" s="1">
        <v>6022</v>
      </c>
      <c r="T574" s="1" t="s">
        <v>9</v>
      </c>
      <c r="U574" s="6">
        <f>+IFERROR(VALUE(RIGHT(Tabla4[[#This Row],[B2B]],6)),"")</f>
        <v>6022</v>
      </c>
      <c r="V574" s="6" t="str">
        <f>+IFERROR(VLOOKUP(T574,Auxiliar!$A:$C,2,0),"")</f>
        <v>CORE</v>
      </c>
      <c r="W574" s="7" t="str">
        <f>+IFERROR(VLOOKUP(T574,Auxiliar!$A:$C,3,0),"")</f>
        <v>0b 1% | 2b 5% | 4b 6%</v>
      </c>
      <c r="AK574" s="1">
        <v>5722</v>
      </c>
      <c r="AL574" s="1" t="s">
        <v>30</v>
      </c>
      <c r="AM574" s="6">
        <f>+IFERROR(VALUE(RIGHT(Tabla7[[#This Row],[B2B]],6)),"")</f>
        <v>5722</v>
      </c>
      <c r="AN574" s="6" t="str">
        <f>+IFERROR(VLOOKUP(AL574,Auxiliar!$A:$C,2,0),"")</f>
        <v>LATONES</v>
      </c>
      <c r="AO574" s="7" t="str">
        <f>+IFERROR(VLOOKUP(AL574,Auxiliar!$A:$C,3,0),"")</f>
        <v>1b 4% | 5b 7% | 97b 0%</v>
      </c>
      <c r="AW574" s="1"/>
      <c r="AX574" s="1" t="s">
        <v>32</v>
      </c>
      <c r="AY574" s="6" t="str">
        <f>+IFERROR(VALUE(RIGHT(Tabla9[[#This Row],[B2B]],6)),"")</f>
        <v/>
      </c>
      <c r="AZ574" s="6" t="str">
        <f>+IFERROR(VLOOKUP(AX574,Auxiliar!$A:$C,2,0),"")</f>
        <v>LATONES</v>
      </c>
      <c r="BA574" s="7" t="str">
        <f>+IFERROR(VLOOKUP(AX574,Auxiliar!$A:$C,3,0),"")</f>
        <v>2b 3% | 4b 4% | 6b 5% | 10b 8%  | 385b 0%</v>
      </c>
      <c r="BI574" s="1"/>
      <c r="BJ574" s="1"/>
      <c r="BK574" s="6" t="str">
        <f>+IFERROR(VALUE(RIGHT(Tabla11[[#This Row],[B2B]],6)),"")</f>
        <v/>
      </c>
      <c r="BL574" s="6" t="str">
        <f>+IFERROR(VLOOKUP(BJ574,Auxiliar!$A:$C,2,0),"")</f>
        <v/>
      </c>
      <c r="BM574" s="7" t="str">
        <f>+IFERROR(VLOOKUP(BJ574,Auxiliar!$A:$C,3,0),"")</f>
        <v/>
      </c>
      <c r="BO574" s="1">
        <v>11696</v>
      </c>
      <c r="BP574" s="1" t="s">
        <v>39</v>
      </c>
      <c r="BQ574" s="6">
        <f>+IFERROR(VALUE(RIGHT(Tabla12[[#This Row],[B2B]],6)),"")</f>
        <v>11696</v>
      </c>
      <c r="BR574" s="6" t="str">
        <f>+IFERROR(VLOOKUP(BP574,Auxiliar!$A:$C,2,0),"")</f>
        <v>VALUE LITRO</v>
      </c>
      <c r="BS574" s="7" t="str">
        <f>+IFERROR(VLOOKUP(BP574,Auxiliar!$A:$C,3,0),"")</f>
        <v>1b 12%</v>
      </c>
      <c r="CA574" s="1">
        <v>4874</v>
      </c>
      <c r="CB574" s="1" t="s">
        <v>35</v>
      </c>
      <c r="CC574" s="6">
        <f>+IFERROR(VALUE(RIGHT(Tabla14[[#This Row],[B2B]],6)),"")</f>
        <v>4874</v>
      </c>
      <c r="CD574" s="6" t="str">
        <f>+IFERROR(VLOOKUP(CB574,Auxiliar!$A:$C,2,0),"")</f>
        <v>Corona 710cc</v>
      </c>
      <c r="CE574" s="7" t="str">
        <f>+IFERROR(VLOOKUP(CB574,Auxiliar!$A:$C,3,0),"")</f>
        <v>1b 10% | 85b 0%</v>
      </c>
      <c r="CG574" s="1"/>
      <c r="CH574" s="1"/>
      <c r="CI574" s="6" t="str">
        <f>+IFERROR(VALUE(RIGHT(Tabla15[[#This Row],[B2B]],6)),"")</f>
        <v/>
      </c>
      <c r="CJ574" s="6" t="str">
        <f>+IFERROR(VLOOKUP(CH574,Auxiliar!$A:$C,2,0),"")</f>
        <v/>
      </c>
      <c r="CK574" s="7" t="str">
        <f>+IFERROR(VLOOKUP(CH574,Auxiliar!$A:$C,3,0),"")</f>
        <v/>
      </c>
      <c r="CM574" s="1">
        <v>4827</v>
      </c>
      <c r="CN574" s="1" t="s">
        <v>20</v>
      </c>
      <c r="CO574" s="6">
        <v>4827</v>
      </c>
      <c r="CP574" s="6" t="s">
        <v>20</v>
      </c>
      <c r="CQ574" s="7" t="s">
        <v>21</v>
      </c>
      <c r="CS574" s="1"/>
      <c r="CT574" s="1"/>
      <c r="CU574" s="6" t="str">
        <f>+IFERROR(VALUE(RIGHT(Tabla17[[#This Row],[B2B]],6)),"")</f>
        <v/>
      </c>
      <c r="CV574" s="6" t="str">
        <f>+IFERROR(VLOOKUP(CT574,Auxiliar!$A:$C,2,0),"")</f>
        <v/>
      </c>
      <c r="CW574" s="7" t="str">
        <f>+IFERROR(VLOOKUP(CT574,Auxiliar!$A:$C,3,0),"")</f>
        <v/>
      </c>
      <c r="CY574" s="1">
        <v>4827</v>
      </c>
      <c r="CZ574" s="1" t="s">
        <v>16</v>
      </c>
      <c r="DA574" s="6">
        <f>+IFERROR(VALUE(RIGHT(Tabla18[[#This Row],[B2B]],6)),"")</f>
        <v>4827</v>
      </c>
      <c r="DB574" s="6" t="str">
        <f>+IFERROR(VLOOKUP(CZ574,Auxiliar!$A:$C,2,0),"")</f>
        <v>PREMIUM</v>
      </c>
      <c r="DC574" s="7" t="str">
        <f>+IFERROR(VLOOKUP(CZ574,Auxiliar!$A:$C,3,0),"")</f>
        <v>0b 0% | 2b 2% | 5b 3,5% | 10b 5%</v>
      </c>
      <c r="DE574" s="1">
        <v>4827</v>
      </c>
      <c r="DF574" s="1" t="s">
        <v>19</v>
      </c>
      <c r="DG574" s="6">
        <f>+IFERROR(VALUE(RIGHT(Tabla19[[#This Row],[B2B]],6)),"")</f>
        <v>4827</v>
      </c>
      <c r="DH574" s="6" t="str">
        <f>+IFERROR(VLOOKUP(DF574,Auxiliar!$A:$C,2,0),"")</f>
        <v>MICHELOB</v>
      </c>
      <c r="DI574" s="7" t="str">
        <f>+IFERROR(VLOOKUP(DF574,Auxiliar!$A:$C,3,0),"")</f>
        <v>1b 7% | 3b 22% | 8b 27%</v>
      </c>
      <c r="DK574" s="1"/>
      <c r="DL574" s="1"/>
      <c r="DM574" s="6" t="str">
        <f>+IFERROR(VALUE(RIGHT(Tabla20[[#This Row],[B2B]],6)),"")</f>
        <v/>
      </c>
      <c r="DN574" s="6" t="str">
        <f>+IFERROR(VLOOKUP(DL574,Auxiliar!$A:$C,2,0),"")</f>
        <v/>
      </c>
      <c r="DO574" s="7" t="str">
        <f>+IFERROR(VLOOKUP(DL574,Auxiliar!$A:$C,3,0),"")</f>
        <v/>
      </c>
      <c r="DQ574" s="1">
        <v>4818</v>
      </c>
      <c r="DR574" s="12" t="s">
        <v>24</v>
      </c>
      <c r="DS574" s="6">
        <f>+IFERROR(VALUE(RIGHT(Tabla21[[#This Row],[B2B]],6)),"")</f>
        <v>4818</v>
      </c>
      <c r="DT574" s="6" t="str">
        <f>+IFERROR(VLOOKUP(DR574,Auxiliar!$A:$C,2,0),"")</f>
        <v>CORONA PORRON</v>
      </c>
      <c r="DU574" s="7" t="str">
        <f>+IFERROR(VLOOKUP(DR574,Auxiliar!$A:$C,3,0),"")</f>
        <v>1b 5% | 20b 0%</v>
      </c>
      <c r="DW574" s="1">
        <v>11708</v>
      </c>
      <c r="DX574" s="12" t="s">
        <v>43</v>
      </c>
      <c r="DY574" s="6">
        <f>+IFERROR(VALUE(RIGHT(Tabla22[[#This Row],[B2B]],6)),"")</f>
        <v>11708</v>
      </c>
      <c r="DZ574" s="6" t="str">
        <f>+IFERROR(VLOOKUP(DX574,Auxiliar!$A:$C,2,0),"")</f>
        <v xml:space="preserve">VALUE LATA </v>
      </c>
      <c r="EA574" s="7" t="str">
        <f>+IFERROR(VLOOKUP(DX574,Auxiliar!$A:$C,3,0),"")</f>
        <v>1b 15% | 100b 18%</v>
      </c>
      <c r="EC574" s="1">
        <v>11692</v>
      </c>
      <c r="ED574" s="12" t="s">
        <v>47</v>
      </c>
      <c r="EE574" s="6">
        <f>+IFERROR(VALUE(RIGHT(Tabla23[[#This Row],[B2B]],6)),"")</f>
        <v>11692</v>
      </c>
      <c r="EF574" s="6" t="str">
        <f>+IFERROR(VLOOKUP(ED574,Auxiliar!$A:$C,2,0),"")</f>
        <v>VALUE LATON</v>
      </c>
      <c r="EG574" s="7" t="str">
        <f>+IFERROR(VLOOKUP(ED574,Auxiliar!$A:$C,3,0),"")</f>
        <v>1b 10% | 5b 15% | 192b 0%</v>
      </c>
      <c r="EI574" s="1"/>
      <c r="EJ574" s="12"/>
      <c r="EK574" s="6" t="str">
        <f>+IFERROR(VALUE(RIGHT(Tabla24[[#This Row],[B2B]],6)),"")</f>
        <v/>
      </c>
      <c r="EL574" s="6" t="str">
        <f>+IFERROR(VLOOKUP(EJ574,Auxiliar!$A:$C,2,0),"")</f>
        <v/>
      </c>
      <c r="EM574" s="7" t="str">
        <f>+IFERROR(VLOOKUP(EJ574,Auxiliar!$A:$C,3,0),"")</f>
        <v/>
      </c>
      <c r="EO574" s="1"/>
      <c r="EP574" s="12"/>
      <c r="EQ574" s="6" t="str">
        <f>+IFERROR(VALUE(RIGHT(Tabla25[[#This Row],[B2B]],6)),"")</f>
        <v/>
      </c>
      <c r="ER574" s="6" t="str">
        <f>+IFERROR(VLOOKUP(EP574,Auxiliar!$A:$C,2,0),"")</f>
        <v/>
      </c>
      <c r="ES574" s="7" t="str">
        <f>+IFERROR(VLOOKUP(EP574,Auxiliar!$A:$C,3,0),"")</f>
        <v/>
      </c>
      <c r="EU574" s="1"/>
      <c r="EV574" s="12"/>
      <c r="EW574" s="6" t="str">
        <f>+IFERROR(VALUE(RIGHT(Tabla26[[#This Row],[B2B]],6)),"")</f>
        <v/>
      </c>
      <c r="EX574" s="6" t="str">
        <f>+IFERROR(VLOOKUP(EV574,Auxiliar!$A:$C,2,0),"")</f>
        <v/>
      </c>
      <c r="EY574" s="7" t="str">
        <f>+IFERROR(VLOOKUP(EV574,Auxiliar!$A:$C,3,0),"")</f>
        <v/>
      </c>
      <c r="EZ574" s="1"/>
      <c r="FA574" s="12"/>
      <c r="FB574" s="6" t="str">
        <f>+IFERROR(VALUE(RIGHT(Tabla27[[#This Row],[B2B]],6)),"")</f>
        <v/>
      </c>
      <c r="FC574" s="6" t="str">
        <f>+IFERROR(VLOOKUP(FA574,Auxiliar!$A:$C,2,0),"")</f>
        <v/>
      </c>
      <c r="FD574" s="7" t="str">
        <f>+IFERROR(VLOOKUP(FA574,Auxiliar!$A:$C,3,0),"")</f>
        <v/>
      </c>
      <c r="FE574" s="1"/>
      <c r="FF574" s="12"/>
      <c r="FG574" s="6" t="str">
        <f>+IFERROR(VALUE(RIGHT(Tabla28[[#This Row],[B2B]],6)),"")</f>
        <v/>
      </c>
      <c r="FH574" s="6" t="str">
        <f>+IFERROR(VLOOKUP(FF574,Auxiliar!$A:$C,2,0),"")</f>
        <v/>
      </c>
      <c r="FI574" s="7" t="str">
        <f>+IFERROR(VLOOKUP(FF574,Auxiliar!$A:$C,3,0),"")</f>
        <v/>
      </c>
      <c r="FJ574" s="1"/>
      <c r="FK574" s="12"/>
      <c r="FL574" s="6" t="str">
        <f>+IFERROR(VALUE(RIGHT(Tabla29[[#This Row],[B2B]],6)),"")</f>
        <v/>
      </c>
      <c r="FM574" s="6" t="str">
        <f>+IFERROR(VLOOKUP(FK574,Auxiliar!$A:$C,2,0),"")</f>
        <v/>
      </c>
      <c r="FN574" s="7" t="str">
        <f>+IFERROR(VLOOKUP(FK574,Auxiliar!$A:$C,3,0),"")</f>
        <v/>
      </c>
      <c r="FO574" s="1"/>
      <c r="FP574" s="12"/>
      <c r="FQ574" s="6" t="str">
        <f>+IFERROR(VALUE(RIGHT(Tabla30[[#This Row],[B2B]],6)),"")</f>
        <v/>
      </c>
      <c r="FR574" s="6" t="str">
        <f>+IFERROR(VLOOKUP(FP574,Auxiliar!$A:$C,2,0),"")</f>
        <v/>
      </c>
      <c r="FS574" s="7"/>
      <c r="FT574" s="1"/>
      <c r="FU574" s="12"/>
      <c r="FV574" s="6" t="str">
        <f>+IFERROR(VALUE(RIGHT(Tabla31[[#This Row],[B2B]],6)),"")</f>
        <v/>
      </c>
      <c r="FW574" s="6" t="str">
        <f>+IFERROR(VLOOKUP(FU574,Auxiliar!$A:$C,2,0),"")</f>
        <v/>
      </c>
      <c r="FX574" s="7" t="str">
        <f>+IFERROR(VLOOKUP(FU574,Auxiliar!$A:$C,3,0),"")</f>
        <v/>
      </c>
      <c r="FY574" s="1"/>
      <c r="FZ574" s="12"/>
      <c r="GA574" s="6" t="str">
        <f>+IFERROR(VALUE(RIGHT(Tabla32[[#This Row],[B2B]],6)),"")</f>
        <v/>
      </c>
      <c r="GB574" s="6" t="str">
        <f>+IFERROR(VLOOKUP(FZ574,Auxiliar!$A:$C,2,0),"")</f>
        <v/>
      </c>
      <c r="GC574" s="7" t="str">
        <f>+IFERROR(VLOOKUP(FZ574,Auxiliar!$A:$C,3,0),"")</f>
        <v/>
      </c>
      <c r="GD574" s="1"/>
      <c r="GE574" s="12"/>
      <c r="GF574" s="6" t="str">
        <f>+IFERROR(VALUE(RIGHT(Tabla33[[#This Row],[B2B]],6)),"")</f>
        <v/>
      </c>
      <c r="GG574" s="6" t="str">
        <f>+IFERROR(VLOOKUP(GE574,Auxiliar!$A:$C,2,0),"")</f>
        <v/>
      </c>
      <c r="GH574" s="7" t="str">
        <f>+IFERROR(VLOOKUP(GE574,Auxiliar!$A:$C,3,0),"")</f>
        <v/>
      </c>
    </row>
    <row r="575" spans="1:190" x14ac:dyDescent="0.25">
      <c r="A575" s="1"/>
      <c r="B575" s="1"/>
      <c r="C575" t="str">
        <f>+IFERROR(VALUE(RIGHT(Tabla1[[#This Row],[B2B]],6)),"")</f>
        <v/>
      </c>
      <c r="D575" t="str">
        <f>+IFERROR(VLOOKUP(B575,Auxiliar!$A:$C,2,0),"")</f>
        <v/>
      </c>
      <c r="E575" s="5" t="str">
        <f>+IFERROR(VLOOKUP(B575,Auxiliar!$A:$C,3,0),"")</f>
        <v/>
      </c>
      <c r="S575" s="1">
        <v>6041</v>
      </c>
      <c r="T575" s="1" t="s">
        <v>9</v>
      </c>
      <c r="U575" s="6">
        <f>+IFERROR(VALUE(RIGHT(Tabla4[[#This Row],[B2B]],6)),"")</f>
        <v>6041</v>
      </c>
      <c r="V575" s="6" t="str">
        <f>+IFERROR(VLOOKUP(T575,Auxiliar!$A:$C,2,0),"")</f>
        <v>CORE</v>
      </c>
      <c r="W575" s="7" t="str">
        <f>+IFERROR(VLOOKUP(T575,Auxiliar!$A:$C,3,0),"")</f>
        <v>0b 1% | 2b 5% | 4b 6%</v>
      </c>
      <c r="AK575" s="1">
        <v>5723</v>
      </c>
      <c r="AL575" s="1" t="s">
        <v>30</v>
      </c>
      <c r="AM575" s="6">
        <f>+IFERROR(VALUE(RIGHT(Tabla7[[#This Row],[B2B]],6)),"")</f>
        <v>5723</v>
      </c>
      <c r="AN575" s="6" t="str">
        <f>+IFERROR(VLOOKUP(AL575,Auxiliar!$A:$C,2,0),"")</f>
        <v>LATONES</v>
      </c>
      <c r="AO575" s="7" t="str">
        <f>+IFERROR(VLOOKUP(AL575,Auxiliar!$A:$C,3,0),"")</f>
        <v>1b 4% | 5b 7% | 97b 0%</v>
      </c>
      <c r="AW575" s="1"/>
      <c r="AX575" s="1" t="s">
        <v>32</v>
      </c>
      <c r="AY575" s="6" t="str">
        <f>+IFERROR(VALUE(RIGHT(Tabla9[[#This Row],[B2B]],6)),"")</f>
        <v/>
      </c>
      <c r="AZ575" s="6" t="str">
        <f>+IFERROR(VLOOKUP(AX575,Auxiliar!$A:$C,2,0),"")</f>
        <v>LATONES</v>
      </c>
      <c r="BA575" s="7" t="str">
        <f>+IFERROR(VLOOKUP(AX575,Auxiliar!$A:$C,3,0),"")</f>
        <v>2b 3% | 4b 4% | 6b 5% | 10b 8%  | 385b 0%</v>
      </c>
      <c r="BI575" s="1"/>
      <c r="BJ575" s="1"/>
      <c r="BK575" s="6" t="str">
        <f>+IFERROR(VALUE(RIGHT(Tabla11[[#This Row],[B2B]],6)),"")</f>
        <v/>
      </c>
      <c r="BL575" s="6" t="str">
        <f>+IFERROR(VLOOKUP(BJ575,Auxiliar!$A:$C,2,0),"")</f>
        <v/>
      </c>
      <c r="BM575" s="7" t="str">
        <f>+IFERROR(VLOOKUP(BJ575,Auxiliar!$A:$C,3,0),"")</f>
        <v/>
      </c>
      <c r="BO575" s="1">
        <v>2471</v>
      </c>
      <c r="BP575" s="1" t="s">
        <v>39</v>
      </c>
      <c r="BQ575" s="6">
        <f>+IFERROR(VALUE(RIGHT(Tabla12[[#This Row],[B2B]],6)),"")</f>
        <v>2471</v>
      </c>
      <c r="BR575" s="6" t="str">
        <f>+IFERROR(VLOOKUP(BP575,Auxiliar!$A:$C,2,0),"")</f>
        <v>VALUE LITRO</v>
      </c>
      <c r="BS575" s="7" t="str">
        <f>+IFERROR(VLOOKUP(BP575,Auxiliar!$A:$C,3,0),"")</f>
        <v>1b 12%</v>
      </c>
      <c r="CA575" s="1">
        <v>4881</v>
      </c>
      <c r="CB575" s="1" t="s">
        <v>35</v>
      </c>
      <c r="CC575" s="6">
        <f>+IFERROR(VALUE(RIGHT(Tabla14[[#This Row],[B2B]],6)),"")</f>
        <v>4881</v>
      </c>
      <c r="CD575" s="6" t="str">
        <f>+IFERROR(VLOOKUP(CB575,Auxiliar!$A:$C,2,0),"")</f>
        <v>Corona 710cc</v>
      </c>
      <c r="CE575" s="7" t="str">
        <f>+IFERROR(VLOOKUP(CB575,Auxiliar!$A:$C,3,0),"")</f>
        <v>1b 10% | 85b 0%</v>
      </c>
      <c r="CG575" s="1"/>
      <c r="CH575" s="1"/>
      <c r="CI575" s="6" t="str">
        <f>+IFERROR(VALUE(RIGHT(Tabla15[[#This Row],[B2B]],6)),"")</f>
        <v/>
      </c>
      <c r="CJ575" s="6" t="str">
        <f>+IFERROR(VLOOKUP(CH575,Auxiliar!$A:$C,2,0),"")</f>
        <v/>
      </c>
      <c r="CK575" s="7" t="str">
        <f>+IFERROR(VLOOKUP(CH575,Auxiliar!$A:$C,3,0),"")</f>
        <v/>
      </c>
      <c r="CM575" s="1">
        <v>4829</v>
      </c>
      <c r="CN575" s="1" t="s">
        <v>20</v>
      </c>
      <c r="CO575" s="6">
        <v>4829</v>
      </c>
      <c r="CP575" s="6" t="s">
        <v>20</v>
      </c>
      <c r="CQ575" s="7" t="s">
        <v>21</v>
      </c>
      <c r="CS575" s="1"/>
      <c r="CT575" s="1"/>
      <c r="CU575" s="6" t="str">
        <f>+IFERROR(VALUE(RIGHT(Tabla17[[#This Row],[B2B]],6)),"")</f>
        <v/>
      </c>
      <c r="CV575" s="6" t="str">
        <f>+IFERROR(VLOOKUP(CT575,Auxiliar!$A:$C,2,0),"")</f>
        <v/>
      </c>
      <c r="CW575" s="7" t="str">
        <f>+IFERROR(VLOOKUP(CT575,Auxiliar!$A:$C,3,0),"")</f>
        <v/>
      </c>
      <c r="CY575" s="1">
        <v>4829</v>
      </c>
      <c r="CZ575" s="1" t="s">
        <v>16</v>
      </c>
      <c r="DA575" s="6">
        <f>+IFERROR(VALUE(RIGHT(Tabla18[[#This Row],[B2B]],6)),"")</f>
        <v>4829</v>
      </c>
      <c r="DB575" s="6" t="str">
        <f>+IFERROR(VLOOKUP(CZ575,Auxiliar!$A:$C,2,0),"")</f>
        <v>PREMIUM</v>
      </c>
      <c r="DC575" s="7" t="str">
        <f>+IFERROR(VLOOKUP(CZ575,Auxiliar!$A:$C,3,0),"")</f>
        <v>0b 0% | 2b 2% | 5b 3,5% | 10b 5%</v>
      </c>
      <c r="DE575" s="1">
        <v>4829</v>
      </c>
      <c r="DF575" s="1" t="s">
        <v>19</v>
      </c>
      <c r="DG575" s="6">
        <f>+IFERROR(VALUE(RIGHT(Tabla19[[#This Row],[B2B]],6)),"")</f>
        <v>4829</v>
      </c>
      <c r="DH575" s="6" t="str">
        <f>+IFERROR(VLOOKUP(DF575,Auxiliar!$A:$C,2,0),"")</f>
        <v>MICHELOB</v>
      </c>
      <c r="DI575" s="7" t="str">
        <f>+IFERROR(VLOOKUP(DF575,Auxiliar!$A:$C,3,0),"")</f>
        <v>1b 7% | 3b 22% | 8b 27%</v>
      </c>
      <c r="DK575" s="1"/>
      <c r="DL575" s="1"/>
      <c r="DM575" s="6" t="str">
        <f>+IFERROR(VALUE(RIGHT(Tabla20[[#This Row],[B2B]],6)),"")</f>
        <v/>
      </c>
      <c r="DN575" s="6" t="str">
        <f>+IFERROR(VLOOKUP(DL575,Auxiliar!$A:$C,2,0),"")</f>
        <v/>
      </c>
      <c r="DO575" s="7" t="str">
        <f>+IFERROR(VLOOKUP(DL575,Auxiliar!$A:$C,3,0),"")</f>
        <v/>
      </c>
      <c r="DQ575" s="1">
        <v>4827</v>
      </c>
      <c r="DR575" s="12" t="s">
        <v>24</v>
      </c>
      <c r="DS575" s="6">
        <f>+IFERROR(VALUE(RIGHT(Tabla21[[#This Row],[B2B]],6)),"")</f>
        <v>4827</v>
      </c>
      <c r="DT575" s="6" t="str">
        <f>+IFERROR(VLOOKUP(DR575,Auxiliar!$A:$C,2,0),"")</f>
        <v>CORONA PORRON</v>
      </c>
      <c r="DU575" s="7" t="str">
        <f>+IFERROR(VLOOKUP(DR575,Auxiliar!$A:$C,3,0),"")</f>
        <v>1b 5% | 20b 0%</v>
      </c>
      <c r="DW575" s="1">
        <v>11715</v>
      </c>
      <c r="DX575" s="12" t="s">
        <v>43</v>
      </c>
      <c r="DY575" s="6">
        <f>+IFERROR(VALUE(RIGHT(Tabla22[[#This Row],[B2B]],6)),"")</f>
        <v>11715</v>
      </c>
      <c r="DZ575" s="6" t="str">
        <f>+IFERROR(VLOOKUP(DX575,Auxiliar!$A:$C,2,0),"")</f>
        <v xml:space="preserve">VALUE LATA </v>
      </c>
      <c r="EA575" s="7" t="str">
        <f>+IFERROR(VLOOKUP(DX575,Auxiliar!$A:$C,3,0),"")</f>
        <v>1b 15% | 100b 18%</v>
      </c>
      <c r="EC575" s="1">
        <v>11696</v>
      </c>
      <c r="ED575" s="12" t="s">
        <v>47</v>
      </c>
      <c r="EE575" s="6">
        <f>+IFERROR(VALUE(RIGHT(Tabla23[[#This Row],[B2B]],6)),"")</f>
        <v>11696</v>
      </c>
      <c r="EF575" s="6" t="str">
        <f>+IFERROR(VLOOKUP(ED575,Auxiliar!$A:$C,2,0),"")</f>
        <v>VALUE LATON</v>
      </c>
      <c r="EG575" s="7" t="str">
        <f>+IFERROR(VLOOKUP(ED575,Auxiliar!$A:$C,3,0),"")</f>
        <v>1b 10% | 5b 15% | 192b 0%</v>
      </c>
      <c r="EI575" s="1"/>
      <c r="EJ575" s="12"/>
      <c r="EK575" s="6" t="str">
        <f>+IFERROR(VALUE(RIGHT(Tabla24[[#This Row],[B2B]],6)),"")</f>
        <v/>
      </c>
      <c r="EL575" s="6" t="str">
        <f>+IFERROR(VLOOKUP(EJ575,Auxiliar!$A:$C,2,0),"")</f>
        <v/>
      </c>
      <c r="EM575" s="7" t="str">
        <f>+IFERROR(VLOOKUP(EJ575,Auxiliar!$A:$C,3,0),"")</f>
        <v/>
      </c>
      <c r="EO575" s="1"/>
      <c r="EP575" s="12"/>
      <c r="EQ575" s="6" t="str">
        <f>+IFERROR(VALUE(RIGHT(Tabla25[[#This Row],[B2B]],6)),"")</f>
        <v/>
      </c>
      <c r="ER575" s="6" t="str">
        <f>+IFERROR(VLOOKUP(EP575,Auxiliar!$A:$C,2,0),"")</f>
        <v/>
      </c>
      <c r="ES575" s="7" t="str">
        <f>+IFERROR(VLOOKUP(EP575,Auxiliar!$A:$C,3,0),"")</f>
        <v/>
      </c>
      <c r="EU575" s="1"/>
      <c r="EV575" s="12"/>
      <c r="EW575" s="6" t="str">
        <f>+IFERROR(VALUE(RIGHT(Tabla26[[#This Row],[B2B]],6)),"")</f>
        <v/>
      </c>
      <c r="EX575" s="6" t="str">
        <f>+IFERROR(VLOOKUP(EV575,Auxiliar!$A:$C,2,0),"")</f>
        <v/>
      </c>
      <c r="EY575" s="7" t="str">
        <f>+IFERROR(VLOOKUP(EV575,Auxiliar!$A:$C,3,0),"")</f>
        <v/>
      </c>
      <c r="EZ575" s="1"/>
      <c r="FA575" s="12"/>
      <c r="FB575" s="6" t="str">
        <f>+IFERROR(VALUE(RIGHT(Tabla27[[#This Row],[B2B]],6)),"")</f>
        <v/>
      </c>
      <c r="FC575" s="6" t="str">
        <f>+IFERROR(VLOOKUP(FA575,Auxiliar!$A:$C,2,0),"")</f>
        <v/>
      </c>
      <c r="FD575" s="7" t="str">
        <f>+IFERROR(VLOOKUP(FA575,Auxiliar!$A:$C,3,0),"")</f>
        <v/>
      </c>
      <c r="FE575" s="1"/>
      <c r="FF575" s="12"/>
      <c r="FG575" s="6" t="str">
        <f>+IFERROR(VALUE(RIGHT(Tabla28[[#This Row],[B2B]],6)),"")</f>
        <v/>
      </c>
      <c r="FH575" s="6" t="str">
        <f>+IFERROR(VLOOKUP(FF575,Auxiliar!$A:$C,2,0),"")</f>
        <v/>
      </c>
      <c r="FI575" s="7" t="str">
        <f>+IFERROR(VLOOKUP(FF575,Auxiliar!$A:$C,3,0),"")</f>
        <v/>
      </c>
      <c r="FJ575" s="1"/>
      <c r="FK575" s="12"/>
      <c r="FL575" s="6" t="str">
        <f>+IFERROR(VALUE(RIGHT(Tabla29[[#This Row],[B2B]],6)),"")</f>
        <v/>
      </c>
      <c r="FM575" s="6" t="str">
        <f>+IFERROR(VLOOKUP(FK575,Auxiliar!$A:$C,2,0),"")</f>
        <v/>
      </c>
      <c r="FN575" s="7" t="str">
        <f>+IFERROR(VLOOKUP(FK575,Auxiliar!$A:$C,3,0),"")</f>
        <v/>
      </c>
      <c r="FO575" s="1"/>
      <c r="FP575" s="12"/>
      <c r="FQ575" s="6" t="str">
        <f>+IFERROR(VALUE(RIGHT(Tabla30[[#This Row],[B2B]],6)),"")</f>
        <v/>
      </c>
      <c r="FR575" s="6" t="str">
        <f>+IFERROR(VLOOKUP(FP575,Auxiliar!$A:$C,2,0),"")</f>
        <v/>
      </c>
      <c r="FS575" s="7"/>
      <c r="FT575" s="1"/>
      <c r="FU575" s="12"/>
      <c r="FV575" s="6" t="str">
        <f>+IFERROR(VALUE(RIGHT(Tabla31[[#This Row],[B2B]],6)),"")</f>
        <v/>
      </c>
      <c r="FW575" s="6" t="str">
        <f>+IFERROR(VLOOKUP(FU575,Auxiliar!$A:$C,2,0),"")</f>
        <v/>
      </c>
      <c r="FX575" s="7" t="str">
        <f>+IFERROR(VLOOKUP(FU575,Auxiliar!$A:$C,3,0),"")</f>
        <v/>
      </c>
      <c r="FY575" s="1"/>
      <c r="FZ575" s="12"/>
      <c r="GA575" s="6" t="str">
        <f>+IFERROR(VALUE(RIGHT(Tabla32[[#This Row],[B2B]],6)),"")</f>
        <v/>
      </c>
      <c r="GB575" s="6" t="str">
        <f>+IFERROR(VLOOKUP(FZ575,Auxiliar!$A:$C,2,0),"")</f>
        <v/>
      </c>
      <c r="GC575" s="7" t="str">
        <f>+IFERROR(VLOOKUP(FZ575,Auxiliar!$A:$C,3,0),"")</f>
        <v/>
      </c>
      <c r="GD575" s="1"/>
      <c r="GE575" s="12"/>
      <c r="GF575" s="6" t="str">
        <f>+IFERROR(VALUE(RIGHT(Tabla33[[#This Row],[B2B]],6)),"")</f>
        <v/>
      </c>
      <c r="GG575" s="6" t="str">
        <f>+IFERROR(VLOOKUP(GE575,Auxiliar!$A:$C,2,0),"")</f>
        <v/>
      </c>
      <c r="GH575" s="7" t="str">
        <f>+IFERROR(VLOOKUP(GE575,Auxiliar!$A:$C,3,0),"")</f>
        <v/>
      </c>
    </row>
    <row r="576" spans="1:190" x14ac:dyDescent="0.25">
      <c r="A576" s="1"/>
      <c r="B576" s="1"/>
      <c r="C576" t="str">
        <f>+IFERROR(VALUE(RIGHT(Tabla1[[#This Row],[B2B]],6)),"")</f>
        <v/>
      </c>
      <c r="D576" t="str">
        <f>+IFERROR(VLOOKUP(B576,Auxiliar!$A:$C,2,0),"")</f>
        <v/>
      </c>
      <c r="E576" s="5" t="str">
        <f>+IFERROR(VLOOKUP(B576,Auxiliar!$A:$C,3,0),"")</f>
        <v/>
      </c>
      <c r="S576" s="1">
        <v>6051</v>
      </c>
      <c r="T576" s="1" t="s">
        <v>9</v>
      </c>
      <c r="U576" s="6">
        <f>+IFERROR(VALUE(RIGHT(Tabla4[[#This Row],[B2B]],6)),"")</f>
        <v>6051</v>
      </c>
      <c r="V576" s="6" t="str">
        <f>+IFERROR(VLOOKUP(T576,Auxiliar!$A:$C,2,0),"")</f>
        <v>CORE</v>
      </c>
      <c r="W576" s="7" t="str">
        <f>+IFERROR(VLOOKUP(T576,Auxiliar!$A:$C,3,0),"")</f>
        <v>0b 1% | 2b 5% | 4b 6%</v>
      </c>
      <c r="AK576" s="1">
        <v>5735</v>
      </c>
      <c r="AL576" s="1" t="s">
        <v>30</v>
      </c>
      <c r="AM576" s="6">
        <f>+IFERROR(VALUE(RIGHT(Tabla7[[#This Row],[B2B]],6)),"")</f>
        <v>5735</v>
      </c>
      <c r="AN576" s="6" t="str">
        <f>+IFERROR(VLOOKUP(AL576,Auxiliar!$A:$C,2,0),"")</f>
        <v>LATONES</v>
      </c>
      <c r="AO576" s="7" t="str">
        <f>+IFERROR(VLOOKUP(AL576,Auxiliar!$A:$C,3,0),"")</f>
        <v>1b 4% | 5b 7% | 97b 0%</v>
      </c>
      <c r="AW576" s="1"/>
      <c r="AX576" s="1" t="s">
        <v>32</v>
      </c>
      <c r="AY576" s="6" t="str">
        <f>+IFERROR(VALUE(RIGHT(Tabla9[[#This Row],[B2B]],6)),"")</f>
        <v/>
      </c>
      <c r="AZ576" s="6" t="str">
        <f>+IFERROR(VLOOKUP(AX576,Auxiliar!$A:$C,2,0),"")</f>
        <v>LATONES</v>
      </c>
      <c r="BA576" s="7" t="str">
        <f>+IFERROR(VLOOKUP(AX576,Auxiliar!$A:$C,3,0),"")</f>
        <v>2b 3% | 4b 4% | 6b 5% | 10b 8%  | 385b 0%</v>
      </c>
      <c r="BI576" s="1"/>
      <c r="BJ576" s="1"/>
      <c r="BK576" s="6" t="str">
        <f>+IFERROR(VALUE(RIGHT(Tabla11[[#This Row],[B2B]],6)),"")</f>
        <v/>
      </c>
      <c r="BL576" s="6" t="str">
        <f>+IFERROR(VLOOKUP(BJ576,Auxiliar!$A:$C,2,0),"")</f>
        <v/>
      </c>
      <c r="BM576" s="7" t="str">
        <f>+IFERROR(VLOOKUP(BJ576,Auxiliar!$A:$C,3,0),"")</f>
        <v/>
      </c>
      <c r="BO576" s="1">
        <v>2501</v>
      </c>
      <c r="BP576" s="1" t="s">
        <v>39</v>
      </c>
      <c r="BQ576" s="6">
        <f>+IFERROR(VALUE(RIGHT(Tabla12[[#This Row],[B2B]],6)),"")</f>
        <v>2501</v>
      </c>
      <c r="BR576" s="6" t="str">
        <f>+IFERROR(VLOOKUP(BP576,Auxiliar!$A:$C,2,0),"")</f>
        <v>VALUE LITRO</v>
      </c>
      <c r="BS576" s="7" t="str">
        <f>+IFERROR(VLOOKUP(BP576,Auxiliar!$A:$C,3,0),"")</f>
        <v>1b 12%</v>
      </c>
      <c r="CA576" s="1">
        <v>4891</v>
      </c>
      <c r="CB576" s="1" t="s">
        <v>35</v>
      </c>
      <c r="CC576" s="6">
        <f>+IFERROR(VALUE(RIGHT(Tabla14[[#This Row],[B2B]],6)),"")</f>
        <v>4891</v>
      </c>
      <c r="CD576" s="6" t="str">
        <f>+IFERROR(VLOOKUP(CB576,Auxiliar!$A:$C,2,0),"")</f>
        <v>Corona 710cc</v>
      </c>
      <c r="CE576" s="7" t="str">
        <f>+IFERROR(VLOOKUP(CB576,Auxiliar!$A:$C,3,0),"")</f>
        <v>1b 10% | 85b 0%</v>
      </c>
      <c r="CG576" s="1"/>
      <c r="CH576" s="1"/>
      <c r="CI576" s="6" t="str">
        <f>+IFERROR(VALUE(RIGHT(Tabla15[[#This Row],[B2B]],6)),"")</f>
        <v/>
      </c>
      <c r="CJ576" s="6" t="str">
        <f>+IFERROR(VLOOKUP(CH576,Auxiliar!$A:$C,2,0),"")</f>
        <v/>
      </c>
      <c r="CK576" s="7" t="str">
        <f>+IFERROR(VLOOKUP(CH576,Auxiliar!$A:$C,3,0),"")</f>
        <v/>
      </c>
      <c r="CM576" s="1">
        <v>4832</v>
      </c>
      <c r="CN576" s="1" t="s">
        <v>20</v>
      </c>
      <c r="CO576" s="6">
        <v>4832</v>
      </c>
      <c r="CP576" s="6" t="s">
        <v>20</v>
      </c>
      <c r="CQ576" s="7" t="s">
        <v>21</v>
      </c>
      <c r="CS576" s="1"/>
      <c r="CT576" s="1"/>
      <c r="CU576" s="6" t="str">
        <f>+IFERROR(VALUE(RIGHT(Tabla17[[#This Row],[B2B]],6)),"")</f>
        <v/>
      </c>
      <c r="CV576" s="6" t="str">
        <f>+IFERROR(VLOOKUP(CT576,Auxiliar!$A:$C,2,0),"")</f>
        <v/>
      </c>
      <c r="CW576" s="7" t="str">
        <f>+IFERROR(VLOOKUP(CT576,Auxiliar!$A:$C,3,0),"")</f>
        <v/>
      </c>
      <c r="CY576" s="1">
        <v>4832</v>
      </c>
      <c r="CZ576" s="1" t="s">
        <v>16</v>
      </c>
      <c r="DA576" s="6">
        <f>+IFERROR(VALUE(RIGHT(Tabla18[[#This Row],[B2B]],6)),"")</f>
        <v>4832</v>
      </c>
      <c r="DB576" s="6" t="str">
        <f>+IFERROR(VLOOKUP(CZ576,Auxiliar!$A:$C,2,0),"")</f>
        <v>PREMIUM</v>
      </c>
      <c r="DC576" s="7" t="str">
        <f>+IFERROR(VLOOKUP(CZ576,Auxiliar!$A:$C,3,0),"")</f>
        <v>0b 0% | 2b 2% | 5b 3,5% | 10b 5%</v>
      </c>
      <c r="DE576" s="1">
        <v>4832</v>
      </c>
      <c r="DF576" s="1" t="s">
        <v>19</v>
      </c>
      <c r="DG576" s="6">
        <f>+IFERROR(VALUE(RIGHT(Tabla19[[#This Row],[B2B]],6)),"")</f>
        <v>4832</v>
      </c>
      <c r="DH576" s="6" t="str">
        <f>+IFERROR(VLOOKUP(DF576,Auxiliar!$A:$C,2,0),"")</f>
        <v>MICHELOB</v>
      </c>
      <c r="DI576" s="7" t="str">
        <f>+IFERROR(VLOOKUP(DF576,Auxiliar!$A:$C,3,0),"")</f>
        <v>1b 7% | 3b 22% | 8b 27%</v>
      </c>
      <c r="DK576" s="1"/>
      <c r="DL576" s="1"/>
      <c r="DM576" s="6" t="str">
        <f>+IFERROR(VALUE(RIGHT(Tabla20[[#This Row],[B2B]],6)),"")</f>
        <v/>
      </c>
      <c r="DN576" s="6" t="str">
        <f>+IFERROR(VLOOKUP(DL576,Auxiliar!$A:$C,2,0),"")</f>
        <v/>
      </c>
      <c r="DO576" s="7" t="str">
        <f>+IFERROR(VLOOKUP(DL576,Auxiliar!$A:$C,3,0),"")</f>
        <v/>
      </c>
      <c r="DQ576" s="1">
        <v>4829</v>
      </c>
      <c r="DR576" s="12" t="s">
        <v>24</v>
      </c>
      <c r="DS576" s="6">
        <f>+IFERROR(VALUE(RIGHT(Tabla21[[#This Row],[B2B]],6)),"")</f>
        <v>4829</v>
      </c>
      <c r="DT576" s="6" t="str">
        <f>+IFERROR(VLOOKUP(DR576,Auxiliar!$A:$C,2,0),"")</f>
        <v>CORONA PORRON</v>
      </c>
      <c r="DU576" s="7" t="str">
        <f>+IFERROR(VLOOKUP(DR576,Auxiliar!$A:$C,3,0),"")</f>
        <v>1b 5% | 20b 0%</v>
      </c>
      <c r="DW576" s="1">
        <v>11716</v>
      </c>
      <c r="DX576" s="12" t="s">
        <v>43</v>
      </c>
      <c r="DY576" s="6">
        <f>+IFERROR(VALUE(RIGHT(Tabla22[[#This Row],[B2B]],6)),"")</f>
        <v>11716</v>
      </c>
      <c r="DZ576" s="6" t="str">
        <f>+IFERROR(VLOOKUP(DX576,Auxiliar!$A:$C,2,0),"")</f>
        <v xml:space="preserve">VALUE LATA </v>
      </c>
      <c r="EA576" s="7" t="str">
        <f>+IFERROR(VLOOKUP(DX576,Auxiliar!$A:$C,3,0),"")</f>
        <v>1b 15% | 100b 18%</v>
      </c>
      <c r="EC576" s="1">
        <v>2471</v>
      </c>
      <c r="ED576" s="12" t="s">
        <v>47</v>
      </c>
      <c r="EE576" s="6">
        <f>+IFERROR(VALUE(RIGHT(Tabla23[[#This Row],[B2B]],6)),"")</f>
        <v>2471</v>
      </c>
      <c r="EF576" s="6" t="str">
        <f>+IFERROR(VLOOKUP(ED576,Auxiliar!$A:$C,2,0),"")</f>
        <v>VALUE LATON</v>
      </c>
      <c r="EG576" s="7" t="str">
        <f>+IFERROR(VLOOKUP(ED576,Auxiliar!$A:$C,3,0),"")</f>
        <v>1b 10% | 5b 15% | 192b 0%</v>
      </c>
      <c r="EI576" s="1"/>
      <c r="EJ576" s="12"/>
      <c r="EK576" s="6" t="str">
        <f>+IFERROR(VALUE(RIGHT(Tabla24[[#This Row],[B2B]],6)),"")</f>
        <v/>
      </c>
      <c r="EL576" s="6" t="str">
        <f>+IFERROR(VLOOKUP(EJ576,Auxiliar!$A:$C,2,0),"")</f>
        <v/>
      </c>
      <c r="EM576" s="7" t="str">
        <f>+IFERROR(VLOOKUP(EJ576,Auxiliar!$A:$C,3,0),"")</f>
        <v/>
      </c>
      <c r="EO576" s="1"/>
      <c r="EP576" s="12"/>
      <c r="EQ576" s="6" t="str">
        <f>+IFERROR(VALUE(RIGHT(Tabla25[[#This Row],[B2B]],6)),"")</f>
        <v/>
      </c>
      <c r="ER576" s="6" t="str">
        <f>+IFERROR(VLOOKUP(EP576,Auxiliar!$A:$C,2,0),"")</f>
        <v/>
      </c>
      <c r="ES576" s="7" t="str">
        <f>+IFERROR(VLOOKUP(EP576,Auxiliar!$A:$C,3,0),"")</f>
        <v/>
      </c>
      <c r="EU576" s="1"/>
      <c r="EV576" s="12"/>
      <c r="EW576" s="6" t="str">
        <f>+IFERROR(VALUE(RIGHT(Tabla26[[#This Row],[B2B]],6)),"")</f>
        <v/>
      </c>
      <c r="EX576" s="6" t="str">
        <f>+IFERROR(VLOOKUP(EV576,Auxiliar!$A:$C,2,0),"")</f>
        <v/>
      </c>
      <c r="EY576" s="7" t="str">
        <f>+IFERROR(VLOOKUP(EV576,Auxiliar!$A:$C,3,0),"")</f>
        <v/>
      </c>
      <c r="EZ576" s="1"/>
      <c r="FA576" s="12"/>
      <c r="FB576" s="6" t="str">
        <f>+IFERROR(VALUE(RIGHT(Tabla27[[#This Row],[B2B]],6)),"")</f>
        <v/>
      </c>
      <c r="FC576" s="6" t="str">
        <f>+IFERROR(VLOOKUP(FA576,Auxiliar!$A:$C,2,0),"")</f>
        <v/>
      </c>
      <c r="FD576" s="7" t="str">
        <f>+IFERROR(VLOOKUP(FA576,Auxiliar!$A:$C,3,0),"")</f>
        <v/>
      </c>
      <c r="FE576" s="1"/>
      <c r="FF576" s="12"/>
      <c r="FG576" s="6" t="str">
        <f>+IFERROR(VALUE(RIGHT(Tabla28[[#This Row],[B2B]],6)),"")</f>
        <v/>
      </c>
      <c r="FH576" s="6" t="str">
        <f>+IFERROR(VLOOKUP(FF576,Auxiliar!$A:$C,2,0),"")</f>
        <v/>
      </c>
      <c r="FI576" s="7" t="str">
        <f>+IFERROR(VLOOKUP(FF576,Auxiliar!$A:$C,3,0),"")</f>
        <v/>
      </c>
      <c r="FJ576" s="1"/>
      <c r="FK576" s="12"/>
      <c r="FL576" s="6" t="str">
        <f>+IFERROR(VALUE(RIGHT(Tabla29[[#This Row],[B2B]],6)),"")</f>
        <v/>
      </c>
      <c r="FM576" s="6" t="str">
        <f>+IFERROR(VLOOKUP(FK576,Auxiliar!$A:$C,2,0),"")</f>
        <v/>
      </c>
      <c r="FN576" s="7" t="str">
        <f>+IFERROR(VLOOKUP(FK576,Auxiliar!$A:$C,3,0),"")</f>
        <v/>
      </c>
      <c r="FO576" s="1"/>
      <c r="FP576" s="12"/>
      <c r="FQ576" s="6" t="str">
        <f>+IFERROR(VALUE(RIGHT(Tabla30[[#This Row],[B2B]],6)),"")</f>
        <v/>
      </c>
      <c r="FR576" s="6" t="str">
        <f>+IFERROR(VLOOKUP(FP576,Auxiliar!$A:$C,2,0),"")</f>
        <v/>
      </c>
      <c r="FS576" s="7"/>
      <c r="FT576" s="1"/>
      <c r="FU576" s="12"/>
      <c r="FV576" s="6" t="str">
        <f>+IFERROR(VALUE(RIGHT(Tabla31[[#This Row],[B2B]],6)),"")</f>
        <v/>
      </c>
      <c r="FW576" s="6" t="str">
        <f>+IFERROR(VLOOKUP(FU576,Auxiliar!$A:$C,2,0),"")</f>
        <v/>
      </c>
      <c r="FX576" s="7" t="str">
        <f>+IFERROR(VLOOKUP(FU576,Auxiliar!$A:$C,3,0),"")</f>
        <v/>
      </c>
      <c r="FY576" s="1"/>
      <c r="FZ576" s="12"/>
      <c r="GA576" s="6" t="str">
        <f>+IFERROR(VALUE(RIGHT(Tabla32[[#This Row],[B2B]],6)),"")</f>
        <v/>
      </c>
      <c r="GB576" s="6" t="str">
        <f>+IFERROR(VLOOKUP(FZ576,Auxiliar!$A:$C,2,0),"")</f>
        <v/>
      </c>
      <c r="GC576" s="7" t="str">
        <f>+IFERROR(VLOOKUP(FZ576,Auxiliar!$A:$C,3,0),"")</f>
        <v/>
      </c>
      <c r="GD576" s="1"/>
      <c r="GE576" s="12"/>
      <c r="GF576" s="6" t="str">
        <f>+IFERROR(VALUE(RIGHT(Tabla33[[#This Row],[B2B]],6)),"")</f>
        <v/>
      </c>
      <c r="GG576" s="6" t="str">
        <f>+IFERROR(VLOOKUP(GE576,Auxiliar!$A:$C,2,0),"")</f>
        <v/>
      </c>
      <c r="GH576" s="7" t="str">
        <f>+IFERROR(VLOOKUP(GE576,Auxiliar!$A:$C,3,0),"")</f>
        <v/>
      </c>
    </row>
    <row r="577" spans="1:190" x14ac:dyDescent="0.25">
      <c r="A577" s="1"/>
      <c r="B577" s="1"/>
      <c r="C577" t="str">
        <f>+IFERROR(VALUE(RIGHT(Tabla1[[#This Row],[B2B]],6)),"")</f>
        <v/>
      </c>
      <c r="D577" t="str">
        <f>+IFERROR(VLOOKUP(B577,Auxiliar!$A:$C,2,0),"")</f>
        <v/>
      </c>
      <c r="E577" s="5" t="str">
        <f>+IFERROR(VLOOKUP(B577,Auxiliar!$A:$C,3,0),"")</f>
        <v/>
      </c>
      <c r="S577" s="1">
        <v>6052</v>
      </c>
      <c r="T577" s="1" t="s">
        <v>9</v>
      </c>
      <c r="U577" s="6">
        <f>+IFERROR(VALUE(RIGHT(Tabla4[[#This Row],[B2B]],6)),"")</f>
        <v>6052</v>
      </c>
      <c r="V577" s="6" t="str">
        <f>+IFERROR(VLOOKUP(T577,Auxiliar!$A:$C,2,0),"")</f>
        <v>CORE</v>
      </c>
      <c r="W577" s="7" t="str">
        <f>+IFERROR(VLOOKUP(T577,Auxiliar!$A:$C,3,0),"")</f>
        <v>0b 1% | 2b 5% | 4b 6%</v>
      </c>
      <c r="AK577" s="1">
        <v>5737</v>
      </c>
      <c r="AL577" s="1" t="s">
        <v>30</v>
      </c>
      <c r="AM577" s="6">
        <f>+IFERROR(VALUE(RIGHT(Tabla7[[#This Row],[B2B]],6)),"")</f>
        <v>5737</v>
      </c>
      <c r="AN577" s="6" t="str">
        <f>+IFERROR(VLOOKUP(AL577,Auxiliar!$A:$C,2,0),"")</f>
        <v>LATONES</v>
      </c>
      <c r="AO577" s="7" t="str">
        <f>+IFERROR(VLOOKUP(AL577,Auxiliar!$A:$C,3,0),"")</f>
        <v>1b 4% | 5b 7% | 97b 0%</v>
      </c>
      <c r="AW577" s="1"/>
      <c r="AX577" s="1" t="s">
        <v>32</v>
      </c>
      <c r="AY577" s="6" t="str">
        <f>+IFERROR(VALUE(RIGHT(Tabla9[[#This Row],[B2B]],6)),"")</f>
        <v/>
      </c>
      <c r="AZ577" s="6" t="str">
        <f>+IFERROR(VLOOKUP(AX577,Auxiliar!$A:$C,2,0),"")</f>
        <v>LATONES</v>
      </c>
      <c r="BA577" s="7" t="str">
        <f>+IFERROR(VLOOKUP(AX577,Auxiliar!$A:$C,3,0),"")</f>
        <v>2b 3% | 4b 4% | 6b 5% | 10b 8%  | 385b 0%</v>
      </c>
      <c r="BI577" s="1"/>
      <c r="BJ577" s="1"/>
      <c r="BK577" s="6" t="str">
        <f>+IFERROR(VALUE(RIGHT(Tabla11[[#This Row],[B2B]],6)),"")</f>
        <v/>
      </c>
      <c r="BL577" s="6" t="str">
        <f>+IFERROR(VLOOKUP(BJ577,Auxiliar!$A:$C,2,0),"")</f>
        <v/>
      </c>
      <c r="BM577" s="7" t="str">
        <f>+IFERROR(VLOOKUP(BJ577,Auxiliar!$A:$C,3,0),"")</f>
        <v/>
      </c>
      <c r="BO577" s="1">
        <v>11708</v>
      </c>
      <c r="BP577" s="1" t="s">
        <v>39</v>
      </c>
      <c r="BQ577" s="6">
        <f>+IFERROR(VALUE(RIGHT(Tabla12[[#This Row],[B2B]],6)),"")</f>
        <v>11708</v>
      </c>
      <c r="BR577" s="6" t="str">
        <f>+IFERROR(VLOOKUP(BP577,Auxiliar!$A:$C,2,0),"")</f>
        <v>VALUE LITRO</v>
      </c>
      <c r="BS577" s="7" t="str">
        <f>+IFERROR(VLOOKUP(BP577,Auxiliar!$A:$C,3,0),"")</f>
        <v>1b 12%</v>
      </c>
      <c r="CA577" s="1">
        <v>4895</v>
      </c>
      <c r="CB577" s="1" t="s">
        <v>35</v>
      </c>
      <c r="CC577" s="6">
        <f>+IFERROR(VALUE(RIGHT(Tabla14[[#This Row],[B2B]],6)),"")</f>
        <v>4895</v>
      </c>
      <c r="CD577" s="6" t="str">
        <f>+IFERROR(VLOOKUP(CB577,Auxiliar!$A:$C,2,0),"")</f>
        <v>Corona 710cc</v>
      </c>
      <c r="CE577" s="7" t="str">
        <f>+IFERROR(VLOOKUP(CB577,Auxiliar!$A:$C,3,0),"")</f>
        <v>1b 10% | 85b 0%</v>
      </c>
      <c r="CG577" s="1"/>
      <c r="CH577" s="1"/>
      <c r="CI577" s="6" t="str">
        <f>+IFERROR(VALUE(RIGHT(Tabla15[[#This Row],[B2B]],6)),"")</f>
        <v/>
      </c>
      <c r="CJ577" s="6" t="str">
        <f>+IFERROR(VLOOKUP(CH577,Auxiliar!$A:$C,2,0),"")</f>
        <v/>
      </c>
      <c r="CK577" s="7" t="str">
        <f>+IFERROR(VLOOKUP(CH577,Auxiliar!$A:$C,3,0),"")</f>
        <v/>
      </c>
      <c r="CM577" s="1">
        <v>4836</v>
      </c>
      <c r="CN577" s="1" t="s">
        <v>20</v>
      </c>
      <c r="CO577" s="6">
        <v>4836</v>
      </c>
      <c r="CP577" s="6" t="s">
        <v>20</v>
      </c>
      <c r="CQ577" s="7" t="s">
        <v>21</v>
      </c>
      <c r="CS577" s="1"/>
      <c r="CT577" s="1"/>
      <c r="CU577" s="6" t="str">
        <f>+IFERROR(VALUE(RIGHT(Tabla17[[#This Row],[B2B]],6)),"")</f>
        <v/>
      </c>
      <c r="CV577" s="6" t="str">
        <f>+IFERROR(VLOOKUP(CT577,Auxiliar!$A:$C,2,0),"")</f>
        <v/>
      </c>
      <c r="CW577" s="7" t="str">
        <f>+IFERROR(VLOOKUP(CT577,Auxiliar!$A:$C,3,0),"")</f>
        <v/>
      </c>
      <c r="CY577" s="1">
        <v>4836</v>
      </c>
      <c r="CZ577" s="1" t="s">
        <v>16</v>
      </c>
      <c r="DA577" s="6">
        <f>+IFERROR(VALUE(RIGHT(Tabla18[[#This Row],[B2B]],6)),"")</f>
        <v>4836</v>
      </c>
      <c r="DB577" s="6" t="str">
        <f>+IFERROR(VLOOKUP(CZ577,Auxiliar!$A:$C,2,0),"")</f>
        <v>PREMIUM</v>
      </c>
      <c r="DC577" s="7" t="str">
        <f>+IFERROR(VLOOKUP(CZ577,Auxiliar!$A:$C,3,0),"")</f>
        <v>0b 0% | 2b 2% | 5b 3,5% | 10b 5%</v>
      </c>
      <c r="DE577" s="1">
        <v>4836</v>
      </c>
      <c r="DF577" s="1" t="s">
        <v>19</v>
      </c>
      <c r="DG577" s="6">
        <f>+IFERROR(VALUE(RIGHT(Tabla19[[#This Row],[B2B]],6)),"")</f>
        <v>4836</v>
      </c>
      <c r="DH577" s="6" t="str">
        <f>+IFERROR(VLOOKUP(DF577,Auxiliar!$A:$C,2,0),"")</f>
        <v>MICHELOB</v>
      </c>
      <c r="DI577" s="7" t="str">
        <f>+IFERROR(VLOOKUP(DF577,Auxiliar!$A:$C,3,0),"")</f>
        <v>1b 7% | 3b 22% | 8b 27%</v>
      </c>
      <c r="DK577" s="1"/>
      <c r="DL577" s="1"/>
      <c r="DM577" s="6" t="str">
        <f>+IFERROR(VALUE(RIGHT(Tabla20[[#This Row],[B2B]],6)),"")</f>
        <v/>
      </c>
      <c r="DN577" s="6" t="str">
        <f>+IFERROR(VLOOKUP(DL577,Auxiliar!$A:$C,2,0),"")</f>
        <v/>
      </c>
      <c r="DO577" s="7" t="str">
        <f>+IFERROR(VLOOKUP(DL577,Auxiliar!$A:$C,3,0),"")</f>
        <v/>
      </c>
      <c r="DQ577" s="1">
        <v>4832</v>
      </c>
      <c r="DR577" s="12" t="s">
        <v>24</v>
      </c>
      <c r="DS577" s="6">
        <f>+IFERROR(VALUE(RIGHT(Tabla21[[#This Row],[B2B]],6)),"")</f>
        <v>4832</v>
      </c>
      <c r="DT577" s="6" t="str">
        <f>+IFERROR(VLOOKUP(DR577,Auxiliar!$A:$C,2,0),"")</f>
        <v>CORONA PORRON</v>
      </c>
      <c r="DU577" s="7" t="str">
        <f>+IFERROR(VLOOKUP(DR577,Auxiliar!$A:$C,3,0),"")</f>
        <v>1b 5% | 20b 0%</v>
      </c>
      <c r="DW577" s="1">
        <v>11727</v>
      </c>
      <c r="DX577" s="12" t="s">
        <v>43</v>
      </c>
      <c r="DY577" s="6">
        <f>+IFERROR(VALUE(RIGHT(Tabla22[[#This Row],[B2B]],6)),"")</f>
        <v>11727</v>
      </c>
      <c r="DZ577" s="6" t="str">
        <f>+IFERROR(VLOOKUP(DX577,Auxiliar!$A:$C,2,0),"")</f>
        <v xml:space="preserve">VALUE LATA </v>
      </c>
      <c r="EA577" s="7" t="str">
        <f>+IFERROR(VLOOKUP(DX577,Auxiliar!$A:$C,3,0),"")</f>
        <v>1b 15% | 100b 18%</v>
      </c>
      <c r="EC577" s="1">
        <v>2501</v>
      </c>
      <c r="ED577" s="12" t="s">
        <v>47</v>
      </c>
      <c r="EE577" s="6">
        <f>+IFERROR(VALUE(RIGHT(Tabla23[[#This Row],[B2B]],6)),"")</f>
        <v>2501</v>
      </c>
      <c r="EF577" s="6" t="str">
        <f>+IFERROR(VLOOKUP(ED577,Auxiliar!$A:$C,2,0),"")</f>
        <v>VALUE LATON</v>
      </c>
      <c r="EG577" s="7" t="str">
        <f>+IFERROR(VLOOKUP(ED577,Auxiliar!$A:$C,3,0),"")</f>
        <v>1b 10% | 5b 15% | 192b 0%</v>
      </c>
      <c r="EI577" s="1"/>
      <c r="EJ577" s="12"/>
      <c r="EK577" s="6" t="str">
        <f>+IFERROR(VALUE(RIGHT(Tabla24[[#This Row],[B2B]],6)),"")</f>
        <v/>
      </c>
      <c r="EL577" s="6" t="str">
        <f>+IFERROR(VLOOKUP(EJ577,Auxiliar!$A:$C,2,0),"")</f>
        <v/>
      </c>
      <c r="EM577" s="7" t="str">
        <f>+IFERROR(VLOOKUP(EJ577,Auxiliar!$A:$C,3,0),"")</f>
        <v/>
      </c>
      <c r="EO577" s="1"/>
      <c r="EP577" s="12"/>
      <c r="EQ577" s="6" t="str">
        <f>+IFERROR(VALUE(RIGHT(Tabla25[[#This Row],[B2B]],6)),"")</f>
        <v/>
      </c>
      <c r="ER577" s="6" t="str">
        <f>+IFERROR(VLOOKUP(EP577,Auxiliar!$A:$C,2,0),"")</f>
        <v/>
      </c>
      <c r="ES577" s="7" t="str">
        <f>+IFERROR(VLOOKUP(EP577,Auxiliar!$A:$C,3,0),"")</f>
        <v/>
      </c>
      <c r="EU577" s="1"/>
      <c r="EV577" s="12"/>
      <c r="EW577" s="6" t="str">
        <f>+IFERROR(VALUE(RIGHT(Tabla26[[#This Row],[B2B]],6)),"")</f>
        <v/>
      </c>
      <c r="EX577" s="6" t="str">
        <f>+IFERROR(VLOOKUP(EV577,Auxiliar!$A:$C,2,0),"")</f>
        <v/>
      </c>
      <c r="EY577" s="7" t="str">
        <f>+IFERROR(VLOOKUP(EV577,Auxiliar!$A:$C,3,0),"")</f>
        <v/>
      </c>
      <c r="EZ577" s="1"/>
      <c r="FA577" s="12"/>
      <c r="FB577" s="6" t="str">
        <f>+IFERROR(VALUE(RIGHT(Tabla27[[#This Row],[B2B]],6)),"")</f>
        <v/>
      </c>
      <c r="FC577" s="6" t="str">
        <f>+IFERROR(VLOOKUP(FA577,Auxiliar!$A:$C,2,0),"")</f>
        <v/>
      </c>
      <c r="FD577" s="7" t="str">
        <f>+IFERROR(VLOOKUP(FA577,Auxiliar!$A:$C,3,0),"")</f>
        <v/>
      </c>
      <c r="FE577" s="1"/>
      <c r="FF577" s="12"/>
      <c r="FG577" s="6" t="str">
        <f>+IFERROR(VALUE(RIGHT(Tabla28[[#This Row],[B2B]],6)),"")</f>
        <v/>
      </c>
      <c r="FH577" s="6" t="str">
        <f>+IFERROR(VLOOKUP(FF577,Auxiliar!$A:$C,2,0),"")</f>
        <v/>
      </c>
      <c r="FI577" s="7" t="str">
        <f>+IFERROR(VLOOKUP(FF577,Auxiliar!$A:$C,3,0),"")</f>
        <v/>
      </c>
      <c r="FJ577" s="1"/>
      <c r="FK577" s="12"/>
      <c r="FL577" s="6" t="str">
        <f>+IFERROR(VALUE(RIGHT(Tabla29[[#This Row],[B2B]],6)),"")</f>
        <v/>
      </c>
      <c r="FM577" s="6" t="str">
        <f>+IFERROR(VLOOKUP(FK577,Auxiliar!$A:$C,2,0),"")</f>
        <v/>
      </c>
      <c r="FN577" s="7" t="str">
        <f>+IFERROR(VLOOKUP(FK577,Auxiliar!$A:$C,3,0),"")</f>
        <v/>
      </c>
      <c r="FO577" s="1"/>
      <c r="FP577" s="12"/>
      <c r="FQ577" s="6" t="str">
        <f>+IFERROR(VALUE(RIGHT(Tabla30[[#This Row],[B2B]],6)),"")</f>
        <v/>
      </c>
      <c r="FR577" s="6" t="str">
        <f>+IFERROR(VLOOKUP(FP577,Auxiliar!$A:$C,2,0),"")</f>
        <v/>
      </c>
      <c r="FS577" s="7"/>
      <c r="FT577" s="1"/>
      <c r="FU577" s="12"/>
      <c r="FV577" s="6" t="str">
        <f>+IFERROR(VALUE(RIGHT(Tabla31[[#This Row],[B2B]],6)),"")</f>
        <v/>
      </c>
      <c r="FW577" s="6" t="str">
        <f>+IFERROR(VLOOKUP(FU577,Auxiliar!$A:$C,2,0),"")</f>
        <v/>
      </c>
      <c r="FX577" s="7" t="str">
        <f>+IFERROR(VLOOKUP(FU577,Auxiliar!$A:$C,3,0),"")</f>
        <v/>
      </c>
      <c r="FY577" s="1"/>
      <c r="FZ577" s="12"/>
      <c r="GA577" s="6" t="str">
        <f>+IFERROR(VALUE(RIGHT(Tabla32[[#This Row],[B2B]],6)),"")</f>
        <v/>
      </c>
      <c r="GB577" s="6" t="str">
        <f>+IFERROR(VLOOKUP(FZ577,Auxiliar!$A:$C,2,0),"")</f>
        <v/>
      </c>
      <c r="GC577" s="7" t="str">
        <f>+IFERROR(VLOOKUP(FZ577,Auxiliar!$A:$C,3,0),"")</f>
        <v/>
      </c>
      <c r="GD577" s="1"/>
      <c r="GE577" s="12"/>
      <c r="GF577" s="6" t="str">
        <f>+IFERROR(VALUE(RIGHT(Tabla33[[#This Row],[B2B]],6)),"")</f>
        <v/>
      </c>
      <c r="GG577" s="6" t="str">
        <f>+IFERROR(VLOOKUP(GE577,Auxiliar!$A:$C,2,0),"")</f>
        <v/>
      </c>
      <c r="GH577" s="7" t="str">
        <f>+IFERROR(VLOOKUP(GE577,Auxiliar!$A:$C,3,0),"")</f>
        <v/>
      </c>
    </row>
    <row r="578" spans="1:190" x14ac:dyDescent="0.25">
      <c r="A578" s="1"/>
      <c r="B578" s="1"/>
      <c r="C578" t="str">
        <f>+IFERROR(VALUE(RIGHT(Tabla1[[#This Row],[B2B]],6)),"")</f>
        <v/>
      </c>
      <c r="D578" t="str">
        <f>+IFERROR(VLOOKUP(B578,Auxiliar!$A:$C,2,0),"")</f>
        <v/>
      </c>
      <c r="E578" s="5" t="str">
        <f>+IFERROR(VLOOKUP(B578,Auxiliar!$A:$C,3,0),"")</f>
        <v/>
      </c>
      <c r="S578" s="1">
        <v>6057</v>
      </c>
      <c r="T578" s="1" t="s">
        <v>9</v>
      </c>
      <c r="U578" s="6">
        <f>+IFERROR(VALUE(RIGHT(Tabla4[[#This Row],[B2B]],6)),"")</f>
        <v>6057</v>
      </c>
      <c r="V578" s="6" t="str">
        <f>+IFERROR(VLOOKUP(T578,Auxiliar!$A:$C,2,0),"")</f>
        <v>CORE</v>
      </c>
      <c r="W578" s="7" t="str">
        <f>+IFERROR(VLOOKUP(T578,Auxiliar!$A:$C,3,0),"")</f>
        <v>0b 1% | 2b 5% | 4b 6%</v>
      </c>
      <c r="AK578" s="1">
        <v>5740</v>
      </c>
      <c r="AL578" s="1" t="s">
        <v>30</v>
      </c>
      <c r="AM578" s="6">
        <f>+IFERROR(VALUE(RIGHT(Tabla7[[#This Row],[B2B]],6)),"")</f>
        <v>5740</v>
      </c>
      <c r="AN578" s="6" t="str">
        <f>+IFERROR(VLOOKUP(AL578,Auxiliar!$A:$C,2,0),"")</f>
        <v>LATONES</v>
      </c>
      <c r="AO578" s="7" t="str">
        <f>+IFERROR(VLOOKUP(AL578,Auxiliar!$A:$C,3,0),"")</f>
        <v>1b 4% | 5b 7% | 97b 0%</v>
      </c>
      <c r="AW578" s="1"/>
      <c r="AX578" s="1" t="s">
        <v>32</v>
      </c>
      <c r="AY578" s="6" t="str">
        <f>+IFERROR(VALUE(RIGHT(Tabla9[[#This Row],[B2B]],6)),"")</f>
        <v/>
      </c>
      <c r="AZ578" s="6" t="str">
        <f>+IFERROR(VLOOKUP(AX578,Auxiliar!$A:$C,2,0),"")</f>
        <v>LATONES</v>
      </c>
      <c r="BA578" s="7" t="str">
        <f>+IFERROR(VLOOKUP(AX578,Auxiliar!$A:$C,3,0),"")</f>
        <v>2b 3% | 4b 4% | 6b 5% | 10b 8%  | 385b 0%</v>
      </c>
      <c r="BI578" s="1"/>
      <c r="BJ578" s="1"/>
      <c r="BK578" s="6" t="str">
        <f>+IFERROR(VALUE(RIGHT(Tabla11[[#This Row],[B2B]],6)),"")</f>
        <v/>
      </c>
      <c r="BL578" s="6" t="str">
        <f>+IFERROR(VLOOKUP(BJ578,Auxiliar!$A:$C,2,0),"")</f>
        <v/>
      </c>
      <c r="BM578" s="7" t="str">
        <f>+IFERROR(VLOOKUP(BJ578,Auxiliar!$A:$C,3,0),"")</f>
        <v/>
      </c>
      <c r="BO578" s="1">
        <v>11715</v>
      </c>
      <c r="BP578" s="1" t="s">
        <v>39</v>
      </c>
      <c r="BQ578" s="6">
        <f>+IFERROR(VALUE(RIGHT(Tabla12[[#This Row],[B2B]],6)),"")</f>
        <v>11715</v>
      </c>
      <c r="BR578" s="6" t="str">
        <f>+IFERROR(VLOOKUP(BP578,Auxiliar!$A:$C,2,0),"")</f>
        <v>VALUE LITRO</v>
      </c>
      <c r="BS578" s="7" t="str">
        <f>+IFERROR(VLOOKUP(BP578,Auxiliar!$A:$C,3,0),"")</f>
        <v>1b 12%</v>
      </c>
      <c r="CA578" s="1">
        <v>4898</v>
      </c>
      <c r="CB578" s="1" t="s">
        <v>35</v>
      </c>
      <c r="CC578" s="6">
        <f>+IFERROR(VALUE(RIGHT(Tabla14[[#This Row],[B2B]],6)),"")</f>
        <v>4898</v>
      </c>
      <c r="CD578" s="6" t="str">
        <f>+IFERROR(VLOOKUP(CB578,Auxiliar!$A:$C,2,0),"")</f>
        <v>Corona 710cc</v>
      </c>
      <c r="CE578" s="7" t="str">
        <f>+IFERROR(VLOOKUP(CB578,Auxiliar!$A:$C,3,0),"")</f>
        <v>1b 10% | 85b 0%</v>
      </c>
      <c r="CG578" s="1"/>
      <c r="CH578" s="1"/>
      <c r="CI578" s="6" t="str">
        <f>+IFERROR(VALUE(RIGHT(Tabla15[[#This Row],[B2B]],6)),"")</f>
        <v/>
      </c>
      <c r="CJ578" s="6" t="str">
        <f>+IFERROR(VLOOKUP(CH578,Auxiliar!$A:$C,2,0),"")</f>
        <v/>
      </c>
      <c r="CK578" s="7" t="str">
        <f>+IFERROR(VLOOKUP(CH578,Auxiliar!$A:$C,3,0),"")</f>
        <v/>
      </c>
      <c r="CM578" s="1">
        <v>4850</v>
      </c>
      <c r="CN578" s="1" t="s">
        <v>20</v>
      </c>
      <c r="CO578" s="6">
        <v>4850</v>
      </c>
      <c r="CP578" s="6" t="s">
        <v>20</v>
      </c>
      <c r="CQ578" s="7" t="s">
        <v>21</v>
      </c>
      <c r="CS578" s="1"/>
      <c r="CT578" s="1"/>
      <c r="CU578" s="6" t="str">
        <f>+IFERROR(VALUE(RIGHT(Tabla17[[#This Row],[B2B]],6)),"")</f>
        <v/>
      </c>
      <c r="CV578" s="6" t="str">
        <f>+IFERROR(VLOOKUP(CT578,Auxiliar!$A:$C,2,0),"")</f>
        <v/>
      </c>
      <c r="CW578" s="7" t="str">
        <f>+IFERROR(VLOOKUP(CT578,Auxiliar!$A:$C,3,0),"")</f>
        <v/>
      </c>
      <c r="CY578" s="1">
        <v>4850</v>
      </c>
      <c r="CZ578" s="1" t="s">
        <v>16</v>
      </c>
      <c r="DA578" s="6">
        <f>+IFERROR(VALUE(RIGHT(Tabla18[[#This Row],[B2B]],6)),"")</f>
        <v>4850</v>
      </c>
      <c r="DB578" s="6" t="str">
        <f>+IFERROR(VLOOKUP(CZ578,Auxiliar!$A:$C,2,0),"")</f>
        <v>PREMIUM</v>
      </c>
      <c r="DC578" s="7" t="str">
        <f>+IFERROR(VLOOKUP(CZ578,Auxiliar!$A:$C,3,0),"")</f>
        <v>0b 0% | 2b 2% | 5b 3,5% | 10b 5%</v>
      </c>
      <c r="DE578" s="1">
        <v>4850</v>
      </c>
      <c r="DF578" s="1" t="s">
        <v>19</v>
      </c>
      <c r="DG578" s="6">
        <f>+IFERROR(VALUE(RIGHT(Tabla19[[#This Row],[B2B]],6)),"")</f>
        <v>4850</v>
      </c>
      <c r="DH578" s="6" t="str">
        <f>+IFERROR(VLOOKUP(DF578,Auxiliar!$A:$C,2,0),"")</f>
        <v>MICHELOB</v>
      </c>
      <c r="DI578" s="7" t="str">
        <f>+IFERROR(VLOOKUP(DF578,Auxiliar!$A:$C,3,0),"")</f>
        <v>1b 7% | 3b 22% | 8b 27%</v>
      </c>
      <c r="DK578" s="1"/>
      <c r="DL578" s="1"/>
      <c r="DM578" s="6" t="str">
        <f>+IFERROR(VALUE(RIGHT(Tabla20[[#This Row],[B2B]],6)),"")</f>
        <v/>
      </c>
      <c r="DN578" s="6" t="str">
        <f>+IFERROR(VLOOKUP(DL578,Auxiliar!$A:$C,2,0),"")</f>
        <v/>
      </c>
      <c r="DO578" s="7" t="str">
        <f>+IFERROR(VLOOKUP(DL578,Auxiliar!$A:$C,3,0),"")</f>
        <v/>
      </c>
      <c r="DQ578" s="1">
        <v>4836</v>
      </c>
      <c r="DR578" s="12" t="s">
        <v>24</v>
      </c>
      <c r="DS578" s="6">
        <f>+IFERROR(VALUE(RIGHT(Tabla21[[#This Row],[B2B]],6)),"")</f>
        <v>4836</v>
      </c>
      <c r="DT578" s="6" t="str">
        <f>+IFERROR(VLOOKUP(DR578,Auxiliar!$A:$C,2,0),"")</f>
        <v>CORONA PORRON</v>
      </c>
      <c r="DU578" s="7" t="str">
        <f>+IFERROR(VLOOKUP(DR578,Auxiliar!$A:$C,3,0),"")</f>
        <v>1b 5% | 20b 0%</v>
      </c>
      <c r="DW578" s="1">
        <v>11730</v>
      </c>
      <c r="DX578" s="12" t="s">
        <v>43</v>
      </c>
      <c r="DY578" s="6">
        <f>+IFERROR(VALUE(RIGHT(Tabla22[[#This Row],[B2B]],6)),"")</f>
        <v>11730</v>
      </c>
      <c r="DZ578" s="6" t="str">
        <f>+IFERROR(VLOOKUP(DX578,Auxiliar!$A:$C,2,0),"")</f>
        <v xml:space="preserve">VALUE LATA </v>
      </c>
      <c r="EA578" s="7" t="str">
        <f>+IFERROR(VLOOKUP(DX578,Auxiliar!$A:$C,3,0),"")</f>
        <v>1b 15% | 100b 18%</v>
      </c>
      <c r="EC578" s="1">
        <v>11708</v>
      </c>
      <c r="ED578" s="12" t="s">
        <v>47</v>
      </c>
      <c r="EE578" s="6">
        <f>+IFERROR(VALUE(RIGHT(Tabla23[[#This Row],[B2B]],6)),"")</f>
        <v>11708</v>
      </c>
      <c r="EF578" s="6" t="str">
        <f>+IFERROR(VLOOKUP(ED578,Auxiliar!$A:$C,2,0),"")</f>
        <v>VALUE LATON</v>
      </c>
      <c r="EG578" s="7" t="str">
        <f>+IFERROR(VLOOKUP(ED578,Auxiliar!$A:$C,3,0),"")</f>
        <v>1b 10% | 5b 15% | 192b 0%</v>
      </c>
      <c r="EI578" s="1"/>
      <c r="EJ578" s="12"/>
      <c r="EK578" s="6" t="str">
        <f>+IFERROR(VALUE(RIGHT(Tabla24[[#This Row],[B2B]],6)),"")</f>
        <v/>
      </c>
      <c r="EL578" s="6" t="str">
        <f>+IFERROR(VLOOKUP(EJ578,Auxiliar!$A:$C,2,0),"")</f>
        <v/>
      </c>
      <c r="EM578" s="7" t="str">
        <f>+IFERROR(VLOOKUP(EJ578,Auxiliar!$A:$C,3,0),"")</f>
        <v/>
      </c>
      <c r="EO578" s="1"/>
      <c r="EP578" s="12"/>
      <c r="EQ578" s="6" t="str">
        <f>+IFERROR(VALUE(RIGHT(Tabla25[[#This Row],[B2B]],6)),"")</f>
        <v/>
      </c>
      <c r="ER578" s="6" t="str">
        <f>+IFERROR(VLOOKUP(EP578,Auxiliar!$A:$C,2,0),"")</f>
        <v/>
      </c>
      <c r="ES578" s="7" t="str">
        <f>+IFERROR(VLOOKUP(EP578,Auxiliar!$A:$C,3,0),"")</f>
        <v/>
      </c>
      <c r="EU578" s="1"/>
      <c r="EV578" s="12"/>
      <c r="EW578" s="6" t="str">
        <f>+IFERROR(VALUE(RIGHT(Tabla26[[#This Row],[B2B]],6)),"")</f>
        <v/>
      </c>
      <c r="EX578" s="6" t="str">
        <f>+IFERROR(VLOOKUP(EV578,Auxiliar!$A:$C,2,0),"")</f>
        <v/>
      </c>
      <c r="EY578" s="7" t="str">
        <f>+IFERROR(VLOOKUP(EV578,Auxiliar!$A:$C,3,0),"")</f>
        <v/>
      </c>
      <c r="EZ578" s="1"/>
      <c r="FA578" s="12"/>
      <c r="FB578" s="6" t="str">
        <f>+IFERROR(VALUE(RIGHT(Tabla27[[#This Row],[B2B]],6)),"")</f>
        <v/>
      </c>
      <c r="FC578" s="6" t="str">
        <f>+IFERROR(VLOOKUP(FA578,Auxiliar!$A:$C,2,0),"")</f>
        <v/>
      </c>
      <c r="FD578" s="7" t="str">
        <f>+IFERROR(VLOOKUP(FA578,Auxiliar!$A:$C,3,0),"")</f>
        <v/>
      </c>
      <c r="FE578" s="1"/>
      <c r="FF578" s="12"/>
      <c r="FG578" s="6" t="str">
        <f>+IFERROR(VALUE(RIGHT(Tabla28[[#This Row],[B2B]],6)),"")</f>
        <v/>
      </c>
      <c r="FH578" s="6" t="str">
        <f>+IFERROR(VLOOKUP(FF578,Auxiliar!$A:$C,2,0),"")</f>
        <v/>
      </c>
      <c r="FI578" s="7" t="str">
        <f>+IFERROR(VLOOKUP(FF578,Auxiliar!$A:$C,3,0),"")</f>
        <v/>
      </c>
      <c r="FJ578" s="1"/>
      <c r="FK578" s="12"/>
      <c r="FL578" s="6" t="str">
        <f>+IFERROR(VALUE(RIGHT(Tabla29[[#This Row],[B2B]],6)),"")</f>
        <v/>
      </c>
      <c r="FM578" s="6" t="str">
        <f>+IFERROR(VLOOKUP(FK578,Auxiliar!$A:$C,2,0),"")</f>
        <v/>
      </c>
      <c r="FN578" s="7" t="str">
        <f>+IFERROR(VLOOKUP(FK578,Auxiliar!$A:$C,3,0),"")</f>
        <v/>
      </c>
      <c r="FO578" s="1"/>
      <c r="FP578" s="12"/>
      <c r="FQ578" s="6" t="str">
        <f>+IFERROR(VALUE(RIGHT(Tabla30[[#This Row],[B2B]],6)),"")</f>
        <v/>
      </c>
      <c r="FR578" s="6" t="str">
        <f>+IFERROR(VLOOKUP(FP578,Auxiliar!$A:$C,2,0),"")</f>
        <v/>
      </c>
      <c r="FS578" s="7"/>
      <c r="FT578" s="1"/>
      <c r="FU578" s="12"/>
      <c r="FV578" s="6" t="str">
        <f>+IFERROR(VALUE(RIGHT(Tabla31[[#This Row],[B2B]],6)),"")</f>
        <v/>
      </c>
      <c r="FW578" s="6" t="str">
        <f>+IFERROR(VLOOKUP(FU578,Auxiliar!$A:$C,2,0),"")</f>
        <v/>
      </c>
      <c r="FX578" s="7" t="str">
        <f>+IFERROR(VLOOKUP(FU578,Auxiliar!$A:$C,3,0),"")</f>
        <v/>
      </c>
      <c r="FY578" s="1"/>
      <c r="FZ578" s="12"/>
      <c r="GA578" s="6" t="str">
        <f>+IFERROR(VALUE(RIGHT(Tabla32[[#This Row],[B2B]],6)),"")</f>
        <v/>
      </c>
      <c r="GB578" s="6" t="str">
        <f>+IFERROR(VLOOKUP(FZ578,Auxiliar!$A:$C,2,0),"")</f>
        <v/>
      </c>
      <c r="GC578" s="7" t="str">
        <f>+IFERROR(VLOOKUP(FZ578,Auxiliar!$A:$C,3,0),"")</f>
        <v/>
      </c>
      <c r="GD578" s="1"/>
      <c r="GE578" s="12"/>
      <c r="GF578" s="6" t="str">
        <f>+IFERROR(VALUE(RIGHT(Tabla33[[#This Row],[B2B]],6)),"")</f>
        <v/>
      </c>
      <c r="GG578" s="6" t="str">
        <f>+IFERROR(VLOOKUP(GE578,Auxiliar!$A:$C,2,0),"")</f>
        <v/>
      </c>
      <c r="GH578" s="7" t="str">
        <f>+IFERROR(VLOOKUP(GE578,Auxiliar!$A:$C,3,0),"")</f>
        <v/>
      </c>
    </row>
    <row r="579" spans="1:190" x14ac:dyDescent="0.25">
      <c r="A579" s="1"/>
      <c r="B579" s="1"/>
      <c r="C579" t="str">
        <f>+IFERROR(VALUE(RIGHT(Tabla1[[#This Row],[B2B]],6)),"")</f>
        <v/>
      </c>
      <c r="D579" t="str">
        <f>+IFERROR(VLOOKUP(B579,Auxiliar!$A:$C,2,0),"")</f>
        <v/>
      </c>
      <c r="E579" s="5" t="str">
        <f>+IFERROR(VLOOKUP(B579,Auxiliar!$A:$C,3,0),"")</f>
        <v/>
      </c>
      <c r="S579" s="1">
        <v>6063</v>
      </c>
      <c r="T579" s="1" t="s">
        <v>9</v>
      </c>
      <c r="U579" s="6">
        <f>+IFERROR(VALUE(RIGHT(Tabla4[[#This Row],[B2B]],6)),"")</f>
        <v>6063</v>
      </c>
      <c r="V579" s="6" t="str">
        <f>+IFERROR(VLOOKUP(T579,Auxiliar!$A:$C,2,0),"")</f>
        <v>CORE</v>
      </c>
      <c r="W579" s="7" t="str">
        <f>+IFERROR(VLOOKUP(T579,Auxiliar!$A:$C,3,0),"")</f>
        <v>0b 1% | 2b 5% | 4b 6%</v>
      </c>
      <c r="AK579" s="1">
        <v>5742</v>
      </c>
      <c r="AL579" s="1" t="s">
        <v>30</v>
      </c>
      <c r="AM579" s="6">
        <f>+IFERROR(VALUE(RIGHT(Tabla7[[#This Row],[B2B]],6)),"")</f>
        <v>5742</v>
      </c>
      <c r="AN579" s="6" t="str">
        <f>+IFERROR(VLOOKUP(AL579,Auxiliar!$A:$C,2,0),"")</f>
        <v>LATONES</v>
      </c>
      <c r="AO579" s="7" t="str">
        <f>+IFERROR(VLOOKUP(AL579,Auxiliar!$A:$C,3,0),"")</f>
        <v>1b 4% | 5b 7% | 97b 0%</v>
      </c>
      <c r="AW579" s="1"/>
      <c r="AX579" s="1" t="s">
        <v>32</v>
      </c>
      <c r="AY579" s="6" t="str">
        <f>+IFERROR(VALUE(RIGHT(Tabla9[[#This Row],[B2B]],6)),"")</f>
        <v/>
      </c>
      <c r="AZ579" s="6" t="str">
        <f>+IFERROR(VLOOKUP(AX579,Auxiliar!$A:$C,2,0),"")</f>
        <v>LATONES</v>
      </c>
      <c r="BA579" s="7" t="str">
        <f>+IFERROR(VLOOKUP(AX579,Auxiliar!$A:$C,3,0),"")</f>
        <v>2b 3% | 4b 4% | 6b 5% | 10b 8%  | 385b 0%</v>
      </c>
      <c r="BI579" s="1"/>
      <c r="BJ579" s="1"/>
      <c r="BK579" s="6" t="str">
        <f>+IFERROR(VALUE(RIGHT(Tabla11[[#This Row],[B2B]],6)),"")</f>
        <v/>
      </c>
      <c r="BL579" s="6" t="str">
        <f>+IFERROR(VLOOKUP(BJ579,Auxiliar!$A:$C,2,0),"")</f>
        <v/>
      </c>
      <c r="BM579" s="7" t="str">
        <f>+IFERROR(VLOOKUP(BJ579,Auxiliar!$A:$C,3,0),"")</f>
        <v/>
      </c>
      <c r="BO579" s="1">
        <v>11716</v>
      </c>
      <c r="BP579" s="1" t="s">
        <v>39</v>
      </c>
      <c r="BQ579" s="6">
        <f>+IFERROR(VALUE(RIGHT(Tabla12[[#This Row],[B2B]],6)),"")</f>
        <v>11716</v>
      </c>
      <c r="BR579" s="6" t="str">
        <f>+IFERROR(VLOOKUP(BP579,Auxiliar!$A:$C,2,0),"")</f>
        <v>VALUE LITRO</v>
      </c>
      <c r="BS579" s="7" t="str">
        <f>+IFERROR(VLOOKUP(BP579,Auxiliar!$A:$C,3,0),"")</f>
        <v>1b 12%</v>
      </c>
      <c r="CA579" s="1">
        <v>4910</v>
      </c>
      <c r="CB579" s="1" t="s">
        <v>35</v>
      </c>
      <c r="CC579" s="6">
        <f>+IFERROR(VALUE(RIGHT(Tabla14[[#This Row],[B2B]],6)),"")</f>
        <v>4910</v>
      </c>
      <c r="CD579" s="6" t="str">
        <f>+IFERROR(VLOOKUP(CB579,Auxiliar!$A:$C,2,0),"")</f>
        <v>Corona 710cc</v>
      </c>
      <c r="CE579" s="7" t="str">
        <f>+IFERROR(VLOOKUP(CB579,Auxiliar!$A:$C,3,0),"")</f>
        <v>1b 10% | 85b 0%</v>
      </c>
      <c r="CG579" s="1"/>
      <c r="CH579" s="1"/>
      <c r="CI579" s="6" t="str">
        <f>+IFERROR(VALUE(RIGHT(Tabla15[[#This Row],[B2B]],6)),"")</f>
        <v/>
      </c>
      <c r="CJ579" s="6" t="str">
        <f>+IFERROR(VLOOKUP(CH579,Auxiliar!$A:$C,2,0),"")</f>
        <v/>
      </c>
      <c r="CK579" s="7" t="str">
        <f>+IFERROR(VLOOKUP(CH579,Auxiliar!$A:$C,3,0),"")</f>
        <v/>
      </c>
      <c r="CM579" s="1">
        <v>4869</v>
      </c>
      <c r="CN579" s="1" t="s">
        <v>20</v>
      </c>
      <c r="CO579" s="6">
        <v>4869</v>
      </c>
      <c r="CP579" s="6" t="s">
        <v>20</v>
      </c>
      <c r="CQ579" s="7" t="s">
        <v>21</v>
      </c>
      <c r="CS579" s="1"/>
      <c r="CT579" s="1"/>
      <c r="CU579" s="6" t="str">
        <f>+IFERROR(VALUE(RIGHT(Tabla17[[#This Row],[B2B]],6)),"")</f>
        <v/>
      </c>
      <c r="CV579" s="6" t="str">
        <f>+IFERROR(VLOOKUP(CT579,Auxiliar!$A:$C,2,0),"")</f>
        <v/>
      </c>
      <c r="CW579" s="7" t="str">
        <f>+IFERROR(VLOOKUP(CT579,Auxiliar!$A:$C,3,0),"")</f>
        <v/>
      </c>
      <c r="CY579" s="1">
        <v>4869</v>
      </c>
      <c r="CZ579" s="1" t="s">
        <v>16</v>
      </c>
      <c r="DA579" s="6">
        <f>+IFERROR(VALUE(RIGHT(Tabla18[[#This Row],[B2B]],6)),"")</f>
        <v>4869</v>
      </c>
      <c r="DB579" s="6" t="str">
        <f>+IFERROR(VLOOKUP(CZ579,Auxiliar!$A:$C,2,0),"")</f>
        <v>PREMIUM</v>
      </c>
      <c r="DC579" s="7" t="str">
        <f>+IFERROR(VLOOKUP(CZ579,Auxiliar!$A:$C,3,0),"")</f>
        <v>0b 0% | 2b 2% | 5b 3,5% | 10b 5%</v>
      </c>
      <c r="DE579" s="1">
        <v>4869</v>
      </c>
      <c r="DF579" s="1" t="s">
        <v>19</v>
      </c>
      <c r="DG579" s="6">
        <f>+IFERROR(VALUE(RIGHT(Tabla19[[#This Row],[B2B]],6)),"")</f>
        <v>4869</v>
      </c>
      <c r="DH579" s="6" t="str">
        <f>+IFERROR(VLOOKUP(DF579,Auxiliar!$A:$C,2,0),"")</f>
        <v>MICHELOB</v>
      </c>
      <c r="DI579" s="7" t="str">
        <f>+IFERROR(VLOOKUP(DF579,Auxiliar!$A:$C,3,0),"")</f>
        <v>1b 7% | 3b 22% | 8b 27%</v>
      </c>
      <c r="DK579" s="1"/>
      <c r="DL579" s="1"/>
      <c r="DM579" s="6" t="str">
        <f>+IFERROR(VALUE(RIGHT(Tabla20[[#This Row],[B2B]],6)),"")</f>
        <v/>
      </c>
      <c r="DN579" s="6" t="str">
        <f>+IFERROR(VLOOKUP(DL579,Auxiliar!$A:$C,2,0),"")</f>
        <v/>
      </c>
      <c r="DO579" s="7" t="str">
        <f>+IFERROR(VLOOKUP(DL579,Auxiliar!$A:$C,3,0),"")</f>
        <v/>
      </c>
      <c r="DQ579" s="1">
        <v>4850</v>
      </c>
      <c r="DR579" s="12" t="s">
        <v>24</v>
      </c>
      <c r="DS579" s="6">
        <f>+IFERROR(VALUE(RIGHT(Tabla21[[#This Row],[B2B]],6)),"")</f>
        <v>4850</v>
      </c>
      <c r="DT579" s="6" t="str">
        <f>+IFERROR(VLOOKUP(DR579,Auxiliar!$A:$C,2,0),"")</f>
        <v>CORONA PORRON</v>
      </c>
      <c r="DU579" s="7" t="str">
        <f>+IFERROR(VLOOKUP(DR579,Auxiliar!$A:$C,3,0),"")</f>
        <v>1b 5% | 20b 0%</v>
      </c>
      <c r="DW579" s="1">
        <v>2517</v>
      </c>
      <c r="DX579" s="12" t="s">
        <v>43</v>
      </c>
      <c r="DY579" s="6">
        <f>+IFERROR(VALUE(RIGHT(Tabla22[[#This Row],[B2B]],6)),"")</f>
        <v>2517</v>
      </c>
      <c r="DZ579" s="6" t="str">
        <f>+IFERROR(VLOOKUP(DX579,Auxiliar!$A:$C,2,0),"")</f>
        <v xml:space="preserve">VALUE LATA </v>
      </c>
      <c r="EA579" s="7" t="str">
        <f>+IFERROR(VLOOKUP(DX579,Auxiliar!$A:$C,3,0),"")</f>
        <v>1b 15% | 100b 18%</v>
      </c>
      <c r="EC579" s="1">
        <v>11715</v>
      </c>
      <c r="ED579" s="12" t="s">
        <v>47</v>
      </c>
      <c r="EE579" s="6">
        <f>+IFERROR(VALUE(RIGHT(Tabla23[[#This Row],[B2B]],6)),"")</f>
        <v>11715</v>
      </c>
      <c r="EF579" s="6" t="str">
        <f>+IFERROR(VLOOKUP(ED579,Auxiliar!$A:$C,2,0),"")</f>
        <v>VALUE LATON</v>
      </c>
      <c r="EG579" s="7" t="str">
        <f>+IFERROR(VLOOKUP(ED579,Auxiliar!$A:$C,3,0),"")</f>
        <v>1b 10% | 5b 15% | 192b 0%</v>
      </c>
      <c r="EI579" s="1"/>
      <c r="EJ579" s="12"/>
      <c r="EK579" s="6" t="str">
        <f>+IFERROR(VALUE(RIGHT(Tabla24[[#This Row],[B2B]],6)),"")</f>
        <v/>
      </c>
      <c r="EL579" s="6" t="str">
        <f>+IFERROR(VLOOKUP(EJ579,Auxiliar!$A:$C,2,0),"")</f>
        <v/>
      </c>
      <c r="EM579" s="7" t="str">
        <f>+IFERROR(VLOOKUP(EJ579,Auxiliar!$A:$C,3,0),"")</f>
        <v/>
      </c>
      <c r="EO579" s="1"/>
      <c r="EP579" s="12"/>
      <c r="EQ579" s="6" t="str">
        <f>+IFERROR(VALUE(RIGHT(Tabla25[[#This Row],[B2B]],6)),"")</f>
        <v/>
      </c>
      <c r="ER579" s="6" t="str">
        <f>+IFERROR(VLOOKUP(EP579,Auxiliar!$A:$C,2,0),"")</f>
        <v/>
      </c>
      <c r="ES579" s="7" t="str">
        <f>+IFERROR(VLOOKUP(EP579,Auxiliar!$A:$C,3,0),"")</f>
        <v/>
      </c>
      <c r="EU579" s="1"/>
      <c r="EV579" s="12"/>
      <c r="EW579" s="6" t="str">
        <f>+IFERROR(VALUE(RIGHT(Tabla26[[#This Row],[B2B]],6)),"")</f>
        <v/>
      </c>
      <c r="EX579" s="6" t="str">
        <f>+IFERROR(VLOOKUP(EV579,Auxiliar!$A:$C,2,0),"")</f>
        <v/>
      </c>
      <c r="EY579" s="7" t="str">
        <f>+IFERROR(VLOOKUP(EV579,Auxiliar!$A:$C,3,0),"")</f>
        <v/>
      </c>
      <c r="EZ579" s="1"/>
      <c r="FA579" s="12"/>
      <c r="FB579" s="6" t="str">
        <f>+IFERROR(VALUE(RIGHT(Tabla27[[#This Row],[B2B]],6)),"")</f>
        <v/>
      </c>
      <c r="FC579" s="6" t="str">
        <f>+IFERROR(VLOOKUP(FA579,Auxiliar!$A:$C,2,0),"")</f>
        <v/>
      </c>
      <c r="FD579" s="7" t="str">
        <f>+IFERROR(VLOOKUP(FA579,Auxiliar!$A:$C,3,0),"")</f>
        <v/>
      </c>
      <c r="FE579" s="1"/>
      <c r="FF579" s="12"/>
      <c r="FG579" s="6" t="str">
        <f>+IFERROR(VALUE(RIGHT(Tabla28[[#This Row],[B2B]],6)),"")</f>
        <v/>
      </c>
      <c r="FH579" s="6" t="str">
        <f>+IFERROR(VLOOKUP(FF579,Auxiliar!$A:$C,2,0),"")</f>
        <v/>
      </c>
      <c r="FI579" s="7" t="str">
        <f>+IFERROR(VLOOKUP(FF579,Auxiliar!$A:$C,3,0),"")</f>
        <v/>
      </c>
      <c r="FJ579" s="1"/>
      <c r="FK579" s="12"/>
      <c r="FL579" s="6" t="str">
        <f>+IFERROR(VALUE(RIGHT(Tabla29[[#This Row],[B2B]],6)),"")</f>
        <v/>
      </c>
      <c r="FM579" s="6" t="str">
        <f>+IFERROR(VLOOKUP(FK579,Auxiliar!$A:$C,2,0),"")</f>
        <v/>
      </c>
      <c r="FN579" s="7" t="str">
        <f>+IFERROR(VLOOKUP(FK579,Auxiliar!$A:$C,3,0),"")</f>
        <v/>
      </c>
      <c r="FO579" s="1"/>
      <c r="FP579" s="12"/>
      <c r="FQ579" s="6" t="str">
        <f>+IFERROR(VALUE(RIGHT(Tabla30[[#This Row],[B2B]],6)),"")</f>
        <v/>
      </c>
      <c r="FR579" s="6" t="str">
        <f>+IFERROR(VLOOKUP(FP579,Auxiliar!$A:$C,2,0),"")</f>
        <v/>
      </c>
      <c r="FS579" s="7"/>
      <c r="FT579" s="1"/>
      <c r="FU579" s="12"/>
      <c r="FV579" s="6" t="str">
        <f>+IFERROR(VALUE(RIGHT(Tabla31[[#This Row],[B2B]],6)),"")</f>
        <v/>
      </c>
      <c r="FW579" s="6" t="str">
        <f>+IFERROR(VLOOKUP(FU579,Auxiliar!$A:$C,2,0),"")</f>
        <v/>
      </c>
      <c r="FX579" s="7" t="str">
        <f>+IFERROR(VLOOKUP(FU579,Auxiliar!$A:$C,3,0),"")</f>
        <v/>
      </c>
      <c r="FY579" s="1"/>
      <c r="FZ579" s="12"/>
      <c r="GA579" s="6" t="str">
        <f>+IFERROR(VALUE(RIGHT(Tabla32[[#This Row],[B2B]],6)),"")</f>
        <v/>
      </c>
      <c r="GB579" s="6" t="str">
        <f>+IFERROR(VLOOKUP(FZ579,Auxiliar!$A:$C,2,0),"")</f>
        <v/>
      </c>
      <c r="GC579" s="7" t="str">
        <f>+IFERROR(VLOOKUP(FZ579,Auxiliar!$A:$C,3,0),"")</f>
        <v/>
      </c>
      <c r="GD579" s="1"/>
      <c r="GE579" s="12"/>
      <c r="GF579" s="6" t="str">
        <f>+IFERROR(VALUE(RIGHT(Tabla33[[#This Row],[B2B]],6)),"")</f>
        <v/>
      </c>
      <c r="GG579" s="6" t="str">
        <f>+IFERROR(VLOOKUP(GE579,Auxiliar!$A:$C,2,0),"")</f>
        <v/>
      </c>
      <c r="GH579" s="7" t="str">
        <f>+IFERROR(VLOOKUP(GE579,Auxiliar!$A:$C,3,0),"")</f>
        <v/>
      </c>
    </row>
    <row r="580" spans="1:190" x14ac:dyDescent="0.25">
      <c r="A580" s="1"/>
      <c r="B580" s="1"/>
      <c r="C580" t="str">
        <f>+IFERROR(VALUE(RIGHT(Tabla1[[#This Row],[B2B]],6)),"")</f>
        <v/>
      </c>
      <c r="D580" t="str">
        <f>+IFERROR(VLOOKUP(B580,Auxiliar!$A:$C,2,0),"")</f>
        <v/>
      </c>
      <c r="E580" s="5" t="str">
        <f>+IFERROR(VLOOKUP(B580,Auxiliar!$A:$C,3,0),"")</f>
        <v/>
      </c>
      <c r="S580" s="1">
        <v>6064</v>
      </c>
      <c r="T580" s="1" t="s">
        <v>9</v>
      </c>
      <c r="U580" s="6">
        <f>+IFERROR(VALUE(RIGHT(Tabla4[[#This Row],[B2B]],6)),"")</f>
        <v>6064</v>
      </c>
      <c r="V580" s="6" t="str">
        <f>+IFERROR(VLOOKUP(T580,Auxiliar!$A:$C,2,0),"")</f>
        <v>CORE</v>
      </c>
      <c r="W580" s="7" t="str">
        <f>+IFERROR(VLOOKUP(T580,Auxiliar!$A:$C,3,0),"")</f>
        <v>0b 1% | 2b 5% | 4b 6%</v>
      </c>
      <c r="AK580" s="1">
        <v>5744</v>
      </c>
      <c r="AL580" s="1" t="s">
        <v>30</v>
      </c>
      <c r="AM580" s="6">
        <f>+IFERROR(VALUE(RIGHT(Tabla7[[#This Row],[B2B]],6)),"")</f>
        <v>5744</v>
      </c>
      <c r="AN580" s="6" t="str">
        <f>+IFERROR(VLOOKUP(AL580,Auxiliar!$A:$C,2,0),"")</f>
        <v>LATONES</v>
      </c>
      <c r="AO580" s="7" t="str">
        <f>+IFERROR(VLOOKUP(AL580,Auxiliar!$A:$C,3,0),"")</f>
        <v>1b 4% | 5b 7% | 97b 0%</v>
      </c>
      <c r="AW580" s="1"/>
      <c r="AX580" s="1" t="s">
        <v>32</v>
      </c>
      <c r="AY580" s="6" t="str">
        <f>+IFERROR(VALUE(RIGHT(Tabla9[[#This Row],[B2B]],6)),"")</f>
        <v/>
      </c>
      <c r="AZ580" s="6" t="str">
        <f>+IFERROR(VLOOKUP(AX580,Auxiliar!$A:$C,2,0),"")</f>
        <v>LATONES</v>
      </c>
      <c r="BA580" s="7" t="str">
        <f>+IFERROR(VLOOKUP(AX580,Auxiliar!$A:$C,3,0),"")</f>
        <v>2b 3% | 4b 4% | 6b 5% | 10b 8%  | 385b 0%</v>
      </c>
      <c r="BI580" s="1"/>
      <c r="BJ580" s="1"/>
      <c r="BK580" s="6" t="str">
        <f>+IFERROR(VALUE(RIGHT(Tabla11[[#This Row],[B2B]],6)),"")</f>
        <v/>
      </c>
      <c r="BL580" s="6" t="str">
        <f>+IFERROR(VLOOKUP(BJ580,Auxiliar!$A:$C,2,0),"")</f>
        <v/>
      </c>
      <c r="BM580" s="7" t="str">
        <f>+IFERROR(VLOOKUP(BJ580,Auxiliar!$A:$C,3,0),"")</f>
        <v/>
      </c>
      <c r="BO580" s="1">
        <v>11727</v>
      </c>
      <c r="BP580" s="1" t="s">
        <v>39</v>
      </c>
      <c r="BQ580" s="6">
        <f>+IFERROR(VALUE(RIGHT(Tabla12[[#This Row],[B2B]],6)),"")</f>
        <v>11727</v>
      </c>
      <c r="BR580" s="6" t="str">
        <f>+IFERROR(VLOOKUP(BP580,Auxiliar!$A:$C,2,0),"")</f>
        <v>VALUE LITRO</v>
      </c>
      <c r="BS580" s="7" t="str">
        <f>+IFERROR(VLOOKUP(BP580,Auxiliar!$A:$C,3,0),"")</f>
        <v>1b 12%</v>
      </c>
      <c r="CA580" s="1">
        <v>4913</v>
      </c>
      <c r="CB580" s="1" t="s">
        <v>35</v>
      </c>
      <c r="CC580" s="6">
        <f>+IFERROR(VALUE(RIGHT(Tabla14[[#This Row],[B2B]],6)),"")</f>
        <v>4913</v>
      </c>
      <c r="CD580" s="6" t="str">
        <f>+IFERROR(VLOOKUP(CB580,Auxiliar!$A:$C,2,0),"")</f>
        <v>Corona 710cc</v>
      </c>
      <c r="CE580" s="7" t="str">
        <f>+IFERROR(VLOOKUP(CB580,Auxiliar!$A:$C,3,0),"")</f>
        <v>1b 10% | 85b 0%</v>
      </c>
      <c r="CG580" s="1"/>
      <c r="CH580" s="1"/>
      <c r="CI580" s="6" t="str">
        <f>+IFERROR(VALUE(RIGHT(Tabla15[[#This Row],[B2B]],6)),"")</f>
        <v/>
      </c>
      <c r="CJ580" s="6" t="str">
        <f>+IFERROR(VLOOKUP(CH580,Auxiliar!$A:$C,2,0),"")</f>
        <v/>
      </c>
      <c r="CK580" s="7" t="str">
        <f>+IFERROR(VLOOKUP(CH580,Auxiliar!$A:$C,3,0),"")</f>
        <v/>
      </c>
      <c r="CM580" s="1">
        <v>4870</v>
      </c>
      <c r="CN580" s="1" t="s">
        <v>20</v>
      </c>
      <c r="CO580" s="6">
        <v>4870</v>
      </c>
      <c r="CP580" s="6" t="s">
        <v>20</v>
      </c>
      <c r="CQ580" s="7" t="s">
        <v>21</v>
      </c>
      <c r="CS580" s="1"/>
      <c r="CT580" s="1"/>
      <c r="CU580" s="6" t="str">
        <f>+IFERROR(VALUE(RIGHT(Tabla17[[#This Row],[B2B]],6)),"")</f>
        <v/>
      </c>
      <c r="CV580" s="6" t="str">
        <f>+IFERROR(VLOOKUP(CT580,Auxiliar!$A:$C,2,0),"")</f>
        <v/>
      </c>
      <c r="CW580" s="7" t="str">
        <f>+IFERROR(VLOOKUP(CT580,Auxiliar!$A:$C,3,0),"")</f>
        <v/>
      </c>
      <c r="CY580" s="1">
        <v>4870</v>
      </c>
      <c r="CZ580" s="1" t="s">
        <v>16</v>
      </c>
      <c r="DA580" s="6">
        <f>+IFERROR(VALUE(RIGHT(Tabla18[[#This Row],[B2B]],6)),"")</f>
        <v>4870</v>
      </c>
      <c r="DB580" s="6" t="str">
        <f>+IFERROR(VLOOKUP(CZ580,Auxiliar!$A:$C,2,0),"")</f>
        <v>PREMIUM</v>
      </c>
      <c r="DC580" s="7" t="str">
        <f>+IFERROR(VLOOKUP(CZ580,Auxiliar!$A:$C,3,0),"")</f>
        <v>0b 0% | 2b 2% | 5b 3,5% | 10b 5%</v>
      </c>
      <c r="DE580" s="1">
        <v>4870</v>
      </c>
      <c r="DF580" s="1" t="s">
        <v>19</v>
      </c>
      <c r="DG580" s="6">
        <f>+IFERROR(VALUE(RIGHT(Tabla19[[#This Row],[B2B]],6)),"")</f>
        <v>4870</v>
      </c>
      <c r="DH580" s="6" t="str">
        <f>+IFERROR(VLOOKUP(DF580,Auxiliar!$A:$C,2,0),"")</f>
        <v>MICHELOB</v>
      </c>
      <c r="DI580" s="7" t="str">
        <f>+IFERROR(VLOOKUP(DF580,Auxiliar!$A:$C,3,0),"")</f>
        <v>1b 7% | 3b 22% | 8b 27%</v>
      </c>
      <c r="DK580" s="1"/>
      <c r="DL580" s="1"/>
      <c r="DM580" s="6" t="str">
        <f>+IFERROR(VALUE(RIGHT(Tabla20[[#This Row],[B2B]],6)),"")</f>
        <v/>
      </c>
      <c r="DN580" s="6" t="str">
        <f>+IFERROR(VLOOKUP(DL580,Auxiliar!$A:$C,2,0),"")</f>
        <v/>
      </c>
      <c r="DO580" s="7" t="str">
        <f>+IFERROR(VLOOKUP(DL580,Auxiliar!$A:$C,3,0),"")</f>
        <v/>
      </c>
      <c r="DQ580" s="1">
        <v>4869</v>
      </c>
      <c r="DR580" s="12" t="s">
        <v>24</v>
      </c>
      <c r="DS580" s="6">
        <f>+IFERROR(VALUE(RIGHT(Tabla21[[#This Row],[B2B]],6)),"")</f>
        <v>4869</v>
      </c>
      <c r="DT580" s="6" t="str">
        <f>+IFERROR(VLOOKUP(DR580,Auxiliar!$A:$C,2,0),"")</f>
        <v>CORONA PORRON</v>
      </c>
      <c r="DU580" s="7" t="str">
        <f>+IFERROR(VLOOKUP(DR580,Auxiliar!$A:$C,3,0),"")</f>
        <v>1b 5% | 20b 0%</v>
      </c>
      <c r="DW580" s="1">
        <v>11736</v>
      </c>
      <c r="DX580" s="12" t="s">
        <v>43</v>
      </c>
      <c r="DY580" s="6">
        <f>+IFERROR(VALUE(RIGHT(Tabla22[[#This Row],[B2B]],6)),"")</f>
        <v>11736</v>
      </c>
      <c r="DZ580" s="6" t="str">
        <f>+IFERROR(VLOOKUP(DX580,Auxiliar!$A:$C,2,0),"")</f>
        <v xml:space="preserve">VALUE LATA </v>
      </c>
      <c r="EA580" s="7" t="str">
        <f>+IFERROR(VLOOKUP(DX580,Auxiliar!$A:$C,3,0),"")</f>
        <v>1b 15% | 100b 18%</v>
      </c>
      <c r="EC580" s="1">
        <v>11716</v>
      </c>
      <c r="ED580" s="12" t="s">
        <v>47</v>
      </c>
      <c r="EE580" s="6">
        <f>+IFERROR(VALUE(RIGHT(Tabla23[[#This Row],[B2B]],6)),"")</f>
        <v>11716</v>
      </c>
      <c r="EF580" s="6" t="str">
        <f>+IFERROR(VLOOKUP(ED580,Auxiliar!$A:$C,2,0),"")</f>
        <v>VALUE LATON</v>
      </c>
      <c r="EG580" s="7" t="str">
        <f>+IFERROR(VLOOKUP(ED580,Auxiliar!$A:$C,3,0),"")</f>
        <v>1b 10% | 5b 15% | 192b 0%</v>
      </c>
      <c r="EI580" s="1"/>
      <c r="EJ580" s="12"/>
      <c r="EK580" s="6" t="str">
        <f>+IFERROR(VALUE(RIGHT(Tabla24[[#This Row],[B2B]],6)),"")</f>
        <v/>
      </c>
      <c r="EL580" s="6" t="str">
        <f>+IFERROR(VLOOKUP(EJ580,Auxiliar!$A:$C,2,0),"")</f>
        <v/>
      </c>
      <c r="EM580" s="7" t="str">
        <f>+IFERROR(VLOOKUP(EJ580,Auxiliar!$A:$C,3,0),"")</f>
        <v/>
      </c>
      <c r="EO580" s="1"/>
      <c r="EP580" s="12"/>
      <c r="EQ580" s="6" t="str">
        <f>+IFERROR(VALUE(RIGHT(Tabla25[[#This Row],[B2B]],6)),"")</f>
        <v/>
      </c>
      <c r="ER580" s="6" t="str">
        <f>+IFERROR(VLOOKUP(EP580,Auxiliar!$A:$C,2,0),"")</f>
        <v/>
      </c>
      <c r="ES580" s="7" t="str">
        <f>+IFERROR(VLOOKUP(EP580,Auxiliar!$A:$C,3,0),"")</f>
        <v/>
      </c>
      <c r="EU580" s="1"/>
      <c r="EV580" s="12"/>
      <c r="EW580" s="6" t="str">
        <f>+IFERROR(VALUE(RIGHT(Tabla26[[#This Row],[B2B]],6)),"")</f>
        <v/>
      </c>
      <c r="EX580" s="6" t="str">
        <f>+IFERROR(VLOOKUP(EV580,Auxiliar!$A:$C,2,0),"")</f>
        <v/>
      </c>
      <c r="EY580" s="7" t="str">
        <f>+IFERROR(VLOOKUP(EV580,Auxiliar!$A:$C,3,0),"")</f>
        <v/>
      </c>
      <c r="EZ580" s="1"/>
      <c r="FA580" s="12"/>
      <c r="FB580" s="6" t="str">
        <f>+IFERROR(VALUE(RIGHT(Tabla27[[#This Row],[B2B]],6)),"")</f>
        <v/>
      </c>
      <c r="FC580" s="6" t="str">
        <f>+IFERROR(VLOOKUP(FA580,Auxiliar!$A:$C,2,0),"")</f>
        <v/>
      </c>
      <c r="FD580" s="7" t="str">
        <f>+IFERROR(VLOOKUP(FA580,Auxiliar!$A:$C,3,0),"")</f>
        <v/>
      </c>
      <c r="FE580" s="1"/>
      <c r="FF580" s="12"/>
      <c r="FG580" s="6" t="str">
        <f>+IFERROR(VALUE(RIGHT(Tabla28[[#This Row],[B2B]],6)),"")</f>
        <v/>
      </c>
      <c r="FH580" s="6" t="str">
        <f>+IFERROR(VLOOKUP(FF580,Auxiliar!$A:$C,2,0),"")</f>
        <v/>
      </c>
      <c r="FI580" s="7" t="str">
        <f>+IFERROR(VLOOKUP(FF580,Auxiliar!$A:$C,3,0),"")</f>
        <v/>
      </c>
      <c r="FJ580" s="1"/>
      <c r="FK580" s="12"/>
      <c r="FL580" s="6" t="str">
        <f>+IFERROR(VALUE(RIGHT(Tabla29[[#This Row],[B2B]],6)),"")</f>
        <v/>
      </c>
      <c r="FM580" s="6" t="str">
        <f>+IFERROR(VLOOKUP(FK580,Auxiliar!$A:$C,2,0),"")</f>
        <v/>
      </c>
      <c r="FN580" s="7" t="str">
        <f>+IFERROR(VLOOKUP(FK580,Auxiliar!$A:$C,3,0),"")</f>
        <v/>
      </c>
      <c r="FO580" s="1"/>
      <c r="FP580" s="12"/>
      <c r="FQ580" s="6" t="str">
        <f>+IFERROR(VALUE(RIGHT(Tabla30[[#This Row],[B2B]],6)),"")</f>
        <v/>
      </c>
      <c r="FR580" s="6" t="str">
        <f>+IFERROR(VLOOKUP(FP580,Auxiliar!$A:$C,2,0),"")</f>
        <v/>
      </c>
      <c r="FS580" s="7"/>
      <c r="FT580" s="1"/>
      <c r="FU580" s="12"/>
      <c r="FV580" s="6" t="str">
        <f>+IFERROR(VALUE(RIGHT(Tabla31[[#This Row],[B2B]],6)),"")</f>
        <v/>
      </c>
      <c r="FW580" s="6" t="str">
        <f>+IFERROR(VLOOKUP(FU580,Auxiliar!$A:$C,2,0),"")</f>
        <v/>
      </c>
      <c r="FX580" s="7" t="str">
        <f>+IFERROR(VLOOKUP(FU580,Auxiliar!$A:$C,3,0),"")</f>
        <v/>
      </c>
      <c r="FY580" s="1"/>
      <c r="FZ580" s="12"/>
      <c r="GA580" s="6" t="str">
        <f>+IFERROR(VALUE(RIGHT(Tabla32[[#This Row],[B2B]],6)),"")</f>
        <v/>
      </c>
      <c r="GB580" s="6" t="str">
        <f>+IFERROR(VLOOKUP(FZ580,Auxiliar!$A:$C,2,0),"")</f>
        <v/>
      </c>
      <c r="GC580" s="7" t="str">
        <f>+IFERROR(VLOOKUP(FZ580,Auxiliar!$A:$C,3,0),"")</f>
        <v/>
      </c>
      <c r="GD580" s="1"/>
      <c r="GE580" s="12"/>
      <c r="GF580" s="6" t="str">
        <f>+IFERROR(VALUE(RIGHT(Tabla33[[#This Row],[B2B]],6)),"")</f>
        <v/>
      </c>
      <c r="GG580" s="6" t="str">
        <f>+IFERROR(VLOOKUP(GE580,Auxiliar!$A:$C,2,0),"")</f>
        <v/>
      </c>
      <c r="GH580" s="7" t="str">
        <f>+IFERROR(VLOOKUP(GE580,Auxiliar!$A:$C,3,0),"")</f>
        <v/>
      </c>
    </row>
    <row r="581" spans="1:190" x14ac:dyDescent="0.25">
      <c r="A581" s="1"/>
      <c r="B581" s="1"/>
      <c r="C581" t="str">
        <f>+IFERROR(VALUE(RIGHT(Tabla1[[#This Row],[B2B]],6)),"")</f>
        <v/>
      </c>
      <c r="D581" t="str">
        <f>+IFERROR(VLOOKUP(B581,Auxiliar!$A:$C,2,0),"")</f>
        <v/>
      </c>
      <c r="E581" s="5" t="str">
        <f>+IFERROR(VLOOKUP(B581,Auxiliar!$A:$C,3,0),"")</f>
        <v/>
      </c>
      <c r="S581" s="1">
        <v>6072</v>
      </c>
      <c r="T581" s="1" t="s">
        <v>9</v>
      </c>
      <c r="U581" s="6">
        <f>+IFERROR(VALUE(RIGHT(Tabla4[[#This Row],[B2B]],6)),"")</f>
        <v>6072</v>
      </c>
      <c r="V581" s="6" t="str">
        <f>+IFERROR(VLOOKUP(T581,Auxiliar!$A:$C,2,0),"")</f>
        <v>CORE</v>
      </c>
      <c r="W581" s="7" t="str">
        <f>+IFERROR(VLOOKUP(T581,Auxiliar!$A:$C,3,0),"")</f>
        <v>0b 1% | 2b 5% | 4b 6%</v>
      </c>
      <c r="AK581" s="1">
        <v>5748</v>
      </c>
      <c r="AL581" s="1" t="s">
        <v>30</v>
      </c>
      <c r="AM581" s="6">
        <f>+IFERROR(VALUE(RIGHT(Tabla7[[#This Row],[B2B]],6)),"")</f>
        <v>5748</v>
      </c>
      <c r="AN581" s="6" t="str">
        <f>+IFERROR(VLOOKUP(AL581,Auxiliar!$A:$C,2,0),"")</f>
        <v>LATONES</v>
      </c>
      <c r="AO581" s="7" t="str">
        <f>+IFERROR(VLOOKUP(AL581,Auxiliar!$A:$C,3,0),"")</f>
        <v>1b 4% | 5b 7% | 97b 0%</v>
      </c>
      <c r="AW581" s="1"/>
      <c r="AX581" s="1" t="s">
        <v>32</v>
      </c>
      <c r="AY581" s="6" t="str">
        <f>+IFERROR(VALUE(RIGHT(Tabla9[[#This Row],[B2B]],6)),"")</f>
        <v/>
      </c>
      <c r="AZ581" s="6" t="str">
        <f>+IFERROR(VLOOKUP(AX581,Auxiliar!$A:$C,2,0),"")</f>
        <v>LATONES</v>
      </c>
      <c r="BA581" s="7" t="str">
        <f>+IFERROR(VLOOKUP(AX581,Auxiliar!$A:$C,3,0),"")</f>
        <v>2b 3% | 4b 4% | 6b 5% | 10b 8%  | 385b 0%</v>
      </c>
      <c r="BI581" s="1"/>
      <c r="BJ581" s="1"/>
      <c r="BK581" s="6" t="str">
        <f>+IFERROR(VALUE(RIGHT(Tabla11[[#This Row],[B2B]],6)),"")</f>
        <v/>
      </c>
      <c r="BL581" s="6" t="str">
        <f>+IFERROR(VLOOKUP(BJ581,Auxiliar!$A:$C,2,0),"")</f>
        <v/>
      </c>
      <c r="BM581" s="7" t="str">
        <f>+IFERROR(VLOOKUP(BJ581,Auxiliar!$A:$C,3,0),"")</f>
        <v/>
      </c>
      <c r="BO581" s="1">
        <v>11730</v>
      </c>
      <c r="BP581" s="1" t="s">
        <v>39</v>
      </c>
      <c r="BQ581" s="6">
        <f>+IFERROR(VALUE(RIGHT(Tabla12[[#This Row],[B2B]],6)),"")</f>
        <v>11730</v>
      </c>
      <c r="BR581" s="6" t="str">
        <f>+IFERROR(VLOOKUP(BP581,Auxiliar!$A:$C,2,0),"")</f>
        <v>VALUE LITRO</v>
      </c>
      <c r="BS581" s="7" t="str">
        <f>+IFERROR(VLOOKUP(BP581,Auxiliar!$A:$C,3,0),"")</f>
        <v>1b 12%</v>
      </c>
      <c r="CA581" s="1">
        <v>4914</v>
      </c>
      <c r="CB581" s="1" t="s">
        <v>35</v>
      </c>
      <c r="CC581" s="6">
        <f>+IFERROR(VALUE(RIGHT(Tabla14[[#This Row],[B2B]],6)),"")</f>
        <v>4914</v>
      </c>
      <c r="CD581" s="6" t="str">
        <f>+IFERROR(VLOOKUP(CB581,Auxiliar!$A:$C,2,0),"")</f>
        <v>Corona 710cc</v>
      </c>
      <c r="CE581" s="7" t="str">
        <f>+IFERROR(VLOOKUP(CB581,Auxiliar!$A:$C,3,0),"")</f>
        <v>1b 10% | 85b 0%</v>
      </c>
      <c r="CG581" s="1"/>
      <c r="CH581" s="1"/>
      <c r="CI581" s="6" t="str">
        <f>+IFERROR(VALUE(RIGHT(Tabla15[[#This Row],[B2B]],6)),"")</f>
        <v/>
      </c>
      <c r="CJ581" s="6" t="str">
        <f>+IFERROR(VLOOKUP(CH581,Auxiliar!$A:$C,2,0),"")</f>
        <v/>
      </c>
      <c r="CK581" s="7" t="str">
        <f>+IFERROR(VLOOKUP(CH581,Auxiliar!$A:$C,3,0),"")</f>
        <v/>
      </c>
      <c r="CM581" s="1">
        <v>4874</v>
      </c>
      <c r="CN581" s="1" t="s">
        <v>20</v>
      </c>
      <c r="CO581" s="6">
        <v>4874</v>
      </c>
      <c r="CP581" s="6" t="s">
        <v>20</v>
      </c>
      <c r="CQ581" s="7" t="s">
        <v>21</v>
      </c>
      <c r="CS581" s="1"/>
      <c r="CT581" s="1"/>
      <c r="CU581" s="6" t="str">
        <f>+IFERROR(VALUE(RIGHT(Tabla17[[#This Row],[B2B]],6)),"")</f>
        <v/>
      </c>
      <c r="CV581" s="6" t="str">
        <f>+IFERROR(VLOOKUP(CT581,Auxiliar!$A:$C,2,0),"")</f>
        <v/>
      </c>
      <c r="CW581" s="7" t="str">
        <f>+IFERROR(VLOOKUP(CT581,Auxiliar!$A:$C,3,0),"")</f>
        <v/>
      </c>
      <c r="CY581" s="1">
        <v>4874</v>
      </c>
      <c r="CZ581" s="1" t="s">
        <v>16</v>
      </c>
      <c r="DA581" s="6">
        <f>+IFERROR(VALUE(RIGHT(Tabla18[[#This Row],[B2B]],6)),"")</f>
        <v>4874</v>
      </c>
      <c r="DB581" s="6" t="str">
        <f>+IFERROR(VLOOKUP(CZ581,Auxiliar!$A:$C,2,0),"")</f>
        <v>PREMIUM</v>
      </c>
      <c r="DC581" s="7" t="str">
        <f>+IFERROR(VLOOKUP(CZ581,Auxiliar!$A:$C,3,0),"")</f>
        <v>0b 0% | 2b 2% | 5b 3,5% | 10b 5%</v>
      </c>
      <c r="DE581" s="1">
        <v>4874</v>
      </c>
      <c r="DF581" s="1" t="s">
        <v>19</v>
      </c>
      <c r="DG581" s="6">
        <f>+IFERROR(VALUE(RIGHT(Tabla19[[#This Row],[B2B]],6)),"")</f>
        <v>4874</v>
      </c>
      <c r="DH581" s="6" t="str">
        <f>+IFERROR(VLOOKUP(DF581,Auxiliar!$A:$C,2,0),"")</f>
        <v>MICHELOB</v>
      </c>
      <c r="DI581" s="7" t="str">
        <f>+IFERROR(VLOOKUP(DF581,Auxiliar!$A:$C,3,0),"")</f>
        <v>1b 7% | 3b 22% | 8b 27%</v>
      </c>
      <c r="DK581" s="1"/>
      <c r="DL581" s="1"/>
      <c r="DM581" s="6" t="str">
        <f>+IFERROR(VALUE(RIGHT(Tabla20[[#This Row],[B2B]],6)),"")</f>
        <v/>
      </c>
      <c r="DN581" s="6" t="str">
        <f>+IFERROR(VLOOKUP(DL581,Auxiliar!$A:$C,2,0),"")</f>
        <v/>
      </c>
      <c r="DO581" s="7" t="str">
        <f>+IFERROR(VLOOKUP(DL581,Auxiliar!$A:$C,3,0),"")</f>
        <v/>
      </c>
      <c r="DQ581" s="1">
        <v>4870</v>
      </c>
      <c r="DR581" s="12" t="s">
        <v>24</v>
      </c>
      <c r="DS581" s="6">
        <f>+IFERROR(VALUE(RIGHT(Tabla21[[#This Row],[B2B]],6)),"")</f>
        <v>4870</v>
      </c>
      <c r="DT581" s="6" t="str">
        <f>+IFERROR(VLOOKUP(DR581,Auxiliar!$A:$C,2,0),"")</f>
        <v>CORONA PORRON</v>
      </c>
      <c r="DU581" s="7" t="str">
        <f>+IFERROR(VLOOKUP(DR581,Auxiliar!$A:$C,3,0),"")</f>
        <v>1b 5% | 20b 0%</v>
      </c>
      <c r="DW581" s="1">
        <v>11737</v>
      </c>
      <c r="DX581" s="12" t="s">
        <v>43</v>
      </c>
      <c r="DY581" s="6">
        <f>+IFERROR(VALUE(RIGHT(Tabla22[[#This Row],[B2B]],6)),"")</f>
        <v>11737</v>
      </c>
      <c r="DZ581" s="6" t="str">
        <f>+IFERROR(VLOOKUP(DX581,Auxiliar!$A:$C,2,0),"")</f>
        <v xml:space="preserve">VALUE LATA </v>
      </c>
      <c r="EA581" s="7" t="str">
        <f>+IFERROR(VLOOKUP(DX581,Auxiliar!$A:$C,3,0),"")</f>
        <v>1b 15% | 100b 18%</v>
      </c>
      <c r="EC581" s="1">
        <v>11727</v>
      </c>
      <c r="ED581" s="12" t="s">
        <v>47</v>
      </c>
      <c r="EE581" s="6">
        <f>+IFERROR(VALUE(RIGHT(Tabla23[[#This Row],[B2B]],6)),"")</f>
        <v>11727</v>
      </c>
      <c r="EF581" s="6" t="str">
        <f>+IFERROR(VLOOKUP(ED581,Auxiliar!$A:$C,2,0),"")</f>
        <v>VALUE LATON</v>
      </c>
      <c r="EG581" s="7" t="str">
        <f>+IFERROR(VLOOKUP(ED581,Auxiliar!$A:$C,3,0),"")</f>
        <v>1b 10% | 5b 15% | 192b 0%</v>
      </c>
      <c r="EI581" s="1"/>
      <c r="EJ581" s="12"/>
      <c r="EK581" s="6" t="str">
        <f>+IFERROR(VALUE(RIGHT(Tabla24[[#This Row],[B2B]],6)),"")</f>
        <v/>
      </c>
      <c r="EL581" s="6" t="str">
        <f>+IFERROR(VLOOKUP(EJ581,Auxiliar!$A:$C,2,0),"")</f>
        <v/>
      </c>
      <c r="EM581" s="7" t="str">
        <f>+IFERROR(VLOOKUP(EJ581,Auxiliar!$A:$C,3,0),"")</f>
        <v/>
      </c>
      <c r="EO581" s="1"/>
      <c r="EP581" s="12"/>
      <c r="EQ581" s="6" t="str">
        <f>+IFERROR(VALUE(RIGHT(Tabla25[[#This Row],[B2B]],6)),"")</f>
        <v/>
      </c>
      <c r="ER581" s="6" t="str">
        <f>+IFERROR(VLOOKUP(EP581,Auxiliar!$A:$C,2,0),"")</f>
        <v/>
      </c>
      <c r="ES581" s="7" t="str">
        <f>+IFERROR(VLOOKUP(EP581,Auxiliar!$A:$C,3,0),"")</f>
        <v/>
      </c>
      <c r="EU581" s="1"/>
      <c r="EV581" s="12"/>
      <c r="EW581" s="6" t="str">
        <f>+IFERROR(VALUE(RIGHT(Tabla26[[#This Row],[B2B]],6)),"")</f>
        <v/>
      </c>
      <c r="EX581" s="6" t="str">
        <f>+IFERROR(VLOOKUP(EV581,Auxiliar!$A:$C,2,0),"")</f>
        <v/>
      </c>
      <c r="EY581" s="7" t="str">
        <f>+IFERROR(VLOOKUP(EV581,Auxiliar!$A:$C,3,0),"")</f>
        <v/>
      </c>
      <c r="EZ581" s="1"/>
      <c r="FA581" s="12"/>
      <c r="FB581" s="6" t="str">
        <f>+IFERROR(VALUE(RIGHT(Tabla27[[#This Row],[B2B]],6)),"")</f>
        <v/>
      </c>
      <c r="FC581" s="6" t="str">
        <f>+IFERROR(VLOOKUP(FA581,Auxiliar!$A:$C,2,0),"")</f>
        <v/>
      </c>
      <c r="FD581" s="7" t="str">
        <f>+IFERROR(VLOOKUP(FA581,Auxiliar!$A:$C,3,0),"")</f>
        <v/>
      </c>
      <c r="FE581" s="1"/>
      <c r="FF581" s="12"/>
      <c r="FG581" s="6" t="str">
        <f>+IFERROR(VALUE(RIGHT(Tabla28[[#This Row],[B2B]],6)),"")</f>
        <v/>
      </c>
      <c r="FH581" s="6" t="str">
        <f>+IFERROR(VLOOKUP(FF581,Auxiliar!$A:$C,2,0),"")</f>
        <v/>
      </c>
      <c r="FI581" s="7" t="str">
        <f>+IFERROR(VLOOKUP(FF581,Auxiliar!$A:$C,3,0),"")</f>
        <v/>
      </c>
      <c r="FJ581" s="1"/>
      <c r="FK581" s="12"/>
      <c r="FL581" s="6" t="str">
        <f>+IFERROR(VALUE(RIGHT(Tabla29[[#This Row],[B2B]],6)),"")</f>
        <v/>
      </c>
      <c r="FM581" s="6" t="str">
        <f>+IFERROR(VLOOKUP(FK581,Auxiliar!$A:$C,2,0),"")</f>
        <v/>
      </c>
      <c r="FN581" s="7" t="str">
        <f>+IFERROR(VLOOKUP(FK581,Auxiliar!$A:$C,3,0),"")</f>
        <v/>
      </c>
      <c r="FO581" s="1"/>
      <c r="FP581" s="12"/>
      <c r="FQ581" s="6" t="str">
        <f>+IFERROR(VALUE(RIGHT(Tabla30[[#This Row],[B2B]],6)),"")</f>
        <v/>
      </c>
      <c r="FR581" s="6" t="str">
        <f>+IFERROR(VLOOKUP(FP581,Auxiliar!$A:$C,2,0),"")</f>
        <v/>
      </c>
      <c r="FS581" s="7"/>
      <c r="FT581" s="1"/>
      <c r="FU581" s="12"/>
      <c r="FV581" s="6" t="str">
        <f>+IFERROR(VALUE(RIGHT(Tabla31[[#This Row],[B2B]],6)),"")</f>
        <v/>
      </c>
      <c r="FW581" s="6" t="str">
        <f>+IFERROR(VLOOKUP(FU581,Auxiliar!$A:$C,2,0),"")</f>
        <v/>
      </c>
      <c r="FX581" s="7" t="str">
        <f>+IFERROR(VLOOKUP(FU581,Auxiliar!$A:$C,3,0),"")</f>
        <v/>
      </c>
      <c r="FY581" s="1"/>
      <c r="FZ581" s="12"/>
      <c r="GA581" s="6" t="str">
        <f>+IFERROR(VALUE(RIGHT(Tabla32[[#This Row],[B2B]],6)),"")</f>
        <v/>
      </c>
      <c r="GB581" s="6" t="str">
        <f>+IFERROR(VLOOKUP(FZ581,Auxiliar!$A:$C,2,0),"")</f>
        <v/>
      </c>
      <c r="GC581" s="7" t="str">
        <f>+IFERROR(VLOOKUP(FZ581,Auxiliar!$A:$C,3,0),"")</f>
        <v/>
      </c>
      <c r="GD581" s="1"/>
      <c r="GE581" s="12"/>
      <c r="GF581" s="6" t="str">
        <f>+IFERROR(VALUE(RIGHT(Tabla33[[#This Row],[B2B]],6)),"")</f>
        <v/>
      </c>
      <c r="GG581" s="6" t="str">
        <f>+IFERROR(VLOOKUP(GE581,Auxiliar!$A:$C,2,0),"")</f>
        <v/>
      </c>
      <c r="GH581" s="7" t="str">
        <f>+IFERROR(VLOOKUP(GE581,Auxiliar!$A:$C,3,0),"")</f>
        <v/>
      </c>
    </row>
    <row r="582" spans="1:190" x14ac:dyDescent="0.25">
      <c r="A582" s="1"/>
      <c r="B582" s="1"/>
      <c r="C582" t="str">
        <f>+IFERROR(VALUE(RIGHT(Tabla1[[#This Row],[B2B]],6)),"")</f>
        <v/>
      </c>
      <c r="D582" t="str">
        <f>+IFERROR(VLOOKUP(B582,Auxiliar!$A:$C,2,0),"")</f>
        <v/>
      </c>
      <c r="E582" s="5" t="str">
        <f>+IFERROR(VLOOKUP(B582,Auxiliar!$A:$C,3,0),"")</f>
        <v/>
      </c>
      <c r="S582" s="1">
        <v>6087</v>
      </c>
      <c r="T582" s="1" t="s">
        <v>9</v>
      </c>
      <c r="U582" s="6">
        <f>+IFERROR(VALUE(RIGHT(Tabla4[[#This Row],[B2B]],6)),"")</f>
        <v>6087</v>
      </c>
      <c r="V582" s="6" t="str">
        <f>+IFERROR(VLOOKUP(T582,Auxiliar!$A:$C,2,0),"")</f>
        <v>CORE</v>
      </c>
      <c r="W582" s="7" t="str">
        <f>+IFERROR(VLOOKUP(T582,Auxiliar!$A:$C,3,0),"")</f>
        <v>0b 1% | 2b 5% | 4b 6%</v>
      </c>
      <c r="AK582" s="1">
        <v>5752</v>
      </c>
      <c r="AL582" s="1" t="s">
        <v>30</v>
      </c>
      <c r="AM582" s="6">
        <f>+IFERROR(VALUE(RIGHT(Tabla7[[#This Row],[B2B]],6)),"")</f>
        <v>5752</v>
      </c>
      <c r="AN582" s="6" t="str">
        <f>+IFERROR(VLOOKUP(AL582,Auxiliar!$A:$C,2,0),"")</f>
        <v>LATONES</v>
      </c>
      <c r="AO582" s="7" t="str">
        <f>+IFERROR(VLOOKUP(AL582,Auxiliar!$A:$C,3,0),"")</f>
        <v>1b 4% | 5b 7% | 97b 0%</v>
      </c>
      <c r="AW582" s="1"/>
      <c r="AX582" s="1" t="s">
        <v>32</v>
      </c>
      <c r="AY582" s="6" t="str">
        <f>+IFERROR(VALUE(RIGHT(Tabla9[[#This Row],[B2B]],6)),"")</f>
        <v/>
      </c>
      <c r="AZ582" s="6" t="str">
        <f>+IFERROR(VLOOKUP(AX582,Auxiliar!$A:$C,2,0),"")</f>
        <v>LATONES</v>
      </c>
      <c r="BA582" s="7" t="str">
        <f>+IFERROR(VLOOKUP(AX582,Auxiliar!$A:$C,3,0),"")</f>
        <v>2b 3% | 4b 4% | 6b 5% | 10b 8%  | 385b 0%</v>
      </c>
      <c r="BI582" s="1"/>
      <c r="BJ582" s="1"/>
      <c r="BK582" s="6" t="str">
        <f>+IFERROR(VALUE(RIGHT(Tabla11[[#This Row],[B2B]],6)),"")</f>
        <v/>
      </c>
      <c r="BL582" s="6" t="str">
        <f>+IFERROR(VLOOKUP(BJ582,Auxiliar!$A:$C,2,0),"")</f>
        <v/>
      </c>
      <c r="BM582" s="7" t="str">
        <f>+IFERROR(VLOOKUP(BJ582,Auxiliar!$A:$C,3,0),"")</f>
        <v/>
      </c>
      <c r="BO582" s="1">
        <v>2517</v>
      </c>
      <c r="BP582" s="1" t="s">
        <v>39</v>
      </c>
      <c r="BQ582" s="6">
        <f>+IFERROR(VALUE(RIGHT(Tabla12[[#This Row],[B2B]],6)),"")</f>
        <v>2517</v>
      </c>
      <c r="BR582" s="6" t="str">
        <f>+IFERROR(VLOOKUP(BP582,Auxiliar!$A:$C,2,0),"")</f>
        <v>VALUE LITRO</v>
      </c>
      <c r="BS582" s="7" t="str">
        <f>+IFERROR(VLOOKUP(BP582,Auxiliar!$A:$C,3,0),"")</f>
        <v>1b 12%</v>
      </c>
      <c r="CA582" s="1">
        <v>4915</v>
      </c>
      <c r="CB582" s="1" t="s">
        <v>35</v>
      </c>
      <c r="CC582" s="6">
        <f>+IFERROR(VALUE(RIGHT(Tabla14[[#This Row],[B2B]],6)),"")</f>
        <v>4915</v>
      </c>
      <c r="CD582" s="6" t="str">
        <f>+IFERROR(VLOOKUP(CB582,Auxiliar!$A:$C,2,0),"")</f>
        <v>Corona 710cc</v>
      </c>
      <c r="CE582" s="7" t="str">
        <f>+IFERROR(VLOOKUP(CB582,Auxiliar!$A:$C,3,0),"")</f>
        <v>1b 10% | 85b 0%</v>
      </c>
      <c r="CG582" s="1"/>
      <c r="CH582" s="1"/>
      <c r="CI582" s="6" t="str">
        <f>+IFERROR(VALUE(RIGHT(Tabla15[[#This Row],[B2B]],6)),"")</f>
        <v/>
      </c>
      <c r="CJ582" s="6" t="str">
        <f>+IFERROR(VLOOKUP(CH582,Auxiliar!$A:$C,2,0),"")</f>
        <v/>
      </c>
      <c r="CK582" s="7" t="str">
        <f>+IFERROR(VLOOKUP(CH582,Auxiliar!$A:$C,3,0),"")</f>
        <v/>
      </c>
      <c r="CM582" s="1">
        <v>4881</v>
      </c>
      <c r="CN582" s="1" t="s">
        <v>20</v>
      </c>
      <c r="CO582" s="6">
        <v>4881</v>
      </c>
      <c r="CP582" s="6" t="s">
        <v>20</v>
      </c>
      <c r="CQ582" s="7" t="s">
        <v>21</v>
      </c>
      <c r="CS582" s="1"/>
      <c r="CT582" s="1"/>
      <c r="CU582" s="6" t="str">
        <f>+IFERROR(VALUE(RIGHT(Tabla17[[#This Row],[B2B]],6)),"")</f>
        <v/>
      </c>
      <c r="CV582" s="6" t="str">
        <f>+IFERROR(VLOOKUP(CT582,Auxiliar!$A:$C,2,0),"")</f>
        <v/>
      </c>
      <c r="CW582" s="7" t="str">
        <f>+IFERROR(VLOOKUP(CT582,Auxiliar!$A:$C,3,0),"")</f>
        <v/>
      </c>
      <c r="CY582" s="1">
        <v>4881</v>
      </c>
      <c r="CZ582" s="1" t="s">
        <v>16</v>
      </c>
      <c r="DA582" s="6">
        <f>+IFERROR(VALUE(RIGHT(Tabla18[[#This Row],[B2B]],6)),"")</f>
        <v>4881</v>
      </c>
      <c r="DB582" s="6" t="str">
        <f>+IFERROR(VLOOKUP(CZ582,Auxiliar!$A:$C,2,0),"")</f>
        <v>PREMIUM</v>
      </c>
      <c r="DC582" s="7" t="str">
        <f>+IFERROR(VLOOKUP(CZ582,Auxiliar!$A:$C,3,0),"")</f>
        <v>0b 0% | 2b 2% | 5b 3,5% | 10b 5%</v>
      </c>
      <c r="DE582" s="1">
        <v>4881</v>
      </c>
      <c r="DF582" s="1" t="s">
        <v>19</v>
      </c>
      <c r="DG582" s="6">
        <f>+IFERROR(VALUE(RIGHT(Tabla19[[#This Row],[B2B]],6)),"")</f>
        <v>4881</v>
      </c>
      <c r="DH582" s="6" t="str">
        <f>+IFERROR(VLOOKUP(DF582,Auxiliar!$A:$C,2,0),"")</f>
        <v>MICHELOB</v>
      </c>
      <c r="DI582" s="7" t="str">
        <f>+IFERROR(VLOOKUP(DF582,Auxiliar!$A:$C,3,0),"")</f>
        <v>1b 7% | 3b 22% | 8b 27%</v>
      </c>
      <c r="DK582" s="1"/>
      <c r="DL582" s="1"/>
      <c r="DM582" s="6" t="str">
        <f>+IFERROR(VALUE(RIGHT(Tabla20[[#This Row],[B2B]],6)),"")</f>
        <v/>
      </c>
      <c r="DN582" s="6" t="str">
        <f>+IFERROR(VLOOKUP(DL582,Auxiliar!$A:$C,2,0),"")</f>
        <v/>
      </c>
      <c r="DO582" s="7" t="str">
        <f>+IFERROR(VLOOKUP(DL582,Auxiliar!$A:$C,3,0),"")</f>
        <v/>
      </c>
      <c r="DQ582" s="1">
        <v>4874</v>
      </c>
      <c r="DR582" s="12" t="s">
        <v>24</v>
      </c>
      <c r="DS582" s="6">
        <f>+IFERROR(VALUE(RIGHT(Tabla21[[#This Row],[B2B]],6)),"")</f>
        <v>4874</v>
      </c>
      <c r="DT582" s="6" t="str">
        <f>+IFERROR(VLOOKUP(DR582,Auxiliar!$A:$C,2,0),"")</f>
        <v>CORONA PORRON</v>
      </c>
      <c r="DU582" s="7" t="str">
        <f>+IFERROR(VLOOKUP(DR582,Auxiliar!$A:$C,3,0),"")</f>
        <v>1b 5% | 20b 0%</v>
      </c>
      <c r="DW582" s="1">
        <v>11754</v>
      </c>
      <c r="DX582" s="12" t="s">
        <v>43</v>
      </c>
      <c r="DY582" s="6">
        <f>+IFERROR(VALUE(RIGHT(Tabla22[[#This Row],[B2B]],6)),"")</f>
        <v>11754</v>
      </c>
      <c r="DZ582" s="6" t="str">
        <f>+IFERROR(VLOOKUP(DX582,Auxiliar!$A:$C,2,0),"")</f>
        <v xml:space="preserve">VALUE LATA </v>
      </c>
      <c r="EA582" s="7" t="str">
        <f>+IFERROR(VLOOKUP(DX582,Auxiliar!$A:$C,3,0),"")</f>
        <v>1b 15% | 100b 18%</v>
      </c>
      <c r="EC582" s="1">
        <v>11730</v>
      </c>
      <c r="ED582" s="12" t="s">
        <v>47</v>
      </c>
      <c r="EE582" s="6">
        <f>+IFERROR(VALUE(RIGHT(Tabla23[[#This Row],[B2B]],6)),"")</f>
        <v>11730</v>
      </c>
      <c r="EF582" s="6" t="str">
        <f>+IFERROR(VLOOKUP(ED582,Auxiliar!$A:$C,2,0),"")</f>
        <v>VALUE LATON</v>
      </c>
      <c r="EG582" s="7" t="str">
        <f>+IFERROR(VLOOKUP(ED582,Auxiliar!$A:$C,3,0),"")</f>
        <v>1b 10% | 5b 15% | 192b 0%</v>
      </c>
      <c r="EI582" s="1"/>
      <c r="EJ582" s="12"/>
      <c r="EK582" s="6" t="str">
        <f>+IFERROR(VALUE(RIGHT(Tabla24[[#This Row],[B2B]],6)),"")</f>
        <v/>
      </c>
      <c r="EL582" s="6" t="str">
        <f>+IFERROR(VLOOKUP(EJ582,Auxiliar!$A:$C,2,0),"")</f>
        <v/>
      </c>
      <c r="EM582" s="7" t="str">
        <f>+IFERROR(VLOOKUP(EJ582,Auxiliar!$A:$C,3,0),"")</f>
        <v/>
      </c>
      <c r="EO582" s="1"/>
      <c r="EP582" s="12"/>
      <c r="EQ582" s="6" t="str">
        <f>+IFERROR(VALUE(RIGHT(Tabla25[[#This Row],[B2B]],6)),"")</f>
        <v/>
      </c>
      <c r="ER582" s="6" t="str">
        <f>+IFERROR(VLOOKUP(EP582,Auxiliar!$A:$C,2,0),"")</f>
        <v/>
      </c>
      <c r="ES582" s="7" t="str">
        <f>+IFERROR(VLOOKUP(EP582,Auxiliar!$A:$C,3,0),"")</f>
        <v/>
      </c>
      <c r="EU582" s="1"/>
      <c r="EV582" s="12"/>
      <c r="EW582" s="6" t="str">
        <f>+IFERROR(VALUE(RIGHT(Tabla26[[#This Row],[B2B]],6)),"")</f>
        <v/>
      </c>
      <c r="EX582" s="6" t="str">
        <f>+IFERROR(VLOOKUP(EV582,Auxiliar!$A:$C,2,0),"")</f>
        <v/>
      </c>
      <c r="EY582" s="7" t="str">
        <f>+IFERROR(VLOOKUP(EV582,Auxiliar!$A:$C,3,0),"")</f>
        <v/>
      </c>
      <c r="EZ582" s="1"/>
      <c r="FA582" s="12"/>
      <c r="FB582" s="6" t="str">
        <f>+IFERROR(VALUE(RIGHT(Tabla27[[#This Row],[B2B]],6)),"")</f>
        <v/>
      </c>
      <c r="FC582" s="6" t="str">
        <f>+IFERROR(VLOOKUP(FA582,Auxiliar!$A:$C,2,0),"")</f>
        <v/>
      </c>
      <c r="FD582" s="7" t="str">
        <f>+IFERROR(VLOOKUP(FA582,Auxiliar!$A:$C,3,0),"")</f>
        <v/>
      </c>
      <c r="FE582" s="1"/>
      <c r="FF582" s="12"/>
      <c r="FG582" s="6" t="str">
        <f>+IFERROR(VALUE(RIGHT(Tabla28[[#This Row],[B2B]],6)),"")</f>
        <v/>
      </c>
      <c r="FH582" s="6" t="str">
        <f>+IFERROR(VLOOKUP(FF582,Auxiliar!$A:$C,2,0),"")</f>
        <v/>
      </c>
      <c r="FI582" s="7" t="str">
        <f>+IFERROR(VLOOKUP(FF582,Auxiliar!$A:$C,3,0),"")</f>
        <v/>
      </c>
      <c r="FJ582" s="1"/>
      <c r="FK582" s="12"/>
      <c r="FL582" s="6" t="str">
        <f>+IFERROR(VALUE(RIGHT(Tabla29[[#This Row],[B2B]],6)),"")</f>
        <v/>
      </c>
      <c r="FM582" s="6" t="str">
        <f>+IFERROR(VLOOKUP(FK582,Auxiliar!$A:$C,2,0),"")</f>
        <v/>
      </c>
      <c r="FN582" s="7" t="str">
        <f>+IFERROR(VLOOKUP(FK582,Auxiliar!$A:$C,3,0),"")</f>
        <v/>
      </c>
      <c r="FO582" s="1"/>
      <c r="FP582" s="12"/>
      <c r="FQ582" s="6" t="str">
        <f>+IFERROR(VALUE(RIGHT(Tabla30[[#This Row],[B2B]],6)),"")</f>
        <v/>
      </c>
      <c r="FR582" s="6" t="str">
        <f>+IFERROR(VLOOKUP(FP582,Auxiliar!$A:$C,2,0),"")</f>
        <v/>
      </c>
      <c r="FS582" s="7"/>
      <c r="FT582" s="1"/>
      <c r="FU582" s="12"/>
      <c r="FV582" s="6" t="str">
        <f>+IFERROR(VALUE(RIGHT(Tabla31[[#This Row],[B2B]],6)),"")</f>
        <v/>
      </c>
      <c r="FW582" s="6" t="str">
        <f>+IFERROR(VLOOKUP(FU582,Auxiliar!$A:$C,2,0),"")</f>
        <v/>
      </c>
      <c r="FX582" s="7" t="str">
        <f>+IFERROR(VLOOKUP(FU582,Auxiliar!$A:$C,3,0),"")</f>
        <v/>
      </c>
      <c r="FY582" s="1"/>
      <c r="FZ582" s="12"/>
      <c r="GA582" s="6" t="str">
        <f>+IFERROR(VALUE(RIGHT(Tabla32[[#This Row],[B2B]],6)),"")</f>
        <v/>
      </c>
      <c r="GB582" s="6" t="str">
        <f>+IFERROR(VLOOKUP(FZ582,Auxiliar!$A:$C,2,0),"")</f>
        <v/>
      </c>
      <c r="GC582" s="7" t="str">
        <f>+IFERROR(VLOOKUP(FZ582,Auxiliar!$A:$C,3,0),"")</f>
        <v/>
      </c>
      <c r="GD582" s="1"/>
      <c r="GE582" s="12"/>
      <c r="GF582" s="6" t="str">
        <f>+IFERROR(VALUE(RIGHT(Tabla33[[#This Row],[B2B]],6)),"")</f>
        <v/>
      </c>
      <c r="GG582" s="6" t="str">
        <f>+IFERROR(VLOOKUP(GE582,Auxiliar!$A:$C,2,0),"")</f>
        <v/>
      </c>
      <c r="GH582" s="7" t="str">
        <f>+IFERROR(VLOOKUP(GE582,Auxiliar!$A:$C,3,0),"")</f>
        <v/>
      </c>
    </row>
    <row r="583" spans="1:190" x14ac:dyDescent="0.25">
      <c r="A583" s="1"/>
      <c r="B583" s="1"/>
      <c r="C583" t="str">
        <f>+IFERROR(VALUE(RIGHT(Tabla1[[#This Row],[B2B]],6)),"")</f>
        <v/>
      </c>
      <c r="D583" t="str">
        <f>+IFERROR(VLOOKUP(B583,Auxiliar!$A:$C,2,0),"")</f>
        <v/>
      </c>
      <c r="E583" s="5" t="str">
        <f>+IFERROR(VLOOKUP(B583,Auxiliar!$A:$C,3,0),"")</f>
        <v/>
      </c>
      <c r="S583" s="1">
        <v>6088</v>
      </c>
      <c r="T583" s="1" t="s">
        <v>9</v>
      </c>
      <c r="U583" s="6">
        <f>+IFERROR(VALUE(RIGHT(Tabla4[[#This Row],[B2B]],6)),"")</f>
        <v>6088</v>
      </c>
      <c r="V583" s="6" t="str">
        <f>+IFERROR(VLOOKUP(T583,Auxiliar!$A:$C,2,0),"")</f>
        <v>CORE</v>
      </c>
      <c r="W583" s="7" t="str">
        <f>+IFERROR(VLOOKUP(T583,Auxiliar!$A:$C,3,0),"")</f>
        <v>0b 1% | 2b 5% | 4b 6%</v>
      </c>
      <c r="AK583" s="1">
        <v>5753</v>
      </c>
      <c r="AL583" s="1" t="s">
        <v>30</v>
      </c>
      <c r="AM583" s="6">
        <f>+IFERROR(VALUE(RIGHT(Tabla7[[#This Row],[B2B]],6)),"")</f>
        <v>5753</v>
      </c>
      <c r="AN583" s="6" t="str">
        <f>+IFERROR(VLOOKUP(AL583,Auxiliar!$A:$C,2,0),"")</f>
        <v>LATONES</v>
      </c>
      <c r="AO583" s="7" t="str">
        <f>+IFERROR(VLOOKUP(AL583,Auxiliar!$A:$C,3,0),"")</f>
        <v>1b 4% | 5b 7% | 97b 0%</v>
      </c>
      <c r="AW583" s="1"/>
      <c r="AX583" s="1" t="s">
        <v>32</v>
      </c>
      <c r="AY583" s="6" t="str">
        <f>+IFERROR(VALUE(RIGHT(Tabla9[[#This Row],[B2B]],6)),"")</f>
        <v/>
      </c>
      <c r="AZ583" s="6" t="str">
        <f>+IFERROR(VLOOKUP(AX583,Auxiliar!$A:$C,2,0),"")</f>
        <v>LATONES</v>
      </c>
      <c r="BA583" s="7" t="str">
        <f>+IFERROR(VLOOKUP(AX583,Auxiliar!$A:$C,3,0),"")</f>
        <v>2b 3% | 4b 4% | 6b 5% | 10b 8%  | 385b 0%</v>
      </c>
      <c r="BI583" s="1"/>
      <c r="BJ583" s="1"/>
      <c r="BK583" s="6" t="str">
        <f>+IFERROR(VALUE(RIGHT(Tabla11[[#This Row],[B2B]],6)),"")</f>
        <v/>
      </c>
      <c r="BL583" s="6" t="str">
        <f>+IFERROR(VLOOKUP(BJ583,Auxiliar!$A:$C,2,0),"")</f>
        <v/>
      </c>
      <c r="BM583" s="7" t="str">
        <f>+IFERROR(VLOOKUP(BJ583,Auxiliar!$A:$C,3,0),"")</f>
        <v/>
      </c>
      <c r="BO583" s="1">
        <v>11736</v>
      </c>
      <c r="BP583" s="1" t="s">
        <v>39</v>
      </c>
      <c r="BQ583" s="6">
        <f>+IFERROR(VALUE(RIGHT(Tabla12[[#This Row],[B2B]],6)),"")</f>
        <v>11736</v>
      </c>
      <c r="BR583" s="6" t="str">
        <f>+IFERROR(VLOOKUP(BP583,Auxiliar!$A:$C,2,0),"")</f>
        <v>VALUE LITRO</v>
      </c>
      <c r="BS583" s="7" t="str">
        <f>+IFERROR(VLOOKUP(BP583,Auxiliar!$A:$C,3,0),"")</f>
        <v>1b 12%</v>
      </c>
      <c r="CA583" s="1">
        <v>4916</v>
      </c>
      <c r="CB583" s="1" t="s">
        <v>35</v>
      </c>
      <c r="CC583" s="6">
        <f>+IFERROR(VALUE(RIGHT(Tabla14[[#This Row],[B2B]],6)),"")</f>
        <v>4916</v>
      </c>
      <c r="CD583" s="6" t="str">
        <f>+IFERROR(VLOOKUP(CB583,Auxiliar!$A:$C,2,0),"")</f>
        <v>Corona 710cc</v>
      </c>
      <c r="CE583" s="7" t="str">
        <f>+IFERROR(VLOOKUP(CB583,Auxiliar!$A:$C,3,0),"")</f>
        <v>1b 10% | 85b 0%</v>
      </c>
      <c r="CG583" s="1"/>
      <c r="CH583" s="1"/>
      <c r="CI583" s="6" t="str">
        <f>+IFERROR(VALUE(RIGHT(Tabla15[[#This Row],[B2B]],6)),"")</f>
        <v/>
      </c>
      <c r="CJ583" s="6" t="str">
        <f>+IFERROR(VLOOKUP(CH583,Auxiliar!$A:$C,2,0),"")</f>
        <v/>
      </c>
      <c r="CK583" s="7" t="str">
        <f>+IFERROR(VLOOKUP(CH583,Auxiliar!$A:$C,3,0),"")</f>
        <v/>
      </c>
      <c r="CM583" s="1">
        <v>4891</v>
      </c>
      <c r="CN583" s="1" t="s">
        <v>20</v>
      </c>
      <c r="CO583" s="6">
        <v>4891</v>
      </c>
      <c r="CP583" s="6" t="s">
        <v>20</v>
      </c>
      <c r="CQ583" s="7" t="s">
        <v>21</v>
      </c>
      <c r="CS583" s="1"/>
      <c r="CT583" s="1"/>
      <c r="CU583" s="6" t="str">
        <f>+IFERROR(VALUE(RIGHT(Tabla17[[#This Row],[B2B]],6)),"")</f>
        <v/>
      </c>
      <c r="CV583" s="6" t="str">
        <f>+IFERROR(VLOOKUP(CT583,Auxiliar!$A:$C,2,0),"")</f>
        <v/>
      </c>
      <c r="CW583" s="7" t="str">
        <f>+IFERROR(VLOOKUP(CT583,Auxiliar!$A:$C,3,0),"")</f>
        <v/>
      </c>
      <c r="CY583" s="1">
        <v>4891</v>
      </c>
      <c r="CZ583" s="1" t="s">
        <v>16</v>
      </c>
      <c r="DA583" s="6">
        <f>+IFERROR(VALUE(RIGHT(Tabla18[[#This Row],[B2B]],6)),"")</f>
        <v>4891</v>
      </c>
      <c r="DB583" s="6" t="str">
        <f>+IFERROR(VLOOKUP(CZ583,Auxiliar!$A:$C,2,0),"")</f>
        <v>PREMIUM</v>
      </c>
      <c r="DC583" s="7" t="str">
        <f>+IFERROR(VLOOKUP(CZ583,Auxiliar!$A:$C,3,0),"")</f>
        <v>0b 0% | 2b 2% | 5b 3,5% | 10b 5%</v>
      </c>
      <c r="DE583" s="1">
        <v>4891</v>
      </c>
      <c r="DF583" s="1" t="s">
        <v>19</v>
      </c>
      <c r="DG583" s="6">
        <f>+IFERROR(VALUE(RIGHT(Tabla19[[#This Row],[B2B]],6)),"")</f>
        <v>4891</v>
      </c>
      <c r="DH583" s="6" t="str">
        <f>+IFERROR(VLOOKUP(DF583,Auxiliar!$A:$C,2,0),"")</f>
        <v>MICHELOB</v>
      </c>
      <c r="DI583" s="7" t="str">
        <f>+IFERROR(VLOOKUP(DF583,Auxiliar!$A:$C,3,0),"")</f>
        <v>1b 7% | 3b 22% | 8b 27%</v>
      </c>
      <c r="DK583" s="1"/>
      <c r="DL583" s="1"/>
      <c r="DM583" s="6" t="str">
        <f>+IFERROR(VALUE(RIGHT(Tabla20[[#This Row],[B2B]],6)),"")</f>
        <v/>
      </c>
      <c r="DN583" s="6" t="str">
        <f>+IFERROR(VLOOKUP(DL583,Auxiliar!$A:$C,2,0),"")</f>
        <v/>
      </c>
      <c r="DO583" s="7" t="str">
        <f>+IFERROR(VLOOKUP(DL583,Auxiliar!$A:$C,3,0),"")</f>
        <v/>
      </c>
      <c r="DQ583" s="1">
        <v>4881</v>
      </c>
      <c r="DR583" s="12" t="s">
        <v>24</v>
      </c>
      <c r="DS583" s="6">
        <f>+IFERROR(VALUE(RIGHT(Tabla21[[#This Row],[B2B]],6)),"")</f>
        <v>4881</v>
      </c>
      <c r="DT583" s="6" t="str">
        <f>+IFERROR(VLOOKUP(DR583,Auxiliar!$A:$C,2,0),"")</f>
        <v>CORONA PORRON</v>
      </c>
      <c r="DU583" s="7" t="str">
        <f>+IFERROR(VLOOKUP(DR583,Auxiliar!$A:$C,3,0),"")</f>
        <v>1b 5% | 20b 0%</v>
      </c>
      <c r="DW583" s="1">
        <v>2598</v>
      </c>
      <c r="DX583" s="12" t="s">
        <v>43</v>
      </c>
      <c r="DY583" s="6">
        <f>+IFERROR(VALUE(RIGHT(Tabla22[[#This Row],[B2B]],6)),"")</f>
        <v>2598</v>
      </c>
      <c r="DZ583" s="6" t="str">
        <f>+IFERROR(VLOOKUP(DX583,Auxiliar!$A:$C,2,0),"")</f>
        <v xml:space="preserve">VALUE LATA </v>
      </c>
      <c r="EA583" s="7" t="str">
        <f>+IFERROR(VLOOKUP(DX583,Auxiliar!$A:$C,3,0),"")</f>
        <v>1b 15% | 100b 18%</v>
      </c>
      <c r="EC583" s="1">
        <v>2517</v>
      </c>
      <c r="ED583" s="12" t="s">
        <v>47</v>
      </c>
      <c r="EE583" s="6">
        <f>+IFERROR(VALUE(RIGHT(Tabla23[[#This Row],[B2B]],6)),"")</f>
        <v>2517</v>
      </c>
      <c r="EF583" s="6" t="str">
        <f>+IFERROR(VLOOKUP(ED583,Auxiliar!$A:$C,2,0),"")</f>
        <v>VALUE LATON</v>
      </c>
      <c r="EG583" s="7" t="str">
        <f>+IFERROR(VLOOKUP(ED583,Auxiliar!$A:$C,3,0),"")</f>
        <v>1b 10% | 5b 15% | 192b 0%</v>
      </c>
      <c r="EI583" s="1"/>
      <c r="EJ583" s="12"/>
      <c r="EK583" s="6" t="str">
        <f>+IFERROR(VALUE(RIGHT(Tabla24[[#This Row],[B2B]],6)),"")</f>
        <v/>
      </c>
      <c r="EL583" s="6" t="str">
        <f>+IFERROR(VLOOKUP(EJ583,Auxiliar!$A:$C,2,0),"")</f>
        <v/>
      </c>
      <c r="EM583" s="7" t="str">
        <f>+IFERROR(VLOOKUP(EJ583,Auxiliar!$A:$C,3,0),"")</f>
        <v/>
      </c>
      <c r="EO583" s="1"/>
      <c r="EP583" s="12"/>
      <c r="EQ583" s="6" t="str">
        <f>+IFERROR(VALUE(RIGHT(Tabla25[[#This Row],[B2B]],6)),"")</f>
        <v/>
      </c>
      <c r="ER583" s="6" t="str">
        <f>+IFERROR(VLOOKUP(EP583,Auxiliar!$A:$C,2,0),"")</f>
        <v/>
      </c>
      <c r="ES583" s="7" t="str">
        <f>+IFERROR(VLOOKUP(EP583,Auxiliar!$A:$C,3,0),"")</f>
        <v/>
      </c>
      <c r="EU583" s="1"/>
      <c r="EV583" s="12"/>
      <c r="EW583" s="6" t="str">
        <f>+IFERROR(VALUE(RIGHT(Tabla26[[#This Row],[B2B]],6)),"")</f>
        <v/>
      </c>
      <c r="EX583" s="6" t="str">
        <f>+IFERROR(VLOOKUP(EV583,Auxiliar!$A:$C,2,0),"")</f>
        <v/>
      </c>
      <c r="EY583" s="7" t="str">
        <f>+IFERROR(VLOOKUP(EV583,Auxiliar!$A:$C,3,0),"")</f>
        <v/>
      </c>
      <c r="EZ583" s="1"/>
      <c r="FA583" s="12"/>
      <c r="FB583" s="6" t="str">
        <f>+IFERROR(VALUE(RIGHT(Tabla27[[#This Row],[B2B]],6)),"")</f>
        <v/>
      </c>
      <c r="FC583" s="6" t="str">
        <f>+IFERROR(VLOOKUP(FA583,Auxiliar!$A:$C,2,0),"")</f>
        <v/>
      </c>
      <c r="FD583" s="7" t="str">
        <f>+IFERROR(VLOOKUP(FA583,Auxiliar!$A:$C,3,0),"")</f>
        <v/>
      </c>
      <c r="FE583" s="1"/>
      <c r="FF583" s="12"/>
      <c r="FG583" s="6" t="str">
        <f>+IFERROR(VALUE(RIGHT(Tabla28[[#This Row],[B2B]],6)),"")</f>
        <v/>
      </c>
      <c r="FH583" s="6" t="str">
        <f>+IFERROR(VLOOKUP(FF583,Auxiliar!$A:$C,2,0),"")</f>
        <v/>
      </c>
      <c r="FI583" s="7" t="str">
        <f>+IFERROR(VLOOKUP(FF583,Auxiliar!$A:$C,3,0),"")</f>
        <v/>
      </c>
      <c r="FJ583" s="1"/>
      <c r="FK583" s="12"/>
      <c r="FL583" s="6" t="str">
        <f>+IFERROR(VALUE(RIGHT(Tabla29[[#This Row],[B2B]],6)),"")</f>
        <v/>
      </c>
      <c r="FM583" s="6" t="str">
        <f>+IFERROR(VLOOKUP(FK583,Auxiliar!$A:$C,2,0),"")</f>
        <v/>
      </c>
      <c r="FN583" s="7" t="str">
        <f>+IFERROR(VLOOKUP(FK583,Auxiliar!$A:$C,3,0),"")</f>
        <v/>
      </c>
      <c r="FO583" s="1"/>
      <c r="FP583" s="12"/>
      <c r="FQ583" s="6" t="str">
        <f>+IFERROR(VALUE(RIGHT(Tabla30[[#This Row],[B2B]],6)),"")</f>
        <v/>
      </c>
      <c r="FR583" s="6" t="str">
        <f>+IFERROR(VLOOKUP(FP583,Auxiliar!$A:$C,2,0),"")</f>
        <v/>
      </c>
      <c r="FS583" s="7"/>
      <c r="FT583" s="1"/>
      <c r="FU583" s="12"/>
      <c r="FV583" s="6" t="str">
        <f>+IFERROR(VALUE(RIGHT(Tabla31[[#This Row],[B2B]],6)),"")</f>
        <v/>
      </c>
      <c r="FW583" s="6" t="str">
        <f>+IFERROR(VLOOKUP(FU583,Auxiliar!$A:$C,2,0),"")</f>
        <v/>
      </c>
      <c r="FX583" s="7" t="str">
        <f>+IFERROR(VLOOKUP(FU583,Auxiliar!$A:$C,3,0),"")</f>
        <v/>
      </c>
      <c r="FY583" s="1"/>
      <c r="FZ583" s="12"/>
      <c r="GA583" s="6" t="str">
        <f>+IFERROR(VALUE(RIGHT(Tabla32[[#This Row],[B2B]],6)),"")</f>
        <v/>
      </c>
      <c r="GB583" s="6" t="str">
        <f>+IFERROR(VLOOKUP(FZ583,Auxiliar!$A:$C,2,0),"")</f>
        <v/>
      </c>
      <c r="GC583" s="7" t="str">
        <f>+IFERROR(VLOOKUP(FZ583,Auxiliar!$A:$C,3,0),"")</f>
        <v/>
      </c>
      <c r="GD583" s="1"/>
      <c r="GE583" s="12"/>
      <c r="GF583" s="6" t="str">
        <f>+IFERROR(VALUE(RIGHT(Tabla33[[#This Row],[B2B]],6)),"")</f>
        <v/>
      </c>
      <c r="GG583" s="6" t="str">
        <f>+IFERROR(VLOOKUP(GE583,Auxiliar!$A:$C,2,0),"")</f>
        <v/>
      </c>
      <c r="GH583" s="7" t="str">
        <f>+IFERROR(VLOOKUP(GE583,Auxiliar!$A:$C,3,0),"")</f>
        <v/>
      </c>
    </row>
    <row r="584" spans="1:190" x14ac:dyDescent="0.25">
      <c r="A584" s="1"/>
      <c r="B584" s="1"/>
      <c r="C584" t="str">
        <f>+IFERROR(VALUE(RIGHT(Tabla1[[#This Row],[B2B]],6)),"")</f>
        <v/>
      </c>
      <c r="D584" t="str">
        <f>+IFERROR(VLOOKUP(B584,Auxiliar!$A:$C,2,0),"")</f>
        <v/>
      </c>
      <c r="E584" s="5" t="str">
        <f>+IFERROR(VLOOKUP(B584,Auxiliar!$A:$C,3,0),"")</f>
        <v/>
      </c>
      <c r="S584" s="1">
        <v>6093</v>
      </c>
      <c r="T584" s="1" t="s">
        <v>9</v>
      </c>
      <c r="U584" s="6">
        <f>+IFERROR(VALUE(RIGHT(Tabla4[[#This Row],[B2B]],6)),"")</f>
        <v>6093</v>
      </c>
      <c r="V584" s="6" t="str">
        <f>+IFERROR(VLOOKUP(T584,Auxiliar!$A:$C,2,0),"")</f>
        <v>CORE</v>
      </c>
      <c r="W584" s="7" t="str">
        <f>+IFERROR(VLOOKUP(T584,Auxiliar!$A:$C,3,0),"")</f>
        <v>0b 1% | 2b 5% | 4b 6%</v>
      </c>
      <c r="AK584" s="1">
        <v>5768</v>
      </c>
      <c r="AL584" s="1" t="s">
        <v>30</v>
      </c>
      <c r="AM584" s="6">
        <f>+IFERROR(VALUE(RIGHT(Tabla7[[#This Row],[B2B]],6)),"")</f>
        <v>5768</v>
      </c>
      <c r="AN584" s="6" t="str">
        <f>+IFERROR(VLOOKUP(AL584,Auxiliar!$A:$C,2,0),"")</f>
        <v>LATONES</v>
      </c>
      <c r="AO584" s="7" t="str">
        <f>+IFERROR(VLOOKUP(AL584,Auxiliar!$A:$C,3,0),"")</f>
        <v>1b 4% | 5b 7% | 97b 0%</v>
      </c>
      <c r="AW584" s="1"/>
      <c r="AX584" s="1" t="s">
        <v>32</v>
      </c>
      <c r="AY584" s="6" t="str">
        <f>+IFERROR(VALUE(RIGHT(Tabla9[[#This Row],[B2B]],6)),"")</f>
        <v/>
      </c>
      <c r="AZ584" s="6" t="str">
        <f>+IFERROR(VLOOKUP(AX584,Auxiliar!$A:$C,2,0),"")</f>
        <v>LATONES</v>
      </c>
      <c r="BA584" s="7" t="str">
        <f>+IFERROR(VLOOKUP(AX584,Auxiliar!$A:$C,3,0),"")</f>
        <v>2b 3% | 4b 4% | 6b 5% | 10b 8%  | 385b 0%</v>
      </c>
      <c r="BI584" s="1"/>
      <c r="BJ584" s="1"/>
      <c r="BK584" s="6" t="str">
        <f>+IFERROR(VALUE(RIGHT(Tabla11[[#This Row],[B2B]],6)),"")</f>
        <v/>
      </c>
      <c r="BL584" s="6" t="str">
        <f>+IFERROR(VLOOKUP(BJ584,Auxiliar!$A:$C,2,0),"")</f>
        <v/>
      </c>
      <c r="BM584" s="7" t="str">
        <f>+IFERROR(VLOOKUP(BJ584,Auxiliar!$A:$C,3,0),"")</f>
        <v/>
      </c>
      <c r="BO584" s="1">
        <v>11737</v>
      </c>
      <c r="BP584" s="1" t="s">
        <v>39</v>
      </c>
      <c r="BQ584" s="6">
        <f>+IFERROR(VALUE(RIGHT(Tabla12[[#This Row],[B2B]],6)),"")</f>
        <v>11737</v>
      </c>
      <c r="BR584" s="6" t="str">
        <f>+IFERROR(VLOOKUP(BP584,Auxiliar!$A:$C,2,0),"")</f>
        <v>VALUE LITRO</v>
      </c>
      <c r="BS584" s="7" t="str">
        <f>+IFERROR(VLOOKUP(BP584,Auxiliar!$A:$C,3,0),"")</f>
        <v>1b 12%</v>
      </c>
      <c r="CA584" s="1">
        <v>4920</v>
      </c>
      <c r="CB584" s="1" t="s">
        <v>35</v>
      </c>
      <c r="CC584" s="6">
        <f>+IFERROR(VALUE(RIGHT(Tabla14[[#This Row],[B2B]],6)),"")</f>
        <v>4920</v>
      </c>
      <c r="CD584" s="6" t="str">
        <f>+IFERROR(VLOOKUP(CB584,Auxiliar!$A:$C,2,0),"")</f>
        <v>Corona 710cc</v>
      </c>
      <c r="CE584" s="7" t="str">
        <f>+IFERROR(VLOOKUP(CB584,Auxiliar!$A:$C,3,0),"")</f>
        <v>1b 10% | 85b 0%</v>
      </c>
      <c r="CG584" s="1"/>
      <c r="CH584" s="1"/>
      <c r="CI584" s="6" t="str">
        <f>+IFERROR(VALUE(RIGHT(Tabla15[[#This Row],[B2B]],6)),"")</f>
        <v/>
      </c>
      <c r="CJ584" s="6" t="str">
        <f>+IFERROR(VLOOKUP(CH584,Auxiliar!$A:$C,2,0),"")</f>
        <v/>
      </c>
      <c r="CK584" s="7" t="str">
        <f>+IFERROR(VLOOKUP(CH584,Auxiliar!$A:$C,3,0),"")</f>
        <v/>
      </c>
      <c r="CM584" s="1">
        <v>4895</v>
      </c>
      <c r="CN584" s="1" t="s">
        <v>20</v>
      </c>
      <c r="CO584" s="6">
        <v>4895</v>
      </c>
      <c r="CP584" s="6" t="s">
        <v>20</v>
      </c>
      <c r="CQ584" s="7" t="s">
        <v>21</v>
      </c>
      <c r="CS584" s="1"/>
      <c r="CT584" s="1"/>
      <c r="CU584" s="6" t="str">
        <f>+IFERROR(VALUE(RIGHT(Tabla17[[#This Row],[B2B]],6)),"")</f>
        <v/>
      </c>
      <c r="CV584" s="6" t="str">
        <f>+IFERROR(VLOOKUP(CT584,Auxiliar!$A:$C,2,0),"")</f>
        <v/>
      </c>
      <c r="CW584" s="7" t="str">
        <f>+IFERROR(VLOOKUP(CT584,Auxiliar!$A:$C,3,0),"")</f>
        <v/>
      </c>
      <c r="CY584" s="1">
        <v>4895</v>
      </c>
      <c r="CZ584" s="1" t="s">
        <v>16</v>
      </c>
      <c r="DA584" s="6">
        <f>+IFERROR(VALUE(RIGHT(Tabla18[[#This Row],[B2B]],6)),"")</f>
        <v>4895</v>
      </c>
      <c r="DB584" s="6" t="str">
        <f>+IFERROR(VLOOKUP(CZ584,Auxiliar!$A:$C,2,0),"")</f>
        <v>PREMIUM</v>
      </c>
      <c r="DC584" s="7" t="str">
        <f>+IFERROR(VLOOKUP(CZ584,Auxiliar!$A:$C,3,0),"")</f>
        <v>0b 0% | 2b 2% | 5b 3,5% | 10b 5%</v>
      </c>
      <c r="DE584" s="1">
        <v>4895</v>
      </c>
      <c r="DF584" s="1" t="s">
        <v>19</v>
      </c>
      <c r="DG584" s="6">
        <f>+IFERROR(VALUE(RIGHT(Tabla19[[#This Row],[B2B]],6)),"")</f>
        <v>4895</v>
      </c>
      <c r="DH584" s="6" t="str">
        <f>+IFERROR(VLOOKUP(DF584,Auxiliar!$A:$C,2,0),"")</f>
        <v>MICHELOB</v>
      </c>
      <c r="DI584" s="7" t="str">
        <f>+IFERROR(VLOOKUP(DF584,Auxiliar!$A:$C,3,0),"")</f>
        <v>1b 7% | 3b 22% | 8b 27%</v>
      </c>
      <c r="DK584" s="1"/>
      <c r="DL584" s="1"/>
      <c r="DM584" s="6" t="str">
        <f>+IFERROR(VALUE(RIGHT(Tabla20[[#This Row],[B2B]],6)),"")</f>
        <v/>
      </c>
      <c r="DN584" s="6" t="str">
        <f>+IFERROR(VLOOKUP(DL584,Auxiliar!$A:$C,2,0),"")</f>
        <v/>
      </c>
      <c r="DO584" s="7" t="str">
        <f>+IFERROR(VLOOKUP(DL584,Auxiliar!$A:$C,3,0),"")</f>
        <v/>
      </c>
      <c r="DQ584" s="1">
        <v>4891</v>
      </c>
      <c r="DR584" s="12" t="s">
        <v>24</v>
      </c>
      <c r="DS584" s="6">
        <f>+IFERROR(VALUE(RIGHT(Tabla21[[#This Row],[B2B]],6)),"")</f>
        <v>4891</v>
      </c>
      <c r="DT584" s="6" t="str">
        <f>+IFERROR(VLOOKUP(DR584,Auxiliar!$A:$C,2,0),"")</f>
        <v>CORONA PORRON</v>
      </c>
      <c r="DU584" s="7" t="str">
        <f>+IFERROR(VLOOKUP(DR584,Auxiliar!$A:$C,3,0),"")</f>
        <v>1b 5% | 20b 0%</v>
      </c>
      <c r="DW584" s="1">
        <v>2607</v>
      </c>
      <c r="DX584" s="12" t="s">
        <v>43</v>
      </c>
      <c r="DY584" s="6">
        <f>+IFERROR(VALUE(RIGHT(Tabla22[[#This Row],[B2B]],6)),"")</f>
        <v>2607</v>
      </c>
      <c r="DZ584" s="6" t="str">
        <f>+IFERROR(VLOOKUP(DX584,Auxiliar!$A:$C,2,0),"")</f>
        <v xml:space="preserve">VALUE LATA </v>
      </c>
      <c r="EA584" s="7" t="str">
        <f>+IFERROR(VLOOKUP(DX584,Auxiliar!$A:$C,3,0),"")</f>
        <v>1b 15% | 100b 18%</v>
      </c>
      <c r="EC584" s="1">
        <v>11736</v>
      </c>
      <c r="ED584" s="12" t="s">
        <v>47</v>
      </c>
      <c r="EE584" s="6">
        <f>+IFERROR(VALUE(RIGHT(Tabla23[[#This Row],[B2B]],6)),"")</f>
        <v>11736</v>
      </c>
      <c r="EF584" s="6" t="str">
        <f>+IFERROR(VLOOKUP(ED584,Auxiliar!$A:$C,2,0),"")</f>
        <v>VALUE LATON</v>
      </c>
      <c r="EG584" s="7" t="str">
        <f>+IFERROR(VLOOKUP(ED584,Auxiliar!$A:$C,3,0),"")</f>
        <v>1b 10% | 5b 15% | 192b 0%</v>
      </c>
      <c r="EI584" s="1"/>
      <c r="EJ584" s="12"/>
      <c r="EK584" s="6" t="str">
        <f>+IFERROR(VALUE(RIGHT(Tabla24[[#This Row],[B2B]],6)),"")</f>
        <v/>
      </c>
      <c r="EL584" s="6" t="str">
        <f>+IFERROR(VLOOKUP(EJ584,Auxiliar!$A:$C,2,0),"")</f>
        <v/>
      </c>
      <c r="EM584" s="7" t="str">
        <f>+IFERROR(VLOOKUP(EJ584,Auxiliar!$A:$C,3,0),"")</f>
        <v/>
      </c>
      <c r="EO584" s="1"/>
      <c r="EP584" s="12"/>
      <c r="EQ584" s="6" t="str">
        <f>+IFERROR(VALUE(RIGHT(Tabla25[[#This Row],[B2B]],6)),"")</f>
        <v/>
      </c>
      <c r="ER584" s="6" t="str">
        <f>+IFERROR(VLOOKUP(EP584,Auxiliar!$A:$C,2,0),"")</f>
        <v/>
      </c>
      <c r="ES584" s="7" t="str">
        <f>+IFERROR(VLOOKUP(EP584,Auxiliar!$A:$C,3,0),"")</f>
        <v/>
      </c>
      <c r="EU584" s="1"/>
      <c r="EV584" s="12"/>
      <c r="EW584" s="6" t="str">
        <f>+IFERROR(VALUE(RIGHT(Tabla26[[#This Row],[B2B]],6)),"")</f>
        <v/>
      </c>
      <c r="EX584" s="6" t="str">
        <f>+IFERROR(VLOOKUP(EV584,Auxiliar!$A:$C,2,0),"")</f>
        <v/>
      </c>
      <c r="EY584" s="7" t="str">
        <f>+IFERROR(VLOOKUP(EV584,Auxiliar!$A:$C,3,0),"")</f>
        <v/>
      </c>
      <c r="EZ584" s="1"/>
      <c r="FA584" s="12"/>
      <c r="FB584" s="6" t="str">
        <f>+IFERROR(VALUE(RIGHT(Tabla27[[#This Row],[B2B]],6)),"")</f>
        <v/>
      </c>
      <c r="FC584" s="6" t="str">
        <f>+IFERROR(VLOOKUP(FA584,Auxiliar!$A:$C,2,0),"")</f>
        <v/>
      </c>
      <c r="FD584" s="7" t="str">
        <f>+IFERROR(VLOOKUP(FA584,Auxiliar!$A:$C,3,0),"")</f>
        <v/>
      </c>
      <c r="FE584" s="1"/>
      <c r="FF584" s="12"/>
      <c r="FG584" s="6" t="str">
        <f>+IFERROR(VALUE(RIGHT(Tabla28[[#This Row],[B2B]],6)),"")</f>
        <v/>
      </c>
      <c r="FH584" s="6" t="str">
        <f>+IFERROR(VLOOKUP(FF584,Auxiliar!$A:$C,2,0),"")</f>
        <v/>
      </c>
      <c r="FI584" s="7" t="str">
        <f>+IFERROR(VLOOKUP(FF584,Auxiliar!$A:$C,3,0),"")</f>
        <v/>
      </c>
      <c r="FJ584" s="1"/>
      <c r="FK584" s="12"/>
      <c r="FL584" s="6" t="str">
        <f>+IFERROR(VALUE(RIGHT(Tabla29[[#This Row],[B2B]],6)),"")</f>
        <v/>
      </c>
      <c r="FM584" s="6" t="str">
        <f>+IFERROR(VLOOKUP(FK584,Auxiliar!$A:$C,2,0),"")</f>
        <v/>
      </c>
      <c r="FN584" s="7" t="str">
        <f>+IFERROR(VLOOKUP(FK584,Auxiliar!$A:$C,3,0),"")</f>
        <v/>
      </c>
      <c r="FO584" s="1"/>
      <c r="FP584" s="12"/>
      <c r="FQ584" s="6" t="str">
        <f>+IFERROR(VALUE(RIGHT(Tabla30[[#This Row],[B2B]],6)),"")</f>
        <v/>
      </c>
      <c r="FR584" s="6" t="str">
        <f>+IFERROR(VLOOKUP(FP584,Auxiliar!$A:$C,2,0),"")</f>
        <v/>
      </c>
      <c r="FS584" s="7"/>
      <c r="FT584" s="1"/>
      <c r="FU584" s="12"/>
      <c r="FV584" s="6" t="str">
        <f>+IFERROR(VALUE(RIGHT(Tabla31[[#This Row],[B2B]],6)),"")</f>
        <v/>
      </c>
      <c r="FW584" s="6" t="str">
        <f>+IFERROR(VLOOKUP(FU584,Auxiliar!$A:$C,2,0),"")</f>
        <v/>
      </c>
      <c r="FX584" s="7" t="str">
        <f>+IFERROR(VLOOKUP(FU584,Auxiliar!$A:$C,3,0),"")</f>
        <v/>
      </c>
      <c r="FY584" s="1"/>
      <c r="FZ584" s="12"/>
      <c r="GA584" s="6" t="str">
        <f>+IFERROR(VALUE(RIGHT(Tabla32[[#This Row],[B2B]],6)),"")</f>
        <v/>
      </c>
      <c r="GB584" s="6" t="str">
        <f>+IFERROR(VLOOKUP(FZ584,Auxiliar!$A:$C,2,0),"")</f>
        <v/>
      </c>
      <c r="GC584" s="7" t="str">
        <f>+IFERROR(VLOOKUP(FZ584,Auxiliar!$A:$C,3,0),"")</f>
        <v/>
      </c>
      <c r="GD584" s="1"/>
      <c r="GE584" s="12"/>
      <c r="GF584" s="6" t="str">
        <f>+IFERROR(VALUE(RIGHT(Tabla33[[#This Row],[B2B]],6)),"")</f>
        <v/>
      </c>
      <c r="GG584" s="6" t="str">
        <f>+IFERROR(VLOOKUP(GE584,Auxiliar!$A:$C,2,0),"")</f>
        <v/>
      </c>
      <c r="GH584" s="7" t="str">
        <f>+IFERROR(VLOOKUP(GE584,Auxiliar!$A:$C,3,0),"")</f>
        <v/>
      </c>
    </row>
    <row r="585" spans="1:190" x14ac:dyDescent="0.25">
      <c r="A585" s="1"/>
      <c r="B585" s="1"/>
      <c r="C585" t="str">
        <f>+IFERROR(VALUE(RIGHT(Tabla1[[#This Row],[B2B]],6)),"")</f>
        <v/>
      </c>
      <c r="D585" t="str">
        <f>+IFERROR(VLOOKUP(B585,Auxiliar!$A:$C,2,0),"")</f>
        <v/>
      </c>
      <c r="E585" s="5" t="str">
        <f>+IFERROR(VLOOKUP(B585,Auxiliar!$A:$C,3,0),"")</f>
        <v/>
      </c>
      <c r="S585" s="1">
        <v>6106</v>
      </c>
      <c r="T585" s="1" t="s">
        <v>9</v>
      </c>
      <c r="U585" s="6">
        <f>+IFERROR(VALUE(RIGHT(Tabla4[[#This Row],[B2B]],6)),"")</f>
        <v>6106</v>
      </c>
      <c r="V585" s="6" t="str">
        <f>+IFERROR(VLOOKUP(T585,Auxiliar!$A:$C,2,0),"")</f>
        <v>CORE</v>
      </c>
      <c r="W585" s="7" t="str">
        <f>+IFERROR(VLOOKUP(T585,Auxiliar!$A:$C,3,0),"")</f>
        <v>0b 1% | 2b 5% | 4b 6%</v>
      </c>
      <c r="AK585" s="1">
        <v>5799</v>
      </c>
      <c r="AL585" s="1" t="s">
        <v>30</v>
      </c>
      <c r="AM585" s="6">
        <f>+IFERROR(VALUE(RIGHT(Tabla7[[#This Row],[B2B]],6)),"")</f>
        <v>5799</v>
      </c>
      <c r="AN585" s="6" t="str">
        <f>+IFERROR(VLOOKUP(AL585,Auxiliar!$A:$C,2,0),"")</f>
        <v>LATONES</v>
      </c>
      <c r="AO585" s="7" t="str">
        <f>+IFERROR(VLOOKUP(AL585,Auxiliar!$A:$C,3,0),"")</f>
        <v>1b 4% | 5b 7% | 97b 0%</v>
      </c>
      <c r="AW585" s="1"/>
      <c r="AX585" s="1" t="s">
        <v>32</v>
      </c>
      <c r="AY585" s="6" t="str">
        <f>+IFERROR(VALUE(RIGHT(Tabla9[[#This Row],[B2B]],6)),"")</f>
        <v/>
      </c>
      <c r="AZ585" s="6" t="str">
        <f>+IFERROR(VLOOKUP(AX585,Auxiliar!$A:$C,2,0),"")</f>
        <v>LATONES</v>
      </c>
      <c r="BA585" s="7" t="str">
        <f>+IFERROR(VLOOKUP(AX585,Auxiliar!$A:$C,3,0),"")</f>
        <v>2b 3% | 4b 4% | 6b 5% | 10b 8%  | 385b 0%</v>
      </c>
      <c r="BI585" s="1"/>
      <c r="BJ585" s="1"/>
      <c r="BK585" s="6" t="str">
        <f>+IFERROR(VALUE(RIGHT(Tabla11[[#This Row],[B2B]],6)),"")</f>
        <v/>
      </c>
      <c r="BL585" s="6" t="str">
        <f>+IFERROR(VLOOKUP(BJ585,Auxiliar!$A:$C,2,0),"")</f>
        <v/>
      </c>
      <c r="BM585" s="7" t="str">
        <f>+IFERROR(VLOOKUP(BJ585,Auxiliar!$A:$C,3,0),"")</f>
        <v/>
      </c>
      <c r="BO585" s="1">
        <v>11754</v>
      </c>
      <c r="BP585" s="1" t="s">
        <v>39</v>
      </c>
      <c r="BQ585" s="6">
        <f>+IFERROR(VALUE(RIGHT(Tabla12[[#This Row],[B2B]],6)),"")</f>
        <v>11754</v>
      </c>
      <c r="BR585" s="6" t="str">
        <f>+IFERROR(VLOOKUP(BP585,Auxiliar!$A:$C,2,0),"")</f>
        <v>VALUE LITRO</v>
      </c>
      <c r="BS585" s="7" t="str">
        <f>+IFERROR(VLOOKUP(BP585,Auxiliar!$A:$C,3,0),"")</f>
        <v>1b 12%</v>
      </c>
      <c r="CA585" s="1">
        <v>4921</v>
      </c>
      <c r="CB585" s="1" t="s">
        <v>35</v>
      </c>
      <c r="CC585" s="6">
        <f>+IFERROR(VALUE(RIGHT(Tabla14[[#This Row],[B2B]],6)),"")</f>
        <v>4921</v>
      </c>
      <c r="CD585" s="6" t="str">
        <f>+IFERROR(VLOOKUP(CB585,Auxiliar!$A:$C,2,0),"")</f>
        <v>Corona 710cc</v>
      </c>
      <c r="CE585" s="7" t="str">
        <f>+IFERROR(VLOOKUP(CB585,Auxiliar!$A:$C,3,0),"")</f>
        <v>1b 10% | 85b 0%</v>
      </c>
      <c r="CG585" s="1"/>
      <c r="CH585" s="1"/>
      <c r="CI585" s="6" t="str">
        <f>+IFERROR(VALUE(RIGHT(Tabla15[[#This Row],[B2B]],6)),"")</f>
        <v/>
      </c>
      <c r="CJ585" s="6" t="str">
        <f>+IFERROR(VLOOKUP(CH585,Auxiliar!$A:$C,2,0),"")</f>
        <v/>
      </c>
      <c r="CK585" s="7" t="str">
        <f>+IFERROR(VLOOKUP(CH585,Auxiliar!$A:$C,3,0),"")</f>
        <v/>
      </c>
      <c r="CM585" s="1">
        <v>4898</v>
      </c>
      <c r="CN585" s="1" t="s">
        <v>20</v>
      </c>
      <c r="CO585" s="6">
        <v>4898</v>
      </c>
      <c r="CP585" s="6" t="s">
        <v>20</v>
      </c>
      <c r="CQ585" s="7" t="s">
        <v>21</v>
      </c>
      <c r="CS585" s="1"/>
      <c r="CT585" s="1"/>
      <c r="CU585" s="6" t="str">
        <f>+IFERROR(VALUE(RIGHT(Tabla17[[#This Row],[B2B]],6)),"")</f>
        <v/>
      </c>
      <c r="CV585" s="6" t="str">
        <f>+IFERROR(VLOOKUP(CT585,Auxiliar!$A:$C,2,0),"")</f>
        <v/>
      </c>
      <c r="CW585" s="7" t="str">
        <f>+IFERROR(VLOOKUP(CT585,Auxiliar!$A:$C,3,0),"")</f>
        <v/>
      </c>
      <c r="CY585" s="1">
        <v>4898</v>
      </c>
      <c r="CZ585" s="1" t="s">
        <v>16</v>
      </c>
      <c r="DA585" s="6">
        <f>+IFERROR(VALUE(RIGHT(Tabla18[[#This Row],[B2B]],6)),"")</f>
        <v>4898</v>
      </c>
      <c r="DB585" s="6" t="str">
        <f>+IFERROR(VLOOKUP(CZ585,Auxiliar!$A:$C,2,0),"")</f>
        <v>PREMIUM</v>
      </c>
      <c r="DC585" s="7" t="str">
        <f>+IFERROR(VLOOKUP(CZ585,Auxiliar!$A:$C,3,0),"")</f>
        <v>0b 0% | 2b 2% | 5b 3,5% | 10b 5%</v>
      </c>
      <c r="DE585" s="1">
        <v>4898</v>
      </c>
      <c r="DF585" s="1" t="s">
        <v>19</v>
      </c>
      <c r="DG585" s="6">
        <f>+IFERROR(VALUE(RIGHT(Tabla19[[#This Row],[B2B]],6)),"")</f>
        <v>4898</v>
      </c>
      <c r="DH585" s="6" t="str">
        <f>+IFERROR(VLOOKUP(DF585,Auxiliar!$A:$C,2,0),"")</f>
        <v>MICHELOB</v>
      </c>
      <c r="DI585" s="7" t="str">
        <f>+IFERROR(VLOOKUP(DF585,Auxiliar!$A:$C,3,0),"")</f>
        <v>1b 7% | 3b 22% | 8b 27%</v>
      </c>
      <c r="DK585" s="1"/>
      <c r="DL585" s="1"/>
      <c r="DM585" s="6" t="str">
        <f>+IFERROR(VALUE(RIGHT(Tabla20[[#This Row],[B2B]],6)),"")</f>
        <v/>
      </c>
      <c r="DN585" s="6" t="str">
        <f>+IFERROR(VLOOKUP(DL585,Auxiliar!$A:$C,2,0),"")</f>
        <v/>
      </c>
      <c r="DO585" s="7" t="str">
        <f>+IFERROR(VLOOKUP(DL585,Auxiliar!$A:$C,3,0),"")</f>
        <v/>
      </c>
      <c r="DQ585" s="1">
        <v>4895</v>
      </c>
      <c r="DR585" s="12" t="s">
        <v>24</v>
      </c>
      <c r="DS585" s="6">
        <f>+IFERROR(VALUE(RIGHT(Tabla21[[#This Row],[B2B]],6)),"")</f>
        <v>4895</v>
      </c>
      <c r="DT585" s="6" t="str">
        <f>+IFERROR(VLOOKUP(DR585,Auxiliar!$A:$C,2,0),"")</f>
        <v>CORONA PORRON</v>
      </c>
      <c r="DU585" s="7" t="str">
        <f>+IFERROR(VLOOKUP(DR585,Auxiliar!$A:$C,3,0),"")</f>
        <v>1b 5% | 20b 0%</v>
      </c>
      <c r="DW585" s="1">
        <v>2617</v>
      </c>
      <c r="DX585" s="12" t="s">
        <v>43</v>
      </c>
      <c r="DY585" s="6">
        <f>+IFERROR(VALUE(RIGHT(Tabla22[[#This Row],[B2B]],6)),"")</f>
        <v>2617</v>
      </c>
      <c r="DZ585" s="6" t="str">
        <f>+IFERROR(VLOOKUP(DX585,Auxiliar!$A:$C,2,0),"")</f>
        <v xml:space="preserve">VALUE LATA </v>
      </c>
      <c r="EA585" s="7" t="str">
        <f>+IFERROR(VLOOKUP(DX585,Auxiliar!$A:$C,3,0),"")</f>
        <v>1b 15% | 100b 18%</v>
      </c>
      <c r="EC585" s="1">
        <v>11737</v>
      </c>
      <c r="ED585" s="12" t="s">
        <v>47</v>
      </c>
      <c r="EE585" s="6">
        <f>+IFERROR(VALUE(RIGHT(Tabla23[[#This Row],[B2B]],6)),"")</f>
        <v>11737</v>
      </c>
      <c r="EF585" s="6" t="str">
        <f>+IFERROR(VLOOKUP(ED585,Auxiliar!$A:$C,2,0),"")</f>
        <v>VALUE LATON</v>
      </c>
      <c r="EG585" s="7" t="str">
        <f>+IFERROR(VLOOKUP(ED585,Auxiliar!$A:$C,3,0),"")</f>
        <v>1b 10% | 5b 15% | 192b 0%</v>
      </c>
      <c r="EI585" s="1"/>
      <c r="EJ585" s="12"/>
      <c r="EK585" s="6" t="str">
        <f>+IFERROR(VALUE(RIGHT(Tabla24[[#This Row],[B2B]],6)),"")</f>
        <v/>
      </c>
      <c r="EL585" s="6" t="str">
        <f>+IFERROR(VLOOKUP(EJ585,Auxiliar!$A:$C,2,0),"")</f>
        <v/>
      </c>
      <c r="EM585" s="7" t="str">
        <f>+IFERROR(VLOOKUP(EJ585,Auxiliar!$A:$C,3,0),"")</f>
        <v/>
      </c>
      <c r="EO585" s="1"/>
      <c r="EP585" s="12"/>
      <c r="EQ585" s="6" t="str">
        <f>+IFERROR(VALUE(RIGHT(Tabla25[[#This Row],[B2B]],6)),"")</f>
        <v/>
      </c>
      <c r="ER585" s="6" t="str">
        <f>+IFERROR(VLOOKUP(EP585,Auxiliar!$A:$C,2,0),"")</f>
        <v/>
      </c>
      <c r="ES585" s="7" t="str">
        <f>+IFERROR(VLOOKUP(EP585,Auxiliar!$A:$C,3,0),"")</f>
        <v/>
      </c>
      <c r="EU585" s="1"/>
      <c r="EV585" s="12"/>
      <c r="EW585" s="6" t="str">
        <f>+IFERROR(VALUE(RIGHT(Tabla26[[#This Row],[B2B]],6)),"")</f>
        <v/>
      </c>
      <c r="EX585" s="6" t="str">
        <f>+IFERROR(VLOOKUP(EV585,Auxiliar!$A:$C,2,0),"")</f>
        <v/>
      </c>
      <c r="EY585" s="7" t="str">
        <f>+IFERROR(VLOOKUP(EV585,Auxiliar!$A:$C,3,0),"")</f>
        <v/>
      </c>
      <c r="EZ585" s="1"/>
      <c r="FA585" s="12"/>
      <c r="FB585" s="6" t="str">
        <f>+IFERROR(VALUE(RIGHT(Tabla27[[#This Row],[B2B]],6)),"")</f>
        <v/>
      </c>
      <c r="FC585" s="6" t="str">
        <f>+IFERROR(VLOOKUP(FA585,Auxiliar!$A:$C,2,0),"")</f>
        <v/>
      </c>
      <c r="FD585" s="7" t="str">
        <f>+IFERROR(VLOOKUP(FA585,Auxiliar!$A:$C,3,0),"")</f>
        <v/>
      </c>
      <c r="FE585" s="1"/>
      <c r="FF585" s="12"/>
      <c r="FG585" s="6" t="str">
        <f>+IFERROR(VALUE(RIGHT(Tabla28[[#This Row],[B2B]],6)),"")</f>
        <v/>
      </c>
      <c r="FH585" s="6" t="str">
        <f>+IFERROR(VLOOKUP(FF585,Auxiliar!$A:$C,2,0),"")</f>
        <v/>
      </c>
      <c r="FI585" s="7" t="str">
        <f>+IFERROR(VLOOKUP(FF585,Auxiliar!$A:$C,3,0),"")</f>
        <v/>
      </c>
      <c r="FJ585" s="1"/>
      <c r="FK585" s="12"/>
      <c r="FL585" s="6" t="str">
        <f>+IFERROR(VALUE(RIGHT(Tabla29[[#This Row],[B2B]],6)),"")</f>
        <v/>
      </c>
      <c r="FM585" s="6" t="str">
        <f>+IFERROR(VLOOKUP(FK585,Auxiliar!$A:$C,2,0),"")</f>
        <v/>
      </c>
      <c r="FN585" s="7" t="str">
        <f>+IFERROR(VLOOKUP(FK585,Auxiliar!$A:$C,3,0),"")</f>
        <v/>
      </c>
      <c r="FO585" s="1"/>
      <c r="FP585" s="12"/>
      <c r="FQ585" s="6" t="str">
        <f>+IFERROR(VALUE(RIGHT(Tabla30[[#This Row],[B2B]],6)),"")</f>
        <v/>
      </c>
      <c r="FR585" s="6" t="str">
        <f>+IFERROR(VLOOKUP(FP585,Auxiliar!$A:$C,2,0),"")</f>
        <v/>
      </c>
      <c r="FS585" s="7"/>
      <c r="FT585" s="1"/>
      <c r="FU585" s="12"/>
      <c r="FV585" s="6" t="str">
        <f>+IFERROR(VALUE(RIGHT(Tabla31[[#This Row],[B2B]],6)),"")</f>
        <v/>
      </c>
      <c r="FW585" s="6" t="str">
        <f>+IFERROR(VLOOKUP(FU585,Auxiliar!$A:$C,2,0),"")</f>
        <v/>
      </c>
      <c r="FX585" s="7" t="str">
        <f>+IFERROR(VLOOKUP(FU585,Auxiliar!$A:$C,3,0),"")</f>
        <v/>
      </c>
      <c r="FY585" s="1"/>
      <c r="FZ585" s="12"/>
      <c r="GA585" s="6" t="str">
        <f>+IFERROR(VALUE(RIGHT(Tabla32[[#This Row],[B2B]],6)),"")</f>
        <v/>
      </c>
      <c r="GB585" s="6" t="str">
        <f>+IFERROR(VLOOKUP(FZ585,Auxiliar!$A:$C,2,0),"")</f>
        <v/>
      </c>
      <c r="GC585" s="7" t="str">
        <f>+IFERROR(VLOOKUP(FZ585,Auxiliar!$A:$C,3,0),"")</f>
        <v/>
      </c>
      <c r="GD585" s="1"/>
      <c r="GE585" s="12"/>
      <c r="GF585" s="6" t="str">
        <f>+IFERROR(VALUE(RIGHT(Tabla33[[#This Row],[B2B]],6)),"")</f>
        <v/>
      </c>
      <c r="GG585" s="6" t="str">
        <f>+IFERROR(VLOOKUP(GE585,Auxiliar!$A:$C,2,0),"")</f>
        <v/>
      </c>
      <c r="GH585" s="7" t="str">
        <f>+IFERROR(VLOOKUP(GE585,Auxiliar!$A:$C,3,0),"")</f>
        <v/>
      </c>
    </row>
    <row r="586" spans="1:190" x14ac:dyDescent="0.25">
      <c r="A586" s="1"/>
      <c r="B586" s="1"/>
      <c r="C586" t="str">
        <f>+IFERROR(VALUE(RIGHT(Tabla1[[#This Row],[B2B]],6)),"")</f>
        <v/>
      </c>
      <c r="D586" t="str">
        <f>+IFERROR(VLOOKUP(B586,Auxiliar!$A:$C,2,0),"")</f>
        <v/>
      </c>
      <c r="E586" s="5" t="str">
        <f>+IFERROR(VLOOKUP(B586,Auxiliar!$A:$C,3,0),"")</f>
        <v/>
      </c>
      <c r="S586" s="1">
        <v>6108</v>
      </c>
      <c r="T586" s="1" t="s">
        <v>9</v>
      </c>
      <c r="U586" s="6">
        <f>+IFERROR(VALUE(RIGHT(Tabla4[[#This Row],[B2B]],6)),"")</f>
        <v>6108</v>
      </c>
      <c r="V586" s="6" t="str">
        <f>+IFERROR(VLOOKUP(T586,Auxiliar!$A:$C,2,0),"")</f>
        <v>CORE</v>
      </c>
      <c r="W586" s="7" t="str">
        <f>+IFERROR(VLOOKUP(T586,Auxiliar!$A:$C,3,0),"")</f>
        <v>0b 1% | 2b 5% | 4b 6%</v>
      </c>
      <c r="AK586" s="1">
        <v>5805</v>
      </c>
      <c r="AL586" s="1" t="s">
        <v>30</v>
      </c>
      <c r="AM586" s="6">
        <f>+IFERROR(VALUE(RIGHT(Tabla7[[#This Row],[B2B]],6)),"")</f>
        <v>5805</v>
      </c>
      <c r="AN586" s="6" t="str">
        <f>+IFERROR(VLOOKUP(AL586,Auxiliar!$A:$C,2,0),"")</f>
        <v>LATONES</v>
      </c>
      <c r="AO586" s="7" t="str">
        <f>+IFERROR(VLOOKUP(AL586,Auxiliar!$A:$C,3,0),"")</f>
        <v>1b 4% | 5b 7% | 97b 0%</v>
      </c>
      <c r="AW586" s="1"/>
      <c r="AX586" s="1" t="s">
        <v>32</v>
      </c>
      <c r="AY586" s="6" t="str">
        <f>+IFERROR(VALUE(RIGHT(Tabla9[[#This Row],[B2B]],6)),"")</f>
        <v/>
      </c>
      <c r="AZ586" s="6" t="str">
        <f>+IFERROR(VLOOKUP(AX586,Auxiliar!$A:$C,2,0),"")</f>
        <v>LATONES</v>
      </c>
      <c r="BA586" s="7" t="str">
        <f>+IFERROR(VLOOKUP(AX586,Auxiliar!$A:$C,3,0),"")</f>
        <v>2b 3% | 4b 4% | 6b 5% | 10b 8%  | 385b 0%</v>
      </c>
      <c r="BI586" s="1"/>
      <c r="BJ586" s="1"/>
      <c r="BK586" s="6" t="str">
        <f>+IFERROR(VALUE(RIGHT(Tabla11[[#This Row],[B2B]],6)),"")</f>
        <v/>
      </c>
      <c r="BL586" s="6" t="str">
        <f>+IFERROR(VLOOKUP(BJ586,Auxiliar!$A:$C,2,0),"")</f>
        <v/>
      </c>
      <c r="BM586" s="7" t="str">
        <f>+IFERROR(VLOOKUP(BJ586,Auxiliar!$A:$C,3,0),"")</f>
        <v/>
      </c>
      <c r="BO586" s="1">
        <v>2598</v>
      </c>
      <c r="BP586" s="1" t="s">
        <v>39</v>
      </c>
      <c r="BQ586" s="6">
        <f>+IFERROR(VALUE(RIGHT(Tabla12[[#This Row],[B2B]],6)),"")</f>
        <v>2598</v>
      </c>
      <c r="BR586" s="6" t="str">
        <f>+IFERROR(VLOOKUP(BP586,Auxiliar!$A:$C,2,0),"")</f>
        <v>VALUE LITRO</v>
      </c>
      <c r="BS586" s="7" t="str">
        <f>+IFERROR(VLOOKUP(BP586,Auxiliar!$A:$C,3,0),"")</f>
        <v>1b 12%</v>
      </c>
      <c r="CA586" s="1">
        <v>4929</v>
      </c>
      <c r="CB586" s="1" t="s">
        <v>35</v>
      </c>
      <c r="CC586" s="6">
        <f>+IFERROR(VALUE(RIGHT(Tabla14[[#This Row],[B2B]],6)),"")</f>
        <v>4929</v>
      </c>
      <c r="CD586" s="6" t="str">
        <f>+IFERROR(VLOOKUP(CB586,Auxiliar!$A:$C,2,0),"")</f>
        <v>Corona 710cc</v>
      </c>
      <c r="CE586" s="7" t="str">
        <f>+IFERROR(VLOOKUP(CB586,Auxiliar!$A:$C,3,0),"")</f>
        <v>1b 10% | 85b 0%</v>
      </c>
      <c r="CG586" s="1"/>
      <c r="CH586" s="1"/>
      <c r="CI586" s="6" t="str">
        <f>+IFERROR(VALUE(RIGHT(Tabla15[[#This Row],[B2B]],6)),"")</f>
        <v/>
      </c>
      <c r="CJ586" s="6" t="str">
        <f>+IFERROR(VLOOKUP(CH586,Auxiliar!$A:$C,2,0),"")</f>
        <v/>
      </c>
      <c r="CK586" s="7" t="str">
        <f>+IFERROR(VLOOKUP(CH586,Auxiliar!$A:$C,3,0),"")</f>
        <v/>
      </c>
      <c r="CM586" s="1">
        <v>4910</v>
      </c>
      <c r="CN586" s="1" t="s">
        <v>20</v>
      </c>
      <c r="CO586" s="6">
        <v>4910</v>
      </c>
      <c r="CP586" s="6" t="s">
        <v>20</v>
      </c>
      <c r="CQ586" s="7" t="s">
        <v>21</v>
      </c>
      <c r="CS586" s="1"/>
      <c r="CT586" s="1"/>
      <c r="CU586" s="6" t="str">
        <f>+IFERROR(VALUE(RIGHT(Tabla17[[#This Row],[B2B]],6)),"")</f>
        <v/>
      </c>
      <c r="CV586" s="6" t="str">
        <f>+IFERROR(VLOOKUP(CT586,Auxiliar!$A:$C,2,0),"")</f>
        <v/>
      </c>
      <c r="CW586" s="7" t="str">
        <f>+IFERROR(VLOOKUP(CT586,Auxiliar!$A:$C,3,0),"")</f>
        <v/>
      </c>
      <c r="CY586" s="1">
        <v>4910</v>
      </c>
      <c r="CZ586" s="1" t="s">
        <v>16</v>
      </c>
      <c r="DA586" s="6">
        <f>+IFERROR(VALUE(RIGHT(Tabla18[[#This Row],[B2B]],6)),"")</f>
        <v>4910</v>
      </c>
      <c r="DB586" s="6" t="str">
        <f>+IFERROR(VLOOKUP(CZ586,Auxiliar!$A:$C,2,0),"")</f>
        <v>PREMIUM</v>
      </c>
      <c r="DC586" s="7" t="str">
        <f>+IFERROR(VLOOKUP(CZ586,Auxiliar!$A:$C,3,0),"")</f>
        <v>0b 0% | 2b 2% | 5b 3,5% | 10b 5%</v>
      </c>
      <c r="DE586" s="1">
        <v>4910</v>
      </c>
      <c r="DF586" s="1" t="s">
        <v>19</v>
      </c>
      <c r="DG586" s="6">
        <f>+IFERROR(VALUE(RIGHT(Tabla19[[#This Row],[B2B]],6)),"")</f>
        <v>4910</v>
      </c>
      <c r="DH586" s="6" t="str">
        <f>+IFERROR(VLOOKUP(DF586,Auxiliar!$A:$C,2,0),"")</f>
        <v>MICHELOB</v>
      </c>
      <c r="DI586" s="7" t="str">
        <f>+IFERROR(VLOOKUP(DF586,Auxiliar!$A:$C,3,0),"")</f>
        <v>1b 7% | 3b 22% | 8b 27%</v>
      </c>
      <c r="DK586" s="1"/>
      <c r="DL586" s="1"/>
      <c r="DM586" s="6" t="str">
        <f>+IFERROR(VALUE(RIGHT(Tabla20[[#This Row],[B2B]],6)),"")</f>
        <v/>
      </c>
      <c r="DN586" s="6" t="str">
        <f>+IFERROR(VLOOKUP(DL586,Auxiliar!$A:$C,2,0),"")</f>
        <v/>
      </c>
      <c r="DO586" s="7" t="str">
        <f>+IFERROR(VLOOKUP(DL586,Auxiliar!$A:$C,3,0),"")</f>
        <v/>
      </c>
      <c r="DQ586" s="1">
        <v>4898</v>
      </c>
      <c r="DR586" s="12" t="s">
        <v>24</v>
      </c>
      <c r="DS586" s="6">
        <f>+IFERROR(VALUE(RIGHT(Tabla21[[#This Row],[B2B]],6)),"")</f>
        <v>4898</v>
      </c>
      <c r="DT586" s="6" t="str">
        <f>+IFERROR(VLOOKUP(DR586,Auxiliar!$A:$C,2,0),"")</f>
        <v>CORONA PORRON</v>
      </c>
      <c r="DU586" s="7" t="str">
        <f>+IFERROR(VLOOKUP(DR586,Auxiliar!$A:$C,3,0),"")</f>
        <v>1b 5% | 20b 0%</v>
      </c>
      <c r="DW586" s="1">
        <v>11765</v>
      </c>
      <c r="DX586" s="12" t="s">
        <v>43</v>
      </c>
      <c r="DY586" s="6">
        <f>+IFERROR(VALUE(RIGHT(Tabla22[[#This Row],[B2B]],6)),"")</f>
        <v>11765</v>
      </c>
      <c r="DZ586" s="6" t="str">
        <f>+IFERROR(VLOOKUP(DX586,Auxiliar!$A:$C,2,0),"")</f>
        <v xml:space="preserve">VALUE LATA </v>
      </c>
      <c r="EA586" s="7" t="str">
        <f>+IFERROR(VLOOKUP(DX586,Auxiliar!$A:$C,3,0),"")</f>
        <v>1b 15% | 100b 18%</v>
      </c>
      <c r="EC586" s="1">
        <v>11754</v>
      </c>
      <c r="ED586" s="12" t="s">
        <v>47</v>
      </c>
      <c r="EE586" s="6">
        <f>+IFERROR(VALUE(RIGHT(Tabla23[[#This Row],[B2B]],6)),"")</f>
        <v>11754</v>
      </c>
      <c r="EF586" s="6" t="str">
        <f>+IFERROR(VLOOKUP(ED586,Auxiliar!$A:$C,2,0),"")</f>
        <v>VALUE LATON</v>
      </c>
      <c r="EG586" s="7" t="str">
        <f>+IFERROR(VLOOKUP(ED586,Auxiliar!$A:$C,3,0),"")</f>
        <v>1b 10% | 5b 15% | 192b 0%</v>
      </c>
      <c r="EI586" s="1"/>
      <c r="EJ586" s="12"/>
      <c r="EK586" s="6" t="str">
        <f>+IFERROR(VALUE(RIGHT(Tabla24[[#This Row],[B2B]],6)),"")</f>
        <v/>
      </c>
      <c r="EL586" s="6" t="str">
        <f>+IFERROR(VLOOKUP(EJ586,Auxiliar!$A:$C,2,0),"")</f>
        <v/>
      </c>
      <c r="EM586" s="7" t="str">
        <f>+IFERROR(VLOOKUP(EJ586,Auxiliar!$A:$C,3,0),"")</f>
        <v/>
      </c>
      <c r="EO586" s="1"/>
      <c r="EP586" s="12"/>
      <c r="EQ586" s="6" t="str">
        <f>+IFERROR(VALUE(RIGHT(Tabla25[[#This Row],[B2B]],6)),"")</f>
        <v/>
      </c>
      <c r="ER586" s="6" t="str">
        <f>+IFERROR(VLOOKUP(EP586,Auxiliar!$A:$C,2,0),"")</f>
        <v/>
      </c>
      <c r="ES586" s="7" t="str">
        <f>+IFERROR(VLOOKUP(EP586,Auxiliar!$A:$C,3,0),"")</f>
        <v/>
      </c>
      <c r="EU586" s="1"/>
      <c r="EV586" s="12"/>
      <c r="EW586" s="6" t="str">
        <f>+IFERROR(VALUE(RIGHT(Tabla26[[#This Row],[B2B]],6)),"")</f>
        <v/>
      </c>
      <c r="EX586" s="6" t="str">
        <f>+IFERROR(VLOOKUP(EV586,Auxiliar!$A:$C,2,0),"")</f>
        <v/>
      </c>
      <c r="EY586" s="7" t="str">
        <f>+IFERROR(VLOOKUP(EV586,Auxiliar!$A:$C,3,0),"")</f>
        <v/>
      </c>
      <c r="EZ586" s="1"/>
      <c r="FA586" s="12"/>
      <c r="FB586" s="6" t="str">
        <f>+IFERROR(VALUE(RIGHT(Tabla27[[#This Row],[B2B]],6)),"")</f>
        <v/>
      </c>
      <c r="FC586" s="6" t="str">
        <f>+IFERROR(VLOOKUP(FA586,Auxiliar!$A:$C,2,0),"")</f>
        <v/>
      </c>
      <c r="FD586" s="7" t="str">
        <f>+IFERROR(VLOOKUP(FA586,Auxiliar!$A:$C,3,0),"")</f>
        <v/>
      </c>
      <c r="FE586" s="1"/>
      <c r="FF586" s="12"/>
      <c r="FG586" s="6" t="str">
        <f>+IFERROR(VALUE(RIGHT(Tabla28[[#This Row],[B2B]],6)),"")</f>
        <v/>
      </c>
      <c r="FH586" s="6" t="str">
        <f>+IFERROR(VLOOKUP(FF586,Auxiliar!$A:$C,2,0),"")</f>
        <v/>
      </c>
      <c r="FI586" s="7" t="str">
        <f>+IFERROR(VLOOKUP(FF586,Auxiliar!$A:$C,3,0),"")</f>
        <v/>
      </c>
      <c r="FJ586" s="1"/>
      <c r="FK586" s="12"/>
      <c r="FL586" s="6" t="str">
        <f>+IFERROR(VALUE(RIGHT(Tabla29[[#This Row],[B2B]],6)),"")</f>
        <v/>
      </c>
      <c r="FM586" s="6" t="str">
        <f>+IFERROR(VLOOKUP(FK586,Auxiliar!$A:$C,2,0),"")</f>
        <v/>
      </c>
      <c r="FN586" s="7" t="str">
        <f>+IFERROR(VLOOKUP(FK586,Auxiliar!$A:$C,3,0),"")</f>
        <v/>
      </c>
      <c r="FO586" s="1"/>
      <c r="FP586" s="12"/>
      <c r="FQ586" s="6" t="str">
        <f>+IFERROR(VALUE(RIGHT(Tabla30[[#This Row],[B2B]],6)),"")</f>
        <v/>
      </c>
      <c r="FR586" s="6" t="str">
        <f>+IFERROR(VLOOKUP(FP586,Auxiliar!$A:$C,2,0),"")</f>
        <v/>
      </c>
      <c r="FS586" s="7"/>
      <c r="FT586" s="1"/>
      <c r="FU586" s="12"/>
      <c r="FV586" s="6" t="str">
        <f>+IFERROR(VALUE(RIGHT(Tabla31[[#This Row],[B2B]],6)),"")</f>
        <v/>
      </c>
      <c r="FW586" s="6" t="str">
        <f>+IFERROR(VLOOKUP(FU586,Auxiliar!$A:$C,2,0),"")</f>
        <v/>
      </c>
      <c r="FX586" s="7" t="str">
        <f>+IFERROR(VLOOKUP(FU586,Auxiliar!$A:$C,3,0),"")</f>
        <v/>
      </c>
      <c r="FY586" s="1"/>
      <c r="FZ586" s="12"/>
      <c r="GA586" s="6" t="str">
        <f>+IFERROR(VALUE(RIGHT(Tabla32[[#This Row],[B2B]],6)),"")</f>
        <v/>
      </c>
      <c r="GB586" s="6" t="str">
        <f>+IFERROR(VLOOKUP(FZ586,Auxiliar!$A:$C,2,0),"")</f>
        <v/>
      </c>
      <c r="GC586" s="7" t="str">
        <f>+IFERROR(VLOOKUP(FZ586,Auxiliar!$A:$C,3,0),"")</f>
        <v/>
      </c>
      <c r="GD586" s="1"/>
      <c r="GE586" s="12"/>
      <c r="GF586" s="6" t="str">
        <f>+IFERROR(VALUE(RIGHT(Tabla33[[#This Row],[B2B]],6)),"")</f>
        <v/>
      </c>
      <c r="GG586" s="6" t="str">
        <f>+IFERROR(VLOOKUP(GE586,Auxiliar!$A:$C,2,0),"")</f>
        <v/>
      </c>
      <c r="GH586" s="7" t="str">
        <f>+IFERROR(VLOOKUP(GE586,Auxiliar!$A:$C,3,0),"")</f>
        <v/>
      </c>
    </row>
    <row r="587" spans="1:190" x14ac:dyDescent="0.25">
      <c r="A587" s="1"/>
      <c r="B587" s="1"/>
      <c r="C587" t="str">
        <f>+IFERROR(VLOOKUP(B587,Auxiliar!$A:$C,2,0),"")</f>
        <v/>
      </c>
      <c r="D587" s="5" t="str">
        <f>+IFERROR(VLOOKUP(B587,Auxiliar!$A:$C,3,0),"")</f>
        <v/>
      </c>
      <c r="S587" s="1">
        <v>6110</v>
      </c>
      <c r="T587" s="1" t="s">
        <v>9</v>
      </c>
      <c r="U587" s="6">
        <f>+IFERROR(VALUE(RIGHT(Tabla4[[#This Row],[B2B]],6)),"")</f>
        <v>6110</v>
      </c>
      <c r="V587" s="6" t="str">
        <f>+IFERROR(VLOOKUP(T587,Auxiliar!$A:$C,2,0),"")</f>
        <v>CORE</v>
      </c>
      <c r="W587" s="7" t="str">
        <f>+IFERROR(VLOOKUP(T587,Auxiliar!$A:$C,3,0),"")</f>
        <v>0b 1% | 2b 5% | 4b 6%</v>
      </c>
      <c r="AK587" s="1">
        <v>5815</v>
      </c>
      <c r="AL587" s="1" t="s">
        <v>30</v>
      </c>
      <c r="AM587" s="6">
        <f>+IFERROR(VALUE(RIGHT(Tabla7[[#This Row],[B2B]],6)),"")</f>
        <v>5815</v>
      </c>
      <c r="AN587" s="6" t="str">
        <f>+IFERROR(VLOOKUP(AL587,Auxiliar!$A:$C,2,0),"")</f>
        <v>LATONES</v>
      </c>
      <c r="AO587" s="7" t="str">
        <f>+IFERROR(VLOOKUP(AL587,Auxiliar!$A:$C,3,0),"")</f>
        <v>1b 4% | 5b 7% | 97b 0%</v>
      </c>
      <c r="AW587" s="1"/>
      <c r="AX587" s="1" t="s">
        <v>32</v>
      </c>
      <c r="AY587" s="6" t="str">
        <f>+IFERROR(VALUE(RIGHT(Tabla9[[#This Row],[B2B]],6)),"")</f>
        <v/>
      </c>
      <c r="AZ587" s="6" t="str">
        <f>+IFERROR(VLOOKUP(AX587,Auxiliar!$A:$C,2,0),"")</f>
        <v>LATONES</v>
      </c>
      <c r="BA587" s="7" t="str">
        <f>+IFERROR(VLOOKUP(AX587,Auxiliar!$A:$C,3,0),"")</f>
        <v>2b 3% | 4b 4% | 6b 5% | 10b 8%  | 385b 0%</v>
      </c>
      <c r="BI587" s="1"/>
      <c r="BJ587" s="1"/>
      <c r="BK587" s="6" t="str">
        <f>+IFERROR(VALUE(RIGHT(Tabla11[[#This Row],[B2B]],6)),"")</f>
        <v/>
      </c>
      <c r="BL587" s="6" t="str">
        <f>+IFERROR(VLOOKUP(BJ587,Auxiliar!$A:$C,2,0),"")</f>
        <v/>
      </c>
      <c r="BM587" s="7" t="str">
        <f>+IFERROR(VLOOKUP(BJ587,Auxiliar!$A:$C,3,0),"")</f>
        <v/>
      </c>
      <c r="BO587" s="1">
        <v>2607</v>
      </c>
      <c r="BP587" s="1" t="s">
        <v>39</v>
      </c>
      <c r="BQ587" s="6">
        <f>+IFERROR(VALUE(RIGHT(Tabla12[[#This Row],[B2B]],6)),"")</f>
        <v>2607</v>
      </c>
      <c r="BR587" s="6" t="str">
        <f>+IFERROR(VLOOKUP(BP587,Auxiliar!$A:$C,2,0),"")</f>
        <v>VALUE LITRO</v>
      </c>
      <c r="BS587" s="7" t="str">
        <f>+IFERROR(VLOOKUP(BP587,Auxiliar!$A:$C,3,0),"")</f>
        <v>1b 12%</v>
      </c>
      <c r="CA587" s="1">
        <v>4934</v>
      </c>
      <c r="CB587" s="1" t="s">
        <v>35</v>
      </c>
      <c r="CC587" s="6">
        <f>+IFERROR(VALUE(RIGHT(Tabla14[[#This Row],[B2B]],6)),"")</f>
        <v>4934</v>
      </c>
      <c r="CD587" s="6" t="str">
        <f>+IFERROR(VLOOKUP(CB587,Auxiliar!$A:$C,2,0),"")</f>
        <v>Corona 710cc</v>
      </c>
      <c r="CE587" s="7" t="str">
        <f>+IFERROR(VLOOKUP(CB587,Auxiliar!$A:$C,3,0),"")</f>
        <v>1b 10% | 85b 0%</v>
      </c>
      <c r="CG587" s="1"/>
      <c r="CH587" s="1"/>
      <c r="CI587" s="6" t="str">
        <f>+IFERROR(VALUE(RIGHT(Tabla15[[#This Row],[B2B]],6)),"")</f>
        <v/>
      </c>
      <c r="CJ587" s="6" t="str">
        <f>+IFERROR(VLOOKUP(CH587,Auxiliar!$A:$C,2,0),"")</f>
        <v/>
      </c>
      <c r="CK587" s="7" t="str">
        <f>+IFERROR(VLOOKUP(CH587,Auxiliar!$A:$C,3,0),"")</f>
        <v/>
      </c>
      <c r="CM587" s="1">
        <v>4913</v>
      </c>
      <c r="CN587" s="1" t="s">
        <v>20</v>
      </c>
      <c r="CO587" s="6">
        <v>4913</v>
      </c>
      <c r="CP587" s="6" t="s">
        <v>20</v>
      </c>
      <c r="CQ587" s="7" t="s">
        <v>21</v>
      </c>
      <c r="CS587" s="1"/>
      <c r="CT587" s="1"/>
      <c r="CU587" s="6" t="str">
        <f>+IFERROR(VALUE(RIGHT(Tabla17[[#This Row],[B2B]],6)),"")</f>
        <v/>
      </c>
      <c r="CV587" s="6" t="str">
        <f>+IFERROR(VLOOKUP(CT587,Auxiliar!$A:$C,2,0),"")</f>
        <v/>
      </c>
      <c r="CW587" s="7" t="str">
        <f>+IFERROR(VLOOKUP(CT587,Auxiliar!$A:$C,3,0),"")</f>
        <v/>
      </c>
      <c r="CY587" s="1">
        <v>4913</v>
      </c>
      <c r="CZ587" s="1" t="s">
        <v>16</v>
      </c>
      <c r="DA587" s="6">
        <f>+IFERROR(VALUE(RIGHT(Tabla18[[#This Row],[B2B]],6)),"")</f>
        <v>4913</v>
      </c>
      <c r="DB587" s="6" t="str">
        <f>+IFERROR(VLOOKUP(CZ587,Auxiliar!$A:$C,2,0),"")</f>
        <v>PREMIUM</v>
      </c>
      <c r="DC587" s="7" t="str">
        <f>+IFERROR(VLOOKUP(CZ587,Auxiliar!$A:$C,3,0),"")</f>
        <v>0b 0% | 2b 2% | 5b 3,5% | 10b 5%</v>
      </c>
      <c r="DE587" s="1">
        <v>4913</v>
      </c>
      <c r="DF587" s="1" t="s">
        <v>19</v>
      </c>
      <c r="DG587" s="6">
        <f>+IFERROR(VALUE(RIGHT(Tabla19[[#This Row],[B2B]],6)),"")</f>
        <v>4913</v>
      </c>
      <c r="DH587" s="6" t="str">
        <f>+IFERROR(VLOOKUP(DF587,Auxiliar!$A:$C,2,0),"")</f>
        <v>MICHELOB</v>
      </c>
      <c r="DI587" s="7" t="str">
        <f>+IFERROR(VLOOKUP(DF587,Auxiliar!$A:$C,3,0),"")</f>
        <v>1b 7% | 3b 22% | 8b 27%</v>
      </c>
      <c r="DK587" s="1"/>
      <c r="DL587" s="1"/>
      <c r="DM587" s="6" t="str">
        <f>+IFERROR(VALUE(RIGHT(Tabla20[[#This Row],[B2B]],6)),"")</f>
        <v/>
      </c>
      <c r="DN587" s="6" t="str">
        <f>+IFERROR(VLOOKUP(DL587,Auxiliar!$A:$C,2,0),"")</f>
        <v/>
      </c>
      <c r="DO587" s="7" t="str">
        <f>+IFERROR(VLOOKUP(DL587,Auxiliar!$A:$C,3,0),"")</f>
        <v/>
      </c>
      <c r="DQ587" s="1">
        <v>4910</v>
      </c>
      <c r="DR587" s="12" t="s">
        <v>24</v>
      </c>
      <c r="DS587" s="6">
        <f>+IFERROR(VALUE(RIGHT(Tabla21[[#This Row],[B2B]],6)),"")</f>
        <v>4910</v>
      </c>
      <c r="DT587" s="6" t="str">
        <f>+IFERROR(VLOOKUP(DR587,Auxiliar!$A:$C,2,0),"")</f>
        <v>CORONA PORRON</v>
      </c>
      <c r="DU587" s="7" t="str">
        <f>+IFERROR(VLOOKUP(DR587,Auxiliar!$A:$C,3,0),"")</f>
        <v>1b 5% | 20b 0%</v>
      </c>
      <c r="DW587" s="1">
        <v>2625</v>
      </c>
      <c r="DX587" s="12" t="s">
        <v>43</v>
      </c>
      <c r="DY587" s="6">
        <f>+IFERROR(VALUE(RIGHT(Tabla22[[#This Row],[B2B]],6)),"")</f>
        <v>2625</v>
      </c>
      <c r="DZ587" s="6" t="str">
        <f>+IFERROR(VLOOKUP(DX587,Auxiliar!$A:$C,2,0),"")</f>
        <v xml:space="preserve">VALUE LATA </v>
      </c>
      <c r="EA587" s="7" t="str">
        <f>+IFERROR(VLOOKUP(DX587,Auxiliar!$A:$C,3,0),"")</f>
        <v>1b 15% | 100b 18%</v>
      </c>
      <c r="EC587" s="1">
        <v>2598</v>
      </c>
      <c r="ED587" s="12" t="s">
        <v>47</v>
      </c>
      <c r="EE587" s="6">
        <f>+IFERROR(VALUE(RIGHT(Tabla23[[#This Row],[B2B]],6)),"")</f>
        <v>2598</v>
      </c>
      <c r="EF587" s="6" t="str">
        <f>+IFERROR(VLOOKUP(ED587,Auxiliar!$A:$C,2,0),"")</f>
        <v>VALUE LATON</v>
      </c>
      <c r="EG587" s="7" t="str">
        <f>+IFERROR(VLOOKUP(ED587,Auxiliar!$A:$C,3,0),"")</f>
        <v>1b 10% | 5b 15% | 192b 0%</v>
      </c>
      <c r="EI587" s="1"/>
      <c r="EJ587" s="12"/>
      <c r="EK587" s="6" t="str">
        <f>+IFERROR(VALUE(RIGHT(Tabla24[[#This Row],[B2B]],6)),"")</f>
        <v/>
      </c>
      <c r="EL587" s="6" t="str">
        <f>+IFERROR(VLOOKUP(EJ587,Auxiliar!$A:$C,2,0),"")</f>
        <v/>
      </c>
      <c r="EM587" s="7" t="str">
        <f>+IFERROR(VLOOKUP(EJ587,Auxiliar!$A:$C,3,0),"")</f>
        <v/>
      </c>
      <c r="EO587" s="1"/>
      <c r="EP587" s="12"/>
      <c r="EQ587" s="6" t="str">
        <f>+IFERROR(VALUE(RIGHT(Tabla25[[#This Row],[B2B]],6)),"")</f>
        <v/>
      </c>
      <c r="ER587" s="6" t="str">
        <f>+IFERROR(VLOOKUP(EP587,Auxiliar!$A:$C,2,0),"")</f>
        <v/>
      </c>
      <c r="ES587" s="7" t="str">
        <f>+IFERROR(VLOOKUP(EP587,Auxiliar!$A:$C,3,0),"")</f>
        <v/>
      </c>
      <c r="EU587" s="1"/>
      <c r="EV587" s="12"/>
      <c r="EW587" s="6" t="str">
        <f>+IFERROR(VALUE(RIGHT(Tabla26[[#This Row],[B2B]],6)),"")</f>
        <v/>
      </c>
      <c r="EX587" s="6" t="str">
        <f>+IFERROR(VLOOKUP(EV587,Auxiliar!$A:$C,2,0),"")</f>
        <v/>
      </c>
      <c r="EY587" s="7" t="str">
        <f>+IFERROR(VLOOKUP(EV587,Auxiliar!$A:$C,3,0),"")</f>
        <v/>
      </c>
      <c r="EZ587" s="1"/>
      <c r="FA587" s="12"/>
      <c r="FB587" s="6" t="str">
        <f>+IFERROR(VALUE(RIGHT(Tabla27[[#This Row],[B2B]],6)),"")</f>
        <v/>
      </c>
      <c r="FC587" s="6" t="str">
        <f>+IFERROR(VLOOKUP(FA587,Auxiliar!$A:$C,2,0),"")</f>
        <v/>
      </c>
      <c r="FD587" s="7" t="str">
        <f>+IFERROR(VLOOKUP(FA587,Auxiliar!$A:$C,3,0),"")</f>
        <v/>
      </c>
      <c r="FE587" s="1"/>
      <c r="FF587" s="12"/>
      <c r="FG587" s="6" t="str">
        <f>+IFERROR(VALUE(RIGHT(Tabla28[[#This Row],[B2B]],6)),"")</f>
        <v/>
      </c>
      <c r="FH587" s="6" t="str">
        <f>+IFERROR(VLOOKUP(FF587,Auxiliar!$A:$C,2,0),"")</f>
        <v/>
      </c>
      <c r="FI587" s="7" t="str">
        <f>+IFERROR(VLOOKUP(FF587,Auxiliar!$A:$C,3,0),"")</f>
        <v/>
      </c>
      <c r="FJ587" s="1"/>
      <c r="FK587" s="12"/>
      <c r="FL587" s="6" t="str">
        <f>+IFERROR(VALUE(RIGHT(Tabla29[[#This Row],[B2B]],6)),"")</f>
        <v/>
      </c>
      <c r="FM587" s="6" t="str">
        <f>+IFERROR(VLOOKUP(FK587,Auxiliar!$A:$C,2,0),"")</f>
        <v/>
      </c>
      <c r="FN587" s="7" t="str">
        <f>+IFERROR(VLOOKUP(FK587,Auxiliar!$A:$C,3,0),"")</f>
        <v/>
      </c>
      <c r="FO587" s="1"/>
      <c r="FP587" s="12"/>
      <c r="FQ587" s="6" t="str">
        <f>+IFERROR(VALUE(RIGHT(Tabla30[[#This Row],[B2B]],6)),"")</f>
        <v/>
      </c>
      <c r="FR587" s="6" t="str">
        <f>+IFERROR(VLOOKUP(FP587,Auxiliar!$A:$C,2,0),"")</f>
        <v/>
      </c>
      <c r="FS587" s="7"/>
      <c r="FT587" s="1"/>
      <c r="FU587" s="12"/>
      <c r="FV587" s="6" t="str">
        <f>+IFERROR(VALUE(RIGHT(Tabla31[[#This Row],[B2B]],6)),"")</f>
        <v/>
      </c>
      <c r="FW587" s="6" t="str">
        <f>+IFERROR(VLOOKUP(FU587,Auxiliar!$A:$C,2,0),"")</f>
        <v/>
      </c>
      <c r="FX587" s="7" t="str">
        <f>+IFERROR(VLOOKUP(FU587,Auxiliar!$A:$C,3,0),"")</f>
        <v/>
      </c>
      <c r="FY587" s="1"/>
      <c r="FZ587" s="12"/>
      <c r="GA587" s="6" t="str">
        <f>+IFERROR(VALUE(RIGHT(Tabla32[[#This Row],[B2B]],6)),"")</f>
        <v/>
      </c>
      <c r="GB587" s="6" t="str">
        <f>+IFERROR(VLOOKUP(FZ587,Auxiliar!$A:$C,2,0),"")</f>
        <v/>
      </c>
      <c r="GC587" s="7" t="str">
        <f>+IFERROR(VLOOKUP(FZ587,Auxiliar!$A:$C,3,0),"")</f>
        <v/>
      </c>
      <c r="GD587" s="1"/>
      <c r="GE587" s="12"/>
      <c r="GF587" s="6" t="str">
        <f>+IFERROR(VALUE(RIGHT(Tabla33[[#This Row],[B2B]],6)),"")</f>
        <v/>
      </c>
      <c r="GG587" s="6" t="str">
        <f>+IFERROR(VLOOKUP(GE587,Auxiliar!$A:$C,2,0),"")</f>
        <v/>
      </c>
      <c r="GH587" s="7" t="str">
        <f>+IFERROR(VLOOKUP(GE587,Auxiliar!$A:$C,3,0),"")</f>
        <v/>
      </c>
    </row>
    <row r="588" spans="1:190" x14ac:dyDescent="0.25">
      <c r="A588" s="1"/>
      <c r="B588" s="1"/>
      <c r="C588" t="str">
        <f>+IFERROR(VLOOKUP(B588,Auxiliar!$A:$C,2,0),"")</f>
        <v/>
      </c>
      <c r="D588" s="5" t="str">
        <f>+IFERROR(VLOOKUP(B588,Auxiliar!$A:$C,3,0),"")</f>
        <v/>
      </c>
      <c r="S588" s="1">
        <v>6115</v>
      </c>
      <c r="T588" s="1" t="s">
        <v>9</v>
      </c>
      <c r="U588" s="6">
        <f>+IFERROR(VALUE(RIGHT(Tabla4[[#This Row],[B2B]],6)),"")</f>
        <v>6115</v>
      </c>
      <c r="V588" s="6" t="str">
        <f>+IFERROR(VLOOKUP(T588,Auxiliar!$A:$C,2,0),"")</f>
        <v>CORE</v>
      </c>
      <c r="W588" s="7" t="str">
        <f>+IFERROR(VLOOKUP(T588,Auxiliar!$A:$C,3,0),"")</f>
        <v>0b 1% | 2b 5% | 4b 6%</v>
      </c>
      <c r="AK588" s="1">
        <v>5819</v>
      </c>
      <c r="AL588" s="1" t="s">
        <v>30</v>
      </c>
      <c r="AM588" s="6">
        <f>+IFERROR(VALUE(RIGHT(Tabla7[[#This Row],[B2B]],6)),"")</f>
        <v>5819</v>
      </c>
      <c r="AN588" s="6" t="str">
        <f>+IFERROR(VLOOKUP(AL588,Auxiliar!$A:$C,2,0),"")</f>
        <v>LATONES</v>
      </c>
      <c r="AO588" s="7" t="str">
        <f>+IFERROR(VLOOKUP(AL588,Auxiliar!$A:$C,3,0),"")</f>
        <v>1b 4% | 5b 7% | 97b 0%</v>
      </c>
      <c r="AW588" s="1"/>
      <c r="AX588" s="1" t="s">
        <v>32</v>
      </c>
      <c r="AY588" s="6" t="str">
        <f>+IFERROR(VALUE(RIGHT(Tabla9[[#This Row],[B2B]],6)),"")</f>
        <v/>
      </c>
      <c r="AZ588" s="6" t="str">
        <f>+IFERROR(VLOOKUP(AX588,Auxiliar!$A:$C,2,0),"")</f>
        <v>LATONES</v>
      </c>
      <c r="BA588" s="7" t="str">
        <f>+IFERROR(VLOOKUP(AX588,Auxiliar!$A:$C,3,0),"")</f>
        <v>2b 3% | 4b 4% | 6b 5% | 10b 8%  | 385b 0%</v>
      </c>
      <c r="BI588" s="1"/>
      <c r="BJ588" s="1"/>
      <c r="BK588" s="6" t="str">
        <f>+IFERROR(VALUE(RIGHT(Tabla11[[#This Row],[B2B]],6)),"")</f>
        <v/>
      </c>
      <c r="BL588" s="6" t="str">
        <f>+IFERROR(VLOOKUP(BJ588,Auxiliar!$A:$C,2,0),"")</f>
        <v/>
      </c>
      <c r="BM588" s="7" t="str">
        <f>+IFERROR(VLOOKUP(BJ588,Auxiliar!$A:$C,3,0),"")</f>
        <v/>
      </c>
      <c r="BO588" s="1">
        <v>2617</v>
      </c>
      <c r="BP588" s="1" t="s">
        <v>39</v>
      </c>
      <c r="BQ588" s="6">
        <f>+IFERROR(VALUE(RIGHT(Tabla12[[#This Row],[B2B]],6)),"")</f>
        <v>2617</v>
      </c>
      <c r="BR588" s="6" t="str">
        <f>+IFERROR(VLOOKUP(BP588,Auxiliar!$A:$C,2,0),"")</f>
        <v>VALUE LITRO</v>
      </c>
      <c r="BS588" s="7" t="str">
        <f>+IFERROR(VLOOKUP(BP588,Auxiliar!$A:$C,3,0),"")</f>
        <v>1b 12%</v>
      </c>
      <c r="CA588" s="1">
        <v>4940</v>
      </c>
      <c r="CB588" s="1" t="s">
        <v>35</v>
      </c>
      <c r="CC588" s="6">
        <f>+IFERROR(VALUE(RIGHT(Tabla14[[#This Row],[B2B]],6)),"")</f>
        <v>4940</v>
      </c>
      <c r="CD588" s="6" t="str">
        <f>+IFERROR(VLOOKUP(CB588,Auxiliar!$A:$C,2,0),"")</f>
        <v>Corona 710cc</v>
      </c>
      <c r="CE588" s="7" t="str">
        <f>+IFERROR(VLOOKUP(CB588,Auxiliar!$A:$C,3,0),"")</f>
        <v>1b 10% | 85b 0%</v>
      </c>
      <c r="CG588" s="1"/>
      <c r="CH588" s="1"/>
      <c r="CI588" s="6" t="str">
        <f>+IFERROR(VALUE(RIGHT(Tabla15[[#This Row],[B2B]],6)),"")</f>
        <v/>
      </c>
      <c r="CJ588" s="6" t="str">
        <f>+IFERROR(VLOOKUP(CH588,Auxiliar!$A:$C,2,0),"")</f>
        <v/>
      </c>
      <c r="CK588" s="7" t="str">
        <f>+IFERROR(VLOOKUP(CH588,Auxiliar!$A:$C,3,0),"")</f>
        <v/>
      </c>
      <c r="CM588" s="1">
        <v>4914</v>
      </c>
      <c r="CN588" s="1" t="s">
        <v>20</v>
      </c>
      <c r="CO588" s="6">
        <v>4914</v>
      </c>
      <c r="CP588" s="6" t="s">
        <v>20</v>
      </c>
      <c r="CQ588" s="7" t="s">
        <v>21</v>
      </c>
      <c r="CS588" s="1"/>
      <c r="CT588" s="1"/>
      <c r="CU588" s="6" t="str">
        <f>+IFERROR(VALUE(RIGHT(Tabla17[[#This Row],[B2B]],6)),"")</f>
        <v/>
      </c>
      <c r="CV588" s="6" t="str">
        <f>+IFERROR(VLOOKUP(CT588,Auxiliar!$A:$C,2,0),"")</f>
        <v/>
      </c>
      <c r="CW588" s="7" t="str">
        <f>+IFERROR(VLOOKUP(CT588,Auxiliar!$A:$C,3,0),"")</f>
        <v/>
      </c>
      <c r="CY588" s="1">
        <v>4914</v>
      </c>
      <c r="CZ588" s="1" t="s">
        <v>16</v>
      </c>
      <c r="DA588" s="6">
        <f>+IFERROR(VALUE(RIGHT(Tabla18[[#This Row],[B2B]],6)),"")</f>
        <v>4914</v>
      </c>
      <c r="DB588" s="6" t="str">
        <f>+IFERROR(VLOOKUP(CZ588,Auxiliar!$A:$C,2,0),"")</f>
        <v>PREMIUM</v>
      </c>
      <c r="DC588" s="7" t="str">
        <f>+IFERROR(VLOOKUP(CZ588,Auxiliar!$A:$C,3,0),"")</f>
        <v>0b 0% | 2b 2% | 5b 3,5% | 10b 5%</v>
      </c>
      <c r="DE588" s="1">
        <v>4914</v>
      </c>
      <c r="DF588" s="1" t="s">
        <v>19</v>
      </c>
      <c r="DG588" s="6">
        <f>+IFERROR(VALUE(RIGHT(Tabla19[[#This Row],[B2B]],6)),"")</f>
        <v>4914</v>
      </c>
      <c r="DH588" s="6" t="str">
        <f>+IFERROR(VLOOKUP(DF588,Auxiliar!$A:$C,2,0),"")</f>
        <v>MICHELOB</v>
      </c>
      <c r="DI588" s="7" t="str">
        <f>+IFERROR(VLOOKUP(DF588,Auxiliar!$A:$C,3,0),"")</f>
        <v>1b 7% | 3b 22% | 8b 27%</v>
      </c>
      <c r="DK588" s="1"/>
      <c r="DL588" s="1"/>
      <c r="DM588" s="6" t="str">
        <f>+IFERROR(VALUE(RIGHT(Tabla20[[#This Row],[B2B]],6)),"")</f>
        <v/>
      </c>
      <c r="DN588" s="6" t="str">
        <f>+IFERROR(VLOOKUP(DL588,Auxiliar!$A:$C,2,0),"")</f>
        <v/>
      </c>
      <c r="DO588" s="7" t="str">
        <f>+IFERROR(VLOOKUP(DL588,Auxiliar!$A:$C,3,0),"")</f>
        <v/>
      </c>
      <c r="DQ588" s="1">
        <v>4913</v>
      </c>
      <c r="DR588" s="12" t="s">
        <v>24</v>
      </c>
      <c r="DS588" s="6">
        <f>+IFERROR(VALUE(RIGHT(Tabla21[[#This Row],[B2B]],6)),"")</f>
        <v>4913</v>
      </c>
      <c r="DT588" s="6" t="str">
        <f>+IFERROR(VLOOKUP(DR588,Auxiliar!$A:$C,2,0),"")</f>
        <v>CORONA PORRON</v>
      </c>
      <c r="DU588" s="7" t="str">
        <f>+IFERROR(VLOOKUP(DR588,Auxiliar!$A:$C,3,0),"")</f>
        <v>1b 5% | 20b 0%</v>
      </c>
      <c r="DW588" s="1">
        <v>11782</v>
      </c>
      <c r="DX588" s="12" t="s">
        <v>43</v>
      </c>
      <c r="DY588" s="6">
        <f>+IFERROR(VALUE(RIGHT(Tabla22[[#This Row],[B2B]],6)),"")</f>
        <v>11782</v>
      </c>
      <c r="DZ588" s="6" t="str">
        <f>+IFERROR(VLOOKUP(DX588,Auxiliar!$A:$C,2,0),"")</f>
        <v xml:space="preserve">VALUE LATA </v>
      </c>
      <c r="EA588" s="7" t="str">
        <f>+IFERROR(VLOOKUP(DX588,Auxiliar!$A:$C,3,0),"")</f>
        <v>1b 15% | 100b 18%</v>
      </c>
      <c r="EC588" s="1">
        <v>2607</v>
      </c>
      <c r="ED588" s="12" t="s">
        <v>47</v>
      </c>
      <c r="EE588" s="6">
        <f>+IFERROR(VALUE(RIGHT(Tabla23[[#This Row],[B2B]],6)),"")</f>
        <v>2607</v>
      </c>
      <c r="EF588" s="6" t="str">
        <f>+IFERROR(VLOOKUP(ED588,Auxiliar!$A:$C,2,0),"")</f>
        <v>VALUE LATON</v>
      </c>
      <c r="EG588" s="7" t="str">
        <f>+IFERROR(VLOOKUP(ED588,Auxiliar!$A:$C,3,0),"")</f>
        <v>1b 10% | 5b 15% | 192b 0%</v>
      </c>
      <c r="EI588" s="1"/>
      <c r="EJ588" s="12"/>
      <c r="EK588" s="6" t="str">
        <f>+IFERROR(VALUE(RIGHT(Tabla24[[#This Row],[B2B]],6)),"")</f>
        <v/>
      </c>
      <c r="EL588" s="6" t="str">
        <f>+IFERROR(VLOOKUP(EJ588,Auxiliar!$A:$C,2,0),"")</f>
        <v/>
      </c>
      <c r="EM588" s="7" t="str">
        <f>+IFERROR(VLOOKUP(EJ588,Auxiliar!$A:$C,3,0),"")</f>
        <v/>
      </c>
      <c r="EO588" s="1"/>
      <c r="EP588" s="12"/>
      <c r="EQ588" s="6" t="str">
        <f>+IFERROR(VALUE(RIGHT(Tabla25[[#This Row],[B2B]],6)),"")</f>
        <v/>
      </c>
      <c r="ER588" s="6" t="str">
        <f>+IFERROR(VLOOKUP(EP588,Auxiliar!$A:$C,2,0),"")</f>
        <v/>
      </c>
      <c r="ES588" s="7" t="str">
        <f>+IFERROR(VLOOKUP(EP588,Auxiliar!$A:$C,3,0),"")</f>
        <v/>
      </c>
      <c r="EU588" s="1"/>
      <c r="EV588" s="12"/>
      <c r="EW588" s="6" t="str">
        <f>+IFERROR(VALUE(RIGHT(Tabla26[[#This Row],[B2B]],6)),"")</f>
        <v/>
      </c>
      <c r="EX588" s="6" t="str">
        <f>+IFERROR(VLOOKUP(EV588,Auxiliar!$A:$C,2,0),"")</f>
        <v/>
      </c>
      <c r="EY588" s="7" t="str">
        <f>+IFERROR(VLOOKUP(EV588,Auxiliar!$A:$C,3,0),"")</f>
        <v/>
      </c>
      <c r="EZ588" s="1"/>
      <c r="FA588" s="12"/>
      <c r="FB588" s="6" t="str">
        <f>+IFERROR(VALUE(RIGHT(Tabla27[[#This Row],[B2B]],6)),"")</f>
        <v/>
      </c>
      <c r="FC588" s="6" t="str">
        <f>+IFERROR(VLOOKUP(FA588,Auxiliar!$A:$C,2,0),"")</f>
        <v/>
      </c>
      <c r="FD588" s="7" t="str">
        <f>+IFERROR(VLOOKUP(FA588,Auxiliar!$A:$C,3,0),"")</f>
        <v/>
      </c>
      <c r="FE588" s="1"/>
      <c r="FF588" s="12"/>
      <c r="FG588" s="6" t="str">
        <f>+IFERROR(VALUE(RIGHT(Tabla28[[#This Row],[B2B]],6)),"")</f>
        <v/>
      </c>
      <c r="FH588" s="6" t="str">
        <f>+IFERROR(VLOOKUP(FF588,Auxiliar!$A:$C,2,0),"")</f>
        <v/>
      </c>
      <c r="FI588" s="7" t="str">
        <f>+IFERROR(VLOOKUP(FF588,Auxiliar!$A:$C,3,0),"")</f>
        <v/>
      </c>
      <c r="FJ588" s="1"/>
      <c r="FK588" s="12"/>
      <c r="FL588" s="6" t="str">
        <f>+IFERROR(VALUE(RIGHT(Tabla29[[#This Row],[B2B]],6)),"")</f>
        <v/>
      </c>
      <c r="FM588" s="6" t="str">
        <f>+IFERROR(VLOOKUP(FK588,Auxiliar!$A:$C,2,0),"")</f>
        <v/>
      </c>
      <c r="FN588" s="7" t="str">
        <f>+IFERROR(VLOOKUP(FK588,Auxiliar!$A:$C,3,0),"")</f>
        <v/>
      </c>
      <c r="FO588" s="1"/>
      <c r="FP588" s="12"/>
      <c r="FQ588" s="6" t="str">
        <f>+IFERROR(VALUE(RIGHT(Tabla30[[#This Row],[B2B]],6)),"")</f>
        <v/>
      </c>
      <c r="FR588" s="6" t="str">
        <f>+IFERROR(VLOOKUP(FP588,Auxiliar!$A:$C,2,0),"")</f>
        <v/>
      </c>
      <c r="FS588" s="7"/>
      <c r="FT588" s="1"/>
      <c r="FU588" s="12"/>
      <c r="FV588" s="6" t="str">
        <f>+IFERROR(VALUE(RIGHT(Tabla31[[#This Row],[B2B]],6)),"")</f>
        <v/>
      </c>
      <c r="FW588" s="6" t="str">
        <f>+IFERROR(VLOOKUP(FU588,Auxiliar!$A:$C,2,0),"")</f>
        <v/>
      </c>
      <c r="FX588" s="7" t="str">
        <f>+IFERROR(VLOOKUP(FU588,Auxiliar!$A:$C,3,0),"")</f>
        <v/>
      </c>
      <c r="FY588" s="1"/>
      <c r="FZ588" s="12"/>
      <c r="GA588" s="6" t="str">
        <f>+IFERROR(VALUE(RIGHT(Tabla32[[#This Row],[B2B]],6)),"")</f>
        <v/>
      </c>
      <c r="GB588" s="6" t="str">
        <f>+IFERROR(VLOOKUP(FZ588,Auxiliar!$A:$C,2,0),"")</f>
        <v/>
      </c>
      <c r="GC588" s="7" t="str">
        <f>+IFERROR(VLOOKUP(FZ588,Auxiliar!$A:$C,3,0),"")</f>
        <v/>
      </c>
      <c r="GD588" s="1"/>
      <c r="GE588" s="12"/>
      <c r="GF588" s="6" t="str">
        <f>+IFERROR(VALUE(RIGHT(Tabla33[[#This Row],[B2B]],6)),"")</f>
        <v/>
      </c>
      <c r="GG588" s="6" t="str">
        <f>+IFERROR(VLOOKUP(GE588,Auxiliar!$A:$C,2,0),"")</f>
        <v/>
      </c>
      <c r="GH588" s="7" t="str">
        <f>+IFERROR(VLOOKUP(GE588,Auxiliar!$A:$C,3,0),"")</f>
        <v/>
      </c>
    </row>
    <row r="589" spans="1:190" x14ac:dyDescent="0.25">
      <c r="A589" s="1"/>
      <c r="B589" s="1"/>
      <c r="C589" t="str">
        <f>+IFERROR(VLOOKUP(B589,Auxiliar!$A:$C,2,0),"")</f>
        <v/>
      </c>
      <c r="D589" s="5" t="str">
        <f>+IFERROR(VLOOKUP(B589,Auxiliar!$A:$C,3,0),"")</f>
        <v/>
      </c>
      <c r="S589" s="1">
        <v>6116</v>
      </c>
      <c r="T589" s="1" t="s">
        <v>9</v>
      </c>
      <c r="U589" s="6">
        <f>+IFERROR(VALUE(RIGHT(Tabla4[[#This Row],[B2B]],6)),"")</f>
        <v>6116</v>
      </c>
      <c r="V589" s="6" t="str">
        <f>+IFERROR(VLOOKUP(T589,Auxiliar!$A:$C,2,0),"")</f>
        <v>CORE</v>
      </c>
      <c r="W589" s="7" t="str">
        <f>+IFERROR(VLOOKUP(T589,Auxiliar!$A:$C,3,0),"")</f>
        <v>0b 1% | 2b 5% | 4b 6%</v>
      </c>
      <c r="AK589" s="1">
        <v>5848</v>
      </c>
      <c r="AL589" s="1" t="s">
        <v>30</v>
      </c>
      <c r="AM589" s="6">
        <f>+IFERROR(VALUE(RIGHT(Tabla7[[#This Row],[B2B]],6)),"")</f>
        <v>5848</v>
      </c>
      <c r="AN589" s="6" t="str">
        <f>+IFERROR(VLOOKUP(AL589,Auxiliar!$A:$C,2,0),"")</f>
        <v>LATONES</v>
      </c>
      <c r="AO589" s="7" t="str">
        <f>+IFERROR(VLOOKUP(AL589,Auxiliar!$A:$C,3,0),"")</f>
        <v>1b 4% | 5b 7% | 97b 0%</v>
      </c>
      <c r="AW589" s="1"/>
      <c r="AX589" s="1" t="s">
        <v>32</v>
      </c>
      <c r="AY589" s="6" t="str">
        <f>+IFERROR(VALUE(RIGHT(Tabla9[[#This Row],[B2B]],6)),"")</f>
        <v/>
      </c>
      <c r="AZ589" s="6" t="str">
        <f>+IFERROR(VLOOKUP(AX589,Auxiliar!$A:$C,2,0),"")</f>
        <v>LATONES</v>
      </c>
      <c r="BA589" s="7" t="str">
        <f>+IFERROR(VLOOKUP(AX589,Auxiliar!$A:$C,3,0),"")</f>
        <v>2b 3% | 4b 4% | 6b 5% | 10b 8%  | 385b 0%</v>
      </c>
      <c r="BI589" s="1"/>
      <c r="BJ589" s="1"/>
      <c r="BK589" s="6" t="str">
        <f>+IFERROR(VALUE(RIGHT(Tabla11[[#This Row],[B2B]],6)),"")</f>
        <v/>
      </c>
      <c r="BL589" s="6" t="str">
        <f>+IFERROR(VLOOKUP(BJ589,Auxiliar!$A:$C,2,0),"")</f>
        <v/>
      </c>
      <c r="BM589" s="7" t="str">
        <f>+IFERROR(VLOOKUP(BJ589,Auxiliar!$A:$C,3,0),"")</f>
        <v/>
      </c>
      <c r="BO589" s="1">
        <v>11765</v>
      </c>
      <c r="BP589" s="1" t="s">
        <v>39</v>
      </c>
      <c r="BQ589" s="6">
        <f>+IFERROR(VALUE(RIGHT(Tabla12[[#This Row],[B2B]],6)),"")</f>
        <v>11765</v>
      </c>
      <c r="BR589" s="6" t="str">
        <f>+IFERROR(VLOOKUP(BP589,Auxiliar!$A:$C,2,0),"")</f>
        <v>VALUE LITRO</v>
      </c>
      <c r="BS589" s="7" t="str">
        <f>+IFERROR(VLOOKUP(BP589,Auxiliar!$A:$C,3,0),"")</f>
        <v>1b 12%</v>
      </c>
      <c r="CA589" s="1">
        <v>4942</v>
      </c>
      <c r="CB589" s="1" t="s">
        <v>35</v>
      </c>
      <c r="CC589" s="6">
        <f>+IFERROR(VALUE(RIGHT(Tabla14[[#This Row],[B2B]],6)),"")</f>
        <v>4942</v>
      </c>
      <c r="CD589" s="6" t="str">
        <f>+IFERROR(VLOOKUP(CB589,Auxiliar!$A:$C,2,0),"")</f>
        <v>Corona 710cc</v>
      </c>
      <c r="CE589" s="7" t="str">
        <f>+IFERROR(VLOOKUP(CB589,Auxiliar!$A:$C,3,0),"")</f>
        <v>1b 10% | 85b 0%</v>
      </c>
      <c r="CG589" s="1"/>
      <c r="CH589" s="1"/>
      <c r="CI589" s="6" t="str">
        <f>+IFERROR(VALUE(RIGHT(Tabla15[[#This Row],[B2B]],6)),"")</f>
        <v/>
      </c>
      <c r="CJ589" s="6" t="str">
        <f>+IFERROR(VLOOKUP(CH589,Auxiliar!$A:$C,2,0),"")</f>
        <v/>
      </c>
      <c r="CK589" s="7" t="str">
        <f>+IFERROR(VLOOKUP(CH589,Auxiliar!$A:$C,3,0),"")</f>
        <v/>
      </c>
      <c r="CM589" s="1">
        <v>4915</v>
      </c>
      <c r="CN589" s="1" t="s">
        <v>20</v>
      </c>
      <c r="CO589" s="6">
        <v>4915</v>
      </c>
      <c r="CP589" s="6" t="s">
        <v>20</v>
      </c>
      <c r="CQ589" s="7" t="s">
        <v>21</v>
      </c>
      <c r="CS589" s="1"/>
      <c r="CT589" s="1"/>
      <c r="CU589" s="6" t="str">
        <f>+IFERROR(VALUE(RIGHT(Tabla17[[#This Row],[B2B]],6)),"")</f>
        <v/>
      </c>
      <c r="CV589" s="6" t="str">
        <f>+IFERROR(VLOOKUP(CT589,Auxiliar!$A:$C,2,0),"")</f>
        <v/>
      </c>
      <c r="CW589" s="7" t="str">
        <f>+IFERROR(VLOOKUP(CT589,Auxiliar!$A:$C,3,0),"")</f>
        <v/>
      </c>
      <c r="CY589" s="1">
        <v>4915</v>
      </c>
      <c r="CZ589" s="1" t="s">
        <v>16</v>
      </c>
      <c r="DA589" s="6">
        <f>+IFERROR(VALUE(RIGHT(Tabla18[[#This Row],[B2B]],6)),"")</f>
        <v>4915</v>
      </c>
      <c r="DB589" s="6" t="str">
        <f>+IFERROR(VLOOKUP(CZ589,Auxiliar!$A:$C,2,0),"")</f>
        <v>PREMIUM</v>
      </c>
      <c r="DC589" s="7" t="str">
        <f>+IFERROR(VLOOKUP(CZ589,Auxiliar!$A:$C,3,0),"")</f>
        <v>0b 0% | 2b 2% | 5b 3,5% | 10b 5%</v>
      </c>
      <c r="DE589" s="1">
        <v>4915</v>
      </c>
      <c r="DF589" s="1" t="s">
        <v>19</v>
      </c>
      <c r="DG589" s="6">
        <f>+IFERROR(VALUE(RIGHT(Tabla19[[#This Row],[B2B]],6)),"")</f>
        <v>4915</v>
      </c>
      <c r="DH589" s="6" t="str">
        <f>+IFERROR(VLOOKUP(DF589,Auxiliar!$A:$C,2,0),"")</f>
        <v>MICHELOB</v>
      </c>
      <c r="DI589" s="7" t="str">
        <f>+IFERROR(VLOOKUP(DF589,Auxiliar!$A:$C,3,0),"")</f>
        <v>1b 7% | 3b 22% | 8b 27%</v>
      </c>
      <c r="DK589" s="1"/>
      <c r="DL589" s="1"/>
      <c r="DM589" s="6" t="str">
        <f>+IFERROR(VALUE(RIGHT(Tabla20[[#This Row],[B2B]],6)),"")</f>
        <v/>
      </c>
      <c r="DN589" s="6" t="str">
        <f>+IFERROR(VLOOKUP(DL589,Auxiliar!$A:$C,2,0),"")</f>
        <v/>
      </c>
      <c r="DO589" s="7" t="str">
        <f>+IFERROR(VLOOKUP(DL589,Auxiliar!$A:$C,3,0),"")</f>
        <v/>
      </c>
      <c r="DQ589" s="1">
        <v>4914</v>
      </c>
      <c r="DR589" s="12" t="s">
        <v>24</v>
      </c>
      <c r="DS589" s="6">
        <f>+IFERROR(VALUE(RIGHT(Tabla21[[#This Row],[B2B]],6)),"")</f>
        <v>4914</v>
      </c>
      <c r="DT589" s="6" t="str">
        <f>+IFERROR(VLOOKUP(DR589,Auxiliar!$A:$C,2,0),"")</f>
        <v>CORONA PORRON</v>
      </c>
      <c r="DU589" s="7" t="str">
        <f>+IFERROR(VLOOKUP(DR589,Auxiliar!$A:$C,3,0),"")</f>
        <v>1b 5% | 20b 0%</v>
      </c>
      <c r="DW589" s="1">
        <v>2685</v>
      </c>
      <c r="DX589" s="12" t="s">
        <v>43</v>
      </c>
      <c r="DY589" s="6">
        <f>+IFERROR(VALUE(RIGHT(Tabla22[[#This Row],[B2B]],6)),"")</f>
        <v>2685</v>
      </c>
      <c r="DZ589" s="6" t="str">
        <f>+IFERROR(VLOOKUP(DX589,Auxiliar!$A:$C,2,0),"")</f>
        <v xml:space="preserve">VALUE LATA </v>
      </c>
      <c r="EA589" s="7" t="str">
        <f>+IFERROR(VLOOKUP(DX589,Auxiliar!$A:$C,3,0),"")</f>
        <v>1b 15% | 100b 18%</v>
      </c>
      <c r="EC589" s="1">
        <v>2617</v>
      </c>
      <c r="ED589" s="12" t="s">
        <v>47</v>
      </c>
      <c r="EE589" s="6">
        <f>+IFERROR(VALUE(RIGHT(Tabla23[[#This Row],[B2B]],6)),"")</f>
        <v>2617</v>
      </c>
      <c r="EF589" s="6" t="str">
        <f>+IFERROR(VLOOKUP(ED589,Auxiliar!$A:$C,2,0),"")</f>
        <v>VALUE LATON</v>
      </c>
      <c r="EG589" s="7" t="str">
        <f>+IFERROR(VLOOKUP(ED589,Auxiliar!$A:$C,3,0),"")</f>
        <v>1b 10% | 5b 15% | 192b 0%</v>
      </c>
      <c r="EI589" s="1"/>
      <c r="EJ589" s="12"/>
      <c r="EK589" s="6" t="str">
        <f>+IFERROR(VALUE(RIGHT(Tabla24[[#This Row],[B2B]],6)),"")</f>
        <v/>
      </c>
      <c r="EL589" s="6" t="str">
        <f>+IFERROR(VLOOKUP(EJ589,Auxiliar!$A:$C,2,0),"")</f>
        <v/>
      </c>
      <c r="EM589" s="7" t="str">
        <f>+IFERROR(VLOOKUP(EJ589,Auxiliar!$A:$C,3,0),"")</f>
        <v/>
      </c>
      <c r="EO589" s="1"/>
      <c r="EP589" s="12"/>
      <c r="EQ589" s="6" t="str">
        <f>+IFERROR(VALUE(RIGHT(Tabla25[[#This Row],[B2B]],6)),"")</f>
        <v/>
      </c>
      <c r="ER589" s="6" t="str">
        <f>+IFERROR(VLOOKUP(EP589,Auxiliar!$A:$C,2,0),"")</f>
        <v/>
      </c>
      <c r="ES589" s="7" t="str">
        <f>+IFERROR(VLOOKUP(EP589,Auxiliar!$A:$C,3,0),"")</f>
        <v/>
      </c>
      <c r="EU589" s="1"/>
      <c r="EV589" s="12"/>
      <c r="EW589" s="6" t="str">
        <f>+IFERROR(VALUE(RIGHT(Tabla26[[#This Row],[B2B]],6)),"")</f>
        <v/>
      </c>
      <c r="EX589" s="6" t="str">
        <f>+IFERROR(VLOOKUP(EV589,Auxiliar!$A:$C,2,0),"")</f>
        <v/>
      </c>
      <c r="EY589" s="7" t="str">
        <f>+IFERROR(VLOOKUP(EV589,Auxiliar!$A:$C,3,0),"")</f>
        <v/>
      </c>
      <c r="EZ589" s="1"/>
      <c r="FA589" s="12"/>
      <c r="FB589" s="6" t="str">
        <f>+IFERROR(VALUE(RIGHT(Tabla27[[#This Row],[B2B]],6)),"")</f>
        <v/>
      </c>
      <c r="FC589" s="6" t="str">
        <f>+IFERROR(VLOOKUP(FA589,Auxiliar!$A:$C,2,0),"")</f>
        <v/>
      </c>
      <c r="FD589" s="7" t="str">
        <f>+IFERROR(VLOOKUP(FA589,Auxiliar!$A:$C,3,0),"")</f>
        <v/>
      </c>
      <c r="FE589" s="1"/>
      <c r="FF589" s="12"/>
      <c r="FG589" s="6" t="str">
        <f>+IFERROR(VALUE(RIGHT(Tabla28[[#This Row],[B2B]],6)),"")</f>
        <v/>
      </c>
      <c r="FH589" s="6" t="str">
        <f>+IFERROR(VLOOKUP(FF589,Auxiliar!$A:$C,2,0),"")</f>
        <v/>
      </c>
      <c r="FI589" s="7" t="str">
        <f>+IFERROR(VLOOKUP(FF589,Auxiliar!$A:$C,3,0),"")</f>
        <v/>
      </c>
      <c r="FJ589" s="1"/>
      <c r="FK589" s="12"/>
      <c r="FL589" s="6" t="str">
        <f>+IFERROR(VALUE(RIGHT(Tabla29[[#This Row],[B2B]],6)),"")</f>
        <v/>
      </c>
      <c r="FM589" s="6" t="str">
        <f>+IFERROR(VLOOKUP(FK589,Auxiliar!$A:$C,2,0),"")</f>
        <v/>
      </c>
      <c r="FN589" s="7" t="str">
        <f>+IFERROR(VLOOKUP(FK589,Auxiliar!$A:$C,3,0),"")</f>
        <v/>
      </c>
      <c r="FO589" s="1"/>
      <c r="FP589" s="12"/>
      <c r="FQ589" s="6" t="str">
        <f>+IFERROR(VALUE(RIGHT(Tabla30[[#This Row],[B2B]],6)),"")</f>
        <v/>
      </c>
      <c r="FR589" s="6" t="str">
        <f>+IFERROR(VLOOKUP(FP589,Auxiliar!$A:$C,2,0),"")</f>
        <v/>
      </c>
      <c r="FS589" s="7"/>
      <c r="FT589" s="1"/>
      <c r="FU589" s="12"/>
      <c r="FV589" s="6" t="str">
        <f>+IFERROR(VALUE(RIGHT(Tabla31[[#This Row],[B2B]],6)),"")</f>
        <v/>
      </c>
      <c r="FW589" s="6" t="str">
        <f>+IFERROR(VLOOKUP(FU589,Auxiliar!$A:$C,2,0),"")</f>
        <v/>
      </c>
      <c r="FX589" s="7" t="str">
        <f>+IFERROR(VLOOKUP(FU589,Auxiliar!$A:$C,3,0),"")</f>
        <v/>
      </c>
      <c r="FY589" s="1"/>
      <c r="FZ589" s="12"/>
      <c r="GA589" s="6" t="str">
        <f>+IFERROR(VALUE(RIGHT(Tabla32[[#This Row],[B2B]],6)),"")</f>
        <v/>
      </c>
      <c r="GB589" s="6" t="str">
        <f>+IFERROR(VLOOKUP(FZ589,Auxiliar!$A:$C,2,0),"")</f>
        <v/>
      </c>
      <c r="GC589" s="7" t="str">
        <f>+IFERROR(VLOOKUP(FZ589,Auxiliar!$A:$C,3,0),"")</f>
        <v/>
      </c>
      <c r="GD589" s="1"/>
      <c r="GE589" s="12"/>
      <c r="GF589" s="6" t="str">
        <f>+IFERROR(VALUE(RIGHT(Tabla33[[#This Row],[B2B]],6)),"")</f>
        <v/>
      </c>
      <c r="GG589" s="6" t="str">
        <f>+IFERROR(VLOOKUP(GE589,Auxiliar!$A:$C,2,0),"")</f>
        <v/>
      </c>
      <c r="GH589" s="7" t="str">
        <f>+IFERROR(VLOOKUP(GE589,Auxiliar!$A:$C,3,0),"")</f>
        <v/>
      </c>
    </row>
    <row r="590" spans="1:190" x14ac:dyDescent="0.25">
      <c r="A590" s="1"/>
      <c r="B590" s="1"/>
      <c r="C590" t="str">
        <f>+IFERROR(VLOOKUP(B590,Auxiliar!$A:$C,2,0),"")</f>
        <v/>
      </c>
      <c r="D590" s="5" t="str">
        <f>+IFERROR(VLOOKUP(B590,Auxiliar!$A:$C,3,0),"")</f>
        <v/>
      </c>
      <c r="S590" s="1">
        <v>6117</v>
      </c>
      <c r="T590" s="1" t="s">
        <v>9</v>
      </c>
      <c r="U590" s="6">
        <f>+IFERROR(VALUE(RIGHT(Tabla4[[#This Row],[B2B]],6)),"")</f>
        <v>6117</v>
      </c>
      <c r="V590" s="6" t="str">
        <f>+IFERROR(VLOOKUP(T590,Auxiliar!$A:$C,2,0),"")</f>
        <v>CORE</v>
      </c>
      <c r="W590" s="7" t="str">
        <f>+IFERROR(VLOOKUP(T590,Auxiliar!$A:$C,3,0),"")</f>
        <v>0b 1% | 2b 5% | 4b 6%</v>
      </c>
      <c r="AK590" s="1">
        <v>5857</v>
      </c>
      <c r="AL590" s="1" t="s">
        <v>30</v>
      </c>
      <c r="AM590" s="6">
        <f>+IFERROR(VALUE(RIGHT(Tabla7[[#This Row],[B2B]],6)),"")</f>
        <v>5857</v>
      </c>
      <c r="AN590" s="6" t="str">
        <f>+IFERROR(VLOOKUP(AL590,Auxiliar!$A:$C,2,0),"")</f>
        <v>LATONES</v>
      </c>
      <c r="AO590" s="7" t="str">
        <f>+IFERROR(VLOOKUP(AL590,Auxiliar!$A:$C,3,0),"")</f>
        <v>1b 4% | 5b 7% | 97b 0%</v>
      </c>
      <c r="AW590" s="1"/>
      <c r="AX590" s="1" t="s">
        <v>32</v>
      </c>
      <c r="AY590" s="6" t="str">
        <f>+IFERROR(VALUE(RIGHT(Tabla9[[#This Row],[B2B]],6)),"")</f>
        <v/>
      </c>
      <c r="AZ590" s="6" t="str">
        <f>+IFERROR(VLOOKUP(AX590,Auxiliar!$A:$C,2,0),"")</f>
        <v>LATONES</v>
      </c>
      <c r="BA590" s="7" t="str">
        <f>+IFERROR(VLOOKUP(AX590,Auxiliar!$A:$C,3,0),"")</f>
        <v>2b 3% | 4b 4% | 6b 5% | 10b 8%  | 385b 0%</v>
      </c>
      <c r="BI590" s="1"/>
      <c r="BJ590" s="1"/>
      <c r="BK590" s="6" t="str">
        <f>+IFERROR(VALUE(RIGHT(Tabla11[[#This Row],[B2B]],6)),"")</f>
        <v/>
      </c>
      <c r="BL590" s="6" t="str">
        <f>+IFERROR(VLOOKUP(BJ590,Auxiliar!$A:$C,2,0),"")</f>
        <v/>
      </c>
      <c r="BM590" s="7" t="str">
        <f>+IFERROR(VLOOKUP(BJ590,Auxiliar!$A:$C,3,0),"")</f>
        <v/>
      </c>
      <c r="BO590" s="1">
        <v>2625</v>
      </c>
      <c r="BP590" s="1" t="s">
        <v>39</v>
      </c>
      <c r="BQ590" s="6">
        <f>+IFERROR(VALUE(RIGHT(Tabla12[[#This Row],[B2B]],6)),"")</f>
        <v>2625</v>
      </c>
      <c r="BR590" s="6" t="str">
        <f>+IFERROR(VLOOKUP(BP590,Auxiliar!$A:$C,2,0),"")</f>
        <v>VALUE LITRO</v>
      </c>
      <c r="BS590" s="7" t="str">
        <f>+IFERROR(VLOOKUP(BP590,Auxiliar!$A:$C,3,0),"")</f>
        <v>1b 12%</v>
      </c>
      <c r="CA590" s="1">
        <v>4949</v>
      </c>
      <c r="CB590" s="1" t="s">
        <v>35</v>
      </c>
      <c r="CC590" s="6">
        <f>+IFERROR(VALUE(RIGHT(Tabla14[[#This Row],[B2B]],6)),"")</f>
        <v>4949</v>
      </c>
      <c r="CD590" s="6" t="str">
        <f>+IFERROR(VLOOKUP(CB590,Auxiliar!$A:$C,2,0),"")</f>
        <v>Corona 710cc</v>
      </c>
      <c r="CE590" s="7" t="str">
        <f>+IFERROR(VLOOKUP(CB590,Auxiliar!$A:$C,3,0),"")</f>
        <v>1b 10% | 85b 0%</v>
      </c>
      <c r="CG590" s="1"/>
      <c r="CH590" s="1"/>
      <c r="CI590" s="6" t="str">
        <f>+IFERROR(VALUE(RIGHT(Tabla15[[#This Row],[B2B]],6)),"")</f>
        <v/>
      </c>
      <c r="CJ590" s="6" t="str">
        <f>+IFERROR(VLOOKUP(CH590,Auxiliar!$A:$C,2,0),"")</f>
        <v/>
      </c>
      <c r="CK590" s="7" t="str">
        <f>+IFERROR(VLOOKUP(CH590,Auxiliar!$A:$C,3,0),"")</f>
        <v/>
      </c>
      <c r="CM590" s="1">
        <v>4916</v>
      </c>
      <c r="CN590" s="1" t="s">
        <v>20</v>
      </c>
      <c r="CO590" s="6">
        <v>4916</v>
      </c>
      <c r="CP590" s="6" t="s">
        <v>20</v>
      </c>
      <c r="CQ590" s="7" t="s">
        <v>21</v>
      </c>
      <c r="CS590" s="1"/>
      <c r="CT590" s="1"/>
      <c r="CU590" s="6" t="str">
        <f>+IFERROR(VALUE(RIGHT(Tabla17[[#This Row],[B2B]],6)),"")</f>
        <v/>
      </c>
      <c r="CV590" s="6" t="str">
        <f>+IFERROR(VLOOKUP(CT590,Auxiliar!$A:$C,2,0),"")</f>
        <v/>
      </c>
      <c r="CW590" s="7" t="str">
        <f>+IFERROR(VLOOKUP(CT590,Auxiliar!$A:$C,3,0),"")</f>
        <v/>
      </c>
      <c r="CY590" s="1">
        <v>4916</v>
      </c>
      <c r="CZ590" s="1" t="s">
        <v>16</v>
      </c>
      <c r="DA590" s="6">
        <f>+IFERROR(VALUE(RIGHT(Tabla18[[#This Row],[B2B]],6)),"")</f>
        <v>4916</v>
      </c>
      <c r="DB590" s="6" t="str">
        <f>+IFERROR(VLOOKUP(CZ590,Auxiliar!$A:$C,2,0),"")</f>
        <v>PREMIUM</v>
      </c>
      <c r="DC590" s="7" t="str">
        <f>+IFERROR(VLOOKUP(CZ590,Auxiliar!$A:$C,3,0),"")</f>
        <v>0b 0% | 2b 2% | 5b 3,5% | 10b 5%</v>
      </c>
      <c r="DE590" s="1">
        <v>4916</v>
      </c>
      <c r="DF590" s="1" t="s">
        <v>19</v>
      </c>
      <c r="DG590" s="6">
        <f>+IFERROR(VALUE(RIGHT(Tabla19[[#This Row],[B2B]],6)),"")</f>
        <v>4916</v>
      </c>
      <c r="DH590" s="6" t="str">
        <f>+IFERROR(VLOOKUP(DF590,Auxiliar!$A:$C,2,0),"")</f>
        <v>MICHELOB</v>
      </c>
      <c r="DI590" s="7" t="str">
        <f>+IFERROR(VLOOKUP(DF590,Auxiliar!$A:$C,3,0),"")</f>
        <v>1b 7% | 3b 22% | 8b 27%</v>
      </c>
      <c r="DK590" s="1"/>
      <c r="DL590" s="1"/>
      <c r="DM590" s="6" t="str">
        <f>+IFERROR(VALUE(RIGHT(Tabla20[[#This Row],[B2B]],6)),"")</f>
        <v/>
      </c>
      <c r="DN590" s="6" t="str">
        <f>+IFERROR(VLOOKUP(DL590,Auxiliar!$A:$C,2,0),"")</f>
        <v/>
      </c>
      <c r="DO590" s="7" t="str">
        <f>+IFERROR(VLOOKUP(DL590,Auxiliar!$A:$C,3,0),"")</f>
        <v/>
      </c>
      <c r="DQ590" s="1">
        <v>4915</v>
      </c>
      <c r="DR590" s="12" t="s">
        <v>24</v>
      </c>
      <c r="DS590" s="6">
        <f>+IFERROR(VALUE(RIGHT(Tabla21[[#This Row],[B2B]],6)),"")</f>
        <v>4915</v>
      </c>
      <c r="DT590" s="6" t="str">
        <f>+IFERROR(VLOOKUP(DR590,Auxiliar!$A:$C,2,0),"")</f>
        <v>CORONA PORRON</v>
      </c>
      <c r="DU590" s="7" t="str">
        <f>+IFERROR(VLOOKUP(DR590,Auxiliar!$A:$C,3,0),"")</f>
        <v>1b 5% | 20b 0%</v>
      </c>
      <c r="DW590" s="1">
        <v>2692</v>
      </c>
      <c r="DX590" s="12" t="s">
        <v>43</v>
      </c>
      <c r="DY590" s="6">
        <f>+IFERROR(VALUE(RIGHT(Tabla22[[#This Row],[B2B]],6)),"")</f>
        <v>2692</v>
      </c>
      <c r="DZ590" s="6" t="str">
        <f>+IFERROR(VLOOKUP(DX590,Auxiliar!$A:$C,2,0),"")</f>
        <v xml:space="preserve">VALUE LATA </v>
      </c>
      <c r="EA590" s="7" t="str">
        <f>+IFERROR(VLOOKUP(DX590,Auxiliar!$A:$C,3,0),"")</f>
        <v>1b 15% | 100b 18%</v>
      </c>
      <c r="EC590" s="1">
        <v>11765</v>
      </c>
      <c r="ED590" s="12" t="s">
        <v>47</v>
      </c>
      <c r="EE590" s="6">
        <f>+IFERROR(VALUE(RIGHT(Tabla23[[#This Row],[B2B]],6)),"")</f>
        <v>11765</v>
      </c>
      <c r="EF590" s="6" t="str">
        <f>+IFERROR(VLOOKUP(ED590,Auxiliar!$A:$C,2,0),"")</f>
        <v>VALUE LATON</v>
      </c>
      <c r="EG590" s="7" t="str">
        <f>+IFERROR(VLOOKUP(ED590,Auxiliar!$A:$C,3,0),"")</f>
        <v>1b 10% | 5b 15% | 192b 0%</v>
      </c>
      <c r="EI590" s="1"/>
      <c r="EJ590" s="12"/>
      <c r="EK590" s="6" t="str">
        <f>+IFERROR(VALUE(RIGHT(Tabla24[[#This Row],[B2B]],6)),"")</f>
        <v/>
      </c>
      <c r="EL590" s="6" t="str">
        <f>+IFERROR(VLOOKUP(EJ590,Auxiliar!$A:$C,2,0),"")</f>
        <v/>
      </c>
      <c r="EM590" s="7" t="str">
        <f>+IFERROR(VLOOKUP(EJ590,Auxiliar!$A:$C,3,0),"")</f>
        <v/>
      </c>
      <c r="EO590" s="1"/>
      <c r="EP590" s="12"/>
      <c r="EQ590" s="6" t="str">
        <f>+IFERROR(VALUE(RIGHT(Tabla25[[#This Row],[B2B]],6)),"")</f>
        <v/>
      </c>
      <c r="ER590" s="6" t="str">
        <f>+IFERROR(VLOOKUP(EP590,Auxiliar!$A:$C,2,0),"")</f>
        <v/>
      </c>
      <c r="ES590" s="7" t="str">
        <f>+IFERROR(VLOOKUP(EP590,Auxiliar!$A:$C,3,0),"")</f>
        <v/>
      </c>
      <c r="EU590" s="1"/>
      <c r="EV590" s="12"/>
      <c r="EW590" s="6" t="str">
        <f>+IFERROR(VALUE(RIGHT(Tabla26[[#This Row],[B2B]],6)),"")</f>
        <v/>
      </c>
      <c r="EX590" s="6" t="str">
        <f>+IFERROR(VLOOKUP(EV590,Auxiliar!$A:$C,2,0),"")</f>
        <v/>
      </c>
      <c r="EY590" s="7" t="str">
        <f>+IFERROR(VLOOKUP(EV590,Auxiliar!$A:$C,3,0),"")</f>
        <v/>
      </c>
      <c r="EZ590" s="1"/>
      <c r="FA590" s="12"/>
      <c r="FB590" s="6" t="str">
        <f>+IFERROR(VALUE(RIGHT(Tabla27[[#This Row],[B2B]],6)),"")</f>
        <v/>
      </c>
      <c r="FC590" s="6" t="str">
        <f>+IFERROR(VLOOKUP(FA590,Auxiliar!$A:$C,2,0),"")</f>
        <v/>
      </c>
      <c r="FD590" s="7" t="str">
        <f>+IFERROR(VLOOKUP(FA590,Auxiliar!$A:$C,3,0),"")</f>
        <v/>
      </c>
      <c r="FE590" s="1"/>
      <c r="FF590" s="12"/>
      <c r="FG590" s="6" t="str">
        <f>+IFERROR(VALUE(RIGHT(Tabla28[[#This Row],[B2B]],6)),"")</f>
        <v/>
      </c>
      <c r="FH590" s="6" t="str">
        <f>+IFERROR(VLOOKUP(FF590,Auxiliar!$A:$C,2,0),"")</f>
        <v/>
      </c>
      <c r="FI590" s="7" t="str">
        <f>+IFERROR(VLOOKUP(FF590,Auxiliar!$A:$C,3,0),"")</f>
        <v/>
      </c>
      <c r="FJ590" s="1"/>
      <c r="FK590" s="12"/>
      <c r="FL590" s="6" t="str">
        <f>+IFERROR(VALUE(RIGHT(Tabla29[[#This Row],[B2B]],6)),"")</f>
        <v/>
      </c>
      <c r="FM590" s="6" t="str">
        <f>+IFERROR(VLOOKUP(FK590,Auxiliar!$A:$C,2,0),"")</f>
        <v/>
      </c>
      <c r="FN590" s="7" t="str">
        <f>+IFERROR(VLOOKUP(FK590,Auxiliar!$A:$C,3,0),"")</f>
        <v/>
      </c>
      <c r="FO590" s="1"/>
      <c r="FP590" s="12"/>
      <c r="FQ590" s="6" t="str">
        <f>+IFERROR(VALUE(RIGHT(Tabla30[[#This Row],[B2B]],6)),"")</f>
        <v/>
      </c>
      <c r="FR590" s="6" t="str">
        <f>+IFERROR(VLOOKUP(FP590,Auxiliar!$A:$C,2,0),"")</f>
        <v/>
      </c>
      <c r="FS590" s="7"/>
      <c r="FT590" s="1"/>
      <c r="FU590" s="12"/>
      <c r="FV590" s="6" t="str">
        <f>+IFERROR(VALUE(RIGHT(Tabla31[[#This Row],[B2B]],6)),"")</f>
        <v/>
      </c>
      <c r="FW590" s="6" t="str">
        <f>+IFERROR(VLOOKUP(FU590,Auxiliar!$A:$C,2,0),"")</f>
        <v/>
      </c>
      <c r="FX590" s="7" t="str">
        <f>+IFERROR(VLOOKUP(FU590,Auxiliar!$A:$C,3,0),"")</f>
        <v/>
      </c>
      <c r="FY590" s="1"/>
      <c r="FZ590" s="12"/>
      <c r="GA590" s="6" t="str">
        <f>+IFERROR(VALUE(RIGHT(Tabla32[[#This Row],[B2B]],6)),"")</f>
        <v/>
      </c>
      <c r="GB590" s="6" t="str">
        <f>+IFERROR(VLOOKUP(FZ590,Auxiliar!$A:$C,2,0),"")</f>
        <v/>
      </c>
      <c r="GC590" s="7" t="str">
        <f>+IFERROR(VLOOKUP(FZ590,Auxiliar!$A:$C,3,0),"")</f>
        <v/>
      </c>
      <c r="GD590" s="1"/>
      <c r="GE590" s="12"/>
      <c r="GF590" s="6" t="str">
        <f>+IFERROR(VALUE(RIGHT(Tabla33[[#This Row],[B2B]],6)),"")</f>
        <v/>
      </c>
      <c r="GG590" s="6" t="str">
        <f>+IFERROR(VLOOKUP(GE590,Auxiliar!$A:$C,2,0),"")</f>
        <v/>
      </c>
      <c r="GH590" s="7" t="str">
        <f>+IFERROR(VLOOKUP(GE590,Auxiliar!$A:$C,3,0),"")</f>
        <v/>
      </c>
    </row>
    <row r="591" spans="1:190" x14ac:dyDescent="0.25">
      <c r="A591" s="1"/>
      <c r="B591" s="1"/>
      <c r="C591" t="str">
        <f>+IFERROR(VLOOKUP(B591,Auxiliar!$A:$C,2,0),"")</f>
        <v/>
      </c>
      <c r="D591" s="5" t="str">
        <f>+IFERROR(VLOOKUP(B591,Auxiliar!$A:$C,3,0),"")</f>
        <v/>
      </c>
      <c r="S591" s="1">
        <v>6126</v>
      </c>
      <c r="T591" s="1" t="s">
        <v>9</v>
      </c>
      <c r="U591" s="6">
        <f>+IFERROR(VALUE(RIGHT(Tabla4[[#This Row],[B2B]],6)),"")</f>
        <v>6126</v>
      </c>
      <c r="V591" s="6" t="str">
        <f>+IFERROR(VLOOKUP(T591,Auxiliar!$A:$C,2,0),"")</f>
        <v>CORE</v>
      </c>
      <c r="W591" s="7" t="str">
        <f>+IFERROR(VLOOKUP(T591,Auxiliar!$A:$C,3,0),"")</f>
        <v>0b 1% | 2b 5% | 4b 6%</v>
      </c>
      <c r="AK591" s="1">
        <v>5858</v>
      </c>
      <c r="AL591" s="1" t="s">
        <v>30</v>
      </c>
      <c r="AM591" s="6">
        <f>+IFERROR(VALUE(RIGHT(Tabla7[[#This Row],[B2B]],6)),"")</f>
        <v>5858</v>
      </c>
      <c r="AN591" s="6" t="str">
        <f>+IFERROR(VLOOKUP(AL591,Auxiliar!$A:$C,2,0),"")</f>
        <v>LATONES</v>
      </c>
      <c r="AO591" s="7" t="str">
        <f>+IFERROR(VLOOKUP(AL591,Auxiliar!$A:$C,3,0),"")</f>
        <v>1b 4% | 5b 7% | 97b 0%</v>
      </c>
      <c r="AW591" s="1"/>
      <c r="AX591" s="1" t="s">
        <v>32</v>
      </c>
      <c r="AY591" s="6" t="str">
        <f>+IFERROR(VALUE(RIGHT(Tabla9[[#This Row],[B2B]],6)),"")</f>
        <v/>
      </c>
      <c r="AZ591" s="6" t="str">
        <f>+IFERROR(VLOOKUP(AX591,Auxiliar!$A:$C,2,0),"")</f>
        <v>LATONES</v>
      </c>
      <c r="BA591" s="7" t="str">
        <f>+IFERROR(VLOOKUP(AX591,Auxiliar!$A:$C,3,0),"")</f>
        <v>2b 3% | 4b 4% | 6b 5% | 10b 8%  | 385b 0%</v>
      </c>
      <c r="BI591" s="1"/>
      <c r="BJ591" s="1"/>
      <c r="BK591" s="6" t="str">
        <f>+IFERROR(VALUE(RIGHT(Tabla11[[#This Row],[B2B]],6)),"")</f>
        <v/>
      </c>
      <c r="BL591" s="6" t="str">
        <f>+IFERROR(VLOOKUP(BJ591,Auxiliar!$A:$C,2,0),"")</f>
        <v/>
      </c>
      <c r="BM591" s="7" t="str">
        <f>+IFERROR(VLOOKUP(BJ591,Auxiliar!$A:$C,3,0),"")</f>
        <v/>
      </c>
      <c r="BO591" s="1">
        <v>11782</v>
      </c>
      <c r="BP591" s="1" t="s">
        <v>39</v>
      </c>
      <c r="BQ591" s="6">
        <f>+IFERROR(VALUE(RIGHT(Tabla12[[#This Row],[B2B]],6)),"")</f>
        <v>11782</v>
      </c>
      <c r="BR591" s="6" t="str">
        <f>+IFERROR(VLOOKUP(BP591,Auxiliar!$A:$C,2,0),"")</f>
        <v>VALUE LITRO</v>
      </c>
      <c r="BS591" s="7" t="str">
        <f>+IFERROR(VLOOKUP(BP591,Auxiliar!$A:$C,3,0),"")</f>
        <v>1b 12%</v>
      </c>
      <c r="CA591" s="1">
        <v>4950</v>
      </c>
      <c r="CB591" s="1" t="s">
        <v>35</v>
      </c>
      <c r="CC591" s="6">
        <f>+IFERROR(VALUE(RIGHT(Tabla14[[#This Row],[B2B]],6)),"")</f>
        <v>4950</v>
      </c>
      <c r="CD591" s="6" t="str">
        <f>+IFERROR(VLOOKUP(CB591,Auxiliar!$A:$C,2,0),"")</f>
        <v>Corona 710cc</v>
      </c>
      <c r="CE591" s="7" t="str">
        <f>+IFERROR(VLOOKUP(CB591,Auxiliar!$A:$C,3,0),"")</f>
        <v>1b 10% | 85b 0%</v>
      </c>
      <c r="CG591" s="1"/>
      <c r="CH591" s="1"/>
      <c r="CI591" s="6" t="str">
        <f>+IFERROR(VALUE(RIGHT(Tabla15[[#This Row],[B2B]],6)),"")</f>
        <v/>
      </c>
      <c r="CJ591" s="6" t="str">
        <f>+IFERROR(VLOOKUP(CH591,Auxiliar!$A:$C,2,0),"")</f>
        <v/>
      </c>
      <c r="CK591" s="7" t="str">
        <f>+IFERROR(VLOOKUP(CH591,Auxiliar!$A:$C,3,0),"")</f>
        <v/>
      </c>
      <c r="CM591" s="1">
        <v>4920</v>
      </c>
      <c r="CN591" s="1" t="s">
        <v>20</v>
      </c>
      <c r="CO591" s="6">
        <v>4920</v>
      </c>
      <c r="CP591" s="6" t="s">
        <v>20</v>
      </c>
      <c r="CQ591" s="7" t="s">
        <v>21</v>
      </c>
      <c r="CS591" s="1"/>
      <c r="CT591" s="1"/>
      <c r="CU591" s="6" t="str">
        <f>+IFERROR(VALUE(RIGHT(Tabla17[[#This Row],[B2B]],6)),"")</f>
        <v/>
      </c>
      <c r="CV591" s="6" t="str">
        <f>+IFERROR(VLOOKUP(CT591,Auxiliar!$A:$C,2,0),"")</f>
        <v/>
      </c>
      <c r="CW591" s="7" t="str">
        <f>+IFERROR(VLOOKUP(CT591,Auxiliar!$A:$C,3,0),"")</f>
        <v/>
      </c>
      <c r="CY591" s="1">
        <v>4920</v>
      </c>
      <c r="CZ591" s="1" t="s">
        <v>16</v>
      </c>
      <c r="DA591" s="6">
        <f>+IFERROR(VALUE(RIGHT(Tabla18[[#This Row],[B2B]],6)),"")</f>
        <v>4920</v>
      </c>
      <c r="DB591" s="6" t="str">
        <f>+IFERROR(VLOOKUP(CZ591,Auxiliar!$A:$C,2,0),"")</f>
        <v>PREMIUM</v>
      </c>
      <c r="DC591" s="7" t="str">
        <f>+IFERROR(VLOOKUP(CZ591,Auxiliar!$A:$C,3,0),"")</f>
        <v>0b 0% | 2b 2% | 5b 3,5% | 10b 5%</v>
      </c>
      <c r="DE591" s="1">
        <v>4920</v>
      </c>
      <c r="DF591" s="1" t="s">
        <v>19</v>
      </c>
      <c r="DG591" s="6">
        <f>+IFERROR(VALUE(RIGHT(Tabla19[[#This Row],[B2B]],6)),"")</f>
        <v>4920</v>
      </c>
      <c r="DH591" s="6" t="str">
        <f>+IFERROR(VLOOKUP(DF591,Auxiliar!$A:$C,2,0),"")</f>
        <v>MICHELOB</v>
      </c>
      <c r="DI591" s="7" t="str">
        <f>+IFERROR(VLOOKUP(DF591,Auxiliar!$A:$C,3,0),"")</f>
        <v>1b 7% | 3b 22% | 8b 27%</v>
      </c>
      <c r="DK591" s="1"/>
      <c r="DL591" s="1"/>
      <c r="DM591" s="6" t="str">
        <f>+IFERROR(VALUE(RIGHT(Tabla20[[#This Row],[B2B]],6)),"")</f>
        <v/>
      </c>
      <c r="DN591" s="6" t="str">
        <f>+IFERROR(VLOOKUP(DL591,Auxiliar!$A:$C,2,0),"")</f>
        <v/>
      </c>
      <c r="DO591" s="7" t="str">
        <f>+IFERROR(VLOOKUP(DL591,Auxiliar!$A:$C,3,0),"")</f>
        <v/>
      </c>
      <c r="DQ591" s="1">
        <v>4916</v>
      </c>
      <c r="DR591" s="12" t="s">
        <v>24</v>
      </c>
      <c r="DS591" s="6">
        <f>+IFERROR(VALUE(RIGHT(Tabla21[[#This Row],[B2B]],6)),"")</f>
        <v>4916</v>
      </c>
      <c r="DT591" s="6" t="str">
        <f>+IFERROR(VLOOKUP(DR591,Auxiliar!$A:$C,2,0),"")</f>
        <v>CORONA PORRON</v>
      </c>
      <c r="DU591" s="7" t="str">
        <f>+IFERROR(VLOOKUP(DR591,Auxiliar!$A:$C,3,0),"")</f>
        <v>1b 5% | 20b 0%</v>
      </c>
      <c r="DW591" s="1">
        <v>2701</v>
      </c>
      <c r="DX591" s="12" t="s">
        <v>43</v>
      </c>
      <c r="DY591" s="6">
        <f>+IFERROR(VALUE(RIGHT(Tabla22[[#This Row],[B2B]],6)),"")</f>
        <v>2701</v>
      </c>
      <c r="DZ591" s="6" t="str">
        <f>+IFERROR(VLOOKUP(DX591,Auxiliar!$A:$C,2,0),"")</f>
        <v xml:space="preserve">VALUE LATA </v>
      </c>
      <c r="EA591" s="7" t="str">
        <f>+IFERROR(VLOOKUP(DX591,Auxiliar!$A:$C,3,0),"")</f>
        <v>1b 15% | 100b 18%</v>
      </c>
      <c r="EC591" s="1">
        <v>2625</v>
      </c>
      <c r="ED591" s="12" t="s">
        <v>47</v>
      </c>
      <c r="EE591" s="6">
        <f>+IFERROR(VALUE(RIGHT(Tabla23[[#This Row],[B2B]],6)),"")</f>
        <v>2625</v>
      </c>
      <c r="EF591" s="6" t="str">
        <f>+IFERROR(VLOOKUP(ED591,Auxiliar!$A:$C,2,0),"")</f>
        <v>VALUE LATON</v>
      </c>
      <c r="EG591" s="7" t="str">
        <f>+IFERROR(VLOOKUP(ED591,Auxiliar!$A:$C,3,0),"")</f>
        <v>1b 10% | 5b 15% | 192b 0%</v>
      </c>
      <c r="EI591" s="1"/>
      <c r="EJ591" s="12"/>
      <c r="EK591" s="6" t="str">
        <f>+IFERROR(VALUE(RIGHT(Tabla24[[#This Row],[B2B]],6)),"")</f>
        <v/>
      </c>
      <c r="EL591" s="6" t="str">
        <f>+IFERROR(VLOOKUP(EJ591,Auxiliar!$A:$C,2,0),"")</f>
        <v/>
      </c>
      <c r="EM591" s="7" t="str">
        <f>+IFERROR(VLOOKUP(EJ591,Auxiliar!$A:$C,3,0),"")</f>
        <v/>
      </c>
      <c r="EO591" s="1"/>
      <c r="EP591" s="12"/>
      <c r="EQ591" s="6" t="str">
        <f>+IFERROR(VALUE(RIGHT(Tabla25[[#This Row],[B2B]],6)),"")</f>
        <v/>
      </c>
      <c r="ER591" s="6" t="str">
        <f>+IFERROR(VLOOKUP(EP591,Auxiliar!$A:$C,2,0),"")</f>
        <v/>
      </c>
      <c r="ES591" s="7" t="str">
        <f>+IFERROR(VLOOKUP(EP591,Auxiliar!$A:$C,3,0),"")</f>
        <v/>
      </c>
      <c r="EU591" s="1"/>
      <c r="EV591" s="12"/>
      <c r="EW591" s="6" t="str">
        <f>+IFERROR(VALUE(RIGHT(Tabla26[[#This Row],[B2B]],6)),"")</f>
        <v/>
      </c>
      <c r="EX591" s="6" t="str">
        <f>+IFERROR(VLOOKUP(EV591,Auxiliar!$A:$C,2,0),"")</f>
        <v/>
      </c>
      <c r="EY591" s="7" t="str">
        <f>+IFERROR(VLOOKUP(EV591,Auxiliar!$A:$C,3,0),"")</f>
        <v/>
      </c>
      <c r="EZ591" s="1"/>
      <c r="FA591" s="12"/>
      <c r="FB591" s="6" t="str">
        <f>+IFERROR(VALUE(RIGHT(Tabla27[[#This Row],[B2B]],6)),"")</f>
        <v/>
      </c>
      <c r="FC591" s="6" t="str">
        <f>+IFERROR(VLOOKUP(FA591,Auxiliar!$A:$C,2,0),"")</f>
        <v/>
      </c>
      <c r="FD591" s="7" t="str">
        <f>+IFERROR(VLOOKUP(FA591,Auxiliar!$A:$C,3,0),"")</f>
        <v/>
      </c>
      <c r="FE591" s="1"/>
      <c r="FF591" s="12"/>
      <c r="FG591" s="6" t="str">
        <f>+IFERROR(VALUE(RIGHT(Tabla28[[#This Row],[B2B]],6)),"")</f>
        <v/>
      </c>
      <c r="FH591" s="6" t="str">
        <f>+IFERROR(VLOOKUP(FF591,Auxiliar!$A:$C,2,0),"")</f>
        <v/>
      </c>
      <c r="FI591" s="7" t="str">
        <f>+IFERROR(VLOOKUP(FF591,Auxiliar!$A:$C,3,0),"")</f>
        <v/>
      </c>
      <c r="FJ591" s="1"/>
      <c r="FK591" s="12"/>
      <c r="FL591" s="6" t="str">
        <f>+IFERROR(VALUE(RIGHT(Tabla29[[#This Row],[B2B]],6)),"")</f>
        <v/>
      </c>
      <c r="FM591" s="6" t="str">
        <f>+IFERROR(VLOOKUP(FK591,Auxiliar!$A:$C,2,0),"")</f>
        <v/>
      </c>
      <c r="FN591" s="7" t="str">
        <f>+IFERROR(VLOOKUP(FK591,Auxiliar!$A:$C,3,0),"")</f>
        <v/>
      </c>
      <c r="FO591" s="1"/>
      <c r="FP591" s="12"/>
      <c r="FQ591" s="6" t="str">
        <f>+IFERROR(VALUE(RIGHT(Tabla30[[#This Row],[B2B]],6)),"")</f>
        <v/>
      </c>
      <c r="FR591" s="6" t="str">
        <f>+IFERROR(VLOOKUP(FP591,Auxiliar!$A:$C,2,0),"")</f>
        <v/>
      </c>
      <c r="FS591" s="7"/>
      <c r="FT591" s="1"/>
      <c r="FU591" s="12"/>
      <c r="FV591" s="6" t="str">
        <f>+IFERROR(VALUE(RIGHT(Tabla31[[#This Row],[B2B]],6)),"")</f>
        <v/>
      </c>
      <c r="FW591" s="6" t="str">
        <f>+IFERROR(VLOOKUP(FU591,Auxiliar!$A:$C,2,0),"")</f>
        <v/>
      </c>
      <c r="FX591" s="7" t="str">
        <f>+IFERROR(VLOOKUP(FU591,Auxiliar!$A:$C,3,0),"")</f>
        <v/>
      </c>
      <c r="FY591" s="1"/>
      <c r="FZ591" s="12"/>
      <c r="GA591" s="6" t="str">
        <f>+IFERROR(VALUE(RIGHT(Tabla32[[#This Row],[B2B]],6)),"")</f>
        <v/>
      </c>
      <c r="GB591" s="6" t="str">
        <f>+IFERROR(VLOOKUP(FZ591,Auxiliar!$A:$C,2,0),"")</f>
        <v/>
      </c>
      <c r="GC591" s="7" t="str">
        <f>+IFERROR(VLOOKUP(FZ591,Auxiliar!$A:$C,3,0),"")</f>
        <v/>
      </c>
      <c r="GD591" s="1"/>
      <c r="GE591" s="12"/>
      <c r="GF591" s="6" t="str">
        <f>+IFERROR(VALUE(RIGHT(Tabla33[[#This Row],[B2B]],6)),"")</f>
        <v/>
      </c>
      <c r="GG591" s="6" t="str">
        <f>+IFERROR(VLOOKUP(GE591,Auxiliar!$A:$C,2,0),"")</f>
        <v/>
      </c>
      <c r="GH591" s="7" t="str">
        <f>+IFERROR(VLOOKUP(GE591,Auxiliar!$A:$C,3,0),"")</f>
        <v/>
      </c>
    </row>
    <row r="592" spans="1:190" x14ac:dyDescent="0.25">
      <c r="A592" s="1"/>
      <c r="B592" s="1"/>
      <c r="C592" t="str">
        <f>+IFERROR(VLOOKUP(B592,Auxiliar!$A:$C,2,0),"")</f>
        <v/>
      </c>
      <c r="D592" s="5" t="str">
        <f>+IFERROR(VLOOKUP(B592,Auxiliar!$A:$C,3,0),"")</f>
        <v/>
      </c>
      <c r="S592" s="1">
        <v>6127</v>
      </c>
      <c r="T592" s="1" t="s">
        <v>9</v>
      </c>
      <c r="U592" s="6">
        <f>+IFERROR(VALUE(RIGHT(Tabla4[[#This Row],[B2B]],6)),"")</f>
        <v>6127</v>
      </c>
      <c r="V592" s="6" t="str">
        <f>+IFERROR(VLOOKUP(T592,Auxiliar!$A:$C,2,0),"")</f>
        <v>CORE</v>
      </c>
      <c r="W592" s="7" t="str">
        <f>+IFERROR(VLOOKUP(T592,Auxiliar!$A:$C,3,0),"")</f>
        <v>0b 1% | 2b 5% | 4b 6%</v>
      </c>
      <c r="AK592" s="1">
        <v>5859</v>
      </c>
      <c r="AL592" s="1" t="s">
        <v>30</v>
      </c>
      <c r="AM592" s="6">
        <f>+IFERROR(VALUE(RIGHT(Tabla7[[#This Row],[B2B]],6)),"")</f>
        <v>5859</v>
      </c>
      <c r="AN592" s="6" t="str">
        <f>+IFERROR(VLOOKUP(AL592,Auxiliar!$A:$C,2,0),"")</f>
        <v>LATONES</v>
      </c>
      <c r="AO592" s="7" t="str">
        <f>+IFERROR(VLOOKUP(AL592,Auxiliar!$A:$C,3,0),"")</f>
        <v>1b 4% | 5b 7% | 97b 0%</v>
      </c>
      <c r="AW592" s="1"/>
      <c r="AX592" s="1" t="s">
        <v>32</v>
      </c>
      <c r="AY592" s="6" t="str">
        <f>+IFERROR(VALUE(RIGHT(Tabla9[[#This Row],[B2B]],6)),"")</f>
        <v/>
      </c>
      <c r="AZ592" s="6" t="str">
        <f>+IFERROR(VLOOKUP(AX592,Auxiliar!$A:$C,2,0),"")</f>
        <v>LATONES</v>
      </c>
      <c r="BA592" s="7" t="str">
        <f>+IFERROR(VLOOKUP(AX592,Auxiliar!$A:$C,3,0),"")</f>
        <v>2b 3% | 4b 4% | 6b 5% | 10b 8%  | 385b 0%</v>
      </c>
      <c r="BI592" s="1"/>
      <c r="BJ592" s="1"/>
      <c r="BK592" s="6" t="str">
        <f>+IFERROR(VALUE(RIGHT(Tabla11[[#This Row],[B2B]],6)),"")</f>
        <v/>
      </c>
      <c r="BL592" s="6" t="str">
        <f>+IFERROR(VLOOKUP(BJ592,Auxiliar!$A:$C,2,0),"")</f>
        <v/>
      </c>
      <c r="BM592" s="7" t="str">
        <f>+IFERROR(VLOOKUP(BJ592,Auxiliar!$A:$C,3,0),"")</f>
        <v/>
      </c>
      <c r="BO592" s="1">
        <v>2685</v>
      </c>
      <c r="BP592" s="1" t="s">
        <v>39</v>
      </c>
      <c r="BQ592" s="6">
        <f>+IFERROR(VALUE(RIGHT(Tabla12[[#This Row],[B2B]],6)),"")</f>
        <v>2685</v>
      </c>
      <c r="BR592" s="6" t="str">
        <f>+IFERROR(VLOOKUP(BP592,Auxiliar!$A:$C,2,0),"")</f>
        <v>VALUE LITRO</v>
      </c>
      <c r="BS592" s="7" t="str">
        <f>+IFERROR(VLOOKUP(BP592,Auxiliar!$A:$C,3,0),"")</f>
        <v>1b 12%</v>
      </c>
      <c r="CA592" s="1">
        <v>4951</v>
      </c>
      <c r="CB592" s="1" t="s">
        <v>35</v>
      </c>
      <c r="CC592" s="6">
        <f>+IFERROR(VALUE(RIGHT(Tabla14[[#This Row],[B2B]],6)),"")</f>
        <v>4951</v>
      </c>
      <c r="CD592" s="6" t="str">
        <f>+IFERROR(VLOOKUP(CB592,Auxiliar!$A:$C,2,0),"")</f>
        <v>Corona 710cc</v>
      </c>
      <c r="CE592" s="7" t="str">
        <f>+IFERROR(VLOOKUP(CB592,Auxiliar!$A:$C,3,0),"")</f>
        <v>1b 10% | 85b 0%</v>
      </c>
      <c r="CG592" s="1"/>
      <c r="CH592" s="1"/>
      <c r="CI592" s="6" t="str">
        <f>+IFERROR(VALUE(RIGHT(Tabla15[[#This Row],[B2B]],6)),"")</f>
        <v/>
      </c>
      <c r="CJ592" s="6" t="str">
        <f>+IFERROR(VLOOKUP(CH592,Auxiliar!$A:$C,2,0),"")</f>
        <v/>
      </c>
      <c r="CK592" s="7" t="str">
        <f>+IFERROR(VLOOKUP(CH592,Auxiliar!$A:$C,3,0),"")</f>
        <v/>
      </c>
      <c r="CM592" s="1">
        <v>4921</v>
      </c>
      <c r="CN592" s="1" t="s">
        <v>20</v>
      </c>
      <c r="CO592" s="6">
        <v>4921</v>
      </c>
      <c r="CP592" s="6" t="s">
        <v>20</v>
      </c>
      <c r="CQ592" s="7" t="s">
        <v>21</v>
      </c>
      <c r="CS592" s="1"/>
      <c r="CT592" s="1"/>
      <c r="CU592" s="6" t="str">
        <f>+IFERROR(VALUE(RIGHT(Tabla17[[#This Row],[B2B]],6)),"")</f>
        <v/>
      </c>
      <c r="CV592" s="6" t="str">
        <f>+IFERROR(VLOOKUP(CT592,Auxiliar!$A:$C,2,0),"")</f>
        <v/>
      </c>
      <c r="CW592" s="7" t="str">
        <f>+IFERROR(VLOOKUP(CT592,Auxiliar!$A:$C,3,0),"")</f>
        <v/>
      </c>
      <c r="CY592" s="1">
        <v>4921</v>
      </c>
      <c r="CZ592" s="1" t="s">
        <v>16</v>
      </c>
      <c r="DA592" s="6">
        <f>+IFERROR(VALUE(RIGHT(Tabla18[[#This Row],[B2B]],6)),"")</f>
        <v>4921</v>
      </c>
      <c r="DB592" s="6" t="str">
        <f>+IFERROR(VLOOKUP(CZ592,Auxiliar!$A:$C,2,0),"")</f>
        <v>PREMIUM</v>
      </c>
      <c r="DC592" s="7" t="str">
        <f>+IFERROR(VLOOKUP(CZ592,Auxiliar!$A:$C,3,0),"")</f>
        <v>0b 0% | 2b 2% | 5b 3,5% | 10b 5%</v>
      </c>
      <c r="DE592" s="1">
        <v>4921</v>
      </c>
      <c r="DF592" s="1" t="s">
        <v>19</v>
      </c>
      <c r="DG592" s="6">
        <f>+IFERROR(VALUE(RIGHT(Tabla19[[#This Row],[B2B]],6)),"")</f>
        <v>4921</v>
      </c>
      <c r="DH592" s="6" t="str">
        <f>+IFERROR(VLOOKUP(DF592,Auxiliar!$A:$C,2,0),"")</f>
        <v>MICHELOB</v>
      </c>
      <c r="DI592" s="7" t="str">
        <f>+IFERROR(VLOOKUP(DF592,Auxiliar!$A:$C,3,0),"")</f>
        <v>1b 7% | 3b 22% | 8b 27%</v>
      </c>
      <c r="DK592" s="1"/>
      <c r="DL592" s="1"/>
      <c r="DM592" s="6" t="str">
        <f>+IFERROR(VALUE(RIGHT(Tabla20[[#This Row],[B2B]],6)),"")</f>
        <v/>
      </c>
      <c r="DN592" s="6" t="str">
        <f>+IFERROR(VLOOKUP(DL592,Auxiliar!$A:$C,2,0),"")</f>
        <v/>
      </c>
      <c r="DO592" s="7" t="str">
        <f>+IFERROR(VLOOKUP(DL592,Auxiliar!$A:$C,3,0),"")</f>
        <v/>
      </c>
      <c r="DQ592" s="1">
        <v>4920</v>
      </c>
      <c r="DR592" s="12" t="s">
        <v>24</v>
      </c>
      <c r="DS592" s="6">
        <f>+IFERROR(VALUE(RIGHT(Tabla21[[#This Row],[B2B]],6)),"")</f>
        <v>4920</v>
      </c>
      <c r="DT592" s="6" t="str">
        <f>+IFERROR(VLOOKUP(DR592,Auxiliar!$A:$C,2,0),"")</f>
        <v>CORONA PORRON</v>
      </c>
      <c r="DU592" s="7" t="str">
        <f>+IFERROR(VLOOKUP(DR592,Auxiliar!$A:$C,3,0),"")</f>
        <v>1b 5% | 20b 0%</v>
      </c>
      <c r="DW592" s="1">
        <v>2702</v>
      </c>
      <c r="DX592" s="12" t="s">
        <v>43</v>
      </c>
      <c r="DY592" s="6">
        <f>+IFERROR(VALUE(RIGHT(Tabla22[[#This Row],[B2B]],6)),"")</f>
        <v>2702</v>
      </c>
      <c r="DZ592" s="6" t="str">
        <f>+IFERROR(VLOOKUP(DX592,Auxiliar!$A:$C,2,0),"")</f>
        <v xml:space="preserve">VALUE LATA </v>
      </c>
      <c r="EA592" s="7" t="str">
        <f>+IFERROR(VLOOKUP(DX592,Auxiliar!$A:$C,3,0),"")</f>
        <v>1b 15% | 100b 18%</v>
      </c>
      <c r="EC592" s="1">
        <v>11782</v>
      </c>
      <c r="ED592" s="12" t="s">
        <v>47</v>
      </c>
      <c r="EE592" s="6">
        <f>+IFERROR(VALUE(RIGHT(Tabla23[[#This Row],[B2B]],6)),"")</f>
        <v>11782</v>
      </c>
      <c r="EF592" s="6" t="str">
        <f>+IFERROR(VLOOKUP(ED592,Auxiliar!$A:$C,2,0),"")</f>
        <v>VALUE LATON</v>
      </c>
      <c r="EG592" s="7" t="str">
        <f>+IFERROR(VLOOKUP(ED592,Auxiliar!$A:$C,3,0),"")</f>
        <v>1b 10% | 5b 15% | 192b 0%</v>
      </c>
      <c r="EI592" s="1"/>
      <c r="EJ592" s="12"/>
      <c r="EK592" s="6" t="str">
        <f>+IFERROR(VALUE(RIGHT(Tabla24[[#This Row],[B2B]],6)),"")</f>
        <v/>
      </c>
      <c r="EL592" s="6" t="str">
        <f>+IFERROR(VLOOKUP(EJ592,Auxiliar!$A:$C,2,0),"")</f>
        <v/>
      </c>
      <c r="EM592" s="7" t="str">
        <f>+IFERROR(VLOOKUP(EJ592,Auxiliar!$A:$C,3,0),"")</f>
        <v/>
      </c>
      <c r="EO592" s="1"/>
      <c r="EP592" s="12"/>
      <c r="EQ592" s="6" t="str">
        <f>+IFERROR(VALUE(RIGHT(Tabla25[[#This Row],[B2B]],6)),"")</f>
        <v/>
      </c>
      <c r="ER592" s="6" t="str">
        <f>+IFERROR(VLOOKUP(EP592,Auxiliar!$A:$C,2,0),"")</f>
        <v/>
      </c>
      <c r="ES592" s="7" t="str">
        <f>+IFERROR(VLOOKUP(EP592,Auxiliar!$A:$C,3,0),"")</f>
        <v/>
      </c>
      <c r="EU592" s="1"/>
      <c r="EV592" s="12"/>
      <c r="EW592" s="6" t="str">
        <f>+IFERROR(VALUE(RIGHT(Tabla26[[#This Row],[B2B]],6)),"")</f>
        <v/>
      </c>
      <c r="EX592" s="6" t="str">
        <f>+IFERROR(VLOOKUP(EV592,Auxiliar!$A:$C,2,0),"")</f>
        <v/>
      </c>
      <c r="EY592" s="7" t="str">
        <f>+IFERROR(VLOOKUP(EV592,Auxiliar!$A:$C,3,0),"")</f>
        <v/>
      </c>
      <c r="EZ592" s="1"/>
      <c r="FA592" s="12"/>
      <c r="FB592" s="6" t="str">
        <f>+IFERROR(VALUE(RIGHT(Tabla27[[#This Row],[B2B]],6)),"")</f>
        <v/>
      </c>
      <c r="FC592" s="6" t="str">
        <f>+IFERROR(VLOOKUP(FA592,Auxiliar!$A:$C,2,0),"")</f>
        <v/>
      </c>
      <c r="FD592" s="7" t="str">
        <f>+IFERROR(VLOOKUP(FA592,Auxiliar!$A:$C,3,0),"")</f>
        <v/>
      </c>
      <c r="FE592" s="1"/>
      <c r="FF592" s="12"/>
      <c r="FG592" s="6" t="str">
        <f>+IFERROR(VALUE(RIGHT(Tabla28[[#This Row],[B2B]],6)),"")</f>
        <v/>
      </c>
      <c r="FH592" s="6" t="str">
        <f>+IFERROR(VLOOKUP(FF592,Auxiliar!$A:$C,2,0),"")</f>
        <v/>
      </c>
      <c r="FI592" s="7" t="str">
        <f>+IFERROR(VLOOKUP(FF592,Auxiliar!$A:$C,3,0),"")</f>
        <v/>
      </c>
      <c r="FJ592" s="1"/>
      <c r="FK592" s="12"/>
      <c r="FL592" s="6" t="str">
        <f>+IFERROR(VALUE(RIGHT(Tabla29[[#This Row],[B2B]],6)),"")</f>
        <v/>
      </c>
      <c r="FM592" s="6" t="str">
        <f>+IFERROR(VLOOKUP(FK592,Auxiliar!$A:$C,2,0),"")</f>
        <v/>
      </c>
      <c r="FN592" s="7" t="str">
        <f>+IFERROR(VLOOKUP(FK592,Auxiliar!$A:$C,3,0),"")</f>
        <v/>
      </c>
      <c r="FO592" s="1"/>
      <c r="FP592" s="12"/>
      <c r="FQ592" s="6" t="str">
        <f>+IFERROR(VALUE(RIGHT(Tabla30[[#This Row],[B2B]],6)),"")</f>
        <v/>
      </c>
      <c r="FR592" s="6" t="str">
        <f>+IFERROR(VLOOKUP(FP592,Auxiliar!$A:$C,2,0),"")</f>
        <v/>
      </c>
      <c r="FS592" s="7"/>
      <c r="FT592" s="1"/>
      <c r="FU592" s="12"/>
      <c r="FV592" s="6" t="str">
        <f>+IFERROR(VALUE(RIGHT(Tabla31[[#This Row],[B2B]],6)),"")</f>
        <v/>
      </c>
      <c r="FW592" s="6" t="str">
        <f>+IFERROR(VLOOKUP(FU592,Auxiliar!$A:$C,2,0),"")</f>
        <v/>
      </c>
      <c r="FX592" s="7" t="str">
        <f>+IFERROR(VLOOKUP(FU592,Auxiliar!$A:$C,3,0),"")</f>
        <v/>
      </c>
      <c r="FY592" s="1"/>
      <c r="FZ592" s="12"/>
      <c r="GA592" s="6" t="str">
        <f>+IFERROR(VALUE(RIGHT(Tabla32[[#This Row],[B2B]],6)),"")</f>
        <v/>
      </c>
      <c r="GB592" s="6" t="str">
        <f>+IFERROR(VLOOKUP(FZ592,Auxiliar!$A:$C,2,0),"")</f>
        <v/>
      </c>
      <c r="GC592" s="7" t="str">
        <f>+IFERROR(VLOOKUP(FZ592,Auxiliar!$A:$C,3,0),"")</f>
        <v/>
      </c>
      <c r="GD592" s="1"/>
      <c r="GE592" s="12"/>
      <c r="GF592" s="6" t="str">
        <f>+IFERROR(VALUE(RIGHT(Tabla33[[#This Row],[B2B]],6)),"")</f>
        <v/>
      </c>
      <c r="GG592" s="6" t="str">
        <f>+IFERROR(VLOOKUP(GE592,Auxiliar!$A:$C,2,0),"")</f>
        <v/>
      </c>
      <c r="GH592" s="7" t="str">
        <f>+IFERROR(VLOOKUP(GE592,Auxiliar!$A:$C,3,0),"")</f>
        <v/>
      </c>
    </row>
    <row r="593" spans="1:190" x14ac:dyDescent="0.25">
      <c r="A593" s="1"/>
      <c r="B593" s="1"/>
      <c r="C593" t="str">
        <f>+IFERROR(VLOOKUP(B593,Auxiliar!$A:$C,2,0),"")</f>
        <v/>
      </c>
      <c r="D593" s="5" t="str">
        <f>+IFERROR(VLOOKUP(B593,Auxiliar!$A:$C,3,0),"")</f>
        <v/>
      </c>
      <c r="S593" s="1">
        <v>6128</v>
      </c>
      <c r="T593" s="1" t="s">
        <v>9</v>
      </c>
      <c r="U593" s="6">
        <f>+IFERROR(VALUE(RIGHT(Tabla4[[#This Row],[B2B]],6)),"")</f>
        <v>6128</v>
      </c>
      <c r="V593" s="6" t="str">
        <f>+IFERROR(VLOOKUP(T593,Auxiliar!$A:$C,2,0),"")</f>
        <v>CORE</v>
      </c>
      <c r="W593" s="7" t="str">
        <f>+IFERROR(VLOOKUP(T593,Auxiliar!$A:$C,3,0),"")</f>
        <v>0b 1% | 2b 5% | 4b 6%</v>
      </c>
      <c r="AK593" s="1">
        <v>5872</v>
      </c>
      <c r="AL593" s="1" t="s">
        <v>30</v>
      </c>
      <c r="AM593" s="6">
        <f>+IFERROR(VALUE(RIGHT(Tabla7[[#This Row],[B2B]],6)),"")</f>
        <v>5872</v>
      </c>
      <c r="AN593" s="6" t="str">
        <f>+IFERROR(VLOOKUP(AL593,Auxiliar!$A:$C,2,0),"")</f>
        <v>LATONES</v>
      </c>
      <c r="AO593" s="7" t="str">
        <f>+IFERROR(VLOOKUP(AL593,Auxiliar!$A:$C,3,0),"")</f>
        <v>1b 4% | 5b 7% | 97b 0%</v>
      </c>
      <c r="AW593" s="1"/>
      <c r="AX593" s="1" t="s">
        <v>32</v>
      </c>
      <c r="AY593" s="6" t="str">
        <f>+IFERROR(VALUE(RIGHT(Tabla9[[#This Row],[B2B]],6)),"")</f>
        <v/>
      </c>
      <c r="AZ593" s="6" t="str">
        <f>+IFERROR(VLOOKUP(AX593,Auxiliar!$A:$C,2,0),"")</f>
        <v>LATONES</v>
      </c>
      <c r="BA593" s="7" t="str">
        <f>+IFERROR(VLOOKUP(AX593,Auxiliar!$A:$C,3,0),"")</f>
        <v>2b 3% | 4b 4% | 6b 5% | 10b 8%  | 385b 0%</v>
      </c>
      <c r="BI593" s="1"/>
      <c r="BJ593" s="1"/>
      <c r="BK593" s="6" t="str">
        <f>+IFERROR(VALUE(RIGHT(Tabla11[[#This Row],[B2B]],6)),"")</f>
        <v/>
      </c>
      <c r="BL593" s="6" t="str">
        <f>+IFERROR(VLOOKUP(BJ593,Auxiliar!$A:$C,2,0),"")</f>
        <v/>
      </c>
      <c r="BM593" s="7" t="str">
        <f>+IFERROR(VLOOKUP(BJ593,Auxiliar!$A:$C,3,0),"")</f>
        <v/>
      </c>
      <c r="BO593" s="1">
        <v>2692</v>
      </c>
      <c r="BP593" s="1" t="s">
        <v>39</v>
      </c>
      <c r="BQ593" s="6">
        <f>+IFERROR(VALUE(RIGHT(Tabla12[[#This Row],[B2B]],6)),"")</f>
        <v>2692</v>
      </c>
      <c r="BR593" s="6" t="str">
        <f>+IFERROR(VLOOKUP(BP593,Auxiliar!$A:$C,2,0),"")</f>
        <v>VALUE LITRO</v>
      </c>
      <c r="BS593" s="7" t="str">
        <f>+IFERROR(VLOOKUP(BP593,Auxiliar!$A:$C,3,0),"")</f>
        <v>1b 12%</v>
      </c>
      <c r="CA593" s="1">
        <v>4962</v>
      </c>
      <c r="CB593" s="1" t="s">
        <v>35</v>
      </c>
      <c r="CC593" s="6">
        <f>+IFERROR(VALUE(RIGHT(Tabla14[[#This Row],[B2B]],6)),"")</f>
        <v>4962</v>
      </c>
      <c r="CD593" s="6" t="str">
        <f>+IFERROR(VLOOKUP(CB593,Auxiliar!$A:$C,2,0),"")</f>
        <v>Corona 710cc</v>
      </c>
      <c r="CE593" s="7" t="str">
        <f>+IFERROR(VLOOKUP(CB593,Auxiliar!$A:$C,3,0),"")</f>
        <v>1b 10% | 85b 0%</v>
      </c>
      <c r="CG593" s="1"/>
      <c r="CH593" s="1"/>
      <c r="CI593" s="6" t="str">
        <f>+IFERROR(VALUE(RIGHT(Tabla15[[#This Row],[B2B]],6)),"")</f>
        <v/>
      </c>
      <c r="CJ593" s="6" t="str">
        <f>+IFERROR(VLOOKUP(CH593,Auxiliar!$A:$C,2,0),"")</f>
        <v/>
      </c>
      <c r="CK593" s="7" t="str">
        <f>+IFERROR(VLOOKUP(CH593,Auxiliar!$A:$C,3,0),"")</f>
        <v/>
      </c>
      <c r="CM593" s="1">
        <v>4929</v>
      </c>
      <c r="CN593" s="1" t="s">
        <v>20</v>
      </c>
      <c r="CO593" s="6">
        <v>4929</v>
      </c>
      <c r="CP593" s="6" t="s">
        <v>20</v>
      </c>
      <c r="CQ593" s="7" t="s">
        <v>21</v>
      </c>
      <c r="CS593" s="1"/>
      <c r="CT593" s="1"/>
      <c r="CU593" s="6" t="str">
        <f>+IFERROR(VALUE(RIGHT(Tabla17[[#This Row],[B2B]],6)),"")</f>
        <v/>
      </c>
      <c r="CV593" s="6" t="str">
        <f>+IFERROR(VLOOKUP(CT593,Auxiliar!$A:$C,2,0),"")</f>
        <v/>
      </c>
      <c r="CW593" s="7" t="str">
        <f>+IFERROR(VLOOKUP(CT593,Auxiliar!$A:$C,3,0),"")</f>
        <v/>
      </c>
      <c r="CY593" s="1">
        <v>4929</v>
      </c>
      <c r="CZ593" s="1" t="s">
        <v>16</v>
      </c>
      <c r="DA593" s="6">
        <f>+IFERROR(VALUE(RIGHT(Tabla18[[#This Row],[B2B]],6)),"")</f>
        <v>4929</v>
      </c>
      <c r="DB593" s="6" t="str">
        <f>+IFERROR(VLOOKUP(CZ593,Auxiliar!$A:$C,2,0),"")</f>
        <v>PREMIUM</v>
      </c>
      <c r="DC593" s="7" t="str">
        <f>+IFERROR(VLOOKUP(CZ593,Auxiliar!$A:$C,3,0),"")</f>
        <v>0b 0% | 2b 2% | 5b 3,5% | 10b 5%</v>
      </c>
      <c r="DE593" s="1">
        <v>4929</v>
      </c>
      <c r="DF593" s="1" t="s">
        <v>19</v>
      </c>
      <c r="DG593" s="6">
        <f>+IFERROR(VALUE(RIGHT(Tabla19[[#This Row],[B2B]],6)),"")</f>
        <v>4929</v>
      </c>
      <c r="DH593" s="6" t="str">
        <f>+IFERROR(VLOOKUP(DF593,Auxiliar!$A:$C,2,0),"")</f>
        <v>MICHELOB</v>
      </c>
      <c r="DI593" s="7" t="str">
        <f>+IFERROR(VLOOKUP(DF593,Auxiliar!$A:$C,3,0),"")</f>
        <v>1b 7% | 3b 22% | 8b 27%</v>
      </c>
      <c r="DK593" s="1"/>
      <c r="DL593" s="1"/>
      <c r="DM593" s="6" t="str">
        <f>+IFERROR(VALUE(RIGHT(Tabla20[[#This Row],[B2B]],6)),"")</f>
        <v/>
      </c>
      <c r="DN593" s="6" t="str">
        <f>+IFERROR(VLOOKUP(DL593,Auxiliar!$A:$C,2,0),"")</f>
        <v/>
      </c>
      <c r="DO593" s="7" t="str">
        <f>+IFERROR(VLOOKUP(DL593,Auxiliar!$A:$C,3,0),"")</f>
        <v/>
      </c>
      <c r="DQ593" s="1">
        <v>4921</v>
      </c>
      <c r="DR593" s="12" t="s">
        <v>24</v>
      </c>
      <c r="DS593" s="6">
        <f>+IFERROR(VALUE(RIGHT(Tabla21[[#This Row],[B2B]],6)),"")</f>
        <v>4921</v>
      </c>
      <c r="DT593" s="6" t="str">
        <f>+IFERROR(VLOOKUP(DR593,Auxiliar!$A:$C,2,0),"")</f>
        <v>CORONA PORRON</v>
      </c>
      <c r="DU593" s="7" t="str">
        <f>+IFERROR(VLOOKUP(DR593,Auxiliar!$A:$C,3,0),"")</f>
        <v>1b 5% | 20b 0%</v>
      </c>
      <c r="DW593" s="1">
        <v>11795</v>
      </c>
      <c r="DX593" s="12" t="s">
        <v>43</v>
      </c>
      <c r="DY593" s="6">
        <f>+IFERROR(VALUE(RIGHT(Tabla22[[#This Row],[B2B]],6)),"")</f>
        <v>11795</v>
      </c>
      <c r="DZ593" s="6" t="str">
        <f>+IFERROR(VLOOKUP(DX593,Auxiliar!$A:$C,2,0),"")</f>
        <v xml:space="preserve">VALUE LATA </v>
      </c>
      <c r="EA593" s="7" t="str">
        <f>+IFERROR(VLOOKUP(DX593,Auxiliar!$A:$C,3,0),"")</f>
        <v>1b 15% | 100b 18%</v>
      </c>
      <c r="EC593" s="1">
        <v>2685</v>
      </c>
      <c r="ED593" s="12" t="s">
        <v>47</v>
      </c>
      <c r="EE593" s="6">
        <f>+IFERROR(VALUE(RIGHT(Tabla23[[#This Row],[B2B]],6)),"")</f>
        <v>2685</v>
      </c>
      <c r="EF593" s="6" t="str">
        <f>+IFERROR(VLOOKUP(ED593,Auxiliar!$A:$C,2,0),"")</f>
        <v>VALUE LATON</v>
      </c>
      <c r="EG593" s="7" t="str">
        <f>+IFERROR(VLOOKUP(ED593,Auxiliar!$A:$C,3,0),"")</f>
        <v>1b 10% | 5b 15% | 192b 0%</v>
      </c>
      <c r="EI593" s="1"/>
      <c r="EJ593" s="12"/>
      <c r="EK593" s="6" t="str">
        <f>+IFERROR(VALUE(RIGHT(Tabla24[[#This Row],[B2B]],6)),"")</f>
        <v/>
      </c>
      <c r="EL593" s="6" t="str">
        <f>+IFERROR(VLOOKUP(EJ593,Auxiliar!$A:$C,2,0),"")</f>
        <v/>
      </c>
      <c r="EM593" s="7" t="str">
        <f>+IFERROR(VLOOKUP(EJ593,Auxiliar!$A:$C,3,0),"")</f>
        <v/>
      </c>
      <c r="EO593" s="1"/>
      <c r="EP593" s="12"/>
      <c r="EQ593" s="6" t="str">
        <f>+IFERROR(VALUE(RIGHT(Tabla25[[#This Row],[B2B]],6)),"")</f>
        <v/>
      </c>
      <c r="ER593" s="6" t="str">
        <f>+IFERROR(VLOOKUP(EP593,Auxiliar!$A:$C,2,0),"")</f>
        <v/>
      </c>
      <c r="ES593" s="7" t="str">
        <f>+IFERROR(VLOOKUP(EP593,Auxiliar!$A:$C,3,0),"")</f>
        <v/>
      </c>
      <c r="EU593" s="1"/>
      <c r="EV593" s="12"/>
      <c r="EW593" s="6" t="str">
        <f>+IFERROR(VALUE(RIGHT(Tabla26[[#This Row],[B2B]],6)),"")</f>
        <v/>
      </c>
      <c r="EX593" s="6" t="str">
        <f>+IFERROR(VLOOKUP(EV593,Auxiliar!$A:$C,2,0),"")</f>
        <v/>
      </c>
      <c r="EY593" s="7" t="str">
        <f>+IFERROR(VLOOKUP(EV593,Auxiliar!$A:$C,3,0),"")</f>
        <v/>
      </c>
      <c r="EZ593" s="1"/>
      <c r="FA593" s="12"/>
      <c r="FB593" s="6" t="str">
        <f>+IFERROR(VALUE(RIGHT(Tabla27[[#This Row],[B2B]],6)),"")</f>
        <v/>
      </c>
      <c r="FC593" s="6" t="str">
        <f>+IFERROR(VLOOKUP(FA593,Auxiliar!$A:$C,2,0),"")</f>
        <v/>
      </c>
      <c r="FD593" s="7" t="str">
        <f>+IFERROR(VLOOKUP(FA593,Auxiliar!$A:$C,3,0),"")</f>
        <v/>
      </c>
      <c r="FE593" s="1"/>
      <c r="FF593" s="12"/>
      <c r="FG593" s="6" t="str">
        <f>+IFERROR(VALUE(RIGHT(Tabla28[[#This Row],[B2B]],6)),"")</f>
        <v/>
      </c>
      <c r="FH593" s="6" t="str">
        <f>+IFERROR(VLOOKUP(FF593,Auxiliar!$A:$C,2,0),"")</f>
        <v/>
      </c>
      <c r="FI593" s="7" t="str">
        <f>+IFERROR(VLOOKUP(FF593,Auxiliar!$A:$C,3,0),"")</f>
        <v/>
      </c>
      <c r="FJ593" s="1"/>
      <c r="FK593" s="12"/>
      <c r="FL593" s="6" t="str">
        <f>+IFERROR(VALUE(RIGHT(Tabla29[[#This Row],[B2B]],6)),"")</f>
        <v/>
      </c>
      <c r="FM593" s="6" t="str">
        <f>+IFERROR(VLOOKUP(FK593,Auxiliar!$A:$C,2,0),"")</f>
        <v/>
      </c>
      <c r="FN593" s="7" t="str">
        <f>+IFERROR(VLOOKUP(FK593,Auxiliar!$A:$C,3,0),"")</f>
        <v/>
      </c>
      <c r="FO593" s="1"/>
      <c r="FP593" s="12"/>
      <c r="FQ593" s="6" t="str">
        <f>+IFERROR(VALUE(RIGHT(Tabla30[[#This Row],[B2B]],6)),"")</f>
        <v/>
      </c>
      <c r="FR593" s="6" t="str">
        <f>+IFERROR(VLOOKUP(FP593,Auxiliar!$A:$C,2,0),"")</f>
        <v/>
      </c>
      <c r="FS593" s="7"/>
      <c r="FT593" s="1"/>
      <c r="FU593" s="12"/>
      <c r="FV593" s="6" t="str">
        <f>+IFERROR(VALUE(RIGHT(Tabla31[[#This Row],[B2B]],6)),"")</f>
        <v/>
      </c>
      <c r="FW593" s="6" t="str">
        <f>+IFERROR(VLOOKUP(FU593,Auxiliar!$A:$C,2,0),"")</f>
        <v/>
      </c>
      <c r="FX593" s="7" t="str">
        <f>+IFERROR(VLOOKUP(FU593,Auxiliar!$A:$C,3,0),"")</f>
        <v/>
      </c>
      <c r="FY593" s="1"/>
      <c r="FZ593" s="12"/>
      <c r="GA593" s="6" t="str">
        <f>+IFERROR(VALUE(RIGHT(Tabla32[[#This Row],[B2B]],6)),"")</f>
        <v/>
      </c>
      <c r="GB593" s="6" t="str">
        <f>+IFERROR(VLOOKUP(FZ593,Auxiliar!$A:$C,2,0),"")</f>
        <v/>
      </c>
      <c r="GC593" s="7" t="str">
        <f>+IFERROR(VLOOKUP(FZ593,Auxiliar!$A:$C,3,0),"")</f>
        <v/>
      </c>
      <c r="GD593" s="1"/>
      <c r="GE593" s="12"/>
      <c r="GF593" s="6" t="str">
        <f>+IFERROR(VALUE(RIGHT(Tabla33[[#This Row],[B2B]],6)),"")</f>
        <v/>
      </c>
      <c r="GG593" s="6" t="str">
        <f>+IFERROR(VLOOKUP(GE593,Auxiliar!$A:$C,2,0),"")</f>
        <v/>
      </c>
      <c r="GH593" s="7" t="str">
        <f>+IFERROR(VLOOKUP(GE593,Auxiliar!$A:$C,3,0),"")</f>
        <v/>
      </c>
    </row>
    <row r="594" spans="1:190" x14ac:dyDescent="0.25">
      <c r="A594" s="1"/>
      <c r="B594" s="1"/>
      <c r="C594" t="str">
        <f>+IFERROR(VLOOKUP(B594,Auxiliar!$A:$C,2,0),"")</f>
        <v/>
      </c>
      <c r="D594" s="5" t="str">
        <f>+IFERROR(VLOOKUP(B594,Auxiliar!$A:$C,3,0),"")</f>
        <v/>
      </c>
      <c r="S594" s="1">
        <v>6137</v>
      </c>
      <c r="T594" s="1" t="s">
        <v>9</v>
      </c>
      <c r="U594" s="6">
        <f>+IFERROR(VALUE(RIGHT(Tabla4[[#This Row],[B2B]],6)),"")</f>
        <v>6137</v>
      </c>
      <c r="V594" s="6" t="str">
        <f>+IFERROR(VLOOKUP(T594,Auxiliar!$A:$C,2,0),"")</f>
        <v>CORE</v>
      </c>
      <c r="W594" s="7" t="str">
        <f>+IFERROR(VLOOKUP(T594,Auxiliar!$A:$C,3,0),"")</f>
        <v>0b 1% | 2b 5% | 4b 6%</v>
      </c>
      <c r="AK594" s="1">
        <v>5879</v>
      </c>
      <c r="AL594" s="1" t="s">
        <v>30</v>
      </c>
      <c r="AM594" s="6">
        <f>+IFERROR(VALUE(RIGHT(Tabla7[[#This Row],[B2B]],6)),"")</f>
        <v>5879</v>
      </c>
      <c r="AN594" s="6" t="str">
        <f>+IFERROR(VLOOKUP(AL594,Auxiliar!$A:$C,2,0),"")</f>
        <v>LATONES</v>
      </c>
      <c r="AO594" s="7" t="str">
        <f>+IFERROR(VLOOKUP(AL594,Auxiliar!$A:$C,3,0),"")</f>
        <v>1b 4% | 5b 7% | 97b 0%</v>
      </c>
      <c r="AW594" s="1"/>
      <c r="AX594" s="1" t="s">
        <v>32</v>
      </c>
      <c r="AY594" s="6" t="str">
        <f>+IFERROR(VALUE(RIGHT(Tabla9[[#This Row],[B2B]],6)),"")</f>
        <v/>
      </c>
      <c r="AZ594" s="6" t="str">
        <f>+IFERROR(VLOOKUP(AX594,Auxiliar!$A:$C,2,0),"")</f>
        <v>LATONES</v>
      </c>
      <c r="BA594" s="7" t="str">
        <f>+IFERROR(VLOOKUP(AX594,Auxiliar!$A:$C,3,0),"")</f>
        <v>2b 3% | 4b 4% | 6b 5% | 10b 8%  | 385b 0%</v>
      </c>
      <c r="BI594" s="1"/>
      <c r="BJ594" s="1"/>
      <c r="BK594" s="6" t="str">
        <f>+IFERROR(VALUE(RIGHT(Tabla11[[#This Row],[B2B]],6)),"")</f>
        <v/>
      </c>
      <c r="BL594" s="6" t="str">
        <f>+IFERROR(VLOOKUP(BJ594,Auxiliar!$A:$C,2,0),"")</f>
        <v/>
      </c>
      <c r="BM594" s="7" t="str">
        <f>+IFERROR(VLOOKUP(BJ594,Auxiliar!$A:$C,3,0),"")</f>
        <v/>
      </c>
      <c r="BO594" s="1">
        <v>2701</v>
      </c>
      <c r="BP594" s="1" t="s">
        <v>39</v>
      </c>
      <c r="BQ594" s="6">
        <f>+IFERROR(VALUE(RIGHT(Tabla12[[#This Row],[B2B]],6)),"")</f>
        <v>2701</v>
      </c>
      <c r="BR594" s="6" t="str">
        <f>+IFERROR(VLOOKUP(BP594,Auxiliar!$A:$C,2,0),"")</f>
        <v>VALUE LITRO</v>
      </c>
      <c r="BS594" s="7" t="str">
        <f>+IFERROR(VLOOKUP(BP594,Auxiliar!$A:$C,3,0),"")</f>
        <v>1b 12%</v>
      </c>
      <c r="CA594" s="1">
        <v>4970</v>
      </c>
      <c r="CB594" s="1" t="s">
        <v>35</v>
      </c>
      <c r="CC594" s="6">
        <f>+IFERROR(VALUE(RIGHT(Tabla14[[#This Row],[B2B]],6)),"")</f>
        <v>4970</v>
      </c>
      <c r="CD594" s="6" t="str">
        <f>+IFERROR(VLOOKUP(CB594,Auxiliar!$A:$C,2,0),"")</f>
        <v>Corona 710cc</v>
      </c>
      <c r="CE594" s="7" t="str">
        <f>+IFERROR(VLOOKUP(CB594,Auxiliar!$A:$C,3,0),"")</f>
        <v>1b 10% | 85b 0%</v>
      </c>
      <c r="CG594" s="1"/>
      <c r="CH594" s="1"/>
      <c r="CI594" s="6" t="str">
        <f>+IFERROR(VALUE(RIGHT(Tabla15[[#This Row],[B2B]],6)),"")</f>
        <v/>
      </c>
      <c r="CJ594" s="6" t="str">
        <f>+IFERROR(VLOOKUP(CH594,Auxiliar!$A:$C,2,0),"")</f>
        <v/>
      </c>
      <c r="CK594" s="7" t="str">
        <f>+IFERROR(VLOOKUP(CH594,Auxiliar!$A:$C,3,0),"")</f>
        <v/>
      </c>
      <c r="CM594" s="1">
        <v>4930</v>
      </c>
      <c r="CN594" s="1" t="s">
        <v>20</v>
      </c>
      <c r="CO594" s="6">
        <v>4930</v>
      </c>
      <c r="CP594" s="6" t="s">
        <v>20</v>
      </c>
      <c r="CQ594" s="7" t="s">
        <v>21</v>
      </c>
      <c r="CS594" s="1"/>
      <c r="CT594" s="1"/>
      <c r="CU594" s="6" t="str">
        <f>+IFERROR(VALUE(RIGHT(Tabla17[[#This Row],[B2B]],6)),"")</f>
        <v/>
      </c>
      <c r="CV594" s="6" t="str">
        <f>+IFERROR(VLOOKUP(CT594,Auxiliar!$A:$C,2,0),"")</f>
        <v/>
      </c>
      <c r="CW594" s="7" t="str">
        <f>+IFERROR(VLOOKUP(CT594,Auxiliar!$A:$C,3,0),"")</f>
        <v/>
      </c>
      <c r="CY594" s="1">
        <v>4930</v>
      </c>
      <c r="CZ594" s="1" t="s">
        <v>16</v>
      </c>
      <c r="DA594" s="6">
        <f>+IFERROR(VALUE(RIGHT(Tabla18[[#This Row],[B2B]],6)),"")</f>
        <v>4930</v>
      </c>
      <c r="DB594" s="6" t="str">
        <f>+IFERROR(VLOOKUP(CZ594,Auxiliar!$A:$C,2,0),"")</f>
        <v>PREMIUM</v>
      </c>
      <c r="DC594" s="7" t="str">
        <f>+IFERROR(VLOOKUP(CZ594,Auxiliar!$A:$C,3,0),"")</f>
        <v>0b 0% | 2b 2% | 5b 3,5% | 10b 5%</v>
      </c>
      <c r="DE594" s="1">
        <v>4930</v>
      </c>
      <c r="DF594" s="1" t="s">
        <v>19</v>
      </c>
      <c r="DG594" s="6">
        <f>+IFERROR(VALUE(RIGHT(Tabla19[[#This Row],[B2B]],6)),"")</f>
        <v>4930</v>
      </c>
      <c r="DH594" s="6" t="str">
        <f>+IFERROR(VLOOKUP(DF594,Auxiliar!$A:$C,2,0),"")</f>
        <v>MICHELOB</v>
      </c>
      <c r="DI594" s="7" t="str">
        <f>+IFERROR(VLOOKUP(DF594,Auxiliar!$A:$C,3,0),"")</f>
        <v>1b 7% | 3b 22% | 8b 27%</v>
      </c>
      <c r="DK594" s="1"/>
      <c r="DL594" s="1"/>
      <c r="DM594" s="6" t="str">
        <f>+IFERROR(VALUE(RIGHT(Tabla20[[#This Row],[B2B]],6)),"")</f>
        <v/>
      </c>
      <c r="DN594" s="6" t="str">
        <f>+IFERROR(VLOOKUP(DL594,Auxiliar!$A:$C,2,0),"")</f>
        <v/>
      </c>
      <c r="DO594" s="7" t="str">
        <f>+IFERROR(VLOOKUP(DL594,Auxiliar!$A:$C,3,0),"")</f>
        <v/>
      </c>
      <c r="DQ594" s="1">
        <v>4929</v>
      </c>
      <c r="DR594" s="12" t="s">
        <v>24</v>
      </c>
      <c r="DS594" s="6">
        <f>+IFERROR(VALUE(RIGHT(Tabla21[[#This Row],[B2B]],6)),"")</f>
        <v>4929</v>
      </c>
      <c r="DT594" s="6" t="str">
        <f>+IFERROR(VLOOKUP(DR594,Auxiliar!$A:$C,2,0),"")</f>
        <v>CORONA PORRON</v>
      </c>
      <c r="DU594" s="7" t="str">
        <f>+IFERROR(VLOOKUP(DR594,Auxiliar!$A:$C,3,0),"")</f>
        <v>1b 5% | 20b 0%</v>
      </c>
      <c r="DW594" s="1">
        <v>2715</v>
      </c>
      <c r="DX594" s="12" t="s">
        <v>43</v>
      </c>
      <c r="DY594" s="6">
        <f>+IFERROR(VALUE(RIGHT(Tabla22[[#This Row],[B2B]],6)),"")</f>
        <v>2715</v>
      </c>
      <c r="DZ594" s="6" t="str">
        <f>+IFERROR(VLOOKUP(DX594,Auxiliar!$A:$C,2,0),"")</f>
        <v xml:space="preserve">VALUE LATA </v>
      </c>
      <c r="EA594" s="7" t="str">
        <f>+IFERROR(VLOOKUP(DX594,Auxiliar!$A:$C,3,0),"")</f>
        <v>1b 15% | 100b 18%</v>
      </c>
      <c r="EC594" s="1">
        <v>2692</v>
      </c>
      <c r="ED594" s="12" t="s">
        <v>47</v>
      </c>
      <c r="EE594" s="6">
        <f>+IFERROR(VALUE(RIGHT(Tabla23[[#This Row],[B2B]],6)),"")</f>
        <v>2692</v>
      </c>
      <c r="EF594" s="6" t="str">
        <f>+IFERROR(VLOOKUP(ED594,Auxiliar!$A:$C,2,0),"")</f>
        <v>VALUE LATON</v>
      </c>
      <c r="EG594" s="7" t="str">
        <f>+IFERROR(VLOOKUP(ED594,Auxiliar!$A:$C,3,0),"")</f>
        <v>1b 10% | 5b 15% | 192b 0%</v>
      </c>
      <c r="EI594" s="1"/>
      <c r="EJ594" s="12"/>
      <c r="EK594" s="6" t="str">
        <f>+IFERROR(VALUE(RIGHT(Tabla24[[#This Row],[B2B]],6)),"")</f>
        <v/>
      </c>
      <c r="EL594" s="6" t="str">
        <f>+IFERROR(VLOOKUP(EJ594,Auxiliar!$A:$C,2,0),"")</f>
        <v/>
      </c>
      <c r="EM594" s="7" t="str">
        <f>+IFERROR(VLOOKUP(EJ594,Auxiliar!$A:$C,3,0),"")</f>
        <v/>
      </c>
      <c r="EO594" s="1"/>
      <c r="EP594" s="12"/>
      <c r="EQ594" s="6" t="str">
        <f>+IFERROR(VALUE(RIGHT(Tabla25[[#This Row],[B2B]],6)),"")</f>
        <v/>
      </c>
      <c r="ER594" s="6" t="str">
        <f>+IFERROR(VLOOKUP(EP594,Auxiliar!$A:$C,2,0),"")</f>
        <v/>
      </c>
      <c r="ES594" s="7" t="str">
        <f>+IFERROR(VLOOKUP(EP594,Auxiliar!$A:$C,3,0),"")</f>
        <v/>
      </c>
      <c r="EU594" s="1"/>
      <c r="EV594" s="12"/>
      <c r="EW594" s="6" t="str">
        <f>+IFERROR(VALUE(RIGHT(Tabla26[[#This Row],[B2B]],6)),"")</f>
        <v/>
      </c>
      <c r="EX594" s="6" t="str">
        <f>+IFERROR(VLOOKUP(EV594,Auxiliar!$A:$C,2,0),"")</f>
        <v/>
      </c>
      <c r="EY594" s="7" t="str">
        <f>+IFERROR(VLOOKUP(EV594,Auxiliar!$A:$C,3,0),"")</f>
        <v/>
      </c>
      <c r="EZ594" s="1"/>
      <c r="FA594" s="12"/>
      <c r="FB594" s="6" t="str">
        <f>+IFERROR(VALUE(RIGHT(Tabla27[[#This Row],[B2B]],6)),"")</f>
        <v/>
      </c>
      <c r="FC594" s="6" t="str">
        <f>+IFERROR(VLOOKUP(FA594,Auxiliar!$A:$C,2,0),"")</f>
        <v/>
      </c>
      <c r="FD594" s="7" t="str">
        <f>+IFERROR(VLOOKUP(FA594,Auxiliar!$A:$C,3,0),"")</f>
        <v/>
      </c>
      <c r="FE594" s="1"/>
      <c r="FF594" s="12"/>
      <c r="FG594" s="6" t="str">
        <f>+IFERROR(VALUE(RIGHT(Tabla28[[#This Row],[B2B]],6)),"")</f>
        <v/>
      </c>
      <c r="FH594" s="6" t="str">
        <f>+IFERROR(VLOOKUP(FF594,Auxiliar!$A:$C,2,0),"")</f>
        <v/>
      </c>
      <c r="FI594" s="7" t="str">
        <f>+IFERROR(VLOOKUP(FF594,Auxiliar!$A:$C,3,0),"")</f>
        <v/>
      </c>
      <c r="FJ594" s="1"/>
      <c r="FK594" s="12"/>
      <c r="FL594" s="6" t="str">
        <f>+IFERROR(VALUE(RIGHT(Tabla29[[#This Row],[B2B]],6)),"")</f>
        <v/>
      </c>
      <c r="FM594" s="6" t="str">
        <f>+IFERROR(VLOOKUP(FK594,Auxiliar!$A:$C,2,0),"")</f>
        <v/>
      </c>
      <c r="FN594" s="7" t="str">
        <f>+IFERROR(VLOOKUP(FK594,Auxiliar!$A:$C,3,0),"")</f>
        <v/>
      </c>
      <c r="FO594" s="1"/>
      <c r="FP594" s="12"/>
      <c r="FQ594" s="6" t="str">
        <f>+IFERROR(VALUE(RIGHT(Tabla30[[#This Row],[B2B]],6)),"")</f>
        <v/>
      </c>
      <c r="FR594" s="6" t="str">
        <f>+IFERROR(VLOOKUP(FP594,Auxiliar!$A:$C,2,0),"")</f>
        <v/>
      </c>
      <c r="FS594" s="7"/>
      <c r="FT594" s="1"/>
      <c r="FU594" s="12"/>
      <c r="FV594" s="6" t="str">
        <f>+IFERROR(VALUE(RIGHT(Tabla31[[#This Row],[B2B]],6)),"")</f>
        <v/>
      </c>
      <c r="FW594" s="6" t="str">
        <f>+IFERROR(VLOOKUP(FU594,Auxiliar!$A:$C,2,0),"")</f>
        <v/>
      </c>
      <c r="FX594" s="7" t="str">
        <f>+IFERROR(VLOOKUP(FU594,Auxiliar!$A:$C,3,0),"")</f>
        <v/>
      </c>
      <c r="FY594" s="1"/>
      <c r="FZ594" s="12"/>
      <c r="GA594" s="6" t="str">
        <f>+IFERROR(VALUE(RIGHT(Tabla32[[#This Row],[B2B]],6)),"")</f>
        <v/>
      </c>
      <c r="GB594" s="6" t="str">
        <f>+IFERROR(VLOOKUP(FZ594,Auxiliar!$A:$C,2,0),"")</f>
        <v/>
      </c>
      <c r="GC594" s="7" t="str">
        <f>+IFERROR(VLOOKUP(FZ594,Auxiliar!$A:$C,3,0),"")</f>
        <v/>
      </c>
      <c r="GD594" s="1"/>
      <c r="GE594" s="12"/>
      <c r="GF594" s="6" t="str">
        <f>+IFERROR(VALUE(RIGHT(Tabla33[[#This Row],[B2B]],6)),"")</f>
        <v/>
      </c>
      <c r="GG594" s="6" t="str">
        <f>+IFERROR(VLOOKUP(GE594,Auxiliar!$A:$C,2,0),"")</f>
        <v/>
      </c>
      <c r="GH594" s="7" t="str">
        <f>+IFERROR(VLOOKUP(GE594,Auxiliar!$A:$C,3,0),"")</f>
        <v/>
      </c>
    </row>
    <row r="595" spans="1:190" x14ac:dyDescent="0.25">
      <c r="A595" s="1"/>
      <c r="B595" s="1"/>
      <c r="C595" t="str">
        <f>+IFERROR(VLOOKUP(B595,Auxiliar!$A:$C,2,0),"")</f>
        <v/>
      </c>
      <c r="D595" s="5" t="str">
        <f>+IFERROR(VLOOKUP(B595,Auxiliar!$A:$C,3,0),"")</f>
        <v/>
      </c>
      <c r="S595" s="1">
        <v>6138</v>
      </c>
      <c r="T595" s="1" t="s">
        <v>9</v>
      </c>
      <c r="U595" s="6">
        <f>+IFERROR(VALUE(RIGHT(Tabla4[[#This Row],[B2B]],6)),"")</f>
        <v>6138</v>
      </c>
      <c r="V595" s="6" t="str">
        <f>+IFERROR(VLOOKUP(T595,Auxiliar!$A:$C,2,0),"")</f>
        <v>CORE</v>
      </c>
      <c r="W595" s="7" t="str">
        <f>+IFERROR(VLOOKUP(T595,Auxiliar!$A:$C,3,0),"")</f>
        <v>0b 1% | 2b 5% | 4b 6%</v>
      </c>
      <c r="AK595" s="1">
        <v>5885</v>
      </c>
      <c r="AL595" s="1" t="s">
        <v>30</v>
      </c>
      <c r="AM595" s="6">
        <f>+IFERROR(VALUE(RIGHT(Tabla7[[#This Row],[B2B]],6)),"")</f>
        <v>5885</v>
      </c>
      <c r="AN595" s="6" t="str">
        <f>+IFERROR(VLOOKUP(AL595,Auxiliar!$A:$C,2,0),"")</f>
        <v>LATONES</v>
      </c>
      <c r="AO595" s="7" t="str">
        <f>+IFERROR(VLOOKUP(AL595,Auxiliar!$A:$C,3,0),"")</f>
        <v>1b 4% | 5b 7% | 97b 0%</v>
      </c>
      <c r="AW595" s="1"/>
      <c r="AX595" s="1" t="s">
        <v>32</v>
      </c>
      <c r="AY595" s="6" t="str">
        <f>+IFERROR(VALUE(RIGHT(Tabla9[[#This Row],[B2B]],6)),"")</f>
        <v/>
      </c>
      <c r="AZ595" s="6" t="str">
        <f>+IFERROR(VLOOKUP(AX595,Auxiliar!$A:$C,2,0),"")</f>
        <v>LATONES</v>
      </c>
      <c r="BA595" s="7" t="str">
        <f>+IFERROR(VLOOKUP(AX595,Auxiliar!$A:$C,3,0),"")</f>
        <v>2b 3% | 4b 4% | 6b 5% | 10b 8%  | 385b 0%</v>
      </c>
      <c r="BI595" s="1"/>
      <c r="BJ595" s="1"/>
      <c r="BK595" s="6" t="str">
        <f>+IFERROR(VALUE(RIGHT(Tabla11[[#This Row],[B2B]],6)),"")</f>
        <v/>
      </c>
      <c r="BL595" s="6" t="str">
        <f>+IFERROR(VLOOKUP(BJ595,Auxiliar!$A:$C,2,0),"")</f>
        <v/>
      </c>
      <c r="BM595" s="7" t="str">
        <f>+IFERROR(VLOOKUP(BJ595,Auxiliar!$A:$C,3,0),"")</f>
        <v/>
      </c>
      <c r="BO595" s="1">
        <v>2702</v>
      </c>
      <c r="BP595" s="1" t="s">
        <v>39</v>
      </c>
      <c r="BQ595" s="6">
        <f>+IFERROR(VALUE(RIGHT(Tabla12[[#This Row],[B2B]],6)),"")</f>
        <v>2702</v>
      </c>
      <c r="BR595" s="6" t="str">
        <f>+IFERROR(VLOOKUP(BP595,Auxiliar!$A:$C,2,0),"")</f>
        <v>VALUE LITRO</v>
      </c>
      <c r="BS595" s="7" t="str">
        <f>+IFERROR(VLOOKUP(BP595,Auxiliar!$A:$C,3,0),"")</f>
        <v>1b 12%</v>
      </c>
      <c r="CA595" s="1">
        <v>4981</v>
      </c>
      <c r="CB595" s="1" t="s">
        <v>35</v>
      </c>
      <c r="CC595" s="6">
        <f>+IFERROR(VALUE(RIGHT(Tabla14[[#This Row],[B2B]],6)),"")</f>
        <v>4981</v>
      </c>
      <c r="CD595" s="6" t="str">
        <f>+IFERROR(VLOOKUP(CB595,Auxiliar!$A:$C,2,0),"")</f>
        <v>Corona 710cc</v>
      </c>
      <c r="CE595" s="7" t="str">
        <f>+IFERROR(VLOOKUP(CB595,Auxiliar!$A:$C,3,0),"")</f>
        <v>1b 10% | 85b 0%</v>
      </c>
      <c r="CG595" s="1"/>
      <c r="CH595" s="1"/>
      <c r="CI595" s="6" t="str">
        <f>+IFERROR(VALUE(RIGHT(Tabla15[[#This Row],[B2B]],6)),"")</f>
        <v/>
      </c>
      <c r="CJ595" s="6" t="str">
        <f>+IFERROR(VLOOKUP(CH595,Auxiliar!$A:$C,2,0),"")</f>
        <v/>
      </c>
      <c r="CK595" s="7" t="str">
        <f>+IFERROR(VLOOKUP(CH595,Auxiliar!$A:$C,3,0),"")</f>
        <v/>
      </c>
      <c r="CM595" s="1">
        <v>4934</v>
      </c>
      <c r="CN595" s="1" t="s">
        <v>20</v>
      </c>
      <c r="CO595" s="6">
        <v>4934</v>
      </c>
      <c r="CP595" s="6" t="s">
        <v>20</v>
      </c>
      <c r="CQ595" s="7" t="s">
        <v>21</v>
      </c>
      <c r="CS595" s="1"/>
      <c r="CT595" s="1"/>
      <c r="CU595" s="6" t="str">
        <f>+IFERROR(VALUE(RIGHT(Tabla17[[#This Row],[B2B]],6)),"")</f>
        <v/>
      </c>
      <c r="CV595" s="6" t="str">
        <f>+IFERROR(VLOOKUP(CT595,Auxiliar!$A:$C,2,0),"")</f>
        <v/>
      </c>
      <c r="CW595" s="7" t="str">
        <f>+IFERROR(VLOOKUP(CT595,Auxiliar!$A:$C,3,0),"")</f>
        <v/>
      </c>
      <c r="CY595" s="1">
        <v>4934</v>
      </c>
      <c r="CZ595" s="1" t="s">
        <v>16</v>
      </c>
      <c r="DA595" s="6">
        <f>+IFERROR(VALUE(RIGHT(Tabla18[[#This Row],[B2B]],6)),"")</f>
        <v>4934</v>
      </c>
      <c r="DB595" s="6" t="str">
        <f>+IFERROR(VLOOKUP(CZ595,Auxiliar!$A:$C,2,0),"")</f>
        <v>PREMIUM</v>
      </c>
      <c r="DC595" s="7" t="str">
        <f>+IFERROR(VLOOKUP(CZ595,Auxiliar!$A:$C,3,0),"")</f>
        <v>0b 0% | 2b 2% | 5b 3,5% | 10b 5%</v>
      </c>
      <c r="DE595" s="1">
        <v>4934</v>
      </c>
      <c r="DF595" s="1" t="s">
        <v>19</v>
      </c>
      <c r="DG595" s="6">
        <f>+IFERROR(VALUE(RIGHT(Tabla19[[#This Row],[B2B]],6)),"")</f>
        <v>4934</v>
      </c>
      <c r="DH595" s="6" t="str">
        <f>+IFERROR(VLOOKUP(DF595,Auxiliar!$A:$C,2,0),"")</f>
        <v>MICHELOB</v>
      </c>
      <c r="DI595" s="7" t="str">
        <f>+IFERROR(VLOOKUP(DF595,Auxiliar!$A:$C,3,0),"")</f>
        <v>1b 7% | 3b 22% | 8b 27%</v>
      </c>
      <c r="DK595" s="1"/>
      <c r="DL595" s="1"/>
      <c r="DM595" s="6" t="str">
        <f>+IFERROR(VALUE(RIGHT(Tabla20[[#This Row],[B2B]],6)),"")</f>
        <v/>
      </c>
      <c r="DN595" s="6" t="str">
        <f>+IFERROR(VLOOKUP(DL595,Auxiliar!$A:$C,2,0),"")</f>
        <v/>
      </c>
      <c r="DO595" s="7" t="str">
        <f>+IFERROR(VLOOKUP(DL595,Auxiliar!$A:$C,3,0),"")</f>
        <v/>
      </c>
      <c r="DQ595" s="1">
        <v>4930</v>
      </c>
      <c r="DR595" s="12" t="s">
        <v>24</v>
      </c>
      <c r="DS595" s="6">
        <f>+IFERROR(VALUE(RIGHT(Tabla21[[#This Row],[B2B]],6)),"")</f>
        <v>4930</v>
      </c>
      <c r="DT595" s="6" t="str">
        <f>+IFERROR(VLOOKUP(DR595,Auxiliar!$A:$C,2,0),"")</f>
        <v>CORONA PORRON</v>
      </c>
      <c r="DU595" s="7" t="str">
        <f>+IFERROR(VLOOKUP(DR595,Auxiliar!$A:$C,3,0),"")</f>
        <v>1b 5% | 20b 0%</v>
      </c>
      <c r="DW595" s="1">
        <v>11799</v>
      </c>
      <c r="DX595" s="12" t="s">
        <v>43</v>
      </c>
      <c r="DY595" s="6">
        <f>+IFERROR(VALUE(RIGHT(Tabla22[[#This Row],[B2B]],6)),"")</f>
        <v>11799</v>
      </c>
      <c r="DZ595" s="6" t="str">
        <f>+IFERROR(VLOOKUP(DX595,Auxiliar!$A:$C,2,0),"")</f>
        <v xml:space="preserve">VALUE LATA </v>
      </c>
      <c r="EA595" s="7" t="str">
        <f>+IFERROR(VLOOKUP(DX595,Auxiliar!$A:$C,3,0),"")</f>
        <v>1b 15% | 100b 18%</v>
      </c>
      <c r="EC595" s="1">
        <v>2701</v>
      </c>
      <c r="ED595" s="12" t="s">
        <v>47</v>
      </c>
      <c r="EE595" s="6">
        <f>+IFERROR(VALUE(RIGHT(Tabla23[[#This Row],[B2B]],6)),"")</f>
        <v>2701</v>
      </c>
      <c r="EF595" s="6" t="str">
        <f>+IFERROR(VLOOKUP(ED595,Auxiliar!$A:$C,2,0),"")</f>
        <v>VALUE LATON</v>
      </c>
      <c r="EG595" s="7" t="str">
        <f>+IFERROR(VLOOKUP(ED595,Auxiliar!$A:$C,3,0),"")</f>
        <v>1b 10% | 5b 15% | 192b 0%</v>
      </c>
      <c r="EI595" s="1"/>
      <c r="EJ595" s="12"/>
      <c r="EK595" s="6" t="str">
        <f>+IFERROR(VALUE(RIGHT(Tabla24[[#This Row],[B2B]],6)),"")</f>
        <v/>
      </c>
      <c r="EL595" s="6" t="str">
        <f>+IFERROR(VLOOKUP(EJ595,Auxiliar!$A:$C,2,0),"")</f>
        <v/>
      </c>
      <c r="EM595" s="7" t="str">
        <f>+IFERROR(VLOOKUP(EJ595,Auxiliar!$A:$C,3,0),"")</f>
        <v/>
      </c>
      <c r="EO595" s="1"/>
      <c r="EP595" s="12"/>
      <c r="EQ595" s="6" t="str">
        <f>+IFERROR(VALUE(RIGHT(Tabla25[[#This Row],[B2B]],6)),"")</f>
        <v/>
      </c>
      <c r="ER595" s="6" t="str">
        <f>+IFERROR(VLOOKUP(EP595,Auxiliar!$A:$C,2,0),"")</f>
        <v/>
      </c>
      <c r="ES595" s="7" t="str">
        <f>+IFERROR(VLOOKUP(EP595,Auxiliar!$A:$C,3,0),"")</f>
        <v/>
      </c>
      <c r="EU595" s="1"/>
      <c r="EV595" s="12"/>
      <c r="EW595" s="6" t="str">
        <f>+IFERROR(VALUE(RIGHT(Tabla26[[#This Row],[B2B]],6)),"")</f>
        <v/>
      </c>
      <c r="EX595" s="6" t="str">
        <f>+IFERROR(VLOOKUP(EV595,Auxiliar!$A:$C,2,0),"")</f>
        <v/>
      </c>
      <c r="EY595" s="7" t="str">
        <f>+IFERROR(VLOOKUP(EV595,Auxiliar!$A:$C,3,0),"")</f>
        <v/>
      </c>
      <c r="EZ595" s="1"/>
      <c r="FA595" s="12"/>
      <c r="FB595" s="6" t="str">
        <f>+IFERROR(VALUE(RIGHT(Tabla27[[#This Row],[B2B]],6)),"")</f>
        <v/>
      </c>
      <c r="FC595" s="6" t="str">
        <f>+IFERROR(VLOOKUP(FA595,Auxiliar!$A:$C,2,0),"")</f>
        <v/>
      </c>
      <c r="FD595" s="7" t="str">
        <f>+IFERROR(VLOOKUP(FA595,Auxiliar!$A:$C,3,0),"")</f>
        <v/>
      </c>
      <c r="FE595" s="1"/>
      <c r="FF595" s="12"/>
      <c r="FG595" s="6" t="str">
        <f>+IFERROR(VALUE(RIGHT(Tabla28[[#This Row],[B2B]],6)),"")</f>
        <v/>
      </c>
      <c r="FH595" s="6" t="str">
        <f>+IFERROR(VLOOKUP(FF595,Auxiliar!$A:$C,2,0),"")</f>
        <v/>
      </c>
      <c r="FI595" s="7" t="str">
        <f>+IFERROR(VLOOKUP(FF595,Auxiliar!$A:$C,3,0),"")</f>
        <v/>
      </c>
      <c r="FJ595" s="1"/>
      <c r="FK595" s="12"/>
      <c r="FL595" s="6" t="str">
        <f>+IFERROR(VALUE(RIGHT(Tabla29[[#This Row],[B2B]],6)),"")</f>
        <v/>
      </c>
      <c r="FM595" s="6" t="str">
        <f>+IFERROR(VLOOKUP(FK595,Auxiliar!$A:$C,2,0),"")</f>
        <v/>
      </c>
      <c r="FN595" s="7" t="str">
        <f>+IFERROR(VLOOKUP(FK595,Auxiliar!$A:$C,3,0),"")</f>
        <v/>
      </c>
      <c r="FO595" s="1"/>
      <c r="FP595" s="12"/>
      <c r="FQ595" s="6" t="str">
        <f>+IFERROR(VALUE(RIGHT(Tabla30[[#This Row],[B2B]],6)),"")</f>
        <v/>
      </c>
      <c r="FR595" s="6" t="str">
        <f>+IFERROR(VLOOKUP(FP595,Auxiliar!$A:$C,2,0),"")</f>
        <v/>
      </c>
      <c r="FS595" s="7"/>
      <c r="FT595" s="1"/>
      <c r="FU595" s="12"/>
      <c r="FV595" s="6" t="str">
        <f>+IFERROR(VALUE(RIGHT(Tabla31[[#This Row],[B2B]],6)),"")</f>
        <v/>
      </c>
      <c r="FW595" s="6" t="str">
        <f>+IFERROR(VLOOKUP(FU595,Auxiliar!$A:$C,2,0),"")</f>
        <v/>
      </c>
      <c r="FX595" s="7" t="str">
        <f>+IFERROR(VLOOKUP(FU595,Auxiliar!$A:$C,3,0),"")</f>
        <v/>
      </c>
      <c r="FY595" s="1"/>
      <c r="FZ595" s="12"/>
      <c r="GA595" s="6" t="str">
        <f>+IFERROR(VALUE(RIGHT(Tabla32[[#This Row],[B2B]],6)),"")</f>
        <v/>
      </c>
      <c r="GB595" s="6" t="str">
        <f>+IFERROR(VLOOKUP(FZ595,Auxiliar!$A:$C,2,0),"")</f>
        <v/>
      </c>
      <c r="GC595" s="7" t="str">
        <f>+IFERROR(VLOOKUP(FZ595,Auxiliar!$A:$C,3,0),"")</f>
        <v/>
      </c>
      <c r="GD595" s="1"/>
      <c r="GE595" s="12"/>
      <c r="GF595" s="6" t="str">
        <f>+IFERROR(VALUE(RIGHT(Tabla33[[#This Row],[B2B]],6)),"")</f>
        <v/>
      </c>
      <c r="GG595" s="6" t="str">
        <f>+IFERROR(VLOOKUP(GE595,Auxiliar!$A:$C,2,0),"")</f>
        <v/>
      </c>
      <c r="GH595" s="7" t="str">
        <f>+IFERROR(VLOOKUP(GE595,Auxiliar!$A:$C,3,0),"")</f>
        <v/>
      </c>
    </row>
    <row r="596" spans="1:190" x14ac:dyDescent="0.25">
      <c r="A596" s="1"/>
      <c r="B596" s="1"/>
      <c r="C596" t="str">
        <f>+IFERROR(VLOOKUP(B596,Auxiliar!$A:$C,2,0),"")</f>
        <v/>
      </c>
      <c r="D596" s="5" t="str">
        <f>+IFERROR(VLOOKUP(B596,Auxiliar!$A:$C,3,0),"")</f>
        <v/>
      </c>
      <c r="S596" s="1">
        <v>6140</v>
      </c>
      <c r="T596" s="1" t="s">
        <v>9</v>
      </c>
      <c r="U596" s="6">
        <f>+IFERROR(VALUE(RIGHT(Tabla4[[#This Row],[B2B]],6)),"")</f>
        <v>6140</v>
      </c>
      <c r="V596" s="6" t="str">
        <f>+IFERROR(VLOOKUP(T596,Auxiliar!$A:$C,2,0),"")</f>
        <v>CORE</v>
      </c>
      <c r="W596" s="7" t="str">
        <f>+IFERROR(VLOOKUP(T596,Auxiliar!$A:$C,3,0),"")</f>
        <v>0b 1% | 2b 5% | 4b 6%</v>
      </c>
      <c r="AK596" s="1">
        <v>5888</v>
      </c>
      <c r="AL596" s="1" t="s">
        <v>30</v>
      </c>
      <c r="AM596" s="6">
        <f>+IFERROR(VALUE(RIGHT(Tabla7[[#This Row],[B2B]],6)),"")</f>
        <v>5888</v>
      </c>
      <c r="AN596" s="6" t="str">
        <f>+IFERROR(VLOOKUP(AL596,Auxiliar!$A:$C,2,0),"")</f>
        <v>LATONES</v>
      </c>
      <c r="AO596" s="7" t="str">
        <f>+IFERROR(VLOOKUP(AL596,Auxiliar!$A:$C,3,0),"")</f>
        <v>1b 4% | 5b 7% | 97b 0%</v>
      </c>
      <c r="AW596" s="1"/>
      <c r="AX596" s="1" t="s">
        <v>32</v>
      </c>
      <c r="AY596" s="6" t="str">
        <f>+IFERROR(VALUE(RIGHT(Tabla9[[#This Row],[B2B]],6)),"")</f>
        <v/>
      </c>
      <c r="AZ596" s="6" t="str">
        <f>+IFERROR(VLOOKUP(AX596,Auxiliar!$A:$C,2,0),"")</f>
        <v>LATONES</v>
      </c>
      <c r="BA596" s="7" t="str">
        <f>+IFERROR(VLOOKUP(AX596,Auxiliar!$A:$C,3,0),"")</f>
        <v>2b 3% | 4b 4% | 6b 5% | 10b 8%  | 385b 0%</v>
      </c>
      <c r="BI596" s="1"/>
      <c r="BJ596" s="1"/>
      <c r="BK596" s="6" t="str">
        <f>+IFERROR(VALUE(RIGHT(Tabla11[[#This Row],[B2B]],6)),"")</f>
        <v/>
      </c>
      <c r="BL596" s="6" t="str">
        <f>+IFERROR(VLOOKUP(BJ596,Auxiliar!$A:$C,2,0),"")</f>
        <v/>
      </c>
      <c r="BM596" s="7" t="str">
        <f>+IFERROR(VLOOKUP(BJ596,Auxiliar!$A:$C,3,0),"")</f>
        <v/>
      </c>
      <c r="BO596" s="1">
        <v>11795</v>
      </c>
      <c r="BP596" s="1" t="s">
        <v>39</v>
      </c>
      <c r="BQ596" s="6">
        <f>+IFERROR(VALUE(RIGHT(Tabla12[[#This Row],[B2B]],6)),"")</f>
        <v>11795</v>
      </c>
      <c r="BR596" s="6" t="str">
        <f>+IFERROR(VLOOKUP(BP596,Auxiliar!$A:$C,2,0),"")</f>
        <v>VALUE LITRO</v>
      </c>
      <c r="BS596" s="7" t="str">
        <f>+IFERROR(VLOOKUP(BP596,Auxiliar!$A:$C,3,0),"")</f>
        <v>1b 12%</v>
      </c>
      <c r="CA596" s="1">
        <v>4985</v>
      </c>
      <c r="CB596" s="1" t="s">
        <v>35</v>
      </c>
      <c r="CC596" s="6">
        <f>+IFERROR(VALUE(RIGHT(Tabla14[[#This Row],[B2B]],6)),"")</f>
        <v>4985</v>
      </c>
      <c r="CD596" s="6" t="str">
        <f>+IFERROR(VLOOKUP(CB596,Auxiliar!$A:$C,2,0),"")</f>
        <v>Corona 710cc</v>
      </c>
      <c r="CE596" s="7" t="str">
        <f>+IFERROR(VLOOKUP(CB596,Auxiliar!$A:$C,3,0),"")</f>
        <v>1b 10% | 85b 0%</v>
      </c>
      <c r="CG596" s="1"/>
      <c r="CH596" s="1"/>
      <c r="CI596" s="6" t="str">
        <f>+IFERROR(VALUE(RIGHT(Tabla15[[#This Row],[B2B]],6)),"")</f>
        <v/>
      </c>
      <c r="CJ596" s="6" t="str">
        <f>+IFERROR(VLOOKUP(CH596,Auxiliar!$A:$C,2,0),"")</f>
        <v/>
      </c>
      <c r="CK596" s="7" t="str">
        <f>+IFERROR(VLOOKUP(CH596,Auxiliar!$A:$C,3,0),"")</f>
        <v/>
      </c>
      <c r="CM596" s="1">
        <v>4940</v>
      </c>
      <c r="CN596" s="1" t="s">
        <v>20</v>
      </c>
      <c r="CO596" s="6">
        <v>4940</v>
      </c>
      <c r="CP596" s="6" t="s">
        <v>20</v>
      </c>
      <c r="CQ596" s="7" t="s">
        <v>21</v>
      </c>
      <c r="CS596" s="1"/>
      <c r="CT596" s="1"/>
      <c r="CU596" s="6" t="str">
        <f>+IFERROR(VALUE(RIGHT(Tabla17[[#This Row],[B2B]],6)),"")</f>
        <v/>
      </c>
      <c r="CV596" s="6" t="str">
        <f>+IFERROR(VLOOKUP(CT596,Auxiliar!$A:$C,2,0),"")</f>
        <v/>
      </c>
      <c r="CW596" s="7" t="str">
        <f>+IFERROR(VLOOKUP(CT596,Auxiliar!$A:$C,3,0),"")</f>
        <v/>
      </c>
      <c r="CY596" s="1">
        <v>4940</v>
      </c>
      <c r="CZ596" s="1" t="s">
        <v>16</v>
      </c>
      <c r="DA596" s="6">
        <f>+IFERROR(VALUE(RIGHT(Tabla18[[#This Row],[B2B]],6)),"")</f>
        <v>4940</v>
      </c>
      <c r="DB596" s="6" t="str">
        <f>+IFERROR(VLOOKUP(CZ596,Auxiliar!$A:$C,2,0),"")</f>
        <v>PREMIUM</v>
      </c>
      <c r="DC596" s="7" t="str">
        <f>+IFERROR(VLOOKUP(CZ596,Auxiliar!$A:$C,3,0),"")</f>
        <v>0b 0% | 2b 2% | 5b 3,5% | 10b 5%</v>
      </c>
      <c r="DE596" s="1">
        <v>4940</v>
      </c>
      <c r="DF596" s="1" t="s">
        <v>19</v>
      </c>
      <c r="DG596" s="6">
        <f>+IFERROR(VALUE(RIGHT(Tabla19[[#This Row],[B2B]],6)),"")</f>
        <v>4940</v>
      </c>
      <c r="DH596" s="6" t="str">
        <f>+IFERROR(VLOOKUP(DF596,Auxiliar!$A:$C,2,0),"")</f>
        <v>MICHELOB</v>
      </c>
      <c r="DI596" s="7" t="str">
        <f>+IFERROR(VLOOKUP(DF596,Auxiliar!$A:$C,3,0),"")</f>
        <v>1b 7% | 3b 22% | 8b 27%</v>
      </c>
      <c r="DK596" s="1"/>
      <c r="DL596" s="1"/>
      <c r="DM596" s="6" t="str">
        <f>+IFERROR(VALUE(RIGHT(Tabla20[[#This Row],[B2B]],6)),"")</f>
        <v/>
      </c>
      <c r="DN596" s="6" t="str">
        <f>+IFERROR(VLOOKUP(DL596,Auxiliar!$A:$C,2,0),"")</f>
        <v/>
      </c>
      <c r="DO596" s="7" t="str">
        <f>+IFERROR(VLOOKUP(DL596,Auxiliar!$A:$C,3,0),"")</f>
        <v/>
      </c>
      <c r="DQ596" s="1">
        <v>4934</v>
      </c>
      <c r="DR596" s="12" t="s">
        <v>24</v>
      </c>
      <c r="DS596" s="6">
        <f>+IFERROR(VALUE(RIGHT(Tabla21[[#This Row],[B2B]],6)),"")</f>
        <v>4934</v>
      </c>
      <c r="DT596" s="6" t="str">
        <f>+IFERROR(VLOOKUP(DR596,Auxiliar!$A:$C,2,0),"")</f>
        <v>CORONA PORRON</v>
      </c>
      <c r="DU596" s="7" t="str">
        <f>+IFERROR(VLOOKUP(DR596,Auxiliar!$A:$C,3,0),"")</f>
        <v>1b 5% | 20b 0%</v>
      </c>
      <c r="DW596" s="1">
        <v>2726</v>
      </c>
      <c r="DX596" s="12" t="s">
        <v>43</v>
      </c>
      <c r="DY596" s="6">
        <f>+IFERROR(VALUE(RIGHT(Tabla22[[#This Row],[B2B]],6)),"")</f>
        <v>2726</v>
      </c>
      <c r="DZ596" s="6" t="str">
        <f>+IFERROR(VLOOKUP(DX596,Auxiliar!$A:$C,2,0),"")</f>
        <v xml:space="preserve">VALUE LATA </v>
      </c>
      <c r="EA596" s="7" t="str">
        <f>+IFERROR(VLOOKUP(DX596,Auxiliar!$A:$C,3,0),"")</f>
        <v>1b 15% | 100b 18%</v>
      </c>
      <c r="EC596" s="1">
        <v>2702</v>
      </c>
      <c r="ED596" s="12" t="s">
        <v>47</v>
      </c>
      <c r="EE596" s="6">
        <f>+IFERROR(VALUE(RIGHT(Tabla23[[#This Row],[B2B]],6)),"")</f>
        <v>2702</v>
      </c>
      <c r="EF596" s="6" t="str">
        <f>+IFERROR(VLOOKUP(ED596,Auxiliar!$A:$C,2,0),"")</f>
        <v>VALUE LATON</v>
      </c>
      <c r="EG596" s="7" t="str">
        <f>+IFERROR(VLOOKUP(ED596,Auxiliar!$A:$C,3,0),"")</f>
        <v>1b 10% | 5b 15% | 192b 0%</v>
      </c>
      <c r="EI596" s="1"/>
      <c r="EJ596" s="12"/>
      <c r="EK596" s="6" t="str">
        <f>+IFERROR(VALUE(RIGHT(Tabla24[[#This Row],[B2B]],6)),"")</f>
        <v/>
      </c>
      <c r="EL596" s="6" t="str">
        <f>+IFERROR(VLOOKUP(EJ596,Auxiliar!$A:$C,2,0),"")</f>
        <v/>
      </c>
      <c r="EM596" s="7" t="str">
        <f>+IFERROR(VLOOKUP(EJ596,Auxiliar!$A:$C,3,0),"")</f>
        <v/>
      </c>
      <c r="EO596" s="1"/>
      <c r="EP596" s="12"/>
      <c r="EQ596" s="6" t="str">
        <f>+IFERROR(VALUE(RIGHT(Tabla25[[#This Row],[B2B]],6)),"")</f>
        <v/>
      </c>
      <c r="ER596" s="6" t="str">
        <f>+IFERROR(VLOOKUP(EP596,Auxiliar!$A:$C,2,0),"")</f>
        <v/>
      </c>
      <c r="ES596" s="7" t="str">
        <f>+IFERROR(VLOOKUP(EP596,Auxiliar!$A:$C,3,0),"")</f>
        <v/>
      </c>
      <c r="EU596" s="1"/>
      <c r="EV596" s="12"/>
      <c r="EW596" s="6" t="str">
        <f>+IFERROR(VALUE(RIGHT(Tabla26[[#This Row],[B2B]],6)),"")</f>
        <v/>
      </c>
      <c r="EX596" s="6" t="str">
        <f>+IFERROR(VLOOKUP(EV596,Auxiliar!$A:$C,2,0),"")</f>
        <v/>
      </c>
      <c r="EY596" s="7" t="str">
        <f>+IFERROR(VLOOKUP(EV596,Auxiliar!$A:$C,3,0),"")</f>
        <v/>
      </c>
      <c r="EZ596" s="1"/>
      <c r="FA596" s="12"/>
      <c r="FB596" s="6" t="str">
        <f>+IFERROR(VALUE(RIGHT(Tabla27[[#This Row],[B2B]],6)),"")</f>
        <v/>
      </c>
      <c r="FC596" s="6" t="str">
        <f>+IFERROR(VLOOKUP(FA596,Auxiliar!$A:$C,2,0),"")</f>
        <v/>
      </c>
      <c r="FD596" s="7" t="str">
        <f>+IFERROR(VLOOKUP(FA596,Auxiliar!$A:$C,3,0),"")</f>
        <v/>
      </c>
      <c r="FE596" s="1"/>
      <c r="FF596" s="12"/>
      <c r="FG596" s="6" t="str">
        <f>+IFERROR(VALUE(RIGHT(Tabla28[[#This Row],[B2B]],6)),"")</f>
        <v/>
      </c>
      <c r="FH596" s="6" t="str">
        <f>+IFERROR(VLOOKUP(FF596,Auxiliar!$A:$C,2,0),"")</f>
        <v/>
      </c>
      <c r="FI596" s="7" t="str">
        <f>+IFERROR(VLOOKUP(FF596,Auxiliar!$A:$C,3,0),"")</f>
        <v/>
      </c>
      <c r="FJ596" s="1"/>
      <c r="FK596" s="12"/>
      <c r="FL596" s="6" t="str">
        <f>+IFERROR(VALUE(RIGHT(Tabla29[[#This Row],[B2B]],6)),"")</f>
        <v/>
      </c>
      <c r="FM596" s="6" t="str">
        <f>+IFERROR(VLOOKUP(FK596,Auxiliar!$A:$C,2,0),"")</f>
        <v/>
      </c>
      <c r="FN596" s="7" t="str">
        <f>+IFERROR(VLOOKUP(FK596,Auxiliar!$A:$C,3,0),"")</f>
        <v/>
      </c>
      <c r="FO596" s="1"/>
      <c r="FP596" s="12"/>
      <c r="FQ596" s="6" t="str">
        <f>+IFERROR(VALUE(RIGHT(Tabla30[[#This Row],[B2B]],6)),"")</f>
        <v/>
      </c>
      <c r="FR596" s="6" t="str">
        <f>+IFERROR(VLOOKUP(FP596,Auxiliar!$A:$C,2,0),"")</f>
        <v/>
      </c>
      <c r="FS596" s="7"/>
      <c r="FT596" s="1"/>
      <c r="FU596" s="12"/>
      <c r="FV596" s="6" t="str">
        <f>+IFERROR(VALUE(RIGHT(Tabla31[[#This Row],[B2B]],6)),"")</f>
        <v/>
      </c>
      <c r="FW596" s="6" t="str">
        <f>+IFERROR(VLOOKUP(FU596,Auxiliar!$A:$C,2,0),"")</f>
        <v/>
      </c>
      <c r="FX596" s="7" t="str">
        <f>+IFERROR(VLOOKUP(FU596,Auxiliar!$A:$C,3,0),"")</f>
        <v/>
      </c>
      <c r="FY596" s="1"/>
      <c r="FZ596" s="12"/>
      <c r="GA596" s="6" t="str">
        <f>+IFERROR(VALUE(RIGHT(Tabla32[[#This Row],[B2B]],6)),"")</f>
        <v/>
      </c>
      <c r="GB596" s="6" t="str">
        <f>+IFERROR(VLOOKUP(FZ596,Auxiliar!$A:$C,2,0),"")</f>
        <v/>
      </c>
      <c r="GC596" s="7" t="str">
        <f>+IFERROR(VLOOKUP(FZ596,Auxiliar!$A:$C,3,0),"")</f>
        <v/>
      </c>
      <c r="GD596" s="1"/>
      <c r="GE596" s="12"/>
      <c r="GF596" s="6" t="str">
        <f>+IFERROR(VALUE(RIGHT(Tabla33[[#This Row],[B2B]],6)),"")</f>
        <v/>
      </c>
      <c r="GG596" s="6" t="str">
        <f>+IFERROR(VLOOKUP(GE596,Auxiliar!$A:$C,2,0),"")</f>
        <v/>
      </c>
      <c r="GH596" s="7" t="str">
        <f>+IFERROR(VLOOKUP(GE596,Auxiliar!$A:$C,3,0),"")</f>
        <v/>
      </c>
    </row>
    <row r="597" spans="1:190" x14ac:dyDescent="0.25">
      <c r="A597" s="1"/>
      <c r="B597" s="1"/>
      <c r="C597" t="str">
        <f>+IFERROR(VLOOKUP(B597,Auxiliar!$A:$C,2,0),"")</f>
        <v/>
      </c>
      <c r="D597" s="5" t="str">
        <f>+IFERROR(VLOOKUP(B597,Auxiliar!$A:$C,3,0),"")</f>
        <v/>
      </c>
      <c r="S597" s="1">
        <v>6158</v>
      </c>
      <c r="T597" s="1" t="s">
        <v>9</v>
      </c>
      <c r="U597" s="6">
        <f>+IFERROR(VALUE(RIGHT(Tabla4[[#This Row],[B2B]],6)),"")</f>
        <v>6158</v>
      </c>
      <c r="V597" s="6" t="str">
        <f>+IFERROR(VLOOKUP(T597,Auxiliar!$A:$C,2,0),"")</f>
        <v>CORE</v>
      </c>
      <c r="W597" s="7" t="str">
        <f>+IFERROR(VLOOKUP(T597,Auxiliar!$A:$C,3,0),"")</f>
        <v>0b 1% | 2b 5% | 4b 6%</v>
      </c>
      <c r="AK597" s="1">
        <v>5889</v>
      </c>
      <c r="AL597" s="1" t="s">
        <v>30</v>
      </c>
      <c r="AM597" s="6">
        <f>+IFERROR(VALUE(RIGHT(Tabla7[[#This Row],[B2B]],6)),"")</f>
        <v>5889</v>
      </c>
      <c r="AN597" s="6" t="str">
        <f>+IFERROR(VLOOKUP(AL597,Auxiliar!$A:$C,2,0),"")</f>
        <v>LATONES</v>
      </c>
      <c r="AO597" s="7" t="str">
        <f>+IFERROR(VLOOKUP(AL597,Auxiliar!$A:$C,3,0),"")</f>
        <v>1b 4% | 5b 7% | 97b 0%</v>
      </c>
      <c r="AW597" s="1"/>
      <c r="AX597" s="1" t="s">
        <v>32</v>
      </c>
      <c r="AY597" s="6" t="str">
        <f>+IFERROR(VALUE(RIGHT(Tabla9[[#This Row],[B2B]],6)),"")</f>
        <v/>
      </c>
      <c r="AZ597" s="6" t="str">
        <f>+IFERROR(VLOOKUP(AX597,Auxiliar!$A:$C,2,0),"")</f>
        <v>LATONES</v>
      </c>
      <c r="BA597" s="7" t="str">
        <f>+IFERROR(VLOOKUP(AX597,Auxiliar!$A:$C,3,0),"")</f>
        <v>2b 3% | 4b 4% | 6b 5% | 10b 8%  | 385b 0%</v>
      </c>
      <c r="BI597" s="1"/>
      <c r="BJ597" s="1"/>
      <c r="BK597" s="6" t="str">
        <f>+IFERROR(VALUE(RIGHT(Tabla11[[#This Row],[B2B]],6)),"")</f>
        <v/>
      </c>
      <c r="BL597" s="6" t="str">
        <f>+IFERROR(VLOOKUP(BJ597,Auxiliar!$A:$C,2,0),"")</f>
        <v/>
      </c>
      <c r="BM597" s="7" t="str">
        <f>+IFERROR(VLOOKUP(BJ597,Auxiliar!$A:$C,3,0),"")</f>
        <v/>
      </c>
      <c r="BO597" s="1">
        <v>2715</v>
      </c>
      <c r="BP597" s="1" t="s">
        <v>39</v>
      </c>
      <c r="BQ597" s="6">
        <f>+IFERROR(VALUE(RIGHT(Tabla12[[#This Row],[B2B]],6)),"")</f>
        <v>2715</v>
      </c>
      <c r="BR597" s="6" t="str">
        <f>+IFERROR(VLOOKUP(BP597,Auxiliar!$A:$C,2,0),"")</f>
        <v>VALUE LITRO</v>
      </c>
      <c r="BS597" s="7" t="str">
        <f>+IFERROR(VLOOKUP(BP597,Auxiliar!$A:$C,3,0),"")</f>
        <v>1b 12%</v>
      </c>
      <c r="CA597" s="1">
        <v>4988</v>
      </c>
      <c r="CB597" s="1" t="s">
        <v>35</v>
      </c>
      <c r="CC597" s="6">
        <f>+IFERROR(VALUE(RIGHT(Tabla14[[#This Row],[B2B]],6)),"")</f>
        <v>4988</v>
      </c>
      <c r="CD597" s="6" t="str">
        <f>+IFERROR(VLOOKUP(CB597,Auxiliar!$A:$C,2,0),"")</f>
        <v>Corona 710cc</v>
      </c>
      <c r="CE597" s="7" t="str">
        <f>+IFERROR(VLOOKUP(CB597,Auxiliar!$A:$C,3,0),"")</f>
        <v>1b 10% | 85b 0%</v>
      </c>
      <c r="CG597" s="1"/>
      <c r="CH597" s="1"/>
      <c r="CI597" s="6" t="str">
        <f>+IFERROR(VALUE(RIGHT(Tabla15[[#This Row],[B2B]],6)),"")</f>
        <v/>
      </c>
      <c r="CJ597" s="6" t="str">
        <f>+IFERROR(VLOOKUP(CH597,Auxiliar!$A:$C,2,0),"")</f>
        <v/>
      </c>
      <c r="CK597" s="7" t="str">
        <f>+IFERROR(VLOOKUP(CH597,Auxiliar!$A:$C,3,0),"")</f>
        <v/>
      </c>
      <c r="CM597" s="1">
        <v>4942</v>
      </c>
      <c r="CN597" s="1" t="s">
        <v>20</v>
      </c>
      <c r="CO597" s="6">
        <v>4942</v>
      </c>
      <c r="CP597" s="6" t="s">
        <v>20</v>
      </c>
      <c r="CQ597" s="7" t="s">
        <v>21</v>
      </c>
      <c r="CS597" s="1"/>
      <c r="CT597" s="1"/>
      <c r="CU597" s="6" t="str">
        <f>+IFERROR(VALUE(RIGHT(Tabla17[[#This Row],[B2B]],6)),"")</f>
        <v/>
      </c>
      <c r="CV597" s="6" t="str">
        <f>+IFERROR(VLOOKUP(CT597,Auxiliar!$A:$C,2,0),"")</f>
        <v/>
      </c>
      <c r="CW597" s="7" t="str">
        <f>+IFERROR(VLOOKUP(CT597,Auxiliar!$A:$C,3,0),"")</f>
        <v/>
      </c>
      <c r="CY597" s="1">
        <v>4942</v>
      </c>
      <c r="CZ597" s="1" t="s">
        <v>16</v>
      </c>
      <c r="DA597" s="6">
        <f>+IFERROR(VALUE(RIGHT(Tabla18[[#This Row],[B2B]],6)),"")</f>
        <v>4942</v>
      </c>
      <c r="DB597" s="6" t="str">
        <f>+IFERROR(VLOOKUP(CZ597,Auxiliar!$A:$C,2,0),"")</f>
        <v>PREMIUM</v>
      </c>
      <c r="DC597" s="7" t="str">
        <f>+IFERROR(VLOOKUP(CZ597,Auxiliar!$A:$C,3,0),"")</f>
        <v>0b 0% | 2b 2% | 5b 3,5% | 10b 5%</v>
      </c>
      <c r="DE597" s="1">
        <v>4942</v>
      </c>
      <c r="DF597" s="1" t="s">
        <v>19</v>
      </c>
      <c r="DG597" s="6">
        <f>+IFERROR(VALUE(RIGHT(Tabla19[[#This Row],[B2B]],6)),"")</f>
        <v>4942</v>
      </c>
      <c r="DH597" s="6" t="str">
        <f>+IFERROR(VLOOKUP(DF597,Auxiliar!$A:$C,2,0),"")</f>
        <v>MICHELOB</v>
      </c>
      <c r="DI597" s="7" t="str">
        <f>+IFERROR(VLOOKUP(DF597,Auxiliar!$A:$C,3,0),"")</f>
        <v>1b 7% | 3b 22% | 8b 27%</v>
      </c>
      <c r="DK597" s="1"/>
      <c r="DL597" s="1"/>
      <c r="DM597" s="6" t="str">
        <f>+IFERROR(VALUE(RIGHT(Tabla20[[#This Row],[B2B]],6)),"")</f>
        <v/>
      </c>
      <c r="DN597" s="6" t="str">
        <f>+IFERROR(VLOOKUP(DL597,Auxiliar!$A:$C,2,0),"")</f>
        <v/>
      </c>
      <c r="DO597" s="7" t="str">
        <f>+IFERROR(VLOOKUP(DL597,Auxiliar!$A:$C,3,0),"")</f>
        <v/>
      </c>
      <c r="DQ597" s="1">
        <v>4940</v>
      </c>
      <c r="DR597" s="12" t="s">
        <v>24</v>
      </c>
      <c r="DS597" s="6">
        <f>+IFERROR(VALUE(RIGHT(Tabla21[[#This Row],[B2B]],6)),"")</f>
        <v>4940</v>
      </c>
      <c r="DT597" s="6" t="str">
        <f>+IFERROR(VLOOKUP(DR597,Auxiliar!$A:$C,2,0),"")</f>
        <v>CORONA PORRON</v>
      </c>
      <c r="DU597" s="7" t="str">
        <f>+IFERROR(VLOOKUP(DR597,Auxiliar!$A:$C,3,0),"")</f>
        <v>1b 5% | 20b 0%</v>
      </c>
      <c r="DW597" s="1">
        <v>2732</v>
      </c>
      <c r="DX597" s="12" t="s">
        <v>43</v>
      </c>
      <c r="DY597" s="6">
        <f>+IFERROR(VALUE(RIGHT(Tabla22[[#This Row],[B2B]],6)),"")</f>
        <v>2732</v>
      </c>
      <c r="DZ597" s="6" t="str">
        <f>+IFERROR(VLOOKUP(DX597,Auxiliar!$A:$C,2,0),"")</f>
        <v xml:space="preserve">VALUE LATA </v>
      </c>
      <c r="EA597" s="7" t="str">
        <f>+IFERROR(VLOOKUP(DX597,Auxiliar!$A:$C,3,0),"")</f>
        <v>1b 15% | 100b 18%</v>
      </c>
      <c r="EC597" s="1">
        <v>11795</v>
      </c>
      <c r="ED597" s="12" t="s">
        <v>47</v>
      </c>
      <c r="EE597" s="6">
        <f>+IFERROR(VALUE(RIGHT(Tabla23[[#This Row],[B2B]],6)),"")</f>
        <v>11795</v>
      </c>
      <c r="EF597" s="6" t="str">
        <f>+IFERROR(VLOOKUP(ED597,Auxiliar!$A:$C,2,0),"")</f>
        <v>VALUE LATON</v>
      </c>
      <c r="EG597" s="7" t="str">
        <f>+IFERROR(VLOOKUP(ED597,Auxiliar!$A:$C,3,0),"")</f>
        <v>1b 10% | 5b 15% | 192b 0%</v>
      </c>
      <c r="EI597" s="1"/>
      <c r="EJ597" s="12"/>
      <c r="EK597" s="6" t="str">
        <f>+IFERROR(VALUE(RIGHT(Tabla24[[#This Row],[B2B]],6)),"")</f>
        <v/>
      </c>
      <c r="EL597" s="6" t="str">
        <f>+IFERROR(VLOOKUP(EJ597,Auxiliar!$A:$C,2,0),"")</f>
        <v/>
      </c>
      <c r="EM597" s="7" t="str">
        <f>+IFERROR(VLOOKUP(EJ597,Auxiliar!$A:$C,3,0),"")</f>
        <v/>
      </c>
      <c r="EO597" s="1"/>
      <c r="EP597" s="12"/>
      <c r="EQ597" s="6" t="str">
        <f>+IFERROR(VALUE(RIGHT(Tabla25[[#This Row],[B2B]],6)),"")</f>
        <v/>
      </c>
      <c r="ER597" s="6" t="str">
        <f>+IFERROR(VLOOKUP(EP597,Auxiliar!$A:$C,2,0),"")</f>
        <v/>
      </c>
      <c r="ES597" s="7" t="str">
        <f>+IFERROR(VLOOKUP(EP597,Auxiliar!$A:$C,3,0),"")</f>
        <v/>
      </c>
      <c r="EU597" s="1"/>
      <c r="EV597" s="12"/>
      <c r="EW597" s="6" t="str">
        <f>+IFERROR(VALUE(RIGHT(Tabla26[[#This Row],[B2B]],6)),"")</f>
        <v/>
      </c>
      <c r="EX597" s="6" t="str">
        <f>+IFERROR(VLOOKUP(EV597,Auxiliar!$A:$C,2,0),"")</f>
        <v/>
      </c>
      <c r="EY597" s="7" t="str">
        <f>+IFERROR(VLOOKUP(EV597,Auxiliar!$A:$C,3,0),"")</f>
        <v/>
      </c>
      <c r="EZ597" s="1"/>
      <c r="FA597" s="12"/>
      <c r="FB597" s="6" t="str">
        <f>+IFERROR(VALUE(RIGHT(Tabla27[[#This Row],[B2B]],6)),"")</f>
        <v/>
      </c>
      <c r="FC597" s="6" t="str">
        <f>+IFERROR(VLOOKUP(FA597,Auxiliar!$A:$C,2,0),"")</f>
        <v/>
      </c>
      <c r="FD597" s="7" t="str">
        <f>+IFERROR(VLOOKUP(FA597,Auxiliar!$A:$C,3,0),"")</f>
        <v/>
      </c>
      <c r="FE597" s="1"/>
      <c r="FF597" s="12"/>
      <c r="FG597" s="6" t="str">
        <f>+IFERROR(VALUE(RIGHT(Tabla28[[#This Row],[B2B]],6)),"")</f>
        <v/>
      </c>
      <c r="FH597" s="6" t="str">
        <f>+IFERROR(VLOOKUP(FF597,Auxiliar!$A:$C,2,0),"")</f>
        <v/>
      </c>
      <c r="FI597" s="7" t="str">
        <f>+IFERROR(VLOOKUP(FF597,Auxiliar!$A:$C,3,0),"")</f>
        <v/>
      </c>
      <c r="FJ597" s="1"/>
      <c r="FK597" s="12"/>
      <c r="FL597" s="6" t="str">
        <f>+IFERROR(VALUE(RIGHT(Tabla29[[#This Row],[B2B]],6)),"")</f>
        <v/>
      </c>
      <c r="FM597" s="6" t="str">
        <f>+IFERROR(VLOOKUP(FK597,Auxiliar!$A:$C,2,0),"")</f>
        <v/>
      </c>
      <c r="FN597" s="7" t="str">
        <f>+IFERROR(VLOOKUP(FK597,Auxiliar!$A:$C,3,0),"")</f>
        <v/>
      </c>
      <c r="FO597" s="1"/>
      <c r="FP597" s="12"/>
      <c r="FQ597" s="6" t="str">
        <f>+IFERROR(VALUE(RIGHT(Tabla30[[#This Row],[B2B]],6)),"")</f>
        <v/>
      </c>
      <c r="FR597" s="6" t="str">
        <f>+IFERROR(VLOOKUP(FP597,Auxiliar!$A:$C,2,0),"")</f>
        <v/>
      </c>
      <c r="FS597" s="7"/>
      <c r="FT597" s="1"/>
      <c r="FU597" s="12"/>
      <c r="FV597" s="6" t="str">
        <f>+IFERROR(VALUE(RIGHT(Tabla31[[#This Row],[B2B]],6)),"")</f>
        <v/>
      </c>
      <c r="FW597" s="6" t="str">
        <f>+IFERROR(VLOOKUP(FU597,Auxiliar!$A:$C,2,0),"")</f>
        <v/>
      </c>
      <c r="FX597" s="7" t="str">
        <f>+IFERROR(VLOOKUP(FU597,Auxiliar!$A:$C,3,0),"")</f>
        <v/>
      </c>
      <c r="FY597" s="1"/>
      <c r="FZ597" s="12"/>
      <c r="GA597" s="6" t="str">
        <f>+IFERROR(VALUE(RIGHT(Tabla32[[#This Row],[B2B]],6)),"")</f>
        <v/>
      </c>
      <c r="GB597" s="6" t="str">
        <f>+IFERROR(VLOOKUP(FZ597,Auxiliar!$A:$C,2,0),"")</f>
        <v/>
      </c>
      <c r="GC597" s="7" t="str">
        <f>+IFERROR(VLOOKUP(FZ597,Auxiliar!$A:$C,3,0),"")</f>
        <v/>
      </c>
      <c r="GD597" s="1"/>
      <c r="GE597" s="12"/>
      <c r="GF597" s="6" t="str">
        <f>+IFERROR(VALUE(RIGHT(Tabla33[[#This Row],[B2B]],6)),"")</f>
        <v/>
      </c>
      <c r="GG597" s="6" t="str">
        <f>+IFERROR(VLOOKUP(GE597,Auxiliar!$A:$C,2,0),"")</f>
        <v/>
      </c>
      <c r="GH597" s="7" t="str">
        <f>+IFERROR(VLOOKUP(GE597,Auxiliar!$A:$C,3,0),"")</f>
        <v/>
      </c>
    </row>
    <row r="598" spans="1:190" x14ac:dyDescent="0.25">
      <c r="A598" s="1"/>
      <c r="B598" s="1"/>
      <c r="C598" t="str">
        <f>+IFERROR(VLOOKUP(B598,Auxiliar!$A:$C,2,0),"")</f>
        <v/>
      </c>
      <c r="D598" s="5" t="str">
        <f>+IFERROR(VLOOKUP(B598,Auxiliar!$A:$C,3,0),"")</f>
        <v/>
      </c>
      <c r="S598" s="1">
        <v>6159</v>
      </c>
      <c r="T598" s="1" t="s">
        <v>9</v>
      </c>
      <c r="U598" s="6">
        <f>+IFERROR(VALUE(RIGHT(Tabla4[[#This Row],[B2B]],6)),"")</f>
        <v>6159</v>
      </c>
      <c r="V598" s="6" t="str">
        <f>+IFERROR(VLOOKUP(T598,Auxiliar!$A:$C,2,0),"")</f>
        <v>CORE</v>
      </c>
      <c r="W598" s="7" t="str">
        <f>+IFERROR(VLOOKUP(T598,Auxiliar!$A:$C,3,0),"")</f>
        <v>0b 1% | 2b 5% | 4b 6%</v>
      </c>
      <c r="AK598" s="1">
        <v>5902</v>
      </c>
      <c r="AL598" s="1" t="s">
        <v>30</v>
      </c>
      <c r="AM598" s="6">
        <f>+IFERROR(VALUE(RIGHT(Tabla7[[#This Row],[B2B]],6)),"")</f>
        <v>5902</v>
      </c>
      <c r="AN598" s="6" t="str">
        <f>+IFERROR(VLOOKUP(AL598,Auxiliar!$A:$C,2,0),"")</f>
        <v>LATONES</v>
      </c>
      <c r="AO598" s="7" t="str">
        <f>+IFERROR(VLOOKUP(AL598,Auxiliar!$A:$C,3,0),"")</f>
        <v>1b 4% | 5b 7% | 97b 0%</v>
      </c>
      <c r="AW598" s="1"/>
      <c r="AX598" s="1" t="s">
        <v>32</v>
      </c>
      <c r="AY598" s="6" t="str">
        <f>+IFERROR(VALUE(RIGHT(Tabla9[[#This Row],[B2B]],6)),"")</f>
        <v/>
      </c>
      <c r="AZ598" s="6" t="str">
        <f>+IFERROR(VLOOKUP(AX598,Auxiliar!$A:$C,2,0),"")</f>
        <v>LATONES</v>
      </c>
      <c r="BA598" s="7" t="str">
        <f>+IFERROR(VLOOKUP(AX598,Auxiliar!$A:$C,3,0),"")</f>
        <v>2b 3% | 4b 4% | 6b 5% | 10b 8%  | 385b 0%</v>
      </c>
      <c r="BI598" s="1"/>
      <c r="BJ598" s="1"/>
      <c r="BK598" s="6" t="str">
        <f>+IFERROR(VALUE(RIGHT(Tabla11[[#This Row],[B2B]],6)),"")</f>
        <v/>
      </c>
      <c r="BL598" s="6" t="str">
        <f>+IFERROR(VLOOKUP(BJ598,Auxiliar!$A:$C,2,0),"")</f>
        <v/>
      </c>
      <c r="BM598" s="7" t="str">
        <f>+IFERROR(VLOOKUP(BJ598,Auxiliar!$A:$C,3,0),"")</f>
        <v/>
      </c>
      <c r="BO598" s="1">
        <v>11799</v>
      </c>
      <c r="BP598" s="1" t="s">
        <v>39</v>
      </c>
      <c r="BQ598" s="6">
        <f>+IFERROR(VALUE(RIGHT(Tabla12[[#This Row],[B2B]],6)),"")</f>
        <v>11799</v>
      </c>
      <c r="BR598" s="6" t="str">
        <f>+IFERROR(VLOOKUP(BP598,Auxiliar!$A:$C,2,0),"")</f>
        <v>VALUE LITRO</v>
      </c>
      <c r="BS598" s="7" t="str">
        <f>+IFERROR(VLOOKUP(BP598,Auxiliar!$A:$C,3,0),"")</f>
        <v>1b 12%</v>
      </c>
      <c r="CA598" s="1">
        <v>4994</v>
      </c>
      <c r="CB598" s="1" t="s">
        <v>35</v>
      </c>
      <c r="CC598" s="6">
        <f>+IFERROR(VALUE(RIGHT(Tabla14[[#This Row],[B2B]],6)),"")</f>
        <v>4994</v>
      </c>
      <c r="CD598" s="6" t="str">
        <f>+IFERROR(VLOOKUP(CB598,Auxiliar!$A:$C,2,0),"")</f>
        <v>Corona 710cc</v>
      </c>
      <c r="CE598" s="7" t="str">
        <f>+IFERROR(VLOOKUP(CB598,Auxiliar!$A:$C,3,0),"")</f>
        <v>1b 10% | 85b 0%</v>
      </c>
      <c r="CG598" s="1"/>
      <c r="CH598" s="1"/>
      <c r="CI598" s="6" t="str">
        <f>+IFERROR(VALUE(RIGHT(Tabla15[[#This Row],[B2B]],6)),"")</f>
        <v/>
      </c>
      <c r="CJ598" s="6" t="str">
        <f>+IFERROR(VLOOKUP(CH598,Auxiliar!$A:$C,2,0),"")</f>
        <v/>
      </c>
      <c r="CK598" s="7" t="str">
        <f>+IFERROR(VLOOKUP(CH598,Auxiliar!$A:$C,3,0),"")</f>
        <v/>
      </c>
      <c r="CM598" s="1">
        <v>4949</v>
      </c>
      <c r="CN598" s="1" t="s">
        <v>20</v>
      </c>
      <c r="CO598" s="6">
        <v>4949</v>
      </c>
      <c r="CP598" s="6" t="s">
        <v>20</v>
      </c>
      <c r="CQ598" s="7" t="s">
        <v>21</v>
      </c>
      <c r="CS598" s="1"/>
      <c r="CT598" s="1"/>
      <c r="CU598" s="6" t="str">
        <f>+IFERROR(VALUE(RIGHT(Tabla17[[#This Row],[B2B]],6)),"")</f>
        <v/>
      </c>
      <c r="CV598" s="6" t="str">
        <f>+IFERROR(VLOOKUP(CT598,Auxiliar!$A:$C,2,0),"")</f>
        <v/>
      </c>
      <c r="CW598" s="7" t="str">
        <f>+IFERROR(VLOOKUP(CT598,Auxiliar!$A:$C,3,0),"")</f>
        <v/>
      </c>
      <c r="CY598" s="1">
        <v>4949</v>
      </c>
      <c r="CZ598" s="1" t="s">
        <v>16</v>
      </c>
      <c r="DA598" s="6">
        <f>+IFERROR(VALUE(RIGHT(Tabla18[[#This Row],[B2B]],6)),"")</f>
        <v>4949</v>
      </c>
      <c r="DB598" s="6" t="str">
        <f>+IFERROR(VLOOKUP(CZ598,Auxiliar!$A:$C,2,0),"")</f>
        <v>PREMIUM</v>
      </c>
      <c r="DC598" s="7" t="str">
        <f>+IFERROR(VLOOKUP(CZ598,Auxiliar!$A:$C,3,0),"")</f>
        <v>0b 0% | 2b 2% | 5b 3,5% | 10b 5%</v>
      </c>
      <c r="DE598" s="1">
        <v>4949</v>
      </c>
      <c r="DF598" s="1" t="s">
        <v>19</v>
      </c>
      <c r="DG598" s="6">
        <f>+IFERROR(VALUE(RIGHT(Tabla19[[#This Row],[B2B]],6)),"")</f>
        <v>4949</v>
      </c>
      <c r="DH598" s="6" t="str">
        <f>+IFERROR(VLOOKUP(DF598,Auxiliar!$A:$C,2,0),"")</f>
        <v>MICHELOB</v>
      </c>
      <c r="DI598" s="7" t="str">
        <f>+IFERROR(VLOOKUP(DF598,Auxiliar!$A:$C,3,0),"")</f>
        <v>1b 7% | 3b 22% | 8b 27%</v>
      </c>
      <c r="DK598" s="1"/>
      <c r="DL598" s="1"/>
      <c r="DM598" s="6" t="str">
        <f>+IFERROR(VALUE(RIGHT(Tabla20[[#This Row],[B2B]],6)),"")</f>
        <v/>
      </c>
      <c r="DN598" s="6" t="str">
        <f>+IFERROR(VLOOKUP(DL598,Auxiliar!$A:$C,2,0),"")</f>
        <v/>
      </c>
      <c r="DO598" s="7" t="str">
        <f>+IFERROR(VLOOKUP(DL598,Auxiliar!$A:$C,3,0),"")</f>
        <v/>
      </c>
      <c r="DQ598" s="1">
        <v>4942</v>
      </c>
      <c r="DR598" s="12" t="s">
        <v>24</v>
      </c>
      <c r="DS598" s="6">
        <f>+IFERROR(VALUE(RIGHT(Tabla21[[#This Row],[B2B]],6)),"")</f>
        <v>4942</v>
      </c>
      <c r="DT598" s="6" t="str">
        <f>+IFERROR(VLOOKUP(DR598,Auxiliar!$A:$C,2,0),"")</f>
        <v>CORONA PORRON</v>
      </c>
      <c r="DU598" s="7" t="str">
        <f>+IFERROR(VLOOKUP(DR598,Auxiliar!$A:$C,3,0),"")</f>
        <v>1b 5% | 20b 0%</v>
      </c>
      <c r="DW598" s="1">
        <v>11808</v>
      </c>
      <c r="DX598" s="12" t="s">
        <v>43</v>
      </c>
      <c r="DY598" s="6">
        <f>+IFERROR(VALUE(RIGHT(Tabla22[[#This Row],[B2B]],6)),"")</f>
        <v>11808</v>
      </c>
      <c r="DZ598" s="6" t="str">
        <f>+IFERROR(VLOOKUP(DX598,Auxiliar!$A:$C,2,0),"")</f>
        <v xml:space="preserve">VALUE LATA </v>
      </c>
      <c r="EA598" s="7" t="str">
        <f>+IFERROR(VLOOKUP(DX598,Auxiliar!$A:$C,3,0),"")</f>
        <v>1b 15% | 100b 18%</v>
      </c>
      <c r="EC598" s="1">
        <v>2715</v>
      </c>
      <c r="ED598" s="12" t="s">
        <v>47</v>
      </c>
      <c r="EE598" s="6">
        <f>+IFERROR(VALUE(RIGHT(Tabla23[[#This Row],[B2B]],6)),"")</f>
        <v>2715</v>
      </c>
      <c r="EF598" s="6" t="str">
        <f>+IFERROR(VLOOKUP(ED598,Auxiliar!$A:$C,2,0),"")</f>
        <v>VALUE LATON</v>
      </c>
      <c r="EG598" s="7" t="str">
        <f>+IFERROR(VLOOKUP(ED598,Auxiliar!$A:$C,3,0),"")</f>
        <v>1b 10% | 5b 15% | 192b 0%</v>
      </c>
      <c r="EI598" s="1"/>
      <c r="EJ598" s="12"/>
      <c r="EK598" s="6" t="str">
        <f>+IFERROR(VALUE(RIGHT(Tabla24[[#This Row],[B2B]],6)),"")</f>
        <v/>
      </c>
      <c r="EL598" s="6" t="str">
        <f>+IFERROR(VLOOKUP(EJ598,Auxiliar!$A:$C,2,0),"")</f>
        <v/>
      </c>
      <c r="EM598" s="7" t="str">
        <f>+IFERROR(VLOOKUP(EJ598,Auxiliar!$A:$C,3,0),"")</f>
        <v/>
      </c>
      <c r="EO598" s="1"/>
      <c r="EP598" s="12"/>
      <c r="EQ598" s="6" t="str">
        <f>+IFERROR(VALUE(RIGHT(Tabla25[[#This Row],[B2B]],6)),"")</f>
        <v/>
      </c>
      <c r="ER598" s="6" t="str">
        <f>+IFERROR(VLOOKUP(EP598,Auxiliar!$A:$C,2,0),"")</f>
        <v/>
      </c>
      <c r="ES598" s="7" t="str">
        <f>+IFERROR(VLOOKUP(EP598,Auxiliar!$A:$C,3,0),"")</f>
        <v/>
      </c>
      <c r="EU598" s="1"/>
      <c r="EV598" s="12"/>
      <c r="EW598" s="6" t="str">
        <f>+IFERROR(VALUE(RIGHT(Tabla26[[#This Row],[B2B]],6)),"")</f>
        <v/>
      </c>
      <c r="EX598" s="6" t="str">
        <f>+IFERROR(VLOOKUP(EV598,Auxiliar!$A:$C,2,0),"")</f>
        <v/>
      </c>
      <c r="EY598" s="7" t="str">
        <f>+IFERROR(VLOOKUP(EV598,Auxiliar!$A:$C,3,0),"")</f>
        <v/>
      </c>
      <c r="EZ598" s="1"/>
      <c r="FA598" s="12"/>
      <c r="FB598" s="6" t="str">
        <f>+IFERROR(VALUE(RIGHT(Tabla27[[#This Row],[B2B]],6)),"")</f>
        <v/>
      </c>
      <c r="FC598" s="6" t="str">
        <f>+IFERROR(VLOOKUP(FA598,Auxiliar!$A:$C,2,0),"")</f>
        <v/>
      </c>
      <c r="FD598" s="7" t="str">
        <f>+IFERROR(VLOOKUP(FA598,Auxiliar!$A:$C,3,0),"")</f>
        <v/>
      </c>
      <c r="FE598" s="1"/>
      <c r="FF598" s="12"/>
      <c r="FG598" s="6" t="str">
        <f>+IFERROR(VALUE(RIGHT(Tabla28[[#This Row],[B2B]],6)),"")</f>
        <v/>
      </c>
      <c r="FH598" s="6" t="str">
        <f>+IFERROR(VLOOKUP(FF598,Auxiliar!$A:$C,2,0),"")</f>
        <v/>
      </c>
      <c r="FI598" s="7" t="str">
        <f>+IFERROR(VLOOKUP(FF598,Auxiliar!$A:$C,3,0),"")</f>
        <v/>
      </c>
      <c r="FJ598" s="1"/>
      <c r="FK598" s="12"/>
      <c r="FL598" s="6" t="str">
        <f>+IFERROR(VALUE(RIGHT(Tabla29[[#This Row],[B2B]],6)),"")</f>
        <v/>
      </c>
      <c r="FM598" s="6" t="str">
        <f>+IFERROR(VLOOKUP(FK598,Auxiliar!$A:$C,2,0),"")</f>
        <v/>
      </c>
      <c r="FN598" s="7" t="str">
        <f>+IFERROR(VLOOKUP(FK598,Auxiliar!$A:$C,3,0),"")</f>
        <v/>
      </c>
      <c r="FO598" s="1"/>
      <c r="FP598" s="12"/>
      <c r="FQ598" s="6" t="str">
        <f>+IFERROR(VALUE(RIGHT(Tabla30[[#This Row],[B2B]],6)),"")</f>
        <v/>
      </c>
      <c r="FR598" s="6" t="str">
        <f>+IFERROR(VLOOKUP(FP598,Auxiliar!$A:$C,2,0),"")</f>
        <v/>
      </c>
      <c r="FS598" s="7"/>
      <c r="FT598" s="1"/>
      <c r="FU598" s="12"/>
      <c r="FV598" s="6" t="str">
        <f>+IFERROR(VALUE(RIGHT(Tabla31[[#This Row],[B2B]],6)),"")</f>
        <v/>
      </c>
      <c r="FW598" s="6" t="str">
        <f>+IFERROR(VLOOKUP(FU598,Auxiliar!$A:$C,2,0),"")</f>
        <v/>
      </c>
      <c r="FX598" s="7" t="str">
        <f>+IFERROR(VLOOKUP(FU598,Auxiliar!$A:$C,3,0),"")</f>
        <v/>
      </c>
      <c r="FY598" s="1"/>
      <c r="FZ598" s="12"/>
      <c r="GA598" s="6" t="str">
        <f>+IFERROR(VALUE(RIGHT(Tabla32[[#This Row],[B2B]],6)),"")</f>
        <v/>
      </c>
      <c r="GB598" s="6" t="str">
        <f>+IFERROR(VLOOKUP(FZ598,Auxiliar!$A:$C,2,0),"")</f>
        <v/>
      </c>
      <c r="GC598" s="7" t="str">
        <f>+IFERROR(VLOOKUP(FZ598,Auxiliar!$A:$C,3,0),"")</f>
        <v/>
      </c>
      <c r="GD598" s="1"/>
      <c r="GE598" s="12"/>
      <c r="GF598" s="6" t="str">
        <f>+IFERROR(VALUE(RIGHT(Tabla33[[#This Row],[B2B]],6)),"")</f>
        <v/>
      </c>
      <c r="GG598" s="6" t="str">
        <f>+IFERROR(VLOOKUP(GE598,Auxiliar!$A:$C,2,0),"")</f>
        <v/>
      </c>
      <c r="GH598" s="7" t="str">
        <f>+IFERROR(VLOOKUP(GE598,Auxiliar!$A:$C,3,0),"")</f>
        <v/>
      </c>
    </row>
    <row r="599" spans="1:190" x14ac:dyDescent="0.25">
      <c r="A599" s="1"/>
      <c r="B599" s="1"/>
      <c r="C599" t="str">
        <f>+IFERROR(VLOOKUP(B599,Auxiliar!$A:$C,2,0),"")</f>
        <v/>
      </c>
      <c r="D599" s="5" t="str">
        <f>+IFERROR(VLOOKUP(B599,Auxiliar!$A:$C,3,0),"")</f>
        <v/>
      </c>
      <c r="S599" s="1">
        <v>6168</v>
      </c>
      <c r="T599" s="1" t="s">
        <v>9</v>
      </c>
      <c r="U599" s="6">
        <f>+IFERROR(VALUE(RIGHT(Tabla4[[#This Row],[B2B]],6)),"")</f>
        <v>6168</v>
      </c>
      <c r="V599" s="6" t="str">
        <f>+IFERROR(VLOOKUP(T599,Auxiliar!$A:$C,2,0),"")</f>
        <v>CORE</v>
      </c>
      <c r="W599" s="7" t="str">
        <f>+IFERROR(VLOOKUP(T599,Auxiliar!$A:$C,3,0),"")</f>
        <v>0b 1% | 2b 5% | 4b 6%</v>
      </c>
      <c r="AK599" s="1">
        <v>5903</v>
      </c>
      <c r="AL599" s="1" t="s">
        <v>30</v>
      </c>
      <c r="AM599" s="6">
        <f>+IFERROR(VALUE(RIGHT(Tabla7[[#This Row],[B2B]],6)),"")</f>
        <v>5903</v>
      </c>
      <c r="AN599" s="6" t="str">
        <f>+IFERROR(VLOOKUP(AL599,Auxiliar!$A:$C,2,0),"")</f>
        <v>LATONES</v>
      </c>
      <c r="AO599" s="7" t="str">
        <f>+IFERROR(VLOOKUP(AL599,Auxiliar!$A:$C,3,0),"")</f>
        <v>1b 4% | 5b 7% | 97b 0%</v>
      </c>
      <c r="AW599" s="1"/>
      <c r="AX599" s="1" t="s">
        <v>32</v>
      </c>
      <c r="AY599" s="6" t="str">
        <f>+IFERROR(VALUE(RIGHT(Tabla9[[#This Row],[B2B]],6)),"")</f>
        <v/>
      </c>
      <c r="AZ599" s="6" t="str">
        <f>+IFERROR(VLOOKUP(AX599,Auxiliar!$A:$C,2,0),"")</f>
        <v>LATONES</v>
      </c>
      <c r="BA599" s="7" t="str">
        <f>+IFERROR(VLOOKUP(AX599,Auxiliar!$A:$C,3,0),"")</f>
        <v>2b 3% | 4b 4% | 6b 5% | 10b 8%  | 385b 0%</v>
      </c>
      <c r="BI599" s="1"/>
      <c r="BJ599" s="1"/>
      <c r="BK599" s="6" t="str">
        <f>+IFERROR(VALUE(RIGHT(Tabla11[[#This Row],[B2B]],6)),"")</f>
        <v/>
      </c>
      <c r="BL599" s="6" t="str">
        <f>+IFERROR(VLOOKUP(BJ599,Auxiliar!$A:$C,2,0),"")</f>
        <v/>
      </c>
      <c r="BM599" s="7" t="str">
        <f>+IFERROR(VLOOKUP(BJ599,Auxiliar!$A:$C,3,0),"")</f>
        <v/>
      </c>
      <c r="BO599" s="1">
        <v>2726</v>
      </c>
      <c r="BP599" s="1" t="s">
        <v>39</v>
      </c>
      <c r="BQ599" s="6">
        <f>+IFERROR(VALUE(RIGHT(Tabla12[[#This Row],[B2B]],6)),"")</f>
        <v>2726</v>
      </c>
      <c r="BR599" s="6" t="str">
        <f>+IFERROR(VLOOKUP(BP599,Auxiliar!$A:$C,2,0),"")</f>
        <v>VALUE LITRO</v>
      </c>
      <c r="BS599" s="7" t="str">
        <f>+IFERROR(VLOOKUP(BP599,Auxiliar!$A:$C,3,0),"")</f>
        <v>1b 12%</v>
      </c>
      <c r="CA599" s="1">
        <v>4998</v>
      </c>
      <c r="CB599" s="1" t="s">
        <v>35</v>
      </c>
      <c r="CC599" s="6">
        <f>+IFERROR(VALUE(RIGHT(Tabla14[[#This Row],[B2B]],6)),"")</f>
        <v>4998</v>
      </c>
      <c r="CD599" s="6" t="str">
        <f>+IFERROR(VLOOKUP(CB599,Auxiliar!$A:$C,2,0),"")</f>
        <v>Corona 710cc</v>
      </c>
      <c r="CE599" s="7" t="str">
        <f>+IFERROR(VLOOKUP(CB599,Auxiliar!$A:$C,3,0),"")</f>
        <v>1b 10% | 85b 0%</v>
      </c>
      <c r="CG599" s="1"/>
      <c r="CH599" s="1"/>
      <c r="CI599" s="6" t="str">
        <f>+IFERROR(VALUE(RIGHT(Tabla15[[#This Row],[B2B]],6)),"")</f>
        <v/>
      </c>
      <c r="CJ599" s="6" t="str">
        <f>+IFERROR(VLOOKUP(CH599,Auxiliar!$A:$C,2,0),"")</f>
        <v/>
      </c>
      <c r="CK599" s="7" t="str">
        <f>+IFERROR(VLOOKUP(CH599,Auxiliar!$A:$C,3,0),"")</f>
        <v/>
      </c>
      <c r="CM599" s="1">
        <v>4950</v>
      </c>
      <c r="CN599" s="1" t="s">
        <v>20</v>
      </c>
      <c r="CO599" s="6">
        <v>4950</v>
      </c>
      <c r="CP599" s="6" t="s">
        <v>20</v>
      </c>
      <c r="CQ599" s="7" t="s">
        <v>21</v>
      </c>
      <c r="CS599" s="1"/>
      <c r="CT599" s="1"/>
      <c r="CU599" s="6" t="str">
        <f>+IFERROR(VALUE(RIGHT(Tabla17[[#This Row],[B2B]],6)),"")</f>
        <v/>
      </c>
      <c r="CV599" s="6" t="str">
        <f>+IFERROR(VLOOKUP(CT599,Auxiliar!$A:$C,2,0),"")</f>
        <v/>
      </c>
      <c r="CW599" s="7" t="str">
        <f>+IFERROR(VLOOKUP(CT599,Auxiliar!$A:$C,3,0),"")</f>
        <v/>
      </c>
      <c r="CY599" s="1">
        <v>4950</v>
      </c>
      <c r="CZ599" s="1" t="s">
        <v>16</v>
      </c>
      <c r="DA599" s="6">
        <f>+IFERROR(VALUE(RIGHT(Tabla18[[#This Row],[B2B]],6)),"")</f>
        <v>4950</v>
      </c>
      <c r="DB599" s="6" t="str">
        <f>+IFERROR(VLOOKUP(CZ599,Auxiliar!$A:$C,2,0),"")</f>
        <v>PREMIUM</v>
      </c>
      <c r="DC599" s="7" t="str">
        <f>+IFERROR(VLOOKUP(CZ599,Auxiliar!$A:$C,3,0),"")</f>
        <v>0b 0% | 2b 2% | 5b 3,5% | 10b 5%</v>
      </c>
      <c r="DE599" s="1">
        <v>4950</v>
      </c>
      <c r="DF599" s="1" t="s">
        <v>19</v>
      </c>
      <c r="DG599" s="6">
        <f>+IFERROR(VALUE(RIGHT(Tabla19[[#This Row],[B2B]],6)),"")</f>
        <v>4950</v>
      </c>
      <c r="DH599" s="6" t="str">
        <f>+IFERROR(VLOOKUP(DF599,Auxiliar!$A:$C,2,0),"")</f>
        <v>MICHELOB</v>
      </c>
      <c r="DI599" s="7" t="str">
        <f>+IFERROR(VLOOKUP(DF599,Auxiliar!$A:$C,3,0),"")</f>
        <v>1b 7% | 3b 22% | 8b 27%</v>
      </c>
      <c r="DK599" s="1"/>
      <c r="DL599" s="1"/>
      <c r="DM599" s="6" t="str">
        <f>+IFERROR(VALUE(RIGHT(Tabla20[[#This Row],[B2B]],6)),"")</f>
        <v/>
      </c>
      <c r="DN599" s="6" t="str">
        <f>+IFERROR(VLOOKUP(DL599,Auxiliar!$A:$C,2,0),"")</f>
        <v/>
      </c>
      <c r="DO599" s="7" t="str">
        <f>+IFERROR(VLOOKUP(DL599,Auxiliar!$A:$C,3,0),"")</f>
        <v/>
      </c>
      <c r="DQ599" s="1">
        <v>4949</v>
      </c>
      <c r="DR599" s="12" t="s">
        <v>24</v>
      </c>
      <c r="DS599" s="6">
        <f>+IFERROR(VALUE(RIGHT(Tabla21[[#This Row],[B2B]],6)),"")</f>
        <v>4949</v>
      </c>
      <c r="DT599" s="6" t="str">
        <f>+IFERROR(VLOOKUP(DR599,Auxiliar!$A:$C,2,0),"")</f>
        <v>CORONA PORRON</v>
      </c>
      <c r="DU599" s="7" t="str">
        <f>+IFERROR(VLOOKUP(DR599,Auxiliar!$A:$C,3,0),"")</f>
        <v>1b 5% | 20b 0%</v>
      </c>
      <c r="DW599" s="1">
        <v>11811</v>
      </c>
      <c r="DX599" s="12" t="s">
        <v>43</v>
      </c>
      <c r="DY599" s="6">
        <f>+IFERROR(VALUE(RIGHT(Tabla22[[#This Row],[B2B]],6)),"")</f>
        <v>11811</v>
      </c>
      <c r="DZ599" s="6" t="str">
        <f>+IFERROR(VLOOKUP(DX599,Auxiliar!$A:$C,2,0),"")</f>
        <v xml:space="preserve">VALUE LATA </v>
      </c>
      <c r="EA599" s="7" t="str">
        <f>+IFERROR(VLOOKUP(DX599,Auxiliar!$A:$C,3,0),"")</f>
        <v>1b 15% | 100b 18%</v>
      </c>
      <c r="EC599" s="1">
        <v>11799</v>
      </c>
      <c r="ED599" s="12" t="s">
        <v>47</v>
      </c>
      <c r="EE599" s="6">
        <f>+IFERROR(VALUE(RIGHT(Tabla23[[#This Row],[B2B]],6)),"")</f>
        <v>11799</v>
      </c>
      <c r="EF599" s="6" t="str">
        <f>+IFERROR(VLOOKUP(ED599,Auxiliar!$A:$C,2,0),"")</f>
        <v>VALUE LATON</v>
      </c>
      <c r="EG599" s="7" t="str">
        <f>+IFERROR(VLOOKUP(ED599,Auxiliar!$A:$C,3,0),"")</f>
        <v>1b 10% | 5b 15% | 192b 0%</v>
      </c>
      <c r="EI599" s="1"/>
      <c r="EJ599" s="12"/>
      <c r="EK599" s="6" t="str">
        <f>+IFERROR(VALUE(RIGHT(Tabla24[[#This Row],[B2B]],6)),"")</f>
        <v/>
      </c>
      <c r="EL599" s="6" t="str">
        <f>+IFERROR(VLOOKUP(EJ599,Auxiliar!$A:$C,2,0),"")</f>
        <v/>
      </c>
      <c r="EM599" s="7" t="str">
        <f>+IFERROR(VLOOKUP(EJ599,Auxiliar!$A:$C,3,0),"")</f>
        <v/>
      </c>
      <c r="EO599" s="1"/>
      <c r="EP599" s="12"/>
      <c r="EQ599" s="6" t="str">
        <f>+IFERROR(VALUE(RIGHT(Tabla25[[#This Row],[B2B]],6)),"")</f>
        <v/>
      </c>
      <c r="ER599" s="6" t="str">
        <f>+IFERROR(VLOOKUP(EP599,Auxiliar!$A:$C,2,0),"")</f>
        <v/>
      </c>
      <c r="ES599" s="7" t="str">
        <f>+IFERROR(VLOOKUP(EP599,Auxiliar!$A:$C,3,0),"")</f>
        <v/>
      </c>
      <c r="EU599" s="1"/>
      <c r="EV599" s="12"/>
      <c r="EW599" s="6" t="str">
        <f>+IFERROR(VALUE(RIGHT(Tabla26[[#This Row],[B2B]],6)),"")</f>
        <v/>
      </c>
      <c r="EX599" s="6" t="str">
        <f>+IFERROR(VLOOKUP(EV599,Auxiliar!$A:$C,2,0),"")</f>
        <v/>
      </c>
      <c r="EY599" s="7" t="str">
        <f>+IFERROR(VLOOKUP(EV599,Auxiliar!$A:$C,3,0),"")</f>
        <v/>
      </c>
      <c r="EZ599" s="1"/>
      <c r="FA599" s="12"/>
      <c r="FB599" s="6" t="str">
        <f>+IFERROR(VALUE(RIGHT(Tabla27[[#This Row],[B2B]],6)),"")</f>
        <v/>
      </c>
      <c r="FC599" s="6" t="str">
        <f>+IFERROR(VLOOKUP(FA599,Auxiliar!$A:$C,2,0),"")</f>
        <v/>
      </c>
      <c r="FD599" s="7" t="str">
        <f>+IFERROR(VLOOKUP(FA599,Auxiliar!$A:$C,3,0),"")</f>
        <v/>
      </c>
      <c r="FE599" s="1"/>
      <c r="FF599" s="12"/>
      <c r="FG599" s="6" t="str">
        <f>+IFERROR(VALUE(RIGHT(Tabla28[[#This Row],[B2B]],6)),"")</f>
        <v/>
      </c>
      <c r="FH599" s="6" t="str">
        <f>+IFERROR(VLOOKUP(FF599,Auxiliar!$A:$C,2,0),"")</f>
        <v/>
      </c>
      <c r="FI599" s="7" t="str">
        <f>+IFERROR(VLOOKUP(FF599,Auxiliar!$A:$C,3,0),"")</f>
        <v/>
      </c>
      <c r="FJ599" s="1"/>
      <c r="FK599" s="12"/>
      <c r="FL599" s="6" t="str">
        <f>+IFERROR(VALUE(RIGHT(Tabla29[[#This Row],[B2B]],6)),"")</f>
        <v/>
      </c>
      <c r="FM599" s="6" t="str">
        <f>+IFERROR(VLOOKUP(FK599,Auxiliar!$A:$C,2,0),"")</f>
        <v/>
      </c>
      <c r="FN599" s="7" t="str">
        <f>+IFERROR(VLOOKUP(FK599,Auxiliar!$A:$C,3,0),"")</f>
        <v/>
      </c>
      <c r="FO599" s="1"/>
      <c r="FP599" s="12"/>
      <c r="FQ599" s="6" t="str">
        <f>+IFERROR(VALUE(RIGHT(Tabla30[[#This Row],[B2B]],6)),"")</f>
        <v/>
      </c>
      <c r="FR599" s="6" t="str">
        <f>+IFERROR(VLOOKUP(FP599,Auxiliar!$A:$C,2,0),"")</f>
        <v/>
      </c>
      <c r="FS599" s="7"/>
      <c r="FT599" s="1"/>
      <c r="FU599" s="12"/>
      <c r="FV599" s="6" t="str">
        <f>+IFERROR(VALUE(RIGHT(Tabla31[[#This Row],[B2B]],6)),"")</f>
        <v/>
      </c>
      <c r="FW599" s="6" t="str">
        <f>+IFERROR(VLOOKUP(FU599,Auxiliar!$A:$C,2,0),"")</f>
        <v/>
      </c>
      <c r="FX599" s="7" t="str">
        <f>+IFERROR(VLOOKUP(FU599,Auxiliar!$A:$C,3,0),"")</f>
        <v/>
      </c>
      <c r="FY599" s="1"/>
      <c r="FZ599" s="12"/>
      <c r="GA599" s="6" t="str">
        <f>+IFERROR(VALUE(RIGHT(Tabla32[[#This Row],[B2B]],6)),"")</f>
        <v/>
      </c>
      <c r="GB599" s="6" t="str">
        <f>+IFERROR(VLOOKUP(FZ599,Auxiliar!$A:$C,2,0),"")</f>
        <v/>
      </c>
      <c r="GC599" s="7" t="str">
        <f>+IFERROR(VLOOKUP(FZ599,Auxiliar!$A:$C,3,0),"")</f>
        <v/>
      </c>
      <c r="GD599" s="1"/>
      <c r="GE599" s="12"/>
      <c r="GF599" s="6" t="str">
        <f>+IFERROR(VALUE(RIGHT(Tabla33[[#This Row],[B2B]],6)),"")</f>
        <v/>
      </c>
      <c r="GG599" s="6" t="str">
        <f>+IFERROR(VLOOKUP(GE599,Auxiliar!$A:$C,2,0),"")</f>
        <v/>
      </c>
      <c r="GH599" s="7" t="str">
        <f>+IFERROR(VLOOKUP(GE599,Auxiliar!$A:$C,3,0),"")</f>
        <v/>
      </c>
    </row>
    <row r="600" spans="1:190" x14ac:dyDescent="0.25">
      <c r="A600" s="1"/>
      <c r="B600" s="1"/>
      <c r="C600" t="str">
        <f>+IFERROR(VLOOKUP(B600,Auxiliar!$A:$C,2,0),"")</f>
        <v/>
      </c>
      <c r="D600" s="5" t="str">
        <f>+IFERROR(VLOOKUP(B600,Auxiliar!$A:$C,3,0),"")</f>
        <v/>
      </c>
      <c r="S600" s="1">
        <v>6170</v>
      </c>
      <c r="T600" s="1" t="s">
        <v>9</v>
      </c>
      <c r="U600" s="6">
        <f>+IFERROR(VALUE(RIGHT(Tabla4[[#This Row],[B2B]],6)),"")</f>
        <v>6170</v>
      </c>
      <c r="V600" s="6" t="str">
        <f>+IFERROR(VLOOKUP(T600,Auxiliar!$A:$C,2,0),"")</f>
        <v>CORE</v>
      </c>
      <c r="W600" s="7" t="str">
        <f>+IFERROR(VLOOKUP(T600,Auxiliar!$A:$C,3,0),"")</f>
        <v>0b 1% | 2b 5% | 4b 6%</v>
      </c>
      <c r="AK600" s="1">
        <v>5905</v>
      </c>
      <c r="AL600" s="1" t="s">
        <v>30</v>
      </c>
      <c r="AM600" s="6">
        <f>+IFERROR(VALUE(RIGHT(Tabla7[[#This Row],[B2B]],6)),"")</f>
        <v>5905</v>
      </c>
      <c r="AN600" s="6" t="str">
        <f>+IFERROR(VLOOKUP(AL600,Auxiliar!$A:$C,2,0),"")</f>
        <v>LATONES</v>
      </c>
      <c r="AO600" s="7" t="str">
        <f>+IFERROR(VLOOKUP(AL600,Auxiliar!$A:$C,3,0),"")</f>
        <v>1b 4% | 5b 7% | 97b 0%</v>
      </c>
      <c r="AW600" s="1"/>
      <c r="AX600" s="1" t="s">
        <v>32</v>
      </c>
      <c r="AY600" s="6" t="str">
        <f>+IFERROR(VALUE(RIGHT(Tabla9[[#This Row],[B2B]],6)),"")</f>
        <v/>
      </c>
      <c r="AZ600" s="6" t="str">
        <f>+IFERROR(VLOOKUP(AX600,Auxiliar!$A:$C,2,0),"")</f>
        <v>LATONES</v>
      </c>
      <c r="BA600" s="7" t="str">
        <f>+IFERROR(VLOOKUP(AX600,Auxiliar!$A:$C,3,0),"")</f>
        <v>2b 3% | 4b 4% | 6b 5% | 10b 8%  | 385b 0%</v>
      </c>
      <c r="BI600" s="1"/>
      <c r="BJ600" s="1"/>
      <c r="BK600" s="6" t="str">
        <f>+IFERROR(VALUE(RIGHT(Tabla11[[#This Row],[B2B]],6)),"")</f>
        <v/>
      </c>
      <c r="BL600" s="6" t="str">
        <f>+IFERROR(VLOOKUP(BJ600,Auxiliar!$A:$C,2,0),"")</f>
        <v/>
      </c>
      <c r="BM600" s="7" t="str">
        <f>+IFERROR(VLOOKUP(BJ600,Auxiliar!$A:$C,3,0),"")</f>
        <v/>
      </c>
      <c r="BO600" s="1">
        <v>2732</v>
      </c>
      <c r="BP600" s="1" t="s">
        <v>39</v>
      </c>
      <c r="BQ600" s="6">
        <f>+IFERROR(VALUE(RIGHT(Tabla12[[#This Row],[B2B]],6)),"")</f>
        <v>2732</v>
      </c>
      <c r="BR600" s="6" t="str">
        <f>+IFERROR(VLOOKUP(BP600,Auxiliar!$A:$C,2,0),"")</f>
        <v>VALUE LITRO</v>
      </c>
      <c r="BS600" s="7" t="str">
        <f>+IFERROR(VLOOKUP(BP600,Auxiliar!$A:$C,3,0),"")</f>
        <v>1b 12%</v>
      </c>
      <c r="CA600" s="1">
        <v>4999</v>
      </c>
      <c r="CB600" s="1" t="s">
        <v>35</v>
      </c>
      <c r="CC600" s="6">
        <f>+IFERROR(VALUE(RIGHT(Tabla14[[#This Row],[B2B]],6)),"")</f>
        <v>4999</v>
      </c>
      <c r="CD600" s="6" t="str">
        <f>+IFERROR(VLOOKUP(CB600,Auxiliar!$A:$C,2,0),"")</f>
        <v>Corona 710cc</v>
      </c>
      <c r="CE600" s="7" t="str">
        <f>+IFERROR(VLOOKUP(CB600,Auxiliar!$A:$C,3,0),"")</f>
        <v>1b 10% | 85b 0%</v>
      </c>
      <c r="CG600" s="1"/>
      <c r="CH600" s="1"/>
      <c r="CI600" s="6" t="str">
        <f>+IFERROR(VALUE(RIGHT(Tabla15[[#This Row],[B2B]],6)),"")</f>
        <v/>
      </c>
      <c r="CJ600" s="6" t="str">
        <f>+IFERROR(VLOOKUP(CH600,Auxiliar!$A:$C,2,0),"")</f>
        <v/>
      </c>
      <c r="CK600" s="7" t="str">
        <f>+IFERROR(VLOOKUP(CH600,Auxiliar!$A:$C,3,0),"")</f>
        <v/>
      </c>
      <c r="CM600" s="1">
        <v>4951</v>
      </c>
      <c r="CN600" s="1" t="s">
        <v>20</v>
      </c>
      <c r="CO600" s="6">
        <v>4951</v>
      </c>
      <c r="CP600" s="6" t="s">
        <v>20</v>
      </c>
      <c r="CQ600" s="7" t="s">
        <v>21</v>
      </c>
      <c r="CS600" s="1"/>
      <c r="CT600" s="1"/>
      <c r="CU600" s="6" t="str">
        <f>+IFERROR(VALUE(RIGHT(Tabla17[[#This Row],[B2B]],6)),"")</f>
        <v/>
      </c>
      <c r="CV600" s="6" t="str">
        <f>+IFERROR(VLOOKUP(CT600,Auxiliar!$A:$C,2,0),"")</f>
        <v/>
      </c>
      <c r="CW600" s="7" t="str">
        <f>+IFERROR(VLOOKUP(CT600,Auxiliar!$A:$C,3,0),"")</f>
        <v/>
      </c>
      <c r="CY600" s="1">
        <v>4951</v>
      </c>
      <c r="CZ600" s="1" t="s">
        <v>16</v>
      </c>
      <c r="DA600" s="6">
        <f>+IFERROR(VALUE(RIGHT(Tabla18[[#This Row],[B2B]],6)),"")</f>
        <v>4951</v>
      </c>
      <c r="DB600" s="6" t="str">
        <f>+IFERROR(VLOOKUP(CZ600,Auxiliar!$A:$C,2,0),"")</f>
        <v>PREMIUM</v>
      </c>
      <c r="DC600" s="7" t="str">
        <f>+IFERROR(VLOOKUP(CZ600,Auxiliar!$A:$C,3,0),"")</f>
        <v>0b 0% | 2b 2% | 5b 3,5% | 10b 5%</v>
      </c>
      <c r="DE600" s="1">
        <v>4951</v>
      </c>
      <c r="DF600" s="1" t="s">
        <v>19</v>
      </c>
      <c r="DG600" s="6">
        <f>+IFERROR(VALUE(RIGHT(Tabla19[[#This Row],[B2B]],6)),"")</f>
        <v>4951</v>
      </c>
      <c r="DH600" s="6" t="str">
        <f>+IFERROR(VLOOKUP(DF600,Auxiliar!$A:$C,2,0),"")</f>
        <v>MICHELOB</v>
      </c>
      <c r="DI600" s="7" t="str">
        <f>+IFERROR(VLOOKUP(DF600,Auxiliar!$A:$C,3,0),"")</f>
        <v>1b 7% | 3b 22% | 8b 27%</v>
      </c>
      <c r="DK600" s="1"/>
      <c r="DL600" s="1"/>
      <c r="DM600" s="6" t="str">
        <f>+IFERROR(VALUE(RIGHT(Tabla20[[#This Row],[B2B]],6)),"")</f>
        <v/>
      </c>
      <c r="DN600" s="6" t="str">
        <f>+IFERROR(VLOOKUP(DL600,Auxiliar!$A:$C,2,0),"")</f>
        <v/>
      </c>
      <c r="DO600" s="7" t="str">
        <f>+IFERROR(VLOOKUP(DL600,Auxiliar!$A:$C,3,0),"")</f>
        <v/>
      </c>
      <c r="DQ600" s="1">
        <v>4950</v>
      </c>
      <c r="DR600" s="12" t="s">
        <v>24</v>
      </c>
      <c r="DS600" s="6">
        <f>+IFERROR(VALUE(RIGHT(Tabla21[[#This Row],[B2B]],6)),"")</f>
        <v>4950</v>
      </c>
      <c r="DT600" s="6" t="str">
        <f>+IFERROR(VLOOKUP(DR600,Auxiliar!$A:$C,2,0),"")</f>
        <v>CORONA PORRON</v>
      </c>
      <c r="DU600" s="7" t="str">
        <f>+IFERROR(VLOOKUP(DR600,Auxiliar!$A:$C,3,0),"")</f>
        <v>1b 5% | 20b 0%</v>
      </c>
      <c r="DW600" s="1">
        <v>2754</v>
      </c>
      <c r="DX600" s="12" t="s">
        <v>43</v>
      </c>
      <c r="DY600" s="6">
        <f>+IFERROR(VALUE(RIGHT(Tabla22[[#This Row],[B2B]],6)),"")</f>
        <v>2754</v>
      </c>
      <c r="DZ600" s="6" t="str">
        <f>+IFERROR(VLOOKUP(DX600,Auxiliar!$A:$C,2,0),"")</f>
        <v xml:space="preserve">VALUE LATA </v>
      </c>
      <c r="EA600" s="7" t="str">
        <f>+IFERROR(VLOOKUP(DX600,Auxiliar!$A:$C,3,0),"")</f>
        <v>1b 15% | 100b 18%</v>
      </c>
      <c r="EC600" s="1">
        <v>2726</v>
      </c>
      <c r="ED600" s="12" t="s">
        <v>47</v>
      </c>
      <c r="EE600" s="6">
        <f>+IFERROR(VALUE(RIGHT(Tabla23[[#This Row],[B2B]],6)),"")</f>
        <v>2726</v>
      </c>
      <c r="EF600" s="6" t="str">
        <f>+IFERROR(VLOOKUP(ED600,Auxiliar!$A:$C,2,0),"")</f>
        <v>VALUE LATON</v>
      </c>
      <c r="EG600" s="7" t="str">
        <f>+IFERROR(VLOOKUP(ED600,Auxiliar!$A:$C,3,0),"")</f>
        <v>1b 10% | 5b 15% | 192b 0%</v>
      </c>
      <c r="EI600" s="1"/>
      <c r="EJ600" s="12"/>
      <c r="EK600" s="6" t="str">
        <f>+IFERROR(VALUE(RIGHT(Tabla24[[#This Row],[B2B]],6)),"")</f>
        <v/>
      </c>
      <c r="EL600" s="6" t="str">
        <f>+IFERROR(VLOOKUP(EJ600,Auxiliar!$A:$C,2,0),"")</f>
        <v/>
      </c>
      <c r="EM600" s="7" t="str">
        <f>+IFERROR(VLOOKUP(EJ600,Auxiliar!$A:$C,3,0),"")</f>
        <v/>
      </c>
      <c r="EO600" s="1"/>
      <c r="EP600" s="12"/>
      <c r="EQ600" s="6" t="str">
        <f>+IFERROR(VALUE(RIGHT(Tabla25[[#This Row],[B2B]],6)),"")</f>
        <v/>
      </c>
      <c r="ER600" s="6" t="str">
        <f>+IFERROR(VLOOKUP(EP600,Auxiliar!$A:$C,2,0),"")</f>
        <v/>
      </c>
      <c r="ES600" s="7" t="str">
        <f>+IFERROR(VLOOKUP(EP600,Auxiliar!$A:$C,3,0),"")</f>
        <v/>
      </c>
      <c r="EU600" s="1"/>
      <c r="EV600" s="12"/>
      <c r="EW600" s="6" t="str">
        <f>+IFERROR(VALUE(RIGHT(Tabla26[[#This Row],[B2B]],6)),"")</f>
        <v/>
      </c>
      <c r="EX600" s="6" t="str">
        <f>+IFERROR(VLOOKUP(EV600,Auxiliar!$A:$C,2,0),"")</f>
        <v/>
      </c>
      <c r="EY600" s="7" t="str">
        <f>+IFERROR(VLOOKUP(EV600,Auxiliar!$A:$C,3,0),"")</f>
        <v/>
      </c>
      <c r="EZ600" s="1"/>
      <c r="FA600" s="12"/>
      <c r="FB600" s="6" t="str">
        <f>+IFERROR(VALUE(RIGHT(Tabla27[[#This Row],[B2B]],6)),"")</f>
        <v/>
      </c>
      <c r="FC600" s="6" t="str">
        <f>+IFERROR(VLOOKUP(FA600,Auxiliar!$A:$C,2,0),"")</f>
        <v/>
      </c>
      <c r="FD600" s="7" t="str">
        <f>+IFERROR(VLOOKUP(FA600,Auxiliar!$A:$C,3,0),"")</f>
        <v/>
      </c>
      <c r="FE600" s="1"/>
      <c r="FF600" s="12"/>
      <c r="FG600" s="6" t="str">
        <f>+IFERROR(VALUE(RIGHT(Tabla28[[#This Row],[B2B]],6)),"")</f>
        <v/>
      </c>
      <c r="FH600" s="6" t="str">
        <f>+IFERROR(VLOOKUP(FF600,Auxiliar!$A:$C,2,0),"")</f>
        <v/>
      </c>
      <c r="FI600" s="7" t="str">
        <f>+IFERROR(VLOOKUP(FF600,Auxiliar!$A:$C,3,0),"")</f>
        <v/>
      </c>
      <c r="FJ600" s="1"/>
      <c r="FK600" s="12"/>
      <c r="FL600" s="6" t="str">
        <f>+IFERROR(VALUE(RIGHT(Tabla29[[#This Row],[B2B]],6)),"")</f>
        <v/>
      </c>
      <c r="FM600" s="6" t="str">
        <f>+IFERROR(VLOOKUP(FK600,Auxiliar!$A:$C,2,0),"")</f>
        <v/>
      </c>
      <c r="FN600" s="7" t="str">
        <f>+IFERROR(VLOOKUP(FK600,Auxiliar!$A:$C,3,0),"")</f>
        <v/>
      </c>
      <c r="FO600" s="1"/>
      <c r="FP600" s="12"/>
      <c r="FQ600" s="6" t="str">
        <f>+IFERROR(VALUE(RIGHT(Tabla30[[#This Row],[B2B]],6)),"")</f>
        <v/>
      </c>
      <c r="FR600" s="6" t="str">
        <f>+IFERROR(VLOOKUP(FP600,Auxiliar!$A:$C,2,0),"")</f>
        <v/>
      </c>
      <c r="FS600" s="7"/>
      <c r="FT600" s="1"/>
      <c r="FU600" s="12"/>
      <c r="FV600" s="6" t="str">
        <f>+IFERROR(VALUE(RIGHT(Tabla31[[#This Row],[B2B]],6)),"")</f>
        <v/>
      </c>
      <c r="FW600" s="6" t="str">
        <f>+IFERROR(VLOOKUP(FU600,Auxiliar!$A:$C,2,0),"")</f>
        <v/>
      </c>
      <c r="FX600" s="7" t="str">
        <f>+IFERROR(VLOOKUP(FU600,Auxiliar!$A:$C,3,0),"")</f>
        <v/>
      </c>
      <c r="FY600" s="1"/>
      <c r="FZ600" s="12"/>
      <c r="GA600" s="6" t="str">
        <f>+IFERROR(VALUE(RIGHT(Tabla32[[#This Row],[B2B]],6)),"")</f>
        <v/>
      </c>
      <c r="GB600" s="6" t="str">
        <f>+IFERROR(VLOOKUP(FZ600,Auxiliar!$A:$C,2,0),"")</f>
        <v/>
      </c>
      <c r="GC600" s="7" t="str">
        <f>+IFERROR(VLOOKUP(FZ600,Auxiliar!$A:$C,3,0),"")</f>
        <v/>
      </c>
      <c r="GD600" s="1"/>
      <c r="GE600" s="12"/>
      <c r="GF600" s="6" t="str">
        <f>+IFERROR(VALUE(RIGHT(Tabla33[[#This Row],[B2B]],6)),"")</f>
        <v/>
      </c>
      <c r="GG600" s="6" t="str">
        <f>+IFERROR(VLOOKUP(GE600,Auxiliar!$A:$C,2,0),"")</f>
        <v/>
      </c>
      <c r="GH600" s="7" t="str">
        <f>+IFERROR(VLOOKUP(GE600,Auxiliar!$A:$C,3,0),"")</f>
        <v/>
      </c>
    </row>
    <row r="601" spans="1:190" x14ac:dyDescent="0.25">
      <c r="A601" s="1"/>
      <c r="B601" s="1"/>
      <c r="C601" t="str">
        <f>+IFERROR(VLOOKUP(B601,Auxiliar!$A:$C,2,0),"")</f>
        <v/>
      </c>
      <c r="D601" s="5" t="str">
        <f>+IFERROR(VLOOKUP(B601,Auxiliar!$A:$C,3,0),"")</f>
        <v/>
      </c>
      <c r="S601" s="1">
        <v>6172</v>
      </c>
      <c r="T601" s="1" t="s">
        <v>9</v>
      </c>
      <c r="U601" s="6">
        <f>+IFERROR(VALUE(RIGHT(Tabla4[[#This Row],[B2B]],6)),"")</f>
        <v>6172</v>
      </c>
      <c r="V601" s="6" t="str">
        <f>+IFERROR(VLOOKUP(T601,Auxiliar!$A:$C,2,0),"")</f>
        <v>CORE</v>
      </c>
      <c r="W601" s="7" t="str">
        <f>+IFERROR(VLOOKUP(T601,Auxiliar!$A:$C,3,0),"")</f>
        <v>0b 1% | 2b 5% | 4b 6%</v>
      </c>
      <c r="AK601" s="1">
        <v>5907</v>
      </c>
      <c r="AL601" s="1" t="s">
        <v>30</v>
      </c>
      <c r="AM601" s="6">
        <f>+IFERROR(VALUE(RIGHT(Tabla7[[#This Row],[B2B]],6)),"")</f>
        <v>5907</v>
      </c>
      <c r="AN601" s="6" t="str">
        <f>+IFERROR(VLOOKUP(AL601,Auxiliar!$A:$C,2,0),"")</f>
        <v>LATONES</v>
      </c>
      <c r="AO601" s="7" t="str">
        <f>+IFERROR(VLOOKUP(AL601,Auxiliar!$A:$C,3,0),"")</f>
        <v>1b 4% | 5b 7% | 97b 0%</v>
      </c>
      <c r="AW601" s="1"/>
      <c r="AX601" s="1" t="s">
        <v>32</v>
      </c>
      <c r="AY601" s="6" t="str">
        <f>+IFERROR(VALUE(RIGHT(Tabla9[[#This Row],[B2B]],6)),"")</f>
        <v/>
      </c>
      <c r="AZ601" s="6" t="str">
        <f>+IFERROR(VLOOKUP(AX601,Auxiliar!$A:$C,2,0),"")</f>
        <v>LATONES</v>
      </c>
      <c r="BA601" s="7" t="str">
        <f>+IFERROR(VLOOKUP(AX601,Auxiliar!$A:$C,3,0),"")</f>
        <v>2b 3% | 4b 4% | 6b 5% | 10b 8%  | 385b 0%</v>
      </c>
      <c r="BI601" s="1"/>
      <c r="BJ601" s="1"/>
      <c r="BK601" s="6" t="str">
        <f>+IFERROR(VALUE(RIGHT(Tabla11[[#This Row],[B2B]],6)),"")</f>
        <v/>
      </c>
      <c r="BL601" s="6" t="str">
        <f>+IFERROR(VLOOKUP(BJ601,Auxiliar!$A:$C,2,0),"")</f>
        <v/>
      </c>
      <c r="BM601" s="7" t="str">
        <f>+IFERROR(VLOOKUP(BJ601,Auxiliar!$A:$C,3,0),"")</f>
        <v/>
      </c>
      <c r="BO601" s="1">
        <v>11808</v>
      </c>
      <c r="BP601" s="1" t="s">
        <v>39</v>
      </c>
      <c r="BQ601" s="6">
        <f>+IFERROR(VALUE(RIGHT(Tabla12[[#This Row],[B2B]],6)),"")</f>
        <v>11808</v>
      </c>
      <c r="BR601" s="6" t="str">
        <f>+IFERROR(VLOOKUP(BP601,Auxiliar!$A:$C,2,0),"")</f>
        <v>VALUE LITRO</v>
      </c>
      <c r="BS601" s="7" t="str">
        <f>+IFERROR(VLOOKUP(BP601,Auxiliar!$A:$C,3,0),"")</f>
        <v>1b 12%</v>
      </c>
      <c r="CA601" s="1">
        <v>5001</v>
      </c>
      <c r="CB601" s="1" t="s">
        <v>35</v>
      </c>
      <c r="CC601" s="6">
        <f>+IFERROR(VALUE(RIGHT(Tabla14[[#This Row],[B2B]],6)),"")</f>
        <v>5001</v>
      </c>
      <c r="CD601" s="6" t="str">
        <f>+IFERROR(VLOOKUP(CB601,Auxiliar!$A:$C,2,0),"")</f>
        <v>Corona 710cc</v>
      </c>
      <c r="CE601" s="7" t="str">
        <f>+IFERROR(VLOOKUP(CB601,Auxiliar!$A:$C,3,0),"")</f>
        <v>1b 10% | 85b 0%</v>
      </c>
      <c r="CG601" s="1"/>
      <c r="CH601" s="1"/>
      <c r="CI601" s="6" t="str">
        <f>+IFERROR(VALUE(RIGHT(Tabla15[[#This Row],[B2B]],6)),"")</f>
        <v/>
      </c>
      <c r="CJ601" s="6" t="str">
        <f>+IFERROR(VLOOKUP(CH601,Auxiliar!$A:$C,2,0),"")</f>
        <v/>
      </c>
      <c r="CK601" s="7" t="str">
        <f>+IFERROR(VLOOKUP(CH601,Auxiliar!$A:$C,3,0),"")</f>
        <v/>
      </c>
      <c r="CM601" s="1">
        <v>4962</v>
      </c>
      <c r="CN601" s="1" t="s">
        <v>20</v>
      </c>
      <c r="CO601" s="6">
        <v>4962</v>
      </c>
      <c r="CP601" s="6" t="s">
        <v>20</v>
      </c>
      <c r="CQ601" s="7" t="s">
        <v>21</v>
      </c>
      <c r="CS601" s="1"/>
      <c r="CT601" s="1"/>
      <c r="CU601" s="6" t="str">
        <f>+IFERROR(VALUE(RIGHT(Tabla17[[#This Row],[B2B]],6)),"")</f>
        <v/>
      </c>
      <c r="CV601" s="6" t="str">
        <f>+IFERROR(VLOOKUP(CT601,Auxiliar!$A:$C,2,0),"")</f>
        <v/>
      </c>
      <c r="CW601" s="7" t="str">
        <f>+IFERROR(VLOOKUP(CT601,Auxiliar!$A:$C,3,0),"")</f>
        <v/>
      </c>
      <c r="CY601" s="1">
        <v>4962</v>
      </c>
      <c r="CZ601" s="1" t="s">
        <v>16</v>
      </c>
      <c r="DA601" s="6">
        <f>+IFERROR(VALUE(RIGHT(Tabla18[[#This Row],[B2B]],6)),"")</f>
        <v>4962</v>
      </c>
      <c r="DB601" s="6" t="str">
        <f>+IFERROR(VLOOKUP(CZ601,Auxiliar!$A:$C,2,0),"")</f>
        <v>PREMIUM</v>
      </c>
      <c r="DC601" s="7" t="str">
        <f>+IFERROR(VLOOKUP(CZ601,Auxiliar!$A:$C,3,0),"")</f>
        <v>0b 0% | 2b 2% | 5b 3,5% | 10b 5%</v>
      </c>
      <c r="DE601" s="1">
        <v>4962</v>
      </c>
      <c r="DF601" s="1" t="s">
        <v>19</v>
      </c>
      <c r="DG601" s="6">
        <f>+IFERROR(VALUE(RIGHT(Tabla19[[#This Row],[B2B]],6)),"")</f>
        <v>4962</v>
      </c>
      <c r="DH601" s="6" t="str">
        <f>+IFERROR(VLOOKUP(DF601,Auxiliar!$A:$C,2,0),"")</f>
        <v>MICHELOB</v>
      </c>
      <c r="DI601" s="7" t="str">
        <f>+IFERROR(VLOOKUP(DF601,Auxiliar!$A:$C,3,0),"")</f>
        <v>1b 7% | 3b 22% | 8b 27%</v>
      </c>
      <c r="DK601" s="1"/>
      <c r="DL601" s="1"/>
      <c r="DM601" s="6" t="str">
        <f>+IFERROR(VALUE(RIGHT(Tabla20[[#This Row],[B2B]],6)),"")</f>
        <v/>
      </c>
      <c r="DN601" s="6" t="str">
        <f>+IFERROR(VLOOKUP(DL601,Auxiliar!$A:$C,2,0),"")</f>
        <v/>
      </c>
      <c r="DO601" s="7" t="str">
        <f>+IFERROR(VLOOKUP(DL601,Auxiliar!$A:$C,3,0),"")</f>
        <v/>
      </c>
      <c r="DQ601" s="1">
        <v>4951</v>
      </c>
      <c r="DR601" s="12" t="s">
        <v>24</v>
      </c>
      <c r="DS601" s="6">
        <f>+IFERROR(VALUE(RIGHT(Tabla21[[#This Row],[B2B]],6)),"")</f>
        <v>4951</v>
      </c>
      <c r="DT601" s="6" t="str">
        <f>+IFERROR(VLOOKUP(DR601,Auxiliar!$A:$C,2,0),"")</f>
        <v>CORONA PORRON</v>
      </c>
      <c r="DU601" s="7" t="str">
        <f>+IFERROR(VLOOKUP(DR601,Auxiliar!$A:$C,3,0),"")</f>
        <v>1b 5% | 20b 0%</v>
      </c>
      <c r="DW601" s="1">
        <v>2758</v>
      </c>
      <c r="DX601" s="12" t="s">
        <v>43</v>
      </c>
      <c r="DY601" s="6">
        <f>+IFERROR(VALUE(RIGHT(Tabla22[[#This Row],[B2B]],6)),"")</f>
        <v>2758</v>
      </c>
      <c r="DZ601" s="6" t="str">
        <f>+IFERROR(VLOOKUP(DX601,Auxiliar!$A:$C,2,0),"")</f>
        <v xml:space="preserve">VALUE LATA </v>
      </c>
      <c r="EA601" s="7" t="str">
        <f>+IFERROR(VLOOKUP(DX601,Auxiliar!$A:$C,3,0),"")</f>
        <v>1b 15% | 100b 18%</v>
      </c>
      <c r="EC601" s="1">
        <v>2732</v>
      </c>
      <c r="ED601" s="12" t="s">
        <v>47</v>
      </c>
      <c r="EE601" s="6">
        <f>+IFERROR(VALUE(RIGHT(Tabla23[[#This Row],[B2B]],6)),"")</f>
        <v>2732</v>
      </c>
      <c r="EF601" s="6" t="str">
        <f>+IFERROR(VLOOKUP(ED601,Auxiliar!$A:$C,2,0),"")</f>
        <v>VALUE LATON</v>
      </c>
      <c r="EG601" s="7" t="str">
        <f>+IFERROR(VLOOKUP(ED601,Auxiliar!$A:$C,3,0),"")</f>
        <v>1b 10% | 5b 15% | 192b 0%</v>
      </c>
      <c r="EI601" s="1"/>
      <c r="EJ601" s="12"/>
      <c r="EK601" s="6" t="str">
        <f>+IFERROR(VALUE(RIGHT(Tabla24[[#This Row],[B2B]],6)),"")</f>
        <v/>
      </c>
      <c r="EL601" s="6" t="str">
        <f>+IFERROR(VLOOKUP(EJ601,Auxiliar!$A:$C,2,0),"")</f>
        <v/>
      </c>
      <c r="EM601" s="7" t="str">
        <f>+IFERROR(VLOOKUP(EJ601,Auxiliar!$A:$C,3,0),"")</f>
        <v/>
      </c>
      <c r="EO601" s="1"/>
      <c r="EP601" s="12"/>
      <c r="EQ601" s="6" t="str">
        <f>+IFERROR(VALUE(RIGHT(Tabla25[[#This Row],[B2B]],6)),"")</f>
        <v/>
      </c>
      <c r="ER601" s="6" t="str">
        <f>+IFERROR(VLOOKUP(EP601,Auxiliar!$A:$C,2,0),"")</f>
        <v/>
      </c>
      <c r="ES601" s="7" t="str">
        <f>+IFERROR(VLOOKUP(EP601,Auxiliar!$A:$C,3,0),"")</f>
        <v/>
      </c>
      <c r="EU601" s="1"/>
      <c r="EV601" s="12"/>
      <c r="EW601" s="6" t="str">
        <f>+IFERROR(VALUE(RIGHT(Tabla26[[#This Row],[B2B]],6)),"")</f>
        <v/>
      </c>
      <c r="EX601" s="6" t="str">
        <f>+IFERROR(VLOOKUP(EV601,Auxiliar!$A:$C,2,0),"")</f>
        <v/>
      </c>
      <c r="EY601" s="7" t="str">
        <f>+IFERROR(VLOOKUP(EV601,Auxiliar!$A:$C,3,0),"")</f>
        <v/>
      </c>
      <c r="EZ601" s="1"/>
      <c r="FA601" s="12"/>
      <c r="FB601" s="6" t="str">
        <f>+IFERROR(VALUE(RIGHT(Tabla27[[#This Row],[B2B]],6)),"")</f>
        <v/>
      </c>
      <c r="FC601" s="6" t="str">
        <f>+IFERROR(VLOOKUP(FA601,Auxiliar!$A:$C,2,0),"")</f>
        <v/>
      </c>
      <c r="FD601" s="7" t="str">
        <f>+IFERROR(VLOOKUP(FA601,Auxiliar!$A:$C,3,0),"")</f>
        <v/>
      </c>
      <c r="FE601" s="1"/>
      <c r="FF601" s="12"/>
      <c r="FG601" s="6" t="str">
        <f>+IFERROR(VALUE(RIGHT(Tabla28[[#This Row],[B2B]],6)),"")</f>
        <v/>
      </c>
      <c r="FH601" s="6" t="str">
        <f>+IFERROR(VLOOKUP(FF601,Auxiliar!$A:$C,2,0),"")</f>
        <v/>
      </c>
      <c r="FI601" s="7" t="str">
        <f>+IFERROR(VLOOKUP(FF601,Auxiliar!$A:$C,3,0),"")</f>
        <v/>
      </c>
      <c r="FJ601" s="1"/>
      <c r="FK601" s="12"/>
      <c r="FL601" s="6" t="str">
        <f>+IFERROR(VALUE(RIGHT(Tabla29[[#This Row],[B2B]],6)),"")</f>
        <v/>
      </c>
      <c r="FM601" s="6" t="str">
        <f>+IFERROR(VLOOKUP(FK601,Auxiliar!$A:$C,2,0),"")</f>
        <v/>
      </c>
      <c r="FN601" s="7" t="str">
        <f>+IFERROR(VLOOKUP(FK601,Auxiliar!$A:$C,3,0),"")</f>
        <v/>
      </c>
      <c r="FO601" s="1"/>
      <c r="FP601" s="12"/>
      <c r="FQ601" s="6" t="str">
        <f>+IFERROR(VALUE(RIGHT(Tabla30[[#This Row],[B2B]],6)),"")</f>
        <v/>
      </c>
      <c r="FR601" s="6" t="str">
        <f>+IFERROR(VLOOKUP(FP601,Auxiliar!$A:$C,2,0),"")</f>
        <v/>
      </c>
      <c r="FS601" s="7"/>
      <c r="FT601" s="1"/>
      <c r="FU601" s="12"/>
      <c r="FV601" s="6" t="str">
        <f>+IFERROR(VALUE(RIGHT(Tabla31[[#This Row],[B2B]],6)),"")</f>
        <v/>
      </c>
      <c r="FW601" s="6" t="str">
        <f>+IFERROR(VLOOKUP(FU601,Auxiliar!$A:$C,2,0),"")</f>
        <v/>
      </c>
      <c r="FX601" s="7" t="str">
        <f>+IFERROR(VLOOKUP(FU601,Auxiliar!$A:$C,3,0),"")</f>
        <v/>
      </c>
      <c r="FY601" s="1"/>
      <c r="FZ601" s="12"/>
      <c r="GA601" s="6" t="str">
        <f>+IFERROR(VALUE(RIGHT(Tabla32[[#This Row],[B2B]],6)),"")</f>
        <v/>
      </c>
      <c r="GB601" s="6" t="str">
        <f>+IFERROR(VLOOKUP(FZ601,Auxiliar!$A:$C,2,0),"")</f>
        <v/>
      </c>
      <c r="GC601" s="7" t="str">
        <f>+IFERROR(VLOOKUP(FZ601,Auxiliar!$A:$C,3,0),"")</f>
        <v/>
      </c>
      <c r="GD601" s="1"/>
      <c r="GE601" s="12"/>
      <c r="GF601" s="6" t="str">
        <f>+IFERROR(VALUE(RIGHT(Tabla33[[#This Row],[B2B]],6)),"")</f>
        <v/>
      </c>
      <c r="GG601" s="6" t="str">
        <f>+IFERROR(VLOOKUP(GE601,Auxiliar!$A:$C,2,0),"")</f>
        <v/>
      </c>
      <c r="GH601" s="7" t="str">
        <f>+IFERROR(VLOOKUP(GE601,Auxiliar!$A:$C,3,0),"")</f>
        <v/>
      </c>
    </row>
    <row r="602" spans="1:190" x14ac:dyDescent="0.25">
      <c r="A602" s="1"/>
      <c r="B602" s="1"/>
      <c r="C602" t="str">
        <f>+IFERROR(VLOOKUP(B602,Auxiliar!$A:$C,2,0),"")</f>
        <v/>
      </c>
      <c r="D602" s="5" t="str">
        <f>+IFERROR(VLOOKUP(B602,Auxiliar!$A:$C,3,0),"")</f>
        <v/>
      </c>
      <c r="S602" s="1">
        <v>6180</v>
      </c>
      <c r="T602" s="1" t="s">
        <v>9</v>
      </c>
      <c r="U602" s="6">
        <f>+IFERROR(VALUE(RIGHT(Tabla4[[#This Row],[B2B]],6)),"")</f>
        <v>6180</v>
      </c>
      <c r="V602" s="6" t="str">
        <f>+IFERROR(VLOOKUP(T602,Auxiliar!$A:$C,2,0),"")</f>
        <v>CORE</v>
      </c>
      <c r="W602" s="7" t="str">
        <f>+IFERROR(VLOOKUP(T602,Auxiliar!$A:$C,3,0),"")</f>
        <v>0b 1% | 2b 5% | 4b 6%</v>
      </c>
      <c r="AK602" s="1">
        <v>5909</v>
      </c>
      <c r="AL602" s="1" t="s">
        <v>30</v>
      </c>
      <c r="AM602" s="6">
        <f>+IFERROR(VALUE(RIGHT(Tabla7[[#This Row],[B2B]],6)),"")</f>
        <v>5909</v>
      </c>
      <c r="AN602" s="6" t="str">
        <f>+IFERROR(VLOOKUP(AL602,Auxiliar!$A:$C,2,0),"")</f>
        <v>LATONES</v>
      </c>
      <c r="AO602" s="7" t="str">
        <f>+IFERROR(VLOOKUP(AL602,Auxiliar!$A:$C,3,0),"")</f>
        <v>1b 4% | 5b 7% | 97b 0%</v>
      </c>
      <c r="AW602" s="1"/>
      <c r="AX602" s="1" t="s">
        <v>32</v>
      </c>
      <c r="AY602" s="6" t="str">
        <f>+IFERROR(VALUE(RIGHT(Tabla9[[#This Row],[B2B]],6)),"")</f>
        <v/>
      </c>
      <c r="AZ602" s="6" t="str">
        <f>+IFERROR(VLOOKUP(AX602,Auxiliar!$A:$C,2,0),"")</f>
        <v>LATONES</v>
      </c>
      <c r="BA602" s="7" t="str">
        <f>+IFERROR(VLOOKUP(AX602,Auxiliar!$A:$C,3,0),"")</f>
        <v>2b 3% | 4b 4% | 6b 5% | 10b 8%  | 385b 0%</v>
      </c>
      <c r="BI602" s="1"/>
      <c r="BJ602" s="1"/>
      <c r="BK602" s="6" t="str">
        <f>+IFERROR(VALUE(RIGHT(Tabla11[[#This Row],[B2B]],6)),"")</f>
        <v/>
      </c>
      <c r="BL602" s="6" t="str">
        <f>+IFERROR(VLOOKUP(BJ602,Auxiliar!$A:$C,2,0),"")</f>
        <v/>
      </c>
      <c r="BM602" s="7" t="str">
        <f>+IFERROR(VLOOKUP(BJ602,Auxiliar!$A:$C,3,0),"")</f>
        <v/>
      </c>
      <c r="BO602" s="1">
        <v>11811</v>
      </c>
      <c r="BP602" s="1" t="s">
        <v>39</v>
      </c>
      <c r="BQ602" s="6">
        <f>+IFERROR(VALUE(RIGHT(Tabla12[[#This Row],[B2B]],6)),"")</f>
        <v>11811</v>
      </c>
      <c r="BR602" s="6" t="str">
        <f>+IFERROR(VLOOKUP(BP602,Auxiliar!$A:$C,2,0),"")</f>
        <v>VALUE LITRO</v>
      </c>
      <c r="BS602" s="7" t="str">
        <f>+IFERROR(VLOOKUP(BP602,Auxiliar!$A:$C,3,0),"")</f>
        <v>1b 12%</v>
      </c>
      <c r="CA602" s="1">
        <v>5002</v>
      </c>
      <c r="CB602" s="1" t="s">
        <v>35</v>
      </c>
      <c r="CC602" s="6">
        <f>+IFERROR(VALUE(RIGHT(Tabla14[[#This Row],[B2B]],6)),"")</f>
        <v>5002</v>
      </c>
      <c r="CD602" s="6" t="str">
        <f>+IFERROR(VLOOKUP(CB602,Auxiliar!$A:$C,2,0),"")</f>
        <v>Corona 710cc</v>
      </c>
      <c r="CE602" s="7" t="str">
        <f>+IFERROR(VLOOKUP(CB602,Auxiliar!$A:$C,3,0),"")</f>
        <v>1b 10% | 85b 0%</v>
      </c>
      <c r="CG602" s="1"/>
      <c r="CH602" s="1"/>
      <c r="CI602" s="6" t="str">
        <f>+IFERROR(VALUE(RIGHT(Tabla15[[#This Row],[B2B]],6)),"")</f>
        <v/>
      </c>
      <c r="CJ602" s="6" t="str">
        <f>+IFERROR(VLOOKUP(CH602,Auxiliar!$A:$C,2,0),"")</f>
        <v/>
      </c>
      <c r="CK602" s="7" t="str">
        <f>+IFERROR(VLOOKUP(CH602,Auxiliar!$A:$C,3,0),"")</f>
        <v/>
      </c>
      <c r="CM602" s="1">
        <v>4970</v>
      </c>
      <c r="CN602" s="1" t="s">
        <v>20</v>
      </c>
      <c r="CO602" s="6">
        <v>4970</v>
      </c>
      <c r="CP602" s="6" t="s">
        <v>20</v>
      </c>
      <c r="CQ602" s="7" t="s">
        <v>21</v>
      </c>
      <c r="CS602" s="1"/>
      <c r="CT602" s="1"/>
      <c r="CU602" s="6" t="str">
        <f>+IFERROR(VALUE(RIGHT(Tabla17[[#This Row],[B2B]],6)),"")</f>
        <v/>
      </c>
      <c r="CV602" s="6" t="str">
        <f>+IFERROR(VLOOKUP(CT602,Auxiliar!$A:$C,2,0),"")</f>
        <v/>
      </c>
      <c r="CW602" s="7" t="str">
        <f>+IFERROR(VLOOKUP(CT602,Auxiliar!$A:$C,3,0),"")</f>
        <v/>
      </c>
      <c r="CY602" s="1">
        <v>4970</v>
      </c>
      <c r="CZ602" s="1" t="s">
        <v>16</v>
      </c>
      <c r="DA602" s="6">
        <f>+IFERROR(VALUE(RIGHT(Tabla18[[#This Row],[B2B]],6)),"")</f>
        <v>4970</v>
      </c>
      <c r="DB602" s="6" t="str">
        <f>+IFERROR(VLOOKUP(CZ602,Auxiliar!$A:$C,2,0),"")</f>
        <v>PREMIUM</v>
      </c>
      <c r="DC602" s="7" t="str">
        <f>+IFERROR(VLOOKUP(CZ602,Auxiliar!$A:$C,3,0),"")</f>
        <v>0b 0% | 2b 2% | 5b 3,5% | 10b 5%</v>
      </c>
      <c r="DE602" s="1">
        <v>4970</v>
      </c>
      <c r="DF602" s="1" t="s">
        <v>19</v>
      </c>
      <c r="DG602" s="6">
        <f>+IFERROR(VALUE(RIGHT(Tabla19[[#This Row],[B2B]],6)),"")</f>
        <v>4970</v>
      </c>
      <c r="DH602" s="6" t="str">
        <f>+IFERROR(VLOOKUP(DF602,Auxiliar!$A:$C,2,0),"")</f>
        <v>MICHELOB</v>
      </c>
      <c r="DI602" s="7" t="str">
        <f>+IFERROR(VLOOKUP(DF602,Auxiliar!$A:$C,3,0),"")</f>
        <v>1b 7% | 3b 22% | 8b 27%</v>
      </c>
      <c r="DK602" s="1"/>
      <c r="DL602" s="1"/>
      <c r="DM602" s="6" t="str">
        <f>+IFERROR(VALUE(RIGHT(Tabla20[[#This Row],[B2B]],6)),"")</f>
        <v/>
      </c>
      <c r="DN602" s="6" t="str">
        <f>+IFERROR(VLOOKUP(DL602,Auxiliar!$A:$C,2,0),"")</f>
        <v/>
      </c>
      <c r="DO602" s="7" t="str">
        <f>+IFERROR(VLOOKUP(DL602,Auxiliar!$A:$C,3,0),"")</f>
        <v/>
      </c>
      <c r="DQ602" s="1">
        <v>4962</v>
      </c>
      <c r="DR602" s="12" t="s">
        <v>24</v>
      </c>
      <c r="DS602" s="6">
        <f>+IFERROR(VALUE(RIGHT(Tabla21[[#This Row],[B2B]],6)),"")</f>
        <v>4962</v>
      </c>
      <c r="DT602" s="6" t="str">
        <f>+IFERROR(VLOOKUP(DR602,Auxiliar!$A:$C,2,0),"")</f>
        <v>CORONA PORRON</v>
      </c>
      <c r="DU602" s="7" t="str">
        <f>+IFERROR(VLOOKUP(DR602,Auxiliar!$A:$C,3,0),"")</f>
        <v>1b 5% | 20b 0%</v>
      </c>
      <c r="DW602" s="1">
        <v>11821</v>
      </c>
      <c r="DX602" s="12" t="s">
        <v>43</v>
      </c>
      <c r="DY602" s="6">
        <f>+IFERROR(VALUE(RIGHT(Tabla22[[#This Row],[B2B]],6)),"")</f>
        <v>11821</v>
      </c>
      <c r="DZ602" s="6" t="str">
        <f>+IFERROR(VLOOKUP(DX602,Auxiliar!$A:$C,2,0),"")</f>
        <v xml:space="preserve">VALUE LATA </v>
      </c>
      <c r="EA602" s="7" t="str">
        <f>+IFERROR(VLOOKUP(DX602,Auxiliar!$A:$C,3,0),"")</f>
        <v>1b 15% | 100b 18%</v>
      </c>
      <c r="EC602" s="1">
        <v>11808</v>
      </c>
      <c r="ED602" s="12" t="s">
        <v>47</v>
      </c>
      <c r="EE602" s="6">
        <f>+IFERROR(VALUE(RIGHT(Tabla23[[#This Row],[B2B]],6)),"")</f>
        <v>11808</v>
      </c>
      <c r="EF602" s="6" t="str">
        <f>+IFERROR(VLOOKUP(ED602,Auxiliar!$A:$C,2,0),"")</f>
        <v>VALUE LATON</v>
      </c>
      <c r="EG602" s="7" t="str">
        <f>+IFERROR(VLOOKUP(ED602,Auxiliar!$A:$C,3,0),"")</f>
        <v>1b 10% | 5b 15% | 192b 0%</v>
      </c>
      <c r="EI602" s="1"/>
      <c r="EJ602" s="12"/>
      <c r="EK602" s="6" t="str">
        <f>+IFERROR(VALUE(RIGHT(Tabla24[[#This Row],[B2B]],6)),"")</f>
        <v/>
      </c>
      <c r="EL602" s="6" t="str">
        <f>+IFERROR(VLOOKUP(EJ602,Auxiliar!$A:$C,2,0),"")</f>
        <v/>
      </c>
      <c r="EM602" s="7" t="str">
        <f>+IFERROR(VLOOKUP(EJ602,Auxiliar!$A:$C,3,0),"")</f>
        <v/>
      </c>
      <c r="EO602" s="1"/>
      <c r="EP602" s="12"/>
      <c r="EQ602" s="6" t="str">
        <f>+IFERROR(VALUE(RIGHT(Tabla25[[#This Row],[B2B]],6)),"")</f>
        <v/>
      </c>
      <c r="ER602" s="6" t="str">
        <f>+IFERROR(VLOOKUP(EP602,Auxiliar!$A:$C,2,0),"")</f>
        <v/>
      </c>
      <c r="ES602" s="7" t="str">
        <f>+IFERROR(VLOOKUP(EP602,Auxiliar!$A:$C,3,0),"")</f>
        <v/>
      </c>
      <c r="EU602" s="1"/>
      <c r="EV602" s="12"/>
      <c r="EW602" s="6" t="str">
        <f>+IFERROR(VALUE(RIGHT(Tabla26[[#This Row],[B2B]],6)),"")</f>
        <v/>
      </c>
      <c r="EX602" s="6" t="str">
        <f>+IFERROR(VLOOKUP(EV602,Auxiliar!$A:$C,2,0),"")</f>
        <v/>
      </c>
      <c r="EY602" s="7" t="str">
        <f>+IFERROR(VLOOKUP(EV602,Auxiliar!$A:$C,3,0),"")</f>
        <v/>
      </c>
      <c r="EZ602" s="1"/>
      <c r="FA602" s="12"/>
      <c r="FB602" s="6" t="str">
        <f>+IFERROR(VALUE(RIGHT(Tabla27[[#This Row],[B2B]],6)),"")</f>
        <v/>
      </c>
      <c r="FC602" s="6" t="str">
        <f>+IFERROR(VLOOKUP(FA602,Auxiliar!$A:$C,2,0),"")</f>
        <v/>
      </c>
      <c r="FD602" s="7" t="str">
        <f>+IFERROR(VLOOKUP(FA602,Auxiliar!$A:$C,3,0),"")</f>
        <v/>
      </c>
      <c r="FE602" s="1"/>
      <c r="FF602" s="12"/>
      <c r="FG602" s="6" t="str">
        <f>+IFERROR(VALUE(RIGHT(Tabla28[[#This Row],[B2B]],6)),"")</f>
        <v/>
      </c>
      <c r="FH602" s="6" t="str">
        <f>+IFERROR(VLOOKUP(FF602,Auxiliar!$A:$C,2,0),"")</f>
        <v/>
      </c>
      <c r="FI602" s="7" t="str">
        <f>+IFERROR(VLOOKUP(FF602,Auxiliar!$A:$C,3,0),"")</f>
        <v/>
      </c>
      <c r="FJ602" s="1"/>
      <c r="FK602" s="12"/>
      <c r="FL602" s="6" t="str">
        <f>+IFERROR(VALUE(RIGHT(Tabla29[[#This Row],[B2B]],6)),"")</f>
        <v/>
      </c>
      <c r="FM602" s="6" t="str">
        <f>+IFERROR(VLOOKUP(FK602,Auxiliar!$A:$C,2,0),"")</f>
        <v/>
      </c>
      <c r="FN602" s="7" t="str">
        <f>+IFERROR(VLOOKUP(FK602,Auxiliar!$A:$C,3,0),"")</f>
        <v/>
      </c>
      <c r="FO602" s="1"/>
      <c r="FP602" s="12"/>
      <c r="FQ602" s="6" t="str">
        <f>+IFERROR(VALUE(RIGHT(Tabla30[[#This Row],[B2B]],6)),"")</f>
        <v/>
      </c>
      <c r="FR602" s="6" t="str">
        <f>+IFERROR(VLOOKUP(FP602,Auxiliar!$A:$C,2,0),"")</f>
        <v/>
      </c>
      <c r="FS602" s="7"/>
      <c r="FT602" s="1"/>
      <c r="FU602" s="12"/>
      <c r="FV602" s="6" t="str">
        <f>+IFERROR(VALUE(RIGHT(Tabla31[[#This Row],[B2B]],6)),"")</f>
        <v/>
      </c>
      <c r="FW602" s="6" t="str">
        <f>+IFERROR(VLOOKUP(FU602,Auxiliar!$A:$C,2,0),"")</f>
        <v/>
      </c>
      <c r="FX602" s="7" t="str">
        <f>+IFERROR(VLOOKUP(FU602,Auxiliar!$A:$C,3,0),"")</f>
        <v/>
      </c>
      <c r="FY602" s="1"/>
      <c r="FZ602" s="12"/>
      <c r="GA602" s="6" t="str">
        <f>+IFERROR(VALUE(RIGHT(Tabla32[[#This Row],[B2B]],6)),"")</f>
        <v/>
      </c>
      <c r="GB602" s="6" t="str">
        <f>+IFERROR(VLOOKUP(FZ602,Auxiliar!$A:$C,2,0),"")</f>
        <v/>
      </c>
      <c r="GC602" s="7" t="str">
        <f>+IFERROR(VLOOKUP(FZ602,Auxiliar!$A:$C,3,0),"")</f>
        <v/>
      </c>
      <c r="GD602" s="1"/>
      <c r="GE602" s="12"/>
      <c r="GF602" s="6" t="str">
        <f>+IFERROR(VALUE(RIGHT(Tabla33[[#This Row],[B2B]],6)),"")</f>
        <v/>
      </c>
      <c r="GG602" s="6" t="str">
        <f>+IFERROR(VLOOKUP(GE602,Auxiliar!$A:$C,2,0),"")</f>
        <v/>
      </c>
      <c r="GH602" s="7" t="str">
        <f>+IFERROR(VLOOKUP(GE602,Auxiliar!$A:$C,3,0),"")</f>
        <v/>
      </c>
    </row>
    <row r="603" spans="1:190" x14ac:dyDescent="0.25">
      <c r="A603" s="1"/>
      <c r="B603" s="1"/>
      <c r="C603" t="str">
        <f>+IFERROR(VLOOKUP(B603,Auxiliar!$A:$C,2,0),"")</f>
        <v/>
      </c>
      <c r="D603" s="5" t="str">
        <f>+IFERROR(VLOOKUP(B603,Auxiliar!$A:$C,3,0),"")</f>
        <v/>
      </c>
      <c r="S603" s="1">
        <v>6181</v>
      </c>
      <c r="T603" s="1" t="s">
        <v>9</v>
      </c>
      <c r="U603" s="6">
        <f>+IFERROR(VALUE(RIGHT(Tabla4[[#This Row],[B2B]],6)),"")</f>
        <v>6181</v>
      </c>
      <c r="V603" s="6" t="str">
        <f>+IFERROR(VLOOKUP(T603,Auxiliar!$A:$C,2,0),"")</f>
        <v>CORE</v>
      </c>
      <c r="W603" s="7" t="str">
        <f>+IFERROR(VLOOKUP(T603,Auxiliar!$A:$C,3,0),"")</f>
        <v>0b 1% | 2b 5% | 4b 6%</v>
      </c>
      <c r="AK603" s="1">
        <v>5913</v>
      </c>
      <c r="AL603" s="1" t="s">
        <v>30</v>
      </c>
      <c r="AM603" s="6">
        <f>+IFERROR(VALUE(RIGHT(Tabla7[[#This Row],[B2B]],6)),"")</f>
        <v>5913</v>
      </c>
      <c r="AN603" s="6" t="str">
        <f>+IFERROR(VLOOKUP(AL603,Auxiliar!$A:$C,2,0),"")</f>
        <v>LATONES</v>
      </c>
      <c r="AO603" s="7" t="str">
        <f>+IFERROR(VLOOKUP(AL603,Auxiliar!$A:$C,3,0),"")</f>
        <v>1b 4% | 5b 7% | 97b 0%</v>
      </c>
      <c r="AW603" s="1"/>
      <c r="AX603" s="1" t="s">
        <v>32</v>
      </c>
      <c r="AY603" s="6" t="str">
        <f>+IFERROR(VALUE(RIGHT(Tabla9[[#This Row],[B2B]],6)),"")</f>
        <v/>
      </c>
      <c r="AZ603" s="6" t="str">
        <f>+IFERROR(VLOOKUP(AX603,Auxiliar!$A:$C,2,0),"")</f>
        <v>LATONES</v>
      </c>
      <c r="BA603" s="7" t="str">
        <f>+IFERROR(VLOOKUP(AX603,Auxiliar!$A:$C,3,0),"")</f>
        <v>2b 3% | 4b 4% | 6b 5% | 10b 8%  | 385b 0%</v>
      </c>
      <c r="BI603" s="1"/>
      <c r="BJ603" s="1"/>
      <c r="BK603" s="6" t="str">
        <f>+IFERROR(VALUE(RIGHT(Tabla11[[#This Row],[B2B]],6)),"")</f>
        <v/>
      </c>
      <c r="BL603" s="6" t="str">
        <f>+IFERROR(VLOOKUP(BJ603,Auxiliar!$A:$C,2,0),"")</f>
        <v/>
      </c>
      <c r="BM603" s="7" t="str">
        <f>+IFERROR(VLOOKUP(BJ603,Auxiliar!$A:$C,3,0),"")</f>
        <v/>
      </c>
      <c r="BO603" s="1">
        <v>2754</v>
      </c>
      <c r="BP603" s="1" t="s">
        <v>39</v>
      </c>
      <c r="BQ603" s="6">
        <f>+IFERROR(VALUE(RIGHT(Tabla12[[#This Row],[B2B]],6)),"")</f>
        <v>2754</v>
      </c>
      <c r="BR603" s="6" t="str">
        <f>+IFERROR(VLOOKUP(BP603,Auxiliar!$A:$C,2,0),"")</f>
        <v>VALUE LITRO</v>
      </c>
      <c r="BS603" s="7" t="str">
        <f>+IFERROR(VLOOKUP(BP603,Auxiliar!$A:$C,3,0),"")</f>
        <v>1b 12%</v>
      </c>
      <c r="CA603" s="1">
        <v>5004</v>
      </c>
      <c r="CB603" s="1" t="s">
        <v>35</v>
      </c>
      <c r="CC603" s="6">
        <f>+IFERROR(VALUE(RIGHT(Tabla14[[#This Row],[B2B]],6)),"")</f>
        <v>5004</v>
      </c>
      <c r="CD603" s="6" t="str">
        <f>+IFERROR(VLOOKUP(CB603,Auxiliar!$A:$C,2,0),"")</f>
        <v>Corona 710cc</v>
      </c>
      <c r="CE603" s="7" t="str">
        <f>+IFERROR(VLOOKUP(CB603,Auxiliar!$A:$C,3,0),"")</f>
        <v>1b 10% | 85b 0%</v>
      </c>
      <c r="CG603" s="1"/>
      <c r="CH603" s="1"/>
      <c r="CI603" s="6" t="str">
        <f>+IFERROR(VALUE(RIGHT(Tabla15[[#This Row],[B2B]],6)),"")</f>
        <v/>
      </c>
      <c r="CJ603" s="6" t="str">
        <f>+IFERROR(VLOOKUP(CH603,Auxiliar!$A:$C,2,0),"")</f>
        <v/>
      </c>
      <c r="CK603" s="7" t="str">
        <f>+IFERROR(VLOOKUP(CH603,Auxiliar!$A:$C,3,0),"")</f>
        <v/>
      </c>
      <c r="CM603" s="1">
        <v>4981</v>
      </c>
      <c r="CN603" s="1" t="s">
        <v>20</v>
      </c>
      <c r="CO603" s="6">
        <v>4981</v>
      </c>
      <c r="CP603" s="6" t="s">
        <v>20</v>
      </c>
      <c r="CQ603" s="7" t="s">
        <v>21</v>
      </c>
      <c r="CS603" s="1"/>
      <c r="CT603" s="1"/>
      <c r="CU603" s="6" t="str">
        <f>+IFERROR(VALUE(RIGHT(Tabla17[[#This Row],[B2B]],6)),"")</f>
        <v/>
      </c>
      <c r="CV603" s="6" t="str">
        <f>+IFERROR(VLOOKUP(CT603,Auxiliar!$A:$C,2,0),"")</f>
        <v/>
      </c>
      <c r="CW603" s="7" t="str">
        <f>+IFERROR(VLOOKUP(CT603,Auxiliar!$A:$C,3,0),"")</f>
        <v/>
      </c>
      <c r="CY603" s="1">
        <v>4981</v>
      </c>
      <c r="CZ603" s="1" t="s">
        <v>16</v>
      </c>
      <c r="DA603" s="6">
        <f>+IFERROR(VALUE(RIGHT(Tabla18[[#This Row],[B2B]],6)),"")</f>
        <v>4981</v>
      </c>
      <c r="DB603" s="6" t="str">
        <f>+IFERROR(VLOOKUP(CZ603,Auxiliar!$A:$C,2,0),"")</f>
        <v>PREMIUM</v>
      </c>
      <c r="DC603" s="7" t="str">
        <f>+IFERROR(VLOOKUP(CZ603,Auxiliar!$A:$C,3,0),"")</f>
        <v>0b 0% | 2b 2% | 5b 3,5% | 10b 5%</v>
      </c>
      <c r="DE603" s="1">
        <v>4981</v>
      </c>
      <c r="DF603" s="1" t="s">
        <v>19</v>
      </c>
      <c r="DG603" s="6">
        <f>+IFERROR(VALUE(RIGHT(Tabla19[[#This Row],[B2B]],6)),"")</f>
        <v>4981</v>
      </c>
      <c r="DH603" s="6" t="str">
        <f>+IFERROR(VLOOKUP(DF603,Auxiliar!$A:$C,2,0),"")</f>
        <v>MICHELOB</v>
      </c>
      <c r="DI603" s="7" t="str">
        <f>+IFERROR(VLOOKUP(DF603,Auxiliar!$A:$C,3,0),"")</f>
        <v>1b 7% | 3b 22% | 8b 27%</v>
      </c>
      <c r="DK603" s="1"/>
      <c r="DL603" s="1"/>
      <c r="DM603" s="6" t="str">
        <f>+IFERROR(VALUE(RIGHT(Tabla20[[#This Row],[B2B]],6)),"")</f>
        <v/>
      </c>
      <c r="DN603" s="6" t="str">
        <f>+IFERROR(VLOOKUP(DL603,Auxiliar!$A:$C,2,0),"")</f>
        <v/>
      </c>
      <c r="DO603" s="7" t="str">
        <f>+IFERROR(VLOOKUP(DL603,Auxiliar!$A:$C,3,0),"")</f>
        <v/>
      </c>
      <c r="DQ603" s="1">
        <v>4970</v>
      </c>
      <c r="DR603" s="12" t="s">
        <v>24</v>
      </c>
      <c r="DS603" s="6">
        <f>+IFERROR(VALUE(RIGHT(Tabla21[[#This Row],[B2B]],6)),"")</f>
        <v>4970</v>
      </c>
      <c r="DT603" s="6" t="str">
        <f>+IFERROR(VLOOKUP(DR603,Auxiliar!$A:$C,2,0),"")</f>
        <v>CORONA PORRON</v>
      </c>
      <c r="DU603" s="7" t="str">
        <f>+IFERROR(VLOOKUP(DR603,Auxiliar!$A:$C,3,0),"")</f>
        <v>1b 5% | 20b 0%</v>
      </c>
      <c r="DW603" s="1">
        <v>2770</v>
      </c>
      <c r="DX603" s="12" t="s">
        <v>43</v>
      </c>
      <c r="DY603" s="6">
        <f>+IFERROR(VALUE(RIGHT(Tabla22[[#This Row],[B2B]],6)),"")</f>
        <v>2770</v>
      </c>
      <c r="DZ603" s="6" t="str">
        <f>+IFERROR(VLOOKUP(DX603,Auxiliar!$A:$C,2,0),"")</f>
        <v xml:space="preserve">VALUE LATA </v>
      </c>
      <c r="EA603" s="7" t="str">
        <f>+IFERROR(VLOOKUP(DX603,Auxiliar!$A:$C,3,0),"")</f>
        <v>1b 15% | 100b 18%</v>
      </c>
      <c r="EC603" s="1">
        <v>11811</v>
      </c>
      <c r="ED603" s="12" t="s">
        <v>47</v>
      </c>
      <c r="EE603" s="6">
        <f>+IFERROR(VALUE(RIGHT(Tabla23[[#This Row],[B2B]],6)),"")</f>
        <v>11811</v>
      </c>
      <c r="EF603" s="6" t="str">
        <f>+IFERROR(VLOOKUP(ED603,Auxiliar!$A:$C,2,0),"")</f>
        <v>VALUE LATON</v>
      </c>
      <c r="EG603" s="7" t="str">
        <f>+IFERROR(VLOOKUP(ED603,Auxiliar!$A:$C,3,0),"")</f>
        <v>1b 10% | 5b 15% | 192b 0%</v>
      </c>
      <c r="EI603" s="1"/>
      <c r="EJ603" s="12"/>
      <c r="EK603" s="6" t="str">
        <f>+IFERROR(VALUE(RIGHT(Tabla24[[#This Row],[B2B]],6)),"")</f>
        <v/>
      </c>
      <c r="EL603" s="6" t="str">
        <f>+IFERROR(VLOOKUP(EJ603,Auxiliar!$A:$C,2,0),"")</f>
        <v/>
      </c>
      <c r="EM603" s="7" t="str">
        <f>+IFERROR(VLOOKUP(EJ603,Auxiliar!$A:$C,3,0),"")</f>
        <v/>
      </c>
      <c r="EO603" s="1"/>
      <c r="EP603" s="12"/>
      <c r="EQ603" s="6" t="str">
        <f>+IFERROR(VALUE(RIGHT(Tabla25[[#This Row],[B2B]],6)),"")</f>
        <v/>
      </c>
      <c r="ER603" s="6" t="str">
        <f>+IFERROR(VLOOKUP(EP603,Auxiliar!$A:$C,2,0),"")</f>
        <v/>
      </c>
      <c r="ES603" s="7" t="str">
        <f>+IFERROR(VLOOKUP(EP603,Auxiliar!$A:$C,3,0),"")</f>
        <v/>
      </c>
      <c r="EU603" s="1"/>
      <c r="EV603" s="12"/>
      <c r="EW603" s="6" t="str">
        <f>+IFERROR(VALUE(RIGHT(Tabla26[[#This Row],[B2B]],6)),"")</f>
        <v/>
      </c>
      <c r="EX603" s="6" t="str">
        <f>+IFERROR(VLOOKUP(EV603,Auxiliar!$A:$C,2,0),"")</f>
        <v/>
      </c>
      <c r="EY603" s="7" t="str">
        <f>+IFERROR(VLOOKUP(EV603,Auxiliar!$A:$C,3,0),"")</f>
        <v/>
      </c>
      <c r="EZ603" s="1"/>
      <c r="FA603" s="12"/>
      <c r="FB603" s="6" t="str">
        <f>+IFERROR(VALUE(RIGHT(Tabla27[[#This Row],[B2B]],6)),"")</f>
        <v/>
      </c>
      <c r="FC603" s="6" t="str">
        <f>+IFERROR(VLOOKUP(FA603,Auxiliar!$A:$C,2,0),"")</f>
        <v/>
      </c>
      <c r="FD603" s="7" t="str">
        <f>+IFERROR(VLOOKUP(FA603,Auxiliar!$A:$C,3,0),"")</f>
        <v/>
      </c>
      <c r="FE603" s="1"/>
      <c r="FF603" s="12"/>
      <c r="FG603" s="6" t="str">
        <f>+IFERROR(VALUE(RIGHT(Tabla28[[#This Row],[B2B]],6)),"")</f>
        <v/>
      </c>
      <c r="FH603" s="6" t="str">
        <f>+IFERROR(VLOOKUP(FF603,Auxiliar!$A:$C,2,0),"")</f>
        <v/>
      </c>
      <c r="FI603" s="7" t="str">
        <f>+IFERROR(VLOOKUP(FF603,Auxiliar!$A:$C,3,0),"")</f>
        <v/>
      </c>
      <c r="FJ603" s="1"/>
      <c r="FK603" s="12"/>
      <c r="FL603" s="6" t="str">
        <f>+IFERROR(VALUE(RIGHT(Tabla29[[#This Row],[B2B]],6)),"")</f>
        <v/>
      </c>
      <c r="FM603" s="6" t="str">
        <f>+IFERROR(VLOOKUP(FK603,Auxiliar!$A:$C,2,0),"")</f>
        <v/>
      </c>
      <c r="FN603" s="7" t="str">
        <f>+IFERROR(VLOOKUP(FK603,Auxiliar!$A:$C,3,0),"")</f>
        <v/>
      </c>
      <c r="FO603" s="1"/>
      <c r="FP603" s="12"/>
      <c r="FQ603" s="6" t="str">
        <f>+IFERROR(VALUE(RIGHT(Tabla30[[#This Row],[B2B]],6)),"")</f>
        <v/>
      </c>
      <c r="FR603" s="6" t="str">
        <f>+IFERROR(VLOOKUP(FP603,Auxiliar!$A:$C,2,0),"")</f>
        <v/>
      </c>
      <c r="FS603" s="7"/>
      <c r="FT603" s="1"/>
      <c r="FU603" s="12"/>
      <c r="FV603" s="6" t="str">
        <f>+IFERROR(VALUE(RIGHT(Tabla31[[#This Row],[B2B]],6)),"")</f>
        <v/>
      </c>
      <c r="FW603" s="6" t="str">
        <f>+IFERROR(VLOOKUP(FU603,Auxiliar!$A:$C,2,0),"")</f>
        <v/>
      </c>
      <c r="FX603" s="7" t="str">
        <f>+IFERROR(VLOOKUP(FU603,Auxiliar!$A:$C,3,0),"")</f>
        <v/>
      </c>
      <c r="FY603" s="1"/>
      <c r="FZ603" s="12"/>
      <c r="GA603" s="6" t="str">
        <f>+IFERROR(VALUE(RIGHT(Tabla32[[#This Row],[B2B]],6)),"")</f>
        <v/>
      </c>
      <c r="GB603" s="6" t="str">
        <f>+IFERROR(VLOOKUP(FZ603,Auxiliar!$A:$C,2,0),"")</f>
        <v/>
      </c>
      <c r="GC603" s="7" t="str">
        <f>+IFERROR(VLOOKUP(FZ603,Auxiliar!$A:$C,3,0),"")</f>
        <v/>
      </c>
      <c r="GD603" s="1"/>
      <c r="GE603" s="12"/>
      <c r="GF603" s="6" t="str">
        <f>+IFERROR(VALUE(RIGHT(Tabla33[[#This Row],[B2B]],6)),"")</f>
        <v/>
      </c>
      <c r="GG603" s="6" t="str">
        <f>+IFERROR(VLOOKUP(GE603,Auxiliar!$A:$C,2,0),"")</f>
        <v/>
      </c>
      <c r="GH603" s="7" t="str">
        <f>+IFERROR(VLOOKUP(GE603,Auxiliar!$A:$C,3,0),"")</f>
        <v/>
      </c>
    </row>
    <row r="604" spans="1:190" x14ac:dyDescent="0.25">
      <c r="A604" s="1"/>
      <c r="B604" s="1"/>
      <c r="C604" t="str">
        <f>+IFERROR(VLOOKUP(B604,Auxiliar!$A:$C,2,0),"")</f>
        <v/>
      </c>
      <c r="D604" s="5" t="str">
        <f>+IFERROR(VLOOKUP(B604,Auxiliar!$A:$C,3,0),"")</f>
        <v/>
      </c>
      <c r="S604" s="1">
        <v>6187</v>
      </c>
      <c r="T604" s="1" t="s">
        <v>9</v>
      </c>
      <c r="U604" s="6">
        <f>+IFERROR(VALUE(RIGHT(Tabla4[[#This Row],[B2B]],6)),"")</f>
        <v>6187</v>
      </c>
      <c r="V604" s="6" t="str">
        <f>+IFERROR(VLOOKUP(T604,Auxiliar!$A:$C,2,0),"")</f>
        <v>CORE</v>
      </c>
      <c r="W604" s="7" t="str">
        <f>+IFERROR(VLOOKUP(T604,Auxiliar!$A:$C,3,0),"")</f>
        <v>0b 1% | 2b 5% | 4b 6%</v>
      </c>
      <c r="AK604" s="1">
        <v>5934</v>
      </c>
      <c r="AL604" s="1" t="s">
        <v>30</v>
      </c>
      <c r="AM604" s="6">
        <f>+IFERROR(VALUE(RIGHT(Tabla7[[#This Row],[B2B]],6)),"")</f>
        <v>5934</v>
      </c>
      <c r="AN604" s="6" t="str">
        <f>+IFERROR(VLOOKUP(AL604,Auxiliar!$A:$C,2,0),"")</f>
        <v>LATONES</v>
      </c>
      <c r="AO604" s="7" t="str">
        <f>+IFERROR(VLOOKUP(AL604,Auxiliar!$A:$C,3,0),"")</f>
        <v>1b 4% | 5b 7% | 97b 0%</v>
      </c>
      <c r="AW604" s="1"/>
      <c r="AX604" s="1" t="s">
        <v>32</v>
      </c>
      <c r="AY604" s="6" t="str">
        <f>+IFERROR(VALUE(RIGHT(Tabla9[[#This Row],[B2B]],6)),"")</f>
        <v/>
      </c>
      <c r="AZ604" s="6" t="str">
        <f>+IFERROR(VLOOKUP(AX604,Auxiliar!$A:$C,2,0),"")</f>
        <v>LATONES</v>
      </c>
      <c r="BA604" s="7" t="str">
        <f>+IFERROR(VLOOKUP(AX604,Auxiliar!$A:$C,3,0),"")</f>
        <v>2b 3% | 4b 4% | 6b 5% | 10b 8%  | 385b 0%</v>
      </c>
      <c r="BI604" s="1"/>
      <c r="BJ604" s="1"/>
      <c r="BK604" s="6" t="str">
        <f>+IFERROR(VALUE(RIGHT(Tabla11[[#This Row],[B2B]],6)),"")</f>
        <v/>
      </c>
      <c r="BL604" s="6" t="str">
        <f>+IFERROR(VLOOKUP(BJ604,Auxiliar!$A:$C,2,0),"")</f>
        <v/>
      </c>
      <c r="BM604" s="7" t="str">
        <f>+IFERROR(VLOOKUP(BJ604,Auxiliar!$A:$C,3,0),"")</f>
        <v/>
      </c>
      <c r="BO604" s="1">
        <v>2758</v>
      </c>
      <c r="BP604" s="1" t="s">
        <v>39</v>
      </c>
      <c r="BQ604" s="6">
        <f>+IFERROR(VALUE(RIGHT(Tabla12[[#This Row],[B2B]],6)),"")</f>
        <v>2758</v>
      </c>
      <c r="BR604" s="6" t="str">
        <f>+IFERROR(VLOOKUP(BP604,Auxiliar!$A:$C,2,0),"")</f>
        <v>VALUE LITRO</v>
      </c>
      <c r="BS604" s="7" t="str">
        <f>+IFERROR(VLOOKUP(BP604,Auxiliar!$A:$C,3,0),"")</f>
        <v>1b 12%</v>
      </c>
      <c r="CA604" s="1">
        <v>5006</v>
      </c>
      <c r="CB604" s="1" t="s">
        <v>35</v>
      </c>
      <c r="CC604" s="6">
        <f>+IFERROR(VALUE(RIGHT(Tabla14[[#This Row],[B2B]],6)),"")</f>
        <v>5006</v>
      </c>
      <c r="CD604" s="6" t="str">
        <f>+IFERROR(VLOOKUP(CB604,Auxiliar!$A:$C,2,0),"")</f>
        <v>Corona 710cc</v>
      </c>
      <c r="CE604" s="7" t="str">
        <f>+IFERROR(VLOOKUP(CB604,Auxiliar!$A:$C,3,0),"")</f>
        <v>1b 10% | 85b 0%</v>
      </c>
      <c r="CG604" s="1"/>
      <c r="CH604" s="1"/>
      <c r="CI604" s="6" t="str">
        <f>+IFERROR(VALUE(RIGHT(Tabla15[[#This Row],[B2B]],6)),"")</f>
        <v/>
      </c>
      <c r="CJ604" s="6" t="str">
        <f>+IFERROR(VLOOKUP(CH604,Auxiliar!$A:$C,2,0),"")</f>
        <v/>
      </c>
      <c r="CK604" s="7" t="str">
        <f>+IFERROR(VLOOKUP(CH604,Auxiliar!$A:$C,3,0),"")</f>
        <v/>
      </c>
      <c r="CM604" s="1">
        <v>4985</v>
      </c>
      <c r="CN604" s="1" t="s">
        <v>20</v>
      </c>
      <c r="CO604" s="6">
        <v>4985</v>
      </c>
      <c r="CP604" s="6" t="s">
        <v>20</v>
      </c>
      <c r="CQ604" s="7" t="s">
        <v>21</v>
      </c>
      <c r="CS604" s="1"/>
      <c r="CT604" s="1"/>
      <c r="CU604" s="6" t="str">
        <f>+IFERROR(VALUE(RIGHT(Tabla17[[#This Row],[B2B]],6)),"")</f>
        <v/>
      </c>
      <c r="CV604" s="6" t="str">
        <f>+IFERROR(VLOOKUP(CT604,Auxiliar!$A:$C,2,0),"")</f>
        <v/>
      </c>
      <c r="CW604" s="7" t="str">
        <f>+IFERROR(VLOOKUP(CT604,Auxiliar!$A:$C,3,0),"")</f>
        <v/>
      </c>
      <c r="CY604" s="1">
        <v>4985</v>
      </c>
      <c r="CZ604" s="1" t="s">
        <v>16</v>
      </c>
      <c r="DA604" s="6">
        <f>+IFERROR(VALUE(RIGHT(Tabla18[[#This Row],[B2B]],6)),"")</f>
        <v>4985</v>
      </c>
      <c r="DB604" s="6" t="str">
        <f>+IFERROR(VLOOKUP(CZ604,Auxiliar!$A:$C,2,0),"")</f>
        <v>PREMIUM</v>
      </c>
      <c r="DC604" s="7" t="str">
        <f>+IFERROR(VLOOKUP(CZ604,Auxiliar!$A:$C,3,0),"")</f>
        <v>0b 0% | 2b 2% | 5b 3,5% | 10b 5%</v>
      </c>
      <c r="DE604" s="1">
        <v>4985</v>
      </c>
      <c r="DF604" s="1" t="s">
        <v>19</v>
      </c>
      <c r="DG604" s="6">
        <f>+IFERROR(VALUE(RIGHT(Tabla19[[#This Row],[B2B]],6)),"")</f>
        <v>4985</v>
      </c>
      <c r="DH604" s="6" t="str">
        <f>+IFERROR(VLOOKUP(DF604,Auxiliar!$A:$C,2,0),"")</f>
        <v>MICHELOB</v>
      </c>
      <c r="DI604" s="7" t="str">
        <f>+IFERROR(VLOOKUP(DF604,Auxiliar!$A:$C,3,0),"")</f>
        <v>1b 7% | 3b 22% | 8b 27%</v>
      </c>
      <c r="DK604" s="1"/>
      <c r="DL604" s="1"/>
      <c r="DM604" s="6" t="str">
        <f>+IFERROR(VALUE(RIGHT(Tabla20[[#This Row],[B2B]],6)),"")</f>
        <v/>
      </c>
      <c r="DN604" s="6" t="str">
        <f>+IFERROR(VLOOKUP(DL604,Auxiliar!$A:$C,2,0),"")</f>
        <v/>
      </c>
      <c r="DO604" s="7" t="str">
        <f>+IFERROR(VLOOKUP(DL604,Auxiliar!$A:$C,3,0),"")</f>
        <v/>
      </c>
      <c r="DQ604" s="1">
        <v>4981</v>
      </c>
      <c r="DR604" s="12" t="s">
        <v>24</v>
      </c>
      <c r="DS604" s="6">
        <f>+IFERROR(VALUE(RIGHT(Tabla21[[#This Row],[B2B]],6)),"")</f>
        <v>4981</v>
      </c>
      <c r="DT604" s="6" t="str">
        <f>+IFERROR(VLOOKUP(DR604,Auxiliar!$A:$C,2,0),"")</f>
        <v>CORONA PORRON</v>
      </c>
      <c r="DU604" s="7" t="str">
        <f>+IFERROR(VLOOKUP(DR604,Auxiliar!$A:$C,3,0),"")</f>
        <v>1b 5% | 20b 0%</v>
      </c>
      <c r="DW604" s="1">
        <v>11827</v>
      </c>
      <c r="DX604" s="12" t="s">
        <v>43</v>
      </c>
      <c r="DY604" s="6">
        <f>+IFERROR(VALUE(RIGHT(Tabla22[[#This Row],[B2B]],6)),"")</f>
        <v>11827</v>
      </c>
      <c r="DZ604" s="6" t="str">
        <f>+IFERROR(VLOOKUP(DX604,Auxiliar!$A:$C,2,0),"")</f>
        <v xml:space="preserve">VALUE LATA </v>
      </c>
      <c r="EA604" s="7" t="str">
        <f>+IFERROR(VLOOKUP(DX604,Auxiliar!$A:$C,3,0),"")</f>
        <v>1b 15% | 100b 18%</v>
      </c>
      <c r="EC604" s="1">
        <v>2754</v>
      </c>
      <c r="ED604" s="12" t="s">
        <v>47</v>
      </c>
      <c r="EE604" s="6">
        <f>+IFERROR(VALUE(RIGHT(Tabla23[[#This Row],[B2B]],6)),"")</f>
        <v>2754</v>
      </c>
      <c r="EF604" s="6" t="str">
        <f>+IFERROR(VLOOKUP(ED604,Auxiliar!$A:$C,2,0),"")</f>
        <v>VALUE LATON</v>
      </c>
      <c r="EG604" s="7" t="str">
        <f>+IFERROR(VLOOKUP(ED604,Auxiliar!$A:$C,3,0),"")</f>
        <v>1b 10% | 5b 15% | 192b 0%</v>
      </c>
      <c r="EI604" s="1"/>
      <c r="EJ604" s="12"/>
      <c r="EK604" s="6" t="str">
        <f>+IFERROR(VALUE(RIGHT(Tabla24[[#This Row],[B2B]],6)),"")</f>
        <v/>
      </c>
      <c r="EL604" s="6" t="str">
        <f>+IFERROR(VLOOKUP(EJ604,Auxiliar!$A:$C,2,0),"")</f>
        <v/>
      </c>
      <c r="EM604" s="7" t="str">
        <f>+IFERROR(VLOOKUP(EJ604,Auxiliar!$A:$C,3,0),"")</f>
        <v/>
      </c>
      <c r="EO604" s="1"/>
      <c r="EP604" s="12"/>
      <c r="EQ604" s="6" t="str">
        <f>+IFERROR(VALUE(RIGHT(Tabla25[[#This Row],[B2B]],6)),"")</f>
        <v/>
      </c>
      <c r="ER604" s="6" t="str">
        <f>+IFERROR(VLOOKUP(EP604,Auxiliar!$A:$C,2,0),"")</f>
        <v/>
      </c>
      <c r="ES604" s="7" t="str">
        <f>+IFERROR(VLOOKUP(EP604,Auxiliar!$A:$C,3,0),"")</f>
        <v/>
      </c>
      <c r="EU604" s="1"/>
      <c r="EV604" s="12"/>
      <c r="EW604" s="6" t="str">
        <f>+IFERROR(VALUE(RIGHT(Tabla26[[#This Row],[B2B]],6)),"")</f>
        <v/>
      </c>
      <c r="EX604" s="6" t="str">
        <f>+IFERROR(VLOOKUP(EV604,Auxiliar!$A:$C,2,0),"")</f>
        <v/>
      </c>
      <c r="EY604" s="7" t="str">
        <f>+IFERROR(VLOOKUP(EV604,Auxiliar!$A:$C,3,0),"")</f>
        <v/>
      </c>
      <c r="EZ604" s="1"/>
      <c r="FA604" s="12"/>
      <c r="FB604" s="6" t="str">
        <f>+IFERROR(VALUE(RIGHT(Tabla27[[#This Row],[B2B]],6)),"")</f>
        <v/>
      </c>
      <c r="FC604" s="6" t="str">
        <f>+IFERROR(VLOOKUP(FA604,Auxiliar!$A:$C,2,0),"")</f>
        <v/>
      </c>
      <c r="FD604" s="7" t="str">
        <f>+IFERROR(VLOOKUP(FA604,Auxiliar!$A:$C,3,0),"")</f>
        <v/>
      </c>
      <c r="FE604" s="1"/>
      <c r="FF604" s="12"/>
      <c r="FG604" s="6" t="str">
        <f>+IFERROR(VALUE(RIGHT(Tabla28[[#This Row],[B2B]],6)),"")</f>
        <v/>
      </c>
      <c r="FH604" s="6" t="str">
        <f>+IFERROR(VLOOKUP(FF604,Auxiliar!$A:$C,2,0),"")</f>
        <v/>
      </c>
      <c r="FI604" s="7" t="str">
        <f>+IFERROR(VLOOKUP(FF604,Auxiliar!$A:$C,3,0),"")</f>
        <v/>
      </c>
      <c r="FJ604" s="1"/>
      <c r="FK604" s="12"/>
      <c r="FL604" s="6" t="str">
        <f>+IFERROR(VALUE(RIGHT(Tabla29[[#This Row],[B2B]],6)),"")</f>
        <v/>
      </c>
      <c r="FM604" s="6" t="str">
        <f>+IFERROR(VLOOKUP(FK604,Auxiliar!$A:$C,2,0),"")</f>
        <v/>
      </c>
      <c r="FN604" s="7" t="str">
        <f>+IFERROR(VLOOKUP(FK604,Auxiliar!$A:$C,3,0),"")</f>
        <v/>
      </c>
      <c r="FO604" s="1"/>
      <c r="FP604" s="12"/>
      <c r="FQ604" s="6" t="str">
        <f>+IFERROR(VALUE(RIGHT(Tabla30[[#This Row],[B2B]],6)),"")</f>
        <v/>
      </c>
      <c r="FR604" s="6" t="str">
        <f>+IFERROR(VLOOKUP(FP604,Auxiliar!$A:$C,2,0),"")</f>
        <v/>
      </c>
      <c r="FS604" s="7"/>
      <c r="FT604" s="1"/>
      <c r="FU604" s="12"/>
      <c r="FV604" s="6" t="str">
        <f>+IFERROR(VALUE(RIGHT(Tabla31[[#This Row],[B2B]],6)),"")</f>
        <v/>
      </c>
      <c r="FW604" s="6" t="str">
        <f>+IFERROR(VLOOKUP(FU604,Auxiliar!$A:$C,2,0),"")</f>
        <v/>
      </c>
      <c r="FX604" s="7" t="str">
        <f>+IFERROR(VLOOKUP(FU604,Auxiliar!$A:$C,3,0),"")</f>
        <v/>
      </c>
      <c r="FY604" s="1"/>
      <c r="FZ604" s="12"/>
      <c r="GA604" s="6" t="str">
        <f>+IFERROR(VALUE(RIGHT(Tabla32[[#This Row],[B2B]],6)),"")</f>
        <v/>
      </c>
      <c r="GB604" s="6" t="str">
        <f>+IFERROR(VLOOKUP(FZ604,Auxiliar!$A:$C,2,0),"")</f>
        <v/>
      </c>
      <c r="GC604" s="7" t="str">
        <f>+IFERROR(VLOOKUP(FZ604,Auxiliar!$A:$C,3,0),"")</f>
        <v/>
      </c>
      <c r="GD604" s="1"/>
      <c r="GE604" s="12"/>
      <c r="GF604" s="6" t="str">
        <f>+IFERROR(VALUE(RIGHT(Tabla33[[#This Row],[B2B]],6)),"")</f>
        <v/>
      </c>
      <c r="GG604" s="6" t="str">
        <f>+IFERROR(VLOOKUP(GE604,Auxiliar!$A:$C,2,0),"")</f>
        <v/>
      </c>
      <c r="GH604" s="7" t="str">
        <f>+IFERROR(VLOOKUP(GE604,Auxiliar!$A:$C,3,0),"")</f>
        <v/>
      </c>
    </row>
    <row r="605" spans="1:190" x14ac:dyDescent="0.25">
      <c r="A605" s="1"/>
      <c r="B605" s="1"/>
      <c r="C605" t="str">
        <f>+IFERROR(VLOOKUP(B605,Auxiliar!$A:$C,2,0),"")</f>
        <v/>
      </c>
      <c r="D605" s="5" t="str">
        <f>+IFERROR(VLOOKUP(B605,Auxiliar!$A:$C,3,0),"")</f>
        <v/>
      </c>
      <c r="S605" s="1">
        <v>6192</v>
      </c>
      <c r="T605" s="1" t="s">
        <v>9</v>
      </c>
      <c r="U605" s="6">
        <f>+IFERROR(VALUE(RIGHT(Tabla4[[#This Row],[B2B]],6)),"")</f>
        <v>6192</v>
      </c>
      <c r="V605" s="6" t="str">
        <f>+IFERROR(VLOOKUP(T605,Auxiliar!$A:$C,2,0),"")</f>
        <v>CORE</v>
      </c>
      <c r="W605" s="7" t="str">
        <f>+IFERROR(VLOOKUP(T605,Auxiliar!$A:$C,3,0),"")</f>
        <v>0b 1% | 2b 5% | 4b 6%</v>
      </c>
      <c r="AK605" s="1">
        <v>5937</v>
      </c>
      <c r="AL605" s="1" t="s">
        <v>30</v>
      </c>
      <c r="AM605" s="6">
        <f>+IFERROR(VALUE(RIGHT(Tabla7[[#This Row],[B2B]],6)),"")</f>
        <v>5937</v>
      </c>
      <c r="AN605" s="6" t="str">
        <f>+IFERROR(VLOOKUP(AL605,Auxiliar!$A:$C,2,0),"")</f>
        <v>LATONES</v>
      </c>
      <c r="AO605" s="7" t="str">
        <f>+IFERROR(VLOOKUP(AL605,Auxiliar!$A:$C,3,0),"")</f>
        <v>1b 4% | 5b 7% | 97b 0%</v>
      </c>
      <c r="AW605" s="1"/>
      <c r="AX605" s="1" t="s">
        <v>32</v>
      </c>
      <c r="AY605" s="6" t="str">
        <f>+IFERROR(VALUE(RIGHT(Tabla9[[#This Row],[B2B]],6)),"")</f>
        <v/>
      </c>
      <c r="AZ605" s="6" t="str">
        <f>+IFERROR(VLOOKUP(AX605,Auxiliar!$A:$C,2,0),"")</f>
        <v>LATONES</v>
      </c>
      <c r="BA605" s="7" t="str">
        <f>+IFERROR(VLOOKUP(AX605,Auxiliar!$A:$C,3,0),"")</f>
        <v>2b 3% | 4b 4% | 6b 5% | 10b 8%  | 385b 0%</v>
      </c>
      <c r="BI605" s="1"/>
      <c r="BJ605" s="1"/>
      <c r="BK605" s="6" t="str">
        <f>+IFERROR(VALUE(RIGHT(Tabla11[[#This Row],[B2B]],6)),"")</f>
        <v/>
      </c>
      <c r="BL605" s="6" t="str">
        <f>+IFERROR(VLOOKUP(BJ605,Auxiliar!$A:$C,2,0),"")</f>
        <v/>
      </c>
      <c r="BM605" s="7" t="str">
        <f>+IFERROR(VLOOKUP(BJ605,Auxiliar!$A:$C,3,0),"")</f>
        <v/>
      </c>
      <c r="BO605" s="1">
        <v>11815</v>
      </c>
      <c r="BP605" s="1" t="s">
        <v>39</v>
      </c>
      <c r="BQ605" s="6">
        <f>+IFERROR(VALUE(RIGHT(Tabla12[[#This Row],[B2B]],6)),"")</f>
        <v>11815</v>
      </c>
      <c r="BR605" s="6" t="str">
        <f>+IFERROR(VLOOKUP(BP605,Auxiliar!$A:$C,2,0),"")</f>
        <v>VALUE LITRO</v>
      </c>
      <c r="BS605" s="7" t="str">
        <f>+IFERROR(VLOOKUP(BP605,Auxiliar!$A:$C,3,0),"")</f>
        <v>1b 12%</v>
      </c>
      <c r="CA605" s="1">
        <v>5009</v>
      </c>
      <c r="CB605" s="1" t="s">
        <v>35</v>
      </c>
      <c r="CC605" s="6">
        <f>+IFERROR(VALUE(RIGHT(Tabla14[[#This Row],[B2B]],6)),"")</f>
        <v>5009</v>
      </c>
      <c r="CD605" s="6" t="str">
        <f>+IFERROR(VLOOKUP(CB605,Auxiliar!$A:$C,2,0),"")</f>
        <v>Corona 710cc</v>
      </c>
      <c r="CE605" s="7" t="str">
        <f>+IFERROR(VLOOKUP(CB605,Auxiliar!$A:$C,3,0),"")</f>
        <v>1b 10% | 85b 0%</v>
      </c>
      <c r="CG605" s="1"/>
      <c r="CH605" s="1"/>
      <c r="CI605" s="6" t="str">
        <f>+IFERROR(VALUE(RIGHT(Tabla15[[#This Row],[B2B]],6)),"")</f>
        <v/>
      </c>
      <c r="CJ605" s="6" t="str">
        <f>+IFERROR(VLOOKUP(CH605,Auxiliar!$A:$C,2,0),"")</f>
        <v/>
      </c>
      <c r="CK605" s="7" t="str">
        <f>+IFERROR(VLOOKUP(CH605,Auxiliar!$A:$C,3,0),"")</f>
        <v/>
      </c>
      <c r="CM605" s="1">
        <v>4988</v>
      </c>
      <c r="CN605" s="1" t="s">
        <v>20</v>
      </c>
      <c r="CO605" s="6">
        <v>4988</v>
      </c>
      <c r="CP605" s="6" t="s">
        <v>20</v>
      </c>
      <c r="CQ605" s="7" t="s">
        <v>21</v>
      </c>
      <c r="CS605" s="1"/>
      <c r="CT605" s="1"/>
      <c r="CU605" s="6" t="str">
        <f>+IFERROR(VALUE(RIGHT(Tabla17[[#This Row],[B2B]],6)),"")</f>
        <v/>
      </c>
      <c r="CV605" s="6" t="str">
        <f>+IFERROR(VLOOKUP(CT605,Auxiliar!$A:$C,2,0),"")</f>
        <v/>
      </c>
      <c r="CW605" s="7" t="str">
        <f>+IFERROR(VLOOKUP(CT605,Auxiliar!$A:$C,3,0),"")</f>
        <v/>
      </c>
      <c r="CY605" s="1">
        <v>4988</v>
      </c>
      <c r="CZ605" s="1" t="s">
        <v>16</v>
      </c>
      <c r="DA605" s="6">
        <f>+IFERROR(VALUE(RIGHT(Tabla18[[#This Row],[B2B]],6)),"")</f>
        <v>4988</v>
      </c>
      <c r="DB605" s="6" t="str">
        <f>+IFERROR(VLOOKUP(CZ605,Auxiliar!$A:$C,2,0),"")</f>
        <v>PREMIUM</v>
      </c>
      <c r="DC605" s="7" t="str">
        <f>+IFERROR(VLOOKUP(CZ605,Auxiliar!$A:$C,3,0),"")</f>
        <v>0b 0% | 2b 2% | 5b 3,5% | 10b 5%</v>
      </c>
      <c r="DE605" s="1">
        <v>4988</v>
      </c>
      <c r="DF605" s="1" t="s">
        <v>19</v>
      </c>
      <c r="DG605" s="6">
        <f>+IFERROR(VALUE(RIGHT(Tabla19[[#This Row],[B2B]],6)),"")</f>
        <v>4988</v>
      </c>
      <c r="DH605" s="6" t="str">
        <f>+IFERROR(VLOOKUP(DF605,Auxiliar!$A:$C,2,0),"")</f>
        <v>MICHELOB</v>
      </c>
      <c r="DI605" s="7" t="str">
        <f>+IFERROR(VLOOKUP(DF605,Auxiliar!$A:$C,3,0),"")</f>
        <v>1b 7% | 3b 22% | 8b 27%</v>
      </c>
      <c r="DK605" s="1"/>
      <c r="DL605" s="1"/>
      <c r="DM605" s="6" t="str">
        <f>+IFERROR(VALUE(RIGHT(Tabla20[[#This Row],[B2B]],6)),"")</f>
        <v/>
      </c>
      <c r="DN605" s="6" t="str">
        <f>+IFERROR(VLOOKUP(DL605,Auxiliar!$A:$C,2,0),"")</f>
        <v/>
      </c>
      <c r="DO605" s="7" t="str">
        <f>+IFERROR(VLOOKUP(DL605,Auxiliar!$A:$C,3,0),"")</f>
        <v/>
      </c>
      <c r="DQ605" s="1">
        <v>4985</v>
      </c>
      <c r="DR605" s="12" t="s">
        <v>24</v>
      </c>
      <c r="DS605" s="6">
        <f>+IFERROR(VALUE(RIGHT(Tabla21[[#This Row],[B2B]],6)),"")</f>
        <v>4985</v>
      </c>
      <c r="DT605" s="6" t="str">
        <f>+IFERROR(VLOOKUP(DR605,Auxiliar!$A:$C,2,0),"")</f>
        <v>CORONA PORRON</v>
      </c>
      <c r="DU605" s="7" t="str">
        <f>+IFERROR(VLOOKUP(DR605,Auxiliar!$A:$C,3,0),"")</f>
        <v>1b 5% | 20b 0%</v>
      </c>
      <c r="DW605" s="1">
        <v>11828</v>
      </c>
      <c r="DX605" s="12" t="s">
        <v>43</v>
      </c>
      <c r="DY605" s="6">
        <f>+IFERROR(VALUE(RIGHT(Tabla22[[#This Row],[B2B]],6)),"")</f>
        <v>11828</v>
      </c>
      <c r="DZ605" s="6" t="str">
        <f>+IFERROR(VLOOKUP(DX605,Auxiliar!$A:$C,2,0),"")</f>
        <v xml:space="preserve">VALUE LATA </v>
      </c>
      <c r="EA605" s="7" t="str">
        <f>+IFERROR(VLOOKUP(DX605,Auxiliar!$A:$C,3,0),"")</f>
        <v>1b 15% | 100b 18%</v>
      </c>
      <c r="EC605" s="1">
        <v>2758</v>
      </c>
      <c r="ED605" s="12" t="s">
        <v>47</v>
      </c>
      <c r="EE605" s="6">
        <f>+IFERROR(VALUE(RIGHT(Tabla23[[#This Row],[B2B]],6)),"")</f>
        <v>2758</v>
      </c>
      <c r="EF605" s="6" t="str">
        <f>+IFERROR(VLOOKUP(ED605,Auxiliar!$A:$C,2,0),"")</f>
        <v>VALUE LATON</v>
      </c>
      <c r="EG605" s="7" t="str">
        <f>+IFERROR(VLOOKUP(ED605,Auxiliar!$A:$C,3,0),"")</f>
        <v>1b 10% | 5b 15% | 192b 0%</v>
      </c>
      <c r="EI605" s="1"/>
      <c r="EJ605" s="12"/>
      <c r="EK605" s="6" t="str">
        <f>+IFERROR(VALUE(RIGHT(Tabla24[[#This Row],[B2B]],6)),"")</f>
        <v/>
      </c>
      <c r="EL605" s="6" t="str">
        <f>+IFERROR(VLOOKUP(EJ605,Auxiliar!$A:$C,2,0),"")</f>
        <v/>
      </c>
      <c r="EM605" s="7" t="str">
        <f>+IFERROR(VLOOKUP(EJ605,Auxiliar!$A:$C,3,0),"")</f>
        <v/>
      </c>
      <c r="EO605" s="1"/>
      <c r="EP605" s="12"/>
      <c r="EQ605" s="6" t="str">
        <f>+IFERROR(VALUE(RIGHT(Tabla25[[#This Row],[B2B]],6)),"")</f>
        <v/>
      </c>
      <c r="ER605" s="6" t="str">
        <f>+IFERROR(VLOOKUP(EP605,Auxiliar!$A:$C,2,0),"")</f>
        <v/>
      </c>
      <c r="ES605" s="7" t="str">
        <f>+IFERROR(VLOOKUP(EP605,Auxiliar!$A:$C,3,0),"")</f>
        <v/>
      </c>
      <c r="EU605" s="1"/>
      <c r="EV605" s="12"/>
      <c r="EW605" s="6" t="str">
        <f>+IFERROR(VALUE(RIGHT(Tabla26[[#This Row],[B2B]],6)),"")</f>
        <v/>
      </c>
      <c r="EX605" s="6" t="str">
        <f>+IFERROR(VLOOKUP(EV605,Auxiliar!$A:$C,2,0),"")</f>
        <v/>
      </c>
      <c r="EY605" s="7" t="str">
        <f>+IFERROR(VLOOKUP(EV605,Auxiliar!$A:$C,3,0),"")</f>
        <v/>
      </c>
      <c r="EZ605" s="1"/>
      <c r="FA605" s="12"/>
      <c r="FB605" s="6" t="str">
        <f>+IFERROR(VALUE(RIGHT(Tabla27[[#This Row],[B2B]],6)),"")</f>
        <v/>
      </c>
      <c r="FC605" s="6" t="str">
        <f>+IFERROR(VLOOKUP(FA605,Auxiliar!$A:$C,2,0),"")</f>
        <v/>
      </c>
      <c r="FD605" s="7" t="str">
        <f>+IFERROR(VLOOKUP(FA605,Auxiliar!$A:$C,3,0),"")</f>
        <v/>
      </c>
      <c r="FE605" s="1"/>
      <c r="FF605" s="12"/>
      <c r="FG605" s="6" t="str">
        <f>+IFERROR(VALUE(RIGHT(Tabla28[[#This Row],[B2B]],6)),"")</f>
        <v/>
      </c>
      <c r="FH605" s="6" t="str">
        <f>+IFERROR(VLOOKUP(FF605,Auxiliar!$A:$C,2,0),"")</f>
        <v/>
      </c>
      <c r="FI605" s="7" t="str">
        <f>+IFERROR(VLOOKUP(FF605,Auxiliar!$A:$C,3,0),"")</f>
        <v/>
      </c>
      <c r="FJ605" s="1"/>
      <c r="FK605" s="12"/>
      <c r="FL605" s="6" t="str">
        <f>+IFERROR(VALUE(RIGHT(Tabla29[[#This Row],[B2B]],6)),"")</f>
        <v/>
      </c>
      <c r="FM605" s="6" t="str">
        <f>+IFERROR(VLOOKUP(FK605,Auxiliar!$A:$C,2,0),"")</f>
        <v/>
      </c>
      <c r="FN605" s="7" t="str">
        <f>+IFERROR(VLOOKUP(FK605,Auxiliar!$A:$C,3,0),"")</f>
        <v/>
      </c>
      <c r="FO605" s="1"/>
      <c r="FP605" s="12"/>
      <c r="FQ605" s="6" t="str">
        <f>+IFERROR(VALUE(RIGHT(Tabla30[[#This Row],[B2B]],6)),"")</f>
        <v/>
      </c>
      <c r="FR605" s="6" t="str">
        <f>+IFERROR(VLOOKUP(FP605,Auxiliar!$A:$C,2,0),"")</f>
        <v/>
      </c>
      <c r="FS605" s="7"/>
      <c r="FT605" s="1"/>
      <c r="FU605" s="12"/>
      <c r="FV605" s="6" t="str">
        <f>+IFERROR(VALUE(RIGHT(Tabla31[[#This Row],[B2B]],6)),"")</f>
        <v/>
      </c>
      <c r="FW605" s="6" t="str">
        <f>+IFERROR(VLOOKUP(FU605,Auxiliar!$A:$C,2,0),"")</f>
        <v/>
      </c>
      <c r="FX605" s="7" t="str">
        <f>+IFERROR(VLOOKUP(FU605,Auxiliar!$A:$C,3,0),"")</f>
        <v/>
      </c>
      <c r="FY605" s="1"/>
      <c r="FZ605" s="12"/>
      <c r="GA605" s="6" t="str">
        <f>+IFERROR(VALUE(RIGHT(Tabla32[[#This Row],[B2B]],6)),"")</f>
        <v/>
      </c>
      <c r="GB605" s="6" t="str">
        <f>+IFERROR(VLOOKUP(FZ605,Auxiliar!$A:$C,2,0),"")</f>
        <v/>
      </c>
      <c r="GC605" s="7" t="str">
        <f>+IFERROR(VLOOKUP(FZ605,Auxiliar!$A:$C,3,0),"")</f>
        <v/>
      </c>
      <c r="GD605" s="1"/>
      <c r="GE605" s="12"/>
      <c r="GF605" s="6" t="str">
        <f>+IFERROR(VALUE(RIGHT(Tabla33[[#This Row],[B2B]],6)),"")</f>
        <v/>
      </c>
      <c r="GG605" s="6" t="str">
        <f>+IFERROR(VLOOKUP(GE605,Auxiliar!$A:$C,2,0),"")</f>
        <v/>
      </c>
      <c r="GH605" s="7" t="str">
        <f>+IFERROR(VLOOKUP(GE605,Auxiliar!$A:$C,3,0),"")</f>
        <v/>
      </c>
    </row>
    <row r="606" spans="1:190" x14ac:dyDescent="0.25">
      <c r="A606" s="1"/>
      <c r="B606" s="1"/>
      <c r="C606" t="str">
        <f>+IFERROR(VLOOKUP(B606,Auxiliar!$A:$C,2,0),"")</f>
        <v/>
      </c>
      <c r="D606" s="5" t="str">
        <f>+IFERROR(VLOOKUP(B606,Auxiliar!$A:$C,3,0),"")</f>
        <v/>
      </c>
      <c r="S606" s="1">
        <v>6196</v>
      </c>
      <c r="T606" s="1" t="s">
        <v>9</v>
      </c>
      <c r="U606" s="6">
        <f>+IFERROR(VALUE(RIGHT(Tabla4[[#This Row],[B2B]],6)),"")</f>
        <v>6196</v>
      </c>
      <c r="V606" s="6" t="str">
        <f>+IFERROR(VLOOKUP(T606,Auxiliar!$A:$C,2,0),"")</f>
        <v>CORE</v>
      </c>
      <c r="W606" s="7" t="str">
        <f>+IFERROR(VLOOKUP(T606,Auxiliar!$A:$C,3,0),"")</f>
        <v>0b 1% | 2b 5% | 4b 6%</v>
      </c>
      <c r="AK606" s="1">
        <v>5941</v>
      </c>
      <c r="AL606" s="1" t="s">
        <v>30</v>
      </c>
      <c r="AM606" s="6">
        <f>+IFERROR(VALUE(RIGHT(Tabla7[[#This Row],[B2B]],6)),"")</f>
        <v>5941</v>
      </c>
      <c r="AN606" s="6" t="str">
        <f>+IFERROR(VLOOKUP(AL606,Auxiliar!$A:$C,2,0),"")</f>
        <v>LATONES</v>
      </c>
      <c r="AO606" s="7" t="str">
        <f>+IFERROR(VLOOKUP(AL606,Auxiliar!$A:$C,3,0),"")</f>
        <v>1b 4% | 5b 7% | 97b 0%</v>
      </c>
      <c r="AW606" s="1"/>
      <c r="AX606" s="1" t="s">
        <v>32</v>
      </c>
      <c r="AY606" s="6" t="str">
        <f>+IFERROR(VALUE(RIGHT(Tabla9[[#This Row],[B2B]],6)),"")</f>
        <v/>
      </c>
      <c r="AZ606" s="6" t="str">
        <f>+IFERROR(VLOOKUP(AX606,Auxiliar!$A:$C,2,0),"")</f>
        <v>LATONES</v>
      </c>
      <c r="BA606" s="7" t="str">
        <f>+IFERROR(VLOOKUP(AX606,Auxiliar!$A:$C,3,0),"")</f>
        <v>2b 3% | 4b 4% | 6b 5% | 10b 8%  | 385b 0%</v>
      </c>
      <c r="BI606" s="1"/>
      <c r="BJ606" s="1"/>
      <c r="BK606" s="6" t="str">
        <f>+IFERROR(VALUE(RIGHT(Tabla11[[#This Row],[B2B]],6)),"")</f>
        <v/>
      </c>
      <c r="BL606" s="6" t="str">
        <f>+IFERROR(VLOOKUP(BJ606,Auxiliar!$A:$C,2,0),"")</f>
        <v/>
      </c>
      <c r="BM606" s="7" t="str">
        <f>+IFERROR(VLOOKUP(BJ606,Auxiliar!$A:$C,3,0),"")</f>
        <v/>
      </c>
      <c r="BO606" s="1">
        <v>11821</v>
      </c>
      <c r="BP606" s="1" t="s">
        <v>39</v>
      </c>
      <c r="BQ606" s="6">
        <f>+IFERROR(VALUE(RIGHT(Tabla12[[#This Row],[B2B]],6)),"")</f>
        <v>11821</v>
      </c>
      <c r="BR606" s="6" t="str">
        <f>+IFERROR(VLOOKUP(BP606,Auxiliar!$A:$C,2,0),"")</f>
        <v>VALUE LITRO</v>
      </c>
      <c r="BS606" s="7" t="str">
        <f>+IFERROR(VLOOKUP(BP606,Auxiliar!$A:$C,3,0),"")</f>
        <v>1b 12%</v>
      </c>
      <c r="CA606" s="1">
        <v>5011</v>
      </c>
      <c r="CB606" s="1" t="s">
        <v>35</v>
      </c>
      <c r="CC606" s="6">
        <f>+IFERROR(VALUE(RIGHT(Tabla14[[#This Row],[B2B]],6)),"")</f>
        <v>5011</v>
      </c>
      <c r="CD606" s="6" t="str">
        <f>+IFERROR(VLOOKUP(CB606,Auxiliar!$A:$C,2,0),"")</f>
        <v>Corona 710cc</v>
      </c>
      <c r="CE606" s="7" t="str">
        <f>+IFERROR(VLOOKUP(CB606,Auxiliar!$A:$C,3,0),"")</f>
        <v>1b 10% | 85b 0%</v>
      </c>
      <c r="CG606" s="1"/>
      <c r="CH606" s="1"/>
      <c r="CI606" s="6" t="str">
        <f>+IFERROR(VALUE(RIGHT(Tabla15[[#This Row],[B2B]],6)),"")</f>
        <v/>
      </c>
      <c r="CJ606" s="6" t="str">
        <f>+IFERROR(VLOOKUP(CH606,Auxiliar!$A:$C,2,0),"")</f>
        <v/>
      </c>
      <c r="CK606" s="7" t="str">
        <f>+IFERROR(VLOOKUP(CH606,Auxiliar!$A:$C,3,0),"")</f>
        <v/>
      </c>
      <c r="CM606" s="1">
        <v>4994</v>
      </c>
      <c r="CN606" s="1" t="s">
        <v>20</v>
      </c>
      <c r="CO606" s="6">
        <v>4994</v>
      </c>
      <c r="CP606" s="6" t="s">
        <v>20</v>
      </c>
      <c r="CQ606" s="7" t="s">
        <v>21</v>
      </c>
      <c r="CS606" s="1"/>
      <c r="CT606" s="1"/>
      <c r="CU606" s="6" t="str">
        <f>+IFERROR(VALUE(RIGHT(Tabla17[[#This Row],[B2B]],6)),"")</f>
        <v/>
      </c>
      <c r="CV606" s="6" t="str">
        <f>+IFERROR(VLOOKUP(CT606,Auxiliar!$A:$C,2,0),"")</f>
        <v/>
      </c>
      <c r="CW606" s="7" t="str">
        <f>+IFERROR(VLOOKUP(CT606,Auxiliar!$A:$C,3,0),"")</f>
        <v/>
      </c>
      <c r="CY606" s="1">
        <v>4994</v>
      </c>
      <c r="CZ606" s="1" t="s">
        <v>16</v>
      </c>
      <c r="DA606" s="6">
        <f>+IFERROR(VALUE(RIGHT(Tabla18[[#This Row],[B2B]],6)),"")</f>
        <v>4994</v>
      </c>
      <c r="DB606" s="6" t="str">
        <f>+IFERROR(VLOOKUP(CZ606,Auxiliar!$A:$C,2,0),"")</f>
        <v>PREMIUM</v>
      </c>
      <c r="DC606" s="7" t="str">
        <f>+IFERROR(VLOOKUP(CZ606,Auxiliar!$A:$C,3,0),"")</f>
        <v>0b 0% | 2b 2% | 5b 3,5% | 10b 5%</v>
      </c>
      <c r="DE606" s="1">
        <v>4994</v>
      </c>
      <c r="DF606" s="1" t="s">
        <v>19</v>
      </c>
      <c r="DG606" s="6">
        <f>+IFERROR(VALUE(RIGHT(Tabla19[[#This Row],[B2B]],6)),"")</f>
        <v>4994</v>
      </c>
      <c r="DH606" s="6" t="str">
        <f>+IFERROR(VLOOKUP(DF606,Auxiliar!$A:$C,2,0),"")</f>
        <v>MICHELOB</v>
      </c>
      <c r="DI606" s="7" t="str">
        <f>+IFERROR(VLOOKUP(DF606,Auxiliar!$A:$C,3,0),"")</f>
        <v>1b 7% | 3b 22% | 8b 27%</v>
      </c>
      <c r="DK606" s="1"/>
      <c r="DL606" s="1"/>
      <c r="DM606" s="6" t="str">
        <f>+IFERROR(VALUE(RIGHT(Tabla20[[#This Row],[B2B]],6)),"")</f>
        <v/>
      </c>
      <c r="DN606" s="6" t="str">
        <f>+IFERROR(VLOOKUP(DL606,Auxiliar!$A:$C,2,0),"")</f>
        <v/>
      </c>
      <c r="DO606" s="7" t="str">
        <f>+IFERROR(VLOOKUP(DL606,Auxiliar!$A:$C,3,0),"")</f>
        <v/>
      </c>
      <c r="DQ606" s="1">
        <v>4988</v>
      </c>
      <c r="DR606" s="12" t="s">
        <v>24</v>
      </c>
      <c r="DS606" s="6">
        <f>+IFERROR(VALUE(RIGHT(Tabla21[[#This Row],[B2B]],6)),"")</f>
        <v>4988</v>
      </c>
      <c r="DT606" s="6" t="str">
        <f>+IFERROR(VLOOKUP(DR606,Auxiliar!$A:$C,2,0),"")</f>
        <v>CORONA PORRON</v>
      </c>
      <c r="DU606" s="7" t="str">
        <f>+IFERROR(VLOOKUP(DR606,Auxiliar!$A:$C,3,0),"")</f>
        <v>1b 5% | 20b 0%</v>
      </c>
      <c r="DW606" s="1">
        <v>2782</v>
      </c>
      <c r="DX606" s="12" t="s">
        <v>43</v>
      </c>
      <c r="DY606" s="6">
        <f>+IFERROR(VALUE(RIGHT(Tabla22[[#This Row],[B2B]],6)),"")</f>
        <v>2782</v>
      </c>
      <c r="DZ606" s="6" t="str">
        <f>+IFERROR(VLOOKUP(DX606,Auxiliar!$A:$C,2,0),"")</f>
        <v xml:space="preserve">VALUE LATA </v>
      </c>
      <c r="EA606" s="7" t="str">
        <f>+IFERROR(VLOOKUP(DX606,Auxiliar!$A:$C,3,0),"")</f>
        <v>1b 15% | 100b 18%</v>
      </c>
      <c r="EC606" s="1">
        <v>11815</v>
      </c>
      <c r="ED606" s="12" t="s">
        <v>47</v>
      </c>
      <c r="EE606" s="6">
        <f>+IFERROR(VALUE(RIGHT(Tabla23[[#This Row],[B2B]],6)),"")</f>
        <v>11815</v>
      </c>
      <c r="EF606" s="6" t="str">
        <f>+IFERROR(VLOOKUP(ED606,Auxiliar!$A:$C,2,0),"")</f>
        <v>VALUE LATON</v>
      </c>
      <c r="EG606" s="7" t="str">
        <f>+IFERROR(VLOOKUP(ED606,Auxiliar!$A:$C,3,0),"")</f>
        <v>1b 10% | 5b 15% | 192b 0%</v>
      </c>
      <c r="EI606" s="1"/>
      <c r="EJ606" s="12"/>
      <c r="EK606" s="6" t="str">
        <f>+IFERROR(VALUE(RIGHT(Tabla24[[#This Row],[B2B]],6)),"")</f>
        <v/>
      </c>
      <c r="EL606" s="6" t="str">
        <f>+IFERROR(VLOOKUP(EJ606,Auxiliar!$A:$C,2,0),"")</f>
        <v/>
      </c>
      <c r="EM606" s="7" t="str">
        <f>+IFERROR(VLOOKUP(EJ606,Auxiliar!$A:$C,3,0),"")</f>
        <v/>
      </c>
      <c r="EO606" s="1"/>
      <c r="EP606" s="12"/>
      <c r="EQ606" s="6" t="str">
        <f>+IFERROR(VALUE(RIGHT(Tabla25[[#This Row],[B2B]],6)),"")</f>
        <v/>
      </c>
      <c r="ER606" s="6" t="str">
        <f>+IFERROR(VLOOKUP(EP606,Auxiliar!$A:$C,2,0),"")</f>
        <v/>
      </c>
      <c r="ES606" s="7" t="str">
        <f>+IFERROR(VLOOKUP(EP606,Auxiliar!$A:$C,3,0),"")</f>
        <v/>
      </c>
      <c r="EU606" s="1"/>
      <c r="EV606" s="12"/>
      <c r="EW606" s="6" t="str">
        <f>+IFERROR(VALUE(RIGHT(Tabla26[[#This Row],[B2B]],6)),"")</f>
        <v/>
      </c>
      <c r="EX606" s="6" t="str">
        <f>+IFERROR(VLOOKUP(EV606,Auxiliar!$A:$C,2,0),"")</f>
        <v/>
      </c>
      <c r="EY606" s="7" t="str">
        <f>+IFERROR(VLOOKUP(EV606,Auxiliar!$A:$C,3,0),"")</f>
        <v/>
      </c>
      <c r="EZ606" s="1"/>
      <c r="FA606" s="12"/>
      <c r="FB606" s="6" t="str">
        <f>+IFERROR(VALUE(RIGHT(Tabla27[[#This Row],[B2B]],6)),"")</f>
        <v/>
      </c>
      <c r="FC606" s="6" t="str">
        <f>+IFERROR(VLOOKUP(FA606,Auxiliar!$A:$C,2,0),"")</f>
        <v/>
      </c>
      <c r="FD606" s="7" t="str">
        <f>+IFERROR(VLOOKUP(FA606,Auxiliar!$A:$C,3,0),"")</f>
        <v/>
      </c>
      <c r="FE606" s="1"/>
      <c r="FF606" s="12"/>
      <c r="FG606" s="6" t="str">
        <f>+IFERROR(VALUE(RIGHT(Tabla28[[#This Row],[B2B]],6)),"")</f>
        <v/>
      </c>
      <c r="FH606" s="6" t="str">
        <f>+IFERROR(VLOOKUP(FF606,Auxiliar!$A:$C,2,0),"")</f>
        <v/>
      </c>
      <c r="FI606" s="7" t="str">
        <f>+IFERROR(VLOOKUP(FF606,Auxiliar!$A:$C,3,0),"")</f>
        <v/>
      </c>
      <c r="FJ606" s="1"/>
      <c r="FK606" s="12"/>
      <c r="FL606" s="6" t="str">
        <f>+IFERROR(VALUE(RIGHT(Tabla29[[#This Row],[B2B]],6)),"")</f>
        <v/>
      </c>
      <c r="FM606" s="6" t="str">
        <f>+IFERROR(VLOOKUP(FK606,Auxiliar!$A:$C,2,0),"")</f>
        <v/>
      </c>
      <c r="FN606" s="7" t="str">
        <f>+IFERROR(VLOOKUP(FK606,Auxiliar!$A:$C,3,0),"")</f>
        <v/>
      </c>
      <c r="FO606" s="1"/>
      <c r="FP606" s="12"/>
      <c r="FQ606" s="6" t="str">
        <f>+IFERROR(VALUE(RIGHT(Tabla30[[#This Row],[B2B]],6)),"")</f>
        <v/>
      </c>
      <c r="FR606" s="6" t="str">
        <f>+IFERROR(VLOOKUP(FP606,Auxiliar!$A:$C,2,0),"")</f>
        <v/>
      </c>
      <c r="FS606" s="7"/>
      <c r="FT606" s="1"/>
      <c r="FU606" s="12"/>
      <c r="FV606" s="6" t="str">
        <f>+IFERROR(VALUE(RIGHT(Tabla31[[#This Row],[B2B]],6)),"")</f>
        <v/>
      </c>
      <c r="FW606" s="6" t="str">
        <f>+IFERROR(VLOOKUP(FU606,Auxiliar!$A:$C,2,0),"")</f>
        <v/>
      </c>
      <c r="FX606" s="7" t="str">
        <f>+IFERROR(VLOOKUP(FU606,Auxiliar!$A:$C,3,0),"")</f>
        <v/>
      </c>
      <c r="FY606" s="1"/>
      <c r="FZ606" s="12"/>
      <c r="GA606" s="6" t="str">
        <f>+IFERROR(VALUE(RIGHT(Tabla32[[#This Row],[B2B]],6)),"")</f>
        <v/>
      </c>
      <c r="GB606" s="6" t="str">
        <f>+IFERROR(VLOOKUP(FZ606,Auxiliar!$A:$C,2,0),"")</f>
        <v/>
      </c>
      <c r="GC606" s="7" t="str">
        <f>+IFERROR(VLOOKUP(FZ606,Auxiliar!$A:$C,3,0),"")</f>
        <v/>
      </c>
      <c r="GD606" s="1"/>
      <c r="GE606" s="12"/>
      <c r="GF606" s="6" t="str">
        <f>+IFERROR(VALUE(RIGHT(Tabla33[[#This Row],[B2B]],6)),"")</f>
        <v/>
      </c>
      <c r="GG606" s="6" t="str">
        <f>+IFERROR(VLOOKUP(GE606,Auxiliar!$A:$C,2,0),"")</f>
        <v/>
      </c>
      <c r="GH606" s="7" t="str">
        <f>+IFERROR(VLOOKUP(GE606,Auxiliar!$A:$C,3,0),"")</f>
        <v/>
      </c>
    </row>
    <row r="607" spans="1:190" x14ac:dyDescent="0.25">
      <c r="A607" s="1"/>
      <c r="B607" s="1"/>
      <c r="C607" t="str">
        <f>+IFERROR(VLOOKUP(B607,Auxiliar!$A:$C,2,0),"")</f>
        <v/>
      </c>
      <c r="D607" s="5" t="str">
        <f>+IFERROR(VLOOKUP(B607,Auxiliar!$A:$C,3,0),"")</f>
        <v/>
      </c>
      <c r="S607" s="1">
        <v>6206</v>
      </c>
      <c r="T607" s="1" t="s">
        <v>9</v>
      </c>
      <c r="U607" s="6">
        <f>+IFERROR(VALUE(RIGHT(Tabla4[[#This Row],[B2B]],6)),"")</f>
        <v>6206</v>
      </c>
      <c r="V607" s="6" t="str">
        <f>+IFERROR(VLOOKUP(T607,Auxiliar!$A:$C,2,0),"")</f>
        <v>CORE</v>
      </c>
      <c r="W607" s="7" t="str">
        <f>+IFERROR(VLOOKUP(T607,Auxiliar!$A:$C,3,0),"")</f>
        <v>0b 1% | 2b 5% | 4b 6%</v>
      </c>
      <c r="AK607" s="1">
        <v>5943</v>
      </c>
      <c r="AL607" s="1" t="s">
        <v>30</v>
      </c>
      <c r="AM607" s="6">
        <f>+IFERROR(VALUE(RIGHT(Tabla7[[#This Row],[B2B]],6)),"")</f>
        <v>5943</v>
      </c>
      <c r="AN607" s="6" t="str">
        <f>+IFERROR(VLOOKUP(AL607,Auxiliar!$A:$C,2,0),"")</f>
        <v>LATONES</v>
      </c>
      <c r="AO607" s="7" t="str">
        <f>+IFERROR(VLOOKUP(AL607,Auxiliar!$A:$C,3,0),"")</f>
        <v>1b 4% | 5b 7% | 97b 0%</v>
      </c>
      <c r="AW607" s="1"/>
      <c r="AX607" s="1" t="s">
        <v>32</v>
      </c>
      <c r="AY607" s="6" t="str">
        <f>+IFERROR(VALUE(RIGHT(Tabla9[[#This Row],[B2B]],6)),"")</f>
        <v/>
      </c>
      <c r="AZ607" s="6" t="str">
        <f>+IFERROR(VLOOKUP(AX607,Auxiliar!$A:$C,2,0),"")</f>
        <v>LATONES</v>
      </c>
      <c r="BA607" s="7" t="str">
        <f>+IFERROR(VLOOKUP(AX607,Auxiliar!$A:$C,3,0),"")</f>
        <v>2b 3% | 4b 4% | 6b 5% | 10b 8%  | 385b 0%</v>
      </c>
      <c r="BI607" s="1"/>
      <c r="BJ607" s="1"/>
      <c r="BK607" s="6" t="str">
        <f>+IFERROR(VALUE(RIGHT(Tabla11[[#This Row],[B2B]],6)),"")</f>
        <v/>
      </c>
      <c r="BL607" s="6" t="str">
        <f>+IFERROR(VLOOKUP(BJ607,Auxiliar!$A:$C,2,0),"")</f>
        <v/>
      </c>
      <c r="BM607" s="7" t="str">
        <f>+IFERROR(VLOOKUP(BJ607,Auxiliar!$A:$C,3,0),"")</f>
        <v/>
      </c>
      <c r="BO607" s="1">
        <v>2770</v>
      </c>
      <c r="BP607" s="1" t="s">
        <v>39</v>
      </c>
      <c r="BQ607" s="6">
        <f>+IFERROR(VALUE(RIGHT(Tabla12[[#This Row],[B2B]],6)),"")</f>
        <v>2770</v>
      </c>
      <c r="BR607" s="6" t="str">
        <f>+IFERROR(VLOOKUP(BP607,Auxiliar!$A:$C,2,0),"")</f>
        <v>VALUE LITRO</v>
      </c>
      <c r="BS607" s="7" t="str">
        <f>+IFERROR(VLOOKUP(BP607,Auxiliar!$A:$C,3,0),"")</f>
        <v>1b 12%</v>
      </c>
      <c r="CA607" s="1">
        <v>5017</v>
      </c>
      <c r="CB607" s="1" t="s">
        <v>35</v>
      </c>
      <c r="CC607" s="6">
        <f>+IFERROR(VALUE(RIGHT(Tabla14[[#This Row],[B2B]],6)),"")</f>
        <v>5017</v>
      </c>
      <c r="CD607" s="6" t="str">
        <f>+IFERROR(VLOOKUP(CB607,Auxiliar!$A:$C,2,0),"")</f>
        <v>Corona 710cc</v>
      </c>
      <c r="CE607" s="7" t="str">
        <f>+IFERROR(VLOOKUP(CB607,Auxiliar!$A:$C,3,0),"")</f>
        <v>1b 10% | 85b 0%</v>
      </c>
      <c r="CG607" s="1"/>
      <c r="CH607" s="1"/>
      <c r="CI607" s="6" t="str">
        <f>+IFERROR(VALUE(RIGHT(Tabla15[[#This Row],[B2B]],6)),"")</f>
        <v/>
      </c>
      <c r="CJ607" s="6" t="str">
        <f>+IFERROR(VLOOKUP(CH607,Auxiliar!$A:$C,2,0),"")</f>
        <v/>
      </c>
      <c r="CK607" s="7" t="str">
        <f>+IFERROR(VLOOKUP(CH607,Auxiliar!$A:$C,3,0),"")</f>
        <v/>
      </c>
      <c r="CM607" s="1">
        <v>4998</v>
      </c>
      <c r="CN607" s="1" t="s">
        <v>20</v>
      </c>
      <c r="CO607" s="6">
        <v>4998</v>
      </c>
      <c r="CP607" s="6" t="s">
        <v>20</v>
      </c>
      <c r="CQ607" s="7" t="s">
        <v>21</v>
      </c>
      <c r="CS607" s="1"/>
      <c r="CT607" s="1"/>
      <c r="CU607" s="6" t="str">
        <f>+IFERROR(VALUE(RIGHT(Tabla17[[#This Row],[B2B]],6)),"")</f>
        <v/>
      </c>
      <c r="CV607" s="6" t="str">
        <f>+IFERROR(VLOOKUP(CT607,Auxiliar!$A:$C,2,0),"")</f>
        <v/>
      </c>
      <c r="CW607" s="7" t="str">
        <f>+IFERROR(VLOOKUP(CT607,Auxiliar!$A:$C,3,0),"")</f>
        <v/>
      </c>
      <c r="CY607" s="1">
        <v>4998</v>
      </c>
      <c r="CZ607" s="1" t="s">
        <v>16</v>
      </c>
      <c r="DA607" s="6">
        <f>+IFERROR(VALUE(RIGHT(Tabla18[[#This Row],[B2B]],6)),"")</f>
        <v>4998</v>
      </c>
      <c r="DB607" s="6" t="str">
        <f>+IFERROR(VLOOKUP(CZ607,Auxiliar!$A:$C,2,0),"")</f>
        <v>PREMIUM</v>
      </c>
      <c r="DC607" s="7" t="str">
        <f>+IFERROR(VLOOKUP(CZ607,Auxiliar!$A:$C,3,0),"")</f>
        <v>0b 0% | 2b 2% | 5b 3,5% | 10b 5%</v>
      </c>
      <c r="DE607" s="1">
        <v>4998</v>
      </c>
      <c r="DF607" s="1" t="s">
        <v>19</v>
      </c>
      <c r="DG607" s="6">
        <f>+IFERROR(VALUE(RIGHT(Tabla19[[#This Row],[B2B]],6)),"")</f>
        <v>4998</v>
      </c>
      <c r="DH607" s="6" t="str">
        <f>+IFERROR(VLOOKUP(DF607,Auxiliar!$A:$C,2,0),"")</f>
        <v>MICHELOB</v>
      </c>
      <c r="DI607" s="7" t="str">
        <f>+IFERROR(VLOOKUP(DF607,Auxiliar!$A:$C,3,0),"")</f>
        <v>1b 7% | 3b 22% | 8b 27%</v>
      </c>
      <c r="DK607" s="1"/>
      <c r="DL607" s="1"/>
      <c r="DM607" s="6" t="str">
        <f>+IFERROR(VALUE(RIGHT(Tabla20[[#This Row],[B2B]],6)),"")</f>
        <v/>
      </c>
      <c r="DN607" s="6" t="str">
        <f>+IFERROR(VLOOKUP(DL607,Auxiliar!$A:$C,2,0),"")</f>
        <v/>
      </c>
      <c r="DO607" s="7" t="str">
        <f>+IFERROR(VLOOKUP(DL607,Auxiliar!$A:$C,3,0),"")</f>
        <v/>
      </c>
      <c r="DQ607" s="1">
        <v>4994</v>
      </c>
      <c r="DR607" s="12" t="s">
        <v>24</v>
      </c>
      <c r="DS607" s="6">
        <f>+IFERROR(VALUE(RIGHT(Tabla21[[#This Row],[B2B]],6)),"")</f>
        <v>4994</v>
      </c>
      <c r="DT607" s="6" t="str">
        <f>+IFERROR(VLOOKUP(DR607,Auxiliar!$A:$C,2,0),"")</f>
        <v>CORONA PORRON</v>
      </c>
      <c r="DU607" s="7" t="str">
        <f>+IFERROR(VLOOKUP(DR607,Auxiliar!$A:$C,3,0),"")</f>
        <v>1b 5% | 20b 0%</v>
      </c>
      <c r="DW607" s="1">
        <v>11830</v>
      </c>
      <c r="DX607" s="12" t="s">
        <v>43</v>
      </c>
      <c r="DY607" s="6">
        <f>+IFERROR(VALUE(RIGHT(Tabla22[[#This Row],[B2B]],6)),"")</f>
        <v>11830</v>
      </c>
      <c r="DZ607" s="6" t="str">
        <f>+IFERROR(VLOOKUP(DX607,Auxiliar!$A:$C,2,0),"")</f>
        <v xml:space="preserve">VALUE LATA </v>
      </c>
      <c r="EA607" s="7" t="str">
        <f>+IFERROR(VLOOKUP(DX607,Auxiliar!$A:$C,3,0),"")</f>
        <v>1b 15% | 100b 18%</v>
      </c>
      <c r="EC607" s="1">
        <v>11821</v>
      </c>
      <c r="ED607" s="12" t="s">
        <v>47</v>
      </c>
      <c r="EE607" s="6">
        <f>+IFERROR(VALUE(RIGHT(Tabla23[[#This Row],[B2B]],6)),"")</f>
        <v>11821</v>
      </c>
      <c r="EF607" s="6" t="str">
        <f>+IFERROR(VLOOKUP(ED607,Auxiliar!$A:$C,2,0),"")</f>
        <v>VALUE LATON</v>
      </c>
      <c r="EG607" s="7" t="str">
        <f>+IFERROR(VLOOKUP(ED607,Auxiliar!$A:$C,3,0),"")</f>
        <v>1b 10% | 5b 15% | 192b 0%</v>
      </c>
      <c r="EI607" s="1"/>
      <c r="EJ607" s="12"/>
      <c r="EK607" s="6" t="str">
        <f>+IFERROR(VALUE(RIGHT(Tabla24[[#This Row],[B2B]],6)),"")</f>
        <v/>
      </c>
      <c r="EL607" s="6" t="str">
        <f>+IFERROR(VLOOKUP(EJ607,Auxiliar!$A:$C,2,0),"")</f>
        <v/>
      </c>
      <c r="EM607" s="7" t="str">
        <f>+IFERROR(VLOOKUP(EJ607,Auxiliar!$A:$C,3,0),"")</f>
        <v/>
      </c>
      <c r="EO607" s="1"/>
      <c r="EP607" s="12"/>
      <c r="EQ607" s="6" t="str">
        <f>+IFERROR(VALUE(RIGHT(Tabla25[[#This Row],[B2B]],6)),"")</f>
        <v/>
      </c>
      <c r="ER607" s="6" t="str">
        <f>+IFERROR(VLOOKUP(EP607,Auxiliar!$A:$C,2,0),"")</f>
        <v/>
      </c>
      <c r="ES607" s="7" t="str">
        <f>+IFERROR(VLOOKUP(EP607,Auxiliar!$A:$C,3,0),"")</f>
        <v/>
      </c>
      <c r="EU607" s="1"/>
      <c r="EV607" s="12"/>
      <c r="EW607" s="6" t="str">
        <f>+IFERROR(VALUE(RIGHT(Tabla26[[#This Row],[B2B]],6)),"")</f>
        <v/>
      </c>
      <c r="EX607" s="6" t="str">
        <f>+IFERROR(VLOOKUP(EV607,Auxiliar!$A:$C,2,0),"")</f>
        <v/>
      </c>
      <c r="EY607" s="7" t="str">
        <f>+IFERROR(VLOOKUP(EV607,Auxiliar!$A:$C,3,0),"")</f>
        <v/>
      </c>
      <c r="EZ607" s="1"/>
      <c r="FA607" s="12"/>
      <c r="FB607" s="6" t="str">
        <f>+IFERROR(VALUE(RIGHT(Tabla27[[#This Row],[B2B]],6)),"")</f>
        <v/>
      </c>
      <c r="FC607" s="6" t="str">
        <f>+IFERROR(VLOOKUP(FA607,Auxiliar!$A:$C,2,0),"")</f>
        <v/>
      </c>
      <c r="FD607" s="7" t="str">
        <f>+IFERROR(VLOOKUP(FA607,Auxiliar!$A:$C,3,0),"")</f>
        <v/>
      </c>
      <c r="FE607" s="1"/>
      <c r="FF607" s="12"/>
      <c r="FG607" s="6" t="str">
        <f>+IFERROR(VALUE(RIGHT(Tabla28[[#This Row],[B2B]],6)),"")</f>
        <v/>
      </c>
      <c r="FH607" s="6" t="str">
        <f>+IFERROR(VLOOKUP(FF607,Auxiliar!$A:$C,2,0),"")</f>
        <v/>
      </c>
      <c r="FI607" s="7" t="str">
        <f>+IFERROR(VLOOKUP(FF607,Auxiliar!$A:$C,3,0),"")</f>
        <v/>
      </c>
      <c r="FJ607" s="1"/>
      <c r="FK607" s="12"/>
      <c r="FL607" s="6" t="str">
        <f>+IFERROR(VALUE(RIGHT(Tabla29[[#This Row],[B2B]],6)),"")</f>
        <v/>
      </c>
      <c r="FM607" s="6" t="str">
        <f>+IFERROR(VLOOKUP(FK607,Auxiliar!$A:$C,2,0),"")</f>
        <v/>
      </c>
      <c r="FN607" s="7" t="str">
        <f>+IFERROR(VLOOKUP(FK607,Auxiliar!$A:$C,3,0),"")</f>
        <v/>
      </c>
      <c r="FO607" s="1"/>
      <c r="FP607" s="12"/>
      <c r="FQ607" s="6" t="str">
        <f>+IFERROR(VALUE(RIGHT(Tabla30[[#This Row],[B2B]],6)),"")</f>
        <v/>
      </c>
      <c r="FR607" s="6" t="str">
        <f>+IFERROR(VLOOKUP(FP607,Auxiliar!$A:$C,2,0),"")</f>
        <v/>
      </c>
      <c r="FS607" s="7"/>
      <c r="FT607" s="1"/>
      <c r="FU607" s="12"/>
      <c r="FV607" s="6" t="str">
        <f>+IFERROR(VALUE(RIGHT(Tabla31[[#This Row],[B2B]],6)),"")</f>
        <v/>
      </c>
      <c r="FW607" s="6" t="str">
        <f>+IFERROR(VLOOKUP(FU607,Auxiliar!$A:$C,2,0),"")</f>
        <v/>
      </c>
      <c r="FX607" s="7" t="str">
        <f>+IFERROR(VLOOKUP(FU607,Auxiliar!$A:$C,3,0),"")</f>
        <v/>
      </c>
      <c r="FY607" s="1"/>
      <c r="FZ607" s="12"/>
      <c r="GA607" s="6" t="str">
        <f>+IFERROR(VALUE(RIGHT(Tabla32[[#This Row],[B2B]],6)),"")</f>
        <v/>
      </c>
      <c r="GB607" s="6" t="str">
        <f>+IFERROR(VLOOKUP(FZ607,Auxiliar!$A:$C,2,0),"")</f>
        <v/>
      </c>
      <c r="GC607" s="7" t="str">
        <f>+IFERROR(VLOOKUP(FZ607,Auxiliar!$A:$C,3,0),"")</f>
        <v/>
      </c>
      <c r="GD607" s="1"/>
      <c r="GE607" s="12"/>
      <c r="GF607" s="6" t="str">
        <f>+IFERROR(VALUE(RIGHT(Tabla33[[#This Row],[B2B]],6)),"")</f>
        <v/>
      </c>
      <c r="GG607" s="6" t="str">
        <f>+IFERROR(VLOOKUP(GE607,Auxiliar!$A:$C,2,0),"")</f>
        <v/>
      </c>
      <c r="GH607" s="7" t="str">
        <f>+IFERROR(VLOOKUP(GE607,Auxiliar!$A:$C,3,0),"")</f>
        <v/>
      </c>
    </row>
    <row r="608" spans="1:190" x14ac:dyDescent="0.25">
      <c r="A608" s="1"/>
      <c r="B608" s="1"/>
      <c r="C608" t="str">
        <f>+IFERROR(VLOOKUP(B608,Auxiliar!$A:$C,2,0),"")</f>
        <v/>
      </c>
      <c r="D608" s="5" t="str">
        <f>+IFERROR(VLOOKUP(B608,Auxiliar!$A:$C,3,0),"")</f>
        <v/>
      </c>
      <c r="S608" s="1">
        <v>6209</v>
      </c>
      <c r="T608" s="1" t="s">
        <v>9</v>
      </c>
      <c r="U608" s="6">
        <f>+IFERROR(VALUE(RIGHT(Tabla4[[#This Row],[B2B]],6)),"")</f>
        <v>6209</v>
      </c>
      <c r="V608" s="6" t="str">
        <f>+IFERROR(VLOOKUP(T608,Auxiliar!$A:$C,2,0),"")</f>
        <v>CORE</v>
      </c>
      <c r="W608" s="7" t="str">
        <f>+IFERROR(VLOOKUP(T608,Auxiliar!$A:$C,3,0),"")</f>
        <v>0b 1% | 2b 5% | 4b 6%</v>
      </c>
      <c r="AK608" s="1">
        <v>5944</v>
      </c>
      <c r="AL608" s="1" t="s">
        <v>30</v>
      </c>
      <c r="AM608" s="6">
        <f>+IFERROR(VALUE(RIGHT(Tabla7[[#This Row],[B2B]],6)),"")</f>
        <v>5944</v>
      </c>
      <c r="AN608" s="6" t="str">
        <f>+IFERROR(VLOOKUP(AL608,Auxiliar!$A:$C,2,0),"")</f>
        <v>LATONES</v>
      </c>
      <c r="AO608" s="7" t="str">
        <f>+IFERROR(VLOOKUP(AL608,Auxiliar!$A:$C,3,0),"")</f>
        <v>1b 4% | 5b 7% | 97b 0%</v>
      </c>
      <c r="AW608" s="1"/>
      <c r="AX608" s="1" t="s">
        <v>32</v>
      </c>
      <c r="AY608" s="6" t="str">
        <f>+IFERROR(VALUE(RIGHT(Tabla9[[#This Row],[B2B]],6)),"")</f>
        <v/>
      </c>
      <c r="AZ608" s="6" t="str">
        <f>+IFERROR(VLOOKUP(AX608,Auxiliar!$A:$C,2,0),"")</f>
        <v>LATONES</v>
      </c>
      <c r="BA608" s="7" t="str">
        <f>+IFERROR(VLOOKUP(AX608,Auxiliar!$A:$C,3,0),"")</f>
        <v>2b 3% | 4b 4% | 6b 5% | 10b 8%  | 385b 0%</v>
      </c>
      <c r="BI608" s="1"/>
      <c r="BJ608" s="1"/>
      <c r="BK608" s="6" t="str">
        <f>+IFERROR(VALUE(RIGHT(Tabla11[[#This Row],[B2B]],6)),"")</f>
        <v/>
      </c>
      <c r="BL608" s="6" t="str">
        <f>+IFERROR(VLOOKUP(BJ608,Auxiliar!$A:$C,2,0),"")</f>
        <v/>
      </c>
      <c r="BM608" s="7" t="str">
        <f>+IFERROR(VLOOKUP(BJ608,Auxiliar!$A:$C,3,0),"")</f>
        <v/>
      </c>
      <c r="BO608" s="1">
        <v>11827</v>
      </c>
      <c r="BP608" s="1" t="s">
        <v>39</v>
      </c>
      <c r="BQ608" s="6">
        <f>+IFERROR(VALUE(RIGHT(Tabla12[[#This Row],[B2B]],6)),"")</f>
        <v>11827</v>
      </c>
      <c r="BR608" s="6" t="str">
        <f>+IFERROR(VLOOKUP(BP608,Auxiliar!$A:$C,2,0),"")</f>
        <v>VALUE LITRO</v>
      </c>
      <c r="BS608" s="7" t="str">
        <f>+IFERROR(VLOOKUP(BP608,Auxiliar!$A:$C,3,0),"")</f>
        <v>1b 12%</v>
      </c>
      <c r="CA608" s="1">
        <v>5018</v>
      </c>
      <c r="CB608" s="1" t="s">
        <v>35</v>
      </c>
      <c r="CC608" s="6">
        <f>+IFERROR(VALUE(RIGHT(Tabla14[[#This Row],[B2B]],6)),"")</f>
        <v>5018</v>
      </c>
      <c r="CD608" s="6" t="str">
        <f>+IFERROR(VLOOKUP(CB608,Auxiliar!$A:$C,2,0),"")</f>
        <v>Corona 710cc</v>
      </c>
      <c r="CE608" s="7" t="str">
        <f>+IFERROR(VLOOKUP(CB608,Auxiliar!$A:$C,3,0),"")</f>
        <v>1b 10% | 85b 0%</v>
      </c>
      <c r="CG608" s="1"/>
      <c r="CH608" s="1"/>
      <c r="CI608" s="6" t="str">
        <f>+IFERROR(VALUE(RIGHT(Tabla15[[#This Row],[B2B]],6)),"")</f>
        <v/>
      </c>
      <c r="CJ608" s="6" t="str">
        <f>+IFERROR(VLOOKUP(CH608,Auxiliar!$A:$C,2,0),"")</f>
        <v/>
      </c>
      <c r="CK608" s="7" t="str">
        <f>+IFERROR(VLOOKUP(CH608,Auxiliar!$A:$C,3,0),"")</f>
        <v/>
      </c>
      <c r="CM608" s="1">
        <v>4999</v>
      </c>
      <c r="CN608" s="1" t="s">
        <v>20</v>
      </c>
      <c r="CO608" s="6">
        <v>4999</v>
      </c>
      <c r="CP608" s="6" t="s">
        <v>20</v>
      </c>
      <c r="CQ608" s="7" t="s">
        <v>21</v>
      </c>
      <c r="CS608" s="1"/>
      <c r="CT608" s="1"/>
      <c r="CU608" s="6" t="str">
        <f>+IFERROR(VALUE(RIGHT(Tabla17[[#This Row],[B2B]],6)),"")</f>
        <v/>
      </c>
      <c r="CV608" s="6" t="str">
        <f>+IFERROR(VLOOKUP(CT608,Auxiliar!$A:$C,2,0),"")</f>
        <v/>
      </c>
      <c r="CW608" s="7" t="str">
        <f>+IFERROR(VLOOKUP(CT608,Auxiliar!$A:$C,3,0),"")</f>
        <v/>
      </c>
      <c r="CY608" s="1">
        <v>4999</v>
      </c>
      <c r="CZ608" s="1" t="s">
        <v>16</v>
      </c>
      <c r="DA608" s="6">
        <f>+IFERROR(VALUE(RIGHT(Tabla18[[#This Row],[B2B]],6)),"")</f>
        <v>4999</v>
      </c>
      <c r="DB608" s="6" t="str">
        <f>+IFERROR(VLOOKUP(CZ608,Auxiliar!$A:$C,2,0),"")</f>
        <v>PREMIUM</v>
      </c>
      <c r="DC608" s="7" t="str">
        <f>+IFERROR(VLOOKUP(CZ608,Auxiliar!$A:$C,3,0),"")</f>
        <v>0b 0% | 2b 2% | 5b 3,5% | 10b 5%</v>
      </c>
      <c r="DE608" s="1">
        <v>4999</v>
      </c>
      <c r="DF608" s="1" t="s">
        <v>19</v>
      </c>
      <c r="DG608" s="6">
        <f>+IFERROR(VALUE(RIGHT(Tabla19[[#This Row],[B2B]],6)),"")</f>
        <v>4999</v>
      </c>
      <c r="DH608" s="6" t="str">
        <f>+IFERROR(VLOOKUP(DF608,Auxiliar!$A:$C,2,0),"")</f>
        <v>MICHELOB</v>
      </c>
      <c r="DI608" s="7" t="str">
        <f>+IFERROR(VLOOKUP(DF608,Auxiliar!$A:$C,3,0),"")</f>
        <v>1b 7% | 3b 22% | 8b 27%</v>
      </c>
      <c r="DK608" s="1"/>
      <c r="DL608" s="1"/>
      <c r="DM608" s="6" t="str">
        <f>+IFERROR(VALUE(RIGHT(Tabla20[[#This Row],[B2B]],6)),"")</f>
        <v/>
      </c>
      <c r="DN608" s="6" t="str">
        <f>+IFERROR(VLOOKUP(DL608,Auxiliar!$A:$C,2,0),"")</f>
        <v/>
      </c>
      <c r="DO608" s="7" t="str">
        <f>+IFERROR(VLOOKUP(DL608,Auxiliar!$A:$C,3,0),"")</f>
        <v/>
      </c>
      <c r="DQ608" s="1">
        <v>4998</v>
      </c>
      <c r="DR608" s="12" t="s">
        <v>24</v>
      </c>
      <c r="DS608" s="6">
        <f>+IFERROR(VALUE(RIGHT(Tabla21[[#This Row],[B2B]],6)),"")</f>
        <v>4998</v>
      </c>
      <c r="DT608" s="6" t="str">
        <f>+IFERROR(VLOOKUP(DR608,Auxiliar!$A:$C,2,0),"")</f>
        <v>CORONA PORRON</v>
      </c>
      <c r="DU608" s="7" t="str">
        <f>+IFERROR(VLOOKUP(DR608,Auxiliar!$A:$C,3,0),"")</f>
        <v>1b 5% | 20b 0%</v>
      </c>
      <c r="DW608" s="1">
        <v>2792</v>
      </c>
      <c r="DX608" s="12" t="s">
        <v>43</v>
      </c>
      <c r="DY608" s="6">
        <f>+IFERROR(VALUE(RIGHT(Tabla22[[#This Row],[B2B]],6)),"")</f>
        <v>2792</v>
      </c>
      <c r="DZ608" s="6" t="str">
        <f>+IFERROR(VLOOKUP(DX608,Auxiliar!$A:$C,2,0),"")</f>
        <v xml:space="preserve">VALUE LATA </v>
      </c>
      <c r="EA608" s="7" t="str">
        <f>+IFERROR(VLOOKUP(DX608,Auxiliar!$A:$C,3,0),"")</f>
        <v>1b 15% | 100b 18%</v>
      </c>
      <c r="EC608" s="1">
        <v>2770</v>
      </c>
      <c r="ED608" s="12" t="s">
        <v>47</v>
      </c>
      <c r="EE608" s="6">
        <f>+IFERROR(VALUE(RIGHT(Tabla23[[#This Row],[B2B]],6)),"")</f>
        <v>2770</v>
      </c>
      <c r="EF608" s="6" t="str">
        <f>+IFERROR(VLOOKUP(ED608,Auxiliar!$A:$C,2,0),"")</f>
        <v>VALUE LATON</v>
      </c>
      <c r="EG608" s="7" t="str">
        <f>+IFERROR(VLOOKUP(ED608,Auxiliar!$A:$C,3,0),"")</f>
        <v>1b 10% | 5b 15% | 192b 0%</v>
      </c>
      <c r="EI608" s="1"/>
      <c r="EJ608" s="12"/>
      <c r="EK608" s="6" t="str">
        <f>+IFERROR(VALUE(RIGHT(Tabla24[[#This Row],[B2B]],6)),"")</f>
        <v/>
      </c>
      <c r="EL608" s="6" t="str">
        <f>+IFERROR(VLOOKUP(EJ608,Auxiliar!$A:$C,2,0),"")</f>
        <v/>
      </c>
      <c r="EM608" s="7" t="str">
        <f>+IFERROR(VLOOKUP(EJ608,Auxiliar!$A:$C,3,0),"")</f>
        <v/>
      </c>
      <c r="EO608" s="1"/>
      <c r="EP608" s="12"/>
      <c r="EQ608" s="6" t="str">
        <f>+IFERROR(VALUE(RIGHT(Tabla25[[#This Row],[B2B]],6)),"")</f>
        <v/>
      </c>
      <c r="ER608" s="6" t="str">
        <f>+IFERROR(VLOOKUP(EP608,Auxiliar!$A:$C,2,0),"")</f>
        <v/>
      </c>
      <c r="ES608" s="7" t="str">
        <f>+IFERROR(VLOOKUP(EP608,Auxiliar!$A:$C,3,0),"")</f>
        <v/>
      </c>
      <c r="EU608" s="1"/>
      <c r="EV608" s="12"/>
      <c r="EW608" s="6" t="str">
        <f>+IFERROR(VALUE(RIGHT(Tabla26[[#This Row],[B2B]],6)),"")</f>
        <v/>
      </c>
      <c r="EX608" s="6" t="str">
        <f>+IFERROR(VLOOKUP(EV608,Auxiliar!$A:$C,2,0),"")</f>
        <v/>
      </c>
      <c r="EY608" s="7" t="str">
        <f>+IFERROR(VLOOKUP(EV608,Auxiliar!$A:$C,3,0),"")</f>
        <v/>
      </c>
      <c r="EZ608" s="1"/>
      <c r="FA608" s="12"/>
      <c r="FB608" s="6" t="str">
        <f>+IFERROR(VALUE(RIGHT(Tabla27[[#This Row],[B2B]],6)),"")</f>
        <v/>
      </c>
      <c r="FC608" s="6" t="str">
        <f>+IFERROR(VLOOKUP(FA608,Auxiliar!$A:$C,2,0),"")</f>
        <v/>
      </c>
      <c r="FD608" s="7" t="str">
        <f>+IFERROR(VLOOKUP(FA608,Auxiliar!$A:$C,3,0),"")</f>
        <v/>
      </c>
      <c r="FE608" s="1"/>
      <c r="FF608" s="12"/>
      <c r="FG608" s="6" t="str">
        <f>+IFERROR(VALUE(RIGHT(Tabla28[[#This Row],[B2B]],6)),"")</f>
        <v/>
      </c>
      <c r="FH608" s="6" t="str">
        <f>+IFERROR(VLOOKUP(FF608,Auxiliar!$A:$C,2,0),"")</f>
        <v/>
      </c>
      <c r="FI608" s="7" t="str">
        <f>+IFERROR(VLOOKUP(FF608,Auxiliar!$A:$C,3,0),"")</f>
        <v/>
      </c>
      <c r="FJ608" s="1"/>
      <c r="FK608" s="12"/>
      <c r="FL608" s="6" t="str">
        <f>+IFERROR(VALUE(RIGHT(Tabla29[[#This Row],[B2B]],6)),"")</f>
        <v/>
      </c>
      <c r="FM608" s="6" t="str">
        <f>+IFERROR(VLOOKUP(FK608,Auxiliar!$A:$C,2,0),"")</f>
        <v/>
      </c>
      <c r="FN608" s="7" t="str">
        <f>+IFERROR(VLOOKUP(FK608,Auxiliar!$A:$C,3,0),"")</f>
        <v/>
      </c>
      <c r="FO608" s="1"/>
      <c r="FP608" s="12"/>
      <c r="FQ608" s="6" t="str">
        <f>+IFERROR(VALUE(RIGHT(Tabla30[[#This Row],[B2B]],6)),"")</f>
        <v/>
      </c>
      <c r="FR608" s="6" t="str">
        <f>+IFERROR(VLOOKUP(FP608,Auxiliar!$A:$C,2,0),"")</f>
        <v/>
      </c>
      <c r="FS608" s="7"/>
      <c r="FT608" s="1"/>
      <c r="FU608" s="12"/>
      <c r="FV608" s="6" t="str">
        <f>+IFERROR(VALUE(RIGHT(Tabla31[[#This Row],[B2B]],6)),"")</f>
        <v/>
      </c>
      <c r="FW608" s="6" t="str">
        <f>+IFERROR(VLOOKUP(FU608,Auxiliar!$A:$C,2,0),"")</f>
        <v/>
      </c>
      <c r="FX608" s="7" t="str">
        <f>+IFERROR(VLOOKUP(FU608,Auxiliar!$A:$C,3,0),"")</f>
        <v/>
      </c>
      <c r="FY608" s="1"/>
      <c r="FZ608" s="12"/>
      <c r="GA608" s="6" t="str">
        <f>+IFERROR(VALUE(RIGHT(Tabla32[[#This Row],[B2B]],6)),"")</f>
        <v/>
      </c>
      <c r="GB608" s="6" t="str">
        <f>+IFERROR(VLOOKUP(FZ608,Auxiliar!$A:$C,2,0),"")</f>
        <v/>
      </c>
      <c r="GC608" s="7" t="str">
        <f>+IFERROR(VLOOKUP(FZ608,Auxiliar!$A:$C,3,0),"")</f>
        <v/>
      </c>
      <c r="GD608" s="1"/>
      <c r="GE608" s="12"/>
      <c r="GF608" s="6" t="str">
        <f>+IFERROR(VALUE(RIGHT(Tabla33[[#This Row],[B2B]],6)),"")</f>
        <v/>
      </c>
      <c r="GG608" s="6" t="str">
        <f>+IFERROR(VLOOKUP(GE608,Auxiliar!$A:$C,2,0),"")</f>
        <v/>
      </c>
      <c r="GH608" s="7" t="str">
        <f>+IFERROR(VLOOKUP(GE608,Auxiliar!$A:$C,3,0),"")</f>
        <v/>
      </c>
    </row>
    <row r="609" spans="1:190" x14ac:dyDescent="0.25">
      <c r="A609" s="1"/>
      <c r="B609" s="1"/>
      <c r="C609" t="str">
        <f>+IFERROR(VLOOKUP(B609,Auxiliar!$A:$C,2,0),"")</f>
        <v/>
      </c>
      <c r="D609" s="5" t="str">
        <f>+IFERROR(VLOOKUP(B609,Auxiliar!$A:$C,3,0),"")</f>
        <v/>
      </c>
      <c r="S609" s="1">
        <v>6216</v>
      </c>
      <c r="T609" s="1" t="s">
        <v>9</v>
      </c>
      <c r="U609" s="6">
        <f>+IFERROR(VALUE(RIGHT(Tabla4[[#This Row],[B2B]],6)),"")</f>
        <v>6216</v>
      </c>
      <c r="V609" s="6" t="str">
        <f>+IFERROR(VLOOKUP(T609,Auxiliar!$A:$C,2,0),"")</f>
        <v>CORE</v>
      </c>
      <c r="W609" s="7" t="str">
        <f>+IFERROR(VLOOKUP(T609,Auxiliar!$A:$C,3,0),"")</f>
        <v>0b 1% | 2b 5% | 4b 6%</v>
      </c>
      <c r="AK609" s="1">
        <v>5946</v>
      </c>
      <c r="AL609" s="1" t="s">
        <v>30</v>
      </c>
      <c r="AM609" s="6">
        <f>+IFERROR(VALUE(RIGHT(Tabla7[[#This Row],[B2B]],6)),"")</f>
        <v>5946</v>
      </c>
      <c r="AN609" s="6" t="str">
        <f>+IFERROR(VLOOKUP(AL609,Auxiliar!$A:$C,2,0),"")</f>
        <v>LATONES</v>
      </c>
      <c r="AO609" s="7" t="str">
        <f>+IFERROR(VLOOKUP(AL609,Auxiliar!$A:$C,3,0),"")</f>
        <v>1b 4% | 5b 7% | 97b 0%</v>
      </c>
      <c r="AW609" s="1"/>
      <c r="AX609" s="1" t="s">
        <v>32</v>
      </c>
      <c r="AY609" s="6" t="str">
        <f>+IFERROR(VALUE(RIGHT(Tabla9[[#This Row],[B2B]],6)),"")</f>
        <v/>
      </c>
      <c r="AZ609" s="6" t="str">
        <f>+IFERROR(VLOOKUP(AX609,Auxiliar!$A:$C,2,0),"")</f>
        <v>LATONES</v>
      </c>
      <c r="BA609" s="7" t="str">
        <f>+IFERROR(VLOOKUP(AX609,Auxiliar!$A:$C,3,0),"")</f>
        <v>2b 3% | 4b 4% | 6b 5% | 10b 8%  | 385b 0%</v>
      </c>
      <c r="BI609" s="1"/>
      <c r="BJ609" s="1"/>
      <c r="BK609" s="6" t="str">
        <f>+IFERROR(VALUE(RIGHT(Tabla11[[#This Row],[B2B]],6)),"")</f>
        <v/>
      </c>
      <c r="BL609" s="6" t="str">
        <f>+IFERROR(VLOOKUP(BJ609,Auxiliar!$A:$C,2,0),"")</f>
        <v/>
      </c>
      <c r="BM609" s="7" t="str">
        <f>+IFERROR(VLOOKUP(BJ609,Auxiliar!$A:$C,3,0),"")</f>
        <v/>
      </c>
      <c r="BO609" s="1">
        <v>11828</v>
      </c>
      <c r="BP609" s="1" t="s">
        <v>39</v>
      </c>
      <c r="BQ609" s="6">
        <f>+IFERROR(VALUE(RIGHT(Tabla12[[#This Row],[B2B]],6)),"")</f>
        <v>11828</v>
      </c>
      <c r="BR609" s="6" t="str">
        <f>+IFERROR(VLOOKUP(BP609,Auxiliar!$A:$C,2,0),"")</f>
        <v>VALUE LITRO</v>
      </c>
      <c r="BS609" s="7" t="str">
        <f>+IFERROR(VLOOKUP(BP609,Auxiliar!$A:$C,3,0),"")</f>
        <v>1b 12%</v>
      </c>
      <c r="CA609" s="1">
        <v>5021</v>
      </c>
      <c r="CB609" s="1" t="s">
        <v>35</v>
      </c>
      <c r="CC609" s="6">
        <f>+IFERROR(VALUE(RIGHT(Tabla14[[#This Row],[B2B]],6)),"")</f>
        <v>5021</v>
      </c>
      <c r="CD609" s="6" t="str">
        <f>+IFERROR(VLOOKUP(CB609,Auxiliar!$A:$C,2,0),"")</f>
        <v>Corona 710cc</v>
      </c>
      <c r="CE609" s="7" t="str">
        <f>+IFERROR(VLOOKUP(CB609,Auxiliar!$A:$C,3,0),"")</f>
        <v>1b 10% | 85b 0%</v>
      </c>
      <c r="CG609" s="1"/>
      <c r="CH609" s="1"/>
      <c r="CI609" s="6" t="str">
        <f>+IFERROR(VALUE(RIGHT(Tabla15[[#This Row],[B2B]],6)),"")</f>
        <v/>
      </c>
      <c r="CJ609" s="6" t="str">
        <f>+IFERROR(VLOOKUP(CH609,Auxiliar!$A:$C,2,0),"")</f>
        <v/>
      </c>
      <c r="CK609" s="7" t="str">
        <f>+IFERROR(VLOOKUP(CH609,Auxiliar!$A:$C,3,0),"")</f>
        <v/>
      </c>
      <c r="CM609" s="1">
        <v>5001</v>
      </c>
      <c r="CN609" s="1" t="s">
        <v>20</v>
      </c>
      <c r="CO609" s="6">
        <v>5001</v>
      </c>
      <c r="CP609" s="6" t="s">
        <v>20</v>
      </c>
      <c r="CQ609" s="7" t="s">
        <v>21</v>
      </c>
      <c r="CS609" s="1"/>
      <c r="CT609" s="1"/>
      <c r="CU609" s="6" t="str">
        <f>+IFERROR(VALUE(RIGHT(Tabla17[[#This Row],[B2B]],6)),"")</f>
        <v/>
      </c>
      <c r="CV609" s="6" t="str">
        <f>+IFERROR(VLOOKUP(CT609,Auxiliar!$A:$C,2,0),"")</f>
        <v/>
      </c>
      <c r="CW609" s="7" t="str">
        <f>+IFERROR(VLOOKUP(CT609,Auxiliar!$A:$C,3,0),"")</f>
        <v/>
      </c>
      <c r="CY609" s="1">
        <v>5001</v>
      </c>
      <c r="CZ609" s="1" t="s">
        <v>16</v>
      </c>
      <c r="DA609" s="6">
        <f>+IFERROR(VALUE(RIGHT(Tabla18[[#This Row],[B2B]],6)),"")</f>
        <v>5001</v>
      </c>
      <c r="DB609" s="6" t="str">
        <f>+IFERROR(VLOOKUP(CZ609,Auxiliar!$A:$C,2,0),"")</f>
        <v>PREMIUM</v>
      </c>
      <c r="DC609" s="7" t="str">
        <f>+IFERROR(VLOOKUP(CZ609,Auxiliar!$A:$C,3,0),"")</f>
        <v>0b 0% | 2b 2% | 5b 3,5% | 10b 5%</v>
      </c>
      <c r="DE609" s="1">
        <v>5001</v>
      </c>
      <c r="DF609" s="1" t="s">
        <v>19</v>
      </c>
      <c r="DG609" s="6">
        <f>+IFERROR(VALUE(RIGHT(Tabla19[[#This Row],[B2B]],6)),"")</f>
        <v>5001</v>
      </c>
      <c r="DH609" s="6" t="str">
        <f>+IFERROR(VLOOKUP(DF609,Auxiliar!$A:$C,2,0),"")</f>
        <v>MICHELOB</v>
      </c>
      <c r="DI609" s="7" t="str">
        <f>+IFERROR(VLOOKUP(DF609,Auxiliar!$A:$C,3,0),"")</f>
        <v>1b 7% | 3b 22% | 8b 27%</v>
      </c>
      <c r="DK609" s="1"/>
      <c r="DL609" s="1"/>
      <c r="DM609" s="6" t="str">
        <f>+IFERROR(VALUE(RIGHT(Tabla20[[#This Row],[B2B]],6)),"")</f>
        <v/>
      </c>
      <c r="DN609" s="6" t="str">
        <f>+IFERROR(VLOOKUP(DL609,Auxiliar!$A:$C,2,0),"")</f>
        <v/>
      </c>
      <c r="DO609" s="7" t="str">
        <f>+IFERROR(VLOOKUP(DL609,Auxiliar!$A:$C,3,0),"")</f>
        <v/>
      </c>
      <c r="DQ609" s="1">
        <v>4999</v>
      </c>
      <c r="DR609" s="12" t="s">
        <v>24</v>
      </c>
      <c r="DS609" s="6">
        <f>+IFERROR(VALUE(RIGHT(Tabla21[[#This Row],[B2B]],6)),"")</f>
        <v>4999</v>
      </c>
      <c r="DT609" s="6" t="str">
        <f>+IFERROR(VLOOKUP(DR609,Auxiliar!$A:$C,2,0),"")</f>
        <v>CORONA PORRON</v>
      </c>
      <c r="DU609" s="7" t="str">
        <f>+IFERROR(VLOOKUP(DR609,Auxiliar!$A:$C,3,0),"")</f>
        <v>1b 5% | 20b 0%</v>
      </c>
      <c r="DW609" s="1">
        <v>2794</v>
      </c>
      <c r="DX609" s="12" t="s">
        <v>43</v>
      </c>
      <c r="DY609" s="6">
        <f>+IFERROR(VALUE(RIGHT(Tabla22[[#This Row],[B2B]],6)),"")</f>
        <v>2794</v>
      </c>
      <c r="DZ609" s="6" t="str">
        <f>+IFERROR(VLOOKUP(DX609,Auxiliar!$A:$C,2,0),"")</f>
        <v xml:space="preserve">VALUE LATA </v>
      </c>
      <c r="EA609" s="7" t="str">
        <f>+IFERROR(VLOOKUP(DX609,Auxiliar!$A:$C,3,0),"")</f>
        <v>1b 15% | 100b 18%</v>
      </c>
      <c r="EC609" s="1">
        <v>11827</v>
      </c>
      <c r="ED609" s="12" t="s">
        <v>47</v>
      </c>
      <c r="EE609" s="6">
        <f>+IFERROR(VALUE(RIGHT(Tabla23[[#This Row],[B2B]],6)),"")</f>
        <v>11827</v>
      </c>
      <c r="EF609" s="6" t="str">
        <f>+IFERROR(VLOOKUP(ED609,Auxiliar!$A:$C,2,0),"")</f>
        <v>VALUE LATON</v>
      </c>
      <c r="EG609" s="7" t="str">
        <f>+IFERROR(VLOOKUP(ED609,Auxiliar!$A:$C,3,0),"")</f>
        <v>1b 10% | 5b 15% | 192b 0%</v>
      </c>
      <c r="EI609" s="1"/>
      <c r="EJ609" s="12"/>
      <c r="EK609" s="6" t="str">
        <f>+IFERROR(VALUE(RIGHT(Tabla24[[#This Row],[B2B]],6)),"")</f>
        <v/>
      </c>
      <c r="EL609" s="6" t="str">
        <f>+IFERROR(VLOOKUP(EJ609,Auxiliar!$A:$C,2,0),"")</f>
        <v/>
      </c>
      <c r="EM609" s="7" t="str">
        <f>+IFERROR(VLOOKUP(EJ609,Auxiliar!$A:$C,3,0),"")</f>
        <v/>
      </c>
      <c r="EO609" s="1"/>
      <c r="EP609" s="12"/>
      <c r="EQ609" s="6" t="str">
        <f>+IFERROR(VALUE(RIGHT(Tabla25[[#This Row],[B2B]],6)),"")</f>
        <v/>
      </c>
      <c r="ER609" s="6" t="str">
        <f>+IFERROR(VLOOKUP(EP609,Auxiliar!$A:$C,2,0),"")</f>
        <v/>
      </c>
      <c r="ES609" s="7" t="str">
        <f>+IFERROR(VLOOKUP(EP609,Auxiliar!$A:$C,3,0),"")</f>
        <v/>
      </c>
      <c r="EU609" s="1"/>
      <c r="EV609" s="12"/>
      <c r="EW609" s="6" t="str">
        <f>+IFERROR(VALUE(RIGHT(Tabla26[[#This Row],[B2B]],6)),"")</f>
        <v/>
      </c>
      <c r="EX609" s="6" t="str">
        <f>+IFERROR(VLOOKUP(EV609,Auxiliar!$A:$C,2,0),"")</f>
        <v/>
      </c>
      <c r="EY609" s="7" t="str">
        <f>+IFERROR(VLOOKUP(EV609,Auxiliar!$A:$C,3,0),"")</f>
        <v/>
      </c>
      <c r="EZ609" s="1"/>
      <c r="FA609" s="12"/>
      <c r="FB609" s="6" t="str">
        <f>+IFERROR(VALUE(RIGHT(Tabla27[[#This Row],[B2B]],6)),"")</f>
        <v/>
      </c>
      <c r="FC609" s="6" t="str">
        <f>+IFERROR(VLOOKUP(FA609,Auxiliar!$A:$C,2,0),"")</f>
        <v/>
      </c>
      <c r="FD609" s="7" t="str">
        <f>+IFERROR(VLOOKUP(FA609,Auxiliar!$A:$C,3,0),"")</f>
        <v/>
      </c>
      <c r="FE609" s="1"/>
      <c r="FF609" s="12"/>
      <c r="FG609" s="6" t="str">
        <f>+IFERROR(VALUE(RIGHT(Tabla28[[#This Row],[B2B]],6)),"")</f>
        <v/>
      </c>
      <c r="FH609" s="6" t="str">
        <f>+IFERROR(VLOOKUP(FF609,Auxiliar!$A:$C,2,0),"")</f>
        <v/>
      </c>
      <c r="FI609" s="7" t="str">
        <f>+IFERROR(VLOOKUP(FF609,Auxiliar!$A:$C,3,0),"")</f>
        <v/>
      </c>
      <c r="FJ609" s="1"/>
      <c r="FK609" s="12"/>
      <c r="FL609" s="6" t="str">
        <f>+IFERROR(VALUE(RIGHT(Tabla29[[#This Row],[B2B]],6)),"")</f>
        <v/>
      </c>
      <c r="FM609" s="6" t="str">
        <f>+IFERROR(VLOOKUP(FK609,Auxiliar!$A:$C,2,0),"")</f>
        <v/>
      </c>
      <c r="FN609" s="7" t="str">
        <f>+IFERROR(VLOOKUP(FK609,Auxiliar!$A:$C,3,0),"")</f>
        <v/>
      </c>
      <c r="FO609" s="1"/>
      <c r="FP609" s="12"/>
      <c r="FQ609" s="6" t="str">
        <f>+IFERROR(VALUE(RIGHT(Tabla30[[#This Row],[B2B]],6)),"")</f>
        <v/>
      </c>
      <c r="FR609" s="6" t="str">
        <f>+IFERROR(VLOOKUP(FP609,Auxiliar!$A:$C,2,0),"")</f>
        <v/>
      </c>
      <c r="FS609" s="7"/>
      <c r="FT609" s="1"/>
      <c r="FU609" s="12"/>
      <c r="FV609" s="6" t="str">
        <f>+IFERROR(VALUE(RIGHT(Tabla31[[#This Row],[B2B]],6)),"")</f>
        <v/>
      </c>
      <c r="FW609" s="6" t="str">
        <f>+IFERROR(VLOOKUP(FU609,Auxiliar!$A:$C,2,0),"")</f>
        <v/>
      </c>
      <c r="FX609" s="7" t="str">
        <f>+IFERROR(VLOOKUP(FU609,Auxiliar!$A:$C,3,0),"")</f>
        <v/>
      </c>
      <c r="FY609" s="1"/>
      <c r="FZ609" s="12"/>
      <c r="GA609" s="6" t="str">
        <f>+IFERROR(VALUE(RIGHT(Tabla32[[#This Row],[B2B]],6)),"")</f>
        <v/>
      </c>
      <c r="GB609" s="6" t="str">
        <f>+IFERROR(VLOOKUP(FZ609,Auxiliar!$A:$C,2,0),"")</f>
        <v/>
      </c>
      <c r="GC609" s="7" t="str">
        <f>+IFERROR(VLOOKUP(FZ609,Auxiliar!$A:$C,3,0),"")</f>
        <v/>
      </c>
      <c r="GD609" s="1"/>
      <c r="GE609" s="12"/>
      <c r="GF609" s="6" t="str">
        <f>+IFERROR(VALUE(RIGHT(Tabla33[[#This Row],[B2B]],6)),"")</f>
        <v/>
      </c>
      <c r="GG609" s="6" t="str">
        <f>+IFERROR(VLOOKUP(GE609,Auxiliar!$A:$C,2,0),"")</f>
        <v/>
      </c>
      <c r="GH609" s="7" t="str">
        <f>+IFERROR(VLOOKUP(GE609,Auxiliar!$A:$C,3,0),"")</f>
        <v/>
      </c>
    </row>
    <row r="610" spans="1:190" x14ac:dyDescent="0.25">
      <c r="A610" s="1"/>
      <c r="B610" s="1"/>
      <c r="C610" t="str">
        <f>+IFERROR(VLOOKUP(B610,Auxiliar!$A:$C,2,0),"")</f>
        <v/>
      </c>
      <c r="D610" s="5" t="str">
        <f>+IFERROR(VLOOKUP(B610,Auxiliar!$A:$C,3,0),"")</f>
        <v/>
      </c>
      <c r="S610" s="1">
        <v>6219</v>
      </c>
      <c r="T610" s="1" t="s">
        <v>9</v>
      </c>
      <c r="U610" s="6">
        <f>+IFERROR(VALUE(RIGHT(Tabla4[[#This Row],[B2B]],6)),"")</f>
        <v>6219</v>
      </c>
      <c r="V610" s="6" t="str">
        <f>+IFERROR(VLOOKUP(T610,Auxiliar!$A:$C,2,0),"")</f>
        <v>CORE</v>
      </c>
      <c r="W610" s="7" t="str">
        <f>+IFERROR(VLOOKUP(T610,Auxiliar!$A:$C,3,0),"")</f>
        <v>0b 1% | 2b 5% | 4b 6%</v>
      </c>
      <c r="AK610" s="1">
        <v>5948</v>
      </c>
      <c r="AL610" s="1" t="s">
        <v>30</v>
      </c>
      <c r="AM610" s="6">
        <f>+IFERROR(VALUE(RIGHT(Tabla7[[#This Row],[B2B]],6)),"")</f>
        <v>5948</v>
      </c>
      <c r="AN610" s="6" t="str">
        <f>+IFERROR(VLOOKUP(AL610,Auxiliar!$A:$C,2,0),"")</f>
        <v>LATONES</v>
      </c>
      <c r="AO610" s="7" t="str">
        <f>+IFERROR(VLOOKUP(AL610,Auxiliar!$A:$C,3,0),"")</f>
        <v>1b 4% | 5b 7% | 97b 0%</v>
      </c>
      <c r="AW610" s="1"/>
      <c r="AX610" s="1" t="s">
        <v>32</v>
      </c>
      <c r="AY610" s="6" t="str">
        <f>+IFERROR(VALUE(RIGHT(Tabla9[[#This Row],[B2B]],6)),"")</f>
        <v/>
      </c>
      <c r="AZ610" s="6" t="str">
        <f>+IFERROR(VLOOKUP(AX610,Auxiliar!$A:$C,2,0),"")</f>
        <v>LATONES</v>
      </c>
      <c r="BA610" s="7" t="str">
        <f>+IFERROR(VLOOKUP(AX610,Auxiliar!$A:$C,3,0),"")</f>
        <v>2b 3% | 4b 4% | 6b 5% | 10b 8%  | 385b 0%</v>
      </c>
      <c r="BI610" s="1"/>
      <c r="BJ610" s="1"/>
      <c r="BK610" s="6" t="str">
        <f>+IFERROR(VALUE(RIGHT(Tabla11[[#This Row],[B2B]],6)),"")</f>
        <v/>
      </c>
      <c r="BL610" s="6" t="str">
        <f>+IFERROR(VLOOKUP(BJ610,Auxiliar!$A:$C,2,0),"")</f>
        <v/>
      </c>
      <c r="BM610" s="7" t="str">
        <f>+IFERROR(VLOOKUP(BJ610,Auxiliar!$A:$C,3,0),"")</f>
        <v/>
      </c>
      <c r="BO610" s="1">
        <v>2782</v>
      </c>
      <c r="BP610" s="1" t="s">
        <v>39</v>
      </c>
      <c r="BQ610" s="6">
        <f>+IFERROR(VALUE(RIGHT(Tabla12[[#This Row],[B2B]],6)),"")</f>
        <v>2782</v>
      </c>
      <c r="BR610" s="6" t="str">
        <f>+IFERROR(VLOOKUP(BP610,Auxiliar!$A:$C,2,0),"")</f>
        <v>VALUE LITRO</v>
      </c>
      <c r="BS610" s="7" t="str">
        <f>+IFERROR(VLOOKUP(BP610,Auxiliar!$A:$C,3,0),"")</f>
        <v>1b 12%</v>
      </c>
      <c r="CA610" s="1">
        <v>5023</v>
      </c>
      <c r="CB610" s="1" t="s">
        <v>35</v>
      </c>
      <c r="CC610" s="6">
        <f>+IFERROR(VALUE(RIGHT(Tabla14[[#This Row],[B2B]],6)),"")</f>
        <v>5023</v>
      </c>
      <c r="CD610" s="6" t="str">
        <f>+IFERROR(VLOOKUP(CB610,Auxiliar!$A:$C,2,0),"")</f>
        <v>Corona 710cc</v>
      </c>
      <c r="CE610" s="7" t="str">
        <f>+IFERROR(VLOOKUP(CB610,Auxiliar!$A:$C,3,0),"")</f>
        <v>1b 10% | 85b 0%</v>
      </c>
      <c r="CG610" s="1"/>
      <c r="CH610" s="1"/>
      <c r="CI610" s="6" t="str">
        <f>+IFERROR(VALUE(RIGHT(Tabla15[[#This Row],[B2B]],6)),"")</f>
        <v/>
      </c>
      <c r="CJ610" s="6" t="str">
        <f>+IFERROR(VLOOKUP(CH610,Auxiliar!$A:$C,2,0),"")</f>
        <v/>
      </c>
      <c r="CK610" s="7" t="str">
        <f>+IFERROR(VLOOKUP(CH610,Auxiliar!$A:$C,3,0),"")</f>
        <v/>
      </c>
      <c r="CM610" s="1">
        <v>5002</v>
      </c>
      <c r="CN610" s="1" t="s">
        <v>20</v>
      </c>
      <c r="CO610" s="6">
        <v>5002</v>
      </c>
      <c r="CP610" s="6" t="s">
        <v>20</v>
      </c>
      <c r="CQ610" s="7" t="s">
        <v>21</v>
      </c>
      <c r="CS610" s="1"/>
      <c r="CT610" s="1"/>
      <c r="CU610" s="6" t="str">
        <f>+IFERROR(VALUE(RIGHT(Tabla17[[#This Row],[B2B]],6)),"")</f>
        <v/>
      </c>
      <c r="CV610" s="6" t="str">
        <f>+IFERROR(VLOOKUP(CT610,Auxiliar!$A:$C,2,0),"")</f>
        <v/>
      </c>
      <c r="CW610" s="7" t="str">
        <f>+IFERROR(VLOOKUP(CT610,Auxiliar!$A:$C,3,0),"")</f>
        <v/>
      </c>
      <c r="CY610" s="1">
        <v>5002</v>
      </c>
      <c r="CZ610" s="1" t="s">
        <v>16</v>
      </c>
      <c r="DA610" s="6">
        <f>+IFERROR(VALUE(RIGHT(Tabla18[[#This Row],[B2B]],6)),"")</f>
        <v>5002</v>
      </c>
      <c r="DB610" s="6" t="str">
        <f>+IFERROR(VLOOKUP(CZ610,Auxiliar!$A:$C,2,0),"")</f>
        <v>PREMIUM</v>
      </c>
      <c r="DC610" s="7" t="str">
        <f>+IFERROR(VLOOKUP(CZ610,Auxiliar!$A:$C,3,0),"")</f>
        <v>0b 0% | 2b 2% | 5b 3,5% | 10b 5%</v>
      </c>
      <c r="DE610" s="1">
        <v>5002</v>
      </c>
      <c r="DF610" s="1" t="s">
        <v>19</v>
      </c>
      <c r="DG610" s="6">
        <f>+IFERROR(VALUE(RIGHT(Tabla19[[#This Row],[B2B]],6)),"")</f>
        <v>5002</v>
      </c>
      <c r="DH610" s="6" t="str">
        <f>+IFERROR(VLOOKUP(DF610,Auxiliar!$A:$C,2,0),"")</f>
        <v>MICHELOB</v>
      </c>
      <c r="DI610" s="7" t="str">
        <f>+IFERROR(VLOOKUP(DF610,Auxiliar!$A:$C,3,0),"")</f>
        <v>1b 7% | 3b 22% | 8b 27%</v>
      </c>
      <c r="DK610" s="1"/>
      <c r="DL610" s="1"/>
      <c r="DM610" s="6" t="str">
        <f>+IFERROR(VALUE(RIGHT(Tabla20[[#This Row],[B2B]],6)),"")</f>
        <v/>
      </c>
      <c r="DN610" s="6" t="str">
        <f>+IFERROR(VLOOKUP(DL610,Auxiliar!$A:$C,2,0),"")</f>
        <v/>
      </c>
      <c r="DO610" s="7" t="str">
        <f>+IFERROR(VLOOKUP(DL610,Auxiliar!$A:$C,3,0),"")</f>
        <v/>
      </c>
      <c r="DQ610" s="1">
        <v>5001</v>
      </c>
      <c r="DR610" s="12" t="s">
        <v>24</v>
      </c>
      <c r="DS610" s="6">
        <f>+IFERROR(VALUE(RIGHT(Tabla21[[#This Row],[B2B]],6)),"")</f>
        <v>5001</v>
      </c>
      <c r="DT610" s="6" t="str">
        <f>+IFERROR(VLOOKUP(DR610,Auxiliar!$A:$C,2,0),"")</f>
        <v>CORONA PORRON</v>
      </c>
      <c r="DU610" s="7" t="str">
        <f>+IFERROR(VLOOKUP(DR610,Auxiliar!$A:$C,3,0),"")</f>
        <v>1b 5% | 20b 0%</v>
      </c>
      <c r="DW610" s="1">
        <v>11833</v>
      </c>
      <c r="DX610" s="12" t="s">
        <v>43</v>
      </c>
      <c r="DY610" s="6">
        <f>+IFERROR(VALUE(RIGHT(Tabla22[[#This Row],[B2B]],6)),"")</f>
        <v>11833</v>
      </c>
      <c r="DZ610" s="6" t="str">
        <f>+IFERROR(VLOOKUP(DX610,Auxiliar!$A:$C,2,0),"")</f>
        <v xml:space="preserve">VALUE LATA </v>
      </c>
      <c r="EA610" s="7" t="str">
        <f>+IFERROR(VLOOKUP(DX610,Auxiliar!$A:$C,3,0),"")</f>
        <v>1b 15% | 100b 18%</v>
      </c>
      <c r="EC610" s="1">
        <v>11828</v>
      </c>
      <c r="ED610" s="12" t="s">
        <v>47</v>
      </c>
      <c r="EE610" s="6">
        <f>+IFERROR(VALUE(RIGHT(Tabla23[[#This Row],[B2B]],6)),"")</f>
        <v>11828</v>
      </c>
      <c r="EF610" s="6" t="str">
        <f>+IFERROR(VLOOKUP(ED610,Auxiliar!$A:$C,2,0),"")</f>
        <v>VALUE LATON</v>
      </c>
      <c r="EG610" s="7" t="str">
        <f>+IFERROR(VLOOKUP(ED610,Auxiliar!$A:$C,3,0),"")</f>
        <v>1b 10% | 5b 15% | 192b 0%</v>
      </c>
      <c r="EI610" s="1"/>
      <c r="EJ610" s="12"/>
      <c r="EK610" s="6" t="str">
        <f>+IFERROR(VALUE(RIGHT(Tabla24[[#This Row],[B2B]],6)),"")</f>
        <v/>
      </c>
      <c r="EL610" s="6" t="str">
        <f>+IFERROR(VLOOKUP(EJ610,Auxiliar!$A:$C,2,0),"")</f>
        <v/>
      </c>
      <c r="EM610" s="7" t="str">
        <f>+IFERROR(VLOOKUP(EJ610,Auxiliar!$A:$C,3,0),"")</f>
        <v/>
      </c>
      <c r="EO610" s="1"/>
      <c r="EP610" s="12"/>
      <c r="EQ610" s="6" t="str">
        <f>+IFERROR(VALUE(RIGHT(Tabla25[[#This Row],[B2B]],6)),"")</f>
        <v/>
      </c>
      <c r="ER610" s="6" t="str">
        <f>+IFERROR(VLOOKUP(EP610,Auxiliar!$A:$C,2,0),"")</f>
        <v/>
      </c>
      <c r="ES610" s="7" t="str">
        <f>+IFERROR(VLOOKUP(EP610,Auxiliar!$A:$C,3,0),"")</f>
        <v/>
      </c>
      <c r="EU610" s="1"/>
      <c r="EV610" s="12"/>
      <c r="EW610" s="6" t="str">
        <f>+IFERROR(VALUE(RIGHT(Tabla26[[#This Row],[B2B]],6)),"")</f>
        <v/>
      </c>
      <c r="EX610" s="6" t="str">
        <f>+IFERROR(VLOOKUP(EV610,Auxiliar!$A:$C,2,0),"")</f>
        <v/>
      </c>
      <c r="EY610" s="7" t="str">
        <f>+IFERROR(VLOOKUP(EV610,Auxiliar!$A:$C,3,0),"")</f>
        <v/>
      </c>
      <c r="EZ610" s="1"/>
      <c r="FA610" s="12"/>
      <c r="FB610" s="6" t="str">
        <f>+IFERROR(VALUE(RIGHT(Tabla27[[#This Row],[B2B]],6)),"")</f>
        <v/>
      </c>
      <c r="FC610" s="6" t="str">
        <f>+IFERROR(VLOOKUP(FA610,Auxiliar!$A:$C,2,0),"")</f>
        <v/>
      </c>
      <c r="FD610" s="7" t="str">
        <f>+IFERROR(VLOOKUP(FA610,Auxiliar!$A:$C,3,0),"")</f>
        <v/>
      </c>
      <c r="FE610" s="1"/>
      <c r="FF610" s="12"/>
      <c r="FG610" s="6" t="str">
        <f>+IFERROR(VALUE(RIGHT(Tabla28[[#This Row],[B2B]],6)),"")</f>
        <v/>
      </c>
      <c r="FH610" s="6" t="str">
        <f>+IFERROR(VLOOKUP(FF610,Auxiliar!$A:$C,2,0),"")</f>
        <v/>
      </c>
      <c r="FI610" s="7" t="str">
        <f>+IFERROR(VLOOKUP(FF610,Auxiliar!$A:$C,3,0),"")</f>
        <v/>
      </c>
      <c r="FJ610" s="1"/>
      <c r="FK610" s="12"/>
      <c r="FL610" s="6" t="str">
        <f>+IFERROR(VALUE(RIGHT(Tabla29[[#This Row],[B2B]],6)),"")</f>
        <v/>
      </c>
      <c r="FM610" s="6" t="str">
        <f>+IFERROR(VLOOKUP(FK610,Auxiliar!$A:$C,2,0),"")</f>
        <v/>
      </c>
      <c r="FN610" s="7" t="str">
        <f>+IFERROR(VLOOKUP(FK610,Auxiliar!$A:$C,3,0),"")</f>
        <v/>
      </c>
      <c r="FO610" s="1"/>
      <c r="FP610" s="12"/>
      <c r="FQ610" s="6" t="str">
        <f>+IFERROR(VALUE(RIGHT(Tabla30[[#This Row],[B2B]],6)),"")</f>
        <v/>
      </c>
      <c r="FR610" s="6" t="str">
        <f>+IFERROR(VLOOKUP(FP610,Auxiliar!$A:$C,2,0),"")</f>
        <v/>
      </c>
      <c r="FS610" s="7"/>
      <c r="FT610" s="1"/>
      <c r="FU610" s="12"/>
      <c r="FV610" s="6" t="str">
        <f>+IFERROR(VALUE(RIGHT(Tabla31[[#This Row],[B2B]],6)),"")</f>
        <v/>
      </c>
      <c r="FW610" s="6" t="str">
        <f>+IFERROR(VLOOKUP(FU610,Auxiliar!$A:$C,2,0),"")</f>
        <v/>
      </c>
      <c r="FX610" s="7" t="str">
        <f>+IFERROR(VLOOKUP(FU610,Auxiliar!$A:$C,3,0),"")</f>
        <v/>
      </c>
      <c r="FY610" s="1"/>
      <c r="FZ610" s="12"/>
      <c r="GA610" s="6" t="str">
        <f>+IFERROR(VALUE(RIGHT(Tabla32[[#This Row],[B2B]],6)),"")</f>
        <v/>
      </c>
      <c r="GB610" s="6" t="str">
        <f>+IFERROR(VLOOKUP(FZ610,Auxiliar!$A:$C,2,0),"")</f>
        <v/>
      </c>
      <c r="GC610" s="7" t="str">
        <f>+IFERROR(VLOOKUP(FZ610,Auxiliar!$A:$C,3,0),"")</f>
        <v/>
      </c>
      <c r="GD610" s="1"/>
      <c r="GE610" s="12"/>
      <c r="GF610" s="6" t="str">
        <f>+IFERROR(VALUE(RIGHT(Tabla33[[#This Row],[B2B]],6)),"")</f>
        <v/>
      </c>
      <c r="GG610" s="6" t="str">
        <f>+IFERROR(VLOOKUP(GE610,Auxiliar!$A:$C,2,0),"")</f>
        <v/>
      </c>
      <c r="GH610" s="7" t="str">
        <f>+IFERROR(VLOOKUP(GE610,Auxiliar!$A:$C,3,0),"")</f>
        <v/>
      </c>
    </row>
    <row r="611" spans="1:190" x14ac:dyDescent="0.25">
      <c r="A611" s="1"/>
      <c r="B611" s="1"/>
      <c r="C611" t="str">
        <f>+IFERROR(VLOOKUP(B611,Auxiliar!$A:$C,2,0),"")</f>
        <v/>
      </c>
      <c r="D611" s="5" t="str">
        <f>+IFERROR(VLOOKUP(B611,Auxiliar!$A:$C,3,0),"")</f>
        <v/>
      </c>
      <c r="S611" s="1">
        <v>6227</v>
      </c>
      <c r="T611" s="1" t="s">
        <v>9</v>
      </c>
      <c r="U611" s="6">
        <f>+IFERROR(VALUE(RIGHT(Tabla4[[#This Row],[B2B]],6)),"")</f>
        <v>6227</v>
      </c>
      <c r="V611" s="6" t="str">
        <f>+IFERROR(VLOOKUP(T611,Auxiliar!$A:$C,2,0),"")</f>
        <v>CORE</v>
      </c>
      <c r="W611" s="7" t="str">
        <f>+IFERROR(VLOOKUP(T611,Auxiliar!$A:$C,3,0),"")</f>
        <v>0b 1% | 2b 5% | 4b 6%</v>
      </c>
      <c r="AK611" s="1">
        <v>5961</v>
      </c>
      <c r="AL611" s="1" t="s">
        <v>30</v>
      </c>
      <c r="AM611" s="6">
        <f>+IFERROR(VALUE(RIGHT(Tabla7[[#This Row],[B2B]],6)),"")</f>
        <v>5961</v>
      </c>
      <c r="AN611" s="6" t="str">
        <f>+IFERROR(VLOOKUP(AL611,Auxiliar!$A:$C,2,0),"")</f>
        <v>LATONES</v>
      </c>
      <c r="AO611" s="7" t="str">
        <f>+IFERROR(VLOOKUP(AL611,Auxiliar!$A:$C,3,0),"")</f>
        <v>1b 4% | 5b 7% | 97b 0%</v>
      </c>
      <c r="AW611" s="1"/>
      <c r="AX611" s="1" t="s">
        <v>32</v>
      </c>
      <c r="AY611" s="6" t="str">
        <f>+IFERROR(VALUE(RIGHT(Tabla9[[#This Row],[B2B]],6)),"")</f>
        <v/>
      </c>
      <c r="AZ611" s="6" t="str">
        <f>+IFERROR(VLOOKUP(AX611,Auxiliar!$A:$C,2,0),"")</f>
        <v>LATONES</v>
      </c>
      <c r="BA611" s="7" t="str">
        <f>+IFERROR(VLOOKUP(AX611,Auxiliar!$A:$C,3,0),"")</f>
        <v>2b 3% | 4b 4% | 6b 5% | 10b 8%  | 385b 0%</v>
      </c>
      <c r="BI611" s="1"/>
      <c r="BJ611" s="1"/>
      <c r="BK611" s="6" t="str">
        <f>+IFERROR(VALUE(RIGHT(Tabla11[[#This Row],[B2B]],6)),"")</f>
        <v/>
      </c>
      <c r="BL611" s="6" t="str">
        <f>+IFERROR(VLOOKUP(BJ611,Auxiliar!$A:$C,2,0),"")</f>
        <v/>
      </c>
      <c r="BM611" s="7" t="str">
        <f>+IFERROR(VLOOKUP(BJ611,Auxiliar!$A:$C,3,0),"")</f>
        <v/>
      </c>
      <c r="BO611" s="1">
        <v>11830</v>
      </c>
      <c r="BP611" s="1" t="s">
        <v>39</v>
      </c>
      <c r="BQ611" s="6">
        <f>+IFERROR(VALUE(RIGHT(Tabla12[[#This Row],[B2B]],6)),"")</f>
        <v>11830</v>
      </c>
      <c r="BR611" s="6" t="str">
        <f>+IFERROR(VLOOKUP(BP611,Auxiliar!$A:$C,2,0),"")</f>
        <v>VALUE LITRO</v>
      </c>
      <c r="BS611" s="7" t="str">
        <f>+IFERROR(VLOOKUP(BP611,Auxiliar!$A:$C,3,0),"")</f>
        <v>1b 12%</v>
      </c>
      <c r="CA611" s="1">
        <v>5037</v>
      </c>
      <c r="CB611" s="1" t="s">
        <v>35</v>
      </c>
      <c r="CC611" s="6">
        <f>+IFERROR(VALUE(RIGHT(Tabla14[[#This Row],[B2B]],6)),"")</f>
        <v>5037</v>
      </c>
      <c r="CD611" s="6" t="str">
        <f>+IFERROR(VLOOKUP(CB611,Auxiliar!$A:$C,2,0),"")</f>
        <v>Corona 710cc</v>
      </c>
      <c r="CE611" s="7" t="str">
        <f>+IFERROR(VLOOKUP(CB611,Auxiliar!$A:$C,3,0),"")</f>
        <v>1b 10% | 85b 0%</v>
      </c>
      <c r="CG611" s="1"/>
      <c r="CH611" s="1"/>
      <c r="CI611" s="6" t="str">
        <f>+IFERROR(VALUE(RIGHT(Tabla15[[#This Row],[B2B]],6)),"")</f>
        <v/>
      </c>
      <c r="CJ611" s="6" t="str">
        <f>+IFERROR(VLOOKUP(CH611,Auxiliar!$A:$C,2,0),"")</f>
        <v/>
      </c>
      <c r="CK611" s="7" t="str">
        <f>+IFERROR(VLOOKUP(CH611,Auxiliar!$A:$C,3,0),"")</f>
        <v/>
      </c>
      <c r="CM611" s="1">
        <v>5004</v>
      </c>
      <c r="CN611" s="1" t="s">
        <v>20</v>
      </c>
      <c r="CO611" s="6">
        <v>5004</v>
      </c>
      <c r="CP611" s="6" t="s">
        <v>20</v>
      </c>
      <c r="CQ611" s="7" t="s">
        <v>21</v>
      </c>
      <c r="CS611" s="1"/>
      <c r="CT611" s="1"/>
      <c r="CU611" s="6" t="str">
        <f>+IFERROR(VALUE(RIGHT(Tabla17[[#This Row],[B2B]],6)),"")</f>
        <v/>
      </c>
      <c r="CV611" s="6" t="str">
        <f>+IFERROR(VLOOKUP(CT611,Auxiliar!$A:$C,2,0),"")</f>
        <v/>
      </c>
      <c r="CW611" s="7" t="str">
        <f>+IFERROR(VLOOKUP(CT611,Auxiliar!$A:$C,3,0),"")</f>
        <v/>
      </c>
      <c r="CY611" s="1">
        <v>5004</v>
      </c>
      <c r="CZ611" s="1" t="s">
        <v>16</v>
      </c>
      <c r="DA611" s="6">
        <f>+IFERROR(VALUE(RIGHT(Tabla18[[#This Row],[B2B]],6)),"")</f>
        <v>5004</v>
      </c>
      <c r="DB611" s="6" t="str">
        <f>+IFERROR(VLOOKUP(CZ611,Auxiliar!$A:$C,2,0),"")</f>
        <v>PREMIUM</v>
      </c>
      <c r="DC611" s="7" t="str">
        <f>+IFERROR(VLOOKUP(CZ611,Auxiliar!$A:$C,3,0),"")</f>
        <v>0b 0% | 2b 2% | 5b 3,5% | 10b 5%</v>
      </c>
      <c r="DE611" s="1">
        <v>5004</v>
      </c>
      <c r="DF611" s="1" t="s">
        <v>19</v>
      </c>
      <c r="DG611" s="6">
        <f>+IFERROR(VALUE(RIGHT(Tabla19[[#This Row],[B2B]],6)),"")</f>
        <v>5004</v>
      </c>
      <c r="DH611" s="6" t="str">
        <f>+IFERROR(VLOOKUP(DF611,Auxiliar!$A:$C,2,0),"")</f>
        <v>MICHELOB</v>
      </c>
      <c r="DI611" s="7" t="str">
        <f>+IFERROR(VLOOKUP(DF611,Auxiliar!$A:$C,3,0),"")</f>
        <v>1b 7% | 3b 22% | 8b 27%</v>
      </c>
      <c r="DK611" s="1"/>
      <c r="DL611" s="1"/>
      <c r="DM611" s="6" t="str">
        <f>+IFERROR(VALUE(RIGHT(Tabla20[[#This Row],[B2B]],6)),"")</f>
        <v/>
      </c>
      <c r="DN611" s="6" t="str">
        <f>+IFERROR(VLOOKUP(DL611,Auxiliar!$A:$C,2,0),"")</f>
        <v/>
      </c>
      <c r="DO611" s="7" t="str">
        <f>+IFERROR(VLOOKUP(DL611,Auxiliar!$A:$C,3,0),"")</f>
        <v/>
      </c>
      <c r="DQ611" s="1">
        <v>5002</v>
      </c>
      <c r="DR611" s="12" t="s">
        <v>24</v>
      </c>
      <c r="DS611" s="6">
        <f>+IFERROR(VALUE(RIGHT(Tabla21[[#This Row],[B2B]],6)),"")</f>
        <v>5002</v>
      </c>
      <c r="DT611" s="6" t="str">
        <f>+IFERROR(VLOOKUP(DR611,Auxiliar!$A:$C,2,0),"")</f>
        <v>CORONA PORRON</v>
      </c>
      <c r="DU611" s="7" t="str">
        <f>+IFERROR(VLOOKUP(DR611,Auxiliar!$A:$C,3,0),"")</f>
        <v>1b 5% | 20b 0%</v>
      </c>
      <c r="DW611" s="1">
        <v>11837</v>
      </c>
      <c r="DX611" s="12" t="s">
        <v>43</v>
      </c>
      <c r="DY611" s="6">
        <f>+IFERROR(VALUE(RIGHT(Tabla22[[#This Row],[B2B]],6)),"")</f>
        <v>11837</v>
      </c>
      <c r="DZ611" s="6" t="str">
        <f>+IFERROR(VLOOKUP(DX611,Auxiliar!$A:$C,2,0),"")</f>
        <v xml:space="preserve">VALUE LATA </v>
      </c>
      <c r="EA611" s="7" t="str">
        <f>+IFERROR(VLOOKUP(DX611,Auxiliar!$A:$C,3,0),"")</f>
        <v>1b 15% | 100b 18%</v>
      </c>
      <c r="EC611" s="1">
        <v>2782</v>
      </c>
      <c r="ED611" s="12" t="s">
        <v>47</v>
      </c>
      <c r="EE611" s="6">
        <f>+IFERROR(VALUE(RIGHT(Tabla23[[#This Row],[B2B]],6)),"")</f>
        <v>2782</v>
      </c>
      <c r="EF611" s="6" t="str">
        <f>+IFERROR(VLOOKUP(ED611,Auxiliar!$A:$C,2,0),"")</f>
        <v>VALUE LATON</v>
      </c>
      <c r="EG611" s="7" t="str">
        <f>+IFERROR(VLOOKUP(ED611,Auxiliar!$A:$C,3,0),"")</f>
        <v>1b 10% | 5b 15% | 192b 0%</v>
      </c>
      <c r="EI611" s="1"/>
      <c r="EJ611" s="12"/>
      <c r="EK611" s="6" t="str">
        <f>+IFERROR(VALUE(RIGHT(Tabla24[[#This Row],[B2B]],6)),"")</f>
        <v/>
      </c>
      <c r="EL611" s="6" t="str">
        <f>+IFERROR(VLOOKUP(EJ611,Auxiliar!$A:$C,2,0),"")</f>
        <v/>
      </c>
      <c r="EM611" s="7" t="str">
        <f>+IFERROR(VLOOKUP(EJ611,Auxiliar!$A:$C,3,0),"")</f>
        <v/>
      </c>
      <c r="EO611" s="1"/>
      <c r="EP611" s="12"/>
      <c r="EQ611" s="6" t="str">
        <f>+IFERROR(VALUE(RIGHT(Tabla25[[#This Row],[B2B]],6)),"")</f>
        <v/>
      </c>
      <c r="ER611" s="6" t="str">
        <f>+IFERROR(VLOOKUP(EP611,Auxiliar!$A:$C,2,0),"")</f>
        <v/>
      </c>
      <c r="ES611" s="7" t="str">
        <f>+IFERROR(VLOOKUP(EP611,Auxiliar!$A:$C,3,0),"")</f>
        <v/>
      </c>
      <c r="EU611" s="1"/>
      <c r="EV611" s="12"/>
      <c r="EW611" s="6" t="str">
        <f>+IFERROR(VALUE(RIGHT(Tabla26[[#This Row],[B2B]],6)),"")</f>
        <v/>
      </c>
      <c r="EX611" s="6" t="str">
        <f>+IFERROR(VLOOKUP(EV611,Auxiliar!$A:$C,2,0),"")</f>
        <v/>
      </c>
      <c r="EY611" s="7" t="str">
        <f>+IFERROR(VLOOKUP(EV611,Auxiliar!$A:$C,3,0),"")</f>
        <v/>
      </c>
      <c r="EZ611" s="1"/>
      <c r="FA611" s="12"/>
      <c r="FB611" s="6" t="str">
        <f>+IFERROR(VALUE(RIGHT(Tabla27[[#This Row],[B2B]],6)),"")</f>
        <v/>
      </c>
      <c r="FC611" s="6" t="str">
        <f>+IFERROR(VLOOKUP(FA611,Auxiliar!$A:$C,2,0),"")</f>
        <v/>
      </c>
      <c r="FD611" s="7" t="str">
        <f>+IFERROR(VLOOKUP(FA611,Auxiliar!$A:$C,3,0),"")</f>
        <v/>
      </c>
      <c r="FE611" s="1"/>
      <c r="FF611" s="12"/>
      <c r="FG611" s="6" t="str">
        <f>+IFERROR(VALUE(RIGHT(Tabla28[[#This Row],[B2B]],6)),"")</f>
        <v/>
      </c>
      <c r="FH611" s="6" t="str">
        <f>+IFERROR(VLOOKUP(FF611,Auxiliar!$A:$C,2,0),"")</f>
        <v/>
      </c>
      <c r="FI611" s="7" t="str">
        <f>+IFERROR(VLOOKUP(FF611,Auxiliar!$A:$C,3,0),"")</f>
        <v/>
      </c>
      <c r="FJ611" s="1"/>
      <c r="FK611" s="12"/>
      <c r="FL611" s="6" t="str">
        <f>+IFERROR(VALUE(RIGHT(Tabla29[[#This Row],[B2B]],6)),"")</f>
        <v/>
      </c>
      <c r="FM611" s="6" t="str">
        <f>+IFERROR(VLOOKUP(FK611,Auxiliar!$A:$C,2,0),"")</f>
        <v/>
      </c>
      <c r="FN611" s="7" t="str">
        <f>+IFERROR(VLOOKUP(FK611,Auxiliar!$A:$C,3,0),"")</f>
        <v/>
      </c>
      <c r="FO611" s="1"/>
      <c r="FP611" s="12"/>
      <c r="FQ611" s="6" t="str">
        <f>+IFERROR(VALUE(RIGHT(Tabla30[[#This Row],[B2B]],6)),"")</f>
        <v/>
      </c>
      <c r="FR611" s="6" t="str">
        <f>+IFERROR(VLOOKUP(FP611,Auxiliar!$A:$C,2,0),"")</f>
        <v/>
      </c>
      <c r="FS611" s="7"/>
      <c r="FT611" s="1"/>
      <c r="FU611" s="12"/>
      <c r="FV611" s="6" t="str">
        <f>+IFERROR(VALUE(RIGHT(Tabla31[[#This Row],[B2B]],6)),"")</f>
        <v/>
      </c>
      <c r="FW611" s="6" t="str">
        <f>+IFERROR(VLOOKUP(FU611,Auxiliar!$A:$C,2,0),"")</f>
        <v/>
      </c>
      <c r="FX611" s="7" t="str">
        <f>+IFERROR(VLOOKUP(FU611,Auxiliar!$A:$C,3,0),"")</f>
        <v/>
      </c>
      <c r="FY611" s="1"/>
      <c r="FZ611" s="12"/>
      <c r="GA611" s="6" t="str">
        <f>+IFERROR(VALUE(RIGHT(Tabla32[[#This Row],[B2B]],6)),"")</f>
        <v/>
      </c>
      <c r="GB611" s="6" t="str">
        <f>+IFERROR(VLOOKUP(FZ611,Auxiliar!$A:$C,2,0),"")</f>
        <v/>
      </c>
      <c r="GC611" s="7" t="str">
        <f>+IFERROR(VLOOKUP(FZ611,Auxiliar!$A:$C,3,0),"")</f>
        <v/>
      </c>
      <c r="GD611" s="1"/>
      <c r="GE611" s="12"/>
      <c r="GF611" s="6" t="str">
        <f>+IFERROR(VALUE(RIGHT(Tabla33[[#This Row],[B2B]],6)),"")</f>
        <v/>
      </c>
      <c r="GG611" s="6" t="str">
        <f>+IFERROR(VLOOKUP(GE611,Auxiliar!$A:$C,2,0),"")</f>
        <v/>
      </c>
      <c r="GH611" s="7" t="str">
        <f>+IFERROR(VLOOKUP(GE611,Auxiliar!$A:$C,3,0),"")</f>
        <v/>
      </c>
    </row>
    <row r="612" spans="1:190" x14ac:dyDescent="0.25">
      <c r="A612" s="1"/>
      <c r="B612" s="1"/>
      <c r="C612" t="str">
        <f>+IFERROR(VLOOKUP(B612,Auxiliar!$A:$C,2,0),"")</f>
        <v/>
      </c>
      <c r="D612" s="5" t="str">
        <f>+IFERROR(VLOOKUP(B612,Auxiliar!$A:$C,3,0),"")</f>
        <v/>
      </c>
      <c r="S612" s="1">
        <v>6228</v>
      </c>
      <c r="T612" s="1" t="s">
        <v>9</v>
      </c>
      <c r="U612" s="6">
        <f>+IFERROR(VALUE(RIGHT(Tabla4[[#This Row],[B2B]],6)),"")</f>
        <v>6228</v>
      </c>
      <c r="V612" s="6" t="str">
        <f>+IFERROR(VLOOKUP(T612,Auxiliar!$A:$C,2,0),"")</f>
        <v>CORE</v>
      </c>
      <c r="W612" s="7" t="str">
        <f>+IFERROR(VLOOKUP(T612,Auxiliar!$A:$C,3,0),"")</f>
        <v>0b 1% | 2b 5% | 4b 6%</v>
      </c>
      <c r="AK612" s="1">
        <v>5968</v>
      </c>
      <c r="AL612" s="1" t="s">
        <v>30</v>
      </c>
      <c r="AM612" s="6">
        <f>+IFERROR(VALUE(RIGHT(Tabla7[[#This Row],[B2B]],6)),"")</f>
        <v>5968</v>
      </c>
      <c r="AN612" s="6" t="str">
        <f>+IFERROR(VLOOKUP(AL612,Auxiliar!$A:$C,2,0),"")</f>
        <v>LATONES</v>
      </c>
      <c r="AO612" s="7" t="str">
        <f>+IFERROR(VLOOKUP(AL612,Auxiliar!$A:$C,3,0),"")</f>
        <v>1b 4% | 5b 7% | 97b 0%</v>
      </c>
      <c r="AW612" s="1"/>
      <c r="AX612" s="1" t="s">
        <v>32</v>
      </c>
      <c r="AY612" s="6" t="str">
        <f>+IFERROR(VALUE(RIGHT(Tabla9[[#This Row],[B2B]],6)),"")</f>
        <v/>
      </c>
      <c r="AZ612" s="6" t="str">
        <f>+IFERROR(VLOOKUP(AX612,Auxiliar!$A:$C,2,0),"")</f>
        <v>LATONES</v>
      </c>
      <c r="BA612" s="7" t="str">
        <f>+IFERROR(VLOOKUP(AX612,Auxiliar!$A:$C,3,0),"")</f>
        <v>2b 3% | 4b 4% | 6b 5% | 10b 8%  | 385b 0%</v>
      </c>
      <c r="BI612" s="1"/>
      <c r="BJ612" s="1"/>
      <c r="BK612" s="6" t="str">
        <f>+IFERROR(VALUE(RIGHT(Tabla11[[#This Row],[B2B]],6)),"")</f>
        <v/>
      </c>
      <c r="BL612" s="6" t="str">
        <f>+IFERROR(VLOOKUP(BJ612,Auxiliar!$A:$C,2,0),"")</f>
        <v/>
      </c>
      <c r="BM612" s="7" t="str">
        <f>+IFERROR(VLOOKUP(BJ612,Auxiliar!$A:$C,3,0),"")</f>
        <v/>
      </c>
      <c r="BO612" s="1">
        <v>2792</v>
      </c>
      <c r="BP612" s="1" t="s">
        <v>39</v>
      </c>
      <c r="BQ612" s="6">
        <f>+IFERROR(VALUE(RIGHT(Tabla12[[#This Row],[B2B]],6)),"")</f>
        <v>2792</v>
      </c>
      <c r="BR612" s="6" t="str">
        <f>+IFERROR(VLOOKUP(BP612,Auxiliar!$A:$C,2,0),"")</f>
        <v>VALUE LITRO</v>
      </c>
      <c r="BS612" s="7" t="str">
        <f>+IFERROR(VLOOKUP(BP612,Auxiliar!$A:$C,3,0),"")</f>
        <v>1b 12%</v>
      </c>
      <c r="CA612" s="1">
        <v>5039</v>
      </c>
      <c r="CB612" s="1" t="s">
        <v>35</v>
      </c>
      <c r="CC612" s="6">
        <f>+IFERROR(VALUE(RIGHT(Tabla14[[#This Row],[B2B]],6)),"")</f>
        <v>5039</v>
      </c>
      <c r="CD612" s="6" t="str">
        <f>+IFERROR(VLOOKUP(CB612,Auxiliar!$A:$C,2,0),"")</f>
        <v>Corona 710cc</v>
      </c>
      <c r="CE612" s="7" t="str">
        <f>+IFERROR(VLOOKUP(CB612,Auxiliar!$A:$C,3,0),"")</f>
        <v>1b 10% | 85b 0%</v>
      </c>
      <c r="CG612" s="1"/>
      <c r="CH612" s="1"/>
      <c r="CI612" s="6" t="str">
        <f>+IFERROR(VALUE(RIGHT(Tabla15[[#This Row],[B2B]],6)),"")</f>
        <v/>
      </c>
      <c r="CJ612" s="6" t="str">
        <f>+IFERROR(VLOOKUP(CH612,Auxiliar!$A:$C,2,0),"")</f>
        <v/>
      </c>
      <c r="CK612" s="7" t="str">
        <f>+IFERROR(VLOOKUP(CH612,Auxiliar!$A:$C,3,0),"")</f>
        <v/>
      </c>
      <c r="CM612" s="1">
        <v>5006</v>
      </c>
      <c r="CN612" s="1" t="s">
        <v>20</v>
      </c>
      <c r="CO612" s="6">
        <v>5006</v>
      </c>
      <c r="CP612" s="6" t="s">
        <v>20</v>
      </c>
      <c r="CQ612" s="7" t="s">
        <v>21</v>
      </c>
      <c r="CS612" s="1"/>
      <c r="CT612" s="1"/>
      <c r="CU612" s="6" t="str">
        <f>+IFERROR(VALUE(RIGHT(Tabla17[[#This Row],[B2B]],6)),"")</f>
        <v/>
      </c>
      <c r="CV612" s="6" t="str">
        <f>+IFERROR(VLOOKUP(CT612,Auxiliar!$A:$C,2,0),"")</f>
        <v/>
      </c>
      <c r="CW612" s="7" t="str">
        <f>+IFERROR(VLOOKUP(CT612,Auxiliar!$A:$C,3,0),"")</f>
        <v/>
      </c>
      <c r="CY612" s="1">
        <v>5006</v>
      </c>
      <c r="CZ612" s="1" t="s">
        <v>16</v>
      </c>
      <c r="DA612" s="6">
        <f>+IFERROR(VALUE(RIGHT(Tabla18[[#This Row],[B2B]],6)),"")</f>
        <v>5006</v>
      </c>
      <c r="DB612" s="6" t="str">
        <f>+IFERROR(VLOOKUP(CZ612,Auxiliar!$A:$C,2,0),"")</f>
        <v>PREMIUM</v>
      </c>
      <c r="DC612" s="7" t="str">
        <f>+IFERROR(VLOOKUP(CZ612,Auxiliar!$A:$C,3,0),"")</f>
        <v>0b 0% | 2b 2% | 5b 3,5% | 10b 5%</v>
      </c>
      <c r="DE612" s="1">
        <v>5006</v>
      </c>
      <c r="DF612" s="1" t="s">
        <v>19</v>
      </c>
      <c r="DG612" s="6">
        <f>+IFERROR(VALUE(RIGHT(Tabla19[[#This Row],[B2B]],6)),"")</f>
        <v>5006</v>
      </c>
      <c r="DH612" s="6" t="str">
        <f>+IFERROR(VLOOKUP(DF612,Auxiliar!$A:$C,2,0),"")</f>
        <v>MICHELOB</v>
      </c>
      <c r="DI612" s="7" t="str">
        <f>+IFERROR(VLOOKUP(DF612,Auxiliar!$A:$C,3,0),"")</f>
        <v>1b 7% | 3b 22% | 8b 27%</v>
      </c>
      <c r="DK612" s="1"/>
      <c r="DL612" s="1"/>
      <c r="DM612" s="6" t="str">
        <f>+IFERROR(VALUE(RIGHT(Tabla20[[#This Row],[B2B]],6)),"")</f>
        <v/>
      </c>
      <c r="DN612" s="6" t="str">
        <f>+IFERROR(VLOOKUP(DL612,Auxiliar!$A:$C,2,0),"")</f>
        <v/>
      </c>
      <c r="DO612" s="7" t="str">
        <f>+IFERROR(VLOOKUP(DL612,Auxiliar!$A:$C,3,0),"")</f>
        <v/>
      </c>
      <c r="DQ612" s="1">
        <v>5004</v>
      </c>
      <c r="DR612" s="12" t="s">
        <v>24</v>
      </c>
      <c r="DS612" s="6">
        <f>+IFERROR(VALUE(RIGHT(Tabla21[[#This Row],[B2B]],6)),"")</f>
        <v>5004</v>
      </c>
      <c r="DT612" s="6" t="str">
        <f>+IFERROR(VLOOKUP(DR612,Auxiliar!$A:$C,2,0),"")</f>
        <v>CORONA PORRON</v>
      </c>
      <c r="DU612" s="7" t="str">
        <f>+IFERROR(VLOOKUP(DR612,Auxiliar!$A:$C,3,0),"")</f>
        <v>1b 5% | 20b 0%</v>
      </c>
      <c r="DW612" s="1">
        <v>2808</v>
      </c>
      <c r="DX612" s="12" t="s">
        <v>43</v>
      </c>
      <c r="DY612" s="6">
        <f>+IFERROR(VALUE(RIGHT(Tabla22[[#This Row],[B2B]],6)),"")</f>
        <v>2808</v>
      </c>
      <c r="DZ612" s="6" t="str">
        <f>+IFERROR(VLOOKUP(DX612,Auxiliar!$A:$C,2,0),"")</f>
        <v xml:space="preserve">VALUE LATA </v>
      </c>
      <c r="EA612" s="7" t="str">
        <f>+IFERROR(VLOOKUP(DX612,Auxiliar!$A:$C,3,0),"")</f>
        <v>1b 15% | 100b 18%</v>
      </c>
      <c r="EC612" s="1">
        <v>11830</v>
      </c>
      <c r="ED612" s="12" t="s">
        <v>47</v>
      </c>
      <c r="EE612" s="6">
        <f>+IFERROR(VALUE(RIGHT(Tabla23[[#This Row],[B2B]],6)),"")</f>
        <v>11830</v>
      </c>
      <c r="EF612" s="6" t="str">
        <f>+IFERROR(VLOOKUP(ED612,Auxiliar!$A:$C,2,0),"")</f>
        <v>VALUE LATON</v>
      </c>
      <c r="EG612" s="7" t="str">
        <f>+IFERROR(VLOOKUP(ED612,Auxiliar!$A:$C,3,0),"")</f>
        <v>1b 10% | 5b 15% | 192b 0%</v>
      </c>
      <c r="EI612" s="1"/>
      <c r="EJ612" s="12"/>
      <c r="EK612" s="6" t="str">
        <f>+IFERROR(VALUE(RIGHT(Tabla24[[#This Row],[B2B]],6)),"")</f>
        <v/>
      </c>
      <c r="EL612" s="6" t="str">
        <f>+IFERROR(VLOOKUP(EJ612,Auxiliar!$A:$C,2,0),"")</f>
        <v/>
      </c>
      <c r="EM612" s="7" t="str">
        <f>+IFERROR(VLOOKUP(EJ612,Auxiliar!$A:$C,3,0),"")</f>
        <v/>
      </c>
      <c r="EO612" s="1"/>
      <c r="EP612" s="12"/>
      <c r="EQ612" s="6" t="str">
        <f>+IFERROR(VALUE(RIGHT(Tabla25[[#This Row],[B2B]],6)),"")</f>
        <v/>
      </c>
      <c r="ER612" s="6" t="str">
        <f>+IFERROR(VLOOKUP(EP612,Auxiliar!$A:$C,2,0),"")</f>
        <v/>
      </c>
      <c r="ES612" s="7" t="str">
        <f>+IFERROR(VLOOKUP(EP612,Auxiliar!$A:$C,3,0),"")</f>
        <v/>
      </c>
      <c r="EU612" s="1"/>
      <c r="EV612" s="12"/>
      <c r="EW612" s="6" t="str">
        <f>+IFERROR(VALUE(RIGHT(Tabla26[[#This Row],[B2B]],6)),"")</f>
        <v/>
      </c>
      <c r="EX612" s="6" t="str">
        <f>+IFERROR(VLOOKUP(EV612,Auxiliar!$A:$C,2,0),"")</f>
        <v/>
      </c>
      <c r="EY612" s="7" t="str">
        <f>+IFERROR(VLOOKUP(EV612,Auxiliar!$A:$C,3,0),"")</f>
        <v/>
      </c>
      <c r="EZ612" s="1"/>
      <c r="FA612" s="12"/>
      <c r="FB612" s="6" t="str">
        <f>+IFERROR(VALUE(RIGHT(Tabla27[[#This Row],[B2B]],6)),"")</f>
        <v/>
      </c>
      <c r="FC612" s="6" t="str">
        <f>+IFERROR(VLOOKUP(FA612,Auxiliar!$A:$C,2,0),"")</f>
        <v/>
      </c>
      <c r="FD612" s="7" t="str">
        <f>+IFERROR(VLOOKUP(FA612,Auxiliar!$A:$C,3,0),"")</f>
        <v/>
      </c>
      <c r="FE612" s="1"/>
      <c r="FF612" s="12"/>
      <c r="FG612" s="6" t="str">
        <f>+IFERROR(VALUE(RIGHT(Tabla28[[#This Row],[B2B]],6)),"")</f>
        <v/>
      </c>
      <c r="FH612" s="6" t="str">
        <f>+IFERROR(VLOOKUP(FF612,Auxiliar!$A:$C,2,0),"")</f>
        <v/>
      </c>
      <c r="FI612" s="7" t="str">
        <f>+IFERROR(VLOOKUP(FF612,Auxiliar!$A:$C,3,0),"")</f>
        <v/>
      </c>
      <c r="FJ612" s="1"/>
      <c r="FK612" s="12"/>
      <c r="FL612" s="6" t="str">
        <f>+IFERROR(VALUE(RIGHT(Tabla29[[#This Row],[B2B]],6)),"")</f>
        <v/>
      </c>
      <c r="FM612" s="6" t="str">
        <f>+IFERROR(VLOOKUP(FK612,Auxiliar!$A:$C,2,0),"")</f>
        <v/>
      </c>
      <c r="FN612" s="7" t="str">
        <f>+IFERROR(VLOOKUP(FK612,Auxiliar!$A:$C,3,0),"")</f>
        <v/>
      </c>
      <c r="FO612" s="1"/>
      <c r="FP612" s="12"/>
      <c r="FQ612" s="6" t="str">
        <f>+IFERROR(VALUE(RIGHT(Tabla30[[#This Row],[B2B]],6)),"")</f>
        <v/>
      </c>
      <c r="FR612" s="6" t="str">
        <f>+IFERROR(VLOOKUP(FP612,Auxiliar!$A:$C,2,0),"")</f>
        <v/>
      </c>
      <c r="FS612" s="7"/>
      <c r="FT612" s="1"/>
      <c r="FU612" s="12"/>
      <c r="FV612" s="6" t="str">
        <f>+IFERROR(VALUE(RIGHT(Tabla31[[#This Row],[B2B]],6)),"")</f>
        <v/>
      </c>
      <c r="FW612" s="6" t="str">
        <f>+IFERROR(VLOOKUP(FU612,Auxiliar!$A:$C,2,0),"")</f>
        <v/>
      </c>
      <c r="FX612" s="7" t="str">
        <f>+IFERROR(VLOOKUP(FU612,Auxiliar!$A:$C,3,0),"")</f>
        <v/>
      </c>
      <c r="FY612" s="1"/>
      <c r="FZ612" s="12"/>
      <c r="GA612" s="6" t="str">
        <f>+IFERROR(VALUE(RIGHT(Tabla32[[#This Row],[B2B]],6)),"")</f>
        <v/>
      </c>
      <c r="GB612" s="6" t="str">
        <f>+IFERROR(VLOOKUP(FZ612,Auxiliar!$A:$C,2,0),"")</f>
        <v/>
      </c>
      <c r="GC612" s="7" t="str">
        <f>+IFERROR(VLOOKUP(FZ612,Auxiliar!$A:$C,3,0),"")</f>
        <v/>
      </c>
      <c r="GD612" s="1"/>
      <c r="GE612" s="12"/>
      <c r="GF612" s="6" t="str">
        <f>+IFERROR(VALUE(RIGHT(Tabla33[[#This Row],[B2B]],6)),"")</f>
        <v/>
      </c>
      <c r="GG612" s="6" t="str">
        <f>+IFERROR(VLOOKUP(GE612,Auxiliar!$A:$C,2,0),"")</f>
        <v/>
      </c>
      <c r="GH612" s="7" t="str">
        <f>+IFERROR(VLOOKUP(GE612,Auxiliar!$A:$C,3,0),"")</f>
        <v/>
      </c>
    </row>
    <row r="613" spans="1:190" x14ac:dyDescent="0.25">
      <c r="A613" s="1"/>
      <c r="B613" s="1"/>
      <c r="C613" t="str">
        <f>+IFERROR(VLOOKUP(B613,Auxiliar!$A:$C,2,0),"")</f>
        <v/>
      </c>
      <c r="D613" s="5" t="str">
        <f>+IFERROR(VLOOKUP(B613,Auxiliar!$A:$C,3,0),"")</f>
        <v/>
      </c>
      <c r="S613" s="1">
        <v>6233</v>
      </c>
      <c r="T613" s="1" t="s">
        <v>9</v>
      </c>
      <c r="U613" s="6">
        <f>+IFERROR(VALUE(RIGHT(Tabla4[[#This Row],[B2B]],6)),"")</f>
        <v>6233</v>
      </c>
      <c r="V613" s="6" t="str">
        <f>+IFERROR(VLOOKUP(T613,Auxiliar!$A:$C,2,0),"")</f>
        <v>CORE</v>
      </c>
      <c r="W613" s="7" t="str">
        <f>+IFERROR(VLOOKUP(T613,Auxiliar!$A:$C,3,0),"")</f>
        <v>0b 1% | 2b 5% | 4b 6%</v>
      </c>
      <c r="AK613" s="1">
        <v>5969</v>
      </c>
      <c r="AL613" s="1" t="s">
        <v>30</v>
      </c>
      <c r="AM613" s="6">
        <f>+IFERROR(VALUE(RIGHT(Tabla7[[#This Row],[B2B]],6)),"")</f>
        <v>5969</v>
      </c>
      <c r="AN613" s="6" t="str">
        <f>+IFERROR(VLOOKUP(AL613,Auxiliar!$A:$C,2,0),"")</f>
        <v>LATONES</v>
      </c>
      <c r="AO613" s="7" t="str">
        <f>+IFERROR(VLOOKUP(AL613,Auxiliar!$A:$C,3,0),"")</f>
        <v>1b 4% | 5b 7% | 97b 0%</v>
      </c>
      <c r="AW613" s="1"/>
      <c r="AX613" s="1" t="s">
        <v>32</v>
      </c>
      <c r="AY613" s="6" t="str">
        <f>+IFERROR(VALUE(RIGHT(Tabla9[[#This Row],[B2B]],6)),"")</f>
        <v/>
      </c>
      <c r="AZ613" s="6" t="str">
        <f>+IFERROR(VLOOKUP(AX613,Auxiliar!$A:$C,2,0),"")</f>
        <v>LATONES</v>
      </c>
      <c r="BA613" s="7" t="str">
        <f>+IFERROR(VLOOKUP(AX613,Auxiliar!$A:$C,3,0),"")</f>
        <v>2b 3% | 4b 4% | 6b 5% | 10b 8%  | 385b 0%</v>
      </c>
      <c r="BI613" s="1"/>
      <c r="BJ613" s="1"/>
      <c r="BK613" s="6" t="str">
        <f>+IFERROR(VALUE(RIGHT(Tabla11[[#This Row],[B2B]],6)),"")</f>
        <v/>
      </c>
      <c r="BL613" s="6" t="str">
        <f>+IFERROR(VLOOKUP(BJ613,Auxiliar!$A:$C,2,0),"")</f>
        <v/>
      </c>
      <c r="BM613" s="7" t="str">
        <f>+IFERROR(VLOOKUP(BJ613,Auxiliar!$A:$C,3,0),"")</f>
        <v/>
      </c>
      <c r="BO613" s="1">
        <v>2794</v>
      </c>
      <c r="BP613" s="1" t="s">
        <v>39</v>
      </c>
      <c r="BQ613" s="6">
        <f>+IFERROR(VALUE(RIGHT(Tabla12[[#This Row],[B2B]],6)),"")</f>
        <v>2794</v>
      </c>
      <c r="BR613" s="6" t="str">
        <f>+IFERROR(VLOOKUP(BP613,Auxiliar!$A:$C,2,0),"")</f>
        <v>VALUE LITRO</v>
      </c>
      <c r="BS613" s="7" t="str">
        <f>+IFERROR(VLOOKUP(BP613,Auxiliar!$A:$C,3,0),"")</f>
        <v>1b 12%</v>
      </c>
      <c r="CA613" s="1">
        <v>5051</v>
      </c>
      <c r="CB613" s="1" t="s">
        <v>35</v>
      </c>
      <c r="CC613" s="6">
        <f>+IFERROR(VALUE(RIGHT(Tabla14[[#This Row],[B2B]],6)),"")</f>
        <v>5051</v>
      </c>
      <c r="CD613" s="6" t="str">
        <f>+IFERROR(VLOOKUP(CB613,Auxiliar!$A:$C,2,0),"")</f>
        <v>Corona 710cc</v>
      </c>
      <c r="CE613" s="7" t="str">
        <f>+IFERROR(VLOOKUP(CB613,Auxiliar!$A:$C,3,0),"")</f>
        <v>1b 10% | 85b 0%</v>
      </c>
      <c r="CG613" s="1"/>
      <c r="CH613" s="1"/>
      <c r="CI613" s="6" t="str">
        <f>+IFERROR(VALUE(RIGHT(Tabla15[[#This Row],[B2B]],6)),"")</f>
        <v/>
      </c>
      <c r="CJ613" s="6" t="str">
        <f>+IFERROR(VLOOKUP(CH613,Auxiliar!$A:$C,2,0),"")</f>
        <v/>
      </c>
      <c r="CK613" s="7" t="str">
        <f>+IFERROR(VLOOKUP(CH613,Auxiliar!$A:$C,3,0),"")</f>
        <v/>
      </c>
      <c r="CM613" s="1">
        <v>5009</v>
      </c>
      <c r="CN613" s="1" t="s">
        <v>20</v>
      </c>
      <c r="CO613" s="6">
        <v>5009</v>
      </c>
      <c r="CP613" s="6" t="s">
        <v>20</v>
      </c>
      <c r="CQ613" s="7" t="s">
        <v>21</v>
      </c>
      <c r="CS613" s="1"/>
      <c r="CT613" s="1"/>
      <c r="CU613" s="6" t="str">
        <f>+IFERROR(VALUE(RIGHT(Tabla17[[#This Row],[B2B]],6)),"")</f>
        <v/>
      </c>
      <c r="CV613" s="6" t="str">
        <f>+IFERROR(VLOOKUP(CT613,Auxiliar!$A:$C,2,0),"")</f>
        <v/>
      </c>
      <c r="CW613" s="7" t="str">
        <f>+IFERROR(VLOOKUP(CT613,Auxiliar!$A:$C,3,0),"")</f>
        <v/>
      </c>
      <c r="CY613" s="1">
        <v>5009</v>
      </c>
      <c r="CZ613" s="1" t="s">
        <v>16</v>
      </c>
      <c r="DA613" s="6">
        <f>+IFERROR(VALUE(RIGHT(Tabla18[[#This Row],[B2B]],6)),"")</f>
        <v>5009</v>
      </c>
      <c r="DB613" s="6" t="str">
        <f>+IFERROR(VLOOKUP(CZ613,Auxiliar!$A:$C,2,0),"")</f>
        <v>PREMIUM</v>
      </c>
      <c r="DC613" s="7" t="str">
        <f>+IFERROR(VLOOKUP(CZ613,Auxiliar!$A:$C,3,0),"")</f>
        <v>0b 0% | 2b 2% | 5b 3,5% | 10b 5%</v>
      </c>
      <c r="DE613" s="1">
        <v>5009</v>
      </c>
      <c r="DF613" s="1" t="s">
        <v>19</v>
      </c>
      <c r="DG613" s="6">
        <f>+IFERROR(VALUE(RIGHT(Tabla19[[#This Row],[B2B]],6)),"")</f>
        <v>5009</v>
      </c>
      <c r="DH613" s="6" t="str">
        <f>+IFERROR(VLOOKUP(DF613,Auxiliar!$A:$C,2,0),"")</f>
        <v>MICHELOB</v>
      </c>
      <c r="DI613" s="7" t="str">
        <f>+IFERROR(VLOOKUP(DF613,Auxiliar!$A:$C,3,0),"")</f>
        <v>1b 7% | 3b 22% | 8b 27%</v>
      </c>
      <c r="DK613" s="1"/>
      <c r="DL613" s="1"/>
      <c r="DM613" s="6" t="str">
        <f>+IFERROR(VALUE(RIGHT(Tabla20[[#This Row],[B2B]],6)),"")</f>
        <v/>
      </c>
      <c r="DN613" s="6" t="str">
        <f>+IFERROR(VLOOKUP(DL613,Auxiliar!$A:$C,2,0),"")</f>
        <v/>
      </c>
      <c r="DO613" s="7" t="str">
        <f>+IFERROR(VLOOKUP(DL613,Auxiliar!$A:$C,3,0),"")</f>
        <v/>
      </c>
      <c r="DQ613" s="1">
        <v>5006</v>
      </c>
      <c r="DR613" s="12" t="s">
        <v>24</v>
      </c>
      <c r="DS613" s="6">
        <f>+IFERROR(VALUE(RIGHT(Tabla21[[#This Row],[B2B]],6)),"")</f>
        <v>5006</v>
      </c>
      <c r="DT613" s="6" t="str">
        <f>+IFERROR(VLOOKUP(DR613,Auxiliar!$A:$C,2,0),"")</f>
        <v>CORONA PORRON</v>
      </c>
      <c r="DU613" s="7" t="str">
        <f>+IFERROR(VLOOKUP(DR613,Auxiliar!$A:$C,3,0),"")</f>
        <v>1b 5% | 20b 0%</v>
      </c>
      <c r="DW613" s="1">
        <v>11840</v>
      </c>
      <c r="DX613" s="12" t="s">
        <v>43</v>
      </c>
      <c r="DY613" s="6">
        <f>+IFERROR(VALUE(RIGHT(Tabla22[[#This Row],[B2B]],6)),"")</f>
        <v>11840</v>
      </c>
      <c r="DZ613" s="6" t="str">
        <f>+IFERROR(VLOOKUP(DX613,Auxiliar!$A:$C,2,0),"")</f>
        <v xml:space="preserve">VALUE LATA </v>
      </c>
      <c r="EA613" s="7" t="str">
        <f>+IFERROR(VLOOKUP(DX613,Auxiliar!$A:$C,3,0),"")</f>
        <v>1b 15% | 100b 18%</v>
      </c>
      <c r="EC613" s="1">
        <v>2792</v>
      </c>
      <c r="ED613" s="12" t="s">
        <v>47</v>
      </c>
      <c r="EE613" s="6">
        <f>+IFERROR(VALUE(RIGHT(Tabla23[[#This Row],[B2B]],6)),"")</f>
        <v>2792</v>
      </c>
      <c r="EF613" s="6" t="str">
        <f>+IFERROR(VLOOKUP(ED613,Auxiliar!$A:$C,2,0),"")</f>
        <v>VALUE LATON</v>
      </c>
      <c r="EG613" s="7" t="str">
        <f>+IFERROR(VLOOKUP(ED613,Auxiliar!$A:$C,3,0),"")</f>
        <v>1b 10% | 5b 15% | 192b 0%</v>
      </c>
      <c r="EI613" s="1"/>
      <c r="EJ613" s="12"/>
      <c r="EK613" s="6" t="str">
        <f>+IFERROR(VALUE(RIGHT(Tabla24[[#This Row],[B2B]],6)),"")</f>
        <v/>
      </c>
      <c r="EL613" s="6" t="str">
        <f>+IFERROR(VLOOKUP(EJ613,Auxiliar!$A:$C,2,0),"")</f>
        <v/>
      </c>
      <c r="EM613" s="7" t="str">
        <f>+IFERROR(VLOOKUP(EJ613,Auxiliar!$A:$C,3,0),"")</f>
        <v/>
      </c>
      <c r="EO613" s="1"/>
      <c r="EP613" s="12"/>
      <c r="EQ613" s="6" t="str">
        <f>+IFERROR(VALUE(RIGHT(Tabla25[[#This Row],[B2B]],6)),"")</f>
        <v/>
      </c>
      <c r="ER613" s="6" t="str">
        <f>+IFERROR(VLOOKUP(EP613,Auxiliar!$A:$C,2,0),"")</f>
        <v/>
      </c>
      <c r="ES613" s="7" t="str">
        <f>+IFERROR(VLOOKUP(EP613,Auxiliar!$A:$C,3,0),"")</f>
        <v/>
      </c>
      <c r="EU613" s="1"/>
      <c r="EV613" s="12"/>
      <c r="EW613" s="6" t="str">
        <f>+IFERROR(VALUE(RIGHT(Tabla26[[#This Row],[B2B]],6)),"")</f>
        <v/>
      </c>
      <c r="EX613" s="6" t="str">
        <f>+IFERROR(VLOOKUP(EV613,Auxiliar!$A:$C,2,0),"")</f>
        <v/>
      </c>
      <c r="EY613" s="7" t="str">
        <f>+IFERROR(VLOOKUP(EV613,Auxiliar!$A:$C,3,0),"")</f>
        <v/>
      </c>
      <c r="EZ613" s="1"/>
      <c r="FA613" s="12"/>
      <c r="FB613" s="6" t="str">
        <f>+IFERROR(VALUE(RIGHT(Tabla27[[#This Row],[B2B]],6)),"")</f>
        <v/>
      </c>
      <c r="FC613" s="6" t="str">
        <f>+IFERROR(VLOOKUP(FA613,Auxiliar!$A:$C,2,0),"")</f>
        <v/>
      </c>
      <c r="FD613" s="7" t="str">
        <f>+IFERROR(VLOOKUP(FA613,Auxiliar!$A:$C,3,0),"")</f>
        <v/>
      </c>
      <c r="FE613" s="1"/>
      <c r="FF613" s="12"/>
      <c r="FG613" s="6" t="str">
        <f>+IFERROR(VALUE(RIGHT(Tabla28[[#This Row],[B2B]],6)),"")</f>
        <v/>
      </c>
      <c r="FH613" s="6" t="str">
        <f>+IFERROR(VLOOKUP(FF613,Auxiliar!$A:$C,2,0),"")</f>
        <v/>
      </c>
      <c r="FI613" s="7" t="str">
        <f>+IFERROR(VLOOKUP(FF613,Auxiliar!$A:$C,3,0),"")</f>
        <v/>
      </c>
      <c r="FJ613" s="1"/>
      <c r="FK613" s="12"/>
      <c r="FL613" s="6" t="str">
        <f>+IFERROR(VALUE(RIGHT(Tabla29[[#This Row],[B2B]],6)),"")</f>
        <v/>
      </c>
      <c r="FM613" s="6" t="str">
        <f>+IFERROR(VLOOKUP(FK613,Auxiliar!$A:$C,2,0),"")</f>
        <v/>
      </c>
      <c r="FN613" s="7" t="str">
        <f>+IFERROR(VLOOKUP(FK613,Auxiliar!$A:$C,3,0),"")</f>
        <v/>
      </c>
      <c r="FO613" s="1"/>
      <c r="FP613" s="12"/>
      <c r="FQ613" s="6" t="str">
        <f>+IFERROR(VALUE(RIGHT(Tabla30[[#This Row],[B2B]],6)),"")</f>
        <v/>
      </c>
      <c r="FR613" s="6" t="str">
        <f>+IFERROR(VLOOKUP(FP613,Auxiliar!$A:$C,2,0),"")</f>
        <v/>
      </c>
      <c r="FS613" s="7"/>
      <c r="FT613" s="1"/>
      <c r="FU613" s="12"/>
      <c r="FV613" s="6" t="str">
        <f>+IFERROR(VALUE(RIGHT(Tabla31[[#This Row],[B2B]],6)),"")</f>
        <v/>
      </c>
      <c r="FW613" s="6" t="str">
        <f>+IFERROR(VLOOKUP(FU613,Auxiliar!$A:$C,2,0),"")</f>
        <v/>
      </c>
      <c r="FX613" s="7" t="str">
        <f>+IFERROR(VLOOKUP(FU613,Auxiliar!$A:$C,3,0),"")</f>
        <v/>
      </c>
      <c r="FY613" s="1"/>
      <c r="FZ613" s="12"/>
      <c r="GA613" s="6" t="str">
        <f>+IFERROR(VALUE(RIGHT(Tabla32[[#This Row],[B2B]],6)),"")</f>
        <v/>
      </c>
      <c r="GB613" s="6" t="str">
        <f>+IFERROR(VLOOKUP(FZ613,Auxiliar!$A:$C,2,0),"")</f>
        <v/>
      </c>
      <c r="GC613" s="7" t="str">
        <f>+IFERROR(VLOOKUP(FZ613,Auxiliar!$A:$C,3,0),"")</f>
        <v/>
      </c>
      <c r="GD613" s="1"/>
      <c r="GE613" s="12"/>
      <c r="GF613" s="6" t="str">
        <f>+IFERROR(VALUE(RIGHT(Tabla33[[#This Row],[B2B]],6)),"")</f>
        <v/>
      </c>
      <c r="GG613" s="6" t="str">
        <f>+IFERROR(VLOOKUP(GE613,Auxiliar!$A:$C,2,0),"")</f>
        <v/>
      </c>
      <c r="GH613" s="7" t="str">
        <f>+IFERROR(VLOOKUP(GE613,Auxiliar!$A:$C,3,0),"")</f>
        <v/>
      </c>
    </row>
    <row r="614" spans="1:190" x14ac:dyDescent="0.25">
      <c r="A614" s="1"/>
      <c r="B614" s="1"/>
      <c r="C614" t="str">
        <f>+IFERROR(VLOOKUP(B614,Auxiliar!$A:$C,2,0),"")</f>
        <v/>
      </c>
      <c r="D614" s="5" t="str">
        <f>+IFERROR(VLOOKUP(B614,Auxiliar!$A:$C,3,0),"")</f>
        <v/>
      </c>
      <c r="S614" s="1">
        <v>6235</v>
      </c>
      <c r="T614" s="1" t="s">
        <v>9</v>
      </c>
      <c r="U614" s="6">
        <f>+IFERROR(VALUE(RIGHT(Tabla4[[#This Row],[B2B]],6)),"")</f>
        <v>6235</v>
      </c>
      <c r="V614" s="6" t="str">
        <f>+IFERROR(VLOOKUP(T614,Auxiliar!$A:$C,2,0),"")</f>
        <v>CORE</v>
      </c>
      <c r="W614" s="7" t="str">
        <f>+IFERROR(VLOOKUP(T614,Auxiliar!$A:$C,3,0),"")</f>
        <v>0b 1% | 2b 5% | 4b 6%</v>
      </c>
      <c r="AK614" s="1">
        <v>5970</v>
      </c>
      <c r="AL614" s="1" t="s">
        <v>30</v>
      </c>
      <c r="AM614" s="6">
        <f>+IFERROR(VALUE(RIGHT(Tabla7[[#This Row],[B2B]],6)),"")</f>
        <v>5970</v>
      </c>
      <c r="AN614" s="6" t="str">
        <f>+IFERROR(VLOOKUP(AL614,Auxiliar!$A:$C,2,0),"")</f>
        <v>LATONES</v>
      </c>
      <c r="AO614" s="7" t="str">
        <f>+IFERROR(VLOOKUP(AL614,Auxiliar!$A:$C,3,0),"")</f>
        <v>1b 4% | 5b 7% | 97b 0%</v>
      </c>
      <c r="AW614" s="1"/>
      <c r="AX614" s="1" t="s">
        <v>32</v>
      </c>
      <c r="AY614" s="6" t="str">
        <f>+IFERROR(VALUE(RIGHT(Tabla9[[#This Row],[B2B]],6)),"")</f>
        <v/>
      </c>
      <c r="AZ614" s="6" t="str">
        <f>+IFERROR(VLOOKUP(AX614,Auxiliar!$A:$C,2,0),"")</f>
        <v>LATONES</v>
      </c>
      <c r="BA614" s="7" t="str">
        <f>+IFERROR(VLOOKUP(AX614,Auxiliar!$A:$C,3,0),"")</f>
        <v>2b 3% | 4b 4% | 6b 5% | 10b 8%  | 385b 0%</v>
      </c>
      <c r="BI614" s="1"/>
      <c r="BJ614" s="1"/>
      <c r="BK614" s="6" t="str">
        <f>+IFERROR(VALUE(RIGHT(Tabla11[[#This Row],[B2B]],6)),"")</f>
        <v/>
      </c>
      <c r="BL614" s="6" t="str">
        <f>+IFERROR(VLOOKUP(BJ614,Auxiliar!$A:$C,2,0),"")</f>
        <v/>
      </c>
      <c r="BM614" s="7" t="str">
        <f>+IFERROR(VLOOKUP(BJ614,Auxiliar!$A:$C,3,0),"")</f>
        <v/>
      </c>
      <c r="BO614" s="1">
        <v>11833</v>
      </c>
      <c r="BP614" s="1" t="s">
        <v>39</v>
      </c>
      <c r="BQ614" s="6">
        <f>+IFERROR(VALUE(RIGHT(Tabla12[[#This Row],[B2B]],6)),"")</f>
        <v>11833</v>
      </c>
      <c r="BR614" s="6" t="str">
        <f>+IFERROR(VLOOKUP(BP614,Auxiliar!$A:$C,2,0),"")</f>
        <v>VALUE LITRO</v>
      </c>
      <c r="BS614" s="7" t="str">
        <f>+IFERROR(VLOOKUP(BP614,Auxiliar!$A:$C,3,0),"")</f>
        <v>1b 12%</v>
      </c>
      <c r="CA614" s="1">
        <v>5052</v>
      </c>
      <c r="CB614" s="1" t="s">
        <v>35</v>
      </c>
      <c r="CC614" s="6">
        <f>+IFERROR(VALUE(RIGHT(Tabla14[[#This Row],[B2B]],6)),"")</f>
        <v>5052</v>
      </c>
      <c r="CD614" s="6" t="str">
        <f>+IFERROR(VLOOKUP(CB614,Auxiliar!$A:$C,2,0),"")</f>
        <v>Corona 710cc</v>
      </c>
      <c r="CE614" s="7" t="str">
        <f>+IFERROR(VLOOKUP(CB614,Auxiliar!$A:$C,3,0),"")</f>
        <v>1b 10% | 85b 0%</v>
      </c>
      <c r="CG614" s="1"/>
      <c r="CH614" s="1"/>
      <c r="CI614" s="6" t="str">
        <f>+IFERROR(VALUE(RIGHT(Tabla15[[#This Row],[B2B]],6)),"")</f>
        <v/>
      </c>
      <c r="CJ614" s="6" t="str">
        <f>+IFERROR(VLOOKUP(CH614,Auxiliar!$A:$C,2,0),"")</f>
        <v/>
      </c>
      <c r="CK614" s="7" t="str">
        <f>+IFERROR(VLOOKUP(CH614,Auxiliar!$A:$C,3,0),"")</f>
        <v/>
      </c>
      <c r="CM614" s="1">
        <v>5011</v>
      </c>
      <c r="CN614" s="1" t="s">
        <v>20</v>
      </c>
      <c r="CO614" s="6">
        <v>5011</v>
      </c>
      <c r="CP614" s="6" t="s">
        <v>20</v>
      </c>
      <c r="CQ614" s="7" t="s">
        <v>21</v>
      </c>
      <c r="CS614" s="1"/>
      <c r="CT614" s="1"/>
      <c r="CU614" s="6" t="str">
        <f>+IFERROR(VALUE(RIGHT(Tabla17[[#This Row],[B2B]],6)),"")</f>
        <v/>
      </c>
      <c r="CV614" s="6" t="str">
        <f>+IFERROR(VLOOKUP(CT614,Auxiliar!$A:$C,2,0),"")</f>
        <v/>
      </c>
      <c r="CW614" s="7" t="str">
        <f>+IFERROR(VLOOKUP(CT614,Auxiliar!$A:$C,3,0),"")</f>
        <v/>
      </c>
      <c r="CY614" s="1">
        <v>5011</v>
      </c>
      <c r="CZ614" s="1" t="s">
        <v>16</v>
      </c>
      <c r="DA614" s="6">
        <f>+IFERROR(VALUE(RIGHT(Tabla18[[#This Row],[B2B]],6)),"")</f>
        <v>5011</v>
      </c>
      <c r="DB614" s="6" t="str">
        <f>+IFERROR(VLOOKUP(CZ614,Auxiliar!$A:$C,2,0),"")</f>
        <v>PREMIUM</v>
      </c>
      <c r="DC614" s="7" t="str">
        <f>+IFERROR(VLOOKUP(CZ614,Auxiliar!$A:$C,3,0),"")</f>
        <v>0b 0% | 2b 2% | 5b 3,5% | 10b 5%</v>
      </c>
      <c r="DE614" s="1">
        <v>5011</v>
      </c>
      <c r="DF614" s="1" t="s">
        <v>19</v>
      </c>
      <c r="DG614" s="6">
        <f>+IFERROR(VALUE(RIGHT(Tabla19[[#This Row],[B2B]],6)),"")</f>
        <v>5011</v>
      </c>
      <c r="DH614" s="6" t="str">
        <f>+IFERROR(VLOOKUP(DF614,Auxiliar!$A:$C,2,0),"")</f>
        <v>MICHELOB</v>
      </c>
      <c r="DI614" s="7" t="str">
        <f>+IFERROR(VLOOKUP(DF614,Auxiliar!$A:$C,3,0),"")</f>
        <v>1b 7% | 3b 22% | 8b 27%</v>
      </c>
      <c r="DK614" s="1"/>
      <c r="DL614" s="1"/>
      <c r="DM614" s="6" t="str">
        <f>+IFERROR(VALUE(RIGHT(Tabla20[[#This Row],[B2B]],6)),"")</f>
        <v/>
      </c>
      <c r="DN614" s="6" t="str">
        <f>+IFERROR(VLOOKUP(DL614,Auxiliar!$A:$C,2,0),"")</f>
        <v/>
      </c>
      <c r="DO614" s="7" t="str">
        <f>+IFERROR(VLOOKUP(DL614,Auxiliar!$A:$C,3,0),"")</f>
        <v/>
      </c>
      <c r="DQ614" s="1">
        <v>5009</v>
      </c>
      <c r="DR614" s="12" t="s">
        <v>24</v>
      </c>
      <c r="DS614" s="6">
        <f>+IFERROR(VALUE(RIGHT(Tabla21[[#This Row],[B2B]],6)),"")</f>
        <v>5009</v>
      </c>
      <c r="DT614" s="6" t="str">
        <f>+IFERROR(VLOOKUP(DR614,Auxiliar!$A:$C,2,0),"")</f>
        <v>CORONA PORRON</v>
      </c>
      <c r="DU614" s="7" t="str">
        <f>+IFERROR(VLOOKUP(DR614,Auxiliar!$A:$C,3,0),"")</f>
        <v>1b 5% | 20b 0%</v>
      </c>
      <c r="DW614" s="1">
        <v>2815</v>
      </c>
      <c r="DX614" s="12" t="s">
        <v>43</v>
      </c>
      <c r="DY614" s="6">
        <f>+IFERROR(VALUE(RIGHT(Tabla22[[#This Row],[B2B]],6)),"")</f>
        <v>2815</v>
      </c>
      <c r="DZ614" s="6" t="str">
        <f>+IFERROR(VLOOKUP(DX614,Auxiliar!$A:$C,2,0),"")</f>
        <v xml:space="preserve">VALUE LATA </v>
      </c>
      <c r="EA614" s="7" t="str">
        <f>+IFERROR(VLOOKUP(DX614,Auxiliar!$A:$C,3,0),"")</f>
        <v>1b 15% | 100b 18%</v>
      </c>
      <c r="EC614" s="1">
        <v>2794</v>
      </c>
      <c r="ED614" s="12" t="s">
        <v>47</v>
      </c>
      <c r="EE614" s="6">
        <f>+IFERROR(VALUE(RIGHT(Tabla23[[#This Row],[B2B]],6)),"")</f>
        <v>2794</v>
      </c>
      <c r="EF614" s="6" t="str">
        <f>+IFERROR(VLOOKUP(ED614,Auxiliar!$A:$C,2,0),"")</f>
        <v>VALUE LATON</v>
      </c>
      <c r="EG614" s="7" t="str">
        <f>+IFERROR(VLOOKUP(ED614,Auxiliar!$A:$C,3,0),"")</f>
        <v>1b 10% | 5b 15% | 192b 0%</v>
      </c>
      <c r="EI614" s="1"/>
      <c r="EJ614" s="12"/>
      <c r="EK614" s="6" t="str">
        <f>+IFERROR(VALUE(RIGHT(Tabla24[[#This Row],[B2B]],6)),"")</f>
        <v/>
      </c>
      <c r="EL614" s="6" t="str">
        <f>+IFERROR(VLOOKUP(EJ614,Auxiliar!$A:$C,2,0),"")</f>
        <v/>
      </c>
      <c r="EM614" s="7" t="str">
        <f>+IFERROR(VLOOKUP(EJ614,Auxiliar!$A:$C,3,0),"")</f>
        <v/>
      </c>
      <c r="EO614" s="1"/>
      <c r="EP614" s="12"/>
      <c r="EQ614" s="6" t="str">
        <f>+IFERROR(VALUE(RIGHT(Tabla25[[#This Row],[B2B]],6)),"")</f>
        <v/>
      </c>
      <c r="ER614" s="6" t="str">
        <f>+IFERROR(VLOOKUP(EP614,Auxiliar!$A:$C,2,0),"")</f>
        <v/>
      </c>
      <c r="ES614" s="7" t="str">
        <f>+IFERROR(VLOOKUP(EP614,Auxiliar!$A:$C,3,0),"")</f>
        <v/>
      </c>
      <c r="EU614" s="1"/>
      <c r="EV614" s="12"/>
      <c r="EW614" s="6" t="str">
        <f>+IFERROR(VALUE(RIGHT(Tabla26[[#This Row],[B2B]],6)),"")</f>
        <v/>
      </c>
      <c r="EX614" s="6" t="str">
        <f>+IFERROR(VLOOKUP(EV614,Auxiliar!$A:$C,2,0),"")</f>
        <v/>
      </c>
      <c r="EY614" s="7" t="str">
        <f>+IFERROR(VLOOKUP(EV614,Auxiliar!$A:$C,3,0),"")</f>
        <v/>
      </c>
      <c r="EZ614" s="1"/>
      <c r="FA614" s="12"/>
      <c r="FB614" s="6" t="str">
        <f>+IFERROR(VALUE(RIGHT(Tabla27[[#This Row],[B2B]],6)),"")</f>
        <v/>
      </c>
      <c r="FC614" s="6" t="str">
        <f>+IFERROR(VLOOKUP(FA614,Auxiliar!$A:$C,2,0),"")</f>
        <v/>
      </c>
      <c r="FD614" s="7" t="str">
        <f>+IFERROR(VLOOKUP(FA614,Auxiliar!$A:$C,3,0),"")</f>
        <v/>
      </c>
      <c r="FE614" s="1"/>
      <c r="FF614" s="12"/>
      <c r="FG614" s="6" t="str">
        <f>+IFERROR(VALUE(RIGHT(Tabla28[[#This Row],[B2B]],6)),"")</f>
        <v/>
      </c>
      <c r="FH614" s="6" t="str">
        <f>+IFERROR(VLOOKUP(FF614,Auxiliar!$A:$C,2,0),"")</f>
        <v/>
      </c>
      <c r="FI614" s="7" t="str">
        <f>+IFERROR(VLOOKUP(FF614,Auxiliar!$A:$C,3,0),"")</f>
        <v/>
      </c>
      <c r="FJ614" s="1"/>
      <c r="FK614" s="12"/>
      <c r="FL614" s="6" t="str">
        <f>+IFERROR(VALUE(RIGHT(Tabla29[[#This Row],[B2B]],6)),"")</f>
        <v/>
      </c>
      <c r="FM614" s="6" t="str">
        <f>+IFERROR(VLOOKUP(FK614,Auxiliar!$A:$C,2,0),"")</f>
        <v/>
      </c>
      <c r="FN614" s="7" t="str">
        <f>+IFERROR(VLOOKUP(FK614,Auxiliar!$A:$C,3,0),"")</f>
        <v/>
      </c>
      <c r="FO614" s="1"/>
      <c r="FP614" s="12"/>
      <c r="FQ614" s="6" t="str">
        <f>+IFERROR(VALUE(RIGHT(Tabla30[[#This Row],[B2B]],6)),"")</f>
        <v/>
      </c>
      <c r="FR614" s="6" t="str">
        <f>+IFERROR(VLOOKUP(FP614,Auxiliar!$A:$C,2,0),"")</f>
        <v/>
      </c>
      <c r="FS614" s="7"/>
      <c r="FT614" s="1"/>
      <c r="FU614" s="12"/>
      <c r="FV614" s="6" t="str">
        <f>+IFERROR(VALUE(RIGHT(Tabla31[[#This Row],[B2B]],6)),"")</f>
        <v/>
      </c>
      <c r="FW614" s="6" t="str">
        <f>+IFERROR(VLOOKUP(FU614,Auxiliar!$A:$C,2,0),"")</f>
        <v/>
      </c>
      <c r="FX614" s="7" t="str">
        <f>+IFERROR(VLOOKUP(FU614,Auxiliar!$A:$C,3,0),"")</f>
        <v/>
      </c>
      <c r="FY614" s="1"/>
      <c r="FZ614" s="12"/>
      <c r="GA614" s="6" t="str">
        <f>+IFERROR(VALUE(RIGHT(Tabla32[[#This Row],[B2B]],6)),"")</f>
        <v/>
      </c>
      <c r="GB614" s="6" t="str">
        <f>+IFERROR(VLOOKUP(FZ614,Auxiliar!$A:$C,2,0),"")</f>
        <v/>
      </c>
      <c r="GC614" s="7" t="str">
        <f>+IFERROR(VLOOKUP(FZ614,Auxiliar!$A:$C,3,0),"")</f>
        <v/>
      </c>
      <c r="GD614" s="1"/>
      <c r="GE614" s="12"/>
      <c r="GF614" s="6" t="str">
        <f>+IFERROR(VALUE(RIGHT(Tabla33[[#This Row],[B2B]],6)),"")</f>
        <v/>
      </c>
      <c r="GG614" s="6" t="str">
        <f>+IFERROR(VLOOKUP(GE614,Auxiliar!$A:$C,2,0),"")</f>
        <v/>
      </c>
      <c r="GH614" s="7" t="str">
        <f>+IFERROR(VLOOKUP(GE614,Auxiliar!$A:$C,3,0),"")</f>
        <v/>
      </c>
    </row>
    <row r="615" spans="1:190" x14ac:dyDescent="0.25">
      <c r="A615" s="1"/>
      <c r="B615" s="1"/>
      <c r="C615" t="str">
        <f>+IFERROR(VLOOKUP(B615,Auxiliar!$A:$C,2,0),"")</f>
        <v/>
      </c>
      <c r="D615" s="5" t="str">
        <f>+IFERROR(VLOOKUP(B615,Auxiliar!$A:$C,3,0),"")</f>
        <v/>
      </c>
      <c r="S615" s="1">
        <v>6237</v>
      </c>
      <c r="T615" s="1" t="s">
        <v>9</v>
      </c>
      <c r="U615" s="6">
        <f>+IFERROR(VALUE(RIGHT(Tabla4[[#This Row],[B2B]],6)),"")</f>
        <v>6237</v>
      </c>
      <c r="V615" s="6" t="str">
        <f>+IFERROR(VLOOKUP(T615,Auxiliar!$A:$C,2,0),"")</f>
        <v>CORE</v>
      </c>
      <c r="W615" s="7" t="str">
        <f>+IFERROR(VLOOKUP(T615,Auxiliar!$A:$C,3,0),"")</f>
        <v>0b 1% | 2b 5% | 4b 6%</v>
      </c>
      <c r="AK615" s="1">
        <v>5971</v>
      </c>
      <c r="AL615" s="1" t="s">
        <v>30</v>
      </c>
      <c r="AM615" s="6">
        <f>+IFERROR(VALUE(RIGHT(Tabla7[[#This Row],[B2B]],6)),"")</f>
        <v>5971</v>
      </c>
      <c r="AN615" s="6" t="str">
        <f>+IFERROR(VLOOKUP(AL615,Auxiliar!$A:$C,2,0),"")</f>
        <v>LATONES</v>
      </c>
      <c r="AO615" s="7" t="str">
        <f>+IFERROR(VLOOKUP(AL615,Auxiliar!$A:$C,3,0),"")</f>
        <v>1b 4% | 5b 7% | 97b 0%</v>
      </c>
      <c r="AW615" s="1"/>
      <c r="AX615" s="1" t="s">
        <v>32</v>
      </c>
      <c r="AY615" s="6" t="str">
        <f>+IFERROR(VALUE(RIGHT(Tabla9[[#This Row],[B2B]],6)),"")</f>
        <v/>
      </c>
      <c r="AZ615" s="6" t="str">
        <f>+IFERROR(VLOOKUP(AX615,Auxiliar!$A:$C,2,0),"")</f>
        <v>LATONES</v>
      </c>
      <c r="BA615" s="7" t="str">
        <f>+IFERROR(VLOOKUP(AX615,Auxiliar!$A:$C,3,0),"")</f>
        <v>2b 3% | 4b 4% | 6b 5% | 10b 8%  | 385b 0%</v>
      </c>
      <c r="BI615" s="1"/>
      <c r="BJ615" s="1"/>
      <c r="BK615" s="6" t="str">
        <f>+IFERROR(VALUE(RIGHT(Tabla11[[#This Row],[B2B]],6)),"")</f>
        <v/>
      </c>
      <c r="BL615" s="6" t="str">
        <f>+IFERROR(VLOOKUP(BJ615,Auxiliar!$A:$C,2,0),"")</f>
        <v/>
      </c>
      <c r="BM615" s="7" t="str">
        <f>+IFERROR(VLOOKUP(BJ615,Auxiliar!$A:$C,3,0),"")</f>
        <v/>
      </c>
      <c r="BO615" s="1">
        <v>11837</v>
      </c>
      <c r="BP615" s="1" t="s">
        <v>39</v>
      </c>
      <c r="BQ615" s="6">
        <f>+IFERROR(VALUE(RIGHT(Tabla12[[#This Row],[B2B]],6)),"")</f>
        <v>11837</v>
      </c>
      <c r="BR615" s="6" t="str">
        <f>+IFERROR(VLOOKUP(BP615,Auxiliar!$A:$C,2,0),"")</f>
        <v>VALUE LITRO</v>
      </c>
      <c r="BS615" s="7" t="str">
        <f>+IFERROR(VLOOKUP(BP615,Auxiliar!$A:$C,3,0),"")</f>
        <v>1b 12%</v>
      </c>
      <c r="CA615" s="1">
        <v>5053</v>
      </c>
      <c r="CB615" s="1" t="s">
        <v>35</v>
      </c>
      <c r="CC615" s="6">
        <f>+IFERROR(VALUE(RIGHT(Tabla14[[#This Row],[B2B]],6)),"")</f>
        <v>5053</v>
      </c>
      <c r="CD615" s="6" t="str">
        <f>+IFERROR(VLOOKUP(CB615,Auxiliar!$A:$C,2,0),"")</f>
        <v>Corona 710cc</v>
      </c>
      <c r="CE615" s="7" t="str">
        <f>+IFERROR(VLOOKUP(CB615,Auxiliar!$A:$C,3,0),"")</f>
        <v>1b 10% | 85b 0%</v>
      </c>
      <c r="CG615" s="1"/>
      <c r="CH615" s="1"/>
      <c r="CI615" s="6" t="str">
        <f>+IFERROR(VALUE(RIGHT(Tabla15[[#This Row],[B2B]],6)),"")</f>
        <v/>
      </c>
      <c r="CJ615" s="6" t="str">
        <f>+IFERROR(VLOOKUP(CH615,Auxiliar!$A:$C,2,0),"")</f>
        <v/>
      </c>
      <c r="CK615" s="7" t="str">
        <f>+IFERROR(VLOOKUP(CH615,Auxiliar!$A:$C,3,0),"")</f>
        <v/>
      </c>
      <c r="CM615" s="1">
        <v>5017</v>
      </c>
      <c r="CN615" s="1" t="s">
        <v>20</v>
      </c>
      <c r="CO615" s="6">
        <v>5017</v>
      </c>
      <c r="CP615" s="6" t="s">
        <v>20</v>
      </c>
      <c r="CQ615" s="7" t="s">
        <v>21</v>
      </c>
      <c r="CS615" s="1"/>
      <c r="CT615" s="1"/>
      <c r="CU615" s="6" t="str">
        <f>+IFERROR(VALUE(RIGHT(Tabla17[[#This Row],[B2B]],6)),"")</f>
        <v/>
      </c>
      <c r="CV615" s="6" t="str">
        <f>+IFERROR(VLOOKUP(CT615,Auxiliar!$A:$C,2,0),"")</f>
        <v/>
      </c>
      <c r="CW615" s="7" t="str">
        <f>+IFERROR(VLOOKUP(CT615,Auxiliar!$A:$C,3,0),"")</f>
        <v/>
      </c>
      <c r="CY615" s="1">
        <v>5017</v>
      </c>
      <c r="CZ615" s="1" t="s">
        <v>16</v>
      </c>
      <c r="DA615" s="6">
        <f>+IFERROR(VALUE(RIGHT(Tabla18[[#This Row],[B2B]],6)),"")</f>
        <v>5017</v>
      </c>
      <c r="DB615" s="6" t="str">
        <f>+IFERROR(VLOOKUP(CZ615,Auxiliar!$A:$C,2,0),"")</f>
        <v>PREMIUM</v>
      </c>
      <c r="DC615" s="7" t="str">
        <f>+IFERROR(VLOOKUP(CZ615,Auxiliar!$A:$C,3,0),"")</f>
        <v>0b 0% | 2b 2% | 5b 3,5% | 10b 5%</v>
      </c>
      <c r="DE615" s="1">
        <v>5017</v>
      </c>
      <c r="DF615" s="1" t="s">
        <v>19</v>
      </c>
      <c r="DG615" s="6">
        <f>+IFERROR(VALUE(RIGHT(Tabla19[[#This Row],[B2B]],6)),"")</f>
        <v>5017</v>
      </c>
      <c r="DH615" s="6" t="str">
        <f>+IFERROR(VLOOKUP(DF615,Auxiliar!$A:$C,2,0),"")</f>
        <v>MICHELOB</v>
      </c>
      <c r="DI615" s="7" t="str">
        <f>+IFERROR(VLOOKUP(DF615,Auxiliar!$A:$C,3,0),"")</f>
        <v>1b 7% | 3b 22% | 8b 27%</v>
      </c>
      <c r="DK615" s="1"/>
      <c r="DL615" s="1"/>
      <c r="DM615" s="6" t="str">
        <f>+IFERROR(VALUE(RIGHT(Tabla20[[#This Row],[B2B]],6)),"")</f>
        <v/>
      </c>
      <c r="DN615" s="6" t="str">
        <f>+IFERROR(VLOOKUP(DL615,Auxiliar!$A:$C,2,0),"")</f>
        <v/>
      </c>
      <c r="DO615" s="7" t="str">
        <f>+IFERROR(VLOOKUP(DL615,Auxiliar!$A:$C,3,0),"")</f>
        <v/>
      </c>
      <c r="DQ615" s="1">
        <v>5011</v>
      </c>
      <c r="DR615" s="12" t="s">
        <v>24</v>
      </c>
      <c r="DS615" s="6">
        <f>+IFERROR(VALUE(RIGHT(Tabla21[[#This Row],[B2B]],6)),"")</f>
        <v>5011</v>
      </c>
      <c r="DT615" s="6" t="str">
        <f>+IFERROR(VLOOKUP(DR615,Auxiliar!$A:$C,2,0),"")</f>
        <v>CORONA PORRON</v>
      </c>
      <c r="DU615" s="7" t="str">
        <f>+IFERROR(VLOOKUP(DR615,Auxiliar!$A:$C,3,0),"")</f>
        <v>1b 5% | 20b 0%</v>
      </c>
      <c r="DW615" s="1">
        <v>11845</v>
      </c>
      <c r="DX615" s="12" t="s">
        <v>43</v>
      </c>
      <c r="DY615" s="6">
        <f>+IFERROR(VALUE(RIGHT(Tabla22[[#This Row],[B2B]],6)),"")</f>
        <v>11845</v>
      </c>
      <c r="DZ615" s="6" t="str">
        <f>+IFERROR(VLOOKUP(DX615,Auxiliar!$A:$C,2,0),"")</f>
        <v xml:space="preserve">VALUE LATA </v>
      </c>
      <c r="EA615" s="7" t="str">
        <f>+IFERROR(VLOOKUP(DX615,Auxiliar!$A:$C,3,0),"")</f>
        <v>1b 15% | 100b 18%</v>
      </c>
      <c r="EC615" s="1">
        <v>11833</v>
      </c>
      <c r="ED615" s="12" t="s">
        <v>47</v>
      </c>
      <c r="EE615" s="6">
        <f>+IFERROR(VALUE(RIGHT(Tabla23[[#This Row],[B2B]],6)),"")</f>
        <v>11833</v>
      </c>
      <c r="EF615" s="6" t="str">
        <f>+IFERROR(VLOOKUP(ED615,Auxiliar!$A:$C,2,0),"")</f>
        <v>VALUE LATON</v>
      </c>
      <c r="EG615" s="7" t="str">
        <f>+IFERROR(VLOOKUP(ED615,Auxiliar!$A:$C,3,0),"")</f>
        <v>1b 10% | 5b 15% | 192b 0%</v>
      </c>
      <c r="EI615" s="1"/>
      <c r="EJ615" s="12"/>
      <c r="EK615" s="6" t="str">
        <f>+IFERROR(VALUE(RIGHT(Tabla24[[#This Row],[B2B]],6)),"")</f>
        <v/>
      </c>
      <c r="EL615" s="6" t="str">
        <f>+IFERROR(VLOOKUP(EJ615,Auxiliar!$A:$C,2,0),"")</f>
        <v/>
      </c>
      <c r="EM615" s="7" t="str">
        <f>+IFERROR(VLOOKUP(EJ615,Auxiliar!$A:$C,3,0),"")</f>
        <v/>
      </c>
      <c r="EO615" s="1"/>
      <c r="EP615" s="12"/>
      <c r="EQ615" s="6" t="str">
        <f>+IFERROR(VALUE(RIGHT(Tabla25[[#This Row],[B2B]],6)),"")</f>
        <v/>
      </c>
      <c r="ER615" s="6" t="str">
        <f>+IFERROR(VLOOKUP(EP615,Auxiliar!$A:$C,2,0),"")</f>
        <v/>
      </c>
      <c r="ES615" s="7" t="str">
        <f>+IFERROR(VLOOKUP(EP615,Auxiliar!$A:$C,3,0),"")</f>
        <v/>
      </c>
      <c r="EU615" s="1"/>
      <c r="EV615" s="12"/>
      <c r="EW615" s="6" t="str">
        <f>+IFERROR(VALUE(RIGHT(Tabla26[[#This Row],[B2B]],6)),"")</f>
        <v/>
      </c>
      <c r="EX615" s="6" t="str">
        <f>+IFERROR(VLOOKUP(EV615,Auxiliar!$A:$C,2,0),"")</f>
        <v/>
      </c>
      <c r="EY615" s="7" t="str">
        <f>+IFERROR(VLOOKUP(EV615,Auxiliar!$A:$C,3,0),"")</f>
        <v/>
      </c>
      <c r="EZ615" s="1"/>
      <c r="FA615" s="12"/>
      <c r="FB615" s="6" t="str">
        <f>+IFERROR(VALUE(RIGHT(Tabla27[[#This Row],[B2B]],6)),"")</f>
        <v/>
      </c>
      <c r="FC615" s="6" t="str">
        <f>+IFERROR(VLOOKUP(FA615,Auxiliar!$A:$C,2,0),"")</f>
        <v/>
      </c>
      <c r="FD615" s="7" t="str">
        <f>+IFERROR(VLOOKUP(FA615,Auxiliar!$A:$C,3,0),"")</f>
        <v/>
      </c>
      <c r="FE615" s="1"/>
      <c r="FF615" s="12"/>
      <c r="FG615" s="6" t="str">
        <f>+IFERROR(VALUE(RIGHT(Tabla28[[#This Row],[B2B]],6)),"")</f>
        <v/>
      </c>
      <c r="FH615" s="6" t="str">
        <f>+IFERROR(VLOOKUP(FF615,Auxiliar!$A:$C,2,0),"")</f>
        <v/>
      </c>
      <c r="FI615" s="7" t="str">
        <f>+IFERROR(VLOOKUP(FF615,Auxiliar!$A:$C,3,0),"")</f>
        <v/>
      </c>
      <c r="FJ615" s="1"/>
      <c r="FK615" s="12"/>
      <c r="FL615" s="6" t="str">
        <f>+IFERROR(VALUE(RIGHT(Tabla29[[#This Row],[B2B]],6)),"")</f>
        <v/>
      </c>
      <c r="FM615" s="6" t="str">
        <f>+IFERROR(VLOOKUP(FK615,Auxiliar!$A:$C,2,0),"")</f>
        <v/>
      </c>
      <c r="FN615" s="7" t="str">
        <f>+IFERROR(VLOOKUP(FK615,Auxiliar!$A:$C,3,0),"")</f>
        <v/>
      </c>
      <c r="FO615" s="1"/>
      <c r="FP615" s="12"/>
      <c r="FQ615" s="6" t="str">
        <f>+IFERROR(VALUE(RIGHT(Tabla30[[#This Row],[B2B]],6)),"")</f>
        <v/>
      </c>
      <c r="FR615" s="6" t="str">
        <f>+IFERROR(VLOOKUP(FP615,Auxiliar!$A:$C,2,0),"")</f>
        <v/>
      </c>
      <c r="FS615" s="7"/>
      <c r="FT615" s="1"/>
      <c r="FU615" s="12"/>
      <c r="FV615" s="6" t="str">
        <f>+IFERROR(VALUE(RIGHT(Tabla31[[#This Row],[B2B]],6)),"")</f>
        <v/>
      </c>
      <c r="FW615" s="6" t="str">
        <f>+IFERROR(VLOOKUP(FU615,Auxiliar!$A:$C,2,0),"")</f>
        <v/>
      </c>
      <c r="FX615" s="7" t="str">
        <f>+IFERROR(VLOOKUP(FU615,Auxiliar!$A:$C,3,0),"")</f>
        <v/>
      </c>
      <c r="FY615" s="1"/>
      <c r="FZ615" s="12"/>
      <c r="GA615" s="6" t="str">
        <f>+IFERROR(VALUE(RIGHT(Tabla32[[#This Row],[B2B]],6)),"")</f>
        <v/>
      </c>
      <c r="GB615" s="6" t="str">
        <f>+IFERROR(VLOOKUP(FZ615,Auxiliar!$A:$C,2,0),"")</f>
        <v/>
      </c>
      <c r="GC615" s="7" t="str">
        <f>+IFERROR(VLOOKUP(FZ615,Auxiliar!$A:$C,3,0),"")</f>
        <v/>
      </c>
      <c r="GD615" s="1"/>
      <c r="GE615" s="12"/>
      <c r="GF615" s="6" t="str">
        <f>+IFERROR(VALUE(RIGHT(Tabla33[[#This Row],[B2B]],6)),"")</f>
        <v/>
      </c>
      <c r="GG615" s="6" t="str">
        <f>+IFERROR(VLOOKUP(GE615,Auxiliar!$A:$C,2,0),"")</f>
        <v/>
      </c>
      <c r="GH615" s="7" t="str">
        <f>+IFERROR(VLOOKUP(GE615,Auxiliar!$A:$C,3,0),"")</f>
        <v/>
      </c>
    </row>
    <row r="616" spans="1:190" x14ac:dyDescent="0.25">
      <c r="A616" s="1"/>
      <c r="B616" s="1"/>
      <c r="C616" t="str">
        <f>+IFERROR(VLOOKUP(B616,Auxiliar!$A:$C,2,0),"")</f>
        <v/>
      </c>
      <c r="D616" s="5" t="str">
        <f>+IFERROR(VLOOKUP(B616,Auxiliar!$A:$C,3,0),"")</f>
        <v/>
      </c>
      <c r="S616" s="1">
        <v>6239</v>
      </c>
      <c r="T616" s="1" t="s">
        <v>9</v>
      </c>
      <c r="U616" s="6">
        <f>+IFERROR(VALUE(RIGHT(Tabla4[[#This Row],[B2B]],6)),"")</f>
        <v>6239</v>
      </c>
      <c r="V616" s="6" t="str">
        <f>+IFERROR(VLOOKUP(T616,Auxiliar!$A:$C,2,0),"")</f>
        <v>CORE</v>
      </c>
      <c r="W616" s="7" t="str">
        <f>+IFERROR(VLOOKUP(T616,Auxiliar!$A:$C,3,0),"")</f>
        <v>0b 1% | 2b 5% | 4b 6%</v>
      </c>
      <c r="AK616" s="1">
        <v>5972</v>
      </c>
      <c r="AL616" s="1" t="s">
        <v>30</v>
      </c>
      <c r="AM616" s="6">
        <f>+IFERROR(VALUE(RIGHT(Tabla7[[#This Row],[B2B]],6)),"")</f>
        <v>5972</v>
      </c>
      <c r="AN616" s="6" t="str">
        <f>+IFERROR(VLOOKUP(AL616,Auxiliar!$A:$C,2,0),"")</f>
        <v>LATONES</v>
      </c>
      <c r="AO616" s="7" t="str">
        <f>+IFERROR(VLOOKUP(AL616,Auxiliar!$A:$C,3,0),"")</f>
        <v>1b 4% | 5b 7% | 97b 0%</v>
      </c>
      <c r="AW616" s="1"/>
      <c r="AX616" s="1" t="s">
        <v>32</v>
      </c>
      <c r="AY616" s="6" t="str">
        <f>+IFERROR(VALUE(RIGHT(Tabla9[[#This Row],[B2B]],6)),"")</f>
        <v/>
      </c>
      <c r="AZ616" s="6" t="str">
        <f>+IFERROR(VLOOKUP(AX616,Auxiliar!$A:$C,2,0),"")</f>
        <v>LATONES</v>
      </c>
      <c r="BA616" s="7" t="str">
        <f>+IFERROR(VLOOKUP(AX616,Auxiliar!$A:$C,3,0),"")</f>
        <v>2b 3% | 4b 4% | 6b 5% | 10b 8%  | 385b 0%</v>
      </c>
      <c r="BI616" s="1"/>
      <c r="BJ616" s="1"/>
      <c r="BK616" s="6" t="str">
        <f>+IFERROR(VALUE(RIGHT(Tabla11[[#This Row],[B2B]],6)),"")</f>
        <v/>
      </c>
      <c r="BL616" s="6" t="str">
        <f>+IFERROR(VLOOKUP(BJ616,Auxiliar!$A:$C,2,0),"")</f>
        <v/>
      </c>
      <c r="BM616" s="7" t="str">
        <f>+IFERROR(VLOOKUP(BJ616,Auxiliar!$A:$C,3,0),"")</f>
        <v/>
      </c>
      <c r="BO616" s="1">
        <v>2808</v>
      </c>
      <c r="BP616" s="1" t="s">
        <v>39</v>
      </c>
      <c r="BQ616" s="6">
        <f>+IFERROR(VALUE(RIGHT(Tabla12[[#This Row],[B2B]],6)),"")</f>
        <v>2808</v>
      </c>
      <c r="BR616" s="6" t="str">
        <f>+IFERROR(VLOOKUP(BP616,Auxiliar!$A:$C,2,0),"")</f>
        <v>VALUE LITRO</v>
      </c>
      <c r="BS616" s="7" t="str">
        <f>+IFERROR(VLOOKUP(BP616,Auxiliar!$A:$C,3,0),"")</f>
        <v>1b 12%</v>
      </c>
      <c r="CA616" s="1">
        <v>5054</v>
      </c>
      <c r="CB616" s="1" t="s">
        <v>35</v>
      </c>
      <c r="CC616" s="6">
        <f>+IFERROR(VALUE(RIGHT(Tabla14[[#This Row],[B2B]],6)),"")</f>
        <v>5054</v>
      </c>
      <c r="CD616" s="6" t="str">
        <f>+IFERROR(VLOOKUP(CB616,Auxiliar!$A:$C,2,0),"")</f>
        <v>Corona 710cc</v>
      </c>
      <c r="CE616" s="7" t="str">
        <f>+IFERROR(VLOOKUP(CB616,Auxiliar!$A:$C,3,0),"")</f>
        <v>1b 10% | 85b 0%</v>
      </c>
      <c r="CG616" s="1"/>
      <c r="CH616" s="1"/>
      <c r="CI616" s="6" t="str">
        <f>+IFERROR(VALUE(RIGHT(Tabla15[[#This Row],[B2B]],6)),"")</f>
        <v/>
      </c>
      <c r="CJ616" s="6" t="str">
        <f>+IFERROR(VLOOKUP(CH616,Auxiliar!$A:$C,2,0),"")</f>
        <v/>
      </c>
      <c r="CK616" s="7" t="str">
        <f>+IFERROR(VLOOKUP(CH616,Auxiliar!$A:$C,3,0),"")</f>
        <v/>
      </c>
      <c r="CM616" s="1">
        <v>5018</v>
      </c>
      <c r="CN616" s="1" t="s">
        <v>20</v>
      </c>
      <c r="CO616" s="6">
        <v>5018</v>
      </c>
      <c r="CP616" s="6" t="s">
        <v>20</v>
      </c>
      <c r="CQ616" s="7" t="s">
        <v>21</v>
      </c>
      <c r="CS616" s="1"/>
      <c r="CT616" s="1"/>
      <c r="CU616" s="6" t="str">
        <f>+IFERROR(VALUE(RIGHT(Tabla17[[#This Row],[B2B]],6)),"")</f>
        <v/>
      </c>
      <c r="CV616" s="6" t="str">
        <f>+IFERROR(VLOOKUP(CT616,Auxiliar!$A:$C,2,0),"")</f>
        <v/>
      </c>
      <c r="CW616" s="7" t="str">
        <f>+IFERROR(VLOOKUP(CT616,Auxiliar!$A:$C,3,0),"")</f>
        <v/>
      </c>
      <c r="CY616" s="1">
        <v>5018</v>
      </c>
      <c r="CZ616" s="1" t="s">
        <v>16</v>
      </c>
      <c r="DA616" s="6">
        <f>+IFERROR(VALUE(RIGHT(Tabla18[[#This Row],[B2B]],6)),"")</f>
        <v>5018</v>
      </c>
      <c r="DB616" s="6" t="str">
        <f>+IFERROR(VLOOKUP(CZ616,Auxiliar!$A:$C,2,0),"")</f>
        <v>PREMIUM</v>
      </c>
      <c r="DC616" s="7" t="str">
        <f>+IFERROR(VLOOKUP(CZ616,Auxiliar!$A:$C,3,0),"")</f>
        <v>0b 0% | 2b 2% | 5b 3,5% | 10b 5%</v>
      </c>
      <c r="DE616" s="1">
        <v>5018</v>
      </c>
      <c r="DF616" s="1" t="s">
        <v>19</v>
      </c>
      <c r="DG616" s="6">
        <f>+IFERROR(VALUE(RIGHT(Tabla19[[#This Row],[B2B]],6)),"")</f>
        <v>5018</v>
      </c>
      <c r="DH616" s="6" t="str">
        <f>+IFERROR(VLOOKUP(DF616,Auxiliar!$A:$C,2,0),"")</f>
        <v>MICHELOB</v>
      </c>
      <c r="DI616" s="7" t="str">
        <f>+IFERROR(VLOOKUP(DF616,Auxiliar!$A:$C,3,0),"")</f>
        <v>1b 7% | 3b 22% | 8b 27%</v>
      </c>
      <c r="DK616" s="1"/>
      <c r="DL616" s="1"/>
      <c r="DM616" s="6" t="str">
        <f>+IFERROR(VALUE(RIGHT(Tabla20[[#This Row],[B2B]],6)),"")</f>
        <v/>
      </c>
      <c r="DN616" s="6" t="str">
        <f>+IFERROR(VLOOKUP(DL616,Auxiliar!$A:$C,2,0),"")</f>
        <v/>
      </c>
      <c r="DO616" s="7" t="str">
        <f>+IFERROR(VLOOKUP(DL616,Auxiliar!$A:$C,3,0),"")</f>
        <v/>
      </c>
      <c r="DQ616" s="1">
        <v>5017</v>
      </c>
      <c r="DR616" s="12" t="s">
        <v>24</v>
      </c>
      <c r="DS616" s="6">
        <f>+IFERROR(VALUE(RIGHT(Tabla21[[#This Row],[B2B]],6)),"")</f>
        <v>5017</v>
      </c>
      <c r="DT616" s="6" t="str">
        <f>+IFERROR(VLOOKUP(DR616,Auxiliar!$A:$C,2,0),"")</f>
        <v>CORONA PORRON</v>
      </c>
      <c r="DU616" s="7" t="str">
        <f>+IFERROR(VLOOKUP(DR616,Auxiliar!$A:$C,3,0),"")</f>
        <v>1b 5% | 20b 0%</v>
      </c>
      <c r="DW616" s="1">
        <v>2833</v>
      </c>
      <c r="DX616" s="12" t="s">
        <v>43</v>
      </c>
      <c r="DY616" s="6">
        <f>+IFERROR(VALUE(RIGHT(Tabla22[[#This Row],[B2B]],6)),"")</f>
        <v>2833</v>
      </c>
      <c r="DZ616" s="6" t="str">
        <f>+IFERROR(VLOOKUP(DX616,Auxiliar!$A:$C,2,0),"")</f>
        <v xml:space="preserve">VALUE LATA </v>
      </c>
      <c r="EA616" s="7" t="str">
        <f>+IFERROR(VLOOKUP(DX616,Auxiliar!$A:$C,3,0),"")</f>
        <v>1b 15% | 100b 18%</v>
      </c>
      <c r="EC616" s="1">
        <v>11837</v>
      </c>
      <c r="ED616" s="12" t="s">
        <v>47</v>
      </c>
      <c r="EE616" s="6">
        <f>+IFERROR(VALUE(RIGHT(Tabla23[[#This Row],[B2B]],6)),"")</f>
        <v>11837</v>
      </c>
      <c r="EF616" s="6" t="str">
        <f>+IFERROR(VLOOKUP(ED616,Auxiliar!$A:$C,2,0),"")</f>
        <v>VALUE LATON</v>
      </c>
      <c r="EG616" s="7" t="str">
        <f>+IFERROR(VLOOKUP(ED616,Auxiliar!$A:$C,3,0),"")</f>
        <v>1b 10% | 5b 15% | 192b 0%</v>
      </c>
      <c r="EI616" s="1"/>
      <c r="EJ616" s="12"/>
      <c r="EK616" s="6" t="str">
        <f>+IFERROR(VALUE(RIGHT(Tabla24[[#This Row],[B2B]],6)),"")</f>
        <v/>
      </c>
      <c r="EL616" s="6" t="str">
        <f>+IFERROR(VLOOKUP(EJ616,Auxiliar!$A:$C,2,0),"")</f>
        <v/>
      </c>
      <c r="EM616" s="7" t="str">
        <f>+IFERROR(VLOOKUP(EJ616,Auxiliar!$A:$C,3,0),"")</f>
        <v/>
      </c>
      <c r="EO616" s="1"/>
      <c r="EP616" s="12"/>
      <c r="EQ616" s="6" t="str">
        <f>+IFERROR(VALUE(RIGHT(Tabla25[[#This Row],[B2B]],6)),"")</f>
        <v/>
      </c>
      <c r="ER616" s="6" t="str">
        <f>+IFERROR(VLOOKUP(EP616,Auxiliar!$A:$C,2,0),"")</f>
        <v/>
      </c>
      <c r="ES616" s="7" t="str">
        <f>+IFERROR(VLOOKUP(EP616,Auxiliar!$A:$C,3,0),"")</f>
        <v/>
      </c>
      <c r="EU616" s="1"/>
      <c r="EV616" s="12"/>
      <c r="EW616" s="6" t="str">
        <f>+IFERROR(VALUE(RIGHT(Tabla26[[#This Row],[B2B]],6)),"")</f>
        <v/>
      </c>
      <c r="EX616" s="6" t="str">
        <f>+IFERROR(VLOOKUP(EV616,Auxiliar!$A:$C,2,0),"")</f>
        <v/>
      </c>
      <c r="EY616" s="7" t="str">
        <f>+IFERROR(VLOOKUP(EV616,Auxiliar!$A:$C,3,0),"")</f>
        <v/>
      </c>
      <c r="EZ616" s="1"/>
      <c r="FA616" s="12"/>
      <c r="FB616" s="6" t="str">
        <f>+IFERROR(VALUE(RIGHT(Tabla27[[#This Row],[B2B]],6)),"")</f>
        <v/>
      </c>
      <c r="FC616" s="6" t="str">
        <f>+IFERROR(VLOOKUP(FA616,Auxiliar!$A:$C,2,0),"")</f>
        <v/>
      </c>
      <c r="FD616" s="7" t="str">
        <f>+IFERROR(VLOOKUP(FA616,Auxiliar!$A:$C,3,0),"")</f>
        <v/>
      </c>
      <c r="FE616" s="1"/>
      <c r="FF616" s="12"/>
      <c r="FG616" s="6" t="str">
        <f>+IFERROR(VALUE(RIGHT(Tabla28[[#This Row],[B2B]],6)),"")</f>
        <v/>
      </c>
      <c r="FH616" s="6" t="str">
        <f>+IFERROR(VLOOKUP(FF616,Auxiliar!$A:$C,2,0),"")</f>
        <v/>
      </c>
      <c r="FI616" s="7" t="str">
        <f>+IFERROR(VLOOKUP(FF616,Auxiliar!$A:$C,3,0),"")</f>
        <v/>
      </c>
      <c r="FJ616" s="1"/>
      <c r="FK616" s="12"/>
      <c r="FL616" s="6" t="str">
        <f>+IFERROR(VALUE(RIGHT(Tabla29[[#This Row],[B2B]],6)),"")</f>
        <v/>
      </c>
      <c r="FM616" s="6" t="str">
        <f>+IFERROR(VLOOKUP(FK616,Auxiliar!$A:$C,2,0),"")</f>
        <v/>
      </c>
      <c r="FN616" s="7" t="str">
        <f>+IFERROR(VLOOKUP(FK616,Auxiliar!$A:$C,3,0),"")</f>
        <v/>
      </c>
      <c r="FO616" s="1"/>
      <c r="FP616" s="12"/>
      <c r="FQ616" s="6" t="str">
        <f>+IFERROR(VALUE(RIGHT(Tabla30[[#This Row],[B2B]],6)),"")</f>
        <v/>
      </c>
      <c r="FR616" s="6" t="str">
        <f>+IFERROR(VLOOKUP(FP616,Auxiliar!$A:$C,2,0),"")</f>
        <v/>
      </c>
      <c r="FS616" s="7"/>
      <c r="FT616" s="1"/>
      <c r="FU616" s="12"/>
      <c r="FV616" s="6" t="str">
        <f>+IFERROR(VALUE(RIGHT(Tabla31[[#This Row],[B2B]],6)),"")</f>
        <v/>
      </c>
      <c r="FW616" s="6" t="str">
        <f>+IFERROR(VLOOKUP(FU616,Auxiliar!$A:$C,2,0),"")</f>
        <v/>
      </c>
      <c r="FX616" s="7" t="str">
        <f>+IFERROR(VLOOKUP(FU616,Auxiliar!$A:$C,3,0),"")</f>
        <v/>
      </c>
      <c r="FY616" s="1"/>
      <c r="FZ616" s="12"/>
      <c r="GA616" s="6" t="str">
        <f>+IFERROR(VALUE(RIGHT(Tabla32[[#This Row],[B2B]],6)),"")</f>
        <v/>
      </c>
      <c r="GB616" s="6" t="str">
        <f>+IFERROR(VLOOKUP(FZ616,Auxiliar!$A:$C,2,0),"")</f>
        <v/>
      </c>
      <c r="GC616" s="7" t="str">
        <f>+IFERROR(VLOOKUP(FZ616,Auxiliar!$A:$C,3,0),"")</f>
        <v/>
      </c>
      <c r="GD616" s="1"/>
      <c r="GE616" s="12"/>
      <c r="GF616" s="6" t="str">
        <f>+IFERROR(VALUE(RIGHT(Tabla33[[#This Row],[B2B]],6)),"")</f>
        <v/>
      </c>
      <c r="GG616" s="6" t="str">
        <f>+IFERROR(VLOOKUP(GE616,Auxiliar!$A:$C,2,0),"")</f>
        <v/>
      </c>
      <c r="GH616" s="7" t="str">
        <f>+IFERROR(VLOOKUP(GE616,Auxiliar!$A:$C,3,0),"")</f>
        <v/>
      </c>
    </row>
    <row r="617" spans="1:190" x14ac:dyDescent="0.25">
      <c r="A617" s="1"/>
      <c r="B617" s="1"/>
      <c r="C617" t="str">
        <f>+IFERROR(VLOOKUP(B617,Auxiliar!$A:$C,2,0),"")</f>
        <v/>
      </c>
      <c r="D617" s="5" t="str">
        <f>+IFERROR(VLOOKUP(B617,Auxiliar!$A:$C,3,0),"")</f>
        <v/>
      </c>
      <c r="S617" s="1">
        <v>6240</v>
      </c>
      <c r="T617" s="1" t="s">
        <v>9</v>
      </c>
      <c r="U617" s="6">
        <f>+IFERROR(VALUE(RIGHT(Tabla4[[#This Row],[B2B]],6)),"")</f>
        <v>6240</v>
      </c>
      <c r="V617" s="6" t="str">
        <f>+IFERROR(VLOOKUP(T617,Auxiliar!$A:$C,2,0),"")</f>
        <v>CORE</v>
      </c>
      <c r="W617" s="7" t="str">
        <f>+IFERROR(VLOOKUP(T617,Auxiliar!$A:$C,3,0),"")</f>
        <v>0b 1% | 2b 5% | 4b 6%</v>
      </c>
      <c r="AK617" s="1">
        <v>5973</v>
      </c>
      <c r="AL617" s="1" t="s">
        <v>30</v>
      </c>
      <c r="AM617" s="6">
        <f>+IFERROR(VALUE(RIGHT(Tabla7[[#This Row],[B2B]],6)),"")</f>
        <v>5973</v>
      </c>
      <c r="AN617" s="6" t="str">
        <f>+IFERROR(VLOOKUP(AL617,Auxiliar!$A:$C,2,0),"")</f>
        <v>LATONES</v>
      </c>
      <c r="AO617" s="7" t="str">
        <f>+IFERROR(VLOOKUP(AL617,Auxiliar!$A:$C,3,0),"")</f>
        <v>1b 4% | 5b 7% | 97b 0%</v>
      </c>
      <c r="AW617" s="1"/>
      <c r="AX617" s="1" t="s">
        <v>32</v>
      </c>
      <c r="AY617" s="6" t="str">
        <f>+IFERROR(VALUE(RIGHT(Tabla9[[#This Row],[B2B]],6)),"")</f>
        <v/>
      </c>
      <c r="AZ617" s="6" t="str">
        <f>+IFERROR(VLOOKUP(AX617,Auxiliar!$A:$C,2,0),"")</f>
        <v>LATONES</v>
      </c>
      <c r="BA617" s="7" t="str">
        <f>+IFERROR(VLOOKUP(AX617,Auxiliar!$A:$C,3,0),"")</f>
        <v>2b 3% | 4b 4% | 6b 5% | 10b 8%  | 385b 0%</v>
      </c>
      <c r="BI617" s="1"/>
      <c r="BJ617" s="1"/>
      <c r="BK617" s="6" t="str">
        <f>+IFERROR(VALUE(RIGHT(Tabla11[[#This Row],[B2B]],6)),"")</f>
        <v/>
      </c>
      <c r="BL617" s="6" t="str">
        <f>+IFERROR(VLOOKUP(BJ617,Auxiliar!$A:$C,2,0),"")</f>
        <v/>
      </c>
      <c r="BM617" s="7" t="str">
        <f>+IFERROR(VLOOKUP(BJ617,Auxiliar!$A:$C,3,0),"")</f>
        <v/>
      </c>
      <c r="BO617" s="1">
        <v>11840</v>
      </c>
      <c r="BP617" s="1" t="s">
        <v>39</v>
      </c>
      <c r="BQ617" s="6">
        <f>+IFERROR(VALUE(RIGHT(Tabla12[[#This Row],[B2B]],6)),"")</f>
        <v>11840</v>
      </c>
      <c r="BR617" s="6" t="str">
        <f>+IFERROR(VLOOKUP(BP617,Auxiliar!$A:$C,2,0),"")</f>
        <v>VALUE LITRO</v>
      </c>
      <c r="BS617" s="7" t="str">
        <f>+IFERROR(VLOOKUP(BP617,Auxiliar!$A:$C,3,0),"")</f>
        <v>1b 12%</v>
      </c>
      <c r="CA617" s="1">
        <v>5056</v>
      </c>
      <c r="CB617" s="1" t="s">
        <v>35</v>
      </c>
      <c r="CC617" s="6">
        <f>+IFERROR(VALUE(RIGHT(Tabla14[[#This Row],[B2B]],6)),"")</f>
        <v>5056</v>
      </c>
      <c r="CD617" s="6" t="str">
        <f>+IFERROR(VLOOKUP(CB617,Auxiliar!$A:$C,2,0),"")</f>
        <v>Corona 710cc</v>
      </c>
      <c r="CE617" s="7" t="str">
        <f>+IFERROR(VLOOKUP(CB617,Auxiliar!$A:$C,3,0),"")</f>
        <v>1b 10% | 85b 0%</v>
      </c>
      <c r="CG617" s="1"/>
      <c r="CH617" s="1"/>
      <c r="CI617" s="6" t="str">
        <f>+IFERROR(VALUE(RIGHT(Tabla15[[#This Row],[B2B]],6)),"")</f>
        <v/>
      </c>
      <c r="CJ617" s="6" t="str">
        <f>+IFERROR(VLOOKUP(CH617,Auxiliar!$A:$C,2,0),"")</f>
        <v/>
      </c>
      <c r="CK617" s="7" t="str">
        <f>+IFERROR(VLOOKUP(CH617,Auxiliar!$A:$C,3,0),"")</f>
        <v/>
      </c>
      <c r="CM617" s="1">
        <v>5021</v>
      </c>
      <c r="CN617" s="1" t="s">
        <v>20</v>
      </c>
      <c r="CO617" s="6">
        <v>5021</v>
      </c>
      <c r="CP617" s="6" t="s">
        <v>20</v>
      </c>
      <c r="CQ617" s="7" t="s">
        <v>21</v>
      </c>
      <c r="CS617" s="1"/>
      <c r="CT617" s="1"/>
      <c r="CU617" s="6" t="str">
        <f>+IFERROR(VALUE(RIGHT(Tabla17[[#This Row],[B2B]],6)),"")</f>
        <v/>
      </c>
      <c r="CV617" s="6" t="str">
        <f>+IFERROR(VLOOKUP(CT617,Auxiliar!$A:$C,2,0),"")</f>
        <v/>
      </c>
      <c r="CW617" s="7" t="str">
        <f>+IFERROR(VLOOKUP(CT617,Auxiliar!$A:$C,3,0),"")</f>
        <v/>
      </c>
      <c r="CY617" s="1">
        <v>5021</v>
      </c>
      <c r="CZ617" s="1" t="s">
        <v>16</v>
      </c>
      <c r="DA617" s="6">
        <f>+IFERROR(VALUE(RIGHT(Tabla18[[#This Row],[B2B]],6)),"")</f>
        <v>5021</v>
      </c>
      <c r="DB617" s="6" t="str">
        <f>+IFERROR(VLOOKUP(CZ617,Auxiliar!$A:$C,2,0),"")</f>
        <v>PREMIUM</v>
      </c>
      <c r="DC617" s="7" t="str">
        <f>+IFERROR(VLOOKUP(CZ617,Auxiliar!$A:$C,3,0),"")</f>
        <v>0b 0% | 2b 2% | 5b 3,5% | 10b 5%</v>
      </c>
      <c r="DE617" s="1">
        <v>5021</v>
      </c>
      <c r="DF617" s="1" t="s">
        <v>19</v>
      </c>
      <c r="DG617" s="6">
        <f>+IFERROR(VALUE(RIGHT(Tabla19[[#This Row],[B2B]],6)),"")</f>
        <v>5021</v>
      </c>
      <c r="DH617" s="6" t="str">
        <f>+IFERROR(VLOOKUP(DF617,Auxiliar!$A:$C,2,0),"")</f>
        <v>MICHELOB</v>
      </c>
      <c r="DI617" s="7" t="str">
        <f>+IFERROR(VLOOKUP(DF617,Auxiliar!$A:$C,3,0),"")</f>
        <v>1b 7% | 3b 22% | 8b 27%</v>
      </c>
      <c r="DK617" s="1"/>
      <c r="DL617" s="1"/>
      <c r="DM617" s="6" t="str">
        <f>+IFERROR(VALUE(RIGHT(Tabla20[[#This Row],[B2B]],6)),"")</f>
        <v/>
      </c>
      <c r="DN617" s="6" t="str">
        <f>+IFERROR(VLOOKUP(DL617,Auxiliar!$A:$C,2,0),"")</f>
        <v/>
      </c>
      <c r="DO617" s="7" t="str">
        <f>+IFERROR(VLOOKUP(DL617,Auxiliar!$A:$C,3,0),"")</f>
        <v/>
      </c>
      <c r="DQ617" s="1">
        <v>5018</v>
      </c>
      <c r="DR617" s="12" t="s">
        <v>24</v>
      </c>
      <c r="DS617" s="6">
        <f>+IFERROR(VALUE(RIGHT(Tabla21[[#This Row],[B2B]],6)),"")</f>
        <v>5018</v>
      </c>
      <c r="DT617" s="6" t="str">
        <f>+IFERROR(VLOOKUP(DR617,Auxiliar!$A:$C,2,0),"")</f>
        <v>CORONA PORRON</v>
      </c>
      <c r="DU617" s="7" t="str">
        <f>+IFERROR(VLOOKUP(DR617,Auxiliar!$A:$C,3,0),"")</f>
        <v>1b 5% | 20b 0%</v>
      </c>
      <c r="DW617" s="1">
        <v>11846</v>
      </c>
      <c r="DX617" s="12" t="s">
        <v>43</v>
      </c>
      <c r="DY617" s="6">
        <f>+IFERROR(VALUE(RIGHT(Tabla22[[#This Row],[B2B]],6)),"")</f>
        <v>11846</v>
      </c>
      <c r="DZ617" s="6" t="str">
        <f>+IFERROR(VLOOKUP(DX617,Auxiliar!$A:$C,2,0),"")</f>
        <v xml:space="preserve">VALUE LATA </v>
      </c>
      <c r="EA617" s="7" t="str">
        <f>+IFERROR(VLOOKUP(DX617,Auxiliar!$A:$C,3,0),"")</f>
        <v>1b 15% | 100b 18%</v>
      </c>
      <c r="EC617" s="1">
        <v>2808</v>
      </c>
      <c r="ED617" s="12" t="s">
        <v>47</v>
      </c>
      <c r="EE617" s="6">
        <f>+IFERROR(VALUE(RIGHT(Tabla23[[#This Row],[B2B]],6)),"")</f>
        <v>2808</v>
      </c>
      <c r="EF617" s="6" t="str">
        <f>+IFERROR(VLOOKUP(ED617,Auxiliar!$A:$C,2,0),"")</f>
        <v>VALUE LATON</v>
      </c>
      <c r="EG617" s="7" t="str">
        <f>+IFERROR(VLOOKUP(ED617,Auxiliar!$A:$C,3,0),"")</f>
        <v>1b 10% | 5b 15% | 192b 0%</v>
      </c>
      <c r="EI617" s="1"/>
      <c r="EJ617" s="12"/>
      <c r="EK617" s="6" t="str">
        <f>+IFERROR(VALUE(RIGHT(Tabla24[[#This Row],[B2B]],6)),"")</f>
        <v/>
      </c>
      <c r="EL617" s="6" t="str">
        <f>+IFERROR(VLOOKUP(EJ617,Auxiliar!$A:$C,2,0),"")</f>
        <v/>
      </c>
      <c r="EM617" s="7" t="str">
        <f>+IFERROR(VLOOKUP(EJ617,Auxiliar!$A:$C,3,0),"")</f>
        <v/>
      </c>
      <c r="EO617" s="1"/>
      <c r="EP617" s="12"/>
      <c r="EQ617" s="6" t="str">
        <f>+IFERROR(VALUE(RIGHT(Tabla25[[#This Row],[B2B]],6)),"")</f>
        <v/>
      </c>
      <c r="ER617" s="6" t="str">
        <f>+IFERROR(VLOOKUP(EP617,Auxiliar!$A:$C,2,0),"")</f>
        <v/>
      </c>
      <c r="ES617" s="7" t="str">
        <f>+IFERROR(VLOOKUP(EP617,Auxiliar!$A:$C,3,0),"")</f>
        <v/>
      </c>
      <c r="EU617" s="1"/>
      <c r="EV617" s="12"/>
      <c r="EW617" s="6" t="str">
        <f>+IFERROR(VALUE(RIGHT(Tabla26[[#This Row],[B2B]],6)),"")</f>
        <v/>
      </c>
      <c r="EX617" s="6" t="str">
        <f>+IFERROR(VLOOKUP(EV617,Auxiliar!$A:$C,2,0),"")</f>
        <v/>
      </c>
      <c r="EY617" s="7" t="str">
        <f>+IFERROR(VLOOKUP(EV617,Auxiliar!$A:$C,3,0),"")</f>
        <v/>
      </c>
      <c r="EZ617" s="1"/>
      <c r="FA617" s="12"/>
      <c r="FB617" s="6" t="str">
        <f>+IFERROR(VALUE(RIGHT(Tabla27[[#This Row],[B2B]],6)),"")</f>
        <v/>
      </c>
      <c r="FC617" s="6" t="str">
        <f>+IFERROR(VLOOKUP(FA617,Auxiliar!$A:$C,2,0),"")</f>
        <v/>
      </c>
      <c r="FD617" s="7" t="str">
        <f>+IFERROR(VLOOKUP(FA617,Auxiliar!$A:$C,3,0),"")</f>
        <v/>
      </c>
      <c r="FE617" s="1"/>
      <c r="FF617" s="12"/>
      <c r="FG617" s="6" t="str">
        <f>+IFERROR(VALUE(RIGHT(Tabla28[[#This Row],[B2B]],6)),"")</f>
        <v/>
      </c>
      <c r="FH617" s="6" t="str">
        <f>+IFERROR(VLOOKUP(FF617,Auxiliar!$A:$C,2,0),"")</f>
        <v/>
      </c>
      <c r="FI617" s="7" t="str">
        <f>+IFERROR(VLOOKUP(FF617,Auxiliar!$A:$C,3,0),"")</f>
        <v/>
      </c>
      <c r="FJ617" s="1"/>
      <c r="FK617" s="12"/>
      <c r="FL617" s="6" t="str">
        <f>+IFERROR(VALUE(RIGHT(Tabla29[[#This Row],[B2B]],6)),"")</f>
        <v/>
      </c>
      <c r="FM617" s="6" t="str">
        <f>+IFERROR(VLOOKUP(FK617,Auxiliar!$A:$C,2,0),"")</f>
        <v/>
      </c>
      <c r="FN617" s="7" t="str">
        <f>+IFERROR(VLOOKUP(FK617,Auxiliar!$A:$C,3,0),"")</f>
        <v/>
      </c>
      <c r="FO617" s="1"/>
      <c r="FP617" s="12"/>
      <c r="FQ617" s="6" t="str">
        <f>+IFERROR(VALUE(RIGHT(Tabla30[[#This Row],[B2B]],6)),"")</f>
        <v/>
      </c>
      <c r="FR617" s="6" t="str">
        <f>+IFERROR(VLOOKUP(FP617,Auxiliar!$A:$C,2,0),"")</f>
        <v/>
      </c>
      <c r="FS617" s="7"/>
      <c r="FT617" s="1"/>
      <c r="FU617" s="12"/>
      <c r="FV617" s="6" t="str">
        <f>+IFERROR(VALUE(RIGHT(Tabla31[[#This Row],[B2B]],6)),"")</f>
        <v/>
      </c>
      <c r="FW617" s="6" t="str">
        <f>+IFERROR(VLOOKUP(FU617,Auxiliar!$A:$C,2,0),"")</f>
        <v/>
      </c>
      <c r="FX617" s="7" t="str">
        <f>+IFERROR(VLOOKUP(FU617,Auxiliar!$A:$C,3,0),"")</f>
        <v/>
      </c>
      <c r="FY617" s="1"/>
      <c r="FZ617" s="12"/>
      <c r="GA617" s="6" t="str">
        <f>+IFERROR(VALUE(RIGHT(Tabla32[[#This Row],[B2B]],6)),"")</f>
        <v/>
      </c>
      <c r="GB617" s="6" t="str">
        <f>+IFERROR(VLOOKUP(FZ617,Auxiliar!$A:$C,2,0),"")</f>
        <v/>
      </c>
      <c r="GC617" s="7" t="str">
        <f>+IFERROR(VLOOKUP(FZ617,Auxiliar!$A:$C,3,0),"")</f>
        <v/>
      </c>
      <c r="GD617" s="1"/>
      <c r="GE617" s="12"/>
      <c r="GF617" s="6" t="str">
        <f>+IFERROR(VALUE(RIGHT(Tabla33[[#This Row],[B2B]],6)),"")</f>
        <v/>
      </c>
      <c r="GG617" s="6" t="str">
        <f>+IFERROR(VLOOKUP(GE617,Auxiliar!$A:$C,2,0),"")</f>
        <v/>
      </c>
      <c r="GH617" s="7" t="str">
        <f>+IFERROR(VLOOKUP(GE617,Auxiliar!$A:$C,3,0),"")</f>
        <v/>
      </c>
    </row>
    <row r="618" spans="1:190" x14ac:dyDescent="0.25">
      <c r="A618" s="1"/>
      <c r="B618" s="1"/>
      <c r="C618" t="str">
        <f>+IFERROR(VLOOKUP(B618,Auxiliar!$A:$C,2,0),"")</f>
        <v/>
      </c>
      <c r="D618" s="5" t="str">
        <f>+IFERROR(VLOOKUP(B618,Auxiliar!$A:$C,3,0),"")</f>
        <v/>
      </c>
      <c r="S618" s="1">
        <v>6241</v>
      </c>
      <c r="T618" s="1" t="s">
        <v>9</v>
      </c>
      <c r="U618" s="6">
        <f>+IFERROR(VALUE(RIGHT(Tabla4[[#This Row],[B2B]],6)),"")</f>
        <v>6241</v>
      </c>
      <c r="V618" s="6" t="str">
        <f>+IFERROR(VLOOKUP(T618,Auxiliar!$A:$C,2,0),"")</f>
        <v>CORE</v>
      </c>
      <c r="W618" s="7" t="str">
        <f>+IFERROR(VLOOKUP(T618,Auxiliar!$A:$C,3,0),"")</f>
        <v>0b 1% | 2b 5% | 4b 6%</v>
      </c>
      <c r="AK618" s="1">
        <v>5984</v>
      </c>
      <c r="AL618" s="1" t="s">
        <v>30</v>
      </c>
      <c r="AM618" s="6">
        <f>+IFERROR(VALUE(RIGHT(Tabla7[[#This Row],[B2B]],6)),"")</f>
        <v>5984</v>
      </c>
      <c r="AN618" s="6" t="str">
        <f>+IFERROR(VLOOKUP(AL618,Auxiliar!$A:$C,2,0),"")</f>
        <v>LATONES</v>
      </c>
      <c r="AO618" s="7" t="str">
        <f>+IFERROR(VLOOKUP(AL618,Auxiliar!$A:$C,3,0),"")</f>
        <v>1b 4% | 5b 7% | 97b 0%</v>
      </c>
      <c r="AW618" s="1"/>
      <c r="AX618" s="1" t="s">
        <v>32</v>
      </c>
      <c r="AY618" s="6" t="str">
        <f>+IFERROR(VALUE(RIGHT(Tabla9[[#This Row],[B2B]],6)),"")</f>
        <v/>
      </c>
      <c r="AZ618" s="6" t="str">
        <f>+IFERROR(VLOOKUP(AX618,Auxiliar!$A:$C,2,0),"")</f>
        <v>LATONES</v>
      </c>
      <c r="BA618" s="7" t="str">
        <f>+IFERROR(VLOOKUP(AX618,Auxiliar!$A:$C,3,0),"")</f>
        <v>2b 3% | 4b 4% | 6b 5% | 10b 8%  | 385b 0%</v>
      </c>
      <c r="BI618" s="1"/>
      <c r="BJ618" s="1"/>
      <c r="BK618" s="6" t="str">
        <f>+IFERROR(VALUE(RIGHT(Tabla11[[#This Row],[B2B]],6)),"")</f>
        <v/>
      </c>
      <c r="BL618" s="6" t="str">
        <f>+IFERROR(VLOOKUP(BJ618,Auxiliar!$A:$C,2,0),"")</f>
        <v/>
      </c>
      <c r="BM618" s="7" t="str">
        <f>+IFERROR(VLOOKUP(BJ618,Auxiliar!$A:$C,3,0),"")</f>
        <v/>
      </c>
      <c r="BO618" s="1">
        <v>2815</v>
      </c>
      <c r="BP618" s="1" t="s">
        <v>39</v>
      </c>
      <c r="BQ618" s="6">
        <f>+IFERROR(VALUE(RIGHT(Tabla12[[#This Row],[B2B]],6)),"")</f>
        <v>2815</v>
      </c>
      <c r="BR618" s="6" t="str">
        <f>+IFERROR(VLOOKUP(BP618,Auxiliar!$A:$C,2,0),"")</f>
        <v>VALUE LITRO</v>
      </c>
      <c r="BS618" s="7" t="str">
        <f>+IFERROR(VLOOKUP(BP618,Auxiliar!$A:$C,3,0),"")</f>
        <v>1b 12%</v>
      </c>
      <c r="CA618" s="1">
        <v>5058</v>
      </c>
      <c r="CB618" s="1" t="s">
        <v>35</v>
      </c>
      <c r="CC618" s="6">
        <f>+IFERROR(VALUE(RIGHT(Tabla14[[#This Row],[B2B]],6)),"")</f>
        <v>5058</v>
      </c>
      <c r="CD618" s="6" t="str">
        <f>+IFERROR(VLOOKUP(CB618,Auxiliar!$A:$C,2,0),"")</f>
        <v>Corona 710cc</v>
      </c>
      <c r="CE618" s="7" t="str">
        <f>+IFERROR(VLOOKUP(CB618,Auxiliar!$A:$C,3,0),"")</f>
        <v>1b 10% | 85b 0%</v>
      </c>
      <c r="CG618" s="1"/>
      <c r="CH618" s="1"/>
      <c r="CI618" s="6" t="str">
        <f>+IFERROR(VALUE(RIGHT(Tabla15[[#This Row],[B2B]],6)),"")</f>
        <v/>
      </c>
      <c r="CJ618" s="6" t="str">
        <f>+IFERROR(VLOOKUP(CH618,Auxiliar!$A:$C,2,0),"")</f>
        <v/>
      </c>
      <c r="CK618" s="7" t="str">
        <f>+IFERROR(VLOOKUP(CH618,Auxiliar!$A:$C,3,0),"")</f>
        <v/>
      </c>
      <c r="CM618" s="1">
        <v>5023</v>
      </c>
      <c r="CN618" s="1" t="s">
        <v>20</v>
      </c>
      <c r="CO618" s="6">
        <v>5023</v>
      </c>
      <c r="CP618" s="6" t="s">
        <v>20</v>
      </c>
      <c r="CQ618" s="7" t="s">
        <v>21</v>
      </c>
      <c r="CS618" s="1"/>
      <c r="CT618" s="1"/>
      <c r="CU618" s="6" t="str">
        <f>+IFERROR(VALUE(RIGHT(Tabla17[[#This Row],[B2B]],6)),"")</f>
        <v/>
      </c>
      <c r="CV618" s="6" t="str">
        <f>+IFERROR(VLOOKUP(CT618,Auxiliar!$A:$C,2,0),"")</f>
        <v/>
      </c>
      <c r="CW618" s="7" t="str">
        <f>+IFERROR(VLOOKUP(CT618,Auxiliar!$A:$C,3,0),"")</f>
        <v/>
      </c>
      <c r="CY618" s="1">
        <v>5023</v>
      </c>
      <c r="CZ618" s="1" t="s">
        <v>16</v>
      </c>
      <c r="DA618" s="6">
        <f>+IFERROR(VALUE(RIGHT(Tabla18[[#This Row],[B2B]],6)),"")</f>
        <v>5023</v>
      </c>
      <c r="DB618" s="6" t="str">
        <f>+IFERROR(VLOOKUP(CZ618,Auxiliar!$A:$C,2,0),"")</f>
        <v>PREMIUM</v>
      </c>
      <c r="DC618" s="7" t="str">
        <f>+IFERROR(VLOOKUP(CZ618,Auxiliar!$A:$C,3,0),"")</f>
        <v>0b 0% | 2b 2% | 5b 3,5% | 10b 5%</v>
      </c>
      <c r="DE618" s="1">
        <v>5023</v>
      </c>
      <c r="DF618" s="1" t="s">
        <v>19</v>
      </c>
      <c r="DG618" s="6">
        <f>+IFERROR(VALUE(RIGHT(Tabla19[[#This Row],[B2B]],6)),"")</f>
        <v>5023</v>
      </c>
      <c r="DH618" s="6" t="str">
        <f>+IFERROR(VLOOKUP(DF618,Auxiliar!$A:$C,2,0),"")</f>
        <v>MICHELOB</v>
      </c>
      <c r="DI618" s="7" t="str">
        <f>+IFERROR(VLOOKUP(DF618,Auxiliar!$A:$C,3,0),"")</f>
        <v>1b 7% | 3b 22% | 8b 27%</v>
      </c>
      <c r="DK618" s="1"/>
      <c r="DL618" s="1"/>
      <c r="DM618" s="6" t="str">
        <f>+IFERROR(VALUE(RIGHT(Tabla20[[#This Row],[B2B]],6)),"")</f>
        <v/>
      </c>
      <c r="DN618" s="6" t="str">
        <f>+IFERROR(VLOOKUP(DL618,Auxiliar!$A:$C,2,0),"")</f>
        <v/>
      </c>
      <c r="DO618" s="7" t="str">
        <f>+IFERROR(VLOOKUP(DL618,Auxiliar!$A:$C,3,0),"")</f>
        <v/>
      </c>
      <c r="DQ618" s="1">
        <v>5021</v>
      </c>
      <c r="DR618" s="12" t="s">
        <v>24</v>
      </c>
      <c r="DS618" s="6">
        <f>+IFERROR(VALUE(RIGHT(Tabla21[[#This Row],[B2B]],6)),"")</f>
        <v>5021</v>
      </c>
      <c r="DT618" s="6" t="str">
        <f>+IFERROR(VLOOKUP(DR618,Auxiliar!$A:$C,2,0),"")</f>
        <v>CORONA PORRON</v>
      </c>
      <c r="DU618" s="7" t="str">
        <f>+IFERROR(VLOOKUP(DR618,Auxiliar!$A:$C,3,0),"")</f>
        <v>1b 5% | 20b 0%</v>
      </c>
      <c r="DW618" s="1">
        <v>11849</v>
      </c>
      <c r="DX618" s="12" t="s">
        <v>43</v>
      </c>
      <c r="DY618" s="6">
        <f>+IFERROR(VALUE(RIGHT(Tabla22[[#This Row],[B2B]],6)),"")</f>
        <v>11849</v>
      </c>
      <c r="DZ618" s="6" t="str">
        <f>+IFERROR(VLOOKUP(DX618,Auxiliar!$A:$C,2,0),"")</f>
        <v xml:space="preserve">VALUE LATA </v>
      </c>
      <c r="EA618" s="7" t="str">
        <f>+IFERROR(VLOOKUP(DX618,Auxiliar!$A:$C,3,0),"")</f>
        <v>1b 15% | 100b 18%</v>
      </c>
      <c r="EC618" s="1">
        <v>11840</v>
      </c>
      <c r="ED618" s="12" t="s">
        <v>47</v>
      </c>
      <c r="EE618" s="6">
        <f>+IFERROR(VALUE(RIGHT(Tabla23[[#This Row],[B2B]],6)),"")</f>
        <v>11840</v>
      </c>
      <c r="EF618" s="6" t="str">
        <f>+IFERROR(VLOOKUP(ED618,Auxiliar!$A:$C,2,0),"")</f>
        <v>VALUE LATON</v>
      </c>
      <c r="EG618" s="7" t="str">
        <f>+IFERROR(VLOOKUP(ED618,Auxiliar!$A:$C,3,0),"")</f>
        <v>1b 10% | 5b 15% | 192b 0%</v>
      </c>
      <c r="EI618" s="1"/>
      <c r="EJ618" s="12"/>
      <c r="EK618" s="6" t="str">
        <f>+IFERROR(VALUE(RIGHT(Tabla24[[#This Row],[B2B]],6)),"")</f>
        <v/>
      </c>
      <c r="EL618" s="6" t="str">
        <f>+IFERROR(VLOOKUP(EJ618,Auxiliar!$A:$C,2,0),"")</f>
        <v/>
      </c>
      <c r="EM618" s="7" t="str">
        <f>+IFERROR(VLOOKUP(EJ618,Auxiliar!$A:$C,3,0),"")</f>
        <v/>
      </c>
      <c r="EO618" s="1"/>
      <c r="EP618" s="12"/>
      <c r="EQ618" s="6" t="str">
        <f>+IFERROR(VALUE(RIGHT(Tabla25[[#This Row],[B2B]],6)),"")</f>
        <v/>
      </c>
      <c r="ER618" s="6" t="str">
        <f>+IFERROR(VLOOKUP(EP618,Auxiliar!$A:$C,2,0),"")</f>
        <v/>
      </c>
      <c r="ES618" s="7" t="str">
        <f>+IFERROR(VLOOKUP(EP618,Auxiliar!$A:$C,3,0),"")</f>
        <v/>
      </c>
      <c r="EU618" s="1"/>
      <c r="EV618" s="12"/>
      <c r="EW618" s="6" t="str">
        <f>+IFERROR(VALUE(RIGHT(Tabla26[[#This Row],[B2B]],6)),"")</f>
        <v/>
      </c>
      <c r="EX618" s="6" t="str">
        <f>+IFERROR(VLOOKUP(EV618,Auxiliar!$A:$C,2,0),"")</f>
        <v/>
      </c>
      <c r="EY618" s="7" t="str">
        <f>+IFERROR(VLOOKUP(EV618,Auxiliar!$A:$C,3,0),"")</f>
        <v/>
      </c>
      <c r="EZ618" s="1"/>
      <c r="FA618" s="12"/>
      <c r="FB618" s="6" t="str">
        <f>+IFERROR(VALUE(RIGHT(Tabla27[[#This Row],[B2B]],6)),"")</f>
        <v/>
      </c>
      <c r="FC618" s="6" t="str">
        <f>+IFERROR(VLOOKUP(FA618,Auxiliar!$A:$C,2,0),"")</f>
        <v/>
      </c>
      <c r="FD618" s="7" t="str">
        <f>+IFERROR(VLOOKUP(FA618,Auxiliar!$A:$C,3,0),"")</f>
        <v/>
      </c>
      <c r="FE618" s="1"/>
      <c r="FF618" s="12"/>
      <c r="FG618" s="6" t="str">
        <f>+IFERROR(VALUE(RIGHT(Tabla28[[#This Row],[B2B]],6)),"")</f>
        <v/>
      </c>
      <c r="FH618" s="6" t="str">
        <f>+IFERROR(VLOOKUP(FF618,Auxiliar!$A:$C,2,0),"")</f>
        <v/>
      </c>
      <c r="FI618" s="7" t="str">
        <f>+IFERROR(VLOOKUP(FF618,Auxiliar!$A:$C,3,0),"")</f>
        <v/>
      </c>
      <c r="FJ618" s="1"/>
      <c r="FK618" s="12"/>
      <c r="FL618" s="6" t="str">
        <f>+IFERROR(VALUE(RIGHT(Tabla29[[#This Row],[B2B]],6)),"")</f>
        <v/>
      </c>
      <c r="FM618" s="6" t="str">
        <f>+IFERROR(VLOOKUP(FK618,Auxiliar!$A:$C,2,0),"")</f>
        <v/>
      </c>
      <c r="FN618" s="7" t="str">
        <f>+IFERROR(VLOOKUP(FK618,Auxiliar!$A:$C,3,0),"")</f>
        <v/>
      </c>
      <c r="FO618" s="1"/>
      <c r="FP618" s="12"/>
      <c r="FQ618" s="6" t="str">
        <f>+IFERROR(VALUE(RIGHT(Tabla30[[#This Row],[B2B]],6)),"")</f>
        <v/>
      </c>
      <c r="FR618" s="6" t="str">
        <f>+IFERROR(VLOOKUP(FP618,Auxiliar!$A:$C,2,0),"")</f>
        <v/>
      </c>
      <c r="FS618" s="7"/>
      <c r="FT618" s="1"/>
      <c r="FU618" s="12"/>
      <c r="FV618" s="6" t="str">
        <f>+IFERROR(VALUE(RIGHT(Tabla31[[#This Row],[B2B]],6)),"")</f>
        <v/>
      </c>
      <c r="FW618" s="6" t="str">
        <f>+IFERROR(VLOOKUP(FU618,Auxiliar!$A:$C,2,0),"")</f>
        <v/>
      </c>
      <c r="FX618" s="7" t="str">
        <f>+IFERROR(VLOOKUP(FU618,Auxiliar!$A:$C,3,0),"")</f>
        <v/>
      </c>
      <c r="FY618" s="1"/>
      <c r="FZ618" s="12"/>
      <c r="GA618" s="6" t="str">
        <f>+IFERROR(VALUE(RIGHT(Tabla32[[#This Row],[B2B]],6)),"")</f>
        <v/>
      </c>
      <c r="GB618" s="6" t="str">
        <f>+IFERROR(VLOOKUP(FZ618,Auxiliar!$A:$C,2,0),"")</f>
        <v/>
      </c>
      <c r="GC618" s="7" t="str">
        <f>+IFERROR(VLOOKUP(FZ618,Auxiliar!$A:$C,3,0),"")</f>
        <v/>
      </c>
      <c r="GD618" s="1"/>
      <c r="GE618" s="12"/>
      <c r="GF618" s="6" t="str">
        <f>+IFERROR(VALUE(RIGHT(Tabla33[[#This Row],[B2B]],6)),"")</f>
        <v/>
      </c>
      <c r="GG618" s="6" t="str">
        <f>+IFERROR(VLOOKUP(GE618,Auxiliar!$A:$C,2,0),"")</f>
        <v/>
      </c>
      <c r="GH618" s="7" t="str">
        <f>+IFERROR(VLOOKUP(GE618,Auxiliar!$A:$C,3,0),"")</f>
        <v/>
      </c>
    </row>
    <row r="619" spans="1:190" x14ac:dyDescent="0.25">
      <c r="A619" s="1"/>
      <c r="B619" s="1"/>
      <c r="C619" t="str">
        <f>+IFERROR(VLOOKUP(B619,Auxiliar!$A:$C,2,0),"")</f>
        <v/>
      </c>
      <c r="D619" s="5" t="str">
        <f>+IFERROR(VLOOKUP(B619,Auxiliar!$A:$C,3,0),"")</f>
        <v/>
      </c>
      <c r="S619" s="1">
        <v>6269</v>
      </c>
      <c r="T619" s="1" t="s">
        <v>9</v>
      </c>
      <c r="U619" s="6">
        <f>+IFERROR(VALUE(RIGHT(Tabla4[[#This Row],[B2B]],6)),"")</f>
        <v>6269</v>
      </c>
      <c r="V619" s="6" t="str">
        <f>+IFERROR(VLOOKUP(T619,Auxiliar!$A:$C,2,0),"")</f>
        <v>CORE</v>
      </c>
      <c r="W619" s="7" t="str">
        <f>+IFERROR(VLOOKUP(T619,Auxiliar!$A:$C,3,0),"")</f>
        <v>0b 1% | 2b 5% | 4b 6%</v>
      </c>
      <c r="AK619" s="1">
        <v>5990</v>
      </c>
      <c r="AL619" s="1" t="s">
        <v>30</v>
      </c>
      <c r="AM619" s="6">
        <f>+IFERROR(VALUE(RIGHT(Tabla7[[#This Row],[B2B]],6)),"")</f>
        <v>5990</v>
      </c>
      <c r="AN619" s="6" t="str">
        <f>+IFERROR(VLOOKUP(AL619,Auxiliar!$A:$C,2,0),"")</f>
        <v>LATONES</v>
      </c>
      <c r="AO619" s="7" t="str">
        <f>+IFERROR(VLOOKUP(AL619,Auxiliar!$A:$C,3,0),"")</f>
        <v>1b 4% | 5b 7% | 97b 0%</v>
      </c>
      <c r="AW619" s="1"/>
      <c r="AX619" s="1" t="s">
        <v>32</v>
      </c>
      <c r="AY619" s="6" t="str">
        <f>+IFERROR(VALUE(RIGHT(Tabla9[[#This Row],[B2B]],6)),"")</f>
        <v/>
      </c>
      <c r="AZ619" s="6" t="str">
        <f>+IFERROR(VLOOKUP(AX619,Auxiliar!$A:$C,2,0),"")</f>
        <v>LATONES</v>
      </c>
      <c r="BA619" s="7" t="str">
        <f>+IFERROR(VLOOKUP(AX619,Auxiliar!$A:$C,3,0),"")</f>
        <v>2b 3% | 4b 4% | 6b 5% | 10b 8%  | 385b 0%</v>
      </c>
      <c r="BI619" s="1"/>
      <c r="BJ619" s="1"/>
      <c r="BK619" s="6" t="str">
        <f>+IFERROR(VALUE(RIGHT(Tabla11[[#This Row],[B2B]],6)),"")</f>
        <v/>
      </c>
      <c r="BL619" s="6" t="str">
        <f>+IFERROR(VLOOKUP(BJ619,Auxiliar!$A:$C,2,0),"")</f>
        <v/>
      </c>
      <c r="BM619" s="7" t="str">
        <f>+IFERROR(VLOOKUP(BJ619,Auxiliar!$A:$C,3,0),"")</f>
        <v/>
      </c>
      <c r="BO619" s="1">
        <v>11845</v>
      </c>
      <c r="BP619" s="1" t="s">
        <v>39</v>
      </c>
      <c r="BQ619" s="6">
        <f>+IFERROR(VALUE(RIGHT(Tabla12[[#This Row],[B2B]],6)),"")</f>
        <v>11845</v>
      </c>
      <c r="BR619" s="6" t="str">
        <f>+IFERROR(VLOOKUP(BP619,Auxiliar!$A:$C,2,0),"")</f>
        <v>VALUE LITRO</v>
      </c>
      <c r="BS619" s="7" t="str">
        <f>+IFERROR(VLOOKUP(BP619,Auxiliar!$A:$C,3,0),"")</f>
        <v>1b 12%</v>
      </c>
      <c r="CA619" s="1">
        <v>5061</v>
      </c>
      <c r="CB619" s="1" t="s">
        <v>35</v>
      </c>
      <c r="CC619" s="6">
        <f>+IFERROR(VALUE(RIGHT(Tabla14[[#This Row],[B2B]],6)),"")</f>
        <v>5061</v>
      </c>
      <c r="CD619" s="6" t="str">
        <f>+IFERROR(VLOOKUP(CB619,Auxiliar!$A:$C,2,0),"")</f>
        <v>Corona 710cc</v>
      </c>
      <c r="CE619" s="7" t="str">
        <f>+IFERROR(VLOOKUP(CB619,Auxiliar!$A:$C,3,0),"")</f>
        <v>1b 10% | 85b 0%</v>
      </c>
      <c r="CG619" s="1"/>
      <c r="CH619" s="1"/>
      <c r="CI619" s="6" t="str">
        <f>+IFERROR(VALUE(RIGHT(Tabla15[[#This Row],[B2B]],6)),"")</f>
        <v/>
      </c>
      <c r="CJ619" s="6" t="str">
        <f>+IFERROR(VLOOKUP(CH619,Auxiliar!$A:$C,2,0),"")</f>
        <v/>
      </c>
      <c r="CK619" s="7" t="str">
        <f>+IFERROR(VLOOKUP(CH619,Auxiliar!$A:$C,3,0),"")</f>
        <v/>
      </c>
      <c r="CM619" s="1">
        <v>5037</v>
      </c>
      <c r="CN619" s="1" t="s">
        <v>20</v>
      </c>
      <c r="CO619" s="6">
        <v>5037</v>
      </c>
      <c r="CP619" s="6" t="s">
        <v>20</v>
      </c>
      <c r="CQ619" s="7" t="s">
        <v>21</v>
      </c>
      <c r="CS619" s="1"/>
      <c r="CT619" s="1"/>
      <c r="CU619" s="6" t="str">
        <f>+IFERROR(VALUE(RIGHT(Tabla17[[#This Row],[B2B]],6)),"")</f>
        <v/>
      </c>
      <c r="CV619" s="6" t="str">
        <f>+IFERROR(VLOOKUP(CT619,Auxiliar!$A:$C,2,0),"")</f>
        <v/>
      </c>
      <c r="CW619" s="7" t="str">
        <f>+IFERROR(VLOOKUP(CT619,Auxiliar!$A:$C,3,0),"")</f>
        <v/>
      </c>
      <c r="CY619" s="1">
        <v>5037</v>
      </c>
      <c r="CZ619" s="1" t="s">
        <v>16</v>
      </c>
      <c r="DA619" s="6">
        <f>+IFERROR(VALUE(RIGHT(Tabla18[[#This Row],[B2B]],6)),"")</f>
        <v>5037</v>
      </c>
      <c r="DB619" s="6" t="str">
        <f>+IFERROR(VLOOKUP(CZ619,Auxiliar!$A:$C,2,0),"")</f>
        <v>PREMIUM</v>
      </c>
      <c r="DC619" s="7" t="str">
        <f>+IFERROR(VLOOKUP(CZ619,Auxiliar!$A:$C,3,0),"")</f>
        <v>0b 0% | 2b 2% | 5b 3,5% | 10b 5%</v>
      </c>
      <c r="DE619" s="1">
        <v>5037</v>
      </c>
      <c r="DF619" s="1" t="s">
        <v>19</v>
      </c>
      <c r="DG619" s="6">
        <f>+IFERROR(VALUE(RIGHT(Tabla19[[#This Row],[B2B]],6)),"")</f>
        <v>5037</v>
      </c>
      <c r="DH619" s="6" t="str">
        <f>+IFERROR(VLOOKUP(DF619,Auxiliar!$A:$C,2,0),"")</f>
        <v>MICHELOB</v>
      </c>
      <c r="DI619" s="7" t="str">
        <f>+IFERROR(VLOOKUP(DF619,Auxiliar!$A:$C,3,0),"")</f>
        <v>1b 7% | 3b 22% | 8b 27%</v>
      </c>
      <c r="DK619" s="1"/>
      <c r="DL619" s="1"/>
      <c r="DM619" s="6" t="str">
        <f>+IFERROR(VALUE(RIGHT(Tabla20[[#This Row],[B2B]],6)),"")</f>
        <v/>
      </c>
      <c r="DN619" s="6" t="str">
        <f>+IFERROR(VLOOKUP(DL619,Auxiliar!$A:$C,2,0),"")</f>
        <v/>
      </c>
      <c r="DO619" s="7" t="str">
        <f>+IFERROR(VLOOKUP(DL619,Auxiliar!$A:$C,3,0),"")</f>
        <v/>
      </c>
      <c r="DQ619" s="1">
        <v>5023</v>
      </c>
      <c r="DR619" s="12" t="s">
        <v>24</v>
      </c>
      <c r="DS619" s="6">
        <f>+IFERROR(VALUE(RIGHT(Tabla21[[#This Row],[B2B]],6)),"")</f>
        <v>5023</v>
      </c>
      <c r="DT619" s="6" t="str">
        <f>+IFERROR(VLOOKUP(DR619,Auxiliar!$A:$C,2,0),"")</f>
        <v>CORONA PORRON</v>
      </c>
      <c r="DU619" s="7" t="str">
        <f>+IFERROR(VLOOKUP(DR619,Auxiliar!$A:$C,3,0),"")</f>
        <v>1b 5% | 20b 0%</v>
      </c>
      <c r="DW619" s="1">
        <v>2844</v>
      </c>
      <c r="DX619" s="12" t="s">
        <v>43</v>
      </c>
      <c r="DY619" s="6">
        <f>+IFERROR(VALUE(RIGHT(Tabla22[[#This Row],[B2B]],6)),"")</f>
        <v>2844</v>
      </c>
      <c r="DZ619" s="6" t="str">
        <f>+IFERROR(VLOOKUP(DX619,Auxiliar!$A:$C,2,0),"")</f>
        <v xml:space="preserve">VALUE LATA </v>
      </c>
      <c r="EA619" s="7" t="str">
        <f>+IFERROR(VLOOKUP(DX619,Auxiliar!$A:$C,3,0),"")</f>
        <v>1b 15% | 100b 18%</v>
      </c>
      <c r="EC619" s="1">
        <v>2815</v>
      </c>
      <c r="ED619" s="12" t="s">
        <v>47</v>
      </c>
      <c r="EE619" s="6">
        <f>+IFERROR(VALUE(RIGHT(Tabla23[[#This Row],[B2B]],6)),"")</f>
        <v>2815</v>
      </c>
      <c r="EF619" s="6" t="str">
        <f>+IFERROR(VLOOKUP(ED619,Auxiliar!$A:$C,2,0),"")</f>
        <v>VALUE LATON</v>
      </c>
      <c r="EG619" s="7" t="str">
        <f>+IFERROR(VLOOKUP(ED619,Auxiliar!$A:$C,3,0),"")</f>
        <v>1b 10% | 5b 15% | 192b 0%</v>
      </c>
      <c r="EI619" s="1"/>
      <c r="EJ619" s="12"/>
      <c r="EK619" s="6" t="str">
        <f>+IFERROR(VALUE(RIGHT(Tabla24[[#This Row],[B2B]],6)),"")</f>
        <v/>
      </c>
      <c r="EL619" s="6" t="str">
        <f>+IFERROR(VLOOKUP(EJ619,Auxiliar!$A:$C,2,0),"")</f>
        <v/>
      </c>
      <c r="EM619" s="7" t="str">
        <f>+IFERROR(VLOOKUP(EJ619,Auxiliar!$A:$C,3,0),"")</f>
        <v/>
      </c>
      <c r="EO619" s="1"/>
      <c r="EP619" s="12"/>
      <c r="EQ619" s="6" t="str">
        <f>+IFERROR(VALUE(RIGHT(Tabla25[[#This Row],[B2B]],6)),"")</f>
        <v/>
      </c>
      <c r="ER619" s="6" t="str">
        <f>+IFERROR(VLOOKUP(EP619,Auxiliar!$A:$C,2,0),"")</f>
        <v/>
      </c>
      <c r="ES619" s="7" t="str">
        <f>+IFERROR(VLOOKUP(EP619,Auxiliar!$A:$C,3,0),"")</f>
        <v/>
      </c>
      <c r="EU619" s="1"/>
      <c r="EV619" s="12"/>
      <c r="EW619" s="6" t="str">
        <f>+IFERROR(VALUE(RIGHT(Tabla26[[#This Row],[B2B]],6)),"")</f>
        <v/>
      </c>
      <c r="EX619" s="6" t="str">
        <f>+IFERROR(VLOOKUP(EV619,Auxiliar!$A:$C,2,0),"")</f>
        <v/>
      </c>
      <c r="EY619" s="7" t="str">
        <f>+IFERROR(VLOOKUP(EV619,Auxiliar!$A:$C,3,0),"")</f>
        <v/>
      </c>
      <c r="EZ619" s="1"/>
      <c r="FA619" s="12"/>
      <c r="FB619" s="6" t="str">
        <f>+IFERROR(VALUE(RIGHT(Tabla27[[#This Row],[B2B]],6)),"")</f>
        <v/>
      </c>
      <c r="FC619" s="6" t="str">
        <f>+IFERROR(VLOOKUP(FA619,Auxiliar!$A:$C,2,0),"")</f>
        <v/>
      </c>
      <c r="FD619" s="7" t="str">
        <f>+IFERROR(VLOOKUP(FA619,Auxiliar!$A:$C,3,0),"")</f>
        <v/>
      </c>
      <c r="FE619" s="1"/>
      <c r="FF619" s="12"/>
      <c r="FG619" s="6" t="str">
        <f>+IFERROR(VALUE(RIGHT(Tabla28[[#This Row],[B2B]],6)),"")</f>
        <v/>
      </c>
      <c r="FH619" s="6" t="str">
        <f>+IFERROR(VLOOKUP(FF619,Auxiliar!$A:$C,2,0),"")</f>
        <v/>
      </c>
      <c r="FI619" s="7" t="str">
        <f>+IFERROR(VLOOKUP(FF619,Auxiliar!$A:$C,3,0),"")</f>
        <v/>
      </c>
      <c r="FJ619" s="1"/>
      <c r="FK619" s="12"/>
      <c r="FL619" s="6" t="str">
        <f>+IFERROR(VALUE(RIGHT(Tabla29[[#This Row],[B2B]],6)),"")</f>
        <v/>
      </c>
      <c r="FM619" s="6" t="str">
        <f>+IFERROR(VLOOKUP(FK619,Auxiliar!$A:$C,2,0),"")</f>
        <v/>
      </c>
      <c r="FN619" s="7" t="str">
        <f>+IFERROR(VLOOKUP(FK619,Auxiliar!$A:$C,3,0),"")</f>
        <v/>
      </c>
      <c r="FO619" s="1"/>
      <c r="FP619" s="12"/>
      <c r="FQ619" s="6" t="str">
        <f>+IFERROR(VALUE(RIGHT(Tabla30[[#This Row],[B2B]],6)),"")</f>
        <v/>
      </c>
      <c r="FR619" s="6" t="str">
        <f>+IFERROR(VLOOKUP(FP619,Auxiliar!$A:$C,2,0),"")</f>
        <v/>
      </c>
      <c r="FS619" s="7"/>
      <c r="FT619" s="1"/>
      <c r="FU619" s="12"/>
      <c r="FV619" s="6" t="str">
        <f>+IFERROR(VALUE(RIGHT(Tabla31[[#This Row],[B2B]],6)),"")</f>
        <v/>
      </c>
      <c r="FW619" s="6" t="str">
        <f>+IFERROR(VLOOKUP(FU619,Auxiliar!$A:$C,2,0),"")</f>
        <v/>
      </c>
      <c r="FX619" s="7" t="str">
        <f>+IFERROR(VLOOKUP(FU619,Auxiliar!$A:$C,3,0),"")</f>
        <v/>
      </c>
      <c r="FY619" s="1"/>
      <c r="FZ619" s="12"/>
      <c r="GA619" s="6" t="str">
        <f>+IFERROR(VALUE(RIGHT(Tabla32[[#This Row],[B2B]],6)),"")</f>
        <v/>
      </c>
      <c r="GB619" s="6" t="str">
        <f>+IFERROR(VLOOKUP(FZ619,Auxiliar!$A:$C,2,0),"")</f>
        <v/>
      </c>
      <c r="GC619" s="7" t="str">
        <f>+IFERROR(VLOOKUP(FZ619,Auxiliar!$A:$C,3,0),"")</f>
        <v/>
      </c>
      <c r="GD619" s="1"/>
      <c r="GE619" s="12"/>
      <c r="GF619" s="6" t="str">
        <f>+IFERROR(VALUE(RIGHT(Tabla33[[#This Row],[B2B]],6)),"")</f>
        <v/>
      </c>
      <c r="GG619" s="6" t="str">
        <f>+IFERROR(VLOOKUP(GE619,Auxiliar!$A:$C,2,0),"")</f>
        <v/>
      </c>
      <c r="GH619" s="7" t="str">
        <f>+IFERROR(VLOOKUP(GE619,Auxiliar!$A:$C,3,0),"")</f>
        <v/>
      </c>
    </row>
    <row r="620" spans="1:190" x14ac:dyDescent="0.25">
      <c r="A620" s="1"/>
      <c r="B620" s="1"/>
      <c r="C620" t="str">
        <f>+IFERROR(VLOOKUP(B620,Auxiliar!$A:$C,2,0),"")</f>
        <v/>
      </c>
      <c r="D620" s="5" t="str">
        <f>+IFERROR(VLOOKUP(B620,Auxiliar!$A:$C,3,0),"")</f>
        <v/>
      </c>
      <c r="S620" s="1">
        <v>6276</v>
      </c>
      <c r="T620" s="1" t="s">
        <v>9</v>
      </c>
      <c r="U620" s="6">
        <f>+IFERROR(VALUE(RIGHT(Tabla4[[#This Row],[B2B]],6)),"")</f>
        <v>6276</v>
      </c>
      <c r="V620" s="6" t="str">
        <f>+IFERROR(VLOOKUP(T620,Auxiliar!$A:$C,2,0),"")</f>
        <v>CORE</v>
      </c>
      <c r="W620" s="7" t="str">
        <f>+IFERROR(VLOOKUP(T620,Auxiliar!$A:$C,3,0),"")</f>
        <v>0b 1% | 2b 5% | 4b 6%</v>
      </c>
      <c r="AK620" s="1">
        <v>5992</v>
      </c>
      <c r="AL620" s="1" t="s">
        <v>30</v>
      </c>
      <c r="AM620" s="6">
        <f>+IFERROR(VALUE(RIGHT(Tabla7[[#This Row],[B2B]],6)),"")</f>
        <v>5992</v>
      </c>
      <c r="AN620" s="6" t="str">
        <f>+IFERROR(VLOOKUP(AL620,Auxiliar!$A:$C,2,0),"")</f>
        <v>LATONES</v>
      </c>
      <c r="AO620" s="7" t="str">
        <f>+IFERROR(VLOOKUP(AL620,Auxiliar!$A:$C,3,0),"")</f>
        <v>1b 4% | 5b 7% | 97b 0%</v>
      </c>
      <c r="AW620" s="1"/>
      <c r="AX620" s="1" t="s">
        <v>32</v>
      </c>
      <c r="AY620" s="6" t="str">
        <f>+IFERROR(VALUE(RIGHT(Tabla9[[#This Row],[B2B]],6)),"")</f>
        <v/>
      </c>
      <c r="AZ620" s="6" t="str">
        <f>+IFERROR(VLOOKUP(AX620,Auxiliar!$A:$C,2,0),"")</f>
        <v>LATONES</v>
      </c>
      <c r="BA620" s="7" t="str">
        <f>+IFERROR(VLOOKUP(AX620,Auxiliar!$A:$C,3,0),"")</f>
        <v>2b 3% | 4b 4% | 6b 5% | 10b 8%  | 385b 0%</v>
      </c>
      <c r="BI620" s="1"/>
      <c r="BJ620" s="1"/>
      <c r="BK620" s="6" t="str">
        <f>+IFERROR(VALUE(RIGHT(Tabla11[[#This Row],[B2B]],6)),"")</f>
        <v/>
      </c>
      <c r="BL620" s="6" t="str">
        <f>+IFERROR(VLOOKUP(BJ620,Auxiliar!$A:$C,2,0),"")</f>
        <v/>
      </c>
      <c r="BM620" s="7" t="str">
        <f>+IFERROR(VLOOKUP(BJ620,Auxiliar!$A:$C,3,0),"")</f>
        <v/>
      </c>
      <c r="BO620" s="1">
        <v>2833</v>
      </c>
      <c r="BP620" s="1" t="s">
        <v>39</v>
      </c>
      <c r="BQ620" s="6">
        <f>+IFERROR(VALUE(RIGHT(Tabla12[[#This Row],[B2B]],6)),"")</f>
        <v>2833</v>
      </c>
      <c r="BR620" s="6" t="str">
        <f>+IFERROR(VLOOKUP(BP620,Auxiliar!$A:$C,2,0),"")</f>
        <v>VALUE LITRO</v>
      </c>
      <c r="BS620" s="7" t="str">
        <f>+IFERROR(VLOOKUP(BP620,Auxiliar!$A:$C,3,0),"")</f>
        <v>1b 12%</v>
      </c>
      <c r="CA620" s="1">
        <v>5071</v>
      </c>
      <c r="CB620" s="1" t="s">
        <v>35</v>
      </c>
      <c r="CC620" s="6">
        <f>+IFERROR(VALUE(RIGHT(Tabla14[[#This Row],[B2B]],6)),"")</f>
        <v>5071</v>
      </c>
      <c r="CD620" s="6" t="str">
        <f>+IFERROR(VLOOKUP(CB620,Auxiliar!$A:$C,2,0),"")</f>
        <v>Corona 710cc</v>
      </c>
      <c r="CE620" s="7" t="str">
        <f>+IFERROR(VLOOKUP(CB620,Auxiliar!$A:$C,3,0),"")</f>
        <v>1b 10% | 85b 0%</v>
      </c>
      <c r="CG620" s="1"/>
      <c r="CH620" s="1"/>
      <c r="CI620" s="6" t="str">
        <f>+IFERROR(VALUE(RIGHT(Tabla15[[#This Row],[B2B]],6)),"")</f>
        <v/>
      </c>
      <c r="CJ620" s="6" t="str">
        <f>+IFERROR(VLOOKUP(CH620,Auxiliar!$A:$C,2,0),"")</f>
        <v/>
      </c>
      <c r="CK620" s="7" t="str">
        <f>+IFERROR(VLOOKUP(CH620,Auxiliar!$A:$C,3,0),"")</f>
        <v/>
      </c>
      <c r="CM620" s="1">
        <v>5039</v>
      </c>
      <c r="CN620" s="1" t="s">
        <v>20</v>
      </c>
      <c r="CO620" s="6">
        <v>5039</v>
      </c>
      <c r="CP620" s="6" t="s">
        <v>20</v>
      </c>
      <c r="CQ620" s="7" t="s">
        <v>21</v>
      </c>
      <c r="CS620" s="1"/>
      <c r="CT620" s="1"/>
      <c r="CU620" s="6" t="str">
        <f>+IFERROR(VALUE(RIGHT(Tabla17[[#This Row],[B2B]],6)),"")</f>
        <v/>
      </c>
      <c r="CV620" s="6" t="str">
        <f>+IFERROR(VLOOKUP(CT620,Auxiliar!$A:$C,2,0),"")</f>
        <v/>
      </c>
      <c r="CW620" s="7" t="str">
        <f>+IFERROR(VLOOKUP(CT620,Auxiliar!$A:$C,3,0),"")</f>
        <v/>
      </c>
      <c r="CY620" s="1">
        <v>5039</v>
      </c>
      <c r="CZ620" s="1" t="s">
        <v>16</v>
      </c>
      <c r="DA620" s="6">
        <f>+IFERROR(VALUE(RIGHT(Tabla18[[#This Row],[B2B]],6)),"")</f>
        <v>5039</v>
      </c>
      <c r="DB620" s="6" t="str">
        <f>+IFERROR(VLOOKUP(CZ620,Auxiliar!$A:$C,2,0),"")</f>
        <v>PREMIUM</v>
      </c>
      <c r="DC620" s="7" t="str">
        <f>+IFERROR(VLOOKUP(CZ620,Auxiliar!$A:$C,3,0),"")</f>
        <v>0b 0% | 2b 2% | 5b 3,5% | 10b 5%</v>
      </c>
      <c r="DE620" s="1">
        <v>5039</v>
      </c>
      <c r="DF620" s="1" t="s">
        <v>19</v>
      </c>
      <c r="DG620" s="6">
        <f>+IFERROR(VALUE(RIGHT(Tabla19[[#This Row],[B2B]],6)),"")</f>
        <v>5039</v>
      </c>
      <c r="DH620" s="6" t="str">
        <f>+IFERROR(VLOOKUP(DF620,Auxiliar!$A:$C,2,0),"")</f>
        <v>MICHELOB</v>
      </c>
      <c r="DI620" s="7" t="str">
        <f>+IFERROR(VLOOKUP(DF620,Auxiliar!$A:$C,3,0),"")</f>
        <v>1b 7% | 3b 22% | 8b 27%</v>
      </c>
      <c r="DK620" s="1"/>
      <c r="DL620" s="1"/>
      <c r="DM620" s="6" t="str">
        <f>+IFERROR(VALUE(RIGHT(Tabla20[[#This Row],[B2B]],6)),"")</f>
        <v/>
      </c>
      <c r="DN620" s="6" t="str">
        <f>+IFERROR(VLOOKUP(DL620,Auxiliar!$A:$C,2,0),"")</f>
        <v/>
      </c>
      <c r="DO620" s="7" t="str">
        <f>+IFERROR(VLOOKUP(DL620,Auxiliar!$A:$C,3,0),"")</f>
        <v/>
      </c>
      <c r="DQ620" s="1">
        <v>5037</v>
      </c>
      <c r="DR620" s="12" t="s">
        <v>24</v>
      </c>
      <c r="DS620" s="6">
        <f>+IFERROR(VALUE(RIGHT(Tabla21[[#This Row],[B2B]],6)),"")</f>
        <v>5037</v>
      </c>
      <c r="DT620" s="6" t="str">
        <f>+IFERROR(VLOOKUP(DR620,Auxiliar!$A:$C,2,0),"")</f>
        <v>CORONA PORRON</v>
      </c>
      <c r="DU620" s="7" t="str">
        <f>+IFERROR(VLOOKUP(DR620,Auxiliar!$A:$C,3,0),"")</f>
        <v>1b 5% | 20b 0%</v>
      </c>
      <c r="DW620" s="1">
        <v>11850</v>
      </c>
      <c r="DX620" s="12" t="s">
        <v>43</v>
      </c>
      <c r="DY620" s="6">
        <f>+IFERROR(VALUE(RIGHT(Tabla22[[#This Row],[B2B]],6)),"")</f>
        <v>11850</v>
      </c>
      <c r="DZ620" s="6" t="str">
        <f>+IFERROR(VLOOKUP(DX620,Auxiliar!$A:$C,2,0),"")</f>
        <v xml:space="preserve">VALUE LATA </v>
      </c>
      <c r="EA620" s="7" t="str">
        <f>+IFERROR(VLOOKUP(DX620,Auxiliar!$A:$C,3,0),"")</f>
        <v>1b 15% | 100b 18%</v>
      </c>
      <c r="EC620" s="1">
        <v>11845</v>
      </c>
      <c r="ED620" s="12" t="s">
        <v>47</v>
      </c>
      <c r="EE620" s="6">
        <f>+IFERROR(VALUE(RIGHT(Tabla23[[#This Row],[B2B]],6)),"")</f>
        <v>11845</v>
      </c>
      <c r="EF620" s="6" t="str">
        <f>+IFERROR(VLOOKUP(ED620,Auxiliar!$A:$C,2,0),"")</f>
        <v>VALUE LATON</v>
      </c>
      <c r="EG620" s="7" t="str">
        <f>+IFERROR(VLOOKUP(ED620,Auxiliar!$A:$C,3,0),"")</f>
        <v>1b 10% | 5b 15% | 192b 0%</v>
      </c>
      <c r="EI620" s="1"/>
      <c r="EJ620" s="12"/>
      <c r="EK620" s="6" t="str">
        <f>+IFERROR(VALUE(RIGHT(Tabla24[[#This Row],[B2B]],6)),"")</f>
        <v/>
      </c>
      <c r="EL620" s="6" t="str">
        <f>+IFERROR(VLOOKUP(EJ620,Auxiliar!$A:$C,2,0),"")</f>
        <v/>
      </c>
      <c r="EM620" s="7" t="str">
        <f>+IFERROR(VLOOKUP(EJ620,Auxiliar!$A:$C,3,0),"")</f>
        <v/>
      </c>
      <c r="EO620" s="1"/>
      <c r="EP620" s="12"/>
      <c r="EQ620" s="6" t="str">
        <f>+IFERROR(VALUE(RIGHT(Tabla25[[#This Row],[B2B]],6)),"")</f>
        <v/>
      </c>
      <c r="ER620" s="6" t="str">
        <f>+IFERROR(VLOOKUP(EP620,Auxiliar!$A:$C,2,0),"")</f>
        <v/>
      </c>
      <c r="ES620" s="7" t="str">
        <f>+IFERROR(VLOOKUP(EP620,Auxiliar!$A:$C,3,0),"")</f>
        <v/>
      </c>
      <c r="EU620" s="1"/>
      <c r="EV620" s="12"/>
      <c r="EW620" s="6" t="str">
        <f>+IFERROR(VALUE(RIGHT(Tabla26[[#This Row],[B2B]],6)),"")</f>
        <v/>
      </c>
      <c r="EX620" s="6" t="str">
        <f>+IFERROR(VLOOKUP(EV620,Auxiliar!$A:$C,2,0),"")</f>
        <v/>
      </c>
      <c r="EY620" s="7" t="str">
        <f>+IFERROR(VLOOKUP(EV620,Auxiliar!$A:$C,3,0),"")</f>
        <v/>
      </c>
      <c r="EZ620" s="1"/>
      <c r="FA620" s="12"/>
      <c r="FB620" s="6" t="str">
        <f>+IFERROR(VALUE(RIGHT(Tabla27[[#This Row],[B2B]],6)),"")</f>
        <v/>
      </c>
      <c r="FC620" s="6" t="str">
        <f>+IFERROR(VLOOKUP(FA620,Auxiliar!$A:$C,2,0),"")</f>
        <v/>
      </c>
      <c r="FD620" s="7" t="str">
        <f>+IFERROR(VLOOKUP(FA620,Auxiliar!$A:$C,3,0),"")</f>
        <v/>
      </c>
      <c r="FE620" s="1"/>
      <c r="FF620" s="12"/>
      <c r="FG620" s="6" t="str">
        <f>+IFERROR(VALUE(RIGHT(Tabla28[[#This Row],[B2B]],6)),"")</f>
        <v/>
      </c>
      <c r="FH620" s="6" t="str">
        <f>+IFERROR(VLOOKUP(FF620,Auxiliar!$A:$C,2,0),"")</f>
        <v/>
      </c>
      <c r="FI620" s="7" t="str">
        <f>+IFERROR(VLOOKUP(FF620,Auxiliar!$A:$C,3,0),"")</f>
        <v/>
      </c>
      <c r="FJ620" s="1"/>
      <c r="FK620" s="12"/>
      <c r="FL620" s="6" t="str">
        <f>+IFERROR(VALUE(RIGHT(Tabla29[[#This Row],[B2B]],6)),"")</f>
        <v/>
      </c>
      <c r="FM620" s="6" t="str">
        <f>+IFERROR(VLOOKUP(FK620,Auxiliar!$A:$C,2,0),"")</f>
        <v/>
      </c>
      <c r="FN620" s="7" t="str">
        <f>+IFERROR(VLOOKUP(FK620,Auxiliar!$A:$C,3,0),"")</f>
        <v/>
      </c>
      <c r="FO620" s="1"/>
      <c r="FP620" s="12"/>
      <c r="FQ620" s="6" t="str">
        <f>+IFERROR(VALUE(RIGHT(Tabla30[[#This Row],[B2B]],6)),"")</f>
        <v/>
      </c>
      <c r="FR620" s="6" t="str">
        <f>+IFERROR(VLOOKUP(FP620,Auxiliar!$A:$C,2,0),"")</f>
        <v/>
      </c>
      <c r="FS620" s="7"/>
      <c r="FT620" s="1"/>
      <c r="FU620" s="12"/>
      <c r="FV620" s="6" t="str">
        <f>+IFERROR(VALUE(RIGHT(Tabla31[[#This Row],[B2B]],6)),"")</f>
        <v/>
      </c>
      <c r="FW620" s="6" t="str">
        <f>+IFERROR(VLOOKUP(FU620,Auxiliar!$A:$C,2,0),"")</f>
        <v/>
      </c>
      <c r="FX620" s="7" t="str">
        <f>+IFERROR(VLOOKUP(FU620,Auxiliar!$A:$C,3,0),"")</f>
        <v/>
      </c>
      <c r="FY620" s="1"/>
      <c r="FZ620" s="12"/>
      <c r="GA620" s="6" t="str">
        <f>+IFERROR(VALUE(RIGHT(Tabla32[[#This Row],[B2B]],6)),"")</f>
        <v/>
      </c>
      <c r="GB620" s="6" t="str">
        <f>+IFERROR(VLOOKUP(FZ620,Auxiliar!$A:$C,2,0),"")</f>
        <v/>
      </c>
      <c r="GC620" s="7" t="str">
        <f>+IFERROR(VLOOKUP(FZ620,Auxiliar!$A:$C,3,0),"")</f>
        <v/>
      </c>
      <c r="GD620" s="1"/>
      <c r="GE620" s="12"/>
      <c r="GF620" s="6" t="str">
        <f>+IFERROR(VALUE(RIGHT(Tabla33[[#This Row],[B2B]],6)),"")</f>
        <v/>
      </c>
      <c r="GG620" s="6" t="str">
        <f>+IFERROR(VLOOKUP(GE620,Auxiliar!$A:$C,2,0),"")</f>
        <v/>
      </c>
      <c r="GH620" s="7" t="str">
        <f>+IFERROR(VLOOKUP(GE620,Auxiliar!$A:$C,3,0),"")</f>
        <v/>
      </c>
    </row>
    <row r="621" spans="1:190" x14ac:dyDescent="0.25">
      <c r="A621" s="1"/>
      <c r="B621" s="1"/>
      <c r="C621" t="str">
        <f>+IFERROR(VLOOKUP(B621,Auxiliar!$A:$C,2,0),"")</f>
        <v/>
      </c>
      <c r="D621" s="5" t="str">
        <f>+IFERROR(VLOOKUP(B621,Auxiliar!$A:$C,3,0),"")</f>
        <v/>
      </c>
      <c r="S621" s="1">
        <v>6280</v>
      </c>
      <c r="T621" s="1" t="s">
        <v>9</v>
      </c>
      <c r="U621" s="6">
        <f>+IFERROR(VALUE(RIGHT(Tabla4[[#This Row],[B2B]],6)),"")</f>
        <v>6280</v>
      </c>
      <c r="V621" s="6" t="str">
        <f>+IFERROR(VLOOKUP(T621,Auxiliar!$A:$C,2,0),"")</f>
        <v>CORE</v>
      </c>
      <c r="W621" s="7" t="str">
        <f>+IFERROR(VLOOKUP(T621,Auxiliar!$A:$C,3,0),"")</f>
        <v>0b 1% | 2b 5% | 4b 6%</v>
      </c>
      <c r="AK621" s="1">
        <v>5993</v>
      </c>
      <c r="AL621" s="1" t="s">
        <v>30</v>
      </c>
      <c r="AM621" s="6">
        <f>+IFERROR(VALUE(RIGHT(Tabla7[[#This Row],[B2B]],6)),"")</f>
        <v>5993</v>
      </c>
      <c r="AN621" s="6" t="str">
        <f>+IFERROR(VLOOKUP(AL621,Auxiliar!$A:$C,2,0),"")</f>
        <v>LATONES</v>
      </c>
      <c r="AO621" s="7" t="str">
        <f>+IFERROR(VLOOKUP(AL621,Auxiliar!$A:$C,3,0),"")</f>
        <v>1b 4% | 5b 7% | 97b 0%</v>
      </c>
      <c r="AW621" s="1"/>
      <c r="AX621" s="1" t="s">
        <v>32</v>
      </c>
      <c r="AY621" s="6" t="str">
        <f>+IFERROR(VALUE(RIGHT(Tabla9[[#This Row],[B2B]],6)),"")</f>
        <v/>
      </c>
      <c r="AZ621" s="6" t="str">
        <f>+IFERROR(VLOOKUP(AX621,Auxiliar!$A:$C,2,0),"")</f>
        <v>LATONES</v>
      </c>
      <c r="BA621" s="7" t="str">
        <f>+IFERROR(VLOOKUP(AX621,Auxiliar!$A:$C,3,0),"")</f>
        <v>2b 3% | 4b 4% | 6b 5% | 10b 8%  | 385b 0%</v>
      </c>
      <c r="BI621" s="1"/>
      <c r="BJ621" s="1"/>
      <c r="BK621" s="6" t="str">
        <f>+IFERROR(VALUE(RIGHT(Tabla11[[#This Row],[B2B]],6)),"")</f>
        <v/>
      </c>
      <c r="BL621" s="6" t="str">
        <f>+IFERROR(VLOOKUP(BJ621,Auxiliar!$A:$C,2,0),"")</f>
        <v/>
      </c>
      <c r="BM621" s="7" t="str">
        <f>+IFERROR(VLOOKUP(BJ621,Auxiliar!$A:$C,3,0),"")</f>
        <v/>
      </c>
      <c r="BO621" s="1">
        <v>11846</v>
      </c>
      <c r="BP621" s="1" t="s">
        <v>39</v>
      </c>
      <c r="BQ621" s="6">
        <f>+IFERROR(VALUE(RIGHT(Tabla12[[#This Row],[B2B]],6)),"")</f>
        <v>11846</v>
      </c>
      <c r="BR621" s="6" t="str">
        <f>+IFERROR(VLOOKUP(BP621,Auxiliar!$A:$C,2,0),"")</f>
        <v>VALUE LITRO</v>
      </c>
      <c r="BS621" s="7" t="str">
        <f>+IFERROR(VLOOKUP(BP621,Auxiliar!$A:$C,3,0),"")</f>
        <v>1b 12%</v>
      </c>
      <c r="CA621" s="1">
        <v>5072</v>
      </c>
      <c r="CB621" s="1" t="s">
        <v>35</v>
      </c>
      <c r="CC621" s="6">
        <f>+IFERROR(VALUE(RIGHT(Tabla14[[#This Row],[B2B]],6)),"")</f>
        <v>5072</v>
      </c>
      <c r="CD621" s="6" t="str">
        <f>+IFERROR(VLOOKUP(CB621,Auxiliar!$A:$C,2,0),"")</f>
        <v>Corona 710cc</v>
      </c>
      <c r="CE621" s="7" t="str">
        <f>+IFERROR(VLOOKUP(CB621,Auxiliar!$A:$C,3,0),"")</f>
        <v>1b 10% | 85b 0%</v>
      </c>
      <c r="CG621" s="1"/>
      <c r="CH621" s="1"/>
      <c r="CI621" s="6" t="str">
        <f>+IFERROR(VALUE(RIGHT(Tabla15[[#This Row],[B2B]],6)),"")</f>
        <v/>
      </c>
      <c r="CJ621" s="6" t="str">
        <f>+IFERROR(VLOOKUP(CH621,Auxiliar!$A:$C,2,0),"")</f>
        <v/>
      </c>
      <c r="CK621" s="7" t="str">
        <f>+IFERROR(VLOOKUP(CH621,Auxiliar!$A:$C,3,0),"")</f>
        <v/>
      </c>
      <c r="CM621" s="1">
        <v>5051</v>
      </c>
      <c r="CN621" s="1" t="s">
        <v>20</v>
      </c>
      <c r="CO621" s="6">
        <v>5051</v>
      </c>
      <c r="CP621" s="6" t="s">
        <v>20</v>
      </c>
      <c r="CQ621" s="7" t="s">
        <v>21</v>
      </c>
      <c r="CS621" s="1"/>
      <c r="CT621" s="1"/>
      <c r="CU621" s="6" t="str">
        <f>+IFERROR(VALUE(RIGHT(Tabla17[[#This Row],[B2B]],6)),"")</f>
        <v/>
      </c>
      <c r="CV621" s="6" t="str">
        <f>+IFERROR(VLOOKUP(CT621,Auxiliar!$A:$C,2,0),"")</f>
        <v/>
      </c>
      <c r="CW621" s="7" t="str">
        <f>+IFERROR(VLOOKUP(CT621,Auxiliar!$A:$C,3,0),"")</f>
        <v/>
      </c>
      <c r="CY621" s="1">
        <v>5051</v>
      </c>
      <c r="CZ621" s="1" t="s">
        <v>16</v>
      </c>
      <c r="DA621" s="6">
        <f>+IFERROR(VALUE(RIGHT(Tabla18[[#This Row],[B2B]],6)),"")</f>
        <v>5051</v>
      </c>
      <c r="DB621" s="6" t="str">
        <f>+IFERROR(VLOOKUP(CZ621,Auxiliar!$A:$C,2,0),"")</f>
        <v>PREMIUM</v>
      </c>
      <c r="DC621" s="7" t="str">
        <f>+IFERROR(VLOOKUP(CZ621,Auxiliar!$A:$C,3,0),"")</f>
        <v>0b 0% | 2b 2% | 5b 3,5% | 10b 5%</v>
      </c>
      <c r="DE621" s="1">
        <v>5051</v>
      </c>
      <c r="DF621" s="1" t="s">
        <v>19</v>
      </c>
      <c r="DG621" s="6">
        <f>+IFERROR(VALUE(RIGHT(Tabla19[[#This Row],[B2B]],6)),"")</f>
        <v>5051</v>
      </c>
      <c r="DH621" s="6" t="str">
        <f>+IFERROR(VLOOKUP(DF621,Auxiliar!$A:$C,2,0),"")</f>
        <v>MICHELOB</v>
      </c>
      <c r="DI621" s="7" t="str">
        <f>+IFERROR(VLOOKUP(DF621,Auxiliar!$A:$C,3,0),"")</f>
        <v>1b 7% | 3b 22% | 8b 27%</v>
      </c>
      <c r="DK621" s="1"/>
      <c r="DL621" s="1"/>
      <c r="DM621" s="6" t="str">
        <f>+IFERROR(VALUE(RIGHT(Tabla20[[#This Row],[B2B]],6)),"")</f>
        <v/>
      </c>
      <c r="DN621" s="6" t="str">
        <f>+IFERROR(VLOOKUP(DL621,Auxiliar!$A:$C,2,0),"")</f>
        <v/>
      </c>
      <c r="DO621" s="7" t="str">
        <f>+IFERROR(VLOOKUP(DL621,Auxiliar!$A:$C,3,0),"")</f>
        <v/>
      </c>
      <c r="DQ621" s="1">
        <v>5039</v>
      </c>
      <c r="DR621" s="12" t="s">
        <v>24</v>
      </c>
      <c r="DS621" s="6">
        <f>+IFERROR(VALUE(RIGHT(Tabla21[[#This Row],[B2B]],6)),"")</f>
        <v>5039</v>
      </c>
      <c r="DT621" s="6" t="str">
        <f>+IFERROR(VLOOKUP(DR621,Auxiliar!$A:$C,2,0),"")</f>
        <v>CORONA PORRON</v>
      </c>
      <c r="DU621" s="7" t="str">
        <f>+IFERROR(VLOOKUP(DR621,Auxiliar!$A:$C,3,0),"")</f>
        <v>1b 5% | 20b 0%</v>
      </c>
      <c r="DW621" s="1">
        <v>2846</v>
      </c>
      <c r="DX621" s="12" t="s">
        <v>43</v>
      </c>
      <c r="DY621" s="6">
        <f>+IFERROR(VALUE(RIGHT(Tabla22[[#This Row],[B2B]],6)),"")</f>
        <v>2846</v>
      </c>
      <c r="DZ621" s="6" t="str">
        <f>+IFERROR(VLOOKUP(DX621,Auxiliar!$A:$C,2,0),"")</f>
        <v xml:space="preserve">VALUE LATA </v>
      </c>
      <c r="EA621" s="7" t="str">
        <f>+IFERROR(VLOOKUP(DX621,Auxiliar!$A:$C,3,0),"")</f>
        <v>1b 15% | 100b 18%</v>
      </c>
      <c r="EC621" s="1">
        <v>2833</v>
      </c>
      <c r="ED621" s="12" t="s">
        <v>47</v>
      </c>
      <c r="EE621" s="6">
        <f>+IFERROR(VALUE(RIGHT(Tabla23[[#This Row],[B2B]],6)),"")</f>
        <v>2833</v>
      </c>
      <c r="EF621" s="6" t="str">
        <f>+IFERROR(VLOOKUP(ED621,Auxiliar!$A:$C,2,0),"")</f>
        <v>VALUE LATON</v>
      </c>
      <c r="EG621" s="7" t="str">
        <f>+IFERROR(VLOOKUP(ED621,Auxiliar!$A:$C,3,0),"")</f>
        <v>1b 10% | 5b 15% | 192b 0%</v>
      </c>
      <c r="EI621" s="1"/>
      <c r="EJ621" s="12"/>
      <c r="EK621" s="6" t="str">
        <f>+IFERROR(VALUE(RIGHT(Tabla24[[#This Row],[B2B]],6)),"")</f>
        <v/>
      </c>
      <c r="EL621" s="6" t="str">
        <f>+IFERROR(VLOOKUP(EJ621,Auxiliar!$A:$C,2,0),"")</f>
        <v/>
      </c>
      <c r="EM621" s="7" t="str">
        <f>+IFERROR(VLOOKUP(EJ621,Auxiliar!$A:$C,3,0),"")</f>
        <v/>
      </c>
      <c r="EO621" s="1"/>
      <c r="EP621" s="12"/>
      <c r="EQ621" s="6" t="str">
        <f>+IFERROR(VALUE(RIGHT(Tabla25[[#This Row],[B2B]],6)),"")</f>
        <v/>
      </c>
      <c r="ER621" s="6" t="str">
        <f>+IFERROR(VLOOKUP(EP621,Auxiliar!$A:$C,2,0),"")</f>
        <v/>
      </c>
      <c r="ES621" s="7" t="str">
        <f>+IFERROR(VLOOKUP(EP621,Auxiliar!$A:$C,3,0),"")</f>
        <v/>
      </c>
      <c r="EU621" s="1"/>
      <c r="EV621" s="12"/>
      <c r="EW621" s="6" t="str">
        <f>+IFERROR(VALUE(RIGHT(Tabla26[[#This Row],[B2B]],6)),"")</f>
        <v/>
      </c>
      <c r="EX621" s="6" t="str">
        <f>+IFERROR(VLOOKUP(EV621,Auxiliar!$A:$C,2,0),"")</f>
        <v/>
      </c>
      <c r="EY621" s="7" t="str">
        <f>+IFERROR(VLOOKUP(EV621,Auxiliar!$A:$C,3,0),"")</f>
        <v/>
      </c>
      <c r="EZ621" s="1"/>
      <c r="FA621" s="12"/>
      <c r="FB621" s="6" t="str">
        <f>+IFERROR(VALUE(RIGHT(Tabla27[[#This Row],[B2B]],6)),"")</f>
        <v/>
      </c>
      <c r="FC621" s="6" t="str">
        <f>+IFERROR(VLOOKUP(FA621,Auxiliar!$A:$C,2,0),"")</f>
        <v/>
      </c>
      <c r="FD621" s="7" t="str">
        <f>+IFERROR(VLOOKUP(FA621,Auxiliar!$A:$C,3,0),"")</f>
        <v/>
      </c>
      <c r="FE621" s="1"/>
      <c r="FF621" s="12"/>
      <c r="FG621" s="6" t="str">
        <f>+IFERROR(VALUE(RIGHT(Tabla28[[#This Row],[B2B]],6)),"")</f>
        <v/>
      </c>
      <c r="FH621" s="6" t="str">
        <f>+IFERROR(VLOOKUP(FF621,Auxiliar!$A:$C,2,0),"")</f>
        <v/>
      </c>
      <c r="FI621" s="7" t="str">
        <f>+IFERROR(VLOOKUP(FF621,Auxiliar!$A:$C,3,0),"")</f>
        <v/>
      </c>
      <c r="FJ621" s="1"/>
      <c r="FK621" s="12"/>
      <c r="FL621" s="6" t="str">
        <f>+IFERROR(VALUE(RIGHT(Tabla29[[#This Row],[B2B]],6)),"")</f>
        <v/>
      </c>
      <c r="FM621" s="6" t="str">
        <f>+IFERROR(VLOOKUP(FK621,Auxiliar!$A:$C,2,0),"")</f>
        <v/>
      </c>
      <c r="FN621" s="7" t="str">
        <f>+IFERROR(VLOOKUP(FK621,Auxiliar!$A:$C,3,0),"")</f>
        <v/>
      </c>
      <c r="FO621" s="1"/>
      <c r="FP621" s="12"/>
      <c r="FQ621" s="6" t="str">
        <f>+IFERROR(VALUE(RIGHT(Tabla30[[#This Row],[B2B]],6)),"")</f>
        <v/>
      </c>
      <c r="FR621" s="6" t="str">
        <f>+IFERROR(VLOOKUP(FP621,Auxiliar!$A:$C,2,0),"")</f>
        <v/>
      </c>
      <c r="FS621" s="7"/>
      <c r="FT621" s="1"/>
      <c r="FU621" s="12"/>
      <c r="FV621" s="6" t="str">
        <f>+IFERROR(VALUE(RIGHT(Tabla31[[#This Row],[B2B]],6)),"")</f>
        <v/>
      </c>
      <c r="FW621" s="6" t="str">
        <f>+IFERROR(VLOOKUP(FU621,Auxiliar!$A:$C,2,0),"")</f>
        <v/>
      </c>
      <c r="FX621" s="7" t="str">
        <f>+IFERROR(VLOOKUP(FU621,Auxiliar!$A:$C,3,0),"")</f>
        <v/>
      </c>
      <c r="FY621" s="1"/>
      <c r="FZ621" s="12"/>
      <c r="GA621" s="6" t="str">
        <f>+IFERROR(VALUE(RIGHT(Tabla32[[#This Row],[B2B]],6)),"")</f>
        <v/>
      </c>
      <c r="GB621" s="6" t="str">
        <f>+IFERROR(VLOOKUP(FZ621,Auxiliar!$A:$C,2,0),"")</f>
        <v/>
      </c>
      <c r="GC621" s="7" t="str">
        <f>+IFERROR(VLOOKUP(FZ621,Auxiliar!$A:$C,3,0),"")</f>
        <v/>
      </c>
      <c r="GD621" s="1"/>
      <c r="GE621" s="12"/>
      <c r="GF621" s="6" t="str">
        <f>+IFERROR(VALUE(RIGHT(Tabla33[[#This Row],[B2B]],6)),"")</f>
        <v/>
      </c>
      <c r="GG621" s="6" t="str">
        <f>+IFERROR(VLOOKUP(GE621,Auxiliar!$A:$C,2,0),"")</f>
        <v/>
      </c>
      <c r="GH621" s="7" t="str">
        <f>+IFERROR(VLOOKUP(GE621,Auxiliar!$A:$C,3,0),"")</f>
        <v/>
      </c>
    </row>
    <row r="622" spans="1:190" x14ac:dyDescent="0.25">
      <c r="A622" s="1"/>
      <c r="B622" s="1"/>
      <c r="C622" t="str">
        <f>+IFERROR(VLOOKUP(B622,Auxiliar!$A:$C,2,0),"")</f>
        <v/>
      </c>
      <c r="D622" s="5" t="str">
        <f>+IFERROR(VLOOKUP(B622,Auxiliar!$A:$C,3,0),"")</f>
        <v/>
      </c>
      <c r="S622" s="1">
        <v>6281</v>
      </c>
      <c r="T622" s="1" t="s">
        <v>9</v>
      </c>
      <c r="U622" s="6">
        <f>+IFERROR(VALUE(RIGHT(Tabla4[[#This Row],[B2B]],6)),"")</f>
        <v>6281</v>
      </c>
      <c r="V622" s="6" t="str">
        <f>+IFERROR(VLOOKUP(T622,Auxiliar!$A:$C,2,0),"")</f>
        <v>CORE</v>
      </c>
      <c r="W622" s="7" t="str">
        <f>+IFERROR(VLOOKUP(T622,Auxiliar!$A:$C,3,0),"")</f>
        <v>0b 1% | 2b 5% | 4b 6%</v>
      </c>
      <c r="AK622" s="1">
        <v>5994</v>
      </c>
      <c r="AL622" s="1" t="s">
        <v>30</v>
      </c>
      <c r="AM622" s="6">
        <f>+IFERROR(VALUE(RIGHT(Tabla7[[#This Row],[B2B]],6)),"")</f>
        <v>5994</v>
      </c>
      <c r="AN622" s="6" t="str">
        <f>+IFERROR(VLOOKUP(AL622,Auxiliar!$A:$C,2,0),"")</f>
        <v>LATONES</v>
      </c>
      <c r="AO622" s="7" t="str">
        <f>+IFERROR(VLOOKUP(AL622,Auxiliar!$A:$C,3,0),"")</f>
        <v>1b 4% | 5b 7% | 97b 0%</v>
      </c>
      <c r="AW622" s="1"/>
      <c r="AX622" s="1" t="s">
        <v>32</v>
      </c>
      <c r="AY622" s="6" t="str">
        <f>+IFERROR(VALUE(RIGHT(Tabla9[[#This Row],[B2B]],6)),"")</f>
        <v/>
      </c>
      <c r="AZ622" s="6" t="str">
        <f>+IFERROR(VLOOKUP(AX622,Auxiliar!$A:$C,2,0),"")</f>
        <v>LATONES</v>
      </c>
      <c r="BA622" s="7" t="str">
        <f>+IFERROR(VLOOKUP(AX622,Auxiliar!$A:$C,3,0),"")</f>
        <v>2b 3% | 4b 4% | 6b 5% | 10b 8%  | 385b 0%</v>
      </c>
      <c r="BI622" s="1"/>
      <c r="BJ622" s="1"/>
      <c r="BK622" s="6" t="str">
        <f>+IFERROR(VALUE(RIGHT(Tabla11[[#This Row],[B2B]],6)),"")</f>
        <v/>
      </c>
      <c r="BL622" s="6" t="str">
        <f>+IFERROR(VLOOKUP(BJ622,Auxiliar!$A:$C,2,0),"")</f>
        <v/>
      </c>
      <c r="BM622" s="7" t="str">
        <f>+IFERROR(VLOOKUP(BJ622,Auxiliar!$A:$C,3,0),"")</f>
        <v/>
      </c>
      <c r="BO622" s="1">
        <v>11849</v>
      </c>
      <c r="BP622" s="1" t="s">
        <v>39</v>
      </c>
      <c r="BQ622" s="6">
        <f>+IFERROR(VALUE(RIGHT(Tabla12[[#This Row],[B2B]],6)),"")</f>
        <v>11849</v>
      </c>
      <c r="BR622" s="6" t="str">
        <f>+IFERROR(VLOOKUP(BP622,Auxiliar!$A:$C,2,0),"")</f>
        <v>VALUE LITRO</v>
      </c>
      <c r="BS622" s="7" t="str">
        <f>+IFERROR(VLOOKUP(BP622,Auxiliar!$A:$C,3,0),"")</f>
        <v>1b 12%</v>
      </c>
      <c r="CA622" s="1">
        <v>5074</v>
      </c>
      <c r="CB622" s="1" t="s">
        <v>35</v>
      </c>
      <c r="CC622" s="6">
        <f>+IFERROR(VALUE(RIGHT(Tabla14[[#This Row],[B2B]],6)),"")</f>
        <v>5074</v>
      </c>
      <c r="CD622" s="6" t="str">
        <f>+IFERROR(VLOOKUP(CB622,Auxiliar!$A:$C,2,0),"")</f>
        <v>Corona 710cc</v>
      </c>
      <c r="CE622" s="7" t="str">
        <f>+IFERROR(VLOOKUP(CB622,Auxiliar!$A:$C,3,0),"")</f>
        <v>1b 10% | 85b 0%</v>
      </c>
      <c r="CG622" s="1"/>
      <c r="CH622" s="1"/>
      <c r="CI622" s="6" t="str">
        <f>+IFERROR(VALUE(RIGHT(Tabla15[[#This Row],[B2B]],6)),"")</f>
        <v/>
      </c>
      <c r="CJ622" s="6" t="str">
        <f>+IFERROR(VLOOKUP(CH622,Auxiliar!$A:$C,2,0),"")</f>
        <v/>
      </c>
      <c r="CK622" s="7" t="str">
        <f>+IFERROR(VLOOKUP(CH622,Auxiliar!$A:$C,3,0),"")</f>
        <v/>
      </c>
      <c r="CM622" s="1">
        <v>5052</v>
      </c>
      <c r="CN622" s="1" t="s">
        <v>20</v>
      </c>
      <c r="CO622" s="6">
        <v>5052</v>
      </c>
      <c r="CP622" s="6" t="s">
        <v>20</v>
      </c>
      <c r="CQ622" s="7" t="s">
        <v>21</v>
      </c>
      <c r="CS622" s="1"/>
      <c r="CT622" s="1"/>
      <c r="CU622" s="6" t="str">
        <f>+IFERROR(VALUE(RIGHT(Tabla17[[#This Row],[B2B]],6)),"")</f>
        <v/>
      </c>
      <c r="CV622" s="6" t="str">
        <f>+IFERROR(VLOOKUP(CT622,Auxiliar!$A:$C,2,0),"")</f>
        <v/>
      </c>
      <c r="CW622" s="7" t="str">
        <f>+IFERROR(VLOOKUP(CT622,Auxiliar!$A:$C,3,0),"")</f>
        <v/>
      </c>
      <c r="CY622" s="1">
        <v>5052</v>
      </c>
      <c r="CZ622" s="1" t="s">
        <v>16</v>
      </c>
      <c r="DA622" s="6">
        <f>+IFERROR(VALUE(RIGHT(Tabla18[[#This Row],[B2B]],6)),"")</f>
        <v>5052</v>
      </c>
      <c r="DB622" s="6" t="str">
        <f>+IFERROR(VLOOKUP(CZ622,Auxiliar!$A:$C,2,0),"")</f>
        <v>PREMIUM</v>
      </c>
      <c r="DC622" s="7" t="str">
        <f>+IFERROR(VLOOKUP(CZ622,Auxiliar!$A:$C,3,0),"")</f>
        <v>0b 0% | 2b 2% | 5b 3,5% | 10b 5%</v>
      </c>
      <c r="DE622" s="1">
        <v>5052</v>
      </c>
      <c r="DF622" s="1" t="s">
        <v>19</v>
      </c>
      <c r="DG622" s="6">
        <f>+IFERROR(VALUE(RIGHT(Tabla19[[#This Row],[B2B]],6)),"")</f>
        <v>5052</v>
      </c>
      <c r="DH622" s="6" t="str">
        <f>+IFERROR(VLOOKUP(DF622,Auxiliar!$A:$C,2,0),"")</f>
        <v>MICHELOB</v>
      </c>
      <c r="DI622" s="7" t="str">
        <f>+IFERROR(VLOOKUP(DF622,Auxiliar!$A:$C,3,0),"")</f>
        <v>1b 7% | 3b 22% | 8b 27%</v>
      </c>
      <c r="DK622" s="1"/>
      <c r="DL622" s="1"/>
      <c r="DM622" s="6" t="str">
        <f>+IFERROR(VALUE(RIGHT(Tabla20[[#This Row],[B2B]],6)),"")</f>
        <v/>
      </c>
      <c r="DN622" s="6" t="str">
        <f>+IFERROR(VLOOKUP(DL622,Auxiliar!$A:$C,2,0),"")</f>
        <v/>
      </c>
      <c r="DO622" s="7" t="str">
        <f>+IFERROR(VLOOKUP(DL622,Auxiliar!$A:$C,3,0),"")</f>
        <v/>
      </c>
      <c r="DQ622" s="1">
        <v>5051</v>
      </c>
      <c r="DR622" s="12" t="s">
        <v>24</v>
      </c>
      <c r="DS622" s="6">
        <f>+IFERROR(VALUE(RIGHT(Tabla21[[#This Row],[B2B]],6)),"")</f>
        <v>5051</v>
      </c>
      <c r="DT622" s="6" t="str">
        <f>+IFERROR(VLOOKUP(DR622,Auxiliar!$A:$C,2,0),"")</f>
        <v>CORONA PORRON</v>
      </c>
      <c r="DU622" s="7" t="str">
        <f>+IFERROR(VLOOKUP(DR622,Auxiliar!$A:$C,3,0),"")</f>
        <v>1b 5% | 20b 0%</v>
      </c>
      <c r="DW622" s="1">
        <v>2847</v>
      </c>
      <c r="DX622" s="12" t="s">
        <v>43</v>
      </c>
      <c r="DY622" s="6">
        <f>+IFERROR(VALUE(RIGHT(Tabla22[[#This Row],[B2B]],6)),"")</f>
        <v>2847</v>
      </c>
      <c r="DZ622" s="6" t="str">
        <f>+IFERROR(VLOOKUP(DX622,Auxiliar!$A:$C,2,0),"")</f>
        <v xml:space="preserve">VALUE LATA </v>
      </c>
      <c r="EA622" s="7" t="str">
        <f>+IFERROR(VLOOKUP(DX622,Auxiliar!$A:$C,3,0),"")</f>
        <v>1b 15% | 100b 18%</v>
      </c>
      <c r="EC622" s="1">
        <v>11846</v>
      </c>
      <c r="ED622" s="12" t="s">
        <v>47</v>
      </c>
      <c r="EE622" s="6">
        <f>+IFERROR(VALUE(RIGHT(Tabla23[[#This Row],[B2B]],6)),"")</f>
        <v>11846</v>
      </c>
      <c r="EF622" s="6" t="str">
        <f>+IFERROR(VLOOKUP(ED622,Auxiliar!$A:$C,2,0),"")</f>
        <v>VALUE LATON</v>
      </c>
      <c r="EG622" s="7" t="str">
        <f>+IFERROR(VLOOKUP(ED622,Auxiliar!$A:$C,3,0),"")</f>
        <v>1b 10% | 5b 15% | 192b 0%</v>
      </c>
      <c r="EI622" s="1"/>
      <c r="EJ622" s="12"/>
      <c r="EK622" s="6" t="str">
        <f>+IFERROR(VALUE(RIGHT(Tabla24[[#This Row],[B2B]],6)),"")</f>
        <v/>
      </c>
      <c r="EL622" s="6" t="str">
        <f>+IFERROR(VLOOKUP(EJ622,Auxiliar!$A:$C,2,0),"")</f>
        <v/>
      </c>
      <c r="EM622" s="7" t="str">
        <f>+IFERROR(VLOOKUP(EJ622,Auxiliar!$A:$C,3,0),"")</f>
        <v/>
      </c>
      <c r="EO622" s="1"/>
      <c r="EP622" s="12"/>
      <c r="EQ622" s="6" t="str">
        <f>+IFERROR(VALUE(RIGHT(Tabla25[[#This Row],[B2B]],6)),"")</f>
        <v/>
      </c>
      <c r="ER622" s="6" t="str">
        <f>+IFERROR(VLOOKUP(EP622,Auxiliar!$A:$C,2,0),"")</f>
        <v/>
      </c>
      <c r="ES622" s="7" t="str">
        <f>+IFERROR(VLOOKUP(EP622,Auxiliar!$A:$C,3,0),"")</f>
        <v/>
      </c>
      <c r="EU622" s="1"/>
      <c r="EV622" s="12"/>
      <c r="EW622" s="6" t="str">
        <f>+IFERROR(VALUE(RIGHT(Tabla26[[#This Row],[B2B]],6)),"")</f>
        <v/>
      </c>
      <c r="EX622" s="6" t="str">
        <f>+IFERROR(VLOOKUP(EV622,Auxiliar!$A:$C,2,0),"")</f>
        <v/>
      </c>
      <c r="EY622" s="7" t="str">
        <f>+IFERROR(VLOOKUP(EV622,Auxiliar!$A:$C,3,0),"")</f>
        <v/>
      </c>
      <c r="EZ622" s="1"/>
      <c r="FA622" s="12"/>
      <c r="FB622" s="6" t="str">
        <f>+IFERROR(VALUE(RIGHT(Tabla27[[#This Row],[B2B]],6)),"")</f>
        <v/>
      </c>
      <c r="FC622" s="6" t="str">
        <f>+IFERROR(VLOOKUP(FA622,Auxiliar!$A:$C,2,0),"")</f>
        <v/>
      </c>
      <c r="FD622" s="7" t="str">
        <f>+IFERROR(VLOOKUP(FA622,Auxiliar!$A:$C,3,0),"")</f>
        <v/>
      </c>
      <c r="FE622" s="1"/>
      <c r="FF622" s="12"/>
      <c r="FG622" s="6" t="str">
        <f>+IFERROR(VALUE(RIGHT(Tabla28[[#This Row],[B2B]],6)),"")</f>
        <v/>
      </c>
      <c r="FH622" s="6" t="str">
        <f>+IFERROR(VLOOKUP(FF622,Auxiliar!$A:$C,2,0),"")</f>
        <v/>
      </c>
      <c r="FI622" s="7" t="str">
        <f>+IFERROR(VLOOKUP(FF622,Auxiliar!$A:$C,3,0),"")</f>
        <v/>
      </c>
      <c r="FJ622" s="1"/>
      <c r="FK622" s="12"/>
      <c r="FL622" s="6" t="str">
        <f>+IFERROR(VALUE(RIGHT(Tabla29[[#This Row],[B2B]],6)),"")</f>
        <v/>
      </c>
      <c r="FM622" s="6" t="str">
        <f>+IFERROR(VLOOKUP(FK622,Auxiliar!$A:$C,2,0),"")</f>
        <v/>
      </c>
      <c r="FN622" s="7" t="str">
        <f>+IFERROR(VLOOKUP(FK622,Auxiliar!$A:$C,3,0),"")</f>
        <v/>
      </c>
      <c r="FO622" s="1"/>
      <c r="FP622" s="12"/>
      <c r="FQ622" s="6" t="str">
        <f>+IFERROR(VALUE(RIGHT(Tabla30[[#This Row],[B2B]],6)),"")</f>
        <v/>
      </c>
      <c r="FR622" s="6" t="str">
        <f>+IFERROR(VLOOKUP(FP622,Auxiliar!$A:$C,2,0),"")</f>
        <v/>
      </c>
      <c r="FS622" s="7"/>
      <c r="FT622" s="1"/>
      <c r="FU622" s="12"/>
      <c r="FV622" s="6" t="str">
        <f>+IFERROR(VALUE(RIGHT(Tabla31[[#This Row],[B2B]],6)),"")</f>
        <v/>
      </c>
      <c r="FW622" s="6" t="str">
        <f>+IFERROR(VLOOKUP(FU622,Auxiliar!$A:$C,2,0),"")</f>
        <v/>
      </c>
      <c r="FX622" s="7" t="str">
        <f>+IFERROR(VLOOKUP(FU622,Auxiliar!$A:$C,3,0),"")</f>
        <v/>
      </c>
      <c r="FY622" s="1"/>
      <c r="FZ622" s="12"/>
      <c r="GA622" s="6" t="str">
        <f>+IFERROR(VALUE(RIGHT(Tabla32[[#This Row],[B2B]],6)),"")</f>
        <v/>
      </c>
      <c r="GB622" s="6" t="str">
        <f>+IFERROR(VLOOKUP(FZ622,Auxiliar!$A:$C,2,0),"")</f>
        <v/>
      </c>
      <c r="GC622" s="7" t="str">
        <f>+IFERROR(VLOOKUP(FZ622,Auxiliar!$A:$C,3,0),"")</f>
        <v/>
      </c>
      <c r="GD622" s="1"/>
      <c r="GE622" s="12"/>
      <c r="GF622" s="6" t="str">
        <f>+IFERROR(VALUE(RIGHT(Tabla33[[#This Row],[B2B]],6)),"")</f>
        <v/>
      </c>
      <c r="GG622" s="6" t="str">
        <f>+IFERROR(VLOOKUP(GE622,Auxiliar!$A:$C,2,0),"")</f>
        <v/>
      </c>
      <c r="GH622" s="7" t="str">
        <f>+IFERROR(VLOOKUP(GE622,Auxiliar!$A:$C,3,0),"")</f>
        <v/>
      </c>
    </row>
    <row r="623" spans="1:190" x14ac:dyDescent="0.25">
      <c r="A623" s="1"/>
      <c r="B623" s="1"/>
      <c r="C623" t="str">
        <f>+IFERROR(VLOOKUP(B623,Auxiliar!$A:$C,2,0),"")</f>
        <v/>
      </c>
      <c r="D623" s="5" t="str">
        <f>+IFERROR(VLOOKUP(B623,Auxiliar!$A:$C,3,0),"")</f>
        <v/>
      </c>
      <c r="S623" s="1">
        <v>6283</v>
      </c>
      <c r="T623" s="1" t="s">
        <v>9</v>
      </c>
      <c r="U623" s="6">
        <f>+IFERROR(VALUE(RIGHT(Tabla4[[#This Row],[B2B]],6)),"")</f>
        <v>6283</v>
      </c>
      <c r="V623" s="6" t="str">
        <f>+IFERROR(VLOOKUP(T623,Auxiliar!$A:$C,2,0),"")</f>
        <v>CORE</v>
      </c>
      <c r="W623" s="7" t="str">
        <f>+IFERROR(VLOOKUP(T623,Auxiliar!$A:$C,3,0),"")</f>
        <v>0b 1% | 2b 5% | 4b 6%</v>
      </c>
      <c r="AK623" s="1">
        <v>5999</v>
      </c>
      <c r="AL623" s="1" t="s">
        <v>30</v>
      </c>
      <c r="AM623" s="6">
        <f>+IFERROR(VALUE(RIGHT(Tabla7[[#This Row],[B2B]],6)),"")</f>
        <v>5999</v>
      </c>
      <c r="AN623" s="6" t="str">
        <f>+IFERROR(VLOOKUP(AL623,Auxiliar!$A:$C,2,0),"")</f>
        <v>LATONES</v>
      </c>
      <c r="AO623" s="7" t="str">
        <f>+IFERROR(VLOOKUP(AL623,Auxiliar!$A:$C,3,0),"")</f>
        <v>1b 4% | 5b 7% | 97b 0%</v>
      </c>
      <c r="AW623" s="1"/>
      <c r="AX623" s="1" t="s">
        <v>32</v>
      </c>
      <c r="AY623" s="6" t="str">
        <f>+IFERROR(VALUE(RIGHT(Tabla9[[#This Row],[B2B]],6)),"")</f>
        <v/>
      </c>
      <c r="AZ623" s="6" t="str">
        <f>+IFERROR(VLOOKUP(AX623,Auxiliar!$A:$C,2,0),"")</f>
        <v>LATONES</v>
      </c>
      <c r="BA623" s="7" t="str">
        <f>+IFERROR(VLOOKUP(AX623,Auxiliar!$A:$C,3,0),"")</f>
        <v>2b 3% | 4b 4% | 6b 5% | 10b 8%  | 385b 0%</v>
      </c>
      <c r="BI623" s="1"/>
      <c r="BJ623" s="1"/>
      <c r="BK623" s="6" t="str">
        <f>+IFERROR(VALUE(RIGHT(Tabla11[[#This Row],[B2B]],6)),"")</f>
        <v/>
      </c>
      <c r="BL623" s="6" t="str">
        <f>+IFERROR(VLOOKUP(BJ623,Auxiliar!$A:$C,2,0),"")</f>
        <v/>
      </c>
      <c r="BM623" s="7" t="str">
        <f>+IFERROR(VLOOKUP(BJ623,Auxiliar!$A:$C,3,0),"")</f>
        <v/>
      </c>
      <c r="BO623" s="1">
        <v>2844</v>
      </c>
      <c r="BP623" s="1" t="s">
        <v>39</v>
      </c>
      <c r="BQ623" s="6">
        <f>+IFERROR(VALUE(RIGHT(Tabla12[[#This Row],[B2B]],6)),"")</f>
        <v>2844</v>
      </c>
      <c r="BR623" s="6" t="str">
        <f>+IFERROR(VLOOKUP(BP623,Auxiliar!$A:$C,2,0),"")</f>
        <v>VALUE LITRO</v>
      </c>
      <c r="BS623" s="7" t="str">
        <f>+IFERROR(VLOOKUP(BP623,Auxiliar!$A:$C,3,0),"")</f>
        <v>1b 12%</v>
      </c>
      <c r="CA623" s="1">
        <v>5082</v>
      </c>
      <c r="CB623" s="1" t="s">
        <v>35</v>
      </c>
      <c r="CC623" s="6">
        <f>+IFERROR(VALUE(RIGHT(Tabla14[[#This Row],[B2B]],6)),"")</f>
        <v>5082</v>
      </c>
      <c r="CD623" s="6" t="str">
        <f>+IFERROR(VLOOKUP(CB623,Auxiliar!$A:$C,2,0),"")</f>
        <v>Corona 710cc</v>
      </c>
      <c r="CE623" s="7" t="str">
        <f>+IFERROR(VLOOKUP(CB623,Auxiliar!$A:$C,3,0),"")</f>
        <v>1b 10% | 85b 0%</v>
      </c>
      <c r="CG623" s="1"/>
      <c r="CH623" s="1"/>
      <c r="CI623" s="6" t="str">
        <f>+IFERROR(VALUE(RIGHT(Tabla15[[#This Row],[B2B]],6)),"")</f>
        <v/>
      </c>
      <c r="CJ623" s="6" t="str">
        <f>+IFERROR(VLOOKUP(CH623,Auxiliar!$A:$C,2,0),"")</f>
        <v/>
      </c>
      <c r="CK623" s="7" t="str">
        <f>+IFERROR(VLOOKUP(CH623,Auxiliar!$A:$C,3,0),"")</f>
        <v/>
      </c>
      <c r="CM623" s="1">
        <v>5053</v>
      </c>
      <c r="CN623" s="1" t="s">
        <v>20</v>
      </c>
      <c r="CO623" s="6">
        <v>5053</v>
      </c>
      <c r="CP623" s="6" t="s">
        <v>20</v>
      </c>
      <c r="CQ623" s="7" t="s">
        <v>21</v>
      </c>
      <c r="CS623" s="1"/>
      <c r="CT623" s="1"/>
      <c r="CU623" s="6" t="str">
        <f>+IFERROR(VALUE(RIGHT(Tabla17[[#This Row],[B2B]],6)),"")</f>
        <v/>
      </c>
      <c r="CV623" s="6" t="str">
        <f>+IFERROR(VLOOKUP(CT623,Auxiliar!$A:$C,2,0),"")</f>
        <v/>
      </c>
      <c r="CW623" s="7" t="str">
        <f>+IFERROR(VLOOKUP(CT623,Auxiliar!$A:$C,3,0),"")</f>
        <v/>
      </c>
      <c r="CY623" s="1">
        <v>5053</v>
      </c>
      <c r="CZ623" s="1" t="s">
        <v>16</v>
      </c>
      <c r="DA623" s="6">
        <f>+IFERROR(VALUE(RIGHT(Tabla18[[#This Row],[B2B]],6)),"")</f>
        <v>5053</v>
      </c>
      <c r="DB623" s="6" t="str">
        <f>+IFERROR(VLOOKUP(CZ623,Auxiliar!$A:$C,2,0),"")</f>
        <v>PREMIUM</v>
      </c>
      <c r="DC623" s="7" t="str">
        <f>+IFERROR(VLOOKUP(CZ623,Auxiliar!$A:$C,3,0),"")</f>
        <v>0b 0% | 2b 2% | 5b 3,5% | 10b 5%</v>
      </c>
      <c r="DE623" s="1">
        <v>5053</v>
      </c>
      <c r="DF623" s="1" t="s">
        <v>19</v>
      </c>
      <c r="DG623" s="6">
        <f>+IFERROR(VALUE(RIGHT(Tabla19[[#This Row],[B2B]],6)),"")</f>
        <v>5053</v>
      </c>
      <c r="DH623" s="6" t="str">
        <f>+IFERROR(VLOOKUP(DF623,Auxiliar!$A:$C,2,0),"")</f>
        <v>MICHELOB</v>
      </c>
      <c r="DI623" s="7" t="str">
        <f>+IFERROR(VLOOKUP(DF623,Auxiliar!$A:$C,3,0),"")</f>
        <v>1b 7% | 3b 22% | 8b 27%</v>
      </c>
      <c r="DK623" s="1"/>
      <c r="DL623" s="1"/>
      <c r="DM623" s="6" t="str">
        <f>+IFERROR(VALUE(RIGHT(Tabla20[[#This Row],[B2B]],6)),"")</f>
        <v/>
      </c>
      <c r="DN623" s="6" t="str">
        <f>+IFERROR(VLOOKUP(DL623,Auxiliar!$A:$C,2,0),"")</f>
        <v/>
      </c>
      <c r="DO623" s="7" t="str">
        <f>+IFERROR(VLOOKUP(DL623,Auxiliar!$A:$C,3,0),"")</f>
        <v/>
      </c>
      <c r="DQ623" s="1">
        <v>5052</v>
      </c>
      <c r="DR623" s="12" t="s">
        <v>24</v>
      </c>
      <c r="DS623" s="6">
        <f>+IFERROR(VALUE(RIGHT(Tabla21[[#This Row],[B2B]],6)),"")</f>
        <v>5052</v>
      </c>
      <c r="DT623" s="6" t="str">
        <f>+IFERROR(VLOOKUP(DR623,Auxiliar!$A:$C,2,0),"")</f>
        <v>CORONA PORRON</v>
      </c>
      <c r="DU623" s="7" t="str">
        <f>+IFERROR(VLOOKUP(DR623,Auxiliar!$A:$C,3,0),"")</f>
        <v>1b 5% | 20b 0%</v>
      </c>
      <c r="DW623" s="1">
        <v>11854</v>
      </c>
      <c r="DX623" s="12" t="s">
        <v>43</v>
      </c>
      <c r="DY623" s="6">
        <f>+IFERROR(VALUE(RIGHT(Tabla22[[#This Row],[B2B]],6)),"")</f>
        <v>11854</v>
      </c>
      <c r="DZ623" s="6" t="str">
        <f>+IFERROR(VLOOKUP(DX623,Auxiliar!$A:$C,2,0),"")</f>
        <v xml:space="preserve">VALUE LATA </v>
      </c>
      <c r="EA623" s="7" t="str">
        <f>+IFERROR(VLOOKUP(DX623,Auxiliar!$A:$C,3,0),"")</f>
        <v>1b 15% | 100b 18%</v>
      </c>
      <c r="EC623" s="1">
        <v>11849</v>
      </c>
      <c r="ED623" s="12" t="s">
        <v>47</v>
      </c>
      <c r="EE623" s="6">
        <f>+IFERROR(VALUE(RIGHT(Tabla23[[#This Row],[B2B]],6)),"")</f>
        <v>11849</v>
      </c>
      <c r="EF623" s="6" t="str">
        <f>+IFERROR(VLOOKUP(ED623,Auxiliar!$A:$C,2,0),"")</f>
        <v>VALUE LATON</v>
      </c>
      <c r="EG623" s="7" t="str">
        <f>+IFERROR(VLOOKUP(ED623,Auxiliar!$A:$C,3,0),"")</f>
        <v>1b 10% | 5b 15% | 192b 0%</v>
      </c>
      <c r="EI623" s="1"/>
      <c r="EJ623" s="12"/>
      <c r="EK623" s="6" t="str">
        <f>+IFERROR(VALUE(RIGHT(Tabla24[[#This Row],[B2B]],6)),"")</f>
        <v/>
      </c>
      <c r="EL623" s="6" t="str">
        <f>+IFERROR(VLOOKUP(EJ623,Auxiliar!$A:$C,2,0),"")</f>
        <v/>
      </c>
      <c r="EM623" s="7" t="str">
        <f>+IFERROR(VLOOKUP(EJ623,Auxiliar!$A:$C,3,0),"")</f>
        <v/>
      </c>
      <c r="EO623" s="1"/>
      <c r="EP623" s="12"/>
      <c r="EQ623" s="6" t="str">
        <f>+IFERROR(VALUE(RIGHT(Tabla25[[#This Row],[B2B]],6)),"")</f>
        <v/>
      </c>
      <c r="ER623" s="6" t="str">
        <f>+IFERROR(VLOOKUP(EP623,Auxiliar!$A:$C,2,0),"")</f>
        <v/>
      </c>
      <c r="ES623" s="7" t="str">
        <f>+IFERROR(VLOOKUP(EP623,Auxiliar!$A:$C,3,0),"")</f>
        <v/>
      </c>
      <c r="EU623" s="1"/>
      <c r="EV623" s="12"/>
      <c r="EW623" s="6" t="str">
        <f>+IFERROR(VALUE(RIGHT(Tabla26[[#This Row],[B2B]],6)),"")</f>
        <v/>
      </c>
      <c r="EX623" s="6" t="str">
        <f>+IFERROR(VLOOKUP(EV623,Auxiliar!$A:$C,2,0),"")</f>
        <v/>
      </c>
      <c r="EY623" s="7" t="str">
        <f>+IFERROR(VLOOKUP(EV623,Auxiliar!$A:$C,3,0),"")</f>
        <v/>
      </c>
      <c r="EZ623" s="1"/>
      <c r="FA623" s="12"/>
      <c r="FB623" s="6" t="str">
        <f>+IFERROR(VALUE(RIGHT(Tabla27[[#This Row],[B2B]],6)),"")</f>
        <v/>
      </c>
      <c r="FC623" s="6" t="str">
        <f>+IFERROR(VLOOKUP(FA623,Auxiliar!$A:$C,2,0),"")</f>
        <v/>
      </c>
      <c r="FD623" s="7" t="str">
        <f>+IFERROR(VLOOKUP(FA623,Auxiliar!$A:$C,3,0),"")</f>
        <v/>
      </c>
      <c r="FE623" s="1"/>
      <c r="FF623" s="12"/>
      <c r="FG623" s="6" t="str">
        <f>+IFERROR(VALUE(RIGHT(Tabla28[[#This Row],[B2B]],6)),"")</f>
        <v/>
      </c>
      <c r="FH623" s="6" t="str">
        <f>+IFERROR(VLOOKUP(FF623,Auxiliar!$A:$C,2,0),"")</f>
        <v/>
      </c>
      <c r="FI623" s="7" t="str">
        <f>+IFERROR(VLOOKUP(FF623,Auxiliar!$A:$C,3,0),"")</f>
        <v/>
      </c>
      <c r="FJ623" s="1"/>
      <c r="FK623" s="12"/>
      <c r="FL623" s="6" t="str">
        <f>+IFERROR(VALUE(RIGHT(Tabla29[[#This Row],[B2B]],6)),"")</f>
        <v/>
      </c>
      <c r="FM623" s="6" t="str">
        <f>+IFERROR(VLOOKUP(FK623,Auxiliar!$A:$C,2,0),"")</f>
        <v/>
      </c>
      <c r="FN623" s="7" t="str">
        <f>+IFERROR(VLOOKUP(FK623,Auxiliar!$A:$C,3,0),"")</f>
        <v/>
      </c>
      <c r="FO623" s="1"/>
      <c r="FP623" s="12"/>
      <c r="FQ623" s="6" t="str">
        <f>+IFERROR(VALUE(RIGHT(Tabla30[[#This Row],[B2B]],6)),"")</f>
        <v/>
      </c>
      <c r="FR623" s="6" t="str">
        <f>+IFERROR(VLOOKUP(FP623,Auxiliar!$A:$C,2,0),"")</f>
        <v/>
      </c>
      <c r="FS623" s="7"/>
      <c r="FT623" s="1"/>
      <c r="FU623" s="12"/>
      <c r="FV623" s="6" t="str">
        <f>+IFERROR(VALUE(RIGHT(Tabla31[[#This Row],[B2B]],6)),"")</f>
        <v/>
      </c>
      <c r="FW623" s="6" t="str">
        <f>+IFERROR(VLOOKUP(FU623,Auxiliar!$A:$C,2,0),"")</f>
        <v/>
      </c>
      <c r="FX623" s="7" t="str">
        <f>+IFERROR(VLOOKUP(FU623,Auxiliar!$A:$C,3,0),"")</f>
        <v/>
      </c>
      <c r="FY623" s="1"/>
      <c r="FZ623" s="12"/>
      <c r="GA623" s="6" t="str">
        <f>+IFERROR(VALUE(RIGHT(Tabla32[[#This Row],[B2B]],6)),"")</f>
        <v/>
      </c>
      <c r="GB623" s="6" t="str">
        <f>+IFERROR(VLOOKUP(FZ623,Auxiliar!$A:$C,2,0),"")</f>
        <v/>
      </c>
      <c r="GC623" s="7" t="str">
        <f>+IFERROR(VLOOKUP(FZ623,Auxiliar!$A:$C,3,0),"")</f>
        <v/>
      </c>
      <c r="GD623" s="1"/>
      <c r="GE623" s="12"/>
      <c r="GF623" s="6" t="str">
        <f>+IFERROR(VALUE(RIGHT(Tabla33[[#This Row],[B2B]],6)),"")</f>
        <v/>
      </c>
      <c r="GG623" s="6" t="str">
        <f>+IFERROR(VLOOKUP(GE623,Auxiliar!$A:$C,2,0),"")</f>
        <v/>
      </c>
      <c r="GH623" s="7" t="str">
        <f>+IFERROR(VLOOKUP(GE623,Auxiliar!$A:$C,3,0),"")</f>
        <v/>
      </c>
    </row>
    <row r="624" spans="1:190" x14ac:dyDescent="0.25">
      <c r="A624" s="1"/>
      <c r="B624" s="1"/>
      <c r="C624" t="str">
        <f>+IFERROR(VLOOKUP(B624,Auxiliar!$A:$C,2,0),"")</f>
        <v/>
      </c>
      <c r="D624" s="5" t="str">
        <f>+IFERROR(VLOOKUP(B624,Auxiliar!$A:$C,3,0),"")</f>
        <v/>
      </c>
      <c r="S624" s="1">
        <v>6286</v>
      </c>
      <c r="T624" s="1" t="s">
        <v>9</v>
      </c>
      <c r="U624" s="6">
        <f>+IFERROR(VALUE(RIGHT(Tabla4[[#This Row],[B2B]],6)),"")</f>
        <v>6286</v>
      </c>
      <c r="V624" s="6" t="str">
        <f>+IFERROR(VLOOKUP(T624,Auxiliar!$A:$C,2,0),"")</f>
        <v>CORE</v>
      </c>
      <c r="W624" s="7" t="str">
        <f>+IFERROR(VLOOKUP(T624,Auxiliar!$A:$C,3,0),"")</f>
        <v>0b 1% | 2b 5% | 4b 6%</v>
      </c>
      <c r="AK624" s="1">
        <v>6037</v>
      </c>
      <c r="AL624" s="1" t="s">
        <v>30</v>
      </c>
      <c r="AM624" s="6">
        <f>+IFERROR(VALUE(RIGHT(Tabla7[[#This Row],[B2B]],6)),"")</f>
        <v>6037</v>
      </c>
      <c r="AN624" s="6" t="str">
        <f>+IFERROR(VLOOKUP(AL624,Auxiliar!$A:$C,2,0),"")</f>
        <v>LATONES</v>
      </c>
      <c r="AO624" s="7" t="str">
        <f>+IFERROR(VLOOKUP(AL624,Auxiliar!$A:$C,3,0),"")</f>
        <v>1b 4% | 5b 7% | 97b 0%</v>
      </c>
      <c r="AW624" s="1"/>
      <c r="AX624" s="1" t="s">
        <v>32</v>
      </c>
      <c r="AY624" s="6" t="str">
        <f>+IFERROR(VALUE(RIGHT(Tabla9[[#This Row],[B2B]],6)),"")</f>
        <v/>
      </c>
      <c r="AZ624" s="6" t="str">
        <f>+IFERROR(VLOOKUP(AX624,Auxiliar!$A:$C,2,0),"")</f>
        <v>LATONES</v>
      </c>
      <c r="BA624" s="7" t="str">
        <f>+IFERROR(VLOOKUP(AX624,Auxiliar!$A:$C,3,0),"")</f>
        <v>2b 3% | 4b 4% | 6b 5% | 10b 8%  | 385b 0%</v>
      </c>
      <c r="BI624" s="1"/>
      <c r="BJ624" s="1"/>
      <c r="BK624" s="6" t="str">
        <f>+IFERROR(VALUE(RIGHT(Tabla11[[#This Row],[B2B]],6)),"")</f>
        <v/>
      </c>
      <c r="BL624" s="6" t="str">
        <f>+IFERROR(VLOOKUP(BJ624,Auxiliar!$A:$C,2,0),"")</f>
        <v/>
      </c>
      <c r="BM624" s="7" t="str">
        <f>+IFERROR(VLOOKUP(BJ624,Auxiliar!$A:$C,3,0),"")</f>
        <v/>
      </c>
      <c r="BO624" s="1">
        <v>11850</v>
      </c>
      <c r="BP624" s="1" t="s">
        <v>39</v>
      </c>
      <c r="BQ624" s="6">
        <f>+IFERROR(VALUE(RIGHT(Tabla12[[#This Row],[B2B]],6)),"")</f>
        <v>11850</v>
      </c>
      <c r="BR624" s="6" t="str">
        <f>+IFERROR(VLOOKUP(BP624,Auxiliar!$A:$C,2,0),"")</f>
        <v>VALUE LITRO</v>
      </c>
      <c r="BS624" s="7" t="str">
        <f>+IFERROR(VLOOKUP(BP624,Auxiliar!$A:$C,3,0),"")</f>
        <v>1b 12%</v>
      </c>
      <c r="CA624" s="1">
        <v>5085</v>
      </c>
      <c r="CB624" s="1" t="s">
        <v>35</v>
      </c>
      <c r="CC624" s="6">
        <f>+IFERROR(VALUE(RIGHT(Tabla14[[#This Row],[B2B]],6)),"")</f>
        <v>5085</v>
      </c>
      <c r="CD624" s="6" t="str">
        <f>+IFERROR(VLOOKUP(CB624,Auxiliar!$A:$C,2,0),"")</f>
        <v>Corona 710cc</v>
      </c>
      <c r="CE624" s="7" t="str">
        <f>+IFERROR(VLOOKUP(CB624,Auxiliar!$A:$C,3,0),"")</f>
        <v>1b 10% | 85b 0%</v>
      </c>
      <c r="CG624" s="1"/>
      <c r="CH624" s="1"/>
      <c r="CI624" s="6" t="str">
        <f>+IFERROR(VALUE(RIGHT(Tabla15[[#This Row],[B2B]],6)),"")</f>
        <v/>
      </c>
      <c r="CJ624" s="6" t="str">
        <f>+IFERROR(VLOOKUP(CH624,Auxiliar!$A:$C,2,0),"")</f>
        <v/>
      </c>
      <c r="CK624" s="7" t="str">
        <f>+IFERROR(VLOOKUP(CH624,Auxiliar!$A:$C,3,0),"")</f>
        <v/>
      </c>
      <c r="CM624" s="1">
        <v>5054</v>
      </c>
      <c r="CN624" s="1" t="s">
        <v>20</v>
      </c>
      <c r="CO624" s="6">
        <v>5054</v>
      </c>
      <c r="CP624" s="6" t="s">
        <v>20</v>
      </c>
      <c r="CQ624" s="7" t="s">
        <v>21</v>
      </c>
      <c r="CS624" s="1"/>
      <c r="CT624" s="1"/>
      <c r="CU624" s="6" t="str">
        <f>+IFERROR(VALUE(RIGHT(Tabla17[[#This Row],[B2B]],6)),"")</f>
        <v/>
      </c>
      <c r="CV624" s="6" t="str">
        <f>+IFERROR(VLOOKUP(CT624,Auxiliar!$A:$C,2,0),"")</f>
        <v/>
      </c>
      <c r="CW624" s="7" t="str">
        <f>+IFERROR(VLOOKUP(CT624,Auxiliar!$A:$C,3,0),"")</f>
        <v/>
      </c>
      <c r="CY624" s="1">
        <v>5054</v>
      </c>
      <c r="CZ624" s="1" t="s">
        <v>16</v>
      </c>
      <c r="DA624" s="6">
        <f>+IFERROR(VALUE(RIGHT(Tabla18[[#This Row],[B2B]],6)),"")</f>
        <v>5054</v>
      </c>
      <c r="DB624" s="6" t="str">
        <f>+IFERROR(VLOOKUP(CZ624,Auxiliar!$A:$C,2,0),"")</f>
        <v>PREMIUM</v>
      </c>
      <c r="DC624" s="7" t="str">
        <f>+IFERROR(VLOOKUP(CZ624,Auxiliar!$A:$C,3,0),"")</f>
        <v>0b 0% | 2b 2% | 5b 3,5% | 10b 5%</v>
      </c>
      <c r="DE624" s="1">
        <v>5054</v>
      </c>
      <c r="DF624" s="1" t="s">
        <v>19</v>
      </c>
      <c r="DG624" s="6">
        <f>+IFERROR(VALUE(RIGHT(Tabla19[[#This Row],[B2B]],6)),"")</f>
        <v>5054</v>
      </c>
      <c r="DH624" s="6" t="str">
        <f>+IFERROR(VLOOKUP(DF624,Auxiliar!$A:$C,2,0),"")</f>
        <v>MICHELOB</v>
      </c>
      <c r="DI624" s="7" t="str">
        <f>+IFERROR(VLOOKUP(DF624,Auxiliar!$A:$C,3,0),"")</f>
        <v>1b 7% | 3b 22% | 8b 27%</v>
      </c>
      <c r="DK624" s="1"/>
      <c r="DL624" s="1"/>
      <c r="DM624" s="6" t="str">
        <f>+IFERROR(VALUE(RIGHT(Tabla20[[#This Row],[B2B]],6)),"")</f>
        <v/>
      </c>
      <c r="DN624" s="6" t="str">
        <f>+IFERROR(VLOOKUP(DL624,Auxiliar!$A:$C,2,0),"")</f>
        <v/>
      </c>
      <c r="DO624" s="7" t="str">
        <f>+IFERROR(VLOOKUP(DL624,Auxiliar!$A:$C,3,0),"")</f>
        <v/>
      </c>
      <c r="DQ624" s="1">
        <v>5053</v>
      </c>
      <c r="DR624" s="12" t="s">
        <v>24</v>
      </c>
      <c r="DS624" s="6">
        <f>+IFERROR(VALUE(RIGHT(Tabla21[[#This Row],[B2B]],6)),"")</f>
        <v>5053</v>
      </c>
      <c r="DT624" s="6" t="str">
        <f>+IFERROR(VLOOKUP(DR624,Auxiliar!$A:$C,2,0),"")</f>
        <v>CORONA PORRON</v>
      </c>
      <c r="DU624" s="7" t="str">
        <f>+IFERROR(VLOOKUP(DR624,Auxiliar!$A:$C,3,0),"")</f>
        <v>1b 5% | 20b 0%</v>
      </c>
      <c r="DW624" s="1">
        <v>2870</v>
      </c>
      <c r="DX624" s="12" t="s">
        <v>43</v>
      </c>
      <c r="DY624" s="6">
        <f>+IFERROR(VALUE(RIGHT(Tabla22[[#This Row],[B2B]],6)),"")</f>
        <v>2870</v>
      </c>
      <c r="DZ624" s="6" t="str">
        <f>+IFERROR(VLOOKUP(DX624,Auxiliar!$A:$C,2,0),"")</f>
        <v xml:space="preserve">VALUE LATA </v>
      </c>
      <c r="EA624" s="7" t="str">
        <f>+IFERROR(VLOOKUP(DX624,Auxiliar!$A:$C,3,0),"")</f>
        <v>1b 15% | 100b 18%</v>
      </c>
      <c r="EC624" s="1">
        <v>2844</v>
      </c>
      <c r="ED624" s="12" t="s">
        <v>47</v>
      </c>
      <c r="EE624" s="6">
        <f>+IFERROR(VALUE(RIGHT(Tabla23[[#This Row],[B2B]],6)),"")</f>
        <v>2844</v>
      </c>
      <c r="EF624" s="6" t="str">
        <f>+IFERROR(VLOOKUP(ED624,Auxiliar!$A:$C,2,0),"")</f>
        <v>VALUE LATON</v>
      </c>
      <c r="EG624" s="7" t="str">
        <f>+IFERROR(VLOOKUP(ED624,Auxiliar!$A:$C,3,0),"")</f>
        <v>1b 10% | 5b 15% | 192b 0%</v>
      </c>
      <c r="EI624" s="1"/>
      <c r="EJ624" s="12"/>
      <c r="EK624" s="6" t="str">
        <f>+IFERROR(VALUE(RIGHT(Tabla24[[#This Row],[B2B]],6)),"")</f>
        <v/>
      </c>
      <c r="EL624" s="6" t="str">
        <f>+IFERROR(VLOOKUP(EJ624,Auxiliar!$A:$C,2,0),"")</f>
        <v/>
      </c>
      <c r="EM624" s="7" t="str">
        <f>+IFERROR(VLOOKUP(EJ624,Auxiliar!$A:$C,3,0),"")</f>
        <v/>
      </c>
      <c r="EO624" s="1"/>
      <c r="EP624" s="12"/>
      <c r="EQ624" s="6" t="str">
        <f>+IFERROR(VALUE(RIGHT(Tabla25[[#This Row],[B2B]],6)),"")</f>
        <v/>
      </c>
      <c r="ER624" s="6" t="str">
        <f>+IFERROR(VLOOKUP(EP624,Auxiliar!$A:$C,2,0),"")</f>
        <v/>
      </c>
      <c r="ES624" s="7" t="str">
        <f>+IFERROR(VLOOKUP(EP624,Auxiliar!$A:$C,3,0),"")</f>
        <v/>
      </c>
      <c r="EU624" s="1"/>
      <c r="EV624" s="12"/>
      <c r="EW624" s="6" t="str">
        <f>+IFERROR(VALUE(RIGHT(Tabla26[[#This Row],[B2B]],6)),"")</f>
        <v/>
      </c>
      <c r="EX624" s="6" t="str">
        <f>+IFERROR(VLOOKUP(EV624,Auxiliar!$A:$C,2,0),"")</f>
        <v/>
      </c>
      <c r="EY624" s="7" t="str">
        <f>+IFERROR(VLOOKUP(EV624,Auxiliar!$A:$C,3,0),"")</f>
        <v/>
      </c>
      <c r="EZ624" s="1"/>
      <c r="FA624" s="12"/>
      <c r="FB624" s="6" t="str">
        <f>+IFERROR(VALUE(RIGHT(Tabla27[[#This Row],[B2B]],6)),"")</f>
        <v/>
      </c>
      <c r="FC624" s="6" t="str">
        <f>+IFERROR(VLOOKUP(FA624,Auxiliar!$A:$C,2,0),"")</f>
        <v/>
      </c>
      <c r="FD624" s="7" t="str">
        <f>+IFERROR(VLOOKUP(FA624,Auxiliar!$A:$C,3,0),"")</f>
        <v/>
      </c>
      <c r="FE624" s="1"/>
      <c r="FF624" s="12"/>
      <c r="FG624" s="6" t="str">
        <f>+IFERROR(VALUE(RIGHT(Tabla28[[#This Row],[B2B]],6)),"")</f>
        <v/>
      </c>
      <c r="FH624" s="6" t="str">
        <f>+IFERROR(VLOOKUP(FF624,Auxiliar!$A:$C,2,0),"")</f>
        <v/>
      </c>
      <c r="FI624" s="7" t="str">
        <f>+IFERROR(VLOOKUP(FF624,Auxiliar!$A:$C,3,0),"")</f>
        <v/>
      </c>
      <c r="FJ624" s="1"/>
      <c r="FK624" s="12"/>
      <c r="FL624" s="6" t="str">
        <f>+IFERROR(VALUE(RIGHT(Tabla29[[#This Row],[B2B]],6)),"")</f>
        <v/>
      </c>
      <c r="FM624" s="6" t="str">
        <f>+IFERROR(VLOOKUP(FK624,Auxiliar!$A:$C,2,0),"")</f>
        <v/>
      </c>
      <c r="FN624" s="7" t="str">
        <f>+IFERROR(VLOOKUP(FK624,Auxiliar!$A:$C,3,0),"")</f>
        <v/>
      </c>
      <c r="FO624" s="1"/>
      <c r="FP624" s="12"/>
      <c r="FQ624" s="6" t="str">
        <f>+IFERROR(VALUE(RIGHT(Tabla30[[#This Row],[B2B]],6)),"")</f>
        <v/>
      </c>
      <c r="FR624" s="6" t="str">
        <f>+IFERROR(VLOOKUP(FP624,Auxiliar!$A:$C,2,0),"")</f>
        <v/>
      </c>
      <c r="FS624" s="7"/>
      <c r="FT624" s="1"/>
      <c r="FU624" s="12"/>
      <c r="FV624" s="6" t="str">
        <f>+IFERROR(VALUE(RIGHT(Tabla31[[#This Row],[B2B]],6)),"")</f>
        <v/>
      </c>
      <c r="FW624" s="6" t="str">
        <f>+IFERROR(VLOOKUP(FU624,Auxiliar!$A:$C,2,0),"")</f>
        <v/>
      </c>
      <c r="FX624" s="7" t="str">
        <f>+IFERROR(VLOOKUP(FU624,Auxiliar!$A:$C,3,0),"")</f>
        <v/>
      </c>
      <c r="FY624" s="1"/>
      <c r="FZ624" s="12"/>
      <c r="GA624" s="6" t="str">
        <f>+IFERROR(VALUE(RIGHT(Tabla32[[#This Row],[B2B]],6)),"")</f>
        <v/>
      </c>
      <c r="GB624" s="6" t="str">
        <f>+IFERROR(VLOOKUP(FZ624,Auxiliar!$A:$C,2,0),"")</f>
        <v/>
      </c>
      <c r="GC624" s="7" t="str">
        <f>+IFERROR(VLOOKUP(FZ624,Auxiliar!$A:$C,3,0),"")</f>
        <v/>
      </c>
      <c r="GD624" s="1"/>
      <c r="GE624" s="12"/>
      <c r="GF624" s="6" t="str">
        <f>+IFERROR(VALUE(RIGHT(Tabla33[[#This Row],[B2B]],6)),"")</f>
        <v/>
      </c>
      <c r="GG624" s="6" t="str">
        <f>+IFERROR(VLOOKUP(GE624,Auxiliar!$A:$C,2,0),"")</f>
        <v/>
      </c>
      <c r="GH624" s="7" t="str">
        <f>+IFERROR(VLOOKUP(GE624,Auxiliar!$A:$C,3,0),"")</f>
        <v/>
      </c>
    </row>
    <row r="625" spans="1:190" x14ac:dyDescent="0.25">
      <c r="A625" s="1"/>
      <c r="B625" s="1"/>
      <c r="C625" t="str">
        <f>+IFERROR(VLOOKUP(B625,Auxiliar!$A:$C,2,0),"")</f>
        <v/>
      </c>
      <c r="D625" s="5" t="str">
        <f>+IFERROR(VLOOKUP(B625,Auxiliar!$A:$C,3,0),"")</f>
        <v/>
      </c>
      <c r="S625" s="1">
        <v>6287</v>
      </c>
      <c r="T625" s="1" t="s">
        <v>9</v>
      </c>
      <c r="U625" s="6">
        <f>+IFERROR(VALUE(RIGHT(Tabla4[[#This Row],[B2B]],6)),"")</f>
        <v>6287</v>
      </c>
      <c r="V625" s="6" t="str">
        <f>+IFERROR(VLOOKUP(T625,Auxiliar!$A:$C,2,0),"")</f>
        <v>CORE</v>
      </c>
      <c r="W625" s="7" t="str">
        <f>+IFERROR(VLOOKUP(T625,Auxiliar!$A:$C,3,0),"")</f>
        <v>0b 1% | 2b 5% | 4b 6%</v>
      </c>
      <c r="AK625" s="1">
        <v>6040</v>
      </c>
      <c r="AL625" s="1" t="s">
        <v>30</v>
      </c>
      <c r="AM625" s="6">
        <f>+IFERROR(VALUE(RIGHT(Tabla7[[#This Row],[B2B]],6)),"")</f>
        <v>6040</v>
      </c>
      <c r="AN625" s="6" t="str">
        <f>+IFERROR(VLOOKUP(AL625,Auxiliar!$A:$C,2,0),"")</f>
        <v>LATONES</v>
      </c>
      <c r="AO625" s="7" t="str">
        <f>+IFERROR(VLOOKUP(AL625,Auxiliar!$A:$C,3,0),"")</f>
        <v>1b 4% | 5b 7% | 97b 0%</v>
      </c>
      <c r="AW625" s="1"/>
      <c r="AX625" s="1" t="s">
        <v>32</v>
      </c>
      <c r="AY625" s="6" t="str">
        <f>+IFERROR(VALUE(RIGHT(Tabla9[[#This Row],[B2B]],6)),"")</f>
        <v/>
      </c>
      <c r="AZ625" s="6" t="str">
        <f>+IFERROR(VLOOKUP(AX625,Auxiliar!$A:$C,2,0),"")</f>
        <v>LATONES</v>
      </c>
      <c r="BA625" s="7" t="str">
        <f>+IFERROR(VLOOKUP(AX625,Auxiliar!$A:$C,3,0),"")</f>
        <v>2b 3% | 4b 4% | 6b 5% | 10b 8%  | 385b 0%</v>
      </c>
      <c r="BI625" s="1"/>
      <c r="BJ625" s="1"/>
      <c r="BK625" s="6" t="str">
        <f>+IFERROR(VALUE(RIGHT(Tabla11[[#This Row],[B2B]],6)),"")</f>
        <v/>
      </c>
      <c r="BL625" s="6" t="str">
        <f>+IFERROR(VLOOKUP(BJ625,Auxiliar!$A:$C,2,0),"")</f>
        <v/>
      </c>
      <c r="BM625" s="7" t="str">
        <f>+IFERROR(VLOOKUP(BJ625,Auxiliar!$A:$C,3,0),"")</f>
        <v/>
      </c>
      <c r="BO625" s="1">
        <v>2846</v>
      </c>
      <c r="BP625" s="1" t="s">
        <v>39</v>
      </c>
      <c r="BQ625" s="6">
        <f>+IFERROR(VALUE(RIGHT(Tabla12[[#This Row],[B2B]],6)),"")</f>
        <v>2846</v>
      </c>
      <c r="BR625" s="6" t="str">
        <f>+IFERROR(VLOOKUP(BP625,Auxiliar!$A:$C,2,0),"")</f>
        <v>VALUE LITRO</v>
      </c>
      <c r="BS625" s="7" t="str">
        <f>+IFERROR(VLOOKUP(BP625,Auxiliar!$A:$C,3,0),"")</f>
        <v>1b 12%</v>
      </c>
      <c r="CA625" s="1">
        <v>5086</v>
      </c>
      <c r="CB625" s="1" t="s">
        <v>35</v>
      </c>
      <c r="CC625" s="6">
        <f>+IFERROR(VALUE(RIGHT(Tabla14[[#This Row],[B2B]],6)),"")</f>
        <v>5086</v>
      </c>
      <c r="CD625" s="6" t="str">
        <f>+IFERROR(VLOOKUP(CB625,Auxiliar!$A:$C,2,0),"")</f>
        <v>Corona 710cc</v>
      </c>
      <c r="CE625" s="7" t="str">
        <f>+IFERROR(VLOOKUP(CB625,Auxiliar!$A:$C,3,0),"")</f>
        <v>1b 10% | 85b 0%</v>
      </c>
      <c r="CG625" s="1"/>
      <c r="CH625" s="1"/>
      <c r="CI625" s="6" t="str">
        <f>+IFERROR(VALUE(RIGHT(Tabla15[[#This Row],[B2B]],6)),"")</f>
        <v/>
      </c>
      <c r="CJ625" s="6" t="str">
        <f>+IFERROR(VLOOKUP(CH625,Auxiliar!$A:$C,2,0),"")</f>
        <v/>
      </c>
      <c r="CK625" s="7" t="str">
        <f>+IFERROR(VLOOKUP(CH625,Auxiliar!$A:$C,3,0),"")</f>
        <v/>
      </c>
      <c r="CM625" s="1">
        <v>5056</v>
      </c>
      <c r="CN625" s="1" t="s">
        <v>20</v>
      </c>
      <c r="CO625" s="6">
        <v>5056</v>
      </c>
      <c r="CP625" s="6" t="s">
        <v>20</v>
      </c>
      <c r="CQ625" s="7" t="s">
        <v>21</v>
      </c>
      <c r="CS625" s="1"/>
      <c r="CT625" s="1"/>
      <c r="CU625" s="6" t="str">
        <f>+IFERROR(VALUE(RIGHT(Tabla17[[#This Row],[B2B]],6)),"")</f>
        <v/>
      </c>
      <c r="CV625" s="6" t="str">
        <f>+IFERROR(VLOOKUP(CT625,Auxiliar!$A:$C,2,0),"")</f>
        <v/>
      </c>
      <c r="CW625" s="7" t="str">
        <f>+IFERROR(VLOOKUP(CT625,Auxiliar!$A:$C,3,0),"")</f>
        <v/>
      </c>
      <c r="CY625" s="1">
        <v>5056</v>
      </c>
      <c r="CZ625" s="1" t="s">
        <v>16</v>
      </c>
      <c r="DA625" s="6">
        <f>+IFERROR(VALUE(RIGHT(Tabla18[[#This Row],[B2B]],6)),"")</f>
        <v>5056</v>
      </c>
      <c r="DB625" s="6" t="str">
        <f>+IFERROR(VLOOKUP(CZ625,Auxiliar!$A:$C,2,0),"")</f>
        <v>PREMIUM</v>
      </c>
      <c r="DC625" s="7" t="str">
        <f>+IFERROR(VLOOKUP(CZ625,Auxiliar!$A:$C,3,0),"")</f>
        <v>0b 0% | 2b 2% | 5b 3,5% | 10b 5%</v>
      </c>
      <c r="DE625" s="1">
        <v>5056</v>
      </c>
      <c r="DF625" s="1" t="s">
        <v>19</v>
      </c>
      <c r="DG625" s="6">
        <f>+IFERROR(VALUE(RIGHT(Tabla19[[#This Row],[B2B]],6)),"")</f>
        <v>5056</v>
      </c>
      <c r="DH625" s="6" t="str">
        <f>+IFERROR(VLOOKUP(DF625,Auxiliar!$A:$C,2,0),"")</f>
        <v>MICHELOB</v>
      </c>
      <c r="DI625" s="7" t="str">
        <f>+IFERROR(VLOOKUP(DF625,Auxiliar!$A:$C,3,0),"")</f>
        <v>1b 7% | 3b 22% | 8b 27%</v>
      </c>
      <c r="DK625" s="1"/>
      <c r="DL625" s="1"/>
      <c r="DM625" s="6" t="str">
        <f>+IFERROR(VALUE(RIGHT(Tabla20[[#This Row],[B2B]],6)),"")</f>
        <v/>
      </c>
      <c r="DN625" s="6" t="str">
        <f>+IFERROR(VLOOKUP(DL625,Auxiliar!$A:$C,2,0),"")</f>
        <v/>
      </c>
      <c r="DO625" s="7" t="str">
        <f>+IFERROR(VLOOKUP(DL625,Auxiliar!$A:$C,3,0),"")</f>
        <v/>
      </c>
      <c r="DQ625" s="1">
        <v>5054</v>
      </c>
      <c r="DR625" s="12" t="s">
        <v>24</v>
      </c>
      <c r="DS625" s="6">
        <f>+IFERROR(VALUE(RIGHT(Tabla21[[#This Row],[B2B]],6)),"")</f>
        <v>5054</v>
      </c>
      <c r="DT625" s="6" t="str">
        <f>+IFERROR(VLOOKUP(DR625,Auxiliar!$A:$C,2,0),"")</f>
        <v>CORONA PORRON</v>
      </c>
      <c r="DU625" s="7" t="str">
        <f>+IFERROR(VLOOKUP(DR625,Auxiliar!$A:$C,3,0),"")</f>
        <v>1b 5% | 20b 0%</v>
      </c>
      <c r="DW625" s="1">
        <v>11856</v>
      </c>
      <c r="DX625" s="12" t="s">
        <v>43</v>
      </c>
      <c r="DY625" s="6">
        <f>+IFERROR(VALUE(RIGHT(Tabla22[[#This Row],[B2B]],6)),"")</f>
        <v>11856</v>
      </c>
      <c r="DZ625" s="6" t="str">
        <f>+IFERROR(VLOOKUP(DX625,Auxiliar!$A:$C,2,0),"")</f>
        <v xml:space="preserve">VALUE LATA </v>
      </c>
      <c r="EA625" s="7" t="str">
        <f>+IFERROR(VLOOKUP(DX625,Auxiliar!$A:$C,3,0),"")</f>
        <v>1b 15% | 100b 18%</v>
      </c>
      <c r="EC625" s="1">
        <v>11850</v>
      </c>
      <c r="ED625" s="12" t="s">
        <v>47</v>
      </c>
      <c r="EE625" s="6">
        <f>+IFERROR(VALUE(RIGHT(Tabla23[[#This Row],[B2B]],6)),"")</f>
        <v>11850</v>
      </c>
      <c r="EF625" s="6" t="str">
        <f>+IFERROR(VLOOKUP(ED625,Auxiliar!$A:$C,2,0),"")</f>
        <v>VALUE LATON</v>
      </c>
      <c r="EG625" s="7" t="str">
        <f>+IFERROR(VLOOKUP(ED625,Auxiliar!$A:$C,3,0),"")</f>
        <v>1b 10% | 5b 15% | 192b 0%</v>
      </c>
      <c r="EI625" s="1"/>
      <c r="EJ625" s="12"/>
      <c r="EK625" s="6" t="str">
        <f>+IFERROR(VALUE(RIGHT(Tabla24[[#This Row],[B2B]],6)),"")</f>
        <v/>
      </c>
      <c r="EL625" s="6" t="str">
        <f>+IFERROR(VLOOKUP(EJ625,Auxiliar!$A:$C,2,0),"")</f>
        <v/>
      </c>
      <c r="EM625" s="7" t="str">
        <f>+IFERROR(VLOOKUP(EJ625,Auxiliar!$A:$C,3,0),"")</f>
        <v/>
      </c>
      <c r="EO625" s="1"/>
      <c r="EP625" s="12"/>
      <c r="EQ625" s="6" t="str">
        <f>+IFERROR(VALUE(RIGHT(Tabla25[[#This Row],[B2B]],6)),"")</f>
        <v/>
      </c>
      <c r="ER625" s="6" t="str">
        <f>+IFERROR(VLOOKUP(EP625,Auxiliar!$A:$C,2,0),"")</f>
        <v/>
      </c>
      <c r="ES625" s="7" t="str">
        <f>+IFERROR(VLOOKUP(EP625,Auxiliar!$A:$C,3,0),"")</f>
        <v/>
      </c>
      <c r="EU625" s="1"/>
      <c r="EV625" s="12"/>
      <c r="EW625" s="6" t="str">
        <f>+IFERROR(VALUE(RIGHT(Tabla26[[#This Row],[B2B]],6)),"")</f>
        <v/>
      </c>
      <c r="EX625" s="6" t="str">
        <f>+IFERROR(VLOOKUP(EV625,Auxiliar!$A:$C,2,0),"")</f>
        <v/>
      </c>
      <c r="EY625" s="7" t="str">
        <f>+IFERROR(VLOOKUP(EV625,Auxiliar!$A:$C,3,0),"")</f>
        <v/>
      </c>
      <c r="EZ625" s="1"/>
      <c r="FA625" s="12"/>
      <c r="FB625" s="6" t="str">
        <f>+IFERROR(VALUE(RIGHT(Tabla27[[#This Row],[B2B]],6)),"")</f>
        <v/>
      </c>
      <c r="FC625" s="6" t="str">
        <f>+IFERROR(VLOOKUP(FA625,Auxiliar!$A:$C,2,0),"")</f>
        <v/>
      </c>
      <c r="FD625" s="7" t="str">
        <f>+IFERROR(VLOOKUP(FA625,Auxiliar!$A:$C,3,0),"")</f>
        <v/>
      </c>
      <c r="FE625" s="1"/>
      <c r="FF625" s="12"/>
      <c r="FG625" s="6" t="str">
        <f>+IFERROR(VALUE(RIGHT(Tabla28[[#This Row],[B2B]],6)),"")</f>
        <v/>
      </c>
      <c r="FH625" s="6" t="str">
        <f>+IFERROR(VLOOKUP(FF625,Auxiliar!$A:$C,2,0),"")</f>
        <v/>
      </c>
      <c r="FI625" s="7" t="str">
        <f>+IFERROR(VLOOKUP(FF625,Auxiliar!$A:$C,3,0),"")</f>
        <v/>
      </c>
      <c r="FJ625" s="1"/>
      <c r="FK625" s="12"/>
      <c r="FL625" s="6" t="str">
        <f>+IFERROR(VALUE(RIGHT(Tabla29[[#This Row],[B2B]],6)),"")</f>
        <v/>
      </c>
      <c r="FM625" s="6" t="str">
        <f>+IFERROR(VLOOKUP(FK625,Auxiliar!$A:$C,2,0),"")</f>
        <v/>
      </c>
      <c r="FN625" s="7" t="str">
        <f>+IFERROR(VLOOKUP(FK625,Auxiliar!$A:$C,3,0),"")</f>
        <v/>
      </c>
      <c r="FO625" s="1"/>
      <c r="FP625" s="12"/>
      <c r="FQ625" s="6" t="str">
        <f>+IFERROR(VALUE(RIGHT(Tabla30[[#This Row],[B2B]],6)),"")</f>
        <v/>
      </c>
      <c r="FR625" s="6" t="str">
        <f>+IFERROR(VLOOKUP(FP625,Auxiliar!$A:$C,2,0),"")</f>
        <v/>
      </c>
      <c r="FS625" s="7"/>
      <c r="FT625" s="1"/>
      <c r="FU625" s="12"/>
      <c r="FV625" s="6" t="str">
        <f>+IFERROR(VALUE(RIGHT(Tabla31[[#This Row],[B2B]],6)),"")</f>
        <v/>
      </c>
      <c r="FW625" s="6" t="str">
        <f>+IFERROR(VLOOKUP(FU625,Auxiliar!$A:$C,2,0),"")</f>
        <v/>
      </c>
      <c r="FX625" s="7" t="str">
        <f>+IFERROR(VLOOKUP(FU625,Auxiliar!$A:$C,3,0),"")</f>
        <v/>
      </c>
      <c r="FY625" s="1"/>
      <c r="FZ625" s="12"/>
      <c r="GA625" s="6" t="str">
        <f>+IFERROR(VALUE(RIGHT(Tabla32[[#This Row],[B2B]],6)),"")</f>
        <v/>
      </c>
      <c r="GB625" s="6" t="str">
        <f>+IFERROR(VLOOKUP(FZ625,Auxiliar!$A:$C,2,0),"")</f>
        <v/>
      </c>
      <c r="GC625" s="7" t="str">
        <f>+IFERROR(VLOOKUP(FZ625,Auxiliar!$A:$C,3,0),"")</f>
        <v/>
      </c>
      <c r="GD625" s="1"/>
      <c r="GE625" s="12"/>
      <c r="GF625" s="6" t="str">
        <f>+IFERROR(VALUE(RIGHT(Tabla33[[#This Row],[B2B]],6)),"")</f>
        <v/>
      </c>
      <c r="GG625" s="6" t="str">
        <f>+IFERROR(VLOOKUP(GE625,Auxiliar!$A:$C,2,0),"")</f>
        <v/>
      </c>
      <c r="GH625" s="7" t="str">
        <f>+IFERROR(VLOOKUP(GE625,Auxiliar!$A:$C,3,0),"")</f>
        <v/>
      </c>
    </row>
    <row r="626" spans="1:190" x14ac:dyDescent="0.25">
      <c r="A626" s="1"/>
      <c r="B626" s="1"/>
      <c r="C626" t="str">
        <f>+IFERROR(VLOOKUP(B626,Auxiliar!$A:$C,2,0),"")</f>
        <v/>
      </c>
      <c r="D626" s="5" t="str">
        <f>+IFERROR(VLOOKUP(B626,Auxiliar!$A:$C,3,0),"")</f>
        <v/>
      </c>
      <c r="S626" s="1">
        <v>6288</v>
      </c>
      <c r="T626" s="1" t="s">
        <v>9</v>
      </c>
      <c r="U626" s="6">
        <f>+IFERROR(VALUE(RIGHT(Tabla4[[#This Row],[B2B]],6)),"")</f>
        <v>6288</v>
      </c>
      <c r="V626" s="6" t="str">
        <f>+IFERROR(VLOOKUP(T626,Auxiliar!$A:$C,2,0),"")</f>
        <v>CORE</v>
      </c>
      <c r="W626" s="7" t="str">
        <f>+IFERROR(VLOOKUP(T626,Auxiliar!$A:$C,3,0),"")</f>
        <v>0b 1% | 2b 5% | 4b 6%</v>
      </c>
      <c r="AK626" s="1">
        <v>6041</v>
      </c>
      <c r="AL626" s="1" t="s">
        <v>30</v>
      </c>
      <c r="AM626" s="6">
        <f>+IFERROR(VALUE(RIGHT(Tabla7[[#This Row],[B2B]],6)),"")</f>
        <v>6041</v>
      </c>
      <c r="AN626" s="6" t="str">
        <f>+IFERROR(VLOOKUP(AL626,Auxiliar!$A:$C,2,0),"")</f>
        <v>LATONES</v>
      </c>
      <c r="AO626" s="7" t="str">
        <f>+IFERROR(VLOOKUP(AL626,Auxiliar!$A:$C,3,0),"")</f>
        <v>1b 4% | 5b 7% | 97b 0%</v>
      </c>
      <c r="AW626" s="1"/>
      <c r="AX626" s="1" t="s">
        <v>32</v>
      </c>
      <c r="AY626" s="6" t="str">
        <f>+IFERROR(VALUE(RIGHT(Tabla9[[#This Row],[B2B]],6)),"")</f>
        <v/>
      </c>
      <c r="AZ626" s="6" t="str">
        <f>+IFERROR(VLOOKUP(AX626,Auxiliar!$A:$C,2,0),"")</f>
        <v>LATONES</v>
      </c>
      <c r="BA626" s="7" t="str">
        <f>+IFERROR(VLOOKUP(AX626,Auxiliar!$A:$C,3,0),"")</f>
        <v>2b 3% | 4b 4% | 6b 5% | 10b 8%  | 385b 0%</v>
      </c>
      <c r="BI626" s="1"/>
      <c r="BJ626" s="1"/>
      <c r="BK626" s="6" t="str">
        <f>+IFERROR(VALUE(RIGHT(Tabla11[[#This Row],[B2B]],6)),"")</f>
        <v/>
      </c>
      <c r="BL626" s="6" t="str">
        <f>+IFERROR(VLOOKUP(BJ626,Auxiliar!$A:$C,2,0),"")</f>
        <v/>
      </c>
      <c r="BM626" s="7" t="str">
        <f>+IFERROR(VLOOKUP(BJ626,Auxiliar!$A:$C,3,0),"")</f>
        <v/>
      </c>
      <c r="BO626" s="1">
        <v>2847</v>
      </c>
      <c r="BP626" s="1" t="s">
        <v>39</v>
      </c>
      <c r="BQ626" s="6">
        <f>+IFERROR(VALUE(RIGHT(Tabla12[[#This Row],[B2B]],6)),"")</f>
        <v>2847</v>
      </c>
      <c r="BR626" s="6" t="str">
        <f>+IFERROR(VLOOKUP(BP626,Auxiliar!$A:$C,2,0),"")</f>
        <v>VALUE LITRO</v>
      </c>
      <c r="BS626" s="7" t="str">
        <f>+IFERROR(VLOOKUP(BP626,Auxiliar!$A:$C,3,0),"")</f>
        <v>1b 12%</v>
      </c>
      <c r="CA626" s="1">
        <v>5091</v>
      </c>
      <c r="CB626" s="1" t="s">
        <v>35</v>
      </c>
      <c r="CC626" s="6">
        <f>+IFERROR(VALUE(RIGHT(Tabla14[[#This Row],[B2B]],6)),"")</f>
        <v>5091</v>
      </c>
      <c r="CD626" s="6" t="str">
        <f>+IFERROR(VLOOKUP(CB626,Auxiliar!$A:$C,2,0),"")</f>
        <v>Corona 710cc</v>
      </c>
      <c r="CE626" s="7" t="str">
        <f>+IFERROR(VLOOKUP(CB626,Auxiliar!$A:$C,3,0),"")</f>
        <v>1b 10% | 85b 0%</v>
      </c>
      <c r="CG626" s="1"/>
      <c r="CH626" s="1"/>
      <c r="CI626" s="6" t="str">
        <f>+IFERROR(VALUE(RIGHT(Tabla15[[#This Row],[B2B]],6)),"")</f>
        <v/>
      </c>
      <c r="CJ626" s="6" t="str">
        <f>+IFERROR(VLOOKUP(CH626,Auxiliar!$A:$C,2,0),"")</f>
        <v/>
      </c>
      <c r="CK626" s="7" t="str">
        <f>+IFERROR(VLOOKUP(CH626,Auxiliar!$A:$C,3,0),"")</f>
        <v/>
      </c>
      <c r="CM626" s="1">
        <v>5058</v>
      </c>
      <c r="CN626" s="1" t="s">
        <v>20</v>
      </c>
      <c r="CO626" s="6">
        <v>5058</v>
      </c>
      <c r="CP626" s="6" t="s">
        <v>20</v>
      </c>
      <c r="CQ626" s="7" t="s">
        <v>21</v>
      </c>
      <c r="CS626" s="1"/>
      <c r="CT626" s="1"/>
      <c r="CU626" s="6" t="str">
        <f>+IFERROR(VALUE(RIGHT(Tabla17[[#This Row],[B2B]],6)),"")</f>
        <v/>
      </c>
      <c r="CV626" s="6" t="str">
        <f>+IFERROR(VLOOKUP(CT626,Auxiliar!$A:$C,2,0),"")</f>
        <v/>
      </c>
      <c r="CW626" s="7" t="str">
        <f>+IFERROR(VLOOKUP(CT626,Auxiliar!$A:$C,3,0),"")</f>
        <v/>
      </c>
      <c r="CY626" s="1">
        <v>5058</v>
      </c>
      <c r="CZ626" s="1" t="s">
        <v>16</v>
      </c>
      <c r="DA626" s="6">
        <f>+IFERROR(VALUE(RIGHT(Tabla18[[#This Row],[B2B]],6)),"")</f>
        <v>5058</v>
      </c>
      <c r="DB626" s="6" t="str">
        <f>+IFERROR(VLOOKUP(CZ626,Auxiliar!$A:$C,2,0),"")</f>
        <v>PREMIUM</v>
      </c>
      <c r="DC626" s="7" t="str">
        <f>+IFERROR(VLOOKUP(CZ626,Auxiliar!$A:$C,3,0),"")</f>
        <v>0b 0% | 2b 2% | 5b 3,5% | 10b 5%</v>
      </c>
      <c r="DE626" s="1">
        <v>5058</v>
      </c>
      <c r="DF626" s="1" t="s">
        <v>19</v>
      </c>
      <c r="DG626" s="6">
        <f>+IFERROR(VALUE(RIGHT(Tabla19[[#This Row],[B2B]],6)),"")</f>
        <v>5058</v>
      </c>
      <c r="DH626" s="6" t="str">
        <f>+IFERROR(VLOOKUP(DF626,Auxiliar!$A:$C,2,0),"")</f>
        <v>MICHELOB</v>
      </c>
      <c r="DI626" s="7" t="str">
        <f>+IFERROR(VLOOKUP(DF626,Auxiliar!$A:$C,3,0),"")</f>
        <v>1b 7% | 3b 22% | 8b 27%</v>
      </c>
      <c r="DK626" s="1"/>
      <c r="DL626" s="1"/>
      <c r="DM626" s="6" t="str">
        <f>+IFERROR(VALUE(RIGHT(Tabla20[[#This Row],[B2B]],6)),"")</f>
        <v/>
      </c>
      <c r="DN626" s="6" t="str">
        <f>+IFERROR(VLOOKUP(DL626,Auxiliar!$A:$C,2,0),"")</f>
        <v/>
      </c>
      <c r="DO626" s="7" t="str">
        <f>+IFERROR(VLOOKUP(DL626,Auxiliar!$A:$C,3,0),"")</f>
        <v/>
      </c>
      <c r="DQ626" s="1">
        <v>5056</v>
      </c>
      <c r="DR626" s="12" t="s">
        <v>24</v>
      </c>
      <c r="DS626" s="6">
        <f>+IFERROR(VALUE(RIGHT(Tabla21[[#This Row],[B2B]],6)),"")</f>
        <v>5056</v>
      </c>
      <c r="DT626" s="6" t="str">
        <f>+IFERROR(VLOOKUP(DR626,Auxiliar!$A:$C,2,0),"")</f>
        <v>CORONA PORRON</v>
      </c>
      <c r="DU626" s="7" t="str">
        <f>+IFERROR(VLOOKUP(DR626,Auxiliar!$A:$C,3,0),"")</f>
        <v>1b 5% | 20b 0%</v>
      </c>
      <c r="DW626" s="1">
        <v>11858</v>
      </c>
      <c r="DX626" s="12" t="s">
        <v>43</v>
      </c>
      <c r="DY626" s="6">
        <f>+IFERROR(VALUE(RIGHT(Tabla22[[#This Row],[B2B]],6)),"")</f>
        <v>11858</v>
      </c>
      <c r="DZ626" s="6" t="str">
        <f>+IFERROR(VLOOKUP(DX626,Auxiliar!$A:$C,2,0),"")</f>
        <v xml:space="preserve">VALUE LATA </v>
      </c>
      <c r="EA626" s="7" t="str">
        <f>+IFERROR(VLOOKUP(DX626,Auxiliar!$A:$C,3,0),"")</f>
        <v>1b 15% | 100b 18%</v>
      </c>
      <c r="EC626" s="1">
        <v>2846</v>
      </c>
      <c r="ED626" s="12" t="s">
        <v>47</v>
      </c>
      <c r="EE626" s="6">
        <f>+IFERROR(VALUE(RIGHT(Tabla23[[#This Row],[B2B]],6)),"")</f>
        <v>2846</v>
      </c>
      <c r="EF626" s="6" t="str">
        <f>+IFERROR(VLOOKUP(ED626,Auxiliar!$A:$C,2,0),"")</f>
        <v>VALUE LATON</v>
      </c>
      <c r="EG626" s="7" t="str">
        <f>+IFERROR(VLOOKUP(ED626,Auxiliar!$A:$C,3,0),"")</f>
        <v>1b 10% | 5b 15% | 192b 0%</v>
      </c>
      <c r="EI626" s="1"/>
      <c r="EJ626" s="12"/>
      <c r="EK626" s="6" t="str">
        <f>+IFERROR(VALUE(RIGHT(Tabla24[[#This Row],[B2B]],6)),"")</f>
        <v/>
      </c>
      <c r="EL626" s="6" t="str">
        <f>+IFERROR(VLOOKUP(EJ626,Auxiliar!$A:$C,2,0),"")</f>
        <v/>
      </c>
      <c r="EM626" s="7" t="str">
        <f>+IFERROR(VLOOKUP(EJ626,Auxiliar!$A:$C,3,0),"")</f>
        <v/>
      </c>
      <c r="EO626" s="1"/>
      <c r="EP626" s="12"/>
      <c r="EQ626" s="6" t="str">
        <f>+IFERROR(VALUE(RIGHT(Tabla25[[#This Row],[B2B]],6)),"")</f>
        <v/>
      </c>
      <c r="ER626" s="6" t="str">
        <f>+IFERROR(VLOOKUP(EP626,Auxiliar!$A:$C,2,0),"")</f>
        <v/>
      </c>
      <c r="ES626" s="7" t="str">
        <f>+IFERROR(VLOOKUP(EP626,Auxiliar!$A:$C,3,0),"")</f>
        <v/>
      </c>
      <c r="EU626" s="1"/>
      <c r="EV626" s="12"/>
      <c r="EW626" s="6" t="str">
        <f>+IFERROR(VALUE(RIGHT(Tabla26[[#This Row],[B2B]],6)),"")</f>
        <v/>
      </c>
      <c r="EX626" s="6" t="str">
        <f>+IFERROR(VLOOKUP(EV626,Auxiliar!$A:$C,2,0),"")</f>
        <v/>
      </c>
      <c r="EY626" s="7" t="str">
        <f>+IFERROR(VLOOKUP(EV626,Auxiliar!$A:$C,3,0),"")</f>
        <v/>
      </c>
      <c r="EZ626" s="1"/>
      <c r="FA626" s="12"/>
      <c r="FB626" s="6" t="str">
        <f>+IFERROR(VALUE(RIGHT(Tabla27[[#This Row],[B2B]],6)),"")</f>
        <v/>
      </c>
      <c r="FC626" s="6" t="str">
        <f>+IFERROR(VLOOKUP(FA626,Auxiliar!$A:$C,2,0),"")</f>
        <v/>
      </c>
      <c r="FD626" s="7" t="str">
        <f>+IFERROR(VLOOKUP(FA626,Auxiliar!$A:$C,3,0),"")</f>
        <v/>
      </c>
      <c r="FE626" s="1"/>
      <c r="FF626" s="12"/>
      <c r="FG626" s="6" t="str">
        <f>+IFERROR(VALUE(RIGHT(Tabla28[[#This Row],[B2B]],6)),"")</f>
        <v/>
      </c>
      <c r="FH626" s="6" t="str">
        <f>+IFERROR(VLOOKUP(FF626,Auxiliar!$A:$C,2,0),"")</f>
        <v/>
      </c>
      <c r="FI626" s="7" t="str">
        <f>+IFERROR(VLOOKUP(FF626,Auxiliar!$A:$C,3,0),"")</f>
        <v/>
      </c>
      <c r="FJ626" s="1"/>
      <c r="FK626" s="12"/>
      <c r="FL626" s="6" t="str">
        <f>+IFERROR(VALUE(RIGHT(Tabla29[[#This Row],[B2B]],6)),"")</f>
        <v/>
      </c>
      <c r="FM626" s="6" t="str">
        <f>+IFERROR(VLOOKUP(FK626,Auxiliar!$A:$C,2,0),"")</f>
        <v/>
      </c>
      <c r="FN626" s="7" t="str">
        <f>+IFERROR(VLOOKUP(FK626,Auxiliar!$A:$C,3,0),"")</f>
        <v/>
      </c>
      <c r="FO626" s="1"/>
      <c r="FP626" s="12"/>
      <c r="FQ626" s="6" t="str">
        <f>+IFERROR(VALUE(RIGHT(Tabla30[[#This Row],[B2B]],6)),"")</f>
        <v/>
      </c>
      <c r="FR626" s="6" t="str">
        <f>+IFERROR(VLOOKUP(FP626,Auxiliar!$A:$C,2,0),"")</f>
        <v/>
      </c>
      <c r="FS626" s="7"/>
      <c r="FT626" s="1"/>
      <c r="FU626" s="12"/>
      <c r="FV626" s="6" t="str">
        <f>+IFERROR(VALUE(RIGHT(Tabla31[[#This Row],[B2B]],6)),"")</f>
        <v/>
      </c>
      <c r="FW626" s="6" t="str">
        <f>+IFERROR(VLOOKUP(FU626,Auxiliar!$A:$C,2,0),"")</f>
        <v/>
      </c>
      <c r="FX626" s="7" t="str">
        <f>+IFERROR(VLOOKUP(FU626,Auxiliar!$A:$C,3,0),"")</f>
        <v/>
      </c>
      <c r="FY626" s="1"/>
      <c r="FZ626" s="12"/>
      <c r="GA626" s="6" t="str">
        <f>+IFERROR(VALUE(RIGHT(Tabla32[[#This Row],[B2B]],6)),"")</f>
        <v/>
      </c>
      <c r="GB626" s="6" t="str">
        <f>+IFERROR(VLOOKUP(FZ626,Auxiliar!$A:$C,2,0),"")</f>
        <v/>
      </c>
      <c r="GC626" s="7" t="str">
        <f>+IFERROR(VLOOKUP(FZ626,Auxiliar!$A:$C,3,0),"")</f>
        <v/>
      </c>
      <c r="GD626" s="1"/>
      <c r="GE626" s="12"/>
      <c r="GF626" s="6" t="str">
        <f>+IFERROR(VALUE(RIGHT(Tabla33[[#This Row],[B2B]],6)),"")</f>
        <v/>
      </c>
      <c r="GG626" s="6" t="str">
        <f>+IFERROR(VLOOKUP(GE626,Auxiliar!$A:$C,2,0),"")</f>
        <v/>
      </c>
      <c r="GH626" s="7" t="str">
        <f>+IFERROR(VLOOKUP(GE626,Auxiliar!$A:$C,3,0),"")</f>
        <v/>
      </c>
    </row>
    <row r="627" spans="1:190" x14ac:dyDescent="0.25">
      <c r="A627" s="1"/>
      <c r="B627" s="1"/>
      <c r="C627" t="str">
        <f>+IFERROR(VLOOKUP(B627,Auxiliar!$A:$C,2,0),"")</f>
        <v/>
      </c>
      <c r="D627" s="5" t="str">
        <f>+IFERROR(VLOOKUP(B627,Auxiliar!$A:$C,3,0),"")</f>
        <v/>
      </c>
      <c r="S627" s="1">
        <v>6294</v>
      </c>
      <c r="T627" s="1" t="s">
        <v>9</v>
      </c>
      <c r="U627" s="6">
        <f>+IFERROR(VALUE(RIGHT(Tabla4[[#This Row],[B2B]],6)),"")</f>
        <v>6294</v>
      </c>
      <c r="V627" s="6" t="str">
        <f>+IFERROR(VLOOKUP(T627,Auxiliar!$A:$C,2,0),"")</f>
        <v>CORE</v>
      </c>
      <c r="W627" s="7" t="str">
        <f>+IFERROR(VLOOKUP(T627,Auxiliar!$A:$C,3,0),"")</f>
        <v>0b 1% | 2b 5% | 4b 6%</v>
      </c>
      <c r="AK627" s="1">
        <v>6057</v>
      </c>
      <c r="AL627" s="1" t="s">
        <v>30</v>
      </c>
      <c r="AM627" s="6">
        <f>+IFERROR(VALUE(RIGHT(Tabla7[[#This Row],[B2B]],6)),"")</f>
        <v>6057</v>
      </c>
      <c r="AN627" s="6" t="str">
        <f>+IFERROR(VLOOKUP(AL627,Auxiliar!$A:$C,2,0),"")</f>
        <v>LATONES</v>
      </c>
      <c r="AO627" s="7" t="str">
        <f>+IFERROR(VLOOKUP(AL627,Auxiliar!$A:$C,3,0),"")</f>
        <v>1b 4% | 5b 7% | 97b 0%</v>
      </c>
      <c r="AW627" s="1"/>
      <c r="AX627" s="1" t="s">
        <v>32</v>
      </c>
      <c r="AY627" s="6" t="str">
        <f>+IFERROR(VALUE(RIGHT(Tabla9[[#This Row],[B2B]],6)),"")</f>
        <v/>
      </c>
      <c r="AZ627" s="6" t="str">
        <f>+IFERROR(VLOOKUP(AX627,Auxiliar!$A:$C,2,0),"")</f>
        <v>LATONES</v>
      </c>
      <c r="BA627" s="7" t="str">
        <f>+IFERROR(VLOOKUP(AX627,Auxiliar!$A:$C,3,0),"")</f>
        <v>2b 3% | 4b 4% | 6b 5% | 10b 8%  | 385b 0%</v>
      </c>
      <c r="BI627" s="1"/>
      <c r="BJ627" s="1"/>
      <c r="BK627" s="6" t="str">
        <f>+IFERROR(VALUE(RIGHT(Tabla11[[#This Row],[B2B]],6)),"")</f>
        <v/>
      </c>
      <c r="BL627" s="6" t="str">
        <f>+IFERROR(VLOOKUP(BJ627,Auxiliar!$A:$C,2,0),"")</f>
        <v/>
      </c>
      <c r="BM627" s="7" t="str">
        <f>+IFERROR(VLOOKUP(BJ627,Auxiliar!$A:$C,3,0),"")</f>
        <v/>
      </c>
      <c r="BO627" s="1">
        <v>11854</v>
      </c>
      <c r="BP627" s="1" t="s">
        <v>39</v>
      </c>
      <c r="BQ627" s="6">
        <f>+IFERROR(VALUE(RIGHT(Tabla12[[#This Row],[B2B]],6)),"")</f>
        <v>11854</v>
      </c>
      <c r="BR627" s="6" t="str">
        <f>+IFERROR(VLOOKUP(BP627,Auxiliar!$A:$C,2,0),"")</f>
        <v>VALUE LITRO</v>
      </c>
      <c r="BS627" s="7" t="str">
        <f>+IFERROR(VLOOKUP(BP627,Auxiliar!$A:$C,3,0),"")</f>
        <v>1b 12%</v>
      </c>
      <c r="CA627" s="1">
        <v>5104</v>
      </c>
      <c r="CB627" s="1" t="s">
        <v>35</v>
      </c>
      <c r="CC627" s="6">
        <f>+IFERROR(VALUE(RIGHT(Tabla14[[#This Row],[B2B]],6)),"")</f>
        <v>5104</v>
      </c>
      <c r="CD627" s="6" t="str">
        <f>+IFERROR(VLOOKUP(CB627,Auxiliar!$A:$C,2,0),"")</f>
        <v>Corona 710cc</v>
      </c>
      <c r="CE627" s="7" t="str">
        <f>+IFERROR(VLOOKUP(CB627,Auxiliar!$A:$C,3,0),"")</f>
        <v>1b 10% | 85b 0%</v>
      </c>
      <c r="CG627" s="1"/>
      <c r="CH627" s="1"/>
      <c r="CI627" s="6" t="str">
        <f>+IFERROR(VALUE(RIGHT(Tabla15[[#This Row],[B2B]],6)),"")</f>
        <v/>
      </c>
      <c r="CJ627" s="6" t="str">
        <f>+IFERROR(VLOOKUP(CH627,Auxiliar!$A:$C,2,0),"")</f>
        <v/>
      </c>
      <c r="CK627" s="7" t="str">
        <f>+IFERROR(VLOOKUP(CH627,Auxiliar!$A:$C,3,0),"")</f>
        <v/>
      </c>
      <c r="CM627" s="1">
        <v>5061</v>
      </c>
      <c r="CN627" s="1" t="s">
        <v>20</v>
      </c>
      <c r="CO627" s="6">
        <v>5061</v>
      </c>
      <c r="CP627" s="6" t="s">
        <v>20</v>
      </c>
      <c r="CQ627" s="7" t="s">
        <v>21</v>
      </c>
      <c r="CS627" s="1"/>
      <c r="CT627" s="1"/>
      <c r="CU627" s="6" t="str">
        <f>+IFERROR(VALUE(RIGHT(Tabla17[[#This Row],[B2B]],6)),"")</f>
        <v/>
      </c>
      <c r="CV627" s="6" t="str">
        <f>+IFERROR(VLOOKUP(CT627,Auxiliar!$A:$C,2,0),"")</f>
        <v/>
      </c>
      <c r="CW627" s="7" t="str">
        <f>+IFERROR(VLOOKUP(CT627,Auxiliar!$A:$C,3,0),"")</f>
        <v/>
      </c>
      <c r="CY627" s="1">
        <v>5061</v>
      </c>
      <c r="CZ627" s="1" t="s">
        <v>16</v>
      </c>
      <c r="DA627" s="6">
        <f>+IFERROR(VALUE(RIGHT(Tabla18[[#This Row],[B2B]],6)),"")</f>
        <v>5061</v>
      </c>
      <c r="DB627" s="6" t="str">
        <f>+IFERROR(VLOOKUP(CZ627,Auxiliar!$A:$C,2,0),"")</f>
        <v>PREMIUM</v>
      </c>
      <c r="DC627" s="7" t="str">
        <f>+IFERROR(VLOOKUP(CZ627,Auxiliar!$A:$C,3,0),"")</f>
        <v>0b 0% | 2b 2% | 5b 3,5% | 10b 5%</v>
      </c>
      <c r="DE627" s="1">
        <v>5061</v>
      </c>
      <c r="DF627" s="1" t="s">
        <v>19</v>
      </c>
      <c r="DG627" s="6">
        <f>+IFERROR(VALUE(RIGHT(Tabla19[[#This Row],[B2B]],6)),"")</f>
        <v>5061</v>
      </c>
      <c r="DH627" s="6" t="str">
        <f>+IFERROR(VLOOKUP(DF627,Auxiliar!$A:$C,2,0),"")</f>
        <v>MICHELOB</v>
      </c>
      <c r="DI627" s="7" t="str">
        <f>+IFERROR(VLOOKUP(DF627,Auxiliar!$A:$C,3,0),"")</f>
        <v>1b 7% | 3b 22% | 8b 27%</v>
      </c>
      <c r="DK627" s="1"/>
      <c r="DL627" s="1"/>
      <c r="DM627" s="6" t="str">
        <f>+IFERROR(VALUE(RIGHT(Tabla20[[#This Row],[B2B]],6)),"")</f>
        <v/>
      </c>
      <c r="DN627" s="6" t="str">
        <f>+IFERROR(VLOOKUP(DL627,Auxiliar!$A:$C,2,0),"")</f>
        <v/>
      </c>
      <c r="DO627" s="7" t="str">
        <f>+IFERROR(VLOOKUP(DL627,Auxiliar!$A:$C,3,0),"")</f>
        <v/>
      </c>
      <c r="DQ627" s="1">
        <v>5058</v>
      </c>
      <c r="DR627" s="12" t="s">
        <v>24</v>
      </c>
      <c r="DS627" s="6">
        <f>+IFERROR(VALUE(RIGHT(Tabla21[[#This Row],[B2B]],6)),"")</f>
        <v>5058</v>
      </c>
      <c r="DT627" s="6" t="str">
        <f>+IFERROR(VLOOKUP(DR627,Auxiliar!$A:$C,2,0),"")</f>
        <v>CORONA PORRON</v>
      </c>
      <c r="DU627" s="7" t="str">
        <f>+IFERROR(VLOOKUP(DR627,Auxiliar!$A:$C,3,0),"")</f>
        <v>1b 5% | 20b 0%</v>
      </c>
      <c r="DW627" s="1">
        <v>11860</v>
      </c>
      <c r="DX627" s="12" t="s">
        <v>43</v>
      </c>
      <c r="DY627" s="6">
        <f>+IFERROR(VALUE(RIGHT(Tabla22[[#This Row],[B2B]],6)),"")</f>
        <v>11860</v>
      </c>
      <c r="DZ627" s="6" t="str">
        <f>+IFERROR(VLOOKUP(DX627,Auxiliar!$A:$C,2,0),"")</f>
        <v xml:space="preserve">VALUE LATA </v>
      </c>
      <c r="EA627" s="7" t="str">
        <f>+IFERROR(VLOOKUP(DX627,Auxiliar!$A:$C,3,0),"")</f>
        <v>1b 15% | 100b 18%</v>
      </c>
      <c r="EC627" s="1">
        <v>2847</v>
      </c>
      <c r="ED627" s="12" t="s">
        <v>47</v>
      </c>
      <c r="EE627" s="6">
        <f>+IFERROR(VALUE(RIGHT(Tabla23[[#This Row],[B2B]],6)),"")</f>
        <v>2847</v>
      </c>
      <c r="EF627" s="6" t="str">
        <f>+IFERROR(VLOOKUP(ED627,Auxiliar!$A:$C,2,0),"")</f>
        <v>VALUE LATON</v>
      </c>
      <c r="EG627" s="7" t="str">
        <f>+IFERROR(VLOOKUP(ED627,Auxiliar!$A:$C,3,0),"")</f>
        <v>1b 10% | 5b 15% | 192b 0%</v>
      </c>
      <c r="EI627" s="1"/>
      <c r="EJ627" s="12"/>
      <c r="EK627" s="6" t="str">
        <f>+IFERROR(VALUE(RIGHT(Tabla24[[#This Row],[B2B]],6)),"")</f>
        <v/>
      </c>
      <c r="EL627" s="6" t="str">
        <f>+IFERROR(VLOOKUP(EJ627,Auxiliar!$A:$C,2,0),"")</f>
        <v/>
      </c>
      <c r="EM627" s="7" t="str">
        <f>+IFERROR(VLOOKUP(EJ627,Auxiliar!$A:$C,3,0),"")</f>
        <v/>
      </c>
      <c r="EO627" s="1"/>
      <c r="EP627" s="12"/>
      <c r="EQ627" s="6" t="str">
        <f>+IFERROR(VALUE(RIGHT(Tabla25[[#This Row],[B2B]],6)),"")</f>
        <v/>
      </c>
      <c r="ER627" s="6" t="str">
        <f>+IFERROR(VLOOKUP(EP627,Auxiliar!$A:$C,2,0),"")</f>
        <v/>
      </c>
      <c r="ES627" s="7" t="str">
        <f>+IFERROR(VLOOKUP(EP627,Auxiliar!$A:$C,3,0),"")</f>
        <v/>
      </c>
      <c r="EU627" s="1"/>
      <c r="EV627" s="12"/>
      <c r="EW627" s="6" t="str">
        <f>+IFERROR(VALUE(RIGHT(Tabla26[[#This Row],[B2B]],6)),"")</f>
        <v/>
      </c>
      <c r="EX627" s="6" t="str">
        <f>+IFERROR(VLOOKUP(EV627,Auxiliar!$A:$C,2,0),"")</f>
        <v/>
      </c>
      <c r="EY627" s="7" t="str">
        <f>+IFERROR(VLOOKUP(EV627,Auxiliar!$A:$C,3,0),"")</f>
        <v/>
      </c>
      <c r="EZ627" s="1"/>
      <c r="FA627" s="12"/>
      <c r="FB627" s="6" t="str">
        <f>+IFERROR(VALUE(RIGHT(Tabla27[[#This Row],[B2B]],6)),"")</f>
        <v/>
      </c>
      <c r="FC627" s="6" t="str">
        <f>+IFERROR(VLOOKUP(FA627,Auxiliar!$A:$C,2,0),"")</f>
        <v/>
      </c>
      <c r="FD627" s="7" t="str">
        <f>+IFERROR(VLOOKUP(FA627,Auxiliar!$A:$C,3,0),"")</f>
        <v/>
      </c>
      <c r="FE627" s="1"/>
      <c r="FF627" s="12"/>
      <c r="FG627" s="6" t="str">
        <f>+IFERROR(VALUE(RIGHT(Tabla28[[#This Row],[B2B]],6)),"")</f>
        <v/>
      </c>
      <c r="FH627" s="6" t="str">
        <f>+IFERROR(VLOOKUP(FF627,Auxiliar!$A:$C,2,0),"")</f>
        <v/>
      </c>
      <c r="FI627" s="7" t="str">
        <f>+IFERROR(VLOOKUP(FF627,Auxiliar!$A:$C,3,0),"")</f>
        <v/>
      </c>
      <c r="FJ627" s="1"/>
      <c r="FK627" s="12"/>
      <c r="FL627" s="6" t="str">
        <f>+IFERROR(VALUE(RIGHT(Tabla29[[#This Row],[B2B]],6)),"")</f>
        <v/>
      </c>
      <c r="FM627" s="6" t="str">
        <f>+IFERROR(VLOOKUP(FK627,Auxiliar!$A:$C,2,0),"")</f>
        <v/>
      </c>
      <c r="FN627" s="7" t="str">
        <f>+IFERROR(VLOOKUP(FK627,Auxiliar!$A:$C,3,0),"")</f>
        <v/>
      </c>
      <c r="FO627" s="1"/>
      <c r="FP627" s="12"/>
      <c r="FQ627" s="6" t="str">
        <f>+IFERROR(VALUE(RIGHT(Tabla30[[#This Row],[B2B]],6)),"")</f>
        <v/>
      </c>
      <c r="FR627" s="6" t="str">
        <f>+IFERROR(VLOOKUP(FP627,Auxiliar!$A:$C,2,0),"")</f>
        <v/>
      </c>
      <c r="FS627" s="7"/>
      <c r="FT627" s="1"/>
      <c r="FU627" s="12"/>
      <c r="FV627" s="6" t="str">
        <f>+IFERROR(VALUE(RIGHT(Tabla31[[#This Row],[B2B]],6)),"")</f>
        <v/>
      </c>
      <c r="FW627" s="6" t="str">
        <f>+IFERROR(VLOOKUP(FU627,Auxiliar!$A:$C,2,0),"")</f>
        <v/>
      </c>
      <c r="FX627" s="7" t="str">
        <f>+IFERROR(VLOOKUP(FU627,Auxiliar!$A:$C,3,0),"")</f>
        <v/>
      </c>
      <c r="FY627" s="1"/>
      <c r="FZ627" s="12"/>
      <c r="GA627" s="6" t="str">
        <f>+IFERROR(VALUE(RIGHT(Tabla32[[#This Row],[B2B]],6)),"")</f>
        <v/>
      </c>
      <c r="GB627" s="6" t="str">
        <f>+IFERROR(VLOOKUP(FZ627,Auxiliar!$A:$C,2,0),"")</f>
        <v/>
      </c>
      <c r="GC627" s="7" t="str">
        <f>+IFERROR(VLOOKUP(FZ627,Auxiliar!$A:$C,3,0),"")</f>
        <v/>
      </c>
      <c r="GD627" s="1"/>
      <c r="GE627" s="12"/>
      <c r="GF627" s="6" t="str">
        <f>+IFERROR(VALUE(RIGHT(Tabla33[[#This Row],[B2B]],6)),"")</f>
        <v/>
      </c>
      <c r="GG627" s="6" t="str">
        <f>+IFERROR(VLOOKUP(GE627,Auxiliar!$A:$C,2,0),"")</f>
        <v/>
      </c>
      <c r="GH627" s="7" t="str">
        <f>+IFERROR(VLOOKUP(GE627,Auxiliar!$A:$C,3,0),"")</f>
        <v/>
      </c>
    </row>
    <row r="628" spans="1:190" x14ac:dyDescent="0.25">
      <c r="A628" s="1"/>
      <c r="B628" s="1"/>
      <c r="C628" t="str">
        <f>+IFERROR(VLOOKUP(B628,Auxiliar!$A:$C,2,0),"")</f>
        <v/>
      </c>
      <c r="D628" s="5" t="str">
        <f>+IFERROR(VLOOKUP(B628,Auxiliar!$A:$C,3,0),"")</f>
        <v/>
      </c>
      <c r="S628" s="1">
        <v>6297</v>
      </c>
      <c r="T628" s="1" t="s">
        <v>9</v>
      </c>
      <c r="U628" s="6">
        <f>+IFERROR(VALUE(RIGHT(Tabla4[[#This Row],[B2B]],6)),"")</f>
        <v>6297</v>
      </c>
      <c r="V628" s="6" t="str">
        <f>+IFERROR(VLOOKUP(T628,Auxiliar!$A:$C,2,0),"")</f>
        <v>CORE</v>
      </c>
      <c r="W628" s="7" t="str">
        <f>+IFERROR(VLOOKUP(T628,Auxiliar!$A:$C,3,0),"")</f>
        <v>0b 1% | 2b 5% | 4b 6%</v>
      </c>
      <c r="AK628" s="1">
        <v>6063</v>
      </c>
      <c r="AL628" s="1" t="s">
        <v>30</v>
      </c>
      <c r="AM628" s="6">
        <f>+IFERROR(VALUE(RIGHT(Tabla7[[#This Row],[B2B]],6)),"")</f>
        <v>6063</v>
      </c>
      <c r="AN628" s="6" t="str">
        <f>+IFERROR(VLOOKUP(AL628,Auxiliar!$A:$C,2,0),"")</f>
        <v>LATONES</v>
      </c>
      <c r="AO628" s="7" t="str">
        <f>+IFERROR(VLOOKUP(AL628,Auxiliar!$A:$C,3,0),"")</f>
        <v>1b 4% | 5b 7% | 97b 0%</v>
      </c>
      <c r="AW628" s="1"/>
      <c r="AX628" s="1" t="s">
        <v>32</v>
      </c>
      <c r="AY628" s="6" t="str">
        <f>+IFERROR(VALUE(RIGHT(Tabla9[[#This Row],[B2B]],6)),"")</f>
        <v/>
      </c>
      <c r="AZ628" s="6" t="str">
        <f>+IFERROR(VLOOKUP(AX628,Auxiliar!$A:$C,2,0),"")</f>
        <v>LATONES</v>
      </c>
      <c r="BA628" s="7" t="str">
        <f>+IFERROR(VLOOKUP(AX628,Auxiliar!$A:$C,3,0),"")</f>
        <v>2b 3% | 4b 4% | 6b 5% | 10b 8%  | 385b 0%</v>
      </c>
      <c r="BI628" s="1"/>
      <c r="BJ628" s="1"/>
      <c r="BK628" s="6" t="str">
        <f>+IFERROR(VALUE(RIGHT(Tabla11[[#This Row],[B2B]],6)),"")</f>
        <v/>
      </c>
      <c r="BL628" s="6" t="str">
        <f>+IFERROR(VLOOKUP(BJ628,Auxiliar!$A:$C,2,0),"")</f>
        <v/>
      </c>
      <c r="BM628" s="7" t="str">
        <f>+IFERROR(VLOOKUP(BJ628,Auxiliar!$A:$C,3,0),"")</f>
        <v/>
      </c>
      <c r="BO628" s="1">
        <v>2870</v>
      </c>
      <c r="BP628" s="1" t="s">
        <v>39</v>
      </c>
      <c r="BQ628" s="6">
        <f>+IFERROR(VALUE(RIGHT(Tabla12[[#This Row],[B2B]],6)),"")</f>
        <v>2870</v>
      </c>
      <c r="BR628" s="6" t="str">
        <f>+IFERROR(VLOOKUP(BP628,Auxiliar!$A:$C,2,0),"")</f>
        <v>VALUE LITRO</v>
      </c>
      <c r="BS628" s="7" t="str">
        <f>+IFERROR(VLOOKUP(BP628,Auxiliar!$A:$C,3,0),"")</f>
        <v>1b 12%</v>
      </c>
      <c r="CA628" s="1">
        <v>5107</v>
      </c>
      <c r="CB628" s="1" t="s">
        <v>35</v>
      </c>
      <c r="CC628" s="6">
        <f>+IFERROR(VALUE(RIGHT(Tabla14[[#This Row],[B2B]],6)),"")</f>
        <v>5107</v>
      </c>
      <c r="CD628" s="6" t="str">
        <f>+IFERROR(VLOOKUP(CB628,Auxiliar!$A:$C,2,0),"")</f>
        <v>Corona 710cc</v>
      </c>
      <c r="CE628" s="7" t="str">
        <f>+IFERROR(VLOOKUP(CB628,Auxiliar!$A:$C,3,0),"")</f>
        <v>1b 10% | 85b 0%</v>
      </c>
      <c r="CG628" s="1"/>
      <c r="CH628" s="1"/>
      <c r="CI628" s="6" t="str">
        <f>+IFERROR(VALUE(RIGHT(Tabla15[[#This Row],[B2B]],6)),"")</f>
        <v/>
      </c>
      <c r="CJ628" s="6" t="str">
        <f>+IFERROR(VLOOKUP(CH628,Auxiliar!$A:$C,2,0),"")</f>
        <v/>
      </c>
      <c r="CK628" s="7" t="str">
        <f>+IFERROR(VLOOKUP(CH628,Auxiliar!$A:$C,3,0),"")</f>
        <v/>
      </c>
      <c r="CM628" s="1">
        <v>5071</v>
      </c>
      <c r="CN628" s="1" t="s">
        <v>20</v>
      </c>
      <c r="CO628" s="6">
        <v>5071</v>
      </c>
      <c r="CP628" s="6" t="s">
        <v>20</v>
      </c>
      <c r="CQ628" s="7" t="s">
        <v>21</v>
      </c>
      <c r="CS628" s="1"/>
      <c r="CT628" s="1"/>
      <c r="CU628" s="6" t="str">
        <f>+IFERROR(VALUE(RIGHT(Tabla17[[#This Row],[B2B]],6)),"")</f>
        <v/>
      </c>
      <c r="CV628" s="6" t="str">
        <f>+IFERROR(VLOOKUP(CT628,Auxiliar!$A:$C,2,0),"")</f>
        <v/>
      </c>
      <c r="CW628" s="7" t="str">
        <f>+IFERROR(VLOOKUP(CT628,Auxiliar!$A:$C,3,0),"")</f>
        <v/>
      </c>
      <c r="CY628" s="1">
        <v>5071</v>
      </c>
      <c r="CZ628" s="1" t="s">
        <v>16</v>
      </c>
      <c r="DA628" s="6">
        <f>+IFERROR(VALUE(RIGHT(Tabla18[[#This Row],[B2B]],6)),"")</f>
        <v>5071</v>
      </c>
      <c r="DB628" s="6" t="str">
        <f>+IFERROR(VLOOKUP(CZ628,Auxiliar!$A:$C,2,0),"")</f>
        <v>PREMIUM</v>
      </c>
      <c r="DC628" s="7" t="str">
        <f>+IFERROR(VLOOKUP(CZ628,Auxiliar!$A:$C,3,0),"")</f>
        <v>0b 0% | 2b 2% | 5b 3,5% | 10b 5%</v>
      </c>
      <c r="DE628" s="1">
        <v>5071</v>
      </c>
      <c r="DF628" s="1" t="s">
        <v>19</v>
      </c>
      <c r="DG628" s="6">
        <f>+IFERROR(VALUE(RIGHT(Tabla19[[#This Row],[B2B]],6)),"")</f>
        <v>5071</v>
      </c>
      <c r="DH628" s="6" t="str">
        <f>+IFERROR(VLOOKUP(DF628,Auxiliar!$A:$C,2,0),"")</f>
        <v>MICHELOB</v>
      </c>
      <c r="DI628" s="7" t="str">
        <f>+IFERROR(VLOOKUP(DF628,Auxiliar!$A:$C,3,0),"")</f>
        <v>1b 7% | 3b 22% | 8b 27%</v>
      </c>
      <c r="DK628" s="1"/>
      <c r="DL628" s="1"/>
      <c r="DM628" s="6" t="str">
        <f>+IFERROR(VALUE(RIGHT(Tabla20[[#This Row],[B2B]],6)),"")</f>
        <v/>
      </c>
      <c r="DN628" s="6" t="str">
        <f>+IFERROR(VLOOKUP(DL628,Auxiliar!$A:$C,2,0),"")</f>
        <v/>
      </c>
      <c r="DO628" s="7" t="str">
        <f>+IFERROR(VLOOKUP(DL628,Auxiliar!$A:$C,3,0),"")</f>
        <v/>
      </c>
      <c r="DQ628" s="1">
        <v>5061</v>
      </c>
      <c r="DR628" s="12" t="s">
        <v>24</v>
      </c>
      <c r="DS628" s="6">
        <f>+IFERROR(VALUE(RIGHT(Tabla21[[#This Row],[B2B]],6)),"")</f>
        <v>5061</v>
      </c>
      <c r="DT628" s="6" t="str">
        <f>+IFERROR(VLOOKUP(DR628,Auxiliar!$A:$C,2,0),"")</f>
        <v>CORONA PORRON</v>
      </c>
      <c r="DU628" s="7" t="str">
        <f>+IFERROR(VLOOKUP(DR628,Auxiliar!$A:$C,3,0),"")</f>
        <v>1b 5% | 20b 0%</v>
      </c>
      <c r="DW628" s="1">
        <v>11861</v>
      </c>
      <c r="DX628" s="12" t="s">
        <v>43</v>
      </c>
      <c r="DY628" s="6">
        <f>+IFERROR(VALUE(RIGHT(Tabla22[[#This Row],[B2B]],6)),"")</f>
        <v>11861</v>
      </c>
      <c r="DZ628" s="6" t="str">
        <f>+IFERROR(VLOOKUP(DX628,Auxiliar!$A:$C,2,0),"")</f>
        <v xml:space="preserve">VALUE LATA </v>
      </c>
      <c r="EA628" s="7" t="str">
        <f>+IFERROR(VLOOKUP(DX628,Auxiliar!$A:$C,3,0),"")</f>
        <v>1b 15% | 100b 18%</v>
      </c>
      <c r="EC628" s="1">
        <v>11854</v>
      </c>
      <c r="ED628" s="12" t="s">
        <v>47</v>
      </c>
      <c r="EE628" s="6">
        <f>+IFERROR(VALUE(RIGHT(Tabla23[[#This Row],[B2B]],6)),"")</f>
        <v>11854</v>
      </c>
      <c r="EF628" s="6" t="str">
        <f>+IFERROR(VLOOKUP(ED628,Auxiliar!$A:$C,2,0),"")</f>
        <v>VALUE LATON</v>
      </c>
      <c r="EG628" s="7" t="str">
        <f>+IFERROR(VLOOKUP(ED628,Auxiliar!$A:$C,3,0),"")</f>
        <v>1b 10% | 5b 15% | 192b 0%</v>
      </c>
      <c r="EI628" s="1"/>
      <c r="EJ628" s="12"/>
      <c r="EK628" s="6" t="str">
        <f>+IFERROR(VALUE(RIGHT(Tabla24[[#This Row],[B2B]],6)),"")</f>
        <v/>
      </c>
      <c r="EL628" s="6" t="str">
        <f>+IFERROR(VLOOKUP(EJ628,Auxiliar!$A:$C,2,0),"")</f>
        <v/>
      </c>
      <c r="EM628" s="7" t="str">
        <f>+IFERROR(VLOOKUP(EJ628,Auxiliar!$A:$C,3,0),"")</f>
        <v/>
      </c>
      <c r="EO628" s="1"/>
      <c r="EP628" s="12"/>
      <c r="EQ628" s="6" t="str">
        <f>+IFERROR(VALUE(RIGHT(Tabla25[[#This Row],[B2B]],6)),"")</f>
        <v/>
      </c>
      <c r="ER628" s="6" t="str">
        <f>+IFERROR(VLOOKUP(EP628,Auxiliar!$A:$C,2,0),"")</f>
        <v/>
      </c>
      <c r="ES628" s="7" t="str">
        <f>+IFERROR(VLOOKUP(EP628,Auxiliar!$A:$C,3,0),"")</f>
        <v/>
      </c>
      <c r="EU628" s="1"/>
      <c r="EV628" s="12"/>
      <c r="EW628" s="6" t="str">
        <f>+IFERROR(VALUE(RIGHT(Tabla26[[#This Row],[B2B]],6)),"")</f>
        <v/>
      </c>
      <c r="EX628" s="6" t="str">
        <f>+IFERROR(VLOOKUP(EV628,Auxiliar!$A:$C,2,0),"")</f>
        <v/>
      </c>
      <c r="EY628" s="7" t="str">
        <f>+IFERROR(VLOOKUP(EV628,Auxiliar!$A:$C,3,0),"")</f>
        <v/>
      </c>
      <c r="EZ628" s="1"/>
      <c r="FA628" s="12"/>
      <c r="FB628" s="6" t="str">
        <f>+IFERROR(VALUE(RIGHT(Tabla27[[#This Row],[B2B]],6)),"")</f>
        <v/>
      </c>
      <c r="FC628" s="6" t="str">
        <f>+IFERROR(VLOOKUP(FA628,Auxiliar!$A:$C,2,0),"")</f>
        <v/>
      </c>
      <c r="FD628" s="7" t="str">
        <f>+IFERROR(VLOOKUP(FA628,Auxiliar!$A:$C,3,0),"")</f>
        <v/>
      </c>
      <c r="FE628" s="1"/>
      <c r="FF628" s="12"/>
      <c r="FG628" s="6" t="str">
        <f>+IFERROR(VALUE(RIGHT(Tabla28[[#This Row],[B2B]],6)),"")</f>
        <v/>
      </c>
      <c r="FH628" s="6" t="str">
        <f>+IFERROR(VLOOKUP(FF628,Auxiliar!$A:$C,2,0),"")</f>
        <v/>
      </c>
      <c r="FI628" s="7" t="str">
        <f>+IFERROR(VLOOKUP(FF628,Auxiliar!$A:$C,3,0),"")</f>
        <v/>
      </c>
      <c r="FJ628" s="1"/>
      <c r="FK628" s="12"/>
      <c r="FL628" s="6" t="str">
        <f>+IFERROR(VALUE(RIGHT(Tabla29[[#This Row],[B2B]],6)),"")</f>
        <v/>
      </c>
      <c r="FM628" s="6" t="str">
        <f>+IFERROR(VLOOKUP(FK628,Auxiliar!$A:$C,2,0),"")</f>
        <v/>
      </c>
      <c r="FN628" s="7" t="str">
        <f>+IFERROR(VLOOKUP(FK628,Auxiliar!$A:$C,3,0),"")</f>
        <v/>
      </c>
      <c r="FO628" s="1"/>
      <c r="FP628" s="12"/>
      <c r="FQ628" s="6" t="str">
        <f>+IFERROR(VALUE(RIGHT(Tabla30[[#This Row],[B2B]],6)),"")</f>
        <v/>
      </c>
      <c r="FR628" s="6" t="str">
        <f>+IFERROR(VLOOKUP(FP628,Auxiliar!$A:$C,2,0),"")</f>
        <v/>
      </c>
      <c r="FS628" s="7"/>
      <c r="FT628" s="1"/>
      <c r="FU628" s="12"/>
      <c r="FV628" s="6" t="str">
        <f>+IFERROR(VALUE(RIGHT(Tabla31[[#This Row],[B2B]],6)),"")</f>
        <v/>
      </c>
      <c r="FW628" s="6" t="str">
        <f>+IFERROR(VLOOKUP(FU628,Auxiliar!$A:$C,2,0),"")</f>
        <v/>
      </c>
      <c r="FX628" s="7" t="str">
        <f>+IFERROR(VLOOKUP(FU628,Auxiliar!$A:$C,3,0),"")</f>
        <v/>
      </c>
      <c r="FY628" s="1"/>
      <c r="FZ628" s="12"/>
      <c r="GA628" s="6" t="str">
        <f>+IFERROR(VALUE(RIGHT(Tabla32[[#This Row],[B2B]],6)),"")</f>
        <v/>
      </c>
      <c r="GB628" s="6" t="str">
        <f>+IFERROR(VLOOKUP(FZ628,Auxiliar!$A:$C,2,0),"")</f>
        <v/>
      </c>
      <c r="GC628" s="7" t="str">
        <f>+IFERROR(VLOOKUP(FZ628,Auxiliar!$A:$C,3,0),"")</f>
        <v/>
      </c>
      <c r="GD628" s="1"/>
      <c r="GE628" s="12"/>
      <c r="GF628" s="6" t="str">
        <f>+IFERROR(VALUE(RIGHT(Tabla33[[#This Row],[B2B]],6)),"")</f>
        <v/>
      </c>
      <c r="GG628" s="6" t="str">
        <f>+IFERROR(VLOOKUP(GE628,Auxiliar!$A:$C,2,0),"")</f>
        <v/>
      </c>
      <c r="GH628" s="7" t="str">
        <f>+IFERROR(VLOOKUP(GE628,Auxiliar!$A:$C,3,0),"")</f>
        <v/>
      </c>
    </row>
    <row r="629" spans="1:190" x14ac:dyDescent="0.25">
      <c r="A629" s="1"/>
      <c r="B629" s="1"/>
      <c r="C629" t="str">
        <f>+IFERROR(VLOOKUP(B629,Auxiliar!$A:$C,2,0),"")</f>
        <v/>
      </c>
      <c r="D629" s="5" t="str">
        <f>+IFERROR(VLOOKUP(B629,Auxiliar!$A:$C,3,0),"")</f>
        <v/>
      </c>
      <c r="S629" s="1">
        <v>6299</v>
      </c>
      <c r="T629" s="1" t="s">
        <v>9</v>
      </c>
      <c r="U629" s="6">
        <f>+IFERROR(VALUE(RIGHT(Tabla4[[#This Row],[B2B]],6)),"")</f>
        <v>6299</v>
      </c>
      <c r="V629" s="6" t="str">
        <f>+IFERROR(VLOOKUP(T629,Auxiliar!$A:$C,2,0),"")</f>
        <v>CORE</v>
      </c>
      <c r="W629" s="7" t="str">
        <f>+IFERROR(VLOOKUP(T629,Auxiliar!$A:$C,3,0),"")</f>
        <v>0b 1% | 2b 5% | 4b 6%</v>
      </c>
      <c r="AK629" s="1">
        <v>6064</v>
      </c>
      <c r="AL629" s="1" t="s">
        <v>30</v>
      </c>
      <c r="AM629" s="6">
        <f>+IFERROR(VALUE(RIGHT(Tabla7[[#This Row],[B2B]],6)),"")</f>
        <v>6064</v>
      </c>
      <c r="AN629" s="6" t="str">
        <f>+IFERROR(VLOOKUP(AL629,Auxiliar!$A:$C,2,0),"")</f>
        <v>LATONES</v>
      </c>
      <c r="AO629" s="7" t="str">
        <f>+IFERROR(VLOOKUP(AL629,Auxiliar!$A:$C,3,0),"")</f>
        <v>1b 4% | 5b 7% | 97b 0%</v>
      </c>
      <c r="AW629" s="1"/>
      <c r="AX629" s="1" t="s">
        <v>32</v>
      </c>
      <c r="AY629" s="6" t="str">
        <f>+IFERROR(VALUE(RIGHT(Tabla9[[#This Row],[B2B]],6)),"")</f>
        <v/>
      </c>
      <c r="AZ629" s="6" t="str">
        <f>+IFERROR(VLOOKUP(AX629,Auxiliar!$A:$C,2,0),"")</f>
        <v>LATONES</v>
      </c>
      <c r="BA629" s="7" t="str">
        <f>+IFERROR(VLOOKUP(AX629,Auxiliar!$A:$C,3,0),"")</f>
        <v>2b 3% | 4b 4% | 6b 5% | 10b 8%  | 385b 0%</v>
      </c>
      <c r="BI629" s="1"/>
      <c r="BJ629" s="1"/>
      <c r="BK629" s="6" t="str">
        <f>+IFERROR(VALUE(RIGHT(Tabla11[[#This Row],[B2B]],6)),"")</f>
        <v/>
      </c>
      <c r="BL629" s="6" t="str">
        <f>+IFERROR(VLOOKUP(BJ629,Auxiliar!$A:$C,2,0),"")</f>
        <v/>
      </c>
      <c r="BM629" s="7" t="str">
        <f>+IFERROR(VLOOKUP(BJ629,Auxiliar!$A:$C,3,0),"")</f>
        <v/>
      </c>
      <c r="BO629" s="1">
        <v>11856</v>
      </c>
      <c r="BP629" s="1" t="s">
        <v>39</v>
      </c>
      <c r="BQ629" s="6">
        <f>+IFERROR(VALUE(RIGHT(Tabla12[[#This Row],[B2B]],6)),"")</f>
        <v>11856</v>
      </c>
      <c r="BR629" s="6" t="str">
        <f>+IFERROR(VLOOKUP(BP629,Auxiliar!$A:$C,2,0),"")</f>
        <v>VALUE LITRO</v>
      </c>
      <c r="BS629" s="7" t="str">
        <f>+IFERROR(VLOOKUP(BP629,Auxiliar!$A:$C,3,0),"")</f>
        <v>1b 12%</v>
      </c>
      <c r="CA629" s="1">
        <v>5111</v>
      </c>
      <c r="CB629" s="1" t="s">
        <v>35</v>
      </c>
      <c r="CC629" s="6">
        <f>+IFERROR(VALUE(RIGHT(Tabla14[[#This Row],[B2B]],6)),"")</f>
        <v>5111</v>
      </c>
      <c r="CD629" s="6" t="str">
        <f>+IFERROR(VLOOKUP(CB629,Auxiliar!$A:$C,2,0),"")</f>
        <v>Corona 710cc</v>
      </c>
      <c r="CE629" s="7" t="str">
        <f>+IFERROR(VLOOKUP(CB629,Auxiliar!$A:$C,3,0),"")</f>
        <v>1b 10% | 85b 0%</v>
      </c>
      <c r="CG629" s="1"/>
      <c r="CH629" s="1"/>
      <c r="CI629" s="6" t="str">
        <f>+IFERROR(VALUE(RIGHT(Tabla15[[#This Row],[B2B]],6)),"")</f>
        <v/>
      </c>
      <c r="CJ629" s="6" t="str">
        <f>+IFERROR(VLOOKUP(CH629,Auxiliar!$A:$C,2,0),"")</f>
        <v/>
      </c>
      <c r="CK629" s="7" t="str">
        <f>+IFERROR(VLOOKUP(CH629,Auxiliar!$A:$C,3,0),"")</f>
        <v/>
      </c>
      <c r="CM629" s="1">
        <v>5072</v>
      </c>
      <c r="CN629" s="1" t="s">
        <v>20</v>
      </c>
      <c r="CO629" s="6">
        <v>5072</v>
      </c>
      <c r="CP629" s="6" t="s">
        <v>20</v>
      </c>
      <c r="CQ629" s="7" t="s">
        <v>21</v>
      </c>
      <c r="CS629" s="1"/>
      <c r="CT629" s="1"/>
      <c r="CU629" s="6" t="str">
        <f>+IFERROR(VALUE(RIGHT(Tabla17[[#This Row],[B2B]],6)),"")</f>
        <v/>
      </c>
      <c r="CV629" s="6" t="str">
        <f>+IFERROR(VLOOKUP(CT629,Auxiliar!$A:$C,2,0),"")</f>
        <v/>
      </c>
      <c r="CW629" s="7" t="str">
        <f>+IFERROR(VLOOKUP(CT629,Auxiliar!$A:$C,3,0),"")</f>
        <v/>
      </c>
      <c r="CY629" s="1">
        <v>5072</v>
      </c>
      <c r="CZ629" s="1" t="s">
        <v>16</v>
      </c>
      <c r="DA629" s="6">
        <f>+IFERROR(VALUE(RIGHT(Tabla18[[#This Row],[B2B]],6)),"")</f>
        <v>5072</v>
      </c>
      <c r="DB629" s="6" t="str">
        <f>+IFERROR(VLOOKUP(CZ629,Auxiliar!$A:$C,2,0),"")</f>
        <v>PREMIUM</v>
      </c>
      <c r="DC629" s="7" t="str">
        <f>+IFERROR(VLOOKUP(CZ629,Auxiliar!$A:$C,3,0),"")</f>
        <v>0b 0% | 2b 2% | 5b 3,5% | 10b 5%</v>
      </c>
      <c r="DE629" s="1">
        <v>5072</v>
      </c>
      <c r="DF629" s="1" t="s">
        <v>19</v>
      </c>
      <c r="DG629" s="6">
        <f>+IFERROR(VALUE(RIGHT(Tabla19[[#This Row],[B2B]],6)),"")</f>
        <v>5072</v>
      </c>
      <c r="DH629" s="6" t="str">
        <f>+IFERROR(VLOOKUP(DF629,Auxiliar!$A:$C,2,0),"")</f>
        <v>MICHELOB</v>
      </c>
      <c r="DI629" s="7" t="str">
        <f>+IFERROR(VLOOKUP(DF629,Auxiliar!$A:$C,3,0),"")</f>
        <v>1b 7% | 3b 22% | 8b 27%</v>
      </c>
      <c r="DK629" s="1"/>
      <c r="DL629" s="1"/>
      <c r="DM629" s="6" t="str">
        <f>+IFERROR(VALUE(RIGHT(Tabla20[[#This Row],[B2B]],6)),"")</f>
        <v/>
      </c>
      <c r="DN629" s="6" t="str">
        <f>+IFERROR(VLOOKUP(DL629,Auxiliar!$A:$C,2,0),"")</f>
        <v/>
      </c>
      <c r="DO629" s="7" t="str">
        <f>+IFERROR(VLOOKUP(DL629,Auxiliar!$A:$C,3,0),"")</f>
        <v/>
      </c>
      <c r="DQ629" s="1">
        <v>5071</v>
      </c>
      <c r="DR629" s="12" t="s">
        <v>24</v>
      </c>
      <c r="DS629" s="6">
        <f>+IFERROR(VALUE(RIGHT(Tabla21[[#This Row],[B2B]],6)),"")</f>
        <v>5071</v>
      </c>
      <c r="DT629" s="6" t="str">
        <f>+IFERROR(VLOOKUP(DR629,Auxiliar!$A:$C,2,0),"")</f>
        <v>CORONA PORRON</v>
      </c>
      <c r="DU629" s="7" t="str">
        <f>+IFERROR(VLOOKUP(DR629,Auxiliar!$A:$C,3,0),"")</f>
        <v>1b 5% | 20b 0%</v>
      </c>
      <c r="DW629" s="1">
        <v>2877</v>
      </c>
      <c r="DX629" s="12" t="s">
        <v>43</v>
      </c>
      <c r="DY629" s="6">
        <f>+IFERROR(VALUE(RIGHT(Tabla22[[#This Row],[B2B]],6)),"")</f>
        <v>2877</v>
      </c>
      <c r="DZ629" s="6" t="str">
        <f>+IFERROR(VLOOKUP(DX629,Auxiliar!$A:$C,2,0),"")</f>
        <v xml:space="preserve">VALUE LATA </v>
      </c>
      <c r="EA629" s="7" t="str">
        <f>+IFERROR(VLOOKUP(DX629,Auxiliar!$A:$C,3,0),"")</f>
        <v>1b 15% | 100b 18%</v>
      </c>
      <c r="EC629" s="1">
        <v>2870</v>
      </c>
      <c r="ED629" s="12" t="s">
        <v>47</v>
      </c>
      <c r="EE629" s="6">
        <f>+IFERROR(VALUE(RIGHT(Tabla23[[#This Row],[B2B]],6)),"")</f>
        <v>2870</v>
      </c>
      <c r="EF629" s="6" t="str">
        <f>+IFERROR(VLOOKUP(ED629,Auxiliar!$A:$C,2,0),"")</f>
        <v>VALUE LATON</v>
      </c>
      <c r="EG629" s="7" t="str">
        <f>+IFERROR(VLOOKUP(ED629,Auxiliar!$A:$C,3,0),"")</f>
        <v>1b 10% | 5b 15% | 192b 0%</v>
      </c>
      <c r="EI629" s="1"/>
      <c r="EJ629" s="12"/>
      <c r="EK629" s="6" t="str">
        <f>+IFERROR(VALUE(RIGHT(Tabla24[[#This Row],[B2B]],6)),"")</f>
        <v/>
      </c>
      <c r="EL629" s="6" t="str">
        <f>+IFERROR(VLOOKUP(EJ629,Auxiliar!$A:$C,2,0),"")</f>
        <v/>
      </c>
      <c r="EM629" s="7" t="str">
        <f>+IFERROR(VLOOKUP(EJ629,Auxiliar!$A:$C,3,0),"")</f>
        <v/>
      </c>
      <c r="EO629" s="1"/>
      <c r="EP629" s="12"/>
      <c r="EQ629" s="6" t="str">
        <f>+IFERROR(VALUE(RIGHT(Tabla25[[#This Row],[B2B]],6)),"")</f>
        <v/>
      </c>
      <c r="ER629" s="6" t="str">
        <f>+IFERROR(VLOOKUP(EP629,Auxiliar!$A:$C,2,0),"")</f>
        <v/>
      </c>
      <c r="ES629" s="7" t="str">
        <f>+IFERROR(VLOOKUP(EP629,Auxiliar!$A:$C,3,0),"")</f>
        <v/>
      </c>
      <c r="EU629" s="1"/>
      <c r="EV629" s="12"/>
      <c r="EW629" s="6" t="str">
        <f>+IFERROR(VALUE(RIGHT(Tabla26[[#This Row],[B2B]],6)),"")</f>
        <v/>
      </c>
      <c r="EX629" s="6" t="str">
        <f>+IFERROR(VLOOKUP(EV629,Auxiliar!$A:$C,2,0),"")</f>
        <v/>
      </c>
      <c r="EY629" s="7" t="str">
        <f>+IFERROR(VLOOKUP(EV629,Auxiliar!$A:$C,3,0),"")</f>
        <v/>
      </c>
      <c r="EZ629" s="1"/>
      <c r="FA629" s="12"/>
      <c r="FB629" s="6" t="str">
        <f>+IFERROR(VALUE(RIGHT(Tabla27[[#This Row],[B2B]],6)),"")</f>
        <v/>
      </c>
      <c r="FC629" s="6" t="str">
        <f>+IFERROR(VLOOKUP(FA629,Auxiliar!$A:$C,2,0),"")</f>
        <v/>
      </c>
      <c r="FD629" s="7" t="str">
        <f>+IFERROR(VLOOKUP(FA629,Auxiliar!$A:$C,3,0),"")</f>
        <v/>
      </c>
      <c r="FE629" s="1"/>
      <c r="FF629" s="12"/>
      <c r="FG629" s="6" t="str">
        <f>+IFERROR(VALUE(RIGHT(Tabla28[[#This Row],[B2B]],6)),"")</f>
        <v/>
      </c>
      <c r="FH629" s="6" t="str">
        <f>+IFERROR(VLOOKUP(FF629,Auxiliar!$A:$C,2,0),"")</f>
        <v/>
      </c>
      <c r="FI629" s="7" t="str">
        <f>+IFERROR(VLOOKUP(FF629,Auxiliar!$A:$C,3,0),"")</f>
        <v/>
      </c>
      <c r="FJ629" s="1"/>
      <c r="FK629" s="12"/>
      <c r="FL629" s="6" t="str">
        <f>+IFERROR(VALUE(RIGHT(Tabla29[[#This Row],[B2B]],6)),"")</f>
        <v/>
      </c>
      <c r="FM629" s="6" t="str">
        <f>+IFERROR(VLOOKUP(FK629,Auxiliar!$A:$C,2,0),"")</f>
        <v/>
      </c>
      <c r="FN629" s="7" t="str">
        <f>+IFERROR(VLOOKUP(FK629,Auxiliar!$A:$C,3,0),"")</f>
        <v/>
      </c>
      <c r="FO629" s="1"/>
      <c r="FP629" s="12"/>
      <c r="FQ629" s="6" t="str">
        <f>+IFERROR(VALUE(RIGHT(Tabla30[[#This Row],[B2B]],6)),"")</f>
        <v/>
      </c>
      <c r="FR629" s="6" t="str">
        <f>+IFERROR(VLOOKUP(FP629,Auxiliar!$A:$C,2,0),"")</f>
        <v/>
      </c>
      <c r="FS629" s="7"/>
      <c r="FT629" s="1"/>
      <c r="FU629" s="12"/>
      <c r="FV629" s="6" t="str">
        <f>+IFERROR(VALUE(RIGHT(Tabla31[[#This Row],[B2B]],6)),"")</f>
        <v/>
      </c>
      <c r="FW629" s="6" t="str">
        <f>+IFERROR(VLOOKUP(FU629,Auxiliar!$A:$C,2,0),"")</f>
        <v/>
      </c>
      <c r="FX629" s="7" t="str">
        <f>+IFERROR(VLOOKUP(FU629,Auxiliar!$A:$C,3,0),"")</f>
        <v/>
      </c>
      <c r="FY629" s="1"/>
      <c r="FZ629" s="12"/>
      <c r="GA629" s="6" t="str">
        <f>+IFERROR(VALUE(RIGHT(Tabla32[[#This Row],[B2B]],6)),"")</f>
        <v/>
      </c>
      <c r="GB629" s="6" t="str">
        <f>+IFERROR(VLOOKUP(FZ629,Auxiliar!$A:$C,2,0),"")</f>
        <v/>
      </c>
      <c r="GC629" s="7" t="str">
        <f>+IFERROR(VLOOKUP(FZ629,Auxiliar!$A:$C,3,0),"")</f>
        <v/>
      </c>
      <c r="GD629" s="1"/>
      <c r="GE629" s="12"/>
      <c r="GF629" s="6" t="str">
        <f>+IFERROR(VALUE(RIGHT(Tabla33[[#This Row],[B2B]],6)),"")</f>
        <v/>
      </c>
      <c r="GG629" s="6" t="str">
        <f>+IFERROR(VLOOKUP(GE629,Auxiliar!$A:$C,2,0),"")</f>
        <v/>
      </c>
      <c r="GH629" s="7" t="str">
        <f>+IFERROR(VLOOKUP(GE629,Auxiliar!$A:$C,3,0),"")</f>
        <v/>
      </c>
    </row>
    <row r="630" spans="1:190" x14ac:dyDescent="0.25">
      <c r="A630" s="1"/>
      <c r="B630" s="1"/>
      <c r="C630" t="str">
        <f>+IFERROR(VLOOKUP(B630,Auxiliar!$A:$C,2,0),"")</f>
        <v/>
      </c>
      <c r="D630" s="5" t="str">
        <f>+IFERROR(VLOOKUP(B630,Auxiliar!$A:$C,3,0),"")</f>
        <v/>
      </c>
      <c r="S630" s="1">
        <v>6303</v>
      </c>
      <c r="T630" s="1" t="s">
        <v>9</v>
      </c>
      <c r="U630" s="6">
        <f>+IFERROR(VALUE(RIGHT(Tabla4[[#This Row],[B2B]],6)),"")</f>
        <v>6303</v>
      </c>
      <c r="V630" s="6" t="str">
        <f>+IFERROR(VLOOKUP(T630,Auxiliar!$A:$C,2,0),"")</f>
        <v>CORE</v>
      </c>
      <c r="W630" s="7" t="str">
        <f>+IFERROR(VLOOKUP(T630,Auxiliar!$A:$C,3,0),"")</f>
        <v>0b 1% | 2b 5% | 4b 6%</v>
      </c>
      <c r="AK630" s="1">
        <v>6072</v>
      </c>
      <c r="AL630" s="1" t="s">
        <v>30</v>
      </c>
      <c r="AM630" s="6">
        <f>+IFERROR(VALUE(RIGHT(Tabla7[[#This Row],[B2B]],6)),"")</f>
        <v>6072</v>
      </c>
      <c r="AN630" s="6" t="str">
        <f>+IFERROR(VLOOKUP(AL630,Auxiliar!$A:$C,2,0),"")</f>
        <v>LATONES</v>
      </c>
      <c r="AO630" s="7" t="str">
        <f>+IFERROR(VLOOKUP(AL630,Auxiliar!$A:$C,3,0),"")</f>
        <v>1b 4% | 5b 7% | 97b 0%</v>
      </c>
      <c r="AW630" s="1"/>
      <c r="AX630" s="1" t="s">
        <v>32</v>
      </c>
      <c r="AY630" s="6" t="str">
        <f>+IFERROR(VALUE(RIGHT(Tabla9[[#This Row],[B2B]],6)),"")</f>
        <v/>
      </c>
      <c r="AZ630" s="6" t="str">
        <f>+IFERROR(VLOOKUP(AX630,Auxiliar!$A:$C,2,0),"")</f>
        <v>LATONES</v>
      </c>
      <c r="BA630" s="7" t="str">
        <f>+IFERROR(VLOOKUP(AX630,Auxiliar!$A:$C,3,0),"")</f>
        <v>2b 3% | 4b 4% | 6b 5% | 10b 8%  | 385b 0%</v>
      </c>
      <c r="BI630" s="1"/>
      <c r="BJ630" s="1"/>
      <c r="BK630" s="6" t="str">
        <f>+IFERROR(VALUE(RIGHT(Tabla11[[#This Row],[B2B]],6)),"")</f>
        <v/>
      </c>
      <c r="BL630" s="6" t="str">
        <f>+IFERROR(VLOOKUP(BJ630,Auxiliar!$A:$C,2,0),"")</f>
        <v/>
      </c>
      <c r="BM630" s="7" t="str">
        <f>+IFERROR(VLOOKUP(BJ630,Auxiliar!$A:$C,3,0),"")</f>
        <v/>
      </c>
      <c r="BO630" s="1">
        <v>11858</v>
      </c>
      <c r="BP630" s="1" t="s">
        <v>39</v>
      </c>
      <c r="BQ630" s="6">
        <f>+IFERROR(VALUE(RIGHT(Tabla12[[#This Row],[B2B]],6)),"")</f>
        <v>11858</v>
      </c>
      <c r="BR630" s="6" t="str">
        <f>+IFERROR(VLOOKUP(BP630,Auxiliar!$A:$C,2,0),"")</f>
        <v>VALUE LITRO</v>
      </c>
      <c r="BS630" s="7" t="str">
        <f>+IFERROR(VLOOKUP(BP630,Auxiliar!$A:$C,3,0),"")</f>
        <v>1b 12%</v>
      </c>
      <c r="CA630" s="1">
        <v>5113</v>
      </c>
      <c r="CB630" s="1" t="s">
        <v>35</v>
      </c>
      <c r="CC630" s="6">
        <f>+IFERROR(VALUE(RIGHT(Tabla14[[#This Row],[B2B]],6)),"")</f>
        <v>5113</v>
      </c>
      <c r="CD630" s="6" t="str">
        <f>+IFERROR(VLOOKUP(CB630,Auxiliar!$A:$C,2,0),"")</f>
        <v>Corona 710cc</v>
      </c>
      <c r="CE630" s="7" t="str">
        <f>+IFERROR(VLOOKUP(CB630,Auxiliar!$A:$C,3,0),"")</f>
        <v>1b 10% | 85b 0%</v>
      </c>
      <c r="CG630" s="1"/>
      <c r="CH630" s="1"/>
      <c r="CI630" s="6" t="str">
        <f>+IFERROR(VALUE(RIGHT(Tabla15[[#This Row],[B2B]],6)),"")</f>
        <v/>
      </c>
      <c r="CJ630" s="6" t="str">
        <f>+IFERROR(VLOOKUP(CH630,Auxiliar!$A:$C,2,0),"")</f>
        <v/>
      </c>
      <c r="CK630" s="7" t="str">
        <f>+IFERROR(VLOOKUP(CH630,Auxiliar!$A:$C,3,0),"")</f>
        <v/>
      </c>
      <c r="CM630" s="1">
        <v>5074</v>
      </c>
      <c r="CN630" s="1" t="s">
        <v>20</v>
      </c>
      <c r="CO630" s="6">
        <v>5074</v>
      </c>
      <c r="CP630" s="6" t="s">
        <v>20</v>
      </c>
      <c r="CQ630" s="7" t="s">
        <v>21</v>
      </c>
      <c r="CS630" s="1"/>
      <c r="CT630" s="1"/>
      <c r="CU630" s="6" t="str">
        <f>+IFERROR(VALUE(RIGHT(Tabla17[[#This Row],[B2B]],6)),"")</f>
        <v/>
      </c>
      <c r="CV630" s="6" t="str">
        <f>+IFERROR(VLOOKUP(CT630,Auxiliar!$A:$C,2,0),"")</f>
        <v/>
      </c>
      <c r="CW630" s="7" t="str">
        <f>+IFERROR(VLOOKUP(CT630,Auxiliar!$A:$C,3,0),"")</f>
        <v/>
      </c>
      <c r="CY630" s="1">
        <v>5074</v>
      </c>
      <c r="CZ630" s="1" t="s">
        <v>16</v>
      </c>
      <c r="DA630" s="6">
        <f>+IFERROR(VALUE(RIGHT(Tabla18[[#This Row],[B2B]],6)),"")</f>
        <v>5074</v>
      </c>
      <c r="DB630" s="6" t="str">
        <f>+IFERROR(VLOOKUP(CZ630,Auxiliar!$A:$C,2,0),"")</f>
        <v>PREMIUM</v>
      </c>
      <c r="DC630" s="7" t="str">
        <f>+IFERROR(VLOOKUP(CZ630,Auxiliar!$A:$C,3,0),"")</f>
        <v>0b 0% | 2b 2% | 5b 3,5% | 10b 5%</v>
      </c>
      <c r="DE630" s="1">
        <v>5074</v>
      </c>
      <c r="DF630" s="1" t="s">
        <v>19</v>
      </c>
      <c r="DG630" s="6">
        <f>+IFERROR(VALUE(RIGHT(Tabla19[[#This Row],[B2B]],6)),"")</f>
        <v>5074</v>
      </c>
      <c r="DH630" s="6" t="str">
        <f>+IFERROR(VLOOKUP(DF630,Auxiliar!$A:$C,2,0),"")</f>
        <v>MICHELOB</v>
      </c>
      <c r="DI630" s="7" t="str">
        <f>+IFERROR(VLOOKUP(DF630,Auxiliar!$A:$C,3,0),"")</f>
        <v>1b 7% | 3b 22% | 8b 27%</v>
      </c>
      <c r="DK630" s="1"/>
      <c r="DL630" s="1"/>
      <c r="DM630" s="6" t="str">
        <f>+IFERROR(VALUE(RIGHT(Tabla20[[#This Row],[B2B]],6)),"")</f>
        <v/>
      </c>
      <c r="DN630" s="6" t="str">
        <f>+IFERROR(VLOOKUP(DL630,Auxiliar!$A:$C,2,0),"")</f>
        <v/>
      </c>
      <c r="DO630" s="7" t="str">
        <f>+IFERROR(VLOOKUP(DL630,Auxiliar!$A:$C,3,0),"")</f>
        <v/>
      </c>
      <c r="DQ630" s="1">
        <v>5072</v>
      </c>
      <c r="DR630" s="12" t="s">
        <v>24</v>
      </c>
      <c r="DS630" s="6">
        <f>+IFERROR(VALUE(RIGHT(Tabla21[[#This Row],[B2B]],6)),"")</f>
        <v>5072</v>
      </c>
      <c r="DT630" s="6" t="str">
        <f>+IFERROR(VLOOKUP(DR630,Auxiliar!$A:$C,2,0),"")</f>
        <v>CORONA PORRON</v>
      </c>
      <c r="DU630" s="7" t="str">
        <f>+IFERROR(VLOOKUP(DR630,Auxiliar!$A:$C,3,0),"")</f>
        <v>1b 5% | 20b 0%</v>
      </c>
      <c r="DW630" s="1">
        <v>11863</v>
      </c>
      <c r="DX630" s="12" t="s">
        <v>43</v>
      </c>
      <c r="DY630" s="6">
        <f>+IFERROR(VALUE(RIGHT(Tabla22[[#This Row],[B2B]],6)),"")</f>
        <v>11863</v>
      </c>
      <c r="DZ630" s="6" t="str">
        <f>+IFERROR(VLOOKUP(DX630,Auxiliar!$A:$C,2,0),"")</f>
        <v xml:space="preserve">VALUE LATA </v>
      </c>
      <c r="EA630" s="7" t="str">
        <f>+IFERROR(VLOOKUP(DX630,Auxiliar!$A:$C,3,0),"")</f>
        <v>1b 15% | 100b 18%</v>
      </c>
      <c r="EC630" s="1">
        <v>11856</v>
      </c>
      <c r="ED630" s="12" t="s">
        <v>47</v>
      </c>
      <c r="EE630" s="6">
        <f>+IFERROR(VALUE(RIGHT(Tabla23[[#This Row],[B2B]],6)),"")</f>
        <v>11856</v>
      </c>
      <c r="EF630" s="6" t="str">
        <f>+IFERROR(VLOOKUP(ED630,Auxiliar!$A:$C,2,0),"")</f>
        <v>VALUE LATON</v>
      </c>
      <c r="EG630" s="7" t="str">
        <f>+IFERROR(VLOOKUP(ED630,Auxiliar!$A:$C,3,0),"")</f>
        <v>1b 10% | 5b 15% | 192b 0%</v>
      </c>
      <c r="EI630" s="1"/>
      <c r="EJ630" s="12"/>
      <c r="EK630" s="6" t="str">
        <f>+IFERROR(VALUE(RIGHT(Tabla24[[#This Row],[B2B]],6)),"")</f>
        <v/>
      </c>
      <c r="EL630" s="6" t="str">
        <f>+IFERROR(VLOOKUP(EJ630,Auxiliar!$A:$C,2,0),"")</f>
        <v/>
      </c>
      <c r="EM630" s="7" t="str">
        <f>+IFERROR(VLOOKUP(EJ630,Auxiliar!$A:$C,3,0),"")</f>
        <v/>
      </c>
      <c r="EO630" s="1"/>
      <c r="EP630" s="12"/>
      <c r="EQ630" s="6" t="str">
        <f>+IFERROR(VALUE(RIGHT(Tabla25[[#This Row],[B2B]],6)),"")</f>
        <v/>
      </c>
      <c r="ER630" s="6" t="str">
        <f>+IFERROR(VLOOKUP(EP630,Auxiliar!$A:$C,2,0),"")</f>
        <v/>
      </c>
      <c r="ES630" s="7" t="str">
        <f>+IFERROR(VLOOKUP(EP630,Auxiliar!$A:$C,3,0),"")</f>
        <v/>
      </c>
      <c r="EU630" s="1"/>
      <c r="EV630" s="12"/>
      <c r="EW630" s="6" t="str">
        <f>+IFERROR(VALUE(RIGHT(Tabla26[[#This Row],[B2B]],6)),"")</f>
        <v/>
      </c>
      <c r="EX630" s="6" t="str">
        <f>+IFERROR(VLOOKUP(EV630,Auxiliar!$A:$C,2,0),"")</f>
        <v/>
      </c>
      <c r="EY630" s="7" t="str">
        <f>+IFERROR(VLOOKUP(EV630,Auxiliar!$A:$C,3,0),"")</f>
        <v/>
      </c>
      <c r="EZ630" s="1"/>
      <c r="FA630" s="12"/>
      <c r="FB630" s="6" t="str">
        <f>+IFERROR(VALUE(RIGHT(Tabla27[[#This Row],[B2B]],6)),"")</f>
        <v/>
      </c>
      <c r="FC630" s="6" t="str">
        <f>+IFERROR(VLOOKUP(FA630,Auxiliar!$A:$C,2,0),"")</f>
        <v/>
      </c>
      <c r="FD630" s="7" t="str">
        <f>+IFERROR(VLOOKUP(FA630,Auxiliar!$A:$C,3,0),"")</f>
        <v/>
      </c>
      <c r="FE630" s="1"/>
      <c r="FF630" s="12"/>
      <c r="FG630" s="6" t="str">
        <f>+IFERROR(VALUE(RIGHT(Tabla28[[#This Row],[B2B]],6)),"")</f>
        <v/>
      </c>
      <c r="FH630" s="6" t="str">
        <f>+IFERROR(VLOOKUP(FF630,Auxiliar!$A:$C,2,0),"")</f>
        <v/>
      </c>
      <c r="FI630" s="7" t="str">
        <f>+IFERROR(VLOOKUP(FF630,Auxiliar!$A:$C,3,0),"")</f>
        <v/>
      </c>
      <c r="FJ630" s="1"/>
      <c r="FK630" s="12"/>
      <c r="FL630" s="6" t="str">
        <f>+IFERROR(VALUE(RIGHT(Tabla29[[#This Row],[B2B]],6)),"")</f>
        <v/>
      </c>
      <c r="FM630" s="6" t="str">
        <f>+IFERROR(VLOOKUP(FK630,Auxiliar!$A:$C,2,0),"")</f>
        <v/>
      </c>
      <c r="FN630" s="7" t="str">
        <f>+IFERROR(VLOOKUP(FK630,Auxiliar!$A:$C,3,0),"")</f>
        <v/>
      </c>
      <c r="FO630" s="1"/>
      <c r="FP630" s="12"/>
      <c r="FQ630" s="6" t="str">
        <f>+IFERROR(VALUE(RIGHT(Tabla30[[#This Row],[B2B]],6)),"")</f>
        <v/>
      </c>
      <c r="FR630" s="6" t="str">
        <f>+IFERROR(VLOOKUP(FP630,Auxiliar!$A:$C,2,0),"")</f>
        <v/>
      </c>
      <c r="FS630" s="7"/>
      <c r="FT630" s="1"/>
      <c r="FU630" s="12"/>
      <c r="FV630" s="6" t="str">
        <f>+IFERROR(VALUE(RIGHT(Tabla31[[#This Row],[B2B]],6)),"")</f>
        <v/>
      </c>
      <c r="FW630" s="6" t="str">
        <f>+IFERROR(VLOOKUP(FU630,Auxiliar!$A:$C,2,0),"")</f>
        <v/>
      </c>
      <c r="FX630" s="7" t="str">
        <f>+IFERROR(VLOOKUP(FU630,Auxiliar!$A:$C,3,0),"")</f>
        <v/>
      </c>
      <c r="FY630" s="1"/>
      <c r="FZ630" s="12"/>
      <c r="GA630" s="6" t="str">
        <f>+IFERROR(VALUE(RIGHT(Tabla32[[#This Row],[B2B]],6)),"")</f>
        <v/>
      </c>
      <c r="GB630" s="6" t="str">
        <f>+IFERROR(VLOOKUP(FZ630,Auxiliar!$A:$C,2,0),"")</f>
        <v/>
      </c>
      <c r="GC630" s="7" t="str">
        <f>+IFERROR(VLOOKUP(FZ630,Auxiliar!$A:$C,3,0),"")</f>
        <v/>
      </c>
      <c r="GD630" s="1"/>
      <c r="GE630" s="12"/>
      <c r="GF630" s="6" t="str">
        <f>+IFERROR(VALUE(RIGHT(Tabla33[[#This Row],[B2B]],6)),"")</f>
        <v/>
      </c>
      <c r="GG630" s="6" t="str">
        <f>+IFERROR(VLOOKUP(GE630,Auxiliar!$A:$C,2,0),"")</f>
        <v/>
      </c>
      <c r="GH630" s="7" t="str">
        <f>+IFERROR(VLOOKUP(GE630,Auxiliar!$A:$C,3,0),"")</f>
        <v/>
      </c>
    </row>
    <row r="631" spans="1:190" x14ac:dyDescent="0.25">
      <c r="A631" s="1"/>
      <c r="B631" s="1"/>
      <c r="C631" t="str">
        <f>+IFERROR(VLOOKUP(B631,Auxiliar!$A:$C,2,0),"")</f>
        <v/>
      </c>
      <c r="D631" s="5" t="str">
        <f>+IFERROR(VLOOKUP(B631,Auxiliar!$A:$C,3,0),"")</f>
        <v/>
      </c>
      <c r="S631" s="1">
        <v>6309</v>
      </c>
      <c r="T631" s="1" t="s">
        <v>9</v>
      </c>
      <c r="U631" s="6">
        <f>+IFERROR(VALUE(RIGHT(Tabla4[[#This Row],[B2B]],6)),"")</f>
        <v>6309</v>
      </c>
      <c r="V631" s="6" t="str">
        <f>+IFERROR(VLOOKUP(T631,Auxiliar!$A:$C,2,0),"")</f>
        <v>CORE</v>
      </c>
      <c r="W631" s="7" t="str">
        <f>+IFERROR(VLOOKUP(T631,Auxiliar!$A:$C,3,0),"")</f>
        <v>0b 1% | 2b 5% | 4b 6%</v>
      </c>
      <c r="AK631" s="1">
        <v>6087</v>
      </c>
      <c r="AL631" s="1" t="s">
        <v>30</v>
      </c>
      <c r="AM631" s="6">
        <f>+IFERROR(VALUE(RIGHT(Tabla7[[#This Row],[B2B]],6)),"")</f>
        <v>6087</v>
      </c>
      <c r="AN631" s="6" t="str">
        <f>+IFERROR(VLOOKUP(AL631,Auxiliar!$A:$C,2,0),"")</f>
        <v>LATONES</v>
      </c>
      <c r="AO631" s="7" t="str">
        <f>+IFERROR(VLOOKUP(AL631,Auxiliar!$A:$C,3,0),"")</f>
        <v>1b 4% | 5b 7% | 97b 0%</v>
      </c>
      <c r="AW631" s="1"/>
      <c r="AX631" s="1" t="s">
        <v>32</v>
      </c>
      <c r="AY631" s="6" t="str">
        <f>+IFERROR(VALUE(RIGHT(Tabla9[[#This Row],[B2B]],6)),"")</f>
        <v/>
      </c>
      <c r="AZ631" s="6" t="str">
        <f>+IFERROR(VLOOKUP(AX631,Auxiliar!$A:$C,2,0),"")</f>
        <v>LATONES</v>
      </c>
      <c r="BA631" s="7" t="str">
        <f>+IFERROR(VLOOKUP(AX631,Auxiliar!$A:$C,3,0),"")</f>
        <v>2b 3% | 4b 4% | 6b 5% | 10b 8%  | 385b 0%</v>
      </c>
      <c r="BI631" s="1"/>
      <c r="BJ631" s="1"/>
      <c r="BK631" s="6" t="str">
        <f>+IFERROR(VALUE(RIGHT(Tabla11[[#This Row],[B2B]],6)),"")</f>
        <v/>
      </c>
      <c r="BL631" s="6" t="str">
        <f>+IFERROR(VLOOKUP(BJ631,Auxiliar!$A:$C,2,0),"")</f>
        <v/>
      </c>
      <c r="BM631" s="7" t="str">
        <f>+IFERROR(VLOOKUP(BJ631,Auxiliar!$A:$C,3,0),"")</f>
        <v/>
      </c>
      <c r="BO631" s="1">
        <v>11860</v>
      </c>
      <c r="BP631" s="1" t="s">
        <v>39</v>
      </c>
      <c r="BQ631" s="6">
        <f>+IFERROR(VALUE(RIGHT(Tabla12[[#This Row],[B2B]],6)),"")</f>
        <v>11860</v>
      </c>
      <c r="BR631" s="6" t="str">
        <f>+IFERROR(VLOOKUP(BP631,Auxiliar!$A:$C,2,0),"")</f>
        <v>VALUE LITRO</v>
      </c>
      <c r="BS631" s="7" t="str">
        <f>+IFERROR(VLOOKUP(BP631,Auxiliar!$A:$C,3,0),"")</f>
        <v>1b 12%</v>
      </c>
      <c r="CA631" s="1">
        <v>5114</v>
      </c>
      <c r="CB631" s="1" t="s">
        <v>35</v>
      </c>
      <c r="CC631" s="6">
        <f>+IFERROR(VALUE(RIGHT(Tabla14[[#This Row],[B2B]],6)),"")</f>
        <v>5114</v>
      </c>
      <c r="CD631" s="6" t="str">
        <f>+IFERROR(VLOOKUP(CB631,Auxiliar!$A:$C,2,0),"")</f>
        <v>Corona 710cc</v>
      </c>
      <c r="CE631" s="7" t="str">
        <f>+IFERROR(VLOOKUP(CB631,Auxiliar!$A:$C,3,0),"")</f>
        <v>1b 10% | 85b 0%</v>
      </c>
      <c r="CG631" s="1"/>
      <c r="CH631" s="1"/>
      <c r="CI631" s="6" t="str">
        <f>+IFERROR(VALUE(RIGHT(Tabla15[[#This Row],[B2B]],6)),"")</f>
        <v/>
      </c>
      <c r="CJ631" s="6" t="str">
        <f>+IFERROR(VLOOKUP(CH631,Auxiliar!$A:$C,2,0),"")</f>
        <v/>
      </c>
      <c r="CK631" s="7" t="str">
        <f>+IFERROR(VLOOKUP(CH631,Auxiliar!$A:$C,3,0),"")</f>
        <v/>
      </c>
      <c r="CM631" s="1">
        <v>5082</v>
      </c>
      <c r="CN631" s="1" t="s">
        <v>20</v>
      </c>
      <c r="CO631" s="6">
        <v>5082</v>
      </c>
      <c r="CP631" s="6" t="s">
        <v>20</v>
      </c>
      <c r="CQ631" s="7" t="s">
        <v>21</v>
      </c>
      <c r="CS631" s="1"/>
      <c r="CT631" s="1"/>
      <c r="CU631" s="6" t="str">
        <f>+IFERROR(VALUE(RIGHT(Tabla17[[#This Row],[B2B]],6)),"")</f>
        <v/>
      </c>
      <c r="CV631" s="6" t="str">
        <f>+IFERROR(VLOOKUP(CT631,Auxiliar!$A:$C,2,0),"")</f>
        <v/>
      </c>
      <c r="CW631" s="7" t="str">
        <f>+IFERROR(VLOOKUP(CT631,Auxiliar!$A:$C,3,0),"")</f>
        <v/>
      </c>
      <c r="CY631" s="1">
        <v>5082</v>
      </c>
      <c r="CZ631" s="1" t="s">
        <v>16</v>
      </c>
      <c r="DA631" s="6">
        <f>+IFERROR(VALUE(RIGHT(Tabla18[[#This Row],[B2B]],6)),"")</f>
        <v>5082</v>
      </c>
      <c r="DB631" s="6" t="str">
        <f>+IFERROR(VLOOKUP(CZ631,Auxiliar!$A:$C,2,0),"")</f>
        <v>PREMIUM</v>
      </c>
      <c r="DC631" s="7" t="str">
        <f>+IFERROR(VLOOKUP(CZ631,Auxiliar!$A:$C,3,0),"")</f>
        <v>0b 0% | 2b 2% | 5b 3,5% | 10b 5%</v>
      </c>
      <c r="DE631" s="1">
        <v>5082</v>
      </c>
      <c r="DF631" s="1" t="s">
        <v>19</v>
      </c>
      <c r="DG631" s="6">
        <f>+IFERROR(VALUE(RIGHT(Tabla19[[#This Row],[B2B]],6)),"")</f>
        <v>5082</v>
      </c>
      <c r="DH631" s="6" t="str">
        <f>+IFERROR(VLOOKUP(DF631,Auxiliar!$A:$C,2,0),"")</f>
        <v>MICHELOB</v>
      </c>
      <c r="DI631" s="7" t="str">
        <f>+IFERROR(VLOOKUP(DF631,Auxiliar!$A:$C,3,0),"")</f>
        <v>1b 7% | 3b 22% | 8b 27%</v>
      </c>
      <c r="DK631" s="1"/>
      <c r="DL631" s="1"/>
      <c r="DM631" s="6" t="str">
        <f>+IFERROR(VALUE(RIGHT(Tabla20[[#This Row],[B2B]],6)),"")</f>
        <v/>
      </c>
      <c r="DN631" s="6" t="str">
        <f>+IFERROR(VLOOKUP(DL631,Auxiliar!$A:$C,2,0),"")</f>
        <v/>
      </c>
      <c r="DO631" s="7" t="str">
        <f>+IFERROR(VLOOKUP(DL631,Auxiliar!$A:$C,3,0),"")</f>
        <v/>
      </c>
      <c r="DQ631" s="1">
        <v>5074</v>
      </c>
      <c r="DR631" s="12" t="s">
        <v>24</v>
      </c>
      <c r="DS631" s="6">
        <f>+IFERROR(VALUE(RIGHT(Tabla21[[#This Row],[B2B]],6)),"")</f>
        <v>5074</v>
      </c>
      <c r="DT631" s="6" t="str">
        <f>+IFERROR(VLOOKUP(DR631,Auxiliar!$A:$C,2,0),"")</f>
        <v>CORONA PORRON</v>
      </c>
      <c r="DU631" s="7" t="str">
        <f>+IFERROR(VLOOKUP(DR631,Auxiliar!$A:$C,3,0),"")</f>
        <v>1b 5% | 20b 0%</v>
      </c>
      <c r="DW631" s="1">
        <v>2878</v>
      </c>
      <c r="DX631" s="12" t="s">
        <v>43</v>
      </c>
      <c r="DY631" s="6">
        <f>+IFERROR(VALUE(RIGHT(Tabla22[[#This Row],[B2B]],6)),"")</f>
        <v>2878</v>
      </c>
      <c r="DZ631" s="6" t="str">
        <f>+IFERROR(VLOOKUP(DX631,Auxiliar!$A:$C,2,0),"")</f>
        <v xml:space="preserve">VALUE LATA </v>
      </c>
      <c r="EA631" s="7" t="str">
        <f>+IFERROR(VLOOKUP(DX631,Auxiliar!$A:$C,3,0),"")</f>
        <v>1b 15% | 100b 18%</v>
      </c>
      <c r="EC631" s="1">
        <v>11858</v>
      </c>
      <c r="ED631" s="12" t="s">
        <v>47</v>
      </c>
      <c r="EE631" s="6">
        <f>+IFERROR(VALUE(RIGHT(Tabla23[[#This Row],[B2B]],6)),"")</f>
        <v>11858</v>
      </c>
      <c r="EF631" s="6" t="str">
        <f>+IFERROR(VLOOKUP(ED631,Auxiliar!$A:$C,2,0),"")</f>
        <v>VALUE LATON</v>
      </c>
      <c r="EG631" s="7" t="str">
        <f>+IFERROR(VLOOKUP(ED631,Auxiliar!$A:$C,3,0),"")</f>
        <v>1b 10% | 5b 15% | 192b 0%</v>
      </c>
      <c r="EI631" s="1"/>
      <c r="EJ631" s="12"/>
      <c r="EK631" s="6" t="str">
        <f>+IFERROR(VALUE(RIGHT(Tabla24[[#This Row],[B2B]],6)),"")</f>
        <v/>
      </c>
      <c r="EL631" s="6" t="str">
        <f>+IFERROR(VLOOKUP(EJ631,Auxiliar!$A:$C,2,0),"")</f>
        <v/>
      </c>
      <c r="EM631" s="7" t="str">
        <f>+IFERROR(VLOOKUP(EJ631,Auxiliar!$A:$C,3,0),"")</f>
        <v/>
      </c>
      <c r="EO631" s="1"/>
      <c r="EP631" s="12"/>
      <c r="EQ631" s="6" t="str">
        <f>+IFERROR(VALUE(RIGHT(Tabla25[[#This Row],[B2B]],6)),"")</f>
        <v/>
      </c>
      <c r="ER631" s="6" t="str">
        <f>+IFERROR(VLOOKUP(EP631,Auxiliar!$A:$C,2,0),"")</f>
        <v/>
      </c>
      <c r="ES631" s="7" t="str">
        <f>+IFERROR(VLOOKUP(EP631,Auxiliar!$A:$C,3,0),"")</f>
        <v/>
      </c>
      <c r="EU631" s="1"/>
      <c r="EV631" s="12"/>
      <c r="EW631" s="6" t="str">
        <f>+IFERROR(VALUE(RIGHT(Tabla26[[#This Row],[B2B]],6)),"")</f>
        <v/>
      </c>
      <c r="EX631" s="6" t="str">
        <f>+IFERROR(VLOOKUP(EV631,Auxiliar!$A:$C,2,0),"")</f>
        <v/>
      </c>
      <c r="EY631" s="7" t="str">
        <f>+IFERROR(VLOOKUP(EV631,Auxiliar!$A:$C,3,0),"")</f>
        <v/>
      </c>
      <c r="EZ631" s="1"/>
      <c r="FA631" s="12"/>
      <c r="FB631" s="6" t="str">
        <f>+IFERROR(VALUE(RIGHT(Tabla27[[#This Row],[B2B]],6)),"")</f>
        <v/>
      </c>
      <c r="FC631" s="6" t="str">
        <f>+IFERROR(VLOOKUP(FA631,Auxiliar!$A:$C,2,0),"")</f>
        <v/>
      </c>
      <c r="FD631" s="7" t="str">
        <f>+IFERROR(VLOOKUP(FA631,Auxiliar!$A:$C,3,0),"")</f>
        <v/>
      </c>
      <c r="FE631" s="1"/>
      <c r="FF631" s="12"/>
      <c r="FG631" s="6" t="str">
        <f>+IFERROR(VALUE(RIGHT(Tabla28[[#This Row],[B2B]],6)),"")</f>
        <v/>
      </c>
      <c r="FH631" s="6" t="str">
        <f>+IFERROR(VLOOKUP(FF631,Auxiliar!$A:$C,2,0),"")</f>
        <v/>
      </c>
      <c r="FI631" s="7" t="str">
        <f>+IFERROR(VLOOKUP(FF631,Auxiliar!$A:$C,3,0),"")</f>
        <v/>
      </c>
      <c r="FJ631" s="1"/>
      <c r="FK631" s="12"/>
      <c r="FL631" s="6" t="str">
        <f>+IFERROR(VALUE(RIGHT(Tabla29[[#This Row],[B2B]],6)),"")</f>
        <v/>
      </c>
      <c r="FM631" s="6" t="str">
        <f>+IFERROR(VLOOKUP(FK631,Auxiliar!$A:$C,2,0),"")</f>
        <v/>
      </c>
      <c r="FN631" s="7" t="str">
        <f>+IFERROR(VLOOKUP(FK631,Auxiliar!$A:$C,3,0),"")</f>
        <v/>
      </c>
      <c r="FO631" s="1"/>
      <c r="FP631" s="12"/>
      <c r="FQ631" s="6" t="str">
        <f>+IFERROR(VALUE(RIGHT(Tabla30[[#This Row],[B2B]],6)),"")</f>
        <v/>
      </c>
      <c r="FR631" s="6" t="str">
        <f>+IFERROR(VLOOKUP(FP631,Auxiliar!$A:$C,2,0),"")</f>
        <v/>
      </c>
      <c r="FS631" s="7"/>
      <c r="FT631" s="1"/>
      <c r="FU631" s="12"/>
      <c r="FV631" s="6" t="str">
        <f>+IFERROR(VALUE(RIGHT(Tabla31[[#This Row],[B2B]],6)),"")</f>
        <v/>
      </c>
      <c r="FW631" s="6" t="str">
        <f>+IFERROR(VLOOKUP(FU631,Auxiliar!$A:$C,2,0),"")</f>
        <v/>
      </c>
      <c r="FX631" s="7" t="str">
        <f>+IFERROR(VLOOKUP(FU631,Auxiliar!$A:$C,3,0),"")</f>
        <v/>
      </c>
      <c r="FY631" s="1"/>
      <c r="FZ631" s="12"/>
      <c r="GA631" s="6" t="str">
        <f>+IFERROR(VALUE(RIGHT(Tabla32[[#This Row],[B2B]],6)),"")</f>
        <v/>
      </c>
      <c r="GB631" s="6" t="str">
        <f>+IFERROR(VLOOKUP(FZ631,Auxiliar!$A:$C,2,0),"")</f>
        <v/>
      </c>
      <c r="GC631" s="7" t="str">
        <f>+IFERROR(VLOOKUP(FZ631,Auxiliar!$A:$C,3,0),"")</f>
        <v/>
      </c>
      <c r="GD631" s="1"/>
      <c r="GE631" s="12"/>
      <c r="GF631" s="6" t="str">
        <f>+IFERROR(VALUE(RIGHT(Tabla33[[#This Row],[B2B]],6)),"")</f>
        <v/>
      </c>
      <c r="GG631" s="6" t="str">
        <f>+IFERROR(VLOOKUP(GE631,Auxiliar!$A:$C,2,0),"")</f>
        <v/>
      </c>
      <c r="GH631" s="7" t="str">
        <f>+IFERROR(VLOOKUP(GE631,Auxiliar!$A:$C,3,0),"")</f>
        <v/>
      </c>
    </row>
    <row r="632" spans="1:190" x14ac:dyDescent="0.25">
      <c r="A632" s="1"/>
      <c r="B632" s="1"/>
      <c r="C632" t="str">
        <f>+IFERROR(VLOOKUP(B632,Auxiliar!$A:$C,2,0),"")</f>
        <v/>
      </c>
      <c r="D632" s="5" t="str">
        <f>+IFERROR(VLOOKUP(B632,Auxiliar!$A:$C,3,0),"")</f>
        <v/>
      </c>
      <c r="S632" s="1">
        <v>6313</v>
      </c>
      <c r="T632" s="1" t="s">
        <v>9</v>
      </c>
      <c r="U632" s="6">
        <f>+IFERROR(VALUE(RIGHT(Tabla4[[#This Row],[B2B]],6)),"")</f>
        <v>6313</v>
      </c>
      <c r="V632" s="6" t="str">
        <f>+IFERROR(VLOOKUP(T632,Auxiliar!$A:$C,2,0),"")</f>
        <v>CORE</v>
      </c>
      <c r="W632" s="7" t="str">
        <f>+IFERROR(VLOOKUP(T632,Auxiliar!$A:$C,3,0),"")</f>
        <v>0b 1% | 2b 5% | 4b 6%</v>
      </c>
      <c r="AK632" s="1">
        <v>6088</v>
      </c>
      <c r="AL632" s="1" t="s">
        <v>30</v>
      </c>
      <c r="AM632" s="6">
        <f>+IFERROR(VALUE(RIGHT(Tabla7[[#This Row],[B2B]],6)),"")</f>
        <v>6088</v>
      </c>
      <c r="AN632" s="6" t="str">
        <f>+IFERROR(VLOOKUP(AL632,Auxiliar!$A:$C,2,0),"")</f>
        <v>LATONES</v>
      </c>
      <c r="AO632" s="7" t="str">
        <f>+IFERROR(VLOOKUP(AL632,Auxiliar!$A:$C,3,0),"")</f>
        <v>1b 4% | 5b 7% | 97b 0%</v>
      </c>
      <c r="AW632" s="1"/>
      <c r="AX632" s="1" t="s">
        <v>32</v>
      </c>
      <c r="AY632" s="6" t="str">
        <f>+IFERROR(VALUE(RIGHT(Tabla9[[#This Row],[B2B]],6)),"")</f>
        <v/>
      </c>
      <c r="AZ632" s="6" t="str">
        <f>+IFERROR(VLOOKUP(AX632,Auxiliar!$A:$C,2,0),"")</f>
        <v>LATONES</v>
      </c>
      <c r="BA632" s="7" t="str">
        <f>+IFERROR(VLOOKUP(AX632,Auxiliar!$A:$C,3,0),"")</f>
        <v>2b 3% | 4b 4% | 6b 5% | 10b 8%  | 385b 0%</v>
      </c>
      <c r="BI632" s="1"/>
      <c r="BJ632" s="1"/>
      <c r="BK632" s="6" t="str">
        <f>+IFERROR(VALUE(RIGHT(Tabla11[[#This Row],[B2B]],6)),"")</f>
        <v/>
      </c>
      <c r="BL632" s="6" t="str">
        <f>+IFERROR(VLOOKUP(BJ632,Auxiliar!$A:$C,2,0),"")</f>
        <v/>
      </c>
      <c r="BM632" s="7" t="str">
        <f>+IFERROR(VLOOKUP(BJ632,Auxiliar!$A:$C,3,0),"")</f>
        <v/>
      </c>
      <c r="BO632" s="1">
        <v>11861</v>
      </c>
      <c r="BP632" s="1" t="s">
        <v>39</v>
      </c>
      <c r="BQ632" s="6">
        <f>+IFERROR(VALUE(RIGHT(Tabla12[[#This Row],[B2B]],6)),"")</f>
        <v>11861</v>
      </c>
      <c r="BR632" s="6" t="str">
        <f>+IFERROR(VLOOKUP(BP632,Auxiliar!$A:$C,2,0),"")</f>
        <v>VALUE LITRO</v>
      </c>
      <c r="BS632" s="7" t="str">
        <f>+IFERROR(VLOOKUP(BP632,Auxiliar!$A:$C,3,0),"")</f>
        <v>1b 12%</v>
      </c>
      <c r="CA632" s="1">
        <v>5120</v>
      </c>
      <c r="CB632" s="1" t="s">
        <v>35</v>
      </c>
      <c r="CC632" s="6">
        <f>+IFERROR(VALUE(RIGHT(Tabla14[[#This Row],[B2B]],6)),"")</f>
        <v>5120</v>
      </c>
      <c r="CD632" s="6" t="str">
        <f>+IFERROR(VLOOKUP(CB632,Auxiliar!$A:$C,2,0),"")</f>
        <v>Corona 710cc</v>
      </c>
      <c r="CE632" s="7" t="str">
        <f>+IFERROR(VLOOKUP(CB632,Auxiliar!$A:$C,3,0),"")</f>
        <v>1b 10% | 85b 0%</v>
      </c>
      <c r="CG632" s="1"/>
      <c r="CH632" s="1"/>
      <c r="CI632" s="6" t="str">
        <f>+IFERROR(VALUE(RIGHT(Tabla15[[#This Row],[B2B]],6)),"")</f>
        <v/>
      </c>
      <c r="CJ632" s="6" t="str">
        <f>+IFERROR(VLOOKUP(CH632,Auxiliar!$A:$C,2,0),"")</f>
        <v/>
      </c>
      <c r="CK632" s="7" t="str">
        <f>+IFERROR(VLOOKUP(CH632,Auxiliar!$A:$C,3,0),"")</f>
        <v/>
      </c>
      <c r="CM632" s="1">
        <v>5085</v>
      </c>
      <c r="CN632" s="1" t="s">
        <v>20</v>
      </c>
      <c r="CO632" s="6">
        <v>5085</v>
      </c>
      <c r="CP632" s="6" t="s">
        <v>20</v>
      </c>
      <c r="CQ632" s="7" t="s">
        <v>21</v>
      </c>
      <c r="CS632" s="1"/>
      <c r="CT632" s="1"/>
      <c r="CU632" s="6" t="str">
        <f>+IFERROR(VALUE(RIGHT(Tabla17[[#This Row],[B2B]],6)),"")</f>
        <v/>
      </c>
      <c r="CV632" s="6" t="str">
        <f>+IFERROR(VLOOKUP(CT632,Auxiliar!$A:$C,2,0),"")</f>
        <v/>
      </c>
      <c r="CW632" s="7" t="str">
        <f>+IFERROR(VLOOKUP(CT632,Auxiliar!$A:$C,3,0),"")</f>
        <v/>
      </c>
      <c r="CY632" s="1">
        <v>5085</v>
      </c>
      <c r="CZ632" s="1" t="s">
        <v>16</v>
      </c>
      <c r="DA632" s="6">
        <f>+IFERROR(VALUE(RIGHT(Tabla18[[#This Row],[B2B]],6)),"")</f>
        <v>5085</v>
      </c>
      <c r="DB632" s="6" t="str">
        <f>+IFERROR(VLOOKUP(CZ632,Auxiliar!$A:$C,2,0),"")</f>
        <v>PREMIUM</v>
      </c>
      <c r="DC632" s="7" t="str">
        <f>+IFERROR(VLOOKUP(CZ632,Auxiliar!$A:$C,3,0),"")</f>
        <v>0b 0% | 2b 2% | 5b 3,5% | 10b 5%</v>
      </c>
      <c r="DE632" s="1">
        <v>5085</v>
      </c>
      <c r="DF632" s="1" t="s">
        <v>19</v>
      </c>
      <c r="DG632" s="6">
        <f>+IFERROR(VALUE(RIGHT(Tabla19[[#This Row],[B2B]],6)),"")</f>
        <v>5085</v>
      </c>
      <c r="DH632" s="6" t="str">
        <f>+IFERROR(VLOOKUP(DF632,Auxiliar!$A:$C,2,0),"")</f>
        <v>MICHELOB</v>
      </c>
      <c r="DI632" s="7" t="str">
        <f>+IFERROR(VLOOKUP(DF632,Auxiliar!$A:$C,3,0),"")</f>
        <v>1b 7% | 3b 22% | 8b 27%</v>
      </c>
      <c r="DK632" s="1"/>
      <c r="DL632" s="1"/>
      <c r="DM632" s="6" t="str">
        <f>+IFERROR(VALUE(RIGHT(Tabla20[[#This Row],[B2B]],6)),"")</f>
        <v/>
      </c>
      <c r="DN632" s="6" t="str">
        <f>+IFERROR(VLOOKUP(DL632,Auxiliar!$A:$C,2,0),"")</f>
        <v/>
      </c>
      <c r="DO632" s="7" t="str">
        <f>+IFERROR(VLOOKUP(DL632,Auxiliar!$A:$C,3,0),"")</f>
        <v/>
      </c>
      <c r="DQ632" s="1">
        <v>5082</v>
      </c>
      <c r="DR632" s="12" t="s">
        <v>24</v>
      </c>
      <c r="DS632" s="6">
        <f>+IFERROR(VALUE(RIGHT(Tabla21[[#This Row],[B2B]],6)),"")</f>
        <v>5082</v>
      </c>
      <c r="DT632" s="6" t="str">
        <f>+IFERROR(VLOOKUP(DR632,Auxiliar!$A:$C,2,0),"")</f>
        <v>CORONA PORRON</v>
      </c>
      <c r="DU632" s="7" t="str">
        <f>+IFERROR(VLOOKUP(DR632,Auxiliar!$A:$C,3,0),"")</f>
        <v>1b 5% | 20b 0%</v>
      </c>
      <c r="DW632" s="1">
        <v>11865</v>
      </c>
      <c r="DX632" s="12" t="s">
        <v>43</v>
      </c>
      <c r="DY632" s="6">
        <f>+IFERROR(VALUE(RIGHT(Tabla22[[#This Row],[B2B]],6)),"")</f>
        <v>11865</v>
      </c>
      <c r="DZ632" s="6" t="str">
        <f>+IFERROR(VLOOKUP(DX632,Auxiliar!$A:$C,2,0),"")</f>
        <v xml:space="preserve">VALUE LATA </v>
      </c>
      <c r="EA632" s="7" t="str">
        <f>+IFERROR(VLOOKUP(DX632,Auxiliar!$A:$C,3,0),"")</f>
        <v>1b 15% | 100b 18%</v>
      </c>
      <c r="EC632" s="1">
        <v>11860</v>
      </c>
      <c r="ED632" s="12" t="s">
        <v>47</v>
      </c>
      <c r="EE632" s="6">
        <f>+IFERROR(VALUE(RIGHT(Tabla23[[#This Row],[B2B]],6)),"")</f>
        <v>11860</v>
      </c>
      <c r="EF632" s="6" t="str">
        <f>+IFERROR(VLOOKUP(ED632,Auxiliar!$A:$C,2,0),"")</f>
        <v>VALUE LATON</v>
      </c>
      <c r="EG632" s="7" t="str">
        <f>+IFERROR(VLOOKUP(ED632,Auxiliar!$A:$C,3,0),"")</f>
        <v>1b 10% | 5b 15% | 192b 0%</v>
      </c>
      <c r="EI632" s="1"/>
      <c r="EJ632" s="12"/>
      <c r="EK632" s="6" t="str">
        <f>+IFERROR(VALUE(RIGHT(Tabla24[[#This Row],[B2B]],6)),"")</f>
        <v/>
      </c>
      <c r="EL632" s="6" t="str">
        <f>+IFERROR(VLOOKUP(EJ632,Auxiliar!$A:$C,2,0),"")</f>
        <v/>
      </c>
      <c r="EM632" s="7" t="str">
        <f>+IFERROR(VLOOKUP(EJ632,Auxiliar!$A:$C,3,0),"")</f>
        <v/>
      </c>
      <c r="EO632" s="1"/>
      <c r="EP632" s="12"/>
      <c r="EQ632" s="6" t="str">
        <f>+IFERROR(VALUE(RIGHT(Tabla25[[#This Row],[B2B]],6)),"")</f>
        <v/>
      </c>
      <c r="ER632" s="6" t="str">
        <f>+IFERROR(VLOOKUP(EP632,Auxiliar!$A:$C,2,0),"")</f>
        <v/>
      </c>
      <c r="ES632" s="7" t="str">
        <f>+IFERROR(VLOOKUP(EP632,Auxiliar!$A:$C,3,0),"")</f>
        <v/>
      </c>
      <c r="EU632" s="1"/>
      <c r="EV632" s="12"/>
      <c r="EW632" s="6" t="str">
        <f>+IFERROR(VALUE(RIGHT(Tabla26[[#This Row],[B2B]],6)),"")</f>
        <v/>
      </c>
      <c r="EX632" s="6" t="str">
        <f>+IFERROR(VLOOKUP(EV632,Auxiliar!$A:$C,2,0),"")</f>
        <v/>
      </c>
      <c r="EY632" s="7" t="str">
        <f>+IFERROR(VLOOKUP(EV632,Auxiliar!$A:$C,3,0),"")</f>
        <v/>
      </c>
      <c r="EZ632" s="1"/>
      <c r="FA632" s="12"/>
      <c r="FB632" s="6" t="str">
        <f>+IFERROR(VALUE(RIGHT(Tabla27[[#This Row],[B2B]],6)),"")</f>
        <v/>
      </c>
      <c r="FC632" s="6" t="str">
        <f>+IFERROR(VLOOKUP(FA632,Auxiliar!$A:$C,2,0),"")</f>
        <v/>
      </c>
      <c r="FD632" s="7" t="str">
        <f>+IFERROR(VLOOKUP(FA632,Auxiliar!$A:$C,3,0),"")</f>
        <v/>
      </c>
      <c r="FE632" s="1"/>
      <c r="FF632" s="12"/>
      <c r="FG632" s="6" t="str">
        <f>+IFERROR(VALUE(RIGHT(Tabla28[[#This Row],[B2B]],6)),"")</f>
        <v/>
      </c>
      <c r="FH632" s="6" t="str">
        <f>+IFERROR(VLOOKUP(FF632,Auxiliar!$A:$C,2,0),"")</f>
        <v/>
      </c>
      <c r="FI632" s="7" t="str">
        <f>+IFERROR(VLOOKUP(FF632,Auxiliar!$A:$C,3,0),"")</f>
        <v/>
      </c>
      <c r="FJ632" s="1"/>
      <c r="FK632" s="12"/>
      <c r="FL632" s="6" t="str">
        <f>+IFERROR(VALUE(RIGHT(Tabla29[[#This Row],[B2B]],6)),"")</f>
        <v/>
      </c>
      <c r="FM632" s="6" t="str">
        <f>+IFERROR(VLOOKUP(FK632,Auxiliar!$A:$C,2,0),"")</f>
        <v/>
      </c>
      <c r="FN632" s="7" t="str">
        <f>+IFERROR(VLOOKUP(FK632,Auxiliar!$A:$C,3,0),"")</f>
        <v/>
      </c>
      <c r="FO632" s="1"/>
      <c r="FP632" s="12"/>
      <c r="FQ632" s="6" t="str">
        <f>+IFERROR(VALUE(RIGHT(Tabla30[[#This Row],[B2B]],6)),"")</f>
        <v/>
      </c>
      <c r="FR632" s="6" t="str">
        <f>+IFERROR(VLOOKUP(FP632,Auxiliar!$A:$C,2,0),"")</f>
        <v/>
      </c>
      <c r="FS632" s="7"/>
      <c r="FT632" s="1"/>
      <c r="FU632" s="12"/>
      <c r="FV632" s="6" t="str">
        <f>+IFERROR(VALUE(RIGHT(Tabla31[[#This Row],[B2B]],6)),"")</f>
        <v/>
      </c>
      <c r="FW632" s="6" t="str">
        <f>+IFERROR(VLOOKUP(FU632,Auxiliar!$A:$C,2,0),"")</f>
        <v/>
      </c>
      <c r="FX632" s="7" t="str">
        <f>+IFERROR(VLOOKUP(FU632,Auxiliar!$A:$C,3,0),"")</f>
        <v/>
      </c>
      <c r="FY632" s="1"/>
      <c r="FZ632" s="12"/>
      <c r="GA632" s="6" t="str">
        <f>+IFERROR(VALUE(RIGHT(Tabla32[[#This Row],[B2B]],6)),"")</f>
        <v/>
      </c>
      <c r="GB632" s="6" t="str">
        <f>+IFERROR(VLOOKUP(FZ632,Auxiliar!$A:$C,2,0),"")</f>
        <v/>
      </c>
      <c r="GC632" s="7" t="str">
        <f>+IFERROR(VLOOKUP(FZ632,Auxiliar!$A:$C,3,0),"")</f>
        <v/>
      </c>
      <c r="GD632" s="1"/>
      <c r="GE632" s="12"/>
      <c r="GF632" s="6" t="str">
        <f>+IFERROR(VALUE(RIGHT(Tabla33[[#This Row],[B2B]],6)),"")</f>
        <v/>
      </c>
      <c r="GG632" s="6" t="str">
        <f>+IFERROR(VLOOKUP(GE632,Auxiliar!$A:$C,2,0),"")</f>
        <v/>
      </c>
      <c r="GH632" s="7" t="str">
        <f>+IFERROR(VLOOKUP(GE632,Auxiliar!$A:$C,3,0),"")</f>
        <v/>
      </c>
    </row>
    <row r="633" spans="1:190" x14ac:dyDescent="0.25">
      <c r="A633" s="1"/>
      <c r="B633" s="1"/>
      <c r="C633" t="str">
        <f>+IFERROR(VLOOKUP(B633,Auxiliar!$A:$C,2,0),"")</f>
        <v/>
      </c>
      <c r="D633" s="5" t="str">
        <f>+IFERROR(VLOOKUP(B633,Auxiliar!$A:$C,3,0),"")</f>
        <v/>
      </c>
      <c r="S633" s="1">
        <v>6329</v>
      </c>
      <c r="T633" s="1" t="s">
        <v>9</v>
      </c>
      <c r="U633" s="6">
        <f>+IFERROR(VALUE(RIGHT(Tabla4[[#This Row],[B2B]],6)),"")</f>
        <v>6329</v>
      </c>
      <c r="V633" s="6" t="str">
        <f>+IFERROR(VLOOKUP(T633,Auxiliar!$A:$C,2,0),"")</f>
        <v>CORE</v>
      </c>
      <c r="W633" s="7" t="str">
        <f>+IFERROR(VLOOKUP(T633,Auxiliar!$A:$C,3,0),"")</f>
        <v>0b 1% | 2b 5% | 4b 6%</v>
      </c>
      <c r="AK633" s="1">
        <v>6093</v>
      </c>
      <c r="AL633" s="1" t="s">
        <v>30</v>
      </c>
      <c r="AM633" s="6">
        <f>+IFERROR(VALUE(RIGHT(Tabla7[[#This Row],[B2B]],6)),"")</f>
        <v>6093</v>
      </c>
      <c r="AN633" s="6" t="str">
        <f>+IFERROR(VLOOKUP(AL633,Auxiliar!$A:$C,2,0),"")</f>
        <v>LATONES</v>
      </c>
      <c r="AO633" s="7" t="str">
        <f>+IFERROR(VLOOKUP(AL633,Auxiliar!$A:$C,3,0),"")</f>
        <v>1b 4% | 5b 7% | 97b 0%</v>
      </c>
      <c r="AW633" s="1"/>
      <c r="AX633" s="1" t="s">
        <v>32</v>
      </c>
      <c r="AY633" s="6" t="str">
        <f>+IFERROR(VALUE(RIGHT(Tabla9[[#This Row],[B2B]],6)),"")</f>
        <v/>
      </c>
      <c r="AZ633" s="6" t="str">
        <f>+IFERROR(VLOOKUP(AX633,Auxiliar!$A:$C,2,0),"")</f>
        <v>LATONES</v>
      </c>
      <c r="BA633" s="7" t="str">
        <f>+IFERROR(VLOOKUP(AX633,Auxiliar!$A:$C,3,0),"")</f>
        <v>2b 3% | 4b 4% | 6b 5% | 10b 8%  | 385b 0%</v>
      </c>
      <c r="BI633" s="1"/>
      <c r="BJ633" s="1"/>
      <c r="BK633" s="6" t="str">
        <f>+IFERROR(VALUE(RIGHT(Tabla11[[#This Row],[B2B]],6)),"")</f>
        <v/>
      </c>
      <c r="BL633" s="6" t="str">
        <f>+IFERROR(VLOOKUP(BJ633,Auxiliar!$A:$C,2,0),"")</f>
        <v/>
      </c>
      <c r="BM633" s="7" t="str">
        <f>+IFERROR(VLOOKUP(BJ633,Auxiliar!$A:$C,3,0),"")</f>
        <v/>
      </c>
      <c r="BO633" s="1">
        <v>2877</v>
      </c>
      <c r="BP633" s="1" t="s">
        <v>39</v>
      </c>
      <c r="BQ633" s="6">
        <f>+IFERROR(VALUE(RIGHT(Tabla12[[#This Row],[B2B]],6)),"")</f>
        <v>2877</v>
      </c>
      <c r="BR633" s="6" t="str">
        <f>+IFERROR(VLOOKUP(BP633,Auxiliar!$A:$C,2,0),"")</f>
        <v>VALUE LITRO</v>
      </c>
      <c r="BS633" s="7" t="str">
        <f>+IFERROR(VLOOKUP(BP633,Auxiliar!$A:$C,3,0),"")</f>
        <v>1b 12%</v>
      </c>
      <c r="CA633" s="1">
        <v>5123</v>
      </c>
      <c r="CB633" s="1" t="s">
        <v>35</v>
      </c>
      <c r="CC633" s="6">
        <f>+IFERROR(VALUE(RIGHT(Tabla14[[#This Row],[B2B]],6)),"")</f>
        <v>5123</v>
      </c>
      <c r="CD633" s="6" t="str">
        <f>+IFERROR(VLOOKUP(CB633,Auxiliar!$A:$C,2,0),"")</f>
        <v>Corona 710cc</v>
      </c>
      <c r="CE633" s="7" t="str">
        <f>+IFERROR(VLOOKUP(CB633,Auxiliar!$A:$C,3,0),"")</f>
        <v>1b 10% | 85b 0%</v>
      </c>
      <c r="CG633" s="1"/>
      <c r="CH633" s="1"/>
      <c r="CI633" s="6" t="str">
        <f>+IFERROR(VALUE(RIGHT(Tabla15[[#This Row],[B2B]],6)),"")</f>
        <v/>
      </c>
      <c r="CJ633" s="6" t="str">
        <f>+IFERROR(VLOOKUP(CH633,Auxiliar!$A:$C,2,0),"")</f>
        <v/>
      </c>
      <c r="CK633" s="7" t="str">
        <f>+IFERROR(VLOOKUP(CH633,Auxiliar!$A:$C,3,0),"")</f>
        <v/>
      </c>
      <c r="CM633" s="1">
        <v>5086</v>
      </c>
      <c r="CN633" s="1" t="s">
        <v>20</v>
      </c>
      <c r="CO633" s="6">
        <v>5086</v>
      </c>
      <c r="CP633" s="6" t="s">
        <v>20</v>
      </c>
      <c r="CQ633" s="7" t="s">
        <v>21</v>
      </c>
      <c r="CS633" s="1"/>
      <c r="CT633" s="1"/>
      <c r="CU633" s="6" t="str">
        <f>+IFERROR(VALUE(RIGHT(Tabla17[[#This Row],[B2B]],6)),"")</f>
        <v/>
      </c>
      <c r="CV633" s="6" t="str">
        <f>+IFERROR(VLOOKUP(CT633,Auxiliar!$A:$C,2,0),"")</f>
        <v/>
      </c>
      <c r="CW633" s="7" t="str">
        <f>+IFERROR(VLOOKUP(CT633,Auxiliar!$A:$C,3,0),"")</f>
        <v/>
      </c>
      <c r="CY633" s="1">
        <v>5086</v>
      </c>
      <c r="CZ633" s="1" t="s">
        <v>16</v>
      </c>
      <c r="DA633" s="6">
        <f>+IFERROR(VALUE(RIGHT(Tabla18[[#This Row],[B2B]],6)),"")</f>
        <v>5086</v>
      </c>
      <c r="DB633" s="6" t="str">
        <f>+IFERROR(VLOOKUP(CZ633,Auxiliar!$A:$C,2,0),"")</f>
        <v>PREMIUM</v>
      </c>
      <c r="DC633" s="7" t="str">
        <f>+IFERROR(VLOOKUP(CZ633,Auxiliar!$A:$C,3,0),"")</f>
        <v>0b 0% | 2b 2% | 5b 3,5% | 10b 5%</v>
      </c>
      <c r="DE633" s="1">
        <v>5086</v>
      </c>
      <c r="DF633" s="1" t="s">
        <v>19</v>
      </c>
      <c r="DG633" s="6">
        <f>+IFERROR(VALUE(RIGHT(Tabla19[[#This Row],[B2B]],6)),"")</f>
        <v>5086</v>
      </c>
      <c r="DH633" s="6" t="str">
        <f>+IFERROR(VLOOKUP(DF633,Auxiliar!$A:$C,2,0),"")</f>
        <v>MICHELOB</v>
      </c>
      <c r="DI633" s="7" t="str">
        <f>+IFERROR(VLOOKUP(DF633,Auxiliar!$A:$C,3,0),"")</f>
        <v>1b 7% | 3b 22% | 8b 27%</v>
      </c>
      <c r="DK633" s="1"/>
      <c r="DL633" s="1"/>
      <c r="DM633" s="6" t="str">
        <f>+IFERROR(VALUE(RIGHT(Tabla20[[#This Row],[B2B]],6)),"")</f>
        <v/>
      </c>
      <c r="DN633" s="6" t="str">
        <f>+IFERROR(VLOOKUP(DL633,Auxiliar!$A:$C,2,0),"")</f>
        <v/>
      </c>
      <c r="DO633" s="7" t="str">
        <f>+IFERROR(VLOOKUP(DL633,Auxiliar!$A:$C,3,0),"")</f>
        <v/>
      </c>
      <c r="DQ633" s="1">
        <v>5085</v>
      </c>
      <c r="DR633" s="12" t="s">
        <v>24</v>
      </c>
      <c r="DS633" s="6">
        <f>+IFERROR(VALUE(RIGHT(Tabla21[[#This Row],[B2B]],6)),"")</f>
        <v>5085</v>
      </c>
      <c r="DT633" s="6" t="str">
        <f>+IFERROR(VLOOKUP(DR633,Auxiliar!$A:$C,2,0),"")</f>
        <v>CORONA PORRON</v>
      </c>
      <c r="DU633" s="7" t="str">
        <f>+IFERROR(VLOOKUP(DR633,Auxiliar!$A:$C,3,0),"")</f>
        <v>1b 5% | 20b 0%</v>
      </c>
      <c r="DW633" s="1">
        <v>2886</v>
      </c>
      <c r="DX633" s="12" t="s">
        <v>43</v>
      </c>
      <c r="DY633" s="6">
        <f>+IFERROR(VALUE(RIGHT(Tabla22[[#This Row],[B2B]],6)),"")</f>
        <v>2886</v>
      </c>
      <c r="DZ633" s="6" t="str">
        <f>+IFERROR(VLOOKUP(DX633,Auxiliar!$A:$C,2,0),"")</f>
        <v xml:space="preserve">VALUE LATA </v>
      </c>
      <c r="EA633" s="7" t="str">
        <f>+IFERROR(VLOOKUP(DX633,Auxiliar!$A:$C,3,0),"")</f>
        <v>1b 15% | 100b 18%</v>
      </c>
      <c r="EC633" s="1">
        <v>11861</v>
      </c>
      <c r="ED633" s="12" t="s">
        <v>47</v>
      </c>
      <c r="EE633" s="6">
        <f>+IFERROR(VALUE(RIGHT(Tabla23[[#This Row],[B2B]],6)),"")</f>
        <v>11861</v>
      </c>
      <c r="EF633" s="6" t="str">
        <f>+IFERROR(VLOOKUP(ED633,Auxiliar!$A:$C,2,0),"")</f>
        <v>VALUE LATON</v>
      </c>
      <c r="EG633" s="7" t="str">
        <f>+IFERROR(VLOOKUP(ED633,Auxiliar!$A:$C,3,0),"")</f>
        <v>1b 10% | 5b 15% | 192b 0%</v>
      </c>
      <c r="EI633" s="1"/>
      <c r="EJ633" s="12"/>
      <c r="EK633" s="6" t="str">
        <f>+IFERROR(VALUE(RIGHT(Tabla24[[#This Row],[B2B]],6)),"")</f>
        <v/>
      </c>
      <c r="EL633" s="6" t="str">
        <f>+IFERROR(VLOOKUP(EJ633,Auxiliar!$A:$C,2,0),"")</f>
        <v/>
      </c>
      <c r="EM633" s="7" t="str">
        <f>+IFERROR(VLOOKUP(EJ633,Auxiliar!$A:$C,3,0),"")</f>
        <v/>
      </c>
      <c r="EO633" s="1"/>
      <c r="EP633" s="12"/>
      <c r="EQ633" s="6" t="str">
        <f>+IFERROR(VALUE(RIGHT(Tabla25[[#This Row],[B2B]],6)),"")</f>
        <v/>
      </c>
      <c r="ER633" s="6" t="str">
        <f>+IFERROR(VLOOKUP(EP633,Auxiliar!$A:$C,2,0),"")</f>
        <v/>
      </c>
      <c r="ES633" s="7" t="str">
        <f>+IFERROR(VLOOKUP(EP633,Auxiliar!$A:$C,3,0),"")</f>
        <v/>
      </c>
      <c r="EU633" s="1"/>
      <c r="EV633" s="12"/>
      <c r="EW633" s="6" t="str">
        <f>+IFERROR(VALUE(RIGHT(Tabla26[[#This Row],[B2B]],6)),"")</f>
        <v/>
      </c>
      <c r="EX633" s="6" t="str">
        <f>+IFERROR(VLOOKUP(EV633,Auxiliar!$A:$C,2,0),"")</f>
        <v/>
      </c>
      <c r="EY633" s="7" t="str">
        <f>+IFERROR(VLOOKUP(EV633,Auxiliar!$A:$C,3,0),"")</f>
        <v/>
      </c>
      <c r="EZ633" s="1"/>
      <c r="FA633" s="12"/>
      <c r="FB633" s="6" t="str">
        <f>+IFERROR(VALUE(RIGHT(Tabla27[[#This Row],[B2B]],6)),"")</f>
        <v/>
      </c>
      <c r="FC633" s="6" t="str">
        <f>+IFERROR(VLOOKUP(FA633,Auxiliar!$A:$C,2,0),"")</f>
        <v/>
      </c>
      <c r="FD633" s="7" t="str">
        <f>+IFERROR(VLOOKUP(FA633,Auxiliar!$A:$C,3,0),"")</f>
        <v/>
      </c>
      <c r="FE633" s="1"/>
      <c r="FF633" s="12"/>
      <c r="FG633" s="6" t="str">
        <f>+IFERROR(VALUE(RIGHT(Tabla28[[#This Row],[B2B]],6)),"")</f>
        <v/>
      </c>
      <c r="FH633" s="6" t="str">
        <f>+IFERROR(VLOOKUP(FF633,Auxiliar!$A:$C,2,0),"")</f>
        <v/>
      </c>
      <c r="FI633" s="7" t="str">
        <f>+IFERROR(VLOOKUP(FF633,Auxiliar!$A:$C,3,0),"")</f>
        <v/>
      </c>
      <c r="FJ633" s="1"/>
      <c r="FK633" s="12"/>
      <c r="FL633" s="6" t="str">
        <f>+IFERROR(VALUE(RIGHT(Tabla29[[#This Row],[B2B]],6)),"")</f>
        <v/>
      </c>
      <c r="FM633" s="6" t="str">
        <f>+IFERROR(VLOOKUP(FK633,Auxiliar!$A:$C,2,0),"")</f>
        <v/>
      </c>
      <c r="FN633" s="7" t="str">
        <f>+IFERROR(VLOOKUP(FK633,Auxiliar!$A:$C,3,0),"")</f>
        <v/>
      </c>
      <c r="FO633" s="1"/>
      <c r="FP633" s="12"/>
      <c r="FQ633" s="6" t="str">
        <f>+IFERROR(VALUE(RIGHT(Tabla30[[#This Row],[B2B]],6)),"")</f>
        <v/>
      </c>
      <c r="FR633" s="6" t="str">
        <f>+IFERROR(VLOOKUP(FP633,Auxiliar!$A:$C,2,0),"")</f>
        <v/>
      </c>
      <c r="FS633" s="7"/>
      <c r="FT633" s="1"/>
      <c r="FU633" s="12"/>
      <c r="FV633" s="6" t="str">
        <f>+IFERROR(VALUE(RIGHT(Tabla31[[#This Row],[B2B]],6)),"")</f>
        <v/>
      </c>
      <c r="FW633" s="6" t="str">
        <f>+IFERROR(VLOOKUP(FU633,Auxiliar!$A:$C,2,0),"")</f>
        <v/>
      </c>
      <c r="FX633" s="7" t="str">
        <f>+IFERROR(VLOOKUP(FU633,Auxiliar!$A:$C,3,0),"")</f>
        <v/>
      </c>
      <c r="FY633" s="1"/>
      <c r="FZ633" s="12"/>
      <c r="GA633" s="6" t="str">
        <f>+IFERROR(VALUE(RIGHT(Tabla32[[#This Row],[B2B]],6)),"")</f>
        <v/>
      </c>
      <c r="GB633" s="6" t="str">
        <f>+IFERROR(VLOOKUP(FZ633,Auxiliar!$A:$C,2,0),"")</f>
        <v/>
      </c>
      <c r="GC633" s="7" t="str">
        <f>+IFERROR(VLOOKUP(FZ633,Auxiliar!$A:$C,3,0),"")</f>
        <v/>
      </c>
      <c r="GD633" s="1"/>
      <c r="GE633" s="12"/>
      <c r="GF633" s="6" t="str">
        <f>+IFERROR(VALUE(RIGHT(Tabla33[[#This Row],[B2B]],6)),"")</f>
        <v/>
      </c>
      <c r="GG633" s="6" t="str">
        <f>+IFERROR(VLOOKUP(GE633,Auxiliar!$A:$C,2,0),"")</f>
        <v/>
      </c>
      <c r="GH633" s="7" t="str">
        <f>+IFERROR(VLOOKUP(GE633,Auxiliar!$A:$C,3,0),"")</f>
        <v/>
      </c>
    </row>
    <row r="634" spans="1:190" x14ac:dyDescent="0.25">
      <c r="A634" s="1"/>
      <c r="B634" s="1"/>
      <c r="C634" t="str">
        <f>+IFERROR(VLOOKUP(B634,Auxiliar!$A:$C,2,0),"")</f>
        <v/>
      </c>
      <c r="D634" s="5" t="str">
        <f>+IFERROR(VLOOKUP(B634,Auxiliar!$A:$C,3,0),"")</f>
        <v/>
      </c>
      <c r="S634" s="1">
        <v>6331</v>
      </c>
      <c r="T634" s="1" t="s">
        <v>9</v>
      </c>
      <c r="U634" s="6">
        <f>+IFERROR(VALUE(RIGHT(Tabla4[[#This Row],[B2B]],6)),"")</f>
        <v>6331</v>
      </c>
      <c r="V634" s="6" t="str">
        <f>+IFERROR(VLOOKUP(T634,Auxiliar!$A:$C,2,0),"")</f>
        <v>CORE</v>
      </c>
      <c r="W634" s="7" t="str">
        <f>+IFERROR(VLOOKUP(T634,Auxiliar!$A:$C,3,0),"")</f>
        <v>0b 1% | 2b 5% | 4b 6%</v>
      </c>
      <c r="AK634" s="1">
        <v>6108</v>
      </c>
      <c r="AL634" s="1" t="s">
        <v>30</v>
      </c>
      <c r="AM634" s="6">
        <f>+IFERROR(VALUE(RIGHT(Tabla7[[#This Row],[B2B]],6)),"")</f>
        <v>6108</v>
      </c>
      <c r="AN634" s="6" t="str">
        <f>+IFERROR(VLOOKUP(AL634,Auxiliar!$A:$C,2,0),"")</f>
        <v>LATONES</v>
      </c>
      <c r="AO634" s="7" t="str">
        <f>+IFERROR(VLOOKUP(AL634,Auxiliar!$A:$C,3,0),"")</f>
        <v>1b 4% | 5b 7% | 97b 0%</v>
      </c>
      <c r="AW634" s="1"/>
      <c r="AX634" s="1" t="s">
        <v>32</v>
      </c>
      <c r="AY634" s="6" t="str">
        <f>+IFERROR(VALUE(RIGHT(Tabla9[[#This Row],[B2B]],6)),"")</f>
        <v/>
      </c>
      <c r="AZ634" s="6" t="str">
        <f>+IFERROR(VLOOKUP(AX634,Auxiliar!$A:$C,2,0),"")</f>
        <v>LATONES</v>
      </c>
      <c r="BA634" s="7" t="str">
        <f>+IFERROR(VLOOKUP(AX634,Auxiliar!$A:$C,3,0),"")</f>
        <v>2b 3% | 4b 4% | 6b 5% | 10b 8%  | 385b 0%</v>
      </c>
      <c r="BI634" s="1"/>
      <c r="BJ634" s="1"/>
      <c r="BK634" s="6" t="str">
        <f>+IFERROR(VALUE(RIGHT(Tabla11[[#This Row],[B2B]],6)),"")</f>
        <v/>
      </c>
      <c r="BL634" s="6" t="str">
        <f>+IFERROR(VLOOKUP(BJ634,Auxiliar!$A:$C,2,0),"")</f>
        <v/>
      </c>
      <c r="BM634" s="7" t="str">
        <f>+IFERROR(VLOOKUP(BJ634,Auxiliar!$A:$C,3,0),"")</f>
        <v/>
      </c>
      <c r="BO634" s="1">
        <v>11863</v>
      </c>
      <c r="BP634" s="1" t="s">
        <v>39</v>
      </c>
      <c r="BQ634" s="6">
        <f>+IFERROR(VALUE(RIGHT(Tabla12[[#This Row],[B2B]],6)),"")</f>
        <v>11863</v>
      </c>
      <c r="BR634" s="6" t="str">
        <f>+IFERROR(VLOOKUP(BP634,Auxiliar!$A:$C,2,0),"")</f>
        <v>VALUE LITRO</v>
      </c>
      <c r="BS634" s="7" t="str">
        <f>+IFERROR(VLOOKUP(BP634,Auxiliar!$A:$C,3,0),"")</f>
        <v>1b 12%</v>
      </c>
      <c r="CA634" s="1">
        <v>5125</v>
      </c>
      <c r="CB634" s="1" t="s">
        <v>35</v>
      </c>
      <c r="CC634" s="6">
        <f>+IFERROR(VALUE(RIGHT(Tabla14[[#This Row],[B2B]],6)),"")</f>
        <v>5125</v>
      </c>
      <c r="CD634" s="6" t="str">
        <f>+IFERROR(VLOOKUP(CB634,Auxiliar!$A:$C,2,0),"")</f>
        <v>Corona 710cc</v>
      </c>
      <c r="CE634" s="7" t="str">
        <f>+IFERROR(VLOOKUP(CB634,Auxiliar!$A:$C,3,0),"")</f>
        <v>1b 10% | 85b 0%</v>
      </c>
      <c r="CG634" s="1"/>
      <c r="CH634" s="1"/>
      <c r="CI634" s="6" t="str">
        <f>+IFERROR(VALUE(RIGHT(Tabla15[[#This Row],[B2B]],6)),"")</f>
        <v/>
      </c>
      <c r="CJ634" s="6" t="str">
        <f>+IFERROR(VLOOKUP(CH634,Auxiliar!$A:$C,2,0),"")</f>
        <v/>
      </c>
      <c r="CK634" s="7" t="str">
        <f>+IFERROR(VLOOKUP(CH634,Auxiliar!$A:$C,3,0),"")</f>
        <v/>
      </c>
      <c r="CM634" s="1">
        <v>5091</v>
      </c>
      <c r="CN634" s="1" t="s">
        <v>20</v>
      </c>
      <c r="CO634" s="6">
        <v>5091</v>
      </c>
      <c r="CP634" s="6" t="s">
        <v>20</v>
      </c>
      <c r="CQ634" s="7" t="s">
        <v>21</v>
      </c>
      <c r="CS634" s="1"/>
      <c r="CT634" s="1"/>
      <c r="CU634" s="6" t="str">
        <f>+IFERROR(VALUE(RIGHT(Tabla17[[#This Row],[B2B]],6)),"")</f>
        <v/>
      </c>
      <c r="CV634" s="6" t="str">
        <f>+IFERROR(VLOOKUP(CT634,Auxiliar!$A:$C,2,0),"")</f>
        <v/>
      </c>
      <c r="CW634" s="7" t="str">
        <f>+IFERROR(VLOOKUP(CT634,Auxiliar!$A:$C,3,0),"")</f>
        <v/>
      </c>
      <c r="CY634" s="1">
        <v>5091</v>
      </c>
      <c r="CZ634" s="1" t="s">
        <v>16</v>
      </c>
      <c r="DA634" s="6">
        <f>+IFERROR(VALUE(RIGHT(Tabla18[[#This Row],[B2B]],6)),"")</f>
        <v>5091</v>
      </c>
      <c r="DB634" s="6" t="str">
        <f>+IFERROR(VLOOKUP(CZ634,Auxiliar!$A:$C,2,0),"")</f>
        <v>PREMIUM</v>
      </c>
      <c r="DC634" s="7" t="str">
        <f>+IFERROR(VLOOKUP(CZ634,Auxiliar!$A:$C,3,0),"")</f>
        <v>0b 0% | 2b 2% | 5b 3,5% | 10b 5%</v>
      </c>
      <c r="DE634" s="1">
        <v>5091</v>
      </c>
      <c r="DF634" s="1" t="s">
        <v>19</v>
      </c>
      <c r="DG634" s="6">
        <f>+IFERROR(VALUE(RIGHT(Tabla19[[#This Row],[B2B]],6)),"")</f>
        <v>5091</v>
      </c>
      <c r="DH634" s="6" t="str">
        <f>+IFERROR(VLOOKUP(DF634,Auxiliar!$A:$C,2,0),"")</f>
        <v>MICHELOB</v>
      </c>
      <c r="DI634" s="7" t="str">
        <f>+IFERROR(VLOOKUP(DF634,Auxiliar!$A:$C,3,0),"")</f>
        <v>1b 7% | 3b 22% | 8b 27%</v>
      </c>
      <c r="DK634" s="1"/>
      <c r="DL634" s="1"/>
      <c r="DM634" s="6" t="str">
        <f>+IFERROR(VALUE(RIGHT(Tabla20[[#This Row],[B2B]],6)),"")</f>
        <v/>
      </c>
      <c r="DN634" s="6" t="str">
        <f>+IFERROR(VLOOKUP(DL634,Auxiliar!$A:$C,2,0),"")</f>
        <v/>
      </c>
      <c r="DO634" s="7" t="str">
        <f>+IFERROR(VLOOKUP(DL634,Auxiliar!$A:$C,3,0),"")</f>
        <v/>
      </c>
      <c r="DQ634" s="1">
        <v>5086</v>
      </c>
      <c r="DR634" s="12" t="s">
        <v>24</v>
      </c>
      <c r="DS634" s="6">
        <f>+IFERROR(VALUE(RIGHT(Tabla21[[#This Row],[B2B]],6)),"")</f>
        <v>5086</v>
      </c>
      <c r="DT634" s="6" t="str">
        <f>+IFERROR(VLOOKUP(DR634,Auxiliar!$A:$C,2,0),"")</f>
        <v>CORONA PORRON</v>
      </c>
      <c r="DU634" s="7" t="str">
        <f>+IFERROR(VLOOKUP(DR634,Auxiliar!$A:$C,3,0),"")</f>
        <v>1b 5% | 20b 0%</v>
      </c>
      <c r="DW634" s="1">
        <v>11866</v>
      </c>
      <c r="DX634" s="12" t="s">
        <v>43</v>
      </c>
      <c r="DY634" s="6">
        <f>+IFERROR(VALUE(RIGHT(Tabla22[[#This Row],[B2B]],6)),"")</f>
        <v>11866</v>
      </c>
      <c r="DZ634" s="6" t="str">
        <f>+IFERROR(VLOOKUP(DX634,Auxiliar!$A:$C,2,0),"")</f>
        <v xml:space="preserve">VALUE LATA </v>
      </c>
      <c r="EA634" s="7" t="str">
        <f>+IFERROR(VLOOKUP(DX634,Auxiliar!$A:$C,3,0),"")</f>
        <v>1b 15% | 100b 18%</v>
      </c>
      <c r="EC634" s="1">
        <v>2877</v>
      </c>
      <c r="ED634" s="12" t="s">
        <v>47</v>
      </c>
      <c r="EE634" s="6">
        <f>+IFERROR(VALUE(RIGHT(Tabla23[[#This Row],[B2B]],6)),"")</f>
        <v>2877</v>
      </c>
      <c r="EF634" s="6" t="str">
        <f>+IFERROR(VLOOKUP(ED634,Auxiliar!$A:$C,2,0),"")</f>
        <v>VALUE LATON</v>
      </c>
      <c r="EG634" s="7" t="str">
        <f>+IFERROR(VLOOKUP(ED634,Auxiliar!$A:$C,3,0),"")</f>
        <v>1b 10% | 5b 15% | 192b 0%</v>
      </c>
      <c r="EI634" s="1"/>
      <c r="EJ634" s="12"/>
      <c r="EK634" s="6" t="str">
        <f>+IFERROR(VALUE(RIGHT(Tabla24[[#This Row],[B2B]],6)),"")</f>
        <v/>
      </c>
      <c r="EL634" s="6" t="str">
        <f>+IFERROR(VLOOKUP(EJ634,Auxiliar!$A:$C,2,0),"")</f>
        <v/>
      </c>
      <c r="EM634" s="7" t="str">
        <f>+IFERROR(VLOOKUP(EJ634,Auxiliar!$A:$C,3,0),"")</f>
        <v/>
      </c>
      <c r="EO634" s="1"/>
      <c r="EP634" s="12"/>
      <c r="EQ634" s="6" t="str">
        <f>+IFERROR(VALUE(RIGHT(Tabla25[[#This Row],[B2B]],6)),"")</f>
        <v/>
      </c>
      <c r="ER634" s="6" t="str">
        <f>+IFERROR(VLOOKUP(EP634,Auxiliar!$A:$C,2,0),"")</f>
        <v/>
      </c>
      <c r="ES634" s="7" t="str">
        <f>+IFERROR(VLOOKUP(EP634,Auxiliar!$A:$C,3,0),"")</f>
        <v/>
      </c>
      <c r="EU634" s="1"/>
      <c r="EV634" s="12"/>
      <c r="EW634" s="6" t="str">
        <f>+IFERROR(VALUE(RIGHT(Tabla26[[#This Row],[B2B]],6)),"")</f>
        <v/>
      </c>
      <c r="EX634" s="6" t="str">
        <f>+IFERROR(VLOOKUP(EV634,Auxiliar!$A:$C,2,0),"")</f>
        <v/>
      </c>
      <c r="EY634" s="7" t="str">
        <f>+IFERROR(VLOOKUP(EV634,Auxiliar!$A:$C,3,0),"")</f>
        <v/>
      </c>
      <c r="EZ634" s="1"/>
      <c r="FA634" s="12"/>
      <c r="FB634" s="6" t="str">
        <f>+IFERROR(VALUE(RIGHT(Tabla27[[#This Row],[B2B]],6)),"")</f>
        <v/>
      </c>
      <c r="FC634" s="6" t="str">
        <f>+IFERROR(VLOOKUP(FA634,Auxiliar!$A:$C,2,0),"")</f>
        <v/>
      </c>
      <c r="FD634" s="7" t="str">
        <f>+IFERROR(VLOOKUP(FA634,Auxiliar!$A:$C,3,0),"")</f>
        <v/>
      </c>
      <c r="FE634" s="1"/>
      <c r="FF634" s="12"/>
      <c r="FG634" s="6" t="str">
        <f>+IFERROR(VALUE(RIGHT(Tabla28[[#This Row],[B2B]],6)),"")</f>
        <v/>
      </c>
      <c r="FH634" s="6" t="str">
        <f>+IFERROR(VLOOKUP(FF634,Auxiliar!$A:$C,2,0),"")</f>
        <v/>
      </c>
      <c r="FI634" s="7" t="str">
        <f>+IFERROR(VLOOKUP(FF634,Auxiliar!$A:$C,3,0),"")</f>
        <v/>
      </c>
      <c r="FJ634" s="1"/>
      <c r="FK634" s="12"/>
      <c r="FL634" s="6" t="str">
        <f>+IFERROR(VALUE(RIGHT(Tabla29[[#This Row],[B2B]],6)),"")</f>
        <v/>
      </c>
      <c r="FM634" s="6" t="str">
        <f>+IFERROR(VLOOKUP(FK634,Auxiliar!$A:$C,2,0),"")</f>
        <v/>
      </c>
      <c r="FN634" s="7" t="str">
        <f>+IFERROR(VLOOKUP(FK634,Auxiliar!$A:$C,3,0),"")</f>
        <v/>
      </c>
      <c r="FO634" s="1"/>
      <c r="FP634" s="12"/>
      <c r="FQ634" s="6" t="str">
        <f>+IFERROR(VALUE(RIGHT(Tabla30[[#This Row],[B2B]],6)),"")</f>
        <v/>
      </c>
      <c r="FR634" s="6" t="str">
        <f>+IFERROR(VLOOKUP(FP634,Auxiliar!$A:$C,2,0),"")</f>
        <v/>
      </c>
      <c r="FS634" s="7"/>
      <c r="FT634" s="1"/>
      <c r="FU634" s="12"/>
      <c r="FV634" s="6" t="str">
        <f>+IFERROR(VALUE(RIGHT(Tabla31[[#This Row],[B2B]],6)),"")</f>
        <v/>
      </c>
      <c r="FW634" s="6" t="str">
        <f>+IFERROR(VLOOKUP(FU634,Auxiliar!$A:$C,2,0),"")</f>
        <v/>
      </c>
      <c r="FX634" s="7" t="str">
        <f>+IFERROR(VLOOKUP(FU634,Auxiliar!$A:$C,3,0),"")</f>
        <v/>
      </c>
      <c r="FY634" s="1"/>
      <c r="FZ634" s="12"/>
      <c r="GA634" s="6" t="str">
        <f>+IFERROR(VALUE(RIGHT(Tabla32[[#This Row],[B2B]],6)),"")</f>
        <v/>
      </c>
      <c r="GB634" s="6" t="str">
        <f>+IFERROR(VLOOKUP(FZ634,Auxiliar!$A:$C,2,0),"")</f>
        <v/>
      </c>
      <c r="GC634" s="7" t="str">
        <f>+IFERROR(VLOOKUP(FZ634,Auxiliar!$A:$C,3,0),"")</f>
        <v/>
      </c>
      <c r="GD634" s="1"/>
      <c r="GE634" s="12"/>
      <c r="GF634" s="6" t="str">
        <f>+IFERROR(VALUE(RIGHT(Tabla33[[#This Row],[B2B]],6)),"")</f>
        <v/>
      </c>
      <c r="GG634" s="6" t="str">
        <f>+IFERROR(VLOOKUP(GE634,Auxiliar!$A:$C,2,0),"")</f>
        <v/>
      </c>
      <c r="GH634" s="7" t="str">
        <f>+IFERROR(VLOOKUP(GE634,Auxiliar!$A:$C,3,0),"")</f>
        <v/>
      </c>
    </row>
    <row r="635" spans="1:190" x14ac:dyDescent="0.25">
      <c r="A635" s="1"/>
      <c r="B635" s="1"/>
      <c r="C635" t="str">
        <f>+IFERROR(VLOOKUP(B635,Auxiliar!$A:$C,2,0),"")</f>
        <v/>
      </c>
      <c r="D635" s="5" t="str">
        <f>+IFERROR(VLOOKUP(B635,Auxiliar!$A:$C,3,0),"")</f>
        <v/>
      </c>
      <c r="S635" s="1">
        <v>6359</v>
      </c>
      <c r="T635" s="1" t="s">
        <v>9</v>
      </c>
      <c r="U635" s="6">
        <f>+IFERROR(VALUE(RIGHT(Tabla4[[#This Row],[B2B]],6)),"")</f>
        <v>6359</v>
      </c>
      <c r="V635" s="6" t="str">
        <f>+IFERROR(VLOOKUP(T635,Auxiliar!$A:$C,2,0),"")</f>
        <v>CORE</v>
      </c>
      <c r="W635" s="7" t="str">
        <f>+IFERROR(VLOOKUP(T635,Auxiliar!$A:$C,3,0),"")</f>
        <v>0b 1% | 2b 5% | 4b 6%</v>
      </c>
      <c r="AK635" s="1">
        <v>6115</v>
      </c>
      <c r="AL635" s="1" t="s">
        <v>30</v>
      </c>
      <c r="AM635" s="6">
        <f>+IFERROR(VALUE(RIGHT(Tabla7[[#This Row],[B2B]],6)),"")</f>
        <v>6115</v>
      </c>
      <c r="AN635" s="6" t="str">
        <f>+IFERROR(VLOOKUP(AL635,Auxiliar!$A:$C,2,0),"")</f>
        <v>LATONES</v>
      </c>
      <c r="AO635" s="7" t="str">
        <f>+IFERROR(VLOOKUP(AL635,Auxiliar!$A:$C,3,0),"")</f>
        <v>1b 4% | 5b 7% | 97b 0%</v>
      </c>
      <c r="AW635" s="1"/>
      <c r="AX635" s="1" t="s">
        <v>32</v>
      </c>
      <c r="AY635" s="6" t="str">
        <f>+IFERROR(VALUE(RIGHT(Tabla9[[#This Row],[B2B]],6)),"")</f>
        <v/>
      </c>
      <c r="AZ635" s="6" t="str">
        <f>+IFERROR(VLOOKUP(AX635,Auxiliar!$A:$C,2,0),"")</f>
        <v>LATONES</v>
      </c>
      <c r="BA635" s="7" t="str">
        <f>+IFERROR(VLOOKUP(AX635,Auxiliar!$A:$C,3,0),"")</f>
        <v>2b 3% | 4b 4% | 6b 5% | 10b 8%  | 385b 0%</v>
      </c>
      <c r="BI635" s="1"/>
      <c r="BJ635" s="1"/>
      <c r="BK635" s="6" t="str">
        <f>+IFERROR(VALUE(RIGHT(Tabla11[[#This Row],[B2B]],6)),"")</f>
        <v/>
      </c>
      <c r="BL635" s="6" t="str">
        <f>+IFERROR(VLOOKUP(BJ635,Auxiliar!$A:$C,2,0),"")</f>
        <v/>
      </c>
      <c r="BM635" s="7" t="str">
        <f>+IFERROR(VLOOKUP(BJ635,Auxiliar!$A:$C,3,0),"")</f>
        <v/>
      </c>
      <c r="BO635" s="1">
        <v>2878</v>
      </c>
      <c r="BP635" s="1" t="s">
        <v>39</v>
      </c>
      <c r="BQ635" s="6">
        <f>+IFERROR(VALUE(RIGHT(Tabla12[[#This Row],[B2B]],6)),"")</f>
        <v>2878</v>
      </c>
      <c r="BR635" s="6" t="str">
        <f>+IFERROR(VLOOKUP(BP635,Auxiliar!$A:$C,2,0),"")</f>
        <v>VALUE LITRO</v>
      </c>
      <c r="BS635" s="7" t="str">
        <f>+IFERROR(VLOOKUP(BP635,Auxiliar!$A:$C,3,0),"")</f>
        <v>1b 12%</v>
      </c>
      <c r="CA635" s="1">
        <v>5126</v>
      </c>
      <c r="CB635" s="1" t="s">
        <v>35</v>
      </c>
      <c r="CC635" s="6">
        <f>+IFERROR(VALUE(RIGHT(Tabla14[[#This Row],[B2B]],6)),"")</f>
        <v>5126</v>
      </c>
      <c r="CD635" s="6" t="str">
        <f>+IFERROR(VLOOKUP(CB635,Auxiliar!$A:$C,2,0),"")</f>
        <v>Corona 710cc</v>
      </c>
      <c r="CE635" s="7" t="str">
        <f>+IFERROR(VLOOKUP(CB635,Auxiliar!$A:$C,3,0),"")</f>
        <v>1b 10% | 85b 0%</v>
      </c>
      <c r="CG635" s="1"/>
      <c r="CH635" s="1"/>
      <c r="CI635" s="6" t="str">
        <f>+IFERROR(VALUE(RIGHT(Tabla15[[#This Row],[B2B]],6)),"")</f>
        <v/>
      </c>
      <c r="CJ635" s="6" t="str">
        <f>+IFERROR(VLOOKUP(CH635,Auxiliar!$A:$C,2,0),"")</f>
        <v/>
      </c>
      <c r="CK635" s="7" t="str">
        <f>+IFERROR(VLOOKUP(CH635,Auxiliar!$A:$C,3,0),"")</f>
        <v/>
      </c>
      <c r="CM635" s="1">
        <v>5098</v>
      </c>
      <c r="CN635" s="1" t="s">
        <v>20</v>
      </c>
      <c r="CO635" s="6">
        <v>5098</v>
      </c>
      <c r="CP635" s="6" t="s">
        <v>20</v>
      </c>
      <c r="CQ635" s="7" t="s">
        <v>21</v>
      </c>
      <c r="CS635" s="1"/>
      <c r="CT635" s="1"/>
      <c r="CU635" s="6" t="str">
        <f>+IFERROR(VALUE(RIGHT(Tabla17[[#This Row],[B2B]],6)),"")</f>
        <v/>
      </c>
      <c r="CV635" s="6" t="str">
        <f>+IFERROR(VLOOKUP(CT635,Auxiliar!$A:$C,2,0),"")</f>
        <v/>
      </c>
      <c r="CW635" s="7" t="str">
        <f>+IFERROR(VLOOKUP(CT635,Auxiliar!$A:$C,3,0),"")</f>
        <v/>
      </c>
      <c r="CY635" s="1">
        <v>5098</v>
      </c>
      <c r="CZ635" s="1" t="s">
        <v>16</v>
      </c>
      <c r="DA635" s="6">
        <f>+IFERROR(VALUE(RIGHT(Tabla18[[#This Row],[B2B]],6)),"")</f>
        <v>5098</v>
      </c>
      <c r="DB635" s="6" t="str">
        <f>+IFERROR(VLOOKUP(CZ635,Auxiliar!$A:$C,2,0),"")</f>
        <v>PREMIUM</v>
      </c>
      <c r="DC635" s="7" t="str">
        <f>+IFERROR(VLOOKUP(CZ635,Auxiliar!$A:$C,3,0),"")</f>
        <v>0b 0% | 2b 2% | 5b 3,5% | 10b 5%</v>
      </c>
      <c r="DE635" s="1">
        <v>5098</v>
      </c>
      <c r="DF635" s="1" t="s">
        <v>19</v>
      </c>
      <c r="DG635" s="6">
        <f>+IFERROR(VALUE(RIGHT(Tabla19[[#This Row],[B2B]],6)),"")</f>
        <v>5098</v>
      </c>
      <c r="DH635" s="6" t="str">
        <f>+IFERROR(VLOOKUP(DF635,Auxiliar!$A:$C,2,0),"")</f>
        <v>MICHELOB</v>
      </c>
      <c r="DI635" s="7" t="str">
        <f>+IFERROR(VLOOKUP(DF635,Auxiliar!$A:$C,3,0),"")</f>
        <v>1b 7% | 3b 22% | 8b 27%</v>
      </c>
      <c r="DK635" s="1"/>
      <c r="DL635" s="1"/>
      <c r="DM635" s="6" t="str">
        <f>+IFERROR(VALUE(RIGHT(Tabla20[[#This Row],[B2B]],6)),"")</f>
        <v/>
      </c>
      <c r="DN635" s="6" t="str">
        <f>+IFERROR(VLOOKUP(DL635,Auxiliar!$A:$C,2,0),"")</f>
        <v/>
      </c>
      <c r="DO635" s="7" t="str">
        <f>+IFERROR(VLOOKUP(DL635,Auxiliar!$A:$C,3,0),"")</f>
        <v/>
      </c>
      <c r="DQ635" s="1">
        <v>5091</v>
      </c>
      <c r="DR635" s="12" t="s">
        <v>24</v>
      </c>
      <c r="DS635" s="6">
        <f>+IFERROR(VALUE(RIGHT(Tabla21[[#This Row],[B2B]],6)),"")</f>
        <v>5091</v>
      </c>
      <c r="DT635" s="6" t="str">
        <f>+IFERROR(VLOOKUP(DR635,Auxiliar!$A:$C,2,0),"")</f>
        <v>CORONA PORRON</v>
      </c>
      <c r="DU635" s="7" t="str">
        <f>+IFERROR(VLOOKUP(DR635,Auxiliar!$A:$C,3,0),"")</f>
        <v>1b 5% | 20b 0%</v>
      </c>
      <c r="DW635" s="1">
        <v>2892</v>
      </c>
      <c r="DX635" s="12" t="s">
        <v>43</v>
      </c>
      <c r="DY635" s="6">
        <f>+IFERROR(VALUE(RIGHT(Tabla22[[#This Row],[B2B]],6)),"")</f>
        <v>2892</v>
      </c>
      <c r="DZ635" s="6" t="str">
        <f>+IFERROR(VLOOKUP(DX635,Auxiliar!$A:$C,2,0),"")</f>
        <v xml:space="preserve">VALUE LATA </v>
      </c>
      <c r="EA635" s="7" t="str">
        <f>+IFERROR(VLOOKUP(DX635,Auxiliar!$A:$C,3,0),"")</f>
        <v>1b 15% | 100b 18%</v>
      </c>
      <c r="EC635" s="1">
        <v>11863</v>
      </c>
      <c r="ED635" s="12" t="s">
        <v>47</v>
      </c>
      <c r="EE635" s="6">
        <f>+IFERROR(VALUE(RIGHT(Tabla23[[#This Row],[B2B]],6)),"")</f>
        <v>11863</v>
      </c>
      <c r="EF635" s="6" t="str">
        <f>+IFERROR(VLOOKUP(ED635,Auxiliar!$A:$C,2,0),"")</f>
        <v>VALUE LATON</v>
      </c>
      <c r="EG635" s="7" t="str">
        <f>+IFERROR(VLOOKUP(ED635,Auxiliar!$A:$C,3,0),"")</f>
        <v>1b 10% | 5b 15% | 192b 0%</v>
      </c>
      <c r="EI635" s="1"/>
      <c r="EJ635" s="12"/>
      <c r="EK635" s="6" t="str">
        <f>+IFERROR(VALUE(RIGHT(Tabla24[[#This Row],[B2B]],6)),"")</f>
        <v/>
      </c>
      <c r="EL635" s="6" t="str">
        <f>+IFERROR(VLOOKUP(EJ635,Auxiliar!$A:$C,2,0),"")</f>
        <v/>
      </c>
      <c r="EM635" s="7" t="str">
        <f>+IFERROR(VLOOKUP(EJ635,Auxiliar!$A:$C,3,0),"")</f>
        <v/>
      </c>
      <c r="EO635" s="1"/>
      <c r="EP635" s="12"/>
      <c r="EQ635" s="6" t="str">
        <f>+IFERROR(VALUE(RIGHT(Tabla25[[#This Row],[B2B]],6)),"")</f>
        <v/>
      </c>
      <c r="ER635" s="6" t="str">
        <f>+IFERROR(VLOOKUP(EP635,Auxiliar!$A:$C,2,0),"")</f>
        <v/>
      </c>
      <c r="ES635" s="7" t="str">
        <f>+IFERROR(VLOOKUP(EP635,Auxiliar!$A:$C,3,0),"")</f>
        <v/>
      </c>
      <c r="EU635" s="1"/>
      <c r="EV635" s="12"/>
      <c r="EW635" s="6" t="str">
        <f>+IFERROR(VALUE(RIGHT(Tabla26[[#This Row],[B2B]],6)),"")</f>
        <v/>
      </c>
      <c r="EX635" s="6" t="str">
        <f>+IFERROR(VLOOKUP(EV635,Auxiliar!$A:$C,2,0),"")</f>
        <v/>
      </c>
      <c r="EY635" s="7" t="str">
        <f>+IFERROR(VLOOKUP(EV635,Auxiliar!$A:$C,3,0),"")</f>
        <v/>
      </c>
      <c r="EZ635" s="1"/>
      <c r="FA635" s="12"/>
      <c r="FB635" s="6" t="str">
        <f>+IFERROR(VALUE(RIGHT(Tabla27[[#This Row],[B2B]],6)),"")</f>
        <v/>
      </c>
      <c r="FC635" s="6" t="str">
        <f>+IFERROR(VLOOKUP(FA635,Auxiliar!$A:$C,2,0),"")</f>
        <v/>
      </c>
      <c r="FD635" s="7" t="str">
        <f>+IFERROR(VLOOKUP(FA635,Auxiliar!$A:$C,3,0),"")</f>
        <v/>
      </c>
      <c r="FE635" s="1"/>
      <c r="FF635" s="12"/>
      <c r="FG635" s="6" t="str">
        <f>+IFERROR(VALUE(RIGHT(Tabla28[[#This Row],[B2B]],6)),"")</f>
        <v/>
      </c>
      <c r="FH635" s="6" t="str">
        <f>+IFERROR(VLOOKUP(FF635,Auxiliar!$A:$C,2,0),"")</f>
        <v/>
      </c>
      <c r="FI635" s="7" t="str">
        <f>+IFERROR(VLOOKUP(FF635,Auxiliar!$A:$C,3,0),"")</f>
        <v/>
      </c>
      <c r="FJ635" s="1"/>
      <c r="FK635" s="12"/>
      <c r="FL635" s="6" t="str">
        <f>+IFERROR(VALUE(RIGHT(Tabla29[[#This Row],[B2B]],6)),"")</f>
        <v/>
      </c>
      <c r="FM635" s="6" t="str">
        <f>+IFERROR(VLOOKUP(FK635,Auxiliar!$A:$C,2,0),"")</f>
        <v/>
      </c>
      <c r="FN635" s="7" t="str">
        <f>+IFERROR(VLOOKUP(FK635,Auxiliar!$A:$C,3,0),"")</f>
        <v/>
      </c>
      <c r="FO635" s="1"/>
      <c r="FP635" s="12"/>
      <c r="FQ635" s="6" t="str">
        <f>+IFERROR(VALUE(RIGHT(Tabla30[[#This Row],[B2B]],6)),"")</f>
        <v/>
      </c>
      <c r="FR635" s="6" t="str">
        <f>+IFERROR(VLOOKUP(FP635,Auxiliar!$A:$C,2,0),"")</f>
        <v/>
      </c>
      <c r="FS635" s="7"/>
      <c r="FT635" s="1"/>
      <c r="FU635" s="12"/>
      <c r="FV635" s="6" t="str">
        <f>+IFERROR(VALUE(RIGHT(Tabla31[[#This Row],[B2B]],6)),"")</f>
        <v/>
      </c>
      <c r="FW635" s="6" t="str">
        <f>+IFERROR(VLOOKUP(FU635,Auxiliar!$A:$C,2,0),"")</f>
        <v/>
      </c>
      <c r="FX635" s="7" t="str">
        <f>+IFERROR(VLOOKUP(FU635,Auxiliar!$A:$C,3,0),"")</f>
        <v/>
      </c>
      <c r="FY635" s="1"/>
      <c r="FZ635" s="12"/>
      <c r="GA635" s="6" t="str">
        <f>+IFERROR(VALUE(RIGHT(Tabla32[[#This Row],[B2B]],6)),"")</f>
        <v/>
      </c>
      <c r="GB635" s="6" t="str">
        <f>+IFERROR(VLOOKUP(FZ635,Auxiliar!$A:$C,2,0),"")</f>
        <v/>
      </c>
      <c r="GC635" s="7" t="str">
        <f>+IFERROR(VLOOKUP(FZ635,Auxiliar!$A:$C,3,0),"")</f>
        <v/>
      </c>
      <c r="GD635" s="1"/>
      <c r="GE635" s="12"/>
      <c r="GF635" s="6" t="str">
        <f>+IFERROR(VALUE(RIGHT(Tabla33[[#This Row],[B2B]],6)),"")</f>
        <v/>
      </c>
      <c r="GG635" s="6" t="str">
        <f>+IFERROR(VLOOKUP(GE635,Auxiliar!$A:$C,2,0),"")</f>
        <v/>
      </c>
      <c r="GH635" s="7" t="str">
        <f>+IFERROR(VLOOKUP(GE635,Auxiliar!$A:$C,3,0),"")</f>
        <v/>
      </c>
    </row>
    <row r="636" spans="1:190" x14ac:dyDescent="0.25">
      <c r="A636" s="1"/>
      <c r="B636" s="1"/>
      <c r="C636" t="str">
        <f>+IFERROR(VLOOKUP(B636,Auxiliar!$A:$C,2,0),"")</f>
        <v/>
      </c>
      <c r="D636" s="5" t="str">
        <f>+IFERROR(VLOOKUP(B636,Auxiliar!$A:$C,3,0),"")</f>
        <v/>
      </c>
      <c r="S636" s="1">
        <v>6361</v>
      </c>
      <c r="T636" s="1" t="s">
        <v>9</v>
      </c>
      <c r="U636" s="6">
        <f>+IFERROR(VALUE(RIGHT(Tabla4[[#This Row],[B2B]],6)),"")</f>
        <v>6361</v>
      </c>
      <c r="V636" s="6" t="str">
        <f>+IFERROR(VLOOKUP(T636,Auxiliar!$A:$C,2,0),"")</f>
        <v>CORE</v>
      </c>
      <c r="W636" s="7" t="str">
        <f>+IFERROR(VLOOKUP(T636,Auxiliar!$A:$C,3,0),"")</f>
        <v>0b 1% | 2b 5% | 4b 6%</v>
      </c>
      <c r="AK636" s="1">
        <v>6116</v>
      </c>
      <c r="AL636" s="1" t="s">
        <v>30</v>
      </c>
      <c r="AM636" s="6">
        <f>+IFERROR(VALUE(RIGHT(Tabla7[[#This Row],[B2B]],6)),"")</f>
        <v>6116</v>
      </c>
      <c r="AN636" s="6" t="str">
        <f>+IFERROR(VLOOKUP(AL636,Auxiliar!$A:$C,2,0),"")</f>
        <v>LATONES</v>
      </c>
      <c r="AO636" s="7" t="str">
        <f>+IFERROR(VLOOKUP(AL636,Auxiliar!$A:$C,3,0),"")</f>
        <v>1b 4% | 5b 7% | 97b 0%</v>
      </c>
      <c r="AW636" s="1"/>
      <c r="AX636" s="1" t="s">
        <v>32</v>
      </c>
      <c r="AY636" s="6" t="str">
        <f>+IFERROR(VALUE(RIGHT(Tabla9[[#This Row],[B2B]],6)),"")</f>
        <v/>
      </c>
      <c r="AZ636" s="6" t="str">
        <f>+IFERROR(VLOOKUP(AX636,Auxiliar!$A:$C,2,0),"")</f>
        <v>LATONES</v>
      </c>
      <c r="BA636" s="7" t="str">
        <f>+IFERROR(VLOOKUP(AX636,Auxiliar!$A:$C,3,0),"")</f>
        <v>2b 3% | 4b 4% | 6b 5% | 10b 8%  | 385b 0%</v>
      </c>
      <c r="BI636" s="1"/>
      <c r="BJ636" s="1"/>
      <c r="BK636" s="6" t="str">
        <f>+IFERROR(VALUE(RIGHT(Tabla11[[#This Row],[B2B]],6)),"")</f>
        <v/>
      </c>
      <c r="BL636" s="6" t="str">
        <f>+IFERROR(VLOOKUP(BJ636,Auxiliar!$A:$C,2,0),"")</f>
        <v/>
      </c>
      <c r="BM636" s="7" t="str">
        <f>+IFERROR(VLOOKUP(BJ636,Auxiliar!$A:$C,3,0),"")</f>
        <v/>
      </c>
      <c r="BO636" s="1">
        <v>11865</v>
      </c>
      <c r="BP636" s="1" t="s">
        <v>39</v>
      </c>
      <c r="BQ636" s="6">
        <f>+IFERROR(VALUE(RIGHT(Tabla12[[#This Row],[B2B]],6)),"")</f>
        <v>11865</v>
      </c>
      <c r="BR636" s="6" t="str">
        <f>+IFERROR(VLOOKUP(BP636,Auxiliar!$A:$C,2,0),"")</f>
        <v>VALUE LITRO</v>
      </c>
      <c r="BS636" s="7" t="str">
        <f>+IFERROR(VLOOKUP(BP636,Auxiliar!$A:$C,3,0),"")</f>
        <v>1b 12%</v>
      </c>
      <c r="CA636" s="1">
        <v>5129</v>
      </c>
      <c r="CB636" s="1" t="s">
        <v>35</v>
      </c>
      <c r="CC636" s="6">
        <f>+IFERROR(VALUE(RIGHT(Tabla14[[#This Row],[B2B]],6)),"")</f>
        <v>5129</v>
      </c>
      <c r="CD636" s="6" t="str">
        <f>+IFERROR(VLOOKUP(CB636,Auxiliar!$A:$C,2,0),"")</f>
        <v>Corona 710cc</v>
      </c>
      <c r="CE636" s="7" t="str">
        <f>+IFERROR(VLOOKUP(CB636,Auxiliar!$A:$C,3,0),"")</f>
        <v>1b 10% | 85b 0%</v>
      </c>
      <c r="CG636" s="1"/>
      <c r="CH636" s="1"/>
      <c r="CI636" s="6" t="str">
        <f>+IFERROR(VALUE(RIGHT(Tabla15[[#This Row],[B2B]],6)),"")</f>
        <v/>
      </c>
      <c r="CJ636" s="6" t="str">
        <f>+IFERROR(VLOOKUP(CH636,Auxiliar!$A:$C,2,0),"")</f>
        <v/>
      </c>
      <c r="CK636" s="7" t="str">
        <f>+IFERROR(VLOOKUP(CH636,Auxiliar!$A:$C,3,0),"")</f>
        <v/>
      </c>
      <c r="CM636" s="1">
        <v>5104</v>
      </c>
      <c r="CN636" s="1" t="s">
        <v>20</v>
      </c>
      <c r="CO636" s="6">
        <v>5104</v>
      </c>
      <c r="CP636" s="6" t="s">
        <v>20</v>
      </c>
      <c r="CQ636" s="7" t="s">
        <v>21</v>
      </c>
      <c r="CS636" s="1"/>
      <c r="CT636" s="1"/>
      <c r="CU636" s="6" t="str">
        <f>+IFERROR(VALUE(RIGHT(Tabla17[[#This Row],[B2B]],6)),"")</f>
        <v/>
      </c>
      <c r="CV636" s="6" t="str">
        <f>+IFERROR(VLOOKUP(CT636,Auxiliar!$A:$C,2,0),"")</f>
        <v/>
      </c>
      <c r="CW636" s="7" t="str">
        <f>+IFERROR(VLOOKUP(CT636,Auxiliar!$A:$C,3,0),"")</f>
        <v/>
      </c>
      <c r="CY636" s="1">
        <v>5104</v>
      </c>
      <c r="CZ636" s="1" t="s">
        <v>16</v>
      </c>
      <c r="DA636" s="6">
        <f>+IFERROR(VALUE(RIGHT(Tabla18[[#This Row],[B2B]],6)),"")</f>
        <v>5104</v>
      </c>
      <c r="DB636" s="6" t="str">
        <f>+IFERROR(VLOOKUP(CZ636,Auxiliar!$A:$C,2,0),"")</f>
        <v>PREMIUM</v>
      </c>
      <c r="DC636" s="7" t="str">
        <f>+IFERROR(VLOOKUP(CZ636,Auxiliar!$A:$C,3,0),"")</f>
        <v>0b 0% | 2b 2% | 5b 3,5% | 10b 5%</v>
      </c>
      <c r="DE636" s="1">
        <v>5104</v>
      </c>
      <c r="DF636" s="1" t="s">
        <v>19</v>
      </c>
      <c r="DG636" s="6">
        <f>+IFERROR(VALUE(RIGHT(Tabla19[[#This Row],[B2B]],6)),"")</f>
        <v>5104</v>
      </c>
      <c r="DH636" s="6" t="str">
        <f>+IFERROR(VLOOKUP(DF636,Auxiliar!$A:$C,2,0),"")</f>
        <v>MICHELOB</v>
      </c>
      <c r="DI636" s="7" t="str">
        <f>+IFERROR(VLOOKUP(DF636,Auxiliar!$A:$C,3,0),"")</f>
        <v>1b 7% | 3b 22% | 8b 27%</v>
      </c>
      <c r="DK636" s="1"/>
      <c r="DL636" s="1"/>
      <c r="DM636" s="6" t="str">
        <f>+IFERROR(VALUE(RIGHT(Tabla20[[#This Row],[B2B]],6)),"")</f>
        <v/>
      </c>
      <c r="DN636" s="6" t="str">
        <f>+IFERROR(VLOOKUP(DL636,Auxiliar!$A:$C,2,0),"")</f>
        <v/>
      </c>
      <c r="DO636" s="7" t="str">
        <f>+IFERROR(VLOOKUP(DL636,Auxiliar!$A:$C,3,0),"")</f>
        <v/>
      </c>
      <c r="DQ636" s="1">
        <v>5098</v>
      </c>
      <c r="DR636" s="12" t="s">
        <v>24</v>
      </c>
      <c r="DS636" s="6">
        <f>+IFERROR(VALUE(RIGHT(Tabla21[[#This Row],[B2B]],6)),"")</f>
        <v>5098</v>
      </c>
      <c r="DT636" s="6" t="str">
        <f>+IFERROR(VLOOKUP(DR636,Auxiliar!$A:$C,2,0),"")</f>
        <v>CORONA PORRON</v>
      </c>
      <c r="DU636" s="7" t="str">
        <f>+IFERROR(VLOOKUP(DR636,Auxiliar!$A:$C,3,0),"")</f>
        <v>1b 5% | 20b 0%</v>
      </c>
      <c r="DW636" s="1">
        <v>11867</v>
      </c>
      <c r="DX636" s="12" t="s">
        <v>43</v>
      </c>
      <c r="DY636" s="6">
        <f>+IFERROR(VALUE(RIGHT(Tabla22[[#This Row],[B2B]],6)),"")</f>
        <v>11867</v>
      </c>
      <c r="DZ636" s="6" t="str">
        <f>+IFERROR(VLOOKUP(DX636,Auxiliar!$A:$C,2,0),"")</f>
        <v xml:space="preserve">VALUE LATA </v>
      </c>
      <c r="EA636" s="7" t="str">
        <f>+IFERROR(VLOOKUP(DX636,Auxiliar!$A:$C,3,0),"")</f>
        <v>1b 15% | 100b 18%</v>
      </c>
      <c r="EC636" s="1">
        <v>2878</v>
      </c>
      <c r="ED636" s="12" t="s">
        <v>47</v>
      </c>
      <c r="EE636" s="6">
        <f>+IFERROR(VALUE(RIGHT(Tabla23[[#This Row],[B2B]],6)),"")</f>
        <v>2878</v>
      </c>
      <c r="EF636" s="6" t="str">
        <f>+IFERROR(VLOOKUP(ED636,Auxiliar!$A:$C,2,0),"")</f>
        <v>VALUE LATON</v>
      </c>
      <c r="EG636" s="7" t="str">
        <f>+IFERROR(VLOOKUP(ED636,Auxiliar!$A:$C,3,0),"")</f>
        <v>1b 10% | 5b 15% | 192b 0%</v>
      </c>
      <c r="EI636" s="1"/>
      <c r="EJ636" s="12"/>
      <c r="EK636" s="6" t="str">
        <f>+IFERROR(VALUE(RIGHT(Tabla24[[#This Row],[B2B]],6)),"")</f>
        <v/>
      </c>
      <c r="EL636" s="6" t="str">
        <f>+IFERROR(VLOOKUP(EJ636,Auxiliar!$A:$C,2,0),"")</f>
        <v/>
      </c>
      <c r="EM636" s="7" t="str">
        <f>+IFERROR(VLOOKUP(EJ636,Auxiliar!$A:$C,3,0),"")</f>
        <v/>
      </c>
      <c r="EO636" s="1"/>
      <c r="EP636" s="12"/>
      <c r="EQ636" s="6" t="str">
        <f>+IFERROR(VALUE(RIGHT(Tabla25[[#This Row],[B2B]],6)),"")</f>
        <v/>
      </c>
      <c r="ER636" s="6" t="str">
        <f>+IFERROR(VLOOKUP(EP636,Auxiliar!$A:$C,2,0),"")</f>
        <v/>
      </c>
      <c r="ES636" s="7" t="str">
        <f>+IFERROR(VLOOKUP(EP636,Auxiliar!$A:$C,3,0),"")</f>
        <v/>
      </c>
      <c r="EU636" s="1"/>
      <c r="EV636" s="12"/>
      <c r="EW636" s="6" t="str">
        <f>+IFERROR(VALUE(RIGHT(Tabla26[[#This Row],[B2B]],6)),"")</f>
        <v/>
      </c>
      <c r="EX636" s="6" t="str">
        <f>+IFERROR(VLOOKUP(EV636,Auxiliar!$A:$C,2,0),"")</f>
        <v/>
      </c>
      <c r="EY636" s="7" t="str">
        <f>+IFERROR(VLOOKUP(EV636,Auxiliar!$A:$C,3,0),"")</f>
        <v/>
      </c>
      <c r="EZ636" s="1"/>
      <c r="FA636" s="12"/>
      <c r="FB636" s="6" t="str">
        <f>+IFERROR(VALUE(RIGHT(Tabla27[[#This Row],[B2B]],6)),"")</f>
        <v/>
      </c>
      <c r="FC636" s="6" t="str">
        <f>+IFERROR(VLOOKUP(FA636,Auxiliar!$A:$C,2,0),"")</f>
        <v/>
      </c>
      <c r="FD636" s="7" t="str">
        <f>+IFERROR(VLOOKUP(FA636,Auxiliar!$A:$C,3,0),"")</f>
        <v/>
      </c>
      <c r="FE636" s="1"/>
      <c r="FF636" s="12"/>
      <c r="FG636" s="6" t="str">
        <f>+IFERROR(VALUE(RIGHT(Tabla28[[#This Row],[B2B]],6)),"")</f>
        <v/>
      </c>
      <c r="FH636" s="6" t="str">
        <f>+IFERROR(VLOOKUP(FF636,Auxiliar!$A:$C,2,0),"")</f>
        <v/>
      </c>
      <c r="FI636" s="7" t="str">
        <f>+IFERROR(VLOOKUP(FF636,Auxiliar!$A:$C,3,0),"")</f>
        <v/>
      </c>
      <c r="FJ636" s="1"/>
      <c r="FK636" s="12"/>
      <c r="FL636" s="6" t="str">
        <f>+IFERROR(VALUE(RIGHT(Tabla29[[#This Row],[B2B]],6)),"")</f>
        <v/>
      </c>
      <c r="FM636" s="6" t="str">
        <f>+IFERROR(VLOOKUP(FK636,Auxiliar!$A:$C,2,0),"")</f>
        <v/>
      </c>
      <c r="FN636" s="7" t="str">
        <f>+IFERROR(VLOOKUP(FK636,Auxiliar!$A:$C,3,0),"")</f>
        <v/>
      </c>
      <c r="FO636" s="1"/>
      <c r="FP636" s="12"/>
      <c r="FQ636" s="6" t="str">
        <f>+IFERROR(VALUE(RIGHT(Tabla30[[#This Row],[B2B]],6)),"")</f>
        <v/>
      </c>
      <c r="FR636" s="6" t="str">
        <f>+IFERROR(VLOOKUP(FP636,Auxiliar!$A:$C,2,0),"")</f>
        <v/>
      </c>
      <c r="FS636" s="7"/>
      <c r="FT636" s="1"/>
      <c r="FU636" s="12"/>
      <c r="FV636" s="6" t="str">
        <f>+IFERROR(VALUE(RIGHT(Tabla31[[#This Row],[B2B]],6)),"")</f>
        <v/>
      </c>
      <c r="FW636" s="6" t="str">
        <f>+IFERROR(VLOOKUP(FU636,Auxiliar!$A:$C,2,0),"")</f>
        <v/>
      </c>
      <c r="FX636" s="7" t="str">
        <f>+IFERROR(VLOOKUP(FU636,Auxiliar!$A:$C,3,0),"")</f>
        <v/>
      </c>
      <c r="FY636" s="1"/>
      <c r="FZ636" s="12"/>
      <c r="GA636" s="6" t="str">
        <f>+IFERROR(VALUE(RIGHT(Tabla32[[#This Row],[B2B]],6)),"")</f>
        <v/>
      </c>
      <c r="GB636" s="6" t="str">
        <f>+IFERROR(VLOOKUP(FZ636,Auxiliar!$A:$C,2,0),"")</f>
        <v/>
      </c>
      <c r="GC636" s="7" t="str">
        <f>+IFERROR(VLOOKUP(FZ636,Auxiliar!$A:$C,3,0),"")</f>
        <v/>
      </c>
      <c r="GD636" s="1"/>
      <c r="GE636" s="12"/>
      <c r="GF636" s="6" t="str">
        <f>+IFERROR(VALUE(RIGHT(Tabla33[[#This Row],[B2B]],6)),"")</f>
        <v/>
      </c>
      <c r="GG636" s="6" t="str">
        <f>+IFERROR(VLOOKUP(GE636,Auxiliar!$A:$C,2,0),"")</f>
        <v/>
      </c>
      <c r="GH636" s="7" t="str">
        <f>+IFERROR(VLOOKUP(GE636,Auxiliar!$A:$C,3,0),"")</f>
        <v/>
      </c>
    </row>
    <row r="637" spans="1:190" x14ac:dyDescent="0.25">
      <c r="A637" s="1"/>
      <c r="B637" s="1"/>
      <c r="C637" t="str">
        <f>+IFERROR(VLOOKUP(B637,Auxiliar!$A:$C,2,0),"")</f>
        <v/>
      </c>
      <c r="D637" s="5" t="str">
        <f>+IFERROR(VLOOKUP(B637,Auxiliar!$A:$C,3,0),"")</f>
        <v/>
      </c>
      <c r="S637" s="1">
        <v>6362</v>
      </c>
      <c r="T637" s="1" t="s">
        <v>9</v>
      </c>
      <c r="U637" s="6">
        <f>+IFERROR(VALUE(RIGHT(Tabla4[[#This Row],[B2B]],6)),"")</f>
        <v>6362</v>
      </c>
      <c r="V637" s="6" t="str">
        <f>+IFERROR(VLOOKUP(T637,Auxiliar!$A:$C,2,0),"")</f>
        <v>CORE</v>
      </c>
      <c r="W637" s="7" t="str">
        <f>+IFERROR(VLOOKUP(T637,Auxiliar!$A:$C,3,0),"")</f>
        <v>0b 1% | 2b 5% | 4b 6%</v>
      </c>
      <c r="AK637" s="1">
        <v>6117</v>
      </c>
      <c r="AL637" s="1" t="s">
        <v>30</v>
      </c>
      <c r="AM637" s="6">
        <f>+IFERROR(VALUE(RIGHT(Tabla7[[#This Row],[B2B]],6)),"")</f>
        <v>6117</v>
      </c>
      <c r="AN637" s="6" t="str">
        <f>+IFERROR(VLOOKUP(AL637,Auxiliar!$A:$C,2,0),"")</f>
        <v>LATONES</v>
      </c>
      <c r="AO637" s="7" t="str">
        <f>+IFERROR(VLOOKUP(AL637,Auxiliar!$A:$C,3,0),"")</f>
        <v>1b 4% | 5b 7% | 97b 0%</v>
      </c>
      <c r="AW637" s="1"/>
      <c r="AX637" s="1" t="s">
        <v>32</v>
      </c>
      <c r="AY637" s="6" t="str">
        <f>+IFERROR(VALUE(RIGHT(Tabla9[[#This Row],[B2B]],6)),"")</f>
        <v/>
      </c>
      <c r="AZ637" s="6" t="str">
        <f>+IFERROR(VLOOKUP(AX637,Auxiliar!$A:$C,2,0),"")</f>
        <v>LATONES</v>
      </c>
      <c r="BA637" s="7" t="str">
        <f>+IFERROR(VLOOKUP(AX637,Auxiliar!$A:$C,3,0),"")</f>
        <v>2b 3% | 4b 4% | 6b 5% | 10b 8%  | 385b 0%</v>
      </c>
      <c r="BI637" s="1"/>
      <c r="BJ637" s="1"/>
      <c r="BK637" s="6" t="str">
        <f>+IFERROR(VALUE(RIGHT(Tabla11[[#This Row],[B2B]],6)),"")</f>
        <v/>
      </c>
      <c r="BL637" s="6" t="str">
        <f>+IFERROR(VLOOKUP(BJ637,Auxiliar!$A:$C,2,0),"")</f>
        <v/>
      </c>
      <c r="BM637" s="7" t="str">
        <f>+IFERROR(VLOOKUP(BJ637,Auxiliar!$A:$C,3,0),"")</f>
        <v/>
      </c>
      <c r="BO637" s="1">
        <v>2886</v>
      </c>
      <c r="BP637" s="1" t="s">
        <v>39</v>
      </c>
      <c r="BQ637" s="6">
        <f>+IFERROR(VALUE(RIGHT(Tabla12[[#This Row],[B2B]],6)),"")</f>
        <v>2886</v>
      </c>
      <c r="BR637" s="6" t="str">
        <f>+IFERROR(VLOOKUP(BP637,Auxiliar!$A:$C,2,0),"")</f>
        <v>VALUE LITRO</v>
      </c>
      <c r="BS637" s="7" t="str">
        <f>+IFERROR(VLOOKUP(BP637,Auxiliar!$A:$C,3,0),"")</f>
        <v>1b 12%</v>
      </c>
      <c r="CA637" s="1">
        <v>5130</v>
      </c>
      <c r="CB637" s="1" t="s">
        <v>35</v>
      </c>
      <c r="CC637" s="6">
        <f>+IFERROR(VALUE(RIGHT(Tabla14[[#This Row],[B2B]],6)),"")</f>
        <v>5130</v>
      </c>
      <c r="CD637" s="6" t="str">
        <f>+IFERROR(VLOOKUP(CB637,Auxiliar!$A:$C,2,0),"")</f>
        <v>Corona 710cc</v>
      </c>
      <c r="CE637" s="7" t="str">
        <f>+IFERROR(VLOOKUP(CB637,Auxiliar!$A:$C,3,0),"")</f>
        <v>1b 10% | 85b 0%</v>
      </c>
      <c r="CG637" s="1"/>
      <c r="CH637" s="1"/>
      <c r="CI637" s="6" t="str">
        <f>+IFERROR(VALUE(RIGHT(Tabla15[[#This Row],[B2B]],6)),"")</f>
        <v/>
      </c>
      <c r="CJ637" s="6" t="str">
        <f>+IFERROR(VLOOKUP(CH637,Auxiliar!$A:$C,2,0),"")</f>
        <v/>
      </c>
      <c r="CK637" s="7" t="str">
        <f>+IFERROR(VLOOKUP(CH637,Auxiliar!$A:$C,3,0),"")</f>
        <v/>
      </c>
      <c r="CM637" s="1">
        <v>5107</v>
      </c>
      <c r="CN637" s="1" t="s">
        <v>20</v>
      </c>
      <c r="CO637" s="6">
        <v>5107</v>
      </c>
      <c r="CP637" s="6" t="s">
        <v>20</v>
      </c>
      <c r="CQ637" s="7" t="s">
        <v>21</v>
      </c>
      <c r="CS637" s="1"/>
      <c r="CT637" s="1"/>
      <c r="CU637" s="6" t="str">
        <f>+IFERROR(VALUE(RIGHT(Tabla17[[#This Row],[B2B]],6)),"")</f>
        <v/>
      </c>
      <c r="CV637" s="6" t="str">
        <f>+IFERROR(VLOOKUP(CT637,Auxiliar!$A:$C,2,0),"")</f>
        <v/>
      </c>
      <c r="CW637" s="7" t="str">
        <f>+IFERROR(VLOOKUP(CT637,Auxiliar!$A:$C,3,0),"")</f>
        <v/>
      </c>
      <c r="CY637" s="1">
        <v>5107</v>
      </c>
      <c r="CZ637" s="1" t="s">
        <v>16</v>
      </c>
      <c r="DA637" s="6">
        <f>+IFERROR(VALUE(RIGHT(Tabla18[[#This Row],[B2B]],6)),"")</f>
        <v>5107</v>
      </c>
      <c r="DB637" s="6" t="str">
        <f>+IFERROR(VLOOKUP(CZ637,Auxiliar!$A:$C,2,0),"")</f>
        <v>PREMIUM</v>
      </c>
      <c r="DC637" s="7" t="str">
        <f>+IFERROR(VLOOKUP(CZ637,Auxiliar!$A:$C,3,0),"")</f>
        <v>0b 0% | 2b 2% | 5b 3,5% | 10b 5%</v>
      </c>
      <c r="DE637" s="1">
        <v>5107</v>
      </c>
      <c r="DF637" s="1" t="s">
        <v>19</v>
      </c>
      <c r="DG637" s="6">
        <f>+IFERROR(VALUE(RIGHT(Tabla19[[#This Row],[B2B]],6)),"")</f>
        <v>5107</v>
      </c>
      <c r="DH637" s="6" t="str">
        <f>+IFERROR(VLOOKUP(DF637,Auxiliar!$A:$C,2,0),"")</f>
        <v>MICHELOB</v>
      </c>
      <c r="DI637" s="7" t="str">
        <f>+IFERROR(VLOOKUP(DF637,Auxiliar!$A:$C,3,0),"")</f>
        <v>1b 7% | 3b 22% | 8b 27%</v>
      </c>
      <c r="DK637" s="1"/>
      <c r="DL637" s="1"/>
      <c r="DM637" s="6" t="str">
        <f>+IFERROR(VALUE(RIGHT(Tabla20[[#This Row],[B2B]],6)),"")</f>
        <v/>
      </c>
      <c r="DN637" s="6" t="str">
        <f>+IFERROR(VLOOKUP(DL637,Auxiliar!$A:$C,2,0),"")</f>
        <v/>
      </c>
      <c r="DO637" s="7" t="str">
        <f>+IFERROR(VLOOKUP(DL637,Auxiliar!$A:$C,3,0),"")</f>
        <v/>
      </c>
      <c r="DQ637" s="1">
        <v>5104</v>
      </c>
      <c r="DR637" s="12" t="s">
        <v>24</v>
      </c>
      <c r="DS637" s="6">
        <f>+IFERROR(VALUE(RIGHT(Tabla21[[#This Row],[B2B]],6)),"")</f>
        <v>5104</v>
      </c>
      <c r="DT637" s="6" t="str">
        <f>+IFERROR(VLOOKUP(DR637,Auxiliar!$A:$C,2,0),"")</f>
        <v>CORONA PORRON</v>
      </c>
      <c r="DU637" s="7" t="str">
        <f>+IFERROR(VLOOKUP(DR637,Auxiliar!$A:$C,3,0),"")</f>
        <v>1b 5% | 20b 0%</v>
      </c>
      <c r="DW637" s="1">
        <v>2893</v>
      </c>
      <c r="DX637" s="12" t="s">
        <v>43</v>
      </c>
      <c r="DY637" s="6">
        <f>+IFERROR(VALUE(RIGHT(Tabla22[[#This Row],[B2B]],6)),"")</f>
        <v>2893</v>
      </c>
      <c r="DZ637" s="6" t="str">
        <f>+IFERROR(VLOOKUP(DX637,Auxiliar!$A:$C,2,0),"")</f>
        <v xml:space="preserve">VALUE LATA </v>
      </c>
      <c r="EA637" s="7" t="str">
        <f>+IFERROR(VLOOKUP(DX637,Auxiliar!$A:$C,3,0),"")</f>
        <v>1b 15% | 100b 18%</v>
      </c>
      <c r="EC637" s="1">
        <v>11865</v>
      </c>
      <c r="ED637" s="12" t="s">
        <v>47</v>
      </c>
      <c r="EE637" s="6">
        <f>+IFERROR(VALUE(RIGHT(Tabla23[[#This Row],[B2B]],6)),"")</f>
        <v>11865</v>
      </c>
      <c r="EF637" s="6" t="str">
        <f>+IFERROR(VLOOKUP(ED637,Auxiliar!$A:$C,2,0),"")</f>
        <v>VALUE LATON</v>
      </c>
      <c r="EG637" s="7" t="str">
        <f>+IFERROR(VLOOKUP(ED637,Auxiliar!$A:$C,3,0),"")</f>
        <v>1b 10% | 5b 15% | 192b 0%</v>
      </c>
      <c r="EI637" s="1"/>
      <c r="EJ637" s="12"/>
      <c r="EK637" s="6" t="str">
        <f>+IFERROR(VALUE(RIGHT(Tabla24[[#This Row],[B2B]],6)),"")</f>
        <v/>
      </c>
      <c r="EL637" s="6" t="str">
        <f>+IFERROR(VLOOKUP(EJ637,Auxiliar!$A:$C,2,0),"")</f>
        <v/>
      </c>
      <c r="EM637" s="7" t="str">
        <f>+IFERROR(VLOOKUP(EJ637,Auxiliar!$A:$C,3,0),"")</f>
        <v/>
      </c>
      <c r="EO637" s="1"/>
      <c r="EP637" s="12"/>
      <c r="EQ637" s="6" t="str">
        <f>+IFERROR(VALUE(RIGHT(Tabla25[[#This Row],[B2B]],6)),"")</f>
        <v/>
      </c>
      <c r="ER637" s="6" t="str">
        <f>+IFERROR(VLOOKUP(EP637,Auxiliar!$A:$C,2,0),"")</f>
        <v/>
      </c>
      <c r="ES637" s="7" t="str">
        <f>+IFERROR(VLOOKUP(EP637,Auxiliar!$A:$C,3,0),"")</f>
        <v/>
      </c>
      <c r="EU637" s="1"/>
      <c r="EV637" s="12"/>
      <c r="EW637" s="6" t="str">
        <f>+IFERROR(VALUE(RIGHT(Tabla26[[#This Row],[B2B]],6)),"")</f>
        <v/>
      </c>
      <c r="EX637" s="6" t="str">
        <f>+IFERROR(VLOOKUP(EV637,Auxiliar!$A:$C,2,0),"")</f>
        <v/>
      </c>
      <c r="EY637" s="7" t="str">
        <f>+IFERROR(VLOOKUP(EV637,Auxiliar!$A:$C,3,0),"")</f>
        <v/>
      </c>
      <c r="EZ637" s="1"/>
      <c r="FA637" s="12"/>
      <c r="FB637" s="6" t="str">
        <f>+IFERROR(VALUE(RIGHT(Tabla27[[#This Row],[B2B]],6)),"")</f>
        <v/>
      </c>
      <c r="FC637" s="6" t="str">
        <f>+IFERROR(VLOOKUP(FA637,Auxiliar!$A:$C,2,0),"")</f>
        <v/>
      </c>
      <c r="FD637" s="7" t="str">
        <f>+IFERROR(VLOOKUP(FA637,Auxiliar!$A:$C,3,0),"")</f>
        <v/>
      </c>
      <c r="FE637" s="1"/>
      <c r="FF637" s="12"/>
      <c r="FG637" s="6" t="str">
        <f>+IFERROR(VALUE(RIGHT(Tabla28[[#This Row],[B2B]],6)),"")</f>
        <v/>
      </c>
      <c r="FH637" s="6" t="str">
        <f>+IFERROR(VLOOKUP(FF637,Auxiliar!$A:$C,2,0),"")</f>
        <v/>
      </c>
      <c r="FI637" s="7" t="str">
        <f>+IFERROR(VLOOKUP(FF637,Auxiliar!$A:$C,3,0),"")</f>
        <v/>
      </c>
      <c r="FJ637" s="1"/>
      <c r="FK637" s="12"/>
      <c r="FL637" s="6" t="str">
        <f>+IFERROR(VALUE(RIGHT(Tabla29[[#This Row],[B2B]],6)),"")</f>
        <v/>
      </c>
      <c r="FM637" s="6" t="str">
        <f>+IFERROR(VLOOKUP(FK637,Auxiliar!$A:$C,2,0),"")</f>
        <v/>
      </c>
      <c r="FN637" s="7" t="str">
        <f>+IFERROR(VLOOKUP(FK637,Auxiliar!$A:$C,3,0),"")</f>
        <v/>
      </c>
      <c r="FO637" s="1"/>
      <c r="FP637" s="12"/>
      <c r="FQ637" s="6" t="str">
        <f>+IFERROR(VALUE(RIGHT(Tabla30[[#This Row],[B2B]],6)),"")</f>
        <v/>
      </c>
      <c r="FR637" s="6" t="str">
        <f>+IFERROR(VLOOKUP(FP637,Auxiliar!$A:$C,2,0),"")</f>
        <v/>
      </c>
      <c r="FS637" s="7"/>
      <c r="FT637" s="1"/>
      <c r="FU637" s="12"/>
      <c r="FV637" s="6" t="str">
        <f>+IFERROR(VALUE(RIGHT(Tabla31[[#This Row],[B2B]],6)),"")</f>
        <v/>
      </c>
      <c r="FW637" s="6" t="str">
        <f>+IFERROR(VLOOKUP(FU637,Auxiliar!$A:$C,2,0),"")</f>
        <v/>
      </c>
      <c r="FX637" s="7" t="str">
        <f>+IFERROR(VLOOKUP(FU637,Auxiliar!$A:$C,3,0),"")</f>
        <v/>
      </c>
      <c r="FY637" s="1"/>
      <c r="FZ637" s="12"/>
      <c r="GA637" s="6" t="str">
        <f>+IFERROR(VALUE(RIGHT(Tabla32[[#This Row],[B2B]],6)),"")</f>
        <v/>
      </c>
      <c r="GB637" s="6" t="str">
        <f>+IFERROR(VLOOKUP(FZ637,Auxiliar!$A:$C,2,0),"")</f>
        <v/>
      </c>
      <c r="GC637" s="7" t="str">
        <f>+IFERROR(VLOOKUP(FZ637,Auxiliar!$A:$C,3,0),"")</f>
        <v/>
      </c>
      <c r="GD637" s="1"/>
      <c r="GE637" s="12"/>
      <c r="GF637" s="6" t="str">
        <f>+IFERROR(VALUE(RIGHT(Tabla33[[#This Row],[B2B]],6)),"")</f>
        <v/>
      </c>
      <c r="GG637" s="6" t="str">
        <f>+IFERROR(VLOOKUP(GE637,Auxiliar!$A:$C,2,0),"")</f>
        <v/>
      </c>
      <c r="GH637" s="7" t="str">
        <f>+IFERROR(VLOOKUP(GE637,Auxiliar!$A:$C,3,0),"")</f>
        <v/>
      </c>
    </row>
    <row r="638" spans="1:190" x14ac:dyDescent="0.25">
      <c r="A638" s="1"/>
      <c r="B638" s="1"/>
      <c r="C638" t="str">
        <f>+IFERROR(VLOOKUP(B638,Auxiliar!$A:$C,2,0),"")</f>
        <v/>
      </c>
      <c r="D638" s="5" t="str">
        <f>+IFERROR(VLOOKUP(B638,Auxiliar!$A:$C,3,0),"")</f>
        <v/>
      </c>
      <c r="S638" s="1">
        <v>6363</v>
      </c>
      <c r="T638" s="1" t="s">
        <v>9</v>
      </c>
      <c r="U638" s="6">
        <f>+IFERROR(VALUE(RIGHT(Tabla4[[#This Row],[B2B]],6)),"")</f>
        <v>6363</v>
      </c>
      <c r="V638" s="6" t="str">
        <f>+IFERROR(VLOOKUP(T638,Auxiliar!$A:$C,2,0),"")</f>
        <v>CORE</v>
      </c>
      <c r="W638" s="7" t="str">
        <f>+IFERROR(VLOOKUP(T638,Auxiliar!$A:$C,3,0),"")</f>
        <v>0b 1% | 2b 5% | 4b 6%</v>
      </c>
      <c r="AK638" s="1">
        <v>6126</v>
      </c>
      <c r="AL638" s="1" t="s">
        <v>30</v>
      </c>
      <c r="AM638" s="6">
        <f>+IFERROR(VALUE(RIGHT(Tabla7[[#This Row],[B2B]],6)),"")</f>
        <v>6126</v>
      </c>
      <c r="AN638" s="6" t="str">
        <f>+IFERROR(VLOOKUP(AL638,Auxiliar!$A:$C,2,0),"")</f>
        <v>LATONES</v>
      </c>
      <c r="AO638" s="7" t="str">
        <f>+IFERROR(VLOOKUP(AL638,Auxiliar!$A:$C,3,0),"")</f>
        <v>1b 4% | 5b 7% | 97b 0%</v>
      </c>
      <c r="AW638" s="1"/>
      <c r="AX638" s="1" t="s">
        <v>32</v>
      </c>
      <c r="AY638" s="6" t="str">
        <f>+IFERROR(VALUE(RIGHT(Tabla9[[#This Row],[B2B]],6)),"")</f>
        <v/>
      </c>
      <c r="AZ638" s="6" t="str">
        <f>+IFERROR(VLOOKUP(AX638,Auxiliar!$A:$C,2,0),"")</f>
        <v>LATONES</v>
      </c>
      <c r="BA638" s="7" t="str">
        <f>+IFERROR(VLOOKUP(AX638,Auxiliar!$A:$C,3,0),"")</f>
        <v>2b 3% | 4b 4% | 6b 5% | 10b 8%  | 385b 0%</v>
      </c>
      <c r="BI638" s="1"/>
      <c r="BJ638" s="1"/>
      <c r="BK638" s="6" t="str">
        <f>+IFERROR(VALUE(RIGHT(Tabla11[[#This Row],[B2B]],6)),"")</f>
        <v/>
      </c>
      <c r="BL638" s="6" t="str">
        <f>+IFERROR(VLOOKUP(BJ638,Auxiliar!$A:$C,2,0),"")</f>
        <v/>
      </c>
      <c r="BM638" s="7" t="str">
        <f>+IFERROR(VLOOKUP(BJ638,Auxiliar!$A:$C,3,0),"")</f>
        <v/>
      </c>
      <c r="BO638" s="1">
        <v>11866</v>
      </c>
      <c r="BP638" s="1" t="s">
        <v>39</v>
      </c>
      <c r="BQ638" s="6">
        <f>+IFERROR(VALUE(RIGHT(Tabla12[[#This Row],[B2B]],6)),"")</f>
        <v>11866</v>
      </c>
      <c r="BR638" s="6" t="str">
        <f>+IFERROR(VLOOKUP(BP638,Auxiliar!$A:$C,2,0),"")</f>
        <v>VALUE LITRO</v>
      </c>
      <c r="BS638" s="7" t="str">
        <f>+IFERROR(VLOOKUP(BP638,Auxiliar!$A:$C,3,0),"")</f>
        <v>1b 12%</v>
      </c>
      <c r="CA638" s="1">
        <v>5137</v>
      </c>
      <c r="CB638" s="1" t="s">
        <v>35</v>
      </c>
      <c r="CC638" s="6">
        <f>+IFERROR(VALUE(RIGHT(Tabla14[[#This Row],[B2B]],6)),"")</f>
        <v>5137</v>
      </c>
      <c r="CD638" s="6" t="str">
        <f>+IFERROR(VLOOKUP(CB638,Auxiliar!$A:$C,2,0),"")</f>
        <v>Corona 710cc</v>
      </c>
      <c r="CE638" s="7" t="str">
        <f>+IFERROR(VLOOKUP(CB638,Auxiliar!$A:$C,3,0),"")</f>
        <v>1b 10% | 85b 0%</v>
      </c>
      <c r="CG638" s="1"/>
      <c r="CH638" s="1"/>
      <c r="CI638" s="6" t="str">
        <f>+IFERROR(VALUE(RIGHT(Tabla15[[#This Row],[B2B]],6)),"")</f>
        <v/>
      </c>
      <c r="CJ638" s="6" t="str">
        <f>+IFERROR(VLOOKUP(CH638,Auxiliar!$A:$C,2,0),"")</f>
        <v/>
      </c>
      <c r="CK638" s="7" t="str">
        <f>+IFERROR(VLOOKUP(CH638,Auxiliar!$A:$C,3,0),"")</f>
        <v/>
      </c>
      <c r="CM638" s="1">
        <v>5111</v>
      </c>
      <c r="CN638" s="1" t="s">
        <v>20</v>
      </c>
      <c r="CO638" s="6">
        <v>5111</v>
      </c>
      <c r="CP638" s="6" t="s">
        <v>20</v>
      </c>
      <c r="CQ638" s="7" t="s">
        <v>21</v>
      </c>
      <c r="CS638" s="1"/>
      <c r="CT638" s="1"/>
      <c r="CU638" s="6" t="str">
        <f>+IFERROR(VALUE(RIGHT(Tabla17[[#This Row],[B2B]],6)),"")</f>
        <v/>
      </c>
      <c r="CV638" s="6" t="str">
        <f>+IFERROR(VLOOKUP(CT638,Auxiliar!$A:$C,2,0),"")</f>
        <v/>
      </c>
      <c r="CW638" s="7" t="str">
        <f>+IFERROR(VLOOKUP(CT638,Auxiliar!$A:$C,3,0),"")</f>
        <v/>
      </c>
      <c r="CY638" s="1">
        <v>5111</v>
      </c>
      <c r="CZ638" s="1" t="s">
        <v>16</v>
      </c>
      <c r="DA638" s="6">
        <f>+IFERROR(VALUE(RIGHT(Tabla18[[#This Row],[B2B]],6)),"")</f>
        <v>5111</v>
      </c>
      <c r="DB638" s="6" t="str">
        <f>+IFERROR(VLOOKUP(CZ638,Auxiliar!$A:$C,2,0),"")</f>
        <v>PREMIUM</v>
      </c>
      <c r="DC638" s="7" t="str">
        <f>+IFERROR(VLOOKUP(CZ638,Auxiliar!$A:$C,3,0),"")</f>
        <v>0b 0% | 2b 2% | 5b 3,5% | 10b 5%</v>
      </c>
      <c r="DE638" s="1">
        <v>5111</v>
      </c>
      <c r="DF638" s="1" t="s">
        <v>19</v>
      </c>
      <c r="DG638" s="6">
        <f>+IFERROR(VALUE(RIGHT(Tabla19[[#This Row],[B2B]],6)),"")</f>
        <v>5111</v>
      </c>
      <c r="DH638" s="6" t="str">
        <f>+IFERROR(VLOOKUP(DF638,Auxiliar!$A:$C,2,0),"")</f>
        <v>MICHELOB</v>
      </c>
      <c r="DI638" s="7" t="str">
        <f>+IFERROR(VLOOKUP(DF638,Auxiliar!$A:$C,3,0),"")</f>
        <v>1b 7% | 3b 22% | 8b 27%</v>
      </c>
      <c r="DK638" s="1"/>
      <c r="DL638" s="1"/>
      <c r="DM638" s="6" t="str">
        <f>+IFERROR(VALUE(RIGHT(Tabla20[[#This Row],[B2B]],6)),"")</f>
        <v/>
      </c>
      <c r="DN638" s="6" t="str">
        <f>+IFERROR(VLOOKUP(DL638,Auxiliar!$A:$C,2,0),"")</f>
        <v/>
      </c>
      <c r="DO638" s="7" t="str">
        <f>+IFERROR(VLOOKUP(DL638,Auxiliar!$A:$C,3,0),"")</f>
        <v/>
      </c>
      <c r="DQ638" s="1">
        <v>5107</v>
      </c>
      <c r="DR638" s="12" t="s">
        <v>24</v>
      </c>
      <c r="DS638" s="6">
        <f>+IFERROR(VALUE(RIGHT(Tabla21[[#This Row],[B2B]],6)),"")</f>
        <v>5107</v>
      </c>
      <c r="DT638" s="6" t="str">
        <f>+IFERROR(VLOOKUP(DR638,Auxiliar!$A:$C,2,0),"")</f>
        <v>CORONA PORRON</v>
      </c>
      <c r="DU638" s="7" t="str">
        <f>+IFERROR(VLOOKUP(DR638,Auxiliar!$A:$C,3,0),"")</f>
        <v>1b 5% | 20b 0%</v>
      </c>
      <c r="DW638" s="1">
        <v>11869</v>
      </c>
      <c r="DX638" s="12" t="s">
        <v>43</v>
      </c>
      <c r="DY638" s="6">
        <f>+IFERROR(VALUE(RIGHT(Tabla22[[#This Row],[B2B]],6)),"")</f>
        <v>11869</v>
      </c>
      <c r="DZ638" s="6" t="str">
        <f>+IFERROR(VLOOKUP(DX638,Auxiliar!$A:$C,2,0),"")</f>
        <v xml:space="preserve">VALUE LATA </v>
      </c>
      <c r="EA638" s="7" t="str">
        <f>+IFERROR(VLOOKUP(DX638,Auxiliar!$A:$C,3,0),"")</f>
        <v>1b 15% | 100b 18%</v>
      </c>
      <c r="EC638" s="1">
        <v>2886</v>
      </c>
      <c r="ED638" s="12" t="s">
        <v>47</v>
      </c>
      <c r="EE638" s="6">
        <f>+IFERROR(VALUE(RIGHT(Tabla23[[#This Row],[B2B]],6)),"")</f>
        <v>2886</v>
      </c>
      <c r="EF638" s="6" t="str">
        <f>+IFERROR(VLOOKUP(ED638,Auxiliar!$A:$C,2,0),"")</f>
        <v>VALUE LATON</v>
      </c>
      <c r="EG638" s="7" t="str">
        <f>+IFERROR(VLOOKUP(ED638,Auxiliar!$A:$C,3,0),"")</f>
        <v>1b 10% | 5b 15% | 192b 0%</v>
      </c>
      <c r="EI638" s="1"/>
      <c r="EJ638" s="12"/>
      <c r="EK638" s="6" t="str">
        <f>+IFERROR(VALUE(RIGHT(Tabla24[[#This Row],[B2B]],6)),"")</f>
        <v/>
      </c>
      <c r="EL638" s="6" t="str">
        <f>+IFERROR(VLOOKUP(EJ638,Auxiliar!$A:$C,2,0),"")</f>
        <v/>
      </c>
      <c r="EM638" s="7" t="str">
        <f>+IFERROR(VLOOKUP(EJ638,Auxiliar!$A:$C,3,0),"")</f>
        <v/>
      </c>
      <c r="EO638" s="1"/>
      <c r="EP638" s="12"/>
      <c r="EQ638" s="6" t="str">
        <f>+IFERROR(VALUE(RIGHT(Tabla25[[#This Row],[B2B]],6)),"")</f>
        <v/>
      </c>
      <c r="ER638" s="6" t="str">
        <f>+IFERROR(VLOOKUP(EP638,Auxiliar!$A:$C,2,0),"")</f>
        <v/>
      </c>
      <c r="ES638" s="7" t="str">
        <f>+IFERROR(VLOOKUP(EP638,Auxiliar!$A:$C,3,0),"")</f>
        <v/>
      </c>
      <c r="EU638" s="1"/>
      <c r="EV638" s="12"/>
      <c r="EW638" s="6" t="str">
        <f>+IFERROR(VALUE(RIGHT(Tabla26[[#This Row],[B2B]],6)),"")</f>
        <v/>
      </c>
      <c r="EX638" s="6" t="str">
        <f>+IFERROR(VLOOKUP(EV638,Auxiliar!$A:$C,2,0),"")</f>
        <v/>
      </c>
      <c r="EY638" s="7" t="str">
        <f>+IFERROR(VLOOKUP(EV638,Auxiliar!$A:$C,3,0),"")</f>
        <v/>
      </c>
      <c r="EZ638" s="1"/>
      <c r="FA638" s="12"/>
      <c r="FB638" s="6" t="str">
        <f>+IFERROR(VALUE(RIGHT(Tabla27[[#This Row],[B2B]],6)),"")</f>
        <v/>
      </c>
      <c r="FC638" s="6" t="str">
        <f>+IFERROR(VLOOKUP(FA638,Auxiliar!$A:$C,2,0),"")</f>
        <v/>
      </c>
      <c r="FD638" s="7" t="str">
        <f>+IFERROR(VLOOKUP(FA638,Auxiliar!$A:$C,3,0),"")</f>
        <v/>
      </c>
      <c r="FE638" s="1"/>
      <c r="FF638" s="12"/>
      <c r="FG638" s="6" t="str">
        <f>+IFERROR(VALUE(RIGHT(Tabla28[[#This Row],[B2B]],6)),"")</f>
        <v/>
      </c>
      <c r="FH638" s="6" t="str">
        <f>+IFERROR(VLOOKUP(FF638,Auxiliar!$A:$C,2,0),"")</f>
        <v/>
      </c>
      <c r="FI638" s="7" t="str">
        <f>+IFERROR(VLOOKUP(FF638,Auxiliar!$A:$C,3,0),"")</f>
        <v/>
      </c>
      <c r="FJ638" s="1"/>
      <c r="FK638" s="12"/>
      <c r="FL638" s="6" t="str">
        <f>+IFERROR(VALUE(RIGHT(Tabla29[[#This Row],[B2B]],6)),"")</f>
        <v/>
      </c>
      <c r="FM638" s="6" t="str">
        <f>+IFERROR(VLOOKUP(FK638,Auxiliar!$A:$C,2,0),"")</f>
        <v/>
      </c>
      <c r="FN638" s="7" t="str">
        <f>+IFERROR(VLOOKUP(FK638,Auxiliar!$A:$C,3,0),"")</f>
        <v/>
      </c>
      <c r="FO638" s="1"/>
      <c r="FP638" s="12"/>
      <c r="FQ638" s="6" t="str">
        <f>+IFERROR(VALUE(RIGHT(Tabla30[[#This Row],[B2B]],6)),"")</f>
        <v/>
      </c>
      <c r="FR638" s="6" t="str">
        <f>+IFERROR(VLOOKUP(FP638,Auxiliar!$A:$C,2,0),"")</f>
        <v/>
      </c>
      <c r="FS638" s="7"/>
      <c r="FT638" s="1"/>
      <c r="FU638" s="12"/>
      <c r="FV638" s="6" t="str">
        <f>+IFERROR(VALUE(RIGHT(Tabla31[[#This Row],[B2B]],6)),"")</f>
        <v/>
      </c>
      <c r="FW638" s="6" t="str">
        <f>+IFERROR(VLOOKUP(FU638,Auxiliar!$A:$C,2,0),"")</f>
        <v/>
      </c>
      <c r="FX638" s="7" t="str">
        <f>+IFERROR(VLOOKUP(FU638,Auxiliar!$A:$C,3,0),"")</f>
        <v/>
      </c>
      <c r="FY638" s="1"/>
      <c r="FZ638" s="12"/>
      <c r="GA638" s="6" t="str">
        <f>+IFERROR(VALUE(RIGHT(Tabla32[[#This Row],[B2B]],6)),"")</f>
        <v/>
      </c>
      <c r="GB638" s="6" t="str">
        <f>+IFERROR(VLOOKUP(FZ638,Auxiliar!$A:$C,2,0),"")</f>
        <v/>
      </c>
      <c r="GC638" s="7" t="str">
        <f>+IFERROR(VLOOKUP(FZ638,Auxiliar!$A:$C,3,0),"")</f>
        <v/>
      </c>
      <c r="GD638" s="1"/>
      <c r="GE638" s="12"/>
      <c r="GF638" s="6" t="str">
        <f>+IFERROR(VALUE(RIGHT(Tabla33[[#This Row],[B2B]],6)),"")</f>
        <v/>
      </c>
      <c r="GG638" s="6" t="str">
        <f>+IFERROR(VLOOKUP(GE638,Auxiliar!$A:$C,2,0),"")</f>
        <v/>
      </c>
      <c r="GH638" s="7" t="str">
        <f>+IFERROR(VLOOKUP(GE638,Auxiliar!$A:$C,3,0),"")</f>
        <v/>
      </c>
    </row>
    <row r="639" spans="1:190" x14ac:dyDescent="0.25">
      <c r="A639" s="1"/>
      <c r="B639" s="1"/>
      <c r="C639" t="str">
        <f>+IFERROR(VLOOKUP(B639,Auxiliar!$A:$C,2,0),"")</f>
        <v/>
      </c>
      <c r="D639" s="5" t="str">
        <f>+IFERROR(VLOOKUP(B639,Auxiliar!$A:$C,3,0),"")</f>
        <v/>
      </c>
      <c r="S639" s="1">
        <v>6366</v>
      </c>
      <c r="T639" s="1" t="s">
        <v>9</v>
      </c>
      <c r="U639" s="6">
        <f>+IFERROR(VALUE(RIGHT(Tabla4[[#This Row],[B2B]],6)),"")</f>
        <v>6366</v>
      </c>
      <c r="V639" s="6" t="str">
        <f>+IFERROR(VLOOKUP(T639,Auxiliar!$A:$C,2,0),"")</f>
        <v>CORE</v>
      </c>
      <c r="W639" s="7" t="str">
        <f>+IFERROR(VLOOKUP(T639,Auxiliar!$A:$C,3,0),"")</f>
        <v>0b 1% | 2b 5% | 4b 6%</v>
      </c>
      <c r="AK639" s="1">
        <v>6127</v>
      </c>
      <c r="AL639" s="1" t="s">
        <v>30</v>
      </c>
      <c r="AM639" s="6">
        <f>+IFERROR(VALUE(RIGHT(Tabla7[[#This Row],[B2B]],6)),"")</f>
        <v>6127</v>
      </c>
      <c r="AN639" s="6" t="str">
        <f>+IFERROR(VLOOKUP(AL639,Auxiliar!$A:$C,2,0),"")</f>
        <v>LATONES</v>
      </c>
      <c r="AO639" s="7" t="str">
        <f>+IFERROR(VLOOKUP(AL639,Auxiliar!$A:$C,3,0),"")</f>
        <v>1b 4% | 5b 7% | 97b 0%</v>
      </c>
      <c r="AW639" s="1"/>
      <c r="AX639" s="1" t="s">
        <v>32</v>
      </c>
      <c r="AY639" s="6" t="str">
        <f>+IFERROR(VALUE(RIGHT(Tabla9[[#This Row],[B2B]],6)),"")</f>
        <v/>
      </c>
      <c r="AZ639" s="6" t="str">
        <f>+IFERROR(VLOOKUP(AX639,Auxiliar!$A:$C,2,0),"")</f>
        <v>LATONES</v>
      </c>
      <c r="BA639" s="7" t="str">
        <f>+IFERROR(VLOOKUP(AX639,Auxiliar!$A:$C,3,0),"")</f>
        <v>2b 3% | 4b 4% | 6b 5% | 10b 8%  | 385b 0%</v>
      </c>
      <c r="BI639" s="1"/>
      <c r="BJ639" s="1"/>
      <c r="BK639" s="6" t="str">
        <f>+IFERROR(VALUE(RIGHT(Tabla11[[#This Row],[B2B]],6)),"")</f>
        <v/>
      </c>
      <c r="BL639" s="6" t="str">
        <f>+IFERROR(VLOOKUP(BJ639,Auxiliar!$A:$C,2,0),"")</f>
        <v/>
      </c>
      <c r="BM639" s="7" t="str">
        <f>+IFERROR(VLOOKUP(BJ639,Auxiliar!$A:$C,3,0),"")</f>
        <v/>
      </c>
      <c r="BO639" s="1">
        <v>2892</v>
      </c>
      <c r="BP639" s="1" t="s">
        <v>39</v>
      </c>
      <c r="BQ639" s="6">
        <f>+IFERROR(VALUE(RIGHT(Tabla12[[#This Row],[B2B]],6)),"")</f>
        <v>2892</v>
      </c>
      <c r="BR639" s="6" t="str">
        <f>+IFERROR(VLOOKUP(BP639,Auxiliar!$A:$C,2,0),"")</f>
        <v>VALUE LITRO</v>
      </c>
      <c r="BS639" s="7" t="str">
        <f>+IFERROR(VLOOKUP(BP639,Auxiliar!$A:$C,3,0),"")</f>
        <v>1b 12%</v>
      </c>
      <c r="CA639" s="1">
        <v>5139</v>
      </c>
      <c r="CB639" s="1" t="s">
        <v>35</v>
      </c>
      <c r="CC639" s="6">
        <f>+IFERROR(VALUE(RIGHT(Tabla14[[#This Row],[B2B]],6)),"")</f>
        <v>5139</v>
      </c>
      <c r="CD639" s="6" t="str">
        <f>+IFERROR(VLOOKUP(CB639,Auxiliar!$A:$C,2,0),"")</f>
        <v>Corona 710cc</v>
      </c>
      <c r="CE639" s="7" t="str">
        <f>+IFERROR(VLOOKUP(CB639,Auxiliar!$A:$C,3,0),"")</f>
        <v>1b 10% | 85b 0%</v>
      </c>
      <c r="CG639" s="1"/>
      <c r="CH639" s="1"/>
      <c r="CI639" s="6" t="str">
        <f>+IFERROR(VALUE(RIGHT(Tabla15[[#This Row],[B2B]],6)),"")</f>
        <v/>
      </c>
      <c r="CJ639" s="6" t="str">
        <f>+IFERROR(VLOOKUP(CH639,Auxiliar!$A:$C,2,0),"")</f>
        <v/>
      </c>
      <c r="CK639" s="7" t="str">
        <f>+IFERROR(VLOOKUP(CH639,Auxiliar!$A:$C,3,0),"")</f>
        <v/>
      </c>
      <c r="CM639" s="1">
        <v>5113</v>
      </c>
      <c r="CN639" s="1" t="s">
        <v>20</v>
      </c>
      <c r="CO639" s="6">
        <v>5113</v>
      </c>
      <c r="CP639" s="6" t="s">
        <v>20</v>
      </c>
      <c r="CQ639" s="7" t="s">
        <v>21</v>
      </c>
      <c r="CS639" s="1"/>
      <c r="CT639" s="1"/>
      <c r="CU639" s="6" t="str">
        <f>+IFERROR(VALUE(RIGHT(Tabla17[[#This Row],[B2B]],6)),"")</f>
        <v/>
      </c>
      <c r="CV639" s="6" t="str">
        <f>+IFERROR(VLOOKUP(CT639,Auxiliar!$A:$C,2,0),"")</f>
        <v/>
      </c>
      <c r="CW639" s="7" t="str">
        <f>+IFERROR(VLOOKUP(CT639,Auxiliar!$A:$C,3,0),"")</f>
        <v/>
      </c>
      <c r="CY639" s="1">
        <v>5113</v>
      </c>
      <c r="CZ639" s="1" t="s">
        <v>16</v>
      </c>
      <c r="DA639" s="6">
        <f>+IFERROR(VALUE(RIGHT(Tabla18[[#This Row],[B2B]],6)),"")</f>
        <v>5113</v>
      </c>
      <c r="DB639" s="6" t="str">
        <f>+IFERROR(VLOOKUP(CZ639,Auxiliar!$A:$C,2,0),"")</f>
        <v>PREMIUM</v>
      </c>
      <c r="DC639" s="7" t="str">
        <f>+IFERROR(VLOOKUP(CZ639,Auxiliar!$A:$C,3,0),"")</f>
        <v>0b 0% | 2b 2% | 5b 3,5% | 10b 5%</v>
      </c>
      <c r="DE639" s="1">
        <v>5113</v>
      </c>
      <c r="DF639" s="1" t="s">
        <v>19</v>
      </c>
      <c r="DG639" s="6">
        <f>+IFERROR(VALUE(RIGHT(Tabla19[[#This Row],[B2B]],6)),"")</f>
        <v>5113</v>
      </c>
      <c r="DH639" s="6" t="str">
        <f>+IFERROR(VLOOKUP(DF639,Auxiliar!$A:$C,2,0),"")</f>
        <v>MICHELOB</v>
      </c>
      <c r="DI639" s="7" t="str">
        <f>+IFERROR(VLOOKUP(DF639,Auxiliar!$A:$C,3,0),"")</f>
        <v>1b 7% | 3b 22% | 8b 27%</v>
      </c>
      <c r="DK639" s="1"/>
      <c r="DL639" s="1"/>
      <c r="DM639" s="6" t="str">
        <f>+IFERROR(VALUE(RIGHT(Tabla20[[#This Row],[B2B]],6)),"")</f>
        <v/>
      </c>
      <c r="DN639" s="6" t="str">
        <f>+IFERROR(VLOOKUP(DL639,Auxiliar!$A:$C,2,0),"")</f>
        <v/>
      </c>
      <c r="DO639" s="7" t="str">
        <f>+IFERROR(VLOOKUP(DL639,Auxiliar!$A:$C,3,0),"")</f>
        <v/>
      </c>
      <c r="DQ639" s="1">
        <v>5111</v>
      </c>
      <c r="DR639" s="12" t="s">
        <v>24</v>
      </c>
      <c r="DS639" s="6">
        <f>+IFERROR(VALUE(RIGHT(Tabla21[[#This Row],[B2B]],6)),"")</f>
        <v>5111</v>
      </c>
      <c r="DT639" s="6" t="str">
        <f>+IFERROR(VLOOKUP(DR639,Auxiliar!$A:$C,2,0),"")</f>
        <v>CORONA PORRON</v>
      </c>
      <c r="DU639" s="7" t="str">
        <f>+IFERROR(VLOOKUP(DR639,Auxiliar!$A:$C,3,0),"")</f>
        <v>1b 5% | 20b 0%</v>
      </c>
      <c r="DW639" s="1">
        <v>2898</v>
      </c>
      <c r="DX639" s="12" t="s">
        <v>43</v>
      </c>
      <c r="DY639" s="6">
        <f>+IFERROR(VALUE(RIGHT(Tabla22[[#This Row],[B2B]],6)),"")</f>
        <v>2898</v>
      </c>
      <c r="DZ639" s="6" t="str">
        <f>+IFERROR(VLOOKUP(DX639,Auxiliar!$A:$C,2,0),"")</f>
        <v xml:space="preserve">VALUE LATA </v>
      </c>
      <c r="EA639" s="7" t="str">
        <f>+IFERROR(VLOOKUP(DX639,Auxiliar!$A:$C,3,0),"")</f>
        <v>1b 15% | 100b 18%</v>
      </c>
      <c r="EC639" s="1">
        <v>11866</v>
      </c>
      <c r="ED639" s="12" t="s">
        <v>47</v>
      </c>
      <c r="EE639" s="6">
        <f>+IFERROR(VALUE(RIGHT(Tabla23[[#This Row],[B2B]],6)),"")</f>
        <v>11866</v>
      </c>
      <c r="EF639" s="6" t="str">
        <f>+IFERROR(VLOOKUP(ED639,Auxiliar!$A:$C,2,0),"")</f>
        <v>VALUE LATON</v>
      </c>
      <c r="EG639" s="7" t="str">
        <f>+IFERROR(VLOOKUP(ED639,Auxiliar!$A:$C,3,0),"")</f>
        <v>1b 10% | 5b 15% | 192b 0%</v>
      </c>
      <c r="EI639" s="1"/>
      <c r="EJ639" s="12"/>
      <c r="EK639" s="6" t="str">
        <f>+IFERROR(VALUE(RIGHT(Tabla24[[#This Row],[B2B]],6)),"")</f>
        <v/>
      </c>
      <c r="EL639" s="6" t="str">
        <f>+IFERROR(VLOOKUP(EJ639,Auxiliar!$A:$C,2,0),"")</f>
        <v/>
      </c>
      <c r="EM639" s="7" t="str">
        <f>+IFERROR(VLOOKUP(EJ639,Auxiliar!$A:$C,3,0),"")</f>
        <v/>
      </c>
      <c r="EO639" s="1"/>
      <c r="EP639" s="12"/>
      <c r="EQ639" s="6" t="str">
        <f>+IFERROR(VALUE(RIGHT(Tabla25[[#This Row],[B2B]],6)),"")</f>
        <v/>
      </c>
      <c r="ER639" s="6" t="str">
        <f>+IFERROR(VLOOKUP(EP639,Auxiliar!$A:$C,2,0),"")</f>
        <v/>
      </c>
      <c r="ES639" s="7" t="str">
        <f>+IFERROR(VLOOKUP(EP639,Auxiliar!$A:$C,3,0),"")</f>
        <v/>
      </c>
      <c r="EU639" s="1"/>
      <c r="EV639" s="12"/>
      <c r="EW639" s="6" t="str">
        <f>+IFERROR(VALUE(RIGHT(Tabla26[[#This Row],[B2B]],6)),"")</f>
        <v/>
      </c>
      <c r="EX639" s="6" t="str">
        <f>+IFERROR(VLOOKUP(EV639,Auxiliar!$A:$C,2,0),"")</f>
        <v/>
      </c>
      <c r="EY639" s="7" t="str">
        <f>+IFERROR(VLOOKUP(EV639,Auxiliar!$A:$C,3,0),"")</f>
        <v/>
      </c>
      <c r="EZ639" s="1"/>
      <c r="FA639" s="12"/>
      <c r="FB639" s="6" t="str">
        <f>+IFERROR(VALUE(RIGHT(Tabla27[[#This Row],[B2B]],6)),"")</f>
        <v/>
      </c>
      <c r="FC639" s="6" t="str">
        <f>+IFERROR(VLOOKUP(FA639,Auxiliar!$A:$C,2,0),"")</f>
        <v/>
      </c>
      <c r="FD639" s="7" t="str">
        <f>+IFERROR(VLOOKUP(FA639,Auxiliar!$A:$C,3,0),"")</f>
        <v/>
      </c>
      <c r="FE639" s="1"/>
      <c r="FF639" s="12"/>
      <c r="FG639" s="6" t="str">
        <f>+IFERROR(VALUE(RIGHT(Tabla28[[#This Row],[B2B]],6)),"")</f>
        <v/>
      </c>
      <c r="FH639" s="6" t="str">
        <f>+IFERROR(VLOOKUP(FF639,Auxiliar!$A:$C,2,0),"")</f>
        <v/>
      </c>
      <c r="FI639" s="7" t="str">
        <f>+IFERROR(VLOOKUP(FF639,Auxiliar!$A:$C,3,0),"")</f>
        <v/>
      </c>
      <c r="FJ639" s="1"/>
      <c r="FK639" s="12"/>
      <c r="FL639" s="6" t="str">
        <f>+IFERROR(VALUE(RIGHT(Tabla29[[#This Row],[B2B]],6)),"")</f>
        <v/>
      </c>
      <c r="FM639" s="6" t="str">
        <f>+IFERROR(VLOOKUP(FK639,Auxiliar!$A:$C,2,0),"")</f>
        <v/>
      </c>
      <c r="FN639" s="7" t="str">
        <f>+IFERROR(VLOOKUP(FK639,Auxiliar!$A:$C,3,0),"")</f>
        <v/>
      </c>
      <c r="FO639" s="1"/>
      <c r="FP639" s="12"/>
      <c r="FQ639" s="6" t="str">
        <f>+IFERROR(VALUE(RIGHT(Tabla30[[#This Row],[B2B]],6)),"")</f>
        <v/>
      </c>
      <c r="FR639" s="6" t="str">
        <f>+IFERROR(VLOOKUP(FP639,Auxiliar!$A:$C,2,0),"")</f>
        <v/>
      </c>
      <c r="FS639" s="7"/>
      <c r="FT639" s="1"/>
      <c r="FU639" s="12"/>
      <c r="FV639" s="6" t="str">
        <f>+IFERROR(VALUE(RIGHT(Tabla31[[#This Row],[B2B]],6)),"")</f>
        <v/>
      </c>
      <c r="FW639" s="6" t="str">
        <f>+IFERROR(VLOOKUP(FU639,Auxiliar!$A:$C,2,0),"")</f>
        <v/>
      </c>
      <c r="FX639" s="7" t="str">
        <f>+IFERROR(VLOOKUP(FU639,Auxiliar!$A:$C,3,0),"")</f>
        <v/>
      </c>
      <c r="FY639" s="1"/>
      <c r="FZ639" s="12"/>
      <c r="GA639" s="6" t="str">
        <f>+IFERROR(VALUE(RIGHT(Tabla32[[#This Row],[B2B]],6)),"")</f>
        <v/>
      </c>
      <c r="GB639" s="6" t="str">
        <f>+IFERROR(VLOOKUP(FZ639,Auxiliar!$A:$C,2,0),"")</f>
        <v/>
      </c>
      <c r="GC639" s="7" t="str">
        <f>+IFERROR(VLOOKUP(FZ639,Auxiliar!$A:$C,3,0),"")</f>
        <v/>
      </c>
      <c r="GD639" s="1"/>
      <c r="GE639" s="12"/>
      <c r="GF639" s="6" t="str">
        <f>+IFERROR(VALUE(RIGHT(Tabla33[[#This Row],[B2B]],6)),"")</f>
        <v/>
      </c>
      <c r="GG639" s="6" t="str">
        <f>+IFERROR(VLOOKUP(GE639,Auxiliar!$A:$C,2,0),"")</f>
        <v/>
      </c>
      <c r="GH639" s="7" t="str">
        <f>+IFERROR(VLOOKUP(GE639,Auxiliar!$A:$C,3,0),"")</f>
        <v/>
      </c>
    </row>
    <row r="640" spans="1:190" x14ac:dyDescent="0.25">
      <c r="A640" s="1"/>
      <c r="B640" s="1"/>
      <c r="C640" t="str">
        <f>+IFERROR(VLOOKUP(B640,Auxiliar!$A:$C,2,0),"")</f>
        <v/>
      </c>
      <c r="D640" s="5" t="str">
        <f>+IFERROR(VLOOKUP(B640,Auxiliar!$A:$C,3,0),"")</f>
        <v/>
      </c>
      <c r="S640" s="1">
        <v>6369</v>
      </c>
      <c r="T640" s="1" t="s">
        <v>9</v>
      </c>
      <c r="U640" s="6">
        <f>+IFERROR(VALUE(RIGHT(Tabla4[[#This Row],[B2B]],6)),"")</f>
        <v>6369</v>
      </c>
      <c r="V640" s="6" t="str">
        <f>+IFERROR(VLOOKUP(T640,Auxiliar!$A:$C,2,0),"")</f>
        <v>CORE</v>
      </c>
      <c r="W640" s="7" t="str">
        <f>+IFERROR(VLOOKUP(T640,Auxiliar!$A:$C,3,0),"")</f>
        <v>0b 1% | 2b 5% | 4b 6%</v>
      </c>
      <c r="AK640" s="1">
        <v>6128</v>
      </c>
      <c r="AL640" s="1" t="s">
        <v>30</v>
      </c>
      <c r="AM640" s="6">
        <f>+IFERROR(VALUE(RIGHT(Tabla7[[#This Row],[B2B]],6)),"")</f>
        <v>6128</v>
      </c>
      <c r="AN640" s="6" t="str">
        <f>+IFERROR(VLOOKUP(AL640,Auxiliar!$A:$C,2,0),"")</f>
        <v>LATONES</v>
      </c>
      <c r="AO640" s="7" t="str">
        <f>+IFERROR(VLOOKUP(AL640,Auxiliar!$A:$C,3,0),"")</f>
        <v>1b 4% | 5b 7% | 97b 0%</v>
      </c>
      <c r="AW640" s="1"/>
      <c r="AX640" s="1" t="s">
        <v>32</v>
      </c>
      <c r="AY640" s="6" t="str">
        <f>+IFERROR(VALUE(RIGHT(Tabla9[[#This Row],[B2B]],6)),"")</f>
        <v/>
      </c>
      <c r="AZ640" s="6" t="str">
        <f>+IFERROR(VLOOKUP(AX640,Auxiliar!$A:$C,2,0),"")</f>
        <v>LATONES</v>
      </c>
      <c r="BA640" s="7" t="str">
        <f>+IFERROR(VLOOKUP(AX640,Auxiliar!$A:$C,3,0),"")</f>
        <v>2b 3% | 4b 4% | 6b 5% | 10b 8%  | 385b 0%</v>
      </c>
      <c r="BI640" s="1"/>
      <c r="BJ640" s="1"/>
      <c r="BK640" s="6" t="str">
        <f>+IFERROR(VALUE(RIGHT(Tabla11[[#This Row],[B2B]],6)),"")</f>
        <v/>
      </c>
      <c r="BL640" s="6" t="str">
        <f>+IFERROR(VLOOKUP(BJ640,Auxiliar!$A:$C,2,0),"")</f>
        <v/>
      </c>
      <c r="BM640" s="7" t="str">
        <f>+IFERROR(VLOOKUP(BJ640,Auxiliar!$A:$C,3,0),"")</f>
        <v/>
      </c>
      <c r="BO640" s="1">
        <v>11867</v>
      </c>
      <c r="BP640" s="1" t="s">
        <v>39</v>
      </c>
      <c r="BQ640" s="6">
        <f>+IFERROR(VALUE(RIGHT(Tabla12[[#This Row],[B2B]],6)),"")</f>
        <v>11867</v>
      </c>
      <c r="BR640" s="6" t="str">
        <f>+IFERROR(VLOOKUP(BP640,Auxiliar!$A:$C,2,0),"")</f>
        <v>VALUE LITRO</v>
      </c>
      <c r="BS640" s="7" t="str">
        <f>+IFERROR(VLOOKUP(BP640,Auxiliar!$A:$C,3,0),"")</f>
        <v>1b 12%</v>
      </c>
      <c r="CA640" s="1">
        <v>5141</v>
      </c>
      <c r="CB640" s="1" t="s">
        <v>35</v>
      </c>
      <c r="CC640" s="6">
        <f>+IFERROR(VALUE(RIGHT(Tabla14[[#This Row],[B2B]],6)),"")</f>
        <v>5141</v>
      </c>
      <c r="CD640" s="6" t="str">
        <f>+IFERROR(VLOOKUP(CB640,Auxiliar!$A:$C,2,0),"")</f>
        <v>Corona 710cc</v>
      </c>
      <c r="CE640" s="7" t="str">
        <f>+IFERROR(VLOOKUP(CB640,Auxiliar!$A:$C,3,0),"")</f>
        <v>1b 10% | 85b 0%</v>
      </c>
      <c r="CG640" s="1"/>
      <c r="CH640" s="1"/>
      <c r="CI640" s="6" t="str">
        <f>+IFERROR(VALUE(RIGHT(Tabla15[[#This Row],[B2B]],6)),"")</f>
        <v/>
      </c>
      <c r="CJ640" s="6" t="str">
        <f>+IFERROR(VLOOKUP(CH640,Auxiliar!$A:$C,2,0),"")</f>
        <v/>
      </c>
      <c r="CK640" s="7" t="str">
        <f>+IFERROR(VLOOKUP(CH640,Auxiliar!$A:$C,3,0),"")</f>
        <v/>
      </c>
      <c r="CM640" s="1">
        <v>5114</v>
      </c>
      <c r="CN640" s="1" t="s">
        <v>20</v>
      </c>
      <c r="CO640" s="6">
        <v>5114</v>
      </c>
      <c r="CP640" s="6" t="s">
        <v>20</v>
      </c>
      <c r="CQ640" s="7" t="s">
        <v>21</v>
      </c>
      <c r="CS640" s="1"/>
      <c r="CT640" s="1"/>
      <c r="CU640" s="6" t="str">
        <f>+IFERROR(VALUE(RIGHT(Tabla17[[#This Row],[B2B]],6)),"")</f>
        <v/>
      </c>
      <c r="CV640" s="6" t="str">
        <f>+IFERROR(VLOOKUP(CT640,Auxiliar!$A:$C,2,0),"")</f>
        <v/>
      </c>
      <c r="CW640" s="7" t="str">
        <f>+IFERROR(VLOOKUP(CT640,Auxiliar!$A:$C,3,0),"")</f>
        <v/>
      </c>
      <c r="CY640" s="1">
        <v>5114</v>
      </c>
      <c r="CZ640" s="1" t="s">
        <v>16</v>
      </c>
      <c r="DA640" s="6">
        <f>+IFERROR(VALUE(RIGHT(Tabla18[[#This Row],[B2B]],6)),"")</f>
        <v>5114</v>
      </c>
      <c r="DB640" s="6" t="str">
        <f>+IFERROR(VLOOKUP(CZ640,Auxiliar!$A:$C,2,0),"")</f>
        <v>PREMIUM</v>
      </c>
      <c r="DC640" s="7" t="str">
        <f>+IFERROR(VLOOKUP(CZ640,Auxiliar!$A:$C,3,0),"")</f>
        <v>0b 0% | 2b 2% | 5b 3,5% | 10b 5%</v>
      </c>
      <c r="DE640" s="1">
        <v>5114</v>
      </c>
      <c r="DF640" s="1" t="s">
        <v>19</v>
      </c>
      <c r="DG640" s="6">
        <f>+IFERROR(VALUE(RIGHT(Tabla19[[#This Row],[B2B]],6)),"")</f>
        <v>5114</v>
      </c>
      <c r="DH640" s="6" t="str">
        <f>+IFERROR(VLOOKUP(DF640,Auxiliar!$A:$C,2,0),"")</f>
        <v>MICHELOB</v>
      </c>
      <c r="DI640" s="7" t="str">
        <f>+IFERROR(VLOOKUP(DF640,Auxiliar!$A:$C,3,0),"")</f>
        <v>1b 7% | 3b 22% | 8b 27%</v>
      </c>
      <c r="DK640" s="1"/>
      <c r="DL640" s="1"/>
      <c r="DM640" s="6" t="str">
        <f>+IFERROR(VALUE(RIGHT(Tabla20[[#This Row],[B2B]],6)),"")</f>
        <v/>
      </c>
      <c r="DN640" s="6" t="str">
        <f>+IFERROR(VLOOKUP(DL640,Auxiliar!$A:$C,2,0),"")</f>
        <v/>
      </c>
      <c r="DO640" s="7" t="str">
        <f>+IFERROR(VLOOKUP(DL640,Auxiliar!$A:$C,3,0),"")</f>
        <v/>
      </c>
      <c r="DQ640" s="1">
        <v>5113</v>
      </c>
      <c r="DR640" s="12" t="s">
        <v>24</v>
      </c>
      <c r="DS640" s="6">
        <f>+IFERROR(VALUE(RIGHT(Tabla21[[#This Row],[B2B]],6)),"")</f>
        <v>5113</v>
      </c>
      <c r="DT640" s="6" t="str">
        <f>+IFERROR(VLOOKUP(DR640,Auxiliar!$A:$C,2,0),"")</f>
        <v>CORONA PORRON</v>
      </c>
      <c r="DU640" s="7" t="str">
        <f>+IFERROR(VLOOKUP(DR640,Auxiliar!$A:$C,3,0),"")</f>
        <v>1b 5% | 20b 0%</v>
      </c>
      <c r="DW640" s="1">
        <v>2899</v>
      </c>
      <c r="DX640" s="12" t="s">
        <v>43</v>
      </c>
      <c r="DY640" s="6">
        <f>+IFERROR(VALUE(RIGHT(Tabla22[[#This Row],[B2B]],6)),"")</f>
        <v>2899</v>
      </c>
      <c r="DZ640" s="6" t="str">
        <f>+IFERROR(VLOOKUP(DX640,Auxiliar!$A:$C,2,0),"")</f>
        <v xml:space="preserve">VALUE LATA </v>
      </c>
      <c r="EA640" s="7" t="str">
        <f>+IFERROR(VLOOKUP(DX640,Auxiliar!$A:$C,3,0),"")</f>
        <v>1b 15% | 100b 18%</v>
      </c>
      <c r="EC640" s="1">
        <v>2892</v>
      </c>
      <c r="ED640" s="12" t="s">
        <v>47</v>
      </c>
      <c r="EE640" s="6">
        <f>+IFERROR(VALUE(RIGHT(Tabla23[[#This Row],[B2B]],6)),"")</f>
        <v>2892</v>
      </c>
      <c r="EF640" s="6" t="str">
        <f>+IFERROR(VLOOKUP(ED640,Auxiliar!$A:$C,2,0),"")</f>
        <v>VALUE LATON</v>
      </c>
      <c r="EG640" s="7" t="str">
        <f>+IFERROR(VLOOKUP(ED640,Auxiliar!$A:$C,3,0),"")</f>
        <v>1b 10% | 5b 15% | 192b 0%</v>
      </c>
      <c r="EI640" s="1"/>
      <c r="EJ640" s="12"/>
      <c r="EK640" s="6" t="str">
        <f>+IFERROR(VALUE(RIGHT(Tabla24[[#This Row],[B2B]],6)),"")</f>
        <v/>
      </c>
      <c r="EL640" s="6" t="str">
        <f>+IFERROR(VLOOKUP(EJ640,Auxiliar!$A:$C,2,0),"")</f>
        <v/>
      </c>
      <c r="EM640" s="7" t="str">
        <f>+IFERROR(VLOOKUP(EJ640,Auxiliar!$A:$C,3,0),"")</f>
        <v/>
      </c>
      <c r="EO640" s="1"/>
      <c r="EP640" s="12"/>
      <c r="EQ640" s="6" t="str">
        <f>+IFERROR(VALUE(RIGHT(Tabla25[[#This Row],[B2B]],6)),"")</f>
        <v/>
      </c>
      <c r="ER640" s="6" t="str">
        <f>+IFERROR(VLOOKUP(EP640,Auxiliar!$A:$C,2,0),"")</f>
        <v/>
      </c>
      <c r="ES640" s="7" t="str">
        <f>+IFERROR(VLOOKUP(EP640,Auxiliar!$A:$C,3,0),"")</f>
        <v/>
      </c>
      <c r="EU640" s="1"/>
      <c r="EV640" s="12"/>
      <c r="EW640" s="6" t="str">
        <f>+IFERROR(VALUE(RIGHT(Tabla26[[#This Row],[B2B]],6)),"")</f>
        <v/>
      </c>
      <c r="EX640" s="6" t="str">
        <f>+IFERROR(VLOOKUP(EV640,Auxiliar!$A:$C,2,0),"")</f>
        <v/>
      </c>
      <c r="EY640" s="7" t="str">
        <f>+IFERROR(VLOOKUP(EV640,Auxiliar!$A:$C,3,0),"")</f>
        <v/>
      </c>
      <c r="EZ640" s="1"/>
      <c r="FA640" s="12"/>
      <c r="FB640" s="6" t="str">
        <f>+IFERROR(VALUE(RIGHT(Tabla27[[#This Row],[B2B]],6)),"")</f>
        <v/>
      </c>
      <c r="FC640" s="6" t="str">
        <f>+IFERROR(VLOOKUP(FA640,Auxiliar!$A:$C,2,0),"")</f>
        <v/>
      </c>
      <c r="FD640" s="7" t="str">
        <f>+IFERROR(VLOOKUP(FA640,Auxiliar!$A:$C,3,0),"")</f>
        <v/>
      </c>
      <c r="FE640" s="1"/>
      <c r="FF640" s="12"/>
      <c r="FG640" s="6" t="str">
        <f>+IFERROR(VALUE(RIGHT(Tabla28[[#This Row],[B2B]],6)),"")</f>
        <v/>
      </c>
      <c r="FH640" s="6" t="str">
        <f>+IFERROR(VLOOKUP(FF640,Auxiliar!$A:$C,2,0),"")</f>
        <v/>
      </c>
      <c r="FI640" s="7" t="str">
        <f>+IFERROR(VLOOKUP(FF640,Auxiliar!$A:$C,3,0),"")</f>
        <v/>
      </c>
      <c r="FJ640" s="1"/>
      <c r="FK640" s="12"/>
      <c r="FL640" s="6" t="str">
        <f>+IFERROR(VALUE(RIGHT(Tabla29[[#This Row],[B2B]],6)),"")</f>
        <v/>
      </c>
      <c r="FM640" s="6" t="str">
        <f>+IFERROR(VLOOKUP(FK640,Auxiliar!$A:$C,2,0),"")</f>
        <v/>
      </c>
      <c r="FN640" s="7" t="str">
        <f>+IFERROR(VLOOKUP(FK640,Auxiliar!$A:$C,3,0),"")</f>
        <v/>
      </c>
      <c r="FO640" s="1"/>
      <c r="FP640" s="12"/>
      <c r="FQ640" s="6" t="str">
        <f>+IFERROR(VALUE(RIGHT(Tabla30[[#This Row],[B2B]],6)),"")</f>
        <v/>
      </c>
      <c r="FR640" s="6" t="str">
        <f>+IFERROR(VLOOKUP(FP640,Auxiliar!$A:$C,2,0),"")</f>
        <v/>
      </c>
      <c r="FS640" s="7"/>
      <c r="FT640" s="1"/>
      <c r="FU640" s="12"/>
      <c r="FV640" s="6" t="str">
        <f>+IFERROR(VALUE(RIGHT(Tabla31[[#This Row],[B2B]],6)),"")</f>
        <v/>
      </c>
      <c r="FW640" s="6" t="str">
        <f>+IFERROR(VLOOKUP(FU640,Auxiliar!$A:$C,2,0),"")</f>
        <v/>
      </c>
      <c r="FX640" s="7" t="str">
        <f>+IFERROR(VLOOKUP(FU640,Auxiliar!$A:$C,3,0),"")</f>
        <v/>
      </c>
      <c r="FY640" s="1"/>
      <c r="FZ640" s="12"/>
      <c r="GA640" s="6" t="str">
        <f>+IFERROR(VALUE(RIGHT(Tabla32[[#This Row],[B2B]],6)),"")</f>
        <v/>
      </c>
      <c r="GB640" s="6" t="str">
        <f>+IFERROR(VLOOKUP(FZ640,Auxiliar!$A:$C,2,0),"")</f>
        <v/>
      </c>
      <c r="GC640" s="7" t="str">
        <f>+IFERROR(VLOOKUP(FZ640,Auxiliar!$A:$C,3,0),"")</f>
        <v/>
      </c>
      <c r="GD640" s="1"/>
      <c r="GE640" s="12"/>
      <c r="GF640" s="6" t="str">
        <f>+IFERROR(VALUE(RIGHT(Tabla33[[#This Row],[B2B]],6)),"")</f>
        <v/>
      </c>
      <c r="GG640" s="6" t="str">
        <f>+IFERROR(VLOOKUP(GE640,Auxiliar!$A:$C,2,0),"")</f>
        <v/>
      </c>
      <c r="GH640" s="7" t="str">
        <f>+IFERROR(VLOOKUP(GE640,Auxiliar!$A:$C,3,0),"")</f>
        <v/>
      </c>
    </row>
    <row r="641" spans="1:190" x14ac:dyDescent="0.25">
      <c r="A641" s="1"/>
      <c r="B641" s="1"/>
      <c r="C641" t="str">
        <f>+IFERROR(VLOOKUP(B641,Auxiliar!$A:$C,2,0),"")</f>
        <v/>
      </c>
      <c r="D641" s="5" t="str">
        <f>+IFERROR(VLOOKUP(B641,Auxiliar!$A:$C,3,0),"")</f>
        <v/>
      </c>
      <c r="S641" s="1">
        <v>6372</v>
      </c>
      <c r="T641" s="1" t="s">
        <v>9</v>
      </c>
      <c r="U641" s="6">
        <f>+IFERROR(VALUE(RIGHT(Tabla4[[#This Row],[B2B]],6)),"")</f>
        <v>6372</v>
      </c>
      <c r="V641" s="6" t="str">
        <f>+IFERROR(VLOOKUP(T641,Auxiliar!$A:$C,2,0),"")</f>
        <v>CORE</v>
      </c>
      <c r="W641" s="7" t="str">
        <f>+IFERROR(VLOOKUP(T641,Auxiliar!$A:$C,3,0),"")</f>
        <v>0b 1% | 2b 5% | 4b 6%</v>
      </c>
      <c r="AK641" s="1">
        <v>6137</v>
      </c>
      <c r="AL641" s="1" t="s">
        <v>30</v>
      </c>
      <c r="AM641" s="6">
        <f>+IFERROR(VALUE(RIGHT(Tabla7[[#This Row],[B2B]],6)),"")</f>
        <v>6137</v>
      </c>
      <c r="AN641" s="6" t="str">
        <f>+IFERROR(VLOOKUP(AL641,Auxiliar!$A:$C,2,0),"")</f>
        <v>LATONES</v>
      </c>
      <c r="AO641" s="7" t="str">
        <f>+IFERROR(VLOOKUP(AL641,Auxiliar!$A:$C,3,0),"")</f>
        <v>1b 4% | 5b 7% | 97b 0%</v>
      </c>
      <c r="AW641" s="1"/>
      <c r="AX641" s="1" t="s">
        <v>32</v>
      </c>
      <c r="AY641" s="6" t="str">
        <f>+IFERROR(VALUE(RIGHT(Tabla9[[#This Row],[B2B]],6)),"")</f>
        <v/>
      </c>
      <c r="AZ641" s="6" t="str">
        <f>+IFERROR(VLOOKUP(AX641,Auxiliar!$A:$C,2,0),"")</f>
        <v>LATONES</v>
      </c>
      <c r="BA641" s="7" t="str">
        <f>+IFERROR(VLOOKUP(AX641,Auxiliar!$A:$C,3,0),"")</f>
        <v>2b 3% | 4b 4% | 6b 5% | 10b 8%  | 385b 0%</v>
      </c>
      <c r="BI641" s="1"/>
      <c r="BJ641" s="1"/>
      <c r="BK641" s="6" t="str">
        <f>+IFERROR(VALUE(RIGHT(Tabla11[[#This Row],[B2B]],6)),"")</f>
        <v/>
      </c>
      <c r="BL641" s="6" t="str">
        <f>+IFERROR(VLOOKUP(BJ641,Auxiliar!$A:$C,2,0),"")</f>
        <v/>
      </c>
      <c r="BM641" s="7" t="str">
        <f>+IFERROR(VLOOKUP(BJ641,Auxiliar!$A:$C,3,0),"")</f>
        <v/>
      </c>
      <c r="BO641" s="1">
        <v>2893</v>
      </c>
      <c r="BP641" s="1" t="s">
        <v>39</v>
      </c>
      <c r="BQ641" s="6">
        <f>+IFERROR(VALUE(RIGHT(Tabla12[[#This Row],[B2B]],6)),"")</f>
        <v>2893</v>
      </c>
      <c r="BR641" s="6" t="str">
        <f>+IFERROR(VLOOKUP(BP641,Auxiliar!$A:$C,2,0),"")</f>
        <v>VALUE LITRO</v>
      </c>
      <c r="BS641" s="7" t="str">
        <f>+IFERROR(VLOOKUP(BP641,Auxiliar!$A:$C,3,0),"")</f>
        <v>1b 12%</v>
      </c>
      <c r="CA641" s="1">
        <v>5148</v>
      </c>
      <c r="CB641" s="1" t="s">
        <v>35</v>
      </c>
      <c r="CC641" s="6">
        <f>+IFERROR(VALUE(RIGHT(Tabla14[[#This Row],[B2B]],6)),"")</f>
        <v>5148</v>
      </c>
      <c r="CD641" s="6" t="str">
        <f>+IFERROR(VLOOKUP(CB641,Auxiliar!$A:$C,2,0),"")</f>
        <v>Corona 710cc</v>
      </c>
      <c r="CE641" s="7" t="str">
        <f>+IFERROR(VLOOKUP(CB641,Auxiliar!$A:$C,3,0),"")</f>
        <v>1b 10% | 85b 0%</v>
      </c>
      <c r="CG641" s="1"/>
      <c r="CH641" s="1"/>
      <c r="CI641" s="6" t="str">
        <f>+IFERROR(VALUE(RIGHT(Tabla15[[#This Row],[B2B]],6)),"")</f>
        <v/>
      </c>
      <c r="CJ641" s="6" t="str">
        <f>+IFERROR(VLOOKUP(CH641,Auxiliar!$A:$C,2,0),"")</f>
        <v/>
      </c>
      <c r="CK641" s="7" t="str">
        <f>+IFERROR(VLOOKUP(CH641,Auxiliar!$A:$C,3,0),"")</f>
        <v/>
      </c>
      <c r="CM641" s="1">
        <v>5120</v>
      </c>
      <c r="CN641" s="1" t="s">
        <v>20</v>
      </c>
      <c r="CO641" s="6">
        <v>5120</v>
      </c>
      <c r="CP641" s="6" t="s">
        <v>20</v>
      </c>
      <c r="CQ641" s="7" t="s">
        <v>21</v>
      </c>
      <c r="CS641" s="1"/>
      <c r="CT641" s="1"/>
      <c r="CU641" s="6" t="str">
        <f>+IFERROR(VALUE(RIGHT(Tabla17[[#This Row],[B2B]],6)),"")</f>
        <v/>
      </c>
      <c r="CV641" s="6" t="str">
        <f>+IFERROR(VLOOKUP(CT641,Auxiliar!$A:$C,2,0),"")</f>
        <v/>
      </c>
      <c r="CW641" s="7" t="str">
        <f>+IFERROR(VLOOKUP(CT641,Auxiliar!$A:$C,3,0),"")</f>
        <v/>
      </c>
      <c r="CY641" s="1">
        <v>5120</v>
      </c>
      <c r="CZ641" s="1" t="s">
        <v>16</v>
      </c>
      <c r="DA641" s="6">
        <f>+IFERROR(VALUE(RIGHT(Tabla18[[#This Row],[B2B]],6)),"")</f>
        <v>5120</v>
      </c>
      <c r="DB641" s="6" t="str">
        <f>+IFERROR(VLOOKUP(CZ641,Auxiliar!$A:$C,2,0),"")</f>
        <v>PREMIUM</v>
      </c>
      <c r="DC641" s="7" t="str">
        <f>+IFERROR(VLOOKUP(CZ641,Auxiliar!$A:$C,3,0),"")</f>
        <v>0b 0% | 2b 2% | 5b 3,5% | 10b 5%</v>
      </c>
      <c r="DE641" s="1">
        <v>5120</v>
      </c>
      <c r="DF641" s="1" t="s">
        <v>19</v>
      </c>
      <c r="DG641" s="6">
        <f>+IFERROR(VALUE(RIGHT(Tabla19[[#This Row],[B2B]],6)),"")</f>
        <v>5120</v>
      </c>
      <c r="DH641" s="6" t="str">
        <f>+IFERROR(VLOOKUP(DF641,Auxiliar!$A:$C,2,0),"")</f>
        <v>MICHELOB</v>
      </c>
      <c r="DI641" s="7" t="str">
        <f>+IFERROR(VLOOKUP(DF641,Auxiliar!$A:$C,3,0),"")</f>
        <v>1b 7% | 3b 22% | 8b 27%</v>
      </c>
      <c r="DK641" s="1"/>
      <c r="DL641" s="1"/>
      <c r="DM641" s="6" t="str">
        <f>+IFERROR(VALUE(RIGHT(Tabla20[[#This Row],[B2B]],6)),"")</f>
        <v/>
      </c>
      <c r="DN641" s="6" t="str">
        <f>+IFERROR(VLOOKUP(DL641,Auxiliar!$A:$C,2,0),"")</f>
        <v/>
      </c>
      <c r="DO641" s="7" t="str">
        <f>+IFERROR(VLOOKUP(DL641,Auxiliar!$A:$C,3,0),"")</f>
        <v/>
      </c>
      <c r="DQ641" s="1">
        <v>5114</v>
      </c>
      <c r="DR641" s="12" t="s">
        <v>24</v>
      </c>
      <c r="DS641" s="6">
        <f>+IFERROR(VALUE(RIGHT(Tabla21[[#This Row],[B2B]],6)),"")</f>
        <v>5114</v>
      </c>
      <c r="DT641" s="6" t="str">
        <f>+IFERROR(VLOOKUP(DR641,Auxiliar!$A:$C,2,0),"")</f>
        <v>CORONA PORRON</v>
      </c>
      <c r="DU641" s="7" t="str">
        <f>+IFERROR(VLOOKUP(DR641,Auxiliar!$A:$C,3,0),"")</f>
        <v>1b 5% | 20b 0%</v>
      </c>
      <c r="DW641" s="1">
        <v>11875</v>
      </c>
      <c r="DX641" s="12" t="s">
        <v>43</v>
      </c>
      <c r="DY641" s="6">
        <f>+IFERROR(VALUE(RIGHT(Tabla22[[#This Row],[B2B]],6)),"")</f>
        <v>11875</v>
      </c>
      <c r="DZ641" s="6" t="str">
        <f>+IFERROR(VLOOKUP(DX641,Auxiliar!$A:$C,2,0),"")</f>
        <v xml:space="preserve">VALUE LATA </v>
      </c>
      <c r="EA641" s="7" t="str">
        <f>+IFERROR(VLOOKUP(DX641,Auxiliar!$A:$C,3,0),"")</f>
        <v>1b 15% | 100b 18%</v>
      </c>
      <c r="EC641" s="1">
        <v>11867</v>
      </c>
      <c r="ED641" s="12" t="s">
        <v>47</v>
      </c>
      <c r="EE641" s="6">
        <f>+IFERROR(VALUE(RIGHT(Tabla23[[#This Row],[B2B]],6)),"")</f>
        <v>11867</v>
      </c>
      <c r="EF641" s="6" t="str">
        <f>+IFERROR(VLOOKUP(ED641,Auxiliar!$A:$C,2,0),"")</f>
        <v>VALUE LATON</v>
      </c>
      <c r="EG641" s="7" t="str">
        <f>+IFERROR(VLOOKUP(ED641,Auxiliar!$A:$C,3,0),"")</f>
        <v>1b 10% | 5b 15% | 192b 0%</v>
      </c>
      <c r="EI641" s="1"/>
      <c r="EJ641" s="12"/>
      <c r="EK641" s="6" t="str">
        <f>+IFERROR(VALUE(RIGHT(Tabla24[[#This Row],[B2B]],6)),"")</f>
        <v/>
      </c>
      <c r="EL641" s="6" t="str">
        <f>+IFERROR(VLOOKUP(EJ641,Auxiliar!$A:$C,2,0),"")</f>
        <v/>
      </c>
      <c r="EM641" s="7" t="str">
        <f>+IFERROR(VLOOKUP(EJ641,Auxiliar!$A:$C,3,0),"")</f>
        <v/>
      </c>
      <c r="EO641" s="1"/>
      <c r="EP641" s="12"/>
      <c r="EQ641" s="6" t="str">
        <f>+IFERROR(VALUE(RIGHT(Tabla25[[#This Row],[B2B]],6)),"")</f>
        <v/>
      </c>
      <c r="ER641" s="6" t="str">
        <f>+IFERROR(VLOOKUP(EP641,Auxiliar!$A:$C,2,0),"")</f>
        <v/>
      </c>
      <c r="ES641" s="7" t="str">
        <f>+IFERROR(VLOOKUP(EP641,Auxiliar!$A:$C,3,0),"")</f>
        <v/>
      </c>
      <c r="EU641" s="1"/>
      <c r="EV641" s="12"/>
      <c r="EW641" s="6" t="str">
        <f>+IFERROR(VALUE(RIGHT(Tabla26[[#This Row],[B2B]],6)),"")</f>
        <v/>
      </c>
      <c r="EX641" s="6" t="str">
        <f>+IFERROR(VLOOKUP(EV641,Auxiliar!$A:$C,2,0),"")</f>
        <v/>
      </c>
      <c r="EY641" s="7" t="str">
        <f>+IFERROR(VLOOKUP(EV641,Auxiliar!$A:$C,3,0),"")</f>
        <v/>
      </c>
      <c r="EZ641" s="1"/>
      <c r="FA641" s="12"/>
      <c r="FB641" s="6" t="str">
        <f>+IFERROR(VALUE(RIGHT(Tabla27[[#This Row],[B2B]],6)),"")</f>
        <v/>
      </c>
      <c r="FC641" s="6" t="str">
        <f>+IFERROR(VLOOKUP(FA641,Auxiliar!$A:$C,2,0),"")</f>
        <v/>
      </c>
      <c r="FD641" s="7" t="str">
        <f>+IFERROR(VLOOKUP(FA641,Auxiliar!$A:$C,3,0),"")</f>
        <v/>
      </c>
      <c r="FE641" s="1"/>
      <c r="FF641" s="12"/>
      <c r="FG641" s="6" t="str">
        <f>+IFERROR(VALUE(RIGHT(Tabla28[[#This Row],[B2B]],6)),"")</f>
        <v/>
      </c>
      <c r="FH641" s="6" t="str">
        <f>+IFERROR(VLOOKUP(FF641,Auxiliar!$A:$C,2,0),"")</f>
        <v/>
      </c>
      <c r="FI641" s="7" t="str">
        <f>+IFERROR(VLOOKUP(FF641,Auxiliar!$A:$C,3,0),"")</f>
        <v/>
      </c>
      <c r="FJ641" s="1"/>
      <c r="FK641" s="12"/>
      <c r="FL641" s="6" t="str">
        <f>+IFERROR(VALUE(RIGHT(Tabla29[[#This Row],[B2B]],6)),"")</f>
        <v/>
      </c>
      <c r="FM641" s="6" t="str">
        <f>+IFERROR(VLOOKUP(FK641,Auxiliar!$A:$C,2,0),"")</f>
        <v/>
      </c>
      <c r="FN641" s="7" t="str">
        <f>+IFERROR(VLOOKUP(FK641,Auxiliar!$A:$C,3,0),"")</f>
        <v/>
      </c>
      <c r="FO641" s="1"/>
      <c r="FP641" s="12"/>
      <c r="FQ641" s="6" t="str">
        <f>+IFERROR(VALUE(RIGHT(Tabla30[[#This Row],[B2B]],6)),"")</f>
        <v/>
      </c>
      <c r="FR641" s="6" t="str">
        <f>+IFERROR(VLOOKUP(FP641,Auxiliar!$A:$C,2,0),"")</f>
        <v/>
      </c>
      <c r="FS641" s="7"/>
      <c r="FT641" s="1"/>
      <c r="FU641" s="12"/>
      <c r="FV641" s="6" t="str">
        <f>+IFERROR(VALUE(RIGHT(Tabla31[[#This Row],[B2B]],6)),"")</f>
        <v/>
      </c>
      <c r="FW641" s="6" t="str">
        <f>+IFERROR(VLOOKUP(FU641,Auxiliar!$A:$C,2,0),"")</f>
        <v/>
      </c>
      <c r="FX641" s="7" t="str">
        <f>+IFERROR(VLOOKUP(FU641,Auxiliar!$A:$C,3,0),"")</f>
        <v/>
      </c>
      <c r="FY641" s="1"/>
      <c r="FZ641" s="12"/>
      <c r="GA641" s="6" t="str">
        <f>+IFERROR(VALUE(RIGHT(Tabla32[[#This Row],[B2B]],6)),"")</f>
        <v/>
      </c>
      <c r="GB641" s="6" t="str">
        <f>+IFERROR(VLOOKUP(FZ641,Auxiliar!$A:$C,2,0),"")</f>
        <v/>
      </c>
      <c r="GC641" s="7" t="str">
        <f>+IFERROR(VLOOKUP(FZ641,Auxiliar!$A:$C,3,0),"")</f>
        <v/>
      </c>
      <c r="GD641" s="1"/>
      <c r="GE641" s="12"/>
      <c r="GF641" s="6" t="str">
        <f>+IFERROR(VALUE(RIGHT(Tabla33[[#This Row],[B2B]],6)),"")</f>
        <v/>
      </c>
      <c r="GG641" s="6" t="str">
        <f>+IFERROR(VLOOKUP(GE641,Auxiliar!$A:$C,2,0),"")</f>
        <v/>
      </c>
      <c r="GH641" s="7" t="str">
        <f>+IFERROR(VLOOKUP(GE641,Auxiliar!$A:$C,3,0),"")</f>
        <v/>
      </c>
    </row>
    <row r="642" spans="1:190" x14ac:dyDescent="0.25">
      <c r="A642" s="1"/>
      <c r="B642" s="1"/>
      <c r="C642" t="str">
        <f>+IFERROR(VLOOKUP(B642,Auxiliar!$A:$C,2,0),"")</f>
        <v/>
      </c>
      <c r="D642" s="5" t="str">
        <f>+IFERROR(VLOOKUP(B642,Auxiliar!$A:$C,3,0),"")</f>
        <v/>
      </c>
      <c r="S642" s="1">
        <v>6382</v>
      </c>
      <c r="T642" s="1" t="s">
        <v>9</v>
      </c>
      <c r="U642" s="6">
        <f>+IFERROR(VALUE(RIGHT(Tabla4[[#This Row],[B2B]],6)),"")</f>
        <v>6382</v>
      </c>
      <c r="V642" s="6" t="str">
        <f>+IFERROR(VLOOKUP(T642,Auxiliar!$A:$C,2,0),"")</f>
        <v>CORE</v>
      </c>
      <c r="W642" s="7" t="str">
        <f>+IFERROR(VLOOKUP(T642,Auxiliar!$A:$C,3,0),"")</f>
        <v>0b 1% | 2b 5% | 4b 6%</v>
      </c>
      <c r="AK642" s="1">
        <v>6138</v>
      </c>
      <c r="AL642" s="1" t="s">
        <v>30</v>
      </c>
      <c r="AM642" s="6">
        <f>+IFERROR(VALUE(RIGHT(Tabla7[[#This Row],[B2B]],6)),"")</f>
        <v>6138</v>
      </c>
      <c r="AN642" s="6" t="str">
        <f>+IFERROR(VLOOKUP(AL642,Auxiliar!$A:$C,2,0),"")</f>
        <v>LATONES</v>
      </c>
      <c r="AO642" s="7" t="str">
        <f>+IFERROR(VLOOKUP(AL642,Auxiliar!$A:$C,3,0),"")</f>
        <v>1b 4% | 5b 7% | 97b 0%</v>
      </c>
      <c r="AW642" s="1"/>
      <c r="AX642" s="1" t="s">
        <v>32</v>
      </c>
      <c r="AY642" s="6" t="str">
        <f>+IFERROR(VALUE(RIGHT(Tabla9[[#This Row],[B2B]],6)),"")</f>
        <v/>
      </c>
      <c r="AZ642" s="6" t="str">
        <f>+IFERROR(VLOOKUP(AX642,Auxiliar!$A:$C,2,0),"")</f>
        <v>LATONES</v>
      </c>
      <c r="BA642" s="7" t="str">
        <f>+IFERROR(VLOOKUP(AX642,Auxiliar!$A:$C,3,0),"")</f>
        <v>2b 3% | 4b 4% | 6b 5% | 10b 8%  | 385b 0%</v>
      </c>
      <c r="BI642" s="1"/>
      <c r="BJ642" s="1"/>
      <c r="BK642" s="6" t="str">
        <f>+IFERROR(VALUE(RIGHT(Tabla11[[#This Row],[B2B]],6)),"")</f>
        <v/>
      </c>
      <c r="BL642" s="6" t="str">
        <f>+IFERROR(VLOOKUP(BJ642,Auxiliar!$A:$C,2,0),"")</f>
        <v/>
      </c>
      <c r="BM642" s="7" t="str">
        <f>+IFERROR(VLOOKUP(BJ642,Auxiliar!$A:$C,3,0),"")</f>
        <v/>
      </c>
      <c r="BO642" s="1">
        <v>11869</v>
      </c>
      <c r="BP642" s="1" t="s">
        <v>39</v>
      </c>
      <c r="BQ642" s="6">
        <f>+IFERROR(VALUE(RIGHT(Tabla12[[#This Row],[B2B]],6)),"")</f>
        <v>11869</v>
      </c>
      <c r="BR642" s="6" t="str">
        <f>+IFERROR(VLOOKUP(BP642,Auxiliar!$A:$C,2,0),"")</f>
        <v>VALUE LITRO</v>
      </c>
      <c r="BS642" s="7" t="str">
        <f>+IFERROR(VLOOKUP(BP642,Auxiliar!$A:$C,3,0),"")</f>
        <v>1b 12%</v>
      </c>
      <c r="CA642" s="1">
        <v>5150</v>
      </c>
      <c r="CB642" s="1" t="s">
        <v>35</v>
      </c>
      <c r="CC642" s="6">
        <f>+IFERROR(VALUE(RIGHT(Tabla14[[#This Row],[B2B]],6)),"")</f>
        <v>5150</v>
      </c>
      <c r="CD642" s="6" t="str">
        <f>+IFERROR(VLOOKUP(CB642,Auxiliar!$A:$C,2,0),"")</f>
        <v>Corona 710cc</v>
      </c>
      <c r="CE642" s="7" t="str">
        <f>+IFERROR(VLOOKUP(CB642,Auxiliar!$A:$C,3,0),"")</f>
        <v>1b 10% | 85b 0%</v>
      </c>
      <c r="CG642" s="1"/>
      <c r="CH642" s="1"/>
      <c r="CI642" s="6" t="str">
        <f>+IFERROR(VALUE(RIGHT(Tabla15[[#This Row],[B2B]],6)),"")</f>
        <v/>
      </c>
      <c r="CJ642" s="6" t="str">
        <f>+IFERROR(VLOOKUP(CH642,Auxiliar!$A:$C,2,0),"")</f>
        <v/>
      </c>
      <c r="CK642" s="7" t="str">
        <f>+IFERROR(VLOOKUP(CH642,Auxiliar!$A:$C,3,0),"")</f>
        <v/>
      </c>
      <c r="CM642" s="1">
        <v>5123</v>
      </c>
      <c r="CN642" s="1" t="s">
        <v>20</v>
      </c>
      <c r="CO642" s="6">
        <v>5123</v>
      </c>
      <c r="CP642" s="6" t="s">
        <v>20</v>
      </c>
      <c r="CQ642" s="7" t="s">
        <v>21</v>
      </c>
      <c r="CS642" s="1"/>
      <c r="CT642" s="1"/>
      <c r="CU642" s="6" t="str">
        <f>+IFERROR(VALUE(RIGHT(Tabla17[[#This Row],[B2B]],6)),"")</f>
        <v/>
      </c>
      <c r="CV642" s="6" t="str">
        <f>+IFERROR(VLOOKUP(CT642,Auxiliar!$A:$C,2,0),"")</f>
        <v/>
      </c>
      <c r="CW642" s="7" t="str">
        <f>+IFERROR(VLOOKUP(CT642,Auxiliar!$A:$C,3,0),"")</f>
        <v/>
      </c>
      <c r="CY642" s="1">
        <v>5123</v>
      </c>
      <c r="CZ642" s="1" t="s">
        <v>16</v>
      </c>
      <c r="DA642" s="6">
        <f>+IFERROR(VALUE(RIGHT(Tabla18[[#This Row],[B2B]],6)),"")</f>
        <v>5123</v>
      </c>
      <c r="DB642" s="6" t="str">
        <f>+IFERROR(VLOOKUP(CZ642,Auxiliar!$A:$C,2,0),"")</f>
        <v>PREMIUM</v>
      </c>
      <c r="DC642" s="7" t="str">
        <f>+IFERROR(VLOOKUP(CZ642,Auxiliar!$A:$C,3,0),"")</f>
        <v>0b 0% | 2b 2% | 5b 3,5% | 10b 5%</v>
      </c>
      <c r="DE642" s="1">
        <v>5123</v>
      </c>
      <c r="DF642" s="1" t="s">
        <v>19</v>
      </c>
      <c r="DG642" s="6">
        <f>+IFERROR(VALUE(RIGHT(Tabla19[[#This Row],[B2B]],6)),"")</f>
        <v>5123</v>
      </c>
      <c r="DH642" s="6" t="str">
        <f>+IFERROR(VLOOKUP(DF642,Auxiliar!$A:$C,2,0),"")</f>
        <v>MICHELOB</v>
      </c>
      <c r="DI642" s="7" t="str">
        <f>+IFERROR(VLOOKUP(DF642,Auxiliar!$A:$C,3,0),"")</f>
        <v>1b 7% | 3b 22% | 8b 27%</v>
      </c>
      <c r="DK642" s="1"/>
      <c r="DL642" s="1"/>
      <c r="DM642" s="6" t="str">
        <f>+IFERROR(VALUE(RIGHT(Tabla20[[#This Row],[B2B]],6)),"")</f>
        <v/>
      </c>
      <c r="DN642" s="6" t="str">
        <f>+IFERROR(VLOOKUP(DL642,Auxiliar!$A:$C,2,0),"")</f>
        <v/>
      </c>
      <c r="DO642" s="7" t="str">
        <f>+IFERROR(VLOOKUP(DL642,Auxiliar!$A:$C,3,0),"")</f>
        <v/>
      </c>
      <c r="DQ642" s="1">
        <v>5120</v>
      </c>
      <c r="DR642" s="12" t="s">
        <v>24</v>
      </c>
      <c r="DS642" s="6">
        <f>+IFERROR(VALUE(RIGHT(Tabla21[[#This Row],[B2B]],6)),"")</f>
        <v>5120</v>
      </c>
      <c r="DT642" s="6" t="str">
        <f>+IFERROR(VLOOKUP(DR642,Auxiliar!$A:$C,2,0),"")</f>
        <v>CORONA PORRON</v>
      </c>
      <c r="DU642" s="7" t="str">
        <f>+IFERROR(VLOOKUP(DR642,Auxiliar!$A:$C,3,0),"")</f>
        <v>1b 5% | 20b 0%</v>
      </c>
      <c r="DW642" s="1">
        <v>2906</v>
      </c>
      <c r="DX642" s="12" t="s">
        <v>43</v>
      </c>
      <c r="DY642" s="6">
        <f>+IFERROR(VALUE(RIGHT(Tabla22[[#This Row],[B2B]],6)),"")</f>
        <v>2906</v>
      </c>
      <c r="DZ642" s="6" t="str">
        <f>+IFERROR(VLOOKUP(DX642,Auxiliar!$A:$C,2,0),"")</f>
        <v xml:space="preserve">VALUE LATA </v>
      </c>
      <c r="EA642" s="7" t="str">
        <f>+IFERROR(VLOOKUP(DX642,Auxiliar!$A:$C,3,0),"")</f>
        <v>1b 15% | 100b 18%</v>
      </c>
      <c r="EC642" s="1">
        <v>2893</v>
      </c>
      <c r="ED642" s="12" t="s">
        <v>47</v>
      </c>
      <c r="EE642" s="6">
        <f>+IFERROR(VALUE(RIGHT(Tabla23[[#This Row],[B2B]],6)),"")</f>
        <v>2893</v>
      </c>
      <c r="EF642" s="6" t="str">
        <f>+IFERROR(VLOOKUP(ED642,Auxiliar!$A:$C,2,0),"")</f>
        <v>VALUE LATON</v>
      </c>
      <c r="EG642" s="7" t="str">
        <f>+IFERROR(VLOOKUP(ED642,Auxiliar!$A:$C,3,0),"")</f>
        <v>1b 10% | 5b 15% | 192b 0%</v>
      </c>
      <c r="EI642" s="1"/>
      <c r="EJ642" s="12"/>
      <c r="EK642" s="6" t="str">
        <f>+IFERROR(VALUE(RIGHT(Tabla24[[#This Row],[B2B]],6)),"")</f>
        <v/>
      </c>
      <c r="EL642" s="6" t="str">
        <f>+IFERROR(VLOOKUP(EJ642,Auxiliar!$A:$C,2,0),"")</f>
        <v/>
      </c>
      <c r="EM642" s="7" t="str">
        <f>+IFERROR(VLOOKUP(EJ642,Auxiliar!$A:$C,3,0),"")</f>
        <v/>
      </c>
      <c r="EO642" s="1"/>
      <c r="EP642" s="12"/>
      <c r="EQ642" s="6" t="str">
        <f>+IFERROR(VALUE(RIGHT(Tabla25[[#This Row],[B2B]],6)),"")</f>
        <v/>
      </c>
      <c r="ER642" s="6" t="str">
        <f>+IFERROR(VLOOKUP(EP642,Auxiliar!$A:$C,2,0),"")</f>
        <v/>
      </c>
      <c r="ES642" s="7" t="str">
        <f>+IFERROR(VLOOKUP(EP642,Auxiliar!$A:$C,3,0),"")</f>
        <v/>
      </c>
      <c r="EU642" s="1"/>
      <c r="EV642" s="12"/>
      <c r="EW642" s="6" t="str">
        <f>+IFERROR(VALUE(RIGHT(Tabla26[[#This Row],[B2B]],6)),"")</f>
        <v/>
      </c>
      <c r="EX642" s="6" t="str">
        <f>+IFERROR(VLOOKUP(EV642,Auxiliar!$A:$C,2,0),"")</f>
        <v/>
      </c>
      <c r="EY642" s="7" t="str">
        <f>+IFERROR(VLOOKUP(EV642,Auxiliar!$A:$C,3,0),"")</f>
        <v/>
      </c>
      <c r="EZ642" s="1"/>
      <c r="FA642" s="12"/>
      <c r="FB642" s="6" t="str">
        <f>+IFERROR(VALUE(RIGHT(Tabla27[[#This Row],[B2B]],6)),"")</f>
        <v/>
      </c>
      <c r="FC642" s="6" t="str">
        <f>+IFERROR(VLOOKUP(FA642,Auxiliar!$A:$C,2,0),"")</f>
        <v/>
      </c>
      <c r="FD642" s="7" t="str">
        <f>+IFERROR(VLOOKUP(FA642,Auxiliar!$A:$C,3,0),"")</f>
        <v/>
      </c>
      <c r="FE642" s="1"/>
      <c r="FF642" s="12"/>
      <c r="FG642" s="6" t="str">
        <f>+IFERROR(VALUE(RIGHT(Tabla28[[#This Row],[B2B]],6)),"")</f>
        <v/>
      </c>
      <c r="FH642" s="6" t="str">
        <f>+IFERROR(VLOOKUP(FF642,Auxiliar!$A:$C,2,0),"")</f>
        <v/>
      </c>
      <c r="FI642" s="7" t="str">
        <f>+IFERROR(VLOOKUP(FF642,Auxiliar!$A:$C,3,0),"")</f>
        <v/>
      </c>
      <c r="FJ642" s="1"/>
      <c r="FK642" s="12"/>
      <c r="FL642" s="6" t="str">
        <f>+IFERROR(VALUE(RIGHT(Tabla29[[#This Row],[B2B]],6)),"")</f>
        <v/>
      </c>
      <c r="FM642" s="6" t="str">
        <f>+IFERROR(VLOOKUP(FK642,Auxiliar!$A:$C,2,0),"")</f>
        <v/>
      </c>
      <c r="FN642" s="7" t="str">
        <f>+IFERROR(VLOOKUP(FK642,Auxiliar!$A:$C,3,0),"")</f>
        <v/>
      </c>
      <c r="FO642" s="1"/>
      <c r="FP642" s="12"/>
      <c r="FQ642" s="6" t="str">
        <f>+IFERROR(VALUE(RIGHT(Tabla30[[#This Row],[B2B]],6)),"")</f>
        <v/>
      </c>
      <c r="FR642" s="6" t="str">
        <f>+IFERROR(VLOOKUP(FP642,Auxiliar!$A:$C,2,0),"")</f>
        <v/>
      </c>
      <c r="FS642" s="7"/>
      <c r="FT642" s="1"/>
      <c r="FU642" s="12"/>
      <c r="FV642" s="6" t="str">
        <f>+IFERROR(VALUE(RIGHT(Tabla31[[#This Row],[B2B]],6)),"")</f>
        <v/>
      </c>
      <c r="FW642" s="6" t="str">
        <f>+IFERROR(VLOOKUP(FU642,Auxiliar!$A:$C,2,0),"")</f>
        <v/>
      </c>
      <c r="FX642" s="7" t="str">
        <f>+IFERROR(VLOOKUP(FU642,Auxiliar!$A:$C,3,0),"")</f>
        <v/>
      </c>
      <c r="FY642" s="1"/>
      <c r="FZ642" s="12"/>
      <c r="GA642" s="6" t="str">
        <f>+IFERROR(VALUE(RIGHT(Tabla32[[#This Row],[B2B]],6)),"")</f>
        <v/>
      </c>
      <c r="GB642" s="6" t="str">
        <f>+IFERROR(VLOOKUP(FZ642,Auxiliar!$A:$C,2,0),"")</f>
        <v/>
      </c>
      <c r="GC642" s="7" t="str">
        <f>+IFERROR(VLOOKUP(FZ642,Auxiliar!$A:$C,3,0),"")</f>
        <v/>
      </c>
      <c r="GD642" s="1"/>
      <c r="GE642" s="12"/>
      <c r="GF642" s="6" t="str">
        <f>+IFERROR(VALUE(RIGHT(Tabla33[[#This Row],[B2B]],6)),"")</f>
        <v/>
      </c>
      <c r="GG642" s="6" t="str">
        <f>+IFERROR(VLOOKUP(GE642,Auxiliar!$A:$C,2,0),"")</f>
        <v/>
      </c>
      <c r="GH642" s="7" t="str">
        <f>+IFERROR(VLOOKUP(GE642,Auxiliar!$A:$C,3,0),"")</f>
        <v/>
      </c>
    </row>
    <row r="643" spans="1:190" x14ac:dyDescent="0.25">
      <c r="A643" s="1"/>
      <c r="B643" s="1"/>
      <c r="C643" t="str">
        <f>+IFERROR(VLOOKUP(B643,Auxiliar!$A:$C,2,0),"")</f>
        <v/>
      </c>
      <c r="D643" s="5" t="str">
        <f>+IFERROR(VLOOKUP(B643,Auxiliar!$A:$C,3,0),"")</f>
        <v/>
      </c>
      <c r="S643" s="1">
        <v>6386</v>
      </c>
      <c r="T643" s="1" t="s">
        <v>9</v>
      </c>
      <c r="U643" s="6">
        <f>+IFERROR(VALUE(RIGHT(Tabla4[[#This Row],[B2B]],6)),"")</f>
        <v>6386</v>
      </c>
      <c r="V643" s="6" t="str">
        <f>+IFERROR(VLOOKUP(T643,Auxiliar!$A:$C,2,0),"")</f>
        <v>CORE</v>
      </c>
      <c r="W643" s="7" t="str">
        <f>+IFERROR(VLOOKUP(T643,Auxiliar!$A:$C,3,0),"")</f>
        <v>0b 1% | 2b 5% | 4b 6%</v>
      </c>
      <c r="AK643" s="1">
        <v>6140</v>
      </c>
      <c r="AL643" s="1" t="s">
        <v>30</v>
      </c>
      <c r="AM643" s="6">
        <f>+IFERROR(VALUE(RIGHT(Tabla7[[#This Row],[B2B]],6)),"")</f>
        <v>6140</v>
      </c>
      <c r="AN643" s="6" t="str">
        <f>+IFERROR(VLOOKUP(AL643,Auxiliar!$A:$C,2,0),"")</f>
        <v>LATONES</v>
      </c>
      <c r="AO643" s="7" t="str">
        <f>+IFERROR(VLOOKUP(AL643,Auxiliar!$A:$C,3,0),"")</f>
        <v>1b 4% | 5b 7% | 97b 0%</v>
      </c>
      <c r="AW643" s="1"/>
      <c r="AX643" s="1" t="s">
        <v>32</v>
      </c>
      <c r="AY643" s="6" t="str">
        <f>+IFERROR(VALUE(RIGHT(Tabla9[[#This Row],[B2B]],6)),"")</f>
        <v/>
      </c>
      <c r="AZ643" s="6" t="str">
        <f>+IFERROR(VLOOKUP(AX643,Auxiliar!$A:$C,2,0),"")</f>
        <v>LATONES</v>
      </c>
      <c r="BA643" s="7" t="str">
        <f>+IFERROR(VLOOKUP(AX643,Auxiliar!$A:$C,3,0),"")</f>
        <v>2b 3% | 4b 4% | 6b 5% | 10b 8%  | 385b 0%</v>
      </c>
      <c r="BI643" s="1"/>
      <c r="BJ643" s="1"/>
      <c r="BK643" s="6" t="str">
        <f>+IFERROR(VALUE(RIGHT(Tabla11[[#This Row],[B2B]],6)),"")</f>
        <v/>
      </c>
      <c r="BL643" s="6" t="str">
        <f>+IFERROR(VLOOKUP(BJ643,Auxiliar!$A:$C,2,0),"")</f>
        <v/>
      </c>
      <c r="BM643" s="7" t="str">
        <f>+IFERROR(VLOOKUP(BJ643,Auxiliar!$A:$C,3,0),"")</f>
        <v/>
      </c>
      <c r="BO643" s="1">
        <v>2898</v>
      </c>
      <c r="BP643" s="1" t="s">
        <v>39</v>
      </c>
      <c r="BQ643" s="6">
        <f>+IFERROR(VALUE(RIGHT(Tabla12[[#This Row],[B2B]],6)),"")</f>
        <v>2898</v>
      </c>
      <c r="BR643" s="6" t="str">
        <f>+IFERROR(VLOOKUP(BP643,Auxiliar!$A:$C,2,0),"")</f>
        <v>VALUE LITRO</v>
      </c>
      <c r="BS643" s="7" t="str">
        <f>+IFERROR(VLOOKUP(BP643,Auxiliar!$A:$C,3,0),"")</f>
        <v>1b 12%</v>
      </c>
      <c r="CA643" s="1">
        <v>5153</v>
      </c>
      <c r="CB643" s="1" t="s">
        <v>35</v>
      </c>
      <c r="CC643" s="6">
        <f>+IFERROR(VALUE(RIGHT(Tabla14[[#This Row],[B2B]],6)),"")</f>
        <v>5153</v>
      </c>
      <c r="CD643" s="6" t="str">
        <f>+IFERROR(VLOOKUP(CB643,Auxiliar!$A:$C,2,0),"")</f>
        <v>Corona 710cc</v>
      </c>
      <c r="CE643" s="7" t="str">
        <f>+IFERROR(VLOOKUP(CB643,Auxiliar!$A:$C,3,0),"")</f>
        <v>1b 10% | 85b 0%</v>
      </c>
      <c r="CG643" s="1"/>
      <c r="CH643" s="1"/>
      <c r="CI643" s="6" t="str">
        <f>+IFERROR(VALUE(RIGHT(Tabla15[[#This Row],[B2B]],6)),"")</f>
        <v/>
      </c>
      <c r="CJ643" s="6" t="str">
        <f>+IFERROR(VLOOKUP(CH643,Auxiliar!$A:$C,2,0),"")</f>
        <v/>
      </c>
      <c r="CK643" s="7" t="str">
        <f>+IFERROR(VLOOKUP(CH643,Auxiliar!$A:$C,3,0),"")</f>
        <v/>
      </c>
      <c r="CM643" s="1">
        <v>5125</v>
      </c>
      <c r="CN643" s="1" t="s">
        <v>20</v>
      </c>
      <c r="CO643" s="6">
        <v>5125</v>
      </c>
      <c r="CP643" s="6" t="s">
        <v>20</v>
      </c>
      <c r="CQ643" s="7" t="s">
        <v>21</v>
      </c>
      <c r="CS643" s="1"/>
      <c r="CT643" s="1"/>
      <c r="CU643" s="6" t="str">
        <f>+IFERROR(VALUE(RIGHT(Tabla17[[#This Row],[B2B]],6)),"")</f>
        <v/>
      </c>
      <c r="CV643" s="6" t="str">
        <f>+IFERROR(VLOOKUP(CT643,Auxiliar!$A:$C,2,0),"")</f>
        <v/>
      </c>
      <c r="CW643" s="7" t="str">
        <f>+IFERROR(VLOOKUP(CT643,Auxiliar!$A:$C,3,0),"")</f>
        <v/>
      </c>
      <c r="CY643" s="1">
        <v>5125</v>
      </c>
      <c r="CZ643" s="1" t="s">
        <v>16</v>
      </c>
      <c r="DA643" s="6">
        <f>+IFERROR(VALUE(RIGHT(Tabla18[[#This Row],[B2B]],6)),"")</f>
        <v>5125</v>
      </c>
      <c r="DB643" s="6" t="str">
        <f>+IFERROR(VLOOKUP(CZ643,Auxiliar!$A:$C,2,0),"")</f>
        <v>PREMIUM</v>
      </c>
      <c r="DC643" s="7" t="str">
        <f>+IFERROR(VLOOKUP(CZ643,Auxiliar!$A:$C,3,0),"")</f>
        <v>0b 0% | 2b 2% | 5b 3,5% | 10b 5%</v>
      </c>
      <c r="DE643" s="1">
        <v>5125</v>
      </c>
      <c r="DF643" s="1" t="s">
        <v>19</v>
      </c>
      <c r="DG643" s="6">
        <f>+IFERROR(VALUE(RIGHT(Tabla19[[#This Row],[B2B]],6)),"")</f>
        <v>5125</v>
      </c>
      <c r="DH643" s="6" t="str">
        <f>+IFERROR(VLOOKUP(DF643,Auxiliar!$A:$C,2,0),"")</f>
        <v>MICHELOB</v>
      </c>
      <c r="DI643" s="7" t="str">
        <f>+IFERROR(VLOOKUP(DF643,Auxiliar!$A:$C,3,0),"")</f>
        <v>1b 7% | 3b 22% | 8b 27%</v>
      </c>
      <c r="DK643" s="1"/>
      <c r="DL643" s="1"/>
      <c r="DM643" s="6" t="str">
        <f>+IFERROR(VALUE(RIGHT(Tabla20[[#This Row],[B2B]],6)),"")</f>
        <v/>
      </c>
      <c r="DN643" s="6" t="str">
        <f>+IFERROR(VLOOKUP(DL643,Auxiliar!$A:$C,2,0),"")</f>
        <v/>
      </c>
      <c r="DO643" s="7" t="str">
        <f>+IFERROR(VLOOKUP(DL643,Auxiliar!$A:$C,3,0),"")</f>
        <v/>
      </c>
      <c r="DQ643" s="1">
        <v>5123</v>
      </c>
      <c r="DR643" s="12" t="s">
        <v>24</v>
      </c>
      <c r="DS643" s="6">
        <f>+IFERROR(VALUE(RIGHT(Tabla21[[#This Row],[B2B]],6)),"")</f>
        <v>5123</v>
      </c>
      <c r="DT643" s="6" t="str">
        <f>+IFERROR(VLOOKUP(DR643,Auxiliar!$A:$C,2,0),"")</f>
        <v>CORONA PORRON</v>
      </c>
      <c r="DU643" s="7" t="str">
        <f>+IFERROR(VLOOKUP(DR643,Auxiliar!$A:$C,3,0),"")</f>
        <v>1b 5% | 20b 0%</v>
      </c>
      <c r="DW643" s="1">
        <v>11876</v>
      </c>
      <c r="DX643" s="12" t="s">
        <v>43</v>
      </c>
      <c r="DY643" s="6">
        <f>+IFERROR(VALUE(RIGHT(Tabla22[[#This Row],[B2B]],6)),"")</f>
        <v>11876</v>
      </c>
      <c r="DZ643" s="6" t="str">
        <f>+IFERROR(VLOOKUP(DX643,Auxiliar!$A:$C,2,0),"")</f>
        <v xml:space="preserve">VALUE LATA </v>
      </c>
      <c r="EA643" s="7" t="str">
        <f>+IFERROR(VLOOKUP(DX643,Auxiliar!$A:$C,3,0),"")</f>
        <v>1b 15% | 100b 18%</v>
      </c>
      <c r="EC643" s="1">
        <v>11869</v>
      </c>
      <c r="ED643" s="12" t="s">
        <v>47</v>
      </c>
      <c r="EE643" s="6">
        <f>+IFERROR(VALUE(RIGHT(Tabla23[[#This Row],[B2B]],6)),"")</f>
        <v>11869</v>
      </c>
      <c r="EF643" s="6" t="str">
        <f>+IFERROR(VLOOKUP(ED643,Auxiliar!$A:$C,2,0),"")</f>
        <v>VALUE LATON</v>
      </c>
      <c r="EG643" s="7" t="str">
        <f>+IFERROR(VLOOKUP(ED643,Auxiliar!$A:$C,3,0),"")</f>
        <v>1b 10% | 5b 15% | 192b 0%</v>
      </c>
      <c r="EI643" s="1"/>
      <c r="EJ643" s="12"/>
      <c r="EK643" s="6" t="str">
        <f>+IFERROR(VALUE(RIGHT(Tabla24[[#This Row],[B2B]],6)),"")</f>
        <v/>
      </c>
      <c r="EL643" s="6" t="str">
        <f>+IFERROR(VLOOKUP(EJ643,Auxiliar!$A:$C,2,0),"")</f>
        <v/>
      </c>
      <c r="EM643" s="7" t="str">
        <f>+IFERROR(VLOOKUP(EJ643,Auxiliar!$A:$C,3,0),"")</f>
        <v/>
      </c>
      <c r="EO643" s="1"/>
      <c r="EP643" s="12"/>
      <c r="EQ643" s="6" t="str">
        <f>+IFERROR(VALUE(RIGHT(Tabla25[[#This Row],[B2B]],6)),"")</f>
        <v/>
      </c>
      <c r="ER643" s="6" t="str">
        <f>+IFERROR(VLOOKUP(EP643,Auxiliar!$A:$C,2,0),"")</f>
        <v/>
      </c>
      <c r="ES643" s="7" t="str">
        <f>+IFERROR(VLOOKUP(EP643,Auxiliar!$A:$C,3,0),"")</f>
        <v/>
      </c>
      <c r="EU643" s="1"/>
      <c r="EV643" s="12"/>
      <c r="EW643" s="6" t="str">
        <f>+IFERROR(VALUE(RIGHT(Tabla26[[#This Row],[B2B]],6)),"")</f>
        <v/>
      </c>
      <c r="EX643" s="6" t="str">
        <f>+IFERROR(VLOOKUP(EV643,Auxiliar!$A:$C,2,0),"")</f>
        <v/>
      </c>
      <c r="EY643" s="7" t="str">
        <f>+IFERROR(VLOOKUP(EV643,Auxiliar!$A:$C,3,0),"")</f>
        <v/>
      </c>
      <c r="EZ643" s="1"/>
      <c r="FA643" s="12"/>
      <c r="FB643" s="6" t="str">
        <f>+IFERROR(VALUE(RIGHT(Tabla27[[#This Row],[B2B]],6)),"")</f>
        <v/>
      </c>
      <c r="FC643" s="6" t="str">
        <f>+IFERROR(VLOOKUP(FA643,Auxiliar!$A:$C,2,0),"")</f>
        <v/>
      </c>
      <c r="FD643" s="7" t="str">
        <f>+IFERROR(VLOOKUP(FA643,Auxiliar!$A:$C,3,0),"")</f>
        <v/>
      </c>
      <c r="FE643" s="1"/>
      <c r="FF643" s="12"/>
      <c r="FG643" s="6" t="str">
        <f>+IFERROR(VALUE(RIGHT(Tabla28[[#This Row],[B2B]],6)),"")</f>
        <v/>
      </c>
      <c r="FH643" s="6" t="str">
        <f>+IFERROR(VLOOKUP(FF643,Auxiliar!$A:$C,2,0),"")</f>
        <v/>
      </c>
      <c r="FI643" s="7" t="str">
        <f>+IFERROR(VLOOKUP(FF643,Auxiliar!$A:$C,3,0),"")</f>
        <v/>
      </c>
      <c r="FJ643" s="1"/>
      <c r="FK643" s="12"/>
      <c r="FL643" s="6" t="str">
        <f>+IFERROR(VALUE(RIGHT(Tabla29[[#This Row],[B2B]],6)),"")</f>
        <v/>
      </c>
      <c r="FM643" s="6" t="str">
        <f>+IFERROR(VLOOKUP(FK643,Auxiliar!$A:$C,2,0),"")</f>
        <v/>
      </c>
      <c r="FN643" s="7" t="str">
        <f>+IFERROR(VLOOKUP(FK643,Auxiliar!$A:$C,3,0),"")</f>
        <v/>
      </c>
      <c r="FO643" s="1"/>
      <c r="FP643" s="12"/>
      <c r="FQ643" s="6" t="str">
        <f>+IFERROR(VALUE(RIGHT(Tabla30[[#This Row],[B2B]],6)),"")</f>
        <v/>
      </c>
      <c r="FR643" s="6" t="str">
        <f>+IFERROR(VLOOKUP(FP643,Auxiliar!$A:$C,2,0),"")</f>
        <v/>
      </c>
      <c r="FS643" s="7"/>
      <c r="FT643" s="1"/>
      <c r="FU643" s="12"/>
      <c r="FV643" s="6" t="str">
        <f>+IFERROR(VALUE(RIGHT(Tabla31[[#This Row],[B2B]],6)),"")</f>
        <v/>
      </c>
      <c r="FW643" s="6" t="str">
        <f>+IFERROR(VLOOKUP(FU643,Auxiliar!$A:$C,2,0),"")</f>
        <v/>
      </c>
      <c r="FX643" s="7" t="str">
        <f>+IFERROR(VLOOKUP(FU643,Auxiliar!$A:$C,3,0),"")</f>
        <v/>
      </c>
      <c r="FY643" s="1"/>
      <c r="FZ643" s="12"/>
      <c r="GA643" s="6" t="str">
        <f>+IFERROR(VALUE(RIGHT(Tabla32[[#This Row],[B2B]],6)),"")</f>
        <v/>
      </c>
      <c r="GB643" s="6" t="str">
        <f>+IFERROR(VLOOKUP(FZ643,Auxiliar!$A:$C,2,0),"")</f>
        <v/>
      </c>
      <c r="GC643" s="7" t="str">
        <f>+IFERROR(VLOOKUP(FZ643,Auxiliar!$A:$C,3,0),"")</f>
        <v/>
      </c>
      <c r="GD643" s="1"/>
      <c r="GE643" s="12"/>
      <c r="GF643" s="6" t="str">
        <f>+IFERROR(VALUE(RIGHT(Tabla33[[#This Row],[B2B]],6)),"")</f>
        <v/>
      </c>
      <c r="GG643" s="6" t="str">
        <f>+IFERROR(VLOOKUP(GE643,Auxiliar!$A:$C,2,0),"")</f>
        <v/>
      </c>
      <c r="GH643" s="7" t="str">
        <f>+IFERROR(VLOOKUP(GE643,Auxiliar!$A:$C,3,0),"")</f>
        <v/>
      </c>
    </row>
    <row r="644" spans="1:190" x14ac:dyDescent="0.25">
      <c r="A644" s="1"/>
      <c r="B644" s="1"/>
      <c r="C644" t="str">
        <f>+IFERROR(VLOOKUP(B644,Auxiliar!$A:$C,2,0),"")</f>
        <v/>
      </c>
      <c r="D644" s="5" t="str">
        <f>+IFERROR(VLOOKUP(B644,Auxiliar!$A:$C,3,0),"")</f>
        <v/>
      </c>
      <c r="S644" s="1">
        <v>6388</v>
      </c>
      <c r="T644" s="1" t="s">
        <v>9</v>
      </c>
      <c r="U644" s="6">
        <f>+IFERROR(VALUE(RIGHT(Tabla4[[#This Row],[B2B]],6)),"")</f>
        <v>6388</v>
      </c>
      <c r="V644" s="6" t="str">
        <f>+IFERROR(VLOOKUP(T644,Auxiliar!$A:$C,2,0),"")</f>
        <v>CORE</v>
      </c>
      <c r="W644" s="7" t="str">
        <f>+IFERROR(VLOOKUP(T644,Auxiliar!$A:$C,3,0),"")</f>
        <v>0b 1% | 2b 5% | 4b 6%</v>
      </c>
      <c r="AK644" s="1">
        <v>6148</v>
      </c>
      <c r="AL644" s="1" t="s">
        <v>30</v>
      </c>
      <c r="AM644" s="6">
        <f>+IFERROR(VALUE(RIGHT(Tabla7[[#This Row],[B2B]],6)),"")</f>
        <v>6148</v>
      </c>
      <c r="AN644" s="6" t="str">
        <f>+IFERROR(VLOOKUP(AL644,Auxiliar!$A:$C,2,0),"")</f>
        <v>LATONES</v>
      </c>
      <c r="AO644" s="7" t="str">
        <f>+IFERROR(VLOOKUP(AL644,Auxiliar!$A:$C,3,0),"")</f>
        <v>1b 4% | 5b 7% | 97b 0%</v>
      </c>
      <c r="AW644" s="1"/>
      <c r="AX644" s="1" t="s">
        <v>32</v>
      </c>
      <c r="AY644" s="6" t="str">
        <f>+IFERROR(VALUE(RIGHT(Tabla9[[#This Row],[B2B]],6)),"")</f>
        <v/>
      </c>
      <c r="AZ644" s="6" t="str">
        <f>+IFERROR(VLOOKUP(AX644,Auxiliar!$A:$C,2,0),"")</f>
        <v>LATONES</v>
      </c>
      <c r="BA644" s="7" t="str">
        <f>+IFERROR(VLOOKUP(AX644,Auxiliar!$A:$C,3,0),"")</f>
        <v>2b 3% | 4b 4% | 6b 5% | 10b 8%  | 385b 0%</v>
      </c>
      <c r="BI644" s="1"/>
      <c r="BJ644" s="1"/>
      <c r="BK644" s="6" t="str">
        <f>+IFERROR(VALUE(RIGHT(Tabla11[[#This Row],[B2B]],6)),"")</f>
        <v/>
      </c>
      <c r="BL644" s="6" t="str">
        <f>+IFERROR(VLOOKUP(BJ644,Auxiliar!$A:$C,2,0),"")</f>
        <v/>
      </c>
      <c r="BM644" s="7" t="str">
        <f>+IFERROR(VLOOKUP(BJ644,Auxiliar!$A:$C,3,0),"")</f>
        <v/>
      </c>
      <c r="BO644" s="1">
        <v>2899</v>
      </c>
      <c r="BP644" s="1" t="s">
        <v>39</v>
      </c>
      <c r="BQ644" s="6">
        <f>+IFERROR(VALUE(RIGHT(Tabla12[[#This Row],[B2B]],6)),"")</f>
        <v>2899</v>
      </c>
      <c r="BR644" s="6" t="str">
        <f>+IFERROR(VLOOKUP(BP644,Auxiliar!$A:$C,2,0),"")</f>
        <v>VALUE LITRO</v>
      </c>
      <c r="BS644" s="7" t="str">
        <f>+IFERROR(VLOOKUP(BP644,Auxiliar!$A:$C,3,0),"")</f>
        <v>1b 12%</v>
      </c>
      <c r="CA644" s="1">
        <v>5166</v>
      </c>
      <c r="CB644" s="1" t="s">
        <v>35</v>
      </c>
      <c r="CC644" s="6">
        <f>+IFERROR(VALUE(RIGHT(Tabla14[[#This Row],[B2B]],6)),"")</f>
        <v>5166</v>
      </c>
      <c r="CD644" s="6" t="str">
        <f>+IFERROR(VLOOKUP(CB644,Auxiliar!$A:$C,2,0),"")</f>
        <v>Corona 710cc</v>
      </c>
      <c r="CE644" s="7" t="str">
        <f>+IFERROR(VLOOKUP(CB644,Auxiliar!$A:$C,3,0),"")</f>
        <v>1b 10% | 85b 0%</v>
      </c>
      <c r="CG644" s="1"/>
      <c r="CH644" s="1"/>
      <c r="CI644" s="6" t="str">
        <f>+IFERROR(VALUE(RIGHT(Tabla15[[#This Row],[B2B]],6)),"")</f>
        <v/>
      </c>
      <c r="CJ644" s="6" t="str">
        <f>+IFERROR(VLOOKUP(CH644,Auxiliar!$A:$C,2,0),"")</f>
        <v/>
      </c>
      <c r="CK644" s="7" t="str">
        <f>+IFERROR(VLOOKUP(CH644,Auxiliar!$A:$C,3,0),"")</f>
        <v/>
      </c>
      <c r="CM644" s="1">
        <v>5126</v>
      </c>
      <c r="CN644" s="1" t="s">
        <v>20</v>
      </c>
      <c r="CO644" s="6">
        <v>5126</v>
      </c>
      <c r="CP644" s="6" t="s">
        <v>20</v>
      </c>
      <c r="CQ644" s="7" t="s">
        <v>21</v>
      </c>
      <c r="CS644" s="1"/>
      <c r="CT644" s="1"/>
      <c r="CU644" s="6" t="str">
        <f>+IFERROR(VALUE(RIGHT(Tabla17[[#This Row],[B2B]],6)),"")</f>
        <v/>
      </c>
      <c r="CV644" s="6" t="str">
        <f>+IFERROR(VLOOKUP(CT644,Auxiliar!$A:$C,2,0),"")</f>
        <v/>
      </c>
      <c r="CW644" s="7" t="str">
        <f>+IFERROR(VLOOKUP(CT644,Auxiliar!$A:$C,3,0),"")</f>
        <v/>
      </c>
      <c r="CY644" s="1">
        <v>5126</v>
      </c>
      <c r="CZ644" s="1" t="s">
        <v>16</v>
      </c>
      <c r="DA644" s="6">
        <f>+IFERROR(VALUE(RIGHT(Tabla18[[#This Row],[B2B]],6)),"")</f>
        <v>5126</v>
      </c>
      <c r="DB644" s="6" t="str">
        <f>+IFERROR(VLOOKUP(CZ644,Auxiliar!$A:$C,2,0),"")</f>
        <v>PREMIUM</v>
      </c>
      <c r="DC644" s="7" t="str">
        <f>+IFERROR(VLOOKUP(CZ644,Auxiliar!$A:$C,3,0),"")</f>
        <v>0b 0% | 2b 2% | 5b 3,5% | 10b 5%</v>
      </c>
      <c r="DE644" s="1">
        <v>5126</v>
      </c>
      <c r="DF644" s="1" t="s">
        <v>19</v>
      </c>
      <c r="DG644" s="6">
        <f>+IFERROR(VALUE(RIGHT(Tabla19[[#This Row],[B2B]],6)),"")</f>
        <v>5126</v>
      </c>
      <c r="DH644" s="6" t="str">
        <f>+IFERROR(VLOOKUP(DF644,Auxiliar!$A:$C,2,0),"")</f>
        <v>MICHELOB</v>
      </c>
      <c r="DI644" s="7" t="str">
        <f>+IFERROR(VLOOKUP(DF644,Auxiliar!$A:$C,3,0),"")</f>
        <v>1b 7% | 3b 22% | 8b 27%</v>
      </c>
      <c r="DK644" s="1"/>
      <c r="DL644" s="1"/>
      <c r="DM644" s="6" t="str">
        <f>+IFERROR(VALUE(RIGHT(Tabla20[[#This Row],[B2B]],6)),"")</f>
        <v/>
      </c>
      <c r="DN644" s="6" t="str">
        <f>+IFERROR(VLOOKUP(DL644,Auxiliar!$A:$C,2,0),"")</f>
        <v/>
      </c>
      <c r="DO644" s="7" t="str">
        <f>+IFERROR(VLOOKUP(DL644,Auxiliar!$A:$C,3,0),"")</f>
        <v/>
      </c>
      <c r="DQ644" s="1">
        <v>5125</v>
      </c>
      <c r="DR644" s="12" t="s">
        <v>24</v>
      </c>
      <c r="DS644" s="6">
        <f>+IFERROR(VALUE(RIGHT(Tabla21[[#This Row],[B2B]],6)),"")</f>
        <v>5125</v>
      </c>
      <c r="DT644" s="6" t="str">
        <f>+IFERROR(VLOOKUP(DR644,Auxiliar!$A:$C,2,0),"")</f>
        <v>CORONA PORRON</v>
      </c>
      <c r="DU644" s="7" t="str">
        <f>+IFERROR(VLOOKUP(DR644,Auxiliar!$A:$C,3,0),"")</f>
        <v>1b 5% | 20b 0%</v>
      </c>
      <c r="DW644" s="1">
        <v>11877</v>
      </c>
      <c r="DX644" s="12" t="s">
        <v>43</v>
      </c>
      <c r="DY644" s="6">
        <f>+IFERROR(VALUE(RIGHT(Tabla22[[#This Row],[B2B]],6)),"")</f>
        <v>11877</v>
      </c>
      <c r="DZ644" s="6" t="str">
        <f>+IFERROR(VLOOKUP(DX644,Auxiliar!$A:$C,2,0),"")</f>
        <v xml:space="preserve">VALUE LATA </v>
      </c>
      <c r="EA644" s="7" t="str">
        <f>+IFERROR(VLOOKUP(DX644,Auxiliar!$A:$C,3,0),"")</f>
        <v>1b 15% | 100b 18%</v>
      </c>
      <c r="EC644" s="1">
        <v>2898</v>
      </c>
      <c r="ED644" s="12" t="s">
        <v>47</v>
      </c>
      <c r="EE644" s="6">
        <f>+IFERROR(VALUE(RIGHT(Tabla23[[#This Row],[B2B]],6)),"")</f>
        <v>2898</v>
      </c>
      <c r="EF644" s="6" t="str">
        <f>+IFERROR(VLOOKUP(ED644,Auxiliar!$A:$C,2,0),"")</f>
        <v>VALUE LATON</v>
      </c>
      <c r="EG644" s="7" t="str">
        <f>+IFERROR(VLOOKUP(ED644,Auxiliar!$A:$C,3,0),"")</f>
        <v>1b 10% | 5b 15% | 192b 0%</v>
      </c>
      <c r="EI644" s="1"/>
      <c r="EJ644" s="12"/>
      <c r="EK644" s="6" t="str">
        <f>+IFERROR(VALUE(RIGHT(Tabla24[[#This Row],[B2B]],6)),"")</f>
        <v/>
      </c>
      <c r="EL644" s="6" t="str">
        <f>+IFERROR(VLOOKUP(EJ644,Auxiliar!$A:$C,2,0),"")</f>
        <v/>
      </c>
      <c r="EM644" s="7" t="str">
        <f>+IFERROR(VLOOKUP(EJ644,Auxiliar!$A:$C,3,0),"")</f>
        <v/>
      </c>
      <c r="EO644" s="1"/>
      <c r="EP644" s="12"/>
      <c r="EQ644" s="6" t="str">
        <f>+IFERROR(VALUE(RIGHT(Tabla25[[#This Row],[B2B]],6)),"")</f>
        <v/>
      </c>
      <c r="ER644" s="6" t="str">
        <f>+IFERROR(VLOOKUP(EP644,Auxiliar!$A:$C,2,0),"")</f>
        <v/>
      </c>
      <c r="ES644" s="7" t="str">
        <f>+IFERROR(VLOOKUP(EP644,Auxiliar!$A:$C,3,0),"")</f>
        <v/>
      </c>
      <c r="EU644" s="1"/>
      <c r="EV644" s="12"/>
      <c r="EW644" s="6" t="str">
        <f>+IFERROR(VALUE(RIGHT(Tabla26[[#This Row],[B2B]],6)),"")</f>
        <v/>
      </c>
      <c r="EX644" s="6" t="str">
        <f>+IFERROR(VLOOKUP(EV644,Auxiliar!$A:$C,2,0),"")</f>
        <v/>
      </c>
      <c r="EY644" s="7" t="str">
        <f>+IFERROR(VLOOKUP(EV644,Auxiliar!$A:$C,3,0),"")</f>
        <v/>
      </c>
      <c r="EZ644" s="1"/>
      <c r="FA644" s="12"/>
      <c r="FB644" s="6" t="str">
        <f>+IFERROR(VALUE(RIGHT(Tabla27[[#This Row],[B2B]],6)),"")</f>
        <v/>
      </c>
      <c r="FC644" s="6" t="str">
        <f>+IFERROR(VLOOKUP(FA644,Auxiliar!$A:$C,2,0),"")</f>
        <v/>
      </c>
      <c r="FD644" s="7" t="str">
        <f>+IFERROR(VLOOKUP(FA644,Auxiliar!$A:$C,3,0),"")</f>
        <v/>
      </c>
      <c r="FE644" s="1"/>
      <c r="FF644" s="12"/>
      <c r="FG644" s="6" t="str">
        <f>+IFERROR(VALUE(RIGHT(Tabla28[[#This Row],[B2B]],6)),"")</f>
        <v/>
      </c>
      <c r="FH644" s="6" t="str">
        <f>+IFERROR(VLOOKUP(FF644,Auxiliar!$A:$C,2,0),"")</f>
        <v/>
      </c>
      <c r="FI644" s="7" t="str">
        <f>+IFERROR(VLOOKUP(FF644,Auxiliar!$A:$C,3,0),"")</f>
        <v/>
      </c>
      <c r="FJ644" s="1"/>
      <c r="FK644" s="12"/>
      <c r="FL644" s="6" t="str">
        <f>+IFERROR(VALUE(RIGHT(Tabla29[[#This Row],[B2B]],6)),"")</f>
        <v/>
      </c>
      <c r="FM644" s="6" t="str">
        <f>+IFERROR(VLOOKUP(FK644,Auxiliar!$A:$C,2,0),"")</f>
        <v/>
      </c>
      <c r="FN644" s="7" t="str">
        <f>+IFERROR(VLOOKUP(FK644,Auxiliar!$A:$C,3,0),"")</f>
        <v/>
      </c>
      <c r="FO644" s="1"/>
      <c r="FP644" s="12"/>
      <c r="FQ644" s="6" t="str">
        <f>+IFERROR(VALUE(RIGHT(Tabla30[[#This Row],[B2B]],6)),"")</f>
        <v/>
      </c>
      <c r="FR644" s="6" t="str">
        <f>+IFERROR(VLOOKUP(FP644,Auxiliar!$A:$C,2,0),"")</f>
        <v/>
      </c>
      <c r="FS644" s="7"/>
      <c r="FT644" s="1"/>
      <c r="FU644" s="12"/>
      <c r="FV644" s="6" t="str">
        <f>+IFERROR(VALUE(RIGHT(Tabla31[[#This Row],[B2B]],6)),"")</f>
        <v/>
      </c>
      <c r="FW644" s="6" t="str">
        <f>+IFERROR(VLOOKUP(FU644,Auxiliar!$A:$C,2,0),"")</f>
        <v/>
      </c>
      <c r="FX644" s="7" t="str">
        <f>+IFERROR(VLOOKUP(FU644,Auxiliar!$A:$C,3,0),"")</f>
        <v/>
      </c>
      <c r="FY644" s="1"/>
      <c r="FZ644" s="12"/>
      <c r="GA644" s="6" t="str">
        <f>+IFERROR(VALUE(RIGHT(Tabla32[[#This Row],[B2B]],6)),"")</f>
        <v/>
      </c>
      <c r="GB644" s="6" t="str">
        <f>+IFERROR(VLOOKUP(FZ644,Auxiliar!$A:$C,2,0),"")</f>
        <v/>
      </c>
      <c r="GC644" s="7" t="str">
        <f>+IFERROR(VLOOKUP(FZ644,Auxiliar!$A:$C,3,0),"")</f>
        <v/>
      </c>
      <c r="GD644" s="1"/>
      <c r="GE644" s="12"/>
      <c r="GF644" s="6" t="str">
        <f>+IFERROR(VALUE(RIGHT(Tabla33[[#This Row],[B2B]],6)),"")</f>
        <v/>
      </c>
      <c r="GG644" s="6" t="str">
        <f>+IFERROR(VLOOKUP(GE644,Auxiliar!$A:$C,2,0),"")</f>
        <v/>
      </c>
      <c r="GH644" s="7" t="str">
        <f>+IFERROR(VLOOKUP(GE644,Auxiliar!$A:$C,3,0),"")</f>
        <v/>
      </c>
    </row>
    <row r="645" spans="1:190" x14ac:dyDescent="0.25">
      <c r="A645" s="1"/>
      <c r="B645" s="1"/>
      <c r="C645" t="str">
        <f>+IFERROR(VLOOKUP(B645,Auxiliar!$A:$C,2,0),"")</f>
        <v/>
      </c>
      <c r="D645" s="5" t="str">
        <f>+IFERROR(VLOOKUP(B645,Auxiliar!$A:$C,3,0),"")</f>
        <v/>
      </c>
      <c r="S645" s="1">
        <v>6389</v>
      </c>
      <c r="T645" s="1" t="s">
        <v>9</v>
      </c>
      <c r="U645" s="6">
        <f>+IFERROR(VALUE(RIGHT(Tabla4[[#This Row],[B2B]],6)),"")</f>
        <v>6389</v>
      </c>
      <c r="V645" s="6" t="str">
        <f>+IFERROR(VLOOKUP(T645,Auxiliar!$A:$C,2,0),"")</f>
        <v>CORE</v>
      </c>
      <c r="W645" s="7" t="str">
        <f>+IFERROR(VLOOKUP(T645,Auxiliar!$A:$C,3,0),"")</f>
        <v>0b 1% | 2b 5% | 4b 6%</v>
      </c>
      <c r="AK645" s="1">
        <v>6149</v>
      </c>
      <c r="AL645" s="1" t="s">
        <v>30</v>
      </c>
      <c r="AM645" s="6">
        <f>+IFERROR(VALUE(RIGHT(Tabla7[[#This Row],[B2B]],6)),"")</f>
        <v>6149</v>
      </c>
      <c r="AN645" s="6" t="str">
        <f>+IFERROR(VLOOKUP(AL645,Auxiliar!$A:$C,2,0),"")</f>
        <v>LATONES</v>
      </c>
      <c r="AO645" s="7" t="str">
        <f>+IFERROR(VLOOKUP(AL645,Auxiliar!$A:$C,3,0),"")</f>
        <v>1b 4% | 5b 7% | 97b 0%</v>
      </c>
      <c r="AW645" s="1"/>
      <c r="AX645" s="1" t="s">
        <v>32</v>
      </c>
      <c r="AY645" s="6" t="str">
        <f>+IFERROR(VALUE(RIGHT(Tabla9[[#This Row],[B2B]],6)),"")</f>
        <v/>
      </c>
      <c r="AZ645" s="6" t="str">
        <f>+IFERROR(VLOOKUP(AX645,Auxiliar!$A:$C,2,0),"")</f>
        <v>LATONES</v>
      </c>
      <c r="BA645" s="7" t="str">
        <f>+IFERROR(VLOOKUP(AX645,Auxiliar!$A:$C,3,0),"")</f>
        <v>2b 3% | 4b 4% | 6b 5% | 10b 8%  | 385b 0%</v>
      </c>
      <c r="BI645" s="1"/>
      <c r="BJ645" s="1"/>
      <c r="BK645" s="6" t="str">
        <f>+IFERROR(VALUE(RIGHT(Tabla11[[#This Row],[B2B]],6)),"")</f>
        <v/>
      </c>
      <c r="BL645" s="6" t="str">
        <f>+IFERROR(VLOOKUP(BJ645,Auxiliar!$A:$C,2,0),"")</f>
        <v/>
      </c>
      <c r="BM645" s="7" t="str">
        <f>+IFERROR(VLOOKUP(BJ645,Auxiliar!$A:$C,3,0),"")</f>
        <v/>
      </c>
      <c r="BO645" s="1">
        <v>11875</v>
      </c>
      <c r="BP645" s="1" t="s">
        <v>39</v>
      </c>
      <c r="BQ645" s="6">
        <f>+IFERROR(VALUE(RIGHT(Tabla12[[#This Row],[B2B]],6)),"")</f>
        <v>11875</v>
      </c>
      <c r="BR645" s="6" t="str">
        <f>+IFERROR(VLOOKUP(BP645,Auxiliar!$A:$C,2,0),"")</f>
        <v>VALUE LITRO</v>
      </c>
      <c r="BS645" s="7" t="str">
        <f>+IFERROR(VLOOKUP(BP645,Auxiliar!$A:$C,3,0),"")</f>
        <v>1b 12%</v>
      </c>
      <c r="CA645" s="1">
        <v>5169</v>
      </c>
      <c r="CB645" s="1" t="s">
        <v>35</v>
      </c>
      <c r="CC645" s="6">
        <f>+IFERROR(VALUE(RIGHT(Tabla14[[#This Row],[B2B]],6)),"")</f>
        <v>5169</v>
      </c>
      <c r="CD645" s="6" t="str">
        <f>+IFERROR(VLOOKUP(CB645,Auxiliar!$A:$C,2,0),"")</f>
        <v>Corona 710cc</v>
      </c>
      <c r="CE645" s="7" t="str">
        <f>+IFERROR(VLOOKUP(CB645,Auxiliar!$A:$C,3,0),"")</f>
        <v>1b 10% | 85b 0%</v>
      </c>
      <c r="CG645" s="1"/>
      <c r="CH645" s="1"/>
      <c r="CI645" s="6" t="str">
        <f>+IFERROR(VALUE(RIGHT(Tabla15[[#This Row],[B2B]],6)),"")</f>
        <v/>
      </c>
      <c r="CJ645" s="6" t="str">
        <f>+IFERROR(VLOOKUP(CH645,Auxiliar!$A:$C,2,0),"")</f>
        <v/>
      </c>
      <c r="CK645" s="7" t="str">
        <f>+IFERROR(VLOOKUP(CH645,Auxiliar!$A:$C,3,0),"")</f>
        <v/>
      </c>
      <c r="CM645" s="1">
        <v>5129</v>
      </c>
      <c r="CN645" s="1" t="s">
        <v>20</v>
      </c>
      <c r="CO645" s="6">
        <v>5129</v>
      </c>
      <c r="CP645" s="6" t="s">
        <v>20</v>
      </c>
      <c r="CQ645" s="7" t="s">
        <v>21</v>
      </c>
      <c r="CS645" s="1"/>
      <c r="CT645" s="1"/>
      <c r="CU645" s="6" t="str">
        <f>+IFERROR(VALUE(RIGHT(Tabla17[[#This Row],[B2B]],6)),"")</f>
        <v/>
      </c>
      <c r="CV645" s="6" t="str">
        <f>+IFERROR(VLOOKUP(CT645,Auxiliar!$A:$C,2,0),"")</f>
        <v/>
      </c>
      <c r="CW645" s="7" t="str">
        <f>+IFERROR(VLOOKUP(CT645,Auxiliar!$A:$C,3,0),"")</f>
        <v/>
      </c>
      <c r="CY645" s="1">
        <v>5129</v>
      </c>
      <c r="CZ645" s="1" t="s">
        <v>16</v>
      </c>
      <c r="DA645" s="6">
        <f>+IFERROR(VALUE(RIGHT(Tabla18[[#This Row],[B2B]],6)),"")</f>
        <v>5129</v>
      </c>
      <c r="DB645" s="6" t="str">
        <f>+IFERROR(VLOOKUP(CZ645,Auxiliar!$A:$C,2,0),"")</f>
        <v>PREMIUM</v>
      </c>
      <c r="DC645" s="7" t="str">
        <f>+IFERROR(VLOOKUP(CZ645,Auxiliar!$A:$C,3,0),"")</f>
        <v>0b 0% | 2b 2% | 5b 3,5% | 10b 5%</v>
      </c>
      <c r="DE645" s="1">
        <v>5129</v>
      </c>
      <c r="DF645" s="1" t="s">
        <v>19</v>
      </c>
      <c r="DG645" s="6">
        <f>+IFERROR(VALUE(RIGHT(Tabla19[[#This Row],[B2B]],6)),"")</f>
        <v>5129</v>
      </c>
      <c r="DH645" s="6" t="str">
        <f>+IFERROR(VLOOKUP(DF645,Auxiliar!$A:$C,2,0),"")</f>
        <v>MICHELOB</v>
      </c>
      <c r="DI645" s="7" t="str">
        <f>+IFERROR(VLOOKUP(DF645,Auxiliar!$A:$C,3,0),"")</f>
        <v>1b 7% | 3b 22% | 8b 27%</v>
      </c>
      <c r="DK645" s="1"/>
      <c r="DL645" s="1"/>
      <c r="DM645" s="6" t="str">
        <f>+IFERROR(VALUE(RIGHT(Tabla20[[#This Row],[B2B]],6)),"")</f>
        <v/>
      </c>
      <c r="DN645" s="6" t="str">
        <f>+IFERROR(VLOOKUP(DL645,Auxiliar!$A:$C,2,0),"")</f>
        <v/>
      </c>
      <c r="DO645" s="7" t="str">
        <f>+IFERROR(VLOOKUP(DL645,Auxiliar!$A:$C,3,0),"")</f>
        <v/>
      </c>
      <c r="DQ645" s="1">
        <v>5126</v>
      </c>
      <c r="DR645" s="12" t="s">
        <v>24</v>
      </c>
      <c r="DS645" s="6">
        <f>+IFERROR(VALUE(RIGHT(Tabla21[[#This Row],[B2B]],6)),"")</f>
        <v>5126</v>
      </c>
      <c r="DT645" s="6" t="str">
        <f>+IFERROR(VLOOKUP(DR645,Auxiliar!$A:$C,2,0),"")</f>
        <v>CORONA PORRON</v>
      </c>
      <c r="DU645" s="7" t="str">
        <f>+IFERROR(VLOOKUP(DR645,Auxiliar!$A:$C,3,0),"")</f>
        <v>1b 5% | 20b 0%</v>
      </c>
      <c r="DW645" s="1">
        <v>2927</v>
      </c>
      <c r="DX645" s="12" t="s">
        <v>43</v>
      </c>
      <c r="DY645" s="6">
        <f>+IFERROR(VALUE(RIGHT(Tabla22[[#This Row],[B2B]],6)),"")</f>
        <v>2927</v>
      </c>
      <c r="DZ645" s="6" t="str">
        <f>+IFERROR(VLOOKUP(DX645,Auxiliar!$A:$C,2,0),"")</f>
        <v xml:space="preserve">VALUE LATA </v>
      </c>
      <c r="EA645" s="7" t="str">
        <f>+IFERROR(VLOOKUP(DX645,Auxiliar!$A:$C,3,0),"")</f>
        <v>1b 15% | 100b 18%</v>
      </c>
      <c r="EC645" s="1">
        <v>2899</v>
      </c>
      <c r="ED645" s="12" t="s">
        <v>47</v>
      </c>
      <c r="EE645" s="6">
        <f>+IFERROR(VALUE(RIGHT(Tabla23[[#This Row],[B2B]],6)),"")</f>
        <v>2899</v>
      </c>
      <c r="EF645" s="6" t="str">
        <f>+IFERROR(VLOOKUP(ED645,Auxiliar!$A:$C,2,0),"")</f>
        <v>VALUE LATON</v>
      </c>
      <c r="EG645" s="7" t="str">
        <f>+IFERROR(VLOOKUP(ED645,Auxiliar!$A:$C,3,0),"")</f>
        <v>1b 10% | 5b 15% | 192b 0%</v>
      </c>
      <c r="EI645" s="1"/>
      <c r="EJ645" s="12"/>
      <c r="EK645" s="6" t="str">
        <f>+IFERROR(VALUE(RIGHT(Tabla24[[#This Row],[B2B]],6)),"")</f>
        <v/>
      </c>
      <c r="EL645" s="6" t="str">
        <f>+IFERROR(VLOOKUP(EJ645,Auxiliar!$A:$C,2,0),"")</f>
        <v/>
      </c>
      <c r="EM645" s="7" t="str">
        <f>+IFERROR(VLOOKUP(EJ645,Auxiliar!$A:$C,3,0),"")</f>
        <v/>
      </c>
      <c r="EO645" s="1"/>
      <c r="EP645" s="12"/>
      <c r="EQ645" s="6" t="str">
        <f>+IFERROR(VALUE(RIGHT(Tabla25[[#This Row],[B2B]],6)),"")</f>
        <v/>
      </c>
      <c r="ER645" s="6" t="str">
        <f>+IFERROR(VLOOKUP(EP645,Auxiliar!$A:$C,2,0),"")</f>
        <v/>
      </c>
      <c r="ES645" s="7" t="str">
        <f>+IFERROR(VLOOKUP(EP645,Auxiliar!$A:$C,3,0),"")</f>
        <v/>
      </c>
      <c r="EU645" s="1"/>
      <c r="EV645" s="12"/>
      <c r="EW645" s="6" t="str">
        <f>+IFERROR(VALUE(RIGHT(Tabla26[[#This Row],[B2B]],6)),"")</f>
        <v/>
      </c>
      <c r="EX645" s="6" t="str">
        <f>+IFERROR(VLOOKUP(EV645,Auxiliar!$A:$C,2,0),"")</f>
        <v/>
      </c>
      <c r="EY645" s="7" t="str">
        <f>+IFERROR(VLOOKUP(EV645,Auxiliar!$A:$C,3,0),"")</f>
        <v/>
      </c>
      <c r="EZ645" s="1"/>
      <c r="FA645" s="12"/>
      <c r="FB645" s="6" t="str">
        <f>+IFERROR(VALUE(RIGHT(Tabla27[[#This Row],[B2B]],6)),"")</f>
        <v/>
      </c>
      <c r="FC645" s="6" t="str">
        <f>+IFERROR(VLOOKUP(FA645,Auxiliar!$A:$C,2,0),"")</f>
        <v/>
      </c>
      <c r="FD645" s="7" t="str">
        <f>+IFERROR(VLOOKUP(FA645,Auxiliar!$A:$C,3,0),"")</f>
        <v/>
      </c>
      <c r="FE645" s="1"/>
      <c r="FF645" s="12"/>
      <c r="FG645" s="6" t="str">
        <f>+IFERROR(VALUE(RIGHT(Tabla28[[#This Row],[B2B]],6)),"")</f>
        <v/>
      </c>
      <c r="FH645" s="6" t="str">
        <f>+IFERROR(VLOOKUP(FF645,Auxiliar!$A:$C,2,0),"")</f>
        <v/>
      </c>
      <c r="FI645" s="7" t="str">
        <f>+IFERROR(VLOOKUP(FF645,Auxiliar!$A:$C,3,0),"")</f>
        <v/>
      </c>
      <c r="FJ645" s="1"/>
      <c r="FK645" s="12"/>
      <c r="FL645" s="6" t="str">
        <f>+IFERROR(VALUE(RIGHT(Tabla29[[#This Row],[B2B]],6)),"")</f>
        <v/>
      </c>
      <c r="FM645" s="6" t="str">
        <f>+IFERROR(VLOOKUP(FK645,Auxiliar!$A:$C,2,0),"")</f>
        <v/>
      </c>
      <c r="FN645" s="7" t="str">
        <f>+IFERROR(VLOOKUP(FK645,Auxiliar!$A:$C,3,0),"")</f>
        <v/>
      </c>
      <c r="FO645" s="1"/>
      <c r="FP645" s="12"/>
      <c r="FQ645" s="6" t="str">
        <f>+IFERROR(VALUE(RIGHT(Tabla30[[#This Row],[B2B]],6)),"")</f>
        <v/>
      </c>
      <c r="FR645" s="6" t="str">
        <f>+IFERROR(VLOOKUP(FP645,Auxiliar!$A:$C,2,0),"")</f>
        <v/>
      </c>
      <c r="FS645" s="7"/>
      <c r="FT645" s="1"/>
      <c r="FU645" s="12"/>
      <c r="FV645" s="6" t="str">
        <f>+IFERROR(VALUE(RIGHT(Tabla31[[#This Row],[B2B]],6)),"")</f>
        <v/>
      </c>
      <c r="FW645" s="6" t="str">
        <f>+IFERROR(VLOOKUP(FU645,Auxiliar!$A:$C,2,0),"")</f>
        <v/>
      </c>
      <c r="FX645" s="7" t="str">
        <f>+IFERROR(VLOOKUP(FU645,Auxiliar!$A:$C,3,0),"")</f>
        <v/>
      </c>
      <c r="FY645" s="1"/>
      <c r="FZ645" s="12"/>
      <c r="GA645" s="6" t="str">
        <f>+IFERROR(VALUE(RIGHT(Tabla32[[#This Row],[B2B]],6)),"")</f>
        <v/>
      </c>
      <c r="GB645" s="6" t="str">
        <f>+IFERROR(VLOOKUP(FZ645,Auxiliar!$A:$C,2,0),"")</f>
        <v/>
      </c>
      <c r="GC645" s="7" t="str">
        <f>+IFERROR(VLOOKUP(FZ645,Auxiliar!$A:$C,3,0),"")</f>
        <v/>
      </c>
      <c r="GD645" s="1"/>
      <c r="GE645" s="12"/>
      <c r="GF645" s="6" t="str">
        <f>+IFERROR(VALUE(RIGHT(Tabla33[[#This Row],[B2B]],6)),"")</f>
        <v/>
      </c>
      <c r="GG645" s="6" t="str">
        <f>+IFERROR(VLOOKUP(GE645,Auxiliar!$A:$C,2,0),"")</f>
        <v/>
      </c>
      <c r="GH645" s="7" t="str">
        <f>+IFERROR(VLOOKUP(GE645,Auxiliar!$A:$C,3,0),"")</f>
        <v/>
      </c>
    </row>
    <row r="646" spans="1:190" x14ac:dyDescent="0.25">
      <c r="A646" s="1"/>
      <c r="B646" s="1"/>
      <c r="C646" t="str">
        <f>+IFERROR(VLOOKUP(B646,Auxiliar!$A:$C,2,0),"")</f>
        <v/>
      </c>
      <c r="D646" s="5" t="str">
        <f>+IFERROR(VLOOKUP(B646,Auxiliar!$A:$C,3,0),"")</f>
        <v/>
      </c>
      <c r="S646" s="1">
        <v>6397</v>
      </c>
      <c r="T646" s="1" t="s">
        <v>9</v>
      </c>
      <c r="U646" s="6">
        <f>+IFERROR(VALUE(RIGHT(Tabla4[[#This Row],[B2B]],6)),"")</f>
        <v>6397</v>
      </c>
      <c r="V646" s="6" t="str">
        <f>+IFERROR(VLOOKUP(T646,Auxiliar!$A:$C,2,0),"")</f>
        <v>CORE</v>
      </c>
      <c r="W646" s="7" t="str">
        <f>+IFERROR(VLOOKUP(T646,Auxiliar!$A:$C,3,0),"")</f>
        <v>0b 1% | 2b 5% | 4b 6%</v>
      </c>
      <c r="AK646" s="1">
        <v>6151</v>
      </c>
      <c r="AL646" s="1" t="s">
        <v>30</v>
      </c>
      <c r="AM646" s="6">
        <f>+IFERROR(VALUE(RIGHT(Tabla7[[#This Row],[B2B]],6)),"")</f>
        <v>6151</v>
      </c>
      <c r="AN646" s="6" t="str">
        <f>+IFERROR(VLOOKUP(AL646,Auxiliar!$A:$C,2,0),"")</f>
        <v>LATONES</v>
      </c>
      <c r="AO646" s="7" t="str">
        <f>+IFERROR(VLOOKUP(AL646,Auxiliar!$A:$C,3,0),"")</f>
        <v>1b 4% | 5b 7% | 97b 0%</v>
      </c>
      <c r="AW646" s="1"/>
      <c r="AX646" s="1" t="s">
        <v>32</v>
      </c>
      <c r="AY646" s="6" t="str">
        <f>+IFERROR(VALUE(RIGHT(Tabla9[[#This Row],[B2B]],6)),"")</f>
        <v/>
      </c>
      <c r="AZ646" s="6" t="str">
        <f>+IFERROR(VLOOKUP(AX646,Auxiliar!$A:$C,2,0),"")</f>
        <v>LATONES</v>
      </c>
      <c r="BA646" s="7" t="str">
        <f>+IFERROR(VLOOKUP(AX646,Auxiliar!$A:$C,3,0),"")</f>
        <v>2b 3% | 4b 4% | 6b 5% | 10b 8%  | 385b 0%</v>
      </c>
      <c r="BI646" s="1"/>
      <c r="BJ646" s="1"/>
      <c r="BK646" s="6" t="str">
        <f>+IFERROR(VALUE(RIGHT(Tabla11[[#This Row],[B2B]],6)),"")</f>
        <v/>
      </c>
      <c r="BL646" s="6" t="str">
        <f>+IFERROR(VLOOKUP(BJ646,Auxiliar!$A:$C,2,0),"")</f>
        <v/>
      </c>
      <c r="BM646" s="7" t="str">
        <f>+IFERROR(VLOOKUP(BJ646,Auxiliar!$A:$C,3,0),"")</f>
        <v/>
      </c>
      <c r="BO646" s="1">
        <v>2906</v>
      </c>
      <c r="BP646" s="1" t="s">
        <v>39</v>
      </c>
      <c r="BQ646" s="6">
        <f>+IFERROR(VALUE(RIGHT(Tabla12[[#This Row],[B2B]],6)),"")</f>
        <v>2906</v>
      </c>
      <c r="BR646" s="6" t="str">
        <f>+IFERROR(VLOOKUP(BP646,Auxiliar!$A:$C,2,0),"")</f>
        <v>VALUE LITRO</v>
      </c>
      <c r="BS646" s="7" t="str">
        <f>+IFERROR(VLOOKUP(BP646,Auxiliar!$A:$C,3,0),"")</f>
        <v>1b 12%</v>
      </c>
      <c r="CA646" s="1">
        <v>5173</v>
      </c>
      <c r="CB646" s="1" t="s">
        <v>35</v>
      </c>
      <c r="CC646" s="6">
        <f>+IFERROR(VALUE(RIGHT(Tabla14[[#This Row],[B2B]],6)),"")</f>
        <v>5173</v>
      </c>
      <c r="CD646" s="6" t="str">
        <f>+IFERROR(VLOOKUP(CB646,Auxiliar!$A:$C,2,0),"")</f>
        <v>Corona 710cc</v>
      </c>
      <c r="CE646" s="7" t="str">
        <f>+IFERROR(VLOOKUP(CB646,Auxiliar!$A:$C,3,0),"")</f>
        <v>1b 10% | 85b 0%</v>
      </c>
      <c r="CG646" s="1"/>
      <c r="CH646" s="1"/>
      <c r="CI646" s="6" t="str">
        <f>+IFERROR(VALUE(RIGHT(Tabla15[[#This Row],[B2B]],6)),"")</f>
        <v/>
      </c>
      <c r="CJ646" s="6" t="str">
        <f>+IFERROR(VLOOKUP(CH646,Auxiliar!$A:$C,2,0),"")</f>
        <v/>
      </c>
      <c r="CK646" s="7" t="str">
        <f>+IFERROR(VLOOKUP(CH646,Auxiliar!$A:$C,3,0),"")</f>
        <v/>
      </c>
      <c r="CM646" s="1">
        <v>5130</v>
      </c>
      <c r="CN646" s="1" t="s">
        <v>20</v>
      </c>
      <c r="CO646" s="6">
        <v>5130</v>
      </c>
      <c r="CP646" s="6" t="s">
        <v>20</v>
      </c>
      <c r="CQ646" s="7" t="s">
        <v>21</v>
      </c>
      <c r="CS646" s="1"/>
      <c r="CT646" s="1"/>
      <c r="CU646" s="6" t="str">
        <f>+IFERROR(VALUE(RIGHT(Tabla17[[#This Row],[B2B]],6)),"")</f>
        <v/>
      </c>
      <c r="CV646" s="6" t="str">
        <f>+IFERROR(VLOOKUP(CT646,Auxiliar!$A:$C,2,0),"")</f>
        <v/>
      </c>
      <c r="CW646" s="7" t="str">
        <f>+IFERROR(VLOOKUP(CT646,Auxiliar!$A:$C,3,0),"")</f>
        <v/>
      </c>
      <c r="CY646" s="1">
        <v>5130</v>
      </c>
      <c r="CZ646" s="1" t="s">
        <v>16</v>
      </c>
      <c r="DA646" s="6">
        <f>+IFERROR(VALUE(RIGHT(Tabla18[[#This Row],[B2B]],6)),"")</f>
        <v>5130</v>
      </c>
      <c r="DB646" s="6" t="str">
        <f>+IFERROR(VLOOKUP(CZ646,Auxiliar!$A:$C,2,0),"")</f>
        <v>PREMIUM</v>
      </c>
      <c r="DC646" s="7" t="str">
        <f>+IFERROR(VLOOKUP(CZ646,Auxiliar!$A:$C,3,0),"")</f>
        <v>0b 0% | 2b 2% | 5b 3,5% | 10b 5%</v>
      </c>
      <c r="DE646" s="1">
        <v>5130</v>
      </c>
      <c r="DF646" s="1" t="s">
        <v>19</v>
      </c>
      <c r="DG646" s="6">
        <f>+IFERROR(VALUE(RIGHT(Tabla19[[#This Row],[B2B]],6)),"")</f>
        <v>5130</v>
      </c>
      <c r="DH646" s="6" t="str">
        <f>+IFERROR(VLOOKUP(DF646,Auxiliar!$A:$C,2,0),"")</f>
        <v>MICHELOB</v>
      </c>
      <c r="DI646" s="7" t="str">
        <f>+IFERROR(VLOOKUP(DF646,Auxiliar!$A:$C,3,0),"")</f>
        <v>1b 7% | 3b 22% | 8b 27%</v>
      </c>
      <c r="DK646" s="1"/>
      <c r="DL646" s="1"/>
      <c r="DM646" s="6" t="str">
        <f>+IFERROR(VALUE(RIGHT(Tabla20[[#This Row],[B2B]],6)),"")</f>
        <v/>
      </c>
      <c r="DN646" s="6" t="str">
        <f>+IFERROR(VLOOKUP(DL646,Auxiliar!$A:$C,2,0),"")</f>
        <v/>
      </c>
      <c r="DO646" s="7" t="str">
        <f>+IFERROR(VLOOKUP(DL646,Auxiliar!$A:$C,3,0),"")</f>
        <v/>
      </c>
      <c r="DQ646" s="1">
        <v>5129</v>
      </c>
      <c r="DR646" s="12" t="s">
        <v>24</v>
      </c>
      <c r="DS646" s="6">
        <f>+IFERROR(VALUE(RIGHT(Tabla21[[#This Row],[B2B]],6)),"")</f>
        <v>5129</v>
      </c>
      <c r="DT646" s="6" t="str">
        <f>+IFERROR(VLOOKUP(DR646,Auxiliar!$A:$C,2,0),"")</f>
        <v>CORONA PORRON</v>
      </c>
      <c r="DU646" s="7" t="str">
        <f>+IFERROR(VLOOKUP(DR646,Auxiliar!$A:$C,3,0),"")</f>
        <v>1b 5% | 20b 0%</v>
      </c>
      <c r="DW646" s="1">
        <v>11878</v>
      </c>
      <c r="DX646" s="12" t="s">
        <v>43</v>
      </c>
      <c r="DY646" s="6">
        <f>+IFERROR(VALUE(RIGHT(Tabla22[[#This Row],[B2B]],6)),"")</f>
        <v>11878</v>
      </c>
      <c r="DZ646" s="6" t="str">
        <f>+IFERROR(VLOOKUP(DX646,Auxiliar!$A:$C,2,0),"")</f>
        <v xml:space="preserve">VALUE LATA </v>
      </c>
      <c r="EA646" s="7" t="str">
        <f>+IFERROR(VLOOKUP(DX646,Auxiliar!$A:$C,3,0),"")</f>
        <v>1b 15% | 100b 18%</v>
      </c>
      <c r="EC646" s="1">
        <v>11875</v>
      </c>
      <c r="ED646" s="12" t="s">
        <v>47</v>
      </c>
      <c r="EE646" s="6">
        <f>+IFERROR(VALUE(RIGHT(Tabla23[[#This Row],[B2B]],6)),"")</f>
        <v>11875</v>
      </c>
      <c r="EF646" s="6" t="str">
        <f>+IFERROR(VLOOKUP(ED646,Auxiliar!$A:$C,2,0),"")</f>
        <v>VALUE LATON</v>
      </c>
      <c r="EG646" s="7" t="str">
        <f>+IFERROR(VLOOKUP(ED646,Auxiliar!$A:$C,3,0),"")</f>
        <v>1b 10% | 5b 15% | 192b 0%</v>
      </c>
      <c r="EI646" s="1"/>
      <c r="EJ646" s="12"/>
      <c r="EK646" s="6" t="str">
        <f>+IFERROR(VALUE(RIGHT(Tabla24[[#This Row],[B2B]],6)),"")</f>
        <v/>
      </c>
      <c r="EL646" s="6" t="str">
        <f>+IFERROR(VLOOKUP(EJ646,Auxiliar!$A:$C,2,0),"")</f>
        <v/>
      </c>
      <c r="EM646" s="7" t="str">
        <f>+IFERROR(VLOOKUP(EJ646,Auxiliar!$A:$C,3,0),"")</f>
        <v/>
      </c>
      <c r="EO646" s="1"/>
      <c r="EP646" s="12"/>
      <c r="EQ646" s="6" t="str">
        <f>+IFERROR(VALUE(RIGHT(Tabla25[[#This Row],[B2B]],6)),"")</f>
        <v/>
      </c>
      <c r="ER646" s="6" t="str">
        <f>+IFERROR(VLOOKUP(EP646,Auxiliar!$A:$C,2,0),"")</f>
        <v/>
      </c>
      <c r="ES646" s="7" t="str">
        <f>+IFERROR(VLOOKUP(EP646,Auxiliar!$A:$C,3,0),"")</f>
        <v/>
      </c>
      <c r="EU646" s="1"/>
      <c r="EV646" s="12"/>
      <c r="EW646" s="6" t="str">
        <f>+IFERROR(VALUE(RIGHT(Tabla26[[#This Row],[B2B]],6)),"")</f>
        <v/>
      </c>
      <c r="EX646" s="6" t="str">
        <f>+IFERROR(VLOOKUP(EV646,Auxiliar!$A:$C,2,0),"")</f>
        <v/>
      </c>
      <c r="EY646" s="7" t="str">
        <f>+IFERROR(VLOOKUP(EV646,Auxiliar!$A:$C,3,0),"")</f>
        <v/>
      </c>
      <c r="EZ646" s="1"/>
      <c r="FA646" s="12"/>
      <c r="FB646" s="6" t="str">
        <f>+IFERROR(VALUE(RIGHT(Tabla27[[#This Row],[B2B]],6)),"")</f>
        <v/>
      </c>
      <c r="FC646" s="6" t="str">
        <f>+IFERROR(VLOOKUP(FA646,Auxiliar!$A:$C,2,0),"")</f>
        <v/>
      </c>
      <c r="FD646" s="7" t="str">
        <f>+IFERROR(VLOOKUP(FA646,Auxiliar!$A:$C,3,0),"")</f>
        <v/>
      </c>
      <c r="FE646" s="1"/>
      <c r="FF646" s="12"/>
      <c r="FG646" s="6" t="str">
        <f>+IFERROR(VALUE(RIGHT(Tabla28[[#This Row],[B2B]],6)),"")</f>
        <v/>
      </c>
      <c r="FH646" s="6" t="str">
        <f>+IFERROR(VLOOKUP(FF646,Auxiliar!$A:$C,2,0),"")</f>
        <v/>
      </c>
      <c r="FI646" s="7" t="str">
        <f>+IFERROR(VLOOKUP(FF646,Auxiliar!$A:$C,3,0),"")</f>
        <v/>
      </c>
      <c r="FJ646" s="1"/>
      <c r="FK646" s="12"/>
      <c r="FL646" s="6" t="str">
        <f>+IFERROR(VALUE(RIGHT(Tabla29[[#This Row],[B2B]],6)),"")</f>
        <v/>
      </c>
      <c r="FM646" s="6" t="str">
        <f>+IFERROR(VLOOKUP(FK646,Auxiliar!$A:$C,2,0),"")</f>
        <v/>
      </c>
      <c r="FN646" s="7" t="str">
        <f>+IFERROR(VLOOKUP(FK646,Auxiliar!$A:$C,3,0),"")</f>
        <v/>
      </c>
      <c r="FO646" s="1"/>
      <c r="FP646" s="12"/>
      <c r="FQ646" s="6" t="str">
        <f>+IFERROR(VALUE(RIGHT(Tabla30[[#This Row],[B2B]],6)),"")</f>
        <v/>
      </c>
      <c r="FR646" s="6" t="str">
        <f>+IFERROR(VLOOKUP(FP646,Auxiliar!$A:$C,2,0),"")</f>
        <v/>
      </c>
      <c r="FS646" s="7"/>
      <c r="FT646" s="1"/>
      <c r="FU646" s="12"/>
      <c r="FV646" s="6" t="str">
        <f>+IFERROR(VALUE(RIGHT(Tabla31[[#This Row],[B2B]],6)),"")</f>
        <v/>
      </c>
      <c r="FW646" s="6" t="str">
        <f>+IFERROR(VLOOKUP(FU646,Auxiliar!$A:$C,2,0),"")</f>
        <v/>
      </c>
      <c r="FX646" s="7" t="str">
        <f>+IFERROR(VLOOKUP(FU646,Auxiliar!$A:$C,3,0),"")</f>
        <v/>
      </c>
      <c r="FY646" s="1"/>
      <c r="FZ646" s="12"/>
      <c r="GA646" s="6" t="str">
        <f>+IFERROR(VALUE(RIGHT(Tabla32[[#This Row],[B2B]],6)),"")</f>
        <v/>
      </c>
      <c r="GB646" s="6" t="str">
        <f>+IFERROR(VLOOKUP(FZ646,Auxiliar!$A:$C,2,0),"")</f>
        <v/>
      </c>
      <c r="GC646" s="7" t="str">
        <f>+IFERROR(VLOOKUP(FZ646,Auxiliar!$A:$C,3,0),"")</f>
        <v/>
      </c>
      <c r="GD646" s="1"/>
      <c r="GE646" s="12"/>
      <c r="GF646" s="6" t="str">
        <f>+IFERROR(VALUE(RIGHT(Tabla33[[#This Row],[B2B]],6)),"")</f>
        <v/>
      </c>
      <c r="GG646" s="6" t="str">
        <f>+IFERROR(VLOOKUP(GE646,Auxiliar!$A:$C,2,0),"")</f>
        <v/>
      </c>
      <c r="GH646" s="7" t="str">
        <f>+IFERROR(VLOOKUP(GE646,Auxiliar!$A:$C,3,0),"")</f>
        <v/>
      </c>
    </row>
    <row r="647" spans="1:190" x14ac:dyDescent="0.25">
      <c r="A647" s="1"/>
      <c r="B647" s="1"/>
      <c r="C647" t="str">
        <f>+IFERROR(VLOOKUP(B647,Auxiliar!$A:$C,2,0),"")</f>
        <v/>
      </c>
      <c r="D647" s="5" t="str">
        <f>+IFERROR(VLOOKUP(B647,Auxiliar!$A:$C,3,0),"")</f>
        <v/>
      </c>
      <c r="S647" s="1">
        <v>6398</v>
      </c>
      <c r="T647" s="1" t="s">
        <v>9</v>
      </c>
      <c r="U647" s="6">
        <f>+IFERROR(VALUE(RIGHT(Tabla4[[#This Row],[B2B]],6)),"")</f>
        <v>6398</v>
      </c>
      <c r="V647" s="6" t="str">
        <f>+IFERROR(VLOOKUP(T647,Auxiliar!$A:$C,2,0),"")</f>
        <v>CORE</v>
      </c>
      <c r="W647" s="7" t="str">
        <f>+IFERROR(VLOOKUP(T647,Auxiliar!$A:$C,3,0),"")</f>
        <v>0b 1% | 2b 5% | 4b 6%</v>
      </c>
      <c r="AK647" s="1">
        <v>6158</v>
      </c>
      <c r="AL647" s="1" t="s">
        <v>30</v>
      </c>
      <c r="AM647" s="6">
        <f>+IFERROR(VALUE(RIGHT(Tabla7[[#This Row],[B2B]],6)),"")</f>
        <v>6158</v>
      </c>
      <c r="AN647" s="6" t="str">
        <f>+IFERROR(VLOOKUP(AL647,Auxiliar!$A:$C,2,0),"")</f>
        <v>LATONES</v>
      </c>
      <c r="AO647" s="7" t="str">
        <f>+IFERROR(VLOOKUP(AL647,Auxiliar!$A:$C,3,0),"")</f>
        <v>1b 4% | 5b 7% | 97b 0%</v>
      </c>
      <c r="AW647" s="1"/>
      <c r="AX647" s="1" t="s">
        <v>32</v>
      </c>
      <c r="AY647" s="6" t="str">
        <f>+IFERROR(VALUE(RIGHT(Tabla9[[#This Row],[B2B]],6)),"")</f>
        <v/>
      </c>
      <c r="AZ647" s="6" t="str">
        <f>+IFERROR(VLOOKUP(AX647,Auxiliar!$A:$C,2,0),"")</f>
        <v>LATONES</v>
      </c>
      <c r="BA647" s="7" t="str">
        <f>+IFERROR(VLOOKUP(AX647,Auxiliar!$A:$C,3,0),"")</f>
        <v>2b 3% | 4b 4% | 6b 5% | 10b 8%  | 385b 0%</v>
      </c>
      <c r="BI647" s="1"/>
      <c r="BJ647" s="1"/>
      <c r="BK647" s="6" t="str">
        <f>+IFERROR(VALUE(RIGHT(Tabla11[[#This Row],[B2B]],6)),"")</f>
        <v/>
      </c>
      <c r="BL647" s="6" t="str">
        <f>+IFERROR(VLOOKUP(BJ647,Auxiliar!$A:$C,2,0),"")</f>
        <v/>
      </c>
      <c r="BM647" s="7" t="str">
        <f>+IFERROR(VLOOKUP(BJ647,Auxiliar!$A:$C,3,0),"")</f>
        <v/>
      </c>
      <c r="BO647" s="1">
        <v>11876</v>
      </c>
      <c r="BP647" s="1" t="s">
        <v>39</v>
      </c>
      <c r="BQ647" s="6">
        <f>+IFERROR(VALUE(RIGHT(Tabla12[[#This Row],[B2B]],6)),"")</f>
        <v>11876</v>
      </c>
      <c r="BR647" s="6" t="str">
        <f>+IFERROR(VLOOKUP(BP647,Auxiliar!$A:$C,2,0),"")</f>
        <v>VALUE LITRO</v>
      </c>
      <c r="BS647" s="7" t="str">
        <f>+IFERROR(VLOOKUP(BP647,Auxiliar!$A:$C,3,0),"")</f>
        <v>1b 12%</v>
      </c>
      <c r="CA647" s="1">
        <v>5176</v>
      </c>
      <c r="CB647" s="1" t="s">
        <v>35</v>
      </c>
      <c r="CC647" s="6">
        <f>+IFERROR(VALUE(RIGHT(Tabla14[[#This Row],[B2B]],6)),"")</f>
        <v>5176</v>
      </c>
      <c r="CD647" s="6" t="str">
        <f>+IFERROR(VLOOKUP(CB647,Auxiliar!$A:$C,2,0),"")</f>
        <v>Corona 710cc</v>
      </c>
      <c r="CE647" s="7" t="str">
        <f>+IFERROR(VLOOKUP(CB647,Auxiliar!$A:$C,3,0),"")</f>
        <v>1b 10% | 85b 0%</v>
      </c>
      <c r="CG647" s="1"/>
      <c r="CH647" s="1"/>
      <c r="CI647" s="6" t="str">
        <f>+IFERROR(VALUE(RIGHT(Tabla15[[#This Row],[B2B]],6)),"")</f>
        <v/>
      </c>
      <c r="CJ647" s="6" t="str">
        <f>+IFERROR(VLOOKUP(CH647,Auxiliar!$A:$C,2,0),"")</f>
        <v/>
      </c>
      <c r="CK647" s="7" t="str">
        <f>+IFERROR(VLOOKUP(CH647,Auxiliar!$A:$C,3,0),"")</f>
        <v/>
      </c>
      <c r="CM647" s="1">
        <v>5137</v>
      </c>
      <c r="CN647" s="1" t="s">
        <v>20</v>
      </c>
      <c r="CO647" s="6">
        <v>5137</v>
      </c>
      <c r="CP647" s="6" t="s">
        <v>20</v>
      </c>
      <c r="CQ647" s="7" t="s">
        <v>21</v>
      </c>
      <c r="CS647" s="1"/>
      <c r="CT647" s="1"/>
      <c r="CU647" s="6" t="str">
        <f>+IFERROR(VALUE(RIGHT(Tabla17[[#This Row],[B2B]],6)),"")</f>
        <v/>
      </c>
      <c r="CV647" s="6" t="str">
        <f>+IFERROR(VLOOKUP(CT647,Auxiliar!$A:$C,2,0),"")</f>
        <v/>
      </c>
      <c r="CW647" s="7" t="str">
        <f>+IFERROR(VLOOKUP(CT647,Auxiliar!$A:$C,3,0),"")</f>
        <v/>
      </c>
      <c r="CY647" s="1">
        <v>5137</v>
      </c>
      <c r="CZ647" s="1" t="s">
        <v>16</v>
      </c>
      <c r="DA647" s="6">
        <f>+IFERROR(VALUE(RIGHT(Tabla18[[#This Row],[B2B]],6)),"")</f>
        <v>5137</v>
      </c>
      <c r="DB647" s="6" t="str">
        <f>+IFERROR(VLOOKUP(CZ647,Auxiliar!$A:$C,2,0),"")</f>
        <v>PREMIUM</v>
      </c>
      <c r="DC647" s="7" t="str">
        <f>+IFERROR(VLOOKUP(CZ647,Auxiliar!$A:$C,3,0),"")</f>
        <v>0b 0% | 2b 2% | 5b 3,5% | 10b 5%</v>
      </c>
      <c r="DE647" s="1">
        <v>5137</v>
      </c>
      <c r="DF647" s="1" t="s">
        <v>19</v>
      </c>
      <c r="DG647" s="6">
        <f>+IFERROR(VALUE(RIGHT(Tabla19[[#This Row],[B2B]],6)),"")</f>
        <v>5137</v>
      </c>
      <c r="DH647" s="6" t="str">
        <f>+IFERROR(VLOOKUP(DF647,Auxiliar!$A:$C,2,0),"")</f>
        <v>MICHELOB</v>
      </c>
      <c r="DI647" s="7" t="str">
        <f>+IFERROR(VLOOKUP(DF647,Auxiliar!$A:$C,3,0),"")</f>
        <v>1b 7% | 3b 22% | 8b 27%</v>
      </c>
      <c r="DK647" s="1"/>
      <c r="DL647" s="1"/>
      <c r="DM647" s="6" t="str">
        <f>+IFERROR(VALUE(RIGHT(Tabla20[[#This Row],[B2B]],6)),"")</f>
        <v/>
      </c>
      <c r="DN647" s="6" t="str">
        <f>+IFERROR(VLOOKUP(DL647,Auxiliar!$A:$C,2,0),"")</f>
        <v/>
      </c>
      <c r="DO647" s="7" t="str">
        <f>+IFERROR(VLOOKUP(DL647,Auxiliar!$A:$C,3,0),"")</f>
        <v/>
      </c>
      <c r="DQ647" s="1">
        <v>5130</v>
      </c>
      <c r="DR647" s="12" t="s">
        <v>24</v>
      </c>
      <c r="DS647" s="6">
        <f>+IFERROR(VALUE(RIGHT(Tabla21[[#This Row],[B2B]],6)),"")</f>
        <v>5130</v>
      </c>
      <c r="DT647" s="6" t="str">
        <f>+IFERROR(VLOOKUP(DR647,Auxiliar!$A:$C,2,0),"")</f>
        <v>CORONA PORRON</v>
      </c>
      <c r="DU647" s="7" t="str">
        <f>+IFERROR(VLOOKUP(DR647,Auxiliar!$A:$C,3,0),"")</f>
        <v>1b 5% | 20b 0%</v>
      </c>
      <c r="DW647" s="1">
        <v>11879</v>
      </c>
      <c r="DX647" s="12" t="s">
        <v>43</v>
      </c>
      <c r="DY647" s="6">
        <f>+IFERROR(VALUE(RIGHT(Tabla22[[#This Row],[B2B]],6)),"")</f>
        <v>11879</v>
      </c>
      <c r="DZ647" s="6" t="str">
        <f>+IFERROR(VLOOKUP(DX647,Auxiliar!$A:$C,2,0),"")</f>
        <v xml:space="preserve">VALUE LATA </v>
      </c>
      <c r="EA647" s="7" t="str">
        <f>+IFERROR(VLOOKUP(DX647,Auxiliar!$A:$C,3,0),"")</f>
        <v>1b 15% | 100b 18%</v>
      </c>
      <c r="EC647" s="1">
        <v>2906</v>
      </c>
      <c r="ED647" s="12" t="s">
        <v>47</v>
      </c>
      <c r="EE647" s="6">
        <f>+IFERROR(VALUE(RIGHT(Tabla23[[#This Row],[B2B]],6)),"")</f>
        <v>2906</v>
      </c>
      <c r="EF647" s="6" t="str">
        <f>+IFERROR(VLOOKUP(ED647,Auxiliar!$A:$C,2,0),"")</f>
        <v>VALUE LATON</v>
      </c>
      <c r="EG647" s="7" t="str">
        <f>+IFERROR(VLOOKUP(ED647,Auxiliar!$A:$C,3,0),"")</f>
        <v>1b 10% | 5b 15% | 192b 0%</v>
      </c>
      <c r="EI647" s="1"/>
      <c r="EJ647" s="12"/>
      <c r="EK647" s="6" t="str">
        <f>+IFERROR(VALUE(RIGHT(Tabla24[[#This Row],[B2B]],6)),"")</f>
        <v/>
      </c>
      <c r="EL647" s="6" t="str">
        <f>+IFERROR(VLOOKUP(EJ647,Auxiliar!$A:$C,2,0),"")</f>
        <v/>
      </c>
      <c r="EM647" s="7" t="str">
        <f>+IFERROR(VLOOKUP(EJ647,Auxiliar!$A:$C,3,0),"")</f>
        <v/>
      </c>
      <c r="EO647" s="1"/>
      <c r="EP647" s="12"/>
      <c r="EQ647" s="6" t="str">
        <f>+IFERROR(VALUE(RIGHT(Tabla25[[#This Row],[B2B]],6)),"")</f>
        <v/>
      </c>
      <c r="ER647" s="6" t="str">
        <f>+IFERROR(VLOOKUP(EP647,Auxiliar!$A:$C,2,0),"")</f>
        <v/>
      </c>
      <c r="ES647" s="7" t="str">
        <f>+IFERROR(VLOOKUP(EP647,Auxiliar!$A:$C,3,0),"")</f>
        <v/>
      </c>
      <c r="EU647" s="1"/>
      <c r="EV647" s="12"/>
      <c r="EW647" s="6" t="str">
        <f>+IFERROR(VALUE(RIGHT(Tabla26[[#This Row],[B2B]],6)),"")</f>
        <v/>
      </c>
      <c r="EX647" s="6" t="str">
        <f>+IFERROR(VLOOKUP(EV647,Auxiliar!$A:$C,2,0),"")</f>
        <v/>
      </c>
      <c r="EY647" s="7" t="str">
        <f>+IFERROR(VLOOKUP(EV647,Auxiliar!$A:$C,3,0),"")</f>
        <v/>
      </c>
      <c r="EZ647" s="1"/>
      <c r="FA647" s="12"/>
      <c r="FB647" s="6" t="str">
        <f>+IFERROR(VALUE(RIGHT(Tabla27[[#This Row],[B2B]],6)),"")</f>
        <v/>
      </c>
      <c r="FC647" s="6" t="str">
        <f>+IFERROR(VLOOKUP(FA647,Auxiliar!$A:$C,2,0),"")</f>
        <v/>
      </c>
      <c r="FD647" s="7" t="str">
        <f>+IFERROR(VLOOKUP(FA647,Auxiliar!$A:$C,3,0),"")</f>
        <v/>
      </c>
      <c r="FE647" s="1"/>
      <c r="FF647" s="12"/>
      <c r="FG647" s="6" t="str">
        <f>+IFERROR(VALUE(RIGHT(Tabla28[[#This Row],[B2B]],6)),"")</f>
        <v/>
      </c>
      <c r="FH647" s="6" t="str">
        <f>+IFERROR(VLOOKUP(FF647,Auxiliar!$A:$C,2,0),"")</f>
        <v/>
      </c>
      <c r="FI647" s="7" t="str">
        <f>+IFERROR(VLOOKUP(FF647,Auxiliar!$A:$C,3,0),"")</f>
        <v/>
      </c>
      <c r="FJ647" s="1"/>
      <c r="FK647" s="12"/>
      <c r="FL647" s="6" t="str">
        <f>+IFERROR(VALUE(RIGHT(Tabla29[[#This Row],[B2B]],6)),"")</f>
        <v/>
      </c>
      <c r="FM647" s="6" t="str">
        <f>+IFERROR(VLOOKUP(FK647,Auxiliar!$A:$C,2,0),"")</f>
        <v/>
      </c>
      <c r="FN647" s="7" t="str">
        <f>+IFERROR(VLOOKUP(FK647,Auxiliar!$A:$C,3,0),"")</f>
        <v/>
      </c>
      <c r="FO647" s="1"/>
      <c r="FP647" s="12"/>
      <c r="FQ647" s="6" t="str">
        <f>+IFERROR(VALUE(RIGHT(Tabla30[[#This Row],[B2B]],6)),"")</f>
        <v/>
      </c>
      <c r="FR647" s="6" t="str">
        <f>+IFERROR(VLOOKUP(FP647,Auxiliar!$A:$C,2,0),"")</f>
        <v/>
      </c>
      <c r="FS647" s="7"/>
      <c r="FT647" s="1"/>
      <c r="FU647" s="12"/>
      <c r="FV647" s="6" t="str">
        <f>+IFERROR(VALUE(RIGHT(Tabla31[[#This Row],[B2B]],6)),"")</f>
        <v/>
      </c>
      <c r="FW647" s="6" t="str">
        <f>+IFERROR(VLOOKUP(FU647,Auxiliar!$A:$C,2,0),"")</f>
        <v/>
      </c>
      <c r="FX647" s="7" t="str">
        <f>+IFERROR(VLOOKUP(FU647,Auxiliar!$A:$C,3,0),"")</f>
        <v/>
      </c>
      <c r="FY647" s="1"/>
      <c r="FZ647" s="12"/>
      <c r="GA647" s="6" t="str">
        <f>+IFERROR(VALUE(RIGHT(Tabla32[[#This Row],[B2B]],6)),"")</f>
        <v/>
      </c>
      <c r="GB647" s="6" t="str">
        <f>+IFERROR(VLOOKUP(FZ647,Auxiliar!$A:$C,2,0),"")</f>
        <v/>
      </c>
      <c r="GC647" s="7" t="str">
        <f>+IFERROR(VLOOKUP(FZ647,Auxiliar!$A:$C,3,0),"")</f>
        <v/>
      </c>
      <c r="GD647" s="1"/>
      <c r="GE647" s="12"/>
      <c r="GF647" s="6" t="str">
        <f>+IFERROR(VALUE(RIGHT(Tabla33[[#This Row],[B2B]],6)),"")</f>
        <v/>
      </c>
      <c r="GG647" s="6" t="str">
        <f>+IFERROR(VLOOKUP(GE647,Auxiliar!$A:$C,2,0),"")</f>
        <v/>
      </c>
      <c r="GH647" s="7" t="str">
        <f>+IFERROR(VLOOKUP(GE647,Auxiliar!$A:$C,3,0),"")</f>
        <v/>
      </c>
    </row>
    <row r="648" spans="1:190" x14ac:dyDescent="0.25">
      <c r="A648" s="1"/>
      <c r="B648" s="1"/>
      <c r="C648" t="str">
        <f>+IFERROR(VLOOKUP(B648,Auxiliar!$A:$C,2,0),"")</f>
        <v/>
      </c>
      <c r="D648" s="5" t="str">
        <f>+IFERROR(VLOOKUP(B648,Auxiliar!$A:$C,3,0),"")</f>
        <v/>
      </c>
      <c r="S648" s="1">
        <v>6404</v>
      </c>
      <c r="T648" s="1" t="s">
        <v>9</v>
      </c>
      <c r="U648" s="6">
        <f>+IFERROR(VALUE(RIGHT(Tabla4[[#This Row],[B2B]],6)),"")</f>
        <v>6404</v>
      </c>
      <c r="V648" s="6" t="str">
        <f>+IFERROR(VLOOKUP(T648,Auxiliar!$A:$C,2,0),"")</f>
        <v>CORE</v>
      </c>
      <c r="W648" s="7" t="str">
        <f>+IFERROR(VLOOKUP(T648,Auxiliar!$A:$C,3,0),"")</f>
        <v>0b 1% | 2b 5% | 4b 6%</v>
      </c>
      <c r="AK648" s="1">
        <v>6159</v>
      </c>
      <c r="AL648" s="1" t="s">
        <v>30</v>
      </c>
      <c r="AM648" s="6">
        <f>+IFERROR(VALUE(RIGHT(Tabla7[[#This Row],[B2B]],6)),"")</f>
        <v>6159</v>
      </c>
      <c r="AN648" s="6" t="str">
        <f>+IFERROR(VLOOKUP(AL648,Auxiliar!$A:$C,2,0),"")</f>
        <v>LATONES</v>
      </c>
      <c r="AO648" s="7" t="str">
        <f>+IFERROR(VLOOKUP(AL648,Auxiliar!$A:$C,3,0),"")</f>
        <v>1b 4% | 5b 7% | 97b 0%</v>
      </c>
      <c r="AW648" s="1"/>
      <c r="AX648" s="1" t="s">
        <v>32</v>
      </c>
      <c r="AY648" s="6" t="str">
        <f>+IFERROR(VALUE(RIGHT(Tabla9[[#This Row],[B2B]],6)),"")</f>
        <v/>
      </c>
      <c r="AZ648" s="6" t="str">
        <f>+IFERROR(VLOOKUP(AX648,Auxiliar!$A:$C,2,0),"")</f>
        <v>LATONES</v>
      </c>
      <c r="BA648" s="7" t="str">
        <f>+IFERROR(VLOOKUP(AX648,Auxiliar!$A:$C,3,0),"")</f>
        <v>2b 3% | 4b 4% | 6b 5% | 10b 8%  | 385b 0%</v>
      </c>
      <c r="BI648" s="1"/>
      <c r="BJ648" s="1"/>
      <c r="BK648" s="6" t="str">
        <f>+IFERROR(VALUE(RIGHT(Tabla11[[#This Row],[B2B]],6)),"")</f>
        <v/>
      </c>
      <c r="BL648" s="6" t="str">
        <f>+IFERROR(VLOOKUP(BJ648,Auxiliar!$A:$C,2,0),"")</f>
        <v/>
      </c>
      <c r="BM648" s="7" t="str">
        <f>+IFERROR(VLOOKUP(BJ648,Auxiliar!$A:$C,3,0),"")</f>
        <v/>
      </c>
      <c r="BO648" s="1">
        <v>11877</v>
      </c>
      <c r="BP648" s="1" t="s">
        <v>39</v>
      </c>
      <c r="BQ648" s="6">
        <f>+IFERROR(VALUE(RIGHT(Tabla12[[#This Row],[B2B]],6)),"")</f>
        <v>11877</v>
      </c>
      <c r="BR648" s="6" t="str">
        <f>+IFERROR(VLOOKUP(BP648,Auxiliar!$A:$C,2,0),"")</f>
        <v>VALUE LITRO</v>
      </c>
      <c r="BS648" s="7" t="str">
        <f>+IFERROR(VLOOKUP(BP648,Auxiliar!$A:$C,3,0),"")</f>
        <v>1b 12%</v>
      </c>
      <c r="CA648" s="1">
        <v>5178</v>
      </c>
      <c r="CB648" s="1" t="s">
        <v>35</v>
      </c>
      <c r="CC648" s="6">
        <f>+IFERROR(VALUE(RIGHT(Tabla14[[#This Row],[B2B]],6)),"")</f>
        <v>5178</v>
      </c>
      <c r="CD648" s="6" t="str">
        <f>+IFERROR(VLOOKUP(CB648,Auxiliar!$A:$C,2,0),"")</f>
        <v>Corona 710cc</v>
      </c>
      <c r="CE648" s="7" t="str">
        <f>+IFERROR(VLOOKUP(CB648,Auxiliar!$A:$C,3,0),"")</f>
        <v>1b 10% | 85b 0%</v>
      </c>
      <c r="CG648" s="1"/>
      <c r="CH648" s="1"/>
      <c r="CI648" s="6" t="str">
        <f>+IFERROR(VALUE(RIGHT(Tabla15[[#This Row],[B2B]],6)),"")</f>
        <v/>
      </c>
      <c r="CJ648" s="6" t="str">
        <f>+IFERROR(VLOOKUP(CH648,Auxiliar!$A:$C,2,0),"")</f>
        <v/>
      </c>
      <c r="CK648" s="7" t="str">
        <f>+IFERROR(VLOOKUP(CH648,Auxiliar!$A:$C,3,0),"")</f>
        <v/>
      </c>
      <c r="CM648" s="1">
        <v>5139</v>
      </c>
      <c r="CN648" s="1" t="s">
        <v>20</v>
      </c>
      <c r="CO648" s="6">
        <v>5139</v>
      </c>
      <c r="CP648" s="6" t="s">
        <v>20</v>
      </c>
      <c r="CQ648" s="7" t="s">
        <v>21</v>
      </c>
      <c r="CS648" s="1"/>
      <c r="CT648" s="1"/>
      <c r="CU648" s="6" t="str">
        <f>+IFERROR(VALUE(RIGHT(Tabla17[[#This Row],[B2B]],6)),"")</f>
        <v/>
      </c>
      <c r="CV648" s="6" t="str">
        <f>+IFERROR(VLOOKUP(CT648,Auxiliar!$A:$C,2,0),"")</f>
        <v/>
      </c>
      <c r="CW648" s="7" t="str">
        <f>+IFERROR(VLOOKUP(CT648,Auxiliar!$A:$C,3,0),"")</f>
        <v/>
      </c>
      <c r="CY648" s="1">
        <v>5139</v>
      </c>
      <c r="CZ648" s="1" t="s">
        <v>16</v>
      </c>
      <c r="DA648" s="6">
        <f>+IFERROR(VALUE(RIGHT(Tabla18[[#This Row],[B2B]],6)),"")</f>
        <v>5139</v>
      </c>
      <c r="DB648" s="6" t="str">
        <f>+IFERROR(VLOOKUP(CZ648,Auxiliar!$A:$C,2,0),"")</f>
        <v>PREMIUM</v>
      </c>
      <c r="DC648" s="7" t="str">
        <f>+IFERROR(VLOOKUP(CZ648,Auxiliar!$A:$C,3,0),"")</f>
        <v>0b 0% | 2b 2% | 5b 3,5% | 10b 5%</v>
      </c>
      <c r="DE648" s="1">
        <v>5139</v>
      </c>
      <c r="DF648" s="1" t="s">
        <v>19</v>
      </c>
      <c r="DG648" s="6">
        <f>+IFERROR(VALUE(RIGHT(Tabla19[[#This Row],[B2B]],6)),"")</f>
        <v>5139</v>
      </c>
      <c r="DH648" s="6" t="str">
        <f>+IFERROR(VLOOKUP(DF648,Auxiliar!$A:$C,2,0),"")</f>
        <v>MICHELOB</v>
      </c>
      <c r="DI648" s="7" t="str">
        <f>+IFERROR(VLOOKUP(DF648,Auxiliar!$A:$C,3,0),"")</f>
        <v>1b 7% | 3b 22% | 8b 27%</v>
      </c>
      <c r="DK648" s="1"/>
      <c r="DL648" s="1"/>
      <c r="DM648" s="6" t="str">
        <f>+IFERROR(VALUE(RIGHT(Tabla20[[#This Row],[B2B]],6)),"")</f>
        <v/>
      </c>
      <c r="DN648" s="6" t="str">
        <f>+IFERROR(VLOOKUP(DL648,Auxiliar!$A:$C,2,0),"")</f>
        <v/>
      </c>
      <c r="DO648" s="7" t="str">
        <f>+IFERROR(VLOOKUP(DL648,Auxiliar!$A:$C,3,0),"")</f>
        <v/>
      </c>
      <c r="DQ648" s="1">
        <v>5137</v>
      </c>
      <c r="DR648" s="12" t="s">
        <v>24</v>
      </c>
      <c r="DS648" s="6">
        <f>+IFERROR(VALUE(RIGHT(Tabla21[[#This Row],[B2B]],6)),"")</f>
        <v>5137</v>
      </c>
      <c r="DT648" s="6" t="str">
        <f>+IFERROR(VLOOKUP(DR648,Auxiliar!$A:$C,2,0),"")</f>
        <v>CORONA PORRON</v>
      </c>
      <c r="DU648" s="7" t="str">
        <f>+IFERROR(VLOOKUP(DR648,Auxiliar!$A:$C,3,0),"")</f>
        <v>1b 5% | 20b 0%</v>
      </c>
      <c r="DW648" s="1">
        <v>2935</v>
      </c>
      <c r="DX648" s="12" t="s">
        <v>43</v>
      </c>
      <c r="DY648" s="6">
        <f>+IFERROR(VALUE(RIGHT(Tabla22[[#This Row],[B2B]],6)),"")</f>
        <v>2935</v>
      </c>
      <c r="DZ648" s="6" t="str">
        <f>+IFERROR(VLOOKUP(DX648,Auxiliar!$A:$C,2,0),"")</f>
        <v xml:space="preserve">VALUE LATA </v>
      </c>
      <c r="EA648" s="7" t="str">
        <f>+IFERROR(VLOOKUP(DX648,Auxiliar!$A:$C,3,0),"")</f>
        <v>1b 15% | 100b 18%</v>
      </c>
      <c r="EC648" s="1">
        <v>11876</v>
      </c>
      <c r="ED648" s="12" t="s">
        <v>47</v>
      </c>
      <c r="EE648" s="6">
        <f>+IFERROR(VALUE(RIGHT(Tabla23[[#This Row],[B2B]],6)),"")</f>
        <v>11876</v>
      </c>
      <c r="EF648" s="6" t="str">
        <f>+IFERROR(VLOOKUP(ED648,Auxiliar!$A:$C,2,0),"")</f>
        <v>VALUE LATON</v>
      </c>
      <c r="EG648" s="7" t="str">
        <f>+IFERROR(VLOOKUP(ED648,Auxiliar!$A:$C,3,0),"")</f>
        <v>1b 10% | 5b 15% | 192b 0%</v>
      </c>
      <c r="EI648" s="1"/>
      <c r="EJ648" s="12"/>
      <c r="EK648" s="6" t="str">
        <f>+IFERROR(VALUE(RIGHT(Tabla24[[#This Row],[B2B]],6)),"")</f>
        <v/>
      </c>
      <c r="EL648" s="6" t="str">
        <f>+IFERROR(VLOOKUP(EJ648,Auxiliar!$A:$C,2,0),"")</f>
        <v/>
      </c>
      <c r="EM648" s="7" t="str">
        <f>+IFERROR(VLOOKUP(EJ648,Auxiliar!$A:$C,3,0),"")</f>
        <v/>
      </c>
      <c r="EO648" s="1"/>
      <c r="EP648" s="12"/>
      <c r="EQ648" s="6" t="str">
        <f>+IFERROR(VALUE(RIGHT(Tabla25[[#This Row],[B2B]],6)),"")</f>
        <v/>
      </c>
      <c r="ER648" s="6" t="str">
        <f>+IFERROR(VLOOKUP(EP648,Auxiliar!$A:$C,2,0),"")</f>
        <v/>
      </c>
      <c r="ES648" s="7" t="str">
        <f>+IFERROR(VLOOKUP(EP648,Auxiliar!$A:$C,3,0),"")</f>
        <v/>
      </c>
      <c r="EU648" s="1"/>
      <c r="EV648" s="12"/>
      <c r="EW648" s="6" t="str">
        <f>+IFERROR(VALUE(RIGHT(Tabla26[[#This Row],[B2B]],6)),"")</f>
        <v/>
      </c>
      <c r="EX648" s="6" t="str">
        <f>+IFERROR(VLOOKUP(EV648,Auxiliar!$A:$C,2,0),"")</f>
        <v/>
      </c>
      <c r="EY648" s="7" t="str">
        <f>+IFERROR(VLOOKUP(EV648,Auxiliar!$A:$C,3,0),"")</f>
        <v/>
      </c>
      <c r="EZ648" s="1"/>
      <c r="FA648" s="12"/>
      <c r="FB648" s="6" t="str">
        <f>+IFERROR(VALUE(RIGHT(Tabla27[[#This Row],[B2B]],6)),"")</f>
        <v/>
      </c>
      <c r="FC648" s="6" t="str">
        <f>+IFERROR(VLOOKUP(FA648,Auxiliar!$A:$C,2,0),"")</f>
        <v/>
      </c>
      <c r="FD648" s="7" t="str">
        <f>+IFERROR(VLOOKUP(FA648,Auxiliar!$A:$C,3,0),"")</f>
        <v/>
      </c>
      <c r="FE648" s="1"/>
      <c r="FF648" s="12"/>
      <c r="FG648" s="6" t="str">
        <f>+IFERROR(VALUE(RIGHT(Tabla28[[#This Row],[B2B]],6)),"")</f>
        <v/>
      </c>
      <c r="FH648" s="6" t="str">
        <f>+IFERROR(VLOOKUP(FF648,Auxiliar!$A:$C,2,0),"")</f>
        <v/>
      </c>
      <c r="FI648" s="7" t="str">
        <f>+IFERROR(VLOOKUP(FF648,Auxiliar!$A:$C,3,0),"")</f>
        <v/>
      </c>
      <c r="FJ648" s="1"/>
      <c r="FK648" s="12"/>
      <c r="FL648" s="6" t="str">
        <f>+IFERROR(VALUE(RIGHT(Tabla29[[#This Row],[B2B]],6)),"")</f>
        <v/>
      </c>
      <c r="FM648" s="6" t="str">
        <f>+IFERROR(VLOOKUP(FK648,Auxiliar!$A:$C,2,0),"")</f>
        <v/>
      </c>
      <c r="FN648" s="7" t="str">
        <f>+IFERROR(VLOOKUP(FK648,Auxiliar!$A:$C,3,0),"")</f>
        <v/>
      </c>
      <c r="FO648" s="1"/>
      <c r="FP648" s="12"/>
      <c r="FQ648" s="6" t="str">
        <f>+IFERROR(VALUE(RIGHT(Tabla30[[#This Row],[B2B]],6)),"")</f>
        <v/>
      </c>
      <c r="FR648" s="6" t="str">
        <f>+IFERROR(VLOOKUP(FP648,Auxiliar!$A:$C,2,0),"")</f>
        <v/>
      </c>
      <c r="FS648" s="7"/>
      <c r="FT648" s="1"/>
      <c r="FU648" s="12"/>
      <c r="FV648" s="6" t="str">
        <f>+IFERROR(VALUE(RIGHT(Tabla31[[#This Row],[B2B]],6)),"")</f>
        <v/>
      </c>
      <c r="FW648" s="6" t="str">
        <f>+IFERROR(VLOOKUP(FU648,Auxiliar!$A:$C,2,0),"")</f>
        <v/>
      </c>
      <c r="FX648" s="7" t="str">
        <f>+IFERROR(VLOOKUP(FU648,Auxiliar!$A:$C,3,0),"")</f>
        <v/>
      </c>
      <c r="FY648" s="1"/>
      <c r="FZ648" s="12"/>
      <c r="GA648" s="6" t="str">
        <f>+IFERROR(VALUE(RIGHT(Tabla32[[#This Row],[B2B]],6)),"")</f>
        <v/>
      </c>
      <c r="GB648" s="6" t="str">
        <f>+IFERROR(VLOOKUP(FZ648,Auxiliar!$A:$C,2,0),"")</f>
        <v/>
      </c>
      <c r="GC648" s="7" t="str">
        <f>+IFERROR(VLOOKUP(FZ648,Auxiliar!$A:$C,3,0),"")</f>
        <v/>
      </c>
      <c r="GD648" s="1"/>
      <c r="GE648" s="12"/>
      <c r="GF648" s="6" t="str">
        <f>+IFERROR(VALUE(RIGHT(Tabla33[[#This Row],[B2B]],6)),"")</f>
        <v/>
      </c>
      <c r="GG648" s="6" t="str">
        <f>+IFERROR(VLOOKUP(GE648,Auxiliar!$A:$C,2,0),"")</f>
        <v/>
      </c>
      <c r="GH648" s="7" t="str">
        <f>+IFERROR(VLOOKUP(GE648,Auxiliar!$A:$C,3,0),"")</f>
        <v/>
      </c>
    </row>
    <row r="649" spans="1:190" x14ac:dyDescent="0.25">
      <c r="A649" s="1"/>
      <c r="B649" s="1"/>
      <c r="C649" t="str">
        <f>+IFERROR(VLOOKUP(B649,Auxiliar!$A:$C,2,0),"")</f>
        <v/>
      </c>
      <c r="D649" s="5" t="str">
        <f>+IFERROR(VLOOKUP(B649,Auxiliar!$A:$C,3,0),"")</f>
        <v/>
      </c>
      <c r="S649" s="1">
        <v>6405</v>
      </c>
      <c r="T649" s="1" t="s">
        <v>9</v>
      </c>
      <c r="U649" s="6">
        <f>+IFERROR(VALUE(RIGHT(Tabla4[[#This Row],[B2B]],6)),"")</f>
        <v>6405</v>
      </c>
      <c r="V649" s="6" t="str">
        <f>+IFERROR(VLOOKUP(T649,Auxiliar!$A:$C,2,0),"")</f>
        <v>CORE</v>
      </c>
      <c r="W649" s="7" t="str">
        <f>+IFERROR(VLOOKUP(T649,Auxiliar!$A:$C,3,0),"")</f>
        <v>0b 1% | 2b 5% | 4b 6%</v>
      </c>
      <c r="AK649" s="1">
        <v>6170</v>
      </c>
      <c r="AL649" s="1" t="s">
        <v>30</v>
      </c>
      <c r="AM649" s="6">
        <f>+IFERROR(VALUE(RIGHT(Tabla7[[#This Row],[B2B]],6)),"")</f>
        <v>6170</v>
      </c>
      <c r="AN649" s="6" t="str">
        <f>+IFERROR(VLOOKUP(AL649,Auxiliar!$A:$C,2,0),"")</f>
        <v>LATONES</v>
      </c>
      <c r="AO649" s="7" t="str">
        <f>+IFERROR(VLOOKUP(AL649,Auxiliar!$A:$C,3,0),"")</f>
        <v>1b 4% | 5b 7% | 97b 0%</v>
      </c>
      <c r="AW649" s="1"/>
      <c r="AX649" s="1" t="s">
        <v>32</v>
      </c>
      <c r="AY649" s="6" t="str">
        <f>+IFERROR(VALUE(RIGHT(Tabla9[[#This Row],[B2B]],6)),"")</f>
        <v/>
      </c>
      <c r="AZ649" s="6" t="str">
        <f>+IFERROR(VLOOKUP(AX649,Auxiliar!$A:$C,2,0),"")</f>
        <v>LATONES</v>
      </c>
      <c r="BA649" s="7" t="str">
        <f>+IFERROR(VLOOKUP(AX649,Auxiliar!$A:$C,3,0),"")</f>
        <v>2b 3% | 4b 4% | 6b 5% | 10b 8%  | 385b 0%</v>
      </c>
      <c r="BI649" s="1"/>
      <c r="BJ649" s="1"/>
      <c r="BK649" s="6" t="str">
        <f>+IFERROR(VALUE(RIGHT(Tabla11[[#This Row],[B2B]],6)),"")</f>
        <v/>
      </c>
      <c r="BL649" s="6" t="str">
        <f>+IFERROR(VLOOKUP(BJ649,Auxiliar!$A:$C,2,0),"")</f>
        <v/>
      </c>
      <c r="BM649" s="7" t="str">
        <f>+IFERROR(VLOOKUP(BJ649,Auxiliar!$A:$C,3,0),"")</f>
        <v/>
      </c>
      <c r="BO649" s="1">
        <v>2927</v>
      </c>
      <c r="BP649" s="1" t="s">
        <v>39</v>
      </c>
      <c r="BQ649" s="6">
        <f>+IFERROR(VALUE(RIGHT(Tabla12[[#This Row],[B2B]],6)),"")</f>
        <v>2927</v>
      </c>
      <c r="BR649" s="6" t="str">
        <f>+IFERROR(VLOOKUP(BP649,Auxiliar!$A:$C,2,0),"")</f>
        <v>VALUE LITRO</v>
      </c>
      <c r="BS649" s="7" t="str">
        <f>+IFERROR(VLOOKUP(BP649,Auxiliar!$A:$C,3,0),"")</f>
        <v>1b 12%</v>
      </c>
      <c r="CA649" s="1">
        <v>5195</v>
      </c>
      <c r="CB649" s="1" t="s">
        <v>35</v>
      </c>
      <c r="CC649" s="6">
        <f>+IFERROR(VALUE(RIGHT(Tabla14[[#This Row],[B2B]],6)),"")</f>
        <v>5195</v>
      </c>
      <c r="CD649" s="6" t="str">
        <f>+IFERROR(VLOOKUP(CB649,Auxiliar!$A:$C,2,0),"")</f>
        <v>Corona 710cc</v>
      </c>
      <c r="CE649" s="7" t="str">
        <f>+IFERROR(VLOOKUP(CB649,Auxiliar!$A:$C,3,0),"")</f>
        <v>1b 10% | 85b 0%</v>
      </c>
      <c r="CG649" s="1"/>
      <c r="CH649" s="1"/>
      <c r="CI649" s="6" t="str">
        <f>+IFERROR(VALUE(RIGHT(Tabla15[[#This Row],[B2B]],6)),"")</f>
        <v/>
      </c>
      <c r="CJ649" s="6" t="str">
        <f>+IFERROR(VLOOKUP(CH649,Auxiliar!$A:$C,2,0),"")</f>
        <v/>
      </c>
      <c r="CK649" s="7" t="str">
        <f>+IFERROR(VLOOKUP(CH649,Auxiliar!$A:$C,3,0),"")</f>
        <v/>
      </c>
      <c r="CM649" s="1">
        <v>5141</v>
      </c>
      <c r="CN649" s="1" t="s">
        <v>20</v>
      </c>
      <c r="CO649" s="6">
        <v>5141</v>
      </c>
      <c r="CP649" s="6" t="s">
        <v>20</v>
      </c>
      <c r="CQ649" s="7" t="s">
        <v>21</v>
      </c>
      <c r="CS649" s="1"/>
      <c r="CT649" s="1"/>
      <c r="CU649" s="6" t="str">
        <f>+IFERROR(VALUE(RIGHT(Tabla17[[#This Row],[B2B]],6)),"")</f>
        <v/>
      </c>
      <c r="CV649" s="6" t="str">
        <f>+IFERROR(VLOOKUP(CT649,Auxiliar!$A:$C,2,0),"")</f>
        <v/>
      </c>
      <c r="CW649" s="7" t="str">
        <f>+IFERROR(VLOOKUP(CT649,Auxiliar!$A:$C,3,0),"")</f>
        <v/>
      </c>
      <c r="CY649" s="1">
        <v>5141</v>
      </c>
      <c r="CZ649" s="1" t="s">
        <v>16</v>
      </c>
      <c r="DA649" s="6">
        <f>+IFERROR(VALUE(RIGHT(Tabla18[[#This Row],[B2B]],6)),"")</f>
        <v>5141</v>
      </c>
      <c r="DB649" s="6" t="str">
        <f>+IFERROR(VLOOKUP(CZ649,Auxiliar!$A:$C,2,0),"")</f>
        <v>PREMIUM</v>
      </c>
      <c r="DC649" s="7" t="str">
        <f>+IFERROR(VLOOKUP(CZ649,Auxiliar!$A:$C,3,0),"")</f>
        <v>0b 0% | 2b 2% | 5b 3,5% | 10b 5%</v>
      </c>
      <c r="DE649" s="1">
        <v>5141</v>
      </c>
      <c r="DF649" s="1" t="s">
        <v>19</v>
      </c>
      <c r="DG649" s="6">
        <f>+IFERROR(VALUE(RIGHT(Tabla19[[#This Row],[B2B]],6)),"")</f>
        <v>5141</v>
      </c>
      <c r="DH649" s="6" t="str">
        <f>+IFERROR(VLOOKUP(DF649,Auxiliar!$A:$C,2,0),"")</f>
        <v>MICHELOB</v>
      </c>
      <c r="DI649" s="7" t="str">
        <f>+IFERROR(VLOOKUP(DF649,Auxiliar!$A:$C,3,0),"")</f>
        <v>1b 7% | 3b 22% | 8b 27%</v>
      </c>
      <c r="DK649" s="1"/>
      <c r="DL649" s="1"/>
      <c r="DM649" s="6" t="str">
        <f>+IFERROR(VALUE(RIGHT(Tabla20[[#This Row],[B2B]],6)),"")</f>
        <v/>
      </c>
      <c r="DN649" s="6" t="str">
        <f>+IFERROR(VLOOKUP(DL649,Auxiliar!$A:$C,2,0),"")</f>
        <v/>
      </c>
      <c r="DO649" s="7" t="str">
        <f>+IFERROR(VLOOKUP(DL649,Auxiliar!$A:$C,3,0),"")</f>
        <v/>
      </c>
      <c r="DQ649" s="1">
        <v>5139</v>
      </c>
      <c r="DR649" s="12" t="s">
        <v>24</v>
      </c>
      <c r="DS649" s="6">
        <f>+IFERROR(VALUE(RIGHT(Tabla21[[#This Row],[B2B]],6)),"")</f>
        <v>5139</v>
      </c>
      <c r="DT649" s="6" t="str">
        <f>+IFERROR(VLOOKUP(DR649,Auxiliar!$A:$C,2,0),"")</f>
        <v>CORONA PORRON</v>
      </c>
      <c r="DU649" s="7" t="str">
        <f>+IFERROR(VLOOKUP(DR649,Auxiliar!$A:$C,3,0),"")</f>
        <v>1b 5% | 20b 0%</v>
      </c>
      <c r="DW649" s="1">
        <v>2939</v>
      </c>
      <c r="DX649" s="12" t="s">
        <v>43</v>
      </c>
      <c r="DY649" s="6">
        <f>+IFERROR(VALUE(RIGHT(Tabla22[[#This Row],[B2B]],6)),"")</f>
        <v>2939</v>
      </c>
      <c r="DZ649" s="6" t="str">
        <f>+IFERROR(VLOOKUP(DX649,Auxiliar!$A:$C,2,0),"")</f>
        <v xml:space="preserve">VALUE LATA </v>
      </c>
      <c r="EA649" s="7" t="str">
        <f>+IFERROR(VLOOKUP(DX649,Auxiliar!$A:$C,3,0),"")</f>
        <v>1b 15% | 100b 18%</v>
      </c>
      <c r="EC649" s="1">
        <v>11877</v>
      </c>
      <c r="ED649" s="12" t="s">
        <v>47</v>
      </c>
      <c r="EE649" s="6">
        <f>+IFERROR(VALUE(RIGHT(Tabla23[[#This Row],[B2B]],6)),"")</f>
        <v>11877</v>
      </c>
      <c r="EF649" s="6" t="str">
        <f>+IFERROR(VLOOKUP(ED649,Auxiliar!$A:$C,2,0),"")</f>
        <v>VALUE LATON</v>
      </c>
      <c r="EG649" s="7" t="str">
        <f>+IFERROR(VLOOKUP(ED649,Auxiliar!$A:$C,3,0),"")</f>
        <v>1b 10% | 5b 15% | 192b 0%</v>
      </c>
      <c r="EI649" s="1"/>
      <c r="EJ649" s="12"/>
      <c r="EK649" s="6" t="str">
        <f>+IFERROR(VALUE(RIGHT(Tabla24[[#This Row],[B2B]],6)),"")</f>
        <v/>
      </c>
      <c r="EL649" s="6" t="str">
        <f>+IFERROR(VLOOKUP(EJ649,Auxiliar!$A:$C,2,0),"")</f>
        <v/>
      </c>
      <c r="EM649" s="7" t="str">
        <f>+IFERROR(VLOOKUP(EJ649,Auxiliar!$A:$C,3,0),"")</f>
        <v/>
      </c>
      <c r="EO649" s="1"/>
      <c r="EP649" s="12"/>
      <c r="EQ649" s="6" t="str">
        <f>+IFERROR(VALUE(RIGHT(Tabla25[[#This Row],[B2B]],6)),"")</f>
        <v/>
      </c>
      <c r="ER649" s="6" t="str">
        <f>+IFERROR(VLOOKUP(EP649,Auxiliar!$A:$C,2,0),"")</f>
        <v/>
      </c>
      <c r="ES649" s="7" t="str">
        <f>+IFERROR(VLOOKUP(EP649,Auxiliar!$A:$C,3,0),"")</f>
        <v/>
      </c>
      <c r="EU649" s="1"/>
      <c r="EV649" s="12"/>
      <c r="EW649" s="6" t="str">
        <f>+IFERROR(VALUE(RIGHT(Tabla26[[#This Row],[B2B]],6)),"")</f>
        <v/>
      </c>
      <c r="EX649" s="6" t="str">
        <f>+IFERROR(VLOOKUP(EV649,Auxiliar!$A:$C,2,0),"")</f>
        <v/>
      </c>
      <c r="EY649" s="7" t="str">
        <f>+IFERROR(VLOOKUP(EV649,Auxiliar!$A:$C,3,0),"")</f>
        <v/>
      </c>
      <c r="EZ649" s="1"/>
      <c r="FA649" s="12"/>
      <c r="FB649" s="6" t="str">
        <f>+IFERROR(VALUE(RIGHT(Tabla27[[#This Row],[B2B]],6)),"")</f>
        <v/>
      </c>
      <c r="FC649" s="6" t="str">
        <f>+IFERROR(VLOOKUP(FA649,Auxiliar!$A:$C,2,0),"")</f>
        <v/>
      </c>
      <c r="FD649" s="7" t="str">
        <f>+IFERROR(VLOOKUP(FA649,Auxiliar!$A:$C,3,0),"")</f>
        <v/>
      </c>
      <c r="FE649" s="1"/>
      <c r="FF649" s="12"/>
      <c r="FG649" s="6" t="str">
        <f>+IFERROR(VALUE(RIGHT(Tabla28[[#This Row],[B2B]],6)),"")</f>
        <v/>
      </c>
      <c r="FH649" s="6" t="str">
        <f>+IFERROR(VLOOKUP(FF649,Auxiliar!$A:$C,2,0),"")</f>
        <v/>
      </c>
      <c r="FI649" s="7" t="str">
        <f>+IFERROR(VLOOKUP(FF649,Auxiliar!$A:$C,3,0),"")</f>
        <v/>
      </c>
      <c r="FJ649" s="1"/>
      <c r="FK649" s="12"/>
      <c r="FL649" s="6" t="str">
        <f>+IFERROR(VALUE(RIGHT(Tabla29[[#This Row],[B2B]],6)),"")</f>
        <v/>
      </c>
      <c r="FM649" s="6" t="str">
        <f>+IFERROR(VLOOKUP(FK649,Auxiliar!$A:$C,2,0),"")</f>
        <v/>
      </c>
      <c r="FN649" s="7" t="str">
        <f>+IFERROR(VLOOKUP(FK649,Auxiliar!$A:$C,3,0),"")</f>
        <v/>
      </c>
      <c r="FO649" s="1"/>
      <c r="FP649" s="12"/>
      <c r="FQ649" s="6" t="str">
        <f>+IFERROR(VALUE(RIGHT(Tabla30[[#This Row],[B2B]],6)),"")</f>
        <v/>
      </c>
      <c r="FR649" s="6" t="str">
        <f>+IFERROR(VLOOKUP(FP649,Auxiliar!$A:$C,2,0),"")</f>
        <v/>
      </c>
      <c r="FS649" s="7"/>
      <c r="FT649" s="1"/>
      <c r="FU649" s="12"/>
      <c r="FV649" s="6" t="str">
        <f>+IFERROR(VALUE(RIGHT(Tabla31[[#This Row],[B2B]],6)),"")</f>
        <v/>
      </c>
      <c r="FW649" s="6" t="str">
        <f>+IFERROR(VLOOKUP(FU649,Auxiliar!$A:$C,2,0),"")</f>
        <v/>
      </c>
      <c r="FX649" s="7" t="str">
        <f>+IFERROR(VLOOKUP(FU649,Auxiliar!$A:$C,3,0),"")</f>
        <v/>
      </c>
      <c r="FY649" s="1"/>
      <c r="FZ649" s="12"/>
      <c r="GA649" s="6" t="str">
        <f>+IFERROR(VALUE(RIGHT(Tabla32[[#This Row],[B2B]],6)),"")</f>
        <v/>
      </c>
      <c r="GB649" s="6" t="str">
        <f>+IFERROR(VLOOKUP(FZ649,Auxiliar!$A:$C,2,0),"")</f>
        <v/>
      </c>
      <c r="GC649" s="7" t="str">
        <f>+IFERROR(VLOOKUP(FZ649,Auxiliar!$A:$C,3,0),"")</f>
        <v/>
      </c>
      <c r="GD649" s="1"/>
      <c r="GE649" s="12"/>
      <c r="GF649" s="6" t="str">
        <f>+IFERROR(VALUE(RIGHT(Tabla33[[#This Row],[B2B]],6)),"")</f>
        <v/>
      </c>
      <c r="GG649" s="6" t="str">
        <f>+IFERROR(VLOOKUP(GE649,Auxiliar!$A:$C,2,0),"")</f>
        <v/>
      </c>
      <c r="GH649" s="7" t="str">
        <f>+IFERROR(VLOOKUP(GE649,Auxiliar!$A:$C,3,0),"")</f>
        <v/>
      </c>
    </row>
    <row r="650" spans="1:190" x14ac:dyDescent="0.25">
      <c r="A650" s="1"/>
      <c r="B650" s="1"/>
      <c r="C650" t="str">
        <f>+IFERROR(VLOOKUP(B650,Auxiliar!$A:$C,2,0),"")</f>
        <v/>
      </c>
      <c r="D650" s="5" t="str">
        <f>+IFERROR(VLOOKUP(B650,Auxiliar!$A:$C,3,0),"")</f>
        <v/>
      </c>
      <c r="S650" s="1">
        <v>6408</v>
      </c>
      <c r="T650" s="1" t="s">
        <v>9</v>
      </c>
      <c r="U650" s="6">
        <f>+IFERROR(VALUE(RIGHT(Tabla4[[#This Row],[B2B]],6)),"")</f>
        <v>6408</v>
      </c>
      <c r="V650" s="6" t="str">
        <f>+IFERROR(VLOOKUP(T650,Auxiliar!$A:$C,2,0),"")</f>
        <v>CORE</v>
      </c>
      <c r="W650" s="7" t="str">
        <f>+IFERROR(VLOOKUP(T650,Auxiliar!$A:$C,3,0),"")</f>
        <v>0b 1% | 2b 5% | 4b 6%</v>
      </c>
      <c r="AK650" s="1">
        <v>6181</v>
      </c>
      <c r="AL650" s="1" t="s">
        <v>30</v>
      </c>
      <c r="AM650" s="6">
        <f>+IFERROR(VALUE(RIGHT(Tabla7[[#This Row],[B2B]],6)),"")</f>
        <v>6181</v>
      </c>
      <c r="AN650" s="6" t="str">
        <f>+IFERROR(VLOOKUP(AL650,Auxiliar!$A:$C,2,0),"")</f>
        <v>LATONES</v>
      </c>
      <c r="AO650" s="7" t="str">
        <f>+IFERROR(VLOOKUP(AL650,Auxiliar!$A:$C,3,0),"")</f>
        <v>1b 4% | 5b 7% | 97b 0%</v>
      </c>
      <c r="AW650" s="1"/>
      <c r="AX650" s="1" t="s">
        <v>32</v>
      </c>
      <c r="AY650" s="6" t="str">
        <f>+IFERROR(VALUE(RIGHT(Tabla9[[#This Row],[B2B]],6)),"")</f>
        <v/>
      </c>
      <c r="AZ650" s="6" t="str">
        <f>+IFERROR(VLOOKUP(AX650,Auxiliar!$A:$C,2,0),"")</f>
        <v>LATONES</v>
      </c>
      <c r="BA650" s="7" t="str">
        <f>+IFERROR(VLOOKUP(AX650,Auxiliar!$A:$C,3,0),"")</f>
        <v>2b 3% | 4b 4% | 6b 5% | 10b 8%  | 385b 0%</v>
      </c>
      <c r="BI650" s="1"/>
      <c r="BJ650" s="1"/>
      <c r="BK650" s="6" t="str">
        <f>+IFERROR(VALUE(RIGHT(Tabla11[[#This Row],[B2B]],6)),"")</f>
        <v/>
      </c>
      <c r="BL650" s="6" t="str">
        <f>+IFERROR(VLOOKUP(BJ650,Auxiliar!$A:$C,2,0),"")</f>
        <v/>
      </c>
      <c r="BM650" s="7" t="str">
        <f>+IFERROR(VLOOKUP(BJ650,Auxiliar!$A:$C,3,0),"")</f>
        <v/>
      </c>
      <c r="BO650" s="1">
        <v>11878</v>
      </c>
      <c r="BP650" s="1" t="s">
        <v>39</v>
      </c>
      <c r="BQ650" s="6">
        <f>+IFERROR(VALUE(RIGHT(Tabla12[[#This Row],[B2B]],6)),"")</f>
        <v>11878</v>
      </c>
      <c r="BR650" s="6" t="str">
        <f>+IFERROR(VLOOKUP(BP650,Auxiliar!$A:$C,2,0),"")</f>
        <v>VALUE LITRO</v>
      </c>
      <c r="BS650" s="7" t="str">
        <f>+IFERROR(VLOOKUP(BP650,Auxiliar!$A:$C,3,0),"")</f>
        <v>1b 12%</v>
      </c>
      <c r="CA650" s="1">
        <v>5196</v>
      </c>
      <c r="CB650" s="1" t="s">
        <v>35</v>
      </c>
      <c r="CC650" s="6">
        <f>+IFERROR(VALUE(RIGHT(Tabla14[[#This Row],[B2B]],6)),"")</f>
        <v>5196</v>
      </c>
      <c r="CD650" s="6" t="str">
        <f>+IFERROR(VLOOKUP(CB650,Auxiliar!$A:$C,2,0),"")</f>
        <v>Corona 710cc</v>
      </c>
      <c r="CE650" s="7" t="str">
        <f>+IFERROR(VLOOKUP(CB650,Auxiliar!$A:$C,3,0),"")</f>
        <v>1b 10% | 85b 0%</v>
      </c>
      <c r="CG650" s="1"/>
      <c r="CH650" s="1"/>
      <c r="CI650" s="6" t="str">
        <f>+IFERROR(VALUE(RIGHT(Tabla15[[#This Row],[B2B]],6)),"")</f>
        <v/>
      </c>
      <c r="CJ650" s="6" t="str">
        <f>+IFERROR(VLOOKUP(CH650,Auxiliar!$A:$C,2,0),"")</f>
        <v/>
      </c>
      <c r="CK650" s="7" t="str">
        <f>+IFERROR(VLOOKUP(CH650,Auxiliar!$A:$C,3,0),"")</f>
        <v/>
      </c>
      <c r="CM650" s="1">
        <v>5148</v>
      </c>
      <c r="CN650" s="1" t="s">
        <v>20</v>
      </c>
      <c r="CO650" s="6">
        <v>5148</v>
      </c>
      <c r="CP650" s="6" t="s">
        <v>20</v>
      </c>
      <c r="CQ650" s="7" t="s">
        <v>21</v>
      </c>
      <c r="CS650" s="1"/>
      <c r="CT650" s="1"/>
      <c r="CU650" s="6" t="str">
        <f>+IFERROR(VALUE(RIGHT(Tabla17[[#This Row],[B2B]],6)),"")</f>
        <v/>
      </c>
      <c r="CV650" s="6" t="str">
        <f>+IFERROR(VLOOKUP(CT650,Auxiliar!$A:$C,2,0),"")</f>
        <v/>
      </c>
      <c r="CW650" s="7" t="str">
        <f>+IFERROR(VLOOKUP(CT650,Auxiliar!$A:$C,3,0),"")</f>
        <v/>
      </c>
      <c r="CY650" s="1">
        <v>5148</v>
      </c>
      <c r="CZ650" s="1" t="s">
        <v>16</v>
      </c>
      <c r="DA650" s="6">
        <f>+IFERROR(VALUE(RIGHT(Tabla18[[#This Row],[B2B]],6)),"")</f>
        <v>5148</v>
      </c>
      <c r="DB650" s="6" t="str">
        <f>+IFERROR(VLOOKUP(CZ650,Auxiliar!$A:$C,2,0),"")</f>
        <v>PREMIUM</v>
      </c>
      <c r="DC650" s="7" t="str">
        <f>+IFERROR(VLOOKUP(CZ650,Auxiliar!$A:$C,3,0),"")</f>
        <v>0b 0% | 2b 2% | 5b 3,5% | 10b 5%</v>
      </c>
      <c r="DE650" s="1">
        <v>5148</v>
      </c>
      <c r="DF650" s="1" t="s">
        <v>19</v>
      </c>
      <c r="DG650" s="6">
        <f>+IFERROR(VALUE(RIGHT(Tabla19[[#This Row],[B2B]],6)),"")</f>
        <v>5148</v>
      </c>
      <c r="DH650" s="6" t="str">
        <f>+IFERROR(VLOOKUP(DF650,Auxiliar!$A:$C,2,0),"")</f>
        <v>MICHELOB</v>
      </c>
      <c r="DI650" s="7" t="str">
        <f>+IFERROR(VLOOKUP(DF650,Auxiliar!$A:$C,3,0),"")</f>
        <v>1b 7% | 3b 22% | 8b 27%</v>
      </c>
      <c r="DK650" s="1"/>
      <c r="DL650" s="1"/>
      <c r="DM650" s="6" t="str">
        <f>+IFERROR(VALUE(RIGHT(Tabla20[[#This Row],[B2B]],6)),"")</f>
        <v/>
      </c>
      <c r="DN650" s="6" t="str">
        <f>+IFERROR(VLOOKUP(DL650,Auxiliar!$A:$C,2,0),"")</f>
        <v/>
      </c>
      <c r="DO650" s="7" t="str">
        <f>+IFERROR(VLOOKUP(DL650,Auxiliar!$A:$C,3,0),"")</f>
        <v/>
      </c>
      <c r="DQ650" s="1">
        <v>5141</v>
      </c>
      <c r="DR650" s="12" t="s">
        <v>24</v>
      </c>
      <c r="DS650" s="6">
        <f>+IFERROR(VALUE(RIGHT(Tabla21[[#This Row],[B2B]],6)),"")</f>
        <v>5141</v>
      </c>
      <c r="DT650" s="6" t="str">
        <f>+IFERROR(VLOOKUP(DR650,Auxiliar!$A:$C,2,0),"")</f>
        <v>CORONA PORRON</v>
      </c>
      <c r="DU650" s="7" t="str">
        <f>+IFERROR(VLOOKUP(DR650,Auxiliar!$A:$C,3,0),"")</f>
        <v>1b 5% | 20b 0%</v>
      </c>
      <c r="DW650" s="1">
        <v>2941</v>
      </c>
      <c r="DX650" s="12" t="s">
        <v>43</v>
      </c>
      <c r="DY650" s="6">
        <f>+IFERROR(VALUE(RIGHT(Tabla22[[#This Row],[B2B]],6)),"")</f>
        <v>2941</v>
      </c>
      <c r="DZ650" s="6" t="str">
        <f>+IFERROR(VLOOKUP(DX650,Auxiliar!$A:$C,2,0),"")</f>
        <v xml:space="preserve">VALUE LATA </v>
      </c>
      <c r="EA650" s="7" t="str">
        <f>+IFERROR(VLOOKUP(DX650,Auxiliar!$A:$C,3,0),"")</f>
        <v>1b 15% | 100b 18%</v>
      </c>
      <c r="EC650" s="1">
        <v>2927</v>
      </c>
      <c r="ED650" s="12" t="s">
        <v>47</v>
      </c>
      <c r="EE650" s="6">
        <f>+IFERROR(VALUE(RIGHT(Tabla23[[#This Row],[B2B]],6)),"")</f>
        <v>2927</v>
      </c>
      <c r="EF650" s="6" t="str">
        <f>+IFERROR(VLOOKUP(ED650,Auxiliar!$A:$C,2,0),"")</f>
        <v>VALUE LATON</v>
      </c>
      <c r="EG650" s="7" t="str">
        <f>+IFERROR(VLOOKUP(ED650,Auxiliar!$A:$C,3,0),"")</f>
        <v>1b 10% | 5b 15% | 192b 0%</v>
      </c>
      <c r="EI650" s="1"/>
      <c r="EJ650" s="12"/>
      <c r="EK650" s="6" t="str">
        <f>+IFERROR(VALUE(RIGHT(Tabla24[[#This Row],[B2B]],6)),"")</f>
        <v/>
      </c>
      <c r="EL650" s="6" t="str">
        <f>+IFERROR(VLOOKUP(EJ650,Auxiliar!$A:$C,2,0),"")</f>
        <v/>
      </c>
      <c r="EM650" s="7" t="str">
        <f>+IFERROR(VLOOKUP(EJ650,Auxiliar!$A:$C,3,0),"")</f>
        <v/>
      </c>
      <c r="EO650" s="1"/>
      <c r="EP650" s="12"/>
      <c r="EQ650" s="6" t="str">
        <f>+IFERROR(VALUE(RIGHT(Tabla25[[#This Row],[B2B]],6)),"")</f>
        <v/>
      </c>
      <c r="ER650" s="6" t="str">
        <f>+IFERROR(VLOOKUP(EP650,Auxiliar!$A:$C,2,0),"")</f>
        <v/>
      </c>
      <c r="ES650" s="7" t="str">
        <f>+IFERROR(VLOOKUP(EP650,Auxiliar!$A:$C,3,0),"")</f>
        <v/>
      </c>
      <c r="EU650" s="1"/>
      <c r="EV650" s="12"/>
      <c r="EW650" s="6" t="str">
        <f>+IFERROR(VALUE(RIGHT(Tabla26[[#This Row],[B2B]],6)),"")</f>
        <v/>
      </c>
      <c r="EX650" s="6" t="str">
        <f>+IFERROR(VLOOKUP(EV650,Auxiliar!$A:$C,2,0),"")</f>
        <v/>
      </c>
      <c r="EY650" s="7" t="str">
        <f>+IFERROR(VLOOKUP(EV650,Auxiliar!$A:$C,3,0),"")</f>
        <v/>
      </c>
      <c r="EZ650" s="1"/>
      <c r="FA650" s="12"/>
      <c r="FB650" s="6" t="str">
        <f>+IFERROR(VALUE(RIGHT(Tabla27[[#This Row],[B2B]],6)),"")</f>
        <v/>
      </c>
      <c r="FC650" s="6" t="str">
        <f>+IFERROR(VLOOKUP(FA650,Auxiliar!$A:$C,2,0),"")</f>
        <v/>
      </c>
      <c r="FD650" s="7" t="str">
        <f>+IFERROR(VLOOKUP(FA650,Auxiliar!$A:$C,3,0),"")</f>
        <v/>
      </c>
      <c r="FE650" s="1"/>
      <c r="FF650" s="12"/>
      <c r="FG650" s="6" t="str">
        <f>+IFERROR(VALUE(RIGHT(Tabla28[[#This Row],[B2B]],6)),"")</f>
        <v/>
      </c>
      <c r="FH650" s="6" t="str">
        <f>+IFERROR(VLOOKUP(FF650,Auxiliar!$A:$C,2,0),"")</f>
        <v/>
      </c>
      <c r="FI650" s="7" t="str">
        <f>+IFERROR(VLOOKUP(FF650,Auxiliar!$A:$C,3,0),"")</f>
        <v/>
      </c>
      <c r="FJ650" s="1"/>
      <c r="FK650" s="12"/>
      <c r="FL650" s="6" t="str">
        <f>+IFERROR(VALUE(RIGHT(Tabla29[[#This Row],[B2B]],6)),"")</f>
        <v/>
      </c>
      <c r="FM650" s="6" t="str">
        <f>+IFERROR(VLOOKUP(FK650,Auxiliar!$A:$C,2,0),"")</f>
        <v/>
      </c>
      <c r="FN650" s="7" t="str">
        <f>+IFERROR(VLOOKUP(FK650,Auxiliar!$A:$C,3,0),"")</f>
        <v/>
      </c>
      <c r="FO650" s="1"/>
      <c r="FP650" s="12"/>
      <c r="FQ650" s="6" t="str">
        <f>+IFERROR(VALUE(RIGHT(Tabla30[[#This Row],[B2B]],6)),"")</f>
        <v/>
      </c>
      <c r="FR650" s="6" t="str">
        <f>+IFERROR(VLOOKUP(FP650,Auxiliar!$A:$C,2,0),"")</f>
        <v/>
      </c>
      <c r="FS650" s="7"/>
      <c r="FT650" s="1"/>
      <c r="FU650" s="12"/>
      <c r="FV650" s="6" t="str">
        <f>+IFERROR(VALUE(RIGHT(Tabla31[[#This Row],[B2B]],6)),"")</f>
        <v/>
      </c>
      <c r="FW650" s="6" t="str">
        <f>+IFERROR(VLOOKUP(FU650,Auxiliar!$A:$C,2,0),"")</f>
        <v/>
      </c>
      <c r="FX650" s="7" t="str">
        <f>+IFERROR(VLOOKUP(FU650,Auxiliar!$A:$C,3,0),"")</f>
        <v/>
      </c>
      <c r="FY650" s="1"/>
      <c r="FZ650" s="12"/>
      <c r="GA650" s="6" t="str">
        <f>+IFERROR(VALUE(RIGHT(Tabla32[[#This Row],[B2B]],6)),"")</f>
        <v/>
      </c>
      <c r="GB650" s="6" t="str">
        <f>+IFERROR(VLOOKUP(FZ650,Auxiliar!$A:$C,2,0),"")</f>
        <v/>
      </c>
      <c r="GC650" s="7" t="str">
        <f>+IFERROR(VLOOKUP(FZ650,Auxiliar!$A:$C,3,0),"")</f>
        <v/>
      </c>
      <c r="GD650" s="1"/>
      <c r="GE650" s="12"/>
      <c r="GF650" s="6" t="str">
        <f>+IFERROR(VALUE(RIGHT(Tabla33[[#This Row],[B2B]],6)),"")</f>
        <v/>
      </c>
      <c r="GG650" s="6" t="str">
        <f>+IFERROR(VLOOKUP(GE650,Auxiliar!$A:$C,2,0),"")</f>
        <v/>
      </c>
      <c r="GH650" s="7" t="str">
        <f>+IFERROR(VLOOKUP(GE650,Auxiliar!$A:$C,3,0),"")</f>
        <v/>
      </c>
    </row>
    <row r="651" spans="1:190" x14ac:dyDescent="0.25">
      <c r="A651" s="1"/>
      <c r="B651" s="1"/>
      <c r="C651" t="str">
        <f>+IFERROR(VLOOKUP(B651,Auxiliar!$A:$C,2,0),"")</f>
        <v/>
      </c>
      <c r="D651" s="5" t="str">
        <f>+IFERROR(VLOOKUP(B651,Auxiliar!$A:$C,3,0),"")</f>
        <v/>
      </c>
      <c r="S651" s="1">
        <v>6416</v>
      </c>
      <c r="T651" s="1" t="s">
        <v>9</v>
      </c>
      <c r="U651" s="6">
        <f>+IFERROR(VALUE(RIGHT(Tabla4[[#This Row],[B2B]],6)),"")</f>
        <v>6416</v>
      </c>
      <c r="V651" s="6" t="str">
        <f>+IFERROR(VLOOKUP(T651,Auxiliar!$A:$C,2,0),"")</f>
        <v>CORE</v>
      </c>
      <c r="W651" s="7" t="str">
        <f>+IFERROR(VLOOKUP(T651,Auxiliar!$A:$C,3,0),"")</f>
        <v>0b 1% | 2b 5% | 4b 6%</v>
      </c>
      <c r="AK651" s="1">
        <v>6186</v>
      </c>
      <c r="AL651" s="1" t="s">
        <v>30</v>
      </c>
      <c r="AM651" s="6">
        <f>+IFERROR(VALUE(RIGHT(Tabla7[[#This Row],[B2B]],6)),"")</f>
        <v>6186</v>
      </c>
      <c r="AN651" s="6" t="str">
        <f>+IFERROR(VLOOKUP(AL651,Auxiliar!$A:$C,2,0),"")</f>
        <v>LATONES</v>
      </c>
      <c r="AO651" s="7" t="str">
        <f>+IFERROR(VLOOKUP(AL651,Auxiliar!$A:$C,3,0),"")</f>
        <v>1b 4% | 5b 7% | 97b 0%</v>
      </c>
      <c r="AW651" s="1"/>
      <c r="AX651" s="1" t="s">
        <v>32</v>
      </c>
      <c r="AY651" s="6" t="str">
        <f>+IFERROR(VALUE(RIGHT(Tabla9[[#This Row],[B2B]],6)),"")</f>
        <v/>
      </c>
      <c r="AZ651" s="6" t="str">
        <f>+IFERROR(VLOOKUP(AX651,Auxiliar!$A:$C,2,0),"")</f>
        <v>LATONES</v>
      </c>
      <c r="BA651" s="7" t="str">
        <f>+IFERROR(VLOOKUP(AX651,Auxiliar!$A:$C,3,0),"")</f>
        <v>2b 3% | 4b 4% | 6b 5% | 10b 8%  | 385b 0%</v>
      </c>
      <c r="BI651" s="1"/>
      <c r="BJ651" s="1"/>
      <c r="BK651" s="6" t="str">
        <f>+IFERROR(VALUE(RIGHT(Tabla11[[#This Row],[B2B]],6)),"")</f>
        <v/>
      </c>
      <c r="BL651" s="6" t="str">
        <f>+IFERROR(VLOOKUP(BJ651,Auxiliar!$A:$C,2,0),"")</f>
        <v/>
      </c>
      <c r="BM651" s="7" t="str">
        <f>+IFERROR(VLOOKUP(BJ651,Auxiliar!$A:$C,3,0),"")</f>
        <v/>
      </c>
      <c r="BO651" s="1">
        <v>11879</v>
      </c>
      <c r="BP651" s="1" t="s">
        <v>39</v>
      </c>
      <c r="BQ651" s="6">
        <f>+IFERROR(VALUE(RIGHT(Tabla12[[#This Row],[B2B]],6)),"")</f>
        <v>11879</v>
      </c>
      <c r="BR651" s="6" t="str">
        <f>+IFERROR(VLOOKUP(BP651,Auxiliar!$A:$C,2,0),"")</f>
        <v>VALUE LITRO</v>
      </c>
      <c r="BS651" s="7" t="str">
        <f>+IFERROR(VLOOKUP(BP651,Auxiliar!$A:$C,3,0),"")</f>
        <v>1b 12%</v>
      </c>
      <c r="CA651" s="1">
        <v>5198</v>
      </c>
      <c r="CB651" s="1" t="s">
        <v>35</v>
      </c>
      <c r="CC651" s="6">
        <f>+IFERROR(VALUE(RIGHT(Tabla14[[#This Row],[B2B]],6)),"")</f>
        <v>5198</v>
      </c>
      <c r="CD651" s="6" t="str">
        <f>+IFERROR(VLOOKUP(CB651,Auxiliar!$A:$C,2,0),"")</f>
        <v>Corona 710cc</v>
      </c>
      <c r="CE651" s="7" t="str">
        <f>+IFERROR(VLOOKUP(CB651,Auxiliar!$A:$C,3,0),"")</f>
        <v>1b 10% | 85b 0%</v>
      </c>
      <c r="CG651" s="1"/>
      <c r="CH651" s="1"/>
      <c r="CI651" s="6" t="str">
        <f>+IFERROR(VALUE(RIGHT(Tabla15[[#This Row],[B2B]],6)),"")</f>
        <v/>
      </c>
      <c r="CJ651" s="6" t="str">
        <f>+IFERROR(VLOOKUP(CH651,Auxiliar!$A:$C,2,0),"")</f>
        <v/>
      </c>
      <c r="CK651" s="7" t="str">
        <f>+IFERROR(VLOOKUP(CH651,Auxiliar!$A:$C,3,0),"")</f>
        <v/>
      </c>
      <c r="CM651" s="1">
        <v>5150</v>
      </c>
      <c r="CN651" s="1" t="s">
        <v>20</v>
      </c>
      <c r="CO651" s="6">
        <v>5150</v>
      </c>
      <c r="CP651" s="6" t="s">
        <v>20</v>
      </c>
      <c r="CQ651" s="7" t="s">
        <v>21</v>
      </c>
      <c r="CS651" s="1"/>
      <c r="CT651" s="1"/>
      <c r="CU651" s="6" t="str">
        <f>+IFERROR(VALUE(RIGHT(Tabla17[[#This Row],[B2B]],6)),"")</f>
        <v/>
      </c>
      <c r="CV651" s="6" t="str">
        <f>+IFERROR(VLOOKUP(CT651,Auxiliar!$A:$C,2,0),"")</f>
        <v/>
      </c>
      <c r="CW651" s="7" t="str">
        <f>+IFERROR(VLOOKUP(CT651,Auxiliar!$A:$C,3,0),"")</f>
        <v/>
      </c>
      <c r="CY651" s="1">
        <v>5150</v>
      </c>
      <c r="CZ651" s="1" t="s">
        <v>16</v>
      </c>
      <c r="DA651" s="6">
        <f>+IFERROR(VALUE(RIGHT(Tabla18[[#This Row],[B2B]],6)),"")</f>
        <v>5150</v>
      </c>
      <c r="DB651" s="6" t="str">
        <f>+IFERROR(VLOOKUP(CZ651,Auxiliar!$A:$C,2,0),"")</f>
        <v>PREMIUM</v>
      </c>
      <c r="DC651" s="7" t="str">
        <f>+IFERROR(VLOOKUP(CZ651,Auxiliar!$A:$C,3,0),"")</f>
        <v>0b 0% | 2b 2% | 5b 3,5% | 10b 5%</v>
      </c>
      <c r="DE651" s="1">
        <v>5150</v>
      </c>
      <c r="DF651" s="1" t="s">
        <v>19</v>
      </c>
      <c r="DG651" s="6">
        <f>+IFERROR(VALUE(RIGHT(Tabla19[[#This Row],[B2B]],6)),"")</f>
        <v>5150</v>
      </c>
      <c r="DH651" s="6" t="str">
        <f>+IFERROR(VLOOKUP(DF651,Auxiliar!$A:$C,2,0),"")</f>
        <v>MICHELOB</v>
      </c>
      <c r="DI651" s="7" t="str">
        <f>+IFERROR(VLOOKUP(DF651,Auxiliar!$A:$C,3,0),"")</f>
        <v>1b 7% | 3b 22% | 8b 27%</v>
      </c>
      <c r="DK651" s="1"/>
      <c r="DL651" s="1"/>
      <c r="DM651" s="6" t="str">
        <f>+IFERROR(VALUE(RIGHT(Tabla20[[#This Row],[B2B]],6)),"")</f>
        <v/>
      </c>
      <c r="DN651" s="6" t="str">
        <f>+IFERROR(VLOOKUP(DL651,Auxiliar!$A:$C,2,0),"")</f>
        <v/>
      </c>
      <c r="DO651" s="7" t="str">
        <f>+IFERROR(VLOOKUP(DL651,Auxiliar!$A:$C,3,0),"")</f>
        <v/>
      </c>
      <c r="DQ651" s="1">
        <v>5148</v>
      </c>
      <c r="DR651" s="12" t="s">
        <v>24</v>
      </c>
      <c r="DS651" s="6">
        <f>+IFERROR(VALUE(RIGHT(Tabla21[[#This Row],[B2B]],6)),"")</f>
        <v>5148</v>
      </c>
      <c r="DT651" s="6" t="str">
        <f>+IFERROR(VLOOKUP(DR651,Auxiliar!$A:$C,2,0),"")</f>
        <v>CORONA PORRON</v>
      </c>
      <c r="DU651" s="7" t="str">
        <f>+IFERROR(VLOOKUP(DR651,Auxiliar!$A:$C,3,0),"")</f>
        <v>1b 5% | 20b 0%</v>
      </c>
      <c r="DW651" s="1">
        <v>2946</v>
      </c>
      <c r="DX651" s="12" t="s">
        <v>43</v>
      </c>
      <c r="DY651" s="6">
        <f>+IFERROR(VALUE(RIGHT(Tabla22[[#This Row],[B2B]],6)),"")</f>
        <v>2946</v>
      </c>
      <c r="DZ651" s="6" t="str">
        <f>+IFERROR(VLOOKUP(DX651,Auxiliar!$A:$C,2,0),"")</f>
        <v xml:space="preserve">VALUE LATA </v>
      </c>
      <c r="EA651" s="7" t="str">
        <f>+IFERROR(VLOOKUP(DX651,Auxiliar!$A:$C,3,0),"")</f>
        <v>1b 15% | 100b 18%</v>
      </c>
      <c r="EC651" s="1">
        <v>11878</v>
      </c>
      <c r="ED651" s="12" t="s">
        <v>47</v>
      </c>
      <c r="EE651" s="6">
        <f>+IFERROR(VALUE(RIGHT(Tabla23[[#This Row],[B2B]],6)),"")</f>
        <v>11878</v>
      </c>
      <c r="EF651" s="6" t="str">
        <f>+IFERROR(VLOOKUP(ED651,Auxiliar!$A:$C,2,0),"")</f>
        <v>VALUE LATON</v>
      </c>
      <c r="EG651" s="7" t="str">
        <f>+IFERROR(VLOOKUP(ED651,Auxiliar!$A:$C,3,0),"")</f>
        <v>1b 10% | 5b 15% | 192b 0%</v>
      </c>
      <c r="EI651" s="1"/>
      <c r="EJ651" s="12"/>
      <c r="EK651" s="6" t="str">
        <f>+IFERROR(VALUE(RIGHT(Tabla24[[#This Row],[B2B]],6)),"")</f>
        <v/>
      </c>
      <c r="EL651" s="6" t="str">
        <f>+IFERROR(VLOOKUP(EJ651,Auxiliar!$A:$C,2,0),"")</f>
        <v/>
      </c>
      <c r="EM651" s="7" t="str">
        <f>+IFERROR(VLOOKUP(EJ651,Auxiliar!$A:$C,3,0),"")</f>
        <v/>
      </c>
      <c r="EO651" s="1"/>
      <c r="EP651" s="12"/>
      <c r="EQ651" s="6" t="str">
        <f>+IFERROR(VALUE(RIGHT(Tabla25[[#This Row],[B2B]],6)),"")</f>
        <v/>
      </c>
      <c r="ER651" s="6" t="str">
        <f>+IFERROR(VLOOKUP(EP651,Auxiliar!$A:$C,2,0),"")</f>
        <v/>
      </c>
      <c r="ES651" s="7" t="str">
        <f>+IFERROR(VLOOKUP(EP651,Auxiliar!$A:$C,3,0),"")</f>
        <v/>
      </c>
      <c r="EU651" s="1"/>
      <c r="EV651" s="12"/>
      <c r="EW651" s="6" t="str">
        <f>+IFERROR(VALUE(RIGHT(Tabla26[[#This Row],[B2B]],6)),"")</f>
        <v/>
      </c>
      <c r="EX651" s="6" t="str">
        <f>+IFERROR(VLOOKUP(EV651,Auxiliar!$A:$C,2,0),"")</f>
        <v/>
      </c>
      <c r="EY651" s="7" t="str">
        <f>+IFERROR(VLOOKUP(EV651,Auxiliar!$A:$C,3,0),"")</f>
        <v/>
      </c>
      <c r="EZ651" s="1"/>
      <c r="FA651" s="12"/>
      <c r="FB651" s="6" t="str">
        <f>+IFERROR(VALUE(RIGHT(Tabla27[[#This Row],[B2B]],6)),"")</f>
        <v/>
      </c>
      <c r="FC651" s="6" t="str">
        <f>+IFERROR(VLOOKUP(FA651,Auxiliar!$A:$C,2,0),"")</f>
        <v/>
      </c>
      <c r="FD651" s="7" t="str">
        <f>+IFERROR(VLOOKUP(FA651,Auxiliar!$A:$C,3,0),"")</f>
        <v/>
      </c>
      <c r="FE651" s="1"/>
      <c r="FF651" s="12"/>
      <c r="FG651" s="6" t="str">
        <f>+IFERROR(VALUE(RIGHT(Tabla28[[#This Row],[B2B]],6)),"")</f>
        <v/>
      </c>
      <c r="FH651" s="6" t="str">
        <f>+IFERROR(VLOOKUP(FF651,Auxiliar!$A:$C,2,0),"")</f>
        <v/>
      </c>
      <c r="FI651" s="7" t="str">
        <f>+IFERROR(VLOOKUP(FF651,Auxiliar!$A:$C,3,0),"")</f>
        <v/>
      </c>
      <c r="FJ651" s="1"/>
      <c r="FK651" s="12"/>
      <c r="FL651" s="6" t="str">
        <f>+IFERROR(VALUE(RIGHT(Tabla29[[#This Row],[B2B]],6)),"")</f>
        <v/>
      </c>
      <c r="FM651" s="6" t="str">
        <f>+IFERROR(VLOOKUP(FK651,Auxiliar!$A:$C,2,0),"")</f>
        <v/>
      </c>
      <c r="FN651" s="7" t="str">
        <f>+IFERROR(VLOOKUP(FK651,Auxiliar!$A:$C,3,0),"")</f>
        <v/>
      </c>
      <c r="FO651" s="1"/>
      <c r="FP651" s="12"/>
      <c r="FQ651" s="6" t="str">
        <f>+IFERROR(VALUE(RIGHT(Tabla30[[#This Row],[B2B]],6)),"")</f>
        <v/>
      </c>
      <c r="FR651" s="6" t="str">
        <f>+IFERROR(VLOOKUP(FP651,Auxiliar!$A:$C,2,0),"")</f>
        <v/>
      </c>
      <c r="FS651" s="7"/>
      <c r="FT651" s="1"/>
      <c r="FU651" s="12"/>
      <c r="FV651" s="6" t="str">
        <f>+IFERROR(VALUE(RIGHT(Tabla31[[#This Row],[B2B]],6)),"")</f>
        <v/>
      </c>
      <c r="FW651" s="6" t="str">
        <f>+IFERROR(VLOOKUP(FU651,Auxiliar!$A:$C,2,0),"")</f>
        <v/>
      </c>
      <c r="FX651" s="7" t="str">
        <f>+IFERROR(VLOOKUP(FU651,Auxiliar!$A:$C,3,0),"")</f>
        <v/>
      </c>
      <c r="FY651" s="1"/>
      <c r="FZ651" s="12"/>
      <c r="GA651" s="6" t="str">
        <f>+IFERROR(VALUE(RIGHT(Tabla32[[#This Row],[B2B]],6)),"")</f>
        <v/>
      </c>
      <c r="GB651" s="6" t="str">
        <f>+IFERROR(VLOOKUP(FZ651,Auxiliar!$A:$C,2,0),"")</f>
        <v/>
      </c>
      <c r="GC651" s="7" t="str">
        <f>+IFERROR(VLOOKUP(FZ651,Auxiliar!$A:$C,3,0),"")</f>
        <v/>
      </c>
      <c r="GD651" s="1"/>
      <c r="GE651" s="12"/>
      <c r="GF651" s="6" t="str">
        <f>+IFERROR(VALUE(RIGHT(Tabla33[[#This Row],[B2B]],6)),"")</f>
        <v/>
      </c>
      <c r="GG651" s="6" t="str">
        <f>+IFERROR(VLOOKUP(GE651,Auxiliar!$A:$C,2,0),"")</f>
        <v/>
      </c>
      <c r="GH651" s="7" t="str">
        <f>+IFERROR(VLOOKUP(GE651,Auxiliar!$A:$C,3,0),"")</f>
        <v/>
      </c>
    </row>
    <row r="652" spans="1:190" x14ac:dyDescent="0.25">
      <c r="A652" s="1"/>
      <c r="B652" s="1"/>
      <c r="C652" t="str">
        <f>+IFERROR(VLOOKUP(B652,Auxiliar!$A:$C,2,0),"")</f>
        <v/>
      </c>
      <c r="D652" s="5" t="str">
        <f>+IFERROR(VLOOKUP(B652,Auxiliar!$A:$C,3,0),"")</f>
        <v/>
      </c>
      <c r="S652" s="1">
        <v>6417</v>
      </c>
      <c r="T652" s="1" t="s">
        <v>9</v>
      </c>
      <c r="U652" s="6">
        <f>+IFERROR(VALUE(RIGHT(Tabla4[[#This Row],[B2B]],6)),"")</f>
        <v>6417</v>
      </c>
      <c r="V652" s="6" t="str">
        <f>+IFERROR(VLOOKUP(T652,Auxiliar!$A:$C,2,0),"")</f>
        <v>CORE</v>
      </c>
      <c r="W652" s="7" t="str">
        <f>+IFERROR(VLOOKUP(T652,Auxiliar!$A:$C,3,0),"")</f>
        <v>0b 1% | 2b 5% | 4b 6%</v>
      </c>
      <c r="AK652" s="1">
        <v>6187</v>
      </c>
      <c r="AL652" s="1" t="s">
        <v>30</v>
      </c>
      <c r="AM652" s="6">
        <f>+IFERROR(VALUE(RIGHT(Tabla7[[#This Row],[B2B]],6)),"")</f>
        <v>6187</v>
      </c>
      <c r="AN652" s="6" t="str">
        <f>+IFERROR(VLOOKUP(AL652,Auxiliar!$A:$C,2,0),"")</f>
        <v>LATONES</v>
      </c>
      <c r="AO652" s="7" t="str">
        <f>+IFERROR(VLOOKUP(AL652,Auxiliar!$A:$C,3,0),"")</f>
        <v>1b 4% | 5b 7% | 97b 0%</v>
      </c>
      <c r="AW652" s="1"/>
      <c r="AX652" s="1" t="s">
        <v>32</v>
      </c>
      <c r="AY652" s="6" t="str">
        <f>+IFERROR(VALUE(RIGHT(Tabla9[[#This Row],[B2B]],6)),"")</f>
        <v/>
      </c>
      <c r="AZ652" s="6" t="str">
        <f>+IFERROR(VLOOKUP(AX652,Auxiliar!$A:$C,2,0),"")</f>
        <v>LATONES</v>
      </c>
      <c r="BA652" s="7" t="str">
        <f>+IFERROR(VLOOKUP(AX652,Auxiliar!$A:$C,3,0),"")</f>
        <v>2b 3% | 4b 4% | 6b 5% | 10b 8%  | 385b 0%</v>
      </c>
      <c r="BI652" s="1"/>
      <c r="BJ652" s="1"/>
      <c r="BK652" s="6" t="str">
        <f>+IFERROR(VALUE(RIGHT(Tabla11[[#This Row],[B2B]],6)),"")</f>
        <v/>
      </c>
      <c r="BL652" s="6" t="str">
        <f>+IFERROR(VLOOKUP(BJ652,Auxiliar!$A:$C,2,0),"")</f>
        <v/>
      </c>
      <c r="BM652" s="7" t="str">
        <f>+IFERROR(VLOOKUP(BJ652,Auxiliar!$A:$C,3,0),"")</f>
        <v/>
      </c>
      <c r="BO652" s="1">
        <v>2935</v>
      </c>
      <c r="BP652" s="1" t="s">
        <v>39</v>
      </c>
      <c r="BQ652" s="6">
        <f>+IFERROR(VALUE(RIGHT(Tabla12[[#This Row],[B2B]],6)),"")</f>
        <v>2935</v>
      </c>
      <c r="BR652" s="6" t="str">
        <f>+IFERROR(VLOOKUP(BP652,Auxiliar!$A:$C,2,0),"")</f>
        <v>VALUE LITRO</v>
      </c>
      <c r="BS652" s="7" t="str">
        <f>+IFERROR(VLOOKUP(BP652,Auxiliar!$A:$C,3,0),"")</f>
        <v>1b 12%</v>
      </c>
      <c r="CA652" s="1">
        <v>5199</v>
      </c>
      <c r="CB652" s="1" t="s">
        <v>35</v>
      </c>
      <c r="CC652" s="6">
        <f>+IFERROR(VALUE(RIGHT(Tabla14[[#This Row],[B2B]],6)),"")</f>
        <v>5199</v>
      </c>
      <c r="CD652" s="6" t="str">
        <f>+IFERROR(VLOOKUP(CB652,Auxiliar!$A:$C,2,0),"")</f>
        <v>Corona 710cc</v>
      </c>
      <c r="CE652" s="7" t="str">
        <f>+IFERROR(VLOOKUP(CB652,Auxiliar!$A:$C,3,0),"")</f>
        <v>1b 10% | 85b 0%</v>
      </c>
      <c r="CG652" s="1"/>
      <c r="CH652" s="1"/>
      <c r="CI652" s="6" t="str">
        <f>+IFERROR(VALUE(RIGHT(Tabla15[[#This Row],[B2B]],6)),"")</f>
        <v/>
      </c>
      <c r="CJ652" s="6" t="str">
        <f>+IFERROR(VLOOKUP(CH652,Auxiliar!$A:$C,2,0),"")</f>
        <v/>
      </c>
      <c r="CK652" s="7" t="str">
        <f>+IFERROR(VLOOKUP(CH652,Auxiliar!$A:$C,3,0),"")</f>
        <v/>
      </c>
      <c r="CM652" s="1">
        <v>5153</v>
      </c>
      <c r="CN652" s="1" t="s">
        <v>20</v>
      </c>
      <c r="CO652" s="6">
        <v>5153</v>
      </c>
      <c r="CP652" s="6" t="s">
        <v>20</v>
      </c>
      <c r="CQ652" s="7" t="s">
        <v>21</v>
      </c>
      <c r="CS652" s="1"/>
      <c r="CT652" s="1"/>
      <c r="CU652" s="6" t="str">
        <f>+IFERROR(VALUE(RIGHT(Tabla17[[#This Row],[B2B]],6)),"")</f>
        <v/>
      </c>
      <c r="CV652" s="6" t="str">
        <f>+IFERROR(VLOOKUP(CT652,Auxiliar!$A:$C,2,0),"")</f>
        <v/>
      </c>
      <c r="CW652" s="7" t="str">
        <f>+IFERROR(VLOOKUP(CT652,Auxiliar!$A:$C,3,0),"")</f>
        <v/>
      </c>
      <c r="CY652" s="1">
        <v>5153</v>
      </c>
      <c r="CZ652" s="1" t="s">
        <v>16</v>
      </c>
      <c r="DA652" s="6">
        <f>+IFERROR(VALUE(RIGHT(Tabla18[[#This Row],[B2B]],6)),"")</f>
        <v>5153</v>
      </c>
      <c r="DB652" s="6" t="str">
        <f>+IFERROR(VLOOKUP(CZ652,Auxiliar!$A:$C,2,0),"")</f>
        <v>PREMIUM</v>
      </c>
      <c r="DC652" s="7" t="str">
        <f>+IFERROR(VLOOKUP(CZ652,Auxiliar!$A:$C,3,0),"")</f>
        <v>0b 0% | 2b 2% | 5b 3,5% | 10b 5%</v>
      </c>
      <c r="DE652" s="1">
        <v>5153</v>
      </c>
      <c r="DF652" s="1" t="s">
        <v>19</v>
      </c>
      <c r="DG652" s="6">
        <f>+IFERROR(VALUE(RIGHT(Tabla19[[#This Row],[B2B]],6)),"")</f>
        <v>5153</v>
      </c>
      <c r="DH652" s="6" t="str">
        <f>+IFERROR(VLOOKUP(DF652,Auxiliar!$A:$C,2,0),"")</f>
        <v>MICHELOB</v>
      </c>
      <c r="DI652" s="7" t="str">
        <f>+IFERROR(VLOOKUP(DF652,Auxiliar!$A:$C,3,0),"")</f>
        <v>1b 7% | 3b 22% | 8b 27%</v>
      </c>
      <c r="DK652" s="1"/>
      <c r="DL652" s="1"/>
      <c r="DM652" s="6" t="str">
        <f>+IFERROR(VALUE(RIGHT(Tabla20[[#This Row],[B2B]],6)),"")</f>
        <v/>
      </c>
      <c r="DN652" s="6" t="str">
        <f>+IFERROR(VLOOKUP(DL652,Auxiliar!$A:$C,2,0),"")</f>
        <v/>
      </c>
      <c r="DO652" s="7" t="str">
        <f>+IFERROR(VLOOKUP(DL652,Auxiliar!$A:$C,3,0),"")</f>
        <v/>
      </c>
      <c r="DQ652" s="1">
        <v>5150</v>
      </c>
      <c r="DR652" s="12" t="s">
        <v>24</v>
      </c>
      <c r="DS652" s="6">
        <f>+IFERROR(VALUE(RIGHT(Tabla21[[#This Row],[B2B]],6)),"")</f>
        <v>5150</v>
      </c>
      <c r="DT652" s="6" t="str">
        <f>+IFERROR(VLOOKUP(DR652,Auxiliar!$A:$C,2,0),"")</f>
        <v>CORONA PORRON</v>
      </c>
      <c r="DU652" s="7" t="str">
        <f>+IFERROR(VLOOKUP(DR652,Auxiliar!$A:$C,3,0),"")</f>
        <v>1b 5% | 20b 0%</v>
      </c>
      <c r="DW652" s="1">
        <v>11889</v>
      </c>
      <c r="DX652" s="12" t="s">
        <v>43</v>
      </c>
      <c r="DY652" s="6">
        <f>+IFERROR(VALUE(RIGHT(Tabla22[[#This Row],[B2B]],6)),"")</f>
        <v>11889</v>
      </c>
      <c r="DZ652" s="6" t="str">
        <f>+IFERROR(VLOOKUP(DX652,Auxiliar!$A:$C,2,0),"")</f>
        <v xml:space="preserve">VALUE LATA </v>
      </c>
      <c r="EA652" s="7" t="str">
        <f>+IFERROR(VLOOKUP(DX652,Auxiliar!$A:$C,3,0),"")</f>
        <v>1b 15% | 100b 18%</v>
      </c>
      <c r="EC652" s="1">
        <v>11879</v>
      </c>
      <c r="ED652" s="12" t="s">
        <v>47</v>
      </c>
      <c r="EE652" s="6">
        <f>+IFERROR(VALUE(RIGHT(Tabla23[[#This Row],[B2B]],6)),"")</f>
        <v>11879</v>
      </c>
      <c r="EF652" s="6" t="str">
        <f>+IFERROR(VLOOKUP(ED652,Auxiliar!$A:$C,2,0),"")</f>
        <v>VALUE LATON</v>
      </c>
      <c r="EG652" s="7" t="str">
        <f>+IFERROR(VLOOKUP(ED652,Auxiliar!$A:$C,3,0),"")</f>
        <v>1b 10% | 5b 15% | 192b 0%</v>
      </c>
      <c r="EI652" s="1"/>
      <c r="EJ652" s="12"/>
      <c r="EK652" s="6" t="str">
        <f>+IFERROR(VALUE(RIGHT(Tabla24[[#This Row],[B2B]],6)),"")</f>
        <v/>
      </c>
      <c r="EL652" s="6" t="str">
        <f>+IFERROR(VLOOKUP(EJ652,Auxiliar!$A:$C,2,0),"")</f>
        <v/>
      </c>
      <c r="EM652" s="7" t="str">
        <f>+IFERROR(VLOOKUP(EJ652,Auxiliar!$A:$C,3,0),"")</f>
        <v/>
      </c>
      <c r="EO652" s="1"/>
      <c r="EP652" s="12"/>
      <c r="EQ652" s="6" t="str">
        <f>+IFERROR(VALUE(RIGHT(Tabla25[[#This Row],[B2B]],6)),"")</f>
        <v/>
      </c>
      <c r="ER652" s="6" t="str">
        <f>+IFERROR(VLOOKUP(EP652,Auxiliar!$A:$C,2,0),"")</f>
        <v/>
      </c>
      <c r="ES652" s="7" t="str">
        <f>+IFERROR(VLOOKUP(EP652,Auxiliar!$A:$C,3,0),"")</f>
        <v/>
      </c>
      <c r="EU652" s="1"/>
      <c r="EV652" s="12"/>
      <c r="EW652" s="6" t="str">
        <f>+IFERROR(VALUE(RIGHT(Tabla26[[#This Row],[B2B]],6)),"")</f>
        <v/>
      </c>
      <c r="EX652" s="6" t="str">
        <f>+IFERROR(VLOOKUP(EV652,Auxiliar!$A:$C,2,0),"")</f>
        <v/>
      </c>
      <c r="EY652" s="7" t="str">
        <f>+IFERROR(VLOOKUP(EV652,Auxiliar!$A:$C,3,0),"")</f>
        <v/>
      </c>
      <c r="EZ652" s="1"/>
      <c r="FA652" s="12"/>
      <c r="FB652" s="6" t="str">
        <f>+IFERROR(VALUE(RIGHT(Tabla27[[#This Row],[B2B]],6)),"")</f>
        <v/>
      </c>
      <c r="FC652" s="6" t="str">
        <f>+IFERROR(VLOOKUP(FA652,Auxiliar!$A:$C,2,0),"")</f>
        <v/>
      </c>
      <c r="FD652" s="7" t="str">
        <f>+IFERROR(VLOOKUP(FA652,Auxiliar!$A:$C,3,0),"")</f>
        <v/>
      </c>
      <c r="FE652" s="1"/>
      <c r="FF652" s="12"/>
      <c r="FG652" s="6" t="str">
        <f>+IFERROR(VALUE(RIGHT(Tabla28[[#This Row],[B2B]],6)),"")</f>
        <v/>
      </c>
      <c r="FH652" s="6" t="str">
        <f>+IFERROR(VLOOKUP(FF652,Auxiliar!$A:$C,2,0),"")</f>
        <v/>
      </c>
      <c r="FI652" s="7" t="str">
        <f>+IFERROR(VLOOKUP(FF652,Auxiliar!$A:$C,3,0),"")</f>
        <v/>
      </c>
      <c r="FJ652" s="1"/>
      <c r="FK652" s="12"/>
      <c r="FL652" s="6" t="str">
        <f>+IFERROR(VALUE(RIGHT(Tabla29[[#This Row],[B2B]],6)),"")</f>
        <v/>
      </c>
      <c r="FM652" s="6" t="str">
        <f>+IFERROR(VLOOKUP(FK652,Auxiliar!$A:$C,2,0),"")</f>
        <v/>
      </c>
      <c r="FN652" s="7" t="str">
        <f>+IFERROR(VLOOKUP(FK652,Auxiliar!$A:$C,3,0),"")</f>
        <v/>
      </c>
      <c r="FO652" s="1"/>
      <c r="FP652" s="12"/>
      <c r="FQ652" s="6" t="str">
        <f>+IFERROR(VALUE(RIGHT(Tabla30[[#This Row],[B2B]],6)),"")</f>
        <v/>
      </c>
      <c r="FR652" s="6" t="str">
        <f>+IFERROR(VLOOKUP(FP652,Auxiliar!$A:$C,2,0),"")</f>
        <v/>
      </c>
      <c r="FS652" s="7"/>
      <c r="FT652" s="1"/>
      <c r="FU652" s="12"/>
      <c r="FV652" s="6" t="str">
        <f>+IFERROR(VALUE(RIGHT(Tabla31[[#This Row],[B2B]],6)),"")</f>
        <v/>
      </c>
      <c r="FW652" s="6" t="str">
        <f>+IFERROR(VLOOKUP(FU652,Auxiliar!$A:$C,2,0),"")</f>
        <v/>
      </c>
      <c r="FX652" s="7" t="str">
        <f>+IFERROR(VLOOKUP(FU652,Auxiliar!$A:$C,3,0),"")</f>
        <v/>
      </c>
      <c r="FY652" s="1"/>
      <c r="FZ652" s="12"/>
      <c r="GA652" s="6" t="str">
        <f>+IFERROR(VALUE(RIGHT(Tabla32[[#This Row],[B2B]],6)),"")</f>
        <v/>
      </c>
      <c r="GB652" s="6" t="str">
        <f>+IFERROR(VLOOKUP(FZ652,Auxiliar!$A:$C,2,0),"")</f>
        <v/>
      </c>
      <c r="GC652" s="7" t="str">
        <f>+IFERROR(VLOOKUP(FZ652,Auxiliar!$A:$C,3,0),"")</f>
        <v/>
      </c>
      <c r="GD652" s="1"/>
      <c r="GE652" s="12"/>
      <c r="GF652" s="6" t="str">
        <f>+IFERROR(VALUE(RIGHT(Tabla33[[#This Row],[B2B]],6)),"")</f>
        <v/>
      </c>
      <c r="GG652" s="6" t="str">
        <f>+IFERROR(VLOOKUP(GE652,Auxiliar!$A:$C,2,0),"")</f>
        <v/>
      </c>
      <c r="GH652" s="7" t="str">
        <f>+IFERROR(VLOOKUP(GE652,Auxiliar!$A:$C,3,0),"")</f>
        <v/>
      </c>
    </row>
    <row r="653" spans="1:190" x14ac:dyDescent="0.25">
      <c r="A653" s="1"/>
      <c r="B653" s="1"/>
      <c r="C653" t="str">
        <f>+IFERROR(VLOOKUP(B653,Auxiliar!$A:$C,2,0),"")</f>
        <v/>
      </c>
      <c r="D653" s="5" t="str">
        <f>+IFERROR(VLOOKUP(B653,Auxiliar!$A:$C,3,0),"")</f>
        <v/>
      </c>
      <c r="S653" s="1">
        <v>6418</v>
      </c>
      <c r="T653" s="1" t="s">
        <v>9</v>
      </c>
      <c r="U653" s="6">
        <f>+IFERROR(VALUE(RIGHT(Tabla4[[#This Row],[B2B]],6)),"")</f>
        <v>6418</v>
      </c>
      <c r="V653" s="6" t="str">
        <f>+IFERROR(VLOOKUP(T653,Auxiliar!$A:$C,2,0),"")</f>
        <v>CORE</v>
      </c>
      <c r="W653" s="7" t="str">
        <f>+IFERROR(VLOOKUP(T653,Auxiliar!$A:$C,3,0),"")</f>
        <v>0b 1% | 2b 5% | 4b 6%</v>
      </c>
      <c r="AK653" s="1">
        <v>6192</v>
      </c>
      <c r="AL653" s="1" t="s">
        <v>30</v>
      </c>
      <c r="AM653" s="6">
        <f>+IFERROR(VALUE(RIGHT(Tabla7[[#This Row],[B2B]],6)),"")</f>
        <v>6192</v>
      </c>
      <c r="AN653" s="6" t="str">
        <f>+IFERROR(VLOOKUP(AL653,Auxiliar!$A:$C,2,0),"")</f>
        <v>LATONES</v>
      </c>
      <c r="AO653" s="7" t="str">
        <f>+IFERROR(VLOOKUP(AL653,Auxiliar!$A:$C,3,0),"")</f>
        <v>1b 4% | 5b 7% | 97b 0%</v>
      </c>
      <c r="AW653" s="1"/>
      <c r="AX653" s="1" t="s">
        <v>32</v>
      </c>
      <c r="AY653" s="6" t="str">
        <f>+IFERROR(VALUE(RIGHT(Tabla9[[#This Row],[B2B]],6)),"")</f>
        <v/>
      </c>
      <c r="AZ653" s="6" t="str">
        <f>+IFERROR(VLOOKUP(AX653,Auxiliar!$A:$C,2,0),"")</f>
        <v>LATONES</v>
      </c>
      <c r="BA653" s="7" t="str">
        <f>+IFERROR(VLOOKUP(AX653,Auxiliar!$A:$C,3,0),"")</f>
        <v>2b 3% | 4b 4% | 6b 5% | 10b 8%  | 385b 0%</v>
      </c>
      <c r="BI653" s="1"/>
      <c r="BJ653" s="1"/>
      <c r="BK653" s="6" t="str">
        <f>+IFERROR(VALUE(RIGHT(Tabla11[[#This Row],[B2B]],6)),"")</f>
        <v/>
      </c>
      <c r="BL653" s="6" t="str">
        <f>+IFERROR(VLOOKUP(BJ653,Auxiliar!$A:$C,2,0),"")</f>
        <v/>
      </c>
      <c r="BM653" s="7" t="str">
        <f>+IFERROR(VLOOKUP(BJ653,Auxiliar!$A:$C,3,0),"")</f>
        <v/>
      </c>
      <c r="BO653" s="1">
        <v>2939</v>
      </c>
      <c r="BP653" s="1" t="s">
        <v>39</v>
      </c>
      <c r="BQ653" s="6">
        <f>+IFERROR(VALUE(RIGHT(Tabla12[[#This Row],[B2B]],6)),"")</f>
        <v>2939</v>
      </c>
      <c r="BR653" s="6" t="str">
        <f>+IFERROR(VLOOKUP(BP653,Auxiliar!$A:$C,2,0),"")</f>
        <v>VALUE LITRO</v>
      </c>
      <c r="BS653" s="7" t="str">
        <f>+IFERROR(VLOOKUP(BP653,Auxiliar!$A:$C,3,0),"")</f>
        <v>1b 12%</v>
      </c>
      <c r="CA653" s="1">
        <v>5202</v>
      </c>
      <c r="CB653" s="1" t="s">
        <v>35</v>
      </c>
      <c r="CC653" s="6">
        <f>+IFERROR(VALUE(RIGHT(Tabla14[[#This Row],[B2B]],6)),"")</f>
        <v>5202</v>
      </c>
      <c r="CD653" s="6" t="str">
        <f>+IFERROR(VLOOKUP(CB653,Auxiliar!$A:$C,2,0),"")</f>
        <v>Corona 710cc</v>
      </c>
      <c r="CE653" s="7" t="str">
        <f>+IFERROR(VLOOKUP(CB653,Auxiliar!$A:$C,3,0),"")</f>
        <v>1b 10% | 85b 0%</v>
      </c>
      <c r="CG653" s="1"/>
      <c r="CH653" s="1"/>
      <c r="CI653" s="6" t="str">
        <f>+IFERROR(VALUE(RIGHT(Tabla15[[#This Row],[B2B]],6)),"")</f>
        <v/>
      </c>
      <c r="CJ653" s="6" t="str">
        <f>+IFERROR(VLOOKUP(CH653,Auxiliar!$A:$C,2,0),"")</f>
        <v/>
      </c>
      <c r="CK653" s="7" t="str">
        <f>+IFERROR(VLOOKUP(CH653,Auxiliar!$A:$C,3,0),"")</f>
        <v/>
      </c>
      <c r="CM653" s="1">
        <v>5166</v>
      </c>
      <c r="CN653" s="1" t="s">
        <v>20</v>
      </c>
      <c r="CO653" s="6">
        <v>5166</v>
      </c>
      <c r="CP653" s="6" t="s">
        <v>20</v>
      </c>
      <c r="CQ653" s="7" t="s">
        <v>21</v>
      </c>
      <c r="CS653" s="1"/>
      <c r="CT653" s="1"/>
      <c r="CU653" s="6" t="str">
        <f>+IFERROR(VALUE(RIGHT(Tabla17[[#This Row],[B2B]],6)),"")</f>
        <v/>
      </c>
      <c r="CV653" s="6" t="str">
        <f>+IFERROR(VLOOKUP(CT653,Auxiliar!$A:$C,2,0),"")</f>
        <v/>
      </c>
      <c r="CW653" s="7" t="str">
        <f>+IFERROR(VLOOKUP(CT653,Auxiliar!$A:$C,3,0),"")</f>
        <v/>
      </c>
      <c r="CY653" s="1">
        <v>5166</v>
      </c>
      <c r="CZ653" s="1" t="s">
        <v>16</v>
      </c>
      <c r="DA653" s="6">
        <f>+IFERROR(VALUE(RIGHT(Tabla18[[#This Row],[B2B]],6)),"")</f>
        <v>5166</v>
      </c>
      <c r="DB653" s="6" t="str">
        <f>+IFERROR(VLOOKUP(CZ653,Auxiliar!$A:$C,2,0),"")</f>
        <v>PREMIUM</v>
      </c>
      <c r="DC653" s="7" t="str">
        <f>+IFERROR(VLOOKUP(CZ653,Auxiliar!$A:$C,3,0),"")</f>
        <v>0b 0% | 2b 2% | 5b 3,5% | 10b 5%</v>
      </c>
      <c r="DE653" s="1">
        <v>5166</v>
      </c>
      <c r="DF653" s="1" t="s">
        <v>19</v>
      </c>
      <c r="DG653" s="6">
        <f>+IFERROR(VALUE(RIGHT(Tabla19[[#This Row],[B2B]],6)),"")</f>
        <v>5166</v>
      </c>
      <c r="DH653" s="6" t="str">
        <f>+IFERROR(VLOOKUP(DF653,Auxiliar!$A:$C,2,0),"")</f>
        <v>MICHELOB</v>
      </c>
      <c r="DI653" s="7" t="str">
        <f>+IFERROR(VLOOKUP(DF653,Auxiliar!$A:$C,3,0),"")</f>
        <v>1b 7% | 3b 22% | 8b 27%</v>
      </c>
      <c r="DK653" s="1"/>
      <c r="DL653" s="1"/>
      <c r="DM653" s="6" t="str">
        <f>+IFERROR(VALUE(RIGHT(Tabla20[[#This Row],[B2B]],6)),"")</f>
        <v/>
      </c>
      <c r="DN653" s="6" t="str">
        <f>+IFERROR(VLOOKUP(DL653,Auxiliar!$A:$C,2,0),"")</f>
        <v/>
      </c>
      <c r="DO653" s="7" t="str">
        <f>+IFERROR(VLOOKUP(DL653,Auxiliar!$A:$C,3,0),"")</f>
        <v/>
      </c>
      <c r="DQ653" s="1">
        <v>5153</v>
      </c>
      <c r="DR653" s="12" t="s">
        <v>24</v>
      </c>
      <c r="DS653" s="6">
        <f>+IFERROR(VALUE(RIGHT(Tabla21[[#This Row],[B2B]],6)),"")</f>
        <v>5153</v>
      </c>
      <c r="DT653" s="6" t="str">
        <f>+IFERROR(VLOOKUP(DR653,Auxiliar!$A:$C,2,0),"")</f>
        <v>CORONA PORRON</v>
      </c>
      <c r="DU653" s="7" t="str">
        <f>+IFERROR(VLOOKUP(DR653,Auxiliar!$A:$C,3,0),"")</f>
        <v>1b 5% | 20b 0%</v>
      </c>
      <c r="DW653" s="1">
        <v>2948</v>
      </c>
      <c r="DX653" s="12" t="s">
        <v>43</v>
      </c>
      <c r="DY653" s="6">
        <f>+IFERROR(VALUE(RIGHT(Tabla22[[#This Row],[B2B]],6)),"")</f>
        <v>2948</v>
      </c>
      <c r="DZ653" s="6" t="str">
        <f>+IFERROR(VLOOKUP(DX653,Auxiliar!$A:$C,2,0),"")</f>
        <v xml:space="preserve">VALUE LATA </v>
      </c>
      <c r="EA653" s="7" t="str">
        <f>+IFERROR(VLOOKUP(DX653,Auxiliar!$A:$C,3,0),"")</f>
        <v>1b 15% | 100b 18%</v>
      </c>
      <c r="EC653" s="1">
        <v>2935</v>
      </c>
      <c r="ED653" s="12" t="s">
        <v>47</v>
      </c>
      <c r="EE653" s="6">
        <f>+IFERROR(VALUE(RIGHT(Tabla23[[#This Row],[B2B]],6)),"")</f>
        <v>2935</v>
      </c>
      <c r="EF653" s="6" t="str">
        <f>+IFERROR(VLOOKUP(ED653,Auxiliar!$A:$C,2,0),"")</f>
        <v>VALUE LATON</v>
      </c>
      <c r="EG653" s="7" t="str">
        <f>+IFERROR(VLOOKUP(ED653,Auxiliar!$A:$C,3,0),"")</f>
        <v>1b 10% | 5b 15% | 192b 0%</v>
      </c>
      <c r="EI653" s="1"/>
      <c r="EJ653" s="12"/>
      <c r="EK653" s="6" t="str">
        <f>+IFERROR(VALUE(RIGHT(Tabla24[[#This Row],[B2B]],6)),"")</f>
        <v/>
      </c>
      <c r="EL653" s="6" t="str">
        <f>+IFERROR(VLOOKUP(EJ653,Auxiliar!$A:$C,2,0),"")</f>
        <v/>
      </c>
      <c r="EM653" s="7" t="str">
        <f>+IFERROR(VLOOKUP(EJ653,Auxiliar!$A:$C,3,0),"")</f>
        <v/>
      </c>
      <c r="EO653" s="1"/>
      <c r="EP653" s="12"/>
      <c r="EQ653" s="6" t="str">
        <f>+IFERROR(VALUE(RIGHT(Tabla25[[#This Row],[B2B]],6)),"")</f>
        <v/>
      </c>
      <c r="ER653" s="6" t="str">
        <f>+IFERROR(VLOOKUP(EP653,Auxiliar!$A:$C,2,0),"")</f>
        <v/>
      </c>
      <c r="ES653" s="7" t="str">
        <f>+IFERROR(VLOOKUP(EP653,Auxiliar!$A:$C,3,0),"")</f>
        <v/>
      </c>
      <c r="EU653" s="1"/>
      <c r="EV653" s="12"/>
      <c r="EW653" s="6" t="str">
        <f>+IFERROR(VALUE(RIGHT(Tabla26[[#This Row],[B2B]],6)),"")</f>
        <v/>
      </c>
      <c r="EX653" s="6" t="str">
        <f>+IFERROR(VLOOKUP(EV653,Auxiliar!$A:$C,2,0),"")</f>
        <v/>
      </c>
      <c r="EY653" s="7" t="str">
        <f>+IFERROR(VLOOKUP(EV653,Auxiliar!$A:$C,3,0),"")</f>
        <v/>
      </c>
      <c r="EZ653" s="1"/>
      <c r="FA653" s="12"/>
      <c r="FB653" s="6" t="str">
        <f>+IFERROR(VALUE(RIGHT(Tabla27[[#This Row],[B2B]],6)),"")</f>
        <v/>
      </c>
      <c r="FC653" s="6" t="str">
        <f>+IFERROR(VLOOKUP(FA653,Auxiliar!$A:$C,2,0),"")</f>
        <v/>
      </c>
      <c r="FD653" s="7" t="str">
        <f>+IFERROR(VLOOKUP(FA653,Auxiliar!$A:$C,3,0),"")</f>
        <v/>
      </c>
      <c r="FE653" s="1"/>
      <c r="FF653" s="12"/>
      <c r="FG653" s="6" t="str">
        <f>+IFERROR(VALUE(RIGHT(Tabla28[[#This Row],[B2B]],6)),"")</f>
        <v/>
      </c>
      <c r="FH653" s="6" t="str">
        <f>+IFERROR(VLOOKUP(FF653,Auxiliar!$A:$C,2,0),"")</f>
        <v/>
      </c>
      <c r="FI653" s="7" t="str">
        <f>+IFERROR(VLOOKUP(FF653,Auxiliar!$A:$C,3,0),"")</f>
        <v/>
      </c>
      <c r="FJ653" s="1"/>
      <c r="FK653" s="12"/>
      <c r="FL653" s="6" t="str">
        <f>+IFERROR(VALUE(RIGHT(Tabla29[[#This Row],[B2B]],6)),"")</f>
        <v/>
      </c>
      <c r="FM653" s="6" t="str">
        <f>+IFERROR(VLOOKUP(FK653,Auxiliar!$A:$C,2,0),"")</f>
        <v/>
      </c>
      <c r="FN653" s="7" t="str">
        <f>+IFERROR(VLOOKUP(FK653,Auxiliar!$A:$C,3,0),"")</f>
        <v/>
      </c>
      <c r="FO653" s="1"/>
      <c r="FP653" s="12"/>
      <c r="FQ653" s="6" t="str">
        <f>+IFERROR(VALUE(RIGHT(Tabla30[[#This Row],[B2B]],6)),"")</f>
        <v/>
      </c>
      <c r="FR653" s="6" t="str">
        <f>+IFERROR(VLOOKUP(FP653,Auxiliar!$A:$C,2,0),"")</f>
        <v/>
      </c>
      <c r="FS653" s="7"/>
      <c r="FT653" s="1"/>
      <c r="FU653" s="12"/>
      <c r="FV653" s="6" t="str">
        <f>+IFERROR(VALUE(RIGHT(Tabla31[[#This Row],[B2B]],6)),"")</f>
        <v/>
      </c>
      <c r="FW653" s="6" t="str">
        <f>+IFERROR(VLOOKUP(FU653,Auxiliar!$A:$C,2,0),"")</f>
        <v/>
      </c>
      <c r="FX653" s="7" t="str">
        <f>+IFERROR(VLOOKUP(FU653,Auxiliar!$A:$C,3,0),"")</f>
        <v/>
      </c>
      <c r="FY653" s="1"/>
      <c r="FZ653" s="12"/>
      <c r="GA653" s="6" t="str">
        <f>+IFERROR(VALUE(RIGHT(Tabla32[[#This Row],[B2B]],6)),"")</f>
        <v/>
      </c>
      <c r="GB653" s="6" t="str">
        <f>+IFERROR(VLOOKUP(FZ653,Auxiliar!$A:$C,2,0),"")</f>
        <v/>
      </c>
      <c r="GC653" s="7" t="str">
        <f>+IFERROR(VLOOKUP(FZ653,Auxiliar!$A:$C,3,0),"")</f>
        <v/>
      </c>
      <c r="GD653" s="1"/>
      <c r="GE653" s="12"/>
      <c r="GF653" s="6" t="str">
        <f>+IFERROR(VALUE(RIGHT(Tabla33[[#This Row],[B2B]],6)),"")</f>
        <v/>
      </c>
      <c r="GG653" s="6" t="str">
        <f>+IFERROR(VLOOKUP(GE653,Auxiliar!$A:$C,2,0),"")</f>
        <v/>
      </c>
      <c r="GH653" s="7" t="str">
        <f>+IFERROR(VLOOKUP(GE653,Auxiliar!$A:$C,3,0),"")</f>
        <v/>
      </c>
    </row>
    <row r="654" spans="1:190" x14ac:dyDescent="0.25">
      <c r="A654" s="1"/>
      <c r="B654" s="1"/>
      <c r="C654" t="str">
        <f>+IFERROR(VLOOKUP(B654,Auxiliar!$A:$C,2,0),"")</f>
        <v/>
      </c>
      <c r="D654" s="5" t="str">
        <f>+IFERROR(VLOOKUP(B654,Auxiliar!$A:$C,3,0),"")</f>
        <v/>
      </c>
      <c r="S654" s="1">
        <v>6419</v>
      </c>
      <c r="T654" s="1" t="s">
        <v>9</v>
      </c>
      <c r="U654" s="6">
        <f>+IFERROR(VALUE(RIGHT(Tabla4[[#This Row],[B2B]],6)),"")</f>
        <v>6419</v>
      </c>
      <c r="V654" s="6" t="str">
        <f>+IFERROR(VLOOKUP(T654,Auxiliar!$A:$C,2,0),"")</f>
        <v>CORE</v>
      </c>
      <c r="W654" s="7" t="str">
        <f>+IFERROR(VLOOKUP(T654,Auxiliar!$A:$C,3,0),"")</f>
        <v>0b 1% | 2b 5% | 4b 6%</v>
      </c>
      <c r="AK654" s="1">
        <v>6196</v>
      </c>
      <c r="AL654" s="1" t="s">
        <v>30</v>
      </c>
      <c r="AM654" s="6">
        <f>+IFERROR(VALUE(RIGHT(Tabla7[[#This Row],[B2B]],6)),"")</f>
        <v>6196</v>
      </c>
      <c r="AN654" s="6" t="str">
        <f>+IFERROR(VLOOKUP(AL654,Auxiliar!$A:$C,2,0),"")</f>
        <v>LATONES</v>
      </c>
      <c r="AO654" s="7" t="str">
        <f>+IFERROR(VLOOKUP(AL654,Auxiliar!$A:$C,3,0),"")</f>
        <v>1b 4% | 5b 7% | 97b 0%</v>
      </c>
      <c r="AW654" s="1"/>
      <c r="AX654" s="1" t="s">
        <v>32</v>
      </c>
      <c r="AY654" s="6" t="str">
        <f>+IFERROR(VALUE(RIGHT(Tabla9[[#This Row],[B2B]],6)),"")</f>
        <v/>
      </c>
      <c r="AZ654" s="6" t="str">
        <f>+IFERROR(VLOOKUP(AX654,Auxiliar!$A:$C,2,0),"")</f>
        <v>LATONES</v>
      </c>
      <c r="BA654" s="7" t="str">
        <f>+IFERROR(VLOOKUP(AX654,Auxiliar!$A:$C,3,0),"")</f>
        <v>2b 3% | 4b 4% | 6b 5% | 10b 8%  | 385b 0%</v>
      </c>
      <c r="BI654" s="1"/>
      <c r="BJ654" s="1"/>
      <c r="BK654" s="6" t="str">
        <f>+IFERROR(VALUE(RIGHT(Tabla11[[#This Row],[B2B]],6)),"")</f>
        <v/>
      </c>
      <c r="BL654" s="6" t="str">
        <f>+IFERROR(VLOOKUP(BJ654,Auxiliar!$A:$C,2,0),"")</f>
        <v/>
      </c>
      <c r="BM654" s="7" t="str">
        <f>+IFERROR(VLOOKUP(BJ654,Auxiliar!$A:$C,3,0),"")</f>
        <v/>
      </c>
      <c r="BO654" s="1">
        <v>2941</v>
      </c>
      <c r="BP654" s="1" t="s">
        <v>39</v>
      </c>
      <c r="BQ654" s="6">
        <f>+IFERROR(VALUE(RIGHT(Tabla12[[#This Row],[B2B]],6)),"")</f>
        <v>2941</v>
      </c>
      <c r="BR654" s="6" t="str">
        <f>+IFERROR(VLOOKUP(BP654,Auxiliar!$A:$C,2,0),"")</f>
        <v>VALUE LITRO</v>
      </c>
      <c r="BS654" s="7" t="str">
        <f>+IFERROR(VLOOKUP(BP654,Auxiliar!$A:$C,3,0),"")</f>
        <v>1b 12%</v>
      </c>
      <c r="CA654" s="1">
        <v>5216</v>
      </c>
      <c r="CB654" s="1" t="s">
        <v>35</v>
      </c>
      <c r="CC654" s="6">
        <f>+IFERROR(VALUE(RIGHT(Tabla14[[#This Row],[B2B]],6)),"")</f>
        <v>5216</v>
      </c>
      <c r="CD654" s="6" t="str">
        <f>+IFERROR(VLOOKUP(CB654,Auxiliar!$A:$C,2,0),"")</f>
        <v>Corona 710cc</v>
      </c>
      <c r="CE654" s="7" t="str">
        <f>+IFERROR(VLOOKUP(CB654,Auxiliar!$A:$C,3,0),"")</f>
        <v>1b 10% | 85b 0%</v>
      </c>
      <c r="CG654" s="1"/>
      <c r="CH654" s="1"/>
      <c r="CI654" s="6" t="str">
        <f>+IFERROR(VALUE(RIGHT(Tabla15[[#This Row],[B2B]],6)),"")</f>
        <v/>
      </c>
      <c r="CJ654" s="6" t="str">
        <f>+IFERROR(VLOOKUP(CH654,Auxiliar!$A:$C,2,0),"")</f>
        <v/>
      </c>
      <c r="CK654" s="7" t="str">
        <f>+IFERROR(VLOOKUP(CH654,Auxiliar!$A:$C,3,0),"")</f>
        <v/>
      </c>
      <c r="CM654" s="1">
        <v>5169</v>
      </c>
      <c r="CN654" s="1" t="s">
        <v>20</v>
      </c>
      <c r="CO654" s="6">
        <v>5169</v>
      </c>
      <c r="CP654" s="6" t="s">
        <v>20</v>
      </c>
      <c r="CQ654" s="7" t="s">
        <v>21</v>
      </c>
      <c r="CS654" s="1"/>
      <c r="CT654" s="1"/>
      <c r="CU654" s="6" t="str">
        <f>+IFERROR(VALUE(RIGHT(Tabla17[[#This Row],[B2B]],6)),"")</f>
        <v/>
      </c>
      <c r="CV654" s="6" t="str">
        <f>+IFERROR(VLOOKUP(CT654,Auxiliar!$A:$C,2,0),"")</f>
        <v/>
      </c>
      <c r="CW654" s="7" t="str">
        <f>+IFERROR(VLOOKUP(CT654,Auxiliar!$A:$C,3,0),"")</f>
        <v/>
      </c>
      <c r="CY654" s="1">
        <v>5169</v>
      </c>
      <c r="CZ654" s="1" t="s">
        <v>16</v>
      </c>
      <c r="DA654" s="6">
        <f>+IFERROR(VALUE(RIGHT(Tabla18[[#This Row],[B2B]],6)),"")</f>
        <v>5169</v>
      </c>
      <c r="DB654" s="6" t="str">
        <f>+IFERROR(VLOOKUP(CZ654,Auxiliar!$A:$C,2,0),"")</f>
        <v>PREMIUM</v>
      </c>
      <c r="DC654" s="7" t="str">
        <f>+IFERROR(VLOOKUP(CZ654,Auxiliar!$A:$C,3,0),"")</f>
        <v>0b 0% | 2b 2% | 5b 3,5% | 10b 5%</v>
      </c>
      <c r="DE654" s="1">
        <v>5169</v>
      </c>
      <c r="DF654" s="1" t="s">
        <v>19</v>
      </c>
      <c r="DG654" s="6">
        <f>+IFERROR(VALUE(RIGHT(Tabla19[[#This Row],[B2B]],6)),"")</f>
        <v>5169</v>
      </c>
      <c r="DH654" s="6" t="str">
        <f>+IFERROR(VLOOKUP(DF654,Auxiliar!$A:$C,2,0),"")</f>
        <v>MICHELOB</v>
      </c>
      <c r="DI654" s="7" t="str">
        <f>+IFERROR(VLOOKUP(DF654,Auxiliar!$A:$C,3,0),"")</f>
        <v>1b 7% | 3b 22% | 8b 27%</v>
      </c>
      <c r="DK654" s="1"/>
      <c r="DL654" s="1"/>
      <c r="DM654" s="6" t="str">
        <f>+IFERROR(VALUE(RIGHT(Tabla20[[#This Row],[B2B]],6)),"")</f>
        <v/>
      </c>
      <c r="DN654" s="6" t="str">
        <f>+IFERROR(VLOOKUP(DL654,Auxiliar!$A:$C,2,0),"")</f>
        <v/>
      </c>
      <c r="DO654" s="7" t="str">
        <f>+IFERROR(VLOOKUP(DL654,Auxiliar!$A:$C,3,0),"")</f>
        <v/>
      </c>
      <c r="DQ654" s="1">
        <v>5166</v>
      </c>
      <c r="DR654" s="12" t="s">
        <v>24</v>
      </c>
      <c r="DS654" s="6">
        <f>+IFERROR(VALUE(RIGHT(Tabla21[[#This Row],[B2B]],6)),"")</f>
        <v>5166</v>
      </c>
      <c r="DT654" s="6" t="str">
        <f>+IFERROR(VLOOKUP(DR654,Auxiliar!$A:$C,2,0),"")</f>
        <v>CORONA PORRON</v>
      </c>
      <c r="DU654" s="7" t="str">
        <f>+IFERROR(VLOOKUP(DR654,Auxiliar!$A:$C,3,0),"")</f>
        <v>1b 5% | 20b 0%</v>
      </c>
      <c r="DW654" s="1">
        <v>2962</v>
      </c>
      <c r="DX654" s="12" t="s">
        <v>43</v>
      </c>
      <c r="DY654" s="6">
        <f>+IFERROR(VALUE(RIGHT(Tabla22[[#This Row],[B2B]],6)),"")</f>
        <v>2962</v>
      </c>
      <c r="DZ654" s="6" t="str">
        <f>+IFERROR(VLOOKUP(DX654,Auxiliar!$A:$C,2,0),"")</f>
        <v xml:space="preserve">VALUE LATA </v>
      </c>
      <c r="EA654" s="7" t="str">
        <f>+IFERROR(VLOOKUP(DX654,Auxiliar!$A:$C,3,0),"")</f>
        <v>1b 15% | 100b 18%</v>
      </c>
      <c r="EC654" s="1">
        <v>2939</v>
      </c>
      <c r="ED654" s="12" t="s">
        <v>47</v>
      </c>
      <c r="EE654" s="6">
        <f>+IFERROR(VALUE(RIGHT(Tabla23[[#This Row],[B2B]],6)),"")</f>
        <v>2939</v>
      </c>
      <c r="EF654" s="6" t="str">
        <f>+IFERROR(VLOOKUP(ED654,Auxiliar!$A:$C,2,0),"")</f>
        <v>VALUE LATON</v>
      </c>
      <c r="EG654" s="7" t="str">
        <f>+IFERROR(VLOOKUP(ED654,Auxiliar!$A:$C,3,0),"")</f>
        <v>1b 10% | 5b 15% | 192b 0%</v>
      </c>
      <c r="EI654" s="1"/>
      <c r="EJ654" s="12"/>
      <c r="EK654" s="6" t="str">
        <f>+IFERROR(VALUE(RIGHT(Tabla24[[#This Row],[B2B]],6)),"")</f>
        <v/>
      </c>
      <c r="EL654" s="6" t="str">
        <f>+IFERROR(VLOOKUP(EJ654,Auxiliar!$A:$C,2,0),"")</f>
        <v/>
      </c>
      <c r="EM654" s="7" t="str">
        <f>+IFERROR(VLOOKUP(EJ654,Auxiliar!$A:$C,3,0),"")</f>
        <v/>
      </c>
      <c r="EO654" s="1"/>
      <c r="EP654" s="12"/>
      <c r="EQ654" s="6" t="str">
        <f>+IFERROR(VALUE(RIGHT(Tabla25[[#This Row],[B2B]],6)),"")</f>
        <v/>
      </c>
      <c r="ER654" s="6" t="str">
        <f>+IFERROR(VLOOKUP(EP654,Auxiliar!$A:$C,2,0),"")</f>
        <v/>
      </c>
      <c r="ES654" s="7" t="str">
        <f>+IFERROR(VLOOKUP(EP654,Auxiliar!$A:$C,3,0),"")</f>
        <v/>
      </c>
      <c r="EU654" s="1"/>
      <c r="EV654" s="12"/>
      <c r="EW654" s="6" t="str">
        <f>+IFERROR(VALUE(RIGHT(Tabla26[[#This Row],[B2B]],6)),"")</f>
        <v/>
      </c>
      <c r="EX654" s="6" t="str">
        <f>+IFERROR(VLOOKUP(EV654,Auxiliar!$A:$C,2,0),"")</f>
        <v/>
      </c>
      <c r="EY654" s="7" t="str">
        <f>+IFERROR(VLOOKUP(EV654,Auxiliar!$A:$C,3,0),"")</f>
        <v/>
      </c>
      <c r="EZ654" s="1"/>
      <c r="FA654" s="12"/>
      <c r="FB654" s="6" t="str">
        <f>+IFERROR(VALUE(RIGHT(Tabla27[[#This Row],[B2B]],6)),"")</f>
        <v/>
      </c>
      <c r="FC654" s="6" t="str">
        <f>+IFERROR(VLOOKUP(FA654,Auxiliar!$A:$C,2,0),"")</f>
        <v/>
      </c>
      <c r="FD654" s="7" t="str">
        <f>+IFERROR(VLOOKUP(FA654,Auxiliar!$A:$C,3,0),"")</f>
        <v/>
      </c>
      <c r="FE654" s="1"/>
      <c r="FF654" s="12"/>
      <c r="FG654" s="6" t="str">
        <f>+IFERROR(VALUE(RIGHT(Tabla28[[#This Row],[B2B]],6)),"")</f>
        <v/>
      </c>
      <c r="FH654" s="6" t="str">
        <f>+IFERROR(VLOOKUP(FF654,Auxiliar!$A:$C,2,0),"")</f>
        <v/>
      </c>
      <c r="FI654" s="7" t="str">
        <f>+IFERROR(VLOOKUP(FF654,Auxiliar!$A:$C,3,0),"")</f>
        <v/>
      </c>
      <c r="FJ654" s="1"/>
      <c r="FK654" s="12"/>
      <c r="FL654" s="6" t="str">
        <f>+IFERROR(VALUE(RIGHT(Tabla29[[#This Row],[B2B]],6)),"")</f>
        <v/>
      </c>
      <c r="FM654" s="6" t="str">
        <f>+IFERROR(VLOOKUP(FK654,Auxiliar!$A:$C,2,0),"")</f>
        <v/>
      </c>
      <c r="FN654" s="7" t="str">
        <f>+IFERROR(VLOOKUP(FK654,Auxiliar!$A:$C,3,0),"")</f>
        <v/>
      </c>
      <c r="FO654" s="1"/>
      <c r="FP654" s="12"/>
      <c r="FQ654" s="6" t="str">
        <f>+IFERROR(VALUE(RIGHT(Tabla30[[#This Row],[B2B]],6)),"")</f>
        <v/>
      </c>
      <c r="FR654" s="6" t="str">
        <f>+IFERROR(VLOOKUP(FP654,Auxiliar!$A:$C,2,0),"")</f>
        <v/>
      </c>
      <c r="FS654" s="7"/>
      <c r="FT654" s="1"/>
      <c r="FU654" s="12"/>
      <c r="FV654" s="6" t="str">
        <f>+IFERROR(VALUE(RIGHT(Tabla31[[#This Row],[B2B]],6)),"")</f>
        <v/>
      </c>
      <c r="FW654" s="6" t="str">
        <f>+IFERROR(VLOOKUP(FU654,Auxiliar!$A:$C,2,0),"")</f>
        <v/>
      </c>
      <c r="FX654" s="7" t="str">
        <f>+IFERROR(VLOOKUP(FU654,Auxiliar!$A:$C,3,0),"")</f>
        <v/>
      </c>
      <c r="FY654" s="1"/>
      <c r="FZ654" s="12"/>
      <c r="GA654" s="6" t="str">
        <f>+IFERROR(VALUE(RIGHT(Tabla32[[#This Row],[B2B]],6)),"")</f>
        <v/>
      </c>
      <c r="GB654" s="6" t="str">
        <f>+IFERROR(VLOOKUP(FZ654,Auxiliar!$A:$C,2,0),"")</f>
        <v/>
      </c>
      <c r="GC654" s="7" t="str">
        <f>+IFERROR(VLOOKUP(FZ654,Auxiliar!$A:$C,3,0),"")</f>
        <v/>
      </c>
      <c r="GD654" s="1"/>
      <c r="GE654" s="12"/>
      <c r="GF654" s="6" t="str">
        <f>+IFERROR(VALUE(RIGHT(Tabla33[[#This Row],[B2B]],6)),"")</f>
        <v/>
      </c>
      <c r="GG654" s="6" t="str">
        <f>+IFERROR(VLOOKUP(GE654,Auxiliar!$A:$C,2,0),"")</f>
        <v/>
      </c>
      <c r="GH654" s="7" t="str">
        <f>+IFERROR(VLOOKUP(GE654,Auxiliar!$A:$C,3,0),"")</f>
        <v/>
      </c>
    </row>
    <row r="655" spans="1:190" x14ac:dyDescent="0.25">
      <c r="A655" s="1"/>
      <c r="B655" s="1"/>
      <c r="C655" t="str">
        <f>+IFERROR(VLOOKUP(B655,Auxiliar!$A:$C,2,0),"")</f>
        <v/>
      </c>
      <c r="D655" s="5" t="str">
        <f>+IFERROR(VLOOKUP(B655,Auxiliar!$A:$C,3,0),"")</f>
        <v/>
      </c>
      <c r="S655" s="1">
        <v>6420</v>
      </c>
      <c r="T655" s="1" t="s">
        <v>9</v>
      </c>
      <c r="U655" s="6">
        <f>+IFERROR(VALUE(RIGHT(Tabla4[[#This Row],[B2B]],6)),"")</f>
        <v>6420</v>
      </c>
      <c r="V655" s="6" t="str">
        <f>+IFERROR(VLOOKUP(T655,Auxiliar!$A:$C,2,0),"")</f>
        <v>CORE</v>
      </c>
      <c r="W655" s="7" t="str">
        <f>+IFERROR(VLOOKUP(T655,Auxiliar!$A:$C,3,0),"")</f>
        <v>0b 1% | 2b 5% | 4b 6%</v>
      </c>
      <c r="AK655" s="1">
        <v>6206</v>
      </c>
      <c r="AL655" s="1" t="s">
        <v>30</v>
      </c>
      <c r="AM655" s="6">
        <f>+IFERROR(VALUE(RIGHT(Tabla7[[#This Row],[B2B]],6)),"")</f>
        <v>6206</v>
      </c>
      <c r="AN655" s="6" t="str">
        <f>+IFERROR(VLOOKUP(AL655,Auxiliar!$A:$C,2,0),"")</f>
        <v>LATONES</v>
      </c>
      <c r="AO655" s="7" t="str">
        <f>+IFERROR(VLOOKUP(AL655,Auxiliar!$A:$C,3,0),"")</f>
        <v>1b 4% | 5b 7% | 97b 0%</v>
      </c>
      <c r="AW655" s="1"/>
      <c r="AX655" s="1" t="s">
        <v>32</v>
      </c>
      <c r="AY655" s="6" t="str">
        <f>+IFERROR(VALUE(RIGHT(Tabla9[[#This Row],[B2B]],6)),"")</f>
        <v/>
      </c>
      <c r="AZ655" s="6" t="str">
        <f>+IFERROR(VLOOKUP(AX655,Auxiliar!$A:$C,2,0),"")</f>
        <v>LATONES</v>
      </c>
      <c r="BA655" s="7" t="str">
        <f>+IFERROR(VLOOKUP(AX655,Auxiliar!$A:$C,3,0),"")</f>
        <v>2b 3% | 4b 4% | 6b 5% | 10b 8%  | 385b 0%</v>
      </c>
      <c r="BI655" s="1"/>
      <c r="BJ655" s="1"/>
      <c r="BK655" s="6" t="str">
        <f>+IFERROR(VALUE(RIGHT(Tabla11[[#This Row],[B2B]],6)),"")</f>
        <v/>
      </c>
      <c r="BL655" s="6" t="str">
        <f>+IFERROR(VLOOKUP(BJ655,Auxiliar!$A:$C,2,0),"")</f>
        <v/>
      </c>
      <c r="BM655" s="7" t="str">
        <f>+IFERROR(VLOOKUP(BJ655,Auxiliar!$A:$C,3,0),"")</f>
        <v/>
      </c>
      <c r="BO655" s="1">
        <v>2946</v>
      </c>
      <c r="BP655" s="1" t="s">
        <v>39</v>
      </c>
      <c r="BQ655" s="6">
        <f>+IFERROR(VALUE(RIGHT(Tabla12[[#This Row],[B2B]],6)),"")</f>
        <v>2946</v>
      </c>
      <c r="BR655" s="6" t="str">
        <f>+IFERROR(VLOOKUP(BP655,Auxiliar!$A:$C,2,0),"")</f>
        <v>VALUE LITRO</v>
      </c>
      <c r="BS655" s="7" t="str">
        <f>+IFERROR(VLOOKUP(BP655,Auxiliar!$A:$C,3,0),"")</f>
        <v>1b 12%</v>
      </c>
      <c r="CA655" s="1">
        <v>5220</v>
      </c>
      <c r="CB655" s="1" t="s">
        <v>35</v>
      </c>
      <c r="CC655" s="6">
        <f>+IFERROR(VALUE(RIGHT(Tabla14[[#This Row],[B2B]],6)),"")</f>
        <v>5220</v>
      </c>
      <c r="CD655" s="6" t="str">
        <f>+IFERROR(VLOOKUP(CB655,Auxiliar!$A:$C,2,0),"")</f>
        <v>Corona 710cc</v>
      </c>
      <c r="CE655" s="7" t="str">
        <f>+IFERROR(VLOOKUP(CB655,Auxiliar!$A:$C,3,0),"")</f>
        <v>1b 10% | 85b 0%</v>
      </c>
      <c r="CG655" s="1"/>
      <c r="CH655" s="1"/>
      <c r="CI655" s="6" t="str">
        <f>+IFERROR(VALUE(RIGHT(Tabla15[[#This Row],[B2B]],6)),"")</f>
        <v/>
      </c>
      <c r="CJ655" s="6" t="str">
        <f>+IFERROR(VLOOKUP(CH655,Auxiliar!$A:$C,2,0),"")</f>
        <v/>
      </c>
      <c r="CK655" s="7" t="str">
        <f>+IFERROR(VLOOKUP(CH655,Auxiliar!$A:$C,3,0),"")</f>
        <v/>
      </c>
      <c r="CM655" s="1">
        <v>5171</v>
      </c>
      <c r="CN655" s="1" t="s">
        <v>20</v>
      </c>
      <c r="CO655" s="6">
        <v>5171</v>
      </c>
      <c r="CP655" s="6" t="s">
        <v>20</v>
      </c>
      <c r="CQ655" s="7" t="s">
        <v>21</v>
      </c>
      <c r="CS655" s="1"/>
      <c r="CT655" s="1"/>
      <c r="CU655" s="6" t="str">
        <f>+IFERROR(VALUE(RIGHT(Tabla17[[#This Row],[B2B]],6)),"")</f>
        <v/>
      </c>
      <c r="CV655" s="6" t="str">
        <f>+IFERROR(VLOOKUP(CT655,Auxiliar!$A:$C,2,0),"")</f>
        <v/>
      </c>
      <c r="CW655" s="7" t="str">
        <f>+IFERROR(VLOOKUP(CT655,Auxiliar!$A:$C,3,0),"")</f>
        <v/>
      </c>
      <c r="CY655" s="1">
        <v>5171</v>
      </c>
      <c r="CZ655" s="1" t="s">
        <v>16</v>
      </c>
      <c r="DA655" s="6">
        <f>+IFERROR(VALUE(RIGHT(Tabla18[[#This Row],[B2B]],6)),"")</f>
        <v>5171</v>
      </c>
      <c r="DB655" s="6" t="str">
        <f>+IFERROR(VLOOKUP(CZ655,Auxiliar!$A:$C,2,0),"")</f>
        <v>PREMIUM</v>
      </c>
      <c r="DC655" s="7" t="str">
        <f>+IFERROR(VLOOKUP(CZ655,Auxiliar!$A:$C,3,0),"")</f>
        <v>0b 0% | 2b 2% | 5b 3,5% | 10b 5%</v>
      </c>
      <c r="DE655" s="1">
        <v>5171</v>
      </c>
      <c r="DF655" s="1" t="s">
        <v>19</v>
      </c>
      <c r="DG655" s="6">
        <f>+IFERROR(VALUE(RIGHT(Tabla19[[#This Row],[B2B]],6)),"")</f>
        <v>5171</v>
      </c>
      <c r="DH655" s="6" t="str">
        <f>+IFERROR(VLOOKUP(DF655,Auxiliar!$A:$C,2,0),"")</f>
        <v>MICHELOB</v>
      </c>
      <c r="DI655" s="7" t="str">
        <f>+IFERROR(VLOOKUP(DF655,Auxiliar!$A:$C,3,0),"")</f>
        <v>1b 7% | 3b 22% | 8b 27%</v>
      </c>
      <c r="DK655" s="1"/>
      <c r="DL655" s="1"/>
      <c r="DM655" s="6" t="str">
        <f>+IFERROR(VALUE(RIGHT(Tabla20[[#This Row],[B2B]],6)),"")</f>
        <v/>
      </c>
      <c r="DN655" s="6" t="str">
        <f>+IFERROR(VLOOKUP(DL655,Auxiliar!$A:$C,2,0),"")</f>
        <v/>
      </c>
      <c r="DO655" s="7" t="str">
        <f>+IFERROR(VLOOKUP(DL655,Auxiliar!$A:$C,3,0),"")</f>
        <v/>
      </c>
      <c r="DQ655" s="1">
        <v>5169</v>
      </c>
      <c r="DR655" s="12" t="s">
        <v>24</v>
      </c>
      <c r="DS655" s="6">
        <f>+IFERROR(VALUE(RIGHT(Tabla21[[#This Row],[B2B]],6)),"")</f>
        <v>5169</v>
      </c>
      <c r="DT655" s="6" t="str">
        <f>+IFERROR(VLOOKUP(DR655,Auxiliar!$A:$C,2,0),"")</f>
        <v>CORONA PORRON</v>
      </c>
      <c r="DU655" s="7" t="str">
        <f>+IFERROR(VLOOKUP(DR655,Auxiliar!$A:$C,3,0),"")</f>
        <v>1b 5% | 20b 0%</v>
      </c>
      <c r="DW655" s="1">
        <v>11896</v>
      </c>
      <c r="DX655" s="12" t="s">
        <v>43</v>
      </c>
      <c r="DY655" s="6">
        <f>+IFERROR(VALUE(RIGHT(Tabla22[[#This Row],[B2B]],6)),"")</f>
        <v>11896</v>
      </c>
      <c r="DZ655" s="6" t="str">
        <f>+IFERROR(VLOOKUP(DX655,Auxiliar!$A:$C,2,0),"")</f>
        <v xml:space="preserve">VALUE LATA </v>
      </c>
      <c r="EA655" s="7" t="str">
        <f>+IFERROR(VLOOKUP(DX655,Auxiliar!$A:$C,3,0),"")</f>
        <v>1b 15% | 100b 18%</v>
      </c>
      <c r="EC655" s="1">
        <v>2941</v>
      </c>
      <c r="ED655" s="12" t="s">
        <v>47</v>
      </c>
      <c r="EE655" s="6">
        <f>+IFERROR(VALUE(RIGHT(Tabla23[[#This Row],[B2B]],6)),"")</f>
        <v>2941</v>
      </c>
      <c r="EF655" s="6" t="str">
        <f>+IFERROR(VLOOKUP(ED655,Auxiliar!$A:$C,2,0),"")</f>
        <v>VALUE LATON</v>
      </c>
      <c r="EG655" s="7" t="str">
        <f>+IFERROR(VLOOKUP(ED655,Auxiliar!$A:$C,3,0),"")</f>
        <v>1b 10% | 5b 15% | 192b 0%</v>
      </c>
      <c r="EI655" s="1"/>
      <c r="EJ655" s="12"/>
      <c r="EK655" s="6" t="str">
        <f>+IFERROR(VALUE(RIGHT(Tabla24[[#This Row],[B2B]],6)),"")</f>
        <v/>
      </c>
      <c r="EL655" s="6" t="str">
        <f>+IFERROR(VLOOKUP(EJ655,Auxiliar!$A:$C,2,0),"")</f>
        <v/>
      </c>
      <c r="EM655" s="7" t="str">
        <f>+IFERROR(VLOOKUP(EJ655,Auxiliar!$A:$C,3,0),"")</f>
        <v/>
      </c>
      <c r="EO655" s="1"/>
      <c r="EP655" s="12"/>
      <c r="EQ655" s="6" t="str">
        <f>+IFERROR(VALUE(RIGHT(Tabla25[[#This Row],[B2B]],6)),"")</f>
        <v/>
      </c>
      <c r="ER655" s="6" t="str">
        <f>+IFERROR(VLOOKUP(EP655,Auxiliar!$A:$C,2,0),"")</f>
        <v/>
      </c>
      <c r="ES655" s="7" t="str">
        <f>+IFERROR(VLOOKUP(EP655,Auxiliar!$A:$C,3,0),"")</f>
        <v/>
      </c>
      <c r="EU655" s="1"/>
      <c r="EV655" s="12"/>
      <c r="EW655" s="6" t="str">
        <f>+IFERROR(VALUE(RIGHT(Tabla26[[#This Row],[B2B]],6)),"")</f>
        <v/>
      </c>
      <c r="EX655" s="6" t="str">
        <f>+IFERROR(VLOOKUP(EV655,Auxiliar!$A:$C,2,0),"")</f>
        <v/>
      </c>
      <c r="EY655" s="7" t="str">
        <f>+IFERROR(VLOOKUP(EV655,Auxiliar!$A:$C,3,0),"")</f>
        <v/>
      </c>
      <c r="EZ655" s="1"/>
      <c r="FA655" s="12"/>
      <c r="FB655" s="6" t="str">
        <f>+IFERROR(VALUE(RIGHT(Tabla27[[#This Row],[B2B]],6)),"")</f>
        <v/>
      </c>
      <c r="FC655" s="6" t="str">
        <f>+IFERROR(VLOOKUP(FA655,Auxiliar!$A:$C,2,0),"")</f>
        <v/>
      </c>
      <c r="FD655" s="7" t="str">
        <f>+IFERROR(VLOOKUP(FA655,Auxiliar!$A:$C,3,0),"")</f>
        <v/>
      </c>
      <c r="FE655" s="1"/>
      <c r="FF655" s="12"/>
      <c r="FG655" s="6" t="str">
        <f>+IFERROR(VALUE(RIGHT(Tabla28[[#This Row],[B2B]],6)),"")</f>
        <v/>
      </c>
      <c r="FH655" s="6" t="str">
        <f>+IFERROR(VLOOKUP(FF655,Auxiliar!$A:$C,2,0),"")</f>
        <v/>
      </c>
      <c r="FI655" s="7" t="str">
        <f>+IFERROR(VLOOKUP(FF655,Auxiliar!$A:$C,3,0),"")</f>
        <v/>
      </c>
      <c r="FJ655" s="1"/>
      <c r="FK655" s="12"/>
      <c r="FL655" s="6" t="str">
        <f>+IFERROR(VALUE(RIGHT(Tabla29[[#This Row],[B2B]],6)),"")</f>
        <v/>
      </c>
      <c r="FM655" s="6" t="str">
        <f>+IFERROR(VLOOKUP(FK655,Auxiliar!$A:$C,2,0),"")</f>
        <v/>
      </c>
      <c r="FN655" s="7" t="str">
        <f>+IFERROR(VLOOKUP(FK655,Auxiliar!$A:$C,3,0),"")</f>
        <v/>
      </c>
      <c r="FO655" s="1"/>
      <c r="FP655" s="12"/>
      <c r="FQ655" s="6" t="str">
        <f>+IFERROR(VALUE(RIGHT(Tabla30[[#This Row],[B2B]],6)),"")</f>
        <v/>
      </c>
      <c r="FR655" s="6" t="str">
        <f>+IFERROR(VLOOKUP(FP655,Auxiliar!$A:$C,2,0),"")</f>
        <v/>
      </c>
      <c r="FS655" s="7"/>
      <c r="FT655" s="1"/>
      <c r="FU655" s="12"/>
      <c r="FV655" s="6" t="str">
        <f>+IFERROR(VALUE(RIGHT(Tabla31[[#This Row],[B2B]],6)),"")</f>
        <v/>
      </c>
      <c r="FW655" s="6" t="str">
        <f>+IFERROR(VLOOKUP(FU655,Auxiliar!$A:$C,2,0),"")</f>
        <v/>
      </c>
      <c r="FX655" s="7" t="str">
        <f>+IFERROR(VLOOKUP(FU655,Auxiliar!$A:$C,3,0),"")</f>
        <v/>
      </c>
      <c r="FY655" s="1"/>
      <c r="FZ655" s="12"/>
      <c r="GA655" s="6" t="str">
        <f>+IFERROR(VALUE(RIGHT(Tabla32[[#This Row],[B2B]],6)),"")</f>
        <v/>
      </c>
      <c r="GB655" s="6" t="str">
        <f>+IFERROR(VLOOKUP(FZ655,Auxiliar!$A:$C,2,0),"")</f>
        <v/>
      </c>
      <c r="GC655" s="7" t="str">
        <f>+IFERROR(VLOOKUP(FZ655,Auxiliar!$A:$C,3,0),"")</f>
        <v/>
      </c>
      <c r="GD655" s="1"/>
      <c r="GE655" s="12"/>
      <c r="GF655" s="6" t="str">
        <f>+IFERROR(VALUE(RIGHT(Tabla33[[#This Row],[B2B]],6)),"")</f>
        <v/>
      </c>
      <c r="GG655" s="6" t="str">
        <f>+IFERROR(VLOOKUP(GE655,Auxiliar!$A:$C,2,0),"")</f>
        <v/>
      </c>
      <c r="GH655" s="7" t="str">
        <f>+IFERROR(VLOOKUP(GE655,Auxiliar!$A:$C,3,0),"")</f>
        <v/>
      </c>
    </row>
    <row r="656" spans="1:190" x14ac:dyDescent="0.25">
      <c r="A656" s="1"/>
      <c r="B656" s="1"/>
      <c r="C656" t="str">
        <f>+IFERROR(VLOOKUP(B656,Auxiliar!$A:$C,2,0),"")</f>
        <v/>
      </c>
      <c r="D656" s="5" t="str">
        <f>+IFERROR(VLOOKUP(B656,Auxiliar!$A:$C,3,0),"")</f>
        <v/>
      </c>
      <c r="S656" s="1">
        <v>6439</v>
      </c>
      <c r="T656" s="1" t="s">
        <v>9</v>
      </c>
      <c r="U656" s="6">
        <f>+IFERROR(VALUE(RIGHT(Tabla4[[#This Row],[B2B]],6)),"")</f>
        <v>6439</v>
      </c>
      <c r="V656" s="6" t="str">
        <f>+IFERROR(VLOOKUP(T656,Auxiliar!$A:$C,2,0),"")</f>
        <v>CORE</v>
      </c>
      <c r="W656" s="7" t="str">
        <f>+IFERROR(VLOOKUP(T656,Auxiliar!$A:$C,3,0),"")</f>
        <v>0b 1% | 2b 5% | 4b 6%</v>
      </c>
      <c r="AK656" s="1">
        <v>6209</v>
      </c>
      <c r="AL656" s="1" t="s">
        <v>30</v>
      </c>
      <c r="AM656" s="6">
        <f>+IFERROR(VALUE(RIGHT(Tabla7[[#This Row],[B2B]],6)),"")</f>
        <v>6209</v>
      </c>
      <c r="AN656" s="6" t="str">
        <f>+IFERROR(VLOOKUP(AL656,Auxiliar!$A:$C,2,0),"")</f>
        <v>LATONES</v>
      </c>
      <c r="AO656" s="7" t="str">
        <f>+IFERROR(VLOOKUP(AL656,Auxiliar!$A:$C,3,0),"")</f>
        <v>1b 4% | 5b 7% | 97b 0%</v>
      </c>
      <c r="AW656" s="1"/>
      <c r="AX656" s="1" t="s">
        <v>32</v>
      </c>
      <c r="AY656" s="6" t="str">
        <f>+IFERROR(VALUE(RIGHT(Tabla9[[#This Row],[B2B]],6)),"")</f>
        <v/>
      </c>
      <c r="AZ656" s="6" t="str">
        <f>+IFERROR(VLOOKUP(AX656,Auxiliar!$A:$C,2,0),"")</f>
        <v>LATONES</v>
      </c>
      <c r="BA656" s="7" t="str">
        <f>+IFERROR(VLOOKUP(AX656,Auxiliar!$A:$C,3,0),"")</f>
        <v>2b 3% | 4b 4% | 6b 5% | 10b 8%  | 385b 0%</v>
      </c>
      <c r="BI656" s="1"/>
      <c r="BJ656" s="1"/>
      <c r="BK656" s="6" t="str">
        <f>+IFERROR(VALUE(RIGHT(Tabla11[[#This Row],[B2B]],6)),"")</f>
        <v/>
      </c>
      <c r="BL656" s="6" t="str">
        <f>+IFERROR(VLOOKUP(BJ656,Auxiliar!$A:$C,2,0),"")</f>
        <v/>
      </c>
      <c r="BM656" s="7" t="str">
        <f>+IFERROR(VLOOKUP(BJ656,Auxiliar!$A:$C,3,0),"")</f>
        <v/>
      </c>
      <c r="BO656" s="1">
        <v>11889</v>
      </c>
      <c r="BP656" s="1" t="s">
        <v>39</v>
      </c>
      <c r="BQ656" s="6">
        <f>+IFERROR(VALUE(RIGHT(Tabla12[[#This Row],[B2B]],6)),"")</f>
        <v>11889</v>
      </c>
      <c r="BR656" s="6" t="str">
        <f>+IFERROR(VLOOKUP(BP656,Auxiliar!$A:$C,2,0),"")</f>
        <v>VALUE LITRO</v>
      </c>
      <c r="BS656" s="7" t="str">
        <f>+IFERROR(VLOOKUP(BP656,Auxiliar!$A:$C,3,0),"")</f>
        <v>1b 12%</v>
      </c>
      <c r="CA656" s="1">
        <v>5221</v>
      </c>
      <c r="CB656" s="1" t="s">
        <v>35</v>
      </c>
      <c r="CC656" s="6">
        <f>+IFERROR(VALUE(RIGHT(Tabla14[[#This Row],[B2B]],6)),"")</f>
        <v>5221</v>
      </c>
      <c r="CD656" s="6" t="str">
        <f>+IFERROR(VLOOKUP(CB656,Auxiliar!$A:$C,2,0),"")</f>
        <v>Corona 710cc</v>
      </c>
      <c r="CE656" s="7" t="str">
        <f>+IFERROR(VLOOKUP(CB656,Auxiliar!$A:$C,3,0),"")</f>
        <v>1b 10% | 85b 0%</v>
      </c>
      <c r="CG656" s="1"/>
      <c r="CH656" s="1"/>
      <c r="CI656" s="6" t="str">
        <f>+IFERROR(VALUE(RIGHT(Tabla15[[#This Row],[B2B]],6)),"")</f>
        <v/>
      </c>
      <c r="CJ656" s="6" t="str">
        <f>+IFERROR(VLOOKUP(CH656,Auxiliar!$A:$C,2,0),"")</f>
        <v/>
      </c>
      <c r="CK656" s="7" t="str">
        <f>+IFERROR(VLOOKUP(CH656,Auxiliar!$A:$C,3,0),"")</f>
        <v/>
      </c>
      <c r="CM656" s="1">
        <v>5173</v>
      </c>
      <c r="CN656" s="1" t="s">
        <v>20</v>
      </c>
      <c r="CO656" s="6">
        <v>5173</v>
      </c>
      <c r="CP656" s="6" t="s">
        <v>20</v>
      </c>
      <c r="CQ656" s="7" t="s">
        <v>21</v>
      </c>
      <c r="CS656" s="1"/>
      <c r="CT656" s="1"/>
      <c r="CU656" s="6" t="str">
        <f>+IFERROR(VALUE(RIGHT(Tabla17[[#This Row],[B2B]],6)),"")</f>
        <v/>
      </c>
      <c r="CV656" s="6" t="str">
        <f>+IFERROR(VLOOKUP(CT656,Auxiliar!$A:$C,2,0),"")</f>
        <v/>
      </c>
      <c r="CW656" s="7" t="str">
        <f>+IFERROR(VLOOKUP(CT656,Auxiliar!$A:$C,3,0),"")</f>
        <v/>
      </c>
      <c r="CY656" s="1">
        <v>5173</v>
      </c>
      <c r="CZ656" s="1" t="s">
        <v>16</v>
      </c>
      <c r="DA656" s="6">
        <f>+IFERROR(VALUE(RIGHT(Tabla18[[#This Row],[B2B]],6)),"")</f>
        <v>5173</v>
      </c>
      <c r="DB656" s="6" t="str">
        <f>+IFERROR(VLOOKUP(CZ656,Auxiliar!$A:$C,2,0),"")</f>
        <v>PREMIUM</v>
      </c>
      <c r="DC656" s="7" t="str">
        <f>+IFERROR(VLOOKUP(CZ656,Auxiliar!$A:$C,3,0),"")</f>
        <v>0b 0% | 2b 2% | 5b 3,5% | 10b 5%</v>
      </c>
      <c r="DE656" s="1">
        <v>5173</v>
      </c>
      <c r="DF656" s="1" t="s">
        <v>19</v>
      </c>
      <c r="DG656" s="6">
        <f>+IFERROR(VALUE(RIGHT(Tabla19[[#This Row],[B2B]],6)),"")</f>
        <v>5173</v>
      </c>
      <c r="DH656" s="6" t="str">
        <f>+IFERROR(VLOOKUP(DF656,Auxiliar!$A:$C,2,0),"")</f>
        <v>MICHELOB</v>
      </c>
      <c r="DI656" s="7" t="str">
        <f>+IFERROR(VLOOKUP(DF656,Auxiliar!$A:$C,3,0),"")</f>
        <v>1b 7% | 3b 22% | 8b 27%</v>
      </c>
      <c r="DK656" s="1"/>
      <c r="DL656" s="1"/>
      <c r="DM656" s="6" t="str">
        <f>+IFERROR(VALUE(RIGHT(Tabla20[[#This Row],[B2B]],6)),"")</f>
        <v/>
      </c>
      <c r="DN656" s="6" t="str">
        <f>+IFERROR(VLOOKUP(DL656,Auxiliar!$A:$C,2,0),"")</f>
        <v/>
      </c>
      <c r="DO656" s="7" t="str">
        <f>+IFERROR(VLOOKUP(DL656,Auxiliar!$A:$C,3,0),"")</f>
        <v/>
      </c>
      <c r="DQ656" s="1">
        <v>5171</v>
      </c>
      <c r="DR656" s="12" t="s">
        <v>24</v>
      </c>
      <c r="DS656" s="6">
        <f>+IFERROR(VALUE(RIGHT(Tabla21[[#This Row],[B2B]],6)),"")</f>
        <v>5171</v>
      </c>
      <c r="DT656" s="6" t="str">
        <f>+IFERROR(VLOOKUP(DR656,Auxiliar!$A:$C,2,0),"")</f>
        <v>CORONA PORRON</v>
      </c>
      <c r="DU656" s="7" t="str">
        <f>+IFERROR(VLOOKUP(DR656,Auxiliar!$A:$C,3,0),"")</f>
        <v>1b 5% | 20b 0%</v>
      </c>
      <c r="DW656" s="1">
        <v>2976</v>
      </c>
      <c r="DX656" s="12" t="s">
        <v>43</v>
      </c>
      <c r="DY656" s="6">
        <f>+IFERROR(VALUE(RIGHT(Tabla22[[#This Row],[B2B]],6)),"")</f>
        <v>2976</v>
      </c>
      <c r="DZ656" s="6" t="str">
        <f>+IFERROR(VLOOKUP(DX656,Auxiliar!$A:$C,2,0),"")</f>
        <v xml:space="preserve">VALUE LATA </v>
      </c>
      <c r="EA656" s="7" t="str">
        <f>+IFERROR(VLOOKUP(DX656,Auxiliar!$A:$C,3,0),"")</f>
        <v>1b 15% | 100b 18%</v>
      </c>
      <c r="EC656" s="1">
        <v>2946</v>
      </c>
      <c r="ED656" s="12" t="s">
        <v>47</v>
      </c>
      <c r="EE656" s="6">
        <f>+IFERROR(VALUE(RIGHT(Tabla23[[#This Row],[B2B]],6)),"")</f>
        <v>2946</v>
      </c>
      <c r="EF656" s="6" t="str">
        <f>+IFERROR(VLOOKUP(ED656,Auxiliar!$A:$C,2,0),"")</f>
        <v>VALUE LATON</v>
      </c>
      <c r="EG656" s="7" t="str">
        <f>+IFERROR(VLOOKUP(ED656,Auxiliar!$A:$C,3,0),"")</f>
        <v>1b 10% | 5b 15% | 192b 0%</v>
      </c>
      <c r="EI656" s="1"/>
      <c r="EJ656" s="12"/>
      <c r="EK656" s="6" t="str">
        <f>+IFERROR(VALUE(RIGHT(Tabla24[[#This Row],[B2B]],6)),"")</f>
        <v/>
      </c>
      <c r="EL656" s="6" t="str">
        <f>+IFERROR(VLOOKUP(EJ656,Auxiliar!$A:$C,2,0),"")</f>
        <v/>
      </c>
      <c r="EM656" s="7" t="str">
        <f>+IFERROR(VLOOKUP(EJ656,Auxiliar!$A:$C,3,0),"")</f>
        <v/>
      </c>
      <c r="EO656" s="1"/>
      <c r="EP656" s="12"/>
      <c r="EQ656" s="6" t="str">
        <f>+IFERROR(VALUE(RIGHT(Tabla25[[#This Row],[B2B]],6)),"")</f>
        <v/>
      </c>
      <c r="ER656" s="6" t="str">
        <f>+IFERROR(VLOOKUP(EP656,Auxiliar!$A:$C,2,0),"")</f>
        <v/>
      </c>
      <c r="ES656" s="7" t="str">
        <f>+IFERROR(VLOOKUP(EP656,Auxiliar!$A:$C,3,0),"")</f>
        <v/>
      </c>
      <c r="EU656" s="1"/>
      <c r="EV656" s="12"/>
      <c r="EW656" s="6" t="str">
        <f>+IFERROR(VALUE(RIGHT(Tabla26[[#This Row],[B2B]],6)),"")</f>
        <v/>
      </c>
      <c r="EX656" s="6" t="str">
        <f>+IFERROR(VLOOKUP(EV656,Auxiliar!$A:$C,2,0),"")</f>
        <v/>
      </c>
      <c r="EY656" s="7" t="str">
        <f>+IFERROR(VLOOKUP(EV656,Auxiliar!$A:$C,3,0),"")</f>
        <v/>
      </c>
      <c r="EZ656" s="1"/>
      <c r="FA656" s="12"/>
      <c r="FB656" s="6" t="str">
        <f>+IFERROR(VALUE(RIGHT(Tabla27[[#This Row],[B2B]],6)),"")</f>
        <v/>
      </c>
      <c r="FC656" s="6" t="str">
        <f>+IFERROR(VLOOKUP(FA656,Auxiliar!$A:$C,2,0),"")</f>
        <v/>
      </c>
      <c r="FD656" s="7" t="str">
        <f>+IFERROR(VLOOKUP(FA656,Auxiliar!$A:$C,3,0),"")</f>
        <v/>
      </c>
      <c r="FE656" s="1"/>
      <c r="FF656" s="12"/>
      <c r="FG656" s="6" t="str">
        <f>+IFERROR(VALUE(RIGHT(Tabla28[[#This Row],[B2B]],6)),"")</f>
        <v/>
      </c>
      <c r="FH656" s="6" t="str">
        <f>+IFERROR(VLOOKUP(FF656,Auxiliar!$A:$C,2,0),"")</f>
        <v/>
      </c>
      <c r="FI656" s="7" t="str">
        <f>+IFERROR(VLOOKUP(FF656,Auxiliar!$A:$C,3,0),"")</f>
        <v/>
      </c>
      <c r="FJ656" s="1"/>
      <c r="FK656" s="12"/>
      <c r="FL656" s="6" t="str">
        <f>+IFERROR(VALUE(RIGHT(Tabla29[[#This Row],[B2B]],6)),"")</f>
        <v/>
      </c>
      <c r="FM656" s="6" t="str">
        <f>+IFERROR(VLOOKUP(FK656,Auxiliar!$A:$C,2,0),"")</f>
        <v/>
      </c>
      <c r="FN656" s="7" t="str">
        <f>+IFERROR(VLOOKUP(FK656,Auxiliar!$A:$C,3,0),"")</f>
        <v/>
      </c>
      <c r="FO656" s="1"/>
      <c r="FP656" s="12"/>
      <c r="FQ656" s="6" t="str">
        <f>+IFERROR(VALUE(RIGHT(Tabla30[[#This Row],[B2B]],6)),"")</f>
        <v/>
      </c>
      <c r="FR656" s="6" t="str">
        <f>+IFERROR(VLOOKUP(FP656,Auxiliar!$A:$C,2,0),"")</f>
        <v/>
      </c>
      <c r="FS656" s="7"/>
      <c r="FT656" s="1"/>
      <c r="FU656" s="12"/>
      <c r="FV656" s="6" t="str">
        <f>+IFERROR(VALUE(RIGHT(Tabla31[[#This Row],[B2B]],6)),"")</f>
        <v/>
      </c>
      <c r="FW656" s="6" t="str">
        <f>+IFERROR(VLOOKUP(FU656,Auxiliar!$A:$C,2,0),"")</f>
        <v/>
      </c>
      <c r="FX656" s="7" t="str">
        <f>+IFERROR(VLOOKUP(FU656,Auxiliar!$A:$C,3,0),"")</f>
        <v/>
      </c>
      <c r="FY656" s="1"/>
      <c r="FZ656" s="12"/>
      <c r="GA656" s="6" t="str">
        <f>+IFERROR(VALUE(RIGHT(Tabla32[[#This Row],[B2B]],6)),"")</f>
        <v/>
      </c>
      <c r="GB656" s="6" t="str">
        <f>+IFERROR(VLOOKUP(FZ656,Auxiliar!$A:$C,2,0),"")</f>
        <v/>
      </c>
      <c r="GC656" s="7" t="str">
        <f>+IFERROR(VLOOKUP(FZ656,Auxiliar!$A:$C,3,0),"")</f>
        <v/>
      </c>
      <c r="GD656" s="1"/>
      <c r="GE656" s="12"/>
      <c r="GF656" s="6" t="str">
        <f>+IFERROR(VALUE(RIGHT(Tabla33[[#This Row],[B2B]],6)),"")</f>
        <v/>
      </c>
      <c r="GG656" s="6" t="str">
        <f>+IFERROR(VLOOKUP(GE656,Auxiliar!$A:$C,2,0),"")</f>
        <v/>
      </c>
      <c r="GH656" s="7" t="str">
        <f>+IFERROR(VLOOKUP(GE656,Auxiliar!$A:$C,3,0),"")</f>
        <v/>
      </c>
    </row>
    <row r="657" spans="1:190" x14ac:dyDescent="0.25">
      <c r="A657" s="1"/>
      <c r="B657" s="1"/>
      <c r="C657" t="str">
        <f>+IFERROR(VLOOKUP(B657,Auxiliar!$A:$C,2,0),"")</f>
        <v/>
      </c>
      <c r="D657" s="5" t="str">
        <f>+IFERROR(VLOOKUP(B657,Auxiliar!$A:$C,3,0),"")</f>
        <v/>
      </c>
      <c r="S657" s="1">
        <v>6442</v>
      </c>
      <c r="T657" s="1" t="s">
        <v>9</v>
      </c>
      <c r="U657" s="6">
        <f>+IFERROR(VALUE(RIGHT(Tabla4[[#This Row],[B2B]],6)),"")</f>
        <v>6442</v>
      </c>
      <c r="V657" s="6" t="str">
        <f>+IFERROR(VLOOKUP(T657,Auxiliar!$A:$C,2,0),"")</f>
        <v>CORE</v>
      </c>
      <c r="W657" s="7" t="str">
        <f>+IFERROR(VLOOKUP(T657,Auxiliar!$A:$C,3,0),"")</f>
        <v>0b 1% | 2b 5% | 4b 6%</v>
      </c>
      <c r="AK657" s="1">
        <v>6216</v>
      </c>
      <c r="AL657" s="1" t="s">
        <v>30</v>
      </c>
      <c r="AM657" s="6">
        <f>+IFERROR(VALUE(RIGHT(Tabla7[[#This Row],[B2B]],6)),"")</f>
        <v>6216</v>
      </c>
      <c r="AN657" s="6" t="str">
        <f>+IFERROR(VLOOKUP(AL657,Auxiliar!$A:$C,2,0),"")</f>
        <v>LATONES</v>
      </c>
      <c r="AO657" s="7" t="str">
        <f>+IFERROR(VLOOKUP(AL657,Auxiliar!$A:$C,3,0),"")</f>
        <v>1b 4% | 5b 7% | 97b 0%</v>
      </c>
      <c r="AW657" s="1"/>
      <c r="AX657" s="1" t="s">
        <v>32</v>
      </c>
      <c r="AY657" s="6" t="str">
        <f>+IFERROR(VALUE(RIGHT(Tabla9[[#This Row],[B2B]],6)),"")</f>
        <v/>
      </c>
      <c r="AZ657" s="6" t="str">
        <f>+IFERROR(VLOOKUP(AX657,Auxiliar!$A:$C,2,0),"")</f>
        <v>LATONES</v>
      </c>
      <c r="BA657" s="7" t="str">
        <f>+IFERROR(VLOOKUP(AX657,Auxiliar!$A:$C,3,0),"")</f>
        <v>2b 3% | 4b 4% | 6b 5% | 10b 8%  | 385b 0%</v>
      </c>
      <c r="BI657" s="1"/>
      <c r="BJ657" s="1"/>
      <c r="BK657" s="6" t="str">
        <f>+IFERROR(VALUE(RIGHT(Tabla11[[#This Row],[B2B]],6)),"")</f>
        <v/>
      </c>
      <c r="BL657" s="6" t="str">
        <f>+IFERROR(VLOOKUP(BJ657,Auxiliar!$A:$C,2,0),"")</f>
        <v/>
      </c>
      <c r="BM657" s="7" t="str">
        <f>+IFERROR(VLOOKUP(BJ657,Auxiliar!$A:$C,3,0),"")</f>
        <v/>
      </c>
      <c r="BO657" s="1">
        <v>2948</v>
      </c>
      <c r="BP657" s="1" t="s">
        <v>39</v>
      </c>
      <c r="BQ657" s="6">
        <f>+IFERROR(VALUE(RIGHT(Tabla12[[#This Row],[B2B]],6)),"")</f>
        <v>2948</v>
      </c>
      <c r="BR657" s="6" t="str">
        <f>+IFERROR(VLOOKUP(BP657,Auxiliar!$A:$C,2,0),"")</f>
        <v>VALUE LITRO</v>
      </c>
      <c r="BS657" s="7" t="str">
        <f>+IFERROR(VLOOKUP(BP657,Auxiliar!$A:$C,3,0),"")</f>
        <v>1b 12%</v>
      </c>
      <c r="CA657" s="1">
        <v>5228</v>
      </c>
      <c r="CB657" s="1" t="s">
        <v>35</v>
      </c>
      <c r="CC657" s="6">
        <f>+IFERROR(VALUE(RIGHT(Tabla14[[#This Row],[B2B]],6)),"")</f>
        <v>5228</v>
      </c>
      <c r="CD657" s="6" t="str">
        <f>+IFERROR(VLOOKUP(CB657,Auxiliar!$A:$C,2,0),"")</f>
        <v>Corona 710cc</v>
      </c>
      <c r="CE657" s="7" t="str">
        <f>+IFERROR(VLOOKUP(CB657,Auxiliar!$A:$C,3,0),"")</f>
        <v>1b 10% | 85b 0%</v>
      </c>
      <c r="CG657" s="1"/>
      <c r="CH657" s="1"/>
      <c r="CI657" s="6" t="str">
        <f>+IFERROR(VALUE(RIGHT(Tabla15[[#This Row],[B2B]],6)),"")</f>
        <v/>
      </c>
      <c r="CJ657" s="6" t="str">
        <f>+IFERROR(VLOOKUP(CH657,Auxiliar!$A:$C,2,0),"")</f>
        <v/>
      </c>
      <c r="CK657" s="7" t="str">
        <f>+IFERROR(VLOOKUP(CH657,Auxiliar!$A:$C,3,0),"")</f>
        <v/>
      </c>
      <c r="CM657" s="1">
        <v>5176</v>
      </c>
      <c r="CN657" s="1" t="s">
        <v>20</v>
      </c>
      <c r="CO657" s="6">
        <v>5176</v>
      </c>
      <c r="CP657" s="6" t="s">
        <v>20</v>
      </c>
      <c r="CQ657" s="7" t="s">
        <v>21</v>
      </c>
      <c r="CS657" s="1"/>
      <c r="CT657" s="1"/>
      <c r="CU657" s="6" t="str">
        <f>+IFERROR(VALUE(RIGHT(Tabla17[[#This Row],[B2B]],6)),"")</f>
        <v/>
      </c>
      <c r="CV657" s="6" t="str">
        <f>+IFERROR(VLOOKUP(CT657,Auxiliar!$A:$C,2,0),"")</f>
        <v/>
      </c>
      <c r="CW657" s="7" t="str">
        <f>+IFERROR(VLOOKUP(CT657,Auxiliar!$A:$C,3,0),"")</f>
        <v/>
      </c>
      <c r="CY657" s="1">
        <v>5176</v>
      </c>
      <c r="CZ657" s="1" t="s">
        <v>16</v>
      </c>
      <c r="DA657" s="6">
        <f>+IFERROR(VALUE(RIGHT(Tabla18[[#This Row],[B2B]],6)),"")</f>
        <v>5176</v>
      </c>
      <c r="DB657" s="6" t="str">
        <f>+IFERROR(VLOOKUP(CZ657,Auxiliar!$A:$C,2,0),"")</f>
        <v>PREMIUM</v>
      </c>
      <c r="DC657" s="7" t="str">
        <f>+IFERROR(VLOOKUP(CZ657,Auxiliar!$A:$C,3,0),"")</f>
        <v>0b 0% | 2b 2% | 5b 3,5% | 10b 5%</v>
      </c>
      <c r="DE657" s="1">
        <v>5176</v>
      </c>
      <c r="DF657" s="1" t="s">
        <v>19</v>
      </c>
      <c r="DG657" s="6">
        <f>+IFERROR(VALUE(RIGHT(Tabla19[[#This Row],[B2B]],6)),"")</f>
        <v>5176</v>
      </c>
      <c r="DH657" s="6" t="str">
        <f>+IFERROR(VLOOKUP(DF657,Auxiliar!$A:$C,2,0),"")</f>
        <v>MICHELOB</v>
      </c>
      <c r="DI657" s="7" t="str">
        <f>+IFERROR(VLOOKUP(DF657,Auxiliar!$A:$C,3,0),"")</f>
        <v>1b 7% | 3b 22% | 8b 27%</v>
      </c>
      <c r="DK657" s="1"/>
      <c r="DL657" s="1"/>
      <c r="DM657" s="6" t="str">
        <f>+IFERROR(VALUE(RIGHT(Tabla20[[#This Row],[B2B]],6)),"")</f>
        <v/>
      </c>
      <c r="DN657" s="6" t="str">
        <f>+IFERROR(VLOOKUP(DL657,Auxiliar!$A:$C,2,0),"")</f>
        <v/>
      </c>
      <c r="DO657" s="7" t="str">
        <f>+IFERROR(VLOOKUP(DL657,Auxiliar!$A:$C,3,0),"")</f>
        <v/>
      </c>
      <c r="DQ657" s="1">
        <v>5173</v>
      </c>
      <c r="DR657" s="12" t="s">
        <v>24</v>
      </c>
      <c r="DS657" s="6">
        <f>+IFERROR(VALUE(RIGHT(Tabla21[[#This Row],[B2B]],6)),"")</f>
        <v>5173</v>
      </c>
      <c r="DT657" s="6" t="str">
        <f>+IFERROR(VLOOKUP(DR657,Auxiliar!$A:$C,2,0),"")</f>
        <v>CORONA PORRON</v>
      </c>
      <c r="DU657" s="7" t="str">
        <f>+IFERROR(VLOOKUP(DR657,Auxiliar!$A:$C,3,0),"")</f>
        <v>1b 5% | 20b 0%</v>
      </c>
      <c r="DW657" s="1">
        <v>11897</v>
      </c>
      <c r="DX657" s="12" t="s">
        <v>43</v>
      </c>
      <c r="DY657" s="6">
        <f>+IFERROR(VALUE(RIGHT(Tabla22[[#This Row],[B2B]],6)),"")</f>
        <v>11897</v>
      </c>
      <c r="DZ657" s="6" t="str">
        <f>+IFERROR(VLOOKUP(DX657,Auxiliar!$A:$C,2,0),"")</f>
        <v xml:space="preserve">VALUE LATA </v>
      </c>
      <c r="EA657" s="7" t="str">
        <f>+IFERROR(VLOOKUP(DX657,Auxiliar!$A:$C,3,0),"")</f>
        <v>1b 15% | 100b 18%</v>
      </c>
      <c r="EC657" s="1">
        <v>11889</v>
      </c>
      <c r="ED657" s="12" t="s">
        <v>47</v>
      </c>
      <c r="EE657" s="6">
        <f>+IFERROR(VALUE(RIGHT(Tabla23[[#This Row],[B2B]],6)),"")</f>
        <v>11889</v>
      </c>
      <c r="EF657" s="6" t="str">
        <f>+IFERROR(VLOOKUP(ED657,Auxiliar!$A:$C,2,0),"")</f>
        <v>VALUE LATON</v>
      </c>
      <c r="EG657" s="7" t="str">
        <f>+IFERROR(VLOOKUP(ED657,Auxiliar!$A:$C,3,0),"")</f>
        <v>1b 10% | 5b 15% | 192b 0%</v>
      </c>
      <c r="EI657" s="1"/>
      <c r="EJ657" s="12"/>
      <c r="EK657" s="6" t="str">
        <f>+IFERROR(VALUE(RIGHT(Tabla24[[#This Row],[B2B]],6)),"")</f>
        <v/>
      </c>
      <c r="EL657" s="6" t="str">
        <f>+IFERROR(VLOOKUP(EJ657,Auxiliar!$A:$C,2,0),"")</f>
        <v/>
      </c>
      <c r="EM657" s="7" t="str">
        <f>+IFERROR(VLOOKUP(EJ657,Auxiliar!$A:$C,3,0),"")</f>
        <v/>
      </c>
      <c r="EO657" s="1"/>
      <c r="EP657" s="12"/>
      <c r="EQ657" s="6" t="str">
        <f>+IFERROR(VALUE(RIGHT(Tabla25[[#This Row],[B2B]],6)),"")</f>
        <v/>
      </c>
      <c r="ER657" s="6" t="str">
        <f>+IFERROR(VLOOKUP(EP657,Auxiliar!$A:$C,2,0),"")</f>
        <v/>
      </c>
      <c r="ES657" s="7" t="str">
        <f>+IFERROR(VLOOKUP(EP657,Auxiliar!$A:$C,3,0),"")</f>
        <v/>
      </c>
      <c r="EU657" s="1"/>
      <c r="EV657" s="12"/>
      <c r="EW657" s="6" t="str">
        <f>+IFERROR(VALUE(RIGHT(Tabla26[[#This Row],[B2B]],6)),"")</f>
        <v/>
      </c>
      <c r="EX657" s="6" t="str">
        <f>+IFERROR(VLOOKUP(EV657,Auxiliar!$A:$C,2,0),"")</f>
        <v/>
      </c>
      <c r="EY657" s="7" t="str">
        <f>+IFERROR(VLOOKUP(EV657,Auxiliar!$A:$C,3,0),"")</f>
        <v/>
      </c>
      <c r="EZ657" s="1"/>
      <c r="FA657" s="12"/>
      <c r="FB657" s="6" t="str">
        <f>+IFERROR(VALUE(RIGHT(Tabla27[[#This Row],[B2B]],6)),"")</f>
        <v/>
      </c>
      <c r="FC657" s="6" t="str">
        <f>+IFERROR(VLOOKUP(FA657,Auxiliar!$A:$C,2,0),"")</f>
        <v/>
      </c>
      <c r="FD657" s="7" t="str">
        <f>+IFERROR(VLOOKUP(FA657,Auxiliar!$A:$C,3,0),"")</f>
        <v/>
      </c>
      <c r="FE657" s="1"/>
      <c r="FF657" s="12"/>
      <c r="FG657" s="6" t="str">
        <f>+IFERROR(VALUE(RIGHT(Tabla28[[#This Row],[B2B]],6)),"")</f>
        <v/>
      </c>
      <c r="FH657" s="6" t="str">
        <f>+IFERROR(VLOOKUP(FF657,Auxiliar!$A:$C,2,0),"")</f>
        <v/>
      </c>
      <c r="FI657" s="7" t="str">
        <f>+IFERROR(VLOOKUP(FF657,Auxiliar!$A:$C,3,0),"")</f>
        <v/>
      </c>
      <c r="FJ657" s="1"/>
      <c r="FK657" s="12"/>
      <c r="FL657" s="6" t="str">
        <f>+IFERROR(VALUE(RIGHT(Tabla29[[#This Row],[B2B]],6)),"")</f>
        <v/>
      </c>
      <c r="FM657" s="6" t="str">
        <f>+IFERROR(VLOOKUP(FK657,Auxiliar!$A:$C,2,0),"")</f>
        <v/>
      </c>
      <c r="FN657" s="7" t="str">
        <f>+IFERROR(VLOOKUP(FK657,Auxiliar!$A:$C,3,0),"")</f>
        <v/>
      </c>
      <c r="FO657" s="1"/>
      <c r="FP657" s="12"/>
      <c r="FQ657" s="6" t="str">
        <f>+IFERROR(VALUE(RIGHT(Tabla30[[#This Row],[B2B]],6)),"")</f>
        <v/>
      </c>
      <c r="FR657" s="6" t="str">
        <f>+IFERROR(VLOOKUP(FP657,Auxiliar!$A:$C,2,0),"")</f>
        <v/>
      </c>
      <c r="FS657" s="7"/>
      <c r="FT657" s="1"/>
      <c r="FU657" s="12"/>
      <c r="FV657" s="6" t="str">
        <f>+IFERROR(VALUE(RIGHT(Tabla31[[#This Row],[B2B]],6)),"")</f>
        <v/>
      </c>
      <c r="FW657" s="6" t="str">
        <f>+IFERROR(VLOOKUP(FU657,Auxiliar!$A:$C,2,0),"")</f>
        <v/>
      </c>
      <c r="FX657" s="7" t="str">
        <f>+IFERROR(VLOOKUP(FU657,Auxiliar!$A:$C,3,0),"")</f>
        <v/>
      </c>
      <c r="FY657" s="1"/>
      <c r="FZ657" s="12"/>
      <c r="GA657" s="6" t="str">
        <f>+IFERROR(VALUE(RIGHT(Tabla32[[#This Row],[B2B]],6)),"")</f>
        <v/>
      </c>
      <c r="GB657" s="6" t="str">
        <f>+IFERROR(VLOOKUP(FZ657,Auxiliar!$A:$C,2,0),"")</f>
        <v/>
      </c>
      <c r="GC657" s="7" t="str">
        <f>+IFERROR(VLOOKUP(FZ657,Auxiliar!$A:$C,3,0),"")</f>
        <v/>
      </c>
      <c r="GD657" s="1"/>
      <c r="GE657" s="12"/>
      <c r="GF657" s="6" t="str">
        <f>+IFERROR(VALUE(RIGHT(Tabla33[[#This Row],[B2B]],6)),"")</f>
        <v/>
      </c>
      <c r="GG657" s="6" t="str">
        <f>+IFERROR(VLOOKUP(GE657,Auxiliar!$A:$C,2,0),"")</f>
        <v/>
      </c>
      <c r="GH657" s="7" t="str">
        <f>+IFERROR(VLOOKUP(GE657,Auxiliar!$A:$C,3,0),"")</f>
        <v/>
      </c>
    </row>
    <row r="658" spans="1:190" x14ac:dyDescent="0.25">
      <c r="A658" s="1"/>
      <c r="B658" s="1"/>
      <c r="C658" t="str">
        <f>+IFERROR(VLOOKUP(B658,Auxiliar!$A:$C,2,0),"")</f>
        <v/>
      </c>
      <c r="D658" s="5" t="str">
        <f>+IFERROR(VLOOKUP(B658,Auxiliar!$A:$C,3,0),"")</f>
        <v/>
      </c>
      <c r="S658" s="1">
        <v>6444</v>
      </c>
      <c r="T658" s="1" t="s">
        <v>9</v>
      </c>
      <c r="U658" s="6">
        <f>+IFERROR(VALUE(RIGHT(Tabla4[[#This Row],[B2B]],6)),"")</f>
        <v>6444</v>
      </c>
      <c r="V658" s="6" t="str">
        <f>+IFERROR(VLOOKUP(T658,Auxiliar!$A:$C,2,0),"")</f>
        <v>CORE</v>
      </c>
      <c r="W658" s="7" t="str">
        <f>+IFERROR(VLOOKUP(T658,Auxiliar!$A:$C,3,0),"")</f>
        <v>0b 1% | 2b 5% | 4b 6%</v>
      </c>
      <c r="AK658" s="1">
        <v>6217</v>
      </c>
      <c r="AL658" s="1" t="s">
        <v>30</v>
      </c>
      <c r="AM658" s="6">
        <f>+IFERROR(VALUE(RIGHT(Tabla7[[#This Row],[B2B]],6)),"")</f>
        <v>6217</v>
      </c>
      <c r="AN658" s="6" t="str">
        <f>+IFERROR(VLOOKUP(AL658,Auxiliar!$A:$C,2,0),"")</f>
        <v>LATONES</v>
      </c>
      <c r="AO658" s="7" t="str">
        <f>+IFERROR(VLOOKUP(AL658,Auxiliar!$A:$C,3,0),"")</f>
        <v>1b 4% | 5b 7% | 97b 0%</v>
      </c>
      <c r="AW658" s="1"/>
      <c r="AX658" s="1" t="s">
        <v>32</v>
      </c>
      <c r="AY658" s="6" t="str">
        <f>+IFERROR(VALUE(RIGHT(Tabla9[[#This Row],[B2B]],6)),"")</f>
        <v/>
      </c>
      <c r="AZ658" s="6" t="str">
        <f>+IFERROR(VLOOKUP(AX658,Auxiliar!$A:$C,2,0),"")</f>
        <v>LATONES</v>
      </c>
      <c r="BA658" s="7" t="str">
        <f>+IFERROR(VLOOKUP(AX658,Auxiliar!$A:$C,3,0),"")</f>
        <v>2b 3% | 4b 4% | 6b 5% | 10b 8%  | 385b 0%</v>
      </c>
      <c r="BI658" s="1"/>
      <c r="BJ658" s="1"/>
      <c r="BK658" s="6" t="str">
        <f>+IFERROR(VALUE(RIGHT(Tabla11[[#This Row],[B2B]],6)),"")</f>
        <v/>
      </c>
      <c r="BL658" s="6" t="str">
        <f>+IFERROR(VLOOKUP(BJ658,Auxiliar!$A:$C,2,0),"")</f>
        <v/>
      </c>
      <c r="BM658" s="7" t="str">
        <f>+IFERROR(VLOOKUP(BJ658,Auxiliar!$A:$C,3,0),"")</f>
        <v/>
      </c>
      <c r="BO658" s="1">
        <v>2962</v>
      </c>
      <c r="BP658" s="1" t="s">
        <v>39</v>
      </c>
      <c r="BQ658" s="6">
        <f>+IFERROR(VALUE(RIGHT(Tabla12[[#This Row],[B2B]],6)),"")</f>
        <v>2962</v>
      </c>
      <c r="BR658" s="6" t="str">
        <f>+IFERROR(VLOOKUP(BP658,Auxiliar!$A:$C,2,0),"")</f>
        <v>VALUE LITRO</v>
      </c>
      <c r="BS658" s="7" t="str">
        <f>+IFERROR(VLOOKUP(BP658,Auxiliar!$A:$C,3,0),"")</f>
        <v>1b 12%</v>
      </c>
      <c r="CA658" s="1">
        <v>5233</v>
      </c>
      <c r="CB658" s="1" t="s">
        <v>35</v>
      </c>
      <c r="CC658" s="6">
        <f>+IFERROR(VALUE(RIGHT(Tabla14[[#This Row],[B2B]],6)),"")</f>
        <v>5233</v>
      </c>
      <c r="CD658" s="6" t="str">
        <f>+IFERROR(VLOOKUP(CB658,Auxiliar!$A:$C,2,0),"")</f>
        <v>Corona 710cc</v>
      </c>
      <c r="CE658" s="7" t="str">
        <f>+IFERROR(VLOOKUP(CB658,Auxiliar!$A:$C,3,0),"")</f>
        <v>1b 10% | 85b 0%</v>
      </c>
      <c r="CG658" s="1"/>
      <c r="CH658" s="1"/>
      <c r="CI658" s="6" t="str">
        <f>+IFERROR(VALUE(RIGHT(Tabla15[[#This Row],[B2B]],6)),"")</f>
        <v/>
      </c>
      <c r="CJ658" s="6" t="str">
        <f>+IFERROR(VLOOKUP(CH658,Auxiliar!$A:$C,2,0),"")</f>
        <v/>
      </c>
      <c r="CK658" s="7" t="str">
        <f>+IFERROR(VLOOKUP(CH658,Auxiliar!$A:$C,3,0),"")</f>
        <v/>
      </c>
      <c r="CM658" s="1">
        <v>5178</v>
      </c>
      <c r="CN658" s="1" t="s">
        <v>20</v>
      </c>
      <c r="CO658" s="6">
        <v>5178</v>
      </c>
      <c r="CP658" s="6" t="s">
        <v>20</v>
      </c>
      <c r="CQ658" s="7" t="s">
        <v>21</v>
      </c>
      <c r="CS658" s="1"/>
      <c r="CT658" s="1"/>
      <c r="CU658" s="6" t="str">
        <f>+IFERROR(VALUE(RIGHT(Tabla17[[#This Row],[B2B]],6)),"")</f>
        <v/>
      </c>
      <c r="CV658" s="6" t="str">
        <f>+IFERROR(VLOOKUP(CT658,Auxiliar!$A:$C,2,0),"")</f>
        <v/>
      </c>
      <c r="CW658" s="7" t="str">
        <f>+IFERROR(VLOOKUP(CT658,Auxiliar!$A:$C,3,0),"")</f>
        <v/>
      </c>
      <c r="CY658" s="1">
        <v>5178</v>
      </c>
      <c r="CZ658" s="1" t="s">
        <v>16</v>
      </c>
      <c r="DA658" s="6">
        <f>+IFERROR(VALUE(RIGHT(Tabla18[[#This Row],[B2B]],6)),"")</f>
        <v>5178</v>
      </c>
      <c r="DB658" s="6" t="str">
        <f>+IFERROR(VLOOKUP(CZ658,Auxiliar!$A:$C,2,0),"")</f>
        <v>PREMIUM</v>
      </c>
      <c r="DC658" s="7" t="str">
        <f>+IFERROR(VLOOKUP(CZ658,Auxiliar!$A:$C,3,0),"")</f>
        <v>0b 0% | 2b 2% | 5b 3,5% | 10b 5%</v>
      </c>
      <c r="DE658" s="1">
        <v>5178</v>
      </c>
      <c r="DF658" s="1" t="s">
        <v>19</v>
      </c>
      <c r="DG658" s="6">
        <f>+IFERROR(VALUE(RIGHT(Tabla19[[#This Row],[B2B]],6)),"")</f>
        <v>5178</v>
      </c>
      <c r="DH658" s="6" t="str">
        <f>+IFERROR(VLOOKUP(DF658,Auxiliar!$A:$C,2,0),"")</f>
        <v>MICHELOB</v>
      </c>
      <c r="DI658" s="7" t="str">
        <f>+IFERROR(VLOOKUP(DF658,Auxiliar!$A:$C,3,0),"")</f>
        <v>1b 7% | 3b 22% | 8b 27%</v>
      </c>
      <c r="DK658" s="1"/>
      <c r="DL658" s="1"/>
      <c r="DM658" s="6" t="str">
        <f>+IFERROR(VALUE(RIGHT(Tabla20[[#This Row],[B2B]],6)),"")</f>
        <v/>
      </c>
      <c r="DN658" s="6" t="str">
        <f>+IFERROR(VLOOKUP(DL658,Auxiliar!$A:$C,2,0),"")</f>
        <v/>
      </c>
      <c r="DO658" s="7" t="str">
        <f>+IFERROR(VLOOKUP(DL658,Auxiliar!$A:$C,3,0),"")</f>
        <v/>
      </c>
      <c r="DQ658" s="1">
        <v>5176</v>
      </c>
      <c r="DR658" s="12" t="s">
        <v>24</v>
      </c>
      <c r="DS658" s="6">
        <f>+IFERROR(VALUE(RIGHT(Tabla21[[#This Row],[B2B]],6)),"")</f>
        <v>5176</v>
      </c>
      <c r="DT658" s="6" t="str">
        <f>+IFERROR(VLOOKUP(DR658,Auxiliar!$A:$C,2,0),"")</f>
        <v>CORONA PORRON</v>
      </c>
      <c r="DU658" s="7" t="str">
        <f>+IFERROR(VLOOKUP(DR658,Auxiliar!$A:$C,3,0),"")</f>
        <v>1b 5% | 20b 0%</v>
      </c>
      <c r="DW658" s="1">
        <v>2980</v>
      </c>
      <c r="DX658" s="12" t="s">
        <v>43</v>
      </c>
      <c r="DY658" s="6">
        <f>+IFERROR(VALUE(RIGHT(Tabla22[[#This Row],[B2B]],6)),"")</f>
        <v>2980</v>
      </c>
      <c r="DZ658" s="6" t="str">
        <f>+IFERROR(VLOOKUP(DX658,Auxiliar!$A:$C,2,0),"")</f>
        <v xml:space="preserve">VALUE LATA </v>
      </c>
      <c r="EA658" s="7" t="str">
        <f>+IFERROR(VLOOKUP(DX658,Auxiliar!$A:$C,3,0),"")</f>
        <v>1b 15% | 100b 18%</v>
      </c>
      <c r="EC658" s="1">
        <v>2948</v>
      </c>
      <c r="ED658" s="12" t="s">
        <v>47</v>
      </c>
      <c r="EE658" s="6">
        <f>+IFERROR(VALUE(RIGHT(Tabla23[[#This Row],[B2B]],6)),"")</f>
        <v>2948</v>
      </c>
      <c r="EF658" s="6" t="str">
        <f>+IFERROR(VLOOKUP(ED658,Auxiliar!$A:$C,2,0),"")</f>
        <v>VALUE LATON</v>
      </c>
      <c r="EG658" s="7" t="str">
        <f>+IFERROR(VLOOKUP(ED658,Auxiliar!$A:$C,3,0),"")</f>
        <v>1b 10% | 5b 15% | 192b 0%</v>
      </c>
      <c r="EI658" s="1"/>
      <c r="EJ658" s="12"/>
      <c r="EK658" s="6" t="str">
        <f>+IFERROR(VALUE(RIGHT(Tabla24[[#This Row],[B2B]],6)),"")</f>
        <v/>
      </c>
      <c r="EL658" s="6" t="str">
        <f>+IFERROR(VLOOKUP(EJ658,Auxiliar!$A:$C,2,0),"")</f>
        <v/>
      </c>
      <c r="EM658" s="7" t="str">
        <f>+IFERROR(VLOOKUP(EJ658,Auxiliar!$A:$C,3,0),"")</f>
        <v/>
      </c>
      <c r="EO658" s="1"/>
      <c r="EP658" s="12"/>
      <c r="EQ658" s="6" t="str">
        <f>+IFERROR(VALUE(RIGHT(Tabla25[[#This Row],[B2B]],6)),"")</f>
        <v/>
      </c>
      <c r="ER658" s="6" t="str">
        <f>+IFERROR(VLOOKUP(EP658,Auxiliar!$A:$C,2,0),"")</f>
        <v/>
      </c>
      <c r="ES658" s="7" t="str">
        <f>+IFERROR(VLOOKUP(EP658,Auxiliar!$A:$C,3,0),"")</f>
        <v/>
      </c>
      <c r="EU658" s="1"/>
      <c r="EV658" s="12"/>
      <c r="EW658" s="6" t="str">
        <f>+IFERROR(VALUE(RIGHT(Tabla26[[#This Row],[B2B]],6)),"")</f>
        <v/>
      </c>
      <c r="EX658" s="6" t="str">
        <f>+IFERROR(VLOOKUP(EV658,Auxiliar!$A:$C,2,0),"")</f>
        <v/>
      </c>
      <c r="EY658" s="7" t="str">
        <f>+IFERROR(VLOOKUP(EV658,Auxiliar!$A:$C,3,0),"")</f>
        <v/>
      </c>
      <c r="EZ658" s="1"/>
      <c r="FA658" s="12"/>
      <c r="FB658" s="6" t="str">
        <f>+IFERROR(VALUE(RIGHT(Tabla27[[#This Row],[B2B]],6)),"")</f>
        <v/>
      </c>
      <c r="FC658" s="6" t="str">
        <f>+IFERROR(VLOOKUP(FA658,Auxiliar!$A:$C,2,0),"")</f>
        <v/>
      </c>
      <c r="FD658" s="7" t="str">
        <f>+IFERROR(VLOOKUP(FA658,Auxiliar!$A:$C,3,0),"")</f>
        <v/>
      </c>
      <c r="FE658" s="1"/>
      <c r="FF658" s="12"/>
      <c r="FG658" s="6" t="str">
        <f>+IFERROR(VALUE(RIGHT(Tabla28[[#This Row],[B2B]],6)),"")</f>
        <v/>
      </c>
      <c r="FH658" s="6" t="str">
        <f>+IFERROR(VLOOKUP(FF658,Auxiliar!$A:$C,2,0),"")</f>
        <v/>
      </c>
      <c r="FI658" s="7" t="str">
        <f>+IFERROR(VLOOKUP(FF658,Auxiliar!$A:$C,3,0),"")</f>
        <v/>
      </c>
      <c r="FJ658" s="1"/>
      <c r="FK658" s="12"/>
      <c r="FL658" s="6" t="str">
        <f>+IFERROR(VALUE(RIGHT(Tabla29[[#This Row],[B2B]],6)),"")</f>
        <v/>
      </c>
      <c r="FM658" s="6" t="str">
        <f>+IFERROR(VLOOKUP(FK658,Auxiliar!$A:$C,2,0),"")</f>
        <v/>
      </c>
      <c r="FN658" s="7" t="str">
        <f>+IFERROR(VLOOKUP(FK658,Auxiliar!$A:$C,3,0),"")</f>
        <v/>
      </c>
      <c r="FO658" s="1"/>
      <c r="FP658" s="12"/>
      <c r="FQ658" s="6" t="str">
        <f>+IFERROR(VALUE(RIGHT(Tabla30[[#This Row],[B2B]],6)),"")</f>
        <v/>
      </c>
      <c r="FR658" s="6" t="str">
        <f>+IFERROR(VLOOKUP(FP658,Auxiliar!$A:$C,2,0),"")</f>
        <v/>
      </c>
      <c r="FS658" s="7"/>
      <c r="FT658" s="1"/>
      <c r="FU658" s="12"/>
      <c r="FV658" s="6" t="str">
        <f>+IFERROR(VALUE(RIGHT(Tabla31[[#This Row],[B2B]],6)),"")</f>
        <v/>
      </c>
      <c r="FW658" s="6" t="str">
        <f>+IFERROR(VLOOKUP(FU658,Auxiliar!$A:$C,2,0),"")</f>
        <v/>
      </c>
      <c r="FX658" s="7" t="str">
        <f>+IFERROR(VLOOKUP(FU658,Auxiliar!$A:$C,3,0),"")</f>
        <v/>
      </c>
      <c r="FY658" s="1"/>
      <c r="FZ658" s="12"/>
      <c r="GA658" s="6" t="str">
        <f>+IFERROR(VALUE(RIGHT(Tabla32[[#This Row],[B2B]],6)),"")</f>
        <v/>
      </c>
      <c r="GB658" s="6" t="str">
        <f>+IFERROR(VLOOKUP(FZ658,Auxiliar!$A:$C,2,0),"")</f>
        <v/>
      </c>
      <c r="GC658" s="7" t="str">
        <f>+IFERROR(VLOOKUP(FZ658,Auxiliar!$A:$C,3,0),"")</f>
        <v/>
      </c>
      <c r="GD658" s="1"/>
      <c r="GE658" s="12"/>
      <c r="GF658" s="6" t="str">
        <f>+IFERROR(VALUE(RIGHT(Tabla33[[#This Row],[B2B]],6)),"")</f>
        <v/>
      </c>
      <c r="GG658" s="6" t="str">
        <f>+IFERROR(VLOOKUP(GE658,Auxiliar!$A:$C,2,0),"")</f>
        <v/>
      </c>
      <c r="GH658" s="7" t="str">
        <f>+IFERROR(VLOOKUP(GE658,Auxiliar!$A:$C,3,0),"")</f>
        <v/>
      </c>
    </row>
    <row r="659" spans="1:190" x14ac:dyDescent="0.25">
      <c r="A659" s="1"/>
      <c r="B659" s="1"/>
      <c r="C659" t="str">
        <f>+IFERROR(VLOOKUP(B659,Auxiliar!$A:$C,2,0),"")</f>
        <v/>
      </c>
      <c r="D659" s="5" t="str">
        <f>+IFERROR(VLOOKUP(B659,Auxiliar!$A:$C,3,0),"")</f>
        <v/>
      </c>
      <c r="S659" s="1">
        <v>6451</v>
      </c>
      <c r="T659" s="1" t="s">
        <v>9</v>
      </c>
      <c r="U659" s="6">
        <f>+IFERROR(VALUE(RIGHT(Tabla4[[#This Row],[B2B]],6)),"")</f>
        <v>6451</v>
      </c>
      <c r="V659" s="6" t="str">
        <f>+IFERROR(VLOOKUP(T659,Auxiliar!$A:$C,2,0),"")</f>
        <v>CORE</v>
      </c>
      <c r="W659" s="7" t="str">
        <f>+IFERROR(VLOOKUP(T659,Auxiliar!$A:$C,3,0),"")</f>
        <v>0b 1% | 2b 5% | 4b 6%</v>
      </c>
      <c r="AK659" s="1">
        <v>6219</v>
      </c>
      <c r="AL659" s="1" t="s">
        <v>30</v>
      </c>
      <c r="AM659" s="6">
        <f>+IFERROR(VALUE(RIGHT(Tabla7[[#This Row],[B2B]],6)),"")</f>
        <v>6219</v>
      </c>
      <c r="AN659" s="6" t="str">
        <f>+IFERROR(VLOOKUP(AL659,Auxiliar!$A:$C,2,0),"")</f>
        <v>LATONES</v>
      </c>
      <c r="AO659" s="7" t="str">
        <f>+IFERROR(VLOOKUP(AL659,Auxiliar!$A:$C,3,0),"")</f>
        <v>1b 4% | 5b 7% | 97b 0%</v>
      </c>
      <c r="AW659" s="1"/>
      <c r="AX659" s="1" t="s">
        <v>32</v>
      </c>
      <c r="AY659" s="6" t="str">
        <f>+IFERROR(VALUE(RIGHT(Tabla9[[#This Row],[B2B]],6)),"")</f>
        <v/>
      </c>
      <c r="AZ659" s="6" t="str">
        <f>+IFERROR(VLOOKUP(AX659,Auxiliar!$A:$C,2,0),"")</f>
        <v>LATONES</v>
      </c>
      <c r="BA659" s="7" t="str">
        <f>+IFERROR(VLOOKUP(AX659,Auxiliar!$A:$C,3,0),"")</f>
        <v>2b 3% | 4b 4% | 6b 5% | 10b 8%  | 385b 0%</v>
      </c>
      <c r="BI659" s="1"/>
      <c r="BJ659" s="1"/>
      <c r="BK659" s="6" t="str">
        <f>+IFERROR(VALUE(RIGHT(Tabla11[[#This Row],[B2B]],6)),"")</f>
        <v/>
      </c>
      <c r="BL659" s="6" t="str">
        <f>+IFERROR(VLOOKUP(BJ659,Auxiliar!$A:$C,2,0),"")</f>
        <v/>
      </c>
      <c r="BM659" s="7" t="str">
        <f>+IFERROR(VLOOKUP(BJ659,Auxiliar!$A:$C,3,0),"")</f>
        <v/>
      </c>
      <c r="BO659" s="1">
        <v>11896</v>
      </c>
      <c r="BP659" s="1" t="s">
        <v>39</v>
      </c>
      <c r="BQ659" s="6">
        <f>+IFERROR(VALUE(RIGHT(Tabla12[[#This Row],[B2B]],6)),"")</f>
        <v>11896</v>
      </c>
      <c r="BR659" s="6" t="str">
        <f>+IFERROR(VLOOKUP(BP659,Auxiliar!$A:$C,2,0),"")</f>
        <v>VALUE LITRO</v>
      </c>
      <c r="BS659" s="7" t="str">
        <f>+IFERROR(VLOOKUP(BP659,Auxiliar!$A:$C,3,0),"")</f>
        <v>1b 12%</v>
      </c>
      <c r="CA659" s="1">
        <v>5238</v>
      </c>
      <c r="CB659" s="1" t="s">
        <v>35</v>
      </c>
      <c r="CC659" s="6">
        <f>+IFERROR(VALUE(RIGHT(Tabla14[[#This Row],[B2B]],6)),"")</f>
        <v>5238</v>
      </c>
      <c r="CD659" s="6" t="str">
        <f>+IFERROR(VLOOKUP(CB659,Auxiliar!$A:$C,2,0),"")</f>
        <v>Corona 710cc</v>
      </c>
      <c r="CE659" s="7" t="str">
        <f>+IFERROR(VLOOKUP(CB659,Auxiliar!$A:$C,3,0),"")</f>
        <v>1b 10% | 85b 0%</v>
      </c>
      <c r="CG659" s="1"/>
      <c r="CH659" s="1"/>
      <c r="CI659" s="6" t="str">
        <f>+IFERROR(VALUE(RIGHT(Tabla15[[#This Row],[B2B]],6)),"")</f>
        <v/>
      </c>
      <c r="CJ659" s="6" t="str">
        <f>+IFERROR(VLOOKUP(CH659,Auxiliar!$A:$C,2,0),"")</f>
        <v/>
      </c>
      <c r="CK659" s="7" t="str">
        <f>+IFERROR(VLOOKUP(CH659,Auxiliar!$A:$C,3,0),"")</f>
        <v/>
      </c>
      <c r="CM659" s="1">
        <v>5195</v>
      </c>
      <c r="CN659" s="1" t="s">
        <v>20</v>
      </c>
      <c r="CO659" s="6">
        <v>5195</v>
      </c>
      <c r="CP659" s="6" t="s">
        <v>20</v>
      </c>
      <c r="CQ659" s="7" t="s">
        <v>21</v>
      </c>
      <c r="CS659" s="1"/>
      <c r="CT659" s="1"/>
      <c r="CU659" s="6" t="str">
        <f>+IFERROR(VALUE(RIGHT(Tabla17[[#This Row],[B2B]],6)),"")</f>
        <v/>
      </c>
      <c r="CV659" s="6" t="str">
        <f>+IFERROR(VLOOKUP(CT659,Auxiliar!$A:$C,2,0),"")</f>
        <v/>
      </c>
      <c r="CW659" s="7" t="str">
        <f>+IFERROR(VLOOKUP(CT659,Auxiliar!$A:$C,3,0),"")</f>
        <v/>
      </c>
      <c r="CY659" s="1">
        <v>5195</v>
      </c>
      <c r="CZ659" s="1" t="s">
        <v>16</v>
      </c>
      <c r="DA659" s="6">
        <f>+IFERROR(VALUE(RIGHT(Tabla18[[#This Row],[B2B]],6)),"")</f>
        <v>5195</v>
      </c>
      <c r="DB659" s="6" t="str">
        <f>+IFERROR(VLOOKUP(CZ659,Auxiliar!$A:$C,2,0),"")</f>
        <v>PREMIUM</v>
      </c>
      <c r="DC659" s="7" t="str">
        <f>+IFERROR(VLOOKUP(CZ659,Auxiliar!$A:$C,3,0),"")</f>
        <v>0b 0% | 2b 2% | 5b 3,5% | 10b 5%</v>
      </c>
      <c r="DE659" s="1">
        <v>5195</v>
      </c>
      <c r="DF659" s="1" t="s">
        <v>19</v>
      </c>
      <c r="DG659" s="6">
        <f>+IFERROR(VALUE(RIGHT(Tabla19[[#This Row],[B2B]],6)),"")</f>
        <v>5195</v>
      </c>
      <c r="DH659" s="6" t="str">
        <f>+IFERROR(VLOOKUP(DF659,Auxiliar!$A:$C,2,0),"")</f>
        <v>MICHELOB</v>
      </c>
      <c r="DI659" s="7" t="str">
        <f>+IFERROR(VLOOKUP(DF659,Auxiliar!$A:$C,3,0),"")</f>
        <v>1b 7% | 3b 22% | 8b 27%</v>
      </c>
      <c r="DK659" s="1"/>
      <c r="DL659" s="1"/>
      <c r="DM659" s="6" t="str">
        <f>+IFERROR(VALUE(RIGHT(Tabla20[[#This Row],[B2B]],6)),"")</f>
        <v/>
      </c>
      <c r="DN659" s="6" t="str">
        <f>+IFERROR(VLOOKUP(DL659,Auxiliar!$A:$C,2,0),"")</f>
        <v/>
      </c>
      <c r="DO659" s="7" t="str">
        <f>+IFERROR(VLOOKUP(DL659,Auxiliar!$A:$C,3,0),"")</f>
        <v/>
      </c>
      <c r="DQ659" s="1">
        <v>5178</v>
      </c>
      <c r="DR659" s="12" t="s">
        <v>24</v>
      </c>
      <c r="DS659" s="6">
        <f>+IFERROR(VALUE(RIGHT(Tabla21[[#This Row],[B2B]],6)),"")</f>
        <v>5178</v>
      </c>
      <c r="DT659" s="6" t="str">
        <f>+IFERROR(VLOOKUP(DR659,Auxiliar!$A:$C,2,0),"")</f>
        <v>CORONA PORRON</v>
      </c>
      <c r="DU659" s="7" t="str">
        <f>+IFERROR(VLOOKUP(DR659,Auxiliar!$A:$C,3,0),"")</f>
        <v>1b 5% | 20b 0%</v>
      </c>
      <c r="DW659" s="1">
        <v>11899</v>
      </c>
      <c r="DX659" s="12" t="s">
        <v>43</v>
      </c>
      <c r="DY659" s="6">
        <f>+IFERROR(VALUE(RIGHT(Tabla22[[#This Row],[B2B]],6)),"")</f>
        <v>11899</v>
      </c>
      <c r="DZ659" s="6" t="str">
        <f>+IFERROR(VLOOKUP(DX659,Auxiliar!$A:$C,2,0),"")</f>
        <v xml:space="preserve">VALUE LATA </v>
      </c>
      <c r="EA659" s="7" t="str">
        <f>+IFERROR(VLOOKUP(DX659,Auxiliar!$A:$C,3,0),"")</f>
        <v>1b 15% | 100b 18%</v>
      </c>
      <c r="EC659" s="1">
        <v>2962</v>
      </c>
      <c r="ED659" s="12" t="s">
        <v>47</v>
      </c>
      <c r="EE659" s="6">
        <f>+IFERROR(VALUE(RIGHT(Tabla23[[#This Row],[B2B]],6)),"")</f>
        <v>2962</v>
      </c>
      <c r="EF659" s="6" t="str">
        <f>+IFERROR(VLOOKUP(ED659,Auxiliar!$A:$C,2,0),"")</f>
        <v>VALUE LATON</v>
      </c>
      <c r="EG659" s="7" t="str">
        <f>+IFERROR(VLOOKUP(ED659,Auxiliar!$A:$C,3,0),"")</f>
        <v>1b 10% | 5b 15% | 192b 0%</v>
      </c>
      <c r="EI659" s="1"/>
      <c r="EJ659" s="12"/>
      <c r="EK659" s="6" t="str">
        <f>+IFERROR(VALUE(RIGHT(Tabla24[[#This Row],[B2B]],6)),"")</f>
        <v/>
      </c>
      <c r="EL659" s="6" t="str">
        <f>+IFERROR(VLOOKUP(EJ659,Auxiliar!$A:$C,2,0),"")</f>
        <v/>
      </c>
      <c r="EM659" s="7" t="str">
        <f>+IFERROR(VLOOKUP(EJ659,Auxiliar!$A:$C,3,0),"")</f>
        <v/>
      </c>
      <c r="EO659" s="1"/>
      <c r="EP659" s="12"/>
      <c r="EQ659" s="6" t="str">
        <f>+IFERROR(VALUE(RIGHT(Tabla25[[#This Row],[B2B]],6)),"")</f>
        <v/>
      </c>
      <c r="ER659" s="6" t="str">
        <f>+IFERROR(VLOOKUP(EP659,Auxiliar!$A:$C,2,0),"")</f>
        <v/>
      </c>
      <c r="ES659" s="7" t="str">
        <f>+IFERROR(VLOOKUP(EP659,Auxiliar!$A:$C,3,0),"")</f>
        <v/>
      </c>
      <c r="EU659" s="1"/>
      <c r="EV659" s="12"/>
      <c r="EW659" s="6" t="str">
        <f>+IFERROR(VALUE(RIGHT(Tabla26[[#This Row],[B2B]],6)),"")</f>
        <v/>
      </c>
      <c r="EX659" s="6" t="str">
        <f>+IFERROR(VLOOKUP(EV659,Auxiliar!$A:$C,2,0),"")</f>
        <v/>
      </c>
      <c r="EY659" s="7" t="str">
        <f>+IFERROR(VLOOKUP(EV659,Auxiliar!$A:$C,3,0),"")</f>
        <v/>
      </c>
      <c r="EZ659" s="1"/>
      <c r="FA659" s="12"/>
      <c r="FB659" s="6" t="str">
        <f>+IFERROR(VALUE(RIGHT(Tabla27[[#This Row],[B2B]],6)),"")</f>
        <v/>
      </c>
      <c r="FC659" s="6" t="str">
        <f>+IFERROR(VLOOKUP(FA659,Auxiliar!$A:$C,2,0),"")</f>
        <v/>
      </c>
      <c r="FD659" s="7" t="str">
        <f>+IFERROR(VLOOKUP(FA659,Auxiliar!$A:$C,3,0),"")</f>
        <v/>
      </c>
      <c r="FE659" s="1"/>
      <c r="FF659" s="12"/>
      <c r="FG659" s="6" t="str">
        <f>+IFERROR(VALUE(RIGHT(Tabla28[[#This Row],[B2B]],6)),"")</f>
        <v/>
      </c>
      <c r="FH659" s="6" t="str">
        <f>+IFERROR(VLOOKUP(FF659,Auxiliar!$A:$C,2,0),"")</f>
        <v/>
      </c>
      <c r="FI659" s="7" t="str">
        <f>+IFERROR(VLOOKUP(FF659,Auxiliar!$A:$C,3,0),"")</f>
        <v/>
      </c>
      <c r="FJ659" s="1"/>
      <c r="FK659" s="12"/>
      <c r="FL659" s="6" t="str">
        <f>+IFERROR(VALUE(RIGHT(Tabla29[[#This Row],[B2B]],6)),"")</f>
        <v/>
      </c>
      <c r="FM659" s="6" t="str">
        <f>+IFERROR(VLOOKUP(FK659,Auxiliar!$A:$C,2,0),"")</f>
        <v/>
      </c>
      <c r="FN659" s="7" t="str">
        <f>+IFERROR(VLOOKUP(FK659,Auxiliar!$A:$C,3,0),"")</f>
        <v/>
      </c>
      <c r="FO659" s="1"/>
      <c r="FP659" s="12"/>
      <c r="FQ659" s="6" t="str">
        <f>+IFERROR(VALUE(RIGHT(Tabla30[[#This Row],[B2B]],6)),"")</f>
        <v/>
      </c>
      <c r="FR659" s="6" t="str">
        <f>+IFERROR(VLOOKUP(FP659,Auxiliar!$A:$C,2,0),"")</f>
        <v/>
      </c>
      <c r="FS659" s="7"/>
      <c r="FT659" s="1"/>
      <c r="FU659" s="12"/>
      <c r="FV659" s="6" t="str">
        <f>+IFERROR(VALUE(RIGHT(Tabla31[[#This Row],[B2B]],6)),"")</f>
        <v/>
      </c>
      <c r="FW659" s="6" t="str">
        <f>+IFERROR(VLOOKUP(FU659,Auxiliar!$A:$C,2,0),"")</f>
        <v/>
      </c>
      <c r="FX659" s="7" t="str">
        <f>+IFERROR(VLOOKUP(FU659,Auxiliar!$A:$C,3,0),"")</f>
        <v/>
      </c>
      <c r="FY659" s="1"/>
      <c r="FZ659" s="12"/>
      <c r="GA659" s="6" t="str">
        <f>+IFERROR(VALUE(RIGHT(Tabla32[[#This Row],[B2B]],6)),"")</f>
        <v/>
      </c>
      <c r="GB659" s="6" t="str">
        <f>+IFERROR(VLOOKUP(FZ659,Auxiliar!$A:$C,2,0),"")</f>
        <v/>
      </c>
      <c r="GC659" s="7" t="str">
        <f>+IFERROR(VLOOKUP(FZ659,Auxiliar!$A:$C,3,0),"")</f>
        <v/>
      </c>
      <c r="GD659" s="1"/>
      <c r="GE659" s="12"/>
      <c r="GF659" s="6" t="str">
        <f>+IFERROR(VALUE(RIGHT(Tabla33[[#This Row],[B2B]],6)),"")</f>
        <v/>
      </c>
      <c r="GG659" s="6" t="str">
        <f>+IFERROR(VLOOKUP(GE659,Auxiliar!$A:$C,2,0),"")</f>
        <v/>
      </c>
      <c r="GH659" s="7" t="str">
        <f>+IFERROR(VLOOKUP(GE659,Auxiliar!$A:$C,3,0),"")</f>
        <v/>
      </c>
    </row>
    <row r="660" spans="1:190" x14ac:dyDescent="0.25">
      <c r="A660" s="1"/>
      <c r="B660" s="1"/>
      <c r="C660" t="str">
        <f>+IFERROR(VLOOKUP(B660,Auxiliar!$A:$C,2,0),"")</f>
        <v/>
      </c>
      <c r="D660" s="5" t="str">
        <f>+IFERROR(VLOOKUP(B660,Auxiliar!$A:$C,3,0),"")</f>
        <v/>
      </c>
      <c r="S660" s="1">
        <v>6452</v>
      </c>
      <c r="T660" s="1" t="s">
        <v>9</v>
      </c>
      <c r="U660" s="6">
        <f>+IFERROR(VALUE(RIGHT(Tabla4[[#This Row],[B2B]],6)),"")</f>
        <v>6452</v>
      </c>
      <c r="V660" s="6" t="str">
        <f>+IFERROR(VLOOKUP(T660,Auxiliar!$A:$C,2,0),"")</f>
        <v>CORE</v>
      </c>
      <c r="W660" s="7" t="str">
        <f>+IFERROR(VLOOKUP(T660,Auxiliar!$A:$C,3,0),"")</f>
        <v>0b 1% | 2b 5% | 4b 6%</v>
      </c>
      <c r="AK660" s="1">
        <v>6228</v>
      </c>
      <c r="AL660" s="1" t="s">
        <v>30</v>
      </c>
      <c r="AM660" s="6">
        <f>+IFERROR(VALUE(RIGHT(Tabla7[[#This Row],[B2B]],6)),"")</f>
        <v>6228</v>
      </c>
      <c r="AN660" s="6" t="str">
        <f>+IFERROR(VLOOKUP(AL660,Auxiliar!$A:$C,2,0),"")</f>
        <v>LATONES</v>
      </c>
      <c r="AO660" s="7" t="str">
        <f>+IFERROR(VLOOKUP(AL660,Auxiliar!$A:$C,3,0),"")</f>
        <v>1b 4% | 5b 7% | 97b 0%</v>
      </c>
      <c r="AW660" s="1"/>
      <c r="AX660" s="1" t="s">
        <v>32</v>
      </c>
      <c r="AY660" s="6" t="str">
        <f>+IFERROR(VALUE(RIGHT(Tabla9[[#This Row],[B2B]],6)),"")</f>
        <v/>
      </c>
      <c r="AZ660" s="6" t="str">
        <f>+IFERROR(VLOOKUP(AX660,Auxiliar!$A:$C,2,0),"")</f>
        <v>LATONES</v>
      </c>
      <c r="BA660" s="7" t="str">
        <f>+IFERROR(VLOOKUP(AX660,Auxiliar!$A:$C,3,0),"")</f>
        <v>2b 3% | 4b 4% | 6b 5% | 10b 8%  | 385b 0%</v>
      </c>
      <c r="BI660" s="1"/>
      <c r="BJ660" s="1"/>
      <c r="BK660" s="6" t="str">
        <f>+IFERROR(VALUE(RIGHT(Tabla11[[#This Row],[B2B]],6)),"")</f>
        <v/>
      </c>
      <c r="BL660" s="6" t="str">
        <f>+IFERROR(VLOOKUP(BJ660,Auxiliar!$A:$C,2,0),"")</f>
        <v/>
      </c>
      <c r="BM660" s="7" t="str">
        <f>+IFERROR(VLOOKUP(BJ660,Auxiliar!$A:$C,3,0),"")</f>
        <v/>
      </c>
      <c r="BO660" s="1">
        <v>2976</v>
      </c>
      <c r="BP660" s="1" t="s">
        <v>39</v>
      </c>
      <c r="BQ660" s="6">
        <f>+IFERROR(VALUE(RIGHT(Tabla12[[#This Row],[B2B]],6)),"")</f>
        <v>2976</v>
      </c>
      <c r="BR660" s="6" t="str">
        <f>+IFERROR(VLOOKUP(BP660,Auxiliar!$A:$C,2,0),"")</f>
        <v>VALUE LITRO</v>
      </c>
      <c r="BS660" s="7" t="str">
        <f>+IFERROR(VLOOKUP(BP660,Auxiliar!$A:$C,3,0),"")</f>
        <v>1b 12%</v>
      </c>
      <c r="CA660" s="1">
        <v>5245</v>
      </c>
      <c r="CB660" s="1" t="s">
        <v>35</v>
      </c>
      <c r="CC660" s="6">
        <f>+IFERROR(VALUE(RIGHT(Tabla14[[#This Row],[B2B]],6)),"")</f>
        <v>5245</v>
      </c>
      <c r="CD660" s="6" t="str">
        <f>+IFERROR(VLOOKUP(CB660,Auxiliar!$A:$C,2,0),"")</f>
        <v>Corona 710cc</v>
      </c>
      <c r="CE660" s="7" t="str">
        <f>+IFERROR(VLOOKUP(CB660,Auxiliar!$A:$C,3,0),"")</f>
        <v>1b 10% | 85b 0%</v>
      </c>
      <c r="CG660" s="1"/>
      <c r="CH660" s="1"/>
      <c r="CI660" s="6" t="str">
        <f>+IFERROR(VALUE(RIGHT(Tabla15[[#This Row],[B2B]],6)),"")</f>
        <v/>
      </c>
      <c r="CJ660" s="6" t="str">
        <f>+IFERROR(VLOOKUP(CH660,Auxiliar!$A:$C,2,0),"")</f>
        <v/>
      </c>
      <c r="CK660" s="7" t="str">
        <f>+IFERROR(VLOOKUP(CH660,Auxiliar!$A:$C,3,0),"")</f>
        <v/>
      </c>
      <c r="CM660" s="1">
        <v>5196</v>
      </c>
      <c r="CN660" s="1" t="s">
        <v>20</v>
      </c>
      <c r="CO660" s="6">
        <v>5196</v>
      </c>
      <c r="CP660" s="6" t="s">
        <v>20</v>
      </c>
      <c r="CQ660" s="7" t="s">
        <v>21</v>
      </c>
      <c r="CS660" s="1"/>
      <c r="CT660" s="1"/>
      <c r="CU660" s="6" t="str">
        <f>+IFERROR(VALUE(RIGHT(Tabla17[[#This Row],[B2B]],6)),"")</f>
        <v/>
      </c>
      <c r="CV660" s="6" t="str">
        <f>+IFERROR(VLOOKUP(CT660,Auxiliar!$A:$C,2,0),"")</f>
        <v/>
      </c>
      <c r="CW660" s="7" t="str">
        <f>+IFERROR(VLOOKUP(CT660,Auxiliar!$A:$C,3,0),"")</f>
        <v/>
      </c>
      <c r="CY660" s="1">
        <v>5196</v>
      </c>
      <c r="CZ660" s="1" t="s">
        <v>16</v>
      </c>
      <c r="DA660" s="6">
        <f>+IFERROR(VALUE(RIGHT(Tabla18[[#This Row],[B2B]],6)),"")</f>
        <v>5196</v>
      </c>
      <c r="DB660" s="6" t="str">
        <f>+IFERROR(VLOOKUP(CZ660,Auxiliar!$A:$C,2,0),"")</f>
        <v>PREMIUM</v>
      </c>
      <c r="DC660" s="7" t="str">
        <f>+IFERROR(VLOOKUP(CZ660,Auxiliar!$A:$C,3,0),"")</f>
        <v>0b 0% | 2b 2% | 5b 3,5% | 10b 5%</v>
      </c>
      <c r="DE660" s="1">
        <v>5196</v>
      </c>
      <c r="DF660" s="1" t="s">
        <v>19</v>
      </c>
      <c r="DG660" s="6">
        <f>+IFERROR(VALUE(RIGHT(Tabla19[[#This Row],[B2B]],6)),"")</f>
        <v>5196</v>
      </c>
      <c r="DH660" s="6" t="str">
        <f>+IFERROR(VLOOKUP(DF660,Auxiliar!$A:$C,2,0),"")</f>
        <v>MICHELOB</v>
      </c>
      <c r="DI660" s="7" t="str">
        <f>+IFERROR(VLOOKUP(DF660,Auxiliar!$A:$C,3,0),"")</f>
        <v>1b 7% | 3b 22% | 8b 27%</v>
      </c>
      <c r="DK660" s="1"/>
      <c r="DL660" s="1"/>
      <c r="DM660" s="6" t="str">
        <f>+IFERROR(VALUE(RIGHT(Tabla20[[#This Row],[B2B]],6)),"")</f>
        <v/>
      </c>
      <c r="DN660" s="6" t="str">
        <f>+IFERROR(VLOOKUP(DL660,Auxiliar!$A:$C,2,0),"")</f>
        <v/>
      </c>
      <c r="DO660" s="7" t="str">
        <f>+IFERROR(VLOOKUP(DL660,Auxiliar!$A:$C,3,0),"")</f>
        <v/>
      </c>
      <c r="DQ660" s="1">
        <v>5195</v>
      </c>
      <c r="DR660" s="12" t="s">
        <v>24</v>
      </c>
      <c r="DS660" s="6">
        <f>+IFERROR(VALUE(RIGHT(Tabla21[[#This Row],[B2B]],6)),"")</f>
        <v>5195</v>
      </c>
      <c r="DT660" s="6" t="str">
        <f>+IFERROR(VLOOKUP(DR660,Auxiliar!$A:$C,2,0),"")</f>
        <v>CORONA PORRON</v>
      </c>
      <c r="DU660" s="7" t="str">
        <f>+IFERROR(VLOOKUP(DR660,Auxiliar!$A:$C,3,0),"")</f>
        <v>1b 5% | 20b 0%</v>
      </c>
      <c r="DW660" s="1">
        <v>2983</v>
      </c>
      <c r="DX660" s="12" t="s">
        <v>43</v>
      </c>
      <c r="DY660" s="6">
        <f>+IFERROR(VALUE(RIGHT(Tabla22[[#This Row],[B2B]],6)),"")</f>
        <v>2983</v>
      </c>
      <c r="DZ660" s="6" t="str">
        <f>+IFERROR(VLOOKUP(DX660,Auxiliar!$A:$C,2,0),"")</f>
        <v xml:space="preserve">VALUE LATA </v>
      </c>
      <c r="EA660" s="7" t="str">
        <f>+IFERROR(VLOOKUP(DX660,Auxiliar!$A:$C,3,0),"")</f>
        <v>1b 15% | 100b 18%</v>
      </c>
      <c r="EC660" s="1">
        <v>11896</v>
      </c>
      <c r="ED660" s="12" t="s">
        <v>47</v>
      </c>
      <c r="EE660" s="6">
        <f>+IFERROR(VALUE(RIGHT(Tabla23[[#This Row],[B2B]],6)),"")</f>
        <v>11896</v>
      </c>
      <c r="EF660" s="6" t="str">
        <f>+IFERROR(VLOOKUP(ED660,Auxiliar!$A:$C,2,0),"")</f>
        <v>VALUE LATON</v>
      </c>
      <c r="EG660" s="7" t="str">
        <f>+IFERROR(VLOOKUP(ED660,Auxiliar!$A:$C,3,0),"")</f>
        <v>1b 10% | 5b 15% | 192b 0%</v>
      </c>
      <c r="EI660" s="1"/>
      <c r="EJ660" s="12"/>
      <c r="EK660" s="6" t="str">
        <f>+IFERROR(VALUE(RIGHT(Tabla24[[#This Row],[B2B]],6)),"")</f>
        <v/>
      </c>
      <c r="EL660" s="6" t="str">
        <f>+IFERROR(VLOOKUP(EJ660,Auxiliar!$A:$C,2,0),"")</f>
        <v/>
      </c>
      <c r="EM660" s="7" t="str">
        <f>+IFERROR(VLOOKUP(EJ660,Auxiliar!$A:$C,3,0),"")</f>
        <v/>
      </c>
      <c r="EO660" s="1"/>
      <c r="EP660" s="12"/>
      <c r="EQ660" s="6" t="str">
        <f>+IFERROR(VALUE(RIGHT(Tabla25[[#This Row],[B2B]],6)),"")</f>
        <v/>
      </c>
      <c r="ER660" s="6" t="str">
        <f>+IFERROR(VLOOKUP(EP660,Auxiliar!$A:$C,2,0),"")</f>
        <v/>
      </c>
      <c r="ES660" s="7" t="str">
        <f>+IFERROR(VLOOKUP(EP660,Auxiliar!$A:$C,3,0),"")</f>
        <v/>
      </c>
      <c r="EU660" s="1"/>
      <c r="EV660" s="12"/>
      <c r="EW660" s="6" t="str">
        <f>+IFERROR(VALUE(RIGHT(Tabla26[[#This Row],[B2B]],6)),"")</f>
        <v/>
      </c>
      <c r="EX660" s="6" t="str">
        <f>+IFERROR(VLOOKUP(EV660,Auxiliar!$A:$C,2,0),"")</f>
        <v/>
      </c>
      <c r="EY660" s="7" t="str">
        <f>+IFERROR(VLOOKUP(EV660,Auxiliar!$A:$C,3,0),"")</f>
        <v/>
      </c>
      <c r="EZ660" s="1"/>
      <c r="FA660" s="12"/>
      <c r="FB660" s="6" t="str">
        <f>+IFERROR(VALUE(RIGHT(Tabla27[[#This Row],[B2B]],6)),"")</f>
        <v/>
      </c>
      <c r="FC660" s="6" t="str">
        <f>+IFERROR(VLOOKUP(FA660,Auxiliar!$A:$C,2,0),"")</f>
        <v/>
      </c>
      <c r="FD660" s="7" t="str">
        <f>+IFERROR(VLOOKUP(FA660,Auxiliar!$A:$C,3,0),"")</f>
        <v/>
      </c>
      <c r="FE660" s="1"/>
      <c r="FF660" s="12"/>
      <c r="FG660" s="6" t="str">
        <f>+IFERROR(VALUE(RIGHT(Tabla28[[#This Row],[B2B]],6)),"")</f>
        <v/>
      </c>
      <c r="FH660" s="6" t="str">
        <f>+IFERROR(VLOOKUP(FF660,Auxiliar!$A:$C,2,0),"")</f>
        <v/>
      </c>
      <c r="FI660" s="7" t="str">
        <f>+IFERROR(VLOOKUP(FF660,Auxiliar!$A:$C,3,0),"")</f>
        <v/>
      </c>
      <c r="FJ660" s="1"/>
      <c r="FK660" s="12"/>
      <c r="FL660" s="6" t="str">
        <f>+IFERROR(VALUE(RIGHT(Tabla29[[#This Row],[B2B]],6)),"")</f>
        <v/>
      </c>
      <c r="FM660" s="6" t="str">
        <f>+IFERROR(VLOOKUP(FK660,Auxiliar!$A:$C,2,0),"")</f>
        <v/>
      </c>
      <c r="FN660" s="7" t="str">
        <f>+IFERROR(VLOOKUP(FK660,Auxiliar!$A:$C,3,0),"")</f>
        <v/>
      </c>
      <c r="FO660" s="1"/>
      <c r="FP660" s="12"/>
      <c r="FQ660" s="6" t="str">
        <f>+IFERROR(VALUE(RIGHT(Tabla30[[#This Row],[B2B]],6)),"")</f>
        <v/>
      </c>
      <c r="FR660" s="6" t="str">
        <f>+IFERROR(VLOOKUP(FP660,Auxiliar!$A:$C,2,0),"")</f>
        <v/>
      </c>
      <c r="FS660" s="7"/>
      <c r="FT660" s="1"/>
      <c r="FU660" s="12"/>
      <c r="FV660" s="6" t="str">
        <f>+IFERROR(VALUE(RIGHT(Tabla31[[#This Row],[B2B]],6)),"")</f>
        <v/>
      </c>
      <c r="FW660" s="6" t="str">
        <f>+IFERROR(VLOOKUP(FU660,Auxiliar!$A:$C,2,0),"")</f>
        <v/>
      </c>
      <c r="FX660" s="7" t="str">
        <f>+IFERROR(VLOOKUP(FU660,Auxiliar!$A:$C,3,0),"")</f>
        <v/>
      </c>
      <c r="FY660" s="1"/>
      <c r="FZ660" s="12"/>
      <c r="GA660" s="6" t="str">
        <f>+IFERROR(VALUE(RIGHT(Tabla32[[#This Row],[B2B]],6)),"")</f>
        <v/>
      </c>
      <c r="GB660" s="6" t="str">
        <f>+IFERROR(VLOOKUP(FZ660,Auxiliar!$A:$C,2,0),"")</f>
        <v/>
      </c>
      <c r="GC660" s="7" t="str">
        <f>+IFERROR(VLOOKUP(FZ660,Auxiliar!$A:$C,3,0),"")</f>
        <v/>
      </c>
      <c r="GD660" s="1"/>
      <c r="GE660" s="12"/>
      <c r="GF660" s="6" t="str">
        <f>+IFERROR(VALUE(RIGHT(Tabla33[[#This Row],[B2B]],6)),"")</f>
        <v/>
      </c>
      <c r="GG660" s="6" t="str">
        <f>+IFERROR(VLOOKUP(GE660,Auxiliar!$A:$C,2,0),"")</f>
        <v/>
      </c>
      <c r="GH660" s="7" t="str">
        <f>+IFERROR(VLOOKUP(GE660,Auxiliar!$A:$C,3,0),"")</f>
        <v/>
      </c>
    </row>
    <row r="661" spans="1:190" x14ac:dyDescent="0.25">
      <c r="A661" s="1"/>
      <c r="B661" s="1"/>
      <c r="C661" t="str">
        <f>+IFERROR(VLOOKUP(B661,Auxiliar!$A:$C,2,0),"")</f>
        <v/>
      </c>
      <c r="D661" s="5" t="str">
        <f>+IFERROR(VLOOKUP(B661,Auxiliar!$A:$C,3,0),"")</f>
        <v/>
      </c>
      <c r="S661" s="1">
        <v>6461</v>
      </c>
      <c r="T661" s="1" t="s">
        <v>9</v>
      </c>
      <c r="U661" s="6">
        <f>+IFERROR(VALUE(RIGHT(Tabla4[[#This Row],[B2B]],6)),"")</f>
        <v>6461</v>
      </c>
      <c r="V661" s="6" t="str">
        <f>+IFERROR(VLOOKUP(T661,Auxiliar!$A:$C,2,0),"")</f>
        <v>CORE</v>
      </c>
      <c r="W661" s="7" t="str">
        <f>+IFERROR(VLOOKUP(T661,Auxiliar!$A:$C,3,0),"")</f>
        <v>0b 1% | 2b 5% | 4b 6%</v>
      </c>
      <c r="AK661" s="1">
        <v>6233</v>
      </c>
      <c r="AL661" s="1" t="s">
        <v>30</v>
      </c>
      <c r="AM661" s="6">
        <f>+IFERROR(VALUE(RIGHT(Tabla7[[#This Row],[B2B]],6)),"")</f>
        <v>6233</v>
      </c>
      <c r="AN661" s="6" t="str">
        <f>+IFERROR(VLOOKUP(AL661,Auxiliar!$A:$C,2,0),"")</f>
        <v>LATONES</v>
      </c>
      <c r="AO661" s="7" t="str">
        <f>+IFERROR(VLOOKUP(AL661,Auxiliar!$A:$C,3,0),"")</f>
        <v>1b 4% | 5b 7% | 97b 0%</v>
      </c>
      <c r="AW661" s="1"/>
      <c r="AX661" s="1" t="s">
        <v>32</v>
      </c>
      <c r="AY661" s="6" t="str">
        <f>+IFERROR(VALUE(RIGHT(Tabla9[[#This Row],[B2B]],6)),"")</f>
        <v/>
      </c>
      <c r="AZ661" s="6" t="str">
        <f>+IFERROR(VLOOKUP(AX661,Auxiliar!$A:$C,2,0),"")</f>
        <v>LATONES</v>
      </c>
      <c r="BA661" s="7" t="str">
        <f>+IFERROR(VLOOKUP(AX661,Auxiliar!$A:$C,3,0),"")</f>
        <v>2b 3% | 4b 4% | 6b 5% | 10b 8%  | 385b 0%</v>
      </c>
      <c r="BI661" s="1"/>
      <c r="BJ661" s="1"/>
      <c r="BK661" s="6" t="str">
        <f>+IFERROR(VALUE(RIGHT(Tabla11[[#This Row],[B2B]],6)),"")</f>
        <v/>
      </c>
      <c r="BL661" s="6" t="str">
        <f>+IFERROR(VLOOKUP(BJ661,Auxiliar!$A:$C,2,0),"")</f>
        <v/>
      </c>
      <c r="BM661" s="7" t="str">
        <f>+IFERROR(VLOOKUP(BJ661,Auxiliar!$A:$C,3,0),"")</f>
        <v/>
      </c>
      <c r="BO661" s="1">
        <v>11897</v>
      </c>
      <c r="BP661" s="1" t="s">
        <v>39</v>
      </c>
      <c r="BQ661" s="6">
        <f>+IFERROR(VALUE(RIGHT(Tabla12[[#This Row],[B2B]],6)),"")</f>
        <v>11897</v>
      </c>
      <c r="BR661" s="6" t="str">
        <f>+IFERROR(VLOOKUP(BP661,Auxiliar!$A:$C,2,0),"")</f>
        <v>VALUE LITRO</v>
      </c>
      <c r="BS661" s="7" t="str">
        <f>+IFERROR(VLOOKUP(BP661,Auxiliar!$A:$C,3,0),"")</f>
        <v>1b 12%</v>
      </c>
      <c r="CA661" s="1">
        <v>5246</v>
      </c>
      <c r="CB661" s="1" t="s">
        <v>35</v>
      </c>
      <c r="CC661" s="6">
        <f>+IFERROR(VALUE(RIGHT(Tabla14[[#This Row],[B2B]],6)),"")</f>
        <v>5246</v>
      </c>
      <c r="CD661" s="6" t="str">
        <f>+IFERROR(VLOOKUP(CB661,Auxiliar!$A:$C,2,0),"")</f>
        <v>Corona 710cc</v>
      </c>
      <c r="CE661" s="7" t="str">
        <f>+IFERROR(VLOOKUP(CB661,Auxiliar!$A:$C,3,0),"")</f>
        <v>1b 10% | 85b 0%</v>
      </c>
      <c r="CG661" s="1"/>
      <c r="CH661" s="1"/>
      <c r="CI661" s="6" t="str">
        <f>+IFERROR(VALUE(RIGHT(Tabla15[[#This Row],[B2B]],6)),"")</f>
        <v/>
      </c>
      <c r="CJ661" s="6" t="str">
        <f>+IFERROR(VLOOKUP(CH661,Auxiliar!$A:$C,2,0),"")</f>
        <v/>
      </c>
      <c r="CK661" s="7" t="str">
        <f>+IFERROR(VLOOKUP(CH661,Auxiliar!$A:$C,3,0),"")</f>
        <v/>
      </c>
      <c r="CM661" s="1">
        <v>5198</v>
      </c>
      <c r="CN661" s="1" t="s">
        <v>20</v>
      </c>
      <c r="CO661" s="6">
        <v>5198</v>
      </c>
      <c r="CP661" s="6" t="s">
        <v>20</v>
      </c>
      <c r="CQ661" s="7" t="s">
        <v>21</v>
      </c>
      <c r="CS661" s="1"/>
      <c r="CT661" s="1"/>
      <c r="CU661" s="6" t="str">
        <f>+IFERROR(VALUE(RIGHT(Tabla17[[#This Row],[B2B]],6)),"")</f>
        <v/>
      </c>
      <c r="CV661" s="6" t="str">
        <f>+IFERROR(VLOOKUP(CT661,Auxiliar!$A:$C,2,0),"")</f>
        <v/>
      </c>
      <c r="CW661" s="7" t="str">
        <f>+IFERROR(VLOOKUP(CT661,Auxiliar!$A:$C,3,0),"")</f>
        <v/>
      </c>
      <c r="CY661" s="1">
        <v>5198</v>
      </c>
      <c r="CZ661" s="1" t="s">
        <v>16</v>
      </c>
      <c r="DA661" s="6">
        <f>+IFERROR(VALUE(RIGHT(Tabla18[[#This Row],[B2B]],6)),"")</f>
        <v>5198</v>
      </c>
      <c r="DB661" s="6" t="str">
        <f>+IFERROR(VLOOKUP(CZ661,Auxiliar!$A:$C,2,0),"")</f>
        <v>PREMIUM</v>
      </c>
      <c r="DC661" s="7" t="str">
        <f>+IFERROR(VLOOKUP(CZ661,Auxiliar!$A:$C,3,0),"")</f>
        <v>0b 0% | 2b 2% | 5b 3,5% | 10b 5%</v>
      </c>
      <c r="DE661" s="1">
        <v>5198</v>
      </c>
      <c r="DF661" s="1" t="s">
        <v>19</v>
      </c>
      <c r="DG661" s="6">
        <f>+IFERROR(VALUE(RIGHT(Tabla19[[#This Row],[B2B]],6)),"")</f>
        <v>5198</v>
      </c>
      <c r="DH661" s="6" t="str">
        <f>+IFERROR(VLOOKUP(DF661,Auxiliar!$A:$C,2,0),"")</f>
        <v>MICHELOB</v>
      </c>
      <c r="DI661" s="7" t="str">
        <f>+IFERROR(VLOOKUP(DF661,Auxiliar!$A:$C,3,0),"")</f>
        <v>1b 7% | 3b 22% | 8b 27%</v>
      </c>
      <c r="DK661" s="1"/>
      <c r="DL661" s="1"/>
      <c r="DM661" s="6" t="str">
        <f>+IFERROR(VALUE(RIGHT(Tabla20[[#This Row],[B2B]],6)),"")</f>
        <v/>
      </c>
      <c r="DN661" s="6" t="str">
        <f>+IFERROR(VLOOKUP(DL661,Auxiliar!$A:$C,2,0),"")</f>
        <v/>
      </c>
      <c r="DO661" s="7" t="str">
        <f>+IFERROR(VLOOKUP(DL661,Auxiliar!$A:$C,3,0),"")</f>
        <v/>
      </c>
      <c r="DQ661" s="1">
        <v>5196</v>
      </c>
      <c r="DR661" s="12" t="s">
        <v>24</v>
      </c>
      <c r="DS661" s="6">
        <f>+IFERROR(VALUE(RIGHT(Tabla21[[#This Row],[B2B]],6)),"")</f>
        <v>5196</v>
      </c>
      <c r="DT661" s="6" t="str">
        <f>+IFERROR(VLOOKUP(DR661,Auxiliar!$A:$C,2,0),"")</f>
        <v>CORONA PORRON</v>
      </c>
      <c r="DU661" s="7" t="str">
        <f>+IFERROR(VLOOKUP(DR661,Auxiliar!$A:$C,3,0),"")</f>
        <v>1b 5% | 20b 0%</v>
      </c>
      <c r="DW661" s="1">
        <v>2986</v>
      </c>
      <c r="DX661" s="12" t="s">
        <v>43</v>
      </c>
      <c r="DY661" s="6">
        <f>+IFERROR(VALUE(RIGHT(Tabla22[[#This Row],[B2B]],6)),"")</f>
        <v>2986</v>
      </c>
      <c r="DZ661" s="6" t="str">
        <f>+IFERROR(VLOOKUP(DX661,Auxiliar!$A:$C,2,0),"")</f>
        <v xml:space="preserve">VALUE LATA </v>
      </c>
      <c r="EA661" s="7" t="str">
        <f>+IFERROR(VLOOKUP(DX661,Auxiliar!$A:$C,3,0),"")</f>
        <v>1b 15% | 100b 18%</v>
      </c>
      <c r="EC661" s="1">
        <v>2976</v>
      </c>
      <c r="ED661" s="12" t="s">
        <v>47</v>
      </c>
      <c r="EE661" s="6">
        <f>+IFERROR(VALUE(RIGHT(Tabla23[[#This Row],[B2B]],6)),"")</f>
        <v>2976</v>
      </c>
      <c r="EF661" s="6" t="str">
        <f>+IFERROR(VLOOKUP(ED661,Auxiliar!$A:$C,2,0),"")</f>
        <v>VALUE LATON</v>
      </c>
      <c r="EG661" s="7" t="str">
        <f>+IFERROR(VLOOKUP(ED661,Auxiliar!$A:$C,3,0),"")</f>
        <v>1b 10% | 5b 15% | 192b 0%</v>
      </c>
      <c r="EI661" s="1"/>
      <c r="EJ661" s="12"/>
      <c r="EK661" s="6" t="str">
        <f>+IFERROR(VALUE(RIGHT(Tabla24[[#This Row],[B2B]],6)),"")</f>
        <v/>
      </c>
      <c r="EL661" s="6" t="str">
        <f>+IFERROR(VLOOKUP(EJ661,Auxiliar!$A:$C,2,0),"")</f>
        <v/>
      </c>
      <c r="EM661" s="7" t="str">
        <f>+IFERROR(VLOOKUP(EJ661,Auxiliar!$A:$C,3,0),"")</f>
        <v/>
      </c>
      <c r="EO661" s="1"/>
      <c r="EP661" s="12"/>
      <c r="EQ661" s="6" t="str">
        <f>+IFERROR(VALUE(RIGHT(Tabla25[[#This Row],[B2B]],6)),"")</f>
        <v/>
      </c>
      <c r="ER661" s="6" t="str">
        <f>+IFERROR(VLOOKUP(EP661,Auxiliar!$A:$C,2,0),"")</f>
        <v/>
      </c>
      <c r="ES661" s="7" t="str">
        <f>+IFERROR(VLOOKUP(EP661,Auxiliar!$A:$C,3,0),"")</f>
        <v/>
      </c>
      <c r="EU661" s="1"/>
      <c r="EV661" s="12"/>
      <c r="EW661" s="6" t="str">
        <f>+IFERROR(VALUE(RIGHT(Tabla26[[#This Row],[B2B]],6)),"")</f>
        <v/>
      </c>
      <c r="EX661" s="6" t="str">
        <f>+IFERROR(VLOOKUP(EV661,Auxiliar!$A:$C,2,0),"")</f>
        <v/>
      </c>
      <c r="EY661" s="7" t="str">
        <f>+IFERROR(VLOOKUP(EV661,Auxiliar!$A:$C,3,0),"")</f>
        <v/>
      </c>
      <c r="EZ661" s="1"/>
      <c r="FA661" s="12"/>
      <c r="FB661" s="6" t="str">
        <f>+IFERROR(VALUE(RIGHT(Tabla27[[#This Row],[B2B]],6)),"")</f>
        <v/>
      </c>
      <c r="FC661" s="6" t="str">
        <f>+IFERROR(VLOOKUP(FA661,Auxiliar!$A:$C,2,0),"")</f>
        <v/>
      </c>
      <c r="FD661" s="7" t="str">
        <f>+IFERROR(VLOOKUP(FA661,Auxiliar!$A:$C,3,0),"")</f>
        <v/>
      </c>
      <c r="FE661" s="1"/>
      <c r="FF661" s="12"/>
      <c r="FG661" s="6" t="str">
        <f>+IFERROR(VALUE(RIGHT(Tabla28[[#This Row],[B2B]],6)),"")</f>
        <v/>
      </c>
      <c r="FH661" s="6" t="str">
        <f>+IFERROR(VLOOKUP(FF661,Auxiliar!$A:$C,2,0),"")</f>
        <v/>
      </c>
      <c r="FI661" s="7" t="str">
        <f>+IFERROR(VLOOKUP(FF661,Auxiliar!$A:$C,3,0),"")</f>
        <v/>
      </c>
      <c r="FJ661" s="1"/>
      <c r="FK661" s="12"/>
      <c r="FL661" s="6" t="str">
        <f>+IFERROR(VALUE(RIGHT(Tabla29[[#This Row],[B2B]],6)),"")</f>
        <v/>
      </c>
      <c r="FM661" s="6" t="str">
        <f>+IFERROR(VLOOKUP(FK661,Auxiliar!$A:$C,2,0),"")</f>
        <v/>
      </c>
      <c r="FN661" s="7" t="str">
        <f>+IFERROR(VLOOKUP(FK661,Auxiliar!$A:$C,3,0),"")</f>
        <v/>
      </c>
      <c r="FO661" s="1"/>
      <c r="FP661" s="12"/>
      <c r="FQ661" s="6" t="str">
        <f>+IFERROR(VALUE(RIGHT(Tabla30[[#This Row],[B2B]],6)),"")</f>
        <v/>
      </c>
      <c r="FR661" s="6" t="str">
        <f>+IFERROR(VLOOKUP(FP661,Auxiliar!$A:$C,2,0),"")</f>
        <v/>
      </c>
      <c r="FS661" s="7"/>
      <c r="FT661" s="1"/>
      <c r="FU661" s="12"/>
      <c r="FV661" s="6" t="str">
        <f>+IFERROR(VALUE(RIGHT(Tabla31[[#This Row],[B2B]],6)),"")</f>
        <v/>
      </c>
      <c r="FW661" s="6" t="str">
        <f>+IFERROR(VLOOKUP(FU661,Auxiliar!$A:$C,2,0),"")</f>
        <v/>
      </c>
      <c r="FX661" s="7" t="str">
        <f>+IFERROR(VLOOKUP(FU661,Auxiliar!$A:$C,3,0),"")</f>
        <v/>
      </c>
      <c r="FY661" s="1"/>
      <c r="FZ661" s="12"/>
      <c r="GA661" s="6" t="str">
        <f>+IFERROR(VALUE(RIGHT(Tabla32[[#This Row],[B2B]],6)),"")</f>
        <v/>
      </c>
      <c r="GB661" s="6" t="str">
        <f>+IFERROR(VLOOKUP(FZ661,Auxiliar!$A:$C,2,0),"")</f>
        <v/>
      </c>
      <c r="GC661" s="7" t="str">
        <f>+IFERROR(VLOOKUP(FZ661,Auxiliar!$A:$C,3,0),"")</f>
        <v/>
      </c>
      <c r="GD661" s="1"/>
      <c r="GE661" s="12"/>
      <c r="GF661" s="6" t="str">
        <f>+IFERROR(VALUE(RIGHT(Tabla33[[#This Row],[B2B]],6)),"")</f>
        <v/>
      </c>
      <c r="GG661" s="6" t="str">
        <f>+IFERROR(VLOOKUP(GE661,Auxiliar!$A:$C,2,0),"")</f>
        <v/>
      </c>
      <c r="GH661" s="7" t="str">
        <f>+IFERROR(VLOOKUP(GE661,Auxiliar!$A:$C,3,0),"")</f>
        <v/>
      </c>
    </row>
    <row r="662" spans="1:190" x14ac:dyDescent="0.25">
      <c r="A662" s="1"/>
      <c r="B662" s="1"/>
      <c r="C662" t="str">
        <f>+IFERROR(VLOOKUP(B662,Auxiliar!$A:$C,2,0),"")</f>
        <v/>
      </c>
      <c r="D662" s="5" t="str">
        <f>+IFERROR(VLOOKUP(B662,Auxiliar!$A:$C,3,0),"")</f>
        <v/>
      </c>
      <c r="S662" s="1">
        <v>6468</v>
      </c>
      <c r="T662" s="1" t="s">
        <v>9</v>
      </c>
      <c r="U662" s="6">
        <f>+IFERROR(VALUE(RIGHT(Tabla4[[#This Row],[B2B]],6)),"")</f>
        <v>6468</v>
      </c>
      <c r="V662" s="6" t="str">
        <f>+IFERROR(VLOOKUP(T662,Auxiliar!$A:$C,2,0),"")</f>
        <v>CORE</v>
      </c>
      <c r="W662" s="7" t="str">
        <f>+IFERROR(VLOOKUP(T662,Auxiliar!$A:$C,3,0),"")</f>
        <v>0b 1% | 2b 5% | 4b 6%</v>
      </c>
      <c r="AK662" s="1">
        <v>6235</v>
      </c>
      <c r="AL662" s="1" t="s">
        <v>30</v>
      </c>
      <c r="AM662" s="6">
        <f>+IFERROR(VALUE(RIGHT(Tabla7[[#This Row],[B2B]],6)),"")</f>
        <v>6235</v>
      </c>
      <c r="AN662" s="6" t="str">
        <f>+IFERROR(VLOOKUP(AL662,Auxiliar!$A:$C,2,0),"")</f>
        <v>LATONES</v>
      </c>
      <c r="AO662" s="7" t="str">
        <f>+IFERROR(VLOOKUP(AL662,Auxiliar!$A:$C,3,0),"")</f>
        <v>1b 4% | 5b 7% | 97b 0%</v>
      </c>
      <c r="AW662" s="1"/>
      <c r="AX662" s="1" t="s">
        <v>32</v>
      </c>
      <c r="AY662" s="6" t="str">
        <f>+IFERROR(VALUE(RIGHT(Tabla9[[#This Row],[B2B]],6)),"")</f>
        <v/>
      </c>
      <c r="AZ662" s="6" t="str">
        <f>+IFERROR(VLOOKUP(AX662,Auxiliar!$A:$C,2,0),"")</f>
        <v>LATONES</v>
      </c>
      <c r="BA662" s="7" t="str">
        <f>+IFERROR(VLOOKUP(AX662,Auxiliar!$A:$C,3,0),"")</f>
        <v>2b 3% | 4b 4% | 6b 5% | 10b 8%  | 385b 0%</v>
      </c>
      <c r="BI662" s="1"/>
      <c r="BJ662" s="1"/>
      <c r="BK662" s="6" t="str">
        <f>+IFERROR(VALUE(RIGHT(Tabla11[[#This Row],[B2B]],6)),"")</f>
        <v/>
      </c>
      <c r="BL662" s="6" t="str">
        <f>+IFERROR(VLOOKUP(BJ662,Auxiliar!$A:$C,2,0),"")</f>
        <v/>
      </c>
      <c r="BM662" s="7" t="str">
        <f>+IFERROR(VLOOKUP(BJ662,Auxiliar!$A:$C,3,0),"")</f>
        <v/>
      </c>
      <c r="BO662" s="1">
        <v>2980</v>
      </c>
      <c r="BP662" s="1" t="s">
        <v>39</v>
      </c>
      <c r="BQ662" s="6">
        <f>+IFERROR(VALUE(RIGHT(Tabla12[[#This Row],[B2B]],6)),"")</f>
        <v>2980</v>
      </c>
      <c r="BR662" s="6" t="str">
        <f>+IFERROR(VLOOKUP(BP662,Auxiliar!$A:$C,2,0),"")</f>
        <v>VALUE LITRO</v>
      </c>
      <c r="BS662" s="7" t="str">
        <f>+IFERROR(VLOOKUP(BP662,Auxiliar!$A:$C,3,0),"")</f>
        <v>1b 12%</v>
      </c>
      <c r="CA662" s="1">
        <v>5249</v>
      </c>
      <c r="CB662" s="1" t="s">
        <v>35</v>
      </c>
      <c r="CC662" s="6">
        <f>+IFERROR(VALUE(RIGHT(Tabla14[[#This Row],[B2B]],6)),"")</f>
        <v>5249</v>
      </c>
      <c r="CD662" s="6" t="str">
        <f>+IFERROR(VLOOKUP(CB662,Auxiliar!$A:$C,2,0),"")</f>
        <v>Corona 710cc</v>
      </c>
      <c r="CE662" s="7" t="str">
        <f>+IFERROR(VLOOKUP(CB662,Auxiliar!$A:$C,3,0),"")</f>
        <v>1b 10% | 85b 0%</v>
      </c>
      <c r="CG662" s="1"/>
      <c r="CH662" s="1"/>
      <c r="CI662" s="6" t="str">
        <f>+IFERROR(VALUE(RIGHT(Tabla15[[#This Row],[B2B]],6)),"")</f>
        <v/>
      </c>
      <c r="CJ662" s="6" t="str">
        <f>+IFERROR(VLOOKUP(CH662,Auxiliar!$A:$C,2,0),"")</f>
        <v/>
      </c>
      <c r="CK662" s="7" t="str">
        <f>+IFERROR(VLOOKUP(CH662,Auxiliar!$A:$C,3,0),"")</f>
        <v/>
      </c>
      <c r="CM662" s="1">
        <v>5199</v>
      </c>
      <c r="CN662" s="1" t="s">
        <v>20</v>
      </c>
      <c r="CO662" s="6">
        <v>5199</v>
      </c>
      <c r="CP662" s="6" t="s">
        <v>20</v>
      </c>
      <c r="CQ662" s="7" t="s">
        <v>21</v>
      </c>
      <c r="CS662" s="1"/>
      <c r="CT662" s="1"/>
      <c r="CU662" s="6" t="str">
        <f>+IFERROR(VALUE(RIGHT(Tabla17[[#This Row],[B2B]],6)),"")</f>
        <v/>
      </c>
      <c r="CV662" s="6" t="str">
        <f>+IFERROR(VLOOKUP(CT662,Auxiliar!$A:$C,2,0),"")</f>
        <v/>
      </c>
      <c r="CW662" s="7" t="str">
        <f>+IFERROR(VLOOKUP(CT662,Auxiliar!$A:$C,3,0),"")</f>
        <v/>
      </c>
      <c r="CY662" s="1">
        <v>5199</v>
      </c>
      <c r="CZ662" s="1" t="s">
        <v>16</v>
      </c>
      <c r="DA662" s="6">
        <f>+IFERROR(VALUE(RIGHT(Tabla18[[#This Row],[B2B]],6)),"")</f>
        <v>5199</v>
      </c>
      <c r="DB662" s="6" t="str">
        <f>+IFERROR(VLOOKUP(CZ662,Auxiliar!$A:$C,2,0),"")</f>
        <v>PREMIUM</v>
      </c>
      <c r="DC662" s="7" t="str">
        <f>+IFERROR(VLOOKUP(CZ662,Auxiliar!$A:$C,3,0),"")</f>
        <v>0b 0% | 2b 2% | 5b 3,5% | 10b 5%</v>
      </c>
      <c r="DE662" s="1">
        <v>5199</v>
      </c>
      <c r="DF662" s="1" t="s">
        <v>19</v>
      </c>
      <c r="DG662" s="6">
        <f>+IFERROR(VALUE(RIGHT(Tabla19[[#This Row],[B2B]],6)),"")</f>
        <v>5199</v>
      </c>
      <c r="DH662" s="6" t="str">
        <f>+IFERROR(VLOOKUP(DF662,Auxiliar!$A:$C,2,0),"")</f>
        <v>MICHELOB</v>
      </c>
      <c r="DI662" s="7" t="str">
        <f>+IFERROR(VLOOKUP(DF662,Auxiliar!$A:$C,3,0),"")</f>
        <v>1b 7% | 3b 22% | 8b 27%</v>
      </c>
      <c r="DK662" s="1"/>
      <c r="DL662" s="1"/>
      <c r="DM662" s="6" t="str">
        <f>+IFERROR(VALUE(RIGHT(Tabla20[[#This Row],[B2B]],6)),"")</f>
        <v/>
      </c>
      <c r="DN662" s="6" t="str">
        <f>+IFERROR(VLOOKUP(DL662,Auxiliar!$A:$C,2,0),"")</f>
        <v/>
      </c>
      <c r="DO662" s="7" t="str">
        <f>+IFERROR(VLOOKUP(DL662,Auxiliar!$A:$C,3,0),"")</f>
        <v/>
      </c>
      <c r="DQ662" s="1">
        <v>5198</v>
      </c>
      <c r="DR662" s="12" t="s">
        <v>24</v>
      </c>
      <c r="DS662" s="6">
        <f>+IFERROR(VALUE(RIGHT(Tabla21[[#This Row],[B2B]],6)),"")</f>
        <v>5198</v>
      </c>
      <c r="DT662" s="6" t="str">
        <f>+IFERROR(VLOOKUP(DR662,Auxiliar!$A:$C,2,0),"")</f>
        <v>CORONA PORRON</v>
      </c>
      <c r="DU662" s="7" t="str">
        <f>+IFERROR(VLOOKUP(DR662,Auxiliar!$A:$C,3,0),"")</f>
        <v>1b 5% | 20b 0%</v>
      </c>
      <c r="DW662" s="1">
        <v>11902</v>
      </c>
      <c r="DX662" s="12" t="s">
        <v>43</v>
      </c>
      <c r="DY662" s="6">
        <f>+IFERROR(VALUE(RIGHT(Tabla22[[#This Row],[B2B]],6)),"")</f>
        <v>11902</v>
      </c>
      <c r="DZ662" s="6" t="str">
        <f>+IFERROR(VLOOKUP(DX662,Auxiliar!$A:$C,2,0),"")</f>
        <v xml:space="preserve">VALUE LATA </v>
      </c>
      <c r="EA662" s="7" t="str">
        <f>+IFERROR(VLOOKUP(DX662,Auxiliar!$A:$C,3,0),"")</f>
        <v>1b 15% | 100b 18%</v>
      </c>
      <c r="EC662" s="1">
        <v>11897</v>
      </c>
      <c r="ED662" s="12" t="s">
        <v>47</v>
      </c>
      <c r="EE662" s="6">
        <f>+IFERROR(VALUE(RIGHT(Tabla23[[#This Row],[B2B]],6)),"")</f>
        <v>11897</v>
      </c>
      <c r="EF662" s="6" t="str">
        <f>+IFERROR(VLOOKUP(ED662,Auxiliar!$A:$C,2,0),"")</f>
        <v>VALUE LATON</v>
      </c>
      <c r="EG662" s="7" t="str">
        <f>+IFERROR(VLOOKUP(ED662,Auxiliar!$A:$C,3,0),"")</f>
        <v>1b 10% | 5b 15% | 192b 0%</v>
      </c>
      <c r="EI662" s="1"/>
      <c r="EJ662" s="12"/>
      <c r="EK662" s="6" t="str">
        <f>+IFERROR(VALUE(RIGHT(Tabla24[[#This Row],[B2B]],6)),"")</f>
        <v/>
      </c>
      <c r="EL662" s="6" t="str">
        <f>+IFERROR(VLOOKUP(EJ662,Auxiliar!$A:$C,2,0),"")</f>
        <v/>
      </c>
      <c r="EM662" s="7" t="str">
        <f>+IFERROR(VLOOKUP(EJ662,Auxiliar!$A:$C,3,0),"")</f>
        <v/>
      </c>
      <c r="EO662" s="1"/>
      <c r="EP662" s="12"/>
      <c r="EQ662" s="6" t="str">
        <f>+IFERROR(VALUE(RIGHT(Tabla25[[#This Row],[B2B]],6)),"")</f>
        <v/>
      </c>
      <c r="ER662" s="6" t="str">
        <f>+IFERROR(VLOOKUP(EP662,Auxiliar!$A:$C,2,0),"")</f>
        <v/>
      </c>
      <c r="ES662" s="7" t="str">
        <f>+IFERROR(VLOOKUP(EP662,Auxiliar!$A:$C,3,0),"")</f>
        <v/>
      </c>
      <c r="EU662" s="1"/>
      <c r="EV662" s="12"/>
      <c r="EW662" s="6" t="str">
        <f>+IFERROR(VALUE(RIGHT(Tabla26[[#This Row],[B2B]],6)),"")</f>
        <v/>
      </c>
      <c r="EX662" s="6" t="str">
        <f>+IFERROR(VLOOKUP(EV662,Auxiliar!$A:$C,2,0),"")</f>
        <v/>
      </c>
      <c r="EY662" s="7" t="str">
        <f>+IFERROR(VLOOKUP(EV662,Auxiliar!$A:$C,3,0),"")</f>
        <v/>
      </c>
      <c r="EZ662" s="1"/>
      <c r="FA662" s="12"/>
      <c r="FB662" s="6" t="str">
        <f>+IFERROR(VALUE(RIGHT(Tabla27[[#This Row],[B2B]],6)),"")</f>
        <v/>
      </c>
      <c r="FC662" s="6" t="str">
        <f>+IFERROR(VLOOKUP(FA662,Auxiliar!$A:$C,2,0),"")</f>
        <v/>
      </c>
      <c r="FD662" s="7" t="str">
        <f>+IFERROR(VLOOKUP(FA662,Auxiliar!$A:$C,3,0),"")</f>
        <v/>
      </c>
      <c r="FE662" s="1"/>
      <c r="FF662" s="12"/>
      <c r="FG662" s="6" t="str">
        <f>+IFERROR(VALUE(RIGHT(Tabla28[[#This Row],[B2B]],6)),"")</f>
        <v/>
      </c>
      <c r="FH662" s="6" t="str">
        <f>+IFERROR(VLOOKUP(FF662,Auxiliar!$A:$C,2,0),"")</f>
        <v/>
      </c>
      <c r="FI662" s="7" t="str">
        <f>+IFERROR(VLOOKUP(FF662,Auxiliar!$A:$C,3,0),"")</f>
        <v/>
      </c>
      <c r="FJ662" s="1"/>
      <c r="FK662" s="12"/>
      <c r="FL662" s="6" t="str">
        <f>+IFERROR(VALUE(RIGHT(Tabla29[[#This Row],[B2B]],6)),"")</f>
        <v/>
      </c>
      <c r="FM662" s="6" t="str">
        <f>+IFERROR(VLOOKUP(FK662,Auxiliar!$A:$C,2,0),"")</f>
        <v/>
      </c>
      <c r="FN662" s="7" t="str">
        <f>+IFERROR(VLOOKUP(FK662,Auxiliar!$A:$C,3,0),"")</f>
        <v/>
      </c>
      <c r="FO662" s="1"/>
      <c r="FP662" s="12"/>
      <c r="FQ662" s="6" t="str">
        <f>+IFERROR(VALUE(RIGHT(Tabla30[[#This Row],[B2B]],6)),"")</f>
        <v/>
      </c>
      <c r="FR662" s="6" t="str">
        <f>+IFERROR(VLOOKUP(FP662,Auxiliar!$A:$C,2,0),"")</f>
        <v/>
      </c>
      <c r="FS662" s="7"/>
      <c r="FT662" s="1"/>
      <c r="FU662" s="12"/>
      <c r="FV662" s="6" t="str">
        <f>+IFERROR(VALUE(RIGHT(Tabla31[[#This Row],[B2B]],6)),"")</f>
        <v/>
      </c>
      <c r="FW662" s="6" t="str">
        <f>+IFERROR(VLOOKUP(FU662,Auxiliar!$A:$C,2,0),"")</f>
        <v/>
      </c>
      <c r="FX662" s="7" t="str">
        <f>+IFERROR(VLOOKUP(FU662,Auxiliar!$A:$C,3,0),"")</f>
        <v/>
      </c>
      <c r="FY662" s="1"/>
      <c r="FZ662" s="12"/>
      <c r="GA662" s="6" t="str">
        <f>+IFERROR(VALUE(RIGHT(Tabla32[[#This Row],[B2B]],6)),"")</f>
        <v/>
      </c>
      <c r="GB662" s="6" t="str">
        <f>+IFERROR(VLOOKUP(FZ662,Auxiliar!$A:$C,2,0),"")</f>
        <v/>
      </c>
      <c r="GC662" s="7" t="str">
        <f>+IFERROR(VLOOKUP(FZ662,Auxiliar!$A:$C,3,0),"")</f>
        <v/>
      </c>
      <c r="GD662" s="1"/>
      <c r="GE662" s="12"/>
      <c r="GF662" s="6" t="str">
        <f>+IFERROR(VALUE(RIGHT(Tabla33[[#This Row],[B2B]],6)),"")</f>
        <v/>
      </c>
      <c r="GG662" s="6" t="str">
        <f>+IFERROR(VLOOKUP(GE662,Auxiliar!$A:$C,2,0),"")</f>
        <v/>
      </c>
      <c r="GH662" s="7" t="str">
        <f>+IFERROR(VLOOKUP(GE662,Auxiliar!$A:$C,3,0),"")</f>
        <v/>
      </c>
    </row>
    <row r="663" spans="1:190" x14ac:dyDescent="0.25">
      <c r="A663" s="1"/>
      <c r="B663" s="1"/>
      <c r="C663" t="str">
        <f>+IFERROR(VLOOKUP(B663,Auxiliar!$A:$C,2,0),"")</f>
        <v/>
      </c>
      <c r="D663" s="5" t="str">
        <f>+IFERROR(VLOOKUP(B663,Auxiliar!$A:$C,3,0),"")</f>
        <v/>
      </c>
      <c r="S663" s="1">
        <v>6469</v>
      </c>
      <c r="T663" s="1" t="s">
        <v>9</v>
      </c>
      <c r="U663" s="6">
        <f>+IFERROR(VALUE(RIGHT(Tabla4[[#This Row],[B2B]],6)),"")</f>
        <v>6469</v>
      </c>
      <c r="V663" s="6" t="str">
        <f>+IFERROR(VLOOKUP(T663,Auxiliar!$A:$C,2,0),"")</f>
        <v>CORE</v>
      </c>
      <c r="W663" s="7" t="str">
        <f>+IFERROR(VLOOKUP(T663,Auxiliar!$A:$C,3,0),"")</f>
        <v>0b 1% | 2b 5% | 4b 6%</v>
      </c>
      <c r="AK663" s="1">
        <v>6239</v>
      </c>
      <c r="AL663" s="1" t="s">
        <v>30</v>
      </c>
      <c r="AM663" s="6">
        <f>+IFERROR(VALUE(RIGHT(Tabla7[[#This Row],[B2B]],6)),"")</f>
        <v>6239</v>
      </c>
      <c r="AN663" s="6" t="str">
        <f>+IFERROR(VLOOKUP(AL663,Auxiliar!$A:$C,2,0),"")</f>
        <v>LATONES</v>
      </c>
      <c r="AO663" s="7" t="str">
        <f>+IFERROR(VLOOKUP(AL663,Auxiliar!$A:$C,3,0),"")</f>
        <v>1b 4% | 5b 7% | 97b 0%</v>
      </c>
      <c r="AW663" s="1"/>
      <c r="AX663" s="1" t="s">
        <v>32</v>
      </c>
      <c r="AY663" s="6" t="str">
        <f>+IFERROR(VALUE(RIGHT(Tabla9[[#This Row],[B2B]],6)),"")</f>
        <v/>
      </c>
      <c r="AZ663" s="6" t="str">
        <f>+IFERROR(VLOOKUP(AX663,Auxiliar!$A:$C,2,0),"")</f>
        <v>LATONES</v>
      </c>
      <c r="BA663" s="7" t="str">
        <f>+IFERROR(VLOOKUP(AX663,Auxiliar!$A:$C,3,0),"")</f>
        <v>2b 3% | 4b 4% | 6b 5% | 10b 8%  | 385b 0%</v>
      </c>
      <c r="BI663" s="1"/>
      <c r="BJ663" s="1"/>
      <c r="BK663" s="6" t="str">
        <f>+IFERROR(VALUE(RIGHT(Tabla11[[#This Row],[B2B]],6)),"")</f>
        <v/>
      </c>
      <c r="BL663" s="6" t="str">
        <f>+IFERROR(VLOOKUP(BJ663,Auxiliar!$A:$C,2,0),"")</f>
        <v/>
      </c>
      <c r="BM663" s="7" t="str">
        <f>+IFERROR(VLOOKUP(BJ663,Auxiliar!$A:$C,3,0),"")</f>
        <v/>
      </c>
      <c r="BO663" s="1">
        <v>11899</v>
      </c>
      <c r="BP663" s="1" t="s">
        <v>39</v>
      </c>
      <c r="BQ663" s="6">
        <f>+IFERROR(VALUE(RIGHT(Tabla12[[#This Row],[B2B]],6)),"")</f>
        <v>11899</v>
      </c>
      <c r="BR663" s="6" t="str">
        <f>+IFERROR(VLOOKUP(BP663,Auxiliar!$A:$C,2,0),"")</f>
        <v>VALUE LITRO</v>
      </c>
      <c r="BS663" s="7" t="str">
        <f>+IFERROR(VLOOKUP(BP663,Auxiliar!$A:$C,3,0),"")</f>
        <v>1b 12%</v>
      </c>
      <c r="CA663" s="1">
        <v>5253</v>
      </c>
      <c r="CB663" s="1" t="s">
        <v>35</v>
      </c>
      <c r="CC663" s="6">
        <f>+IFERROR(VALUE(RIGHT(Tabla14[[#This Row],[B2B]],6)),"")</f>
        <v>5253</v>
      </c>
      <c r="CD663" s="6" t="str">
        <f>+IFERROR(VLOOKUP(CB663,Auxiliar!$A:$C,2,0),"")</f>
        <v>Corona 710cc</v>
      </c>
      <c r="CE663" s="7" t="str">
        <f>+IFERROR(VLOOKUP(CB663,Auxiliar!$A:$C,3,0),"")</f>
        <v>1b 10% | 85b 0%</v>
      </c>
      <c r="CG663" s="1"/>
      <c r="CH663" s="1"/>
      <c r="CI663" s="6" t="str">
        <f>+IFERROR(VALUE(RIGHT(Tabla15[[#This Row],[B2B]],6)),"")</f>
        <v/>
      </c>
      <c r="CJ663" s="6" t="str">
        <f>+IFERROR(VLOOKUP(CH663,Auxiliar!$A:$C,2,0),"")</f>
        <v/>
      </c>
      <c r="CK663" s="7" t="str">
        <f>+IFERROR(VLOOKUP(CH663,Auxiliar!$A:$C,3,0),"")</f>
        <v/>
      </c>
      <c r="CM663" s="1">
        <v>5202</v>
      </c>
      <c r="CN663" s="1" t="s">
        <v>20</v>
      </c>
      <c r="CO663" s="6">
        <v>5202</v>
      </c>
      <c r="CP663" s="6" t="s">
        <v>20</v>
      </c>
      <c r="CQ663" s="7" t="s">
        <v>21</v>
      </c>
      <c r="CS663" s="1"/>
      <c r="CT663" s="1"/>
      <c r="CU663" s="6" t="str">
        <f>+IFERROR(VALUE(RIGHT(Tabla17[[#This Row],[B2B]],6)),"")</f>
        <v/>
      </c>
      <c r="CV663" s="6" t="str">
        <f>+IFERROR(VLOOKUP(CT663,Auxiliar!$A:$C,2,0),"")</f>
        <v/>
      </c>
      <c r="CW663" s="7" t="str">
        <f>+IFERROR(VLOOKUP(CT663,Auxiliar!$A:$C,3,0),"")</f>
        <v/>
      </c>
      <c r="CY663" s="1">
        <v>5202</v>
      </c>
      <c r="CZ663" s="1" t="s">
        <v>16</v>
      </c>
      <c r="DA663" s="6">
        <f>+IFERROR(VALUE(RIGHT(Tabla18[[#This Row],[B2B]],6)),"")</f>
        <v>5202</v>
      </c>
      <c r="DB663" s="6" t="str">
        <f>+IFERROR(VLOOKUP(CZ663,Auxiliar!$A:$C,2,0),"")</f>
        <v>PREMIUM</v>
      </c>
      <c r="DC663" s="7" t="str">
        <f>+IFERROR(VLOOKUP(CZ663,Auxiliar!$A:$C,3,0),"")</f>
        <v>0b 0% | 2b 2% | 5b 3,5% | 10b 5%</v>
      </c>
      <c r="DE663" s="1">
        <v>5202</v>
      </c>
      <c r="DF663" s="1" t="s">
        <v>19</v>
      </c>
      <c r="DG663" s="6">
        <f>+IFERROR(VALUE(RIGHT(Tabla19[[#This Row],[B2B]],6)),"")</f>
        <v>5202</v>
      </c>
      <c r="DH663" s="6" t="str">
        <f>+IFERROR(VLOOKUP(DF663,Auxiliar!$A:$C,2,0),"")</f>
        <v>MICHELOB</v>
      </c>
      <c r="DI663" s="7" t="str">
        <f>+IFERROR(VLOOKUP(DF663,Auxiliar!$A:$C,3,0),"")</f>
        <v>1b 7% | 3b 22% | 8b 27%</v>
      </c>
      <c r="DK663" s="1"/>
      <c r="DL663" s="1"/>
      <c r="DM663" s="6" t="str">
        <f>+IFERROR(VALUE(RIGHT(Tabla20[[#This Row],[B2B]],6)),"")</f>
        <v/>
      </c>
      <c r="DN663" s="6" t="str">
        <f>+IFERROR(VLOOKUP(DL663,Auxiliar!$A:$C,2,0),"")</f>
        <v/>
      </c>
      <c r="DO663" s="7" t="str">
        <f>+IFERROR(VLOOKUP(DL663,Auxiliar!$A:$C,3,0),"")</f>
        <v/>
      </c>
      <c r="DQ663" s="1">
        <v>5199</v>
      </c>
      <c r="DR663" s="12" t="s">
        <v>24</v>
      </c>
      <c r="DS663" s="6">
        <f>+IFERROR(VALUE(RIGHT(Tabla21[[#This Row],[B2B]],6)),"")</f>
        <v>5199</v>
      </c>
      <c r="DT663" s="6" t="str">
        <f>+IFERROR(VLOOKUP(DR663,Auxiliar!$A:$C,2,0),"")</f>
        <v>CORONA PORRON</v>
      </c>
      <c r="DU663" s="7" t="str">
        <f>+IFERROR(VLOOKUP(DR663,Auxiliar!$A:$C,3,0),"")</f>
        <v>1b 5% | 20b 0%</v>
      </c>
      <c r="DW663" s="1">
        <v>11905</v>
      </c>
      <c r="DX663" s="12" t="s">
        <v>43</v>
      </c>
      <c r="DY663" s="6">
        <f>+IFERROR(VALUE(RIGHT(Tabla22[[#This Row],[B2B]],6)),"")</f>
        <v>11905</v>
      </c>
      <c r="DZ663" s="6" t="str">
        <f>+IFERROR(VLOOKUP(DX663,Auxiliar!$A:$C,2,0),"")</f>
        <v xml:space="preserve">VALUE LATA </v>
      </c>
      <c r="EA663" s="7" t="str">
        <f>+IFERROR(VLOOKUP(DX663,Auxiliar!$A:$C,3,0),"")</f>
        <v>1b 15% | 100b 18%</v>
      </c>
      <c r="EC663" s="1">
        <v>2980</v>
      </c>
      <c r="ED663" s="12" t="s">
        <v>47</v>
      </c>
      <c r="EE663" s="6">
        <f>+IFERROR(VALUE(RIGHT(Tabla23[[#This Row],[B2B]],6)),"")</f>
        <v>2980</v>
      </c>
      <c r="EF663" s="6" t="str">
        <f>+IFERROR(VLOOKUP(ED663,Auxiliar!$A:$C,2,0),"")</f>
        <v>VALUE LATON</v>
      </c>
      <c r="EG663" s="7" t="str">
        <f>+IFERROR(VLOOKUP(ED663,Auxiliar!$A:$C,3,0),"")</f>
        <v>1b 10% | 5b 15% | 192b 0%</v>
      </c>
      <c r="EI663" s="1"/>
      <c r="EJ663" s="12"/>
      <c r="EK663" s="6" t="str">
        <f>+IFERROR(VALUE(RIGHT(Tabla24[[#This Row],[B2B]],6)),"")</f>
        <v/>
      </c>
      <c r="EL663" s="6" t="str">
        <f>+IFERROR(VLOOKUP(EJ663,Auxiliar!$A:$C,2,0),"")</f>
        <v/>
      </c>
      <c r="EM663" s="7" t="str">
        <f>+IFERROR(VLOOKUP(EJ663,Auxiliar!$A:$C,3,0),"")</f>
        <v/>
      </c>
      <c r="EO663" s="1"/>
      <c r="EP663" s="12"/>
      <c r="EQ663" s="6" t="str">
        <f>+IFERROR(VALUE(RIGHT(Tabla25[[#This Row],[B2B]],6)),"")</f>
        <v/>
      </c>
      <c r="ER663" s="6" t="str">
        <f>+IFERROR(VLOOKUP(EP663,Auxiliar!$A:$C,2,0),"")</f>
        <v/>
      </c>
      <c r="ES663" s="7" t="str">
        <f>+IFERROR(VLOOKUP(EP663,Auxiliar!$A:$C,3,0),"")</f>
        <v/>
      </c>
      <c r="EU663" s="1"/>
      <c r="EV663" s="12"/>
      <c r="EW663" s="6" t="str">
        <f>+IFERROR(VALUE(RIGHT(Tabla26[[#This Row],[B2B]],6)),"")</f>
        <v/>
      </c>
      <c r="EX663" s="6" t="str">
        <f>+IFERROR(VLOOKUP(EV663,Auxiliar!$A:$C,2,0),"")</f>
        <v/>
      </c>
      <c r="EY663" s="7" t="str">
        <f>+IFERROR(VLOOKUP(EV663,Auxiliar!$A:$C,3,0),"")</f>
        <v/>
      </c>
      <c r="EZ663" s="1"/>
      <c r="FA663" s="12"/>
      <c r="FB663" s="6" t="str">
        <f>+IFERROR(VALUE(RIGHT(Tabla27[[#This Row],[B2B]],6)),"")</f>
        <v/>
      </c>
      <c r="FC663" s="6" t="str">
        <f>+IFERROR(VLOOKUP(FA663,Auxiliar!$A:$C,2,0),"")</f>
        <v/>
      </c>
      <c r="FD663" s="7" t="str">
        <f>+IFERROR(VLOOKUP(FA663,Auxiliar!$A:$C,3,0),"")</f>
        <v/>
      </c>
      <c r="FE663" s="1"/>
      <c r="FF663" s="12"/>
      <c r="FG663" s="6" t="str">
        <f>+IFERROR(VALUE(RIGHT(Tabla28[[#This Row],[B2B]],6)),"")</f>
        <v/>
      </c>
      <c r="FH663" s="6" t="str">
        <f>+IFERROR(VLOOKUP(FF663,Auxiliar!$A:$C,2,0),"")</f>
        <v/>
      </c>
      <c r="FI663" s="7" t="str">
        <f>+IFERROR(VLOOKUP(FF663,Auxiliar!$A:$C,3,0),"")</f>
        <v/>
      </c>
      <c r="FJ663" s="1"/>
      <c r="FK663" s="12"/>
      <c r="FL663" s="6" t="str">
        <f>+IFERROR(VALUE(RIGHT(Tabla29[[#This Row],[B2B]],6)),"")</f>
        <v/>
      </c>
      <c r="FM663" s="6" t="str">
        <f>+IFERROR(VLOOKUP(FK663,Auxiliar!$A:$C,2,0),"")</f>
        <v/>
      </c>
      <c r="FN663" s="7" t="str">
        <f>+IFERROR(VLOOKUP(FK663,Auxiliar!$A:$C,3,0),"")</f>
        <v/>
      </c>
      <c r="FO663" s="1"/>
      <c r="FP663" s="12"/>
      <c r="FQ663" s="6" t="str">
        <f>+IFERROR(VALUE(RIGHT(Tabla30[[#This Row],[B2B]],6)),"")</f>
        <v/>
      </c>
      <c r="FR663" s="6" t="str">
        <f>+IFERROR(VLOOKUP(FP663,Auxiliar!$A:$C,2,0),"")</f>
        <v/>
      </c>
      <c r="FS663" s="7"/>
      <c r="FT663" s="1"/>
      <c r="FU663" s="12"/>
      <c r="FV663" s="6" t="str">
        <f>+IFERROR(VALUE(RIGHT(Tabla31[[#This Row],[B2B]],6)),"")</f>
        <v/>
      </c>
      <c r="FW663" s="6" t="str">
        <f>+IFERROR(VLOOKUP(FU663,Auxiliar!$A:$C,2,0),"")</f>
        <v/>
      </c>
      <c r="FX663" s="7" t="str">
        <f>+IFERROR(VLOOKUP(FU663,Auxiliar!$A:$C,3,0),"")</f>
        <v/>
      </c>
      <c r="FY663" s="1"/>
      <c r="FZ663" s="12"/>
      <c r="GA663" s="6" t="str">
        <f>+IFERROR(VALUE(RIGHT(Tabla32[[#This Row],[B2B]],6)),"")</f>
        <v/>
      </c>
      <c r="GB663" s="6" t="str">
        <f>+IFERROR(VLOOKUP(FZ663,Auxiliar!$A:$C,2,0),"")</f>
        <v/>
      </c>
      <c r="GC663" s="7" t="str">
        <f>+IFERROR(VLOOKUP(FZ663,Auxiliar!$A:$C,3,0),"")</f>
        <v/>
      </c>
      <c r="GD663" s="1"/>
      <c r="GE663" s="12"/>
      <c r="GF663" s="6" t="str">
        <f>+IFERROR(VALUE(RIGHT(Tabla33[[#This Row],[B2B]],6)),"")</f>
        <v/>
      </c>
      <c r="GG663" s="6" t="str">
        <f>+IFERROR(VLOOKUP(GE663,Auxiliar!$A:$C,2,0),"")</f>
        <v/>
      </c>
      <c r="GH663" s="7" t="str">
        <f>+IFERROR(VLOOKUP(GE663,Auxiliar!$A:$C,3,0),"")</f>
        <v/>
      </c>
    </row>
    <row r="664" spans="1:190" x14ac:dyDescent="0.25">
      <c r="A664" s="1"/>
      <c r="B664" s="1"/>
      <c r="C664" t="str">
        <f>+IFERROR(VLOOKUP(B664,Auxiliar!$A:$C,2,0),"")</f>
        <v/>
      </c>
      <c r="D664" s="5" t="str">
        <f>+IFERROR(VLOOKUP(B664,Auxiliar!$A:$C,3,0),"")</f>
        <v/>
      </c>
      <c r="S664" s="1">
        <v>6491</v>
      </c>
      <c r="T664" s="1" t="s">
        <v>9</v>
      </c>
      <c r="U664" s="6">
        <f>+IFERROR(VALUE(RIGHT(Tabla4[[#This Row],[B2B]],6)),"")</f>
        <v>6491</v>
      </c>
      <c r="V664" s="6" t="str">
        <f>+IFERROR(VLOOKUP(T664,Auxiliar!$A:$C,2,0),"")</f>
        <v>CORE</v>
      </c>
      <c r="W664" s="7" t="str">
        <f>+IFERROR(VLOOKUP(T664,Auxiliar!$A:$C,3,0),"")</f>
        <v>0b 1% | 2b 5% | 4b 6%</v>
      </c>
      <c r="AK664" s="1">
        <v>6240</v>
      </c>
      <c r="AL664" s="1" t="s">
        <v>30</v>
      </c>
      <c r="AM664" s="6">
        <f>+IFERROR(VALUE(RIGHT(Tabla7[[#This Row],[B2B]],6)),"")</f>
        <v>6240</v>
      </c>
      <c r="AN664" s="6" t="str">
        <f>+IFERROR(VLOOKUP(AL664,Auxiliar!$A:$C,2,0),"")</f>
        <v>LATONES</v>
      </c>
      <c r="AO664" s="7" t="str">
        <f>+IFERROR(VLOOKUP(AL664,Auxiliar!$A:$C,3,0),"")</f>
        <v>1b 4% | 5b 7% | 97b 0%</v>
      </c>
      <c r="AW664" s="1"/>
      <c r="AX664" s="1" t="s">
        <v>32</v>
      </c>
      <c r="AY664" s="6" t="str">
        <f>+IFERROR(VALUE(RIGHT(Tabla9[[#This Row],[B2B]],6)),"")</f>
        <v/>
      </c>
      <c r="AZ664" s="6" t="str">
        <f>+IFERROR(VLOOKUP(AX664,Auxiliar!$A:$C,2,0),"")</f>
        <v>LATONES</v>
      </c>
      <c r="BA664" s="7" t="str">
        <f>+IFERROR(VLOOKUP(AX664,Auxiliar!$A:$C,3,0),"")</f>
        <v>2b 3% | 4b 4% | 6b 5% | 10b 8%  | 385b 0%</v>
      </c>
      <c r="BI664" s="1"/>
      <c r="BJ664" s="1"/>
      <c r="BK664" s="6" t="str">
        <f>+IFERROR(VALUE(RIGHT(Tabla11[[#This Row],[B2B]],6)),"")</f>
        <v/>
      </c>
      <c r="BL664" s="6" t="str">
        <f>+IFERROR(VLOOKUP(BJ664,Auxiliar!$A:$C,2,0),"")</f>
        <v/>
      </c>
      <c r="BM664" s="7" t="str">
        <f>+IFERROR(VLOOKUP(BJ664,Auxiliar!$A:$C,3,0),"")</f>
        <v/>
      </c>
      <c r="BO664" s="1">
        <v>2983</v>
      </c>
      <c r="BP664" s="1" t="s">
        <v>39</v>
      </c>
      <c r="BQ664" s="6">
        <f>+IFERROR(VALUE(RIGHT(Tabla12[[#This Row],[B2B]],6)),"")</f>
        <v>2983</v>
      </c>
      <c r="BR664" s="6" t="str">
        <f>+IFERROR(VLOOKUP(BP664,Auxiliar!$A:$C,2,0),"")</f>
        <v>VALUE LITRO</v>
      </c>
      <c r="BS664" s="7" t="str">
        <f>+IFERROR(VLOOKUP(BP664,Auxiliar!$A:$C,3,0),"")</f>
        <v>1b 12%</v>
      </c>
      <c r="CA664" s="1">
        <v>5255</v>
      </c>
      <c r="CB664" s="1" t="s">
        <v>35</v>
      </c>
      <c r="CC664" s="6">
        <f>+IFERROR(VALUE(RIGHT(Tabla14[[#This Row],[B2B]],6)),"")</f>
        <v>5255</v>
      </c>
      <c r="CD664" s="6" t="str">
        <f>+IFERROR(VLOOKUP(CB664,Auxiliar!$A:$C,2,0),"")</f>
        <v>Corona 710cc</v>
      </c>
      <c r="CE664" s="7" t="str">
        <f>+IFERROR(VLOOKUP(CB664,Auxiliar!$A:$C,3,0),"")</f>
        <v>1b 10% | 85b 0%</v>
      </c>
      <c r="CG664" s="1"/>
      <c r="CH664" s="1"/>
      <c r="CI664" s="6" t="str">
        <f>+IFERROR(VALUE(RIGHT(Tabla15[[#This Row],[B2B]],6)),"")</f>
        <v/>
      </c>
      <c r="CJ664" s="6" t="str">
        <f>+IFERROR(VLOOKUP(CH664,Auxiliar!$A:$C,2,0),"")</f>
        <v/>
      </c>
      <c r="CK664" s="7" t="str">
        <f>+IFERROR(VLOOKUP(CH664,Auxiliar!$A:$C,3,0),"")</f>
        <v/>
      </c>
      <c r="CM664" s="1">
        <v>5216</v>
      </c>
      <c r="CN664" s="1" t="s">
        <v>20</v>
      </c>
      <c r="CO664" s="6">
        <v>5216</v>
      </c>
      <c r="CP664" s="6" t="s">
        <v>20</v>
      </c>
      <c r="CQ664" s="7" t="s">
        <v>21</v>
      </c>
      <c r="CS664" s="1"/>
      <c r="CT664" s="1"/>
      <c r="CU664" s="6" t="str">
        <f>+IFERROR(VALUE(RIGHT(Tabla17[[#This Row],[B2B]],6)),"")</f>
        <v/>
      </c>
      <c r="CV664" s="6" t="str">
        <f>+IFERROR(VLOOKUP(CT664,Auxiliar!$A:$C,2,0),"")</f>
        <v/>
      </c>
      <c r="CW664" s="7" t="str">
        <f>+IFERROR(VLOOKUP(CT664,Auxiliar!$A:$C,3,0),"")</f>
        <v/>
      </c>
      <c r="CY664" s="1">
        <v>5216</v>
      </c>
      <c r="CZ664" s="1" t="s">
        <v>16</v>
      </c>
      <c r="DA664" s="6">
        <f>+IFERROR(VALUE(RIGHT(Tabla18[[#This Row],[B2B]],6)),"")</f>
        <v>5216</v>
      </c>
      <c r="DB664" s="6" t="str">
        <f>+IFERROR(VLOOKUP(CZ664,Auxiliar!$A:$C,2,0),"")</f>
        <v>PREMIUM</v>
      </c>
      <c r="DC664" s="7" t="str">
        <f>+IFERROR(VLOOKUP(CZ664,Auxiliar!$A:$C,3,0),"")</f>
        <v>0b 0% | 2b 2% | 5b 3,5% | 10b 5%</v>
      </c>
      <c r="DE664" s="1">
        <v>5216</v>
      </c>
      <c r="DF664" s="1" t="s">
        <v>19</v>
      </c>
      <c r="DG664" s="6">
        <f>+IFERROR(VALUE(RIGHT(Tabla19[[#This Row],[B2B]],6)),"")</f>
        <v>5216</v>
      </c>
      <c r="DH664" s="6" t="str">
        <f>+IFERROR(VLOOKUP(DF664,Auxiliar!$A:$C,2,0),"")</f>
        <v>MICHELOB</v>
      </c>
      <c r="DI664" s="7" t="str">
        <f>+IFERROR(VLOOKUP(DF664,Auxiliar!$A:$C,3,0),"")</f>
        <v>1b 7% | 3b 22% | 8b 27%</v>
      </c>
      <c r="DK664" s="1"/>
      <c r="DL664" s="1"/>
      <c r="DM664" s="6" t="str">
        <f>+IFERROR(VALUE(RIGHT(Tabla20[[#This Row],[B2B]],6)),"")</f>
        <v/>
      </c>
      <c r="DN664" s="6" t="str">
        <f>+IFERROR(VLOOKUP(DL664,Auxiliar!$A:$C,2,0),"")</f>
        <v/>
      </c>
      <c r="DO664" s="7" t="str">
        <f>+IFERROR(VLOOKUP(DL664,Auxiliar!$A:$C,3,0),"")</f>
        <v/>
      </c>
      <c r="DQ664" s="1">
        <v>5202</v>
      </c>
      <c r="DR664" s="12" t="s">
        <v>24</v>
      </c>
      <c r="DS664" s="6">
        <f>+IFERROR(VALUE(RIGHT(Tabla21[[#This Row],[B2B]],6)),"")</f>
        <v>5202</v>
      </c>
      <c r="DT664" s="6" t="str">
        <f>+IFERROR(VLOOKUP(DR664,Auxiliar!$A:$C,2,0),"")</f>
        <v>CORONA PORRON</v>
      </c>
      <c r="DU664" s="7" t="str">
        <f>+IFERROR(VLOOKUP(DR664,Auxiliar!$A:$C,3,0),"")</f>
        <v>1b 5% | 20b 0%</v>
      </c>
      <c r="DW664" s="1">
        <v>3005</v>
      </c>
      <c r="DX664" s="12" t="s">
        <v>43</v>
      </c>
      <c r="DY664" s="6">
        <f>+IFERROR(VALUE(RIGHT(Tabla22[[#This Row],[B2B]],6)),"")</f>
        <v>3005</v>
      </c>
      <c r="DZ664" s="6" t="str">
        <f>+IFERROR(VLOOKUP(DX664,Auxiliar!$A:$C,2,0),"")</f>
        <v xml:space="preserve">VALUE LATA </v>
      </c>
      <c r="EA664" s="7" t="str">
        <f>+IFERROR(VLOOKUP(DX664,Auxiliar!$A:$C,3,0),"")</f>
        <v>1b 15% | 100b 18%</v>
      </c>
      <c r="EC664" s="1">
        <v>11899</v>
      </c>
      <c r="ED664" s="12" t="s">
        <v>47</v>
      </c>
      <c r="EE664" s="6">
        <f>+IFERROR(VALUE(RIGHT(Tabla23[[#This Row],[B2B]],6)),"")</f>
        <v>11899</v>
      </c>
      <c r="EF664" s="6" t="str">
        <f>+IFERROR(VLOOKUP(ED664,Auxiliar!$A:$C,2,0),"")</f>
        <v>VALUE LATON</v>
      </c>
      <c r="EG664" s="7" t="str">
        <f>+IFERROR(VLOOKUP(ED664,Auxiliar!$A:$C,3,0),"")</f>
        <v>1b 10% | 5b 15% | 192b 0%</v>
      </c>
      <c r="EI664" s="1"/>
      <c r="EJ664" s="12"/>
      <c r="EK664" s="6" t="str">
        <f>+IFERROR(VALUE(RIGHT(Tabla24[[#This Row],[B2B]],6)),"")</f>
        <v/>
      </c>
      <c r="EL664" s="6" t="str">
        <f>+IFERROR(VLOOKUP(EJ664,Auxiliar!$A:$C,2,0),"")</f>
        <v/>
      </c>
      <c r="EM664" s="7" t="str">
        <f>+IFERROR(VLOOKUP(EJ664,Auxiliar!$A:$C,3,0),"")</f>
        <v/>
      </c>
      <c r="EO664" s="1"/>
      <c r="EP664" s="12"/>
      <c r="EQ664" s="6" t="str">
        <f>+IFERROR(VALUE(RIGHT(Tabla25[[#This Row],[B2B]],6)),"")</f>
        <v/>
      </c>
      <c r="ER664" s="6" t="str">
        <f>+IFERROR(VLOOKUP(EP664,Auxiliar!$A:$C,2,0),"")</f>
        <v/>
      </c>
      <c r="ES664" s="7" t="str">
        <f>+IFERROR(VLOOKUP(EP664,Auxiliar!$A:$C,3,0),"")</f>
        <v/>
      </c>
      <c r="EU664" s="1"/>
      <c r="EV664" s="12"/>
      <c r="EW664" s="6" t="str">
        <f>+IFERROR(VALUE(RIGHT(Tabla26[[#This Row],[B2B]],6)),"")</f>
        <v/>
      </c>
      <c r="EX664" s="6" t="str">
        <f>+IFERROR(VLOOKUP(EV664,Auxiliar!$A:$C,2,0),"")</f>
        <v/>
      </c>
      <c r="EY664" s="7" t="str">
        <f>+IFERROR(VLOOKUP(EV664,Auxiliar!$A:$C,3,0),"")</f>
        <v/>
      </c>
      <c r="EZ664" s="1"/>
      <c r="FA664" s="12"/>
      <c r="FB664" s="6" t="str">
        <f>+IFERROR(VALUE(RIGHT(Tabla27[[#This Row],[B2B]],6)),"")</f>
        <v/>
      </c>
      <c r="FC664" s="6" t="str">
        <f>+IFERROR(VLOOKUP(FA664,Auxiliar!$A:$C,2,0),"")</f>
        <v/>
      </c>
      <c r="FD664" s="7" t="str">
        <f>+IFERROR(VLOOKUP(FA664,Auxiliar!$A:$C,3,0),"")</f>
        <v/>
      </c>
      <c r="FE664" s="1"/>
      <c r="FF664" s="12"/>
      <c r="FG664" s="6" t="str">
        <f>+IFERROR(VALUE(RIGHT(Tabla28[[#This Row],[B2B]],6)),"")</f>
        <v/>
      </c>
      <c r="FH664" s="6" t="str">
        <f>+IFERROR(VLOOKUP(FF664,Auxiliar!$A:$C,2,0),"")</f>
        <v/>
      </c>
      <c r="FI664" s="7" t="str">
        <f>+IFERROR(VLOOKUP(FF664,Auxiliar!$A:$C,3,0),"")</f>
        <v/>
      </c>
      <c r="FJ664" s="1"/>
      <c r="FK664" s="12"/>
      <c r="FL664" s="6" t="str">
        <f>+IFERROR(VALUE(RIGHT(Tabla29[[#This Row],[B2B]],6)),"")</f>
        <v/>
      </c>
      <c r="FM664" s="6" t="str">
        <f>+IFERROR(VLOOKUP(FK664,Auxiliar!$A:$C,2,0),"")</f>
        <v/>
      </c>
      <c r="FN664" s="7" t="str">
        <f>+IFERROR(VLOOKUP(FK664,Auxiliar!$A:$C,3,0),"")</f>
        <v/>
      </c>
      <c r="FO664" s="1"/>
      <c r="FP664" s="12"/>
      <c r="FQ664" s="6" t="str">
        <f>+IFERROR(VALUE(RIGHT(Tabla30[[#This Row],[B2B]],6)),"")</f>
        <v/>
      </c>
      <c r="FR664" s="6" t="str">
        <f>+IFERROR(VLOOKUP(FP664,Auxiliar!$A:$C,2,0),"")</f>
        <v/>
      </c>
      <c r="FS664" s="7"/>
      <c r="FT664" s="1"/>
      <c r="FU664" s="12"/>
      <c r="FV664" s="6" t="str">
        <f>+IFERROR(VALUE(RIGHT(Tabla31[[#This Row],[B2B]],6)),"")</f>
        <v/>
      </c>
      <c r="FW664" s="6" t="str">
        <f>+IFERROR(VLOOKUP(FU664,Auxiliar!$A:$C,2,0),"")</f>
        <v/>
      </c>
      <c r="FX664" s="7" t="str">
        <f>+IFERROR(VLOOKUP(FU664,Auxiliar!$A:$C,3,0),"")</f>
        <v/>
      </c>
      <c r="FY664" s="1"/>
      <c r="FZ664" s="12"/>
      <c r="GA664" s="6" t="str">
        <f>+IFERROR(VALUE(RIGHT(Tabla32[[#This Row],[B2B]],6)),"")</f>
        <v/>
      </c>
      <c r="GB664" s="6" t="str">
        <f>+IFERROR(VLOOKUP(FZ664,Auxiliar!$A:$C,2,0),"")</f>
        <v/>
      </c>
      <c r="GC664" s="7" t="str">
        <f>+IFERROR(VLOOKUP(FZ664,Auxiliar!$A:$C,3,0),"")</f>
        <v/>
      </c>
      <c r="GD664" s="1"/>
      <c r="GE664" s="12"/>
      <c r="GF664" s="6" t="str">
        <f>+IFERROR(VALUE(RIGHT(Tabla33[[#This Row],[B2B]],6)),"")</f>
        <v/>
      </c>
      <c r="GG664" s="6" t="str">
        <f>+IFERROR(VLOOKUP(GE664,Auxiliar!$A:$C,2,0),"")</f>
        <v/>
      </c>
      <c r="GH664" s="7" t="str">
        <f>+IFERROR(VLOOKUP(GE664,Auxiliar!$A:$C,3,0),"")</f>
        <v/>
      </c>
    </row>
    <row r="665" spans="1:190" x14ac:dyDescent="0.25">
      <c r="A665" s="1"/>
      <c r="B665" s="1"/>
      <c r="C665" t="str">
        <f>+IFERROR(VLOOKUP(B665,Auxiliar!$A:$C,2,0),"")</f>
        <v/>
      </c>
      <c r="D665" s="5" t="str">
        <f>+IFERROR(VLOOKUP(B665,Auxiliar!$A:$C,3,0),"")</f>
        <v/>
      </c>
      <c r="S665" s="1">
        <v>6492</v>
      </c>
      <c r="T665" s="1" t="s">
        <v>9</v>
      </c>
      <c r="U665" s="6">
        <f>+IFERROR(VALUE(RIGHT(Tabla4[[#This Row],[B2B]],6)),"")</f>
        <v>6492</v>
      </c>
      <c r="V665" s="6" t="str">
        <f>+IFERROR(VLOOKUP(T665,Auxiliar!$A:$C,2,0),"")</f>
        <v>CORE</v>
      </c>
      <c r="W665" s="7" t="str">
        <f>+IFERROR(VLOOKUP(T665,Auxiliar!$A:$C,3,0),"")</f>
        <v>0b 1% | 2b 5% | 4b 6%</v>
      </c>
      <c r="AK665" s="1">
        <v>6241</v>
      </c>
      <c r="AL665" s="1" t="s">
        <v>30</v>
      </c>
      <c r="AM665" s="6">
        <f>+IFERROR(VALUE(RIGHT(Tabla7[[#This Row],[B2B]],6)),"")</f>
        <v>6241</v>
      </c>
      <c r="AN665" s="6" t="str">
        <f>+IFERROR(VLOOKUP(AL665,Auxiliar!$A:$C,2,0),"")</f>
        <v>LATONES</v>
      </c>
      <c r="AO665" s="7" t="str">
        <f>+IFERROR(VLOOKUP(AL665,Auxiliar!$A:$C,3,0),"")</f>
        <v>1b 4% | 5b 7% | 97b 0%</v>
      </c>
      <c r="AW665" s="1"/>
      <c r="AX665" s="1" t="s">
        <v>32</v>
      </c>
      <c r="AY665" s="6" t="str">
        <f>+IFERROR(VALUE(RIGHT(Tabla9[[#This Row],[B2B]],6)),"")</f>
        <v/>
      </c>
      <c r="AZ665" s="6" t="str">
        <f>+IFERROR(VLOOKUP(AX665,Auxiliar!$A:$C,2,0),"")</f>
        <v>LATONES</v>
      </c>
      <c r="BA665" s="7" t="str">
        <f>+IFERROR(VLOOKUP(AX665,Auxiliar!$A:$C,3,0),"")</f>
        <v>2b 3% | 4b 4% | 6b 5% | 10b 8%  | 385b 0%</v>
      </c>
      <c r="BI665" s="1"/>
      <c r="BJ665" s="1"/>
      <c r="BK665" s="6" t="str">
        <f>+IFERROR(VALUE(RIGHT(Tabla11[[#This Row],[B2B]],6)),"")</f>
        <v/>
      </c>
      <c r="BL665" s="6" t="str">
        <f>+IFERROR(VLOOKUP(BJ665,Auxiliar!$A:$C,2,0),"")</f>
        <v/>
      </c>
      <c r="BM665" s="7" t="str">
        <f>+IFERROR(VLOOKUP(BJ665,Auxiliar!$A:$C,3,0),"")</f>
        <v/>
      </c>
      <c r="BO665" s="1">
        <v>2986</v>
      </c>
      <c r="BP665" s="1" t="s">
        <v>39</v>
      </c>
      <c r="BQ665" s="6">
        <f>+IFERROR(VALUE(RIGHT(Tabla12[[#This Row],[B2B]],6)),"")</f>
        <v>2986</v>
      </c>
      <c r="BR665" s="6" t="str">
        <f>+IFERROR(VLOOKUP(BP665,Auxiliar!$A:$C,2,0),"")</f>
        <v>VALUE LITRO</v>
      </c>
      <c r="BS665" s="7" t="str">
        <f>+IFERROR(VLOOKUP(BP665,Auxiliar!$A:$C,3,0),"")</f>
        <v>1b 12%</v>
      </c>
      <c r="CA665" s="1">
        <v>5257</v>
      </c>
      <c r="CB665" s="1" t="s">
        <v>35</v>
      </c>
      <c r="CC665" s="6">
        <f>+IFERROR(VALUE(RIGHT(Tabla14[[#This Row],[B2B]],6)),"")</f>
        <v>5257</v>
      </c>
      <c r="CD665" s="6" t="str">
        <f>+IFERROR(VLOOKUP(CB665,Auxiliar!$A:$C,2,0),"")</f>
        <v>Corona 710cc</v>
      </c>
      <c r="CE665" s="7" t="str">
        <f>+IFERROR(VLOOKUP(CB665,Auxiliar!$A:$C,3,0),"")</f>
        <v>1b 10% | 85b 0%</v>
      </c>
      <c r="CG665" s="1"/>
      <c r="CH665" s="1"/>
      <c r="CI665" s="6" t="str">
        <f>+IFERROR(VALUE(RIGHT(Tabla15[[#This Row],[B2B]],6)),"")</f>
        <v/>
      </c>
      <c r="CJ665" s="6" t="str">
        <f>+IFERROR(VLOOKUP(CH665,Auxiliar!$A:$C,2,0),"")</f>
        <v/>
      </c>
      <c r="CK665" s="7" t="str">
        <f>+IFERROR(VLOOKUP(CH665,Auxiliar!$A:$C,3,0),"")</f>
        <v/>
      </c>
      <c r="CM665" s="1">
        <v>5220</v>
      </c>
      <c r="CN665" s="1" t="s">
        <v>20</v>
      </c>
      <c r="CO665" s="6">
        <v>5220</v>
      </c>
      <c r="CP665" s="6" t="s">
        <v>20</v>
      </c>
      <c r="CQ665" s="7" t="s">
        <v>21</v>
      </c>
      <c r="CS665" s="1"/>
      <c r="CT665" s="1"/>
      <c r="CU665" s="6" t="str">
        <f>+IFERROR(VALUE(RIGHT(Tabla17[[#This Row],[B2B]],6)),"")</f>
        <v/>
      </c>
      <c r="CV665" s="6" t="str">
        <f>+IFERROR(VLOOKUP(CT665,Auxiliar!$A:$C,2,0),"")</f>
        <v/>
      </c>
      <c r="CW665" s="7" t="str">
        <f>+IFERROR(VLOOKUP(CT665,Auxiliar!$A:$C,3,0),"")</f>
        <v/>
      </c>
      <c r="CY665" s="1">
        <v>5220</v>
      </c>
      <c r="CZ665" s="1" t="s">
        <v>16</v>
      </c>
      <c r="DA665" s="6">
        <f>+IFERROR(VALUE(RIGHT(Tabla18[[#This Row],[B2B]],6)),"")</f>
        <v>5220</v>
      </c>
      <c r="DB665" s="6" t="str">
        <f>+IFERROR(VLOOKUP(CZ665,Auxiliar!$A:$C,2,0),"")</f>
        <v>PREMIUM</v>
      </c>
      <c r="DC665" s="7" t="str">
        <f>+IFERROR(VLOOKUP(CZ665,Auxiliar!$A:$C,3,0),"")</f>
        <v>0b 0% | 2b 2% | 5b 3,5% | 10b 5%</v>
      </c>
      <c r="DE665" s="1">
        <v>5220</v>
      </c>
      <c r="DF665" s="1" t="s">
        <v>19</v>
      </c>
      <c r="DG665" s="6">
        <f>+IFERROR(VALUE(RIGHT(Tabla19[[#This Row],[B2B]],6)),"")</f>
        <v>5220</v>
      </c>
      <c r="DH665" s="6" t="str">
        <f>+IFERROR(VLOOKUP(DF665,Auxiliar!$A:$C,2,0),"")</f>
        <v>MICHELOB</v>
      </c>
      <c r="DI665" s="7" t="str">
        <f>+IFERROR(VLOOKUP(DF665,Auxiliar!$A:$C,3,0),"")</f>
        <v>1b 7% | 3b 22% | 8b 27%</v>
      </c>
      <c r="DK665" s="1"/>
      <c r="DL665" s="1"/>
      <c r="DM665" s="6" t="str">
        <f>+IFERROR(VALUE(RIGHT(Tabla20[[#This Row],[B2B]],6)),"")</f>
        <v/>
      </c>
      <c r="DN665" s="6" t="str">
        <f>+IFERROR(VLOOKUP(DL665,Auxiliar!$A:$C,2,0),"")</f>
        <v/>
      </c>
      <c r="DO665" s="7" t="str">
        <f>+IFERROR(VLOOKUP(DL665,Auxiliar!$A:$C,3,0),"")</f>
        <v/>
      </c>
      <c r="DQ665" s="1">
        <v>5216</v>
      </c>
      <c r="DR665" s="12" t="s">
        <v>24</v>
      </c>
      <c r="DS665" s="6">
        <f>+IFERROR(VALUE(RIGHT(Tabla21[[#This Row],[B2B]],6)),"")</f>
        <v>5216</v>
      </c>
      <c r="DT665" s="6" t="str">
        <f>+IFERROR(VLOOKUP(DR665,Auxiliar!$A:$C,2,0),"")</f>
        <v>CORONA PORRON</v>
      </c>
      <c r="DU665" s="7" t="str">
        <f>+IFERROR(VLOOKUP(DR665,Auxiliar!$A:$C,3,0),"")</f>
        <v>1b 5% | 20b 0%</v>
      </c>
      <c r="DW665" s="1">
        <v>11907</v>
      </c>
      <c r="DX665" s="12" t="s">
        <v>43</v>
      </c>
      <c r="DY665" s="6">
        <f>+IFERROR(VALUE(RIGHT(Tabla22[[#This Row],[B2B]],6)),"")</f>
        <v>11907</v>
      </c>
      <c r="DZ665" s="6" t="str">
        <f>+IFERROR(VLOOKUP(DX665,Auxiliar!$A:$C,2,0),"")</f>
        <v xml:space="preserve">VALUE LATA </v>
      </c>
      <c r="EA665" s="7" t="str">
        <f>+IFERROR(VLOOKUP(DX665,Auxiliar!$A:$C,3,0),"")</f>
        <v>1b 15% | 100b 18%</v>
      </c>
      <c r="EC665" s="1">
        <v>2983</v>
      </c>
      <c r="ED665" s="12" t="s">
        <v>47</v>
      </c>
      <c r="EE665" s="6">
        <f>+IFERROR(VALUE(RIGHT(Tabla23[[#This Row],[B2B]],6)),"")</f>
        <v>2983</v>
      </c>
      <c r="EF665" s="6" t="str">
        <f>+IFERROR(VLOOKUP(ED665,Auxiliar!$A:$C,2,0),"")</f>
        <v>VALUE LATON</v>
      </c>
      <c r="EG665" s="7" t="str">
        <f>+IFERROR(VLOOKUP(ED665,Auxiliar!$A:$C,3,0),"")</f>
        <v>1b 10% | 5b 15% | 192b 0%</v>
      </c>
      <c r="EI665" s="1"/>
      <c r="EJ665" s="12"/>
      <c r="EK665" s="6" t="str">
        <f>+IFERROR(VALUE(RIGHT(Tabla24[[#This Row],[B2B]],6)),"")</f>
        <v/>
      </c>
      <c r="EL665" s="6" t="str">
        <f>+IFERROR(VLOOKUP(EJ665,Auxiliar!$A:$C,2,0),"")</f>
        <v/>
      </c>
      <c r="EM665" s="7" t="str">
        <f>+IFERROR(VLOOKUP(EJ665,Auxiliar!$A:$C,3,0),"")</f>
        <v/>
      </c>
      <c r="EO665" s="1"/>
      <c r="EP665" s="12"/>
      <c r="EQ665" s="6" t="str">
        <f>+IFERROR(VALUE(RIGHT(Tabla25[[#This Row],[B2B]],6)),"")</f>
        <v/>
      </c>
      <c r="ER665" s="6" t="str">
        <f>+IFERROR(VLOOKUP(EP665,Auxiliar!$A:$C,2,0),"")</f>
        <v/>
      </c>
      <c r="ES665" s="7" t="str">
        <f>+IFERROR(VLOOKUP(EP665,Auxiliar!$A:$C,3,0),"")</f>
        <v/>
      </c>
      <c r="EU665" s="1"/>
      <c r="EV665" s="12"/>
      <c r="EW665" s="6" t="str">
        <f>+IFERROR(VALUE(RIGHT(Tabla26[[#This Row],[B2B]],6)),"")</f>
        <v/>
      </c>
      <c r="EX665" s="6" t="str">
        <f>+IFERROR(VLOOKUP(EV665,Auxiliar!$A:$C,2,0),"")</f>
        <v/>
      </c>
      <c r="EY665" s="7" t="str">
        <f>+IFERROR(VLOOKUP(EV665,Auxiliar!$A:$C,3,0),"")</f>
        <v/>
      </c>
      <c r="EZ665" s="1"/>
      <c r="FA665" s="12"/>
      <c r="FB665" s="6" t="str">
        <f>+IFERROR(VALUE(RIGHT(Tabla27[[#This Row],[B2B]],6)),"")</f>
        <v/>
      </c>
      <c r="FC665" s="6" t="str">
        <f>+IFERROR(VLOOKUP(FA665,Auxiliar!$A:$C,2,0),"")</f>
        <v/>
      </c>
      <c r="FD665" s="7" t="str">
        <f>+IFERROR(VLOOKUP(FA665,Auxiliar!$A:$C,3,0),"")</f>
        <v/>
      </c>
      <c r="FE665" s="1"/>
      <c r="FF665" s="12"/>
      <c r="FG665" s="6" t="str">
        <f>+IFERROR(VALUE(RIGHT(Tabla28[[#This Row],[B2B]],6)),"")</f>
        <v/>
      </c>
      <c r="FH665" s="6" t="str">
        <f>+IFERROR(VLOOKUP(FF665,Auxiliar!$A:$C,2,0),"")</f>
        <v/>
      </c>
      <c r="FI665" s="7" t="str">
        <f>+IFERROR(VLOOKUP(FF665,Auxiliar!$A:$C,3,0),"")</f>
        <v/>
      </c>
      <c r="FJ665" s="1"/>
      <c r="FK665" s="12"/>
      <c r="FL665" s="6" t="str">
        <f>+IFERROR(VALUE(RIGHT(Tabla29[[#This Row],[B2B]],6)),"")</f>
        <v/>
      </c>
      <c r="FM665" s="6" t="str">
        <f>+IFERROR(VLOOKUP(FK665,Auxiliar!$A:$C,2,0),"")</f>
        <v/>
      </c>
      <c r="FN665" s="7" t="str">
        <f>+IFERROR(VLOOKUP(FK665,Auxiliar!$A:$C,3,0),"")</f>
        <v/>
      </c>
      <c r="FO665" s="1"/>
      <c r="FP665" s="12"/>
      <c r="FQ665" s="6" t="str">
        <f>+IFERROR(VALUE(RIGHT(Tabla30[[#This Row],[B2B]],6)),"")</f>
        <v/>
      </c>
      <c r="FR665" s="6" t="str">
        <f>+IFERROR(VLOOKUP(FP665,Auxiliar!$A:$C,2,0),"")</f>
        <v/>
      </c>
      <c r="FS665" s="7"/>
      <c r="FT665" s="1"/>
      <c r="FU665" s="12"/>
      <c r="FV665" s="6" t="str">
        <f>+IFERROR(VALUE(RIGHT(Tabla31[[#This Row],[B2B]],6)),"")</f>
        <v/>
      </c>
      <c r="FW665" s="6" t="str">
        <f>+IFERROR(VLOOKUP(FU665,Auxiliar!$A:$C,2,0),"")</f>
        <v/>
      </c>
      <c r="FX665" s="7" t="str">
        <f>+IFERROR(VLOOKUP(FU665,Auxiliar!$A:$C,3,0),"")</f>
        <v/>
      </c>
      <c r="FY665" s="1"/>
      <c r="FZ665" s="12"/>
      <c r="GA665" s="6" t="str">
        <f>+IFERROR(VALUE(RIGHT(Tabla32[[#This Row],[B2B]],6)),"")</f>
        <v/>
      </c>
      <c r="GB665" s="6" t="str">
        <f>+IFERROR(VLOOKUP(FZ665,Auxiliar!$A:$C,2,0),"")</f>
        <v/>
      </c>
      <c r="GC665" s="7" t="str">
        <f>+IFERROR(VLOOKUP(FZ665,Auxiliar!$A:$C,3,0),"")</f>
        <v/>
      </c>
      <c r="GD665" s="1"/>
      <c r="GE665" s="12"/>
      <c r="GF665" s="6" t="str">
        <f>+IFERROR(VALUE(RIGHT(Tabla33[[#This Row],[B2B]],6)),"")</f>
        <v/>
      </c>
      <c r="GG665" s="6" t="str">
        <f>+IFERROR(VLOOKUP(GE665,Auxiliar!$A:$C,2,0),"")</f>
        <v/>
      </c>
      <c r="GH665" s="7" t="str">
        <f>+IFERROR(VLOOKUP(GE665,Auxiliar!$A:$C,3,0),"")</f>
        <v/>
      </c>
    </row>
    <row r="666" spans="1:190" x14ac:dyDescent="0.25">
      <c r="A666" s="1"/>
      <c r="B666" s="1"/>
      <c r="C666" t="str">
        <f>+IFERROR(VLOOKUP(B666,Auxiliar!$A:$C,2,0),"")</f>
        <v/>
      </c>
      <c r="D666" s="5" t="str">
        <f>+IFERROR(VLOOKUP(B666,Auxiliar!$A:$C,3,0),"")</f>
        <v/>
      </c>
      <c r="S666" s="1">
        <v>6495</v>
      </c>
      <c r="T666" s="1" t="s">
        <v>9</v>
      </c>
      <c r="U666" s="6">
        <f>+IFERROR(VALUE(RIGHT(Tabla4[[#This Row],[B2B]],6)),"")</f>
        <v>6495</v>
      </c>
      <c r="V666" s="6" t="str">
        <f>+IFERROR(VLOOKUP(T666,Auxiliar!$A:$C,2,0),"")</f>
        <v>CORE</v>
      </c>
      <c r="W666" s="7" t="str">
        <f>+IFERROR(VLOOKUP(T666,Auxiliar!$A:$C,3,0),"")</f>
        <v>0b 1% | 2b 5% | 4b 6%</v>
      </c>
      <c r="AK666" s="1">
        <v>6268</v>
      </c>
      <c r="AL666" s="1" t="s">
        <v>30</v>
      </c>
      <c r="AM666" s="6">
        <f>+IFERROR(VALUE(RIGHT(Tabla7[[#This Row],[B2B]],6)),"")</f>
        <v>6268</v>
      </c>
      <c r="AN666" s="6" t="str">
        <f>+IFERROR(VLOOKUP(AL666,Auxiliar!$A:$C,2,0),"")</f>
        <v>LATONES</v>
      </c>
      <c r="AO666" s="7" t="str">
        <f>+IFERROR(VLOOKUP(AL666,Auxiliar!$A:$C,3,0),"")</f>
        <v>1b 4% | 5b 7% | 97b 0%</v>
      </c>
      <c r="AW666" s="1"/>
      <c r="AX666" s="1" t="s">
        <v>32</v>
      </c>
      <c r="AY666" s="6" t="str">
        <f>+IFERROR(VALUE(RIGHT(Tabla9[[#This Row],[B2B]],6)),"")</f>
        <v/>
      </c>
      <c r="AZ666" s="6" t="str">
        <f>+IFERROR(VLOOKUP(AX666,Auxiliar!$A:$C,2,0),"")</f>
        <v>LATONES</v>
      </c>
      <c r="BA666" s="7" t="str">
        <f>+IFERROR(VLOOKUP(AX666,Auxiliar!$A:$C,3,0),"")</f>
        <v>2b 3% | 4b 4% | 6b 5% | 10b 8%  | 385b 0%</v>
      </c>
      <c r="BI666" s="1"/>
      <c r="BJ666" s="1"/>
      <c r="BK666" s="6" t="str">
        <f>+IFERROR(VALUE(RIGHT(Tabla11[[#This Row],[B2B]],6)),"")</f>
        <v/>
      </c>
      <c r="BL666" s="6" t="str">
        <f>+IFERROR(VLOOKUP(BJ666,Auxiliar!$A:$C,2,0),"")</f>
        <v/>
      </c>
      <c r="BM666" s="7" t="str">
        <f>+IFERROR(VLOOKUP(BJ666,Auxiliar!$A:$C,3,0),"")</f>
        <v/>
      </c>
      <c r="BO666" s="1">
        <v>11902</v>
      </c>
      <c r="BP666" s="1" t="s">
        <v>39</v>
      </c>
      <c r="BQ666" s="6">
        <f>+IFERROR(VALUE(RIGHT(Tabla12[[#This Row],[B2B]],6)),"")</f>
        <v>11902</v>
      </c>
      <c r="BR666" s="6" t="str">
        <f>+IFERROR(VLOOKUP(BP666,Auxiliar!$A:$C,2,0),"")</f>
        <v>VALUE LITRO</v>
      </c>
      <c r="BS666" s="7" t="str">
        <f>+IFERROR(VLOOKUP(BP666,Auxiliar!$A:$C,3,0),"")</f>
        <v>1b 12%</v>
      </c>
      <c r="CA666" s="1">
        <v>5259</v>
      </c>
      <c r="CB666" s="1" t="s">
        <v>35</v>
      </c>
      <c r="CC666" s="6">
        <f>+IFERROR(VALUE(RIGHT(Tabla14[[#This Row],[B2B]],6)),"")</f>
        <v>5259</v>
      </c>
      <c r="CD666" s="6" t="str">
        <f>+IFERROR(VLOOKUP(CB666,Auxiliar!$A:$C,2,0),"")</f>
        <v>Corona 710cc</v>
      </c>
      <c r="CE666" s="7" t="str">
        <f>+IFERROR(VLOOKUP(CB666,Auxiliar!$A:$C,3,0),"")</f>
        <v>1b 10% | 85b 0%</v>
      </c>
      <c r="CG666" s="1"/>
      <c r="CH666" s="1"/>
      <c r="CI666" s="6" t="str">
        <f>+IFERROR(VALUE(RIGHT(Tabla15[[#This Row],[B2B]],6)),"")</f>
        <v/>
      </c>
      <c r="CJ666" s="6" t="str">
        <f>+IFERROR(VLOOKUP(CH666,Auxiliar!$A:$C,2,0),"")</f>
        <v/>
      </c>
      <c r="CK666" s="7" t="str">
        <f>+IFERROR(VLOOKUP(CH666,Auxiliar!$A:$C,3,0),"")</f>
        <v/>
      </c>
      <c r="CM666" s="1">
        <v>5221</v>
      </c>
      <c r="CN666" s="1" t="s">
        <v>20</v>
      </c>
      <c r="CO666" s="6">
        <v>5221</v>
      </c>
      <c r="CP666" s="6" t="s">
        <v>20</v>
      </c>
      <c r="CQ666" s="7" t="s">
        <v>21</v>
      </c>
      <c r="CS666" s="1"/>
      <c r="CT666" s="1"/>
      <c r="CU666" s="6" t="str">
        <f>+IFERROR(VALUE(RIGHT(Tabla17[[#This Row],[B2B]],6)),"")</f>
        <v/>
      </c>
      <c r="CV666" s="6" t="str">
        <f>+IFERROR(VLOOKUP(CT666,Auxiliar!$A:$C,2,0),"")</f>
        <v/>
      </c>
      <c r="CW666" s="7" t="str">
        <f>+IFERROR(VLOOKUP(CT666,Auxiliar!$A:$C,3,0),"")</f>
        <v/>
      </c>
      <c r="CY666" s="1">
        <v>5221</v>
      </c>
      <c r="CZ666" s="1" t="s">
        <v>16</v>
      </c>
      <c r="DA666" s="6">
        <f>+IFERROR(VALUE(RIGHT(Tabla18[[#This Row],[B2B]],6)),"")</f>
        <v>5221</v>
      </c>
      <c r="DB666" s="6" t="str">
        <f>+IFERROR(VLOOKUP(CZ666,Auxiliar!$A:$C,2,0),"")</f>
        <v>PREMIUM</v>
      </c>
      <c r="DC666" s="7" t="str">
        <f>+IFERROR(VLOOKUP(CZ666,Auxiliar!$A:$C,3,0),"")</f>
        <v>0b 0% | 2b 2% | 5b 3,5% | 10b 5%</v>
      </c>
      <c r="DE666" s="1">
        <v>5221</v>
      </c>
      <c r="DF666" s="1" t="s">
        <v>19</v>
      </c>
      <c r="DG666" s="6">
        <f>+IFERROR(VALUE(RIGHT(Tabla19[[#This Row],[B2B]],6)),"")</f>
        <v>5221</v>
      </c>
      <c r="DH666" s="6" t="str">
        <f>+IFERROR(VLOOKUP(DF666,Auxiliar!$A:$C,2,0),"")</f>
        <v>MICHELOB</v>
      </c>
      <c r="DI666" s="7" t="str">
        <f>+IFERROR(VLOOKUP(DF666,Auxiliar!$A:$C,3,0),"")</f>
        <v>1b 7% | 3b 22% | 8b 27%</v>
      </c>
      <c r="DK666" s="1"/>
      <c r="DL666" s="1"/>
      <c r="DM666" s="6" t="str">
        <f>+IFERROR(VALUE(RIGHT(Tabla20[[#This Row],[B2B]],6)),"")</f>
        <v/>
      </c>
      <c r="DN666" s="6" t="str">
        <f>+IFERROR(VLOOKUP(DL666,Auxiliar!$A:$C,2,0),"")</f>
        <v/>
      </c>
      <c r="DO666" s="7" t="str">
        <f>+IFERROR(VLOOKUP(DL666,Auxiliar!$A:$C,3,0),"")</f>
        <v/>
      </c>
      <c r="DQ666" s="1">
        <v>5220</v>
      </c>
      <c r="DR666" s="12" t="s">
        <v>24</v>
      </c>
      <c r="DS666" s="6">
        <f>+IFERROR(VALUE(RIGHT(Tabla21[[#This Row],[B2B]],6)),"")</f>
        <v>5220</v>
      </c>
      <c r="DT666" s="6" t="str">
        <f>+IFERROR(VLOOKUP(DR666,Auxiliar!$A:$C,2,0),"")</f>
        <v>CORONA PORRON</v>
      </c>
      <c r="DU666" s="7" t="str">
        <f>+IFERROR(VLOOKUP(DR666,Auxiliar!$A:$C,3,0),"")</f>
        <v>1b 5% | 20b 0%</v>
      </c>
      <c r="DW666" s="1">
        <v>3013</v>
      </c>
      <c r="DX666" s="12" t="s">
        <v>43</v>
      </c>
      <c r="DY666" s="6">
        <f>+IFERROR(VALUE(RIGHT(Tabla22[[#This Row],[B2B]],6)),"")</f>
        <v>3013</v>
      </c>
      <c r="DZ666" s="6" t="str">
        <f>+IFERROR(VLOOKUP(DX666,Auxiliar!$A:$C,2,0),"")</f>
        <v xml:space="preserve">VALUE LATA </v>
      </c>
      <c r="EA666" s="7" t="str">
        <f>+IFERROR(VLOOKUP(DX666,Auxiliar!$A:$C,3,0),"")</f>
        <v>1b 15% | 100b 18%</v>
      </c>
      <c r="EC666" s="1">
        <v>2986</v>
      </c>
      <c r="ED666" s="12" t="s">
        <v>47</v>
      </c>
      <c r="EE666" s="6">
        <f>+IFERROR(VALUE(RIGHT(Tabla23[[#This Row],[B2B]],6)),"")</f>
        <v>2986</v>
      </c>
      <c r="EF666" s="6" t="str">
        <f>+IFERROR(VLOOKUP(ED666,Auxiliar!$A:$C,2,0),"")</f>
        <v>VALUE LATON</v>
      </c>
      <c r="EG666" s="7" t="str">
        <f>+IFERROR(VLOOKUP(ED666,Auxiliar!$A:$C,3,0),"")</f>
        <v>1b 10% | 5b 15% | 192b 0%</v>
      </c>
      <c r="EI666" s="1"/>
      <c r="EJ666" s="12"/>
      <c r="EK666" s="6" t="str">
        <f>+IFERROR(VALUE(RIGHT(Tabla24[[#This Row],[B2B]],6)),"")</f>
        <v/>
      </c>
      <c r="EL666" s="6" t="str">
        <f>+IFERROR(VLOOKUP(EJ666,Auxiliar!$A:$C,2,0),"")</f>
        <v/>
      </c>
      <c r="EM666" s="7" t="str">
        <f>+IFERROR(VLOOKUP(EJ666,Auxiliar!$A:$C,3,0),"")</f>
        <v/>
      </c>
      <c r="EO666" s="1"/>
      <c r="EP666" s="12"/>
      <c r="EQ666" s="6" t="str">
        <f>+IFERROR(VALUE(RIGHT(Tabla25[[#This Row],[B2B]],6)),"")</f>
        <v/>
      </c>
      <c r="ER666" s="6" t="str">
        <f>+IFERROR(VLOOKUP(EP666,Auxiliar!$A:$C,2,0),"")</f>
        <v/>
      </c>
      <c r="ES666" s="7" t="str">
        <f>+IFERROR(VLOOKUP(EP666,Auxiliar!$A:$C,3,0),"")</f>
        <v/>
      </c>
      <c r="EU666" s="1"/>
      <c r="EV666" s="12"/>
      <c r="EW666" s="6" t="str">
        <f>+IFERROR(VALUE(RIGHT(Tabla26[[#This Row],[B2B]],6)),"")</f>
        <v/>
      </c>
      <c r="EX666" s="6" t="str">
        <f>+IFERROR(VLOOKUP(EV666,Auxiliar!$A:$C,2,0),"")</f>
        <v/>
      </c>
      <c r="EY666" s="7" t="str">
        <f>+IFERROR(VLOOKUP(EV666,Auxiliar!$A:$C,3,0),"")</f>
        <v/>
      </c>
      <c r="EZ666" s="1"/>
      <c r="FA666" s="12"/>
      <c r="FB666" s="6" t="str">
        <f>+IFERROR(VALUE(RIGHT(Tabla27[[#This Row],[B2B]],6)),"")</f>
        <v/>
      </c>
      <c r="FC666" s="6" t="str">
        <f>+IFERROR(VLOOKUP(FA666,Auxiliar!$A:$C,2,0),"")</f>
        <v/>
      </c>
      <c r="FD666" s="7" t="str">
        <f>+IFERROR(VLOOKUP(FA666,Auxiliar!$A:$C,3,0),"")</f>
        <v/>
      </c>
      <c r="FE666" s="1"/>
      <c r="FF666" s="12"/>
      <c r="FG666" s="6" t="str">
        <f>+IFERROR(VALUE(RIGHT(Tabla28[[#This Row],[B2B]],6)),"")</f>
        <v/>
      </c>
      <c r="FH666" s="6" t="str">
        <f>+IFERROR(VLOOKUP(FF666,Auxiliar!$A:$C,2,0),"")</f>
        <v/>
      </c>
      <c r="FI666" s="7" t="str">
        <f>+IFERROR(VLOOKUP(FF666,Auxiliar!$A:$C,3,0),"")</f>
        <v/>
      </c>
      <c r="FJ666" s="1"/>
      <c r="FK666" s="12"/>
      <c r="FL666" s="6" t="str">
        <f>+IFERROR(VALUE(RIGHT(Tabla29[[#This Row],[B2B]],6)),"")</f>
        <v/>
      </c>
      <c r="FM666" s="6" t="str">
        <f>+IFERROR(VLOOKUP(FK666,Auxiliar!$A:$C,2,0),"")</f>
        <v/>
      </c>
      <c r="FN666" s="7" t="str">
        <f>+IFERROR(VLOOKUP(FK666,Auxiliar!$A:$C,3,0),"")</f>
        <v/>
      </c>
      <c r="FO666" s="1"/>
      <c r="FP666" s="12"/>
      <c r="FQ666" s="6" t="str">
        <f>+IFERROR(VALUE(RIGHT(Tabla30[[#This Row],[B2B]],6)),"")</f>
        <v/>
      </c>
      <c r="FR666" s="6" t="str">
        <f>+IFERROR(VLOOKUP(FP666,Auxiliar!$A:$C,2,0),"")</f>
        <v/>
      </c>
      <c r="FS666" s="7"/>
      <c r="FT666" s="1"/>
      <c r="FU666" s="12"/>
      <c r="FV666" s="6" t="str">
        <f>+IFERROR(VALUE(RIGHT(Tabla31[[#This Row],[B2B]],6)),"")</f>
        <v/>
      </c>
      <c r="FW666" s="6" t="str">
        <f>+IFERROR(VLOOKUP(FU666,Auxiliar!$A:$C,2,0),"")</f>
        <v/>
      </c>
      <c r="FX666" s="7" t="str">
        <f>+IFERROR(VLOOKUP(FU666,Auxiliar!$A:$C,3,0),"")</f>
        <v/>
      </c>
      <c r="FY666" s="1"/>
      <c r="FZ666" s="12"/>
      <c r="GA666" s="6" t="str">
        <f>+IFERROR(VALUE(RIGHT(Tabla32[[#This Row],[B2B]],6)),"")</f>
        <v/>
      </c>
      <c r="GB666" s="6" t="str">
        <f>+IFERROR(VLOOKUP(FZ666,Auxiliar!$A:$C,2,0),"")</f>
        <v/>
      </c>
      <c r="GC666" s="7" t="str">
        <f>+IFERROR(VLOOKUP(FZ666,Auxiliar!$A:$C,3,0),"")</f>
        <v/>
      </c>
      <c r="GD666" s="1"/>
      <c r="GE666" s="12"/>
      <c r="GF666" s="6" t="str">
        <f>+IFERROR(VALUE(RIGHT(Tabla33[[#This Row],[B2B]],6)),"")</f>
        <v/>
      </c>
      <c r="GG666" s="6" t="str">
        <f>+IFERROR(VLOOKUP(GE666,Auxiliar!$A:$C,2,0),"")</f>
        <v/>
      </c>
      <c r="GH666" s="7" t="str">
        <f>+IFERROR(VLOOKUP(GE666,Auxiliar!$A:$C,3,0),"")</f>
        <v/>
      </c>
    </row>
    <row r="667" spans="1:190" x14ac:dyDescent="0.25">
      <c r="A667" s="1"/>
      <c r="B667" s="1"/>
      <c r="C667" t="str">
        <f>+IFERROR(VLOOKUP(B667,Auxiliar!$A:$C,2,0),"")</f>
        <v/>
      </c>
      <c r="D667" s="5" t="str">
        <f>+IFERROR(VLOOKUP(B667,Auxiliar!$A:$C,3,0),"")</f>
        <v/>
      </c>
      <c r="S667" s="1">
        <v>6496</v>
      </c>
      <c r="T667" s="1" t="s">
        <v>9</v>
      </c>
      <c r="U667" s="6">
        <f>+IFERROR(VALUE(RIGHT(Tabla4[[#This Row],[B2B]],6)),"")</f>
        <v>6496</v>
      </c>
      <c r="V667" s="6" t="str">
        <f>+IFERROR(VLOOKUP(T667,Auxiliar!$A:$C,2,0),"")</f>
        <v>CORE</v>
      </c>
      <c r="W667" s="7" t="str">
        <f>+IFERROR(VLOOKUP(T667,Auxiliar!$A:$C,3,0),"")</f>
        <v>0b 1% | 2b 5% | 4b 6%</v>
      </c>
      <c r="AK667" s="1">
        <v>6269</v>
      </c>
      <c r="AL667" s="1" t="s">
        <v>30</v>
      </c>
      <c r="AM667" s="6">
        <f>+IFERROR(VALUE(RIGHT(Tabla7[[#This Row],[B2B]],6)),"")</f>
        <v>6269</v>
      </c>
      <c r="AN667" s="6" t="str">
        <f>+IFERROR(VLOOKUP(AL667,Auxiliar!$A:$C,2,0),"")</f>
        <v>LATONES</v>
      </c>
      <c r="AO667" s="7" t="str">
        <f>+IFERROR(VLOOKUP(AL667,Auxiliar!$A:$C,3,0),"")</f>
        <v>1b 4% | 5b 7% | 97b 0%</v>
      </c>
      <c r="AW667" s="1"/>
      <c r="AX667" s="1" t="s">
        <v>32</v>
      </c>
      <c r="AY667" s="6" t="str">
        <f>+IFERROR(VALUE(RIGHT(Tabla9[[#This Row],[B2B]],6)),"")</f>
        <v/>
      </c>
      <c r="AZ667" s="6" t="str">
        <f>+IFERROR(VLOOKUP(AX667,Auxiliar!$A:$C,2,0),"")</f>
        <v>LATONES</v>
      </c>
      <c r="BA667" s="7" t="str">
        <f>+IFERROR(VLOOKUP(AX667,Auxiliar!$A:$C,3,0),"")</f>
        <v>2b 3% | 4b 4% | 6b 5% | 10b 8%  | 385b 0%</v>
      </c>
      <c r="BI667" s="1"/>
      <c r="BJ667" s="1"/>
      <c r="BK667" s="6" t="str">
        <f>+IFERROR(VALUE(RIGHT(Tabla11[[#This Row],[B2B]],6)),"")</f>
        <v/>
      </c>
      <c r="BL667" s="6" t="str">
        <f>+IFERROR(VLOOKUP(BJ667,Auxiliar!$A:$C,2,0),"")</f>
        <v/>
      </c>
      <c r="BM667" s="7" t="str">
        <f>+IFERROR(VLOOKUP(BJ667,Auxiliar!$A:$C,3,0),"")</f>
        <v/>
      </c>
      <c r="BO667" s="1">
        <v>11905</v>
      </c>
      <c r="BP667" s="1" t="s">
        <v>39</v>
      </c>
      <c r="BQ667" s="6">
        <f>+IFERROR(VALUE(RIGHT(Tabla12[[#This Row],[B2B]],6)),"")</f>
        <v>11905</v>
      </c>
      <c r="BR667" s="6" t="str">
        <f>+IFERROR(VLOOKUP(BP667,Auxiliar!$A:$C,2,0),"")</f>
        <v>VALUE LITRO</v>
      </c>
      <c r="BS667" s="7" t="str">
        <f>+IFERROR(VLOOKUP(BP667,Auxiliar!$A:$C,3,0),"")</f>
        <v>1b 12%</v>
      </c>
      <c r="CA667" s="1">
        <v>5267</v>
      </c>
      <c r="CB667" s="1" t="s">
        <v>35</v>
      </c>
      <c r="CC667" s="6">
        <f>+IFERROR(VALUE(RIGHT(Tabla14[[#This Row],[B2B]],6)),"")</f>
        <v>5267</v>
      </c>
      <c r="CD667" s="6" t="str">
        <f>+IFERROR(VLOOKUP(CB667,Auxiliar!$A:$C,2,0),"")</f>
        <v>Corona 710cc</v>
      </c>
      <c r="CE667" s="7" t="str">
        <f>+IFERROR(VLOOKUP(CB667,Auxiliar!$A:$C,3,0),"")</f>
        <v>1b 10% | 85b 0%</v>
      </c>
      <c r="CG667" s="1"/>
      <c r="CH667" s="1"/>
      <c r="CI667" s="6" t="str">
        <f>+IFERROR(VALUE(RIGHT(Tabla15[[#This Row],[B2B]],6)),"")</f>
        <v/>
      </c>
      <c r="CJ667" s="6" t="str">
        <f>+IFERROR(VLOOKUP(CH667,Auxiliar!$A:$C,2,0),"")</f>
        <v/>
      </c>
      <c r="CK667" s="7" t="str">
        <f>+IFERROR(VLOOKUP(CH667,Auxiliar!$A:$C,3,0),"")</f>
        <v/>
      </c>
      <c r="CM667" s="1">
        <v>5228</v>
      </c>
      <c r="CN667" s="1" t="s">
        <v>20</v>
      </c>
      <c r="CO667" s="6">
        <v>5228</v>
      </c>
      <c r="CP667" s="6" t="s">
        <v>20</v>
      </c>
      <c r="CQ667" s="7" t="s">
        <v>21</v>
      </c>
      <c r="CS667" s="1"/>
      <c r="CT667" s="1"/>
      <c r="CU667" s="6" t="str">
        <f>+IFERROR(VALUE(RIGHT(Tabla17[[#This Row],[B2B]],6)),"")</f>
        <v/>
      </c>
      <c r="CV667" s="6" t="str">
        <f>+IFERROR(VLOOKUP(CT667,Auxiliar!$A:$C,2,0),"")</f>
        <v/>
      </c>
      <c r="CW667" s="7" t="str">
        <f>+IFERROR(VLOOKUP(CT667,Auxiliar!$A:$C,3,0),"")</f>
        <v/>
      </c>
      <c r="CY667" s="1">
        <v>5228</v>
      </c>
      <c r="CZ667" s="1" t="s">
        <v>16</v>
      </c>
      <c r="DA667" s="6">
        <f>+IFERROR(VALUE(RIGHT(Tabla18[[#This Row],[B2B]],6)),"")</f>
        <v>5228</v>
      </c>
      <c r="DB667" s="6" t="str">
        <f>+IFERROR(VLOOKUP(CZ667,Auxiliar!$A:$C,2,0),"")</f>
        <v>PREMIUM</v>
      </c>
      <c r="DC667" s="7" t="str">
        <f>+IFERROR(VLOOKUP(CZ667,Auxiliar!$A:$C,3,0),"")</f>
        <v>0b 0% | 2b 2% | 5b 3,5% | 10b 5%</v>
      </c>
      <c r="DE667" s="1">
        <v>5228</v>
      </c>
      <c r="DF667" s="1" t="s">
        <v>19</v>
      </c>
      <c r="DG667" s="6">
        <f>+IFERROR(VALUE(RIGHT(Tabla19[[#This Row],[B2B]],6)),"")</f>
        <v>5228</v>
      </c>
      <c r="DH667" s="6" t="str">
        <f>+IFERROR(VLOOKUP(DF667,Auxiliar!$A:$C,2,0),"")</f>
        <v>MICHELOB</v>
      </c>
      <c r="DI667" s="7" t="str">
        <f>+IFERROR(VLOOKUP(DF667,Auxiliar!$A:$C,3,0),"")</f>
        <v>1b 7% | 3b 22% | 8b 27%</v>
      </c>
      <c r="DK667" s="1"/>
      <c r="DL667" s="1"/>
      <c r="DM667" s="6" t="str">
        <f>+IFERROR(VALUE(RIGHT(Tabla20[[#This Row],[B2B]],6)),"")</f>
        <v/>
      </c>
      <c r="DN667" s="6" t="str">
        <f>+IFERROR(VLOOKUP(DL667,Auxiliar!$A:$C,2,0),"")</f>
        <v/>
      </c>
      <c r="DO667" s="7" t="str">
        <f>+IFERROR(VLOOKUP(DL667,Auxiliar!$A:$C,3,0),"")</f>
        <v/>
      </c>
      <c r="DQ667" s="1">
        <v>5221</v>
      </c>
      <c r="DR667" s="12" t="s">
        <v>24</v>
      </c>
      <c r="DS667" s="6">
        <f>+IFERROR(VALUE(RIGHT(Tabla21[[#This Row],[B2B]],6)),"")</f>
        <v>5221</v>
      </c>
      <c r="DT667" s="6" t="str">
        <f>+IFERROR(VLOOKUP(DR667,Auxiliar!$A:$C,2,0),"")</f>
        <v>CORONA PORRON</v>
      </c>
      <c r="DU667" s="7" t="str">
        <f>+IFERROR(VLOOKUP(DR667,Auxiliar!$A:$C,3,0),"")</f>
        <v>1b 5% | 20b 0%</v>
      </c>
      <c r="DW667" s="1">
        <v>11911</v>
      </c>
      <c r="DX667" s="12" t="s">
        <v>43</v>
      </c>
      <c r="DY667" s="6">
        <f>+IFERROR(VALUE(RIGHT(Tabla22[[#This Row],[B2B]],6)),"")</f>
        <v>11911</v>
      </c>
      <c r="DZ667" s="6" t="str">
        <f>+IFERROR(VLOOKUP(DX667,Auxiliar!$A:$C,2,0),"")</f>
        <v xml:space="preserve">VALUE LATA </v>
      </c>
      <c r="EA667" s="7" t="str">
        <f>+IFERROR(VLOOKUP(DX667,Auxiliar!$A:$C,3,0),"")</f>
        <v>1b 15% | 100b 18%</v>
      </c>
      <c r="EC667" s="1">
        <v>11902</v>
      </c>
      <c r="ED667" s="12" t="s">
        <v>47</v>
      </c>
      <c r="EE667" s="6">
        <f>+IFERROR(VALUE(RIGHT(Tabla23[[#This Row],[B2B]],6)),"")</f>
        <v>11902</v>
      </c>
      <c r="EF667" s="6" t="str">
        <f>+IFERROR(VLOOKUP(ED667,Auxiliar!$A:$C,2,0),"")</f>
        <v>VALUE LATON</v>
      </c>
      <c r="EG667" s="7" t="str">
        <f>+IFERROR(VLOOKUP(ED667,Auxiliar!$A:$C,3,0),"")</f>
        <v>1b 10% | 5b 15% | 192b 0%</v>
      </c>
      <c r="EI667" s="1"/>
      <c r="EJ667" s="12"/>
      <c r="EK667" s="6" t="str">
        <f>+IFERROR(VALUE(RIGHT(Tabla24[[#This Row],[B2B]],6)),"")</f>
        <v/>
      </c>
      <c r="EL667" s="6" t="str">
        <f>+IFERROR(VLOOKUP(EJ667,Auxiliar!$A:$C,2,0),"")</f>
        <v/>
      </c>
      <c r="EM667" s="7" t="str">
        <f>+IFERROR(VLOOKUP(EJ667,Auxiliar!$A:$C,3,0),"")</f>
        <v/>
      </c>
      <c r="EO667" s="1"/>
      <c r="EP667" s="12"/>
      <c r="EQ667" s="6" t="str">
        <f>+IFERROR(VALUE(RIGHT(Tabla25[[#This Row],[B2B]],6)),"")</f>
        <v/>
      </c>
      <c r="ER667" s="6" t="str">
        <f>+IFERROR(VLOOKUP(EP667,Auxiliar!$A:$C,2,0),"")</f>
        <v/>
      </c>
      <c r="ES667" s="7" t="str">
        <f>+IFERROR(VLOOKUP(EP667,Auxiliar!$A:$C,3,0),"")</f>
        <v/>
      </c>
      <c r="EU667" s="1"/>
      <c r="EV667" s="12"/>
      <c r="EW667" s="6" t="str">
        <f>+IFERROR(VALUE(RIGHT(Tabla26[[#This Row],[B2B]],6)),"")</f>
        <v/>
      </c>
      <c r="EX667" s="6" t="str">
        <f>+IFERROR(VLOOKUP(EV667,Auxiliar!$A:$C,2,0),"")</f>
        <v/>
      </c>
      <c r="EY667" s="7" t="str">
        <f>+IFERROR(VLOOKUP(EV667,Auxiliar!$A:$C,3,0),"")</f>
        <v/>
      </c>
      <c r="EZ667" s="1"/>
      <c r="FA667" s="12"/>
      <c r="FB667" s="6" t="str">
        <f>+IFERROR(VALUE(RIGHT(Tabla27[[#This Row],[B2B]],6)),"")</f>
        <v/>
      </c>
      <c r="FC667" s="6" t="str">
        <f>+IFERROR(VLOOKUP(FA667,Auxiliar!$A:$C,2,0),"")</f>
        <v/>
      </c>
      <c r="FD667" s="7" t="str">
        <f>+IFERROR(VLOOKUP(FA667,Auxiliar!$A:$C,3,0),"")</f>
        <v/>
      </c>
      <c r="FE667" s="1"/>
      <c r="FF667" s="12"/>
      <c r="FG667" s="6" t="str">
        <f>+IFERROR(VALUE(RIGHT(Tabla28[[#This Row],[B2B]],6)),"")</f>
        <v/>
      </c>
      <c r="FH667" s="6" t="str">
        <f>+IFERROR(VLOOKUP(FF667,Auxiliar!$A:$C,2,0),"")</f>
        <v/>
      </c>
      <c r="FI667" s="7" t="str">
        <f>+IFERROR(VLOOKUP(FF667,Auxiliar!$A:$C,3,0),"")</f>
        <v/>
      </c>
      <c r="FJ667" s="1"/>
      <c r="FK667" s="12"/>
      <c r="FL667" s="6" t="str">
        <f>+IFERROR(VALUE(RIGHT(Tabla29[[#This Row],[B2B]],6)),"")</f>
        <v/>
      </c>
      <c r="FM667" s="6" t="str">
        <f>+IFERROR(VLOOKUP(FK667,Auxiliar!$A:$C,2,0),"")</f>
        <v/>
      </c>
      <c r="FN667" s="7" t="str">
        <f>+IFERROR(VLOOKUP(FK667,Auxiliar!$A:$C,3,0),"")</f>
        <v/>
      </c>
      <c r="FO667" s="1"/>
      <c r="FP667" s="12"/>
      <c r="FQ667" s="6" t="str">
        <f>+IFERROR(VALUE(RIGHT(Tabla30[[#This Row],[B2B]],6)),"")</f>
        <v/>
      </c>
      <c r="FR667" s="6" t="str">
        <f>+IFERROR(VLOOKUP(FP667,Auxiliar!$A:$C,2,0),"")</f>
        <v/>
      </c>
      <c r="FS667" s="7"/>
      <c r="FT667" s="1"/>
      <c r="FU667" s="12"/>
      <c r="FV667" s="6" t="str">
        <f>+IFERROR(VALUE(RIGHT(Tabla31[[#This Row],[B2B]],6)),"")</f>
        <v/>
      </c>
      <c r="FW667" s="6" t="str">
        <f>+IFERROR(VLOOKUP(FU667,Auxiliar!$A:$C,2,0),"")</f>
        <v/>
      </c>
      <c r="FX667" s="7" t="str">
        <f>+IFERROR(VLOOKUP(FU667,Auxiliar!$A:$C,3,0),"")</f>
        <v/>
      </c>
      <c r="FY667" s="1"/>
      <c r="FZ667" s="12"/>
      <c r="GA667" s="6" t="str">
        <f>+IFERROR(VALUE(RIGHT(Tabla32[[#This Row],[B2B]],6)),"")</f>
        <v/>
      </c>
      <c r="GB667" s="6" t="str">
        <f>+IFERROR(VLOOKUP(FZ667,Auxiliar!$A:$C,2,0),"")</f>
        <v/>
      </c>
      <c r="GC667" s="7" t="str">
        <f>+IFERROR(VLOOKUP(FZ667,Auxiliar!$A:$C,3,0),"")</f>
        <v/>
      </c>
      <c r="GD667" s="1"/>
      <c r="GE667" s="12"/>
      <c r="GF667" s="6" t="str">
        <f>+IFERROR(VALUE(RIGHT(Tabla33[[#This Row],[B2B]],6)),"")</f>
        <v/>
      </c>
      <c r="GG667" s="6" t="str">
        <f>+IFERROR(VLOOKUP(GE667,Auxiliar!$A:$C,2,0),"")</f>
        <v/>
      </c>
      <c r="GH667" s="7" t="str">
        <f>+IFERROR(VLOOKUP(GE667,Auxiliar!$A:$C,3,0),"")</f>
        <v/>
      </c>
    </row>
    <row r="668" spans="1:190" x14ac:dyDescent="0.25">
      <c r="A668" s="1"/>
      <c r="B668" s="1"/>
      <c r="C668" t="str">
        <f>+IFERROR(VLOOKUP(B668,Auxiliar!$A:$C,2,0),"")</f>
        <v/>
      </c>
      <c r="D668" s="5" t="str">
        <f>+IFERROR(VLOOKUP(B668,Auxiliar!$A:$C,3,0),"")</f>
        <v/>
      </c>
      <c r="S668" s="1">
        <v>6501</v>
      </c>
      <c r="T668" s="1" t="s">
        <v>9</v>
      </c>
      <c r="U668" s="6">
        <f>+IFERROR(VALUE(RIGHT(Tabla4[[#This Row],[B2B]],6)),"")</f>
        <v>6501</v>
      </c>
      <c r="V668" s="6" t="str">
        <f>+IFERROR(VLOOKUP(T668,Auxiliar!$A:$C,2,0),"")</f>
        <v>CORE</v>
      </c>
      <c r="W668" s="7" t="str">
        <f>+IFERROR(VLOOKUP(T668,Auxiliar!$A:$C,3,0),"")</f>
        <v>0b 1% | 2b 5% | 4b 6%</v>
      </c>
      <c r="AK668" s="1">
        <v>6276</v>
      </c>
      <c r="AL668" s="1" t="s">
        <v>30</v>
      </c>
      <c r="AM668" s="6">
        <f>+IFERROR(VALUE(RIGHT(Tabla7[[#This Row],[B2B]],6)),"")</f>
        <v>6276</v>
      </c>
      <c r="AN668" s="6" t="str">
        <f>+IFERROR(VLOOKUP(AL668,Auxiliar!$A:$C,2,0),"")</f>
        <v>LATONES</v>
      </c>
      <c r="AO668" s="7" t="str">
        <f>+IFERROR(VLOOKUP(AL668,Auxiliar!$A:$C,3,0),"")</f>
        <v>1b 4% | 5b 7% | 97b 0%</v>
      </c>
      <c r="AW668" s="1"/>
      <c r="AX668" s="1" t="s">
        <v>32</v>
      </c>
      <c r="AY668" s="6" t="str">
        <f>+IFERROR(VALUE(RIGHT(Tabla9[[#This Row],[B2B]],6)),"")</f>
        <v/>
      </c>
      <c r="AZ668" s="6" t="str">
        <f>+IFERROR(VLOOKUP(AX668,Auxiliar!$A:$C,2,0),"")</f>
        <v>LATONES</v>
      </c>
      <c r="BA668" s="7" t="str">
        <f>+IFERROR(VLOOKUP(AX668,Auxiliar!$A:$C,3,0),"")</f>
        <v>2b 3% | 4b 4% | 6b 5% | 10b 8%  | 385b 0%</v>
      </c>
      <c r="BI668" s="1"/>
      <c r="BJ668" s="1"/>
      <c r="BK668" s="6" t="str">
        <f>+IFERROR(VALUE(RIGHT(Tabla11[[#This Row],[B2B]],6)),"")</f>
        <v/>
      </c>
      <c r="BL668" s="6" t="str">
        <f>+IFERROR(VLOOKUP(BJ668,Auxiliar!$A:$C,2,0),"")</f>
        <v/>
      </c>
      <c r="BM668" s="7" t="str">
        <f>+IFERROR(VLOOKUP(BJ668,Auxiliar!$A:$C,3,0),"")</f>
        <v/>
      </c>
      <c r="BO668" s="1">
        <v>3005</v>
      </c>
      <c r="BP668" s="1" t="s">
        <v>39</v>
      </c>
      <c r="BQ668" s="6">
        <f>+IFERROR(VALUE(RIGHT(Tabla12[[#This Row],[B2B]],6)),"")</f>
        <v>3005</v>
      </c>
      <c r="BR668" s="6" t="str">
        <f>+IFERROR(VLOOKUP(BP668,Auxiliar!$A:$C,2,0),"")</f>
        <v>VALUE LITRO</v>
      </c>
      <c r="BS668" s="7" t="str">
        <f>+IFERROR(VLOOKUP(BP668,Auxiliar!$A:$C,3,0),"")</f>
        <v>1b 12%</v>
      </c>
      <c r="CA668" s="1">
        <v>5268</v>
      </c>
      <c r="CB668" s="1" t="s">
        <v>35</v>
      </c>
      <c r="CC668" s="6">
        <f>+IFERROR(VALUE(RIGHT(Tabla14[[#This Row],[B2B]],6)),"")</f>
        <v>5268</v>
      </c>
      <c r="CD668" s="6" t="str">
        <f>+IFERROR(VLOOKUP(CB668,Auxiliar!$A:$C,2,0),"")</f>
        <v>Corona 710cc</v>
      </c>
      <c r="CE668" s="7" t="str">
        <f>+IFERROR(VLOOKUP(CB668,Auxiliar!$A:$C,3,0),"")</f>
        <v>1b 10% | 85b 0%</v>
      </c>
      <c r="CG668" s="1"/>
      <c r="CH668" s="1"/>
      <c r="CI668" s="6" t="str">
        <f>+IFERROR(VALUE(RIGHT(Tabla15[[#This Row],[B2B]],6)),"")</f>
        <v/>
      </c>
      <c r="CJ668" s="6" t="str">
        <f>+IFERROR(VLOOKUP(CH668,Auxiliar!$A:$C,2,0),"")</f>
        <v/>
      </c>
      <c r="CK668" s="7" t="str">
        <f>+IFERROR(VLOOKUP(CH668,Auxiliar!$A:$C,3,0),"")</f>
        <v/>
      </c>
      <c r="CM668" s="1">
        <v>5233</v>
      </c>
      <c r="CN668" s="1" t="s">
        <v>20</v>
      </c>
      <c r="CO668" s="6">
        <v>5233</v>
      </c>
      <c r="CP668" s="6" t="s">
        <v>20</v>
      </c>
      <c r="CQ668" s="7" t="s">
        <v>21</v>
      </c>
      <c r="CS668" s="1"/>
      <c r="CT668" s="1"/>
      <c r="CU668" s="6" t="str">
        <f>+IFERROR(VALUE(RIGHT(Tabla17[[#This Row],[B2B]],6)),"")</f>
        <v/>
      </c>
      <c r="CV668" s="6" t="str">
        <f>+IFERROR(VLOOKUP(CT668,Auxiliar!$A:$C,2,0),"")</f>
        <v/>
      </c>
      <c r="CW668" s="7" t="str">
        <f>+IFERROR(VLOOKUP(CT668,Auxiliar!$A:$C,3,0),"")</f>
        <v/>
      </c>
      <c r="CY668" s="1">
        <v>5233</v>
      </c>
      <c r="CZ668" s="1" t="s">
        <v>16</v>
      </c>
      <c r="DA668" s="6">
        <f>+IFERROR(VALUE(RIGHT(Tabla18[[#This Row],[B2B]],6)),"")</f>
        <v>5233</v>
      </c>
      <c r="DB668" s="6" t="str">
        <f>+IFERROR(VLOOKUP(CZ668,Auxiliar!$A:$C,2,0),"")</f>
        <v>PREMIUM</v>
      </c>
      <c r="DC668" s="7" t="str">
        <f>+IFERROR(VLOOKUP(CZ668,Auxiliar!$A:$C,3,0),"")</f>
        <v>0b 0% | 2b 2% | 5b 3,5% | 10b 5%</v>
      </c>
      <c r="DE668" s="1">
        <v>5233</v>
      </c>
      <c r="DF668" s="1" t="s">
        <v>19</v>
      </c>
      <c r="DG668" s="6">
        <f>+IFERROR(VALUE(RIGHT(Tabla19[[#This Row],[B2B]],6)),"")</f>
        <v>5233</v>
      </c>
      <c r="DH668" s="6" t="str">
        <f>+IFERROR(VLOOKUP(DF668,Auxiliar!$A:$C,2,0),"")</f>
        <v>MICHELOB</v>
      </c>
      <c r="DI668" s="7" t="str">
        <f>+IFERROR(VLOOKUP(DF668,Auxiliar!$A:$C,3,0),"")</f>
        <v>1b 7% | 3b 22% | 8b 27%</v>
      </c>
      <c r="DK668" s="1"/>
      <c r="DL668" s="1"/>
      <c r="DM668" s="6" t="str">
        <f>+IFERROR(VALUE(RIGHT(Tabla20[[#This Row],[B2B]],6)),"")</f>
        <v/>
      </c>
      <c r="DN668" s="6" t="str">
        <f>+IFERROR(VLOOKUP(DL668,Auxiliar!$A:$C,2,0),"")</f>
        <v/>
      </c>
      <c r="DO668" s="7" t="str">
        <f>+IFERROR(VLOOKUP(DL668,Auxiliar!$A:$C,3,0),"")</f>
        <v/>
      </c>
      <c r="DQ668" s="1">
        <v>5228</v>
      </c>
      <c r="DR668" s="12" t="s">
        <v>24</v>
      </c>
      <c r="DS668" s="6">
        <f>+IFERROR(VALUE(RIGHT(Tabla21[[#This Row],[B2B]],6)),"")</f>
        <v>5228</v>
      </c>
      <c r="DT668" s="6" t="str">
        <f>+IFERROR(VLOOKUP(DR668,Auxiliar!$A:$C,2,0),"")</f>
        <v>CORONA PORRON</v>
      </c>
      <c r="DU668" s="7" t="str">
        <f>+IFERROR(VLOOKUP(DR668,Auxiliar!$A:$C,3,0),"")</f>
        <v>1b 5% | 20b 0%</v>
      </c>
      <c r="DW668" s="1">
        <v>11912</v>
      </c>
      <c r="DX668" s="12" t="s">
        <v>43</v>
      </c>
      <c r="DY668" s="6">
        <f>+IFERROR(VALUE(RIGHT(Tabla22[[#This Row],[B2B]],6)),"")</f>
        <v>11912</v>
      </c>
      <c r="DZ668" s="6" t="str">
        <f>+IFERROR(VLOOKUP(DX668,Auxiliar!$A:$C,2,0),"")</f>
        <v xml:space="preserve">VALUE LATA </v>
      </c>
      <c r="EA668" s="7" t="str">
        <f>+IFERROR(VLOOKUP(DX668,Auxiliar!$A:$C,3,0),"")</f>
        <v>1b 15% | 100b 18%</v>
      </c>
      <c r="EC668" s="1">
        <v>11905</v>
      </c>
      <c r="ED668" s="12" t="s">
        <v>47</v>
      </c>
      <c r="EE668" s="6">
        <f>+IFERROR(VALUE(RIGHT(Tabla23[[#This Row],[B2B]],6)),"")</f>
        <v>11905</v>
      </c>
      <c r="EF668" s="6" t="str">
        <f>+IFERROR(VLOOKUP(ED668,Auxiliar!$A:$C,2,0),"")</f>
        <v>VALUE LATON</v>
      </c>
      <c r="EG668" s="7" t="str">
        <f>+IFERROR(VLOOKUP(ED668,Auxiliar!$A:$C,3,0),"")</f>
        <v>1b 10% | 5b 15% | 192b 0%</v>
      </c>
      <c r="EI668" s="1"/>
      <c r="EJ668" s="12"/>
      <c r="EK668" s="6" t="str">
        <f>+IFERROR(VALUE(RIGHT(Tabla24[[#This Row],[B2B]],6)),"")</f>
        <v/>
      </c>
      <c r="EL668" s="6" t="str">
        <f>+IFERROR(VLOOKUP(EJ668,Auxiliar!$A:$C,2,0),"")</f>
        <v/>
      </c>
      <c r="EM668" s="7" t="str">
        <f>+IFERROR(VLOOKUP(EJ668,Auxiliar!$A:$C,3,0),"")</f>
        <v/>
      </c>
      <c r="EO668" s="1"/>
      <c r="EP668" s="12"/>
      <c r="EQ668" s="6" t="str">
        <f>+IFERROR(VALUE(RIGHT(Tabla25[[#This Row],[B2B]],6)),"")</f>
        <v/>
      </c>
      <c r="ER668" s="6" t="str">
        <f>+IFERROR(VLOOKUP(EP668,Auxiliar!$A:$C,2,0),"")</f>
        <v/>
      </c>
      <c r="ES668" s="7" t="str">
        <f>+IFERROR(VLOOKUP(EP668,Auxiliar!$A:$C,3,0),"")</f>
        <v/>
      </c>
      <c r="EU668" s="1"/>
      <c r="EV668" s="12"/>
      <c r="EW668" s="6" t="str">
        <f>+IFERROR(VALUE(RIGHT(Tabla26[[#This Row],[B2B]],6)),"")</f>
        <v/>
      </c>
      <c r="EX668" s="6" t="str">
        <f>+IFERROR(VLOOKUP(EV668,Auxiliar!$A:$C,2,0),"")</f>
        <v/>
      </c>
      <c r="EY668" s="7" t="str">
        <f>+IFERROR(VLOOKUP(EV668,Auxiliar!$A:$C,3,0),"")</f>
        <v/>
      </c>
      <c r="EZ668" s="1"/>
      <c r="FA668" s="12"/>
      <c r="FB668" s="6" t="str">
        <f>+IFERROR(VALUE(RIGHT(Tabla27[[#This Row],[B2B]],6)),"")</f>
        <v/>
      </c>
      <c r="FC668" s="6" t="str">
        <f>+IFERROR(VLOOKUP(FA668,Auxiliar!$A:$C,2,0),"")</f>
        <v/>
      </c>
      <c r="FD668" s="7" t="str">
        <f>+IFERROR(VLOOKUP(FA668,Auxiliar!$A:$C,3,0),"")</f>
        <v/>
      </c>
      <c r="FE668" s="1"/>
      <c r="FF668" s="12"/>
      <c r="FG668" s="6" t="str">
        <f>+IFERROR(VALUE(RIGHT(Tabla28[[#This Row],[B2B]],6)),"")</f>
        <v/>
      </c>
      <c r="FH668" s="6" t="str">
        <f>+IFERROR(VLOOKUP(FF668,Auxiliar!$A:$C,2,0),"")</f>
        <v/>
      </c>
      <c r="FI668" s="7" t="str">
        <f>+IFERROR(VLOOKUP(FF668,Auxiliar!$A:$C,3,0),"")</f>
        <v/>
      </c>
      <c r="FJ668" s="1"/>
      <c r="FK668" s="12"/>
      <c r="FL668" s="6" t="str">
        <f>+IFERROR(VALUE(RIGHT(Tabla29[[#This Row],[B2B]],6)),"")</f>
        <v/>
      </c>
      <c r="FM668" s="6" t="str">
        <f>+IFERROR(VLOOKUP(FK668,Auxiliar!$A:$C,2,0),"")</f>
        <v/>
      </c>
      <c r="FN668" s="7" t="str">
        <f>+IFERROR(VLOOKUP(FK668,Auxiliar!$A:$C,3,0),"")</f>
        <v/>
      </c>
      <c r="FO668" s="1"/>
      <c r="FP668" s="12"/>
      <c r="FQ668" s="6" t="str">
        <f>+IFERROR(VALUE(RIGHT(Tabla30[[#This Row],[B2B]],6)),"")</f>
        <v/>
      </c>
      <c r="FR668" s="6" t="str">
        <f>+IFERROR(VLOOKUP(FP668,Auxiliar!$A:$C,2,0),"")</f>
        <v/>
      </c>
      <c r="FS668" s="7"/>
      <c r="FT668" s="1"/>
      <c r="FU668" s="12"/>
      <c r="FV668" s="6" t="str">
        <f>+IFERROR(VALUE(RIGHT(Tabla31[[#This Row],[B2B]],6)),"")</f>
        <v/>
      </c>
      <c r="FW668" s="6" t="str">
        <f>+IFERROR(VLOOKUP(FU668,Auxiliar!$A:$C,2,0),"")</f>
        <v/>
      </c>
      <c r="FX668" s="7" t="str">
        <f>+IFERROR(VLOOKUP(FU668,Auxiliar!$A:$C,3,0),"")</f>
        <v/>
      </c>
      <c r="FY668" s="1"/>
      <c r="FZ668" s="12"/>
      <c r="GA668" s="6" t="str">
        <f>+IFERROR(VALUE(RIGHT(Tabla32[[#This Row],[B2B]],6)),"")</f>
        <v/>
      </c>
      <c r="GB668" s="6" t="str">
        <f>+IFERROR(VLOOKUP(FZ668,Auxiliar!$A:$C,2,0),"")</f>
        <v/>
      </c>
      <c r="GC668" s="7" t="str">
        <f>+IFERROR(VLOOKUP(FZ668,Auxiliar!$A:$C,3,0),"")</f>
        <v/>
      </c>
      <c r="GD668" s="1"/>
      <c r="GE668" s="12"/>
      <c r="GF668" s="6" t="str">
        <f>+IFERROR(VALUE(RIGHT(Tabla33[[#This Row],[B2B]],6)),"")</f>
        <v/>
      </c>
      <c r="GG668" s="6" t="str">
        <f>+IFERROR(VLOOKUP(GE668,Auxiliar!$A:$C,2,0),"")</f>
        <v/>
      </c>
      <c r="GH668" s="7" t="str">
        <f>+IFERROR(VLOOKUP(GE668,Auxiliar!$A:$C,3,0),"")</f>
        <v/>
      </c>
    </row>
    <row r="669" spans="1:190" x14ac:dyDescent="0.25">
      <c r="A669" s="1"/>
      <c r="B669" s="1"/>
      <c r="C669" t="str">
        <f>+IFERROR(VLOOKUP(B669,Auxiliar!$A:$C,2,0),"")</f>
        <v/>
      </c>
      <c r="D669" s="5" t="str">
        <f>+IFERROR(VLOOKUP(B669,Auxiliar!$A:$C,3,0),"")</f>
        <v/>
      </c>
      <c r="S669" s="1">
        <v>6503</v>
      </c>
      <c r="T669" s="1" t="s">
        <v>9</v>
      </c>
      <c r="U669" s="6">
        <f>+IFERROR(VALUE(RIGHT(Tabla4[[#This Row],[B2B]],6)),"")</f>
        <v>6503</v>
      </c>
      <c r="V669" s="6" t="str">
        <f>+IFERROR(VLOOKUP(T669,Auxiliar!$A:$C,2,0),"")</f>
        <v>CORE</v>
      </c>
      <c r="W669" s="7" t="str">
        <f>+IFERROR(VLOOKUP(T669,Auxiliar!$A:$C,3,0),"")</f>
        <v>0b 1% | 2b 5% | 4b 6%</v>
      </c>
      <c r="AK669" s="1">
        <v>6277</v>
      </c>
      <c r="AL669" s="1" t="s">
        <v>30</v>
      </c>
      <c r="AM669" s="6">
        <f>+IFERROR(VALUE(RIGHT(Tabla7[[#This Row],[B2B]],6)),"")</f>
        <v>6277</v>
      </c>
      <c r="AN669" s="6" t="str">
        <f>+IFERROR(VLOOKUP(AL669,Auxiliar!$A:$C,2,0),"")</f>
        <v>LATONES</v>
      </c>
      <c r="AO669" s="7" t="str">
        <f>+IFERROR(VLOOKUP(AL669,Auxiliar!$A:$C,3,0),"")</f>
        <v>1b 4% | 5b 7% | 97b 0%</v>
      </c>
      <c r="AW669" s="1"/>
      <c r="AX669" s="1" t="s">
        <v>32</v>
      </c>
      <c r="AY669" s="6" t="str">
        <f>+IFERROR(VALUE(RIGHT(Tabla9[[#This Row],[B2B]],6)),"")</f>
        <v/>
      </c>
      <c r="AZ669" s="6" t="str">
        <f>+IFERROR(VLOOKUP(AX669,Auxiliar!$A:$C,2,0),"")</f>
        <v>LATONES</v>
      </c>
      <c r="BA669" s="7" t="str">
        <f>+IFERROR(VLOOKUP(AX669,Auxiliar!$A:$C,3,0),"")</f>
        <v>2b 3% | 4b 4% | 6b 5% | 10b 8%  | 385b 0%</v>
      </c>
      <c r="BI669" s="1"/>
      <c r="BJ669" s="1"/>
      <c r="BK669" s="6" t="str">
        <f>+IFERROR(VALUE(RIGHT(Tabla11[[#This Row],[B2B]],6)),"")</f>
        <v/>
      </c>
      <c r="BL669" s="6" t="str">
        <f>+IFERROR(VLOOKUP(BJ669,Auxiliar!$A:$C,2,0),"")</f>
        <v/>
      </c>
      <c r="BM669" s="7" t="str">
        <f>+IFERROR(VLOOKUP(BJ669,Auxiliar!$A:$C,3,0),"")</f>
        <v/>
      </c>
      <c r="BO669" s="1">
        <v>11907</v>
      </c>
      <c r="BP669" s="1" t="s">
        <v>39</v>
      </c>
      <c r="BQ669" s="6">
        <f>+IFERROR(VALUE(RIGHT(Tabla12[[#This Row],[B2B]],6)),"")</f>
        <v>11907</v>
      </c>
      <c r="BR669" s="6" t="str">
        <f>+IFERROR(VLOOKUP(BP669,Auxiliar!$A:$C,2,0),"")</f>
        <v>VALUE LITRO</v>
      </c>
      <c r="BS669" s="7" t="str">
        <f>+IFERROR(VLOOKUP(BP669,Auxiliar!$A:$C,3,0),"")</f>
        <v>1b 12%</v>
      </c>
      <c r="CA669" s="1">
        <v>5282</v>
      </c>
      <c r="CB669" s="1" t="s">
        <v>35</v>
      </c>
      <c r="CC669" s="6">
        <f>+IFERROR(VALUE(RIGHT(Tabla14[[#This Row],[B2B]],6)),"")</f>
        <v>5282</v>
      </c>
      <c r="CD669" s="6" t="str">
        <f>+IFERROR(VLOOKUP(CB669,Auxiliar!$A:$C,2,0),"")</f>
        <v>Corona 710cc</v>
      </c>
      <c r="CE669" s="7" t="str">
        <f>+IFERROR(VLOOKUP(CB669,Auxiliar!$A:$C,3,0),"")</f>
        <v>1b 10% | 85b 0%</v>
      </c>
      <c r="CG669" s="1"/>
      <c r="CH669" s="1"/>
      <c r="CI669" s="6" t="str">
        <f>+IFERROR(VALUE(RIGHT(Tabla15[[#This Row],[B2B]],6)),"")</f>
        <v/>
      </c>
      <c r="CJ669" s="6" t="str">
        <f>+IFERROR(VLOOKUP(CH669,Auxiliar!$A:$C,2,0),"")</f>
        <v/>
      </c>
      <c r="CK669" s="7" t="str">
        <f>+IFERROR(VLOOKUP(CH669,Auxiliar!$A:$C,3,0),"")</f>
        <v/>
      </c>
      <c r="CM669" s="1">
        <v>5238</v>
      </c>
      <c r="CN669" s="1" t="s">
        <v>20</v>
      </c>
      <c r="CO669" s="6">
        <v>5238</v>
      </c>
      <c r="CP669" s="6" t="s">
        <v>20</v>
      </c>
      <c r="CQ669" s="7" t="s">
        <v>21</v>
      </c>
      <c r="CS669" s="1"/>
      <c r="CT669" s="1"/>
      <c r="CU669" s="6" t="str">
        <f>+IFERROR(VALUE(RIGHT(Tabla17[[#This Row],[B2B]],6)),"")</f>
        <v/>
      </c>
      <c r="CV669" s="6" t="str">
        <f>+IFERROR(VLOOKUP(CT669,Auxiliar!$A:$C,2,0),"")</f>
        <v/>
      </c>
      <c r="CW669" s="7" t="str">
        <f>+IFERROR(VLOOKUP(CT669,Auxiliar!$A:$C,3,0),"")</f>
        <v/>
      </c>
      <c r="CY669" s="1">
        <v>5238</v>
      </c>
      <c r="CZ669" s="1" t="s">
        <v>16</v>
      </c>
      <c r="DA669" s="6">
        <f>+IFERROR(VALUE(RIGHT(Tabla18[[#This Row],[B2B]],6)),"")</f>
        <v>5238</v>
      </c>
      <c r="DB669" s="6" t="str">
        <f>+IFERROR(VLOOKUP(CZ669,Auxiliar!$A:$C,2,0),"")</f>
        <v>PREMIUM</v>
      </c>
      <c r="DC669" s="7" t="str">
        <f>+IFERROR(VLOOKUP(CZ669,Auxiliar!$A:$C,3,0),"")</f>
        <v>0b 0% | 2b 2% | 5b 3,5% | 10b 5%</v>
      </c>
      <c r="DE669" s="1">
        <v>5238</v>
      </c>
      <c r="DF669" s="1" t="s">
        <v>19</v>
      </c>
      <c r="DG669" s="6">
        <f>+IFERROR(VALUE(RIGHT(Tabla19[[#This Row],[B2B]],6)),"")</f>
        <v>5238</v>
      </c>
      <c r="DH669" s="6" t="str">
        <f>+IFERROR(VLOOKUP(DF669,Auxiliar!$A:$C,2,0),"")</f>
        <v>MICHELOB</v>
      </c>
      <c r="DI669" s="7" t="str">
        <f>+IFERROR(VLOOKUP(DF669,Auxiliar!$A:$C,3,0),"")</f>
        <v>1b 7% | 3b 22% | 8b 27%</v>
      </c>
      <c r="DK669" s="1"/>
      <c r="DL669" s="1"/>
      <c r="DM669" s="6" t="str">
        <f>+IFERROR(VALUE(RIGHT(Tabla20[[#This Row],[B2B]],6)),"")</f>
        <v/>
      </c>
      <c r="DN669" s="6" t="str">
        <f>+IFERROR(VLOOKUP(DL669,Auxiliar!$A:$C,2,0),"")</f>
        <v/>
      </c>
      <c r="DO669" s="7" t="str">
        <f>+IFERROR(VLOOKUP(DL669,Auxiliar!$A:$C,3,0),"")</f>
        <v/>
      </c>
      <c r="DQ669" s="1">
        <v>5233</v>
      </c>
      <c r="DR669" s="12" t="s">
        <v>24</v>
      </c>
      <c r="DS669" s="6">
        <f>+IFERROR(VALUE(RIGHT(Tabla21[[#This Row],[B2B]],6)),"")</f>
        <v>5233</v>
      </c>
      <c r="DT669" s="6" t="str">
        <f>+IFERROR(VLOOKUP(DR669,Auxiliar!$A:$C,2,0),"")</f>
        <v>CORONA PORRON</v>
      </c>
      <c r="DU669" s="7" t="str">
        <f>+IFERROR(VLOOKUP(DR669,Auxiliar!$A:$C,3,0),"")</f>
        <v>1b 5% | 20b 0%</v>
      </c>
      <c r="DW669" s="1">
        <v>3021</v>
      </c>
      <c r="DX669" s="12" t="s">
        <v>43</v>
      </c>
      <c r="DY669" s="6">
        <f>+IFERROR(VALUE(RIGHT(Tabla22[[#This Row],[B2B]],6)),"")</f>
        <v>3021</v>
      </c>
      <c r="DZ669" s="6" t="str">
        <f>+IFERROR(VLOOKUP(DX669,Auxiliar!$A:$C,2,0),"")</f>
        <v xml:space="preserve">VALUE LATA </v>
      </c>
      <c r="EA669" s="7" t="str">
        <f>+IFERROR(VLOOKUP(DX669,Auxiliar!$A:$C,3,0),"")</f>
        <v>1b 15% | 100b 18%</v>
      </c>
      <c r="EC669" s="1">
        <v>3005</v>
      </c>
      <c r="ED669" s="12" t="s">
        <v>47</v>
      </c>
      <c r="EE669" s="6">
        <f>+IFERROR(VALUE(RIGHT(Tabla23[[#This Row],[B2B]],6)),"")</f>
        <v>3005</v>
      </c>
      <c r="EF669" s="6" t="str">
        <f>+IFERROR(VLOOKUP(ED669,Auxiliar!$A:$C,2,0),"")</f>
        <v>VALUE LATON</v>
      </c>
      <c r="EG669" s="7" t="str">
        <f>+IFERROR(VLOOKUP(ED669,Auxiliar!$A:$C,3,0),"")</f>
        <v>1b 10% | 5b 15% | 192b 0%</v>
      </c>
      <c r="EI669" s="1"/>
      <c r="EJ669" s="12"/>
      <c r="EK669" s="6" t="str">
        <f>+IFERROR(VALUE(RIGHT(Tabla24[[#This Row],[B2B]],6)),"")</f>
        <v/>
      </c>
      <c r="EL669" s="6" t="str">
        <f>+IFERROR(VLOOKUP(EJ669,Auxiliar!$A:$C,2,0),"")</f>
        <v/>
      </c>
      <c r="EM669" s="7" t="str">
        <f>+IFERROR(VLOOKUP(EJ669,Auxiliar!$A:$C,3,0),"")</f>
        <v/>
      </c>
      <c r="EO669" s="1"/>
      <c r="EP669" s="12"/>
      <c r="EQ669" s="6" t="str">
        <f>+IFERROR(VALUE(RIGHT(Tabla25[[#This Row],[B2B]],6)),"")</f>
        <v/>
      </c>
      <c r="ER669" s="6" t="str">
        <f>+IFERROR(VLOOKUP(EP669,Auxiliar!$A:$C,2,0),"")</f>
        <v/>
      </c>
      <c r="ES669" s="7" t="str">
        <f>+IFERROR(VLOOKUP(EP669,Auxiliar!$A:$C,3,0),"")</f>
        <v/>
      </c>
      <c r="EU669" s="1"/>
      <c r="EV669" s="12"/>
      <c r="EW669" s="6" t="str">
        <f>+IFERROR(VALUE(RIGHT(Tabla26[[#This Row],[B2B]],6)),"")</f>
        <v/>
      </c>
      <c r="EX669" s="6" t="str">
        <f>+IFERROR(VLOOKUP(EV669,Auxiliar!$A:$C,2,0),"")</f>
        <v/>
      </c>
      <c r="EY669" s="7" t="str">
        <f>+IFERROR(VLOOKUP(EV669,Auxiliar!$A:$C,3,0),"")</f>
        <v/>
      </c>
      <c r="EZ669" s="1"/>
      <c r="FA669" s="12"/>
      <c r="FB669" s="6" t="str">
        <f>+IFERROR(VALUE(RIGHT(Tabla27[[#This Row],[B2B]],6)),"")</f>
        <v/>
      </c>
      <c r="FC669" s="6" t="str">
        <f>+IFERROR(VLOOKUP(FA669,Auxiliar!$A:$C,2,0),"")</f>
        <v/>
      </c>
      <c r="FD669" s="7" t="str">
        <f>+IFERROR(VLOOKUP(FA669,Auxiliar!$A:$C,3,0),"")</f>
        <v/>
      </c>
      <c r="FE669" s="1"/>
      <c r="FF669" s="12"/>
      <c r="FG669" s="6" t="str">
        <f>+IFERROR(VALUE(RIGHT(Tabla28[[#This Row],[B2B]],6)),"")</f>
        <v/>
      </c>
      <c r="FH669" s="6" t="str">
        <f>+IFERROR(VLOOKUP(FF669,Auxiliar!$A:$C,2,0),"")</f>
        <v/>
      </c>
      <c r="FI669" s="7" t="str">
        <f>+IFERROR(VLOOKUP(FF669,Auxiliar!$A:$C,3,0),"")</f>
        <v/>
      </c>
      <c r="FJ669" s="1"/>
      <c r="FK669" s="12"/>
      <c r="FL669" s="6" t="str">
        <f>+IFERROR(VALUE(RIGHT(Tabla29[[#This Row],[B2B]],6)),"")</f>
        <v/>
      </c>
      <c r="FM669" s="6" t="str">
        <f>+IFERROR(VLOOKUP(FK669,Auxiliar!$A:$C,2,0),"")</f>
        <v/>
      </c>
      <c r="FN669" s="7" t="str">
        <f>+IFERROR(VLOOKUP(FK669,Auxiliar!$A:$C,3,0),"")</f>
        <v/>
      </c>
      <c r="FO669" s="1"/>
      <c r="FP669" s="12"/>
      <c r="FQ669" s="6" t="str">
        <f>+IFERROR(VALUE(RIGHT(Tabla30[[#This Row],[B2B]],6)),"")</f>
        <v/>
      </c>
      <c r="FR669" s="6" t="str">
        <f>+IFERROR(VLOOKUP(FP669,Auxiliar!$A:$C,2,0),"")</f>
        <v/>
      </c>
      <c r="FS669" s="7"/>
      <c r="FT669" s="1"/>
      <c r="FU669" s="12"/>
      <c r="FV669" s="6" t="str">
        <f>+IFERROR(VALUE(RIGHT(Tabla31[[#This Row],[B2B]],6)),"")</f>
        <v/>
      </c>
      <c r="FW669" s="6" t="str">
        <f>+IFERROR(VLOOKUP(FU669,Auxiliar!$A:$C,2,0),"")</f>
        <v/>
      </c>
      <c r="FX669" s="7" t="str">
        <f>+IFERROR(VLOOKUP(FU669,Auxiliar!$A:$C,3,0),"")</f>
        <v/>
      </c>
      <c r="FY669" s="1"/>
      <c r="FZ669" s="12"/>
      <c r="GA669" s="6" t="str">
        <f>+IFERROR(VALUE(RIGHT(Tabla32[[#This Row],[B2B]],6)),"")</f>
        <v/>
      </c>
      <c r="GB669" s="6" t="str">
        <f>+IFERROR(VLOOKUP(FZ669,Auxiliar!$A:$C,2,0),"")</f>
        <v/>
      </c>
      <c r="GC669" s="7" t="str">
        <f>+IFERROR(VLOOKUP(FZ669,Auxiliar!$A:$C,3,0),"")</f>
        <v/>
      </c>
      <c r="GD669" s="1"/>
      <c r="GE669" s="12"/>
      <c r="GF669" s="6" t="str">
        <f>+IFERROR(VALUE(RIGHT(Tabla33[[#This Row],[B2B]],6)),"")</f>
        <v/>
      </c>
      <c r="GG669" s="6" t="str">
        <f>+IFERROR(VLOOKUP(GE669,Auxiliar!$A:$C,2,0),"")</f>
        <v/>
      </c>
      <c r="GH669" s="7" t="str">
        <f>+IFERROR(VLOOKUP(GE669,Auxiliar!$A:$C,3,0),"")</f>
        <v/>
      </c>
    </row>
    <row r="670" spans="1:190" x14ac:dyDescent="0.25">
      <c r="A670" s="1"/>
      <c r="B670" s="1"/>
      <c r="C670" t="str">
        <f>+IFERROR(VLOOKUP(B670,Auxiliar!$A:$C,2,0),"")</f>
        <v/>
      </c>
      <c r="D670" s="5" t="str">
        <f>+IFERROR(VLOOKUP(B670,Auxiliar!$A:$C,3,0),"")</f>
        <v/>
      </c>
      <c r="S670" s="1">
        <v>6511</v>
      </c>
      <c r="T670" s="1" t="s">
        <v>9</v>
      </c>
      <c r="U670" s="6">
        <f>+IFERROR(VALUE(RIGHT(Tabla4[[#This Row],[B2B]],6)),"")</f>
        <v>6511</v>
      </c>
      <c r="V670" s="6" t="str">
        <f>+IFERROR(VLOOKUP(T670,Auxiliar!$A:$C,2,0),"")</f>
        <v>CORE</v>
      </c>
      <c r="W670" s="7" t="str">
        <f>+IFERROR(VLOOKUP(T670,Auxiliar!$A:$C,3,0),"")</f>
        <v>0b 1% | 2b 5% | 4b 6%</v>
      </c>
      <c r="AK670" s="1">
        <v>6280</v>
      </c>
      <c r="AL670" s="1" t="s">
        <v>30</v>
      </c>
      <c r="AM670" s="6">
        <f>+IFERROR(VALUE(RIGHT(Tabla7[[#This Row],[B2B]],6)),"")</f>
        <v>6280</v>
      </c>
      <c r="AN670" s="6" t="str">
        <f>+IFERROR(VLOOKUP(AL670,Auxiliar!$A:$C,2,0),"")</f>
        <v>LATONES</v>
      </c>
      <c r="AO670" s="7" t="str">
        <f>+IFERROR(VLOOKUP(AL670,Auxiliar!$A:$C,3,0),"")</f>
        <v>1b 4% | 5b 7% | 97b 0%</v>
      </c>
      <c r="AW670" s="1"/>
      <c r="AX670" s="1" t="s">
        <v>32</v>
      </c>
      <c r="AY670" s="6" t="str">
        <f>+IFERROR(VALUE(RIGHT(Tabla9[[#This Row],[B2B]],6)),"")</f>
        <v/>
      </c>
      <c r="AZ670" s="6" t="str">
        <f>+IFERROR(VLOOKUP(AX670,Auxiliar!$A:$C,2,0),"")</f>
        <v>LATONES</v>
      </c>
      <c r="BA670" s="7" t="str">
        <f>+IFERROR(VLOOKUP(AX670,Auxiliar!$A:$C,3,0),"")</f>
        <v>2b 3% | 4b 4% | 6b 5% | 10b 8%  | 385b 0%</v>
      </c>
      <c r="BI670" s="1"/>
      <c r="BJ670" s="1"/>
      <c r="BK670" s="6" t="str">
        <f>+IFERROR(VALUE(RIGHT(Tabla11[[#This Row],[B2B]],6)),"")</f>
        <v/>
      </c>
      <c r="BL670" s="6" t="str">
        <f>+IFERROR(VLOOKUP(BJ670,Auxiliar!$A:$C,2,0),"")</f>
        <v/>
      </c>
      <c r="BM670" s="7" t="str">
        <f>+IFERROR(VLOOKUP(BJ670,Auxiliar!$A:$C,3,0),"")</f>
        <v/>
      </c>
      <c r="BO670" s="1">
        <v>3013</v>
      </c>
      <c r="BP670" s="1" t="s">
        <v>39</v>
      </c>
      <c r="BQ670" s="6">
        <f>+IFERROR(VALUE(RIGHT(Tabla12[[#This Row],[B2B]],6)),"")</f>
        <v>3013</v>
      </c>
      <c r="BR670" s="6" t="str">
        <f>+IFERROR(VLOOKUP(BP670,Auxiliar!$A:$C,2,0),"")</f>
        <v>VALUE LITRO</v>
      </c>
      <c r="BS670" s="7" t="str">
        <f>+IFERROR(VLOOKUP(BP670,Auxiliar!$A:$C,3,0),"")</f>
        <v>1b 12%</v>
      </c>
      <c r="CA670" s="1">
        <v>5304</v>
      </c>
      <c r="CB670" s="1" t="s">
        <v>35</v>
      </c>
      <c r="CC670" s="6">
        <f>+IFERROR(VALUE(RIGHT(Tabla14[[#This Row],[B2B]],6)),"")</f>
        <v>5304</v>
      </c>
      <c r="CD670" s="6" t="str">
        <f>+IFERROR(VLOOKUP(CB670,Auxiliar!$A:$C,2,0),"")</f>
        <v>Corona 710cc</v>
      </c>
      <c r="CE670" s="7" t="str">
        <f>+IFERROR(VLOOKUP(CB670,Auxiliar!$A:$C,3,0),"")</f>
        <v>1b 10% | 85b 0%</v>
      </c>
      <c r="CG670" s="1"/>
      <c r="CH670" s="1"/>
      <c r="CI670" s="6" t="str">
        <f>+IFERROR(VALUE(RIGHT(Tabla15[[#This Row],[B2B]],6)),"")</f>
        <v/>
      </c>
      <c r="CJ670" s="6" t="str">
        <f>+IFERROR(VLOOKUP(CH670,Auxiliar!$A:$C,2,0),"")</f>
        <v/>
      </c>
      <c r="CK670" s="7" t="str">
        <f>+IFERROR(VLOOKUP(CH670,Auxiliar!$A:$C,3,0),"")</f>
        <v/>
      </c>
      <c r="CM670" s="1">
        <v>5245</v>
      </c>
      <c r="CN670" s="1" t="s">
        <v>20</v>
      </c>
      <c r="CO670" s="6">
        <v>5245</v>
      </c>
      <c r="CP670" s="6" t="s">
        <v>20</v>
      </c>
      <c r="CQ670" s="7" t="s">
        <v>21</v>
      </c>
      <c r="CS670" s="1"/>
      <c r="CT670" s="1"/>
      <c r="CU670" s="6" t="str">
        <f>+IFERROR(VALUE(RIGHT(Tabla17[[#This Row],[B2B]],6)),"")</f>
        <v/>
      </c>
      <c r="CV670" s="6" t="str">
        <f>+IFERROR(VLOOKUP(CT670,Auxiliar!$A:$C,2,0),"")</f>
        <v/>
      </c>
      <c r="CW670" s="7" t="str">
        <f>+IFERROR(VLOOKUP(CT670,Auxiliar!$A:$C,3,0),"")</f>
        <v/>
      </c>
      <c r="CY670" s="1">
        <v>5245</v>
      </c>
      <c r="CZ670" s="1" t="s">
        <v>16</v>
      </c>
      <c r="DA670" s="6">
        <f>+IFERROR(VALUE(RIGHT(Tabla18[[#This Row],[B2B]],6)),"")</f>
        <v>5245</v>
      </c>
      <c r="DB670" s="6" t="str">
        <f>+IFERROR(VLOOKUP(CZ670,Auxiliar!$A:$C,2,0),"")</f>
        <v>PREMIUM</v>
      </c>
      <c r="DC670" s="7" t="str">
        <f>+IFERROR(VLOOKUP(CZ670,Auxiliar!$A:$C,3,0),"")</f>
        <v>0b 0% | 2b 2% | 5b 3,5% | 10b 5%</v>
      </c>
      <c r="DE670" s="1">
        <v>5245</v>
      </c>
      <c r="DF670" s="1" t="s">
        <v>19</v>
      </c>
      <c r="DG670" s="6">
        <f>+IFERROR(VALUE(RIGHT(Tabla19[[#This Row],[B2B]],6)),"")</f>
        <v>5245</v>
      </c>
      <c r="DH670" s="6" t="str">
        <f>+IFERROR(VLOOKUP(DF670,Auxiliar!$A:$C,2,0),"")</f>
        <v>MICHELOB</v>
      </c>
      <c r="DI670" s="7" t="str">
        <f>+IFERROR(VLOOKUP(DF670,Auxiliar!$A:$C,3,0),"")</f>
        <v>1b 7% | 3b 22% | 8b 27%</v>
      </c>
      <c r="DK670" s="1"/>
      <c r="DL670" s="1"/>
      <c r="DM670" s="6" t="str">
        <f>+IFERROR(VALUE(RIGHT(Tabla20[[#This Row],[B2B]],6)),"")</f>
        <v/>
      </c>
      <c r="DN670" s="6" t="str">
        <f>+IFERROR(VLOOKUP(DL670,Auxiliar!$A:$C,2,0),"")</f>
        <v/>
      </c>
      <c r="DO670" s="7" t="str">
        <f>+IFERROR(VLOOKUP(DL670,Auxiliar!$A:$C,3,0),"")</f>
        <v/>
      </c>
      <c r="DQ670" s="1">
        <v>5238</v>
      </c>
      <c r="DR670" s="12" t="s">
        <v>24</v>
      </c>
      <c r="DS670" s="6">
        <f>+IFERROR(VALUE(RIGHT(Tabla21[[#This Row],[B2B]],6)),"")</f>
        <v>5238</v>
      </c>
      <c r="DT670" s="6" t="str">
        <f>+IFERROR(VLOOKUP(DR670,Auxiliar!$A:$C,2,0),"")</f>
        <v>CORONA PORRON</v>
      </c>
      <c r="DU670" s="7" t="str">
        <f>+IFERROR(VLOOKUP(DR670,Auxiliar!$A:$C,3,0),"")</f>
        <v>1b 5% | 20b 0%</v>
      </c>
      <c r="DW670" s="1">
        <v>11914</v>
      </c>
      <c r="DX670" s="12" t="s">
        <v>43</v>
      </c>
      <c r="DY670" s="6">
        <f>+IFERROR(VALUE(RIGHT(Tabla22[[#This Row],[B2B]],6)),"")</f>
        <v>11914</v>
      </c>
      <c r="DZ670" s="6" t="str">
        <f>+IFERROR(VLOOKUP(DX670,Auxiliar!$A:$C,2,0),"")</f>
        <v xml:space="preserve">VALUE LATA </v>
      </c>
      <c r="EA670" s="7" t="str">
        <f>+IFERROR(VLOOKUP(DX670,Auxiliar!$A:$C,3,0),"")</f>
        <v>1b 15% | 100b 18%</v>
      </c>
      <c r="EC670" s="1">
        <v>11907</v>
      </c>
      <c r="ED670" s="12" t="s">
        <v>47</v>
      </c>
      <c r="EE670" s="6">
        <f>+IFERROR(VALUE(RIGHT(Tabla23[[#This Row],[B2B]],6)),"")</f>
        <v>11907</v>
      </c>
      <c r="EF670" s="6" t="str">
        <f>+IFERROR(VLOOKUP(ED670,Auxiliar!$A:$C,2,0),"")</f>
        <v>VALUE LATON</v>
      </c>
      <c r="EG670" s="7" t="str">
        <f>+IFERROR(VLOOKUP(ED670,Auxiliar!$A:$C,3,0),"")</f>
        <v>1b 10% | 5b 15% | 192b 0%</v>
      </c>
      <c r="EI670" s="1"/>
      <c r="EJ670" s="12"/>
      <c r="EK670" s="6" t="str">
        <f>+IFERROR(VALUE(RIGHT(Tabla24[[#This Row],[B2B]],6)),"")</f>
        <v/>
      </c>
      <c r="EL670" s="6" t="str">
        <f>+IFERROR(VLOOKUP(EJ670,Auxiliar!$A:$C,2,0),"")</f>
        <v/>
      </c>
      <c r="EM670" s="7" t="str">
        <f>+IFERROR(VLOOKUP(EJ670,Auxiliar!$A:$C,3,0),"")</f>
        <v/>
      </c>
      <c r="EO670" s="1"/>
      <c r="EP670" s="12"/>
      <c r="EQ670" s="6" t="str">
        <f>+IFERROR(VALUE(RIGHT(Tabla25[[#This Row],[B2B]],6)),"")</f>
        <v/>
      </c>
      <c r="ER670" s="6" t="str">
        <f>+IFERROR(VLOOKUP(EP670,Auxiliar!$A:$C,2,0),"")</f>
        <v/>
      </c>
      <c r="ES670" s="7" t="str">
        <f>+IFERROR(VLOOKUP(EP670,Auxiliar!$A:$C,3,0),"")</f>
        <v/>
      </c>
      <c r="EU670" s="1"/>
      <c r="EV670" s="12"/>
      <c r="EW670" s="6" t="str">
        <f>+IFERROR(VALUE(RIGHT(Tabla26[[#This Row],[B2B]],6)),"")</f>
        <v/>
      </c>
      <c r="EX670" s="6" t="str">
        <f>+IFERROR(VLOOKUP(EV670,Auxiliar!$A:$C,2,0),"")</f>
        <v/>
      </c>
      <c r="EY670" s="7" t="str">
        <f>+IFERROR(VLOOKUP(EV670,Auxiliar!$A:$C,3,0),"")</f>
        <v/>
      </c>
      <c r="EZ670" s="1"/>
      <c r="FA670" s="12"/>
      <c r="FB670" s="6" t="str">
        <f>+IFERROR(VALUE(RIGHT(Tabla27[[#This Row],[B2B]],6)),"")</f>
        <v/>
      </c>
      <c r="FC670" s="6" t="str">
        <f>+IFERROR(VLOOKUP(FA670,Auxiliar!$A:$C,2,0),"")</f>
        <v/>
      </c>
      <c r="FD670" s="7" t="str">
        <f>+IFERROR(VLOOKUP(FA670,Auxiliar!$A:$C,3,0),"")</f>
        <v/>
      </c>
      <c r="FE670" s="1"/>
      <c r="FF670" s="12"/>
      <c r="FG670" s="6" t="str">
        <f>+IFERROR(VALUE(RIGHT(Tabla28[[#This Row],[B2B]],6)),"")</f>
        <v/>
      </c>
      <c r="FH670" s="6" t="str">
        <f>+IFERROR(VLOOKUP(FF670,Auxiliar!$A:$C,2,0),"")</f>
        <v/>
      </c>
      <c r="FI670" s="7" t="str">
        <f>+IFERROR(VLOOKUP(FF670,Auxiliar!$A:$C,3,0),"")</f>
        <v/>
      </c>
      <c r="FJ670" s="1"/>
      <c r="FK670" s="12"/>
      <c r="FL670" s="6" t="str">
        <f>+IFERROR(VALUE(RIGHT(Tabla29[[#This Row],[B2B]],6)),"")</f>
        <v/>
      </c>
      <c r="FM670" s="6" t="str">
        <f>+IFERROR(VLOOKUP(FK670,Auxiliar!$A:$C,2,0),"")</f>
        <v/>
      </c>
      <c r="FN670" s="7" t="str">
        <f>+IFERROR(VLOOKUP(FK670,Auxiliar!$A:$C,3,0),"")</f>
        <v/>
      </c>
      <c r="FO670" s="1"/>
      <c r="FP670" s="12"/>
      <c r="FQ670" s="6" t="str">
        <f>+IFERROR(VALUE(RIGHT(Tabla30[[#This Row],[B2B]],6)),"")</f>
        <v/>
      </c>
      <c r="FR670" s="6" t="str">
        <f>+IFERROR(VLOOKUP(FP670,Auxiliar!$A:$C,2,0),"")</f>
        <v/>
      </c>
      <c r="FS670" s="7"/>
      <c r="FT670" s="1"/>
      <c r="FU670" s="12"/>
      <c r="FV670" s="6" t="str">
        <f>+IFERROR(VALUE(RIGHT(Tabla31[[#This Row],[B2B]],6)),"")</f>
        <v/>
      </c>
      <c r="FW670" s="6" t="str">
        <f>+IFERROR(VLOOKUP(FU670,Auxiliar!$A:$C,2,0),"")</f>
        <v/>
      </c>
      <c r="FX670" s="7" t="str">
        <f>+IFERROR(VLOOKUP(FU670,Auxiliar!$A:$C,3,0),"")</f>
        <v/>
      </c>
      <c r="FY670" s="1"/>
      <c r="FZ670" s="12"/>
      <c r="GA670" s="6" t="str">
        <f>+IFERROR(VALUE(RIGHT(Tabla32[[#This Row],[B2B]],6)),"")</f>
        <v/>
      </c>
      <c r="GB670" s="6" t="str">
        <f>+IFERROR(VLOOKUP(FZ670,Auxiliar!$A:$C,2,0),"")</f>
        <v/>
      </c>
      <c r="GC670" s="7" t="str">
        <f>+IFERROR(VLOOKUP(FZ670,Auxiliar!$A:$C,3,0),"")</f>
        <v/>
      </c>
      <c r="GD670" s="1"/>
      <c r="GE670" s="12"/>
      <c r="GF670" s="6" t="str">
        <f>+IFERROR(VALUE(RIGHT(Tabla33[[#This Row],[B2B]],6)),"")</f>
        <v/>
      </c>
      <c r="GG670" s="6" t="str">
        <f>+IFERROR(VLOOKUP(GE670,Auxiliar!$A:$C,2,0),"")</f>
        <v/>
      </c>
      <c r="GH670" s="7" t="str">
        <f>+IFERROR(VLOOKUP(GE670,Auxiliar!$A:$C,3,0),"")</f>
        <v/>
      </c>
    </row>
    <row r="671" spans="1:190" x14ac:dyDescent="0.25">
      <c r="A671" s="1"/>
      <c r="B671" s="1"/>
      <c r="C671" t="str">
        <f>+IFERROR(VLOOKUP(B671,Auxiliar!$A:$C,2,0),"")</f>
        <v/>
      </c>
      <c r="D671" s="5" t="str">
        <f>+IFERROR(VLOOKUP(B671,Auxiliar!$A:$C,3,0),"")</f>
        <v/>
      </c>
      <c r="S671" s="1">
        <v>6518</v>
      </c>
      <c r="T671" s="1" t="s">
        <v>9</v>
      </c>
      <c r="U671" s="6">
        <f>+IFERROR(VALUE(RIGHT(Tabla4[[#This Row],[B2B]],6)),"")</f>
        <v>6518</v>
      </c>
      <c r="V671" s="6" t="str">
        <f>+IFERROR(VLOOKUP(T671,Auxiliar!$A:$C,2,0),"")</f>
        <v>CORE</v>
      </c>
      <c r="W671" s="7" t="str">
        <f>+IFERROR(VLOOKUP(T671,Auxiliar!$A:$C,3,0),"")</f>
        <v>0b 1% | 2b 5% | 4b 6%</v>
      </c>
      <c r="AK671" s="1">
        <v>6281</v>
      </c>
      <c r="AL671" s="1" t="s">
        <v>30</v>
      </c>
      <c r="AM671" s="6">
        <f>+IFERROR(VALUE(RIGHT(Tabla7[[#This Row],[B2B]],6)),"")</f>
        <v>6281</v>
      </c>
      <c r="AN671" s="6" t="str">
        <f>+IFERROR(VLOOKUP(AL671,Auxiliar!$A:$C,2,0),"")</f>
        <v>LATONES</v>
      </c>
      <c r="AO671" s="7" t="str">
        <f>+IFERROR(VLOOKUP(AL671,Auxiliar!$A:$C,3,0),"")</f>
        <v>1b 4% | 5b 7% | 97b 0%</v>
      </c>
      <c r="AW671" s="1"/>
      <c r="AX671" s="1" t="s">
        <v>32</v>
      </c>
      <c r="AY671" s="6" t="str">
        <f>+IFERROR(VALUE(RIGHT(Tabla9[[#This Row],[B2B]],6)),"")</f>
        <v/>
      </c>
      <c r="AZ671" s="6" t="str">
        <f>+IFERROR(VLOOKUP(AX671,Auxiliar!$A:$C,2,0),"")</f>
        <v>LATONES</v>
      </c>
      <c r="BA671" s="7" t="str">
        <f>+IFERROR(VLOOKUP(AX671,Auxiliar!$A:$C,3,0),"")</f>
        <v>2b 3% | 4b 4% | 6b 5% | 10b 8%  | 385b 0%</v>
      </c>
      <c r="BI671" s="1"/>
      <c r="BJ671" s="1"/>
      <c r="BK671" s="6" t="str">
        <f>+IFERROR(VALUE(RIGHT(Tabla11[[#This Row],[B2B]],6)),"")</f>
        <v/>
      </c>
      <c r="BL671" s="6" t="str">
        <f>+IFERROR(VLOOKUP(BJ671,Auxiliar!$A:$C,2,0),"")</f>
        <v/>
      </c>
      <c r="BM671" s="7" t="str">
        <f>+IFERROR(VLOOKUP(BJ671,Auxiliar!$A:$C,3,0),"")</f>
        <v/>
      </c>
      <c r="BO671" s="1">
        <v>11911</v>
      </c>
      <c r="BP671" s="1" t="s">
        <v>39</v>
      </c>
      <c r="BQ671" s="6">
        <f>+IFERROR(VALUE(RIGHT(Tabla12[[#This Row],[B2B]],6)),"")</f>
        <v>11911</v>
      </c>
      <c r="BR671" s="6" t="str">
        <f>+IFERROR(VLOOKUP(BP671,Auxiliar!$A:$C,2,0),"")</f>
        <v>VALUE LITRO</v>
      </c>
      <c r="BS671" s="7" t="str">
        <f>+IFERROR(VLOOKUP(BP671,Auxiliar!$A:$C,3,0),"")</f>
        <v>1b 12%</v>
      </c>
      <c r="CA671" s="1">
        <v>5305</v>
      </c>
      <c r="CB671" s="1" t="s">
        <v>35</v>
      </c>
      <c r="CC671" s="6">
        <f>+IFERROR(VALUE(RIGHT(Tabla14[[#This Row],[B2B]],6)),"")</f>
        <v>5305</v>
      </c>
      <c r="CD671" s="6" t="str">
        <f>+IFERROR(VLOOKUP(CB671,Auxiliar!$A:$C,2,0),"")</f>
        <v>Corona 710cc</v>
      </c>
      <c r="CE671" s="7" t="str">
        <f>+IFERROR(VLOOKUP(CB671,Auxiliar!$A:$C,3,0),"")</f>
        <v>1b 10% | 85b 0%</v>
      </c>
      <c r="CG671" s="1"/>
      <c r="CH671" s="1"/>
      <c r="CI671" s="6" t="str">
        <f>+IFERROR(VALUE(RIGHT(Tabla15[[#This Row],[B2B]],6)),"")</f>
        <v/>
      </c>
      <c r="CJ671" s="6" t="str">
        <f>+IFERROR(VLOOKUP(CH671,Auxiliar!$A:$C,2,0),"")</f>
        <v/>
      </c>
      <c r="CK671" s="7" t="str">
        <f>+IFERROR(VLOOKUP(CH671,Auxiliar!$A:$C,3,0),"")</f>
        <v/>
      </c>
      <c r="CM671" s="1">
        <v>5246</v>
      </c>
      <c r="CN671" s="1" t="s">
        <v>20</v>
      </c>
      <c r="CO671" s="6">
        <v>5246</v>
      </c>
      <c r="CP671" s="6" t="s">
        <v>20</v>
      </c>
      <c r="CQ671" s="7" t="s">
        <v>21</v>
      </c>
      <c r="CS671" s="1"/>
      <c r="CT671" s="1"/>
      <c r="CU671" s="6" t="str">
        <f>+IFERROR(VALUE(RIGHT(Tabla17[[#This Row],[B2B]],6)),"")</f>
        <v/>
      </c>
      <c r="CV671" s="6" t="str">
        <f>+IFERROR(VLOOKUP(CT671,Auxiliar!$A:$C,2,0),"")</f>
        <v/>
      </c>
      <c r="CW671" s="7" t="str">
        <f>+IFERROR(VLOOKUP(CT671,Auxiliar!$A:$C,3,0),"")</f>
        <v/>
      </c>
      <c r="CY671" s="1">
        <v>5246</v>
      </c>
      <c r="CZ671" s="1" t="s">
        <v>16</v>
      </c>
      <c r="DA671" s="6">
        <f>+IFERROR(VALUE(RIGHT(Tabla18[[#This Row],[B2B]],6)),"")</f>
        <v>5246</v>
      </c>
      <c r="DB671" s="6" t="str">
        <f>+IFERROR(VLOOKUP(CZ671,Auxiliar!$A:$C,2,0),"")</f>
        <v>PREMIUM</v>
      </c>
      <c r="DC671" s="7" t="str">
        <f>+IFERROR(VLOOKUP(CZ671,Auxiliar!$A:$C,3,0),"")</f>
        <v>0b 0% | 2b 2% | 5b 3,5% | 10b 5%</v>
      </c>
      <c r="DE671" s="1">
        <v>5246</v>
      </c>
      <c r="DF671" s="1" t="s">
        <v>19</v>
      </c>
      <c r="DG671" s="6">
        <f>+IFERROR(VALUE(RIGHT(Tabla19[[#This Row],[B2B]],6)),"")</f>
        <v>5246</v>
      </c>
      <c r="DH671" s="6" t="str">
        <f>+IFERROR(VLOOKUP(DF671,Auxiliar!$A:$C,2,0),"")</f>
        <v>MICHELOB</v>
      </c>
      <c r="DI671" s="7" t="str">
        <f>+IFERROR(VLOOKUP(DF671,Auxiliar!$A:$C,3,0),"")</f>
        <v>1b 7% | 3b 22% | 8b 27%</v>
      </c>
      <c r="DK671" s="1"/>
      <c r="DL671" s="1"/>
      <c r="DM671" s="6" t="str">
        <f>+IFERROR(VALUE(RIGHT(Tabla20[[#This Row],[B2B]],6)),"")</f>
        <v/>
      </c>
      <c r="DN671" s="6" t="str">
        <f>+IFERROR(VLOOKUP(DL671,Auxiliar!$A:$C,2,0),"")</f>
        <v/>
      </c>
      <c r="DO671" s="7" t="str">
        <f>+IFERROR(VLOOKUP(DL671,Auxiliar!$A:$C,3,0),"")</f>
        <v/>
      </c>
      <c r="DQ671" s="1">
        <v>5245</v>
      </c>
      <c r="DR671" s="12" t="s">
        <v>24</v>
      </c>
      <c r="DS671" s="6">
        <f>+IFERROR(VALUE(RIGHT(Tabla21[[#This Row],[B2B]],6)),"")</f>
        <v>5245</v>
      </c>
      <c r="DT671" s="6" t="str">
        <f>+IFERROR(VLOOKUP(DR671,Auxiliar!$A:$C,2,0),"")</f>
        <v>CORONA PORRON</v>
      </c>
      <c r="DU671" s="7" t="str">
        <f>+IFERROR(VLOOKUP(DR671,Auxiliar!$A:$C,3,0),"")</f>
        <v>1b 5% | 20b 0%</v>
      </c>
      <c r="DW671" s="1">
        <v>3026</v>
      </c>
      <c r="DX671" s="12" t="s">
        <v>43</v>
      </c>
      <c r="DY671" s="6">
        <f>+IFERROR(VALUE(RIGHT(Tabla22[[#This Row],[B2B]],6)),"")</f>
        <v>3026</v>
      </c>
      <c r="DZ671" s="6" t="str">
        <f>+IFERROR(VLOOKUP(DX671,Auxiliar!$A:$C,2,0),"")</f>
        <v xml:space="preserve">VALUE LATA </v>
      </c>
      <c r="EA671" s="7" t="str">
        <f>+IFERROR(VLOOKUP(DX671,Auxiliar!$A:$C,3,0),"")</f>
        <v>1b 15% | 100b 18%</v>
      </c>
      <c r="EC671" s="1">
        <v>3013</v>
      </c>
      <c r="ED671" s="12" t="s">
        <v>47</v>
      </c>
      <c r="EE671" s="6">
        <f>+IFERROR(VALUE(RIGHT(Tabla23[[#This Row],[B2B]],6)),"")</f>
        <v>3013</v>
      </c>
      <c r="EF671" s="6" t="str">
        <f>+IFERROR(VLOOKUP(ED671,Auxiliar!$A:$C,2,0),"")</f>
        <v>VALUE LATON</v>
      </c>
      <c r="EG671" s="7" t="str">
        <f>+IFERROR(VLOOKUP(ED671,Auxiliar!$A:$C,3,0),"")</f>
        <v>1b 10% | 5b 15% | 192b 0%</v>
      </c>
      <c r="EI671" s="1"/>
      <c r="EJ671" s="12"/>
      <c r="EK671" s="6" t="str">
        <f>+IFERROR(VALUE(RIGHT(Tabla24[[#This Row],[B2B]],6)),"")</f>
        <v/>
      </c>
      <c r="EL671" s="6" t="str">
        <f>+IFERROR(VLOOKUP(EJ671,Auxiliar!$A:$C,2,0),"")</f>
        <v/>
      </c>
      <c r="EM671" s="7" t="str">
        <f>+IFERROR(VLOOKUP(EJ671,Auxiliar!$A:$C,3,0),"")</f>
        <v/>
      </c>
      <c r="EO671" s="1"/>
      <c r="EP671" s="12"/>
      <c r="EQ671" s="6" t="str">
        <f>+IFERROR(VALUE(RIGHT(Tabla25[[#This Row],[B2B]],6)),"")</f>
        <v/>
      </c>
      <c r="ER671" s="6" t="str">
        <f>+IFERROR(VLOOKUP(EP671,Auxiliar!$A:$C,2,0),"")</f>
        <v/>
      </c>
      <c r="ES671" s="7" t="str">
        <f>+IFERROR(VLOOKUP(EP671,Auxiliar!$A:$C,3,0),"")</f>
        <v/>
      </c>
      <c r="EU671" s="1"/>
      <c r="EV671" s="12"/>
      <c r="EW671" s="6" t="str">
        <f>+IFERROR(VALUE(RIGHT(Tabla26[[#This Row],[B2B]],6)),"")</f>
        <v/>
      </c>
      <c r="EX671" s="6" t="str">
        <f>+IFERROR(VLOOKUP(EV671,Auxiliar!$A:$C,2,0),"")</f>
        <v/>
      </c>
      <c r="EY671" s="7" t="str">
        <f>+IFERROR(VLOOKUP(EV671,Auxiliar!$A:$C,3,0),"")</f>
        <v/>
      </c>
      <c r="EZ671" s="1"/>
      <c r="FA671" s="12"/>
      <c r="FB671" s="6" t="str">
        <f>+IFERROR(VALUE(RIGHT(Tabla27[[#This Row],[B2B]],6)),"")</f>
        <v/>
      </c>
      <c r="FC671" s="6" t="str">
        <f>+IFERROR(VLOOKUP(FA671,Auxiliar!$A:$C,2,0),"")</f>
        <v/>
      </c>
      <c r="FD671" s="7" t="str">
        <f>+IFERROR(VLOOKUP(FA671,Auxiliar!$A:$C,3,0),"")</f>
        <v/>
      </c>
      <c r="FE671" s="1"/>
      <c r="FF671" s="12"/>
      <c r="FG671" s="6" t="str">
        <f>+IFERROR(VALUE(RIGHT(Tabla28[[#This Row],[B2B]],6)),"")</f>
        <v/>
      </c>
      <c r="FH671" s="6" t="str">
        <f>+IFERROR(VLOOKUP(FF671,Auxiliar!$A:$C,2,0),"")</f>
        <v/>
      </c>
      <c r="FI671" s="7" t="str">
        <f>+IFERROR(VLOOKUP(FF671,Auxiliar!$A:$C,3,0),"")</f>
        <v/>
      </c>
      <c r="FJ671" s="1"/>
      <c r="FK671" s="12"/>
      <c r="FL671" s="6" t="str">
        <f>+IFERROR(VALUE(RIGHT(Tabla29[[#This Row],[B2B]],6)),"")</f>
        <v/>
      </c>
      <c r="FM671" s="6" t="str">
        <f>+IFERROR(VLOOKUP(FK671,Auxiliar!$A:$C,2,0),"")</f>
        <v/>
      </c>
      <c r="FN671" s="7" t="str">
        <f>+IFERROR(VLOOKUP(FK671,Auxiliar!$A:$C,3,0),"")</f>
        <v/>
      </c>
      <c r="FO671" s="1"/>
      <c r="FP671" s="12"/>
      <c r="FQ671" s="6" t="str">
        <f>+IFERROR(VALUE(RIGHT(Tabla30[[#This Row],[B2B]],6)),"")</f>
        <v/>
      </c>
      <c r="FR671" s="6" t="str">
        <f>+IFERROR(VLOOKUP(FP671,Auxiliar!$A:$C,2,0),"")</f>
        <v/>
      </c>
      <c r="FS671" s="7"/>
      <c r="FT671" s="1"/>
      <c r="FU671" s="12"/>
      <c r="FV671" s="6" t="str">
        <f>+IFERROR(VALUE(RIGHT(Tabla31[[#This Row],[B2B]],6)),"")</f>
        <v/>
      </c>
      <c r="FW671" s="6" t="str">
        <f>+IFERROR(VLOOKUP(FU671,Auxiliar!$A:$C,2,0),"")</f>
        <v/>
      </c>
      <c r="FX671" s="7" t="str">
        <f>+IFERROR(VLOOKUP(FU671,Auxiliar!$A:$C,3,0),"")</f>
        <v/>
      </c>
      <c r="FY671" s="1"/>
      <c r="FZ671" s="12"/>
      <c r="GA671" s="6" t="str">
        <f>+IFERROR(VALUE(RIGHT(Tabla32[[#This Row],[B2B]],6)),"")</f>
        <v/>
      </c>
      <c r="GB671" s="6" t="str">
        <f>+IFERROR(VLOOKUP(FZ671,Auxiliar!$A:$C,2,0),"")</f>
        <v/>
      </c>
      <c r="GC671" s="7" t="str">
        <f>+IFERROR(VLOOKUP(FZ671,Auxiliar!$A:$C,3,0),"")</f>
        <v/>
      </c>
      <c r="GD671" s="1"/>
      <c r="GE671" s="12"/>
      <c r="GF671" s="6" t="str">
        <f>+IFERROR(VALUE(RIGHT(Tabla33[[#This Row],[B2B]],6)),"")</f>
        <v/>
      </c>
      <c r="GG671" s="6" t="str">
        <f>+IFERROR(VLOOKUP(GE671,Auxiliar!$A:$C,2,0),"")</f>
        <v/>
      </c>
      <c r="GH671" s="7" t="str">
        <f>+IFERROR(VLOOKUP(GE671,Auxiliar!$A:$C,3,0),"")</f>
        <v/>
      </c>
    </row>
    <row r="672" spans="1:190" x14ac:dyDescent="0.25">
      <c r="A672" s="1"/>
      <c r="B672" s="1"/>
      <c r="C672" t="str">
        <f>+IFERROR(VLOOKUP(B672,Auxiliar!$A:$C,2,0),"")</f>
        <v/>
      </c>
      <c r="D672" s="5" t="str">
        <f>+IFERROR(VLOOKUP(B672,Auxiliar!$A:$C,3,0),"")</f>
        <v/>
      </c>
      <c r="S672" s="1">
        <v>6528</v>
      </c>
      <c r="T672" s="1" t="s">
        <v>9</v>
      </c>
      <c r="U672" s="6">
        <f>+IFERROR(VALUE(RIGHT(Tabla4[[#This Row],[B2B]],6)),"")</f>
        <v>6528</v>
      </c>
      <c r="V672" s="6" t="str">
        <f>+IFERROR(VLOOKUP(T672,Auxiliar!$A:$C,2,0),"")</f>
        <v>CORE</v>
      </c>
      <c r="W672" s="7" t="str">
        <f>+IFERROR(VLOOKUP(T672,Auxiliar!$A:$C,3,0),"")</f>
        <v>0b 1% | 2b 5% | 4b 6%</v>
      </c>
      <c r="AK672" s="1">
        <v>6283</v>
      </c>
      <c r="AL672" s="1" t="s">
        <v>30</v>
      </c>
      <c r="AM672" s="6">
        <f>+IFERROR(VALUE(RIGHT(Tabla7[[#This Row],[B2B]],6)),"")</f>
        <v>6283</v>
      </c>
      <c r="AN672" s="6" t="str">
        <f>+IFERROR(VLOOKUP(AL672,Auxiliar!$A:$C,2,0),"")</f>
        <v>LATONES</v>
      </c>
      <c r="AO672" s="7" t="str">
        <f>+IFERROR(VLOOKUP(AL672,Auxiliar!$A:$C,3,0),"")</f>
        <v>1b 4% | 5b 7% | 97b 0%</v>
      </c>
      <c r="AW672" s="1"/>
      <c r="AX672" s="1" t="s">
        <v>32</v>
      </c>
      <c r="AY672" s="6" t="str">
        <f>+IFERROR(VALUE(RIGHT(Tabla9[[#This Row],[B2B]],6)),"")</f>
        <v/>
      </c>
      <c r="AZ672" s="6" t="str">
        <f>+IFERROR(VLOOKUP(AX672,Auxiliar!$A:$C,2,0),"")</f>
        <v>LATONES</v>
      </c>
      <c r="BA672" s="7" t="str">
        <f>+IFERROR(VLOOKUP(AX672,Auxiliar!$A:$C,3,0),"")</f>
        <v>2b 3% | 4b 4% | 6b 5% | 10b 8%  | 385b 0%</v>
      </c>
      <c r="BI672" s="1"/>
      <c r="BJ672" s="1"/>
      <c r="BK672" s="6" t="str">
        <f>+IFERROR(VALUE(RIGHT(Tabla11[[#This Row],[B2B]],6)),"")</f>
        <v/>
      </c>
      <c r="BL672" s="6" t="str">
        <f>+IFERROR(VLOOKUP(BJ672,Auxiliar!$A:$C,2,0),"")</f>
        <v/>
      </c>
      <c r="BM672" s="7" t="str">
        <f>+IFERROR(VLOOKUP(BJ672,Auxiliar!$A:$C,3,0),"")</f>
        <v/>
      </c>
      <c r="BO672" s="1">
        <v>11912</v>
      </c>
      <c r="BP672" s="1" t="s">
        <v>39</v>
      </c>
      <c r="BQ672" s="6">
        <f>+IFERROR(VALUE(RIGHT(Tabla12[[#This Row],[B2B]],6)),"")</f>
        <v>11912</v>
      </c>
      <c r="BR672" s="6" t="str">
        <f>+IFERROR(VLOOKUP(BP672,Auxiliar!$A:$C,2,0),"")</f>
        <v>VALUE LITRO</v>
      </c>
      <c r="BS672" s="7" t="str">
        <f>+IFERROR(VLOOKUP(BP672,Auxiliar!$A:$C,3,0),"")</f>
        <v>1b 12%</v>
      </c>
      <c r="CA672" s="1">
        <v>5308</v>
      </c>
      <c r="CB672" s="1" t="s">
        <v>35</v>
      </c>
      <c r="CC672" s="6">
        <f>+IFERROR(VALUE(RIGHT(Tabla14[[#This Row],[B2B]],6)),"")</f>
        <v>5308</v>
      </c>
      <c r="CD672" s="6" t="str">
        <f>+IFERROR(VLOOKUP(CB672,Auxiliar!$A:$C,2,0),"")</f>
        <v>Corona 710cc</v>
      </c>
      <c r="CE672" s="7" t="str">
        <f>+IFERROR(VLOOKUP(CB672,Auxiliar!$A:$C,3,0),"")</f>
        <v>1b 10% | 85b 0%</v>
      </c>
      <c r="CG672" s="1"/>
      <c r="CH672" s="1"/>
      <c r="CI672" s="6" t="str">
        <f>+IFERROR(VALUE(RIGHT(Tabla15[[#This Row],[B2B]],6)),"")</f>
        <v/>
      </c>
      <c r="CJ672" s="6" t="str">
        <f>+IFERROR(VLOOKUP(CH672,Auxiliar!$A:$C,2,0),"")</f>
        <v/>
      </c>
      <c r="CK672" s="7" t="str">
        <f>+IFERROR(VLOOKUP(CH672,Auxiliar!$A:$C,3,0),"")</f>
        <v/>
      </c>
      <c r="CM672" s="1">
        <v>5249</v>
      </c>
      <c r="CN672" s="1" t="s">
        <v>20</v>
      </c>
      <c r="CO672" s="6">
        <v>5249</v>
      </c>
      <c r="CP672" s="6" t="s">
        <v>20</v>
      </c>
      <c r="CQ672" s="7" t="s">
        <v>21</v>
      </c>
      <c r="CS672" s="1"/>
      <c r="CT672" s="1"/>
      <c r="CU672" s="6" t="str">
        <f>+IFERROR(VALUE(RIGHT(Tabla17[[#This Row],[B2B]],6)),"")</f>
        <v/>
      </c>
      <c r="CV672" s="6" t="str">
        <f>+IFERROR(VLOOKUP(CT672,Auxiliar!$A:$C,2,0),"")</f>
        <v/>
      </c>
      <c r="CW672" s="7" t="str">
        <f>+IFERROR(VLOOKUP(CT672,Auxiliar!$A:$C,3,0),"")</f>
        <v/>
      </c>
      <c r="CY672" s="1">
        <v>5249</v>
      </c>
      <c r="CZ672" s="1" t="s">
        <v>16</v>
      </c>
      <c r="DA672" s="6">
        <f>+IFERROR(VALUE(RIGHT(Tabla18[[#This Row],[B2B]],6)),"")</f>
        <v>5249</v>
      </c>
      <c r="DB672" s="6" t="str">
        <f>+IFERROR(VLOOKUP(CZ672,Auxiliar!$A:$C,2,0),"")</f>
        <v>PREMIUM</v>
      </c>
      <c r="DC672" s="7" t="str">
        <f>+IFERROR(VLOOKUP(CZ672,Auxiliar!$A:$C,3,0),"")</f>
        <v>0b 0% | 2b 2% | 5b 3,5% | 10b 5%</v>
      </c>
      <c r="DE672" s="1">
        <v>5249</v>
      </c>
      <c r="DF672" s="1" t="s">
        <v>19</v>
      </c>
      <c r="DG672" s="6">
        <f>+IFERROR(VALUE(RIGHT(Tabla19[[#This Row],[B2B]],6)),"")</f>
        <v>5249</v>
      </c>
      <c r="DH672" s="6" t="str">
        <f>+IFERROR(VLOOKUP(DF672,Auxiliar!$A:$C,2,0),"")</f>
        <v>MICHELOB</v>
      </c>
      <c r="DI672" s="7" t="str">
        <f>+IFERROR(VLOOKUP(DF672,Auxiliar!$A:$C,3,0),"")</f>
        <v>1b 7% | 3b 22% | 8b 27%</v>
      </c>
      <c r="DK672" s="1"/>
      <c r="DL672" s="1"/>
      <c r="DM672" s="6" t="str">
        <f>+IFERROR(VALUE(RIGHT(Tabla20[[#This Row],[B2B]],6)),"")</f>
        <v/>
      </c>
      <c r="DN672" s="6" t="str">
        <f>+IFERROR(VLOOKUP(DL672,Auxiliar!$A:$C,2,0),"")</f>
        <v/>
      </c>
      <c r="DO672" s="7" t="str">
        <f>+IFERROR(VLOOKUP(DL672,Auxiliar!$A:$C,3,0),"")</f>
        <v/>
      </c>
      <c r="DQ672" s="1">
        <v>5246</v>
      </c>
      <c r="DR672" s="12" t="s">
        <v>24</v>
      </c>
      <c r="DS672" s="6">
        <f>+IFERROR(VALUE(RIGHT(Tabla21[[#This Row],[B2B]],6)),"")</f>
        <v>5246</v>
      </c>
      <c r="DT672" s="6" t="str">
        <f>+IFERROR(VLOOKUP(DR672,Auxiliar!$A:$C,2,0),"")</f>
        <v>CORONA PORRON</v>
      </c>
      <c r="DU672" s="7" t="str">
        <f>+IFERROR(VLOOKUP(DR672,Auxiliar!$A:$C,3,0),"")</f>
        <v>1b 5% | 20b 0%</v>
      </c>
      <c r="DW672" s="1">
        <v>3029</v>
      </c>
      <c r="DX672" s="12" t="s">
        <v>43</v>
      </c>
      <c r="DY672" s="6">
        <f>+IFERROR(VALUE(RIGHT(Tabla22[[#This Row],[B2B]],6)),"")</f>
        <v>3029</v>
      </c>
      <c r="DZ672" s="6" t="str">
        <f>+IFERROR(VLOOKUP(DX672,Auxiliar!$A:$C,2,0),"")</f>
        <v xml:space="preserve">VALUE LATA </v>
      </c>
      <c r="EA672" s="7" t="str">
        <f>+IFERROR(VLOOKUP(DX672,Auxiliar!$A:$C,3,0),"")</f>
        <v>1b 15% | 100b 18%</v>
      </c>
      <c r="EC672" s="1">
        <v>11911</v>
      </c>
      <c r="ED672" s="12" t="s">
        <v>47</v>
      </c>
      <c r="EE672" s="6">
        <f>+IFERROR(VALUE(RIGHT(Tabla23[[#This Row],[B2B]],6)),"")</f>
        <v>11911</v>
      </c>
      <c r="EF672" s="6" t="str">
        <f>+IFERROR(VLOOKUP(ED672,Auxiliar!$A:$C,2,0),"")</f>
        <v>VALUE LATON</v>
      </c>
      <c r="EG672" s="7" t="str">
        <f>+IFERROR(VLOOKUP(ED672,Auxiliar!$A:$C,3,0),"")</f>
        <v>1b 10% | 5b 15% | 192b 0%</v>
      </c>
      <c r="EI672" s="1"/>
      <c r="EJ672" s="12"/>
      <c r="EK672" s="6" t="str">
        <f>+IFERROR(VALUE(RIGHT(Tabla24[[#This Row],[B2B]],6)),"")</f>
        <v/>
      </c>
      <c r="EL672" s="6" t="str">
        <f>+IFERROR(VLOOKUP(EJ672,Auxiliar!$A:$C,2,0),"")</f>
        <v/>
      </c>
      <c r="EM672" s="7" t="str">
        <f>+IFERROR(VLOOKUP(EJ672,Auxiliar!$A:$C,3,0),"")</f>
        <v/>
      </c>
      <c r="EO672" s="1"/>
      <c r="EP672" s="12"/>
      <c r="EQ672" s="6" t="str">
        <f>+IFERROR(VALUE(RIGHT(Tabla25[[#This Row],[B2B]],6)),"")</f>
        <v/>
      </c>
      <c r="ER672" s="6" t="str">
        <f>+IFERROR(VLOOKUP(EP672,Auxiliar!$A:$C,2,0),"")</f>
        <v/>
      </c>
      <c r="ES672" s="7" t="str">
        <f>+IFERROR(VLOOKUP(EP672,Auxiliar!$A:$C,3,0),"")</f>
        <v/>
      </c>
      <c r="EU672" s="1"/>
      <c r="EV672" s="12"/>
      <c r="EW672" s="6" t="str">
        <f>+IFERROR(VALUE(RIGHT(Tabla26[[#This Row],[B2B]],6)),"")</f>
        <v/>
      </c>
      <c r="EX672" s="6" t="str">
        <f>+IFERROR(VLOOKUP(EV672,Auxiliar!$A:$C,2,0),"")</f>
        <v/>
      </c>
      <c r="EY672" s="7" t="str">
        <f>+IFERROR(VLOOKUP(EV672,Auxiliar!$A:$C,3,0),"")</f>
        <v/>
      </c>
      <c r="EZ672" s="1"/>
      <c r="FA672" s="12"/>
      <c r="FB672" s="6" t="str">
        <f>+IFERROR(VALUE(RIGHT(Tabla27[[#This Row],[B2B]],6)),"")</f>
        <v/>
      </c>
      <c r="FC672" s="6" t="str">
        <f>+IFERROR(VLOOKUP(FA672,Auxiliar!$A:$C,2,0),"")</f>
        <v/>
      </c>
      <c r="FD672" s="7" t="str">
        <f>+IFERROR(VLOOKUP(FA672,Auxiliar!$A:$C,3,0),"")</f>
        <v/>
      </c>
      <c r="FE672" s="1"/>
      <c r="FF672" s="12"/>
      <c r="FG672" s="6" t="str">
        <f>+IFERROR(VALUE(RIGHT(Tabla28[[#This Row],[B2B]],6)),"")</f>
        <v/>
      </c>
      <c r="FH672" s="6" t="str">
        <f>+IFERROR(VLOOKUP(FF672,Auxiliar!$A:$C,2,0),"")</f>
        <v/>
      </c>
      <c r="FI672" s="7" t="str">
        <f>+IFERROR(VLOOKUP(FF672,Auxiliar!$A:$C,3,0),"")</f>
        <v/>
      </c>
      <c r="FJ672" s="1"/>
      <c r="FK672" s="12"/>
      <c r="FL672" s="6" t="str">
        <f>+IFERROR(VALUE(RIGHT(Tabla29[[#This Row],[B2B]],6)),"")</f>
        <v/>
      </c>
      <c r="FM672" s="6" t="str">
        <f>+IFERROR(VLOOKUP(FK672,Auxiliar!$A:$C,2,0),"")</f>
        <v/>
      </c>
      <c r="FN672" s="7" t="str">
        <f>+IFERROR(VLOOKUP(FK672,Auxiliar!$A:$C,3,0),"")</f>
        <v/>
      </c>
      <c r="FO672" s="1"/>
      <c r="FP672" s="12"/>
      <c r="FQ672" s="6" t="str">
        <f>+IFERROR(VALUE(RIGHT(Tabla30[[#This Row],[B2B]],6)),"")</f>
        <v/>
      </c>
      <c r="FR672" s="6" t="str">
        <f>+IFERROR(VLOOKUP(FP672,Auxiliar!$A:$C,2,0),"")</f>
        <v/>
      </c>
      <c r="FS672" s="7"/>
      <c r="FT672" s="1"/>
      <c r="FU672" s="12"/>
      <c r="FV672" s="6" t="str">
        <f>+IFERROR(VALUE(RIGHT(Tabla31[[#This Row],[B2B]],6)),"")</f>
        <v/>
      </c>
      <c r="FW672" s="6" t="str">
        <f>+IFERROR(VLOOKUP(FU672,Auxiliar!$A:$C,2,0),"")</f>
        <v/>
      </c>
      <c r="FX672" s="7" t="str">
        <f>+IFERROR(VLOOKUP(FU672,Auxiliar!$A:$C,3,0),"")</f>
        <v/>
      </c>
      <c r="FY672" s="1"/>
      <c r="FZ672" s="12"/>
      <c r="GA672" s="6" t="str">
        <f>+IFERROR(VALUE(RIGHT(Tabla32[[#This Row],[B2B]],6)),"")</f>
        <v/>
      </c>
      <c r="GB672" s="6" t="str">
        <f>+IFERROR(VLOOKUP(FZ672,Auxiliar!$A:$C,2,0),"")</f>
        <v/>
      </c>
      <c r="GC672" s="7" t="str">
        <f>+IFERROR(VLOOKUP(FZ672,Auxiliar!$A:$C,3,0),"")</f>
        <v/>
      </c>
      <c r="GD672" s="1"/>
      <c r="GE672" s="12"/>
      <c r="GF672" s="6" t="str">
        <f>+IFERROR(VALUE(RIGHT(Tabla33[[#This Row],[B2B]],6)),"")</f>
        <v/>
      </c>
      <c r="GG672" s="6" t="str">
        <f>+IFERROR(VLOOKUP(GE672,Auxiliar!$A:$C,2,0),"")</f>
        <v/>
      </c>
      <c r="GH672" s="7" t="str">
        <f>+IFERROR(VLOOKUP(GE672,Auxiliar!$A:$C,3,0),"")</f>
        <v/>
      </c>
    </row>
    <row r="673" spans="1:190" x14ac:dyDescent="0.25">
      <c r="A673" s="1"/>
      <c r="B673" s="1"/>
      <c r="C673" t="str">
        <f>+IFERROR(VLOOKUP(B673,Auxiliar!$A:$C,2,0),"")</f>
        <v/>
      </c>
      <c r="D673" s="5" t="str">
        <f>+IFERROR(VLOOKUP(B673,Auxiliar!$A:$C,3,0),"")</f>
        <v/>
      </c>
      <c r="S673" s="1">
        <v>6530</v>
      </c>
      <c r="T673" s="1" t="s">
        <v>9</v>
      </c>
      <c r="U673" s="6">
        <f>+IFERROR(VALUE(RIGHT(Tabla4[[#This Row],[B2B]],6)),"")</f>
        <v>6530</v>
      </c>
      <c r="V673" s="6" t="str">
        <f>+IFERROR(VLOOKUP(T673,Auxiliar!$A:$C,2,0),"")</f>
        <v>CORE</v>
      </c>
      <c r="W673" s="7" t="str">
        <f>+IFERROR(VLOOKUP(T673,Auxiliar!$A:$C,3,0),"")</f>
        <v>0b 1% | 2b 5% | 4b 6%</v>
      </c>
      <c r="AK673" s="1">
        <v>6286</v>
      </c>
      <c r="AL673" s="1" t="s">
        <v>30</v>
      </c>
      <c r="AM673" s="6">
        <f>+IFERROR(VALUE(RIGHT(Tabla7[[#This Row],[B2B]],6)),"")</f>
        <v>6286</v>
      </c>
      <c r="AN673" s="6" t="str">
        <f>+IFERROR(VLOOKUP(AL673,Auxiliar!$A:$C,2,0),"")</f>
        <v>LATONES</v>
      </c>
      <c r="AO673" s="7" t="str">
        <f>+IFERROR(VLOOKUP(AL673,Auxiliar!$A:$C,3,0),"")</f>
        <v>1b 4% | 5b 7% | 97b 0%</v>
      </c>
      <c r="AW673" s="1"/>
      <c r="AX673" s="1" t="s">
        <v>32</v>
      </c>
      <c r="AY673" s="6" t="str">
        <f>+IFERROR(VALUE(RIGHT(Tabla9[[#This Row],[B2B]],6)),"")</f>
        <v/>
      </c>
      <c r="AZ673" s="6" t="str">
        <f>+IFERROR(VLOOKUP(AX673,Auxiliar!$A:$C,2,0),"")</f>
        <v>LATONES</v>
      </c>
      <c r="BA673" s="7" t="str">
        <f>+IFERROR(VLOOKUP(AX673,Auxiliar!$A:$C,3,0),"")</f>
        <v>2b 3% | 4b 4% | 6b 5% | 10b 8%  | 385b 0%</v>
      </c>
      <c r="BI673" s="1"/>
      <c r="BJ673" s="1"/>
      <c r="BK673" s="6" t="str">
        <f>+IFERROR(VALUE(RIGHT(Tabla11[[#This Row],[B2B]],6)),"")</f>
        <v/>
      </c>
      <c r="BL673" s="6" t="str">
        <f>+IFERROR(VLOOKUP(BJ673,Auxiliar!$A:$C,2,0),"")</f>
        <v/>
      </c>
      <c r="BM673" s="7" t="str">
        <f>+IFERROR(VLOOKUP(BJ673,Auxiliar!$A:$C,3,0),"")</f>
        <v/>
      </c>
      <c r="BO673" s="1">
        <v>3021</v>
      </c>
      <c r="BP673" s="1" t="s">
        <v>39</v>
      </c>
      <c r="BQ673" s="6">
        <f>+IFERROR(VALUE(RIGHT(Tabla12[[#This Row],[B2B]],6)),"")</f>
        <v>3021</v>
      </c>
      <c r="BR673" s="6" t="str">
        <f>+IFERROR(VLOOKUP(BP673,Auxiliar!$A:$C,2,0),"")</f>
        <v>VALUE LITRO</v>
      </c>
      <c r="BS673" s="7" t="str">
        <f>+IFERROR(VLOOKUP(BP673,Auxiliar!$A:$C,3,0),"")</f>
        <v>1b 12%</v>
      </c>
      <c r="CA673" s="1">
        <v>5316</v>
      </c>
      <c r="CB673" s="1" t="s">
        <v>35</v>
      </c>
      <c r="CC673" s="6">
        <f>+IFERROR(VALUE(RIGHT(Tabla14[[#This Row],[B2B]],6)),"")</f>
        <v>5316</v>
      </c>
      <c r="CD673" s="6" t="str">
        <f>+IFERROR(VLOOKUP(CB673,Auxiliar!$A:$C,2,0),"")</f>
        <v>Corona 710cc</v>
      </c>
      <c r="CE673" s="7" t="str">
        <f>+IFERROR(VLOOKUP(CB673,Auxiliar!$A:$C,3,0),"")</f>
        <v>1b 10% | 85b 0%</v>
      </c>
      <c r="CG673" s="1"/>
      <c r="CH673" s="1"/>
      <c r="CI673" s="6" t="str">
        <f>+IFERROR(VALUE(RIGHT(Tabla15[[#This Row],[B2B]],6)),"")</f>
        <v/>
      </c>
      <c r="CJ673" s="6" t="str">
        <f>+IFERROR(VLOOKUP(CH673,Auxiliar!$A:$C,2,0),"")</f>
        <v/>
      </c>
      <c r="CK673" s="7" t="str">
        <f>+IFERROR(VLOOKUP(CH673,Auxiliar!$A:$C,3,0),"")</f>
        <v/>
      </c>
      <c r="CM673" s="1">
        <v>5253</v>
      </c>
      <c r="CN673" s="1" t="s">
        <v>20</v>
      </c>
      <c r="CO673" s="6">
        <v>5253</v>
      </c>
      <c r="CP673" s="6" t="s">
        <v>20</v>
      </c>
      <c r="CQ673" s="7" t="s">
        <v>21</v>
      </c>
      <c r="CS673" s="1"/>
      <c r="CT673" s="1"/>
      <c r="CU673" s="6" t="str">
        <f>+IFERROR(VALUE(RIGHT(Tabla17[[#This Row],[B2B]],6)),"")</f>
        <v/>
      </c>
      <c r="CV673" s="6" t="str">
        <f>+IFERROR(VLOOKUP(CT673,Auxiliar!$A:$C,2,0),"")</f>
        <v/>
      </c>
      <c r="CW673" s="7" t="str">
        <f>+IFERROR(VLOOKUP(CT673,Auxiliar!$A:$C,3,0),"")</f>
        <v/>
      </c>
      <c r="CY673" s="1">
        <v>5253</v>
      </c>
      <c r="CZ673" s="1" t="s">
        <v>16</v>
      </c>
      <c r="DA673" s="6">
        <f>+IFERROR(VALUE(RIGHT(Tabla18[[#This Row],[B2B]],6)),"")</f>
        <v>5253</v>
      </c>
      <c r="DB673" s="6" t="str">
        <f>+IFERROR(VLOOKUP(CZ673,Auxiliar!$A:$C,2,0),"")</f>
        <v>PREMIUM</v>
      </c>
      <c r="DC673" s="7" t="str">
        <f>+IFERROR(VLOOKUP(CZ673,Auxiliar!$A:$C,3,0),"")</f>
        <v>0b 0% | 2b 2% | 5b 3,5% | 10b 5%</v>
      </c>
      <c r="DE673" s="1">
        <v>5253</v>
      </c>
      <c r="DF673" s="1" t="s">
        <v>19</v>
      </c>
      <c r="DG673" s="6">
        <f>+IFERROR(VALUE(RIGHT(Tabla19[[#This Row],[B2B]],6)),"")</f>
        <v>5253</v>
      </c>
      <c r="DH673" s="6" t="str">
        <f>+IFERROR(VLOOKUP(DF673,Auxiliar!$A:$C,2,0),"")</f>
        <v>MICHELOB</v>
      </c>
      <c r="DI673" s="7" t="str">
        <f>+IFERROR(VLOOKUP(DF673,Auxiliar!$A:$C,3,0),"")</f>
        <v>1b 7% | 3b 22% | 8b 27%</v>
      </c>
      <c r="DK673" s="1"/>
      <c r="DL673" s="1"/>
      <c r="DM673" s="6" t="str">
        <f>+IFERROR(VALUE(RIGHT(Tabla20[[#This Row],[B2B]],6)),"")</f>
        <v/>
      </c>
      <c r="DN673" s="6" t="str">
        <f>+IFERROR(VLOOKUP(DL673,Auxiliar!$A:$C,2,0),"")</f>
        <v/>
      </c>
      <c r="DO673" s="7" t="str">
        <f>+IFERROR(VLOOKUP(DL673,Auxiliar!$A:$C,3,0),"")</f>
        <v/>
      </c>
      <c r="DQ673" s="1">
        <v>5249</v>
      </c>
      <c r="DR673" s="12" t="s">
        <v>24</v>
      </c>
      <c r="DS673" s="6">
        <f>+IFERROR(VALUE(RIGHT(Tabla21[[#This Row],[B2B]],6)),"")</f>
        <v>5249</v>
      </c>
      <c r="DT673" s="6" t="str">
        <f>+IFERROR(VLOOKUP(DR673,Auxiliar!$A:$C,2,0),"")</f>
        <v>CORONA PORRON</v>
      </c>
      <c r="DU673" s="7" t="str">
        <f>+IFERROR(VLOOKUP(DR673,Auxiliar!$A:$C,3,0),"")</f>
        <v>1b 5% | 20b 0%</v>
      </c>
      <c r="DW673" s="1">
        <v>3030</v>
      </c>
      <c r="DX673" s="12" t="s">
        <v>43</v>
      </c>
      <c r="DY673" s="6">
        <f>+IFERROR(VALUE(RIGHT(Tabla22[[#This Row],[B2B]],6)),"")</f>
        <v>3030</v>
      </c>
      <c r="DZ673" s="6" t="str">
        <f>+IFERROR(VLOOKUP(DX673,Auxiliar!$A:$C,2,0),"")</f>
        <v xml:space="preserve">VALUE LATA </v>
      </c>
      <c r="EA673" s="7" t="str">
        <f>+IFERROR(VLOOKUP(DX673,Auxiliar!$A:$C,3,0),"")</f>
        <v>1b 15% | 100b 18%</v>
      </c>
      <c r="EC673" s="1">
        <v>11912</v>
      </c>
      <c r="ED673" s="12" t="s">
        <v>47</v>
      </c>
      <c r="EE673" s="6">
        <f>+IFERROR(VALUE(RIGHT(Tabla23[[#This Row],[B2B]],6)),"")</f>
        <v>11912</v>
      </c>
      <c r="EF673" s="6" t="str">
        <f>+IFERROR(VLOOKUP(ED673,Auxiliar!$A:$C,2,0),"")</f>
        <v>VALUE LATON</v>
      </c>
      <c r="EG673" s="7" t="str">
        <f>+IFERROR(VLOOKUP(ED673,Auxiliar!$A:$C,3,0),"")</f>
        <v>1b 10% | 5b 15% | 192b 0%</v>
      </c>
      <c r="EI673" s="1"/>
      <c r="EJ673" s="12"/>
      <c r="EK673" s="6" t="str">
        <f>+IFERROR(VALUE(RIGHT(Tabla24[[#This Row],[B2B]],6)),"")</f>
        <v/>
      </c>
      <c r="EL673" s="6" t="str">
        <f>+IFERROR(VLOOKUP(EJ673,Auxiliar!$A:$C,2,0),"")</f>
        <v/>
      </c>
      <c r="EM673" s="7" t="str">
        <f>+IFERROR(VLOOKUP(EJ673,Auxiliar!$A:$C,3,0),"")</f>
        <v/>
      </c>
      <c r="EO673" s="1"/>
      <c r="EP673" s="12"/>
      <c r="EQ673" s="6" t="str">
        <f>+IFERROR(VALUE(RIGHT(Tabla25[[#This Row],[B2B]],6)),"")</f>
        <v/>
      </c>
      <c r="ER673" s="6" t="str">
        <f>+IFERROR(VLOOKUP(EP673,Auxiliar!$A:$C,2,0),"")</f>
        <v/>
      </c>
      <c r="ES673" s="7" t="str">
        <f>+IFERROR(VLOOKUP(EP673,Auxiliar!$A:$C,3,0),"")</f>
        <v/>
      </c>
      <c r="EU673" s="1"/>
      <c r="EV673" s="12"/>
      <c r="EW673" s="6" t="str">
        <f>+IFERROR(VALUE(RIGHT(Tabla26[[#This Row],[B2B]],6)),"")</f>
        <v/>
      </c>
      <c r="EX673" s="6" t="str">
        <f>+IFERROR(VLOOKUP(EV673,Auxiliar!$A:$C,2,0),"")</f>
        <v/>
      </c>
      <c r="EY673" s="7" t="str">
        <f>+IFERROR(VLOOKUP(EV673,Auxiliar!$A:$C,3,0),"")</f>
        <v/>
      </c>
      <c r="EZ673" s="1"/>
      <c r="FA673" s="12"/>
      <c r="FB673" s="6" t="str">
        <f>+IFERROR(VALUE(RIGHT(Tabla27[[#This Row],[B2B]],6)),"")</f>
        <v/>
      </c>
      <c r="FC673" s="6" t="str">
        <f>+IFERROR(VLOOKUP(FA673,Auxiliar!$A:$C,2,0),"")</f>
        <v/>
      </c>
      <c r="FD673" s="7" t="str">
        <f>+IFERROR(VLOOKUP(FA673,Auxiliar!$A:$C,3,0),"")</f>
        <v/>
      </c>
      <c r="FE673" s="1"/>
      <c r="FF673" s="12"/>
      <c r="FG673" s="6" t="str">
        <f>+IFERROR(VALUE(RIGHT(Tabla28[[#This Row],[B2B]],6)),"")</f>
        <v/>
      </c>
      <c r="FH673" s="6" t="str">
        <f>+IFERROR(VLOOKUP(FF673,Auxiliar!$A:$C,2,0),"")</f>
        <v/>
      </c>
      <c r="FI673" s="7" t="str">
        <f>+IFERROR(VLOOKUP(FF673,Auxiliar!$A:$C,3,0),"")</f>
        <v/>
      </c>
      <c r="FJ673" s="1"/>
      <c r="FK673" s="12"/>
      <c r="FL673" s="6" t="str">
        <f>+IFERROR(VALUE(RIGHT(Tabla29[[#This Row],[B2B]],6)),"")</f>
        <v/>
      </c>
      <c r="FM673" s="6" t="str">
        <f>+IFERROR(VLOOKUP(FK673,Auxiliar!$A:$C,2,0),"")</f>
        <v/>
      </c>
      <c r="FN673" s="7" t="str">
        <f>+IFERROR(VLOOKUP(FK673,Auxiliar!$A:$C,3,0),"")</f>
        <v/>
      </c>
      <c r="FO673" s="1"/>
      <c r="FP673" s="12"/>
      <c r="FQ673" s="6" t="str">
        <f>+IFERROR(VALUE(RIGHT(Tabla30[[#This Row],[B2B]],6)),"")</f>
        <v/>
      </c>
      <c r="FR673" s="6" t="str">
        <f>+IFERROR(VLOOKUP(FP673,Auxiliar!$A:$C,2,0),"")</f>
        <v/>
      </c>
      <c r="FS673" s="7"/>
      <c r="FT673" s="1"/>
      <c r="FU673" s="12"/>
      <c r="FV673" s="6" t="str">
        <f>+IFERROR(VALUE(RIGHT(Tabla31[[#This Row],[B2B]],6)),"")</f>
        <v/>
      </c>
      <c r="FW673" s="6" t="str">
        <f>+IFERROR(VLOOKUP(FU673,Auxiliar!$A:$C,2,0),"")</f>
        <v/>
      </c>
      <c r="FX673" s="7" t="str">
        <f>+IFERROR(VLOOKUP(FU673,Auxiliar!$A:$C,3,0),"")</f>
        <v/>
      </c>
      <c r="FY673" s="1"/>
      <c r="FZ673" s="12"/>
      <c r="GA673" s="6" t="str">
        <f>+IFERROR(VALUE(RIGHT(Tabla32[[#This Row],[B2B]],6)),"")</f>
        <v/>
      </c>
      <c r="GB673" s="6" t="str">
        <f>+IFERROR(VLOOKUP(FZ673,Auxiliar!$A:$C,2,0),"")</f>
        <v/>
      </c>
      <c r="GC673" s="7" t="str">
        <f>+IFERROR(VLOOKUP(FZ673,Auxiliar!$A:$C,3,0),"")</f>
        <v/>
      </c>
      <c r="GD673" s="1"/>
      <c r="GE673" s="12"/>
      <c r="GF673" s="6" t="str">
        <f>+IFERROR(VALUE(RIGHT(Tabla33[[#This Row],[B2B]],6)),"")</f>
        <v/>
      </c>
      <c r="GG673" s="6" t="str">
        <f>+IFERROR(VLOOKUP(GE673,Auxiliar!$A:$C,2,0),"")</f>
        <v/>
      </c>
      <c r="GH673" s="7" t="str">
        <f>+IFERROR(VLOOKUP(GE673,Auxiliar!$A:$C,3,0),"")</f>
        <v/>
      </c>
    </row>
    <row r="674" spans="1:190" x14ac:dyDescent="0.25">
      <c r="A674" s="1"/>
      <c r="B674" s="1"/>
      <c r="C674" t="str">
        <f>+IFERROR(VLOOKUP(B674,Auxiliar!$A:$C,2,0),"")</f>
        <v/>
      </c>
      <c r="D674" s="5" t="str">
        <f>+IFERROR(VLOOKUP(B674,Auxiliar!$A:$C,3,0),"")</f>
        <v/>
      </c>
      <c r="S674" s="1">
        <v>6551</v>
      </c>
      <c r="T674" s="1" t="s">
        <v>9</v>
      </c>
      <c r="U674" s="6">
        <f>+IFERROR(VALUE(RIGHT(Tabla4[[#This Row],[B2B]],6)),"")</f>
        <v>6551</v>
      </c>
      <c r="V674" s="6" t="str">
        <f>+IFERROR(VLOOKUP(T674,Auxiliar!$A:$C,2,0),"")</f>
        <v>CORE</v>
      </c>
      <c r="W674" s="7" t="str">
        <f>+IFERROR(VLOOKUP(T674,Auxiliar!$A:$C,3,0),"")</f>
        <v>0b 1% | 2b 5% | 4b 6%</v>
      </c>
      <c r="AK674" s="1">
        <v>6287</v>
      </c>
      <c r="AL674" s="1" t="s">
        <v>30</v>
      </c>
      <c r="AM674" s="6">
        <f>+IFERROR(VALUE(RIGHT(Tabla7[[#This Row],[B2B]],6)),"")</f>
        <v>6287</v>
      </c>
      <c r="AN674" s="6" t="str">
        <f>+IFERROR(VLOOKUP(AL674,Auxiliar!$A:$C,2,0),"")</f>
        <v>LATONES</v>
      </c>
      <c r="AO674" s="7" t="str">
        <f>+IFERROR(VLOOKUP(AL674,Auxiliar!$A:$C,3,0),"")</f>
        <v>1b 4% | 5b 7% | 97b 0%</v>
      </c>
      <c r="AW674" s="1"/>
      <c r="AX674" s="1" t="s">
        <v>32</v>
      </c>
      <c r="AY674" s="6" t="str">
        <f>+IFERROR(VALUE(RIGHT(Tabla9[[#This Row],[B2B]],6)),"")</f>
        <v/>
      </c>
      <c r="AZ674" s="6" t="str">
        <f>+IFERROR(VLOOKUP(AX674,Auxiliar!$A:$C,2,0),"")</f>
        <v>LATONES</v>
      </c>
      <c r="BA674" s="7" t="str">
        <f>+IFERROR(VLOOKUP(AX674,Auxiliar!$A:$C,3,0),"")</f>
        <v>2b 3% | 4b 4% | 6b 5% | 10b 8%  | 385b 0%</v>
      </c>
      <c r="BI674" s="1"/>
      <c r="BJ674" s="1"/>
      <c r="BK674" s="6" t="str">
        <f>+IFERROR(VALUE(RIGHT(Tabla11[[#This Row],[B2B]],6)),"")</f>
        <v/>
      </c>
      <c r="BL674" s="6" t="str">
        <f>+IFERROR(VLOOKUP(BJ674,Auxiliar!$A:$C,2,0),"")</f>
        <v/>
      </c>
      <c r="BM674" s="7" t="str">
        <f>+IFERROR(VLOOKUP(BJ674,Auxiliar!$A:$C,3,0),"")</f>
        <v/>
      </c>
      <c r="BO674" s="1">
        <v>11914</v>
      </c>
      <c r="BP674" s="1" t="s">
        <v>39</v>
      </c>
      <c r="BQ674" s="6">
        <f>+IFERROR(VALUE(RIGHT(Tabla12[[#This Row],[B2B]],6)),"")</f>
        <v>11914</v>
      </c>
      <c r="BR674" s="6" t="str">
        <f>+IFERROR(VLOOKUP(BP674,Auxiliar!$A:$C,2,0),"")</f>
        <v>VALUE LITRO</v>
      </c>
      <c r="BS674" s="7" t="str">
        <f>+IFERROR(VLOOKUP(BP674,Auxiliar!$A:$C,3,0),"")</f>
        <v>1b 12%</v>
      </c>
      <c r="CA674" s="1">
        <v>5317</v>
      </c>
      <c r="CB674" s="1" t="s">
        <v>35</v>
      </c>
      <c r="CC674" s="6">
        <f>+IFERROR(VALUE(RIGHT(Tabla14[[#This Row],[B2B]],6)),"")</f>
        <v>5317</v>
      </c>
      <c r="CD674" s="6" t="str">
        <f>+IFERROR(VLOOKUP(CB674,Auxiliar!$A:$C,2,0),"")</f>
        <v>Corona 710cc</v>
      </c>
      <c r="CE674" s="7" t="str">
        <f>+IFERROR(VLOOKUP(CB674,Auxiliar!$A:$C,3,0),"")</f>
        <v>1b 10% | 85b 0%</v>
      </c>
      <c r="CG674" s="1"/>
      <c r="CH674" s="1"/>
      <c r="CI674" s="6" t="str">
        <f>+IFERROR(VALUE(RIGHT(Tabla15[[#This Row],[B2B]],6)),"")</f>
        <v/>
      </c>
      <c r="CJ674" s="6" t="str">
        <f>+IFERROR(VLOOKUP(CH674,Auxiliar!$A:$C,2,0),"")</f>
        <v/>
      </c>
      <c r="CK674" s="7" t="str">
        <f>+IFERROR(VLOOKUP(CH674,Auxiliar!$A:$C,3,0),"")</f>
        <v/>
      </c>
      <c r="CM674" s="1">
        <v>5255</v>
      </c>
      <c r="CN674" s="1" t="s">
        <v>20</v>
      </c>
      <c r="CO674" s="6">
        <v>5255</v>
      </c>
      <c r="CP674" s="6" t="s">
        <v>20</v>
      </c>
      <c r="CQ674" s="7" t="s">
        <v>21</v>
      </c>
      <c r="CS674" s="1"/>
      <c r="CT674" s="1"/>
      <c r="CU674" s="6" t="str">
        <f>+IFERROR(VALUE(RIGHT(Tabla17[[#This Row],[B2B]],6)),"")</f>
        <v/>
      </c>
      <c r="CV674" s="6" t="str">
        <f>+IFERROR(VLOOKUP(CT674,Auxiliar!$A:$C,2,0),"")</f>
        <v/>
      </c>
      <c r="CW674" s="7" t="str">
        <f>+IFERROR(VLOOKUP(CT674,Auxiliar!$A:$C,3,0),"")</f>
        <v/>
      </c>
      <c r="CY674" s="1">
        <v>5255</v>
      </c>
      <c r="CZ674" s="1" t="s">
        <v>16</v>
      </c>
      <c r="DA674" s="6">
        <f>+IFERROR(VALUE(RIGHT(Tabla18[[#This Row],[B2B]],6)),"")</f>
        <v>5255</v>
      </c>
      <c r="DB674" s="6" t="str">
        <f>+IFERROR(VLOOKUP(CZ674,Auxiliar!$A:$C,2,0),"")</f>
        <v>PREMIUM</v>
      </c>
      <c r="DC674" s="7" t="str">
        <f>+IFERROR(VLOOKUP(CZ674,Auxiliar!$A:$C,3,0),"")</f>
        <v>0b 0% | 2b 2% | 5b 3,5% | 10b 5%</v>
      </c>
      <c r="DE674" s="1">
        <v>5255</v>
      </c>
      <c r="DF674" s="1" t="s">
        <v>19</v>
      </c>
      <c r="DG674" s="6">
        <f>+IFERROR(VALUE(RIGHT(Tabla19[[#This Row],[B2B]],6)),"")</f>
        <v>5255</v>
      </c>
      <c r="DH674" s="6" t="str">
        <f>+IFERROR(VLOOKUP(DF674,Auxiliar!$A:$C,2,0),"")</f>
        <v>MICHELOB</v>
      </c>
      <c r="DI674" s="7" t="str">
        <f>+IFERROR(VLOOKUP(DF674,Auxiliar!$A:$C,3,0),"")</f>
        <v>1b 7% | 3b 22% | 8b 27%</v>
      </c>
      <c r="DK674" s="1"/>
      <c r="DL674" s="1"/>
      <c r="DM674" s="6" t="str">
        <f>+IFERROR(VALUE(RIGHT(Tabla20[[#This Row],[B2B]],6)),"")</f>
        <v/>
      </c>
      <c r="DN674" s="6" t="str">
        <f>+IFERROR(VLOOKUP(DL674,Auxiliar!$A:$C,2,0),"")</f>
        <v/>
      </c>
      <c r="DO674" s="7" t="str">
        <f>+IFERROR(VLOOKUP(DL674,Auxiliar!$A:$C,3,0),"")</f>
        <v/>
      </c>
      <c r="DQ674" s="1">
        <v>5253</v>
      </c>
      <c r="DR674" s="12" t="s">
        <v>24</v>
      </c>
      <c r="DS674" s="6">
        <f>+IFERROR(VALUE(RIGHT(Tabla21[[#This Row],[B2B]],6)),"")</f>
        <v>5253</v>
      </c>
      <c r="DT674" s="6" t="str">
        <f>+IFERROR(VLOOKUP(DR674,Auxiliar!$A:$C,2,0),"")</f>
        <v>CORONA PORRON</v>
      </c>
      <c r="DU674" s="7" t="str">
        <f>+IFERROR(VLOOKUP(DR674,Auxiliar!$A:$C,3,0),"")</f>
        <v>1b 5% | 20b 0%</v>
      </c>
      <c r="DW674" s="1">
        <v>3032</v>
      </c>
      <c r="DX674" s="12" t="s">
        <v>43</v>
      </c>
      <c r="DY674" s="6">
        <f>+IFERROR(VALUE(RIGHT(Tabla22[[#This Row],[B2B]],6)),"")</f>
        <v>3032</v>
      </c>
      <c r="DZ674" s="6" t="str">
        <f>+IFERROR(VLOOKUP(DX674,Auxiliar!$A:$C,2,0),"")</f>
        <v xml:space="preserve">VALUE LATA </v>
      </c>
      <c r="EA674" s="7" t="str">
        <f>+IFERROR(VLOOKUP(DX674,Auxiliar!$A:$C,3,0),"")</f>
        <v>1b 15% | 100b 18%</v>
      </c>
      <c r="EC674" s="1">
        <v>3021</v>
      </c>
      <c r="ED674" s="12" t="s">
        <v>47</v>
      </c>
      <c r="EE674" s="6">
        <f>+IFERROR(VALUE(RIGHT(Tabla23[[#This Row],[B2B]],6)),"")</f>
        <v>3021</v>
      </c>
      <c r="EF674" s="6" t="str">
        <f>+IFERROR(VLOOKUP(ED674,Auxiliar!$A:$C,2,0),"")</f>
        <v>VALUE LATON</v>
      </c>
      <c r="EG674" s="7" t="str">
        <f>+IFERROR(VLOOKUP(ED674,Auxiliar!$A:$C,3,0),"")</f>
        <v>1b 10% | 5b 15% | 192b 0%</v>
      </c>
      <c r="EI674" s="1"/>
      <c r="EJ674" s="12"/>
      <c r="EK674" s="6" t="str">
        <f>+IFERROR(VALUE(RIGHT(Tabla24[[#This Row],[B2B]],6)),"")</f>
        <v/>
      </c>
      <c r="EL674" s="6" t="str">
        <f>+IFERROR(VLOOKUP(EJ674,Auxiliar!$A:$C,2,0),"")</f>
        <v/>
      </c>
      <c r="EM674" s="7" t="str">
        <f>+IFERROR(VLOOKUP(EJ674,Auxiliar!$A:$C,3,0),"")</f>
        <v/>
      </c>
      <c r="EO674" s="1"/>
      <c r="EP674" s="12"/>
      <c r="EQ674" s="6" t="str">
        <f>+IFERROR(VALUE(RIGHT(Tabla25[[#This Row],[B2B]],6)),"")</f>
        <v/>
      </c>
      <c r="ER674" s="6" t="str">
        <f>+IFERROR(VLOOKUP(EP674,Auxiliar!$A:$C,2,0),"")</f>
        <v/>
      </c>
      <c r="ES674" s="7" t="str">
        <f>+IFERROR(VLOOKUP(EP674,Auxiliar!$A:$C,3,0),"")</f>
        <v/>
      </c>
      <c r="EU674" s="1"/>
      <c r="EV674" s="12"/>
      <c r="EW674" s="6" t="str">
        <f>+IFERROR(VALUE(RIGHT(Tabla26[[#This Row],[B2B]],6)),"")</f>
        <v/>
      </c>
      <c r="EX674" s="6" t="str">
        <f>+IFERROR(VLOOKUP(EV674,Auxiliar!$A:$C,2,0),"")</f>
        <v/>
      </c>
      <c r="EY674" s="7" t="str">
        <f>+IFERROR(VLOOKUP(EV674,Auxiliar!$A:$C,3,0),"")</f>
        <v/>
      </c>
      <c r="EZ674" s="1"/>
      <c r="FA674" s="12"/>
      <c r="FB674" s="6" t="str">
        <f>+IFERROR(VALUE(RIGHT(Tabla27[[#This Row],[B2B]],6)),"")</f>
        <v/>
      </c>
      <c r="FC674" s="6" t="str">
        <f>+IFERROR(VLOOKUP(FA674,Auxiliar!$A:$C,2,0),"")</f>
        <v/>
      </c>
      <c r="FD674" s="7" t="str">
        <f>+IFERROR(VLOOKUP(FA674,Auxiliar!$A:$C,3,0),"")</f>
        <v/>
      </c>
      <c r="FE674" s="1"/>
      <c r="FF674" s="12"/>
      <c r="FG674" s="6" t="str">
        <f>+IFERROR(VALUE(RIGHT(Tabla28[[#This Row],[B2B]],6)),"")</f>
        <v/>
      </c>
      <c r="FH674" s="6" t="str">
        <f>+IFERROR(VLOOKUP(FF674,Auxiliar!$A:$C,2,0),"")</f>
        <v/>
      </c>
      <c r="FI674" s="7" t="str">
        <f>+IFERROR(VLOOKUP(FF674,Auxiliar!$A:$C,3,0),"")</f>
        <v/>
      </c>
      <c r="FJ674" s="1"/>
      <c r="FK674" s="12"/>
      <c r="FL674" s="6" t="str">
        <f>+IFERROR(VALUE(RIGHT(Tabla29[[#This Row],[B2B]],6)),"")</f>
        <v/>
      </c>
      <c r="FM674" s="6" t="str">
        <f>+IFERROR(VLOOKUP(FK674,Auxiliar!$A:$C,2,0),"")</f>
        <v/>
      </c>
      <c r="FN674" s="7" t="str">
        <f>+IFERROR(VLOOKUP(FK674,Auxiliar!$A:$C,3,0),"")</f>
        <v/>
      </c>
      <c r="FO674" s="1"/>
      <c r="FP674" s="12"/>
      <c r="FQ674" s="6" t="str">
        <f>+IFERROR(VALUE(RIGHT(Tabla30[[#This Row],[B2B]],6)),"")</f>
        <v/>
      </c>
      <c r="FR674" s="6" t="str">
        <f>+IFERROR(VLOOKUP(FP674,Auxiliar!$A:$C,2,0),"")</f>
        <v/>
      </c>
      <c r="FS674" s="7"/>
      <c r="FT674" s="1"/>
      <c r="FU674" s="12"/>
      <c r="FV674" s="6" t="str">
        <f>+IFERROR(VALUE(RIGHT(Tabla31[[#This Row],[B2B]],6)),"")</f>
        <v/>
      </c>
      <c r="FW674" s="6" t="str">
        <f>+IFERROR(VLOOKUP(FU674,Auxiliar!$A:$C,2,0),"")</f>
        <v/>
      </c>
      <c r="FX674" s="7" t="str">
        <f>+IFERROR(VLOOKUP(FU674,Auxiliar!$A:$C,3,0),"")</f>
        <v/>
      </c>
      <c r="FY674" s="1"/>
      <c r="FZ674" s="12"/>
      <c r="GA674" s="6" t="str">
        <f>+IFERROR(VALUE(RIGHT(Tabla32[[#This Row],[B2B]],6)),"")</f>
        <v/>
      </c>
      <c r="GB674" s="6" t="str">
        <f>+IFERROR(VLOOKUP(FZ674,Auxiliar!$A:$C,2,0),"")</f>
        <v/>
      </c>
      <c r="GC674" s="7" t="str">
        <f>+IFERROR(VLOOKUP(FZ674,Auxiliar!$A:$C,3,0),"")</f>
        <v/>
      </c>
      <c r="GD674" s="1"/>
      <c r="GE674" s="12"/>
      <c r="GF674" s="6" t="str">
        <f>+IFERROR(VALUE(RIGHT(Tabla33[[#This Row],[B2B]],6)),"")</f>
        <v/>
      </c>
      <c r="GG674" s="6" t="str">
        <f>+IFERROR(VLOOKUP(GE674,Auxiliar!$A:$C,2,0),"")</f>
        <v/>
      </c>
      <c r="GH674" s="7" t="str">
        <f>+IFERROR(VLOOKUP(GE674,Auxiliar!$A:$C,3,0),"")</f>
        <v/>
      </c>
    </row>
    <row r="675" spans="1:190" x14ac:dyDescent="0.25">
      <c r="A675" s="1"/>
      <c r="B675" s="1"/>
      <c r="C675" t="str">
        <f>+IFERROR(VLOOKUP(B675,Auxiliar!$A:$C,2,0),"")</f>
        <v/>
      </c>
      <c r="D675" s="5" t="str">
        <f>+IFERROR(VLOOKUP(B675,Auxiliar!$A:$C,3,0),"")</f>
        <v/>
      </c>
      <c r="S675" s="1">
        <v>6553</v>
      </c>
      <c r="T675" s="1" t="s">
        <v>9</v>
      </c>
      <c r="U675" s="6">
        <f>+IFERROR(VALUE(RIGHT(Tabla4[[#This Row],[B2B]],6)),"")</f>
        <v>6553</v>
      </c>
      <c r="V675" s="6" t="str">
        <f>+IFERROR(VLOOKUP(T675,Auxiliar!$A:$C,2,0),"")</f>
        <v>CORE</v>
      </c>
      <c r="W675" s="7" t="str">
        <f>+IFERROR(VLOOKUP(T675,Auxiliar!$A:$C,3,0),"")</f>
        <v>0b 1% | 2b 5% | 4b 6%</v>
      </c>
      <c r="AK675" s="1">
        <v>6288</v>
      </c>
      <c r="AL675" s="1" t="s">
        <v>30</v>
      </c>
      <c r="AM675" s="6">
        <f>+IFERROR(VALUE(RIGHT(Tabla7[[#This Row],[B2B]],6)),"")</f>
        <v>6288</v>
      </c>
      <c r="AN675" s="6" t="str">
        <f>+IFERROR(VLOOKUP(AL675,Auxiliar!$A:$C,2,0),"")</f>
        <v>LATONES</v>
      </c>
      <c r="AO675" s="7" t="str">
        <f>+IFERROR(VLOOKUP(AL675,Auxiliar!$A:$C,3,0),"")</f>
        <v>1b 4% | 5b 7% | 97b 0%</v>
      </c>
      <c r="AW675" s="1"/>
      <c r="AX675" s="1" t="s">
        <v>32</v>
      </c>
      <c r="AY675" s="6" t="str">
        <f>+IFERROR(VALUE(RIGHT(Tabla9[[#This Row],[B2B]],6)),"")</f>
        <v/>
      </c>
      <c r="AZ675" s="6" t="str">
        <f>+IFERROR(VLOOKUP(AX675,Auxiliar!$A:$C,2,0),"")</f>
        <v>LATONES</v>
      </c>
      <c r="BA675" s="7" t="str">
        <f>+IFERROR(VLOOKUP(AX675,Auxiliar!$A:$C,3,0),"")</f>
        <v>2b 3% | 4b 4% | 6b 5% | 10b 8%  | 385b 0%</v>
      </c>
      <c r="BI675" s="1"/>
      <c r="BJ675" s="1"/>
      <c r="BK675" s="6" t="str">
        <f>+IFERROR(VALUE(RIGHT(Tabla11[[#This Row],[B2B]],6)),"")</f>
        <v/>
      </c>
      <c r="BL675" s="6" t="str">
        <f>+IFERROR(VLOOKUP(BJ675,Auxiliar!$A:$C,2,0),"")</f>
        <v/>
      </c>
      <c r="BM675" s="7" t="str">
        <f>+IFERROR(VLOOKUP(BJ675,Auxiliar!$A:$C,3,0),"")</f>
        <v/>
      </c>
      <c r="BO675" s="1">
        <v>3026</v>
      </c>
      <c r="BP675" s="1" t="s">
        <v>39</v>
      </c>
      <c r="BQ675" s="6">
        <f>+IFERROR(VALUE(RIGHT(Tabla12[[#This Row],[B2B]],6)),"")</f>
        <v>3026</v>
      </c>
      <c r="BR675" s="6" t="str">
        <f>+IFERROR(VLOOKUP(BP675,Auxiliar!$A:$C,2,0),"")</f>
        <v>VALUE LITRO</v>
      </c>
      <c r="BS675" s="7" t="str">
        <f>+IFERROR(VLOOKUP(BP675,Auxiliar!$A:$C,3,0),"")</f>
        <v>1b 12%</v>
      </c>
      <c r="CA675" s="1">
        <v>5320</v>
      </c>
      <c r="CB675" s="1" t="s">
        <v>35</v>
      </c>
      <c r="CC675" s="6">
        <f>+IFERROR(VALUE(RIGHT(Tabla14[[#This Row],[B2B]],6)),"")</f>
        <v>5320</v>
      </c>
      <c r="CD675" s="6" t="str">
        <f>+IFERROR(VLOOKUP(CB675,Auxiliar!$A:$C,2,0),"")</f>
        <v>Corona 710cc</v>
      </c>
      <c r="CE675" s="7" t="str">
        <f>+IFERROR(VLOOKUP(CB675,Auxiliar!$A:$C,3,0),"")</f>
        <v>1b 10% | 85b 0%</v>
      </c>
      <c r="CG675" s="1"/>
      <c r="CH675" s="1"/>
      <c r="CI675" s="6" t="str">
        <f>+IFERROR(VALUE(RIGHT(Tabla15[[#This Row],[B2B]],6)),"")</f>
        <v/>
      </c>
      <c r="CJ675" s="6" t="str">
        <f>+IFERROR(VLOOKUP(CH675,Auxiliar!$A:$C,2,0),"")</f>
        <v/>
      </c>
      <c r="CK675" s="7" t="str">
        <f>+IFERROR(VLOOKUP(CH675,Auxiliar!$A:$C,3,0),"")</f>
        <v/>
      </c>
      <c r="CM675" s="1">
        <v>5257</v>
      </c>
      <c r="CN675" s="1" t="s">
        <v>20</v>
      </c>
      <c r="CO675" s="6">
        <v>5257</v>
      </c>
      <c r="CP675" s="6" t="s">
        <v>20</v>
      </c>
      <c r="CQ675" s="7" t="s">
        <v>21</v>
      </c>
      <c r="CS675" s="1"/>
      <c r="CT675" s="1"/>
      <c r="CU675" s="6" t="str">
        <f>+IFERROR(VALUE(RIGHT(Tabla17[[#This Row],[B2B]],6)),"")</f>
        <v/>
      </c>
      <c r="CV675" s="6" t="str">
        <f>+IFERROR(VLOOKUP(CT675,Auxiliar!$A:$C,2,0),"")</f>
        <v/>
      </c>
      <c r="CW675" s="7" t="str">
        <f>+IFERROR(VLOOKUP(CT675,Auxiliar!$A:$C,3,0),"")</f>
        <v/>
      </c>
      <c r="CY675" s="1">
        <v>5257</v>
      </c>
      <c r="CZ675" s="1" t="s">
        <v>16</v>
      </c>
      <c r="DA675" s="6">
        <f>+IFERROR(VALUE(RIGHT(Tabla18[[#This Row],[B2B]],6)),"")</f>
        <v>5257</v>
      </c>
      <c r="DB675" s="6" t="str">
        <f>+IFERROR(VLOOKUP(CZ675,Auxiliar!$A:$C,2,0),"")</f>
        <v>PREMIUM</v>
      </c>
      <c r="DC675" s="7" t="str">
        <f>+IFERROR(VLOOKUP(CZ675,Auxiliar!$A:$C,3,0),"")</f>
        <v>0b 0% | 2b 2% | 5b 3,5% | 10b 5%</v>
      </c>
      <c r="DE675" s="1">
        <v>5257</v>
      </c>
      <c r="DF675" s="1" t="s">
        <v>19</v>
      </c>
      <c r="DG675" s="6">
        <f>+IFERROR(VALUE(RIGHT(Tabla19[[#This Row],[B2B]],6)),"")</f>
        <v>5257</v>
      </c>
      <c r="DH675" s="6" t="str">
        <f>+IFERROR(VLOOKUP(DF675,Auxiliar!$A:$C,2,0),"")</f>
        <v>MICHELOB</v>
      </c>
      <c r="DI675" s="7" t="str">
        <f>+IFERROR(VLOOKUP(DF675,Auxiliar!$A:$C,3,0),"")</f>
        <v>1b 7% | 3b 22% | 8b 27%</v>
      </c>
      <c r="DK675" s="1"/>
      <c r="DL675" s="1"/>
      <c r="DM675" s="6" t="str">
        <f>+IFERROR(VALUE(RIGHT(Tabla20[[#This Row],[B2B]],6)),"")</f>
        <v/>
      </c>
      <c r="DN675" s="6" t="str">
        <f>+IFERROR(VLOOKUP(DL675,Auxiliar!$A:$C,2,0),"")</f>
        <v/>
      </c>
      <c r="DO675" s="7" t="str">
        <f>+IFERROR(VLOOKUP(DL675,Auxiliar!$A:$C,3,0),"")</f>
        <v/>
      </c>
      <c r="DQ675" s="1">
        <v>5255</v>
      </c>
      <c r="DR675" s="12" t="s">
        <v>24</v>
      </c>
      <c r="DS675" s="6">
        <f>+IFERROR(VALUE(RIGHT(Tabla21[[#This Row],[B2B]],6)),"")</f>
        <v>5255</v>
      </c>
      <c r="DT675" s="6" t="str">
        <f>+IFERROR(VLOOKUP(DR675,Auxiliar!$A:$C,2,0),"")</f>
        <v>CORONA PORRON</v>
      </c>
      <c r="DU675" s="7" t="str">
        <f>+IFERROR(VLOOKUP(DR675,Auxiliar!$A:$C,3,0),"")</f>
        <v>1b 5% | 20b 0%</v>
      </c>
      <c r="DW675" s="1">
        <v>11921</v>
      </c>
      <c r="DX675" s="12" t="s">
        <v>43</v>
      </c>
      <c r="DY675" s="6">
        <f>+IFERROR(VALUE(RIGHT(Tabla22[[#This Row],[B2B]],6)),"")</f>
        <v>11921</v>
      </c>
      <c r="DZ675" s="6" t="str">
        <f>+IFERROR(VLOOKUP(DX675,Auxiliar!$A:$C,2,0),"")</f>
        <v xml:space="preserve">VALUE LATA </v>
      </c>
      <c r="EA675" s="7" t="str">
        <f>+IFERROR(VLOOKUP(DX675,Auxiliar!$A:$C,3,0),"")</f>
        <v>1b 15% | 100b 18%</v>
      </c>
      <c r="EC675" s="1">
        <v>11914</v>
      </c>
      <c r="ED675" s="12" t="s">
        <v>47</v>
      </c>
      <c r="EE675" s="6">
        <f>+IFERROR(VALUE(RIGHT(Tabla23[[#This Row],[B2B]],6)),"")</f>
        <v>11914</v>
      </c>
      <c r="EF675" s="6" t="str">
        <f>+IFERROR(VLOOKUP(ED675,Auxiliar!$A:$C,2,0),"")</f>
        <v>VALUE LATON</v>
      </c>
      <c r="EG675" s="7" t="str">
        <f>+IFERROR(VLOOKUP(ED675,Auxiliar!$A:$C,3,0),"")</f>
        <v>1b 10% | 5b 15% | 192b 0%</v>
      </c>
      <c r="EI675" s="1"/>
      <c r="EJ675" s="12"/>
      <c r="EK675" s="6" t="str">
        <f>+IFERROR(VALUE(RIGHT(Tabla24[[#This Row],[B2B]],6)),"")</f>
        <v/>
      </c>
      <c r="EL675" s="6" t="str">
        <f>+IFERROR(VLOOKUP(EJ675,Auxiliar!$A:$C,2,0),"")</f>
        <v/>
      </c>
      <c r="EM675" s="7" t="str">
        <f>+IFERROR(VLOOKUP(EJ675,Auxiliar!$A:$C,3,0),"")</f>
        <v/>
      </c>
      <c r="EO675" s="1"/>
      <c r="EP675" s="12"/>
      <c r="EQ675" s="6" t="str">
        <f>+IFERROR(VALUE(RIGHT(Tabla25[[#This Row],[B2B]],6)),"")</f>
        <v/>
      </c>
      <c r="ER675" s="6" t="str">
        <f>+IFERROR(VLOOKUP(EP675,Auxiliar!$A:$C,2,0),"")</f>
        <v/>
      </c>
      <c r="ES675" s="7" t="str">
        <f>+IFERROR(VLOOKUP(EP675,Auxiliar!$A:$C,3,0),"")</f>
        <v/>
      </c>
      <c r="EU675" s="1"/>
      <c r="EV675" s="12"/>
      <c r="EW675" s="6" t="str">
        <f>+IFERROR(VALUE(RIGHT(Tabla26[[#This Row],[B2B]],6)),"")</f>
        <v/>
      </c>
      <c r="EX675" s="6" t="str">
        <f>+IFERROR(VLOOKUP(EV675,Auxiliar!$A:$C,2,0),"")</f>
        <v/>
      </c>
      <c r="EY675" s="7" t="str">
        <f>+IFERROR(VLOOKUP(EV675,Auxiliar!$A:$C,3,0),"")</f>
        <v/>
      </c>
      <c r="EZ675" s="1"/>
      <c r="FA675" s="12"/>
      <c r="FB675" s="6" t="str">
        <f>+IFERROR(VALUE(RIGHT(Tabla27[[#This Row],[B2B]],6)),"")</f>
        <v/>
      </c>
      <c r="FC675" s="6" t="str">
        <f>+IFERROR(VLOOKUP(FA675,Auxiliar!$A:$C,2,0),"")</f>
        <v/>
      </c>
      <c r="FD675" s="7" t="str">
        <f>+IFERROR(VLOOKUP(FA675,Auxiliar!$A:$C,3,0),"")</f>
        <v/>
      </c>
      <c r="FE675" s="1"/>
      <c r="FF675" s="12"/>
      <c r="FG675" s="6" t="str">
        <f>+IFERROR(VALUE(RIGHT(Tabla28[[#This Row],[B2B]],6)),"")</f>
        <v/>
      </c>
      <c r="FH675" s="6" t="str">
        <f>+IFERROR(VLOOKUP(FF675,Auxiliar!$A:$C,2,0),"")</f>
        <v/>
      </c>
      <c r="FI675" s="7" t="str">
        <f>+IFERROR(VLOOKUP(FF675,Auxiliar!$A:$C,3,0),"")</f>
        <v/>
      </c>
      <c r="FJ675" s="1"/>
      <c r="FK675" s="12"/>
      <c r="FL675" s="6" t="str">
        <f>+IFERROR(VALUE(RIGHT(Tabla29[[#This Row],[B2B]],6)),"")</f>
        <v/>
      </c>
      <c r="FM675" s="6" t="str">
        <f>+IFERROR(VLOOKUP(FK675,Auxiliar!$A:$C,2,0),"")</f>
        <v/>
      </c>
      <c r="FN675" s="7" t="str">
        <f>+IFERROR(VLOOKUP(FK675,Auxiliar!$A:$C,3,0),"")</f>
        <v/>
      </c>
      <c r="FO675" s="1"/>
      <c r="FP675" s="12"/>
      <c r="FQ675" s="6" t="str">
        <f>+IFERROR(VALUE(RIGHT(Tabla30[[#This Row],[B2B]],6)),"")</f>
        <v/>
      </c>
      <c r="FR675" s="6" t="str">
        <f>+IFERROR(VLOOKUP(FP675,Auxiliar!$A:$C,2,0),"")</f>
        <v/>
      </c>
      <c r="FS675" s="7"/>
      <c r="FT675" s="1"/>
      <c r="FU675" s="12"/>
      <c r="FV675" s="6" t="str">
        <f>+IFERROR(VALUE(RIGHT(Tabla31[[#This Row],[B2B]],6)),"")</f>
        <v/>
      </c>
      <c r="FW675" s="6" t="str">
        <f>+IFERROR(VLOOKUP(FU675,Auxiliar!$A:$C,2,0),"")</f>
        <v/>
      </c>
      <c r="FX675" s="7" t="str">
        <f>+IFERROR(VLOOKUP(FU675,Auxiliar!$A:$C,3,0),"")</f>
        <v/>
      </c>
      <c r="FY675" s="1"/>
      <c r="FZ675" s="12"/>
      <c r="GA675" s="6" t="str">
        <f>+IFERROR(VALUE(RIGHT(Tabla32[[#This Row],[B2B]],6)),"")</f>
        <v/>
      </c>
      <c r="GB675" s="6" t="str">
        <f>+IFERROR(VLOOKUP(FZ675,Auxiliar!$A:$C,2,0),"")</f>
        <v/>
      </c>
      <c r="GC675" s="7" t="str">
        <f>+IFERROR(VLOOKUP(FZ675,Auxiliar!$A:$C,3,0),"")</f>
        <v/>
      </c>
      <c r="GD675" s="1"/>
      <c r="GE675" s="12"/>
      <c r="GF675" s="6" t="str">
        <f>+IFERROR(VALUE(RIGHT(Tabla33[[#This Row],[B2B]],6)),"")</f>
        <v/>
      </c>
      <c r="GG675" s="6" t="str">
        <f>+IFERROR(VLOOKUP(GE675,Auxiliar!$A:$C,2,0),"")</f>
        <v/>
      </c>
      <c r="GH675" s="7" t="str">
        <f>+IFERROR(VLOOKUP(GE675,Auxiliar!$A:$C,3,0),"")</f>
        <v/>
      </c>
    </row>
    <row r="676" spans="1:190" x14ac:dyDescent="0.25">
      <c r="A676" s="1"/>
      <c r="B676" s="1"/>
      <c r="C676" t="str">
        <f>+IFERROR(VLOOKUP(B676,Auxiliar!$A:$C,2,0),"")</f>
        <v/>
      </c>
      <c r="D676" s="5" t="str">
        <f>+IFERROR(VLOOKUP(B676,Auxiliar!$A:$C,3,0),"")</f>
        <v/>
      </c>
      <c r="S676" s="1">
        <v>6554</v>
      </c>
      <c r="T676" s="1" t="s">
        <v>9</v>
      </c>
      <c r="U676" s="6">
        <f>+IFERROR(VALUE(RIGHT(Tabla4[[#This Row],[B2B]],6)),"")</f>
        <v>6554</v>
      </c>
      <c r="V676" s="6" t="str">
        <f>+IFERROR(VLOOKUP(T676,Auxiliar!$A:$C,2,0),"")</f>
        <v>CORE</v>
      </c>
      <c r="W676" s="7" t="str">
        <f>+IFERROR(VLOOKUP(T676,Auxiliar!$A:$C,3,0),"")</f>
        <v>0b 1% | 2b 5% | 4b 6%</v>
      </c>
      <c r="AK676" s="1">
        <v>6294</v>
      </c>
      <c r="AL676" s="1" t="s">
        <v>30</v>
      </c>
      <c r="AM676" s="6">
        <f>+IFERROR(VALUE(RIGHT(Tabla7[[#This Row],[B2B]],6)),"")</f>
        <v>6294</v>
      </c>
      <c r="AN676" s="6" t="str">
        <f>+IFERROR(VLOOKUP(AL676,Auxiliar!$A:$C,2,0),"")</f>
        <v>LATONES</v>
      </c>
      <c r="AO676" s="7" t="str">
        <f>+IFERROR(VLOOKUP(AL676,Auxiliar!$A:$C,3,0),"")</f>
        <v>1b 4% | 5b 7% | 97b 0%</v>
      </c>
      <c r="AW676" s="1"/>
      <c r="AX676" s="1" t="s">
        <v>32</v>
      </c>
      <c r="AY676" s="6" t="str">
        <f>+IFERROR(VALUE(RIGHT(Tabla9[[#This Row],[B2B]],6)),"")</f>
        <v/>
      </c>
      <c r="AZ676" s="6" t="str">
        <f>+IFERROR(VLOOKUP(AX676,Auxiliar!$A:$C,2,0),"")</f>
        <v>LATONES</v>
      </c>
      <c r="BA676" s="7" t="str">
        <f>+IFERROR(VLOOKUP(AX676,Auxiliar!$A:$C,3,0),"")</f>
        <v>2b 3% | 4b 4% | 6b 5% | 10b 8%  | 385b 0%</v>
      </c>
      <c r="BI676" s="1"/>
      <c r="BJ676" s="1"/>
      <c r="BK676" s="6" t="str">
        <f>+IFERROR(VALUE(RIGHT(Tabla11[[#This Row],[B2B]],6)),"")</f>
        <v/>
      </c>
      <c r="BL676" s="6" t="str">
        <f>+IFERROR(VLOOKUP(BJ676,Auxiliar!$A:$C,2,0),"")</f>
        <v/>
      </c>
      <c r="BM676" s="7" t="str">
        <f>+IFERROR(VLOOKUP(BJ676,Auxiliar!$A:$C,3,0),"")</f>
        <v/>
      </c>
      <c r="BO676" s="1">
        <v>3029</v>
      </c>
      <c r="BP676" s="1" t="s">
        <v>39</v>
      </c>
      <c r="BQ676" s="6">
        <f>+IFERROR(VALUE(RIGHT(Tabla12[[#This Row],[B2B]],6)),"")</f>
        <v>3029</v>
      </c>
      <c r="BR676" s="6" t="str">
        <f>+IFERROR(VLOOKUP(BP676,Auxiliar!$A:$C,2,0),"")</f>
        <v>VALUE LITRO</v>
      </c>
      <c r="BS676" s="7" t="str">
        <f>+IFERROR(VLOOKUP(BP676,Auxiliar!$A:$C,3,0),"")</f>
        <v>1b 12%</v>
      </c>
      <c r="CA676" s="1">
        <v>5326</v>
      </c>
      <c r="CB676" s="1" t="s">
        <v>35</v>
      </c>
      <c r="CC676" s="6">
        <f>+IFERROR(VALUE(RIGHT(Tabla14[[#This Row],[B2B]],6)),"")</f>
        <v>5326</v>
      </c>
      <c r="CD676" s="6" t="str">
        <f>+IFERROR(VLOOKUP(CB676,Auxiliar!$A:$C,2,0),"")</f>
        <v>Corona 710cc</v>
      </c>
      <c r="CE676" s="7" t="str">
        <f>+IFERROR(VLOOKUP(CB676,Auxiliar!$A:$C,3,0),"")</f>
        <v>1b 10% | 85b 0%</v>
      </c>
      <c r="CG676" s="1"/>
      <c r="CH676" s="1"/>
      <c r="CI676" s="6" t="str">
        <f>+IFERROR(VALUE(RIGHT(Tabla15[[#This Row],[B2B]],6)),"")</f>
        <v/>
      </c>
      <c r="CJ676" s="6" t="str">
        <f>+IFERROR(VLOOKUP(CH676,Auxiliar!$A:$C,2,0),"")</f>
        <v/>
      </c>
      <c r="CK676" s="7" t="str">
        <f>+IFERROR(VLOOKUP(CH676,Auxiliar!$A:$C,3,0),"")</f>
        <v/>
      </c>
      <c r="CM676" s="1">
        <v>5259</v>
      </c>
      <c r="CN676" s="1" t="s">
        <v>20</v>
      </c>
      <c r="CO676" s="6">
        <v>5259</v>
      </c>
      <c r="CP676" s="6" t="s">
        <v>20</v>
      </c>
      <c r="CQ676" s="7" t="s">
        <v>21</v>
      </c>
      <c r="CS676" s="1"/>
      <c r="CT676" s="1"/>
      <c r="CU676" s="6" t="str">
        <f>+IFERROR(VALUE(RIGHT(Tabla17[[#This Row],[B2B]],6)),"")</f>
        <v/>
      </c>
      <c r="CV676" s="6" t="str">
        <f>+IFERROR(VLOOKUP(CT676,Auxiliar!$A:$C,2,0),"")</f>
        <v/>
      </c>
      <c r="CW676" s="7" t="str">
        <f>+IFERROR(VLOOKUP(CT676,Auxiliar!$A:$C,3,0),"")</f>
        <v/>
      </c>
      <c r="CY676" s="1">
        <v>5259</v>
      </c>
      <c r="CZ676" s="1" t="s">
        <v>16</v>
      </c>
      <c r="DA676" s="6">
        <f>+IFERROR(VALUE(RIGHT(Tabla18[[#This Row],[B2B]],6)),"")</f>
        <v>5259</v>
      </c>
      <c r="DB676" s="6" t="str">
        <f>+IFERROR(VLOOKUP(CZ676,Auxiliar!$A:$C,2,0),"")</f>
        <v>PREMIUM</v>
      </c>
      <c r="DC676" s="7" t="str">
        <f>+IFERROR(VLOOKUP(CZ676,Auxiliar!$A:$C,3,0),"")</f>
        <v>0b 0% | 2b 2% | 5b 3,5% | 10b 5%</v>
      </c>
      <c r="DE676" s="1">
        <v>5259</v>
      </c>
      <c r="DF676" s="1" t="s">
        <v>19</v>
      </c>
      <c r="DG676" s="6">
        <f>+IFERROR(VALUE(RIGHT(Tabla19[[#This Row],[B2B]],6)),"")</f>
        <v>5259</v>
      </c>
      <c r="DH676" s="6" t="str">
        <f>+IFERROR(VLOOKUP(DF676,Auxiliar!$A:$C,2,0),"")</f>
        <v>MICHELOB</v>
      </c>
      <c r="DI676" s="7" t="str">
        <f>+IFERROR(VLOOKUP(DF676,Auxiliar!$A:$C,3,0),"")</f>
        <v>1b 7% | 3b 22% | 8b 27%</v>
      </c>
      <c r="DK676" s="1"/>
      <c r="DL676" s="1"/>
      <c r="DM676" s="6" t="str">
        <f>+IFERROR(VALUE(RIGHT(Tabla20[[#This Row],[B2B]],6)),"")</f>
        <v/>
      </c>
      <c r="DN676" s="6" t="str">
        <f>+IFERROR(VLOOKUP(DL676,Auxiliar!$A:$C,2,0),"")</f>
        <v/>
      </c>
      <c r="DO676" s="7" t="str">
        <f>+IFERROR(VLOOKUP(DL676,Auxiliar!$A:$C,3,0),"")</f>
        <v/>
      </c>
      <c r="DQ676" s="1">
        <v>5257</v>
      </c>
      <c r="DR676" s="12" t="s">
        <v>24</v>
      </c>
      <c r="DS676" s="6">
        <f>+IFERROR(VALUE(RIGHT(Tabla21[[#This Row],[B2B]],6)),"")</f>
        <v>5257</v>
      </c>
      <c r="DT676" s="6" t="str">
        <f>+IFERROR(VLOOKUP(DR676,Auxiliar!$A:$C,2,0),"")</f>
        <v>CORONA PORRON</v>
      </c>
      <c r="DU676" s="7" t="str">
        <f>+IFERROR(VLOOKUP(DR676,Auxiliar!$A:$C,3,0),"")</f>
        <v>1b 5% | 20b 0%</v>
      </c>
      <c r="DW676" s="1">
        <v>11922</v>
      </c>
      <c r="DX676" s="12" t="s">
        <v>43</v>
      </c>
      <c r="DY676" s="6">
        <f>+IFERROR(VALUE(RIGHT(Tabla22[[#This Row],[B2B]],6)),"")</f>
        <v>11922</v>
      </c>
      <c r="DZ676" s="6" t="str">
        <f>+IFERROR(VLOOKUP(DX676,Auxiliar!$A:$C,2,0),"")</f>
        <v xml:space="preserve">VALUE LATA </v>
      </c>
      <c r="EA676" s="7" t="str">
        <f>+IFERROR(VLOOKUP(DX676,Auxiliar!$A:$C,3,0),"")</f>
        <v>1b 15% | 100b 18%</v>
      </c>
      <c r="EC676" s="1">
        <v>3026</v>
      </c>
      <c r="ED676" s="12" t="s">
        <v>47</v>
      </c>
      <c r="EE676" s="6">
        <f>+IFERROR(VALUE(RIGHT(Tabla23[[#This Row],[B2B]],6)),"")</f>
        <v>3026</v>
      </c>
      <c r="EF676" s="6" t="str">
        <f>+IFERROR(VLOOKUP(ED676,Auxiliar!$A:$C,2,0),"")</f>
        <v>VALUE LATON</v>
      </c>
      <c r="EG676" s="7" t="str">
        <f>+IFERROR(VLOOKUP(ED676,Auxiliar!$A:$C,3,0),"")</f>
        <v>1b 10% | 5b 15% | 192b 0%</v>
      </c>
      <c r="EI676" s="1"/>
      <c r="EJ676" s="12"/>
      <c r="EK676" s="6" t="str">
        <f>+IFERROR(VALUE(RIGHT(Tabla24[[#This Row],[B2B]],6)),"")</f>
        <v/>
      </c>
      <c r="EL676" s="6" t="str">
        <f>+IFERROR(VLOOKUP(EJ676,Auxiliar!$A:$C,2,0),"")</f>
        <v/>
      </c>
      <c r="EM676" s="7" t="str">
        <f>+IFERROR(VLOOKUP(EJ676,Auxiliar!$A:$C,3,0),"")</f>
        <v/>
      </c>
      <c r="EO676" s="1"/>
      <c r="EP676" s="12"/>
      <c r="EQ676" s="6" t="str">
        <f>+IFERROR(VALUE(RIGHT(Tabla25[[#This Row],[B2B]],6)),"")</f>
        <v/>
      </c>
      <c r="ER676" s="6" t="str">
        <f>+IFERROR(VLOOKUP(EP676,Auxiliar!$A:$C,2,0),"")</f>
        <v/>
      </c>
      <c r="ES676" s="7" t="str">
        <f>+IFERROR(VLOOKUP(EP676,Auxiliar!$A:$C,3,0),"")</f>
        <v/>
      </c>
      <c r="EU676" s="1"/>
      <c r="EV676" s="12"/>
      <c r="EW676" s="6" t="str">
        <f>+IFERROR(VALUE(RIGHT(Tabla26[[#This Row],[B2B]],6)),"")</f>
        <v/>
      </c>
      <c r="EX676" s="6" t="str">
        <f>+IFERROR(VLOOKUP(EV676,Auxiliar!$A:$C,2,0),"")</f>
        <v/>
      </c>
      <c r="EY676" s="7" t="str">
        <f>+IFERROR(VLOOKUP(EV676,Auxiliar!$A:$C,3,0),"")</f>
        <v/>
      </c>
      <c r="EZ676" s="1"/>
      <c r="FA676" s="12"/>
      <c r="FB676" s="6" t="str">
        <f>+IFERROR(VALUE(RIGHT(Tabla27[[#This Row],[B2B]],6)),"")</f>
        <v/>
      </c>
      <c r="FC676" s="6" t="str">
        <f>+IFERROR(VLOOKUP(FA676,Auxiliar!$A:$C,2,0),"")</f>
        <v/>
      </c>
      <c r="FD676" s="7" t="str">
        <f>+IFERROR(VLOOKUP(FA676,Auxiliar!$A:$C,3,0),"")</f>
        <v/>
      </c>
      <c r="FE676" s="1"/>
      <c r="FF676" s="12"/>
      <c r="FG676" s="6" t="str">
        <f>+IFERROR(VALUE(RIGHT(Tabla28[[#This Row],[B2B]],6)),"")</f>
        <v/>
      </c>
      <c r="FH676" s="6" t="str">
        <f>+IFERROR(VLOOKUP(FF676,Auxiliar!$A:$C,2,0),"")</f>
        <v/>
      </c>
      <c r="FI676" s="7" t="str">
        <f>+IFERROR(VLOOKUP(FF676,Auxiliar!$A:$C,3,0),"")</f>
        <v/>
      </c>
      <c r="FJ676" s="1"/>
      <c r="FK676" s="12"/>
      <c r="FL676" s="6" t="str">
        <f>+IFERROR(VALUE(RIGHT(Tabla29[[#This Row],[B2B]],6)),"")</f>
        <v/>
      </c>
      <c r="FM676" s="6" t="str">
        <f>+IFERROR(VLOOKUP(FK676,Auxiliar!$A:$C,2,0),"")</f>
        <v/>
      </c>
      <c r="FN676" s="7" t="str">
        <f>+IFERROR(VLOOKUP(FK676,Auxiliar!$A:$C,3,0),"")</f>
        <v/>
      </c>
      <c r="FO676" s="1"/>
      <c r="FP676" s="12"/>
      <c r="FQ676" s="6" t="str">
        <f>+IFERROR(VALUE(RIGHT(Tabla30[[#This Row],[B2B]],6)),"")</f>
        <v/>
      </c>
      <c r="FR676" s="6" t="str">
        <f>+IFERROR(VLOOKUP(FP676,Auxiliar!$A:$C,2,0),"")</f>
        <v/>
      </c>
      <c r="FS676" s="7"/>
      <c r="FT676" s="1"/>
      <c r="FU676" s="12"/>
      <c r="FV676" s="6" t="str">
        <f>+IFERROR(VALUE(RIGHT(Tabla31[[#This Row],[B2B]],6)),"")</f>
        <v/>
      </c>
      <c r="FW676" s="6" t="str">
        <f>+IFERROR(VLOOKUP(FU676,Auxiliar!$A:$C,2,0),"")</f>
        <v/>
      </c>
      <c r="FX676" s="7" t="str">
        <f>+IFERROR(VLOOKUP(FU676,Auxiliar!$A:$C,3,0),"")</f>
        <v/>
      </c>
      <c r="FY676" s="1"/>
      <c r="FZ676" s="12"/>
      <c r="GA676" s="6" t="str">
        <f>+IFERROR(VALUE(RIGHT(Tabla32[[#This Row],[B2B]],6)),"")</f>
        <v/>
      </c>
      <c r="GB676" s="6" t="str">
        <f>+IFERROR(VLOOKUP(FZ676,Auxiliar!$A:$C,2,0),"")</f>
        <v/>
      </c>
      <c r="GC676" s="7" t="str">
        <f>+IFERROR(VLOOKUP(FZ676,Auxiliar!$A:$C,3,0),"")</f>
        <v/>
      </c>
      <c r="GD676" s="1"/>
      <c r="GE676" s="12"/>
      <c r="GF676" s="6" t="str">
        <f>+IFERROR(VALUE(RIGHT(Tabla33[[#This Row],[B2B]],6)),"")</f>
        <v/>
      </c>
      <c r="GG676" s="6" t="str">
        <f>+IFERROR(VLOOKUP(GE676,Auxiliar!$A:$C,2,0),"")</f>
        <v/>
      </c>
      <c r="GH676" s="7" t="str">
        <f>+IFERROR(VLOOKUP(GE676,Auxiliar!$A:$C,3,0),"")</f>
        <v/>
      </c>
    </row>
    <row r="677" spans="1:190" x14ac:dyDescent="0.25">
      <c r="A677" s="1"/>
      <c r="B677" s="1"/>
      <c r="C677" t="str">
        <f>+IFERROR(VLOOKUP(B677,Auxiliar!$A:$C,2,0),"")</f>
        <v/>
      </c>
      <c r="D677" s="5" t="str">
        <f>+IFERROR(VLOOKUP(B677,Auxiliar!$A:$C,3,0),"")</f>
        <v/>
      </c>
      <c r="S677" s="1">
        <v>6558</v>
      </c>
      <c r="T677" s="1" t="s">
        <v>9</v>
      </c>
      <c r="U677" s="6">
        <f>+IFERROR(VALUE(RIGHT(Tabla4[[#This Row],[B2B]],6)),"")</f>
        <v>6558</v>
      </c>
      <c r="V677" s="6" t="str">
        <f>+IFERROR(VLOOKUP(T677,Auxiliar!$A:$C,2,0),"")</f>
        <v>CORE</v>
      </c>
      <c r="W677" s="7" t="str">
        <f>+IFERROR(VLOOKUP(T677,Auxiliar!$A:$C,3,0),"")</f>
        <v>0b 1% | 2b 5% | 4b 6%</v>
      </c>
      <c r="AK677" s="1">
        <v>6297</v>
      </c>
      <c r="AL677" s="1" t="s">
        <v>30</v>
      </c>
      <c r="AM677" s="6">
        <f>+IFERROR(VALUE(RIGHT(Tabla7[[#This Row],[B2B]],6)),"")</f>
        <v>6297</v>
      </c>
      <c r="AN677" s="6" t="str">
        <f>+IFERROR(VLOOKUP(AL677,Auxiliar!$A:$C,2,0),"")</f>
        <v>LATONES</v>
      </c>
      <c r="AO677" s="7" t="str">
        <f>+IFERROR(VLOOKUP(AL677,Auxiliar!$A:$C,3,0),"")</f>
        <v>1b 4% | 5b 7% | 97b 0%</v>
      </c>
      <c r="AW677" s="1"/>
      <c r="AX677" s="1" t="s">
        <v>32</v>
      </c>
      <c r="AY677" s="6" t="str">
        <f>+IFERROR(VALUE(RIGHT(Tabla9[[#This Row],[B2B]],6)),"")</f>
        <v/>
      </c>
      <c r="AZ677" s="6" t="str">
        <f>+IFERROR(VLOOKUP(AX677,Auxiliar!$A:$C,2,0),"")</f>
        <v>LATONES</v>
      </c>
      <c r="BA677" s="7" t="str">
        <f>+IFERROR(VLOOKUP(AX677,Auxiliar!$A:$C,3,0),"")</f>
        <v>2b 3% | 4b 4% | 6b 5% | 10b 8%  | 385b 0%</v>
      </c>
      <c r="BI677" s="1"/>
      <c r="BJ677" s="1"/>
      <c r="BK677" s="6" t="str">
        <f>+IFERROR(VALUE(RIGHT(Tabla11[[#This Row],[B2B]],6)),"")</f>
        <v/>
      </c>
      <c r="BL677" s="6" t="str">
        <f>+IFERROR(VLOOKUP(BJ677,Auxiliar!$A:$C,2,0),"")</f>
        <v/>
      </c>
      <c r="BM677" s="7" t="str">
        <f>+IFERROR(VLOOKUP(BJ677,Auxiliar!$A:$C,3,0),"")</f>
        <v/>
      </c>
      <c r="BO677" s="1">
        <v>3030</v>
      </c>
      <c r="BP677" s="1" t="s">
        <v>39</v>
      </c>
      <c r="BQ677" s="6">
        <f>+IFERROR(VALUE(RIGHT(Tabla12[[#This Row],[B2B]],6)),"")</f>
        <v>3030</v>
      </c>
      <c r="BR677" s="6" t="str">
        <f>+IFERROR(VLOOKUP(BP677,Auxiliar!$A:$C,2,0),"")</f>
        <v>VALUE LITRO</v>
      </c>
      <c r="BS677" s="7" t="str">
        <f>+IFERROR(VLOOKUP(BP677,Auxiliar!$A:$C,3,0),"")</f>
        <v>1b 12%</v>
      </c>
      <c r="CA677" s="1">
        <v>5328</v>
      </c>
      <c r="CB677" s="1" t="s">
        <v>35</v>
      </c>
      <c r="CC677" s="6">
        <f>+IFERROR(VALUE(RIGHT(Tabla14[[#This Row],[B2B]],6)),"")</f>
        <v>5328</v>
      </c>
      <c r="CD677" s="6" t="str">
        <f>+IFERROR(VLOOKUP(CB677,Auxiliar!$A:$C,2,0),"")</f>
        <v>Corona 710cc</v>
      </c>
      <c r="CE677" s="7" t="str">
        <f>+IFERROR(VLOOKUP(CB677,Auxiliar!$A:$C,3,0),"")</f>
        <v>1b 10% | 85b 0%</v>
      </c>
      <c r="CG677" s="1"/>
      <c r="CH677" s="1"/>
      <c r="CI677" s="6" t="str">
        <f>+IFERROR(VALUE(RIGHT(Tabla15[[#This Row],[B2B]],6)),"")</f>
        <v/>
      </c>
      <c r="CJ677" s="6" t="str">
        <f>+IFERROR(VLOOKUP(CH677,Auxiliar!$A:$C,2,0),"")</f>
        <v/>
      </c>
      <c r="CK677" s="7" t="str">
        <f>+IFERROR(VLOOKUP(CH677,Auxiliar!$A:$C,3,0),"")</f>
        <v/>
      </c>
      <c r="CM677" s="1">
        <v>5267</v>
      </c>
      <c r="CN677" s="1" t="s">
        <v>20</v>
      </c>
      <c r="CO677" s="6">
        <v>5267</v>
      </c>
      <c r="CP677" s="6" t="s">
        <v>20</v>
      </c>
      <c r="CQ677" s="7" t="s">
        <v>21</v>
      </c>
      <c r="CS677" s="1"/>
      <c r="CT677" s="1"/>
      <c r="CU677" s="6" t="str">
        <f>+IFERROR(VALUE(RIGHT(Tabla17[[#This Row],[B2B]],6)),"")</f>
        <v/>
      </c>
      <c r="CV677" s="6" t="str">
        <f>+IFERROR(VLOOKUP(CT677,Auxiliar!$A:$C,2,0),"")</f>
        <v/>
      </c>
      <c r="CW677" s="7" t="str">
        <f>+IFERROR(VLOOKUP(CT677,Auxiliar!$A:$C,3,0),"")</f>
        <v/>
      </c>
      <c r="CY677" s="1">
        <v>5267</v>
      </c>
      <c r="CZ677" s="1" t="s">
        <v>16</v>
      </c>
      <c r="DA677" s="6">
        <f>+IFERROR(VALUE(RIGHT(Tabla18[[#This Row],[B2B]],6)),"")</f>
        <v>5267</v>
      </c>
      <c r="DB677" s="6" t="str">
        <f>+IFERROR(VLOOKUP(CZ677,Auxiliar!$A:$C,2,0),"")</f>
        <v>PREMIUM</v>
      </c>
      <c r="DC677" s="7" t="str">
        <f>+IFERROR(VLOOKUP(CZ677,Auxiliar!$A:$C,3,0),"")</f>
        <v>0b 0% | 2b 2% | 5b 3,5% | 10b 5%</v>
      </c>
      <c r="DE677" s="1">
        <v>5267</v>
      </c>
      <c r="DF677" s="1" t="s">
        <v>19</v>
      </c>
      <c r="DG677" s="6">
        <f>+IFERROR(VALUE(RIGHT(Tabla19[[#This Row],[B2B]],6)),"")</f>
        <v>5267</v>
      </c>
      <c r="DH677" s="6" t="str">
        <f>+IFERROR(VLOOKUP(DF677,Auxiliar!$A:$C,2,0),"")</f>
        <v>MICHELOB</v>
      </c>
      <c r="DI677" s="7" t="str">
        <f>+IFERROR(VLOOKUP(DF677,Auxiliar!$A:$C,3,0),"")</f>
        <v>1b 7% | 3b 22% | 8b 27%</v>
      </c>
      <c r="DK677" s="1"/>
      <c r="DL677" s="1"/>
      <c r="DM677" s="6" t="str">
        <f>+IFERROR(VALUE(RIGHT(Tabla20[[#This Row],[B2B]],6)),"")</f>
        <v/>
      </c>
      <c r="DN677" s="6" t="str">
        <f>+IFERROR(VLOOKUP(DL677,Auxiliar!$A:$C,2,0),"")</f>
        <v/>
      </c>
      <c r="DO677" s="7" t="str">
        <f>+IFERROR(VLOOKUP(DL677,Auxiliar!$A:$C,3,0),"")</f>
        <v/>
      </c>
      <c r="DQ677" s="1">
        <v>5259</v>
      </c>
      <c r="DR677" s="12" t="s">
        <v>24</v>
      </c>
      <c r="DS677" s="6">
        <f>+IFERROR(VALUE(RIGHT(Tabla21[[#This Row],[B2B]],6)),"")</f>
        <v>5259</v>
      </c>
      <c r="DT677" s="6" t="str">
        <f>+IFERROR(VLOOKUP(DR677,Auxiliar!$A:$C,2,0),"")</f>
        <v>CORONA PORRON</v>
      </c>
      <c r="DU677" s="7" t="str">
        <f>+IFERROR(VLOOKUP(DR677,Auxiliar!$A:$C,3,0),"")</f>
        <v>1b 5% | 20b 0%</v>
      </c>
      <c r="DW677" s="1">
        <v>3046</v>
      </c>
      <c r="DX677" s="12" t="s">
        <v>43</v>
      </c>
      <c r="DY677" s="6">
        <f>+IFERROR(VALUE(RIGHT(Tabla22[[#This Row],[B2B]],6)),"")</f>
        <v>3046</v>
      </c>
      <c r="DZ677" s="6" t="str">
        <f>+IFERROR(VLOOKUP(DX677,Auxiliar!$A:$C,2,0),"")</f>
        <v xml:space="preserve">VALUE LATA </v>
      </c>
      <c r="EA677" s="7" t="str">
        <f>+IFERROR(VLOOKUP(DX677,Auxiliar!$A:$C,3,0),"")</f>
        <v>1b 15% | 100b 18%</v>
      </c>
      <c r="EC677" s="1">
        <v>3029</v>
      </c>
      <c r="ED677" s="12" t="s">
        <v>47</v>
      </c>
      <c r="EE677" s="6">
        <f>+IFERROR(VALUE(RIGHT(Tabla23[[#This Row],[B2B]],6)),"")</f>
        <v>3029</v>
      </c>
      <c r="EF677" s="6" t="str">
        <f>+IFERROR(VLOOKUP(ED677,Auxiliar!$A:$C,2,0),"")</f>
        <v>VALUE LATON</v>
      </c>
      <c r="EG677" s="7" t="str">
        <f>+IFERROR(VLOOKUP(ED677,Auxiliar!$A:$C,3,0),"")</f>
        <v>1b 10% | 5b 15% | 192b 0%</v>
      </c>
      <c r="EI677" s="1"/>
      <c r="EJ677" s="12"/>
      <c r="EK677" s="6" t="str">
        <f>+IFERROR(VALUE(RIGHT(Tabla24[[#This Row],[B2B]],6)),"")</f>
        <v/>
      </c>
      <c r="EL677" s="6" t="str">
        <f>+IFERROR(VLOOKUP(EJ677,Auxiliar!$A:$C,2,0),"")</f>
        <v/>
      </c>
      <c r="EM677" s="7" t="str">
        <f>+IFERROR(VLOOKUP(EJ677,Auxiliar!$A:$C,3,0),"")</f>
        <v/>
      </c>
      <c r="EO677" s="1"/>
      <c r="EP677" s="12"/>
      <c r="EQ677" s="6" t="str">
        <f>+IFERROR(VALUE(RIGHT(Tabla25[[#This Row],[B2B]],6)),"")</f>
        <v/>
      </c>
      <c r="ER677" s="6" t="str">
        <f>+IFERROR(VLOOKUP(EP677,Auxiliar!$A:$C,2,0),"")</f>
        <v/>
      </c>
      <c r="ES677" s="7" t="str">
        <f>+IFERROR(VLOOKUP(EP677,Auxiliar!$A:$C,3,0),"")</f>
        <v/>
      </c>
      <c r="EU677" s="1"/>
      <c r="EV677" s="12"/>
      <c r="EW677" s="6" t="str">
        <f>+IFERROR(VALUE(RIGHT(Tabla26[[#This Row],[B2B]],6)),"")</f>
        <v/>
      </c>
      <c r="EX677" s="6" t="str">
        <f>+IFERROR(VLOOKUP(EV677,Auxiliar!$A:$C,2,0),"")</f>
        <v/>
      </c>
      <c r="EY677" s="7" t="str">
        <f>+IFERROR(VLOOKUP(EV677,Auxiliar!$A:$C,3,0),"")</f>
        <v/>
      </c>
      <c r="EZ677" s="1"/>
      <c r="FA677" s="12"/>
      <c r="FB677" s="6" t="str">
        <f>+IFERROR(VALUE(RIGHT(Tabla27[[#This Row],[B2B]],6)),"")</f>
        <v/>
      </c>
      <c r="FC677" s="6" t="str">
        <f>+IFERROR(VLOOKUP(FA677,Auxiliar!$A:$C,2,0),"")</f>
        <v/>
      </c>
      <c r="FD677" s="7" t="str">
        <f>+IFERROR(VLOOKUP(FA677,Auxiliar!$A:$C,3,0),"")</f>
        <v/>
      </c>
      <c r="FE677" s="1"/>
      <c r="FF677" s="12"/>
      <c r="FG677" s="6" t="str">
        <f>+IFERROR(VALUE(RIGHT(Tabla28[[#This Row],[B2B]],6)),"")</f>
        <v/>
      </c>
      <c r="FH677" s="6" t="str">
        <f>+IFERROR(VLOOKUP(FF677,Auxiliar!$A:$C,2,0),"")</f>
        <v/>
      </c>
      <c r="FI677" s="7" t="str">
        <f>+IFERROR(VLOOKUP(FF677,Auxiliar!$A:$C,3,0),"")</f>
        <v/>
      </c>
      <c r="FJ677" s="1"/>
      <c r="FK677" s="12"/>
      <c r="FL677" s="6" t="str">
        <f>+IFERROR(VALUE(RIGHT(Tabla29[[#This Row],[B2B]],6)),"")</f>
        <v/>
      </c>
      <c r="FM677" s="6" t="str">
        <f>+IFERROR(VLOOKUP(FK677,Auxiliar!$A:$C,2,0),"")</f>
        <v/>
      </c>
      <c r="FN677" s="7" t="str">
        <f>+IFERROR(VLOOKUP(FK677,Auxiliar!$A:$C,3,0),"")</f>
        <v/>
      </c>
      <c r="FO677" s="1"/>
      <c r="FP677" s="12"/>
      <c r="FQ677" s="6" t="str">
        <f>+IFERROR(VALUE(RIGHT(Tabla30[[#This Row],[B2B]],6)),"")</f>
        <v/>
      </c>
      <c r="FR677" s="6" t="str">
        <f>+IFERROR(VLOOKUP(FP677,Auxiliar!$A:$C,2,0),"")</f>
        <v/>
      </c>
      <c r="FS677" s="7"/>
      <c r="FT677" s="1"/>
      <c r="FU677" s="12"/>
      <c r="FV677" s="6" t="str">
        <f>+IFERROR(VALUE(RIGHT(Tabla31[[#This Row],[B2B]],6)),"")</f>
        <v/>
      </c>
      <c r="FW677" s="6" t="str">
        <f>+IFERROR(VLOOKUP(FU677,Auxiliar!$A:$C,2,0),"")</f>
        <v/>
      </c>
      <c r="FX677" s="7" t="str">
        <f>+IFERROR(VLOOKUP(FU677,Auxiliar!$A:$C,3,0),"")</f>
        <v/>
      </c>
      <c r="FY677" s="1"/>
      <c r="FZ677" s="12"/>
      <c r="GA677" s="6" t="str">
        <f>+IFERROR(VALUE(RIGHT(Tabla32[[#This Row],[B2B]],6)),"")</f>
        <v/>
      </c>
      <c r="GB677" s="6" t="str">
        <f>+IFERROR(VLOOKUP(FZ677,Auxiliar!$A:$C,2,0),"")</f>
        <v/>
      </c>
      <c r="GC677" s="7" t="str">
        <f>+IFERROR(VLOOKUP(FZ677,Auxiliar!$A:$C,3,0),"")</f>
        <v/>
      </c>
      <c r="GD677" s="1"/>
      <c r="GE677" s="12"/>
      <c r="GF677" s="6" t="str">
        <f>+IFERROR(VALUE(RIGHT(Tabla33[[#This Row],[B2B]],6)),"")</f>
        <v/>
      </c>
      <c r="GG677" s="6" t="str">
        <f>+IFERROR(VLOOKUP(GE677,Auxiliar!$A:$C,2,0),"")</f>
        <v/>
      </c>
      <c r="GH677" s="7" t="str">
        <f>+IFERROR(VLOOKUP(GE677,Auxiliar!$A:$C,3,0),"")</f>
        <v/>
      </c>
    </row>
    <row r="678" spans="1:190" x14ac:dyDescent="0.25">
      <c r="A678" s="1"/>
      <c r="B678" s="1"/>
      <c r="C678" t="str">
        <f>+IFERROR(VLOOKUP(B678,Auxiliar!$A:$C,2,0),"")</f>
        <v/>
      </c>
      <c r="D678" s="5" t="str">
        <f>+IFERROR(VLOOKUP(B678,Auxiliar!$A:$C,3,0),"")</f>
        <v/>
      </c>
      <c r="S678" s="1">
        <v>6568</v>
      </c>
      <c r="T678" s="1" t="s">
        <v>9</v>
      </c>
      <c r="U678" s="6">
        <f>+IFERROR(VALUE(RIGHT(Tabla4[[#This Row],[B2B]],6)),"")</f>
        <v>6568</v>
      </c>
      <c r="V678" s="6" t="str">
        <f>+IFERROR(VLOOKUP(T678,Auxiliar!$A:$C,2,0),"")</f>
        <v>CORE</v>
      </c>
      <c r="W678" s="7" t="str">
        <f>+IFERROR(VLOOKUP(T678,Auxiliar!$A:$C,3,0),"")</f>
        <v>0b 1% | 2b 5% | 4b 6%</v>
      </c>
      <c r="AK678" s="1">
        <v>6299</v>
      </c>
      <c r="AL678" s="1" t="s">
        <v>30</v>
      </c>
      <c r="AM678" s="6">
        <f>+IFERROR(VALUE(RIGHT(Tabla7[[#This Row],[B2B]],6)),"")</f>
        <v>6299</v>
      </c>
      <c r="AN678" s="6" t="str">
        <f>+IFERROR(VLOOKUP(AL678,Auxiliar!$A:$C,2,0),"")</f>
        <v>LATONES</v>
      </c>
      <c r="AO678" s="7" t="str">
        <f>+IFERROR(VLOOKUP(AL678,Auxiliar!$A:$C,3,0),"")</f>
        <v>1b 4% | 5b 7% | 97b 0%</v>
      </c>
      <c r="AW678" s="1"/>
      <c r="AX678" s="1" t="s">
        <v>32</v>
      </c>
      <c r="AY678" s="6" t="str">
        <f>+IFERROR(VALUE(RIGHT(Tabla9[[#This Row],[B2B]],6)),"")</f>
        <v/>
      </c>
      <c r="AZ678" s="6" t="str">
        <f>+IFERROR(VLOOKUP(AX678,Auxiliar!$A:$C,2,0),"")</f>
        <v>LATONES</v>
      </c>
      <c r="BA678" s="7" t="str">
        <f>+IFERROR(VLOOKUP(AX678,Auxiliar!$A:$C,3,0),"")</f>
        <v>2b 3% | 4b 4% | 6b 5% | 10b 8%  | 385b 0%</v>
      </c>
      <c r="BI678" s="1"/>
      <c r="BJ678" s="1"/>
      <c r="BK678" s="6" t="str">
        <f>+IFERROR(VALUE(RIGHT(Tabla11[[#This Row],[B2B]],6)),"")</f>
        <v/>
      </c>
      <c r="BL678" s="6" t="str">
        <f>+IFERROR(VLOOKUP(BJ678,Auxiliar!$A:$C,2,0),"")</f>
        <v/>
      </c>
      <c r="BM678" s="7" t="str">
        <f>+IFERROR(VLOOKUP(BJ678,Auxiliar!$A:$C,3,0),"")</f>
        <v/>
      </c>
      <c r="BO678" s="1">
        <v>3032</v>
      </c>
      <c r="BP678" s="1" t="s">
        <v>39</v>
      </c>
      <c r="BQ678" s="6">
        <f>+IFERROR(VALUE(RIGHT(Tabla12[[#This Row],[B2B]],6)),"")</f>
        <v>3032</v>
      </c>
      <c r="BR678" s="6" t="str">
        <f>+IFERROR(VLOOKUP(BP678,Auxiliar!$A:$C,2,0),"")</f>
        <v>VALUE LITRO</v>
      </c>
      <c r="BS678" s="7" t="str">
        <f>+IFERROR(VLOOKUP(BP678,Auxiliar!$A:$C,3,0),"")</f>
        <v>1b 12%</v>
      </c>
      <c r="CA678" s="1">
        <v>5329</v>
      </c>
      <c r="CB678" s="1" t="s">
        <v>35</v>
      </c>
      <c r="CC678" s="6">
        <f>+IFERROR(VALUE(RIGHT(Tabla14[[#This Row],[B2B]],6)),"")</f>
        <v>5329</v>
      </c>
      <c r="CD678" s="6" t="str">
        <f>+IFERROR(VLOOKUP(CB678,Auxiliar!$A:$C,2,0),"")</f>
        <v>Corona 710cc</v>
      </c>
      <c r="CE678" s="7" t="str">
        <f>+IFERROR(VLOOKUP(CB678,Auxiliar!$A:$C,3,0),"")</f>
        <v>1b 10% | 85b 0%</v>
      </c>
      <c r="CG678" s="1"/>
      <c r="CH678" s="1"/>
      <c r="CI678" s="6" t="str">
        <f>+IFERROR(VALUE(RIGHT(Tabla15[[#This Row],[B2B]],6)),"")</f>
        <v/>
      </c>
      <c r="CJ678" s="6" t="str">
        <f>+IFERROR(VLOOKUP(CH678,Auxiliar!$A:$C,2,0),"")</f>
        <v/>
      </c>
      <c r="CK678" s="7" t="str">
        <f>+IFERROR(VLOOKUP(CH678,Auxiliar!$A:$C,3,0),"")</f>
        <v/>
      </c>
      <c r="CM678" s="1">
        <v>5268</v>
      </c>
      <c r="CN678" s="1" t="s">
        <v>20</v>
      </c>
      <c r="CO678" s="6">
        <v>5268</v>
      </c>
      <c r="CP678" s="6" t="s">
        <v>20</v>
      </c>
      <c r="CQ678" s="7" t="s">
        <v>21</v>
      </c>
      <c r="CS678" s="1"/>
      <c r="CT678" s="1"/>
      <c r="CU678" s="6" t="str">
        <f>+IFERROR(VALUE(RIGHT(Tabla17[[#This Row],[B2B]],6)),"")</f>
        <v/>
      </c>
      <c r="CV678" s="6" t="str">
        <f>+IFERROR(VLOOKUP(CT678,Auxiliar!$A:$C,2,0),"")</f>
        <v/>
      </c>
      <c r="CW678" s="7" t="str">
        <f>+IFERROR(VLOOKUP(CT678,Auxiliar!$A:$C,3,0),"")</f>
        <v/>
      </c>
      <c r="CY678" s="1">
        <v>5268</v>
      </c>
      <c r="CZ678" s="1" t="s">
        <v>16</v>
      </c>
      <c r="DA678" s="6">
        <f>+IFERROR(VALUE(RIGHT(Tabla18[[#This Row],[B2B]],6)),"")</f>
        <v>5268</v>
      </c>
      <c r="DB678" s="6" t="str">
        <f>+IFERROR(VLOOKUP(CZ678,Auxiliar!$A:$C,2,0),"")</f>
        <v>PREMIUM</v>
      </c>
      <c r="DC678" s="7" t="str">
        <f>+IFERROR(VLOOKUP(CZ678,Auxiliar!$A:$C,3,0),"")</f>
        <v>0b 0% | 2b 2% | 5b 3,5% | 10b 5%</v>
      </c>
      <c r="DE678" s="1">
        <v>5268</v>
      </c>
      <c r="DF678" s="1" t="s">
        <v>19</v>
      </c>
      <c r="DG678" s="6">
        <f>+IFERROR(VALUE(RIGHT(Tabla19[[#This Row],[B2B]],6)),"")</f>
        <v>5268</v>
      </c>
      <c r="DH678" s="6" t="str">
        <f>+IFERROR(VLOOKUP(DF678,Auxiliar!$A:$C,2,0),"")</f>
        <v>MICHELOB</v>
      </c>
      <c r="DI678" s="7" t="str">
        <f>+IFERROR(VLOOKUP(DF678,Auxiliar!$A:$C,3,0),"")</f>
        <v>1b 7% | 3b 22% | 8b 27%</v>
      </c>
      <c r="DK678" s="1"/>
      <c r="DL678" s="1"/>
      <c r="DM678" s="6" t="str">
        <f>+IFERROR(VALUE(RIGHT(Tabla20[[#This Row],[B2B]],6)),"")</f>
        <v/>
      </c>
      <c r="DN678" s="6" t="str">
        <f>+IFERROR(VLOOKUP(DL678,Auxiliar!$A:$C,2,0),"")</f>
        <v/>
      </c>
      <c r="DO678" s="7" t="str">
        <f>+IFERROR(VLOOKUP(DL678,Auxiliar!$A:$C,3,0),"")</f>
        <v/>
      </c>
      <c r="DQ678" s="1">
        <v>5267</v>
      </c>
      <c r="DR678" s="12" t="s">
        <v>24</v>
      </c>
      <c r="DS678" s="6">
        <f>+IFERROR(VALUE(RIGHT(Tabla21[[#This Row],[B2B]],6)),"")</f>
        <v>5267</v>
      </c>
      <c r="DT678" s="6" t="str">
        <f>+IFERROR(VLOOKUP(DR678,Auxiliar!$A:$C,2,0),"")</f>
        <v>CORONA PORRON</v>
      </c>
      <c r="DU678" s="7" t="str">
        <f>+IFERROR(VLOOKUP(DR678,Auxiliar!$A:$C,3,0),"")</f>
        <v>1b 5% | 20b 0%</v>
      </c>
      <c r="DW678" s="1">
        <v>3072</v>
      </c>
      <c r="DX678" s="12" t="s">
        <v>43</v>
      </c>
      <c r="DY678" s="6">
        <f>+IFERROR(VALUE(RIGHT(Tabla22[[#This Row],[B2B]],6)),"")</f>
        <v>3072</v>
      </c>
      <c r="DZ678" s="6" t="str">
        <f>+IFERROR(VLOOKUP(DX678,Auxiliar!$A:$C,2,0),"")</f>
        <v xml:space="preserve">VALUE LATA </v>
      </c>
      <c r="EA678" s="7" t="str">
        <f>+IFERROR(VLOOKUP(DX678,Auxiliar!$A:$C,3,0),"")</f>
        <v>1b 15% | 100b 18%</v>
      </c>
      <c r="EC678" s="1">
        <v>3030</v>
      </c>
      <c r="ED678" s="12" t="s">
        <v>47</v>
      </c>
      <c r="EE678" s="6">
        <f>+IFERROR(VALUE(RIGHT(Tabla23[[#This Row],[B2B]],6)),"")</f>
        <v>3030</v>
      </c>
      <c r="EF678" s="6" t="str">
        <f>+IFERROR(VLOOKUP(ED678,Auxiliar!$A:$C,2,0),"")</f>
        <v>VALUE LATON</v>
      </c>
      <c r="EG678" s="7" t="str">
        <f>+IFERROR(VLOOKUP(ED678,Auxiliar!$A:$C,3,0),"")</f>
        <v>1b 10% | 5b 15% | 192b 0%</v>
      </c>
      <c r="EI678" s="1"/>
      <c r="EJ678" s="12"/>
      <c r="EK678" s="6" t="str">
        <f>+IFERROR(VALUE(RIGHT(Tabla24[[#This Row],[B2B]],6)),"")</f>
        <v/>
      </c>
      <c r="EL678" s="6" t="str">
        <f>+IFERROR(VLOOKUP(EJ678,Auxiliar!$A:$C,2,0),"")</f>
        <v/>
      </c>
      <c r="EM678" s="7" t="str">
        <f>+IFERROR(VLOOKUP(EJ678,Auxiliar!$A:$C,3,0),"")</f>
        <v/>
      </c>
      <c r="EO678" s="1"/>
      <c r="EP678" s="12"/>
      <c r="EQ678" s="6" t="str">
        <f>+IFERROR(VALUE(RIGHT(Tabla25[[#This Row],[B2B]],6)),"")</f>
        <v/>
      </c>
      <c r="ER678" s="6" t="str">
        <f>+IFERROR(VLOOKUP(EP678,Auxiliar!$A:$C,2,0),"")</f>
        <v/>
      </c>
      <c r="ES678" s="7" t="str">
        <f>+IFERROR(VLOOKUP(EP678,Auxiliar!$A:$C,3,0),"")</f>
        <v/>
      </c>
      <c r="EU678" s="1"/>
      <c r="EV678" s="12"/>
      <c r="EW678" s="6" t="str">
        <f>+IFERROR(VALUE(RIGHT(Tabla26[[#This Row],[B2B]],6)),"")</f>
        <v/>
      </c>
      <c r="EX678" s="6" t="str">
        <f>+IFERROR(VLOOKUP(EV678,Auxiliar!$A:$C,2,0),"")</f>
        <v/>
      </c>
      <c r="EY678" s="7" t="str">
        <f>+IFERROR(VLOOKUP(EV678,Auxiliar!$A:$C,3,0),"")</f>
        <v/>
      </c>
      <c r="EZ678" s="1"/>
      <c r="FA678" s="12"/>
      <c r="FB678" s="6" t="str">
        <f>+IFERROR(VALUE(RIGHT(Tabla27[[#This Row],[B2B]],6)),"")</f>
        <v/>
      </c>
      <c r="FC678" s="6" t="str">
        <f>+IFERROR(VLOOKUP(FA678,Auxiliar!$A:$C,2,0),"")</f>
        <v/>
      </c>
      <c r="FD678" s="7" t="str">
        <f>+IFERROR(VLOOKUP(FA678,Auxiliar!$A:$C,3,0),"")</f>
        <v/>
      </c>
      <c r="FE678" s="1"/>
      <c r="FF678" s="12"/>
      <c r="FG678" s="6" t="str">
        <f>+IFERROR(VALUE(RIGHT(Tabla28[[#This Row],[B2B]],6)),"")</f>
        <v/>
      </c>
      <c r="FH678" s="6" t="str">
        <f>+IFERROR(VLOOKUP(FF678,Auxiliar!$A:$C,2,0),"")</f>
        <v/>
      </c>
      <c r="FI678" s="7" t="str">
        <f>+IFERROR(VLOOKUP(FF678,Auxiliar!$A:$C,3,0),"")</f>
        <v/>
      </c>
      <c r="FJ678" s="1"/>
      <c r="FK678" s="12"/>
      <c r="FL678" s="6" t="str">
        <f>+IFERROR(VALUE(RIGHT(Tabla29[[#This Row],[B2B]],6)),"")</f>
        <v/>
      </c>
      <c r="FM678" s="6" t="str">
        <f>+IFERROR(VLOOKUP(FK678,Auxiliar!$A:$C,2,0),"")</f>
        <v/>
      </c>
      <c r="FN678" s="7" t="str">
        <f>+IFERROR(VLOOKUP(FK678,Auxiliar!$A:$C,3,0),"")</f>
        <v/>
      </c>
      <c r="FO678" s="1"/>
      <c r="FP678" s="12"/>
      <c r="FQ678" s="6" t="str">
        <f>+IFERROR(VALUE(RIGHT(Tabla30[[#This Row],[B2B]],6)),"")</f>
        <v/>
      </c>
      <c r="FR678" s="6" t="str">
        <f>+IFERROR(VLOOKUP(FP678,Auxiliar!$A:$C,2,0),"")</f>
        <v/>
      </c>
      <c r="FS678" s="7"/>
      <c r="FT678" s="1"/>
      <c r="FU678" s="12"/>
      <c r="FV678" s="6" t="str">
        <f>+IFERROR(VALUE(RIGHT(Tabla31[[#This Row],[B2B]],6)),"")</f>
        <v/>
      </c>
      <c r="FW678" s="6" t="str">
        <f>+IFERROR(VLOOKUP(FU678,Auxiliar!$A:$C,2,0),"")</f>
        <v/>
      </c>
      <c r="FX678" s="7" t="str">
        <f>+IFERROR(VLOOKUP(FU678,Auxiliar!$A:$C,3,0),"")</f>
        <v/>
      </c>
      <c r="FY678" s="1"/>
      <c r="FZ678" s="12"/>
      <c r="GA678" s="6" t="str">
        <f>+IFERROR(VALUE(RIGHT(Tabla32[[#This Row],[B2B]],6)),"")</f>
        <v/>
      </c>
      <c r="GB678" s="6" t="str">
        <f>+IFERROR(VLOOKUP(FZ678,Auxiliar!$A:$C,2,0),"")</f>
        <v/>
      </c>
      <c r="GC678" s="7" t="str">
        <f>+IFERROR(VLOOKUP(FZ678,Auxiliar!$A:$C,3,0),"")</f>
        <v/>
      </c>
      <c r="GD678" s="1"/>
      <c r="GE678" s="12"/>
      <c r="GF678" s="6" t="str">
        <f>+IFERROR(VALUE(RIGHT(Tabla33[[#This Row],[B2B]],6)),"")</f>
        <v/>
      </c>
      <c r="GG678" s="6" t="str">
        <f>+IFERROR(VLOOKUP(GE678,Auxiliar!$A:$C,2,0),"")</f>
        <v/>
      </c>
      <c r="GH678" s="7" t="str">
        <f>+IFERROR(VLOOKUP(GE678,Auxiliar!$A:$C,3,0),"")</f>
        <v/>
      </c>
    </row>
    <row r="679" spans="1:190" x14ac:dyDescent="0.25">
      <c r="A679" s="1"/>
      <c r="B679" s="1"/>
      <c r="C679" t="str">
        <f>+IFERROR(VLOOKUP(B679,Auxiliar!$A:$C,2,0),"")</f>
        <v/>
      </c>
      <c r="D679" s="5" t="str">
        <f>+IFERROR(VLOOKUP(B679,Auxiliar!$A:$C,3,0),"")</f>
        <v/>
      </c>
      <c r="S679" s="1">
        <v>6571</v>
      </c>
      <c r="T679" s="1" t="s">
        <v>9</v>
      </c>
      <c r="U679" s="6">
        <f>+IFERROR(VALUE(RIGHT(Tabla4[[#This Row],[B2B]],6)),"")</f>
        <v>6571</v>
      </c>
      <c r="V679" s="6" t="str">
        <f>+IFERROR(VLOOKUP(T679,Auxiliar!$A:$C,2,0),"")</f>
        <v>CORE</v>
      </c>
      <c r="W679" s="7" t="str">
        <f>+IFERROR(VLOOKUP(T679,Auxiliar!$A:$C,3,0),"")</f>
        <v>0b 1% | 2b 5% | 4b 6%</v>
      </c>
      <c r="AK679" s="1">
        <v>6303</v>
      </c>
      <c r="AL679" s="1" t="s">
        <v>30</v>
      </c>
      <c r="AM679" s="6">
        <f>+IFERROR(VALUE(RIGHT(Tabla7[[#This Row],[B2B]],6)),"")</f>
        <v>6303</v>
      </c>
      <c r="AN679" s="6" t="str">
        <f>+IFERROR(VLOOKUP(AL679,Auxiliar!$A:$C,2,0),"")</f>
        <v>LATONES</v>
      </c>
      <c r="AO679" s="7" t="str">
        <f>+IFERROR(VLOOKUP(AL679,Auxiliar!$A:$C,3,0),"")</f>
        <v>1b 4% | 5b 7% | 97b 0%</v>
      </c>
      <c r="AW679" s="1"/>
      <c r="AX679" s="1" t="s">
        <v>32</v>
      </c>
      <c r="AY679" s="6" t="str">
        <f>+IFERROR(VALUE(RIGHT(Tabla9[[#This Row],[B2B]],6)),"")</f>
        <v/>
      </c>
      <c r="AZ679" s="6" t="str">
        <f>+IFERROR(VLOOKUP(AX679,Auxiliar!$A:$C,2,0),"")</f>
        <v>LATONES</v>
      </c>
      <c r="BA679" s="7" t="str">
        <f>+IFERROR(VLOOKUP(AX679,Auxiliar!$A:$C,3,0),"")</f>
        <v>2b 3% | 4b 4% | 6b 5% | 10b 8%  | 385b 0%</v>
      </c>
      <c r="BI679" s="1"/>
      <c r="BJ679" s="1"/>
      <c r="BK679" s="6" t="str">
        <f>+IFERROR(VALUE(RIGHT(Tabla11[[#This Row],[B2B]],6)),"")</f>
        <v/>
      </c>
      <c r="BL679" s="6" t="str">
        <f>+IFERROR(VLOOKUP(BJ679,Auxiliar!$A:$C,2,0),"")</f>
        <v/>
      </c>
      <c r="BM679" s="7" t="str">
        <f>+IFERROR(VLOOKUP(BJ679,Auxiliar!$A:$C,3,0),"")</f>
        <v/>
      </c>
      <c r="BO679" s="1">
        <v>11921</v>
      </c>
      <c r="BP679" s="1" t="s">
        <v>39</v>
      </c>
      <c r="BQ679" s="6">
        <f>+IFERROR(VALUE(RIGHT(Tabla12[[#This Row],[B2B]],6)),"")</f>
        <v>11921</v>
      </c>
      <c r="BR679" s="6" t="str">
        <f>+IFERROR(VLOOKUP(BP679,Auxiliar!$A:$C,2,0),"")</f>
        <v>VALUE LITRO</v>
      </c>
      <c r="BS679" s="7" t="str">
        <f>+IFERROR(VLOOKUP(BP679,Auxiliar!$A:$C,3,0),"")</f>
        <v>1b 12%</v>
      </c>
      <c r="CA679" s="1">
        <v>5330</v>
      </c>
      <c r="CB679" s="1" t="s">
        <v>35</v>
      </c>
      <c r="CC679" s="6">
        <f>+IFERROR(VALUE(RIGHT(Tabla14[[#This Row],[B2B]],6)),"")</f>
        <v>5330</v>
      </c>
      <c r="CD679" s="6" t="str">
        <f>+IFERROR(VLOOKUP(CB679,Auxiliar!$A:$C,2,0),"")</f>
        <v>Corona 710cc</v>
      </c>
      <c r="CE679" s="7" t="str">
        <f>+IFERROR(VLOOKUP(CB679,Auxiliar!$A:$C,3,0),"")</f>
        <v>1b 10% | 85b 0%</v>
      </c>
      <c r="CG679" s="1"/>
      <c r="CH679" s="1"/>
      <c r="CI679" s="6" t="str">
        <f>+IFERROR(VALUE(RIGHT(Tabla15[[#This Row],[B2B]],6)),"")</f>
        <v/>
      </c>
      <c r="CJ679" s="6" t="str">
        <f>+IFERROR(VLOOKUP(CH679,Auxiliar!$A:$C,2,0),"")</f>
        <v/>
      </c>
      <c r="CK679" s="7" t="str">
        <f>+IFERROR(VLOOKUP(CH679,Auxiliar!$A:$C,3,0),"")</f>
        <v/>
      </c>
      <c r="CM679" s="1">
        <v>5282</v>
      </c>
      <c r="CN679" s="1" t="s">
        <v>20</v>
      </c>
      <c r="CO679" s="6">
        <v>5282</v>
      </c>
      <c r="CP679" s="6" t="s">
        <v>20</v>
      </c>
      <c r="CQ679" s="7" t="s">
        <v>21</v>
      </c>
      <c r="CS679" s="1"/>
      <c r="CT679" s="1"/>
      <c r="CU679" s="6" t="str">
        <f>+IFERROR(VALUE(RIGHT(Tabla17[[#This Row],[B2B]],6)),"")</f>
        <v/>
      </c>
      <c r="CV679" s="6" t="str">
        <f>+IFERROR(VLOOKUP(CT679,Auxiliar!$A:$C,2,0),"")</f>
        <v/>
      </c>
      <c r="CW679" s="7" t="str">
        <f>+IFERROR(VLOOKUP(CT679,Auxiliar!$A:$C,3,0),"")</f>
        <v/>
      </c>
      <c r="CY679" s="1">
        <v>5282</v>
      </c>
      <c r="CZ679" s="1" t="s">
        <v>16</v>
      </c>
      <c r="DA679" s="6">
        <f>+IFERROR(VALUE(RIGHT(Tabla18[[#This Row],[B2B]],6)),"")</f>
        <v>5282</v>
      </c>
      <c r="DB679" s="6" t="str">
        <f>+IFERROR(VLOOKUP(CZ679,Auxiliar!$A:$C,2,0),"")</f>
        <v>PREMIUM</v>
      </c>
      <c r="DC679" s="7" t="str">
        <f>+IFERROR(VLOOKUP(CZ679,Auxiliar!$A:$C,3,0),"")</f>
        <v>0b 0% | 2b 2% | 5b 3,5% | 10b 5%</v>
      </c>
      <c r="DE679" s="1">
        <v>5282</v>
      </c>
      <c r="DF679" s="1" t="s">
        <v>19</v>
      </c>
      <c r="DG679" s="6">
        <f>+IFERROR(VALUE(RIGHT(Tabla19[[#This Row],[B2B]],6)),"")</f>
        <v>5282</v>
      </c>
      <c r="DH679" s="6" t="str">
        <f>+IFERROR(VLOOKUP(DF679,Auxiliar!$A:$C,2,0),"")</f>
        <v>MICHELOB</v>
      </c>
      <c r="DI679" s="7" t="str">
        <f>+IFERROR(VLOOKUP(DF679,Auxiliar!$A:$C,3,0),"")</f>
        <v>1b 7% | 3b 22% | 8b 27%</v>
      </c>
      <c r="DK679" s="1"/>
      <c r="DL679" s="1"/>
      <c r="DM679" s="6" t="str">
        <f>+IFERROR(VALUE(RIGHT(Tabla20[[#This Row],[B2B]],6)),"")</f>
        <v/>
      </c>
      <c r="DN679" s="6" t="str">
        <f>+IFERROR(VLOOKUP(DL679,Auxiliar!$A:$C,2,0),"")</f>
        <v/>
      </c>
      <c r="DO679" s="7" t="str">
        <f>+IFERROR(VLOOKUP(DL679,Auxiliar!$A:$C,3,0),"")</f>
        <v/>
      </c>
      <c r="DQ679" s="1">
        <v>5268</v>
      </c>
      <c r="DR679" s="12" t="s">
        <v>24</v>
      </c>
      <c r="DS679" s="6">
        <f>+IFERROR(VALUE(RIGHT(Tabla21[[#This Row],[B2B]],6)),"")</f>
        <v>5268</v>
      </c>
      <c r="DT679" s="6" t="str">
        <f>+IFERROR(VLOOKUP(DR679,Auxiliar!$A:$C,2,0),"")</f>
        <v>CORONA PORRON</v>
      </c>
      <c r="DU679" s="7" t="str">
        <f>+IFERROR(VLOOKUP(DR679,Auxiliar!$A:$C,3,0),"")</f>
        <v>1b 5% | 20b 0%</v>
      </c>
      <c r="DW679" s="1">
        <v>11927</v>
      </c>
      <c r="DX679" s="12" t="s">
        <v>43</v>
      </c>
      <c r="DY679" s="6">
        <f>+IFERROR(VALUE(RIGHT(Tabla22[[#This Row],[B2B]],6)),"")</f>
        <v>11927</v>
      </c>
      <c r="DZ679" s="6" t="str">
        <f>+IFERROR(VLOOKUP(DX679,Auxiliar!$A:$C,2,0),"")</f>
        <v xml:space="preserve">VALUE LATA </v>
      </c>
      <c r="EA679" s="7" t="str">
        <f>+IFERROR(VLOOKUP(DX679,Auxiliar!$A:$C,3,0),"")</f>
        <v>1b 15% | 100b 18%</v>
      </c>
      <c r="EC679" s="1">
        <v>3032</v>
      </c>
      <c r="ED679" s="12" t="s">
        <v>47</v>
      </c>
      <c r="EE679" s="6">
        <f>+IFERROR(VALUE(RIGHT(Tabla23[[#This Row],[B2B]],6)),"")</f>
        <v>3032</v>
      </c>
      <c r="EF679" s="6" t="str">
        <f>+IFERROR(VLOOKUP(ED679,Auxiliar!$A:$C,2,0),"")</f>
        <v>VALUE LATON</v>
      </c>
      <c r="EG679" s="7" t="str">
        <f>+IFERROR(VLOOKUP(ED679,Auxiliar!$A:$C,3,0),"")</f>
        <v>1b 10% | 5b 15% | 192b 0%</v>
      </c>
      <c r="EI679" s="1"/>
      <c r="EJ679" s="12"/>
      <c r="EK679" s="6" t="str">
        <f>+IFERROR(VALUE(RIGHT(Tabla24[[#This Row],[B2B]],6)),"")</f>
        <v/>
      </c>
      <c r="EL679" s="6" t="str">
        <f>+IFERROR(VLOOKUP(EJ679,Auxiliar!$A:$C,2,0),"")</f>
        <v/>
      </c>
      <c r="EM679" s="7" t="str">
        <f>+IFERROR(VLOOKUP(EJ679,Auxiliar!$A:$C,3,0),"")</f>
        <v/>
      </c>
      <c r="EO679" s="1"/>
      <c r="EP679" s="12"/>
      <c r="EQ679" s="6" t="str">
        <f>+IFERROR(VALUE(RIGHT(Tabla25[[#This Row],[B2B]],6)),"")</f>
        <v/>
      </c>
      <c r="ER679" s="6" t="str">
        <f>+IFERROR(VLOOKUP(EP679,Auxiliar!$A:$C,2,0),"")</f>
        <v/>
      </c>
      <c r="ES679" s="7" t="str">
        <f>+IFERROR(VLOOKUP(EP679,Auxiliar!$A:$C,3,0),"")</f>
        <v/>
      </c>
      <c r="EU679" s="1"/>
      <c r="EV679" s="12"/>
      <c r="EW679" s="6" t="str">
        <f>+IFERROR(VALUE(RIGHT(Tabla26[[#This Row],[B2B]],6)),"")</f>
        <v/>
      </c>
      <c r="EX679" s="6" t="str">
        <f>+IFERROR(VLOOKUP(EV679,Auxiliar!$A:$C,2,0),"")</f>
        <v/>
      </c>
      <c r="EY679" s="7" t="str">
        <f>+IFERROR(VLOOKUP(EV679,Auxiliar!$A:$C,3,0),"")</f>
        <v/>
      </c>
      <c r="EZ679" s="1"/>
      <c r="FA679" s="12"/>
      <c r="FB679" s="6" t="str">
        <f>+IFERROR(VALUE(RIGHT(Tabla27[[#This Row],[B2B]],6)),"")</f>
        <v/>
      </c>
      <c r="FC679" s="6" t="str">
        <f>+IFERROR(VLOOKUP(FA679,Auxiliar!$A:$C,2,0),"")</f>
        <v/>
      </c>
      <c r="FD679" s="7" t="str">
        <f>+IFERROR(VLOOKUP(FA679,Auxiliar!$A:$C,3,0),"")</f>
        <v/>
      </c>
      <c r="FE679" s="1"/>
      <c r="FF679" s="12"/>
      <c r="FG679" s="6" t="str">
        <f>+IFERROR(VALUE(RIGHT(Tabla28[[#This Row],[B2B]],6)),"")</f>
        <v/>
      </c>
      <c r="FH679" s="6" t="str">
        <f>+IFERROR(VLOOKUP(FF679,Auxiliar!$A:$C,2,0),"")</f>
        <v/>
      </c>
      <c r="FI679" s="7" t="str">
        <f>+IFERROR(VLOOKUP(FF679,Auxiliar!$A:$C,3,0),"")</f>
        <v/>
      </c>
      <c r="FJ679" s="1"/>
      <c r="FK679" s="12"/>
      <c r="FL679" s="6" t="str">
        <f>+IFERROR(VALUE(RIGHT(Tabla29[[#This Row],[B2B]],6)),"")</f>
        <v/>
      </c>
      <c r="FM679" s="6" t="str">
        <f>+IFERROR(VLOOKUP(FK679,Auxiliar!$A:$C,2,0),"")</f>
        <v/>
      </c>
      <c r="FN679" s="7" t="str">
        <f>+IFERROR(VLOOKUP(FK679,Auxiliar!$A:$C,3,0),"")</f>
        <v/>
      </c>
      <c r="FO679" s="1"/>
      <c r="FP679" s="12"/>
      <c r="FQ679" s="6" t="str">
        <f>+IFERROR(VALUE(RIGHT(Tabla30[[#This Row],[B2B]],6)),"")</f>
        <v/>
      </c>
      <c r="FR679" s="6" t="str">
        <f>+IFERROR(VLOOKUP(FP679,Auxiliar!$A:$C,2,0),"")</f>
        <v/>
      </c>
      <c r="FS679" s="7"/>
      <c r="FT679" s="1"/>
      <c r="FU679" s="12"/>
      <c r="FV679" s="6" t="str">
        <f>+IFERROR(VALUE(RIGHT(Tabla31[[#This Row],[B2B]],6)),"")</f>
        <v/>
      </c>
      <c r="FW679" s="6" t="str">
        <f>+IFERROR(VLOOKUP(FU679,Auxiliar!$A:$C,2,0),"")</f>
        <v/>
      </c>
      <c r="FX679" s="7" t="str">
        <f>+IFERROR(VLOOKUP(FU679,Auxiliar!$A:$C,3,0),"")</f>
        <v/>
      </c>
      <c r="FY679" s="1"/>
      <c r="FZ679" s="12"/>
      <c r="GA679" s="6" t="str">
        <f>+IFERROR(VALUE(RIGHT(Tabla32[[#This Row],[B2B]],6)),"")</f>
        <v/>
      </c>
      <c r="GB679" s="6" t="str">
        <f>+IFERROR(VLOOKUP(FZ679,Auxiliar!$A:$C,2,0),"")</f>
        <v/>
      </c>
      <c r="GC679" s="7" t="str">
        <f>+IFERROR(VLOOKUP(FZ679,Auxiliar!$A:$C,3,0),"")</f>
        <v/>
      </c>
      <c r="GD679" s="1"/>
      <c r="GE679" s="12"/>
      <c r="GF679" s="6" t="str">
        <f>+IFERROR(VALUE(RIGHT(Tabla33[[#This Row],[B2B]],6)),"")</f>
        <v/>
      </c>
      <c r="GG679" s="6" t="str">
        <f>+IFERROR(VLOOKUP(GE679,Auxiliar!$A:$C,2,0),"")</f>
        <v/>
      </c>
      <c r="GH679" s="7" t="str">
        <f>+IFERROR(VLOOKUP(GE679,Auxiliar!$A:$C,3,0),"")</f>
        <v/>
      </c>
    </row>
    <row r="680" spans="1:190" x14ac:dyDescent="0.25">
      <c r="A680" s="1"/>
      <c r="B680" s="1"/>
      <c r="C680" t="str">
        <f>+IFERROR(VLOOKUP(B680,Auxiliar!$A:$C,2,0),"")</f>
        <v/>
      </c>
      <c r="D680" s="5" t="str">
        <f>+IFERROR(VLOOKUP(B680,Auxiliar!$A:$C,3,0),"")</f>
        <v/>
      </c>
      <c r="S680" s="1">
        <v>6578</v>
      </c>
      <c r="T680" s="1" t="s">
        <v>9</v>
      </c>
      <c r="U680" s="6">
        <f>+IFERROR(VALUE(RIGHT(Tabla4[[#This Row],[B2B]],6)),"")</f>
        <v>6578</v>
      </c>
      <c r="V680" s="6" t="str">
        <f>+IFERROR(VLOOKUP(T680,Auxiliar!$A:$C,2,0),"")</f>
        <v>CORE</v>
      </c>
      <c r="W680" s="7" t="str">
        <f>+IFERROR(VLOOKUP(T680,Auxiliar!$A:$C,3,0),"")</f>
        <v>0b 1% | 2b 5% | 4b 6%</v>
      </c>
      <c r="AK680" s="1">
        <v>6304</v>
      </c>
      <c r="AL680" s="1" t="s">
        <v>30</v>
      </c>
      <c r="AM680" s="6">
        <f>+IFERROR(VALUE(RIGHT(Tabla7[[#This Row],[B2B]],6)),"")</f>
        <v>6304</v>
      </c>
      <c r="AN680" s="6" t="str">
        <f>+IFERROR(VLOOKUP(AL680,Auxiliar!$A:$C,2,0),"")</f>
        <v>LATONES</v>
      </c>
      <c r="AO680" s="7" t="str">
        <f>+IFERROR(VLOOKUP(AL680,Auxiliar!$A:$C,3,0),"")</f>
        <v>1b 4% | 5b 7% | 97b 0%</v>
      </c>
      <c r="AW680" s="1"/>
      <c r="AX680" s="1" t="s">
        <v>32</v>
      </c>
      <c r="AY680" s="6" t="str">
        <f>+IFERROR(VALUE(RIGHT(Tabla9[[#This Row],[B2B]],6)),"")</f>
        <v/>
      </c>
      <c r="AZ680" s="6" t="str">
        <f>+IFERROR(VLOOKUP(AX680,Auxiliar!$A:$C,2,0),"")</f>
        <v>LATONES</v>
      </c>
      <c r="BA680" s="7" t="str">
        <f>+IFERROR(VLOOKUP(AX680,Auxiliar!$A:$C,3,0),"")</f>
        <v>2b 3% | 4b 4% | 6b 5% | 10b 8%  | 385b 0%</v>
      </c>
      <c r="BI680" s="1"/>
      <c r="BJ680" s="1"/>
      <c r="BK680" s="6" t="str">
        <f>+IFERROR(VALUE(RIGHT(Tabla11[[#This Row],[B2B]],6)),"")</f>
        <v/>
      </c>
      <c r="BL680" s="6" t="str">
        <f>+IFERROR(VLOOKUP(BJ680,Auxiliar!$A:$C,2,0),"")</f>
        <v/>
      </c>
      <c r="BM680" s="7" t="str">
        <f>+IFERROR(VLOOKUP(BJ680,Auxiliar!$A:$C,3,0),"")</f>
        <v/>
      </c>
      <c r="BO680" s="1">
        <v>11922</v>
      </c>
      <c r="BP680" s="1" t="s">
        <v>39</v>
      </c>
      <c r="BQ680" s="6">
        <f>+IFERROR(VALUE(RIGHT(Tabla12[[#This Row],[B2B]],6)),"")</f>
        <v>11922</v>
      </c>
      <c r="BR680" s="6" t="str">
        <f>+IFERROR(VLOOKUP(BP680,Auxiliar!$A:$C,2,0),"")</f>
        <v>VALUE LITRO</v>
      </c>
      <c r="BS680" s="7" t="str">
        <f>+IFERROR(VLOOKUP(BP680,Auxiliar!$A:$C,3,0),"")</f>
        <v>1b 12%</v>
      </c>
      <c r="CA680" s="1">
        <v>5348</v>
      </c>
      <c r="CB680" s="1" t="s">
        <v>35</v>
      </c>
      <c r="CC680" s="6">
        <f>+IFERROR(VALUE(RIGHT(Tabla14[[#This Row],[B2B]],6)),"")</f>
        <v>5348</v>
      </c>
      <c r="CD680" s="6" t="str">
        <f>+IFERROR(VLOOKUP(CB680,Auxiliar!$A:$C,2,0),"")</f>
        <v>Corona 710cc</v>
      </c>
      <c r="CE680" s="7" t="str">
        <f>+IFERROR(VLOOKUP(CB680,Auxiliar!$A:$C,3,0),"")</f>
        <v>1b 10% | 85b 0%</v>
      </c>
      <c r="CG680" s="1"/>
      <c r="CH680" s="1"/>
      <c r="CI680" s="6" t="str">
        <f>+IFERROR(VALUE(RIGHT(Tabla15[[#This Row],[B2B]],6)),"")</f>
        <v/>
      </c>
      <c r="CJ680" s="6" t="str">
        <f>+IFERROR(VLOOKUP(CH680,Auxiliar!$A:$C,2,0),"")</f>
        <v/>
      </c>
      <c r="CK680" s="7" t="str">
        <f>+IFERROR(VLOOKUP(CH680,Auxiliar!$A:$C,3,0),"")</f>
        <v/>
      </c>
      <c r="CM680" s="1">
        <v>5304</v>
      </c>
      <c r="CN680" s="1" t="s">
        <v>20</v>
      </c>
      <c r="CO680" s="6">
        <v>5304</v>
      </c>
      <c r="CP680" s="6" t="s">
        <v>20</v>
      </c>
      <c r="CQ680" s="7" t="s">
        <v>21</v>
      </c>
      <c r="CS680" s="1"/>
      <c r="CT680" s="1"/>
      <c r="CU680" s="6" t="str">
        <f>+IFERROR(VALUE(RIGHT(Tabla17[[#This Row],[B2B]],6)),"")</f>
        <v/>
      </c>
      <c r="CV680" s="6" t="str">
        <f>+IFERROR(VLOOKUP(CT680,Auxiliar!$A:$C,2,0),"")</f>
        <v/>
      </c>
      <c r="CW680" s="7" t="str">
        <f>+IFERROR(VLOOKUP(CT680,Auxiliar!$A:$C,3,0),"")</f>
        <v/>
      </c>
      <c r="CY680" s="1">
        <v>5304</v>
      </c>
      <c r="CZ680" s="1" t="s">
        <v>16</v>
      </c>
      <c r="DA680" s="6">
        <f>+IFERROR(VALUE(RIGHT(Tabla18[[#This Row],[B2B]],6)),"")</f>
        <v>5304</v>
      </c>
      <c r="DB680" s="6" t="str">
        <f>+IFERROR(VLOOKUP(CZ680,Auxiliar!$A:$C,2,0),"")</f>
        <v>PREMIUM</v>
      </c>
      <c r="DC680" s="7" t="str">
        <f>+IFERROR(VLOOKUP(CZ680,Auxiliar!$A:$C,3,0),"")</f>
        <v>0b 0% | 2b 2% | 5b 3,5% | 10b 5%</v>
      </c>
      <c r="DE680" s="1">
        <v>5304</v>
      </c>
      <c r="DF680" s="1" t="s">
        <v>19</v>
      </c>
      <c r="DG680" s="6">
        <f>+IFERROR(VALUE(RIGHT(Tabla19[[#This Row],[B2B]],6)),"")</f>
        <v>5304</v>
      </c>
      <c r="DH680" s="6" t="str">
        <f>+IFERROR(VLOOKUP(DF680,Auxiliar!$A:$C,2,0),"")</f>
        <v>MICHELOB</v>
      </c>
      <c r="DI680" s="7" t="str">
        <f>+IFERROR(VLOOKUP(DF680,Auxiliar!$A:$C,3,0),"")</f>
        <v>1b 7% | 3b 22% | 8b 27%</v>
      </c>
      <c r="DK680" s="1"/>
      <c r="DL680" s="1"/>
      <c r="DM680" s="6" t="str">
        <f>+IFERROR(VALUE(RIGHT(Tabla20[[#This Row],[B2B]],6)),"")</f>
        <v/>
      </c>
      <c r="DN680" s="6" t="str">
        <f>+IFERROR(VLOOKUP(DL680,Auxiliar!$A:$C,2,0),"")</f>
        <v/>
      </c>
      <c r="DO680" s="7" t="str">
        <f>+IFERROR(VLOOKUP(DL680,Auxiliar!$A:$C,3,0),"")</f>
        <v/>
      </c>
      <c r="DQ680" s="1">
        <v>5282</v>
      </c>
      <c r="DR680" s="12" t="s">
        <v>24</v>
      </c>
      <c r="DS680" s="6">
        <f>+IFERROR(VALUE(RIGHT(Tabla21[[#This Row],[B2B]],6)),"")</f>
        <v>5282</v>
      </c>
      <c r="DT680" s="6" t="str">
        <f>+IFERROR(VLOOKUP(DR680,Auxiliar!$A:$C,2,0),"")</f>
        <v>CORONA PORRON</v>
      </c>
      <c r="DU680" s="7" t="str">
        <f>+IFERROR(VLOOKUP(DR680,Auxiliar!$A:$C,3,0),"")</f>
        <v>1b 5% | 20b 0%</v>
      </c>
      <c r="DW680" s="1">
        <v>3084</v>
      </c>
      <c r="DX680" s="12" t="s">
        <v>43</v>
      </c>
      <c r="DY680" s="6">
        <f>+IFERROR(VALUE(RIGHT(Tabla22[[#This Row],[B2B]],6)),"")</f>
        <v>3084</v>
      </c>
      <c r="DZ680" s="6" t="str">
        <f>+IFERROR(VLOOKUP(DX680,Auxiliar!$A:$C,2,0),"")</f>
        <v xml:space="preserve">VALUE LATA </v>
      </c>
      <c r="EA680" s="7" t="str">
        <f>+IFERROR(VLOOKUP(DX680,Auxiliar!$A:$C,3,0),"")</f>
        <v>1b 15% | 100b 18%</v>
      </c>
      <c r="EC680" s="1">
        <v>11921</v>
      </c>
      <c r="ED680" s="12" t="s">
        <v>47</v>
      </c>
      <c r="EE680" s="6">
        <f>+IFERROR(VALUE(RIGHT(Tabla23[[#This Row],[B2B]],6)),"")</f>
        <v>11921</v>
      </c>
      <c r="EF680" s="6" t="str">
        <f>+IFERROR(VLOOKUP(ED680,Auxiliar!$A:$C,2,0),"")</f>
        <v>VALUE LATON</v>
      </c>
      <c r="EG680" s="7" t="str">
        <f>+IFERROR(VLOOKUP(ED680,Auxiliar!$A:$C,3,0),"")</f>
        <v>1b 10% | 5b 15% | 192b 0%</v>
      </c>
      <c r="EI680" s="1"/>
      <c r="EJ680" s="12"/>
      <c r="EK680" s="6" t="str">
        <f>+IFERROR(VALUE(RIGHT(Tabla24[[#This Row],[B2B]],6)),"")</f>
        <v/>
      </c>
      <c r="EL680" s="6" t="str">
        <f>+IFERROR(VLOOKUP(EJ680,Auxiliar!$A:$C,2,0),"")</f>
        <v/>
      </c>
      <c r="EM680" s="7" t="str">
        <f>+IFERROR(VLOOKUP(EJ680,Auxiliar!$A:$C,3,0),"")</f>
        <v/>
      </c>
      <c r="EO680" s="1"/>
      <c r="EP680" s="12"/>
      <c r="EQ680" s="6" t="str">
        <f>+IFERROR(VALUE(RIGHT(Tabla25[[#This Row],[B2B]],6)),"")</f>
        <v/>
      </c>
      <c r="ER680" s="6" t="str">
        <f>+IFERROR(VLOOKUP(EP680,Auxiliar!$A:$C,2,0),"")</f>
        <v/>
      </c>
      <c r="ES680" s="7" t="str">
        <f>+IFERROR(VLOOKUP(EP680,Auxiliar!$A:$C,3,0),"")</f>
        <v/>
      </c>
      <c r="EU680" s="1"/>
      <c r="EV680" s="12"/>
      <c r="EW680" s="6" t="str">
        <f>+IFERROR(VALUE(RIGHT(Tabla26[[#This Row],[B2B]],6)),"")</f>
        <v/>
      </c>
      <c r="EX680" s="6" t="str">
        <f>+IFERROR(VLOOKUP(EV680,Auxiliar!$A:$C,2,0),"")</f>
        <v/>
      </c>
      <c r="EY680" s="7" t="str">
        <f>+IFERROR(VLOOKUP(EV680,Auxiliar!$A:$C,3,0),"")</f>
        <v/>
      </c>
      <c r="EZ680" s="1"/>
      <c r="FA680" s="12"/>
      <c r="FB680" s="6" t="str">
        <f>+IFERROR(VALUE(RIGHT(Tabla27[[#This Row],[B2B]],6)),"")</f>
        <v/>
      </c>
      <c r="FC680" s="6" t="str">
        <f>+IFERROR(VLOOKUP(FA680,Auxiliar!$A:$C,2,0),"")</f>
        <v/>
      </c>
      <c r="FD680" s="7" t="str">
        <f>+IFERROR(VLOOKUP(FA680,Auxiliar!$A:$C,3,0),"")</f>
        <v/>
      </c>
      <c r="FE680" s="1"/>
      <c r="FF680" s="12"/>
      <c r="FG680" s="6" t="str">
        <f>+IFERROR(VALUE(RIGHT(Tabla28[[#This Row],[B2B]],6)),"")</f>
        <v/>
      </c>
      <c r="FH680" s="6" t="str">
        <f>+IFERROR(VLOOKUP(FF680,Auxiliar!$A:$C,2,0),"")</f>
        <v/>
      </c>
      <c r="FI680" s="7" t="str">
        <f>+IFERROR(VLOOKUP(FF680,Auxiliar!$A:$C,3,0),"")</f>
        <v/>
      </c>
      <c r="FJ680" s="1"/>
      <c r="FK680" s="12"/>
      <c r="FL680" s="6" t="str">
        <f>+IFERROR(VALUE(RIGHT(Tabla29[[#This Row],[B2B]],6)),"")</f>
        <v/>
      </c>
      <c r="FM680" s="6" t="str">
        <f>+IFERROR(VLOOKUP(FK680,Auxiliar!$A:$C,2,0),"")</f>
        <v/>
      </c>
      <c r="FN680" s="7" t="str">
        <f>+IFERROR(VLOOKUP(FK680,Auxiliar!$A:$C,3,0),"")</f>
        <v/>
      </c>
      <c r="FO680" s="1"/>
      <c r="FP680" s="12"/>
      <c r="FQ680" s="6" t="str">
        <f>+IFERROR(VALUE(RIGHT(Tabla30[[#This Row],[B2B]],6)),"")</f>
        <v/>
      </c>
      <c r="FR680" s="6" t="str">
        <f>+IFERROR(VLOOKUP(FP680,Auxiliar!$A:$C,2,0),"")</f>
        <v/>
      </c>
      <c r="FS680" s="7"/>
      <c r="FT680" s="1"/>
      <c r="FU680" s="12"/>
      <c r="FV680" s="6" t="str">
        <f>+IFERROR(VALUE(RIGHT(Tabla31[[#This Row],[B2B]],6)),"")</f>
        <v/>
      </c>
      <c r="FW680" s="6" t="str">
        <f>+IFERROR(VLOOKUP(FU680,Auxiliar!$A:$C,2,0),"")</f>
        <v/>
      </c>
      <c r="FX680" s="7" t="str">
        <f>+IFERROR(VLOOKUP(FU680,Auxiliar!$A:$C,3,0),"")</f>
        <v/>
      </c>
      <c r="FY680" s="1"/>
      <c r="FZ680" s="12"/>
      <c r="GA680" s="6" t="str">
        <f>+IFERROR(VALUE(RIGHT(Tabla32[[#This Row],[B2B]],6)),"")</f>
        <v/>
      </c>
      <c r="GB680" s="6" t="str">
        <f>+IFERROR(VLOOKUP(FZ680,Auxiliar!$A:$C,2,0),"")</f>
        <v/>
      </c>
      <c r="GC680" s="7" t="str">
        <f>+IFERROR(VLOOKUP(FZ680,Auxiliar!$A:$C,3,0),"")</f>
        <v/>
      </c>
      <c r="GD680" s="1"/>
      <c r="GE680" s="12"/>
      <c r="GF680" s="6" t="str">
        <f>+IFERROR(VALUE(RIGHT(Tabla33[[#This Row],[B2B]],6)),"")</f>
        <v/>
      </c>
      <c r="GG680" s="6" t="str">
        <f>+IFERROR(VLOOKUP(GE680,Auxiliar!$A:$C,2,0),"")</f>
        <v/>
      </c>
      <c r="GH680" s="7" t="str">
        <f>+IFERROR(VLOOKUP(GE680,Auxiliar!$A:$C,3,0),"")</f>
        <v/>
      </c>
    </row>
    <row r="681" spans="1:190" x14ac:dyDescent="0.25">
      <c r="A681" s="1"/>
      <c r="B681" s="1"/>
      <c r="C681" t="str">
        <f>+IFERROR(VLOOKUP(B681,Auxiliar!$A:$C,2,0),"")</f>
        <v/>
      </c>
      <c r="D681" s="5" t="str">
        <f>+IFERROR(VLOOKUP(B681,Auxiliar!$A:$C,3,0),"")</f>
        <v/>
      </c>
      <c r="S681" s="1">
        <v>6586</v>
      </c>
      <c r="T681" s="1" t="s">
        <v>9</v>
      </c>
      <c r="U681" s="6">
        <f>+IFERROR(VALUE(RIGHT(Tabla4[[#This Row],[B2B]],6)),"")</f>
        <v>6586</v>
      </c>
      <c r="V681" s="6" t="str">
        <f>+IFERROR(VLOOKUP(T681,Auxiliar!$A:$C,2,0),"")</f>
        <v>CORE</v>
      </c>
      <c r="W681" s="7" t="str">
        <f>+IFERROR(VLOOKUP(T681,Auxiliar!$A:$C,3,0),"")</f>
        <v>0b 1% | 2b 5% | 4b 6%</v>
      </c>
      <c r="AK681" s="1">
        <v>6309</v>
      </c>
      <c r="AL681" s="1" t="s">
        <v>30</v>
      </c>
      <c r="AM681" s="6">
        <f>+IFERROR(VALUE(RIGHT(Tabla7[[#This Row],[B2B]],6)),"")</f>
        <v>6309</v>
      </c>
      <c r="AN681" s="6" t="str">
        <f>+IFERROR(VLOOKUP(AL681,Auxiliar!$A:$C,2,0),"")</f>
        <v>LATONES</v>
      </c>
      <c r="AO681" s="7" t="str">
        <f>+IFERROR(VLOOKUP(AL681,Auxiliar!$A:$C,3,0),"")</f>
        <v>1b 4% | 5b 7% | 97b 0%</v>
      </c>
      <c r="AW681" s="1"/>
      <c r="AX681" s="1" t="s">
        <v>32</v>
      </c>
      <c r="AY681" s="6" t="str">
        <f>+IFERROR(VALUE(RIGHT(Tabla9[[#This Row],[B2B]],6)),"")</f>
        <v/>
      </c>
      <c r="AZ681" s="6" t="str">
        <f>+IFERROR(VLOOKUP(AX681,Auxiliar!$A:$C,2,0),"")</f>
        <v>LATONES</v>
      </c>
      <c r="BA681" s="7" t="str">
        <f>+IFERROR(VLOOKUP(AX681,Auxiliar!$A:$C,3,0),"")</f>
        <v>2b 3% | 4b 4% | 6b 5% | 10b 8%  | 385b 0%</v>
      </c>
      <c r="BI681" s="1"/>
      <c r="BJ681" s="1"/>
      <c r="BK681" s="6" t="str">
        <f>+IFERROR(VALUE(RIGHT(Tabla11[[#This Row],[B2B]],6)),"")</f>
        <v/>
      </c>
      <c r="BL681" s="6" t="str">
        <f>+IFERROR(VLOOKUP(BJ681,Auxiliar!$A:$C,2,0),"")</f>
        <v/>
      </c>
      <c r="BM681" s="7" t="str">
        <f>+IFERROR(VLOOKUP(BJ681,Auxiliar!$A:$C,3,0),"")</f>
        <v/>
      </c>
      <c r="BO681" s="1">
        <v>3046</v>
      </c>
      <c r="BP681" s="1" t="s">
        <v>39</v>
      </c>
      <c r="BQ681" s="6">
        <f>+IFERROR(VALUE(RIGHT(Tabla12[[#This Row],[B2B]],6)),"")</f>
        <v>3046</v>
      </c>
      <c r="BR681" s="6" t="str">
        <f>+IFERROR(VLOOKUP(BP681,Auxiliar!$A:$C,2,0),"")</f>
        <v>VALUE LITRO</v>
      </c>
      <c r="BS681" s="7" t="str">
        <f>+IFERROR(VLOOKUP(BP681,Auxiliar!$A:$C,3,0),"")</f>
        <v>1b 12%</v>
      </c>
      <c r="CA681" s="1">
        <v>5349</v>
      </c>
      <c r="CB681" s="1" t="s">
        <v>35</v>
      </c>
      <c r="CC681" s="6">
        <f>+IFERROR(VALUE(RIGHT(Tabla14[[#This Row],[B2B]],6)),"")</f>
        <v>5349</v>
      </c>
      <c r="CD681" s="6" t="str">
        <f>+IFERROR(VLOOKUP(CB681,Auxiliar!$A:$C,2,0),"")</f>
        <v>Corona 710cc</v>
      </c>
      <c r="CE681" s="7" t="str">
        <f>+IFERROR(VLOOKUP(CB681,Auxiliar!$A:$C,3,0),"")</f>
        <v>1b 10% | 85b 0%</v>
      </c>
      <c r="CG681" s="1"/>
      <c r="CH681" s="1"/>
      <c r="CI681" s="6" t="str">
        <f>+IFERROR(VALUE(RIGHT(Tabla15[[#This Row],[B2B]],6)),"")</f>
        <v/>
      </c>
      <c r="CJ681" s="6" t="str">
        <f>+IFERROR(VLOOKUP(CH681,Auxiliar!$A:$C,2,0),"")</f>
        <v/>
      </c>
      <c r="CK681" s="7" t="str">
        <f>+IFERROR(VLOOKUP(CH681,Auxiliar!$A:$C,3,0),"")</f>
        <v/>
      </c>
      <c r="CM681" s="1">
        <v>5305</v>
      </c>
      <c r="CN681" s="1" t="s">
        <v>20</v>
      </c>
      <c r="CO681" s="6">
        <v>5305</v>
      </c>
      <c r="CP681" s="6" t="s">
        <v>20</v>
      </c>
      <c r="CQ681" s="7" t="s">
        <v>21</v>
      </c>
      <c r="CS681" s="1"/>
      <c r="CT681" s="1"/>
      <c r="CU681" s="6" t="str">
        <f>+IFERROR(VALUE(RIGHT(Tabla17[[#This Row],[B2B]],6)),"")</f>
        <v/>
      </c>
      <c r="CV681" s="6" t="str">
        <f>+IFERROR(VLOOKUP(CT681,Auxiliar!$A:$C,2,0),"")</f>
        <v/>
      </c>
      <c r="CW681" s="7" t="str">
        <f>+IFERROR(VLOOKUP(CT681,Auxiliar!$A:$C,3,0),"")</f>
        <v/>
      </c>
      <c r="CY681" s="1">
        <v>5305</v>
      </c>
      <c r="CZ681" s="1" t="s">
        <v>16</v>
      </c>
      <c r="DA681" s="6">
        <f>+IFERROR(VALUE(RIGHT(Tabla18[[#This Row],[B2B]],6)),"")</f>
        <v>5305</v>
      </c>
      <c r="DB681" s="6" t="str">
        <f>+IFERROR(VLOOKUP(CZ681,Auxiliar!$A:$C,2,0),"")</f>
        <v>PREMIUM</v>
      </c>
      <c r="DC681" s="7" t="str">
        <f>+IFERROR(VLOOKUP(CZ681,Auxiliar!$A:$C,3,0),"")</f>
        <v>0b 0% | 2b 2% | 5b 3,5% | 10b 5%</v>
      </c>
      <c r="DE681" s="1">
        <v>5305</v>
      </c>
      <c r="DF681" s="1" t="s">
        <v>19</v>
      </c>
      <c r="DG681" s="6">
        <f>+IFERROR(VALUE(RIGHT(Tabla19[[#This Row],[B2B]],6)),"")</f>
        <v>5305</v>
      </c>
      <c r="DH681" s="6" t="str">
        <f>+IFERROR(VLOOKUP(DF681,Auxiliar!$A:$C,2,0),"")</f>
        <v>MICHELOB</v>
      </c>
      <c r="DI681" s="7" t="str">
        <f>+IFERROR(VLOOKUP(DF681,Auxiliar!$A:$C,3,0),"")</f>
        <v>1b 7% | 3b 22% | 8b 27%</v>
      </c>
      <c r="DK681" s="1"/>
      <c r="DL681" s="1"/>
      <c r="DM681" s="6" t="str">
        <f>+IFERROR(VALUE(RIGHT(Tabla20[[#This Row],[B2B]],6)),"")</f>
        <v/>
      </c>
      <c r="DN681" s="6" t="str">
        <f>+IFERROR(VLOOKUP(DL681,Auxiliar!$A:$C,2,0),"")</f>
        <v/>
      </c>
      <c r="DO681" s="7" t="str">
        <f>+IFERROR(VLOOKUP(DL681,Auxiliar!$A:$C,3,0),"")</f>
        <v/>
      </c>
      <c r="DQ681" s="1">
        <v>5304</v>
      </c>
      <c r="DR681" s="12" t="s">
        <v>24</v>
      </c>
      <c r="DS681" s="6">
        <f>+IFERROR(VALUE(RIGHT(Tabla21[[#This Row],[B2B]],6)),"")</f>
        <v>5304</v>
      </c>
      <c r="DT681" s="6" t="str">
        <f>+IFERROR(VLOOKUP(DR681,Auxiliar!$A:$C,2,0),"")</f>
        <v>CORONA PORRON</v>
      </c>
      <c r="DU681" s="7" t="str">
        <f>+IFERROR(VLOOKUP(DR681,Auxiliar!$A:$C,3,0),"")</f>
        <v>1b 5% | 20b 0%</v>
      </c>
      <c r="DW681" s="1">
        <v>11929</v>
      </c>
      <c r="DX681" s="12" t="s">
        <v>43</v>
      </c>
      <c r="DY681" s="6">
        <f>+IFERROR(VALUE(RIGHT(Tabla22[[#This Row],[B2B]],6)),"")</f>
        <v>11929</v>
      </c>
      <c r="DZ681" s="6" t="str">
        <f>+IFERROR(VLOOKUP(DX681,Auxiliar!$A:$C,2,0),"")</f>
        <v xml:space="preserve">VALUE LATA </v>
      </c>
      <c r="EA681" s="7" t="str">
        <f>+IFERROR(VLOOKUP(DX681,Auxiliar!$A:$C,3,0),"")</f>
        <v>1b 15% | 100b 18%</v>
      </c>
      <c r="EC681" s="1">
        <v>11922</v>
      </c>
      <c r="ED681" s="12" t="s">
        <v>47</v>
      </c>
      <c r="EE681" s="6">
        <f>+IFERROR(VALUE(RIGHT(Tabla23[[#This Row],[B2B]],6)),"")</f>
        <v>11922</v>
      </c>
      <c r="EF681" s="6" t="str">
        <f>+IFERROR(VLOOKUP(ED681,Auxiliar!$A:$C,2,0),"")</f>
        <v>VALUE LATON</v>
      </c>
      <c r="EG681" s="7" t="str">
        <f>+IFERROR(VLOOKUP(ED681,Auxiliar!$A:$C,3,0),"")</f>
        <v>1b 10% | 5b 15% | 192b 0%</v>
      </c>
      <c r="EI681" s="1"/>
      <c r="EJ681" s="12"/>
      <c r="EK681" s="6" t="str">
        <f>+IFERROR(VALUE(RIGHT(Tabla24[[#This Row],[B2B]],6)),"")</f>
        <v/>
      </c>
      <c r="EL681" s="6" t="str">
        <f>+IFERROR(VLOOKUP(EJ681,Auxiliar!$A:$C,2,0),"")</f>
        <v/>
      </c>
      <c r="EM681" s="7" t="str">
        <f>+IFERROR(VLOOKUP(EJ681,Auxiliar!$A:$C,3,0),"")</f>
        <v/>
      </c>
      <c r="EO681" s="1"/>
      <c r="EP681" s="12"/>
      <c r="EQ681" s="6" t="str">
        <f>+IFERROR(VALUE(RIGHT(Tabla25[[#This Row],[B2B]],6)),"")</f>
        <v/>
      </c>
      <c r="ER681" s="6" t="str">
        <f>+IFERROR(VLOOKUP(EP681,Auxiliar!$A:$C,2,0),"")</f>
        <v/>
      </c>
      <c r="ES681" s="7" t="str">
        <f>+IFERROR(VLOOKUP(EP681,Auxiliar!$A:$C,3,0),"")</f>
        <v/>
      </c>
      <c r="EU681" s="1"/>
      <c r="EV681" s="12"/>
      <c r="EW681" s="6" t="str">
        <f>+IFERROR(VALUE(RIGHT(Tabla26[[#This Row],[B2B]],6)),"")</f>
        <v/>
      </c>
      <c r="EX681" s="6" t="str">
        <f>+IFERROR(VLOOKUP(EV681,Auxiliar!$A:$C,2,0),"")</f>
        <v/>
      </c>
      <c r="EY681" s="7" t="str">
        <f>+IFERROR(VLOOKUP(EV681,Auxiliar!$A:$C,3,0),"")</f>
        <v/>
      </c>
      <c r="EZ681" s="1"/>
      <c r="FA681" s="12"/>
      <c r="FB681" s="6" t="str">
        <f>+IFERROR(VALUE(RIGHT(Tabla27[[#This Row],[B2B]],6)),"")</f>
        <v/>
      </c>
      <c r="FC681" s="6" t="str">
        <f>+IFERROR(VLOOKUP(FA681,Auxiliar!$A:$C,2,0),"")</f>
        <v/>
      </c>
      <c r="FD681" s="7" t="str">
        <f>+IFERROR(VLOOKUP(FA681,Auxiliar!$A:$C,3,0),"")</f>
        <v/>
      </c>
      <c r="FE681" s="1"/>
      <c r="FF681" s="12"/>
      <c r="FG681" s="6" t="str">
        <f>+IFERROR(VALUE(RIGHT(Tabla28[[#This Row],[B2B]],6)),"")</f>
        <v/>
      </c>
      <c r="FH681" s="6" t="str">
        <f>+IFERROR(VLOOKUP(FF681,Auxiliar!$A:$C,2,0),"")</f>
        <v/>
      </c>
      <c r="FI681" s="7" t="str">
        <f>+IFERROR(VLOOKUP(FF681,Auxiliar!$A:$C,3,0),"")</f>
        <v/>
      </c>
      <c r="FJ681" s="1"/>
      <c r="FK681" s="12"/>
      <c r="FL681" s="6" t="str">
        <f>+IFERROR(VALUE(RIGHT(Tabla29[[#This Row],[B2B]],6)),"")</f>
        <v/>
      </c>
      <c r="FM681" s="6" t="str">
        <f>+IFERROR(VLOOKUP(FK681,Auxiliar!$A:$C,2,0),"")</f>
        <v/>
      </c>
      <c r="FN681" s="7" t="str">
        <f>+IFERROR(VLOOKUP(FK681,Auxiliar!$A:$C,3,0),"")</f>
        <v/>
      </c>
      <c r="FO681" s="1"/>
      <c r="FP681" s="12"/>
      <c r="FQ681" s="6" t="str">
        <f>+IFERROR(VALUE(RIGHT(Tabla30[[#This Row],[B2B]],6)),"")</f>
        <v/>
      </c>
      <c r="FR681" s="6" t="str">
        <f>+IFERROR(VLOOKUP(FP681,Auxiliar!$A:$C,2,0),"")</f>
        <v/>
      </c>
      <c r="FS681" s="7"/>
      <c r="FT681" s="1"/>
      <c r="FU681" s="12"/>
      <c r="FV681" s="6" t="str">
        <f>+IFERROR(VALUE(RIGHT(Tabla31[[#This Row],[B2B]],6)),"")</f>
        <v/>
      </c>
      <c r="FW681" s="6" t="str">
        <f>+IFERROR(VLOOKUP(FU681,Auxiliar!$A:$C,2,0),"")</f>
        <v/>
      </c>
      <c r="FX681" s="7" t="str">
        <f>+IFERROR(VLOOKUP(FU681,Auxiliar!$A:$C,3,0),"")</f>
        <v/>
      </c>
      <c r="FY681" s="1"/>
      <c r="FZ681" s="12"/>
      <c r="GA681" s="6" t="str">
        <f>+IFERROR(VALUE(RIGHT(Tabla32[[#This Row],[B2B]],6)),"")</f>
        <v/>
      </c>
      <c r="GB681" s="6" t="str">
        <f>+IFERROR(VLOOKUP(FZ681,Auxiliar!$A:$C,2,0),"")</f>
        <v/>
      </c>
      <c r="GC681" s="7" t="str">
        <f>+IFERROR(VLOOKUP(FZ681,Auxiliar!$A:$C,3,0),"")</f>
        <v/>
      </c>
      <c r="GD681" s="1"/>
      <c r="GE681" s="12"/>
      <c r="GF681" s="6" t="str">
        <f>+IFERROR(VALUE(RIGHT(Tabla33[[#This Row],[B2B]],6)),"")</f>
        <v/>
      </c>
      <c r="GG681" s="6" t="str">
        <f>+IFERROR(VLOOKUP(GE681,Auxiliar!$A:$C,2,0),"")</f>
        <v/>
      </c>
      <c r="GH681" s="7" t="str">
        <f>+IFERROR(VLOOKUP(GE681,Auxiliar!$A:$C,3,0),"")</f>
        <v/>
      </c>
    </row>
    <row r="682" spans="1:190" x14ac:dyDescent="0.25">
      <c r="A682" s="1"/>
      <c r="B682" s="1"/>
      <c r="C682" t="str">
        <f>+IFERROR(VLOOKUP(B682,Auxiliar!$A:$C,2,0),"")</f>
        <v/>
      </c>
      <c r="D682" s="5" t="str">
        <f>+IFERROR(VLOOKUP(B682,Auxiliar!$A:$C,3,0),"")</f>
        <v/>
      </c>
      <c r="S682" s="1">
        <v>6587</v>
      </c>
      <c r="T682" s="1" t="s">
        <v>9</v>
      </c>
      <c r="U682" s="6">
        <f>+IFERROR(VALUE(RIGHT(Tabla4[[#This Row],[B2B]],6)),"")</f>
        <v>6587</v>
      </c>
      <c r="V682" s="6" t="str">
        <f>+IFERROR(VLOOKUP(T682,Auxiliar!$A:$C,2,0),"")</f>
        <v>CORE</v>
      </c>
      <c r="W682" s="7" t="str">
        <f>+IFERROR(VLOOKUP(T682,Auxiliar!$A:$C,3,0),"")</f>
        <v>0b 1% | 2b 5% | 4b 6%</v>
      </c>
      <c r="AK682" s="1">
        <v>6313</v>
      </c>
      <c r="AL682" s="1" t="s">
        <v>30</v>
      </c>
      <c r="AM682" s="6">
        <f>+IFERROR(VALUE(RIGHT(Tabla7[[#This Row],[B2B]],6)),"")</f>
        <v>6313</v>
      </c>
      <c r="AN682" s="6" t="str">
        <f>+IFERROR(VLOOKUP(AL682,Auxiliar!$A:$C,2,0),"")</f>
        <v>LATONES</v>
      </c>
      <c r="AO682" s="7" t="str">
        <f>+IFERROR(VLOOKUP(AL682,Auxiliar!$A:$C,3,0),"")</f>
        <v>1b 4% | 5b 7% | 97b 0%</v>
      </c>
      <c r="AW682" s="1"/>
      <c r="AX682" s="1" t="s">
        <v>32</v>
      </c>
      <c r="AY682" s="6" t="str">
        <f>+IFERROR(VALUE(RIGHT(Tabla9[[#This Row],[B2B]],6)),"")</f>
        <v/>
      </c>
      <c r="AZ682" s="6" t="str">
        <f>+IFERROR(VLOOKUP(AX682,Auxiliar!$A:$C,2,0),"")</f>
        <v>LATONES</v>
      </c>
      <c r="BA682" s="7" t="str">
        <f>+IFERROR(VLOOKUP(AX682,Auxiliar!$A:$C,3,0),"")</f>
        <v>2b 3% | 4b 4% | 6b 5% | 10b 8%  | 385b 0%</v>
      </c>
      <c r="BI682" s="1"/>
      <c r="BJ682" s="1"/>
      <c r="BK682" s="6" t="str">
        <f>+IFERROR(VALUE(RIGHT(Tabla11[[#This Row],[B2B]],6)),"")</f>
        <v/>
      </c>
      <c r="BL682" s="6" t="str">
        <f>+IFERROR(VLOOKUP(BJ682,Auxiliar!$A:$C,2,0),"")</f>
        <v/>
      </c>
      <c r="BM682" s="7" t="str">
        <f>+IFERROR(VLOOKUP(BJ682,Auxiliar!$A:$C,3,0),"")</f>
        <v/>
      </c>
      <c r="BO682" s="1">
        <v>3072</v>
      </c>
      <c r="BP682" s="1" t="s">
        <v>39</v>
      </c>
      <c r="BQ682" s="6">
        <f>+IFERROR(VALUE(RIGHT(Tabla12[[#This Row],[B2B]],6)),"")</f>
        <v>3072</v>
      </c>
      <c r="BR682" s="6" t="str">
        <f>+IFERROR(VLOOKUP(BP682,Auxiliar!$A:$C,2,0),"")</f>
        <v>VALUE LITRO</v>
      </c>
      <c r="BS682" s="7" t="str">
        <f>+IFERROR(VLOOKUP(BP682,Auxiliar!$A:$C,3,0),"")</f>
        <v>1b 12%</v>
      </c>
      <c r="CA682" s="1">
        <v>5358</v>
      </c>
      <c r="CB682" s="1" t="s">
        <v>35</v>
      </c>
      <c r="CC682" s="6">
        <f>+IFERROR(VALUE(RIGHT(Tabla14[[#This Row],[B2B]],6)),"")</f>
        <v>5358</v>
      </c>
      <c r="CD682" s="6" t="str">
        <f>+IFERROR(VLOOKUP(CB682,Auxiliar!$A:$C,2,0),"")</f>
        <v>Corona 710cc</v>
      </c>
      <c r="CE682" s="7" t="str">
        <f>+IFERROR(VLOOKUP(CB682,Auxiliar!$A:$C,3,0),"")</f>
        <v>1b 10% | 85b 0%</v>
      </c>
      <c r="CG682" s="1"/>
      <c r="CH682" s="1"/>
      <c r="CI682" s="6" t="str">
        <f>+IFERROR(VALUE(RIGHT(Tabla15[[#This Row],[B2B]],6)),"")</f>
        <v/>
      </c>
      <c r="CJ682" s="6" t="str">
        <f>+IFERROR(VLOOKUP(CH682,Auxiliar!$A:$C,2,0),"")</f>
        <v/>
      </c>
      <c r="CK682" s="7" t="str">
        <f>+IFERROR(VLOOKUP(CH682,Auxiliar!$A:$C,3,0),"")</f>
        <v/>
      </c>
      <c r="CM682" s="1">
        <v>5308</v>
      </c>
      <c r="CN682" s="1" t="s">
        <v>20</v>
      </c>
      <c r="CO682" s="6">
        <v>5308</v>
      </c>
      <c r="CP682" s="6" t="s">
        <v>20</v>
      </c>
      <c r="CQ682" s="7" t="s">
        <v>21</v>
      </c>
      <c r="CS682" s="1"/>
      <c r="CT682" s="1"/>
      <c r="CU682" s="6" t="str">
        <f>+IFERROR(VALUE(RIGHT(Tabla17[[#This Row],[B2B]],6)),"")</f>
        <v/>
      </c>
      <c r="CV682" s="6" t="str">
        <f>+IFERROR(VLOOKUP(CT682,Auxiliar!$A:$C,2,0),"")</f>
        <v/>
      </c>
      <c r="CW682" s="7" t="str">
        <f>+IFERROR(VLOOKUP(CT682,Auxiliar!$A:$C,3,0),"")</f>
        <v/>
      </c>
      <c r="CY682" s="1">
        <v>5308</v>
      </c>
      <c r="CZ682" s="1" t="s">
        <v>16</v>
      </c>
      <c r="DA682" s="6">
        <f>+IFERROR(VALUE(RIGHT(Tabla18[[#This Row],[B2B]],6)),"")</f>
        <v>5308</v>
      </c>
      <c r="DB682" s="6" t="str">
        <f>+IFERROR(VLOOKUP(CZ682,Auxiliar!$A:$C,2,0),"")</f>
        <v>PREMIUM</v>
      </c>
      <c r="DC682" s="7" t="str">
        <f>+IFERROR(VLOOKUP(CZ682,Auxiliar!$A:$C,3,0),"")</f>
        <v>0b 0% | 2b 2% | 5b 3,5% | 10b 5%</v>
      </c>
      <c r="DE682" s="1">
        <v>5308</v>
      </c>
      <c r="DF682" s="1" t="s">
        <v>19</v>
      </c>
      <c r="DG682" s="6">
        <f>+IFERROR(VALUE(RIGHT(Tabla19[[#This Row],[B2B]],6)),"")</f>
        <v>5308</v>
      </c>
      <c r="DH682" s="6" t="str">
        <f>+IFERROR(VLOOKUP(DF682,Auxiliar!$A:$C,2,0),"")</f>
        <v>MICHELOB</v>
      </c>
      <c r="DI682" s="7" t="str">
        <f>+IFERROR(VLOOKUP(DF682,Auxiliar!$A:$C,3,0),"")</f>
        <v>1b 7% | 3b 22% | 8b 27%</v>
      </c>
      <c r="DK682" s="1"/>
      <c r="DL682" s="1"/>
      <c r="DM682" s="6" t="str">
        <f>+IFERROR(VALUE(RIGHT(Tabla20[[#This Row],[B2B]],6)),"")</f>
        <v/>
      </c>
      <c r="DN682" s="6" t="str">
        <f>+IFERROR(VLOOKUP(DL682,Auxiliar!$A:$C,2,0),"")</f>
        <v/>
      </c>
      <c r="DO682" s="7" t="str">
        <f>+IFERROR(VLOOKUP(DL682,Auxiliar!$A:$C,3,0),"")</f>
        <v/>
      </c>
      <c r="DQ682" s="1">
        <v>5305</v>
      </c>
      <c r="DR682" s="12" t="s">
        <v>24</v>
      </c>
      <c r="DS682" s="6">
        <f>+IFERROR(VALUE(RIGHT(Tabla21[[#This Row],[B2B]],6)),"")</f>
        <v>5305</v>
      </c>
      <c r="DT682" s="6" t="str">
        <f>+IFERROR(VLOOKUP(DR682,Auxiliar!$A:$C,2,0),"")</f>
        <v>CORONA PORRON</v>
      </c>
      <c r="DU682" s="7" t="str">
        <f>+IFERROR(VLOOKUP(DR682,Auxiliar!$A:$C,3,0),"")</f>
        <v>1b 5% | 20b 0%</v>
      </c>
      <c r="DW682" s="1">
        <v>3105</v>
      </c>
      <c r="DX682" s="12" t="s">
        <v>43</v>
      </c>
      <c r="DY682" s="6">
        <f>+IFERROR(VALUE(RIGHT(Tabla22[[#This Row],[B2B]],6)),"")</f>
        <v>3105</v>
      </c>
      <c r="DZ682" s="6" t="str">
        <f>+IFERROR(VLOOKUP(DX682,Auxiliar!$A:$C,2,0),"")</f>
        <v xml:space="preserve">VALUE LATA </v>
      </c>
      <c r="EA682" s="7" t="str">
        <f>+IFERROR(VLOOKUP(DX682,Auxiliar!$A:$C,3,0),"")</f>
        <v>1b 15% | 100b 18%</v>
      </c>
      <c r="EC682" s="1">
        <v>3046</v>
      </c>
      <c r="ED682" s="12" t="s">
        <v>47</v>
      </c>
      <c r="EE682" s="6">
        <f>+IFERROR(VALUE(RIGHT(Tabla23[[#This Row],[B2B]],6)),"")</f>
        <v>3046</v>
      </c>
      <c r="EF682" s="6" t="str">
        <f>+IFERROR(VLOOKUP(ED682,Auxiliar!$A:$C,2,0),"")</f>
        <v>VALUE LATON</v>
      </c>
      <c r="EG682" s="7" t="str">
        <f>+IFERROR(VLOOKUP(ED682,Auxiliar!$A:$C,3,0),"")</f>
        <v>1b 10% | 5b 15% | 192b 0%</v>
      </c>
      <c r="EI682" s="1"/>
      <c r="EJ682" s="12"/>
      <c r="EK682" s="6" t="str">
        <f>+IFERROR(VALUE(RIGHT(Tabla24[[#This Row],[B2B]],6)),"")</f>
        <v/>
      </c>
      <c r="EL682" s="6" t="str">
        <f>+IFERROR(VLOOKUP(EJ682,Auxiliar!$A:$C,2,0),"")</f>
        <v/>
      </c>
      <c r="EM682" s="7" t="str">
        <f>+IFERROR(VLOOKUP(EJ682,Auxiliar!$A:$C,3,0),"")</f>
        <v/>
      </c>
      <c r="EO682" s="1"/>
      <c r="EP682" s="12"/>
      <c r="EQ682" s="6" t="str">
        <f>+IFERROR(VALUE(RIGHT(Tabla25[[#This Row],[B2B]],6)),"")</f>
        <v/>
      </c>
      <c r="ER682" s="6" t="str">
        <f>+IFERROR(VLOOKUP(EP682,Auxiliar!$A:$C,2,0),"")</f>
        <v/>
      </c>
      <c r="ES682" s="7" t="str">
        <f>+IFERROR(VLOOKUP(EP682,Auxiliar!$A:$C,3,0),"")</f>
        <v/>
      </c>
      <c r="EU682" s="1"/>
      <c r="EV682" s="12"/>
      <c r="EW682" s="6" t="str">
        <f>+IFERROR(VALUE(RIGHT(Tabla26[[#This Row],[B2B]],6)),"")</f>
        <v/>
      </c>
      <c r="EX682" s="6" t="str">
        <f>+IFERROR(VLOOKUP(EV682,Auxiliar!$A:$C,2,0),"")</f>
        <v/>
      </c>
      <c r="EY682" s="7" t="str">
        <f>+IFERROR(VLOOKUP(EV682,Auxiliar!$A:$C,3,0),"")</f>
        <v/>
      </c>
      <c r="EZ682" s="1"/>
      <c r="FA682" s="12"/>
      <c r="FB682" s="6" t="str">
        <f>+IFERROR(VALUE(RIGHT(Tabla27[[#This Row],[B2B]],6)),"")</f>
        <v/>
      </c>
      <c r="FC682" s="6" t="str">
        <f>+IFERROR(VLOOKUP(FA682,Auxiliar!$A:$C,2,0),"")</f>
        <v/>
      </c>
      <c r="FD682" s="7" t="str">
        <f>+IFERROR(VLOOKUP(FA682,Auxiliar!$A:$C,3,0),"")</f>
        <v/>
      </c>
      <c r="FE682" s="1"/>
      <c r="FF682" s="12"/>
      <c r="FG682" s="6" t="str">
        <f>+IFERROR(VALUE(RIGHT(Tabla28[[#This Row],[B2B]],6)),"")</f>
        <v/>
      </c>
      <c r="FH682" s="6" t="str">
        <f>+IFERROR(VLOOKUP(FF682,Auxiliar!$A:$C,2,0),"")</f>
        <v/>
      </c>
      <c r="FI682" s="7" t="str">
        <f>+IFERROR(VLOOKUP(FF682,Auxiliar!$A:$C,3,0),"")</f>
        <v/>
      </c>
      <c r="FJ682" s="1"/>
      <c r="FK682" s="12"/>
      <c r="FL682" s="6" t="str">
        <f>+IFERROR(VALUE(RIGHT(Tabla29[[#This Row],[B2B]],6)),"")</f>
        <v/>
      </c>
      <c r="FM682" s="6" t="str">
        <f>+IFERROR(VLOOKUP(FK682,Auxiliar!$A:$C,2,0),"")</f>
        <v/>
      </c>
      <c r="FN682" s="7" t="str">
        <f>+IFERROR(VLOOKUP(FK682,Auxiliar!$A:$C,3,0),"")</f>
        <v/>
      </c>
      <c r="FO682" s="1"/>
      <c r="FP682" s="12"/>
      <c r="FQ682" s="6" t="str">
        <f>+IFERROR(VALUE(RIGHT(Tabla30[[#This Row],[B2B]],6)),"")</f>
        <v/>
      </c>
      <c r="FR682" s="6" t="str">
        <f>+IFERROR(VLOOKUP(FP682,Auxiliar!$A:$C,2,0),"")</f>
        <v/>
      </c>
      <c r="FS682" s="7"/>
      <c r="FT682" s="1"/>
      <c r="FU682" s="12"/>
      <c r="FV682" s="6" t="str">
        <f>+IFERROR(VALUE(RIGHT(Tabla31[[#This Row],[B2B]],6)),"")</f>
        <v/>
      </c>
      <c r="FW682" s="6" t="str">
        <f>+IFERROR(VLOOKUP(FU682,Auxiliar!$A:$C,2,0),"")</f>
        <v/>
      </c>
      <c r="FX682" s="7" t="str">
        <f>+IFERROR(VLOOKUP(FU682,Auxiliar!$A:$C,3,0),"")</f>
        <v/>
      </c>
      <c r="FY682" s="1"/>
      <c r="FZ682" s="12"/>
      <c r="GA682" s="6" t="str">
        <f>+IFERROR(VALUE(RIGHT(Tabla32[[#This Row],[B2B]],6)),"")</f>
        <v/>
      </c>
      <c r="GB682" s="6" t="str">
        <f>+IFERROR(VLOOKUP(FZ682,Auxiliar!$A:$C,2,0),"")</f>
        <v/>
      </c>
      <c r="GC682" s="7" t="str">
        <f>+IFERROR(VLOOKUP(FZ682,Auxiliar!$A:$C,3,0),"")</f>
        <v/>
      </c>
      <c r="GD682" s="1"/>
      <c r="GE682" s="12"/>
      <c r="GF682" s="6" t="str">
        <f>+IFERROR(VALUE(RIGHT(Tabla33[[#This Row],[B2B]],6)),"")</f>
        <v/>
      </c>
      <c r="GG682" s="6" t="str">
        <f>+IFERROR(VLOOKUP(GE682,Auxiliar!$A:$C,2,0),"")</f>
        <v/>
      </c>
      <c r="GH682" s="7" t="str">
        <f>+IFERROR(VLOOKUP(GE682,Auxiliar!$A:$C,3,0),"")</f>
        <v/>
      </c>
    </row>
    <row r="683" spans="1:190" x14ac:dyDescent="0.25">
      <c r="A683" s="1"/>
      <c r="B683" s="1"/>
      <c r="C683" t="str">
        <f>+IFERROR(VLOOKUP(B683,Auxiliar!$A:$C,2,0),"")</f>
        <v/>
      </c>
      <c r="D683" s="5" t="str">
        <f>+IFERROR(VLOOKUP(B683,Auxiliar!$A:$C,3,0),"")</f>
        <v/>
      </c>
      <c r="S683" s="1">
        <v>6593</v>
      </c>
      <c r="T683" s="1" t="s">
        <v>9</v>
      </c>
      <c r="U683" s="6">
        <f>+IFERROR(VALUE(RIGHT(Tabla4[[#This Row],[B2B]],6)),"")</f>
        <v>6593</v>
      </c>
      <c r="V683" s="6" t="str">
        <f>+IFERROR(VLOOKUP(T683,Auxiliar!$A:$C,2,0),"")</f>
        <v>CORE</v>
      </c>
      <c r="W683" s="7" t="str">
        <f>+IFERROR(VLOOKUP(T683,Auxiliar!$A:$C,3,0),"")</f>
        <v>0b 1% | 2b 5% | 4b 6%</v>
      </c>
      <c r="AK683" s="1">
        <v>6326</v>
      </c>
      <c r="AL683" s="1" t="s">
        <v>30</v>
      </c>
      <c r="AM683" s="6">
        <f>+IFERROR(VALUE(RIGHT(Tabla7[[#This Row],[B2B]],6)),"")</f>
        <v>6326</v>
      </c>
      <c r="AN683" s="6" t="str">
        <f>+IFERROR(VLOOKUP(AL683,Auxiliar!$A:$C,2,0),"")</f>
        <v>LATONES</v>
      </c>
      <c r="AO683" s="7" t="str">
        <f>+IFERROR(VLOOKUP(AL683,Auxiliar!$A:$C,3,0),"")</f>
        <v>1b 4% | 5b 7% | 97b 0%</v>
      </c>
      <c r="AW683" s="1"/>
      <c r="AX683" s="1" t="s">
        <v>32</v>
      </c>
      <c r="AY683" s="6" t="str">
        <f>+IFERROR(VALUE(RIGHT(Tabla9[[#This Row],[B2B]],6)),"")</f>
        <v/>
      </c>
      <c r="AZ683" s="6" t="str">
        <f>+IFERROR(VLOOKUP(AX683,Auxiliar!$A:$C,2,0),"")</f>
        <v>LATONES</v>
      </c>
      <c r="BA683" s="7" t="str">
        <f>+IFERROR(VLOOKUP(AX683,Auxiliar!$A:$C,3,0),"")</f>
        <v>2b 3% | 4b 4% | 6b 5% | 10b 8%  | 385b 0%</v>
      </c>
      <c r="BI683" s="1"/>
      <c r="BJ683" s="1"/>
      <c r="BK683" s="6" t="str">
        <f>+IFERROR(VALUE(RIGHT(Tabla11[[#This Row],[B2B]],6)),"")</f>
        <v/>
      </c>
      <c r="BL683" s="6" t="str">
        <f>+IFERROR(VLOOKUP(BJ683,Auxiliar!$A:$C,2,0),"")</f>
        <v/>
      </c>
      <c r="BM683" s="7" t="str">
        <f>+IFERROR(VLOOKUP(BJ683,Auxiliar!$A:$C,3,0),"")</f>
        <v/>
      </c>
      <c r="BO683" s="1">
        <v>11927</v>
      </c>
      <c r="BP683" s="1" t="s">
        <v>39</v>
      </c>
      <c r="BQ683" s="6">
        <f>+IFERROR(VALUE(RIGHT(Tabla12[[#This Row],[B2B]],6)),"")</f>
        <v>11927</v>
      </c>
      <c r="BR683" s="6" t="str">
        <f>+IFERROR(VLOOKUP(BP683,Auxiliar!$A:$C,2,0),"")</f>
        <v>VALUE LITRO</v>
      </c>
      <c r="BS683" s="7" t="str">
        <f>+IFERROR(VLOOKUP(BP683,Auxiliar!$A:$C,3,0),"")</f>
        <v>1b 12%</v>
      </c>
      <c r="CA683" s="1">
        <v>5368</v>
      </c>
      <c r="CB683" s="1" t="s">
        <v>35</v>
      </c>
      <c r="CC683" s="6">
        <f>+IFERROR(VALUE(RIGHT(Tabla14[[#This Row],[B2B]],6)),"")</f>
        <v>5368</v>
      </c>
      <c r="CD683" s="6" t="str">
        <f>+IFERROR(VLOOKUP(CB683,Auxiliar!$A:$C,2,0),"")</f>
        <v>Corona 710cc</v>
      </c>
      <c r="CE683" s="7" t="str">
        <f>+IFERROR(VLOOKUP(CB683,Auxiliar!$A:$C,3,0),"")</f>
        <v>1b 10% | 85b 0%</v>
      </c>
      <c r="CG683" s="1"/>
      <c r="CH683" s="1"/>
      <c r="CI683" s="6" t="str">
        <f>+IFERROR(VALUE(RIGHT(Tabla15[[#This Row],[B2B]],6)),"")</f>
        <v/>
      </c>
      <c r="CJ683" s="6" t="str">
        <f>+IFERROR(VLOOKUP(CH683,Auxiliar!$A:$C,2,0),"")</f>
        <v/>
      </c>
      <c r="CK683" s="7" t="str">
        <f>+IFERROR(VLOOKUP(CH683,Auxiliar!$A:$C,3,0),"")</f>
        <v/>
      </c>
      <c r="CM683" s="1">
        <v>5316</v>
      </c>
      <c r="CN683" s="1" t="s">
        <v>20</v>
      </c>
      <c r="CO683" s="6">
        <v>5316</v>
      </c>
      <c r="CP683" s="6" t="s">
        <v>20</v>
      </c>
      <c r="CQ683" s="7" t="s">
        <v>21</v>
      </c>
      <c r="CS683" s="1"/>
      <c r="CT683" s="1"/>
      <c r="CU683" s="6" t="str">
        <f>+IFERROR(VALUE(RIGHT(Tabla17[[#This Row],[B2B]],6)),"")</f>
        <v/>
      </c>
      <c r="CV683" s="6" t="str">
        <f>+IFERROR(VLOOKUP(CT683,Auxiliar!$A:$C,2,0),"")</f>
        <v/>
      </c>
      <c r="CW683" s="7" t="str">
        <f>+IFERROR(VLOOKUP(CT683,Auxiliar!$A:$C,3,0),"")</f>
        <v/>
      </c>
      <c r="CY683" s="1">
        <v>5316</v>
      </c>
      <c r="CZ683" s="1" t="s">
        <v>16</v>
      </c>
      <c r="DA683" s="6">
        <f>+IFERROR(VALUE(RIGHT(Tabla18[[#This Row],[B2B]],6)),"")</f>
        <v>5316</v>
      </c>
      <c r="DB683" s="6" t="str">
        <f>+IFERROR(VLOOKUP(CZ683,Auxiliar!$A:$C,2,0),"")</f>
        <v>PREMIUM</v>
      </c>
      <c r="DC683" s="7" t="str">
        <f>+IFERROR(VLOOKUP(CZ683,Auxiliar!$A:$C,3,0),"")</f>
        <v>0b 0% | 2b 2% | 5b 3,5% | 10b 5%</v>
      </c>
      <c r="DE683" s="1">
        <v>5316</v>
      </c>
      <c r="DF683" s="1" t="s">
        <v>19</v>
      </c>
      <c r="DG683" s="6">
        <f>+IFERROR(VALUE(RIGHT(Tabla19[[#This Row],[B2B]],6)),"")</f>
        <v>5316</v>
      </c>
      <c r="DH683" s="6" t="str">
        <f>+IFERROR(VLOOKUP(DF683,Auxiliar!$A:$C,2,0),"")</f>
        <v>MICHELOB</v>
      </c>
      <c r="DI683" s="7" t="str">
        <f>+IFERROR(VLOOKUP(DF683,Auxiliar!$A:$C,3,0),"")</f>
        <v>1b 7% | 3b 22% | 8b 27%</v>
      </c>
      <c r="DK683" s="1"/>
      <c r="DL683" s="1"/>
      <c r="DM683" s="6" t="str">
        <f>+IFERROR(VALUE(RIGHT(Tabla20[[#This Row],[B2B]],6)),"")</f>
        <v/>
      </c>
      <c r="DN683" s="6" t="str">
        <f>+IFERROR(VLOOKUP(DL683,Auxiliar!$A:$C,2,0),"")</f>
        <v/>
      </c>
      <c r="DO683" s="7" t="str">
        <f>+IFERROR(VLOOKUP(DL683,Auxiliar!$A:$C,3,0),"")</f>
        <v/>
      </c>
      <c r="DQ683" s="1">
        <v>5308</v>
      </c>
      <c r="DR683" s="12" t="s">
        <v>24</v>
      </c>
      <c r="DS683" s="6">
        <f>+IFERROR(VALUE(RIGHT(Tabla21[[#This Row],[B2B]],6)),"")</f>
        <v>5308</v>
      </c>
      <c r="DT683" s="6" t="str">
        <f>+IFERROR(VLOOKUP(DR683,Auxiliar!$A:$C,2,0),"")</f>
        <v>CORONA PORRON</v>
      </c>
      <c r="DU683" s="7" t="str">
        <f>+IFERROR(VLOOKUP(DR683,Auxiliar!$A:$C,3,0),"")</f>
        <v>1b 5% | 20b 0%</v>
      </c>
      <c r="DW683" s="1">
        <v>11930</v>
      </c>
      <c r="DX683" s="12" t="s">
        <v>43</v>
      </c>
      <c r="DY683" s="6">
        <f>+IFERROR(VALUE(RIGHT(Tabla22[[#This Row],[B2B]],6)),"")</f>
        <v>11930</v>
      </c>
      <c r="DZ683" s="6" t="str">
        <f>+IFERROR(VLOOKUP(DX683,Auxiliar!$A:$C,2,0),"")</f>
        <v xml:space="preserve">VALUE LATA </v>
      </c>
      <c r="EA683" s="7" t="str">
        <f>+IFERROR(VLOOKUP(DX683,Auxiliar!$A:$C,3,0),"")</f>
        <v>1b 15% | 100b 18%</v>
      </c>
      <c r="EC683" s="1">
        <v>3072</v>
      </c>
      <c r="ED683" s="12" t="s">
        <v>47</v>
      </c>
      <c r="EE683" s="6">
        <f>+IFERROR(VALUE(RIGHT(Tabla23[[#This Row],[B2B]],6)),"")</f>
        <v>3072</v>
      </c>
      <c r="EF683" s="6" t="str">
        <f>+IFERROR(VLOOKUP(ED683,Auxiliar!$A:$C,2,0),"")</f>
        <v>VALUE LATON</v>
      </c>
      <c r="EG683" s="7" t="str">
        <f>+IFERROR(VLOOKUP(ED683,Auxiliar!$A:$C,3,0),"")</f>
        <v>1b 10% | 5b 15% | 192b 0%</v>
      </c>
      <c r="EI683" s="1"/>
      <c r="EJ683" s="12"/>
      <c r="EK683" s="6" t="str">
        <f>+IFERROR(VALUE(RIGHT(Tabla24[[#This Row],[B2B]],6)),"")</f>
        <v/>
      </c>
      <c r="EL683" s="6" t="str">
        <f>+IFERROR(VLOOKUP(EJ683,Auxiliar!$A:$C,2,0),"")</f>
        <v/>
      </c>
      <c r="EM683" s="7" t="str">
        <f>+IFERROR(VLOOKUP(EJ683,Auxiliar!$A:$C,3,0),"")</f>
        <v/>
      </c>
      <c r="EO683" s="1"/>
      <c r="EP683" s="12"/>
      <c r="EQ683" s="6" t="str">
        <f>+IFERROR(VALUE(RIGHT(Tabla25[[#This Row],[B2B]],6)),"")</f>
        <v/>
      </c>
      <c r="ER683" s="6" t="str">
        <f>+IFERROR(VLOOKUP(EP683,Auxiliar!$A:$C,2,0),"")</f>
        <v/>
      </c>
      <c r="ES683" s="7" t="str">
        <f>+IFERROR(VLOOKUP(EP683,Auxiliar!$A:$C,3,0),"")</f>
        <v/>
      </c>
      <c r="EU683" s="1"/>
      <c r="EV683" s="12"/>
      <c r="EW683" s="6" t="str">
        <f>+IFERROR(VALUE(RIGHT(Tabla26[[#This Row],[B2B]],6)),"")</f>
        <v/>
      </c>
      <c r="EX683" s="6" t="str">
        <f>+IFERROR(VLOOKUP(EV683,Auxiliar!$A:$C,2,0),"")</f>
        <v/>
      </c>
      <c r="EY683" s="7" t="str">
        <f>+IFERROR(VLOOKUP(EV683,Auxiliar!$A:$C,3,0),"")</f>
        <v/>
      </c>
      <c r="EZ683" s="1"/>
      <c r="FA683" s="12"/>
      <c r="FB683" s="6" t="str">
        <f>+IFERROR(VALUE(RIGHT(Tabla27[[#This Row],[B2B]],6)),"")</f>
        <v/>
      </c>
      <c r="FC683" s="6" t="str">
        <f>+IFERROR(VLOOKUP(FA683,Auxiliar!$A:$C,2,0),"")</f>
        <v/>
      </c>
      <c r="FD683" s="7" t="str">
        <f>+IFERROR(VLOOKUP(FA683,Auxiliar!$A:$C,3,0),"")</f>
        <v/>
      </c>
      <c r="FE683" s="1"/>
      <c r="FF683" s="12"/>
      <c r="FG683" s="6" t="str">
        <f>+IFERROR(VALUE(RIGHT(Tabla28[[#This Row],[B2B]],6)),"")</f>
        <v/>
      </c>
      <c r="FH683" s="6" t="str">
        <f>+IFERROR(VLOOKUP(FF683,Auxiliar!$A:$C,2,0),"")</f>
        <v/>
      </c>
      <c r="FI683" s="7" t="str">
        <f>+IFERROR(VLOOKUP(FF683,Auxiliar!$A:$C,3,0),"")</f>
        <v/>
      </c>
      <c r="FJ683" s="1"/>
      <c r="FK683" s="12"/>
      <c r="FL683" s="6" t="str">
        <f>+IFERROR(VALUE(RIGHT(Tabla29[[#This Row],[B2B]],6)),"")</f>
        <v/>
      </c>
      <c r="FM683" s="6" t="str">
        <f>+IFERROR(VLOOKUP(FK683,Auxiliar!$A:$C,2,0),"")</f>
        <v/>
      </c>
      <c r="FN683" s="7" t="str">
        <f>+IFERROR(VLOOKUP(FK683,Auxiliar!$A:$C,3,0),"")</f>
        <v/>
      </c>
      <c r="FO683" s="1"/>
      <c r="FP683" s="12"/>
      <c r="FQ683" s="6" t="str">
        <f>+IFERROR(VALUE(RIGHT(Tabla30[[#This Row],[B2B]],6)),"")</f>
        <v/>
      </c>
      <c r="FR683" s="6" t="str">
        <f>+IFERROR(VLOOKUP(FP683,Auxiliar!$A:$C,2,0),"")</f>
        <v/>
      </c>
      <c r="FS683" s="7"/>
      <c r="FT683" s="1"/>
      <c r="FU683" s="12"/>
      <c r="FV683" s="6" t="str">
        <f>+IFERROR(VALUE(RIGHT(Tabla31[[#This Row],[B2B]],6)),"")</f>
        <v/>
      </c>
      <c r="FW683" s="6" t="str">
        <f>+IFERROR(VLOOKUP(FU683,Auxiliar!$A:$C,2,0),"")</f>
        <v/>
      </c>
      <c r="FX683" s="7" t="str">
        <f>+IFERROR(VLOOKUP(FU683,Auxiliar!$A:$C,3,0),"")</f>
        <v/>
      </c>
      <c r="FY683" s="1"/>
      <c r="FZ683" s="12"/>
      <c r="GA683" s="6" t="str">
        <f>+IFERROR(VALUE(RIGHT(Tabla32[[#This Row],[B2B]],6)),"")</f>
        <v/>
      </c>
      <c r="GB683" s="6" t="str">
        <f>+IFERROR(VLOOKUP(FZ683,Auxiliar!$A:$C,2,0),"")</f>
        <v/>
      </c>
      <c r="GC683" s="7" t="str">
        <f>+IFERROR(VLOOKUP(FZ683,Auxiliar!$A:$C,3,0),"")</f>
        <v/>
      </c>
      <c r="GD683" s="1"/>
      <c r="GE683" s="12"/>
      <c r="GF683" s="6" t="str">
        <f>+IFERROR(VALUE(RIGHT(Tabla33[[#This Row],[B2B]],6)),"")</f>
        <v/>
      </c>
      <c r="GG683" s="6" t="str">
        <f>+IFERROR(VLOOKUP(GE683,Auxiliar!$A:$C,2,0),"")</f>
        <v/>
      </c>
      <c r="GH683" s="7" t="str">
        <f>+IFERROR(VLOOKUP(GE683,Auxiliar!$A:$C,3,0),"")</f>
        <v/>
      </c>
    </row>
    <row r="684" spans="1:190" x14ac:dyDescent="0.25">
      <c r="A684" s="1"/>
      <c r="B684" s="1"/>
      <c r="C684" t="str">
        <f>+IFERROR(VLOOKUP(B684,Auxiliar!$A:$C,2,0),"")</f>
        <v/>
      </c>
      <c r="D684" s="5" t="str">
        <f>+IFERROR(VLOOKUP(B684,Auxiliar!$A:$C,3,0),"")</f>
        <v/>
      </c>
      <c r="S684" s="1">
        <v>6620</v>
      </c>
      <c r="T684" s="1" t="s">
        <v>9</v>
      </c>
      <c r="U684" s="6">
        <f>+IFERROR(VALUE(RIGHT(Tabla4[[#This Row],[B2B]],6)),"")</f>
        <v>6620</v>
      </c>
      <c r="V684" s="6" t="str">
        <f>+IFERROR(VLOOKUP(T684,Auxiliar!$A:$C,2,0),"")</f>
        <v>CORE</v>
      </c>
      <c r="W684" s="7" t="str">
        <f>+IFERROR(VLOOKUP(T684,Auxiliar!$A:$C,3,0),"")</f>
        <v>0b 1% | 2b 5% | 4b 6%</v>
      </c>
      <c r="AK684" s="1">
        <v>6329</v>
      </c>
      <c r="AL684" s="1" t="s">
        <v>30</v>
      </c>
      <c r="AM684" s="6">
        <f>+IFERROR(VALUE(RIGHT(Tabla7[[#This Row],[B2B]],6)),"")</f>
        <v>6329</v>
      </c>
      <c r="AN684" s="6" t="str">
        <f>+IFERROR(VLOOKUP(AL684,Auxiliar!$A:$C,2,0),"")</f>
        <v>LATONES</v>
      </c>
      <c r="AO684" s="7" t="str">
        <f>+IFERROR(VLOOKUP(AL684,Auxiliar!$A:$C,3,0),"")</f>
        <v>1b 4% | 5b 7% | 97b 0%</v>
      </c>
      <c r="AW684" s="1"/>
      <c r="AX684" s="1" t="s">
        <v>32</v>
      </c>
      <c r="AY684" s="6" t="str">
        <f>+IFERROR(VALUE(RIGHT(Tabla9[[#This Row],[B2B]],6)),"")</f>
        <v/>
      </c>
      <c r="AZ684" s="6" t="str">
        <f>+IFERROR(VLOOKUP(AX684,Auxiliar!$A:$C,2,0),"")</f>
        <v>LATONES</v>
      </c>
      <c r="BA684" s="7" t="str">
        <f>+IFERROR(VLOOKUP(AX684,Auxiliar!$A:$C,3,0),"")</f>
        <v>2b 3% | 4b 4% | 6b 5% | 10b 8%  | 385b 0%</v>
      </c>
      <c r="BI684" s="1"/>
      <c r="BJ684" s="1"/>
      <c r="BK684" s="6" t="str">
        <f>+IFERROR(VALUE(RIGHT(Tabla11[[#This Row],[B2B]],6)),"")</f>
        <v/>
      </c>
      <c r="BL684" s="6" t="str">
        <f>+IFERROR(VLOOKUP(BJ684,Auxiliar!$A:$C,2,0),"")</f>
        <v/>
      </c>
      <c r="BM684" s="7" t="str">
        <f>+IFERROR(VLOOKUP(BJ684,Auxiliar!$A:$C,3,0),"")</f>
        <v/>
      </c>
      <c r="BO684" s="1">
        <v>3084</v>
      </c>
      <c r="BP684" s="1" t="s">
        <v>39</v>
      </c>
      <c r="BQ684" s="6">
        <f>+IFERROR(VALUE(RIGHT(Tabla12[[#This Row],[B2B]],6)),"")</f>
        <v>3084</v>
      </c>
      <c r="BR684" s="6" t="str">
        <f>+IFERROR(VLOOKUP(BP684,Auxiliar!$A:$C,2,0),"")</f>
        <v>VALUE LITRO</v>
      </c>
      <c r="BS684" s="7" t="str">
        <f>+IFERROR(VLOOKUP(BP684,Auxiliar!$A:$C,3,0),"")</f>
        <v>1b 12%</v>
      </c>
      <c r="CA684" s="1">
        <v>5371</v>
      </c>
      <c r="CB684" s="1" t="s">
        <v>35</v>
      </c>
      <c r="CC684" s="6">
        <f>+IFERROR(VALUE(RIGHT(Tabla14[[#This Row],[B2B]],6)),"")</f>
        <v>5371</v>
      </c>
      <c r="CD684" s="6" t="str">
        <f>+IFERROR(VLOOKUP(CB684,Auxiliar!$A:$C,2,0),"")</f>
        <v>Corona 710cc</v>
      </c>
      <c r="CE684" s="7" t="str">
        <f>+IFERROR(VLOOKUP(CB684,Auxiliar!$A:$C,3,0),"")</f>
        <v>1b 10% | 85b 0%</v>
      </c>
      <c r="CG684" s="1"/>
      <c r="CH684" s="1"/>
      <c r="CI684" s="6" t="str">
        <f>+IFERROR(VALUE(RIGHT(Tabla15[[#This Row],[B2B]],6)),"")</f>
        <v/>
      </c>
      <c r="CJ684" s="6" t="str">
        <f>+IFERROR(VLOOKUP(CH684,Auxiliar!$A:$C,2,0),"")</f>
        <v/>
      </c>
      <c r="CK684" s="7" t="str">
        <f>+IFERROR(VLOOKUP(CH684,Auxiliar!$A:$C,3,0),"")</f>
        <v/>
      </c>
      <c r="CM684" s="1">
        <v>5317</v>
      </c>
      <c r="CN684" s="1" t="s">
        <v>20</v>
      </c>
      <c r="CO684" s="6">
        <v>5317</v>
      </c>
      <c r="CP684" s="6" t="s">
        <v>20</v>
      </c>
      <c r="CQ684" s="7" t="s">
        <v>21</v>
      </c>
      <c r="CS684" s="1"/>
      <c r="CT684" s="1"/>
      <c r="CU684" s="6" t="str">
        <f>+IFERROR(VALUE(RIGHT(Tabla17[[#This Row],[B2B]],6)),"")</f>
        <v/>
      </c>
      <c r="CV684" s="6" t="str">
        <f>+IFERROR(VLOOKUP(CT684,Auxiliar!$A:$C,2,0),"")</f>
        <v/>
      </c>
      <c r="CW684" s="7" t="str">
        <f>+IFERROR(VLOOKUP(CT684,Auxiliar!$A:$C,3,0),"")</f>
        <v/>
      </c>
      <c r="CY684" s="1">
        <v>5317</v>
      </c>
      <c r="CZ684" s="1" t="s">
        <v>16</v>
      </c>
      <c r="DA684" s="6">
        <f>+IFERROR(VALUE(RIGHT(Tabla18[[#This Row],[B2B]],6)),"")</f>
        <v>5317</v>
      </c>
      <c r="DB684" s="6" t="str">
        <f>+IFERROR(VLOOKUP(CZ684,Auxiliar!$A:$C,2,0),"")</f>
        <v>PREMIUM</v>
      </c>
      <c r="DC684" s="7" t="str">
        <f>+IFERROR(VLOOKUP(CZ684,Auxiliar!$A:$C,3,0),"")</f>
        <v>0b 0% | 2b 2% | 5b 3,5% | 10b 5%</v>
      </c>
      <c r="DE684" s="1">
        <v>5317</v>
      </c>
      <c r="DF684" s="1" t="s">
        <v>19</v>
      </c>
      <c r="DG684" s="6">
        <f>+IFERROR(VALUE(RIGHT(Tabla19[[#This Row],[B2B]],6)),"")</f>
        <v>5317</v>
      </c>
      <c r="DH684" s="6" t="str">
        <f>+IFERROR(VLOOKUP(DF684,Auxiliar!$A:$C,2,0),"")</f>
        <v>MICHELOB</v>
      </c>
      <c r="DI684" s="7" t="str">
        <f>+IFERROR(VLOOKUP(DF684,Auxiliar!$A:$C,3,0),"")</f>
        <v>1b 7% | 3b 22% | 8b 27%</v>
      </c>
      <c r="DK684" s="1"/>
      <c r="DL684" s="1"/>
      <c r="DM684" s="6" t="str">
        <f>+IFERROR(VALUE(RIGHT(Tabla20[[#This Row],[B2B]],6)),"")</f>
        <v/>
      </c>
      <c r="DN684" s="6" t="str">
        <f>+IFERROR(VLOOKUP(DL684,Auxiliar!$A:$C,2,0),"")</f>
        <v/>
      </c>
      <c r="DO684" s="7" t="str">
        <f>+IFERROR(VLOOKUP(DL684,Auxiliar!$A:$C,3,0),"")</f>
        <v/>
      </c>
      <c r="DQ684" s="1">
        <v>5316</v>
      </c>
      <c r="DR684" s="12" t="s">
        <v>24</v>
      </c>
      <c r="DS684" s="6">
        <f>+IFERROR(VALUE(RIGHT(Tabla21[[#This Row],[B2B]],6)),"")</f>
        <v>5316</v>
      </c>
      <c r="DT684" s="6" t="str">
        <f>+IFERROR(VLOOKUP(DR684,Auxiliar!$A:$C,2,0),"")</f>
        <v>CORONA PORRON</v>
      </c>
      <c r="DU684" s="7" t="str">
        <f>+IFERROR(VLOOKUP(DR684,Auxiliar!$A:$C,3,0),"")</f>
        <v>1b 5% | 20b 0%</v>
      </c>
      <c r="DW684" s="1">
        <v>3113</v>
      </c>
      <c r="DX684" s="12" t="s">
        <v>43</v>
      </c>
      <c r="DY684" s="6">
        <f>+IFERROR(VALUE(RIGHT(Tabla22[[#This Row],[B2B]],6)),"")</f>
        <v>3113</v>
      </c>
      <c r="DZ684" s="6" t="str">
        <f>+IFERROR(VLOOKUP(DX684,Auxiliar!$A:$C,2,0),"")</f>
        <v xml:space="preserve">VALUE LATA </v>
      </c>
      <c r="EA684" s="7" t="str">
        <f>+IFERROR(VLOOKUP(DX684,Auxiliar!$A:$C,3,0),"")</f>
        <v>1b 15% | 100b 18%</v>
      </c>
      <c r="EC684" s="1">
        <v>11927</v>
      </c>
      <c r="ED684" s="12" t="s">
        <v>47</v>
      </c>
      <c r="EE684" s="6">
        <f>+IFERROR(VALUE(RIGHT(Tabla23[[#This Row],[B2B]],6)),"")</f>
        <v>11927</v>
      </c>
      <c r="EF684" s="6" t="str">
        <f>+IFERROR(VLOOKUP(ED684,Auxiliar!$A:$C,2,0),"")</f>
        <v>VALUE LATON</v>
      </c>
      <c r="EG684" s="7" t="str">
        <f>+IFERROR(VLOOKUP(ED684,Auxiliar!$A:$C,3,0),"")</f>
        <v>1b 10% | 5b 15% | 192b 0%</v>
      </c>
      <c r="EI684" s="1"/>
      <c r="EJ684" s="12"/>
      <c r="EK684" s="6" t="str">
        <f>+IFERROR(VALUE(RIGHT(Tabla24[[#This Row],[B2B]],6)),"")</f>
        <v/>
      </c>
      <c r="EL684" s="6" t="str">
        <f>+IFERROR(VLOOKUP(EJ684,Auxiliar!$A:$C,2,0),"")</f>
        <v/>
      </c>
      <c r="EM684" s="7" t="str">
        <f>+IFERROR(VLOOKUP(EJ684,Auxiliar!$A:$C,3,0),"")</f>
        <v/>
      </c>
      <c r="EO684" s="1"/>
      <c r="EP684" s="12"/>
      <c r="EQ684" s="6" t="str">
        <f>+IFERROR(VALUE(RIGHT(Tabla25[[#This Row],[B2B]],6)),"")</f>
        <v/>
      </c>
      <c r="ER684" s="6" t="str">
        <f>+IFERROR(VLOOKUP(EP684,Auxiliar!$A:$C,2,0),"")</f>
        <v/>
      </c>
      <c r="ES684" s="7" t="str">
        <f>+IFERROR(VLOOKUP(EP684,Auxiliar!$A:$C,3,0),"")</f>
        <v/>
      </c>
      <c r="EU684" s="1"/>
      <c r="EV684" s="12"/>
      <c r="EW684" s="6" t="str">
        <f>+IFERROR(VALUE(RIGHT(Tabla26[[#This Row],[B2B]],6)),"")</f>
        <v/>
      </c>
      <c r="EX684" s="6" t="str">
        <f>+IFERROR(VLOOKUP(EV684,Auxiliar!$A:$C,2,0),"")</f>
        <v/>
      </c>
      <c r="EY684" s="7" t="str">
        <f>+IFERROR(VLOOKUP(EV684,Auxiliar!$A:$C,3,0),"")</f>
        <v/>
      </c>
      <c r="EZ684" s="1"/>
      <c r="FA684" s="12"/>
      <c r="FB684" s="6" t="str">
        <f>+IFERROR(VALUE(RIGHT(Tabla27[[#This Row],[B2B]],6)),"")</f>
        <v/>
      </c>
      <c r="FC684" s="6" t="str">
        <f>+IFERROR(VLOOKUP(FA684,Auxiliar!$A:$C,2,0),"")</f>
        <v/>
      </c>
      <c r="FD684" s="7" t="str">
        <f>+IFERROR(VLOOKUP(FA684,Auxiliar!$A:$C,3,0),"")</f>
        <v/>
      </c>
      <c r="FE684" s="1"/>
      <c r="FF684" s="12"/>
      <c r="FG684" s="6" t="str">
        <f>+IFERROR(VALUE(RIGHT(Tabla28[[#This Row],[B2B]],6)),"")</f>
        <v/>
      </c>
      <c r="FH684" s="6" t="str">
        <f>+IFERROR(VLOOKUP(FF684,Auxiliar!$A:$C,2,0),"")</f>
        <v/>
      </c>
      <c r="FI684" s="7" t="str">
        <f>+IFERROR(VLOOKUP(FF684,Auxiliar!$A:$C,3,0),"")</f>
        <v/>
      </c>
      <c r="FJ684" s="1"/>
      <c r="FK684" s="12"/>
      <c r="FL684" s="6" t="str">
        <f>+IFERROR(VALUE(RIGHT(Tabla29[[#This Row],[B2B]],6)),"")</f>
        <v/>
      </c>
      <c r="FM684" s="6" t="str">
        <f>+IFERROR(VLOOKUP(FK684,Auxiliar!$A:$C,2,0),"")</f>
        <v/>
      </c>
      <c r="FN684" s="7" t="str">
        <f>+IFERROR(VLOOKUP(FK684,Auxiliar!$A:$C,3,0),"")</f>
        <v/>
      </c>
      <c r="FO684" s="1"/>
      <c r="FP684" s="12"/>
      <c r="FQ684" s="6" t="str">
        <f>+IFERROR(VALUE(RIGHT(Tabla30[[#This Row],[B2B]],6)),"")</f>
        <v/>
      </c>
      <c r="FR684" s="6" t="str">
        <f>+IFERROR(VLOOKUP(FP684,Auxiliar!$A:$C,2,0),"")</f>
        <v/>
      </c>
      <c r="FS684" s="7"/>
      <c r="FT684" s="1"/>
      <c r="FU684" s="12"/>
      <c r="FV684" s="6" t="str">
        <f>+IFERROR(VALUE(RIGHT(Tabla31[[#This Row],[B2B]],6)),"")</f>
        <v/>
      </c>
      <c r="FW684" s="6" t="str">
        <f>+IFERROR(VLOOKUP(FU684,Auxiliar!$A:$C,2,0),"")</f>
        <v/>
      </c>
      <c r="FX684" s="7" t="str">
        <f>+IFERROR(VLOOKUP(FU684,Auxiliar!$A:$C,3,0),"")</f>
        <v/>
      </c>
      <c r="FY684" s="1"/>
      <c r="FZ684" s="12"/>
      <c r="GA684" s="6" t="str">
        <f>+IFERROR(VALUE(RIGHT(Tabla32[[#This Row],[B2B]],6)),"")</f>
        <v/>
      </c>
      <c r="GB684" s="6" t="str">
        <f>+IFERROR(VLOOKUP(FZ684,Auxiliar!$A:$C,2,0),"")</f>
        <v/>
      </c>
      <c r="GC684" s="7" t="str">
        <f>+IFERROR(VLOOKUP(FZ684,Auxiliar!$A:$C,3,0),"")</f>
        <v/>
      </c>
      <c r="GD684" s="1"/>
      <c r="GE684" s="12"/>
      <c r="GF684" s="6" t="str">
        <f>+IFERROR(VALUE(RIGHT(Tabla33[[#This Row],[B2B]],6)),"")</f>
        <v/>
      </c>
      <c r="GG684" s="6" t="str">
        <f>+IFERROR(VLOOKUP(GE684,Auxiliar!$A:$C,2,0),"")</f>
        <v/>
      </c>
      <c r="GH684" s="7" t="str">
        <f>+IFERROR(VLOOKUP(GE684,Auxiliar!$A:$C,3,0),"")</f>
        <v/>
      </c>
    </row>
    <row r="685" spans="1:190" x14ac:dyDescent="0.25">
      <c r="A685" s="1"/>
      <c r="B685" s="1"/>
      <c r="C685" t="str">
        <f>+IFERROR(VLOOKUP(B685,Auxiliar!$A:$C,2,0),"")</f>
        <v/>
      </c>
      <c r="D685" s="5" t="str">
        <f>+IFERROR(VLOOKUP(B685,Auxiliar!$A:$C,3,0),"")</f>
        <v/>
      </c>
      <c r="S685" s="1">
        <v>6622</v>
      </c>
      <c r="T685" s="1" t="s">
        <v>9</v>
      </c>
      <c r="U685" s="6">
        <f>+IFERROR(VALUE(RIGHT(Tabla4[[#This Row],[B2B]],6)),"")</f>
        <v>6622</v>
      </c>
      <c r="V685" s="6" t="str">
        <f>+IFERROR(VLOOKUP(T685,Auxiliar!$A:$C,2,0),"")</f>
        <v>CORE</v>
      </c>
      <c r="W685" s="7" t="str">
        <f>+IFERROR(VLOOKUP(T685,Auxiliar!$A:$C,3,0),"")</f>
        <v>0b 1% | 2b 5% | 4b 6%</v>
      </c>
      <c r="AK685" s="1">
        <v>6331</v>
      </c>
      <c r="AL685" s="1" t="s">
        <v>30</v>
      </c>
      <c r="AM685" s="6">
        <f>+IFERROR(VALUE(RIGHT(Tabla7[[#This Row],[B2B]],6)),"")</f>
        <v>6331</v>
      </c>
      <c r="AN685" s="6" t="str">
        <f>+IFERROR(VLOOKUP(AL685,Auxiliar!$A:$C,2,0),"")</f>
        <v>LATONES</v>
      </c>
      <c r="AO685" s="7" t="str">
        <f>+IFERROR(VLOOKUP(AL685,Auxiliar!$A:$C,3,0),"")</f>
        <v>1b 4% | 5b 7% | 97b 0%</v>
      </c>
      <c r="AW685" s="1"/>
      <c r="AX685" s="1" t="s">
        <v>32</v>
      </c>
      <c r="AY685" s="6" t="str">
        <f>+IFERROR(VALUE(RIGHT(Tabla9[[#This Row],[B2B]],6)),"")</f>
        <v/>
      </c>
      <c r="AZ685" s="6" t="str">
        <f>+IFERROR(VLOOKUP(AX685,Auxiliar!$A:$C,2,0),"")</f>
        <v>LATONES</v>
      </c>
      <c r="BA685" s="7" t="str">
        <f>+IFERROR(VLOOKUP(AX685,Auxiliar!$A:$C,3,0),"")</f>
        <v>2b 3% | 4b 4% | 6b 5% | 10b 8%  | 385b 0%</v>
      </c>
      <c r="BI685" s="1"/>
      <c r="BJ685" s="1"/>
      <c r="BK685" s="6" t="str">
        <f>+IFERROR(VALUE(RIGHT(Tabla11[[#This Row],[B2B]],6)),"")</f>
        <v/>
      </c>
      <c r="BL685" s="6" t="str">
        <f>+IFERROR(VLOOKUP(BJ685,Auxiliar!$A:$C,2,0),"")</f>
        <v/>
      </c>
      <c r="BM685" s="7" t="str">
        <f>+IFERROR(VLOOKUP(BJ685,Auxiliar!$A:$C,3,0),"")</f>
        <v/>
      </c>
      <c r="BO685" s="1">
        <v>11929</v>
      </c>
      <c r="BP685" s="1" t="s">
        <v>39</v>
      </c>
      <c r="BQ685" s="6">
        <f>+IFERROR(VALUE(RIGHT(Tabla12[[#This Row],[B2B]],6)),"")</f>
        <v>11929</v>
      </c>
      <c r="BR685" s="6" t="str">
        <f>+IFERROR(VLOOKUP(BP685,Auxiliar!$A:$C,2,0),"")</f>
        <v>VALUE LITRO</v>
      </c>
      <c r="BS685" s="7" t="str">
        <f>+IFERROR(VLOOKUP(BP685,Auxiliar!$A:$C,3,0),"")</f>
        <v>1b 12%</v>
      </c>
      <c r="CA685" s="1">
        <v>5372</v>
      </c>
      <c r="CB685" s="1" t="s">
        <v>35</v>
      </c>
      <c r="CC685" s="6">
        <f>+IFERROR(VALUE(RIGHT(Tabla14[[#This Row],[B2B]],6)),"")</f>
        <v>5372</v>
      </c>
      <c r="CD685" s="6" t="str">
        <f>+IFERROR(VLOOKUP(CB685,Auxiliar!$A:$C,2,0),"")</f>
        <v>Corona 710cc</v>
      </c>
      <c r="CE685" s="7" t="str">
        <f>+IFERROR(VLOOKUP(CB685,Auxiliar!$A:$C,3,0),"")</f>
        <v>1b 10% | 85b 0%</v>
      </c>
      <c r="CG685" s="1"/>
      <c r="CH685" s="1"/>
      <c r="CI685" s="6" t="str">
        <f>+IFERROR(VALUE(RIGHT(Tabla15[[#This Row],[B2B]],6)),"")</f>
        <v/>
      </c>
      <c r="CJ685" s="6" t="str">
        <f>+IFERROR(VLOOKUP(CH685,Auxiliar!$A:$C,2,0),"")</f>
        <v/>
      </c>
      <c r="CK685" s="7" t="str">
        <f>+IFERROR(VLOOKUP(CH685,Auxiliar!$A:$C,3,0),"")</f>
        <v/>
      </c>
      <c r="CM685" s="1">
        <v>5320</v>
      </c>
      <c r="CN685" s="1" t="s">
        <v>20</v>
      </c>
      <c r="CO685" s="6">
        <v>5320</v>
      </c>
      <c r="CP685" s="6" t="s">
        <v>20</v>
      </c>
      <c r="CQ685" s="7" t="s">
        <v>21</v>
      </c>
      <c r="CS685" s="1"/>
      <c r="CT685" s="1"/>
      <c r="CU685" s="6" t="str">
        <f>+IFERROR(VALUE(RIGHT(Tabla17[[#This Row],[B2B]],6)),"")</f>
        <v/>
      </c>
      <c r="CV685" s="6" t="str">
        <f>+IFERROR(VLOOKUP(CT685,Auxiliar!$A:$C,2,0),"")</f>
        <v/>
      </c>
      <c r="CW685" s="7" t="str">
        <f>+IFERROR(VLOOKUP(CT685,Auxiliar!$A:$C,3,0),"")</f>
        <v/>
      </c>
      <c r="CY685" s="1">
        <v>5320</v>
      </c>
      <c r="CZ685" s="1" t="s">
        <v>16</v>
      </c>
      <c r="DA685" s="6">
        <f>+IFERROR(VALUE(RIGHT(Tabla18[[#This Row],[B2B]],6)),"")</f>
        <v>5320</v>
      </c>
      <c r="DB685" s="6" t="str">
        <f>+IFERROR(VLOOKUP(CZ685,Auxiliar!$A:$C,2,0),"")</f>
        <v>PREMIUM</v>
      </c>
      <c r="DC685" s="7" t="str">
        <f>+IFERROR(VLOOKUP(CZ685,Auxiliar!$A:$C,3,0),"")</f>
        <v>0b 0% | 2b 2% | 5b 3,5% | 10b 5%</v>
      </c>
      <c r="DE685" s="1">
        <v>5320</v>
      </c>
      <c r="DF685" s="1" t="s">
        <v>19</v>
      </c>
      <c r="DG685" s="6">
        <f>+IFERROR(VALUE(RIGHT(Tabla19[[#This Row],[B2B]],6)),"")</f>
        <v>5320</v>
      </c>
      <c r="DH685" s="6" t="str">
        <f>+IFERROR(VLOOKUP(DF685,Auxiliar!$A:$C,2,0),"")</f>
        <v>MICHELOB</v>
      </c>
      <c r="DI685" s="7" t="str">
        <f>+IFERROR(VLOOKUP(DF685,Auxiliar!$A:$C,3,0),"")</f>
        <v>1b 7% | 3b 22% | 8b 27%</v>
      </c>
      <c r="DK685" s="1"/>
      <c r="DL685" s="1"/>
      <c r="DM685" s="6" t="str">
        <f>+IFERROR(VALUE(RIGHT(Tabla20[[#This Row],[B2B]],6)),"")</f>
        <v/>
      </c>
      <c r="DN685" s="6" t="str">
        <f>+IFERROR(VLOOKUP(DL685,Auxiliar!$A:$C,2,0),"")</f>
        <v/>
      </c>
      <c r="DO685" s="7" t="str">
        <f>+IFERROR(VLOOKUP(DL685,Auxiliar!$A:$C,3,0),"")</f>
        <v/>
      </c>
      <c r="DQ685" s="1">
        <v>5317</v>
      </c>
      <c r="DR685" s="12" t="s">
        <v>24</v>
      </c>
      <c r="DS685" s="6">
        <f>+IFERROR(VALUE(RIGHT(Tabla21[[#This Row],[B2B]],6)),"")</f>
        <v>5317</v>
      </c>
      <c r="DT685" s="6" t="str">
        <f>+IFERROR(VLOOKUP(DR685,Auxiliar!$A:$C,2,0),"")</f>
        <v>CORONA PORRON</v>
      </c>
      <c r="DU685" s="7" t="str">
        <f>+IFERROR(VLOOKUP(DR685,Auxiliar!$A:$C,3,0),"")</f>
        <v>1b 5% | 20b 0%</v>
      </c>
      <c r="DW685" s="1">
        <v>11933</v>
      </c>
      <c r="DX685" s="12" t="s">
        <v>43</v>
      </c>
      <c r="DY685" s="6">
        <f>+IFERROR(VALUE(RIGHT(Tabla22[[#This Row],[B2B]],6)),"")</f>
        <v>11933</v>
      </c>
      <c r="DZ685" s="6" t="str">
        <f>+IFERROR(VLOOKUP(DX685,Auxiliar!$A:$C,2,0),"")</f>
        <v xml:space="preserve">VALUE LATA </v>
      </c>
      <c r="EA685" s="7" t="str">
        <f>+IFERROR(VLOOKUP(DX685,Auxiliar!$A:$C,3,0),"")</f>
        <v>1b 15% | 100b 18%</v>
      </c>
      <c r="EC685" s="1">
        <v>3084</v>
      </c>
      <c r="ED685" s="12" t="s">
        <v>47</v>
      </c>
      <c r="EE685" s="6">
        <f>+IFERROR(VALUE(RIGHT(Tabla23[[#This Row],[B2B]],6)),"")</f>
        <v>3084</v>
      </c>
      <c r="EF685" s="6" t="str">
        <f>+IFERROR(VLOOKUP(ED685,Auxiliar!$A:$C,2,0),"")</f>
        <v>VALUE LATON</v>
      </c>
      <c r="EG685" s="7" t="str">
        <f>+IFERROR(VLOOKUP(ED685,Auxiliar!$A:$C,3,0),"")</f>
        <v>1b 10% | 5b 15% | 192b 0%</v>
      </c>
      <c r="EI685" s="1"/>
      <c r="EJ685" s="12"/>
      <c r="EK685" s="6" t="str">
        <f>+IFERROR(VALUE(RIGHT(Tabla24[[#This Row],[B2B]],6)),"")</f>
        <v/>
      </c>
      <c r="EL685" s="6" t="str">
        <f>+IFERROR(VLOOKUP(EJ685,Auxiliar!$A:$C,2,0),"")</f>
        <v/>
      </c>
      <c r="EM685" s="7" t="str">
        <f>+IFERROR(VLOOKUP(EJ685,Auxiliar!$A:$C,3,0),"")</f>
        <v/>
      </c>
      <c r="EO685" s="1"/>
      <c r="EP685" s="12"/>
      <c r="EQ685" s="6" t="str">
        <f>+IFERROR(VALUE(RIGHT(Tabla25[[#This Row],[B2B]],6)),"")</f>
        <v/>
      </c>
      <c r="ER685" s="6" t="str">
        <f>+IFERROR(VLOOKUP(EP685,Auxiliar!$A:$C,2,0),"")</f>
        <v/>
      </c>
      <c r="ES685" s="7" t="str">
        <f>+IFERROR(VLOOKUP(EP685,Auxiliar!$A:$C,3,0),"")</f>
        <v/>
      </c>
      <c r="EU685" s="1"/>
      <c r="EV685" s="12"/>
      <c r="EW685" s="6" t="str">
        <f>+IFERROR(VALUE(RIGHT(Tabla26[[#This Row],[B2B]],6)),"")</f>
        <v/>
      </c>
      <c r="EX685" s="6" t="str">
        <f>+IFERROR(VLOOKUP(EV685,Auxiliar!$A:$C,2,0),"")</f>
        <v/>
      </c>
      <c r="EY685" s="7" t="str">
        <f>+IFERROR(VLOOKUP(EV685,Auxiliar!$A:$C,3,0),"")</f>
        <v/>
      </c>
      <c r="EZ685" s="1"/>
      <c r="FA685" s="12"/>
      <c r="FB685" s="6" t="str">
        <f>+IFERROR(VALUE(RIGHT(Tabla27[[#This Row],[B2B]],6)),"")</f>
        <v/>
      </c>
      <c r="FC685" s="6" t="str">
        <f>+IFERROR(VLOOKUP(FA685,Auxiliar!$A:$C,2,0),"")</f>
        <v/>
      </c>
      <c r="FD685" s="7" t="str">
        <f>+IFERROR(VLOOKUP(FA685,Auxiliar!$A:$C,3,0),"")</f>
        <v/>
      </c>
      <c r="FE685" s="1"/>
      <c r="FF685" s="12"/>
      <c r="FG685" s="6" t="str">
        <f>+IFERROR(VALUE(RIGHT(Tabla28[[#This Row],[B2B]],6)),"")</f>
        <v/>
      </c>
      <c r="FH685" s="6" t="str">
        <f>+IFERROR(VLOOKUP(FF685,Auxiliar!$A:$C,2,0),"")</f>
        <v/>
      </c>
      <c r="FI685" s="7" t="str">
        <f>+IFERROR(VLOOKUP(FF685,Auxiliar!$A:$C,3,0),"")</f>
        <v/>
      </c>
      <c r="FJ685" s="1"/>
      <c r="FK685" s="12"/>
      <c r="FL685" s="6" t="str">
        <f>+IFERROR(VALUE(RIGHT(Tabla29[[#This Row],[B2B]],6)),"")</f>
        <v/>
      </c>
      <c r="FM685" s="6" t="str">
        <f>+IFERROR(VLOOKUP(FK685,Auxiliar!$A:$C,2,0),"")</f>
        <v/>
      </c>
      <c r="FN685" s="7" t="str">
        <f>+IFERROR(VLOOKUP(FK685,Auxiliar!$A:$C,3,0),"")</f>
        <v/>
      </c>
      <c r="FO685" s="1"/>
      <c r="FP685" s="12"/>
      <c r="FQ685" s="6" t="str">
        <f>+IFERROR(VALUE(RIGHT(Tabla30[[#This Row],[B2B]],6)),"")</f>
        <v/>
      </c>
      <c r="FR685" s="6" t="str">
        <f>+IFERROR(VLOOKUP(FP685,Auxiliar!$A:$C,2,0),"")</f>
        <v/>
      </c>
      <c r="FS685" s="7"/>
      <c r="FT685" s="1"/>
      <c r="FU685" s="12"/>
      <c r="FV685" s="6" t="str">
        <f>+IFERROR(VALUE(RIGHT(Tabla31[[#This Row],[B2B]],6)),"")</f>
        <v/>
      </c>
      <c r="FW685" s="6" t="str">
        <f>+IFERROR(VLOOKUP(FU685,Auxiliar!$A:$C,2,0),"")</f>
        <v/>
      </c>
      <c r="FX685" s="7" t="str">
        <f>+IFERROR(VLOOKUP(FU685,Auxiliar!$A:$C,3,0),"")</f>
        <v/>
      </c>
      <c r="FY685" s="1"/>
      <c r="FZ685" s="12"/>
      <c r="GA685" s="6" t="str">
        <f>+IFERROR(VALUE(RIGHT(Tabla32[[#This Row],[B2B]],6)),"")</f>
        <v/>
      </c>
      <c r="GB685" s="6" t="str">
        <f>+IFERROR(VLOOKUP(FZ685,Auxiliar!$A:$C,2,0),"")</f>
        <v/>
      </c>
      <c r="GC685" s="7" t="str">
        <f>+IFERROR(VLOOKUP(FZ685,Auxiliar!$A:$C,3,0),"")</f>
        <v/>
      </c>
      <c r="GD685" s="1"/>
      <c r="GE685" s="12"/>
      <c r="GF685" s="6" t="str">
        <f>+IFERROR(VALUE(RIGHT(Tabla33[[#This Row],[B2B]],6)),"")</f>
        <v/>
      </c>
      <c r="GG685" s="6" t="str">
        <f>+IFERROR(VLOOKUP(GE685,Auxiliar!$A:$C,2,0),"")</f>
        <v/>
      </c>
      <c r="GH685" s="7" t="str">
        <f>+IFERROR(VLOOKUP(GE685,Auxiliar!$A:$C,3,0),"")</f>
        <v/>
      </c>
    </row>
    <row r="686" spans="1:190" x14ac:dyDescent="0.25">
      <c r="A686" s="1"/>
      <c r="B686" s="1"/>
      <c r="C686" t="str">
        <f>+IFERROR(VLOOKUP(B686,Auxiliar!$A:$C,2,0),"")</f>
        <v/>
      </c>
      <c r="D686" s="5" t="str">
        <f>+IFERROR(VLOOKUP(B686,Auxiliar!$A:$C,3,0),"")</f>
        <v/>
      </c>
      <c r="S686" s="1">
        <v>6628</v>
      </c>
      <c r="T686" s="1" t="s">
        <v>9</v>
      </c>
      <c r="U686" s="6">
        <f>+IFERROR(VALUE(RIGHT(Tabla4[[#This Row],[B2B]],6)),"")</f>
        <v>6628</v>
      </c>
      <c r="V686" s="6" t="str">
        <f>+IFERROR(VLOOKUP(T686,Auxiliar!$A:$C,2,0),"")</f>
        <v>CORE</v>
      </c>
      <c r="W686" s="7" t="str">
        <f>+IFERROR(VLOOKUP(T686,Auxiliar!$A:$C,3,0),"")</f>
        <v>0b 1% | 2b 5% | 4b 6%</v>
      </c>
      <c r="AK686" s="1">
        <v>6359</v>
      </c>
      <c r="AL686" s="1" t="s">
        <v>30</v>
      </c>
      <c r="AM686" s="6">
        <f>+IFERROR(VALUE(RIGHT(Tabla7[[#This Row],[B2B]],6)),"")</f>
        <v>6359</v>
      </c>
      <c r="AN686" s="6" t="str">
        <f>+IFERROR(VLOOKUP(AL686,Auxiliar!$A:$C,2,0),"")</f>
        <v>LATONES</v>
      </c>
      <c r="AO686" s="7" t="str">
        <f>+IFERROR(VLOOKUP(AL686,Auxiliar!$A:$C,3,0),"")</f>
        <v>1b 4% | 5b 7% | 97b 0%</v>
      </c>
      <c r="AW686" s="1"/>
      <c r="AX686" s="1" t="s">
        <v>32</v>
      </c>
      <c r="AY686" s="6" t="str">
        <f>+IFERROR(VALUE(RIGHT(Tabla9[[#This Row],[B2B]],6)),"")</f>
        <v/>
      </c>
      <c r="AZ686" s="6" t="str">
        <f>+IFERROR(VLOOKUP(AX686,Auxiliar!$A:$C,2,0),"")</f>
        <v>LATONES</v>
      </c>
      <c r="BA686" s="7" t="str">
        <f>+IFERROR(VLOOKUP(AX686,Auxiliar!$A:$C,3,0),"")</f>
        <v>2b 3% | 4b 4% | 6b 5% | 10b 8%  | 385b 0%</v>
      </c>
      <c r="BI686" s="1"/>
      <c r="BJ686" s="1"/>
      <c r="BK686" s="6" t="str">
        <f>+IFERROR(VALUE(RIGHT(Tabla11[[#This Row],[B2B]],6)),"")</f>
        <v/>
      </c>
      <c r="BL686" s="6" t="str">
        <f>+IFERROR(VLOOKUP(BJ686,Auxiliar!$A:$C,2,0),"")</f>
        <v/>
      </c>
      <c r="BM686" s="7" t="str">
        <f>+IFERROR(VLOOKUP(BJ686,Auxiliar!$A:$C,3,0),"")</f>
        <v/>
      </c>
      <c r="BO686" s="1">
        <v>3105</v>
      </c>
      <c r="BP686" s="1" t="s">
        <v>39</v>
      </c>
      <c r="BQ686" s="6">
        <f>+IFERROR(VALUE(RIGHT(Tabla12[[#This Row],[B2B]],6)),"")</f>
        <v>3105</v>
      </c>
      <c r="BR686" s="6" t="str">
        <f>+IFERROR(VLOOKUP(BP686,Auxiliar!$A:$C,2,0),"")</f>
        <v>VALUE LITRO</v>
      </c>
      <c r="BS686" s="7" t="str">
        <f>+IFERROR(VLOOKUP(BP686,Auxiliar!$A:$C,3,0),"")</f>
        <v>1b 12%</v>
      </c>
      <c r="CA686" s="1">
        <v>5378</v>
      </c>
      <c r="CB686" s="1" t="s">
        <v>35</v>
      </c>
      <c r="CC686" s="6">
        <f>+IFERROR(VALUE(RIGHT(Tabla14[[#This Row],[B2B]],6)),"")</f>
        <v>5378</v>
      </c>
      <c r="CD686" s="6" t="str">
        <f>+IFERROR(VLOOKUP(CB686,Auxiliar!$A:$C,2,0),"")</f>
        <v>Corona 710cc</v>
      </c>
      <c r="CE686" s="7" t="str">
        <f>+IFERROR(VLOOKUP(CB686,Auxiliar!$A:$C,3,0),"")</f>
        <v>1b 10% | 85b 0%</v>
      </c>
      <c r="CG686" s="1"/>
      <c r="CH686" s="1"/>
      <c r="CI686" s="6" t="str">
        <f>+IFERROR(VALUE(RIGHT(Tabla15[[#This Row],[B2B]],6)),"")</f>
        <v/>
      </c>
      <c r="CJ686" s="6" t="str">
        <f>+IFERROR(VLOOKUP(CH686,Auxiliar!$A:$C,2,0),"")</f>
        <v/>
      </c>
      <c r="CK686" s="7" t="str">
        <f>+IFERROR(VLOOKUP(CH686,Auxiliar!$A:$C,3,0),"")</f>
        <v/>
      </c>
      <c r="CM686" s="1">
        <v>5326</v>
      </c>
      <c r="CN686" s="1" t="s">
        <v>20</v>
      </c>
      <c r="CO686" s="6">
        <v>5326</v>
      </c>
      <c r="CP686" s="6" t="s">
        <v>20</v>
      </c>
      <c r="CQ686" s="7" t="s">
        <v>21</v>
      </c>
      <c r="CS686" s="1"/>
      <c r="CT686" s="1"/>
      <c r="CU686" s="6" t="str">
        <f>+IFERROR(VALUE(RIGHT(Tabla17[[#This Row],[B2B]],6)),"")</f>
        <v/>
      </c>
      <c r="CV686" s="6" t="str">
        <f>+IFERROR(VLOOKUP(CT686,Auxiliar!$A:$C,2,0),"")</f>
        <v/>
      </c>
      <c r="CW686" s="7" t="str">
        <f>+IFERROR(VLOOKUP(CT686,Auxiliar!$A:$C,3,0),"")</f>
        <v/>
      </c>
      <c r="CY686" s="1">
        <v>5326</v>
      </c>
      <c r="CZ686" s="1" t="s">
        <v>16</v>
      </c>
      <c r="DA686" s="6">
        <f>+IFERROR(VALUE(RIGHT(Tabla18[[#This Row],[B2B]],6)),"")</f>
        <v>5326</v>
      </c>
      <c r="DB686" s="6" t="str">
        <f>+IFERROR(VLOOKUP(CZ686,Auxiliar!$A:$C,2,0),"")</f>
        <v>PREMIUM</v>
      </c>
      <c r="DC686" s="7" t="str">
        <f>+IFERROR(VLOOKUP(CZ686,Auxiliar!$A:$C,3,0),"")</f>
        <v>0b 0% | 2b 2% | 5b 3,5% | 10b 5%</v>
      </c>
      <c r="DE686" s="1">
        <v>5326</v>
      </c>
      <c r="DF686" s="1" t="s">
        <v>19</v>
      </c>
      <c r="DG686" s="6">
        <f>+IFERROR(VALUE(RIGHT(Tabla19[[#This Row],[B2B]],6)),"")</f>
        <v>5326</v>
      </c>
      <c r="DH686" s="6" t="str">
        <f>+IFERROR(VLOOKUP(DF686,Auxiliar!$A:$C,2,0),"")</f>
        <v>MICHELOB</v>
      </c>
      <c r="DI686" s="7" t="str">
        <f>+IFERROR(VLOOKUP(DF686,Auxiliar!$A:$C,3,0),"")</f>
        <v>1b 7% | 3b 22% | 8b 27%</v>
      </c>
      <c r="DK686" s="1"/>
      <c r="DL686" s="1"/>
      <c r="DM686" s="6" t="str">
        <f>+IFERROR(VALUE(RIGHT(Tabla20[[#This Row],[B2B]],6)),"")</f>
        <v/>
      </c>
      <c r="DN686" s="6" t="str">
        <f>+IFERROR(VLOOKUP(DL686,Auxiliar!$A:$C,2,0),"")</f>
        <v/>
      </c>
      <c r="DO686" s="7" t="str">
        <f>+IFERROR(VLOOKUP(DL686,Auxiliar!$A:$C,3,0),"")</f>
        <v/>
      </c>
      <c r="DQ686" s="1">
        <v>5320</v>
      </c>
      <c r="DR686" s="12" t="s">
        <v>24</v>
      </c>
      <c r="DS686" s="6">
        <f>+IFERROR(VALUE(RIGHT(Tabla21[[#This Row],[B2B]],6)),"")</f>
        <v>5320</v>
      </c>
      <c r="DT686" s="6" t="str">
        <f>+IFERROR(VLOOKUP(DR686,Auxiliar!$A:$C,2,0),"")</f>
        <v>CORONA PORRON</v>
      </c>
      <c r="DU686" s="7" t="str">
        <f>+IFERROR(VLOOKUP(DR686,Auxiliar!$A:$C,3,0),"")</f>
        <v>1b 5% | 20b 0%</v>
      </c>
      <c r="DW686" s="1">
        <v>3116</v>
      </c>
      <c r="DX686" s="12" t="s">
        <v>43</v>
      </c>
      <c r="DY686" s="6">
        <f>+IFERROR(VALUE(RIGHT(Tabla22[[#This Row],[B2B]],6)),"")</f>
        <v>3116</v>
      </c>
      <c r="DZ686" s="6" t="str">
        <f>+IFERROR(VLOOKUP(DX686,Auxiliar!$A:$C,2,0),"")</f>
        <v xml:space="preserve">VALUE LATA </v>
      </c>
      <c r="EA686" s="7" t="str">
        <f>+IFERROR(VLOOKUP(DX686,Auxiliar!$A:$C,3,0),"")</f>
        <v>1b 15% | 100b 18%</v>
      </c>
      <c r="EC686" s="1">
        <v>11929</v>
      </c>
      <c r="ED686" s="12" t="s">
        <v>47</v>
      </c>
      <c r="EE686" s="6">
        <f>+IFERROR(VALUE(RIGHT(Tabla23[[#This Row],[B2B]],6)),"")</f>
        <v>11929</v>
      </c>
      <c r="EF686" s="6" t="str">
        <f>+IFERROR(VLOOKUP(ED686,Auxiliar!$A:$C,2,0),"")</f>
        <v>VALUE LATON</v>
      </c>
      <c r="EG686" s="7" t="str">
        <f>+IFERROR(VLOOKUP(ED686,Auxiliar!$A:$C,3,0),"")</f>
        <v>1b 10% | 5b 15% | 192b 0%</v>
      </c>
      <c r="EI686" s="1"/>
      <c r="EJ686" s="12"/>
      <c r="EK686" s="6" t="str">
        <f>+IFERROR(VALUE(RIGHT(Tabla24[[#This Row],[B2B]],6)),"")</f>
        <v/>
      </c>
      <c r="EL686" s="6" t="str">
        <f>+IFERROR(VLOOKUP(EJ686,Auxiliar!$A:$C,2,0),"")</f>
        <v/>
      </c>
      <c r="EM686" s="7" t="str">
        <f>+IFERROR(VLOOKUP(EJ686,Auxiliar!$A:$C,3,0),"")</f>
        <v/>
      </c>
      <c r="EO686" s="1"/>
      <c r="EP686" s="12"/>
      <c r="EQ686" s="6" t="str">
        <f>+IFERROR(VALUE(RIGHT(Tabla25[[#This Row],[B2B]],6)),"")</f>
        <v/>
      </c>
      <c r="ER686" s="6" t="str">
        <f>+IFERROR(VLOOKUP(EP686,Auxiliar!$A:$C,2,0),"")</f>
        <v/>
      </c>
      <c r="ES686" s="7" t="str">
        <f>+IFERROR(VLOOKUP(EP686,Auxiliar!$A:$C,3,0),"")</f>
        <v/>
      </c>
      <c r="EU686" s="1"/>
      <c r="EV686" s="12"/>
      <c r="EW686" s="6" t="str">
        <f>+IFERROR(VALUE(RIGHT(Tabla26[[#This Row],[B2B]],6)),"")</f>
        <v/>
      </c>
      <c r="EX686" s="6" t="str">
        <f>+IFERROR(VLOOKUP(EV686,Auxiliar!$A:$C,2,0),"")</f>
        <v/>
      </c>
      <c r="EY686" s="7" t="str">
        <f>+IFERROR(VLOOKUP(EV686,Auxiliar!$A:$C,3,0),"")</f>
        <v/>
      </c>
      <c r="EZ686" s="1"/>
      <c r="FA686" s="12"/>
      <c r="FB686" s="6" t="str">
        <f>+IFERROR(VALUE(RIGHT(Tabla27[[#This Row],[B2B]],6)),"")</f>
        <v/>
      </c>
      <c r="FC686" s="6" t="str">
        <f>+IFERROR(VLOOKUP(FA686,Auxiliar!$A:$C,2,0),"")</f>
        <v/>
      </c>
      <c r="FD686" s="7" t="str">
        <f>+IFERROR(VLOOKUP(FA686,Auxiliar!$A:$C,3,0),"")</f>
        <v/>
      </c>
      <c r="FE686" s="1"/>
      <c r="FF686" s="12"/>
      <c r="FG686" s="6" t="str">
        <f>+IFERROR(VALUE(RIGHT(Tabla28[[#This Row],[B2B]],6)),"")</f>
        <v/>
      </c>
      <c r="FH686" s="6" t="str">
        <f>+IFERROR(VLOOKUP(FF686,Auxiliar!$A:$C,2,0),"")</f>
        <v/>
      </c>
      <c r="FI686" s="7" t="str">
        <f>+IFERROR(VLOOKUP(FF686,Auxiliar!$A:$C,3,0),"")</f>
        <v/>
      </c>
      <c r="FJ686" s="1"/>
      <c r="FK686" s="12"/>
      <c r="FL686" s="6" t="str">
        <f>+IFERROR(VALUE(RIGHT(Tabla29[[#This Row],[B2B]],6)),"")</f>
        <v/>
      </c>
      <c r="FM686" s="6" t="str">
        <f>+IFERROR(VLOOKUP(FK686,Auxiliar!$A:$C,2,0),"")</f>
        <v/>
      </c>
      <c r="FN686" s="7" t="str">
        <f>+IFERROR(VLOOKUP(FK686,Auxiliar!$A:$C,3,0),"")</f>
        <v/>
      </c>
      <c r="FO686" s="1"/>
      <c r="FP686" s="12"/>
      <c r="FQ686" s="6" t="str">
        <f>+IFERROR(VALUE(RIGHT(Tabla30[[#This Row],[B2B]],6)),"")</f>
        <v/>
      </c>
      <c r="FR686" s="6" t="str">
        <f>+IFERROR(VLOOKUP(FP686,Auxiliar!$A:$C,2,0),"")</f>
        <v/>
      </c>
      <c r="FS686" s="7"/>
      <c r="FT686" s="1"/>
      <c r="FU686" s="12"/>
      <c r="FV686" s="6" t="str">
        <f>+IFERROR(VALUE(RIGHT(Tabla31[[#This Row],[B2B]],6)),"")</f>
        <v/>
      </c>
      <c r="FW686" s="6" t="str">
        <f>+IFERROR(VLOOKUP(FU686,Auxiliar!$A:$C,2,0),"")</f>
        <v/>
      </c>
      <c r="FX686" s="7" t="str">
        <f>+IFERROR(VLOOKUP(FU686,Auxiliar!$A:$C,3,0),"")</f>
        <v/>
      </c>
      <c r="FY686" s="1"/>
      <c r="FZ686" s="12"/>
      <c r="GA686" s="6" t="str">
        <f>+IFERROR(VALUE(RIGHT(Tabla32[[#This Row],[B2B]],6)),"")</f>
        <v/>
      </c>
      <c r="GB686" s="6" t="str">
        <f>+IFERROR(VLOOKUP(FZ686,Auxiliar!$A:$C,2,0),"")</f>
        <v/>
      </c>
      <c r="GC686" s="7" t="str">
        <f>+IFERROR(VLOOKUP(FZ686,Auxiliar!$A:$C,3,0),"")</f>
        <v/>
      </c>
      <c r="GD686" s="1"/>
      <c r="GE686" s="12"/>
      <c r="GF686" s="6" t="str">
        <f>+IFERROR(VALUE(RIGHT(Tabla33[[#This Row],[B2B]],6)),"")</f>
        <v/>
      </c>
      <c r="GG686" s="6" t="str">
        <f>+IFERROR(VLOOKUP(GE686,Auxiliar!$A:$C,2,0),"")</f>
        <v/>
      </c>
      <c r="GH686" s="7" t="str">
        <f>+IFERROR(VLOOKUP(GE686,Auxiliar!$A:$C,3,0),"")</f>
        <v/>
      </c>
    </row>
    <row r="687" spans="1:190" x14ac:dyDescent="0.25">
      <c r="A687" s="1"/>
      <c r="B687" s="1"/>
      <c r="C687" t="str">
        <f>+IFERROR(VLOOKUP(B687,Auxiliar!$A:$C,2,0),"")</f>
        <v/>
      </c>
      <c r="D687" s="5" t="str">
        <f>+IFERROR(VLOOKUP(B687,Auxiliar!$A:$C,3,0),"")</f>
        <v/>
      </c>
      <c r="S687" s="1">
        <v>6629</v>
      </c>
      <c r="T687" s="1" t="s">
        <v>9</v>
      </c>
      <c r="U687" s="6">
        <f>+IFERROR(VALUE(RIGHT(Tabla4[[#This Row],[B2B]],6)),"")</f>
        <v>6629</v>
      </c>
      <c r="V687" s="6" t="str">
        <f>+IFERROR(VLOOKUP(T687,Auxiliar!$A:$C,2,0),"")</f>
        <v>CORE</v>
      </c>
      <c r="W687" s="7" t="str">
        <f>+IFERROR(VLOOKUP(T687,Auxiliar!$A:$C,3,0),"")</f>
        <v>0b 1% | 2b 5% | 4b 6%</v>
      </c>
      <c r="AK687" s="1">
        <v>6361</v>
      </c>
      <c r="AL687" s="1" t="s">
        <v>30</v>
      </c>
      <c r="AM687" s="6">
        <f>+IFERROR(VALUE(RIGHT(Tabla7[[#This Row],[B2B]],6)),"")</f>
        <v>6361</v>
      </c>
      <c r="AN687" s="6" t="str">
        <f>+IFERROR(VLOOKUP(AL687,Auxiliar!$A:$C,2,0),"")</f>
        <v>LATONES</v>
      </c>
      <c r="AO687" s="7" t="str">
        <f>+IFERROR(VLOOKUP(AL687,Auxiliar!$A:$C,3,0),"")</f>
        <v>1b 4% | 5b 7% | 97b 0%</v>
      </c>
      <c r="AW687" s="1"/>
      <c r="AX687" s="1" t="s">
        <v>32</v>
      </c>
      <c r="AY687" s="6" t="str">
        <f>+IFERROR(VALUE(RIGHT(Tabla9[[#This Row],[B2B]],6)),"")</f>
        <v/>
      </c>
      <c r="AZ687" s="6" t="str">
        <f>+IFERROR(VLOOKUP(AX687,Auxiliar!$A:$C,2,0),"")</f>
        <v>LATONES</v>
      </c>
      <c r="BA687" s="7" t="str">
        <f>+IFERROR(VLOOKUP(AX687,Auxiliar!$A:$C,3,0),"")</f>
        <v>2b 3% | 4b 4% | 6b 5% | 10b 8%  | 385b 0%</v>
      </c>
      <c r="BI687" s="1"/>
      <c r="BJ687" s="1"/>
      <c r="BK687" s="6" t="str">
        <f>+IFERROR(VALUE(RIGHT(Tabla11[[#This Row],[B2B]],6)),"")</f>
        <v/>
      </c>
      <c r="BL687" s="6" t="str">
        <f>+IFERROR(VLOOKUP(BJ687,Auxiliar!$A:$C,2,0),"")</f>
        <v/>
      </c>
      <c r="BM687" s="7" t="str">
        <f>+IFERROR(VLOOKUP(BJ687,Auxiliar!$A:$C,3,0),"")</f>
        <v/>
      </c>
      <c r="BO687" s="1">
        <v>11930</v>
      </c>
      <c r="BP687" s="1" t="s">
        <v>39</v>
      </c>
      <c r="BQ687" s="6">
        <f>+IFERROR(VALUE(RIGHT(Tabla12[[#This Row],[B2B]],6)),"")</f>
        <v>11930</v>
      </c>
      <c r="BR687" s="6" t="str">
        <f>+IFERROR(VLOOKUP(BP687,Auxiliar!$A:$C,2,0),"")</f>
        <v>VALUE LITRO</v>
      </c>
      <c r="BS687" s="7" t="str">
        <f>+IFERROR(VLOOKUP(BP687,Auxiliar!$A:$C,3,0),"")</f>
        <v>1b 12%</v>
      </c>
      <c r="CA687" s="1">
        <v>5388</v>
      </c>
      <c r="CB687" s="1" t="s">
        <v>35</v>
      </c>
      <c r="CC687" s="6">
        <f>+IFERROR(VALUE(RIGHT(Tabla14[[#This Row],[B2B]],6)),"")</f>
        <v>5388</v>
      </c>
      <c r="CD687" s="6" t="str">
        <f>+IFERROR(VLOOKUP(CB687,Auxiliar!$A:$C,2,0),"")</f>
        <v>Corona 710cc</v>
      </c>
      <c r="CE687" s="7" t="str">
        <f>+IFERROR(VLOOKUP(CB687,Auxiliar!$A:$C,3,0),"")</f>
        <v>1b 10% | 85b 0%</v>
      </c>
      <c r="CG687" s="1"/>
      <c r="CH687" s="1"/>
      <c r="CI687" s="6" t="str">
        <f>+IFERROR(VALUE(RIGHT(Tabla15[[#This Row],[B2B]],6)),"")</f>
        <v/>
      </c>
      <c r="CJ687" s="6" t="str">
        <f>+IFERROR(VLOOKUP(CH687,Auxiliar!$A:$C,2,0),"")</f>
        <v/>
      </c>
      <c r="CK687" s="7" t="str">
        <f>+IFERROR(VLOOKUP(CH687,Auxiliar!$A:$C,3,0),"")</f>
        <v/>
      </c>
      <c r="CM687" s="1">
        <v>5328</v>
      </c>
      <c r="CN687" s="1" t="s">
        <v>20</v>
      </c>
      <c r="CO687" s="6">
        <v>5328</v>
      </c>
      <c r="CP687" s="6" t="s">
        <v>20</v>
      </c>
      <c r="CQ687" s="7" t="s">
        <v>21</v>
      </c>
      <c r="CS687" s="1"/>
      <c r="CT687" s="1"/>
      <c r="CU687" s="6" t="str">
        <f>+IFERROR(VALUE(RIGHT(Tabla17[[#This Row],[B2B]],6)),"")</f>
        <v/>
      </c>
      <c r="CV687" s="6" t="str">
        <f>+IFERROR(VLOOKUP(CT687,Auxiliar!$A:$C,2,0),"")</f>
        <v/>
      </c>
      <c r="CW687" s="7" t="str">
        <f>+IFERROR(VLOOKUP(CT687,Auxiliar!$A:$C,3,0),"")</f>
        <v/>
      </c>
      <c r="CY687" s="1">
        <v>5328</v>
      </c>
      <c r="CZ687" s="1" t="s">
        <v>16</v>
      </c>
      <c r="DA687" s="6">
        <f>+IFERROR(VALUE(RIGHT(Tabla18[[#This Row],[B2B]],6)),"")</f>
        <v>5328</v>
      </c>
      <c r="DB687" s="6" t="str">
        <f>+IFERROR(VLOOKUP(CZ687,Auxiliar!$A:$C,2,0),"")</f>
        <v>PREMIUM</v>
      </c>
      <c r="DC687" s="7" t="str">
        <f>+IFERROR(VLOOKUP(CZ687,Auxiliar!$A:$C,3,0),"")</f>
        <v>0b 0% | 2b 2% | 5b 3,5% | 10b 5%</v>
      </c>
      <c r="DE687" s="1">
        <v>5328</v>
      </c>
      <c r="DF687" s="1" t="s">
        <v>19</v>
      </c>
      <c r="DG687" s="6">
        <f>+IFERROR(VALUE(RIGHT(Tabla19[[#This Row],[B2B]],6)),"")</f>
        <v>5328</v>
      </c>
      <c r="DH687" s="6" t="str">
        <f>+IFERROR(VLOOKUP(DF687,Auxiliar!$A:$C,2,0),"")</f>
        <v>MICHELOB</v>
      </c>
      <c r="DI687" s="7" t="str">
        <f>+IFERROR(VLOOKUP(DF687,Auxiliar!$A:$C,3,0),"")</f>
        <v>1b 7% | 3b 22% | 8b 27%</v>
      </c>
      <c r="DK687" s="1"/>
      <c r="DL687" s="1"/>
      <c r="DM687" s="6" t="str">
        <f>+IFERROR(VALUE(RIGHT(Tabla20[[#This Row],[B2B]],6)),"")</f>
        <v/>
      </c>
      <c r="DN687" s="6" t="str">
        <f>+IFERROR(VLOOKUP(DL687,Auxiliar!$A:$C,2,0),"")</f>
        <v/>
      </c>
      <c r="DO687" s="7" t="str">
        <f>+IFERROR(VLOOKUP(DL687,Auxiliar!$A:$C,3,0),"")</f>
        <v/>
      </c>
      <c r="DQ687" s="1">
        <v>5326</v>
      </c>
      <c r="DR687" s="12" t="s">
        <v>24</v>
      </c>
      <c r="DS687" s="6">
        <f>+IFERROR(VALUE(RIGHT(Tabla21[[#This Row],[B2B]],6)),"")</f>
        <v>5326</v>
      </c>
      <c r="DT687" s="6" t="str">
        <f>+IFERROR(VLOOKUP(DR687,Auxiliar!$A:$C,2,0),"")</f>
        <v>CORONA PORRON</v>
      </c>
      <c r="DU687" s="7" t="str">
        <f>+IFERROR(VLOOKUP(DR687,Auxiliar!$A:$C,3,0),"")</f>
        <v>1b 5% | 20b 0%</v>
      </c>
      <c r="DW687" s="1">
        <v>3118</v>
      </c>
      <c r="DX687" s="12" t="s">
        <v>43</v>
      </c>
      <c r="DY687" s="6">
        <f>+IFERROR(VALUE(RIGHT(Tabla22[[#This Row],[B2B]],6)),"")</f>
        <v>3118</v>
      </c>
      <c r="DZ687" s="6" t="str">
        <f>+IFERROR(VLOOKUP(DX687,Auxiliar!$A:$C,2,0),"")</f>
        <v xml:space="preserve">VALUE LATA </v>
      </c>
      <c r="EA687" s="7" t="str">
        <f>+IFERROR(VLOOKUP(DX687,Auxiliar!$A:$C,3,0),"")</f>
        <v>1b 15% | 100b 18%</v>
      </c>
      <c r="EC687" s="1">
        <v>3105</v>
      </c>
      <c r="ED687" s="12" t="s">
        <v>47</v>
      </c>
      <c r="EE687" s="6">
        <f>+IFERROR(VALUE(RIGHT(Tabla23[[#This Row],[B2B]],6)),"")</f>
        <v>3105</v>
      </c>
      <c r="EF687" s="6" t="str">
        <f>+IFERROR(VLOOKUP(ED687,Auxiliar!$A:$C,2,0),"")</f>
        <v>VALUE LATON</v>
      </c>
      <c r="EG687" s="7" t="str">
        <f>+IFERROR(VLOOKUP(ED687,Auxiliar!$A:$C,3,0),"")</f>
        <v>1b 10% | 5b 15% | 192b 0%</v>
      </c>
      <c r="EI687" s="1"/>
      <c r="EJ687" s="12"/>
      <c r="EK687" s="6" t="str">
        <f>+IFERROR(VALUE(RIGHT(Tabla24[[#This Row],[B2B]],6)),"")</f>
        <v/>
      </c>
      <c r="EL687" s="6" t="str">
        <f>+IFERROR(VLOOKUP(EJ687,Auxiliar!$A:$C,2,0),"")</f>
        <v/>
      </c>
      <c r="EM687" s="7" t="str">
        <f>+IFERROR(VLOOKUP(EJ687,Auxiliar!$A:$C,3,0),"")</f>
        <v/>
      </c>
      <c r="EO687" s="1"/>
      <c r="EP687" s="12"/>
      <c r="EQ687" s="6" t="str">
        <f>+IFERROR(VALUE(RIGHT(Tabla25[[#This Row],[B2B]],6)),"")</f>
        <v/>
      </c>
      <c r="ER687" s="6" t="str">
        <f>+IFERROR(VLOOKUP(EP687,Auxiliar!$A:$C,2,0),"")</f>
        <v/>
      </c>
      <c r="ES687" s="7" t="str">
        <f>+IFERROR(VLOOKUP(EP687,Auxiliar!$A:$C,3,0),"")</f>
        <v/>
      </c>
      <c r="EU687" s="1"/>
      <c r="EV687" s="12"/>
      <c r="EW687" s="6" t="str">
        <f>+IFERROR(VALUE(RIGHT(Tabla26[[#This Row],[B2B]],6)),"")</f>
        <v/>
      </c>
      <c r="EX687" s="6" t="str">
        <f>+IFERROR(VLOOKUP(EV687,Auxiliar!$A:$C,2,0),"")</f>
        <v/>
      </c>
      <c r="EY687" s="7" t="str">
        <f>+IFERROR(VLOOKUP(EV687,Auxiliar!$A:$C,3,0),"")</f>
        <v/>
      </c>
      <c r="EZ687" s="1"/>
      <c r="FA687" s="12"/>
      <c r="FB687" s="6" t="str">
        <f>+IFERROR(VALUE(RIGHT(Tabla27[[#This Row],[B2B]],6)),"")</f>
        <v/>
      </c>
      <c r="FC687" s="6" t="str">
        <f>+IFERROR(VLOOKUP(FA687,Auxiliar!$A:$C,2,0),"")</f>
        <v/>
      </c>
      <c r="FD687" s="7" t="str">
        <f>+IFERROR(VLOOKUP(FA687,Auxiliar!$A:$C,3,0),"")</f>
        <v/>
      </c>
      <c r="FE687" s="1"/>
      <c r="FF687" s="12"/>
      <c r="FG687" s="6" t="str">
        <f>+IFERROR(VALUE(RIGHT(Tabla28[[#This Row],[B2B]],6)),"")</f>
        <v/>
      </c>
      <c r="FH687" s="6" t="str">
        <f>+IFERROR(VLOOKUP(FF687,Auxiliar!$A:$C,2,0),"")</f>
        <v/>
      </c>
      <c r="FI687" s="7" t="str">
        <f>+IFERROR(VLOOKUP(FF687,Auxiliar!$A:$C,3,0),"")</f>
        <v/>
      </c>
      <c r="FJ687" s="1"/>
      <c r="FK687" s="12"/>
      <c r="FL687" s="6" t="str">
        <f>+IFERROR(VALUE(RIGHT(Tabla29[[#This Row],[B2B]],6)),"")</f>
        <v/>
      </c>
      <c r="FM687" s="6" t="str">
        <f>+IFERROR(VLOOKUP(FK687,Auxiliar!$A:$C,2,0),"")</f>
        <v/>
      </c>
      <c r="FN687" s="7" t="str">
        <f>+IFERROR(VLOOKUP(FK687,Auxiliar!$A:$C,3,0),"")</f>
        <v/>
      </c>
      <c r="FO687" s="1"/>
      <c r="FP687" s="12"/>
      <c r="FQ687" s="6" t="str">
        <f>+IFERROR(VALUE(RIGHT(Tabla30[[#This Row],[B2B]],6)),"")</f>
        <v/>
      </c>
      <c r="FR687" s="6" t="str">
        <f>+IFERROR(VLOOKUP(FP687,Auxiliar!$A:$C,2,0),"")</f>
        <v/>
      </c>
      <c r="FS687" s="7"/>
      <c r="FT687" s="1"/>
      <c r="FU687" s="12"/>
      <c r="FV687" s="6" t="str">
        <f>+IFERROR(VALUE(RIGHT(Tabla31[[#This Row],[B2B]],6)),"")</f>
        <v/>
      </c>
      <c r="FW687" s="6" t="str">
        <f>+IFERROR(VLOOKUP(FU687,Auxiliar!$A:$C,2,0),"")</f>
        <v/>
      </c>
      <c r="FX687" s="7" t="str">
        <f>+IFERROR(VLOOKUP(FU687,Auxiliar!$A:$C,3,0),"")</f>
        <v/>
      </c>
      <c r="FY687" s="1"/>
      <c r="FZ687" s="12"/>
      <c r="GA687" s="6" t="str">
        <f>+IFERROR(VALUE(RIGHT(Tabla32[[#This Row],[B2B]],6)),"")</f>
        <v/>
      </c>
      <c r="GB687" s="6" t="str">
        <f>+IFERROR(VLOOKUP(FZ687,Auxiliar!$A:$C,2,0),"")</f>
        <v/>
      </c>
      <c r="GC687" s="7" t="str">
        <f>+IFERROR(VLOOKUP(FZ687,Auxiliar!$A:$C,3,0),"")</f>
        <v/>
      </c>
      <c r="GD687" s="1"/>
      <c r="GE687" s="12"/>
      <c r="GF687" s="6" t="str">
        <f>+IFERROR(VALUE(RIGHT(Tabla33[[#This Row],[B2B]],6)),"")</f>
        <v/>
      </c>
      <c r="GG687" s="6" t="str">
        <f>+IFERROR(VLOOKUP(GE687,Auxiliar!$A:$C,2,0),"")</f>
        <v/>
      </c>
      <c r="GH687" s="7" t="str">
        <f>+IFERROR(VLOOKUP(GE687,Auxiliar!$A:$C,3,0),"")</f>
        <v/>
      </c>
    </row>
    <row r="688" spans="1:190" x14ac:dyDescent="0.25">
      <c r="A688" s="1"/>
      <c r="B688" s="1"/>
      <c r="C688" t="str">
        <f>+IFERROR(VLOOKUP(B688,Auxiliar!$A:$C,2,0),"")</f>
        <v/>
      </c>
      <c r="D688" s="5" t="str">
        <f>+IFERROR(VLOOKUP(B688,Auxiliar!$A:$C,3,0),"")</f>
        <v/>
      </c>
      <c r="S688" s="1">
        <v>6631</v>
      </c>
      <c r="T688" s="1" t="s">
        <v>9</v>
      </c>
      <c r="U688" s="6">
        <f>+IFERROR(VALUE(RIGHT(Tabla4[[#This Row],[B2B]],6)),"")</f>
        <v>6631</v>
      </c>
      <c r="V688" s="6" t="str">
        <f>+IFERROR(VLOOKUP(T688,Auxiliar!$A:$C,2,0),"")</f>
        <v>CORE</v>
      </c>
      <c r="W688" s="7" t="str">
        <f>+IFERROR(VLOOKUP(T688,Auxiliar!$A:$C,3,0),"")</f>
        <v>0b 1% | 2b 5% | 4b 6%</v>
      </c>
      <c r="AK688" s="1">
        <v>6362</v>
      </c>
      <c r="AL688" s="1" t="s">
        <v>30</v>
      </c>
      <c r="AM688" s="6">
        <f>+IFERROR(VALUE(RIGHT(Tabla7[[#This Row],[B2B]],6)),"")</f>
        <v>6362</v>
      </c>
      <c r="AN688" s="6" t="str">
        <f>+IFERROR(VLOOKUP(AL688,Auxiliar!$A:$C,2,0),"")</f>
        <v>LATONES</v>
      </c>
      <c r="AO688" s="7" t="str">
        <f>+IFERROR(VLOOKUP(AL688,Auxiliar!$A:$C,3,0),"")</f>
        <v>1b 4% | 5b 7% | 97b 0%</v>
      </c>
      <c r="AW688" s="1"/>
      <c r="AX688" s="1" t="s">
        <v>32</v>
      </c>
      <c r="AY688" s="6" t="str">
        <f>+IFERROR(VALUE(RIGHT(Tabla9[[#This Row],[B2B]],6)),"")</f>
        <v/>
      </c>
      <c r="AZ688" s="6" t="str">
        <f>+IFERROR(VLOOKUP(AX688,Auxiliar!$A:$C,2,0),"")</f>
        <v>LATONES</v>
      </c>
      <c r="BA688" s="7" t="str">
        <f>+IFERROR(VLOOKUP(AX688,Auxiliar!$A:$C,3,0),"")</f>
        <v>2b 3% | 4b 4% | 6b 5% | 10b 8%  | 385b 0%</v>
      </c>
      <c r="BI688" s="1"/>
      <c r="BJ688" s="1"/>
      <c r="BK688" s="6" t="str">
        <f>+IFERROR(VALUE(RIGHT(Tabla11[[#This Row],[B2B]],6)),"")</f>
        <v/>
      </c>
      <c r="BL688" s="6" t="str">
        <f>+IFERROR(VLOOKUP(BJ688,Auxiliar!$A:$C,2,0),"")</f>
        <v/>
      </c>
      <c r="BM688" s="7" t="str">
        <f>+IFERROR(VLOOKUP(BJ688,Auxiliar!$A:$C,3,0),"")</f>
        <v/>
      </c>
      <c r="BO688" s="1">
        <v>3113</v>
      </c>
      <c r="BP688" s="1" t="s">
        <v>39</v>
      </c>
      <c r="BQ688" s="6">
        <f>+IFERROR(VALUE(RIGHT(Tabla12[[#This Row],[B2B]],6)),"")</f>
        <v>3113</v>
      </c>
      <c r="BR688" s="6" t="str">
        <f>+IFERROR(VLOOKUP(BP688,Auxiliar!$A:$C,2,0),"")</f>
        <v>VALUE LITRO</v>
      </c>
      <c r="BS688" s="7" t="str">
        <f>+IFERROR(VLOOKUP(BP688,Auxiliar!$A:$C,3,0),"")</f>
        <v>1b 12%</v>
      </c>
      <c r="CA688" s="1">
        <v>5399</v>
      </c>
      <c r="CB688" s="1" t="s">
        <v>35</v>
      </c>
      <c r="CC688" s="6">
        <f>+IFERROR(VALUE(RIGHT(Tabla14[[#This Row],[B2B]],6)),"")</f>
        <v>5399</v>
      </c>
      <c r="CD688" s="6" t="str">
        <f>+IFERROR(VLOOKUP(CB688,Auxiliar!$A:$C,2,0),"")</f>
        <v>Corona 710cc</v>
      </c>
      <c r="CE688" s="7" t="str">
        <f>+IFERROR(VLOOKUP(CB688,Auxiliar!$A:$C,3,0),"")</f>
        <v>1b 10% | 85b 0%</v>
      </c>
      <c r="CG688" s="1"/>
      <c r="CH688" s="1"/>
      <c r="CI688" s="6" t="str">
        <f>+IFERROR(VALUE(RIGHT(Tabla15[[#This Row],[B2B]],6)),"")</f>
        <v/>
      </c>
      <c r="CJ688" s="6" t="str">
        <f>+IFERROR(VLOOKUP(CH688,Auxiliar!$A:$C,2,0),"")</f>
        <v/>
      </c>
      <c r="CK688" s="7" t="str">
        <f>+IFERROR(VLOOKUP(CH688,Auxiliar!$A:$C,3,0),"")</f>
        <v/>
      </c>
      <c r="CM688" s="1">
        <v>5329</v>
      </c>
      <c r="CN688" s="1" t="s">
        <v>20</v>
      </c>
      <c r="CO688" s="6">
        <v>5329</v>
      </c>
      <c r="CP688" s="6" t="s">
        <v>20</v>
      </c>
      <c r="CQ688" s="7" t="s">
        <v>21</v>
      </c>
      <c r="CS688" s="1"/>
      <c r="CT688" s="1"/>
      <c r="CU688" s="6" t="str">
        <f>+IFERROR(VALUE(RIGHT(Tabla17[[#This Row],[B2B]],6)),"")</f>
        <v/>
      </c>
      <c r="CV688" s="6" t="str">
        <f>+IFERROR(VLOOKUP(CT688,Auxiliar!$A:$C,2,0),"")</f>
        <v/>
      </c>
      <c r="CW688" s="7" t="str">
        <f>+IFERROR(VLOOKUP(CT688,Auxiliar!$A:$C,3,0),"")</f>
        <v/>
      </c>
      <c r="CY688" s="1">
        <v>5329</v>
      </c>
      <c r="CZ688" s="1" t="s">
        <v>16</v>
      </c>
      <c r="DA688" s="6">
        <f>+IFERROR(VALUE(RIGHT(Tabla18[[#This Row],[B2B]],6)),"")</f>
        <v>5329</v>
      </c>
      <c r="DB688" s="6" t="str">
        <f>+IFERROR(VLOOKUP(CZ688,Auxiliar!$A:$C,2,0),"")</f>
        <v>PREMIUM</v>
      </c>
      <c r="DC688" s="7" t="str">
        <f>+IFERROR(VLOOKUP(CZ688,Auxiliar!$A:$C,3,0),"")</f>
        <v>0b 0% | 2b 2% | 5b 3,5% | 10b 5%</v>
      </c>
      <c r="DE688" s="1">
        <v>5329</v>
      </c>
      <c r="DF688" s="1" t="s">
        <v>19</v>
      </c>
      <c r="DG688" s="6">
        <f>+IFERROR(VALUE(RIGHT(Tabla19[[#This Row],[B2B]],6)),"")</f>
        <v>5329</v>
      </c>
      <c r="DH688" s="6" t="str">
        <f>+IFERROR(VLOOKUP(DF688,Auxiliar!$A:$C,2,0),"")</f>
        <v>MICHELOB</v>
      </c>
      <c r="DI688" s="7" t="str">
        <f>+IFERROR(VLOOKUP(DF688,Auxiliar!$A:$C,3,0),"")</f>
        <v>1b 7% | 3b 22% | 8b 27%</v>
      </c>
      <c r="DK688" s="1"/>
      <c r="DL688" s="1"/>
      <c r="DM688" s="6" t="str">
        <f>+IFERROR(VALUE(RIGHT(Tabla20[[#This Row],[B2B]],6)),"")</f>
        <v/>
      </c>
      <c r="DN688" s="6" t="str">
        <f>+IFERROR(VLOOKUP(DL688,Auxiliar!$A:$C,2,0),"")</f>
        <v/>
      </c>
      <c r="DO688" s="7" t="str">
        <f>+IFERROR(VLOOKUP(DL688,Auxiliar!$A:$C,3,0),"")</f>
        <v/>
      </c>
      <c r="DQ688" s="1">
        <v>5328</v>
      </c>
      <c r="DR688" s="12" t="s">
        <v>24</v>
      </c>
      <c r="DS688" s="6">
        <f>+IFERROR(VALUE(RIGHT(Tabla21[[#This Row],[B2B]],6)),"")</f>
        <v>5328</v>
      </c>
      <c r="DT688" s="6" t="str">
        <f>+IFERROR(VLOOKUP(DR688,Auxiliar!$A:$C,2,0),"")</f>
        <v>CORONA PORRON</v>
      </c>
      <c r="DU688" s="7" t="str">
        <f>+IFERROR(VLOOKUP(DR688,Auxiliar!$A:$C,3,0),"")</f>
        <v>1b 5% | 20b 0%</v>
      </c>
      <c r="DW688" s="1">
        <v>3127</v>
      </c>
      <c r="DX688" s="12" t="s">
        <v>43</v>
      </c>
      <c r="DY688" s="6">
        <f>+IFERROR(VALUE(RIGHT(Tabla22[[#This Row],[B2B]],6)),"")</f>
        <v>3127</v>
      </c>
      <c r="DZ688" s="6" t="str">
        <f>+IFERROR(VLOOKUP(DX688,Auxiliar!$A:$C,2,0),"")</f>
        <v xml:space="preserve">VALUE LATA </v>
      </c>
      <c r="EA688" s="7" t="str">
        <f>+IFERROR(VLOOKUP(DX688,Auxiliar!$A:$C,3,0),"")</f>
        <v>1b 15% | 100b 18%</v>
      </c>
      <c r="EC688" s="1">
        <v>11930</v>
      </c>
      <c r="ED688" s="12" t="s">
        <v>47</v>
      </c>
      <c r="EE688" s="6">
        <f>+IFERROR(VALUE(RIGHT(Tabla23[[#This Row],[B2B]],6)),"")</f>
        <v>11930</v>
      </c>
      <c r="EF688" s="6" t="str">
        <f>+IFERROR(VLOOKUP(ED688,Auxiliar!$A:$C,2,0),"")</f>
        <v>VALUE LATON</v>
      </c>
      <c r="EG688" s="7" t="str">
        <f>+IFERROR(VLOOKUP(ED688,Auxiliar!$A:$C,3,0),"")</f>
        <v>1b 10% | 5b 15% | 192b 0%</v>
      </c>
      <c r="EI688" s="1"/>
      <c r="EJ688" s="12"/>
      <c r="EK688" s="6" t="str">
        <f>+IFERROR(VALUE(RIGHT(Tabla24[[#This Row],[B2B]],6)),"")</f>
        <v/>
      </c>
      <c r="EL688" s="6" t="str">
        <f>+IFERROR(VLOOKUP(EJ688,Auxiliar!$A:$C,2,0),"")</f>
        <v/>
      </c>
      <c r="EM688" s="7" t="str">
        <f>+IFERROR(VLOOKUP(EJ688,Auxiliar!$A:$C,3,0),"")</f>
        <v/>
      </c>
      <c r="EO688" s="1"/>
      <c r="EP688" s="12"/>
      <c r="EQ688" s="6" t="str">
        <f>+IFERROR(VALUE(RIGHT(Tabla25[[#This Row],[B2B]],6)),"")</f>
        <v/>
      </c>
      <c r="ER688" s="6" t="str">
        <f>+IFERROR(VLOOKUP(EP688,Auxiliar!$A:$C,2,0),"")</f>
        <v/>
      </c>
      <c r="ES688" s="7" t="str">
        <f>+IFERROR(VLOOKUP(EP688,Auxiliar!$A:$C,3,0),"")</f>
        <v/>
      </c>
      <c r="EU688" s="1"/>
      <c r="EV688" s="12"/>
      <c r="EW688" s="6" t="str">
        <f>+IFERROR(VALUE(RIGHT(Tabla26[[#This Row],[B2B]],6)),"")</f>
        <v/>
      </c>
      <c r="EX688" s="6" t="str">
        <f>+IFERROR(VLOOKUP(EV688,Auxiliar!$A:$C,2,0),"")</f>
        <v/>
      </c>
      <c r="EY688" s="7" t="str">
        <f>+IFERROR(VLOOKUP(EV688,Auxiliar!$A:$C,3,0),"")</f>
        <v/>
      </c>
      <c r="EZ688" s="1"/>
      <c r="FA688" s="12"/>
      <c r="FB688" s="6" t="str">
        <f>+IFERROR(VALUE(RIGHT(Tabla27[[#This Row],[B2B]],6)),"")</f>
        <v/>
      </c>
      <c r="FC688" s="6" t="str">
        <f>+IFERROR(VLOOKUP(FA688,Auxiliar!$A:$C,2,0),"")</f>
        <v/>
      </c>
      <c r="FD688" s="7" t="str">
        <f>+IFERROR(VLOOKUP(FA688,Auxiliar!$A:$C,3,0),"")</f>
        <v/>
      </c>
      <c r="FE688" s="1"/>
      <c r="FF688" s="12"/>
      <c r="FG688" s="6" t="str">
        <f>+IFERROR(VALUE(RIGHT(Tabla28[[#This Row],[B2B]],6)),"")</f>
        <v/>
      </c>
      <c r="FH688" s="6" t="str">
        <f>+IFERROR(VLOOKUP(FF688,Auxiliar!$A:$C,2,0),"")</f>
        <v/>
      </c>
      <c r="FI688" s="7" t="str">
        <f>+IFERROR(VLOOKUP(FF688,Auxiliar!$A:$C,3,0),"")</f>
        <v/>
      </c>
      <c r="FJ688" s="1"/>
      <c r="FK688" s="12"/>
      <c r="FL688" s="6" t="str">
        <f>+IFERROR(VALUE(RIGHT(Tabla29[[#This Row],[B2B]],6)),"")</f>
        <v/>
      </c>
      <c r="FM688" s="6" t="str">
        <f>+IFERROR(VLOOKUP(FK688,Auxiliar!$A:$C,2,0),"")</f>
        <v/>
      </c>
      <c r="FN688" s="7" t="str">
        <f>+IFERROR(VLOOKUP(FK688,Auxiliar!$A:$C,3,0),"")</f>
        <v/>
      </c>
      <c r="FO688" s="1"/>
      <c r="FP688" s="12"/>
      <c r="FQ688" s="6" t="str">
        <f>+IFERROR(VALUE(RIGHT(Tabla30[[#This Row],[B2B]],6)),"")</f>
        <v/>
      </c>
      <c r="FR688" s="6" t="str">
        <f>+IFERROR(VLOOKUP(FP688,Auxiliar!$A:$C,2,0),"")</f>
        <v/>
      </c>
      <c r="FS688" s="7"/>
      <c r="FT688" s="1"/>
      <c r="FU688" s="12"/>
      <c r="FV688" s="6" t="str">
        <f>+IFERROR(VALUE(RIGHT(Tabla31[[#This Row],[B2B]],6)),"")</f>
        <v/>
      </c>
      <c r="FW688" s="6" t="str">
        <f>+IFERROR(VLOOKUP(FU688,Auxiliar!$A:$C,2,0),"")</f>
        <v/>
      </c>
      <c r="FX688" s="7" t="str">
        <f>+IFERROR(VLOOKUP(FU688,Auxiliar!$A:$C,3,0),"")</f>
        <v/>
      </c>
      <c r="FY688" s="1"/>
      <c r="FZ688" s="12"/>
      <c r="GA688" s="6" t="str">
        <f>+IFERROR(VALUE(RIGHT(Tabla32[[#This Row],[B2B]],6)),"")</f>
        <v/>
      </c>
      <c r="GB688" s="6" t="str">
        <f>+IFERROR(VLOOKUP(FZ688,Auxiliar!$A:$C,2,0),"")</f>
        <v/>
      </c>
      <c r="GC688" s="7" t="str">
        <f>+IFERROR(VLOOKUP(FZ688,Auxiliar!$A:$C,3,0),"")</f>
        <v/>
      </c>
      <c r="GD688" s="1"/>
      <c r="GE688" s="12"/>
      <c r="GF688" s="6" t="str">
        <f>+IFERROR(VALUE(RIGHT(Tabla33[[#This Row],[B2B]],6)),"")</f>
        <v/>
      </c>
      <c r="GG688" s="6" t="str">
        <f>+IFERROR(VLOOKUP(GE688,Auxiliar!$A:$C,2,0),"")</f>
        <v/>
      </c>
      <c r="GH688" s="7" t="str">
        <f>+IFERROR(VLOOKUP(GE688,Auxiliar!$A:$C,3,0),"")</f>
        <v/>
      </c>
    </row>
    <row r="689" spans="1:190" x14ac:dyDescent="0.25">
      <c r="A689" s="1"/>
      <c r="B689" s="1"/>
      <c r="C689" t="str">
        <f>+IFERROR(VLOOKUP(B689,Auxiliar!$A:$C,2,0),"")</f>
        <v/>
      </c>
      <c r="D689" s="5" t="str">
        <f>+IFERROR(VLOOKUP(B689,Auxiliar!$A:$C,3,0),"")</f>
        <v/>
      </c>
      <c r="S689" s="1">
        <v>6633</v>
      </c>
      <c r="T689" s="1" t="s">
        <v>9</v>
      </c>
      <c r="U689" s="6">
        <f>+IFERROR(VALUE(RIGHT(Tabla4[[#This Row],[B2B]],6)),"")</f>
        <v>6633</v>
      </c>
      <c r="V689" s="6" t="str">
        <f>+IFERROR(VLOOKUP(T689,Auxiliar!$A:$C,2,0),"")</f>
        <v>CORE</v>
      </c>
      <c r="W689" s="7" t="str">
        <f>+IFERROR(VLOOKUP(T689,Auxiliar!$A:$C,3,0),"")</f>
        <v>0b 1% | 2b 5% | 4b 6%</v>
      </c>
      <c r="AK689" s="1">
        <v>6363</v>
      </c>
      <c r="AL689" s="1" t="s">
        <v>30</v>
      </c>
      <c r="AM689" s="6">
        <f>+IFERROR(VALUE(RIGHT(Tabla7[[#This Row],[B2B]],6)),"")</f>
        <v>6363</v>
      </c>
      <c r="AN689" s="6" t="str">
        <f>+IFERROR(VLOOKUP(AL689,Auxiliar!$A:$C,2,0),"")</f>
        <v>LATONES</v>
      </c>
      <c r="AO689" s="7" t="str">
        <f>+IFERROR(VLOOKUP(AL689,Auxiliar!$A:$C,3,0),"")</f>
        <v>1b 4% | 5b 7% | 97b 0%</v>
      </c>
      <c r="AW689" s="1"/>
      <c r="AX689" s="1" t="s">
        <v>32</v>
      </c>
      <c r="AY689" s="6" t="str">
        <f>+IFERROR(VALUE(RIGHT(Tabla9[[#This Row],[B2B]],6)),"")</f>
        <v/>
      </c>
      <c r="AZ689" s="6" t="str">
        <f>+IFERROR(VLOOKUP(AX689,Auxiliar!$A:$C,2,0),"")</f>
        <v>LATONES</v>
      </c>
      <c r="BA689" s="7" t="str">
        <f>+IFERROR(VLOOKUP(AX689,Auxiliar!$A:$C,3,0),"")</f>
        <v>2b 3% | 4b 4% | 6b 5% | 10b 8%  | 385b 0%</v>
      </c>
      <c r="BI689" s="1"/>
      <c r="BJ689" s="1"/>
      <c r="BK689" s="6" t="str">
        <f>+IFERROR(VALUE(RIGHT(Tabla11[[#This Row],[B2B]],6)),"")</f>
        <v/>
      </c>
      <c r="BL689" s="6" t="str">
        <f>+IFERROR(VLOOKUP(BJ689,Auxiliar!$A:$C,2,0),"")</f>
        <v/>
      </c>
      <c r="BM689" s="7" t="str">
        <f>+IFERROR(VLOOKUP(BJ689,Auxiliar!$A:$C,3,0),"")</f>
        <v/>
      </c>
      <c r="BO689" s="1">
        <v>11933</v>
      </c>
      <c r="BP689" s="1" t="s">
        <v>39</v>
      </c>
      <c r="BQ689" s="6">
        <f>+IFERROR(VALUE(RIGHT(Tabla12[[#This Row],[B2B]],6)),"")</f>
        <v>11933</v>
      </c>
      <c r="BR689" s="6" t="str">
        <f>+IFERROR(VLOOKUP(BP689,Auxiliar!$A:$C,2,0),"")</f>
        <v>VALUE LITRO</v>
      </c>
      <c r="BS689" s="7" t="str">
        <f>+IFERROR(VLOOKUP(BP689,Auxiliar!$A:$C,3,0),"")</f>
        <v>1b 12%</v>
      </c>
      <c r="CA689" s="1">
        <v>5402</v>
      </c>
      <c r="CB689" s="1" t="s">
        <v>35</v>
      </c>
      <c r="CC689" s="6">
        <f>+IFERROR(VALUE(RIGHT(Tabla14[[#This Row],[B2B]],6)),"")</f>
        <v>5402</v>
      </c>
      <c r="CD689" s="6" t="str">
        <f>+IFERROR(VLOOKUP(CB689,Auxiliar!$A:$C,2,0),"")</f>
        <v>Corona 710cc</v>
      </c>
      <c r="CE689" s="7" t="str">
        <f>+IFERROR(VLOOKUP(CB689,Auxiliar!$A:$C,3,0),"")</f>
        <v>1b 10% | 85b 0%</v>
      </c>
      <c r="CG689" s="1"/>
      <c r="CH689" s="1"/>
      <c r="CI689" s="6" t="str">
        <f>+IFERROR(VALUE(RIGHT(Tabla15[[#This Row],[B2B]],6)),"")</f>
        <v/>
      </c>
      <c r="CJ689" s="6" t="str">
        <f>+IFERROR(VLOOKUP(CH689,Auxiliar!$A:$C,2,0),"")</f>
        <v/>
      </c>
      <c r="CK689" s="7" t="str">
        <f>+IFERROR(VLOOKUP(CH689,Auxiliar!$A:$C,3,0),"")</f>
        <v/>
      </c>
      <c r="CM689" s="1">
        <v>5330</v>
      </c>
      <c r="CN689" s="1" t="s">
        <v>20</v>
      </c>
      <c r="CO689" s="6">
        <v>5330</v>
      </c>
      <c r="CP689" s="6" t="s">
        <v>20</v>
      </c>
      <c r="CQ689" s="7" t="s">
        <v>21</v>
      </c>
      <c r="CS689" s="1"/>
      <c r="CT689" s="1"/>
      <c r="CU689" s="6" t="str">
        <f>+IFERROR(VALUE(RIGHT(Tabla17[[#This Row],[B2B]],6)),"")</f>
        <v/>
      </c>
      <c r="CV689" s="6" t="str">
        <f>+IFERROR(VLOOKUP(CT689,Auxiliar!$A:$C,2,0),"")</f>
        <v/>
      </c>
      <c r="CW689" s="7" t="str">
        <f>+IFERROR(VLOOKUP(CT689,Auxiliar!$A:$C,3,0),"")</f>
        <v/>
      </c>
      <c r="CY689" s="1">
        <v>5330</v>
      </c>
      <c r="CZ689" s="1" t="s">
        <v>16</v>
      </c>
      <c r="DA689" s="6">
        <f>+IFERROR(VALUE(RIGHT(Tabla18[[#This Row],[B2B]],6)),"")</f>
        <v>5330</v>
      </c>
      <c r="DB689" s="6" t="str">
        <f>+IFERROR(VLOOKUP(CZ689,Auxiliar!$A:$C,2,0),"")</f>
        <v>PREMIUM</v>
      </c>
      <c r="DC689" s="7" t="str">
        <f>+IFERROR(VLOOKUP(CZ689,Auxiliar!$A:$C,3,0),"")</f>
        <v>0b 0% | 2b 2% | 5b 3,5% | 10b 5%</v>
      </c>
      <c r="DE689" s="1">
        <v>5330</v>
      </c>
      <c r="DF689" s="1" t="s">
        <v>19</v>
      </c>
      <c r="DG689" s="6">
        <f>+IFERROR(VALUE(RIGHT(Tabla19[[#This Row],[B2B]],6)),"")</f>
        <v>5330</v>
      </c>
      <c r="DH689" s="6" t="str">
        <f>+IFERROR(VLOOKUP(DF689,Auxiliar!$A:$C,2,0),"")</f>
        <v>MICHELOB</v>
      </c>
      <c r="DI689" s="7" t="str">
        <f>+IFERROR(VLOOKUP(DF689,Auxiliar!$A:$C,3,0),"")</f>
        <v>1b 7% | 3b 22% | 8b 27%</v>
      </c>
      <c r="DK689" s="1"/>
      <c r="DL689" s="1"/>
      <c r="DM689" s="6" t="str">
        <f>+IFERROR(VALUE(RIGHT(Tabla20[[#This Row],[B2B]],6)),"")</f>
        <v/>
      </c>
      <c r="DN689" s="6" t="str">
        <f>+IFERROR(VLOOKUP(DL689,Auxiliar!$A:$C,2,0),"")</f>
        <v/>
      </c>
      <c r="DO689" s="7" t="str">
        <f>+IFERROR(VLOOKUP(DL689,Auxiliar!$A:$C,3,0),"")</f>
        <v/>
      </c>
      <c r="DQ689" s="1">
        <v>5329</v>
      </c>
      <c r="DR689" s="12" t="s">
        <v>24</v>
      </c>
      <c r="DS689" s="6">
        <f>+IFERROR(VALUE(RIGHT(Tabla21[[#This Row],[B2B]],6)),"")</f>
        <v>5329</v>
      </c>
      <c r="DT689" s="6" t="str">
        <f>+IFERROR(VLOOKUP(DR689,Auxiliar!$A:$C,2,0),"")</f>
        <v>CORONA PORRON</v>
      </c>
      <c r="DU689" s="7" t="str">
        <f>+IFERROR(VLOOKUP(DR689,Auxiliar!$A:$C,3,0),"")</f>
        <v>1b 5% | 20b 0%</v>
      </c>
      <c r="DW689" s="1">
        <v>3185</v>
      </c>
      <c r="DX689" s="12" t="s">
        <v>43</v>
      </c>
      <c r="DY689" s="6">
        <f>+IFERROR(VALUE(RIGHT(Tabla22[[#This Row],[B2B]],6)),"")</f>
        <v>3185</v>
      </c>
      <c r="DZ689" s="6" t="str">
        <f>+IFERROR(VLOOKUP(DX689,Auxiliar!$A:$C,2,0),"")</f>
        <v xml:space="preserve">VALUE LATA </v>
      </c>
      <c r="EA689" s="7" t="str">
        <f>+IFERROR(VLOOKUP(DX689,Auxiliar!$A:$C,3,0),"")</f>
        <v>1b 15% | 100b 18%</v>
      </c>
      <c r="EC689" s="1">
        <v>3113</v>
      </c>
      <c r="ED689" s="12" t="s">
        <v>47</v>
      </c>
      <c r="EE689" s="6">
        <f>+IFERROR(VALUE(RIGHT(Tabla23[[#This Row],[B2B]],6)),"")</f>
        <v>3113</v>
      </c>
      <c r="EF689" s="6" t="str">
        <f>+IFERROR(VLOOKUP(ED689,Auxiliar!$A:$C,2,0),"")</f>
        <v>VALUE LATON</v>
      </c>
      <c r="EG689" s="7" t="str">
        <f>+IFERROR(VLOOKUP(ED689,Auxiliar!$A:$C,3,0),"")</f>
        <v>1b 10% | 5b 15% | 192b 0%</v>
      </c>
      <c r="EI689" s="1"/>
      <c r="EJ689" s="12"/>
      <c r="EK689" s="6" t="str">
        <f>+IFERROR(VALUE(RIGHT(Tabla24[[#This Row],[B2B]],6)),"")</f>
        <v/>
      </c>
      <c r="EL689" s="6" t="str">
        <f>+IFERROR(VLOOKUP(EJ689,Auxiliar!$A:$C,2,0),"")</f>
        <v/>
      </c>
      <c r="EM689" s="7" t="str">
        <f>+IFERROR(VLOOKUP(EJ689,Auxiliar!$A:$C,3,0),"")</f>
        <v/>
      </c>
      <c r="EO689" s="1"/>
      <c r="EP689" s="12"/>
      <c r="EQ689" s="6" t="str">
        <f>+IFERROR(VALUE(RIGHT(Tabla25[[#This Row],[B2B]],6)),"")</f>
        <v/>
      </c>
      <c r="ER689" s="6" t="str">
        <f>+IFERROR(VLOOKUP(EP689,Auxiliar!$A:$C,2,0),"")</f>
        <v/>
      </c>
      <c r="ES689" s="7" t="str">
        <f>+IFERROR(VLOOKUP(EP689,Auxiliar!$A:$C,3,0),"")</f>
        <v/>
      </c>
      <c r="EU689" s="1"/>
      <c r="EV689" s="12"/>
      <c r="EW689" s="6" t="str">
        <f>+IFERROR(VALUE(RIGHT(Tabla26[[#This Row],[B2B]],6)),"")</f>
        <v/>
      </c>
      <c r="EX689" s="6" t="str">
        <f>+IFERROR(VLOOKUP(EV689,Auxiliar!$A:$C,2,0),"")</f>
        <v/>
      </c>
      <c r="EY689" s="7" t="str">
        <f>+IFERROR(VLOOKUP(EV689,Auxiliar!$A:$C,3,0),"")</f>
        <v/>
      </c>
      <c r="EZ689" s="1"/>
      <c r="FA689" s="12"/>
      <c r="FB689" s="6" t="str">
        <f>+IFERROR(VALUE(RIGHT(Tabla27[[#This Row],[B2B]],6)),"")</f>
        <v/>
      </c>
      <c r="FC689" s="6" t="str">
        <f>+IFERROR(VLOOKUP(FA689,Auxiliar!$A:$C,2,0),"")</f>
        <v/>
      </c>
      <c r="FD689" s="7" t="str">
        <f>+IFERROR(VLOOKUP(FA689,Auxiliar!$A:$C,3,0),"")</f>
        <v/>
      </c>
      <c r="FE689" s="1"/>
      <c r="FF689" s="12"/>
      <c r="FG689" s="6" t="str">
        <f>+IFERROR(VALUE(RIGHT(Tabla28[[#This Row],[B2B]],6)),"")</f>
        <v/>
      </c>
      <c r="FH689" s="6" t="str">
        <f>+IFERROR(VLOOKUP(FF689,Auxiliar!$A:$C,2,0),"")</f>
        <v/>
      </c>
      <c r="FI689" s="7" t="str">
        <f>+IFERROR(VLOOKUP(FF689,Auxiliar!$A:$C,3,0),"")</f>
        <v/>
      </c>
      <c r="FJ689" s="1"/>
      <c r="FK689" s="12"/>
      <c r="FL689" s="6" t="str">
        <f>+IFERROR(VALUE(RIGHT(Tabla29[[#This Row],[B2B]],6)),"")</f>
        <v/>
      </c>
      <c r="FM689" s="6" t="str">
        <f>+IFERROR(VLOOKUP(FK689,Auxiliar!$A:$C,2,0),"")</f>
        <v/>
      </c>
      <c r="FN689" s="7" t="str">
        <f>+IFERROR(VLOOKUP(FK689,Auxiliar!$A:$C,3,0),"")</f>
        <v/>
      </c>
      <c r="FO689" s="1"/>
      <c r="FP689" s="12"/>
      <c r="FQ689" s="6" t="str">
        <f>+IFERROR(VALUE(RIGHT(Tabla30[[#This Row],[B2B]],6)),"")</f>
        <v/>
      </c>
      <c r="FR689" s="6" t="str">
        <f>+IFERROR(VLOOKUP(FP689,Auxiliar!$A:$C,2,0),"")</f>
        <v/>
      </c>
      <c r="FS689" s="7"/>
      <c r="FT689" s="1"/>
      <c r="FU689" s="12"/>
      <c r="FV689" s="6" t="str">
        <f>+IFERROR(VALUE(RIGHT(Tabla31[[#This Row],[B2B]],6)),"")</f>
        <v/>
      </c>
      <c r="FW689" s="6" t="str">
        <f>+IFERROR(VLOOKUP(FU689,Auxiliar!$A:$C,2,0),"")</f>
        <v/>
      </c>
      <c r="FX689" s="7" t="str">
        <f>+IFERROR(VLOOKUP(FU689,Auxiliar!$A:$C,3,0),"")</f>
        <v/>
      </c>
      <c r="FY689" s="1"/>
      <c r="FZ689" s="12"/>
      <c r="GA689" s="6" t="str">
        <f>+IFERROR(VALUE(RIGHT(Tabla32[[#This Row],[B2B]],6)),"")</f>
        <v/>
      </c>
      <c r="GB689" s="6" t="str">
        <f>+IFERROR(VLOOKUP(FZ689,Auxiliar!$A:$C,2,0),"")</f>
        <v/>
      </c>
      <c r="GC689" s="7" t="str">
        <f>+IFERROR(VLOOKUP(FZ689,Auxiliar!$A:$C,3,0),"")</f>
        <v/>
      </c>
      <c r="GD689" s="1"/>
      <c r="GE689" s="12"/>
      <c r="GF689" s="6" t="str">
        <f>+IFERROR(VALUE(RIGHT(Tabla33[[#This Row],[B2B]],6)),"")</f>
        <v/>
      </c>
      <c r="GG689" s="6" t="str">
        <f>+IFERROR(VLOOKUP(GE689,Auxiliar!$A:$C,2,0),"")</f>
        <v/>
      </c>
      <c r="GH689" s="7" t="str">
        <f>+IFERROR(VLOOKUP(GE689,Auxiliar!$A:$C,3,0),"")</f>
        <v/>
      </c>
    </row>
    <row r="690" spans="1:190" x14ac:dyDescent="0.25">
      <c r="A690" s="1"/>
      <c r="B690" s="1"/>
      <c r="C690" t="str">
        <f>+IFERROR(VLOOKUP(B690,Auxiliar!$A:$C,2,0),"")</f>
        <v/>
      </c>
      <c r="D690" s="5" t="str">
        <f>+IFERROR(VLOOKUP(B690,Auxiliar!$A:$C,3,0),"")</f>
        <v/>
      </c>
      <c r="S690" s="1">
        <v>6635</v>
      </c>
      <c r="T690" s="1" t="s">
        <v>9</v>
      </c>
      <c r="U690" s="6">
        <f>+IFERROR(VALUE(RIGHT(Tabla4[[#This Row],[B2B]],6)),"")</f>
        <v>6635</v>
      </c>
      <c r="V690" s="6" t="str">
        <f>+IFERROR(VLOOKUP(T690,Auxiliar!$A:$C,2,0),"")</f>
        <v>CORE</v>
      </c>
      <c r="W690" s="7" t="str">
        <f>+IFERROR(VLOOKUP(T690,Auxiliar!$A:$C,3,0),"")</f>
        <v>0b 1% | 2b 5% | 4b 6%</v>
      </c>
      <c r="AK690" s="1">
        <v>6366</v>
      </c>
      <c r="AL690" s="1" t="s">
        <v>30</v>
      </c>
      <c r="AM690" s="6">
        <f>+IFERROR(VALUE(RIGHT(Tabla7[[#This Row],[B2B]],6)),"")</f>
        <v>6366</v>
      </c>
      <c r="AN690" s="6" t="str">
        <f>+IFERROR(VLOOKUP(AL690,Auxiliar!$A:$C,2,0),"")</f>
        <v>LATONES</v>
      </c>
      <c r="AO690" s="7" t="str">
        <f>+IFERROR(VLOOKUP(AL690,Auxiliar!$A:$C,3,0),"")</f>
        <v>1b 4% | 5b 7% | 97b 0%</v>
      </c>
      <c r="AW690" s="1"/>
      <c r="AX690" s="1" t="s">
        <v>32</v>
      </c>
      <c r="AY690" s="6" t="str">
        <f>+IFERROR(VALUE(RIGHT(Tabla9[[#This Row],[B2B]],6)),"")</f>
        <v/>
      </c>
      <c r="AZ690" s="6" t="str">
        <f>+IFERROR(VLOOKUP(AX690,Auxiliar!$A:$C,2,0),"")</f>
        <v>LATONES</v>
      </c>
      <c r="BA690" s="7" t="str">
        <f>+IFERROR(VLOOKUP(AX690,Auxiliar!$A:$C,3,0),"")</f>
        <v>2b 3% | 4b 4% | 6b 5% | 10b 8%  | 385b 0%</v>
      </c>
      <c r="BI690" s="1"/>
      <c r="BJ690" s="1"/>
      <c r="BK690" s="6" t="str">
        <f>+IFERROR(VALUE(RIGHT(Tabla11[[#This Row],[B2B]],6)),"")</f>
        <v/>
      </c>
      <c r="BL690" s="6" t="str">
        <f>+IFERROR(VLOOKUP(BJ690,Auxiliar!$A:$C,2,0),"")</f>
        <v/>
      </c>
      <c r="BM690" s="7" t="str">
        <f>+IFERROR(VLOOKUP(BJ690,Auxiliar!$A:$C,3,0),"")</f>
        <v/>
      </c>
      <c r="BO690" s="1">
        <v>3116</v>
      </c>
      <c r="BP690" s="1" t="s">
        <v>39</v>
      </c>
      <c r="BQ690" s="6">
        <f>+IFERROR(VALUE(RIGHT(Tabla12[[#This Row],[B2B]],6)),"")</f>
        <v>3116</v>
      </c>
      <c r="BR690" s="6" t="str">
        <f>+IFERROR(VLOOKUP(BP690,Auxiliar!$A:$C,2,0),"")</f>
        <v>VALUE LITRO</v>
      </c>
      <c r="BS690" s="7" t="str">
        <f>+IFERROR(VLOOKUP(BP690,Auxiliar!$A:$C,3,0),"")</f>
        <v>1b 12%</v>
      </c>
      <c r="CA690" s="1">
        <v>5409</v>
      </c>
      <c r="CB690" s="1" t="s">
        <v>35</v>
      </c>
      <c r="CC690" s="6">
        <f>+IFERROR(VALUE(RIGHT(Tabla14[[#This Row],[B2B]],6)),"")</f>
        <v>5409</v>
      </c>
      <c r="CD690" s="6" t="str">
        <f>+IFERROR(VLOOKUP(CB690,Auxiliar!$A:$C,2,0),"")</f>
        <v>Corona 710cc</v>
      </c>
      <c r="CE690" s="7" t="str">
        <f>+IFERROR(VLOOKUP(CB690,Auxiliar!$A:$C,3,0),"")</f>
        <v>1b 10% | 85b 0%</v>
      </c>
      <c r="CG690" s="1"/>
      <c r="CH690" s="1"/>
      <c r="CI690" s="6" t="str">
        <f>+IFERROR(VALUE(RIGHT(Tabla15[[#This Row],[B2B]],6)),"")</f>
        <v/>
      </c>
      <c r="CJ690" s="6" t="str">
        <f>+IFERROR(VLOOKUP(CH690,Auxiliar!$A:$C,2,0),"")</f>
        <v/>
      </c>
      <c r="CK690" s="7" t="str">
        <f>+IFERROR(VLOOKUP(CH690,Auxiliar!$A:$C,3,0),"")</f>
        <v/>
      </c>
      <c r="CM690" s="1">
        <v>5348</v>
      </c>
      <c r="CN690" s="1" t="s">
        <v>20</v>
      </c>
      <c r="CO690" s="6">
        <v>5348</v>
      </c>
      <c r="CP690" s="6" t="s">
        <v>20</v>
      </c>
      <c r="CQ690" s="7" t="s">
        <v>21</v>
      </c>
      <c r="CS690" s="1"/>
      <c r="CT690" s="1"/>
      <c r="CU690" s="6" t="str">
        <f>+IFERROR(VALUE(RIGHT(Tabla17[[#This Row],[B2B]],6)),"")</f>
        <v/>
      </c>
      <c r="CV690" s="6" t="str">
        <f>+IFERROR(VLOOKUP(CT690,Auxiliar!$A:$C,2,0),"")</f>
        <v/>
      </c>
      <c r="CW690" s="7" t="str">
        <f>+IFERROR(VLOOKUP(CT690,Auxiliar!$A:$C,3,0),"")</f>
        <v/>
      </c>
      <c r="CY690" s="1">
        <v>5348</v>
      </c>
      <c r="CZ690" s="1" t="s">
        <v>16</v>
      </c>
      <c r="DA690" s="6">
        <f>+IFERROR(VALUE(RIGHT(Tabla18[[#This Row],[B2B]],6)),"")</f>
        <v>5348</v>
      </c>
      <c r="DB690" s="6" t="str">
        <f>+IFERROR(VLOOKUP(CZ690,Auxiliar!$A:$C,2,0),"")</f>
        <v>PREMIUM</v>
      </c>
      <c r="DC690" s="7" t="str">
        <f>+IFERROR(VLOOKUP(CZ690,Auxiliar!$A:$C,3,0),"")</f>
        <v>0b 0% | 2b 2% | 5b 3,5% | 10b 5%</v>
      </c>
      <c r="DE690" s="1">
        <v>5348</v>
      </c>
      <c r="DF690" s="1" t="s">
        <v>19</v>
      </c>
      <c r="DG690" s="6">
        <f>+IFERROR(VALUE(RIGHT(Tabla19[[#This Row],[B2B]],6)),"")</f>
        <v>5348</v>
      </c>
      <c r="DH690" s="6" t="str">
        <f>+IFERROR(VLOOKUP(DF690,Auxiliar!$A:$C,2,0),"")</f>
        <v>MICHELOB</v>
      </c>
      <c r="DI690" s="7" t="str">
        <f>+IFERROR(VLOOKUP(DF690,Auxiliar!$A:$C,3,0),"")</f>
        <v>1b 7% | 3b 22% | 8b 27%</v>
      </c>
      <c r="DK690" s="1"/>
      <c r="DL690" s="1"/>
      <c r="DM690" s="6" t="str">
        <f>+IFERROR(VALUE(RIGHT(Tabla20[[#This Row],[B2B]],6)),"")</f>
        <v/>
      </c>
      <c r="DN690" s="6" t="str">
        <f>+IFERROR(VLOOKUP(DL690,Auxiliar!$A:$C,2,0),"")</f>
        <v/>
      </c>
      <c r="DO690" s="7" t="str">
        <f>+IFERROR(VLOOKUP(DL690,Auxiliar!$A:$C,3,0),"")</f>
        <v/>
      </c>
      <c r="DQ690" s="1">
        <v>5330</v>
      </c>
      <c r="DR690" s="12" t="s">
        <v>24</v>
      </c>
      <c r="DS690" s="6">
        <f>+IFERROR(VALUE(RIGHT(Tabla21[[#This Row],[B2B]],6)),"")</f>
        <v>5330</v>
      </c>
      <c r="DT690" s="6" t="str">
        <f>+IFERROR(VLOOKUP(DR690,Auxiliar!$A:$C,2,0),"")</f>
        <v>CORONA PORRON</v>
      </c>
      <c r="DU690" s="7" t="str">
        <f>+IFERROR(VLOOKUP(DR690,Auxiliar!$A:$C,3,0),"")</f>
        <v>1b 5% | 20b 0%</v>
      </c>
      <c r="DW690" s="1">
        <v>3210</v>
      </c>
      <c r="DX690" s="12" t="s">
        <v>43</v>
      </c>
      <c r="DY690" s="6">
        <f>+IFERROR(VALUE(RIGHT(Tabla22[[#This Row],[B2B]],6)),"")</f>
        <v>3210</v>
      </c>
      <c r="DZ690" s="6" t="str">
        <f>+IFERROR(VLOOKUP(DX690,Auxiliar!$A:$C,2,0),"")</f>
        <v xml:space="preserve">VALUE LATA </v>
      </c>
      <c r="EA690" s="7" t="str">
        <f>+IFERROR(VLOOKUP(DX690,Auxiliar!$A:$C,3,0),"")</f>
        <v>1b 15% | 100b 18%</v>
      </c>
      <c r="EC690" s="1">
        <v>11933</v>
      </c>
      <c r="ED690" s="12" t="s">
        <v>47</v>
      </c>
      <c r="EE690" s="6">
        <f>+IFERROR(VALUE(RIGHT(Tabla23[[#This Row],[B2B]],6)),"")</f>
        <v>11933</v>
      </c>
      <c r="EF690" s="6" t="str">
        <f>+IFERROR(VLOOKUP(ED690,Auxiliar!$A:$C,2,0),"")</f>
        <v>VALUE LATON</v>
      </c>
      <c r="EG690" s="7" t="str">
        <f>+IFERROR(VLOOKUP(ED690,Auxiliar!$A:$C,3,0),"")</f>
        <v>1b 10% | 5b 15% | 192b 0%</v>
      </c>
      <c r="EI690" s="1"/>
      <c r="EJ690" s="12"/>
      <c r="EK690" s="6" t="str">
        <f>+IFERROR(VALUE(RIGHT(Tabla24[[#This Row],[B2B]],6)),"")</f>
        <v/>
      </c>
      <c r="EL690" s="6" t="str">
        <f>+IFERROR(VLOOKUP(EJ690,Auxiliar!$A:$C,2,0),"")</f>
        <v/>
      </c>
      <c r="EM690" s="7" t="str">
        <f>+IFERROR(VLOOKUP(EJ690,Auxiliar!$A:$C,3,0),"")</f>
        <v/>
      </c>
      <c r="EO690" s="1"/>
      <c r="EP690" s="12"/>
      <c r="EQ690" s="6" t="str">
        <f>+IFERROR(VALUE(RIGHT(Tabla25[[#This Row],[B2B]],6)),"")</f>
        <v/>
      </c>
      <c r="ER690" s="6" t="str">
        <f>+IFERROR(VLOOKUP(EP690,Auxiliar!$A:$C,2,0),"")</f>
        <v/>
      </c>
      <c r="ES690" s="7" t="str">
        <f>+IFERROR(VLOOKUP(EP690,Auxiliar!$A:$C,3,0),"")</f>
        <v/>
      </c>
      <c r="EU690" s="1"/>
      <c r="EV690" s="12"/>
      <c r="EW690" s="6" t="str">
        <f>+IFERROR(VALUE(RIGHT(Tabla26[[#This Row],[B2B]],6)),"")</f>
        <v/>
      </c>
      <c r="EX690" s="6" t="str">
        <f>+IFERROR(VLOOKUP(EV690,Auxiliar!$A:$C,2,0),"")</f>
        <v/>
      </c>
      <c r="EY690" s="7" t="str">
        <f>+IFERROR(VLOOKUP(EV690,Auxiliar!$A:$C,3,0),"")</f>
        <v/>
      </c>
      <c r="EZ690" s="1"/>
      <c r="FA690" s="12"/>
      <c r="FB690" s="6" t="str">
        <f>+IFERROR(VALUE(RIGHT(Tabla27[[#This Row],[B2B]],6)),"")</f>
        <v/>
      </c>
      <c r="FC690" s="6" t="str">
        <f>+IFERROR(VLOOKUP(FA690,Auxiliar!$A:$C,2,0),"")</f>
        <v/>
      </c>
      <c r="FD690" s="7" t="str">
        <f>+IFERROR(VLOOKUP(FA690,Auxiliar!$A:$C,3,0),"")</f>
        <v/>
      </c>
      <c r="FE690" s="1"/>
      <c r="FF690" s="12"/>
      <c r="FG690" s="6" t="str">
        <f>+IFERROR(VALUE(RIGHT(Tabla28[[#This Row],[B2B]],6)),"")</f>
        <v/>
      </c>
      <c r="FH690" s="6" t="str">
        <f>+IFERROR(VLOOKUP(FF690,Auxiliar!$A:$C,2,0),"")</f>
        <v/>
      </c>
      <c r="FI690" s="7" t="str">
        <f>+IFERROR(VLOOKUP(FF690,Auxiliar!$A:$C,3,0),"")</f>
        <v/>
      </c>
      <c r="FJ690" s="1"/>
      <c r="FK690" s="12"/>
      <c r="FL690" s="6" t="str">
        <f>+IFERROR(VALUE(RIGHT(Tabla29[[#This Row],[B2B]],6)),"")</f>
        <v/>
      </c>
      <c r="FM690" s="6" t="str">
        <f>+IFERROR(VLOOKUP(FK690,Auxiliar!$A:$C,2,0),"")</f>
        <v/>
      </c>
      <c r="FN690" s="7" t="str">
        <f>+IFERROR(VLOOKUP(FK690,Auxiliar!$A:$C,3,0),"")</f>
        <v/>
      </c>
      <c r="FO690" s="1"/>
      <c r="FP690" s="12"/>
      <c r="FQ690" s="6" t="str">
        <f>+IFERROR(VALUE(RIGHT(Tabla30[[#This Row],[B2B]],6)),"")</f>
        <v/>
      </c>
      <c r="FR690" s="6" t="str">
        <f>+IFERROR(VLOOKUP(FP690,Auxiliar!$A:$C,2,0),"")</f>
        <v/>
      </c>
      <c r="FS690" s="7"/>
      <c r="FT690" s="1"/>
      <c r="FU690" s="12"/>
      <c r="FV690" s="6" t="str">
        <f>+IFERROR(VALUE(RIGHT(Tabla31[[#This Row],[B2B]],6)),"")</f>
        <v/>
      </c>
      <c r="FW690" s="6" t="str">
        <f>+IFERROR(VLOOKUP(FU690,Auxiliar!$A:$C,2,0),"")</f>
        <v/>
      </c>
      <c r="FX690" s="7" t="str">
        <f>+IFERROR(VLOOKUP(FU690,Auxiliar!$A:$C,3,0),"")</f>
        <v/>
      </c>
      <c r="FY690" s="1"/>
      <c r="FZ690" s="12"/>
      <c r="GA690" s="6" t="str">
        <f>+IFERROR(VALUE(RIGHT(Tabla32[[#This Row],[B2B]],6)),"")</f>
        <v/>
      </c>
      <c r="GB690" s="6" t="str">
        <f>+IFERROR(VLOOKUP(FZ690,Auxiliar!$A:$C,2,0),"")</f>
        <v/>
      </c>
      <c r="GC690" s="7" t="str">
        <f>+IFERROR(VLOOKUP(FZ690,Auxiliar!$A:$C,3,0),"")</f>
        <v/>
      </c>
      <c r="GD690" s="1"/>
      <c r="GE690" s="12"/>
      <c r="GF690" s="6" t="str">
        <f>+IFERROR(VALUE(RIGHT(Tabla33[[#This Row],[B2B]],6)),"")</f>
        <v/>
      </c>
      <c r="GG690" s="6" t="str">
        <f>+IFERROR(VLOOKUP(GE690,Auxiliar!$A:$C,2,0),"")</f>
        <v/>
      </c>
      <c r="GH690" s="7" t="str">
        <f>+IFERROR(VLOOKUP(GE690,Auxiliar!$A:$C,3,0),"")</f>
        <v/>
      </c>
    </row>
    <row r="691" spans="1:190" x14ac:dyDescent="0.25">
      <c r="A691" s="1"/>
      <c r="B691" s="1"/>
      <c r="C691" t="str">
        <f>+IFERROR(VLOOKUP(B691,Auxiliar!$A:$C,2,0),"")</f>
        <v/>
      </c>
      <c r="D691" s="5" t="str">
        <f>+IFERROR(VLOOKUP(B691,Auxiliar!$A:$C,3,0),"")</f>
        <v/>
      </c>
      <c r="S691" s="1">
        <v>6664</v>
      </c>
      <c r="T691" s="1" t="s">
        <v>9</v>
      </c>
      <c r="U691" s="6">
        <f>+IFERROR(VALUE(RIGHT(Tabla4[[#This Row],[B2B]],6)),"")</f>
        <v>6664</v>
      </c>
      <c r="V691" s="6" t="str">
        <f>+IFERROR(VLOOKUP(T691,Auxiliar!$A:$C,2,0),"")</f>
        <v>CORE</v>
      </c>
      <c r="W691" s="7" t="str">
        <f>+IFERROR(VLOOKUP(T691,Auxiliar!$A:$C,3,0),"")</f>
        <v>0b 1% | 2b 5% | 4b 6%</v>
      </c>
      <c r="AK691" s="1">
        <v>6369</v>
      </c>
      <c r="AL691" s="1" t="s">
        <v>30</v>
      </c>
      <c r="AM691" s="6">
        <f>+IFERROR(VALUE(RIGHT(Tabla7[[#This Row],[B2B]],6)),"")</f>
        <v>6369</v>
      </c>
      <c r="AN691" s="6" t="str">
        <f>+IFERROR(VLOOKUP(AL691,Auxiliar!$A:$C,2,0),"")</f>
        <v>LATONES</v>
      </c>
      <c r="AO691" s="7" t="str">
        <f>+IFERROR(VLOOKUP(AL691,Auxiliar!$A:$C,3,0),"")</f>
        <v>1b 4% | 5b 7% | 97b 0%</v>
      </c>
      <c r="AW691" s="1"/>
      <c r="AX691" s="1" t="s">
        <v>32</v>
      </c>
      <c r="AY691" s="6" t="str">
        <f>+IFERROR(VALUE(RIGHT(Tabla9[[#This Row],[B2B]],6)),"")</f>
        <v/>
      </c>
      <c r="AZ691" s="6" t="str">
        <f>+IFERROR(VLOOKUP(AX691,Auxiliar!$A:$C,2,0),"")</f>
        <v>LATONES</v>
      </c>
      <c r="BA691" s="7" t="str">
        <f>+IFERROR(VLOOKUP(AX691,Auxiliar!$A:$C,3,0),"")</f>
        <v>2b 3% | 4b 4% | 6b 5% | 10b 8%  | 385b 0%</v>
      </c>
      <c r="BI691" s="1"/>
      <c r="BJ691" s="1"/>
      <c r="BK691" s="6" t="str">
        <f>+IFERROR(VALUE(RIGHT(Tabla11[[#This Row],[B2B]],6)),"")</f>
        <v/>
      </c>
      <c r="BL691" s="6" t="str">
        <f>+IFERROR(VLOOKUP(BJ691,Auxiliar!$A:$C,2,0),"")</f>
        <v/>
      </c>
      <c r="BM691" s="7" t="str">
        <f>+IFERROR(VLOOKUP(BJ691,Auxiliar!$A:$C,3,0),"")</f>
        <v/>
      </c>
      <c r="BO691" s="1">
        <v>3118</v>
      </c>
      <c r="BP691" s="1" t="s">
        <v>39</v>
      </c>
      <c r="BQ691" s="6">
        <f>+IFERROR(VALUE(RIGHT(Tabla12[[#This Row],[B2B]],6)),"")</f>
        <v>3118</v>
      </c>
      <c r="BR691" s="6" t="str">
        <f>+IFERROR(VLOOKUP(BP691,Auxiliar!$A:$C,2,0),"")</f>
        <v>VALUE LITRO</v>
      </c>
      <c r="BS691" s="7" t="str">
        <f>+IFERROR(VLOOKUP(BP691,Auxiliar!$A:$C,3,0),"")</f>
        <v>1b 12%</v>
      </c>
      <c r="CA691" s="1">
        <v>5412</v>
      </c>
      <c r="CB691" s="1" t="s">
        <v>35</v>
      </c>
      <c r="CC691" s="6">
        <f>+IFERROR(VALUE(RIGHT(Tabla14[[#This Row],[B2B]],6)),"")</f>
        <v>5412</v>
      </c>
      <c r="CD691" s="6" t="str">
        <f>+IFERROR(VLOOKUP(CB691,Auxiliar!$A:$C,2,0),"")</f>
        <v>Corona 710cc</v>
      </c>
      <c r="CE691" s="7" t="str">
        <f>+IFERROR(VLOOKUP(CB691,Auxiliar!$A:$C,3,0),"")</f>
        <v>1b 10% | 85b 0%</v>
      </c>
      <c r="CG691" s="1"/>
      <c r="CH691" s="1"/>
      <c r="CI691" s="6" t="str">
        <f>+IFERROR(VALUE(RIGHT(Tabla15[[#This Row],[B2B]],6)),"")</f>
        <v/>
      </c>
      <c r="CJ691" s="6" t="str">
        <f>+IFERROR(VLOOKUP(CH691,Auxiliar!$A:$C,2,0),"")</f>
        <v/>
      </c>
      <c r="CK691" s="7" t="str">
        <f>+IFERROR(VLOOKUP(CH691,Auxiliar!$A:$C,3,0),"")</f>
        <v/>
      </c>
      <c r="CM691" s="1">
        <v>5349</v>
      </c>
      <c r="CN691" s="1" t="s">
        <v>20</v>
      </c>
      <c r="CO691" s="6">
        <v>5349</v>
      </c>
      <c r="CP691" s="6" t="s">
        <v>20</v>
      </c>
      <c r="CQ691" s="7" t="s">
        <v>21</v>
      </c>
      <c r="CS691" s="1"/>
      <c r="CT691" s="1"/>
      <c r="CU691" s="6" t="str">
        <f>+IFERROR(VALUE(RIGHT(Tabla17[[#This Row],[B2B]],6)),"")</f>
        <v/>
      </c>
      <c r="CV691" s="6" t="str">
        <f>+IFERROR(VLOOKUP(CT691,Auxiliar!$A:$C,2,0),"")</f>
        <v/>
      </c>
      <c r="CW691" s="7" t="str">
        <f>+IFERROR(VLOOKUP(CT691,Auxiliar!$A:$C,3,0),"")</f>
        <v/>
      </c>
      <c r="CY691" s="1">
        <v>5349</v>
      </c>
      <c r="CZ691" s="1" t="s">
        <v>16</v>
      </c>
      <c r="DA691" s="6">
        <f>+IFERROR(VALUE(RIGHT(Tabla18[[#This Row],[B2B]],6)),"")</f>
        <v>5349</v>
      </c>
      <c r="DB691" s="6" t="str">
        <f>+IFERROR(VLOOKUP(CZ691,Auxiliar!$A:$C,2,0),"")</f>
        <v>PREMIUM</v>
      </c>
      <c r="DC691" s="7" t="str">
        <f>+IFERROR(VLOOKUP(CZ691,Auxiliar!$A:$C,3,0),"")</f>
        <v>0b 0% | 2b 2% | 5b 3,5% | 10b 5%</v>
      </c>
      <c r="DE691" s="1">
        <v>5349</v>
      </c>
      <c r="DF691" s="1" t="s">
        <v>19</v>
      </c>
      <c r="DG691" s="6">
        <f>+IFERROR(VALUE(RIGHT(Tabla19[[#This Row],[B2B]],6)),"")</f>
        <v>5349</v>
      </c>
      <c r="DH691" s="6" t="str">
        <f>+IFERROR(VLOOKUP(DF691,Auxiliar!$A:$C,2,0),"")</f>
        <v>MICHELOB</v>
      </c>
      <c r="DI691" s="7" t="str">
        <f>+IFERROR(VLOOKUP(DF691,Auxiliar!$A:$C,3,0),"")</f>
        <v>1b 7% | 3b 22% | 8b 27%</v>
      </c>
      <c r="DK691" s="1"/>
      <c r="DL691" s="1"/>
      <c r="DM691" s="6" t="str">
        <f>+IFERROR(VALUE(RIGHT(Tabla20[[#This Row],[B2B]],6)),"")</f>
        <v/>
      </c>
      <c r="DN691" s="6" t="str">
        <f>+IFERROR(VLOOKUP(DL691,Auxiliar!$A:$C,2,0),"")</f>
        <v/>
      </c>
      <c r="DO691" s="7" t="str">
        <f>+IFERROR(VLOOKUP(DL691,Auxiliar!$A:$C,3,0),"")</f>
        <v/>
      </c>
      <c r="DQ691" s="1">
        <v>5348</v>
      </c>
      <c r="DR691" s="12" t="s">
        <v>24</v>
      </c>
      <c r="DS691" s="6">
        <f>+IFERROR(VALUE(RIGHT(Tabla21[[#This Row],[B2B]],6)),"")</f>
        <v>5348</v>
      </c>
      <c r="DT691" s="6" t="str">
        <f>+IFERROR(VLOOKUP(DR691,Auxiliar!$A:$C,2,0),"")</f>
        <v>CORONA PORRON</v>
      </c>
      <c r="DU691" s="7" t="str">
        <f>+IFERROR(VLOOKUP(DR691,Auxiliar!$A:$C,3,0),"")</f>
        <v>1b 5% | 20b 0%</v>
      </c>
      <c r="DW691" s="1">
        <v>3212</v>
      </c>
      <c r="DX691" s="12" t="s">
        <v>43</v>
      </c>
      <c r="DY691" s="6">
        <f>+IFERROR(VALUE(RIGHT(Tabla22[[#This Row],[B2B]],6)),"")</f>
        <v>3212</v>
      </c>
      <c r="DZ691" s="6" t="str">
        <f>+IFERROR(VLOOKUP(DX691,Auxiliar!$A:$C,2,0),"")</f>
        <v xml:space="preserve">VALUE LATA </v>
      </c>
      <c r="EA691" s="7" t="str">
        <f>+IFERROR(VLOOKUP(DX691,Auxiliar!$A:$C,3,0),"")</f>
        <v>1b 15% | 100b 18%</v>
      </c>
      <c r="EC691" s="1">
        <v>3116</v>
      </c>
      <c r="ED691" s="12" t="s">
        <v>47</v>
      </c>
      <c r="EE691" s="6">
        <f>+IFERROR(VALUE(RIGHT(Tabla23[[#This Row],[B2B]],6)),"")</f>
        <v>3116</v>
      </c>
      <c r="EF691" s="6" t="str">
        <f>+IFERROR(VLOOKUP(ED691,Auxiliar!$A:$C,2,0),"")</f>
        <v>VALUE LATON</v>
      </c>
      <c r="EG691" s="7" t="str">
        <f>+IFERROR(VLOOKUP(ED691,Auxiliar!$A:$C,3,0),"")</f>
        <v>1b 10% | 5b 15% | 192b 0%</v>
      </c>
      <c r="EI691" s="1"/>
      <c r="EJ691" s="12"/>
      <c r="EK691" s="6" t="str">
        <f>+IFERROR(VALUE(RIGHT(Tabla24[[#This Row],[B2B]],6)),"")</f>
        <v/>
      </c>
      <c r="EL691" s="6" t="str">
        <f>+IFERROR(VLOOKUP(EJ691,Auxiliar!$A:$C,2,0),"")</f>
        <v/>
      </c>
      <c r="EM691" s="7" t="str">
        <f>+IFERROR(VLOOKUP(EJ691,Auxiliar!$A:$C,3,0),"")</f>
        <v/>
      </c>
      <c r="EO691" s="1"/>
      <c r="EP691" s="12"/>
      <c r="EQ691" s="6" t="str">
        <f>+IFERROR(VALUE(RIGHT(Tabla25[[#This Row],[B2B]],6)),"")</f>
        <v/>
      </c>
      <c r="ER691" s="6" t="str">
        <f>+IFERROR(VLOOKUP(EP691,Auxiliar!$A:$C,2,0),"")</f>
        <v/>
      </c>
      <c r="ES691" s="7" t="str">
        <f>+IFERROR(VLOOKUP(EP691,Auxiliar!$A:$C,3,0),"")</f>
        <v/>
      </c>
      <c r="EU691" s="1"/>
      <c r="EV691" s="12"/>
      <c r="EW691" s="6" t="str">
        <f>+IFERROR(VALUE(RIGHT(Tabla26[[#This Row],[B2B]],6)),"")</f>
        <v/>
      </c>
      <c r="EX691" s="6" t="str">
        <f>+IFERROR(VLOOKUP(EV691,Auxiliar!$A:$C,2,0),"")</f>
        <v/>
      </c>
      <c r="EY691" s="7" t="str">
        <f>+IFERROR(VLOOKUP(EV691,Auxiliar!$A:$C,3,0),"")</f>
        <v/>
      </c>
      <c r="EZ691" s="1"/>
      <c r="FA691" s="12"/>
      <c r="FB691" s="6" t="str">
        <f>+IFERROR(VALUE(RIGHT(Tabla27[[#This Row],[B2B]],6)),"")</f>
        <v/>
      </c>
      <c r="FC691" s="6" t="str">
        <f>+IFERROR(VLOOKUP(FA691,Auxiliar!$A:$C,2,0),"")</f>
        <v/>
      </c>
      <c r="FD691" s="7" t="str">
        <f>+IFERROR(VLOOKUP(FA691,Auxiliar!$A:$C,3,0),"")</f>
        <v/>
      </c>
      <c r="FE691" s="1"/>
      <c r="FF691" s="12"/>
      <c r="FG691" s="6" t="str">
        <f>+IFERROR(VALUE(RIGHT(Tabla28[[#This Row],[B2B]],6)),"")</f>
        <v/>
      </c>
      <c r="FH691" s="6" t="str">
        <f>+IFERROR(VLOOKUP(FF691,Auxiliar!$A:$C,2,0),"")</f>
        <v/>
      </c>
      <c r="FI691" s="7" t="str">
        <f>+IFERROR(VLOOKUP(FF691,Auxiliar!$A:$C,3,0),"")</f>
        <v/>
      </c>
      <c r="FJ691" s="1"/>
      <c r="FK691" s="12"/>
      <c r="FL691" s="6" t="str">
        <f>+IFERROR(VALUE(RIGHT(Tabla29[[#This Row],[B2B]],6)),"")</f>
        <v/>
      </c>
      <c r="FM691" s="6" t="str">
        <f>+IFERROR(VLOOKUP(FK691,Auxiliar!$A:$C,2,0),"")</f>
        <v/>
      </c>
      <c r="FN691" s="7" t="str">
        <f>+IFERROR(VLOOKUP(FK691,Auxiliar!$A:$C,3,0),"")</f>
        <v/>
      </c>
      <c r="FO691" s="1"/>
      <c r="FP691" s="12"/>
      <c r="FQ691" s="6" t="str">
        <f>+IFERROR(VALUE(RIGHT(Tabla30[[#This Row],[B2B]],6)),"")</f>
        <v/>
      </c>
      <c r="FR691" s="6" t="str">
        <f>+IFERROR(VLOOKUP(FP691,Auxiliar!$A:$C,2,0),"")</f>
        <v/>
      </c>
      <c r="FS691" s="7"/>
      <c r="FT691" s="1"/>
      <c r="FU691" s="12"/>
      <c r="FV691" s="6" t="str">
        <f>+IFERROR(VALUE(RIGHT(Tabla31[[#This Row],[B2B]],6)),"")</f>
        <v/>
      </c>
      <c r="FW691" s="6" t="str">
        <f>+IFERROR(VLOOKUP(FU691,Auxiliar!$A:$C,2,0),"")</f>
        <v/>
      </c>
      <c r="FX691" s="7" t="str">
        <f>+IFERROR(VLOOKUP(FU691,Auxiliar!$A:$C,3,0),"")</f>
        <v/>
      </c>
      <c r="FY691" s="1"/>
      <c r="FZ691" s="12"/>
      <c r="GA691" s="6" t="str">
        <f>+IFERROR(VALUE(RIGHT(Tabla32[[#This Row],[B2B]],6)),"")</f>
        <v/>
      </c>
      <c r="GB691" s="6" t="str">
        <f>+IFERROR(VLOOKUP(FZ691,Auxiliar!$A:$C,2,0),"")</f>
        <v/>
      </c>
      <c r="GC691" s="7" t="str">
        <f>+IFERROR(VLOOKUP(FZ691,Auxiliar!$A:$C,3,0),"")</f>
        <v/>
      </c>
      <c r="GD691" s="1"/>
      <c r="GE691" s="12"/>
      <c r="GF691" s="6" t="str">
        <f>+IFERROR(VALUE(RIGHT(Tabla33[[#This Row],[B2B]],6)),"")</f>
        <v/>
      </c>
      <c r="GG691" s="6" t="str">
        <f>+IFERROR(VLOOKUP(GE691,Auxiliar!$A:$C,2,0),"")</f>
        <v/>
      </c>
      <c r="GH691" s="7" t="str">
        <f>+IFERROR(VLOOKUP(GE691,Auxiliar!$A:$C,3,0),"")</f>
        <v/>
      </c>
    </row>
    <row r="692" spans="1:190" x14ac:dyDescent="0.25">
      <c r="A692" s="1"/>
      <c r="B692" s="1"/>
      <c r="C692" t="str">
        <f>+IFERROR(VLOOKUP(B692,Auxiliar!$A:$C,2,0),"")</f>
        <v/>
      </c>
      <c r="D692" s="5" t="str">
        <f>+IFERROR(VLOOKUP(B692,Auxiliar!$A:$C,3,0),"")</f>
        <v/>
      </c>
      <c r="S692" s="1">
        <v>6726</v>
      </c>
      <c r="T692" s="1" t="s">
        <v>9</v>
      </c>
      <c r="U692" s="6">
        <f>+IFERROR(VALUE(RIGHT(Tabla4[[#This Row],[B2B]],6)),"")</f>
        <v>6726</v>
      </c>
      <c r="V692" s="6" t="str">
        <f>+IFERROR(VLOOKUP(T692,Auxiliar!$A:$C,2,0),"")</f>
        <v>CORE</v>
      </c>
      <c r="W692" s="7" t="str">
        <f>+IFERROR(VLOOKUP(T692,Auxiliar!$A:$C,3,0),"")</f>
        <v>0b 1% | 2b 5% | 4b 6%</v>
      </c>
      <c r="AK692" s="1">
        <v>6372</v>
      </c>
      <c r="AL692" s="1" t="s">
        <v>30</v>
      </c>
      <c r="AM692" s="6">
        <f>+IFERROR(VALUE(RIGHT(Tabla7[[#This Row],[B2B]],6)),"")</f>
        <v>6372</v>
      </c>
      <c r="AN692" s="6" t="str">
        <f>+IFERROR(VLOOKUP(AL692,Auxiliar!$A:$C,2,0),"")</f>
        <v>LATONES</v>
      </c>
      <c r="AO692" s="7" t="str">
        <f>+IFERROR(VLOOKUP(AL692,Auxiliar!$A:$C,3,0),"")</f>
        <v>1b 4% | 5b 7% | 97b 0%</v>
      </c>
      <c r="AW692" s="1"/>
      <c r="AX692" s="1" t="s">
        <v>32</v>
      </c>
      <c r="AY692" s="6" t="str">
        <f>+IFERROR(VALUE(RIGHT(Tabla9[[#This Row],[B2B]],6)),"")</f>
        <v/>
      </c>
      <c r="AZ692" s="6" t="str">
        <f>+IFERROR(VLOOKUP(AX692,Auxiliar!$A:$C,2,0),"")</f>
        <v>LATONES</v>
      </c>
      <c r="BA692" s="7" t="str">
        <f>+IFERROR(VLOOKUP(AX692,Auxiliar!$A:$C,3,0),"")</f>
        <v>2b 3% | 4b 4% | 6b 5% | 10b 8%  | 385b 0%</v>
      </c>
      <c r="BI692" s="1"/>
      <c r="BJ692" s="1"/>
      <c r="BK692" s="6" t="str">
        <f>+IFERROR(VALUE(RIGHT(Tabla11[[#This Row],[B2B]],6)),"")</f>
        <v/>
      </c>
      <c r="BL692" s="6" t="str">
        <f>+IFERROR(VLOOKUP(BJ692,Auxiliar!$A:$C,2,0),"")</f>
        <v/>
      </c>
      <c r="BM692" s="7" t="str">
        <f>+IFERROR(VLOOKUP(BJ692,Auxiliar!$A:$C,3,0),"")</f>
        <v/>
      </c>
      <c r="BO692" s="1">
        <v>3127</v>
      </c>
      <c r="BP692" s="1" t="s">
        <v>39</v>
      </c>
      <c r="BQ692" s="6">
        <f>+IFERROR(VALUE(RIGHT(Tabla12[[#This Row],[B2B]],6)),"")</f>
        <v>3127</v>
      </c>
      <c r="BR692" s="6" t="str">
        <f>+IFERROR(VLOOKUP(BP692,Auxiliar!$A:$C,2,0),"")</f>
        <v>VALUE LITRO</v>
      </c>
      <c r="BS692" s="7" t="str">
        <f>+IFERROR(VLOOKUP(BP692,Auxiliar!$A:$C,3,0),"")</f>
        <v>1b 12%</v>
      </c>
      <c r="CA692" s="1">
        <v>5420</v>
      </c>
      <c r="CB692" s="1" t="s">
        <v>35</v>
      </c>
      <c r="CC692" s="6">
        <f>+IFERROR(VALUE(RIGHT(Tabla14[[#This Row],[B2B]],6)),"")</f>
        <v>5420</v>
      </c>
      <c r="CD692" s="6" t="str">
        <f>+IFERROR(VLOOKUP(CB692,Auxiliar!$A:$C,2,0),"")</f>
        <v>Corona 710cc</v>
      </c>
      <c r="CE692" s="7" t="str">
        <f>+IFERROR(VLOOKUP(CB692,Auxiliar!$A:$C,3,0),"")</f>
        <v>1b 10% | 85b 0%</v>
      </c>
      <c r="CG692" s="1"/>
      <c r="CH692" s="1"/>
      <c r="CI692" s="6" t="str">
        <f>+IFERROR(VALUE(RIGHT(Tabla15[[#This Row],[B2B]],6)),"")</f>
        <v/>
      </c>
      <c r="CJ692" s="6" t="str">
        <f>+IFERROR(VLOOKUP(CH692,Auxiliar!$A:$C,2,0),"")</f>
        <v/>
      </c>
      <c r="CK692" s="7" t="str">
        <f>+IFERROR(VLOOKUP(CH692,Auxiliar!$A:$C,3,0),"")</f>
        <v/>
      </c>
      <c r="CM692" s="1">
        <v>5356</v>
      </c>
      <c r="CN692" s="1" t="s">
        <v>20</v>
      </c>
      <c r="CO692" s="6">
        <v>5356</v>
      </c>
      <c r="CP692" s="6" t="s">
        <v>20</v>
      </c>
      <c r="CQ692" s="7" t="s">
        <v>21</v>
      </c>
      <c r="CS692" s="1"/>
      <c r="CT692" s="1"/>
      <c r="CU692" s="6" t="str">
        <f>+IFERROR(VALUE(RIGHT(Tabla17[[#This Row],[B2B]],6)),"")</f>
        <v/>
      </c>
      <c r="CV692" s="6" t="str">
        <f>+IFERROR(VLOOKUP(CT692,Auxiliar!$A:$C,2,0),"")</f>
        <v/>
      </c>
      <c r="CW692" s="7" t="str">
        <f>+IFERROR(VLOOKUP(CT692,Auxiliar!$A:$C,3,0),"")</f>
        <v/>
      </c>
      <c r="CY692" s="1">
        <v>5356</v>
      </c>
      <c r="CZ692" s="1" t="s">
        <v>16</v>
      </c>
      <c r="DA692" s="6">
        <f>+IFERROR(VALUE(RIGHT(Tabla18[[#This Row],[B2B]],6)),"")</f>
        <v>5356</v>
      </c>
      <c r="DB692" s="6" t="str">
        <f>+IFERROR(VLOOKUP(CZ692,Auxiliar!$A:$C,2,0),"")</f>
        <v>PREMIUM</v>
      </c>
      <c r="DC692" s="7" t="str">
        <f>+IFERROR(VLOOKUP(CZ692,Auxiliar!$A:$C,3,0),"")</f>
        <v>0b 0% | 2b 2% | 5b 3,5% | 10b 5%</v>
      </c>
      <c r="DE692" s="1">
        <v>5356</v>
      </c>
      <c r="DF692" s="1" t="s">
        <v>19</v>
      </c>
      <c r="DG692" s="6">
        <f>+IFERROR(VALUE(RIGHT(Tabla19[[#This Row],[B2B]],6)),"")</f>
        <v>5356</v>
      </c>
      <c r="DH692" s="6" t="str">
        <f>+IFERROR(VLOOKUP(DF692,Auxiliar!$A:$C,2,0),"")</f>
        <v>MICHELOB</v>
      </c>
      <c r="DI692" s="7" t="str">
        <f>+IFERROR(VLOOKUP(DF692,Auxiliar!$A:$C,3,0),"")</f>
        <v>1b 7% | 3b 22% | 8b 27%</v>
      </c>
      <c r="DK692" s="1"/>
      <c r="DL692" s="1"/>
      <c r="DM692" s="6" t="str">
        <f>+IFERROR(VALUE(RIGHT(Tabla20[[#This Row],[B2B]],6)),"")</f>
        <v/>
      </c>
      <c r="DN692" s="6" t="str">
        <f>+IFERROR(VLOOKUP(DL692,Auxiliar!$A:$C,2,0),"")</f>
        <v/>
      </c>
      <c r="DO692" s="7" t="str">
        <f>+IFERROR(VLOOKUP(DL692,Auxiliar!$A:$C,3,0),"")</f>
        <v/>
      </c>
      <c r="DQ692" s="1">
        <v>5349</v>
      </c>
      <c r="DR692" s="12" t="s">
        <v>24</v>
      </c>
      <c r="DS692" s="6">
        <f>+IFERROR(VALUE(RIGHT(Tabla21[[#This Row],[B2B]],6)),"")</f>
        <v>5349</v>
      </c>
      <c r="DT692" s="6" t="str">
        <f>+IFERROR(VLOOKUP(DR692,Auxiliar!$A:$C,2,0),"")</f>
        <v>CORONA PORRON</v>
      </c>
      <c r="DU692" s="7" t="str">
        <f>+IFERROR(VLOOKUP(DR692,Auxiliar!$A:$C,3,0),"")</f>
        <v>1b 5% | 20b 0%</v>
      </c>
      <c r="DW692" s="1">
        <v>3213</v>
      </c>
      <c r="DX692" s="12" t="s">
        <v>43</v>
      </c>
      <c r="DY692" s="6">
        <f>+IFERROR(VALUE(RIGHT(Tabla22[[#This Row],[B2B]],6)),"")</f>
        <v>3213</v>
      </c>
      <c r="DZ692" s="6" t="str">
        <f>+IFERROR(VLOOKUP(DX692,Auxiliar!$A:$C,2,0),"")</f>
        <v xml:space="preserve">VALUE LATA </v>
      </c>
      <c r="EA692" s="7" t="str">
        <f>+IFERROR(VLOOKUP(DX692,Auxiliar!$A:$C,3,0),"")</f>
        <v>1b 15% | 100b 18%</v>
      </c>
      <c r="EC692" s="1">
        <v>3118</v>
      </c>
      <c r="ED692" s="12" t="s">
        <v>47</v>
      </c>
      <c r="EE692" s="6">
        <f>+IFERROR(VALUE(RIGHT(Tabla23[[#This Row],[B2B]],6)),"")</f>
        <v>3118</v>
      </c>
      <c r="EF692" s="6" t="str">
        <f>+IFERROR(VLOOKUP(ED692,Auxiliar!$A:$C,2,0),"")</f>
        <v>VALUE LATON</v>
      </c>
      <c r="EG692" s="7" t="str">
        <f>+IFERROR(VLOOKUP(ED692,Auxiliar!$A:$C,3,0),"")</f>
        <v>1b 10% | 5b 15% | 192b 0%</v>
      </c>
      <c r="EI692" s="1"/>
      <c r="EJ692" s="12"/>
      <c r="EK692" s="6" t="str">
        <f>+IFERROR(VALUE(RIGHT(Tabla24[[#This Row],[B2B]],6)),"")</f>
        <v/>
      </c>
      <c r="EL692" s="6" t="str">
        <f>+IFERROR(VLOOKUP(EJ692,Auxiliar!$A:$C,2,0),"")</f>
        <v/>
      </c>
      <c r="EM692" s="7" t="str">
        <f>+IFERROR(VLOOKUP(EJ692,Auxiliar!$A:$C,3,0),"")</f>
        <v/>
      </c>
      <c r="EO692" s="1"/>
      <c r="EP692" s="12"/>
      <c r="EQ692" s="6" t="str">
        <f>+IFERROR(VALUE(RIGHT(Tabla25[[#This Row],[B2B]],6)),"")</f>
        <v/>
      </c>
      <c r="ER692" s="6" t="str">
        <f>+IFERROR(VLOOKUP(EP692,Auxiliar!$A:$C,2,0),"")</f>
        <v/>
      </c>
      <c r="ES692" s="7" t="str">
        <f>+IFERROR(VLOOKUP(EP692,Auxiliar!$A:$C,3,0),"")</f>
        <v/>
      </c>
      <c r="EU692" s="1"/>
      <c r="EV692" s="12"/>
      <c r="EW692" s="6" t="str">
        <f>+IFERROR(VALUE(RIGHT(Tabla26[[#This Row],[B2B]],6)),"")</f>
        <v/>
      </c>
      <c r="EX692" s="6" t="str">
        <f>+IFERROR(VLOOKUP(EV692,Auxiliar!$A:$C,2,0),"")</f>
        <v/>
      </c>
      <c r="EY692" s="7" t="str">
        <f>+IFERROR(VLOOKUP(EV692,Auxiliar!$A:$C,3,0),"")</f>
        <v/>
      </c>
      <c r="EZ692" s="1"/>
      <c r="FA692" s="12"/>
      <c r="FB692" s="6" t="str">
        <f>+IFERROR(VALUE(RIGHT(Tabla27[[#This Row],[B2B]],6)),"")</f>
        <v/>
      </c>
      <c r="FC692" s="6" t="str">
        <f>+IFERROR(VLOOKUP(FA692,Auxiliar!$A:$C,2,0),"")</f>
        <v/>
      </c>
      <c r="FD692" s="7" t="str">
        <f>+IFERROR(VLOOKUP(FA692,Auxiliar!$A:$C,3,0),"")</f>
        <v/>
      </c>
      <c r="FE692" s="1"/>
      <c r="FF692" s="12"/>
      <c r="FG692" s="6" t="str">
        <f>+IFERROR(VALUE(RIGHT(Tabla28[[#This Row],[B2B]],6)),"")</f>
        <v/>
      </c>
      <c r="FH692" s="6" t="str">
        <f>+IFERROR(VLOOKUP(FF692,Auxiliar!$A:$C,2,0),"")</f>
        <v/>
      </c>
      <c r="FI692" s="7" t="str">
        <f>+IFERROR(VLOOKUP(FF692,Auxiliar!$A:$C,3,0),"")</f>
        <v/>
      </c>
      <c r="FJ692" s="1"/>
      <c r="FK692" s="12"/>
      <c r="FL692" s="6" t="str">
        <f>+IFERROR(VALUE(RIGHT(Tabla29[[#This Row],[B2B]],6)),"")</f>
        <v/>
      </c>
      <c r="FM692" s="6" t="str">
        <f>+IFERROR(VLOOKUP(FK692,Auxiliar!$A:$C,2,0),"")</f>
        <v/>
      </c>
      <c r="FN692" s="7" t="str">
        <f>+IFERROR(VLOOKUP(FK692,Auxiliar!$A:$C,3,0),"")</f>
        <v/>
      </c>
      <c r="FO692" s="1"/>
      <c r="FP692" s="12"/>
      <c r="FQ692" s="6" t="str">
        <f>+IFERROR(VALUE(RIGHT(Tabla30[[#This Row],[B2B]],6)),"")</f>
        <v/>
      </c>
      <c r="FR692" s="6" t="str">
        <f>+IFERROR(VLOOKUP(FP692,Auxiliar!$A:$C,2,0),"")</f>
        <v/>
      </c>
      <c r="FS692" s="7"/>
      <c r="FT692" s="1"/>
      <c r="FU692" s="12"/>
      <c r="FV692" s="6" t="str">
        <f>+IFERROR(VALUE(RIGHT(Tabla31[[#This Row],[B2B]],6)),"")</f>
        <v/>
      </c>
      <c r="FW692" s="6" t="str">
        <f>+IFERROR(VLOOKUP(FU692,Auxiliar!$A:$C,2,0),"")</f>
        <v/>
      </c>
      <c r="FX692" s="7" t="str">
        <f>+IFERROR(VLOOKUP(FU692,Auxiliar!$A:$C,3,0),"")</f>
        <v/>
      </c>
      <c r="FY692" s="1"/>
      <c r="FZ692" s="12"/>
      <c r="GA692" s="6" t="str">
        <f>+IFERROR(VALUE(RIGHT(Tabla32[[#This Row],[B2B]],6)),"")</f>
        <v/>
      </c>
      <c r="GB692" s="6" t="str">
        <f>+IFERROR(VLOOKUP(FZ692,Auxiliar!$A:$C,2,0),"")</f>
        <v/>
      </c>
      <c r="GC692" s="7" t="str">
        <f>+IFERROR(VLOOKUP(FZ692,Auxiliar!$A:$C,3,0),"")</f>
        <v/>
      </c>
      <c r="GD692" s="1"/>
      <c r="GE692" s="12"/>
      <c r="GF692" s="6" t="str">
        <f>+IFERROR(VALUE(RIGHT(Tabla33[[#This Row],[B2B]],6)),"")</f>
        <v/>
      </c>
      <c r="GG692" s="6" t="str">
        <f>+IFERROR(VLOOKUP(GE692,Auxiliar!$A:$C,2,0),"")</f>
        <v/>
      </c>
      <c r="GH692" s="7" t="str">
        <f>+IFERROR(VLOOKUP(GE692,Auxiliar!$A:$C,3,0),"")</f>
        <v/>
      </c>
    </row>
    <row r="693" spans="1:190" x14ac:dyDescent="0.25">
      <c r="A693" s="1"/>
      <c r="B693" s="1"/>
      <c r="C693" t="str">
        <f>+IFERROR(VLOOKUP(B693,Auxiliar!$A:$C,2,0),"")</f>
        <v/>
      </c>
      <c r="D693" s="5" t="str">
        <f>+IFERROR(VLOOKUP(B693,Auxiliar!$A:$C,3,0),"")</f>
        <v/>
      </c>
      <c r="S693" s="1">
        <v>6745</v>
      </c>
      <c r="T693" s="1" t="s">
        <v>9</v>
      </c>
      <c r="U693" s="6">
        <f>+IFERROR(VALUE(RIGHT(Tabla4[[#This Row],[B2B]],6)),"")</f>
        <v>6745</v>
      </c>
      <c r="V693" s="6" t="str">
        <f>+IFERROR(VLOOKUP(T693,Auxiliar!$A:$C,2,0),"")</f>
        <v>CORE</v>
      </c>
      <c r="W693" s="7" t="str">
        <f>+IFERROR(VLOOKUP(T693,Auxiliar!$A:$C,3,0),"")</f>
        <v>0b 1% | 2b 5% | 4b 6%</v>
      </c>
      <c r="AK693" s="1">
        <v>6373</v>
      </c>
      <c r="AL693" s="1" t="s">
        <v>30</v>
      </c>
      <c r="AM693" s="6">
        <f>+IFERROR(VALUE(RIGHT(Tabla7[[#This Row],[B2B]],6)),"")</f>
        <v>6373</v>
      </c>
      <c r="AN693" s="6" t="str">
        <f>+IFERROR(VLOOKUP(AL693,Auxiliar!$A:$C,2,0),"")</f>
        <v>LATONES</v>
      </c>
      <c r="AO693" s="7" t="str">
        <f>+IFERROR(VLOOKUP(AL693,Auxiliar!$A:$C,3,0),"")</f>
        <v>1b 4% | 5b 7% | 97b 0%</v>
      </c>
      <c r="AW693" s="1"/>
      <c r="AX693" s="1" t="s">
        <v>32</v>
      </c>
      <c r="AY693" s="6" t="str">
        <f>+IFERROR(VALUE(RIGHT(Tabla9[[#This Row],[B2B]],6)),"")</f>
        <v/>
      </c>
      <c r="AZ693" s="6" t="str">
        <f>+IFERROR(VLOOKUP(AX693,Auxiliar!$A:$C,2,0),"")</f>
        <v>LATONES</v>
      </c>
      <c r="BA693" s="7" t="str">
        <f>+IFERROR(VLOOKUP(AX693,Auxiliar!$A:$C,3,0),"")</f>
        <v>2b 3% | 4b 4% | 6b 5% | 10b 8%  | 385b 0%</v>
      </c>
      <c r="BI693" s="1"/>
      <c r="BJ693" s="1"/>
      <c r="BK693" s="6" t="str">
        <f>+IFERROR(VALUE(RIGHT(Tabla11[[#This Row],[B2B]],6)),"")</f>
        <v/>
      </c>
      <c r="BL693" s="6" t="str">
        <f>+IFERROR(VLOOKUP(BJ693,Auxiliar!$A:$C,2,0),"")</f>
        <v/>
      </c>
      <c r="BM693" s="7" t="str">
        <f>+IFERROR(VLOOKUP(BJ693,Auxiliar!$A:$C,3,0),"")</f>
        <v/>
      </c>
      <c r="BO693" s="1">
        <v>3185</v>
      </c>
      <c r="BP693" s="1" t="s">
        <v>39</v>
      </c>
      <c r="BQ693" s="6">
        <f>+IFERROR(VALUE(RIGHT(Tabla12[[#This Row],[B2B]],6)),"")</f>
        <v>3185</v>
      </c>
      <c r="BR693" s="6" t="str">
        <f>+IFERROR(VLOOKUP(BP693,Auxiliar!$A:$C,2,0),"")</f>
        <v>VALUE LITRO</v>
      </c>
      <c r="BS693" s="7" t="str">
        <f>+IFERROR(VLOOKUP(BP693,Auxiliar!$A:$C,3,0),"")</f>
        <v>1b 12%</v>
      </c>
      <c r="CA693" s="1">
        <v>5427</v>
      </c>
      <c r="CB693" s="1" t="s">
        <v>35</v>
      </c>
      <c r="CC693" s="6">
        <f>+IFERROR(VALUE(RIGHT(Tabla14[[#This Row],[B2B]],6)),"")</f>
        <v>5427</v>
      </c>
      <c r="CD693" s="6" t="str">
        <f>+IFERROR(VLOOKUP(CB693,Auxiliar!$A:$C,2,0),"")</f>
        <v>Corona 710cc</v>
      </c>
      <c r="CE693" s="7" t="str">
        <f>+IFERROR(VLOOKUP(CB693,Auxiliar!$A:$C,3,0),"")</f>
        <v>1b 10% | 85b 0%</v>
      </c>
      <c r="CG693" s="1"/>
      <c r="CH693" s="1"/>
      <c r="CI693" s="6" t="str">
        <f>+IFERROR(VALUE(RIGHT(Tabla15[[#This Row],[B2B]],6)),"")</f>
        <v/>
      </c>
      <c r="CJ693" s="6" t="str">
        <f>+IFERROR(VLOOKUP(CH693,Auxiliar!$A:$C,2,0),"")</f>
        <v/>
      </c>
      <c r="CK693" s="7" t="str">
        <f>+IFERROR(VLOOKUP(CH693,Auxiliar!$A:$C,3,0),"")</f>
        <v/>
      </c>
      <c r="CM693" s="1">
        <v>5358</v>
      </c>
      <c r="CN693" s="1" t="s">
        <v>20</v>
      </c>
      <c r="CO693" s="6">
        <v>5358</v>
      </c>
      <c r="CP693" s="6" t="s">
        <v>20</v>
      </c>
      <c r="CQ693" s="7" t="s">
        <v>21</v>
      </c>
      <c r="CS693" s="1"/>
      <c r="CT693" s="1"/>
      <c r="CU693" s="6" t="str">
        <f>+IFERROR(VALUE(RIGHT(Tabla17[[#This Row],[B2B]],6)),"")</f>
        <v/>
      </c>
      <c r="CV693" s="6" t="str">
        <f>+IFERROR(VLOOKUP(CT693,Auxiliar!$A:$C,2,0),"")</f>
        <v/>
      </c>
      <c r="CW693" s="7" t="str">
        <f>+IFERROR(VLOOKUP(CT693,Auxiliar!$A:$C,3,0),"")</f>
        <v/>
      </c>
      <c r="CY693" s="1">
        <v>5358</v>
      </c>
      <c r="CZ693" s="1" t="s">
        <v>16</v>
      </c>
      <c r="DA693" s="6">
        <f>+IFERROR(VALUE(RIGHT(Tabla18[[#This Row],[B2B]],6)),"")</f>
        <v>5358</v>
      </c>
      <c r="DB693" s="6" t="str">
        <f>+IFERROR(VLOOKUP(CZ693,Auxiliar!$A:$C,2,0),"")</f>
        <v>PREMIUM</v>
      </c>
      <c r="DC693" s="7" t="str">
        <f>+IFERROR(VLOOKUP(CZ693,Auxiliar!$A:$C,3,0),"")</f>
        <v>0b 0% | 2b 2% | 5b 3,5% | 10b 5%</v>
      </c>
      <c r="DE693" s="1">
        <v>5358</v>
      </c>
      <c r="DF693" s="1" t="s">
        <v>19</v>
      </c>
      <c r="DG693" s="6">
        <f>+IFERROR(VALUE(RIGHT(Tabla19[[#This Row],[B2B]],6)),"")</f>
        <v>5358</v>
      </c>
      <c r="DH693" s="6" t="str">
        <f>+IFERROR(VLOOKUP(DF693,Auxiliar!$A:$C,2,0),"")</f>
        <v>MICHELOB</v>
      </c>
      <c r="DI693" s="7" t="str">
        <f>+IFERROR(VLOOKUP(DF693,Auxiliar!$A:$C,3,0),"")</f>
        <v>1b 7% | 3b 22% | 8b 27%</v>
      </c>
      <c r="DK693" s="1"/>
      <c r="DL693" s="1"/>
      <c r="DM693" s="6" t="str">
        <f>+IFERROR(VALUE(RIGHT(Tabla20[[#This Row],[B2B]],6)),"")</f>
        <v/>
      </c>
      <c r="DN693" s="6" t="str">
        <f>+IFERROR(VLOOKUP(DL693,Auxiliar!$A:$C,2,0),"")</f>
        <v/>
      </c>
      <c r="DO693" s="7" t="str">
        <f>+IFERROR(VLOOKUP(DL693,Auxiliar!$A:$C,3,0),"")</f>
        <v/>
      </c>
      <c r="DQ693" s="1">
        <v>5356</v>
      </c>
      <c r="DR693" s="12" t="s">
        <v>24</v>
      </c>
      <c r="DS693" s="6">
        <f>+IFERROR(VALUE(RIGHT(Tabla21[[#This Row],[B2B]],6)),"")</f>
        <v>5356</v>
      </c>
      <c r="DT693" s="6" t="str">
        <f>+IFERROR(VLOOKUP(DR693,Auxiliar!$A:$C,2,0),"")</f>
        <v>CORONA PORRON</v>
      </c>
      <c r="DU693" s="7" t="str">
        <f>+IFERROR(VLOOKUP(DR693,Auxiliar!$A:$C,3,0),"")</f>
        <v>1b 5% | 20b 0%</v>
      </c>
      <c r="DW693" s="1">
        <v>3240</v>
      </c>
      <c r="DX693" s="12" t="s">
        <v>43</v>
      </c>
      <c r="DY693" s="6">
        <f>+IFERROR(VALUE(RIGHT(Tabla22[[#This Row],[B2B]],6)),"")</f>
        <v>3240</v>
      </c>
      <c r="DZ693" s="6" t="str">
        <f>+IFERROR(VLOOKUP(DX693,Auxiliar!$A:$C,2,0),"")</f>
        <v xml:space="preserve">VALUE LATA </v>
      </c>
      <c r="EA693" s="7" t="str">
        <f>+IFERROR(VLOOKUP(DX693,Auxiliar!$A:$C,3,0),"")</f>
        <v>1b 15% | 100b 18%</v>
      </c>
      <c r="EC693" s="1">
        <v>3127</v>
      </c>
      <c r="ED693" s="12" t="s">
        <v>47</v>
      </c>
      <c r="EE693" s="6">
        <f>+IFERROR(VALUE(RIGHT(Tabla23[[#This Row],[B2B]],6)),"")</f>
        <v>3127</v>
      </c>
      <c r="EF693" s="6" t="str">
        <f>+IFERROR(VLOOKUP(ED693,Auxiliar!$A:$C,2,0),"")</f>
        <v>VALUE LATON</v>
      </c>
      <c r="EG693" s="7" t="str">
        <f>+IFERROR(VLOOKUP(ED693,Auxiliar!$A:$C,3,0),"")</f>
        <v>1b 10% | 5b 15% | 192b 0%</v>
      </c>
      <c r="EI693" s="1"/>
      <c r="EJ693" s="12"/>
      <c r="EK693" s="6" t="str">
        <f>+IFERROR(VALUE(RIGHT(Tabla24[[#This Row],[B2B]],6)),"")</f>
        <v/>
      </c>
      <c r="EL693" s="6" t="str">
        <f>+IFERROR(VLOOKUP(EJ693,Auxiliar!$A:$C,2,0),"")</f>
        <v/>
      </c>
      <c r="EM693" s="7" t="str">
        <f>+IFERROR(VLOOKUP(EJ693,Auxiliar!$A:$C,3,0),"")</f>
        <v/>
      </c>
      <c r="EO693" s="1"/>
      <c r="EP693" s="12"/>
      <c r="EQ693" s="6" t="str">
        <f>+IFERROR(VALUE(RIGHT(Tabla25[[#This Row],[B2B]],6)),"")</f>
        <v/>
      </c>
      <c r="ER693" s="6" t="str">
        <f>+IFERROR(VLOOKUP(EP693,Auxiliar!$A:$C,2,0),"")</f>
        <v/>
      </c>
      <c r="ES693" s="7" t="str">
        <f>+IFERROR(VLOOKUP(EP693,Auxiliar!$A:$C,3,0),"")</f>
        <v/>
      </c>
      <c r="EU693" s="1"/>
      <c r="EV693" s="12"/>
      <c r="EW693" s="6" t="str">
        <f>+IFERROR(VALUE(RIGHT(Tabla26[[#This Row],[B2B]],6)),"")</f>
        <v/>
      </c>
      <c r="EX693" s="6" t="str">
        <f>+IFERROR(VLOOKUP(EV693,Auxiliar!$A:$C,2,0),"")</f>
        <v/>
      </c>
      <c r="EY693" s="7" t="str">
        <f>+IFERROR(VLOOKUP(EV693,Auxiliar!$A:$C,3,0),"")</f>
        <v/>
      </c>
      <c r="EZ693" s="1"/>
      <c r="FA693" s="12"/>
      <c r="FB693" s="6" t="str">
        <f>+IFERROR(VALUE(RIGHT(Tabla27[[#This Row],[B2B]],6)),"")</f>
        <v/>
      </c>
      <c r="FC693" s="6" t="str">
        <f>+IFERROR(VLOOKUP(FA693,Auxiliar!$A:$C,2,0),"")</f>
        <v/>
      </c>
      <c r="FD693" s="7" t="str">
        <f>+IFERROR(VLOOKUP(FA693,Auxiliar!$A:$C,3,0),"")</f>
        <v/>
      </c>
      <c r="FE693" s="1"/>
      <c r="FF693" s="12"/>
      <c r="FG693" s="6" t="str">
        <f>+IFERROR(VALUE(RIGHT(Tabla28[[#This Row],[B2B]],6)),"")</f>
        <v/>
      </c>
      <c r="FH693" s="6" t="str">
        <f>+IFERROR(VLOOKUP(FF693,Auxiliar!$A:$C,2,0),"")</f>
        <v/>
      </c>
      <c r="FI693" s="7" t="str">
        <f>+IFERROR(VLOOKUP(FF693,Auxiliar!$A:$C,3,0),"")</f>
        <v/>
      </c>
      <c r="FJ693" s="1"/>
      <c r="FK693" s="12"/>
      <c r="FL693" s="6" t="str">
        <f>+IFERROR(VALUE(RIGHT(Tabla29[[#This Row],[B2B]],6)),"")</f>
        <v/>
      </c>
      <c r="FM693" s="6" t="str">
        <f>+IFERROR(VLOOKUP(FK693,Auxiliar!$A:$C,2,0),"")</f>
        <v/>
      </c>
      <c r="FN693" s="7" t="str">
        <f>+IFERROR(VLOOKUP(FK693,Auxiliar!$A:$C,3,0),"")</f>
        <v/>
      </c>
      <c r="FO693" s="1"/>
      <c r="FP693" s="12"/>
      <c r="FQ693" s="6" t="str">
        <f>+IFERROR(VALUE(RIGHT(Tabla30[[#This Row],[B2B]],6)),"")</f>
        <v/>
      </c>
      <c r="FR693" s="6" t="str">
        <f>+IFERROR(VLOOKUP(FP693,Auxiliar!$A:$C,2,0),"")</f>
        <v/>
      </c>
      <c r="FS693" s="7"/>
      <c r="FT693" s="1"/>
      <c r="FU693" s="12"/>
      <c r="FV693" s="6" t="str">
        <f>+IFERROR(VALUE(RIGHT(Tabla31[[#This Row],[B2B]],6)),"")</f>
        <v/>
      </c>
      <c r="FW693" s="6" t="str">
        <f>+IFERROR(VLOOKUP(FU693,Auxiliar!$A:$C,2,0),"")</f>
        <v/>
      </c>
      <c r="FX693" s="7" t="str">
        <f>+IFERROR(VLOOKUP(FU693,Auxiliar!$A:$C,3,0),"")</f>
        <v/>
      </c>
      <c r="FY693" s="1"/>
      <c r="FZ693" s="12"/>
      <c r="GA693" s="6" t="str">
        <f>+IFERROR(VALUE(RIGHT(Tabla32[[#This Row],[B2B]],6)),"")</f>
        <v/>
      </c>
      <c r="GB693" s="6" t="str">
        <f>+IFERROR(VLOOKUP(FZ693,Auxiliar!$A:$C,2,0),"")</f>
        <v/>
      </c>
      <c r="GC693" s="7" t="str">
        <f>+IFERROR(VLOOKUP(FZ693,Auxiliar!$A:$C,3,0),"")</f>
        <v/>
      </c>
      <c r="GD693" s="1"/>
      <c r="GE693" s="12"/>
      <c r="GF693" s="6" t="str">
        <f>+IFERROR(VALUE(RIGHT(Tabla33[[#This Row],[B2B]],6)),"")</f>
        <v/>
      </c>
      <c r="GG693" s="6" t="str">
        <f>+IFERROR(VLOOKUP(GE693,Auxiliar!$A:$C,2,0),"")</f>
        <v/>
      </c>
      <c r="GH693" s="7" t="str">
        <f>+IFERROR(VLOOKUP(GE693,Auxiliar!$A:$C,3,0),"")</f>
        <v/>
      </c>
    </row>
    <row r="694" spans="1:190" x14ac:dyDescent="0.25">
      <c r="A694" s="1"/>
      <c r="B694" s="1"/>
      <c r="C694" t="str">
        <f>+IFERROR(VLOOKUP(B694,Auxiliar!$A:$C,2,0),"")</f>
        <v/>
      </c>
      <c r="D694" s="5" t="str">
        <f>+IFERROR(VLOOKUP(B694,Auxiliar!$A:$C,3,0),"")</f>
        <v/>
      </c>
      <c r="S694" s="1">
        <v>6790</v>
      </c>
      <c r="T694" s="1" t="s">
        <v>9</v>
      </c>
      <c r="U694" s="6">
        <f>+IFERROR(VALUE(RIGHT(Tabla4[[#This Row],[B2B]],6)),"")</f>
        <v>6790</v>
      </c>
      <c r="V694" s="6" t="str">
        <f>+IFERROR(VLOOKUP(T694,Auxiliar!$A:$C,2,0),"")</f>
        <v>CORE</v>
      </c>
      <c r="W694" s="7" t="str">
        <f>+IFERROR(VLOOKUP(T694,Auxiliar!$A:$C,3,0),"")</f>
        <v>0b 1% | 2b 5% | 4b 6%</v>
      </c>
      <c r="AK694" s="1">
        <v>6377</v>
      </c>
      <c r="AL694" s="1" t="s">
        <v>30</v>
      </c>
      <c r="AM694" s="6">
        <f>+IFERROR(VALUE(RIGHT(Tabla7[[#This Row],[B2B]],6)),"")</f>
        <v>6377</v>
      </c>
      <c r="AN694" s="6" t="str">
        <f>+IFERROR(VLOOKUP(AL694,Auxiliar!$A:$C,2,0),"")</f>
        <v>LATONES</v>
      </c>
      <c r="AO694" s="7" t="str">
        <f>+IFERROR(VLOOKUP(AL694,Auxiliar!$A:$C,3,0),"")</f>
        <v>1b 4% | 5b 7% | 97b 0%</v>
      </c>
      <c r="AW694" s="1"/>
      <c r="AX694" s="1" t="s">
        <v>32</v>
      </c>
      <c r="AY694" s="6" t="str">
        <f>+IFERROR(VALUE(RIGHT(Tabla9[[#This Row],[B2B]],6)),"")</f>
        <v/>
      </c>
      <c r="AZ694" s="6" t="str">
        <f>+IFERROR(VLOOKUP(AX694,Auxiliar!$A:$C,2,0),"")</f>
        <v>LATONES</v>
      </c>
      <c r="BA694" s="7" t="str">
        <f>+IFERROR(VLOOKUP(AX694,Auxiliar!$A:$C,3,0),"")</f>
        <v>2b 3% | 4b 4% | 6b 5% | 10b 8%  | 385b 0%</v>
      </c>
      <c r="BI694" s="1"/>
      <c r="BJ694" s="1"/>
      <c r="BK694" s="6" t="str">
        <f>+IFERROR(VALUE(RIGHT(Tabla11[[#This Row],[B2B]],6)),"")</f>
        <v/>
      </c>
      <c r="BL694" s="6" t="str">
        <f>+IFERROR(VLOOKUP(BJ694,Auxiliar!$A:$C,2,0),"")</f>
        <v/>
      </c>
      <c r="BM694" s="7" t="str">
        <f>+IFERROR(VLOOKUP(BJ694,Auxiliar!$A:$C,3,0),"")</f>
        <v/>
      </c>
      <c r="BO694" s="1">
        <v>3210</v>
      </c>
      <c r="BP694" s="1" t="s">
        <v>39</v>
      </c>
      <c r="BQ694" s="6">
        <f>+IFERROR(VALUE(RIGHT(Tabla12[[#This Row],[B2B]],6)),"")</f>
        <v>3210</v>
      </c>
      <c r="BR694" s="6" t="str">
        <f>+IFERROR(VLOOKUP(BP694,Auxiliar!$A:$C,2,0),"")</f>
        <v>VALUE LITRO</v>
      </c>
      <c r="BS694" s="7" t="str">
        <f>+IFERROR(VLOOKUP(BP694,Auxiliar!$A:$C,3,0),"")</f>
        <v>1b 12%</v>
      </c>
      <c r="CA694" s="1">
        <v>5428</v>
      </c>
      <c r="CB694" s="1" t="s">
        <v>35</v>
      </c>
      <c r="CC694" s="6">
        <f>+IFERROR(VALUE(RIGHT(Tabla14[[#This Row],[B2B]],6)),"")</f>
        <v>5428</v>
      </c>
      <c r="CD694" s="6" t="str">
        <f>+IFERROR(VLOOKUP(CB694,Auxiliar!$A:$C,2,0),"")</f>
        <v>Corona 710cc</v>
      </c>
      <c r="CE694" s="7" t="str">
        <f>+IFERROR(VLOOKUP(CB694,Auxiliar!$A:$C,3,0),"")</f>
        <v>1b 10% | 85b 0%</v>
      </c>
      <c r="CG694" s="1"/>
      <c r="CH694" s="1"/>
      <c r="CI694" s="6" t="str">
        <f>+IFERROR(VALUE(RIGHT(Tabla15[[#This Row],[B2B]],6)),"")</f>
        <v/>
      </c>
      <c r="CJ694" s="6" t="str">
        <f>+IFERROR(VLOOKUP(CH694,Auxiliar!$A:$C,2,0),"")</f>
        <v/>
      </c>
      <c r="CK694" s="7" t="str">
        <f>+IFERROR(VLOOKUP(CH694,Auxiliar!$A:$C,3,0),"")</f>
        <v/>
      </c>
      <c r="CM694" s="1">
        <v>5368</v>
      </c>
      <c r="CN694" s="1" t="s">
        <v>20</v>
      </c>
      <c r="CO694" s="6">
        <v>5368</v>
      </c>
      <c r="CP694" s="6" t="s">
        <v>20</v>
      </c>
      <c r="CQ694" s="7" t="s">
        <v>21</v>
      </c>
      <c r="CS694" s="1"/>
      <c r="CT694" s="1"/>
      <c r="CU694" s="6" t="str">
        <f>+IFERROR(VALUE(RIGHT(Tabla17[[#This Row],[B2B]],6)),"")</f>
        <v/>
      </c>
      <c r="CV694" s="6" t="str">
        <f>+IFERROR(VLOOKUP(CT694,Auxiliar!$A:$C,2,0),"")</f>
        <v/>
      </c>
      <c r="CW694" s="7" t="str">
        <f>+IFERROR(VLOOKUP(CT694,Auxiliar!$A:$C,3,0),"")</f>
        <v/>
      </c>
      <c r="CY694" s="1">
        <v>5368</v>
      </c>
      <c r="CZ694" s="1" t="s">
        <v>16</v>
      </c>
      <c r="DA694" s="6">
        <f>+IFERROR(VALUE(RIGHT(Tabla18[[#This Row],[B2B]],6)),"")</f>
        <v>5368</v>
      </c>
      <c r="DB694" s="6" t="str">
        <f>+IFERROR(VLOOKUP(CZ694,Auxiliar!$A:$C,2,0),"")</f>
        <v>PREMIUM</v>
      </c>
      <c r="DC694" s="7" t="str">
        <f>+IFERROR(VLOOKUP(CZ694,Auxiliar!$A:$C,3,0),"")</f>
        <v>0b 0% | 2b 2% | 5b 3,5% | 10b 5%</v>
      </c>
      <c r="DE694" s="1">
        <v>5368</v>
      </c>
      <c r="DF694" s="1" t="s">
        <v>19</v>
      </c>
      <c r="DG694" s="6">
        <f>+IFERROR(VALUE(RIGHT(Tabla19[[#This Row],[B2B]],6)),"")</f>
        <v>5368</v>
      </c>
      <c r="DH694" s="6" t="str">
        <f>+IFERROR(VLOOKUP(DF694,Auxiliar!$A:$C,2,0),"")</f>
        <v>MICHELOB</v>
      </c>
      <c r="DI694" s="7" t="str">
        <f>+IFERROR(VLOOKUP(DF694,Auxiliar!$A:$C,3,0),"")</f>
        <v>1b 7% | 3b 22% | 8b 27%</v>
      </c>
      <c r="DK694" s="1"/>
      <c r="DL694" s="1"/>
      <c r="DM694" s="6" t="str">
        <f>+IFERROR(VALUE(RIGHT(Tabla20[[#This Row],[B2B]],6)),"")</f>
        <v/>
      </c>
      <c r="DN694" s="6" t="str">
        <f>+IFERROR(VLOOKUP(DL694,Auxiliar!$A:$C,2,0),"")</f>
        <v/>
      </c>
      <c r="DO694" s="7" t="str">
        <f>+IFERROR(VLOOKUP(DL694,Auxiliar!$A:$C,3,0),"")</f>
        <v/>
      </c>
      <c r="DQ694" s="1">
        <v>5358</v>
      </c>
      <c r="DR694" s="12" t="s">
        <v>24</v>
      </c>
      <c r="DS694" s="6">
        <f>+IFERROR(VALUE(RIGHT(Tabla21[[#This Row],[B2B]],6)),"")</f>
        <v>5358</v>
      </c>
      <c r="DT694" s="6" t="str">
        <f>+IFERROR(VLOOKUP(DR694,Auxiliar!$A:$C,2,0),"")</f>
        <v>CORONA PORRON</v>
      </c>
      <c r="DU694" s="7" t="str">
        <f>+IFERROR(VLOOKUP(DR694,Auxiliar!$A:$C,3,0),"")</f>
        <v>1b 5% | 20b 0%</v>
      </c>
      <c r="DW694" s="1">
        <v>3242</v>
      </c>
      <c r="DX694" s="12" t="s">
        <v>43</v>
      </c>
      <c r="DY694" s="6">
        <f>+IFERROR(VALUE(RIGHT(Tabla22[[#This Row],[B2B]],6)),"")</f>
        <v>3242</v>
      </c>
      <c r="DZ694" s="6" t="str">
        <f>+IFERROR(VLOOKUP(DX694,Auxiliar!$A:$C,2,0),"")</f>
        <v xml:space="preserve">VALUE LATA </v>
      </c>
      <c r="EA694" s="7" t="str">
        <f>+IFERROR(VLOOKUP(DX694,Auxiliar!$A:$C,3,0),"")</f>
        <v>1b 15% | 100b 18%</v>
      </c>
      <c r="EC694" s="1">
        <v>3185</v>
      </c>
      <c r="ED694" s="12" t="s">
        <v>47</v>
      </c>
      <c r="EE694" s="6">
        <f>+IFERROR(VALUE(RIGHT(Tabla23[[#This Row],[B2B]],6)),"")</f>
        <v>3185</v>
      </c>
      <c r="EF694" s="6" t="str">
        <f>+IFERROR(VLOOKUP(ED694,Auxiliar!$A:$C,2,0),"")</f>
        <v>VALUE LATON</v>
      </c>
      <c r="EG694" s="7" t="str">
        <f>+IFERROR(VLOOKUP(ED694,Auxiliar!$A:$C,3,0),"")</f>
        <v>1b 10% | 5b 15% | 192b 0%</v>
      </c>
      <c r="EI694" s="1"/>
      <c r="EJ694" s="12"/>
      <c r="EK694" s="6" t="str">
        <f>+IFERROR(VALUE(RIGHT(Tabla24[[#This Row],[B2B]],6)),"")</f>
        <v/>
      </c>
      <c r="EL694" s="6" t="str">
        <f>+IFERROR(VLOOKUP(EJ694,Auxiliar!$A:$C,2,0),"")</f>
        <v/>
      </c>
      <c r="EM694" s="7" t="str">
        <f>+IFERROR(VLOOKUP(EJ694,Auxiliar!$A:$C,3,0),"")</f>
        <v/>
      </c>
      <c r="EO694" s="1"/>
      <c r="EP694" s="12"/>
      <c r="EQ694" s="6" t="str">
        <f>+IFERROR(VALUE(RIGHT(Tabla25[[#This Row],[B2B]],6)),"")</f>
        <v/>
      </c>
      <c r="ER694" s="6" t="str">
        <f>+IFERROR(VLOOKUP(EP694,Auxiliar!$A:$C,2,0),"")</f>
        <v/>
      </c>
      <c r="ES694" s="7" t="str">
        <f>+IFERROR(VLOOKUP(EP694,Auxiliar!$A:$C,3,0),"")</f>
        <v/>
      </c>
      <c r="EU694" s="1"/>
      <c r="EV694" s="12"/>
      <c r="EW694" s="6" t="str">
        <f>+IFERROR(VALUE(RIGHT(Tabla26[[#This Row],[B2B]],6)),"")</f>
        <v/>
      </c>
      <c r="EX694" s="6" t="str">
        <f>+IFERROR(VLOOKUP(EV694,Auxiliar!$A:$C,2,0),"")</f>
        <v/>
      </c>
      <c r="EY694" s="7" t="str">
        <f>+IFERROR(VLOOKUP(EV694,Auxiliar!$A:$C,3,0),"")</f>
        <v/>
      </c>
      <c r="EZ694" s="1"/>
      <c r="FA694" s="12"/>
      <c r="FB694" s="6" t="str">
        <f>+IFERROR(VALUE(RIGHT(Tabla27[[#This Row],[B2B]],6)),"")</f>
        <v/>
      </c>
      <c r="FC694" s="6" t="str">
        <f>+IFERROR(VLOOKUP(FA694,Auxiliar!$A:$C,2,0),"")</f>
        <v/>
      </c>
      <c r="FD694" s="7" t="str">
        <f>+IFERROR(VLOOKUP(FA694,Auxiliar!$A:$C,3,0),"")</f>
        <v/>
      </c>
      <c r="FE694" s="1"/>
      <c r="FF694" s="12"/>
      <c r="FG694" s="6" t="str">
        <f>+IFERROR(VALUE(RIGHT(Tabla28[[#This Row],[B2B]],6)),"")</f>
        <v/>
      </c>
      <c r="FH694" s="6" t="str">
        <f>+IFERROR(VLOOKUP(FF694,Auxiliar!$A:$C,2,0),"")</f>
        <v/>
      </c>
      <c r="FI694" s="7" t="str">
        <f>+IFERROR(VLOOKUP(FF694,Auxiliar!$A:$C,3,0),"")</f>
        <v/>
      </c>
      <c r="FJ694" s="1"/>
      <c r="FK694" s="12"/>
      <c r="FL694" s="6" t="str">
        <f>+IFERROR(VALUE(RIGHT(Tabla29[[#This Row],[B2B]],6)),"")</f>
        <v/>
      </c>
      <c r="FM694" s="6" t="str">
        <f>+IFERROR(VLOOKUP(FK694,Auxiliar!$A:$C,2,0),"")</f>
        <v/>
      </c>
      <c r="FN694" s="7" t="str">
        <f>+IFERROR(VLOOKUP(FK694,Auxiliar!$A:$C,3,0),"")</f>
        <v/>
      </c>
      <c r="FO694" s="1"/>
      <c r="FP694" s="12"/>
      <c r="FQ694" s="6" t="str">
        <f>+IFERROR(VALUE(RIGHT(Tabla30[[#This Row],[B2B]],6)),"")</f>
        <v/>
      </c>
      <c r="FR694" s="6" t="str">
        <f>+IFERROR(VLOOKUP(FP694,Auxiliar!$A:$C,2,0),"")</f>
        <v/>
      </c>
      <c r="FS694" s="7"/>
      <c r="FT694" s="1"/>
      <c r="FU694" s="12"/>
      <c r="FV694" s="6" t="str">
        <f>+IFERROR(VALUE(RIGHT(Tabla31[[#This Row],[B2B]],6)),"")</f>
        <v/>
      </c>
      <c r="FW694" s="6" t="str">
        <f>+IFERROR(VLOOKUP(FU694,Auxiliar!$A:$C,2,0),"")</f>
        <v/>
      </c>
      <c r="FX694" s="7" t="str">
        <f>+IFERROR(VLOOKUP(FU694,Auxiliar!$A:$C,3,0),"")</f>
        <v/>
      </c>
      <c r="FY694" s="1"/>
      <c r="FZ694" s="12"/>
      <c r="GA694" s="6" t="str">
        <f>+IFERROR(VALUE(RIGHT(Tabla32[[#This Row],[B2B]],6)),"")</f>
        <v/>
      </c>
      <c r="GB694" s="6" t="str">
        <f>+IFERROR(VLOOKUP(FZ694,Auxiliar!$A:$C,2,0),"")</f>
        <v/>
      </c>
      <c r="GC694" s="7" t="str">
        <f>+IFERROR(VLOOKUP(FZ694,Auxiliar!$A:$C,3,0),"")</f>
        <v/>
      </c>
      <c r="GD694" s="1"/>
      <c r="GE694" s="12"/>
      <c r="GF694" s="6" t="str">
        <f>+IFERROR(VALUE(RIGHT(Tabla33[[#This Row],[B2B]],6)),"")</f>
        <v/>
      </c>
      <c r="GG694" s="6" t="str">
        <f>+IFERROR(VLOOKUP(GE694,Auxiliar!$A:$C,2,0),"")</f>
        <v/>
      </c>
      <c r="GH694" s="7" t="str">
        <f>+IFERROR(VLOOKUP(GE694,Auxiliar!$A:$C,3,0),"")</f>
        <v/>
      </c>
    </row>
    <row r="695" spans="1:190" x14ac:dyDescent="0.25">
      <c r="A695" s="1"/>
      <c r="B695" s="1"/>
      <c r="C695" t="str">
        <f>+IFERROR(VLOOKUP(B695,Auxiliar!$A:$C,2,0),"")</f>
        <v/>
      </c>
      <c r="D695" s="5" t="str">
        <f>+IFERROR(VLOOKUP(B695,Auxiliar!$A:$C,3,0),"")</f>
        <v/>
      </c>
      <c r="S695" s="1">
        <v>6841</v>
      </c>
      <c r="T695" s="1" t="s">
        <v>9</v>
      </c>
      <c r="U695" s="6">
        <f>+IFERROR(VALUE(RIGHT(Tabla4[[#This Row],[B2B]],6)),"")</f>
        <v>6841</v>
      </c>
      <c r="V695" s="6" t="str">
        <f>+IFERROR(VLOOKUP(T695,Auxiliar!$A:$C,2,0),"")</f>
        <v>CORE</v>
      </c>
      <c r="W695" s="7" t="str">
        <f>+IFERROR(VLOOKUP(T695,Auxiliar!$A:$C,3,0),"")</f>
        <v>0b 1% | 2b 5% | 4b 6%</v>
      </c>
      <c r="AK695" s="1">
        <v>6381</v>
      </c>
      <c r="AL695" s="1" t="s">
        <v>30</v>
      </c>
      <c r="AM695" s="6">
        <f>+IFERROR(VALUE(RIGHT(Tabla7[[#This Row],[B2B]],6)),"")</f>
        <v>6381</v>
      </c>
      <c r="AN695" s="6" t="str">
        <f>+IFERROR(VLOOKUP(AL695,Auxiliar!$A:$C,2,0),"")</f>
        <v>LATONES</v>
      </c>
      <c r="AO695" s="7" t="str">
        <f>+IFERROR(VLOOKUP(AL695,Auxiliar!$A:$C,3,0),"")</f>
        <v>1b 4% | 5b 7% | 97b 0%</v>
      </c>
      <c r="AW695" s="1"/>
      <c r="AX695" s="1" t="s">
        <v>32</v>
      </c>
      <c r="AY695" s="6" t="str">
        <f>+IFERROR(VALUE(RIGHT(Tabla9[[#This Row],[B2B]],6)),"")</f>
        <v/>
      </c>
      <c r="AZ695" s="6" t="str">
        <f>+IFERROR(VLOOKUP(AX695,Auxiliar!$A:$C,2,0),"")</f>
        <v>LATONES</v>
      </c>
      <c r="BA695" s="7" t="str">
        <f>+IFERROR(VLOOKUP(AX695,Auxiliar!$A:$C,3,0),"")</f>
        <v>2b 3% | 4b 4% | 6b 5% | 10b 8%  | 385b 0%</v>
      </c>
      <c r="BI695" s="1"/>
      <c r="BJ695" s="1"/>
      <c r="BK695" s="6" t="str">
        <f>+IFERROR(VALUE(RIGHT(Tabla11[[#This Row],[B2B]],6)),"")</f>
        <v/>
      </c>
      <c r="BL695" s="6" t="str">
        <f>+IFERROR(VLOOKUP(BJ695,Auxiliar!$A:$C,2,0),"")</f>
        <v/>
      </c>
      <c r="BM695" s="7" t="str">
        <f>+IFERROR(VLOOKUP(BJ695,Auxiliar!$A:$C,3,0),"")</f>
        <v/>
      </c>
      <c r="BO695" s="1">
        <v>3212</v>
      </c>
      <c r="BP695" s="1" t="s">
        <v>39</v>
      </c>
      <c r="BQ695" s="6">
        <f>+IFERROR(VALUE(RIGHT(Tabla12[[#This Row],[B2B]],6)),"")</f>
        <v>3212</v>
      </c>
      <c r="BR695" s="6" t="str">
        <f>+IFERROR(VLOOKUP(BP695,Auxiliar!$A:$C,2,0),"")</f>
        <v>VALUE LITRO</v>
      </c>
      <c r="BS695" s="7" t="str">
        <f>+IFERROR(VLOOKUP(BP695,Auxiliar!$A:$C,3,0),"")</f>
        <v>1b 12%</v>
      </c>
      <c r="CA695" s="1">
        <v>5430</v>
      </c>
      <c r="CB695" s="1" t="s">
        <v>35</v>
      </c>
      <c r="CC695" s="6">
        <f>+IFERROR(VALUE(RIGHT(Tabla14[[#This Row],[B2B]],6)),"")</f>
        <v>5430</v>
      </c>
      <c r="CD695" s="6" t="str">
        <f>+IFERROR(VLOOKUP(CB695,Auxiliar!$A:$C,2,0),"")</f>
        <v>Corona 710cc</v>
      </c>
      <c r="CE695" s="7" t="str">
        <f>+IFERROR(VLOOKUP(CB695,Auxiliar!$A:$C,3,0),"")</f>
        <v>1b 10% | 85b 0%</v>
      </c>
      <c r="CG695" s="1"/>
      <c r="CH695" s="1"/>
      <c r="CI695" s="6" t="str">
        <f>+IFERROR(VALUE(RIGHT(Tabla15[[#This Row],[B2B]],6)),"")</f>
        <v/>
      </c>
      <c r="CJ695" s="6" t="str">
        <f>+IFERROR(VLOOKUP(CH695,Auxiliar!$A:$C,2,0),"")</f>
        <v/>
      </c>
      <c r="CK695" s="7" t="str">
        <f>+IFERROR(VLOOKUP(CH695,Auxiliar!$A:$C,3,0),"")</f>
        <v/>
      </c>
      <c r="CM695" s="1">
        <v>5371</v>
      </c>
      <c r="CN695" s="1" t="s">
        <v>20</v>
      </c>
      <c r="CO695" s="6">
        <v>5371</v>
      </c>
      <c r="CP695" s="6" t="s">
        <v>20</v>
      </c>
      <c r="CQ695" s="7" t="s">
        <v>21</v>
      </c>
      <c r="CS695" s="1"/>
      <c r="CT695" s="1"/>
      <c r="CU695" s="6" t="str">
        <f>+IFERROR(VALUE(RIGHT(Tabla17[[#This Row],[B2B]],6)),"")</f>
        <v/>
      </c>
      <c r="CV695" s="6" t="str">
        <f>+IFERROR(VLOOKUP(CT695,Auxiliar!$A:$C,2,0),"")</f>
        <v/>
      </c>
      <c r="CW695" s="7" t="str">
        <f>+IFERROR(VLOOKUP(CT695,Auxiliar!$A:$C,3,0),"")</f>
        <v/>
      </c>
      <c r="CY695" s="1">
        <v>5371</v>
      </c>
      <c r="CZ695" s="1" t="s">
        <v>16</v>
      </c>
      <c r="DA695" s="6">
        <f>+IFERROR(VALUE(RIGHT(Tabla18[[#This Row],[B2B]],6)),"")</f>
        <v>5371</v>
      </c>
      <c r="DB695" s="6" t="str">
        <f>+IFERROR(VLOOKUP(CZ695,Auxiliar!$A:$C,2,0),"")</f>
        <v>PREMIUM</v>
      </c>
      <c r="DC695" s="7" t="str">
        <f>+IFERROR(VLOOKUP(CZ695,Auxiliar!$A:$C,3,0),"")</f>
        <v>0b 0% | 2b 2% | 5b 3,5% | 10b 5%</v>
      </c>
      <c r="DE695" s="1">
        <v>5371</v>
      </c>
      <c r="DF695" s="1" t="s">
        <v>19</v>
      </c>
      <c r="DG695" s="6">
        <f>+IFERROR(VALUE(RIGHT(Tabla19[[#This Row],[B2B]],6)),"")</f>
        <v>5371</v>
      </c>
      <c r="DH695" s="6" t="str">
        <f>+IFERROR(VLOOKUP(DF695,Auxiliar!$A:$C,2,0),"")</f>
        <v>MICHELOB</v>
      </c>
      <c r="DI695" s="7" t="str">
        <f>+IFERROR(VLOOKUP(DF695,Auxiliar!$A:$C,3,0),"")</f>
        <v>1b 7% | 3b 22% | 8b 27%</v>
      </c>
      <c r="DK695" s="1"/>
      <c r="DL695" s="1"/>
      <c r="DM695" s="6" t="str">
        <f>+IFERROR(VALUE(RIGHT(Tabla20[[#This Row],[B2B]],6)),"")</f>
        <v/>
      </c>
      <c r="DN695" s="6" t="str">
        <f>+IFERROR(VLOOKUP(DL695,Auxiliar!$A:$C,2,0),"")</f>
        <v/>
      </c>
      <c r="DO695" s="7" t="str">
        <f>+IFERROR(VLOOKUP(DL695,Auxiliar!$A:$C,3,0),"")</f>
        <v/>
      </c>
      <c r="DQ695" s="1">
        <v>5368</v>
      </c>
      <c r="DR695" s="12" t="s">
        <v>24</v>
      </c>
      <c r="DS695" s="6">
        <f>+IFERROR(VALUE(RIGHT(Tabla21[[#This Row],[B2B]],6)),"")</f>
        <v>5368</v>
      </c>
      <c r="DT695" s="6" t="str">
        <f>+IFERROR(VLOOKUP(DR695,Auxiliar!$A:$C,2,0),"")</f>
        <v>CORONA PORRON</v>
      </c>
      <c r="DU695" s="7" t="str">
        <f>+IFERROR(VLOOKUP(DR695,Auxiliar!$A:$C,3,0),"")</f>
        <v>1b 5% | 20b 0%</v>
      </c>
      <c r="DW695" s="1">
        <v>13004</v>
      </c>
      <c r="DX695" s="12" t="s">
        <v>43</v>
      </c>
      <c r="DY695" s="6">
        <f>+IFERROR(VALUE(RIGHT(Tabla22[[#This Row],[B2B]],6)),"")</f>
        <v>13004</v>
      </c>
      <c r="DZ695" s="6" t="str">
        <f>+IFERROR(VLOOKUP(DX695,Auxiliar!$A:$C,2,0),"")</f>
        <v xml:space="preserve">VALUE LATA </v>
      </c>
      <c r="EA695" s="7" t="str">
        <f>+IFERROR(VLOOKUP(DX695,Auxiliar!$A:$C,3,0),"")</f>
        <v>1b 15% | 100b 18%</v>
      </c>
      <c r="EC695" s="1">
        <v>3210</v>
      </c>
      <c r="ED695" s="12" t="s">
        <v>47</v>
      </c>
      <c r="EE695" s="6">
        <f>+IFERROR(VALUE(RIGHT(Tabla23[[#This Row],[B2B]],6)),"")</f>
        <v>3210</v>
      </c>
      <c r="EF695" s="6" t="str">
        <f>+IFERROR(VLOOKUP(ED695,Auxiliar!$A:$C,2,0),"")</f>
        <v>VALUE LATON</v>
      </c>
      <c r="EG695" s="7" t="str">
        <f>+IFERROR(VLOOKUP(ED695,Auxiliar!$A:$C,3,0),"")</f>
        <v>1b 10% | 5b 15% | 192b 0%</v>
      </c>
      <c r="EI695" s="1"/>
      <c r="EJ695" s="12"/>
      <c r="EK695" s="6" t="str">
        <f>+IFERROR(VALUE(RIGHT(Tabla24[[#This Row],[B2B]],6)),"")</f>
        <v/>
      </c>
      <c r="EL695" s="6" t="str">
        <f>+IFERROR(VLOOKUP(EJ695,Auxiliar!$A:$C,2,0),"")</f>
        <v/>
      </c>
      <c r="EM695" s="7" t="str">
        <f>+IFERROR(VLOOKUP(EJ695,Auxiliar!$A:$C,3,0),"")</f>
        <v/>
      </c>
      <c r="EO695" s="1"/>
      <c r="EP695" s="12"/>
      <c r="EQ695" s="6" t="str">
        <f>+IFERROR(VALUE(RIGHT(Tabla25[[#This Row],[B2B]],6)),"")</f>
        <v/>
      </c>
      <c r="ER695" s="6" t="str">
        <f>+IFERROR(VLOOKUP(EP695,Auxiliar!$A:$C,2,0),"")</f>
        <v/>
      </c>
      <c r="ES695" s="7" t="str">
        <f>+IFERROR(VLOOKUP(EP695,Auxiliar!$A:$C,3,0),"")</f>
        <v/>
      </c>
      <c r="EU695" s="1"/>
      <c r="EV695" s="12"/>
      <c r="EW695" s="6" t="str">
        <f>+IFERROR(VALUE(RIGHT(Tabla26[[#This Row],[B2B]],6)),"")</f>
        <v/>
      </c>
      <c r="EX695" s="6" t="str">
        <f>+IFERROR(VLOOKUP(EV695,Auxiliar!$A:$C,2,0),"")</f>
        <v/>
      </c>
      <c r="EY695" s="7" t="str">
        <f>+IFERROR(VLOOKUP(EV695,Auxiliar!$A:$C,3,0),"")</f>
        <v/>
      </c>
      <c r="EZ695" s="1"/>
      <c r="FA695" s="12"/>
      <c r="FB695" s="6" t="str">
        <f>+IFERROR(VALUE(RIGHT(Tabla27[[#This Row],[B2B]],6)),"")</f>
        <v/>
      </c>
      <c r="FC695" s="6" t="str">
        <f>+IFERROR(VLOOKUP(FA695,Auxiliar!$A:$C,2,0),"")</f>
        <v/>
      </c>
      <c r="FD695" s="7" t="str">
        <f>+IFERROR(VLOOKUP(FA695,Auxiliar!$A:$C,3,0),"")</f>
        <v/>
      </c>
      <c r="FE695" s="1"/>
      <c r="FF695" s="12"/>
      <c r="FG695" s="6" t="str">
        <f>+IFERROR(VALUE(RIGHT(Tabla28[[#This Row],[B2B]],6)),"")</f>
        <v/>
      </c>
      <c r="FH695" s="6" t="str">
        <f>+IFERROR(VLOOKUP(FF695,Auxiliar!$A:$C,2,0),"")</f>
        <v/>
      </c>
      <c r="FI695" s="7" t="str">
        <f>+IFERROR(VLOOKUP(FF695,Auxiliar!$A:$C,3,0),"")</f>
        <v/>
      </c>
      <c r="FJ695" s="1"/>
      <c r="FK695" s="12"/>
      <c r="FL695" s="6" t="str">
        <f>+IFERROR(VALUE(RIGHT(Tabla29[[#This Row],[B2B]],6)),"")</f>
        <v/>
      </c>
      <c r="FM695" s="6" t="str">
        <f>+IFERROR(VLOOKUP(FK695,Auxiliar!$A:$C,2,0),"")</f>
        <v/>
      </c>
      <c r="FN695" s="7" t="str">
        <f>+IFERROR(VLOOKUP(FK695,Auxiliar!$A:$C,3,0),"")</f>
        <v/>
      </c>
      <c r="FO695" s="1"/>
      <c r="FP695" s="12"/>
      <c r="FQ695" s="6" t="str">
        <f>+IFERROR(VALUE(RIGHT(Tabla30[[#This Row],[B2B]],6)),"")</f>
        <v/>
      </c>
      <c r="FR695" s="6" t="str">
        <f>+IFERROR(VLOOKUP(FP695,Auxiliar!$A:$C,2,0),"")</f>
        <v/>
      </c>
      <c r="FS695" s="7"/>
      <c r="FT695" s="1"/>
      <c r="FU695" s="12"/>
      <c r="FV695" s="6" t="str">
        <f>+IFERROR(VALUE(RIGHT(Tabla31[[#This Row],[B2B]],6)),"")</f>
        <v/>
      </c>
      <c r="FW695" s="6" t="str">
        <f>+IFERROR(VLOOKUP(FU695,Auxiliar!$A:$C,2,0),"")</f>
        <v/>
      </c>
      <c r="FX695" s="7" t="str">
        <f>+IFERROR(VLOOKUP(FU695,Auxiliar!$A:$C,3,0),"")</f>
        <v/>
      </c>
      <c r="FY695" s="1"/>
      <c r="FZ695" s="12"/>
      <c r="GA695" s="6" t="str">
        <f>+IFERROR(VALUE(RIGHT(Tabla32[[#This Row],[B2B]],6)),"")</f>
        <v/>
      </c>
      <c r="GB695" s="6" t="str">
        <f>+IFERROR(VLOOKUP(FZ695,Auxiliar!$A:$C,2,0),"")</f>
        <v/>
      </c>
      <c r="GC695" s="7" t="str">
        <f>+IFERROR(VLOOKUP(FZ695,Auxiliar!$A:$C,3,0),"")</f>
        <v/>
      </c>
      <c r="GD695" s="1"/>
      <c r="GE695" s="12"/>
      <c r="GF695" s="6" t="str">
        <f>+IFERROR(VALUE(RIGHT(Tabla33[[#This Row],[B2B]],6)),"")</f>
        <v/>
      </c>
      <c r="GG695" s="6" t="str">
        <f>+IFERROR(VLOOKUP(GE695,Auxiliar!$A:$C,2,0),"")</f>
        <v/>
      </c>
      <c r="GH695" s="7" t="str">
        <f>+IFERROR(VLOOKUP(GE695,Auxiliar!$A:$C,3,0),"")</f>
        <v/>
      </c>
    </row>
    <row r="696" spans="1:190" x14ac:dyDescent="0.25">
      <c r="A696" s="1"/>
      <c r="B696" s="1"/>
      <c r="C696" t="str">
        <f>+IFERROR(VLOOKUP(B696,Auxiliar!$A:$C,2,0),"")</f>
        <v/>
      </c>
      <c r="D696" s="5" t="str">
        <f>+IFERROR(VLOOKUP(B696,Auxiliar!$A:$C,3,0),"")</f>
        <v/>
      </c>
      <c r="S696" s="1">
        <v>7082</v>
      </c>
      <c r="T696" s="1" t="s">
        <v>9</v>
      </c>
      <c r="U696" s="6">
        <f>+IFERROR(VALUE(RIGHT(Tabla4[[#This Row],[B2B]],6)),"")</f>
        <v>7082</v>
      </c>
      <c r="V696" s="6" t="str">
        <f>+IFERROR(VLOOKUP(T696,Auxiliar!$A:$C,2,0),"")</f>
        <v>CORE</v>
      </c>
      <c r="W696" s="7" t="str">
        <f>+IFERROR(VLOOKUP(T696,Auxiliar!$A:$C,3,0),"")</f>
        <v>0b 1% | 2b 5% | 4b 6%</v>
      </c>
      <c r="AK696" s="1">
        <v>6382</v>
      </c>
      <c r="AL696" s="1" t="s">
        <v>30</v>
      </c>
      <c r="AM696" s="6">
        <f>+IFERROR(VALUE(RIGHT(Tabla7[[#This Row],[B2B]],6)),"")</f>
        <v>6382</v>
      </c>
      <c r="AN696" s="6" t="str">
        <f>+IFERROR(VLOOKUP(AL696,Auxiliar!$A:$C,2,0),"")</f>
        <v>LATONES</v>
      </c>
      <c r="AO696" s="7" t="str">
        <f>+IFERROR(VLOOKUP(AL696,Auxiliar!$A:$C,3,0),"")</f>
        <v>1b 4% | 5b 7% | 97b 0%</v>
      </c>
      <c r="AW696" s="1"/>
      <c r="AX696" s="1" t="s">
        <v>32</v>
      </c>
      <c r="AY696" s="6" t="str">
        <f>+IFERROR(VALUE(RIGHT(Tabla9[[#This Row],[B2B]],6)),"")</f>
        <v/>
      </c>
      <c r="AZ696" s="6" t="str">
        <f>+IFERROR(VLOOKUP(AX696,Auxiliar!$A:$C,2,0),"")</f>
        <v>LATONES</v>
      </c>
      <c r="BA696" s="7" t="str">
        <f>+IFERROR(VLOOKUP(AX696,Auxiliar!$A:$C,3,0),"")</f>
        <v>2b 3% | 4b 4% | 6b 5% | 10b 8%  | 385b 0%</v>
      </c>
      <c r="BI696" s="1"/>
      <c r="BJ696" s="1"/>
      <c r="BK696" s="6" t="str">
        <f>+IFERROR(VALUE(RIGHT(Tabla11[[#This Row],[B2B]],6)),"")</f>
        <v/>
      </c>
      <c r="BL696" s="6" t="str">
        <f>+IFERROR(VLOOKUP(BJ696,Auxiliar!$A:$C,2,0),"")</f>
        <v/>
      </c>
      <c r="BM696" s="7" t="str">
        <f>+IFERROR(VLOOKUP(BJ696,Auxiliar!$A:$C,3,0),"")</f>
        <v/>
      </c>
      <c r="BO696" s="1">
        <v>3213</v>
      </c>
      <c r="BP696" s="1" t="s">
        <v>39</v>
      </c>
      <c r="BQ696" s="6">
        <f>+IFERROR(VALUE(RIGHT(Tabla12[[#This Row],[B2B]],6)),"")</f>
        <v>3213</v>
      </c>
      <c r="BR696" s="6" t="str">
        <f>+IFERROR(VLOOKUP(BP696,Auxiliar!$A:$C,2,0),"")</f>
        <v>VALUE LITRO</v>
      </c>
      <c r="BS696" s="7" t="str">
        <f>+IFERROR(VLOOKUP(BP696,Auxiliar!$A:$C,3,0),"")</f>
        <v>1b 12%</v>
      </c>
      <c r="CA696" s="1">
        <v>5434</v>
      </c>
      <c r="CB696" s="1" t="s">
        <v>35</v>
      </c>
      <c r="CC696" s="6">
        <f>+IFERROR(VALUE(RIGHT(Tabla14[[#This Row],[B2B]],6)),"")</f>
        <v>5434</v>
      </c>
      <c r="CD696" s="6" t="str">
        <f>+IFERROR(VLOOKUP(CB696,Auxiliar!$A:$C,2,0),"")</f>
        <v>Corona 710cc</v>
      </c>
      <c r="CE696" s="7" t="str">
        <f>+IFERROR(VLOOKUP(CB696,Auxiliar!$A:$C,3,0),"")</f>
        <v>1b 10% | 85b 0%</v>
      </c>
      <c r="CG696" s="1"/>
      <c r="CH696" s="1"/>
      <c r="CI696" s="6" t="str">
        <f>+IFERROR(VALUE(RIGHT(Tabla15[[#This Row],[B2B]],6)),"")</f>
        <v/>
      </c>
      <c r="CJ696" s="6" t="str">
        <f>+IFERROR(VLOOKUP(CH696,Auxiliar!$A:$C,2,0),"")</f>
        <v/>
      </c>
      <c r="CK696" s="7" t="str">
        <f>+IFERROR(VLOOKUP(CH696,Auxiliar!$A:$C,3,0),"")</f>
        <v/>
      </c>
      <c r="CM696" s="1">
        <v>5372</v>
      </c>
      <c r="CN696" s="1" t="s">
        <v>20</v>
      </c>
      <c r="CO696" s="6">
        <v>5372</v>
      </c>
      <c r="CP696" s="6" t="s">
        <v>20</v>
      </c>
      <c r="CQ696" s="7" t="s">
        <v>21</v>
      </c>
      <c r="CS696" s="1"/>
      <c r="CT696" s="1"/>
      <c r="CU696" s="6" t="str">
        <f>+IFERROR(VALUE(RIGHT(Tabla17[[#This Row],[B2B]],6)),"")</f>
        <v/>
      </c>
      <c r="CV696" s="6" t="str">
        <f>+IFERROR(VLOOKUP(CT696,Auxiliar!$A:$C,2,0),"")</f>
        <v/>
      </c>
      <c r="CW696" s="7" t="str">
        <f>+IFERROR(VLOOKUP(CT696,Auxiliar!$A:$C,3,0),"")</f>
        <v/>
      </c>
      <c r="CY696" s="1">
        <v>5372</v>
      </c>
      <c r="CZ696" s="1" t="s">
        <v>16</v>
      </c>
      <c r="DA696" s="6">
        <f>+IFERROR(VALUE(RIGHT(Tabla18[[#This Row],[B2B]],6)),"")</f>
        <v>5372</v>
      </c>
      <c r="DB696" s="6" t="str">
        <f>+IFERROR(VLOOKUP(CZ696,Auxiliar!$A:$C,2,0),"")</f>
        <v>PREMIUM</v>
      </c>
      <c r="DC696" s="7" t="str">
        <f>+IFERROR(VLOOKUP(CZ696,Auxiliar!$A:$C,3,0),"")</f>
        <v>0b 0% | 2b 2% | 5b 3,5% | 10b 5%</v>
      </c>
      <c r="DE696" s="1">
        <v>5372</v>
      </c>
      <c r="DF696" s="1" t="s">
        <v>19</v>
      </c>
      <c r="DG696" s="6">
        <f>+IFERROR(VALUE(RIGHT(Tabla19[[#This Row],[B2B]],6)),"")</f>
        <v>5372</v>
      </c>
      <c r="DH696" s="6" t="str">
        <f>+IFERROR(VLOOKUP(DF696,Auxiliar!$A:$C,2,0),"")</f>
        <v>MICHELOB</v>
      </c>
      <c r="DI696" s="7" t="str">
        <f>+IFERROR(VLOOKUP(DF696,Auxiliar!$A:$C,3,0),"")</f>
        <v>1b 7% | 3b 22% | 8b 27%</v>
      </c>
      <c r="DK696" s="1"/>
      <c r="DL696" s="1"/>
      <c r="DM696" s="6" t="str">
        <f>+IFERROR(VALUE(RIGHT(Tabla20[[#This Row],[B2B]],6)),"")</f>
        <v/>
      </c>
      <c r="DN696" s="6" t="str">
        <f>+IFERROR(VLOOKUP(DL696,Auxiliar!$A:$C,2,0),"")</f>
        <v/>
      </c>
      <c r="DO696" s="7" t="str">
        <f>+IFERROR(VLOOKUP(DL696,Auxiliar!$A:$C,3,0),"")</f>
        <v/>
      </c>
      <c r="DQ696" s="1">
        <v>5371</v>
      </c>
      <c r="DR696" s="12" t="s">
        <v>24</v>
      </c>
      <c r="DS696" s="6">
        <f>+IFERROR(VALUE(RIGHT(Tabla21[[#This Row],[B2B]],6)),"")</f>
        <v>5371</v>
      </c>
      <c r="DT696" s="6" t="str">
        <f>+IFERROR(VLOOKUP(DR696,Auxiliar!$A:$C,2,0),"")</f>
        <v>CORONA PORRON</v>
      </c>
      <c r="DU696" s="7" t="str">
        <f>+IFERROR(VLOOKUP(DR696,Auxiliar!$A:$C,3,0),"")</f>
        <v>1b 5% | 20b 0%</v>
      </c>
      <c r="DW696" s="1">
        <v>3276</v>
      </c>
      <c r="DX696" s="12" t="s">
        <v>43</v>
      </c>
      <c r="DY696" s="6">
        <f>+IFERROR(VALUE(RIGHT(Tabla22[[#This Row],[B2B]],6)),"")</f>
        <v>3276</v>
      </c>
      <c r="DZ696" s="6" t="str">
        <f>+IFERROR(VLOOKUP(DX696,Auxiliar!$A:$C,2,0),"")</f>
        <v xml:space="preserve">VALUE LATA </v>
      </c>
      <c r="EA696" s="7" t="str">
        <f>+IFERROR(VLOOKUP(DX696,Auxiliar!$A:$C,3,0),"")</f>
        <v>1b 15% | 100b 18%</v>
      </c>
      <c r="EC696" s="1">
        <v>3212</v>
      </c>
      <c r="ED696" s="12" t="s">
        <v>47</v>
      </c>
      <c r="EE696" s="6">
        <f>+IFERROR(VALUE(RIGHT(Tabla23[[#This Row],[B2B]],6)),"")</f>
        <v>3212</v>
      </c>
      <c r="EF696" s="6" t="str">
        <f>+IFERROR(VLOOKUP(ED696,Auxiliar!$A:$C,2,0),"")</f>
        <v>VALUE LATON</v>
      </c>
      <c r="EG696" s="7" t="str">
        <f>+IFERROR(VLOOKUP(ED696,Auxiliar!$A:$C,3,0),"")</f>
        <v>1b 10% | 5b 15% | 192b 0%</v>
      </c>
      <c r="EI696" s="1"/>
      <c r="EJ696" s="12"/>
      <c r="EK696" s="6" t="str">
        <f>+IFERROR(VALUE(RIGHT(Tabla24[[#This Row],[B2B]],6)),"")</f>
        <v/>
      </c>
      <c r="EL696" s="6" t="str">
        <f>+IFERROR(VLOOKUP(EJ696,Auxiliar!$A:$C,2,0),"")</f>
        <v/>
      </c>
      <c r="EM696" s="7" t="str">
        <f>+IFERROR(VLOOKUP(EJ696,Auxiliar!$A:$C,3,0),"")</f>
        <v/>
      </c>
      <c r="EO696" s="1"/>
      <c r="EP696" s="12"/>
      <c r="EQ696" s="6" t="str">
        <f>+IFERROR(VALUE(RIGHT(Tabla25[[#This Row],[B2B]],6)),"")</f>
        <v/>
      </c>
      <c r="ER696" s="6" t="str">
        <f>+IFERROR(VLOOKUP(EP696,Auxiliar!$A:$C,2,0),"")</f>
        <v/>
      </c>
      <c r="ES696" s="7" t="str">
        <f>+IFERROR(VLOOKUP(EP696,Auxiliar!$A:$C,3,0),"")</f>
        <v/>
      </c>
      <c r="EU696" s="1"/>
      <c r="EV696" s="12"/>
      <c r="EW696" s="6" t="str">
        <f>+IFERROR(VALUE(RIGHT(Tabla26[[#This Row],[B2B]],6)),"")</f>
        <v/>
      </c>
      <c r="EX696" s="6" t="str">
        <f>+IFERROR(VLOOKUP(EV696,Auxiliar!$A:$C,2,0),"")</f>
        <v/>
      </c>
      <c r="EY696" s="7" t="str">
        <f>+IFERROR(VLOOKUP(EV696,Auxiliar!$A:$C,3,0),"")</f>
        <v/>
      </c>
      <c r="EZ696" s="1"/>
      <c r="FA696" s="12"/>
      <c r="FB696" s="6" t="str">
        <f>+IFERROR(VALUE(RIGHT(Tabla27[[#This Row],[B2B]],6)),"")</f>
        <v/>
      </c>
      <c r="FC696" s="6" t="str">
        <f>+IFERROR(VLOOKUP(FA696,Auxiliar!$A:$C,2,0),"")</f>
        <v/>
      </c>
      <c r="FD696" s="7" t="str">
        <f>+IFERROR(VLOOKUP(FA696,Auxiliar!$A:$C,3,0),"")</f>
        <v/>
      </c>
      <c r="FE696" s="1"/>
      <c r="FF696" s="12"/>
      <c r="FG696" s="6" t="str">
        <f>+IFERROR(VALUE(RIGHT(Tabla28[[#This Row],[B2B]],6)),"")</f>
        <v/>
      </c>
      <c r="FH696" s="6" t="str">
        <f>+IFERROR(VLOOKUP(FF696,Auxiliar!$A:$C,2,0),"")</f>
        <v/>
      </c>
      <c r="FI696" s="7" t="str">
        <f>+IFERROR(VLOOKUP(FF696,Auxiliar!$A:$C,3,0),"")</f>
        <v/>
      </c>
      <c r="FJ696" s="1"/>
      <c r="FK696" s="12"/>
      <c r="FL696" s="6" t="str">
        <f>+IFERROR(VALUE(RIGHT(Tabla29[[#This Row],[B2B]],6)),"")</f>
        <v/>
      </c>
      <c r="FM696" s="6" t="str">
        <f>+IFERROR(VLOOKUP(FK696,Auxiliar!$A:$C,2,0),"")</f>
        <v/>
      </c>
      <c r="FN696" s="7" t="str">
        <f>+IFERROR(VLOOKUP(FK696,Auxiliar!$A:$C,3,0),"")</f>
        <v/>
      </c>
      <c r="FO696" s="1"/>
      <c r="FP696" s="12"/>
      <c r="FQ696" s="6" t="str">
        <f>+IFERROR(VALUE(RIGHT(Tabla30[[#This Row],[B2B]],6)),"")</f>
        <v/>
      </c>
      <c r="FR696" s="6" t="str">
        <f>+IFERROR(VLOOKUP(FP696,Auxiliar!$A:$C,2,0),"")</f>
        <v/>
      </c>
      <c r="FS696" s="7"/>
      <c r="FT696" s="1"/>
      <c r="FU696" s="12"/>
      <c r="FV696" s="6" t="str">
        <f>+IFERROR(VALUE(RIGHT(Tabla31[[#This Row],[B2B]],6)),"")</f>
        <v/>
      </c>
      <c r="FW696" s="6" t="str">
        <f>+IFERROR(VLOOKUP(FU696,Auxiliar!$A:$C,2,0),"")</f>
        <v/>
      </c>
      <c r="FX696" s="7" t="str">
        <f>+IFERROR(VLOOKUP(FU696,Auxiliar!$A:$C,3,0),"")</f>
        <v/>
      </c>
      <c r="FY696" s="1"/>
      <c r="FZ696" s="12"/>
      <c r="GA696" s="6" t="str">
        <f>+IFERROR(VALUE(RIGHT(Tabla32[[#This Row],[B2B]],6)),"")</f>
        <v/>
      </c>
      <c r="GB696" s="6" t="str">
        <f>+IFERROR(VLOOKUP(FZ696,Auxiliar!$A:$C,2,0),"")</f>
        <v/>
      </c>
      <c r="GC696" s="7" t="str">
        <f>+IFERROR(VLOOKUP(FZ696,Auxiliar!$A:$C,3,0),"")</f>
        <v/>
      </c>
      <c r="GD696" s="1"/>
      <c r="GE696" s="12"/>
      <c r="GF696" s="6" t="str">
        <f>+IFERROR(VALUE(RIGHT(Tabla33[[#This Row],[B2B]],6)),"")</f>
        <v/>
      </c>
      <c r="GG696" s="6" t="str">
        <f>+IFERROR(VLOOKUP(GE696,Auxiliar!$A:$C,2,0),"")</f>
        <v/>
      </c>
      <c r="GH696" s="7" t="str">
        <f>+IFERROR(VLOOKUP(GE696,Auxiliar!$A:$C,3,0),"")</f>
        <v/>
      </c>
    </row>
    <row r="697" spans="1:190" x14ac:dyDescent="0.25">
      <c r="A697" s="1"/>
      <c r="B697" s="1"/>
      <c r="C697" t="str">
        <f>+IFERROR(VLOOKUP(B697,Auxiliar!$A:$C,2,0),"")</f>
        <v/>
      </c>
      <c r="D697" s="5" t="str">
        <f>+IFERROR(VLOOKUP(B697,Auxiliar!$A:$C,3,0),"")</f>
        <v/>
      </c>
      <c r="S697" s="1">
        <v>7095</v>
      </c>
      <c r="T697" s="1" t="s">
        <v>9</v>
      </c>
      <c r="U697" s="6">
        <f>+IFERROR(VALUE(RIGHT(Tabla4[[#This Row],[B2B]],6)),"")</f>
        <v>7095</v>
      </c>
      <c r="V697" s="6" t="str">
        <f>+IFERROR(VLOOKUP(T697,Auxiliar!$A:$C,2,0),"")</f>
        <v>CORE</v>
      </c>
      <c r="W697" s="7" t="str">
        <f>+IFERROR(VLOOKUP(T697,Auxiliar!$A:$C,3,0),"")</f>
        <v>0b 1% | 2b 5% | 4b 6%</v>
      </c>
      <c r="AK697" s="1">
        <v>6386</v>
      </c>
      <c r="AL697" s="1" t="s">
        <v>30</v>
      </c>
      <c r="AM697" s="6">
        <f>+IFERROR(VALUE(RIGHT(Tabla7[[#This Row],[B2B]],6)),"")</f>
        <v>6386</v>
      </c>
      <c r="AN697" s="6" t="str">
        <f>+IFERROR(VLOOKUP(AL697,Auxiliar!$A:$C,2,0),"")</f>
        <v>LATONES</v>
      </c>
      <c r="AO697" s="7" t="str">
        <f>+IFERROR(VLOOKUP(AL697,Auxiliar!$A:$C,3,0),"")</f>
        <v>1b 4% | 5b 7% | 97b 0%</v>
      </c>
      <c r="AW697" s="1"/>
      <c r="AX697" s="1" t="s">
        <v>32</v>
      </c>
      <c r="AY697" s="6" t="str">
        <f>+IFERROR(VALUE(RIGHT(Tabla9[[#This Row],[B2B]],6)),"")</f>
        <v/>
      </c>
      <c r="AZ697" s="6" t="str">
        <f>+IFERROR(VLOOKUP(AX697,Auxiliar!$A:$C,2,0),"")</f>
        <v>LATONES</v>
      </c>
      <c r="BA697" s="7" t="str">
        <f>+IFERROR(VLOOKUP(AX697,Auxiliar!$A:$C,3,0),"")</f>
        <v>2b 3% | 4b 4% | 6b 5% | 10b 8%  | 385b 0%</v>
      </c>
      <c r="BI697" s="1"/>
      <c r="BJ697" s="1"/>
      <c r="BK697" s="6" t="str">
        <f>+IFERROR(VALUE(RIGHT(Tabla11[[#This Row],[B2B]],6)),"")</f>
        <v/>
      </c>
      <c r="BL697" s="6" t="str">
        <f>+IFERROR(VLOOKUP(BJ697,Auxiliar!$A:$C,2,0),"")</f>
        <v/>
      </c>
      <c r="BM697" s="7" t="str">
        <f>+IFERROR(VLOOKUP(BJ697,Auxiliar!$A:$C,3,0),"")</f>
        <v/>
      </c>
      <c r="BO697" s="1">
        <v>3240</v>
      </c>
      <c r="BP697" s="1" t="s">
        <v>39</v>
      </c>
      <c r="BQ697" s="6">
        <f>+IFERROR(VALUE(RIGHT(Tabla12[[#This Row],[B2B]],6)),"")</f>
        <v>3240</v>
      </c>
      <c r="BR697" s="6" t="str">
        <f>+IFERROR(VLOOKUP(BP697,Auxiliar!$A:$C,2,0),"")</f>
        <v>VALUE LITRO</v>
      </c>
      <c r="BS697" s="7" t="str">
        <f>+IFERROR(VLOOKUP(BP697,Auxiliar!$A:$C,3,0),"")</f>
        <v>1b 12%</v>
      </c>
      <c r="CA697" s="1">
        <v>5437</v>
      </c>
      <c r="CB697" s="1" t="s">
        <v>35</v>
      </c>
      <c r="CC697" s="6">
        <f>+IFERROR(VALUE(RIGHT(Tabla14[[#This Row],[B2B]],6)),"")</f>
        <v>5437</v>
      </c>
      <c r="CD697" s="6" t="str">
        <f>+IFERROR(VLOOKUP(CB697,Auxiliar!$A:$C,2,0),"")</f>
        <v>Corona 710cc</v>
      </c>
      <c r="CE697" s="7" t="str">
        <f>+IFERROR(VLOOKUP(CB697,Auxiliar!$A:$C,3,0),"")</f>
        <v>1b 10% | 85b 0%</v>
      </c>
      <c r="CG697" s="1"/>
      <c r="CH697" s="1"/>
      <c r="CI697" s="6" t="str">
        <f>+IFERROR(VALUE(RIGHT(Tabla15[[#This Row],[B2B]],6)),"")</f>
        <v/>
      </c>
      <c r="CJ697" s="6" t="str">
        <f>+IFERROR(VLOOKUP(CH697,Auxiliar!$A:$C,2,0),"")</f>
        <v/>
      </c>
      <c r="CK697" s="7" t="str">
        <f>+IFERROR(VLOOKUP(CH697,Auxiliar!$A:$C,3,0),"")</f>
        <v/>
      </c>
      <c r="CM697" s="1">
        <v>5378</v>
      </c>
      <c r="CN697" s="1" t="s">
        <v>20</v>
      </c>
      <c r="CO697" s="6">
        <v>5378</v>
      </c>
      <c r="CP697" s="6" t="s">
        <v>20</v>
      </c>
      <c r="CQ697" s="7" t="s">
        <v>21</v>
      </c>
      <c r="CS697" s="1"/>
      <c r="CT697" s="1"/>
      <c r="CU697" s="6" t="str">
        <f>+IFERROR(VALUE(RIGHT(Tabla17[[#This Row],[B2B]],6)),"")</f>
        <v/>
      </c>
      <c r="CV697" s="6" t="str">
        <f>+IFERROR(VLOOKUP(CT697,Auxiliar!$A:$C,2,0),"")</f>
        <v/>
      </c>
      <c r="CW697" s="7" t="str">
        <f>+IFERROR(VLOOKUP(CT697,Auxiliar!$A:$C,3,0),"")</f>
        <v/>
      </c>
      <c r="CY697" s="1">
        <v>5378</v>
      </c>
      <c r="CZ697" s="1" t="s">
        <v>16</v>
      </c>
      <c r="DA697" s="6">
        <f>+IFERROR(VALUE(RIGHT(Tabla18[[#This Row],[B2B]],6)),"")</f>
        <v>5378</v>
      </c>
      <c r="DB697" s="6" t="str">
        <f>+IFERROR(VLOOKUP(CZ697,Auxiliar!$A:$C,2,0),"")</f>
        <v>PREMIUM</v>
      </c>
      <c r="DC697" s="7" t="str">
        <f>+IFERROR(VLOOKUP(CZ697,Auxiliar!$A:$C,3,0),"")</f>
        <v>0b 0% | 2b 2% | 5b 3,5% | 10b 5%</v>
      </c>
      <c r="DE697" s="1">
        <v>5378</v>
      </c>
      <c r="DF697" s="1" t="s">
        <v>19</v>
      </c>
      <c r="DG697" s="6">
        <f>+IFERROR(VALUE(RIGHT(Tabla19[[#This Row],[B2B]],6)),"")</f>
        <v>5378</v>
      </c>
      <c r="DH697" s="6" t="str">
        <f>+IFERROR(VLOOKUP(DF697,Auxiliar!$A:$C,2,0),"")</f>
        <v>MICHELOB</v>
      </c>
      <c r="DI697" s="7" t="str">
        <f>+IFERROR(VLOOKUP(DF697,Auxiliar!$A:$C,3,0),"")</f>
        <v>1b 7% | 3b 22% | 8b 27%</v>
      </c>
      <c r="DK697" s="1"/>
      <c r="DL697" s="1"/>
      <c r="DM697" s="6" t="str">
        <f>+IFERROR(VALUE(RIGHT(Tabla20[[#This Row],[B2B]],6)),"")</f>
        <v/>
      </c>
      <c r="DN697" s="6" t="str">
        <f>+IFERROR(VLOOKUP(DL697,Auxiliar!$A:$C,2,0),"")</f>
        <v/>
      </c>
      <c r="DO697" s="7" t="str">
        <f>+IFERROR(VLOOKUP(DL697,Auxiliar!$A:$C,3,0),"")</f>
        <v/>
      </c>
      <c r="DQ697" s="1">
        <v>5372</v>
      </c>
      <c r="DR697" s="12" t="s">
        <v>24</v>
      </c>
      <c r="DS697" s="6">
        <f>+IFERROR(VALUE(RIGHT(Tabla21[[#This Row],[B2B]],6)),"")</f>
        <v>5372</v>
      </c>
      <c r="DT697" s="6" t="str">
        <f>+IFERROR(VLOOKUP(DR697,Auxiliar!$A:$C,2,0),"")</f>
        <v>CORONA PORRON</v>
      </c>
      <c r="DU697" s="7" t="str">
        <f>+IFERROR(VLOOKUP(DR697,Auxiliar!$A:$C,3,0),"")</f>
        <v>1b 5% | 20b 0%</v>
      </c>
      <c r="DW697" s="1">
        <v>13016</v>
      </c>
      <c r="DX697" s="12" t="s">
        <v>43</v>
      </c>
      <c r="DY697" s="6">
        <f>+IFERROR(VALUE(RIGHT(Tabla22[[#This Row],[B2B]],6)),"")</f>
        <v>13016</v>
      </c>
      <c r="DZ697" s="6" t="str">
        <f>+IFERROR(VLOOKUP(DX697,Auxiliar!$A:$C,2,0),"")</f>
        <v xml:space="preserve">VALUE LATA </v>
      </c>
      <c r="EA697" s="7" t="str">
        <f>+IFERROR(VLOOKUP(DX697,Auxiliar!$A:$C,3,0),"")</f>
        <v>1b 15% | 100b 18%</v>
      </c>
      <c r="EC697" s="1">
        <v>3213</v>
      </c>
      <c r="ED697" s="12" t="s">
        <v>47</v>
      </c>
      <c r="EE697" s="6">
        <f>+IFERROR(VALUE(RIGHT(Tabla23[[#This Row],[B2B]],6)),"")</f>
        <v>3213</v>
      </c>
      <c r="EF697" s="6" t="str">
        <f>+IFERROR(VLOOKUP(ED697,Auxiliar!$A:$C,2,0),"")</f>
        <v>VALUE LATON</v>
      </c>
      <c r="EG697" s="7" t="str">
        <f>+IFERROR(VLOOKUP(ED697,Auxiliar!$A:$C,3,0),"")</f>
        <v>1b 10% | 5b 15% | 192b 0%</v>
      </c>
      <c r="EI697" s="1"/>
      <c r="EJ697" s="12"/>
      <c r="EK697" s="6" t="str">
        <f>+IFERROR(VALUE(RIGHT(Tabla24[[#This Row],[B2B]],6)),"")</f>
        <v/>
      </c>
      <c r="EL697" s="6" t="str">
        <f>+IFERROR(VLOOKUP(EJ697,Auxiliar!$A:$C,2,0),"")</f>
        <v/>
      </c>
      <c r="EM697" s="7" t="str">
        <f>+IFERROR(VLOOKUP(EJ697,Auxiliar!$A:$C,3,0),"")</f>
        <v/>
      </c>
      <c r="EO697" s="1"/>
      <c r="EP697" s="12"/>
      <c r="EQ697" s="6" t="str">
        <f>+IFERROR(VALUE(RIGHT(Tabla25[[#This Row],[B2B]],6)),"")</f>
        <v/>
      </c>
      <c r="ER697" s="6" t="str">
        <f>+IFERROR(VLOOKUP(EP697,Auxiliar!$A:$C,2,0),"")</f>
        <v/>
      </c>
      <c r="ES697" s="7" t="str">
        <f>+IFERROR(VLOOKUP(EP697,Auxiliar!$A:$C,3,0),"")</f>
        <v/>
      </c>
      <c r="EU697" s="1"/>
      <c r="EV697" s="12"/>
      <c r="EW697" s="6" t="str">
        <f>+IFERROR(VALUE(RIGHT(Tabla26[[#This Row],[B2B]],6)),"")</f>
        <v/>
      </c>
      <c r="EX697" s="6" t="str">
        <f>+IFERROR(VLOOKUP(EV697,Auxiliar!$A:$C,2,0),"")</f>
        <v/>
      </c>
      <c r="EY697" s="7" t="str">
        <f>+IFERROR(VLOOKUP(EV697,Auxiliar!$A:$C,3,0),"")</f>
        <v/>
      </c>
      <c r="EZ697" s="1"/>
      <c r="FA697" s="12"/>
      <c r="FB697" s="6" t="str">
        <f>+IFERROR(VALUE(RIGHT(Tabla27[[#This Row],[B2B]],6)),"")</f>
        <v/>
      </c>
      <c r="FC697" s="6" t="str">
        <f>+IFERROR(VLOOKUP(FA697,Auxiliar!$A:$C,2,0),"")</f>
        <v/>
      </c>
      <c r="FD697" s="7" t="str">
        <f>+IFERROR(VLOOKUP(FA697,Auxiliar!$A:$C,3,0),"")</f>
        <v/>
      </c>
      <c r="FE697" s="1"/>
      <c r="FF697" s="12"/>
      <c r="FG697" s="6" t="str">
        <f>+IFERROR(VALUE(RIGHT(Tabla28[[#This Row],[B2B]],6)),"")</f>
        <v/>
      </c>
      <c r="FH697" s="6" t="str">
        <f>+IFERROR(VLOOKUP(FF697,Auxiliar!$A:$C,2,0),"")</f>
        <v/>
      </c>
      <c r="FI697" s="7" t="str">
        <f>+IFERROR(VLOOKUP(FF697,Auxiliar!$A:$C,3,0),"")</f>
        <v/>
      </c>
      <c r="FJ697" s="1"/>
      <c r="FK697" s="12"/>
      <c r="FL697" s="6" t="str">
        <f>+IFERROR(VALUE(RIGHT(Tabla29[[#This Row],[B2B]],6)),"")</f>
        <v/>
      </c>
      <c r="FM697" s="6" t="str">
        <f>+IFERROR(VLOOKUP(FK697,Auxiliar!$A:$C,2,0),"")</f>
        <v/>
      </c>
      <c r="FN697" s="7" t="str">
        <f>+IFERROR(VLOOKUP(FK697,Auxiliar!$A:$C,3,0),"")</f>
        <v/>
      </c>
      <c r="FO697" s="1"/>
      <c r="FP697" s="12"/>
      <c r="FQ697" s="6" t="str">
        <f>+IFERROR(VALUE(RIGHT(Tabla30[[#This Row],[B2B]],6)),"")</f>
        <v/>
      </c>
      <c r="FR697" s="6" t="str">
        <f>+IFERROR(VLOOKUP(FP697,Auxiliar!$A:$C,2,0),"")</f>
        <v/>
      </c>
      <c r="FS697" s="7"/>
      <c r="FT697" s="1"/>
      <c r="FU697" s="12"/>
      <c r="FV697" s="6" t="str">
        <f>+IFERROR(VALUE(RIGHT(Tabla31[[#This Row],[B2B]],6)),"")</f>
        <v/>
      </c>
      <c r="FW697" s="6" t="str">
        <f>+IFERROR(VLOOKUP(FU697,Auxiliar!$A:$C,2,0),"")</f>
        <v/>
      </c>
      <c r="FX697" s="7" t="str">
        <f>+IFERROR(VLOOKUP(FU697,Auxiliar!$A:$C,3,0),"")</f>
        <v/>
      </c>
      <c r="FY697" s="1"/>
      <c r="FZ697" s="12"/>
      <c r="GA697" s="6" t="str">
        <f>+IFERROR(VALUE(RIGHT(Tabla32[[#This Row],[B2B]],6)),"")</f>
        <v/>
      </c>
      <c r="GB697" s="6" t="str">
        <f>+IFERROR(VLOOKUP(FZ697,Auxiliar!$A:$C,2,0),"")</f>
        <v/>
      </c>
      <c r="GC697" s="7" t="str">
        <f>+IFERROR(VLOOKUP(FZ697,Auxiliar!$A:$C,3,0),"")</f>
        <v/>
      </c>
      <c r="GD697" s="1"/>
      <c r="GE697" s="12"/>
      <c r="GF697" s="6" t="str">
        <f>+IFERROR(VALUE(RIGHT(Tabla33[[#This Row],[B2B]],6)),"")</f>
        <v/>
      </c>
      <c r="GG697" s="6" t="str">
        <f>+IFERROR(VLOOKUP(GE697,Auxiliar!$A:$C,2,0),"")</f>
        <v/>
      </c>
      <c r="GH697" s="7" t="str">
        <f>+IFERROR(VLOOKUP(GE697,Auxiliar!$A:$C,3,0),"")</f>
        <v/>
      </c>
    </row>
    <row r="698" spans="1:190" x14ac:dyDescent="0.25">
      <c r="A698" s="1"/>
      <c r="B698" s="1"/>
      <c r="C698" t="str">
        <f>+IFERROR(VLOOKUP(B698,Auxiliar!$A:$C,2,0),"")</f>
        <v/>
      </c>
      <c r="D698" s="5" t="str">
        <f>+IFERROR(VLOOKUP(B698,Auxiliar!$A:$C,3,0),"")</f>
        <v/>
      </c>
      <c r="S698" s="1">
        <v>7166</v>
      </c>
      <c r="T698" s="1" t="s">
        <v>9</v>
      </c>
      <c r="U698" s="6">
        <f>+IFERROR(VALUE(RIGHT(Tabla4[[#This Row],[B2B]],6)),"")</f>
        <v>7166</v>
      </c>
      <c r="V698" s="6" t="str">
        <f>+IFERROR(VLOOKUP(T698,Auxiliar!$A:$C,2,0),"")</f>
        <v>CORE</v>
      </c>
      <c r="W698" s="7" t="str">
        <f>+IFERROR(VLOOKUP(T698,Auxiliar!$A:$C,3,0),"")</f>
        <v>0b 1% | 2b 5% | 4b 6%</v>
      </c>
      <c r="AK698" s="1">
        <v>6388</v>
      </c>
      <c r="AL698" s="1" t="s">
        <v>30</v>
      </c>
      <c r="AM698" s="6">
        <f>+IFERROR(VALUE(RIGHT(Tabla7[[#This Row],[B2B]],6)),"")</f>
        <v>6388</v>
      </c>
      <c r="AN698" s="6" t="str">
        <f>+IFERROR(VLOOKUP(AL698,Auxiliar!$A:$C,2,0),"")</f>
        <v>LATONES</v>
      </c>
      <c r="AO698" s="7" t="str">
        <f>+IFERROR(VLOOKUP(AL698,Auxiliar!$A:$C,3,0),"")</f>
        <v>1b 4% | 5b 7% | 97b 0%</v>
      </c>
      <c r="AW698" s="1"/>
      <c r="AX698" s="1" t="s">
        <v>32</v>
      </c>
      <c r="AY698" s="6" t="str">
        <f>+IFERROR(VALUE(RIGHT(Tabla9[[#This Row],[B2B]],6)),"")</f>
        <v/>
      </c>
      <c r="AZ698" s="6" t="str">
        <f>+IFERROR(VLOOKUP(AX698,Auxiliar!$A:$C,2,0),"")</f>
        <v>LATONES</v>
      </c>
      <c r="BA698" s="7" t="str">
        <f>+IFERROR(VLOOKUP(AX698,Auxiliar!$A:$C,3,0),"")</f>
        <v>2b 3% | 4b 4% | 6b 5% | 10b 8%  | 385b 0%</v>
      </c>
      <c r="BI698" s="1"/>
      <c r="BJ698" s="1"/>
      <c r="BK698" s="6" t="str">
        <f>+IFERROR(VALUE(RIGHT(Tabla11[[#This Row],[B2B]],6)),"")</f>
        <v/>
      </c>
      <c r="BL698" s="6" t="str">
        <f>+IFERROR(VLOOKUP(BJ698,Auxiliar!$A:$C,2,0),"")</f>
        <v/>
      </c>
      <c r="BM698" s="7" t="str">
        <f>+IFERROR(VLOOKUP(BJ698,Auxiliar!$A:$C,3,0),"")</f>
        <v/>
      </c>
      <c r="BO698" s="1">
        <v>3242</v>
      </c>
      <c r="BP698" s="1" t="s">
        <v>39</v>
      </c>
      <c r="BQ698" s="6">
        <f>+IFERROR(VALUE(RIGHT(Tabla12[[#This Row],[B2B]],6)),"")</f>
        <v>3242</v>
      </c>
      <c r="BR698" s="6" t="str">
        <f>+IFERROR(VLOOKUP(BP698,Auxiliar!$A:$C,2,0),"")</f>
        <v>VALUE LITRO</v>
      </c>
      <c r="BS698" s="7" t="str">
        <f>+IFERROR(VLOOKUP(BP698,Auxiliar!$A:$C,3,0),"")</f>
        <v>1b 12%</v>
      </c>
      <c r="CA698" s="1">
        <v>5438</v>
      </c>
      <c r="CB698" s="1" t="s">
        <v>35</v>
      </c>
      <c r="CC698" s="6">
        <f>+IFERROR(VALUE(RIGHT(Tabla14[[#This Row],[B2B]],6)),"")</f>
        <v>5438</v>
      </c>
      <c r="CD698" s="6" t="str">
        <f>+IFERROR(VLOOKUP(CB698,Auxiliar!$A:$C,2,0),"")</f>
        <v>Corona 710cc</v>
      </c>
      <c r="CE698" s="7" t="str">
        <f>+IFERROR(VLOOKUP(CB698,Auxiliar!$A:$C,3,0),"")</f>
        <v>1b 10% | 85b 0%</v>
      </c>
      <c r="CG698" s="1"/>
      <c r="CH698" s="1"/>
      <c r="CI698" s="6" t="str">
        <f>+IFERROR(VALUE(RIGHT(Tabla15[[#This Row],[B2B]],6)),"")</f>
        <v/>
      </c>
      <c r="CJ698" s="6" t="str">
        <f>+IFERROR(VLOOKUP(CH698,Auxiliar!$A:$C,2,0),"")</f>
        <v/>
      </c>
      <c r="CK698" s="7" t="str">
        <f>+IFERROR(VLOOKUP(CH698,Auxiliar!$A:$C,3,0),"")</f>
        <v/>
      </c>
      <c r="CM698" s="1">
        <v>5388</v>
      </c>
      <c r="CN698" s="1" t="s">
        <v>20</v>
      </c>
      <c r="CO698" s="6">
        <v>5388</v>
      </c>
      <c r="CP698" s="6" t="s">
        <v>20</v>
      </c>
      <c r="CQ698" s="7" t="s">
        <v>21</v>
      </c>
      <c r="CS698" s="1"/>
      <c r="CT698" s="1"/>
      <c r="CU698" s="6" t="str">
        <f>+IFERROR(VALUE(RIGHT(Tabla17[[#This Row],[B2B]],6)),"")</f>
        <v/>
      </c>
      <c r="CV698" s="6" t="str">
        <f>+IFERROR(VLOOKUP(CT698,Auxiliar!$A:$C,2,0),"")</f>
        <v/>
      </c>
      <c r="CW698" s="7" t="str">
        <f>+IFERROR(VLOOKUP(CT698,Auxiliar!$A:$C,3,0),"")</f>
        <v/>
      </c>
      <c r="CY698" s="1">
        <v>5388</v>
      </c>
      <c r="CZ698" s="1" t="s">
        <v>16</v>
      </c>
      <c r="DA698" s="6">
        <f>+IFERROR(VALUE(RIGHT(Tabla18[[#This Row],[B2B]],6)),"")</f>
        <v>5388</v>
      </c>
      <c r="DB698" s="6" t="str">
        <f>+IFERROR(VLOOKUP(CZ698,Auxiliar!$A:$C,2,0),"")</f>
        <v>PREMIUM</v>
      </c>
      <c r="DC698" s="7" t="str">
        <f>+IFERROR(VLOOKUP(CZ698,Auxiliar!$A:$C,3,0),"")</f>
        <v>0b 0% | 2b 2% | 5b 3,5% | 10b 5%</v>
      </c>
      <c r="DE698" s="1">
        <v>5388</v>
      </c>
      <c r="DF698" s="1" t="s">
        <v>19</v>
      </c>
      <c r="DG698" s="6">
        <f>+IFERROR(VALUE(RIGHT(Tabla19[[#This Row],[B2B]],6)),"")</f>
        <v>5388</v>
      </c>
      <c r="DH698" s="6" t="str">
        <f>+IFERROR(VLOOKUP(DF698,Auxiliar!$A:$C,2,0),"")</f>
        <v>MICHELOB</v>
      </c>
      <c r="DI698" s="7" t="str">
        <f>+IFERROR(VLOOKUP(DF698,Auxiliar!$A:$C,3,0),"")</f>
        <v>1b 7% | 3b 22% | 8b 27%</v>
      </c>
      <c r="DK698" s="1"/>
      <c r="DL698" s="1"/>
      <c r="DM698" s="6" t="str">
        <f>+IFERROR(VALUE(RIGHT(Tabla20[[#This Row],[B2B]],6)),"")</f>
        <v/>
      </c>
      <c r="DN698" s="6" t="str">
        <f>+IFERROR(VLOOKUP(DL698,Auxiliar!$A:$C,2,0),"")</f>
        <v/>
      </c>
      <c r="DO698" s="7" t="str">
        <f>+IFERROR(VLOOKUP(DL698,Auxiliar!$A:$C,3,0),"")</f>
        <v/>
      </c>
      <c r="DQ698" s="1">
        <v>5378</v>
      </c>
      <c r="DR698" s="12" t="s">
        <v>24</v>
      </c>
      <c r="DS698" s="6">
        <f>+IFERROR(VALUE(RIGHT(Tabla21[[#This Row],[B2B]],6)),"")</f>
        <v>5378</v>
      </c>
      <c r="DT698" s="6" t="str">
        <f>+IFERROR(VLOOKUP(DR698,Auxiliar!$A:$C,2,0),"")</f>
        <v>CORONA PORRON</v>
      </c>
      <c r="DU698" s="7" t="str">
        <f>+IFERROR(VLOOKUP(DR698,Auxiliar!$A:$C,3,0),"")</f>
        <v>1b 5% | 20b 0%</v>
      </c>
      <c r="DW698" s="1">
        <v>13019</v>
      </c>
      <c r="DX698" s="12" t="s">
        <v>43</v>
      </c>
      <c r="DY698" s="6">
        <f>+IFERROR(VALUE(RIGHT(Tabla22[[#This Row],[B2B]],6)),"")</f>
        <v>13019</v>
      </c>
      <c r="DZ698" s="6" t="str">
        <f>+IFERROR(VLOOKUP(DX698,Auxiliar!$A:$C,2,0),"")</f>
        <v xml:space="preserve">VALUE LATA </v>
      </c>
      <c r="EA698" s="7" t="str">
        <f>+IFERROR(VLOOKUP(DX698,Auxiliar!$A:$C,3,0),"")</f>
        <v>1b 15% | 100b 18%</v>
      </c>
      <c r="EC698" s="1">
        <v>3240</v>
      </c>
      <c r="ED698" s="12" t="s">
        <v>47</v>
      </c>
      <c r="EE698" s="6">
        <f>+IFERROR(VALUE(RIGHT(Tabla23[[#This Row],[B2B]],6)),"")</f>
        <v>3240</v>
      </c>
      <c r="EF698" s="6" t="str">
        <f>+IFERROR(VLOOKUP(ED698,Auxiliar!$A:$C,2,0),"")</f>
        <v>VALUE LATON</v>
      </c>
      <c r="EG698" s="7" t="str">
        <f>+IFERROR(VLOOKUP(ED698,Auxiliar!$A:$C,3,0),"")</f>
        <v>1b 10% | 5b 15% | 192b 0%</v>
      </c>
      <c r="EI698" s="1"/>
      <c r="EJ698" s="12"/>
      <c r="EK698" s="6" t="str">
        <f>+IFERROR(VALUE(RIGHT(Tabla24[[#This Row],[B2B]],6)),"")</f>
        <v/>
      </c>
      <c r="EL698" s="6" t="str">
        <f>+IFERROR(VLOOKUP(EJ698,Auxiliar!$A:$C,2,0),"")</f>
        <v/>
      </c>
      <c r="EM698" s="7" t="str">
        <f>+IFERROR(VLOOKUP(EJ698,Auxiliar!$A:$C,3,0),"")</f>
        <v/>
      </c>
      <c r="EO698" s="1"/>
      <c r="EP698" s="12"/>
      <c r="EQ698" s="6" t="str">
        <f>+IFERROR(VALUE(RIGHT(Tabla25[[#This Row],[B2B]],6)),"")</f>
        <v/>
      </c>
      <c r="ER698" s="6" t="str">
        <f>+IFERROR(VLOOKUP(EP698,Auxiliar!$A:$C,2,0),"")</f>
        <v/>
      </c>
      <c r="ES698" s="7" t="str">
        <f>+IFERROR(VLOOKUP(EP698,Auxiliar!$A:$C,3,0),"")</f>
        <v/>
      </c>
      <c r="EU698" s="1"/>
      <c r="EV698" s="12"/>
      <c r="EW698" s="6" t="str">
        <f>+IFERROR(VALUE(RIGHT(Tabla26[[#This Row],[B2B]],6)),"")</f>
        <v/>
      </c>
      <c r="EX698" s="6" t="str">
        <f>+IFERROR(VLOOKUP(EV698,Auxiliar!$A:$C,2,0),"")</f>
        <v/>
      </c>
      <c r="EY698" s="7" t="str">
        <f>+IFERROR(VLOOKUP(EV698,Auxiliar!$A:$C,3,0),"")</f>
        <v/>
      </c>
      <c r="EZ698" s="1"/>
      <c r="FA698" s="12"/>
      <c r="FB698" s="6" t="str">
        <f>+IFERROR(VALUE(RIGHT(Tabla27[[#This Row],[B2B]],6)),"")</f>
        <v/>
      </c>
      <c r="FC698" s="6" t="str">
        <f>+IFERROR(VLOOKUP(FA698,Auxiliar!$A:$C,2,0),"")</f>
        <v/>
      </c>
      <c r="FD698" s="7" t="str">
        <f>+IFERROR(VLOOKUP(FA698,Auxiliar!$A:$C,3,0),"")</f>
        <v/>
      </c>
      <c r="FE698" s="1"/>
      <c r="FF698" s="12"/>
      <c r="FG698" s="6" t="str">
        <f>+IFERROR(VALUE(RIGHT(Tabla28[[#This Row],[B2B]],6)),"")</f>
        <v/>
      </c>
      <c r="FH698" s="6" t="str">
        <f>+IFERROR(VLOOKUP(FF698,Auxiliar!$A:$C,2,0),"")</f>
        <v/>
      </c>
      <c r="FI698" s="7" t="str">
        <f>+IFERROR(VLOOKUP(FF698,Auxiliar!$A:$C,3,0),"")</f>
        <v/>
      </c>
      <c r="FJ698" s="1"/>
      <c r="FK698" s="12"/>
      <c r="FL698" s="6" t="str">
        <f>+IFERROR(VALUE(RIGHT(Tabla29[[#This Row],[B2B]],6)),"")</f>
        <v/>
      </c>
      <c r="FM698" s="6" t="str">
        <f>+IFERROR(VLOOKUP(FK698,Auxiliar!$A:$C,2,0),"")</f>
        <v/>
      </c>
      <c r="FN698" s="7" t="str">
        <f>+IFERROR(VLOOKUP(FK698,Auxiliar!$A:$C,3,0),"")</f>
        <v/>
      </c>
      <c r="FO698" s="1"/>
      <c r="FP698" s="12"/>
      <c r="FQ698" s="6" t="str">
        <f>+IFERROR(VALUE(RIGHT(Tabla30[[#This Row],[B2B]],6)),"")</f>
        <v/>
      </c>
      <c r="FR698" s="6" t="str">
        <f>+IFERROR(VLOOKUP(FP698,Auxiliar!$A:$C,2,0),"")</f>
        <v/>
      </c>
      <c r="FS698" s="7"/>
      <c r="FT698" s="1"/>
      <c r="FU698" s="12"/>
      <c r="FV698" s="6" t="str">
        <f>+IFERROR(VALUE(RIGHT(Tabla31[[#This Row],[B2B]],6)),"")</f>
        <v/>
      </c>
      <c r="FW698" s="6" t="str">
        <f>+IFERROR(VLOOKUP(FU698,Auxiliar!$A:$C,2,0),"")</f>
        <v/>
      </c>
      <c r="FX698" s="7" t="str">
        <f>+IFERROR(VLOOKUP(FU698,Auxiliar!$A:$C,3,0),"")</f>
        <v/>
      </c>
      <c r="FY698" s="1"/>
      <c r="FZ698" s="12"/>
      <c r="GA698" s="6" t="str">
        <f>+IFERROR(VALUE(RIGHT(Tabla32[[#This Row],[B2B]],6)),"")</f>
        <v/>
      </c>
      <c r="GB698" s="6" t="str">
        <f>+IFERROR(VLOOKUP(FZ698,Auxiliar!$A:$C,2,0),"")</f>
        <v/>
      </c>
      <c r="GC698" s="7" t="str">
        <f>+IFERROR(VLOOKUP(FZ698,Auxiliar!$A:$C,3,0),"")</f>
        <v/>
      </c>
      <c r="GD698" s="1"/>
      <c r="GE698" s="12"/>
      <c r="GF698" s="6" t="str">
        <f>+IFERROR(VALUE(RIGHT(Tabla33[[#This Row],[B2B]],6)),"")</f>
        <v/>
      </c>
      <c r="GG698" s="6" t="str">
        <f>+IFERROR(VLOOKUP(GE698,Auxiliar!$A:$C,2,0),"")</f>
        <v/>
      </c>
      <c r="GH698" s="7" t="str">
        <f>+IFERROR(VLOOKUP(GE698,Auxiliar!$A:$C,3,0),"")</f>
        <v/>
      </c>
    </row>
    <row r="699" spans="1:190" x14ac:dyDescent="0.25">
      <c r="A699" s="1"/>
      <c r="B699" s="1"/>
      <c r="C699" t="str">
        <f>+IFERROR(VLOOKUP(B699,Auxiliar!$A:$C,2,0),"")</f>
        <v/>
      </c>
      <c r="D699" s="5" t="str">
        <f>+IFERROR(VLOOKUP(B699,Auxiliar!$A:$C,3,0),"")</f>
        <v/>
      </c>
      <c r="S699" s="1">
        <v>7188</v>
      </c>
      <c r="T699" s="1" t="s">
        <v>9</v>
      </c>
      <c r="U699" s="6">
        <f>+IFERROR(VALUE(RIGHT(Tabla4[[#This Row],[B2B]],6)),"")</f>
        <v>7188</v>
      </c>
      <c r="V699" s="6" t="str">
        <f>+IFERROR(VLOOKUP(T699,Auxiliar!$A:$C,2,0),"")</f>
        <v>CORE</v>
      </c>
      <c r="W699" s="7" t="str">
        <f>+IFERROR(VLOOKUP(T699,Auxiliar!$A:$C,3,0),"")</f>
        <v>0b 1% | 2b 5% | 4b 6%</v>
      </c>
      <c r="AK699" s="1">
        <v>6389</v>
      </c>
      <c r="AL699" s="1" t="s">
        <v>30</v>
      </c>
      <c r="AM699" s="6">
        <f>+IFERROR(VALUE(RIGHT(Tabla7[[#This Row],[B2B]],6)),"")</f>
        <v>6389</v>
      </c>
      <c r="AN699" s="6" t="str">
        <f>+IFERROR(VLOOKUP(AL699,Auxiliar!$A:$C,2,0),"")</f>
        <v>LATONES</v>
      </c>
      <c r="AO699" s="7" t="str">
        <f>+IFERROR(VLOOKUP(AL699,Auxiliar!$A:$C,3,0),"")</f>
        <v>1b 4% | 5b 7% | 97b 0%</v>
      </c>
      <c r="AW699" s="1"/>
      <c r="AX699" s="1" t="s">
        <v>32</v>
      </c>
      <c r="AY699" s="6" t="str">
        <f>+IFERROR(VALUE(RIGHT(Tabla9[[#This Row],[B2B]],6)),"")</f>
        <v/>
      </c>
      <c r="AZ699" s="6" t="str">
        <f>+IFERROR(VLOOKUP(AX699,Auxiliar!$A:$C,2,0),"")</f>
        <v>LATONES</v>
      </c>
      <c r="BA699" s="7" t="str">
        <f>+IFERROR(VLOOKUP(AX699,Auxiliar!$A:$C,3,0),"")</f>
        <v>2b 3% | 4b 4% | 6b 5% | 10b 8%  | 385b 0%</v>
      </c>
      <c r="BI699" s="1"/>
      <c r="BJ699" s="1"/>
      <c r="BK699" s="6" t="str">
        <f>+IFERROR(VALUE(RIGHT(Tabla11[[#This Row],[B2B]],6)),"")</f>
        <v/>
      </c>
      <c r="BL699" s="6" t="str">
        <f>+IFERROR(VLOOKUP(BJ699,Auxiliar!$A:$C,2,0),"")</f>
        <v/>
      </c>
      <c r="BM699" s="7" t="str">
        <f>+IFERROR(VLOOKUP(BJ699,Auxiliar!$A:$C,3,0),"")</f>
        <v/>
      </c>
      <c r="BO699" s="1">
        <v>13004</v>
      </c>
      <c r="BP699" s="1" t="s">
        <v>39</v>
      </c>
      <c r="BQ699" s="6">
        <f>+IFERROR(VALUE(RIGHT(Tabla12[[#This Row],[B2B]],6)),"")</f>
        <v>13004</v>
      </c>
      <c r="BR699" s="6" t="str">
        <f>+IFERROR(VLOOKUP(BP699,Auxiliar!$A:$C,2,0),"")</f>
        <v>VALUE LITRO</v>
      </c>
      <c r="BS699" s="7" t="str">
        <f>+IFERROR(VLOOKUP(BP699,Auxiliar!$A:$C,3,0),"")</f>
        <v>1b 12%</v>
      </c>
      <c r="CA699" s="1">
        <v>5452</v>
      </c>
      <c r="CB699" s="1" t="s">
        <v>35</v>
      </c>
      <c r="CC699" s="6">
        <f>+IFERROR(VALUE(RIGHT(Tabla14[[#This Row],[B2B]],6)),"")</f>
        <v>5452</v>
      </c>
      <c r="CD699" s="6" t="str">
        <f>+IFERROR(VLOOKUP(CB699,Auxiliar!$A:$C,2,0),"")</f>
        <v>Corona 710cc</v>
      </c>
      <c r="CE699" s="7" t="str">
        <f>+IFERROR(VLOOKUP(CB699,Auxiliar!$A:$C,3,0),"")</f>
        <v>1b 10% | 85b 0%</v>
      </c>
      <c r="CG699" s="1"/>
      <c r="CH699" s="1"/>
      <c r="CI699" s="6" t="str">
        <f>+IFERROR(VALUE(RIGHT(Tabla15[[#This Row],[B2B]],6)),"")</f>
        <v/>
      </c>
      <c r="CJ699" s="6" t="str">
        <f>+IFERROR(VLOOKUP(CH699,Auxiliar!$A:$C,2,0),"")</f>
        <v/>
      </c>
      <c r="CK699" s="7" t="str">
        <f>+IFERROR(VLOOKUP(CH699,Auxiliar!$A:$C,3,0),"")</f>
        <v/>
      </c>
      <c r="CM699" s="1">
        <v>5393</v>
      </c>
      <c r="CN699" s="1" t="s">
        <v>20</v>
      </c>
      <c r="CO699" s="6">
        <v>5393</v>
      </c>
      <c r="CP699" s="6" t="s">
        <v>20</v>
      </c>
      <c r="CQ699" s="7" t="s">
        <v>21</v>
      </c>
      <c r="CS699" s="1"/>
      <c r="CT699" s="1"/>
      <c r="CU699" s="6" t="str">
        <f>+IFERROR(VALUE(RIGHT(Tabla17[[#This Row],[B2B]],6)),"")</f>
        <v/>
      </c>
      <c r="CV699" s="6" t="str">
        <f>+IFERROR(VLOOKUP(CT699,Auxiliar!$A:$C,2,0),"")</f>
        <v/>
      </c>
      <c r="CW699" s="7" t="str">
        <f>+IFERROR(VLOOKUP(CT699,Auxiliar!$A:$C,3,0),"")</f>
        <v/>
      </c>
      <c r="CY699" s="1">
        <v>5393</v>
      </c>
      <c r="CZ699" s="1" t="s">
        <v>16</v>
      </c>
      <c r="DA699" s="6">
        <f>+IFERROR(VALUE(RIGHT(Tabla18[[#This Row],[B2B]],6)),"")</f>
        <v>5393</v>
      </c>
      <c r="DB699" s="6" t="str">
        <f>+IFERROR(VLOOKUP(CZ699,Auxiliar!$A:$C,2,0),"")</f>
        <v>PREMIUM</v>
      </c>
      <c r="DC699" s="7" t="str">
        <f>+IFERROR(VLOOKUP(CZ699,Auxiliar!$A:$C,3,0),"")</f>
        <v>0b 0% | 2b 2% | 5b 3,5% | 10b 5%</v>
      </c>
      <c r="DE699" s="1">
        <v>5393</v>
      </c>
      <c r="DF699" s="1" t="s">
        <v>19</v>
      </c>
      <c r="DG699" s="6">
        <f>+IFERROR(VALUE(RIGHT(Tabla19[[#This Row],[B2B]],6)),"")</f>
        <v>5393</v>
      </c>
      <c r="DH699" s="6" t="str">
        <f>+IFERROR(VLOOKUP(DF699,Auxiliar!$A:$C,2,0),"")</f>
        <v>MICHELOB</v>
      </c>
      <c r="DI699" s="7" t="str">
        <f>+IFERROR(VLOOKUP(DF699,Auxiliar!$A:$C,3,0),"")</f>
        <v>1b 7% | 3b 22% | 8b 27%</v>
      </c>
      <c r="DK699" s="1"/>
      <c r="DL699" s="1"/>
      <c r="DM699" s="6" t="str">
        <f>+IFERROR(VALUE(RIGHT(Tabla20[[#This Row],[B2B]],6)),"")</f>
        <v/>
      </c>
      <c r="DN699" s="6" t="str">
        <f>+IFERROR(VLOOKUP(DL699,Auxiliar!$A:$C,2,0),"")</f>
        <v/>
      </c>
      <c r="DO699" s="7" t="str">
        <f>+IFERROR(VLOOKUP(DL699,Auxiliar!$A:$C,3,0),"")</f>
        <v/>
      </c>
      <c r="DQ699" s="1">
        <v>5388</v>
      </c>
      <c r="DR699" s="12" t="s">
        <v>24</v>
      </c>
      <c r="DS699" s="6">
        <f>+IFERROR(VALUE(RIGHT(Tabla21[[#This Row],[B2B]],6)),"")</f>
        <v>5388</v>
      </c>
      <c r="DT699" s="6" t="str">
        <f>+IFERROR(VLOOKUP(DR699,Auxiliar!$A:$C,2,0),"")</f>
        <v>CORONA PORRON</v>
      </c>
      <c r="DU699" s="7" t="str">
        <f>+IFERROR(VLOOKUP(DR699,Auxiliar!$A:$C,3,0),"")</f>
        <v>1b 5% | 20b 0%</v>
      </c>
      <c r="DW699" s="1">
        <v>13029</v>
      </c>
      <c r="DX699" s="12" t="s">
        <v>43</v>
      </c>
      <c r="DY699" s="6">
        <f>+IFERROR(VALUE(RIGHT(Tabla22[[#This Row],[B2B]],6)),"")</f>
        <v>13029</v>
      </c>
      <c r="DZ699" s="6" t="str">
        <f>+IFERROR(VLOOKUP(DX699,Auxiliar!$A:$C,2,0),"")</f>
        <v xml:space="preserve">VALUE LATA </v>
      </c>
      <c r="EA699" s="7" t="str">
        <f>+IFERROR(VLOOKUP(DX699,Auxiliar!$A:$C,3,0),"")</f>
        <v>1b 15% | 100b 18%</v>
      </c>
      <c r="EC699" s="1">
        <v>3242</v>
      </c>
      <c r="ED699" s="12" t="s">
        <v>47</v>
      </c>
      <c r="EE699" s="6">
        <f>+IFERROR(VALUE(RIGHT(Tabla23[[#This Row],[B2B]],6)),"")</f>
        <v>3242</v>
      </c>
      <c r="EF699" s="6" t="str">
        <f>+IFERROR(VLOOKUP(ED699,Auxiliar!$A:$C,2,0),"")</f>
        <v>VALUE LATON</v>
      </c>
      <c r="EG699" s="7" t="str">
        <f>+IFERROR(VLOOKUP(ED699,Auxiliar!$A:$C,3,0),"")</f>
        <v>1b 10% | 5b 15% | 192b 0%</v>
      </c>
      <c r="EI699" s="1"/>
      <c r="EJ699" s="12"/>
      <c r="EK699" s="6" t="str">
        <f>+IFERROR(VALUE(RIGHT(Tabla24[[#This Row],[B2B]],6)),"")</f>
        <v/>
      </c>
      <c r="EL699" s="6" t="str">
        <f>+IFERROR(VLOOKUP(EJ699,Auxiliar!$A:$C,2,0),"")</f>
        <v/>
      </c>
      <c r="EM699" s="7" t="str">
        <f>+IFERROR(VLOOKUP(EJ699,Auxiliar!$A:$C,3,0),"")</f>
        <v/>
      </c>
      <c r="EO699" s="1"/>
      <c r="EP699" s="12"/>
      <c r="EQ699" s="6" t="str">
        <f>+IFERROR(VALUE(RIGHT(Tabla25[[#This Row],[B2B]],6)),"")</f>
        <v/>
      </c>
      <c r="ER699" s="6" t="str">
        <f>+IFERROR(VLOOKUP(EP699,Auxiliar!$A:$C,2,0),"")</f>
        <v/>
      </c>
      <c r="ES699" s="7" t="str">
        <f>+IFERROR(VLOOKUP(EP699,Auxiliar!$A:$C,3,0),"")</f>
        <v/>
      </c>
      <c r="EU699" s="1"/>
      <c r="EV699" s="12"/>
      <c r="EW699" s="6" t="str">
        <f>+IFERROR(VALUE(RIGHT(Tabla26[[#This Row],[B2B]],6)),"")</f>
        <v/>
      </c>
      <c r="EX699" s="6" t="str">
        <f>+IFERROR(VLOOKUP(EV699,Auxiliar!$A:$C,2,0),"")</f>
        <v/>
      </c>
      <c r="EY699" s="7" t="str">
        <f>+IFERROR(VLOOKUP(EV699,Auxiliar!$A:$C,3,0),"")</f>
        <v/>
      </c>
      <c r="EZ699" s="1"/>
      <c r="FA699" s="12"/>
      <c r="FB699" s="6" t="str">
        <f>+IFERROR(VALUE(RIGHT(Tabla27[[#This Row],[B2B]],6)),"")</f>
        <v/>
      </c>
      <c r="FC699" s="6" t="str">
        <f>+IFERROR(VLOOKUP(FA699,Auxiliar!$A:$C,2,0),"")</f>
        <v/>
      </c>
      <c r="FD699" s="7" t="str">
        <f>+IFERROR(VLOOKUP(FA699,Auxiliar!$A:$C,3,0),"")</f>
        <v/>
      </c>
      <c r="FE699" s="1"/>
      <c r="FF699" s="12"/>
      <c r="FG699" s="6" t="str">
        <f>+IFERROR(VALUE(RIGHT(Tabla28[[#This Row],[B2B]],6)),"")</f>
        <v/>
      </c>
      <c r="FH699" s="6" t="str">
        <f>+IFERROR(VLOOKUP(FF699,Auxiliar!$A:$C,2,0),"")</f>
        <v/>
      </c>
      <c r="FI699" s="7" t="str">
        <f>+IFERROR(VLOOKUP(FF699,Auxiliar!$A:$C,3,0),"")</f>
        <v/>
      </c>
      <c r="FJ699" s="1"/>
      <c r="FK699" s="12"/>
      <c r="FL699" s="6" t="str">
        <f>+IFERROR(VALUE(RIGHT(Tabla29[[#This Row],[B2B]],6)),"")</f>
        <v/>
      </c>
      <c r="FM699" s="6" t="str">
        <f>+IFERROR(VLOOKUP(FK699,Auxiliar!$A:$C,2,0),"")</f>
        <v/>
      </c>
      <c r="FN699" s="7" t="str">
        <f>+IFERROR(VLOOKUP(FK699,Auxiliar!$A:$C,3,0),"")</f>
        <v/>
      </c>
      <c r="FO699" s="1"/>
      <c r="FP699" s="12"/>
      <c r="FQ699" s="6" t="str">
        <f>+IFERROR(VALUE(RIGHT(Tabla30[[#This Row],[B2B]],6)),"")</f>
        <v/>
      </c>
      <c r="FR699" s="6" t="str">
        <f>+IFERROR(VLOOKUP(FP699,Auxiliar!$A:$C,2,0),"")</f>
        <v/>
      </c>
      <c r="FS699" s="7"/>
      <c r="FT699" s="1"/>
      <c r="FU699" s="12"/>
      <c r="FV699" s="6" t="str">
        <f>+IFERROR(VALUE(RIGHT(Tabla31[[#This Row],[B2B]],6)),"")</f>
        <v/>
      </c>
      <c r="FW699" s="6" t="str">
        <f>+IFERROR(VLOOKUP(FU699,Auxiliar!$A:$C,2,0),"")</f>
        <v/>
      </c>
      <c r="FX699" s="7" t="str">
        <f>+IFERROR(VLOOKUP(FU699,Auxiliar!$A:$C,3,0),"")</f>
        <v/>
      </c>
      <c r="FY699" s="1"/>
      <c r="FZ699" s="12"/>
      <c r="GA699" s="6" t="str">
        <f>+IFERROR(VALUE(RIGHT(Tabla32[[#This Row],[B2B]],6)),"")</f>
        <v/>
      </c>
      <c r="GB699" s="6" t="str">
        <f>+IFERROR(VLOOKUP(FZ699,Auxiliar!$A:$C,2,0),"")</f>
        <v/>
      </c>
      <c r="GC699" s="7" t="str">
        <f>+IFERROR(VLOOKUP(FZ699,Auxiliar!$A:$C,3,0),"")</f>
        <v/>
      </c>
      <c r="GD699" s="1"/>
      <c r="GE699" s="12"/>
      <c r="GF699" s="6" t="str">
        <f>+IFERROR(VALUE(RIGHT(Tabla33[[#This Row],[B2B]],6)),"")</f>
        <v/>
      </c>
      <c r="GG699" s="6" t="str">
        <f>+IFERROR(VLOOKUP(GE699,Auxiliar!$A:$C,2,0),"")</f>
        <v/>
      </c>
      <c r="GH699" s="7" t="str">
        <f>+IFERROR(VLOOKUP(GE699,Auxiliar!$A:$C,3,0),"")</f>
        <v/>
      </c>
    </row>
    <row r="700" spans="1:190" x14ac:dyDescent="0.25">
      <c r="A700" s="1"/>
      <c r="B700" s="1"/>
      <c r="C700" t="str">
        <f>+IFERROR(VLOOKUP(B700,Auxiliar!$A:$C,2,0),"")</f>
        <v/>
      </c>
      <c r="D700" s="5" t="str">
        <f>+IFERROR(VLOOKUP(B700,Auxiliar!$A:$C,3,0),"")</f>
        <v/>
      </c>
      <c r="S700" s="1">
        <v>7193</v>
      </c>
      <c r="T700" s="1" t="s">
        <v>9</v>
      </c>
      <c r="U700" s="6">
        <f>+IFERROR(VALUE(RIGHT(Tabla4[[#This Row],[B2B]],6)),"")</f>
        <v>7193</v>
      </c>
      <c r="V700" s="6" t="str">
        <f>+IFERROR(VLOOKUP(T700,Auxiliar!$A:$C,2,0),"")</f>
        <v>CORE</v>
      </c>
      <c r="W700" s="7" t="str">
        <f>+IFERROR(VLOOKUP(T700,Auxiliar!$A:$C,3,0),"")</f>
        <v>0b 1% | 2b 5% | 4b 6%</v>
      </c>
      <c r="AK700" s="1">
        <v>6390</v>
      </c>
      <c r="AL700" s="1" t="s">
        <v>30</v>
      </c>
      <c r="AM700" s="6">
        <f>+IFERROR(VALUE(RIGHT(Tabla7[[#This Row],[B2B]],6)),"")</f>
        <v>6390</v>
      </c>
      <c r="AN700" s="6" t="str">
        <f>+IFERROR(VLOOKUP(AL700,Auxiliar!$A:$C,2,0),"")</f>
        <v>LATONES</v>
      </c>
      <c r="AO700" s="7" t="str">
        <f>+IFERROR(VLOOKUP(AL700,Auxiliar!$A:$C,3,0),"")</f>
        <v>1b 4% | 5b 7% | 97b 0%</v>
      </c>
      <c r="AW700" s="1"/>
      <c r="AX700" s="1" t="s">
        <v>32</v>
      </c>
      <c r="AY700" s="6" t="str">
        <f>+IFERROR(VALUE(RIGHT(Tabla9[[#This Row],[B2B]],6)),"")</f>
        <v/>
      </c>
      <c r="AZ700" s="6" t="str">
        <f>+IFERROR(VLOOKUP(AX700,Auxiliar!$A:$C,2,0),"")</f>
        <v>LATONES</v>
      </c>
      <c r="BA700" s="7" t="str">
        <f>+IFERROR(VLOOKUP(AX700,Auxiliar!$A:$C,3,0),"")</f>
        <v>2b 3% | 4b 4% | 6b 5% | 10b 8%  | 385b 0%</v>
      </c>
      <c r="BI700" s="1"/>
      <c r="BJ700" s="1"/>
      <c r="BK700" s="6" t="str">
        <f>+IFERROR(VALUE(RIGHT(Tabla11[[#This Row],[B2B]],6)),"")</f>
        <v/>
      </c>
      <c r="BL700" s="6" t="str">
        <f>+IFERROR(VLOOKUP(BJ700,Auxiliar!$A:$C,2,0),"")</f>
        <v/>
      </c>
      <c r="BM700" s="7" t="str">
        <f>+IFERROR(VLOOKUP(BJ700,Auxiliar!$A:$C,3,0),"")</f>
        <v/>
      </c>
      <c r="BO700" s="1">
        <v>3276</v>
      </c>
      <c r="BP700" s="1" t="s">
        <v>39</v>
      </c>
      <c r="BQ700" s="6">
        <f>+IFERROR(VALUE(RIGHT(Tabla12[[#This Row],[B2B]],6)),"")</f>
        <v>3276</v>
      </c>
      <c r="BR700" s="6" t="str">
        <f>+IFERROR(VLOOKUP(BP700,Auxiliar!$A:$C,2,0),"")</f>
        <v>VALUE LITRO</v>
      </c>
      <c r="BS700" s="7" t="str">
        <f>+IFERROR(VLOOKUP(BP700,Auxiliar!$A:$C,3,0),"")</f>
        <v>1b 12%</v>
      </c>
      <c r="CA700" s="1">
        <v>5455</v>
      </c>
      <c r="CB700" s="1" t="s">
        <v>35</v>
      </c>
      <c r="CC700" s="6">
        <f>+IFERROR(VALUE(RIGHT(Tabla14[[#This Row],[B2B]],6)),"")</f>
        <v>5455</v>
      </c>
      <c r="CD700" s="6" t="str">
        <f>+IFERROR(VLOOKUP(CB700,Auxiliar!$A:$C,2,0),"")</f>
        <v>Corona 710cc</v>
      </c>
      <c r="CE700" s="7" t="str">
        <f>+IFERROR(VLOOKUP(CB700,Auxiliar!$A:$C,3,0),"")</f>
        <v>1b 10% | 85b 0%</v>
      </c>
      <c r="CG700" s="1"/>
      <c r="CH700" s="1"/>
      <c r="CI700" s="6" t="str">
        <f>+IFERROR(VALUE(RIGHT(Tabla15[[#This Row],[B2B]],6)),"")</f>
        <v/>
      </c>
      <c r="CJ700" s="6" t="str">
        <f>+IFERROR(VLOOKUP(CH700,Auxiliar!$A:$C,2,0),"")</f>
        <v/>
      </c>
      <c r="CK700" s="7" t="str">
        <f>+IFERROR(VLOOKUP(CH700,Auxiliar!$A:$C,3,0),"")</f>
        <v/>
      </c>
      <c r="CM700" s="1">
        <v>5399</v>
      </c>
      <c r="CN700" s="1" t="s">
        <v>20</v>
      </c>
      <c r="CO700" s="6">
        <v>5399</v>
      </c>
      <c r="CP700" s="6" t="s">
        <v>20</v>
      </c>
      <c r="CQ700" s="7" t="s">
        <v>21</v>
      </c>
      <c r="CS700" s="1"/>
      <c r="CT700" s="1"/>
      <c r="CU700" s="6" t="str">
        <f>+IFERROR(VALUE(RIGHT(Tabla17[[#This Row],[B2B]],6)),"")</f>
        <v/>
      </c>
      <c r="CV700" s="6" t="str">
        <f>+IFERROR(VLOOKUP(CT700,Auxiliar!$A:$C,2,0),"")</f>
        <v/>
      </c>
      <c r="CW700" s="7" t="str">
        <f>+IFERROR(VLOOKUP(CT700,Auxiliar!$A:$C,3,0),"")</f>
        <v/>
      </c>
      <c r="CY700" s="1">
        <v>5399</v>
      </c>
      <c r="CZ700" s="1" t="s">
        <v>16</v>
      </c>
      <c r="DA700" s="6">
        <f>+IFERROR(VALUE(RIGHT(Tabla18[[#This Row],[B2B]],6)),"")</f>
        <v>5399</v>
      </c>
      <c r="DB700" s="6" t="str">
        <f>+IFERROR(VLOOKUP(CZ700,Auxiliar!$A:$C,2,0),"")</f>
        <v>PREMIUM</v>
      </c>
      <c r="DC700" s="7" t="str">
        <f>+IFERROR(VLOOKUP(CZ700,Auxiliar!$A:$C,3,0),"")</f>
        <v>0b 0% | 2b 2% | 5b 3,5% | 10b 5%</v>
      </c>
      <c r="DE700" s="1">
        <v>5399</v>
      </c>
      <c r="DF700" s="1" t="s">
        <v>19</v>
      </c>
      <c r="DG700" s="6">
        <f>+IFERROR(VALUE(RIGHT(Tabla19[[#This Row],[B2B]],6)),"")</f>
        <v>5399</v>
      </c>
      <c r="DH700" s="6" t="str">
        <f>+IFERROR(VLOOKUP(DF700,Auxiliar!$A:$C,2,0),"")</f>
        <v>MICHELOB</v>
      </c>
      <c r="DI700" s="7" t="str">
        <f>+IFERROR(VLOOKUP(DF700,Auxiliar!$A:$C,3,0),"")</f>
        <v>1b 7% | 3b 22% | 8b 27%</v>
      </c>
      <c r="DK700" s="1"/>
      <c r="DL700" s="1"/>
      <c r="DM700" s="6" t="str">
        <f>+IFERROR(VALUE(RIGHT(Tabla20[[#This Row],[B2B]],6)),"")</f>
        <v/>
      </c>
      <c r="DN700" s="6" t="str">
        <f>+IFERROR(VLOOKUP(DL700,Auxiliar!$A:$C,2,0),"")</f>
        <v/>
      </c>
      <c r="DO700" s="7" t="str">
        <f>+IFERROR(VLOOKUP(DL700,Auxiliar!$A:$C,3,0),"")</f>
        <v/>
      </c>
      <c r="DQ700" s="1">
        <v>5393</v>
      </c>
      <c r="DR700" s="12" t="s">
        <v>24</v>
      </c>
      <c r="DS700" s="6">
        <f>+IFERROR(VALUE(RIGHT(Tabla21[[#This Row],[B2B]],6)),"")</f>
        <v>5393</v>
      </c>
      <c r="DT700" s="6" t="str">
        <f>+IFERROR(VLOOKUP(DR700,Auxiliar!$A:$C,2,0),"")</f>
        <v>CORONA PORRON</v>
      </c>
      <c r="DU700" s="7" t="str">
        <f>+IFERROR(VLOOKUP(DR700,Auxiliar!$A:$C,3,0),"")</f>
        <v>1b 5% | 20b 0%</v>
      </c>
      <c r="DW700" s="1">
        <v>13032</v>
      </c>
      <c r="DX700" s="12" t="s">
        <v>43</v>
      </c>
      <c r="DY700" s="6">
        <f>+IFERROR(VALUE(RIGHT(Tabla22[[#This Row],[B2B]],6)),"")</f>
        <v>13032</v>
      </c>
      <c r="DZ700" s="6" t="str">
        <f>+IFERROR(VLOOKUP(DX700,Auxiliar!$A:$C,2,0),"")</f>
        <v xml:space="preserve">VALUE LATA </v>
      </c>
      <c r="EA700" s="7" t="str">
        <f>+IFERROR(VLOOKUP(DX700,Auxiliar!$A:$C,3,0),"")</f>
        <v>1b 15% | 100b 18%</v>
      </c>
      <c r="EC700" s="1">
        <v>13004</v>
      </c>
      <c r="ED700" s="12" t="s">
        <v>47</v>
      </c>
      <c r="EE700" s="6">
        <f>+IFERROR(VALUE(RIGHT(Tabla23[[#This Row],[B2B]],6)),"")</f>
        <v>13004</v>
      </c>
      <c r="EF700" s="6" t="str">
        <f>+IFERROR(VLOOKUP(ED700,Auxiliar!$A:$C,2,0),"")</f>
        <v>VALUE LATON</v>
      </c>
      <c r="EG700" s="7" t="str">
        <f>+IFERROR(VLOOKUP(ED700,Auxiliar!$A:$C,3,0),"")</f>
        <v>1b 10% | 5b 15% | 192b 0%</v>
      </c>
      <c r="EI700" s="1"/>
      <c r="EJ700" s="12"/>
      <c r="EK700" s="6" t="str">
        <f>+IFERROR(VALUE(RIGHT(Tabla24[[#This Row],[B2B]],6)),"")</f>
        <v/>
      </c>
      <c r="EL700" s="6" t="str">
        <f>+IFERROR(VLOOKUP(EJ700,Auxiliar!$A:$C,2,0),"")</f>
        <v/>
      </c>
      <c r="EM700" s="7" t="str">
        <f>+IFERROR(VLOOKUP(EJ700,Auxiliar!$A:$C,3,0),"")</f>
        <v/>
      </c>
      <c r="EO700" s="1"/>
      <c r="EP700" s="12"/>
      <c r="EQ700" s="6" t="str">
        <f>+IFERROR(VALUE(RIGHT(Tabla25[[#This Row],[B2B]],6)),"")</f>
        <v/>
      </c>
      <c r="ER700" s="6" t="str">
        <f>+IFERROR(VLOOKUP(EP700,Auxiliar!$A:$C,2,0),"")</f>
        <v/>
      </c>
      <c r="ES700" s="7" t="str">
        <f>+IFERROR(VLOOKUP(EP700,Auxiliar!$A:$C,3,0),"")</f>
        <v/>
      </c>
      <c r="EU700" s="1"/>
      <c r="EV700" s="12"/>
      <c r="EW700" s="6" t="str">
        <f>+IFERROR(VALUE(RIGHT(Tabla26[[#This Row],[B2B]],6)),"")</f>
        <v/>
      </c>
      <c r="EX700" s="6" t="str">
        <f>+IFERROR(VLOOKUP(EV700,Auxiliar!$A:$C,2,0),"")</f>
        <v/>
      </c>
      <c r="EY700" s="7" t="str">
        <f>+IFERROR(VLOOKUP(EV700,Auxiliar!$A:$C,3,0),"")</f>
        <v/>
      </c>
      <c r="EZ700" s="1"/>
      <c r="FA700" s="12"/>
      <c r="FB700" s="6" t="str">
        <f>+IFERROR(VALUE(RIGHT(Tabla27[[#This Row],[B2B]],6)),"")</f>
        <v/>
      </c>
      <c r="FC700" s="6" t="str">
        <f>+IFERROR(VLOOKUP(FA700,Auxiliar!$A:$C,2,0),"")</f>
        <v/>
      </c>
      <c r="FD700" s="7" t="str">
        <f>+IFERROR(VLOOKUP(FA700,Auxiliar!$A:$C,3,0),"")</f>
        <v/>
      </c>
      <c r="FE700" s="1"/>
      <c r="FF700" s="12"/>
      <c r="FG700" s="6" t="str">
        <f>+IFERROR(VALUE(RIGHT(Tabla28[[#This Row],[B2B]],6)),"")</f>
        <v/>
      </c>
      <c r="FH700" s="6" t="str">
        <f>+IFERROR(VLOOKUP(FF700,Auxiliar!$A:$C,2,0),"")</f>
        <v/>
      </c>
      <c r="FI700" s="7" t="str">
        <f>+IFERROR(VLOOKUP(FF700,Auxiliar!$A:$C,3,0),"")</f>
        <v/>
      </c>
      <c r="FJ700" s="1"/>
      <c r="FK700" s="12"/>
      <c r="FL700" s="6" t="str">
        <f>+IFERROR(VALUE(RIGHT(Tabla29[[#This Row],[B2B]],6)),"")</f>
        <v/>
      </c>
      <c r="FM700" s="6" t="str">
        <f>+IFERROR(VLOOKUP(FK700,Auxiliar!$A:$C,2,0),"")</f>
        <v/>
      </c>
      <c r="FN700" s="7" t="str">
        <f>+IFERROR(VLOOKUP(FK700,Auxiliar!$A:$C,3,0),"")</f>
        <v/>
      </c>
      <c r="FO700" s="1"/>
      <c r="FP700" s="12"/>
      <c r="FQ700" s="6" t="str">
        <f>+IFERROR(VALUE(RIGHT(Tabla30[[#This Row],[B2B]],6)),"")</f>
        <v/>
      </c>
      <c r="FR700" s="6" t="str">
        <f>+IFERROR(VLOOKUP(FP700,Auxiliar!$A:$C,2,0),"")</f>
        <v/>
      </c>
      <c r="FS700" s="7"/>
      <c r="FT700" s="1"/>
      <c r="FU700" s="12"/>
      <c r="FV700" s="6" t="str">
        <f>+IFERROR(VALUE(RIGHT(Tabla31[[#This Row],[B2B]],6)),"")</f>
        <v/>
      </c>
      <c r="FW700" s="6" t="str">
        <f>+IFERROR(VLOOKUP(FU700,Auxiliar!$A:$C,2,0),"")</f>
        <v/>
      </c>
      <c r="FX700" s="7" t="str">
        <f>+IFERROR(VLOOKUP(FU700,Auxiliar!$A:$C,3,0),"")</f>
        <v/>
      </c>
      <c r="FY700" s="1"/>
      <c r="FZ700" s="12"/>
      <c r="GA700" s="6" t="str">
        <f>+IFERROR(VALUE(RIGHT(Tabla32[[#This Row],[B2B]],6)),"")</f>
        <v/>
      </c>
      <c r="GB700" s="6" t="str">
        <f>+IFERROR(VLOOKUP(FZ700,Auxiliar!$A:$C,2,0),"")</f>
        <v/>
      </c>
      <c r="GC700" s="7" t="str">
        <f>+IFERROR(VLOOKUP(FZ700,Auxiliar!$A:$C,3,0),"")</f>
        <v/>
      </c>
      <c r="GD700" s="1"/>
      <c r="GE700" s="12"/>
      <c r="GF700" s="6" t="str">
        <f>+IFERROR(VALUE(RIGHT(Tabla33[[#This Row],[B2B]],6)),"")</f>
        <v/>
      </c>
      <c r="GG700" s="6" t="str">
        <f>+IFERROR(VLOOKUP(GE700,Auxiliar!$A:$C,2,0),"")</f>
        <v/>
      </c>
      <c r="GH700" s="7" t="str">
        <f>+IFERROR(VLOOKUP(GE700,Auxiliar!$A:$C,3,0),"")</f>
        <v/>
      </c>
    </row>
    <row r="701" spans="1:190" x14ac:dyDescent="0.25">
      <c r="A701" s="1"/>
      <c r="B701" s="1"/>
      <c r="C701" t="str">
        <f>+IFERROR(VLOOKUP(B701,Auxiliar!$A:$C,2,0),"")</f>
        <v/>
      </c>
      <c r="D701" s="5" t="str">
        <f>+IFERROR(VLOOKUP(B701,Auxiliar!$A:$C,3,0),"")</f>
        <v/>
      </c>
      <c r="S701" s="1">
        <v>7349</v>
      </c>
      <c r="T701" s="1" t="s">
        <v>9</v>
      </c>
      <c r="U701" s="6">
        <f>+IFERROR(VALUE(RIGHT(Tabla4[[#This Row],[B2B]],6)),"")</f>
        <v>7349</v>
      </c>
      <c r="V701" s="6" t="str">
        <f>+IFERROR(VLOOKUP(T701,Auxiliar!$A:$C,2,0),"")</f>
        <v>CORE</v>
      </c>
      <c r="W701" s="7" t="str">
        <f>+IFERROR(VLOOKUP(T701,Auxiliar!$A:$C,3,0),"")</f>
        <v>0b 1% | 2b 5% | 4b 6%</v>
      </c>
      <c r="AK701" s="1">
        <v>6397</v>
      </c>
      <c r="AL701" s="1" t="s">
        <v>30</v>
      </c>
      <c r="AM701" s="6">
        <f>+IFERROR(VALUE(RIGHT(Tabla7[[#This Row],[B2B]],6)),"")</f>
        <v>6397</v>
      </c>
      <c r="AN701" s="6" t="str">
        <f>+IFERROR(VLOOKUP(AL701,Auxiliar!$A:$C,2,0),"")</f>
        <v>LATONES</v>
      </c>
      <c r="AO701" s="7" t="str">
        <f>+IFERROR(VLOOKUP(AL701,Auxiliar!$A:$C,3,0),"")</f>
        <v>1b 4% | 5b 7% | 97b 0%</v>
      </c>
      <c r="AW701" s="1"/>
      <c r="AX701" s="1" t="s">
        <v>32</v>
      </c>
      <c r="AY701" s="6" t="str">
        <f>+IFERROR(VALUE(RIGHT(Tabla9[[#This Row],[B2B]],6)),"")</f>
        <v/>
      </c>
      <c r="AZ701" s="6" t="str">
        <f>+IFERROR(VLOOKUP(AX701,Auxiliar!$A:$C,2,0),"")</f>
        <v>LATONES</v>
      </c>
      <c r="BA701" s="7" t="str">
        <f>+IFERROR(VLOOKUP(AX701,Auxiliar!$A:$C,3,0),"")</f>
        <v>2b 3% | 4b 4% | 6b 5% | 10b 8%  | 385b 0%</v>
      </c>
      <c r="BI701" s="1"/>
      <c r="BJ701" s="1"/>
      <c r="BK701" s="6" t="str">
        <f>+IFERROR(VALUE(RIGHT(Tabla11[[#This Row],[B2B]],6)),"")</f>
        <v/>
      </c>
      <c r="BL701" s="6" t="str">
        <f>+IFERROR(VLOOKUP(BJ701,Auxiliar!$A:$C,2,0),"")</f>
        <v/>
      </c>
      <c r="BM701" s="7" t="str">
        <f>+IFERROR(VLOOKUP(BJ701,Auxiliar!$A:$C,3,0),"")</f>
        <v/>
      </c>
      <c r="BO701" s="1">
        <v>13016</v>
      </c>
      <c r="BP701" s="1" t="s">
        <v>39</v>
      </c>
      <c r="BQ701" s="6">
        <f>+IFERROR(VALUE(RIGHT(Tabla12[[#This Row],[B2B]],6)),"")</f>
        <v>13016</v>
      </c>
      <c r="BR701" s="6" t="str">
        <f>+IFERROR(VLOOKUP(BP701,Auxiliar!$A:$C,2,0),"")</f>
        <v>VALUE LITRO</v>
      </c>
      <c r="BS701" s="7" t="str">
        <f>+IFERROR(VLOOKUP(BP701,Auxiliar!$A:$C,3,0),"")</f>
        <v>1b 12%</v>
      </c>
      <c r="CA701" s="1">
        <v>5458</v>
      </c>
      <c r="CB701" s="1" t="s">
        <v>35</v>
      </c>
      <c r="CC701" s="6">
        <f>+IFERROR(VALUE(RIGHT(Tabla14[[#This Row],[B2B]],6)),"")</f>
        <v>5458</v>
      </c>
      <c r="CD701" s="6" t="str">
        <f>+IFERROR(VLOOKUP(CB701,Auxiliar!$A:$C,2,0),"")</f>
        <v>Corona 710cc</v>
      </c>
      <c r="CE701" s="7" t="str">
        <f>+IFERROR(VLOOKUP(CB701,Auxiliar!$A:$C,3,0),"")</f>
        <v>1b 10% | 85b 0%</v>
      </c>
      <c r="CG701" s="1"/>
      <c r="CH701" s="1"/>
      <c r="CI701" s="6" t="str">
        <f>+IFERROR(VALUE(RIGHT(Tabla15[[#This Row],[B2B]],6)),"")</f>
        <v/>
      </c>
      <c r="CJ701" s="6" t="str">
        <f>+IFERROR(VLOOKUP(CH701,Auxiliar!$A:$C,2,0),"")</f>
        <v/>
      </c>
      <c r="CK701" s="7" t="str">
        <f>+IFERROR(VLOOKUP(CH701,Auxiliar!$A:$C,3,0),"")</f>
        <v/>
      </c>
      <c r="CM701" s="1">
        <v>5402</v>
      </c>
      <c r="CN701" s="1" t="s">
        <v>20</v>
      </c>
      <c r="CO701" s="6">
        <v>5402</v>
      </c>
      <c r="CP701" s="6" t="s">
        <v>20</v>
      </c>
      <c r="CQ701" s="7" t="s">
        <v>21</v>
      </c>
      <c r="CS701" s="1"/>
      <c r="CT701" s="1"/>
      <c r="CU701" s="6" t="str">
        <f>+IFERROR(VALUE(RIGHT(Tabla17[[#This Row],[B2B]],6)),"")</f>
        <v/>
      </c>
      <c r="CV701" s="6" t="str">
        <f>+IFERROR(VLOOKUP(CT701,Auxiliar!$A:$C,2,0),"")</f>
        <v/>
      </c>
      <c r="CW701" s="7" t="str">
        <f>+IFERROR(VLOOKUP(CT701,Auxiliar!$A:$C,3,0),"")</f>
        <v/>
      </c>
      <c r="CY701" s="1">
        <v>5402</v>
      </c>
      <c r="CZ701" s="1" t="s">
        <v>16</v>
      </c>
      <c r="DA701" s="6">
        <f>+IFERROR(VALUE(RIGHT(Tabla18[[#This Row],[B2B]],6)),"")</f>
        <v>5402</v>
      </c>
      <c r="DB701" s="6" t="str">
        <f>+IFERROR(VLOOKUP(CZ701,Auxiliar!$A:$C,2,0),"")</f>
        <v>PREMIUM</v>
      </c>
      <c r="DC701" s="7" t="str">
        <f>+IFERROR(VLOOKUP(CZ701,Auxiliar!$A:$C,3,0),"")</f>
        <v>0b 0% | 2b 2% | 5b 3,5% | 10b 5%</v>
      </c>
      <c r="DE701" s="1">
        <v>5402</v>
      </c>
      <c r="DF701" s="1" t="s">
        <v>19</v>
      </c>
      <c r="DG701" s="6">
        <f>+IFERROR(VALUE(RIGHT(Tabla19[[#This Row],[B2B]],6)),"")</f>
        <v>5402</v>
      </c>
      <c r="DH701" s="6" t="str">
        <f>+IFERROR(VLOOKUP(DF701,Auxiliar!$A:$C,2,0),"")</f>
        <v>MICHELOB</v>
      </c>
      <c r="DI701" s="7" t="str">
        <f>+IFERROR(VLOOKUP(DF701,Auxiliar!$A:$C,3,0),"")</f>
        <v>1b 7% | 3b 22% | 8b 27%</v>
      </c>
      <c r="DK701" s="1"/>
      <c r="DL701" s="1"/>
      <c r="DM701" s="6" t="str">
        <f>+IFERROR(VALUE(RIGHT(Tabla20[[#This Row],[B2B]],6)),"")</f>
        <v/>
      </c>
      <c r="DN701" s="6" t="str">
        <f>+IFERROR(VLOOKUP(DL701,Auxiliar!$A:$C,2,0),"")</f>
        <v/>
      </c>
      <c r="DO701" s="7" t="str">
        <f>+IFERROR(VLOOKUP(DL701,Auxiliar!$A:$C,3,0),"")</f>
        <v/>
      </c>
      <c r="DQ701" s="1">
        <v>5399</v>
      </c>
      <c r="DR701" s="12" t="s">
        <v>24</v>
      </c>
      <c r="DS701" s="6">
        <f>+IFERROR(VALUE(RIGHT(Tabla21[[#This Row],[B2B]],6)),"")</f>
        <v>5399</v>
      </c>
      <c r="DT701" s="6" t="str">
        <f>+IFERROR(VLOOKUP(DR701,Auxiliar!$A:$C,2,0),"")</f>
        <v>CORONA PORRON</v>
      </c>
      <c r="DU701" s="7" t="str">
        <f>+IFERROR(VLOOKUP(DR701,Auxiliar!$A:$C,3,0),"")</f>
        <v>1b 5% | 20b 0%</v>
      </c>
      <c r="DW701" s="1">
        <v>3312</v>
      </c>
      <c r="DX701" s="12" t="s">
        <v>43</v>
      </c>
      <c r="DY701" s="6">
        <f>+IFERROR(VALUE(RIGHT(Tabla22[[#This Row],[B2B]],6)),"")</f>
        <v>3312</v>
      </c>
      <c r="DZ701" s="6" t="str">
        <f>+IFERROR(VLOOKUP(DX701,Auxiliar!$A:$C,2,0),"")</f>
        <v xml:space="preserve">VALUE LATA </v>
      </c>
      <c r="EA701" s="7" t="str">
        <f>+IFERROR(VLOOKUP(DX701,Auxiliar!$A:$C,3,0),"")</f>
        <v>1b 15% | 100b 18%</v>
      </c>
      <c r="EC701" s="1">
        <v>3276</v>
      </c>
      <c r="ED701" s="12" t="s">
        <v>47</v>
      </c>
      <c r="EE701" s="6">
        <f>+IFERROR(VALUE(RIGHT(Tabla23[[#This Row],[B2B]],6)),"")</f>
        <v>3276</v>
      </c>
      <c r="EF701" s="6" t="str">
        <f>+IFERROR(VLOOKUP(ED701,Auxiliar!$A:$C,2,0),"")</f>
        <v>VALUE LATON</v>
      </c>
      <c r="EG701" s="7" t="str">
        <f>+IFERROR(VLOOKUP(ED701,Auxiliar!$A:$C,3,0),"")</f>
        <v>1b 10% | 5b 15% | 192b 0%</v>
      </c>
      <c r="EI701" s="1"/>
      <c r="EJ701" s="12"/>
      <c r="EK701" s="6" t="str">
        <f>+IFERROR(VALUE(RIGHT(Tabla24[[#This Row],[B2B]],6)),"")</f>
        <v/>
      </c>
      <c r="EL701" s="6" t="str">
        <f>+IFERROR(VLOOKUP(EJ701,Auxiliar!$A:$C,2,0),"")</f>
        <v/>
      </c>
      <c r="EM701" s="7" t="str">
        <f>+IFERROR(VLOOKUP(EJ701,Auxiliar!$A:$C,3,0),"")</f>
        <v/>
      </c>
      <c r="EO701" s="1"/>
      <c r="EP701" s="12"/>
      <c r="EQ701" s="6" t="str">
        <f>+IFERROR(VALUE(RIGHT(Tabla25[[#This Row],[B2B]],6)),"")</f>
        <v/>
      </c>
      <c r="ER701" s="6" t="str">
        <f>+IFERROR(VLOOKUP(EP701,Auxiliar!$A:$C,2,0),"")</f>
        <v/>
      </c>
      <c r="ES701" s="7" t="str">
        <f>+IFERROR(VLOOKUP(EP701,Auxiliar!$A:$C,3,0),"")</f>
        <v/>
      </c>
      <c r="EU701" s="1"/>
      <c r="EV701" s="12"/>
      <c r="EW701" s="6" t="str">
        <f>+IFERROR(VALUE(RIGHT(Tabla26[[#This Row],[B2B]],6)),"")</f>
        <v/>
      </c>
      <c r="EX701" s="6" t="str">
        <f>+IFERROR(VLOOKUP(EV701,Auxiliar!$A:$C,2,0),"")</f>
        <v/>
      </c>
      <c r="EY701" s="7" t="str">
        <f>+IFERROR(VLOOKUP(EV701,Auxiliar!$A:$C,3,0),"")</f>
        <v/>
      </c>
      <c r="EZ701" s="1"/>
      <c r="FA701" s="12"/>
      <c r="FB701" s="6" t="str">
        <f>+IFERROR(VALUE(RIGHT(Tabla27[[#This Row],[B2B]],6)),"")</f>
        <v/>
      </c>
      <c r="FC701" s="6" t="str">
        <f>+IFERROR(VLOOKUP(FA701,Auxiliar!$A:$C,2,0),"")</f>
        <v/>
      </c>
      <c r="FD701" s="7" t="str">
        <f>+IFERROR(VLOOKUP(FA701,Auxiliar!$A:$C,3,0),"")</f>
        <v/>
      </c>
      <c r="FE701" s="1"/>
      <c r="FF701" s="12"/>
      <c r="FG701" s="6" t="str">
        <f>+IFERROR(VALUE(RIGHT(Tabla28[[#This Row],[B2B]],6)),"")</f>
        <v/>
      </c>
      <c r="FH701" s="6" t="str">
        <f>+IFERROR(VLOOKUP(FF701,Auxiliar!$A:$C,2,0),"")</f>
        <v/>
      </c>
      <c r="FI701" s="7" t="str">
        <f>+IFERROR(VLOOKUP(FF701,Auxiliar!$A:$C,3,0),"")</f>
        <v/>
      </c>
      <c r="FJ701" s="1"/>
      <c r="FK701" s="12"/>
      <c r="FL701" s="6" t="str">
        <f>+IFERROR(VALUE(RIGHT(Tabla29[[#This Row],[B2B]],6)),"")</f>
        <v/>
      </c>
      <c r="FM701" s="6" t="str">
        <f>+IFERROR(VLOOKUP(FK701,Auxiliar!$A:$C,2,0),"")</f>
        <v/>
      </c>
      <c r="FN701" s="7" t="str">
        <f>+IFERROR(VLOOKUP(FK701,Auxiliar!$A:$C,3,0),"")</f>
        <v/>
      </c>
      <c r="FO701" s="1"/>
      <c r="FP701" s="12"/>
      <c r="FQ701" s="6" t="str">
        <f>+IFERROR(VALUE(RIGHT(Tabla30[[#This Row],[B2B]],6)),"")</f>
        <v/>
      </c>
      <c r="FR701" s="6" t="str">
        <f>+IFERROR(VLOOKUP(FP701,Auxiliar!$A:$C,2,0),"")</f>
        <v/>
      </c>
      <c r="FS701" s="7"/>
      <c r="FT701" s="1"/>
      <c r="FU701" s="12"/>
      <c r="FV701" s="6" t="str">
        <f>+IFERROR(VALUE(RIGHT(Tabla31[[#This Row],[B2B]],6)),"")</f>
        <v/>
      </c>
      <c r="FW701" s="6" t="str">
        <f>+IFERROR(VLOOKUP(FU701,Auxiliar!$A:$C,2,0),"")</f>
        <v/>
      </c>
      <c r="FX701" s="7" t="str">
        <f>+IFERROR(VLOOKUP(FU701,Auxiliar!$A:$C,3,0),"")</f>
        <v/>
      </c>
      <c r="FY701" s="1"/>
      <c r="FZ701" s="12"/>
      <c r="GA701" s="6" t="str">
        <f>+IFERROR(VALUE(RIGHT(Tabla32[[#This Row],[B2B]],6)),"")</f>
        <v/>
      </c>
      <c r="GB701" s="6" t="str">
        <f>+IFERROR(VLOOKUP(FZ701,Auxiliar!$A:$C,2,0),"")</f>
        <v/>
      </c>
      <c r="GC701" s="7" t="str">
        <f>+IFERROR(VLOOKUP(FZ701,Auxiliar!$A:$C,3,0),"")</f>
        <v/>
      </c>
      <c r="GD701" s="1"/>
      <c r="GE701" s="12"/>
      <c r="GF701" s="6" t="str">
        <f>+IFERROR(VALUE(RIGHT(Tabla33[[#This Row],[B2B]],6)),"")</f>
        <v/>
      </c>
      <c r="GG701" s="6" t="str">
        <f>+IFERROR(VLOOKUP(GE701,Auxiliar!$A:$C,2,0),"")</f>
        <v/>
      </c>
      <c r="GH701" s="7" t="str">
        <f>+IFERROR(VLOOKUP(GE701,Auxiliar!$A:$C,3,0),"")</f>
        <v/>
      </c>
    </row>
    <row r="702" spans="1:190" x14ac:dyDescent="0.25">
      <c r="A702" s="1"/>
      <c r="B702" s="1"/>
      <c r="C702" t="str">
        <f>+IFERROR(VLOOKUP(B702,Auxiliar!$A:$C,2,0),"")</f>
        <v/>
      </c>
      <c r="D702" s="5" t="str">
        <f>+IFERROR(VLOOKUP(B702,Auxiliar!$A:$C,3,0),"")</f>
        <v/>
      </c>
      <c r="S702" s="1">
        <v>10000</v>
      </c>
      <c r="T702" s="1" t="s">
        <v>9</v>
      </c>
      <c r="U702" s="6">
        <f>+IFERROR(VALUE(RIGHT(Tabla4[[#This Row],[B2B]],6)),"")</f>
        <v>10000</v>
      </c>
      <c r="V702" s="6" t="str">
        <f>+IFERROR(VLOOKUP(T702,Auxiliar!$A:$C,2,0),"")</f>
        <v>CORE</v>
      </c>
      <c r="W702" s="7" t="str">
        <f>+IFERROR(VLOOKUP(T702,Auxiliar!$A:$C,3,0),"")</f>
        <v>0b 1% | 2b 5% | 4b 6%</v>
      </c>
      <c r="AK702" s="1">
        <v>6398</v>
      </c>
      <c r="AL702" s="1" t="s">
        <v>30</v>
      </c>
      <c r="AM702" s="6">
        <f>+IFERROR(VALUE(RIGHT(Tabla7[[#This Row],[B2B]],6)),"")</f>
        <v>6398</v>
      </c>
      <c r="AN702" s="6" t="str">
        <f>+IFERROR(VLOOKUP(AL702,Auxiliar!$A:$C,2,0),"")</f>
        <v>LATONES</v>
      </c>
      <c r="AO702" s="7" t="str">
        <f>+IFERROR(VLOOKUP(AL702,Auxiliar!$A:$C,3,0),"")</f>
        <v>1b 4% | 5b 7% | 97b 0%</v>
      </c>
      <c r="AW702" s="1"/>
      <c r="AX702" s="1" t="s">
        <v>32</v>
      </c>
      <c r="AY702" s="6" t="str">
        <f>+IFERROR(VALUE(RIGHT(Tabla9[[#This Row],[B2B]],6)),"")</f>
        <v/>
      </c>
      <c r="AZ702" s="6" t="str">
        <f>+IFERROR(VLOOKUP(AX702,Auxiliar!$A:$C,2,0),"")</f>
        <v>LATONES</v>
      </c>
      <c r="BA702" s="7" t="str">
        <f>+IFERROR(VLOOKUP(AX702,Auxiliar!$A:$C,3,0),"")</f>
        <v>2b 3% | 4b 4% | 6b 5% | 10b 8%  | 385b 0%</v>
      </c>
      <c r="BI702" s="1"/>
      <c r="BJ702" s="1"/>
      <c r="BK702" s="6" t="str">
        <f>+IFERROR(VALUE(RIGHT(Tabla11[[#This Row],[B2B]],6)),"")</f>
        <v/>
      </c>
      <c r="BL702" s="6" t="str">
        <f>+IFERROR(VLOOKUP(BJ702,Auxiliar!$A:$C,2,0),"")</f>
        <v/>
      </c>
      <c r="BM702" s="7" t="str">
        <f>+IFERROR(VLOOKUP(BJ702,Auxiliar!$A:$C,3,0),"")</f>
        <v/>
      </c>
      <c r="BO702" s="1">
        <v>13019</v>
      </c>
      <c r="BP702" s="1" t="s">
        <v>39</v>
      </c>
      <c r="BQ702" s="6">
        <f>+IFERROR(VALUE(RIGHT(Tabla12[[#This Row],[B2B]],6)),"")</f>
        <v>13019</v>
      </c>
      <c r="BR702" s="6" t="str">
        <f>+IFERROR(VLOOKUP(BP702,Auxiliar!$A:$C,2,0),"")</f>
        <v>VALUE LITRO</v>
      </c>
      <c r="BS702" s="7" t="str">
        <f>+IFERROR(VLOOKUP(BP702,Auxiliar!$A:$C,3,0),"")</f>
        <v>1b 12%</v>
      </c>
      <c r="CA702" s="1">
        <v>5460</v>
      </c>
      <c r="CB702" s="1" t="s">
        <v>35</v>
      </c>
      <c r="CC702" s="6">
        <f>+IFERROR(VALUE(RIGHT(Tabla14[[#This Row],[B2B]],6)),"")</f>
        <v>5460</v>
      </c>
      <c r="CD702" s="6" t="str">
        <f>+IFERROR(VLOOKUP(CB702,Auxiliar!$A:$C,2,0),"")</f>
        <v>Corona 710cc</v>
      </c>
      <c r="CE702" s="7" t="str">
        <f>+IFERROR(VLOOKUP(CB702,Auxiliar!$A:$C,3,0),"")</f>
        <v>1b 10% | 85b 0%</v>
      </c>
      <c r="CG702" s="1"/>
      <c r="CH702" s="1"/>
      <c r="CI702" s="6" t="str">
        <f>+IFERROR(VALUE(RIGHT(Tabla15[[#This Row],[B2B]],6)),"")</f>
        <v/>
      </c>
      <c r="CJ702" s="6" t="str">
        <f>+IFERROR(VLOOKUP(CH702,Auxiliar!$A:$C,2,0),"")</f>
        <v/>
      </c>
      <c r="CK702" s="7" t="str">
        <f>+IFERROR(VLOOKUP(CH702,Auxiliar!$A:$C,3,0),"")</f>
        <v/>
      </c>
      <c r="CM702" s="1">
        <v>5409</v>
      </c>
      <c r="CN702" s="1" t="s">
        <v>20</v>
      </c>
      <c r="CO702" s="6">
        <v>5409</v>
      </c>
      <c r="CP702" s="6" t="s">
        <v>20</v>
      </c>
      <c r="CQ702" s="7" t="s">
        <v>21</v>
      </c>
      <c r="CS702" s="1"/>
      <c r="CT702" s="1"/>
      <c r="CU702" s="6" t="str">
        <f>+IFERROR(VALUE(RIGHT(Tabla17[[#This Row],[B2B]],6)),"")</f>
        <v/>
      </c>
      <c r="CV702" s="6" t="str">
        <f>+IFERROR(VLOOKUP(CT702,Auxiliar!$A:$C,2,0),"")</f>
        <v/>
      </c>
      <c r="CW702" s="7" t="str">
        <f>+IFERROR(VLOOKUP(CT702,Auxiliar!$A:$C,3,0),"")</f>
        <v/>
      </c>
      <c r="CY702" s="1">
        <v>5409</v>
      </c>
      <c r="CZ702" s="1" t="s">
        <v>16</v>
      </c>
      <c r="DA702" s="6">
        <f>+IFERROR(VALUE(RIGHT(Tabla18[[#This Row],[B2B]],6)),"")</f>
        <v>5409</v>
      </c>
      <c r="DB702" s="6" t="str">
        <f>+IFERROR(VLOOKUP(CZ702,Auxiliar!$A:$C,2,0),"")</f>
        <v>PREMIUM</v>
      </c>
      <c r="DC702" s="7" t="str">
        <f>+IFERROR(VLOOKUP(CZ702,Auxiliar!$A:$C,3,0),"")</f>
        <v>0b 0% | 2b 2% | 5b 3,5% | 10b 5%</v>
      </c>
      <c r="DE702" s="1">
        <v>5409</v>
      </c>
      <c r="DF702" s="1" t="s">
        <v>19</v>
      </c>
      <c r="DG702" s="6">
        <f>+IFERROR(VALUE(RIGHT(Tabla19[[#This Row],[B2B]],6)),"")</f>
        <v>5409</v>
      </c>
      <c r="DH702" s="6" t="str">
        <f>+IFERROR(VLOOKUP(DF702,Auxiliar!$A:$C,2,0),"")</f>
        <v>MICHELOB</v>
      </c>
      <c r="DI702" s="7" t="str">
        <f>+IFERROR(VLOOKUP(DF702,Auxiliar!$A:$C,3,0),"")</f>
        <v>1b 7% | 3b 22% | 8b 27%</v>
      </c>
      <c r="DK702" s="1"/>
      <c r="DL702" s="1"/>
      <c r="DM702" s="6" t="str">
        <f>+IFERROR(VALUE(RIGHT(Tabla20[[#This Row],[B2B]],6)),"")</f>
        <v/>
      </c>
      <c r="DN702" s="6" t="str">
        <f>+IFERROR(VLOOKUP(DL702,Auxiliar!$A:$C,2,0),"")</f>
        <v/>
      </c>
      <c r="DO702" s="7" t="str">
        <f>+IFERROR(VLOOKUP(DL702,Auxiliar!$A:$C,3,0),"")</f>
        <v/>
      </c>
      <c r="DQ702" s="1">
        <v>5402</v>
      </c>
      <c r="DR702" s="12" t="s">
        <v>24</v>
      </c>
      <c r="DS702" s="6">
        <f>+IFERROR(VALUE(RIGHT(Tabla21[[#This Row],[B2B]],6)),"")</f>
        <v>5402</v>
      </c>
      <c r="DT702" s="6" t="str">
        <f>+IFERROR(VLOOKUP(DR702,Auxiliar!$A:$C,2,0),"")</f>
        <v>CORONA PORRON</v>
      </c>
      <c r="DU702" s="7" t="str">
        <f>+IFERROR(VLOOKUP(DR702,Auxiliar!$A:$C,3,0),"")</f>
        <v>1b 5% | 20b 0%</v>
      </c>
      <c r="DW702" s="1">
        <v>13034</v>
      </c>
      <c r="DX702" s="12" t="s">
        <v>43</v>
      </c>
      <c r="DY702" s="6">
        <f>+IFERROR(VALUE(RIGHT(Tabla22[[#This Row],[B2B]],6)),"")</f>
        <v>13034</v>
      </c>
      <c r="DZ702" s="6" t="str">
        <f>+IFERROR(VLOOKUP(DX702,Auxiliar!$A:$C,2,0),"")</f>
        <v xml:space="preserve">VALUE LATA </v>
      </c>
      <c r="EA702" s="7" t="str">
        <f>+IFERROR(VLOOKUP(DX702,Auxiliar!$A:$C,3,0),"")</f>
        <v>1b 15% | 100b 18%</v>
      </c>
      <c r="EC702" s="1">
        <v>13016</v>
      </c>
      <c r="ED702" s="12" t="s">
        <v>47</v>
      </c>
      <c r="EE702" s="6">
        <f>+IFERROR(VALUE(RIGHT(Tabla23[[#This Row],[B2B]],6)),"")</f>
        <v>13016</v>
      </c>
      <c r="EF702" s="6" t="str">
        <f>+IFERROR(VLOOKUP(ED702,Auxiliar!$A:$C,2,0),"")</f>
        <v>VALUE LATON</v>
      </c>
      <c r="EG702" s="7" t="str">
        <f>+IFERROR(VLOOKUP(ED702,Auxiliar!$A:$C,3,0),"")</f>
        <v>1b 10% | 5b 15% | 192b 0%</v>
      </c>
      <c r="EI702" s="1"/>
      <c r="EJ702" s="12"/>
      <c r="EK702" s="6" t="str">
        <f>+IFERROR(VALUE(RIGHT(Tabla24[[#This Row],[B2B]],6)),"")</f>
        <v/>
      </c>
      <c r="EL702" s="6" t="str">
        <f>+IFERROR(VLOOKUP(EJ702,Auxiliar!$A:$C,2,0),"")</f>
        <v/>
      </c>
      <c r="EM702" s="7" t="str">
        <f>+IFERROR(VLOOKUP(EJ702,Auxiliar!$A:$C,3,0),"")</f>
        <v/>
      </c>
      <c r="EO702" s="1"/>
      <c r="EP702" s="12"/>
      <c r="EQ702" s="6" t="str">
        <f>+IFERROR(VALUE(RIGHT(Tabla25[[#This Row],[B2B]],6)),"")</f>
        <v/>
      </c>
      <c r="ER702" s="6" t="str">
        <f>+IFERROR(VLOOKUP(EP702,Auxiliar!$A:$C,2,0),"")</f>
        <v/>
      </c>
      <c r="ES702" s="7" t="str">
        <f>+IFERROR(VLOOKUP(EP702,Auxiliar!$A:$C,3,0),"")</f>
        <v/>
      </c>
      <c r="EU702" s="1"/>
      <c r="EV702" s="12"/>
      <c r="EW702" s="6" t="str">
        <f>+IFERROR(VALUE(RIGHT(Tabla26[[#This Row],[B2B]],6)),"")</f>
        <v/>
      </c>
      <c r="EX702" s="6" t="str">
        <f>+IFERROR(VLOOKUP(EV702,Auxiliar!$A:$C,2,0),"")</f>
        <v/>
      </c>
      <c r="EY702" s="7" t="str">
        <f>+IFERROR(VLOOKUP(EV702,Auxiliar!$A:$C,3,0),"")</f>
        <v/>
      </c>
      <c r="EZ702" s="1"/>
      <c r="FA702" s="12"/>
      <c r="FB702" s="6" t="str">
        <f>+IFERROR(VALUE(RIGHT(Tabla27[[#This Row],[B2B]],6)),"")</f>
        <v/>
      </c>
      <c r="FC702" s="6" t="str">
        <f>+IFERROR(VLOOKUP(FA702,Auxiliar!$A:$C,2,0),"")</f>
        <v/>
      </c>
      <c r="FD702" s="7" t="str">
        <f>+IFERROR(VLOOKUP(FA702,Auxiliar!$A:$C,3,0),"")</f>
        <v/>
      </c>
      <c r="FE702" s="1"/>
      <c r="FF702" s="12"/>
      <c r="FG702" s="6" t="str">
        <f>+IFERROR(VALUE(RIGHT(Tabla28[[#This Row],[B2B]],6)),"")</f>
        <v/>
      </c>
      <c r="FH702" s="6" t="str">
        <f>+IFERROR(VLOOKUP(FF702,Auxiliar!$A:$C,2,0),"")</f>
        <v/>
      </c>
      <c r="FI702" s="7" t="str">
        <f>+IFERROR(VLOOKUP(FF702,Auxiliar!$A:$C,3,0),"")</f>
        <v/>
      </c>
      <c r="FJ702" s="1"/>
      <c r="FK702" s="12"/>
      <c r="FL702" s="6" t="str">
        <f>+IFERROR(VALUE(RIGHT(Tabla29[[#This Row],[B2B]],6)),"")</f>
        <v/>
      </c>
      <c r="FM702" s="6" t="str">
        <f>+IFERROR(VLOOKUP(FK702,Auxiliar!$A:$C,2,0),"")</f>
        <v/>
      </c>
      <c r="FN702" s="7" t="str">
        <f>+IFERROR(VLOOKUP(FK702,Auxiliar!$A:$C,3,0),"")</f>
        <v/>
      </c>
      <c r="FO702" s="1"/>
      <c r="FP702" s="12"/>
      <c r="FQ702" s="6" t="str">
        <f>+IFERROR(VALUE(RIGHT(Tabla30[[#This Row],[B2B]],6)),"")</f>
        <v/>
      </c>
      <c r="FR702" s="6" t="str">
        <f>+IFERROR(VLOOKUP(FP702,Auxiliar!$A:$C,2,0),"")</f>
        <v/>
      </c>
      <c r="FS702" s="7"/>
      <c r="FT702" s="1"/>
      <c r="FU702" s="12"/>
      <c r="FV702" s="6" t="str">
        <f>+IFERROR(VALUE(RIGHT(Tabla31[[#This Row],[B2B]],6)),"")</f>
        <v/>
      </c>
      <c r="FW702" s="6" t="str">
        <f>+IFERROR(VLOOKUP(FU702,Auxiliar!$A:$C,2,0),"")</f>
        <v/>
      </c>
      <c r="FX702" s="7" t="str">
        <f>+IFERROR(VLOOKUP(FU702,Auxiliar!$A:$C,3,0),"")</f>
        <v/>
      </c>
      <c r="FY702" s="1"/>
      <c r="FZ702" s="12"/>
      <c r="GA702" s="6" t="str">
        <f>+IFERROR(VALUE(RIGHT(Tabla32[[#This Row],[B2B]],6)),"")</f>
        <v/>
      </c>
      <c r="GB702" s="6" t="str">
        <f>+IFERROR(VLOOKUP(FZ702,Auxiliar!$A:$C,2,0),"")</f>
        <v/>
      </c>
      <c r="GC702" s="7" t="str">
        <f>+IFERROR(VLOOKUP(FZ702,Auxiliar!$A:$C,3,0),"")</f>
        <v/>
      </c>
      <c r="GD702" s="1"/>
      <c r="GE702" s="12"/>
      <c r="GF702" s="6" t="str">
        <f>+IFERROR(VALUE(RIGHT(Tabla33[[#This Row],[B2B]],6)),"")</f>
        <v/>
      </c>
      <c r="GG702" s="6" t="str">
        <f>+IFERROR(VLOOKUP(GE702,Auxiliar!$A:$C,2,0),"")</f>
        <v/>
      </c>
      <c r="GH702" s="7" t="str">
        <f>+IFERROR(VLOOKUP(GE702,Auxiliar!$A:$C,3,0),"")</f>
        <v/>
      </c>
    </row>
    <row r="703" spans="1:190" x14ac:dyDescent="0.25">
      <c r="A703" s="1"/>
      <c r="B703" s="1"/>
      <c r="C703" t="str">
        <f>+IFERROR(VLOOKUP(B703,Auxiliar!$A:$C,2,0),"")</f>
        <v/>
      </c>
      <c r="D703" s="5" t="str">
        <f>+IFERROR(VLOOKUP(B703,Auxiliar!$A:$C,3,0),"")</f>
        <v/>
      </c>
      <c r="S703" s="1">
        <v>10001</v>
      </c>
      <c r="T703" s="1" t="s">
        <v>9</v>
      </c>
      <c r="U703" s="6">
        <f>+IFERROR(VALUE(RIGHT(Tabla4[[#This Row],[B2B]],6)),"")</f>
        <v>10001</v>
      </c>
      <c r="V703" s="6" t="str">
        <f>+IFERROR(VLOOKUP(T703,Auxiliar!$A:$C,2,0),"")</f>
        <v>CORE</v>
      </c>
      <c r="W703" s="7" t="str">
        <f>+IFERROR(VLOOKUP(T703,Auxiliar!$A:$C,3,0),"")</f>
        <v>0b 1% | 2b 5% | 4b 6%</v>
      </c>
      <c r="AK703" s="1">
        <v>6402</v>
      </c>
      <c r="AL703" s="1" t="s">
        <v>30</v>
      </c>
      <c r="AM703" s="6">
        <f>+IFERROR(VALUE(RIGHT(Tabla7[[#This Row],[B2B]],6)),"")</f>
        <v>6402</v>
      </c>
      <c r="AN703" s="6" t="str">
        <f>+IFERROR(VLOOKUP(AL703,Auxiliar!$A:$C,2,0),"")</f>
        <v>LATONES</v>
      </c>
      <c r="AO703" s="7" t="str">
        <f>+IFERROR(VLOOKUP(AL703,Auxiliar!$A:$C,3,0),"")</f>
        <v>1b 4% | 5b 7% | 97b 0%</v>
      </c>
      <c r="AW703" s="1"/>
      <c r="AX703" s="1" t="s">
        <v>32</v>
      </c>
      <c r="AY703" s="6" t="str">
        <f>+IFERROR(VALUE(RIGHT(Tabla9[[#This Row],[B2B]],6)),"")</f>
        <v/>
      </c>
      <c r="AZ703" s="6" t="str">
        <f>+IFERROR(VLOOKUP(AX703,Auxiliar!$A:$C,2,0),"")</f>
        <v>LATONES</v>
      </c>
      <c r="BA703" s="7" t="str">
        <f>+IFERROR(VLOOKUP(AX703,Auxiliar!$A:$C,3,0),"")</f>
        <v>2b 3% | 4b 4% | 6b 5% | 10b 8%  | 385b 0%</v>
      </c>
      <c r="BI703" s="1"/>
      <c r="BJ703" s="1"/>
      <c r="BK703" s="6" t="str">
        <f>+IFERROR(VALUE(RIGHT(Tabla11[[#This Row],[B2B]],6)),"")</f>
        <v/>
      </c>
      <c r="BL703" s="6" t="str">
        <f>+IFERROR(VLOOKUP(BJ703,Auxiliar!$A:$C,2,0),"")</f>
        <v/>
      </c>
      <c r="BM703" s="7" t="str">
        <f>+IFERROR(VLOOKUP(BJ703,Auxiliar!$A:$C,3,0),"")</f>
        <v/>
      </c>
      <c r="BO703" s="1">
        <v>13029</v>
      </c>
      <c r="BP703" s="1" t="s">
        <v>39</v>
      </c>
      <c r="BQ703" s="6">
        <f>+IFERROR(VALUE(RIGHT(Tabla12[[#This Row],[B2B]],6)),"")</f>
        <v>13029</v>
      </c>
      <c r="BR703" s="6" t="str">
        <f>+IFERROR(VLOOKUP(BP703,Auxiliar!$A:$C,2,0),"")</f>
        <v>VALUE LITRO</v>
      </c>
      <c r="BS703" s="7" t="str">
        <f>+IFERROR(VLOOKUP(BP703,Auxiliar!$A:$C,3,0),"")</f>
        <v>1b 12%</v>
      </c>
      <c r="CA703" s="1">
        <v>5461</v>
      </c>
      <c r="CB703" s="1" t="s">
        <v>35</v>
      </c>
      <c r="CC703" s="6">
        <f>+IFERROR(VALUE(RIGHT(Tabla14[[#This Row],[B2B]],6)),"")</f>
        <v>5461</v>
      </c>
      <c r="CD703" s="6" t="str">
        <f>+IFERROR(VLOOKUP(CB703,Auxiliar!$A:$C,2,0),"")</f>
        <v>Corona 710cc</v>
      </c>
      <c r="CE703" s="7" t="str">
        <f>+IFERROR(VLOOKUP(CB703,Auxiliar!$A:$C,3,0),"")</f>
        <v>1b 10% | 85b 0%</v>
      </c>
      <c r="CG703" s="1"/>
      <c r="CH703" s="1"/>
      <c r="CI703" s="6" t="str">
        <f>+IFERROR(VALUE(RIGHT(Tabla15[[#This Row],[B2B]],6)),"")</f>
        <v/>
      </c>
      <c r="CJ703" s="6" t="str">
        <f>+IFERROR(VLOOKUP(CH703,Auxiliar!$A:$C,2,0),"")</f>
        <v/>
      </c>
      <c r="CK703" s="7" t="str">
        <f>+IFERROR(VLOOKUP(CH703,Auxiliar!$A:$C,3,0),"")</f>
        <v/>
      </c>
      <c r="CM703" s="1">
        <v>5412</v>
      </c>
      <c r="CN703" s="1" t="s">
        <v>20</v>
      </c>
      <c r="CO703" s="6">
        <v>5412</v>
      </c>
      <c r="CP703" s="6" t="s">
        <v>20</v>
      </c>
      <c r="CQ703" s="7" t="s">
        <v>21</v>
      </c>
      <c r="CS703" s="1"/>
      <c r="CT703" s="1"/>
      <c r="CU703" s="6" t="str">
        <f>+IFERROR(VALUE(RIGHT(Tabla17[[#This Row],[B2B]],6)),"")</f>
        <v/>
      </c>
      <c r="CV703" s="6" t="str">
        <f>+IFERROR(VLOOKUP(CT703,Auxiliar!$A:$C,2,0),"")</f>
        <v/>
      </c>
      <c r="CW703" s="7" t="str">
        <f>+IFERROR(VLOOKUP(CT703,Auxiliar!$A:$C,3,0),"")</f>
        <v/>
      </c>
      <c r="CY703" s="1">
        <v>5412</v>
      </c>
      <c r="CZ703" s="1" t="s">
        <v>16</v>
      </c>
      <c r="DA703" s="6">
        <f>+IFERROR(VALUE(RIGHT(Tabla18[[#This Row],[B2B]],6)),"")</f>
        <v>5412</v>
      </c>
      <c r="DB703" s="6" t="str">
        <f>+IFERROR(VLOOKUP(CZ703,Auxiliar!$A:$C,2,0),"")</f>
        <v>PREMIUM</v>
      </c>
      <c r="DC703" s="7" t="str">
        <f>+IFERROR(VLOOKUP(CZ703,Auxiliar!$A:$C,3,0),"")</f>
        <v>0b 0% | 2b 2% | 5b 3,5% | 10b 5%</v>
      </c>
      <c r="DE703" s="1">
        <v>5412</v>
      </c>
      <c r="DF703" s="1" t="s">
        <v>19</v>
      </c>
      <c r="DG703" s="6">
        <f>+IFERROR(VALUE(RIGHT(Tabla19[[#This Row],[B2B]],6)),"")</f>
        <v>5412</v>
      </c>
      <c r="DH703" s="6" t="str">
        <f>+IFERROR(VLOOKUP(DF703,Auxiliar!$A:$C,2,0),"")</f>
        <v>MICHELOB</v>
      </c>
      <c r="DI703" s="7" t="str">
        <f>+IFERROR(VLOOKUP(DF703,Auxiliar!$A:$C,3,0),"")</f>
        <v>1b 7% | 3b 22% | 8b 27%</v>
      </c>
      <c r="DK703" s="1"/>
      <c r="DL703" s="1"/>
      <c r="DM703" s="6" t="str">
        <f>+IFERROR(VALUE(RIGHT(Tabla20[[#This Row],[B2B]],6)),"")</f>
        <v/>
      </c>
      <c r="DN703" s="6" t="str">
        <f>+IFERROR(VLOOKUP(DL703,Auxiliar!$A:$C,2,0),"")</f>
        <v/>
      </c>
      <c r="DO703" s="7" t="str">
        <f>+IFERROR(VLOOKUP(DL703,Auxiliar!$A:$C,3,0),"")</f>
        <v/>
      </c>
      <c r="DQ703" s="1">
        <v>5409</v>
      </c>
      <c r="DR703" s="12" t="s">
        <v>24</v>
      </c>
      <c r="DS703" s="6">
        <f>+IFERROR(VALUE(RIGHT(Tabla21[[#This Row],[B2B]],6)),"")</f>
        <v>5409</v>
      </c>
      <c r="DT703" s="6" t="str">
        <f>+IFERROR(VLOOKUP(DR703,Auxiliar!$A:$C,2,0),"")</f>
        <v>CORONA PORRON</v>
      </c>
      <c r="DU703" s="7" t="str">
        <f>+IFERROR(VLOOKUP(DR703,Auxiliar!$A:$C,3,0),"")</f>
        <v>1b 5% | 20b 0%</v>
      </c>
      <c r="DW703" s="1">
        <v>3314</v>
      </c>
      <c r="DX703" s="12" t="s">
        <v>43</v>
      </c>
      <c r="DY703" s="6">
        <f>+IFERROR(VALUE(RIGHT(Tabla22[[#This Row],[B2B]],6)),"")</f>
        <v>3314</v>
      </c>
      <c r="DZ703" s="6" t="str">
        <f>+IFERROR(VLOOKUP(DX703,Auxiliar!$A:$C,2,0),"")</f>
        <v xml:space="preserve">VALUE LATA </v>
      </c>
      <c r="EA703" s="7" t="str">
        <f>+IFERROR(VLOOKUP(DX703,Auxiliar!$A:$C,3,0),"")</f>
        <v>1b 15% | 100b 18%</v>
      </c>
      <c r="EC703" s="1">
        <v>13019</v>
      </c>
      <c r="ED703" s="12" t="s">
        <v>47</v>
      </c>
      <c r="EE703" s="6">
        <f>+IFERROR(VALUE(RIGHT(Tabla23[[#This Row],[B2B]],6)),"")</f>
        <v>13019</v>
      </c>
      <c r="EF703" s="6" t="str">
        <f>+IFERROR(VLOOKUP(ED703,Auxiliar!$A:$C,2,0),"")</f>
        <v>VALUE LATON</v>
      </c>
      <c r="EG703" s="7" t="str">
        <f>+IFERROR(VLOOKUP(ED703,Auxiliar!$A:$C,3,0),"")</f>
        <v>1b 10% | 5b 15% | 192b 0%</v>
      </c>
      <c r="EI703" s="1"/>
      <c r="EJ703" s="12"/>
      <c r="EK703" s="6" t="str">
        <f>+IFERROR(VALUE(RIGHT(Tabla24[[#This Row],[B2B]],6)),"")</f>
        <v/>
      </c>
      <c r="EL703" s="6" t="str">
        <f>+IFERROR(VLOOKUP(EJ703,Auxiliar!$A:$C,2,0),"")</f>
        <v/>
      </c>
      <c r="EM703" s="7" t="str">
        <f>+IFERROR(VLOOKUP(EJ703,Auxiliar!$A:$C,3,0),"")</f>
        <v/>
      </c>
      <c r="EO703" s="1"/>
      <c r="EP703" s="12"/>
      <c r="EQ703" s="6" t="str">
        <f>+IFERROR(VALUE(RIGHT(Tabla25[[#This Row],[B2B]],6)),"")</f>
        <v/>
      </c>
      <c r="ER703" s="6" t="str">
        <f>+IFERROR(VLOOKUP(EP703,Auxiliar!$A:$C,2,0),"")</f>
        <v/>
      </c>
      <c r="ES703" s="7" t="str">
        <f>+IFERROR(VLOOKUP(EP703,Auxiliar!$A:$C,3,0),"")</f>
        <v/>
      </c>
      <c r="EU703" s="1"/>
      <c r="EV703" s="12"/>
      <c r="EW703" s="6" t="str">
        <f>+IFERROR(VALUE(RIGHT(Tabla26[[#This Row],[B2B]],6)),"")</f>
        <v/>
      </c>
      <c r="EX703" s="6" t="str">
        <f>+IFERROR(VLOOKUP(EV703,Auxiliar!$A:$C,2,0),"")</f>
        <v/>
      </c>
      <c r="EY703" s="7" t="str">
        <f>+IFERROR(VLOOKUP(EV703,Auxiliar!$A:$C,3,0),"")</f>
        <v/>
      </c>
      <c r="EZ703" s="1"/>
      <c r="FA703" s="12"/>
      <c r="FB703" s="6" t="str">
        <f>+IFERROR(VALUE(RIGHT(Tabla27[[#This Row],[B2B]],6)),"")</f>
        <v/>
      </c>
      <c r="FC703" s="6" t="str">
        <f>+IFERROR(VLOOKUP(FA703,Auxiliar!$A:$C,2,0),"")</f>
        <v/>
      </c>
      <c r="FD703" s="7" t="str">
        <f>+IFERROR(VLOOKUP(FA703,Auxiliar!$A:$C,3,0),"")</f>
        <v/>
      </c>
      <c r="FE703" s="1"/>
      <c r="FF703" s="12"/>
      <c r="FG703" s="6" t="str">
        <f>+IFERROR(VALUE(RIGHT(Tabla28[[#This Row],[B2B]],6)),"")</f>
        <v/>
      </c>
      <c r="FH703" s="6" t="str">
        <f>+IFERROR(VLOOKUP(FF703,Auxiliar!$A:$C,2,0),"")</f>
        <v/>
      </c>
      <c r="FI703" s="7" t="str">
        <f>+IFERROR(VLOOKUP(FF703,Auxiliar!$A:$C,3,0),"")</f>
        <v/>
      </c>
      <c r="FJ703" s="1"/>
      <c r="FK703" s="12"/>
      <c r="FL703" s="6" t="str">
        <f>+IFERROR(VALUE(RIGHT(Tabla29[[#This Row],[B2B]],6)),"")</f>
        <v/>
      </c>
      <c r="FM703" s="6" t="str">
        <f>+IFERROR(VLOOKUP(FK703,Auxiliar!$A:$C,2,0),"")</f>
        <v/>
      </c>
      <c r="FN703" s="7" t="str">
        <f>+IFERROR(VLOOKUP(FK703,Auxiliar!$A:$C,3,0),"")</f>
        <v/>
      </c>
      <c r="FO703" s="1"/>
      <c r="FP703" s="12"/>
      <c r="FQ703" s="6" t="str">
        <f>+IFERROR(VALUE(RIGHT(Tabla30[[#This Row],[B2B]],6)),"")</f>
        <v/>
      </c>
      <c r="FR703" s="6" t="str">
        <f>+IFERROR(VLOOKUP(FP703,Auxiliar!$A:$C,2,0),"")</f>
        <v/>
      </c>
      <c r="FS703" s="7"/>
      <c r="FT703" s="1"/>
      <c r="FU703" s="12"/>
      <c r="FV703" s="6" t="str">
        <f>+IFERROR(VALUE(RIGHT(Tabla31[[#This Row],[B2B]],6)),"")</f>
        <v/>
      </c>
      <c r="FW703" s="6" t="str">
        <f>+IFERROR(VLOOKUP(FU703,Auxiliar!$A:$C,2,0),"")</f>
        <v/>
      </c>
      <c r="FX703" s="7" t="str">
        <f>+IFERROR(VLOOKUP(FU703,Auxiliar!$A:$C,3,0),"")</f>
        <v/>
      </c>
      <c r="FY703" s="1"/>
      <c r="FZ703" s="12"/>
      <c r="GA703" s="6" t="str">
        <f>+IFERROR(VALUE(RIGHT(Tabla32[[#This Row],[B2B]],6)),"")</f>
        <v/>
      </c>
      <c r="GB703" s="6" t="str">
        <f>+IFERROR(VLOOKUP(FZ703,Auxiliar!$A:$C,2,0),"")</f>
        <v/>
      </c>
      <c r="GC703" s="7" t="str">
        <f>+IFERROR(VLOOKUP(FZ703,Auxiliar!$A:$C,3,0),"")</f>
        <v/>
      </c>
      <c r="GD703" s="1"/>
      <c r="GE703" s="12"/>
      <c r="GF703" s="6" t="str">
        <f>+IFERROR(VALUE(RIGHT(Tabla33[[#This Row],[B2B]],6)),"")</f>
        <v/>
      </c>
      <c r="GG703" s="6" t="str">
        <f>+IFERROR(VLOOKUP(GE703,Auxiliar!$A:$C,2,0),"")</f>
        <v/>
      </c>
      <c r="GH703" s="7" t="str">
        <f>+IFERROR(VLOOKUP(GE703,Auxiliar!$A:$C,3,0),"")</f>
        <v/>
      </c>
    </row>
    <row r="704" spans="1:190" x14ac:dyDescent="0.25">
      <c r="A704" s="1"/>
      <c r="B704" s="1"/>
      <c r="C704" t="str">
        <f>+IFERROR(VLOOKUP(B704,Auxiliar!$A:$C,2,0),"")</f>
        <v/>
      </c>
      <c r="D704" s="5" t="str">
        <f>+IFERROR(VLOOKUP(B704,Auxiliar!$A:$C,3,0),"")</f>
        <v/>
      </c>
      <c r="S704" s="1">
        <v>10008</v>
      </c>
      <c r="T704" s="1" t="s">
        <v>9</v>
      </c>
      <c r="U704" s="6">
        <f>+IFERROR(VALUE(RIGHT(Tabla4[[#This Row],[B2B]],6)),"")</f>
        <v>10008</v>
      </c>
      <c r="V704" s="6" t="str">
        <f>+IFERROR(VLOOKUP(T704,Auxiliar!$A:$C,2,0),"")</f>
        <v>CORE</v>
      </c>
      <c r="W704" s="7" t="str">
        <f>+IFERROR(VLOOKUP(T704,Auxiliar!$A:$C,3,0),"")</f>
        <v>0b 1% | 2b 5% | 4b 6%</v>
      </c>
      <c r="AK704" s="1">
        <v>6405</v>
      </c>
      <c r="AL704" s="1" t="s">
        <v>30</v>
      </c>
      <c r="AM704" s="6">
        <f>+IFERROR(VALUE(RIGHT(Tabla7[[#This Row],[B2B]],6)),"")</f>
        <v>6405</v>
      </c>
      <c r="AN704" s="6" t="str">
        <f>+IFERROR(VLOOKUP(AL704,Auxiliar!$A:$C,2,0),"")</f>
        <v>LATONES</v>
      </c>
      <c r="AO704" s="7" t="str">
        <f>+IFERROR(VLOOKUP(AL704,Auxiliar!$A:$C,3,0),"")</f>
        <v>1b 4% | 5b 7% | 97b 0%</v>
      </c>
      <c r="AW704" s="1"/>
      <c r="AX704" s="1" t="s">
        <v>32</v>
      </c>
      <c r="AY704" s="6" t="str">
        <f>+IFERROR(VALUE(RIGHT(Tabla9[[#This Row],[B2B]],6)),"")</f>
        <v/>
      </c>
      <c r="AZ704" s="6" t="str">
        <f>+IFERROR(VLOOKUP(AX704,Auxiliar!$A:$C,2,0),"")</f>
        <v>LATONES</v>
      </c>
      <c r="BA704" s="7" t="str">
        <f>+IFERROR(VLOOKUP(AX704,Auxiliar!$A:$C,3,0),"")</f>
        <v>2b 3% | 4b 4% | 6b 5% | 10b 8%  | 385b 0%</v>
      </c>
      <c r="BI704" s="1"/>
      <c r="BJ704" s="1"/>
      <c r="BK704" s="6" t="str">
        <f>+IFERROR(VALUE(RIGHT(Tabla11[[#This Row],[B2B]],6)),"")</f>
        <v/>
      </c>
      <c r="BL704" s="6" t="str">
        <f>+IFERROR(VLOOKUP(BJ704,Auxiliar!$A:$C,2,0),"")</f>
        <v/>
      </c>
      <c r="BM704" s="7" t="str">
        <f>+IFERROR(VLOOKUP(BJ704,Auxiliar!$A:$C,3,0),"")</f>
        <v/>
      </c>
      <c r="BO704" s="1">
        <v>13032</v>
      </c>
      <c r="BP704" s="1" t="s">
        <v>39</v>
      </c>
      <c r="BQ704" s="6">
        <f>+IFERROR(VALUE(RIGHT(Tabla12[[#This Row],[B2B]],6)),"")</f>
        <v>13032</v>
      </c>
      <c r="BR704" s="6" t="str">
        <f>+IFERROR(VLOOKUP(BP704,Auxiliar!$A:$C,2,0),"")</f>
        <v>VALUE LITRO</v>
      </c>
      <c r="BS704" s="7" t="str">
        <f>+IFERROR(VLOOKUP(BP704,Auxiliar!$A:$C,3,0),"")</f>
        <v>1b 12%</v>
      </c>
      <c r="CA704" s="1">
        <v>5464</v>
      </c>
      <c r="CB704" s="1" t="s">
        <v>35</v>
      </c>
      <c r="CC704" s="6">
        <f>+IFERROR(VALUE(RIGHT(Tabla14[[#This Row],[B2B]],6)),"")</f>
        <v>5464</v>
      </c>
      <c r="CD704" s="6" t="str">
        <f>+IFERROR(VLOOKUP(CB704,Auxiliar!$A:$C,2,0),"")</f>
        <v>Corona 710cc</v>
      </c>
      <c r="CE704" s="7" t="str">
        <f>+IFERROR(VLOOKUP(CB704,Auxiliar!$A:$C,3,0),"")</f>
        <v>1b 10% | 85b 0%</v>
      </c>
      <c r="CG704" s="1"/>
      <c r="CH704" s="1"/>
      <c r="CI704" s="6" t="str">
        <f>+IFERROR(VALUE(RIGHT(Tabla15[[#This Row],[B2B]],6)),"")</f>
        <v/>
      </c>
      <c r="CJ704" s="6" t="str">
        <f>+IFERROR(VLOOKUP(CH704,Auxiliar!$A:$C,2,0),"")</f>
        <v/>
      </c>
      <c r="CK704" s="7" t="str">
        <f>+IFERROR(VLOOKUP(CH704,Auxiliar!$A:$C,3,0),"")</f>
        <v/>
      </c>
      <c r="CM704" s="1">
        <v>5420</v>
      </c>
      <c r="CN704" s="1" t="s">
        <v>20</v>
      </c>
      <c r="CO704" s="6">
        <v>5420</v>
      </c>
      <c r="CP704" s="6" t="s">
        <v>20</v>
      </c>
      <c r="CQ704" s="7" t="s">
        <v>21</v>
      </c>
      <c r="CS704" s="1"/>
      <c r="CT704" s="1"/>
      <c r="CU704" s="6" t="str">
        <f>+IFERROR(VALUE(RIGHT(Tabla17[[#This Row],[B2B]],6)),"")</f>
        <v/>
      </c>
      <c r="CV704" s="6" t="str">
        <f>+IFERROR(VLOOKUP(CT704,Auxiliar!$A:$C,2,0),"")</f>
        <v/>
      </c>
      <c r="CW704" s="7" t="str">
        <f>+IFERROR(VLOOKUP(CT704,Auxiliar!$A:$C,3,0),"")</f>
        <v/>
      </c>
      <c r="CY704" s="1">
        <v>5420</v>
      </c>
      <c r="CZ704" s="1" t="s">
        <v>16</v>
      </c>
      <c r="DA704" s="6">
        <f>+IFERROR(VALUE(RIGHT(Tabla18[[#This Row],[B2B]],6)),"")</f>
        <v>5420</v>
      </c>
      <c r="DB704" s="6" t="str">
        <f>+IFERROR(VLOOKUP(CZ704,Auxiliar!$A:$C,2,0),"")</f>
        <v>PREMIUM</v>
      </c>
      <c r="DC704" s="7" t="str">
        <f>+IFERROR(VLOOKUP(CZ704,Auxiliar!$A:$C,3,0),"")</f>
        <v>0b 0% | 2b 2% | 5b 3,5% | 10b 5%</v>
      </c>
      <c r="DE704" s="1">
        <v>5420</v>
      </c>
      <c r="DF704" s="1" t="s">
        <v>19</v>
      </c>
      <c r="DG704" s="6">
        <f>+IFERROR(VALUE(RIGHT(Tabla19[[#This Row],[B2B]],6)),"")</f>
        <v>5420</v>
      </c>
      <c r="DH704" s="6" t="str">
        <f>+IFERROR(VLOOKUP(DF704,Auxiliar!$A:$C,2,0),"")</f>
        <v>MICHELOB</v>
      </c>
      <c r="DI704" s="7" t="str">
        <f>+IFERROR(VLOOKUP(DF704,Auxiliar!$A:$C,3,0),"")</f>
        <v>1b 7% | 3b 22% | 8b 27%</v>
      </c>
      <c r="DK704" s="1"/>
      <c r="DL704" s="1"/>
      <c r="DM704" s="6" t="str">
        <f>+IFERROR(VALUE(RIGHT(Tabla20[[#This Row],[B2B]],6)),"")</f>
        <v/>
      </c>
      <c r="DN704" s="6" t="str">
        <f>+IFERROR(VLOOKUP(DL704,Auxiliar!$A:$C,2,0),"")</f>
        <v/>
      </c>
      <c r="DO704" s="7" t="str">
        <f>+IFERROR(VLOOKUP(DL704,Auxiliar!$A:$C,3,0),"")</f>
        <v/>
      </c>
      <c r="DQ704" s="1">
        <v>5412</v>
      </c>
      <c r="DR704" s="12" t="s">
        <v>24</v>
      </c>
      <c r="DS704" s="6">
        <f>+IFERROR(VALUE(RIGHT(Tabla21[[#This Row],[B2B]],6)),"")</f>
        <v>5412</v>
      </c>
      <c r="DT704" s="6" t="str">
        <f>+IFERROR(VLOOKUP(DR704,Auxiliar!$A:$C,2,0),"")</f>
        <v>CORONA PORRON</v>
      </c>
      <c r="DU704" s="7" t="str">
        <f>+IFERROR(VLOOKUP(DR704,Auxiliar!$A:$C,3,0),"")</f>
        <v>1b 5% | 20b 0%</v>
      </c>
      <c r="DW704" s="1">
        <v>13035</v>
      </c>
      <c r="DX704" s="12" t="s">
        <v>43</v>
      </c>
      <c r="DY704" s="6">
        <f>+IFERROR(VALUE(RIGHT(Tabla22[[#This Row],[B2B]],6)),"")</f>
        <v>13035</v>
      </c>
      <c r="DZ704" s="6" t="str">
        <f>+IFERROR(VLOOKUP(DX704,Auxiliar!$A:$C,2,0),"")</f>
        <v xml:space="preserve">VALUE LATA </v>
      </c>
      <c r="EA704" s="7" t="str">
        <f>+IFERROR(VLOOKUP(DX704,Auxiliar!$A:$C,3,0),"")</f>
        <v>1b 15% | 100b 18%</v>
      </c>
      <c r="EC704" s="1">
        <v>13029</v>
      </c>
      <c r="ED704" s="12" t="s">
        <v>47</v>
      </c>
      <c r="EE704" s="6">
        <f>+IFERROR(VALUE(RIGHT(Tabla23[[#This Row],[B2B]],6)),"")</f>
        <v>13029</v>
      </c>
      <c r="EF704" s="6" t="str">
        <f>+IFERROR(VLOOKUP(ED704,Auxiliar!$A:$C,2,0),"")</f>
        <v>VALUE LATON</v>
      </c>
      <c r="EG704" s="7" t="str">
        <f>+IFERROR(VLOOKUP(ED704,Auxiliar!$A:$C,3,0),"")</f>
        <v>1b 10% | 5b 15% | 192b 0%</v>
      </c>
      <c r="EI704" s="1"/>
      <c r="EJ704" s="12"/>
      <c r="EK704" s="6" t="str">
        <f>+IFERROR(VALUE(RIGHT(Tabla24[[#This Row],[B2B]],6)),"")</f>
        <v/>
      </c>
      <c r="EL704" s="6" t="str">
        <f>+IFERROR(VLOOKUP(EJ704,Auxiliar!$A:$C,2,0),"")</f>
        <v/>
      </c>
      <c r="EM704" s="7" t="str">
        <f>+IFERROR(VLOOKUP(EJ704,Auxiliar!$A:$C,3,0),"")</f>
        <v/>
      </c>
      <c r="EO704" s="1"/>
      <c r="EP704" s="12"/>
      <c r="EQ704" s="6" t="str">
        <f>+IFERROR(VALUE(RIGHT(Tabla25[[#This Row],[B2B]],6)),"")</f>
        <v/>
      </c>
      <c r="ER704" s="6" t="str">
        <f>+IFERROR(VLOOKUP(EP704,Auxiliar!$A:$C,2,0),"")</f>
        <v/>
      </c>
      <c r="ES704" s="7" t="str">
        <f>+IFERROR(VLOOKUP(EP704,Auxiliar!$A:$C,3,0),"")</f>
        <v/>
      </c>
      <c r="EU704" s="1"/>
      <c r="EV704" s="12"/>
      <c r="EW704" s="6" t="str">
        <f>+IFERROR(VALUE(RIGHT(Tabla26[[#This Row],[B2B]],6)),"")</f>
        <v/>
      </c>
      <c r="EX704" s="6" t="str">
        <f>+IFERROR(VLOOKUP(EV704,Auxiliar!$A:$C,2,0),"")</f>
        <v/>
      </c>
      <c r="EY704" s="7" t="str">
        <f>+IFERROR(VLOOKUP(EV704,Auxiliar!$A:$C,3,0),"")</f>
        <v/>
      </c>
      <c r="EZ704" s="1"/>
      <c r="FA704" s="12"/>
      <c r="FB704" s="6" t="str">
        <f>+IFERROR(VALUE(RIGHT(Tabla27[[#This Row],[B2B]],6)),"")</f>
        <v/>
      </c>
      <c r="FC704" s="6" t="str">
        <f>+IFERROR(VLOOKUP(FA704,Auxiliar!$A:$C,2,0),"")</f>
        <v/>
      </c>
      <c r="FD704" s="7" t="str">
        <f>+IFERROR(VLOOKUP(FA704,Auxiliar!$A:$C,3,0),"")</f>
        <v/>
      </c>
      <c r="FE704" s="1"/>
      <c r="FF704" s="12"/>
      <c r="FG704" s="6" t="str">
        <f>+IFERROR(VALUE(RIGHT(Tabla28[[#This Row],[B2B]],6)),"")</f>
        <v/>
      </c>
      <c r="FH704" s="6" t="str">
        <f>+IFERROR(VLOOKUP(FF704,Auxiliar!$A:$C,2,0),"")</f>
        <v/>
      </c>
      <c r="FI704" s="7" t="str">
        <f>+IFERROR(VLOOKUP(FF704,Auxiliar!$A:$C,3,0),"")</f>
        <v/>
      </c>
      <c r="FJ704" s="1"/>
      <c r="FK704" s="12"/>
      <c r="FL704" s="6" t="str">
        <f>+IFERROR(VALUE(RIGHT(Tabla29[[#This Row],[B2B]],6)),"")</f>
        <v/>
      </c>
      <c r="FM704" s="6" t="str">
        <f>+IFERROR(VLOOKUP(FK704,Auxiliar!$A:$C,2,0),"")</f>
        <v/>
      </c>
      <c r="FN704" s="7" t="str">
        <f>+IFERROR(VLOOKUP(FK704,Auxiliar!$A:$C,3,0),"")</f>
        <v/>
      </c>
      <c r="FO704" s="1"/>
      <c r="FP704" s="12"/>
      <c r="FQ704" s="6" t="str">
        <f>+IFERROR(VALUE(RIGHT(Tabla30[[#This Row],[B2B]],6)),"")</f>
        <v/>
      </c>
      <c r="FR704" s="6" t="str">
        <f>+IFERROR(VLOOKUP(FP704,Auxiliar!$A:$C,2,0),"")</f>
        <v/>
      </c>
      <c r="FS704" s="7"/>
      <c r="FT704" s="1"/>
      <c r="FU704" s="12"/>
      <c r="FV704" s="6" t="str">
        <f>+IFERROR(VALUE(RIGHT(Tabla31[[#This Row],[B2B]],6)),"")</f>
        <v/>
      </c>
      <c r="FW704" s="6" t="str">
        <f>+IFERROR(VLOOKUP(FU704,Auxiliar!$A:$C,2,0),"")</f>
        <v/>
      </c>
      <c r="FX704" s="7" t="str">
        <f>+IFERROR(VLOOKUP(FU704,Auxiliar!$A:$C,3,0),"")</f>
        <v/>
      </c>
      <c r="FY704" s="1"/>
      <c r="FZ704" s="12"/>
      <c r="GA704" s="6" t="str">
        <f>+IFERROR(VALUE(RIGHT(Tabla32[[#This Row],[B2B]],6)),"")</f>
        <v/>
      </c>
      <c r="GB704" s="6" t="str">
        <f>+IFERROR(VLOOKUP(FZ704,Auxiliar!$A:$C,2,0),"")</f>
        <v/>
      </c>
      <c r="GC704" s="7" t="str">
        <f>+IFERROR(VLOOKUP(FZ704,Auxiliar!$A:$C,3,0),"")</f>
        <v/>
      </c>
      <c r="GD704" s="1"/>
      <c r="GE704" s="12"/>
      <c r="GF704" s="6" t="str">
        <f>+IFERROR(VALUE(RIGHT(Tabla33[[#This Row],[B2B]],6)),"")</f>
        <v/>
      </c>
      <c r="GG704" s="6" t="str">
        <f>+IFERROR(VLOOKUP(GE704,Auxiliar!$A:$C,2,0),"")</f>
        <v/>
      </c>
      <c r="GH704" s="7" t="str">
        <f>+IFERROR(VLOOKUP(GE704,Auxiliar!$A:$C,3,0),"")</f>
        <v/>
      </c>
    </row>
    <row r="705" spans="1:190" x14ac:dyDescent="0.25">
      <c r="A705" s="1"/>
      <c r="B705" s="1"/>
      <c r="C705" t="str">
        <f>+IFERROR(VLOOKUP(B705,Auxiliar!$A:$C,2,0),"")</f>
        <v/>
      </c>
      <c r="D705" s="5" t="str">
        <f>+IFERROR(VLOOKUP(B705,Auxiliar!$A:$C,3,0),"")</f>
        <v/>
      </c>
      <c r="S705" s="1">
        <v>10020</v>
      </c>
      <c r="T705" s="1" t="s">
        <v>9</v>
      </c>
      <c r="U705" s="6">
        <f>+IFERROR(VALUE(RIGHT(Tabla4[[#This Row],[B2B]],6)),"")</f>
        <v>10020</v>
      </c>
      <c r="V705" s="6" t="str">
        <f>+IFERROR(VLOOKUP(T705,Auxiliar!$A:$C,2,0),"")</f>
        <v>CORE</v>
      </c>
      <c r="W705" s="7" t="str">
        <f>+IFERROR(VLOOKUP(T705,Auxiliar!$A:$C,3,0),"")</f>
        <v>0b 1% | 2b 5% | 4b 6%</v>
      </c>
      <c r="AK705" s="1">
        <v>6408</v>
      </c>
      <c r="AL705" s="1" t="s">
        <v>30</v>
      </c>
      <c r="AM705" s="6">
        <f>+IFERROR(VALUE(RIGHT(Tabla7[[#This Row],[B2B]],6)),"")</f>
        <v>6408</v>
      </c>
      <c r="AN705" s="6" t="str">
        <f>+IFERROR(VLOOKUP(AL705,Auxiliar!$A:$C,2,0),"")</f>
        <v>LATONES</v>
      </c>
      <c r="AO705" s="7" t="str">
        <f>+IFERROR(VLOOKUP(AL705,Auxiliar!$A:$C,3,0),"")</f>
        <v>1b 4% | 5b 7% | 97b 0%</v>
      </c>
      <c r="AW705" s="1"/>
      <c r="AX705" s="1" t="s">
        <v>32</v>
      </c>
      <c r="AY705" s="6" t="str">
        <f>+IFERROR(VALUE(RIGHT(Tabla9[[#This Row],[B2B]],6)),"")</f>
        <v/>
      </c>
      <c r="AZ705" s="6" t="str">
        <f>+IFERROR(VLOOKUP(AX705,Auxiliar!$A:$C,2,0),"")</f>
        <v>LATONES</v>
      </c>
      <c r="BA705" s="7" t="str">
        <f>+IFERROR(VLOOKUP(AX705,Auxiliar!$A:$C,3,0),"")</f>
        <v>2b 3% | 4b 4% | 6b 5% | 10b 8%  | 385b 0%</v>
      </c>
      <c r="BI705" s="1"/>
      <c r="BJ705" s="1"/>
      <c r="BK705" s="6" t="str">
        <f>+IFERROR(VALUE(RIGHT(Tabla11[[#This Row],[B2B]],6)),"")</f>
        <v/>
      </c>
      <c r="BL705" s="6" t="str">
        <f>+IFERROR(VLOOKUP(BJ705,Auxiliar!$A:$C,2,0),"")</f>
        <v/>
      </c>
      <c r="BM705" s="7" t="str">
        <f>+IFERROR(VLOOKUP(BJ705,Auxiliar!$A:$C,3,0),"")</f>
        <v/>
      </c>
      <c r="BO705" s="1">
        <v>3312</v>
      </c>
      <c r="BP705" s="1" t="s">
        <v>39</v>
      </c>
      <c r="BQ705" s="6">
        <f>+IFERROR(VALUE(RIGHT(Tabla12[[#This Row],[B2B]],6)),"")</f>
        <v>3312</v>
      </c>
      <c r="BR705" s="6" t="str">
        <f>+IFERROR(VLOOKUP(BP705,Auxiliar!$A:$C,2,0),"")</f>
        <v>VALUE LITRO</v>
      </c>
      <c r="BS705" s="7" t="str">
        <f>+IFERROR(VLOOKUP(BP705,Auxiliar!$A:$C,3,0),"")</f>
        <v>1b 12%</v>
      </c>
      <c r="CA705" s="1">
        <v>5477</v>
      </c>
      <c r="CB705" s="1" t="s">
        <v>35</v>
      </c>
      <c r="CC705" s="6">
        <f>+IFERROR(VALUE(RIGHT(Tabla14[[#This Row],[B2B]],6)),"")</f>
        <v>5477</v>
      </c>
      <c r="CD705" s="6" t="str">
        <f>+IFERROR(VLOOKUP(CB705,Auxiliar!$A:$C,2,0),"")</f>
        <v>Corona 710cc</v>
      </c>
      <c r="CE705" s="7" t="str">
        <f>+IFERROR(VLOOKUP(CB705,Auxiliar!$A:$C,3,0),"")</f>
        <v>1b 10% | 85b 0%</v>
      </c>
      <c r="CG705" s="1"/>
      <c r="CH705" s="1"/>
      <c r="CI705" s="6" t="str">
        <f>+IFERROR(VALUE(RIGHT(Tabla15[[#This Row],[B2B]],6)),"")</f>
        <v/>
      </c>
      <c r="CJ705" s="6" t="str">
        <f>+IFERROR(VLOOKUP(CH705,Auxiliar!$A:$C,2,0),"")</f>
        <v/>
      </c>
      <c r="CK705" s="7" t="str">
        <f>+IFERROR(VLOOKUP(CH705,Auxiliar!$A:$C,3,0),"")</f>
        <v/>
      </c>
      <c r="CM705" s="1">
        <v>5427</v>
      </c>
      <c r="CN705" s="1" t="s">
        <v>20</v>
      </c>
      <c r="CO705" s="6">
        <v>5427</v>
      </c>
      <c r="CP705" s="6" t="s">
        <v>20</v>
      </c>
      <c r="CQ705" s="7" t="s">
        <v>21</v>
      </c>
      <c r="CS705" s="1"/>
      <c r="CT705" s="1"/>
      <c r="CU705" s="6" t="str">
        <f>+IFERROR(VALUE(RIGHT(Tabla17[[#This Row],[B2B]],6)),"")</f>
        <v/>
      </c>
      <c r="CV705" s="6" t="str">
        <f>+IFERROR(VLOOKUP(CT705,Auxiliar!$A:$C,2,0),"")</f>
        <v/>
      </c>
      <c r="CW705" s="7" t="str">
        <f>+IFERROR(VLOOKUP(CT705,Auxiliar!$A:$C,3,0),"")</f>
        <v/>
      </c>
      <c r="CY705" s="1">
        <v>5427</v>
      </c>
      <c r="CZ705" s="1" t="s">
        <v>16</v>
      </c>
      <c r="DA705" s="6">
        <f>+IFERROR(VALUE(RIGHT(Tabla18[[#This Row],[B2B]],6)),"")</f>
        <v>5427</v>
      </c>
      <c r="DB705" s="6" t="str">
        <f>+IFERROR(VLOOKUP(CZ705,Auxiliar!$A:$C,2,0),"")</f>
        <v>PREMIUM</v>
      </c>
      <c r="DC705" s="7" t="str">
        <f>+IFERROR(VLOOKUP(CZ705,Auxiliar!$A:$C,3,0),"")</f>
        <v>0b 0% | 2b 2% | 5b 3,5% | 10b 5%</v>
      </c>
      <c r="DE705" s="1">
        <v>5427</v>
      </c>
      <c r="DF705" s="1" t="s">
        <v>19</v>
      </c>
      <c r="DG705" s="6">
        <f>+IFERROR(VALUE(RIGHT(Tabla19[[#This Row],[B2B]],6)),"")</f>
        <v>5427</v>
      </c>
      <c r="DH705" s="6" t="str">
        <f>+IFERROR(VLOOKUP(DF705,Auxiliar!$A:$C,2,0),"")</f>
        <v>MICHELOB</v>
      </c>
      <c r="DI705" s="7" t="str">
        <f>+IFERROR(VLOOKUP(DF705,Auxiliar!$A:$C,3,0),"")</f>
        <v>1b 7% | 3b 22% | 8b 27%</v>
      </c>
      <c r="DK705" s="1"/>
      <c r="DL705" s="1"/>
      <c r="DM705" s="6" t="str">
        <f>+IFERROR(VALUE(RIGHT(Tabla20[[#This Row],[B2B]],6)),"")</f>
        <v/>
      </c>
      <c r="DN705" s="6" t="str">
        <f>+IFERROR(VLOOKUP(DL705,Auxiliar!$A:$C,2,0),"")</f>
        <v/>
      </c>
      <c r="DO705" s="7" t="str">
        <f>+IFERROR(VLOOKUP(DL705,Auxiliar!$A:$C,3,0),"")</f>
        <v/>
      </c>
      <c r="DQ705" s="1">
        <v>5420</v>
      </c>
      <c r="DR705" s="12" t="s">
        <v>24</v>
      </c>
      <c r="DS705" s="6">
        <f>+IFERROR(VALUE(RIGHT(Tabla21[[#This Row],[B2B]],6)),"")</f>
        <v>5420</v>
      </c>
      <c r="DT705" s="6" t="str">
        <f>+IFERROR(VLOOKUP(DR705,Auxiliar!$A:$C,2,0),"")</f>
        <v>CORONA PORRON</v>
      </c>
      <c r="DU705" s="7" t="str">
        <f>+IFERROR(VLOOKUP(DR705,Auxiliar!$A:$C,3,0),"")</f>
        <v>1b 5% | 20b 0%</v>
      </c>
      <c r="DW705" s="1">
        <v>3322</v>
      </c>
      <c r="DX705" s="12" t="s">
        <v>43</v>
      </c>
      <c r="DY705" s="6">
        <f>+IFERROR(VALUE(RIGHT(Tabla22[[#This Row],[B2B]],6)),"")</f>
        <v>3322</v>
      </c>
      <c r="DZ705" s="6" t="str">
        <f>+IFERROR(VLOOKUP(DX705,Auxiliar!$A:$C,2,0),"")</f>
        <v xml:space="preserve">VALUE LATA </v>
      </c>
      <c r="EA705" s="7" t="str">
        <f>+IFERROR(VLOOKUP(DX705,Auxiliar!$A:$C,3,0),"")</f>
        <v>1b 15% | 100b 18%</v>
      </c>
      <c r="EC705" s="1">
        <v>13032</v>
      </c>
      <c r="ED705" s="12" t="s">
        <v>47</v>
      </c>
      <c r="EE705" s="6">
        <f>+IFERROR(VALUE(RIGHT(Tabla23[[#This Row],[B2B]],6)),"")</f>
        <v>13032</v>
      </c>
      <c r="EF705" s="6" t="str">
        <f>+IFERROR(VLOOKUP(ED705,Auxiliar!$A:$C,2,0),"")</f>
        <v>VALUE LATON</v>
      </c>
      <c r="EG705" s="7" t="str">
        <f>+IFERROR(VLOOKUP(ED705,Auxiliar!$A:$C,3,0),"")</f>
        <v>1b 10% | 5b 15% | 192b 0%</v>
      </c>
      <c r="EI705" s="1"/>
      <c r="EJ705" s="12"/>
      <c r="EK705" s="6" t="str">
        <f>+IFERROR(VALUE(RIGHT(Tabla24[[#This Row],[B2B]],6)),"")</f>
        <v/>
      </c>
      <c r="EL705" s="6" t="str">
        <f>+IFERROR(VLOOKUP(EJ705,Auxiliar!$A:$C,2,0),"")</f>
        <v/>
      </c>
      <c r="EM705" s="7" t="str">
        <f>+IFERROR(VLOOKUP(EJ705,Auxiliar!$A:$C,3,0),"")</f>
        <v/>
      </c>
      <c r="EO705" s="1"/>
      <c r="EP705" s="12"/>
      <c r="EQ705" s="6" t="str">
        <f>+IFERROR(VALUE(RIGHT(Tabla25[[#This Row],[B2B]],6)),"")</f>
        <v/>
      </c>
      <c r="ER705" s="6" t="str">
        <f>+IFERROR(VLOOKUP(EP705,Auxiliar!$A:$C,2,0),"")</f>
        <v/>
      </c>
      <c r="ES705" s="7" t="str">
        <f>+IFERROR(VLOOKUP(EP705,Auxiliar!$A:$C,3,0),"")</f>
        <v/>
      </c>
      <c r="EU705" s="1"/>
      <c r="EV705" s="12"/>
      <c r="EW705" s="6" t="str">
        <f>+IFERROR(VALUE(RIGHT(Tabla26[[#This Row],[B2B]],6)),"")</f>
        <v/>
      </c>
      <c r="EX705" s="6" t="str">
        <f>+IFERROR(VLOOKUP(EV705,Auxiliar!$A:$C,2,0),"")</f>
        <v/>
      </c>
      <c r="EY705" s="7" t="str">
        <f>+IFERROR(VLOOKUP(EV705,Auxiliar!$A:$C,3,0),"")</f>
        <v/>
      </c>
      <c r="EZ705" s="1"/>
      <c r="FA705" s="12"/>
      <c r="FB705" s="6" t="str">
        <f>+IFERROR(VALUE(RIGHT(Tabla27[[#This Row],[B2B]],6)),"")</f>
        <v/>
      </c>
      <c r="FC705" s="6" t="str">
        <f>+IFERROR(VLOOKUP(FA705,Auxiliar!$A:$C,2,0),"")</f>
        <v/>
      </c>
      <c r="FD705" s="7" t="str">
        <f>+IFERROR(VLOOKUP(FA705,Auxiliar!$A:$C,3,0),"")</f>
        <v/>
      </c>
      <c r="FE705" s="1"/>
      <c r="FF705" s="12"/>
      <c r="FG705" s="6" t="str">
        <f>+IFERROR(VALUE(RIGHT(Tabla28[[#This Row],[B2B]],6)),"")</f>
        <v/>
      </c>
      <c r="FH705" s="6" t="str">
        <f>+IFERROR(VLOOKUP(FF705,Auxiliar!$A:$C,2,0),"")</f>
        <v/>
      </c>
      <c r="FI705" s="7" t="str">
        <f>+IFERROR(VLOOKUP(FF705,Auxiliar!$A:$C,3,0),"")</f>
        <v/>
      </c>
      <c r="FJ705" s="1"/>
      <c r="FK705" s="12"/>
      <c r="FL705" s="6" t="str">
        <f>+IFERROR(VALUE(RIGHT(Tabla29[[#This Row],[B2B]],6)),"")</f>
        <v/>
      </c>
      <c r="FM705" s="6" t="str">
        <f>+IFERROR(VLOOKUP(FK705,Auxiliar!$A:$C,2,0),"")</f>
        <v/>
      </c>
      <c r="FN705" s="7" t="str">
        <f>+IFERROR(VLOOKUP(FK705,Auxiliar!$A:$C,3,0),"")</f>
        <v/>
      </c>
      <c r="FO705" s="1"/>
      <c r="FP705" s="12"/>
      <c r="FQ705" s="6" t="str">
        <f>+IFERROR(VALUE(RIGHT(Tabla30[[#This Row],[B2B]],6)),"")</f>
        <v/>
      </c>
      <c r="FR705" s="6" t="str">
        <f>+IFERROR(VLOOKUP(FP705,Auxiliar!$A:$C,2,0),"")</f>
        <v/>
      </c>
      <c r="FS705" s="7"/>
      <c r="FT705" s="1"/>
      <c r="FU705" s="12"/>
      <c r="FV705" s="6" t="str">
        <f>+IFERROR(VALUE(RIGHT(Tabla31[[#This Row],[B2B]],6)),"")</f>
        <v/>
      </c>
      <c r="FW705" s="6" t="str">
        <f>+IFERROR(VLOOKUP(FU705,Auxiliar!$A:$C,2,0),"")</f>
        <v/>
      </c>
      <c r="FX705" s="7" t="str">
        <f>+IFERROR(VLOOKUP(FU705,Auxiliar!$A:$C,3,0),"")</f>
        <v/>
      </c>
      <c r="FY705" s="1"/>
      <c r="FZ705" s="12"/>
      <c r="GA705" s="6" t="str">
        <f>+IFERROR(VALUE(RIGHT(Tabla32[[#This Row],[B2B]],6)),"")</f>
        <v/>
      </c>
      <c r="GB705" s="6" t="str">
        <f>+IFERROR(VLOOKUP(FZ705,Auxiliar!$A:$C,2,0),"")</f>
        <v/>
      </c>
      <c r="GC705" s="7" t="str">
        <f>+IFERROR(VLOOKUP(FZ705,Auxiliar!$A:$C,3,0),"")</f>
        <v/>
      </c>
      <c r="GD705" s="1"/>
      <c r="GE705" s="12"/>
      <c r="GF705" s="6" t="str">
        <f>+IFERROR(VALUE(RIGHT(Tabla33[[#This Row],[B2B]],6)),"")</f>
        <v/>
      </c>
      <c r="GG705" s="6" t="str">
        <f>+IFERROR(VLOOKUP(GE705,Auxiliar!$A:$C,2,0),"")</f>
        <v/>
      </c>
      <c r="GH705" s="7" t="str">
        <f>+IFERROR(VLOOKUP(GE705,Auxiliar!$A:$C,3,0),"")</f>
        <v/>
      </c>
    </row>
    <row r="706" spans="1:190" x14ac:dyDescent="0.25">
      <c r="A706" s="1"/>
      <c r="B706" s="1"/>
      <c r="C706" t="str">
        <f>+IFERROR(VLOOKUP(B706,Auxiliar!$A:$C,2,0),"")</f>
        <v/>
      </c>
      <c r="D706" s="5" t="str">
        <f>+IFERROR(VLOOKUP(B706,Auxiliar!$A:$C,3,0),"")</f>
        <v/>
      </c>
      <c r="S706" s="1">
        <v>10054</v>
      </c>
      <c r="T706" s="1" t="s">
        <v>9</v>
      </c>
      <c r="U706" s="6">
        <f>+IFERROR(VALUE(RIGHT(Tabla4[[#This Row],[B2B]],6)),"")</f>
        <v>10054</v>
      </c>
      <c r="V706" s="6" t="str">
        <f>+IFERROR(VLOOKUP(T706,Auxiliar!$A:$C,2,0),"")</f>
        <v>CORE</v>
      </c>
      <c r="W706" s="7" t="str">
        <f>+IFERROR(VLOOKUP(T706,Auxiliar!$A:$C,3,0),"")</f>
        <v>0b 1% | 2b 5% | 4b 6%</v>
      </c>
      <c r="AK706" s="1">
        <v>6416</v>
      </c>
      <c r="AL706" s="1" t="s">
        <v>30</v>
      </c>
      <c r="AM706" s="6">
        <f>+IFERROR(VALUE(RIGHT(Tabla7[[#This Row],[B2B]],6)),"")</f>
        <v>6416</v>
      </c>
      <c r="AN706" s="6" t="str">
        <f>+IFERROR(VLOOKUP(AL706,Auxiliar!$A:$C,2,0),"")</f>
        <v>LATONES</v>
      </c>
      <c r="AO706" s="7" t="str">
        <f>+IFERROR(VLOOKUP(AL706,Auxiliar!$A:$C,3,0),"")</f>
        <v>1b 4% | 5b 7% | 97b 0%</v>
      </c>
      <c r="AW706" s="1"/>
      <c r="AX706" s="1" t="s">
        <v>32</v>
      </c>
      <c r="AY706" s="6" t="str">
        <f>+IFERROR(VALUE(RIGHT(Tabla9[[#This Row],[B2B]],6)),"")</f>
        <v/>
      </c>
      <c r="AZ706" s="6" t="str">
        <f>+IFERROR(VLOOKUP(AX706,Auxiliar!$A:$C,2,0),"")</f>
        <v>LATONES</v>
      </c>
      <c r="BA706" s="7" t="str">
        <f>+IFERROR(VLOOKUP(AX706,Auxiliar!$A:$C,3,0),"")</f>
        <v>2b 3% | 4b 4% | 6b 5% | 10b 8%  | 385b 0%</v>
      </c>
      <c r="BI706" s="1"/>
      <c r="BJ706" s="1"/>
      <c r="BK706" s="6" t="str">
        <f>+IFERROR(VALUE(RIGHT(Tabla11[[#This Row],[B2B]],6)),"")</f>
        <v/>
      </c>
      <c r="BL706" s="6" t="str">
        <f>+IFERROR(VLOOKUP(BJ706,Auxiliar!$A:$C,2,0),"")</f>
        <v/>
      </c>
      <c r="BM706" s="7" t="str">
        <f>+IFERROR(VLOOKUP(BJ706,Auxiliar!$A:$C,3,0),"")</f>
        <v/>
      </c>
      <c r="BO706" s="1">
        <v>13034</v>
      </c>
      <c r="BP706" s="1" t="s">
        <v>39</v>
      </c>
      <c r="BQ706" s="6">
        <f>+IFERROR(VALUE(RIGHT(Tabla12[[#This Row],[B2B]],6)),"")</f>
        <v>13034</v>
      </c>
      <c r="BR706" s="6" t="str">
        <f>+IFERROR(VLOOKUP(BP706,Auxiliar!$A:$C,2,0),"")</f>
        <v>VALUE LITRO</v>
      </c>
      <c r="BS706" s="7" t="str">
        <f>+IFERROR(VLOOKUP(BP706,Auxiliar!$A:$C,3,0),"")</f>
        <v>1b 12%</v>
      </c>
      <c r="CA706" s="1">
        <v>5479</v>
      </c>
      <c r="CB706" s="1" t="s">
        <v>35</v>
      </c>
      <c r="CC706" s="6">
        <f>+IFERROR(VALUE(RIGHT(Tabla14[[#This Row],[B2B]],6)),"")</f>
        <v>5479</v>
      </c>
      <c r="CD706" s="6" t="str">
        <f>+IFERROR(VLOOKUP(CB706,Auxiliar!$A:$C,2,0),"")</f>
        <v>Corona 710cc</v>
      </c>
      <c r="CE706" s="7" t="str">
        <f>+IFERROR(VLOOKUP(CB706,Auxiliar!$A:$C,3,0),"")</f>
        <v>1b 10% | 85b 0%</v>
      </c>
      <c r="CG706" s="1"/>
      <c r="CH706" s="1"/>
      <c r="CI706" s="6" t="str">
        <f>+IFERROR(VALUE(RIGHT(Tabla15[[#This Row],[B2B]],6)),"")</f>
        <v/>
      </c>
      <c r="CJ706" s="6" t="str">
        <f>+IFERROR(VLOOKUP(CH706,Auxiliar!$A:$C,2,0),"")</f>
        <v/>
      </c>
      <c r="CK706" s="7" t="str">
        <f>+IFERROR(VLOOKUP(CH706,Auxiliar!$A:$C,3,0),"")</f>
        <v/>
      </c>
      <c r="CM706" s="1">
        <v>5428</v>
      </c>
      <c r="CN706" s="1" t="s">
        <v>20</v>
      </c>
      <c r="CO706" s="6">
        <v>5428</v>
      </c>
      <c r="CP706" s="6" t="s">
        <v>20</v>
      </c>
      <c r="CQ706" s="7" t="s">
        <v>21</v>
      </c>
      <c r="CS706" s="1"/>
      <c r="CT706" s="1"/>
      <c r="CU706" s="6" t="str">
        <f>+IFERROR(VALUE(RIGHT(Tabla17[[#This Row],[B2B]],6)),"")</f>
        <v/>
      </c>
      <c r="CV706" s="6" t="str">
        <f>+IFERROR(VLOOKUP(CT706,Auxiliar!$A:$C,2,0),"")</f>
        <v/>
      </c>
      <c r="CW706" s="7" t="str">
        <f>+IFERROR(VLOOKUP(CT706,Auxiliar!$A:$C,3,0),"")</f>
        <v/>
      </c>
      <c r="CY706" s="1">
        <v>5428</v>
      </c>
      <c r="CZ706" s="1" t="s">
        <v>16</v>
      </c>
      <c r="DA706" s="6">
        <f>+IFERROR(VALUE(RIGHT(Tabla18[[#This Row],[B2B]],6)),"")</f>
        <v>5428</v>
      </c>
      <c r="DB706" s="6" t="str">
        <f>+IFERROR(VLOOKUP(CZ706,Auxiliar!$A:$C,2,0),"")</f>
        <v>PREMIUM</v>
      </c>
      <c r="DC706" s="7" t="str">
        <f>+IFERROR(VLOOKUP(CZ706,Auxiliar!$A:$C,3,0),"")</f>
        <v>0b 0% | 2b 2% | 5b 3,5% | 10b 5%</v>
      </c>
      <c r="DE706" s="1">
        <v>5428</v>
      </c>
      <c r="DF706" s="1" t="s">
        <v>19</v>
      </c>
      <c r="DG706" s="6">
        <f>+IFERROR(VALUE(RIGHT(Tabla19[[#This Row],[B2B]],6)),"")</f>
        <v>5428</v>
      </c>
      <c r="DH706" s="6" t="str">
        <f>+IFERROR(VLOOKUP(DF706,Auxiliar!$A:$C,2,0),"")</f>
        <v>MICHELOB</v>
      </c>
      <c r="DI706" s="7" t="str">
        <f>+IFERROR(VLOOKUP(DF706,Auxiliar!$A:$C,3,0),"")</f>
        <v>1b 7% | 3b 22% | 8b 27%</v>
      </c>
      <c r="DK706" s="1"/>
      <c r="DL706" s="1"/>
      <c r="DM706" s="6" t="str">
        <f>+IFERROR(VALUE(RIGHT(Tabla20[[#This Row],[B2B]],6)),"")</f>
        <v/>
      </c>
      <c r="DN706" s="6" t="str">
        <f>+IFERROR(VLOOKUP(DL706,Auxiliar!$A:$C,2,0),"")</f>
        <v/>
      </c>
      <c r="DO706" s="7" t="str">
        <f>+IFERROR(VLOOKUP(DL706,Auxiliar!$A:$C,3,0),"")</f>
        <v/>
      </c>
      <c r="DQ706" s="1">
        <v>5427</v>
      </c>
      <c r="DR706" s="12" t="s">
        <v>24</v>
      </c>
      <c r="DS706" s="6">
        <f>+IFERROR(VALUE(RIGHT(Tabla21[[#This Row],[B2B]],6)),"")</f>
        <v>5427</v>
      </c>
      <c r="DT706" s="6" t="str">
        <f>+IFERROR(VLOOKUP(DR706,Auxiliar!$A:$C,2,0),"")</f>
        <v>CORONA PORRON</v>
      </c>
      <c r="DU706" s="7" t="str">
        <f>+IFERROR(VLOOKUP(DR706,Auxiliar!$A:$C,3,0),"")</f>
        <v>1b 5% | 20b 0%</v>
      </c>
      <c r="DW706" s="1">
        <v>13036</v>
      </c>
      <c r="DX706" s="12" t="s">
        <v>43</v>
      </c>
      <c r="DY706" s="6">
        <f>+IFERROR(VALUE(RIGHT(Tabla22[[#This Row],[B2B]],6)),"")</f>
        <v>13036</v>
      </c>
      <c r="DZ706" s="6" t="str">
        <f>+IFERROR(VLOOKUP(DX706,Auxiliar!$A:$C,2,0),"")</f>
        <v xml:space="preserve">VALUE LATA </v>
      </c>
      <c r="EA706" s="7" t="str">
        <f>+IFERROR(VLOOKUP(DX706,Auxiliar!$A:$C,3,0),"")</f>
        <v>1b 15% | 100b 18%</v>
      </c>
      <c r="EC706" s="1">
        <v>3312</v>
      </c>
      <c r="ED706" s="12" t="s">
        <v>47</v>
      </c>
      <c r="EE706" s="6">
        <f>+IFERROR(VALUE(RIGHT(Tabla23[[#This Row],[B2B]],6)),"")</f>
        <v>3312</v>
      </c>
      <c r="EF706" s="6" t="str">
        <f>+IFERROR(VLOOKUP(ED706,Auxiliar!$A:$C,2,0),"")</f>
        <v>VALUE LATON</v>
      </c>
      <c r="EG706" s="7" t="str">
        <f>+IFERROR(VLOOKUP(ED706,Auxiliar!$A:$C,3,0),"")</f>
        <v>1b 10% | 5b 15% | 192b 0%</v>
      </c>
      <c r="EI706" s="1"/>
      <c r="EJ706" s="12"/>
      <c r="EK706" s="6" t="str">
        <f>+IFERROR(VALUE(RIGHT(Tabla24[[#This Row],[B2B]],6)),"")</f>
        <v/>
      </c>
      <c r="EL706" s="6" t="str">
        <f>+IFERROR(VLOOKUP(EJ706,Auxiliar!$A:$C,2,0),"")</f>
        <v/>
      </c>
      <c r="EM706" s="7" t="str">
        <f>+IFERROR(VLOOKUP(EJ706,Auxiliar!$A:$C,3,0),"")</f>
        <v/>
      </c>
      <c r="EO706" s="1"/>
      <c r="EP706" s="12"/>
      <c r="EQ706" s="6" t="str">
        <f>+IFERROR(VALUE(RIGHT(Tabla25[[#This Row],[B2B]],6)),"")</f>
        <v/>
      </c>
      <c r="ER706" s="6" t="str">
        <f>+IFERROR(VLOOKUP(EP706,Auxiliar!$A:$C,2,0),"")</f>
        <v/>
      </c>
      <c r="ES706" s="7" t="str">
        <f>+IFERROR(VLOOKUP(EP706,Auxiliar!$A:$C,3,0),"")</f>
        <v/>
      </c>
      <c r="EU706" s="1"/>
      <c r="EV706" s="12"/>
      <c r="EW706" s="6" t="str">
        <f>+IFERROR(VALUE(RIGHT(Tabla26[[#This Row],[B2B]],6)),"")</f>
        <v/>
      </c>
      <c r="EX706" s="6" t="str">
        <f>+IFERROR(VLOOKUP(EV706,Auxiliar!$A:$C,2,0),"")</f>
        <v/>
      </c>
      <c r="EY706" s="7" t="str">
        <f>+IFERROR(VLOOKUP(EV706,Auxiliar!$A:$C,3,0),"")</f>
        <v/>
      </c>
      <c r="EZ706" s="1"/>
      <c r="FA706" s="12"/>
      <c r="FB706" s="6" t="str">
        <f>+IFERROR(VALUE(RIGHT(Tabla27[[#This Row],[B2B]],6)),"")</f>
        <v/>
      </c>
      <c r="FC706" s="6" t="str">
        <f>+IFERROR(VLOOKUP(FA706,Auxiliar!$A:$C,2,0),"")</f>
        <v/>
      </c>
      <c r="FD706" s="7" t="str">
        <f>+IFERROR(VLOOKUP(FA706,Auxiliar!$A:$C,3,0),"")</f>
        <v/>
      </c>
      <c r="FE706" s="1"/>
      <c r="FF706" s="12"/>
      <c r="FG706" s="6" t="str">
        <f>+IFERROR(VALUE(RIGHT(Tabla28[[#This Row],[B2B]],6)),"")</f>
        <v/>
      </c>
      <c r="FH706" s="6" t="str">
        <f>+IFERROR(VLOOKUP(FF706,Auxiliar!$A:$C,2,0),"")</f>
        <v/>
      </c>
      <c r="FI706" s="7" t="str">
        <f>+IFERROR(VLOOKUP(FF706,Auxiliar!$A:$C,3,0),"")</f>
        <v/>
      </c>
      <c r="FJ706" s="1"/>
      <c r="FK706" s="12"/>
      <c r="FL706" s="6" t="str">
        <f>+IFERROR(VALUE(RIGHT(Tabla29[[#This Row],[B2B]],6)),"")</f>
        <v/>
      </c>
      <c r="FM706" s="6" t="str">
        <f>+IFERROR(VLOOKUP(FK706,Auxiliar!$A:$C,2,0),"")</f>
        <v/>
      </c>
      <c r="FN706" s="7" t="str">
        <f>+IFERROR(VLOOKUP(FK706,Auxiliar!$A:$C,3,0),"")</f>
        <v/>
      </c>
      <c r="FO706" s="1"/>
      <c r="FP706" s="12"/>
      <c r="FQ706" s="6" t="str">
        <f>+IFERROR(VALUE(RIGHT(Tabla30[[#This Row],[B2B]],6)),"")</f>
        <v/>
      </c>
      <c r="FR706" s="6" t="str">
        <f>+IFERROR(VLOOKUP(FP706,Auxiliar!$A:$C,2,0),"")</f>
        <v/>
      </c>
      <c r="FS706" s="7"/>
      <c r="FT706" s="1"/>
      <c r="FU706" s="12"/>
      <c r="FV706" s="6" t="str">
        <f>+IFERROR(VALUE(RIGHT(Tabla31[[#This Row],[B2B]],6)),"")</f>
        <v/>
      </c>
      <c r="FW706" s="6" t="str">
        <f>+IFERROR(VLOOKUP(FU706,Auxiliar!$A:$C,2,0),"")</f>
        <v/>
      </c>
      <c r="FX706" s="7" t="str">
        <f>+IFERROR(VLOOKUP(FU706,Auxiliar!$A:$C,3,0),"")</f>
        <v/>
      </c>
      <c r="FY706" s="1"/>
      <c r="FZ706" s="12"/>
      <c r="GA706" s="6" t="str">
        <f>+IFERROR(VALUE(RIGHT(Tabla32[[#This Row],[B2B]],6)),"")</f>
        <v/>
      </c>
      <c r="GB706" s="6" t="str">
        <f>+IFERROR(VLOOKUP(FZ706,Auxiliar!$A:$C,2,0),"")</f>
        <v/>
      </c>
      <c r="GC706" s="7" t="str">
        <f>+IFERROR(VLOOKUP(FZ706,Auxiliar!$A:$C,3,0),"")</f>
        <v/>
      </c>
      <c r="GD706" s="1"/>
      <c r="GE706" s="12"/>
      <c r="GF706" s="6" t="str">
        <f>+IFERROR(VALUE(RIGHT(Tabla33[[#This Row],[B2B]],6)),"")</f>
        <v/>
      </c>
      <c r="GG706" s="6" t="str">
        <f>+IFERROR(VLOOKUP(GE706,Auxiliar!$A:$C,2,0),"")</f>
        <v/>
      </c>
      <c r="GH706" s="7" t="str">
        <f>+IFERROR(VLOOKUP(GE706,Auxiliar!$A:$C,3,0),"")</f>
        <v/>
      </c>
    </row>
    <row r="707" spans="1:190" x14ac:dyDescent="0.25">
      <c r="A707" s="1"/>
      <c r="B707" s="1"/>
      <c r="C707" t="str">
        <f>+IFERROR(VLOOKUP(B707,Auxiliar!$A:$C,2,0),"")</f>
        <v/>
      </c>
      <c r="D707" s="5" t="str">
        <f>+IFERROR(VLOOKUP(B707,Auxiliar!$A:$C,3,0),"")</f>
        <v/>
      </c>
      <c r="S707" s="1">
        <v>10061</v>
      </c>
      <c r="T707" s="1" t="s">
        <v>9</v>
      </c>
      <c r="U707" s="6">
        <f>+IFERROR(VALUE(RIGHT(Tabla4[[#This Row],[B2B]],6)),"")</f>
        <v>10061</v>
      </c>
      <c r="V707" s="6" t="str">
        <f>+IFERROR(VLOOKUP(T707,Auxiliar!$A:$C,2,0),"")</f>
        <v>CORE</v>
      </c>
      <c r="W707" s="7" t="str">
        <f>+IFERROR(VLOOKUP(T707,Auxiliar!$A:$C,3,0),"")</f>
        <v>0b 1% | 2b 5% | 4b 6%</v>
      </c>
      <c r="AK707" s="1">
        <v>6417</v>
      </c>
      <c r="AL707" s="1" t="s">
        <v>30</v>
      </c>
      <c r="AM707" s="6">
        <f>+IFERROR(VALUE(RIGHT(Tabla7[[#This Row],[B2B]],6)),"")</f>
        <v>6417</v>
      </c>
      <c r="AN707" s="6" t="str">
        <f>+IFERROR(VLOOKUP(AL707,Auxiliar!$A:$C,2,0),"")</f>
        <v>LATONES</v>
      </c>
      <c r="AO707" s="7" t="str">
        <f>+IFERROR(VLOOKUP(AL707,Auxiliar!$A:$C,3,0),"")</f>
        <v>1b 4% | 5b 7% | 97b 0%</v>
      </c>
      <c r="AW707" s="1"/>
      <c r="AX707" s="1" t="s">
        <v>32</v>
      </c>
      <c r="AY707" s="6" t="str">
        <f>+IFERROR(VALUE(RIGHT(Tabla9[[#This Row],[B2B]],6)),"")</f>
        <v/>
      </c>
      <c r="AZ707" s="6" t="str">
        <f>+IFERROR(VLOOKUP(AX707,Auxiliar!$A:$C,2,0),"")</f>
        <v>LATONES</v>
      </c>
      <c r="BA707" s="7" t="str">
        <f>+IFERROR(VLOOKUP(AX707,Auxiliar!$A:$C,3,0),"")</f>
        <v>2b 3% | 4b 4% | 6b 5% | 10b 8%  | 385b 0%</v>
      </c>
      <c r="BI707" s="1"/>
      <c r="BJ707" s="1"/>
      <c r="BK707" s="6" t="str">
        <f>+IFERROR(VALUE(RIGHT(Tabla11[[#This Row],[B2B]],6)),"")</f>
        <v/>
      </c>
      <c r="BL707" s="6" t="str">
        <f>+IFERROR(VLOOKUP(BJ707,Auxiliar!$A:$C,2,0),"")</f>
        <v/>
      </c>
      <c r="BM707" s="7" t="str">
        <f>+IFERROR(VLOOKUP(BJ707,Auxiliar!$A:$C,3,0),"")</f>
        <v/>
      </c>
      <c r="BO707" s="1">
        <v>3314</v>
      </c>
      <c r="BP707" s="1" t="s">
        <v>39</v>
      </c>
      <c r="BQ707" s="6">
        <f>+IFERROR(VALUE(RIGHT(Tabla12[[#This Row],[B2B]],6)),"")</f>
        <v>3314</v>
      </c>
      <c r="BR707" s="6" t="str">
        <f>+IFERROR(VLOOKUP(BP707,Auxiliar!$A:$C,2,0),"")</f>
        <v>VALUE LITRO</v>
      </c>
      <c r="BS707" s="7" t="str">
        <f>+IFERROR(VLOOKUP(BP707,Auxiliar!$A:$C,3,0),"")</f>
        <v>1b 12%</v>
      </c>
      <c r="CA707" s="1">
        <v>5480</v>
      </c>
      <c r="CB707" s="1" t="s">
        <v>35</v>
      </c>
      <c r="CC707" s="6">
        <f>+IFERROR(VALUE(RIGHT(Tabla14[[#This Row],[B2B]],6)),"")</f>
        <v>5480</v>
      </c>
      <c r="CD707" s="6" t="str">
        <f>+IFERROR(VLOOKUP(CB707,Auxiliar!$A:$C,2,0),"")</f>
        <v>Corona 710cc</v>
      </c>
      <c r="CE707" s="7" t="str">
        <f>+IFERROR(VLOOKUP(CB707,Auxiliar!$A:$C,3,0),"")</f>
        <v>1b 10% | 85b 0%</v>
      </c>
      <c r="CG707" s="1"/>
      <c r="CH707" s="1"/>
      <c r="CI707" s="6" t="str">
        <f>+IFERROR(VALUE(RIGHT(Tabla15[[#This Row],[B2B]],6)),"")</f>
        <v/>
      </c>
      <c r="CJ707" s="6" t="str">
        <f>+IFERROR(VLOOKUP(CH707,Auxiliar!$A:$C,2,0),"")</f>
        <v/>
      </c>
      <c r="CK707" s="7" t="str">
        <f>+IFERROR(VLOOKUP(CH707,Auxiliar!$A:$C,3,0),"")</f>
        <v/>
      </c>
      <c r="CM707" s="1">
        <v>5430</v>
      </c>
      <c r="CN707" s="1" t="s">
        <v>20</v>
      </c>
      <c r="CO707" s="6">
        <v>5430</v>
      </c>
      <c r="CP707" s="6" t="s">
        <v>20</v>
      </c>
      <c r="CQ707" s="7" t="s">
        <v>21</v>
      </c>
      <c r="CS707" s="1"/>
      <c r="CT707" s="1"/>
      <c r="CU707" s="6" t="str">
        <f>+IFERROR(VALUE(RIGHT(Tabla17[[#This Row],[B2B]],6)),"")</f>
        <v/>
      </c>
      <c r="CV707" s="6" t="str">
        <f>+IFERROR(VLOOKUP(CT707,Auxiliar!$A:$C,2,0),"")</f>
        <v/>
      </c>
      <c r="CW707" s="7" t="str">
        <f>+IFERROR(VLOOKUP(CT707,Auxiliar!$A:$C,3,0),"")</f>
        <v/>
      </c>
      <c r="CY707" s="1">
        <v>5430</v>
      </c>
      <c r="CZ707" s="1" t="s">
        <v>16</v>
      </c>
      <c r="DA707" s="6">
        <f>+IFERROR(VALUE(RIGHT(Tabla18[[#This Row],[B2B]],6)),"")</f>
        <v>5430</v>
      </c>
      <c r="DB707" s="6" t="str">
        <f>+IFERROR(VLOOKUP(CZ707,Auxiliar!$A:$C,2,0),"")</f>
        <v>PREMIUM</v>
      </c>
      <c r="DC707" s="7" t="str">
        <f>+IFERROR(VLOOKUP(CZ707,Auxiliar!$A:$C,3,0),"")</f>
        <v>0b 0% | 2b 2% | 5b 3,5% | 10b 5%</v>
      </c>
      <c r="DE707" s="1">
        <v>5430</v>
      </c>
      <c r="DF707" s="1" t="s">
        <v>19</v>
      </c>
      <c r="DG707" s="6">
        <f>+IFERROR(VALUE(RIGHT(Tabla19[[#This Row],[B2B]],6)),"")</f>
        <v>5430</v>
      </c>
      <c r="DH707" s="6" t="str">
        <f>+IFERROR(VLOOKUP(DF707,Auxiliar!$A:$C,2,0),"")</f>
        <v>MICHELOB</v>
      </c>
      <c r="DI707" s="7" t="str">
        <f>+IFERROR(VLOOKUP(DF707,Auxiliar!$A:$C,3,0),"")</f>
        <v>1b 7% | 3b 22% | 8b 27%</v>
      </c>
      <c r="DK707" s="1"/>
      <c r="DL707" s="1"/>
      <c r="DM707" s="6" t="str">
        <f>+IFERROR(VALUE(RIGHT(Tabla20[[#This Row],[B2B]],6)),"")</f>
        <v/>
      </c>
      <c r="DN707" s="6" t="str">
        <f>+IFERROR(VLOOKUP(DL707,Auxiliar!$A:$C,2,0),"")</f>
        <v/>
      </c>
      <c r="DO707" s="7" t="str">
        <f>+IFERROR(VLOOKUP(DL707,Auxiliar!$A:$C,3,0),"")</f>
        <v/>
      </c>
      <c r="DQ707" s="1">
        <v>5428</v>
      </c>
      <c r="DR707" s="12" t="s">
        <v>24</v>
      </c>
      <c r="DS707" s="6">
        <f>+IFERROR(VALUE(RIGHT(Tabla21[[#This Row],[B2B]],6)),"")</f>
        <v>5428</v>
      </c>
      <c r="DT707" s="6" t="str">
        <f>+IFERROR(VLOOKUP(DR707,Auxiliar!$A:$C,2,0),"")</f>
        <v>CORONA PORRON</v>
      </c>
      <c r="DU707" s="7" t="str">
        <f>+IFERROR(VLOOKUP(DR707,Auxiliar!$A:$C,3,0),"")</f>
        <v>1b 5% | 20b 0%</v>
      </c>
      <c r="DW707" s="1">
        <v>13043</v>
      </c>
      <c r="DX707" s="12" t="s">
        <v>43</v>
      </c>
      <c r="DY707" s="6">
        <f>+IFERROR(VALUE(RIGHT(Tabla22[[#This Row],[B2B]],6)),"")</f>
        <v>13043</v>
      </c>
      <c r="DZ707" s="6" t="str">
        <f>+IFERROR(VLOOKUP(DX707,Auxiliar!$A:$C,2,0),"")</f>
        <v xml:space="preserve">VALUE LATA </v>
      </c>
      <c r="EA707" s="7" t="str">
        <f>+IFERROR(VLOOKUP(DX707,Auxiliar!$A:$C,3,0),"")</f>
        <v>1b 15% | 100b 18%</v>
      </c>
      <c r="EC707" s="1">
        <v>13034</v>
      </c>
      <c r="ED707" s="12" t="s">
        <v>47</v>
      </c>
      <c r="EE707" s="6">
        <f>+IFERROR(VALUE(RIGHT(Tabla23[[#This Row],[B2B]],6)),"")</f>
        <v>13034</v>
      </c>
      <c r="EF707" s="6" t="str">
        <f>+IFERROR(VLOOKUP(ED707,Auxiliar!$A:$C,2,0),"")</f>
        <v>VALUE LATON</v>
      </c>
      <c r="EG707" s="7" t="str">
        <f>+IFERROR(VLOOKUP(ED707,Auxiliar!$A:$C,3,0),"")</f>
        <v>1b 10% | 5b 15% | 192b 0%</v>
      </c>
      <c r="EI707" s="1"/>
      <c r="EJ707" s="12"/>
      <c r="EK707" s="6" t="str">
        <f>+IFERROR(VALUE(RIGHT(Tabla24[[#This Row],[B2B]],6)),"")</f>
        <v/>
      </c>
      <c r="EL707" s="6" t="str">
        <f>+IFERROR(VLOOKUP(EJ707,Auxiliar!$A:$C,2,0),"")</f>
        <v/>
      </c>
      <c r="EM707" s="7" t="str">
        <f>+IFERROR(VLOOKUP(EJ707,Auxiliar!$A:$C,3,0),"")</f>
        <v/>
      </c>
      <c r="EO707" s="1"/>
      <c r="EP707" s="12"/>
      <c r="EQ707" s="6" t="str">
        <f>+IFERROR(VALUE(RIGHT(Tabla25[[#This Row],[B2B]],6)),"")</f>
        <v/>
      </c>
      <c r="ER707" s="6" t="str">
        <f>+IFERROR(VLOOKUP(EP707,Auxiliar!$A:$C,2,0),"")</f>
        <v/>
      </c>
      <c r="ES707" s="7" t="str">
        <f>+IFERROR(VLOOKUP(EP707,Auxiliar!$A:$C,3,0),"")</f>
        <v/>
      </c>
      <c r="EU707" s="1"/>
      <c r="EV707" s="12"/>
      <c r="EW707" s="6" t="str">
        <f>+IFERROR(VALUE(RIGHT(Tabla26[[#This Row],[B2B]],6)),"")</f>
        <v/>
      </c>
      <c r="EX707" s="6" t="str">
        <f>+IFERROR(VLOOKUP(EV707,Auxiliar!$A:$C,2,0),"")</f>
        <v/>
      </c>
      <c r="EY707" s="7" t="str">
        <f>+IFERROR(VLOOKUP(EV707,Auxiliar!$A:$C,3,0),"")</f>
        <v/>
      </c>
      <c r="EZ707" s="1"/>
      <c r="FA707" s="12"/>
      <c r="FB707" s="6" t="str">
        <f>+IFERROR(VALUE(RIGHT(Tabla27[[#This Row],[B2B]],6)),"")</f>
        <v/>
      </c>
      <c r="FC707" s="6" t="str">
        <f>+IFERROR(VLOOKUP(FA707,Auxiliar!$A:$C,2,0),"")</f>
        <v/>
      </c>
      <c r="FD707" s="7" t="str">
        <f>+IFERROR(VLOOKUP(FA707,Auxiliar!$A:$C,3,0),"")</f>
        <v/>
      </c>
      <c r="FE707" s="1"/>
      <c r="FF707" s="12"/>
      <c r="FG707" s="6" t="str">
        <f>+IFERROR(VALUE(RIGHT(Tabla28[[#This Row],[B2B]],6)),"")</f>
        <v/>
      </c>
      <c r="FH707" s="6" t="str">
        <f>+IFERROR(VLOOKUP(FF707,Auxiliar!$A:$C,2,0),"")</f>
        <v/>
      </c>
      <c r="FI707" s="7" t="str">
        <f>+IFERROR(VLOOKUP(FF707,Auxiliar!$A:$C,3,0),"")</f>
        <v/>
      </c>
      <c r="FJ707" s="1"/>
      <c r="FK707" s="12"/>
      <c r="FL707" s="6" t="str">
        <f>+IFERROR(VALUE(RIGHT(Tabla29[[#This Row],[B2B]],6)),"")</f>
        <v/>
      </c>
      <c r="FM707" s="6" t="str">
        <f>+IFERROR(VLOOKUP(FK707,Auxiliar!$A:$C,2,0),"")</f>
        <v/>
      </c>
      <c r="FN707" s="7" t="str">
        <f>+IFERROR(VLOOKUP(FK707,Auxiliar!$A:$C,3,0),"")</f>
        <v/>
      </c>
      <c r="FO707" s="1"/>
      <c r="FP707" s="12"/>
      <c r="FQ707" s="6" t="str">
        <f>+IFERROR(VALUE(RIGHT(Tabla30[[#This Row],[B2B]],6)),"")</f>
        <v/>
      </c>
      <c r="FR707" s="6" t="str">
        <f>+IFERROR(VLOOKUP(FP707,Auxiliar!$A:$C,2,0),"")</f>
        <v/>
      </c>
      <c r="FS707" s="7"/>
      <c r="FT707" s="1"/>
      <c r="FU707" s="12"/>
      <c r="FV707" s="6" t="str">
        <f>+IFERROR(VALUE(RIGHT(Tabla31[[#This Row],[B2B]],6)),"")</f>
        <v/>
      </c>
      <c r="FW707" s="6" t="str">
        <f>+IFERROR(VLOOKUP(FU707,Auxiliar!$A:$C,2,0),"")</f>
        <v/>
      </c>
      <c r="FX707" s="7" t="str">
        <f>+IFERROR(VLOOKUP(FU707,Auxiliar!$A:$C,3,0),"")</f>
        <v/>
      </c>
      <c r="FY707" s="1"/>
      <c r="FZ707" s="12"/>
      <c r="GA707" s="6" t="str">
        <f>+IFERROR(VALUE(RIGHT(Tabla32[[#This Row],[B2B]],6)),"")</f>
        <v/>
      </c>
      <c r="GB707" s="6" t="str">
        <f>+IFERROR(VLOOKUP(FZ707,Auxiliar!$A:$C,2,0),"")</f>
        <v/>
      </c>
      <c r="GC707" s="7" t="str">
        <f>+IFERROR(VLOOKUP(FZ707,Auxiliar!$A:$C,3,0),"")</f>
        <v/>
      </c>
      <c r="GD707" s="1"/>
      <c r="GE707" s="12"/>
      <c r="GF707" s="6" t="str">
        <f>+IFERROR(VALUE(RIGHT(Tabla33[[#This Row],[B2B]],6)),"")</f>
        <v/>
      </c>
      <c r="GG707" s="6" t="str">
        <f>+IFERROR(VLOOKUP(GE707,Auxiliar!$A:$C,2,0),"")</f>
        <v/>
      </c>
      <c r="GH707" s="7" t="str">
        <f>+IFERROR(VLOOKUP(GE707,Auxiliar!$A:$C,3,0),"")</f>
        <v/>
      </c>
    </row>
    <row r="708" spans="1:190" x14ac:dyDescent="0.25">
      <c r="A708" s="1"/>
      <c r="B708" s="1"/>
      <c r="C708" t="str">
        <f>+IFERROR(VLOOKUP(B708,Auxiliar!$A:$C,2,0),"")</f>
        <v/>
      </c>
      <c r="D708" s="5" t="str">
        <f>+IFERROR(VLOOKUP(B708,Auxiliar!$A:$C,3,0),"")</f>
        <v/>
      </c>
      <c r="S708" s="1">
        <v>10062</v>
      </c>
      <c r="T708" s="1" t="s">
        <v>9</v>
      </c>
      <c r="U708" s="6">
        <f>+IFERROR(VALUE(RIGHT(Tabla4[[#This Row],[B2B]],6)),"")</f>
        <v>10062</v>
      </c>
      <c r="V708" s="6" t="str">
        <f>+IFERROR(VLOOKUP(T708,Auxiliar!$A:$C,2,0),"")</f>
        <v>CORE</v>
      </c>
      <c r="W708" s="7" t="str">
        <f>+IFERROR(VLOOKUP(T708,Auxiliar!$A:$C,3,0),"")</f>
        <v>0b 1% | 2b 5% | 4b 6%</v>
      </c>
      <c r="AK708" s="1">
        <v>6418</v>
      </c>
      <c r="AL708" s="1" t="s">
        <v>30</v>
      </c>
      <c r="AM708" s="6">
        <f>+IFERROR(VALUE(RIGHT(Tabla7[[#This Row],[B2B]],6)),"")</f>
        <v>6418</v>
      </c>
      <c r="AN708" s="6" t="str">
        <f>+IFERROR(VLOOKUP(AL708,Auxiliar!$A:$C,2,0),"")</f>
        <v>LATONES</v>
      </c>
      <c r="AO708" s="7" t="str">
        <f>+IFERROR(VLOOKUP(AL708,Auxiliar!$A:$C,3,0),"")</f>
        <v>1b 4% | 5b 7% | 97b 0%</v>
      </c>
      <c r="AW708" s="1"/>
      <c r="AX708" s="1" t="s">
        <v>32</v>
      </c>
      <c r="AY708" s="6" t="str">
        <f>+IFERROR(VALUE(RIGHT(Tabla9[[#This Row],[B2B]],6)),"")</f>
        <v/>
      </c>
      <c r="AZ708" s="6" t="str">
        <f>+IFERROR(VLOOKUP(AX708,Auxiliar!$A:$C,2,0),"")</f>
        <v>LATONES</v>
      </c>
      <c r="BA708" s="7" t="str">
        <f>+IFERROR(VLOOKUP(AX708,Auxiliar!$A:$C,3,0),"")</f>
        <v>2b 3% | 4b 4% | 6b 5% | 10b 8%  | 385b 0%</v>
      </c>
      <c r="BI708" s="1"/>
      <c r="BJ708" s="1"/>
      <c r="BK708" s="6" t="str">
        <f>+IFERROR(VALUE(RIGHT(Tabla11[[#This Row],[B2B]],6)),"")</f>
        <v/>
      </c>
      <c r="BL708" s="6" t="str">
        <f>+IFERROR(VLOOKUP(BJ708,Auxiliar!$A:$C,2,0),"")</f>
        <v/>
      </c>
      <c r="BM708" s="7" t="str">
        <f>+IFERROR(VLOOKUP(BJ708,Auxiliar!$A:$C,3,0),"")</f>
        <v/>
      </c>
      <c r="BO708" s="1">
        <v>13035</v>
      </c>
      <c r="BP708" s="1" t="s">
        <v>39</v>
      </c>
      <c r="BQ708" s="6">
        <f>+IFERROR(VALUE(RIGHT(Tabla12[[#This Row],[B2B]],6)),"")</f>
        <v>13035</v>
      </c>
      <c r="BR708" s="6" t="str">
        <f>+IFERROR(VLOOKUP(BP708,Auxiliar!$A:$C,2,0),"")</f>
        <v>VALUE LITRO</v>
      </c>
      <c r="BS708" s="7" t="str">
        <f>+IFERROR(VLOOKUP(BP708,Auxiliar!$A:$C,3,0),"")</f>
        <v>1b 12%</v>
      </c>
      <c r="CA708" s="1">
        <v>5481</v>
      </c>
      <c r="CB708" s="1" t="s">
        <v>35</v>
      </c>
      <c r="CC708" s="6">
        <f>+IFERROR(VALUE(RIGHT(Tabla14[[#This Row],[B2B]],6)),"")</f>
        <v>5481</v>
      </c>
      <c r="CD708" s="6" t="str">
        <f>+IFERROR(VLOOKUP(CB708,Auxiliar!$A:$C,2,0),"")</f>
        <v>Corona 710cc</v>
      </c>
      <c r="CE708" s="7" t="str">
        <f>+IFERROR(VLOOKUP(CB708,Auxiliar!$A:$C,3,0),"")</f>
        <v>1b 10% | 85b 0%</v>
      </c>
      <c r="CG708" s="1"/>
      <c r="CH708" s="1"/>
      <c r="CI708" s="6" t="str">
        <f>+IFERROR(VALUE(RIGHT(Tabla15[[#This Row],[B2B]],6)),"")</f>
        <v/>
      </c>
      <c r="CJ708" s="6" t="str">
        <f>+IFERROR(VLOOKUP(CH708,Auxiliar!$A:$C,2,0),"")</f>
        <v/>
      </c>
      <c r="CK708" s="7" t="str">
        <f>+IFERROR(VLOOKUP(CH708,Auxiliar!$A:$C,3,0),"")</f>
        <v/>
      </c>
      <c r="CM708" s="1">
        <v>5431</v>
      </c>
      <c r="CN708" s="1" t="s">
        <v>20</v>
      </c>
      <c r="CO708" s="6">
        <v>5431</v>
      </c>
      <c r="CP708" s="6" t="s">
        <v>20</v>
      </c>
      <c r="CQ708" s="7" t="s">
        <v>21</v>
      </c>
      <c r="CS708" s="1"/>
      <c r="CT708" s="1"/>
      <c r="CU708" s="6" t="str">
        <f>+IFERROR(VALUE(RIGHT(Tabla17[[#This Row],[B2B]],6)),"")</f>
        <v/>
      </c>
      <c r="CV708" s="6" t="str">
        <f>+IFERROR(VLOOKUP(CT708,Auxiliar!$A:$C,2,0),"")</f>
        <v/>
      </c>
      <c r="CW708" s="7" t="str">
        <f>+IFERROR(VLOOKUP(CT708,Auxiliar!$A:$C,3,0),"")</f>
        <v/>
      </c>
      <c r="CY708" s="1">
        <v>5431</v>
      </c>
      <c r="CZ708" s="1" t="s">
        <v>16</v>
      </c>
      <c r="DA708" s="6">
        <f>+IFERROR(VALUE(RIGHT(Tabla18[[#This Row],[B2B]],6)),"")</f>
        <v>5431</v>
      </c>
      <c r="DB708" s="6" t="str">
        <f>+IFERROR(VLOOKUP(CZ708,Auxiliar!$A:$C,2,0),"")</f>
        <v>PREMIUM</v>
      </c>
      <c r="DC708" s="7" t="str">
        <f>+IFERROR(VLOOKUP(CZ708,Auxiliar!$A:$C,3,0),"")</f>
        <v>0b 0% | 2b 2% | 5b 3,5% | 10b 5%</v>
      </c>
      <c r="DE708" s="1">
        <v>5431</v>
      </c>
      <c r="DF708" s="1" t="s">
        <v>19</v>
      </c>
      <c r="DG708" s="6">
        <f>+IFERROR(VALUE(RIGHT(Tabla19[[#This Row],[B2B]],6)),"")</f>
        <v>5431</v>
      </c>
      <c r="DH708" s="6" t="str">
        <f>+IFERROR(VLOOKUP(DF708,Auxiliar!$A:$C,2,0),"")</f>
        <v>MICHELOB</v>
      </c>
      <c r="DI708" s="7" t="str">
        <f>+IFERROR(VLOOKUP(DF708,Auxiliar!$A:$C,3,0),"")</f>
        <v>1b 7% | 3b 22% | 8b 27%</v>
      </c>
      <c r="DK708" s="1"/>
      <c r="DL708" s="1"/>
      <c r="DM708" s="6" t="str">
        <f>+IFERROR(VALUE(RIGHT(Tabla20[[#This Row],[B2B]],6)),"")</f>
        <v/>
      </c>
      <c r="DN708" s="6" t="str">
        <f>+IFERROR(VLOOKUP(DL708,Auxiliar!$A:$C,2,0),"")</f>
        <v/>
      </c>
      <c r="DO708" s="7" t="str">
        <f>+IFERROR(VLOOKUP(DL708,Auxiliar!$A:$C,3,0),"")</f>
        <v/>
      </c>
      <c r="DQ708" s="1">
        <v>5430</v>
      </c>
      <c r="DR708" s="12" t="s">
        <v>24</v>
      </c>
      <c r="DS708" s="6">
        <f>+IFERROR(VALUE(RIGHT(Tabla21[[#This Row],[B2B]],6)),"")</f>
        <v>5430</v>
      </c>
      <c r="DT708" s="6" t="str">
        <f>+IFERROR(VLOOKUP(DR708,Auxiliar!$A:$C,2,0),"")</f>
        <v>CORONA PORRON</v>
      </c>
      <c r="DU708" s="7" t="str">
        <f>+IFERROR(VLOOKUP(DR708,Auxiliar!$A:$C,3,0),"")</f>
        <v>1b 5% | 20b 0%</v>
      </c>
      <c r="DW708" s="1">
        <v>3328</v>
      </c>
      <c r="DX708" s="12" t="s">
        <v>43</v>
      </c>
      <c r="DY708" s="6">
        <f>+IFERROR(VALUE(RIGHT(Tabla22[[#This Row],[B2B]],6)),"")</f>
        <v>3328</v>
      </c>
      <c r="DZ708" s="6" t="str">
        <f>+IFERROR(VLOOKUP(DX708,Auxiliar!$A:$C,2,0),"")</f>
        <v xml:space="preserve">VALUE LATA </v>
      </c>
      <c r="EA708" s="7" t="str">
        <f>+IFERROR(VLOOKUP(DX708,Auxiliar!$A:$C,3,0),"")</f>
        <v>1b 15% | 100b 18%</v>
      </c>
      <c r="EC708" s="1">
        <v>3314</v>
      </c>
      <c r="ED708" s="12" t="s">
        <v>47</v>
      </c>
      <c r="EE708" s="6">
        <f>+IFERROR(VALUE(RIGHT(Tabla23[[#This Row],[B2B]],6)),"")</f>
        <v>3314</v>
      </c>
      <c r="EF708" s="6" t="str">
        <f>+IFERROR(VLOOKUP(ED708,Auxiliar!$A:$C,2,0),"")</f>
        <v>VALUE LATON</v>
      </c>
      <c r="EG708" s="7" t="str">
        <f>+IFERROR(VLOOKUP(ED708,Auxiliar!$A:$C,3,0),"")</f>
        <v>1b 10% | 5b 15% | 192b 0%</v>
      </c>
      <c r="EI708" s="1"/>
      <c r="EJ708" s="12"/>
      <c r="EK708" s="6" t="str">
        <f>+IFERROR(VALUE(RIGHT(Tabla24[[#This Row],[B2B]],6)),"")</f>
        <v/>
      </c>
      <c r="EL708" s="6" t="str">
        <f>+IFERROR(VLOOKUP(EJ708,Auxiliar!$A:$C,2,0),"")</f>
        <v/>
      </c>
      <c r="EM708" s="7" t="str">
        <f>+IFERROR(VLOOKUP(EJ708,Auxiliar!$A:$C,3,0),"")</f>
        <v/>
      </c>
      <c r="EO708" s="1"/>
      <c r="EP708" s="12"/>
      <c r="EQ708" s="6" t="str">
        <f>+IFERROR(VALUE(RIGHT(Tabla25[[#This Row],[B2B]],6)),"")</f>
        <v/>
      </c>
      <c r="ER708" s="6" t="str">
        <f>+IFERROR(VLOOKUP(EP708,Auxiliar!$A:$C,2,0),"")</f>
        <v/>
      </c>
      <c r="ES708" s="7" t="str">
        <f>+IFERROR(VLOOKUP(EP708,Auxiliar!$A:$C,3,0),"")</f>
        <v/>
      </c>
      <c r="EU708" s="1"/>
      <c r="EV708" s="12"/>
      <c r="EW708" s="6" t="str">
        <f>+IFERROR(VALUE(RIGHT(Tabla26[[#This Row],[B2B]],6)),"")</f>
        <v/>
      </c>
      <c r="EX708" s="6" t="str">
        <f>+IFERROR(VLOOKUP(EV708,Auxiliar!$A:$C,2,0),"")</f>
        <v/>
      </c>
      <c r="EY708" s="7" t="str">
        <f>+IFERROR(VLOOKUP(EV708,Auxiliar!$A:$C,3,0),"")</f>
        <v/>
      </c>
      <c r="EZ708" s="1"/>
      <c r="FA708" s="12"/>
      <c r="FB708" s="6" t="str">
        <f>+IFERROR(VALUE(RIGHT(Tabla27[[#This Row],[B2B]],6)),"")</f>
        <v/>
      </c>
      <c r="FC708" s="6" t="str">
        <f>+IFERROR(VLOOKUP(FA708,Auxiliar!$A:$C,2,0),"")</f>
        <v/>
      </c>
      <c r="FD708" s="7" t="str">
        <f>+IFERROR(VLOOKUP(FA708,Auxiliar!$A:$C,3,0),"")</f>
        <v/>
      </c>
      <c r="FE708" s="1"/>
      <c r="FF708" s="12"/>
      <c r="FG708" s="6" t="str">
        <f>+IFERROR(VALUE(RIGHT(Tabla28[[#This Row],[B2B]],6)),"")</f>
        <v/>
      </c>
      <c r="FH708" s="6" t="str">
        <f>+IFERROR(VLOOKUP(FF708,Auxiliar!$A:$C,2,0),"")</f>
        <v/>
      </c>
      <c r="FI708" s="7" t="str">
        <f>+IFERROR(VLOOKUP(FF708,Auxiliar!$A:$C,3,0),"")</f>
        <v/>
      </c>
      <c r="FJ708" s="1"/>
      <c r="FK708" s="12"/>
      <c r="FL708" s="6" t="str">
        <f>+IFERROR(VALUE(RIGHT(Tabla29[[#This Row],[B2B]],6)),"")</f>
        <v/>
      </c>
      <c r="FM708" s="6" t="str">
        <f>+IFERROR(VLOOKUP(FK708,Auxiliar!$A:$C,2,0),"")</f>
        <v/>
      </c>
      <c r="FN708" s="7" t="str">
        <f>+IFERROR(VLOOKUP(FK708,Auxiliar!$A:$C,3,0),"")</f>
        <v/>
      </c>
      <c r="FO708" s="1"/>
      <c r="FP708" s="12"/>
      <c r="FQ708" s="6" t="str">
        <f>+IFERROR(VALUE(RIGHT(Tabla30[[#This Row],[B2B]],6)),"")</f>
        <v/>
      </c>
      <c r="FR708" s="6" t="str">
        <f>+IFERROR(VLOOKUP(FP708,Auxiliar!$A:$C,2,0),"")</f>
        <v/>
      </c>
      <c r="FS708" s="7"/>
      <c r="FT708" s="1"/>
      <c r="FU708" s="12"/>
      <c r="FV708" s="6" t="str">
        <f>+IFERROR(VALUE(RIGHT(Tabla31[[#This Row],[B2B]],6)),"")</f>
        <v/>
      </c>
      <c r="FW708" s="6" t="str">
        <f>+IFERROR(VLOOKUP(FU708,Auxiliar!$A:$C,2,0),"")</f>
        <v/>
      </c>
      <c r="FX708" s="7" t="str">
        <f>+IFERROR(VLOOKUP(FU708,Auxiliar!$A:$C,3,0),"")</f>
        <v/>
      </c>
      <c r="FY708" s="1"/>
      <c r="FZ708" s="12"/>
      <c r="GA708" s="6" t="str">
        <f>+IFERROR(VALUE(RIGHT(Tabla32[[#This Row],[B2B]],6)),"")</f>
        <v/>
      </c>
      <c r="GB708" s="6" t="str">
        <f>+IFERROR(VLOOKUP(FZ708,Auxiliar!$A:$C,2,0),"")</f>
        <v/>
      </c>
      <c r="GC708" s="7" t="str">
        <f>+IFERROR(VLOOKUP(FZ708,Auxiliar!$A:$C,3,0),"")</f>
        <v/>
      </c>
      <c r="GD708" s="1"/>
      <c r="GE708" s="12"/>
      <c r="GF708" s="6" t="str">
        <f>+IFERROR(VALUE(RIGHT(Tabla33[[#This Row],[B2B]],6)),"")</f>
        <v/>
      </c>
      <c r="GG708" s="6" t="str">
        <f>+IFERROR(VLOOKUP(GE708,Auxiliar!$A:$C,2,0),"")</f>
        <v/>
      </c>
      <c r="GH708" s="7" t="str">
        <f>+IFERROR(VLOOKUP(GE708,Auxiliar!$A:$C,3,0),"")</f>
        <v/>
      </c>
    </row>
    <row r="709" spans="1:190" x14ac:dyDescent="0.25">
      <c r="A709" s="1"/>
      <c r="B709" s="1"/>
      <c r="C709" t="str">
        <f>+IFERROR(VLOOKUP(B709,Auxiliar!$A:$C,2,0),"")</f>
        <v/>
      </c>
      <c r="D709" s="5" t="str">
        <f>+IFERROR(VLOOKUP(B709,Auxiliar!$A:$C,3,0),"")</f>
        <v/>
      </c>
      <c r="S709" s="1">
        <v>10064</v>
      </c>
      <c r="T709" s="1" t="s">
        <v>9</v>
      </c>
      <c r="U709" s="6">
        <f>+IFERROR(VALUE(RIGHT(Tabla4[[#This Row],[B2B]],6)),"")</f>
        <v>10064</v>
      </c>
      <c r="V709" s="6" t="str">
        <f>+IFERROR(VLOOKUP(T709,Auxiliar!$A:$C,2,0),"")</f>
        <v>CORE</v>
      </c>
      <c r="W709" s="7" t="str">
        <f>+IFERROR(VLOOKUP(T709,Auxiliar!$A:$C,3,0),"")</f>
        <v>0b 1% | 2b 5% | 4b 6%</v>
      </c>
      <c r="AK709" s="1">
        <v>6419</v>
      </c>
      <c r="AL709" s="1" t="s">
        <v>30</v>
      </c>
      <c r="AM709" s="6">
        <f>+IFERROR(VALUE(RIGHT(Tabla7[[#This Row],[B2B]],6)),"")</f>
        <v>6419</v>
      </c>
      <c r="AN709" s="6" t="str">
        <f>+IFERROR(VLOOKUP(AL709,Auxiliar!$A:$C,2,0),"")</f>
        <v>LATONES</v>
      </c>
      <c r="AO709" s="7" t="str">
        <f>+IFERROR(VLOOKUP(AL709,Auxiliar!$A:$C,3,0),"")</f>
        <v>1b 4% | 5b 7% | 97b 0%</v>
      </c>
      <c r="AW709" s="1"/>
      <c r="AX709" s="1" t="s">
        <v>32</v>
      </c>
      <c r="AY709" s="6" t="str">
        <f>+IFERROR(VALUE(RIGHT(Tabla9[[#This Row],[B2B]],6)),"")</f>
        <v/>
      </c>
      <c r="AZ709" s="6" t="str">
        <f>+IFERROR(VLOOKUP(AX709,Auxiliar!$A:$C,2,0),"")</f>
        <v>LATONES</v>
      </c>
      <c r="BA709" s="7" t="str">
        <f>+IFERROR(VLOOKUP(AX709,Auxiliar!$A:$C,3,0),"")</f>
        <v>2b 3% | 4b 4% | 6b 5% | 10b 8%  | 385b 0%</v>
      </c>
      <c r="BI709" s="1"/>
      <c r="BJ709" s="1"/>
      <c r="BK709" s="6" t="str">
        <f>+IFERROR(VALUE(RIGHT(Tabla11[[#This Row],[B2B]],6)),"")</f>
        <v/>
      </c>
      <c r="BL709" s="6" t="str">
        <f>+IFERROR(VLOOKUP(BJ709,Auxiliar!$A:$C,2,0),"")</f>
        <v/>
      </c>
      <c r="BM709" s="7" t="str">
        <f>+IFERROR(VLOOKUP(BJ709,Auxiliar!$A:$C,3,0),"")</f>
        <v/>
      </c>
      <c r="BO709" s="1">
        <v>3322</v>
      </c>
      <c r="BP709" s="1" t="s">
        <v>39</v>
      </c>
      <c r="BQ709" s="6">
        <f>+IFERROR(VALUE(RIGHT(Tabla12[[#This Row],[B2B]],6)),"")</f>
        <v>3322</v>
      </c>
      <c r="BR709" s="6" t="str">
        <f>+IFERROR(VLOOKUP(BP709,Auxiliar!$A:$C,2,0),"")</f>
        <v>VALUE LITRO</v>
      </c>
      <c r="BS709" s="7" t="str">
        <f>+IFERROR(VLOOKUP(BP709,Auxiliar!$A:$C,3,0),"")</f>
        <v>1b 12%</v>
      </c>
      <c r="CA709" s="1">
        <v>5482</v>
      </c>
      <c r="CB709" s="1" t="s">
        <v>35</v>
      </c>
      <c r="CC709" s="6">
        <f>+IFERROR(VALUE(RIGHT(Tabla14[[#This Row],[B2B]],6)),"")</f>
        <v>5482</v>
      </c>
      <c r="CD709" s="6" t="str">
        <f>+IFERROR(VLOOKUP(CB709,Auxiliar!$A:$C,2,0),"")</f>
        <v>Corona 710cc</v>
      </c>
      <c r="CE709" s="7" t="str">
        <f>+IFERROR(VLOOKUP(CB709,Auxiliar!$A:$C,3,0),"")</f>
        <v>1b 10% | 85b 0%</v>
      </c>
      <c r="CG709" s="1"/>
      <c r="CH709" s="1"/>
      <c r="CI709" s="6" t="str">
        <f>+IFERROR(VALUE(RIGHT(Tabla15[[#This Row],[B2B]],6)),"")</f>
        <v/>
      </c>
      <c r="CJ709" s="6" t="str">
        <f>+IFERROR(VLOOKUP(CH709,Auxiliar!$A:$C,2,0),"")</f>
        <v/>
      </c>
      <c r="CK709" s="7" t="str">
        <f>+IFERROR(VLOOKUP(CH709,Auxiliar!$A:$C,3,0),"")</f>
        <v/>
      </c>
      <c r="CM709" s="1">
        <v>5434</v>
      </c>
      <c r="CN709" s="1" t="s">
        <v>20</v>
      </c>
      <c r="CO709" s="6">
        <v>5434</v>
      </c>
      <c r="CP709" s="6" t="s">
        <v>20</v>
      </c>
      <c r="CQ709" s="7" t="s">
        <v>21</v>
      </c>
      <c r="CS709" s="1"/>
      <c r="CT709" s="1"/>
      <c r="CU709" s="6" t="str">
        <f>+IFERROR(VALUE(RIGHT(Tabla17[[#This Row],[B2B]],6)),"")</f>
        <v/>
      </c>
      <c r="CV709" s="6" t="str">
        <f>+IFERROR(VLOOKUP(CT709,Auxiliar!$A:$C,2,0),"")</f>
        <v/>
      </c>
      <c r="CW709" s="7" t="str">
        <f>+IFERROR(VLOOKUP(CT709,Auxiliar!$A:$C,3,0),"")</f>
        <v/>
      </c>
      <c r="CY709" s="1">
        <v>5434</v>
      </c>
      <c r="CZ709" s="1" t="s">
        <v>16</v>
      </c>
      <c r="DA709" s="6">
        <f>+IFERROR(VALUE(RIGHT(Tabla18[[#This Row],[B2B]],6)),"")</f>
        <v>5434</v>
      </c>
      <c r="DB709" s="6" t="str">
        <f>+IFERROR(VLOOKUP(CZ709,Auxiliar!$A:$C,2,0),"")</f>
        <v>PREMIUM</v>
      </c>
      <c r="DC709" s="7" t="str">
        <f>+IFERROR(VLOOKUP(CZ709,Auxiliar!$A:$C,3,0),"")</f>
        <v>0b 0% | 2b 2% | 5b 3,5% | 10b 5%</v>
      </c>
      <c r="DE709" s="1">
        <v>5434</v>
      </c>
      <c r="DF709" s="1" t="s">
        <v>19</v>
      </c>
      <c r="DG709" s="6">
        <f>+IFERROR(VALUE(RIGHT(Tabla19[[#This Row],[B2B]],6)),"")</f>
        <v>5434</v>
      </c>
      <c r="DH709" s="6" t="str">
        <f>+IFERROR(VLOOKUP(DF709,Auxiliar!$A:$C,2,0),"")</f>
        <v>MICHELOB</v>
      </c>
      <c r="DI709" s="7" t="str">
        <f>+IFERROR(VLOOKUP(DF709,Auxiliar!$A:$C,3,0),"")</f>
        <v>1b 7% | 3b 22% | 8b 27%</v>
      </c>
      <c r="DK709" s="1"/>
      <c r="DL709" s="1"/>
      <c r="DM709" s="6" t="str">
        <f>+IFERROR(VALUE(RIGHT(Tabla20[[#This Row],[B2B]],6)),"")</f>
        <v/>
      </c>
      <c r="DN709" s="6" t="str">
        <f>+IFERROR(VLOOKUP(DL709,Auxiliar!$A:$C,2,0),"")</f>
        <v/>
      </c>
      <c r="DO709" s="7" t="str">
        <f>+IFERROR(VLOOKUP(DL709,Auxiliar!$A:$C,3,0),"")</f>
        <v/>
      </c>
      <c r="DQ709" s="1">
        <v>5431</v>
      </c>
      <c r="DR709" s="12" t="s">
        <v>24</v>
      </c>
      <c r="DS709" s="6">
        <f>+IFERROR(VALUE(RIGHT(Tabla21[[#This Row],[B2B]],6)),"")</f>
        <v>5431</v>
      </c>
      <c r="DT709" s="6" t="str">
        <f>+IFERROR(VLOOKUP(DR709,Auxiliar!$A:$C,2,0),"")</f>
        <v>CORONA PORRON</v>
      </c>
      <c r="DU709" s="7" t="str">
        <f>+IFERROR(VLOOKUP(DR709,Auxiliar!$A:$C,3,0),"")</f>
        <v>1b 5% | 20b 0%</v>
      </c>
      <c r="DW709" s="1">
        <v>13047</v>
      </c>
      <c r="DX709" s="12" t="s">
        <v>43</v>
      </c>
      <c r="DY709" s="6">
        <f>+IFERROR(VALUE(RIGHT(Tabla22[[#This Row],[B2B]],6)),"")</f>
        <v>13047</v>
      </c>
      <c r="DZ709" s="6" t="str">
        <f>+IFERROR(VLOOKUP(DX709,Auxiliar!$A:$C,2,0),"")</f>
        <v xml:space="preserve">VALUE LATA </v>
      </c>
      <c r="EA709" s="7" t="str">
        <f>+IFERROR(VLOOKUP(DX709,Auxiliar!$A:$C,3,0),"")</f>
        <v>1b 15% | 100b 18%</v>
      </c>
      <c r="EC709" s="1">
        <v>13035</v>
      </c>
      <c r="ED709" s="12" t="s">
        <v>47</v>
      </c>
      <c r="EE709" s="6">
        <f>+IFERROR(VALUE(RIGHT(Tabla23[[#This Row],[B2B]],6)),"")</f>
        <v>13035</v>
      </c>
      <c r="EF709" s="6" t="str">
        <f>+IFERROR(VLOOKUP(ED709,Auxiliar!$A:$C,2,0),"")</f>
        <v>VALUE LATON</v>
      </c>
      <c r="EG709" s="7" t="str">
        <f>+IFERROR(VLOOKUP(ED709,Auxiliar!$A:$C,3,0),"")</f>
        <v>1b 10% | 5b 15% | 192b 0%</v>
      </c>
      <c r="EI709" s="1"/>
      <c r="EJ709" s="12"/>
      <c r="EK709" s="6" t="str">
        <f>+IFERROR(VALUE(RIGHT(Tabla24[[#This Row],[B2B]],6)),"")</f>
        <v/>
      </c>
      <c r="EL709" s="6" t="str">
        <f>+IFERROR(VLOOKUP(EJ709,Auxiliar!$A:$C,2,0),"")</f>
        <v/>
      </c>
      <c r="EM709" s="7" t="str">
        <f>+IFERROR(VLOOKUP(EJ709,Auxiliar!$A:$C,3,0),"")</f>
        <v/>
      </c>
      <c r="EO709" s="1"/>
      <c r="EP709" s="12"/>
      <c r="EQ709" s="6" t="str">
        <f>+IFERROR(VALUE(RIGHT(Tabla25[[#This Row],[B2B]],6)),"")</f>
        <v/>
      </c>
      <c r="ER709" s="6" t="str">
        <f>+IFERROR(VLOOKUP(EP709,Auxiliar!$A:$C,2,0),"")</f>
        <v/>
      </c>
      <c r="ES709" s="7" t="str">
        <f>+IFERROR(VLOOKUP(EP709,Auxiliar!$A:$C,3,0),"")</f>
        <v/>
      </c>
      <c r="EU709" s="1"/>
      <c r="EV709" s="12"/>
      <c r="EW709" s="6" t="str">
        <f>+IFERROR(VALUE(RIGHT(Tabla26[[#This Row],[B2B]],6)),"")</f>
        <v/>
      </c>
      <c r="EX709" s="6" t="str">
        <f>+IFERROR(VLOOKUP(EV709,Auxiliar!$A:$C,2,0),"")</f>
        <v/>
      </c>
      <c r="EY709" s="7" t="str">
        <f>+IFERROR(VLOOKUP(EV709,Auxiliar!$A:$C,3,0),"")</f>
        <v/>
      </c>
      <c r="EZ709" s="1"/>
      <c r="FA709" s="12"/>
      <c r="FB709" s="6" t="str">
        <f>+IFERROR(VALUE(RIGHT(Tabla27[[#This Row],[B2B]],6)),"")</f>
        <v/>
      </c>
      <c r="FC709" s="6" t="str">
        <f>+IFERROR(VLOOKUP(FA709,Auxiliar!$A:$C,2,0),"")</f>
        <v/>
      </c>
      <c r="FD709" s="7" t="str">
        <f>+IFERROR(VLOOKUP(FA709,Auxiliar!$A:$C,3,0),"")</f>
        <v/>
      </c>
      <c r="FE709" s="1"/>
      <c r="FF709" s="12"/>
      <c r="FG709" s="6" t="str">
        <f>+IFERROR(VALUE(RIGHT(Tabla28[[#This Row],[B2B]],6)),"")</f>
        <v/>
      </c>
      <c r="FH709" s="6" t="str">
        <f>+IFERROR(VLOOKUP(FF709,Auxiliar!$A:$C,2,0),"")</f>
        <v/>
      </c>
      <c r="FI709" s="7" t="str">
        <f>+IFERROR(VLOOKUP(FF709,Auxiliar!$A:$C,3,0),"")</f>
        <v/>
      </c>
      <c r="FJ709" s="1"/>
      <c r="FK709" s="12"/>
      <c r="FL709" s="6" t="str">
        <f>+IFERROR(VALUE(RIGHT(Tabla29[[#This Row],[B2B]],6)),"")</f>
        <v/>
      </c>
      <c r="FM709" s="6" t="str">
        <f>+IFERROR(VLOOKUP(FK709,Auxiliar!$A:$C,2,0),"")</f>
        <v/>
      </c>
      <c r="FN709" s="7" t="str">
        <f>+IFERROR(VLOOKUP(FK709,Auxiliar!$A:$C,3,0),"")</f>
        <v/>
      </c>
      <c r="FO709" s="1"/>
      <c r="FP709" s="12"/>
      <c r="FQ709" s="6" t="str">
        <f>+IFERROR(VALUE(RIGHT(Tabla30[[#This Row],[B2B]],6)),"")</f>
        <v/>
      </c>
      <c r="FR709" s="6" t="str">
        <f>+IFERROR(VLOOKUP(FP709,Auxiliar!$A:$C,2,0),"")</f>
        <v/>
      </c>
      <c r="FS709" s="7"/>
      <c r="FT709" s="1"/>
      <c r="FU709" s="12"/>
      <c r="FV709" s="6" t="str">
        <f>+IFERROR(VALUE(RIGHT(Tabla31[[#This Row],[B2B]],6)),"")</f>
        <v/>
      </c>
      <c r="FW709" s="6" t="str">
        <f>+IFERROR(VLOOKUP(FU709,Auxiliar!$A:$C,2,0),"")</f>
        <v/>
      </c>
      <c r="FX709" s="7" t="str">
        <f>+IFERROR(VLOOKUP(FU709,Auxiliar!$A:$C,3,0),"")</f>
        <v/>
      </c>
      <c r="FY709" s="1"/>
      <c r="FZ709" s="12"/>
      <c r="GA709" s="6" t="str">
        <f>+IFERROR(VALUE(RIGHT(Tabla32[[#This Row],[B2B]],6)),"")</f>
        <v/>
      </c>
      <c r="GB709" s="6" t="str">
        <f>+IFERROR(VLOOKUP(FZ709,Auxiliar!$A:$C,2,0),"")</f>
        <v/>
      </c>
      <c r="GC709" s="7" t="str">
        <f>+IFERROR(VLOOKUP(FZ709,Auxiliar!$A:$C,3,0),"")</f>
        <v/>
      </c>
      <c r="GD709" s="1"/>
      <c r="GE709" s="12"/>
      <c r="GF709" s="6" t="str">
        <f>+IFERROR(VALUE(RIGHT(Tabla33[[#This Row],[B2B]],6)),"")</f>
        <v/>
      </c>
      <c r="GG709" s="6" t="str">
        <f>+IFERROR(VLOOKUP(GE709,Auxiliar!$A:$C,2,0),"")</f>
        <v/>
      </c>
      <c r="GH709" s="7" t="str">
        <f>+IFERROR(VLOOKUP(GE709,Auxiliar!$A:$C,3,0),"")</f>
        <v/>
      </c>
    </row>
    <row r="710" spans="1:190" x14ac:dyDescent="0.25">
      <c r="A710" s="1"/>
      <c r="B710" s="1"/>
      <c r="C710" t="str">
        <f>+IFERROR(VLOOKUP(B710,Auxiliar!$A:$C,2,0),"")</f>
        <v/>
      </c>
      <c r="D710" s="5" t="str">
        <f>+IFERROR(VLOOKUP(B710,Auxiliar!$A:$C,3,0),"")</f>
        <v/>
      </c>
      <c r="S710" s="1">
        <v>10076</v>
      </c>
      <c r="T710" s="1" t="s">
        <v>9</v>
      </c>
      <c r="U710" s="6">
        <f>+IFERROR(VALUE(RIGHT(Tabla4[[#This Row],[B2B]],6)),"")</f>
        <v>10076</v>
      </c>
      <c r="V710" s="6" t="str">
        <f>+IFERROR(VLOOKUP(T710,Auxiliar!$A:$C,2,0),"")</f>
        <v>CORE</v>
      </c>
      <c r="W710" s="7" t="str">
        <f>+IFERROR(VLOOKUP(T710,Auxiliar!$A:$C,3,0),"")</f>
        <v>0b 1% | 2b 5% | 4b 6%</v>
      </c>
      <c r="AK710" s="1">
        <v>6420</v>
      </c>
      <c r="AL710" s="1" t="s">
        <v>30</v>
      </c>
      <c r="AM710" s="6">
        <f>+IFERROR(VALUE(RIGHT(Tabla7[[#This Row],[B2B]],6)),"")</f>
        <v>6420</v>
      </c>
      <c r="AN710" s="6" t="str">
        <f>+IFERROR(VLOOKUP(AL710,Auxiliar!$A:$C,2,0),"")</f>
        <v>LATONES</v>
      </c>
      <c r="AO710" s="7" t="str">
        <f>+IFERROR(VLOOKUP(AL710,Auxiliar!$A:$C,3,0),"")</f>
        <v>1b 4% | 5b 7% | 97b 0%</v>
      </c>
      <c r="AW710" s="1"/>
      <c r="AX710" s="1" t="s">
        <v>32</v>
      </c>
      <c r="AY710" s="6" t="str">
        <f>+IFERROR(VALUE(RIGHT(Tabla9[[#This Row],[B2B]],6)),"")</f>
        <v/>
      </c>
      <c r="AZ710" s="6" t="str">
        <f>+IFERROR(VLOOKUP(AX710,Auxiliar!$A:$C,2,0),"")</f>
        <v>LATONES</v>
      </c>
      <c r="BA710" s="7" t="str">
        <f>+IFERROR(VLOOKUP(AX710,Auxiliar!$A:$C,3,0),"")</f>
        <v>2b 3% | 4b 4% | 6b 5% | 10b 8%  | 385b 0%</v>
      </c>
      <c r="BI710" s="1"/>
      <c r="BJ710" s="1"/>
      <c r="BK710" s="6" t="str">
        <f>+IFERROR(VALUE(RIGHT(Tabla11[[#This Row],[B2B]],6)),"")</f>
        <v/>
      </c>
      <c r="BL710" s="6" t="str">
        <f>+IFERROR(VLOOKUP(BJ710,Auxiliar!$A:$C,2,0),"")</f>
        <v/>
      </c>
      <c r="BM710" s="7" t="str">
        <f>+IFERROR(VLOOKUP(BJ710,Auxiliar!$A:$C,3,0),"")</f>
        <v/>
      </c>
      <c r="BO710" s="1">
        <v>13036</v>
      </c>
      <c r="BP710" s="1" t="s">
        <v>39</v>
      </c>
      <c r="BQ710" s="6">
        <f>+IFERROR(VALUE(RIGHT(Tabla12[[#This Row],[B2B]],6)),"")</f>
        <v>13036</v>
      </c>
      <c r="BR710" s="6" t="str">
        <f>+IFERROR(VLOOKUP(BP710,Auxiliar!$A:$C,2,0),"")</f>
        <v>VALUE LITRO</v>
      </c>
      <c r="BS710" s="7" t="str">
        <f>+IFERROR(VLOOKUP(BP710,Auxiliar!$A:$C,3,0),"")</f>
        <v>1b 12%</v>
      </c>
      <c r="CA710" s="1">
        <v>5485</v>
      </c>
      <c r="CB710" s="1" t="s">
        <v>35</v>
      </c>
      <c r="CC710" s="6">
        <f>+IFERROR(VALUE(RIGHT(Tabla14[[#This Row],[B2B]],6)),"")</f>
        <v>5485</v>
      </c>
      <c r="CD710" s="6" t="str">
        <f>+IFERROR(VLOOKUP(CB710,Auxiliar!$A:$C,2,0),"")</f>
        <v>Corona 710cc</v>
      </c>
      <c r="CE710" s="7" t="str">
        <f>+IFERROR(VLOOKUP(CB710,Auxiliar!$A:$C,3,0),"")</f>
        <v>1b 10% | 85b 0%</v>
      </c>
      <c r="CG710" s="1"/>
      <c r="CH710" s="1"/>
      <c r="CI710" s="6" t="str">
        <f>+IFERROR(VALUE(RIGHT(Tabla15[[#This Row],[B2B]],6)),"")</f>
        <v/>
      </c>
      <c r="CJ710" s="6" t="str">
        <f>+IFERROR(VLOOKUP(CH710,Auxiliar!$A:$C,2,0),"")</f>
        <v/>
      </c>
      <c r="CK710" s="7" t="str">
        <f>+IFERROR(VLOOKUP(CH710,Auxiliar!$A:$C,3,0),"")</f>
        <v/>
      </c>
      <c r="CM710" s="1">
        <v>5437</v>
      </c>
      <c r="CN710" s="1" t="s">
        <v>20</v>
      </c>
      <c r="CO710" s="6">
        <v>5437</v>
      </c>
      <c r="CP710" s="6" t="s">
        <v>20</v>
      </c>
      <c r="CQ710" s="7" t="s">
        <v>21</v>
      </c>
      <c r="CS710" s="1"/>
      <c r="CT710" s="1"/>
      <c r="CU710" s="6" t="str">
        <f>+IFERROR(VALUE(RIGHT(Tabla17[[#This Row],[B2B]],6)),"")</f>
        <v/>
      </c>
      <c r="CV710" s="6" t="str">
        <f>+IFERROR(VLOOKUP(CT710,Auxiliar!$A:$C,2,0),"")</f>
        <v/>
      </c>
      <c r="CW710" s="7" t="str">
        <f>+IFERROR(VLOOKUP(CT710,Auxiliar!$A:$C,3,0),"")</f>
        <v/>
      </c>
      <c r="CY710" s="1">
        <v>5437</v>
      </c>
      <c r="CZ710" s="1" t="s">
        <v>16</v>
      </c>
      <c r="DA710" s="6">
        <f>+IFERROR(VALUE(RIGHT(Tabla18[[#This Row],[B2B]],6)),"")</f>
        <v>5437</v>
      </c>
      <c r="DB710" s="6" t="str">
        <f>+IFERROR(VLOOKUP(CZ710,Auxiliar!$A:$C,2,0),"")</f>
        <v>PREMIUM</v>
      </c>
      <c r="DC710" s="7" t="str">
        <f>+IFERROR(VLOOKUP(CZ710,Auxiliar!$A:$C,3,0),"")</f>
        <v>0b 0% | 2b 2% | 5b 3,5% | 10b 5%</v>
      </c>
      <c r="DE710" s="1">
        <v>5437</v>
      </c>
      <c r="DF710" s="1" t="s">
        <v>19</v>
      </c>
      <c r="DG710" s="6">
        <f>+IFERROR(VALUE(RIGHT(Tabla19[[#This Row],[B2B]],6)),"")</f>
        <v>5437</v>
      </c>
      <c r="DH710" s="6" t="str">
        <f>+IFERROR(VLOOKUP(DF710,Auxiliar!$A:$C,2,0),"")</f>
        <v>MICHELOB</v>
      </c>
      <c r="DI710" s="7" t="str">
        <f>+IFERROR(VLOOKUP(DF710,Auxiliar!$A:$C,3,0),"")</f>
        <v>1b 7% | 3b 22% | 8b 27%</v>
      </c>
      <c r="DK710" s="1"/>
      <c r="DL710" s="1"/>
      <c r="DM710" s="6" t="str">
        <f>+IFERROR(VALUE(RIGHT(Tabla20[[#This Row],[B2B]],6)),"")</f>
        <v/>
      </c>
      <c r="DN710" s="6" t="str">
        <f>+IFERROR(VLOOKUP(DL710,Auxiliar!$A:$C,2,0),"")</f>
        <v/>
      </c>
      <c r="DO710" s="7" t="str">
        <f>+IFERROR(VLOOKUP(DL710,Auxiliar!$A:$C,3,0),"")</f>
        <v/>
      </c>
      <c r="DQ710" s="1">
        <v>5434</v>
      </c>
      <c r="DR710" s="12" t="s">
        <v>24</v>
      </c>
      <c r="DS710" s="6">
        <f>+IFERROR(VALUE(RIGHT(Tabla21[[#This Row],[B2B]],6)),"")</f>
        <v>5434</v>
      </c>
      <c r="DT710" s="6" t="str">
        <f>+IFERROR(VLOOKUP(DR710,Auxiliar!$A:$C,2,0),"")</f>
        <v>CORONA PORRON</v>
      </c>
      <c r="DU710" s="7" t="str">
        <f>+IFERROR(VLOOKUP(DR710,Auxiliar!$A:$C,3,0),"")</f>
        <v>1b 5% | 20b 0%</v>
      </c>
      <c r="DW710" s="1">
        <v>3341</v>
      </c>
      <c r="DX710" s="12" t="s">
        <v>43</v>
      </c>
      <c r="DY710" s="6">
        <f>+IFERROR(VALUE(RIGHT(Tabla22[[#This Row],[B2B]],6)),"")</f>
        <v>3341</v>
      </c>
      <c r="DZ710" s="6" t="str">
        <f>+IFERROR(VLOOKUP(DX710,Auxiliar!$A:$C,2,0),"")</f>
        <v xml:space="preserve">VALUE LATA </v>
      </c>
      <c r="EA710" s="7" t="str">
        <f>+IFERROR(VLOOKUP(DX710,Auxiliar!$A:$C,3,0),"")</f>
        <v>1b 15% | 100b 18%</v>
      </c>
      <c r="EC710" s="1">
        <v>3322</v>
      </c>
      <c r="ED710" s="12" t="s">
        <v>47</v>
      </c>
      <c r="EE710" s="6">
        <f>+IFERROR(VALUE(RIGHT(Tabla23[[#This Row],[B2B]],6)),"")</f>
        <v>3322</v>
      </c>
      <c r="EF710" s="6" t="str">
        <f>+IFERROR(VLOOKUP(ED710,Auxiliar!$A:$C,2,0),"")</f>
        <v>VALUE LATON</v>
      </c>
      <c r="EG710" s="7" t="str">
        <f>+IFERROR(VLOOKUP(ED710,Auxiliar!$A:$C,3,0),"")</f>
        <v>1b 10% | 5b 15% | 192b 0%</v>
      </c>
      <c r="EI710" s="1"/>
      <c r="EJ710" s="12"/>
      <c r="EK710" s="6" t="str">
        <f>+IFERROR(VALUE(RIGHT(Tabla24[[#This Row],[B2B]],6)),"")</f>
        <v/>
      </c>
      <c r="EL710" s="6" t="str">
        <f>+IFERROR(VLOOKUP(EJ710,Auxiliar!$A:$C,2,0),"")</f>
        <v/>
      </c>
      <c r="EM710" s="7" t="str">
        <f>+IFERROR(VLOOKUP(EJ710,Auxiliar!$A:$C,3,0),"")</f>
        <v/>
      </c>
      <c r="EO710" s="1"/>
      <c r="EP710" s="12"/>
      <c r="EQ710" s="6" t="str">
        <f>+IFERROR(VALUE(RIGHT(Tabla25[[#This Row],[B2B]],6)),"")</f>
        <v/>
      </c>
      <c r="ER710" s="6" t="str">
        <f>+IFERROR(VLOOKUP(EP710,Auxiliar!$A:$C,2,0),"")</f>
        <v/>
      </c>
      <c r="ES710" s="7" t="str">
        <f>+IFERROR(VLOOKUP(EP710,Auxiliar!$A:$C,3,0),"")</f>
        <v/>
      </c>
      <c r="EU710" s="1"/>
      <c r="EV710" s="12"/>
      <c r="EW710" s="6" t="str">
        <f>+IFERROR(VALUE(RIGHT(Tabla26[[#This Row],[B2B]],6)),"")</f>
        <v/>
      </c>
      <c r="EX710" s="6" t="str">
        <f>+IFERROR(VLOOKUP(EV710,Auxiliar!$A:$C,2,0),"")</f>
        <v/>
      </c>
      <c r="EY710" s="7" t="str">
        <f>+IFERROR(VLOOKUP(EV710,Auxiliar!$A:$C,3,0),"")</f>
        <v/>
      </c>
      <c r="EZ710" s="1"/>
      <c r="FA710" s="12"/>
      <c r="FB710" s="6" t="str">
        <f>+IFERROR(VALUE(RIGHT(Tabla27[[#This Row],[B2B]],6)),"")</f>
        <v/>
      </c>
      <c r="FC710" s="6" t="str">
        <f>+IFERROR(VLOOKUP(FA710,Auxiliar!$A:$C,2,0),"")</f>
        <v/>
      </c>
      <c r="FD710" s="7" t="str">
        <f>+IFERROR(VLOOKUP(FA710,Auxiliar!$A:$C,3,0),"")</f>
        <v/>
      </c>
      <c r="FE710" s="1"/>
      <c r="FF710" s="12"/>
      <c r="FG710" s="6" t="str">
        <f>+IFERROR(VALUE(RIGHT(Tabla28[[#This Row],[B2B]],6)),"")</f>
        <v/>
      </c>
      <c r="FH710" s="6" t="str">
        <f>+IFERROR(VLOOKUP(FF710,Auxiliar!$A:$C,2,0),"")</f>
        <v/>
      </c>
      <c r="FI710" s="7" t="str">
        <f>+IFERROR(VLOOKUP(FF710,Auxiliar!$A:$C,3,0),"")</f>
        <v/>
      </c>
      <c r="FJ710" s="1"/>
      <c r="FK710" s="12"/>
      <c r="FL710" s="6" t="str">
        <f>+IFERROR(VALUE(RIGHT(Tabla29[[#This Row],[B2B]],6)),"")</f>
        <v/>
      </c>
      <c r="FM710" s="6" t="str">
        <f>+IFERROR(VLOOKUP(FK710,Auxiliar!$A:$C,2,0),"")</f>
        <v/>
      </c>
      <c r="FN710" s="7" t="str">
        <f>+IFERROR(VLOOKUP(FK710,Auxiliar!$A:$C,3,0),"")</f>
        <v/>
      </c>
      <c r="FO710" s="1"/>
      <c r="FP710" s="12"/>
      <c r="FQ710" s="6" t="str">
        <f>+IFERROR(VALUE(RIGHT(Tabla30[[#This Row],[B2B]],6)),"")</f>
        <v/>
      </c>
      <c r="FR710" s="6" t="str">
        <f>+IFERROR(VLOOKUP(FP710,Auxiliar!$A:$C,2,0),"")</f>
        <v/>
      </c>
      <c r="FS710" s="7"/>
      <c r="FT710" s="1"/>
      <c r="FU710" s="12"/>
      <c r="FV710" s="6" t="str">
        <f>+IFERROR(VALUE(RIGHT(Tabla31[[#This Row],[B2B]],6)),"")</f>
        <v/>
      </c>
      <c r="FW710" s="6" t="str">
        <f>+IFERROR(VLOOKUP(FU710,Auxiliar!$A:$C,2,0),"")</f>
        <v/>
      </c>
      <c r="FX710" s="7" t="str">
        <f>+IFERROR(VLOOKUP(FU710,Auxiliar!$A:$C,3,0),"")</f>
        <v/>
      </c>
      <c r="FY710" s="1"/>
      <c r="FZ710" s="12"/>
      <c r="GA710" s="6" t="str">
        <f>+IFERROR(VALUE(RIGHT(Tabla32[[#This Row],[B2B]],6)),"")</f>
        <v/>
      </c>
      <c r="GB710" s="6" t="str">
        <f>+IFERROR(VLOOKUP(FZ710,Auxiliar!$A:$C,2,0),"")</f>
        <v/>
      </c>
      <c r="GC710" s="7" t="str">
        <f>+IFERROR(VLOOKUP(FZ710,Auxiliar!$A:$C,3,0),"")</f>
        <v/>
      </c>
      <c r="GD710" s="1"/>
      <c r="GE710" s="12"/>
      <c r="GF710" s="6" t="str">
        <f>+IFERROR(VALUE(RIGHT(Tabla33[[#This Row],[B2B]],6)),"")</f>
        <v/>
      </c>
      <c r="GG710" s="6" t="str">
        <f>+IFERROR(VLOOKUP(GE710,Auxiliar!$A:$C,2,0),"")</f>
        <v/>
      </c>
      <c r="GH710" s="7" t="str">
        <f>+IFERROR(VLOOKUP(GE710,Auxiliar!$A:$C,3,0),"")</f>
        <v/>
      </c>
    </row>
    <row r="711" spans="1:190" x14ac:dyDescent="0.25">
      <c r="A711" s="1"/>
      <c r="B711" s="1"/>
      <c r="C711" t="str">
        <f>+IFERROR(VLOOKUP(B711,Auxiliar!$A:$C,2,0),"")</f>
        <v/>
      </c>
      <c r="D711" s="5" t="str">
        <f>+IFERROR(VLOOKUP(B711,Auxiliar!$A:$C,3,0),"")</f>
        <v/>
      </c>
      <c r="S711" s="1">
        <v>10083</v>
      </c>
      <c r="T711" s="1" t="s">
        <v>9</v>
      </c>
      <c r="U711" s="6">
        <f>+IFERROR(VALUE(RIGHT(Tabla4[[#This Row],[B2B]],6)),"")</f>
        <v>10083</v>
      </c>
      <c r="V711" s="6" t="str">
        <f>+IFERROR(VLOOKUP(T711,Auxiliar!$A:$C,2,0),"")</f>
        <v>CORE</v>
      </c>
      <c r="W711" s="7" t="str">
        <f>+IFERROR(VLOOKUP(T711,Auxiliar!$A:$C,3,0),"")</f>
        <v>0b 1% | 2b 5% | 4b 6%</v>
      </c>
      <c r="AK711" s="1">
        <v>6423</v>
      </c>
      <c r="AL711" s="1" t="s">
        <v>30</v>
      </c>
      <c r="AM711" s="6">
        <f>+IFERROR(VALUE(RIGHT(Tabla7[[#This Row],[B2B]],6)),"")</f>
        <v>6423</v>
      </c>
      <c r="AN711" s="6" t="str">
        <f>+IFERROR(VLOOKUP(AL711,Auxiliar!$A:$C,2,0),"")</f>
        <v>LATONES</v>
      </c>
      <c r="AO711" s="7" t="str">
        <f>+IFERROR(VLOOKUP(AL711,Auxiliar!$A:$C,3,0),"")</f>
        <v>1b 4% | 5b 7% | 97b 0%</v>
      </c>
      <c r="AW711" s="1"/>
      <c r="AX711" s="1" t="s">
        <v>32</v>
      </c>
      <c r="AY711" s="6" t="str">
        <f>+IFERROR(VALUE(RIGHT(Tabla9[[#This Row],[B2B]],6)),"")</f>
        <v/>
      </c>
      <c r="AZ711" s="6" t="str">
        <f>+IFERROR(VLOOKUP(AX711,Auxiliar!$A:$C,2,0),"")</f>
        <v>LATONES</v>
      </c>
      <c r="BA711" s="7" t="str">
        <f>+IFERROR(VLOOKUP(AX711,Auxiliar!$A:$C,3,0),"")</f>
        <v>2b 3% | 4b 4% | 6b 5% | 10b 8%  | 385b 0%</v>
      </c>
      <c r="BI711" s="1"/>
      <c r="BJ711" s="1"/>
      <c r="BK711" s="6" t="str">
        <f>+IFERROR(VALUE(RIGHT(Tabla11[[#This Row],[B2B]],6)),"")</f>
        <v/>
      </c>
      <c r="BL711" s="6" t="str">
        <f>+IFERROR(VLOOKUP(BJ711,Auxiliar!$A:$C,2,0),"")</f>
        <v/>
      </c>
      <c r="BM711" s="7" t="str">
        <f>+IFERROR(VLOOKUP(BJ711,Auxiliar!$A:$C,3,0),"")</f>
        <v/>
      </c>
      <c r="BO711" s="1">
        <v>13043</v>
      </c>
      <c r="BP711" s="1" t="s">
        <v>39</v>
      </c>
      <c r="BQ711" s="6">
        <f>+IFERROR(VALUE(RIGHT(Tabla12[[#This Row],[B2B]],6)),"")</f>
        <v>13043</v>
      </c>
      <c r="BR711" s="6" t="str">
        <f>+IFERROR(VLOOKUP(BP711,Auxiliar!$A:$C,2,0),"")</f>
        <v>VALUE LITRO</v>
      </c>
      <c r="BS711" s="7" t="str">
        <f>+IFERROR(VLOOKUP(BP711,Auxiliar!$A:$C,3,0),"")</f>
        <v>1b 12%</v>
      </c>
      <c r="CA711" s="1">
        <v>5488</v>
      </c>
      <c r="CB711" s="1" t="s">
        <v>35</v>
      </c>
      <c r="CC711" s="6">
        <f>+IFERROR(VALUE(RIGHT(Tabla14[[#This Row],[B2B]],6)),"")</f>
        <v>5488</v>
      </c>
      <c r="CD711" s="6" t="str">
        <f>+IFERROR(VLOOKUP(CB711,Auxiliar!$A:$C,2,0),"")</f>
        <v>Corona 710cc</v>
      </c>
      <c r="CE711" s="7" t="str">
        <f>+IFERROR(VLOOKUP(CB711,Auxiliar!$A:$C,3,0),"")</f>
        <v>1b 10% | 85b 0%</v>
      </c>
      <c r="CG711" s="1"/>
      <c r="CH711" s="1"/>
      <c r="CI711" s="6" t="str">
        <f>+IFERROR(VALUE(RIGHT(Tabla15[[#This Row],[B2B]],6)),"")</f>
        <v/>
      </c>
      <c r="CJ711" s="6" t="str">
        <f>+IFERROR(VLOOKUP(CH711,Auxiliar!$A:$C,2,0),"")</f>
        <v/>
      </c>
      <c r="CK711" s="7" t="str">
        <f>+IFERROR(VLOOKUP(CH711,Auxiliar!$A:$C,3,0),"")</f>
        <v/>
      </c>
      <c r="CM711" s="1">
        <v>5438</v>
      </c>
      <c r="CN711" s="1" t="s">
        <v>20</v>
      </c>
      <c r="CO711" s="6">
        <v>5438</v>
      </c>
      <c r="CP711" s="6" t="s">
        <v>20</v>
      </c>
      <c r="CQ711" s="7" t="s">
        <v>21</v>
      </c>
      <c r="CS711" s="1"/>
      <c r="CT711" s="1"/>
      <c r="CU711" s="6" t="str">
        <f>+IFERROR(VALUE(RIGHT(Tabla17[[#This Row],[B2B]],6)),"")</f>
        <v/>
      </c>
      <c r="CV711" s="6" t="str">
        <f>+IFERROR(VLOOKUP(CT711,Auxiliar!$A:$C,2,0),"")</f>
        <v/>
      </c>
      <c r="CW711" s="7" t="str">
        <f>+IFERROR(VLOOKUP(CT711,Auxiliar!$A:$C,3,0),"")</f>
        <v/>
      </c>
      <c r="CY711" s="1">
        <v>5438</v>
      </c>
      <c r="CZ711" s="1" t="s">
        <v>16</v>
      </c>
      <c r="DA711" s="6">
        <f>+IFERROR(VALUE(RIGHT(Tabla18[[#This Row],[B2B]],6)),"")</f>
        <v>5438</v>
      </c>
      <c r="DB711" s="6" t="str">
        <f>+IFERROR(VLOOKUP(CZ711,Auxiliar!$A:$C,2,0),"")</f>
        <v>PREMIUM</v>
      </c>
      <c r="DC711" s="7" t="str">
        <f>+IFERROR(VLOOKUP(CZ711,Auxiliar!$A:$C,3,0),"")</f>
        <v>0b 0% | 2b 2% | 5b 3,5% | 10b 5%</v>
      </c>
      <c r="DE711" s="1">
        <v>5438</v>
      </c>
      <c r="DF711" s="1" t="s">
        <v>19</v>
      </c>
      <c r="DG711" s="6">
        <f>+IFERROR(VALUE(RIGHT(Tabla19[[#This Row],[B2B]],6)),"")</f>
        <v>5438</v>
      </c>
      <c r="DH711" s="6" t="str">
        <f>+IFERROR(VLOOKUP(DF711,Auxiliar!$A:$C,2,0),"")</f>
        <v>MICHELOB</v>
      </c>
      <c r="DI711" s="7" t="str">
        <f>+IFERROR(VLOOKUP(DF711,Auxiliar!$A:$C,3,0),"")</f>
        <v>1b 7% | 3b 22% | 8b 27%</v>
      </c>
      <c r="DK711" s="1"/>
      <c r="DL711" s="1"/>
      <c r="DM711" s="6" t="str">
        <f>+IFERROR(VALUE(RIGHT(Tabla20[[#This Row],[B2B]],6)),"")</f>
        <v/>
      </c>
      <c r="DN711" s="6" t="str">
        <f>+IFERROR(VLOOKUP(DL711,Auxiliar!$A:$C,2,0),"")</f>
        <v/>
      </c>
      <c r="DO711" s="7" t="str">
        <f>+IFERROR(VLOOKUP(DL711,Auxiliar!$A:$C,3,0),"")</f>
        <v/>
      </c>
      <c r="DQ711" s="1">
        <v>5437</v>
      </c>
      <c r="DR711" s="12" t="s">
        <v>24</v>
      </c>
      <c r="DS711" s="6">
        <f>+IFERROR(VALUE(RIGHT(Tabla21[[#This Row],[B2B]],6)),"")</f>
        <v>5437</v>
      </c>
      <c r="DT711" s="6" t="str">
        <f>+IFERROR(VLOOKUP(DR711,Auxiliar!$A:$C,2,0),"")</f>
        <v>CORONA PORRON</v>
      </c>
      <c r="DU711" s="7" t="str">
        <f>+IFERROR(VLOOKUP(DR711,Auxiliar!$A:$C,3,0),"")</f>
        <v>1b 5% | 20b 0%</v>
      </c>
      <c r="DW711" s="1">
        <v>13068</v>
      </c>
      <c r="DX711" s="12" t="s">
        <v>43</v>
      </c>
      <c r="DY711" s="6">
        <f>+IFERROR(VALUE(RIGHT(Tabla22[[#This Row],[B2B]],6)),"")</f>
        <v>13068</v>
      </c>
      <c r="DZ711" s="6" t="str">
        <f>+IFERROR(VLOOKUP(DX711,Auxiliar!$A:$C,2,0),"")</f>
        <v xml:space="preserve">VALUE LATA </v>
      </c>
      <c r="EA711" s="7" t="str">
        <f>+IFERROR(VLOOKUP(DX711,Auxiliar!$A:$C,3,0),"")</f>
        <v>1b 15% | 100b 18%</v>
      </c>
      <c r="EC711" s="1">
        <v>13036</v>
      </c>
      <c r="ED711" s="12" t="s">
        <v>47</v>
      </c>
      <c r="EE711" s="6">
        <f>+IFERROR(VALUE(RIGHT(Tabla23[[#This Row],[B2B]],6)),"")</f>
        <v>13036</v>
      </c>
      <c r="EF711" s="6" t="str">
        <f>+IFERROR(VLOOKUP(ED711,Auxiliar!$A:$C,2,0),"")</f>
        <v>VALUE LATON</v>
      </c>
      <c r="EG711" s="7" t="str">
        <f>+IFERROR(VLOOKUP(ED711,Auxiliar!$A:$C,3,0),"")</f>
        <v>1b 10% | 5b 15% | 192b 0%</v>
      </c>
      <c r="EI711" s="1"/>
      <c r="EJ711" s="12"/>
      <c r="EK711" s="6" t="str">
        <f>+IFERROR(VALUE(RIGHT(Tabla24[[#This Row],[B2B]],6)),"")</f>
        <v/>
      </c>
      <c r="EL711" s="6" t="str">
        <f>+IFERROR(VLOOKUP(EJ711,Auxiliar!$A:$C,2,0),"")</f>
        <v/>
      </c>
      <c r="EM711" s="7" t="str">
        <f>+IFERROR(VLOOKUP(EJ711,Auxiliar!$A:$C,3,0),"")</f>
        <v/>
      </c>
      <c r="EO711" s="1"/>
      <c r="EP711" s="12"/>
      <c r="EQ711" s="6" t="str">
        <f>+IFERROR(VALUE(RIGHT(Tabla25[[#This Row],[B2B]],6)),"")</f>
        <v/>
      </c>
      <c r="ER711" s="6" t="str">
        <f>+IFERROR(VLOOKUP(EP711,Auxiliar!$A:$C,2,0),"")</f>
        <v/>
      </c>
      <c r="ES711" s="7" t="str">
        <f>+IFERROR(VLOOKUP(EP711,Auxiliar!$A:$C,3,0),"")</f>
        <v/>
      </c>
      <c r="EU711" s="1"/>
      <c r="EV711" s="12"/>
      <c r="EW711" s="6" t="str">
        <f>+IFERROR(VALUE(RIGHT(Tabla26[[#This Row],[B2B]],6)),"")</f>
        <v/>
      </c>
      <c r="EX711" s="6" t="str">
        <f>+IFERROR(VLOOKUP(EV711,Auxiliar!$A:$C,2,0),"")</f>
        <v/>
      </c>
      <c r="EY711" s="7" t="str">
        <f>+IFERROR(VLOOKUP(EV711,Auxiliar!$A:$C,3,0),"")</f>
        <v/>
      </c>
      <c r="EZ711" s="1"/>
      <c r="FA711" s="12"/>
      <c r="FB711" s="6" t="str">
        <f>+IFERROR(VALUE(RIGHT(Tabla27[[#This Row],[B2B]],6)),"")</f>
        <v/>
      </c>
      <c r="FC711" s="6" t="str">
        <f>+IFERROR(VLOOKUP(FA711,Auxiliar!$A:$C,2,0),"")</f>
        <v/>
      </c>
      <c r="FD711" s="7" t="str">
        <f>+IFERROR(VLOOKUP(FA711,Auxiliar!$A:$C,3,0),"")</f>
        <v/>
      </c>
      <c r="FE711" s="1"/>
      <c r="FF711" s="12"/>
      <c r="FG711" s="6" t="str">
        <f>+IFERROR(VALUE(RIGHT(Tabla28[[#This Row],[B2B]],6)),"")</f>
        <v/>
      </c>
      <c r="FH711" s="6" t="str">
        <f>+IFERROR(VLOOKUP(FF711,Auxiliar!$A:$C,2,0),"")</f>
        <v/>
      </c>
      <c r="FI711" s="7" t="str">
        <f>+IFERROR(VLOOKUP(FF711,Auxiliar!$A:$C,3,0),"")</f>
        <v/>
      </c>
      <c r="FJ711" s="1"/>
      <c r="FK711" s="12"/>
      <c r="FL711" s="6" t="str">
        <f>+IFERROR(VALUE(RIGHT(Tabla29[[#This Row],[B2B]],6)),"")</f>
        <v/>
      </c>
      <c r="FM711" s="6" t="str">
        <f>+IFERROR(VLOOKUP(FK711,Auxiliar!$A:$C,2,0),"")</f>
        <v/>
      </c>
      <c r="FN711" s="7" t="str">
        <f>+IFERROR(VLOOKUP(FK711,Auxiliar!$A:$C,3,0),"")</f>
        <v/>
      </c>
      <c r="FO711" s="1"/>
      <c r="FP711" s="12"/>
      <c r="FQ711" s="6" t="str">
        <f>+IFERROR(VALUE(RIGHT(Tabla30[[#This Row],[B2B]],6)),"")</f>
        <v/>
      </c>
      <c r="FR711" s="6" t="str">
        <f>+IFERROR(VLOOKUP(FP711,Auxiliar!$A:$C,2,0),"")</f>
        <v/>
      </c>
      <c r="FS711" s="7"/>
      <c r="FT711" s="1"/>
      <c r="FU711" s="12"/>
      <c r="FV711" s="6" t="str">
        <f>+IFERROR(VALUE(RIGHT(Tabla31[[#This Row],[B2B]],6)),"")</f>
        <v/>
      </c>
      <c r="FW711" s="6" t="str">
        <f>+IFERROR(VLOOKUP(FU711,Auxiliar!$A:$C,2,0),"")</f>
        <v/>
      </c>
      <c r="FX711" s="7" t="str">
        <f>+IFERROR(VLOOKUP(FU711,Auxiliar!$A:$C,3,0),"")</f>
        <v/>
      </c>
      <c r="FY711" s="1"/>
      <c r="FZ711" s="12"/>
      <c r="GA711" s="6" t="str">
        <f>+IFERROR(VALUE(RIGHT(Tabla32[[#This Row],[B2B]],6)),"")</f>
        <v/>
      </c>
      <c r="GB711" s="6" t="str">
        <f>+IFERROR(VLOOKUP(FZ711,Auxiliar!$A:$C,2,0),"")</f>
        <v/>
      </c>
      <c r="GC711" s="7" t="str">
        <f>+IFERROR(VLOOKUP(FZ711,Auxiliar!$A:$C,3,0),"")</f>
        <v/>
      </c>
      <c r="GD711" s="1"/>
      <c r="GE711" s="12"/>
      <c r="GF711" s="6" t="str">
        <f>+IFERROR(VALUE(RIGHT(Tabla33[[#This Row],[B2B]],6)),"")</f>
        <v/>
      </c>
      <c r="GG711" s="6" t="str">
        <f>+IFERROR(VLOOKUP(GE711,Auxiliar!$A:$C,2,0),"")</f>
        <v/>
      </c>
      <c r="GH711" s="7" t="str">
        <f>+IFERROR(VLOOKUP(GE711,Auxiliar!$A:$C,3,0),"")</f>
        <v/>
      </c>
    </row>
    <row r="712" spans="1:190" x14ac:dyDescent="0.25">
      <c r="A712" s="1"/>
      <c r="B712" s="1"/>
      <c r="C712" t="str">
        <f>+IFERROR(VLOOKUP(B712,Auxiliar!$A:$C,2,0),"")</f>
        <v/>
      </c>
      <c r="D712" s="5" t="str">
        <f>+IFERROR(VLOOKUP(B712,Auxiliar!$A:$C,3,0),"")</f>
        <v/>
      </c>
      <c r="S712" s="1">
        <v>10125</v>
      </c>
      <c r="T712" s="1" t="s">
        <v>9</v>
      </c>
      <c r="U712" s="6">
        <f>+IFERROR(VALUE(RIGHT(Tabla4[[#This Row],[B2B]],6)),"")</f>
        <v>10125</v>
      </c>
      <c r="V712" s="6" t="str">
        <f>+IFERROR(VLOOKUP(T712,Auxiliar!$A:$C,2,0),"")</f>
        <v>CORE</v>
      </c>
      <c r="W712" s="7" t="str">
        <f>+IFERROR(VLOOKUP(T712,Auxiliar!$A:$C,3,0),"")</f>
        <v>0b 1% | 2b 5% | 4b 6%</v>
      </c>
      <c r="AK712" s="1">
        <v>6426</v>
      </c>
      <c r="AL712" s="1" t="s">
        <v>30</v>
      </c>
      <c r="AM712" s="6">
        <f>+IFERROR(VALUE(RIGHT(Tabla7[[#This Row],[B2B]],6)),"")</f>
        <v>6426</v>
      </c>
      <c r="AN712" s="6" t="str">
        <f>+IFERROR(VLOOKUP(AL712,Auxiliar!$A:$C,2,0),"")</f>
        <v>LATONES</v>
      </c>
      <c r="AO712" s="7" t="str">
        <f>+IFERROR(VLOOKUP(AL712,Auxiliar!$A:$C,3,0),"")</f>
        <v>1b 4% | 5b 7% | 97b 0%</v>
      </c>
      <c r="AW712" s="1"/>
      <c r="AX712" s="1" t="s">
        <v>32</v>
      </c>
      <c r="AY712" s="6" t="str">
        <f>+IFERROR(VALUE(RIGHT(Tabla9[[#This Row],[B2B]],6)),"")</f>
        <v/>
      </c>
      <c r="AZ712" s="6" t="str">
        <f>+IFERROR(VLOOKUP(AX712,Auxiliar!$A:$C,2,0),"")</f>
        <v>LATONES</v>
      </c>
      <c r="BA712" s="7" t="str">
        <f>+IFERROR(VLOOKUP(AX712,Auxiliar!$A:$C,3,0),"")</f>
        <v>2b 3% | 4b 4% | 6b 5% | 10b 8%  | 385b 0%</v>
      </c>
      <c r="BI712" s="1"/>
      <c r="BJ712" s="1"/>
      <c r="BK712" s="6" t="str">
        <f>+IFERROR(VALUE(RIGHT(Tabla11[[#This Row],[B2B]],6)),"")</f>
        <v/>
      </c>
      <c r="BL712" s="6" t="str">
        <f>+IFERROR(VLOOKUP(BJ712,Auxiliar!$A:$C,2,0),"")</f>
        <v/>
      </c>
      <c r="BM712" s="7" t="str">
        <f>+IFERROR(VLOOKUP(BJ712,Auxiliar!$A:$C,3,0),"")</f>
        <v/>
      </c>
      <c r="BO712" s="1">
        <v>3328</v>
      </c>
      <c r="BP712" s="1" t="s">
        <v>39</v>
      </c>
      <c r="BQ712" s="6">
        <f>+IFERROR(VALUE(RIGHT(Tabla12[[#This Row],[B2B]],6)),"")</f>
        <v>3328</v>
      </c>
      <c r="BR712" s="6" t="str">
        <f>+IFERROR(VLOOKUP(BP712,Auxiliar!$A:$C,2,0),"")</f>
        <v>VALUE LITRO</v>
      </c>
      <c r="BS712" s="7" t="str">
        <f>+IFERROR(VLOOKUP(BP712,Auxiliar!$A:$C,3,0),"")</f>
        <v>1b 12%</v>
      </c>
      <c r="CA712" s="1">
        <v>5508</v>
      </c>
      <c r="CB712" s="1" t="s">
        <v>35</v>
      </c>
      <c r="CC712" s="6">
        <f>+IFERROR(VALUE(RIGHT(Tabla14[[#This Row],[B2B]],6)),"")</f>
        <v>5508</v>
      </c>
      <c r="CD712" s="6" t="str">
        <f>+IFERROR(VLOOKUP(CB712,Auxiliar!$A:$C,2,0),"")</f>
        <v>Corona 710cc</v>
      </c>
      <c r="CE712" s="7" t="str">
        <f>+IFERROR(VLOOKUP(CB712,Auxiliar!$A:$C,3,0),"")</f>
        <v>1b 10% | 85b 0%</v>
      </c>
      <c r="CG712" s="1"/>
      <c r="CH712" s="1"/>
      <c r="CI712" s="6" t="str">
        <f>+IFERROR(VALUE(RIGHT(Tabla15[[#This Row],[B2B]],6)),"")</f>
        <v/>
      </c>
      <c r="CJ712" s="6" t="str">
        <f>+IFERROR(VLOOKUP(CH712,Auxiliar!$A:$C,2,0),"")</f>
        <v/>
      </c>
      <c r="CK712" s="7" t="str">
        <f>+IFERROR(VLOOKUP(CH712,Auxiliar!$A:$C,3,0),"")</f>
        <v/>
      </c>
      <c r="CM712" s="1">
        <v>5452</v>
      </c>
      <c r="CN712" s="1" t="s">
        <v>20</v>
      </c>
      <c r="CO712" s="6">
        <v>5452</v>
      </c>
      <c r="CP712" s="6" t="s">
        <v>20</v>
      </c>
      <c r="CQ712" s="7" t="s">
        <v>21</v>
      </c>
      <c r="CS712" s="1"/>
      <c r="CT712" s="1"/>
      <c r="CU712" s="6" t="str">
        <f>+IFERROR(VALUE(RIGHT(Tabla17[[#This Row],[B2B]],6)),"")</f>
        <v/>
      </c>
      <c r="CV712" s="6" t="str">
        <f>+IFERROR(VLOOKUP(CT712,Auxiliar!$A:$C,2,0),"")</f>
        <v/>
      </c>
      <c r="CW712" s="7" t="str">
        <f>+IFERROR(VLOOKUP(CT712,Auxiliar!$A:$C,3,0),"")</f>
        <v/>
      </c>
      <c r="CY712" s="1">
        <v>5452</v>
      </c>
      <c r="CZ712" s="1" t="s">
        <v>16</v>
      </c>
      <c r="DA712" s="6">
        <f>+IFERROR(VALUE(RIGHT(Tabla18[[#This Row],[B2B]],6)),"")</f>
        <v>5452</v>
      </c>
      <c r="DB712" s="6" t="str">
        <f>+IFERROR(VLOOKUP(CZ712,Auxiliar!$A:$C,2,0),"")</f>
        <v>PREMIUM</v>
      </c>
      <c r="DC712" s="7" t="str">
        <f>+IFERROR(VLOOKUP(CZ712,Auxiliar!$A:$C,3,0),"")</f>
        <v>0b 0% | 2b 2% | 5b 3,5% | 10b 5%</v>
      </c>
      <c r="DE712" s="1">
        <v>5452</v>
      </c>
      <c r="DF712" s="1" t="s">
        <v>19</v>
      </c>
      <c r="DG712" s="6">
        <f>+IFERROR(VALUE(RIGHT(Tabla19[[#This Row],[B2B]],6)),"")</f>
        <v>5452</v>
      </c>
      <c r="DH712" s="6" t="str">
        <f>+IFERROR(VLOOKUP(DF712,Auxiliar!$A:$C,2,0),"")</f>
        <v>MICHELOB</v>
      </c>
      <c r="DI712" s="7" t="str">
        <f>+IFERROR(VLOOKUP(DF712,Auxiliar!$A:$C,3,0),"")</f>
        <v>1b 7% | 3b 22% | 8b 27%</v>
      </c>
      <c r="DK712" s="1"/>
      <c r="DL712" s="1"/>
      <c r="DM712" s="6" t="str">
        <f>+IFERROR(VALUE(RIGHT(Tabla20[[#This Row],[B2B]],6)),"")</f>
        <v/>
      </c>
      <c r="DN712" s="6" t="str">
        <f>+IFERROR(VLOOKUP(DL712,Auxiliar!$A:$C,2,0),"")</f>
        <v/>
      </c>
      <c r="DO712" s="7" t="str">
        <f>+IFERROR(VLOOKUP(DL712,Auxiliar!$A:$C,3,0),"")</f>
        <v/>
      </c>
      <c r="DQ712" s="1">
        <v>5438</v>
      </c>
      <c r="DR712" s="12" t="s">
        <v>24</v>
      </c>
      <c r="DS712" s="6">
        <f>+IFERROR(VALUE(RIGHT(Tabla21[[#This Row],[B2B]],6)),"")</f>
        <v>5438</v>
      </c>
      <c r="DT712" s="6" t="str">
        <f>+IFERROR(VLOOKUP(DR712,Auxiliar!$A:$C,2,0),"")</f>
        <v>CORONA PORRON</v>
      </c>
      <c r="DU712" s="7" t="str">
        <f>+IFERROR(VLOOKUP(DR712,Auxiliar!$A:$C,3,0),"")</f>
        <v>1b 5% | 20b 0%</v>
      </c>
      <c r="DW712" s="1">
        <v>3355</v>
      </c>
      <c r="DX712" s="12" t="s">
        <v>43</v>
      </c>
      <c r="DY712" s="6">
        <f>+IFERROR(VALUE(RIGHT(Tabla22[[#This Row],[B2B]],6)),"")</f>
        <v>3355</v>
      </c>
      <c r="DZ712" s="6" t="str">
        <f>+IFERROR(VLOOKUP(DX712,Auxiliar!$A:$C,2,0),"")</f>
        <v xml:space="preserve">VALUE LATA </v>
      </c>
      <c r="EA712" s="7" t="str">
        <f>+IFERROR(VLOOKUP(DX712,Auxiliar!$A:$C,3,0),"")</f>
        <v>1b 15% | 100b 18%</v>
      </c>
      <c r="EC712" s="1">
        <v>13043</v>
      </c>
      <c r="ED712" s="12" t="s">
        <v>47</v>
      </c>
      <c r="EE712" s="6">
        <f>+IFERROR(VALUE(RIGHT(Tabla23[[#This Row],[B2B]],6)),"")</f>
        <v>13043</v>
      </c>
      <c r="EF712" s="6" t="str">
        <f>+IFERROR(VLOOKUP(ED712,Auxiliar!$A:$C,2,0),"")</f>
        <v>VALUE LATON</v>
      </c>
      <c r="EG712" s="7" t="str">
        <f>+IFERROR(VLOOKUP(ED712,Auxiliar!$A:$C,3,0),"")</f>
        <v>1b 10% | 5b 15% | 192b 0%</v>
      </c>
      <c r="EI712" s="1"/>
      <c r="EJ712" s="12"/>
      <c r="EK712" s="6" t="str">
        <f>+IFERROR(VALUE(RIGHT(Tabla24[[#This Row],[B2B]],6)),"")</f>
        <v/>
      </c>
      <c r="EL712" s="6" t="str">
        <f>+IFERROR(VLOOKUP(EJ712,Auxiliar!$A:$C,2,0),"")</f>
        <v/>
      </c>
      <c r="EM712" s="7" t="str">
        <f>+IFERROR(VLOOKUP(EJ712,Auxiliar!$A:$C,3,0),"")</f>
        <v/>
      </c>
      <c r="EO712" s="1"/>
      <c r="EP712" s="12"/>
      <c r="EQ712" s="6" t="str">
        <f>+IFERROR(VALUE(RIGHT(Tabla25[[#This Row],[B2B]],6)),"")</f>
        <v/>
      </c>
      <c r="ER712" s="6" t="str">
        <f>+IFERROR(VLOOKUP(EP712,Auxiliar!$A:$C,2,0),"")</f>
        <v/>
      </c>
      <c r="ES712" s="7" t="str">
        <f>+IFERROR(VLOOKUP(EP712,Auxiliar!$A:$C,3,0),"")</f>
        <v/>
      </c>
      <c r="EU712" s="1"/>
      <c r="EV712" s="12"/>
      <c r="EW712" s="6" t="str">
        <f>+IFERROR(VALUE(RIGHT(Tabla26[[#This Row],[B2B]],6)),"")</f>
        <v/>
      </c>
      <c r="EX712" s="6" t="str">
        <f>+IFERROR(VLOOKUP(EV712,Auxiliar!$A:$C,2,0),"")</f>
        <v/>
      </c>
      <c r="EY712" s="7" t="str">
        <f>+IFERROR(VLOOKUP(EV712,Auxiliar!$A:$C,3,0),"")</f>
        <v/>
      </c>
      <c r="EZ712" s="1"/>
      <c r="FA712" s="12"/>
      <c r="FB712" s="6" t="str">
        <f>+IFERROR(VALUE(RIGHT(Tabla27[[#This Row],[B2B]],6)),"")</f>
        <v/>
      </c>
      <c r="FC712" s="6" t="str">
        <f>+IFERROR(VLOOKUP(FA712,Auxiliar!$A:$C,2,0),"")</f>
        <v/>
      </c>
      <c r="FD712" s="7" t="str">
        <f>+IFERROR(VLOOKUP(FA712,Auxiliar!$A:$C,3,0),"")</f>
        <v/>
      </c>
      <c r="FE712" s="1"/>
      <c r="FF712" s="12"/>
      <c r="FG712" s="6" t="str">
        <f>+IFERROR(VALUE(RIGHT(Tabla28[[#This Row],[B2B]],6)),"")</f>
        <v/>
      </c>
      <c r="FH712" s="6" t="str">
        <f>+IFERROR(VLOOKUP(FF712,Auxiliar!$A:$C,2,0),"")</f>
        <v/>
      </c>
      <c r="FI712" s="7" t="str">
        <f>+IFERROR(VLOOKUP(FF712,Auxiliar!$A:$C,3,0),"")</f>
        <v/>
      </c>
      <c r="FJ712" s="1"/>
      <c r="FK712" s="12"/>
      <c r="FL712" s="6" t="str">
        <f>+IFERROR(VALUE(RIGHT(Tabla29[[#This Row],[B2B]],6)),"")</f>
        <v/>
      </c>
      <c r="FM712" s="6" t="str">
        <f>+IFERROR(VLOOKUP(FK712,Auxiliar!$A:$C,2,0),"")</f>
        <v/>
      </c>
      <c r="FN712" s="7" t="str">
        <f>+IFERROR(VLOOKUP(FK712,Auxiliar!$A:$C,3,0),"")</f>
        <v/>
      </c>
      <c r="FO712" s="1"/>
      <c r="FP712" s="12"/>
      <c r="FQ712" s="6" t="str">
        <f>+IFERROR(VALUE(RIGHT(Tabla30[[#This Row],[B2B]],6)),"")</f>
        <v/>
      </c>
      <c r="FR712" s="6" t="str">
        <f>+IFERROR(VLOOKUP(FP712,Auxiliar!$A:$C,2,0),"")</f>
        <v/>
      </c>
      <c r="FS712" s="7"/>
      <c r="FT712" s="1"/>
      <c r="FU712" s="12"/>
      <c r="FV712" s="6" t="str">
        <f>+IFERROR(VALUE(RIGHT(Tabla31[[#This Row],[B2B]],6)),"")</f>
        <v/>
      </c>
      <c r="FW712" s="6" t="str">
        <f>+IFERROR(VLOOKUP(FU712,Auxiliar!$A:$C,2,0),"")</f>
        <v/>
      </c>
      <c r="FX712" s="7" t="str">
        <f>+IFERROR(VLOOKUP(FU712,Auxiliar!$A:$C,3,0),"")</f>
        <v/>
      </c>
      <c r="FY712" s="1"/>
      <c r="FZ712" s="12"/>
      <c r="GA712" s="6" t="str">
        <f>+IFERROR(VALUE(RIGHT(Tabla32[[#This Row],[B2B]],6)),"")</f>
        <v/>
      </c>
      <c r="GB712" s="6" t="str">
        <f>+IFERROR(VLOOKUP(FZ712,Auxiliar!$A:$C,2,0),"")</f>
        <v/>
      </c>
      <c r="GC712" s="7" t="str">
        <f>+IFERROR(VLOOKUP(FZ712,Auxiliar!$A:$C,3,0),"")</f>
        <v/>
      </c>
      <c r="GD712" s="1"/>
      <c r="GE712" s="12"/>
      <c r="GF712" s="6" t="str">
        <f>+IFERROR(VALUE(RIGHT(Tabla33[[#This Row],[B2B]],6)),"")</f>
        <v/>
      </c>
      <c r="GG712" s="6" t="str">
        <f>+IFERROR(VLOOKUP(GE712,Auxiliar!$A:$C,2,0),"")</f>
        <v/>
      </c>
      <c r="GH712" s="7" t="str">
        <f>+IFERROR(VLOOKUP(GE712,Auxiliar!$A:$C,3,0),"")</f>
        <v/>
      </c>
    </row>
    <row r="713" spans="1:190" x14ac:dyDescent="0.25">
      <c r="A713" s="1"/>
      <c r="B713" s="1"/>
      <c r="C713" t="str">
        <f>+IFERROR(VLOOKUP(B713,Auxiliar!$A:$C,2,0),"")</f>
        <v/>
      </c>
      <c r="D713" s="5" t="str">
        <f>+IFERROR(VLOOKUP(B713,Auxiliar!$A:$C,3,0),"")</f>
        <v/>
      </c>
      <c r="S713" s="1">
        <v>10126</v>
      </c>
      <c r="T713" s="1" t="s">
        <v>9</v>
      </c>
      <c r="U713" s="6">
        <f>+IFERROR(VALUE(RIGHT(Tabla4[[#This Row],[B2B]],6)),"")</f>
        <v>10126</v>
      </c>
      <c r="V713" s="6" t="str">
        <f>+IFERROR(VLOOKUP(T713,Auxiliar!$A:$C,2,0),"")</f>
        <v>CORE</v>
      </c>
      <c r="W713" s="7" t="str">
        <f>+IFERROR(VLOOKUP(T713,Auxiliar!$A:$C,3,0),"")</f>
        <v>0b 1% | 2b 5% | 4b 6%</v>
      </c>
      <c r="AK713" s="1">
        <v>6437</v>
      </c>
      <c r="AL713" s="1" t="s">
        <v>30</v>
      </c>
      <c r="AM713" s="6">
        <f>+IFERROR(VALUE(RIGHT(Tabla7[[#This Row],[B2B]],6)),"")</f>
        <v>6437</v>
      </c>
      <c r="AN713" s="6" t="str">
        <f>+IFERROR(VLOOKUP(AL713,Auxiliar!$A:$C,2,0),"")</f>
        <v>LATONES</v>
      </c>
      <c r="AO713" s="7" t="str">
        <f>+IFERROR(VLOOKUP(AL713,Auxiliar!$A:$C,3,0),"")</f>
        <v>1b 4% | 5b 7% | 97b 0%</v>
      </c>
      <c r="AW713" s="1"/>
      <c r="AX713" s="1" t="s">
        <v>32</v>
      </c>
      <c r="AY713" s="6" t="str">
        <f>+IFERROR(VALUE(RIGHT(Tabla9[[#This Row],[B2B]],6)),"")</f>
        <v/>
      </c>
      <c r="AZ713" s="6" t="str">
        <f>+IFERROR(VLOOKUP(AX713,Auxiliar!$A:$C,2,0),"")</f>
        <v>LATONES</v>
      </c>
      <c r="BA713" s="7" t="str">
        <f>+IFERROR(VLOOKUP(AX713,Auxiliar!$A:$C,3,0),"")</f>
        <v>2b 3% | 4b 4% | 6b 5% | 10b 8%  | 385b 0%</v>
      </c>
      <c r="BI713" s="1"/>
      <c r="BJ713" s="1"/>
      <c r="BK713" s="6" t="str">
        <f>+IFERROR(VALUE(RIGHT(Tabla11[[#This Row],[B2B]],6)),"")</f>
        <v/>
      </c>
      <c r="BL713" s="6" t="str">
        <f>+IFERROR(VLOOKUP(BJ713,Auxiliar!$A:$C,2,0),"")</f>
        <v/>
      </c>
      <c r="BM713" s="7" t="str">
        <f>+IFERROR(VLOOKUP(BJ713,Auxiliar!$A:$C,3,0),"")</f>
        <v/>
      </c>
      <c r="BO713" s="1">
        <v>13047</v>
      </c>
      <c r="BP713" s="1" t="s">
        <v>39</v>
      </c>
      <c r="BQ713" s="6">
        <f>+IFERROR(VALUE(RIGHT(Tabla12[[#This Row],[B2B]],6)),"")</f>
        <v>13047</v>
      </c>
      <c r="BR713" s="6" t="str">
        <f>+IFERROR(VLOOKUP(BP713,Auxiliar!$A:$C,2,0),"")</f>
        <v>VALUE LITRO</v>
      </c>
      <c r="BS713" s="7" t="str">
        <f>+IFERROR(VLOOKUP(BP713,Auxiliar!$A:$C,3,0),"")</f>
        <v>1b 12%</v>
      </c>
      <c r="CA713" s="1">
        <v>5521</v>
      </c>
      <c r="CB713" s="1" t="s">
        <v>35</v>
      </c>
      <c r="CC713" s="6">
        <f>+IFERROR(VALUE(RIGHT(Tabla14[[#This Row],[B2B]],6)),"")</f>
        <v>5521</v>
      </c>
      <c r="CD713" s="6" t="str">
        <f>+IFERROR(VLOOKUP(CB713,Auxiliar!$A:$C,2,0),"")</f>
        <v>Corona 710cc</v>
      </c>
      <c r="CE713" s="7" t="str">
        <f>+IFERROR(VLOOKUP(CB713,Auxiliar!$A:$C,3,0),"")</f>
        <v>1b 10% | 85b 0%</v>
      </c>
      <c r="CG713" s="1"/>
      <c r="CH713" s="1"/>
      <c r="CI713" s="6" t="str">
        <f>+IFERROR(VALUE(RIGHT(Tabla15[[#This Row],[B2B]],6)),"")</f>
        <v/>
      </c>
      <c r="CJ713" s="6" t="str">
        <f>+IFERROR(VLOOKUP(CH713,Auxiliar!$A:$C,2,0),"")</f>
        <v/>
      </c>
      <c r="CK713" s="7" t="str">
        <f>+IFERROR(VLOOKUP(CH713,Auxiliar!$A:$C,3,0),"")</f>
        <v/>
      </c>
      <c r="CM713" s="1">
        <v>5455</v>
      </c>
      <c r="CN713" s="1" t="s">
        <v>20</v>
      </c>
      <c r="CO713" s="6">
        <v>5455</v>
      </c>
      <c r="CP713" s="6" t="s">
        <v>20</v>
      </c>
      <c r="CQ713" s="7" t="s">
        <v>21</v>
      </c>
      <c r="CS713" s="1"/>
      <c r="CT713" s="1"/>
      <c r="CU713" s="6" t="str">
        <f>+IFERROR(VALUE(RIGHT(Tabla17[[#This Row],[B2B]],6)),"")</f>
        <v/>
      </c>
      <c r="CV713" s="6" t="str">
        <f>+IFERROR(VLOOKUP(CT713,Auxiliar!$A:$C,2,0),"")</f>
        <v/>
      </c>
      <c r="CW713" s="7" t="str">
        <f>+IFERROR(VLOOKUP(CT713,Auxiliar!$A:$C,3,0),"")</f>
        <v/>
      </c>
      <c r="CY713" s="1">
        <v>5455</v>
      </c>
      <c r="CZ713" s="1" t="s">
        <v>16</v>
      </c>
      <c r="DA713" s="6">
        <f>+IFERROR(VALUE(RIGHT(Tabla18[[#This Row],[B2B]],6)),"")</f>
        <v>5455</v>
      </c>
      <c r="DB713" s="6" t="str">
        <f>+IFERROR(VLOOKUP(CZ713,Auxiliar!$A:$C,2,0),"")</f>
        <v>PREMIUM</v>
      </c>
      <c r="DC713" s="7" t="str">
        <f>+IFERROR(VLOOKUP(CZ713,Auxiliar!$A:$C,3,0),"")</f>
        <v>0b 0% | 2b 2% | 5b 3,5% | 10b 5%</v>
      </c>
      <c r="DE713" s="1">
        <v>5455</v>
      </c>
      <c r="DF713" s="1" t="s">
        <v>19</v>
      </c>
      <c r="DG713" s="6">
        <f>+IFERROR(VALUE(RIGHT(Tabla19[[#This Row],[B2B]],6)),"")</f>
        <v>5455</v>
      </c>
      <c r="DH713" s="6" t="str">
        <f>+IFERROR(VLOOKUP(DF713,Auxiliar!$A:$C,2,0),"")</f>
        <v>MICHELOB</v>
      </c>
      <c r="DI713" s="7" t="str">
        <f>+IFERROR(VLOOKUP(DF713,Auxiliar!$A:$C,3,0),"")</f>
        <v>1b 7% | 3b 22% | 8b 27%</v>
      </c>
      <c r="DK713" s="1"/>
      <c r="DL713" s="1"/>
      <c r="DM713" s="6" t="str">
        <f>+IFERROR(VALUE(RIGHT(Tabla20[[#This Row],[B2B]],6)),"")</f>
        <v/>
      </c>
      <c r="DN713" s="6" t="str">
        <f>+IFERROR(VLOOKUP(DL713,Auxiliar!$A:$C,2,0),"")</f>
        <v/>
      </c>
      <c r="DO713" s="7" t="str">
        <f>+IFERROR(VLOOKUP(DL713,Auxiliar!$A:$C,3,0),"")</f>
        <v/>
      </c>
      <c r="DQ713" s="1">
        <v>5452</v>
      </c>
      <c r="DR713" s="12" t="s">
        <v>24</v>
      </c>
      <c r="DS713" s="6">
        <f>+IFERROR(VALUE(RIGHT(Tabla21[[#This Row],[B2B]],6)),"")</f>
        <v>5452</v>
      </c>
      <c r="DT713" s="6" t="str">
        <f>+IFERROR(VLOOKUP(DR713,Auxiliar!$A:$C,2,0),"")</f>
        <v>CORONA PORRON</v>
      </c>
      <c r="DU713" s="7" t="str">
        <f>+IFERROR(VLOOKUP(DR713,Auxiliar!$A:$C,3,0),"")</f>
        <v>1b 5% | 20b 0%</v>
      </c>
      <c r="DW713" s="1">
        <v>13071</v>
      </c>
      <c r="DX713" s="12" t="s">
        <v>43</v>
      </c>
      <c r="DY713" s="6">
        <f>+IFERROR(VALUE(RIGHT(Tabla22[[#This Row],[B2B]],6)),"")</f>
        <v>13071</v>
      </c>
      <c r="DZ713" s="6" t="str">
        <f>+IFERROR(VLOOKUP(DX713,Auxiliar!$A:$C,2,0),"")</f>
        <v xml:space="preserve">VALUE LATA </v>
      </c>
      <c r="EA713" s="7" t="str">
        <f>+IFERROR(VLOOKUP(DX713,Auxiliar!$A:$C,3,0),"")</f>
        <v>1b 15% | 100b 18%</v>
      </c>
      <c r="EC713" s="1">
        <v>3328</v>
      </c>
      <c r="ED713" s="12" t="s">
        <v>47</v>
      </c>
      <c r="EE713" s="6">
        <f>+IFERROR(VALUE(RIGHT(Tabla23[[#This Row],[B2B]],6)),"")</f>
        <v>3328</v>
      </c>
      <c r="EF713" s="6" t="str">
        <f>+IFERROR(VLOOKUP(ED713,Auxiliar!$A:$C,2,0),"")</f>
        <v>VALUE LATON</v>
      </c>
      <c r="EG713" s="7" t="str">
        <f>+IFERROR(VLOOKUP(ED713,Auxiliar!$A:$C,3,0),"")</f>
        <v>1b 10% | 5b 15% | 192b 0%</v>
      </c>
      <c r="EI713" s="1"/>
      <c r="EJ713" s="12"/>
      <c r="EK713" s="6" t="str">
        <f>+IFERROR(VALUE(RIGHT(Tabla24[[#This Row],[B2B]],6)),"")</f>
        <v/>
      </c>
      <c r="EL713" s="6" t="str">
        <f>+IFERROR(VLOOKUP(EJ713,Auxiliar!$A:$C,2,0),"")</f>
        <v/>
      </c>
      <c r="EM713" s="7" t="str">
        <f>+IFERROR(VLOOKUP(EJ713,Auxiliar!$A:$C,3,0),"")</f>
        <v/>
      </c>
      <c r="EO713" s="1"/>
      <c r="EP713" s="12"/>
      <c r="EQ713" s="6" t="str">
        <f>+IFERROR(VALUE(RIGHT(Tabla25[[#This Row],[B2B]],6)),"")</f>
        <v/>
      </c>
      <c r="ER713" s="6" t="str">
        <f>+IFERROR(VLOOKUP(EP713,Auxiliar!$A:$C,2,0),"")</f>
        <v/>
      </c>
      <c r="ES713" s="7" t="str">
        <f>+IFERROR(VLOOKUP(EP713,Auxiliar!$A:$C,3,0),"")</f>
        <v/>
      </c>
      <c r="EU713" s="1"/>
      <c r="EV713" s="12"/>
      <c r="EW713" s="6" t="str">
        <f>+IFERROR(VALUE(RIGHT(Tabla26[[#This Row],[B2B]],6)),"")</f>
        <v/>
      </c>
      <c r="EX713" s="6" t="str">
        <f>+IFERROR(VLOOKUP(EV713,Auxiliar!$A:$C,2,0),"")</f>
        <v/>
      </c>
      <c r="EY713" s="7" t="str">
        <f>+IFERROR(VLOOKUP(EV713,Auxiliar!$A:$C,3,0),"")</f>
        <v/>
      </c>
      <c r="EZ713" s="1"/>
      <c r="FA713" s="12"/>
      <c r="FB713" s="6" t="str">
        <f>+IFERROR(VALUE(RIGHT(Tabla27[[#This Row],[B2B]],6)),"")</f>
        <v/>
      </c>
      <c r="FC713" s="6" t="str">
        <f>+IFERROR(VLOOKUP(FA713,Auxiliar!$A:$C,2,0),"")</f>
        <v/>
      </c>
      <c r="FD713" s="7" t="str">
        <f>+IFERROR(VLOOKUP(FA713,Auxiliar!$A:$C,3,0),"")</f>
        <v/>
      </c>
      <c r="FE713" s="1"/>
      <c r="FF713" s="12"/>
      <c r="FG713" s="6" t="str">
        <f>+IFERROR(VALUE(RIGHT(Tabla28[[#This Row],[B2B]],6)),"")</f>
        <v/>
      </c>
      <c r="FH713" s="6" t="str">
        <f>+IFERROR(VLOOKUP(FF713,Auxiliar!$A:$C,2,0),"")</f>
        <v/>
      </c>
      <c r="FI713" s="7" t="str">
        <f>+IFERROR(VLOOKUP(FF713,Auxiliar!$A:$C,3,0),"")</f>
        <v/>
      </c>
      <c r="FJ713" s="1"/>
      <c r="FK713" s="12"/>
      <c r="FL713" s="6" t="str">
        <f>+IFERROR(VALUE(RIGHT(Tabla29[[#This Row],[B2B]],6)),"")</f>
        <v/>
      </c>
      <c r="FM713" s="6" t="str">
        <f>+IFERROR(VLOOKUP(FK713,Auxiliar!$A:$C,2,0),"")</f>
        <v/>
      </c>
      <c r="FN713" s="7" t="str">
        <f>+IFERROR(VLOOKUP(FK713,Auxiliar!$A:$C,3,0),"")</f>
        <v/>
      </c>
      <c r="FO713" s="1"/>
      <c r="FP713" s="12"/>
      <c r="FQ713" s="6" t="str">
        <f>+IFERROR(VALUE(RIGHT(Tabla30[[#This Row],[B2B]],6)),"")</f>
        <v/>
      </c>
      <c r="FR713" s="6" t="str">
        <f>+IFERROR(VLOOKUP(FP713,Auxiliar!$A:$C,2,0),"")</f>
        <v/>
      </c>
      <c r="FS713" s="7"/>
      <c r="FT713" s="1"/>
      <c r="FU713" s="12"/>
      <c r="FV713" s="6" t="str">
        <f>+IFERROR(VALUE(RIGHT(Tabla31[[#This Row],[B2B]],6)),"")</f>
        <v/>
      </c>
      <c r="FW713" s="6" t="str">
        <f>+IFERROR(VLOOKUP(FU713,Auxiliar!$A:$C,2,0),"")</f>
        <v/>
      </c>
      <c r="FX713" s="7" t="str">
        <f>+IFERROR(VLOOKUP(FU713,Auxiliar!$A:$C,3,0),"")</f>
        <v/>
      </c>
      <c r="FY713" s="1"/>
      <c r="FZ713" s="12"/>
      <c r="GA713" s="6" t="str">
        <f>+IFERROR(VALUE(RIGHT(Tabla32[[#This Row],[B2B]],6)),"")</f>
        <v/>
      </c>
      <c r="GB713" s="6" t="str">
        <f>+IFERROR(VLOOKUP(FZ713,Auxiliar!$A:$C,2,0),"")</f>
        <v/>
      </c>
      <c r="GC713" s="7" t="str">
        <f>+IFERROR(VLOOKUP(FZ713,Auxiliar!$A:$C,3,0),"")</f>
        <v/>
      </c>
      <c r="GD713" s="1"/>
      <c r="GE713" s="12"/>
      <c r="GF713" s="6" t="str">
        <f>+IFERROR(VALUE(RIGHT(Tabla33[[#This Row],[B2B]],6)),"")</f>
        <v/>
      </c>
      <c r="GG713" s="6" t="str">
        <f>+IFERROR(VLOOKUP(GE713,Auxiliar!$A:$C,2,0),"")</f>
        <v/>
      </c>
      <c r="GH713" s="7" t="str">
        <f>+IFERROR(VLOOKUP(GE713,Auxiliar!$A:$C,3,0),"")</f>
        <v/>
      </c>
    </row>
    <row r="714" spans="1:190" x14ac:dyDescent="0.25">
      <c r="A714" s="1"/>
      <c r="B714" s="1"/>
      <c r="C714" t="str">
        <f>+IFERROR(VLOOKUP(B714,Auxiliar!$A:$C,2,0),"")</f>
        <v/>
      </c>
      <c r="D714" s="5" t="str">
        <f>+IFERROR(VLOOKUP(B714,Auxiliar!$A:$C,3,0),"")</f>
        <v/>
      </c>
      <c r="S714" s="1">
        <v>10128</v>
      </c>
      <c r="T714" s="1" t="s">
        <v>9</v>
      </c>
      <c r="U714" s="6">
        <f>+IFERROR(VALUE(RIGHT(Tabla4[[#This Row],[B2B]],6)),"")</f>
        <v>10128</v>
      </c>
      <c r="V714" s="6" t="str">
        <f>+IFERROR(VLOOKUP(T714,Auxiliar!$A:$C,2,0),"")</f>
        <v>CORE</v>
      </c>
      <c r="W714" s="7" t="str">
        <f>+IFERROR(VLOOKUP(T714,Auxiliar!$A:$C,3,0),"")</f>
        <v>0b 1% | 2b 5% | 4b 6%</v>
      </c>
      <c r="AK714" s="1">
        <v>6439</v>
      </c>
      <c r="AL714" s="1" t="s">
        <v>30</v>
      </c>
      <c r="AM714" s="6">
        <f>+IFERROR(VALUE(RIGHT(Tabla7[[#This Row],[B2B]],6)),"")</f>
        <v>6439</v>
      </c>
      <c r="AN714" s="6" t="str">
        <f>+IFERROR(VLOOKUP(AL714,Auxiliar!$A:$C,2,0),"")</f>
        <v>LATONES</v>
      </c>
      <c r="AO714" s="7" t="str">
        <f>+IFERROR(VLOOKUP(AL714,Auxiliar!$A:$C,3,0),"")</f>
        <v>1b 4% | 5b 7% | 97b 0%</v>
      </c>
      <c r="AW714" s="1"/>
      <c r="AX714" s="1" t="s">
        <v>32</v>
      </c>
      <c r="AY714" s="6" t="str">
        <f>+IFERROR(VALUE(RIGHT(Tabla9[[#This Row],[B2B]],6)),"")</f>
        <v/>
      </c>
      <c r="AZ714" s="6" t="str">
        <f>+IFERROR(VLOOKUP(AX714,Auxiliar!$A:$C,2,0),"")</f>
        <v>LATONES</v>
      </c>
      <c r="BA714" s="7" t="str">
        <f>+IFERROR(VLOOKUP(AX714,Auxiliar!$A:$C,3,0),"")</f>
        <v>2b 3% | 4b 4% | 6b 5% | 10b 8%  | 385b 0%</v>
      </c>
      <c r="BI714" s="1"/>
      <c r="BJ714" s="1"/>
      <c r="BK714" s="6" t="str">
        <f>+IFERROR(VALUE(RIGHT(Tabla11[[#This Row],[B2B]],6)),"")</f>
        <v/>
      </c>
      <c r="BL714" s="6" t="str">
        <f>+IFERROR(VLOOKUP(BJ714,Auxiliar!$A:$C,2,0),"")</f>
        <v/>
      </c>
      <c r="BM714" s="7" t="str">
        <f>+IFERROR(VLOOKUP(BJ714,Auxiliar!$A:$C,3,0),"")</f>
        <v/>
      </c>
      <c r="BO714" s="1">
        <v>3341</v>
      </c>
      <c r="BP714" s="1" t="s">
        <v>39</v>
      </c>
      <c r="BQ714" s="6">
        <f>+IFERROR(VALUE(RIGHT(Tabla12[[#This Row],[B2B]],6)),"")</f>
        <v>3341</v>
      </c>
      <c r="BR714" s="6" t="str">
        <f>+IFERROR(VLOOKUP(BP714,Auxiliar!$A:$C,2,0),"")</f>
        <v>VALUE LITRO</v>
      </c>
      <c r="BS714" s="7" t="str">
        <f>+IFERROR(VLOOKUP(BP714,Auxiliar!$A:$C,3,0),"")</f>
        <v>1b 12%</v>
      </c>
      <c r="CA714" s="1">
        <v>5526</v>
      </c>
      <c r="CB714" s="1" t="s">
        <v>35</v>
      </c>
      <c r="CC714" s="6">
        <f>+IFERROR(VALUE(RIGHT(Tabla14[[#This Row],[B2B]],6)),"")</f>
        <v>5526</v>
      </c>
      <c r="CD714" s="6" t="str">
        <f>+IFERROR(VLOOKUP(CB714,Auxiliar!$A:$C,2,0),"")</f>
        <v>Corona 710cc</v>
      </c>
      <c r="CE714" s="7" t="str">
        <f>+IFERROR(VLOOKUP(CB714,Auxiliar!$A:$C,3,0),"")</f>
        <v>1b 10% | 85b 0%</v>
      </c>
      <c r="CG714" s="1"/>
      <c r="CH714" s="1"/>
      <c r="CI714" s="6" t="str">
        <f>+IFERROR(VALUE(RIGHT(Tabla15[[#This Row],[B2B]],6)),"")</f>
        <v/>
      </c>
      <c r="CJ714" s="6" t="str">
        <f>+IFERROR(VLOOKUP(CH714,Auxiliar!$A:$C,2,0),"")</f>
        <v/>
      </c>
      <c r="CK714" s="7" t="str">
        <f>+IFERROR(VLOOKUP(CH714,Auxiliar!$A:$C,3,0),"")</f>
        <v/>
      </c>
      <c r="CM714" s="1">
        <v>5458</v>
      </c>
      <c r="CN714" s="1" t="s">
        <v>20</v>
      </c>
      <c r="CO714" s="6">
        <v>5458</v>
      </c>
      <c r="CP714" s="6" t="s">
        <v>20</v>
      </c>
      <c r="CQ714" s="7" t="s">
        <v>21</v>
      </c>
      <c r="CS714" s="1"/>
      <c r="CT714" s="1"/>
      <c r="CU714" s="6" t="str">
        <f>+IFERROR(VALUE(RIGHT(Tabla17[[#This Row],[B2B]],6)),"")</f>
        <v/>
      </c>
      <c r="CV714" s="6" t="str">
        <f>+IFERROR(VLOOKUP(CT714,Auxiliar!$A:$C,2,0),"")</f>
        <v/>
      </c>
      <c r="CW714" s="7" t="str">
        <f>+IFERROR(VLOOKUP(CT714,Auxiliar!$A:$C,3,0),"")</f>
        <v/>
      </c>
      <c r="CY714" s="1">
        <v>5458</v>
      </c>
      <c r="CZ714" s="1" t="s">
        <v>16</v>
      </c>
      <c r="DA714" s="6">
        <f>+IFERROR(VALUE(RIGHT(Tabla18[[#This Row],[B2B]],6)),"")</f>
        <v>5458</v>
      </c>
      <c r="DB714" s="6" t="str">
        <f>+IFERROR(VLOOKUP(CZ714,Auxiliar!$A:$C,2,0),"")</f>
        <v>PREMIUM</v>
      </c>
      <c r="DC714" s="7" t="str">
        <f>+IFERROR(VLOOKUP(CZ714,Auxiliar!$A:$C,3,0),"")</f>
        <v>0b 0% | 2b 2% | 5b 3,5% | 10b 5%</v>
      </c>
      <c r="DE714" s="1">
        <v>5458</v>
      </c>
      <c r="DF714" s="1" t="s">
        <v>19</v>
      </c>
      <c r="DG714" s="6">
        <f>+IFERROR(VALUE(RIGHT(Tabla19[[#This Row],[B2B]],6)),"")</f>
        <v>5458</v>
      </c>
      <c r="DH714" s="6" t="str">
        <f>+IFERROR(VLOOKUP(DF714,Auxiliar!$A:$C,2,0),"")</f>
        <v>MICHELOB</v>
      </c>
      <c r="DI714" s="7" t="str">
        <f>+IFERROR(VLOOKUP(DF714,Auxiliar!$A:$C,3,0),"")</f>
        <v>1b 7% | 3b 22% | 8b 27%</v>
      </c>
      <c r="DK714" s="1"/>
      <c r="DL714" s="1"/>
      <c r="DM714" s="6" t="str">
        <f>+IFERROR(VALUE(RIGHT(Tabla20[[#This Row],[B2B]],6)),"")</f>
        <v/>
      </c>
      <c r="DN714" s="6" t="str">
        <f>+IFERROR(VLOOKUP(DL714,Auxiliar!$A:$C,2,0),"")</f>
        <v/>
      </c>
      <c r="DO714" s="7" t="str">
        <f>+IFERROR(VLOOKUP(DL714,Auxiliar!$A:$C,3,0),"")</f>
        <v/>
      </c>
      <c r="DQ714" s="1">
        <v>5455</v>
      </c>
      <c r="DR714" s="12" t="s">
        <v>24</v>
      </c>
      <c r="DS714" s="6">
        <f>+IFERROR(VALUE(RIGHT(Tabla21[[#This Row],[B2B]],6)),"")</f>
        <v>5455</v>
      </c>
      <c r="DT714" s="6" t="str">
        <f>+IFERROR(VLOOKUP(DR714,Auxiliar!$A:$C,2,0),"")</f>
        <v>CORONA PORRON</v>
      </c>
      <c r="DU714" s="7" t="str">
        <f>+IFERROR(VLOOKUP(DR714,Auxiliar!$A:$C,3,0),"")</f>
        <v>1b 5% | 20b 0%</v>
      </c>
      <c r="DW714" s="1">
        <v>13074</v>
      </c>
      <c r="DX714" s="12" t="s">
        <v>43</v>
      </c>
      <c r="DY714" s="6">
        <f>+IFERROR(VALUE(RIGHT(Tabla22[[#This Row],[B2B]],6)),"")</f>
        <v>13074</v>
      </c>
      <c r="DZ714" s="6" t="str">
        <f>+IFERROR(VLOOKUP(DX714,Auxiliar!$A:$C,2,0),"")</f>
        <v xml:space="preserve">VALUE LATA </v>
      </c>
      <c r="EA714" s="7" t="str">
        <f>+IFERROR(VLOOKUP(DX714,Auxiliar!$A:$C,3,0),"")</f>
        <v>1b 15% | 100b 18%</v>
      </c>
      <c r="EC714" s="1">
        <v>13047</v>
      </c>
      <c r="ED714" s="12" t="s">
        <v>47</v>
      </c>
      <c r="EE714" s="6">
        <f>+IFERROR(VALUE(RIGHT(Tabla23[[#This Row],[B2B]],6)),"")</f>
        <v>13047</v>
      </c>
      <c r="EF714" s="6" t="str">
        <f>+IFERROR(VLOOKUP(ED714,Auxiliar!$A:$C,2,0),"")</f>
        <v>VALUE LATON</v>
      </c>
      <c r="EG714" s="7" t="str">
        <f>+IFERROR(VLOOKUP(ED714,Auxiliar!$A:$C,3,0),"")</f>
        <v>1b 10% | 5b 15% | 192b 0%</v>
      </c>
      <c r="EI714" s="1"/>
      <c r="EJ714" s="12"/>
      <c r="EK714" s="6" t="str">
        <f>+IFERROR(VALUE(RIGHT(Tabla24[[#This Row],[B2B]],6)),"")</f>
        <v/>
      </c>
      <c r="EL714" s="6" t="str">
        <f>+IFERROR(VLOOKUP(EJ714,Auxiliar!$A:$C,2,0),"")</f>
        <v/>
      </c>
      <c r="EM714" s="7" t="str">
        <f>+IFERROR(VLOOKUP(EJ714,Auxiliar!$A:$C,3,0),"")</f>
        <v/>
      </c>
      <c r="EO714" s="1"/>
      <c r="EP714" s="12"/>
      <c r="EQ714" s="6" t="str">
        <f>+IFERROR(VALUE(RIGHT(Tabla25[[#This Row],[B2B]],6)),"")</f>
        <v/>
      </c>
      <c r="ER714" s="6" t="str">
        <f>+IFERROR(VLOOKUP(EP714,Auxiliar!$A:$C,2,0),"")</f>
        <v/>
      </c>
      <c r="ES714" s="7" t="str">
        <f>+IFERROR(VLOOKUP(EP714,Auxiliar!$A:$C,3,0),"")</f>
        <v/>
      </c>
      <c r="EU714" s="1"/>
      <c r="EV714" s="12"/>
      <c r="EW714" s="6" t="str">
        <f>+IFERROR(VALUE(RIGHT(Tabla26[[#This Row],[B2B]],6)),"")</f>
        <v/>
      </c>
      <c r="EX714" s="6" t="str">
        <f>+IFERROR(VLOOKUP(EV714,Auxiliar!$A:$C,2,0),"")</f>
        <v/>
      </c>
      <c r="EY714" s="7" t="str">
        <f>+IFERROR(VLOOKUP(EV714,Auxiliar!$A:$C,3,0),"")</f>
        <v/>
      </c>
      <c r="EZ714" s="1"/>
      <c r="FA714" s="12"/>
      <c r="FB714" s="6" t="str">
        <f>+IFERROR(VALUE(RIGHT(Tabla27[[#This Row],[B2B]],6)),"")</f>
        <v/>
      </c>
      <c r="FC714" s="6" t="str">
        <f>+IFERROR(VLOOKUP(FA714,Auxiliar!$A:$C,2,0),"")</f>
        <v/>
      </c>
      <c r="FD714" s="7" t="str">
        <f>+IFERROR(VLOOKUP(FA714,Auxiliar!$A:$C,3,0),"")</f>
        <v/>
      </c>
      <c r="FE714" s="1"/>
      <c r="FF714" s="12"/>
      <c r="FG714" s="6" t="str">
        <f>+IFERROR(VALUE(RIGHT(Tabla28[[#This Row],[B2B]],6)),"")</f>
        <v/>
      </c>
      <c r="FH714" s="6" t="str">
        <f>+IFERROR(VLOOKUP(FF714,Auxiliar!$A:$C,2,0),"")</f>
        <v/>
      </c>
      <c r="FI714" s="7" t="str">
        <f>+IFERROR(VLOOKUP(FF714,Auxiliar!$A:$C,3,0),"")</f>
        <v/>
      </c>
      <c r="FJ714" s="1"/>
      <c r="FK714" s="12"/>
      <c r="FL714" s="6" t="str">
        <f>+IFERROR(VALUE(RIGHT(Tabla29[[#This Row],[B2B]],6)),"")</f>
        <v/>
      </c>
      <c r="FM714" s="6" t="str">
        <f>+IFERROR(VLOOKUP(FK714,Auxiliar!$A:$C,2,0),"")</f>
        <v/>
      </c>
      <c r="FN714" s="7" t="str">
        <f>+IFERROR(VLOOKUP(FK714,Auxiliar!$A:$C,3,0),"")</f>
        <v/>
      </c>
      <c r="FO714" s="1"/>
      <c r="FP714" s="12"/>
      <c r="FQ714" s="6" t="str">
        <f>+IFERROR(VALUE(RIGHT(Tabla30[[#This Row],[B2B]],6)),"")</f>
        <v/>
      </c>
      <c r="FR714" s="6" t="str">
        <f>+IFERROR(VLOOKUP(FP714,Auxiliar!$A:$C,2,0),"")</f>
        <v/>
      </c>
      <c r="FS714" s="7"/>
      <c r="FT714" s="1"/>
      <c r="FU714" s="12"/>
      <c r="FV714" s="6" t="str">
        <f>+IFERROR(VALUE(RIGHT(Tabla31[[#This Row],[B2B]],6)),"")</f>
        <v/>
      </c>
      <c r="FW714" s="6" t="str">
        <f>+IFERROR(VLOOKUP(FU714,Auxiliar!$A:$C,2,0),"")</f>
        <v/>
      </c>
      <c r="FX714" s="7" t="str">
        <f>+IFERROR(VLOOKUP(FU714,Auxiliar!$A:$C,3,0),"")</f>
        <v/>
      </c>
      <c r="FY714" s="1"/>
      <c r="FZ714" s="12"/>
      <c r="GA714" s="6" t="str">
        <f>+IFERROR(VALUE(RIGHT(Tabla32[[#This Row],[B2B]],6)),"")</f>
        <v/>
      </c>
      <c r="GB714" s="6" t="str">
        <f>+IFERROR(VLOOKUP(FZ714,Auxiliar!$A:$C,2,0),"")</f>
        <v/>
      </c>
      <c r="GC714" s="7" t="str">
        <f>+IFERROR(VLOOKUP(FZ714,Auxiliar!$A:$C,3,0),"")</f>
        <v/>
      </c>
      <c r="GD714" s="1"/>
      <c r="GE714" s="12"/>
      <c r="GF714" s="6" t="str">
        <f>+IFERROR(VALUE(RIGHT(Tabla33[[#This Row],[B2B]],6)),"")</f>
        <v/>
      </c>
      <c r="GG714" s="6" t="str">
        <f>+IFERROR(VLOOKUP(GE714,Auxiliar!$A:$C,2,0),"")</f>
        <v/>
      </c>
      <c r="GH714" s="7" t="str">
        <f>+IFERROR(VLOOKUP(GE714,Auxiliar!$A:$C,3,0),"")</f>
        <v/>
      </c>
    </row>
    <row r="715" spans="1:190" x14ac:dyDescent="0.25">
      <c r="A715" s="1"/>
      <c r="B715" s="1"/>
      <c r="C715" t="str">
        <f>+IFERROR(VLOOKUP(B715,Auxiliar!$A:$C,2,0),"")</f>
        <v/>
      </c>
      <c r="D715" s="5" t="str">
        <f>+IFERROR(VLOOKUP(B715,Auxiliar!$A:$C,3,0),"")</f>
        <v/>
      </c>
      <c r="S715" s="1">
        <v>10131</v>
      </c>
      <c r="T715" s="1" t="s">
        <v>9</v>
      </c>
      <c r="U715" s="6">
        <f>+IFERROR(VALUE(RIGHT(Tabla4[[#This Row],[B2B]],6)),"")</f>
        <v>10131</v>
      </c>
      <c r="V715" s="6" t="str">
        <f>+IFERROR(VLOOKUP(T715,Auxiliar!$A:$C,2,0),"")</f>
        <v>CORE</v>
      </c>
      <c r="W715" s="7" t="str">
        <f>+IFERROR(VLOOKUP(T715,Auxiliar!$A:$C,3,0),"")</f>
        <v>0b 1% | 2b 5% | 4b 6%</v>
      </c>
      <c r="AK715" s="1">
        <v>6442</v>
      </c>
      <c r="AL715" s="1" t="s">
        <v>30</v>
      </c>
      <c r="AM715" s="6">
        <f>+IFERROR(VALUE(RIGHT(Tabla7[[#This Row],[B2B]],6)),"")</f>
        <v>6442</v>
      </c>
      <c r="AN715" s="6" t="str">
        <f>+IFERROR(VLOOKUP(AL715,Auxiliar!$A:$C,2,0),"")</f>
        <v>LATONES</v>
      </c>
      <c r="AO715" s="7" t="str">
        <f>+IFERROR(VLOOKUP(AL715,Auxiliar!$A:$C,3,0),"")</f>
        <v>1b 4% | 5b 7% | 97b 0%</v>
      </c>
      <c r="AW715" s="1"/>
      <c r="AX715" s="1" t="s">
        <v>32</v>
      </c>
      <c r="AY715" s="6" t="str">
        <f>+IFERROR(VALUE(RIGHT(Tabla9[[#This Row],[B2B]],6)),"")</f>
        <v/>
      </c>
      <c r="AZ715" s="6" t="str">
        <f>+IFERROR(VLOOKUP(AX715,Auxiliar!$A:$C,2,0),"")</f>
        <v>LATONES</v>
      </c>
      <c r="BA715" s="7" t="str">
        <f>+IFERROR(VLOOKUP(AX715,Auxiliar!$A:$C,3,0),"")</f>
        <v>2b 3% | 4b 4% | 6b 5% | 10b 8%  | 385b 0%</v>
      </c>
      <c r="BI715" s="1"/>
      <c r="BJ715" s="1"/>
      <c r="BK715" s="6" t="str">
        <f>+IFERROR(VALUE(RIGHT(Tabla11[[#This Row],[B2B]],6)),"")</f>
        <v/>
      </c>
      <c r="BL715" s="6" t="str">
        <f>+IFERROR(VLOOKUP(BJ715,Auxiliar!$A:$C,2,0),"")</f>
        <v/>
      </c>
      <c r="BM715" s="7" t="str">
        <f>+IFERROR(VLOOKUP(BJ715,Auxiliar!$A:$C,3,0),"")</f>
        <v/>
      </c>
      <c r="BO715" s="1">
        <v>13068</v>
      </c>
      <c r="BP715" s="1" t="s">
        <v>39</v>
      </c>
      <c r="BQ715" s="6">
        <f>+IFERROR(VALUE(RIGHT(Tabla12[[#This Row],[B2B]],6)),"")</f>
        <v>13068</v>
      </c>
      <c r="BR715" s="6" t="str">
        <f>+IFERROR(VLOOKUP(BP715,Auxiliar!$A:$C,2,0),"")</f>
        <v>VALUE LITRO</v>
      </c>
      <c r="BS715" s="7" t="str">
        <f>+IFERROR(VLOOKUP(BP715,Auxiliar!$A:$C,3,0),"")</f>
        <v>1b 12%</v>
      </c>
      <c r="CA715" s="1">
        <v>5531</v>
      </c>
      <c r="CB715" s="1" t="s">
        <v>35</v>
      </c>
      <c r="CC715" s="6">
        <f>+IFERROR(VALUE(RIGHT(Tabla14[[#This Row],[B2B]],6)),"")</f>
        <v>5531</v>
      </c>
      <c r="CD715" s="6" t="str">
        <f>+IFERROR(VLOOKUP(CB715,Auxiliar!$A:$C,2,0),"")</f>
        <v>Corona 710cc</v>
      </c>
      <c r="CE715" s="7" t="str">
        <f>+IFERROR(VLOOKUP(CB715,Auxiliar!$A:$C,3,0),"")</f>
        <v>1b 10% | 85b 0%</v>
      </c>
      <c r="CG715" s="1"/>
      <c r="CH715" s="1"/>
      <c r="CI715" s="6" t="str">
        <f>+IFERROR(VALUE(RIGHT(Tabla15[[#This Row],[B2B]],6)),"")</f>
        <v/>
      </c>
      <c r="CJ715" s="6" t="str">
        <f>+IFERROR(VLOOKUP(CH715,Auxiliar!$A:$C,2,0),"")</f>
        <v/>
      </c>
      <c r="CK715" s="7" t="str">
        <f>+IFERROR(VLOOKUP(CH715,Auxiliar!$A:$C,3,0),"")</f>
        <v/>
      </c>
      <c r="CM715" s="1">
        <v>5460</v>
      </c>
      <c r="CN715" s="1" t="s">
        <v>20</v>
      </c>
      <c r="CO715" s="6">
        <v>5460</v>
      </c>
      <c r="CP715" s="6" t="s">
        <v>20</v>
      </c>
      <c r="CQ715" s="7" t="s">
        <v>21</v>
      </c>
      <c r="CS715" s="1"/>
      <c r="CT715" s="1"/>
      <c r="CU715" s="6" t="str">
        <f>+IFERROR(VALUE(RIGHT(Tabla17[[#This Row],[B2B]],6)),"")</f>
        <v/>
      </c>
      <c r="CV715" s="6" t="str">
        <f>+IFERROR(VLOOKUP(CT715,Auxiliar!$A:$C,2,0),"")</f>
        <v/>
      </c>
      <c r="CW715" s="7" t="str">
        <f>+IFERROR(VLOOKUP(CT715,Auxiliar!$A:$C,3,0),"")</f>
        <v/>
      </c>
      <c r="CY715" s="1">
        <v>5460</v>
      </c>
      <c r="CZ715" s="1" t="s">
        <v>16</v>
      </c>
      <c r="DA715" s="6">
        <f>+IFERROR(VALUE(RIGHT(Tabla18[[#This Row],[B2B]],6)),"")</f>
        <v>5460</v>
      </c>
      <c r="DB715" s="6" t="str">
        <f>+IFERROR(VLOOKUP(CZ715,Auxiliar!$A:$C,2,0),"")</f>
        <v>PREMIUM</v>
      </c>
      <c r="DC715" s="7" t="str">
        <f>+IFERROR(VLOOKUP(CZ715,Auxiliar!$A:$C,3,0),"")</f>
        <v>0b 0% | 2b 2% | 5b 3,5% | 10b 5%</v>
      </c>
      <c r="DE715" s="1">
        <v>5460</v>
      </c>
      <c r="DF715" s="1" t="s">
        <v>19</v>
      </c>
      <c r="DG715" s="6">
        <f>+IFERROR(VALUE(RIGHT(Tabla19[[#This Row],[B2B]],6)),"")</f>
        <v>5460</v>
      </c>
      <c r="DH715" s="6" t="str">
        <f>+IFERROR(VLOOKUP(DF715,Auxiliar!$A:$C,2,0),"")</f>
        <v>MICHELOB</v>
      </c>
      <c r="DI715" s="7" t="str">
        <f>+IFERROR(VLOOKUP(DF715,Auxiliar!$A:$C,3,0),"")</f>
        <v>1b 7% | 3b 22% | 8b 27%</v>
      </c>
      <c r="DK715" s="1"/>
      <c r="DL715" s="1"/>
      <c r="DM715" s="6" t="str">
        <f>+IFERROR(VALUE(RIGHT(Tabla20[[#This Row],[B2B]],6)),"")</f>
        <v/>
      </c>
      <c r="DN715" s="6" t="str">
        <f>+IFERROR(VLOOKUP(DL715,Auxiliar!$A:$C,2,0),"")</f>
        <v/>
      </c>
      <c r="DO715" s="7" t="str">
        <f>+IFERROR(VLOOKUP(DL715,Auxiliar!$A:$C,3,0),"")</f>
        <v/>
      </c>
      <c r="DQ715" s="1">
        <v>5458</v>
      </c>
      <c r="DR715" s="12" t="s">
        <v>24</v>
      </c>
      <c r="DS715" s="6">
        <f>+IFERROR(VALUE(RIGHT(Tabla21[[#This Row],[B2B]],6)),"")</f>
        <v>5458</v>
      </c>
      <c r="DT715" s="6" t="str">
        <f>+IFERROR(VLOOKUP(DR715,Auxiliar!$A:$C,2,0),"")</f>
        <v>CORONA PORRON</v>
      </c>
      <c r="DU715" s="7" t="str">
        <f>+IFERROR(VLOOKUP(DR715,Auxiliar!$A:$C,3,0),"")</f>
        <v>1b 5% | 20b 0%</v>
      </c>
      <c r="DW715" s="1">
        <v>3361</v>
      </c>
      <c r="DX715" s="12" t="s">
        <v>43</v>
      </c>
      <c r="DY715" s="6">
        <f>+IFERROR(VALUE(RIGHT(Tabla22[[#This Row],[B2B]],6)),"")</f>
        <v>3361</v>
      </c>
      <c r="DZ715" s="6" t="str">
        <f>+IFERROR(VLOOKUP(DX715,Auxiliar!$A:$C,2,0),"")</f>
        <v xml:space="preserve">VALUE LATA </v>
      </c>
      <c r="EA715" s="7" t="str">
        <f>+IFERROR(VLOOKUP(DX715,Auxiliar!$A:$C,3,0),"")</f>
        <v>1b 15% | 100b 18%</v>
      </c>
      <c r="EC715" s="1">
        <v>3341</v>
      </c>
      <c r="ED715" s="12" t="s">
        <v>47</v>
      </c>
      <c r="EE715" s="6">
        <f>+IFERROR(VALUE(RIGHT(Tabla23[[#This Row],[B2B]],6)),"")</f>
        <v>3341</v>
      </c>
      <c r="EF715" s="6" t="str">
        <f>+IFERROR(VLOOKUP(ED715,Auxiliar!$A:$C,2,0),"")</f>
        <v>VALUE LATON</v>
      </c>
      <c r="EG715" s="7" t="str">
        <f>+IFERROR(VLOOKUP(ED715,Auxiliar!$A:$C,3,0),"")</f>
        <v>1b 10% | 5b 15% | 192b 0%</v>
      </c>
      <c r="EI715" s="1"/>
      <c r="EJ715" s="12"/>
      <c r="EK715" s="6" t="str">
        <f>+IFERROR(VALUE(RIGHT(Tabla24[[#This Row],[B2B]],6)),"")</f>
        <v/>
      </c>
      <c r="EL715" s="6" t="str">
        <f>+IFERROR(VLOOKUP(EJ715,Auxiliar!$A:$C,2,0),"")</f>
        <v/>
      </c>
      <c r="EM715" s="7" t="str">
        <f>+IFERROR(VLOOKUP(EJ715,Auxiliar!$A:$C,3,0),"")</f>
        <v/>
      </c>
      <c r="EO715" s="1"/>
      <c r="EP715" s="12"/>
      <c r="EQ715" s="6" t="str">
        <f>+IFERROR(VALUE(RIGHT(Tabla25[[#This Row],[B2B]],6)),"")</f>
        <v/>
      </c>
      <c r="ER715" s="6" t="str">
        <f>+IFERROR(VLOOKUP(EP715,Auxiliar!$A:$C,2,0),"")</f>
        <v/>
      </c>
      <c r="ES715" s="7" t="str">
        <f>+IFERROR(VLOOKUP(EP715,Auxiliar!$A:$C,3,0),"")</f>
        <v/>
      </c>
      <c r="EU715" s="1"/>
      <c r="EV715" s="12"/>
      <c r="EW715" s="6" t="str">
        <f>+IFERROR(VALUE(RIGHT(Tabla26[[#This Row],[B2B]],6)),"")</f>
        <v/>
      </c>
      <c r="EX715" s="6" t="str">
        <f>+IFERROR(VLOOKUP(EV715,Auxiliar!$A:$C,2,0),"")</f>
        <v/>
      </c>
      <c r="EY715" s="7" t="str">
        <f>+IFERROR(VLOOKUP(EV715,Auxiliar!$A:$C,3,0),"")</f>
        <v/>
      </c>
      <c r="EZ715" s="1"/>
      <c r="FA715" s="12"/>
      <c r="FB715" s="6" t="str">
        <f>+IFERROR(VALUE(RIGHT(Tabla27[[#This Row],[B2B]],6)),"")</f>
        <v/>
      </c>
      <c r="FC715" s="6" t="str">
        <f>+IFERROR(VLOOKUP(FA715,Auxiliar!$A:$C,2,0),"")</f>
        <v/>
      </c>
      <c r="FD715" s="7" t="str">
        <f>+IFERROR(VLOOKUP(FA715,Auxiliar!$A:$C,3,0),"")</f>
        <v/>
      </c>
      <c r="FE715" s="1"/>
      <c r="FF715" s="12"/>
      <c r="FG715" s="6" t="str">
        <f>+IFERROR(VALUE(RIGHT(Tabla28[[#This Row],[B2B]],6)),"")</f>
        <v/>
      </c>
      <c r="FH715" s="6" t="str">
        <f>+IFERROR(VLOOKUP(FF715,Auxiliar!$A:$C,2,0),"")</f>
        <v/>
      </c>
      <c r="FI715" s="7" t="str">
        <f>+IFERROR(VLOOKUP(FF715,Auxiliar!$A:$C,3,0),"")</f>
        <v/>
      </c>
      <c r="FJ715" s="1"/>
      <c r="FK715" s="12"/>
      <c r="FL715" s="6" t="str">
        <f>+IFERROR(VALUE(RIGHT(Tabla29[[#This Row],[B2B]],6)),"")</f>
        <v/>
      </c>
      <c r="FM715" s="6" t="str">
        <f>+IFERROR(VLOOKUP(FK715,Auxiliar!$A:$C,2,0),"")</f>
        <v/>
      </c>
      <c r="FN715" s="7" t="str">
        <f>+IFERROR(VLOOKUP(FK715,Auxiliar!$A:$C,3,0),"")</f>
        <v/>
      </c>
      <c r="FO715" s="1"/>
      <c r="FP715" s="12"/>
      <c r="FQ715" s="6" t="str">
        <f>+IFERROR(VALUE(RIGHT(Tabla30[[#This Row],[B2B]],6)),"")</f>
        <v/>
      </c>
      <c r="FR715" s="6" t="str">
        <f>+IFERROR(VLOOKUP(FP715,Auxiliar!$A:$C,2,0),"")</f>
        <v/>
      </c>
      <c r="FS715" s="7"/>
      <c r="FT715" s="1"/>
      <c r="FU715" s="12"/>
      <c r="FV715" s="6" t="str">
        <f>+IFERROR(VALUE(RIGHT(Tabla31[[#This Row],[B2B]],6)),"")</f>
        <v/>
      </c>
      <c r="FW715" s="6" t="str">
        <f>+IFERROR(VLOOKUP(FU715,Auxiliar!$A:$C,2,0),"")</f>
        <v/>
      </c>
      <c r="FX715" s="7" t="str">
        <f>+IFERROR(VLOOKUP(FU715,Auxiliar!$A:$C,3,0),"")</f>
        <v/>
      </c>
      <c r="FY715" s="1"/>
      <c r="FZ715" s="12"/>
      <c r="GA715" s="6" t="str">
        <f>+IFERROR(VALUE(RIGHT(Tabla32[[#This Row],[B2B]],6)),"")</f>
        <v/>
      </c>
      <c r="GB715" s="6" t="str">
        <f>+IFERROR(VLOOKUP(FZ715,Auxiliar!$A:$C,2,0),"")</f>
        <v/>
      </c>
      <c r="GC715" s="7" t="str">
        <f>+IFERROR(VLOOKUP(FZ715,Auxiliar!$A:$C,3,0),"")</f>
        <v/>
      </c>
      <c r="GD715" s="1"/>
      <c r="GE715" s="12"/>
      <c r="GF715" s="6" t="str">
        <f>+IFERROR(VALUE(RIGHT(Tabla33[[#This Row],[B2B]],6)),"")</f>
        <v/>
      </c>
      <c r="GG715" s="6" t="str">
        <f>+IFERROR(VLOOKUP(GE715,Auxiliar!$A:$C,2,0),"")</f>
        <v/>
      </c>
      <c r="GH715" s="7" t="str">
        <f>+IFERROR(VLOOKUP(GE715,Auxiliar!$A:$C,3,0),"")</f>
        <v/>
      </c>
    </row>
    <row r="716" spans="1:190" x14ac:dyDescent="0.25">
      <c r="A716" s="1"/>
      <c r="B716" s="1"/>
      <c r="C716" t="str">
        <f>+IFERROR(VLOOKUP(B716,Auxiliar!$A:$C,2,0),"")</f>
        <v/>
      </c>
      <c r="D716" s="5" t="str">
        <f>+IFERROR(VLOOKUP(B716,Auxiliar!$A:$C,3,0),"")</f>
        <v/>
      </c>
      <c r="S716" s="1">
        <v>10134</v>
      </c>
      <c r="T716" s="1" t="s">
        <v>9</v>
      </c>
      <c r="U716" s="6">
        <f>+IFERROR(VALUE(RIGHT(Tabla4[[#This Row],[B2B]],6)),"")</f>
        <v>10134</v>
      </c>
      <c r="V716" s="6" t="str">
        <f>+IFERROR(VLOOKUP(T716,Auxiliar!$A:$C,2,0),"")</f>
        <v>CORE</v>
      </c>
      <c r="W716" s="7" t="str">
        <f>+IFERROR(VLOOKUP(T716,Auxiliar!$A:$C,3,0),"")</f>
        <v>0b 1% | 2b 5% | 4b 6%</v>
      </c>
      <c r="AK716" s="1">
        <v>6444</v>
      </c>
      <c r="AL716" s="1" t="s">
        <v>30</v>
      </c>
      <c r="AM716" s="6">
        <f>+IFERROR(VALUE(RIGHT(Tabla7[[#This Row],[B2B]],6)),"")</f>
        <v>6444</v>
      </c>
      <c r="AN716" s="6" t="str">
        <f>+IFERROR(VLOOKUP(AL716,Auxiliar!$A:$C,2,0),"")</f>
        <v>LATONES</v>
      </c>
      <c r="AO716" s="7" t="str">
        <f>+IFERROR(VLOOKUP(AL716,Auxiliar!$A:$C,3,0),"")</f>
        <v>1b 4% | 5b 7% | 97b 0%</v>
      </c>
      <c r="AW716" s="1"/>
      <c r="AX716" s="1" t="s">
        <v>32</v>
      </c>
      <c r="AY716" s="6" t="str">
        <f>+IFERROR(VALUE(RIGHT(Tabla9[[#This Row],[B2B]],6)),"")</f>
        <v/>
      </c>
      <c r="AZ716" s="6" t="str">
        <f>+IFERROR(VLOOKUP(AX716,Auxiliar!$A:$C,2,0),"")</f>
        <v>LATONES</v>
      </c>
      <c r="BA716" s="7" t="str">
        <f>+IFERROR(VLOOKUP(AX716,Auxiliar!$A:$C,3,0),"")</f>
        <v>2b 3% | 4b 4% | 6b 5% | 10b 8%  | 385b 0%</v>
      </c>
      <c r="BI716" s="1"/>
      <c r="BJ716" s="1"/>
      <c r="BK716" s="6" t="str">
        <f>+IFERROR(VALUE(RIGHT(Tabla11[[#This Row],[B2B]],6)),"")</f>
        <v/>
      </c>
      <c r="BL716" s="6" t="str">
        <f>+IFERROR(VLOOKUP(BJ716,Auxiliar!$A:$C,2,0),"")</f>
        <v/>
      </c>
      <c r="BM716" s="7" t="str">
        <f>+IFERROR(VLOOKUP(BJ716,Auxiliar!$A:$C,3,0),"")</f>
        <v/>
      </c>
      <c r="BO716" s="1">
        <v>3355</v>
      </c>
      <c r="BP716" s="1" t="s">
        <v>39</v>
      </c>
      <c r="BQ716" s="6">
        <f>+IFERROR(VALUE(RIGHT(Tabla12[[#This Row],[B2B]],6)),"")</f>
        <v>3355</v>
      </c>
      <c r="BR716" s="6" t="str">
        <f>+IFERROR(VLOOKUP(BP716,Auxiliar!$A:$C,2,0),"")</f>
        <v>VALUE LITRO</v>
      </c>
      <c r="BS716" s="7" t="str">
        <f>+IFERROR(VLOOKUP(BP716,Auxiliar!$A:$C,3,0),"")</f>
        <v>1b 12%</v>
      </c>
      <c r="CA716" s="1">
        <v>5533</v>
      </c>
      <c r="CB716" s="1" t="s">
        <v>35</v>
      </c>
      <c r="CC716" s="6">
        <f>+IFERROR(VALUE(RIGHT(Tabla14[[#This Row],[B2B]],6)),"")</f>
        <v>5533</v>
      </c>
      <c r="CD716" s="6" t="str">
        <f>+IFERROR(VLOOKUP(CB716,Auxiliar!$A:$C,2,0),"")</f>
        <v>Corona 710cc</v>
      </c>
      <c r="CE716" s="7" t="str">
        <f>+IFERROR(VLOOKUP(CB716,Auxiliar!$A:$C,3,0),"")</f>
        <v>1b 10% | 85b 0%</v>
      </c>
      <c r="CG716" s="1"/>
      <c r="CH716" s="1"/>
      <c r="CI716" s="6" t="str">
        <f>+IFERROR(VALUE(RIGHT(Tabla15[[#This Row],[B2B]],6)),"")</f>
        <v/>
      </c>
      <c r="CJ716" s="6" t="str">
        <f>+IFERROR(VLOOKUP(CH716,Auxiliar!$A:$C,2,0),"")</f>
        <v/>
      </c>
      <c r="CK716" s="7" t="str">
        <f>+IFERROR(VLOOKUP(CH716,Auxiliar!$A:$C,3,0),"")</f>
        <v/>
      </c>
      <c r="CM716" s="1">
        <v>5461</v>
      </c>
      <c r="CN716" s="1" t="s">
        <v>20</v>
      </c>
      <c r="CO716" s="6">
        <v>5461</v>
      </c>
      <c r="CP716" s="6" t="s">
        <v>20</v>
      </c>
      <c r="CQ716" s="7" t="s">
        <v>21</v>
      </c>
      <c r="CS716" s="1"/>
      <c r="CT716" s="1"/>
      <c r="CU716" s="6" t="str">
        <f>+IFERROR(VALUE(RIGHT(Tabla17[[#This Row],[B2B]],6)),"")</f>
        <v/>
      </c>
      <c r="CV716" s="6" t="str">
        <f>+IFERROR(VLOOKUP(CT716,Auxiliar!$A:$C,2,0),"")</f>
        <v/>
      </c>
      <c r="CW716" s="7" t="str">
        <f>+IFERROR(VLOOKUP(CT716,Auxiliar!$A:$C,3,0),"")</f>
        <v/>
      </c>
      <c r="CY716" s="1">
        <v>5461</v>
      </c>
      <c r="CZ716" s="1" t="s">
        <v>16</v>
      </c>
      <c r="DA716" s="6">
        <f>+IFERROR(VALUE(RIGHT(Tabla18[[#This Row],[B2B]],6)),"")</f>
        <v>5461</v>
      </c>
      <c r="DB716" s="6" t="str">
        <f>+IFERROR(VLOOKUP(CZ716,Auxiliar!$A:$C,2,0),"")</f>
        <v>PREMIUM</v>
      </c>
      <c r="DC716" s="7" t="str">
        <f>+IFERROR(VLOOKUP(CZ716,Auxiliar!$A:$C,3,0),"")</f>
        <v>0b 0% | 2b 2% | 5b 3,5% | 10b 5%</v>
      </c>
      <c r="DE716" s="1">
        <v>5461</v>
      </c>
      <c r="DF716" s="1" t="s">
        <v>19</v>
      </c>
      <c r="DG716" s="6">
        <f>+IFERROR(VALUE(RIGHT(Tabla19[[#This Row],[B2B]],6)),"")</f>
        <v>5461</v>
      </c>
      <c r="DH716" s="6" t="str">
        <f>+IFERROR(VLOOKUP(DF716,Auxiliar!$A:$C,2,0),"")</f>
        <v>MICHELOB</v>
      </c>
      <c r="DI716" s="7" t="str">
        <f>+IFERROR(VLOOKUP(DF716,Auxiliar!$A:$C,3,0),"")</f>
        <v>1b 7% | 3b 22% | 8b 27%</v>
      </c>
      <c r="DK716" s="1"/>
      <c r="DL716" s="1"/>
      <c r="DM716" s="6" t="str">
        <f>+IFERROR(VALUE(RIGHT(Tabla20[[#This Row],[B2B]],6)),"")</f>
        <v/>
      </c>
      <c r="DN716" s="6" t="str">
        <f>+IFERROR(VLOOKUP(DL716,Auxiliar!$A:$C,2,0),"")</f>
        <v/>
      </c>
      <c r="DO716" s="7" t="str">
        <f>+IFERROR(VLOOKUP(DL716,Auxiliar!$A:$C,3,0),"")</f>
        <v/>
      </c>
      <c r="DQ716" s="1">
        <v>5460</v>
      </c>
      <c r="DR716" s="12" t="s">
        <v>24</v>
      </c>
      <c r="DS716" s="6">
        <f>+IFERROR(VALUE(RIGHT(Tabla21[[#This Row],[B2B]],6)),"")</f>
        <v>5460</v>
      </c>
      <c r="DT716" s="6" t="str">
        <f>+IFERROR(VLOOKUP(DR716,Auxiliar!$A:$C,2,0),"")</f>
        <v>CORONA PORRON</v>
      </c>
      <c r="DU716" s="7" t="str">
        <f>+IFERROR(VLOOKUP(DR716,Auxiliar!$A:$C,3,0),"")</f>
        <v>1b 5% | 20b 0%</v>
      </c>
      <c r="DW716" s="1">
        <v>13078</v>
      </c>
      <c r="DX716" s="12" t="s">
        <v>43</v>
      </c>
      <c r="DY716" s="6">
        <f>+IFERROR(VALUE(RIGHT(Tabla22[[#This Row],[B2B]],6)),"")</f>
        <v>13078</v>
      </c>
      <c r="DZ716" s="6" t="str">
        <f>+IFERROR(VLOOKUP(DX716,Auxiliar!$A:$C,2,0),"")</f>
        <v xml:space="preserve">VALUE LATA </v>
      </c>
      <c r="EA716" s="7" t="str">
        <f>+IFERROR(VLOOKUP(DX716,Auxiliar!$A:$C,3,0),"")</f>
        <v>1b 15% | 100b 18%</v>
      </c>
      <c r="EC716" s="1">
        <v>13068</v>
      </c>
      <c r="ED716" s="12" t="s">
        <v>47</v>
      </c>
      <c r="EE716" s="6">
        <f>+IFERROR(VALUE(RIGHT(Tabla23[[#This Row],[B2B]],6)),"")</f>
        <v>13068</v>
      </c>
      <c r="EF716" s="6" t="str">
        <f>+IFERROR(VLOOKUP(ED716,Auxiliar!$A:$C,2,0),"")</f>
        <v>VALUE LATON</v>
      </c>
      <c r="EG716" s="7" t="str">
        <f>+IFERROR(VLOOKUP(ED716,Auxiliar!$A:$C,3,0),"")</f>
        <v>1b 10% | 5b 15% | 192b 0%</v>
      </c>
      <c r="EI716" s="1"/>
      <c r="EJ716" s="12"/>
      <c r="EK716" s="6" t="str">
        <f>+IFERROR(VALUE(RIGHT(Tabla24[[#This Row],[B2B]],6)),"")</f>
        <v/>
      </c>
      <c r="EL716" s="6" t="str">
        <f>+IFERROR(VLOOKUP(EJ716,Auxiliar!$A:$C,2,0),"")</f>
        <v/>
      </c>
      <c r="EM716" s="7" t="str">
        <f>+IFERROR(VLOOKUP(EJ716,Auxiliar!$A:$C,3,0),"")</f>
        <v/>
      </c>
      <c r="EO716" s="1"/>
      <c r="EP716" s="12"/>
      <c r="EQ716" s="6" t="str">
        <f>+IFERROR(VALUE(RIGHT(Tabla25[[#This Row],[B2B]],6)),"")</f>
        <v/>
      </c>
      <c r="ER716" s="6" t="str">
        <f>+IFERROR(VLOOKUP(EP716,Auxiliar!$A:$C,2,0),"")</f>
        <v/>
      </c>
      <c r="ES716" s="7" t="str">
        <f>+IFERROR(VLOOKUP(EP716,Auxiliar!$A:$C,3,0),"")</f>
        <v/>
      </c>
      <c r="EU716" s="1"/>
      <c r="EV716" s="12"/>
      <c r="EW716" s="6" t="str">
        <f>+IFERROR(VALUE(RIGHT(Tabla26[[#This Row],[B2B]],6)),"")</f>
        <v/>
      </c>
      <c r="EX716" s="6" t="str">
        <f>+IFERROR(VLOOKUP(EV716,Auxiliar!$A:$C,2,0),"")</f>
        <v/>
      </c>
      <c r="EY716" s="7" t="str">
        <f>+IFERROR(VLOOKUP(EV716,Auxiliar!$A:$C,3,0),"")</f>
        <v/>
      </c>
      <c r="EZ716" s="1"/>
      <c r="FA716" s="12"/>
      <c r="FB716" s="6" t="str">
        <f>+IFERROR(VALUE(RIGHT(Tabla27[[#This Row],[B2B]],6)),"")</f>
        <v/>
      </c>
      <c r="FC716" s="6" t="str">
        <f>+IFERROR(VLOOKUP(FA716,Auxiliar!$A:$C,2,0),"")</f>
        <v/>
      </c>
      <c r="FD716" s="7" t="str">
        <f>+IFERROR(VLOOKUP(FA716,Auxiliar!$A:$C,3,0),"")</f>
        <v/>
      </c>
      <c r="FE716" s="1"/>
      <c r="FF716" s="12"/>
      <c r="FG716" s="6" t="str">
        <f>+IFERROR(VALUE(RIGHT(Tabla28[[#This Row],[B2B]],6)),"")</f>
        <v/>
      </c>
      <c r="FH716" s="6" t="str">
        <f>+IFERROR(VLOOKUP(FF716,Auxiliar!$A:$C,2,0),"")</f>
        <v/>
      </c>
      <c r="FI716" s="7" t="str">
        <f>+IFERROR(VLOOKUP(FF716,Auxiliar!$A:$C,3,0),"")</f>
        <v/>
      </c>
      <c r="FJ716" s="1"/>
      <c r="FK716" s="12"/>
      <c r="FL716" s="6" t="str">
        <f>+IFERROR(VALUE(RIGHT(Tabla29[[#This Row],[B2B]],6)),"")</f>
        <v/>
      </c>
      <c r="FM716" s="6" t="str">
        <f>+IFERROR(VLOOKUP(FK716,Auxiliar!$A:$C,2,0),"")</f>
        <v/>
      </c>
      <c r="FN716" s="7" t="str">
        <f>+IFERROR(VLOOKUP(FK716,Auxiliar!$A:$C,3,0),"")</f>
        <v/>
      </c>
      <c r="FO716" s="1"/>
      <c r="FP716" s="12"/>
      <c r="FQ716" s="6" t="str">
        <f>+IFERROR(VALUE(RIGHT(Tabla30[[#This Row],[B2B]],6)),"")</f>
        <v/>
      </c>
      <c r="FR716" s="6" t="str">
        <f>+IFERROR(VLOOKUP(FP716,Auxiliar!$A:$C,2,0),"")</f>
        <v/>
      </c>
      <c r="FS716" s="7"/>
      <c r="FT716" s="1"/>
      <c r="FU716" s="12"/>
      <c r="FV716" s="6" t="str">
        <f>+IFERROR(VALUE(RIGHT(Tabla31[[#This Row],[B2B]],6)),"")</f>
        <v/>
      </c>
      <c r="FW716" s="6" t="str">
        <f>+IFERROR(VLOOKUP(FU716,Auxiliar!$A:$C,2,0),"")</f>
        <v/>
      </c>
      <c r="FX716" s="7" t="str">
        <f>+IFERROR(VLOOKUP(FU716,Auxiliar!$A:$C,3,0),"")</f>
        <v/>
      </c>
      <c r="FY716" s="1"/>
      <c r="FZ716" s="12"/>
      <c r="GA716" s="6" t="str">
        <f>+IFERROR(VALUE(RIGHT(Tabla32[[#This Row],[B2B]],6)),"")</f>
        <v/>
      </c>
      <c r="GB716" s="6" t="str">
        <f>+IFERROR(VLOOKUP(FZ716,Auxiliar!$A:$C,2,0),"")</f>
        <v/>
      </c>
      <c r="GC716" s="7" t="str">
        <f>+IFERROR(VLOOKUP(FZ716,Auxiliar!$A:$C,3,0),"")</f>
        <v/>
      </c>
      <c r="GD716" s="1"/>
      <c r="GE716" s="12"/>
      <c r="GF716" s="6" t="str">
        <f>+IFERROR(VALUE(RIGHT(Tabla33[[#This Row],[B2B]],6)),"")</f>
        <v/>
      </c>
      <c r="GG716" s="6" t="str">
        <f>+IFERROR(VLOOKUP(GE716,Auxiliar!$A:$C,2,0),"")</f>
        <v/>
      </c>
      <c r="GH716" s="7" t="str">
        <f>+IFERROR(VLOOKUP(GE716,Auxiliar!$A:$C,3,0),"")</f>
        <v/>
      </c>
    </row>
    <row r="717" spans="1:190" x14ac:dyDescent="0.25">
      <c r="A717" s="1"/>
      <c r="B717" s="1"/>
      <c r="C717" t="str">
        <f>+IFERROR(VLOOKUP(B717,Auxiliar!$A:$C,2,0),"")</f>
        <v/>
      </c>
      <c r="D717" s="5" t="str">
        <f>+IFERROR(VLOOKUP(B717,Auxiliar!$A:$C,3,0),"")</f>
        <v/>
      </c>
      <c r="S717" s="1">
        <v>10151</v>
      </c>
      <c r="T717" s="1" t="s">
        <v>9</v>
      </c>
      <c r="U717" s="6">
        <f>+IFERROR(VALUE(RIGHT(Tabla4[[#This Row],[B2B]],6)),"")</f>
        <v>10151</v>
      </c>
      <c r="V717" s="6" t="str">
        <f>+IFERROR(VLOOKUP(T717,Auxiliar!$A:$C,2,0),"")</f>
        <v>CORE</v>
      </c>
      <c r="W717" s="7" t="str">
        <f>+IFERROR(VLOOKUP(T717,Auxiliar!$A:$C,3,0),"")</f>
        <v>0b 1% | 2b 5% | 4b 6%</v>
      </c>
      <c r="AK717" s="1">
        <v>6445</v>
      </c>
      <c r="AL717" s="1" t="s">
        <v>30</v>
      </c>
      <c r="AM717" s="6">
        <f>+IFERROR(VALUE(RIGHT(Tabla7[[#This Row],[B2B]],6)),"")</f>
        <v>6445</v>
      </c>
      <c r="AN717" s="6" t="str">
        <f>+IFERROR(VLOOKUP(AL717,Auxiliar!$A:$C,2,0),"")</f>
        <v>LATONES</v>
      </c>
      <c r="AO717" s="7" t="str">
        <f>+IFERROR(VLOOKUP(AL717,Auxiliar!$A:$C,3,0),"")</f>
        <v>1b 4% | 5b 7% | 97b 0%</v>
      </c>
      <c r="AW717" s="1"/>
      <c r="AX717" s="1" t="s">
        <v>32</v>
      </c>
      <c r="AY717" s="6" t="str">
        <f>+IFERROR(VALUE(RIGHT(Tabla9[[#This Row],[B2B]],6)),"")</f>
        <v/>
      </c>
      <c r="AZ717" s="6" t="str">
        <f>+IFERROR(VLOOKUP(AX717,Auxiliar!$A:$C,2,0),"")</f>
        <v>LATONES</v>
      </c>
      <c r="BA717" s="7" t="str">
        <f>+IFERROR(VLOOKUP(AX717,Auxiliar!$A:$C,3,0),"")</f>
        <v>2b 3% | 4b 4% | 6b 5% | 10b 8%  | 385b 0%</v>
      </c>
      <c r="BI717" s="1"/>
      <c r="BJ717" s="1"/>
      <c r="BK717" s="6" t="str">
        <f>+IFERROR(VALUE(RIGHT(Tabla11[[#This Row],[B2B]],6)),"")</f>
        <v/>
      </c>
      <c r="BL717" s="6" t="str">
        <f>+IFERROR(VLOOKUP(BJ717,Auxiliar!$A:$C,2,0),"")</f>
        <v/>
      </c>
      <c r="BM717" s="7" t="str">
        <f>+IFERROR(VLOOKUP(BJ717,Auxiliar!$A:$C,3,0),"")</f>
        <v/>
      </c>
      <c r="BO717" s="1">
        <v>13071</v>
      </c>
      <c r="BP717" s="1" t="s">
        <v>39</v>
      </c>
      <c r="BQ717" s="6">
        <f>+IFERROR(VALUE(RIGHT(Tabla12[[#This Row],[B2B]],6)),"")</f>
        <v>13071</v>
      </c>
      <c r="BR717" s="6" t="str">
        <f>+IFERROR(VLOOKUP(BP717,Auxiliar!$A:$C,2,0),"")</f>
        <v>VALUE LITRO</v>
      </c>
      <c r="BS717" s="7" t="str">
        <f>+IFERROR(VLOOKUP(BP717,Auxiliar!$A:$C,3,0),"")</f>
        <v>1b 12%</v>
      </c>
      <c r="CA717" s="1">
        <v>5535</v>
      </c>
      <c r="CB717" s="1" t="s">
        <v>35</v>
      </c>
      <c r="CC717" s="6">
        <f>+IFERROR(VALUE(RIGHT(Tabla14[[#This Row],[B2B]],6)),"")</f>
        <v>5535</v>
      </c>
      <c r="CD717" s="6" t="str">
        <f>+IFERROR(VLOOKUP(CB717,Auxiliar!$A:$C,2,0),"")</f>
        <v>Corona 710cc</v>
      </c>
      <c r="CE717" s="7" t="str">
        <f>+IFERROR(VLOOKUP(CB717,Auxiliar!$A:$C,3,0),"")</f>
        <v>1b 10% | 85b 0%</v>
      </c>
      <c r="CG717" s="1"/>
      <c r="CH717" s="1"/>
      <c r="CI717" s="6" t="str">
        <f>+IFERROR(VALUE(RIGHT(Tabla15[[#This Row],[B2B]],6)),"")</f>
        <v/>
      </c>
      <c r="CJ717" s="6" t="str">
        <f>+IFERROR(VLOOKUP(CH717,Auxiliar!$A:$C,2,0),"")</f>
        <v/>
      </c>
      <c r="CK717" s="7" t="str">
        <f>+IFERROR(VLOOKUP(CH717,Auxiliar!$A:$C,3,0),"")</f>
        <v/>
      </c>
      <c r="CM717" s="1">
        <v>5463</v>
      </c>
      <c r="CN717" s="1" t="s">
        <v>20</v>
      </c>
      <c r="CO717" s="6">
        <v>5463</v>
      </c>
      <c r="CP717" s="6" t="s">
        <v>20</v>
      </c>
      <c r="CQ717" s="7" t="s">
        <v>21</v>
      </c>
      <c r="CS717" s="1"/>
      <c r="CT717" s="1"/>
      <c r="CU717" s="6" t="str">
        <f>+IFERROR(VALUE(RIGHT(Tabla17[[#This Row],[B2B]],6)),"")</f>
        <v/>
      </c>
      <c r="CV717" s="6" t="str">
        <f>+IFERROR(VLOOKUP(CT717,Auxiliar!$A:$C,2,0),"")</f>
        <v/>
      </c>
      <c r="CW717" s="7" t="str">
        <f>+IFERROR(VLOOKUP(CT717,Auxiliar!$A:$C,3,0),"")</f>
        <v/>
      </c>
      <c r="CY717" s="1">
        <v>5463</v>
      </c>
      <c r="CZ717" s="1" t="s">
        <v>16</v>
      </c>
      <c r="DA717" s="6">
        <f>+IFERROR(VALUE(RIGHT(Tabla18[[#This Row],[B2B]],6)),"")</f>
        <v>5463</v>
      </c>
      <c r="DB717" s="6" t="str">
        <f>+IFERROR(VLOOKUP(CZ717,Auxiliar!$A:$C,2,0),"")</f>
        <v>PREMIUM</v>
      </c>
      <c r="DC717" s="7" t="str">
        <f>+IFERROR(VLOOKUP(CZ717,Auxiliar!$A:$C,3,0),"")</f>
        <v>0b 0% | 2b 2% | 5b 3,5% | 10b 5%</v>
      </c>
      <c r="DE717" s="1">
        <v>5463</v>
      </c>
      <c r="DF717" s="1" t="s">
        <v>19</v>
      </c>
      <c r="DG717" s="6">
        <f>+IFERROR(VALUE(RIGHT(Tabla19[[#This Row],[B2B]],6)),"")</f>
        <v>5463</v>
      </c>
      <c r="DH717" s="6" t="str">
        <f>+IFERROR(VLOOKUP(DF717,Auxiliar!$A:$C,2,0),"")</f>
        <v>MICHELOB</v>
      </c>
      <c r="DI717" s="7" t="str">
        <f>+IFERROR(VLOOKUP(DF717,Auxiliar!$A:$C,3,0),"")</f>
        <v>1b 7% | 3b 22% | 8b 27%</v>
      </c>
      <c r="DK717" s="1"/>
      <c r="DL717" s="1"/>
      <c r="DM717" s="6" t="str">
        <f>+IFERROR(VALUE(RIGHT(Tabla20[[#This Row],[B2B]],6)),"")</f>
        <v/>
      </c>
      <c r="DN717" s="6" t="str">
        <f>+IFERROR(VLOOKUP(DL717,Auxiliar!$A:$C,2,0),"")</f>
        <v/>
      </c>
      <c r="DO717" s="7" t="str">
        <f>+IFERROR(VLOOKUP(DL717,Auxiliar!$A:$C,3,0),"")</f>
        <v/>
      </c>
      <c r="DQ717" s="1">
        <v>5461</v>
      </c>
      <c r="DR717" s="12" t="s">
        <v>24</v>
      </c>
      <c r="DS717" s="6">
        <f>+IFERROR(VALUE(RIGHT(Tabla21[[#This Row],[B2B]],6)),"")</f>
        <v>5461</v>
      </c>
      <c r="DT717" s="6" t="str">
        <f>+IFERROR(VLOOKUP(DR717,Auxiliar!$A:$C,2,0),"")</f>
        <v>CORONA PORRON</v>
      </c>
      <c r="DU717" s="7" t="str">
        <f>+IFERROR(VLOOKUP(DR717,Auxiliar!$A:$C,3,0),"")</f>
        <v>1b 5% | 20b 0%</v>
      </c>
      <c r="DW717" s="1">
        <v>13083</v>
      </c>
      <c r="DX717" s="12" t="s">
        <v>43</v>
      </c>
      <c r="DY717" s="6">
        <f>+IFERROR(VALUE(RIGHT(Tabla22[[#This Row],[B2B]],6)),"")</f>
        <v>13083</v>
      </c>
      <c r="DZ717" s="6" t="str">
        <f>+IFERROR(VLOOKUP(DX717,Auxiliar!$A:$C,2,0),"")</f>
        <v xml:space="preserve">VALUE LATA </v>
      </c>
      <c r="EA717" s="7" t="str">
        <f>+IFERROR(VLOOKUP(DX717,Auxiliar!$A:$C,3,0),"")</f>
        <v>1b 15% | 100b 18%</v>
      </c>
      <c r="EC717" s="1">
        <v>3355</v>
      </c>
      <c r="ED717" s="12" t="s">
        <v>47</v>
      </c>
      <c r="EE717" s="6">
        <f>+IFERROR(VALUE(RIGHT(Tabla23[[#This Row],[B2B]],6)),"")</f>
        <v>3355</v>
      </c>
      <c r="EF717" s="6" t="str">
        <f>+IFERROR(VLOOKUP(ED717,Auxiliar!$A:$C,2,0),"")</f>
        <v>VALUE LATON</v>
      </c>
      <c r="EG717" s="7" t="str">
        <f>+IFERROR(VLOOKUP(ED717,Auxiliar!$A:$C,3,0),"")</f>
        <v>1b 10% | 5b 15% | 192b 0%</v>
      </c>
      <c r="EI717" s="1"/>
      <c r="EJ717" s="12"/>
      <c r="EK717" s="6" t="str">
        <f>+IFERROR(VALUE(RIGHT(Tabla24[[#This Row],[B2B]],6)),"")</f>
        <v/>
      </c>
      <c r="EL717" s="6" t="str">
        <f>+IFERROR(VLOOKUP(EJ717,Auxiliar!$A:$C,2,0),"")</f>
        <v/>
      </c>
      <c r="EM717" s="7" t="str">
        <f>+IFERROR(VLOOKUP(EJ717,Auxiliar!$A:$C,3,0),"")</f>
        <v/>
      </c>
      <c r="EO717" s="1"/>
      <c r="EP717" s="12"/>
      <c r="EQ717" s="6" t="str">
        <f>+IFERROR(VALUE(RIGHT(Tabla25[[#This Row],[B2B]],6)),"")</f>
        <v/>
      </c>
      <c r="ER717" s="6" t="str">
        <f>+IFERROR(VLOOKUP(EP717,Auxiliar!$A:$C,2,0),"")</f>
        <v/>
      </c>
      <c r="ES717" s="7" t="str">
        <f>+IFERROR(VLOOKUP(EP717,Auxiliar!$A:$C,3,0),"")</f>
        <v/>
      </c>
      <c r="EU717" s="1"/>
      <c r="EV717" s="12"/>
      <c r="EW717" s="6" t="str">
        <f>+IFERROR(VALUE(RIGHT(Tabla26[[#This Row],[B2B]],6)),"")</f>
        <v/>
      </c>
      <c r="EX717" s="6" t="str">
        <f>+IFERROR(VLOOKUP(EV717,Auxiliar!$A:$C,2,0),"")</f>
        <v/>
      </c>
      <c r="EY717" s="7" t="str">
        <f>+IFERROR(VLOOKUP(EV717,Auxiliar!$A:$C,3,0),"")</f>
        <v/>
      </c>
      <c r="EZ717" s="1"/>
      <c r="FA717" s="12"/>
      <c r="FB717" s="6" t="str">
        <f>+IFERROR(VALUE(RIGHT(Tabla27[[#This Row],[B2B]],6)),"")</f>
        <v/>
      </c>
      <c r="FC717" s="6" t="str">
        <f>+IFERROR(VLOOKUP(FA717,Auxiliar!$A:$C,2,0),"")</f>
        <v/>
      </c>
      <c r="FD717" s="7" t="str">
        <f>+IFERROR(VLOOKUP(FA717,Auxiliar!$A:$C,3,0),"")</f>
        <v/>
      </c>
      <c r="FE717" s="1"/>
      <c r="FF717" s="12"/>
      <c r="FG717" s="6" t="str">
        <f>+IFERROR(VALUE(RIGHT(Tabla28[[#This Row],[B2B]],6)),"")</f>
        <v/>
      </c>
      <c r="FH717" s="6" t="str">
        <f>+IFERROR(VLOOKUP(FF717,Auxiliar!$A:$C,2,0),"")</f>
        <v/>
      </c>
      <c r="FI717" s="7" t="str">
        <f>+IFERROR(VLOOKUP(FF717,Auxiliar!$A:$C,3,0),"")</f>
        <v/>
      </c>
      <c r="FJ717" s="1"/>
      <c r="FK717" s="12"/>
      <c r="FL717" s="6" t="str">
        <f>+IFERROR(VALUE(RIGHT(Tabla29[[#This Row],[B2B]],6)),"")</f>
        <v/>
      </c>
      <c r="FM717" s="6" t="str">
        <f>+IFERROR(VLOOKUP(FK717,Auxiliar!$A:$C,2,0),"")</f>
        <v/>
      </c>
      <c r="FN717" s="7" t="str">
        <f>+IFERROR(VLOOKUP(FK717,Auxiliar!$A:$C,3,0),"")</f>
        <v/>
      </c>
      <c r="FO717" s="1"/>
      <c r="FP717" s="12"/>
      <c r="FQ717" s="6" t="str">
        <f>+IFERROR(VALUE(RIGHT(Tabla30[[#This Row],[B2B]],6)),"")</f>
        <v/>
      </c>
      <c r="FR717" s="6" t="str">
        <f>+IFERROR(VLOOKUP(FP717,Auxiliar!$A:$C,2,0),"")</f>
        <v/>
      </c>
      <c r="FS717" s="7"/>
      <c r="FT717" s="1"/>
      <c r="FU717" s="12"/>
      <c r="FV717" s="6" t="str">
        <f>+IFERROR(VALUE(RIGHT(Tabla31[[#This Row],[B2B]],6)),"")</f>
        <v/>
      </c>
      <c r="FW717" s="6" t="str">
        <f>+IFERROR(VLOOKUP(FU717,Auxiliar!$A:$C,2,0),"")</f>
        <v/>
      </c>
      <c r="FX717" s="7" t="str">
        <f>+IFERROR(VLOOKUP(FU717,Auxiliar!$A:$C,3,0),"")</f>
        <v/>
      </c>
      <c r="FY717" s="1"/>
      <c r="FZ717" s="12"/>
      <c r="GA717" s="6" t="str">
        <f>+IFERROR(VALUE(RIGHT(Tabla32[[#This Row],[B2B]],6)),"")</f>
        <v/>
      </c>
      <c r="GB717" s="6" t="str">
        <f>+IFERROR(VLOOKUP(FZ717,Auxiliar!$A:$C,2,0),"")</f>
        <v/>
      </c>
      <c r="GC717" s="7" t="str">
        <f>+IFERROR(VLOOKUP(FZ717,Auxiliar!$A:$C,3,0),"")</f>
        <v/>
      </c>
      <c r="GD717" s="1"/>
      <c r="GE717" s="12"/>
      <c r="GF717" s="6" t="str">
        <f>+IFERROR(VALUE(RIGHT(Tabla33[[#This Row],[B2B]],6)),"")</f>
        <v/>
      </c>
      <c r="GG717" s="6" t="str">
        <f>+IFERROR(VLOOKUP(GE717,Auxiliar!$A:$C,2,0),"")</f>
        <v/>
      </c>
      <c r="GH717" s="7" t="str">
        <f>+IFERROR(VLOOKUP(GE717,Auxiliar!$A:$C,3,0),"")</f>
        <v/>
      </c>
    </row>
    <row r="718" spans="1:190" x14ac:dyDescent="0.25">
      <c r="A718" s="1"/>
      <c r="B718" s="1"/>
      <c r="C718" t="str">
        <f>+IFERROR(VLOOKUP(B718,Auxiliar!$A:$C,2,0),"")</f>
        <v/>
      </c>
      <c r="D718" s="5" t="str">
        <f>+IFERROR(VLOOKUP(B718,Auxiliar!$A:$C,3,0),"")</f>
        <v/>
      </c>
      <c r="S718" s="1">
        <v>10184</v>
      </c>
      <c r="T718" s="1" t="s">
        <v>9</v>
      </c>
      <c r="U718" s="6">
        <f>+IFERROR(VALUE(RIGHT(Tabla4[[#This Row],[B2B]],6)),"")</f>
        <v>10184</v>
      </c>
      <c r="V718" s="6" t="str">
        <f>+IFERROR(VLOOKUP(T718,Auxiliar!$A:$C,2,0),"")</f>
        <v>CORE</v>
      </c>
      <c r="W718" s="7" t="str">
        <f>+IFERROR(VLOOKUP(T718,Auxiliar!$A:$C,3,0),"")</f>
        <v>0b 1% | 2b 5% | 4b 6%</v>
      </c>
      <c r="AK718" s="1">
        <v>6446</v>
      </c>
      <c r="AL718" s="1" t="s">
        <v>30</v>
      </c>
      <c r="AM718" s="6">
        <f>+IFERROR(VALUE(RIGHT(Tabla7[[#This Row],[B2B]],6)),"")</f>
        <v>6446</v>
      </c>
      <c r="AN718" s="6" t="str">
        <f>+IFERROR(VLOOKUP(AL718,Auxiliar!$A:$C,2,0),"")</f>
        <v>LATONES</v>
      </c>
      <c r="AO718" s="7" t="str">
        <f>+IFERROR(VLOOKUP(AL718,Auxiliar!$A:$C,3,0),"")</f>
        <v>1b 4% | 5b 7% | 97b 0%</v>
      </c>
      <c r="AW718" s="1"/>
      <c r="AX718" s="1" t="s">
        <v>32</v>
      </c>
      <c r="AY718" s="6" t="str">
        <f>+IFERROR(VALUE(RIGHT(Tabla9[[#This Row],[B2B]],6)),"")</f>
        <v/>
      </c>
      <c r="AZ718" s="6" t="str">
        <f>+IFERROR(VLOOKUP(AX718,Auxiliar!$A:$C,2,0),"")</f>
        <v>LATONES</v>
      </c>
      <c r="BA718" s="7" t="str">
        <f>+IFERROR(VLOOKUP(AX718,Auxiliar!$A:$C,3,0),"")</f>
        <v>2b 3% | 4b 4% | 6b 5% | 10b 8%  | 385b 0%</v>
      </c>
      <c r="BI718" s="1"/>
      <c r="BJ718" s="1"/>
      <c r="BK718" s="6" t="str">
        <f>+IFERROR(VALUE(RIGHT(Tabla11[[#This Row],[B2B]],6)),"")</f>
        <v/>
      </c>
      <c r="BL718" s="6" t="str">
        <f>+IFERROR(VLOOKUP(BJ718,Auxiliar!$A:$C,2,0),"")</f>
        <v/>
      </c>
      <c r="BM718" s="7" t="str">
        <f>+IFERROR(VLOOKUP(BJ718,Auxiliar!$A:$C,3,0),"")</f>
        <v/>
      </c>
      <c r="BO718" s="1">
        <v>13074</v>
      </c>
      <c r="BP718" s="1" t="s">
        <v>39</v>
      </c>
      <c r="BQ718" s="6">
        <f>+IFERROR(VALUE(RIGHT(Tabla12[[#This Row],[B2B]],6)),"")</f>
        <v>13074</v>
      </c>
      <c r="BR718" s="6" t="str">
        <f>+IFERROR(VLOOKUP(BP718,Auxiliar!$A:$C,2,0),"")</f>
        <v>VALUE LITRO</v>
      </c>
      <c r="BS718" s="7" t="str">
        <f>+IFERROR(VLOOKUP(BP718,Auxiliar!$A:$C,3,0),"")</f>
        <v>1b 12%</v>
      </c>
      <c r="CA718" s="1">
        <v>5543</v>
      </c>
      <c r="CB718" s="1" t="s">
        <v>35</v>
      </c>
      <c r="CC718" s="6">
        <f>+IFERROR(VALUE(RIGHT(Tabla14[[#This Row],[B2B]],6)),"")</f>
        <v>5543</v>
      </c>
      <c r="CD718" s="6" t="str">
        <f>+IFERROR(VLOOKUP(CB718,Auxiliar!$A:$C,2,0),"")</f>
        <v>Corona 710cc</v>
      </c>
      <c r="CE718" s="7" t="str">
        <f>+IFERROR(VLOOKUP(CB718,Auxiliar!$A:$C,3,0),"")</f>
        <v>1b 10% | 85b 0%</v>
      </c>
      <c r="CG718" s="1"/>
      <c r="CH718" s="1"/>
      <c r="CI718" s="6" t="str">
        <f>+IFERROR(VALUE(RIGHT(Tabla15[[#This Row],[B2B]],6)),"")</f>
        <v/>
      </c>
      <c r="CJ718" s="6" t="str">
        <f>+IFERROR(VLOOKUP(CH718,Auxiliar!$A:$C,2,0),"")</f>
        <v/>
      </c>
      <c r="CK718" s="7" t="str">
        <f>+IFERROR(VLOOKUP(CH718,Auxiliar!$A:$C,3,0),"")</f>
        <v/>
      </c>
      <c r="CM718" s="1">
        <v>5464</v>
      </c>
      <c r="CN718" s="1" t="s">
        <v>20</v>
      </c>
      <c r="CO718" s="6">
        <v>5464</v>
      </c>
      <c r="CP718" s="6" t="s">
        <v>20</v>
      </c>
      <c r="CQ718" s="7" t="s">
        <v>21</v>
      </c>
      <c r="CS718" s="1"/>
      <c r="CT718" s="1"/>
      <c r="CU718" s="6" t="str">
        <f>+IFERROR(VALUE(RIGHT(Tabla17[[#This Row],[B2B]],6)),"")</f>
        <v/>
      </c>
      <c r="CV718" s="6" t="str">
        <f>+IFERROR(VLOOKUP(CT718,Auxiliar!$A:$C,2,0),"")</f>
        <v/>
      </c>
      <c r="CW718" s="7" t="str">
        <f>+IFERROR(VLOOKUP(CT718,Auxiliar!$A:$C,3,0),"")</f>
        <v/>
      </c>
      <c r="CY718" s="1">
        <v>5464</v>
      </c>
      <c r="CZ718" s="1" t="s">
        <v>16</v>
      </c>
      <c r="DA718" s="6">
        <f>+IFERROR(VALUE(RIGHT(Tabla18[[#This Row],[B2B]],6)),"")</f>
        <v>5464</v>
      </c>
      <c r="DB718" s="6" t="str">
        <f>+IFERROR(VLOOKUP(CZ718,Auxiliar!$A:$C,2,0),"")</f>
        <v>PREMIUM</v>
      </c>
      <c r="DC718" s="7" t="str">
        <f>+IFERROR(VLOOKUP(CZ718,Auxiliar!$A:$C,3,0),"")</f>
        <v>0b 0% | 2b 2% | 5b 3,5% | 10b 5%</v>
      </c>
      <c r="DE718" s="1">
        <v>5464</v>
      </c>
      <c r="DF718" s="1" t="s">
        <v>19</v>
      </c>
      <c r="DG718" s="6">
        <f>+IFERROR(VALUE(RIGHT(Tabla19[[#This Row],[B2B]],6)),"")</f>
        <v>5464</v>
      </c>
      <c r="DH718" s="6" t="str">
        <f>+IFERROR(VLOOKUP(DF718,Auxiliar!$A:$C,2,0),"")</f>
        <v>MICHELOB</v>
      </c>
      <c r="DI718" s="7" t="str">
        <f>+IFERROR(VLOOKUP(DF718,Auxiliar!$A:$C,3,0),"")</f>
        <v>1b 7% | 3b 22% | 8b 27%</v>
      </c>
      <c r="DK718" s="1"/>
      <c r="DL718" s="1"/>
      <c r="DM718" s="6" t="str">
        <f>+IFERROR(VALUE(RIGHT(Tabla20[[#This Row],[B2B]],6)),"")</f>
        <v/>
      </c>
      <c r="DN718" s="6" t="str">
        <f>+IFERROR(VLOOKUP(DL718,Auxiliar!$A:$C,2,0),"")</f>
        <v/>
      </c>
      <c r="DO718" s="7" t="str">
        <f>+IFERROR(VLOOKUP(DL718,Auxiliar!$A:$C,3,0),"")</f>
        <v/>
      </c>
      <c r="DQ718" s="1">
        <v>5463</v>
      </c>
      <c r="DR718" s="12" t="s">
        <v>24</v>
      </c>
      <c r="DS718" s="6">
        <f>+IFERROR(VALUE(RIGHT(Tabla21[[#This Row],[B2B]],6)),"")</f>
        <v>5463</v>
      </c>
      <c r="DT718" s="6" t="str">
        <f>+IFERROR(VLOOKUP(DR718,Auxiliar!$A:$C,2,0),"")</f>
        <v>CORONA PORRON</v>
      </c>
      <c r="DU718" s="7" t="str">
        <f>+IFERROR(VLOOKUP(DR718,Auxiliar!$A:$C,3,0),"")</f>
        <v>1b 5% | 20b 0%</v>
      </c>
      <c r="DW718" s="1">
        <v>13092</v>
      </c>
      <c r="DX718" s="12" t="s">
        <v>43</v>
      </c>
      <c r="DY718" s="6">
        <f>+IFERROR(VALUE(RIGHT(Tabla22[[#This Row],[B2B]],6)),"")</f>
        <v>13092</v>
      </c>
      <c r="DZ718" s="6" t="str">
        <f>+IFERROR(VLOOKUP(DX718,Auxiliar!$A:$C,2,0),"")</f>
        <v xml:space="preserve">VALUE LATA </v>
      </c>
      <c r="EA718" s="7" t="str">
        <f>+IFERROR(VLOOKUP(DX718,Auxiliar!$A:$C,3,0),"")</f>
        <v>1b 15% | 100b 18%</v>
      </c>
      <c r="EC718" s="1">
        <v>13071</v>
      </c>
      <c r="ED718" s="12" t="s">
        <v>47</v>
      </c>
      <c r="EE718" s="6">
        <f>+IFERROR(VALUE(RIGHT(Tabla23[[#This Row],[B2B]],6)),"")</f>
        <v>13071</v>
      </c>
      <c r="EF718" s="6" t="str">
        <f>+IFERROR(VLOOKUP(ED718,Auxiliar!$A:$C,2,0),"")</f>
        <v>VALUE LATON</v>
      </c>
      <c r="EG718" s="7" t="str">
        <f>+IFERROR(VLOOKUP(ED718,Auxiliar!$A:$C,3,0),"")</f>
        <v>1b 10% | 5b 15% | 192b 0%</v>
      </c>
      <c r="EI718" s="1"/>
      <c r="EJ718" s="12"/>
      <c r="EK718" s="6" t="str">
        <f>+IFERROR(VALUE(RIGHT(Tabla24[[#This Row],[B2B]],6)),"")</f>
        <v/>
      </c>
      <c r="EL718" s="6" t="str">
        <f>+IFERROR(VLOOKUP(EJ718,Auxiliar!$A:$C,2,0),"")</f>
        <v/>
      </c>
      <c r="EM718" s="7" t="str">
        <f>+IFERROR(VLOOKUP(EJ718,Auxiliar!$A:$C,3,0),"")</f>
        <v/>
      </c>
      <c r="EO718" s="1"/>
      <c r="EP718" s="12"/>
      <c r="EQ718" s="6" t="str">
        <f>+IFERROR(VALUE(RIGHT(Tabla25[[#This Row],[B2B]],6)),"")</f>
        <v/>
      </c>
      <c r="ER718" s="6" t="str">
        <f>+IFERROR(VLOOKUP(EP718,Auxiliar!$A:$C,2,0),"")</f>
        <v/>
      </c>
      <c r="ES718" s="7" t="str">
        <f>+IFERROR(VLOOKUP(EP718,Auxiliar!$A:$C,3,0),"")</f>
        <v/>
      </c>
      <c r="EU718" s="1"/>
      <c r="EV718" s="12"/>
      <c r="EW718" s="6" t="str">
        <f>+IFERROR(VALUE(RIGHT(Tabla26[[#This Row],[B2B]],6)),"")</f>
        <v/>
      </c>
      <c r="EX718" s="6" t="str">
        <f>+IFERROR(VLOOKUP(EV718,Auxiliar!$A:$C,2,0),"")</f>
        <v/>
      </c>
      <c r="EY718" s="7" t="str">
        <f>+IFERROR(VLOOKUP(EV718,Auxiliar!$A:$C,3,0),"")</f>
        <v/>
      </c>
      <c r="EZ718" s="1"/>
      <c r="FA718" s="12"/>
      <c r="FB718" s="6" t="str">
        <f>+IFERROR(VALUE(RIGHT(Tabla27[[#This Row],[B2B]],6)),"")</f>
        <v/>
      </c>
      <c r="FC718" s="6" t="str">
        <f>+IFERROR(VLOOKUP(FA718,Auxiliar!$A:$C,2,0),"")</f>
        <v/>
      </c>
      <c r="FD718" s="7" t="str">
        <f>+IFERROR(VLOOKUP(FA718,Auxiliar!$A:$C,3,0),"")</f>
        <v/>
      </c>
      <c r="FE718" s="1"/>
      <c r="FF718" s="12"/>
      <c r="FG718" s="6" t="str">
        <f>+IFERROR(VALUE(RIGHT(Tabla28[[#This Row],[B2B]],6)),"")</f>
        <v/>
      </c>
      <c r="FH718" s="6" t="str">
        <f>+IFERROR(VLOOKUP(FF718,Auxiliar!$A:$C,2,0),"")</f>
        <v/>
      </c>
      <c r="FI718" s="7" t="str">
        <f>+IFERROR(VLOOKUP(FF718,Auxiliar!$A:$C,3,0),"")</f>
        <v/>
      </c>
      <c r="FJ718" s="1"/>
      <c r="FK718" s="12"/>
      <c r="FL718" s="6" t="str">
        <f>+IFERROR(VALUE(RIGHT(Tabla29[[#This Row],[B2B]],6)),"")</f>
        <v/>
      </c>
      <c r="FM718" s="6" t="str">
        <f>+IFERROR(VLOOKUP(FK718,Auxiliar!$A:$C,2,0),"")</f>
        <v/>
      </c>
      <c r="FN718" s="7" t="str">
        <f>+IFERROR(VLOOKUP(FK718,Auxiliar!$A:$C,3,0),"")</f>
        <v/>
      </c>
      <c r="FO718" s="1"/>
      <c r="FP718" s="12"/>
      <c r="FQ718" s="6" t="str">
        <f>+IFERROR(VALUE(RIGHT(Tabla30[[#This Row],[B2B]],6)),"")</f>
        <v/>
      </c>
      <c r="FR718" s="6" t="str">
        <f>+IFERROR(VLOOKUP(FP718,Auxiliar!$A:$C,2,0),"")</f>
        <v/>
      </c>
      <c r="FS718" s="7"/>
      <c r="FT718" s="1"/>
      <c r="FU718" s="12"/>
      <c r="FV718" s="6" t="str">
        <f>+IFERROR(VALUE(RIGHT(Tabla31[[#This Row],[B2B]],6)),"")</f>
        <v/>
      </c>
      <c r="FW718" s="6" t="str">
        <f>+IFERROR(VLOOKUP(FU718,Auxiliar!$A:$C,2,0),"")</f>
        <v/>
      </c>
      <c r="FX718" s="7" t="str">
        <f>+IFERROR(VLOOKUP(FU718,Auxiliar!$A:$C,3,0),"")</f>
        <v/>
      </c>
      <c r="FY718" s="1"/>
      <c r="FZ718" s="12"/>
      <c r="GA718" s="6" t="str">
        <f>+IFERROR(VALUE(RIGHT(Tabla32[[#This Row],[B2B]],6)),"")</f>
        <v/>
      </c>
      <c r="GB718" s="6" t="str">
        <f>+IFERROR(VLOOKUP(FZ718,Auxiliar!$A:$C,2,0),"")</f>
        <v/>
      </c>
      <c r="GC718" s="7" t="str">
        <f>+IFERROR(VLOOKUP(FZ718,Auxiliar!$A:$C,3,0),"")</f>
        <v/>
      </c>
      <c r="GD718" s="1"/>
      <c r="GE718" s="12"/>
      <c r="GF718" s="6" t="str">
        <f>+IFERROR(VALUE(RIGHT(Tabla33[[#This Row],[B2B]],6)),"")</f>
        <v/>
      </c>
      <c r="GG718" s="6" t="str">
        <f>+IFERROR(VLOOKUP(GE718,Auxiliar!$A:$C,2,0),"")</f>
        <v/>
      </c>
      <c r="GH718" s="7" t="str">
        <f>+IFERROR(VLOOKUP(GE718,Auxiliar!$A:$C,3,0),"")</f>
        <v/>
      </c>
    </row>
    <row r="719" spans="1:190" x14ac:dyDescent="0.25">
      <c r="A719" s="1"/>
      <c r="B719" s="1"/>
      <c r="C719" t="str">
        <f>+IFERROR(VLOOKUP(B719,Auxiliar!$A:$C,2,0),"")</f>
        <v/>
      </c>
      <c r="D719" s="5" t="str">
        <f>+IFERROR(VLOOKUP(B719,Auxiliar!$A:$C,3,0),"")</f>
        <v/>
      </c>
      <c r="S719" s="1">
        <v>10186</v>
      </c>
      <c r="T719" s="1" t="s">
        <v>9</v>
      </c>
      <c r="U719" s="6">
        <f>+IFERROR(VALUE(RIGHT(Tabla4[[#This Row],[B2B]],6)),"")</f>
        <v>10186</v>
      </c>
      <c r="V719" s="6" t="str">
        <f>+IFERROR(VLOOKUP(T719,Auxiliar!$A:$C,2,0),"")</f>
        <v>CORE</v>
      </c>
      <c r="W719" s="7" t="str">
        <f>+IFERROR(VLOOKUP(T719,Auxiliar!$A:$C,3,0),"")</f>
        <v>0b 1% | 2b 5% | 4b 6%</v>
      </c>
      <c r="AK719" s="1">
        <v>6449</v>
      </c>
      <c r="AL719" s="1" t="s">
        <v>30</v>
      </c>
      <c r="AM719" s="6">
        <f>+IFERROR(VALUE(RIGHT(Tabla7[[#This Row],[B2B]],6)),"")</f>
        <v>6449</v>
      </c>
      <c r="AN719" s="6" t="str">
        <f>+IFERROR(VLOOKUP(AL719,Auxiliar!$A:$C,2,0),"")</f>
        <v>LATONES</v>
      </c>
      <c r="AO719" s="7" t="str">
        <f>+IFERROR(VLOOKUP(AL719,Auxiliar!$A:$C,3,0),"")</f>
        <v>1b 4% | 5b 7% | 97b 0%</v>
      </c>
      <c r="AW719" s="1"/>
      <c r="AX719" s="1" t="s">
        <v>32</v>
      </c>
      <c r="AY719" s="6" t="str">
        <f>+IFERROR(VALUE(RIGHT(Tabla9[[#This Row],[B2B]],6)),"")</f>
        <v/>
      </c>
      <c r="AZ719" s="6" t="str">
        <f>+IFERROR(VLOOKUP(AX719,Auxiliar!$A:$C,2,0),"")</f>
        <v>LATONES</v>
      </c>
      <c r="BA719" s="7" t="str">
        <f>+IFERROR(VLOOKUP(AX719,Auxiliar!$A:$C,3,0),"")</f>
        <v>2b 3% | 4b 4% | 6b 5% | 10b 8%  | 385b 0%</v>
      </c>
      <c r="BI719" s="1"/>
      <c r="BJ719" s="1"/>
      <c r="BK719" s="6" t="str">
        <f>+IFERROR(VALUE(RIGHT(Tabla11[[#This Row],[B2B]],6)),"")</f>
        <v/>
      </c>
      <c r="BL719" s="6" t="str">
        <f>+IFERROR(VLOOKUP(BJ719,Auxiliar!$A:$C,2,0),"")</f>
        <v/>
      </c>
      <c r="BM719" s="7" t="str">
        <f>+IFERROR(VLOOKUP(BJ719,Auxiliar!$A:$C,3,0),"")</f>
        <v/>
      </c>
      <c r="BO719" s="1">
        <v>3361</v>
      </c>
      <c r="BP719" s="1" t="s">
        <v>39</v>
      </c>
      <c r="BQ719" s="6">
        <f>+IFERROR(VALUE(RIGHT(Tabla12[[#This Row],[B2B]],6)),"")</f>
        <v>3361</v>
      </c>
      <c r="BR719" s="6" t="str">
        <f>+IFERROR(VLOOKUP(BP719,Auxiliar!$A:$C,2,0),"")</f>
        <v>VALUE LITRO</v>
      </c>
      <c r="BS719" s="7" t="str">
        <f>+IFERROR(VLOOKUP(BP719,Auxiliar!$A:$C,3,0),"")</f>
        <v>1b 12%</v>
      </c>
      <c r="CA719" s="1">
        <v>5560</v>
      </c>
      <c r="CB719" s="1" t="s">
        <v>35</v>
      </c>
      <c r="CC719" s="6">
        <f>+IFERROR(VALUE(RIGHT(Tabla14[[#This Row],[B2B]],6)),"")</f>
        <v>5560</v>
      </c>
      <c r="CD719" s="6" t="str">
        <f>+IFERROR(VLOOKUP(CB719,Auxiliar!$A:$C,2,0),"")</f>
        <v>Corona 710cc</v>
      </c>
      <c r="CE719" s="7" t="str">
        <f>+IFERROR(VLOOKUP(CB719,Auxiliar!$A:$C,3,0),"")</f>
        <v>1b 10% | 85b 0%</v>
      </c>
      <c r="CG719" s="1"/>
      <c r="CH719" s="1"/>
      <c r="CI719" s="6" t="str">
        <f>+IFERROR(VALUE(RIGHT(Tabla15[[#This Row],[B2B]],6)),"")</f>
        <v/>
      </c>
      <c r="CJ719" s="6" t="str">
        <f>+IFERROR(VLOOKUP(CH719,Auxiliar!$A:$C,2,0),"")</f>
        <v/>
      </c>
      <c r="CK719" s="7" t="str">
        <f>+IFERROR(VLOOKUP(CH719,Auxiliar!$A:$C,3,0),"")</f>
        <v/>
      </c>
      <c r="CM719" s="1">
        <v>5477</v>
      </c>
      <c r="CN719" s="1" t="s">
        <v>20</v>
      </c>
      <c r="CO719" s="6">
        <v>5477</v>
      </c>
      <c r="CP719" s="6" t="s">
        <v>20</v>
      </c>
      <c r="CQ719" s="7" t="s">
        <v>21</v>
      </c>
      <c r="CS719" s="1"/>
      <c r="CT719" s="1"/>
      <c r="CU719" s="6" t="str">
        <f>+IFERROR(VALUE(RIGHT(Tabla17[[#This Row],[B2B]],6)),"")</f>
        <v/>
      </c>
      <c r="CV719" s="6" t="str">
        <f>+IFERROR(VLOOKUP(CT719,Auxiliar!$A:$C,2,0),"")</f>
        <v/>
      </c>
      <c r="CW719" s="7" t="str">
        <f>+IFERROR(VLOOKUP(CT719,Auxiliar!$A:$C,3,0),"")</f>
        <v/>
      </c>
      <c r="CY719" s="1">
        <v>5477</v>
      </c>
      <c r="CZ719" s="1" t="s">
        <v>16</v>
      </c>
      <c r="DA719" s="6">
        <f>+IFERROR(VALUE(RIGHT(Tabla18[[#This Row],[B2B]],6)),"")</f>
        <v>5477</v>
      </c>
      <c r="DB719" s="6" t="str">
        <f>+IFERROR(VLOOKUP(CZ719,Auxiliar!$A:$C,2,0),"")</f>
        <v>PREMIUM</v>
      </c>
      <c r="DC719" s="7" t="str">
        <f>+IFERROR(VLOOKUP(CZ719,Auxiliar!$A:$C,3,0),"")</f>
        <v>0b 0% | 2b 2% | 5b 3,5% | 10b 5%</v>
      </c>
      <c r="DE719" s="1">
        <v>5477</v>
      </c>
      <c r="DF719" s="1" t="s">
        <v>19</v>
      </c>
      <c r="DG719" s="6">
        <f>+IFERROR(VALUE(RIGHT(Tabla19[[#This Row],[B2B]],6)),"")</f>
        <v>5477</v>
      </c>
      <c r="DH719" s="6" t="str">
        <f>+IFERROR(VLOOKUP(DF719,Auxiliar!$A:$C,2,0),"")</f>
        <v>MICHELOB</v>
      </c>
      <c r="DI719" s="7" t="str">
        <f>+IFERROR(VLOOKUP(DF719,Auxiliar!$A:$C,3,0),"")</f>
        <v>1b 7% | 3b 22% | 8b 27%</v>
      </c>
      <c r="DK719" s="1"/>
      <c r="DL719" s="1"/>
      <c r="DM719" s="6" t="str">
        <f>+IFERROR(VALUE(RIGHT(Tabla20[[#This Row],[B2B]],6)),"")</f>
        <v/>
      </c>
      <c r="DN719" s="6" t="str">
        <f>+IFERROR(VLOOKUP(DL719,Auxiliar!$A:$C,2,0),"")</f>
        <v/>
      </c>
      <c r="DO719" s="7" t="str">
        <f>+IFERROR(VLOOKUP(DL719,Auxiliar!$A:$C,3,0),"")</f>
        <v/>
      </c>
      <c r="DQ719" s="1">
        <v>5464</v>
      </c>
      <c r="DR719" s="12" t="s">
        <v>24</v>
      </c>
      <c r="DS719" s="6">
        <f>+IFERROR(VALUE(RIGHT(Tabla21[[#This Row],[B2B]],6)),"")</f>
        <v>5464</v>
      </c>
      <c r="DT719" s="6" t="str">
        <f>+IFERROR(VLOOKUP(DR719,Auxiliar!$A:$C,2,0),"")</f>
        <v>CORONA PORRON</v>
      </c>
      <c r="DU719" s="7" t="str">
        <f>+IFERROR(VLOOKUP(DR719,Auxiliar!$A:$C,3,0),"")</f>
        <v>1b 5% | 20b 0%</v>
      </c>
      <c r="DW719" s="1">
        <v>13094</v>
      </c>
      <c r="DX719" s="12" t="s">
        <v>43</v>
      </c>
      <c r="DY719" s="6">
        <f>+IFERROR(VALUE(RIGHT(Tabla22[[#This Row],[B2B]],6)),"")</f>
        <v>13094</v>
      </c>
      <c r="DZ719" s="6" t="str">
        <f>+IFERROR(VLOOKUP(DX719,Auxiliar!$A:$C,2,0),"")</f>
        <v xml:space="preserve">VALUE LATA </v>
      </c>
      <c r="EA719" s="7" t="str">
        <f>+IFERROR(VLOOKUP(DX719,Auxiliar!$A:$C,3,0),"")</f>
        <v>1b 15% | 100b 18%</v>
      </c>
      <c r="EC719" s="1">
        <v>13074</v>
      </c>
      <c r="ED719" s="12" t="s">
        <v>47</v>
      </c>
      <c r="EE719" s="6">
        <f>+IFERROR(VALUE(RIGHT(Tabla23[[#This Row],[B2B]],6)),"")</f>
        <v>13074</v>
      </c>
      <c r="EF719" s="6" t="str">
        <f>+IFERROR(VLOOKUP(ED719,Auxiliar!$A:$C,2,0),"")</f>
        <v>VALUE LATON</v>
      </c>
      <c r="EG719" s="7" t="str">
        <f>+IFERROR(VLOOKUP(ED719,Auxiliar!$A:$C,3,0),"")</f>
        <v>1b 10% | 5b 15% | 192b 0%</v>
      </c>
      <c r="EI719" s="1"/>
      <c r="EJ719" s="12"/>
      <c r="EK719" s="6" t="str">
        <f>+IFERROR(VALUE(RIGHT(Tabla24[[#This Row],[B2B]],6)),"")</f>
        <v/>
      </c>
      <c r="EL719" s="6" t="str">
        <f>+IFERROR(VLOOKUP(EJ719,Auxiliar!$A:$C,2,0),"")</f>
        <v/>
      </c>
      <c r="EM719" s="7" t="str">
        <f>+IFERROR(VLOOKUP(EJ719,Auxiliar!$A:$C,3,0),"")</f>
        <v/>
      </c>
      <c r="EO719" s="1"/>
      <c r="EP719" s="12"/>
      <c r="EQ719" s="6" t="str">
        <f>+IFERROR(VALUE(RIGHT(Tabla25[[#This Row],[B2B]],6)),"")</f>
        <v/>
      </c>
      <c r="ER719" s="6" t="str">
        <f>+IFERROR(VLOOKUP(EP719,Auxiliar!$A:$C,2,0),"")</f>
        <v/>
      </c>
      <c r="ES719" s="7" t="str">
        <f>+IFERROR(VLOOKUP(EP719,Auxiliar!$A:$C,3,0),"")</f>
        <v/>
      </c>
      <c r="EU719" s="1"/>
      <c r="EV719" s="12"/>
      <c r="EW719" s="6" t="str">
        <f>+IFERROR(VALUE(RIGHT(Tabla26[[#This Row],[B2B]],6)),"")</f>
        <v/>
      </c>
      <c r="EX719" s="6" t="str">
        <f>+IFERROR(VLOOKUP(EV719,Auxiliar!$A:$C,2,0),"")</f>
        <v/>
      </c>
      <c r="EY719" s="7" t="str">
        <f>+IFERROR(VLOOKUP(EV719,Auxiliar!$A:$C,3,0),"")</f>
        <v/>
      </c>
      <c r="EZ719" s="1"/>
      <c r="FA719" s="12"/>
      <c r="FB719" s="6" t="str">
        <f>+IFERROR(VALUE(RIGHT(Tabla27[[#This Row],[B2B]],6)),"")</f>
        <v/>
      </c>
      <c r="FC719" s="6" t="str">
        <f>+IFERROR(VLOOKUP(FA719,Auxiliar!$A:$C,2,0),"")</f>
        <v/>
      </c>
      <c r="FD719" s="7" t="str">
        <f>+IFERROR(VLOOKUP(FA719,Auxiliar!$A:$C,3,0),"")</f>
        <v/>
      </c>
      <c r="FE719" s="1"/>
      <c r="FF719" s="12"/>
      <c r="FG719" s="6" t="str">
        <f>+IFERROR(VALUE(RIGHT(Tabla28[[#This Row],[B2B]],6)),"")</f>
        <v/>
      </c>
      <c r="FH719" s="6" t="str">
        <f>+IFERROR(VLOOKUP(FF719,Auxiliar!$A:$C,2,0),"")</f>
        <v/>
      </c>
      <c r="FI719" s="7" t="str">
        <f>+IFERROR(VLOOKUP(FF719,Auxiliar!$A:$C,3,0),"")</f>
        <v/>
      </c>
      <c r="FJ719" s="1"/>
      <c r="FK719" s="12"/>
      <c r="FL719" s="6" t="str">
        <f>+IFERROR(VALUE(RIGHT(Tabla29[[#This Row],[B2B]],6)),"")</f>
        <v/>
      </c>
      <c r="FM719" s="6" t="str">
        <f>+IFERROR(VLOOKUP(FK719,Auxiliar!$A:$C,2,0),"")</f>
        <v/>
      </c>
      <c r="FN719" s="7" t="str">
        <f>+IFERROR(VLOOKUP(FK719,Auxiliar!$A:$C,3,0),"")</f>
        <v/>
      </c>
      <c r="FO719" s="1"/>
      <c r="FP719" s="12"/>
      <c r="FQ719" s="6" t="str">
        <f>+IFERROR(VALUE(RIGHT(Tabla30[[#This Row],[B2B]],6)),"")</f>
        <v/>
      </c>
      <c r="FR719" s="6" t="str">
        <f>+IFERROR(VLOOKUP(FP719,Auxiliar!$A:$C,2,0),"")</f>
        <v/>
      </c>
      <c r="FS719" s="7"/>
      <c r="FT719" s="1"/>
      <c r="FU719" s="12"/>
      <c r="FV719" s="6" t="str">
        <f>+IFERROR(VALUE(RIGHT(Tabla31[[#This Row],[B2B]],6)),"")</f>
        <v/>
      </c>
      <c r="FW719" s="6" t="str">
        <f>+IFERROR(VLOOKUP(FU719,Auxiliar!$A:$C,2,0),"")</f>
        <v/>
      </c>
      <c r="FX719" s="7" t="str">
        <f>+IFERROR(VLOOKUP(FU719,Auxiliar!$A:$C,3,0),"")</f>
        <v/>
      </c>
      <c r="FY719" s="1"/>
      <c r="FZ719" s="12"/>
      <c r="GA719" s="6" t="str">
        <f>+IFERROR(VALUE(RIGHT(Tabla32[[#This Row],[B2B]],6)),"")</f>
        <v/>
      </c>
      <c r="GB719" s="6" t="str">
        <f>+IFERROR(VLOOKUP(FZ719,Auxiliar!$A:$C,2,0),"")</f>
        <v/>
      </c>
      <c r="GC719" s="7" t="str">
        <f>+IFERROR(VLOOKUP(FZ719,Auxiliar!$A:$C,3,0),"")</f>
        <v/>
      </c>
      <c r="GD719" s="1"/>
      <c r="GE719" s="12"/>
      <c r="GF719" s="6" t="str">
        <f>+IFERROR(VALUE(RIGHT(Tabla33[[#This Row],[B2B]],6)),"")</f>
        <v/>
      </c>
      <c r="GG719" s="6" t="str">
        <f>+IFERROR(VLOOKUP(GE719,Auxiliar!$A:$C,2,0),"")</f>
        <v/>
      </c>
      <c r="GH719" s="7" t="str">
        <f>+IFERROR(VLOOKUP(GE719,Auxiliar!$A:$C,3,0),"")</f>
        <v/>
      </c>
    </row>
    <row r="720" spans="1:190" x14ac:dyDescent="0.25">
      <c r="A720" s="1"/>
      <c r="B720" s="1"/>
      <c r="C720" t="str">
        <f>+IFERROR(VLOOKUP(B720,Auxiliar!$A:$C,2,0),"")</f>
        <v/>
      </c>
      <c r="D720" s="5" t="str">
        <f>+IFERROR(VLOOKUP(B720,Auxiliar!$A:$C,3,0),"")</f>
        <v/>
      </c>
      <c r="S720" s="1">
        <v>10197</v>
      </c>
      <c r="T720" s="1" t="s">
        <v>9</v>
      </c>
      <c r="U720" s="6">
        <f>+IFERROR(VALUE(RIGHT(Tabla4[[#This Row],[B2B]],6)),"")</f>
        <v>10197</v>
      </c>
      <c r="V720" s="6" t="str">
        <f>+IFERROR(VLOOKUP(T720,Auxiliar!$A:$C,2,0),"")</f>
        <v>CORE</v>
      </c>
      <c r="W720" s="7" t="str">
        <f>+IFERROR(VLOOKUP(T720,Auxiliar!$A:$C,3,0),"")</f>
        <v>0b 1% | 2b 5% | 4b 6%</v>
      </c>
      <c r="AK720" s="1">
        <v>6451</v>
      </c>
      <c r="AL720" s="1" t="s">
        <v>30</v>
      </c>
      <c r="AM720" s="6">
        <f>+IFERROR(VALUE(RIGHT(Tabla7[[#This Row],[B2B]],6)),"")</f>
        <v>6451</v>
      </c>
      <c r="AN720" s="6" t="str">
        <f>+IFERROR(VLOOKUP(AL720,Auxiliar!$A:$C,2,0),"")</f>
        <v>LATONES</v>
      </c>
      <c r="AO720" s="7" t="str">
        <f>+IFERROR(VLOOKUP(AL720,Auxiliar!$A:$C,3,0),"")</f>
        <v>1b 4% | 5b 7% | 97b 0%</v>
      </c>
      <c r="AW720" s="1"/>
      <c r="AX720" s="1" t="s">
        <v>32</v>
      </c>
      <c r="AY720" s="6" t="str">
        <f>+IFERROR(VALUE(RIGHT(Tabla9[[#This Row],[B2B]],6)),"")</f>
        <v/>
      </c>
      <c r="AZ720" s="6" t="str">
        <f>+IFERROR(VLOOKUP(AX720,Auxiliar!$A:$C,2,0),"")</f>
        <v>LATONES</v>
      </c>
      <c r="BA720" s="7" t="str">
        <f>+IFERROR(VLOOKUP(AX720,Auxiliar!$A:$C,3,0),"")</f>
        <v>2b 3% | 4b 4% | 6b 5% | 10b 8%  | 385b 0%</v>
      </c>
      <c r="BI720" s="1"/>
      <c r="BJ720" s="1"/>
      <c r="BK720" s="6" t="str">
        <f>+IFERROR(VALUE(RIGHT(Tabla11[[#This Row],[B2B]],6)),"")</f>
        <v/>
      </c>
      <c r="BL720" s="6" t="str">
        <f>+IFERROR(VLOOKUP(BJ720,Auxiliar!$A:$C,2,0),"")</f>
        <v/>
      </c>
      <c r="BM720" s="7" t="str">
        <f>+IFERROR(VLOOKUP(BJ720,Auxiliar!$A:$C,3,0),"")</f>
        <v/>
      </c>
      <c r="BO720" s="1">
        <v>13078</v>
      </c>
      <c r="BP720" s="1" t="s">
        <v>39</v>
      </c>
      <c r="BQ720" s="6">
        <f>+IFERROR(VALUE(RIGHT(Tabla12[[#This Row],[B2B]],6)),"")</f>
        <v>13078</v>
      </c>
      <c r="BR720" s="6" t="str">
        <f>+IFERROR(VLOOKUP(BP720,Auxiliar!$A:$C,2,0),"")</f>
        <v>VALUE LITRO</v>
      </c>
      <c r="BS720" s="7" t="str">
        <f>+IFERROR(VLOOKUP(BP720,Auxiliar!$A:$C,3,0),"")</f>
        <v>1b 12%</v>
      </c>
      <c r="CA720" s="1">
        <v>5563</v>
      </c>
      <c r="CB720" s="1" t="s">
        <v>35</v>
      </c>
      <c r="CC720" s="6">
        <f>+IFERROR(VALUE(RIGHT(Tabla14[[#This Row],[B2B]],6)),"")</f>
        <v>5563</v>
      </c>
      <c r="CD720" s="6" t="str">
        <f>+IFERROR(VLOOKUP(CB720,Auxiliar!$A:$C,2,0),"")</f>
        <v>Corona 710cc</v>
      </c>
      <c r="CE720" s="7" t="str">
        <f>+IFERROR(VLOOKUP(CB720,Auxiliar!$A:$C,3,0),"")</f>
        <v>1b 10% | 85b 0%</v>
      </c>
      <c r="CG720" s="1"/>
      <c r="CH720" s="1"/>
      <c r="CI720" s="6" t="str">
        <f>+IFERROR(VALUE(RIGHT(Tabla15[[#This Row],[B2B]],6)),"")</f>
        <v/>
      </c>
      <c r="CJ720" s="6" t="str">
        <f>+IFERROR(VLOOKUP(CH720,Auxiliar!$A:$C,2,0),"")</f>
        <v/>
      </c>
      <c r="CK720" s="7" t="str">
        <f>+IFERROR(VLOOKUP(CH720,Auxiliar!$A:$C,3,0),"")</f>
        <v/>
      </c>
      <c r="CM720" s="1">
        <v>5479</v>
      </c>
      <c r="CN720" s="1" t="s">
        <v>20</v>
      </c>
      <c r="CO720" s="6">
        <v>5479</v>
      </c>
      <c r="CP720" s="6" t="s">
        <v>20</v>
      </c>
      <c r="CQ720" s="7" t="s">
        <v>21</v>
      </c>
      <c r="CS720" s="1"/>
      <c r="CT720" s="1"/>
      <c r="CU720" s="6" t="str">
        <f>+IFERROR(VALUE(RIGHT(Tabla17[[#This Row],[B2B]],6)),"")</f>
        <v/>
      </c>
      <c r="CV720" s="6" t="str">
        <f>+IFERROR(VLOOKUP(CT720,Auxiliar!$A:$C,2,0),"")</f>
        <v/>
      </c>
      <c r="CW720" s="7" t="str">
        <f>+IFERROR(VLOOKUP(CT720,Auxiliar!$A:$C,3,0),"")</f>
        <v/>
      </c>
      <c r="CY720" s="1">
        <v>5479</v>
      </c>
      <c r="CZ720" s="1" t="s">
        <v>16</v>
      </c>
      <c r="DA720" s="6">
        <f>+IFERROR(VALUE(RIGHT(Tabla18[[#This Row],[B2B]],6)),"")</f>
        <v>5479</v>
      </c>
      <c r="DB720" s="6" t="str">
        <f>+IFERROR(VLOOKUP(CZ720,Auxiliar!$A:$C,2,0),"")</f>
        <v>PREMIUM</v>
      </c>
      <c r="DC720" s="7" t="str">
        <f>+IFERROR(VLOOKUP(CZ720,Auxiliar!$A:$C,3,0),"")</f>
        <v>0b 0% | 2b 2% | 5b 3,5% | 10b 5%</v>
      </c>
      <c r="DE720" s="1">
        <v>5479</v>
      </c>
      <c r="DF720" s="1" t="s">
        <v>19</v>
      </c>
      <c r="DG720" s="6">
        <f>+IFERROR(VALUE(RIGHT(Tabla19[[#This Row],[B2B]],6)),"")</f>
        <v>5479</v>
      </c>
      <c r="DH720" s="6" t="str">
        <f>+IFERROR(VLOOKUP(DF720,Auxiliar!$A:$C,2,0),"")</f>
        <v>MICHELOB</v>
      </c>
      <c r="DI720" s="7" t="str">
        <f>+IFERROR(VLOOKUP(DF720,Auxiliar!$A:$C,3,0),"")</f>
        <v>1b 7% | 3b 22% | 8b 27%</v>
      </c>
      <c r="DK720" s="1"/>
      <c r="DL720" s="1"/>
      <c r="DM720" s="6" t="str">
        <f>+IFERROR(VALUE(RIGHT(Tabla20[[#This Row],[B2B]],6)),"")</f>
        <v/>
      </c>
      <c r="DN720" s="6" t="str">
        <f>+IFERROR(VLOOKUP(DL720,Auxiliar!$A:$C,2,0),"")</f>
        <v/>
      </c>
      <c r="DO720" s="7" t="str">
        <f>+IFERROR(VLOOKUP(DL720,Auxiliar!$A:$C,3,0),"")</f>
        <v/>
      </c>
      <c r="DQ720" s="1">
        <v>5477</v>
      </c>
      <c r="DR720" s="12" t="s">
        <v>24</v>
      </c>
      <c r="DS720" s="6">
        <f>+IFERROR(VALUE(RIGHT(Tabla21[[#This Row],[B2B]],6)),"")</f>
        <v>5477</v>
      </c>
      <c r="DT720" s="6" t="str">
        <f>+IFERROR(VLOOKUP(DR720,Auxiliar!$A:$C,2,0),"")</f>
        <v>CORONA PORRON</v>
      </c>
      <c r="DU720" s="7" t="str">
        <f>+IFERROR(VLOOKUP(DR720,Auxiliar!$A:$C,3,0),"")</f>
        <v>1b 5% | 20b 0%</v>
      </c>
      <c r="DW720" s="1">
        <v>3391</v>
      </c>
      <c r="DX720" s="12" t="s">
        <v>43</v>
      </c>
      <c r="DY720" s="6">
        <f>+IFERROR(VALUE(RIGHT(Tabla22[[#This Row],[B2B]],6)),"")</f>
        <v>3391</v>
      </c>
      <c r="DZ720" s="6" t="str">
        <f>+IFERROR(VLOOKUP(DX720,Auxiliar!$A:$C,2,0),"")</f>
        <v xml:space="preserve">VALUE LATA </v>
      </c>
      <c r="EA720" s="7" t="str">
        <f>+IFERROR(VLOOKUP(DX720,Auxiliar!$A:$C,3,0),"")</f>
        <v>1b 15% | 100b 18%</v>
      </c>
      <c r="EC720" s="1">
        <v>3361</v>
      </c>
      <c r="ED720" s="12" t="s">
        <v>47</v>
      </c>
      <c r="EE720" s="6">
        <f>+IFERROR(VALUE(RIGHT(Tabla23[[#This Row],[B2B]],6)),"")</f>
        <v>3361</v>
      </c>
      <c r="EF720" s="6" t="str">
        <f>+IFERROR(VLOOKUP(ED720,Auxiliar!$A:$C,2,0),"")</f>
        <v>VALUE LATON</v>
      </c>
      <c r="EG720" s="7" t="str">
        <f>+IFERROR(VLOOKUP(ED720,Auxiliar!$A:$C,3,0),"")</f>
        <v>1b 10% | 5b 15% | 192b 0%</v>
      </c>
      <c r="EI720" s="1"/>
      <c r="EJ720" s="12"/>
      <c r="EK720" s="6" t="str">
        <f>+IFERROR(VALUE(RIGHT(Tabla24[[#This Row],[B2B]],6)),"")</f>
        <v/>
      </c>
      <c r="EL720" s="6" t="str">
        <f>+IFERROR(VLOOKUP(EJ720,Auxiliar!$A:$C,2,0),"")</f>
        <v/>
      </c>
      <c r="EM720" s="7" t="str">
        <f>+IFERROR(VLOOKUP(EJ720,Auxiliar!$A:$C,3,0),"")</f>
        <v/>
      </c>
      <c r="EO720" s="1"/>
      <c r="EP720" s="12"/>
      <c r="EQ720" s="6" t="str">
        <f>+IFERROR(VALUE(RIGHT(Tabla25[[#This Row],[B2B]],6)),"")</f>
        <v/>
      </c>
      <c r="ER720" s="6" t="str">
        <f>+IFERROR(VLOOKUP(EP720,Auxiliar!$A:$C,2,0),"")</f>
        <v/>
      </c>
      <c r="ES720" s="7" t="str">
        <f>+IFERROR(VLOOKUP(EP720,Auxiliar!$A:$C,3,0),"")</f>
        <v/>
      </c>
      <c r="EU720" s="1"/>
      <c r="EV720" s="12"/>
      <c r="EW720" s="6" t="str">
        <f>+IFERROR(VALUE(RIGHT(Tabla26[[#This Row],[B2B]],6)),"")</f>
        <v/>
      </c>
      <c r="EX720" s="6" t="str">
        <f>+IFERROR(VLOOKUP(EV720,Auxiliar!$A:$C,2,0),"")</f>
        <v/>
      </c>
      <c r="EY720" s="7" t="str">
        <f>+IFERROR(VLOOKUP(EV720,Auxiliar!$A:$C,3,0),"")</f>
        <v/>
      </c>
      <c r="EZ720" s="1"/>
      <c r="FA720" s="12"/>
      <c r="FB720" s="6" t="str">
        <f>+IFERROR(VALUE(RIGHT(Tabla27[[#This Row],[B2B]],6)),"")</f>
        <v/>
      </c>
      <c r="FC720" s="6" t="str">
        <f>+IFERROR(VLOOKUP(FA720,Auxiliar!$A:$C,2,0),"")</f>
        <v/>
      </c>
      <c r="FD720" s="7" t="str">
        <f>+IFERROR(VLOOKUP(FA720,Auxiliar!$A:$C,3,0),"")</f>
        <v/>
      </c>
      <c r="FE720" s="1"/>
      <c r="FF720" s="12"/>
      <c r="FG720" s="6" t="str">
        <f>+IFERROR(VALUE(RIGHT(Tabla28[[#This Row],[B2B]],6)),"")</f>
        <v/>
      </c>
      <c r="FH720" s="6" t="str">
        <f>+IFERROR(VLOOKUP(FF720,Auxiliar!$A:$C,2,0),"")</f>
        <v/>
      </c>
      <c r="FI720" s="7" t="str">
        <f>+IFERROR(VLOOKUP(FF720,Auxiliar!$A:$C,3,0),"")</f>
        <v/>
      </c>
      <c r="FJ720" s="1"/>
      <c r="FK720" s="12"/>
      <c r="FL720" s="6" t="str">
        <f>+IFERROR(VALUE(RIGHT(Tabla29[[#This Row],[B2B]],6)),"")</f>
        <v/>
      </c>
      <c r="FM720" s="6" t="str">
        <f>+IFERROR(VLOOKUP(FK720,Auxiliar!$A:$C,2,0),"")</f>
        <v/>
      </c>
      <c r="FN720" s="7" t="str">
        <f>+IFERROR(VLOOKUP(FK720,Auxiliar!$A:$C,3,0),"")</f>
        <v/>
      </c>
      <c r="FO720" s="1"/>
      <c r="FP720" s="12"/>
      <c r="FQ720" s="6" t="str">
        <f>+IFERROR(VALUE(RIGHT(Tabla30[[#This Row],[B2B]],6)),"")</f>
        <v/>
      </c>
      <c r="FR720" s="6" t="str">
        <f>+IFERROR(VLOOKUP(FP720,Auxiliar!$A:$C,2,0),"")</f>
        <v/>
      </c>
      <c r="FS720" s="7"/>
      <c r="FT720" s="1"/>
      <c r="FU720" s="12"/>
      <c r="FV720" s="6" t="str">
        <f>+IFERROR(VALUE(RIGHT(Tabla31[[#This Row],[B2B]],6)),"")</f>
        <v/>
      </c>
      <c r="FW720" s="6" t="str">
        <f>+IFERROR(VLOOKUP(FU720,Auxiliar!$A:$C,2,0),"")</f>
        <v/>
      </c>
      <c r="FX720" s="7" t="str">
        <f>+IFERROR(VLOOKUP(FU720,Auxiliar!$A:$C,3,0),"")</f>
        <v/>
      </c>
      <c r="FY720" s="1"/>
      <c r="FZ720" s="12"/>
      <c r="GA720" s="6" t="str">
        <f>+IFERROR(VALUE(RIGHT(Tabla32[[#This Row],[B2B]],6)),"")</f>
        <v/>
      </c>
      <c r="GB720" s="6" t="str">
        <f>+IFERROR(VLOOKUP(FZ720,Auxiliar!$A:$C,2,0),"")</f>
        <v/>
      </c>
      <c r="GC720" s="7" t="str">
        <f>+IFERROR(VLOOKUP(FZ720,Auxiliar!$A:$C,3,0),"")</f>
        <v/>
      </c>
      <c r="GD720" s="1"/>
      <c r="GE720" s="12"/>
      <c r="GF720" s="6" t="str">
        <f>+IFERROR(VALUE(RIGHT(Tabla33[[#This Row],[B2B]],6)),"")</f>
        <v/>
      </c>
      <c r="GG720" s="6" t="str">
        <f>+IFERROR(VLOOKUP(GE720,Auxiliar!$A:$C,2,0),"")</f>
        <v/>
      </c>
      <c r="GH720" s="7" t="str">
        <f>+IFERROR(VLOOKUP(GE720,Auxiliar!$A:$C,3,0),"")</f>
        <v/>
      </c>
    </row>
    <row r="721" spans="1:190" x14ac:dyDescent="0.25">
      <c r="A721" s="1"/>
      <c r="B721" s="1"/>
      <c r="C721" t="str">
        <f>+IFERROR(VLOOKUP(B721,Auxiliar!$A:$C,2,0),"")</f>
        <v/>
      </c>
      <c r="D721" s="5" t="str">
        <f>+IFERROR(VLOOKUP(B721,Auxiliar!$A:$C,3,0),"")</f>
        <v/>
      </c>
      <c r="S721" s="1">
        <v>10199</v>
      </c>
      <c r="T721" s="1" t="s">
        <v>9</v>
      </c>
      <c r="U721" s="6">
        <f>+IFERROR(VALUE(RIGHT(Tabla4[[#This Row],[B2B]],6)),"")</f>
        <v>10199</v>
      </c>
      <c r="V721" s="6" t="str">
        <f>+IFERROR(VLOOKUP(T721,Auxiliar!$A:$C,2,0),"")</f>
        <v>CORE</v>
      </c>
      <c r="W721" s="7" t="str">
        <f>+IFERROR(VLOOKUP(T721,Auxiliar!$A:$C,3,0),"")</f>
        <v>0b 1% | 2b 5% | 4b 6%</v>
      </c>
      <c r="AK721" s="1">
        <v>6452</v>
      </c>
      <c r="AL721" s="1" t="s">
        <v>30</v>
      </c>
      <c r="AM721" s="6">
        <f>+IFERROR(VALUE(RIGHT(Tabla7[[#This Row],[B2B]],6)),"")</f>
        <v>6452</v>
      </c>
      <c r="AN721" s="6" t="str">
        <f>+IFERROR(VLOOKUP(AL721,Auxiliar!$A:$C,2,0),"")</f>
        <v>LATONES</v>
      </c>
      <c r="AO721" s="7" t="str">
        <f>+IFERROR(VLOOKUP(AL721,Auxiliar!$A:$C,3,0),"")</f>
        <v>1b 4% | 5b 7% | 97b 0%</v>
      </c>
      <c r="AW721" s="1"/>
      <c r="AX721" s="1" t="s">
        <v>32</v>
      </c>
      <c r="AY721" s="6" t="str">
        <f>+IFERROR(VALUE(RIGHT(Tabla9[[#This Row],[B2B]],6)),"")</f>
        <v/>
      </c>
      <c r="AZ721" s="6" t="str">
        <f>+IFERROR(VLOOKUP(AX721,Auxiliar!$A:$C,2,0),"")</f>
        <v>LATONES</v>
      </c>
      <c r="BA721" s="7" t="str">
        <f>+IFERROR(VLOOKUP(AX721,Auxiliar!$A:$C,3,0),"")</f>
        <v>2b 3% | 4b 4% | 6b 5% | 10b 8%  | 385b 0%</v>
      </c>
      <c r="BI721" s="1"/>
      <c r="BJ721" s="1"/>
      <c r="BK721" s="6" t="str">
        <f>+IFERROR(VALUE(RIGHT(Tabla11[[#This Row],[B2B]],6)),"")</f>
        <v/>
      </c>
      <c r="BL721" s="6" t="str">
        <f>+IFERROR(VLOOKUP(BJ721,Auxiliar!$A:$C,2,0),"")</f>
        <v/>
      </c>
      <c r="BM721" s="7" t="str">
        <f>+IFERROR(VLOOKUP(BJ721,Auxiliar!$A:$C,3,0),"")</f>
        <v/>
      </c>
      <c r="BO721" s="1">
        <v>13083</v>
      </c>
      <c r="BP721" s="1" t="s">
        <v>39</v>
      </c>
      <c r="BQ721" s="6">
        <f>+IFERROR(VALUE(RIGHT(Tabla12[[#This Row],[B2B]],6)),"")</f>
        <v>13083</v>
      </c>
      <c r="BR721" s="6" t="str">
        <f>+IFERROR(VLOOKUP(BP721,Auxiliar!$A:$C,2,0),"")</f>
        <v>VALUE LITRO</v>
      </c>
      <c r="BS721" s="7" t="str">
        <f>+IFERROR(VLOOKUP(BP721,Auxiliar!$A:$C,3,0),"")</f>
        <v>1b 12%</v>
      </c>
      <c r="CA721" s="1">
        <v>5565</v>
      </c>
      <c r="CB721" s="1" t="s">
        <v>35</v>
      </c>
      <c r="CC721" s="6">
        <f>+IFERROR(VALUE(RIGHT(Tabla14[[#This Row],[B2B]],6)),"")</f>
        <v>5565</v>
      </c>
      <c r="CD721" s="6" t="str">
        <f>+IFERROR(VLOOKUP(CB721,Auxiliar!$A:$C,2,0),"")</f>
        <v>Corona 710cc</v>
      </c>
      <c r="CE721" s="7" t="str">
        <f>+IFERROR(VLOOKUP(CB721,Auxiliar!$A:$C,3,0),"")</f>
        <v>1b 10% | 85b 0%</v>
      </c>
      <c r="CG721" s="1"/>
      <c r="CH721" s="1"/>
      <c r="CI721" s="6" t="str">
        <f>+IFERROR(VALUE(RIGHT(Tabla15[[#This Row],[B2B]],6)),"")</f>
        <v/>
      </c>
      <c r="CJ721" s="6" t="str">
        <f>+IFERROR(VLOOKUP(CH721,Auxiliar!$A:$C,2,0),"")</f>
        <v/>
      </c>
      <c r="CK721" s="7" t="str">
        <f>+IFERROR(VLOOKUP(CH721,Auxiliar!$A:$C,3,0),"")</f>
        <v/>
      </c>
      <c r="CM721" s="1">
        <v>5480</v>
      </c>
      <c r="CN721" s="1" t="s">
        <v>20</v>
      </c>
      <c r="CO721" s="6">
        <v>5480</v>
      </c>
      <c r="CP721" s="6" t="s">
        <v>20</v>
      </c>
      <c r="CQ721" s="7" t="s">
        <v>21</v>
      </c>
      <c r="CS721" s="1"/>
      <c r="CT721" s="1"/>
      <c r="CU721" s="6" t="str">
        <f>+IFERROR(VALUE(RIGHT(Tabla17[[#This Row],[B2B]],6)),"")</f>
        <v/>
      </c>
      <c r="CV721" s="6" t="str">
        <f>+IFERROR(VLOOKUP(CT721,Auxiliar!$A:$C,2,0),"")</f>
        <v/>
      </c>
      <c r="CW721" s="7" t="str">
        <f>+IFERROR(VLOOKUP(CT721,Auxiliar!$A:$C,3,0),"")</f>
        <v/>
      </c>
      <c r="CY721" s="1">
        <v>5480</v>
      </c>
      <c r="CZ721" s="1" t="s">
        <v>16</v>
      </c>
      <c r="DA721" s="6">
        <f>+IFERROR(VALUE(RIGHT(Tabla18[[#This Row],[B2B]],6)),"")</f>
        <v>5480</v>
      </c>
      <c r="DB721" s="6" t="str">
        <f>+IFERROR(VLOOKUP(CZ721,Auxiliar!$A:$C,2,0),"")</f>
        <v>PREMIUM</v>
      </c>
      <c r="DC721" s="7" t="str">
        <f>+IFERROR(VLOOKUP(CZ721,Auxiliar!$A:$C,3,0),"")</f>
        <v>0b 0% | 2b 2% | 5b 3,5% | 10b 5%</v>
      </c>
      <c r="DE721" s="1">
        <v>5480</v>
      </c>
      <c r="DF721" s="1" t="s">
        <v>19</v>
      </c>
      <c r="DG721" s="6">
        <f>+IFERROR(VALUE(RIGHT(Tabla19[[#This Row],[B2B]],6)),"")</f>
        <v>5480</v>
      </c>
      <c r="DH721" s="6" t="str">
        <f>+IFERROR(VLOOKUP(DF721,Auxiliar!$A:$C,2,0),"")</f>
        <v>MICHELOB</v>
      </c>
      <c r="DI721" s="7" t="str">
        <f>+IFERROR(VLOOKUP(DF721,Auxiliar!$A:$C,3,0),"")</f>
        <v>1b 7% | 3b 22% | 8b 27%</v>
      </c>
      <c r="DK721" s="1"/>
      <c r="DL721" s="1"/>
      <c r="DM721" s="6" t="str">
        <f>+IFERROR(VALUE(RIGHT(Tabla20[[#This Row],[B2B]],6)),"")</f>
        <v/>
      </c>
      <c r="DN721" s="6" t="str">
        <f>+IFERROR(VLOOKUP(DL721,Auxiliar!$A:$C,2,0),"")</f>
        <v/>
      </c>
      <c r="DO721" s="7" t="str">
        <f>+IFERROR(VLOOKUP(DL721,Auxiliar!$A:$C,3,0),"")</f>
        <v/>
      </c>
      <c r="DQ721" s="1">
        <v>5479</v>
      </c>
      <c r="DR721" s="12" t="s">
        <v>24</v>
      </c>
      <c r="DS721" s="6">
        <f>+IFERROR(VALUE(RIGHT(Tabla21[[#This Row],[B2B]],6)),"")</f>
        <v>5479</v>
      </c>
      <c r="DT721" s="6" t="str">
        <f>+IFERROR(VLOOKUP(DR721,Auxiliar!$A:$C,2,0),"")</f>
        <v>CORONA PORRON</v>
      </c>
      <c r="DU721" s="7" t="str">
        <f>+IFERROR(VLOOKUP(DR721,Auxiliar!$A:$C,3,0),"")</f>
        <v>1b 5% | 20b 0%</v>
      </c>
      <c r="DW721" s="1">
        <v>3405</v>
      </c>
      <c r="DX721" s="12" t="s">
        <v>43</v>
      </c>
      <c r="DY721" s="6">
        <f>+IFERROR(VALUE(RIGHT(Tabla22[[#This Row],[B2B]],6)),"")</f>
        <v>3405</v>
      </c>
      <c r="DZ721" s="6" t="str">
        <f>+IFERROR(VLOOKUP(DX721,Auxiliar!$A:$C,2,0),"")</f>
        <v xml:space="preserve">VALUE LATA </v>
      </c>
      <c r="EA721" s="7" t="str">
        <f>+IFERROR(VLOOKUP(DX721,Auxiliar!$A:$C,3,0),"")</f>
        <v>1b 15% | 100b 18%</v>
      </c>
      <c r="EC721" s="1">
        <v>13078</v>
      </c>
      <c r="ED721" s="12" t="s">
        <v>47</v>
      </c>
      <c r="EE721" s="6">
        <f>+IFERROR(VALUE(RIGHT(Tabla23[[#This Row],[B2B]],6)),"")</f>
        <v>13078</v>
      </c>
      <c r="EF721" s="6" t="str">
        <f>+IFERROR(VLOOKUP(ED721,Auxiliar!$A:$C,2,0),"")</f>
        <v>VALUE LATON</v>
      </c>
      <c r="EG721" s="7" t="str">
        <f>+IFERROR(VLOOKUP(ED721,Auxiliar!$A:$C,3,0),"")</f>
        <v>1b 10% | 5b 15% | 192b 0%</v>
      </c>
      <c r="EI721" s="1"/>
      <c r="EJ721" s="12"/>
      <c r="EK721" s="6" t="str">
        <f>+IFERROR(VALUE(RIGHT(Tabla24[[#This Row],[B2B]],6)),"")</f>
        <v/>
      </c>
      <c r="EL721" s="6" t="str">
        <f>+IFERROR(VLOOKUP(EJ721,Auxiliar!$A:$C,2,0),"")</f>
        <v/>
      </c>
      <c r="EM721" s="7" t="str">
        <f>+IFERROR(VLOOKUP(EJ721,Auxiliar!$A:$C,3,0),"")</f>
        <v/>
      </c>
      <c r="EO721" s="1"/>
      <c r="EP721" s="12"/>
      <c r="EQ721" s="6" t="str">
        <f>+IFERROR(VALUE(RIGHT(Tabla25[[#This Row],[B2B]],6)),"")</f>
        <v/>
      </c>
      <c r="ER721" s="6" t="str">
        <f>+IFERROR(VLOOKUP(EP721,Auxiliar!$A:$C,2,0),"")</f>
        <v/>
      </c>
      <c r="ES721" s="7" t="str">
        <f>+IFERROR(VLOOKUP(EP721,Auxiliar!$A:$C,3,0),"")</f>
        <v/>
      </c>
      <c r="EU721" s="1"/>
      <c r="EV721" s="12"/>
      <c r="EW721" s="6" t="str">
        <f>+IFERROR(VALUE(RIGHT(Tabla26[[#This Row],[B2B]],6)),"")</f>
        <v/>
      </c>
      <c r="EX721" s="6" t="str">
        <f>+IFERROR(VLOOKUP(EV721,Auxiliar!$A:$C,2,0),"")</f>
        <v/>
      </c>
      <c r="EY721" s="7" t="str">
        <f>+IFERROR(VLOOKUP(EV721,Auxiliar!$A:$C,3,0),"")</f>
        <v/>
      </c>
      <c r="EZ721" s="1"/>
      <c r="FA721" s="12"/>
      <c r="FB721" s="6" t="str">
        <f>+IFERROR(VALUE(RIGHT(Tabla27[[#This Row],[B2B]],6)),"")</f>
        <v/>
      </c>
      <c r="FC721" s="6" t="str">
        <f>+IFERROR(VLOOKUP(FA721,Auxiliar!$A:$C,2,0),"")</f>
        <v/>
      </c>
      <c r="FD721" s="7" t="str">
        <f>+IFERROR(VLOOKUP(FA721,Auxiliar!$A:$C,3,0),"")</f>
        <v/>
      </c>
      <c r="FE721" s="1"/>
      <c r="FF721" s="12"/>
      <c r="FG721" s="6" t="str">
        <f>+IFERROR(VALUE(RIGHT(Tabla28[[#This Row],[B2B]],6)),"")</f>
        <v/>
      </c>
      <c r="FH721" s="6" t="str">
        <f>+IFERROR(VLOOKUP(FF721,Auxiliar!$A:$C,2,0),"")</f>
        <v/>
      </c>
      <c r="FI721" s="7" t="str">
        <f>+IFERROR(VLOOKUP(FF721,Auxiliar!$A:$C,3,0),"")</f>
        <v/>
      </c>
      <c r="FJ721" s="1"/>
      <c r="FK721" s="12"/>
      <c r="FL721" s="6" t="str">
        <f>+IFERROR(VALUE(RIGHT(Tabla29[[#This Row],[B2B]],6)),"")</f>
        <v/>
      </c>
      <c r="FM721" s="6" t="str">
        <f>+IFERROR(VLOOKUP(FK721,Auxiliar!$A:$C,2,0),"")</f>
        <v/>
      </c>
      <c r="FN721" s="7" t="str">
        <f>+IFERROR(VLOOKUP(FK721,Auxiliar!$A:$C,3,0),"")</f>
        <v/>
      </c>
      <c r="FO721" s="1"/>
      <c r="FP721" s="12"/>
      <c r="FQ721" s="6" t="str">
        <f>+IFERROR(VALUE(RIGHT(Tabla30[[#This Row],[B2B]],6)),"")</f>
        <v/>
      </c>
      <c r="FR721" s="6" t="str">
        <f>+IFERROR(VLOOKUP(FP721,Auxiliar!$A:$C,2,0),"")</f>
        <v/>
      </c>
      <c r="FS721" s="7"/>
      <c r="FT721" s="1"/>
      <c r="FU721" s="12"/>
      <c r="FV721" s="6" t="str">
        <f>+IFERROR(VALUE(RIGHT(Tabla31[[#This Row],[B2B]],6)),"")</f>
        <v/>
      </c>
      <c r="FW721" s="6" t="str">
        <f>+IFERROR(VLOOKUP(FU721,Auxiliar!$A:$C,2,0),"")</f>
        <v/>
      </c>
      <c r="FX721" s="7" t="str">
        <f>+IFERROR(VLOOKUP(FU721,Auxiliar!$A:$C,3,0),"")</f>
        <v/>
      </c>
      <c r="FY721" s="1"/>
      <c r="FZ721" s="12"/>
      <c r="GA721" s="6" t="str">
        <f>+IFERROR(VALUE(RIGHT(Tabla32[[#This Row],[B2B]],6)),"")</f>
        <v/>
      </c>
      <c r="GB721" s="6" t="str">
        <f>+IFERROR(VLOOKUP(FZ721,Auxiliar!$A:$C,2,0),"")</f>
        <v/>
      </c>
      <c r="GC721" s="7" t="str">
        <f>+IFERROR(VLOOKUP(FZ721,Auxiliar!$A:$C,3,0),"")</f>
        <v/>
      </c>
      <c r="GD721" s="1"/>
      <c r="GE721" s="12"/>
      <c r="GF721" s="6" t="str">
        <f>+IFERROR(VALUE(RIGHT(Tabla33[[#This Row],[B2B]],6)),"")</f>
        <v/>
      </c>
      <c r="GG721" s="6" t="str">
        <f>+IFERROR(VLOOKUP(GE721,Auxiliar!$A:$C,2,0),"")</f>
        <v/>
      </c>
      <c r="GH721" s="7" t="str">
        <f>+IFERROR(VLOOKUP(GE721,Auxiliar!$A:$C,3,0),"")</f>
        <v/>
      </c>
    </row>
    <row r="722" spans="1:190" x14ac:dyDescent="0.25">
      <c r="A722" s="1"/>
      <c r="B722" s="1"/>
      <c r="C722" t="str">
        <f>+IFERROR(VLOOKUP(B722,Auxiliar!$A:$C,2,0),"")</f>
        <v/>
      </c>
      <c r="D722" s="5" t="str">
        <f>+IFERROR(VLOOKUP(B722,Auxiliar!$A:$C,3,0),"")</f>
        <v/>
      </c>
      <c r="S722" s="1">
        <v>10202</v>
      </c>
      <c r="T722" s="1" t="s">
        <v>9</v>
      </c>
      <c r="U722" s="6">
        <f>+IFERROR(VALUE(RIGHT(Tabla4[[#This Row],[B2B]],6)),"")</f>
        <v>10202</v>
      </c>
      <c r="V722" s="6" t="str">
        <f>+IFERROR(VLOOKUP(T722,Auxiliar!$A:$C,2,0),"")</f>
        <v>CORE</v>
      </c>
      <c r="W722" s="7" t="str">
        <f>+IFERROR(VLOOKUP(T722,Auxiliar!$A:$C,3,0),"")</f>
        <v>0b 1% | 2b 5% | 4b 6%</v>
      </c>
      <c r="AK722" s="1">
        <v>6461</v>
      </c>
      <c r="AL722" s="1" t="s">
        <v>30</v>
      </c>
      <c r="AM722" s="6">
        <f>+IFERROR(VALUE(RIGHT(Tabla7[[#This Row],[B2B]],6)),"")</f>
        <v>6461</v>
      </c>
      <c r="AN722" s="6" t="str">
        <f>+IFERROR(VLOOKUP(AL722,Auxiliar!$A:$C,2,0),"")</f>
        <v>LATONES</v>
      </c>
      <c r="AO722" s="7" t="str">
        <f>+IFERROR(VLOOKUP(AL722,Auxiliar!$A:$C,3,0),"")</f>
        <v>1b 4% | 5b 7% | 97b 0%</v>
      </c>
      <c r="AW722" s="1"/>
      <c r="AX722" s="1" t="s">
        <v>32</v>
      </c>
      <c r="AY722" s="6" t="str">
        <f>+IFERROR(VALUE(RIGHT(Tabla9[[#This Row],[B2B]],6)),"")</f>
        <v/>
      </c>
      <c r="AZ722" s="6" t="str">
        <f>+IFERROR(VLOOKUP(AX722,Auxiliar!$A:$C,2,0),"")</f>
        <v>LATONES</v>
      </c>
      <c r="BA722" s="7" t="str">
        <f>+IFERROR(VLOOKUP(AX722,Auxiliar!$A:$C,3,0),"")</f>
        <v>2b 3% | 4b 4% | 6b 5% | 10b 8%  | 385b 0%</v>
      </c>
      <c r="BI722" s="1"/>
      <c r="BJ722" s="1"/>
      <c r="BK722" s="6" t="str">
        <f>+IFERROR(VALUE(RIGHT(Tabla11[[#This Row],[B2B]],6)),"")</f>
        <v/>
      </c>
      <c r="BL722" s="6" t="str">
        <f>+IFERROR(VLOOKUP(BJ722,Auxiliar!$A:$C,2,0),"")</f>
        <v/>
      </c>
      <c r="BM722" s="7" t="str">
        <f>+IFERROR(VLOOKUP(BJ722,Auxiliar!$A:$C,3,0),"")</f>
        <v/>
      </c>
      <c r="BO722" s="1">
        <v>13092</v>
      </c>
      <c r="BP722" s="1" t="s">
        <v>39</v>
      </c>
      <c r="BQ722" s="6">
        <f>+IFERROR(VALUE(RIGHT(Tabla12[[#This Row],[B2B]],6)),"")</f>
        <v>13092</v>
      </c>
      <c r="BR722" s="6" t="str">
        <f>+IFERROR(VLOOKUP(BP722,Auxiliar!$A:$C,2,0),"")</f>
        <v>VALUE LITRO</v>
      </c>
      <c r="BS722" s="7" t="str">
        <f>+IFERROR(VLOOKUP(BP722,Auxiliar!$A:$C,3,0),"")</f>
        <v>1b 12%</v>
      </c>
      <c r="CA722" s="1">
        <v>5566</v>
      </c>
      <c r="CB722" s="1" t="s">
        <v>35</v>
      </c>
      <c r="CC722" s="6">
        <f>+IFERROR(VALUE(RIGHT(Tabla14[[#This Row],[B2B]],6)),"")</f>
        <v>5566</v>
      </c>
      <c r="CD722" s="6" t="str">
        <f>+IFERROR(VLOOKUP(CB722,Auxiliar!$A:$C,2,0),"")</f>
        <v>Corona 710cc</v>
      </c>
      <c r="CE722" s="7" t="str">
        <f>+IFERROR(VLOOKUP(CB722,Auxiliar!$A:$C,3,0),"")</f>
        <v>1b 10% | 85b 0%</v>
      </c>
      <c r="CG722" s="1"/>
      <c r="CH722" s="1"/>
      <c r="CI722" s="6" t="str">
        <f>+IFERROR(VALUE(RIGHT(Tabla15[[#This Row],[B2B]],6)),"")</f>
        <v/>
      </c>
      <c r="CJ722" s="6" t="str">
        <f>+IFERROR(VLOOKUP(CH722,Auxiliar!$A:$C,2,0),"")</f>
        <v/>
      </c>
      <c r="CK722" s="7" t="str">
        <f>+IFERROR(VLOOKUP(CH722,Auxiliar!$A:$C,3,0),"")</f>
        <v/>
      </c>
      <c r="CM722" s="1">
        <v>5481</v>
      </c>
      <c r="CN722" s="1" t="s">
        <v>20</v>
      </c>
      <c r="CO722" s="6">
        <v>5481</v>
      </c>
      <c r="CP722" s="6" t="s">
        <v>20</v>
      </c>
      <c r="CQ722" s="7" t="s">
        <v>21</v>
      </c>
      <c r="CS722" s="1"/>
      <c r="CT722" s="1"/>
      <c r="CU722" s="6" t="str">
        <f>+IFERROR(VALUE(RIGHT(Tabla17[[#This Row],[B2B]],6)),"")</f>
        <v/>
      </c>
      <c r="CV722" s="6" t="str">
        <f>+IFERROR(VLOOKUP(CT722,Auxiliar!$A:$C,2,0),"")</f>
        <v/>
      </c>
      <c r="CW722" s="7" t="str">
        <f>+IFERROR(VLOOKUP(CT722,Auxiliar!$A:$C,3,0),"")</f>
        <v/>
      </c>
      <c r="CY722" s="1">
        <v>5481</v>
      </c>
      <c r="CZ722" s="1" t="s">
        <v>16</v>
      </c>
      <c r="DA722" s="6">
        <f>+IFERROR(VALUE(RIGHT(Tabla18[[#This Row],[B2B]],6)),"")</f>
        <v>5481</v>
      </c>
      <c r="DB722" s="6" t="str">
        <f>+IFERROR(VLOOKUP(CZ722,Auxiliar!$A:$C,2,0),"")</f>
        <v>PREMIUM</v>
      </c>
      <c r="DC722" s="7" t="str">
        <f>+IFERROR(VLOOKUP(CZ722,Auxiliar!$A:$C,3,0),"")</f>
        <v>0b 0% | 2b 2% | 5b 3,5% | 10b 5%</v>
      </c>
      <c r="DE722" s="1">
        <v>5481</v>
      </c>
      <c r="DF722" s="1" t="s">
        <v>19</v>
      </c>
      <c r="DG722" s="6">
        <f>+IFERROR(VALUE(RIGHT(Tabla19[[#This Row],[B2B]],6)),"")</f>
        <v>5481</v>
      </c>
      <c r="DH722" s="6" t="str">
        <f>+IFERROR(VLOOKUP(DF722,Auxiliar!$A:$C,2,0),"")</f>
        <v>MICHELOB</v>
      </c>
      <c r="DI722" s="7" t="str">
        <f>+IFERROR(VLOOKUP(DF722,Auxiliar!$A:$C,3,0),"")</f>
        <v>1b 7% | 3b 22% | 8b 27%</v>
      </c>
      <c r="DK722" s="1"/>
      <c r="DL722" s="1"/>
      <c r="DM722" s="6" t="str">
        <f>+IFERROR(VALUE(RIGHT(Tabla20[[#This Row],[B2B]],6)),"")</f>
        <v/>
      </c>
      <c r="DN722" s="6" t="str">
        <f>+IFERROR(VLOOKUP(DL722,Auxiliar!$A:$C,2,0),"")</f>
        <v/>
      </c>
      <c r="DO722" s="7" t="str">
        <f>+IFERROR(VLOOKUP(DL722,Auxiliar!$A:$C,3,0),"")</f>
        <v/>
      </c>
      <c r="DQ722" s="1">
        <v>5480</v>
      </c>
      <c r="DR722" s="12" t="s">
        <v>24</v>
      </c>
      <c r="DS722" s="6">
        <f>+IFERROR(VALUE(RIGHT(Tabla21[[#This Row],[B2B]],6)),"")</f>
        <v>5480</v>
      </c>
      <c r="DT722" s="6" t="str">
        <f>+IFERROR(VLOOKUP(DR722,Auxiliar!$A:$C,2,0),"")</f>
        <v>CORONA PORRON</v>
      </c>
      <c r="DU722" s="7" t="str">
        <f>+IFERROR(VLOOKUP(DR722,Auxiliar!$A:$C,3,0),"")</f>
        <v>1b 5% | 20b 0%</v>
      </c>
      <c r="DW722" s="1">
        <v>3428</v>
      </c>
      <c r="DX722" s="12" t="s">
        <v>43</v>
      </c>
      <c r="DY722" s="6">
        <f>+IFERROR(VALUE(RIGHT(Tabla22[[#This Row],[B2B]],6)),"")</f>
        <v>3428</v>
      </c>
      <c r="DZ722" s="6" t="str">
        <f>+IFERROR(VLOOKUP(DX722,Auxiliar!$A:$C,2,0),"")</f>
        <v xml:space="preserve">VALUE LATA </v>
      </c>
      <c r="EA722" s="7" t="str">
        <f>+IFERROR(VLOOKUP(DX722,Auxiliar!$A:$C,3,0),"")</f>
        <v>1b 15% | 100b 18%</v>
      </c>
      <c r="EC722" s="1">
        <v>13083</v>
      </c>
      <c r="ED722" s="12" t="s">
        <v>47</v>
      </c>
      <c r="EE722" s="6">
        <f>+IFERROR(VALUE(RIGHT(Tabla23[[#This Row],[B2B]],6)),"")</f>
        <v>13083</v>
      </c>
      <c r="EF722" s="6" t="str">
        <f>+IFERROR(VLOOKUP(ED722,Auxiliar!$A:$C,2,0),"")</f>
        <v>VALUE LATON</v>
      </c>
      <c r="EG722" s="7" t="str">
        <f>+IFERROR(VLOOKUP(ED722,Auxiliar!$A:$C,3,0),"")</f>
        <v>1b 10% | 5b 15% | 192b 0%</v>
      </c>
      <c r="EI722" s="1"/>
      <c r="EJ722" s="12"/>
      <c r="EK722" s="6" t="str">
        <f>+IFERROR(VALUE(RIGHT(Tabla24[[#This Row],[B2B]],6)),"")</f>
        <v/>
      </c>
      <c r="EL722" s="6" t="str">
        <f>+IFERROR(VLOOKUP(EJ722,Auxiliar!$A:$C,2,0),"")</f>
        <v/>
      </c>
      <c r="EM722" s="7" t="str">
        <f>+IFERROR(VLOOKUP(EJ722,Auxiliar!$A:$C,3,0),"")</f>
        <v/>
      </c>
      <c r="EO722" s="1"/>
      <c r="EP722" s="12"/>
      <c r="EQ722" s="6" t="str">
        <f>+IFERROR(VALUE(RIGHT(Tabla25[[#This Row],[B2B]],6)),"")</f>
        <v/>
      </c>
      <c r="ER722" s="6" t="str">
        <f>+IFERROR(VLOOKUP(EP722,Auxiliar!$A:$C,2,0),"")</f>
        <v/>
      </c>
      <c r="ES722" s="7" t="str">
        <f>+IFERROR(VLOOKUP(EP722,Auxiliar!$A:$C,3,0),"")</f>
        <v/>
      </c>
      <c r="EU722" s="1"/>
      <c r="EV722" s="12"/>
      <c r="EW722" s="6" t="str">
        <f>+IFERROR(VALUE(RIGHT(Tabla26[[#This Row],[B2B]],6)),"")</f>
        <v/>
      </c>
      <c r="EX722" s="6" t="str">
        <f>+IFERROR(VLOOKUP(EV722,Auxiliar!$A:$C,2,0),"")</f>
        <v/>
      </c>
      <c r="EY722" s="7" t="str">
        <f>+IFERROR(VLOOKUP(EV722,Auxiliar!$A:$C,3,0),"")</f>
        <v/>
      </c>
      <c r="EZ722" s="1"/>
      <c r="FA722" s="12"/>
      <c r="FB722" s="6" t="str">
        <f>+IFERROR(VALUE(RIGHT(Tabla27[[#This Row],[B2B]],6)),"")</f>
        <v/>
      </c>
      <c r="FC722" s="6" t="str">
        <f>+IFERROR(VLOOKUP(FA722,Auxiliar!$A:$C,2,0),"")</f>
        <v/>
      </c>
      <c r="FD722" s="7" t="str">
        <f>+IFERROR(VLOOKUP(FA722,Auxiliar!$A:$C,3,0),"")</f>
        <v/>
      </c>
      <c r="FE722" s="1"/>
      <c r="FF722" s="12"/>
      <c r="FG722" s="6" t="str">
        <f>+IFERROR(VALUE(RIGHT(Tabla28[[#This Row],[B2B]],6)),"")</f>
        <v/>
      </c>
      <c r="FH722" s="6" t="str">
        <f>+IFERROR(VLOOKUP(FF722,Auxiliar!$A:$C,2,0),"")</f>
        <v/>
      </c>
      <c r="FI722" s="7" t="str">
        <f>+IFERROR(VLOOKUP(FF722,Auxiliar!$A:$C,3,0),"")</f>
        <v/>
      </c>
      <c r="FJ722" s="1"/>
      <c r="FK722" s="12"/>
      <c r="FL722" s="6" t="str">
        <f>+IFERROR(VALUE(RIGHT(Tabla29[[#This Row],[B2B]],6)),"")</f>
        <v/>
      </c>
      <c r="FM722" s="6" t="str">
        <f>+IFERROR(VLOOKUP(FK722,Auxiliar!$A:$C,2,0),"")</f>
        <v/>
      </c>
      <c r="FN722" s="7" t="str">
        <f>+IFERROR(VLOOKUP(FK722,Auxiliar!$A:$C,3,0),"")</f>
        <v/>
      </c>
      <c r="FO722" s="1"/>
      <c r="FP722" s="12"/>
      <c r="FQ722" s="6" t="str">
        <f>+IFERROR(VALUE(RIGHT(Tabla30[[#This Row],[B2B]],6)),"")</f>
        <v/>
      </c>
      <c r="FR722" s="6" t="str">
        <f>+IFERROR(VLOOKUP(FP722,Auxiliar!$A:$C,2,0),"")</f>
        <v/>
      </c>
      <c r="FS722" s="7"/>
      <c r="FT722" s="1"/>
      <c r="FU722" s="12"/>
      <c r="FV722" s="6" t="str">
        <f>+IFERROR(VALUE(RIGHT(Tabla31[[#This Row],[B2B]],6)),"")</f>
        <v/>
      </c>
      <c r="FW722" s="6" t="str">
        <f>+IFERROR(VLOOKUP(FU722,Auxiliar!$A:$C,2,0),"")</f>
        <v/>
      </c>
      <c r="FX722" s="7" t="str">
        <f>+IFERROR(VLOOKUP(FU722,Auxiliar!$A:$C,3,0),"")</f>
        <v/>
      </c>
      <c r="FY722" s="1"/>
      <c r="FZ722" s="12"/>
      <c r="GA722" s="6" t="str">
        <f>+IFERROR(VALUE(RIGHT(Tabla32[[#This Row],[B2B]],6)),"")</f>
        <v/>
      </c>
      <c r="GB722" s="6" t="str">
        <f>+IFERROR(VLOOKUP(FZ722,Auxiliar!$A:$C,2,0),"")</f>
        <v/>
      </c>
      <c r="GC722" s="7" t="str">
        <f>+IFERROR(VLOOKUP(FZ722,Auxiliar!$A:$C,3,0),"")</f>
        <v/>
      </c>
      <c r="GD722" s="1"/>
      <c r="GE722" s="12"/>
      <c r="GF722" s="6" t="str">
        <f>+IFERROR(VALUE(RIGHT(Tabla33[[#This Row],[B2B]],6)),"")</f>
        <v/>
      </c>
      <c r="GG722" s="6" t="str">
        <f>+IFERROR(VLOOKUP(GE722,Auxiliar!$A:$C,2,0),"")</f>
        <v/>
      </c>
      <c r="GH722" s="7" t="str">
        <f>+IFERROR(VLOOKUP(GE722,Auxiliar!$A:$C,3,0),"")</f>
        <v/>
      </c>
    </row>
    <row r="723" spans="1:190" x14ac:dyDescent="0.25">
      <c r="A723" s="1"/>
      <c r="B723" s="1"/>
      <c r="C723" t="str">
        <f>+IFERROR(VLOOKUP(B723,Auxiliar!$A:$C,2,0),"")</f>
        <v/>
      </c>
      <c r="D723" s="5" t="str">
        <f>+IFERROR(VLOOKUP(B723,Auxiliar!$A:$C,3,0),"")</f>
        <v/>
      </c>
      <c r="S723" s="1">
        <v>10214</v>
      </c>
      <c r="T723" s="1" t="s">
        <v>9</v>
      </c>
      <c r="U723" s="6">
        <f>+IFERROR(VALUE(RIGHT(Tabla4[[#This Row],[B2B]],6)),"")</f>
        <v>10214</v>
      </c>
      <c r="V723" s="6" t="str">
        <f>+IFERROR(VLOOKUP(T723,Auxiliar!$A:$C,2,0),"")</f>
        <v>CORE</v>
      </c>
      <c r="W723" s="7" t="str">
        <f>+IFERROR(VLOOKUP(T723,Auxiliar!$A:$C,3,0),"")</f>
        <v>0b 1% | 2b 5% | 4b 6%</v>
      </c>
      <c r="AK723" s="1">
        <v>6468</v>
      </c>
      <c r="AL723" s="1" t="s">
        <v>30</v>
      </c>
      <c r="AM723" s="6">
        <f>+IFERROR(VALUE(RIGHT(Tabla7[[#This Row],[B2B]],6)),"")</f>
        <v>6468</v>
      </c>
      <c r="AN723" s="6" t="str">
        <f>+IFERROR(VLOOKUP(AL723,Auxiliar!$A:$C,2,0),"")</f>
        <v>LATONES</v>
      </c>
      <c r="AO723" s="7" t="str">
        <f>+IFERROR(VLOOKUP(AL723,Auxiliar!$A:$C,3,0),"")</f>
        <v>1b 4% | 5b 7% | 97b 0%</v>
      </c>
      <c r="AW723" s="1"/>
      <c r="AX723" s="1" t="s">
        <v>32</v>
      </c>
      <c r="AY723" s="6" t="str">
        <f>+IFERROR(VALUE(RIGHT(Tabla9[[#This Row],[B2B]],6)),"")</f>
        <v/>
      </c>
      <c r="AZ723" s="6" t="str">
        <f>+IFERROR(VLOOKUP(AX723,Auxiliar!$A:$C,2,0),"")</f>
        <v>LATONES</v>
      </c>
      <c r="BA723" s="7" t="str">
        <f>+IFERROR(VLOOKUP(AX723,Auxiliar!$A:$C,3,0),"")</f>
        <v>2b 3% | 4b 4% | 6b 5% | 10b 8%  | 385b 0%</v>
      </c>
      <c r="BI723" s="1"/>
      <c r="BJ723" s="1"/>
      <c r="BK723" s="6" t="str">
        <f>+IFERROR(VALUE(RIGHT(Tabla11[[#This Row],[B2B]],6)),"")</f>
        <v/>
      </c>
      <c r="BL723" s="6" t="str">
        <f>+IFERROR(VLOOKUP(BJ723,Auxiliar!$A:$C,2,0),"")</f>
        <v/>
      </c>
      <c r="BM723" s="7" t="str">
        <f>+IFERROR(VLOOKUP(BJ723,Auxiliar!$A:$C,3,0),"")</f>
        <v/>
      </c>
      <c r="BO723" s="1">
        <v>13094</v>
      </c>
      <c r="BP723" s="1" t="s">
        <v>39</v>
      </c>
      <c r="BQ723" s="6">
        <f>+IFERROR(VALUE(RIGHT(Tabla12[[#This Row],[B2B]],6)),"")</f>
        <v>13094</v>
      </c>
      <c r="BR723" s="6" t="str">
        <f>+IFERROR(VLOOKUP(BP723,Auxiliar!$A:$C,2,0),"")</f>
        <v>VALUE LITRO</v>
      </c>
      <c r="BS723" s="7" t="str">
        <f>+IFERROR(VLOOKUP(BP723,Auxiliar!$A:$C,3,0),"")</f>
        <v>1b 12%</v>
      </c>
      <c r="CA723" s="1">
        <v>5567</v>
      </c>
      <c r="CB723" s="1" t="s">
        <v>35</v>
      </c>
      <c r="CC723" s="6">
        <f>+IFERROR(VALUE(RIGHT(Tabla14[[#This Row],[B2B]],6)),"")</f>
        <v>5567</v>
      </c>
      <c r="CD723" s="6" t="str">
        <f>+IFERROR(VLOOKUP(CB723,Auxiliar!$A:$C,2,0),"")</f>
        <v>Corona 710cc</v>
      </c>
      <c r="CE723" s="7" t="str">
        <f>+IFERROR(VLOOKUP(CB723,Auxiliar!$A:$C,3,0),"")</f>
        <v>1b 10% | 85b 0%</v>
      </c>
      <c r="CG723" s="1"/>
      <c r="CH723" s="1"/>
      <c r="CI723" s="6" t="str">
        <f>+IFERROR(VALUE(RIGHT(Tabla15[[#This Row],[B2B]],6)),"")</f>
        <v/>
      </c>
      <c r="CJ723" s="6" t="str">
        <f>+IFERROR(VLOOKUP(CH723,Auxiliar!$A:$C,2,0),"")</f>
        <v/>
      </c>
      <c r="CK723" s="7" t="str">
        <f>+IFERROR(VLOOKUP(CH723,Auxiliar!$A:$C,3,0),"")</f>
        <v/>
      </c>
      <c r="CM723" s="1">
        <v>5482</v>
      </c>
      <c r="CN723" s="1" t="s">
        <v>20</v>
      </c>
      <c r="CO723" s="6">
        <v>5482</v>
      </c>
      <c r="CP723" s="6" t="s">
        <v>20</v>
      </c>
      <c r="CQ723" s="7" t="s">
        <v>21</v>
      </c>
      <c r="CS723" s="1"/>
      <c r="CT723" s="1"/>
      <c r="CU723" s="6" t="str">
        <f>+IFERROR(VALUE(RIGHT(Tabla17[[#This Row],[B2B]],6)),"")</f>
        <v/>
      </c>
      <c r="CV723" s="6" t="str">
        <f>+IFERROR(VLOOKUP(CT723,Auxiliar!$A:$C,2,0),"")</f>
        <v/>
      </c>
      <c r="CW723" s="7" t="str">
        <f>+IFERROR(VLOOKUP(CT723,Auxiliar!$A:$C,3,0),"")</f>
        <v/>
      </c>
      <c r="CY723" s="1">
        <v>5482</v>
      </c>
      <c r="CZ723" s="1" t="s">
        <v>16</v>
      </c>
      <c r="DA723" s="6">
        <f>+IFERROR(VALUE(RIGHT(Tabla18[[#This Row],[B2B]],6)),"")</f>
        <v>5482</v>
      </c>
      <c r="DB723" s="6" t="str">
        <f>+IFERROR(VLOOKUP(CZ723,Auxiliar!$A:$C,2,0),"")</f>
        <v>PREMIUM</v>
      </c>
      <c r="DC723" s="7" t="str">
        <f>+IFERROR(VLOOKUP(CZ723,Auxiliar!$A:$C,3,0),"")</f>
        <v>0b 0% | 2b 2% | 5b 3,5% | 10b 5%</v>
      </c>
      <c r="DE723" s="1">
        <v>5482</v>
      </c>
      <c r="DF723" s="1" t="s">
        <v>19</v>
      </c>
      <c r="DG723" s="6">
        <f>+IFERROR(VALUE(RIGHT(Tabla19[[#This Row],[B2B]],6)),"")</f>
        <v>5482</v>
      </c>
      <c r="DH723" s="6" t="str">
        <f>+IFERROR(VLOOKUP(DF723,Auxiliar!$A:$C,2,0),"")</f>
        <v>MICHELOB</v>
      </c>
      <c r="DI723" s="7" t="str">
        <f>+IFERROR(VLOOKUP(DF723,Auxiliar!$A:$C,3,0),"")</f>
        <v>1b 7% | 3b 22% | 8b 27%</v>
      </c>
      <c r="DK723" s="1"/>
      <c r="DL723" s="1"/>
      <c r="DM723" s="6" t="str">
        <f>+IFERROR(VALUE(RIGHT(Tabla20[[#This Row],[B2B]],6)),"")</f>
        <v/>
      </c>
      <c r="DN723" s="6" t="str">
        <f>+IFERROR(VLOOKUP(DL723,Auxiliar!$A:$C,2,0),"")</f>
        <v/>
      </c>
      <c r="DO723" s="7" t="str">
        <f>+IFERROR(VLOOKUP(DL723,Auxiliar!$A:$C,3,0),"")</f>
        <v/>
      </c>
      <c r="DQ723" s="1">
        <v>5481</v>
      </c>
      <c r="DR723" s="12" t="s">
        <v>24</v>
      </c>
      <c r="DS723" s="6">
        <f>+IFERROR(VALUE(RIGHT(Tabla21[[#This Row],[B2B]],6)),"")</f>
        <v>5481</v>
      </c>
      <c r="DT723" s="6" t="str">
        <f>+IFERROR(VLOOKUP(DR723,Auxiliar!$A:$C,2,0),"")</f>
        <v>CORONA PORRON</v>
      </c>
      <c r="DU723" s="7" t="str">
        <f>+IFERROR(VLOOKUP(DR723,Auxiliar!$A:$C,3,0),"")</f>
        <v>1b 5% | 20b 0%</v>
      </c>
      <c r="DW723" s="1">
        <v>3434</v>
      </c>
      <c r="DX723" s="12" t="s">
        <v>43</v>
      </c>
      <c r="DY723" s="6">
        <f>+IFERROR(VALUE(RIGHT(Tabla22[[#This Row],[B2B]],6)),"")</f>
        <v>3434</v>
      </c>
      <c r="DZ723" s="6" t="str">
        <f>+IFERROR(VLOOKUP(DX723,Auxiliar!$A:$C,2,0),"")</f>
        <v xml:space="preserve">VALUE LATA </v>
      </c>
      <c r="EA723" s="7" t="str">
        <f>+IFERROR(VLOOKUP(DX723,Auxiliar!$A:$C,3,0),"")</f>
        <v>1b 15% | 100b 18%</v>
      </c>
      <c r="EC723" s="1">
        <v>13092</v>
      </c>
      <c r="ED723" s="12" t="s">
        <v>47</v>
      </c>
      <c r="EE723" s="6">
        <f>+IFERROR(VALUE(RIGHT(Tabla23[[#This Row],[B2B]],6)),"")</f>
        <v>13092</v>
      </c>
      <c r="EF723" s="6" t="str">
        <f>+IFERROR(VLOOKUP(ED723,Auxiliar!$A:$C,2,0),"")</f>
        <v>VALUE LATON</v>
      </c>
      <c r="EG723" s="7" t="str">
        <f>+IFERROR(VLOOKUP(ED723,Auxiliar!$A:$C,3,0),"")</f>
        <v>1b 10% | 5b 15% | 192b 0%</v>
      </c>
      <c r="EI723" s="1"/>
      <c r="EJ723" s="12"/>
      <c r="EK723" s="6" t="str">
        <f>+IFERROR(VALUE(RIGHT(Tabla24[[#This Row],[B2B]],6)),"")</f>
        <v/>
      </c>
      <c r="EL723" s="6" t="str">
        <f>+IFERROR(VLOOKUP(EJ723,Auxiliar!$A:$C,2,0),"")</f>
        <v/>
      </c>
      <c r="EM723" s="7" t="str">
        <f>+IFERROR(VLOOKUP(EJ723,Auxiliar!$A:$C,3,0),"")</f>
        <v/>
      </c>
      <c r="EO723" s="1"/>
      <c r="EP723" s="12"/>
      <c r="EQ723" s="6" t="str">
        <f>+IFERROR(VALUE(RIGHT(Tabla25[[#This Row],[B2B]],6)),"")</f>
        <v/>
      </c>
      <c r="ER723" s="6" t="str">
        <f>+IFERROR(VLOOKUP(EP723,Auxiliar!$A:$C,2,0),"")</f>
        <v/>
      </c>
      <c r="ES723" s="7" t="str">
        <f>+IFERROR(VLOOKUP(EP723,Auxiliar!$A:$C,3,0),"")</f>
        <v/>
      </c>
      <c r="EU723" s="1"/>
      <c r="EV723" s="12"/>
      <c r="EW723" s="6" t="str">
        <f>+IFERROR(VALUE(RIGHT(Tabla26[[#This Row],[B2B]],6)),"")</f>
        <v/>
      </c>
      <c r="EX723" s="6" t="str">
        <f>+IFERROR(VLOOKUP(EV723,Auxiliar!$A:$C,2,0),"")</f>
        <v/>
      </c>
      <c r="EY723" s="7" t="str">
        <f>+IFERROR(VLOOKUP(EV723,Auxiliar!$A:$C,3,0),"")</f>
        <v/>
      </c>
      <c r="EZ723" s="1"/>
      <c r="FA723" s="12"/>
      <c r="FB723" s="6" t="str">
        <f>+IFERROR(VALUE(RIGHT(Tabla27[[#This Row],[B2B]],6)),"")</f>
        <v/>
      </c>
      <c r="FC723" s="6" t="str">
        <f>+IFERROR(VLOOKUP(FA723,Auxiliar!$A:$C,2,0),"")</f>
        <v/>
      </c>
      <c r="FD723" s="7" t="str">
        <f>+IFERROR(VLOOKUP(FA723,Auxiliar!$A:$C,3,0),"")</f>
        <v/>
      </c>
      <c r="FE723" s="1"/>
      <c r="FF723" s="12"/>
      <c r="FG723" s="6" t="str">
        <f>+IFERROR(VALUE(RIGHT(Tabla28[[#This Row],[B2B]],6)),"")</f>
        <v/>
      </c>
      <c r="FH723" s="6" t="str">
        <f>+IFERROR(VLOOKUP(FF723,Auxiliar!$A:$C,2,0),"")</f>
        <v/>
      </c>
      <c r="FI723" s="7" t="str">
        <f>+IFERROR(VLOOKUP(FF723,Auxiliar!$A:$C,3,0),"")</f>
        <v/>
      </c>
      <c r="FJ723" s="1"/>
      <c r="FK723" s="12"/>
      <c r="FL723" s="6" t="str">
        <f>+IFERROR(VALUE(RIGHT(Tabla29[[#This Row],[B2B]],6)),"")</f>
        <v/>
      </c>
      <c r="FM723" s="6" t="str">
        <f>+IFERROR(VLOOKUP(FK723,Auxiliar!$A:$C,2,0),"")</f>
        <v/>
      </c>
      <c r="FN723" s="7" t="str">
        <f>+IFERROR(VLOOKUP(FK723,Auxiliar!$A:$C,3,0),"")</f>
        <v/>
      </c>
      <c r="FO723" s="1"/>
      <c r="FP723" s="12"/>
      <c r="FQ723" s="6" t="str">
        <f>+IFERROR(VALUE(RIGHT(Tabla30[[#This Row],[B2B]],6)),"")</f>
        <v/>
      </c>
      <c r="FR723" s="6" t="str">
        <f>+IFERROR(VLOOKUP(FP723,Auxiliar!$A:$C,2,0),"")</f>
        <v/>
      </c>
      <c r="FS723" s="7"/>
      <c r="FT723" s="1"/>
      <c r="FU723" s="12"/>
      <c r="FV723" s="6" t="str">
        <f>+IFERROR(VALUE(RIGHT(Tabla31[[#This Row],[B2B]],6)),"")</f>
        <v/>
      </c>
      <c r="FW723" s="6" t="str">
        <f>+IFERROR(VLOOKUP(FU723,Auxiliar!$A:$C,2,0),"")</f>
        <v/>
      </c>
      <c r="FX723" s="7" t="str">
        <f>+IFERROR(VLOOKUP(FU723,Auxiliar!$A:$C,3,0),"")</f>
        <v/>
      </c>
      <c r="FY723" s="1"/>
      <c r="FZ723" s="12"/>
      <c r="GA723" s="6" t="str">
        <f>+IFERROR(VALUE(RIGHT(Tabla32[[#This Row],[B2B]],6)),"")</f>
        <v/>
      </c>
      <c r="GB723" s="6" t="str">
        <f>+IFERROR(VLOOKUP(FZ723,Auxiliar!$A:$C,2,0),"")</f>
        <v/>
      </c>
      <c r="GC723" s="7" t="str">
        <f>+IFERROR(VLOOKUP(FZ723,Auxiliar!$A:$C,3,0),"")</f>
        <v/>
      </c>
      <c r="GD723" s="1"/>
      <c r="GE723" s="12"/>
      <c r="GF723" s="6" t="str">
        <f>+IFERROR(VALUE(RIGHT(Tabla33[[#This Row],[B2B]],6)),"")</f>
        <v/>
      </c>
      <c r="GG723" s="6" t="str">
        <f>+IFERROR(VLOOKUP(GE723,Auxiliar!$A:$C,2,0),"")</f>
        <v/>
      </c>
      <c r="GH723" s="7" t="str">
        <f>+IFERROR(VLOOKUP(GE723,Auxiliar!$A:$C,3,0),"")</f>
        <v/>
      </c>
    </row>
    <row r="724" spans="1:190" x14ac:dyDescent="0.25">
      <c r="A724" s="1"/>
      <c r="B724" s="1"/>
      <c r="C724" t="str">
        <f>+IFERROR(VLOOKUP(B724,Auxiliar!$A:$C,2,0),"")</f>
        <v/>
      </c>
      <c r="D724" s="5" t="str">
        <f>+IFERROR(VLOOKUP(B724,Auxiliar!$A:$C,3,0),"")</f>
        <v/>
      </c>
      <c r="S724" s="1">
        <v>10244</v>
      </c>
      <c r="T724" s="1" t="s">
        <v>9</v>
      </c>
      <c r="U724" s="6">
        <f>+IFERROR(VALUE(RIGHT(Tabla4[[#This Row],[B2B]],6)),"")</f>
        <v>10244</v>
      </c>
      <c r="V724" s="6" t="str">
        <f>+IFERROR(VLOOKUP(T724,Auxiliar!$A:$C,2,0),"")</f>
        <v>CORE</v>
      </c>
      <c r="W724" s="7" t="str">
        <f>+IFERROR(VLOOKUP(T724,Auxiliar!$A:$C,3,0),"")</f>
        <v>0b 1% | 2b 5% | 4b 6%</v>
      </c>
      <c r="AK724" s="1">
        <v>6469</v>
      </c>
      <c r="AL724" s="1" t="s">
        <v>30</v>
      </c>
      <c r="AM724" s="6">
        <f>+IFERROR(VALUE(RIGHT(Tabla7[[#This Row],[B2B]],6)),"")</f>
        <v>6469</v>
      </c>
      <c r="AN724" s="6" t="str">
        <f>+IFERROR(VLOOKUP(AL724,Auxiliar!$A:$C,2,0),"")</f>
        <v>LATONES</v>
      </c>
      <c r="AO724" s="7" t="str">
        <f>+IFERROR(VLOOKUP(AL724,Auxiliar!$A:$C,3,0),"")</f>
        <v>1b 4% | 5b 7% | 97b 0%</v>
      </c>
      <c r="AW724" s="1"/>
      <c r="AX724" s="1" t="s">
        <v>32</v>
      </c>
      <c r="AY724" s="6" t="str">
        <f>+IFERROR(VALUE(RIGHT(Tabla9[[#This Row],[B2B]],6)),"")</f>
        <v/>
      </c>
      <c r="AZ724" s="6" t="str">
        <f>+IFERROR(VLOOKUP(AX724,Auxiliar!$A:$C,2,0),"")</f>
        <v>LATONES</v>
      </c>
      <c r="BA724" s="7" t="str">
        <f>+IFERROR(VLOOKUP(AX724,Auxiliar!$A:$C,3,0),"")</f>
        <v>2b 3% | 4b 4% | 6b 5% | 10b 8%  | 385b 0%</v>
      </c>
      <c r="BI724" s="1"/>
      <c r="BJ724" s="1"/>
      <c r="BK724" s="6" t="str">
        <f>+IFERROR(VALUE(RIGHT(Tabla11[[#This Row],[B2B]],6)),"")</f>
        <v/>
      </c>
      <c r="BL724" s="6" t="str">
        <f>+IFERROR(VLOOKUP(BJ724,Auxiliar!$A:$C,2,0),"")</f>
        <v/>
      </c>
      <c r="BM724" s="7" t="str">
        <f>+IFERROR(VLOOKUP(BJ724,Auxiliar!$A:$C,3,0),"")</f>
        <v/>
      </c>
      <c r="BO724" s="1">
        <v>3391</v>
      </c>
      <c r="BP724" s="1" t="s">
        <v>39</v>
      </c>
      <c r="BQ724" s="6">
        <f>+IFERROR(VALUE(RIGHT(Tabla12[[#This Row],[B2B]],6)),"")</f>
        <v>3391</v>
      </c>
      <c r="BR724" s="6" t="str">
        <f>+IFERROR(VLOOKUP(BP724,Auxiliar!$A:$C,2,0),"")</f>
        <v>VALUE LITRO</v>
      </c>
      <c r="BS724" s="7" t="str">
        <f>+IFERROR(VLOOKUP(BP724,Auxiliar!$A:$C,3,0),"")</f>
        <v>1b 12%</v>
      </c>
      <c r="CA724" s="1">
        <v>5570</v>
      </c>
      <c r="CB724" s="1" t="s">
        <v>35</v>
      </c>
      <c r="CC724" s="6">
        <f>+IFERROR(VALUE(RIGHT(Tabla14[[#This Row],[B2B]],6)),"")</f>
        <v>5570</v>
      </c>
      <c r="CD724" s="6" t="str">
        <f>+IFERROR(VLOOKUP(CB724,Auxiliar!$A:$C,2,0),"")</f>
        <v>Corona 710cc</v>
      </c>
      <c r="CE724" s="7" t="str">
        <f>+IFERROR(VLOOKUP(CB724,Auxiliar!$A:$C,3,0),"")</f>
        <v>1b 10% | 85b 0%</v>
      </c>
      <c r="CG724" s="1"/>
      <c r="CH724" s="1"/>
      <c r="CI724" s="6" t="str">
        <f>+IFERROR(VALUE(RIGHT(Tabla15[[#This Row],[B2B]],6)),"")</f>
        <v/>
      </c>
      <c r="CJ724" s="6" t="str">
        <f>+IFERROR(VLOOKUP(CH724,Auxiliar!$A:$C,2,0),"")</f>
        <v/>
      </c>
      <c r="CK724" s="7" t="str">
        <f>+IFERROR(VLOOKUP(CH724,Auxiliar!$A:$C,3,0),"")</f>
        <v/>
      </c>
      <c r="CM724" s="1">
        <v>5485</v>
      </c>
      <c r="CN724" s="1" t="s">
        <v>20</v>
      </c>
      <c r="CO724" s="6">
        <v>5485</v>
      </c>
      <c r="CP724" s="6" t="s">
        <v>20</v>
      </c>
      <c r="CQ724" s="7" t="s">
        <v>21</v>
      </c>
      <c r="CS724" s="1"/>
      <c r="CT724" s="1"/>
      <c r="CU724" s="6" t="str">
        <f>+IFERROR(VALUE(RIGHT(Tabla17[[#This Row],[B2B]],6)),"")</f>
        <v/>
      </c>
      <c r="CV724" s="6" t="str">
        <f>+IFERROR(VLOOKUP(CT724,Auxiliar!$A:$C,2,0),"")</f>
        <v/>
      </c>
      <c r="CW724" s="7" t="str">
        <f>+IFERROR(VLOOKUP(CT724,Auxiliar!$A:$C,3,0),"")</f>
        <v/>
      </c>
      <c r="CY724" s="1">
        <v>5485</v>
      </c>
      <c r="CZ724" s="1" t="s">
        <v>16</v>
      </c>
      <c r="DA724" s="6">
        <f>+IFERROR(VALUE(RIGHT(Tabla18[[#This Row],[B2B]],6)),"")</f>
        <v>5485</v>
      </c>
      <c r="DB724" s="6" t="str">
        <f>+IFERROR(VLOOKUP(CZ724,Auxiliar!$A:$C,2,0),"")</f>
        <v>PREMIUM</v>
      </c>
      <c r="DC724" s="7" t="str">
        <f>+IFERROR(VLOOKUP(CZ724,Auxiliar!$A:$C,3,0),"")</f>
        <v>0b 0% | 2b 2% | 5b 3,5% | 10b 5%</v>
      </c>
      <c r="DE724" s="1">
        <v>5485</v>
      </c>
      <c r="DF724" s="1" t="s">
        <v>19</v>
      </c>
      <c r="DG724" s="6">
        <f>+IFERROR(VALUE(RIGHT(Tabla19[[#This Row],[B2B]],6)),"")</f>
        <v>5485</v>
      </c>
      <c r="DH724" s="6" t="str">
        <f>+IFERROR(VLOOKUP(DF724,Auxiliar!$A:$C,2,0),"")</f>
        <v>MICHELOB</v>
      </c>
      <c r="DI724" s="7" t="str">
        <f>+IFERROR(VLOOKUP(DF724,Auxiliar!$A:$C,3,0),"")</f>
        <v>1b 7% | 3b 22% | 8b 27%</v>
      </c>
      <c r="DK724" s="1"/>
      <c r="DL724" s="1"/>
      <c r="DM724" s="6" t="str">
        <f>+IFERROR(VALUE(RIGHT(Tabla20[[#This Row],[B2B]],6)),"")</f>
        <v/>
      </c>
      <c r="DN724" s="6" t="str">
        <f>+IFERROR(VLOOKUP(DL724,Auxiliar!$A:$C,2,0),"")</f>
        <v/>
      </c>
      <c r="DO724" s="7" t="str">
        <f>+IFERROR(VLOOKUP(DL724,Auxiliar!$A:$C,3,0),"")</f>
        <v/>
      </c>
      <c r="DQ724" s="1">
        <v>5482</v>
      </c>
      <c r="DR724" s="12" t="s">
        <v>24</v>
      </c>
      <c r="DS724" s="6">
        <f>+IFERROR(VALUE(RIGHT(Tabla21[[#This Row],[B2B]],6)),"")</f>
        <v>5482</v>
      </c>
      <c r="DT724" s="6" t="str">
        <f>+IFERROR(VLOOKUP(DR724,Auxiliar!$A:$C,2,0),"")</f>
        <v>CORONA PORRON</v>
      </c>
      <c r="DU724" s="7" t="str">
        <f>+IFERROR(VLOOKUP(DR724,Auxiliar!$A:$C,3,0),"")</f>
        <v>1b 5% | 20b 0%</v>
      </c>
      <c r="DW724" s="1">
        <v>20000</v>
      </c>
      <c r="DX724" s="12" t="s">
        <v>43</v>
      </c>
      <c r="DY724" s="6">
        <f>+IFERROR(VALUE(RIGHT(Tabla22[[#This Row],[B2B]],6)),"")</f>
        <v>20000</v>
      </c>
      <c r="DZ724" s="6" t="str">
        <f>+IFERROR(VLOOKUP(DX724,Auxiliar!$A:$C,2,0),"")</f>
        <v xml:space="preserve">VALUE LATA </v>
      </c>
      <c r="EA724" s="7" t="str">
        <f>+IFERROR(VLOOKUP(DX724,Auxiliar!$A:$C,3,0),"")</f>
        <v>1b 15% | 100b 18%</v>
      </c>
      <c r="EC724" s="1">
        <v>13094</v>
      </c>
      <c r="ED724" s="12" t="s">
        <v>47</v>
      </c>
      <c r="EE724" s="6">
        <f>+IFERROR(VALUE(RIGHT(Tabla23[[#This Row],[B2B]],6)),"")</f>
        <v>13094</v>
      </c>
      <c r="EF724" s="6" t="str">
        <f>+IFERROR(VLOOKUP(ED724,Auxiliar!$A:$C,2,0),"")</f>
        <v>VALUE LATON</v>
      </c>
      <c r="EG724" s="7" t="str">
        <f>+IFERROR(VLOOKUP(ED724,Auxiliar!$A:$C,3,0),"")</f>
        <v>1b 10% | 5b 15% | 192b 0%</v>
      </c>
      <c r="EI724" s="1"/>
      <c r="EJ724" s="12"/>
      <c r="EK724" s="6" t="str">
        <f>+IFERROR(VALUE(RIGHT(Tabla24[[#This Row],[B2B]],6)),"")</f>
        <v/>
      </c>
      <c r="EL724" s="6" t="str">
        <f>+IFERROR(VLOOKUP(EJ724,Auxiliar!$A:$C,2,0),"")</f>
        <v/>
      </c>
      <c r="EM724" s="7" t="str">
        <f>+IFERROR(VLOOKUP(EJ724,Auxiliar!$A:$C,3,0),"")</f>
        <v/>
      </c>
      <c r="EO724" s="1"/>
      <c r="EP724" s="12"/>
      <c r="EQ724" s="6" t="str">
        <f>+IFERROR(VALUE(RIGHT(Tabla25[[#This Row],[B2B]],6)),"")</f>
        <v/>
      </c>
      <c r="ER724" s="6" t="str">
        <f>+IFERROR(VLOOKUP(EP724,Auxiliar!$A:$C,2,0),"")</f>
        <v/>
      </c>
      <c r="ES724" s="7" t="str">
        <f>+IFERROR(VLOOKUP(EP724,Auxiliar!$A:$C,3,0),"")</f>
        <v/>
      </c>
      <c r="EU724" s="1"/>
      <c r="EV724" s="12"/>
      <c r="EW724" s="6" t="str">
        <f>+IFERROR(VALUE(RIGHT(Tabla26[[#This Row],[B2B]],6)),"")</f>
        <v/>
      </c>
      <c r="EX724" s="6" t="str">
        <f>+IFERROR(VLOOKUP(EV724,Auxiliar!$A:$C,2,0),"")</f>
        <v/>
      </c>
      <c r="EY724" s="7" t="str">
        <f>+IFERROR(VLOOKUP(EV724,Auxiliar!$A:$C,3,0),"")</f>
        <v/>
      </c>
      <c r="EZ724" s="1"/>
      <c r="FA724" s="12"/>
      <c r="FB724" s="6" t="str">
        <f>+IFERROR(VALUE(RIGHT(Tabla27[[#This Row],[B2B]],6)),"")</f>
        <v/>
      </c>
      <c r="FC724" s="6" t="str">
        <f>+IFERROR(VLOOKUP(FA724,Auxiliar!$A:$C,2,0),"")</f>
        <v/>
      </c>
      <c r="FD724" s="7" t="str">
        <f>+IFERROR(VLOOKUP(FA724,Auxiliar!$A:$C,3,0),"")</f>
        <v/>
      </c>
      <c r="FE724" s="1"/>
      <c r="FF724" s="12"/>
      <c r="FG724" s="6" t="str">
        <f>+IFERROR(VALUE(RIGHT(Tabla28[[#This Row],[B2B]],6)),"")</f>
        <v/>
      </c>
      <c r="FH724" s="6" t="str">
        <f>+IFERROR(VLOOKUP(FF724,Auxiliar!$A:$C,2,0),"")</f>
        <v/>
      </c>
      <c r="FI724" s="7" t="str">
        <f>+IFERROR(VLOOKUP(FF724,Auxiliar!$A:$C,3,0),"")</f>
        <v/>
      </c>
      <c r="FJ724" s="1"/>
      <c r="FK724" s="12"/>
      <c r="FL724" s="6" t="str">
        <f>+IFERROR(VALUE(RIGHT(Tabla29[[#This Row],[B2B]],6)),"")</f>
        <v/>
      </c>
      <c r="FM724" s="6" t="str">
        <f>+IFERROR(VLOOKUP(FK724,Auxiliar!$A:$C,2,0),"")</f>
        <v/>
      </c>
      <c r="FN724" s="7" t="str">
        <f>+IFERROR(VLOOKUP(FK724,Auxiliar!$A:$C,3,0),"")</f>
        <v/>
      </c>
      <c r="FO724" s="1"/>
      <c r="FP724" s="12"/>
      <c r="FQ724" s="6" t="str">
        <f>+IFERROR(VALUE(RIGHT(Tabla30[[#This Row],[B2B]],6)),"")</f>
        <v/>
      </c>
      <c r="FR724" s="6" t="str">
        <f>+IFERROR(VLOOKUP(FP724,Auxiliar!$A:$C,2,0),"")</f>
        <v/>
      </c>
      <c r="FS724" s="7"/>
      <c r="FT724" s="1"/>
      <c r="FU724" s="12"/>
      <c r="FV724" s="6" t="str">
        <f>+IFERROR(VALUE(RIGHT(Tabla31[[#This Row],[B2B]],6)),"")</f>
        <v/>
      </c>
      <c r="FW724" s="6" t="str">
        <f>+IFERROR(VLOOKUP(FU724,Auxiliar!$A:$C,2,0),"")</f>
        <v/>
      </c>
      <c r="FX724" s="7" t="str">
        <f>+IFERROR(VLOOKUP(FU724,Auxiliar!$A:$C,3,0),"")</f>
        <v/>
      </c>
      <c r="FY724" s="1"/>
      <c r="FZ724" s="12"/>
      <c r="GA724" s="6" t="str">
        <f>+IFERROR(VALUE(RIGHT(Tabla32[[#This Row],[B2B]],6)),"")</f>
        <v/>
      </c>
      <c r="GB724" s="6" t="str">
        <f>+IFERROR(VLOOKUP(FZ724,Auxiliar!$A:$C,2,0),"")</f>
        <v/>
      </c>
      <c r="GC724" s="7" t="str">
        <f>+IFERROR(VLOOKUP(FZ724,Auxiliar!$A:$C,3,0),"")</f>
        <v/>
      </c>
      <c r="GD724" s="1"/>
      <c r="GE724" s="12"/>
      <c r="GF724" s="6" t="str">
        <f>+IFERROR(VALUE(RIGHT(Tabla33[[#This Row],[B2B]],6)),"")</f>
        <v/>
      </c>
      <c r="GG724" s="6" t="str">
        <f>+IFERROR(VLOOKUP(GE724,Auxiliar!$A:$C,2,0),"")</f>
        <v/>
      </c>
      <c r="GH724" s="7" t="str">
        <f>+IFERROR(VLOOKUP(GE724,Auxiliar!$A:$C,3,0),"")</f>
        <v/>
      </c>
    </row>
    <row r="725" spans="1:190" x14ac:dyDescent="0.25">
      <c r="A725" s="1"/>
      <c r="B725" s="1"/>
      <c r="C725" t="str">
        <f>+IFERROR(VLOOKUP(B725,Auxiliar!$A:$C,2,0),"")</f>
        <v/>
      </c>
      <c r="D725" s="5" t="str">
        <f>+IFERROR(VLOOKUP(B725,Auxiliar!$A:$C,3,0),"")</f>
        <v/>
      </c>
      <c r="S725" s="1">
        <v>10246</v>
      </c>
      <c r="T725" s="1" t="s">
        <v>9</v>
      </c>
      <c r="U725" s="6">
        <f>+IFERROR(VALUE(RIGHT(Tabla4[[#This Row],[B2B]],6)),"")</f>
        <v>10246</v>
      </c>
      <c r="V725" s="6" t="str">
        <f>+IFERROR(VLOOKUP(T725,Auxiliar!$A:$C,2,0),"")</f>
        <v>CORE</v>
      </c>
      <c r="W725" s="7" t="str">
        <f>+IFERROR(VLOOKUP(T725,Auxiliar!$A:$C,3,0),"")</f>
        <v>0b 1% | 2b 5% | 4b 6%</v>
      </c>
      <c r="AK725" s="1">
        <v>6475</v>
      </c>
      <c r="AL725" s="1" t="s">
        <v>30</v>
      </c>
      <c r="AM725" s="6">
        <f>+IFERROR(VALUE(RIGHT(Tabla7[[#This Row],[B2B]],6)),"")</f>
        <v>6475</v>
      </c>
      <c r="AN725" s="6" t="str">
        <f>+IFERROR(VLOOKUP(AL725,Auxiliar!$A:$C,2,0),"")</f>
        <v>LATONES</v>
      </c>
      <c r="AO725" s="7" t="str">
        <f>+IFERROR(VLOOKUP(AL725,Auxiliar!$A:$C,3,0),"")</f>
        <v>1b 4% | 5b 7% | 97b 0%</v>
      </c>
      <c r="AW725" s="1"/>
      <c r="AX725" s="1" t="s">
        <v>32</v>
      </c>
      <c r="AY725" s="6" t="str">
        <f>+IFERROR(VALUE(RIGHT(Tabla9[[#This Row],[B2B]],6)),"")</f>
        <v/>
      </c>
      <c r="AZ725" s="6" t="str">
        <f>+IFERROR(VLOOKUP(AX725,Auxiliar!$A:$C,2,0),"")</f>
        <v>LATONES</v>
      </c>
      <c r="BA725" s="7" t="str">
        <f>+IFERROR(VLOOKUP(AX725,Auxiliar!$A:$C,3,0),"")</f>
        <v>2b 3% | 4b 4% | 6b 5% | 10b 8%  | 385b 0%</v>
      </c>
      <c r="BI725" s="1"/>
      <c r="BJ725" s="1"/>
      <c r="BK725" s="6" t="str">
        <f>+IFERROR(VALUE(RIGHT(Tabla11[[#This Row],[B2B]],6)),"")</f>
        <v/>
      </c>
      <c r="BL725" s="6" t="str">
        <f>+IFERROR(VLOOKUP(BJ725,Auxiliar!$A:$C,2,0),"")</f>
        <v/>
      </c>
      <c r="BM725" s="7" t="str">
        <f>+IFERROR(VLOOKUP(BJ725,Auxiliar!$A:$C,3,0),"")</f>
        <v/>
      </c>
      <c r="BO725" s="1">
        <v>3405</v>
      </c>
      <c r="BP725" s="1" t="s">
        <v>39</v>
      </c>
      <c r="BQ725" s="6">
        <f>+IFERROR(VALUE(RIGHT(Tabla12[[#This Row],[B2B]],6)),"")</f>
        <v>3405</v>
      </c>
      <c r="BR725" s="6" t="str">
        <f>+IFERROR(VLOOKUP(BP725,Auxiliar!$A:$C,2,0),"")</f>
        <v>VALUE LITRO</v>
      </c>
      <c r="BS725" s="7" t="str">
        <f>+IFERROR(VLOOKUP(BP725,Auxiliar!$A:$C,3,0),"")</f>
        <v>1b 12%</v>
      </c>
      <c r="CA725" s="1">
        <v>5571</v>
      </c>
      <c r="CB725" s="1" t="s">
        <v>35</v>
      </c>
      <c r="CC725" s="6">
        <f>+IFERROR(VALUE(RIGHT(Tabla14[[#This Row],[B2B]],6)),"")</f>
        <v>5571</v>
      </c>
      <c r="CD725" s="6" t="str">
        <f>+IFERROR(VLOOKUP(CB725,Auxiliar!$A:$C,2,0),"")</f>
        <v>Corona 710cc</v>
      </c>
      <c r="CE725" s="7" t="str">
        <f>+IFERROR(VLOOKUP(CB725,Auxiliar!$A:$C,3,0),"")</f>
        <v>1b 10% | 85b 0%</v>
      </c>
      <c r="CG725" s="1"/>
      <c r="CH725" s="1"/>
      <c r="CI725" s="6" t="str">
        <f>+IFERROR(VALUE(RIGHT(Tabla15[[#This Row],[B2B]],6)),"")</f>
        <v/>
      </c>
      <c r="CJ725" s="6" t="str">
        <f>+IFERROR(VLOOKUP(CH725,Auxiliar!$A:$C,2,0),"")</f>
        <v/>
      </c>
      <c r="CK725" s="7" t="str">
        <f>+IFERROR(VLOOKUP(CH725,Auxiliar!$A:$C,3,0),"")</f>
        <v/>
      </c>
      <c r="CM725" s="1">
        <v>5488</v>
      </c>
      <c r="CN725" s="1" t="s">
        <v>20</v>
      </c>
      <c r="CO725" s="6">
        <v>5488</v>
      </c>
      <c r="CP725" s="6" t="s">
        <v>20</v>
      </c>
      <c r="CQ725" s="7" t="s">
        <v>21</v>
      </c>
      <c r="CS725" s="1"/>
      <c r="CT725" s="1"/>
      <c r="CU725" s="6" t="str">
        <f>+IFERROR(VALUE(RIGHT(Tabla17[[#This Row],[B2B]],6)),"")</f>
        <v/>
      </c>
      <c r="CV725" s="6" t="str">
        <f>+IFERROR(VLOOKUP(CT725,Auxiliar!$A:$C,2,0),"")</f>
        <v/>
      </c>
      <c r="CW725" s="7" t="str">
        <f>+IFERROR(VLOOKUP(CT725,Auxiliar!$A:$C,3,0),"")</f>
        <v/>
      </c>
      <c r="CY725" s="1">
        <v>5488</v>
      </c>
      <c r="CZ725" s="1" t="s">
        <v>16</v>
      </c>
      <c r="DA725" s="6">
        <f>+IFERROR(VALUE(RIGHT(Tabla18[[#This Row],[B2B]],6)),"")</f>
        <v>5488</v>
      </c>
      <c r="DB725" s="6" t="str">
        <f>+IFERROR(VLOOKUP(CZ725,Auxiliar!$A:$C,2,0),"")</f>
        <v>PREMIUM</v>
      </c>
      <c r="DC725" s="7" t="str">
        <f>+IFERROR(VLOOKUP(CZ725,Auxiliar!$A:$C,3,0),"")</f>
        <v>0b 0% | 2b 2% | 5b 3,5% | 10b 5%</v>
      </c>
      <c r="DE725" s="1">
        <v>5488</v>
      </c>
      <c r="DF725" s="1" t="s">
        <v>19</v>
      </c>
      <c r="DG725" s="6">
        <f>+IFERROR(VALUE(RIGHT(Tabla19[[#This Row],[B2B]],6)),"")</f>
        <v>5488</v>
      </c>
      <c r="DH725" s="6" t="str">
        <f>+IFERROR(VLOOKUP(DF725,Auxiliar!$A:$C,2,0),"")</f>
        <v>MICHELOB</v>
      </c>
      <c r="DI725" s="7" t="str">
        <f>+IFERROR(VLOOKUP(DF725,Auxiliar!$A:$C,3,0),"")</f>
        <v>1b 7% | 3b 22% | 8b 27%</v>
      </c>
      <c r="DK725" s="1"/>
      <c r="DL725" s="1"/>
      <c r="DM725" s="6" t="str">
        <f>+IFERROR(VALUE(RIGHT(Tabla20[[#This Row],[B2B]],6)),"")</f>
        <v/>
      </c>
      <c r="DN725" s="6" t="str">
        <f>+IFERROR(VLOOKUP(DL725,Auxiliar!$A:$C,2,0),"")</f>
        <v/>
      </c>
      <c r="DO725" s="7" t="str">
        <f>+IFERROR(VLOOKUP(DL725,Auxiliar!$A:$C,3,0),"")</f>
        <v/>
      </c>
      <c r="DQ725" s="1">
        <v>5485</v>
      </c>
      <c r="DR725" s="12" t="s">
        <v>24</v>
      </c>
      <c r="DS725" s="6">
        <f>+IFERROR(VALUE(RIGHT(Tabla21[[#This Row],[B2B]],6)),"")</f>
        <v>5485</v>
      </c>
      <c r="DT725" s="6" t="str">
        <f>+IFERROR(VLOOKUP(DR725,Auxiliar!$A:$C,2,0),"")</f>
        <v>CORONA PORRON</v>
      </c>
      <c r="DU725" s="7" t="str">
        <f>+IFERROR(VLOOKUP(DR725,Auxiliar!$A:$C,3,0),"")</f>
        <v>1b 5% | 20b 0%</v>
      </c>
      <c r="DW725" s="1">
        <v>3437</v>
      </c>
      <c r="DX725" s="12" t="s">
        <v>43</v>
      </c>
      <c r="DY725" s="6">
        <f>+IFERROR(VALUE(RIGHT(Tabla22[[#This Row],[B2B]],6)),"")</f>
        <v>3437</v>
      </c>
      <c r="DZ725" s="6" t="str">
        <f>+IFERROR(VLOOKUP(DX725,Auxiliar!$A:$C,2,0),"")</f>
        <v xml:space="preserve">VALUE LATA </v>
      </c>
      <c r="EA725" s="7" t="str">
        <f>+IFERROR(VLOOKUP(DX725,Auxiliar!$A:$C,3,0),"")</f>
        <v>1b 15% | 100b 18%</v>
      </c>
      <c r="EC725" s="1">
        <v>3391</v>
      </c>
      <c r="ED725" s="12" t="s">
        <v>47</v>
      </c>
      <c r="EE725" s="6">
        <f>+IFERROR(VALUE(RIGHT(Tabla23[[#This Row],[B2B]],6)),"")</f>
        <v>3391</v>
      </c>
      <c r="EF725" s="6" t="str">
        <f>+IFERROR(VLOOKUP(ED725,Auxiliar!$A:$C,2,0),"")</f>
        <v>VALUE LATON</v>
      </c>
      <c r="EG725" s="7" t="str">
        <f>+IFERROR(VLOOKUP(ED725,Auxiliar!$A:$C,3,0),"")</f>
        <v>1b 10% | 5b 15% | 192b 0%</v>
      </c>
      <c r="EI725" s="1"/>
      <c r="EJ725" s="12"/>
      <c r="EK725" s="6" t="str">
        <f>+IFERROR(VALUE(RIGHT(Tabla24[[#This Row],[B2B]],6)),"")</f>
        <v/>
      </c>
      <c r="EL725" s="6" t="str">
        <f>+IFERROR(VLOOKUP(EJ725,Auxiliar!$A:$C,2,0),"")</f>
        <v/>
      </c>
      <c r="EM725" s="7" t="str">
        <f>+IFERROR(VLOOKUP(EJ725,Auxiliar!$A:$C,3,0),"")</f>
        <v/>
      </c>
      <c r="EO725" s="1"/>
      <c r="EP725" s="12"/>
      <c r="EQ725" s="6" t="str">
        <f>+IFERROR(VALUE(RIGHT(Tabla25[[#This Row],[B2B]],6)),"")</f>
        <v/>
      </c>
      <c r="ER725" s="6" t="str">
        <f>+IFERROR(VLOOKUP(EP725,Auxiliar!$A:$C,2,0),"")</f>
        <v/>
      </c>
      <c r="ES725" s="7" t="str">
        <f>+IFERROR(VLOOKUP(EP725,Auxiliar!$A:$C,3,0),"")</f>
        <v/>
      </c>
      <c r="EU725" s="1"/>
      <c r="EV725" s="12"/>
      <c r="EW725" s="6" t="str">
        <f>+IFERROR(VALUE(RIGHT(Tabla26[[#This Row],[B2B]],6)),"")</f>
        <v/>
      </c>
      <c r="EX725" s="6" t="str">
        <f>+IFERROR(VLOOKUP(EV725,Auxiliar!$A:$C,2,0),"")</f>
        <v/>
      </c>
      <c r="EY725" s="7" t="str">
        <f>+IFERROR(VLOOKUP(EV725,Auxiliar!$A:$C,3,0),"")</f>
        <v/>
      </c>
      <c r="EZ725" s="1"/>
      <c r="FA725" s="12"/>
      <c r="FB725" s="6" t="str">
        <f>+IFERROR(VALUE(RIGHT(Tabla27[[#This Row],[B2B]],6)),"")</f>
        <v/>
      </c>
      <c r="FC725" s="6" t="str">
        <f>+IFERROR(VLOOKUP(FA725,Auxiliar!$A:$C,2,0),"")</f>
        <v/>
      </c>
      <c r="FD725" s="7" t="str">
        <f>+IFERROR(VLOOKUP(FA725,Auxiliar!$A:$C,3,0),"")</f>
        <v/>
      </c>
      <c r="FE725" s="1"/>
      <c r="FF725" s="12"/>
      <c r="FG725" s="6" t="str">
        <f>+IFERROR(VALUE(RIGHT(Tabla28[[#This Row],[B2B]],6)),"")</f>
        <v/>
      </c>
      <c r="FH725" s="6" t="str">
        <f>+IFERROR(VLOOKUP(FF725,Auxiliar!$A:$C,2,0),"")</f>
        <v/>
      </c>
      <c r="FI725" s="7" t="str">
        <f>+IFERROR(VLOOKUP(FF725,Auxiliar!$A:$C,3,0),"")</f>
        <v/>
      </c>
      <c r="FJ725" s="1"/>
      <c r="FK725" s="12"/>
      <c r="FL725" s="6" t="str">
        <f>+IFERROR(VALUE(RIGHT(Tabla29[[#This Row],[B2B]],6)),"")</f>
        <v/>
      </c>
      <c r="FM725" s="6" t="str">
        <f>+IFERROR(VLOOKUP(FK725,Auxiliar!$A:$C,2,0),"")</f>
        <v/>
      </c>
      <c r="FN725" s="7" t="str">
        <f>+IFERROR(VLOOKUP(FK725,Auxiliar!$A:$C,3,0),"")</f>
        <v/>
      </c>
      <c r="FO725" s="1"/>
      <c r="FP725" s="12"/>
      <c r="FQ725" s="6" t="str">
        <f>+IFERROR(VALUE(RIGHT(Tabla30[[#This Row],[B2B]],6)),"")</f>
        <v/>
      </c>
      <c r="FR725" s="6" t="str">
        <f>+IFERROR(VLOOKUP(FP725,Auxiliar!$A:$C,2,0),"")</f>
        <v/>
      </c>
      <c r="FS725" s="7"/>
      <c r="FT725" s="1"/>
      <c r="FU725" s="12"/>
      <c r="FV725" s="6" t="str">
        <f>+IFERROR(VALUE(RIGHT(Tabla31[[#This Row],[B2B]],6)),"")</f>
        <v/>
      </c>
      <c r="FW725" s="6" t="str">
        <f>+IFERROR(VLOOKUP(FU725,Auxiliar!$A:$C,2,0),"")</f>
        <v/>
      </c>
      <c r="FX725" s="7" t="str">
        <f>+IFERROR(VLOOKUP(FU725,Auxiliar!$A:$C,3,0),"")</f>
        <v/>
      </c>
      <c r="FY725" s="1"/>
      <c r="FZ725" s="12"/>
      <c r="GA725" s="6" t="str">
        <f>+IFERROR(VALUE(RIGHT(Tabla32[[#This Row],[B2B]],6)),"")</f>
        <v/>
      </c>
      <c r="GB725" s="6" t="str">
        <f>+IFERROR(VLOOKUP(FZ725,Auxiliar!$A:$C,2,0),"")</f>
        <v/>
      </c>
      <c r="GC725" s="7" t="str">
        <f>+IFERROR(VLOOKUP(FZ725,Auxiliar!$A:$C,3,0),"")</f>
        <v/>
      </c>
      <c r="GD725" s="1"/>
      <c r="GE725" s="12"/>
      <c r="GF725" s="6" t="str">
        <f>+IFERROR(VALUE(RIGHT(Tabla33[[#This Row],[B2B]],6)),"")</f>
        <v/>
      </c>
      <c r="GG725" s="6" t="str">
        <f>+IFERROR(VLOOKUP(GE725,Auxiliar!$A:$C,2,0),"")</f>
        <v/>
      </c>
      <c r="GH725" s="7" t="str">
        <f>+IFERROR(VLOOKUP(GE725,Auxiliar!$A:$C,3,0),"")</f>
        <v/>
      </c>
    </row>
    <row r="726" spans="1:190" x14ac:dyDescent="0.25">
      <c r="A726" s="1"/>
      <c r="B726" s="1"/>
      <c r="C726" t="str">
        <f>+IFERROR(VLOOKUP(B726,Auxiliar!$A:$C,2,0),"")</f>
        <v/>
      </c>
      <c r="D726" s="5" t="str">
        <f>+IFERROR(VLOOKUP(B726,Auxiliar!$A:$C,3,0),"")</f>
        <v/>
      </c>
      <c r="S726" s="1">
        <v>10250</v>
      </c>
      <c r="T726" s="1" t="s">
        <v>9</v>
      </c>
      <c r="U726" s="6">
        <f>+IFERROR(VALUE(RIGHT(Tabla4[[#This Row],[B2B]],6)),"")</f>
        <v>10250</v>
      </c>
      <c r="V726" s="6" t="str">
        <f>+IFERROR(VLOOKUP(T726,Auxiliar!$A:$C,2,0),"")</f>
        <v>CORE</v>
      </c>
      <c r="W726" s="7" t="str">
        <f>+IFERROR(VLOOKUP(T726,Auxiliar!$A:$C,3,0),"")</f>
        <v>0b 1% | 2b 5% | 4b 6%</v>
      </c>
      <c r="AK726" s="1">
        <v>6476</v>
      </c>
      <c r="AL726" s="1" t="s">
        <v>30</v>
      </c>
      <c r="AM726" s="6">
        <f>+IFERROR(VALUE(RIGHT(Tabla7[[#This Row],[B2B]],6)),"")</f>
        <v>6476</v>
      </c>
      <c r="AN726" s="6" t="str">
        <f>+IFERROR(VLOOKUP(AL726,Auxiliar!$A:$C,2,0),"")</f>
        <v>LATONES</v>
      </c>
      <c r="AO726" s="7" t="str">
        <f>+IFERROR(VLOOKUP(AL726,Auxiliar!$A:$C,3,0),"")</f>
        <v>1b 4% | 5b 7% | 97b 0%</v>
      </c>
      <c r="AW726" s="1"/>
      <c r="AX726" s="1" t="s">
        <v>32</v>
      </c>
      <c r="AY726" s="6" t="str">
        <f>+IFERROR(VALUE(RIGHT(Tabla9[[#This Row],[B2B]],6)),"")</f>
        <v/>
      </c>
      <c r="AZ726" s="6" t="str">
        <f>+IFERROR(VLOOKUP(AX726,Auxiliar!$A:$C,2,0),"")</f>
        <v>LATONES</v>
      </c>
      <c r="BA726" s="7" t="str">
        <f>+IFERROR(VLOOKUP(AX726,Auxiliar!$A:$C,3,0),"")</f>
        <v>2b 3% | 4b 4% | 6b 5% | 10b 8%  | 385b 0%</v>
      </c>
      <c r="BI726" s="1"/>
      <c r="BJ726" s="1"/>
      <c r="BK726" s="6" t="str">
        <f>+IFERROR(VALUE(RIGHT(Tabla11[[#This Row],[B2B]],6)),"")</f>
        <v/>
      </c>
      <c r="BL726" s="6" t="str">
        <f>+IFERROR(VLOOKUP(BJ726,Auxiliar!$A:$C,2,0),"")</f>
        <v/>
      </c>
      <c r="BM726" s="7" t="str">
        <f>+IFERROR(VLOOKUP(BJ726,Auxiliar!$A:$C,3,0),"")</f>
        <v/>
      </c>
      <c r="BO726" s="1">
        <v>3428</v>
      </c>
      <c r="BP726" s="1" t="s">
        <v>39</v>
      </c>
      <c r="BQ726" s="6">
        <f>+IFERROR(VALUE(RIGHT(Tabla12[[#This Row],[B2B]],6)),"")</f>
        <v>3428</v>
      </c>
      <c r="BR726" s="6" t="str">
        <f>+IFERROR(VLOOKUP(BP726,Auxiliar!$A:$C,2,0),"")</f>
        <v>VALUE LITRO</v>
      </c>
      <c r="BS726" s="7" t="str">
        <f>+IFERROR(VLOOKUP(BP726,Auxiliar!$A:$C,3,0),"")</f>
        <v>1b 12%</v>
      </c>
      <c r="CA726" s="1">
        <v>5574</v>
      </c>
      <c r="CB726" s="1" t="s">
        <v>35</v>
      </c>
      <c r="CC726" s="6">
        <f>+IFERROR(VALUE(RIGHT(Tabla14[[#This Row],[B2B]],6)),"")</f>
        <v>5574</v>
      </c>
      <c r="CD726" s="6" t="str">
        <f>+IFERROR(VLOOKUP(CB726,Auxiliar!$A:$C,2,0),"")</f>
        <v>Corona 710cc</v>
      </c>
      <c r="CE726" s="7" t="str">
        <f>+IFERROR(VLOOKUP(CB726,Auxiliar!$A:$C,3,0),"")</f>
        <v>1b 10% | 85b 0%</v>
      </c>
      <c r="CG726" s="1"/>
      <c r="CH726" s="1"/>
      <c r="CI726" s="6" t="str">
        <f>+IFERROR(VALUE(RIGHT(Tabla15[[#This Row],[B2B]],6)),"")</f>
        <v/>
      </c>
      <c r="CJ726" s="6" t="str">
        <f>+IFERROR(VLOOKUP(CH726,Auxiliar!$A:$C,2,0),"")</f>
        <v/>
      </c>
      <c r="CK726" s="7" t="str">
        <f>+IFERROR(VLOOKUP(CH726,Auxiliar!$A:$C,3,0),"")</f>
        <v/>
      </c>
      <c r="CM726" s="1">
        <v>5508</v>
      </c>
      <c r="CN726" s="1" t="s">
        <v>20</v>
      </c>
      <c r="CO726" s="6">
        <v>5508</v>
      </c>
      <c r="CP726" s="6" t="s">
        <v>20</v>
      </c>
      <c r="CQ726" s="7" t="s">
        <v>21</v>
      </c>
      <c r="CS726" s="1"/>
      <c r="CT726" s="1"/>
      <c r="CU726" s="6" t="str">
        <f>+IFERROR(VALUE(RIGHT(Tabla17[[#This Row],[B2B]],6)),"")</f>
        <v/>
      </c>
      <c r="CV726" s="6" t="str">
        <f>+IFERROR(VLOOKUP(CT726,Auxiliar!$A:$C,2,0),"")</f>
        <v/>
      </c>
      <c r="CW726" s="7" t="str">
        <f>+IFERROR(VLOOKUP(CT726,Auxiliar!$A:$C,3,0),"")</f>
        <v/>
      </c>
      <c r="CY726" s="1">
        <v>5508</v>
      </c>
      <c r="CZ726" s="1" t="s">
        <v>16</v>
      </c>
      <c r="DA726" s="6">
        <f>+IFERROR(VALUE(RIGHT(Tabla18[[#This Row],[B2B]],6)),"")</f>
        <v>5508</v>
      </c>
      <c r="DB726" s="6" t="str">
        <f>+IFERROR(VLOOKUP(CZ726,Auxiliar!$A:$C,2,0),"")</f>
        <v>PREMIUM</v>
      </c>
      <c r="DC726" s="7" t="str">
        <f>+IFERROR(VLOOKUP(CZ726,Auxiliar!$A:$C,3,0),"")</f>
        <v>0b 0% | 2b 2% | 5b 3,5% | 10b 5%</v>
      </c>
      <c r="DE726" s="1">
        <v>5508</v>
      </c>
      <c r="DF726" s="1" t="s">
        <v>19</v>
      </c>
      <c r="DG726" s="6">
        <f>+IFERROR(VALUE(RIGHT(Tabla19[[#This Row],[B2B]],6)),"")</f>
        <v>5508</v>
      </c>
      <c r="DH726" s="6" t="str">
        <f>+IFERROR(VLOOKUP(DF726,Auxiliar!$A:$C,2,0),"")</f>
        <v>MICHELOB</v>
      </c>
      <c r="DI726" s="7" t="str">
        <f>+IFERROR(VLOOKUP(DF726,Auxiliar!$A:$C,3,0),"")</f>
        <v>1b 7% | 3b 22% | 8b 27%</v>
      </c>
      <c r="DK726" s="1"/>
      <c r="DL726" s="1"/>
      <c r="DM726" s="6" t="str">
        <f>+IFERROR(VALUE(RIGHT(Tabla20[[#This Row],[B2B]],6)),"")</f>
        <v/>
      </c>
      <c r="DN726" s="6" t="str">
        <f>+IFERROR(VLOOKUP(DL726,Auxiliar!$A:$C,2,0),"")</f>
        <v/>
      </c>
      <c r="DO726" s="7" t="str">
        <f>+IFERROR(VLOOKUP(DL726,Auxiliar!$A:$C,3,0),"")</f>
        <v/>
      </c>
      <c r="DQ726" s="1">
        <v>5488</v>
      </c>
      <c r="DR726" s="12" t="s">
        <v>24</v>
      </c>
      <c r="DS726" s="6">
        <f>+IFERROR(VALUE(RIGHT(Tabla21[[#This Row],[B2B]],6)),"")</f>
        <v>5488</v>
      </c>
      <c r="DT726" s="6" t="str">
        <f>+IFERROR(VLOOKUP(DR726,Auxiliar!$A:$C,2,0),"")</f>
        <v>CORONA PORRON</v>
      </c>
      <c r="DU726" s="7" t="str">
        <f>+IFERROR(VLOOKUP(DR726,Auxiliar!$A:$C,3,0),"")</f>
        <v>1b 5% | 20b 0%</v>
      </c>
      <c r="DW726" s="1">
        <v>20003</v>
      </c>
      <c r="DX726" s="12" t="s">
        <v>43</v>
      </c>
      <c r="DY726" s="6">
        <f>+IFERROR(VALUE(RIGHT(Tabla22[[#This Row],[B2B]],6)),"")</f>
        <v>20003</v>
      </c>
      <c r="DZ726" s="6" t="str">
        <f>+IFERROR(VLOOKUP(DX726,Auxiliar!$A:$C,2,0),"")</f>
        <v xml:space="preserve">VALUE LATA </v>
      </c>
      <c r="EA726" s="7" t="str">
        <f>+IFERROR(VLOOKUP(DX726,Auxiliar!$A:$C,3,0),"")</f>
        <v>1b 15% | 100b 18%</v>
      </c>
      <c r="EC726" s="1">
        <v>3405</v>
      </c>
      <c r="ED726" s="12" t="s">
        <v>47</v>
      </c>
      <c r="EE726" s="6">
        <f>+IFERROR(VALUE(RIGHT(Tabla23[[#This Row],[B2B]],6)),"")</f>
        <v>3405</v>
      </c>
      <c r="EF726" s="6" t="str">
        <f>+IFERROR(VLOOKUP(ED726,Auxiliar!$A:$C,2,0),"")</f>
        <v>VALUE LATON</v>
      </c>
      <c r="EG726" s="7" t="str">
        <f>+IFERROR(VLOOKUP(ED726,Auxiliar!$A:$C,3,0),"")</f>
        <v>1b 10% | 5b 15% | 192b 0%</v>
      </c>
      <c r="EI726" s="1"/>
      <c r="EJ726" s="12"/>
      <c r="EK726" s="6" t="str">
        <f>+IFERROR(VALUE(RIGHT(Tabla24[[#This Row],[B2B]],6)),"")</f>
        <v/>
      </c>
      <c r="EL726" s="6" t="str">
        <f>+IFERROR(VLOOKUP(EJ726,Auxiliar!$A:$C,2,0),"")</f>
        <v/>
      </c>
      <c r="EM726" s="7" t="str">
        <f>+IFERROR(VLOOKUP(EJ726,Auxiliar!$A:$C,3,0),"")</f>
        <v/>
      </c>
      <c r="EO726" s="1"/>
      <c r="EP726" s="12"/>
      <c r="EQ726" s="6" t="str">
        <f>+IFERROR(VALUE(RIGHT(Tabla25[[#This Row],[B2B]],6)),"")</f>
        <v/>
      </c>
      <c r="ER726" s="6" t="str">
        <f>+IFERROR(VLOOKUP(EP726,Auxiliar!$A:$C,2,0),"")</f>
        <v/>
      </c>
      <c r="ES726" s="7" t="str">
        <f>+IFERROR(VLOOKUP(EP726,Auxiliar!$A:$C,3,0),"")</f>
        <v/>
      </c>
      <c r="EU726" s="1"/>
      <c r="EV726" s="12"/>
      <c r="EW726" s="6" t="str">
        <f>+IFERROR(VALUE(RIGHT(Tabla26[[#This Row],[B2B]],6)),"")</f>
        <v/>
      </c>
      <c r="EX726" s="6" t="str">
        <f>+IFERROR(VLOOKUP(EV726,Auxiliar!$A:$C,2,0),"")</f>
        <v/>
      </c>
      <c r="EY726" s="7" t="str">
        <f>+IFERROR(VLOOKUP(EV726,Auxiliar!$A:$C,3,0),"")</f>
        <v/>
      </c>
      <c r="EZ726" s="1"/>
      <c r="FA726" s="12"/>
      <c r="FB726" s="6" t="str">
        <f>+IFERROR(VALUE(RIGHT(Tabla27[[#This Row],[B2B]],6)),"")</f>
        <v/>
      </c>
      <c r="FC726" s="6" t="str">
        <f>+IFERROR(VLOOKUP(FA726,Auxiliar!$A:$C,2,0),"")</f>
        <v/>
      </c>
      <c r="FD726" s="7" t="str">
        <f>+IFERROR(VLOOKUP(FA726,Auxiliar!$A:$C,3,0),"")</f>
        <v/>
      </c>
      <c r="FE726" s="1"/>
      <c r="FF726" s="12"/>
      <c r="FG726" s="6" t="str">
        <f>+IFERROR(VALUE(RIGHT(Tabla28[[#This Row],[B2B]],6)),"")</f>
        <v/>
      </c>
      <c r="FH726" s="6" t="str">
        <f>+IFERROR(VLOOKUP(FF726,Auxiliar!$A:$C,2,0),"")</f>
        <v/>
      </c>
      <c r="FI726" s="7" t="str">
        <f>+IFERROR(VLOOKUP(FF726,Auxiliar!$A:$C,3,0),"")</f>
        <v/>
      </c>
      <c r="FJ726" s="1"/>
      <c r="FK726" s="12"/>
      <c r="FL726" s="6" t="str">
        <f>+IFERROR(VALUE(RIGHT(Tabla29[[#This Row],[B2B]],6)),"")</f>
        <v/>
      </c>
      <c r="FM726" s="6" t="str">
        <f>+IFERROR(VLOOKUP(FK726,Auxiliar!$A:$C,2,0),"")</f>
        <v/>
      </c>
      <c r="FN726" s="7" t="str">
        <f>+IFERROR(VLOOKUP(FK726,Auxiliar!$A:$C,3,0),"")</f>
        <v/>
      </c>
      <c r="FO726" s="1"/>
      <c r="FP726" s="12"/>
      <c r="FQ726" s="6" t="str">
        <f>+IFERROR(VALUE(RIGHT(Tabla30[[#This Row],[B2B]],6)),"")</f>
        <v/>
      </c>
      <c r="FR726" s="6" t="str">
        <f>+IFERROR(VLOOKUP(FP726,Auxiliar!$A:$C,2,0),"")</f>
        <v/>
      </c>
      <c r="FS726" s="7"/>
      <c r="FT726" s="1"/>
      <c r="FU726" s="12"/>
      <c r="FV726" s="6" t="str">
        <f>+IFERROR(VALUE(RIGHT(Tabla31[[#This Row],[B2B]],6)),"")</f>
        <v/>
      </c>
      <c r="FW726" s="6" t="str">
        <f>+IFERROR(VLOOKUP(FU726,Auxiliar!$A:$C,2,0),"")</f>
        <v/>
      </c>
      <c r="FX726" s="7" t="str">
        <f>+IFERROR(VLOOKUP(FU726,Auxiliar!$A:$C,3,0),"")</f>
        <v/>
      </c>
      <c r="FY726" s="1"/>
      <c r="FZ726" s="12"/>
      <c r="GA726" s="6" t="str">
        <f>+IFERROR(VALUE(RIGHT(Tabla32[[#This Row],[B2B]],6)),"")</f>
        <v/>
      </c>
      <c r="GB726" s="6" t="str">
        <f>+IFERROR(VLOOKUP(FZ726,Auxiliar!$A:$C,2,0),"")</f>
        <v/>
      </c>
      <c r="GC726" s="7" t="str">
        <f>+IFERROR(VLOOKUP(FZ726,Auxiliar!$A:$C,3,0),"")</f>
        <v/>
      </c>
      <c r="GD726" s="1"/>
      <c r="GE726" s="12"/>
      <c r="GF726" s="6" t="str">
        <f>+IFERROR(VALUE(RIGHT(Tabla33[[#This Row],[B2B]],6)),"")</f>
        <v/>
      </c>
      <c r="GG726" s="6" t="str">
        <f>+IFERROR(VLOOKUP(GE726,Auxiliar!$A:$C,2,0),"")</f>
        <v/>
      </c>
      <c r="GH726" s="7" t="str">
        <f>+IFERROR(VLOOKUP(GE726,Auxiliar!$A:$C,3,0),"")</f>
        <v/>
      </c>
    </row>
    <row r="727" spans="1:190" x14ac:dyDescent="0.25">
      <c r="A727" s="1"/>
      <c r="B727" s="1"/>
      <c r="C727" t="str">
        <f>+IFERROR(VLOOKUP(B727,Auxiliar!$A:$C,2,0),"")</f>
        <v/>
      </c>
      <c r="D727" s="5" t="str">
        <f>+IFERROR(VLOOKUP(B727,Auxiliar!$A:$C,3,0),"")</f>
        <v/>
      </c>
      <c r="S727" s="1">
        <v>10251</v>
      </c>
      <c r="T727" s="1" t="s">
        <v>9</v>
      </c>
      <c r="U727" s="6">
        <f>+IFERROR(VALUE(RIGHT(Tabla4[[#This Row],[B2B]],6)),"")</f>
        <v>10251</v>
      </c>
      <c r="V727" s="6" t="str">
        <f>+IFERROR(VLOOKUP(T727,Auxiliar!$A:$C,2,0),"")</f>
        <v>CORE</v>
      </c>
      <c r="W727" s="7" t="str">
        <f>+IFERROR(VLOOKUP(T727,Auxiliar!$A:$C,3,0),"")</f>
        <v>0b 1% | 2b 5% | 4b 6%</v>
      </c>
      <c r="AK727" s="1">
        <v>6481</v>
      </c>
      <c r="AL727" s="1" t="s">
        <v>30</v>
      </c>
      <c r="AM727" s="6">
        <f>+IFERROR(VALUE(RIGHT(Tabla7[[#This Row],[B2B]],6)),"")</f>
        <v>6481</v>
      </c>
      <c r="AN727" s="6" t="str">
        <f>+IFERROR(VLOOKUP(AL727,Auxiliar!$A:$C,2,0),"")</f>
        <v>LATONES</v>
      </c>
      <c r="AO727" s="7" t="str">
        <f>+IFERROR(VLOOKUP(AL727,Auxiliar!$A:$C,3,0),"")</f>
        <v>1b 4% | 5b 7% | 97b 0%</v>
      </c>
      <c r="AW727" s="1"/>
      <c r="AX727" s="1" t="s">
        <v>32</v>
      </c>
      <c r="AY727" s="6" t="str">
        <f>+IFERROR(VALUE(RIGHT(Tabla9[[#This Row],[B2B]],6)),"")</f>
        <v/>
      </c>
      <c r="AZ727" s="6" t="str">
        <f>+IFERROR(VLOOKUP(AX727,Auxiliar!$A:$C,2,0),"")</f>
        <v>LATONES</v>
      </c>
      <c r="BA727" s="7" t="str">
        <f>+IFERROR(VLOOKUP(AX727,Auxiliar!$A:$C,3,0),"")</f>
        <v>2b 3% | 4b 4% | 6b 5% | 10b 8%  | 385b 0%</v>
      </c>
      <c r="BI727" s="1"/>
      <c r="BJ727" s="1"/>
      <c r="BK727" s="6" t="str">
        <f>+IFERROR(VALUE(RIGHT(Tabla11[[#This Row],[B2B]],6)),"")</f>
        <v/>
      </c>
      <c r="BL727" s="6" t="str">
        <f>+IFERROR(VLOOKUP(BJ727,Auxiliar!$A:$C,2,0),"")</f>
        <v/>
      </c>
      <c r="BM727" s="7" t="str">
        <f>+IFERROR(VLOOKUP(BJ727,Auxiliar!$A:$C,3,0),"")</f>
        <v/>
      </c>
      <c r="BO727" s="1">
        <v>3434</v>
      </c>
      <c r="BP727" s="1" t="s">
        <v>39</v>
      </c>
      <c r="BQ727" s="6">
        <f>+IFERROR(VALUE(RIGHT(Tabla12[[#This Row],[B2B]],6)),"")</f>
        <v>3434</v>
      </c>
      <c r="BR727" s="6" t="str">
        <f>+IFERROR(VLOOKUP(BP727,Auxiliar!$A:$C,2,0),"")</f>
        <v>VALUE LITRO</v>
      </c>
      <c r="BS727" s="7" t="str">
        <f>+IFERROR(VLOOKUP(BP727,Auxiliar!$A:$C,3,0),"")</f>
        <v>1b 12%</v>
      </c>
      <c r="CA727" s="1">
        <v>5575</v>
      </c>
      <c r="CB727" s="1" t="s">
        <v>35</v>
      </c>
      <c r="CC727" s="6">
        <f>+IFERROR(VALUE(RIGHT(Tabla14[[#This Row],[B2B]],6)),"")</f>
        <v>5575</v>
      </c>
      <c r="CD727" s="6" t="str">
        <f>+IFERROR(VLOOKUP(CB727,Auxiliar!$A:$C,2,0),"")</f>
        <v>Corona 710cc</v>
      </c>
      <c r="CE727" s="7" t="str">
        <f>+IFERROR(VLOOKUP(CB727,Auxiliar!$A:$C,3,0),"")</f>
        <v>1b 10% | 85b 0%</v>
      </c>
      <c r="CG727" s="1"/>
      <c r="CH727" s="1"/>
      <c r="CI727" s="6" t="str">
        <f>+IFERROR(VALUE(RIGHT(Tabla15[[#This Row],[B2B]],6)),"")</f>
        <v/>
      </c>
      <c r="CJ727" s="6" t="str">
        <f>+IFERROR(VLOOKUP(CH727,Auxiliar!$A:$C,2,0),"")</f>
        <v/>
      </c>
      <c r="CK727" s="7" t="str">
        <f>+IFERROR(VLOOKUP(CH727,Auxiliar!$A:$C,3,0),"")</f>
        <v/>
      </c>
      <c r="CM727" s="1">
        <v>5521</v>
      </c>
      <c r="CN727" s="1" t="s">
        <v>20</v>
      </c>
      <c r="CO727" s="6">
        <v>5521</v>
      </c>
      <c r="CP727" s="6" t="s">
        <v>20</v>
      </c>
      <c r="CQ727" s="7" t="s">
        <v>21</v>
      </c>
      <c r="CS727" s="1"/>
      <c r="CT727" s="1"/>
      <c r="CU727" s="6" t="str">
        <f>+IFERROR(VALUE(RIGHT(Tabla17[[#This Row],[B2B]],6)),"")</f>
        <v/>
      </c>
      <c r="CV727" s="6" t="str">
        <f>+IFERROR(VLOOKUP(CT727,Auxiliar!$A:$C,2,0),"")</f>
        <v/>
      </c>
      <c r="CW727" s="7" t="str">
        <f>+IFERROR(VLOOKUP(CT727,Auxiliar!$A:$C,3,0),"")</f>
        <v/>
      </c>
      <c r="CY727" s="1">
        <v>5521</v>
      </c>
      <c r="CZ727" s="1" t="s">
        <v>16</v>
      </c>
      <c r="DA727" s="6">
        <f>+IFERROR(VALUE(RIGHT(Tabla18[[#This Row],[B2B]],6)),"")</f>
        <v>5521</v>
      </c>
      <c r="DB727" s="6" t="str">
        <f>+IFERROR(VLOOKUP(CZ727,Auxiliar!$A:$C,2,0),"")</f>
        <v>PREMIUM</v>
      </c>
      <c r="DC727" s="7" t="str">
        <f>+IFERROR(VLOOKUP(CZ727,Auxiliar!$A:$C,3,0),"")</f>
        <v>0b 0% | 2b 2% | 5b 3,5% | 10b 5%</v>
      </c>
      <c r="DE727" s="1">
        <v>5521</v>
      </c>
      <c r="DF727" s="1" t="s">
        <v>19</v>
      </c>
      <c r="DG727" s="6">
        <f>+IFERROR(VALUE(RIGHT(Tabla19[[#This Row],[B2B]],6)),"")</f>
        <v>5521</v>
      </c>
      <c r="DH727" s="6" t="str">
        <f>+IFERROR(VLOOKUP(DF727,Auxiliar!$A:$C,2,0),"")</f>
        <v>MICHELOB</v>
      </c>
      <c r="DI727" s="7" t="str">
        <f>+IFERROR(VLOOKUP(DF727,Auxiliar!$A:$C,3,0),"")</f>
        <v>1b 7% | 3b 22% | 8b 27%</v>
      </c>
      <c r="DK727" s="1"/>
      <c r="DL727" s="1"/>
      <c r="DM727" s="6" t="str">
        <f>+IFERROR(VALUE(RIGHT(Tabla20[[#This Row],[B2B]],6)),"")</f>
        <v/>
      </c>
      <c r="DN727" s="6" t="str">
        <f>+IFERROR(VLOOKUP(DL727,Auxiliar!$A:$C,2,0),"")</f>
        <v/>
      </c>
      <c r="DO727" s="7" t="str">
        <f>+IFERROR(VLOOKUP(DL727,Auxiliar!$A:$C,3,0),"")</f>
        <v/>
      </c>
      <c r="DQ727" s="1">
        <v>5508</v>
      </c>
      <c r="DR727" s="12" t="s">
        <v>24</v>
      </c>
      <c r="DS727" s="6">
        <f>+IFERROR(VALUE(RIGHT(Tabla21[[#This Row],[B2B]],6)),"")</f>
        <v>5508</v>
      </c>
      <c r="DT727" s="6" t="str">
        <f>+IFERROR(VLOOKUP(DR727,Auxiliar!$A:$C,2,0),"")</f>
        <v>CORONA PORRON</v>
      </c>
      <c r="DU727" s="7" t="str">
        <f>+IFERROR(VLOOKUP(DR727,Auxiliar!$A:$C,3,0),"")</f>
        <v>1b 5% | 20b 0%</v>
      </c>
      <c r="DW727" s="1">
        <v>20006</v>
      </c>
      <c r="DX727" s="12" t="s">
        <v>43</v>
      </c>
      <c r="DY727" s="6">
        <f>+IFERROR(VALUE(RIGHT(Tabla22[[#This Row],[B2B]],6)),"")</f>
        <v>20006</v>
      </c>
      <c r="DZ727" s="6" t="str">
        <f>+IFERROR(VLOOKUP(DX727,Auxiliar!$A:$C,2,0),"")</f>
        <v xml:space="preserve">VALUE LATA </v>
      </c>
      <c r="EA727" s="7" t="str">
        <f>+IFERROR(VLOOKUP(DX727,Auxiliar!$A:$C,3,0),"")</f>
        <v>1b 15% | 100b 18%</v>
      </c>
      <c r="EC727" s="1">
        <v>3428</v>
      </c>
      <c r="ED727" s="12" t="s">
        <v>47</v>
      </c>
      <c r="EE727" s="6">
        <f>+IFERROR(VALUE(RIGHT(Tabla23[[#This Row],[B2B]],6)),"")</f>
        <v>3428</v>
      </c>
      <c r="EF727" s="6" t="str">
        <f>+IFERROR(VLOOKUP(ED727,Auxiliar!$A:$C,2,0),"")</f>
        <v>VALUE LATON</v>
      </c>
      <c r="EG727" s="7" t="str">
        <f>+IFERROR(VLOOKUP(ED727,Auxiliar!$A:$C,3,0),"")</f>
        <v>1b 10% | 5b 15% | 192b 0%</v>
      </c>
      <c r="EI727" s="1"/>
      <c r="EJ727" s="12"/>
      <c r="EK727" s="6" t="str">
        <f>+IFERROR(VALUE(RIGHT(Tabla24[[#This Row],[B2B]],6)),"")</f>
        <v/>
      </c>
      <c r="EL727" s="6" t="str">
        <f>+IFERROR(VLOOKUP(EJ727,Auxiliar!$A:$C,2,0),"")</f>
        <v/>
      </c>
      <c r="EM727" s="7" t="str">
        <f>+IFERROR(VLOOKUP(EJ727,Auxiliar!$A:$C,3,0),"")</f>
        <v/>
      </c>
      <c r="EO727" s="1"/>
      <c r="EP727" s="12"/>
      <c r="EQ727" s="6" t="str">
        <f>+IFERROR(VALUE(RIGHT(Tabla25[[#This Row],[B2B]],6)),"")</f>
        <v/>
      </c>
      <c r="ER727" s="6" t="str">
        <f>+IFERROR(VLOOKUP(EP727,Auxiliar!$A:$C,2,0),"")</f>
        <v/>
      </c>
      <c r="ES727" s="7" t="str">
        <f>+IFERROR(VLOOKUP(EP727,Auxiliar!$A:$C,3,0),"")</f>
        <v/>
      </c>
      <c r="EU727" s="1"/>
      <c r="EV727" s="12"/>
      <c r="EW727" s="6" t="str">
        <f>+IFERROR(VALUE(RIGHT(Tabla26[[#This Row],[B2B]],6)),"")</f>
        <v/>
      </c>
      <c r="EX727" s="6" t="str">
        <f>+IFERROR(VLOOKUP(EV727,Auxiliar!$A:$C,2,0),"")</f>
        <v/>
      </c>
      <c r="EY727" s="7" t="str">
        <f>+IFERROR(VLOOKUP(EV727,Auxiliar!$A:$C,3,0),"")</f>
        <v/>
      </c>
      <c r="EZ727" s="1"/>
      <c r="FA727" s="12"/>
      <c r="FB727" s="6" t="str">
        <f>+IFERROR(VALUE(RIGHT(Tabla27[[#This Row],[B2B]],6)),"")</f>
        <v/>
      </c>
      <c r="FC727" s="6" t="str">
        <f>+IFERROR(VLOOKUP(FA727,Auxiliar!$A:$C,2,0),"")</f>
        <v/>
      </c>
      <c r="FD727" s="7" t="str">
        <f>+IFERROR(VLOOKUP(FA727,Auxiliar!$A:$C,3,0),"")</f>
        <v/>
      </c>
      <c r="FE727" s="1"/>
      <c r="FF727" s="12"/>
      <c r="FG727" s="6" t="str">
        <f>+IFERROR(VALUE(RIGHT(Tabla28[[#This Row],[B2B]],6)),"")</f>
        <v/>
      </c>
      <c r="FH727" s="6" t="str">
        <f>+IFERROR(VLOOKUP(FF727,Auxiliar!$A:$C,2,0),"")</f>
        <v/>
      </c>
      <c r="FI727" s="7" t="str">
        <f>+IFERROR(VLOOKUP(FF727,Auxiliar!$A:$C,3,0),"")</f>
        <v/>
      </c>
      <c r="FJ727" s="1"/>
      <c r="FK727" s="12"/>
      <c r="FL727" s="6" t="str">
        <f>+IFERROR(VALUE(RIGHT(Tabla29[[#This Row],[B2B]],6)),"")</f>
        <v/>
      </c>
      <c r="FM727" s="6" t="str">
        <f>+IFERROR(VLOOKUP(FK727,Auxiliar!$A:$C,2,0),"")</f>
        <v/>
      </c>
      <c r="FN727" s="7" t="str">
        <f>+IFERROR(VLOOKUP(FK727,Auxiliar!$A:$C,3,0),"")</f>
        <v/>
      </c>
      <c r="FO727" s="1"/>
      <c r="FP727" s="12"/>
      <c r="FQ727" s="6" t="str">
        <f>+IFERROR(VALUE(RIGHT(Tabla30[[#This Row],[B2B]],6)),"")</f>
        <v/>
      </c>
      <c r="FR727" s="6" t="str">
        <f>+IFERROR(VLOOKUP(FP727,Auxiliar!$A:$C,2,0),"")</f>
        <v/>
      </c>
      <c r="FS727" s="7"/>
      <c r="FT727" s="1"/>
      <c r="FU727" s="12"/>
      <c r="FV727" s="6" t="str">
        <f>+IFERROR(VALUE(RIGHT(Tabla31[[#This Row],[B2B]],6)),"")</f>
        <v/>
      </c>
      <c r="FW727" s="6" t="str">
        <f>+IFERROR(VLOOKUP(FU727,Auxiliar!$A:$C,2,0),"")</f>
        <v/>
      </c>
      <c r="FX727" s="7" t="str">
        <f>+IFERROR(VLOOKUP(FU727,Auxiliar!$A:$C,3,0),"")</f>
        <v/>
      </c>
      <c r="FY727" s="1"/>
      <c r="FZ727" s="12"/>
      <c r="GA727" s="6" t="str">
        <f>+IFERROR(VALUE(RIGHT(Tabla32[[#This Row],[B2B]],6)),"")</f>
        <v/>
      </c>
      <c r="GB727" s="6" t="str">
        <f>+IFERROR(VLOOKUP(FZ727,Auxiliar!$A:$C,2,0),"")</f>
        <v/>
      </c>
      <c r="GC727" s="7" t="str">
        <f>+IFERROR(VLOOKUP(FZ727,Auxiliar!$A:$C,3,0),"")</f>
        <v/>
      </c>
      <c r="GD727" s="1"/>
      <c r="GE727" s="12"/>
      <c r="GF727" s="6" t="str">
        <f>+IFERROR(VALUE(RIGHT(Tabla33[[#This Row],[B2B]],6)),"")</f>
        <v/>
      </c>
      <c r="GG727" s="6" t="str">
        <f>+IFERROR(VLOOKUP(GE727,Auxiliar!$A:$C,2,0),"")</f>
        <v/>
      </c>
      <c r="GH727" s="7" t="str">
        <f>+IFERROR(VLOOKUP(GE727,Auxiliar!$A:$C,3,0),"")</f>
        <v/>
      </c>
    </row>
    <row r="728" spans="1:190" x14ac:dyDescent="0.25">
      <c r="A728" s="1"/>
      <c r="B728" s="1"/>
      <c r="C728" t="str">
        <f>+IFERROR(VLOOKUP(B728,Auxiliar!$A:$C,2,0),"")</f>
        <v/>
      </c>
      <c r="D728" s="5" t="str">
        <f>+IFERROR(VLOOKUP(B728,Auxiliar!$A:$C,3,0),"")</f>
        <v/>
      </c>
      <c r="S728" s="1">
        <v>10253</v>
      </c>
      <c r="T728" s="1" t="s">
        <v>9</v>
      </c>
      <c r="U728" s="6">
        <f>+IFERROR(VALUE(RIGHT(Tabla4[[#This Row],[B2B]],6)),"")</f>
        <v>10253</v>
      </c>
      <c r="V728" s="6" t="str">
        <f>+IFERROR(VLOOKUP(T728,Auxiliar!$A:$C,2,0),"")</f>
        <v>CORE</v>
      </c>
      <c r="W728" s="7" t="str">
        <f>+IFERROR(VLOOKUP(T728,Auxiliar!$A:$C,3,0),"")</f>
        <v>0b 1% | 2b 5% | 4b 6%</v>
      </c>
      <c r="AK728" s="1">
        <v>6491</v>
      </c>
      <c r="AL728" s="1" t="s">
        <v>30</v>
      </c>
      <c r="AM728" s="6">
        <f>+IFERROR(VALUE(RIGHT(Tabla7[[#This Row],[B2B]],6)),"")</f>
        <v>6491</v>
      </c>
      <c r="AN728" s="6" t="str">
        <f>+IFERROR(VLOOKUP(AL728,Auxiliar!$A:$C,2,0),"")</f>
        <v>LATONES</v>
      </c>
      <c r="AO728" s="7" t="str">
        <f>+IFERROR(VLOOKUP(AL728,Auxiliar!$A:$C,3,0),"")</f>
        <v>1b 4% | 5b 7% | 97b 0%</v>
      </c>
      <c r="AW728" s="1"/>
      <c r="AX728" s="1" t="s">
        <v>32</v>
      </c>
      <c r="AY728" s="6" t="str">
        <f>+IFERROR(VALUE(RIGHT(Tabla9[[#This Row],[B2B]],6)),"")</f>
        <v/>
      </c>
      <c r="AZ728" s="6" t="str">
        <f>+IFERROR(VLOOKUP(AX728,Auxiliar!$A:$C,2,0),"")</f>
        <v>LATONES</v>
      </c>
      <c r="BA728" s="7" t="str">
        <f>+IFERROR(VLOOKUP(AX728,Auxiliar!$A:$C,3,0),"")</f>
        <v>2b 3% | 4b 4% | 6b 5% | 10b 8%  | 385b 0%</v>
      </c>
      <c r="BI728" s="1"/>
      <c r="BJ728" s="1"/>
      <c r="BK728" s="6" t="str">
        <f>+IFERROR(VALUE(RIGHT(Tabla11[[#This Row],[B2B]],6)),"")</f>
        <v/>
      </c>
      <c r="BL728" s="6" t="str">
        <f>+IFERROR(VLOOKUP(BJ728,Auxiliar!$A:$C,2,0),"")</f>
        <v/>
      </c>
      <c r="BM728" s="7" t="str">
        <f>+IFERROR(VLOOKUP(BJ728,Auxiliar!$A:$C,3,0),"")</f>
        <v/>
      </c>
      <c r="BO728" s="1">
        <v>20000</v>
      </c>
      <c r="BP728" s="1" t="s">
        <v>39</v>
      </c>
      <c r="BQ728" s="6">
        <f>+IFERROR(VALUE(RIGHT(Tabla12[[#This Row],[B2B]],6)),"")</f>
        <v>20000</v>
      </c>
      <c r="BR728" s="6" t="str">
        <f>+IFERROR(VLOOKUP(BP728,Auxiliar!$A:$C,2,0),"")</f>
        <v>VALUE LITRO</v>
      </c>
      <c r="BS728" s="7" t="str">
        <f>+IFERROR(VLOOKUP(BP728,Auxiliar!$A:$C,3,0),"")</f>
        <v>1b 12%</v>
      </c>
      <c r="CA728" s="1">
        <v>5576</v>
      </c>
      <c r="CB728" s="1" t="s">
        <v>35</v>
      </c>
      <c r="CC728" s="6">
        <f>+IFERROR(VALUE(RIGHT(Tabla14[[#This Row],[B2B]],6)),"")</f>
        <v>5576</v>
      </c>
      <c r="CD728" s="6" t="str">
        <f>+IFERROR(VLOOKUP(CB728,Auxiliar!$A:$C,2,0),"")</f>
        <v>Corona 710cc</v>
      </c>
      <c r="CE728" s="7" t="str">
        <f>+IFERROR(VLOOKUP(CB728,Auxiliar!$A:$C,3,0),"")</f>
        <v>1b 10% | 85b 0%</v>
      </c>
      <c r="CG728" s="1"/>
      <c r="CH728" s="1"/>
      <c r="CI728" s="6" t="str">
        <f>+IFERROR(VALUE(RIGHT(Tabla15[[#This Row],[B2B]],6)),"")</f>
        <v/>
      </c>
      <c r="CJ728" s="6" t="str">
        <f>+IFERROR(VLOOKUP(CH728,Auxiliar!$A:$C,2,0),"")</f>
        <v/>
      </c>
      <c r="CK728" s="7" t="str">
        <f>+IFERROR(VLOOKUP(CH728,Auxiliar!$A:$C,3,0),"")</f>
        <v/>
      </c>
      <c r="CM728" s="1">
        <v>5526</v>
      </c>
      <c r="CN728" s="1" t="s">
        <v>20</v>
      </c>
      <c r="CO728" s="6">
        <v>5526</v>
      </c>
      <c r="CP728" s="6" t="s">
        <v>20</v>
      </c>
      <c r="CQ728" s="7" t="s">
        <v>21</v>
      </c>
      <c r="CS728" s="1"/>
      <c r="CT728" s="1"/>
      <c r="CU728" s="6" t="str">
        <f>+IFERROR(VALUE(RIGHT(Tabla17[[#This Row],[B2B]],6)),"")</f>
        <v/>
      </c>
      <c r="CV728" s="6" t="str">
        <f>+IFERROR(VLOOKUP(CT728,Auxiliar!$A:$C,2,0),"")</f>
        <v/>
      </c>
      <c r="CW728" s="7" t="str">
        <f>+IFERROR(VLOOKUP(CT728,Auxiliar!$A:$C,3,0),"")</f>
        <v/>
      </c>
      <c r="CY728" s="1">
        <v>5526</v>
      </c>
      <c r="CZ728" s="1" t="s">
        <v>16</v>
      </c>
      <c r="DA728" s="6">
        <f>+IFERROR(VALUE(RIGHT(Tabla18[[#This Row],[B2B]],6)),"")</f>
        <v>5526</v>
      </c>
      <c r="DB728" s="6" t="str">
        <f>+IFERROR(VLOOKUP(CZ728,Auxiliar!$A:$C,2,0),"")</f>
        <v>PREMIUM</v>
      </c>
      <c r="DC728" s="7" t="str">
        <f>+IFERROR(VLOOKUP(CZ728,Auxiliar!$A:$C,3,0),"")</f>
        <v>0b 0% | 2b 2% | 5b 3,5% | 10b 5%</v>
      </c>
      <c r="DE728" s="1">
        <v>5526</v>
      </c>
      <c r="DF728" s="1" t="s">
        <v>19</v>
      </c>
      <c r="DG728" s="6">
        <f>+IFERROR(VALUE(RIGHT(Tabla19[[#This Row],[B2B]],6)),"")</f>
        <v>5526</v>
      </c>
      <c r="DH728" s="6" t="str">
        <f>+IFERROR(VLOOKUP(DF728,Auxiliar!$A:$C,2,0),"")</f>
        <v>MICHELOB</v>
      </c>
      <c r="DI728" s="7" t="str">
        <f>+IFERROR(VLOOKUP(DF728,Auxiliar!$A:$C,3,0),"")</f>
        <v>1b 7% | 3b 22% | 8b 27%</v>
      </c>
      <c r="DK728" s="1"/>
      <c r="DL728" s="1"/>
      <c r="DM728" s="6" t="str">
        <f>+IFERROR(VALUE(RIGHT(Tabla20[[#This Row],[B2B]],6)),"")</f>
        <v/>
      </c>
      <c r="DN728" s="6" t="str">
        <f>+IFERROR(VLOOKUP(DL728,Auxiliar!$A:$C,2,0),"")</f>
        <v/>
      </c>
      <c r="DO728" s="7" t="str">
        <f>+IFERROR(VLOOKUP(DL728,Auxiliar!$A:$C,3,0),"")</f>
        <v/>
      </c>
      <c r="DQ728" s="1">
        <v>5521</v>
      </c>
      <c r="DR728" s="12" t="s">
        <v>24</v>
      </c>
      <c r="DS728" s="6">
        <f>+IFERROR(VALUE(RIGHT(Tabla21[[#This Row],[B2B]],6)),"")</f>
        <v>5521</v>
      </c>
      <c r="DT728" s="6" t="str">
        <f>+IFERROR(VLOOKUP(DR728,Auxiliar!$A:$C,2,0),"")</f>
        <v>CORONA PORRON</v>
      </c>
      <c r="DU728" s="7" t="str">
        <f>+IFERROR(VLOOKUP(DR728,Auxiliar!$A:$C,3,0),"")</f>
        <v>1b 5% | 20b 0%</v>
      </c>
      <c r="DW728" s="1">
        <v>3463</v>
      </c>
      <c r="DX728" s="12" t="s">
        <v>43</v>
      </c>
      <c r="DY728" s="6">
        <f>+IFERROR(VALUE(RIGHT(Tabla22[[#This Row],[B2B]],6)),"")</f>
        <v>3463</v>
      </c>
      <c r="DZ728" s="6" t="str">
        <f>+IFERROR(VLOOKUP(DX728,Auxiliar!$A:$C,2,0),"")</f>
        <v xml:space="preserve">VALUE LATA </v>
      </c>
      <c r="EA728" s="7" t="str">
        <f>+IFERROR(VLOOKUP(DX728,Auxiliar!$A:$C,3,0),"")</f>
        <v>1b 15% | 100b 18%</v>
      </c>
      <c r="EC728" s="1">
        <v>3434</v>
      </c>
      <c r="ED728" s="12" t="s">
        <v>47</v>
      </c>
      <c r="EE728" s="6">
        <f>+IFERROR(VALUE(RIGHT(Tabla23[[#This Row],[B2B]],6)),"")</f>
        <v>3434</v>
      </c>
      <c r="EF728" s="6" t="str">
        <f>+IFERROR(VLOOKUP(ED728,Auxiliar!$A:$C,2,0),"")</f>
        <v>VALUE LATON</v>
      </c>
      <c r="EG728" s="7" t="str">
        <f>+IFERROR(VLOOKUP(ED728,Auxiliar!$A:$C,3,0),"")</f>
        <v>1b 10% | 5b 15% | 192b 0%</v>
      </c>
      <c r="EI728" s="1"/>
      <c r="EJ728" s="12"/>
      <c r="EK728" s="6" t="str">
        <f>+IFERROR(VALUE(RIGHT(Tabla24[[#This Row],[B2B]],6)),"")</f>
        <v/>
      </c>
      <c r="EL728" s="6" t="str">
        <f>+IFERROR(VLOOKUP(EJ728,Auxiliar!$A:$C,2,0),"")</f>
        <v/>
      </c>
      <c r="EM728" s="7" t="str">
        <f>+IFERROR(VLOOKUP(EJ728,Auxiliar!$A:$C,3,0),"")</f>
        <v/>
      </c>
      <c r="EO728" s="1"/>
      <c r="EP728" s="12"/>
      <c r="EQ728" s="6" t="str">
        <f>+IFERROR(VALUE(RIGHT(Tabla25[[#This Row],[B2B]],6)),"")</f>
        <v/>
      </c>
      <c r="ER728" s="6" t="str">
        <f>+IFERROR(VLOOKUP(EP728,Auxiliar!$A:$C,2,0),"")</f>
        <v/>
      </c>
      <c r="ES728" s="7" t="str">
        <f>+IFERROR(VLOOKUP(EP728,Auxiliar!$A:$C,3,0),"")</f>
        <v/>
      </c>
      <c r="EU728" s="1"/>
      <c r="EV728" s="12"/>
      <c r="EW728" s="6" t="str">
        <f>+IFERROR(VALUE(RIGHT(Tabla26[[#This Row],[B2B]],6)),"")</f>
        <v/>
      </c>
      <c r="EX728" s="6" t="str">
        <f>+IFERROR(VLOOKUP(EV728,Auxiliar!$A:$C,2,0),"")</f>
        <v/>
      </c>
      <c r="EY728" s="7" t="str">
        <f>+IFERROR(VLOOKUP(EV728,Auxiliar!$A:$C,3,0),"")</f>
        <v/>
      </c>
      <c r="EZ728" s="1"/>
      <c r="FA728" s="12"/>
      <c r="FB728" s="6" t="str">
        <f>+IFERROR(VALUE(RIGHT(Tabla27[[#This Row],[B2B]],6)),"")</f>
        <v/>
      </c>
      <c r="FC728" s="6" t="str">
        <f>+IFERROR(VLOOKUP(FA728,Auxiliar!$A:$C,2,0),"")</f>
        <v/>
      </c>
      <c r="FD728" s="7" t="str">
        <f>+IFERROR(VLOOKUP(FA728,Auxiliar!$A:$C,3,0),"")</f>
        <v/>
      </c>
      <c r="FE728" s="1"/>
      <c r="FF728" s="12"/>
      <c r="FG728" s="6" t="str">
        <f>+IFERROR(VALUE(RIGHT(Tabla28[[#This Row],[B2B]],6)),"")</f>
        <v/>
      </c>
      <c r="FH728" s="6" t="str">
        <f>+IFERROR(VLOOKUP(FF728,Auxiliar!$A:$C,2,0),"")</f>
        <v/>
      </c>
      <c r="FI728" s="7" t="str">
        <f>+IFERROR(VLOOKUP(FF728,Auxiliar!$A:$C,3,0),"")</f>
        <v/>
      </c>
      <c r="FJ728" s="1"/>
      <c r="FK728" s="12"/>
      <c r="FL728" s="6" t="str">
        <f>+IFERROR(VALUE(RIGHT(Tabla29[[#This Row],[B2B]],6)),"")</f>
        <v/>
      </c>
      <c r="FM728" s="6" t="str">
        <f>+IFERROR(VLOOKUP(FK728,Auxiliar!$A:$C,2,0),"")</f>
        <v/>
      </c>
      <c r="FN728" s="7" t="str">
        <f>+IFERROR(VLOOKUP(FK728,Auxiliar!$A:$C,3,0),"")</f>
        <v/>
      </c>
      <c r="FO728" s="1"/>
      <c r="FP728" s="12"/>
      <c r="FQ728" s="6" t="str">
        <f>+IFERROR(VALUE(RIGHT(Tabla30[[#This Row],[B2B]],6)),"")</f>
        <v/>
      </c>
      <c r="FR728" s="6" t="str">
        <f>+IFERROR(VLOOKUP(FP728,Auxiliar!$A:$C,2,0),"")</f>
        <v/>
      </c>
      <c r="FS728" s="7"/>
      <c r="FT728" s="1"/>
      <c r="FU728" s="12"/>
      <c r="FV728" s="6" t="str">
        <f>+IFERROR(VALUE(RIGHT(Tabla31[[#This Row],[B2B]],6)),"")</f>
        <v/>
      </c>
      <c r="FW728" s="6" t="str">
        <f>+IFERROR(VLOOKUP(FU728,Auxiliar!$A:$C,2,0),"")</f>
        <v/>
      </c>
      <c r="FX728" s="7" t="str">
        <f>+IFERROR(VLOOKUP(FU728,Auxiliar!$A:$C,3,0),"")</f>
        <v/>
      </c>
      <c r="FY728" s="1"/>
      <c r="FZ728" s="12"/>
      <c r="GA728" s="6" t="str">
        <f>+IFERROR(VALUE(RIGHT(Tabla32[[#This Row],[B2B]],6)),"")</f>
        <v/>
      </c>
      <c r="GB728" s="6" t="str">
        <f>+IFERROR(VLOOKUP(FZ728,Auxiliar!$A:$C,2,0),"")</f>
        <v/>
      </c>
      <c r="GC728" s="7" t="str">
        <f>+IFERROR(VLOOKUP(FZ728,Auxiliar!$A:$C,3,0),"")</f>
        <v/>
      </c>
      <c r="GD728" s="1"/>
      <c r="GE728" s="12"/>
      <c r="GF728" s="6" t="str">
        <f>+IFERROR(VALUE(RIGHT(Tabla33[[#This Row],[B2B]],6)),"")</f>
        <v/>
      </c>
      <c r="GG728" s="6" t="str">
        <f>+IFERROR(VLOOKUP(GE728,Auxiliar!$A:$C,2,0),"")</f>
        <v/>
      </c>
      <c r="GH728" s="7" t="str">
        <f>+IFERROR(VLOOKUP(GE728,Auxiliar!$A:$C,3,0),"")</f>
        <v/>
      </c>
    </row>
    <row r="729" spans="1:190" x14ac:dyDescent="0.25">
      <c r="A729" s="1"/>
      <c r="B729" s="1"/>
      <c r="C729" t="str">
        <f>+IFERROR(VLOOKUP(B729,Auxiliar!$A:$C,2,0),"")</f>
        <v/>
      </c>
      <c r="D729" s="5" t="str">
        <f>+IFERROR(VLOOKUP(B729,Auxiliar!$A:$C,3,0),"")</f>
        <v/>
      </c>
      <c r="S729" s="1">
        <v>10270</v>
      </c>
      <c r="T729" s="1" t="s">
        <v>9</v>
      </c>
      <c r="U729" s="6">
        <f>+IFERROR(VALUE(RIGHT(Tabla4[[#This Row],[B2B]],6)),"")</f>
        <v>10270</v>
      </c>
      <c r="V729" s="6" t="str">
        <f>+IFERROR(VLOOKUP(T729,Auxiliar!$A:$C,2,0),"")</f>
        <v>CORE</v>
      </c>
      <c r="W729" s="7" t="str">
        <f>+IFERROR(VLOOKUP(T729,Auxiliar!$A:$C,3,0),"")</f>
        <v>0b 1% | 2b 5% | 4b 6%</v>
      </c>
      <c r="AK729" s="1">
        <v>6492</v>
      </c>
      <c r="AL729" s="1" t="s">
        <v>30</v>
      </c>
      <c r="AM729" s="6">
        <f>+IFERROR(VALUE(RIGHT(Tabla7[[#This Row],[B2B]],6)),"")</f>
        <v>6492</v>
      </c>
      <c r="AN729" s="6" t="str">
        <f>+IFERROR(VLOOKUP(AL729,Auxiliar!$A:$C,2,0),"")</f>
        <v>LATONES</v>
      </c>
      <c r="AO729" s="7" t="str">
        <f>+IFERROR(VLOOKUP(AL729,Auxiliar!$A:$C,3,0),"")</f>
        <v>1b 4% | 5b 7% | 97b 0%</v>
      </c>
      <c r="AW729" s="1"/>
      <c r="AX729" s="1" t="s">
        <v>32</v>
      </c>
      <c r="AY729" s="6" t="str">
        <f>+IFERROR(VALUE(RIGHT(Tabla9[[#This Row],[B2B]],6)),"")</f>
        <v/>
      </c>
      <c r="AZ729" s="6" t="str">
        <f>+IFERROR(VLOOKUP(AX729,Auxiliar!$A:$C,2,0),"")</f>
        <v>LATONES</v>
      </c>
      <c r="BA729" s="7" t="str">
        <f>+IFERROR(VLOOKUP(AX729,Auxiliar!$A:$C,3,0),"")</f>
        <v>2b 3% | 4b 4% | 6b 5% | 10b 8%  | 385b 0%</v>
      </c>
      <c r="BI729" s="1"/>
      <c r="BJ729" s="1"/>
      <c r="BK729" s="6" t="str">
        <f>+IFERROR(VALUE(RIGHT(Tabla11[[#This Row],[B2B]],6)),"")</f>
        <v/>
      </c>
      <c r="BL729" s="6" t="str">
        <f>+IFERROR(VLOOKUP(BJ729,Auxiliar!$A:$C,2,0),"")</f>
        <v/>
      </c>
      <c r="BM729" s="7" t="str">
        <f>+IFERROR(VLOOKUP(BJ729,Auxiliar!$A:$C,3,0),"")</f>
        <v/>
      </c>
      <c r="BO729" s="1">
        <v>3437</v>
      </c>
      <c r="BP729" s="1" t="s">
        <v>39</v>
      </c>
      <c r="BQ729" s="6">
        <f>+IFERROR(VALUE(RIGHT(Tabla12[[#This Row],[B2B]],6)),"")</f>
        <v>3437</v>
      </c>
      <c r="BR729" s="6" t="str">
        <f>+IFERROR(VLOOKUP(BP729,Auxiliar!$A:$C,2,0),"")</f>
        <v>VALUE LITRO</v>
      </c>
      <c r="BS729" s="7" t="str">
        <f>+IFERROR(VLOOKUP(BP729,Auxiliar!$A:$C,3,0),"")</f>
        <v>1b 12%</v>
      </c>
      <c r="CA729" s="1">
        <v>5598</v>
      </c>
      <c r="CB729" s="1" t="s">
        <v>35</v>
      </c>
      <c r="CC729" s="6">
        <f>+IFERROR(VALUE(RIGHT(Tabla14[[#This Row],[B2B]],6)),"")</f>
        <v>5598</v>
      </c>
      <c r="CD729" s="6" t="str">
        <f>+IFERROR(VLOOKUP(CB729,Auxiliar!$A:$C,2,0),"")</f>
        <v>Corona 710cc</v>
      </c>
      <c r="CE729" s="7" t="str">
        <f>+IFERROR(VLOOKUP(CB729,Auxiliar!$A:$C,3,0),"")</f>
        <v>1b 10% | 85b 0%</v>
      </c>
      <c r="CG729" s="1"/>
      <c r="CH729" s="1"/>
      <c r="CI729" s="6" t="str">
        <f>+IFERROR(VALUE(RIGHT(Tabla15[[#This Row],[B2B]],6)),"")</f>
        <v/>
      </c>
      <c r="CJ729" s="6" t="str">
        <f>+IFERROR(VLOOKUP(CH729,Auxiliar!$A:$C,2,0),"")</f>
        <v/>
      </c>
      <c r="CK729" s="7" t="str">
        <f>+IFERROR(VLOOKUP(CH729,Auxiliar!$A:$C,3,0),"")</f>
        <v/>
      </c>
      <c r="CM729" s="1">
        <v>5531</v>
      </c>
      <c r="CN729" s="1" t="s">
        <v>20</v>
      </c>
      <c r="CO729" s="6">
        <v>5531</v>
      </c>
      <c r="CP729" s="6" t="s">
        <v>20</v>
      </c>
      <c r="CQ729" s="7" t="s">
        <v>21</v>
      </c>
      <c r="CS729" s="1"/>
      <c r="CT729" s="1"/>
      <c r="CU729" s="6" t="str">
        <f>+IFERROR(VALUE(RIGHT(Tabla17[[#This Row],[B2B]],6)),"")</f>
        <v/>
      </c>
      <c r="CV729" s="6" t="str">
        <f>+IFERROR(VLOOKUP(CT729,Auxiliar!$A:$C,2,0),"")</f>
        <v/>
      </c>
      <c r="CW729" s="7" t="str">
        <f>+IFERROR(VLOOKUP(CT729,Auxiliar!$A:$C,3,0),"")</f>
        <v/>
      </c>
      <c r="CY729" s="1">
        <v>5531</v>
      </c>
      <c r="CZ729" s="1" t="s">
        <v>16</v>
      </c>
      <c r="DA729" s="6">
        <f>+IFERROR(VALUE(RIGHT(Tabla18[[#This Row],[B2B]],6)),"")</f>
        <v>5531</v>
      </c>
      <c r="DB729" s="6" t="str">
        <f>+IFERROR(VLOOKUP(CZ729,Auxiliar!$A:$C,2,0),"")</f>
        <v>PREMIUM</v>
      </c>
      <c r="DC729" s="7" t="str">
        <f>+IFERROR(VLOOKUP(CZ729,Auxiliar!$A:$C,3,0),"")</f>
        <v>0b 0% | 2b 2% | 5b 3,5% | 10b 5%</v>
      </c>
      <c r="DE729" s="1">
        <v>5531</v>
      </c>
      <c r="DF729" s="1" t="s">
        <v>19</v>
      </c>
      <c r="DG729" s="6">
        <f>+IFERROR(VALUE(RIGHT(Tabla19[[#This Row],[B2B]],6)),"")</f>
        <v>5531</v>
      </c>
      <c r="DH729" s="6" t="str">
        <f>+IFERROR(VLOOKUP(DF729,Auxiliar!$A:$C,2,0),"")</f>
        <v>MICHELOB</v>
      </c>
      <c r="DI729" s="7" t="str">
        <f>+IFERROR(VLOOKUP(DF729,Auxiliar!$A:$C,3,0),"")</f>
        <v>1b 7% | 3b 22% | 8b 27%</v>
      </c>
      <c r="DK729" s="1"/>
      <c r="DL729" s="1"/>
      <c r="DM729" s="6" t="str">
        <f>+IFERROR(VALUE(RIGHT(Tabla20[[#This Row],[B2B]],6)),"")</f>
        <v/>
      </c>
      <c r="DN729" s="6" t="str">
        <f>+IFERROR(VLOOKUP(DL729,Auxiliar!$A:$C,2,0),"")</f>
        <v/>
      </c>
      <c r="DO729" s="7" t="str">
        <f>+IFERROR(VLOOKUP(DL729,Auxiliar!$A:$C,3,0),"")</f>
        <v/>
      </c>
      <c r="DQ729" s="1">
        <v>5526</v>
      </c>
      <c r="DR729" s="12" t="s">
        <v>24</v>
      </c>
      <c r="DS729" s="6">
        <f>+IFERROR(VALUE(RIGHT(Tabla21[[#This Row],[B2B]],6)),"")</f>
        <v>5526</v>
      </c>
      <c r="DT729" s="6" t="str">
        <f>+IFERROR(VLOOKUP(DR729,Auxiliar!$A:$C,2,0),"")</f>
        <v>CORONA PORRON</v>
      </c>
      <c r="DU729" s="7" t="str">
        <f>+IFERROR(VLOOKUP(DR729,Auxiliar!$A:$C,3,0),"")</f>
        <v>1b 5% | 20b 0%</v>
      </c>
      <c r="DW729" s="1">
        <v>3469</v>
      </c>
      <c r="DX729" s="12" t="s">
        <v>43</v>
      </c>
      <c r="DY729" s="6">
        <f>+IFERROR(VALUE(RIGHT(Tabla22[[#This Row],[B2B]],6)),"")</f>
        <v>3469</v>
      </c>
      <c r="DZ729" s="6" t="str">
        <f>+IFERROR(VLOOKUP(DX729,Auxiliar!$A:$C,2,0),"")</f>
        <v xml:space="preserve">VALUE LATA </v>
      </c>
      <c r="EA729" s="7" t="str">
        <f>+IFERROR(VLOOKUP(DX729,Auxiliar!$A:$C,3,0),"")</f>
        <v>1b 15% | 100b 18%</v>
      </c>
      <c r="EC729" s="1">
        <v>20000</v>
      </c>
      <c r="ED729" s="12" t="s">
        <v>47</v>
      </c>
      <c r="EE729" s="6">
        <f>+IFERROR(VALUE(RIGHT(Tabla23[[#This Row],[B2B]],6)),"")</f>
        <v>20000</v>
      </c>
      <c r="EF729" s="6" t="str">
        <f>+IFERROR(VLOOKUP(ED729,Auxiliar!$A:$C,2,0),"")</f>
        <v>VALUE LATON</v>
      </c>
      <c r="EG729" s="7" t="str">
        <f>+IFERROR(VLOOKUP(ED729,Auxiliar!$A:$C,3,0),"")</f>
        <v>1b 10% | 5b 15% | 192b 0%</v>
      </c>
      <c r="EI729" s="1"/>
      <c r="EJ729" s="12"/>
      <c r="EK729" s="6" t="str">
        <f>+IFERROR(VALUE(RIGHT(Tabla24[[#This Row],[B2B]],6)),"")</f>
        <v/>
      </c>
      <c r="EL729" s="6" t="str">
        <f>+IFERROR(VLOOKUP(EJ729,Auxiliar!$A:$C,2,0),"")</f>
        <v/>
      </c>
      <c r="EM729" s="7" t="str">
        <f>+IFERROR(VLOOKUP(EJ729,Auxiliar!$A:$C,3,0),"")</f>
        <v/>
      </c>
      <c r="EO729" s="1"/>
      <c r="EP729" s="12"/>
      <c r="EQ729" s="6" t="str">
        <f>+IFERROR(VALUE(RIGHT(Tabla25[[#This Row],[B2B]],6)),"")</f>
        <v/>
      </c>
      <c r="ER729" s="6" t="str">
        <f>+IFERROR(VLOOKUP(EP729,Auxiliar!$A:$C,2,0),"")</f>
        <v/>
      </c>
      <c r="ES729" s="7" t="str">
        <f>+IFERROR(VLOOKUP(EP729,Auxiliar!$A:$C,3,0),"")</f>
        <v/>
      </c>
      <c r="EU729" s="1"/>
      <c r="EV729" s="12"/>
      <c r="EW729" s="6" t="str">
        <f>+IFERROR(VALUE(RIGHT(Tabla26[[#This Row],[B2B]],6)),"")</f>
        <v/>
      </c>
      <c r="EX729" s="6" t="str">
        <f>+IFERROR(VLOOKUP(EV729,Auxiliar!$A:$C,2,0),"")</f>
        <v/>
      </c>
      <c r="EY729" s="7" t="str">
        <f>+IFERROR(VLOOKUP(EV729,Auxiliar!$A:$C,3,0),"")</f>
        <v/>
      </c>
      <c r="EZ729" s="1"/>
      <c r="FA729" s="12"/>
      <c r="FB729" s="6" t="str">
        <f>+IFERROR(VALUE(RIGHT(Tabla27[[#This Row],[B2B]],6)),"")</f>
        <v/>
      </c>
      <c r="FC729" s="6" t="str">
        <f>+IFERROR(VLOOKUP(FA729,Auxiliar!$A:$C,2,0),"")</f>
        <v/>
      </c>
      <c r="FD729" s="7" t="str">
        <f>+IFERROR(VLOOKUP(FA729,Auxiliar!$A:$C,3,0),"")</f>
        <v/>
      </c>
      <c r="FE729" s="1"/>
      <c r="FF729" s="12"/>
      <c r="FG729" s="6" t="str">
        <f>+IFERROR(VALUE(RIGHT(Tabla28[[#This Row],[B2B]],6)),"")</f>
        <v/>
      </c>
      <c r="FH729" s="6" t="str">
        <f>+IFERROR(VLOOKUP(FF729,Auxiliar!$A:$C,2,0),"")</f>
        <v/>
      </c>
      <c r="FI729" s="7" t="str">
        <f>+IFERROR(VLOOKUP(FF729,Auxiliar!$A:$C,3,0),"")</f>
        <v/>
      </c>
      <c r="FJ729" s="1"/>
      <c r="FK729" s="12"/>
      <c r="FL729" s="6" t="str">
        <f>+IFERROR(VALUE(RIGHT(Tabla29[[#This Row],[B2B]],6)),"")</f>
        <v/>
      </c>
      <c r="FM729" s="6" t="str">
        <f>+IFERROR(VLOOKUP(FK729,Auxiliar!$A:$C,2,0),"")</f>
        <v/>
      </c>
      <c r="FN729" s="7" t="str">
        <f>+IFERROR(VLOOKUP(FK729,Auxiliar!$A:$C,3,0),"")</f>
        <v/>
      </c>
      <c r="FO729" s="1"/>
      <c r="FP729" s="12"/>
      <c r="FQ729" s="6" t="str">
        <f>+IFERROR(VALUE(RIGHT(Tabla30[[#This Row],[B2B]],6)),"")</f>
        <v/>
      </c>
      <c r="FR729" s="6" t="str">
        <f>+IFERROR(VLOOKUP(FP729,Auxiliar!$A:$C,2,0),"")</f>
        <v/>
      </c>
      <c r="FS729" s="7"/>
      <c r="FT729" s="1"/>
      <c r="FU729" s="12"/>
      <c r="FV729" s="6" t="str">
        <f>+IFERROR(VALUE(RIGHT(Tabla31[[#This Row],[B2B]],6)),"")</f>
        <v/>
      </c>
      <c r="FW729" s="6" t="str">
        <f>+IFERROR(VLOOKUP(FU729,Auxiliar!$A:$C,2,0),"")</f>
        <v/>
      </c>
      <c r="FX729" s="7" t="str">
        <f>+IFERROR(VLOOKUP(FU729,Auxiliar!$A:$C,3,0),"")</f>
        <v/>
      </c>
      <c r="FY729" s="1"/>
      <c r="FZ729" s="12"/>
      <c r="GA729" s="6" t="str">
        <f>+IFERROR(VALUE(RIGHT(Tabla32[[#This Row],[B2B]],6)),"")</f>
        <v/>
      </c>
      <c r="GB729" s="6" t="str">
        <f>+IFERROR(VLOOKUP(FZ729,Auxiliar!$A:$C,2,0),"")</f>
        <v/>
      </c>
      <c r="GC729" s="7" t="str">
        <f>+IFERROR(VLOOKUP(FZ729,Auxiliar!$A:$C,3,0),"")</f>
        <v/>
      </c>
      <c r="GD729" s="1"/>
      <c r="GE729" s="12"/>
      <c r="GF729" s="6" t="str">
        <f>+IFERROR(VALUE(RIGHT(Tabla33[[#This Row],[B2B]],6)),"")</f>
        <v/>
      </c>
      <c r="GG729" s="6" t="str">
        <f>+IFERROR(VLOOKUP(GE729,Auxiliar!$A:$C,2,0),"")</f>
        <v/>
      </c>
      <c r="GH729" s="7" t="str">
        <f>+IFERROR(VLOOKUP(GE729,Auxiliar!$A:$C,3,0),"")</f>
        <v/>
      </c>
    </row>
    <row r="730" spans="1:190" x14ac:dyDescent="0.25">
      <c r="A730" s="1"/>
      <c r="B730" s="1"/>
      <c r="C730" t="str">
        <f>+IFERROR(VLOOKUP(B730,Auxiliar!$A:$C,2,0),"")</f>
        <v/>
      </c>
      <c r="D730" s="5" t="str">
        <f>+IFERROR(VLOOKUP(B730,Auxiliar!$A:$C,3,0),"")</f>
        <v/>
      </c>
      <c r="S730" s="1">
        <v>10276</v>
      </c>
      <c r="T730" s="1" t="s">
        <v>9</v>
      </c>
      <c r="U730" s="6">
        <f>+IFERROR(VALUE(RIGHT(Tabla4[[#This Row],[B2B]],6)),"")</f>
        <v>10276</v>
      </c>
      <c r="V730" s="6" t="str">
        <f>+IFERROR(VLOOKUP(T730,Auxiliar!$A:$C,2,0),"")</f>
        <v>CORE</v>
      </c>
      <c r="W730" s="7" t="str">
        <f>+IFERROR(VLOOKUP(T730,Auxiliar!$A:$C,3,0),"")</f>
        <v>0b 1% | 2b 5% | 4b 6%</v>
      </c>
      <c r="AK730" s="1">
        <v>6495</v>
      </c>
      <c r="AL730" s="1" t="s">
        <v>30</v>
      </c>
      <c r="AM730" s="6">
        <f>+IFERROR(VALUE(RIGHT(Tabla7[[#This Row],[B2B]],6)),"")</f>
        <v>6495</v>
      </c>
      <c r="AN730" s="6" t="str">
        <f>+IFERROR(VLOOKUP(AL730,Auxiliar!$A:$C,2,0),"")</f>
        <v>LATONES</v>
      </c>
      <c r="AO730" s="7" t="str">
        <f>+IFERROR(VLOOKUP(AL730,Auxiliar!$A:$C,3,0),"")</f>
        <v>1b 4% | 5b 7% | 97b 0%</v>
      </c>
      <c r="AW730" s="1"/>
      <c r="AX730" s="1" t="s">
        <v>32</v>
      </c>
      <c r="AY730" s="6" t="str">
        <f>+IFERROR(VALUE(RIGHT(Tabla9[[#This Row],[B2B]],6)),"")</f>
        <v/>
      </c>
      <c r="AZ730" s="6" t="str">
        <f>+IFERROR(VLOOKUP(AX730,Auxiliar!$A:$C,2,0),"")</f>
        <v>LATONES</v>
      </c>
      <c r="BA730" s="7" t="str">
        <f>+IFERROR(VLOOKUP(AX730,Auxiliar!$A:$C,3,0),"")</f>
        <v>2b 3% | 4b 4% | 6b 5% | 10b 8%  | 385b 0%</v>
      </c>
      <c r="BI730" s="1"/>
      <c r="BJ730" s="1"/>
      <c r="BK730" s="6" t="str">
        <f>+IFERROR(VALUE(RIGHT(Tabla11[[#This Row],[B2B]],6)),"")</f>
        <v/>
      </c>
      <c r="BL730" s="6" t="str">
        <f>+IFERROR(VLOOKUP(BJ730,Auxiliar!$A:$C,2,0),"")</f>
        <v/>
      </c>
      <c r="BM730" s="7" t="str">
        <f>+IFERROR(VLOOKUP(BJ730,Auxiliar!$A:$C,3,0),"")</f>
        <v/>
      </c>
      <c r="BO730" s="1">
        <v>20003</v>
      </c>
      <c r="BP730" s="1" t="s">
        <v>39</v>
      </c>
      <c r="BQ730" s="6">
        <f>+IFERROR(VALUE(RIGHT(Tabla12[[#This Row],[B2B]],6)),"")</f>
        <v>20003</v>
      </c>
      <c r="BR730" s="6" t="str">
        <f>+IFERROR(VLOOKUP(BP730,Auxiliar!$A:$C,2,0),"")</f>
        <v>VALUE LITRO</v>
      </c>
      <c r="BS730" s="7" t="str">
        <f>+IFERROR(VLOOKUP(BP730,Auxiliar!$A:$C,3,0),"")</f>
        <v>1b 12%</v>
      </c>
      <c r="CA730" s="1">
        <v>5604</v>
      </c>
      <c r="CB730" s="1" t="s">
        <v>35</v>
      </c>
      <c r="CC730" s="6">
        <f>+IFERROR(VALUE(RIGHT(Tabla14[[#This Row],[B2B]],6)),"")</f>
        <v>5604</v>
      </c>
      <c r="CD730" s="6" t="str">
        <f>+IFERROR(VLOOKUP(CB730,Auxiliar!$A:$C,2,0),"")</f>
        <v>Corona 710cc</v>
      </c>
      <c r="CE730" s="7" t="str">
        <f>+IFERROR(VLOOKUP(CB730,Auxiliar!$A:$C,3,0),"")</f>
        <v>1b 10% | 85b 0%</v>
      </c>
      <c r="CG730" s="1"/>
      <c r="CH730" s="1"/>
      <c r="CI730" s="6" t="str">
        <f>+IFERROR(VALUE(RIGHT(Tabla15[[#This Row],[B2B]],6)),"")</f>
        <v/>
      </c>
      <c r="CJ730" s="6" t="str">
        <f>+IFERROR(VLOOKUP(CH730,Auxiliar!$A:$C,2,0),"")</f>
        <v/>
      </c>
      <c r="CK730" s="7" t="str">
        <f>+IFERROR(VLOOKUP(CH730,Auxiliar!$A:$C,3,0),"")</f>
        <v/>
      </c>
      <c r="CM730" s="1">
        <v>5533</v>
      </c>
      <c r="CN730" s="1" t="s">
        <v>20</v>
      </c>
      <c r="CO730" s="6">
        <v>5533</v>
      </c>
      <c r="CP730" s="6" t="s">
        <v>20</v>
      </c>
      <c r="CQ730" s="7" t="s">
        <v>21</v>
      </c>
      <c r="CS730" s="1"/>
      <c r="CT730" s="1"/>
      <c r="CU730" s="6" t="str">
        <f>+IFERROR(VALUE(RIGHT(Tabla17[[#This Row],[B2B]],6)),"")</f>
        <v/>
      </c>
      <c r="CV730" s="6" t="str">
        <f>+IFERROR(VLOOKUP(CT730,Auxiliar!$A:$C,2,0),"")</f>
        <v/>
      </c>
      <c r="CW730" s="7" t="str">
        <f>+IFERROR(VLOOKUP(CT730,Auxiliar!$A:$C,3,0),"")</f>
        <v/>
      </c>
      <c r="CY730" s="1">
        <v>5533</v>
      </c>
      <c r="CZ730" s="1" t="s">
        <v>16</v>
      </c>
      <c r="DA730" s="6">
        <f>+IFERROR(VALUE(RIGHT(Tabla18[[#This Row],[B2B]],6)),"")</f>
        <v>5533</v>
      </c>
      <c r="DB730" s="6" t="str">
        <f>+IFERROR(VLOOKUP(CZ730,Auxiliar!$A:$C,2,0),"")</f>
        <v>PREMIUM</v>
      </c>
      <c r="DC730" s="7" t="str">
        <f>+IFERROR(VLOOKUP(CZ730,Auxiliar!$A:$C,3,0),"")</f>
        <v>0b 0% | 2b 2% | 5b 3,5% | 10b 5%</v>
      </c>
      <c r="DE730" s="1">
        <v>5533</v>
      </c>
      <c r="DF730" s="1" t="s">
        <v>19</v>
      </c>
      <c r="DG730" s="6">
        <f>+IFERROR(VALUE(RIGHT(Tabla19[[#This Row],[B2B]],6)),"")</f>
        <v>5533</v>
      </c>
      <c r="DH730" s="6" t="str">
        <f>+IFERROR(VLOOKUP(DF730,Auxiliar!$A:$C,2,0),"")</f>
        <v>MICHELOB</v>
      </c>
      <c r="DI730" s="7" t="str">
        <f>+IFERROR(VLOOKUP(DF730,Auxiliar!$A:$C,3,0),"")</f>
        <v>1b 7% | 3b 22% | 8b 27%</v>
      </c>
      <c r="DK730" s="1"/>
      <c r="DL730" s="1"/>
      <c r="DM730" s="6" t="str">
        <f>+IFERROR(VALUE(RIGHT(Tabla20[[#This Row],[B2B]],6)),"")</f>
        <v/>
      </c>
      <c r="DN730" s="6" t="str">
        <f>+IFERROR(VLOOKUP(DL730,Auxiliar!$A:$C,2,0),"")</f>
        <v/>
      </c>
      <c r="DO730" s="7" t="str">
        <f>+IFERROR(VLOOKUP(DL730,Auxiliar!$A:$C,3,0),"")</f>
        <v/>
      </c>
      <c r="DQ730" s="1">
        <v>5531</v>
      </c>
      <c r="DR730" s="12" t="s">
        <v>24</v>
      </c>
      <c r="DS730" s="6">
        <f>+IFERROR(VALUE(RIGHT(Tabla21[[#This Row],[B2B]],6)),"")</f>
        <v>5531</v>
      </c>
      <c r="DT730" s="6" t="str">
        <f>+IFERROR(VLOOKUP(DR730,Auxiliar!$A:$C,2,0),"")</f>
        <v>CORONA PORRON</v>
      </c>
      <c r="DU730" s="7" t="str">
        <f>+IFERROR(VLOOKUP(DR730,Auxiliar!$A:$C,3,0),"")</f>
        <v>1b 5% | 20b 0%</v>
      </c>
      <c r="DW730" s="1">
        <v>20011</v>
      </c>
      <c r="DX730" s="12" t="s">
        <v>43</v>
      </c>
      <c r="DY730" s="6">
        <f>+IFERROR(VALUE(RIGHT(Tabla22[[#This Row],[B2B]],6)),"")</f>
        <v>20011</v>
      </c>
      <c r="DZ730" s="6" t="str">
        <f>+IFERROR(VLOOKUP(DX730,Auxiliar!$A:$C,2,0),"")</f>
        <v xml:space="preserve">VALUE LATA </v>
      </c>
      <c r="EA730" s="7" t="str">
        <f>+IFERROR(VLOOKUP(DX730,Auxiliar!$A:$C,3,0),"")</f>
        <v>1b 15% | 100b 18%</v>
      </c>
      <c r="EC730" s="1">
        <v>3437</v>
      </c>
      <c r="ED730" s="12" t="s">
        <v>47</v>
      </c>
      <c r="EE730" s="6">
        <f>+IFERROR(VALUE(RIGHT(Tabla23[[#This Row],[B2B]],6)),"")</f>
        <v>3437</v>
      </c>
      <c r="EF730" s="6" t="str">
        <f>+IFERROR(VLOOKUP(ED730,Auxiliar!$A:$C,2,0),"")</f>
        <v>VALUE LATON</v>
      </c>
      <c r="EG730" s="7" t="str">
        <f>+IFERROR(VLOOKUP(ED730,Auxiliar!$A:$C,3,0),"")</f>
        <v>1b 10% | 5b 15% | 192b 0%</v>
      </c>
      <c r="EI730" s="1"/>
      <c r="EJ730" s="12"/>
      <c r="EK730" s="6" t="str">
        <f>+IFERROR(VALUE(RIGHT(Tabla24[[#This Row],[B2B]],6)),"")</f>
        <v/>
      </c>
      <c r="EL730" s="6" t="str">
        <f>+IFERROR(VLOOKUP(EJ730,Auxiliar!$A:$C,2,0),"")</f>
        <v/>
      </c>
      <c r="EM730" s="7" t="str">
        <f>+IFERROR(VLOOKUP(EJ730,Auxiliar!$A:$C,3,0),"")</f>
        <v/>
      </c>
      <c r="EO730" s="1"/>
      <c r="EP730" s="12"/>
      <c r="EQ730" s="6" t="str">
        <f>+IFERROR(VALUE(RIGHT(Tabla25[[#This Row],[B2B]],6)),"")</f>
        <v/>
      </c>
      <c r="ER730" s="6" t="str">
        <f>+IFERROR(VLOOKUP(EP730,Auxiliar!$A:$C,2,0),"")</f>
        <v/>
      </c>
      <c r="ES730" s="7" t="str">
        <f>+IFERROR(VLOOKUP(EP730,Auxiliar!$A:$C,3,0),"")</f>
        <v/>
      </c>
      <c r="EU730" s="1"/>
      <c r="EV730" s="12"/>
      <c r="EW730" s="6" t="str">
        <f>+IFERROR(VALUE(RIGHT(Tabla26[[#This Row],[B2B]],6)),"")</f>
        <v/>
      </c>
      <c r="EX730" s="6" t="str">
        <f>+IFERROR(VLOOKUP(EV730,Auxiliar!$A:$C,2,0),"")</f>
        <v/>
      </c>
      <c r="EY730" s="7" t="str">
        <f>+IFERROR(VLOOKUP(EV730,Auxiliar!$A:$C,3,0),"")</f>
        <v/>
      </c>
      <c r="EZ730" s="1"/>
      <c r="FA730" s="12"/>
      <c r="FB730" s="6" t="str">
        <f>+IFERROR(VALUE(RIGHT(Tabla27[[#This Row],[B2B]],6)),"")</f>
        <v/>
      </c>
      <c r="FC730" s="6" t="str">
        <f>+IFERROR(VLOOKUP(FA730,Auxiliar!$A:$C,2,0),"")</f>
        <v/>
      </c>
      <c r="FD730" s="7" t="str">
        <f>+IFERROR(VLOOKUP(FA730,Auxiliar!$A:$C,3,0),"")</f>
        <v/>
      </c>
      <c r="FE730" s="1"/>
      <c r="FF730" s="12"/>
      <c r="FG730" s="6" t="str">
        <f>+IFERROR(VALUE(RIGHT(Tabla28[[#This Row],[B2B]],6)),"")</f>
        <v/>
      </c>
      <c r="FH730" s="6" t="str">
        <f>+IFERROR(VLOOKUP(FF730,Auxiliar!$A:$C,2,0),"")</f>
        <v/>
      </c>
      <c r="FI730" s="7" t="str">
        <f>+IFERROR(VLOOKUP(FF730,Auxiliar!$A:$C,3,0),"")</f>
        <v/>
      </c>
      <c r="FJ730" s="1"/>
      <c r="FK730" s="12"/>
      <c r="FL730" s="6" t="str">
        <f>+IFERROR(VALUE(RIGHT(Tabla29[[#This Row],[B2B]],6)),"")</f>
        <v/>
      </c>
      <c r="FM730" s="6" t="str">
        <f>+IFERROR(VLOOKUP(FK730,Auxiliar!$A:$C,2,0),"")</f>
        <v/>
      </c>
      <c r="FN730" s="7" t="str">
        <f>+IFERROR(VLOOKUP(FK730,Auxiliar!$A:$C,3,0),"")</f>
        <v/>
      </c>
      <c r="FO730" s="1"/>
      <c r="FP730" s="12"/>
      <c r="FQ730" s="6" t="str">
        <f>+IFERROR(VALUE(RIGHT(Tabla30[[#This Row],[B2B]],6)),"")</f>
        <v/>
      </c>
      <c r="FR730" s="6" t="str">
        <f>+IFERROR(VLOOKUP(FP730,Auxiliar!$A:$C,2,0),"")</f>
        <v/>
      </c>
      <c r="FS730" s="7"/>
      <c r="FT730" s="1"/>
      <c r="FU730" s="12"/>
      <c r="FV730" s="6" t="str">
        <f>+IFERROR(VALUE(RIGHT(Tabla31[[#This Row],[B2B]],6)),"")</f>
        <v/>
      </c>
      <c r="FW730" s="6" t="str">
        <f>+IFERROR(VLOOKUP(FU730,Auxiliar!$A:$C,2,0),"")</f>
        <v/>
      </c>
      <c r="FX730" s="7" t="str">
        <f>+IFERROR(VLOOKUP(FU730,Auxiliar!$A:$C,3,0),"")</f>
        <v/>
      </c>
      <c r="FY730" s="1"/>
      <c r="FZ730" s="12"/>
      <c r="GA730" s="6" t="str">
        <f>+IFERROR(VALUE(RIGHT(Tabla32[[#This Row],[B2B]],6)),"")</f>
        <v/>
      </c>
      <c r="GB730" s="6" t="str">
        <f>+IFERROR(VLOOKUP(FZ730,Auxiliar!$A:$C,2,0),"")</f>
        <v/>
      </c>
      <c r="GC730" s="7" t="str">
        <f>+IFERROR(VLOOKUP(FZ730,Auxiliar!$A:$C,3,0),"")</f>
        <v/>
      </c>
      <c r="GD730" s="1"/>
      <c r="GE730" s="12"/>
      <c r="GF730" s="6" t="str">
        <f>+IFERROR(VALUE(RIGHT(Tabla33[[#This Row],[B2B]],6)),"")</f>
        <v/>
      </c>
      <c r="GG730" s="6" t="str">
        <f>+IFERROR(VLOOKUP(GE730,Auxiliar!$A:$C,2,0),"")</f>
        <v/>
      </c>
      <c r="GH730" s="7" t="str">
        <f>+IFERROR(VLOOKUP(GE730,Auxiliar!$A:$C,3,0),"")</f>
        <v/>
      </c>
    </row>
    <row r="731" spans="1:190" x14ac:dyDescent="0.25">
      <c r="A731" s="1"/>
      <c r="B731" s="1"/>
      <c r="C731" t="str">
        <f>+IFERROR(VLOOKUP(B731,Auxiliar!$A:$C,2,0),"")</f>
        <v/>
      </c>
      <c r="D731" s="5" t="str">
        <f>+IFERROR(VLOOKUP(B731,Auxiliar!$A:$C,3,0),"")</f>
        <v/>
      </c>
      <c r="S731" s="1">
        <v>10280</v>
      </c>
      <c r="T731" s="1" t="s">
        <v>9</v>
      </c>
      <c r="U731" s="6">
        <f>+IFERROR(VALUE(RIGHT(Tabla4[[#This Row],[B2B]],6)),"")</f>
        <v>10280</v>
      </c>
      <c r="V731" s="6" t="str">
        <f>+IFERROR(VLOOKUP(T731,Auxiliar!$A:$C,2,0),"")</f>
        <v>CORE</v>
      </c>
      <c r="W731" s="7" t="str">
        <f>+IFERROR(VLOOKUP(T731,Auxiliar!$A:$C,3,0),"")</f>
        <v>0b 1% | 2b 5% | 4b 6%</v>
      </c>
      <c r="AK731" s="1">
        <v>6496</v>
      </c>
      <c r="AL731" s="1" t="s">
        <v>30</v>
      </c>
      <c r="AM731" s="6">
        <f>+IFERROR(VALUE(RIGHT(Tabla7[[#This Row],[B2B]],6)),"")</f>
        <v>6496</v>
      </c>
      <c r="AN731" s="6" t="str">
        <f>+IFERROR(VLOOKUP(AL731,Auxiliar!$A:$C,2,0),"")</f>
        <v>LATONES</v>
      </c>
      <c r="AO731" s="7" t="str">
        <f>+IFERROR(VLOOKUP(AL731,Auxiliar!$A:$C,3,0),"")</f>
        <v>1b 4% | 5b 7% | 97b 0%</v>
      </c>
      <c r="AW731" s="1"/>
      <c r="AX731" s="1" t="s">
        <v>32</v>
      </c>
      <c r="AY731" s="6" t="str">
        <f>+IFERROR(VALUE(RIGHT(Tabla9[[#This Row],[B2B]],6)),"")</f>
        <v/>
      </c>
      <c r="AZ731" s="6" t="str">
        <f>+IFERROR(VLOOKUP(AX731,Auxiliar!$A:$C,2,0),"")</f>
        <v>LATONES</v>
      </c>
      <c r="BA731" s="7" t="str">
        <f>+IFERROR(VLOOKUP(AX731,Auxiliar!$A:$C,3,0),"")</f>
        <v>2b 3% | 4b 4% | 6b 5% | 10b 8%  | 385b 0%</v>
      </c>
      <c r="BI731" s="1"/>
      <c r="BJ731" s="1"/>
      <c r="BK731" s="6" t="str">
        <f>+IFERROR(VALUE(RIGHT(Tabla11[[#This Row],[B2B]],6)),"")</f>
        <v/>
      </c>
      <c r="BL731" s="6" t="str">
        <f>+IFERROR(VLOOKUP(BJ731,Auxiliar!$A:$C,2,0),"")</f>
        <v/>
      </c>
      <c r="BM731" s="7" t="str">
        <f>+IFERROR(VLOOKUP(BJ731,Auxiliar!$A:$C,3,0),"")</f>
        <v/>
      </c>
      <c r="BO731" s="1">
        <v>20006</v>
      </c>
      <c r="BP731" s="1" t="s">
        <v>39</v>
      </c>
      <c r="BQ731" s="6">
        <f>+IFERROR(VALUE(RIGHT(Tabla12[[#This Row],[B2B]],6)),"")</f>
        <v>20006</v>
      </c>
      <c r="BR731" s="6" t="str">
        <f>+IFERROR(VLOOKUP(BP731,Auxiliar!$A:$C,2,0),"")</f>
        <v>VALUE LITRO</v>
      </c>
      <c r="BS731" s="7" t="str">
        <f>+IFERROR(VLOOKUP(BP731,Auxiliar!$A:$C,3,0),"")</f>
        <v>1b 12%</v>
      </c>
      <c r="CA731" s="1">
        <v>5605</v>
      </c>
      <c r="CB731" s="1" t="s">
        <v>35</v>
      </c>
      <c r="CC731" s="6">
        <f>+IFERROR(VALUE(RIGHT(Tabla14[[#This Row],[B2B]],6)),"")</f>
        <v>5605</v>
      </c>
      <c r="CD731" s="6" t="str">
        <f>+IFERROR(VLOOKUP(CB731,Auxiliar!$A:$C,2,0),"")</f>
        <v>Corona 710cc</v>
      </c>
      <c r="CE731" s="7" t="str">
        <f>+IFERROR(VLOOKUP(CB731,Auxiliar!$A:$C,3,0),"")</f>
        <v>1b 10% | 85b 0%</v>
      </c>
      <c r="CG731" s="1"/>
      <c r="CH731" s="1"/>
      <c r="CI731" s="6" t="str">
        <f>+IFERROR(VALUE(RIGHT(Tabla15[[#This Row],[B2B]],6)),"")</f>
        <v/>
      </c>
      <c r="CJ731" s="6" t="str">
        <f>+IFERROR(VLOOKUP(CH731,Auxiliar!$A:$C,2,0),"")</f>
        <v/>
      </c>
      <c r="CK731" s="7" t="str">
        <f>+IFERROR(VLOOKUP(CH731,Auxiliar!$A:$C,3,0),"")</f>
        <v/>
      </c>
      <c r="CM731" s="1">
        <v>5535</v>
      </c>
      <c r="CN731" s="1" t="s">
        <v>20</v>
      </c>
      <c r="CO731" s="6">
        <v>5535</v>
      </c>
      <c r="CP731" s="6" t="s">
        <v>20</v>
      </c>
      <c r="CQ731" s="7" t="s">
        <v>21</v>
      </c>
      <c r="CS731" s="1"/>
      <c r="CT731" s="1"/>
      <c r="CU731" s="6" t="str">
        <f>+IFERROR(VALUE(RIGHT(Tabla17[[#This Row],[B2B]],6)),"")</f>
        <v/>
      </c>
      <c r="CV731" s="6" t="str">
        <f>+IFERROR(VLOOKUP(CT731,Auxiliar!$A:$C,2,0),"")</f>
        <v/>
      </c>
      <c r="CW731" s="7" t="str">
        <f>+IFERROR(VLOOKUP(CT731,Auxiliar!$A:$C,3,0),"")</f>
        <v/>
      </c>
      <c r="CY731" s="1">
        <v>5535</v>
      </c>
      <c r="CZ731" s="1" t="s">
        <v>16</v>
      </c>
      <c r="DA731" s="6">
        <f>+IFERROR(VALUE(RIGHT(Tabla18[[#This Row],[B2B]],6)),"")</f>
        <v>5535</v>
      </c>
      <c r="DB731" s="6" t="str">
        <f>+IFERROR(VLOOKUP(CZ731,Auxiliar!$A:$C,2,0),"")</f>
        <v>PREMIUM</v>
      </c>
      <c r="DC731" s="7" t="str">
        <f>+IFERROR(VLOOKUP(CZ731,Auxiliar!$A:$C,3,0),"")</f>
        <v>0b 0% | 2b 2% | 5b 3,5% | 10b 5%</v>
      </c>
      <c r="DE731" s="1">
        <v>5535</v>
      </c>
      <c r="DF731" s="1" t="s">
        <v>19</v>
      </c>
      <c r="DG731" s="6">
        <f>+IFERROR(VALUE(RIGHT(Tabla19[[#This Row],[B2B]],6)),"")</f>
        <v>5535</v>
      </c>
      <c r="DH731" s="6" t="str">
        <f>+IFERROR(VLOOKUP(DF731,Auxiliar!$A:$C,2,0),"")</f>
        <v>MICHELOB</v>
      </c>
      <c r="DI731" s="7" t="str">
        <f>+IFERROR(VLOOKUP(DF731,Auxiliar!$A:$C,3,0),"")</f>
        <v>1b 7% | 3b 22% | 8b 27%</v>
      </c>
      <c r="DK731" s="1"/>
      <c r="DL731" s="1"/>
      <c r="DM731" s="6" t="str">
        <f>+IFERROR(VALUE(RIGHT(Tabla20[[#This Row],[B2B]],6)),"")</f>
        <v/>
      </c>
      <c r="DN731" s="6" t="str">
        <f>+IFERROR(VLOOKUP(DL731,Auxiliar!$A:$C,2,0),"")</f>
        <v/>
      </c>
      <c r="DO731" s="7" t="str">
        <f>+IFERROR(VLOOKUP(DL731,Auxiliar!$A:$C,3,0),"")</f>
        <v/>
      </c>
      <c r="DQ731" s="1">
        <v>5533</v>
      </c>
      <c r="DR731" s="12" t="s">
        <v>24</v>
      </c>
      <c r="DS731" s="6">
        <f>+IFERROR(VALUE(RIGHT(Tabla21[[#This Row],[B2B]],6)),"")</f>
        <v>5533</v>
      </c>
      <c r="DT731" s="6" t="str">
        <f>+IFERROR(VLOOKUP(DR731,Auxiliar!$A:$C,2,0),"")</f>
        <v>CORONA PORRON</v>
      </c>
      <c r="DU731" s="7" t="str">
        <f>+IFERROR(VLOOKUP(DR731,Auxiliar!$A:$C,3,0),"")</f>
        <v>1b 5% | 20b 0%</v>
      </c>
      <c r="DW731" s="1">
        <v>3482</v>
      </c>
      <c r="DX731" s="12" t="s">
        <v>43</v>
      </c>
      <c r="DY731" s="6">
        <f>+IFERROR(VALUE(RIGHT(Tabla22[[#This Row],[B2B]],6)),"")</f>
        <v>3482</v>
      </c>
      <c r="DZ731" s="6" t="str">
        <f>+IFERROR(VLOOKUP(DX731,Auxiliar!$A:$C,2,0),"")</f>
        <v xml:space="preserve">VALUE LATA </v>
      </c>
      <c r="EA731" s="7" t="str">
        <f>+IFERROR(VLOOKUP(DX731,Auxiliar!$A:$C,3,0),"")</f>
        <v>1b 15% | 100b 18%</v>
      </c>
      <c r="EC731" s="1">
        <v>20003</v>
      </c>
      <c r="ED731" s="12" t="s">
        <v>47</v>
      </c>
      <c r="EE731" s="6">
        <f>+IFERROR(VALUE(RIGHT(Tabla23[[#This Row],[B2B]],6)),"")</f>
        <v>20003</v>
      </c>
      <c r="EF731" s="6" t="str">
        <f>+IFERROR(VLOOKUP(ED731,Auxiliar!$A:$C,2,0),"")</f>
        <v>VALUE LATON</v>
      </c>
      <c r="EG731" s="7" t="str">
        <f>+IFERROR(VLOOKUP(ED731,Auxiliar!$A:$C,3,0),"")</f>
        <v>1b 10% | 5b 15% | 192b 0%</v>
      </c>
      <c r="EI731" s="1"/>
      <c r="EJ731" s="12"/>
      <c r="EK731" s="6" t="str">
        <f>+IFERROR(VALUE(RIGHT(Tabla24[[#This Row],[B2B]],6)),"")</f>
        <v/>
      </c>
      <c r="EL731" s="6" t="str">
        <f>+IFERROR(VLOOKUP(EJ731,Auxiliar!$A:$C,2,0),"")</f>
        <v/>
      </c>
      <c r="EM731" s="7" t="str">
        <f>+IFERROR(VLOOKUP(EJ731,Auxiliar!$A:$C,3,0),"")</f>
        <v/>
      </c>
      <c r="EO731" s="1"/>
      <c r="EP731" s="12"/>
      <c r="EQ731" s="6" t="str">
        <f>+IFERROR(VALUE(RIGHT(Tabla25[[#This Row],[B2B]],6)),"")</f>
        <v/>
      </c>
      <c r="ER731" s="6" t="str">
        <f>+IFERROR(VLOOKUP(EP731,Auxiliar!$A:$C,2,0),"")</f>
        <v/>
      </c>
      <c r="ES731" s="7" t="str">
        <f>+IFERROR(VLOOKUP(EP731,Auxiliar!$A:$C,3,0),"")</f>
        <v/>
      </c>
      <c r="EU731" s="1"/>
      <c r="EV731" s="12"/>
      <c r="EW731" s="6" t="str">
        <f>+IFERROR(VALUE(RIGHT(Tabla26[[#This Row],[B2B]],6)),"")</f>
        <v/>
      </c>
      <c r="EX731" s="6" t="str">
        <f>+IFERROR(VLOOKUP(EV731,Auxiliar!$A:$C,2,0),"")</f>
        <v/>
      </c>
      <c r="EY731" s="7" t="str">
        <f>+IFERROR(VLOOKUP(EV731,Auxiliar!$A:$C,3,0),"")</f>
        <v/>
      </c>
      <c r="EZ731" s="1"/>
      <c r="FA731" s="12"/>
      <c r="FB731" s="6" t="str">
        <f>+IFERROR(VALUE(RIGHT(Tabla27[[#This Row],[B2B]],6)),"")</f>
        <v/>
      </c>
      <c r="FC731" s="6" t="str">
        <f>+IFERROR(VLOOKUP(FA731,Auxiliar!$A:$C,2,0),"")</f>
        <v/>
      </c>
      <c r="FD731" s="7" t="str">
        <f>+IFERROR(VLOOKUP(FA731,Auxiliar!$A:$C,3,0),"")</f>
        <v/>
      </c>
      <c r="FE731" s="1"/>
      <c r="FF731" s="12"/>
      <c r="FG731" s="6" t="str">
        <f>+IFERROR(VALUE(RIGHT(Tabla28[[#This Row],[B2B]],6)),"")</f>
        <v/>
      </c>
      <c r="FH731" s="6" t="str">
        <f>+IFERROR(VLOOKUP(FF731,Auxiliar!$A:$C,2,0),"")</f>
        <v/>
      </c>
      <c r="FI731" s="7" t="str">
        <f>+IFERROR(VLOOKUP(FF731,Auxiliar!$A:$C,3,0),"")</f>
        <v/>
      </c>
      <c r="FJ731" s="1"/>
      <c r="FK731" s="12"/>
      <c r="FL731" s="6" t="str">
        <f>+IFERROR(VALUE(RIGHT(Tabla29[[#This Row],[B2B]],6)),"")</f>
        <v/>
      </c>
      <c r="FM731" s="6" t="str">
        <f>+IFERROR(VLOOKUP(FK731,Auxiliar!$A:$C,2,0),"")</f>
        <v/>
      </c>
      <c r="FN731" s="7" t="str">
        <f>+IFERROR(VLOOKUP(FK731,Auxiliar!$A:$C,3,0),"")</f>
        <v/>
      </c>
      <c r="FO731" s="1"/>
      <c r="FP731" s="12"/>
      <c r="FQ731" s="6" t="str">
        <f>+IFERROR(VALUE(RIGHT(Tabla30[[#This Row],[B2B]],6)),"")</f>
        <v/>
      </c>
      <c r="FR731" s="6" t="str">
        <f>+IFERROR(VLOOKUP(FP731,Auxiliar!$A:$C,2,0),"")</f>
        <v/>
      </c>
      <c r="FS731" s="7"/>
      <c r="FT731" s="1"/>
      <c r="FU731" s="12"/>
      <c r="FV731" s="6" t="str">
        <f>+IFERROR(VALUE(RIGHT(Tabla31[[#This Row],[B2B]],6)),"")</f>
        <v/>
      </c>
      <c r="FW731" s="6" t="str">
        <f>+IFERROR(VLOOKUP(FU731,Auxiliar!$A:$C,2,0),"")</f>
        <v/>
      </c>
      <c r="FX731" s="7" t="str">
        <f>+IFERROR(VLOOKUP(FU731,Auxiliar!$A:$C,3,0),"")</f>
        <v/>
      </c>
      <c r="FY731" s="1"/>
      <c r="FZ731" s="12"/>
      <c r="GA731" s="6" t="str">
        <f>+IFERROR(VALUE(RIGHT(Tabla32[[#This Row],[B2B]],6)),"")</f>
        <v/>
      </c>
      <c r="GB731" s="6" t="str">
        <f>+IFERROR(VLOOKUP(FZ731,Auxiliar!$A:$C,2,0),"")</f>
        <v/>
      </c>
      <c r="GC731" s="7" t="str">
        <f>+IFERROR(VLOOKUP(FZ731,Auxiliar!$A:$C,3,0),"")</f>
        <v/>
      </c>
      <c r="GD731" s="1"/>
      <c r="GE731" s="12"/>
      <c r="GF731" s="6" t="str">
        <f>+IFERROR(VALUE(RIGHT(Tabla33[[#This Row],[B2B]],6)),"")</f>
        <v/>
      </c>
      <c r="GG731" s="6" t="str">
        <f>+IFERROR(VLOOKUP(GE731,Auxiliar!$A:$C,2,0),"")</f>
        <v/>
      </c>
      <c r="GH731" s="7" t="str">
        <f>+IFERROR(VLOOKUP(GE731,Auxiliar!$A:$C,3,0),"")</f>
        <v/>
      </c>
    </row>
    <row r="732" spans="1:190" x14ac:dyDescent="0.25">
      <c r="A732" s="1"/>
      <c r="B732" s="1"/>
      <c r="C732" t="str">
        <f>+IFERROR(VLOOKUP(B732,Auxiliar!$A:$C,2,0),"")</f>
        <v/>
      </c>
      <c r="D732" s="5" t="str">
        <f>+IFERROR(VLOOKUP(B732,Auxiliar!$A:$C,3,0),"")</f>
        <v/>
      </c>
      <c r="S732" s="1">
        <v>10306</v>
      </c>
      <c r="T732" s="1" t="s">
        <v>9</v>
      </c>
      <c r="U732" s="6">
        <f>+IFERROR(VALUE(RIGHT(Tabla4[[#This Row],[B2B]],6)),"")</f>
        <v>10306</v>
      </c>
      <c r="V732" s="6" t="str">
        <f>+IFERROR(VLOOKUP(T732,Auxiliar!$A:$C,2,0),"")</f>
        <v>CORE</v>
      </c>
      <c r="W732" s="7" t="str">
        <f>+IFERROR(VLOOKUP(T732,Auxiliar!$A:$C,3,0),"")</f>
        <v>0b 1% | 2b 5% | 4b 6%</v>
      </c>
      <c r="AK732" s="1">
        <v>6500</v>
      </c>
      <c r="AL732" s="1" t="s">
        <v>30</v>
      </c>
      <c r="AM732" s="6">
        <f>+IFERROR(VALUE(RIGHT(Tabla7[[#This Row],[B2B]],6)),"")</f>
        <v>6500</v>
      </c>
      <c r="AN732" s="6" t="str">
        <f>+IFERROR(VLOOKUP(AL732,Auxiliar!$A:$C,2,0),"")</f>
        <v>LATONES</v>
      </c>
      <c r="AO732" s="7" t="str">
        <f>+IFERROR(VLOOKUP(AL732,Auxiliar!$A:$C,3,0),"")</f>
        <v>1b 4% | 5b 7% | 97b 0%</v>
      </c>
      <c r="AW732" s="1"/>
      <c r="AX732" s="1" t="s">
        <v>32</v>
      </c>
      <c r="AY732" s="6" t="str">
        <f>+IFERROR(VALUE(RIGHT(Tabla9[[#This Row],[B2B]],6)),"")</f>
        <v/>
      </c>
      <c r="AZ732" s="6" t="str">
        <f>+IFERROR(VLOOKUP(AX732,Auxiliar!$A:$C,2,0),"")</f>
        <v>LATONES</v>
      </c>
      <c r="BA732" s="7" t="str">
        <f>+IFERROR(VLOOKUP(AX732,Auxiliar!$A:$C,3,0),"")</f>
        <v>2b 3% | 4b 4% | 6b 5% | 10b 8%  | 385b 0%</v>
      </c>
      <c r="BI732" s="1"/>
      <c r="BJ732" s="1"/>
      <c r="BK732" s="6" t="str">
        <f>+IFERROR(VALUE(RIGHT(Tabla11[[#This Row],[B2B]],6)),"")</f>
        <v/>
      </c>
      <c r="BL732" s="6" t="str">
        <f>+IFERROR(VLOOKUP(BJ732,Auxiliar!$A:$C,2,0),"")</f>
        <v/>
      </c>
      <c r="BM732" s="7" t="str">
        <f>+IFERROR(VLOOKUP(BJ732,Auxiliar!$A:$C,3,0),"")</f>
        <v/>
      </c>
      <c r="BO732" s="1">
        <v>3463</v>
      </c>
      <c r="BP732" s="1" t="s">
        <v>39</v>
      </c>
      <c r="BQ732" s="6">
        <f>+IFERROR(VALUE(RIGHT(Tabla12[[#This Row],[B2B]],6)),"")</f>
        <v>3463</v>
      </c>
      <c r="BR732" s="6" t="str">
        <f>+IFERROR(VLOOKUP(BP732,Auxiliar!$A:$C,2,0),"")</f>
        <v>VALUE LITRO</v>
      </c>
      <c r="BS732" s="7" t="str">
        <f>+IFERROR(VLOOKUP(BP732,Auxiliar!$A:$C,3,0),"")</f>
        <v>1b 12%</v>
      </c>
      <c r="CA732" s="1">
        <v>5606</v>
      </c>
      <c r="CB732" s="1" t="s">
        <v>35</v>
      </c>
      <c r="CC732" s="6">
        <f>+IFERROR(VALUE(RIGHT(Tabla14[[#This Row],[B2B]],6)),"")</f>
        <v>5606</v>
      </c>
      <c r="CD732" s="6" t="str">
        <f>+IFERROR(VLOOKUP(CB732,Auxiliar!$A:$C,2,0),"")</f>
        <v>Corona 710cc</v>
      </c>
      <c r="CE732" s="7" t="str">
        <f>+IFERROR(VLOOKUP(CB732,Auxiliar!$A:$C,3,0),"")</f>
        <v>1b 10% | 85b 0%</v>
      </c>
      <c r="CG732" s="1"/>
      <c r="CH732" s="1"/>
      <c r="CI732" s="6" t="str">
        <f>+IFERROR(VALUE(RIGHT(Tabla15[[#This Row],[B2B]],6)),"")</f>
        <v/>
      </c>
      <c r="CJ732" s="6" t="str">
        <f>+IFERROR(VLOOKUP(CH732,Auxiliar!$A:$C,2,0),"")</f>
        <v/>
      </c>
      <c r="CK732" s="7" t="str">
        <f>+IFERROR(VLOOKUP(CH732,Auxiliar!$A:$C,3,0),"")</f>
        <v/>
      </c>
      <c r="CM732" s="1">
        <v>5543</v>
      </c>
      <c r="CN732" s="1" t="s">
        <v>20</v>
      </c>
      <c r="CO732" s="6">
        <v>5543</v>
      </c>
      <c r="CP732" s="6" t="s">
        <v>20</v>
      </c>
      <c r="CQ732" s="7" t="s">
        <v>21</v>
      </c>
      <c r="CS732" s="1"/>
      <c r="CT732" s="1"/>
      <c r="CU732" s="6" t="str">
        <f>+IFERROR(VALUE(RIGHT(Tabla17[[#This Row],[B2B]],6)),"")</f>
        <v/>
      </c>
      <c r="CV732" s="6" t="str">
        <f>+IFERROR(VLOOKUP(CT732,Auxiliar!$A:$C,2,0),"")</f>
        <v/>
      </c>
      <c r="CW732" s="7" t="str">
        <f>+IFERROR(VLOOKUP(CT732,Auxiliar!$A:$C,3,0),"")</f>
        <v/>
      </c>
      <c r="CY732" s="1">
        <v>5543</v>
      </c>
      <c r="CZ732" s="1" t="s">
        <v>16</v>
      </c>
      <c r="DA732" s="6">
        <f>+IFERROR(VALUE(RIGHT(Tabla18[[#This Row],[B2B]],6)),"")</f>
        <v>5543</v>
      </c>
      <c r="DB732" s="6" t="str">
        <f>+IFERROR(VLOOKUP(CZ732,Auxiliar!$A:$C,2,0),"")</f>
        <v>PREMIUM</v>
      </c>
      <c r="DC732" s="7" t="str">
        <f>+IFERROR(VLOOKUP(CZ732,Auxiliar!$A:$C,3,0),"")</f>
        <v>0b 0% | 2b 2% | 5b 3,5% | 10b 5%</v>
      </c>
      <c r="DE732" s="1">
        <v>5543</v>
      </c>
      <c r="DF732" s="1" t="s">
        <v>19</v>
      </c>
      <c r="DG732" s="6">
        <f>+IFERROR(VALUE(RIGHT(Tabla19[[#This Row],[B2B]],6)),"")</f>
        <v>5543</v>
      </c>
      <c r="DH732" s="6" t="str">
        <f>+IFERROR(VLOOKUP(DF732,Auxiliar!$A:$C,2,0),"")</f>
        <v>MICHELOB</v>
      </c>
      <c r="DI732" s="7" t="str">
        <f>+IFERROR(VLOOKUP(DF732,Auxiliar!$A:$C,3,0),"")</f>
        <v>1b 7% | 3b 22% | 8b 27%</v>
      </c>
      <c r="DK732" s="1"/>
      <c r="DL732" s="1"/>
      <c r="DM732" s="6" t="str">
        <f>+IFERROR(VALUE(RIGHT(Tabla20[[#This Row],[B2B]],6)),"")</f>
        <v/>
      </c>
      <c r="DN732" s="6" t="str">
        <f>+IFERROR(VLOOKUP(DL732,Auxiliar!$A:$C,2,0),"")</f>
        <v/>
      </c>
      <c r="DO732" s="7" t="str">
        <f>+IFERROR(VLOOKUP(DL732,Auxiliar!$A:$C,3,0),"")</f>
        <v/>
      </c>
      <c r="DQ732" s="1">
        <v>5535</v>
      </c>
      <c r="DR732" s="12" t="s">
        <v>24</v>
      </c>
      <c r="DS732" s="6">
        <f>+IFERROR(VALUE(RIGHT(Tabla21[[#This Row],[B2B]],6)),"")</f>
        <v>5535</v>
      </c>
      <c r="DT732" s="6" t="str">
        <f>+IFERROR(VLOOKUP(DR732,Auxiliar!$A:$C,2,0),"")</f>
        <v>CORONA PORRON</v>
      </c>
      <c r="DU732" s="7" t="str">
        <f>+IFERROR(VLOOKUP(DR732,Auxiliar!$A:$C,3,0),"")</f>
        <v>1b 5% | 20b 0%</v>
      </c>
      <c r="DW732" s="1">
        <v>3485</v>
      </c>
      <c r="DX732" s="12" t="s">
        <v>43</v>
      </c>
      <c r="DY732" s="6">
        <f>+IFERROR(VALUE(RIGHT(Tabla22[[#This Row],[B2B]],6)),"")</f>
        <v>3485</v>
      </c>
      <c r="DZ732" s="6" t="str">
        <f>+IFERROR(VLOOKUP(DX732,Auxiliar!$A:$C,2,0),"")</f>
        <v xml:space="preserve">VALUE LATA </v>
      </c>
      <c r="EA732" s="7" t="str">
        <f>+IFERROR(VLOOKUP(DX732,Auxiliar!$A:$C,3,0),"")</f>
        <v>1b 15% | 100b 18%</v>
      </c>
      <c r="EC732" s="1">
        <v>20006</v>
      </c>
      <c r="ED732" s="12" t="s">
        <v>47</v>
      </c>
      <c r="EE732" s="6">
        <f>+IFERROR(VALUE(RIGHT(Tabla23[[#This Row],[B2B]],6)),"")</f>
        <v>20006</v>
      </c>
      <c r="EF732" s="6" t="str">
        <f>+IFERROR(VLOOKUP(ED732,Auxiliar!$A:$C,2,0),"")</f>
        <v>VALUE LATON</v>
      </c>
      <c r="EG732" s="7" t="str">
        <f>+IFERROR(VLOOKUP(ED732,Auxiliar!$A:$C,3,0),"")</f>
        <v>1b 10% | 5b 15% | 192b 0%</v>
      </c>
      <c r="EI732" s="1"/>
      <c r="EJ732" s="12"/>
      <c r="EK732" s="6" t="str">
        <f>+IFERROR(VALUE(RIGHT(Tabla24[[#This Row],[B2B]],6)),"")</f>
        <v/>
      </c>
      <c r="EL732" s="6" t="str">
        <f>+IFERROR(VLOOKUP(EJ732,Auxiliar!$A:$C,2,0),"")</f>
        <v/>
      </c>
      <c r="EM732" s="7" t="str">
        <f>+IFERROR(VLOOKUP(EJ732,Auxiliar!$A:$C,3,0),"")</f>
        <v/>
      </c>
      <c r="EO732" s="1"/>
      <c r="EP732" s="12"/>
      <c r="EQ732" s="6" t="str">
        <f>+IFERROR(VALUE(RIGHT(Tabla25[[#This Row],[B2B]],6)),"")</f>
        <v/>
      </c>
      <c r="ER732" s="6" t="str">
        <f>+IFERROR(VLOOKUP(EP732,Auxiliar!$A:$C,2,0),"")</f>
        <v/>
      </c>
      <c r="ES732" s="7" t="str">
        <f>+IFERROR(VLOOKUP(EP732,Auxiliar!$A:$C,3,0),"")</f>
        <v/>
      </c>
      <c r="EU732" s="1"/>
      <c r="EV732" s="12"/>
      <c r="EW732" s="6" t="str">
        <f>+IFERROR(VALUE(RIGHT(Tabla26[[#This Row],[B2B]],6)),"")</f>
        <v/>
      </c>
      <c r="EX732" s="6" t="str">
        <f>+IFERROR(VLOOKUP(EV732,Auxiliar!$A:$C,2,0),"")</f>
        <v/>
      </c>
      <c r="EY732" s="7" t="str">
        <f>+IFERROR(VLOOKUP(EV732,Auxiliar!$A:$C,3,0),"")</f>
        <v/>
      </c>
      <c r="EZ732" s="1"/>
      <c r="FA732" s="12"/>
      <c r="FB732" s="6" t="str">
        <f>+IFERROR(VALUE(RIGHT(Tabla27[[#This Row],[B2B]],6)),"")</f>
        <v/>
      </c>
      <c r="FC732" s="6" t="str">
        <f>+IFERROR(VLOOKUP(FA732,Auxiliar!$A:$C,2,0),"")</f>
        <v/>
      </c>
      <c r="FD732" s="7" t="str">
        <f>+IFERROR(VLOOKUP(FA732,Auxiliar!$A:$C,3,0),"")</f>
        <v/>
      </c>
      <c r="FE732" s="1"/>
      <c r="FF732" s="12"/>
      <c r="FG732" s="6" t="str">
        <f>+IFERROR(VALUE(RIGHT(Tabla28[[#This Row],[B2B]],6)),"")</f>
        <v/>
      </c>
      <c r="FH732" s="6" t="str">
        <f>+IFERROR(VLOOKUP(FF732,Auxiliar!$A:$C,2,0),"")</f>
        <v/>
      </c>
      <c r="FI732" s="7" t="str">
        <f>+IFERROR(VLOOKUP(FF732,Auxiliar!$A:$C,3,0),"")</f>
        <v/>
      </c>
      <c r="FJ732" s="1"/>
      <c r="FK732" s="12"/>
      <c r="FL732" s="6" t="str">
        <f>+IFERROR(VALUE(RIGHT(Tabla29[[#This Row],[B2B]],6)),"")</f>
        <v/>
      </c>
      <c r="FM732" s="6" t="str">
        <f>+IFERROR(VLOOKUP(FK732,Auxiliar!$A:$C,2,0),"")</f>
        <v/>
      </c>
      <c r="FN732" s="7" t="str">
        <f>+IFERROR(VLOOKUP(FK732,Auxiliar!$A:$C,3,0),"")</f>
        <v/>
      </c>
      <c r="FO732" s="1"/>
      <c r="FP732" s="12"/>
      <c r="FQ732" s="6" t="str">
        <f>+IFERROR(VALUE(RIGHT(Tabla30[[#This Row],[B2B]],6)),"")</f>
        <v/>
      </c>
      <c r="FR732" s="6" t="str">
        <f>+IFERROR(VLOOKUP(FP732,Auxiliar!$A:$C,2,0),"")</f>
        <v/>
      </c>
      <c r="FS732" s="7"/>
      <c r="FT732" s="1"/>
      <c r="FU732" s="12"/>
      <c r="FV732" s="6" t="str">
        <f>+IFERROR(VALUE(RIGHT(Tabla31[[#This Row],[B2B]],6)),"")</f>
        <v/>
      </c>
      <c r="FW732" s="6" t="str">
        <f>+IFERROR(VLOOKUP(FU732,Auxiliar!$A:$C,2,0),"")</f>
        <v/>
      </c>
      <c r="FX732" s="7" t="str">
        <f>+IFERROR(VLOOKUP(FU732,Auxiliar!$A:$C,3,0),"")</f>
        <v/>
      </c>
      <c r="FY732" s="1"/>
      <c r="FZ732" s="12"/>
      <c r="GA732" s="6" t="str">
        <f>+IFERROR(VALUE(RIGHT(Tabla32[[#This Row],[B2B]],6)),"")</f>
        <v/>
      </c>
      <c r="GB732" s="6" t="str">
        <f>+IFERROR(VLOOKUP(FZ732,Auxiliar!$A:$C,2,0),"")</f>
        <v/>
      </c>
      <c r="GC732" s="7" t="str">
        <f>+IFERROR(VLOOKUP(FZ732,Auxiliar!$A:$C,3,0),"")</f>
        <v/>
      </c>
      <c r="GD732" s="1"/>
      <c r="GE732" s="12"/>
      <c r="GF732" s="6" t="str">
        <f>+IFERROR(VALUE(RIGHT(Tabla33[[#This Row],[B2B]],6)),"")</f>
        <v/>
      </c>
      <c r="GG732" s="6" t="str">
        <f>+IFERROR(VLOOKUP(GE732,Auxiliar!$A:$C,2,0),"")</f>
        <v/>
      </c>
      <c r="GH732" s="7" t="str">
        <f>+IFERROR(VLOOKUP(GE732,Auxiliar!$A:$C,3,0),"")</f>
        <v/>
      </c>
    </row>
    <row r="733" spans="1:190" x14ac:dyDescent="0.25">
      <c r="A733" s="1"/>
      <c r="B733" s="1"/>
      <c r="C733" t="str">
        <f>+IFERROR(VLOOKUP(B733,Auxiliar!$A:$C,2,0),"")</f>
        <v/>
      </c>
      <c r="D733" s="5" t="str">
        <f>+IFERROR(VLOOKUP(B733,Auxiliar!$A:$C,3,0),"")</f>
        <v/>
      </c>
      <c r="S733" s="1">
        <v>10311</v>
      </c>
      <c r="T733" s="1" t="s">
        <v>9</v>
      </c>
      <c r="U733" s="6">
        <f>+IFERROR(VALUE(RIGHT(Tabla4[[#This Row],[B2B]],6)),"")</f>
        <v>10311</v>
      </c>
      <c r="V733" s="6" t="str">
        <f>+IFERROR(VLOOKUP(T733,Auxiliar!$A:$C,2,0),"")</f>
        <v>CORE</v>
      </c>
      <c r="W733" s="7" t="str">
        <f>+IFERROR(VLOOKUP(T733,Auxiliar!$A:$C,3,0),"")</f>
        <v>0b 1% | 2b 5% | 4b 6%</v>
      </c>
      <c r="AK733" s="1">
        <v>6501</v>
      </c>
      <c r="AL733" s="1" t="s">
        <v>30</v>
      </c>
      <c r="AM733" s="6">
        <f>+IFERROR(VALUE(RIGHT(Tabla7[[#This Row],[B2B]],6)),"")</f>
        <v>6501</v>
      </c>
      <c r="AN733" s="6" t="str">
        <f>+IFERROR(VLOOKUP(AL733,Auxiliar!$A:$C,2,0),"")</f>
        <v>LATONES</v>
      </c>
      <c r="AO733" s="7" t="str">
        <f>+IFERROR(VLOOKUP(AL733,Auxiliar!$A:$C,3,0),"")</f>
        <v>1b 4% | 5b 7% | 97b 0%</v>
      </c>
      <c r="AW733" s="1"/>
      <c r="AX733" s="1" t="s">
        <v>32</v>
      </c>
      <c r="AY733" s="6" t="str">
        <f>+IFERROR(VALUE(RIGHT(Tabla9[[#This Row],[B2B]],6)),"")</f>
        <v/>
      </c>
      <c r="AZ733" s="6" t="str">
        <f>+IFERROR(VLOOKUP(AX733,Auxiliar!$A:$C,2,0),"")</f>
        <v>LATONES</v>
      </c>
      <c r="BA733" s="7" t="str">
        <f>+IFERROR(VLOOKUP(AX733,Auxiliar!$A:$C,3,0),"")</f>
        <v>2b 3% | 4b 4% | 6b 5% | 10b 8%  | 385b 0%</v>
      </c>
      <c r="BI733" s="1"/>
      <c r="BJ733" s="1"/>
      <c r="BK733" s="6" t="str">
        <f>+IFERROR(VALUE(RIGHT(Tabla11[[#This Row],[B2B]],6)),"")</f>
        <v/>
      </c>
      <c r="BL733" s="6" t="str">
        <f>+IFERROR(VLOOKUP(BJ733,Auxiliar!$A:$C,2,0),"")</f>
        <v/>
      </c>
      <c r="BM733" s="7" t="str">
        <f>+IFERROR(VLOOKUP(BJ733,Auxiliar!$A:$C,3,0),"")</f>
        <v/>
      </c>
      <c r="BO733" s="1">
        <v>3469</v>
      </c>
      <c r="BP733" s="1" t="s">
        <v>39</v>
      </c>
      <c r="BQ733" s="6">
        <f>+IFERROR(VALUE(RIGHT(Tabla12[[#This Row],[B2B]],6)),"")</f>
        <v>3469</v>
      </c>
      <c r="BR733" s="6" t="str">
        <f>+IFERROR(VLOOKUP(BP733,Auxiliar!$A:$C,2,0),"")</f>
        <v>VALUE LITRO</v>
      </c>
      <c r="BS733" s="7" t="str">
        <f>+IFERROR(VLOOKUP(BP733,Auxiliar!$A:$C,3,0),"")</f>
        <v>1b 12%</v>
      </c>
      <c r="CA733" s="1">
        <v>5607</v>
      </c>
      <c r="CB733" s="1" t="s">
        <v>35</v>
      </c>
      <c r="CC733" s="6">
        <f>+IFERROR(VALUE(RIGHT(Tabla14[[#This Row],[B2B]],6)),"")</f>
        <v>5607</v>
      </c>
      <c r="CD733" s="6" t="str">
        <f>+IFERROR(VLOOKUP(CB733,Auxiliar!$A:$C,2,0),"")</f>
        <v>Corona 710cc</v>
      </c>
      <c r="CE733" s="7" t="str">
        <f>+IFERROR(VLOOKUP(CB733,Auxiliar!$A:$C,3,0),"")</f>
        <v>1b 10% | 85b 0%</v>
      </c>
      <c r="CG733" s="1"/>
      <c r="CH733" s="1"/>
      <c r="CI733" s="6" t="str">
        <f>+IFERROR(VALUE(RIGHT(Tabla15[[#This Row],[B2B]],6)),"")</f>
        <v/>
      </c>
      <c r="CJ733" s="6" t="str">
        <f>+IFERROR(VLOOKUP(CH733,Auxiliar!$A:$C,2,0),"")</f>
        <v/>
      </c>
      <c r="CK733" s="7" t="str">
        <f>+IFERROR(VLOOKUP(CH733,Auxiliar!$A:$C,3,0),"")</f>
        <v/>
      </c>
      <c r="CM733" s="1">
        <v>5560</v>
      </c>
      <c r="CN733" s="1" t="s">
        <v>20</v>
      </c>
      <c r="CO733" s="6">
        <v>5560</v>
      </c>
      <c r="CP733" s="6" t="s">
        <v>20</v>
      </c>
      <c r="CQ733" s="7" t="s">
        <v>21</v>
      </c>
      <c r="CS733" s="1"/>
      <c r="CT733" s="1"/>
      <c r="CU733" s="6" t="str">
        <f>+IFERROR(VALUE(RIGHT(Tabla17[[#This Row],[B2B]],6)),"")</f>
        <v/>
      </c>
      <c r="CV733" s="6" t="str">
        <f>+IFERROR(VLOOKUP(CT733,Auxiliar!$A:$C,2,0),"")</f>
        <v/>
      </c>
      <c r="CW733" s="7" t="str">
        <f>+IFERROR(VLOOKUP(CT733,Auxiliar!$A:$C,3,0),"")</f>
        <v/>
      </c>
      <c r="CY733" s="1">
        <v>5560</v>
      </c>
      <c r="CZ733" s="1" t="s">
        <v>16</v>
      </c>
      <c r="DA733" s="6">
        <f>+IFERROR(VALUE(RIGHT(Tabla18[[#This Row],[B2B]],6)),"")</f>
        <v>5560</v>
      </c>
      <c r="DB733" s="6" t="str">
        <f>+IFERROR(VLOOKUP(CZ733,Auxiliar!$A:$C,2,0),"")</f>
        <v>PREMIUM</v>
      </c>
      <c r="DC733" s="7" t="str">
        <f>+IFERROR(VLOOKUP(CZ733,Auxiliar!$A:$C,3,0),"")</f>
        <v>0b 0% | 2b 2% | 5b 3,5% | 10b 5%</v>
      </c>
      <c r="DE733" s="1">
        <v>5560</v>
      </c>
      <c r="DF733" s="1" t="s">
        <v>19</v>
      </c>
      <c r="DG733" s="6">
        <f>+IFERROR(VALUE(RIGHT(Tabla19[[#This Row],[B2B]],6)),"")</f>
        <v>5560</v>
      </c>
      <c r="DH733" s="6" t="str">
        <f>+IFERROR(VLOOKUP(DF733,Auxiliar!$A:$C,2,0),"")</f>
        <v>MICHELOB</v>
      </c>
      <c r="DI733" s="7" t="str">
        <f>+IFERROR(VLOOKUP(DF733,Auxiliar!$A:$C,3,0),"")</f>
        <v>1b 7% | 3b 22% | 8b 27%</v>
      </c>
      <c r="DK733" s="1"/>
      <c r="DL733" s="1"/>
      <c r="DM733" s="6" t="str">
        <f>+IFERROR(VALUE(RIGHT(Tabla20[[#This Row],[B2B]],6)),"")</f>
        <v/>
      </c>
      <c r="DN733" s="6" t="str">
        <f>+IFERROR(VLOOKUP(DL733,Auxiliar!$A:$C,2,0),"")</f>
        <v/>
      </c>
      <c r="DO733" s="7" t="str">
        <f>+IFERROR(VLOOKUP(DL733,Auxiliar!$A:$C,3,0),"")</f>
        <v/>
      </c>
      <c r="DQ733" s="1">
        <v>5543</v>
      </c>
      <c r="DR733" s="12" t="s">
        <v>24</v>
      </c>
      <c r="DS733" s="6">
        <f>+IFERROR(VALUE(RIGHT(Tabla21[[#This Row],[B2B]],6)),"")</f>
        <v>5543</v>
      </c>
      <c r="DT733" s="6" t="str">
        <f>+IFERROR(VLOOKUP(DR733,Auxiliar!$A:$C,2,0),"")</f>
        <v>CORONA PORRON</v>
      </c>
      <c r="DU733" s="7" t="str">
        <f>+IFERROR(VLOOKUP(DR733,Auxiliar!$A:$C,3,0),"")</f>
        <v>1b 5% | 20b 0%</v>
      </c>
      <c r="DW733" s="1">
        <v>20015</v>
      </c>
      <c r="DX733" s="12" t="s">
        <v>43</v>
      </c>
      <c r="DY733" s="6">
        <f>+IFERROR(VALUE(RIGHT(Tabla22[[#This Row],[B2B]],6)),"")</f>
        <v>20015</v>
      </c>
      <c r="DZ733" s="6" t="str">
        <f>+IFERROR(VLOOKUP(DX733,Auxiliar!$A:$C,2,0),"")</f>
        <v xml:space="preserve">VALUE LATA </v>
      </c>
      <c r="EA733" s="7" t="str">
        <f>+IFERROR(VLOOKUP(DX733,Auxiliar!$A:$C,3,0),"")</f>
        <v>1b 15% | 100b 18%</v>
      </c>
      <c r="EC733" s="1">
        <v>3463</v>
      </c>
      <c r="ED733" s="12" t="s">
        <v>47</v>
      </c>
      <c r="EE733" s="6">
        <f>+IFERROR(VALUE(RIGHT(Tabla23[[#This Row],[B2B]],6)),"")</f>
        <v>3463</v>
      </c>
      <c r="EF733" s="6" t="str">
        <f>+IFERROR(VLOOKUP(ED733,Auxiliar!$A:$C,2,0),"")</f>
        <v>VALUE LATON</v>
      </c>
      <c r="EG733" s="7" t="str">
        <f>+IFERROR(VLOOKUP(ED733,Auxiliar!$A:$C,3,0),"")</f>
        <v>1b 10% | 5b 15% | 192b 0%</v>
      </c>
      <c r="EI733" s="1"/>
      <c r="EJ733" s="12"/>
      <c r="EK733" s="6" t="str">
        <f>+IFERROR(VALUE(RIGHT(Tabla24[[#This Row],[B2B]],6)),"")</f>
        <v/>
      </c>
      <c r="EL733" s="6" t="str">
        <f>+IFERROR(VLOOKUP(EJ733,Auxiliar!$A:$C,2,0),"")</f>
        <v/>
      </c>
      <c r="EM733" s="7" t="str">
        <f>+IFERROR(VLOOKUP(EJ733,Auxiliar!$A:$C,3,0),"")</f>
        <v/>
      </c>
      <c r="EO733" s="1"/>
      <c r="EP733" s="12"/>
      <c r="EQ733" s="6" t="str">
        <f>+IFERROR(VALUE(RIGHT(Tabla25[[#This Row],[B2B]],6)),"")</f>
        <v/>
      </c>
      <c r="ER733" s="6" t="str">
        <f>+IFERROR(VLOOKUP(EP733,Auxiliar!$A:$C,2,0),"")</f>
        <v/>
      </c>
      <c r="ES733" s="7" t="str">
        <f>+IFERROR(VLOOKUP(EP733,Auxiliar!$A:$C,3,0),"")</f>
        <v/>
      </c>
      <c r="EU733" s="1"/>
      <c r="EV733" s="12"/>
      <c r="EW733" s="6" t="str">
        <f>+IFERROR(VALUE(RIGHT(Tabla26[[#This Row],[B2B]],6)),"")</f>
        <v/>
      </c>
      <c r="EX733" s="6" t="str">
        <f>+IFERROR(VLOOKUP(EV733,Auxiliar!$A:$C,2,0),"")</f>
        <v/>
      </c>
      <c r="EY733" s="7" t="str">
        <f>+IFERROR(VLOOKUP(EV733,Auxiliar!$A:$C,3,0),"")</f>
        <v/>
      </c>
      <c r="EZ733" s="1"/>
      <c r="FA733" s="12"/>
      <c r="FB733" s="6" t="str">
        <f>+IFERROR(VALUE(RIGHT(Tabla27[[#This Row],[B2B]],6)),"")</f>
        <v/>
      </c>
      <c r="FC733" s="6" t="str">
        <f>+IFERROR(VLOOKUP(FA733,Auxiliar!$A:$C,2,0),"")</f>
        <v/>
      </c>
      <c r="FD733" s="7" t="str">
        <f>+IFERROR(VLOOKUP(FA733,Auxiliar!$A:$C,3,0),"")</f>
        <v/>
      </c>
      <c r="FE733" s="1"/>
      <c r="FF733" s="12"/>
      <c r="FG733" s="6" t="str">
        <f>+IFERROR(VALUE(RIGHT(Tabla28[[#This Row],[B2B]],6)),"")</f>
        <v/>
      </c>
      <c r="FH733" s="6" t="str">
        <f>+IFERROR(VLOOKUP(FF733,Auxiliar!$A:$C,2,0),"")</f>
        <v/>
      </c>
      <c r="FI733" s="7" t="str">
        <f>+IFERROR(VLOOKUP(FF733,Auxiliar!$A:$C,3,0),"")</f>
        <v/>
      </c>
      <c r="FJ733" s="1"/>
      <c r="FK733" s="12"/>
      <c r="FL733" s="6" t="str">
        <f>+IFERROR(VALUE(RIGHT(Tabla29[[#This Row],[B2B]],6)),"")</f>
        <v/>
      </c>
      <c r="FM733" s="6" t="str">
        <f>+IFERROR(VLOOKUP(FK733,Auxiliar!$A:$C,2,0),"")</f>
        <v/>
      </c>
      <c r="FN733" s="7" t="str">
        <f>+IFERROR(VLOOKUP(FK733,Auxiliar!$A:$C,3,0),"")</f>
        <v/>
      </c>
      <c r="FO733" s="1"/>
      <c r="FP733" s="12"/>
      <c r="FQ733" s="6" t="str">
        <f>+IFERROR(VALUE(RIGHT(Tabla30[[#This Row],[B2B]],6)),"")</f>
        <v/>
      </c>
      <c r="FR733" s="6" t="str">
        <f>+IFERROR(VLOOKUP(FP733,Auxiliar!$A:$C,2,0),"")</f>
        <v/>
      </c>
      <c r="FS733" s="7"/>
      <c r="FT733" s="1"/>
      <c r="FU733" s="12"/>
      <c r="FV733" s="6" t="str">
        <f>+IFERROR(VALUE(RIGHT(Tabla31[[#This Row],[B2B]],6)),"")</f>
        <v/>
      </c>
      <c r="FW733" s="6" t="str">
        <f>+IFERROR(VLOOKUP(FU733,Auxiliar!$A:$C,2,0),"")</f>
        <v/>
      </c>
      <c r="FX733" s="7" t="str">
        <f>+IFERROR(VLOOKUP(FU733,Auxiliar!$A:$C,3,0),"")</f>
        <v/>
      </c>
      <c r="FY733" s="1"/>
      <c r="FZ733" s="12"/>
      <c r="GA733" s="6" t="str">
        <f>+IFERROR(VALUE(RIGHT(Tabla32[[#This Row],[B2B]],6)),"")</f>
        <v/>
      </c>
      <c r="GB733" s="6" t="str">
        <f>+IFERROR(VLOOKUP(FZ733,Auxiliar!$A:$C,2,0),"")</f>
        <v/>
      </c>
      <c r="GC733" s="7" t="str">
        <f>+IFERROR(VLOOKUP(FZ733,Auxiliar!$A:$C,3,0),"")</f>
        <v/>
      </c>
      <c r="GD733" s="1"/>
      <c r="GE733" s="12"/>
      <c r="GF733" s="6" t="str">
        <f>+IFERROR(VALUE(RIGHT(Tabla33[[#This Row],[B2B]],6)),"")</f>
        <v/>
      </c>
      <c r="GG733" s="6" t="str">
        <f>+IFERROR(VLOOKUP(GE733,Auxiliar!$A:$C,2,0),"")</f>
        <v/>
      </c>
      <c r="GH733" s="7" t="str">
        <f>+IFERROR(VLOOKUP(GE733,Auxiliar!$A:$C,3,0),"")</f>
        <v/>
      </c>
    </row>
    <row r="734" spans="1:190" x14ac:dyDescent="0.25">
      <c r="A734" s="1"/>
      <c r="B734" s="1"/>
      <c r="C734" t="str">
        <f>+IFERROR(VLOOKUP(B734,Auxiliar!$A:$C,2,0),"")</f>
        <v/>
      </c>
      <c r="D734" s="5" t="str">
        <f>+IFERROR(VLOOKUP(B734,Auxiliar!$A:$C,3,0),"")</f>
        <v/>
      </c>
      <c r="S734" s="1">
        <v>10317</v>
      </c>
      <c r="T734" s="1" t="s">
        <v>9</v>
      </c>
      <c r="U734" s="6">
        <f>+IFERROR(VALUE(RIGHT(Tabla4[[#This Row],[B2B]],6)),"")</f>
        <v>10317</v>
      </c>
      <c r="V734" s="6" t="str">
        <f>+IFERROR(VLOOKUP(T734,Auxiliar!$A:$C,2,0),"")</f>
        <v>CORE</v>
      </c>
      <c r="W734" s="7" t="str">
        <f>+IFERROR(VLOOKUP(T734,Auxiliar!$A:$C,3,0),"")</f>
        <v>0b 1% | 2b 5% | 4b 6%</v>
      </c>
      <c r="AK734" s="1">
        <v>6503</v>
      </c>
      <c r="AL734" s="1" t="s">
        <v>30</v>
      </c>
      <c r="AM734" s="6">
        <f>+IFERROR(VALUE(RIGHT(Tabla7[[#This Row],[B2B]],6)),"")</f>
        <v>6503</v>
      </c>
      <c r="AN734" s="6" t="str">
        <f>+IFERROR(VLOOKUP(AL734,Auxiliar!$A:$C,2,0),"")</f>
        <v>LATONES</v>
      </c>
      <c r="AO734" s="7" t="str">
        <f>+IFERROR(VLOOKUP(AL734,Auxiliar!$A:$C,3,0),"")</f>
        <v>1b 4% | 5b 7% | 97b 0%</v>
      </c>
      <c r="AW734" s="1"/>
      <c r="AX734" s="1" t="s">
        <v>32</v>
      </c>
      <c r="AY734" s="6" t="str">
        <f>+IFERROR(VALUE(RIGHT(Tabla9[[#This Row],[B2B]],6)),"")</f>
        <v/>
      </c>
      <c r="AZ734" s="6" t="str">
        <f>+IFERROR(VLOOKUP(AX734,Auxiliar!$A:$C,2,0),"")</f>
        <v>LATONES</v>
      </c>
      <c r="BA734" s="7" t="str">
        <f>+IFERROR(VLOOKUP(AX734,Auxiliar!$A:$C,3,0),"")</f>
        <v>2b 3% | 4b 4% | 6b 5% | 10b 8%  | 385b 0%</v>
      </c>
      <c r="BI734" s="1"/>
      <c r="BJ734" s="1"/>
      <c r="BK734" s="6" t="str">
        <f>+IFERROR(VALUE(RIGHT(Tabla11[[#This Row],[B2B]],6)),"")</f>
        <v/>
      </c>
      <c r="BL734" s="6" t="str">
        <f>+IFERROR(VLOOKUP(BJ734,Auxiliar!$A:$C,2,0),"")</f>
        <v/>
      </c>
      <c r="BM734" s="7" t="str">
        <f>+IFERROR(VLOOKUP(BJ734,Auxiliar!$A:$C,3,0),"")</f>
        <v/>
      </c>
      <c r="BO734" s="1">
        <v>20011</v>
      </c>
      <c r="BP734" s="1" t="s">
        <v>39</v>
      </c>
      <c r="BQ734" s="6">
        <f>+IFERROR(VALUE(RIGHT(Tabla12[[#This Row],[B2B]],6)),"")</f>
        <v>20011</v>
      </c>
      <c r="BR734" s="6" t="str">
        <f>+IFERROR(VLOOKUP(BP734,Auxiliar!$A:$C,2,0),"")</f>
        <v>VALUE LITRO</v>
      </c>
      <c r="BS734" s="7" t="str">
        <f>+IFERROR(VLOOKUP(BP734,Auxiliar!$A:$C,3,0),"")</f>
        <v>1b 12%</v>
      </c>
      <c r="CA734" s="1">
        <v>5612</v>
      </c>
      <c r="CB734" s="1" t="s">
        <v>35</v>
      </c>
      <c r="CC734" s="6">
        <f>+IFERROR(VALUE(RIGHT(Tabla14[[#This Row],[B2B]],6)),"")</f>
        <v>5612</v>
      </c>
      <c r="CD734" s="6" t="str">
        <f>+IFERROR(VLOOKUP(CB734,Auxiliar!$A:$C,2,0),"")</f>
        <v>Corona 710cc</v>
      </c>
      <c r="CE734" s="7" t="str">
        <f>+IFERROR(VLOOKUP(CB734,Auxiliar!$A:$C,3,0),"")</f>
        <v>1b 10% | 85b 0%</v>
      </c>
      <c r="CG734" s="1"/>
      <c r="CH734" s="1"/>
      <c r="CI734" s="6" t="str">
        <f>+IFERROR(VALUE(RIGHT(Tabla15[[#This Row],[B2B]],6)),"")</f>
        <v/>
      </c>
      <c r="CJ734" s="6" t="str">
        <f>+IFERROR(VLOOKUP(CH734,Auxiliar!$A:$C,2,0),"")</f>
        <v/>
      </c>
      <c r="CK734" s="7" t="str">
        <f>+IFERROR(VLOOKUP(CH734,Auxiliar!$A:$C,3,0),"")</f>
        <v/>
      </c>
      <c r="CM734" s="1">
        <v>5563</v>
      </c>
      <c r="CN734" s="1" t="s">
        <v>20</v>
      </c>
      <c r="CO734" s="6">
        <v>5563</v>
      </c>
      <c r="CP734" s="6" t="s">
        <v>20</v>
      </c>
      <c r="CQ734" s="7" t="s">
        <v>21</v>
      </c>
      <c r="CS734" s="1"/>
      <c r="CT734" s="1"/>
      <c r="CU734" s="6" t="str">
        <f>+IFERROR(VALUE(RIGHT(Tabla17[[#This Row],[B2B]],6)),"")</f>
        <v/>
      </c>
      <c r="CV734" s="6" t="str">
        <f>+IFERROR(VLOOKUP(CT734,Auxiliar!$A:$C,2,0),"")</f>
        <v/>
      </c>
      <c r="CW734" s="7" t="str">
        <f>+IFERROR(VLOOKUP(CT734,Auxiliar!$A:$C,3,0),"")</f>
        <v/>
      </c>
      <c r="CY734" s="1">
        <v>5563</v>
      </c>
      <c r="CZ734" s="1" t="s">
        <v>16</v>
      </c>
      <c r="DA734" s="6">
        <f>+IFERROR(VALUE(RIGHT(Tabla18[[#This Row],[B2B]],6)),"")</f>
        <v>5563</v>
      </c>
      <c r="DB734" s="6" t="str">
        <f>+IFERROR(VLOOKUP(CZ734,Auxiliar!$A:$C,2,0),"")</f>
        <v>PREMIUM</v>
      </c>
      <c r="DC734" s="7" t="str">
        <f>+IFERROR(VLOOKUP(CZ734,Auxiliar!$A:$C,3,0),"")</f>
        <v>0b 0% | 2b 2% | 5b 3,5% | 10b 5%</v>
      </c>
      <c r="DE734" s="1">
        <v>5563</v>
      </c>
      <c r="DF734" s="1" t="s">
        <v>19</v>
      </c>
      <c r="DG734" s="6">
        <f>+IFERROR(VALUE(RIGHT(Tabla19[[#This Row],[B2B]],6)),"")</f>
        <v>5563</v>
      </c>
      <c r="DH734" s="6" t="str">
        <f>+IFERROR(VLOOKUP(DF734,Auxiliar!$A:$C,2,0),"")</f>
        <v>MICHELOB</v>
      </c>
      <c r="DI734" s="7" t="str">
        <f>+IFERROR(VLOOKUP(DF734,Auxiliar!$A:$C,3,0),"")</f>
        <v>1b 7% | 3b 22% | 8b 27%</v>
      </c>
      <c r="DK734" s="1"/>
      <c r="DL734" s="1"/>
      <c r="DM734" s="6" t="str">
        <f>+IFERROR(VALUE(RIGHT(Tabla20[[#This Row],[B2B]],6)),"")</f>
        <v/>
      </c>
      <c r="DN734" s="6" t="str">
        <f>+IFERROR(VLOOKUP(DL734,Auxiliar!$A:$C,2,0),"")</f>
        <v/>
      </c>
      <c r="DO734" s="7" t="str">
        <f>+IFERROR(VLOOKUP(DL734,Auxiliar!$A:$C,3,0),"")</f>
        <v/>
      </c>
      <c r="DQ734" s="1">
        <v>5560</v>
      </c>
      <c r="DR734" s="12" t="s">
        <v>24</v>
      </c>
      <c r="DS734" s="6">
        <f>+IFERROR(VALUE(RIGHT(Tabla21[[#This Row],[B2B]],6)),"")</f>
        <v>5560</v>
      </c>
      <c r="DT734" s="6" t="str">
        <f>+IFERROR(VLOOKUP(DR734,Auxiliar!$A:$C,2,0),"")</f>
        <v>CORONA PORRON</v>
      </c>
      <c r="DU734" s="7" t="str">
        <f>+IFERROR(VLOOKUP(DR734,Auxiliar!$A:$C,3,0),"")</f>
        <v>1b 5% | 20b 0%</v>
      </c>
      <c r="DW734" s="1">
        <v>3498</v>
      </c>
      <c r="DX734" s="12" t="s">
        <v>43</v>
      </c>
      <c r="DY734" s="6">
        <f>+IFERROR(VALUE(RIGHT(Tabla22[[#This Row],[B2B]],6)),"")</f>
        <v>3498</v>
      </c>
      <c r="DZ734" s="6" t="str">
        <f>+IFERROR(VLOOKUP(DX734,Auxiliar!$A:$C,2,0),"")</f>
        <v xml:space="preserve">VALUE LATA </v>
      </c>
      <c r="EA734" s="7" t="str">
        <f>+IFERROR(VLOOKUP(DX734,Auxiliar!$A:$C,3,0),"")</f>
        <v>1b 15% | 100b 18%</v>
      </c>
      <c r="EC734" s="1">
        <v>3469</v>
      </c>
      <c r="ED734" s="12" t="s">
        <v>47</v>
      </c>
      <c r="EE734" s="6">
        <f>+IFERROR(VALUE(RIGHT(Tabla23[[#This Row],[B2B]],6)),"")</f>
        <v>3469</v>
      </c>
      <c r="EF734" s="6" t="str">
        <f>+IFERROR(VLOOKUP(ED734,Auxiliar!$A:$C,2,0),"")</f>
        <v>VALUE LATON</v>
      </c>
      <c r="EG734" s="7" t="str">
        <f>+IFERROR(VLOOKUP(ED734,Auxiliar!$A:$C,3,0),"")</f>
        <v>1b 10% | 5b 15% | 192b 0%</v>
      </c>
      <c r="EI734" s="1"/>
      <c r="EJ734" s="12"/>
      <c r="EK734" s="6" t="str">
        <f>+IFERROR(VALUE(RIGHT(Tabla24[[#This Row],[B2B]],6)),"")</f>
        <v/>
      </c>
      <c r="EL734" s="6" t="str">
        <f>+IFERROR(VLOOKUP(EJ734,Auxiliar!$A:$C,2,0),"")</f>
        <v/>
      </c>
      <c r="EM734" s="7" t="str">
        <f>+IFERROR(VLOOKUP(EJ734,Auxiliar!$A:$C,3,0),"")</f>
        <v/>
      </c>
      <c r="EO734" s="1"/>
      <c r="EP734" s="12"/>
      <c r="EQ734" s="6" t="str">
        <f>+IFERROR(VALUE(RIGHT(Tabla25[[#This Row],[B2B]],6)),"")</f>
        <v/>
      </c>
      <c r="ER734" s="6" t="str">
        <f>+IFERROR(VLOOKUP(EP734,Auxiliar!$A:$C,2,0),"")</f>
        <v/>
      </c>
      <c r="ES734" s="7" t="str">
        <f>+IFERROR(VLOOKUP(EP734,Auxiliar!$A:$C,3,0),"")</f>
        <v/>
      </c>
      <c r="EU734" s="1"/>
      <c r="EV734" s="12"/>
      <c r="EW734" s="6" t="str">
        <f>+IFERROR(VALUE(RIGHT(Tabla26[[#This Row],[B2B]],6)),"")</f>
        <v/>
      </c>
      <c r="EX734" s="6" t="str">
        <f>+IFERROR(VLOOKUP(EV734,Auxiliar!$A:$C,2,0),"")</f>
        <v/>
      </c>
      <c r="EY734" s="7" t="str">
        <f>+IFERROR(VLOOKUP(EV734,Auxiliar!$A:$C,3,0),"")</f>
        <v/>
      </c>
      <c r="EZ734" s="1"/>
      <c r="FA734" s="12"/>
      <c r="FB734" s="6" t="str">
        <f>+IFERROR(VALUE(RIGHT(Tabla27[[#This Row],[B2B]],6)),"")</f>
        <v/>
      </c>
      <c r="FC734" s="6" t="str">
        <f>+IFERROR(VLOOKUP(FA734,Auxiliar!$A:$C,2,0),"")</f>
        <v/>
      </c>
      <c r="FD734" s="7" t="str">
        <f>+IFERROR(VLOOKUP(FA734,Auxiliar!$A:$C,3,0),"")</f>
        <v/>
      </c>
      <c r="FE734" s="1"/>
      <c r="FF734" s="12"/>
      <c r="FG734" s="6" t="str">
        <f>+IFERROR(VALUE(RIGHT(Tabla28[[#This Row],[B2B]],6)),"")</f>
        <v/>
      </c>
      <c r="FH734" s="6" t="str">
        <f>+IFERROR(VLOOKUP(FF734,Auxiliar!$A:$C,2,0),"")</f>
        <v/>
      </c>
      <c r="FI734" s="7" t="str">
        <f>+IFERROR(VLOOKUP(FF734,Auxiliar!$A:$C,3,0),"")</f>
        <v/>
      </c>
      <c r="FJ734" s="1"/>
      <c r="FK734" s="12"/>
      <c r="FL734" s="6" t="str">
        <f>+IFERROR(VALUE(RIGHT(Tabla29[[#This Row],[B2B]],6)),"")</f>
        <v/>
      </c>
      <c r="FM734" s="6" t="str">
        <f>+IFERROR(VLOOKUP(FK734,Auxiliar!$A:$C,2,0),"")</f>
        <v/>
      </c>
      <c r="FN734" s="7" t="str">
        <f>+IFERROR(VLOOKUP(FK734,Auxiliar!$A:$C,3,0),"")</f>
        <v/>
      </c>
      <c r="FO734" s="1"/>
      <c r="FP734" s="12"/>
      <c r="FQ734" s="6" t="str">
        <f>+IFERROR(VALUE(RIGHT(Tabla30[[#This Row],[B2B]],6)),"")</f>
        <v/>
      </c>
      <c r="FR734" s="6" t="str">
        <f>+IFERROR(VLOOKUP(FP734,Auxiliar!$A:$C,2,0),"")</f>
        <v/>
      </c>
      <c r="FS734" s="7"/>
      <c r="FT734" s="1"/>
      <c r="FU734" s="12"/>
      <c r="FV734" s="6" t="str">
        <f>+IFERROR(VALUE(RIGHT(Tabla31[[#This Row],[B2B]],6)),"")</f>
        <v/>
      </c>
      <c r="FW734" s="6" t="str">
        <f>+IFERROR(VLOOKUP(FU734,Auxiliar!$A:$C,2,0),"")</f>
        <v/>
      </c>
      <c r="FX734" s="7" t="str">
        <f>+IFERROR(VLOOKUP(FU734,Auxiliar!$A:$C,3,0),"")</f>
        <v/>
      </c>
      <c r="FY734" s="1"/>
      <c r="FZ734" s="12"/>
      <c r="GA734" s="6" t="str">
        <f>+IFERROR(VALUE(RIGHT(Tabla32[[#This Row],[B2B]],6)),"")</f>
        <v/>
      </c>
      <c r="GB734" s="6" t="str">
        <f>+IFERROR(VLOOKUP(FZ734,Auxiliar!$A:$C,2,0),"")</f>
        <v/>
      </c>
      <c r="GC734" s="7" t="str">
        <f>+IFERROR(VLOOKUP(FZ734,Auxiliar!$A:$C,3,0),"")</f>
        <v/>
      </c>
      <c r="GD734" s="1"/>
      <c r="GE734" s="12"/>
      <c r="GF734" s="6" t="str">
        <f>+IFERROR(VALUE(RIGHT(Tabla33[[#This Row],[B2B]],6)),"")</f>
        <v/>
      </c>
      <c r="GG734" s="6" t="str">
        <f>+IFERROR(VLOOKUP(GE734,Auxiliar!$A:$C,2,0),"")</f>
        <v/>
      </c>
      <c r="GH734" s="7" t="str">
        <f>+IFERROR(VLOOKUP(GE734,Auxiliar!$A:$C,3,0),"")</f>
        <v/>
      </c>
    </row>
    <row r="735" spans="1:190" x14ac:dyDescent="0.25">
      <c r="A735" s="1"/>
      <c r="B735" s="1"/>
      <c r="C735" t="str">
        <f>+IFERROR(VLOOKUP(B735,Auxiliar!$A:$C,2,0),"")</f>
        <v/>
      </c>
      <c r="D735" s="5" t="str">
        <f>+IFERROR(VLOOKUP(B735,Auxiliar!$A:$C,3,0),"")</f>
        <v/>
      </c>
      <c r="S735" s="1">
        <v>10319</v>
      </c>
      <c r="T735" s="1" t="s">
        <v>9</v>
      </c>
      <c r="U735" s="6">
        <f>+IFERROR(VALUE(RIGHT(Tabla4[[#This Row],[B2B]],6)),"")</f>
        <v>10319</v>
      </c>
      <c r="V735" s="6" t="str">
        <f>+IFERROR(VLOOKUP(T735,Auxiliar!$A:$C,2,0),"")</f>
        <v>CORE</v>
      </c>
      <c r="W735" s="7" t="str">
        <f>+IFERROR(VLOOKUP(T735,Auxiliar!$A:$C,3,0),"")</f>
        <v>0b 1% | 2b 5% | 4b 6%</v>
      </c>
      <c r="AK735" s="1">
        <v>6511</v>
      </c>
      <c r="AL735" s="1" t="s">
        <v>30</v>
      </c>
      <c r="AM735" s="6">
        <f>+IFERROR(VALUE(RIGHT(Tabla7[[#This Row],[B2B]],6)),"")</f>
        <v>6511</v>
      </c>
      <c r="AN735" s="6" t="str">
        <f>+IFERROR(VLOOKUP(AL735,Auxiliar!$A:$C,2,0),"")</f>
        <v>LATONES</v>
      </c>
      <c r="AO735" s="7" t="str">
        <f>+IFERROR(VLOOKUP(AL735,Auxiliar!$A:$C,3,0),"")</f>
        <v>1b 4% | 5b 7% | 97b 0%</v>
      </c>
      <c r="AW735" s="1"/>
      <c r="AX735" s="1" t="s">
        <v>32</v>
      </c>
      <c r="AY735" s="6" t="str">
        <f>+IFERROR(VALUE(RIGHT(Tabla9[[#This Row],[B2B]],6)),"")</f>
        <v/>
      </c>
      <c r="AZ735" s="6" t="str">
        <f>+IFERROR(VLOOKUP(AX735,Auxiliar!$A:$C,2,0),"")</f>
        <v>LATONES</v>
      </c>
      <c r="BA735" s="7" t="str">
        <f>+IFERROR(VLOOKUP(AX735,Auxiliar!$A:$C,3,0),"")</f>
        <v>2b 3% | 4b 4% | 6b 5% | 10b 8%  | 385b 0%</v>
      </c>
      <c r="BI735" s="1"/>
      <c r="BJ735" s="1"/>
      <c r="BK735" s="6" t="str">
        <f>+IFERROR(VALUE(RIGHT(Tabla11[[#This Row],[B2B]],6)),"")</f>
        <v/>
      </c>
      <c r="BL735" s="6" t="str">
        <f>+IFERROR(VLOOKUP(BJ735,Auxiliar!$A:$C,2,0),"")</f>
        <v/>
      </c>
      <c r="BM735" s="7" t="str">
        <f>+IFERROR(VLOOKUP(BJ735,Auxiliar!$A:$C,3,0),"")</f>
        <v/>
      </c>
      <c r="BO735" s="1">
        <v>3482</v>
      </c>
      <c r="BP735" s="1" t="s">
        <v>39</v>
      </c>
      <c r="BQ735" s="6">
        <f>+IFERROR(VALUE(RIGHT(Tabla12[[#This Row],[B2B]],6)),"")</f>
        <v>3482</v>
      </c>
      <c r="BR735" s="6" t="str">
        <f>+IFERROR(VLOOKUP(BP735,Auxiliar!$A:$C,2,0),"")</f>
        <v>VALUE LITRO</v>
      </c>
      <c r="BS735" s="7" t="str">
        <f>+IFERROR(VLOOKUP(BP735,Auxiliar!$A:$C,3,0),"")</f>
        <v>1b 12%</v>
      </c>
      <c r="CA735" s="1">
        <v>5614</v>
      </c>
      <c r="CB735" s="1" t="s">
        <v>35</v>
      </c>
      <c r="CC735" s="6">
        <f>+IFERROR(VALUE(RIGHT(Tabla14[[#This Row],[B2B]],6)),"")</f>
        <v>5614</v>
      </c>
      <c r="CD735" s="6" t="str">
        <f>+IFERROR(VLOOKUP(CB735,Auxiliar!$A:$C,2,0),"")</f>
        <v>Corona 710cc</v>
      </c>
      <c r="CE735" s="7" t="str">
        <f>+IFERROR(VLOOKUP(CB735,Auxiliar!$A:$C,3,0),"")</f>
        <v>1b 10% | 85b 0%</v>
      </c>
      <c r="CG735" s="1"/>
      <c r="CH735" s="1"/>
      <c r="CI735" s="6" t="str">
        <f>+IFERROR(VALUE(RIGHT(Tabla15[[#This Row],[B2B]],6)),"")</f>
        <v/>
      </c>
      <c r="CJ735" s="6" t="str">
        <f>+IFERROR(VLOOKUP(CH735,Auxiliar!$A:$C,2,0),"")</f>
        <v/>
      </c>
      <c r="CK735" s="7" t="str">
        <f>+IFERROR(VLOOKUP(CH735,Auxiliar!$A:$C,3,0),"")</f>
        <v/>
      </c>
      <c r="CM735" s="1">
        <v>5565</v>
      </c>
      <c r="CN735" s="1" t="s">
        <v>20</v>
      </c>
      <c r="CO735" s="6">
        <v>5565</v>
      </c>
      <c r="CP735" s="6" t="s">
        <v>20</v>
      </c>
      <c r="CQ735" s="7" t="s">
        <v>21</v>
      </c>
      <c r="CS735" s="1"/>
      <c r="CT735" s="1"/>
      <c r="CU735" s="6" t="str">
        <f>+IFERROR(VALUE(RIGHT(Tabla17[[#This Row],[B2B]],6)),"")</f>
        <v/>
      </c>
      <c r="CV735" s="6" t="str">
        <f>+IFERROR(VLOOKUP(CT735,Auxiliar!$A:$C,2,0),"")</f>
        <v/>
      </c>
      <c r="CW735" s="7" t="str">
        <f>+IFERROR(VLOOKUP(CT735,Auxiliar!$A:$C,3,0),"")</f>
        <v/>
      </c>
      <c r="CY735" s="1">
        <v>5565</v>
      </c>
      <c r="CZ735" s="1" t="s">
        <v>16</v>
      </c>
      <c r="DA735" s="6">
        <f>+IFERROR(VALUE(RIGHT(Tabla18[[#This Row],[B2B]],6)),"")</f>
        <v>5565</v>
      </c>
      <c r="DB735" s="6" t="str">
        <f>+IFERROR(VLOOKUP(CZ735,Auxiliar!$A:$C,2,0),"")</f>
        <v>PREMIUM</v>
      </c>
      <c r="DC735" s="7" t="str">
        <f>+IFERROR(VLOOKUP(CZ735,Auxiliar!$A:$C,3,0),"")</f>
        <v>0b 0% | 2b 2% | 5b 3,5% | 10b 5%</v>
      </c>
      <c r="DE735" s="1">
        <v>5565</v>
      </c>
      <c r="DF735" s="1" t="s">
        <v>19</v>
      </c>
      <c r="DG735" s="6">
        <f>+IFERROR(VALUE(RIGHT(Tabla19[[#This Row],[B2B]],6)),"")</f>
        <v>5565</v>
      </c>
      <c r="DH735" s="6" t="str">
        <f>+IFERROR(VLOOKUP(DF735,Auxiliar!$A:$C,2,0),"")</f>
        <v>MICHELOB</v>
      </c>
      <c r="DI735" s="7" t="str">
        <f>+IFERROR(VLOOKUP(DF735,Auxiliar!$A:$C,3,0),"")</f>
        <v>1b 7% | 3b 22% | 8b 27%</v>
      </c>
      <c r="DK735" s="1"/>
      <c r="DL735" s="1"/>
      <c r="DM735" s="6" t="str">
        <f>+IFERROR(VALUE(RIGHT(Tabla20[[#This Row],[B2B]],6)),"")</f>
        <v/>
      </c>
      <c r="DN735" s="6" t="str">
        <f>+IFERROR(VLOOKUP(DL735,Auxiliar!$A:$C,2,0),"")</f>
        <v/>
      </c>
      <c r="DO735" s="7" t="str">
        <f>+IFERROR(VLOOKUP(DL735,Auxiliar!$A:$C,3,0),"")</f>
        <v/>
      </c>
      <c r="DQ735" s="1">
        <v>5563</v>
      </c>
      <c r="DR735" s="12" t="s">
        <v>24</v>
      </c>
      <c r="DS735" s="6">
        <f>+IFERROR(VALUE(RIGHT(Tabla21[[#This Row],[B2B]],6)),"")</f>
        <v>5563</v>
      </c>
      <c r="DT735" s="6" t="str">
        <f>+IFERROR(VLOOKUP(DR735,Auxiliar!$A:$C,2,0),"")</f>
        <v>CORONA PORRON</v>
      </c>
      <c r="DU735" s="7" t="str">
        <f>+IFERROR(VLOOKUP(DR735,Auxiliar!$A:$C,3,0),"")</f>
        <v>1b 5% | 20b 0%</v>
      </c>
      <c r="DW735" s="1">
        <v>3501</v>
      </c>
      <c r="DX735" s="12" t="s">
        <v>43</v>
      </c>
      <c r="DY735" s="6">
        <f>+IFERROR(VALUE(RIGHT(Tabla22[[#This Row],[B2B]],6)),"")</f>
        <v>3501</v>
      </c>
      <c r="DZ735" s="6" t="str">
        <f>+IFERROR(VLOOKUP(DX735,Auxiliar!$A:$C,2,0),"")</f>
        <v xml:space="preserve">VALUE LATA </v>
      </c>
      <c r="EA735" s="7" t="str">
        <f>+IFERROR(VLOOKUP(DX735,Auxiliar!$A:$C,3,0),"")</f>
        <v>1b 15% | 100b 18%</v>
      </c>
      <c r="EC735" s="1">
        <v>20011</v>
      </c>
      <c r="ED735" s="12" t="s">
        <v>47</v>
      </c>
      <c r="EE735" s="6">
        <f>+IFERROR(VALUE(RIGHT(Tabla23[[#This Row],[B2B]],6)),"")</f>
        <v>20011</v>
      </c>
      <c r="EF735" s="6" t="str">
        <f>+IFERROR(VLOOKUP(ED735,Auxiliar!$A:$C,2,0),"")</f>
        <v>VALUE LATON</v>
      </c>
      <c r="EG735" s="7" t="str">
        <f>+IFERROR(VLOOKUP(ED735,Auxiliar!$A:$C,3,0),"")</f>
        <v>1b 10% | 5b 15% | 192b 0%</v>
      </c>
      <c r="EI735" s="1"/>
      <c r="EJ735" s="12"/>
      <c r="EK735" s="6" t="str">
        <f>+IFERROR(VALUE(RIGHT(Tabla24[[#This Row],[B2B]],6)),"")</f>
        <v/>
      </c>
      <c r="EL735" s="6" t="str">
        <f>+IFERROR(VLOOKUP(EJ735,Auxiliar!$A:$C,2,0),"")</f>
        <v/>
      </c>
      <c r="EM735" s="7" t="str">
        <f>+IFERROR(VLOOKUP(EJ735,Auxiliar!$A:$C,3,0),"")</f>
        <v/>
      </c>
      <c r="EO735" s="1"/>
      <c r="EP735" s="12"/>
      <c r="EQ735" s="6" t="str">
        <f>+IFERROR(VALUE(RIGHT(Tabla25[[#This Row],[B2B]],6)),"")</f>
        <v/>
      </c>
      <c r="ER735" s="6" t="str">
        <f>+IFERROR(VLOOKUP(EP735,Auxiliar!$A:$C,2,0),"")</f>
        <v/>
      </c>
      <c r="ES735" s="7" t="str">
        <f>+IFERROR(VLOOKUP(EP735,Auxiliar!$A:$C,3,0),"")</f>
        <v/>
      </c>
      <c r="EU735" s="1"/>
      <c r="EV735" s="12"/>
      <c r="EW735" s="6" t="str">
        <f>+IFERROR(VALUE(RIGHT(Tabla26[[#This Row],[B2B]],6)),"")</f>
        <v/>
      </c>
      <c r="EX735" s="6" t="str">
        <f>+IFERROR(VLOOKUP(EV735,Auxiliar!$A:$C,2,0),"")</f>
        <v/>
      </c>
      <c r="EY735" s="7" t="str">
        <f>+IFERROR(VLOOKUP(EV735,Auxiliar!$A:$C,3,0),"")</f>
        <v/>
      </c>
      <c r="EZ735" s="1"/>
      <c r="FA735" s="12"/>
      <c r="FB735" s="6" t="str">
        <f>+IFERROR(VALUE(RIGHT(Tabla27[[#This Row],[B2B]],6)),"")</f>
        <v/>
      </c>
      <c r="FC735" s="6" t="str">
        <f>+IFERROR(VLOOKUP(FA735,Auxiliar!$A:$C,2,0),"")</f>
        <v/>
      </c>
      <c r="FD735" s="7" t="str">
        <f>+IFERROR(VLOOKUP(FA735,Auxiliar!$A:$C,3,0),"")</f>
        <v/>
      </c>
      <c r="FE735" s="1"/>
      <c r="FF735" s="12"/>
      <c r="FG735" s="6" t="str">
        <f>+IFERROR(VALUE(RIGHT(Tabla28[[#This Row],[B2B]],6)),"")</f>
        <v/>
      </c>
      <c r="FH735" s="6" t="str">
        <f>+IFERROR(VLOOKUP(FF735,Auxiliar!$A:$C,2,0),"")</f>
        <v/>
      </c>
      <c r="FI735" s="7" t="str">
        <f>+IFERROR(VLOOKUP(FF735,Auxiliar!$A:$C,3,0),"")</f>
        <v/>
      </c>
      <c r="FJ735" s="1"/>
      <c r="FK735" s="12"/>
      <c r="FL735" s="6" t="str">
        <f>+IFERROR(VALUE(RIGHT(Tabla29[[#This Row],[B2B]],6)),"")</f>
        <v/>
      </c>
      <c r="FM735" s="6" t="str">
        <f>+IFERROR(VLOOKUP(FK735,Auxiliar!$A:$C,2,0),"")</f>
        <v/>
      </c>
      <c r="FN735" s="7" t="str">
        <f>+IFERROR(VLOOKUP(FK735,Auxiliar!$A:$C,3,0),"")</f>
        <v/>
      </c>
      <c r="FO735" s="1"/>
      <c r="FP735" s="12"/>
      <c r="FQ735" s="6" t="str">
        <f>+IFERROR(VALUE(RIGHT(Tabla30[[#This Row],[B2B]],6)),"")</f>
        <v/>
      </c>
      <c r="FR735" s="6" t="str">
        <f>+IFERROR(VLOOKUP(FP735,Auxiliar!$A:$C,2,0),"")</f>
        <v/>
      </c>
      <c r="FS735" s="7"/>
      <c r="FT735" s="1"/>
      <c r="FU735" s="12"/>
      <c r="FV735" s="6" t="str">
        <f>+IFERROR(VALUE(RIGHT(Tabla31[[#This Row],[B2B]],6)),"")</f>
        <v/>
      </c>
      <c r="FW735" s="6" t="str">
        <f>+IFERROR(VLOOKUP(FU735,Auxiliar!$A:$C,2,0),"")</f>
        <v/>
      </c>
      <c r="FX735" s="7" t="str">
        <f>+IFERROR(VLOOKUP(FU735,Auxiliar!$A:$C,3,0),"")</f>
        <v/>
      </c>
      <c r="FY735" s="1"/>
      <c r="FZ735" s="12"/>
      <c r="GA735" s="6" t="str">
        <f>+IFERROR(VALUE(RIGHT(Tabla32[[#This Row],[B2B]],6)),"")</f>
        <v/>
      </c>
      <c r="GB735" s="6" t="str">
        <f>+IFERROR(VLOOKUP(FZ735,Auxiliar!$A:$C,2,0),"")</f>
        <v/>
      </c>
      <c r="GC735" s="7" t="str">
        <f>+IFERROR(VLOOKUP(FZ735,Auxiliar!$A:$C,3,0),"")</f>
        <v/>
      </c>
      <c r="GD735" s="1"/>
      <c r="GE735" s="12"/>
      <c r="GF735" s="6" t="str">
        <f>+IFERROR(VALUE(RIGHT(Tabla33[[#This Row],[B2B]],6)),"")</f>
        <v/>
      </c>
      <c r="GG735" s="6" t="str">
        <f>+IFERROR(VLOOKUP(GE735,Auxiliar!$A:$C,2,0),"")</f>
        <v/>
      </c>
      <c r="GH735" s="7" t="str">
        <f>+IFERROR(VLOOKUP(GE735,Auxiliar!$A:$C,3,0),"")</f>
        <v/>
      </c>
    </row>
    <row r="736" spans="1:190" x14ac:dyDescent="0.25">
      <c r="A736" s="1"/>
      <c r="B736" s="1"/>
      <c r="C736" t="str">
        <f>+IFERROR(VLOOKUP(B736,Auxiliar!$A:$C,2,0),"")</f>
        <v/>
      </c>
      <c r="D736" s="5" t="str">
        <f>+IFERROR(VLOOKUP(B736,Auxiliar!$A:$C,3,0),"")</f>
        <v/>
      </c>
      <c r="S736" s="1">
        <v>10321</v>
      </c>
      <c r="T736" s="1" t="s">
        <v>9</v>
      </c>
      <c r="U736" s="6">
        <f>+IFERROR(VALUE(RIGHT(Tabla4[[#This Row],[B2B]],6)),"")</f>
        <v>10321</v>
      </c>
      <c r="V736" s="6" t="str">
        <f>+IFERROR(VLOOKUP(T736,Auxiliar!$A:$C,2,0),"")</f>
        <v>CORE</v>
      </c>
      <c r="W736" s="7" t="str">
        <f>+IFERROR(VLOOKUP(T736,Auxiliar!$A:$C,3,0),"")</f>
        <v>0b 1% | 2b 5% | 4b 6%</v>
      </c>
      <c r="AK736" s="1">
        <v>6513</v>
      </c>
      <c r="AL736" s="1" t="s">
        <v>30</v>
      </c>
      <c r="AM736" s="6">
        <f>+IFERROR(VALUE(RIGHT(Tabla7[[#This Row],[B2B]],6)),"")</f>
        <v>6513</v>
      </c>
      <c r="AN736" s="6" t="str">
        <f>+IFERROR(VLOOKUP(AL736,Auxiliar!$A:$C,2,0),"")</f>
        <v>LATONES</v>
      </c>
      <c r="AO736" s="7" t="str">
        <f>+IFERROR(VLOOKUP(AL736,Auxiliar!$A:$C,3,0),"")</f>
        <v>1b 4% | 5b 7% | 97b 0%</v>
      </c>
      <c r="AW736" s="1"/>
      <c r="AX736" s="1" t="s">
        <v>32</v>
      </c>
      <c r="AY736" s="6" t="str">
        <f>+IFERROR(VALUE(RIGHT(Tabla9[[#This Row],[B2B]],6)),"")</f>
        <v/>
      </c>
      <c r="AZ736" s="6" t="str">
        <f>+IFERROR(VLOOKUP(AX736,Auxiliar!$A:$C,2,0),"")</f>
        <v>LATONES</v>
      </c>
      <c r="BA736" s="7" t="str">
        <f>+IFERROR(VLOOKUP(AX736,Auxiliar!$A:$C,3,0),"")</f>
        <v>2b 3% | 4b 4% | 6b 5% | 10b 8%  | 385b 0%</v>
      </c>
      <c r="BI736" s="1"/>
      <c r="BJ736" s="1"/>
      <c r="BK736" s="6" t="str">
        <f>+IFERROR(VALUE(RIGHT(Tabla11[[#This Row],[B2B]],6)),"")</f>
        <v/>
      </c>
      <c r="BL736" s="6" t="str">
        <f>+IFERROR(VLOOKUP(BJ736,Auxiliar!$A:$C,2,0),"")</f>
        <v/>
      </c>
      <c r="BM736" s="7" t="str">
        <f>+IFERROR(VLOOKUP(BJ736,Auxiliar!$A:$C,3,0),"")</f>
        <v/>
      </c>
      <c r="BO736" s="1">
        <v>3485</v>
      </c>
      <c r="BP736" s="1" t="s">
        <v>39</v>
      </c>
      <c r="BQ736" s="6">
        <f>+IFERROR(VALUE(RIGHT(Tabla12[[#This Row],[B2B]],6)),"")</f>
        <v>3485</v>
      </c>
      <c r="BR736" s="6" t="str">
        <f>+IFERROR(VLOOKUP(BP736,Auxiliar!$A:$C,2,0),"")</f>
        <v>VALUE LITRO</v>
      </c>
      <c r="BS736" s="7" t="str">
        <f>+IFERROR(VLOOKUP(BP736,Auxiliar!$A:$C,3,0),"")</f>
        <v>1b 12%</v>
      </c>
      <c r="CA736" s="1">
        <v>5615</v>
      </c>
      <c r="CB736" s="1" t="s">
        <v>35</v>
      </c>
      <c r="CC736" s="6">
        <f>+IFERROR(VALUE(RIGHT(Tabla14[[#This Row],[B2B]],6)),"")</f>
        <v>5615</v>
      </c>
      <c r="CD736" s="6" t="str">
        <f>+IFERROR(VLOOKUP(CB736,Auxiliar!$A:$C,2,0),"")</f>
        <v>Corona 710cc</v>
      </c>
      <c r="CE736" s="7" t="str">
        <f>+IFERROR(VLOOKUP(CB736,Auxiliar!$A:$C,3,0),"")</f>
        <v>1b 10% | 85b 0%</v>
      </c>
      <c r="CG736" s="1"/>
      <c r="CH736" s="1"/>
      <c r="CI736" s="6" t="str">
        <f>+IFERROR(VALUE(RIGHT(Tabla15[[#This Row],[B2B]],6)),"")</f>
        <v/>
      </c>
      <c r="CJ736" s="6" t="str">
        <f>+IFERROR(VLOOKUP(CH736,Auxiliar!$A:$C,2,0),"")</f>
        <v/>
      </c>
      <c r="CK736" s="7" t="str">
        <f>+IFERROR(VLOOKUP(CH736,Auxiliar!$A:$C,3,0),"")</f>
        <v/>
      </c>
      <c r="CM736" s="1">
        <v>5566</v>
      </c>
      <c r="CN736" s="1" t="s">
        <v>20</v>
      </c>
      <c r="CO736" s="6">
        <v>5566</v>
      </c>
      <c r="CP736" s="6" t="s">
        <v>20</v>
      </c>
      <c r="CQ736" s="7" t="s">
        <v>21</v>
      </c>
      <c r="CS736" s="1"/>
      <c r="CT736" s="1"/>
      <c r="CU736" s="6" t="str">
        <f>+IFERROR(VALUE(RIGHT(Tabla17[[#This Row],[B2B]],6)),"")</f>
        <v/>
      </c>
      <c r="CV736" s="6" t="str">
        <f>+IFERROR(VLOOKUP(CT736,Auxiliar!$A:$C,2,0),"")</f>
        <v/>
      </c>
      <c r="CW736" s="7" t="str">
        <f>+IFERROR(VLOOKUP(CT736,Auxiliar!$A:$C,3,0),"")</f>
        <v/>
      </c>
      <c r="CY736" s="1">
        <v>5566</v>
      </c>
      <c r="CZ736" s="1" t="s">
        <v>16</v>
      </c>
      <c r="DA736" s="6">
        <f>+IFERROR(VALUE(RIGHT(Tabla18[[#This Row],[B2B]],6)),"")</f>
        <v>5566</v>
      </c>
      <c r="DB736" s="6" t="str">
        <f>+IFERROR(VLOOKUP(CZ736,Auxiliar!$A:$C,2,0),"")</f>
        <v>PREMIUM</v>
      </c>
      <c r="DC736" s="7" t="str">
        <f>+IFERROR(VLOOKUP(CZ736,Auxiliar!$A:$C,3,0),"")</f>
        <v>0b 0% | 2b 2% | 5b 3,5% | 10b 5%</v>
      </c>
      <c r="DE736" s="1">
        <v>5566</v>
      </c>
      <c r="DF736" s="1" t="s">
        <v>19</v>
      </c>
      <c r="DG736" s="6">
        <f>+IFERROR(VALUE(RIGHT(Tabla19[[#This Row],[B2B]],6)),"")</f>
        <v>5566</v>
      </c>
      <c r="DH736" s="6" t="str">
        <f>+IFERROR(VLOOKUP(DF736,Auxiliar!$A:$C,2,0),"")</f>
        <v>MICHELOB</v>
      </c>
      <c r="DI736" s="7" t="str">
        <f>+IFERROR(VLOOKUP(DF736,Auxiliar!$A:$C,3,0),"")</f>
        <v>1b 7% | 3b 22% | 8b 27%</v>
      </c>
      <c r="DK736" s="1"/>
      <c r="DL736" s="1"/>
      <c r="DM736" s="6" t="str">
        <f>+IFERROR(VALUE(RIGHT(Tabla20[[#This Row],[B2B]],6)),"")</f>
        <v/>
      </c>
      <c r="DN736" s="6" t="str">
        <f>+IFERROR(VLOOKUP(DL736,Auxiliar!$A:$C,2,0),"")</f>
        <v/>
      </c>
      <c r="DO736" s="7" t="str">
        <f>+IFERROR(VLOOKUP(DL736,Auxiliar!$A:$C,3,0),"")</f>
        <v/>
      </c>
      <c r="DQ736" s="1">
        <v>5565</v>
      </c>
      <c r="DR736" s="12" t="s">
        <v>24</v>
      </c>
      <c r="DS736" s="6">
        <f>+IFERROR(VALUE(RIGHT(Tabla21[[#This Row],[B2B]],6)),"")</f>
        <v>5565</v>
      </c>
      <c r="DT736" s="6" t="str">
        <f>+IFERROR(VLOOKUP(DR736,Auxiliar!$A:$C,2,0),"")</f>
        <v>CORONA PORRON</v>
      </c>
      <c r="DU736" s="7" t="str">
        <f>+IFERROR(VLOOKUP(DR736,Auxiliar!$A:$C,3,0),"")</f>
        <v>1b 5% | 20b 0%</v>
      </c>
      <c r="DW736" s="1">
        <v>3502</v>
      </c>
      <c r="DX736" s="12" t="s">
        <v>43</v>
      </c>
      <c r="DY736" s="6">
        <f>+IFERROR(VALUE(RIGHT(Tabla22[[#This Row],[B2B]],6)),"")</f>
        <v>3502</v>
      </c>
      <c r="DZ736" s="6" t="str">
        <f>+IFERROR(VLOOKUP(DX736,Auxiliar!$A:$C,2,0),"")</f>
        <v xml:space="preserve">VALUE LATA </v>
      </c>
      <c r="EA736" s="7" t="str">
        <f>+IFERROR(VLOOKUP(DX736,Auxiliar!$A:$C,3,0),"")</f>
        <v>1b 15% | 100b 18%</v>
      </c>
      <c r="EC736" s="1">
        <v>3482</v>
      </c>
      <c r="ED736" s="12" t="s">
        <v>47</v>
      </c>
      <c r="EE736" s="6">
        <f>+IFERROR(VALUE(RIGHT(Tabla23[[#This Row],[B2B]],6)),"")</f>
        <v>3482</v>
      </c>
      <c r="EF736" s="6" t="str">
        <f>+IFERROR(VLOOKUP(ED736,Auxiliar!$A:$C,2,0),"")</f>
        <v>VALUE LATON</v>
      </c>
      <c r="EG736" s="7" t="str">
        <f>+IFERROR(VLOOKUP(ED736,Auxiliar!$A:$C,3,0),"")</f>
        <v>1b 10% | 5b 15% | 192b 0%</v>
      </c>
      <c r="EI736" s="1"/>
      <c r="EJ736" s="12"/>
      <c r="EK736" s="6" t="str">
        <f>+IFERROR(VALUE(RIGHT(Tabla24[[#This Row],[B2B]],6)),"")</f>
        <v/>
      </c>
      <c r="EL736" s="6" t="str">
        <f>+IFERROR(VLOOKUP(EJ736,Auxiliar!$A:$C,2,0),"")</f>
        <v/>
      </c>
      <c r="EM736" s="7" t="str">
        <f>+IFERROR(VLOOKUP(EJ736,Auxiliar!$A:$C,3,0),"")</f>
        <v/>
      </c>
      <c r="EO736" s="1"/>
      <c r="EP736" s="12"/>
      <c r="EQ736" s="6" t="str">
        <f>+IFERROR(VALUE(RIGHT(Tabla25[[#This Row],[B2B]],6)),"")</f>
        <v/>
      </c>
      <c r="ER736" s="6" t="str">
        <f>+IFERROR(VLOOKUP(EP736,Auxiliar!$A:$C,2,0),"")</f>
        <v/>
      </c>
      <c r="ES736" s="7" t="str">
        <f>+IFERROR(VLOOKUP(EP736,Auxiliar!$A:$C,3,0),"")</f>
        <v/>
      </c>
      <c r="EU736" s="1"/>
      <c r="EV736" s="12"/>
      <c r="EW736" s="6" t="str">
        <f>+IFERROR(VALUE(RIGHT(Tabla26[[#This Row],[B2B]],6)),"")</f>
        <v/>
      </c>
      <c r="EX736" s="6" t="str">
        <f>+IFERROR(VLOOKUP(EV736,Auxiliar!$A:$C,2,0),"")</f>
        <v/>
      </c>
      <c r="EY736" s="7" t="str">
        <f>+IFERROR(VLOOKUP(EV736,Auxiliar!$A:$C,3,0),"")</f>
        <v/>
      </c>
      <c r="EZ736" s="1"/>
      <c r="FA736" s="12"/>
      <c r="FB736" s="6" t="str">
        <f>+IFERROR(VALUE(RIGHT(Tabla27[[#This Row],[B2B]],6)),"")</f>
        <v/>
      </c>
      <c r="FC736" s="6" t="str">
        <f>+IFERROR(VLOOKUP(FA736,Auxiliar!$A:$C,2,0),"")</f>
        <v/>
      </c>
      <c r="FD736" s="7" t="str">
        <f>+IFERROR(VLOOKUP(FA736,Auxiliar!$A:$C,3,0),"")</f>
        <v/>
      </c>
      <c r="FE736" s="1"/>
      <c r="FF736" s="12"/>
      <c r="FG736" s="6" t="str">
        <f>+IFERROR(VALUE(RIGHT(Tabla28[[#This Row],[B2B]],6)),"")</f>
        <v/>
      </c>
      <c r="FH736" s="6" t="str">
        <f>+IFERROR(VLOOKUP(FF736,Auxiliar!$A:$C,2,0),"")</f>
        <v/>
      </c>
      <c r="FI736" s="7" t="str">
        <f>+IFERROR(VLOOKUP(FF736,Auxiliar!$A:$C,3,0),"")</f>
        <v/>
      </c>
      <c r="FJ736" s="1"/>
      <c r="FK736" s="12"/>
      <c r="FL736" s="6" t="str">
        <f>+IFERROR(VALUE(RIGHT(Tabla29[[#This Row],[B2B]],6)),"")</f>
        <v/>
      </c>
      <c r="FM736" s="6" t="str">
        <f>+IFERROR(VLOOKUP(FK736,Auxiliar!$A:$C,2,0),"")</f>
        <v/>
      </c>
      <c r="FN736" s="7" t="str">
        <f>+IFERROR(VLOOKUP(FK736,Auxiliar!$A:$C,3,0),"")</f>
        <v/>
      </c>
      <c r="FO736" s="1"/>
      <c r="FP736" s="12"/>
      <c r="FQ736" s="6" t="str">
        <f>+IFERROR(VALUE(RIGHT(Tabla30[[#This Row],[B2B]],6)),"")</f>
        <v/>
      </c>
      <c r="FR736" s="6" t="str">
        <f>+IFERROR(VLOOKUP(FP736,Auxiliar!$A:$C,2,0),"")</f>
        <v/>
      </c>
      <c r="FS736" s="7"/>
      <c r="FT736" s="1"/>
      <c r="FU736" s="12"/>
      <c r="FV736" s="6" t="str">
        <f>+IFERROR(VALUE(RIGHT(Tabla31[[#This Row],[B2B]],6)),"")</f>
        <v/>
      </c>
      <c r="FW736" s="6" t="str">
        <f>+IFERROR(VLOOKUP(FU736,Auxiliar!$A:$C,2,0),"")</f>
        <v/>
      </c>
      <c r="FX736" s="7" t="str">
        <f>+IFERROR(VLOOKUP(FU736,Auxiliar!$A:$C,3,0),"")</f>
        <v/>
      </c>
      <c r="FY736" s="1"/>
      <c r="FZ736" s="12"/>
      <c r="GA736" s="6" t="str">
        <f>+IFERROR(VALUE(RIGHT(Tabla32[[#This Row],[B2B]],6)),"")</f>
        <v/>
      </c>
      <c r="GB736" s="6" t="str">
        <f>+IFERROR(VLOOKUP(FZ736,Auxiliar!$A:$C,2,0),"")</f>
        <v/>
      </c>
      <c r="GC736" s="7" t="str">
        <f>+IFERROR(VLOOKUP(FZ736,Auxiliar!$A:$C,3,0),"")</f>
        <v/>
      </c>
      <c r="GD736" s="1"/>
      <c r="GE736" s="12"/>
      <c r="GF736" s="6" t="str">
        <f>+IFERROR(VALUE(RIGHT(Tabla33[[#This Row],[B2B]],6)),"")</f>
        <v/>
      </c>
      <c r="GG736" s="6" t="str">
        <f>+IFERROR(VLOOKUP(GE736,Auxiliar!$A:$C,2,0),"")</f>
        <v/>
      </c>
      <c r="GH736" s="7" t="str">
        <f>+IFERROR(VLOOKUP(GE736,Auxiliar!$A:$C,3,0),"")</f>
        <v/>
      </c>
    </row>
    <row r="737" spans="1:190" x14ac:dyDescent="0.25">
      <c r="A737" s="1"/>
      <c r="B737" s="1"/>
      <c r="C737" t="str">
        <f>+IFERROR(VLOOKUP(B737,Auxiliar!$A:$C,2,0),"")</f>
        <v/>
      </c>
      <c r="D737" s="5" t="str">
        <f>+IFERROR(VLOOKUP(B737,Auxiliar!$A:$C,3,0),"")</f>
        <v/>
      </c>
      <c r="S737" s="1">
        <v>10334</v>
      </c>
      <c r="T737" s="1" t="s">
        <v>9</v>
      </c>
      <c r="U737" s="6">
        <f>+IFERROR(VALUE(RIGHT(Tabla4[[#This Row],[B2B]],6)),"")</f>
        <v>10334</v>
      </c>
      <c r="V737" s="6" t="str">
        <f>+IFERROR(VLOOKUP(T737,Auxiliar!$A:$C,2,0),"")</f>
        <v>CORE</v>
      </c>
      <c r="W737" s="7" t="str">
        <f>+IFERROR(VLOOKUP(T737,Auxiliar!$A:$C,3,0),"")</f>
        <v>0b 1% | 2b 5% | 4b 6%</v>
      </c>
      <c r="AK737" s="1">
        <v>6518</v>
      </c>
      <c r="AL737" s="1" t="s">
        <v>30</v>
      </c>
      <c r="AM737" s="6">
        <f>+IFERROR(VALUE(RIGHT(Tabla7[[#This Row],[B2B]],6)),"")</f>
        <v>6518</v>
      </c>
      <c r="AN737" s="6" t="str">
        <f>+IFERROR(VLOOKUP(AL737,Auxiliar!$A:$C,2,0),"")</f>
        <v>LATONES</v>
      </c>
      <c r="AO737" s="7" t="str">
        <f>+IFERROR(VLOOKUP(AL737,Auxiliar!$A:$C,3,0),"")</f>
        <v>1b 4% | 5b 7% | 97b 0%</v>
      </c>
      <c r="AW737" s="1"/>
      <c r="AX737" s="1" t="s">
        <v>32</v>
      </c>
      <c r="AY737" s="6" t="str">
        <f>+IFERROR(VALUE(RIGHT(Tabla9[[#This Row],[B2B]],6)),"")</f>
        <v/>
      </c>
      <c r="AZ737" s="6" t="str">
        <f>+IFERROR(VLOOKUP(AX737,Auxiliar!$A:$C,2,0),"")</f>
        <v>LATONES</v>
      </c>
      <c r="BA737" s="7" t="str">
        <f>+IFERROR(VLOOKUP(AX737,Auxiliar!$A:$C,3,0),"")</f>
        <v>2b 3% | 4b 4% | 6b 5% | 10b 8%  | 385b 0%</v>
      </c>
      <c r="BI737" s="1"/>
      <c r="BJ737" s="1"/>
      <c r="BK737" s="6" t="str">
        <f>+IFERROR(VALUE(RIGHT(Tabla11[[#This Row],[B2B]],6)),"")</f>
        <v/>
      </c>
      <c r="BL737" s="6" t="str">
        <f>+IFERROR(VLOOKUP(BJ737,Auxiliar!$A:$C,2,0),"")</f>
        <v/>
      </c>
      <c r="BM737" s="7" t="str">
        <f>+IFERROR(VLOOKUP(BJ737,Auxiliar!$A:$C,3,0),"")</f>
        <v/>
      </c>
      <c r="BO737" s="1">
        <v>20015</v>
      </c>
      <c r="BP737" s="1" t="s">
        <v>39</v>
      </c>
      <c r="BQ737" s="6">
        <f>+IFERROR(VALUE(RIGHT(Tabla12[[#This Row],[B2B]],6)),"")</f>
        <v>20015</v>
      </c>
      <c r="BR737" s="6" t="str">
        <f>+IFERROR(VLOOKUP(BP737,Auxiliar!$A:$C,2,0),"")</f>
        <v>VALUE LITRO</v>
      </c>
      <c r="BS737" s="7" t="str">
        <f>+IFERROR(VLOOKUP(BP737,Auxiliar!$A:$C,3,0),"")</f>
        <v>1b 12%</v>
      </c>
      <c r="CA737" s="1">
        <v>5617</v>
      </c>
      <c r="CB737" s="1" t="s">
        <v>35</v>
      </c>
      <c r="CC737" s="6">
        <f>+IFERROR(VALUE(RIGHT(Tabla14[[#This Row],[B2B]],6)),"")</f>
        <v>5617</v>
      </c>
      <c r="CD737" s="6" t="str">
        <f>+IFERROR(VLOOKUP(CB737,Auxiliar!$A:$C,2,0),"")</f>
        <v>Corona 710cc</v>
      </c>
      <c r="CE737" s="7" t="str">
        <f>+IFERROR(VLOOKUP(CB737,Auxiliar!$A:$C,3,0),"")</f>
        <v>1b 10% | 85b 0%</v>
      </c>
      <c r="CG737" s="1"/>
      <c r="CH737" s="1"/>
      <c r="CI737" s="6" t="str">
        <f>+IFERROR(VALUE(RIGHT(Tabla15[[#This Row],[B2B]],6)),"")</f>
        <v/>
      </c>
      <c r="CJ737" s="6" t="str">
        <f>+IFERROR(VLOOKUP(CH737,Auxiliar!$A:$C,2,0),"")</f>
        <v/>
      </c>
      <c r="CK737" s="7" t="str">
        <f>+IFERROR(VLOOKUP(CH737,Auxiliar!$A:$C,3,0),"")</f>
        <v/>
      </c>
      <c r="CM737" s="1">
        <v>5567</v>
      </c>
      <c r="CN737" s="1" t="s">
        <v>20</v>
      </c>
      <c r="CO737" s="6">
        <v>5567</v>
      </c>
      <c r="CP737" s="6" t="s">
        <v>20</v>
      </c>
      <c r="CQ737" s="7" t="s">
        <v>21</v>
      </c>
      <c r="CS737" s="1"/>
      <c r="CT737" s="1"/>
      <c r="CU737" s="6" t="str">
        <f>+IFERROR(VALUE(RIGHT(Tabla17[[#This Row],[B2B]],6)),"")</f>
        <v/>
      </c>
      <c r="CV737" s="6" t="str">
        <f>+IFERROR(VLOOKUP(CT737,Auxiliar!$A:$C,2,0),"")</f>
        <v/>
      </c>
      <c r="CW737" s="7" t="str">
        <f>+IFERROR(VLOOKUP(CT737,Auxiliar!$A:$C,3,0),"")</f>
        <v/>
      </c>
      <c r="CY737" s="1">
        <v>5567</v>
      </c>
      <c r="CZ737" s="1" t="s">
        <v>16</v>
      </c>
      <c r="DA737" s="6">
        <f>+IFERROR(VALUE(RIGHT(Tabla18[[#This Row],[B2B]],6)),"")</f>
        <v>5567</v>
      </c>
      <c r="DB737" s="6" t="str">
        <f>+IFERROR(VLOOKUP(CZ737,Auxiliar!$A:$C,2,0),"")</f>
        <v>PREMIUM</v>
      </c>
      <c r="DC737" s="7" t="str">
        <f>+IFERROR(VLOOKUP(CZ737,Auxiliar!$A:$C,3,0),"")</f>
        <v>0b 0% | 2b 2% | 5b 3,5% | 10b 5%</v>
      </c>
      <c r="DE737" s="1">
        <v>5567</v>
      </c>
      <c r="DF737" s="1" t="s">
        <v>19</v>
      </c>
      <c r="DG737" s="6">
        <f>+IFERROR(VALUE(RIGHT(Tabla19[[#This Row],[B2B]],6)),"")</f>
        <v>5567</v>
      </c>
      <c r="DH737" s="6" t="str">
        <f>+IFERROR(VLOOKUP(DF737,Auxiliar!$A:$C,2,0),"")</f>
        <v>MICHELOB</v>
      </c>
      <c r="DI737" s="7" t="str">
        <f>+IFERROR(VLOOKUP(DF737,Auxiliar!$A:$C,3,0),"")</f>
        <v>1b 7% | 3b 22% | 8b 27%</v>
      </c>
      <c r="DK737" s="1"/>
      <c r="DL737" s="1"/>
      <c r="DM737" s="6" t="str">
        <f>+IFERROR(VALUE(RIGHT(Tabla20[[#This Row],[B2B]],6)),"")</f>
        <v/>
      </c>
      <c r="DN737" s="6" t="str">
        <f>+IFERROR(VLOOKUP(DL737,Auxiliar!$A:$C,2,0),"")</f>
        <v/>
      </c>
      <c r="DO737" s="7" t="str">
        <f>+IFERROR(VLOOKUP(DL737,Auxiliar!$A:$C,3,0),"")</f>
        <v/>
      </c>
      <c r="DQ737" s="1">
        <v>5566</v>
      </c>
      <c r="DR737" s="12" t="s">
        <v>24</v>
      </c>
      <c r="DS737" s="6">
        <f>+IFERROR(VALUE(RIGHT(Tabla21[[#This Row],[B2B]],6)),"")</f>
        <v>5566</v>
      </c>
      <c r="DT737" s="6" t="str">
        <f>+IFERROR(VLOOKUP(DR737,Auxiliar!$A:$C,2,0),"")</f>
        <v>CORONA PORRON</v>
      </c>
      <c r="DU737" s="7" t="str">
        <f>+IFERROR(VLOOKUP(DR737,Auxiliar!$A:$C,3,0),"")</f>
        <v>1b 5% | 20b 0%</v>
      </c>
      <c r="DW737" s="1">
        <v>20030</v>
      </c>
      <c r="DX737" s="12" t="s">
        <v>43</v>
      </c>
      <c r="DY737" s="6">
        <f>+IFERROR(VALUE(RIGHT(Tabla22[[#This Row],[B2B]],6)),"")</f>
        <v>20030</v>
      </c>
      <c r="DZ737" s="6" t="str">
        <f>+IFERROR(VLOOKUP(DX737,Auxiliar!$A:$C,2,0),"")</f>
        <v xml:space="preserve">VALUE LATA </v>
      </c>
      <c r="EA737" s="7" t="str">
        <f>+IFERROR(VLOOKUP(DX737,Auxiliar!$A:$C,3,0),"")</f>
        <v>1b 15% | 100b 18%</v>
      </c>
      <c r="EC737" s="1">
        <v>3485</v>
      </c>
      <c r="ED737" s="12" t="s">
        <v>47</v>
      </c>
      <c r="EE737" s="6">
        <f>+IFERROR(VALUE(RIGHT(Tabla23[[#This Row],[B2B]],6)),"")</f>
        <v>3485</v>
      </c>
      <c r="EF737" s="6" t="str">
        <f>+IFERROR(VLOOKUP(ED737,Auxiliar!$A:$C,2,0),"")</f>
        <v>VALUE LATON</v>
      </c>
      <c r="EG737" s="7" t="str">
        <f>+IFERROR(VLOOKUP(ED737,Auxiliar!$A:$C,3,0),"")</f>
        <v>1b 10% | 5b 15% | 192b 0%</v>
      </c>
      <c r="EI737" s="1"/>
      <c r="EJ737" s="12"/>
      <c r="EK737" s="6" t="str">
        <f>+IFERROR(VALUE(RIGHT(Tabla24[[#This Row],[B2B]],6)),"")</f>
        <v/>
      </c>
      <c r="EL737" s="6" t="str">
        <f>+IFERROR(VLOOKUP(EJ737,Auxiliar!$A:$C,2,0),"")</f>
        <v/>
      </c>
      <c r="EM737" s="7" t="str">
        <f>+IFERROR(VLOOKUP(EJ737,Auxiliar!$A:$C,3,0),"")</f>
        <v/>
      </c>
      <c r="EO737" s="1"/>
      <c r="EP737" s="12"/>
      <c r="EQ737" s="6" t="str">
        <f>+IFERROR(VALUE(RIGHT(Tabla25[[#This Row],[B2B]],6)),"")</f>
        <v/>
      </c>
      <c r="ER737" s="6" t="str">
        <f>+IFERROR(VLOOKUP(EP737,Auxiliar!$A:$C,2,0),"")</f>
        <v/>
      </c>
      <c r="ES737" s="7" t="str">
        <f>+IFERROR(VLOOKUP(EP737,Auxiliar!$A:$C,3,0),"")</f>
        <v/>
      </c>
      <c r="EU737" s="1"/>
      <c r="EV737" s="12"/>
      <c r="EW737" s="6" t="str">
        <f>+IFERROR(VALUE(RIGHT(Tabla26[[#This Row],[B2B]],6)),"")</f>
        <v/>
      </c>
      <c r="EX737" s="6" t="str">
        <f>+IFERROR(VLOOKUP(EV737,Auxiliar!$A:$C,2,0),"")</f>
        <v/>
      </c>
      <c r="EY737" s="7" t="str">
        <f>+IFERROR(VLOOKUP(EV737,Auxiliar!$A:$C,3,0),"")</f>
        <v/>
      </c>
      <c r="EZ737" s="1"/>
      <c r="FA737" s="12"/>
      <c r="FB737" s="6" t="str">
        <f>+IFERROR(VALUE(RIGHT(Tabla27[[#This Row],[B2B]],6)),"")</f>
        <v/>
      </c>
      <c r="FC737" s="6" t="str">
        <f>+IFERROR(VLOOKUP(FA737,Auxiliar!$A:$C,2,0),"")</f>
        <v/>
      </c>
      <c r="FD737" s="7" t="str">
        <f>+IFERROR(VLOOKUP(FA737,Auxiliar!$A:$C,3,0),"")</f>
        <v/>
      </c>
      <c r="FE737" s="1"/>
      <c r="FF737" s="12"/>
      <c r="FG737" s="6" t="str">
        <f>+IFERROR(VALUE(RIGHT(Tabla28[[#This Row],[B2B]],6)),"")</f>
        <v/>
      </c>
      <c r="FH737" s="6" t="str">
        <f>+IFERROR(VLOOKUP(FF737,Auxiliar!$A:$C,2,0),"")</f>
        <v/>
      </c>
      <c r="FI737" s="7" t="str">
        <f>+IFERROR(VLOOKUP(FF737,Auxiliar!$A:$C,3,0),"")</f>
        <v/>
      </c>
      <c r="FJ737" s="1"/>
      <c r="FK737" s="12"/>
      <c r="FL737" s="6" t="str">
        <f>+IFERROR(VALUE(RIGHT(Tabla29[[#This Row],[B2B]],6)),"")</f>
        <v/>
      </c>
      <c r="FM737" s="6" t="str">
        <f>+IFERROR(VLOOKUP(FK737,Auxiliar!$A:$C,2,0),"")</f>
        <v/>
      </c>
      <c r="FN737" s="7" t="str">
        <f>+IFERROR(VLOOKUP(FK737,Auxiliar!$A:$C,3,0),"")</f>
        <v/>
      </c>
      <c r="FO737" s="1"/>
      <c r="FP737" s="12"/>
      <c r="FQ737" s="6" t="str">
        <f>+IFERROR(VALUE(RIGHT(Tabla30[[#This Row],[B2B]],6)),"")</f>
        <v/>
      </c>
      <c r="FR737" s="6" t="str">
        <f>+IFERROR(VLOOKUP(FP737,Auxiliar!$A:$C,2,0),"")</f>
        <v/>
      </c>
      <c r="FS737" s="7"/>
      <c r="FT737" s="1"/>
      <c r="FU737" s="12"/>
      <c r="FV737" s="6" t="str">
        <f>+IFERROR(VALUE(RIGHT(Tabla31[[#This Row],[B2B]],6)),"")</f>
        <v/>
      </c>
      <c r="FW737" s="6" t="str">
        <f>+IFERROR(VLOOKUP(FU737,Auxiliar!$A:$C,2,0),"")</f>
        <v/>
      </c>
      <c r="FX737" s="7" t="str">
        <f>+IFERROR(VLOOKUP(FU737,Auxiliar!$A:$C,3,0),"")</f>
        <v/>
      </c>
      <c r="FY737" s="1"/>
      <c r="FZ737" s="12"/>
      <c r="GA737" s="6" t="str">
        <f>+IFERROR(VALUE(RIGHT(Tabla32[[#This Row],[B2B]],6)),"")</f>
        <v/>
      </c>
      <c r="GB737" s="6" t="str">
        <f>+IFERROR(VLOOKUP(FZ737,Auxiliar!$A:$C,2,0),"")</f>
        <v/>
      </c>
      <c r="GC737" s="7" t="str">
        <f>+IFERROR(VLOOKUP(FZ737,Auxiliar!$A:$C,3,0),"")</f>
        <v/>
      </c>
      <c r="GD737" s="1"/>
      <c r="GE737" s="12"/>
      <c r="GF737" s="6" t="str">
        <f>+IFERROR(VALUE(RIGHT(Tabla33[[#This Row],[B2B]],6)),"")</f>
        <v/>
      </c>
      <c r="GG737" s="6" t="str">
        <f>+IFERROR(VLOOKUP(GE737,Auxiliar!$A:$C,2,0),"")</f>
        <v/>
      </c>
      <c r="GH737" s="7" t="str">
        <f>+IFERROR(VLOOKUP(GE737,Auxiliar!$A:$C,3,0),"")</f>
        <v/>
      </c>
    </row>
    <row r="738" spans="1:190" x14ac:dyDescent="0.25">
      <c r="A738" s="1"/>
      <c r="B738" s="1"/>
      <c r="C738" t="str">
        <f>+IFERROR(VLOOKUP(B738,Auxiliar!$A:$C,2,0),"")</f>
        <v/>
      </c>
      <c r="D738" s="5" t="str">
        <f>+IFERROR(VLOOKUP(B738,Auxiliar!$A:$C,3,0),"")</f>
        <v/>
      </c>
      <c r="S738" s="1">
        <v>10353</v>
      </c>
      <c r="T738" s="1" t="s">
        <v>9</v>
      </c>
      <c r="U738" s="6">
        <f>+IFERROR(VALUE(RIGHT(Tabla4[[#This Row],[B2B]],6)),"")</f>
        <v>10353</v>
      </c>
      <c r="V738" s="6" t="str">
        <f>+IFERROR(VLOOKUP(T738,Auxiliar!$A:$C,2,0),"")</f>
        <v>CORE</v>
      </c>
      <c r="W738" s="7" t="str">
        <f>+IFERROR(VLOOKUP(T738,Auxiliar!$A:$C,3,0),"")</f>
        <v>0b 1% | 2b 5% | 4b 6%</v>
      </c>
      <c r="AK738" s="1">
        <v>6528</v>
      </c>
      <c r="AL738" s="1" t="s">
        <v>30</v>
      </c>
      <c r="AM738" s="6">
        <f>+IFERROR(VALUE(RIGHT(Tabla7[[#This Row],[B2B]],6)),"")</f>
        <v>6528</v>
      </c>
      <c r="AN738" s="6" t="str">
        <f>+IFERROR(VLOOKUP(AL738,Auxiliar!$A:$C,2,0),"")</f>
        <v>LATONES</v>
      </c>
      <c r="AO738" s="7" t="str">
        <f>+IFERROR(VLOOKUP(AL738,Auxiliar!$A:$C,3,0),"")</f>
        <v>1b 4% | 5b 7% | 97b 0%</v>
      </c>
      <c r="AW738" s="1"/>
      <c r="AX738" s="1" t="s">
        <v>32</v>
      </c>
      <c r="AY738" s="6" t="str">
        <f>+IFERROR(VALUE(RIGHT(Tabla9[[#This Row],[B2B]],6)),"")</f>
        <v/>
      </c>
      <c r="AZ738" s="6" t="str">
        <f>+IFERROR(VLOOKUP(AX738,Auxiliar!$A:$C,2,0),"")</f>
        <v>LATONES</v>
      </c>
      <c r="BA738" s="7" t="str">
        <f>+IFERROR(VLOOKUP(AX738,Auxiliar!$A:$C,3,0),"")</f>
        <v>2b 3% | 4b 4% | 6b 5% | 10b 8%  | 385b 0%</v>
      </c>
      <c r="BI738" s="1"/>
      <c r="BJ738" s="1"/>
      <c r="BK738" s="6" t="str">
        <f>+IFERROR(VALUE(RIGHT(Tabla11[[#This Row],[B2B]],6)),"")</f>
        <v/>
      </c>
      <c r="BL738" s="6" t="str">
        <f>+IFERROR(VLOOKUP(BJ738,Auxiliar!$A:$C,2,0),"")</f>
        <v/>
      </c>
      <c r="BM738" s="7" t="str">
        <f>+IFERROR(VLOOKUP(BJ738,Auxiliar!$A:$C,3,0),"")</f>
        <v/>
      </c>
      <c r="BO738" s="1">
        <v>3498</v>
      </c>
      <c r="BP738" s="1" t="s">
        <v>39</v>
      </c>
      <c r="BQ738" s="6">
        <f>+IFERROR(VALUE(RIGHT(Tabla12[[#This Row],[B2B]],6)),"")</f>
        <v>3498</v>
      </c>
      <c r="BR738" s="6" t="str">
        <f>+IFERROR(VLOOKUP(BP738,Auxiliar!$A:$C,2,0),"")</f>
        <v>VALUE LITRO</v>
      </c>
      <c r="BS738" s="7" t="str">
        <f>+IFERROR(VLOOKUP(BP738,Auxiliar!$A:$C,3,0),"")</f>
        <v>1b 12%</v>
      </c>
      <c r="CA738" s="1">
        <v>5618</v>
      </c>
      <c r="CB738" s="1" t="s">
        <v>35</v>
      </c>
      <c r="CC738" s="6">
        <f>+IFERROR(VALUE(RIGHT(Tabla14[[#This Row],[B2B]],6)),"")</f>
        <v>5618</v>
      </c>
      <c r="CD738" s="6" t="str">
        <f>+IFERROR(VLOOKUP(CB738,Auxiliar!$A:$C,2,0),"")</f>
        <v>Corona 710cc</v>
      </c>
      <c r="CE738" s="7" t="str">
        <f>+IFERROR(VLOOKUP(CB738,Auxiliar!$A:$C,3,0),"")</f>
        <v>1b 10% | 85b 0%</v>
      </c>
      <c r="CG738" s="1"/>
      <c r="CH738" s="1"/>
      <c r="CI738" s="6" t="str">
        <f>+IFERROR(VALUE(RIGHT(Tabla15[[#This Row],[B2B]],6)),"")</f>
        <v/>
      </c>
      <c r="CJ738" s="6" t="str">
        <f>+IFERROR(VLOOKUP(CH738,Auxiliar!$A:$C,2,0),"")</f>
        <v/>
      </c>
      <c r="CK738" s="7" t="str">
        <f>+IFERROR(VLOOKUP(CH738,Auxiliar!$A:$C,3,0),"")</f>
        <v/>
      </c>
      <c r="CM738" s="1">
        <v>5570</v>
      </c>
      <c r="CN738" s="1" t="s">
        <v>20</v>
      </c>
      <c r="CO738" s="6">
        <v>5570</v>
      </c>
      <c r="CP738" s="6" t="s">
        <v>20</v>
      </c>
      <c r="CQ738" s="7" t="s">
        <v>21</v>
      </c>
      <c r="CS738" s="1"/>
      <c r="CT738" s="1"/>
      <c r="CU738" s="6" t="str">
        <f>+IFERROR(VALUE(RIGHT(Tabla17[[#This Row],[B2B]],6)),"")</f>
        <v/>
      </c>
      <c r="CV738" s="6" t="str">
        <f>+IFERROR(VLOOKUP(CT738,Auxiliar!$A:$C,2,0),"")</f>
        <v/>
      </c>
      <c r="CW738" s="7" t="str">
        <f>+IFERROR(VLOOKUP(CT738,Auxiliar!$A:$C,3,0),"")</f>
        <v/>
      </c>
      <c r="CY738" s="1">
        <v>5570</v>
      </c>
      <c r="CZ738" s="1" t="s">
        <v>16</v>
      </c>
      <c r="DA738" s="6">
        <f>+IFERROR(VALUE(RIGHT(Tabla18[[#This Row],[B2B]],6)),"")</f>
        <v>5570</v>
      </c>
      <c r="DB738" s="6" t="str">
        <f>+IFERROR(VLOOKUP(CZ738,Auxiliar!$A:$C,2,0),"")</f>
        <v>PREMIUM</v>
      </c>
      <c r="DC738" s="7" t="str">
        <f>+IFERROR(VLOOKUP(CZ738,Auxiliar!$A:$C,3,0),"")</f>
        <v>0b 0% | 2b 2% | 5b 3,5% | 10b 5%</v>
      </c>
      <c r="DE738" s="1">
        <v>5570</v>
      </c>
      <c r="DF738" s="1" t="s">
        <v>19</v>
      </c>
      <c r="DG738" s="6">
        <f>+IFERROR(VALUE(RIGHT(Tabla19[[#This Row],[B2B]],6)),"")</f>
        <v>5570</v>
      </c>
      <c r="DH738" s="6" t="str">
        <f>+IFERROR(VLOOKUP(DF738,Auxiliar!$A:$C,2,0),"")</f>
        <v>MICHELOB</v>
      </c>
      <c r="DI738" s="7" t="str">
        <f>+IFERROR(VLOOKUP(DF738,Auxiliar!$A:$C,3,0),"")</f>
        <v>1b 7% | 3b 22% | 8b 27%</v>
      </c>
      <c r="DK738" s="1"/>
      <c r="DL738" s="1"/>
      <c r="DM738" s="6" t="str">
        <f>+IFERROR(VALUE(RIGHT(Tabla20[[#This Row],[B2B]],6)),"")</f>
        <v/>
      </c>
      <c r="DN738" s="6" t="str">
        <f>+IFERROR(VLOOKUP(DL738,Auxiliar!$A:$C,2,0),"")</f>
        <v/>
      </c>
      <c r="DO738" s="7" t="str">
        <f>+IFERROR(VLOOKUP(DL738,Auxiliar!$A:$C,3,0),"")</f>
        <v/>
      </c>
      <c r="DQ738" s="1">
        <v>5567</v>
      </c>
      <c r="DR738" s="12" t="s">
        <v>24</v>
      </c>
      <c r="DS738" s="6">
        <f>+IFERROR(VALUE(RIGHT(Tabla21[[#This Row],[B2B]],6)),"")</f>
        <v>5567</v>
      </c>
      <c r="DT738" s="6" t="str">
        <f>+IFERROR(VLOOKUP(DR738,Auxiliar!$A:$C,2,0),"")</f>
        <v>CORONA PORRON</v>
      </c>
      <c r="DU738" s="7" t="str">
        <f>+IFERROR(VLOOKUP(DR738,Auxiliar!$A:$C,3,0),"")</f>
        <v>1b 5% | 20b 0%</v>
      </c>
      <c r="DW738" s="1">
        <v>3509</v>
      </c>
      <c r="DX738" s="12" t="s">
        <v>43</v>
      </c>
      <c r="DY738" s="6">
        <f>+IFERROR(VALUE(RIGHT(Tabla22[[#This Row],[B2B]],6)),"")</f>
        <v>3509</v>
      </c>
      <c r="DZ738" s="6" t="str">
        <f>+IFERROR(VLOOKUP(DX738,Auxiliar!$A:$C,2,0),"")</f>
        <v xml:space="preserve">VALUE LATA </v>
      </c>
      <c r="EA738" s="7" t="str">
        <f>+IFERROR(VLOOKUP(DX738,Auxiliar!$A:$C,3,0),"")</f>
        <v>1b 15% | 100b 18%</v>
      </c>
      <c r="EC738" s="1">
        <v>20015</v>
      </c>
      <c r="ED738" s="12" t="s">
        <v>47</v>
      </c>
      <c r="EE738" s="6">
        <f>+IFERROR(VALUE(RIGHT(Tabla23[[#This Row],[B2B]],6)),"")</f>
        <v>20015</v>
      </c>
      <c r="EF738" s="6" t="str">
        <f>+IFERROR(VLOOKUP(ED738,Auxiliar!$A:$C,2,0),"")</f>
        <v>VALUE LATON</v>
      </c>
      <c r="EG738" s="7" t="str">
        <f>+IFERROR(VLOOKUP(ED738,Auxiliar!$A:$C,3,0),"")</f>
        <v>1b 10% | 5b 15% | 192b 0%</v>
      </c>
      <c r="EI738" s="1"/>
      <c r="EJ738" s="12"/>
      <c r="EK738" s="6" t="str">
        <f>+IFERROR(VALUE(RIGHT(Tabla24[[#This Row],[B2B]],6)),"")</f>
        <v/>
      </c>
      <c r="EL738" s="6" t="str">
        <f>+IFERROR(VLOOKUP(EJ738,Auxiliar!$A:$C,2,0),"")</f>
        <v/>
      </c>
      <c r="EM738" s="7" t="str">
        <f>+IFERROR(VLOOKUP(EJ738,Auxiliar!$A:$C,3,0),"")</f>
        <v/>
      </c>
      <c r="EO738" s="1"/>
      <c r="EP738" s="12"/>
      <c r="EQ738" s="6" t="str">
        <f>+IFERROR(VALUE(RIGHT(Tabla25[[#This Row],[B2B]],6)),"")</f>
        <v/>
      </c>
      <c r="ER738" s="6" t="str">
        <f>+IFERROR(VLOOKUP(EP738,Auxiliar!$A:$C,2,0),"")</f>
        <v/>
      </c>
      <c r="ES738" s="7" t="str">
        <f>+IFERROR(VLOOKUP(EP738,Auxiliar!$A:$C,3,0),"")</f>
        <v/>
      </c>
      <c r="EU738" s="1"/>
      <c r="EV738" s="12"/>
      <c r="EW738" s="6" t="str">
        <f>+IFERROR(VALUE(RIGHT(Tabla26[[#This Row],[B2B]],6)),"")</f>
        <v/>
      </c>
      <c r="EX738" s="6" t="str">
        <f>+IFERROR(VLOOKUP(EV738,Auxiliar!$A:$C,2,0),"")</f>
        <v/>
      </c>
      <c r="EY738" s="7" t="str">
        <f>+IFERROR(VLOOKUP(EV738,Auxiliar!$A:$C,3,0),"")</f>
        <v/>
      </c>
      <c r="EZ738" s="1"/>
      <c r="FA738" s="12"/>
      <c r="FB738" s="6" t="str">
        <f>+IFERROR(VALUE(RIGHT(Tabla27[[#This Row],[B2B]],6)),"")</f>
        <v/>
      </c>
      <c r="FC738" s="6" t="str">
        <f>+IFERROR(VLOOKUP(FA738,Auxiliar!$A:$C,2,0),"")</f>
        <v/>
      </c>
      <c r="FD738" s="7" t="str">
        <f>+IFERROR(VLOOKUP(FA738,Auxiliar!$A:$C,3,0),"")</f>
        <v/>
      </c>
      <c r="FE738" s="1"/>
      <c r="FF738" s="12"/>
      <c r="FG738" s="6" t="str">
        <f>+IFERROR(VALUE(RIGHT(Tabla28[[#This Row],[B2B]],6)),"")</f>
        <v/>
      </c>
      <c r="FH738" s="6" t="str">
        <f>+IFERROR(VLOOKUP(FF738,Auxiliar!$A:$C,2,0),"")</f>
        <v/>
      </c>
      <c r="FI738" s="7" t="str">
        <f>+IFERROR(VLOOKUP(FF738,Auxiliar!$A:$C,3,0),"")</f>
        <v/>
      </c>
      <c r="FJ738" s="1"/>
      <c r="FK738" s="12"/>
      <c r="FL738" s="6" t="str">
        <f>+IFERROR(VALUE(RIGHT(Tabla29[[#This Row],[B2B]],6)),"")</f>
        <v/>
      </c>
      <c r="FM738" s="6" t="str">
        <f>+IFERROR(VLOOKUP(FK738,Auxiliar!$A:$C,2,0),"")</f>
        <v/>
      </c>
      <c r="FN738" s="7" t="str">
        <f>+IFERROR(VLOOKUP(FK738,Auxiliar!$A:$C,3,0),"")</f>
        <v/>
      </c>
      <c r="FO738" s="1"/>
      <c r="FP738" s="12"/>
      <c r="FQ738" s="6" t="str">
        <f>+IFERROR(VALUE(RIGHT(Tabla30[[#This Row],[B2B]],6)),"")</f>
        <v/>
      </c>
      <c r="FR738" s="6" t="str">
        <f>+IFERROR(VLOOKUP(FP738,Auxiliar!$A:$C,2,0),"")</f>
        <v/>
      </c>
      <c r="FS738" s="7"/>
      <c r="FT738" s="1"/>
      <c r="FU738" s="12"/>
      <c r="FV738" s="6" t="str">
        <f>+IFERROR(VALUE(RIGHT(Tabla31[[#This Row],[B2B]],6)),"")</f>
        <v/>
      </c>
      <c r="FW738" s="6" t="str">
        <f>+IFERROR(VLOOKUP(FU738,Auxiliar!$A:$C,2,0),"")</f>
        <v/>
      </c>
      <c r="FX738" s="7" t="str">
        <f>+IFERROR(VLOOKUP(FU738,Auxiliar!$A:$C,3,0),"")</f>
        <v/>
      </c>
      <c r="FY738" s="1"/>
      <c r="FZ738" s="12"/>
      <c r="GA738" s="6" t="str">
        <f>+IFERROR(VALUE(RIGHT(Tabla32[[#This Row],[B2B]],6)),"")</f>
        <v/>
      </c>
      <c r="GB738" s="6" t="str">
        <f>+IFERROR(VLOOKUP(FZ738,Auxiliar!$A:$C,2,0),"")</f>
        <v/>
      </c>
      <c r="GC738" s="7" t="str">
        <f>+IFERROR(VLOOKUP(FZ738,Auxiliar!$A:$C,3,0),"")</f>
        <v/>
      </c>
      <c r="GD738" s="1"/>
      <c r="GE738" s="12"/>
      <c r="GF738" s="6" t="str">
        <f>+IFERROR(VALUE(RIGHT(Tabla33[[#This Row],[B2B]],6)),"")</f>
        <v/>
      </c>
      <c r="GG738" s="6" t="str">
        <f>+IFERROR(VLOOKUP(GE738,Auxiliar!$A:$C,2,0),"")</f>
        <v/>
      </c>
      <c r="GH738" s="7" t="str">
        <f>+IFERROR(VLOOKUP(GE738,Auxiliar!$A:$C,3,0),"")</f>
        <v/>
      </c>
    </row>
    <row r="739" spans="1:190" x14ac:dyDescent="0.25">
      <c r="A739" s="1"/>
      <c r="B739" s="1"/>
      <c r="C739" t="str">
        <f>+IFERROR(VLOOKUP(B739,Auxiliar!$A:$C,2,0),"")</f>
        <v/>
      </c>
      <c r="D739" s="5" t="str">
        <f>+IFERROR(VLOOKUP(B739,Auxiliar!$A:$C,3,0),"")</f>
        <v/>
      </c>
      <c r="S739" s="1">
        <v>10363</v>
      </c>
      <c r="T739" s="1" t="s">
        <v>9</v>
      </c>
      <c r="U739" s="6">
        <f>+IFERROR(VALUE(RIGHT(Tabla4[[#This Row],[B2B]],6)),"")</f>
        <v>10363</v>
      </c>
      <c r="V739" s="6" t="str">
        <f>+IFERROR(VLOOKUP(T739,Auxiliar!$A:$C,2,0),"")</f>
        <v>CORE</v>
      </c>
      <c r="W739" s="7" t="str">
        <f>+IFERROR(VLOOKUP(T739,Auxiliar!$A:$C,3,0),"")</f>
        <v>0b 1% | 2b 5% | 4b 6%</v>
      </c>
      <c r="AK739" s="1">
        <v>6530</v>
      </c>
      <c r="AL739" s="1" t="s">
        <v>30</v>
      </c>
      <c r="AM739" s="6">
        <f>+IFERROR(VALUE(RIGHT(Tabla7[[#This Row],[B2B]],6)),"")</f>
        <v>6530</v>
      </c>
      <c r="AN739" s="6" t="str">
        <f>+IFERROR(VLOOKUP(AL739,Auxiliar!$A:$C,2,0),"")</f>
        <v>LATONES</v>
      </c>
      <c r="AO739" s="7" t="str">
        <f>+IFERROR(VLOOKUP(AL739,Auxiliar!$A:$C,3,0),"")</f>
        <v>1b 4% | 5b 7% | 97b 0%</v>
      </c>
      <c r="AW739" s="1"/>
      <c r="AX739" s="1" t="s">
        <v>32</v>
      </c>
      <c r="AY739" s="6" t="str">
        <f>+IFERROR(VALUE(RIGHT(Tabla9[[#This Row],[B2B]],6)),"")</f>
        <v/>
      </c>
      <c r="AZ739" s="6" t="str">
        <f>+IFERROR(VLOOKUP(AX739,Auxiliar!$A:$C,2,0),"")</f>
        <v>LATONES</v>
      </c>
      <c r="BA739" s="7" t="str">
        <f>+IFERROR(VLOOKUP(AX739,Auxiliar!$A:$C,3,0),"")</f>
        <v>2b 3% | 4b 4% | 6b 5% | 10b 8%  | 385b 0%</v>
      </c>
      <c r="BI739" s="1"/>
      <c r="BJ739" s="1"/>
      <c r="BK739" s="6" t="str">
        <f>+IFERROR(VALUE(RIGHT(Tabla11[[#This Row],[B2B]],6)),"")</f>
        <v/>
      </c>
      <c r="BL739" s="6" t="str">
        <f>+IFERROR(VLOOKUP(BJ739,Auxiliar!$A:$C,2,0),"")</f>
        <v/>
      </c>
      <c r="BM739" s="7" t="str">
        <f>+IFERROR(VLOOKUP(BJ739,Auxiliar!$A:$C,3,0),"")</f>
        <v/>
      </c>
      <c r="BO739" s="1">
        <v>3501</v>
      </c>
      <c r="BP739" s="1" t="s">
        <v>39</v>
      </c>
      <c r="BQ739" s="6">
        <f>+IFERROR(VALUE(RIGHT(Tabla12[[#This Row],[B2B]],6)),"")</f>
        <v>3501</v>
      </c>
      <c r="BR739" s="6" t="str">
        <f>+IFERROR(VLOOKUP(BP739,Auxiliar!$A:$C,2,0),"")</f>
        <v>VALUE LITRO</v>
      </c>
      <c r="BS739" s="7" t="str">
        <f>+IFERROR(VLOOKUP(BP739,Auxiliar!$A:$C,3,0),"")</f>
        <v>1b 12%</v>
      </c>
      <c r="CA739" s="1">
        <v>5634</v>
      </c>
      <c r="CB739" s="1" t="s">
        <v>35</v>
      </c>
      <c r="CC739" s="6">
        <f>+IFERROR(VALUE(RIGHT(Tabla14[[#This Row],[B2B]],6)),"")</f>
        <v>5634</v>
      </c>
      <c r="CD739" s="6" t="str">
        <f>+IFERROR(VLOOKUP(CB739,Auxiliar!$A:$C,2,0),"")</f>
        <v>Corona 710cc</v>
      </c>
      <c r="CE739" s="7" t="str">
        <f>+IFERROR(VLOOKUP(CB739,Auxiliar!$A:$C,3,0),"")</f>
        <v>1b 10% | 85b 0%</v>
      </c>
      <c r="CG739" s="1"/>
      <c r="CH739" s="1"/>
      <c r="CI739" s="6" t="str">
        <f>+IFERROR(VALUE(RIGHT(Tabla15[[#This Row],[B2B]],6)),"")</f>
        <v/>
      </c>
      <c r="CJ739" s="6" t="str">
        <f>+IFERROR(VLOOKUP(CH739,Auxiliar!$A:$C,2,0),"")</f>
        <v/>
      </c>
      <c r="CK739" s="7" t="str">
        <f>+IFERROR(VLOOKUP(CH739,Auxiliar!$A:$C,3,0),"")</f>
        <v/>
      </c>
      <c r="CM739" s="1">
        <v>5571</v>
      </c>
      <c r="CN739" s="1" t="s">
        <v>20</v>
      </c>
      <c r="CO739" s="6">
        <v>5571</v>
      </c>
      <c r="CP739" s="6" t="s">
        <v>20</v>
      </c>
      <c r="CQ739" s="7" t="s">
        <v>21</v>
      </c>
      <c r="CS739" s="1"/>
      <c r="CT739" s="1"/>
      <c r="CU739" s="6" t="str">
        <f>+IFERROR(VALUE(RIGHT(Tabla17[[#This Row],[B2B]],6)),"")</f>
        <v/>
      </c>
      <c r="CV739" s="6" t="str">
        <f>+IFERROR(VLOOKUP(CT739,Auxiliar!$A:$C,2,0),"")</f>
        <v/>
      </c>
      <c r="CW739" s="7" t="str">
        <f>+IFERROR(VLOOKUP(CT739,Auxiliar!$A:$C,3,0),"")</f>
        <v/>
      </c>
      <c r="CY739" s="1">
        <v>5571</v>
      </c>
      <c r="CZ739" s="1" t="s">
        <v>16</v>
      </c>
      <c r="DA739" s="6">
        <f>+IFERROR(VALUE(RIGHT(Tabla18[[#This Row],[B2B]],6)),"")</f>
        <v>5571</v>
      </c>
      <c r="DB739" s="6" t="str">
        <f>+IFERROR(VLOOKUP(CZ739,Auxiliar!$A:$C,2,0),"")</f>
        <v>PREMIUM</v>
      </c>
      <c r="DC739" s="7" t="str">
        <f>+IFERROR(VLOOKUP(CZ739,Auxiliar!$A:$C,3,0),"")</f>
        <v>0b 0% | 2b 2% | 5b 3,5% | 10b 5%</v>
      </c>
      <c r="DE739" s="1">
        <v>5571</v>
      </c>
      <c r="DF739" s="1" t="s">
        <v>19</v>
      </c>
      <c r="DG739" s="6">
        <f>+IFERROR(VALUE(RIGHT(Tabla19[[#This Row],[B2B]],6)),"")</f>
        <v>5571</v>
      </c>
      <c r="DH739" s="6" t="str">
        <f>+IFERROR(VLOOKUP(DF739,Auxiliar!$A:$C,2,0),"")</f>
        <v>MICHELOB</v>
      </c>
      <c r="DI739" s="7" t="str">
        <f>+IFERROR(VLOOKUP(DF739,Auxiliar!$A:$C,3,0),"")</f>
        <v>1b 7% | 3b 22% | 8b 27%</v>
      </c>
      <c r="DK739" s="1"/>
      <c r="DL739" s="1"/>
      <c r="DM739" s="6" t="str">
        <f>+IFERROR(VALUE(RIGHT(Tabla20[[#This Row],[B2B]],6)),"")</f>
        <v/>
      </c>
      <c r="DN739" s="6" t="str">
        <f>+IFERROR(VLOOKUP(DL739,Auxiliar!$A:$C,2,0),"")</f>
        <v/>
      </c>
      <c r="DO739" s="7" t="str">
        <f>+IFERROR(VLOOKUP(DL739,Auxiliar!$A:$C,3,0),"")</f>
        <v/>
      </c>
      <c r="DQ739" s="1">
        <v>5570</v>
      </c>
      <c r="DR739" s="12" t="s">
        <v>24</v>
      </c>
      <c r="DS739" s="6">
        <f>+IFERROR(VALUE(RIGHT(Tabla21[[#This Row],[B2B]],6)),"")</f>
        <v>5570</v>
      </c>
      <c r="DT739" s="6" t="str">
        <f>+IFERROR(VLOOKUP(DR739,Auxiliar!$A:$C,2,0),"")</f>
        <v>CORONA PORRON</v>
      </c>
      <c r="DU739" s="7" t="str">
        <f>+IFERROR(VLOOKUP(DR739,Auxiliar!$A:$C,3,0),"")</f>
        <v>1b 5% | 20b 0%</v>
      </c>
      <c r="DW739" s="1">
        <v>3514</v>
      </c>
      <c r="DX739" s="12" t="s">
        <v>43</v>
      </c>
      <c r="DY739" s="6">
        <f>+IFERROR(VALUE(RIGHT(Tabla22[[#This Row],[B2B]],6)),"")</f>
        <v>3514</v>
      </c>
      <c r="DZ739" s="6" t="str">
        <f>+IFERROR(VLOOKUP(DX739,Auxiliar!$A:$C,2,0),"")</f>
        <v xml:space="preserve">VALUE LATA </v>
      </c>
      <c r="EA739" s="7" t="str">
        <f>+IFERROR(VLOOKUP(DX739,Auxiliar!$A:$C,3,0),"")</f>
        <v>1b 15% | 100b 18%</v>
      </c>
      <c r="EC739" s="1">
        <v>3498</v>
      </c>
      <c r="ED739" s="12" t="s">
        <v>47</v>
      </c>
      <c r="EE739" s="6">
        <f>+IFERROR(VALUE(RIGHT(Tabla23[[#This Row],[B2B]],6)),"")</f>
        <v>3498</v>
      </c>
      <c r="EF739" s="6" t="str">
        <f>+IFERROR(VLOOKUP(ED739,Auxiliar!$A:$C,2,0),"")</f>
        <v>VALUE LATON</v>
      </c>
      <c r="EG739" s="7" t="str">
        <f>+IFERROR(VLOOKUP(ED739,Auxiliar!$A:$C,3,0),"")</f>
        <v>1b 10% | 5b 15% | 192b 0%</v>
      </c>
      <c r="EI739" s="1"/>
      <c r="EJ739" s="12"/>
      <c r="EK739" s="6" t="str">
        <f>+IFERROR(VALUE(RIGHT(Tabla24[[#This Row],[B2B]],6)),"")</f>
        <v/>
      </c>
      <c r="EL739" s="6" t="str">
        <f>+IFERROR(VLOOKUP(EJ739,Auxiliar!$A:$C,2,0),"")</f>
        <v/>
      </c>
      <c r="EM739" s="7" t="str">
        <f>+IFERROR(VLOOKUP(EJ739,Auxiliar!$A:$C,3,0),"")</f>
        <v/>
      </c>
      <c r="EO739" s="1"/>
      <c r="EP739" s="12"/>
      <c r="EQ739" s="6" t="str">
        <f>+IFERROR(VALUE(RIGHT(Tabla25[[#This Row],[B2B]],6)),"")</f>
        <v/>
      </c>
      <c r="ER739" s="6" t="str">
        <f>+IFERROR(VLOOKUP(EP739,Auxiliar!$A:$C,2,0),"")</f>
        <v/>
      </c>
      <c r="ES739" s="7" t="str">
        <f>+IFERROR(VLOOKUP(EP739,Auxiliar!$A:$C,3,0),"")</f>
        <v/>
      </c>
      <c r="EU739" s="1"/>
      <c r="EV739" s="12"/>
      <c r="EW739" s="6" t="str">
        <f>+IFERROR(VALUE(RIGHT(Tabla26[[#This Row],[B2B]],6)),"")</f>
        <v/>
      </c>
      <c r="EX739" s="6" t="str">
        <f>+IFERROR(VLOOKUP(EV739,Auxiliar!$A:$C,2,0),"")</f>
        <v/>
      </c>
      <c r="EY739" s="7" t="str">
        <f>+IFERROR(VLOOKUP(EV739,Auxiliar!$A:$C,3,0),"")</f>
        <v/>
      </c>
      <c r="EZ739" s="1"/>
      <c r="FA739" s="12"/>
      <c r="FB739" s="6" t="str">
        <f>+IFERROR(VALUE(RIGHT(Tabla27[[#This Row],[B2B]],6)),"")</f>
        <v/>
      </c>
      <c r="FC739" s="6" t="str">
        <f>+IFERROR(VLOOKUP(FA739,Auxiliar!$A:$C,2,0),"")</f>
        <v/>
      </c>
      <c r="FD739" s="7" t="str">
        <f>+IFERROR(VLOOKUP(FA739,Auxiliar!$A:$C,3,0),"")</f>
        <v/>
      </c>
      <c r="FE739" s="1"/>
      <c r="FF739" s="12"/>
      <c r="FG739" s="6" t="str">
        <f>+IFERROR(VALUE(RIGHT(Tabla28[[#This Row],[B2B]],6)),"")</f>
        <v/>
      </c>
      <c r="FH739" s="6" t="str">
        <f>+IFERROR(VLOOKUP(FF739,Auxiliar!$A:$C,2,0),"")</f>
        <v/>
      </c>
      <c r="FI739" s="7" t="str">
        <f>+IFERROR(VLOOKUP(FF739,Auxiliar!$A:$C,3,0),"")</f>
        <v/>
      </c>
      <c r="FJ739" s="1"/>
      <c r="FK739" s="12"/>
      <c r="FL739" s="6" t="str">
        <f>+IFERROR(VALUE(RIGHT(Tabla29[[#This Row],[B2B]],6)),"")</f>
        <v/>
      </c>
      <c r="FM739" s="6" t="str">
        <f>+IFERROR(VLOOKUP(FK739,Auxiliar!$A:$C,2,0),"")</f>
        <v/>
      </c>
      <c r="FN739" s="7" t="str">
        <f>+IFERROR(VLOOKUP(FK739,Auxiliar!$A:$C,3,0),"")</f>
        <v/>
      </c>
      <c r="FO739" s="1"/>
      <c r="FP739" s="12"/>
      <c r="FQ739" s="6" t="str">
        <f>+IFERROR(VALUE(RIGHT(Tabla30[[#This Row],[B2B]],6)),"")</f>
        <v/>
      </c>
      <c r="FR739" s="6" t="str">
        <f>+IFERROR(VLOOKUP(FP739,Auxiliar!$A:$C,2,0),"")</f>
        <v/>
      </c>
      <c r="FS739" s="7"/>
      <c r="FT739" s="1"/>
      <c r="FU739" s="12"/>
      <c r="FV739" s="6" t="str">
        <f>+IFERROR(VALUE(RIGHT(Tabla31[[#This Row],[B2B]],6)),"")</f>
        <v/>
      </c>
      <c r="FW739" s="6" t="str">
        <f>+IFERROR(VLOOKUP(FU739,Auxiliar!$A:$C,2,0),"")</f>
        <v/>
      </c>
      <c r="FX739" s="7" t="str">
        <f>+IFERROR(VLOOKUP(FU739,Auxiliar!$A:$C,3,0),"")</f>
        <v/>
      </c>
      <c r="FY739" s="1"/>
      <c r="FZ739" s="12"/>
      <c r="GA739" s="6" t="str">
        <f>+IFERROR(VALUE(RIGHT(Tabla32[[#This Row],[B2B]],6)),"")</f>
        <v/>
      </c>
      <c r="GB739" s="6" t="str">
        <f>+IFERROR(VLOOKUP(FZ739,Auxiliar!$A:$C,2,0),"")</f>
        <v/>
      </c>
      <c r="GC739" s="7" t="str">
        <f>+IFERROR(VLOOKUP(FZ739,Auxiliar!$A:$C,3,0),"")</f>
        <v/>
      </c>
      <c r="GD739" s="1"/>
      <c r="GE739" s="12"/>
      <c r="GF739" s="6" t="str">
        <f>+IFERROR(VALUE(RIGHT(Tabla33[[#This Row],[B2B]],6)),"")</f>
        <v/>
      </c>
      <c r="GG739" s="6" t="str">
        <f>+IFERROR(VLOOKUP(GE739,Auxiliar!$A:$C,2,0),"")</f>
        <v/>
      </c>
      <c r="GH739" s="7" t="str">
        <f>+IFERROR(VLOOKUP(GE739,Auxiliar!$A:$C,3,0),"")</f>
        <v/>
      </c>
    </row>
    <row r="740" spans="1:190" x14ac:dyDescent="0.25">
      <c r="A740" s="1"/>
      <c r="B740" s="1"/>
      <c r="C740" t="str">
        <f>+IFERROR(VLOOKUP(B740,Auxiliar!$A:$C,2,0),"")</f>
        <v/>
      </c>
      <c r="D740" s="5" t="str">
        <f>+IFERROR(VLOOKUP(B740,Auxiliar!$A:$C,3,0),"")</f>
        <v/>
      </c>
      <c r="S740" s="1">
        <v>10373</v>
      </c>
      <c r="T740" s="1" t="s">
        <v>9</v>
      </c>
      <c r="U740" s="6">
        <f>+IFERROR(VALUE(RIGHT(Tabla4[[#This Row],[B2B]],6)),"")</f>
        <v>10373</v>
      </c>
      <c r="V740" s="6" t="str">
        <f>+IFERROR(VLOOKUP(T740,Auxiliar!$A:$C,2,0),"")</f>
        <v>CORE</v>
      </c>
      <c r="W740" s="7" t="str">
        <f>+IFERROR(VLOOKUP(T740,Auxiliar!$A:$C,3,0),"")</f>
        <v>0b 1% | 2b 5% | 4b 6%</v>
      </c>
      <c r="AK740" s="1">
        <v>6551</v>
      </c>
      <c r="AL740" s="1" t="s">
        <v>30</v>
      </c>
      <c r="AM740" s="6">
        <f>+IFERROR(VALUE(RIGHT(Tabla7[[#This Row],[B2B]],6)),"")</f>
        <v>6551</v>
      </c>
      <c r="AN740" s="6" t="str">
        <f>+IFERROR(VLOOKUP(AL740,Auxiliar!$A:$C,2,0),"")</f>
        <v>LATONES</v>
      </c>
      <c r="AO740" s="7" t="str">
        <f>+IFERROR(VLOOKUP(AL740,Auxiliar!$A:$C,3,0),"")</f>
        <v>1b 4% | 5b 7% | 97b 0%</v>
      </c>
      <c r="AW740" s="1"/>
      <c r="AX740" s="1" t="s">
        <v>32</v>
      </c>
      <c r="AY740" s="6" t="str">
        <f>+IFERROR(VALUE(RIGHT(Tabla9[[#This Row],[B2B]],6)),"")</f>
        <v/>
      </c>
      <c r="AZ740" s="6" t="str">
        <f>+IFERROR(VLOOKUP(AX740,Auxiliar!$A:$C,2,0),"")</f>
        <v>LATONES</v>
      </c>
      <c r="BA740" s="7" t="str">
        <f>+IFERROR(VLOOKUP(AX740,Auxiliar!$A:$C,3,0),"")</f>
        <v>2b 3% | 4b 4% | 6b 5% | 10b 8%  | 385b 0%</v>
      </c>
      <c r="BI740" s="1"/>
      <c r="BJ740" s="1"/>
      <c r="BK740" s="6" t="str">
        <f>+IFERROR(VALUE(RIGHT(Tabla11[[#This Row],[B2B]],6)),"")</f>
        <v/>
      </c>
      <c r="BL740" s="6" t="str">
        <f>+IFERROR(VLOOKUP(BJ740,Auxiliar!$A:$C,2,0),"")</f>
        <v/>
      </c>
      <c r="BM740" s="7" t="str">
        <f>+IFERROR(VLOOKUP(BJ740,Auxiliar!$A:$C,3,0),"")</f>
        <v/>
      </c>
      <c r="BO740" s="1">
        <v>3502</v>
      </c>
      <c r="BP740" s="1" t="s">
        <v>39</v>
      </c>
      <c r="BQ740" s="6">
        <f>+IFERROR(VALUE(RIGHT(Tabla12[[#This Row],[B2B]],6)),"")</f>
        <v>3502</v>
      </c>
      <c r="BR740" s="6" t="str">
        <f>+IFERROR(VLOOKUP(BP740,Auxiliar!$A:$C,2,0),"")</f>
        <v>VALUE LITRO</v>
      </c>
      <c r="BS740" s="7" t="str">
        <f>+IFERROR(VLOOKUP(BP740,Auxiliar!$A:$C,3,0),"")</f>
        <v>1b 12%</v>
      </c>
      <c r="CA740" s="1">
        <v>5637</v>
      </c>
      <c r="CB740" s="1" t="s">
        <v>35</v>
      </c>
      <c r="CC740" s="6">
        <f>+IFERROR(VALUE(RIGHT(Tabla14[[#This Row],[B2B]],6)),"")</f>
        <v>5637</v>
      </c>
      <c r="CD740" s="6" t="str">
        <f>+IFERROR(VLOOKUP(CB740,Auxiliar!$A:$C,2,0),"")</f>
        <v>Corona 710cc</v>
      </c>
      <c r="CE740" s="7" t="str">
        <f>+IFERROR(VLOOKUP(CB740,Auxiliar!$A:$C,3,0),"")</f>
        <v>1b 10% | 85b 0%</v>
      </c>
      <c r="CG740" s="1"/>
      <c r="CH740" s="1"/>
      <c r="CI740" s="6" t="str">
        <f>+IFERROR(VALUE(RIGHT(Tabla15[[#This Row],[B2B]],6)),"")</f>
        <v/>
      </c>
      <c r="CJ740" s="6" t="str">
        <f>+IFERROR(VLOOKUP(CH740,Auxiliar!$A:$C,2,0),"")</f>
        <v/>
      </c>
      <c r="CK740" s="7" t="str">
        <f>+IFERROR(VLOOKUP(CH740,Auxiliar!$A:$C,3,0),"")</f>
        <v/>
      </c>
      <c r="CM740" s="1">
        <v>5574</v>
      </c>
      <c r="CN740" s="1" t="s">
        <v>20</v>
      </c>
      <c r="CO740" s="6">
        <v>5574</v>
      </c>
      <c r="CP740" s="6" t="s">
        <v>20</v>
      </c>
      <c r="CQ740" s="7" t="s">
        <v>21</v>
      </c>
      <c r="CS740" s="1"/>
      <c r="CT740" s="1"/>
      <c r="CU740" s="6" t="str">
        <f>+IFERROR(VALUE(RIGHT(Tabla17[[#This Row],[B2B]],6)),"")</f>
        <v/>
      </c>
      <c r="CV740" s="6" t="str">
        <f>+IFERROR(VLOOKUP(CT740,Auxiliar!$A:$C,2,0),"")</f>
        <v/>
      </c>
      <c r="CW740" s="7" t="str">
        <f>+IFERROR(VLOOKUP(CT740,Auxiliar!$A:$C,3,0),"")</f>
        <v/>
      </c>
      <c r="CY740" s="1">
        <v>5574</v>
      </c>
      <c r="CZ740" s="1" t="s">
        <v>16</v>
      </c>
      <c r="DA740" s="6">
        <f>+IFERROR(VALUE(RIGHT(Tabla18[[#This Row],[B2B]],6)),"")</f>
        <v>5574</v>
      </c>
      <c r="DB740" s="6" t="str">
        <f>+IFERROR(VLOOKUP(CZ740,Auxiliar!$A:$C,2,0),"")</f>
        <v>PREMIUM</v>
      </c>
      <c r="DC740" s="7" t="str">
        <f>+IFERROR(VLOOKUP(CZ740,Auxiliar!$A:$C,3,0),"")</f>
        <v>0b 0% | 2b 2% | 5b 3,5% | 10b 5%</v>
      </c>
      <c r="DE740" s="1">
        <v>5574</v>
      </c>
      <c r="DF740" s="1" t="s">
        <v>19</v>
      </c>
      <c r="DG740" s="6">
        <f>+IFERROR(VALUE(RIGHT(Tabla19[[#This Row],[B2B]],6)),"")</f>
        <v>5574</v>
      </c>
      <c r="DH740" s="6" t="str">
        <f>+IFERROR(VLOOKUP(DF740,Auxiliar!$A:$C,2,0),"")</f>
        <v>MICHELOB</v>
      </c>
      <c r="DI740" s="7" t="str">
        <f>+IFERROR(VLOOKUP(DF740,Auxiliar!$A:$C,3,0),"")</f>
        <v>1b 7% | 3b 22% | 8b 27%</v>
      </c>
      <c r="DK740" s="1"/>
      <c r="DL740" s="1"/>
      <c r="DM740" s="6" t="str">
        <f>+IFERROR(VALUE(RIGHT(Tabla20[[#This Row],[B2B]],6)),"")</f>
        <v/>
      </c>
      <c r="DN740" s="6" t="str">
        <f>+IFERROR(VLOOKUP(DL740,Auxiliar!$A:$C,2,0),"")</f>
        <v/>
      </c>
      <c r="DO740" s="7" t="str">
        <f>+IFERROR(VLOOKUP(DL740,Auxiliar!$A:$C,3,0),"")</f>
        <v/>
      </c>
      <c r="DQ740" s="1">
        <v>5571</v>
      </c>
      <c r="DR740" s="12" t="s">
        <v>24</v>
      </c>
      <c r="DS740" s="6">
        <f>+IFERROR(VALUE(RIGHT(Tabla21[[#This Row],[B2B]],6)),"")</f>
        <v>5571</v>
      </c>
      <c r="DT740" s="6" t="str">
        <f>+IFERROR(VLOOKUP(DR740,Auxiliar!$A:$C,2,0),"")</f>
        <v>CORONA PORRON</v>
      </c>
      <c r="DU740" s="7" t="str">
        <f>+IFERROR(VLOOKUP(DR740,Auxiliar!$A:$C,3,0),"")</f>
        <v>1b 5% | 20b 0%</v>
      </c>
      <c r="DW740" s="1">
        <v>20039</v>
      </c>
      <c r="DX740" s="12" t="s">
        <v>43</v>
      </c>
      <c r="DY740" s="6">
        <f>+IFERROR(VALUE(RIGHT(Tabla22[[#This Row],[B2B]],6)),"")</f>
        <v>20039</v>
      </c>
      <c r="DZ740" s="6" t="str">
        <f>+IFERROR(VLOOKUP(DX740,Auxiliar!$A:$C,2,0),"")</f>
        <v xml:space="preserve">VALUE LATA </v>
      </c>
      <c r="EA740" s="7" t="str">
        <f>+IFERROR(VLOOKUP(DX740,Auxiliar!$A:$C,3,0),"")</f>
        <v>1b 15% | 100b 18%</v>
      </c>
      <c r="EC740" s="1">
        <v>3501</v>
      </c>
      <c r="ED740" s="12" t="s">
        <v>47</v>
      </c>
      <c r="EE740" s="6">
        <f>+IFERROR(VALUE(RIGHT(Tabla23[[#This Row],[B2B]],6)),"")</f>
        <v>3501</v>
      </c>
      <c r="EF740" s="6" t="str">
        <f>+IFERROR(VLOOKUP(ED740,Auxiliar!$A:$C,2,0),"")</f>
        <v>VALUE LATON</v>
      </c>
      <c r="EG740" s="7" t="str">
        <f>+IFERROR(VLOOKUP(ED740,Auxiliar!$A:$C,3,0),"")</f>
        <v>1b 10% | 5b 15% | 192b 0%</v>
      </c>
      <c r="EI740" s="1"/>
      <c r="EJ740" s="12"/>
      <c r="EK740" s="6" t="str">
        <f>+IFERROR(VALUE(RIGHT(Tabla24[[#This Row],[B2B]],6)),"")</f>
        <v/>
      </c>
      <c r="EL740" s="6" t="str">
        <f>+IFERROR(VLOOKUP(EJ740,Auxiliar!$A:$C,2,0),"")</f>
        <v/>
      </c>
      <c r="EM740" s="7" t="str">
        <f>+IFERROR(VLOOKUP(EJ740,Auxiliar!$A:$C,3,0),"")</f>
        <v/>
      </c>
      <c r="EO740" s="1"/>
      <c r="EP740" s="12"/>
      <c r="EQ740" s="6" t="str">
        <f>+IFERROR(VALUE(RIGHT(Tabla25[[#This Row],[B2B]],6)),"")</f>
        <v/>
      </c>
      <c r="ER740" s="6" t="str">
        <f>+IFERROR(VLOOKUP(EP740,Auxiliar!$A:$C,2,0),"")</f>
        <v/>
      </c>
      <c r="ES740" s="7" t="str">
        <f>+IFERROR(VLOOKUP(EP740,Auxiliar!$A:$C,3,0),"")</f>
        <v/>
      </c>
      <c r="EU740" s="1"/>
      <c r="EV740" s="12"/>
      <c r="EW740" s="6" t="str">
        <f>+IFERROR(VALUE(RIGHT(Tabla26[[#This Row],[B2B]],6)),"")</f>
        <v/>
      </c>
      <c r="EX740" s="6" t="str">
        <f>+IFERROR(VLOOKUP(EV740,Auxiliar!$A:$C,2,0),"")</f>
        <v/>
      </c>
      <c r="EY740" s="7" t="str">
        <f>+IFERROR(VLOOKUP(EV740,Auxiliar!$A:$C,3,0),"")</f>
        <v/>
      </c>
      <c r="EZ740" s="1"/>
      <c r="FA740" s="12"/>
      <c r="FB740" s="6" t="str">
        <f>+IFERROR(VALUE(RIGHT(Tabla27[[#This Row],[B2B]],6)),"")</f>
        <v/>
      </c>
      <c r="FC740" s="6" t="str">
        <f>+IFERROR(VLOOKUP(FA740,Auxiliar!$A:$C,2,0),"")</f>
        <v/>
      </c>
      <c r="FD740" s="7" t="str">
        <f>+IFERROR(VLOOKUP(FA740,Auxiliar!$A:$C,3,0),"")</f>
        <v/>
      </c>
      <c r="FE740" s="1"/>
      <c r="FF740" s="12"/>
      <c r="FG740" s="6" t="str">
        <f>+IFERROR(VALUE(RIGHT(Tabla28[[#This Row],[B2B]],6)),"")</f>
        <v/>
      </c>
      <c r="FH740" s="6" t="str">
        <f>+IFERROR(VLOOKUP(FF740,Auxiliar!$A:$C,2,0),"")</f>
        <v/>
      </c>
      <c r="FI740" s="7" t="str">
        <f>+IFERROR(VLOOKUP(FF740,Auxiliar!$A:$C,3,0),"")</f>
        <v/>
      </c>
      <c r="FJ740" s="1"/>
      <c r="FK740" s="12"/>
      <c r="FL740" s="6" t="str">
        <f>+IFERROR(VALUE(RIGHT(Tabla29[[#This Row],[B2B]],6)),"")</f>
        <v/>
      </c>
      <c r="FM740" s="6" t="str">
        <f>+IFERROR(VLOOKUP(FK740,Auxiliar!$A:$C,2,0),"")</f>
        <v/>
      </c>
      <c r="FN740" s="7" t="str">
        <f>+IFERROR(VLOOKUP(FK740,Auxiliar!$A:$C,3,0),"")</f>
        <v/>
      </c>
      <c r="FO740" s="1"/>
      <c r="FP740" s="12"/>
      <c r="FQ740" s="6" t="str">
        <f>+IFERROR(VALUE(RIGHT(Tabla30[[#This Row],[B2B]],6)),"")</f>
        <v/>
      </c>
      <c r="FR740" s="6" t="str">
        <f>+IFERROR(VLOOKUP(FP740,Auxiliar!$A:$C,2,0),"")</f>
        <v/>
      </c>
      <c r="FS740" s="7"/>
      <c r="FT740" s="1"/>
      <c r="FU740" s="12"/>
      <c r="FV740" s="6" t="str">
        <f>+IFERROR(VALUE(RIGHT(Tabla31[[#This Row],[B2B]],6)),"")</f>
        <v/>
      </c>
      <c r="FW740" s="6" t="str">
        <f>+IFERROR(VLOOKUP(FU740,Auxiliar!$A:$C,2,0),"")</f>
        <v/>
      </c>
      <c r="FX740" s="7" t="str">
        <f>+IFERROR(VLOOKUP(FU740,Auxiliar!$A:$C,3,0),"")</f>
        <v/>
      </c>
      <c r="FY740" s="1"/>
      <c r="FZ740" s="12"/>
      <c r="GA740" s="6" t="str">
        <f>+IFERROR(VALUE(RIGHT(Tabla32[[#This Row],[B2B]],6)),"")</f>
        <v/>
      </c>
      <c r="GB740" s="6" t="str">
        <f>+IFERROR(VLOOKUP(FZ740,Auxiliar!$A:$C,2,0),"")</f>
        <v/>
      </c>
      <c r="GC740" s="7" t="str">
        <f>+IFERROR(VLOOKUP(FZ740,Auxiliar!$A:$C,3,0),"")</f>
        <v/>
      </c>
      <c r="GD740" s="1"/>
      <c r="GE740" s="12"/>
      <c r="GF740" s="6" t="str">
        <f>+IFERROR(VALUE(RIGHT(Tabla33[[#This Row],[B2B]],6)),"")</f>
        <v/>
      </c>
      <c r="GG740" s="6" t="str">
        <f>+IFERROR(VLOOKUP(GE740,Auxiliar!$A:$C,2,0),"")</f>
        <v/>
      </c>
      <c r="GH740" s="7" t="str">
        <f>+IFERROR(VLOOKUP(GE740,Auxiliar!$A:$C,3,0),"")</f>
        <v/>
      </c>
    </row>
    <row r="741" spans="1:190" x14ac:dyDescent="0.25">
      <c r="A741" s="1"/>
      <c r="B741" s="1"/>
      <c r="C741" t="str">
        <f>+IFERROR(VLOOKUP(B741,Auxiliar!$A:$C,2,0),"")</f>
        <v/>
      </c>
      <c r="D741" s="5" t="str">
        <f>+IFERROR(VLOOKUP(B741,Auxiliar!$A:$C,3,0),"")</f>
        <v/>
      </c>
      <c r="S741" s="1">
        <v>10374</v>
      </c>
      <c r="T741" s="1" t="s">
        <v>9</v>
      </c>
      <c r="U741" s="6">
        <f>+IFERROR(VALUE(RIGHT(Tabla4[[#This Row],[B2B]],6)),"")</f>
        <v>10374</v>
      </c>
      <c r="V741" s="6" t="str">
        <f>+IFERROR(VLOOKUP(T741,Auxiliar!$A:$C,2,0),"")</f>
        <v>CORE</v>
      </c>
      <c r="W741" s="7" t="str">
        <f>+IFERROR(VLOOKUP(T741,Auxiliar!$A:$C,3,0),"")</f>
        <v>0b 1% | 2b 5% | 4b 6%</v>
      </c>
      <c r="AK741" s="1">
        <v>6553</v>
      </c>
      <c r="AL741" s="1" t="s">
        <v>30</v>
      </c>
      <c r="AM741" s="6">
        <f>+IFERROR(VALUE(RIGHT(Tabla7[[#This Row],[B2B]],6)),"")</f>
        <v>6553</v>
      </c>
      <c r="AN741" s="6" t="str">
        <f>+IFERROR(VLOOKUP(AL741,Auxiliar!$A:$C,2,0),"")</f>
        <v>LATONES</v>
      </c>
      <c r="AO741" s="7" t="str">
        <f>+IFERROR(VLOOKUP(AL741,Auxiliar!$A:$C,3,0),"")</f>
        <v>1b 4% | 5b 7% | 97b 0%</v>
      </c>
      <c r="AW741" s="1"/>
      <c r="AX741" s="1" t="s">
        <v>32</v>
      </c>
      <c r="AY741" s="6" t="str">
        <f>+IFERROR(VALUE(RIGHT(Tabla9[[#This Row],[B2B]],6)),"")</f>
        <v/>
      </c>
      <c r="AZ741" s="6" t="str">
        <f>+IFERROR(VLOOKUP(AX741,Auxiliar!$A:$C,2,0),"")</f>
        <v>LATONES</v>
      </c>
      <c r="BA741" s="7" t="str">
        <f>+IFERROR(VLOOKUP(AX741,Auxiliar!$A:$C,3,0),"")</f>
        <v>2b 3% | 4b 4% | 6b 5% | 10b 8%  | 385b 0%</v>
      </c>
      <c r="BI741" s="1"/>
      <c r="BJ741" s="1"/>
      <c r="BK741" s="6" t="str">
        <f>+IFERROR(VALUE(RIGHT(Tabla11[[#This Row],[B2B]],6)),"")</f>
        <v/>
      </c>
      <c r="BL741" s="6" t="str">
        <f>+IFERROR(VLOOKUP(BJ741,Auxiliar!$A:$C,2,0),"")</f>
        <v/>
      </c>
      <c r="BM741" s="7" t="str">
        <f>+IFERROR(VLOOKUP(BJ741,Auxiliar!$A:$C,3,0),"")</f>
        <v/>
      </c>
      <c r="BO741" s="1">
        <v>20030</v>
      </c>
      <c r="BP741" s="1" t="s">
        <v>39</v>
      </c>
      <c r="BQ741" s="6">
        <f>+IFERROR(VALUE(RIGHT(Tabla12[[#This Row],[B2B]],6)),"")</f>
        <v>20030</v>
      </c>
      <c r="BR741" s="6" t="str">
        <f>+IFERROR(VLOOKUP(BP741,Auxiliar!$A:$C,2,0),"")</f>
        <v>VALUE LITRO</v>
      </c>
      <c r="BS741" s="7" t="str">
        <f>+IFERROR(VLOOKUP(BP741,Auxiliar!$A:$C,3,0),"")</f>
        <v>1b 12%</v>
      </c>
      <c r="CA741" s="1">
        <v>5654</v>
      </c>
      <c r="CB741" s="1" t="s">
        <v>35</v>
      </c>
      <c r="CC741" s="6">
        <f>+IFERROR(VALUE(RIGHT(Tabla14[[#This Row],[B2B]],6)),"")</f>
        <v>5654</v>
      </c>
      <c r="CD741" s="6" t="str">
        <f>+IFERROR(VLOOKUP(CB741,Auxiliar!$A:$C,2,0),"")</f>
        <v>Corona 710cc</v>
      </c>
      <c r="CE741" s="7" t="str">
        <f>+IFERROR(VLOOKUP(CB741,Auxiliar!$A:$C,3,0),"")</f>
        <v>1b 10% | 85b 0%</v>
      </c>
      <c r="CG741" s="1"/>
      <c r="CH741" s="1"/>
      <c r="CI741" s="6" t="str">
        <f>+IFERROR(VALUE(RIGHT(Tabla15[[#This Row],[B2B]],6)),"")</f>
        <v/>
      </c>
      <c r="CJ741" s="6" t="str">
        <f>+IFERROR(VLOOKUP(CH741,Auxiliar!$A:$C,2,0),"")</f>
        <v/>
      </c>
      <c r="CK741" s="7" t="str">
        <f>+IFERROR(VLOOKUP(CH741,Auxiliar!$A:$C,3,0),"")</f>
        <v/>
      </c>
      <c r="CM741" s="1">
        <v>5575</v>
      </c>
      <c r="CN741" s="1" t="s">
        <v>20</v>
      </c>
      <c r="CO741" s="6">
        <v>5575</v>
      </c>
      <c r="CP741" s="6" t="s">
        <v>20</v>
      </c>
      <c r="CQ741" s="7" t="s">
        <v>21</v>
      </c>
      <c r="CS741" s="1"/>
      <c r="CT741" s="1"/>
      <c r="CU741" s="6" t="str">
        <f>+IFERROR(VALUE(RIGHT(Tabla17[[#This Row],[B2B]],6)),"")</f>
        <v/>
      </c>
      <c r="CV741" s="6" t="str">
        <f>+IFERROR(VLOOKUP(CT741,Auxiliar!$A:$C,2,0),"")</f>
        <v/>
      </c>
      <c r="CW741" s="7" t="str">
        <f>+IFERROR(VLOOKUP(CT741,Auxiliar!$A:$C,3,0),"")</f>
        <v/>
      </c>
      <c r="CY741" s="1">
        <v>5575</v>
      </c>
      <c r="CZ741" s="1" t="s">
        <v>16</v>
      </c>
      <c r="DA741" s="6">
        <f>+IFERROR(VALUE(RIGHT(Tabla18[[#This Row],[B2B]],6)),"")</f>
        <v>5575</v>
      </c>
      <c r="DB741" s="6" t="str">
        <f>+IFERROR(VLOOKUP(CZ741,Auxiliar!$A:$C,2,0),"")</f>
        <v>PREMIUM</v>
      </c>
      <c r="DC741" s="7" t="str">
        <f>+IFERROR(VLOOKUP(CZ741,Auxiliar!$A:$C,3,0),"")</f>
        <v>0b 0% | 2b 2% | 5b 3,5% | 10b 5%</v>
      </c>
      <c r="DE741" s="1">
        <v>5575</v>
      </c>
      <c r="DF741" s="1" t="s">
        <v>19</v>
      </c>
      <c r="DG741" s="6">
        <f>+IFERROR(VALUE(RIGHT(Tabla19[[#This Row],[B2B]],6)),"")</f>
        <v>5575</v>
      </c>
      <c r="DH741" s="6" t="str">
        <f>+IFERROR(VLOOKUP(DF741,Auxiliar!$A:$C,2,0),"")</f>
        <v>MICHELOB</v>
      </c>
      <c r="DI741" s="7" t="str">
        <f>+IFERROR(VLOOKUP(DF741,Auxiliar!$A:$C,3,0),"")</f>
        <v>1b 7% | 3b 22% | 8b 27%</v>
      </c>
      <c r="DK741" s="1"/>
      <c r="DL741" s="1"/>
      <c r="DM741" s="6" t="str">
        <f>+IFERROR(VALUE(RIGHT(Tabla20[[#This Row],[B2B]],6)),"")</f>
        <v/>
      </c>
      <c r="DN741" s="6" t="str">
        <f>+IFERROR(VLOOKUP(DL741,Auxiliar!$A:$C,2,0),"")</f>
        <v/>
      </c>
      <c r="DO741" s="7" t="str">
        <f>+IFERROR(VLOOKUP(DL741,Auxiliar!$A:$C,3,0),"")</f>
        <v/>
      </c>
      <c r="DQ741" s="1">
        <v>5574</v>
      </c>
      <c r="DR741" s="12" t="s">
        <v>24</v>
      </c>
      <c r="DS741" s="6">
        <f>+IFERROR(VALUE(RIGHT(Tabla21[[#This Row],[B2B]],6)),"")</f>
        <v>5574</v>
      </c>
      <c r="DT741" s="6" t="str">
        <f>+IFERROR(VLOOKUP(DR741,Auxiliar!$A:$C,2,0),"")</f>
        <v>CORONA PORRON</v>
      </c>
      <c r="DU741" s="7" t="str">
        <f>+IFERROR(VLOOKUP(DR741,Auxiliar!$A:$C,3,0),"")</f>
        <v>1b 5% | 20b 0%</v>
      </c>
      <c r="DW741" s="1">
        <v>3517</v>
      </c>
      <c r="DX741" s="12" t="s">
        <v>43</v>
      </c>
      <c r="DY741" s="6">
        <f>+IFERROR(VALUE(RIGHT(Tabla22[[#This Row],[B2B]],6)),"")</f>
        <v>3517</v>
      </c>
      <c r="DZ741" s="6" t="str">
        <f>+IFERROR(VLOOKUP(DX741,Auxiliar!$A:$C,2,0),"")</f>
        <v xml:space="preserve">VALUE LATA </v>
      </c>
      <c r="EA741" s="7" t="str">
        <f>+IFERROR(VLOOKUP(DX741,Auxiliar!$A:$C,3,0),"")</f>
        <v>1b 15% | 100b 18%</v>
      </c>
      <c r="EC741" s="1">
        <v>3502</v>
      </c>
      <c r="ED741" s="12" t="s">
        <v>47</v>
      </c>
      <c r="EE741" s="6">
        <f>+IFERROR(VALUE(RIGHT(Tabla23[[#This Row],[B2B]],6)),"")</f>
        <v>3502</v>
      </c>
      <c r="EF741" s="6" t="str">
        <f>+IFERROR(VLOOKUP(ED741,Auxiliar!$A:$C,2,0),"")</f>
        <v>VALUE LATON</v>
      </c>
      <c r="EG741" s="7" t="str">
        <f>+IFERROR(VLOOKUP(ED741,Auxiliar!$A:$C,3,0),"")</f>
        <v>1b 10% | 5b 15% | 192b 0%</v>
      </c>
      <c r="EI741" s="1"/>
      <c r="EJ741" s="12"/>
      <c r="EK741" s="6" t="str">
        <f>+IFERROR(VALUE(RIGHT(Tabla24[[#This Row],[B2B]],6)),"")</f>
        <v/>
      </c>
      <c r="EL741" s="6" t="str">
        <f>+IFERROR(VLOOKUP(EJ741,Auxiliar!$A:$C,2,0),"")</f>
        <v/>
      </c>
      <c r="EM741" s="7" t="str">
        <f>+IFERROR(VLOOKUP(EJ741,Auxiliar!$A:$C,3,0),"")</f>
        <v/>
      </c>
      <c r="EO741" s="1"/>
      <c r="EP741" s="12"/>
      <c r="EQ741" s="6" t="str">
        <f>+IFERROR(VALUE(RIGHT(Tabla25[[#This Row],[B2B]],6)),"")</f>
        <v/>
      </c>
      <c r="ER741" s="6" t="str">
        <f>+IFERROR(VLOOKUP(EP741,Auxiliar!$A:$C,2,0),"")</f>
        <v/>
      </c>
      <c r="ES741" s="7" t="str">
        <f>+IFERROR(VLOOKUP(EP741,Auxiliar!$A:$C,3,0),"")</f>
        <v/>
      </c>
      <c r="EU741" s="1"/>
      <c r="EV741" s="12"/>
      <c r="EW741" s="6" t="str">
        <f>+IFERROR(VALUE(RIGHT(Tabla26[[#This Row],[B2B]],6)),"")</f>
        <v/>
      </c>
      <c r="EX741" s="6" t="str">
        <f>+IFERROR(VLOOKUP(EV741,Auxiliar!$A:$C,2,0),"")</f>
        <v/>
      </c>
      <c r="EY741" s="7" t="str">
        <f>+IFERROR(VLOOKUP(EV741,Auxiliar!$A:$C,3,0),"")</f>
        <v/>
      </c>
      <c r="EZ741" s="1"/>
      <c r="FA741" s="12"/>
      <c r="FB741" s="6" t="str">
        <f>+IFERROR(VALUE(RIGHT(Tabla27[[#This Row],[B2B]],6)),"")</f>
        <v/>
      </c>
      <c r="FC741" s="6" t="str">
        <f>+IFERROR(VLOOKUP(FA741,Auxiliar!$A:$C,2,0),"")</f>
        <v/>
      </c>
      <c r="FD741" s="7" t="str">
        <f>+IFERROR(VLOOKUP(FA741,Auxiliar!$A:$C,3,0),"")</f>
        <v/>
      </c>
      <c r="FE741" s="1"/>
      <c r="FF741" s="12"/>
      <c r="FG741" s="6" t="str">
        <f>+IFERROR(VALUE(RIGHT(Tabla28[[#This Row],[B2B]],6)),"")</f>
        <v/>
      </c>
      <c r="FH741" s="6" t="str">
        <f>+IFERROR(VLOOKUP(FF741,Auxiliar!$A:$C,2,0),"")</f>
        <v/>
      </c>
      <c r="FI741" s="7" t="str">
        <f>+IFERROR(VLOOKUP(FF741,Auxiliar!$A:$C,3,0),"")</f>
        <v/>
      </c>
      <c r="FJ741" s="1"/>
      <c r="FK741" s="12"/>
      <c r="FL741" s="6" t="str">
        <f>+IFERROR(VALUE(RIGHT(Tabla29[[#This Row],[B2B]],6)),"")</f>
        <v/>
      </c>
      <c r="FM741" s="6" t="str">
        <f>+IFERROR(VLOOKUP(FK741,Auxiliar!$A:$C,2,0),"")</f>
        <v/>
      </c>
      <c r="FN741" s="7" t="str">
        <f>+IFERROR(VLOOKUP(FK741,Auxiliar!$A:$C,3,0),"")</f>
        <v/>
      </c>
      <c r="FO741" s="1"/>
      <c r="FP741" s="12"/>
      <c r="FQ741" s="6" t="str">
        <f>+IFERROR(VALUE(RIGHT(Tabla30[[#This Row],[B2B]],6)),"")</f>
        <v/>
      </c>
      <c r="FR741" s="6" t="str">
        <f>+IFERROR(VLOOKUP(FP741,Auxiliar!$A:$C,2,0),"")</f>
        <v/>
      </c>
      <c r="FS741" s="7"/>
      <c r="FT741" s="1"/>
      <c r="FU741" s="12"/>
      <c r="FV741" s="6" t="str">
        <f>+IFERROR(VALUE(RIGHT(Tabla31[[#This Row],[B2B]],6)),"")</f>
        <v/>
      </c>
      <c r="FW741" s="6" t="str">
        <f>+IFERROR(VLOOKUP(FU741,Auxiliar!$A:$C,2,0),"")</f>
        <v/>
      </c>
      <c r="FX741" s="7" t="str">
        <f>+IFERROR(VLOOKUP(FU741,Auxiliar!$A:$C,3,0),"")</f>
        <v/>
      </c>
      <c r="FY741" s="1"/>
      <c r="FZ741" s="12"/>
      <c r="GA741" s="6" t="str">
        <f>+IFERROR(VALUE(RIGHT(Tabla32[[#This Row],[B2B]],6)),"")</f>
        <v/>
      </c>
      <c r="GB741" s="6" t="str">
        <f>+IFERROR(VLOOKUP(FZ741,Auxiliar!$A:$C,2,0),"")</f>
        <v/>
      </c>
      <c r="GC741" s="7" t="str">
        <f>+IFERROR(VLOOKUP(FZ741,Auxiliar!$A:$C,3,0),"")</f>
        <v/>
      </c>
      <c r="GD741" s="1"/>
      <c r="GE741" s="12"/>
      <c r="GF741" s="6" t="str">
        <f>+IFERROR(VALUE(RIGHT(Tabla33[[#This Row],[B2B]],6)),"")</f>
        <v/>
      </c>
      <c r="GG741" s="6" t="str">
        <f>+IFERROR(VLOOKUP(GE741,Auxiliar!$A:$C,2,0),"")</f>
        <v/>
      </c>
      <c r="GH741" s="7" t="str">
        <f>+IFERROR(VLOOKUP(GE741,Auxiliar!$A:$C,3,0),"")</f>
        <v/>
      </c>
    </row>
    <row r="742" spans="1:190" x14ac:dyDescent="0.25">
      <c r="A742" s="1"/>
      <c r="B742" s="1"/>
      <c r="C742" t="str">
        <f>+IFERROR(VLOOKUP(B742,Auxiliar!$A:$C,2,0),"")</f>
        <v/>
      </c>
      <c r="D742" s="5" t="str">
        <f>+IFERROR(VLOOKUP(B742,Auxiliar!$A:$C,3,0),"")</f>
        <v/>
      </c>
      <c r="S742" s="1">
        <v>10377</v>
      </c>
      <c r="T742" s="1" t="s">
        <v>9</v>
      </c>
      <c r="U742" s="6">
        <f>+IFERROR(VALUE(RIGHT(Tabla4[[#This Row],[B2B]],6)),"")</f>
        <v>10377</v>
      </c>
      <c r="V742" s="6" t="str">
        <f>+IFERROR(VLOOKUP(T742,Auxiliar!$A:$C,2,0),"")</f>
        <v>CORE</v>
      </c>
      <c r="W742" s="7" t="str">
        <f>+IFERROR(VLOOKUP(T742,Auxiliar!$A:$C,3,0),"")</f>
        <v>0b 1% | 2b 5% | 4b 6%</v>
      </c>
      <c r="AK742" s="1">
        <v>6554</v>
      </c>
      <c r="AL742" s="1" t="s">
        <v>30</v>
      </c>
      <c r="AM742" s="6">
        <f>+IFERROR(VALUE(RIGHT(Tabla7[[#This Row],[B2B]],6)),"")</f>
        <v>6554</v>
      </c>
      <c r="AN742" s="6" t="str">
        <f>+IFERROR(VLOOKUP(AL742,Auxiliar!$A:$C,2,0),"")</f>
        <v>LATONES</v>
      </c>
      <c r="AO742" s="7" t="str">
        <f>+IFERROR(VLOOKUP(AL742,Auxiliar!$A:$C,3,0),"")</f>
        <v>1b 4% | 5b 7% | 97b 0%</v>
      </c>
      <c r="AW742" s="1"/>
      <c r="AX742" s="1" t="s">
        <v>32</v>
      </c>
      <c r="AY742" s="6" t="str">
        <f>+IFERROR(VALUE(RIGHT(Tabla9[[#This Row],[B2B]],6)),"")</f>
        <v/>
      </c>
      <c r="AZ742" s="6" t="str">
        <f>+IFERROR(VLOOKUP(AX742,Auxiliar!$A:$C,2,0),"")</f>
        <v>LATONES</v>
      </c>
      <c r="BA742" s="7" t="str">
        <f>+IFERROR(VLOOKUP(AX742,Auxiliar!$A:$C,3,0),"")</f>
        <v>2b 3% | 4b 4% | 6b 5% | 10b 8%  | 385b 0%</v>
      </c>
      <c r="BI742" s="1"/>
      <c r="BJ742" s="1"/>
      <c r="BK742" s="6" t="str">
        <f>+IFERROR(VALUE(RIGHT(Tabla11[[#This Row],[B2B]],6)),"")</f>
        <v/>
      </c>
      <c r="BL742" s="6" t="str">
        <f>+IFERROR(VLOOKUP(BJ742,Auxiliar!$A:$C,2,0),"")</f>
        <v/>
      </c>
      <c r="BM742" s="7" t="str">
        <f>+IFERROR(VLOOKUP(BJ742,Auxiliar!$A:$C,3,0),"")</f>
        <v/>
      </c>
      <c r="BO742" s="1">
        <v>3509</v>
      </c>
      <c r="BP742" s="1" t="s">
        <v>39</v>
      </c>
      <c r="BQ742" s="6">
        <f>+IFERROR(VALUE(RIGHT(Tabla12[[#This Row],[B2B]],6)),"")</f>
        <v>3509</v>
      </c>
      <c r="BR742" s="6" t="str">
        <f>+IFERROR(VLOOKUP(BP742,Auxiliar!$A:$C,2,0),"")</f>
        <v>VALUE LITRO</v>
      </c>
      <c r="BS742" s="7" t="str">
        <f>+IFERROR(VLOOKUP(BP742,Auxiliar!$A:$C,3,0),"")</f>
        <v>1b 12%</v>
      </c>
      <c r="CA742" s="1">
        <v>5655</v>
      </c>
      <c r="CB742" s="1" t="s">
        <v>35</v>
      </c>
      <c r="CC742" s="6">
        <f>+IFERROR(VALUE(RIGHT(Tabla14[[#This Row],[B2B]],6)),"")</f>
        <v>5655</v>
      </c>
      <c r="CD742" s="6" t="str">
        <f>+IFERROR(VLOOKUP(CB742,Auxiliar!$A:$C,2,0),"")</f>
        <v>Corona 710cc</v>
      </c>
      <c r="CE742" s="7" t="str">
        <f>+IFERROR(VLOOKUP(CB742,Auxiliar!$A:$C,3,0),"")</f>
        <v>1b 10% | 85b 0%</v>
      </c>
      <c r="CG742" s="1"/>
      <c r="CH742" s="1"/>
      <c r="CI742" s="6" t="str">
        <f>+IFERROR(VALUE(RIGHT(Tabla15[[#This Row],[B2B]],6)),"")</f>
        <v/>
      </c>
      <c r="CJ742" s="6" t="str">
        <f>+IFERROR(VLOOKUP(CH742,Auxiliar!$A:$C,2,0),"")</f>
        <v/>
      </c>
      <c r="CK742" s="7" t="str">
        <f>+IFERROR(VLOOKUP(CH742,Auxiliar!$A:$C,3,0),"")</f>
        <v/>
      </c>
      <c r="CM742" s="1">
        <v>5576</v>
      </c>
      <c r="CN742" s="1" t="s">
        <v>20</v>
      </c>
      <c r="CO742" s="6">
        <v>5576</v>
      </c>
      <c r="CP742" s="6" t="s">
        <v>20</v>
      </c>
      <c r="CQ742" s="7" t="s">
        <v>21</v>
      </c>
      <c r="CS742" s="1"/>
      <c r="CT742" s="1"/>
      <c r="CU742" s="6" t="str">
        <f>+IFERROR(VALUE(RIGHT(Tabla17[[#This Row],[B2B]],6)),"")</f>
        <v/>
      </c>
      <c r="CV742" s="6" t="str">
        <f>+IFERROR(VLOOKUP(CT742,Auxiliar!$A:$C,2,0),"")</f>
        <v/>
      </c>
      <c r="CW742" s="7" t="str">
        <f>+IFERROR(VLOOKUP(CT742,Auxiliar!$A:$C,3,0),"")</f>
        <v/>
      </c>
      <c r="CY742" s="1">
        <v>5576</v>
      </c>
      <c r="CZ742" s="1" t="s">
        <v>16</v>
      </c>
      <c r="DA742" s="6">
        <f>+IFERROR(VALUE(RIGHT(Tabla18[[#This Row],[B2B]],6)),"")</f>
        <v>5576</v>
      </c>
      <c r="DB742" s="6" t="str">
        <f>+IFERROR(VLOOKUP(CZ742,Auxiliar!$A:$C,2,0),"")</f>
        <v>PREMIUM</v>
      </c>
      <c r="DC742" s="7" t="str">
        <f>+IFERROR(VLOOKUP(CZ742,Auxiliar!$A:$C,3,0),"")</f>
        <v>0b 0% | 2b 2% | 5b 3,5% | 10b 5%</v>
      </c>
      <c r="DE742" s="1">
        <v>5576</v>
      </c>
      <c r="DF742" s="1" t="s">
        <v>19</v>
      </c>
      <c r="DG742" s="6">
        <f>+IFERROR(VALUE(RIGHT(Tabla19[[#This Row],[B2B]],6)),"")</f>
        <v>5576</v>
      </c>
      <c r="DH742" s="6" t="str">
        <f>+IFERROR(VLOOKUP(DF742,Auxiliar!$A:$C,2,0),"")</f>
        <v>MICHELOB</v>
      </c>
      <c r="DI742" s="7" t="str">
        <f>+IFERROR(VLOOKUP(DF742,Auxiliar!$A:$C,3,0),"")</f>
        <v>1b 7% | 3b 22% | 8b 27%</v>
      </c>
      <c r="DK742" s="1"/>
      <c r="DL742" s="1"/>
      <c r="DM742" s="6" t="str">
        <f>+IFERROR(VALUE(RIGHT(Tabla20[[#This Row],[B2B]],6)),"")</f>
        <v/>
      </c>
      <c r="DN742" s="6" t="str">
        <f>+IFERROR(VLOOKUP(DL742,Auxiliar!$A:$C,2,0),"")</f>
        <v/>
      </c>
      <c r="DO742" s="7" t="str">
        <f>+IFERROR(VLOOKUP(DL742,Auxiliar!$A:$C,3,0),"")</f>
        <v/>
      </c>
      <c r="DQ742" s="1">
        <v>5575</v>
      </c>
      <c r="DR742" s="12" t="s">
        <v>24</v>
      </c>
      <c r="DS742" s="6">
        <f>+IFERROR(VALUE(RIGHT(Tabla21[[#This Row],[B2B]],6)),"")</f>
        <v>5575</v>
      </c>
      <c r="DT742" s="6" t="str">
        <f>+IFERROR(VLOOKUP(DR742,Auxiliar!$A:$C,2,0),"")</f>
        <v>CORONA PORRON</v>
      </c>
      <c r="DU742" s="7" t="str">
        <f>+IFERROR(VLOOKUP(DR742,Auxiliar!$A:$C,3,0),"")</f>
        <v>1b 5% | 20b 0%</v>
      </c>
      <c r="DW742" s="1">
        <v>3519</v>
      </c>
      <c r="DX742" s="12" t="s">
        <v>43</v>
      </c>
      <c r="DY742" s="6">
        <f>+IFERROR(VALUE(RIGHT(Tabla22[[#This Row],[B2B]],6)),"")</f>
        <v>3519</v>
      </c>
      <c r="DZ742" s="6" t="str">
        <f>+IFERROR(VLOOKUP(DX742,Auxiliar!$A:$C,2,0),"")</f>
        <v xml:space="preserve">VALUE LATA </v>
      </c>
      <c r="EA742" s="7" t="str">
        <f>+IFERROR(VLOOKUP(DX742,Auxiliar!$A:$C,3,0),"")</f>
        <v>1b 15% | 100b 18%</v>
      </c>
      <c r="EC742" s="1">
        <v>20030</v>
      </c>
      <c r="ED742" s="12" t="s">
        <v>47</v>
      </c>
      <c r="EE742" s="6">
        <f>+IFERROR(VALUE(RIGHT(Tabla23[[#This Row],[B2B]],6)),"")</f>
        <v>20030</v>
      </c>
      <c r="EF742" s="6" t="str">
        <f>+IFERROR(VLOOKUP(ED742,Auxiliar!$A:$C,2,0),"")</f>
        <v>VALUE LATON</v>
      </c>
      <c r="EG742" s="7" t="str">
        <f>+IFERROR(VLOOKUP(ED742,Auxiliar!$A:$C,3,0),"")</f>
        <v>1b 10% | 5b 15% | 192b 0%</v>
      </c>
      <c r="EI742" s="1"/>
      <c r="EJ742" s="12"/>
      <c r="EK742" s="6" t="str">
        <f>+IFERROR(VALUE(RIGHT(Tabla24[[#This Row],[B2B]],6)),"")</f>
        <v/>
      </c>
      <c r="EL742" s="6" t="str">
        <f>+IFERROR(VLOOKUP(EJ742,Auxiliar!$A:$C,2,0),"")</f>
        <v/>
      </c>
      <c r="EM742" s="7" t="str">
        <f>+IFERROR(VLOOKUP(EJ742,Auxiliar!$A:$C,3,0),"")</f>
        <v/>
      </c>
      <c r="EO742" s="1"/>
      <c r="EP742" s="12"/>
      <c r="EQ742" s="6" t="str">
        <f>+IFERROR(VALUE(RIGHT(Tabla25[[#This Row],[B2B]],6)),"")</f>
        <v/>
      </c>
      <c r="ER742" s="6" t="str">
        <f>+IFERROR(VLOOKUP(EP742,Auxiliar!$A:$C,2,0),"")</f>
        <v/>
      </c>
      <c r="ES742" s="7" t="str">
        <f>+IFERROR(VLOOKUP(EP742,Auxiliar!$A:$C,3,0),"")</f>
        <v/>
      </c>
      <c r="EU742" s="1"/>
      <c r="EV742" s="12"/>
      <c r="EW742" s="6" t="str">
        <f>+IFERROR(VALUE(RIGHT(Tabla26[[#This Row],[B2B]],6)),"")</f>
        <v/>
      </c>
      <c r="EX742" s="6" t="str">
        <f>+IFERROR(VLOOKUP(EV742,Auxiliar!$A:$C,2,0),"")</f>
        <v/>
      </c>
      <c r="EY742" s="7" t="str">
        <f>+IFERROR(VLOOKUP(EV742,Auxiliar!$A:$C,3,0),"")</f>
        <v/>
      </c>
      <c r="EZ742" s="1"/>
      <c r="FA742" s="12"/>
      <c r="FB742" s="6" t="str">
        <f>+IFERROR(VALUE(RIGHT(Tabla27[[#This Row],[B2B]],6)),"")</f>
        <v/>
      </c>
      <c r="FC742" s="6" t="str">
        <f>+IFERROR(VLOOKUP(FA742,Auxiliar!$A:$C,2,0),"")</f>
        <v/>
      </c>
      <c r="FD742" s="7" t="str">
        <f>+IFERROR(VLOOKUP(FA742,Auxiliar!$A:$C,3,0),"")</f>
        <v/>
      </c>
      <c r="FE742" s="1"/>
      <c r="FF742" s="12"/>
      <c r="FG742" s="6" t="str">
        <f>+IFERROR(VALUE(RIGHT(Tabla28[[#This Row],[B2B]],6)),"")</f>
        <v/>
      </c>
      <c r="FH742" s="6" t="str">
        <f>+IFERROR(VLOOKUP(FF742,Auxiliar!$A:$C,2,0),"")</f>
        <v/>
      </c>
      <c r="FI742" s="7" t="str">
        <f>+IFERROR(VLOOKUP(FF742,Auxiliar!$A:$C,3,0),"")</f>
        <v/>
      </c>
      <c r="FJ742" s="1"/>
      <c r="FK742" s="12"/>
      <c r="FL742" s="6" t="str">
        <f>+IFERROR(VALUE(RIGHT(Tabla29[[#This Row],[B2B]],6)),"")</f>
        <v/>
      </c>
      <c r="FM742" s="6" t="str">
        <f>+IFERROR(VLOOKUP(FK742,Auxiliar!$A:$C,2,0),"")</f>
        <v/>
      </c>
      <c r="FN742" s="7" t="str">
        <f>+IFERROR(VLOOKUP(FK742,Auxiliar!$A:$C,3,0),"")</f>
        <v/>
      </c>
      <c r="FO742" s="1"/>
      <c r="FP742" s="12"/>
      <c r="FQ742" s="6" t="str">
        <f>+IFERROR(VALUE(RIGHT(Tabla30[[#This Row],[B2B]],6)),"")</f>
        <v/>
      </c>
      <c r="FR742" s="6" t="str">
        <f>+IFERROR(VLOOKUP(FP742,Auxiliar!$A:$C,2,0),"")</f>
        <v/>
      </c>
      <c r="FS742" s="7"/>
      <c r="FT742" s="1"/>
      <c r="FU742" s="12"/>
      <c r="FV742" s="6" t="str">
        <f>+IFERROR(VALUE(RIGHT(Tabla31[[#This Row],[B2B]],6)),"")</f>
        <v/>
      </c>
      <c r="FW742" s="6" t="str">
        <f>+IFERROR(VLOOKUP(FU742,Auxiliar!$A:$C,2,0),"")</f>
        <v/>
      </c>
      <c r="FX742" s="7" t="str">
        <f>+IFERROR(VLOOKUP(FU742,Auxiliar!$A:$C,3,0),"")</f>
        <v/>
      </c>
      <c r="FY742" s="1"/>
      <c r="FZ742" s="12"/>
      <c r="GA742" s="6" t="str">
        <f>+IFERROR(VALUE(RIGHT(Tabla32[[#This Row],[B2B]],6)),"")</f>
        <v/>
      </c>
      <c r="GB742" s="6" t="str">
        <f>+IFERROR(VLOOKUP(FZ742,Auxiliar!$A:$C,2,0),"")</f>
        <v/>
      </c>
      <c r="GC742" s="7" t="str">
        <f>+IFERROR(VLOOKUP(FZ742,Auxiliar!$A:$C,3,0),"")</f>
        <v/>
      </c>
      <c r="GD742" s="1"/>
      <c r="GE742" s="12"/>
      <c r="GF742" s="6" t="str">
        <f>+IFERROR(VALUE(RIGHT(Tabla33[[#This Row],[B2B]],6)),"")</f>
        <v/>
      </c>
      <c r="GG742" s="6" t="str">
        <f>+IFERROR(VLOOKUP(GE742,Auxiliar!$A:$C,2,0),"")</f>
        <v/>
      </c>
      <c r="GH742" s="7" t="str">
        <f>+IFERROR(VLOOKUP(GE742,Auxiliar!$A:$C,3,0),"")</f>
        <v/>
      </c>
    </row>
    <row r="743" spans="1:190" x14ac:dyDescent="0.25">
      <c r="A743" s="1"/>
      <c r="B743" s="1"/>
      <c r="C743" t="str">
        <f>+IFERROR(VLOOKUP(B743,Auxiliar!$A:$C,2,0),"")</f>
        <v/>
      </c>
      <c r="D743" s="5" t="str">
        <f>+IFERROR(VLOOKUP(B743,Auxiliar!$A:$C,3,0),"")</f>
        <v/>
      </c>
      <c r="S743" s="1">
        <v>10378</v>
      </c>
      <c r="T743" s="1" t="s">
        <v>9</v>
      </c>
      <c r="U743" s="6">
        <f>+IFERROR(VALUE(RIGHT(Tabla4[[#This Row],[B2B]],6)),"")</f>
        <v>10378</v>
      </c>
      <c r="V743" s="6" t="str">
        <f>+IFERROR(VLOOKUP(T743,Auxiliar!$A:$C,2,0),"")</f>
        <v>CORE</v>
      </c>
      <c r="W743" s="7" t="str">
        <f>+IFERROR(VLOOKUP(T743,Auxiliar!$A:$C,3,0),"")</f>
        <v>0b 1% | 2b 5% | 4b 6%</v>
      </c>
      <c r="AK743" s="1">
        <v>6558</v>
      </c>
      <c r="AL743" s="1" t="s">
        <v>30</v>
      </c>
      <c r="AM743" s="6">
        <f>+IFERROR(VALUE(RIGHT(Tabla7[[#This Row],[B2B]],6)),"")</f>
        <v>6558</v>
      </c>
      <c r="AN743" s="6" t="str">
        <f>+IFERROR(VLOOKUP(AL743,Auxiliar!$A:$C,2,0),"")</f>
        <v>LATONES</v>
      </c>
      <c r="AO743" s="7" t="str">
        <f>+IFERROR(VLOOKUP(AL743,Auxiliar!$A:$C,3,0),"")</f>
        <v>1b 4% | 5b 7% | 97b 0%</v>
      </c>
      <c r="AW743" s="1"/>
      <c r="AX743" s="1" t="s">
        <v>32</v>
      </c>
      <c r="AY743" s="6" t="str">
        <f>+IFERROR(VALUE(RIGHT(Tabla9[[#This Row],[B2B]],6)),"")</f>
        <v/>
      </c>
      <c r="AZ743" s="6" t="str">
        <f>+IFERROR(VLOOKUP(AX743,Auxiliar!$A:$C,2,0),"")</f>
        <v>LATONES</v>
      </c>
      <c r="BA743" s="7" t="str">
        <f>+IFERROR(VLOOKUP(AX743,Auxiliar!$A:$C,3,0),"")</f>
        <v>2b 3% | 4b 4% | 6b 5% | 10b 8%  | 385b 0%</v>
      </c>
      <c r="BI743" s="1"/>
      <c r="BJ743" s="1"/>
      <c r="BK743" s="6" t="str">
        <f>+IFERROR(VALUE(RIGHT(Tabla11[[#This Row],[B2B]],6)),"")</f>
        <v/>
      </c>
      <c r="BL743" s="6" t="str">
        <f>+IFERROR(VLOOKUP(BJ743,Auxiliar!$A:$C,2,0),"")</f>
        <v/>
      </c>
      <c r="BM743" s="7" t="str">
        <f>+IFERROR(VLOOKUP(BJ743,Auxiliar!$A:$C,3,0),"")</f>
        <v/>
      </c>
      <c r="BO743" s="1">
        <v>3514</v>
      </c>
      <c r="BP743" s="1" t="s">
        <v>39</v>
      </c>
      <c r="BQ743" s="6">
        <f>+IFERROR(VALUE(RIGHT(Tabla12[[#This Row],[B2B]],6)),"")</f>
        <v>3514</v>
      </c>
      <c r="BR743" s="6" t="str">
        <f>+IFERROR(VLOOKUP(BP743,Auxiliar!$A:$C,2,0),"")</f>
        <v>VALUE LITRO</v>
      </c>
      <c r="BS743" s="7" t="str">
        <f>+IFERROR(VLOOKUP(BP743,Auxiliar!$A:$C,3,0),"")</f>
        <v>1b 12%</v>
      </c>
      <c r="CA743" s="1">
        <v>5659</v>
      </c>
      <c r="CB743" s="1" t="s">
        <v>35</v>
      </c>
      <c r="CC743" s="6">
        <f>+IFERROR(VALUE(RIGHT(Tabla14[[#This Row],[B2B]],6)),"")</f>
        <v>5659</v>
      </c>
      <c r="CD743" s="6" t="str">
        <f>+IFERROR(VLOOKUP(CB743,Auxiliar!$A:$C,2,0),"")</f>
        <v>Corona 710cc</v>
      </c>
      <c r="CE743" s="7" t="str">
        <f>+IFERROR(VLOOKUP(CB743,Auxiliar!$A:$C,3,0),"")</f>
        <v>1b 10% | 85b 0%</v>
      </c>
      <c r="CG743" s="1"/>
      <c r="CH743" s="1"/>
      <c r="CI743" s="6" t="str">
        <f>+IFERROR(VALUE(RIGHT(Tabla15[[#This Row],[B2B]],6)),"")</f>
        <v/>
      </c>
      <c r="CJ743" s="6" t="str">
        <f>+IFERROR(VLOOKUP(CH743,Auxiliar!$A:$C,2,0),"")</f>
        <v/>
      </c>
      <c r="CK743" s="7" t="str">
        <f>+IFERROR(VLOOKUP(CH743,Auxiliar!$A:$C,3,0),"")</f>
        <v/>
      </c>
      <c r="CM743" s="1">
        <v>5598</v>
      </c>
      <c r="CN743" s="1" t="s">
        <v>20</v>
      </c>
      <c r="CO743" s="6">
        <v>5598</v>
      </c>
      <c r="CP743" s="6" t="s">
        <v>20</v>
      </c>
      <c r="CQ743" s="7" t="s">
        <v>21</v>
      </c>
      <c r="CS743" s="1"/>
      <c r="CT743" s="1"/>
      <c r="CU743" s="6" t="str">
        <f>+IFERROR(VALUE(RIGHT(Tabla17[[#This Row],[B2B]],6)),"")</f>
        <v/>
      </c>
      <c r="CV743" s="6" t="str">
        <f>+IFERROR(VLOOKUP(CT743,Auxiliar!$A:$C,2,0),"")</f>
        <v/>
      </c>
      <c r="CW743" s="7" t="str">
        <f>+IFERROR(VLOOKUP(CT743,Auxiliar!$A:$C,3,0),"")</f>
        <v/>
      </c>
      <c r="CY743" s="1">
        <v>5598</v>
      </c>
      <c r="CZ743" s="1" t="s">
        <v>16</v>
      </c>
      <c r="DA743" s="6">
        <f>+IFERROR(VALUE(RIGHT(Tabla18[[#This Row],[B2B]],6)),"")</f>
        <v>5598</v>
      </c>
      <c r="DB743" s="6" t="str">
        <f>+IFERROR(VLOOKUP(CZ743,Auxiliar!$A:$C,2,0),"")</f>
        <v>PREMIUM</v>
      </c>
      <c r="DC743" s="7" t="str">
        <f>+IFERROR(VLOOKUP(CZ743,Auxiliar!$A:$C,3,0),"")</f>
        <v>0b 0% | 2b 2% | 5b 3,5% | 10b 5%</v>
      </c>
      <c r="DE743" s="1">
        <v>5598</v>
      </c>
      <c r="DF743" s="1" t="s">
        <v>19</v>
      </c>
      <c r="DG743" s="6">
        <f>+IFERROR(VALUE(RIGHT(Tabla19[[#This Row],[B2B]],6)),"")</f>
        <v>5598</v>
      </c>
      <c r="DH743" s="6" t="str">
        <f>+IFERROR(VLOOKUP(DF743,Auxiliar!$A:$C,2,0),"")</f>
        <v>MICHELOB</v>
      </c>
      <c r="DI743" s="7" t="str">
        <f>+IFERROR(VLOOKUP(DF743,Auxiliar!$A:$C,3,0),"")</f>
        <v>1b 7% | 3b 22% | 8b 27%</v>
      </c>
      <c r="DK743" s="1"/>
      <c r="DL743" s="1"/>
      <c r="DM743" s="6" t="str">
        <f>+IFERROR(VALUE(RIGHT(Tabla20[[#This Row],[B2B]],6)),"")</f>
        <v/>
      </c>
      <c r="DN743" s="6" t="str">
        <f>+IFERROR(VLOOKUP(DL743,Auxiliar!$A:$C,2,0),"")</f>
        <v/>
      </c>
      <c r="DO743" s="7" t="str">
        <f>+IFERROR(VLOOKUP(DL743,Auxiliar!$A:$C,3,0),"")</f>
        <v/>
      </c>
      <c r="DQ743" s="1">
        <v>5576</v>
      </c>
      <c r="DR743" s="12" t="s">
        <v>24</v>
      </c>
      <c r="DS743" s="6">
        <f>+IFERROR(VALUE(RIGHT(Tabla21[[#This Row],[B2B]],6)),"")</f>
        <v>5576</v>
      </c>
      <c r="DT743" s="6" t="str">
        <f>+IFERROR(VLOOKUP(DR743,Auxiliar!$A:$C,2,0),"")</f>
        <v>CORONA PORRON</v>
      </c>
      <c r="DU743" s="7" t="str">
        <f>+IFERROR(VLOOKUP(DR743,Auxiliar!$A:$C,3,0),"")</f>
        <v>1b 5% | 20b 0%</v>
      </c>
      <c r="DW743" s="1">
        <v>3523</v>
      </c>
      <c r="DX743" s="12" t="s">
        <v>43</v>
      </c>
      <c r="DY743" s="6">
        <f>+IFERROR(VALUE(RIGHT(Tabla22[[#This Row],[B2B]],6)),"")</f>
        <v>3523</v>
      </c>
      <c r="DZ743" s="6" t="str">
        <f>+IFERROR(VLOOKUP(DX743,Auxiliar!$A:$C,2,0),"")</f>
        <v xml:space="preserve">VALUE LATA </v>
      </c>
      <c r="EA743" s="7" t="str">
        <f>+IFERROR(VLOOKUP(DX743,Auxiliar!$A:$C,3,0),"")</f>
        <v>1b 15% | 100b 18%</v>
      </c>
      <c r="EC743" s="1">
        <v>3509</v>
      </c>
      <c r="ED743" s="12" t="s">
        <v>47</v>
      </c>
      <c r="EE743" s="6">
        <f>+IFERROR(VALUE(RIGHT(Tabla23[[#This Row],[B2B]],6)),"")</f>
        <v>3509</v>
      </c>
      <c r="EF743" s="6" t="str">
        <f>+IFERROR(VLOOKUP(ED743,Auxiliar!$A:$C,2,0),"")</f>
        <v>VALUE LATON</v>
      </c>
      <c r="EG743" s="7" t="str">
        <f>+IFERROR(VLOOKUP(ED743,Auxiliar!$A:$C,3,0),"")</f>
        <v>1b 10% | 5b 15% | 192b 0%</v>
      </c>
      <c r="EI743" s="1"/>
      <c r="EJ743" s="12"/>
      <c r="EK743" s="6" t="str">
        <f>+IFERROR(VALUE(RIGHT(Tabla24[[#This Row],[B2B]],6)),"")</f>
        <v/>
      </c>
      <c r="EL743" s="6" t="str">
        <f>+IFERROR(VLOOKUP(EJ743,Auxiliar!$A:$C,2,0),"")</f>
        <v/>
      </c>
      <c r="EM743" s="7" t="str">
        <f>+IFERROR(VLOOKUP(EJ743,Auxiliar!$A:$C,3,0),"")</f>
        <v/>
      </c>
      <c r="EO743" s="1"/>
      <c r="EP743" s="12"/>
      <c r="EQ743" s="6" t="str">
        <f>+IFERROR(VALUE(RIGHT(Tabla25[[#This Row],[B2B]],6)),"")</f>
        <v/>
      </c>
      <c r="ER743" s="6" t="str">
        <f>+IFERROR(VLOOKUP(EP743,Auxiliar!$A:$C,2,0),"")</f>
        <v/>
      </c>
      <c r="ES743" s="7" t="str">
        <f>+IFERROR(VLOOKUP(EP743,Auxiliar!$A:$C,3,0),"")</f>
        <v/>
      </c>
      <c r="EU743" s="1"/>
      <c r="EV743" s="12"/>
      <c r="EW743" s="6" t="str">
        <f>+IFERROR(VALUE(RIGHT(Tabla26[[#This Row],[B2B]],6)),"")</f>
        <v/>
      </c>
      <c r="EX743" s="6" t="str">
        <f>+IFERROR(VLOOKUP(EV743,Auxiliar!$A:$C,2,0),"")</f>
        <v/>
      </c>
      <c r="EY743" s="7" t="str">
        <f>+IFERROR(VLOOKUP(EV743,Auxiliar!$A:$C,3,0),"")</f>
        <v/>
      </c>
      <c r="EZ743" s="1"/>
      <c r="FA743" s="12"/>
      <c r="FB743" s="6" t="str">
        <f>+IFERROR(VALUE(RIGHT(Tabla27[[#This Row],[B2B]],6)),"")</f>
        <v/>
      </c>
      <c r="FC743" s="6" t="str">
        <f>+IFERROR(VLOOKUP(FA743,Auxiliar!$A:$C,2,0),"")</f>
        <v/>
      </c>
      <c r="FD743" s="7" t="str">
        <f>+IFERROR(VLOOKUP(FA743,Auxiliar!$A:$C,3,0),"")</f>
        <v/>
      </c>
      <c r="FE743" s="1"/>
      <c r="FF743" s="12"/>
      <c r="FG743" s="6" t="str">
        <f>+IFERROR(VALUE(RIGHT(Tabla28[[#This Row],[B2B]],6)),"")</f>
        <v/>
      </c>
      <c r="FH743" s="6" t="str">
        <f>+IFERROR(VLOOKUP(FF743,Auxiliar!$A:$C,2,0),"")</f>
        <v/>
      </c>
      <c r="FI743" s="7" t="str">
        <f>+IFERROR(VLOOKUP(FF743,Auxiliar!$A:$C,3,0),"")</f>
        <v/>
      </c>
      <c r="FJ743" s="1"/>
      <c r="FK743" s="12"/>
      <c r="FL743" s="6" t="str">
        <f>+IFERROR(VALUE(RIGHT(Tabla29[[#This Row],[B2B]],6)),"")</f>
        <v/>
      </c>
      <c r="FM743" s="6" t="str">
        <f>+IFERROR(VLOOKUP(FK743,Auxiliar!$A:$C,2,0),"")</f>
        <v/>
      </c>
      <c r="FN743" s="7" t="str">
        <f>+IFERROR(VLOOKUP(FK743,Auxiliar!$A:$C,3,0),"")</f>
        <v/>
      </c>
      <c r="FO743" s="1"/>
      <c r="FP743" s="12"/>
      <c r="FQ743" s="6" t="str">
        <f>+IFERROR(VALUE(RIGHT(Tabla30[[#This Row],[B2B]],6)),"")</f>
        <v/>
      </c>
      <c r="FR743" s="6" t="str">
        <f>+IFERROR(VLOOKUP(FP743,Auxiliar!$A:$C,2,0),"")</f>
        <v/>
      </c>
      <c r="FS743" s="7"/>
      <c r="FT743" s="1"/>
      <c r="FU743" s="12"/>
      <c r="FV743" s="6" t="str">
        <f>+IFERROR(VALUE(RIGHT(Tabla31[[#This Row],[B2B]],6)),"")</f>
        <v/>
      </c>
      <c r="FW743" s="6" t="str">
        <f>+IFERROR(VLOOKUP(FU743,Auxiliar!$A:$C,2,0),"")</f>
        <v/>
      </c>
      <c r="FX743" s="7" t="str">
        <f>+IFERROR(VLOOKUP(FU743,Auxiliar!$A:$C,3,0),"")</f>
        <v/>
      </c>
      <c r="FY743" s="1"/>
      <c r="FZ743" s="12"/>
      <c r="GA743" s="6" t="str">
        <f>+IFERROR(VALUE(RIGHT(Tabla32[[#This Row],[B2B]],6)),"")</f>
        <v/>
      </c>
      <c r="GB743" s="6" t="str">
        <f>+IFERROR(VLOOKUP(FZ743,Auxiliar!$A:$C,2,0),"")</f>
        <v/>
      </c>
      <c r="GC743" s="7" t="str">
        <f>+IFERROR(VLOOKUP(FZ743,Auxiliar!$A:$C,3,0),"")</f>
        <v/>
      </c>
      <c r="GD743" s="1"/>
      <c r="GE743" s="12"/>
      <c r="GF743" s="6" t="str">
        <f>+IFERROR(VALUE(RIGHT(Tabla33[[#This Row],[B2B]],6)),"")</f>
        <v/>
      </c>
      <c r="GG743" s="6" t="str">
        <f>+IFERROR(VLOOKUP(GE743,Auxiliar!$A:$C,2,0),"")</f>
        <v/>
      </c>
      <c r="GH743" s="7" t="str">
        <f>+IFERROR(VLOOKUP(GE743,Auxiliar!$A:$C,3,0),"")</f>
        <v/>
      </c>
    </row>
    <row r="744" spans="1:190" x14ac:dyDescent="0.25">
      <c r="A744" s="1"/>
      <c r="B744" s="1"/>
      <c r="C744" t="str">
        <f>+IFERROR(VLOOKUP(B744,Auxiliar!$A:$C,2,0),"")</f>
        <v/>
      </c>
      <c r="D744" s="5" t="str">
        <f>+IFERROR(VLOOKUP(B744,Auxiliar!$A:$C,3,0),"")</f>
        <v/>
      </c>
      <c r="S744" s="1">
        <v>10384</v>
      </c>
      <c r="T744" s="1" t="s">
        <v>9</v>
      </c>
      <c r="U744" s="6">
        <f>+IFERROR(VALUE(RIGHT(Tabla4[[#This Row],[B2B]],6)),"")</f>
        <v>10384</v>
      </c>
      <c r="V744" s="6" t="str">
        <f>+IFERROR(VLOOKUP(T744,Auxiliar!$A:$C,2,0),"")</f>
        <v>CORE</v>
      </c>
      <c r="W744" s="7" t="str">
        <f>+IFERROR(VLOOKUP(T744,Auxiliar!$A:$C,3,0),"")</f>
        <v>0b 1% | 2b 5% | 4b 6%</v>
      </c>
      <c r="AK744" s="1">
        <v>6568</v>
      </c>
      <c r="AL744" s="1" t="s">
        <v>30</v>
      </c>
      <c r="AM744" s="6">
        <f>+IFERROR(VALUE(RIGHT(Tabla7[[#This Row],[B2B]],6)),"")</f>
        <v>6568</v>
      </c>
      <c r="AN744" s="6" t="str">
        <f>+IFERROR(VLOOKUP(AL744,Auxiliar!$A:$C,2,0),"")</f>
        <v>LATONES</v>
      </c>
      <c r="AO744" s="7" t="str">
        <f>+IFERROR(VLOOKUP(AL744,Auxiliar!$A:$C,3,0),"")</f>
        <v>1b 4% | 5b 7% | 97b 0%</v>
      </c>
      <c r="AW744" s="1"/>
      <c r="AX744" s="1" t="s">
        <v>32</v>
      </c>
      <c r="AY744" s="6" t="str">
        <f>+IFERROR(VALUE(RIGHT(Tabla9[[#This Row],[B2B]],6)),"")</f>
        <v/>
      </c>
      <c r="AZ744" s="6" t="str">
        <f>+IFERROR(VLOOKUP(AX744,Auxiliar!$A:$C,2,0),"")</f>
        <v>LATONES</v>
      </c>
      <c r="BA744" s="7" t="str">
        <f>+IFERROR(VLOOKUP(AX744,Auxiliar!$A:$C,3,0),"")</f>
        <v>2b 3% | 4b 4% | 6b 5% | 10b 8%  | 385b 0%</v>
      </c>
      <c r="BI744" s="1"/>
      <c r="BJ744" s="1"/>
      <c r="BK744" s="6" t="str">
        <f>+IFERROR(VALUE(RIGHT(Tabla11[[#This Row],[B2B]],6)),"")</f>
        <v/>
      </c>
      <c r="BL744" s="6" t="str">
        <f>+IFERROR(VLOOKUP(BJ744,Auxiliar!$A:$C,2,0),"")</f>
        <v/>
      </c>
      <c r="BM744" s="7" t="str">
        <f>+IFERROR(VLOOKUP(BJ744,Auxiliar!$A:$C,3,0),"")</f>
        <v/>
      </c>
      <c r="BO744" s="1">
        <v>20039</v>
      </c>
      <c r="BP744" s="1" t="s">
        <v>39</v>
      </c>
      <c r="BQ744" s="6">
        <f>+IFERROR(VALUE(RIGHT(Tabla12[[#This Row],[B2B]],6)),"")</f>
        <v>20039</v>
      </c>
      <c r="BR744" s="6" t="str">
        <f>+IFERROR(VLOOKUP(BP744,Auxiliar!$A:$C,2,0),"")</f>
        <v>VALUE LITRO</v>
      </c>
      <c r="BS744" s="7" t="str">
        <f>+IFERROR(VLOOKUP(BP744,Auxiliar!$A:$C,3,0),"")</f>
        <v>1b 12%</v>
      </c>
      <c r="CA744" s="1">
        <v>5661</v>
      </c>
      <c r="CB744" s="1" t="s">
        <v>35</v>
      </c>
      <c r="CC744" s="6">
        <f>+IFERROR(VALUE(RIGHT(Tabla14[[#This Row],[B2B]],6)),"")</f>
        <v>5661</v>
      </c>
      <c r="CD744" s="6" t="str">
        <f>+IFERROR(VLOOKUP(CB744,Auxiliar!$A:$C,2,0),"")</f>
        <v>Corona 710cc</v>
      </c>
      <c r="CE744" s="7" t="str">
        <f>+IFERROR(VLOOKUP(CB744,Auxiliar!$A:$C,3,0),"")</f>
        <v>1b 10% | 85b 0%</v>
      </c>
      <c r="CG744" s="1"/>
      <c r="CH744" s="1"/>
      <c r="CI744" s="6" t="str">
        <f>+IFERROR(VALUE(RIGHT(Tabla15[[#This Row],[B2B]],6)),"")</f>
        <v/>
      </c>
      <c r="CJ744" s="6" t="str">
        <f>+IFERROR(VLOOKUP(CH744,Auxiliar!$A:$C,2,0),"")</f>
        <v/>
      </c>
      <c r="CK744" s="7" t="str">
        <f>+IFERROR(VLOOKUP(CH744,Auxiliar!$A:$C,3,0),"")</f>
        <v/>
      </c>
      <c r="CM744" s="1">
        <v>5600</v>
      </c>
      <c r="CN744" s="1" t="s">
        <v>20</v>
      </c>
      <c r="CO744" s="6">
        <v>5600</v>
      </c>
      <c r="CP744" s="6" t="s">
        <v>20</v>
      </c>
      <c r="CQ744" s="7" t="s">
        <v>21</v>
      </c>
      <c r="CS744" s="1"/>
      <c r="CT744" s="1"/>
      <c r="CU744" s="6" t="str">
        <f>+IFERROR(VALUE(RIGHT(Tabla17[[#This Row],[B2B]],6)),"")</f>
        <v/>
      </c>
      <c r="CV744" s="6" t="str">
        <f>+IFERROR(VLOOKUP(CT744,Auxiliar!$A:$C,2,0),"")</f>
        <v/>
      </c>
      <c r="CW744" s="7" t="str">
        <f>+IFERROR(VLOOKUP(CT744,Auxiliar!$A:$C,3,0),"")</f>
        <v/>
      </c>
      <c r="CY744" s="1">
        <v>5600</v>
      </c>
      <c r="CZ744" s="1" t="s">
        <v>16</v>
      </c>
      <c r="DA744" s="6">
        <f>+IFERROR(VALUE(RIGHT(Tabla18[[#This Row],[B2B]],6)),"")</f>
        <v>5600</v>
      </c>
      <c r="DB744" s="6" t="str">
        <f>+IFERROR(VLOOKUP(CZ744,Auxiliar!$A:$C,2,0),"")</f>
        <v>PREMIUM</v>
      </c>
      <c r="DC744" s="7" t="str">
        <f>+IFERROR(VLOOKUP(CZ744,Auxiliar!$A:$C,3,0),"")</f>
        <v>0b 0% | 2b 2% | 5b 3,5% | 10b 5%</v>
      </c>
      <c r="DE744" s="1">
        <v>5600</v>
      </c>
      <c r="DF744" s="1" t="s">
        <v>19</v>
      </c>
      <c r="DG744" s="6">
        <f>+IFERROR(VALUE(RIGHT(Tabla19[[#This Row],[B2B]],6)),"")</f>
        <v>5600</v>
      </c>
      <c r="DH744" s="6" t="str">
        <f>+IFERROR(VLOOKUP(DF744,Auxiliar!$A:$C,2,0),"")</f>
        <v>MICHELOB</v>
      </c>
      <c r="DI744" s="7" t="str">
        <f>+IFERROR(VLOOKUP(DF744,Auxiliar!$A:$C,3,0),"")</f>
        <v>1b 7% | 3b 22% | 8b 27%</v>
      </c>
      <c r="DK744" s="1"/>
      <c r="DL744" s="1"/>
      <c r="DM744" s="6" t="str">
        <f>+IFERROR(VALUE(RIGHT(Tabla20[[#This Row],[B2B]],6)),"")</f>
        <v/>
      </c>
      <c r="DN744" s="6" t="str">
        <f>+IFERROR(VLOOKUP(DL744,Auxiliar!$A:$C,2,0),"")</f>
        <v/>
      </c>
      <c r="DO744" s="7" t="str">
        <f>+IFERROR(VLOOKUP(DL744,Auxiliar!$A:$C,3,0),"")</f>
        <v/>
      </c>
      <c r="DQ744" s="1">
        <v>5598</v>
      </c>
      <c r="DR744" s="12" t="s">
        <v>24</v>
      </c>
      <c r="DS744" s="6">
        <f>+IFERROR(VALUE(RIGHT(Tabla21[[#This Row],[B2B]],6)),"")</f>
        <v>5598</v>
      </c>
      <c r="DT744" s="6" t="str">
        <f>+IFERROR(VLOOKUP(DR744,Auxiliar!$A:$C,2,0),"")</f>
        <v>CORONA PORRON</v>
      </c>
      <c r="DU744" s="7" t="str">
        <f>+IFERROR(VLOOKUP(DR744,Auxiliar!$A:$C,3,0),"")</f>
        <v>1b 5% | 20b 0%</v>
      </c>
      <c r="DW744" s="1">
        <v>20054</v>
      </c>
      <c r="DX744" s="12" t="s">
        <v>43</v>
      </c>
      <c r="DY744" s="6">
        <f>+IFERROR(VALUE(RIGHT(Tabla22[[#This Row],[B2B]],6)),"")</f>
        <v>20054</v>
      </c>
      <c r="DZ744" s="6" t="str">
        <f>+IFERROR(VLOOKUP(DX744,Auxiliar!$A:$C,2,0),"")</f>
        <v xml:space="preserve">VALUE LATA </v>
      </c>
      <c r="EA744" s="7" t="str">
        <f>+IFERROR(VLOOKUP(DX744,Auxiliar!$A:$C,3,0),"")</f>
        <v>1b 15% | 100b 18%</v>
      </c>
      <c r="EC744" s="1">
        <v>3514</v>
      </c>
      <c r="ED744" s="12" t="s">
        <v>47</v>
      </c>
      <c r="EE744" s="6">
        <f>+IFERROR(VALUE(RIGHT(Tabla23[[#This Row],[B2B]],6)),"")</f>
        <v>3514</v>
      </c>
      <c r="EF744" s="6" t="str">
        <f>+IFERROR(VLOOKUP(ED744,Auxiliar!$A:$C,2,0),"")</f>
        <v>VALUE LATON</v>
      </c>
      <c r="EG744" s="7" t="str">
        <f>+IFERROR(VLOOKUP(ED744,Auxiliar!$A:$C,3,0),"")</f>
        <v>1b 10% | 5b 15% | 192b 0%</v>
      </c>
      <c r="EI744" s="1"/>
      <c r="EJ744" s="12"/>
      <c r="EK744" s="6" t="str">
        <f>+IFERROR(VALUE(RIGHT(Tabla24[[#This Row],[B2B]],6)),"")</f>
        <v/>
      </c>
      <c r="EL744" s="6" t="str">
        <f>+IFERROR(VLOOKUP(EJ744,Auxiliar!$A:$C,2,0),"")</f>
        <v/>
      </c>
      <c r="EM744" s="7" t="str">
        <f>+IFERROR(VLOOKUP(EJ744,Auxiliar!$A:$C,3,0),"")</f>
        <v/>
      </c>
      <c r="EO744" s="1"/>
      <c r="EP744" s="12"/>
      <c r="EQ744" s="6" t="str">
        <f>+IFERROR(VALUE(RIGHT(Tabla25[[#This Row],[B2B]],6)),"")</f>
        <v/>
      </c>
      <c r="ER744" s="6" t="str">
        <f>+IFERROR(VLOOKUP(EP744,Auxiliar!$A:$C,2,0),"")</f>
        <v/>
      </c>
      <c r="ES744" s="7" t="str">
        <f>+IFERROR(VLOOKUP(EP744,Auxiliar!$A:$C,3,0),"")</f>
        <v/>
      </c>
      <c r="EU744" s="1"/>
      <c r="EV744" s="12"/>
      <c r="EW744" s="6" t="str">
        <f>+IFERROR(VALUE(RIGHT(Tabla26[[#This Row],[B2B]],6)),"")</f>
        <v/>
      </c>
      <c r="EX744" s="6" t="str">
        <f>+IFERROR(VLOOKUP(EV744,Auxiliar!$A:$C,2,0),"")</f>
        <v/>
      </c>
      <c r="EY744" s="7" t="str">
        <f>+IFERROR(VLOOKUP(EV744,Auxiliar!$A:$C,3,0),"")</f>
        <v/>
      </c>
      <c r="EZ744" s="1"/>
      <c r="FA744" s="12"/>
      <c r="FB744" s="6" t="str">
        <f>+IFERROR(VALUE(RIGHT(Tabla27[[#This Row],[B2B]],6)),"")</f>
        <v/>
      </c>
      <c r="FC744" s="6" t="str">
        <f>+IFERROR(VLOOKUP(FA744,Auxiliar!$A:$C,2,0),"")</f>
        <v/>
      </c>
      <c r="FD744" s="7" t="str">
        <f>+IFERROR(VLOOKUP(FA744,Auxiliar!$A:$C,3,0),"")</f>
        <v/>
      </c>
      <c r="FE744" s="1"/>
      <c r="FF744" s="12"/>
      <c r="FG744" s="6" t="str">
        <f>+IFERROR(VALUE(RIGHT(Tabla28[[#This Row],[B2B]],6)),"")</f>
        <v/>
      </c>
      <c r="FH744" s="6" t="str">
        <f>+IFERROR(VLOOKUP(FF744,Auxiliar!$A:$C,2,0),"")</f>
        <v/>
      </c>
      <c r="FI744" s="7" t="str">
        <f>+IFERROR(VLOOKUP(FF744,Auxiliar!$A:$C,3,0),"")</f>
        <v/>
      </c>
      <c r="FJ744" s="1"/>
      <c r="FK744" s="12"/>
      <c r="FL744" s="6" t="str">
        <f>+IFERROR(VALUE(RIGHT(Tabla29[[#This Row],[B2B]],6)),"")</f>
        <v/>
      </c>
      <c r="FM744" s="6" t="str">
        <f>+IFERROR(VLOOKUP(FK744,Auxiliar!$A:$C,2,0),"")</f>
        <v/>
      </c>
      <c r="FN744" s="7" t="str">
        <f>+IFERROR(VLOOKUP(FK744,Auxiliar!$A:$C,3,0),"")</f>
        <v/>
      </c>
      <c r="FO744" s="1"/>
      <c r="FP744" s="12"/>
      <c r="FQ744" s="6" t="str">
        <f>+IFERROR(VALUE(RIGHT(Tabla30[[#This Row],[B2B]],6)),"")</f>
        <v/>
      </c>
      <c r="FR744" s="6" t="str">
        <f>+IFERROR(VLOOKUP(FP744,Auxiliar!$A:$C,2,0),"")</f>
        <v/>
      </c>
      <c r="FS744" s="7"/>
      <c r="FT744" s="1"/>
      <c r="FU744" s="12"/>
      <c r="FV744" s="6" t="str">
        <f>+IFERROR(VALUE(RIGHT(Tabla31[[#This Row],[B2B]],6)),"")</f>
        <v/>
      </c>
      <c r="FW744" s="6" t="str">
        <f>+IFERROR(VLOOKUP(FU744,Auxiliar!$A:$C,2,0),"")</f>
        <v/>
      </c>
      <c r="FX744" s="7" t="str">
        <f>+IFERROR(VLOOKUP(FU744,Auxiliar!$A:$C,3,0),"")</f>
        <v/>
      </c>
      <c r="FY744" s="1"/>
      <c r="FZ744" s="12"/>
      <c r="GA744" s="6" t="str">
        <f>+IFERROR(VALUE(RIGHT(Tabla32[[#This Row],[B2B]],6)),"")</f>
        <v/>
      </c>
      <c r="GB744" s="6" t="str">
        <f>+IFERROR(VLOOKUP(FZ744,Auxiliar!$A:$C,2,0),"")</f>
        <v/>
      </c>
      <c r="GC744" s="7" t="str">
        <f>+IFERROR(VLOOKUP(FZ744,Auxiliar!$A:$C,3,0),"")</f>
        <v/>
      </c>
      <c r="GD744" s="1"/>
      <c r="GE744" s="12"/>
      <c r="GF744" s="6" t="str">
        <f>+IFERROR(VALUE(RIGHT(Tabla33[[#This Row],[B2B]],6)),"")</f>
        <v/>
      </c>
      <c r="GG744" s="6" t="str">
        <f>+IFERROR(VLOOKUP(GE744,Auxiliar!$A:$C,2,0),"")</f>
        <v/>
      </c>
      <c r="GH744" s="7" t="str">
        <f>+IFERROR(VLOOKUP(GE744,Auxiliar!$A:$C,3,0),"")</f>
        <v/>
      </c>
    </row>
    <row r="745" spans="1:190" x14ac:dyDescent="0.25">
      <c r="A745" s="1"/>
      <c r="B745" s="1"/>
      <c r="C745" t="str">
        <f>+IFERROR(VLOOKUP(B745,Auxiliar!$A:$C,2,0),"")</f>
        <v/>
      </c>
      <c r="D745" s="5" t="str">
        <f>+IFERROR(VLOOKUP(B745,Auxiliar!$A:$C,3,0),"")</f>
        <v/>
      </c>
      <c r="S745" s="1">
        <v>10386</v>
      </c>
      <c r="T745" s="1" t="s">
        <v>9</v>
      </c>
      <c r="U745" s="6">
        <f>+IFERROR(VALUE(RIGHT(Tabla4[[#This Row],[B2B]],6)),"")</f>
        <v>10386</v>
      </c>
      <c r="V745" s="6" t="str">
        <f>+IFERROR(VLOOKUP(T745,Auxiliar!$A:$C,2,0),"")</f>
        <v>CORE</v>
      </c>
      <c r="W745" s="7" t="str">
        <f>+IFERROR(VLOOKUP(T745,Auxiliar!$A:$C,3,0),"")</f>
        <v>0b 1% | 2b 5% | 4b 6%</v>
      </c>
      <c r="AK745" s="1">
        <v>6571</v>
      </c>
      <c r="AL745" s="1" t="s">
        <v>30</v>
      </c>
      <c r="AM745" s="6">
        <f>+IFERROR(VALUE(RIGHT(Tabla7[[#This Row],[B2B]],6)),"")</f>
        <v>6571</v>
      </c>
      <c r="AN745" s="6" t="str">
        <f>+IFERROR(VLOOKUP(AL745,Auxiliar!$A:$C,2,0),"")</f>
        <v>LATONES</v>
      </c>
      <c r="AO745" s="7" t="str">
        <f>+IFERROR(VLOOKUP(AL745,Auxiliar!$A:$C,3,0),"")</f>
        <v>1b 4% | 5b 7% | 97b 0%</v>
      </c>
      <c r="AW745" s="1"/>
      <c r="AX745" s="1" t="s">
        <v>32</v>
      </c>
      <c r="AY745" s="6" t="str">
        <f>+IFERROR(VALUE(RIGHT(Tabla9[[#This Row],[B2B]],6)),"")</f>
        <v/>
      </c>
      <c r="AZ745" s="6" t="str">
        <f>+IFERROR(VLOOKUP(AX745,Auxiliar!$A:$C,2,0),"")</f>
        <v>LATONES</v>
      </c>
      <c r="BA745" s="7" t="str">
        <f>+IFERROR(VLOOKUP(AX745,Auxiliar!$A:$C,3,0),"")</f>
        <v>2b 3% | 4b 4% | 6b 5% | 10b 8%  | 385b 0%</v>
      </c>
      <c r="BI745" s="1"/>
      <c r="BJ745" s="1"/>
      <c r="BK745" s="6" t="str">
        <f>+IFERROR(VALUE(RIGHT(Tabla11[[#This Row],[B2B]],6)),"")</f>
        <v/>
      </c>
      <c r="BL745" s="6" t="str">
        <f>+IFERROR(VLOOKUP(BJ745,Auxiliar!$A:$C,2,0),"")</f>
        <v/>
      </c>
      <c r="BM745" s="7" t="str">
        <f>+IFERROR(VLOOKUP(BJ745,Auxiliar!$A:$C,3,0),"")</f>
        <v/>
      </c>
      <c r="BO745" s="1">
        <v>3517</v>
      </c>
      <c r="BP745" s="1" t="s">
        <v>39</v>
      </c>
      <c r="BQ745" s="6">
        <f>+IFERROR(VALUE(RIGHT(Tabla12[[#This Row],[B2B]],6)),"")</f>
        <v>3517</v>
      </c>
      <c r="BR745" s="6" t="str">
        <f>+IFERROR(VLOOKUP(BP745,Auxiliar!$A:$C,2,0),"")</f>
        <v>VALUE LITRO</v>
      </c>
      <c r="BS745" s="7" t="str">
        <f>+IFERROR(VLOOKUP(BP745,Auxiliar!$A:$C,3,0),"")</f>
        <v>1b 12%</v>
      </c>
      <c r="CA745" s="1">
        <v>5672</v>
      </c>
      <c r="CB745" s="1" t="s">
        <v>35</v>
      </c>
      <c r="CC745" s="6">
        <f>+IFERROR(VALUE(RIGHT(Tabla14[[#This Row],[B2B]],6)),"")</f>
        <v>5672</v>
      </c>
      <c r="CD745" s="6" t="str">
        <f>+IFERROR(VLOOKUP(CB745,Auxiliar!$A:$C,2,0),"")</f>
        <v>Corona 710cc</v>
      </c>
      <c r="CE745" s="7" t="str">
        <f>+IFERROR(VLOOKUP(CB745,Auxiliar!$A:$C,3,0),"")</f>
        <v>1b 10% | 85b 0%</v>
      </c>
      <c r="CG745" s="1"/>
      <c r="CH745" s="1"/>
      <c r="CI745" s="6" t="str">
        <f>+IFERROR(VALUE(RIGHT(Tabla15[[#This Row],[B2B]],6)),"")</f>
        <v/>
      </c>
      <c r="CJ745" s="6" t="str">
        <f>+IFERROR(VLOOKUP(CH745,Auxiliar!$A:$C,2,0),"")</f>
        <v/>
      </c>
      <c r="CK745" s="7" t="str">
        <f>+IFERROR(VLOOKUP(CH745,Auxiliar!$A:$C,3,0),"")</f>
        <v/>
      </c>
      <c r="CM745" s="1">
        <v>5604</v>
      </c>
      <c r="CN745" s="1" t="s">
        <v>20</v>
      </c>
      <c r="CO745" s="6">
        <v>5604</v>
      </c>
      <c r="CP745" s="6" t="s">
        <v>20</v>
      </c>
      <c r="CQ745" s="7" t="s">
        <v>21</v>
      </c>
      <c r="CS745" s="1"/>
      <c r="CT745" s="1"/>
      <c r="CU745" s="6" t="str">
        <f>+IFERROR(VALUE(RIGHT(Tabla17[[#This Row],[B2B]],6)),"")</f>
        <v/>
      </c>
      <c r="CV745" s="6" t="str">
        <f>+IFERROR(VLOOKUP(CT745,Auxiliar!$A:$C,2,0),"")</f>
        <v/>
      </c>
      <c r="CW745" s="7" t="str">
        <f>+IFERROR(VLOOKUP(CT745,Auxiliar!$A:$C,3,0),"")</f>
        <v/>
      </c>
      <c r="CY745" s="1">
        <v>5604</v>
      </c>
      <c r="CZ745" s="1" t="s">
        <v>16</v>
      </c>
      <c r="DA745" s="6">
        <f>+IFERROR(VALUE(RIGHT(Tabla18[[#This Row],[B2B]],6)),"")</f>
        <v>5604</v>
      </c>
      <c r="DB745" s="6" t="str">
        <f>+IFERROR(VLOOKUP(CZ745,Auxiliar!$A:$C,2,0),"")</f>
        <v>PREMIUM</v>
      </c>
      <c r="DC745" s="7" t="str">
        <f>+IFERROR(VLOOKUP(CZ745,Auxiliar!$A:$C,3,0),"")</f>
        <v>0b 0% | 2b 2% | 5b 3,5% | 10b 5%</v>
      </c>
      <c r="DE745" s="1">
        <v>5604</v>
      </c>
      <c r="DF745" s="1" t="s">
        <v>19</v>
      </c>
      <c r="DG745" s="6">
        <f>+IFERROR(VALUE(RIGHT(Tabla19[[#This Row],[B2B]],6)),"")</f>
        <v>5604</v>
      </c>
      <c r="DH745" s="6" t="str">
        <f>+IFERROR(VLOOKUP(DF745,Auxiliar!$A:$C,2,0),"")</f>
        <v>MICHELOB</v>
      </c>
      <c r="DI745" s="7" t="str">
        <f>+IFERROR(VLOOKUP(DF745,Auxiliar!$A:$C,3,0),"")</f>
        <v>1b 7% | 3b 22% | 8b 27%</v>
      </c>
      <c r="DK745" s="1"/>
      <c r="DL745" s="1"/>
      <c r="DM745" s="6" t="str">
        <f>+IFERROR(VALUE(RIGHT(Tabla20[[#This Row],[B2B]],6)),"")</f>
        <v/>
      </c>
      <c r="DN745" s="6" t="str">
        <f>+IFERROR(VLOOKUP(DL745,Auxiliar!$A:$C,2,0),"")</f>
        <v/>
      </c>
      <c r="DO745" s="7" t="str">
        <f>+IFERROR(VLOOKUP(DL745,Auxiliar!$A:$C,3,0),"")</f>
        <v/>
      </c>
      <c r="DQ745" s="1">
        <v>5600</v>
      </c>
      <c r="DR745" s="12" t="s">
        <v>24</v>
      </c>
      <c r="DS745" s="6">
        <f>+IFERROR(VALUE(RIGHT(Tabla21[[#This Row],[B2B]],6)),"")</f>
        <v>5600</v>
      </c>
      <c r="DT745" s="6" t="str">
        <f>+IFERROR(VLOOKUP(DR745,Auxiliar!$A:$C,2,0),"")</f>
        <v>CORONA PORRON</v>
      </c>
      <c r="DU745" s="7" t="str">
        <f>+IFERROR(VLOOKUP(DR745,Auxiliar!$A:$C,3,0),"")</f>
        <v>1b 5% | 20b 0%</v>
      </c>
      <c r="DW745" s="1">
        <v>3524</v>
      </c>
      <c r="DX745" s="12" t="s">
        <v>43</v>
      </c>
      <c r="DY745" s="6">
        <f>+IFERROR(VALUE(RIGHT(Tabla22[[#This Row],[B2B]],6)),"")</f>
        <v>3524</v>
      </c>
      <c r="DZ745" s="6" t="str">
        <f>+IFERROR(VLOOKUP(DX745,Auxiliar!$A:$C,2,0),"")</f>
        <v xml:space="preserve">VALUE LATA </v>
      </c>
      <c r="EA745" s="7" t="str">
        <f>+IFERROR(VLOOKUP(DX745,Auxiliar!$A:$C,3,0),"")</f>
        <v>1b 15% | 100b 18%</v>
      </c>
      <c r="EC745" s="1">
        <v>20039</v>
      </c>
      <c r="ED745" s="12" t="s">
        <v>47</v>
      </c>
      <c r="EE745" s="6">
        <f>+IFERROR(VALUE(RIGHT(Tabla23[[#This Row],[B2B]],6)),"")</f>
        <v>20039</v>
      </c>
      <c r="EF745" s="6" t="str">
        <f>+IFERROR(VLOOKUP(ED745,Auxiliar!$A:$C,2,0),"")</f>
        <v>VALUE LATON</v>
      </c>
      <c r="EG745" s="7" t="str">
        <f>+IFERROR(VLOOKUP(ED745,Auxiliar!$A:$C,3,0),"")</f>
        <v>1b 10% | 5b 15% | 192b 0%</v>
      </c>
      <c r="EI745" s="1"/>
      <c r="EJ745" s="12"/>
      <c r="EK745" s="6" t="str">
        <f>+IFERROR(VALUE(RIGHT(Tabla24[[#This Row],[B2B]],6)),"")</f>
        <v/>
      </c>
      <c r="EL745" s="6" t="str">
        <f>+IFERROR(VLOOKUP(EJ745,Auxiliar!$A:$C,2,0),"")</f>
        <v/>
      </c>
      <c r="EM745" s="7" t="str">
        <f>+IFERROR(VLOOKUP(EJ745,Auxiliar!$A:$C,3,0),"")</f>
        <v/>
      </c>
      <c r="EO745" s="1"/>
      <c r="EP745" s="12"/>
      <c r="EQ745" s="6" t="str">
        <f>+IFERROR(VALUE(RIGHT(Tabla25[[#This Row],[B2B]],6)),"")</f>
        <v/>
      </c>
      <c r="ER745" s="6" t="str">
        <f>+IFERROR(VLOOKUP(EP745,Auxiliar!$A:$C,2,0),"")</f>
        <v/>
      </c>
      <c r="ES745" s="7" t="str">
        <f>+IFERROR(VLOOKUP(EP745,Auxiliar!$A:$C,3,0),"")</f>
        <v/>
      </c>
      <c r="EU745" s="1"/>
      <c r="EV745" s="12"/>
      <c r="EW745" s="6" t="str">
        <f>+IFERROR(VALUE(RIGHT(Tabla26[[#This Row],[B2B]],6)),"")</f>
        <v/>
      </c>
      <c r="EX745" s="6" t="str">
        <f>+IFERROR(VLOOKUP(EV745,Auxiliar!$A:$C,2,0),"")</f>
        <v/>
      </c>
      <c r="EY745" s="7" t="str">
        <f>+IFERROR(VLOOKUP(EV745,Auxiliar!$A:$C,3,0),"")</f>
        <v/>
      </c>
      <c r="EZ745" s="1"/>
      <c r="FA745" s="12"/>
      <c r="FB745" s="6" t="str">
        <f>+IFERROR(VALUE(RIGHT(Tabla27[[#This Row],[B2B]],6)),"")</f>
        <v/>
      </c>
      <c r="FC745" s="6" t="str">
        <f>+IFERROR(VLOOKUP(FA745,Auxiliar!$A:$C,2,0),"")</f>
        <v/>
      </c>
      <c r="FD745" s="7" t="str">
        <f>+IFERROR(VLOOKUP(FA745,Auxiliar!$A:$C,3,0),"")</f>
        <v/>
      </c>
      <c r="FE745" s="1"/>
      <c r="FF745" s="12"/>
      <c r="FG745" s="6" t="str">
        <f>+IFERROR(VALUE(RIGHT(Tabla28[[#This Row],[B2B]],6)),"")</f>
        <v/>
      </c>
      <c r="FH745" s="6" t="str">
        <f>+IFERROR(VLOOKUP(FF745,Auxiliar!$A:$C,2,0),"")</f>
        <v/>
      </c>
      <c r="FI745" s="7" t="str">
        <f>+IFERROR(VLOOKUP(FF745,Auxiliar!$A:$C,3,0),"")</f>
        <v/>
      </c>
      <c r="FJ745" s="1"/>
      <c r="FK745" s="12"/>
      <c r="FL745" s="6" t="str">
        <f>+IFERROR(VALUE(RIGHT(Tabla29[[#This Row],[B2B]],6)),"")</f>
        <v/>
      </c>
      <c r="FM745" s="6" t="str">
        <f>+IFERROR(VLOOKUP(FK745,Auxiliar!$A:$C,2,0),"")</f>
        <v/>
      </c>
      <c r="FN745" s="7" t="str">
        <f>+IFERROR(VLOOKUP(FK745,Auxiliar!$A:$C,3,0),"")</f>
        <v/>
      </c>
      <c r="FO745" s="1"/>
      <c r="FP745" s="12"/>
      <c r="FQ745" s="6" t="str">
        <f>+IFERROR(VALUE(RIGHT(Tabla30[[#This Row],[B2B]],6)),"")</f>
        <v/>
      </c>
      <c r="FR745" s="6" t="str">
        <f>+IFERROR(VLOOKUP(FP745,Auxiliar!$A:$C,2,0),"")</f>
        <v/>
      </c>
      <c r="FS745" s="7"/>
      <c r="FT745" s="1"/>
      <c r="FU745" s="12"/>
      <c r="FV745" s="6" t="str">
        <f>+IFERROR(VALUE(RIGHT(Tabla31[[#This Row],[B2B]],6)),"")</f>
        <v/>
      </c>
      <c r="FW745" s="6" t="str">
        <f>+IFERROR(VLOOKUP(FU745,Auxiliar!$A:$C,2,0),"")</f>
        <v/>
      </c>
      <c r="FX745" s="7" t="str">
        <f>+IFERROR(VLOOKUP(FU745,Auxiliar!$A:$C,3,0),"")</f>
        <v/>
      </c>
      <c r="FY745" s="1"/>
      <c r="FZ745" s="12"/>
      <c r="GA745" s="6" t="str">
        <f>+IFERROR(VALUE(RIGHT(Tabla32[[#This Row],[B2B]],6)),"")</f>
        <v/>
      </c>
      <c r="GB745" s="6" t="str">
        <f>+IFERROR(VLOOKUP(FZ745,Auxiliar!$A:$C,2,0),"")</f>
        <v/>
      </c>
      <c r="GC745" s="7" t="str">
        <f>+IFERROR(VLOOKUP(FZ745,Auxiliar!$A:$C,3,0),"")</f>
        <v/>
      </c>
      <c r="GD745" s="1"/>
      <c r="GE745" s="12"/>
      <c r="GF745" s="6" t="str">
        <f>+IFERROR(VALUE(RIGHT(Tabla33[[#This Row],[B2B]],6)),"")</f>
        <v/>
      </c>
      <c r="GG745" s="6" t="str">
        <f>+IFERROR(VLOOKUP(GE745,Auxiliar!$A:$C,2,0),"")</f>
        <v/>
      </c>
      <c r="GH745" s="7" t="str">
        <f>+IFERROR(VLOOKUP(GE745,Auxiliar!$A:$C,3,0),"")</f>
        <v/>
      </c>
    </row>
    <row r="746" spans="1:190" x14ac:dyDescent="0.25">
      <c r="A746" s="1"/>
      <c r="B746" s="1"/>
      <c r="C746" t="str">
        <f>+IFERROR(VLOOKUP(B746,Auxiliar!$A:$C,2,0),"")</f>
        <v/>
      </c>
      <c r="D746" s="5" t="str">
        <f>+IFERROR(VLOOKUP(B746,Auxiliar!$A:$C,3,0),"")</f>
        <v/>
      </c>
      <c r="S746" s="1">
        <v>10393</v>
      </c>
      <c r="T746" s="1" t="s">
        <v>9</v>
      </c>
      <c r="U746" s="6">
        <f>+IFERROR(VALUE(RIGHT(Tabla4[[#This Row],[B2B]],6)),"")</f>
        <v>10393</v>
      </c>
      <c r="V746" s="6" t="str">
        <f>+IFERROR(VLOOKUP(T746,Auxiliar!$A:$C,2,0),"")</f>
        <v>CORE</v>
      </c>
      <c r="W746" s="7" t="str">
        <f>+IFERROR(VLOOKUP(T746,Auxiliar!$A:$C,3,0),"")</f>
        <v>0b 1% | 2b 5% | 4b 6%</v>
      </c>
      <c r="AK746" s="1">
        <v>6578</v>
      </c>
      <c r="AL746" s="1" t="s">
        <v>30</v>
      </c>
      <c r="AM746" s="6">
        <f>+IFERROR(VALUE(RIGHT(Tabla7[[#This Row],[B2B]],6)),"")</f>
        <v>6578</v>
      </c>
      <c r="AN746" s="6" t="str">
        <f>+IFERROR(VLOOKUP(AL746,Auxiliar!$A:$C,2,0),"")</f>
        <v>LATONES</v>
      </c>
      <c r="AO746" s="7" t="str">
        <f>+IFERROR(VLOOKUP(AL746,Auxiliar!$A:$C,3,0),"")</f>
        <v>1b 4% | 5b 7% | 97b 0%</v>
      </c>
      <c r="AW746" s="1"/>
      <c r="AX746" s="1" t="s">
        <v>32</v>
      </c>
      <c r="AY746" s="6" t="str">
        <f>+IFERROR(VALUE(RIGHT(Tabla9[[#This Row],[B2B]],6)),"")</f>
        <v/>
      </c>
      <c r="AZ746" s="6" t="str">
        <f>+IFERROR(VLOOKUP(AX746,Auxiliar!$A:$C,2,0),"")</f>
        <v>LATONES</v>
      </c>
      <c r="BA746" s="7" t="str">
        <f>+IFERROR(VLOOKUP(AX746,Auxiliar!$A:$C,3,0),"")</f>
        <v>2b 3% | 4b 4% | 6b 5% | 10b 8%  | 385b 0%</v>
      </c>
      <c r="BI746" s="1"/>
      <c r="BJ746" s="1"/>
      <c r="BK746" s="6" t="str">
        <f>+IFERROR(VALUE(RIGHT(Tabla11[[#This Row],[B2B]],6)),"")</f>
        <v/>
      </c>
      <c r="BL746" s="6" t="str">
        <f>+IFERROR(VLOOKUP(BJ746,Auxiliar!$A:$C,2,0),"")</f>
        <v/>
      </c>
      <c r="BM746" s="7" t="str">
        <f>+IFERROR(VLOOKUP(BJ746,Auxiliar!$A:$C,3,0),"")</f>
        <v/>
      </c>
      <c r="BO746" s="1">
        <v>3519</v>
      </c>
      <c r="BP746" s="1" t="s">
        <v>39</v>
      </c>
      <c r="BQ746" s="6">
        <f>+IFERROR(VALUE(RIGHT(Tabla12[[#This Row],[B2B]],6)),"")</f>
        <v>3519</v>
      </c>
      <c r="BR746" s="6" t="str">
        <f>+IFERROR(VLOOKUP(BP746,Auxiliar!$A:$C,2,0),"")</f>
        <v>VALUE LITRO</v>
      </c>
      <c r="BS746" s="7" t="str">
        <f>+IFERROR(VLOOKUP(BP746,Auxiliar!$A:$C,3,0),"")</f>
        <v>1b 12%</v>
      </c>
      <c r="CA746" s="1">
        <v>5673</v>
      </c>
      <c r="CB746" s="1" t="s">
        <v>35</v>
      </c>
      <c r="CC746" s="6">
        <f>+IFERROR(VALUE(RIGHT(Tabla14[[#This Row],[B2B]],6)),"")</f>
        <v>5673</v>
      </c>
      <c r="CD746" s="6" t="str">
        <f>+IFERROR(VLOOKUP(CB746,Auxiliar!$A:$C,2,0),"")</f>
        <v>Corona 710cc</v>
      </c>
      <c r="CE746" s="7" t="str">
        <f>+IFERROR(VLOOKUP(CB746,Auxiliar!$A:$C,3,0),"")</f>
        <v>1b 10% | 85b 0%</v>
      </c>
      <c r="CG746" s="1"/>
      <c r="CH746" s="1"/>
      <c r="CI746" s="6" t="str">
        <f>+IFERROR(VALUE(RIGHT(Tabla15[[#This Row],[B2B]],6)),"")</f>
        <v/>
      </c>
      <c r="CJ746" s="6" t="str">
        <f>+IFERROR(VLOOKUP(CH746,Auxiliar!$A:$C,2,0),"")</f>
        <v/>
      </c>
      <c r="CK746" s="7" t="str">
        <f>+IFERROR(VLOOKUP(CH746,Auxiliar!$A:$C,3,0),"")</f>
        <v/>
      </c>
      <c r="CM746" s="1">
        <v>5605</v>
      </c>
      <c r="CN746" s="1" t="s">
        <v>20</v>
      </c>
      <c r="CO746" s="6">
        <v>5605</v>
      </c>
      <c r="CP746" s="6" t="s">
        <v>20</v>
      </c>
      <c r="CQ746" s="7" t="s">
        <v>21</v>
      </c>
      <c r="CS746" s="1"/>
      <c r="CT746" s="1"/>
      <c r="CU746" s="6" t="str">
        <f>+IFERROR(VALUE(RIGHT(Tabla17[[#This Row],[B2B]],6)),"")</f>
        <v/>
      </c>
      <c r="CV746" s="6" t="str">
        <f>+IFERROR(VLOOKUP(CT746,Auxiliar!$A:$C,2,0),"")</f>
        <v/>
      </c>
      <c r="CW746" s="7" t="str">
        <f>+IFERROR(VLOOKUP(CT746,Auxiliar!$A:$C,3,0),"")</f>
        <v/>
      </c>
      <c r="CY746" s="1">
        <v>5605</v>
      </c>
      <c r="CZ746" s="1" t="s">
        <v>16</v>
      </c>
      <c r="DA746" s="6">
        <f>+IFERROR(VALUE(RIGHT(Tabla18[[#This Row],[B2B]],6)),"")</f>
        <v>5605</v>
      </c>
      <c r="DB746" s="6" t="str">
        <f>+IFERROR(VLOOKUP(CZ746,Auxiliar!$A:$C,2,0),"")</f>
        <v>PREMIUM</v>
      </c>
      <c r="DC746" s="7" t="str">
        <f>+IFERROR(VLOOKUP(CZ746,Auxiliar!$A:$C,3,0),"")</f>
        <v>0b 0% | 2b 2% | 5b 3,5% | 10b 5%</v>
      </c>
      <c r="DE746" s="1">
        <v>5605</v>
      </c>
      <c r="DF746" s="1" t="s">
        <v>19</v>
      </c>
      <c r="DG746" s="6">
        <f>+IFERROR(VALUE(RIGHT(Tabla19[[#This Row],[B2B]],6)),"")</f>
        <v>5605</v>
      </c>
      <c r="DH746" s="6" t="str">
        <f>+IFERROR(VLOOKUP(DF746,Auxiliar!$A:$C,2,0),"")</f>
        <v>MICHELOB</v>
      </c>
      <c r="DI746" s="7" t="str">
        <f>+IFERROR(VLOOKUP(DF746,Auxiliar!$A:$C,3,0),"")</f>
        <v>1b 7% | 3b 22% | 8b 27%</v>
      </c>
      <c r="DK746" s="1"/>
      <c r="DL746" s="1"/>
      <c r="DM746" s="6" t="str">
        <f>+IFERROR(VALUE(RIGHT(Tabla20[[#This Row],[B2B]],6)),"")</f>
        <v/>
      </c>
      <c r="DN746" s="6" t="str">
        <f>+IFERROR(VLOOKUP(DL746,Auxiliar!$A:$C,2,0),"")</f>
        <v/>
      </c>
      <c r="DO746" s="7" t="str">
        <f>+IFERROR(VLOOKUP(DL746,Auxiliar!$A:$C,3,0),"")</f>
        <v/>
      </c>
      <c r="DQ746" s="1">
        <v>5604</v>
      </c>
      <c r="DR746" s="12" t="s">
        <v>24</v>
      </c>
      <c r="DS746" s="6">
        <f>+IFERROR(VALUE(RIGHT(Tabla21[[#This Row],[B2B]],6)),"")</f>
        <v>5604</v>
      </c>
      <c r="DT746" s="6" t="str">
        <f>+IFERROR(VLOOKUP(DR746,Auxiliar!$A:$C,2,0),"")</f>
        <v>CORONA PORRON</v>
      </c>
      <c r="DU746" s="7" t="str">
        <f>+IFERROR(VLOOKUP(DR746,Auxiliar!$A:$C,3,0),"")</f>
        <v>1b 5% | 20b 0%</v>
      </c>
      <c r="DW746" s="1">
        <v>20056</v>
      </c>
      <c r="DX746" s="12" t="s">
        <v>43</v>
      </c>
      <c r="DY746" s="6">
        <f>+IFERROR(VALUE(RIGHT(Tabla22[[#This Row],[B2B]],6)),"")</f>
        <v>20056</v>
      </c>
      <c r="DZ746" s="6" t="str">
        <f>+IFERROR(VLOOKUP(DX746,Auxiliar!$A:$C,2,0),"")</f>
        <v xml:space="preserve">VALUE LATA </v>
      </c>
      <c r="EA746" s="7" t="str">
        <f>+IFERROR(VLOOKUP(DX746,Auxiliar!$A:$C,3,0),"")</f>
        <v>1b 15% | 100b 18%</v>
      </c>
      <c r="EC746" s="1">
        <v>3517</v>
      </c>
      <c r="ED746" s="12" t="s">
        <v>47</v>
      </c>
      <c r="EE746" s="6">
        <f>+IFERROR(VALUE(RIGHT(Tabla23[[#This Row],[B2B]],6)),"")</f>
        <v>3517</v>
      </c>
      <c r="EF746" s="6" t="str">
        <f>+IFERROR(VLOOKUP(ED746,Auxiliar!$A:$C,2,0),"")</f>
        <v>VALUE LATON</v>
      </c>
      <c r="EG746" s="7" t="str">
        <f>+IFERROR(VLOOKUP(ED746,Auxiliar!$A:$C,3,0),"")</f>
        <v>1b 10% | 5b 15% | 192b 0%</v>
      </c>
      <c r="EI746" s="1"/>
      <c r="EJ746" s="12"/>
      <c r="EK746" s="6" t="str">
        <f>+IFERROR(VALUE(RIGHT(Tabla24[[#This Row],[B2B]],6)),"")</f>
        <v/>
      </c>
      <c r="EL746" s="6" t="str">
        <f>+IFERROR(VLOOKUP(EJ746,Auxiliar!$A:$C,2,0),"")</f>
        <v/>
      </c>
      <c r="EM746" s="7" t="str">
        <f>+IFERROR(VLOOKUP(EJ746,Auxiliar!$A:$C,3,0),"")</f>
        <v/>
      </c>
      <c r="EO746" s="1"/>
      <c r="EP746" s="12"/>
      <c r="EQ746" s="6" t="str">
        <f>+IFERROR(VALUE(RIGHT(Tabla25[[#This Row],[B2B]],6)),"")</f>
        <v/>
      </c>
      <c r="ER746" s="6" t="str">
        <f>+IFERROR(VLOOKUP(EP746,Auxiliar!$A:$C,2,0),"")</f>
        <v/>
      </c>
      <c r="ES746" s="7" t="str">
        <f>+IFERROR(VLOOKUP(EP746,Auxiliar!$A:$C,3,0),"")</f>
        <v/>
      </c>
      <c r="EU746" s="1"/>
      <c r="EV746" s="12"/>
      <c r="EW746" s="6" t="str">
        <f>+IFERROR(VALUE(RIGHT(Tabla26[[#This Row],[B2B]],6)),"")</f>
        <v/>
      </c>
      <c r="EX746" s="6" t="str">
        <f>+IFERROR(VLOOKUP(EV746,Auxiliar!$A:$C,2,0),"")</f>
        <v/>
      </c>
      <c r="EY746" s="7" t="str">
        <f>+IFERROR(VLOOKUP(EV746,Auxiliar!$A:$C,3,0),"")</f>
        <v/>
      </c>
      <c r="EZ746" s="1"/>
      <c r="FA746" s="12"/>
      <c r="FB746" s="6" t="str">
        <f>+IFERROR(VALUE(RIGHT(Tabla27[[#This Row],[B2B]],6)),"")</f>
        <v/>
      </c>
      <c r="FC746" s="6" t="str">
        <f>+IFERROR(VLOOKUP(FA746,Auxiliar!$A:$C,2,0),"")</f>
        <v/>
      </c>
      <c r="FD746" s="7" t="str">
        <f>+IFERROR(VLOOKUP(FA746,Auxiliar!$A:$C,3,0),"")</f>
        <v/>
      </c>
      <c r="FE746" s="1"/>
      <c r="FF746" s="12"/>
      <c r="FG746" s="6" t="str">
        <f>+IFERROR(VALUE(RIGHT(Tabla28[[#This Row],[B2B]],6)),"")</f>
        <v/>
      </c>
      <c r="FH746" s="6" t="str">
        <f>+IFERROR(VLOOKUP(FF746,Auxiliar!$A:$C,2,0),"")</f>
        <v/>
      </c>
      <c r="FI746" s="7" t="str">
        <f>+IFERROR(VLOOKUP(FF746,Auxiliar!$A:$C,3,0),"")</f>
        <v/>
      </c>
      <c r="FJ746" s="1"/>
      <c r="FK746" s="12"/>
      <c r="FL746" s="6" t="str">
        <f>+IFERROR(VALUE(RIGHT(Tabla29[[#This Row],[B2B]],6)),"")</f>
        <v/>
      </c>
      <c r="FM746" s="6" t="str">
        <f>+IFERROR(VLOOKUP(FK746,Auxiliar!$A:$C,2,0),"")</f>
        <v/>
      </c>
      <c r="FN746" s="7" t="str">
        <f>+IFERROR(VLOOKUP(FK746,Auxiliar!$A:$C,3,0),"")</f>
        <v/>
      </c>
      <c r="FO746" s="1"/>
      <c r="FP746" s="12"/>
      <c r="FQ746" s="6" t="str">
        <f>+IFERROR(VALUE(RIGHT(Tabla30[[#This Row],[B2B]],6)),"")</f>
        <v/>
      </c>
      <c r="FR746" s="6" t="str">
        <f>+IFERROR(VLOOKUP(FP746,Auxiliar!$A:$C,2,0),"")</f>
        <v/>
      </c>
      <c r="FS746" s="7"/>
      <c r="FT746" s="1"/>
      <c r="FU746" s="12"/>
      <c r="FV746" s="6" t="str">
        <f>+IFERROR(VALUE(RIGHT(Tabla31[[#This Row],[B2B]],6)),"")</f>
        <v/>
      </c>
      <c r="FW746" s="6" t="str">
        <f>+IFERROR(VLOOKUP(FU746,Auxiliar!$A:$C,2,0),"")</f>
        <v/>
      </c>
      <c r="FX746" s="7" t="str">
        <f>+IFERROR(VLOOKUP(FU746,Auxiliar!$A:$C,3,0),"")</f>
        <v/>
      </c>
      <c r="FY746" s="1"/>
      <c r="FZ746" s="12"/>
      <c r="GA746" s="6" t="str">
        <f>+IFERROR(VALUE(RIGHT(Tabla32[[#This Row],[B2B]],6)),"")</f>
        <v/>
      </c>
      <c r="GB746" s="6" t="str">
        <f>+IFERROR(VLOOKUP(FZ746,Auxiliar!$A:$C,2,0),"")</f>
        <v/>
      </c>
      <c r="GC746" s="7" t="str">
        <f>+IFERROR(VLOOKUP(FZ746,Auxiliar!$A:$C,3,0),"")</f>
        <v/>
      </c>
      <c r="GD746" s="1"/>
      <c r="GE746" s="12"/>
      <c r="GF746" s="6" t="str">
        <f>+IFERROR(VALUE(RIGHT(Tabla33[[#This Row],[B2B]],6)),"")</f>
        <v/>
      </c>
      <c r="GG746" s="6" t="str">
        <f>+IFERROR(VLOOKUP(GE746,Auxiliar!$A:$C,2,0),"")</f>
        <v/>
      </c>
      <c r="GH746" s="7" t="str">
        <f>+IFERROR(VLOOKUP(GE746,Auxiliar!$A:$C,3,0),"")</f>
        <v/>
      </c>
    </row>
    <row r="747" spans="1:190" x14ac:dyDescent="0.25">
      <c r="A747" s="1"/>
      <c r="B747" s="1"/>
      <c r="C747" t="str">
        <f>+IFERROR(VLOOKUP(B747,Auxiliar!$A:$C,2,0),"")</f>
        <v/>
      </c>
      <c r="D747" s="5" t="str">
        <f>+IFERROR(VLOOKUP(B747,Auxiliar!$A:$C,3,0),"")</f>
        <v/>
      </c>
      <c r="S747" s="1">
        <v>10395</v>
      </c>
      <c r="T747" s="1" t="s">
        <v>9</v>
      </c>
      <c r="U747" s="6">
        <f>+IFERROR(VALUE(RIGHT(Tabla4[[#This Row],[B2B]],6)),"")</f>
        <v>10395</v>
      </c>
      <c r="V747" s="6" t="str">
        <f>+IFERROR(VLOOKUP(T747,Auxiliar!$A:$C,2,0),"")</f>
        <v>CORE</v>
      </c>
      <c r="W747" s="7" t="str">
        <f>+IFERROR(VLOOKUP(T747,Auxiliar!$A:$C,3,0),"")</f>
        <v>0b 1% | 2b 5% | 4b 6%</v>
      </c>
      <c r="AK747" s="1">
        <v>6586</v>
      </c>
      <c r="AL747" s="1" t="s">
        <v>30</v>
      </c>
      <c r="AM747" s="6">
        <f>+IFERROR(VALUE(RIGHT(Tabla7[[#This Row],[B2B]],6)),"")</f>
        <v>6586</v>
      </c>
      <c r="AN747" s="6" t="str">
        <f>+IFERROR(VLOOKUP(AL747,Auxiliar!$A:$C,2,0),"")</f>
        <v>LATONES</v>
      </c>
      <c r="AO747" s="7" t="str">
        <f>+IFERROR(VLOOKUP(AL747,Auxiliar!$A:$C,3,0),"")</f>
        <v>1b 4% | 5b 7% | 97b 0%</v>
      </c>
      <c r="AW747" s="1"/>
      <c r="AX747" s="1" t="s">
        <v>32</v>
      </c>
      <c r="AY747" s="6" t="str">
        <f>+IFERROR(VALUE(RIGHT(Tabla9[[#This Row],[B2B]],6)),"")</f>
        <v/>
      </c>
      <c r="AZ747" s="6" t="str">
        <f>+IFERROR(VLOOKUP(AX747,Auxiliar!$A:$C,2,0),"")</f>
        <v>LATONES</v>
      </c>
      <c r="BA747" s="7" t="str">
        <f>+IFERROR(VLOOKUP(AX747,Auxiliar!$A:$C,3,0),"")</f>
        <v>2b 3% | 4b 4% | 6b 5% | 10b 8%  | 385b 0%</v>
      </c>
      <c r="BI747" s="1"/>
      <c r="BJ747" s="1"/>
      <c r="BK747" s="6" t="str">
        <f>+IFERROR(VALUE(RIGHT(Tabla11[[#This Row],[B2B]],6)),"")</f>
        <v/>
      </c>
      <c r="BL747" s="6" t="str">
        <f>+IFERROR(VLOOKUP(BJ747,Auxiliar!$A:$C,2,0),"")</f>
        <v/>
      </c>
      <c r="BM747" s="7" t="str">
        <f>+IFERROR(VLOOKUP(BJ747,Auxiliar!$A:$C,3,0),"")</f>
        <v/>
      </c>
      <c r="BO747" s="1">
        <v>3523</v>
      </c>
      <c r="BP747" s="1" t="s">
        <v>39</v>
      </c>
      <c r="BQ747" s="6">
        <f>+IFERROR(VALUE(RIGHT(Tabla12[[#This Row],[B2B]],6)),"")</f>
        <v>3523</v>
      </c>
      <c r="BR747" s="6" t="str">
        <f>+IFERROR(VLOOKUP(BP747,Auxiliar!$A:$C,2,0),"")</f>
        <v>VALUE LITRO</v>
      </c>
      <c r="BS747" s="7" t="str">
        <f>+IFERROR(VLOOKUP(BP747,Auxiliar!$A:$C,3,0),"")</f>
        <v>1b 12%</v>
      </c>
      <c r="CA747" s="1">
        <v>5675</v>
      </c>
      <c r="CB747" s="1" t="s">
        <v>35</v>
      </c>
      <c r="CC747" s="6">
        <f>+IFERROR(VALUE(RIGHT(Tabla14[[#This Row],[B2B]],6)),"")</f>
        <v>5675</v>
      </c>
      <c r="CD747" s="6" t="str">
        <f>+IFERROR(VLOOKUP(CB747,Auxiliar!$A:$C,2,0),"")</f>
        <v>Corona 710cc</v>
      </c>
      <c r="CE747" s="7" t="str">
        <f>+IFERROR(VLOOKUP(CB747,Auxiliar!$A:$C,3,0),"")</f>
        <v>1b 10% | 85b 0%</v>
      </c>
      <c r="CG747" s="1"/>
      <c r="CH747" s="1"/>
      <c r="CI747" s="6" t="str">
        <f>+IFERROR(VALUE(RIGHT(Tabla15[[#This Row],[B2B]],6)),"")</f>
        <v/>
      </c>
      <c r="CJ747" s="6" t="str">
        <f>+IFERROR(VLOOKUP(CH747,Auxiliar!$A:$C,2,0),"")</f>
        <v/>
      </c>
      <c r="CK747" s="7" t="str">
        <f>+IFERROR(VLOOKUP(CH747,Auxiliar!$A:$C,3,0),"")</f>
        <v/>
      </c>
      <c r="CM747" s="1">
        <v>5606</v>
      </c>
      <c r="CN747" s="1" t="s">
        <v>20</v>
      </c>
      <c r="CO747" s="6">
        <v>5606</v>
      </c>
      <c r="CP747" s="6" t="s">
        <v>20</v>
      </c>
      <c r="CQ747" s="7" t="s">
        <v>21</v>
      </c>
      <c r="CS747" s="1"/>
      <c r="CT747" s="1"/>
      <c r="CU747" s="6" t="str">
        <f>+IFERROR(VALUE(RIGHT(Tabla17[[#This Row],[B2B]],6)),"")</f>
        <v/>
      </c>
      <c r="CV747" s="6" t="str">
        <f>+IFERROR(VLOOKUP(CT747,Auxiliar!$A:$C,2,0),"")</f>
        <v/>
      </c>
      <c r="CW747" s="7" t="str">
        <f>+IFERROR(VLOOKUP(CT747,Auxiliar!$A:$C,3,0),"")</f>
        <v/>
      </c>
      <c r="CY747" s="1">
        <v>5606</v>
      </c>
      <c r="CZ747" s="1" t="s">
        <v>16</v>
      </c>
      <c r="DA747" s="6">
        <f>+IFERROR(VALUE(RIGHT(Tabla18[[#This Row],[B2B]],6)),"")</f>
        <v>5606</v>
      </c>
      <c r="DB747" s="6" t="str">
        <f>+IFERROR(VLOOKUP(CZ747,Auxiliar!$A:$C,2,0),"")</f>
        <v>PREMIUM</v>
      </c>
      <c r="DC747" s="7" t="str">
        <f>+IFERROR(VLOOKUP(CZ747,Auxiliar!$A:$C,3,0),"")</f>
        <v>0b 0% | 2b 2% | 5b 3,5% | 10b 5%</v>
      </c>
      <c r="DE747" s="1">
        <v>5606</v>
      </c>
      <c r="DF747" s="1" t="s">
        <v>19</v>
      </c>
      <c r="DG747" s="6">
        <f>+IFERROR(VALUE(RIGHT(Tabla19[[#This Row],[B2B]],6)),"")</f>
        <v>5606</v>
      </c>
      <c r="DH747" s="6" t="str">
        <f>+IFERROR(VLOOKUP(DF747,Auxiliar!$A:$C,2,0),"")</f>
        <v>MICHELOB</v>
      </c>
      <c r="DI747" s="7" t="str">
        <f>+IFERROR(VLOOKUP(DF747,Auxiliar!$A:$C,3,0),"")</f>
        <v>1b 7% | 3b 22% | 8b 27%</v>
      </c>
      <c r="DK747" s="1"/>
      <c r="DL747" s="1"/>
      <c r="DM747" s="6" t="str">
        <f>+IFERROR(VALUE(RIGHT(Tabla20[[#This Row],[B2B]],6)),"")</f>
        <v/>
      </c>
      <c r="DN747" s="6" t="str">
        <f>+IFERROR(VLOOKUP(DL747,Auxiliar!$A:$C,2,0),"")</f>
        <v/>
      </c>
      <c r="DO747" s="7" t="str">
        <f>+IFERROR(VLOOKUP(DL747,Auxiliar!$A:$C,3,0),"")</f>
        <v/>
      </c>
      <c r="DQ747" s="1">
        <v>5605</v>
      </c>
      <c r="DR747" s="12" t="s">
        <v>24</v>
      </c>
      <c r="DS747" s="6">
        <f>+IFERROR(VALUE(RIGHT(Tabla21[[#This Row],[B2B]],6)),"")</f>
        <v>5605</v>
      </c>
      <c r="DT747" s="6" t="str">
        <f>+IFERROR(VLOOKUP(DR747,Auxiliar!$A:$C,2,0),"")</f>
        <v>CORONA PORRON</v>
      </c>
      <c r="DU747" s="7" t="str">
        <f>+IFERROR(VLOOKUP(DR747,Auxiliar!$A:$C,3,0),"")</f>
        <v>1b 5% | 20b 0%</v>
      </c>
      <c r="DW747" s="1">
        <v>3526</v>
      </c>
      <c r="DX747" s="12" t="s">
        <v>43</v>
      </c>
      <c r="DY747" s="6">
        <f>+IFERROR(VALUE(RIGHT(Tabla22[[#This Row],[B2B]],6)),"")</f>
        <v>3526</v>
      </c>
      <c r="DZ747" s="6" t="str">
        <f>+IFERROR(VLOOKUP(DX747,Auxiliar!$A:$C,2,0),"")</f>
        <v xml:space="preserve">VALUE LATA </v>
      </c>
      <c r="EA747" s="7" t="str">
        <f>+IFERROR(VLOOKUP(DX747,Auxiliar!$A:$C,3,0),"")</f>
        <v>1b 15% | 100b 18%</v>
      </c>
      <c r="EC747" s="1">
        <v>3519</v>
      </c>
      <c r="ED747" s="12" t="s">
        <v>47</v>
      </c>
      <c r="EE747" s="6">
        <f>+IFERROR(VALUE(RIGHT(Tabla23[[#This Row],[B2B]],6)),"")</f>
        <v>3519</v>
      </c>
      <c r="EF747" s="6" t="str">
        <f>+IFERROR(VLOOKUP(ED747,Auxiliar!$A:$C,2,0),"")</f>
        <v>VALUE LATON</v>
      </c>
      <c r="EG747" s="7" t="str">
        <f>+IFERROR(VLOOKUP(ED747,Auxiliar!$A:$C,3,0),"")</f>
        <v>1b 10% | 5b 15% | 192b 0%</v>
      </c>
      <c r="EI747" s="1"/>
      <c r="EJ747" s="12"/>
      <c r="EK747" s="6" t="str">
        <f>+IFERROR(VALUE(RIGHT(Tabla24[[#This Row],[B2B]],6)),"")</f>
        <v/>
      </c>
      <c r="EL747" s="6" t="str">
        <f>+IFERROR(VLOOKUP(EJ747,Auxiliar!$A:$C,2,0),"")</f>
        <v/>
      </c>
      <c r="EM747" s="7" t="str">
        <f>+IFERROR(VLOOKUP(EJ747,Auxiliar!$A:$C,3,0),"")</f>
        <v/>
      </c>
      <c r="EO747" s="1"/>
      <c r="EP747" s="12"/>
      <c r="EQ747" s="6" t="str">
        <f>+IFERROR(VALUE(RIGHT(Tabla25[[#This Row],[B2B]],6)),"")</f>
        <v/>
      </c>
      <c r="ER747" s="6" t="str">
        <f>+IFERROR(VLOOKUP(EP747,Auxiliar!$A:$C,2,0),"")</f>
        <v/>
      </c>
      <c r="ES747" s="7" t="str">
        <f>+IFERROR(VLOOKUP(EP747,Auxiliar!$A:$C,3,0),"")</f>
        <v/>
      </c>
      <c r="EU747" s="1"/>
      <c r="EV747" s="12"/>
      <c r="EW747" s="6" t="str">
        <f>+IFERROR(VALUE(RIGHT(Tabla26[[#This Row],[B2B]],6)),"")</f>
        <v/>
      </c>
      <c r="EX747" s="6" t="str">
        <f>+IFERROR(VLOOKUP(EV747,Auxiliar!$A:$C,2,0),"")</f>
        <v/>
      </c>
      <c r="EY747" s="7" t="str">
        <f>+IFERROR(VLOOKUP(EV747,Auxiliar!$A:$C,3,0),"")</f>
        <v/>
      </c>
      <c r="EZ747" s="1"/>
      <c r="FA747" s="12"/>
      <c r="FB747" s="6" t="str">
        <f>+IFERROR(VALUE(RIGHT(Tabla27[[#This Row],[B2B]],6)),"")</f>
        <v/>
      </c>
      <c r="FC747" s="6" t="str">
        <f>+IFERROR(VLOOKUP(FA747,Auxiliar!$A:$C,2,0),"")</f>
        <v/>
      </c>
      <c r="FD747" s="7" t="str">
        <f>+IFERROR(VLOOKUP(FA747,Auxiliar!$A:$C,3,0),"")</f>
        <v/>
      </c>
      <c r="FE747" s="1"/>
      <c r="FF747" s="12"/>
      <c r="FG747" s="6" t="str">
        <f>+IFERROR(VALUE(RIGHT(Tabla28[[#This Row],[B2B]],6)),"")</f>
        <v/>
      </c>
      <c r="FH747" s="6" t="str">
        <f>+IFERROR(VLOOKUP(FF747,Auxiliar!$A:$C,2,0),"")</f>
        <v/>
      </c>
      <c r="FI747" s="7" t="str">
        <f>+IFERROR(VLOOKUP(FF747,Auxiliar!$A:$C,3,0),"")</f>
        <v/>
      </c>
      <c r="FJ747" s="1"/>
      <c r="FK747" s="12"/>
      <c r="FL747" s="6" t="str">
        <f>+IFERROR(VALUE(RIGHT(Tabla29[[#This Row],[B2B]],6)),"")</f>
        <v/>
      </c>
      <c r="FM747" s="6" t="str">
        <f>+IFERROR(VLOOKUP(FK747,Auxiliar!$A:$C,2,0),"")</f>
        <v/>
      </c>
      <c r="FN747" s="7" t="str">
        <f>+IFERROR(VLOOKUP(FK747,Auxiliar!$A:$C,3,0),"")</f>
        <v/>
      </c>
      <c r="FO747" s="1"/>
      <c r="FP747" s="12"/>
      <c r="FQ747" s="6" t="str">
        <f>+IFERROR(VALUE(RIGHT(Tabla30[[#This Row],[B2B]],6)),"")</f>
        <v/>
      </c>
      <c r="FR747" s="6" t="str">
        <f>+IFERROR(VLOOKUP(FP747,Auxiliar!$A:$C,2,0),"")</f>
        <v/>
      </c>
      <c r="FS747" s="7"/>
      <c r="FT747" s="1"/>
      <c r="FU747" s="12"/>
      <c r="FV747" s="6" t="str">
        <f>+IFERROR(VALUE(RIGHT(Tabla31[[#This Row],[B2B]],6)),"")</f>
        <v/>
      </c>
      <c r="FW747" s="6" t="str">
        <f>+IFERROR(VLOOKUP(FU747,Auxiliar!$A:$C,2,0),"")</f>
        <v/>
      </c>
      <c r="FX747" s="7" t="str">
        <f>+IFERROR(VLOOKUP(FU747,Auxiliar!$A:$C,3,0),"")</f>
        <v/>
      </c>
      <c r="FY747" s="1"/>
      <c r="FZ747" s="12"/>
      <c r="GA747" s="6" t="str">
        <f>+IFERROR(VALUE(RIGHT(Tabla32[[#This Row],[B2B]],6)),"")</f>
        <v/>
      </c>
      <c r="GB747" s="6" t="str">
        <f>+IFERROR(VLOOKUP(FZ747,Auxiliar!$A:$C,2,0),"")</f>
        <v/>
      </c>
      <c r="GC747" s="7" t="str">
        <f>+IFERROR(VLOOKUP(FZ747,Auxiliar!$A:$C,3,0),"")</f>
        <v/>
      </c>
      <c r="GD747" s="1"/>
      <c r="GE747" s="12"/>
      <c r="GF747" s="6" t="str">
        <f>+IFERROR(VALUE(RIGHT(Tabla33[[#This Row],[B2B]],6)),"")</f>
        <v/>
      </c>
      <c r="GG747" s="6" t="str">
        <f>+IFERROR(VLOOKUP(GE747,Auxiliar!$A:$C,2,0),"")</f>
        <v/>
      </c>
      <c r="GH747" s="7" t="str">
        <f>+IFERROR(VLOOKUP(GE747,Auxiliar!$A:$C,3,0),"")</f>
        <v/>
      </c>
    </row>
    <row r="748" spans="1:190" x14ac:dyDescent="0.25">
      <c r="A748" s="1"/>
      <c r="B748" s="1"/>
      <c r="C748" t="str">
        <f>+IFERROR(VLOOKUP(B748,Auxiliar!$A:$C,2,0),"")</f>
        <v/>
      </c>
      <c r="D748" s="5" t="str">
        <f>+IFERROR(VLOOKUP(B748,Auxiliar!$A:$C,3,0),"")</f>
        <v/>
      </c>
      <c r="S748" s="1">
        <v>10396</v>
      </c>
      <c r="T748" s="1" t="s">
        <v>9</v>
      </c>
      <c r="U748" s="6">
        <f>+IFERROR(VALUE(RIGHT(Tabla4[[#This Row],[B2B]],6)),"")</f>
        <v>10396</v>
      </c>
      <c r="V748" s="6" t="str">
        <f>+IFERROR(VLOOKUP(T748,Auxiliar!$A:$C,2,0),"")</f>
        <v>CORE</v>
      </c>
      <c r="W748" s="7" t="str">
        <f>+IFERROR(VLOOKUP(T748,Auxiliar!$A:$C,3,0),"")</f>
        <v>0b 1% | 2b 5% | 4b 6%</v>
      </c>
      <c r="AK748" s="1">
        <v>6587</v>
      </c>
      <c r="AL748" s="1" t="s">
        <v>30</v>
      </c>
      <c r="AM748" s="6">
        <f>+IFERROR(VALUE(RIGHT(Tabla7[[#This Row],[B2B]],6)),"")</f>
        <v>6587</v>
      </c>
      <c r="AN748" s="6" t="str">
        <f>+IFERROR(VLOOKUP(AL748,Auxiliar!$A:$C,2,0),"")</f>
        <v>LATONES</v>
      </c>
      <c r="AO748" s="7" t="str">
        <f>+IFERROR(VLOOKUP(AL748,Auxiliar!$A:$C,3,0),"")</f>
        <v>1b 4% | 5b 7% | 97b 0%</v>
      </c>
      <c r="AW748" s="1"/>
      <c r="AX748" s="1" t="s">
        <v>32</v>
      </c>
      <c r="AY748" s="6" t="str">
        <f>+IFERROR(VALUE(RIGHT(Tabla9[[#This Row],[B2B]],6)),"")</f>
        <v/>
      </c>
      <c r="AZ748" s="6" t="str">
        <f>+IFERROR(VLOOKUP(AX748,Auxiliar!$A:$C,2,0),"")</f>
        <v>LATONES</v>
      </c>
      <c r="BA748" s="7" t="str">
        <f>+IFERROR(VLOOKUP(AX748,Auxiliar!$A:$C,3,0),"")</f>
        <v>2b 3% | 4b 4% | 6b 5% | 10b 8%  | 385b 0%</v>
      </c>
      <c r="BI748" s="1"/>
      <c r="BJ748" s="1"/>
      <c r="BK748" s="6" t="str">
        <f>+IFERROR(VALUE(RIGHT(Tabla11[[#This Row],[B2B]],6)),"")</f>
        <v/>
      </c>
      <c r="BL748" s="6" t="str">
        <f>+IFERROR(VLOOKUP(BJ748,Auxiliar!$A:$C,2,0),"")</f>
        <v/>
      </c>
      <c r="BM748" s="7" t="str">
        <f>+IFERROR(VLOOKUP(BJ748,Auxiliar!$A:$C,3,0),"")</f>
        <v/>
      </c>
      <c r="BO748" s="1">
        <v>20054</v>
      </c>
      <c r="BP748" s="1" t="s">
        <v>39</v>
      </c>
      <c r="BQ748" s="6">
        <f>+IFERROR(VALUE(RIGHT(Tabla12[[#This Row],[B2B]],6)),"")</f>
        <v>20054</v>
      </c>
      <c r="BR748" s="6" t="str">
        <f>+IFERROR(VLOOKUP(BP748,Auxiliar!$A:$C,2,0),"")</f>
        <v>VALUE LITRO</v>
      </c>
      <c r="BS748" s="7" t="str">
        <f>+IFERROR(VLOOKUP(BP748,Auxiliar!$A:$C,3,0),"")</f>
        <v>1b 12%</v>
      </c>
      <c r="CA748" s="1">
        <v>5676</v>
      </c>
      <c r="CB748" s="1" t="s">
        <v>35</v>
      </c>
      <c r="CC748" s="6">
        <f>+IFERROR(VALUE(RIGHT(Tabla14[[#This Row],[B2B]],6)),"")</f>
        <v>5676</v>
      </c>
      <c r="CD748" s="6" t="str">
        <f>+IFERROR(VLOOKUP(CB748,Auxiliar!$A:$C,2,0),"")</f>
        <v>Corona 710cc</v>
      </c>
      <c r="CE748" s="7" t="str">
        <f>+IFERROR(VLOOKUP(CB748,Auxiliar!$A:$C,3,0),"")</f>
        <v>1b 10% | 85b 0%</v>
      </c>
      <c r="CG748" s="1"/>
      <c r="CH748" s="1"/>
      <c r="CI748" s="6" t="str">
        <f>+IFERROR(VALUE(RIGHT(Tabla15[[#This Row],[B2B]],6)),"")</f>
        <v/>
      </c>
      <c r="CJ748" s="6" t="str">
        <f>+IFERROR(VLOOKUP(CH748,Auxiliar!$A:$C,2,0),"")</f>
        <v/>
      </c>
      <c r="CK748" s="7" t="str">
        <f>+IFERROR(VLOOKUP(CH748,Auxiliar!$A:$C,3,0),"")</f>
        <v/>
      </c>
      <c r="CM748" s="1">
        <v>5607</v>
      </c>
      <c r="CN748" s="1" t="s">
        <v>20</v>
      </c>
      <c r="CO748" s="6">
        <v>5607</v>
      </c>
      <c r="CP748" s="6" t="s">
        <v>20</v>
      </c>
      <c r="CQ748" s="7" t="s">
        <v>21</v>
      </c>
      <c r="CS748" s="1"/>
      <c r="CT748" s="1"/>
      <c r="CU748" s="6" t="str">
        <f>+IFERROR(VALUE(RIGHT(Tabla17[[#This Row],[B2B]],6)),"")</f>
        <v/>
      </c>
      <c r="CV748" s="6" t="str">
        <f>+IFERROR(VLOOKUP(CT748,Auxiliar!$A:$C,2,0),"")</f>
        <v/>
      </c>
      <c r="CW748" s="7" t="str">
        <f>+IFERROR(VLOOKUP(CT748,Auxiliar!$A:$C,3,0),"")</f>
        <v/>
      </c>
      <c r="CY748" s="1">
        <v>5607</v>
      </c>
      <c r="CZ748" s="1" t="s">
        <v>16</v>
      </c>
      <c r="DA748" s="6">
        <f>+IFERROR(VALUE(RIGHT(Tabla18[[#This Row],[B2B]],6)),"")</f>
        <v>5607</v>
      </c>
      <c r="DB748" s="6" t="str">
        <f>+IFERROR(VLOOKUP(CZ748,Auxiliar!$A:$C,2,0),"")</f>
        <v>PREMIUM</v>
      </c>
      <c r="DC748" s="7" t="str">
        <f>+IFERROR(VLOOKUP(CZ748,Auxiliar!$A:$C,3,0),"")</f>
        <v>0b 0% | 2b 2% | 5b 3,5% | 10b 5%</v>
      </c>
      <c r="DE748" s="1">
        <v>5607</v>
      </c>
      <c r="DF748" s="1" t="s">
        <v>19</v>
      </c>
      <c r="DG748" s="6">
        <f>+IFERROR(VALUE(RIGHT(Tabla19[[#This Row],[B2B]],6)),"")</f>
        <v>5607</v>
      </c>
      <c r="DH748" s="6" t="str">
        <f>+IFERROR(VLOOKUP(DF748,Auxiliar!$A:$C,2,0),"")</f>
        <v>MICHELOB</v>
      </c>
      <c r="DI748" s="7" t="str">
        <f>+IFERROR(VLOOKUP(DF748,Auxiliar!$A:$C,3,0),"")</f>
        <v>1b 7% | 3b 22% | 8b 27%</v>
      </c>
      <c r="DK748" s="1"/>
      <c r="DL748" s="1"/>
      <c r="DM748" s="6" t="str">
        <f>+IFERROR(VALUE(RIGHT(Tabla20[[#This Row],[B2B]],6)),"")</f>
        <v/>
      </c>
      <c r="DN748" s="6" t="str">
        <f>+IFERROR(VLOOKUP(DL748,Auxiliar!$A:$C,2,0),"")</f>
        <v/>
      </c>
      <c r="DO748" s="7" t="str">
        <f>+IFERROR(VLOOKUP(DL748,Auxiliar!$A:$C,3,0),"")</f>
        <v/>
      </c>
      <c r="DQ748" s="1">
        <v>5606</v>
      </c>
      <c r="DR748" s="12" t="s">
        <v>24</v>
      </c>
      <c r="DS748" s="6">
        <f>+IFERROR(VALUE(RIGHT(Tabla21[[#This Row],[B2B]],6)),"")</f>
        <v>5606</v>
      </c>
      <c r="DT748" s="6" t="str">
        <f>+IFERROR(VLOOKUP(DR748,Auxiliar!$A:$C,2,0),"")</f>
        <v>CORONA PORRON</v>
      </c>
      <c r="DU748" s="7" t="str">
        <f>+IFERROR(VLOOKUP(DR748,Auxiliar!$A:$C,3,0),"")</f>
        <v>1b 5% | 20b 0%</v>
      </c>
      <c r="DW748" s="1">
        <v>20066</v>
      </c>
      <c r="DX748" s="12" t="s">
        <v>43</v>
      </c>
      <c r="DY748" s="6">
        <f>+IFERROR(VALUE(RIGHT(Tabla22[[#This Row],[B2B]],6)),"")</f>
        <v>20066</v>
      </c>
      <c r="DZ748" s="6" t="str">
        <f>+IFERROR(VLOOKUP(DX748,Auxiliar!$A:$C,2,0),"")</f>
        <v xml:space="preserve">VALUE LATA </v>
      </c>
      <c r="EA748" s="7" t="str">
        <f>+IFERROR(VLOOKUP(DX748,Auxiliar!$A:$C,3,0),"")</f>
        <v>1b 15% | 100b 18%</v>
      </c>
      <c r="EC748" s="1">
        <v>3523</v>
      </c>
      <c r="ED748" s="12" t="s">
        <v>47</v>
      </c>
      <c r="EE748" s="6">
        <f>+IFERROR(VALUE(RIGHT(Tabla23[[#This Row],[B2B]],6)),"")</f>
        <v>3523</v>
      </c>
      <c r="EF748" s="6" t="str">
        <f>+IFERROR(VLOOKUP(ED748,Auxiliar!$A:$C,2,0),"")</f>
        <v>VALUE LATON</v>
      </c>
      <c r="EG748" s="7" t="str">
        <f>+IFERROR(VLOOKUP(ED748,Auxiliar!$A:$C,3,0),"")</f>
        <v>1b 10% | 5b 15% | 192b 0%</v>
      </c>
      <c r="EI748" s="1"/>
      <c r="EJ748" s="12"/>
      <c r="EK748" s="6" t="str">
        <f>+IFERROR(VALUE(RIGHT(Tabla24[[#This Row],[B2B]],6)),"")</f>
        <v/>
      </c>
      <c r="EL748" s="6" t="str">
        <f>+IFERROR(VLOOKUP(EJ748,Auxiliar!$A:$C,2,0),"")</f>
        <v/>
      </c>
      <c r="EM748" s="7" t="str">
        <f>+IFERROR(VLOOKUP(EJ748,Auxiliar!$A:$C,3,0),"")</f>
        <v/>
      </c>
      <c r="EO748" s="1"/>
      <c r="EP748" s="12"/>
      <c r="EQ748" s="6" t="str">
        <f>+IFERROR(VALUE(RIGHT(Tabla25[[#This Row],[B2B]],6)),"")</f>
        <v/>
      </c>
      <c r="ER748" s="6" t="str">
        <f>+IFERROR(VLOOKUP(EP748,Auxiliar!$A:$C,2,0),"")</f>
        <v/>
      </c>
      <c r="ES748" s="7" t="str">
        <f>+IFERROR(VLOOKUP(EP748,Auxiliar!$A:$C,3,0),"")</f>
        <v/>
      </c>
      <c r="EU748" s="1"/>
      <c r="EV748" s="12"/>
      <c r="EW748" s="6" t="str">
        <f>+IFERROR(VALUE(RIGHT(Tabla26[[#This Row],[B2B]],6)),"")</f>
        <v/>
      </c>
      <c r="EX748" s="6" t="str">
        <f>+IFERROR(VLOOKUP(EV748,Auxiliar!$A:$C,2,0),"")</f>
        <v/>
      </c>
      <c r="EY748" s="7" t="str">
        <f>+IFERROR(VLOOKUP(EV748,Auxiliar!$A:$C,3,0),"")</f>
        <v/>
      </c>
      <c r="EZ748" s="1"/>
      <c r="FA748" s="12"/>
      <c r="FB748" s="6" t="str">
        <f>+IFERROR(VALUE(RIGHT(Tabla27[[#This Row],[B2B]],6)),"")</f>
        <v/>
      </c>
      <c r="FC748" s="6" t="str">
        <f>+IFERROR(VLOOKUP(FA748,Auxiliar!$A:$C,2,0),"")</f>
        <v/>
      </c>
      <c r="FD748" s="7" t="str">
        <f>+IFERROR(VLOOKUP(FA748,Auxiliar!$A:$C,3,0),"")</f>
        <v/>
      </c>
      <c r="FE748" s="1"/>
      <c r="FF748" s="12"/>
      <c r="FG748" s="6" t="str">
        <f>+IFERROR(VALUE(RIGHT(Tabla28[[#This Row],[B2B]],6)),"")</f>
        <v/>
      </c>
      <c r="FH748" s="6" t="str">
        <f>+IFERROR(VLOOKUP(FF748,Auxiliar!$A:$C,2,0),"")</f>
        <v/>
      </c>
      <c r="FI748" s="7" t="str">
        <f>+IFERROR(VLOOKUP(FF748,Auxiliar!$A:$C,3,0),"")</f>
        <v/>
      </c>
      <c r="FJ748" s="1"/>
      <c r="FK748" s="12"/>
      <c r="FL748" s="6" t="str">
        <f>+IFERROR(VALUE(RIGHT(Tabla29[[#This Row],[B2B]],6)),"")</f>
        <v/>
      </c>
      <c r="FM748" s="6" t="str">
        <f>+IFERROR(VLOOKUP(FK748,Auxiliar!$A:$C,2,0),"")</f>
        <v/>
      </c>
      <c r="FN748" s="7" t="str">
        <f>+IFERROR(VLOOKUP(FK748,Auxiliar!$A:$C,3,0),"")</f>
        <v/>
      </c>
      <c r="FO748" s="1"/>
      <c r="FP748" s="12"/>
      <c r="FQ748" s="6" t="str">
        <f>+IFERROR(VALUE(RIGHT(Tabla30[[#This Row],[B2B]],6)),"")</f>
        <v/>
      </c>
      <c r="FR748" s="6" t="str">
        <f>+IFERROR(VLOOKUP(FP748,Auxiliar!$A:$C,2,0),"")</f>
        <v/>
      </c>
      <c r="FS748" s="7"/>
      <c r="FT748" s="1"/>
      <c r="FU748" s="12"/>
      <c r="FV748" s="6" t="str">
        <f>+IFERROR(VALUE(RIGHT(Tabla31[[#This Row],[B2B]],6)),"")</f>
        <v/>
      </c>
      <c r="FW748" s="6" t="str">
        <f>+IFERROR(VLOOKUP(FU748,Auxiliar!$A:$C,2,0),"")</f>
        <v/>
      </c>
      <c r="FX748" s="7" t="str">
        <f>+IFERROR(VLOOKUP(FU748,Auxiliar!$A:$C,3,0),"")</f>
        <v/>
      </c>
      <c r="FY748" s="1"/>
      <c r="FZ748" s="12"/>
      <c r="GA748" s="6" t="str">
        <f>+IFERROR(VALUE(RIGHT(Tabla32[[#This Row],[B2B]],6)),"")</f>
        <v/>
      </c>
      <c r="GB748" s="6" t="str">
        <f>+IFERROR(VLOOKUP(FZ748,Auxiliar!$A:$C,2,0),"")</f>
        <v/>
      </c>
      <c r="GC748" s="7" t="str">
        <f>+IFERROR(VLOOKUP(FZ748,Auxiliar!$A:$C,3,0),"")</f>
        <v/>
      </c>
      <c r="GD748" s="1"/>
      <c r="GE748" s="12"/>
      <c r="GF748" s="6" t="str">
        <f>+IFERROR(VALUE(RIGHT(Tabla33[[#This Row],[B2B]],6)),"")</f>
        <v/>
      </c>
      <c r="GG748" s="6" t="str">
        <f>+IFERROR(VLOOKUP(GE748,Auxiliar!$A:$C,2,0),"")</f>
        <v/>
      </c>
      <c r="GH748" s="7" t="str">
        <f>+IFERROR(VLOOKUP(GE748,Auxiliar!$A:$C,3,0),"")</f>
        <v/>
      </c>
    </row>
    <row r="749" spans="1:190" x14ac:dyDescent="0.25">
      <c r="A749" s="1"/>
      <c r="B749" s="1"/>
      <c r="C749" t="str">
        <f>+IFERROR(VLOOKUP(B749,Auxiliar!$A:$C,2,0),"")</f>
        <v/>
      </c>
      <c r="D749" s="5" t="str">
        <f>+IFERROR(VLOOKUP(B749,Auxiliar!$A:$C,3,0),"")</f>
        <v/>
      </c>
      <c r="S749" s="1">
        <v>10397</v>
      </c>
      <c r="T749" s="1" t="s">
        <v>9</v>
      </c>
      <c r="U749" s="6">
        <f>+IFERROR(VALUE(RIGHT(Tabla4[[#This Row],[B2B]],6)),"")</f>
        <v>10397</v>
      </c>
      <c r="V749" s="6" t="str">
        <f>+IFERROR(VLOOKUP(T749,Auxiliar!$A:$C,2,0),"")</f>
        <v>CORE</v>
      </c>
      <c r="W749" s="7" t="str">
        <f>+IFERROR(VLOOKUP(T749,Auxiliar!$A:$C,3,0),"")</f>
        <v>0b 1% | 2b 5% | 4b 6%</v>
      </c>
      <c r="AK749" s="1">
        <v>6593</v>
      </c>
      <c r="AL749" s="1" t="s">
        <v>30</v>
      </c>
      <c r="AM749" s="6">
        <f>+IFERROR(VALUE(RIGHT(Tabla7[[#This Row],[B2B]],6)),"")</f>
        <v>6593</v>
      </c>
      <c r="AN749" s="6" t="str">
        <f>+IFERROR(VLOOKUP(AL749,Auxiliar!$A:$C,2,0),"")</f>
        <v>LATONES</v>
      </c>
      <c r="AO749" s="7" t="str">
        <f>+IFERROR(VLOOKUP(AL749,Auxiliar!$A:$C,3,0),"")</f>
        <v>1b 4% | 5b 7% | 97b 0%</v>
      </c>
      <c r="AW749" s="1"/>
      <c r="AX749" s="1" t="s">
        <v>32</v>
      </c>
      <c r="AY749" s="6" t="str">
        <f>+IFERROR(VALUE(RIGHT(Tabla9[[#This Row],[B2B]],6)),"")</f>
        <v/>
      </c>
      <c r="AZ749" s="6" t="str">
        <f>+IFERROR(VLOOKUP(AX749,Auxiliar!$A:$C,2,0),"")</f>
        <v>LATONES</v>
      </c>
      <c r="BA749" s="7" t="str">
        <f>+IFERROR(VLOOKUP(AX749,Auxiliar!$A:$C,3,0),"")</f>
        <v>2b 3% | 4b 4% | 6b 5% | 10b 8%  | 385b 0%</v>
      </c>
      <c r="BI749" s="1"/>
      <c r="BJ749" s="1"/>
      <c r="BK749" s="6" t="str">
        <f>+IFERROR(VALUE(RIGHT(Tabla11[[#This Row],[B2B]],6)),"")</f>
        <v/>
      </c>
      <c r="BL749" s="6" t="str">
        <f>+IFERROR(VLOOKUP(BJ749,Auxiliar!$A:$C,2,0),"")</f>
        <v/>
      </c>
      <c r="BM749" s="7" t="str">
        <f>+IFERROR(VLOOKUP(BJ749,Auxiliar!$A:$C,3,0),"")</f>
        <v/>
      </c>
      <c r="BO749" s="1">
        <v>3524</v>
      </c>
      <c r="BP749" s="1" t="s">
        <v>39</v>
      </c>
      <c r="BQ749" s="6">
        <f>+IFERROR(VALUE(RIGHT(Tabla12[[#This Row],[B2B]],6)),"")</f>
        <v>3524</v>
      </c>
      <c r="BR749" s="6" t="str">
        <f>+IFERROR(VLOOKUP(BP749,Auxiliar!$A:$C,2,0),"")</f>
        <v>VALUE LITRO</v>
      </c>
      <c r="BS749" s="7" t="str">
        <f>+IFERROR(VLOOKUP(BP749,Auxiliar!$A:$C,3,0),"")</f>
        <v>1b 12%</v>
      </c>
      <c r="CA749" s="1">
        <v>5683</v>
      </c>
      <c r="CB749" s="1" t="s">
        <v>35</v>
      </c>
      <c r="CC749" s="6">
        <f>+IFERROR(VALUE(RIGHT(Tabla14[[#This Row],[B2B]],6)),"")</f>
        <v>5683</v>
      </c>
      <c r="CD749" s="6" t="str">
        <f>+IFERROR(VLOOKUP(CB749,Auxiliar!$A:$C,2,0),"")</f>
        <v>Corona 710cc</v>
      </c>
      <c r="CE749" s="7" t="str">
        <f>+IFERROR(VLOOKUP(CB749,Auxiliar!$A:$C,3,0),"")</f>
        <v>1b 10% | 85b 0%</v>
      </c>
      <c r="CG749" s="1"/>
      <c r="CH749" s="1"/>
      <c r="CI749" s="6" t="str">
        <f>+IFERROR(VALUE(RIGHT(Tabla15[[#This Row],[B2B]],6)),"")</f>
        <v/>
      </c>
      <c r="CJ749" s="6" t="str">
        <f>+IFERROR(VLOOKUP(CH749,Auxiliar!$A:$C,2,0),"")</f>
        <v/>
      </c>
      <c r="CK749" s="7" t="str">
        <f>+IFERROR(VLOOKUP(CH749,Auxiliar!$A:$C,3,0),"")</f>
        <v/>
      </c>
      <c r="CM749" s="1">
        <v>5612</v>
      </c>
      <c r="CN749" s="1" t="s">
        <v>20</v>
      </c>
      <c r="CO749" s="6">
        <v>5612</v>
      </c>
      <c r="CP749" s="6" t="s">
        <v>20</v>
      </c>
      <c r="CQ749" s="7" t="s">
        <v>21</v>
      </c>
      <c r="CS749" s="1"/>
      <c r="CT749" s="1"/>
      <c r="CU749" s="6" t="str">
        <f>+IFERROR(VALUE(RIGHT(Tabla17[[#This Row],[B2B]],6)),"")</f>
        <v/>
      </c>
      <c r="CV749" s="6" t="str">
        <f>+IFERROR(VLOOKUP(CT749,Auxiliar!$A:$C,2,0),"")</f>
        <v/>
      </c>
      <c r="CW749" s="7" t="str">
        <f>+IFERROR(VLOOKUP(CT749,Auxiliar!$A:$C,3,0),"")</f>
        <v/>
      </c>
      <c r="CY749" s="1">
        <v>5612</v>
      </c>
      <c r="CZ749" s="1" t="s">
        <v>16</v>
      </c>
      <c r="DA749" s="6">
        <f>+IFERROR(VALUE(RIGHT(Tabla18[[#This Row],[B2B]],6)),"")</f>
        <v>5612</v>
      </c>
      <c r="DB749" s="6" t="str">
        <f>+IFERROR(VLOOKUP(CZ749,Auxiliar!$A:$C,2,0),"")</f>
        <v>PREMIUM</v>
      </c>
      <c r="DC749" s="7" t="str">
        <f>+IFERROR(VLOOKUP(CZ749,Auxiliar!$A:$C,3,0),"")</f>
        <v>0b 0% | 2b 2% | 5b 3,5% | 10b 5%</v>
      </c>
      <c r="DE749" s="1">
        <v>5612</v>
      </c>
      <c r="DF749" s="1" t="s">
        <v>19</v>
      </c>
      <c r="DG749" s="6">
        <f>+IFERROR(VALUE(RIGHT(Tabla19[[#This Row],[B2B]],6)),"")</f>
        <v>5612</v>
      </c>
      <c r="DH749" s="6" t="str">
        <f>+IFERROR(VLOOKUP(DF749,Auxiliar!$A:$C,2,0),"")</f>
        <v>MICHELOB</v>
      </c>
      <c r="DI749" s="7" t="str">
        <f>+IFERROR(VLOOKUP(DF749,Auxiliar!$A:$C,3,0),"")</f>
        <v>1b 7% | 3b 22% | 8b 27%</v>
      </c>
      <c r="DK749" s="1"/>
      <c r="DL749" s="1"/>
      <c r="DM749" s="6" t="str">
        <f>+IFERROR(VALUE(RIGHT(Tabla20[[#This Row],[B2B]],6)),"")</f>
        <v/>
      </c>
      <c r="DN749" s="6" t="str">
        <f>+IFERROR(VLOOKUP(DL749,Auxiliar!$A:$C,2,0),"")</f>
        <v/>
      </c>
      <c r="DO749" s="7" t="str">
        <f>+IFERROR(VLOOKUP(DL749,Auxiliar!$A:$C,3,0),"")</f>
        <v/>
      </c>
      <c r="DQ749" s="1">
        <v>5607</v>
      </c>
      <c r="DR749" s="12" t="s">
        <v>24</v>
      </c>
      <c r="DS749" s="6">
        <f>+IFERROR(VALUE(RIGHT(Tabla21[[#This Row],[B2B]],6)),"")</f>
        <v>5607</v>
      </c>
      <c r="DT749" s="6" t="str">
        <f>+IFERROR(VLOOKUP(DR749,Auxiliar!$A:$C,2,0),"")</f>
        <v>CORONA PORRON</v>
      </c>
      <c r="DU749" s="7" t="str">
        <f>+IFERROR(VLOOKUP(DR749,Auxiliar!$A:$C,3,0),"")</f>
        <v>1b 5% | 20b 0%</v>
      </c>
      <c r="DW749" s="1">
        <v>20067</v>
      </c>
      <c r="DX749" s="12" t="s">
        <v>43</v>
      </c>
      <c r="DY749" s="6">
        <f>+IFERROR(VALUE(RIGHT(Tabla22[[#This Row],[B2B]],6)),"")</f>
        <v>20067</v>
      </c>
      <c r="DZ749" s="6" t="str">
        <f>+IFERROR(VLOOKUP(DX749,Auxiliar!$A:$C,2,0),"")</f>
        <v xml:space="preserve">VALUE LATA </v>
      </c>
      <c r="EA749" s="7" t="str">
        <f>+IFERROR(VLOOKUP(DX749,Auxiliar!$A:$C,3,0),"")</f>
        <v>1b 15% | 100b 18%</v>
      </c>
      <c r="EC749" s="1">
        <v>20054</v>
      </c>
      <c r="ED749" s="12" t="s">
        <v>47</v>
      </c>
      <c r="EE749" s="6">
        <f>+IFERROR(VALUE(RIGHT(Tabla23[[#This Row],[B2B]],6)),"")</f>
        <v>20054</v>
      </c>
      <c r="EF749" s="6" t="str">
        <f>+IFERROR(VLOOKUP(ED749,Auxiliar!$A:$C,2,0),"")</f>
        <v>VALUE LATON</v>
      </c>
      <c r="EG749" s="7" t="str">
        <f>+IFERROR(VLOOKUP(ED749,Auxiliar!$A:$C,3,0),"")</f>
        <v>1b 10% | 5b 15% | 192b 0%</v>
      </c>
      <c r="EI749" s="1"/>
      <c r="EJ749" s="12"/>
      <c r="EK749" s="6" t="str">
        <f>+IFERROR(VALUE(RIGHT(Tabla24[[#This Row],[B2B]],6)),"")</f>
        <v/>
      </c>
      <c r="EL749" s="6" t="str">
        <f>+IFERROR(VLOOKUP(EJ749,Auxiliar!$A:$C,2,0),"")</f>
        <v/>
      </c>
      <c r="EM749" s="7" t="str">
        <f>+IFERROR(VLOOKUP(EJ749,Auxiliar!$A:$C,3,0),"")</f>
        <v/>
      </c>
      <c r="EO749" s="1"/>
      <c r="EP749" s="12"/>
      <c r="EQ749" s="6" t="str">
        <f>+IFERROR(VALUE(RIGHT(Tabla25[[#This Row],[B2B]],6)),"")</f>
        <v/>
      </c>
      <c r="ER749" s="6" t="str">
        <f>+IFERROR(VLOOKUP(EP749,Auxiliar!$A:$C,2,0),"")</f>
        <v/>
      </c>
      <c r="ES749" s="7" t="str">
        <f>+IFERROR(VLOOKUP(EP749,Auxiliar!$A:$C,3,0),"")</f>
        <v/>
      </c>
      <c r="EU749" s="1"/>
      <c r="EV749" s="12"/>
      <c r="EW749" s="6" t="str">
        <f>+IFERROR(VALUE(RIGHT(Tabla26[[#This Row],[B2B]],6)),"")</f>
        <v/>
      </c>
      <c r="EX749" s="6" t="str">
        <f>+IFERROR(VLOOKUP(EV749,Auxiliar!$A:$C,2,0),"")</f>
        <v/>
      </c>
      <c r="EY749" s="7" t="str">
        <f>+IFERROR(VLOOKUP(EV749,Auxiliar!$A:$C,3,0),"")</f>
        <v/>
      </c>
      <c r="EZ749" s="1"/>
      <c r="FA749" s="12"/>
      <c r="FB749" s="6" t="str">
        <f>+IFERROR(VALUE(RIGHT(Tabla27[[#This Row],[B2B]],6)),"")</f>
        <v/>
      </c>
      <c r="FC749" s="6" t="str">
        <f>+IFERROR(VLOOKUP(FA749,Auxiliar!$A:$C,2,0),"")</f>
        <v/>
      </c>
      <c r="FD749" s="7" t="str">
        <f>+IFERROR(VLOOKUP(FA749,Auxiliar!$A:$C,3,0),"")</f>
        <v/>
      </c>
      <c r="FE749" s="1"/>
      <c r="FF749" s="12"/>
      <c r="FG749" s="6" t="str">
        <f>+IFERROR(VALUE(RIGHT(Tabla28[[#This Row],[B2B]],6)),"")</f>
        <v/>
      </c>
      <c r="FH749" s="6" t="str">
        <f>+IFERROR(VLOOKUP(FF749,Auxiliar!$A:$C,2,0),"")</f>
        <v/>
      </c>
      <c r="FI749" s="7" t="str">
        <f>+IFERROR(VLOOKUP(FF749,Auxiliar!$A:$C,3,0),"")</f>
        <v/>
      </c>
      <c r="FJ749" s="1"/>
      <c r="FK749" s="12"/>
      <c r="FL749" s="6" t="str">
        <f>+IFERROR(VALUE(RIGHT(Tabla29[[#This Row],[B2B]],6)),"")</f>
        <v/>
      </c>
      <c r="FM749" s="6" t="str">
        <f>+IFERROR(VLOOKUP(FK749,Auxiliar!$A:$C,2,0),"")</f>
        <v/>
      </c>
      <c r="FN749" s="7" t="str">
        <f>+IFERROR(VLOOKUP(FK749,Auxiliar!$A:$C,3,0),"")</f>
        <v/>
      </c>
      <c r="FO749" s="1"/>
      <c r="FP749" s="12"/>
      <c r="FQ749" s="6" t="str">
        <f>+IFERROR(VALUE(RIGHT(Tabla30[[#This Row],[B2B]],6)),"")</f>
        <v/>
      </c>
      <c r="FR749" s="6" t="str">
        <f>+IFERROR(VLOOKUP(FP749,Auxiliar!$A:$C,2,0),"")</f>
        <v/>
      </c>
      <c r="FS749" s="7"/>
      <c r="FT749" s="1"/>
      <c r="FU749" s="12"/>
      <c r="FV749" s="6" t="str">
        <f>+IFERROR(VALUE(RIGHT(Tabla31[[#This Row],[B2B]],6)),"")</f>
        <v/>
      </c>
      <c r="FW749" s="6" t="str">
        <f>+IFERROR(VLOOKUP(FU749,Auxiliar!$A:$C,2,0),"")</f>
        <v/>
      </c>
      <c r="FX749" s="7" t="str">
        <f>+IFERROR(VLOOKUP(FU749,Auxiliar!$A:$C,3,0),"")</f>
        <v/>
      </c>
      <c r="FY749" s="1"/>
      <c r="FZ749" s="12"/>
      <c r="GA749" s="6" t="str">
        <f>+IFERROR(VALUE(RIGHT(Tabla32[[#This Row],[B2B]],6)),"")</f>
        <v/>
      </c>
      <c r="GB749" s="6" t="str">
        <f>+IFERROR(VLOOKUP(FZ749,Auxiliar!$A:$C,2,0),"")</f>
        <v/>
      </c>
      <c r="GC749" s="7" t="str">
        <f>+IFERROR(VLOOKUP(FZ749,Auxiliar!$A:$C,3,0),"")</f>
        <v/>
      </c>
      <c r="GD749" s="1"/>
      <c r="GE749" s="12"/>
      <c r="GF749" s="6" t="str">
        <f>+IFERROR(VALUE(RIGHT(Tabla33[[#This Row],[B2B]],6)),"")</f>
        <v/>
      </c>
      <c r="GG749" s="6" t="str">
        <f>+IFERROR(VLOOKUP(GE749,Auxiliar!$A:$C,2,0),"")</f>
        <v/>
      </c>
      <c r="GH749" s="7" t="str">
        <f>+IFERROR(VLOOKUP(GE749,Auxiliar!$A:$C,3,0),"")</f>
        <v/>
      </c>
    </row>
    <row r="750" spans="1:190" x14ac:dyDescent="0.25">
      <c r="A750" s="1"/>
      <c r="B750" s="1"/>
      <c r="C750" t="str">
        <f>+IFERROR(VLOOKUP(B750,Auxiliar!$A:$C,2,0),"")</f>
        <v/>
      </c>
      <c r="D750" s="5" t="str">
        <f>+IFERROR(VLOOKUP(B750,Auxiliar!$A:$C,3,0),"")</f>
        <v/>
      </c>
      <c r="S750" s="1">
        <v>10411</v>
      </c>
      <c r="T750" s="1" t="s">
        <v>9</v>
      </c>
      <c r="U750" s="6">
        <f>+IFERROR(VALUE(RIGHT(Tabla4[[#This Row],[B2B]],6)),"")</f>
        <v>10411</v>
      </c>
      <c r="V750" s="6" t="str">
        <f>+IFERROR(VLOOKUP(T750,Auxiliar!$A:$C,2,0),"")</f>
        <v>CORE</v>
      </c>
      <c r="W750" s="7" t="str">
        <f>+IFERROR(VLOOKUP(T750,Auxiliar!$A:$C,3,0),"")</f>
        <v>0b 1% | 2b 5% | 4b 6%</v>
      </c>
      <c r="AK750" s="1">
        <v>6620</v>
      </c>
      <c r="AL750" s="1" t="s">
        <v>30</v>
      </c>
      <c r="AM750" s="6">
        <f>+IFERROR(VALUE(RIGHT(Tabla7[[#This Row],[B2B]],6)),"")</f>
        <v>6620</v>
      </c>
      <c r="AN750" s="6" t="str">
        <f>+IFERROR(VLOOKUP(AL750,Auxiliar!$A:$C,2,0),"")</f>
        <v>LATONES</v>
      </c>
      <c r="AO750" s="7" t="str">
        <f>+IFERROR(VLOOKUP(AL750,Auxiliar!$A:$C,3,0),"")</f>
        <v>1b 4% | 5b 7% | 97b 0%</v>
      </c>
      <c r="AW750" s="1"/>
      <c r="AX750" s="1" t="s">
        <v>32</v>
      </c>
      <c r="AY750" s="6" t="str">
        <f>+IFERROR(VALUE(RIGHT(Tabla9[[#This Row],[B2B]],6)),"")</f>
        <v/>
      </c>
      <c r="AZ750" s="6" t="str">
        <f>+IFERROR(VLOOKUP(AX750,Auxiliar!$A:$C,2,0),"")</f>
        <v>LATONES</v>
      </c>
      <c r="BA750" s="7" t="str">
        <f>+IFERROR(VLOOKUP(AX750,Auxiliar!$A:$C,3,0),"")</f>
        <v>2b 3% | 4b 4% | 6b 5% | 10b 8%  | 385b 0%</v>
      </c>
      <c r="BI750" s="1"/>
      <c r="BJ750" s="1"/>
      <c r="BK750" s="6" t="str">
        <f>+IFERROR(VALUE(RIGHT(Tabla11[[#This Row],[B2B]],6)),"")</f>
        <v/>
      </c>
      <c r="BL750" s="6" t="str">
        <f>+IFERROR(VLOOKUP(BJ750,Auxiliar!$A:$C,2,0),"")</f>
        <v/>
      </c>
      <c r="BM750" s="7" t="str">
        <f>+IFERROR(VLOOKUP(BJ750,Auxiliar!$A:$C,3,0),"")</f>
        <v/>
      </c>
      <c r="BO750" s="1">
        <v>20056</v>
      </c>
      <c r="BP750" s="1" t="s">
        <v>39</v>
      </c>
      <c r="BQ750" s="6">
        <f>+IFERROR(VALUE(RIGHT(Tabla12[[#This Row],[B2B]],6)),"")</f>
        <v>20056</v>
      </c>
      <c r="BR750" s="6" t="str">
        <f>+IFERROR(VLOOKUP(BP750,Auxiliar!$A:$C,2,0),"")</f>
        <v>VALUE LITRO</v>
      </c>
      <c r="BS750" s="7" t="str">
        <f>+IFERROR(VLOOKUP(BP750,Auxiliar!$A:$C,3,0),"")</f>
        <v>1b 12%</v>
      </c>
      <c r="CA750" s="1">
        <v>5686</v>
      </c>
      <c r="CB750" s="1" t="s">
        <v>35</v>
      </c>
      <c r="CC750" s="6">
        <f>+IFERROR(VALUE(RIGHT(Tabla14[[#This Row],[B2B]],6)),"")</f>
        <v>5686</v>
      </c>
      <c r="CD750" s="6" t="str">
        <f>+IFERROR(VLOOKUP(CB750,Auxiliar!$A:$C,2,0),"")</f>
        <v>Corona 710cc</v>
      </c>
      <c r="CE750" s="7" t="str">
        <f>+IFERROR(VLOOKUP(CB750,Auxiliar!$A:$C,3,0),"")</f>
        <v>1b 10% | 85b 0%</v>
      </c>
      <c r="CG750" s="1"/>
      <c r="CH750" s="1"/>
      <c r="CI750" s="6" t="str">
        <f>+IFERROR(VALUE(RIGHT(Tabla15[[#This Row],[B2B]],6)),"")</f>
        <v/>
      </c>
      <c r="CJ750" s="6" t="str">
        <f>+IFERROR(VLOOKUP(CH750,Auxiliar!$A:$C,2,0),"")</f>
        <v/>
      </c>
      <c r="CK750" s="7" t="str">
        <f>+IFERROR(VLOOKUP(CH750,Auxiliar!$A:$C,3,0),"")</f>
        <v/>
      </c>
      <c r="CM750" s="1">
        <v>5614</v>
      </c>
      <c r="CN750" s="1" t="s">
        <v>20</v>
      </c>
      <c r="CO750" s="6">
        <v>5614</v>
      </c>
      <c r="CP750" s="6" t="s">
        <v>20</v>
      </c>
      <c r="CQ750" s="7" t="s">
        <v>21</v>
      </c>
      <c r="CS750" s="1"/>
      <c r="CT750" s="1"/>
      <c r="CU750" s="6" t="str">
        <f>+IFERROR(VALUE(RIGHT(Tabla17[[#This Row],[B2B]],6)),"")</f>
        <v/>
      </c>
      <c r="CV750" s="6" t="str">
        <f>+IFERROR(VLOOKUP(CT750,Auxiliar!$A:$C,2,0),"")</f>
        <v/>
      </c>
      <c r="CW750" s="7" t="str">
        <f>+IFERROR(VLOOKUP(CT750,Auxiliar!$A:$C,3,0),"")</f>
        <v/>
      </c>
      <c r="CY750" s="1">
        <v>5614</v>
      </c>
      <c r="CZ750" s="1" t="s">
        <v>16</v>
      </c>
      <c r="DA750" s="6">
        <f>+IFERROR(VALUE(RIGHT(Tabla18[[#This Row],[B2B]],6)),"")</f>
        <v>5614</v>
      </c>
      <c r="DB750" s="6" t="str">
        <f>+IFERROR(VLOOKUP(CZ750,Auxiliar!$A:$C,2,0),"")</f>
        <v>PREMIUM</v>
      </c>
      <c r="DC750" s="7" t="str">
        <f>+IFERROR(VLOOKUP(CZ750,Auxiliar!$A:$C,3,0),"")</f>
        <v>0b 0% | 2b 2% | 5b 3,5% | 10b 5%</v>
      </c>
      <c r="DE750" s="1">
        <v>5614</v>
      </c>
      <c r="DF750" s="1" t="s">
        <v>19</v>
      </c>
      <c r="DG750" s="6">
        <f>+IFERROR(VALUE(RIGHT(Tabla19[[#This Row],[B2B]],6)),"")</f>
        <v>5614</v>
      </c>
      <c r="DH750" s="6" t="str">
        <f>+IFERROR(VLOOKUP(DF750,Auxiliar!$A:$C,2,0),"")</f>
        <v>MICHELOB</v>
      </c>
      <c r="DI750" s="7" t="str">
        <f>+IFERROR(VLOOKUP(DF750,Auxiliar!$A:$C,3,0),"")</f>
        <v>1b 7% | 3b 22% | 8b 27%</v>
      </c>
      <c r="DK750" s="1"/>
      <c r="DL750" s="1"/>
      <c r="DM750" s="6" t="str">
        <f>+IFERROR(VALUE(RIGHT(Tabla20[[#This Row],[B2B]],6)),"")</f>
        <v/>
      </c>
      <c r="DN750" s="6" t="str">
        <f>+IFERROR(VLOOKUP(DL750,Auxiliar!$A:$C,2,0),"")</f>
        <v/>
      </c>
      <c r="DO750" s="7" t="str">
        <f>+IFERROR(VLOOKUP(DL750,Auxiliar!$A:$C,3,0),"")</f>
        <v/>
      </c>
      <c r="DQ750" s="1">
        <v>5612</v>
      </c>
      <c r="DR750" s="12" t="s">
        <v>24</v>
      </c>
      <c r="DS750" s="6">
        <f>+IFERROR(VALUE(RIGHT(Tabla21[[#This Row],[B2B]],6)),"")</f>
        <v>5612</v>
      </c>
      <c r="DT750" s="6" t="str">
        <f>+IFERROR(VLOOKUP(DR750,Auxiliar!$A:$C,2,0),"")</f>
        <v>CORONA PORRON</v>
      </c>
      <c r="DU750" s="7" t="str">
        <f>+IFERROR(VLOOKUP(DR750,Auxiliar!$A:$C,3,0),"")</f>
        <v>1b 5% | 20b 0%</v>
      </c>
      <c r="DW750" s="1">
        <v>3530</v>
      </c>
      <c r="DX750" s="12" t="s">
        <v>43</v>
      </c>
      <c r="DY750" s="6">
        <f>+IFERROR(VALUE(RIGHT(Tabla22[[#This Row],[B2B]],6)),"")</f>
        <v>3530</v>
      </c>
      <c r="DZ750" s="6" t="str">
        <f>+IFERROR(VLOOKUP(DX750,Auxiliar!$A:$C,2,0),"")</f>
        <v xml:space="preserve">VALUE LATA </v>
      </c>
      <c r="EA750" s="7" t="str">
        <f>+IFERROR(VLOOKUP(DX750,Auxiliar!$A:$C,3,0),"")</f>
        <v>1b 15% | 100b 18%</v>
      </c>
      <c r="EC750" s="1">
        <v>3524</v>
      </c>
      <c r="ED750" s="12" t="s">
        <v>47</v>
      </c>
      <c r="EE750" s="6">
        <f>+IFERROR(VALUE(RIGHT(Tabla23[[#This Row],[B2B]],6)),"")</f>
        <v>3524</v>
      </c>
      <c r="EF750" s="6" t="str">
        <f>+IFERROR(VLOOKUP(ED750,Auxiliar!$A:$C,2,0),"")</f>
        <v>VALUE LATON</v>
      </c>
      <c r="EG750" s="7" t="str">
        <f>+IFERROR(VLOOKUP(ED750,Auxiliar!$A:$C,3,0),"")</f>
        <v>1b 10% | 5b 15% | 192b 0%</v>
      </c>
      <c r="EI750" s="1"/>
      <c r="EJ750" s="12"/>
      <c r="EK750" s="6" t="str">
        <f>+IFERROR(VALUE(RIGHT(Tabla24[[#This Row],[B2B]],6)),"")</f>
        <v/>
      </c>
      <c r="EL750" s="6" t="str">
        <f>+IFERROR(VLOOKUP(EJ750,Auxiliar!$A:$C,2,0),"")</f>
        <v/>
      </c>
      <c r="EM750" s="7" t="str">
        <f>+IFERROR(VLOOKUP(EJ750,Auxiliar!$A:$C,3,0),"")</f>
        <v/>
      </c>
      <c r="EO750" s="1"/>
      <c r="EP750" s="12"/>
      <c r="EQ750" s="6" t="str">
        <f>+IFERROR(VALUE(RIGHT(Tabla25[[#This Row],[B2B]],6)),"")</f>
        <v/>
      </c>
      <c r="ER750" s="6" t="str">
        <f>+IFERROR(VLOOKUP(EP750,Auxiliar!$A:$C,2,0),"")</f>
        <v/>
      </c>
      <c r="ES750" s="7" t="str">
        <f>+IFERROR(VLOOKUP(EP750,Auxiliar!$A:$C,3,0),"")</f>
        <v/>
      </c>
      <c r="EU750" s="1"/>
      <c r="EV750" s="12"/>
      <c r="EW750" s="6" t="str">
        <f>+IFERROR(VALUE(RIGHT(Tabla26[[#This Row],[B2B]],6)),"")</f>
        <v/>
      </c>
      <c r="EX750" s="6" t="str">
        <f>+IFERROR(VLOOKUP(EV750,Auxiliar!$A:$C,2,0),"")</f>
        <v/>
      </c>
      <c r="EY750" s="7" t="str">
        <f>+IFERROR(VLOOKUP(EV750,Auxiliar!$A:$C,3,0),"")</f>
        <v/>
      </c>
      <c r="EZ750" s="1"/>
      <c r="FA750" s="12"/>
      <c r="FB750" s="6" t="str">
        <f>+IFERROR(VALUE(RIGHT(Tabla27[[#This Row],[B2B]],6)),"")</f>
        <v/>
      </c>
      <c r="FC750" s="6" t="str">
        <f>+IFERROR(VLOOKUP(FA750,Auxiliar!$A:$C,2,0),"")</f>
        <v/>
      </c>
      <c r="FD750" s="7" t="str">
        <f>+IFERROR(VLOOKUP(FA750,Auxiliar!$A:$C,3,0),"")</f>
        <v/>
      </c>
      <c r="FE750" s="1"/>
      <c r="FF750" s="12"/>
      <c r="FG750" s="6" t="str">
        <f>+IFERROR(VALUE(RIGHT(Tabla28[[#This Row],[B2B]],6)),"")</f>
        <v/>
      </c>
      <c r="FH750" s="6" t="str">
        <f>+IFERROR(VLOOKUP(FF750,Auxiliar!$A:$C,2,0),"")</f>
        <v/>
      </c>
      <c r="FI750" s="7" t="str">
        <f>+IFERROR(VLOOKUP(FF750,Auxiliar!$A:$C,3,0),"")</f>
        <v/>
      </c>
      <c r="FJ750" s="1"/>
      <c r="FK750" s="12"/>
      <c r="FL750" s="6" t="str">
        <f>+IFERROR(VALUE(RIGHT(Tabla29[[#This Row],[B2B]],6)),"")</f>
        <v/>
      </c>
      <c r="FM750" s="6" t="str">
        <f>+IFERROR(VLOOKUP(FK750,Auxiliar!$A:$C,2,0),"")</f>
        <v/>
      </c>
      <c r="FN750" s="7" t="str">
        <f>+IFERROR(VLOOKUP(FK750,Auxiliar!$A:$C,3,0),"")</f>
        <v/>
      </c>
      <c r="FO750" s="1"/>
      <c r="FP750" s="12"/>
      <c r="FQ750" s="6" t="str">
        <f>+IFERROR(VALUE(RIGHT(Tabla30[[#This Row],[B2B]],6)),"")</f>
        <v/>
      </c>
      <c r="FR750" s="6" t="str">
        <f>+IFERROR(VLOOKUP(FP750,Auxiliar!$A:$C,2,0),"")</f>
        <v/>
      </c>
      <c r="FS750" s="7"/>
      <c r="FT750" s="1"/>
      <c r="FU750" s="12"/>
      <c r="FV750" s="6" t="str">
        <f>+IFERROR(VALUE(RIGHT(Tabla31[[#This Row],[B2B]],6)),"")</f>
        <v/>
      </c>
      <c r="FW750" s="6" t="str">
        <f>+IFERROR(VLOOKUP(FU750,Auxiliar!$A:$C,2,0),"")</f>
        <v/>
      </c>
      <c r="FX750" s="7" t="str">
        <f>+IFERROR(VLOOKUP(FU750,Auxiliar!$A:$C,3,0),"")</f>
        <v/>
      </c>
      <c r="FY750" s="1"/>
      <c r="FZ750" s="12"/>
      <c r="GA750" s="6" t="str">
        <f>+IFERROR(VALUE(RIGHT(Tabla32[[#This Row],[B2B]],6)),"")</f>
        <v/>
      </c>
      <c r="GB750" s="6" t="str">
        <f>+IFERROR(VLOOKUP(FZ750,Auxiliar!$A:$C,2,0),"")</f>
        <v/>
      </c>
      <c r="GC750" s="7" t="str">
        <f>+IFERROR(VLOOKUP(FZ750,Auxiliar!$A:$C,3,0),"")</f>
        <v/>
      </c>
      <c r="GD750" s="1"/>
      <c r="GE750" s="12"/>
      <c r="GF750" s="6" t="str">
        <f>+IFERROR(VALUE(RIGHT(Tabla33[[#This Row],[B2B]],6)),"")</f>
        <v/>
      </c>
      <c r="GG750" s="6" t="str">
        <f>+IFERROR(VLOOKUP(GE750,Auxiliar!$A:$C,2,0),"")</f>
        <v/>
      </c>
      <c r="GH750" s="7" t="str">
        <f>+IFERROR(VLOOKUP(GE750,Auxiliar!$A:$C,3,0),"")</f>
        <v/>
      </c>
    </row>
    <row r="751" spans="1:190" x14ac:dyDescent="0.25">
      <c r="A751" s="1"/>
      <c r="B751" s="1"/>
      <c r="C751" t="str">
        <f>+IFERROR(VLOOKUP(B751,Auxiliar!$A:$C,2,0),"")</f>
        <v/>
      </c>
      <c r="D751" s="5" t="str">
        <f>+IFERROR(VLOOKUP(B751,Auxiliar!$A:$C,3,0),"")</f>
        <v/>
      </c>
      <c r="S751" s="1">
        <v>10441</v>
      </c>
      <c r="T751" s="1" t="s">
        <v>9</v>
      </c>
      <c r="U751" s="6">
        <f>+IFERROR(VALUE(RIGHT(Tabla4[[#This Row],[B2B]],6)),"")</f>
        <v>10441</v>
      </c>
      <c r="V751" s="6" t="str">
        <f>+IFERROR(VLOOKUP(T751,Auxiliar!$A:$C,2,0),"")</f>
        <v>CORE</v>
      </c>
      <c r="W751" s="7" t="str">
        <f>+IFERROR(VLOOKUP(T751,Auxiliar!$A:$C,3,0),"")</f>
        <v>0b 1% | 2b 5% | 4b 6%</v>
      </c>
      <c r="AK751" s="1">
        <v>6622</v>
      </c>
      <c r="AL751" s="1" t="s">
        <v>30</v>
      </c>
      <c r="AM751" s="6">
        <f>+IFERROR(VALUE(RIGHT(Tabla7[[#This Row],[B2B]],6)),"")</f>
        <v>6622</v>
      </c>
      <c r="AN751" s="6" t="str">
        <f>+IFERROR(VLOOKUP(AL751,Auxiliar!$A:$C,2,0),"")</f>
        <v>LATONES</v>
      </c>
      <c r="AO751" s="7" t="str">
        <f>+IFERROR(VLOOKUP(AL751,Auxiliar!$A:$C,3,0),"")</f>
        <v>1b 4% | 5b 7% | 97b 0%</v>
      </c>
      <c r="AW751" s="1"/>
      <c r="AX751" s="1" t="s">
        <v>32</v>
      </c>
      <c r="AY751" s="6" t="str">
        <f>+IFERROR(VALUE(RIGHT(Tabla9[[#This Row],[B2B]],6)),"")</f>
        <v/>
      </c>
      <c r="AZ751" s="6" t="str">
        <f>+IFERROR(VLOOKUP(AX751,Auxiliar!$A:$C,2,0),"")</f>
        <v>LATONES</v>
      </c>
      <c r="BA751" s="7" t="str">
        <f>+IFERROR(VLOOKUP(AX751,Auxiliar!$A:$C,3,0),"")</f>
        <v>2b 3% | 4b 4% | 6b 5% | 10b 8%  | 385b 0%</v>
      </c>
      <c r="BI751" s="1"/>
      <c r="BJ751" s="1"/>
      <c r="BK751" s="6" t="str">
        <f>+IFERROR(VALUE(RIGHT(Tabla11[[#This Row],[B2B]],6)),"")</f>
        <v/>
      </c>
      <c r="BL751" s="6" t="str">
        <f>+IFERROR(VLOOKUP(BJ751,Auxiliar!$A:$C,2,0),"")</f>
        <v/>
      </c>
      <c r="BM751" s="7" t="str">
        <f>+IFERROR(VLOOKUP(BJ751,Auxiliar!$A:$C,3,0),"")</f>
        <v/>
      </c>
      <c r="BO751" s="1">
        <v>3526</v>
      </c>
      <c r="BP751" s="1" t="s">
        <v>39</v>
      </c>
      <c r="BQ751" s="6">
        <f>+IFERROR(VALUE(RIGHT(Tabla12[[#This Row],[B2B]],6)),"")</f>
        <v>3526</v>
      </c>
      <c r="BR751" s="6" t="str">
        <f>+IFERROR(VLOOKUP(BP751,Auxiliar!$A:$C,2,0),"")</f>
        <v>VALUE LITRO</v>
      </c>
      <c r="BS751" s="7" t="str">
        <f>+IFERROR(VLOOKUP(BP751,Auxiliar!$A:$C,3,0),"")</f>
        <v>1b 12%</v>
      </c>
      <c r="CA751" s="1">
        <v>5692</v>
      </c>
      <c r="CB751" s="1" t="s">
        <v>35</v>
      </c>
      <c r="CC751" s="6">
        <f>+IFERROR(VALUE(RIGHT(Tabla14[[#This Row],[B2B]],6)),"")</f>
        <v>5692</v>
      </c>
      <c r="CD751" s="6" t="str">
        <f>+IFERROR(VLOOKUP(CB751,Auxiliar!$A:$C,2,0),"")</f>
        <v>Corona 710cc</v>
      </c>
      <c r="CE751" s="7" t="str">
        <f>+IFERROR(VLOOKUP(CB751,Auxiliar!$A:$C,3,0),"")</f>
        <v>1b 10% | 85b 0%</v>
      </c>
      <c r="CG751" s="1"/>
      <c r="CH751" s="1"/>
      <c r="CI751" s="6" t="str">
        <f>+IFERROR(VALUE(RIGHT(Tabla15[[#This Row],[B2B]],6)),"")</f>
        <v/>
      </c>
      <c r="CJ751" s="6" t="str">
        <f>+IFERROR(VLOOKUP(CH751,Auxiliar!$A:$C,2,0),"")</f>
        <v/>
      </c>
      <c r="CK751" s="7" t="str">
        <f>+IFERROR(VLOOKUP(CH751,Auxiliar!$A:$C,3,0),"")</f>
        <v/>
      </c>
      <c r="CM751" s="1">
        <v>5615</v>
      </c>
      <c r="CN751" s="1" t="s">
        <v>20</v>
      </c>
      <c r="CO751" s="6">
        <v>5615</v>
      </c>
      <c r="CP751" s="6" t="s">
        <v>20</v>
      </c>
      <c r="CQ751" s="7" t="s">
        <v>21</v>
      </c>
      <c r="CS751" s="1"/>
      <c r="CT751" s="1"/>
      <c r="CU751" s="6" t="str">
        <f>+IFERROR(VALUE(RIGHT(Tabla17[[#This Row],[B2B]],6)),"")</f>
        <v/>
      </c>
      <c r="CV751" s="6" t="str">
        <f>+IFERROR(VLOOKUP(CT751,Auxiliar!$A:$C,2,0),"")</f>
        <v/>
      </c>
      <c r="CW751" s="7" t="str">
        <f>+IFERROR(VLOOKUP(CT751,Auxiliar!$A:$C,3,0),"")</f>
        <v/>
      </c>
      <c r="CY751" s="1">
        <v>5615</v>
      </c>
      <c r="CZ751" s="1" t="s">
        <v>16</v>
      </c>
      <c r="DA751" s="6">
        <f>+IFERROR(VALUE(RIGHT(Tabla18[[#This Row],[B2B]],6)),"")</f>
        <v>5615</v>
      </c>
      <c r="DB751" s="6" t="str">
        <f>+IFERROR(VLOOKUP(CZ751,Auxiliar!$A:$C,2,0),"")</f>
        <v>PREMIUM</v>
      </c>
      <c r="DC751" s="7" t="str">
        <f>+IFERROR(VLOOKUP(CZ751,Auxiliar!$A:$C,3,0),"")</f>
        <v>0b 0% | 2b 2% | 5b 3,5% | 10b 5%</v>
      </c>
      <c r="DE751" s="1">
        <v>5615</v>
      </c>
      <c r="DF751" s="1" t="s">
        <v>19</v>
      </c>
      <c r="DG751" s="6">
        <f>+IFERROR(VALUE(RIGHT(Tabla19[[#This Row],[B2B]],6)),"")</f>
        <v>5615</v>
      </c>
      <c r="DH751" s="6" t="str">
        <f>+IFERROR(VLOOKUP(DF751,Auxiliar!$A:$C,2,0),"")</f>
        <v>MICHELOB</v>
      </c>
      <c r="DI751" s="7" t="str">
        <f>+IFERROR(VLOOKUP(DF751,Auxiliar!$A:$C,3,0),"")</f>
        <v>1b 7% | 3b 22% | 8b 27%</v>
      </c>
      <c r="DK751" s="1"/>
      <c r="DL751" s="1"/>
      <c r="DM751" s="6" t="str">
        <f>+IFERROR(VALUE(RIGHT(Tabla20[[#This Row],[B2B]],6)),"")</f>
        <v/>
      </c>
      <c r="DN751" s="6" t="str">
        <f>+IFERROR(VLOOKUP(DL751,Auxiliar!$A:$C,2,0),"")</f>
        <v/>
      </c>
      <c r="DO751" s="7" t="str">
        <f>+IFERROR(VLOOKUP(DL751,Auxiliar!$A:$C,3,0),"")</f>
        <v/>
      </c>
      <c r="DQ751" s="1">
        <v>5614</v>
      </c>
      <c r="DR751" s="12" t="s">
        <v>24</v>
      </c>
      <c r="DS751" s="6">
        <f>+IFERROR(VALUE(RIGHT(Tabla21[[#This Row],[B2B]],6)),"")</f>
        <v>5614</v>
      </c>
      <c r="DT751" s="6" t="str">
        <f>+IFERROR(VLOOKUP(DR751,Auxiliar!$A:$C,2,0),"")</f>
        <v>CORONA PORRON</v>
      </c>
      <c r="DU751" s="7" t="str">
        <f>+IFERROR(VLOOKUP(DR751,Auxiliar!$A:$C,3,0),"")</f>
        <v>1b 5% | 20b 0%</v>
      </c>
      <c r="DW751" s="1">
        <v>20073</v>
      </c>
      <c r="DX751" s="12" t="s">
        <v>43</v>
      </c>
      <c r="DY751" s="6">
        <f>+IFERROR(VALUE(RIGHT(Tabla22[[#This Row],[B2B]],6)),"")</f>
        <v>20073</v>
      </c>
      <c r="DZ751" s="6" t="str">
        <f>+IFERROR(VLOOKUP(DX751,Auxiliar!$A:$C,2,0),"")</f>
        <v xml:space="preserve">VALUE LATA </v>
      </c>
      <c r="EA751" s="7" t="str">
        <f>+IFERROR(VLOOKUP(DX751,Auxiliar!$A:$C,3,0),"")</f>
        <v>1b 15% | 100b 18%</v>
      </c>
      <c r="EC751" s="1">
        <v>20056</v>
      </c>
      <c r="ED751" s="12" t="s">
        <v>47</v>
      </c>
      <c r="EE751" s="6">
        <f>+IFERROR(VALUE(RIGHT(Tabla23[[#This Row],[B2B]],6)),"")</f>
        <v>20056</v>
      </c>
      <c r="EF751" s="6" t="str">
        <f>+IFERROR(VLOOKUP(ED751,Auxiliar!$A:$C,2,0),"")</f>
        <v>VALUE LATON</v>
      </c>
      <c r="EG751" s="7" t="str">
        <f>+IFERROR(VLOOKUP(ED751,Auxiliar!$A:$C,3,0),"")</f>
        <v>1b 10% | 5b 15% | 192b 0%</v>
      </c>
      <c r="EI751" s="1"/>
      <c r="EJ751" s="12"/>
      <c r="EK751" s="6" t="str">
        <f>+IFERROR(VALUE(RIGHT(Tabla24[[#This Row],[B2B]],6)),"")</f>
        <v/>
      </c>
      <c r="EL751" s="6" t="str">
        <f>+IFERROR(VLOOKUP(EJ751,Auxiliar!$A:$C,2,0),"")</f>
        <v/>
      </c>
      <c r="EM751" s="7" t="str">
        <f>+IFERROR(VLOOKUP(EJ751,Auxiliar!$A:$C,3,0),"")</f>
        <v/>
      </c>
      <c r="EO751" s="1"/>
      <c r="EP751" s="12"/>
      <c r="EQ751" s="6" t="str">
        <f>+IFERROR(VALUE(RIGHT(Tabla25[[#This Row],[B2B]],6)),"")</f>
        <v/>
      </c>
      <c r="ER751" s="6" t="str">
        <f>+IFERROR(VLOOKUP(EP751,Auxiliar!$A:$C,2,0),"")</f>
        <v/>
      </c>
      <c r="ES751" s="7" t="str">
        <f>+IFERROR(VLOOKUP(EP751,Auxiliar!$A:$C,3,0),"")</f>
        <v/>
      </c>
      <c r="EU751" s="1"/>
      <c r="EV751" s="12"/>
      <c r="EW751" s="6" t="str">
        <f>+IFERROR(VALUE(RIGHT(Tabla26[[#This Row],[B2B]],6)),"")</f>
        <v/>
      </c>
      <c r="EX751" s="6" t="str">
        <f>+IFERROR(VLOOKUP(EV751,Auxiliar!$A:$C,2,0),"")</f>
        <v/>
      </c>
      <c r="EY751" s="7" t="str">
        <f>+IFERROR(VLOOKUP(EV751,Auxiliar!$A:$C,3,0),"")</f>
        <v/>
      </c>
      <c r="EZ751" s="1"/>
      <c r="FA751" s="12"/>
      <c r="FB751" s="6" t="str">
        <f>+IFERROR(VALUE(RIGHT(Tabla27[[#This Row],[B2B]],6)),"")</f>
        <v/>
      </c>
      <c r="FC751" s="6" t="str">
        <f>+IFERROR(VLOOKUP(FA751,Auxiliar!$A:$C,2,0),"")</f>
        <v/>
      </c>
      <c r="FD751" s="7" t="str">
        <f>+IFERROR(VLOOKUP(FA751,Auxiliar!$A:$C,3,0),"")</f>
        <v/>
      </c>
      <c r="FE751" s="1"/>
      <c r="FF751" s="12"/>
      <c r="FG751" s="6" t="str">
        <f>+IFERROR(VALUE(RIGHT(Tabla28[[#This Row],[B2B]],6)),"")</f>
        <v/>
      </c>
      <c r="FH751" s="6" t="str">
        <f>+IFERROR(VLOOKUP(FF751,Auxiliar!$A:$C,2,0),"")</f>
        <v/>
      </c>
      <c r="FI751" s="7" t="str">
        <f>+IFERROR(VLOOKUP(FF751,Auxiliar!$A:$C,3,0),"")</f>
        <v/>
      </c>
      <c r="FJ751" s="1"/>
      <c r="FK751" s="12"/>
      <c r="FL751" s="6" t="str">
        <f>+IFERROR(VALUE(RIGHT(Tabla29[[#This Row],[B2B]],6)),"")</f>
        <v/>
      </c>
      <c r="FM751" s="6" t="str">
        <f>+IFERROR(VLOOKUP(FK751,Auxiliar!$A:$C,2,0),"")</f>
        <v/>
      </c>
      <c r="FN751" s="7" t="str">
        <f>+IFERROR(VLOOKUP(FK751,Auxiliar!$A:$C,3,0),"")</f>
        <v/>
      </c>
      <c r="FO751" s="1"/>
      <c r="FP751" s="12"/>
      <c r="FQ751" s="6" t="str">
        <f>+IFERROR(VALUE(RIGHT(Tabla30[[#This Row],[B2B]],6)),"")</f>
        <v/>
      </c>
      <c r="FR751" s="6" t="str">
        <f>+IFERROR(VLOOKUP(FP751,Auxiliar!$A:$C,2,0),"")</f>
        <v/>
      </c>
      <c r="FS751" s="7"/>
      <c r="FT751" s="1"/>
      <c r="FU751" s="12"/>
      <c r="FV751" s="6" t="str">
        <f>+IFERROR(VALUE(RIGHT(Tabla31[[#This Row],[B2B]],6)),"")</f>
        <v/>
      </c>
      <c r="FW751" s="6" t="str">
        <f>+IFERROR(VLOOKUP(FU751,Auxiliar!$A:$C,2,0),"")</f>
        <v/>
      </c>
      <c r="FX751" s="7" t="str">
        <f>+IFERROR(VLOOKUP(FU751,Auxiliar!$A:$C,3,0),"")</f>
        <v/>
      </c>
      <c r="FY751" s="1"/>
      <c r="FZ751" s="12"/>
      <c r="GA751" s="6" t="str">
        <f>+IFERROR(VALUE(RIGHT(Tabla32[[#This Row],[B2B]],6)),"")</f>
        <v/>
      </c>
      <c r="GB751" s="6" t="str">
        <f>+IFERROR(VLOOKUP(FZ751,Auxiliar!$A:$C,2,0),"")</f>
        <v/>
      </c>
      <c r="GC751" s="7" t="str">
        <f>+IFERROR(VLOOKUP(FZ751,Auxiliar!$A:$C,3,0),"")</f>
        <v/>
      </c>
      <c r="GD751" s="1"/>
      <c r="GE751" s="12"/>
      <c r="GF751" s="6" t="str">
        <f>+IFERROR(VALUE(RIGHT(Tabla33[[#This Row],[B2B]],6)),"")</f>
        <v/>
      </c>
      <c r="GG751" s="6" t="str">
        <f>+IFERROR(VLOOKUP(GE751,Auxiliar!$A:$C,2,0),"")</f>
        <v/>
      </c>
      <c r="GH751" s="7" t="str">
        <f>+IFERROR(VLOOKUP(GE751,Auxiliar!$A:$C,3,0),"")</f>
        <v/>
      </c>
    </row>
    <row r="752" spans="1:190" x14ac:dyDescent="0.25">
      <c r="A752" s="1"/>
      <c r="B752" s="1"/>
      <c r="C752" t="str">
        <f>+IFERROR(VLOOKUP(B752,Auxiliar!$A:$C,2,0),"")</f>
        <v/>
      </c>
      <c r="D752" s="5" t="str">
        <f>+IFERROR(VLOOKUP(B752,Auxiliar!$A:$C,3,0),"")</f>
        <v/>
      </c>
      <c r="S752" s="1">
        <v>10469</v>
      </c>
      <c r="T752" s="1" t="s">
        <v>9</v>
      </c>
      <c r="U752" s="6">
        <f>+IFERROR(VALUE(RIGHT(Tabla4[[#This Row],[B2B]],6)),"")</f>
        <v>10469</v>
      </c>
      <c r="V752" s="6" t="str">
        <f>+IFERROR(VLOOKUP(T752,Auxiliar!$A:$C,2,0),"")</f>
        <v>CORE</v>
      </c>
      <c r="W752" s="7" t="str">
        <f>+IFERROR(VLOOKUP(T752,Auxiliar!$A:$C,3,0),"")</f>
        <v>0b 1% | 2b 5% | 4b 6%</v>
      </c>
      <c r="AK752" s="1">
        <v>6628</v>
      </c>
      <c r="AL752" s="1" t="s">
        <v>30</v>
      </c>
      <c r="AM752" s="6">
        <f>+IFERROR(VALUE(RIGHT(Tabla7[[#This Row],[B2B]],6)),"")</f>
        <v>6628</v>
      </c>
      <c r="AN752" s="6" t="str">
        <f>+IFERROR(VLOOKUP(AL752,Auxiliar!$A:$C,2,0),"")</f>
        <v>LATONES</v>
      </c>
      <c r="AO752" s="7" t="str">
        <f>+IFERROR(VLOOKUP(AL752,Auxiliar!$A:$C,3,0),"")</f>
        <v>1b 4% | 5b 7% | 97b 0%</v>
      </c>
      <c r="AW752" s="1"/>
      <c r="AX752" s="1" t="s">
        <v>32</v>
      </c>
      <c r="AY752" s="6" t="str">
        <f>+IFERROR(VALUE(RIGHT(Tabla9[[#This Row],[B2B]],6)),"")</f>
        <v/>
      </c>
      <c r="AZ752" s="6" t="str">
        <f>+IFERROR(VLOOKUP(AX752,Auxiliar!$A:$C,2,0),"")</f>
        <v>LATONES</v>
      </c>
      <c r="BA752" s="7" t="str">
        <f>+IFERROR(VLOOKUP(AX752,Auxiliar!$A:$C,3,0),"")</f>
        <v>2b 3% | 4b 4% | 6b 5% | 10b 8%  | 385b 0%</v>
      </c>
      <c r="BI752" s="1"/>
      <c r="BJ752" s="1"/>
      <c r="BK752" s="6" t="str">
        <f>+IFERROR(VALUE(RIGHT(Tabla11[[#This Row],[B2B]],6)),"")</f>
        <v/>
      </c>
      <c r="BL752" s="6" t="str">
        <f>+IFERROR(VLOOKUP(BJ752,Auxiliar!$A:$C,2,0),"")</f>
        <v/>
      </c>
      <c r="BM752" s="7" t="str">
        <f>+IFERROR(VLOOKUP(BJ752,Auxiliar!$A:$C,3,0),"")</f>
        <v/>
      </c>
      <c r="BO752" s="1">
        <v>20066</v>
      </c>
      <c r="BP752" s="1" t="s">
        <v>39</v>
      </c>
      <c r="BQ752" s="6">
        <f>+IFERROR(VALUE(RIGHT(Tabla12[[#This Row],[B2B]],6)),"")</f>
        <v>20066</v>
      </c>
      <c r="BR752" s="6" t="str">
        <f>+IFERROR(VLOOKUP(BP752,Auxiliar!$A:$C,2,0),"")</f>
        <v>VALUE LITRO</v>
      </c>
      <c r="BS752" s="7" t="str">
        <f>+IFERROR(VLOOKUP(BP752,Auxiliar!$A:$C,3,0),"")</f>
        <v>1b 12%</v>
      </c>
      <c r="CA752" s="1">
        <v>5693</v>
      </c>
      <c r="CB752" s="1" t="s">
        <v>35</v>
      </c>
      <c r="CC752" s="6">
        <f>+IFERROR(VALUE(RIGHT(Tabla14[[#This Row],[B2B]],6)),"")</f>
        <v>5693</v>
      </c>
      <c r="CD752" s="6" t="str">
        <f>+IFERROR(VLOOKUP(CB752,Auxiliar!$A:$C,2,0),"")</f>
        <v>Corona 710cc</v>
      </c>
      <c r="CE752" s="7" t="str">
        <f>+IFERROR(VLOOKUP(CB752,Auxiliar!$A:$C,3,0),"")</f>
        <v>1b 10% | 85b 0%</v>
      </c>
      <c r="CG752" s="1"/>
      <c r="CH752" s="1"/>
      <c r="CI752" s="6" t="str">
        <f>+IFERROR(VALUE(RIGHT(Tabla15[[#This Row],[B2B]],6)),"")</f>
        <v/>
      </c>
      <c r="CJ752" s="6" t="str">
        <f>+IFERROR(VLOOKUP(CH752,Auxiliar!$A:$C,2,0),"")</f>
        <v/>
      </c>
      <c r="CK752" s="7" t="str">
        <f>+IFERROR(VLOOKUP(CH752,Auxiliar!$A:$C,3,0),"")</f>
        <v/>
      </c>
      <c r="CM752" s="1">
        <v>5617</v>
      </c>
      <c r="CN752" s="1" t="s">
        <v>20</v>
      </c>
      <c r="CO752" s="6">
        <v>5617</v>
      </c>
      <c r="CP752" s="6" t="s">
        <v>20</v>
      </c>
      <c r="CQ752" s="7" t="s">
        <v>21</v>
      </c>
      <c r="CS752" s="1"/>
      <c r="CT752" s="1"/>
      <c r="CU752" s="6" t="str">
        <f>+IFERROR(VALUE(RIGHT(Tabla17[[#This Row],[B2B]],6)),"")</f>
        <v/>
      </c>
      <c r="CV752" s="6" t="str">
        <f>+IFERROR(VLOOKUP(CT752,Auxiliar!$A:$C,2,0),"")</f>
        <v/>
      </c>
      <c r="CW752" s="7" t="str">
        <f>+IFERROR(VLOOKUP(CT752,Auxiliar!$A:$C,3,0),"")</f>
        <v/>
      </c>
      <c r="CY752" s="1">
        <v>5617</v>
      </c>
      <c r="CZ752" s="1" t="s">
        <v>16</v>
      </c>
      <c r="DA752" s="6">
        <f>+IFERROR(VALUE(RIGHT(Tabla18[[#This Row],[B2B]],6)),"")</f>
        <v>5617</v>
      </c>
      <c r="DB752" s="6" t="str">
        <f>+IFERROR(VLOOKUP(CZ752,Auxiliar!$A:$C,2,0),"")</f>
        <v>PREMIUM</v>
      </c>
      <c r="DC752" s="7" t="str">
        <f>+IFERROR(VLOOKUP(CZ752,Auxiliar!$A:$C,3,0),"")</f>
        <v>0b 0% | 2b 2% | 5b 3,5% | 10b 5%</v>
      </c>
      <c r="DE752" s="1">
        <v>5617</v>
      </c>
      <c r="DF752" s="1" t="s">
        <v>19</v>
      </c>
      <c r="DG752" s="6">
        <f>+IFERROR(VALUE(RIGHT(Tabla19[[#This Row],[B2B]],6)),"")</f>
        <v>5617</v>
      </c>
      <c r="DH752" s="6" t="str">
        <f>+IFERROR(VLOOKUP(DF752,Auxiliar!$A:$C,2,0),"")</f>
        <v>MICHELOB</v>
      </c>
      <c r="DI752" s="7" t="str">
        <f>+IFERROR(VLOOKUP(DF752,Auxiliar!$A:$C,3,0),"")</f>
        <v>1b 7% | 3b 22% | 8b 27%</v>
      </c>
      <c r="DK752" s="1"/>
      <c r="DL752" s="1"/>
      <c r="DM752" s="6" t="str">
        <f>+IFERROR(VALUE(RIGHT(Tabla20[[#This Row],[B2B]],6)),"")</f>
        <v/>
      </c>
      <c r="DN752" s="6" t="str">
        <f>+IFERROR(VLOOKUP(DL752,Auxiliar!$A:$C,2,0),"")</f>
        <v/>
      </c>
      <c r="DO752" s="7" t="str">
        <f>+IFERROR(VLOOKUP(DL752,Auxiliar!$A:$C,3,0),"")</f>
        <v/>
      </c>
      <c r="DQ752" s="1">
        <v>5615</v>
      </c>
      <c r="DR752" s="12" t="s">
        <v>24</v>
      </c>
      <c r="DS752" s="6">
        <f>+IFERROR(VALUE(RIGHT(Tabla21[[#This Row],[B2B]],6)),"")</f>
        <v>5615</v>
      </c>
      <c r="DT752" s="6" t="str">
        <f>+IFERROR(VLOOKUP(DR752,Auxiliar!$A:$C,2,0),"")</f>
        <v>CORONA PORRON</v>
      </c>
      <c r="DU752" s="7" t="str">
        <f>+IFERROR(VLOOKUP(DR752,Auxiliar!$A:$C,3,0),"")</f>
        <v>1b 5% | 20b 0%</v>
      </c>
      <c r="DW752" s="1">
        <v>3533</v>
      </c>
      <c r="DX752" s="12" t="s">
        <v>43</v>
      </c>
      <c r="DY752" s="6">
        <f>+IFERROR(VALUE(RIGHT(Tabla22[[#This Row],[B2B]],6)),"")</f>
        <v>3533</v>
      </c>
      <c r="DZ752" s="6" t="str">
        <f>+IFERROR(VLOOKUP(DX752,Auxiliar!$A:$C,2,0),"")</f>
        <v xml:space="preserve">VALUE LATA </v>
      </c>
      <c r="EA752" s="7" t="str">
        <f>+IFERROR(VLOOKUP(DX752,Auxiliar!$A:$C,3,0),"")</f>
        <v>1b 15% | 100b 18%</v>
      </c>
      <c r="EC752" s="1">
        <v>3526</v>
      </c>
      <c r="ED752" s="12" t="s">
        <v>47</v>
      </c>
      <c r="EE752" s="6">
        <f>+IFERROR(VALUE(RIGHT(Tabla23[[#This Row],[B2B]],6)),"")</f>
        <v>3526</v>
      </c>
      <c r="EF752" s="6" t="str">
        <f>+IFERROR(VLOOKUP(ED752,Auxiliar!$A:$C,2,0),"")</f>
        <v>VALUE LATON</v>
      </c>
      <c r="EG752" s="7" t="str">
        <f>+IFERROR(VLOOKUP(ED752,Auxiliar!$A:$C,3,0),"")</f>
        <v>1b 10% | 5b 15% | 192b 0%</v>
      </c>
      <c r="EI752" s="1"/>
      <c r="EJ752" s="12"/>
      <c r="EK752" s="6" t="str">
        <f>+IFERROR(VALUE(RIGHT(Tabla24[[#This Row],[B2B]],6)),"")</f>
        <v/>
      </c>
      <c r="EL752" s="6" t="str">
        <f>+IFERROR(VLOOKUP(EJ752,Auxiliar!$A:$C,2,0),"")</f>
        <v/>
      </c>
      <c r="EM752" s="7" t="str">
        <f>+IFERROR(VLOOKUP(EJ752,Auxiliar!$A:$C,3,0),"")</f>
        <v/>
      </c>
      <c r="EO752" s="1"/>
      <c r="EP752" s="12"/>
      <c r="EQ752" s="6" t="str">
        <f>+IFERROR(VALUE(RIGHT(Tabla25[[#This Row],[B2B]],6)),"")</f>
        <v/>
      </c>
      <c r="ER752" s="6" t="str">
        <f>+IFERROR(VLOOKUP(EP752,Auxiliar!$A:$C,2,0),"")</f>
        <v/>
      </c>
      <c r="ES752" s="7" t="str">
        <f>+IFERROR(VLOOKUP(EP752,Auxiliar!$A:$C,3,0),"")</f>
        <v/>
      </c>
      <c r="EU752" s="1"/>
      <c r="EV752" s="12"/>
      <c r="EW752" s="6" t="str">
        <f>+IFERROR(VALUE(RIGHT(Tabla26[[#This Row],[B2B]],6)),"")</f>
        <v/>
      </c>
      <c r="EX752" s="6" t="str">
        <f>+IFERROR(VLOOKUP(EV752,Auxiliar!$A:$C,2,0),"")</f>
        <v/>
      </c>
      <c r="EY752" s="7" t="str">
        <f>+IFERROR(VLOOKUP(EV752,Auxiliar!$A:$C,3,0),"")</f>
        <v/>
      </c>
      <c r="EZ752" s="1"/>
      <c r="FA752" s="12"/>
      <c r="FB752" s="6" t="str">
        <f>+IFERROR(VALUE(RIGHT(Tabla27[[#This Row],[B2B]],6)),"")</f>
        <v/>
      </c>
      <c r="FC752" s="6" t="str">
        <f>+IFERROR(VLOOKUP(FA752,Auxiliar!$A:$C,2,0),"")</f>
        <v/>
      </c>
      <c r="FD752" s="7" t="str">
        <f>+IFERROR(VLOOKUP(FA752,Auxiliar!$A:$C,3,0),"")</f>
        <v/>
      </c>
      <c r="FE752" s="1"/>
      <c r="FF752" s="12"/>
      <c r="FG752" s="6" t="str">
        <f>+IFERROR(VALUE(RIGHT(Tabla28[[#This Row],[B2B]],6)),"")</f>
        <v/>
      </c>
      <c r="FH752" s="6" t="str">
        <f>+IFERROR(VLOOKUP(FF752,Auxiliar!$A:$C,2,0),"")</f>
        <v/>
      </c>
      <c r="FI752" s="7" t="str">
        <f>+IFERROR(VLOOKUP(FF752,Auxiliar!$A:$C,3,0),"")</f>
        <v/>
      </c>
      <c r="FJ752" s="1"/>
      <c r="FK752" s="12"/>
      <c r="FL752" s="6" t="str">
        <f>+IFERROR(VALUE(RIGHT(Tabla29[[#This Row],[B2B]],6)),"")</f>
        <v/>
      </c>
      <c r="FM752" s="6" t="str">
        <f>+IFERROR(VLOOKUP(FK752,Auxiliar!$A:$C,2,0),"")</f>
        <v/>
      </c>
      <c r="FN752" s="7" t="str">
        <f>+IFERROR(VLOOKUP(FK752,Auxiliar!$A:$C,3,0),"")</f>
        <v/>
      </c>
      <c r="FO752" s="1"/>
      <c r="FP752" s="12"/>
      <c r="FQ752" s="6" t="str">
        <f>+IFERROR(VALUE(RIGHT(Tabla30[[#This Row],[B2B]],6)),"")</f>
        <v/>
      </c>
      <c r="FR752" s="6" t="str">
        <f>+IFERROR(VLOOKUP(FP752,Auxiliar!$A:$C,2,0),"")</f>
        <v/>
      </c>
      <c r="FS752" s="7"/>
      <c r="FT752" s="1"/>
      <c r="FU752" s="12"/>
      <c r="FV752" s="6" t="str">
        <f>+IFERROR(VALUE(RIGHT(Tabla31[[#This Row],[B2B]],6)),"")</f>
        <v/>
      </c>
      <c r="FW752" s="6" t="str">
        <f>+IFERROR(VLOOKUP(FU752,Auxiliar!$A:$C,2,0),"")</f>
        <v/>
      </c>
      <c r="FX752" s="7" t="str">
        <f>+IFERROR(VLOOKUP(FU752,Auxiliar!$A:$C,3,0),"")</f>
        <v/>
      </c>
      <c r="FY752" s="1"/>
      <c r="FZ752" s="12"/>
      <c r="GA752" s="6" t="str">
        <f>+IFERROR(VALUE(RIGHT(Tabla32[[#This Row],[B2B]],6)),"")</f>
        <v/>
      </c>
      <c r="GB752" s="6" t="str">
        <f>+IFERROR(VLOOKUP(FZ752,Auxiliar!$A:$C,2,0),"")</f>
        <v/>
      </c>
      <c r="GC752" s="7" t="str">
        <f>+IFERROR(VLOOKUP(FZ752,Auxiliar!$A:$C,3,0),"")</f>
        <v/>
      </c>
      <c r="GD752" s="1"/>
      <c r="GE752" s="12"/>
      <c r="GF752" s="6" t="str">
        <f>+IFERROR(VALUE(RIGHT(Tabla33[[#This Row],[B2B]],6)),"")</f>
        <v/>
      </c>
      <c r="GG752" s="6" t="str">
        <f>+IFERROR(VLOOKUP(GE752,Auxiliar!$A:$C,2,0),"")</f>
        <v/>
      </c>
      <c r="GH752" s="7" t="str">
        <f>+IFERROR(VLOOKUP(GE752,Auxiliar!$A:$C,3,0),"")</f>
        <v/>
      </c>
    </row>
    <row r="753" spans="1:190" x14ac:dyDescent="0.25">
      <c r="A753" s="1"/>
      <c r="B753" s="1"/>
      <c r="C753" t="str">
        <f>+IFERROR(VLOOKUP(B753,Auxiliar!$A:$C,2,0),"")</f>
        <v/>
      </c>
      <c r="D753" s="5" t="str">
        <f>+IFERROR(VLOOKUP(B753,Auxiliar!$A:$C,3,0),"")</f>
        <v/>
      </c>
      <c r="S753" s="1">
        <v>10505</v>
      </c>
      <c r="T753" s="1" t="s">
        <v>9</v>
      </c>
      <c r="U753" s="6">
        <f>+IFERROR(VALUE(RIGHT(Tabla4[[#This Row],[B2B]],6)),"")</f>
        <v>10505</v>
      </c>
      <c r="V753" s="6" t="str">
        <f>+IFERROR(VLOOKUP(T753,Auxiliar!$A:$C,2,0),"")</f>
        <v>CORE</v>
      </c>
      <c r="W753" s="7" t="str">
        <f>+IFERROR(VLOOKUP(T753,Auxiliar!$A:$C,3,0),"")</f>
        <v>0b 1% | 2b 5% | 4b 6%</v>
      </c>
      <c r="AK753" s="1">
        <v>6629</v>
      </c>
      <c r="AL753" s="1" t="s">
        <v>30</v>
      </c>
      <c r="AM753" s="6">
        <f>+IFERROR(VALUE(RIGHT(Tabla7[[#This Row],[B2B]],6)),"")</f>
        <v>6629</v>
      </c>
      <c r="AN753" s="6" t="str">
        <f>+IFERROR(VLOOKUP(AL753,Auxiliar!$A:$C,2,0),"")</f>
        <v>LATONES</v>
      </c>
      <c r="AO753" s="7" t="str">
        <f>+IFERROR(VLOOKUP(AL753,Auxiliar!$A:$C,3,0),"")</f>
        <v>1b 4% | 5b 7% | 97b 0%</v>
      </c>
      <c r="AW753" s="1"/>
      <c r="AX753" s="1" t="s">
        <v>32</v>
      </c>
      <c r="AY753" s="6" t="str">
        <f>+IFERROR(VALUE(RIGHT(Tabla9[[#This Row],[B2B]],6)),"")</f>
        <v/>
      </c>
      <c r="AZ753" s="6" t="str">
        <f>+IFERROR(VLOOKUP(AX753,Auxiliar!$A:$C,2,0),"")</f>
        <v>LATONES</v>
      </c>
      <c r="BA753" s="7" t="str">
        <f>+IFERROR(VLOOKUP(AX753,Auxiliar!$A:$C,3,0),"")</f>
        <v>2b 3% | 4b 4% | 6b 5% | 10b 8%  | 385b 0%</v>
      </c>
      <c r="BI753" s="1"/>
      <c r="BJ753" s="1"/>
      <c r="BK753" s="6" t="str">
        <f>+IFERROR(VALUE(RIGHT(Tabla11[[#This Row],[B2B]],6)),"")</f>
        <v/>
      </c>
      <c r="BL753" s="6" t="str">
        <f>+IFERROR(VLOOKUP(BJ753,Auxiliar!$A:$C,2,0),"")</f>
        <v/>
      </c>
      <c r="BM753" s="7" t="str">
        <f>+IFERROR(VLOOKUP(BJ753,Auxiliar!$A:$C,3,0),"")</f>
        <v/>
      </c>
      <c r="BO753" s="1">
        <v>20067</v>
      </c>
      <c r="BP753" s="1" t="s">
        <v>39</v>
      </c>
      <c r="BQ753" s="6">
        <f>+IFERROR(VALUE(RIGHT(Tabla12[[#This Row],[B2B]],6)),"")</f>
        <v>20067</v>
      </c>
      <c r="BR753" s="6" t="str">
        <f>+IFERROR(VLOOKUP(BP753,Auxiliar!$A:$C,2,0),"")</f>
        <v>VALUE LITRO</v>
      </c>
      <c r="BS753" s="7" t="str">
        <f>+IFERROR(VLOOKUP(BP753,Auxiliar!$A:$C,3,0),"")</f>
        <v>1b 12%</v>
      </c>
      <c r="CA753" s="1">
        <v>5696</v>
      </c>
      <c r="CB753" s="1" t="s">
        <v>35</v>
      </c>
      <c r="CC753" s="6">
        <f>+IFERROR(VALUE(RIGHT(Tabla14[[#This Row],[B2B]],6)),"")</f>
        <v>5696</v>
      </c>
      <c r="CD753" s="6" t="str">
        <f>+IFERROR(VLOOKUP(CB753,Auxiliar!$A:$C,2,0),"")</f>
        <v>Corona 710cc</v>
      </c>
      <c r="CE753" s="7" t="str">
        <f>+IFERROR(VLOOKUP(CB753,Auxiliar!$A:$C,3,0),"")</f>
        <v>1b 10% | 85b 0%</v>
      </c>
      <c r="CG753" s="1"/>
      <c r="CH753" s="1"/>
      <c r="CI753" s="6" t="str">
        <f>+IFERROR(VALUE(RIGHT(Tabla15[[#This Row],[B2B]],6)),"")</f>
        <v/>
      </c>
      <c r="CJ753" s="6" t="str">
        <f>+IFERROR(VLOOKUP(CH753,Auxiliar!$A:$C,2,0),"")</f>
        <v/>
      </c>
      <c r="CK753" s="7" t="str">
        <f>+IFERROR(VLOOKUP(CH753,Auxiliar!$A:$C,3,0),"")</f>
        <v/>
      </c>
      <c r="CM753" s="1">
        <v>5618</v>
      </c>
      <c r="CN753" s="1" t="s">
        <v>20</v>
      </c>
      <c r="CO753" s="6">
        <v>5618</v>
      </c>
      <c r="CP753" s="6" t="s">
        <v>20</v>
      </c>
      <c r="CQ753" s="7" t="s">
        <v>21</v>
      </c>
      <c r="CS753" s="1"/>
      <c r="CT753" s="1"/>
      <c r="CU753" s="6" t="str">
        <f>+IFERROR(VALUE(RIGHT(Tabla17[[#This Row],[B2B]],6)),"")</f>
        <v/>
      </c>
      <c r="CV753" s="6" t="str">
        <f>+IFERROR(VLOOKUP(CT753,Auxiliar!$A:$C,2,0),"")</f>
        <v/>
      </c>
      <c r="CW753" s="7" t="str">
        <f>+IFERROR(VLOOKUP(CT753,Auxiliar!$A:$C,3,0),"")</f>
        <v/>
      </c>
      <c r="CY753" s="1">
        <v>5618</v>
      </c>
      <c r="CZ753" s="1" t="s">
        <v>16</v>
      </c>
      <c r="DA753" s="6">
        <f>+IFERROR(VALUE(RIGHT(Tabla18[[#This Row],[B2B]],6)),"")</f>
        <v>5618</v>
      </c>
      <c r="DB753" s="6" t="str">
        <f>+IFERROR(VLOOKUP(CZ753,Auxiliar!$A:$C,2,0),"")</f>
        <v>PREMIUM</v>
      </c>
      <c r="DC753" s="7" t="str">
        <f>+IFERROR(VLOOKUP(CZ753,Auxiliar!$A:$C,3,0),"")</f>
        <v>0b 0% | 2b 2% | 5b 3,5% | 10b 5%</v>
      </c>
      <c r="DE753" s="1">
        <v>5618</v>
      </c>
      <c r="DF753" s="1" t="s">
        <v>19</v>
      </c>
      <c r="DG753" s="6">
        <f>+IFERROR(VALUE(RIGHT(Tabla19[[#This Row],[B2B]],6)),"")</f>
        <v>5618</v>
      </c>
      <c r="DH753" s="6" t="str">
        <f>+IFERROR(VLOOKUP(DF753,Auxiliar!$A:$C,2,0),"")</f>
        <v>MICHELOB</v>
      </c>
      <c r="DI753" s="7" t="str">
        <f>+IFERROR(VLOOKUP(DF753,Auxiliar!$A:$C,3,0),"")</f>
        <v>1b 7% | 3b 22% | 8b 27%</v>
      </c>
      <c r="DK753" s="1"/>
      <c r="DL753" s="1"/>
      <c r="DM753" s="6" t="str">
        <f>+IFERROR(VALUE(RIGHT(Tabla20[[#This Row],[B2B]],6)),"")</f>
        <v/>
      </c>
      <c r="DN753" s="6" t="str">
        <f>+IFERROR(VLOOKUP(DL753,Auxiliar!$A:$C,2,0),"")</f>
        <v/>
      </c>
      <c r="DO753" s="7" t="str">
        <f>+IFERROR(VLOOKUP(DL753,Auxiliar!$A:$C,3,0),"")</f>
        <v/>
      </c>
      <c r="DQ753" s="1">
        <v>5617</v>
      </c>
      <c r="DR753" s="12" t="s">
        <v>24</v>
      </c>
      <c r="DS753" s="6">
        <f>+IFERROR(VALUE(RIGHT(Tabla21[[#This Row],[B2B]],6)),"")</f>
        <v>5617</v>
      </c>
      <c r="DT753" s="6" t="str">
        <f>+IFERROR(VLOOKUP(DR753,Auxiliar!$A:$C,2,0),"")</f>
        <v>CORONA PORRON</v>
      </c>
      <c r="DU753" s="7" t="str">
        <f>+IFERROR(VLOOKUP(DR753,Auxiliar!$A:$C,3,0),"")</f>
        <v>1b 5% | 20b 0%</v>
      </c>
      <c r="DW753" s="1">
        <v>3534</v>
      </c>
      <c r="DX753" s="12" t="s">
        <v>43</v>
      </c>
      <c r="DY753" s="6">
        <f>+IFERROR(VALUE(RIGHT(Tabla22[[#This Row],[B2B]],6)),"")</f>
        <v>3534</v>
      </c>
      <c r="DZ753" s="6" t="str">
        <f>+IFERROR(VLOOKUP(DX753,Auxiliar!$A:$C,2,0),"")</f>
        <v xml:space="preserve">VALUE LATA </v>
      </c>
      <c r="EA753" s="7" t="str">
        <f>+IFERROR(VLOOKUP(DX753,Auxiliar!$A:$C,3,0),"")</f>
        <v>1b 15% | 100b 18%</v>
      </c>
      <c r="EC753" s="1">
        <v>20066</v>
      </c>
      <c r="ED753" s="12" t="s">
        <v>47</v>
      </c>
      <c r="EE753" s="6">
        <f>+IFERROR(VALUE(RIGHT(Tabla23[[#This Row],[B2B]],6)),"")</f>
        <v>20066</v>
      </c>
      <c r="EF753" s="6" t="str">
        <f>+IFERROR(VLOOKUP(ED753,Auxiliar!$A:$C,2,0),"")</f>
        <v>VALUE LATON</v>
      </c>
      <c r="EG753" s="7" t="str">
        <f>+IFERROR(VLOOKUP(ED753,Auxiliar!$A:$C,3,0),"")</f>
        <v>1b 10% | 5b 15% | 192b 0%</v>
      </c>
      <c r="EI753" s="1"/>
      <c r="EJ753" s="12"/>
      <c r="EK753" s="6" t="str">
        <f>+IFERROR(VALUE(RIGHT(Tabla24[[#This Row],[B2B]],6)),"")</f>
        <v/>
      </c>
      <c r="EL753" s="6" t="str">
        <f>+IFERROR(VLOOKUP(EJ753,Auxiliar!$A:$C,2,0),"")</f>
        <v/>
      </c>
      <c r="EM753" s="7" t="str">
        <f>+IFERROR(VLOOKUP(EJ753,Auxiliar!$A:$C,3,0),"")</f>
        <v/>
      </c>
      <c r="EO753" s="1"/>
      <c r="EP753" s="12"/>
      <c r="EQ753" s="6" t="str">
        <f>+IFERROR(VALUE(RIGHT(Tabla25[[#This Row],[B2B]],6)),"")</f>
        <v/>
      </c>
      <c r="ER753" s="6" t="str">
        <f>+IFERROR(VLOOKUP(EP753,Auxiliar!$A:$C,2,0),"")</f>
        <v/>
      </c>
      <c r="ES753" s="7" t="str">
        <f>+IFERROR(VLOOKUP(EP753,Auxiliar!$A:$C,3,0),"")</f>
        <v/>
      </c>
      <c r="EU753" s="1"/>
      <c r="EV753" s="12"/>
      <c r="EW753" s="6" t="str">
        <f>+IFERROR(VALUE(RIGHT(Tabla26[[#This Row],[B2B]],6)),"")</f>
        <v/>
      </c>
      <c r="EX753" s="6" t="str">
        <f>+IFERROR(VLOOKUP(EV753,Auxiliar!$A:$C,2,0),"")</f>
        <v/>
      </c>
      <c r="EY753" s="7" t="str">
        <f>+IFERROR(VLOOKUP(EV753,Auxiliar!$A:$C,3,0),"")</f>
        <v/>
      </c>
      <c r="EZ753" s="1"/>
      <c r="FA753" s="12"/>
      <c r="FB753" s="6" t="str">
        <f>+IFERROR(VALUE(RIGHT(Tabla27[[#This Row],[B2B]],6)),"")</f>
        <v/>
      </c>
      <c r="FC753" s="6" t="str">
        <f>+IFERROR(VLOOKUP(FA753,Auxiliar!$A:$C,2,0),"")</f>
        <v/>
      </c>
      <c r="FD753" s="7" t="str">
        <f>+IFERROR(VLOOKUP(FA753,Auxiliar!$A:$C,3,0),"")</f>
        <v/>
      </c>
      <c r="FE753" s="1"/>
      <c r="FF753" s="12"/>
      <c r="FG753" s="6" t="str">
        <f>+IFERROR(VALUE(RIGHT(Tabla28[[#This Row],[B2B]],6)),"")</f>
        <v/>
      </c>
      <c r="FH753" s="6" t="str">
        <f>+IFERROR(VLOOKUP(FF753,Auxiliar!$A:$C,2,0),"")</f>
        <v/>
      </c>
      <c r="FI753" s="7" t="str">
        <f>+IFERROR(VLOOKUP(FF753,Auxiliar!$A:$C,3,0),"")</f>
        <v/>
      </c>
      <c r="FJ753" s="1"/>
      <c r="FK753" s="12"/>
      <c r="FL753" s="6" t="str">
        <f>+IFERROR(VALUE(RIGHT(Tabla29[[#This Row],[B2B]],6)),"")</f>
        <v/>
      </c>
      <c r="FM753" s="6" t="str">
        <f>+IFERROR(VLOOKUP(FK753,Auxiliar!$A:$C,2,0),"")</f>
        <v/>
      </c>
      <c r="FN753" s="7" t="str">
        <f>+IFERROR(VLOOKUP(FK753,Auxiliar!$A:$C,3,0),"")</f>
        <v/>
      </c>
      <c r="FO753" s="1"/>
      <c r="FP753" s="12"/>
      <c r="FQ753" s="6" t="str">
        <f>+IFERROR(VALUE(RIGHT(Tabla30[[#This Row],[B2B]],6)),"")</f>
        <v/>
      </c>
      <c r="FR753" s="6" t="str">
        <f>+IFERROR(VLOOKUP(FP753,Auxiliar!$A:$C,2,0),"")</f>
        <v/>
      </c>
      <c r="FS753" s="7"/>
      <c r="FT753" s="1"/>
      <c r="FU753" s="12"/>
      <c r="FV753" s="6" t="str">
        <f>+IFERROR(VALUE(RIGHT(Tabla31[[#This Row],[B2B]],6)),"")</f>
        <v/>
      </c>
      <c r="FW753" s="6" t="str">
        <f>+IFERROR(VLOOKUP(FU753,Auxiliar!$A:$C,2,0),"")</f>
        <v/>
      </c>
      <c r="FX753" s="7" t="str">
        <f>+IFERROR(VLOOKUP(FU753,Auxiliar!$A:$C,3,0),"")</f>
        <v/>
      </c>
      <c r="FY753" s="1"/>
      <c r="FZ753" s="12"/>
      <c r="GA753" s="6" t="str">
        <f>+IFERROR(VALUE(RIGHT(Tabla32[[#This Row],[B2B]],6)),"")</f>
        <v/>
      </c>
      <c r="GB753" s="6" t="str">
        <f>+IFERROR(VLOOKUP(FZ753,Auxiliar!$A:$C,2,0),"")</f>
        <v/>
      </c>
      <c r="GC753" s="7" t="str">
        <f>+IFERROR(VLOOKUP(FZ753,Auxiliar!$A:$C,3,0),"")</f>
        <v/>
      </c>
      <c r="GD753" s="1"/>
      <c r="GE753" s="12"/>
      <c r="GF753" s="6" t="str">
        <f>+IFERROR(VALUE(RIGHT(Tabla33[[#This Row],[B2B]],6)),"")</f>
        <v/>
      </c>
      <c r="GG753" s="6" t="str">
        <f>+IFERROR(VLOOKUP(GE753,Auxiliar!$A:$C,2,0),"")</f>
        <v/>
      </c>
      <c r="GH753" s="7" t="str">
        <f>+IFERROR(VLOOKUP(GE753,Auxiliar!$A:$C,3,0),"")</f>
        <v/>
      </c>
    </row>
    <row r="754" spans="1:190" x14ac:dyDescent="0.25">
      <c r="A754" s="1"/>
      <c r="B754" s="1"/>
      <c r="C754" t="str">
        <f>+IFERROR(VLOOKUP(B754,Auxiliar!$A:$C,2,0),"")</f>
        <v/>
      </c>
      <c r="D754" s="5" t="str">
        <f>+IFERROR(VLOOKUP(B754,Auxiliar!$A:$C,3,0),"")</f>
        <v/>
      </c>
      <c r="S754" s="1">
        <v>10518</v>
      </c>
      <c r="T754" s="1" t="s">
        <v>9</v>
      </c>
      <c r="U754" s="6">
        <f>+IFERROR(VALUE(RIGHT(Tabla4[[#This Row],[B2B]],6)),"")</f>
        <v>10518</v>
      </c>
      <c r="V754" s="6" t="str">
        <f>+IFERROR(VLOOKUP(T754,Auxiliar!$A:$C,2,0),"")</f>
        <v>CORE</v>
      </c>
      <c r="W754" s="7" t="str">
        <f>+IFERROR(VLOOKUP(T754,Auxiliar!$A:$C,3,0),"")</f>
        <v>0b 1% | 2b 5% | 4b 6%</v>
      </c>
      <c r="AK754" s="1">
        <v>6631</v>
      </c>
      <c r="AL754" s="1" t="s">
        <v>30</v>
      </c>
      <c r="AM754" s="6">
        <f>+IFERROR(VALUE(RIGHT(Tabla7[[#This Row],[B2B]],6)),"")</f>
        <v>6631</v>
      </c>
      <c r="AN754" s="6" t="str">
        <f>+IFERROR(VLOOKUP(AL754,Auxiliar!$A:$C,2,0),"")</f>
        <v>LATONES</v>
      </c>
      <c r="AO754" s="7" t="str">
        <f>+IFERROR(VLOOKUP(AL754,Auxiliar!$A:$C,3,0),"")</f>
        <v>1b 4% | 5b 7% | 97b 0%</v>
      </c>
      <c r="AW754" s="1"/>
      <c r="AX754" s="1" t="s">
        <v>32</v>
      </c>
      <c r="AY754" s="6" t="str">
        <f>+IFERROR(VALUE(RIGHT(Tabla9[[#This Row],[B2B]],6)),"")</f>
        <v/>
      </c>
      <c r="AZ754" s="6" t="str">
        <f>+IFERROR(VLOOKUP(AX754,Auxiliar!$A:$C,2,0),"")</f>
        <v>LATONES</v>
      </c>
      <c r="BA754" s="7" t="str">
        <f>+IFERROR(VLOOKUP(AX754,Auxiliar!$A:$C,3,0),"")</f>
        <v>2b 3% | 4b 4% | 6b 5% | 10b 8%  | 385b 0%</v>
      </c>
      <c r="BI754" s="1"/>
      <c r="BJ754" s="1"/>
      <c r="BK754" s="6" t="str">
        <f>+IFERROR(VALUE(RIGHT(Tabla11[[#This Row],[B2B]],6)),"")</f>
        <v/>
      </c>
      <c r="BL754" s="6" t="str">
        <f>+IFERROR(VLOOKUP(BJ754,Auxiliar!$A:$C,2,0),"")</f>
        <v/>
      </c>
      <c r="BM754" s="7" t="str">
        <f>+IFERROR(VLOOKUP(BJ754,Auxiliar!$A:$C,3,0),"")</f>
        <v/>
      </c>
      <c r="BO754" s="1">
        <v>3530</v>
      </c>
      <c r="BP754" s="1" t="s">
        <v>39</v>
      </c>
      <c r="BQ754" s="6">
        <f>+IFERROR(VALUE(RIGHT(Tabla12[[#This Row],[B2B]],6)),"")</f>
        <v>3530</v>
      </c>
      <c r="BR754" s="6" t="str">
        <f>+IFERROR(VLOOKUP(BP754,Auxiliar!$A:$C,2,0),"")</f>
        <v>VALUE LITRO</v>
      </c>
      <c r="BS754" s="7" t="str">
        <f>+IFERROR(VLOOKUP(BP754,Auxiliar!$A:$C,3,0),"")</f>
        <v>1b 12%</v>
      </c>
      <c r="CA754" s="1">
        <v>5705</v>
      </c>
      <c r="CB754" s="1" t="s">
        <v>35</v>
      </c>
      <c r="CC754" s="6">
        <f>+IFERROR(VALUE(RIGHT(Tabla14[[#This Row],[B2B]],6)),"")</f>
        <v>5705</v>
      </c>
      <c r="CD754" s="6" t="str">
        <f>+IFERROR(VLOOKUP(CB754,Auxiliar!$A:$C,2,0),"")</f>
        <v>Corona 710cc</v>
      </c>
      <c r="CE754" s="7" t="str">
        <f>+IFERROR(VLOOKUP(CB754,Auxiliar!$A:$C,3,0),"")</f>
        <v>1b 10% | 85b 0%</v>
      </c>
      <c r="CG754" s="1"/>
      <c r="CH754" s="1"/>
      <c r="CI754" s="6" t="str">
        <f>+IFERROR(VALUE(RIGHT(Tabla15[[#This Row],[B2B]],6)),"")</f>
        <v/>
      </c>
      <c r="CJ754" s="6" t="str">
        <f>+IFERROR(VLOOKUP(CH754,Auxiliar!$A:$C,2,0),"")</f>
        <v/>
      </c>
      <c r="CK754" s="7" t="str">
        <f>+IFERROR(VLOOKUP(CH754,Auxiliar!$A:$C,3,0),"")</f>
        <v/>
      </c>
      <c r="CM754" s="1">
        <v>5632</v>
      </c>
      <c r="CN754" s="1" t="s">
        <v>20</v>
      </c>
      <c r="CO754" s="6">
        <v>5632</v>
      </c>
      <c r="CP754" s="6" t="s">
        <v>20</v>
      </c>
      <c r="CQ754" s="7" t="s">
        <v>21</v>
      </c>
      <c r="CS754" s="1"/>
      <c r="CT754" s="1"/>
      <c r="CU754" s="6" t="str">
        <f>+IFERROR(VALUE(RIGHT(Tabla17[[#This Row],[B2B]],6)),"")</f>
        <v/>
      </c>
      <c r="CV754" s="6" t="str">
        <f>+IFERROR(VLOOKUP(CT754,Auxiliar!$A:$C,2,0),"")</f>
        <v/>
      </c>
      <c r="CW754" s="7" t="str">
        <f>+IFERROR(VLOOKUP(CT754,Auxiliar!$A:$C,3,0),"")</f>
        <v/>
      </c>
      <c r="CY754" s="1">
        <v>5632</v>
      </c>
      <c r="CZ754" s="1" t="s">
        <v>16</v>
      </c>
      <c r="DA754" s="6">
        <f>+IFERROR(VALUE(RIGHT(Tabla18[[#This Row],[B2B]],6)),"")</f>
        <v>5632</v>
      </c>
      <c r="DB754" s="6" t="str">
        <f>+IFERROR(VLOOKUP(CZ754,Auxiliar!$A:$C,2,0),"")</f>
        <v>PREMIUM</v>
      </c>
      <c r="DC754" s="7" t="str">
        <f>+IFERROR(VLOOKUP(CZ754,Auxiliar!$A:$C,3,0),"")</f>
        <v>0b 0% | 2b 2% | 5b 3,5% | 10b 5%</v>
      </c>
      <c r="DE754" s="1">
        <v>5632</v>
      </c>
      <c r="DF754" s="1" t="s">
        <v>19</v>
      </c>
      <c r="DG754" s="6">
        <f>+IFERROR(VALUE(RIGHT(Tabla19[[#This Row],[B2B]],6)),"")</f>
        <v>5632</v>
      </c>
      <c r="DH754" s="6" t="str">
        <f>+IFERROR(VLOOKUP(DF754,Auxiliar!$A:$C,2,0),"")</f>
        <v>MICHELOB</v>
      </c>
      <c r="DI754" s="7" t="str">
        <f>+IFERROR(VLOOKUP(DF754,Auxiliar!$A:$C,3,0),"")</f>
        <v>1b 7% | 3b 22% | 8b 27%</v>
      </c>
      <c r="DK754" s="1"/>
      <c r="DL754" s="1"/>
      <c r="DM754" s="6" t="str">
        <f>+IFERROR(VALUE(RIGHT(Tabla20[[#This Row],[B2B]],6)),"")</f>
        <v/>
      </c>
      <c r="DN754" s="6" t="str">
        <f>+IFERROR(VLOOKUP(DL754,Auxiliar!$A:$C,2,0),"")</f>
        <v/>
      </c>
      <c r="DO754" s="7" t="str">
        <f>+IFERROR(VLOOKUP(DL754,Auxiliar!$A:$C,3,0),"")</f>
        <v/>
      </c>
      <c r="DQ754" s="1">
        <v>5618</v>
      </c>
      <c r="DR754" s="12" t="s">
        <v>24</v>
      </c>
      <c r="DS754" s="6">
        <f>+IFERROR(VALUE(RIGHT(Tabla21[[#This Row],[B2B]],6)),"")</f>
        <v>5618</v>
      </c>
      <c r="DT754" s="6" t="str">
        <f>+IFERROR(VLOOKUP(DR754,Auxiliar!$A:$C,2,0),"")</f>
        <v>CORONA PORRON</v>
      </c>
      <c r="DU754" s="7" t="str">
        <f>+IFERROR(VLOOKUP(DR754,Auxiliar!$A:$C,3,0),"")</f>
        <v>1b 5% | 20b 0%</v>
      </c>
      <c r="DW754" s="1">
        <v>3541</v>
      </c>
      <c r="DX754" s="12" t="s">
        <v>43</v>
      </c>
      <c r="DY754" s="6">
        <f>+IFERROR(VALUE(RIGHT(Tabla22[[#This Row],[B2B]],6)),"")</f>
        <v>3541</v>
      </c>
      <c r="DZ754" s="6" t="str">
        <f>+IFERROR(VLOOKUP(DX754,Auxiliar!$A:$C,2,0),"")</f>
        <v xml:space="preserve">VALUE LATA </v>
      </c>
      <c r="EA754" s="7" t="str">
        <f>+IFERROR(VLOOKUP(DX754,Auxiliar!$A:$C,3,0),"")</f>
        <v>1b 15% | 100b 18%</v>
      </c>
      <c r="EC754" s="1">
        <v>20067</v>
      </c>
      <c r="ED754" s="12" t="s">
        <v>47</v>
      </c>
      <c r="EE754" s="6">
        <f>+IFERROR(VALUE(RIGHT(Tabla23[[#This Row],[B2B]],6)),"")</f>
        <v>20067</v>
      </c>
      <c r="EF754" s="6" t="str">
        <f>+IFERROR(VLOOKUP(ED754,Auxiliar!$A:$C,2,0),"")</f>
        <v>VALUE LATON</v>
      </c>
      <c r="EG754" s="7" t="str">
        <f>+IFERROR(VLOOKUP(ED754,Auxiliar!$A:$C,3,0),"")</f>
        <v>1b 10% | 5b 15% | 192b 0%</v>
      </c>
      <c r="EI754" s="1"/>
      <c r="EJ754" s="12"/>
      <c r="EK754" s="6" t="str">
        <f>+IFERROR(VALUE(RIGHT(Tabla24[[#This Row],[B2B]],6)),"")</f>
        <v/>
      </c>
      <c r="EL754" s="6" t="str">
        <f>+IFERROR(VLOOKUP(EJ754,Auxiliar!$A:$C,2,0),"")</f>
        <v/>
      </c>
      <c r="EM754" s="7" t="str">
        <f>+IFERROR(VLOOKUP(EJ754,Auxiliar!$A:$C,3,0),"")</f>
        <v/>
      </c>
      <c r="EO754" s="1"/>
      <c r="EP754" s="12"/>
      <c r="EQ754" s="6" t="str">
        <f>+IFERROR(VALUE(RIGHT(Tabla25[[#This Row],[B2B]],6)),"")</f>
        <v/>
      </c>
      <c r="ER754" s="6" t="str">
        <f>+IFERROR(VLOOKUP(EP754,Auxiliar!$A:$C,2,0),"")</f>
        <v/>
      </c>
      <c r="ES754" s="7" t="str">
        <f>+IFERROR(VLOOKUP(EP754,Auxiliar!$A:$C,3,0),"")</f>
        <v/>
      </c>
      <c r="EU754" s="1"/>
      <c r="EV754" s="12"/>
      <c r="EW754" s="6" t="str">
        <f>+IFERROR(VALUE(RIGHT(Tabla26[[#This Row],[B2B]],6)),"")</f>
        <v/>
      </c>
      <c r="EX754" s="6" t="str">
        <f>+IFERROR(VLOOKUP(EV754,Auxiliar!$A:$C,2,0),"")</f>
        <v/>
      </c>
      <c r="EY754" s="7" t="str">
        <f>+IFERROR(VLOOKUP(EV754,Auxiliar!$A:$C,3,0),"")</f>
        <v/>
      </c>
      <c r="EZ754" s="1"/>
      <c r="FA754" s="12"/>
      <c r="FB754" s="6" t="str">
        <f>+IFERROR(VALUE(RIGHT(Tabla27[[#This Row],[B2B]],6)),"")</f>
        <v/>
      </c>
      <c r="FC754" s="6" t="str">
        <f>+IFERROR(VLOOKUP(FA754,Auxiliar!$A:$C,2,0),"")</f>
        <v/>
      </c>
      <c r="FD754" s="7" t="str">
        <f>+IFERROR(VLOOKUP(FA754,Auxiliar!$A:$C,3,0),"")</f>
        <v/>
      </c>
      <c r="FE754" s="1"/>
      <c r="FF754" s="12"/>
      <c r="FG754" s="6" t="str">
        <f>+IFERROR(VALUE(RIGHT(Tabla28[[#This Row],[B2B]],6)),"")</f>
        <v/>
      </c>
      <c r="FH754" s="6" t="str">
        <f>+IFERROR(VLOOKUP(FF754,Auxiliar!$A:$C,2,0),"")</f>
        <v/>
      </c>
      <c r="FI754" s="7" t="str">
        <f>+IFERROR(VLOOKUP(FF754,Auxiliar!$A:$C,3,0),"")</f>
        <v/>
      </c>
      <c r="FJ754" s="1"/>
      <c r="FK754" s="12"/>
      <c r="FL754" s="6" t="str">
        <f>+IFERROR(VALUE(RIGHT(Tabla29[[#This Row],[B2B]],6)),"")</f>
        <v/>
      </c>
      <c r="FM754" s="6" t="str">
        <f>+IFERROR(VLOOKUP(FK754,Auxiliar!$A:$C,2,0),"")</f>
        <v/>
      </c>
      <c r="FN754" s="7" t="str">
        <f>+IFERROR(VLOOKUP(FK754,Auxiliar!$A:$C,3,0),"")</f>
        <v/>
      </c>
      <c r="FO754" s="1"/>
      <c r="FP754" s="12"/>
      <c r="FQ754" s="6" t="str">
        <f>+IFERROR(VALUE(RIGHT(Tabla30[[#This Row],[B2B]],6)),"")</f>
        <v/>
      </c>
      <c r="FR754" s="6" t="str">
        <f>+IFERROR(VLOOKUP(FP754,Auxiliar!$A:$C,2,0),"")</f>
        <v/>
      </c>
      <c r="FS754" s="7"/>
      <c r="FT754" s="1"/>
      <c r="FU754" s="12"/>
      <c r="FV754" s="6" t="str">
        <f>+IFERROR(VALUE(RIGHT(Tabla31[[#This Row],[B2B]],6)),"")</f>
        <v/>
      </c>
      <c r="FW754" s="6" t="str">
        <f>+IFERROR(VLOOKUP(FU754,Auxiliar!$A:$C,2,0),"")</f>
        <v/>
      </c>
      <c r="FX754" s="7" t="str">
        <f>+IFERROR(VLOOKUP(FU754,Auxiliar!$A:$C,3,0),"")</f>
        <v/>
      </c>
      <c r="FY754" s="1"/>
      <c r="FZ754" s="12"/>
      <c r="GA754" s="6" t="str">
        <f>+IFERROR(VALUE(RIGHT(Tabla32[[#This Row],[B2B]],6)),"")</f>
        <v/>
      </c>
      <c r="GB754" s="6" t="str">
        <f>+IFERROR(VLOOKUP(FZ754,Auxiliar!$A:$C,2,0),"")</f>
        <v/>
      </c>
      <c r="GC754" s="7" t="str">
        <f>+IFERROR(VLOOKUP(FZ754,Auxiliar!$A:$C,3,0),"")</f>
        <v/>
      </c>
      <c r="GD754" s="1"/>
      <c r="GE754" s="12"/>
      <c r="GF754" s="6" t="str">
        <f>+IFERROR(VALUE(RIGHT(Tabla33[[#This Row],[B2B]],6)),"")</f>
        <v/>
      </c>
      <c r="GG754" s="6" t="str">
        <f>+IFERROR(VLOOKUP(GE754,Auxiliar!$A:$C,2,0),"")</f>
        <v/>
      </c>
      <c r="GH754" s="7" t="str">
        <f>+IFERROR(VLOOKUP(GE754,Auxiliar!$A:$C,3,0),"")</f>
        <v/>
      </c>
    </row>
    <row r="755" spans="1:190" x14ac:dyDescent="0.25">
      <c r="A755" s="1"/>
      <c r="B755" s="1"/>
      <c r="C755" t="str">
        <f>+IFERROR(VLOOKUP(B755,Auxiliar!$A:$C,2,0),"")</f>
        <v/>
      </c>
      <c r="D755" s="5" t="str">
        <f>+IFERROR(VLOOKUP(B755,Auxiliar!$A:$C,3,0),"")</f>
        <v/>
      </c>
      <c r="S755" s="1">
        <v>10521</v>
      </c>
      <c r="T755" s="1" t="s">
        <v>9</v>
      </c>
      <c r="U755" s="6">
        <f>+IFERROR(VALUE(RIGHT(Tabla4[[#This Row],[B2B]],6)),"")</f>
        <v>10521</v>
      </c>
      <c r="V755" s="6" t="str">
        <f>+IFERROR(VLOOKUP(T755,Auxiliar!$A:$C,2,0),"")</f>
        <v>CORE</v>
      </c>
      <c r="W755" s="7" t="str">
        <f>+IFERROR(VLOOKUP(T755,Auxiliar!$A:$C,3,0),"")</f>
        <v>0b 1% | 2b 5% | 4b 6%</v>
      </c>
      <c r="AK755" s="1">
        <v>6633</v>
      </c>
      <c r="AL755" s="1" t="s">
        <v>30</v>
      </c>
      <c r="AM755" s="6">
        <f>+IFERROR(VALUE(RIGHT(Tabla7[[#This Row],[B2B]],6)),"")</f>
        <v>6633</v>
      </c>
      <c r="AN755" s="6" t="str">
        <f>+IFERROR(VLOOKUP(AL755,Auxiliar!$A:$C,2,0),"")</f>
        <v>LATONES</v>
      </c>
      <c r="AO755" s="7" t="str">
        <f>+IFERROR(VLOOKUP(AL755,Auxiliar!$A:$C,3,0),"")</f>
        <v>1b 4% | 5b 7% | 97b 0%</v>
      </c>
      <c r="AW755" s="1"/>
      <c r="AX755" s="1" t="s">
        <v>32</v>
      </c>
      <c r="AY755" s="6" t="str">
        <f>+IFERROR(VALUE(RIGHT(Tabla9[[#This Row],[B2B]],6)),"")</f>
        <v/>
      </c>
      <c r="AZ755" s="6" t="str">
        <f>+IFERROR(VLOOKUP(AX755,Auxiliar!$A:$C,2,0),"")</f>
        <v>LATONES</v>
      </c>
      <c r="BA755" s="7" t="str">
        <f>+IFERROR(VLOOKUP(AX755,Auxiliar!$A:$C,3,0),"")</f>
        <v>2b 3% | 4b 4% | 6b 5% | 10b 8%  | 385b 0%</v>
      </c>
      <c r="BI755" s="1"/>
      <c r="BJ755" s="1"/>
      <c r="BK755" s="6" t="str">
        <f>+IFERROR(VALUE(RIGHT(Tabla11[[#This Row],[B2B]],6)),"")</f>
        <v/>
      </c>
      <c r="BL755" s="6" t="str">
        <f>+IFERROR(VLOOKUP(BJ755,Auxiliar!$A:$C,2,0),"")</f>
        <v/>
      </c>
      <c r="BM755" s="7" t="str">
        <f>+IFERROR(VLOOKUP(BJ755,Auxiliar!$A:$C,3,0),"")</f>
        <v/>
      </c>
      <c r="BO755" s="1">
        <v>20073</v>
      </c>
      <c r="BP755" s="1" t="s">
        <v>39</v>
      </c>
      <c r="BQ755" s="6">
        <f>+IFERROR(VALUE(RIGHT(Tabla12[[#This Row],[B2B]],6)),"")</f>
        <v>20073</v>
      </c>
      <c r="BR755" s="6" t="str">
        <f>+IFERROR(VLOOKUP(BP755,Auxiliar!$A:$C,2,0),"")</f>
        <v>VALUE LITRO</v>
      </c>
      <c r="BS755" s="7" t="str">
        <f>+IFERROR(VLOOKUP(BP755,Auxiliar!$A:$C,3,0),"")</f>
        <v>1b 12%</v>
      </c>
      <c r="CA755" s="1">
        <v>5706</v>
      </c>
      <c r="CB755" s="1" t="s">
        <v>35</v>
      </c>
      <c r="CC755" s="6">
        <f>+IFERROR(VALUE(RIGHT(Tabla14[[#This Row],[B2B]],6)),"")</f>
        <v>5706</v>
      </c>
      <c r="CD755" s="6" t="str">
        <f>+IFERROR(VLOOKUP(CB755,Auxiliar!$A:$C,2,0),"")</f>
        <v>Corona 710cc</v>
      </c>
      <c r="CE755" s="7" t="str">
        <f>+IFERROR(VLOOKUP(CB755,Auxiliar!$A:$C,3,0),"")</f>
        <v>1b 10% | 85b 0%</v>
      </c>
      <c r="CG755" s="1"/>
      <c r="CH755" s="1"/>
      <c r="CI755" s="6" t="str">
        <f>+IFERROR(VALUE(RIGHT(Tabla15[[#This Row],[B2B]],6)),"")</f>
        <v/>
      </c>
      <c r="CJ755" s="6" t="str">
        <f>+IFERROR(VLOOKUP(CH755,Auxiliar!$A:$C,2,0),"")</f>
        <v/>
      </c>
      <c r="CK755" s="7" t="str">
        <f>+IFERROR(VLOOKUP(CH755,Auxiliar!$A:$C,3,0),"")</f>
        <v/>
      </c>
      <c r="CM755" s="1">
        <v>5634</v>
      </c>
      <c r="CN755" s="1" t="s">
        <v>20</v>
      </c>
      <c r="CO755" s="6">
        <v>5634</v>
      </c>
      <c r="CP755" s="6" t="s">
        <v>20</v>
      </c>
      <c r="CQ755" s="7" t="s">
        <v>21</v>
      </c>
      <c r="CS755" s="1"/>
      <c r="CT755" s="1"/>
      <c r="CU755" s="6" t="str">
        <f>+IFERROR(VALUE(RIGHT(Tabla17[[#This Row],[B2B]],6)),"")</f>
        <v/>
      </c>
      <c r="CV755" s="6" t="str">
        <f>+IFERROR(VLOOKUP(CT755,Auxiliar!$A:$C,2,0),"")</f>
        <v/>
      </c>
      <c r="CW755" s="7" t="str">
        <f>+IFERROR(VLOOKUP(CT755,Auxiliar!$A:$C,3,0),"")</f>
        <v/>
      </c>
      <c r="CY755" s="1">
        <v>5634</v>
      </c>
      <c r="CZ755" s="1" t="s">
        <v>16</v>
      </c>
      <c r="DA755" s="6">
        <f>+IFERROR(VALUE(RIGHT(Tabla18[[#This Row],[B2B]],6)),"")</f>
        <v>5634</v>
      </c>
      <c r="DB755" s="6" t="str">
        <f>+IFERROR(VLOOKUP(CZ755,Auxiliar!$A:$C,2,0),"")</f>
        <v>PREMIUM</v>
      </c>
      <c r="DC755" s="7" t="str">
        <f>+IFERROR(VLOOKUP(CZ755,Auxiliar!$A:$C,3,0),"")</f>
        <v>0b 0% | 2b 2% | 5b 3,5% | 10b 5%</v>
      </c>
      <c r="DE755" s="1">
        <v>5634</v>
      </c>
      <c r="DF755" s="1" t="s">
        <v>19</v>
      </c>
      <c r="DG755" s="6">
        <f>+IFERROR(VALUE(RIGHT(Tabla19[[#This Row],[B2B]],6)),"")</f>
        <v>5634</v>
      </c>
      <c r="DH755" s="6" t="str">
        <f>+IFERROR(VLOOKUP(DF755,Auxiliar!$A:$C,2,0),"")</f>
        <v>MICHELOB</v>
      </c>
      <c r="DI755" s="7" t="str">
        <f>+IFERROR(VLOOKUP(DF755,Auxiliar!$A:$C,3,0),"")</f>
        <v>1b 7% | 3b 22% | 8b 27%</v>
      </c>
      <c r="DK755" s="1"/>
      <c r="DL755" s="1"/>
      <c r="DM755" s="6" t="str">
        <f>+IFERROR(VALUE(RIGHT(Tabla20[[#This Row],[B2B]],6)),"")</f>
        <v/>
      </c>
      <c r="DN755" s="6" t="str">
        <f>+IFERROR(VLOOKUP(DL755,Auxiliar!$A:$C,2,0),"")</f>
        <v/>
      </c>
      <c r="DO755" s="7" t="str">
        <f>+IFERROR(VLOOKUP(DL755,Auxiliar!$A:$C,3,0),"")</f>
        <v/>
      </c>
      <c r="DQ755" s="1">
        <v>5632</v>
      </c>
      <c r="DR755" s="12" t="s">
        <v>24</v>
      </c>
      <c r="DS755" s="6">
        <f>+IFERROR(VALUE(RIGHT(Tabla21[[#This Row],[B2B]],6)),"")</f>
        <v>5632</v>
      </c>
      <c r="DT755" s="6" t="str">
        <f>+IFERROR(VLOOKUP(DR755,Auxiliar!$A:$C,2,0),"")</f>
        <v>CORONA PORRON</v>
      </c>
      <c r="DU755" s="7" t="str">
        <f>+IFERROR(VLOOKUP(DR755,Auxiliar!$A:$C,3,0),"")</f>
        <v>1b 5% | 20b 0%</v>
      </c>
      <c r="DW755" s="1">
        <v>20083</v>
      </c>
      <c r="DX755" s="12" t="s">
        <v>43</v>
      </c>
      <c r="DY755" s="6">
        <f>+IFERROR(VALUE(RIGHT(Tabla22[[#This Row],[B2B]],6)),"")</f>
        <v>20083</v>
      </c>
      <c r="DZ755" s="6" t="str">
        <f>+IFERROR(VLOOKUP(DX755,Auxiliar!$A:$C,2,0),"")</f>
        <v xml:space="preserve">VALUE LATA </v>
      </c>
      <c r="EA755" s="7" t="str">
        <f>+IFERROR(VLOOKUP(DX755,Auxiliar!$A:$C,3,0),"")</f>
        <v>1b 15% | 100b 18%</v>
      </c>
      <c r="EC755" s="1">
        <v>3530</v>
      </c>
      <c r="ED755" s="12" t="s">
        <v>47</v>
      </c>
      <c r="EE755" s="6">
        <f>+IFERROR(VALUE(RIGHT(Tabla23[[#This Row],[B2B]],6)),"")</f>
        <v>3530</v>
      </c>
      <c r="EF755" s="6" t="str">
        <f>+IFERROR(VLOOKUP(ED755,Auxiliar!$A:$C,2,0),"")</f>
        <v>VALUE LATON</v>
      </c>
      <c r="EG755" s="7" t="str">
        <f>+IFERROR(VLOOKUP(ED755,Auxiliar!$A:$C,3,0),"")</f>
        <v>1b 10% | 5b 15% | 192b 0%</v>
      </c>
      <c r="EI755" s="1"/>
      <c r="EJ755" s="12"/>
      <c r="EK755" s="6" t="str">
        <f>+IFERROR(VALUE(RIGHT(Tabla24[[#This Row],[B2B]],6)),"")</f>
        <v/>
      </c>
      <c r="EL755" s="6" t="str">
        <f>+IFERROR(VLOOKUP(EJ755,Auxiliar!$A:$C,2,0),"")</f>
        <v/>
      </c>
      <c r="EM755" s="7" t="str">
        <f>+IFERROR(VLOOKUP(EJ755,Auxiliar!$A:$C,3,0),"")</f>
        <v/>
      </c>
      <c r="EO755" s="1"/>
      <c r="EP755" s="12"/>
      <c r="EQ755" s="6" t="str">
        <f>+IFERROR(VALUE(RIGHT(Tabla25[[#This Row],[B2B]],6)),"")</f>
        <v/>
      </c>
      <c r="ER755" s="6" t="str">
        <f>+IFERROR(VLOOKUP(EP755,Auxiliar!$A:$C,2,0),"")</f>
        <v/>
      </c>
      <c r="ES755" s="7" t="str">
        <f>+IFERROR(VLOOKUP(EP755,Auxiliar!$A:$C,3,0),"")</f>
        <v/>
      </c>
      <c r="EU755" s="1"/>
      <c r="EV755" s="12"/>
      <c r="EW755" s="6" t="str">
        <f>+IFERROR(VALUE(RIGHT(Tabla26[[#This Row],[B2B]],6)),"")</f>
        <v/>
      </c>
      <c r="EX755" s="6" t="str">
        <f>+IFERROR(VLOOKUP(EV755,Auxiliar!$A:$C,2,0),"")</f>
        <v/>
      </c>
      <c r="EY755" s="7" t="str">
        <f>+IFERROR(VLOOKUP(EV755,Auxiliar!$A:$C,3,0),"")</f>
        <v/>
      </c>
      <c r="EZ755" s="1"/>
      <c r="FA755" s="12"/>
      <c r="FB755" s="6" t="str">
        <f>+IFERROR(VALUE(RIGHT(Tabla27[[#This Row],[B2B]],6)),"")</f>
        <v/>
      </c>
      <c r="FC755" s="6" t="str">
        <f>+IFERROR(VLOOKUP(FA755,Auxiliar!$A:$C,2,0),"")</f>
        <v/>
      </c>
      <c r="FD755" s="7" t="str">
        <f>+IFERROR(VLOOKUP(FA755,Auxiliar!$A:$C,3,0),"")</f>
        <v/>
      </c>
      <c r="FE755" s="1"/>
      <c r="FF755" s="12"/>
      <c r="FG755" s="6" t="str">
        <f>+IFERROR(VALUE(RIGHT(Tabla28[[#This Row],[B2B]],6)),"")</f>
        <v/>
      </c>
      <c r="FH755" s="6" t="str">
        <f>+IFERROR(VLOOKUP(FF755,Auxiliar!$A:$C,2,0),"")</f>
        <v/>
      </c>
      <c r="FI755" s="7" t="str">
        <f>+IFERROR(VLOOKUP(FF755,Auxiliar!$A:$C,3,0),"")</f>
        <v/>
      </c>
      <c r="FJ755" s="1"/>
      <c r="FK755" s="12"/>
      <c r="FL755" s="6" t="str">
        <f>+IFERROR(VALUE(RIGHT(Tabla29[[#This Row],[B2B]],6)),"")</f>
        <v/>
      </c>
      <c r="FM755" s="6" t="str">
        <f>+IFERROR(VLOOKUP(FK755,Auxiliar!$A:$C,2,0),"")</f>
        <v/>
      </c>
      <c r="FN755" s="7" t="str">
        <f>+IFERROR(VLOOKUP(FK755,Auxiliar!$A:$C,3,0),"")</f>
        <v/>
      </c>
      <c r="FO755" s="1"/>
      <c r="FP755" s="12"/>
      <c r="FQ755" s="6" t="str">
        <f>+IFERROR(VALUE(RIGHT(Tabla30[[#This Row],[B2B]],6)),"")</f>
        <v/>
      </c>
      <c r="FR755" s="6" t="str">
        <f>+IFERROR(VLOOKUP(FP755,Auxiliar!$A:$C,2,0),"")</f>
        <v/>
      </c>
      <c r="FS755" s="7"/>
      <c r="FT755" s="1"/>
      <c r="FU755" s="12"/>
      <c r="FV755" s="6" t="str">
        <f>+IFERROR(VALUE(RIGHT(Tabla31[[#This Row],[B2B]],6)),"")</f>
        <v/>
      </c>
      <c r="FW755" s="6" t="str">
        <f>+IFERROR(VLOOKUP(FU755,Auxiliar!$A:$C,2,0),"")</f>
        <v/>
      </c>
      <c r="FX755" s="7" t="str">
        <f>+IFERROR(VLOOKUP(FU755,Auxiliar!$A:$C,3,0),"")</f>
        <v/>
      </c>
      <c r="FY755" s="1"/>
      <c r="FZ755" s="12"/>
      <c r="GA755" s="6" t="str">
        <f>+IFERROR(VALUE(RIGHT(Tabla32[[#This Row],[B2B]],6)),"")</f>
        <v/>
      </c>
      <c r="GB755" s="6" t="str">
        <f>+IFERROR(VLOOKUP(FZ755,Auxiliar!$A:$C,2,0),"")</f>
        <v/>
      </c>
      <c r="GC755" s="7" t="str">
        <f>+IFERROR(VLOOKUP(FZ755,Auxiliar!$A:$C,3,0),"")</f>
        <v/>
      </c>
      <c r="GD755" s="1"/>
      <c r="GE755" s="12"/>
      <c r="GF755" s="6" t="str">
        <f>+IFERROR(VALUE(RIGHT(Tabla33[[#This Row],[B2B]],6)),"")</f>
        <v/>
      </c>
      <c r="GG755" s="6" t="str">
        <f>+IFERROR(VLOOKUP(GE755,Auxiliar!$A:$C,2,0),"")</f>
        <v/>
      </c>
      <c r="GH755" s="7" t="str">
        <f>+IFERROR(VLOOKUP(GE755,Auxiliar!$A:$C,3,0),"")</f>
        <v/>
      </c>
    </row>
    <row r="756" spans="1:190" x14ac:dyDescent="0.25">
      <c r="A756" s="1"/>
      <c r="B756" s="1"/>
      <c r="C756" t="str">
        <f>+IFERROR(VLOOKUP(B756,Auxiliar!$A:$C,2,0),"")</f>
        <v/>
      </c>
      <c r="D756" s="5" t="str">
        <f>+IFERROR(VLOOKUP(B756,Auxiliar!$A:$C,3,0),"")</f>
        <v/>
      </c>
      <c r="S756" s="1">
        <v>10553</v>
      </c>
      <c r="T756" s="1" t="s">
        <v>9</v>
      </c>
      <c r="U756" s="6">
        <f>+IFERROR(VALUE(RIGHT(Tabla4[[#This Row],[B2B]],6)),"")</f>
        <v>10553</v>
      </c>
      <c r="V756" s="6" t="str">
        <f>+IFERROR(VLOOKUP(T756,Auxiliar!$A:$C,2,0),"")</f>
        <v>CORE</v>
      </c>
      <c r="W756" s="7" t="str">
        <f>+IFERROR(VLOOKUP(T756,Auxiliar!$A:$C,3,0),"")</f>
        <v>0b 1% | 2b 5% | 4b 6%</v>
      </c>
      <c r="AK756" s="1">
        <v>6635</v>
      </c>
      <c r="AL756" s="1" t="s">
        <v>30</v>
      </c>
      <c r="AM756" s="6">
        <f>+IFERROR(VALUE(RIGHT(Tabla7[[#This Row],[B2B]],6)),"")</f>
        <v>6635</v>
      </c>
      <c r="AN756" s="6" t="str">
        <f>+IFERROR(VLOOKUP(AL756,Auxiliar!$A:$C,2,0),"")</f>
        <v>LATONES</v>
      </c>
      <c r="AO756" s="7" t="str">
        <f>+IFERROR(VLOOKUP(AL756,Auxiliar!$A:$C,3,0),"")</f>
        <v>1b 4% | 5b 7% | 97b 0%</v>
      </c>
      <c r="AW756" s="1"/>
      <c r="AX756" s="1" t="s">
        <v>32</v>
      </c>
      <c r="AY756" s="6" t="str">
        <f>+IFERROR(VALUE(RIGHT(Tabla9[[#This Row],[B2B]],6)),"")</f>
        <v/>
      </c>
      <c r="AZ756" s="6" t="str">
        <f>+IFERROR(VLOOKUP(AX756,Auxiliar!$A:$C,2,0),"")</f>
        <v>LATONES</v>
      </c>
      <c r="BA756" s="7" t="str">
        <f>+IFERROR(VLOOKUP(AX756,Auxiliar!$A:$C,3,0),"")</f>
        <v>2b 3% | 4b 4% | 6b 5% | 10b 8%  | 385b 0%</v>
      </c>
      <c r="BI756" s="1"/>
      <c r="BJ756" s="1"/>
      <c r="BK756" s="6" t="str">
        <f>+IFERROR(VALUE(RIGHT(Tabla11[[#This Row],[B2B]],6)),"")</f>
        <v/>
      </c>
      <c r="BL756" s="6" t="str">
        <f>+IFERROR(VLOOKUP(BJ756,Auxiliar!$A:$C,2,0),"")</f>
        <v/>
      </c>
      <c r="BM756" s="7" t="str">
        <f>+IFERROR(VLOOKUP(BJ756,Auxiliar!$A:$C,3,0),"")</f>
        <v/>
      </c>
      <c r="BO756" s="1">
        <v>3533</v>
      </c>
      <c r="BP756" s="1" t="s">
        <v>39</v>
      </c>
      <c r="BQ756" s="6">
        <f>+IFERROR(VALUE(RIGHT(Tabla12[[#This Row],[B2B]],6)),"")</f>
        <v>3533</v>
      </c>
      <c r="BR756" s="6" t="str">
        <f>+IFERROR(VLOOKUP(BP756,Auxiliar!$A:$C,2,0),"")</f>
        <v>VALUE LITRO</v>
      </c>
      <c r="BS756" s="7" t="str">
        <f>+IFERROR(VLOOKUP(BP756,Auxiliar!$A:$C,3,0),"")</f>
        <v>1b 12%</v>
      </c>
      <c r="CA756" s="1">
        <v>5707</v>
      </c>
      <c r="CB756" s="1" t="s">
        <v>35</v>
      </c>
      <c r="CC756" s="6">
        <f>+IFERROR(VALUE(RIGHT(Tabla14[[#This Row],[B2B]],6)),"")</f>
        <v>5707</v>
      </c>
      <c r="CD756" s="6" t="str">
        <f>+IFERROR(VLOOKUP(CB756,Auxiliar!$A:$C,2,0),"")</f>
        <v>Corona 710cc</v>
      </c>
      <c r="CE756" s="7" t="str">
        <f>+IFERROR(VLOOKUP(CB756,Auxiliar!$A:$C,3,0),"")</f>
        <v>1b 10% | 85b 0%</v>
      </c>
      <c r="CG756" s="1"/>
      <c r="CH756" s="1"/>
      <c r="CI756" s="6" t="str">
        <f>+IFERROR(VALUE(RIGHT(Tabla15[[#This Row],[B2B]],6)),"")</f>
        <v/>
      </c>
      <c r="CJ756" s="6" t="str">
        <f>+IFERROR(VLOOKUP(CH756,Auxiliar!$A:$C,2,0),"")</f>
        <v/>
      </c>
      <c r="CK756" s="7" t="str">
        <f>+IFERROR(VLOOKUP(CH756,Auxiliar!$A:$C,3,0),"")</f>
        <v/>
      </c>
      <c r="CM756" s="1">
        <v>5637</v>
      </c>
      <c r="CN756" s="1" t="s">
        <v>20</v>
      </c>
      <c r="CO756" s="6">
        <v>5637</v>
      </c>
      <c r="CP756" s="6" t="s">
        <v>20</v>
      </c>
      <c r="CQ756" s="7" t="s">
        <v>21</v>
      </c>
      <c r="CS756" s="1"/>
      <c r="CT756" s="1"/>
      <c r="CU756" s="6" t="str">
        <f>+IFERROR(VALUE(RIGHT(Tabla17[[#This Row],[B2B]],6)),"")</f>
        <v/>
      </c>
      <c r="CV756" s="6" t="str">
        <f>+IFERROR(VLOOKUP(CT756,Auxiliar!$A:$C,2,0),"")</f>
        <v/>
      </c>
      <c r="CW756" s="7" t="str">
        <f>+IFERROR(VLOOKUP(CT756,Auxiliar!$A:$C,3,0),"")</f>
        <v/>
      </c>
      <c r="CY756" s="1">
        <v>5637</v>
      </c>
      <c r="CZ756" s="1" t="s">
        <v>16</v>
      </c>
      <c r="DA756" s="6">
        <f>+IFERROR(VALUE(RIGHT(Tabla18[[#This Row],[B2B]],6)),"")</f>
        <v>5637</v>
      </c>
      <c r="DB756" s="6" t="str">
        <f>+IFERROR(VLOOKUP(CZ756,Auxiliar!$A:$C,2,0),"")</f>
        <v>PREMIUM</v>
      </c>
      <c r="DC756" s="7" t="str">
        <f>+IFERROR(VLOOKUP(CZ756,Auxiliar!$A:$C,3,0),"")</f>
        <v>0b 0% | 2b 2% | 5b 3,5% | 10b 5%</v>
      </c>
      <c r="DE756" s="1">
        <v>5637</v>
      </c>
      <c r="DF756" s="1" t="s">
        <v>19</v>
      </c>
      <c r="DG756" s="6">
        <f>+IFERROR(VALUE(RIGHT(Tabla19[[#This Row],[B2B]],6)),"")</f>
        <v>5637</v>
      </c>
      <c r="DH756" s="6" t="str">
        <f>+IFERROR(VLOOKUP(DF756,Auxiliar!$A:$C,2,0),"")</f>
        <v>MICHELOB</v>
      </c>
      <c r="DI756" s="7" t="str">
        <f>+IFERROR(VLOOKUP(DF756,Auxiliar!$A:$C,3,0),"")</f>
        <v>1b 7% | 3b 22% | 8b 27%</v>
      </c>
      <c r="DK756" s="1"/>
      <c r="DL756" s="1"/>
      <c r="DM756" s="6" t="str">
        <f>+IFERROR(VALUE(RIGHT(Tabla20[[#This Row],[B2B]],6)),"")</f>
        <v/>
      </c>
      <c r="DN756" s="6" t="str">
        <f>+IFERROR(VLOOKUP(DL756,Auxiliar!$A:$C,2,0),"")</f>
        <v/>
      </c>
      <c r="DO756" s="7" t="str">
        <f>+IFERROR(VLOOKUP(DL756,Auxiliar!$A:$C,3,0),"")</f>
        <v/>
      </c>
      <c r="DQ756" s="1">
        <v>5634</v>
      </c>
      <c r="DR756" s="12" t="s">
        <v>24</v>
      </c>
      <c r="DS756" s="6">
        <f>+IFERROR(VALUE(RIGHT(Tabla21[[#This Row],[B2B]],6)),"")</f>
        <v>5634</v>
      </c>
      <c r="DT756" s="6" t="str">
        <f>+IFERROR(VLOOKUP(DR756,Auxiliar!$A:$C,2,0),"")</f>
        <v>CORONA PORRON</v>
      </c>
      <c r="DU756" s="7" t="str">
        <f>+IFERROR(VLOOKUP(DR756,Auxiliar!$A:$C,3,0),"")</f>
        <v>1b 5% | 20b 0%</v>
      </c>
      <c r="DW756" s="1">
        <v>3542</v>
      </c>
      <c r="DX756" s="12" t="s">
        <v>43</v>
      </c>
      <c r="DY756" s="6">
        <f>+IFERROR(VALUE(RIGHT(Tabla22[[#This Row],[B2B]],6)),"")</f>
        <v>3542</v>
      </c>
      <c r="DZ756" s="6" t="str">
        <f>+IFERROR(VLOOKUP(DX756,Auxiliar!$A:$C,2,0),"")</f>
        <v xml:space="preserve">VALUE LATA </v>
      </c>
      <c r="EA756" s="7" t="str">
        <f>+IFERROR(VLOOKUP(DX756,Auxiliar!$A:$C,3,0),"")</f>
        <v>1b 15% | 100b 18%</v>
      </c>
      <c r="EC756" s="1">
        <v>20073</v>
      </c>
      <c r="ED756" s="12" t="s">
        <v>47</v>
      </c>
      <c r="EE756" s="6">
        <f>+IFERROR(VALUE(RIGHT(Tabla23[[#This Row],[B2B]],6)),"")</f>
        <v>20073</v>
      </c>
      <c r="EF756" s="6" t="str">
        <f>+IFERROR(VLOOKUP(ED756,Auxiliar!$A:$C,2,0),"")</f>
        <v>VALUE LATON</v>
      </c>
      <c r="EG756" s="7" t="str">
        <f>+IFERROR(VLOOKUP(ED756,Auxiliar!$A:$C,3,0),"")</f>
        <v>1b 10% | 5b 15% | 192b 0%</v>
      </c>
      <c r="EI756" s="1"/>
      <c r="EJ756" s="12"/>
      <c r="EK756" s="6" t="str">
        <f>+IFERROR(VALUE(RIGHT(Tabla24[[#This Row],[B2B]],6)),"")</f>
        <v/>
      </c>
      <c r="EL756" s="6" t="str">
        <f>+IFERROR(VLOOKUP(EJ756,Auxiliar!$A:$C,2,0),"")</f>
        <v/>
      </c>
      <c r="EM756" s="7" t="str">
        <f>+IFERROR(VLOOKUP(EJ756,Auxiliar!$A:$C,3,0),"")</f>
        <v/>
      </c>
      <c r="EO756" s="1"/>
      <c r="EP756" s="12"/>
      <c r="EQ756" s="6" t="str">
        <f>+IFERROR(VALUE(RIGHT(Tabla25[[#This Row],[B2B]],6)),"")</f>
        <v/>
      </c>
      <c r="ER756" s="6" t="str">
        <f>+IFERROR(VLOOKUP(EP756,Auxiliar!$A:$C,2,0),"")</f>
        <v/>
      </c>
      <c r="ES756" s="7" t="str">
        <f>+IFERROR(VLOOKUP(EP756,Auxiliar!$A:$C,3,0),"")</f>
        <v/>
      </c>
      <c r="EU756" s="1"/>
      <c r="EV756" s="12"/>
      <c r="EW756" s="6" t="str">
        <f>+IFERROR(VALUE(RIGHT(Tabla26[[#This Row],[B2B]],6)),"")</f>
        <v/>
      </c>
      <c r="EX756" s="6" t="str">
        <f>+IFERROR(VLOOKUP(EV756,Auxiliar!$A:$C,2,0),"")</f>
        <v/>
      </c>
      <c r="EY756" s="7" t="str">
        <f>+IFERROR(VLOOKUP(EV756,Auxiliar!$A:$C,3,0),"")</f>
        <v/>
      </c>
      <c r="EZ756" s="1"/>
      <c r="FA756" s="12"/>
      <c r="FB756" s="6" t="str">
        <f>+IFERROR(VALUE(RIGHT(Tabla27[[#This Row],[B2B]],6)),"")</f>
        <v/>
      </c>
      <c r="FC756" s="6" t="str">
        <f>+IFERROR(VLOOKUP(FA756,Auxiliar!$A:$C,2,0),"")</f>
        <v/>
      </c>
      <c r="FD756" s="7" t="str">
        <f>+IFERROR(VLOOKUP(FA756,Auxiliar!$A:$C,3,0),"")</f>
        <v/>
      </c>
      <c r="FE756" s="1"/>
      <c r="FF756" s="12"/>
      <c r="FG756" s="6" t="str">
        <f>+IFERROR(VALUE(RIGHT(Tabla28[[#This Row],[B2B]],6)),"")</f>
        <v/>
      </c>
      <c r="FH756" s="6" t="str">
        <f>+IFERROR(VLOOKUP(FF756,Auxiliar!$A:$C,2,0),"")</f>
        <v/>
      </c>
      <c r="FI756" s="7" t="str">
        <f>+IFERROR(VLOOKUP(FF756,Auxiliar!$A:$C,3,0),"")</f>
        <v/>
      </c>
      <c r="FJ756" s="1"/>
      <c r="FK756" s="12"/>
      <c r="FL756" s="6" t="str">
        <f>+IFERROR(VALUE(RIGHT(Tabla29[[#This Row],[B2B]],6)),"")</f>
        <v/>
      </c>
      <c r="FM756" s="6" t="str">
        <f>+IFERROR(VLOOKUP(FK756,Auxiliar!$A:$C,2,0),"")</f>
        <v/>
      </c>
      <c r="FN756" s="7" t="str">
        <f>+IFERROR(VLOOKUP(FK756,Auxiliar!$A:$C,3,0),"")</f>
        <v/>
      </c>
      <c r="FO756" s="1"/>
      <c r="FP756" s="12"/>
      <c r="FQ756" s="6" t="str">
        <f>+IFERROR(VALUE(RIGHT(Tabla30[[#This Row],[B2B]],6)),"")</f>
        <v/>
      </c>
      <c r="FR756" s="6" t="str">
        <f>+IFERROR(VLOOKUP(FP756,Auxiliar!$A:$C,2,0),"")</f>
        <v/>
      </c>
      <c r="FS756" s="7"/>
      <c r="FT756" s="1"/>
      <c r="FU756" s="12"/>
      <c r="FV756" s="6" t="str">
        <f>+IFERROR(VALUE(RIGHT(Tabla31[[#This Row],[B2B]],6)),"")</f>
        <v/>
      </c>
      <c r="FW756" s="6" t="str">
        <f>+IFERROR(VLOOKUP(FU756,Auxiliar!$A:$C,2,0),"")</f>
        <v/>
      </c>
      <c r="FX756" s="7" t="str">
        <f>+IFERROR(VLOOKUP(FU756,Auxiliar!$A:$C,3,0),"")</f>
        <v/>
      </c>
      <c r="FY756" s="1"/>
      <c r="FZ756" s="12"/>
      <c r="GA756" s="6" t="str">
        <f>+IFERROR(VALUE(RIGHT(Tabla32[[#This Row],[B2B]],6)),"")</f>
        <v/>
      </c>
      <c r="GB756" s="6" t="str">
        <f>+IFERROR(VLOOKUP(FZ756,Auxiliar!$A:$C,2,0),"")</f>
        <v/>
      </c>
      <c r="GC756" s="7" t="str">
        <f>+IFERROR(VLOOKUP(FZ756,Auxiliar!$A:$C,3,0),"")</f>
        <v/>
      </c>
      <c r="GD756" s="1"/>
      <c r="GE756" s="12"/>
      <c r="GF756" s="6" t="str">
        <f>+IFERROR(VALUE(RIGHT(Tabla33[[#This Row],[B2B]],6)),"")</f>
        <v/>
      </c>
      <c r="GG756" s="6" t="str">
        <f>+IFERROR(VLOOKUP(GE756,Auxiliar!$A:$C,2,0),"")</f>
        <v/>
      </c>
      <c r="GH756" s="7" t="str">
        <f>+IFERROR(VLOOKUP(GE756,Auxiliar!$A:$C,3,0),"")</f>
        <v/>
      </c>
    </row>
    <row r="757" spans="1:190" x14ac:dyDescent="0.25">
      <c r="A757" s="1"/>
      <c r="B757" s="1"/>
      <c r="C757" t="str">
        <f>+IFERROR(VLOOKUP(B757,Auxiliar!$A:$C,2,0),"")</f>
        <v/>
      </c>
      <c r="D757" s="5" t="str">
        <f>+IFERROR(VLOOKUP(B757,Auxiliar!$A:$C,3,0),"")</f>
        <v/>
      </c>
      <c r="S757" s="1">
        <v>10606</v>
      </c>
      <c r="T757" s="1" t="s">
        <v>9</v>
      </c>
      <c r="U757" s="6">
        <f>+IFERROR(VALUE(RIGHT(Tabla4[[#This Row],[B2B]],6)),"")</f>
        <v>10606</v>
      </c>
      <c r="V757" s="6" t="str">
        <f>+IFERROR(VLOOKUP(T757,Auxiliar!$A:$C,2,0),"")</f>
        <v>CORE</v>
      </c>
      <c r="W757" s="7" t="str">
        <f>+IFERROR(VLOOKUP(T757,Auxiliar!$A:$C,3,0),"")</f>
        <v>0b 1% | 2b 5% | 4b 6%</v>
      </c>
      <c r="AK757" s="1">
        <v>6664</v>
      </c>
      <c r="AL757" s="1" t="s">
        <v>30</v>
      </c>
      <c r="AM757" s="6">
        <f>+IFERROR(VALUE(RIGHT(Tabla7[[#This Row],[B2B]],6)),"")</f>
        <v>6664</v>
      </c>
      <c r="AN757" s="6" t="str">
        <f>+IFERROR(VLOOKUP(AL757,Auxiliar!$A:$C,2,0),"")</f>
        <v>LATONES</v>
      </c>
      <c r="AO757" s="7" t="str">
        <f>+IFERROR(VLOOKUP(AL757,Auxiliar!$A:$C,3,0),"")</f>
        <v>1b 4% | 5b 7% | 97b 0%</v>
      </c>
      <c r="AW757" s="1"/>
      <c r="AX757" s="1" t="s">
        <v>32</v>
      </c>
      <c r="AY757" s="6" t="str">
        <f>+IFERROR(VALUE(RIGHT(Tabla9[[#This Row],[B2B]],6)),"")</f>
        <v/>
      </c>
      <c r="AZ757" s="6" t="str">
        <f>+IFERROR(VLOOKUP(AX757,Auxiliar!$A:$C,2,0),"")</f>
        <v>LATONES</v>
      </c>
      <c r="BA757" s="7" t="str">
        <f>+IFERROR(VLOOKUP(AX757,Auxiliar!$A:$C,3,0),"")</f>
        <v>2b 3% | 4b 4% | 6b 5% | 10b 8%  | 385b 0%</v>
      </c>
      <c r="BI757" s="1"/>
      <c r="BJ757" s="1"/>
      <c r="BK757" s="6" t="str">
        <f>+IFERROR(VALUE(RIGHT(Tabla11[[#This Row],[B2B]],6)),"")</f>
        <v/>
      </c>
      <c r="BL757" s="6" t="str">
        <f>+IFERROR(VLOOKUP(BJ757,Auxiliar!$A:$C,2,0),"")</f>
        <v/>
      </c>
      <c r="BM757" s="7" t="str">
        <f>+IFERROR(VLOOKUP(BJ757,Auxiliar!$A:$C,3,0),"")</f>
        <v/>
      </c>
      <c r="BO757" s="1">
        <v>3534</v>
      </c>
      <c r="BP757" s="1" t="s">
        <v>39</v>
      </c>
      <c r="BQ757" s="6">
        <f>+IFERROR(VALUE(RIGHT(Tabla12[[#This Row],[B2B]],6)),"")</f>
        <v>3534</v>
      </c>
      <c r="BR757" s="6" t="str">
        <f>+IFERROR(VLOOKUP(BP757,Auxiliar!$A:$C,2,0),"")</f>
        <v>VALUE LITRO</v>
      </c>
      <c r="BS757" s="7" t="str">
        <f>+IFERROR(VLOOKUP(BP757,Auxiliar!$A:$C,3,0),"")</f>
        <v>1b 12%</v>
      </c>
      <c r="CA757" s="1">
        <v>5708</v>
      </c>
      <c r="CB757" s="1" t="s">
        <v>35</v>
      </c>
      <c r="CC757" s="6">
        <f>+IFERROR(VALUE(RIGHT(Tabla14[[#This Row],[B2B]],6)),"")</f>
        <v>5708</v>
      </c>
      <c r="CD757" s="6" t="str">
        <f>+IFERROR(VLOOKUP(CB757,Auxiliar!$A:$C,2,0),"")</f>
        <v>Corona 710cc</v>
      </c>
      <c r="CE757" s="7" t="str">
        <f>+IFERROR(VLOOKUP(CB757,Auxiliar!$A:$C,3,0),"")</f>
        <v>1b 10% | 85b 0%</v>
      </c>
      <c r="CG757" s="1"/>
      <c r="CH757" s="1"/>
      <c r="CI757" s="6" t="str">
        <f>+IFERROR(VALUE(RIGHT(Tabla15[[#This Row],[B2B]],6)),"")</f>
        <v/>
      </c>
      <c r="CJ757" s="6" t="str">
        <f>+IFERROR(VLOOKUP(CH757,Auxiliar!$A:$C,2,0),"")</f>
        <v/>
      </c>
      <c r="CK757" s="7" t="str">
        <f>+IFERROR(VLOOKUP(CH757,Auxiliar!$A:$C,3,0),"")</f>
        <v/>
      </c>
      <c r="CM757" s="1">
        <v>5654</v>
      </c>
      <c r="CN757" s="1" t="s">
        <v>20</v>
      </c>
      <c r="CO757" s="6">
        <v>5654</v>
      </c>
      <c r="CP757" s="6" t="s">
        <v>20</v>
      </c>
      <c r="CQ757" s="7" t="s">
        <v>21</v>
      </c>
      <c r="CS757" s="1"/>
      <c r="CT757" s="1"/>
      <c r="CU757" s="6" t="str">
        <f>+IFERROR(VALUE(RIGHT(Tabla17[[#This Row],[B2B]],6)),"")</f>
        <v/>
      </c>
      <c r="CV757" s="6" t="str">
        <f>+IFERROR(VLOOKUP(CT757,Auxiliar!$A:$C,2,0),"")</f>
        <v/>
      </c>
      <c r="CW757" s="7" t="str">
        <f>+IFERROR(VLOOKUP(CT757,Auxiliar!$A:$C,3,0),"")</f>
        <v/>
      </c>
      <c r="CY757" s="1">
        <v>5654</v>
      </c>
      <c r="CZ757" s="1" t="s">
        <v>16</v>
      </c>
      <c r="DA757" s="6">
        <f>+IFERROR(VALUE(RIGHT(Tabla18[[#This Row],[B2B]],6)),"")</f>
        <v>5654</v>
      </c>
      <c r="DB757" s="6" t="str">
        <f>+IFERROR(VLOOKUP(CZ757,Auxiliar!$A:$C,2,0),"")</f>
        <v>PREMIUM</v>
      </c>
      <c r="DC757" s="7" t="str">
        <f>+IFERROR(VLOOKUP(CZ757,Auxiliar!$A:$C,3,0),"")</f>
        <v>0b 0% | 2b 2% | 5b 3,5% | 10b 5%</v>
      </c>
      <c r="DE757" s="1">
        <v>5654</v>
      </c>
      <c r="DF757" s="1" t="s">
        <v>19</v>
      </c>
      <c r="DG757" s="6">
        <f>+IFERROR(VALUE(RIGHT(Tabla19[[#This Row],[B2B]],6)),"")</f>
        <v>5654</v>
      </c>
      <c r="DH757" s="6" t="str">
        <f>+IFERROR(VLOOKUP(DF757,Auxiliar!$A:$C,2,0),"")</f>
        <v>MICHELOB</v>
      </c>
      <c r="DI757" s="7" t="str">
        <f>+IFERROR(VLOOKUP(DF757,Auxiliar!$A:$C,3,0),"")</f>
        <v>1b 7% | 3b 22% | 8b 27%</v>
      </c>
      <c r="DK757" s="1"/>
      <c r="DL757" s="1"/>
      <c r="DM757" s="6" t="str">
        <f>+IFERROR(VALUE(RIGHT(Tabla20[[#This Row],[B2B]],6)),"")</f>
        <v/>
      </c>
      <c r="DN757" s="6" t="str">
        <f>+IFERROR(VLOOKUP(DL757,Auxiliar!$A:$C,2,0),"")</f>
        <v/>
      </c>
      <c r="DO757" s="7" t="str">
        <f>+IFERROR(VLOOKUP(DL757,Auxiliar!$A:$C,3,0),"")</f>
        <v/>
      </c>
      <c r="DQ757" s="1">
        <v>5637</v>
      </c>
      <c r="DR757" s="12" t="s">
        <v>24</v>
      </c>
      <c r="DS757" s="6">
        <f>+IFERROR(VALUE(RIGHT(Tabla21[[#This Row],[B2B]],6)),"")</f>
        <v>5637</v>
      </c>
      <c r="DT757" s="6" t="str">
        <f>+IFERROR(VLOOKUP(DR757,Auxiliar!$A:$C,2,0),"")</f>
        <v>CORONA PORRON</v>
      </c>
      <c r="DU757" s="7" t="str">
        <f>+IFERROR(VLOOKUP(DR757,Auxiliar!$A:$C,3,0),"")</f>
        <v>1b 5% | 20b 0%</v>
      </c>
      <c r="DW757" s="1">
        <v>20086</v>
      </c>
      <c r="DX757" s="12" t="s">
        <v>43</v>
      </c>
      <c r="DY757" s="6">
        <f>+IFERROR(VALUE(RIGHT(Tabla22[[#This Row],[B2B]],6)),"")</f>
        <v>20086</v>
      </c>
      <c r="DZ757" s="6" t="str">
        <f>+IFERROR(VLOOKUP(DX757,Auxiliar!$A:$C,2,0),"")</f>
        <v xml:space="preserve">VALUE LATA </v>
      </c>
      <c r="EA757" s="7" t="str">
        <f>+IFERROR(VLOOKUP(DX757,Auxiliar!$A:$C,3,0),"")</f>
        <v>1b 15% | 100b 18%</v>
      </c>
      <c r="EC757" s="1">
        <v>3533</v>
      </c>
      <c r="ED757" s="12" t="s">
        <v>47</v>
      </c>
      <c r="EE757" s="6">
        <f>+IFERROR(VALUE(RIGHT(Tabla23[[#This Row],[B2B]],6)),"")</f>
        <v>3533</v>
      </c>
      <c r="EF757" s="6" t="str">
        <f>+IFERROR(VLOOKUP(ED757,Auxiliar!$A:$C,2,0),"")</f>
        <v>VALUE LATON</v>
      </c>
      <c r="EG757" s="7" t="str">
        <f>+IFERROR(VLOOKUP(ED757,Auxiliar!$A:$C,3,0),"")</f>
        <v>1b 10% | 5b 15% | 192b 0%</v>
      </c>
      <c r="EI757" s="1"/>
      <c r="EJ757" s="12"/>
      <c r="EK757" s="6" t="str">
        <f>+IFERROR(VALUE(RIGHT(Tabla24[[#This Row],[B2B]],6)),"")</f>
        <v/>
      </c>
      <c r="EL757" s="6" t="str">
        <f>+IFERROR(VLOOKUP(EJ757,Auxiliar!$A:$C,2,0),"")</f>
        <v/>
      </c>
      <c r="EM757" s="7" t="str">
        <f>+IFERROR(VLOOKUP(EJ757,Auxiliar!$A:$C,3,0),"")</f>
        <v/>
      </c>
      <c r="EO757" s="1"/>
      <c r="EP757" s="12"/>
      <c r="EQ757" s="6" t="str">
        <f>+IFERROR(VALUE(RIGHT(Tabla25[[#This Row],[B2B]],6)),"")</f>
        <v/>
      </c>
      <c r="ER757" s="6" t="str">
        <f>+IFERROR(VLOOKUP(EP757,Auxiliar!$A:$C,2,0),"")</f>
        <v/>
      </c>
      <c r="ES757" s="7" t="str">
        <f>+IFERROR(VLOOKUP(EP757,Auxiliar!$A:$C,3,0),"")</f>
        <v/>
      </c>
      <c r="EU757" s="1"/>
      <c r="EV757" s="12"/>
      <c r="EW757" s="6" t="str">
        <f>+IFERROR(VALUE(RIGHT(Tabla26[[#This Row],[B2B]],6)),"")</f>
        <v/>
      </c>
      <c r="EX757" s="6" t="str">
        <f>+IFERROR(VLOOKUP(EV757,Auxiliar!$A:$C,2,0),"")</f>
        <v/>
      </c>
      <c r="EY757" s="7" t="str">
        <f>+IFERROR(VLOOKUP(EV757,Auxiliar!$A:$C,3,0),"")</f>
        <v/>
      </c>
      <c r="EZ757" s="1"/>
      <c r="FA757" s="12"/>
      <c r="FB757" s="6" t="str">
        <f>+IFERROR(VALUE(RIGHT(Tabla27[[#This Row],[B2B]],6)),"")</f>
        <v/>
      </c>
      <c r="FC757" s="6" t="str">
        <f>+IFERROR(VLOOKUP(FA757,Auxiliar!$A:$C,2,0),"")</f>
        <v/>
      </c>
      <c r="FD757" s="7" t="str">
        <f>+IFERROR(VLOOKUP(FA757,Auxiliar!$A:$C,3,0),"")</f>
        <v/>
      </c>
      <c r="FE757" s="1"/>
      <c r="FF757" s="12"/>
      <c r="FG757" s="6" t="str">
        <f>+IFERROR(VALUE(RIGHT(Tabla28[[#This Row],[B2B]],6)),"")</f>
        <v/>
      </c>
      <c r="FH757" s="6" t="str">
        <f>+IFERROR(VLOOKUP(FF757,Auxiliar!$A:$C,2,0),"")</f>
        <v/>
      </c>
      <c r="FI757" s="7" t="str">
        <f>+IFERROR(VLOOKUP(FF757,Auxiliar!$A:$C,3,0),"")</f>
        <v/>
      </c>
      <c r="FJ757" s="1"/>
      <c r="FK757" s="12"/>
      <c r="FL757" s="6" t="str">
        <f>+IFERROR(VALUE(RIGHT(Tabla29[[#This Row],[B2B]],6)),"")</f>
        <v/>
      </c>
      <c r="FM757" s="6" t="str">
        <f>+IFERROR(VLOOKUP(FK757,Auxiliar!$A:$C,2,0),"")</f>
        <v/>
      </c>
      <c r="FN757" s="7" t="str">
        <f>+IFERROR(VLOOKUP(FK757,Auxiliar!$A:$C,3,0),"")</f>
        <v/>
      </c>
      <c r="FO757" s="1"/>
      <c r="FP757" s="12"/>
      <c r="FQ757" s="6" t="str">
        <f>+IFERROR(VALUE(RIGHT(Tabla30[[#This Row],[B2B]],6)),"")</f>
        <v/>
      </c>
      <c r="FR757" s="6" t="str">
        <f>+IFERROR(VLOOKUP(FP757,Auxiliar!$A:$C,2,0),"")</f>
        <v/>
      </c>
      <c r="FS757" s="7"/>
      <c r="FT757" s="1"/>
      <c r="FU757" s="12"/>
      <c r="FV757" s="6" t="str">
        <f>+IFERROR(VALUE(RIGHT(Tabla31[[#This Row],[B2B]],6)),"")</f>
        <v/>
      </c>
      <c r="FW757" s="6" t="str">
        <f>+IFERROR(VLOOKUP(FU757,Auxiliar!$A:$C,2,0),"")</f>
        <v/>
      </c>
      <c r="FX757" s="7" t="str">
        <f>+IFERROR(VLOOKUP(FU757,Auxiliar!$A:$C,3,0),"")</f>
        <v/>
      </c>
      <c r="FY757" s="1"/>
      <c r="FZ757" s="12"/>
      <c r="GA757" s="6" t="str">
        <f>+IFERROR(VALUE(RIGHT(Tabla32[[#This Row],[B2B]],6)),"")</f>
        <v/>
      </c>
      <c r="GB757" s="6" t="str">
        <f>+IFERROR(VLOOKUP(FZ757,Auxiliar!$A:$C,2,0),"")</f>
        <v/>
      </c>
      <c r="GC757" s="7" t="str">
        <f>+IFERROR(VLOOKUP(FZ757,Auxiliar!$A:$C,3,0),"")</f>
        <v/>
      </c>
      <c r="GD757" s="1"/>
      <c r="GE757" s="12"/>
      <c r="GF757" s="6" t="str">
        <f>+IFERROR(VALUE(RIGHT(Tabla33[[#This Row],[B2B]],6)),"")</f>
        <v/>
      </c>
      <c r="GG757" s="6" t="str">
        <f>+IFERROR(VLOOKUP(GE757,Auxiliar!$A:$C,2,0),"")</f>
        <v/>
      </c>
      <c r="GH757" s="7" t="str">
        <f>+IFERROR(VLOOKUP(GE757,Auxiliar!$A:$C,3,0),"")</f>
        <v/>
      </c>
    </row>
    <row r="758" spans="1:190" x14ac:dyDescent="0.25">
      <c r="A758" s="1"/>
      <c r="B758" s="1"/>
      <c r="C758" t="str">
        <f>+IFERROR(VLOOKUP(B758,Auxiliar!$A:$C,2,0),"")</f>
        <v/>
      </c>
      <c r="D758" s="5" t="str">
        <f>+IFERROR(VLOOKUP(B758,Auxiliar!$A:$C,3,0),"")</f>
        <v/>
      </c>
      <c r="S758" s="1">
        <v>10648</v>
      </c>
      <c r="T758" s="1" t="s">
        <v>9</v>
      </c>
      <c r="U758" s="6">
        <f>+IFERROR(VALUE(RIGHT(Tabla4[[#This Row],[B2B]],6)),"")</f>
        <v>10648</v>
      </c>
      <c r="V758" s="6" t="str">
        <f>+IFERROR(VLOOKUP(T758,Auxiliar!$A:$C,2,0),"")</f>
        <v>CORE</v>
      </c>
      <c r="W758" s="7" t="str">
        <f>+IFERROR(VLOOKUP(T758,Auxiliar!$A:$C,3,0),"")</f>
        <v>0b 1% | 2b 5% | 4b 6%</v>
      </c>
      <c r="AK758" s="1">
        <v>6726</v>
      </c>
      <c r="AL758" s="1" t="s">
        <v>30</v>
      </c>
      <c r="AM758" s="6">
        <f>+IFERROR(VALUE(RIGHT(Tabla7[[#This Row],[B2B]],6)),"")</f>
        <v>6726</v>
      </c>
      <c r="AN758" s="6" t="str">
        <f>+IFERROR(VLOOKUP(AL758,Auxiliar!$A:$C,2,0),"")</f>
        <v>LATONES</v>
      </c>
      <c r="AO758" s="7" t="str">
        <f>+IFERROR(VLOOKUP(AL758,Auxiliar!$A:$C,3,0),"")</f>
        <v>1b 4% | 5b 7% | 97b 0%</v>
      </c>
      <c r="AW758" s="1"/>
      <c r="AX758" s="1" t="s">
        <v>32</v>
      </c>
      <c r="AY758" s="6" t="str">
        <f>+IFERROR(VALUE(RIGHT(Tabla9[[#This Row],[B2B]],6)),"")</f>
        <v/>
      </c>
      <c r="AZ758" s="6" t="str">
        <f>+IFERROR(VLOOKUP(AX758,Auxiliar!$A:$C,2,0),"")</f>
        <v>LATONES</v>
      </c>
      <c r="BA758" s="7" t="str">
        <f>+IFERROR(VLOOKUP(AX758,Auxiliar!$A:$C,3,0),"")</f>
        <v>2b 3% | 4b 4% | 6b 5% | 10b 8%  | 385b 0%</v>
      </c>
      <c r="BI758" s="1"/>
      <c r="BJ758" s="1"/>
      <c r="BK758" s="6" t="str">
        <f>+IFERROR(VALUE(RIGHT(Tabla11[[#This Row],[B2B]],6)),"")</f>
        <v/>
      </c>
      <c r="BL758" s="6" t="str">
        <f>+IFERROR(VLOOKUP(BJ758,Auxiliar!$A:$C,2,0),"")</f>
        <v/>
      </c>
      <c r="BM758" s="7" t="str">
        <f>+IFERROR(VLOOKUP(BJ758,Auxiliar!$A:$C,3,0),"")</f>
        <v/>
      </c>
      <c r="BO758" s="1">
        <v>3541</v>
      </c>
      <c r="BP758" s="1" t="s">
        <v>39</v>
      </c>
      <c r="BQ758" s="6">
        <f>+IFERROR(VALUE(RIGHT(Tabla12[[#This Row],[B2B]],6)),"")</f>
        <v>3541</v>
      </c>
      <c r="BR758" s="6" t="str">
        <f>+IFERROR(VLOOKUP(BP758,Auxiliar!$A:$C,2,0),"")</f>
        <v>VALUE LITRO</v>
      </c>
      <c r="BS758" s="7" t="str">
        <f>+IFERROR(VLOOKUP(BP758,Auxiliar!$A:$C,3,0),"")</f>
        <v>1b 12%</v>
      </c>
      <c r="CA758" s="1">
        <v>5709</v>
      </c>
      <c r="CB758" s="1" t="s">
        <v>35</v>
      </c>
      <c r="CC758" s="6">
        <f>+IFERROR(VALUE(RIGHT(Tabla14[[#This Row],[B2B]],6)),"")</f>
        <v>5709</v>
      </c>
      <c r="CD758" s="6" t="str">
        <f>+IFERROR(VLOOKUP(CB758,Auxiliar!$A:$C,2,0),"")</f>
        <v>Corona 710cc</v>
      </c>
      <c r="CE758" s="7" t="str">
        <f>+IFERROR(VLOOKUP(CB758,Auxiliar!$A:$C,3,0),"")</f>
        <v>1b 10% | 85b 0%</v>
      </c>
      <c r="CG758" s="1"/>
      <c r="CH758" s="1"/>
      <c r="CI758" s="6" t="str">
        <f>+IFERROR(VALUE(RIGHT(Tabla15[[#This Row],[B2B]],6)),"")</f>
        <v/>
      </c>
      <c r="CJ758" s="6" t="str">
        <f>+IFERROR(VLOOKUP(CH758,Auxiliar!$A:$C,2,0),"")</f>
        <v/>
      </c>
      <c r="CK758" s="7" t="str">
        <f>+IFERROR(VLOOKUP(CH758,Auxiliar!$A:$C,3,0),"")</f>
        <v/>
      </c>
      <c r="CM758" s="1">
        <v>5655</v>
      </c>
      <c r="CN758" s="1" t="s">
        <v>20</v>
      </c>
      <c r="CO758" s="6">
        <v>5655</v>
      </c>
      <c r="CP758" s="6" t="s">
        <v>20</v>
      </c>
      <c r="CQ758" s="7" t="s">
        <v>21</v>
      </c>
      <c r="CS758" s="1"/>
      <c r="CT758" s="1"/>
      <c r="CU758" s="6" t="str">
        <f>+IFERROR(VALUE(RIGHT(Tabla17[[#This Row],[B2B]],6)),"")</f>
        <v/>
      </c>
      <c r="CV758" s="6" t="str">
        <f>+IFERROR(VLOOKUP(CT758,Auxiliar!$A:$C,2,0),"")</f>
        <v/>
      </c>
      <c r="CW758" s="7" t="str">
        <f>+IFERROR(VLOOKUP(CT758,Auxiliar!$A:$C,3,0),"")</f>
        <v/>
      </c>
      <c r="CY758" s="1">
        <v>5655</v>
      </c>
      <c r="CZ758" s="1" t="s">
        <v>16</v>
      </c>
      <c r="DA758" s="6">
        <f>+IFERROR(VALUE(RIGHT(Tabla18[[#This Row],[B2B]],6)),"")</f>
        <v>5655</v>
      </c>
      <c r="DB758" s="6" t="str">
        <f>+IFERROR(VLOOKUP(CZ758,Auxiliar!$A:$C,2,0),"")</f>
        <v>PREMIUM</v>
      </c>
      <c r="DC758" s="7" t="str">
        <f>+IFERROR(VLOOKUP(CZ758,Auxiliar!$A:$C,3,0),"")</f>
        <v>0b 0% | 2b 2% | 5b 3,5% | 10b 5%</v>
      </c>
      <c r="DE758" s="1">
        <v>5655</v>
      </c>
      <c r="DF758" s="1" t="s">
        <v>19</v>
      </c>
      <c r="DG758" s="6">
        <f>+IFERROR(VALUE(RIGHT(Tabla19[[#This Row],[B2B]],6)),"")</f>
        <v>5655</v>
      </c>
      <c r="DH758" s="6" t="str">
        <f>+IFERROR(VLOOKUP(DF758,Auxiliar!$A:$C,2,0),"")</f>
        <v>MICHELOB</v>
      </c>
      <c r="DI758" s="7" t="str">
        <f>+IFERROR(VLOOKUP(DF758,Auxiliar!$A:$C,3,0),"")</f>
        <v>1b 7% | 3b 22% | 8b 27%</v>
      </c>
      <c r="DK758" s="1"/>
      <c r="DL758" s="1"/>
      <c r="DM758" s="6" t="str">
        <f>+IFERROR(VALUE(RIGHT(Tabla20[[#This Row],[B2B]],6)),"")</f>
        <v/>
      </c>
      <c r="DN758" s="6" t="str">
        <f>+IFERROR(VLOOKUP(DL758,Auxiliar!$A:$C,2,0),"")</f>
        <v/>
      </c>
      <c r="DO758" s="7" t="str">
        <f>+IFERROR(VLOOKUP(DL758,Auxiliar!$A:$C,3,0),"")</f>
        <v/>
      </c>
      <c r="DQ758" s="1">
        <v>5654</v>
      </c>
      <c r="DR758" s="12" t="s">
        <v>24</v>
      </c>
      <c r="DS758" s="6">
        <f>+IFERROR(VALUE(RIGHT(Tabla21[[#This Row],[B2B]],6)),"")</f>
        <v>5654</v>
      </c>
      <c r="DT758" s="6" t="str">
        <f>+IFERROR(VLOOKUP(DR758,Auxiliar!$A:$C,2,0),"")</f>
        <v>CORONA PORRON</v>
      </c>
      <c r="DU758" s="7" t="str">
        <f>+IFERROR(VLOOKUP(DR758,Auxiliar!$A:$C,3,0),"")</f>
        <v>1b 5% | 20b 0%</v>
      </c>
      <c r="DW758" s="1">
        <v>3547</v>
      </c>
      <c r="DX758" s="12" t="s">
        <v>43</v>
      </c>
      <c r="DY758" s="6">
        <f>+IFERROR(VALUE(RIGHT(Tabla22[[#This Row],[B2B]],6)),"")</f>
        <v>3547</v>
      </c>
      <c r="DZ758" s="6" t="str">
        <f>+IFERROR(VLOOKUP(DX758,Auxiliar!$A:$C,2,0),"")</f>
        <v xml:space="preserve">VALUE LATA </v>
      </c>
      <c r="EA758" s="7" t="str">
        <f>+IFERROR(VLOOKUP(DX758,Auxiliar!$A:$C,3,0),"")</f>
        <v>1b 15% | 100b 18%</v>
      </c>
      <c r="EC758" s="1">
        <v>3534</v>
      </c>
      <c r="ED758" s="12" t="s">
        <v>47</v>
      </c>
      <c r="EE758" s="6">
        <f>+IFERROR(VALUE(RIGHT(Tabla23[[#This Row],[B2B]],6)),"")</f>
        <v>3534</v>
      </c>
      <c r="EF758" s="6" t="str">
        <f>+IFERROR(VLOOKUP(ED758,Auxiliar!$A:$C,2,0),"")</f>
        <v>VALUE LATON</v>
      </c>
      <c r="EG758" s="7" t="str">
        <f>+IFERROR(VLOOKUP(ED758,Auxiliar!$A:$C,3,0),"")</f>
        <v>1b 10% | 5b 15% | 192b 0%</v>
      </c>
      <c r="EI758" s="1"/>
      <c r="EJ758" s="12"/>
      <c r="EK758" s="6" t="str">
        <f>+IFERROR(VALUE(RIGHT(Tabla24[[#This Row],[B2B]],6)),"")</f>
        <v/>
      </c>
      <c r="EL758" s="6" t="str">
        <f>+IFERROR(VLOOKUP(EJ758,Auxiliar!$A:$C,2,0),"")</f>
        <v/>
      </c>
      <c r="EM758" s="7" t="str">
        <f>+IFERROR(VLOOKUP(EJ758,Auxiliar!$A:$C,3,0),"")</f>
        <v/>
      </c>
      <c r="EO758" s="1"/>
      <c r="EP758" s="12"/>
      <c r="EQ758" s="6" t="str">
        <f>+IFERROR(VALUE(RIGHT(Tabla25[[#This Row],[B2B]],6)),"")</f>
        <v/>
      </c>
      <c r="ER758" s="6" t="str">
        <f>+IFERROR(VLOOKUP(EP758,Auxiliar!$A:$C,2,0),"")</f>
        <v/>
      </c>
      <c r="ES758" s="7" t="str">
        <f>+IFERROR(VLOOKUP(EP758,Auxiliar!$A:$C,3,0),"")</f>
        <v/>
      </c>
      <c r="EU758" s="1"/>
      <c r="EV758" s="12"/>
      <c r="EW758" s="6" t="str">
        <f>+IFERROR(VALUE(RIGHT(Tabla26[[#This Row],[B2B]],6)),"")</f>
        <v/>
      </c>
      <c r="EX758" s="6" t="str">
        <f>+IFERROR(VLOOKUP(EV758,Auxiliar!$A:$C,2,0),"")</f>
        <v/>
      </c>
      <c r="EY758" s="7" t="str">
        <f>+IFERROR(VLOOKUP(EV758,Auxiliar!$A:$C,3,0),"")</f>
        <v/>
      </c>
      <c r="EZ758" s="1"/>
      <c r="FA758" s="12"/>
      <c r="FB758" s="6" t="str">
        <f>+IFERROR(VALUE(RIGHT(Tabla27[[#This Row],[B2B]],6)),"")</f>
        <v/>
      </c>
      <c r="FC758" s="6" t="str">
        <f>+IFERROR(VLOOKUP(FA758,Auxiliar!$A:$C,2,0),"")</f>
        <v/>
      </c>
      <c r="FD758" s="7" t="str">
        <f>+IFERROR(VLOOKUP(FA758,Auxiliar!$A:$C,3,0),"")</f>
        <v/>
      </c>
      <c r="FE758" s="1"/>
      <c r="FF758" s="12"/>
      <c r="FG758" s="6" t="str">
        <f>+IFERROR(VALUE(RIGHT(Tabla28[[#This Row],[B2B]],6)),"")</f>
        <v/>
      </c>
      <c r="FH758" s="6" t="str">
        <f>+IFERROR(VLOOKUP(FF758,Auxiliar!$A:$C,2,0),"")</f>
        <v/>
      </c>
      <c r="FI758" s="7" t="str">
        <f>+IFERROR(VLOOKUP(FF758,Auxiliar!$A:$C,3,0),"")</f>
        <v/>
      </c>
      <c r="FJ758" s="1"/>
      <c r="FK758" s="12"/>
      <c r="FL758" s="6" t="str">
        <f>+IFERROR(VALUE(RIGHT(Tabla29[[#This Row],[B2B]],6)),"")</f>
        <v/>
      </c>
      <c r="FM758" s="6" t="str">
        <f>+IFERROR(VLOOKUP(FK758,Auxiliar!$A:$C,2,0),"")</f>
        <v/>
      </c>
      <c r="FN758" s="7" t="str">
        <f>+IFERROR(VLOOKUP(FK758,Auxiliar!$A:$C,3,0),"")</f>
        <v/>
      </c>
      <c r="FO758" s="1"/>
      <c r="FP758" s="12"/>
      <c r="FQ758" s="6" t="str">
        <f>+IFERROR(VALUE(RIGHT(Tabla30[[#This Row],[B2B]],6)),"")</f>
        <v/>
      </c>
      <c r="FR758" s="6" t="str">
        <f>+IFERROR(VLOOKUP(FP758,Auxiliar!$A:$C,2,0),"")</f>
        <v/>
      </c>
      <c r="FS758" s="7"/>
      <c r="FT758" s="1"/>
      <c r="FU758" s="12"/>
      <c r="FV758" s="6" t="str">
        <f>+IFERROR(VALUE(RIGHT(Tabla31[[#This Row],[B2B]],6)),"")</f>
        <v/>
      </c>
      <c r="FW758" s="6" t="str">
        <f>+IFERROR(VLOOKUP(FU758,Auxiliar!$A:$C,2,0),"")</f>
        <v/>
      </c>
      <c r="FX758" s="7" t="str">
        <f>+IFERROR(VLOOKUP(FU758,Auxiliar!$A:$C,3,0),"")</f>
        <v/>
      </c>
      <c r="FY758" s="1"/>
      <c r="FZ758" s="12"/>
      <c r="GA758" s="6" t="str">
        <f>+IFERROR(VALUE(RIGHT(Tabla32[[#This Row],[B2B]],6)),"")</f>
        <v/>
      </c>
      <c r="GB758" s="6" t="str">
        <f>+IFERROR(VLOOKUP(FZ758,Auxiliar!$A:$C,2,0),"")</f>
        <v/>
      </c>
      <c r="GC758" s="7" t="str">
        <f>+IFERROR(VLOOKUP(FZ758,Auxiliar!$A:$C,3,0),"")</f>
        <v/>
      </c>
      <c r="GD758" s="1"/>
      <c r="GE758" s="12"/>
      <c r="GF758" s="6" t="str">
        <f>+IFERROR(VALUE(RIGHT(Tabla33[[#This Row],[B2B]],6)),"")</f>
        <v/>
      </c>
      <c r="GG758" s="6" t="str">
        <f>+IFERROR(VLOOKUP(GE758,Auxiliar!$A:$C,2,0),"")</f>
        <v/>
      </c>
      <c r="GH758" s="7" t="str">
        <f>+IFERROR(VLOOKUP(GE758,Auxiliar!$A:$C,3,0),"")</f>
        <v/>
      </c>
    </row>
    <row r="759" spans="1:190" x14ac:dyDescent="0.25">
      <c r="A759" s="1"/>
      <c r="B759" s="1"/>
      <c r="C759" t="str">
        <f>+IFERROR(VLOOKUP(B759,Auxiliar!$A:$C,2,0),"")</f>
        <v/>
      </c>
      <c r="D759" s="5" t="str">
        <f>+IFERROR(VLOOKUP(B759,Auxiliar!$A:$C,3,0),"")</f>
        <v/>
      </c>
      <c r="S759" s="1">
        <v>10667</v>
      </c>
      <c r="T759" s="1" t="s">
        <v>9</v>
      </c>
      <c r="U759" s="6">
        <f>+IFERROR(VALUE(RIGHT(Tabla4[[#This Row],[B2B]],6)),"")</f>
        <v>10667</v>
      </c>
      <c r="V759" s="6" t="str">
        <f>+IFERROR(VLOOKUP(T759,Auxiliar!$A:$C,2,0),"")</f>
        <v>CORE</v>
      </c>
      <c r="W759" s="7" t="str">
        <f>+IFERROR(VLOOKUP(T759,Auxiliar!$A:$C,3,0),"")</f>
        <v>0b 1% | 2b 5% | 4b 6%</v>
      </c>
      <c r="AK759" s="1">
        <v>6743</v>
      </c>
      <c r="AL759" s="1" t="s">
        <v>30</v>
      </c>
      <c r="AM759" s="6">
        <f>+IFERROR(VALUE(RIGHT(Tabla7[[#This Row],[B2B]],6)),"")</f>
        <v>6743</v>
      </c>
      <c r="AN759" s="6" t="str">
        <f>+IFERROR(VLOOKUP(AL759,Auxiliar!$A:$C,2,0),"")</f>
        <v>LATONES</v>
      </c>
      <c r="AO759" s="7" t="str">
        <f>+IFERROR(VLOOKUP(AL759,Auxiliar!$A:$C,3,0),"")</f>
        <v>1b 4% | 5b 7% | 97b 0%</v>
      </c>
      <c r="AW759" s="1"/>
      <c r="AX759" s="1" t="s">
        <v>32</v>
      </c>
      <c r="AY759" s="6" t="str">
        <f>+IFERROR(VALUE(RIGHT(Tabla9[[#This Row],[B2B]],6)),"")</f>
        <v/>
      </c>
      <c r="AZ759" s="6" t="str">
        <f>+IFERROR(VLOOKUP(AX759,Auxiliar!$A:$C,2,0),"")</f>
        <v>LATONES</v>
      </c>
      <c r="BA759" s="7" t="str">
        <f>+IFERROR(VLOOKUP(AX759,Auxiliar!$A:$C,3,0),"")</f>
        <v>2b 3% | 4b 4% | 6b 5% | 10b 8%  | 385b 0%</v>
      </c>
      <c r="BI759" s="1"/>
      <c r="BJ759" s="1"/>
      <c r="BK759" s="6" t="str">
        <f>+IFERROR(VALUE(RIGHT(Tabla11[[#This Row],[B2B]],6)),"")</f>
        <v/>
      </c>
      <c r="BL759" s="6" t="str">
        <f>+IFERROR(VLOOKUP(BJ759,Auxiliar!$A:$C,2,0),"")</f>
        <v/>
      </c>
      <c r="BM759" s="7" t="str">
        <f>+IFERROR(VLOOKUP(BJ759,Auxiliar!$A:$C,3,0),"")</f>
        <v/>
      </c>
      <c r="BO759" s="1">
        <v>20083</v>
      </c>
      <c r="BP759" s="1" t="s">
        <v>39</v>
      </c>
      <c r="BQ759" s="6">
        <f>+IFERROR(VALUE(RIGHT(Tabla12[[#This Row],[B2B]],6)),"")</f>
        <v>20083</v>
      </c>
      <c r="BR759" s="6" t="str">
        <f>+IFERROR(VLOOKUP(BP759,Auxiliar!$A:$C,2,0),"")</f>
        <v>VALUE LITRO</v>
      </c>
      <c r="BS759" s="7" t="str">
        <f>+IFERROR(VLOOKUP(BP759,Auxiliar!$A:$C,3,0),"")</f>
        <v>1b 12%</v>
      </c>
      <c r="CA759" s="1">
        <v>5711</v>
      </c>
      <c r="CB759" s="1" t="s">
        <v>35</v>
      </c>
      <c r="CC759" s="6">
        <f>+IFERROR(VALUE(RIGHT(Tabla14[[#This Row],[B2B]],6)),"")</f>
        <v>5711</v>
      </c>
      <c r="CD759" s="6" t="str">
        <f>+IFERROR(VLOOKUP(CB759,Auxiliar!$A:$C,2,0),"")</f>
        <v>Corona 710cc</v>
      </c>
      <c r="CE759" s="7" t="str">
        <f>+IFERROR(VLOOKUP(CB759,Auxiliar!$A:$C,3,0),"")</f>
        <v>1b 10% | 85b 0%</v>
      </c>
      <c r="CG759" s="1"/>
      <c r="CH759" s="1"/>
      <c r="CI759" s="6" t="str">
        <f>+IFERROR(VALUE(RIGHT(Tabla15[[#This Row],[B2B]],6)),"")</f>
        <v/>
      </c>
      <c r="CJ759" s="6" t="str">
        <f>+IFERROR(VLOOKUP(CH759,Auxiliar!$A:$C,2,0),"")</f>
        <v/>
      </c>
      <c r="CK759" s="7" t="str">
        <f>+IFERROR(VLOOKUP(CH759,Auxiliar!$A:$C,3,0),"")</f>
        <v/>
      </c>
      <c r="CM759" s="1">
        <v>5659</v>
      </c>
      <c r="CN759" s="1" t="s">
        <v>20</v>
      </c>
      <c r="CO759" s="6">
        <v>5659</v>
      </c>
      <c r="CP759" s="6" t="s">
        <v>20</v>
      </c>
      <c r="CQ759" s="7" t="s">
        <v>21</v>
      </c>
      <c r="CS759" s="1"/>
      <c r="CT759" s="1"/>
      <c r="CU759" s="6" t="str">
        <f>+IFERROR(VALUE(RIGHT(Tabla17[[#This Row],[B2B]],6)),"")</f>
        <v/>
      </c>
      <c r="CV759" s="6" t="str">
        <f>+IFERROR(VLOOKUP(CT759,Auxiliar!$A:$C,2,0),"")</f>
        <v/>
      </c>
      <c r="CW759" s="7" t="str">
        <f>+IFERROR(VLOOKUP(CT759,Auxiliar!$A:$C,3,0),"")</f>
        <v/>
      </c>
      <c r="CY759" s="1">
        <v>5659</v>
      </c>
      <c r="CZ759" s="1" t="s">
        <v>16</v>
      </c>
      <c r="DA759" s="6">
        <f>+IFERROR(VALUE(RIGHT(Tabla18[[#This Row],[B2B]],6)),"")</f>
        <v>5659</v>
      </c>
      <c r="DB759" s="6" t="str">
        <f>+IFERROR(VLOOKUP(CZ759,Auxiliar!$A:$C,2,0),"")</f>
        <v>PREMIUM</v>
      </c>
      <c r="DC759" s="7" t="str">
        <f>+IFERROR(VLOOKUP(CZ759,Auxiliar!$A:$C,3,0),"")</f>
        <v>0b 0% | 2b 2% | 5b 3,5% | 10b 5%</v>
      </c>
      <c r="DE759" s="1">
        <v>5659</v>
      </c>
      <c r="DF759" s="1" t="s">
        <v>19</v>
      </c>
      <c r="DG759" s="6">
        <f>+IFERROR(VALUE(RIGHT(Tabla19[[#This Row],[B2B]],6)),"")</f>
        <v>5659</v>
      </c>
      <c r="DH759" s="6" t="str">
        <f>+IFERROR(VLOOKUP(DF759,Auxiliar!$A:$C,2,0),"")</f>
        <v>MICHELOB</v>
      </c>
      <c r="DI759" s="7" t="str">
        <f>+IFERROR(VLOOKUP(DF759,Auxiliar!$A:$C,3,0),"")</f>
        <v>1b 7% | 3b 22% | 8b 27%</v>
      </c>
      <c r="DK759" s="1"/>
      <c r="DL759" s="1"/>
      <c r="DM759" s="6" t="str">
        <f>+IFERROR(VALUE(RIGHT(Tabla20[[#This Row],[B2B]],6)),"")</f>
        <v/>
      </c>
      <c r="DN759" s="6" t="str">
        <f>+IFERROR(VLOOKUP(DL759,Auxiliar!$A:$C,2,0),"")</f>
        <v/>
      </c>
      <c r="DO759" s="7" t="str">
        <f>+IFERROR(VLOOKUP(DL759,Auxiliar!$A:$C,3,0),"")</f>
        <v/>
      </c>
      <c r="DQ759" s="1">
        <v>5655</v>
      </c>
      <c r="DR759" s="12" t="s">
        <v>24</v>
      </c>
      <c r="DS759" s="6">
        <f>+IFERROR(VALUE(RIGHT(Tabla21[[#This Row],[B2B]],6)),"")</f>
        <v>5655</v>
      </c>
      <c r="DT759" s="6" t="str">
        <f>+IFERROR(VLOOKUP(DR759,Auxiliar!$A:$C,2,0),"")</f>
        <v>CORONA PORRON</v>
      </c>
      <c r="DU759" s="7" t="str">
        <f>+IFERROR(VLOOKUP(DR759,Auxiliar!$A:$C,3,0),"")</f>
        <v>1b 5% | 20b 0%</v>
      </c>
      <c r="DW759" s="1">
        <v>20087</v>
      </c>
      <c r="DX759" s="12" t="s">
        <v>43</v>
      </c>
      <c r="DY759" s="6">
        <f>+IFERROR(VALUE(RIGHT(Tabla22[[#This Row],[B2B]],6)),"")</f>
        <v>20087</v>
      </c>
      <c r="DZ759" s="6" t="str">
        <f>+IFERROR(VLOOKUP(DX759,Auxiliar!$A:$C,2,0),"")</f>
        <v xml:space="preserve">VALUE LATA </v>
      </c>
      <c r="EA759" s="7" t="str">
        <f>+IFERROR(VLOOKUP(DX759,Auxiliar!$A:$C,3,0),"")</f>
        <v>1b 15% | 100b 18%</v>
      </c>
      <c r="EC759" s="1">
        <v>3541</v>
      </c>
      <c r="ED759" s="12" t="s">
        <v>47</v>
      </c>
      <c r="EE759" s="6">
        <f>+IFERROR(VALUE(RIGHT(Tabla23[[#This Row],[B2B]],6)),"")</f>
        <v>3541</v>
      </c>
      <c r="EF759" s="6" t="str">
        <f>+IFERROR(VLOOKUP(ED759,Auxiliar!$A:$C,2,0),"")</f>
        <v>VALUE LATON</v>
      </c>
      <c r="EG759" s="7" t="str">
        <f>+IFERROR(VLOOKUP(ED759,Auxiliar!$A:$C,3,0),"")</f>
        <v>1b 10% | 5b 15% | 192b 0%</v>
      </c>
      <c r="EI759" s="1"/>
      <c r="EJ759" s="12"/>
      <c r="EK759" s="6" t="str">
        <f>+IFERROR(VALUE(RIGHT(Tabla24[[#This Row],[B2B]],6)),"")</f>
        <v/>
      </c>
      <c r="EL759" s="6" t="str">
        <f>+IFERROR(VLOOKUP(EJ759,Auxiliar!$A:$C,2,0),"")</f>
        <v/>
      </c>
      <c r="EM759" s="7" t="str">
        <f>+IFERROR(VLOOKUP(EJ759,Auxiliar!$A:$C,3,0),"")</f>
        <v/>
      </c>
      <c r="EO759" s="1"/>
      <c r="EP759" s="12"/>
      <c r="EQ759" s="6" t="str">
        <f>+IFERROR(VALUE(RIGHT(Tabla25[[#This Row],[B2B]],6)),"")</f>
        <v/>
      </c>
      <c r="ER759" s="6" t="str">
        <f>+IFERROR(VLOOKUP(EP759,Auxiliar!$A:$C,2,0),"")</f>
        <v/>
      </c>
      <c r="ES759" s="7" t="str">
        <f>+IFERROR(VLOOKUP(EP759,Auxiliar!$A:$C,3,0),"")</f>
        <v/>
      </c>
      <c r="EU759" s="1"/>
      <c r="EV759" s="12"/>
      <c r="EW759" s="6" t="str">
        <f>+IFERROR(VALUE(RIGHT(Tabla26[[#This Row],[B2B]],6)),"")</f>
        <v/>
      </c>
      <c r="EX759" s="6" t="str">
        <f>+IFERROR(VLOOKUP(EV759,Auxiliar!$A:$C,2,0),"")</f>
        <v/>
      </c>
      <c r="EY759" s="7" t="str">
        <f>+IFERROR(VLOOKUP(EV759,Auxiliar!$A:$C,3,0),"")</f>
        <v/>
      </c>
      <c r="EZ759" s="1"/>
      <c r="FA759" s="12"/>
      <c r="FB759" s="6" t="str">
        <f>+IFERROR(VALUE(RIGHT(Tabla27[[#This Row],[B2B]],6)),"")</f>
        <v/>
      </c>
      <c r="FC759" s="6" t="str">
        <f>+IFERROR(VLOOKUP(FA759,Auxiliar!$A:$C,2,0),"")</f>
        <v/>
      </c>
      <c r="FD759" s="7" t="str">
        <f>+IFERROR(VLOOKUP(FA759,Auxiliar!$A:$C,3,0),"")</f>
        <v/>
      </c>
      <c r="FE759" s="1"/>
      <c r="FF759" s="12"/>
      <c r="FG759" s="6" t="str">
        <f>+IFERROR(VALUE(RIGHT(Tabla28[[#This Row],[B2B]],6)),"")</f>
        <v/>
      </c>
      <c r="FH759" s="6" t="str">
        <f>+IFERROR(VLOOKUP(FF759,Auxiliar!$A:$C,2,0),"")</f>
        <v/>
      </c>
      <c r="FI759" s="7" t="str">
        <f>+IFERROR(VLOOKUP(FF759,Auxiliar!$A:$C,3,0),"")</f>
        <v/>
      </c>
      <c r="FJ759" s="1"/>
      <c r="FK759" s="12"/>
      <c r="FL759" s="6" t="str">
        <f>+IFERROR(VALUE(RIGHT(Tabla29[[#This Row],[B2B]],6)),"")</f>
        <v/>
      </c>
      <c r="FM759" s="6" t="str">
        <f>+IFERROR(VLOOKUP(FK759,Auxiliar!$A:$C,2,0),"")</f>
        <v/>
      </c>
      <c r="FN759" s="7" t="str">
        <f>+IFERROR(VLOOKUP(FK759,Auxiliar!$A:$C,3,0),"")</f>
        <v/>
      </c>
      <c r="FO759" s="1"/>
      <c r="FP759" s="12"/>
      <c r="FQ759" s="6" t="str">
        <f>+IFERROR(VALUE(RIGHT(Tabla30[[#This Row],[B2B]],6)),"")</f>
        <v/>
      </c>
      <c r="FR759" s="6" t="str">
        <f>+IFERROR(VLOOKUP(FP759,Auxiliar!$A:$C,2,0),"")</f>
        <v/>
      </c>
      <c r="FS759" s="7"/>
      <c r="FT759" s="1"/>
      <c r="FU759" s="12"/>
      <c r="FV759" s="6" t="str">
        <f>+IFERROR(VALUE(RIGHT(Tabla31[[#This Row],[B2B]],6)),"")</f>
        <v/>
      </c>
      <c r="FW759" s="6" t="str">
        <f>+IFERROR(VLOOKUP(FU759,Auxiliar!$A:$C,2,0),"")</f>
        <v/>
      </c>
      <c r="FX759" s="7" t="str">
        <f>+IFERROR(VLOOKUP(FU759,Auxiliar!$A:$C,3,0),"")</f>
        <v/>
      </c>
      <c r="FY759" s="1"/>
      <c r="FZ759" s="12"/>
      <c r="GA759" s="6" t="str">
        <f>+IFERROR(VALUE(RIGHT(Tabla32[[#This Row],[B2B]],6)),"")</f>
        <v/>
      </c>
      <c r="GB759" s="6" t="str">
        <f>+IFERROR(VLOOKUP(FZ759,Auxiliar!$A:$C,2,0),"")</f>
        <v/>
      </c>
      <c r="GC759" s="7" t="str">
        <f>+IFERROR(VLOOKUP(FZ759,Auxiliar!$A:$C,3,0),"")</f>
        <v/>
      </c>
      <c r="GD759" s="1"/>
      <c r="GE759" s="12"/>
      <c r="GF759" s="6" t="str">
        <f>+IFERROR(VALUE(RIGHT(Tabla33[[#This Row],[B2B]],6)),"")</f>
        <v/>
      </c>
      <c r="GG759" s="6" t="str">
        <f>+IFERROR(VLOOKUP(GE759,Auxiliar!$A:$C,2,0),"")</f>
        <v/>
      </c>
      <c r="GH759" s="7" t="str">
        <f>+IFERROR(VLOOKUP(GE759,Auxiliar!$A:$C,3,0),"")</f>
        <v/>
      </c>
    </row>
    <row r="760" spans="1:190" x14ac:dyDescent="0.25">
      <c r="A760" s="1"/>
      <c r="B760" s="1"/>
      <c r="C760" t="str">
        <f>+IFERROR(VLOOKUP(B760,Auxiliar!$A:$C,2,0),"")</f>
        <v/>
      </c>
      <c r="D760" s="5" t="str">
        <f>+IFERROR(VLOOKUP(B760,Auxiliar!$A:$C,3,0),"")</f>
        <v/>
      </c>
      <c r="S760" s="1">
        <v>10696</v>
      </c>
      <c r="T760" s="1" t="s">
        <v>9</v>
      </c>
      <c r="U760" s="6">
        <f>+IFERROR(VALUE(RIGHT(Tabla4[[#This Row],[B2B]],6)),"")</f>
        <v>10696</v>
      </c>
      <c r="V760" s="6" t="str">
        <f>+IFERROR(VLOOKUP(T760,Auxiliar!$A:$C,2,0),"")</f>
        <v>CORE</v>
      </c>
      <c r="W760" s="7" t="str">
        <f>+IFERROR(VLOOKUP(T760,Auxiliar!$A:$C,3,0),"")</f>
        <v>0b 1% | 2b 5% | 4b 6%</v>
      </c>
      <c r="AK760" s="1">
        <v>6745</v>
      </c>
      <c r="AL760" s="1" t="s">
        <v>30</v>
      </c>
      <c r="AM760" s="6">
        <f>+IFERROR(VALUE(RIGHT(Tabla7[[#This Row],[B2B]],6)),"")</f>
        <v>6745</v>
      </c>
      <c r="AN760" s="6" t="str">
        <f>+IFERROR(VLOOKUP(AL760,Auxiliar!$A:$C,2,0),"")</f>
        <v>LATONES</v>
      </c>
      <c r="AO760" s="7" t="str">
        <f>+IFERROR(VLOOKUP(AL760,Auxiliar!$A:$C,3,0),"")</f>
        <v>1b 4% | 5b 7% | 97b 0%</v>
      </c>
      <c r="AW760" s="1"/>
      <c r="AX760" s="1" t="s">
        <v>32</v>
      </c>
      <c r="AY760" s="6" t="str">
        <f>+IFERROR(VALUE(RIGHT(Tabla9[[#This Row],[B2B]],6)),"")</f>
        <v/>
      </c>
      <c r="AZ760" s="6" t="str">
        <f>+IFERROR(VLOOKUP(AX760,Auxiliar!$A:$C,2,0),"")</f>
        <v>LATONES</v>
      </c>
      <c r="BA760" s="7" t="str">
        <f>+IFERROR(VLOOKUP(AX760,Auxiliar!$A:$C,3,0),"")</f>
        <v>2b 3% | 4b 4% | 6b 5% | 10b 8%  | 385b 0%</v>
      </c>
      <c r="BI760" s="1"/>
      <c r="BJ760" s="1"/>
      <c r="BK760" s="6" t="str">
        <f>+IFERROR(VALUE(RIGHT(Tabla11[[#This Row],[B2B]],6)),"")</f>
        <v/>
      </c>
      <c r="BL760" s="6" t="str">
        <f>+IFERROR(VLOOKUP(BJ760,Auxiliar!$A:$C,2,0),"")</f>
        <v/>
      </c>
      <c r="BM760" s="7" t="str">
        <f>+IFERROR(VLOOKUP(BJ760,Auxiliar!$A:$C,3,0),"")</f>
        <v/>
      </c>
      <c r="BO760" s="1">
        <v>3542</v>
      </c>
      <c r="BP760" s="1" t="s">
        <v>39</v>
      </c>
      <c r="BQ760" s="6">
        <f>+IFERROR(VALUE(RIGHT(Tabla12[[#This Row],[B2B]],6)),"")</f>
        <v>3542</v>
      </c>
      <c r="BR760" s="6" t="str">
        <f>+IFERROR(VLOOKUP(BP760,Auxiliar!$A:$C,2,0),"")</f>
        <v>VALUE LITRO</v>
      </c>
      <c r="BS760" s="7" t="str">
        <f>+IFERROR(VLOOKUP(BP760,Auxiliar!$A:$C,3,0),"")</f>
        <v>1b 12%</v>
      </c>
      <c r="CA760" s="1">
        <v>5721</v>
      </c>
      <c r="CB760" s="1" t="s">
        <v>35</v>
      </c>
      <c r="CC760" s="6">
        <f>+IFERROR(VALUE(RIGHT(Tabla14[[#This Row],[B2B]],6)),"")</f>
        <v>5721</v>
      </c>
      <c r="CD760" s="6" t="str">
        <f>+IFERROR(VLOOKUP(CB760,Auxiliar!$A:$C,2,0),"")</f>
        <v>Corona 710cc</v>
      </c>
      <c r="CE760" s="7" t="str">
        <f>+IFERROR(VLOOKUP(CB760,Auxiliar!$A:$C,3,0),"")</f>
        <v>1b 10% | 85b 0%</v>
      </c>
      <c r="CG760" s="1"/>
      <c r="CH760" s="1"/>
      <c r="CI760" s="6" t="str">
        <f>+IFERROR(VALUE(RIGHT(Tabla15[[#This Row],[B2B]],6)),"")</f>
        <v/>
      </c>
      <c r="CJ760" s="6" t="str">
        <f>+IFERROR(VLOOKUP(CH760,Auxiliar!$A:$C,2,0),"")</f>
        <v/>
      </c>
      <c r="CK760" s="7" t="str">
        <f>+IFERROR(VLOOKUP(CH760,Auxiliar!$A:$C,3,0),"")</f>
        <v/>
      </c>
      <c r="CM760" s="1">
        <v>5661</v>
      </c>
      <c r="CN760" s="1" t="s">
        <v>20</v>
      </c>
      <c r="CO760" s="6">
        <v>5661</v>
      </c>
      <c r="CP760" s="6" t="s">
        <v>20</v>
      </c>
      <c r="CQ760" s="7" t="s">
        <v>21</v>
      </c>
      <c r="CS760" s="1"/>
      <c r="CT760" s="1"/>
      <c r="CU760" s="6" t="str">
        <f>+IFERROR(VALUE(RIGHT(Tabla17[[#This Row],[B2B]],6)),"")</f>
        <v/>
      </c>
      <c r="CV760" s="6" t="str">
        <f>+IFERROR(VLOOKUP(CT760,Auxiliar!$A:$C,2,0),"")</f>
        <v/>
      </c>
      <c r="CW760" s="7" t="str">
        <f>+IFERROR(VLOOKUP(CT760,Auxiliar!$A:$C,3,0),"")</f>
        <v/>
      </c>
      <c r="CY760" s="1">
        <v>5661</v>
      </c>
      <c r="CZ760" s="1" t="s">
        <v>16</v>
      </c>
      <c r="DA760" s="6">
        <f>+IFERROR(VALUE(RIGHT(Tabla18[[#This Row],[B2B]],6)),"")</f>
        <v>5661</v>
      </c>
      <c r="DB760" s="6" t="str">
        <f>+IFERROR(VLOOKUP(CZ760,Auxiliar!$A:$C,2,0),"")</f>
        <v>PREMIUM</v>
      </c>
      <c r="DC760" s="7" t="str">
        <f>+IFERROR(VLOOKUP(CZ760,Auxiliar!$A:$C,3,0),"")</f>
        <v>0b 0% | 2b 2% | 5b 3,5% | 10b 5%</v>
      </c>
      <c r="DE760" s="1">
        <v>5661</v>
      </c>
      <c r="DF760" s="1" t="s">
        <v>19</v>
      </c>
      <c r="DG760" s="6">
        <f>+IFERROR(VALUE(RIGHT(Tabla19[[#This Row],[B2B]],6)),"")</f>
        <v>5661</v>
      </c>
      <c r="DH760" s="6" t="str">
        <f>+IFERROR(VLOOKUP(DF760,Auxiliar!$A:$C,2,0),"")</f>
        <v>MICHELOB</v>
      </c>
      <c r="DI760" s="7" t="str">
        <f>+IFERROR(VLOOKUP(DF760,Auxiliar!$A:$C,3,0),"")</f>
        <v>1b 7% | 3b 22% | 8b 27%</v>
      </c>
      <c r="DK760" s="1"/>
      <c r="DL760" s="1"/>
      <c r="DM760" s="6" t="str">
        <f>+IFERROR(VALUE(RIGHT(Tabla20[[#This Row],[B2B]],6)),"")</f>
        <v/>
      </c>
      <c r="DN760" s="6" t="str">
        <f>+IFERROR(VLOOKUP(DL760,Auxiliar!$A:$C,2,0),"")</f>
        <v/>
      </c>
      <c r="DO760" s="7" t="str">
        <f>+IFERROR(VLOOKUP(DL760,Auxiliar!$A:$C,3,0),"")</f>
        <v/>
      </c>
      <c r="DQ760" s="1">
        <v>5659</v>
      </c>
      <c r="DR760" s="12" t="s">
        <v>24</v>
      </c>
      <c r="DS760" s="6">
        <f>+IFERROR(VALUE(RIGHT(Tabla21[[#This Row],[B2B]],6)),"")</f>
        <v>5659</v>
      </c>
      <c r="DT760" s="6" t="str">
        <f>+IFERROR(VLOOKUP(DR760,Auxiliar!$A:$C,2,0),"")</f>
        <v>CORONA PORRON</v>
      </c>
      <c r="DU760" s="7" t="str">
        <f>+IFERROR(VLOOKUP(DR760,Auxiliar!$A:$C,3,0),"")</f>
        <v>1b 5% | 20b 0%</v>
      </c>
      <c r="DW760" s="1">
        <v>20089</v>
      </c>
      <c r="DX760" s="12" t="s">
        <v>43</v>
      </c>
      <c r="DY760" s="6">
        <f>+IFERROR(VALUE(RIGHT(Tabla22[[#This Row],[B2B]],6)),"")</f>
        <v>20089</v>
      </c>
      <c r="DZ760" s="6" t="str">
        <f>+IFERROR(VLOOKUP(DX760,Auxiliar!$A:$C,2,0),"")</f>
        <v xml:space="preserve">VALUE LATA </v>
      </c>
      <c r="EA760" s="7" t="str">
        <f>+IFERROR(VLOOKUP(DX760,Auxiliar!$A:$C,3,0),"")</f>
        <v>1b 15% | 100b 18%</v>
      </c>
      <c r="EC760" s="1">
        <v>20083</v>
      </c>
      <c r="ED760" s="12" t="s">
        <v>47</v>
      </c>
      <c r="EE760" s="6">
        <f>+IFERROR(VALUE(RIGHT(Tabla23[[#This Row],[B2B]],6)),"")</f>
        <v>20083</v>
      </c>
      <c r="EF760" s="6" t="str">
        <f>+IFERROR(VLOOKUP(ED760,Auxiliar!$A:$C,2,0),"")</f>
        <v>VALUE LATON</v>
      </c>
      <c r="EG760" s="7" t="str">
        <f>+IFERROR(VLOOKUP(ED760,Auxiliar!$A:$C,3,0),"")</f>
        <v>1b 10% | 5b 15% | 192b 0%</v>
      </c>
      <c r="EI760" s="1"/>
      <c r="EJ760" s="12"/>
      <c r="EK760" s="6" t="str">
        <f>+IFERROR(VALUE(RIGHT(Tabla24[[#This Row],[B2B]],6)),"")</f>
        <v/>
      </c>
      <c r="EL760" s="6" t="str">
        <f>+IFERROR(VLOOKUP(EJ760,Auxiliar!$A:$C,2,0),"")</f>
        <v/>
      </c>
      <c r="EM760" s="7" t="str">
        <f>+IFERROR(VLOOKUP(EJ760,Auxiliar!$A:$C,3,0),"")</f>
        <v/>
      </c>
      <c r="EO760" s="1"/>
      <c r="EP760" s="12"/>
      <c r="EQ760" s="6" t="str">
        <f>+IFERROR(VALUE(RIGHT(Tabla25[[#This Row],[B2B]],6)),"")</f>
        <v/>
      </c>
      <c r="ER760" s="6" t="str">
        <f>+IFERROR(VLOOKUP(EP760,Auxiliar!$A:$C,2,0),"")</f>
        <v/>
      </c>
      <c r="ES760" s="7" t="str">
        <f>+IFERROR(VLOOKUP(EP760,Auxiliar!$A:$C,3,0),"")</f>
        <v/>
      </c>
      <c r="EU760" s="1"/>
      <c r="EV760" s="12"/>
      <c r="EW760" s="6" t="str">
        <f>+IFERROR(VALUE(RIGHT(Tabla26[[#This Row],[B2B]],6)),"")</f>
        <v/>
      </c>
      <c r="EX760" s="6" t="str">
        <f>+IFERROR(VLOOKUP(EV760,Auxiliar!$A:$C,2,0),"")</f>
        <v/>
      </c>
      <c r="EY760" s="7" t="str">
        <f>+IFERROR(VLOOKUP(EV760,Auxiliar!$A:$C,3,0),"")</f>
        <v/>
      </c>
      <c r="EZ760" s="1"/>
      <c r="FA760" s="12"/>
      <c r="FB760" s="6" t="str">
        <f>+IFERROR(VALUE(RIGHT(Tabla27[[#This Row],[B2B]],6)),"")</f>
        <v/>
      </c>
      <c r="FC760" s="6" t="str">
        <f>+IFERROR(VLOOKUP(FA760,Auxiliar!$A:$C,2,0),"")</f>
        <v/>
      </c>
      <c r="FD760" s="7" t="str">
        <f>+IFERROR(VLOOKUP(FA760,Auxiliar!$A:$C,3,0),"")</f>
        <v/>
      </c>
      <c r="FE760" s="1"/>
      <c r="FF760" s="12"/>
      <c r="FG760" s="6" t="str">
        <f>+IFERROR(VALUE(RIGHT(Tabla28[[#This Row],[B2B]],6)),"")</f>
        <v/>
      </c>
      <c r="FH760" s="6" t="str">
        <f>+IFERROR(VLOOKUP(FF760,Auxiliar!$A:$C,2,0),"")</f>
        <v/>
      </c>
      <c r="FI760" s="7" t="str">
        <f>+IFERROR(VLOOKUP(FF760,Auxiliar!$A:$C,3,0),"")</f>
        <v/>
      </c>
      <c r="FJ760" s="1"/>
      <c r="FK760" s="12"/>
      <c r="FL760" s="6" t="str">
        <f>+IFERROR(VALUE(RIGHT(Tabla29[[#This Row],[B2B]],6)),"")</f>
        <v/>
      </c>
      <c r="FM760" s="6" t="str">
        <f>+IFERROR(VLOOKUP(FK760,Auxiliar!$A:$C,2,0),"")</f>
        <v/>
      </c>
      <c r="FN760" s="7" t="str">
        <f>+IFERROR(VLOOKUP(FK760,Auxiliar!$A:$C,3,0),"")</f>
        <v/>
      </c>
      <c r="FO760" s="1"/>
      <c r="FP760" s="12"/>
      <c r="FQ760" s="6" t="str">
        <f>+IFERROR(VALUE(RIGHT(Tabla30[[#This Row],[B2B]],6)),"")</f>
        <v/>
      </c>
      <c r="FR760" s="6" t="str">
        <f>+IFERROR(VLOOKUP(FP760,Auxiliar!$A:$C,2,0),"")</f>
        <v/>
      </c>
      <c r="FS760" s="7"/>
      <c r="FT760" s="1"/>
      <c r="FU760" s="12"/>
      <c r="FV760" s="6" t="str">
        <f>+IFERROR(VALUE(RIGHT(Tabla31[[#This Row],[B2B]],6)),"")</f>
        <v/>
      </c>
      <c r="FW760" s="6" t="str">
        <f>+IFERROR(VLOOKUP(FU760,Auxiliar!$A:$C,2,0),"")</f>
        <v/>
      </c>
      <c r="FX760" s="7" t="str">
        <f>+IFERROR(VLOOKUP(FU760,Auxiliar!$A:$C,3,0),"")</f>
        <v/>
      </c>
      <c r="FY760" s="1"/>
      <c r="FZ760" s="12"/>
      <c r="GA760" s="6" t="str">
        <f>+IFERROR(VALUE(RIGHT(Tabla32[[#This Row],[B2B]],6)),"")</f>
        <v/>
      </c>
      <c r="GB760" s="6" t="str">
        <f>+IFERROR(VLOOKUP(FZ760,Auxiliar!$A:$C,2,0),"")</f>
        <v/>
      </c>
      <c r="GC760" s="7" t="str">
        <f>+IFERROR(VLOOKUP(FZ760,Auxiliar!$A:$C,3,0),"")</f>
        <v/>
      </c>
      <c r="GD760" s="1"/>
      <c r="GE760" s="12"/>
      <c r="GF760" s="6" t="str">
        <f>+IFERROR(VALUE(RIGHT(Tabla33[[#This Row],[B2B]],6)),"")</f>
        <v/>
      </c>
      <c r="GG760" s="6" t="str">
        <f>+IFERROR(VLOOKUP(GE760,Auxiliar!$A:$C,2,0),"")</f>
        <v/>
      </c>
      <c r="GH760" s="7" t="str">
        <f>+IFERROR(VLOOKUP(GE760,Auxiliar!$A:$C,3,0),"")</f>
        <v/>
      </c>
    </row>
    <row r="761" spans="1:190" x14ac:dyDescent="0.25">
      <c r="A761" s="1"/>
      <c r="B761" s="1"/>
      <c r="C761" t="str">
        <f>+IFERROR(VLOOKUP(B761,Auxiliar!$A:$C,2,0),"")</f>
        <v/>
      </c>
      <c r="D761" s="5" t="str">
        <f>+IFERROR(VLOOKUP(B761,Auxiliar!$A:$C,3,0),"")</f>
        <v/>
      </c>
      <c r="S761" s="1">
        <v>10716</v>
      </c>
      <c r="T761" s="1" t="s">
        <v>9</v>
      </c>
      <c r="U761" s="6">
        <f>+IFERROR(VALUE(RIGHT(Tabla4[[#This Row],[B2B]],6)),"")</f>
        <v>10716</v>
      </c>
      <c r="V761" s="6" t="str">
        <f>+IFERROR(VLOOKUP(T761,Auxiliar!$A:$C,2,0),"")</f>
        <v>CORE</v>
      </c>
      <c r="W761" s="7" t="str">
        <f>+IFERROR(VLOOKUP(T761,Auxiliar!$A:$C,3,0),"")</f>
        <v>0b 1% | 2b 5% | 4b 6%</v>
      </c>
      <c r="AK761" s="1">
        <v>6790</v>
      </c>
      <c r="AL761" s="1" t="s">
        <v>30</v>
      </c>
      <c r="AM761" s="6">
        <f>+IFERROR(VALUE(RIGHT(Tabla7[[#This Row],[B2B]],6)),"")</f>
        <v>6790</v>
      </c>
      <c r="AN761" s="6" t="str">
        <f>+IFERROR(VLOOKUP(AL761,Auxiliar!$A:$C,2,0),"")</f>
        <v>LATONES</v>
      </c>
      <c r="AO761" s="7" t="str">
        <f>+IFERROR(VLOOKUP(AL761,Auxiliar!$A:$C,3,0),"")</f>
        <v>1b 4% | 5b 7% | 97b 0%</v>
      </c>
      <c r="AW761" s="1"/>
      <c r="AX761" s="1" t="s">
        <v>32</v>
      </c>
      <c r="AY761" s="6" t="str">
        <f>+IFERROR(VALUE(RIGHT(Tabla9[[#This Row],[B2B]],6)),"")</f>
        <v/>
      </c>
      <c r="AZ761" s="6" t="str">
        <f>+IFERROR(VLOOKUP(AX761,Auxiliar!$A:$C,2,0),"")</f>
        <v>LATONES</v>
      </c>
      <c r="BA761" s="7" t="str">
        <f>+IFERROR(VLOOKUP(AX761,Auxiliar!$A:$C,3,0),"")</f>
        <v>2b 3% | 4b 4% | 6b 5% | 10b 8%  | 385b 0%</v>
      </c>
      <c r="BI761" s="1"/>
      <c r="BJ761" s="1"/>
      <c r="BK761" s="6" t="str">
        <f>+IFERROR(VALUE(RIGHT(Tabla11[[#This Row],[B2B]],6)),"")</f>
        <v/>
      </c>
      <c r="BL761" s="6" t="str">
        <f>+IFERROR(VLOOKUP(BJ761,Auxiliar!$A:$C,2,0),"")</f>
        <v/>
      </c>
      <c r="BM761" s="7" t="str">
        <f>+IFERROR(VLOOKUP(BJ761,Auxiliar!$A:$C,3,0),"")</f>
        <v/>
      </c>
      <c r="BO761" s="1">
        <v>20086</v>
      </c>
      <c r="BP761" s="1" t="s">
        <v>39</v>
      </c>
      <c r="BQ761" s="6">
        <f>+IFERROR(VALUE(RIGHT(Tabla12[[#This Row],[B2B]],6)),"")</f>
        <v>20086</v>
      </c>
      <c r="BR761" s="6" t="str">
        <f>+IFERROR(VLOOKUP(BP761,Auxiliar!$A:$C,2,0),"")</f>
        <v>VALUE LITRO</v>
      </c>
      <c r="BS761" s="7" t="str">
        <f>+IFERROR(VLOOKUP(BP761,Auxiliar!$A:$C,3,0),"")</f>
        <v>1b 12%</v>
      </c>
      <c r="CA761" s="1">
        <v>5722</v>
      </c>
      <c r="CB761" s="1" t="s">
        <v>35</v>
      </c>
      <c r="CC761" s="6">
        <f>+IFERROR(VALUE(RIGHT(Tabla14[[#This Row],[B2B]],6)),"")</f>
        <v>5722</v>
      </c>
      <c r="CD761" s="6" t="str">
        <f>+IFERROR(VLOOKUP(CB761,Auxiliar!$A:$C,2,0),"")</f>
        <v>Corona 710cc</v>
      </c>
      <c r="CE761" s="7" t="str">
        <f>+IFERROR(VLOOKUP(CB761,Auxiliar!$A:$C,3,0),"")</f>
        <v>1b 10% | 85b 0%</v>
      </c>
      <c r="CG761" s="1"/>
      <c r="CH761" s="1"/>
      <c r="CI761" s="6" t="str">
        <f>+IFERROR(VALUE(RIGHT(Tabla15[[#This Row],[B2B]],6)),"")</f>
        <v/>
      </c>
      <c r="CJ761" s="6" t="str">
        <f>+IFERROR(VLOOKUP(CH761,Auxiliar!$A:$C,2,0),"")</f>
        <v/>
      </c>
      <c r="CK761" s="7" t="str">
        <f>+IFERROR(VLOOKUP(CH761,Auxiliar!$A:$C,3,0),"")</f>
        <v/>
      </c>
      <c r="CM761" s="1">
        <v>5672</v>
      </c>
      <c r="CN761" s="1" t="s">
        <v>20</v>
      </c>
      <c r="CO761" s="6">
        <v>5672</v>
      </c>
      <c r="CP761" s="6" t="s">
        <v>20</v>
      </c>
      <c r="CQ761" s="7" t="s">
        <v>21</v>
      </c>
      <c r="CS761" s="1"/>
      <c r="CT761" s="1"/>
      <c r="CU761" s="6" t="str">
        <f>+IFERROR(VALUE(RIGHT(Tabla17[[#This Row],[B2B]],6)),"")</f>
        <v/>
      </c>
      <c r="CV761" s="6" t="str">
        <f>+IFERROR(VLOOKUP(CT761,Auxiliar!$A:$C,2,0),"")</f>
        <v/>
      </c>
      <c r="CW761" s="7" t="str">
        <f>+IFERROR(VLOOKUP(CT761,Auxiliar!$A:$C,3,0),"")</f>
        <v/>
      </c>
      <c r="CY761" s="1">
        <v>5672</v>
      </c>
      <c r="CZ761" s="1" t="s">
        <v>16</v>
      </c>
      <c r="DA761" s="6">
        <f>+IFERROR(VALUE(RIGHT(Tabla18[[#This Row],[B2B]],6)),"")</f>
        <v>5672</v>
      </c>
      <c r="DB761" s="6" t="str">
        <f>+IFERROR(VLOOKUP(CZ761,Auxiliar!$A:$C,2,0),"")</f>
        <v>PREMIUM</v>
      </c>
      <c r="DC761" s="7" t="str">
        <f>+IFERROR(VLOOKUP(CZ761,Auxiliar!$A:$C,3,0),"")</f>
        <v>0b 0% | 2b 2% | 5b 3,5% | 10b 5%</v>
      </c>
      <c r="DE761" s="1">
        <v>5672</v>
      </c>
      <c r="DF761" s="1" t="s">
        <v>19</v>
      </c>
      <c r="DG761" s="6">
        <f>+IFERROR(VALUE(RIGHT(Tabla19[[#This Row],[B2B]],6)),"")</f>
        <v>5672</v>
      </c>
      <c r="DH761" s="6" t="str">
        <f>+IFERROR(VLOOKUP(DF761,Auxiliar!$A:$C,2,0),"")</f>
        <v>MICHELOB</v>
      </c>
      <c r="DI761" s="7" t="str">
        <f>+IFERROR(VLOOKUP(DF761,Auxiliar!$A:$C,3,0),"")</f>
        <v>1b 7% | 3b 22% | 8b 27%</v>
      </c>
      <c r="DK761" s="1"/>
      <c r="DL761" s="1"/>
      <c r="DM761" s="6" t="str">
        <f>+IFERROR(VALUE(RIGHT(Tabla20[[#This Row],[B2B]],6)),"")</f>
        <v/>
      </c>
      <c r="DN761" s="6" t="str">
        <f>+IFERROR(VLOOKUP(DL761,Auxiliar!$A:$C,2,0),"")</f>
        <v/>
      </c>
      <c r="DO761" s="7" t="str">
        <f>+IFERROR(VLOOKUP(DL761,Auxiliar!$A:$C,3,0),"")</f>
        <v/>
      </c>
      <c r="DQ761" s="1">
        <v>5661</v>
      </c>
      <c r="DR761" s="12" t="s">
        <v>24</v>
      </c>
      <c r="DS761" s="6">
        <f>+IFERROR(VALUE(RIGHT(Tabla21[[#This Row],[B2B]],6)),"")</f>
        <v>5661</v>
      </c>
      <c r="DT761" s="6" t="str">
        <f>+IFERROR(VLOOKUP(DR761,Auxiliar!$A:$C,2,0),"")</f>
        <v>CORONA PORRON</v>
      </c>
      <c r="DU761" s="7" t="str">
        <f>+IFERROR(VLOOKUP(DR761,Auxiliar!$A:$C,3,0),"")</f>
        <v>1b 5% | 20b 0%</v>
      </c>
      <c r="DW761" s="1">
        <v>3553</v>
      </c>
      <c r="DX761" s="12" t="s">
        <v>43</v>
      </c>
      <c r="DY761" s="6">
        <f>+IFERROR(VALUE(RIGHT(Tabla22[[#This Row],[B2B]],6)),"")</f>
        <v>3553</v>
      </c>
      <c r="DZ761" s="6" t="str">
        <f>+IFERROR(VLOOKUP(DX761,Auxiliar!$A:$C,2,0),"")</f>
        <v xml:space="preserve">VALUE LATA </v>
      </c>
      <c r="EA761" s="7" t="str">
        <f>+IFERROR(VLOOKUP(DX761,Auxiliar!$A:$C,3,0),"")</f>
        <v>1b 15% | 100b 18%</v>
      </c>
      <c r="EC761" s="1">
        <v>3542</v>
      </c>
      <c r="ED761" s="12" t="s">
        <v>47</v>
      </c>
      <c r="EE761" s="6">
        <f>+IFERROR(VALUE(RIGHT(Tabla23[[#This Row],[B2B]],6)),"")</f>
        <v>3542</v>
      </c>
      <c r="EF761" s="6" t="str">
        <f>+IFERROR(VLOOKUP(ED761,Auxiliar!$A:$C,2,0),"")</f>
        <v>VALUE LATON</v>
      </c>
      <c r="EG761" s="7" t="str">
        <f>+IFERROR(VLOOKUP(ED761,Auxiliar!$A:$C,3,0),"")</f>
        <v>1b 10% | 5b 15% | 192b 0%</v>
      </c>
      <c r="EI761" s="1"/>
      <c r="EJ761" s="12"/>
      <c r="EK761" s="6" t="str">
        <f>+IFERROR(VALUE(RIGHT(Tabla24[[#This Row],[B2B]],6)),"")</f>
        <v/>
      </c>
      <c r="EL761" s="6" t="str">
        <f>+IFERROR(VLOOKUP(EJ761,Auxiliar!$A:$C,2,0),"")</f>
        <v/>
      </c>
      <c r="EM761" s="7" t="str">
        <f>+IFERROR(VLOOKUP(EJ761,Auxiliar!$A:$C,3,0),"")</f>
        <v/>
      </c>
      <c r="EO761" s="1"/>
      <c r="EP761" s="12"/>
      <c r="EQ761" s="6" t="str">
        <f>+IFERROR(VALUE(RIGHT(Tabla25[[#This Row],[B2B]],6)),"")</f>
        <v/>
      </c>
      <c r="ER761" s="6" t="str">
        <f>+IFERROR(VLOOKUP(EP761,Auxiliar!$A:$C,2,0),"")</f>
        <v/>
      </c>
      <c r="ES761" s="7" t="str">
        <f>+IFERROR(VLOOKUP(EP761,Auxiliar!$A:$C,3,0),"")</f>
        <v/>
      </c>
      <c r="EU761" s="1"/>
      <c r="EV761" s="12"/>
      <c r="EW761" s="6" t="str">
        <f>+IFERROR(VALUE(RIGHT(Tabla26[[#This Row],[B2B]],6)),"")</f>
        <v/>
      </c>
      <c r="EX761" s="6" t="str">
        <f>+IFERROR(VLOOKUP(EV761,Auxiliar!$A:$C,2,0),"")</f>
        <v/>
      </c>
      <c r="EY761" s="7" t="str">
        <f>+IFERROR(VLOOKUP(EV761,Auxiliar!$A:$C,3,0),"")</f>
        <v/>
      </c>
      <c r="EZ761" s="1"/>
      <c r="FA761" s="12"/>
      <c r="FB761" s="6" t="str">
        <f>+IFERROR(VALUE(RIGHT(Tabla27[[#This Row],[B2B]],6)),"")</f>
        <v/>
      </c>
      <c r="FC761" s="6" t="str">
        <f>+IFERROR(VLOOKUP(FA761,Auxiliar!$A:$C,2,0),"")</f>
        <v/>
      </c>
      <c r="FD761" s="7" t="str">
        <f>+IFERROR(VLOOKUP(FA761,Auxiliar!$A:$C,3,0),"")</f>
        <v/>
      </c>
      <c r="FE761" s="1"/>
      <c r="FF761" s="12"/>
      <c r="FG761" s="6" t="str">
        <f>+IFERROR(VALUE(RIGHT(Tabla28[[#This Row],[B2B]],6)),"")</f>
        <v/>
      </c>
      <c r="FH761" s="6" t="str">
        <f>+IFERROR(VLOOKUP(FF761,Auxiliar!$A:$C,2,0),"")</f>
        <v/>
      </c>
      <c r="FI761" s="7" t="str">
        <f>+IFERROR(VLOOKUP(FF761,Auxiliar!$A:$C,3,0),"")</f>
        <v/>
      </c>
      <c r="FJ761" s="1"/>
      <c r="FK761" s="12"/>
      <c r="FL761" s="6" t="str">
        <f>+IFERROR(VALUE(RIGHT(Tabla29[[#This Row],[B2B]],6)),"")</f>
        <v/>
      </c>
      <c r="FM761" s="6" t="str">
        <f>+IFERROR(VLOOKUP(FK761,Auxiliar!$A:$C,2,0),"")</f>
        <v/>
      </c>
      <c r="FN761" s="7" t="str">
        <f>+IFERROR(VLOOKUP(FK761,Auxiliar!$A:$C,3,0),"")</f>
        <v/>
      </c>
      <c r="FO761" s="1"/>
      <c r="FP761" s="12"/>
      <c r="FQ761" s="6" t="str">
        <f>+IFERROR(VALUE(RIGHT(Tabla30[[#This Row],[B2B]],6)),"")</f>
        <v/>
      </c>
      <c r="FR761" s="6" t="str">
        <f>+IFERROR(VLOOKUP(FP761,Auxiliar!$A:$C,2,0),"")</f>
        <v/>
      </c>
      <c r="FS761" s="7"/>
      <c r="FT761" s="1"/>
      <c r="FU761" s="12"/>
      <c r="FV761" s="6" t="str">
        <f>+IFERROR(VALUE(RIGHT(Tabla31[[#This Row],[B2B]],6)),"")</f>
        <v/>
      </c>
      <c r="FW761" s="6" t="str">
        <f>+IFERROR(VLOOKUP(FU761,Auxiliar!$A:$C,2,0),"")</f>
        <v/>
      </c>
      <c r="FX761" s="7" t="str">
        <f>+IFERROR(VLOOKUP(FU761,Auxiliar!$A:$C,3,0),"")</f>
        <v/>
      </c>
      <c r="FY761" s="1"/>
      <c r="FZ761" s="12"/>
      <c r="GA761" s="6" t="str">
        <f>+IFERROR(VALUE(RIGHT(Tabla32[[#This Row],[B2B]],6)),"")</f>
        <v/>
      </c>
      <c r="GB761" s="6" t="str">
        <f>+IFERROR(VLOOKUP(FZ761,Auxiliar!$A:$C,2,0),"")</f>
        <v/>
      </c>
      <c r="GC761" s="7" t="str">
        <f>+IFERROR(VLOOKUP(FZ761,Auxiliar!$A:$C,3,0),"")</f>
        <v/>
      </c>
      <c r="GD761" s="1"/>
      <c r="GE761" s="12"/>
      <c r="GF761" s="6" t="str">
        <f>+IFERROR(VALUE(RIGHT(Tabla33[[#This Row],[B2B]],6)),"")</f>
        <v/>
      </c>
      <c r="GG761" s="6" t="str">
        <f>+IFERROR(VLOOKUP(GE761,Auxiliar!$A:$C,2,0),"")</f>
        <v/>
      </c>
      <c r="GH761" s="7" t="str">
        <f>+IFERROR(VLOOKUP(GE761,Auxiliar!$A:$C,3,0),"")</f>
        <v/>
      </c>
    </row>
    <row r="762" spans="1:190" x14ac:dyDescent="0.25">
      <c r="A762" s="1"/>
      <c r="B762" s="1"/>
      <c r="C762" t="str">
        <f>+IFERROR(VLOOKUP(B762,Auxiliar!$A:$C,2,0),"")</f>
        <v/>
      </c>
      <c r="D762" s="5" t="str">
        <f>+IFERROR(VLOOKUP(B762,Auxiliar!$A:$C,3,0),"")</f>
        <v/>
      </c>
      <c r="S762" s="1">
        <v>10749</v>
      </c>
      <c r="T762" s="1" t="s">
        <v>9</v>
      </c>
      <c r="U762" s="6">
        <f>+IFERROR(VALUE(RIGHT(Tabla4[[#This Row],[B2B]],6)),"")</f>
        <v>10749</v>
      </c>
      <c r="V762" s="6" t="str">
        <f>+IFERROR(VLOOKUP(T762,Auxiliar!$A:$C,2,0),"")</f>
        <v>CORE</v>
      </c>
      <c r="W762" s="7" t="str">
        <f>+IFERROR(VLOOKUP(T762,Auxiliar!$A:$C,3,0),"")</f>
        <v>0b 1% | 2b 5% | 4b 6%</v>
      </c>
      <c r="AK762" s="1">
        <v>6841</v>
      </c>
      <c r="AL762" s="1" t="s">
        <v>30</v>
      </c>
      <c r="AM762" s="6">
        <f>+IFERROR(VALUE(RIGHT(Tabla7[[#This Row],[B2B]],6)),"")</f>
        <v>6841</v>
      </c>
      <c r="AN762" s="6" t="str">
        <f>+IFERROR(VLOOKUP(AL762,Auxiliar!$A:$C,2,0),"")</f>
        <v>LATONES</v>
      </c>
      <c r="AO762" s="7" t="str">
        <f>+IFERROR(VLOOKUP(AL762,Auxiliar!$A:$C,3,0),"")</f>
        <v>1b 4% | 5b 7% | 97b 0%</v>
      </c>
      <c r="AW762" s="1"/>
      <c r="AX762" s="1" t="s">
        <v>32</v>
      </c>
      <c r="AY762" s="6" t="str">
        <f>+IFERROR(VALUE(RIGHT(Tabla9[[#This Row],[B2B]],6)),"")</f>
        <v/>
      </c>
      <c r="AZ762" s="6" t="str">
        <f>+IFERROR(VLOOKUP(AX762,Auxiliar!$A:$C,2,0),"")</f>
        <v>LATONES</v>
      </c>
      <c r="BA762" s="7" t="str">
        <f>+IFERROR(VLOOKUP(AX762,Auxiliar!$A:$C,3,0),"")</f>
        <v>2b 3% | 4b 4% | 6b 5% | 10b 8%  | 385b 0%</v>
      </c>
      <c r="BI762" s="1"/>
      <c r="BJ762" s="1"/>
      <c r="BK762" s="6" t="str">
        <f>+IFERROR(VALUE(RIGHT(Tabla11[[#This Row],[B2B]],6)),"")</f>
        <v/>
      </c>
      <c r="BL762" s="6" t="str">
        <f>+IFERROR(VLOOKUP(BJ762,Auxiliar!$A:$C,2,0),"")</f>
        <v/>
      </c>
      <c r="BM762" s="7" t="str">
        <f>+IFERROR(VLOOKUP(BJ762,Auxiliar!$A:$C,3,0),"")</f>
        <v/>
      </c>
      <c r="BO762" s="1">
        <v>3547</v>
      </c>
      <c r="BP762" s="1" t="s">
        <v>39</v>
      </c>
      <c r="BQ762" s="6">
        <f>+IFERROR(VALUE(RIGHT(Tabla12[[#This Row],[B2B]],6)),"")</f>
        <v>3547</v>
      </c>
      <c r="BR762" s="6" t="str">
        <f>+IFERROR(VLOOKUP(BP762,Auxiliar!$A:$C,2,0),"")</f>
        <v>VALUE LITRO</v>
      </c>
      <c r="BS762" s="7" t="str">
        <f>+IFERROR(VLOOKUP(BP762,Auxiliar!$A:$C,3,0),"")</f>
        <v>1b 12%</v>
      </c>
      <c r="CA762" s="1">
        <v>5727</v>
      </c>
      <c r="CB762" s="1" t="s">
        <v>35</v>
      </c>
      <c r="CC762" s="6">
        <f>+IFERROR(VALUE(RIGHT(Tabla14[[#This Row],[B2B]],6)),"")</f>
        <v>5727</v>
      </c>
      <c r="CD762" s="6" t="str">
        <f>+IFERROR(VLOOKUP(CB762,Auxiliar!$A:$C,2,0),"")</f>
        <v>Corona 710cc</v>
      </c>
      <c r="CE762" s="7" t="str">
        <f>+IFERROR(VLOOKUP(CB762,Auxiliar!$A:$C,3,0),"")</f>
        <v>1b 10% | 85b 0%</v>
      </c>
      <c r="CG762" s="1"/>
      <c r="CH762" s="1"/>
      <c r="CI762" s="6" t="str">
        <f>+IFERROR(VALUE(RIGHT(Tabla15[[#This Row],[B2B]],6)),"")</f>
        <v/>
      </c>
      <c r="CJ762" s="6" t="str">
        <f>+IFERROR(VLOOKUP(CH762,Auxiliar!$A:$C,2,0),"")</f>
        <v/>
      </c>
      <c r="CK762" s="7" t="str">
        <f>+IFERROR(VLOOKUP(CH762,Auxiliar!$A:$C,3,0),"")</f>
        <v/>
      </c>
      <c r="CM762" s="1">
        <v>5673</v>
      </c>
      <c r="CN762" s="1" t="s">
        <v>20</v>
      </c>
      <c r="CO762" s="6">
        <v>5673</v>
      </c>
      <c r="CP762" s="6" t="s">
        <v>20</v>
      </c>
      <c r="CQ762" s="7" t="s">
        <v>21</v>
      </c>
      <c r="CS762" s="1"/>
      <c r="CT762" s="1"/>
      <c r="CU762" s="6" t="str">
        <f>+IFERROR(VALUE(RIGHT(Tabla17[[#This Row],[B2B]],6)),"")</f>
        <v/>
      </c>
      <c r="CV762" s="6" t="str">
        <f>+IFERROR(VLOOKUP(CT762,Auxiliar!$A:$C,2,0),"")</f>
        <v/>
      </c>
      <c r="CW762" s="7" t="str">
        <f>+IFERROR(VLOOKUP(CT762,Auxiliar!$A:$C,3,0),"")</f>
        <v/>
      </c>
      <c r="CY762" s="1">
        <v>5673</v>
      </c>
      <c r="CZ762" s="1" t="s">
        <v>16</v>
      </c>
      <c r="DA762" s="6">
        <f>+IFERROR(VALUE(RIGHT(Tabla18[[#This Row],[B2B]],6)),"")</f>
        <v>5673</v>
      </c>
      <c r="DB762" s="6" t="str">
        <f>+IFERROR(VLOOKUP(CZ762,Auxiliar!$A:$C,2,0),"")</f>
        <v>PREMIUM</v>
      </c>
      <c r="DC762" s="7" t="str">
        <f>+IFERROR(VLOOKUP(CZ762,Auxiliar!$A:$C,3,0),"")</f>
        <v>0b 0% | 2b 2% | 5b 3,5% | 10b 5%</v>
      </c>
      <c r="DE762" s="1">
        <v>5673</v>
      </c>
      <c r="DF762" s="1" t="s">
        <v>19</v>
      </c>
      <c r="DG762" s="6">
        <f>+IFERROR(VALUE(RIGHT(Tabla19[[#This Row],[B2B]],6)),"")</f>
        <v>5673</v>
      </c>
      <c r="DH762" s="6" t="str">
        <f>+IFERROR(VLOOKUP(DF762,Auxiliar!$A:$C,2,0),"")</f>
        <v>MICHELOB</v>
      </c>
      <c r="DI762" s="7" t="str">
        <f>+IFERROR(VLOOKUP(DF762,Auxiliar!$A:$C,3,0),"")</f>
        <v>1b 7% | 3b 22% | 8b 27%</v>
      </c>
      <c r="DK762" s="1"/>
      <c r="DL762" s="1"/>
      <c r="DM762" s="6" t="str">
        <f>+IFERROR(VALUE(RIGHT(Tabla20[[#This Row],[B2B]],6)),"")</f>
        <v/>
      </c>
      <c r="DN762" s="6" t="str">
        <f>+IFERROR(VLOOKUP(DL762,Auxiliar!$A:$C,2,0),"")</f>
        <v/>
      </c>
      <c r="DO762" s="7" t="str">
        <f>+IFERROR(VLOOKUP(DL762,Auxiliar!$A:$C,3,0),"")</f>
        <v/>
      </c>
      <c r="DQ762" s="1">
        <v>5672</v>
      </c>
      <c r="DR762" s="12" t="s">
        <v>24</v>
      </c>
      <c r="DS762" s="6">
        <f>+IFERROR(VALUE(RIGHT(Tabla21[[#This Row],[B2B]],6)),"")</f>
        <v>5672</v>
      </c>
      <c r="DT762" s="6" t="str">
        <f>+IFERROR(VLOOKUP(DR762,Auxiliar!$A:$C,2,0),"")</f>
        <v>CORONA PORRON</v>
      </c>
      <c r="DU762" s="7" t="str">
        <f>+IFERROR(VLOOKUP(DR762,Auxiliar!$A:$C,3,0),"")</f>
        <v>1b 5% | 20b 0%</v>
      </c>
      <c r="DW762" s="1">
        <v>20090</v>
      </c>
      <c r="DX762" s="12" t="s">
        <v>43</v>
      </c>
      <c r="DY762" s="6">
        <f>+IFERROR(VALUE(RIGHT(Tabla22[[#This Row],[B2B]],6)),"")</f>
        <v>20090</v>
      </c>
      <c r="DZ762" s="6" t="str">
        <f>+IFERROR(VLOOKUP(DX762,Auxiliar!$A:$C,2,0),"")</f>
        <v xml:space="preserve">VALUE LATA </v>
      </c>
      <c r="EA762" s="7" t="str">
        <f>+IFERROR(VLOOKUP(DX762,Auxiliar!$A:$C,3,0),"")</f>
        <v>1b 15% | 100b 18%</v>
      </c>
      <c r="EC762" s="1">
        <v>20086</v>
      </c>
      <c r="ED762" s="12" t="s">
        <v>47</v>
      </c>
      <c r="EE762" s="6">
        <f>+IFERROR(VALUE(RIGHT(Tabla23[[#This Row],[B2B]],6)),"")</f>
        <v>20086</v>
      </c>
      <c r="EF762" s="6" t="str">
        <f>+IFERROR(VLOOKUP(ED762,Auxiliar!$A:$C,2,0),"")</f>
        <v>VALUE LATON</v>
      </c>
      <c r="EG762" s="7" t="str">
        <f>+IFERROR(VLOOKUP(ED762,Auxiliar!$A:$C,3,0),"")</f>
        <v>1b 10% | 5b 15% | 192b 0%</v>
      </c>
      <c r="EI762" s="1"/>
      <c r="EJ762" s="12"/>
      <c r="EK762" s="6" t="str">
        <f>+IFERROR(VALUE(RIGHT(Tabla24[[#This Row],[B2B]],6)),"")</f>
        <v/>
      </c>
      <c r="EL762" s="6" t="str">
        <f>+IFERROR(VLOOKUP(EJ762,Auxiliar!$A:$C,2,0),"")</f>
        <v/>
      </c>
      <c r="EM762" s="7" t="str">
        <f>+IFERROR(VLOOKUP(EJ762,Auxiliar!$A:$C,3,0),"")</f>
        <v/>
      </c>
      <c r="EO762" s="1"/>
      <c r="EP762" s="12"/>
      <c r="EQ762" s="6" t="str">
        <f>+IFERROR(VALUE(RIGHT(Tabla25[[#This Row],[B2B]],6)),"")</f>
        <v/>
      </c>
      <c r="ER762" s="6" t="str">
        <f>+IFERROR(VLOOKUP(EP762,Auxiliar!$A:$C,2,0),"")</f>
        <v/>
      </c>
      <c r="ES762" s="7" t="str">
        <f>+IFERROR(VLOOKUP(EP762,Auxiliar!$A:$C,3,0),"")</f>
        <v/>
      </c>
      <c r="EU762" s="1"/>
      <c r="EV762" s="12"/>
      <c r="EW762" s="6" t="str">
        <f>+IFERROR(VALUE(RIGHT(Tabla26[[#This Row],[B2B]],6)),"")</f>
        <v/>
      </c>
      <c r="EX762" s="6" t="str">
        <f>+IFERROR(VLOOKUP(EV762,Auxiliar!$A:$C,2,0),"")</f>
        <v/>
      </c>
      <c r="EY762" s="7" t="str">
        <f>+IFERROR(VLOOKUP(EV762,Auxiliar!$A:$C,3,0),"")</f>
        <v/>
      </c>
      <c r="EZ762" s="1"/>
      <c r="FA762" s="12"/>
      <c r="FB762" s="6" t="str">
        <f>+IFERROR(VALUE(RIGHT(Tabla27[[#This Row],[B2B]],6)),"")</f>
        <v/>
      </c>
      <c r="FC762" s="6" t="str">
        <f>+IFERROR(VLOOKUP(FA762,Auxiliar!$A:$C,2,0),"")</f>
        <v/>
      </c>
      <c r="FD762" s="7" t="str">
        <f>+IFERROR(VLOOKUP(FA762,Auxiliar!$A:$C,3,0),"")</f>
        <v/>
      </c>
      <c r="FE762" s="1"/>
      <c r="FF762" s="12"/>
      <c r="FG762" s="6" t="str">
        <f>+IFERROR(VALUE(RIGHT(Tabla28[[#This Row],[B2B]],6)),"")</f>
        <v/>
      </c>
      <c r="FH762" s="6" t="str">
        <f>+IFERROR(VLOOKUP(FF762,Auxiliar!$A:$C,2,0),"")</f>
        <v/>
      </c>
      <c r="FI762" s="7" t="str">
        <f>+IFERROR(VLOOKUP(FF762,Auxiliar!$A:$C,3,0),"")</f>
        <v/>
      </c>
      <c r="FJ762" s="1"/>
      <c r="FK762" s="12"/>
      <c r="FL762" s="6" t="str">
        <f>+IFERROR(VALUE(RIGHT(Tabla29[[#This Row],[B2B]],6)),"")</f>
        <v/>
      </c>
      <c r="FM762" s="6" t="str">
        <f>+IFERROR(VLOOKUP(FK762,Auxiliar!$A:$C,2,0),"")</f>
        <v/>
      </c>
      <c r="FN762" s="7" t="str">
        <f>+IFERROR(VLOOKUP(FK762,Auxiliar!$A:$C,3,0),"")</f>
        <v/>
      </c>
      <c r="FO762" s="1"/>
      <c r="FP762" s="12"/>
      <c r="FQ762" s="6" t="str">
        <f>+IFERROR(VALUE(RIGHT(Tabla30[[#This Row],[B2B]],6)),"")</f>
        <v/>
      </c>
      <c r="FR762" s="6" t="str">
        <f>+IFERROR(VLOOKUP(FP762,Auxiliar!$A:$C,2,0),"")</f>
        <v/>
      </c>
      <c r="FS762" s="7"/>
      <c r="FT762" s="1"/>
      <c r="FU762" s="12"/>
      <c r="FV762" s="6" t="str">
        <f>+IFERROR(VALUE(RIGHT(Tabla31[[#This Row],[B2B]],6)),"")</f>
        <v/>
      </c>
      <c r="FW762" s="6" t="str">
        <f>+IFERROR(VLOOKUP(FU762,Auxiliar!$A:$C,2,0),"")</f>
        <v/>
      </c>
      <c r="FX762" s="7" t="str">
        <f>+IFERROR(VLOOKUP(FU762,Auxiliar!$A:$C,3,0),"")</f>
        <v/>
      </c>
      <c r="FY762" s="1"/>
      <c r="FZ762" s="12"/>
      <c r="GA762" s="6" t="str">
        <f>+IFERROR(VALUE(RIGHT(Tabla32[[#This Row],[B2B]],6)),"")</f>
        <v/>
      </c>
      <c r="GB762" s="6" t="str">
        <f>+IFERROR(VLOOKUP(FZ762,Auxiliar!$A:$C,2,0),"")</f>
        <v/>
      </c>
      <c r="GC762" s="7" t="str">
        <f>+IFERROR(VLOOKUP(FZ762,Auxiliar!$A:$C,3,0),"")</f>
        <v/>
      </c>
      <c r="GD762" s="1"/>
      <c r="GE762" s="12"/>
      <c r="GF762" s="6" t="str">
        <f>+IFERROR(VALUE(RIGHT(Tabla33[[#This Row],[B2B]],6)),"")</f>
        <v/>
      </c>
      <c r="GG762" s="6" t="str">
        <f>+IFERROR(VLOOKUP(GE762,Auxiliar!$A:$C,2,0),"")</f>
        <v/>
      </c>
      <c r="GH762" s="7" t="str">
        <f>+IFERROR(VLOOKUP(GE762,Auxiliar!$A:$C,3,0),"")</f>
        <v/>
      </c>
    </row>
    <row r="763" spans="1:190" x14ac:dyDescent="0.25">
      <c r="A763" s="1"/>
      <c r="B763" s="1"/>
      <c r="C763" t="str">
        <f>+IFERROR(VLOOKUP(B763,Auxiliar!$A:$C,2,0),"")</f>
        <v/>
      </c>
      <c r="D763" s="5" t="str">
        <f>+IFERROR(VLOOKUP(B763,Auxiliar!$A:$C,3,0),"")</f>
        <v/>
      </c>
      <c r="S763" s="1">
        <v>10778</v>
      </c>
      <c r="T763" s="1" t="s">
        <v>9</v>
      </c>
      <c r="U763" s="6">
        <f>+IFERROR(VALUE(RIGHT(Tabla4[[#This Row],[B2B]],6)),"")</f>
        <v>10778</v>
      </c>
      <c r="V763" s="6" t="str">
        <f>+IFERROR(VLOOKUP(T763,Auxiliar!$A:$C,2,0),"")</f>
        <v>CORE</v>
      </c>
      <c r="W763" s="7" t="str">
        <f>+IFERROR(VLOOKUP(T763,Auxiliar!$A:$C,3,0),"")</f>
        <v>0b 1% | 2b 5% | 4b 6%</v>
      </c>
      <c r="AK763" s="1">
        <v>7166</v>
      </c>
      <c r="AL763" s="1" t="s">
        <v>30</v>
      </c>
      <c r="AM763" s="6">
        <f>+IFERROR(VALUE(RIGHT(Tabla7[[#This Row],[B2B]],6)),"")</f>
        <v>7166</v>
      </c>
      <c r="AN763" s="6" t="str">
        <f>+IFERROR(VLOOKUP(AL763,Auxiliar!$A:$C,2,0),"")</f>
        <v>LATONES</v>
      </c>
      <c r="AO763" s="7" t="str">
        <f>+IFERROR(VLOOKUP(AL763,Auxiliar!$A:$C,3,0),"")</f>
        <v>1b 4% | 5b 7% | 97b 0%</v>
      </c>
      <c r="AW763" s="1"/>
      <c r="AX763" s="1" t="s">
        <v>32</v>
      </c>
      <c r="AY763" s="6" t="str">
        <f>+IFERROR(VALUE(RIGHT(Tabla9[[#This Row],[B2B]],6)),"")</f>
        <v/>
      </c>
      <c r="AZ763" s="6" t="str">
        <f>+IFERROR(VLOOKUP(AX763,Auxiliar!$A:$C,2,0),"")</f>
        <v>LATONES</v>
      </c>
      <c r="BA763" s="7" t="str">
        <f>+IFERROR(VLOOKUP(AX763,Auxiliar!$A:$C,3,0),"")</f>
        <v>2b 3% | 4b 4% | 6b 5% | 10b 8%  | 385b 0%</v>
      </c>
      <c r="BI763" s="1"/>
      <c r="BJ763" s="1"/>
      <c r="BK763" s="6" t="str">
        <f>+IFERROR(VALUE(RIGHT(Tabla11[[#This Row],[B2B]],6)),"")</f>
        <v/>
      </c>
      <c r="BL763" s="6" t="str">
        <f>+IFERROR(VLOOKUP(BJ763,Auxiliar!$A:$C,2,0),"")</f>
        <v/>
      </c>
      <c r="BM763" s="7" t="str">
        <f>+IFERROR(VLOOKUP(BJ763,Auxiliar!$A:$C,3,0),"")</f>
        <v/>
      </c>
      <c r="BO763" s="1">
        <v>20087</v>
      </c>
      <c r="BP763" s="1" t="s">
        <v>39</v>
      </c>
      <c r="BQ763" s="6">
        <f>+IFERROR(VALUE(RIGHT(Tabla12[[#This Row],[B2B]],6)),"")</f>
        <v>20087</v>
      </c>
      <c r="BR763" s="6" t="str">
        <f>+IFERROR(VLOOKUP(BP763,Auxiliar!$A:$C,2,0),"")</f>
        <v>VALUE LITRO</v>
      </c>
      <c r="BS763" s="7" t="str">
        <f>+IFERROR(VLOOKUP(BP763,Auxiliar!$A:$C,3,0),"")</f>
        <v>1b 12%</v>
      </c>
      <c r="CA763" s="1">
        <v>5735</v>
      </c>
      <c r="CB763" s="1" t="s">
        <v>35</v>
      </c>
      <c r="CC763" s="6">
        <f>+IFERROR(VALUE(RIGHT(Tabla14[[#This Row],[B2B]],6)),"")</f>
        <v>5735</v>
      </c>
      <c r="CD763" s="6" t="str">
        <f>+IFERROR(VLOOKUP(CB763,Auxiliar!$A:$C,2,0),"")</f>
        <v>Corona 710cc</v>
      </c>
      <c r="CE763" s="7" t="str">
        <f>+IFERROR(VLOOKUP(CB763,Auxiliar!$A:$C,3,0),"")</f>
        <v>1b 10% | 85b 0%</v>
      </c>
      <c r="CG763" s="1"/>
      <c r="CH763" s="1"/>
      <c r="CI763" s="6" t="str">
        <f>+IFERROR(VALUE(RIGHT(Tabla15[[#This Row],[B2B]],6)),"")</f>
        <v/>
      </c>
      <c r="CJ763" s="6" t="str">
        <f>+IFERROR(VLOOKUP(CH763,Auxiliar!$A:$C,2,0),"")</f>
        <v/>
      </c>
      <c r="CK763" s="7" t="str">
        <f>+IFERROR(VLOOKUP(CH763,Auxiliar!$A:$C,3,0),"")</f>
        <v/>
      </c>
      <c r="CM763" s="1">
        <v>5675</v>
      </c>
      <c r="CN763" s="1" t="s">
        <v>20</v>
      </c>
      <c r="CO763" s="6">
        <v>5675</v>
      </c>
      <c r="CP763" s="6" t="s">
        <v>20</v>
      </c>
      <c r="CQ763" s="7" t="s">
        <v>21</v>
      </c>
      <c r="CS763" s="1"/>
      <c r="CT763" s="1"/>
      <c r="CU763" s="6" t="str">
        <f>+IFERROR(VALUE(RIGHT(Tabla17[[#This Row],[B2B]],6)),"")</f>
        <v/>
      </c>
      <c r="CV763" s="6" t="str">
        <f>+IFERROR(VLOOKUP(CT763,Auxiliar!$A:$C,2,0),"")</f>
        <v/>
      </c>
      <c r="CW763" s="7" t="str">
        <f>+IFERROR(VLOOKUP(CT763,Auxiliar!$A:$C,3,0),"")</f>
        <v/>
      </c>
      <c r="CY763" s="1">
        <v>5675</v>
      </c>
      <c r="CZ763" s="1" t="s">
        <v>16</v>
      </c>
      <c r="DA763" s="6">
        <f>+IFERROR(VALUE(RIGHT(Tabla18[[#This Row],[B2B]],6)),"")</f>
        <v>5675</v>
      </c>
      <c r="DB763" s="6" t="str">
        <f>+IFERROR(VLOOKUP(CZ763,Auxiliar!$A:$C,2,0),"")</f>
        <v>PREMIUM</v>
      </c>
      <c r="DC763" s="7" t="str">
        <f>+IFERROR(VLOOKUP(CZ763,Auxiliar!$A:$C,3,0),"")</f>
        <v>0b 0% | 2b 2% | 5b 3,5% | 10b 5%</v>
      </c>
      <c r="DE763" s="1">
        <v>5675</v>
      </c>
      <c r="DF763" s="1" t="s">
        <v>19</v>
      </c>
      <c r="DG763" s="6">
        <f>+IFERROR(VALUE(RIGHT(Tabla19[[#This Row],[B2B]],6)),"")</f>
        <v>5675</v>
      </c>
      <c r="DH763" s="6" t="str">
        <f>+IFERROR(VLOOKUP(DF763,Auxiliar!$A:$C,2,0),"")</f>
        <v>MICHELOB</v>
      </c>
      <c r="DI763" s="7" t="str">
        <f>+IFERROR(VLOOKUP(DF763,Auxiliar!$A:$C,3,0),"")</f>
        <v>1b 7% | 3b 22% | 8b 27%</v>
      </c>
      <c r="DK763" s="1"/>
      <c r="DL763" s="1"/>
      <c r="DM763" s="6" t="str">
        <f>+IFERROR(VALUE(RIGHT(Tabla20[[#This Row],[B2B]],6)),"")</f>
        <v/>
      </c>
      <c r="DN763" s="6" t="str">
        <f>+IFERROR(VLOOKUP(DL763,Auxiliar!$A:$C,2,0),"")</f>
        <v/>
      </c>
      <c r="DO763" s="7" t="str">
        <f>+IFERROR(VLOOKUP(DL763,Auxiliar!$A:$C,3,0),"")</f>
        <v/>
      </c>
      <c r="DQ763" s="1">
        <v>5673</v>
      </c>
      <c r="DR763" s="12" t="s">
        <v>24</v>
      </c>
      <c r="DS763" s="6">
        <f>+IFERROR(VALUE(RIGHT(Tabla21[[#This Row],[B2B]],6)),"")</f>
        <v>5673</v>
      </c>
      <c r="DT763" s="6" t="str">
        <f>+IFERROR(VLOOKUP(DR763,Auxiliar!$A:$C,2,0),"")</f>
        <v>CORONA PORRON</v>
      </c>
      <c r="DU763" s="7" t="str">
        <f>+IFERROR(VLOOKUP(DR763,Auxiliar!$A:$C,3,0),"")</f>
        <v>1b 5% | 20b 0%</v>
      </c>
      <c r="DW763" s="1">
        <v>3555</v>
      </c>
      <c r="DX763" s="12" t="s">
        <v>43</v>
      </c>
      <c r="DY763" s="6">
        <f>+IFERROR(VALUE(RIGHT(Tabla22[[#This Row],[B2B]],6)),"")</f>
        <v>3555</v>
      </c>
      <c r="DZ763" s="6" t="str">
        <f>+IFERROR(VLOOKUP(DX763,Auxiliar!$A:$C,2,0),"")</f>
        <v xml:space="preserve">VALUE LATA </v>
      </c>
      <c r="EA763" s="7" t="str">
        <f>+IFERROR(VLOOKUP(DX763,Auxiliar!$A:$C,3,0),"")</f>
        <v>1b 15% | 100b 18%</v>
      </c>
      <c r="EC763" s="1">
        <v>3547</v>
      </c>
      <c r="ED763" s="12" t="s">
        <v>47</v>
      </c>
      <c r="EE763" s="6">
        <f>+IFERROR(VALUE(RIGHT(Tabla23[[#This Row],[B2B]],6)),"")</f>
        <v>3547</v>
      </c>
      <c r="EF763" s="6" t="str">
        <f>+IFERROR(VLOOKUP(ED763,Auxiliar!$A:$C,2,0),"")</f>
        <v>VALUE LATON</v>
      </c>
      <c r="EG763" s="7" t="str">
        <f>+IFERROR(VLOOKUP(ED763,Auxiliar!$A:$C,3,0),"")</f>
        <v>1b 10% | 5b 15% | 192b 0%</v>
      </c>
      <c r="EI763" s="1"/>
      <c r="EJ763" s="12"/>
      <c r="EK763" s="6" t="str">
        <f>+IFERROR(VALUE(RIGHT(Tabla24[[#This Row],[B2B]],6)),"")</f>
        <v/>
      </c>
      <c r="EL763" s="6" t="str">
        <f>+IFERROR(VLOOKUP(EJ763,Auxiliar!$A:$C,2,0),"")</f>
        <v/>
      </c>
      <c r="EM763" s="7" t="str">
        <f>+IFERROR(VLOOKUP(EJ763,Auxiliar!$A:$C,3,0),"")</f>
        <v/>
      </c>
      <c r="EO763" s="1"/>
      <c r="EP763" s="12"/>
      <c r="EQ763" s="6" t="str">
        <f>+IFERROR(VALUE(RIGHT(Tabla25[[#This Row],[B2B]],6)),"")</f>
        <v/>
      </c>
      <c r="ER763" s="6" t="str">
        <f>+IFERROR(VLOOKUP(EP763,Auxiliar!$A:$C,2,0),"")</f>
        <v/>
      </c>
      <c r="ES763" s="7" t="str">
        <f>+IFERROR(VLOOKUP(EP763,Auxiliar!$A:$C,3,0),"")</f>
        <v/>
      </c>
      <c r="EU763" s="1"/>
      <c r="EV763" s="12"/>
      <c r="EW763" s="6" t="str">
        <f>+IFERROR(VALUE(RIGHT(Tabla26[[#This Row],[B2B]],6)),"")</f>
        <v/>
      </c>
      <c r="EX763" s="6" t="str">
        <f>+IFERROR(VLOOKUP(EV763,Auxiliar!$A:$C,2,0),"")</f>
        <v/>
      </c>
      <c r="EY763" s="7" t="str">
        <f>+IFERROR(VLOOKUP(EV763,Auxiliar!$A:$C,3,0),"")</f>
        <v/>
      </c>
      <c r="EZ763" s="1"/>
      <c r="FA763" s="12"/>
      <c r="FB763" s="6" t="str">
        <f>+IFERROR(VALUE(RIGHT(Tabla27[[#This Row],[B2B]],6)),"")</f>
        <v/>
      </c>
      <c r="FC763" s="6" t="str">
        <f>+IFERROR(VLOOKUP(FA763,Auxiliar!$A:$C,2,0),"")</f>
        <v/>
      </c>
      <c r="FD763" s="7" t="str">
        <f>+IFERROR(VLOOKUP(FA763,Auxiliar!$A:$C,3,0),"")</f>
        <v/>
      </c>
      <c r="FE763" s="1"/>
      <c r="FF763" s="12"/>
      <c r="FG763" s="6" t="str">
        <f>+IFERROR(VALUE(RIGHT(Tabla28[[#This Row],[B2B]],6)),"")</f>
        <v/>
      </c>
      <c r="FH763" s="6" t="str">
        <f>+IFERROR(VLOOKUP(FF763,Auxiliar!$A:$C,2,0),"")</f>
        <v/>
      </c>
      <c r="FI763" s="7" t="str">
        <f>+IFERROR(VLOOKUP(FF763,Auxiliar!$A:$C,3,0),"")</f>
        <v/>
      </c>
      <c r="FJ763" s="1"/>
      <c r="FK763" s="12"/>
      <c r="FL763" s="6" t="str">
        <f>+IFERROR(VALUE(RIGHT(Tabla29[[#This Row],[B2B]],6)),"")</f>
        <v/>
      </c>
      <c r="FM763" s="6" t="str">
        <f>+IFERROR(VLOOKUP(FK763,Auxiliar!$A:$C,2,0),"")</f>
        <v/>
      </c>
      <c r="FN763" s="7" t="str">
        <f>+IFERROR(VLOOKUP(FK763,Auxiliar!$A:$C,3,0),"")</f>
        <v/>
      </c>
      <c r="FO763" s="1"/>
      <c r="FP763" s="12"/>
      <c r="FQ763" s="6" t="str">
        <f>+IFERROR(VALUE(RIGHT(Tabla30[[#This Row],[B2B]],6)),"")</f>
        <v/>
      </c>
      <c r="FR763" s="6" t="str">
        <f>+IFERROR(VLOOKUP(FP763,Auxiliar!$A:$C,2,0),"")</f>
        <v/>
      </c>
      <c r="FS763" s="7"/>
      <c r="FT763" s="1"/>
      <c r="FU763" s="12"/>
      <c r="FV763" s="6" t="str">
        <f>+IFERROR(VALUE(RIGHT(Tabla31[[#This Row],[B2B]],6)),"")</f>
        <v/>
      </c>
      <c r="FW763" s="6" t="str">
        <f>+IFERROR(VLOOKUP(FU763,Auxiliar!$A:$C,2,0),"")</f>
        <v/>
      </c>
      <c r="FX763" s="7" t="str">
        <f>+IFERROR(VLOOKUP(FU763,Auxiliar!$A:$C,3,0),"")</f>
        <v/>
      </c>
      <c r="FY763" s="1"/>
      <c r="FZ763" s="12"/>
      <c r="GA763" s="6" t="str">
        <f>+IFERROR(VALUE(RIGHT(Tabla32[[#This Row],[B2B]],6)),"")</f>
        <v/>
      </c>
      <c r="GB763" s="6" t="str">
        <f>+IFERROR(VLOOKUP(FZ763,Auxiliar!$A:$C,2,0),"")</f>
        <v/>
      </c>
      <c r="GC763" s="7" t="str">
        <f>+IFERROR(VLOOKUP(FZ763,Auxiliar!$A:$C,3,0),"")</f>
        <v/>
      </c>
      <c r="GD763" s="1"/>
      <c r="GE763" s="12"/>
      <c r="GF763" s="6" t="str">
        <f>+IFERROR(VALUE(RIGHT(Tabla33[[#This Row],[B2B]],6)),"")</f>
        <v/>
      </c>
      <c r="GG763" s="6" t="str">
        <f>+IFERROR(VLOOKUP(GE763,Auxiliar!$A:$C,2,0),"")</f>
        <v/>
      </c>
      <c r="GH763" s="7" t="str">
        <f>+IFERROR(VLOOKUP(GE763,Auxiliar!$A:$C,3,0),"")</f>
        <v/>
      </c>
    </row>
    <row r="764" spans="1:190" x14ac:dyDescent="0.25">
      <c r="A764" s="1"/>
      <c r="B764" s="1"/>
      <c r="C764" t="str">
        <f>+IFERROR(VLOOKUP(B764,Auxiliar!$A:$C,2,0),"")</f>
        <v/>
      </c>
      <c r="D764" s="5" t="str">
        <f>+IFERROR(VLOOKUP(B764,Auxiliar!$A:$C,3,0),"")</f>
        <v/>
      </c>
      <c r="S764" s="1">
        <v>10781</v>
      </c>
      <c r="T764" s="1" t="s">
        <v>9</v>
      </c>
      <c r="U764" s="6">
        <f>+IFERROR(VALUE(RIGHT(Tabla4[[#This Row],[B2B]],6)),"")</f>
        <v>10781</v>
      </c>
      <c r="V764" s="6" t="str">
        <f>+IFERROR(VLOOKUP(T764,Auxiliar!$A:$C,2,0),"")</f>
        <v>CORE</v>
      </c>
      <c r="W764" s="7" t="str">
        <f>+IFERROR(VLOOKUP(T764,Auxiliar!$A:$C,3,0),"")</f>
        <v>0b 1% | 2b 5% | 4b 6%</v>
      </c>
      <c r="AK764" s="1">
        <v>7188</v>
      </c>
      <c r="AL764" s="1" t="s">
        <v>30</v>
      </c>
      <c r="AM764" s="6">
        <f>+IFERROR(VALUE(RIGHT(Tabla7[[#This Row],[B2B]],6)),"")</f>
        <v>7188</v>
      </c>
      <c r="AN764" s="6" t="str">
        <f>+IFERROR(VLOOKUP(AL764,Auxiliar!$A:$C,2,0),"")</f>
        <v>LATONES</v>
      </c>
      <c r="AO764" s="7" t="str">
        <f>+IFERROR(VLOOKUP(AL764,Auxiliar!$A:$C,3,0),"")</f>
        <v>1b 4% | 5b 7% | 97b 0%</v>
      </c>
      <c r="AW764" s="1"/>
      <c r="AX764" s="1" t="s">
        <v>32</v>
      </c>
      <c r="AY764" s="6" t="str">
        <f>+IFERROR(VALUE(RIGHT(Tabla9[[#This Row],[B2B]],6)),"")</f>
        <v/>
      </c>
      <c r="AZ764" s="6" t="str">
        <f>+IFERROR(VLOOKUP(AX764,Auxiliar!$A:$C,2,0),"")</f>
        <v>LATONES</v>
      </c>
      <c r="BA764" s="7" t="str">
        <f>+IFERROR(VLOOKUP(AX764,Auxiliar!$A:$C,3,0),"")</f>
        <v>2b 3% | 4b 4% | 6b 5% | 10b 8%  | 385b 0%</v>
      </c>
      <c r="BI764" s="1"/>
      <c r="BJ764" s="1"/>
      <c r="BK764" s="6" t="str">
        <f>+IFERROR(VALUE(RIGHT(Tabla11[[#This Row],[B2B]],6)),"")</f>
        <v/>
      </c>
      <c r="BL764" s="6" t="str">
        <f>+IFERROR(VLOOKUP(BJ764,Auxiliar!$A:$C,2,0),"")</f>
        <v/>
      </c>
      <c r="BM764" s="7" t="str">
        <f>+IFERROR(VLOOKUP(BJ764,Auxiliar!$A:$C,3,0),"")</f>
        <v/>
      </c>
      <c r="BO764" s="1">
        <v>20089</v>
      </c>
      <c r="BP764" s="1" t="s">
        <v>39</v>
      </c>
      <c r="BQ764" s="6">
        <f>+IFERROR(VALUE(RIGHT(Tabla12[[#This Row],[B2B]],6)),"")</f>
        <v>20089</v>
      </c>
      <c r="BR764" s="6" t="str">
        <f>+IFERROR(VLOOKUP(BP764,Auxiliar!$A:$C,2,0),"")</f>
        <v>VALUE LITRO</v>
      </c>
      <c r="BS764" s="7" t="str">
        <f>+IFERROR(VLOOKUP(BP764,Auxiliar!$A:$C,3,0),"")</f>
        <v>1b 12%</v>
      </c>
      <c r="CA764" s="1">
        <v>5736</v>
      </c>
      <c r="CB764" s="1" t="s">
        <v>35</v>
      </c>
      <c r="CC764" s="6">
        <f>+IFERROR(VALUE(RIGHT(Tabla14[[#This Row],[B2B]],6)),"")</f>
        <v>5736</v>
      </c>
      <c r="CD764" s="6" t="str">
        <f>+IFERROR(VLOOKUP(CB764,Auxiliar!$A:$C,2,0),"")</f>
        <v>Corona 710cc</v>
      </c>
      <c r="CE764" s="7" t="str">
        <f>+IFERROR(VLOOKUP(CB764,Auxiliar!$A:$C,3,0),"")</f>
        <v>1b 10% | 85b 0%</v>
      </c>
      <c r="CG764" s="1"/>
      <c r="CH764" s="1"/>
      <c r="CI764" s="6" t="str">
        <f>+IFERROR(VALUE(RIGHT(Tabla15[[#This Row],[B2B]],6)),"")</f>
        <v/>
      </c>
      <c r="CJ764" s="6" t="str">
        <f>+IFERROR(VLOOKUP(CH764,Auxiliar!$A:$C,2,0),"")</f>
        <v/>
      </c>
      <c r="CK764" s="7" t="str">
        <f>+IFERROR(VLOOKUP(CH764,Auxiliar!$A:$C,3,0),"")</f>
        <v/>
      </c>
      <c r="CM764" s="1">
        <v>5676</v>
      </c>
      <c r="CN764" s="1" t="s">
        <v>20</v>
      </c>
      <c r="CO764" s="6">
        <v>5676</v>
      </c>
      <c r="CP764" s="6" t="s">
        <v>20</v>
      </c>
      <c r="CQ764" s="7" t="s">
        <v>21</v>
      </c>
      <c r="CS764" s="1"/>
      <c r="CT764" s="1"/>
      <c r="CU764" s="6" t="str">
        <f>+IFERROR(VALUE(RIGHT(Tabla17[[#This Row],[B2B]],6)),"")</f>
        <v/>
      </c>
      <c r="CV764" s="6" t="str">
        <f>+IFERROR(VLOOKUP(CT764,Auxiliar!$A:$C,2,0),"")</f>
        <v/>
      </c>
      <c r="CW764" s="7" t="str">
        <f>+IFERROR(VLOOKUP(CT764,Auxiliar!$A:$C,3,0),"")</f>
        <v/>
      </c>
      <c r="CY764" s="1">
        <v>5676</v>
      </c>
      <c r="CZ764" s="1" t="s">
        <v>16</v>
      </c>
      <c r="DA764" s="6">
        <f>+IFERROR(VALUE(RIGHT(Tabla18[[#This Row],[B2B]],6)),"")</f>
        <v>5676</v>
      </c>
      <c r="DB764" s="6" t="str">
        <f>+IFERROR(VLOOKUP(CZ764,Auxiliar!$A:$C,2,0),"")</f>
        <v>PREMIUM</v>
      </c>
      <c r="DC764" s="7" t="str">
        <f>+IFERROR(VLOOKUP(CZ764,Auxiliar!$A:$C,3,0),"")</f>
        <v>0b 0% | 2b 2% | 5b 3,5% | 10b 5%</v>
      </c>
      <c r="DE764" s="1">
        <v>5676</v>
      </c>
      <c r="DF764" s="1" t="s">
        <v>19</v>
      </c>
      <c r="DG764" s="6">
        <f>+IFERROR(VALUE(RIGHT(Tabla19[[#This Row],[B2B]],6)),"")</f>
        <v>5676</v>
      </c>
      <c r="DH764" s="6" t="str">
        <f>+IFERROR(VLOOKUP(DF764,Auxiliar!$A:$C,2,0),"")</f>
        <v>MICHELOB</v>
      </c>
      <c r="DI764" s="7" t="str">
        <f>+IFERROR(VLOOKUP(DF764,Auxiliar!$A:$C,3,0),"")</f>
        <v>1b 7% | 3b 22% | 8b 27%</v>
      </c>
      <c r="DK764" s="1"/>
      <c r="DL764" s="1"/>
      <c r="DM764" s="6" t="str">
        <f>+IFERROR(VALUE(RIGHT(Tabla20[[#This Row],[B2B]],6)),"")</f>
        <v/>
      </c>
      <c r="DN764" s="6" t="str">
        <f>+IFERROR(VLOOKUP(DL764,Auxiliar!$A:$C,2,0),"")</f>
        <v/>
      </c>
      <c r="DO764" s="7" t="str">
        <f>+IFERROR(VLOOKUP(DL764,Auxiliar!$A:$C,3,0),"")</f>
        <v/>
      </c>
      <c r="DQ764" s="1">
        <v>5675</v>
      </c>
      <c r="DR764" s="12" t="s">
        <v>24</v>
      </c>
      <c r="DS764" s="6">
        <f>+IFERROR(VALUE(RIGHT(Tabla21[[#This Row],[B2B]],6)),"")</f>
        <v>5675</v>
      </c>
      <c r="DT764" s="6" t="str">
        <f>+IFERROR(VLOOKUP(DR764,Auxiliar!$A:$C,2,0),"")</f>
        <v>CORONA PORRON</v>
      </c>
      <c r="DU764" s="7" t="str">
        <f>+IFERROR(VLOOKUP(DR764,Auxiliar!$A:$C,3,0),"")</f>
        <v>1b 5% | 20b 0%</v>
      </c>
      <c r="DW764" s="1">
        <v>20094</v>
      </c>
      <c r="DX764" s="12" t="s">
        <v>43</v>
      </c>
      <c r="DY764" s="6">
        <f>+IFERROR(VALUE(RIGHT(Tabla22[[#This Row],[B2B]],6)),"")</f>
        <v>20094</v>
      </c>
      <c r="DZ764" s="6" t="str">
        <f>+IFERROR(VLOOKUP(DX764,Auxiliar!$A:$C,2,0),"")</f>
        <v xml:space="preserve">VALUE LATA </v>
      </c>
      <c r="EA764" s="7" t="str">
        <f>+IFERROR(VLOOKUP(DX764,Auxiliar!$A:$C,3,0),"")</f>
        <v>1b 15% | 100b 18%</v>
      </c>
      <c r="EC764" s="1">
        <v>20087</v>
      </c>
      <c r="ED764" s="12" t="s">
        <v>47</v>
      </c>
      <c r="EE764" s="6">
        <f>+IFERROR(VALUE(RIGHT(Tabla23[[#This Row],[B2B]],6)),"")</f>
        <v>20087</v>
      </c>
      <c r="EF764" s="6" t="str">
        <f>+IFERROR(VLOOKUP(ED764,Auxiliar!$A:$C,2,0),"")</f>
        <v>VALUE LATON</v>
      </c>
      <c r="EG764" s="7" t="str">
        <f>+IFERROR(VLOOKUP(ED764,Auxiliar!$A:$C,3,0),"")</f>
        <v>1b 10% | 5b 15% | 192b 0%</v>
      </c>
      <c r="EI764" s="1"/>
      <c r="EJ764" s="12"/>
      <c r="EK764" s="6" t="str">
        <f>+IFERROR(VALUE(RIGHT(Tabla24[[#This Row],[B2B]],6)),"")</f>
        <v/>
      </c>
      <c r="EL764" s="6" t="str">
        <f>+IFERROR(VLOOKUP(EJ764,Auxiliar!$A:$C,2,0),"")</f>
        <v/>
      </c>
      <c r="EM764" s="7" t="str">
        <f>+IFERROR(VLOOKUP(EJ764,Auxiliar!$A:$C,3,0),"")</f>
        <v/>
      </c>
      <c r="EO764" s="1"/>
      <c r="EP764" s="12"/>
      <c r="EQ764" s="6" t="str">
        <f>+IFERROR(VALUE(RIGHT(Tabla25[[#This Row],[B2B]],6)),"")</f>
        <v/>
      </c>
      <c r="ER764" s="6" t="str">
        <f>+IFERROR(VLOOKUP(EP764,Auxiliar!$A:$C,2,0),"")</f>
        <v/>
      </c>
      <c r="ES764" s="7" t="str">
        <f>+IFERROR(VLOOKUP(EP764,Auxiliar!$A:$C,3,0),"")</f>
        <v/>
      </c>
      <c r="EU764" s="1"/>
      <c r="EV764" s="12"/>
      <c r="EW764" s="6" t="str">
        <f>+IFERROR(VALUE(RIGHT(Tabla26[[#This Row],[B2B]],6)),"")</f>
        <v/>
      </c>
      <c r="EX764" s="6" t="str">
        <f>+IFERROR(VLOOKUP(EV764,Auxiliar!$A:$C,2,0),"")</f>
        <v/>
      </c>
      <c r="EY764" s="7" t="str">
        <f>+IFERROR(VLOOKUP(EV764,Auxiliar!$A:$C,3,0),"")</f>
        <v/>
      </c>
      <c r="EZ764" s="1"/>
      <c r="FA764" s="12"/>
      <c r="FB764" s="6" t="str">
        <f>+IFERROR(VALUE(RIGHT(Tabla27[[#This Row],[B2B]],6)),"")</f>
        <v/>
      </c>
      <c r="FC764" s="6" t="str">
        <f>+IFERROR(VLOOKUP(FA764,Auxiliar!$A:$C,2,0),"")</f>
        <v/>
      </c>
      <c r="FD764" s="7" t="str">
        <f>+IFERROR(VLOOKUP(FA764,Auxiliar!$A:$C,3,0),"")</f>
        <v/>
      </c>
      <c r="FE764" s="1"/>
      <c r="FF764" s="12"/>
      <c r="FG764" s="6" t="str">
        <f>+IFERROR(VALUE(RIGHT(Tabla28[[#This Row],[B2B]],6)),"")</f>
        <v/>
      </c>
      <c r="FH764" s="6" t="str">
        <f>+IFERROR(VLOOKUP(FF764,Auxiliar!$A:$C,2,0),"")</f>
        <v/>
      </c>
      <c r="FI764" s="7" t="str">
        <f>+IFERROR(VLOOKUP(FF764,Auxiliar!$A:$C,3,0),"")</f>
        <v/>
      </c>
      <c r="FJ764" s="1"/>
      <c r="FK764" s="12"/>
      <c r="FL764" s="6" t="str">
        <f>+IFERROR(VALUE(RIGHT(Tabla29[[#This Row],[B2B]],6)),"")</f>
        <v/>
      </c>
      <c r="FM764" s="6" t="str">
        <f>+IFERROR(VLOOKUP(FK764,Auxiliar!$A:$C,2,0),"")</f>
        <v/>
      </c>
      <c r="FN764" s="7" t="str">
        <f>+IFERROR(VLOOKUP(FK764,Auxiliar!$A:$C,3,0),"")</f>
        <v/>
      </c>
      <c r="FO764" s="1"/>
      <c r="FP764" s="12"/>
      <c r="FQ764" s="6" t="str">
        <f>+IFERROR(VALUE(RIGHT(Tabla30[[#This Row],[B2B]],6)),"")</f>
        <v/>
      </c>
      <c r="FR764" s="6" t="str">
        <f>+IFERROR(VLOOKUP(FP764,Auxiliar!$A:$C,2,0),"")</f>
        <v/>
      </c>
      <c r="FS764" s="7"/>
      <c r="FT764" s="1"/>
      <c r="FU764" s="12"/>
      <c r="FV764" s="6" t="str">
        <f>+IFERROR(VALUE(RIGHT(Tabla31[[#This Row],[B2B]],6)),"")</f>
        <v/>
      </c>
      <c r="FW764" s="6" t="str">
        <f>+IFERROR(VLOOKUP(FU764,Auxiliar!$A:$C,2,0),"")</f>
        <v/>
      </c>
      <c r="FX764" s="7" t="str">
        <f>+IFERROR(VLOOKUP(FU764,Auxiliar!$A:$C,3,0),"")</f>
        <v/>
      </c>
      <c r="FY764" s="1"/>
      <c r="FZ764" s="12"/>
      <c r="GA764" s="6" t="str">
        <f>+IFERROR(VALUE(RIGHT(Tabla32[[#This Row],[B2B]],6)),"")</f>
        <v/>
      </c>
      <c r="GB764" s="6" t="str">
        <f>+IFERROR(VLOOKUP(FZ764,Auxiliar!$A:$C,2,0),"")</f>
        <v/>
      </c>
      <c r="GC764" s="7" t="str">
        <f>+IFERROR(VLOOKUP(FZ764,Auxiliar!$A:$C,3,0),"")</f>
        <v/>
      </c>
      <c r="GD764" s="1"/>
      <c r="GE764" s="12"/>
      <c r="GF764" s="6" t="str">
        <f>+IFERROR(VALUE(RIGHT(Tabla33[[#This Row],[B2B]],6)),"")</f>
        <v/>
      </c>
      <c r="GG764" s="6" t="str">
        <f>+IFERROR(VLOOKUP(GE764,Auxiliar!$A:$C,2,0),"")</f>
        <v/>
      </c>
      <c r="GH764" s="7" t="str">
        <f>+IFERROR(VLOOKUP(GE764,Auxiliar!$A:$C,3,0),"")</f>
        <v/>
      </c>
    </row>
    <row r="765" spans="1:190" x14ac:dyDescent="0.25">
      <c r="A765" s="1"/>
      <c r="B765" s="1"/>
      <c r="C765" t="str">
        <f>+IFERROR(VLOOKUP(B765,Auxiliar!$A:$C,2,0),"")</f>
        <v/>
      </c>
      <c r="D765" s="5" t="str">
        <f>+IFERROR(VLOOKUP(B765,Auxiliar!$A:$C,3,0),"")</f>
        <v/>
      </c>
      <c r="S765" s="1">
        <v>10810</v>
      </c>
      <c r="T765" s="1" t="s">
        <v>9</v>
      </c>
      <c r="U765" s="6">
        <f>+IFERROR(VALUE(RIGHT(Tabla4[[#This Row],[B2B]],6)),"")</f>
        <v>10810</v>
      </c>
      <c r="V765" s="6" t="str">
        <f>+IFERROR(VLOOKUP(T765,Auxiliar!$A:$C,2,0),"")</f>
        <v>CORE</v>
      </c>
      <c r="W765" s="7" t="str">
        <f>+IFERROR(VLOOKUP(T765,Auxiliar!$A:$C,3,0),"")</f>
        <v>0b 1% | 2b 5% | 4b 6%</v>
      </c>
      <c r="AK765" s="1">
        <v>7216</v>
      </c>
      <c r="AL765" s="1" t="s">
        <v>30</v>
      </c>
      <c r="AM765" s="6">
        <f>+IFERROR(VALUE(RIGHT(Tabla7[[#This Row],[B2B]],6)),"")</f>
        <v>7216</v>
      </c>
      <c r="AN765" s="6" t="str">
        <f>+IFERROR(VLOOKUP(AL765,Auxiliar!$A:$C,2,0),"")</f>
        <v>LATONES</v>
      </c>
      <c r="AO765" s="7" t="str">
        <f>+IFERROR(VLOOKUP(AL765,Auxiliar!$A:$C,3,0),"")</f>
        <v>1b 4% | 5b 7% | 97b 0%</v>
      </c>
      <c r="AW765" s="1"/>
      <c r="AX765" s="1" t="s">
        <v>32</v>
      </c>
      <c r="AY765" s="6" t="str">
        <f>+IFERROR(VALUE(RIGHT(Tabla9[[#This Row],[B2B]],6)),"")</f>
        <v/>
      </c>
      <c r="AZ765" s="6" t="str">
        <f>+IFERROR(VLOOKUP(AX765,Auxiliar!$A:$C,2,0),"")</f>
        <v>LATONES</v>
      </c>
      <c r="BA765" s="7" t="str">
        <f>+IFERROR(VLOOKUP(AX765,Auxiliar!$A:$C,3,0),"")</f>
        <v>2b 3% | 4b 4% | 6b 5% | 10b 8%  | 385b 0%</v>
      </c>
      <c r="BI765" s="1"/>
      <c r="BJ765" s="1"/>
      <c r="BK765" s="6" t="str">
        <f>+IFERROR(VALUE(RIGHT(Tabla11[[#This Row],[B2B]],6)),"")</f>
        <v/>
      </c>
      <c r="BL765" s="6" t="str">
        <f>+IFERROR(VLOOKUP(BJ765,Auxiliar!$A:$C,2,0),"")</f>
        <v/>
      </c>
      <c r="BM765" s="7" t="str">
        <f>+IFERROR(VLOOKUP(BJ765,Auxiliar!$A:$C,3,0),"")</f>
        <v/>
      </c>
      <c r="BO765" s="1">
        <v>3553</v>
      </c>
      <c r="BP765" s="1" t="s">
        <v>39</v>
      </c>
      <c r="BQ765" s="6">
        <f>+IFERROR(VALUE(RIGHT(Tabla12[[#This Row],[B2B]],6)),"")</f>
        <v>3553</v>
      </c>
      <c r="BR765" s="6" t="str">
        <f>+IFERROR(VLOOKUP(BP765,Auxiliar!$A:$C,2,0),"")</f>
        <v>VALUE LITRO</v>
      </c>
      <c r="BS765" s="7" t="str">
        <f>+IFERROR(VLOOKUP(BP765,Auxiliar!$A:$C,3,0),"")</f>
        <v>1b 12%</v>
      </c>
      <c r="CA765" s="1">
        <v>5737</v>
      </c>
      <c r="CB765" s="1" t="s">
        <v>35</v>
      </c>
      <c r="CC765" s="6">
        <f>+IFERROR(VALUE(RIGHT(Tabla14[[#This Row],[B2B]],6)),"")</f>
        <v>5737</v>
      </c>
      <c r="CD765" s="6" t="str">
        <f>+IFERROR(VLOOKUP(CB765,Auxiliar!$A:$C,2,0),"")</f>
        <v>Corona 710cc</v>
      </c>
      <c r="CE765" s="7" t="str">
        <f>+IFERROR(VLOOKUP(CB765,Auxiliar!$A:$C,3,0),"")</f>
        <v>1b 10% | 85b 0%</v>
      </c>
      <c r="CG765" s="1"/>
      <c r="CH765" s="1"/>
      <c r="CI765" s="6" t="str">
        <f>+IFERROR(VALUE(RIGHT(Tabla15[[#This Row],[B2B]],6)),"")</f>
        <v/>
      </c>
      <c r="CJ765" s="6" t="str">
        <f>+IFERROR(VLOOKUP(CH765,Auxiliar!$A:$C,2,0),"")</f>
        <v/>
      </c>
      <c r="CK765" s="7" t="str">
        <f>+IFERROR(VLOOKUP(CH765,Auxiliar!$A:$C,3,0),"")</f>
        <v/>
      </c>
      <c r="CM765" s="1">
        <v>5683</v>
      </c>
      <c r="CN765" s="1" t="s">
        <v>20</v>
      </c>
      <c r="CO765" s="6">
        <v>5683</v>
      </c>
      <c r="CP765" s="6" t="s">
        <v>20</v>
      </c>
      <c r="CQ765" s="7" t="s">
        <v>21</v>
      </c>
      <c r="CS765" s="1"/>
      <c r="CT765" s="1"/>
      <c r="CU765" s="6" t="str">
        <f>+IFERROR(VALUE(RIGHT(Tabla17[[#This Row],[B2B]],6)),"")</f>
        <v/>
      </c>
      <c r="CV765" s="6" t="str">
        <f>+IFERROR(VLOOKUP(CT765,Auxiliar!$A:$C,2,0),"")</f>
        <v/>
      </c>
      <c r="CW765" s="7" t="str">
        <f>+IFERROR(VLOOKUP(CT765,Auxiliar!$A:$C,3,0),"")</f>
        <v/>
      </c>
      <c r="CY765" s="1">
        <v>5683</v>
      </c>
      <c r="CZ765" s="1" t="s">
        <v>16</v>
      </c>
      <c r="DA765" s="6">
        <f>+IFERROR(VALUE(RIGHT(Tabla18[[#This Row],[B2B]],6)),"")</f>
        <v>5683</v>
      </c>
      <c r="DB765" s="6" t="str">
        <f>+IFERROR(VLOOKUP(CZ765,Auxiliar!$A:$C,2,0),"")</f>
        <v>PREMIUM</v>
      </c>
      <c r="DC765" s="7" t="str">
        <f>+IFERROR(VLOOKUP(CZ765,Auxiliar!$A:$C,3,0),"")</f>
        <v>0b 0% | 2b 2% | 5b 3,5% | 10b 5%</v>
      </c>
      <c r="DE765" s="1">
        <v>5683</v>
      </c>
      <c r="DF765" s="1" t="s">
        <v>19</v>
      </c>
      <c r="DG765" s="6">
        <f>+IFERROR(VALUE(RIGHT(Tabla19[[#This Row],[B2B]],6)),"")</f>
        <v>5683</v>
      </c>
      <c r="DH765" s="6" t="str">
        <f>+IFERROR(VLOOKUP(DF765,Auxiliar!$A:$C,2,0),"")</f>
        <v>MICHELOB</v>
      </c>
      <c r="DI765" s="7" t="str">
        <f>+IFERROR(VLOOKUP(DF765,Auxiliar!$A:$C,3,0),"")</f>
        <v>1b 7% | 3b 22% | 8b 27%</v>
      </c>
      <c r="DK765" s="1"/>
      <c r="DL765" s="1"/>
      <c r="DM765" s="6" t="str">
        <f>+IFERROR(VALUE(RIGHT(Tabla20[[#This Row],[B2B]],6)),"")</f>
        <v/>
      </c>
      <c r="DN765" s="6" t="str">
        <f>+IFERROR(VLOOKUP(DL765,Auxiliar!$A:$C,2,0),"")</f>
        <v/>
      </c>
      <c r="DO765" s="7" t="str">
        <f>+IFERROR(VLOOKUP(DL765,Auxiliar!$A:$C,3,0),"")</f>
        <v/>
      </c>
      <c r="DQ765" s="1">
        <v>5676</v>
      </c>
      <c r="DR765" s="12" t="s">
        <v>24</v>
      </c>
      <c r="DS765" s="6">
        <f>+IFERROR(VALUE(RIGHT(Tabla21[[#This Row],[B2B]],6)),"")</f>
        <v>5676</v>
      </c>
      <c r="DT765" s="6" t="str">
        <f>+IFERROR(VLOOKUP(DR765,Auxiliar!$A:$C,2,0),"")</f>
        <v>CORONA PORRON</v>
      </c>
      <c r="DU765" s="7" t="str">
        <f>+IFERROR(VLOOKUP(DR765,Auxiliar!$A:$C,3,0),"")</f>
        <v>1b 5% | 20b 0%</v>
      </c>
      <c r="DW765" s="1">
        <v>20096</v>
      </c>
      <c r="DX765" s="12" t="s">
        <v>43</v>
      </c>
      <c r="DY765" s="6">
        <f>+IFERROR(VALUE(RIGHT(Tabla22[[#This Row],[B2B]],6)),"")</f>
        <v>20096</v>
      </c>
      <c r="DZ765" s="6" t="str">
        <f>+IFERROR(VLOOKUP(DX765,Auxiliar!$A:$C,2,0),"")</f>
        <v xml:space="preserve">VALUE LATA </v>
      </c>
      <c r="EA765" s="7" t="str">
        <f>+IFERROR(VLOOKUP(DX765,Auxiliar!$A:$C,3,0),"")</f>
        <v>1b 15% | 100b 18%</v>
      </c>
      <c r="EC765" s="1">
        <v>20089</v>
      </c>
      <c r="ED765" s="12" t="s">
        <v>47</v>
      </c>
      <c r="EE765" s="6">
        <f>+IFERROR(VALUE(RIGHT(Tabla23[[#This Row],[B2B]],6)),"")</f>
        <v>20089</v>
      </c>
      <c r="EF765" s="6" t="str">
        <f>+IFERROR(VLOOKUP(ED765,Auxiliar!$A:$C,2,0),"")</f>
        <v>VALUE LATON</v>
      </c>
      <c r="EG765" s="7" t="str">
        <f>+IFERROR(VLOOKUP(ED765,Auxiliar!$A:$C,3,0),"")</f>
        <v>1b 10% | 5b 15% | 192b 0%</v>
      </c>
      <c r="EI765" s="1"/>
      <c r="EJ765" s="12"/>
      <c r="EK765" s="6" t="str">
        <f>+IFERROR(VALUE(RIGHT(Tabla24[[#This Row],[B2B]],6)),"")</f>
        <v/>
      </c>
      <c r="EL765" s="6" t="str">
        <f>+IFERROR(VLOOKUP(EJ765,Auxiliar!$A:$C,2,0),"")</f>
        <v/>
      </c>
      <c r="EM765" s="7" t="str">
        <f>+IFERROR(VLOOKUP(EJ765,Auxiliar!$A:$C,3,0),"")</f>
        <v/>
      </c>
      <c r="EO765" s="1"/>
      <c r="EP765" s="12"/>
      <c r="EQ765" s="6" t="str">
        <f>+IFERROR(VALUE(RIGHT(Tabla25[[#This Row],[B2B]],6)),"")</f>
        <v/>
      </c>
      <c r="ER765" s="6" t="str">
        <f>+IFERROR(VLOOKUP(EP765,Auxiliar!$A:$C,2,0),"")</f>
        <v/>
      </c>
      <c r="ES765" s="7" t="str">
        <f>+IFERROR(VLOOKUP(EP765,Auxiliar!$A:$C,3,0),"")</f>
        <v/>
      </c>
      <c r="EU765" s="1"/>
      <c r="EV765" s="12"/>
      <c r="EW765" s="6" t="str">
        <f>+IFERROR(VALUE(RIGHT(Tabla26[[#This Row],[B2B]],6)),"")</f>
        <v/>
      </c>
      <c r="EX765" s="6" t="str">
        <f>+IFERROR(VLOOKUP(EV765,Auxiliar!$A:$C,2,0),"")</f>
        <v/>
      </c>
      <c r="EY765" s="7" t="str">
        <f>+IFERROR(VLOOKUP(EV765,Auxiliar!$A:$C,3,0),"")</f>
        <v/>
      </c>
      <c r="EZ765" s="1"/>
      <c r="FA765" s="12"/>
      <c r="FB765" s="6" t="str">
        <f>+IFERROR(VALUE(RIGHT(Tabla27[[#This Row],[B2B]],6)),"")</f>
        <v/>
      </c>
      <c r="FC765" s="6" t="str">
        <f>+IFERROR(VLOOKUP(FA765,Auxiliar!$A:$C,2,0),"")</f>
        <v/>
      </c>
      <c r="FD765" s="7" t="str">
        <f>+IFERROR(VLOOKUP(FA765,Auxiliar!$A:$C,3,0),"")</f>
        <v/>
      </c>
      <c r="FE765" s="1"/>
      <c r="FF765" s="12"/>
      <c r="FG765" s="6" t="str">
        <f>+IFERROR(VALUE(RIGHT(Tabla28[[#This Row],[B2B]],6)),"")</f>
        <v/>
      </c>
      <c r="FH765" s="6" t="str">
        <f>+IFERROR(VLOOKUP(FF765,Auxiliar!$A:$C,2,0),"")</f>
        <v/>
      </c>
      <c r="FI765" s="7" t="str">
        <f>+IFERROR(VLOOKUP(FF765,Auxiliar!$A:$C,3,0),"")</f>
        <v/>
      </c>
      <c r="FJ765" s="1"/>
      <c r="FK765" s="12"/>
      <c r="FL765" s="6" t="str">
        <f>+IFERROR(VALUE(RIGHT(Tabla29[[#This Row],[B2B]],6)),"")</f>
        <v/>
      </c>
      <c r="FM765" s="6" t="str">
        <f>+IFERROR(VLOOKUP(FK765,Auxiliar!$A:$C,2,0),"")</f>
        <v/>
      </c>
      <c r="FN765" s="7" t="str">
        <f>+IFERROR(VLOOKUP(FK765,Auxiliar!$A:$C,3,0),"")</f>
        <v/>
      </c>
      <c r="FO765" s="1"/>
      <c r="FP765" s="12"/>
      <c r="FQ765" s="6" t="str">
        <f>+IFERROR(VALUE(RIGHT(Tabla30[[#This Row],[B2B]],6)),"")</f>
        <v/>
      </c>
      <c r="FR765" s="6" t="str">
        <f>+IFERROR(VLOOKUP(FP765,Auxiliar!$A:$C,2,0),"")</f>
        <v/>
      </c>
      <c r="FS765" s="7"/>
      <c r="FT765" s="1"/>
      <c r="FU765" s="12"/>
      <c r="FV765" s="6" t="str">
        <f>+IFERROR(VALUE(RIGHT(Tabla31[[#This Row],[B2B]],6)),"")</f>
        <v/>
      </c>
      <c r="FW765" s="6" t="str">
        <f>+IFERROR(VLOOKUP(FU765,Auxiliar!$A:$C,2,0),"")</f>
        <v/>
      </c>
      <c r="FX765" s="7" t="str">
        <f>+IFERROR(VLOOKUP(FU765,Auxiliar!$A:$C,3,0),"")</f>
        <v/>
      </c>
      <c r="FY765" s="1"/>
      <c r="FZ765" s="12"/>
      <c r="GA765" s="6" t="str">
        <f>+IFERROR(VALUE(RIGHT(Tabla32[[#This Row],[B2B]],6)),"")</f>
        <v/>
      </c>
      <c r="GB765" s="6" t="str">
        <f>+IFERROR(VLOOKUP(FZ765,Auxiliar!$A:$C,2,0),"")</f>
        <v/>
      </c>
      <c r="GC765" s="7" t="str">
        <f>+IFERROR(VLOOKUP(FZ765,Auxiliar!$A:$C,3,0),"")</f>
        <v/>
      </c>
      <c r="GD765" s="1"/>
      <c r="GE765" s="12"/>
      <c r="GF765" s="6" t="str">
        <f>+IFERROR(VALUE(RIGHT(Tabla33[[#This Row],[B2B]],6)),"")</f>
        <v/>
      </c>
      <c r="GG765" s="6" t="str">
        <f>+IFERROR(VLOOKUP(GE765,Auxiliar!$A:$C,2,0),"")</f>
        <v/>
      </c>
      <c r="GH765" s="7" t="str">
        <f>+IFERROR(VLOOKUP(GE765,Auxiliar!$A:$C,3,0),"")</f>
        <v/>
      </c>
    </row>
    <row r="766" spans="1:190" x14ac:dyDescent="0.25">
      <c r="A766" s="1"/>
      <c r="B766" s="1"/>
      <c r="C766" t="str">
        <f>+IFERROR(VLOOKUP(B766,Auxiliar!$A:$C,2,0),"")</f>
        <v/>
      </c>
      <c r="D766" s="5" t="str">
        <f>+IFERROR(VLOOKUP(B766,Auxiliar!$A:$C,3,0),"")</f>
        <v/>
      </c>
      <c r="S766" s="1">
        <v>10824</v>
      </c>
      <c r="T766" s="1" t="s">
        <v>9</v>
      </c>
      <c r="U766" s="6">
        <f>+IFERROR(VALUE(RIGHT(Tabla4[[#This Row],[B2B]],6)),"")</f>
        <v>10824</v>
      </c>
      <c r="V766" s="6" t="str">
        <f>+IFERROR(VLOOKUP(T766,Auxiliar!$A:$C,2,0),"")</f>
        <v>CORE</v>
      </c>
      <c r="W766" s="7" t="str">
        <f>+IFERROR(VLOOKUP(T766,Auxiliar!$A:$C,3,0),"")</f>
        <v>0b 1% | 2b 5% | 4b 6%</v>
      </c>
      <c r="AK766" s="1">
        <v>7339</v>
      </c>
      <c r="AL766" s="1" t="s">
        <v>30</v>
      </c>
      <c r="AM766" s="6">
        <f>+IFERROR(VALUE(RIGHT(Tabla7[[#This Row],[B2B]],6)),"")</f>
        <v>7339</v>
      </c>
      <c r="AN766" s="6" t="str">
        <f>+IFERROR(VLOOKUP(AL766,Auxiliar!$A:$C,2,0),"")</f>
        <v>LATONES</v>
      </c>
      <c r="AO766" s="7" t="str">
        <f>+IFERROR(VLOOKUP(AL766,Auxiliar!$A:$C,3,0),"")</f>
        <v>1b 4% | 5b 7% | 97b 0%</v>
      </c>
      <c r="AW766" s="1"/>
      <c r="AX766" s="1" t="s">
        <v>32</v>
      </c>
      <c r="AY766" s="6" t="str">
        <f>+IFERROR(VALUE(RIGHT(Tabla9[[#This Row],[B2B]],6)),"")</f>
        <v/>
      </c>
      <c r="AZ766" s="6" t="str">
        <f>+IFERROR(VLOOKUP(AX766,Auxiliar!$A:$C,2,0),"")</f>
        <v>LATONES</v>
      </c>
      <c r="BA766" s="7" t="str">
        <f>+IFERROR(VLOOKUP(AX766,Auxiliar!$A:$C,3,0),"")</f>
        <v>2b 3% | 4b 4% | 6b 5% | 10b 8%  | 385b 0%</v>
      </c>
      <c r="BI766" s="1"/>
      <c r="BJ766" s="1"/>
      <c r="BK766" s="6" t="str">
        <f>+IFERROR(VALUE(RIGHT(Tabla11[[#This Row],[B2B]],6)),"")</f>
        <v/>
      </c>
      <c r="BL766" s="6" t="str">
        <f>+IFERROR(VLOOKUP(BJ766,Auxiliar!$A:$C,2,0),"")</f>
        <v/>
      </c>
      <c r="BM766" s="7" t="str">
        <f>+IFERROR(VLOOKUP(BJ766,Auxiliar!$A:$C,3,0),"")</f>
        <v/>
      </c>
      <c r="BO766" s="1">
        <v>20090</v>
      </c>
      <c r="BP766" s="1" t="s">
        <v>39</v>
      </c>
      <c r="BQ766" s="6">
        <f>+IFERROR(VALUE(RIGHT(Tabla12[[#This Row],[B2B]],6)),"")</f>
        <v>20090</v>
      </c>
      <c r="BR766" s="6" t="str">
        <f>+IFERROR(VLOOKUP(BP766,Auxiliar!$A:$C,2,0),"")</f>
        <v>VALUE LITRO</v>
      </c>
      <c r="BS766" s="7" t="str">
        <f>+IFERROR(VLOOKUP(BP766,Auxiliar!$A:$C,3,0),"")</f>
        <v>1b 12%</v>
      </c>
      <c r="CA766" s="1">
        <v>5741</v>
      </c>
      <c r="CB766" s="1" t="s">
        <v>35</v>
      </c>
      <c r="CC766" s="6">
        <f>+IFERROR(VALUE(RIGHT(Tabla14[[#This Row],[B2B]],6)),"")</f>
        <v>5741</v>
      </c>
      <c r="CD766" s="6" t="str">
        <f>+IFERROR(VLOOKUP(CB766,Auxiliar!$A:$C,2,0),"")</f>
        <v>Corona 710cc</v>
      </c>
      <c r="CE766" s="7" t="str">
        <f>+IFERROR(VLOOKUP(CB766,Auxiliar!$A:$C,3,0),"")</f>
        <v>1b 10% | 85b 0%</v>
      </c>
      <c r="CG766" s="1"/>
      <c r="CH766" s="1"/>
      <c r="CI766" s="6" t="str">
        <f>+IFERROR(VALUE(RIGHT(Tabla15[[#This Row],[B2B]],6)),"")</f>
        <v/>
      </c>
      <c r="CJ766" s="6" t="str">
        <f>+IFERROR(VLOOKUP(CH766,Auxiliar!$A:$C,2,0),"")</f>
        <v/>
      </c>
      <c r="CK766" s="7" t="str">
        <f>+IFERROR(VLOOKUP(CH766,Auxiliar!$A:$C,3,0),"")</f>
        <v/>
      </c>
      <c r="CM766" s="1">
        <v>5686</v>
      </c>
      <c r="CN766" s="1" t="s">
        <v>20</v>
      </c>
      <c r="CO766" s="6">
        <v>5686</v>
      </c>
      <c r="CP766" s="6" t="s">
        <v>20</v>
      </c>
      <c r="CQ766" s="7" t="s">
        <v>21</v>
      </c>
      <c r="CS766" s="1"/>
      <c r="CT766" s="1"/>
      <c r="CU766" s="6" t="str">
        <f>+IFERROR(VALUE(RIGHT(Tabla17[[#This Row],[B2B]],6)),"")</f>
        <v/>
      </c>
      <c r="CV766" s="6" t="str">
        <f>+IFERROR(VLOOKUP(CT766,Auxiliar!$A:$C,2,0),"")</f>
        <v/>
      </c>
      <c r="CW766" s="7" t="str">
        <f>+IFERROR(VLOOKUP(CT766,Auxiliar!$A:$C,3,0),"")</f>
        <v/>
      </c>
      <c r="CY766" s="1">
        <v>5686</v>
      </c>
      <c r="CZ766" s="1" t="s">
        <v>16</v>
      </c>
      <c r="DA766" s="6">
        <f>+IFERROR(VALUE(RIGHT(Tabla18[[#This Row],[B2B]],6)),"")</f>
        <v>5686</v>
      </c>
      <c r="DB766" s="6" t="str">
        <f>+IFERROR(VLOOKUP(CZ766,Auxiliar!$A:$C,2,0),"")</f>
        <v>PREMIUM</v>
      </c>
      <c r="DC766" s="7" t="str">
        <f>+IFERROR(VLOOKUP(CZ766,Auxiliar!$A:$C,3,0),"")</f>
        <v>0b 0% | 2b 2% | 5b 3,5% | 10b 5%</v>
      </c>
      <c r="DE766" s="1">
        <v>5686</v>
      </c>
      <c r="DF766" s="1" t="s">
        <v>19</v>
      </c>
      <c r="DG766" s="6">
        <f>+IFERROR(VALUE(RIGHT(Tabla19[[#This Row],[B2B]],6)),"")</f>
        <v>5686</v>
      </c>
      <c r="DH766" s="6" t="str">
        <f>+IFERROR(VLOOKUP(DF766,Auxiliar!$A:$C,2,0),"")</f>
        <v>MICHELOB</v>
      </c>
      <c r="DI766" s="7" t="str">
        <f>+IFERROR(VLOOKUP(DF766,Auxiliar!$A:$C,3,0),"")</f>
        <v>1b 7% | 3b 22% | 8b 27%</v>
      </c>
      <c r="DK766" s="1"/>
      <c r="DL766" s="1"/>
      <c r="DM766" s="6" t="str">
        <f>+IFERROR(VALUE(RIGHT(Tabla20[[#This Row],[B2B]],6)),"")</f>
        <v/>
      </c>
      <c r="DN766" s="6" t="str">
        <f>+IFERROR(VLOOKUP(DL766,Auxiliar!$A:$C,2,0),"")</f>
        <v/>
      </c>
      <c r="DO766" s="7" t="str">
        <f>+IFERROR(VLOOKUP(DL766,Auxiliar!$A:$C,3,0),"")</f>
        <v/>
      </c>
      <c r="DQ766" s="1">
        <v>5683</v>
      </c>
      <c r="DR766" s="12" t="s">
        <v>24</v>
      </c>
      <c r="DS766" s="6">
        <f>+IFERROR(VALUE(RIGHT(Tabla21[[#This Row],[B2B]],6)),"")</f>
        <v>5683</v>
      </c>
      <c r="DT766" s="6" t="str">
        <f>+IFERROR(VLOOKUP(DR766,Auxiliar!$A:$C,2,0),"")</f>
        <v>CORONA PORRON</v>
      </c>
      <c r="DU766" s="7" t="str">
        <f>+IFERROR(VLOOKUP(DR766,Auxiliar!$A:$C,3,0),"")</f>
        <v>1b 5% | 20b 0%</v>
      </c>
      <c r="DW766" s="1">
        <v>3558</v>
      </c>
      <c r="DX766" s="12" t="s">
        <v>43</v>
      </c>
      <c r="DY766" s="6">
        <f>+IFERROR(VALUE(RIGHT(Tabla22[[#This Row],[B2B]],6)),"")</f>
        <v>3558</v>
      </c>
      <c r="DZ766" s="6" t="str">
        <f>+IFERROR(VLOOKUP(DX766,Auxiliar!$A:$C,2,0),"")</f>
        <v xml:space="preserve">VALUE LATA </v>
      </c>
      <c r="EA766" s="7" t="str">
        <f>+IFERROR(VLOOKUP(DX766,Auxiliar!$A:$C,3,0),"")</f>
        <v>1b 15% | 100b 18%</v>
      </c>
      <c r="EC766" s="1">
        <v>3553</v>
      </c>
      <c r="ED766" s="12" t="s">
        <v>47</v>
      </c>
      <c r="EE766" s="6">
        <f>+IFERROR(VALUE(RIGHT(Tabla23[[#This Row],[B2B]],6)),"")</f>
        <v>3553</v>
      </c>
      <c r="EF766" s="6" t="str">
        <f>+IFERROR(VLOOKUP(ED766,Auxiliar!$A:$C,2,0),"")</f>
        <v>VALUE LATON</v>
      </c>
      <c r="EG766" s="7" t="str">
        <f>+IFERROR(VLOOKUP(ED766,Auxiliar!$A:$C,3,0),"")</f>
        <v>1b 10% | 5b 15% | 192b 0%</v>
      </c>
      <c r="EI766" s="1"/>
      <c r="EJ766" s="12"/>
      <c r="EK766" s="6" t="str">
        <f>+IFERROR(VALUE(RIGHT(Tabla24[[#This Row],[B2B]],6)),"")</f>
        <v/>
      </c>
      <c r="EL766" s="6" t="str">
        <f>+IFERROR(VLOOKUP(EJ766,Auxiliar!$A:$C,2,0),"")</f>
        <v/>
      </c>
      <c r="EM766" s="7" t="str">
        <f>+IFERROR(VLOOKUP(EJ766,Auxiliar!$A:$C,3,0),"")</f>
        <v/>
      </c>
      <c r="EO766" s="1"/>
      <c r="EP766" s="12"/>
      <c r="EQ766" s="6" t="str">
        <f>+IFERROR(VALUE(RIGHT(Tabla25[[#This Row],[B2B]],6)),"")</f>
        <v/>
      </c>
      <c r="ER766" s="6" t="str">
        <f>+IFERROR(VLOOKUP(EP766,Auxiliar!$A:$C,2,0),"")</f>
        <v/>
      </c>
      <c r="ES766" s="7" t="str">
        <f>+IFERROR(VLOOKUP(EP766,Auxiliar!$A:$C,3,0),"")</f>
        <v/>
      </c>
      <c r="EU766" s="1"/>
      <c r="EV766" s="12"/>
      <c r="EW766" s="6" t="str">
        <f>+IFERROR(VALUE(RIGHT(Tabla26[[#This Row],[B2B]],6)),"")</f>
        <v/>
      </c>
      <c r="EX766" s="6" t="str">
        <f>+IFERROR(VLOOKUP(EV766,Auxiliar!$A:$C,2,0),"")</f>
        <v/>
      </c>
      <c r="EY766" s="7" t="str">
        <f>+IFERROR(VLOOKUP(EV766,Auxiliar!$A:$C,3,0),"")</f>
        <v/>
      </c>
      <c r="EZ766" s="1"/>
      <c r="FA766" s="12"/>
      <c r="FB766" s="6" t="str">
        <f>+IFERROR(VALUE(RIGHT(Tabla27[[#This Row],[B2B]],6)),"")</f>
        <v/>
      </c>
      <c r="FC766" s="6" t="str">
        <f>+IFERROR(VLOOKUP(FA766,Auxiliar!$A:$C,2,0),"")</f>
        <v/>
      </c>
      <c r="FD766" s="7" t="str">
        <f>+IFERROR(VLOOKUP(FA766,Auxiliar!$A:$C,3,0),"")</f>
        <v/>
      </c>
      <c r="FE766" s="1"/>
      <c r="FF766" s="12"/>
      <c r="FG766" s="6" t="str">
        <f>+IFERROR(VALUE(RIGHT(Tabla28[[#This Row],[B2B]],6)),"")</f>
        <v/>
      </c>
      <c r="FH766" s="6" t="str">
        <f>+IFERROR(VLOOKUP(FF766,Auxiliar!$A:$C,2,0),"")</f>
        <v/>
      </c>
      <c r="FI766" s="7" t="str">
        <f>+IFERROR(VLOOKUP(FF766,Auxiliar!$A:$C,3,0),"")</f>
        <v/>
      </c>
      <c r="FJ766" s="1"/>
      <c r="FK766" s="12"/>
      <c r="FL766" s="6" t="str">
        <f>+IFERROR(VALUE(RIGHT(Tabla29[[#This Row],[B2B]],6)),"")</f>
        <v/>
      </c>
      <c r="FM766" s="6" t="str">
        <f>+IFERROR(VLOOKUP(FK766,Auxiliar!$A:$C,2,0),"")</f>
        <v/>
      </c>
      <c r="FN766" s="7" t="str">
        <f>+IFERROR(VLOOKUP(FK766,Auxiliar!$A:$C,3,0),"")</f>
        <v/>
      </c>
      <c r="FO766" s="1"/>
      <c r="FP766" s="12"/>
      <c r="FQ766" s="6" t="str">
        <f>+IFERROR(VALUE(RIGHT(Tabla30[[#This Row],[B2B]],6)),"")</f>
        <v/>
      </c>
      <c r="FR766" s="6" t="str">
        <f>+IFERROR(VLOOKUP(FP766,Auxiliar!$A:$C,2,0),"")</f>
        <v/>
      </c>
      <c r="FS766" s="7"/>
      <c r="FT766" s="1"/>
      <c r="FU766" s="12"/>
      <c r="FV766" s="6" t="str">
        <f>+IFERROR(VALUE(RIGHT(Tabla31[[#This Row],[B2B]],6)),"")</f>
        <v/>
      </c>
      <c r="FW766" s="6" t="str">
        <f>+IFERROR(VLOOKUP(FU766,Auxiliar!$A:$C,2,0),"")</f>
        <v/>
      </c>
      <c r="FX766" s="7" t="str">
        <f>+IFERROR(VLOOKUP(FU766,Auxiliar!$A:$C,3,0),"")</f>
        <v/>
      </c>
      <c r="FY766" s="1"/>
      <c r="FZ766" s="12"/>
      <c r="GA766" s="6" t="str">
        <f>+IFERROR(VALUE(RIGHT(Tabla32[[#This Row],[B2B]],6)),"")</f>
        <v/>
      </c>
      <c r="GB766" s="6" t="str">
        <f>+IFERROR(VLOOKUP(FZ766,Auxiliar!$A:$C,2,0),"")</f>
        <v/>
      </c>
      <c r="GC766" s="7" t="str">
        <f>+IFERROR(VLOOKUP(FZ766,Auxiliar!$A:$C,3,0),"")</f>
        <v/>
      </c>
      <c r="GD766" s="1"/>
      <c r="GE766" s="12"/>
      <c r="GF766" s="6" t="str">
        <f>+IFERROR(VALUE(RIGHT(Tabla33[[#This Row],[B2B]],6)),"")</f>
        <v/>
      </c>
      <c r="GG766" s="6" t="str">
        <f>+IFERROR(VLOOKUP(GE766,Auxiliar!$A:$C,2,0),"")</f>
        <v/>
      </c>
      <c r="GH766" s="7" t="str">
        <f>+IFERROR(VLOOKUP(GE766,Auxiliar!$A:$C,3,0),"")</f>
        <v/>
      </c>
    </row>
    <row r="767" spans="1:190" x14ac:dyDescent="0.25">
      <c r="A767" s="1"/>
      <c r="B767" s="1"/>
      <c r="C767" t="str">
        <f>+IFERROR(VLOOKUP(B767,Auxiliar!$A:$C,2,0),"")</f>
        <v/>
      </c>
      <c r="D767" s="5" t="str">
        <f>+IFERROR(VLOOKUP(B767,Auxiliar!$A:$C,3,0),"")</f>
        <v/>
      </c>
      <c r="S767" s="1">
        <v>10879</v>
      </c>
      <c r="T767" s="1" t="s">
        <v>9</v>
      </c>
      <c r="U767" s="6">
        <f>+IFERROR(VALUE(RIGHT(Tabla4[[#This Row],[B2B]],6)),"")</f>
        <v>10879</v>
      </c>
      <c r="V767" s="6" t="str">
        <f>+IFERROR(VLOOKUP(T767,Auxiliar!$A:$C,2,0),"")</f>
        <v>CORE</v>
      </c>
      <c r="W767" s="7" t="str">
        <f>+IFERROR(VLOOKUP(T767,Auxiliar!$A:$C,3,0),"")</f>
        <v>0b 1% | 2b 5% | 4b 6%</v>
      </c>
      <c r="AK767" s="1">
        <v>7349</v>
      </c>
      <c r="AL767" s="1" t="s">
        <v>30</v>
      </c>
      <c r="AM767" s="6">
        <f>+IFERROR(VALUE(RIGHT(Tabla7[[#This Row],[B2B]],6)),"")</f>
        <v>7349</v>
      </c>
      <c r="AN767" s="6" t="str">
        <f>+IFERROR(VLOOKUP(AL767,Auxiliar!$A:$C,2,0),"")</f>
        <v>LATONES</v>
      </c>
      <c r="AO767" s="7" t="str">
        <f>+IFERROR(VLOOKUP(AL767,Auxiliar!$A:$C,3,0),"")</f>
        <v>1b 4% | 5b 7% | 97b 0%</v>
      </c>
      <c r="AW767" s="1"/>
      <c r="AX767" s="1" t="s">
        <v>32</v>
      </c>
      <c r="AY767" s="6" t="str">
        <f>+IFERROR(VALUE(RIGHT(Tabla9[[#This Row],[B2B]],6)),"")</f>
        <v/>
      </c>
      <c r="AZ767" s="6" t="str">
        <f>+IFERROR(VLOOKUP(AX767,Auxiliar!$A:$C,2,0),"")</f>
        <v>LATONES</v>
      </c>
      <c r="BA767" s="7" t="str">
        <f>+IFERROR(VLOOKUP(AX767,Auxiliar!$A:$C,3,0),"")</f>
        <v>2b 3% | 4b 4% | 6b 5% | 10b 8%  | 385b 0%</v>
      </c>
      <c r="BI767" s="1"/>
      <c r="BJ767" s="1"/>
      <c r="BK767" s="6" t="str">
        <f>+IFERROR(VALUE(RIGHT(Tabla11[[#This Row],[B2B]],6)),"")</f>
        <v/>
      </c>
      <c r="BL767" s="6" t="str">
        <f>+IFERROR(VLOOKUP(BJ767,Auxiliar!$A:$C,2,0),"")</f>
        <v/>
      </c>
      <c r="BM767" s="7" t="str">
        <f>+IFERROR(VLOOKUP(BJ767,Auxiliar!$A:$C,3,0),"")</f>
        <v/>
      </c>
      <c r="BO767" s="1">
        <v>3555</v>
      </c>
      <c r="BP767" s="1" t="s">
        <v>39</v>
      </c>
      <c r="BQ767" s="6">
        <f>+IFERROR(VALUE(RIGHT(Tabla12[[#This Row],[B2B]],6)),"")</f>
        <v>3555</v>
      </c>
      <c r="BR767" s="6" t="str">
        <f>+IFERROR(VLOOKUP(BP767,Auxiliar!$A:$C,2,0),"")</f>
        <v>VALUE LITRO</v>
      </c>
      <c r="BS767" s="7" t="str">
        <f>+IFERROR(VLOOKUP(BP767,Auxiliar!$A:$C,3,0),"")</f>
        <v>1b 12%</v>
      </c>
      <c r="CA767" s="1">
        <v>5742</v>
      </c>
      <c r="CB767" s="1" t="s">
        <v>35</v>
      </c>
      <c r="CC767" s="6">
        <f>+IFERROR(VALUE(RIGHT(Tabla14[[#This Row],[B2B]],6)),"")</f>
        <v>5742</v>
      </c>
      <c r="CD767" s="6" t="str">
        <f>+IFERROR(VLOOKUP(CB767,Auxiliar!$A:$C,2,0),"")</f>
        <v>Corona 710cc</v>
      </c>
      <c r="CE767" s="7" t="str">
        <f>+IFERROR(VLOOKUP(CB767,Auxiliar!$A:$C,3,0),"")</f>
        <v>1b 10% | 85b 0%</v>
      </c>
      <c r="CG767" s="1"/>
      <c r="CH767" s="1"/>
      <c r="CI767" s="6" t="str">
        <f>+IFERROR(VALUE(RIGHT(Tabla15[[#This Row],[B2B]],6)),"")</f>
        <v/>
      </c>
      <c r="CJ767" s="6" t="str">
        <f>+IFERROR(VLOOKUP(CH767,Auxiliar!$A:$C,2,0),"")</f>
        <v/>
      </c>
      <c r="CK767" s="7" t="str">
        <f>+IFERROR(VLOOKUP(CH767,Auxiliar!$A:$C,3,0),"")</f>
        <v/>
      </c>
      <c r="CM767" s="1">
        <v>5692</v>
      </c>
      <c r="CN767" s="1" t="s">
        <v>20</v>
      </c>
      <c r="CO767" s="6">
        <v>5692</v>
      </c>
      <c r="CP767" s="6" t="s">
        <v>20</v>
      </c>
      <c r="CQ767" s="7" t="s">
        <v>21</v>
      </c>
      <c r="CS767" s="1"/>
      <c r="CT767" s="1"/>
      <c r="CU767" s="6" t="str">
        <f>+IFERROR(VALUE(RIGHT(Tabla17[[#This Row],[B2B]],6)),"")</f>
        <v/>
      </c>
      <c r="CV767" s="6" t="str">
        <f>+IFERROR(VLOOKUP(CT767,Auxiliar!$A:$C,2,0),"")</f>
        <v/>
      </c>
      <c r="CW767" s="7" t="str">
        <f>+IFERROR(VLOOKUP(CT767,Auxiliar!$A:$C,3,0),"")</f>
        <v/>
      </c>
      <c r="CY767" s="1">
        <v>5692</v>
      </c>
      <c r="CZ767" s="1" t="s">
        <v>16</v>
      </c>
      <c r="DA767" s="6">
        <f>+IFERROR(VALUE(RIGHT(Tabla18[[#This Row],[B2B]],6)),"")</f>
        <v>5692</v>
      </c>
      <c r="DB767" s="6" t="str">
        <f>+IFERROR(VLOOKUP(CZ767,Auxiliar!$A:$C,2,0),"")</f>
        <v>PREMIUM</v>
      </c>
      <c r="DC767" s="7" t="str">
        <f>+IFERROR(VLOOKUP(CZ767,Auxiliar!$A:$C,3,0),"")</f>
        <v>0b 0% | 2b 2% | 5b 3,5% | 10b 5%</v>
      </c>
      <c r="DE767" s="1">
        <v>5692</v>
      </c>
      <c r="DF767" s="1" t="s">
        <v>19</v>
      </c>
      <c r="DG767" s="6">
        <f>+IFERROR(VALUE(RIGHT(Tabla19[[#This Row],[B2B]],6)),"")</f>
        <v>5692</v>
      </c>
      <c r="DH767" s="6" t="str">
        <f>+IFERROR(VLOOKUP(DF767,Auxiliar!$A:$C,2,0),"")</f>
        <v>MICHELOB</v>
      </c>
      <c r="DI767" s="7" t="str">
        <f>+IFERROR(VLOOKUP(DF767,Auxiliar!$A:$C,3,0),"")</f>
        <v>1b 7% | 3b 22% | 8b 27%</v>
      </c>
      <c r="DK767" s="1"/>
      <c r="DL767" s="1"/>
      <c r="DM767" s="6" t="str">
        <f>+IFERROR(VALUE(RIGHT(Tabla20[[#This Row],[B2B]],6)),"")</f>
        <v/>
      </c>
      <c r="DN767" s="6" t="str">
        <f>+IFERROR(VLOOKUP(DL767,Auxiliar!$A:$C,2,0),"")</f>
        <v/>
      </c>
      <c r="DO767" s="7" t="str">
        <f>+IFERROR(VLOOKUP(DL767,Auxiliar!$A:$C,3,0),"")</f>
        <v/>
      </c>
      <c r="DQ767" s="1">
        <v>5686</v>
      </c>
      <c r="DR767" s="12" t="s">
        <v>24</v>
      </c>
      <c r="DS767" s="6">
        <f>+IFERROR(VALUE(RIGHT(Tabla21[[#This Row],[B2B]],6)),"")</f>
        <v>5686</v>
      </c>
      <c r="DT767" s="6" t="str">
        <f>+IFERROR(VLOOKUP(DR767,Auxiliar!$A:$C,2,0),"")</f>
        <v>CORONA PORRON</v>
      </c>
      <c r="DU767" s="7" t="str">
        <f>+IFERROR(VLOOKUP(DR767,Auxiliar!$A:$C,3,0),"")</f>
        <v>1b 5% | 20b 0%</v>
      </c>
      <c r="DW767" s="1">
        <v>20097</v>
      </c>
      <c r="DX767" s="12" t="s">
        <v>43</v>
      </c>
      <c r="DY767" s="6">
        <f>+IFERROR(VALUE(RIGHT(Tabla22[[#This Row],[B2B]],6)),"")</f>
        <v>20097</v>
      </c>
      <c r="DZ767" s="6" t="str">
        <f>+IFERROR(VLOOKUP(DX767,Auxiliar!$A:$C,2,0),"")</f>
        <v xml:space="preserve">VALUE LATA </v>
      </c>
      <c r="EA767" s="7" t="str">
        <f>+IFERROR(VLOOKUP(DX767,Auxiliar!$A:$C,3,0),"")</f>
        <v>1b 15% | 100b 18%</v>
      </c>
      <c r="EC767" s="1">
        <v>20090</v>
      </c>
      <c r="ED767" s="12" t="s">
        <v>47</v>
      </c>
      <c r="EE767" s="6">
        <f>+IFERROR(VALUE(RIGHT(Tabla23[[#This Row],[B2B]],6)),"")</f>
        <v>20090</v>
      </c>
      <c r="EF767" s="6" t="str">
        <f>+IFERROR(VLOOKUP(ED767,Auxiliar!$A:$C,2,0),"")</f>
        <v>VALUE LATON</v>
      </c>
      <c r="EG767" s="7" t="str">
        <f>+IFERROR(VLOOKUP(ED767,Auxiliar!$A:$C,3,0),"")</f>
        <v>1b 10% | 5b 15% | 192b 0%</v>
      </c>
      <c r="EI767" s="1"/>
      <c r="EJ767" s="12"/>
      <c r="EK767" s="6" t="str">
        <f>+IFERROR(VALUE(RIGHT(Tabla24[[#This Row],[B2B]],6)),"")</f>
        <v/>
      </c>
      <c r="EL767" s="6" t="str">
        <f>+IFERROR(VLOOKUP(EJ767,Auxiliar!$A:$C,2,0),"")</f>
        <v/>
      </c>
      <c r="EM767" s="7" t="str">
        <f>+IFERROR(VLOOKUP(EJ767,Auxiliar!$A:$C,3,0),"")</f>
        <v/>
      </c>
      <c r="EO767" s="1"/>
      <c r="EP767" s="12"/>
      <c r="EQ767" s="6" t="str">
        <f>+IFERROR(VALUE(RIGHT(Tabla25[[#This Row],[B2B]],6)),"")</f>
        <v/>
      </c>
      <c r="ER767" s="6" t="str">
        <f>+IFERROR(VLOOKUP(EP767,Auxiliar!$A:$C,2,0),"")</f>
        <v/>
      </c>
      <c r="ES767" s="7" t="str">
        <f>+IFERROR(VLOOKUP(EP767,Auxiliar!$A:$C,3,0),"")</f>
        <v/>
      </c>
      <c r="EU767" s="1"/>
      <c r="EV767" s="12"/>
      <c r="EW767" s="6" t="str">
        <f>+IFERROR(VALUE(RIGHT(Tabla26[[#This Row],[B2B]],6)),"")</f>
        <v/>
      </c>
      <c r="EX767" s="6" t="str">
        <f>+IFERROR(VLOOKUP(EV767,Auxiliar!$A:$C,2,0),"")</f>
        <v/>
      </c>
      <c r="EY767" s="7" t="str">
        <f>+IFERROR(VLOOKUP(EV767,Auxiliar!$A:$C,3,0),"")</f>
        <v/>
      </c>
      <c r="EZ767" s="1"/>
      <c r="FA767" s="12"/>
      <c r="FB767" s="6" t="str">
        <f>+IFERROR(VALUE(RIGHT(Tabla27[[#This Row],[B2B]],6)),"")</f>
        <v/>
      </c>
      <c r="FC767" s="6" t="str">
        <f>+IFERROR(VLOOKUP(FA767,Auxiliar!$A:$C,2,0),"")</f>
        <v/>
      </c>
      <c r="FD767" s="7" t="str">
        <f>+IFERROR(VLOOKUP(FA767,Auxiliar!$A:$C,3,0),"")</f>
        <v/>
      </c>
      <c r="FE767" s="1"/>
      <c r="FF767" s="12"/>
      <c r="FG767" s="6" t="str">
        <f>+IFERROR(VALUE(RIGHT(Tabla28[[#This Row],[B2B]],6)),"")</f>
        <v/>
      </c>
      <c r="FH767" s="6" t="str">
        <f>+IFERROR(VLOOKUP(FF767,Auxiliar!$A:$C,2,0),"")</f>
        <v/>
      </c>
      <c r="FI767" s="7" t="str">
        <f>+IFERROR(VLOOKUP(FF767,Auxiliar!$A:$C,3,0),"")</f>
        <v/>
      </c>
      <c r="FJ767" s="1"/>
      <c r="FK767" s="12"/>
      <c r="FL767" s="6" t="str">
        <f>+IFERROR(VALUE(RIGHT(Tabla29[[#This Row],[B2B]],6)),"")</f>
        <v/>
      </c>
      <c r="FM767" s="6" t="str">
        <f>+IFERROR(VLOOKUP(FK767,Auxiliar!$A:$C,2,0),"")</f>
        <v/>
      </c>
      <c r="FN767" s="7" t="str">
        <f>+IFERROR(VLOOKUP(FK767,Auxiliar!$A:$C,3,0),"")</f>
        <v/>
      </c>
      <c r="FO767" s="1"/>
      <c r="FP767" s="12"/>
      <c r="FQ767" s="6" t="str">
        <f>+IFERROR(VALUE(RIGHT(Tabla30[[#This Row],[B2B]],6)),"")</f>
        <v/>
      </c>
      <c r="FR767" s="6" t="str">
        <f>+IFERROR(VLOOKUP(FP767,Auxiliar!$A:$C,2,0),"")</f>
        <v/>
      </c>
      <c r="FS767" s="7"/>
      <c r="FT767" s="1"/>
      <c r="FU767" s="12"/>
      <c r="FV767" s="6" t="str">
        <f>+IFERROR(VALUE(RIGHT(Tabla31[[#This Row],[B2B]],6)),"")</f>
        <v/>
      </c>
      <c r="FW767" s="6" t="str">
        <f>+IFERROR(VLOOKUP(FU767,Auxiliar!$A:$C,2,0),"")</f>
        <v/>
      </c>
      <c r="FX767" s="7" t="str">
        <f>+IFERROR(VLOOKUP(FU767,Auxiliar!$A:$C,3,0),"")</f>
        <v/>
      </c>
      <c r="FY767" s="1"/>
      <c r="FZ767" s="12"/>
      <c r="GA767" s="6" t="str">
        <f>+IFERROR(VALUE(RIGHT(Tabla32[[#This Row],[B2B]],6)),"")</f>
        <v/>
      </c>
      <c r="GB767" s="6" t="str">
        <f>+IFERROR(VLOOKUP(FZ767,Auxiliar!$A:$C,2,0),"")</f>
        <v/>
      </c>
      <c r="GC767" s="7" t="str">
        <f>+IFERROR(VLOOKUP(FZ767,Auxiliar!$A:$C,3,0),"")</f>
        <v/>
      </c>
      <c r="GD767" s="1"/>
      <c r="GE767" s="12"/>
      <c r="GF767" s="6" t="str">
        <f>+IFERROR(VALUE(RIGHT(Tabla33[[#This Row],[B2B]],6)),"")</f>
        <v/>
      </c>
      <c r="GG767" s="6" t="str">
        <f>+IFERROR(VLOOKUP(GE767,Auxiliar!$A:$C,2,0),"")</f>
        <v/>
      </c>
      <c r="GH767" s="7" t="str">
        <f>+IFERROR(VLOOKUP(GE767,Auxiliar!$A:$C,3,0),"")</f>
        <v/>
      </c>
    </row>
    <row r="768" spans="1:190" x14ac:dyDescent="0.25">
      <c r="A768" s="1"/>
      <c r="B768" s="1"/>
      <c r="C768" t="str">
        <f>+IFERROR(VLOOKUP(B768,Auxiliar!$A:$C,2,0),"")</f>
        <v/>
      </c>
      <c r="D768" s="5" t="str">
        <f>+IFERROR(VLOOKUP(B768,Auxiliar!$A:$C,3,0),"")</f>
        <v/>
      </c>
      <c r="S768" s="1">
        <v>10912</v>
      </c>
      <c r="T768" s="1" t="s">
        <v>9</v>
      </c>
      <c r="U768" s="6">
        <f>+IFERROR(VALUE(RIGHT(Tabla4[[#This Row],[B2B]],6)),"")</f>
        <v>10912</v>
      </c>
      <c r="V768" s="6" t="str">
        <f>+IFERROR(VLOOKUP(T768,Auxiliar!$A:$C,2,0),"")</f>
        <v>CORE</v>
      </c>
      <c r="W768" s="7" t="str">
        <f>+IFERROR(VLOOKUP(T768,Auxiliar!$A:$C,3,0),"")</f>
        <v>0b 1% | 2b 5% | 4b 6%</v>
      </c>
      <c r="AK768" s="1">
        <v>10001</v>
      </c>
      <c r="AL768" s="1" t="s">
        <v>30</v>
      </c>
      <c r="AM768" s="6">
        <f>+IFERROR(VALUE(RIGHT(Tabla7[[#This Row],[B2B]],6)),"")</f>
        <v>10001</v>
      </c>
      <c r="AN768" s="6" t="str">
        <f>+IFERROR(VLOOKUP(AL768,Auxiliar!$A:$C,2,0),"")</f>
        <v>LATONES</v>
      </c>
      <c r="AO768" s="7" t="str">
        <f>+IFERROR(VLOOKUP(AL768,Auxiliar!$A:$C,3,0),"")</f>
        <v>1b 4% | 5b 7% | 97b 0%</v>
      </c>
      <c r="AW768" s="1"/>
      <c r="AX768" s="1" t="s">
        <v>32</v>
      </c>
      <c r="AY768" s="6" t="str">
        <f>+IFERROR(VALUE(RIGHT(Tabla9[[#This Row],[B2B]],6)),"")</f>
        <v/>
      </c>
      <c r="AZ768" s="6" t="str">
        <f>+IFERROR(VLOOKUP(AX768,Auxiliar!$A:$C,2,0),"")</f>
        <v>LATONES</v>
      </c>
      <c r="BA768" s="7" t="str">
        <f>+IFERROR(VLOOKUP(AX768,Auxiliar!$A:$C,3,0),"")</f>
        <v>2b 3% | 4b 4% | 6b 5% | 10b 8%  | 385b 0%</v>
      </c>
      <c r="BI768" s="1"/>
      <c r="BJ768" s="1"/>
      <c r="BK768" s="6" t="str">
        <f>+IFERROR(VALUE(RIGHT(Tabla11[[#This Row],[B2B]],6)),"")</f>
        <v/>
      </c>
      <c r="BL768" s="6" t="str">
        <f>+IFERROR(VLOOKUP(BJ768,Auxiliar!$A:$C,2,0),"")</f>
        <v/>
      </c>
      <c r="BM768" s="7" t="str">
        <f>+IFERROR(VLOOKUP(BJ768,Auxiliar!$A:$C,3,0),"")</f>
        <v/>
      </c>
      <c r="BO768" s="1">
        <v>20094</v>
      </c>
      <c r="BP768" s="1" t="s">
        <v>39</v>
      </c>
      <c r="BQ768" s="6">
        <f>+IFERROR(VALUE(RIGHT(Tabla12[[#This Row],[B2B]],6)),"")</f>
        <v>20094</v>
      </c>
      <c r="BR768" s="6" t="str">
        <f>+IFERROR(VLOOKUP(BP768,Auxiliar!$A:$C,2,0),"")</f>
        <v>VALUE LITRO</v>
      </c>
      <c r="BS768" s="7" t="str">
        <f>+IFERROR(VLOOKUP(BP768,Auxiliar!$A:$C,3,0),"")</f>
        <v>1b 12%</v>
      </c>
      <c r="CA768" s="1">
        <v>5743</v>
      </c>
      <c r="CB768" s="1" t="s">
        <v>35</v>
      </c>
      <c r="CC768" s="6">
        <f>+IFERROR(VALUE(RIGHT(Tabla14[[#This Row],[B2B]],6)),"")</f>
        <v>5743</v>
      </c>
      <c r="CD768" s="6" t="str">
        <f>+IFERROR(VLOOKUP(CB768,Auxiliar!$A:$C,2,0),"")</f>
        <v>Corona 710cc</v>
      </c>
      <c r="CE768" s="7" t="str">
        <f>+IFERROR(VLOOKUP(CB768,Auxiliar!$A:$C,3,0),"")</f>
        <v>1b 10% | 85b 0%</v>
      </c>
      <c r="CG768" s="1"/>
      <c r="CH768" s="1"/>
      <c r="CI768" s="6" t="str">
        <f>+IFERROR(VALUE(RIGHT(Tabla15[[#This Row],[B2B]],6)),"")</f>
        <v/>
      </c>
      <c r="CJ768" s="6" t="str">
        <f>+IFERROR(VLOOKUP(CH768,Auxiliar!$A:$C,2,0),"")</f>
        <v/>
      </c>
      <c r="CK768" s="7" t="str">
        <f>+IFERROR(VLOOKUP(CH768,Auxiliar!$A:$C,3,0),"")</f>
        <v/>
      </c>
      <c r="CM768" s="1">
        <v>5693</v>
      </c>
      <c r="CN768" s="1" t="s">
        <v>20</v>
      </c>
      <c r="CO768" s="6">
        <v>5693</v>
      </c>
      <c r="CP768" s="6" t="s">
        <v>20</v>
      </c>
      <c r="CQ768" s="7" t="s">
        <v>21</v>
      </c>
      <c r="CS768" s="1"/>
      <c r="CT768" s="1"/>
      <c r="CU768" s="6" t="str">
        <f>+IFERROR(VALUE(RIGHT(Tabla17[[#This Row],[B2B]],6)),"")</f>
        <v/>
      </c>
      <c r="CV768" s="6" t="str">
        <f>+IFERROR(VLOOKUP(CT768,Auxiliar!$A:$C,2,0),"")</f>
        <v/>
      </c>
      <c r="CW768" s="7" t="str">
        <f>+IFERROR(VLOOKUP(CT768,Auxiliar!$A:$C,3,0),"")</f>
        <v/>
      </c>
      <c r="CY768" s="1">
        <v>5693</v>
      </c>
      <c r="CZ768" s="1" t="s">
        <v>16</v>
      </c>
      <c r="DA768" s="6">
        <f>+IFERROR(VALUE(RIGHT(Tabla18[[#This Row],[B2B]],6)),"")</f>
        <v>5693</v>
      </c>
      <c r="DB768" s="6" t="str">
        <f>+IFERROR(VLOOKUP(CZ768,Auxiliar!$A:$C,2,0),"")</f>
        <v>PREMIUM</v>
      </c>
      <c r="DC768" s="7" t="str">
        <f>+IFERROR(VLOOKUP(CZ768,Auxiliar!$A:$C,3,0),"")</f>
        <v>0b 0% | 2b 2% | 5b 3,5% | 10b 5%</v>
      </c>
      <c r="DE768" s="1">
        <v>5693</v>
      </c>
      <c r="DF768" s="1" t="s">
        <v>19</v>
      </c>
      <c r="DG768" s="6">
        <f>+IFERROR(VALUE(RIGHT(Tabla19[[#This Row],[B2B]],6)),"")</f>
        <v>5693</v>
      </c>
      <c r="DH768" s="6" t="str">
        <f>+IFERROR(VLOOKUP(DF768,Auxiliar!$A:$C,2,0),"")</f>
        <v>MICHELOB</v>
      </c>
      <c r="DI768" s="7" t="str">
        <f>+IFERROR(VLOOKUP(DF768,Auxiliar!$A:$C,3,0),"")</f>
        <v>1b 7% | 3b 22% | 8b 27%</v>
      </c>
      <c r="DK768" s="1"/>
      <c r="DL768" s="1"/>
      <c r="DM768" s="6" t="str">
        <f>+IFERROR(VALUE(RIGHT(Tabla20[[#This Row],[B2B]],6)),"")</f>
        <v/>
      </c>
      <c r="DN768" s="6" t="str">
        <f>+IFERROR(VLOOKUP(DL768,Auxiliar!$A:$C,2,0),"")</f>
        <v/>
      </c>
      <c r="DO768" s="7" t="str">
        <f>+IFERROR(VLOOKUP(DL768,Auxiliar!$A:$C,3,0),"")</f>
        <v/>
      </c>
      <c r="DQ768" s="1">
        <v>5692</v>
      </c>
      <c r="DR768" s="12" t="s">
        <v>24</v>
      </c>
      <c r="DS768" s="6">
        <f>+IFERROR(VALUE(RIGHT(Tabla21[[#This Row],[B2B]],6)),"")</f>
        <v>5692</v>
      </c>
      <c r="DT768" s="6" t="str">
        <f>+IFERROR(VLOOKUP(DR768,Auxiliar!$A:$C,2,0),"")</f>
        <v>CORONA PORRON</v>
      </c>
      <c r="DU768" s="7" t="str">
        <f>+IFERROR(VLOOKUP(DR768,Auxiliar!$A:$C,3,0),"")</f>
        <v>1b 5% | 20b 0%</v>
      </c>
      <c r="DW768" s="1">
        <v>20100</v>
      </c>
      <c r="DX768" s="12" t="s">
        <v>43</v>
      </c>
      <c r="DY768" s="6">
        <f>+IFERROR(VALUE(RIGHT(Tabla22[[#This Row],[B2B]],6)),"")</f>
        <v>20100</v>
      </c>
      <c r="DZ768" s="6" t="str">
        <f>+IFERROR(VLOOKUP(DX768,Auxiliar!$A:$C,2,0),"")</f>
        <v xml:space="preserve">VALUE LATA </v>
      </c>
      <c r="EA768" s="7" t="str">
        <f>+IFERROR(VLOOKUP(DX768,Auxiliar!$A:$C,3,0),"")</f>
        <v>1b 15% | 100b 18%</v>
      </c>
      <c r="EC768" s="1">
        <v>3555</v>
      </c>
      <c r="ED768" s="12" t="s">
        <v>47</v>
      </c>
      <c r="EE768" s="6">
        <f>+IFERROR(VALUE(RIGHT(Tabla23[[#This Row],[B2B]],6)),"")</f>
        <v>3555</v>
      </c>
      <c r="EF768" s="6" t="str">
        <f>+IFERROR(VLOOKUP(ED768,Auxiliar!$A:$C,2,0),"")</f>
        <v>VALUE LATON</v>
      </c>
      <c r="EG768" s="7" t="str">
        <f>+IFERROR(VLOOKUP(ED768,Auxiliar!$A:$C,3,0),"")</f>
        <v>1b 10% | 5b 15% | 192b 0%</v>
      </c>
      <c r="EI768" s="1"/>
      <c r="EJ768" s="12"/>
      <c r="EK768" s="6" t="str">
        <f>+IFERROR(VALUE(RIGHT(Tabla24[[#This Row],[B2B]],6)),"")</f>
        <v/>
      </c>
      <c r="EL768" s="6" t="str">
        <f>+IFERROR(VLOOKUP(EJ768,Auxiliar!$A:$C,2,0),"")</f>
        <v/>
      </c>
      <c r="EM768" s="7" t="str">
        <f>+IFERROR(VLOOKUP(EJ768,Auxiliar!$A:$C,3,0),"")</f>
        <v/>
      </c>
      <c r="EO768" s="1"/>
      <c r="EP768" s="12"/>
      <c r="EQ768" s="6" t="str">
        <f>+IFERROR(VALUE(RIGHT(Tabla25[[#This Row],[B2B]],6)),"")</f>
        <v/>
      </c>
      <c r="ER768" s="6" t="str">
        <f>+IFERROR(VLOOKUP(EP768,Auxiliar!$A:$C,2,0),"")</f>
        <v/>
      </c>
      <c r="ES768" s="7" t="str">
        <f>+IFERROR(VLOOKUP(EP768,Auxiliar!$A:$C,3,0),"")</f>
        <v/>
      </c>
      <c r="EU768" s="1"/>
      <c r="EV768" s="12"/>
      <c r="EW768" s="6" t="str">
        <f>+IFERROR(VALUE(RIGHT(Tabla26[[#This Row],[B2B]],6)),"")</f>
        <v/>
      </c>
      <c r="EX768" s="6" t="str">
        <f>+IFERROR(VLOOKUP(EV768,Auxiliar!$A:$C,2,0),"")</f>
        <v/>
      </c>
      <c r="EY768" s="7" t="str">
        <f>+IFERROR(VLOOKUP(EV768,Auxiliar!$A:$C,3,0),"")</f>
        <v/>
      </c>
      <c r="EZ768" s="1"/>
      <c r="FA768" s="12"/>
      <c r="FB768" s="6" t="str">
        <f>+IFERROR(VALUE(RIGHT(Tabla27[[#This Row],[B2B]],6)),"")</f>
        <v/>
      </c>
      <c r="FC768" s="6" t="str">
        <f>+IFERROR(VLOOKUP(FA768,Auxiliar!$A:$C,2,0),"")</f>
        <v/>
      </c>
      <c r="FD768" s="7" t="str">
        <f>+IFERROR(VLOOKUP(FA768,Auxiliar!$A:$C,3,0),"")</f>
        <v/>
      </c>
      <c r="FE768" s="1"/>
      <c r="FF768" s="12"/>
      <c r="FG768" s="6" t="str">
        <f>+IFERROR(VALUE(RIGHT(Tabla28[[#This Row],[B2B]],6)),"")</f>
        <v/>
      </c>
      <c r="FH768" s="6" t="str">
        <f>+IFERROR(VLOOKUP(FF768,Auxiliar!$A:$C,2,0),"")</f>
        <v/>
      </c>
      <c r="FI768" s="7" t="str">
        <f>+IFERROR(VLOOKUP(FF768,Auxiliar!$A:$C,3,0),"")</f>
        <v/>
      </c>
      <c r="FJ768" s="1"/>
      <c r="FK768" s="12"/>
      <c r="FL768" s="6" t="str">
        <f>+IFERROR(VALUE(RIGHT(Tabla29[[#This Row],[B2B]],6)),"")</f>
        <v/>
      </c>
      <c r="FM768" s="6" t="str">
        <f>+IFERROR(VLOOKUP(FK768,Auxiliar!$A:$C,2,0),"")</f>
        <v/>
      </c>
      <c r="FN768" s="7" t="str">
        <f>+IFERROR(VLOOKUP(FK768,Auxiliar!$A:$C,3,0),"")</f>
        <v/>
      </c>
      <c r="FO768" s="1"/>
      <c r="FP768" s="12"/>
      <c r="FQ768" s="6" t="str">
        <f>+IFERROR(VALUE(RIGHT(Tabla30[[#This Row],[B2B]],6)),"")</f>
        <v/>
      </c>
      <c r="FR768" s="6" t="str">
        <f>+IFERROR(VLOOKUP(FP768,Auxiliar!$A:$C,2,0),"")</f>
        <v/>
      </c>
      <c r="FS768" s="7"/>
      <c r="FT768" s="1"/>
      <c r="FU768" s="12"/>
      <c r="FV768" s="6" t="str">
        <f>+IFERROR(VALUE(RIGHT(Tabla31[[#This Row],[B2B]],6)),"")</f>
        <v/>
      </c>
      <c r="FW768" s="6" t="str">
        <f>+IFERROR(VLOOKUP(FU768,Auxiliar!$A:$C,2,0),"")</f>
        <v/>
      </c>
      <c r="FX768" s="7" t="str">
        <f>+IFERROR(VLOOKUP(FU768,Auxiliar!$A:$C,3,0),"")</f>
        <v/>
      </c>
      <c r="FY768" s="1"/>
      <c r="FZ768" s="12"/>
      <c r="GA768" s="6" t="str">
        <f>+IFERROR(VALUE(RIGHT(Tabla32[[#This Row],[B2B]],6)),"")</f>
        <v/>
      </c>
      <c r="GB768" s="6" t="str">
        <f>+IFERROR(VLOOKUP(FZ768,Auxiliar!$A:$C,2,0),"")</f>
        <v/>
      </c>
      <c r="GC768" s="7" t="str">
        <f>+IFERROR(VLOOKUP(FZ768,Auxiliar!$A:$C,3,0),"")</f>
        <v/>
      </c>
      <c r="GD768" s="1"/>
      <c r="GE768" s="12"/>
      <c r="GF768" s="6" t="str">
        <f>+IFERROR(VALUE(RIGHT(Tabla33[[#This Row],[B2B]],6)),"")</f>
        <v/>
      </c>
      <c r="GG768" s="6" t="str">
        <f>+IFERROR(VLOOKUP(GE768,Auxiliar!$A:$C,2,0),"")</f>
        <v/>
      </c>
      <c r="GH768" s="7" t="str">
        <f>+IFERROR(VLOOKUP(GE768,Auxiliar!$A:$C,3,0),"")</f>
        <v/>
      </c>
    </row>
    <row r="769" spans="1:190" x14ac:dyDescent="0.25">
      <c r="A769" s="1"/>
      <c r="B769" s="1"/>
      <c r="C769" t="str">
        <f>+IFERROR(VLOOKUP(B769,Auxiliar!$A:$C,2,0),"")</f>
        <v/>
      </c>
      <c r="D769" s="5" t="str">
        <f>+IFERROR(VLOOKUP(B769,Auxiliar!$A:$C,3,0),"")</f>
        <v/>
      </c>
      <c r="S769" s="1">
        <v>10917</v>
      </c>
      <c r="T769" s="1" t="s">
        <v>9</v>
      </c>
      <c r="U769" s="6">
        <f>+IFERROR(VALUE(RIGHT(Tabla4[[#This Row],[B2B]],6)),"")</f>
        <v>10917</v>
      </c>
      <c r="V769" s="6" t="str">
        <f>+IFERROR(VLOOKUP(T769,Auxiliar!$A:$C,2,0),"")</f>
        <v>CORE</v>
      </c>
      <c r="W769" s="7" t="str">
        <f>+IFERROR(VLOOKUP(T769,Auxiliar!$A:$C,3,0),"")</f>
        <v>0b 1% | 2b 5% | 4b 6%</v>
      </c>
      <c r="AK769" s="1">
        <v>10002</v>
      </c>
      <c r="AL769" s="1" t="s">
        <v>30</v>
      </c>
      <c r="AM769" s="6">
        <f>+IFERROR(VALUE(RIGHT(Tabla7[[#This Row],[B2B]],6)),"")</f>
        <v>10002</v>
      </c>
      <c r="AN769" s="6" t="str">
        <f>+IFERROR(VLOOKUP(AL769,Auxiliar!$A:$C,2,0),"")</f>
        <v>LATONES</v>
      </c>
      <c r="AO769" s="7" t="str">
        <f>+IFERROR(VLOOKUP(AL769,Auxiliar!$A:$C,3,0),"")</f>
        <v>1b 4% | 5b 7% | 97b 0%</v>
      </c>
      <c r="AW769" s="1"/>
      <c r="AX769" s="1" t="s">
        <v>32</v>
      </c>
      <c r="AY769" s="6" t="str">
        <f>+IFERROR(VALUE(RIGHT(Tabla9[[#This Row],[B2B]],6)),"")</f>
        <v/>
      </c>
      <c r="AZ769" s="6" t="str">
        <f>+IFERROR(VLOOKUP(AX769,Auxiliar!$A:$C,2,0),"")</f>
        <v>LATONES</v>
      </c>
      <c r="BA769" s="7" t="str">
        <f>+IFERROR(VLOOKUP(AX769,Auxiliar!$A:$C,3,0),"")</f>
        <v>2b 3% | 4b 4% | 6b 5% | 10b 8%  | 385b 0%</v>
      </c>
      <c r="BI769" s="1"/>
      <c r="BJ769" s="1"/>
      <c r="BK769" s="6" t="str">
        <f>+IFERROR(VALUE(RIGHT(Tabla11[[#This Row],[B2B]],6)),"")</f>
        <v/>
      </c>
      <c r="BL769" s="6" t="str">
        <f>+IFERROR(VLOOKUP(BJ769,Auxiliar!$A:$C,2,0),"")</f>
        <v/>
      </c>
      <c r="BM769" s="7" t="str">
        <f>+IFERROR(VLOOKUP(BJ769,Auxiliar!$A:$C,3,0),"")</f>
        <v/>
      </c>
      <c r="BO769" s="1">
        <v>20096</v>
      </c>
      <c r="BP769" s="1" t="s">
        <v>39</v>
      </c>
      <c r="BQ769" s="6">
        <f>+IFERROR(VALUE(RIGHT(Tabla12[[#This Row],[B2B]],6)),"")</f>
        <v>20096</v>
      </c>
      <c r="BR769" s="6" t="str">
        <f>+IFERROR(VLOOKUP(BP769,Auxiliar!$A:$C,2,0),"")</f>
        <v>VALUE LITRO</v>
      </c>
      <c r="BS769" s="7" t="str">
        <f>+IFERROR(VLOOKUP(BP769,Auxiliar!$A:$C,3,0),"")</f>
        <v>1b 12%</v>
      </c>
      <c r="CA769" s="1">
        <v>5744</v>
      </c>
      <c r="CB769" s="1" t="s">
        <v>35</v>
      </c>
      <c r="CC769" s="6">
        <f>+IFERROR(VALUE(RIGHT(Tabla14[[#This Row],[B2B]],6)),"")</f>
        <v>5744</v>
      </c>
      <c r="CD769" s="6" t="str">
        <f>+IFERROR(VLOOKUP(CB769,Auxiliar!$A:$C,2,0),"")</f>
        <v>Corona 710cc</v>
      </c>
      <c r="CE769" s="7" t="str">
        <f>+IFERROR(VLOOKUP(CB769,Auxiliar!$A:$C,3,0),"")</f>
        <v>1b 10% | 85b 0%</v>
      </c>
      <c r="CG769" s="1"/>
      <c r="CH769" s="1"/>
      <c r="CI769" s="6" t="str">
        <f>+IFERROR(VALUE(RIGHT(Tabla15[[#This Row],[B2B]],6)),"")</f>
        <v/>
      </c>
      <c r="CJ769" s="6" t="str">
        <f>+IFERROR(VLOOKUP(CH769,Auxiliar!$A:$C,2,0),"")</f>
        <v/>
      </c>
      <c r="CK769" s="7" t="str">
        <f>+IFERROR(VLOOKUP(CH769,Auxiliar!$A:$C,3,0),"")</f>
        <v/>
      </c>
      <c r="CM769" s="1">
        <v>5696</v>
      </c>
      <c r="CN769" s="1" t="s">
        <v>20</v>
      </c>
      <c r="CO769" s="6">
        <v>5696</v>
      </c>
      <c r="CP769" s="6" t="s">
        <v>20</v>
      </c>
      <c r="CQ769" s="7" t="s">
        <v>21</v>
      </c>
      <c r="CS769" s="1"/>
      <c r="CT769" s="1"/>
      <c r="CU769" s="6" t="str">
        <f>+IFERROR(VALUE(RIGHT(Tabla17[[#This Row],[B2B]],6)),"")</f>
        <v/>
      </c>
      <c r="CV769" s="6" t="str">
        <f>+IFERROR(VLOOKUP(CT769,Auxiliar!$A:$C,2,0),"")</f>
        <v/>
      </c>
      <c r="CW769" s="7" t="str">
        <f>+IFERROR(VLOOKUP(CT769,Auxiliar!$A:$C,3,0),"")</f>
        <v/>
      </c>
      <c r="CY769" s="1">
        <v>5696</v>
      </c>
      <c r="CZ769" s="1" t="s">
        <v>16</v>
      </c>
      <c r="DA769" s="6">
        <f>+IFERROR(VALUE(RIGHT(Tabla18[[#This Row],[B2B]],6)),"")</f>
        <v>5696</v>
      </c>
      <c r="DB769" s="6" t="str">
        <f>+IFERROR(VLOOKUP(CZ769,Auxiliar!$A:$C,2,0),"")</f>
        <v>PREMIUM</v>
      </c>
      <c r="DC769" s="7" t="str">
        <f>+IFERROR(VLOOKUP(CZ769,Auxiliar!$A:$C,3,0),"")</f>
        <v>0b 0% | 2b 2% | 5b 3,5% | 10b 5%</v>
      </c>
      <c r="DE769" s="1">
        <v>5696</v>
      </c>
      <c r="DF769" s="1" t="s">
        <v>19</v>
      </c>
      <c r="DG769" s="6">
        <f>+IFERROR(VALUE(RIGHT(Tabla19[[#This Row],[B2B]],6)),"")</f>
        <v>5696</v>
      </c>
      <c r="DH769" s="6" t="str">
        <f>+IFERROR(VLOOKUP(DF769,Auxiliar!$A:$C,2,0),"")</f>
        <v>MICHELOB</v>
      </c>
      <c r="DI769" s="7" t="str">
        <f>+IFERROR(VLOOKUP(DF769,Auxiliar!$A:$C,3,0),"")</f>
        <v>1b 7% | 3b 22% | 8b 27%</v>
      </c>
      <c r="DK769" s="1"/>
      <c r="DL769" s="1"/>
      <c r="DM769" s="6" t="str">
        <f>+IFERROR(VALUE(RIGHT(Tabla20[[#This Row],[B2B]],6)),"")</f>
        <v/>
      </c>
      <c r="DN769" s="6" t="str">
        <f>+IFERROR(VLOOKUP(DL769,Auxiliar!$A:$C,2,0),"")</f>
        <v/>
      </c>
      <c r="DO769" s="7" t="str">
        <f>+IFERROR(VLOOKUP(DL769,Auxiliar!$A:$C,3,0),"")</f>
        <v/>
      </c>
      <c r="DQ769" s="1">
        <v>5693</v>
      </c>
      <c r="DR769" s="12" t="s">
        <v>24</v>
      </c>
      <c r="DS769" s="6">
        <f>+IFERROR(VALUE(RIGHT(Tabla21[[#This Row],[B2B]],6)),"")</f>
        <v>5693</v>
      </c>
      <c r="DT769" s="6" t="str">
        <f>+IFERROR(VLOOKUP(DR769,Auxiliar!$A:$C,2,0),"")</f>
        <v>CORONA PORRON</v>
      </c>
      <c r="DU769" s="7" t="str">
        <f>+IFERROR(VLOOKUP(DR769,Auxiliar!$A:$C,3,0),"")</f>
        <v>1b 5% | 20b 0%</v>
      </c>
      <c r="DW769" s="1">
        <v>3573</v>
      </c>
      <c r="DX769" s="12" t="s">
        <v>43</v>
      </c>
      <c r="DY769" s="6">
        <f>+IFERROR(VALUE(RIGHT(Tabla22[[#This Row],[B2B]],6)),"")</f>
        <v>3573</v>
      </c>
      <c r="DZ769" s="6" t="str">
        <f>+IFERROR(VLOOKUP(DX769,Auxiliar!$A:$C,2,0),"")</f>
        <v xml:space="preserve">VALUE LATA </v>
      </c>
      <c r="EA769" s="7" t="str">
        <f>+IFERROR(VLOOKUP(DX769,Auxiliar!$A:$C,3,0),"")</f>
        <v>1b 15% | 100b 18%</v>
      </c>
      <c r="EC769" s="1">
        <v>20094</v>
      </c>
      <c r="ED769" s="12" t="s">
        <v>47</v>
      </c>
      <c r="EE769" s="6">
        <f>+IFERROR(VALUE(RIGHT(Tabla23[[#This Row],[B2B]],6)),"")</f>
        <v>20094</v>
      </c>
      <c r="EF769" s="6" t="str">
        <f>+IFERROR(VLOOKUP(ED769,Auxiliar!$A:$C,2,0),"")</f>
        <v>VALUE LATON</v>
      </c>
      <c r="EG769" s="7" t="str">
        <f>+IFERROR(VLOOKUP(ED769,Auxiliar!$A:$C,3,0),"")</f>
        <v>1b 10% | 5b 15% | 192b 0%</v>
      </c>
      <c r="EI769" s="1"/>
      <c r="EJ769" s="12"/>
      <c r="EK769" s="6" t="str">
        <f>+IFERROR(VALUE(RIGHT(Tabla24[[#This Row],[B2B]],6)),"")</f>
        <v/>
      </c>
      <c r="EL769" s="6" t="str">
        <f>+IFERROR(VLOOKUP(EJ769,Auxiliar!$A:$C,2,0),"")</f>
        <v/>
      </c>
      <c r="EM769" s="7" t="str">
        <f>+IFERROR(VLOOKUP(EJ769,Auxiliar!$A:$C,3,0),"")</f>
        <v/>
      </c>
      <c r="EO769" s="1"/>
      <c r="EP769" s="12"/>
      <c r="EQ769" s="6" t="str">
        <f>+IFERROR(VALUE(RIGHT(Tabla25[[#This Row],[B2B]],6)),"")</f>
        <v/>
      </c>
      <c r="ER769" s="6" t="str">
        <f>+IFERROR(VLOOKUP(EP769,Auxiliar!$A:$C,2,0),"")</f>
        <v/>
      </c>
      <c r="ES769" s="7" t="str">
        <f>+IFERROR(VLOOKUP(EP769,Auxiliar!$A:$C,3,0),"")</f>
        <v/>
      </c>
      <c r="EU769" s="1"/>
      <c r="EV769" s="12"/>
      <c r="EW769" s="6" t="str">
        <f>+IFERROR(VALUE(RIGHT(Tabla26[[#This Row],[B2B]],6)),"")</f>
        <v/>
      </c>
      <c r="EX769" s="6" t="str">
        <f>+IFERROR(VLOOKUP(EV769,Auxiliar!$A:$C,2,0),"")</f>
        <v/>
      </c>
      <c r="EY769" s="7" t="str">
        <f>+IFERROR(VLOOKUP(EV769,Auxiliar!$A:$C,3,0),"")</f>
        <v/>
      </c>
      <c r="EZ769" s="1"/>
      <c r="FA769" s="12"/>
      <c r="FB769" s="6" t="str">
        <f>+IFERROR(VALUE(RIGHT(Tabla27[[#This Row],[B2B]],6)),"")</f>
        <v/>
      </c>
      <c r="FC769" s="6" t="str">
        <f>+IFERROR(VLOOKUP(FA769,Auxiliar!$A:$C,2,0),"")</f>
        <v/>
      </c>
      <c r="FD769" s="7" t="str">
        <f>+IFERROR(VLOOKUP(FA769,Auxiliar!$A:$C,3,0),"")</f>
        <v/>
      </c>
      <c r="FE769" s="1"/>
      <c r="FF769" s="12"/>
      <c r="FG769" s="6" t="str">
        <f>+IFERROR(VALUE(RIGHT(Tabla28[[#This Row],[B2B]],6)),"")</f>
        <v/>
      </c>
      <c r="FH769" s="6" t="str">
        <f>+IFERROR(VLOOKUP(FF769,Auxiliar!$A:$C,2,0),"")</f>
        <v/>
      </c>
      <c r="FI769" s="7" t="str">
        <f>+IFERROR(VLOOKUP(FF769,Auxiliar!$A:$C,3,0),"")</f>
        <v/>
      </c>
      <c r="FJ769" s="1"/>
      <c r="FK769" s="12"/>
      <c r="FL769" s="6" t="str">
        <f>+IFERROR(VALUE(RIGHT(Tabla29[[#This Row],[B2B]],6)),"")</f>
        <v/>
      </c>
      <c r="FM769" s="6" t="str">
        <f>+IFERROR(VLOOKUP(FK769,Auxiliar!$A:$C,2,0),"")</f>
        <v/>
      </c>
      <c r="FN769" s="7" t="str">
        <f>+IFERROR(VLOOKUP(FK769,Auxiliar!$A:$C,3,0),"")</f>
        <v/>
      </c>
      <c r="FO769" s="1"/>
      <c r="FP769" s="12"/>
      <c r="FQ769" s="6" t="str">
        <f>+IFERROR(VALUE(RIGHT(Tabla30[[#This Row],[B2B]],6)),"")</f>
        <v/>
      </c>
      <c r="FR769" s="6" t="str">
        <f>+IFERROR(VLOOKUP(FP769,Auxiliar!$A:$C,2,0),"")</f>
        <v/>
      </c>
      <c r="FS769" s="7"/>
      <c r="FT769" s="1"/>
      <c r="FU769" s="12"/>
      <c r="FV769" s="6" t="str">
        <f>+IFERROR(VALUE(RIGHT(Tabla31[[#This Row],[B2B]],6)),"")</f>
        <v/>
      </c>
      <c r="FW769" s="6" t="str">
        <f>+IFERROR(VLOOKUP(FU769,Auxiliar!$A:$C,2,0),"")</f>
        <v/>
      </c>
      <c r="FX769" s="7" t="str">
        <f>+IFERROR(VLOOKUP(FU769,Auxiliar!$A:$C,3,0),"")</f>
        <v/>
      </c>
      <c r="FY769" s="1"/>
      <c r="FZ769" s="12"/>
      <c r="GA769" s="6" t="str">
        <f>+IFERROR(VALUE(RIGHT(Tabla32[[#This Row],[B2B]],6)),"")</f>
        <v/>
      </c>
      <c r="GB769" s="6" t="str">
        <f>+IFERROR(VLOOKUP(FZ769,Auxiliar!$A:$C,2,0),"")</f>
        <v/>
      </c>
      <c r="GC769" s="7" t="str">
        <f>+IFERROR(VLOOKUP(FZ769,Auxiliar!$A:$C,3,0),"")</f>
        <v/>
      </c>
      <c r="GD769" s="1"/>
      <c r="GE769" s="12"/>
      <c r="GF769" s="6" t="str">
        <f>+IFERROR(VALUE(RIGHT(Tabla33[[#This Row],[B2B]],6)),"")</f>
        <v/>
      </c>
      <c r="GG769" s="6" t="str">
        <f>+IFERROR(VLOOKUP(GE769,Auxiliar!$A:$C,2,0),"")</f>
        <v/>
      </c>
      <c r="GH769" s="7" t="str">
        <f>+IFERROR(VLOOKUP(GE769,Auxiliar!$A:$C,3,0),"")</f>
        <v/>
      </c>
    </row>
    <row r="770" spans="1:190" x14ac:dyDescent="0.25">
      <c r="A770" s="1"/>
      <c r="B770" s="1"/>
      <c r="C770" t="str">
        <f>+IFERROR(VLOOKUP(B770,Auxiliar!$A:$C,2,0),"")</f>
        <v/>
      </c>
      <c r="D770" s="5" t="str">
        <f>+IFERROR(VLOOKUP(B770,Auxiliar!$A:$C,3,0),"")</f>
        <v/>
      </c>
      <c r="S770" s="1">
        <v>10919</v>
      </c>
      <c r="T770" s="1" t="s">
        <v>9</v>
      </c>
      <c r="U770" s="6">
        <f>+IFERROR(VALUE(RIGHT(Tabla4[[#This Row],[B2B]],6)),"")</f>
        <v>10919</v>
      </c>
      <c r="V770" s="6" t="str">
        <f>+IFERROR(VLOOKUP(T770,Auxiliar!$A:$C,2,0),"")</f>
        <v>CORE</v>
      </c>
      <c r="W770" s="7" t="str">
        <f>+IFERROR(VLOOKUP(T770,Auxiliar!$A:$C,3,0),"")</f>
        <v>0b 1% | 2b 5% | 4b 6%</v>
      </c>
      <c r="AK770" s="1">
        <v>10008</v>
      </c>
      <c r="AL770" s="1" t="s">
        <v>30</v>
      </c>
      <c r="AM770" s="6">
        <f>+IFERROR(VALUE(RIGHT(Tabla7[[#This Row],[B2B]],6)),"")</f>
        <v>10008</v>
      </c>
      <c r="AN770" s="6" t="str">
        <f>+IFERROR(VLOOKUP(AL770,Auxiliar!$A:$C,2,0),"")</f>
        <v>LATONES</v>
      </c>
      <c r="AO770" s="7" t="str">
        <f>+IFERROR(VLOOKUP(AL770,Auxiliar!$A:$C,3,0),"")</f>
        <v>1b 4% | 5b 7% | 97b 0%</v>
      </c>
      <c r="AW770" s="1"/>
      <c r="AX770" s="1" t="s">
        <v>32</v>
      </c>
      <c r="AY770" s="6" t="str">
        <f>+IFERROR(VALUE(RIGHT(Tabla9[[#This Row],[B2B]],6)),"")</f>
        <v/>
      </c>
      <c r="AZ770" s="6" t="str">
        <f>+IFERROR(VLOOKUP(AX770,Auxiliar!$A:$C,2,0),"")</f>
        <v>LATONES</v>
      </c>
      <c r="BA770" s="7" t="str">
        <f>+IFERROR(VLOOKUP(AX770,Auxiliar!$A:$C,3,0),"")</f>
        <v>2b 3% | 4b 4% | 6b 5% | 10b 8%  | 385b 0%</v>
      </c>
      <c r="BI770" s="1"/>
      <c r="BJ770" s="1"/>
      <c r="BK770" s="6" t="str">
        <f>+IFERROR(VALUE(RIGHT(Tabla11[[#This Row],[B2B]],6)),"")</f>
        <v/>
      </c>
      <c r="BL770" s="6" t="str">
        <f>+IFERROR(VLOOKUP(BJ770,Auxiliar!$A:$C,2,0),"")</f>
        <v/>
      </c>
      <c r="BM770" s="7" t="str">
        <f>+IFERROR(VLOOKUP(BJ770,Auxiliar!$A:$C,3,0),"")</f>
        <v/>
      </c>
      <c r="BO770" s="1">
        <v>3558</v>
      </c>
      <c r="BP770" s="1" t="s">
        <v>39</v>
      </c>
      <c r="BQ770" s="6">
        <f>+IFERROR(VALUE(RIGHT(Tabla12[[#This Row],[B2B]],6)),"")</f>
        <v>3558</v>
      </c>
      <c r="BR770" s="6" t="str">
        <f>+IFERROR(VLOOKUP(BP770,Auxiliar!$A:$C,2,0),"")</f>
        <v>VALUE LITRO</v>
      </c>
      <c r="BS770" s="7" t="str">
        <f>+IFERROR(VLOOKUP(BP770,Auxiliar!$A:$C,3,0),"")</f>
        <v>1b 12%</v>
      </c>
      <c r="CA770" s="1">
        <v>5747</v>
      </c>
      <c r="CB770" s="1" t="s">
        <v>35</v>
      </c>
      <c r="CC770" s="6">
        <f>+IFERROR(VALUE(RIGHT(Tabla14[[#This Row],[B2B]],6)),"")</f>
        <v>5747</v>
      </c>
      <c r="CD770" s="6" t="str">
        <f>+IFERROR(VLOOKUP(CB770,Auxiliar!$A:$C,2,0),"")</f>
        <v>Corona 710cc</v>
      </c>
      <c r="CE770" s="7" t="str">
        <f>+IFERROR(VLOOKUP(CB770,Auxiliar!$A:$C,3,0),"")</f>
        <v>1b 10% | 85b 0%</v>
      </c>
      <c r="CG770" s="1"/>
      <c r="CH770" s="1"/>
      <c r="CI770" s="6" t="str">
        <f>+IFERROR(VALUE(RIGHT(Tabla15[[#This Row],[B2B]],6)),"")</f>
        <v/>
      </c>
      <c r="CJ770" s="6" t="str">
        <f>+IFERROR(VLOOKUP(CH770,Auxiliar!$A:$C,2,0),"")</f>
        <v/>
      </c>
      <c r="CK770" s="7" t="str">
        <f>+IFERROR(VLOOKUP(CH770,Auxiliar!$A:$C,3,0),"")</f>
        <v/>
      </c>
      <c r="CM770" s="1">
        <v>5705</v>
      </c>
      <c r="CN770" s="1" t="s">
        <v>20</v>
      </c>
      <c r="CO770" s="6">
        <v>5705</v>
      </c>
      <c r="CP770" s="6" t="s">
        <v>20</v>
      </c>
      <c r="CQ770" s="7" t="s">
        <v>21</v>
      </c>
      <c r="CS770" s="1"/>
      <c r="CT770" s="1"/>
      <c r="CU770" s="6" t="str">
        <f>+IFERROR(VALUE(RIGHT(Tabla17[[#This Row],[B2B]],6)),"")</f>
        <v/>
      </c>
      <c r="CV770" s="6" t="str">
        <f>+IFERROR(VLOOKUP(CT770,Auxiliar!$A:$C,2,0),"")</f>
        <v/>
      </c>
      <c r="CW770" s="7" t="str">
        <f>+IFERROR(VLOOKUP(CT770,Auxiliar!$A:$C,3,0),"")</f>
        <v/>
      </c>
      <c r="CY770" s="1">
        <v>5705</v>
      </c>
      <c r="CZ770" s="1" t="s">
        <v>16</v>
      </c>
      <c r="DA770" s="6">
        <f>+IFERROR(VALUE(RIGHT(Tabla18[[#This Row],[B2B]],6)),"")</f>
        <v>5705</v>
      </c>
      <c r="DB770" s="6" t="str">
        <f>+IFERROR(VLOOKUP(CZ770,Auxiliar!$A:$C,2,0),"")</f>
        <v>PREMIUM</v>
      </c>
      <c r="DC770" s="7" t="str">
        <f>+IFERROR(VLOOKUP(CZ770,Auxiliar!$A:$C,3,0),"")</f>
        <v>0b 0% | 2b 2% | 5b 3,5% | 10b 5%</v>
      </c>
      <c r="DE770" s="1">
        <v>5705</v>
      </c>
      <c r="DF770" s="1" t="s">
        <v>19</v>
      </c>
      <c r="DG770" s="6">
        <f>+IFERROR(VALUE(RIGHT(Tabla19[[#This Row],[B2B]],6)),"")</f>
        <v>5705</v>
      </c>
      <c r="DH770" s="6" t="str">
        <f>+IFERROR(VLOOKUP(DF770,Auxiliar!$A:$C,2,0),"")</f>
        <v>MICHELOB</v>
      </c>
      <c r="DI770" s="7" t="str">
        <f>+IFERROR(VLOOKUP(DF770,Auxiliar!$A:$C,3,0),"")</f>
        <v>1b 7% | 3b 22% | 8b 27%</v>
      </c>
      <c r="DK770" s="1"/>
      <c r="DL770" s="1"/>
      <c r="DM770" s="6" t="str">
        <f>+IFERROR(VALUE(RIGHT(Tabla20[[#This Row],[B2B]],6)),"")</f>
        <v/>
      </c>
      <c r="DN770" s="6" t="str">
        <f>+IFERROR(VLOOKUP(DL770,Auxiliar!$A:$C,2,0),"")</f>
        <v/>
      </c>
      <c r="DO770" s="7" t="str">
        <f>+IFERROR(VLOOKUP(DL770,Auxiliar!$A:$C,3,0),"")</f>
        <v/>
      </c>
      <c r="DQ770" s="1">
        <v>5696</v>
      </c>
      <c r="DR770" s="12" t="s">
        <v>24</v>
      </c>
      <c r="DS770" s="6">
        <f>+IFERROR(VALUE(RIGHT(Tabla21[[#This Row],[B2B]],6)),"")</f>
        <v>5696</v>
      </c>
      <c r="DT770" s="6" t="str">
        <f>+IFERROR(VLOOKUP(DR770,Auxiliar!$A:$C,2,0),"")</f>
        <v>CORONA PORRON</v>
      </c>
      <c r="DU770" s="7" t="str">
        <f>+IFERROR(VLOOKUP(DR770,Auxiliar!$A:$C,3,0),"")</f>
        <v>1b 5% | 20b 0%</v>
      </c>
      <c r="DW770" s="1">
        <v>20104</v>
      </c>
      <c r="DX770" s="12" t="s">
        <v>43</v>
      </c>
      <c r="DY770" s="6">
        <f>+IFERROR(VALUE(RIGHT(Tabla22[[#This Row],[B2B]],6)),"")</f>
        <v>20104</v>
      </c>
      <c r="DZ770" s="6" t="str">
        <f>+IFERROR(VLOOKUP(DX770,Auxiliar!$A:$C,2,0),"")</f>
        <v xml:space="preserve">VALUE LATA </v>
      </c>
      <c r="EA770" s="7" t="str">
        <f>+IFERROR(VLOOKUP(DX770,Auxiliar!$A:$C,3,0),"")</f>
        <v>1b 15% | 100b 18%</v>
      </c>
      <c r="EC770" s="1">
        <v>20096</v>
      </c>
      <c r="ED770" s="12" t="s">
        <v>47</v>
      </c>
      <c r="EE770" s="6">
        <f>+IFERROR(VALUE(RIGHT(Tabla23[[#This Row],[B2B]],6)),"")</f>
        <v>20096</v>
      </c>
      <c r="EF770" s="6" t="str">
        <f>+IFERROR(VLOOKUP(ED770,Auxiliar!$A:$C,2,0),"")</f>
        <v>VALUE LATON</v>
      </c>
      <c r="EG770" s="7" t="str">
        <f>+IFERROR(VLOOKUP(ED770,Auxiliar!$A:$C,3,0),"")</f>
        <v>1b 10% | 5b 15% | 192b 0%</v>
      </c>
      <c r="EI770" s="1"/>
      <c r="EJ770" s="12"/>
      <c r="EK770" s="6" t="str">
        <f>+IFERROR(VALUE(RIGHT(Tabla24[[#This Row],[B2B]],6)),"")</f>
        <v/>
      </c>
      <c r="EL770" s="6" t="str">
        <f>+IFERROR(VLOOKUP(EJ770,Auxiliar!$A:$C,2,0),"")</f>
        <v/>
      </c>
      <c r="EM770" s="7" t="str">
        <f>+IFERROR(VLOOKUP(EJ770,Auxiliar!$A:$C,3,0),"")</f>
        <v/>
      </c>
      <c r="EO770" s="1"/>
      <c r="EP770" s="12"/>
      <c r="EQ770" s="6" t="str">
        <f>+IFERROR(VALUE(RIGHT(Tabla25[[#This Row],[B2B]],6)),"")</f>
        <v/>
      </c>
      <c r="ER770" s="6" t="str">
        <f>+IFERROR(VLOOKUP(EP770,Auxiliar!$A:$C,2,0),"")</f>
        <v/>
      </c>
      <c r="ES770" s="7" t="str">
        <f>+IFERROR(VLOOKUP(EP770,Auxiliar!$A:$C,3,0),"")</f>
        <v/>
      </c>
      <c r="EU770" s="1"/>
      <c r="EV770" s="12"/>
      <c r="EW770" s="6" t="str">
        <f>+IFERROR(VALUE(RIGHT(Tabla26[[#This Row],[B2B]],6)),"")</f>
        <v/>
      </c>
      <c r="EX770" s="6" t="str">
        <f>+IFERROR(VLOOKUP(EV770,Auxiliar!$A:$C,2,0),"")</f>
        <v/>
      </c>
      <c r="EY770" s="7" t="str">
        <f>+IFERROR(VLOOKUP(EV770,Auxiliar!$A:$C,3,0),"")</f>
        <v/>
      </c>
      <c r="EZ770" s="1"/>
      <c r="FA770" s="12"/>
      <c r="FB770" s="6" t="str">
        <f>+IFERROR(VALUE(RIGHT(Tabla27[[#This Row],[B2B]],6)),"")</f>
        <v/>
      </c>
      <c r="FC770" s="6" t="str">
        <f>+IFERROR(VLOOKUP(FA770,Auxiliar!$A:$C,2,0),"")</f>
        <v/>
      </c>
      <c r="FD770" s="7" t="str">
        <f>+IFERROR(VLOOKUP(FA770,Auxiliar!$A:$C,3,0),"")</f>
        <v/>
      </c>
      <c r="FE770" s="1"/>
      <c r="FF770" s="12"/>
      <c r="FG770" s="6" t="str">
        <f>+IFERROR(VALUE(RIGHT(Tabla28[[#This Row],[B2B]],6)),"")</f>
        <v/>
      </c>
      <c r="FH770" s="6" t="str">
        <f>+IFERROR(VLOOKUP(FF770,Auxiliar!$A:$C,2,0),"")</f>
        <v/>
      </c>
      <c r="FI770" s="7" t="str">
        <f>+IFERROR(VLOOKUP(FF770,Auxiliar!$A:$C,3,0),"")</f>
        <v/>
      </c>
      <c r="FJ770" s="1"/>
      <c r="FK770" s="12"/>
      <c r="FL770" s="6" t="str">
        <f>+IFERROR(VALUE(RIGHT(Tabla29[[#This Row],[B2B]],6)),"")</f>
        <v/>
      </c>
      <c r="FM770" s="6" t="str">
        <f>+IFERROR(VLOOKUP(FK770,Auxiliar!$A:$C,2,0),"")</f>
        <v/>
      </c>
      <c r="FN770" s="7" t="str">
        <f>+IFERROR(VLOOKUP(FK770,Auxiliar!$A:$C,3,0),"")</f>
        <v/>
      </c>
      <c r="FO770" s="1"/>
      <c r="FP770" s="12"/>
      <c r="FQ770" s="6" t="str">
        <f>+IFERROR(VALUE(RIGHT(Tabla30[[#This Row],[B2B]],6)),"")</f>
        <v/>
      </c>
      <c r="FR770" s="6" t="str">
        <f>+IFERROR(VLOOKUP(FP770,Auxiliar!$A:$C,2,0),"")</f>
        <v/>
      </c>
      <c r="FS770" s="7"/>
      <c r="FT770" s="1"/>
      <c r="FU770" s="12"/>
      <c r="FV770" s="6" t="str">
        <f>+IFERROR(VALUE(RIGHT(Tabla31[[#This Row],[B2B]],6)),"")</f>
        <v/>
      </c>
      <c r="FW770" s="6" t="str">
        <f>+IFERROR(VLOOKUP(FU770,Auxiliar!$A:$C,2,0),"")</f>
        <v/>
      </c>
      <c r="FX770" s="7" t="str">
        <f>+IFERROR(VLOOKUP(FU770,Auxiliar!$A:$C,3,0),"")</f>
        <v/>
      </c>
      <c r="FY770" s="1"/>
      <c r="FZ770" s="12"/>
      <c r="GA770" s="6" t="str">
        <f>+IFERROR(VALUE(RIGHT(Tabla32[[#This Row],[B2B]],6)),"")</f>
        <v/>
      </c>
      <c r="GB770" s="6" t="str">
        <f>+IFERROR(VLOOKUP(FZ770,Auxiliar!$A:$C,2,0),"")</f>
        <v/>
      </c>
      <c r="GC770" s="7" t="str">
        <f>+IFERROR(VLOOKUP(FZ770,Auxiliar!$A:$C,3,0),"")</f>
        <v/>
      </c>
      <c r="GD770" s="1"/>
      <c r="GE770" s="12"/>
      <c r="GF770" s="6" t="str">
        <f>+IFERROR(VALUE(RIGHT(Tabla33[[#This Row],[B2B]],6)),"")</f>
        <v/>
      </c>
      <c r="GG770" s="6" t="str">
        <f>+IFERROR(VLOOKUP(GE770,Auxiliar!$A:$C,2,0),"")</f>
        <v/>
      </c>
      <c r="GH770" s="7" t="str">
        <f>+IFERROR(VLOOKUP(GE770,Auxiliar!$A:$C,3,0),"")</f>
        <v/>
      </c>
    </row>
    <row r="771" spans="1:190" x14ac:dyDescent="0.25">
      <c r="A771" s="1"/>
      <c r="B771" s="1"/>
      <c r="C771" t="str">
        <f>+IFERROR(VLOOKUP(B771,Auxiliar!$A:$C,2,0),"")</f>
        <v/>
      </c>
      <c r="D771" s="5" t="str">
        <f>+IFERROR(VLOOKUP(B771,Auxiliar!$A:$C,3,0),"")</f>
        <v/>
      </c>
      <c r="S771" s="1">
        <v>10959</v>
      </c>
      <c r="T771" s="1" t="s">
        <v>9</v>
      </c>
      <c r="U771" s="6">
        <f>+IFERROR(VALUE(RIGHT(Tabla4[[#This Row],[B2B]],6)),"")</f>
        <v>10959</v>
      </c>
      <c r="V771" s="6" t="str">
        <f>+IFERROR(VLOOKUP(T771,Auxiliar!$A:$C,2,0),"")</f>
        <v>CORE</v>
      </c>
      <c r="W771" s="7" t="str">
        <f>+IFERROR(VLOOKUP(T771,Auxiliar!$A:$C,3,0),"")</f>
        <v>0b 1% | 2b 5% | 4b 6%</v>
      </c>
      <c r="AK771" s="1">
        <v>10011</v>
      </c>
      <c r="AL771" s="1" t="s">
        <v>30</v>
      </c>
      <c r="AM771" s="6">
        <f>+IFERROR(VALUE(RIGHT(Tabla7[[#This Row],[B2B]],6)),"")</f>
        <v>10011</v>
      </c>
      <c r="AN771" s="6" t="str">
        <f>+IFERROR(VLOOKUP(AL771,Auxiliar!$A:$C,2,0),"")</f>
        <v>LATONES</v>
      </c>
      <c r="AO771" s="7" t="str">
        <f>+IFERROR(VLOOKUP(AL771,Auxiliar!$A:$C,3,0),"")</f>
        <v>1b 4% | 5b 7% | 97b 0%</v>
      </c>
      <c r="AW771" s="1"/>
      <c r="AX771" s="1" t="s">
        <v>32</v>
      </c>
      <c r="AY771" s="6" t="str">
        <f>+IFERROR(VALUE(RIGHT(Tabla9[[#This Row],[B2B]],6)),"")</f>
        <v/>
      </c>
      <c r="AZ771" s="6" t="str">
        <f>+IFERROR(VLOOKUP(AX771,Auxiliar!$A:$C,2,0),"")</f>
        <v>LATONES</v>
      </c>
      <c r="BA771" s="7" t="str">
        <f>+IFERROR(VLOOKUP(AX771,Auxiliar!$A:$C,3,0),"")</f>
        <v>2b 3% | 4b 4% | 6b 5% | 10b 8%  | 385b 0%</v>
      </c>
      <c r="BI771" s="1"/>
      <c r="BJ771" s="1"/>
      <c r="BK771" s="6" t="str">
        <f>+IFERROR(VALUE(RIGHT(Tabla11[[#This Row],[B2B]],6)),"")</f>
        <v/>
      </c>
      <c r="BL771" s="6" t="str">
        <f>+IFERROR(VLOOKUP(BJ771,Auxiliar!$A:$C,2,0),"")</f>
        <v/>
      </c>
      <c r="BM771" s="7" t="str">
        <f>+IFERROR(VLOOKUP(BJ771,Auxiliar!$A:$C,3,0),"")</f>
        <v/>
      </c>
      <c r="BO771" s="1">
        <v>20097</v>
      </c>
      <c r="BP771" s="1" t="s">
        <v>39</v>
      </c>
      <c r="BQ771" s="6">
        <f>+IFERROR(VALUE(RIGHT(Tabla12[[#This Row],[B2B]],6)),"")</f>
        <v>20097</v>
      </c>
      <c r="BR771" s="6" t="str">
        <f>+IFERROR(VLOOKUP(BP771,Auxiliar!$A:$C,2,0),"")</f>
        <v>VALUE LITRO</v>
      </c>
      <c r="BS771" s="7" t="str">
        <f>+IFERROR(VLOOKUP(BP771,Auxiliar!$A:$C,3,0),"")</f>
        <v>1b 12%</v>
      </c>
      <c r="CA771" s="1">
        <v>5748</v>
      </c>
      <c r="CB771" s="1" t="s">
        <v>35</v>
      </c>
      <c r="CC771" s="6">
        <f>+IFERROR(VALUE(RIGHT(Tabla14[[#This Row],[B2B]],6)),"")</f>
        <v>5748</v>
      </c>
      <c r="CD771" s="6" t="str">
        <f>+IFERROR(VLOOKUP(CB771,Auxiliar!$A:$C,2,0),"")</f>
        <v>Corona 710cc</v>
      </c>
      <c r="CE771" s="7" t="str">
        <f>+IFERROR(VLOOKUP(CB771,Auxiliar!$A:$C,3,0),"")</f>
        <v>1b 10% | 85b 0%</v>
      </c>
      <c r="CG771" s="1"/>
      <c r="CH771" s="1"/>
      <c r="CI771" s="6" t="str">
        <f>+IFERROR(VALUE(RIGHT(Tabla15[[#This Row],[B2B]],6)),"")</f>
        <v/>
      </c>
      <c r="CJ771" s="6" t="str">
        <f>+IFERROR(VLOOKUP(CH771,Auxiliar!$A:$C,2,0),"")</f>
        <v/>
      </c>
      <c r="CK771" s="7" t="str">
        <f>+IFERROR(VLOOKUP(CH771,Auxiliar!$A:$C,3,0),"")</f>
        <v/>
      </c>
      <c r="CM771" s="1">
        <v>5706</v>
      </c>
      <c r="CN771" s="1" t="s">
        <v>20</v>
      </c>
      <c r="CO771" s="6">
        <v>5706</v>
      </c>
      <c r="CP771" s="6" t="s">
        <v>20</v>
      </c>
      <c r="CQ771" s="7" t="s">
        <v>21</v>
      </c>
      <c r="CS771" s="1"/>
      <c r="CT771" s="1"/>
      <c r="CU771" s="6" t="str">
        <f>+IFERROR(VALUE(RIGHT(Tabla17[[#This Row],[B2B]],6)),"")</f>
        <v/>
      </c>
      <c r="CV771" s="6" t="str">
        <f>+IFERROR(VLOOKUP(CT771,Auxiliar!$A:$C,2,0),"")</f>
        <v/>
      </c>
      <c r="CW771" s="7" t="str">
        <f>+IFERROR(VLOOKUP(CT771,Auxiliar!$A:$C,3,0),"")</f>
        <v/>
      </c>
      <c r="CY771" s="1">
        <v>5706</v>
      </c>
      <c r="CZ771" s="1" t="s">
        <v>16</v>
      </c>
      <c r="DA771" s="6">
        <f>+IFERROR(VALUE(RIGHT(Tabla18[[#This Row],[B2B]],6)),"")</f>
        <v>5706</v>
      </c>
      <c r="DB771" s="6" t="str">
        <f>+IFERROR(VLOOKUP(CZ771,Auxiliar!$A:$C,2,0),"")</f>
        <v>PREMIUM</v>
      </c>
      <c r="DC771" s="7" t="str">
        <f>+IFERROR(VLOOKUP(CZ771,Auxiliar!$A:$C,3,0),"")</f>
        <v>0b 0% | 2b 2% | 5b 3,5% | 10b 5%</v>
      </c>
      <c r="DE771" s="1">
        <v>5706</v>
      </c>
      <c r="DF771" s="1" t="s">
        <v>19</v>
      </c>
      <c r="DG771" s="6">
        <f>+IFERROR(VALUE(RIGHT(Tabla19[[#This Row],[B2B]],6)),"")</f>
        <v>5706</v>
      </c>
      <c r="DH771" s="6" t="str">
        <f>+IFERROR(VLOOKUP(DF771,Auxiliar!$A:$C,2,0),"")</f>
        <v>MICHELOB</v>
      </c>
      <c r="DI771" s="7" t="str">
        <f>+IFERROR(VLOOKUP(DF771,Auxiliar!$A:$C,3,0),"")</f>
        <v>1b 7% | 3b 22% | 8b 27%</v>
      </c>
      <c r="DK771" s="1"/>
      <c r="DL771" s="1"/>
      <c r="DM771" s="6" t="str">
        <f>+IFERROR(VALUE(RIGHT(Tabla20[[#This Row],[B2B]],6)),"")</f>
        <v/>
      </c>
      <c r="DN771" s="6" t="str">
        <f>+IFERROR(VLOOKUP(DL771,Auxiliar!$A:$C,2,0),"")</f>
        <v/>
      </c>
      <c r="DO771" s="7" t="str">
        <f>+IFERROR(VLOOKUP(DL771,Auxiliar!$A:$C,3,0),"")</f>
        <v/>
      </c>
      <c r="DQ771" s="1">
        <v>5705</v>
      </c>
      <c r="DR771" s="12" t="s">
        <v>24</v>
      </c>
      <c r="DS771" s="6">
        <f>+IFERROR(VALUE(RIGHT(Tabla21[[#This Row],[B2B]],6)),"")</f>
        <v>5705</v>
      </c>
      <c r="DT771" s="6" t="str">
        <f>+IFERROR(VLOOKUP(DR771,Auxiliar!$A:$C,2,0),"")</f>
        <v>CORONA PORRON</v>
      </c>
      <c r="DU771" s="7" t="str">
        <f>+IFERROR(VLOOKUP(DR771,Auxiliar!$A:$C,3,0),"")</f>
        <v>1b 5% | 20b 0%</v>
      </c>
      <c r="DW771" s="1">
        <v>3575</v>
      </c>
      <c r="DX771" s="12" t="s">
        <v>43</v>
      </c>
      <c r="DY771" s="6">
        <f>+IFERROR(VALUE(RIGHT(Tabla22[[#This Row],[B2B]],6)),"")</f>
        <v>3575</v>
      </c>
      <c r="DZ771" s="6" t="str">
        <f>+IFERROR(VLOOKUP(DX771,Auxiliar!$A:$C,2,0),"")</f>
        <v xml:space="preserve">VALUE LATA </v>
      </c>
      <c r="EA771" s="7" t="str">
        <f>+IFERROR(VLOOKUP(DX771,Auxiliar!$A:$C,3,0),"")</f>
        <v>1b 15% | 100b 18%</v>
      </c>
      <c r="EC771" s="1">
        <v>3558</v>
      </c>
      <c r="ED771" s="12" t="s">
        <v>47</v>
      </c>
      <c r="EE771" s="6">
        <f>+IFERROR(VALUE(RIGHT(Tabla23[[#This Row],[B2B]],6)),"")</f>
        <v>3558</v>
      </c>
      <c r="EF771" s="6" t="str">
        <f>+IFERROR(VLOOKUP(ED771,Auxiliar!$A:$C,2,0),"")</f>
        <v>VALUE LATON</v>
      </c>
      <c r="EG771" s="7" t="str">
        <f>+IFERROR(VLOOKUP(ED771,Auxiliar!$A:$C,3,0),"")</f>
        <v>1b 10% | 5b 15% | 192b 0%</v>
      </c>
      <c r="EI771" s="1"/>
      <c r="EJ771" s="12"/>
      <c r="EK771" s="6" t="str">
        <f>+IFERROR(VALUE(RIGHT(Tabla24[[#This Row],[B2B]],6)),"")</f>
        <v/>
      </c>
      <c r="EL771" s="6" t="str">
        <f>+IFERROR(VLOOKUP(EJ771,Auxiliar!$A:$C,2,0),"")</f>
        <v/>
      </c>
      <c r="EM771" s="7" t="str">
        <f>+IFERROR(VLOOKUP(EJ771,Auxiliar!$A:$C,3,0),"")</f>
        <v/>
      </c>
      <c r="EO771" s="1"/>
      <c r="EP771" s="12"/>
      <c r="EQ771" s="6" t="str">
        <f>+IFERROR(VALUE(RIGHT(Tabla25[[#This Row],[B2B]],6)),"")</f>
        <v/>
      </c>
      <c r="ER771" s="6" t="str">
        <f>+IFERROR(VLOOKUP(EP771,Auxiliar!$A:$C,2,0),"")</f>
        <v/>
      </c>
      <c r="ES771" s="7" t="str">
        <f>+IFERROR(VLOOKUP(EP771,Auxiliar!$A:$C,3,0),"")</f>
        <v/>
      </c>
      <c r="EU771" s="1"/>
      <c r="EV771" s="12"/>
      <c r="EW771" s="6" t="str">
        <f>+IFERROR(VALUE(RIGHT(Tabla26[[#This Row],[B2B]],6)),"")</f>
        <v/>
      </c>
      <c r="EX771" s="6" t="str">
        <f>+IFERROR(VLOOKUP(EV771,Auxiliar!$A:$C,2,0),"")</f>
        <v/>
      </c>
      <c r="EY771" s="7" t="str">
        <f>+IFERROR(VLOOKUP(EV771,Auxiliar!$A:$C,3,0),"")</f>
        <v/>
      </c>
      <c r="EZ771" s="1"/>
      <c r="FA771" s="12"/>
      <c r="FB771" s="6" t="str">
        <f>+IFERROR(VALUE(RIGHT(Tabla27[[#This Row],[B2B]],6)),"")</f>
        <v/>
      </c>
      <c r="FC771" s="6" t="str">
        <f>+IFERROR(VLOOKUP(FA771,Auxiliar!$A:$C,2,0),"")</f>
        <v/>
      </c>
      <c r="FD771" s="7" t="str">
        <f>+IFERROR(VLOOKUP(FA771,Auxiliar!$A:$C,3,0),"")</f>
        <v/>
      </c>
      <c r="FE771" s="1"/>
      <c r="FF771" s="12"/>
      <c r="FG771" s="6" t="str">
        <f>+IFERROR(VALUE(RIGHT(Tabla28[[#This Row],[B2B]],6)),"")</f>
        <v/>
      </c>
      <c r="FH771" s="6" t="str">
        <f>+IFERROR(VLOOKUP(FF771,Auxiliar!$A:$C,2,0),"")</f>
        <v/>
      </c>
      <c r="FI771" s="7" t="str">
        <f>+IFERROR(VLOOKUP(FF771,Auxiliar!$A:$C,3,0),"")</f>
        <v/>
      </c>
      <c r="FJ771" s="1"/>
      <c r="FK771" s="12"/>
      <c r="FL771" s="6" t="str">
        <f>+IFERROR(VALUE(RIGHT(Tabla29[[#This Row],[B2B]],6)),"")</f>
        <v/>
      </c>
      <c r="FM771" s="6" t="str">
        <f>+IFERROR(VLOOKUP(FK771,Auxiliar!$A:$C,2,0),"")</f>
        <v/>
      </c>
      <c r="FN771" s="7" t="str">
        <f>+IFERROR(VLOOKUP(FK771,Auxiliar!$A:$C,3,0),"")</f>
        <v/>
      </c>
      <c r="FO771" s="1"/>
      <c r="FP771" s="12"/>
      <c r="FQ771" s="6" t="str">
        <f>+IFERROR(VALUE(RIGHT(Tabla30[[#This Row],[B2B]],6)),"")</f>
        <v/>
      </c>
      <c r="FR771" s="6" t="str">
        <f>+IFERROR(VLOOKUP(FP771,Auxiliar!$A:$C,2,0),"")</f>
        <v/>
      </c>
      <c r="FS771" s="7"/>
      <c r="FT771" s="1"/>
      <c r="FU771" s="12"/>
      <c r="FV771" s="6" t="str">
        <f>+IFERROR(VALUE(RIGHT(Tabla31[[#This Row],[B2B]],6)),"")</f>
        <v/>
      </c>
      <c r="FW771" s="6" t="str">
        <f>+IFERROR(VLOOKUP(FU771,Auxiliar!$A:$C,2,0),"")</f>
        <v/>
      </c>
      <c r="FX771" s="7" t="str">
        <f>+IFERROR(VLOOKUP(FU771,Auxiliar!$A:$C,3,0),"")</f>
        <v/>
      </c>
      <c r="FY771" s="1"/>
      <c r="FZ771" s="12"/>
      <c r="GA771" s="6" t="str">
        <f>+IFERROR(VALUE(RIGHT(Tabla32[[#This Row],[B2B]],6)),"")</f>
        <v/>
      </c>
      <c r="GB771" s="6" t="str">
        <f>+IFERROR(VLOOKUP(FZ771,Auxiliar!$A:$C,2,0),"")</f>
        <v/>
      </c>
      <c r="GC771" s="7" t="str">
        <f>+IFERROR(VLOOKUP(FZ771,Auxiliar!$A:$C,3,0),"")</f>
        <v/>
      </c>
      <c r="GD771" s="1"/>
      <c r="GE771" s="12"/>
      <c r="GF771" s="6" t="str">
        <f>+IFERROR(VALUE(RIGHT(Tabla33[[#This Row],[B2B]],6)),"")</f>
        <v/>
      </c>
      <c r="GG771" s="6" t="str">
        <f>+IFERROR(VLOOKUP(GE771,Auxiliar!$A:$C,2,0),"")</f>
        <v/>
      </c>
      <c r="GH771" s="7" t="str">
        <f>+IFERROR(VLOOKUP(GE771,Auxiliar!$A:$C,3,0),"")</f>
        <v/>
      </c>
    </row>
    <row r="772" spans="1:190" x14ac:dyDescent="0.25">
      <c r="A772" s="1"/>
      <c r="B772" s="1"/>
      <c r="C772" t="str">
        <f>+IFERROR(VLOOKUP(B772,Auxiliar!$A:$C,2,0),"")</f>
        <v/>
      </c>
      <c r="D772" s="5" t="str">
        <f>+IFERROR(VLOOKUP(B772,Auxiliar!$A:$C,3,0),"")</f>
        <v/>
      </c>
      <c r="S772" s="1">
        <v>10965</v>
      </c>
      <c r="T772" s="1" t="s">
        <v>9</v>
      </c>
      <c r="U772" s="6">
        <f>+IFERROR(VALUE(RIGHT(Tabla4[[#This Row],[B2B]],6)),"")</f>
        <v>10965</v>
      </c>
      <c r="V772" s="6" t="str">
        <f>+IFERROR(VLOOKUP(T772,Auxiliar!$A:$C,2,0),"")</f>
        <v>CORE</v>
      </c>
      <c r="W772" s="7" t="str">
        <f>+IFERROR(VLOOKUP(T772,Auxiliar!$A:$C,3,0),"")</f>
        <v>0b 1% | 2b 5% | 4b 6%</v>
      </c>
      <c r="AK772" s="1">
        <v>10014</v>
      </c>
      <c r="AL772" s="1" t="s">
        <v>30</v>
      </c>
      <c r="AM772" s="6">
        <f>+IFERROR(VALUE(RIGHT(Tabla7[[#This Row],[B2B]],6)),"")</f>
        <v>10014</v>
      </c>
      <c r="AN772" s="6" t="str">
        <f>+IFERROR(VLOOKUP(AL772,Auxiliar!$A:$C,2,0),"")</f>
        <v>LATONES</v>
      </c>
      <c r="AO772" s="7" t="str">
        <f>+IFERROR(VLOOKUP(AL772,Auxiliar!$A:$C,3,0),"")</f>
        <v>1b 4% | 5b 7% | 97b 0%</v>
      </c>
      <c r="AW772" s="1"/>
      <c r="AX772" s="1" t="s">
        <v>32</v>
      </c>
      <c r="AY772" s="6" t="str">
        <f>+IFERROR(VALUE(RIGHT(Tabla9[[#This Row],[B2B]],6)),"")</f>
        <v/>
      </c>
      <c r="AZ772" s="6" t="str">
        <f>+IFERROR(VLOOKUP(AX772,Auxiliar!$A:$C,2,0),"")</f>
        <v>LATONES</v>
      </c>
      <c r="BA772" s="7" t="str">
        <f>+IFERROR(VLOOKUP(AX772,Auxiliar!$A:$C,3,0),"")</f>
        <v>2b 3% | 4b 4% | 6b 5% | 10b 8%  | 385b 0%</v>
      </c>
      <c r="BI772" s="1"/>
      <c r="BJ772" s="1"/>
      <c r="BK772" s="6" t="str">
        <f>+IFERROR(VALUE(RIGHT(Tabla11[[#This Row],[B2B]],6)),"")</f>
        <v/>
      </c>
      <c r="BL772" s="6" t="str">
        <f>+IFERROR(VLOOKUP(BJ772,Auxiliar!$A:$C,2,0),"")</f>
        <v/>
      </c>
      <c r="BM772" s="7" t="str">
        <f>+IFERROR(VLOOKUP(BJ772,Auxiliar!$A:$C,3,0),"")</f>
        <v/>
      </c>
      <c r="BO772" s="1">
        <v>20100</v>
      </c>
      <c r="BP772" s="1" t="s">
        <v>39</v>
      </c>
      <c r="BQ772" s="6">
        <f>+IFERROR(VALUE(RIGHT(Tabla12[[#This Row],[B2B]],6)),"")</f>
        <v>20100</v>
      </c>
      <c r="BR772" s="6" t="str">
        <f>+IFERROR(VLOOKUP(BP772,Auxiliar!$A:$C,2,0),"")</f>
        <v>VALUE LITRO</v>
      </c>
      <c r="BS772" s="7" t="str">
        <f>+IFERROR(VLOOKUP(BP772,Auxiliar!$A:$C,3,0),"")</f>
        <v>1b 12%</v>
      </c>
      <c r="CA772" s="1">
        <v>5749</v>
      </c>
      <c r="CB772" s="1" t="s">
        <v>35</v>
      </c>
      <c r="CC772" s="6">
        <f>+IFERROR(VALUE(RIGHT(Tabla14[[#This Row],[B2B]],6)),"")</f>
        <v>5749</v>
      </c>
      <c r="CD772" s="6" t="str">
        <f>+IFERROR(VLOOKUP(CB772,Auxiliar!$A:$C,2,0),"")</f>
        <v>Corona 710cc</v>
      </c>
      <c r="CE772" s="7" t="str">
        <f>+IFERROR(VLOOKUP(CB772,Auxiliar!$A:$C,3,0),"")</f>
        <v>1b 10% | 85b 0%</v>
      </c>
      <c r="CG772" s="1"/>
      <c r="CH772" s="1"/>
      <c r="CI772" s="6" t="str">
        <f>+IFERROR(VALUE(RIGHT(Tabla15[[#This Row],[B2B]],6)),"")</f>
        <v/>
      </c>
      <c r="CJ772" s="6" t="str">
        <f>+IFERROR(VLOOKUP(CH772,Auxiliar!$A:$C,2,0),"")</f>
        <v/>
      </c>
      <c r="CK772" s="7" t="str">
        <f>+IFERROR(VLOOKUP(CH772,Auxiliar!$A:$C,3,0),"")</f>
        <v/>
      </c>
      <c r="CM772" s="1">
        <v>5707</v>
      </c>
      <c r="CN772" s="1" t="s">
        <v>20</v>
      </c>
      <c r="CO772" s="6">
        <v>5707</v>
      </c>
      <c r="CP772" s="6" t="s">
        <v>20</v>
      </c>
      <c r="CQ772" s="7" t="s">
        <v>21</v>
      </c>
      <c r="CS772" s="1"/>
      <c r="CT772" s="1"/>
      <c r="CU772" s="6" t="str">
        <f>+IFERROR(VALUE(RIGHT(Tabla17[[#This Row],[B2B]],6)),"")</f>
        <v/>
      </c>
      <c r="CV772" s="6" t="str">
        <f>+IFERROR(VLOOKUP(CT772,Auxiliar!$A:$C,2,0),"")</f>
        <v/>
      </c>
      <c r="CW772" s="7" t="str">
        <f>+IFERROR(VLOOKUP(CT772,Auxiliar!$A:$C,3,0),"")</f>
        <v/>
      </c>
      <c r="CY772" s="1">
        <v>5707</v>
      </c>
      <c r="CZ772" s="1" t="s">
        <v>16</v>
      </c>
      <c r="DA772" s="6">
        <f>+IFERROR(VALUE(RIGHT(Tabla18[[#This Row],[B2B]],6)),"")</f>
        <v>5707</v>
      </c>
      <c r="DB772" s="6" t="str">
        <f>+IFERROR(VLOOKUP(CZ772,Auxiliar!$A:$C,2,0),"")</f>
        <v>PREMIUM</v>
      </c>
      <c r="DC772" s="7" t="str">
        <f>+IFERROR(VLOOKUP(CZ772,Auxiliar!$A:$C,3,0),"")</f>
        <v>0b 0% | 2b 2% | 5b 3,5% | 10b 5%</v>
      </c>
      <c r="DE772" s="1">
        <v>5707</v>
      </c>
      <c r="DF772" s="1" t="s">
        <v>19</v>
      </c>
      <c r="DG772" s="6">
        <f>+IFERROR(VALUE(RIGHT(Tabla19[[#This Row],[B2B]],6)),"")</f>
        <v>5707</v>
      </c>
      <c r="DH772" s="6" t="str">
        <f>+IFERROR(VLOOKUP(DF772,Auxiliar!$A:$C,2,0),"")</f>
        <v>MICHELOB</v>
      </c>
      <c r="DI772" s="7" t="str">
        <f>+IFERROR(VLOOKUP(DF772,Auxiliar!$A:$C,3,0),"")</f>
        <v>1b 7% | 3b 22% | 8b 27%</v>
      </c>
      <c r="DK772" s="1"/>
      <c r="DL772" s="1"/>
      <c r="DM772" s="6" t="str">
        <f>+IFERROR(VALUE(RIGHT(Tabla20[[#This Row],[B2B]],6)),"")</f>
        <v/>
      </c>
      <c r="DN772" s="6" t="str">
        <f>+IFERROR(VLOOKUP(DL772,Auxiliar!$A:$C,2,0),"")</f>
        <v/>
      </c>
      <c r="DO772" s="7" t="str">
        <f>+IFERROR(VLOOKUP(DL772,Auxiliar!$A:$C,3,0),"")</f>
        <v/>
      </c>
      <c r="DQ772" s="1">
        <v>5706</v>
      </c>
      <c r="DR772" s="12" t="s">
        <v>24</v>
      </c>
      <c r="DS772" s="6">
        <f>+IFERROR(VALUE(RIGHT(Tabla21[[#This Row],[B2B]],6)),"")</f>
        <v>5706</v>
      </c>
      <c r="DT772" s="6" t="str">
        <f>+IFERROR(VLOOKUP(DR772,Auxiliar!$A:$C,2,0),"")</f>
        <v>CORONA PORRON</v>
      </c>
      <c r="DU772" s="7" t="str">
        <f>+IFERROR(VLOOKUP(DR772,Auxiliar!$A:$C,3,0),"")</f>
        <v>1b 5% | 20b 0%</v>
      </c>
      <c r="DW772" s="1">
        <v>20106</v>
      </c>
      <c r="DX772" s="12" t="s">
        <v>43</v>
      </c>
      <c r="DY772" s="6">
        <f>+IFERROR(VALUE(RIGHT(Tabla22[[#This Row],[B2B]],6)),"")</f>
        <v>20106</v>
      </c>
      <c r="DZ772" s="6" t="str">
        <f>+IFERROR(VLOOKUP(DX772,Auxiliar!$A:$C,2,0),"")</f>
        <v xml:space="preserve">VALUE LATA </v>
      </c>
      <c r="EA772" s="7" t="str">
        <f>+IFERROR(VLOOKUP(DX772,Auxiliar!$A:$C,3,0),"")</f>
        <v>1b 15% | 100b 18%</v>
      </c>
      <c r="EC772" s="1">
        <v>20097</v>
      </c>
      <c r="ED772" s="12" t="s">
        <v>47</v>
      </c>
      <c r="EE772" s="6">
        <f>+IFERROR(VALUE(RIGHT(Tabla23[[#This Row],[B2B]],6)),"")</f>
        <v>20097</v>
      </c>
      <c r="EF772" s="6" t="str">
        <f>+IFERROR(VLOOKUP(ED772,Auxiliar!$A:$C,2,0),"")</f>
        <v>VALUE LATON</v>
      </c>
      <c r="EG772" s="7" t="str">
        <f>+IFERROR(VLOOKUP(ED772,Auxiliar!$A:$C,3,0),"")</f>
        <v>1b 10% | 5b 15% | 192b 0%</v>
      </c>
      <c r="EI772" s="1"/>
      <c r="EJ772" s="12"/>
      <c r="EK772" s="6" t="str">
        <f>+IFERROR(VALUE(RIGHT(Tabla24[[#This Row],[B2B]],6)),"")</f>
        <v/>
      </c>
      <c r="EL772" s="6" t="str">
        <f>+IFERROR(VLOOKUP(EJ772,Auxiliar!$A:$C,2,0),"")</f>
        <v/>
      </c>
      <c r="EM772" s="7" t="str">
        <f>+IFERROR(VLOOKUP(EJ772,Auxiliar!$A:$C,3,0),"")</f>
        <v/>
      </c>
      <c r="EO772" s="1"/>
      <c r="EP772" s="12"/>
      <c r="EQ772" s="6" t="str">
        <f>+IFERROR(VALUE(RIGHT(Tabla25[[#This Row],[B2B]],6)),"")</f>
        <v/>
      </c>
      <c r="ER772" s="6" t="str">
        <f>+IFERROR(VLOOKUP(EP772,Auxiliar!$A:$C,2,0),"")</f>
        <v/>
      </c>
      <c r="ES772" s="7" t="str">
        <f>+IFERROR(VLOOKUP(EP772,Auxiliar!$A:$C,3,0),"")</f>
        <v/>
      </c>
      <c r="EU772" s="1"/>
      <c r="EV772" s="12"/>
      <c r="EW772" s="6" t="str">
        <f>+IFERROR(VALUE(RIGHT(Tabla26[[#This Row],[B2B]],6)),"")</f>
        <v/>
      </c>
      <c r="EX772" s="6" t="str">
        <f>+IFERROR(VLOOKUP(EV772,Auxiliar!$A:$C,2,0),"")</f>
        <v/>
      </c>
      <c r="EY772" s="7" t="str">
        <f>+IFERROR(VLOOKUP(EV772,Auxiliar!$A:$C,3,0),"")</f>
        <v/>
      </c>
      <c r="EZ772" s="1"/>
      <c r="FA772" s="12"/>
      <c r="FB772" s="6" t="str">
        <f>+IFERROR(VALUE(RIGHT(Tabla27[[#This Row],[B2B]],6)),"")</f>
        <v/>
      </c>
      <c r="FC772" s="6" t="str">
        <f>+IFERROR(VLOOKUP(FA772,Auxiliar!$A:$C,2,0),"")</f>
        <v/>
      </c>
      <c r="FD772" s="7" t="str">
        <f>+IFERROR(VLOOKUP(FA772,Auxiliar!$A:$C,3,0),"")</f>
        <v/>
      </c>
      <c r="FE772" s="1"/>
      <c r="FF772" s="12"/>
      <c r="FG772" s="6" t="str">
        <f>+IFERROR(VALUE(RIGHT(Tabla28[[#This Row],[B2B]],6)),"")</f>
        <v/>
      </c>
      <c r="FH772" s="6" t="str">
        <f>+IFERROR(VLOOKUP(FF772,Auxiliar!$A:$C,2,0),"")</f>
        <v/>
      </c>
      <c r="FI772" s="7" t="str">
        <f>+IFERROR(VLOOKUP(FF772,Auxiliar!$A:$C,3,0),"")</f>
        <v/>
      </c>
      <c r="FJ772" s="1"/>
      <c r="FK772" s="12"/>
      <c r="FL772" s="6" t="str">
        <f>+IFERROR(VALUE(RIGHT(Tabla29[[#This Row],[B2B]],6)),"")</f>
        <v/>
      </c>
      <c r="FM772" s="6" t="str">
        <f>+IFERROR(VLOOKUP(FK772,Auxiliar!$A:$C,2,0),"")</f>
        <v/>
      </c>
      <c r="FN772" s="7" t="str">
        <f>+IFERROR(VLOOKUP(FK772,Auxiliar!$A:$C,3,0),"")</f>
        <v/>
      </c>
      <c r="FO772" s="1"/>
      <c r="FP772" s="12"/>
      <c r="FQ772" s="6" t="str">
        <f>+IFERROR(VALUE(RIGHT(Tabla30[[#This Row],[B2B]],6)),"")</f>
        <v/>
      </c>
      <c r="FR772" s="6" t="str">
        <f>+IFERROR(VLOOKUP(FP772,Auxiliar!$A:$C,2,0),"")</f>
        <v/>
      </c>
      <c r="FS772" s="7"/>
      <c r="FT772" s="1"/>
      <c r="FU772" s="12"/>
      <c r="FV772" s="6" t="str">
        <f>+IFERROR(VALUE(RIGHT(Tabla31[[#This Row],[B2B]],6)),"")</f>
        <v/>
      </c>
      <c r="FW772" s="6" t="str">
        <f>+IFERROR(VLOOKUP(FU772,Auxiliar!$A:$C,2,0),"")</f>
        <v/>
      </c>
      <c r="FX772" s="7" t="str">
        <f>+IFERROR(VLOOKUP(FU772,Auxiliar!$A:$C,3,0),"")</f>
        <v/>
      </c>
      <c r="FY772" s="1"/>
      <c r="FZ772" s="12"/>
      <c r="GA772" s="6" t="str">
        <f>+IFERROR(VALUE(RIGHT(Tabla32[[#This Row],[B2B]],6)),"")</f>
        <v/>
      </c>
      <c r="GB772" s="6" t="str">
        <f>+IFERROR(VLOOKUP(FZ772,Auxiliar!$A:$C,2,0),"")</f>
        <v/>
      </c>
      <c r="GC772" s="7" t="str">
        <f>+IFERROR(VLOOKUP(FZ772,Auxiliar!$A:$C,3,0),"")</f>
        <v/>
      </c>
      <c r="GD772" s="1"/>
      <c r="GE772" s="12"/>
      <c r="GF772" s="6" t="str">
        <f>+IFERROR(VALUE(RIGHT(Tabla33[[#This Row],[B2B]],6)),"")</f>
        <v/>
      </c>
      <c r="GG772" s="6" t="str">
        <f>+IFERROR(VLOOKUP(GE772,Auxiliar!$A:$C,2,0),"")</f>
        <v/>
      </c>
      <c r="GH772" s="7" t="str">
        <f>+IFERROR(VLOOKUP(GE772,Auxiliar!$A:$C,3,0),"")</f>
        <v/>
      </c>
    </row>
    <row r="773" spans="1:190" x14ac:dyDescent="0.25">
      <c r="A773" s="1"/>
      <c r="B773" s="1"/>
      <c r="C773" t="str">
        <f>+IFERROR(VLOOKUP(B773,Auxiliar!$A:$C,2,0),"")</f>
        <v/>
      </c>
      <c r="D773" s="5" t="str">
        <f>+IFERROR(VLOOKUP(B773,Auxiliar!$A:$C,3,0),"")</f>
        <v/>
      </c>
      <c r="S773" s="1">
        <v>10987</v>
      </c>
      <c r="T773" s="1" t="s">
        <v>9</v>
      </c>
      <c r="U773" s="6">
        <f>+IFERROR(VALUE(RIGHT(Tabla4[[#This Row],[B2B]],6)),"")</f>
        <v>10987</v>
      </c>
      <c r="V773" s="6" t="str">
        <f>+IFERROR(VLOOKUP(T773,Auxiliar!$A:$C,2,0),"")</f>
        <v>CORE</v>
      </c>
      <c r="W773" s="7" t="str">
        <f>+IFERROR(VLOOKUP(T773,Auxiliar!$A:$C,3,0),"")</f>
        <v>0b 1% | 2b 5% | 4b 6%</v>
      </c>
      <c r="AK773" s="1">
        <v>10020</v>
      </c>
      <c r="AL773" s="1" t="s">
        <v>30</v>
      </c>
      <c r="AM773" s="6">
        <f>+IFERROR(VALUE(RIGHT(Tabla7[[#This Row],[B2B]],6)),"")</f>
        <v>10020</v>
      </c>
      <c r="AN773" s="6" t="str">
        <f>+IFERROR(VLOOKUP(AL773,Auxiliar!$A:$C,2,0),"")</f>
        <v>LATONES</v>
      </c>
      <c r="AO773" s="7" t="str">
        <f>+IFERROR(VLOOKUP(AL773,Auxiliar!$A:$C,3,0),"")</f>
        <v>1b 4% | 5b 7% | 97b 0%</v>
      </c>
      <c r="AW773" s="1"/>
      <c r="AX773" s="1" t="s">
        <v>32</v>
      </c>
      <c r="AY773" s="6" t="str">
        <f>+IFERROR(VALUE(RIGHT(Tabla9[[#This Row],[B2B]],6)),"")</f>
        <v/>
      </c>
      <c r="AZ773" s="6" t="str">
        <f>+IFERROR(VLOOKUP(AX773,Auxiliar!$A:$C,2,0),"")</f>
        <v>LATONES</v>
      </c>
      <c r="BA773" s="7" t="str">
        <f>+IFERROR(VLOOKUP(AX773,Auxiliar!$A:$C,3,0),"")</f>
        <v>2b 3% | 4b 4% | 6b 5% | 10b 8%  | 385b 0%</v>
      </c>
      <c r="BI773" s="1"/>
      <c r="BJ773" s="1"/>
      <c r="BK773" s="6" t="str">
        <f>+IFERROR(VALUE(RIGHT(Tabla11[[#This Row],[B2B]],6)),"")</f>
        <v/>
      </c>
      <c r="BL773" s="6" t="str">
        <f>+IFERROR(VLOOKUP(BJ773,Auxiliar!$A:$C,2,0),"")</f>
        <v/>
      </c>
      <c r="BM773" s="7" t="str">
        <f>+IFERROR(VLOOKUP(BJ773,Auxiliar!$A:$C,3,0),"")</f>
        <v/>
      </c>
      <c r="BO773" s="1">
        <v>3573</v>
      </c>
      <c r="BP773" s="1" t="s">
        <v>39</v>
      </c>
      <c r="BQ773" s="6">
        <f>+IFERROR(VALUE(RIGHT(Tabla12[[#This Row],[B2B]],6)),"")</f>
        <v>3573</v>
      </c>
      <c r="BR773" s="6" t="str">
        <f>+IFERROR(VLOOKUP(BP773,Auxiliar!$A:$C,2,0),"")</f>
        <v>VALUE LITRO</v>
      </c>
      <c r="BS773" s="7" t="str">
        <f>+IFERROR(VLOOKUP(BP773,Auxiliar!$A:$C,3,0),"")</f>
        <v>1b 12%</v>
      </c>
      <c r="CA773" s="1">
        <v>5751</v>
      </c>
      <c r="CB773" s="1" t="s">
        <v>35</v>
      </c>
      <c r="CC773" s="6">
        <f>+IFERROR(VALUE(RIGHT(Tabla14[[#This Row],[B2B]],6)),"")</f>
        <v>5751</v>
      </c>
      <c r="CD773" s="6" t="str">
        <f>+IFERROR(VLOOKUP(CB773,Auxiliar!$A:$C,2,0),"")</f>
        <v>Corona 710cc</v>
      </c>
      <c r="CE773" s="7" t="str">
        <f>+IFERROR(VLOOKUP(CB773,Auxiliar!$A:$C,3,0),"")</f>
        <v>1b 10% | 85b 0%</v>
      </c>
      <c r="CG773" s="1"/>
      <c r="CH773" s="1"/>
      <c r="CI773" s="6" t="str">
        <f>+IFERROR(VALUE(RIGHT(Tabla15[[#This Row],[B2B]],6)),"")</f>
        <v/>
      </c>
      <c r="CJ773" s="6" t="str">
        <f>+IFERROR(VLOOKUP(CH773,Auxiliar!$A:$C,2,0),"")</f>
        <v/>
      </c>
      <c r="CK773" s="7" t="str">
        <f>+IFERROR(VLOOKUP(CH773,Auxiliar!$A:$C,3,0),"")</f>
        <v/>
      </c>
      <c r="CM773" s="1">
        <v>5708</v>
      </c>
      <c r="CN773" s="1" t="s">
        <v>20</v>
      </c>
      <c r="CO773" s="6">
        <v>5708</v>
      </c>
      <c r="CP773" s="6" t="s">
        <v>20</v>
      </c>
      <c r="CQ773" s="7" t="s">
        <v>21</v>
      </c>
      <c r="CS773" s="1"/>
      <c r="CT773" s="1"/>
      <c r="CU773" s="6" t="str">
        <f>+IFERROR(VALUE(RIGHT(Tabla17[[#This Row],[B2B]],6)),"")</f>
        <v/>
      </c>
      <c r="CV773" s="6" t="str">
        <f>+IFERROR(VLOOKUP(CT773,Auxiliar!$A:$C,2,0),"")</f>
        <v/>
      </c>
      <c r="CW773" s="7" t="str">
        <f>+IFERROR(VLOOKUP(CT773,Auxiliar!$A:$C,3,0),"")</f>
        <v/>
      </c>
      <c r="CY773" s="1">
        <v>5708</v>
      </c>
      <c r="CZ773" s="1" t="s">
        <v>16</v>
      </c>
      <c r="DA773" s="6">
        <f>+IFERROR(VALUE(RIGHT(Tabla18[[#This Row],[B2B]],6)),"")</f>
        <v>5708</v>
      </c>
      <c r="DB773" s="6" t="str">
        <f>+IFERROR(VLOOKUP(CZ773,Auxiliar!$A:$C,2,0),"")</f>
        <v>PREMIUM</v>
      </c>
      <c r="DC773" s="7" t="str">
        <f>+IFERROR(VLOOKUP(CZ773,Auxiliar!$A:$C,3,0),"")</f>
        <v>0b 0% | 2b 2% | 5b 3,5% | 10b 5%</v>
      </c>
      <c r="DE773" s="1">
        <v>5708</v>
      </c>
      <c r="DF773" s="1" t="s">
        <v>19</v>
      </c>
      <c r="DG773" s="6">
        <f>+IFERROR(VALUE(RIGHT(Tabla19[[#This Row],[B2B]],6)),"")</f>
        <v>5708</v>
      </c>
      <c r="DH773" s="6" t="str">
        <f>+IFERROR(VLOOKUP(DF773,Auxiliar!$A:$C,2,0),"")</f>
        <v>MICHELOB</v>
      </c>
      <c r="DI773" s="7" t="str">
        <f>+IFERROR(VLOOKUP(DF773,Auxiliar!$A:$C,3,0),"")</f>
        <v>1b 7% | 3b 22% | 8b 27%</v>
      </c>
      <c r="DK773" s="1"/>
      <c r="DL773" s="1"/>
      <c r="DM773" s="6" t="str">
        <f>+IFERROR(VALUE(RIGHT(Tabla20[[#This Row],[B2B]],6)),"")</f>
        <v/>
      </c>
      <c r="DN773" s="6" t="str">
        <f>+IFERROR(VLOOKUP(DL773,Auxiliar!$A:$C,2,0),"")</f>
        <v/>
      </c>
      <c r="DO773" s="7" t="str">
        <f>+IFERROR(VLOOKUP(DL773,Auxiliar!$A:$C,3,0),"")</f>
        <v/>
      </c>
      <c r="DQ773" s="1">
        <v>5707</v>
      </c>
      <c r="DR773" s="12" t="s">
        <v>24</v>
      </c>
      <c r="DS773" s="6">
        <f>+IFERROR(VALUE(RIGHT(Tabla21[[#This Row],[B2B]],6)),"")</f>
        <v>5707</v>
      </c>
      <c r="DT773" s="6" t="str">
        <f>+IFERROR(VLOOKUP(DR773,Auxiliar!$A:$C,2,0),"")</f>
        <v>CORONA PORRON</v>
      </c>
      <c r="DU773" s="7" t="str">
        <f>+IFERROR(VLOOKUP(DR773,Auxiliar!$A:$C,3,0),"")</f>
        <v>1b 5% | 20b 0%</v>
      </c>
      <c r="DW773" s="1">
        <v>3576</v>
      </c>
      <c r="DX773" s="12" t="s">
        <v>43</v>
      </c>
      <c r="DY773" s="6">
        <f>+IFERROR(VALUE(RIGHT(Tabla22[[#This Row],[B2B]],6)),"")</f>
        <v>3576</v>
      </c>
      <c r="DZ773" s="6" t="str">
        <f>+IFERROR(VLOOKUP(DX773,Auxiliar!$A:$C,2,0),"")</f>
        <v xml:space="preserve">VALUE LATA </v>
      </c>
      <c r="EA773" s="7" t="str">
        <f>+IFERROR(VLOOKUP(DX773,Auxiliar!$A:$C,3,0),"")</f>
        <v>1b 15% | 100b 18%</v>
      </c>
      <c r="EC773" s="1">
        <v>20100</v>
      </c>
      <c r="ED773" s="12" t="s">
        <v>47</v>
      </c>
      <c r="EE773" s="6">
        <f>+IFERROR(VALUE(RIGHT(Tabla23[[#This Row],[B2B]],6)),"")</f>
        <v>20100</v>
      </c>
      <c r="EF773" s="6" t="str">
        <f>+IFERROR(VLOOKUP(ED773,Auxiliar!$A:$C,2,0),"")</f>
        <v>VALUE LATON</v>
      </c>
      <c r="EG773" s="7" t="str">
        <f>+IFERROR(VLOOKUP(ED773,Auxiliar!$A:$C,3,0),"")</f>
        <v>1b 10% | 5b 15% | 192b 0%</v>
      </c>
      <c r="EI773" s="1"/>
      <c r="EJ773" s="12"/>
      <c r="EK773" s="6" t="str">
        <f>+IFERROR(VALUE(RIGHT(Tabla24[[#This Row],[B2B]],6)),"")</f>
        <v/>
      </c>
      <c r="EL773" s="6" t="str">
        <f>+IFERROR(VLOOKUP(EJ773,Auxiliar!$A:$C,2,0),"")</f>
        <v/>
      </c>
      <c r="EM773" s="7" t="str">
        <f>+IFERROR(VLOOKUP(EJ773,Auxiliar!$A:$C,3,0),"")</f>
        <v/>
      </c>
      <c r="EO773" s="1"/>
      <c r="EP773" s="12"/>
      <c r="EQ773" s="6" t="str">
        <f>+IFERROR(VALUE(RIGHT(Tabla25[[#This Row],[B2B]],6)),"")</f>
        <v/>
      </c>
      <c r="ER773" s="6" t="str">
        <f>+IFERROR(VLOOKUP(EP773,Auxiliar!$A:$C,2,0),"")</f>
        <v/>
      </c>
      <c r="ES773" s="7" t="str">
        <f>+IFERROR(VLOOKUP(EP773,Auxiliar!$A:$C,3,0),"")</f>
        <v/>
      </c>
      <c r="EU773" s="1"/>
      <c r="EV773" s="12"/>
      <c r="EW773" s="6" t="str">
        <f>+IFERROR(VALUE(RIGHT(Tabla26[[#This Row],[B2B]],6)),"")</f>
        <v/>
      </c>
      <c r="EX773" s="6" t="str">
        <f>+IFERROR(VLOOKUP(EV773,Auxiliar!$A:$C,2,0),"")</f>
        <v/>
      </c>
      <c r="EY773" s="7" t="str">
        <f>+IFERROR(VLOOKUP(EV773,Auxiliar!$A:$C,3,0),"")</f>
        <v/>
      </c>
      <c r="EZ773" s="1"/>
      <c r="FA773" s="12"/>
      <c r="FB773" s="6" t="str">
        <f>+IFERROR(VALUE(RIGHT(Tabla27[[#This Row],[B2B]],6)),"")</f>
        <v/>
      </c>
      <c r="FC773" s="6" t="str">
        <f>+IFERROR(VLOOKUP(FA773,Auxiliar!$A:$C,2,0),"")</f>
        <v/>
      </c>
      <c r="FD773" s="7" t="str">
        <f>+IFERROR(VLOOKUP(FA773,Auxiliar!$A:$C,3,0),"")</f>
        <v/>
      </c>
      <c r="FE773" s="1"/>
      <c r="FF773" s="12"/>
      <c r="FG773" s="6" t="str">
        <f>+IFERROR(VALUE(RIGHT(Tabla28[[#This Row],[B2B]],6)),"")</f>
        <v/>
      </c>
      <c r="FH773" s="6" t="str">
        <f>+IFERROR(VLOOKUP(FF773,Auxiliar!$A:$C,2,0),"")</f>
        <v/>
      </c>
      <c r="FI773" s="7" t="str">
        <f>+IFERROR(VLOOKUP(FF773,Auxiliar!$A:$C,3,0),"")</f>
        <v/>
      </c>
      <c r="FJ773" s="1"/>
      <c r="FK773" s="12"/>
      <c r="FL773" s="6" t="str">
        <f>+IFERROR(VALUE(RIGHT(Tabla29[[#This Row],[B2B]],6)),"")</f>
        <v/>
      </c>
      <c r="FM773" s="6" t="str">
        <f>+IFERROR(VLOOKUP(FK773,Auxiliar!$A:$C,2,0),"")</f>
        <v/>
      </c>
      <c r="FN773" s="7" t="str">
        <f>+IFERROR(VLOOKUP(FK773,Auxiliar!$A:$C,3,0),"")</f>
        <v/>
      </c>
      <c r="FO773" s="1"/>
      <c r="FP773" s="12"/>
      <c r="FQ773" s="6" t="str">
        <f>+IFERROR(VALUE(RIGHT(Tabla30[[#This Row],[B2B]],6)),"")</f>
        <v/>
      </c>
      <c r="FR773" s="6" t="str">
        <f>+IFERROR(VLOOKUP(FP773,Auxiliar!$A:$C,2,0),"")</f>
        <v/>
      </c>
      <c r="FS773" s="7"/>
      <c r="FT773" s="1"/>
      <c r="FU773" s="12"/>
      <c r="FV773" s="6" t="str">
        <f>+IFERROR(VALUE(RIGHT(Tabla31[[#This Row],[B2B]],6)),"")</f>
        <v/>
      </c>
      <c r="FW773" s="6" t="str">
        <f>+IFERROR(VLOOKUP(FU773,Auxiliar!$A:$C,2,0),"")</f>
        <v/>
      </c>
      <c r="FX773" s="7" t="str">
        <f>+IFERROR(VLOOKUP(FU773,Auxiliar!$A:$C,3,0),"")</f>
        <v/>
      </c>
      <c r="FY773" s="1"/>
      <c r="FZ773" s="12"/>
      <c r="GA773" s="6" t="str">
        <f>+IFERROR(VALUE(RIGHT(Tabla32[[#This Row],[B2B]],6)),"")</f>
        <v/>
      </c>
      <c r="GB773" s="6" t="str">
        <f>+IFERROR(VLOOKUP(FZ773,Auxiliar!$A:$C,2,0),"")</f>
        <v/>
      </c>
      <c r="GC773" s="7" t="str">
        <f>+IFERROR(VLOOKUP(FZ773,Auxiliar!$A:$C,3,0),"")</f>
        <v/>
      </c>
      <c r="GD773" s="1"/>
      <c r="GE773" s="12"/>
      <c r="GF773" s="6" t="str">
        <f>+IFERROR(VALUE(RIGHT(Tabla33[[#This Row],[B2B]],6)),"")</f>
        <v/>
      </c>
      <c r="GG773" s="6" t="str">
        <f>+IFERROR(VLOOKUP(GE773,Auxiliar!$A:$C,2,0),"")</f>
        <v/>
      </c>
      <c r="GH773" s="7" t="str">
        <f>+IFERROR(VLOOKUP(GE773,Auxiliar!$A:$C,3,0),"")</f>
        <v/>
      </c>
    </row>
    <row r="774" spans="1:190" x14ac:dyDescent="0.25">
      <c r="A774" s="1"/>
      <c r="B774" s="1"/>
      <c r="C774" t="str">
        <f>+IFERROR(VLOOKUP(B774,Auxiliar!$A:$C,2,0),"")</f>
        <v/>
      </c>
      <c r="D774" s="5" t="str">
        <f>+IFERROR(VLOOKUP(B774,Auxiliar!$A:$C,3,0),"")</f>
        <v/>
      </c>
      <c r="S774" s="1">
        <v>11000</v>
      </c>
      <c r="T774" s="1" t="s">
        <v>9</v>
      </c>
      <c r="U774" s="6">
        <f>+IFERROR(VALUE(RIGHT(Tabla4[[#This Row],[B2B]],6)),"")</f>
        <v>11000</v>
      </c>
      <c r="V774" s="6" t="str">
        <f>+IFERROR(VLOOKUP(T774,Auxiliar!$A:$C,2,0),"")</f>
        <v>CORE</v>
      </c>
      <c r="W774" s="7" t="str">
        <f>+IFERROR(VLOOKUP(T774,Auxiliar!$A:$C,3,0),"")</f>
        <v>0b 1% | 2b 5% | 4b 6%</v>
      </c>
      <c r="AK774" s="1">
        <v>10054</v>
      </c>
      <c r="AL774" s="1" t="s">
        <v>30</v>
      </c>
      <c r="AM774" s="6">
        <f>+IFERROR(VALUE(RIGHT(Tabla7[[#This Row],[B2B]],6)),"")</f>
        <v>10054</v>
      </c>
      <c r="AN774" s="6" t="str">
        <f>+IFERROR(VLOOKUP(AL774,Auxiliar!$A:$C,2,0),"")</f>
        <v>LATONES</v>
      </c>
      <c r="AO774" s="7" t="str">
        <f>+IFERROR(VLOOKUP(AL774,Auxiliar!$A:$C,3,0),"")</f>
        <v>1b 4% | 5b 7% | 97b 0%</v>
      </c>
      <c r="AW774" s="1"/>
      <c r="AX774" s="1" t="s">
        <v>32</v>
      </c>
      <c r="AY774" s="6" t="str">
        <f>+IFERROR(VALUE(RIGHT(Tabla9[[#This Row],[B2B]],6)),"")</f>
        <v/>
      </c>
      <c r="AZ774" s="6" t="str">
        <f>+IFERROR(VLOOKUP(AX774,Auxiliar!$A:$C,2,0),"")</f>
        <v>LATONES</v>
      </c>
      <c r="BA774" s="7" t="str">
        <f>+IFERROR(VLOOKUP(AX774,Auxiliar!$A:$C,3,0),"")</f>
        <v>2b 3% | 4b 4% | 6b 5% | 10b 8%  | 385b 0%</v>
      </c>
      <c r="BI774" s="1"/>
      <c r="BJ774" s="1"/>
      <c r="BK774" s="6" t="str">
        <f>+IFERROR(VALUE(RIGHT(Tabla11[[#This Row],[B2B]],6)),"")</f>
        <v/>
      </c>
      <c r="BL774" s="6" t="str">
        <f>+IFERROR(VLOOKUP(BJ774,Auxiliar!$A:$C,2,0),"")</f>
        <v/>
      </c>
      <c r="BM774" s="7" t="str">
        <f>+IFERROR(VLOOKUP(BJ774,Auxiliar!$A:$C,3,0),"")</f>
        <v/>
      </c>
      <c r="BO774" s="1">
        <v>20104</v>
      </c>
      <c r="BP774" s="1" t="s">
        <v>39</v>
      </c>
      <c r="BQ774" s="6">
        <f>+IFERROR(VALUE(RIGHT(Tabla12[[#This Row],[B2B]],6)),"")</f>
        <v>20104</v>
      </c>
      <c r="BR774" s="6" t="str">
        <f>+IFERROR(VLOOKUP(BP774,Auxiliar!$A:$C,2,0),"")</f>
        <v>VALUE LITRO</v>
      </c>
      <c r="BS774" s="7" t="str">
        <f>+IFERROR(VLOOKUP(BP774,Auxiliar!$A:$C,3,0),"")</f>
        <v>1b 12%</v>
      </c>
      <c r="CA774" s="1">
        <v>5752</v>
      </c>
      <c r="CB774" s="1" t="s">
        <v>35</v>
      </c>
      <c r="CC774" s="6">
        <f>+IFERROR(VALUE(RIGHT(Tabla14[[#This Row],[B2B]],6)),"")</f>
        <v>5752</v>
      </c>
      <c r="CD774" s="6" t="str">
        <f>+IFERROR(VLOOKUP(CB774,Auxiliar!$A:$C,2,0),"")</f>
        <v>Corona 710cc</v>
      </c>
      <c r="CE774" s="7" t="str">
        <f>+IFERROR(VLOOKUP(CB774,Auxiliar!$A:$C,3,0),"")</f>
        <v>1b 10% | 85b 0%</v>
      </c>
      <c r="CG774" s="1"/>
      <c r="CH774" s="1"/>
      <c r="CI774" s="6" t="str">
        <f>+IFERROR(VALUE(RIGHT(Tabla15[[#This Row],[B2B]],6)),"")</f>
        <v/>
      </c>
      <c r="CJ774" s="6" t="str">
        <f>+IFERROR(VLOOKUP(CH774,Auxiliar!$A:$C,2,0),"")</f>
        <v/>
      </c>
      <c r="CK774" s="7" t="str">
        <f>+IFERROR(VLOOKUP(CH774,Auxiliar!$A:$C,3,0),"")</f>
        <v/>
      </c>
      <c r="CM774" s="1">
        <v>5709</v>
      </c>
      <c r="CN774" s="1" t="s">
        <v>20</v>
      </c>
      <c r="CO774" s="6">
        <v>5709</v>
      </c>
      <c r="CP774" s="6" t="s">
        <v>20</v>
      </c>
      <c r="CQ774" s="7" t="s">
        <v>21</v>
      </c>
      <c r="CS774" s="1"/>
      <c r="CT774" s="1"/>
      <c r="CU774" s="6" t="str">
        <f>+IFERROR(VALUE(RIGHT(Tabla17[[#This Row],[B2B]],6)),"")</f>
        <v/>
      </c>
      <c r="CV774" s="6" t="str">
        <f>+IFERROR(VLOOKUP(CT774,Auxiliar!$A:$C,2,0),"")</f>
        <v/>
      </c>
      <c r="CW774" s="7" t="str">
        <f>+IFERROR(VLOOKUP(CT774,Auxiliar!$A:$C,3,0),"")</f>
        <v/>
      </c>
      <c r="CY774" s="1">
        <v>5709</v>
      </c>
      <c r="CZ774" s="1" t="s">
        <v>16</v>
      </c>
      <c r="DA774" s="6">
        <f>+IFERROR(VALUE(RIGHT(Tabla18[[#This Row],[B2B]],6)),"")</f>
        <v>5709</v>
      </c>
      <c r="DB774" s="6" t="str">
        <f>+IFERROR(VLOOKUP(CZ774,Auxiliar!$A:$C,2,0),"")</f>
        <v>PREMIUM</v>
      </c>
      <c r="DC774" s="7" t="str">
        <f>+IFERROR(VLOOKUP(CZ774,Auxiliar!$A:$C,3,0),"")</f>
        <v>0b 0% | 2b 2% | 5b 3,5% | 10b 5%</v>
      </c>
      <c r="DE774" s="1">
        <v>5709</v>
      </c>
      <c r="DF774" s="1" t="s">
        <v>19</v>
      </c>
      <c r="DG774" s="6">
        <f>+IFERROR(VALUE(RIGHT(Tabla19[[#This Row],[B2B]],6)),"")</f>
        <v>5709</v>
      </c>
      <c r="DH774" s="6" t="str">
        <f>+IFERROR(VLOOKUP(DF774,Auxiliar!$A:$C,2,0),"")</f>
        <v>MICHELOB</v>
      </c>
      <c r="DI774" s="7" t="str">
        <f>+IFERROR(VLOOKUP(DF774,Auxiliar!$A:$C,3,0),"")</f>
        <v>1b 7% | 3b 22% | 8b 27%</v>
      </c>
      <c r="DK774" s="1"/>
      <c r="DL774" s="1"/>
      <c r="DM774" s="6" t="str">
        <f>+IFERROR(VALUE(RIGHT(Tabla20[[#This Row],[B2B]],6)),"")</f>
        <v/>
      </c>
      <c r="DN774" s="6" t="str">
        <f>+IFERROR(VLOOKUP(DL774,Auxiliar!$A:$C,2,0),"")</f>
        <v/>
      </c>
      <c r="DO774" s="7" t="str">
        <f>+IFERROR(VLOOKUP(DL774,Auxiliar!$A:$C,3,0),"")</f>
        <v/>
      </c>
      <c r="DQ774" s="1">
        <v>5708</v>
      </c>
      <c r="DR774" s="12" t="s">
        <v>24</v>
      </c>
      <c r="DS774" s="6">
        <f>+IFERROR(VALUE(RIGHT(Tabla21[[#This Row],[B2B]],6)),"")</f>
        <v>5708</v>
      </c>
      <c r="DT774" s="6" t="str">
        <f>+IFERROR(VLOOKUP(DR774,Auxiliar!$A:$C,2,0),"")</f>
        <v>CORONA PORRON</v>
      </c>
      <c r="DU774" s="7" t="str">
        <f>+IFERROR(VLOOKUP(DR774,Auxiliar!$A:$C,3,0),"")</f>
        <v>1b 5% | 20b 0%</v>
      </c>
      <c r="DW774" s="1">
        <v>20107</v>
      </c>
      <c r="DX774" s="12" t="s">
        <v>43</v>
      </c>
      <c r="DY774" s="6">
        <f>+IFERROR(VALUE(RIGHT(Tabla22[[#This Row],[B2B]],6)),"")</f>
        <v>20107</v>
      </c>
      <c r="DZ774" s="6" t="str">
        <f>+IFERROR(VLOOKUP(DX774,Auxiliar!$A:$C,2,0),"")</f>
        <v xml:space="preserve">VALUE LATA </v>
      </c>
      <c r="EA774" s="7" t="str">
        <f>+IFERROR(VLOOKUP(DX774,Auxiliar!$A:$C,3,0),"")</f>
        <v>1b 15% | 100b 18%</v>
      </c>
      <c r="EC774" s="1">
        <v>3573</v>
      </c>
      <c r="ED774" s="12" t="s">
        <v>47</v>
      </c>
      <c r="EE774" s="6">
        <f>+IFERROR(VALUE(RIGHT(Tabla23[[#This Row],[B2B]],6)),"")</f>
        <v>3573</v>
      </c>
      <c r="EF774" s="6" t="str">
        <f>+IFERROR(VLOOKUP(ED774,Auxiliar!$A:$C,2,0),"")</f>
        <v>VALUE LATON</v>
      </c>
      <c r="EG774" s="7" t="str">
        <f>+IFERROR(VLOOKUP(ED774,Auxiliar!$A:$C,3,0),"")</f>
        <v>1b 10% | 5b 15% | 192b 0%</v>
      </c>
      <c r="EI774" s="1"/>
      <c r="EJ774" s="12"/>
      <c r="EK774" s="6" t="str">
        <f>+IFERROR(VALUE(RIGHT(Tabla24[[#This Row],[B2B]],6)),"")</f>
        <v/>
      </c>
      <c r="EL774" s="6" t="str">
        <f>+IFERROR(VLOOKUP(EJ774,Auxiliar!$A:$C,2,0),"")</f>
        <v/>
      </c>
      <c r="EM774" s="7" t="str">
        <f>+IFERROR(VLOOKUP(EJ774,Auxiliar!$A:$C,3,0),"")</f>
        <v/>
      </c>
      <c r="EO774" s="1"/>
      <c r="EP774" s="12"/>
      <c r="EQ774" s="6" t="str">
        <f>+IFERROR(VALUE(RIGHT(Tabla25[[#This Row],[B2B]],6)),"")</f>
        <v/>
      </c>
      <c r="ER774" s="6" t="str">
        <f>+IFERROR(VLOOKUP(EP774,Auxiliar!$A:$C,2,0),"")</f>
        <v/>
      </c>
      <c r="ES774" s="7" t="str">
        <f>+IFERROR(VLOOKUP(EP774,Auxiliar!$A:$C,3,0),"")</f>
        <v/>
      </c>
      <c r="EU774" s="1"/>
      <c r="EV774" s="12"/>
      <c r="EW774" s="6" t="str">
        <f>+IFERROR(VALUE(RIGHT(Tabla26[[#This Row],[B2B]],6)),"")</f>
        <v/>
      </c>
      <c r="EX774" s="6" t="str">
        <f>+IFERROR(VLOOKUP(EV774,Auxiliar!$A:$C,2,0),"")</f>
        <v/>
      </c>
      <c r="EY774" s="7" t="str">
        <f>+IFERROR(VLOOKUP(EV774,Auxiliar!$A:$C,3,0),"")</f>
        <v/>
      </c>
      <c r="EZ774" s="1"/>
      <c r="FA774" s="12"/>
      <c r="FB774" s="6" t="str">
        <f>+IFERROR(VALUE(RIGHT(Tabla27[[#This Row],[B2B]],6)),"")</f>
        <v/>
      </c>
      <c r="FC774" s="6" t="str">
        <f>+IFERROR(VLOOKUP(FA774,Auxiliar!$A:$C,2,0),"")</f>
        <v/>
      </c>
      <c r="FD774" s="7" t="str">
        <f>+IFERROR(VLOOKUP(FA774,Auxiliar!$A:$C,3,0),"")</f>
        <v/>
      </c>
      <c r="FE774" s="1"/>
      <c r="FF774" s="12"/>
      <c r="FG774" s="6" t="str">
        <f>+IFERROR(VALUE(RIGHT(Tabla28[[#This Row],[B2B]],6)),"")</f>
        <v/>
      </c>
      <c r="FH774" s="6" t="str">
        <f>+IFERROR(VLOOKUP(FF774,Auxiliar!$A:$C,2,0),"")</f>
        <v/>
      </c>
      <c r="FI774" s="7" t="str">
        <f>+IFERROR(VLOOKUP(FF774,Auxiliar!$A:$C,3,0),"")</f>
        <v/>
      </c>
      <c r="FJ774" s="1"/>
      <c r="FK774" s="12"/>
      <c r="FL774" s="6" t="str">
        <f>+IFERROR(VALUE(RIGHT(Tabla29[[#This Row],[B2B]],6)),"")</f>
        <v/>
      </c>
      <c r="FM774" s="6" t="str">
        <f>+IFERROR(VLOOKUP(FK774,Auxiliar!$A:$C,2,0),"")</f>
        <v/>
      </c>
      <c r="FN774" s="7" t="str">
        <f>+IFERROR(VLOOKUP(FK774,Auxiliar!$A:$C,3,0),"")</f>
        <v/>
      </c>
      <c r="FO774" s="1"/>
      <c r="FP774" s="12"/>
      <c r="FQ774" s="6" t="str">
        <f>+IFERROR(VALUE(RIGHT(Tabla30[[#This Row],[B2B]],6)),"")</f>
        <v/>
      </c>
      <c r="FR774" s="6" t="str">
        <f>+IFERROR(VLOOKUP(FP774,Auxiliar!$A:$C,2,0),"")</f>
        <v/>
      </c>
      <c r="FS774" s="7"/>
      <c r="FT774" s="1"/>
      <c r="FU774" s="12"/>
      <c r="FV774" s="6" t="str">
        <f>+IFERROR(VALUE(RIGHT(Tabla31[[#This Row],[B2B]],6)),"")</f>
        <v/>
      </c>
      <c r="FW774" s="6" t="str">
        <f>+IFERROR(VLOOKUP(FU774,Auxiliar!$A:$C,2,0),"")</f>
        <v/>
      </c>
      <c r="FX774" s="7" t="str">
        <f>+IFERROR(VLOOKUP(FU774,Auxiliar!$A:$C,3,0),"")</f>
        <v/>
      </c>
      <c r="FY774" s="1"/>
      <c r="FZ774" s="12"/>
      <c r="GA774" s="6" t="str">
        <f>+IFERROR(VALUE(RIGHT(Tabla32[[#This Row],[B2B]],6)),"")</f>
        <v/>
      </c>
      <c r="GB774" s="6" t="str">
        <f>+IFERROR(VLOOKUP(FZ774,Auxiliar!$A:$C,2,0),"")</f>
        <v/>
      </c>
      <c r="GC774" s="7" t="str">
        <f>+IFERROR(VLOOKUP(FZ774,Auxiliar!$A:$C,3,0),"")</f>
        <v/>
      </c>
      <c r="GD774" s="1"/>
      <c r="GE774" s="12"/>
      <c r="GF774" s="6" t="str">
        <f>+IFERROR(VALUE(RIGHT(Tabla33[[#This Row],[B2B]],6)),"")</f>
        <v/>
      </c>
      <c r="GG774" s="6" t="str">
        <f>+IFERROR(VLOOKUP(GE774,Auxiliar!$A:$C,2,0),"")</f>
        <v/>
      </c>
      <c r="GH774" s="7" t="str">
        <f>+IFERROR(VLOOKUP(GE774,Auxiliar!$A:$C,3,0),"")</f>
        <v/>
      </c>
    </row>
    <row r="775" spans="1:190" x14ac:dyDescent="0.25">
      <c r="A775" s="1"/>
      <c r="B775" s="1"/>
      <c r="C775" t="str">
        <f>+IFERROR(VLOOKUP(B775,Auxiliar!$A:$C,2,0),"")</f>
        <v/>
      </c>
      <c r="D775" s="5" t="str">
        <f>+IFERROR(VLOOKUP(B775,Auxiliar!$A:$C,3,0),"")</f>
        <v/>
      </c>
      <c r="S775" s="1">
        <v>11052</v>
      </c>
      <c r="T775" s="1" t="s">
        <v>9</v>
      </c>
      <c r="U775" s="6">
        <f>+IFERROR(VALUE(RIGHT(Tabla4[[#This Row],[B2B]],6)),"")</f>
        <v>11052</v>
      </c>
      <c r="V775" s="6" t="str">
        <f>+IFERROR(VLOOKUP(T775,Auxiliar!$A:$C,2,0),"")</f>
        <v>CORE</v>
      </c>
      <c r="W775" s="7" t="str">
        <f>+IFERROR(VLOOKUP(T775,Auxiliar!$A:$C,3,0),"")</f>
        <v>0b 1% | 2b 5% | 4b 6%</v>
      </c>
      <c r="AK775" s="1">
        <v>10061</v>
      </c>
      <c r="AL775" s="1" t="s">
        <v>30</v>
      </c>
      <c r="AM775" s="6">
        <f>+IFERROR(VALUE(RIGHT(Tabla7[[#This Row],[B2B]],6)),"")</f>
        <v>10061</v>
      </c>
      <c r="AN775" s="6" t="str">
        <f>+IFERROR(VLOOKUP(AL775,Auxiliar!$A:$C,2,0),"")</f>
        <v>LATONES</v>
      </c>
      <c r="AO775" s="7" t="str">
        <f>+IFERROR(VLOOKUP(AL775,Auxiliar!$A:$C,3,0),"")</f>
        <v>1b 4% | 5b 7% | 97b 0%</v>
      </c>
      <c r="AW775" s="1"/>
      <c r="AX775" s="1" t="s">
        <v>32</v>
      </c>
      <c r="AY775" s="6" t="str">
        <f>+IFERROR(VALUE(RIGHT(Tabla9[[#This Row],[B2B]],6)),"")</f>
        <v/>
      </c>
      <c r="AZ775" s="6" t="str">
        <f>+IFERROR(VLOOKUP(AX775,Auxiliar!$A:$C,2,0),"")</f>
        <v>LATONES</v>
      </c>
      <c r="BA775" s="7" t="str">
        <f>+IFERROR(VLOOKUP(AX775,Auxiliar!$A:$C,3,0),"")</f>
        <v>2b 3% | 4b 4% | 6b 5% | 10b 8%  | 385b 0%</v>
      </c>
      <c r="BI775" s="1"/>
      <c r="BJ775" s="1"/>
      <c r="BK775" s="6" t="str">
        <f>+IFERROR(VALUE(RIGHT(Tabla11[[#This Row],[B2B]],6)),"")</f>
        <v/>
      </c>
      <c r="BL775" s="6" t="str">
        <f>+IFERROR(VLOOKUP(BJ775,Auxiliar!$A:$C,2,0),"")</f>
        <v/>
      </c>
      <c r="BM775" s="7" t="str">
        <f>+IFERROR(VLOOKUP(BJ775,Auxiliar!$A:$C,3,0),"")</f>
        <v/>
      </c>
      <c r="BO775" s="1">
        <v>3575</v>
      </c>
      <c r="BP775" s="1" t="s">
        <v>39</v>
      </c>
      <c r="BQ775" s="6">
        <f>+IFERROR(VALUE(RIGHT(Tabla12[[#This Row],[B2B]],6)),"")</f>
        <v>3575</v>
      </c>
      <c r="BR775" s="6" t="str">
        <f>+IFERROR(VLOOKUP(BP775,Auxiliar!$A:$C,2,0),"")</f>
        <v>VALUE LITRO</v>
      </c>
      <c r="BS775" s="7" t="str">
        <f>+IFERROR(VLOOKUP(BP775,Auxiliar!$A:$C,3,0),"")</f>
        <v>1b 12%</v>
      </c>
      <c r="CA775" s="1">
        <v>5753</v>
      </c>
      <c r="CB775" s="1" t="s">
        <v>35</v>
      </c>
      <c r="CC775" s="6">
        <f>+IFERROR(VALUE(RIGHT(Tabla14[[#This Row],[B2B]],6)),"")</f>
        <v>5753</v>
      </c>
      <c r="CD775" s="6" t="str">
        <f>+IFERROR(VLOOKUP(CB775,Auxiliar!$A:$C,2,0),"")</f>
        <v>Corona 710cc</v>
      </c>
      <c r="CE775" s="7" t="str">
        <f>+IFERROR(VLOOKUP(CB775,Auxiliar!$A:$C,3,0),"")</f>
        <v>1b 10% | 85b 0%</v>
      </c>
      <c r="CG775" s="1"/>
      <c r="CH775" s="1"/>
      <c r="CI775" s="6" t="str">
        <f>+IFERROR(VALUE(RIGHT(Tabla15[[#This Row],[B2B]],6)),"")</f>
        <v/>
      </c>
      <c r="CJ775" s="6" t="str">
        <f>+IFERROR(VLOOKUP(CH775,Auxiliar!$A:$C,2,0),"")</f>
        <v/>
      </c>
      <c r="CK775" s="7" t="str">
        <f>+IFERROR(VLOOKUP(CH775,Auxiliar!$A:$C,3,0),"")</f>
        <v/>
      </c>
      <c r="CM775" s="1">
        <v>5711</v>
      </c>
      <c r="CN775" s="1" t="s">
        <v>20</v>
      </c>
      <c r="CO775" s="6">
        <v>5711</v>
      </c>
      <c r="CP775" s="6" t="s">
        <v>20</v>
      </c>
      <c r="CQ775" s="7" t="s">
        <v>21</v>
      </c>
      <c r="CS775" s="1"/>
      <c r="CT775" s="1"/>
      <c r="CU775" s="6" t="str">
        <f>+IFERROR(VALUE(RIGHT(Tabla17[[#This Row],[B2B]],6)),"")</f>
        <v/>
      </c>
      <c r="CV775" s="6" t="str">
        <f>+IFERROR(VLOOKUP(CT775,Auxiliar!$A:$C,2,0),"")</f>
        <v/>
      </c>
      <c r="CW775" s="7" t="str">
        <f>+IFERROR(VLOOKUP(CT775,Auxiliar!$A:$C,3,0),"")</f>
        <v/>
      </c>
      <c r="CY775" s="1">
        <v>5711</v>
      </c>
      <c r="CZ775" s="1" t="s">
        <v>16</v>
      </c>
      <c r="DA775" s="6">
        <f>+IFERROR(VALUE(RIGHT(Tabla18[[#This Row],[B2B]],6)),"")</f>
        <v>5711</v>
      </c>
      <c r="DB775" s="6" t="str">
        <f>+IFERROR(VLOOKUP(CZ775,Auxiliar!$A:$C,2,0),"")</f>
        <v>PREMIUM</v>
      </c>
      <c r="DC775" s="7" t="str">
        <f>+IFERROR(VLOOKUP(CZ775,Auxiliar!$A:$C,3,0),"")</f>
        <v>0b 0% | 2b 2% | 5b 3,5% | 10b 5%</v>
      </c>
      <c r="DE775" s="1">
        <v>5711</v>
      </c>
      <c r="DF775" s="1" t="s">
        <v>19</v>
      </c>
      <c r="DG775" s="6">
        <f>+IFERROR(VALUE(RIGHT(Tabla19[[#This Row],[B2B]],6)),"")</f>
        <v>5711</v>
      </c>
      <c r="DH775" s="6" t="str">
        <f>+IFERROR(VLOOKUP(DF775,Auxiliar!$A:$C,2,0),"")</f>
        <v>MICHELOB</v>
      </c>
      <c r="DI775" s="7" t="str">
        <f>+IFERROR(VLOOKUP(DF775,Auxiliar!$A:$C,3,0),"")</f>
        <v>1b 7% | 3b 22% | 8b 27%</v>
      </c>
      <c r="DK775" s="1"/>
      <c r="DL775" s="1"/>
      <c r="DM775" s="6" t="str">
        <f>+IFERROR(VALUE(RIGHT(Tabla20[[#This Row],[B2B]],6)),"")</f>
        <v/>
      </c>
      <c r="DN775" s="6" t="str">
        <f>+IFERROR(VLOOKUP(DL775,Auxiliar!$A:$C,2,0),"")</f>
        <v/>
      </c>
      <c r="DO775" s="7" t="str">
        <f>+IFERROR(VLOOKUP(DL775,Auxiliar!$A:$C,3,0),"")</f>
        <v/>
      </c>
      <c r="DQ775" s="1">
        <v>5709</v>
      </c>
      <c r="DR775" s="12" t="s">
        <v>24</v>
      </c>
      <c r="DS775" s="6">
        <f>+IFERROR(VALUE(RIGHT(Tabla21[[#This Row],[B2B]],6)),"")</f>
        <v>5709</v>
      </c>
      <c r="DT775" s="6" t="str">
        <f>+IFERROR(VLOOKUP(DR775,Auxiliar!$A:$C,2,0),"")</f>
        <v>CORONA PORRON</v>
      </c>
      <c r="DU775" s="7" t="str">
        <f>+IFERROR(VLOOKUP(DR775,Auxiliar!$A:$C,3,0),"")</f>
        <v>1b 5% | 20b 0%</v>
      </c>
      <c r="DW775" s="1">
        <v>3579</v>
      </c>
      <c r="DX775" s="12" t="s">
        <v>43</v>
      </c>
      <c r="DY775" s="6">
        <f>+IFERROR(VALUE(RIGHT(Tabla22[[#This Row],[B2B]],6)),"")</f>
        <v>3579</v>
      </c>
      <c r="DZ775" s="6" t="str">
        <f>+IFERROR(VLOOKUP(DX775,Auxiliar!$A:$C,2,0),"")</f>
        <v xml:space="preserve">VALUE LATA </v>
      </c>
      <c r="EA775" s="7" t="str">
        <f>+IFERROR(VLOOKUP(DX775,Auxiliar!$A:$C,3,0),"")</f>
        <v>1b 15% | 100b 18%</v>
      </c>
      <c r="EC775" s="1">
        <v>20104</v>
      </c>
      <c r="ED775" s="12" t="s">
        <v>47</v>
      </c>
      <c r="EE775" s="6">
        <f>+IFERROR(VALUE(RIGHT(Tabla23[[#This Row],[B2B]],6)),"")</f>
        <v>20104</v>
      </c>
      <c r="EF775" s="6" t="str">
        <f>+IFERROR(VLOOKUP(ED775,Auxiliar!$A:$C,2,0),"")</f>
        <v>VALUE LATON</v>
      </c>
      <c r="EG775" s="7" t="str">
        <f>+IFERROR(VLOOKUP(ED775,Auxiliar!$A:$C,3,0),"")</f>
        <v>1b 10% | 5b 15% | 192b 0%</v>
      </c>
      <c r="EI775" s="1"/>
      <c r="EJ775" s="12"/>
      <c r="EK775" s="6" t="str">
        <f>+IFERROR(VALUE(RIGHT(Tabla24[[#This Row],[B2B]],6)),"")</f>
        <v/>
      </c>
      <c r="EL775" s="6" t="str">
        <f>+IFERROR(VLOOKUP(EJ775,Auxiliar!$A:$C,2,0),"")</f>
        <v/>
      </c>
      <c r="EM775" s="7" t="str">
        <f>+IFERROR(VLOOKUP(EJ775,Auxiliar!$A:$C,3,0),"")</f>
        <v/>
      </c>
      <c r="EO775" s="1"/>
      <c r="EP775" s="12"/>
      <c r="EQ775" s="6" t="str">
        <f>+IFERROR(VALUE(RIGHT(Tabla25[[#This Row],[B2B]],6)),"")</f>
        <v/>
      </c>
      <c r="ER775" s="6" t="str">
        <f>+IFERROR(VLOOKUP(EP775,Auxiliar!$A:$C,2,0),"")</f>
        <v/>
      </c>
      <c r="ES775" s="7" t="str">
        <f>+IFERROR(VLOOKUP(EP775,Auxiliar!$A:$C,3,0),"")</f>
        <v/>
      </c>
      <c r="EU775" s="1"/>
      <c r="EV775" s="12"/>
      <c r="EW775" s="6" t="str">
        <f>+IFERROR(VALUE(RIGHT(Tabla26[[#This Row],[B2B]],6)),"")</f>
        <v/>
      </c>
      <c r="EX775" s="6" t="str">
        <f>+IFERROR(VLOOKUP(EV775,Auxiliar!$A:$C,2,0),"")</f>
        <v/>
      </c>
      <c r="EY775" s="7" t="str">
        <f>+IFERROR(VLOOKUP(EV775,Auxiliar!$A:$C,3,0),"")</f>
        <v/>
      </c>
      <c r="EZ775" s="1"/>
      <c r="FA775" s="12"/>
      <c r="FB775" s="6" t="str">
        <f>+IFERROR(VALUE(RIGHT(Tabla27[[#This Row],[B2B]],6)),"")</f>
        <v/>
      </c>
      <c r="FC775" s="6" t="str">
        <f>+IFERROR(VLOOKUP(FA775,Auxiliar!$A:$C,2,0),"")</f>
        <v/>
      </c>
      <c r="FD775" s="7" t="str">
        <f>+IFERROR(VLOOKUP(FA775,Auxiliar!$A:$C,3,0),"")</f>
        <v/>
      </c>
      <c r="FE775" s="1"/>
      <c r="FF775" s="12"/>
      <c r="FG775" s="6" t="str">
        <f>+IFERROR(VALUE(RIGHT(Tabla28[[#This Row],[B2B]],6)),"")</f>
        <v/>
      </c>
      <c r="FH775" s="6" t="str">
        <f>+IFERROR(VLOOKUP(FF775,Auxiliar!$A:$C,2,0),"")</f>
        <v/>
      </c>
      <c r="FI775" s="7" t="str">
        <f>+IFERROR(VLOOKUP(FF775,Auxiliar!$A:$C,3,0),"")</f>
        <v/>
      </c>
      <c r="FJ775" s="1"/>
      <c r="FK775" s="12"/>
      <c r="FL775" s="6" t="str">
        <f>+IFERROR(VALUE(RIGHT(Tabla29[[#This Row],[B2B]],6)),"")</f>
        <v/>
      </c>
      <c r="FM775" s="6" t="str">
        <f>+IFERROR(VLOOKUP(FK775,Auxiliar!$A:$C,2,0),"")</f>
        <v/>
      </c>
      <c r="FN775" s="7" t="str">
        <f>+IFERROR(VLOOKUP(FK775,Auxiliar!$A:$C,3,0),"")</f>
        <v/>
      </c>
      <c r="FO775" s="1"/>
      <c r="FP775" s="12"/>
      <c r="FQ775" s="6" t="str">
        <f>+IFERROR(VALUE(RIGHT(Tabla30[[#This Row],[B2B]],6)),"")</f>
        <v/>
      </c>
      <c r="FR775" s="6" t="str">
        <f>+IFERROR(VLOOKUP(FP775,Auxiliar!$A:$C,2,0),"")</f>
        <v/>
      </c>
      <c r="FS775" s="7"/>
      <c r="FT775" s="1"/>
      <c r="FU775" s="12"/>
      <c r="FV775" s="6" t="str">
        <f>+IFERROR(VALUE(RIGHT(Tabla31[[#This Row],[B2B]],6)),"")</f>
        <v/>
      </c>
      <c r="FW775" s="6" t="str">
        <f>+IFERROR(VLOOKUP(FU775,Auxiliar!$A:$C,2,0),"")</f>
        <v/>
      </c>
      <c r="FX775" s="7" t="str">
        <f>+IFERROR(VLOOKUP(FU775,Auxiliar!$A:$C,3,0),"")</f>
        <v/>
      </c>
      <c r="FY775" s="1"/>
      <c r="FZ775" s="12"/>
      <c r="GA775" s="6" t="str">
        <f>+IFERROR(VALUE(RIGHT(Tabla32[[#This Row],[B2B]],6)),"")</f>
        <v/>
      </c>
      <c r="GB775" s="6" t="str">
        <f>+IFERROR(VLOOKUP(FZ775,Auxiliar!$A:$C,2,0),"")</f>
        <v/>
      </c>
      <c r="GC775" s="7" t="str">
        <f>+IFERROR(VLOOKUP(FZ775,Auxiliar!$A:$C,3,0),"")</f>
        <v/>
      </c>
      <c r="GD775" s="1"/>
      <c r="GE775" s="12"/>
      <c r="GF775" s="6" t="str">
        <f>+IFERROR(VALUE(RIGHT(Tabla33[[#This Row],[B2B]],6)),"")</f>
        <v/>
      </c>
      <c r="GG775" s="6" t="str">
        <f>+IFERROR(VLOOKUP(GE775,Auxiliar!$A:$C,2,0),"")</f>
        <v/>
      </c>
      <c r="GH775" s="7" t="str">
        <f>+IFERROR(VLOOKUP(GE775,Auxiliar!$A:$C,3,0),"")</f>
        <v/>
      </c>
    </row>
    <row r="776" spans="1:190" x14ac:dyDescent="0.25">
      <c r="A776" s="1"/>
      <c r="B776" s="1"/>
      <c r="C776" t="str">
        <f>+IFERROR(VLOOKUP(B776,Auxiliar!$A:$C,2,0),"")</f>
        <v/>
      </c>
      <c r="D776" s="5" t="str">
        <f>+IFERROR(VLOOKUP(B776,Auxiliar!$A:$C,3,0),"")</f>
        <v/>
      </c>
      <c r="S776" s="1">
        <v>11055</v>
      </c>
      <c r="T776" s="1" t="s">
        <v>9</v>
      </c>
      <c r="U776" s="6">
        <f>+IFERROR(VALUE(RIGHT(Tabla4[[#This Row],[B2B]],6)),"")</f>
        <v>11055</v>
      </c>
      <c r="V776" s="6" t="str">
        <f>+IFERROR(VLOOKUP(T776,Auxiliar!$A:$C,2,0),"")</f>
        <v>CORE</v>
      </c>
      <c r="W776" s="7" t="str">
        <f>+IFERROR(VLOOKUP(T776,Auxiliar!$A:$C,3,0),"")</f>
        <v>0b 1% | 2b 5% | 4b 6%</v>
      </c>
      <c r="AK776" s="1">
        <v>10062</v>
      </c>
      <c r="AL776" s="1" t="s">
        <v>30</v>
      </c>
      <c r="AM776" s="6">
        <f>+IFERROR(VALUE(RIGHT(Tabla7[[#This Row],[B2B]],6)),"")</f>
        <v>10062</v>
      </c>
      <c r="AN776" s="6" t="str">
        <f>+IFERROR(VLOOKUP(AL776,Auxiliar!$A:$C,2,0),"")</f>
        <v>LATONES</v>
      </c>
      <c r="AO776" s="7" t="str">
        <f>+IFERROR(VLOOKUP(AL776,Auxiliar!$A:$C,3,0),"")</f>
        <v>1b 4% | 5b 7% | 97b 0%</v>
      </c>
      <c r="AW776" s="1"/>
      <c r="AX776" s="1" t="s">
        <v>32</v>
      </c>
      <c r="AY776" s="6" t="str">
        <f>+IFERROR(VALUE(RIGHT(Tabla9[[#This Row],[B2B]],6)),"")</f>
        <v/>
      </c>
      <c r="AZ776" s="6" t="str">
        <f>+IFERROR(VLOOKUP(AX776,Auxiliar!$A:$C,2,0),"")</f>
        <v>LATONES</v>
      </c>
      <c r="BA776" s="7" t="str">
        <f>+IFERROR(VLOOKUP(AX776,Auxiliar!$A:$C,3,0),"")</f>
        <v>2b 3% | 4b 4% | 6b 5% | 10b 8%  | 385b 0%</v>
      </c>
      <c r="BI776" s="1"/>
      <c r="BJ776" s="1"/>
      <c r="BK776" s="6" t="str">
        <f>+IFERROR(VALUE(RIGHT(Tabla11[[#This Row],[B2B]],6)),"")</f>
        <v/>
      </c>
      <c r="BL776" s="6" t="str">
        <f>+IFERROR(VLOOKUP(BJ776,Auxiliar!$A:$C,2,0),"")</f>
        <v/>
      </c>
      <c r="BM776" s="7" t="str">
        <f>+IFERROR(VLOOKUP(BJ776,Auxiliar!$A:$C,3,0),"")</f>
        <v/>
      </c>
      <c r="BO776" s="1">
        <v>20106</v>
      </c>
      <c r="BP776" s="1" t="s">
        <v>39</v>
      </c>
      <c r="BQ776" s="6">
        <f>+IFERROR(VALUE(RIGHT(Tabla12[[#This Row],[B2B]],6)),"")</f>
        <v>20106</v>
      </c>
      <c r="BR776" s="6" t="str">
        <f>+IFERROR(VLOOKUP(BP776,Auxiliar!$A:$C,2,0),"")</f>
        <v>VALUE LITRO</v>
      </c>
      <c r="BS776" s="7" t="str">
        <f>+IFERROR(VLOOKUP(BP776,Auxiliar!$A:$C,3,0),"")</f>
        <v>1b 12%</v>
      </c>
      <c r="CA776" s="1">
        <v>5762</v>
      </c>
      <c r="CB776" s="1" t="s">
        <v>35</v>
      </c>
      <c r="CC776" s="6">
        <f>+IFERROR(VALUE(RIGHT(Tabla14[[#This Row],[B2B]],6)),"")</f>
        <v>5762</v>
      </c>
      <c r="CD776" s="6" t="str">
        <f>+IFERROR(VLOOKUP(CB776,Auxiliar!$A:$C,2,0),"")</f>
        <v>Corona 710cc</v>
      </c>
      <c r="CE776" s="7" t="str">
        <f>+IFERROR(VLOOKUP(CB776,Auxiliar!$A:$C,3,0),"")</f>
        <v>1b 10% | 85b 0%</v>
      </c>
      <c r="CG776" s="1"/>
      <c r="CH776" s="1"/>
      <c r="CI776" s="6" t="str">
        <f>+IFERROR(VALUE(RIGHT(Tabla15[[#This Row],[B2B]],6)),"")</f>
        <v/>
      </c>
      <c r="CJ776" s="6" t="str">
        <f>+IFERROR(VLOOKUP(CH776,Auxiliar!$A:$C,2,0),"")</f>
        <v/>
      </c>
      <c r="CK776" s="7" t="str">
        <f>+IFERROR(VLOOKUP(CH776,Auxiliar!$A:$C,3,0),"")</f>
        <v/>
      </c>
      <c r="CM776" s="1">
        <v>5721</v>
      </c>
      <c r="CN776" s="1" t="s">
        <v>20</v>
      </c>
      <c r="CO776" s="6">
        <v>5721</v>
      </c>
      <c r="CP776" s="6" t="s">
        <v>20</v>
      </c>
      <c r="CQ776" s="7" t="s">
        <v>21</v>
      </c>
      <c r="CS776" s="1"/>
      <c r="CT776" s="1"/>
      <c r="CU776" s="6" t="str">
        <f>+IFERROR(VALUE(RIGHT(Tabla17[[#This Row],[B2B]],6)),"")</f>
        <v/>
      </c>
      <c r="CV776" s="6" t="str">
        <f>+IFERROR(VLOOKUP(CT776,Auxiliar!$A:$C,2,0),"")</f>
        <v/>
      </c>
      <c r="CW776" s="7" t="str">
        <f>+IFERROR(VLOOKUP(CT776,Auxiliar!$A:$C,3,0),"")</f>
        <v/>
      </c>
      <c r="CY776" s="1">
        <v>5721</v>
      </c>
      <c r="CZ776" s="1" t="s">
        <v>16</v>
      </c>
      <c r="DA776" s="6">
        <f>+IFERROR(VALUE(RIGHT(Tabla18[[#This Row],[B2B]],6)),"")</f>
        <v>5721</v>
      </c>
      <c r="DB776" s="6" t="str">
        <f>+IFERROR(VLOOKUP(CZ776,Auxiliar!$A:$C,2,0),"")</f>
        <v>PREMIUM</v>
      </c>
      <c r="DC776" s="7" t="str">
        <f>+IFERROR(VLOOKUP(CZ776,Auxiliar!$A:$C,3,0),"")</f>
        <v>0b 0% | 2b 2% | 5b 3,5% | 10b 5%</v>
      </c>
      <c r="DE776" s="1">
        <v>5721</v>
      </c>
      <c r="DF776" s="1" t="s">
        <v>19</v>
      </c>
      <c r="DG776" s="6">
        <f>+IFERROR(VALUE(RIGHT(Tabla19[[#This Row],[B2B]],6)),"")</f>
        <v>5721</v>
      </c>
      <c r="DH776" s="6" t="str">
        <f>+IFERROR(VLOOKUP(DF776,Auxiliar!$A:$C,2,0),"")</f>
        <v>MICHELOB</v>
      </c>
      <c r="DI776" s="7" t="str">
        <f>+IFERROR(VLOOKUP(DF776,Auxiliar!$A:$C,3,0),"")</f>
        <v>1b 7% | 3b 22% | 8b 27%</v>
      </c>
      <c r="DK776" s="1"/>
      <c r="DL776" s="1"/>
      <c r="DM776" s="6" t="str">
        <f>+IFERROR(VALUE(RIGHT(Tabla20[[#This Row],[B2B]],6)),"")</f>
        <v/>
      </c>
      <c r="DN776" s="6" t="str">
        <f>+IFERROR(VLOOKUP(DL776,Auxiliar!$A:$C,2,0),"")</f>
        <v/>
      </c>
      <c r="DO776" s="7" t="str">
        <f>+IFERROR(VLOOKUP(DL776,Auxiliar!$A:$C,3,0),"")</f>
        <v/>
      </c>
      <c r="DQ776" s="1">
        <v>5711</v>
      </c>
      <c r="DR776" s="12" t="s">
        <v>24</v>
      </c>
      <c r="DS776" s="6">
        <f>+IFERROR(VALUE(RIGHT(Tabla21[[#This Row],[B2B]],6)),"")</f>
        <v>5711</v>
      </c>
      <c r="DT776" s="6" t="str">
        <f>+IFERROR(VLOOKUP(DR776,Auxiliar!$A:$C,2,0),"")</f>
        <v>CORONA PORRON</v>
      </c>
      <c r="DU776" s="7" t="str">
        <f>+IFERROR(VLOOKUP(DR776,Auxiliar!$A:$C,3,0),"")</f>
        <v>1b 5% | 20b 0%</v>
      </c>
      <c r="DW776" s="1">
        <v>3585</v>
      </c>
      <c r="DX776" s="12" t="s">
        <v>43</v>
      </c>
      <c r="DY776" s="6">
        <f>+IFERROR(VALUE(RIGHT(Tabla22[[#This Row],[B2B]],6)),"")</f>
        <v>3585</v>
      </c>
      <c r="DZ776" s="6" t="str">
        <f>+IFERROR(VLOOKUP(DX776,Auxiliar!$A:$C,2,0),"")</f>
        <v xml:space="preserve">VALUE LATA </v>
      </c>
      <c r="EA776" s="7" t="str">
        <f>+IFERROR(VLOOKUP(DX776,Auxiliar!$A:$C,3,0),"")</f>
        <v>1b 15% | 100b 18%</v>
      </c>
      <c r="EC776" s="1">
        <v>3575</v>
      </c>
      <c r="ED776" s="12" t="s">
        <v>47</v>
      </c>
      <c r="EE776" s="6">
        <f>+IFERROR(VALUE(RIGHT(Tabla23[[#This Row],[B2B]],6)),"")</f>
        <v>3575</v>
      </c>
      <c r="EF776" s="6" t="str">
        <f>+IFERROR(VLOOKUP(ED776,Auxiliar!$A:$C,2,0),"")</f>
        <v>VALUE LATON</v>
      </c>
      <c r="EG776" s="7" t="str">
        <f>+IFERROR(VLOOKUP(ED776,Auxiliar!$A:$C,3,0),"")</f>
        <v>1b 10% | 5b 15% | 192b 0%</v>
      </c>
      <c r="EI776" s="1"/>
      <c r="EJ776" s="12"/>
      <c r="EK776" s="6" t="str">
        <f>+IFERROR(VALUE(RIGHT(Tabla24[[#This Row],[B2B]],6)),"")</f>
        <v/>
      </c>
      <c r="EL776" s="6" t="str">
        <f>+IFERROR(VLOOKUP(EJ776,Auxiliar!$A:$C,2,0),"")</f>
        <v/>
      </c>
      <c r="EM776" s="7" t="str">
        <f>+IFERROR(VLOOKUP(EJ776,Auxiliar!$A:$C,3,0),"")</f>
        <v/>
      </c>
      <c r="EO776" s="1"/>
      <c r="EP776" s="12"/>
      <c r="EQ776" s="6" t="str">
        <f>+IFERROR(VALUE(RIGHT(Tabla25[[#This Row],[B2B]],6)),"")</f>
        <v/>
      </c>
      <c r="ER776" s="6" t="str">
        <f>+IFERROR(VLOOKUP(EP776,Auxiliar!$A:$C,2,0),"")</f>
        <v/>
      </c>
      <c r="ES776" s="7" t="str">
        <f>+IFERROR(VLOOKUP(EP776,Auxiliar!$A:$C,3,0),"")</f>
        <v/>
      </c>
      <c r="EU776" s="1"/>
      <c r="EV776" s="12"/>
      <c r="EW776" s="6" t="str">
        <f>+IFERROR(VALUE(RIGHT(Tabla26[[#This Row],[B2B]],6)),"")</f>
        <v/>
      </c>
      <c r="EX776" s="6" t="str">
        <f>+IFERROR(VLOOKUP(EV776,Auxiliar!$A:$C,2,0),"")</f>
        <v/>
      </c>
      <c r="EY776" s="7" t="str">
        <f>+IFERROR(VLOOKUP(EV776,Auxiliar!$A:$C,3,0),"")</f>
        <v/>
      </c>
      <c r="EZ776" s="1"/>
      <c r="FA776" s="12"/>
      <c r="FB776" s="6" t="str">
        <f>+IFERROR(VALUE(RIGHT(Tabla27[[#This Row],[B2B]],6)),"")</f>
        <v/>
      </c>
      <c r="FC776" s="6" t="str">
        <f>+IFERROR(VLOOKUP(FA776,Auxiliar!$A:$C,2,0),"")</f>
        <v/>
      </c>
      <c r="FD776" s="7" t="str">
        <f>+IFERROR(VLOOKUP(FA776,Auxiliar!$A:$C,3,0),"")</f>
        <v/>
      </c>
      <c r="FE776" s="1"/>
      <c r="FF776" s="12"/>
      <c r="FG776" s="6" t="str">
        <f>+IFERROR(VALUE(RIGHT(Tabla28[[#This Row],[B2B]],6)),"")</f>
        <v/>
      </c>
      <c r="FH776" s="6" t="str">
        <f>+IFERROR(VLOOKUP(FF776,Auxiliar!$A:$C,2,0),"")</f>
        <v/>
      </c>
      <c r="FI776" s="7" t="str">
        <f>+IFERROR(VLOOKUP(FF776,Auxiliar!$A:$C,3,0),"")</f>
        <v/>
      </c>
      <c r="FJ776" s="1"/>
      <c r="FK776" s="12"/>
      <c r="FL776" s="6" t="str">
        <f>+IFERROR(VALUE(RIGHT(Tabla29[[#This Row],[B2B]],6)),"")</f>
        <v/>
      </c>
      <c r="FM776" s="6" t="str">
        <f>+IFERROR(VLOOKUP(FK776,Auxiliar!$A:$C,2,0),"")</f>
        <v/>
      </c>
      <c r="FN776" s="7" t="str">
        <f>+IFERROR(VLOOKUP(FK776,Auxiliar!$A:$C,3,0),"")</f>
        <v/>
      </c>
      <c r="FO776" s="1"/>
      <c r="FP776" s="12"/>
      <c r="FQ776" s="6" t="str">
        <f>+IFERROR(VALUE(RIGHT(Tabla30[[#This Row],[B2B]],6)),"")</f>
        <v/>
      </c>
      <c r="FR776" s="6" t="str">
        <f>+IFERROR(VLOOKUP(FP776,Auxiliar!$A:$C,2,0),"")</f>
        <v/>
      </c>
      <c r="FS776" s="7"/>
      <c r="FT776" s="1"/>
      <c r="FU776" s="12"/>
      <c r="FV776" s="6" t="str">
        <f>+IFERROR(VALUE(RIGHT(Tabla31[[#This Row],[B2B]],6)),"")</f>
        <v/>
      </c>
      <c r="FW776" s="6" t="str">
        <f>+IFERROR(VLOOKUP(FU776,Auxiliar!$A:$C,2,0),"")</f>
        <v/>
      </c>
      <c r="FX776" s="7" t="str">
        <f>+IFERROR(VLOOKUP(FU776,Auxiliar!$A:$C,3,0),"")</f>
        <v/>
      </c>
      <c r="FY776" s="1"/>
      <c r="FZ776" s="12"/>
      <c r="GA776" s="6" t="str">
        <f>+IFERROR(VALUE(RIGHT(Tabla32[[#This Row],[B2B]],6)),"")</f>
        <v/>
      </c>
      <c r="GB776" s="6" t="str">
        <f>+IFERROR(VLOOKUP(FZ776,Auxiliar!$A:$C,2,0),"")</f>
        <v/>
      </c>
      <c r="GC776" s="7" t="str">
        <f>+IFERROR(VLOOKUP(FZ776,Auxiliar!$A:$C,3,0),"")</f>
        <v/>
      </c>
      <c r="GD776" s="1"/>
      <c r="GE776" s="12"/>
      <c r="GF776" s="6" t="str">
        <f>+IFERROR(VALUE(RIGHT(Tabla33[[#This Row],[B2B]],6)),"")</f>
        <v/>
      </c>
      <c r="GG776" s="6" t="str">
        <f>+IFERROR(VLOOKUP(GE776,Auxiliar!$A:$C,2,0),"")</f>
        <v/>
      </c>
      <c r="GH776" s="7" t="str">
        <f>+IFERROR(VLOOKUP(GE776,Auxiliar!$A:$C,3,0),"")</f>
        <v/>
      </c>
    </row>
    <row r="777" spans="1:190" x14ac:dyDescent="0.25">
      <c r="A777" s="1"/>
      <c r="B777" s="1"/>
      <c r="C777" t="str">
        <f>+IFERROR(VLOOKUP(B777,Auxiliar!$A:$C,2,0),"")</f>
        <v/>
      </c>
      <c r="D777" s="5" t="str">
        <f>+IFERROR(VLOOKUP(B777,Auxiliar!$A:$C,3,0),"")</f>
        <v/>
      </c>
      <c r="S777" s="1">
        <v>11057</v>
      </c>
      <c r="T777" s="1" t="s">
        <v>9</v>
      </c>
      <c r="U777" s="6">
        <f>+IFERROR(VALUE(RIGHT(Tabla4[[#This Row],[B2B]],6)),"")</f>
        <v>11057</v>
      </c>
      <c r="V777" s="6" t="str">
        <f>+IFERROR(VLOOKUP(T777,Auxiliar!$A:$C,2,0),"")</f>
        <v>CORE</v>
      </c>
      <c r="W777" s="7" t="str">
        <f>+IFERROR(VLOOKUP(T777,Auxiliar!$A:$C,3,0),"")</f>
        <v>0b 1% | 2b 5% | 4b 6%</v>
      </c>
      <c r="AK777" s="1">
        <v>10064</v>
      </c>
      <c r="AL777" s="1" t="s">
        <v>30</v>
      </c>
      <c r="AM777" s="6">
        <f>+IFERROR(VALUE(RIGHT(Tabla7[[#This Row],[B2B]],6)),"")</f>
        <v>10064</v>
      </c>
      <c r="AN777" s="6" t="str">
        <f>+IFERROR(VLOOKUP(AL777,Auxiliar!$A:$C,2,0),"")</f>
        <v>LATONES</v>
      </c>
      <c r="AO777" s="7" t="str">
        <f>+IFERROR(VLOOKUP(AL777,Auxiliar!$A:$C,3,0),"")</f>
        <v>1b 4% | 5b 7% | 97b 0%</v>
      </c>
      <c r="AW777" s="1"/>
      <c r="AX777" s="1" t="s">
        <v>32</v>
      </c>
      <c r="AY777" s="6" t="str">
        <f>+IFERROR(VALUE(RIGHT(Tabla9[[#This Row],[B2B]],6)),"")</f>
        <v/>
      </c>
      <c r="AZ777" s="6" t="str">
        <f>+IFERROR(VLOOKUP(AX777,Auxiliar!$A:$C,2,0),"")</f>
        <v>LATONES</v>
      </c>
      <c r="BA777" s="7" t="str">
        <f>+IFERROR(VLOOKUP(AX777,Auxiliar!$A:$C,3,0),"")</f>
        <v>2b 3% | 4b 4% | 6b 5% | 10b 8%  | 385b 0%</v>
      </c>
      <c r="BI777" s="1"/>
      <c r="BJ777" s="1"/>
      <c r="BK777" s="6" t="str">
        <f>+IFERROR(VALUE(RIGHT(Tabla11[[#This Row],[B2B]],6)),"")</f>
        <v/>
      </c>
      <c r="BL777" s="6" t="str">
        <f>+IFERROR(VLOOKUP(BJ777,Auxiliar!$A:$C,2,0),"")</f>
        <v/>
      </c>
      <c r="BM777" s="7" t="str">
        <f>+IFERROR(VLOOKUP(BJ777,Auxiliar!$A:$C,3,0),"")</f>
        <v/>
      </c>
      <c r="BO777" s="1">
        <v>3576</v>
      </c>
      <c r="BP777" s="1" t="s">
        <v>39</v>
      </c>
      <c r="BQ777" s="6">
        <f>+IFERROR(VALUE(RIGHT(Tabla12[[#This Row],[B2B]],6)),"")</f>
        <v>3576</v>
      </c>
      <c r="BR777" s="6" t="str">
        <f>+IFERROR(VLOOKUP(BP777,Auxiliar!$A:$C,2,0),"")</f>
        <v>VALUE LITRO</v>
      </c>
      <c r="BS777" s="7" t="str">
        <f>+IFERROR(VLOOKUP(BP777,Auxiliar!$A:$C,3,0),"")</f>
        <v>1b 12%</v>
      </c>
      <c r="CA777" s="1">
        <v>5768</v>
      </c>
      <c r="CB777" s="1" t="s">
        <v>35</v>
      </c>
      <c r="CC777" s="6">
        <f>+IFERROR(VALUE(RIGHT(Tabla14[[#This Row],[B2B]],6)),"")</f>
        <v>5768</v>
      </c>
      <c r="CD777" s="6" t="str">
        <f>+IFERROR(VLOOKUP(CB777,Auxiliar!$A:$C,2,0),"")</f>
        <v>Corona 710cc</v>
      </c>
      <c r="CE777" s="7" t="str">
        <f>+IFERROR(VLOOKUP(CB777,Auxiliar!$A:$C,3,0),"")</f>
        <v>1b 10% | 85b 0%</v>
      </c>
      <c r="CG777" s="1"/>
      <c r="CH777" s="1"/>
      <c r="CI777" s="6" t="str">
        <f>+IFERROR(VALUE(RIGHT(Tabla15[[#This Row],[B2B]],6)),"")</f>
        <v/>
      </c>
      <c r="CJ777" s="6" t="str">
        <f>+IFERROR(VLOOKUP(CH777,Auxiliar!$A:$C,2,0),"")</f>
        <v/>
      </c>
      <c r="CK777" s="7" t="str">
        <f>+IFERROR(VLOOKUP(CH777,Auxiliar!$A:$C,3,0),"")</f>
        <v/>
      </c>
      <c r="CM777" s="1">
        <v>5722</v>
      </c>
      <c r="CN777" s="1" t="s">
        <v>20</v>
      </c>
      <c r="CO777" s="6">
        <v>5722</v>
      </c>
      <c r="CP777" s="6" t="s">
        <v>20</v>
      </c>
      <c r="CQ777" s="7" t="s">
        <v>21</v>
      </c>
      <c r="CS777" s="1"/>
      <c r="CT777" s="1"/>
      <c r="CU777" s="6" t="str">
        <f>+IFERROR(VALUE(RIGHT(Tabla17[[#This Row],[B2B]],6)),"")</f>
        <v/>
      </c>
      <c r="CV777" s="6" t="str">
        <f>+IFERROR(VLOOKUP(CT777,Auxiliar!$A:$C,2,0),"")</f>
        <v/>
      </c>
      <c r="CW777" s="7" t="str">
        <f>+IFERROR(VLOOKUP(CT777,Auxiliar!$A:$C,3,0),"")</f>
        <v/>
      </c>
      <c r="CY777" s="1">
        <v>5722</v>
      </c>
      <c r="CZ777" s="1" t="s">
        <v>16</v>
      </c>
      <c r="DA777" s="6">
        <f>+IFERROR(VALUE(RIGHT(Tabla18[[#This Row],[B2B]],6)),"")</f>
        <v>5722</v>
      </c>
      <c r="DB777" s="6" t="str">
        <f>+IFERROR(VLOOKUP(CZ777,Auxiliar!$A:$C,2,0),"")</f>
        <v>PREMIUM</v>
      </c>
      <c r="DC777" s="7" t="str">
        <f>+IFERROR(VLOOKUP(CZ777,Auxiliar!$A:$C,3,0),"")</f>
        <v>0b 0% | 2b 2% | 5b 3,5% | 10b 5%</v>
      </c>
      <c r="DE777" s="1">
        <v>5722</v>
      </c>
      <c r="DF777" s="1" t="s">
        <v>19</v>
      </c>
      <c r="DG777" s="6">
        <f>+IFERROR(VALUE(RIGHT(Tabla19[[#This Row],[B2B]],6)),"")</f>
        <v>5722</v>
      </c>
      <c r="DH777" s="6" t="str">
        <f>+IFERROR(VLOOKUP(DF777,Auxiliar!$A:$C,2,0),"")</f>
        <v>MICHELOB</v>
      </c>
      <c r="DI777" s="7" t="str">
        <f>+IFERROR(VLOOKUP(DF777,Auxiliar!$A:$C,3,0),"")</f>
        <v>1b 7% | 3b 22% | 8b 27%</v>
      </c>
      <c r="DK777" s="1"/>
      <c r="DL777" s="1"/>
      <c r="DM777" s="6" t="str">
        <f>+IFERROR(VALUE(RIGHT(Tabla20[[#This Row],[B2B]],6)),"")</f>
        <v/>
      </c>
      <c r="DN777" s="6" t="str">
        <f>+IFERROR(VLOOKUP(DL777,Auxiliar!$A:$C,2,0),"")</f>
        <v/>
      </c>
      <c r="DO777" s="7" t="str">
        <f>+IFERROR(VLOOKUP(DL777,Auxiliar!$A:$C,3,0),"")</f>
        <v/>
      </c>
      <c r="DQ777" s="1">
        <v>5721</v>
      </c>
      <c r="DR777" s="12" t="s">
        <v>24</v>
      </c>
      <c r="DS777" s="6">
        <f>+IFERROR(VALUE(RIGHT(Tabla21[[#This Row],[B2B]],6)),"")</f>
        <v>5721</v>
      </c>
      <c r="DT777" s="6" t="str">
        <f>+IFERROR(VLOOKUP(DR777,Auxiliar!$A:$C,2,0),"")</f>
        <v>CORONA PORRON</v>
      </c>
      <c r="DU777" s="7" t="str">
        <f>+IFERROR(VLOOKUP(DR777,Auxiliar!$A:$C,3,0),"")</f>
        <v>1b 5% | 20b 0%</v>
      </c>
      <c r="DW777" s="1">
        <v>20113</v>
      </c>
      <c r="DX777" s="12" t="s">
        <v>43</v>
      </c>
      <c r="DY777" s="6">
        <f>+IFERROR(VALUE(RIGHT(Tabla22[[#This Row],[B2B]],6)),"")</f>
        <v>20113</v>
      </c>
      <c r="DZ777" s="6" t="str">
        <f>+IFERROR(VLOOKUP(DX777,Auxiliar!$A:$C,2,0),"")</f>
        <v xml:space="preserve">VALUE LATA </v>
      </c>
      <c r="EA777" s="7" t="str">
        <f>+IFERROR(VLOOKUP(DX777,Auxiliar!$A:$C,3,0),"")</f>
        <v>1b 15% | 100b 18%</v>
      </c>
      <c r="EC777" s="1">
        <v>20106</v>
      </c>
      <c r="ED777" s="12" t="s">
        <v>47</v>
      </c>
      <c r="EE777" s="6">
        <f>+IFERROR(VALUE(RIGHT(Tabla23[[#This Row],[B2B]],6)),"")</f>
        <v>20106</v>
      </c>
      <c r="EF777" s="6" t="str">
        <f>+IFERROR(VLOOKUP(ED777,Auxiliar!$A:$C,2,0),"")</f>
        <v>VALUE LATON</v>
      </c>
      <c r="EG777" s="7" t="str">
        <f>+IFERROR(VLOOKUP(ED777,Auxiliar!$A:$C,3,0),"")</f>
        <v>1b 10% | 5b 15% | 192b 0%</v>
      </c>
      <c r="EI777" s="1"/>
      <c r="EJ777" s="12"/>
      <c r="EK777" s="6" t="str">
        <f>+IFERROR(VALUE(RIGHT(Tabla24[[#This Row],[B2B]],6)),"")</f>
        <v/>
      </c>
      <c r="EL777" s="6" t="str">
        <f>+IFERROR(VLOOKUP(EJ777,Auxiliar!$A:$C,2,0),"")</f>
        <v/>
      </c>
      <c r="EM777" s="7" t="str">
        <f>+IFERROR(VLOOKUP(EJ777,Auxiliar!$A:$C,3,0),"")</f>
        <v/>
      </c>
      <c r="EO777" s="1"/>
      <c r="EP777" s="12"/>
      <c r="EQ777" s="6" t="str">
        <f>+IFERROR(VALUE(RIGHT(Tabla25[[#This Row],[B2B]],6)),"")</f>
        <v/>
      </c>
      <c r="ER777" s="6" t="str">
        <f>+IFERROR(VLOOKUP(EP777,Auxiliar!$A:$C,2,0),"")</f>
        <v/>
      </c>
      <c r="ES777" s="7" t="str">
        <f>+IFERROR(VLOOKUP(EP777,Auxiliar!$A:$C,3,0),"")</f>
        <v/>
      </c>
      <c r="EU777" s="1"/>
      <c r="EV777" s="12"/>
      <c r="EW777" s="6" t="str">
        <f>+IFERROR(VALUE(RIGHT(Tabla26[[#This Row],[B2B]],6)),"")</f>
        <v/>
      </c>
      <c r="EX777" s="6" t="str">
        <f>+IFERROR(VLOOKUP(EV777,Auxiliar!$A:$C,2,0),"")</f>
        <v/>
      </c>
      <c r="EY777" s="7" t="str">
        <f>+IFERROR(VLOOKUP(EV777,Auxiliar!$A:$C,3,0),"")</f>
        <v/>
      </c>
      <c r="EZ777" s="1"/>
      <c r="FA777" s="12"/>
      <c r="FB777" s="6" t="str">
        <f>+IFERROR(VALUE(RIGHT(Tabla27[[#This Row],[B2B]],6)),"")</f>
        <v/>
      </c>
      <c r="FC777" s="6" t="str">
        <f>+IFERROR(VLOOKUP(FA777,Auxiliar!$A:$C,2,0),"")</f>
        <v/>
      </c>
      <c r="FD777" s="7" t="str">
        <f>+IFERROR(VLOOKUP(FA777,Auxiliar!$A:$C,3,0),"")</f>
        <v/>
      </c>
      <c r="FE777" s="1"/>
      <c r="FF777" s="12"/>
      <c r="FG777" s="6" t="str">
        <f>+IFERROR(VALUE(RIGHT(Tabla28[[#This Row],[B2B]],6)),"")</f>
        <v/>
      </c>
      <c r="FH777" s="6" t="str">
        <f>+IFERROR(VLOOKUP(FF777,Auxiliar!$A:$C,2,0),"")</f>
        <v/>
      </c>
      <c r="FI777" s="7" t="str">
        <f>+IFERROR(VLOOKUP(FF777,Auxiliar!$A:$C,3,0),"")</f>
        <v/>
      </c>
      <c r="FJ777" s="1"/>
      <c r="FK777" s="12"/>
      <c r="FL777" s="6" t="str">
        <f>+IFERROR(VALUE(RIGHT(Tabla29[[#This Row],[B2B]],6)),"")</f>
        <v/>
      </c>
      <c r="FM777" s="6" t="str">
        <f>+IFERROR(VLOOKUP(FK777,Auxiliar!$A:$C,2,0),"")</f>
        <v/>
      </c>
      <c r="FN777" s="7" t="str">
        <f>+IFERROR(VLOOKUP(FK777,Auxiliar!$A:$C,3,0),"")</f>
        <v/>
      </c>
      <c r="FO777" s="1"/>
      <c r="FP777" s="12"/>
      <c r="FQ777" s="6" t="str">
        <f>+IFERROR(VALUE(RIGHT(Tabla30[[#This Row],[B2B]],6)),"")</f>
        <v/>
      </c>
      <c r="FR777" s="6" t="str">
        <f>+IFERROR(VLOOKUP(FP777,Auxiliar!$A:$C,2,0),"")</f>
        <v/>
      </c>
      <c r="FS777" s="7"/>
      <c r="FT777" s="1"/>
      <c r="FU777" s="12"/>
      <c r="FV777" s="6" t="str">
        <f>+IFERROR(VALUE(RIGHT(Tabla31[[#This Row],[B2B]],6)),"")</f>
        <v/>
      </c>
      <c r="FW777" s="6" t="str">
        <f>+IFERROR(VLOOKUP(FU777,Auxiliar!$A:$C,2,0),"")</f>
        <v/>
      </c>
      <c r="FX777" s="7" t="str">
        <f>+IFERROR(VLOOKUP(FU777,Auxiliar!$A:$C,3,0),"")</f>
        <v/>
      </c>
      <c r="FY777" s="1"/>
      <c r="FZ777" s="12"/>
      <c r="GA777" s="6" t="str">
        <f>+IFERROR(VALUE(RIGHT(Tabla32[[#This Row],[B2B]],6)),"")</f>
        <v/>
      </c>
      <c r="GB777" s="6" t="str">
        <f>+IFERROR(VLOOKUP(FZ777,Auxiliar!$A:$C,2,0),"")</f>
        <v/>
      </c>
      <c r="GC777" s="7" t="str">
        <f>+IFERROR(VLOOKUP(FZ777,Auxiliar!$A:$C,3,0),"")</f>
        <v/>
      </c>
      <c r="GD777" s="1"/>
      <c r="GE777" s="12"/>
      <c r="GF777" s="6" t="str">
        <f>+IFERROR(VALUE(RIGHT(Tabla33[[#This Row],[B2B]],6)),"")</f>
        <v/>
      </c>
      <c r="GG777" s="6" t="str">
        <f>+IFERROR(VLOOKUP(GE777,Auxiliar!$A:$C,2,0),"")</f>
        <v/>
      </c>
      <c r="GH777" s="7" t="str">
        <f>+IFERROR(VLOOKUP(GE777,Auxiliar!$A:$C,3,0),"")</f>
        <v/>
      </c>
    </row>
    <row r="778" spans="1:190" x14ac:dyDescent="0.25">
      <c r="A778" s="1"/>
      <c r="B778" s="1"/>
      <c r="C778" t="str">
        <f>+IFERROR(VLOOKUP(B778,Auxiliar!$A:$C,2,0),"")</f>
        <v/>
      </c>
      <c r="D778" s="5" t="str">
        <f>+IFERROR(VLOOKUP(B778,Auxiliar!$A:$C,3,0),"")</f>
        <v/>
      </c>
      <c r="S778" s="1">
        <v>11078</v>
      </c>
      <c r="T778" s="1" t="s">
        <v>9</v>
      </c>
      <c r="U778" s="6">
        <f>+IFERROR(VALUE(RIGHT(Tabla4[[#This Row],[B2B]],6)),"")</f>
        <v>11078</v>
      </c>
      <c r="V778" s="6" t="str">
        <f>+IFERROR(VLOOKUP(T778,Auxiliar!$A:$C,2,0),"")</f>
        <v>CORE</v>
      </c>
      <c r="W778" s="7" t="str">
        <f>+IFERROR(VLOOKUP(T778,Auxiliar!$A:$C,3,0),"")</f>
        <v>0b 1% | 2b 5% | 4b 6%</v>
      </c>
      <c r="AK778" s="1">
        <v>10065</v>
      </c>
      <c r="AL778" s="1" t="s">
        <v>30</v>
      </c>
      <c r="AM778" s="6">
        <f>+IFERROR(VALUE(RIGHT(Tabla7[[#This Row],[B2B]],6)),"")</f>
        <v>10065</v>
      </c>
      <c r="AN778" s="6" t="str">
        <f>+IFERROR(VLOOKUP(AL778,Auxiliar!$A:$C,2,0),"")</f>
        <v>LATONES</v>
      </c>
      <c r="AO778" s="7" t="str">
        <f>+IFERROR(VLOOKUP(AL778,Auxiliar!$A:$C,3,0),"")</f>
        <v>1b 4% | 5b 7% | 97b 0%</v>
      </c>
      <c r="AW778" s="1"/>
      <c r="AX778" s="1" t="s">
        <v>32</v>
      </c>
      <c r="AY778" s="6" t="str">
        <f>+IFERROR(VALUE(RIGHT(Tabla9[[#This Row],[B2B]],6)),"")</f>
        <v/>
      </c>
      <c r="AZ778" s="6" t="str">
        <f>+IFERROR(VLOOKUP(AX778,Auxiliar!$A:$C,2,0),"")</f>
        <v>LATONES</v>
      </c>
      <c r="BA778" s="7" t="str">
        <f>+IFERROR(VLOOKUP(AX778,Auxiliar!$A:$C,3,0),"")</f>
        <v>2b 3% | 4b 4% | 6b 5% | 10b 8%  | 385b 0%</v>
      </c>
      <c r="BI778" s="1"/>
      <c r="BJ778" s="1"/>
      <c r="BK778" s="6" t="str">
        <f>+IFERROR(VALUE(RIGHT(Tabla11[[#This Row],[B2B]],6)),"")</f>
        <v/>
      </c>
      <c r="BL778" s="6" t="str">
        <f>+IFERROR(VLOOKUP(BJ778,Auxiliar!$A:$C,2,0),"")</f>
        <v/>
      </c>
      <c r="BM778" s="7" t="str">
        <f>+IFERROR(VLOOKUP(BJ778,Auxiliar!$A:$C,3,0),"")</f>
        <v/>
      </c>
      <c r="BO778" s="1">
        <v>20107</v>
      </c>
      <c r="BP778" s="1" t="s">
        <v>39</v>
      </c>
      <c r="BQ778" s="6">
        <f>+IFERROR(VALUE(RIGHT(Tabla12[[#This Row],[B2B]],6)),"")</f>
        <v>20107</v>
      </c>
      <c r="BR778" s="6" t="str">
        <f>+IFERROR(VLOOKUP(BP778,Auxiliar!$A:$C,2,0),"")</f>
        <v>VALUE LITRO</v>
      </c>
      <c r="BS778" s="7" t="str">
        <f>+IFERROR(VLOOKUP(BP778,Auxiliar!$A:$C,3,0),"")</f>
        <v>1b 12%</v>
      </c>
      <c r="CA778" s="1">
        <v>5784</v>
      </c>
      <c r="CB778" s="1" t="s">
        <v>35</v>
      </c>
      <c r="CC778" s="6">
        <f>+IFERROR(VALUE(RIGHT(Tabla14[[#This Row],[B2B]],6)),"")</f>
        <v>5784</v>
      </c>
      <c r="CD778" s="6" t="str">
        <f>+IFERROR(VLOOKUP(CB778,Auxiliar!$A:$C,2,0),"")</f>
        <v>Corona 710cc</v>
      </c>
      <c r="CE778" s="7" t="str">
        <f>+IFERROR(VLOOKUP(CB778,Auxiliar!$A:$C,3,0),"")</f>
        <v>1b 10% | 85b 0%</v>
      </c>
      <c r="CG778" s="1"/>
      <c r="CH778" s="1"/>
      <c r="CI778" s="6" t="str">
        <f>+IFERROR(VALUE(RIGHT(Tabla15[[#This Row],[B2B]],6)),"")</f>
        <v/>
      </c>
      <c r="CJ778" s="6" t="str">
        <f>+IFERROR(VLOOKUP(CH778,Auxiliar!$A:$C,2,0),"")</f>
        <v/>
      </c>
      <c r="CK778" s="7" t="str">
        <f>+IFERROR(VLOOKUP(CH778,Auxiliar!$A:$C,3,0),"")</f>
        <v/>
      </c>
      <c r="CM778" s="1">
        <v>5727</v>
      </c>
      <c r="CN778" s="1" t="s">
        <v>20</v>
      </c>
      <c r="CO778" s="6">
        <v>5727</v>
      </c>
      <c r="CP778" s="6" t="s">
        <v>20</v>
      </c>
      <c r="CQ778" s="7" t="s">
        <v>21</v>
      </c>
      <c r="CS778" s="1"/>
      <c r="CT778" s="1"/>
      <c r="CU778" s="6" t="str">
        <f>+IFERROR(VALUE(RIGHT(Tabla17[[#This Row],[B2B]],6)),"")</f>
        <v/>
      </c>
      <c r="CV778" s="6" t="str">
        <f>+IFERROR(VLOOKUP(CT778,Auxiliar!$A:$C,2,0),"")</f>
        <v/>
      </c>
      <c r="CW778" s="7" t="str">
        <f>+IFERROR(VLOOKUP(CT778,Auxiliar!$A:$C,3,0),"")</f>
        <v/>
      </c>
      <c r="CY778" s="1">
        <v>5727</v>
      </c>
      <c r="CZ778" s="1" t="s">
        <v>16</v>
      </c>
      <c r="DA778" s="6">
        <f>+IFERROR(VALUE(RIGHT(Tabla18[[#This Row],[B2B]],6)),"")</f>
        <v>5727</v>
      </c>
      <c r="DB778" s="6" t="str">
        <f>+IFERROR(VLOOKUP(CZ778,Auxiliar!$A:$C,2,0),"")</f>
        <v>PREMIUM</v>
      </c>
      <c r="DC778" s="7" t="str">
        <f>+IFERROR(VLOOKUP(CZ778,Auxiliar!$A:$C,3,0),"")</f>
        <v>0b 0% | 2b 2% | 5b 3,5% | 10b 5%</v>
      </c>
      <c r="DE778" s="1">
        <v>5727</v>
      </c>
      <c r="DF778" s="1" t="s">
        <v>19</v>
      </c>
      <c r="DG778" s="6">
        <f>+IFERROR(VALUE(RIGHT(Tabla19[[#This Row],[B2B]],6)),"")</f>
        <v>5727</v>
      </c>
      <c r="DH778" s="6" t="str">
        <f>+IFERROR(VLOOKUP(DF778,Auxiliar!$A:$C,2,0),"")</f>
        <v>MICHELOB</v>
      </c>
      <c r="DI778" s="7" t="str">
        <f>+IFERROR(VLOOKUP(DF778,Auxiliar!$A:$C,3,0),"")</f>
        <v>1b 7% | 3b 22% | 8b 27%</v>
      </c>
      <c r="DK778" s="1"/>
      <c r="DL778" s="1"/>
      <c r="DM778" s="6" t="str">
        <f>+IFERROR(VALUE(RIGHT(Tabla20[[#This Row],[B2B]],6)),"")</f>
        <v/>
      </c>
      <c r="DN778" s="6" t="str">
        <f>+IFERROR(VLOOKUP(DL778,Auxiliar!$A:$C,2,0),"")</f>
        <v/>
      </c>
      <c r="DO778" s="7" t="str">
        <f>+IFERROR(VLOOKUP(DL778,Auxiliar!$A:$C,3,0),"")</f>
        <v/>
      </c>
      <c r="DQ778" s="1">
        <v>5722</v>
      </c>
      <c r="DR778" s="12" t="s">
        <v>24</v>
      </c>
      <c r="DS778" s="6">
        <f>+IFERROR(VALUE(RIGHT(Tabla21[[#This Row],[B2B]],6)),"")</f>
        <v>5722</v>
      </c>
      <c r="DT778" s="6" t="str">
        <f>+IFERROR(VLOOKUP(DR778,Auxiliar!$A:$C,2,0),"")</f>
        <v>CORONA PORRON</v>
      </c>
      <c r="DU778" s="7" t="str">
        <f>+IFERROR(VLOOKUP(DR778,Auxiliar!$A:$C,3,0),"")</f>
        <v>1b 5% | 20b 0%</v>
      </c>
      <c r="DW778" s="1">
        <v>3593</v>
      </c>
      <c r="DX778" s="12" t="s">
        <v>43</v>
      </c>
      <c r="DY778" s="6">
        <f>+IFERROR(VALUE(RIGHT(Tabla22[[#This Row],[B2B]],6)),"")</f>
        <v>3593</v>
      </c>
      <c r="DZ778" s="6" t="str">
        <f>+IFERROR(VLOOKUP(DX778,Auxiliar!$A:$C,2,0),"")</f>
        <v xml:space="preserve">VALUE LATA </v>
      </c>
      <c r="EA778" s="7" t="str">
        <f>+IFERROR(VLOOKUP(DX778,Auxiliar!$A:$C,3,0),"")</f>
        <v>1b 15% | 100b 18%</v>
      </c>
      <c r="EC778" s="1">
        <v>3576</v>
      </c>
      <c r="ED778" s="12" t="s">
        <v>47</v>
      </c>
      <c r="EE778" s="6">
        <f>+IFERROR(VALUE(RIGHT(Tabla23[[#This Row],[B2B]],6)),"")</f>
        <v>3576</v>
      </c>
      <c r="EF778" s="6" t="str">
        <f>+IFERROR(VLOOKUP(ED778,Auxiliar!$A:$C,2,0),"")</f>
        <v>VALUE LATON</v>
      </c>
      <c r="EG778" s="7" t="str">
        <f>+IFERROR(VLOOKUP(ED778,Auxiliar!$A:$C,3,0),"")</f>
        <v>1b 10% | 5b 15% | 192b 0%</v>
      </c>
      <c r="EI778" s="1"/>
      <c r="EJ778" s="12"/>
      <c r="EK778" s="6" t="str">
        <f>+IFERROR(VALUE(RIGHT(Tabla24[[#This Row],[B2B]],6)),"")</f>
        <v/>
      </c>
      <c r="EL778" s="6" t="str">
        <f>+IFERROR(VLOOKUP(EJ778,Auxiliar!$A:$C,2,0),"")</f>
        <v/>
      </c>
      <c r="EM778" s="7" t="str">
        <f>+IFERROR(VLOOKUP(EJ778,Auxiliar!$A:$C,3,0),"")</f>
        <v/>
      </c>
      <c r="EO778" s="1"/>
      <c r="EP778" s="12"/>
      <c r="EQ778" s="6" t="str">
        <f>+IFERROR(VALUE(RIGHT(Tabla25[[#This Row],[B2B]],6)),"")</f>
        <v/>
      </c>
      <c r="ER778" s="6" t="str">
        <f>+IFERROR(VLOOKUP(EP778,Auxiliar!$A:$C,2,0),"")</f>
        <v/>
      </c>
      <c r="ES778" s="7" t="str">
        <f>+IFERROR(VLOOKUP(EP778,Auxiliar!$A:$C,3,0),"")</f>
        <v/>
      </c>
      <c r="EU778" s="1"/>
      <c r="EV778" s="12"/>
      <c r="EW778" s="6" t="str">
        <f>+IFERROR(VALUE(RIGHT(Tabla26[[#This Row],[B2B]],6)),"")</f>
        <v/>
      </c>
      <c r="EX778" s="6" t="str">
        <f>+IFERROR(VLOOKUP(EV778,Auxiliar!$A:$C,2,0),"")</f>
        <v/>
      </c>
      <c r="EY778" s="7" t="str">
        <f>+IFERROR(VLOOKUP(EV778,Auxiliar!$A:$C,3,0),"")</f>
        <v/>
      </c>
      <c r="EZ778" s="1"/>
      <c r="FA778" s="12"/>
      <c r="FB778" s="6" t="str">
        <f>+IFERROR(VALUE(RIGHT(Tabla27[[#This Row],[B2B]],6)),"")</f>
        <v/>
      </c>
      <c r="FC778" s="6" t="str">
        <f>+IFERROR(VLOOKUP(FA778,Auxiliar!$A:$C,2,0),"")</f>
        <v/>
      </c>
      <c r="FD778" s="7" t="str">
        <f>+IFERROR(VLOOKUP(FA778,Auxiliar!$A:$C,3,0),"")</f>
        <v/>
      </c>
      <c r="FE778" s="1"/>
      <c r="FF778" s="12"/>
      <c r="FG778" s="6" t="str">
        <f>+IFERROR(VALUE(RIGHT(Tabla28[[#This Row],[B2B]],6)),"")</f>
        <v/>
      </c>
      <c r="FH778" s="6" t="str">
        <f>+IFERROR(VLOOKUP(FF778,Auxiliar!$A:$C,2,0),"")</f>
        <v/>
      </c>
      <c r="FI778" s="7" t="str">
        <f>+IFERROR(VLOOKUP(FF778,Auxiliar!$A:$C,3,0),"")</f>
        <v/>
      </c>
      <c r="FJ778" s="1"/>
      <c r="FK778" s="12"/>
      <c r="FL778" s="6" t="str">
        <f>+IFERROR(VALUE(RIGHT(Tabla29[[#This Row],[B2B]],6)),"")</f>
        <v/>
      </c>
      <c r="FM778" s="6" t="str">
        <f>+IFERROR(VLOOKUP(FK778,Auxiliar!$A:$C,2,0),"")</f>
        <v/>
      </c>
      <c r="FN778" s="7" t="str">
        <f>+IFERROR(VLOOKUP(FK778,Auxiliar!$A:$C,3,0),"")</f>
        <v/>
      </c>
      <c r="FO778" s="1"/>
      <c r="FP778" s="12"/>
      <c r="FQ778" s="6" t="str">
        <f>+IFERROR(VALUE(RIGHT(Tabla30[[#This Row],[B2B]],6)),"")</f>
        <v/>
      </c>
      <c r="FR778" s="6" t="str">
        <f>+IFERROR(VLOOKUP(FP778,Auxiliar!$A:$C,2,0),"")</f>
        <v/>
      </c>
      <c r="FS778" s="7"/>
      <c r="FT778" s="1"/>
      <c r="FU778" s="12"/>
      <c r="FV778" s="6" t="str">
        <f>+IFERROR(VALUE(RIGHT(Tabla31[[#This Row],[B2B]],6)),"")</f>
        <v/>
      </c>
      <c r="FW778" s="6" t="str">
        <f>+IFERROR(VLOOKUP(FU778,Auxiliar!$A:$C,2,0),"")</f>
        <v/>
      </c>
      <c r="FX778" s="7" t="str">
        <f>+IFERROR(VLOOKUP(FU778,Auxiliar!$A:$C,3,0),"")</f>
        <v/>
      </c>
      <c r="FY778" s="1"/>
      <c r="FZ778" s="12"/>
      <c r="GA778" s="6" t="str">
        <f>+IFERROR(VALUE(RIGHT(Tabla32[[#This Row],[B2B]],6)),"")</f>
        <v/>
      </c>
      <c r="GB778" s="6" t="str">
        <f>+IFERROR(VLOOKUP(FZ778,Auxiliar!$A:$C,2,0),"")</f>
        <v/>
      </c>
      <c r="GC778" s="7" t="str">
        <f>+IFERROR(VLOOKUP(FZ778,Auxiliar!$A:$C,3,0),"")</f>
        <v/>
      </c>
      <c r="GD778" s="1"/>
      <c r="GE778" s="12"/>
      <c r="GF778" s="6" t="str">
        <f>+IFERROR(VALUE(RIGHT(Tabla33[[#This Row],[B2B]],6)),"")</f>
        <v/>
      </c>
      <c r="GG778" s="6" t="str">
        <f>+IFERROR(VLOOKUP(GE778,Auxiliar!$A:$C,2,0),"")</f>
        <v/>
      </c>
      <c r="GH778" s="7" t="str">
        <f>+IFERROR(VLOOKUP(GE778,Auxiliar!$A:$C,3,0),"")</f>
        <v/>
      </c>
    </row>
    <row r="779" spans="1:190" x14ac:dyDescent="0.25">
      <c r="A779" s="1"/>
      <c r="B779" s="1"/>
      <c r="C779" t="str">
        <f>+IFERROR(VLOOKUP(B779,Auxiliar!$A:$C,2,0),"")</f>
        <v/>
      </c>
      <c r="D779" s="5" t="str">
        <f>+IFERROR(VLOOKUP(B779,Auxiliar!$A:$C,3,0),"")</f>
        <v/>
      </c>
      <c r="S779" s="1">
        <v>11088</v>
      </c>
      <c r="T779" s="1" t="s">
        <v>9</v>
      </c>
      <c r="U779" s="6">
        <f>+IFERROR(VALUE(RIGHT(Tabla4[[#This Row],[B2B]],6)),"")</f>
        <v>11088</v>
      </c>
      <c r="V779" s="6" t="str">
        <f>+IFERROR(VLOOKUP(T779,Auxiliar!$A:$C,2,0),"")</f>
        <v>CORE</v>
      </c>
      <c r="W779" s="7" t="str">
        <f>+IFERROR(VLOOKUP(T779,Auxiliar!$A:$C,3,0),"")</f>
        <v>0b 1% | 2b 5% | 4b 6%</v>
      </c>
      <c r="AK779" s="1">
        <v>10076</v>
      </c>
      <c r="AL779" s="1" t="s">
        <v>30</v>
      </c>
      <c r="AM779" s="6">
        <f>+IFERROR(VALUE(RIGHT(Tabla7[[#This Row],[B2B]],6)),"")</f>
        <v>10076</v>
      </c>
      <c r="AN779" s="6" t="str">
        <f>+IFERROR(VLOOKUP(AL779,Auxiliar!$A:$C,2,0),"")</f>
        <v>LATONES</v>
      </c>
      <c r="AO779" s="7" t="str">
        <f>+IFERROR(VLOOKUP(AL779,Auxiliar!$A:$C,3,0),"")</f>
        <v>1b 4% | 5b 7% | 97b 0%</v>
      </c>
      <c r="AW779" s="1"/>
      <c r="AX779" s="1" t="s">
        <v>32</v>
      </c>
      <c r="AY779" s="6" t="str">
        <f>+IFERROR(VALUE(RIGHT(Tabla9[[#This Row],[B2B]],6)),"")</f>
        <v/>
      </c>
      <c r="AZ779" s="6" t="str">
        <f>+IFERROR(VLOOKUP(AX779,Auxiliar!$A:$C,2,0),"")</f>
        <v>LATONES</v>
      </c>
      <c r="BA779" s="7" t="str">
        <f>+IFERROR(VLOOKUP(AX779,Auxiliar!$A:$C,3,0),"")</f>
        <v>2b 3% | 4b 4% | 6b 5% | 10b 8%  | 385b 0%</v>
      </c>
      <c r="BI779" s="1"/>
      <c r="BJ779" s="1"/>
      <c r="BK779" s="6" t="str">
        <f>+IFERROR(VALUE(RIGHT(Tabla11[[#This Row],[B2B]],6)),"")</f>
        <v/>
      </c>
      <c r="BL779" s="6" t="str">
        <f>+IFERROR(VLOOKUP(BJ779,Auxiliar!$A:$C,2,0),"")</f>
        <v/>
      </c>
      <c r="BM779" s="7" t="str">
        <f>+IFERROR(VLOOKUP(BJ779,Auxiliar!$A:$C,3,0),"")</f>
        <v/>
      </c>
      <c r="BO779" s="1">
        <v>3579</v>
      </c>
      <c r="BP779" s="1" t="s">
        <v>39</v>
      </c>
      <c r="BQ779" s="6">
        <f>+IFERROR(VALUE(RIGHT(Tabla12[[#This Row],[B2B]],6)),"")</f>
        <v>3579</v>
      </c>
      <c r="BR779" s="6" t="str">
        <f>+IFERROR(VLOOKUP(BP779,Auxiliar!$A:$C,2,0),"")</f>
        <v>VALUE LITRO</v>
      </c>
      <c r="BS779" s="7" t="str">
        <f>+IFERROR(VLOOKUP(BP779,Auxiliar!$A:$C,3,0),"")</f>
        <v>1b 12%</v>
      </c>
      <c r="CA779" s="1">
        <v>5788</v>
      </c>
      <c r="CB779" s="1" t="s">
        <v>35</v>
      </c>
      <c r="CC779" s="6">
        <f>+IFERROR(VALUE(RIGHT(Tabla14[[#This Row],[B2B]],6)),"")</f>
        <v>5788</v>
      </c>
      <c r="CD779" s="6" t="str">
        <f>+IFERROR(VLOOKUP(CB779,Auxiliar!$A:$C,2,0),"")</f>
        <v>Corona 710cc</v>
      </c>
      <c r="CE779" s="7" t="str">
        <f>+IFERROR(VLOOKUP(CB779,Auxiliar!$A:$C,3,0),"")</f>
        <v>1b 10% | 85b 0%</v>
      </c>
      <c r="CG779" s="1"/>
      <c r="CH779" s="1"/>
      <c r="CI779" s="6" t="str">
        <f>+IFERROR(VALUE(RIGHT(Tabla15[[#This Row],[B2B]],6)),"")</f>
        <v/>
      </c>
      <c r="CJ779" s="6" t="str">
        <f>+IFERROR(VLOOKUP(CH779,Auxiliar!$A:$C,2,0),"")</f>
        <v/>
      </c>
      <c r="CK779" s="7" t="str">
        <f>+IFERROR(VLOOKUP(CH779,Auxiliar!$A:$C,3,0),"")</f>
        <v/>
      </c>
      <c r="CM779" s="1">
        <v>5735</v>
      </c>
      <c r="CN779" s="1" t="s">
        <v>20</v>
      </c>
      <c r="CO779" s="6">
        <v>5735</v>
      </c>
      <c r="CP779" s="6" t="s">
        <v>20</v>
      </c>
      <c r="CQ779" s="7" t="s">
        <v>21</v>
      </c>
      <c r="CS779" s="1"/>
      <c r="CT779" s="1"/>
      <c r="CU779" s="6" t="str">
        <f>+IFERROR(VALUE(RIGHT(Tabla17[[#This Row],[B2B]],6)),"")</f>
        <v/>
      </c>
      <c r="CV779" s="6" t="str">
        <f>+IFERROR(VLOOKUP(CT779,Auxiliar!$A:$C,2,0),"")</f>
        <v/>
      </c>
      <c r="CW779" s="7" t="str">
        <f>+IFERROR(VLOOKUP(CT779,Auxiliar!$A:$C,3,0),"")</f>
        <v/>
      </c>
      <c r="CY779" s="1">
        <v>5735</v>
      </c>
      <c r="CZ779" s="1" t="s">
        <v>16</v>
      </c>
      <c r="DA779" s="6">
        <f>+IFERROR(VALUE(RIGHT(Tabla18[[#This Row],[B2B]],6)),"")</f>
        <v>5735</v>
      </c>
      <c r="DB779" s="6" t="str">
        <f>+IFERROR(VLOOKUP(CZ779,Auxiliar!$A:$C,2,0),"")</f>
        <v>PREMIUM</v>
      </c>
      <c r="DC779" s="7" t="str">
        <f>+IFERROR(VLOOKUP(CZ779,Auxiliar!$A:$C,3,0),"")</f>
        <v>0b 0% | 2b 2% | 5b 3,5% | 10b 5%</v>
      </c>
      <c r="DE779" s="1">
        <v>5735</v>
      </c>
      <c r="DF779" s="1" t="s">
        <v>19</v>
      </c>
      <c r="DG779" s="6">
        <f>+IFERROR(VALUE(RIGHT(Tabla19[[#This Row],[B2B]],6)),"")</f>
        <v>5735</v>
      </c>
      <c r="DH779" s="6" t="str">
        <f>+IFERROR(VLOOKUP(DF779,Auxiliar!$A:$C,2,0),"")</f>
        <v>MICHELOB</v>
      </c>
      <c r="DI779" s="7" t="str">
        <f>+IFERROR(VLOOKUP(DF779,Auxiliar!$A:$C,3,0),"")</f>
        <v>1b 7% | 3b 22% | 8b 27%</v>
      </c>
      <c r="DK779" s="1"/>
      <c r="DL779" s="1"/>
      <c r="DM779" s="6" t="str">
        <f>+IFERROR(VALUE(RIGHT(Tabla20[[#This Row],[B2B]],6)),"")</f>
        <v/>
      </c>
      <c r="DN779" s="6" t="str">
        <f>+IFERROR(VLOOKUP(DL779,Auxiliar!$A:$C,2,0),"")</f>
        <v/>
      </c>
      <c r="DO779" s="7" t="str">
        <f>+IFERROR(VLOOKUP(DL779,Auxiliar!$A:$C,3,0),"")</f>
        <v/>
      </c>
      <c r="DQ779" s="1">
        <v>5727</v>
      </c>
      <c r="DR779" s="12" t="s">
        <v>24</v>
      </c>
      <c r="DS779" s="6">
        <f>+IFERROR(VALUE(RIGHT(Tabla21[[#This Row],[B2B]],6)),"")</f>
        <v>5727</v>
      </c>
      <c r="DT779" s="6" t="str">
        <f>+IFERROR(VLOOKUP(DR779,Auxiliar!$A:$C,2,0),"")</f>
        <v>CORONA PORRON</v>
      </c>
      <c r="DU779" s="7" t="str">
        <f>+IFERROR(VLOOKUP(DR779,Auxiliar!$A:$C,3,0),"")</f>
        <v>1b 5% | 20b 0%</v>
      </c>
      <c r="DW779" s="1">
        <v>3594</v>
      </c>
      <c r="DX779" s="12" t="s">
        <v>43</v>
      </c>
      <c r="DY779" s="6">
        <f>+IFERROR(VALUE(RIGHT(Tabla22[[#This Row],[B2B]],6)),"")</f>
        <v>3594</v>
      </c>
      <c r="DZ779" s="6" t="str">
        <f>+IFERROR(VLOOKUP(DX779,Auxiliar!$A:$C,2,0),"")</f>
        <v xml:space="preserve">VALUE LATA </v>
      </c>
      <c r="EA779" s="7" t="str">
        <f>+IFERROR(VLOOKUP(DX779,Auxiliar!$A:$C,3,0),"")</f>
        <v>1b 15% | 100b 18%</v>
      </c>
      <c r="EC779" s="1">
        <v>20107</v>
      </c>
      <c r="ED779" s="12" t="s">
        <v>47</v>
      </c>
      <c r="EE779" s="6">
        <f>+IFERROR(VALUE(RIGHT(Tabla23[[#This Row],[B2B]],6)),"")</f>
        <v>20107</v>
      </c>
      <c r="EF779" s="6" t="str">
        <f>+IFERROR(VLOOKUP(ED779,Auxiliar!$A:$C,2,0),"")</f>
        <v>VALUE LATON</v>
      </c>
      <c r="EG779" s="7" t="str">
        <f>+IFERROR(VLOOKUP(ED779,Auxiliar!$A:$C,3,0),"")</f>
        <v>1b 10% | 5b 15% | 192b 0%</v>
      </c>
      <c r="EI779" s="1"/>
      <c r="EJ779" s="12"/>
      <c r="EK779" s="6" t="str">
        <f>+IFERROR(VALUE(RIGHT(Tabla24[[#This Row],[B2B]],6)),"")</f>
        <v/>
      </c>
      <c r="EL779" s="6" t="str">
        <f>+IFERROR(VLOOKUP(EJ779,Auxiliar!$A:$C,2,0),"")</f>
        <v/>
      </c>
      <c r="EM779" s="7" t="str">
        <f>+IFERROR(VLOOKUP(EJ779,Auxiliar!$A:$C,3,0),"")</f>
        <v/>
      </c>
      <c r="EO779" s="1"/>
      <c r="EP779" s="12"/>
      <c r="EQ779" s="6" t="str">
        <f>+IFERROR(VALUE(RIGHT(Tabla25[[#This Row],[B2B]],6)),"")</f>
        <v/>
      </c>
      <c r="ER779" s="6" t="str">
        <f>+IFERROR(VLOOKUP(EP779,Auxiliar!$A:$C,2,0),"")</f>
        <v/>
      </c>
      <c r="ES779" s="7" t="str">
        <f>+IFERROR(VLOOKUP(EP779,Auxiliar!$A:$C,3,0),"")</f>
        <v/>
      </c>
      <c r="EU779" s="1"/>
      <c r="EV779" s="12"/>
      <c r="EW779" s="6" t="str">
        <f>+IFERROR(VALUE(RIGHT(Tabla26[[#This Row],[B2B]],6)),"")</f>
        <v/>
      </c>
      <c r="EX779" s="6" t="str">
        <f>+IFERROR(VLOOKUP(EV779,Auxiliar!$A:$C,2,0),"")</f>
        <v/>
      </c>
      <c r="EY779" s="7" t="str">
        <f>+IFERROR(VLOOKUP(EV779,Auxiliar!$A:$C,3,0),"")</f>
        <v/>
      </c>
      <c r="EZ779" s="1"/>
      <c r="FA779" s="12"/>
      <c r="FB779" s="6" t="str">
        <f>+IFERROR(VALUE(RIGHT(Tabla27[[#This Row],[B2B]],6)),"")</f>
        <v/>
      </c>
      <c r="FC779" s="6" t="str">
        <f>+IFERROR(VLOOKUP(FA779,Auxiliar!$A:$C,2,0),"")</f>
        <v/>
      </c>
      <c r="FD779" s="7" t="str">
        <f>+IFERROR(VLOOKUP(FA779,Auxiliar!$A:$C,3,0),"")</f>
        <v/>
      </c>
      <c r="FE779" s="1"/>
      <c r="FF779" s="12"/>
      <c r="FG779" s="6" t="str">
        <f>+IFERROR(VALUE(RIGHT(Tabla28[[#This Row],[B2B]],6)),"")</f>
        <v/>
      </c>
      <c r="FH779" s="6" t="str">
        <f>+IFERROR(VLOOKUP(FF779,Auxiliar!$A:$C,2,0),"")</f>
        <v/>
      </c>
      <c r="FI779" s="7" t="str">
        <f>+IFERROR(VLOOKUP(FF779,Auxiliar!$A:$C,3,0),"")</f>
        <v/>
      </c>
      <c r="FJ779" s="1"/>
      <c r="FK779" s="12"/>
      <c r="FL779" s="6" t="str">
        <f>+IFERROR(VALUE(RIGHT(Tabla29[[#This Row],[B2B]],6)),"")</f>
        <v/>
      </c>
      <c r="FM779" s="6" t="str">
        <f>+IFERROR(VLOOKUP(FK779,Auxiliar!$A:$C,2,0),"")</f>
        <v/>
      </c>
      <c r="FN779" s="7" t="str">
        <f>+IFERROR(VLOOKUP(FK779,Auxiliar!$A:$C,3,0),"")</f>
        <v/>
      </c>
      <c r="FO779" s="1"/>
      <c r="FP779" s="12"/>
      <c r="FQ779" s="6" t="str">
        <f>+IFERROR(VALUE(RIGHT(Tabla30[[#This Row],[B2B]],6)),"")</f>
        <v/>
      </c>
      <c r="FR779" s="6" t="str">
        <f>+IFERROR(VLOOKUP(FP779,Auxiliar!$A:$C,2,0),"")</f>
        <v/>
      </c>
      <c r="FS779" s="7"/>
      <c r="FT779" s="1"/>
      <c r="FU779" s="12"/>
      <c r="FV779" s="6" t="str">
        <f>+IFERROR(VALUE(RIGHT(Tabla31[[#This Row],[B2B]],6)),"")</f>
        <v/>
      </c>
      <c r="FW779" s="6" t="str">
        <f>+IFERROR(VLOOKUP(FU779,Auxiliar!$A:$C,2,0),"")</f>
        <v/>
      </c>
      <c r="FX779" s="7" t="str">
        <f>+IFERROR(VLOOKUP(FU779,Auxiliar!$A:$C,3,0),"")</f>
        <v/>
      </c>
      <c r="FY779" s="1"/>
      <c r="FZ779" s="12"/>
      <c r="GA779" s="6" t="str">
        <f>+IFERROR(VALUE(RIGHT(Tabla32[[#This Row],[B2B]],6)),"")</f>
        <v/>
      </c>
      <c r="GB779" s="6" t="str">
        <f>+IFERROR(VLOOKUP(FZ779,Auxiliar!$A:$C,2,0),"")</f>
        <v/>
      </c>
      <c r="GC779" s="7" t="str">
        <f>+IFERROR(VLOOKUP(FZ779,Auxiliar!$A:$C,3,0),"")</f>
        <v/>
      </c>
      <c r="GD779" s="1"/>
      <c r="GE779" s="12"/>
      <c r="GF779" s="6" t="str">
        <f>+IFERROR(VALUE(RIGHT(Tabla33[[#This Row],[B2B]],6)),"")</f>
        <v/>
      </c>
      <c r="GG779" s="6" t="str">
        <f>+IFERROR(VLOOKUP(GE779,Auxiliar!$A:$C,2,0),"")</f>
        <v/>
      </c>
      <c r="GH779" s="7" t="str">
        <f>+IFERROR(VLOOKUP(GE779,Auxiliar!$A:$C,3,0),"")</f>
        <v/>
      </c>
    </row>
    <row r="780" spans="1:190" x14ac:dyDescent="0.25">
      <c r="A780" s="1"/>
      <c r="B780" s="1"/>
      <c r="C780" t="str">
        <f>+IFERROR(VLOOKUP(B780,Auxiliar!$A:$C,2,0),"")</f>
        <v/>
      </c>
      <c r="D780" s="5" t="str">
        <f>+IFERROR(VLOOKUP(B780,Auxiliar!$A:$C,3,0),"")</f>
        <v/>
      </c>
      <c r="S780" s="1">
        <v>11100</v>
      </c>
      <c r="T780" s="1" t="s">
        <v>9</v>
      </c>
      <c r="U780" s="6">
        <f>+IFERROR(VALUE(RIGHT(Tabla4[[#This Row],[B2B]],6)),"")</f>
        <v>11100</v>
      </c>
      <c r="V780" s="6" t="str">
        <f>+IFERROR(VLOOKUP(T780,Auxiliar!$A:$C,2,0),"")</f>
        <v>CORE</v>
      </c>
      <c r="W780" s="7" t="str">
        <f>+IFERROR(VLOOKUP(T780,Auxiliar!$A:$C,3,0),"")</f>
        <v>0b 1% | 2b 5% | 4b 6%</v>
      </c>
      <c r="AK780" s="1">
        <v>10083</v>
      </c>
      <c r="AL780" s="1" t="s">
        <v>30</v>
      </c>
      <c r="AM780" s="6">
        <f>+IFERROR(VALUE(RIGHT(Tabla7[[#This Row],[B2B]],6)),"")</f>
        <v>10083</v>
      </c>
      <c r="AN780" s="6" t="str">
        <f>+IFERROR(VLOOKUP(AL780,Auxiliar!$A:$C,2,0),"")</f>
        <v>LATONES</v>
      </c>
      <c r="AO780" s="7" t="str">
        <f>+IFERROR(VLOOKUP(AL780,Auxiliar!$A:$C,3,0),"")</f>
        <v>1b 4% | 5b 7% | 97b 0%</v>
      </c>
      <c r="AW780" s="1"/>
      <c r="AX780" s="1" t="s">
        <v>32</v>
      </c>
      <c r="AY780" s="6" t="str">
        <f>+IFERROR(VALUE(RIGHT(Tabla9[[#This Row],[B2B]],6)),"")</f>
        <v/>
      </c>
      <c r="AZ780" s="6" t="str">
        <f>+IFERROR(VLOOKUP(AX780,Auxiliar!$A:$C,2,0),"")</f>
        <v>LATONES</v>
      </c>
      <c r="BA780" s="7" t="str">
        <f>+IFERROR(VLOOKUP(AX780,Auxiliar!$A:$C,3,0),"")</f>
        <v>2b 3% | 4b 4% | 6b 5% | 10b 8%  | 385b 0%</v>
      </c>
      <c r="BI780" s="1"/>
      <c r="BJ780" s="1"/>
      <c r="BK780" s="6" t="str">
        <f>+IFERROR(VALUE(RIGHT(Tabla11[[#This Row],[B2B]],6)),"")</f>
        <v/>
      </c>
      <c r="BL780" s="6" t="str">
        <f>+IFERROR(VLOOKUP(BJ780,Auxiliar!$A:$C,2,0),"")</f>
        <v/>
      </c>
      <c r="BM780" s="7" t="str">
        <f>+IFERROR(VLOOKUP(BJ780,Auxiliar!$A:$C,3,0),"")</f>
        <v/>
      </c>
      <c r="BO780" s="1">
        <v>3585</v>
      </c>
      <c r="BP780" s="1" t="s">
        <v>39</v>
      </c>
      <c r="BQ780" s="6">
        <f>+IFERROR(VALUE(RIGHT(Tabla12[[#This Row],[B2B]],6)),"")</f>
        <v>3585</v>
      </c>
      <c r="BR780" s="6" t="str">
        <f>+IFERROR(VLOOKUP(BP780,Auxiliar!$A:$C,2,0),"")</f>
        <v>VALUE LITRO</v>
      </c>
      <c r="BS780" s="7" t="str">
        <f>+IFERROR(VLOOKUP(BP780,Auxiliar!$A:$C,3,0),"")</f>
        <v>1b 12%</v>
      </c>
      <c r="CA780" s="1">
        <v>5799</v>
      </c>
      <c r="CB780" s="1" t="s">
        <v>35</v>
      </c>
      <c r="CC780" s="6">
        <f>+IFERROR(VALUE(RIGHT(Tabla14[[#This Row],[B2B]],6)),"")</f>
        <v>5799</v>
      </c>
      <c r="CD780" s="6" t="str">
        <f>+IFERROR(VLOOKUP(CB780,Auxiliar!$A:$C,2,0),"")</f>
        <v>Corona 710cc</v>
      </c>
      <c r="CE780" s="7" t="str">
        <f>+IFERROR(VLOOKUP(CB780,Auxiliar!$A:$C,3,0),"")</f>
        <v>1b 10% | 85b 0%</v>
      </c>
      <c r="CG780" s="1"/>
      <c r="CH780" s="1"/>
      <c r="CI780" s="6" t="str">
        <f>+IFERROR(VALUE(RIGHT(Tabla15[[#This Row],[B2B]],6)),"")</f>
        <v/>
      </c>
      <c r="CJ780" s="6" t="str">
        <f>+IFERROR(VLOOKUP(CH780,Auxiliar!$A:$C,2,0),"")</f>
        <v/>
      </c>
      <c r="CK780" s="7" t="str">
        <f>+IFERROR(VLOOKUP(CH780,Auxiliar!$A:$C,3,0),"")</f>
        <v/>
      </c>
      <c r="CM780" s="1">
        <v>5736</v>
      </c>
      <c r="CN780" s="1" t="s">
        <v>20</v>
      </c>
      <c r="CO780" s="6">
        <v>5736</v>
      </c>
      <c r="CP780" s="6" t="s">
        <v>20</v>
      </c>
      <c r="CQ780" s="7" t="s">
        <v>21</v>
      </c>
      <c r="CS780" s="1"/>
      <c r="CT780" s="1"/>
      <c r="CU780" s="6" t="str">
        <f>+IFERROR(VALUE(RIGHT(Tabla17[[#This Row],[B2B]],6)),"")</f>
        <v/>
      </c>
      <c r="CV780" s="6" t="str">
        <f>+IFERROR(VLOOKUP(CT780,Auxiliar!$A:$C,2,0),"")</f>
        <v/>
      </c>
      <c r="CW780" s="7" t="str">
        <f>+IFERROR(VLOOKUP(CT780,Auxiliar!$A:$C,3,0),"")</f>
        <v/>
      </c>
      <c r="CY780" s="1">
        <v>5736</v>
      </c>
      <c r="CZ780" s="1" t="s">
        <v>16</v>
      </c>
      <c r="DA780" s="6">
        <f>+IFERROR(VALUE(RIGHT(Tabla18[[#This Row],[B2B]],6)),"")</f>
        <v>5736</v>
      </c>
      <c r="DB780" s="6" t="str">
        <f>+IFERROR(VLOOKUP(CZ780,Auxiliar!$A:$C,2,0),"")</f>
        <v>PREMIUM</v>
      </c>
      <c r="DC780" s="7" t="str">
        <f>+IFERROR(VLOOKUP(CZ780,Auxiliar!$A:$C,3,0),"")</f>
        <v>0b 0% | 2b 2% | 5b 3,5% | 10b 5%</v>
      </c>
      <c r="DE780" s="1">
        <v>5736</v>
      </c>
      <c r="DF780" s="1" t="s">
        <v>19</v>
      </c>
      <c r="DG780" s="6">
        <f>+IFERROR(VALUE(RIGHT(Tabla19[[#This Row],[B2B]],6)),"")</f>
        <v>5736</v>
      </c>
      <c r="DH780" s="6" t="str">
        <f>+IFERROR(VLOOKUP(DF780,Auxiliar!$A:$C,2,0),"")</f>
        <v>MICHELOB</v>
      </c>
      <c r="DI780" s="7" t="str">
        <f>+IFERROR(VLOOKUP(DF780,Auxiliar!$A:$C,3,0),"")</f>
        <v>1b 7% | 3b 22% | 8b 27%</v>
      </c>
      <c r="DK780" s="1"/>
      <c r="DL780" s="1"/>
      <c r="DM780" s="6" t="str">
        <f>+IFERROR(VALUE(RIGHT(Tabla20[[#This Row],[B2B]],6)),"")</f>
        <v/>
      </c>
      <c r="DN780" s="6" t="str">
        <f>+IFERROR(VLOOKUP(DL780,Auxiliar!$A:$C,2,0),"")</f>
        <v/>
      </c>
      <c r="DO780" s="7" t="str">
        <f>+IFERROR(VLOOKUP(DL780,Auxiliar!$A:$C,3,0),"")</f>
        <v/>
      </c>
      <c r="DQ780" s="1">
        <v>5735</v>
      </c>
      <c r="DR780" s="12" t="s">
        <v>24</v>
      </c>
      <c r="DS780" s="6">
        <f>+IFERROR(VALUE(RIGHT(Tabla21[[#This Row],[B2B]],6)),"")</f>
        <v>5735</v>
      </c>
      <c r="DT780" s="6" t="str">
        <f>+IFERROR(VLOOKUP(DR780,Auxiliar!$A:$C,2,0),"")</f>
        <v>CORONA PORRON</v>
      </c>
      <c r="DU780" s="7" t="str">
        <f>+IFERROR(VLOOKUP(DR780,Auxiliar!$A:$C,3,0),"")</f>
        <v>1b 5% | 20b 0%</v>
      </c>
      <c r="DW780" s="1">
        <v>20122</v>
      </c>
      <c r="DX780" s="12" t="s">
        <v>43</v>
      </c>
      <c r="DY780" s="6">
        <f>+IFERROR(VALUE(RIGHT(Tabla22[[#This Row],[B2B]],6)),"")</f>
        <v>20122</v>
      </c>
      <c r="DZ780" s="6" t="str">
        <f>+IFERROR(VLOOKUP(DX780,Auxiliar!$A:$C,2,0),"")</f>
        <v xml:space="preserve">VALUE LATA </v>
      </c>
      <c r="EA780" s="7" t="str">
        <f>+IFERROR(VLOOKUP(DX780,Auxiliar!$A:$C,3,0),"")</f>
        <v>1b 15% | 100b 18%</v>
      </c>
      <c r="EC780" s="1">
        <v>3579</v>
      </c>
      <c r="ED780" s="12" t="s">
        <v>47</v>
      </c>
      <c r="EE780" s="6">
        <f>+IFERROR(VALUE(RIGHT(Tabla23[[#This Row],[B2B]],6)),"")</f>
        <v>3579</v>
      </c>
      <c r="EF780" s="6" t="str">
        <f>+IFERROR(VLOOKUP(ED780,Auxiliar!$A:$C,2,0),"")</f>
        <v>VALUE LATON</v>
      </c>
      <c r="EG780" s="7" t="str">
        <f>+IFERROR(VLOOKUP(ED780,Auxiliar!$A:$C,3,0),"")</f>
        <v>1b 10% | 5b 15% | 192b 0%</v>
      </c>
      <c r="EI780" s="1"/>
      <c r="EJ780" s="12"/>
      <c r="EK780" s="6" t="str">
        <f>+IFERROR(VALUE(RIGHT(Tabla24[[#This Row],[B2B]],6)),"")</f>
        <v/>
      </c>
      <c r="EL780" s="6" t="str">
        <f>+IFERROR(VLOOKUP(EJ780,Auxiliar!$A:$C,2,0),"")</f>
        <v/>
      </c>
      <c r="EM780" s="7" t="str">
        <f>+IFERROR(VLOOKUP(EJ780,Auxiliar!$A:$C,3,0),"")</f>
        <v/>
      </c>
      <c r="EO780" s="1"/>
      <c r="EP780" s="12"/>
      <c r="EQ780" s="6" t="str">
        <f>+IFERROR(VALUE(RIGHT(Tabla25[[#This Row],[B2B]],6)),"")</f>
        <v/>
      </c>
      <c r="ER780" s="6" t="str">
        <f>+IFERROR(VLOOKUP(EP780,Auxiliar!$A:$C,2,0),"")</f>
        <v/>
      </c>
      <c r="ES780" s="7" t="str">
        <f>+IFERROR(VLOOKUP(EP780,Auxiliar!$A:$C,3,0),"")</f>
        <v/>
      </c>
      <c r="EU780" s="1"/>
      <c r="EV780" s="12"/>
      <c r="EW780" s="6" t="str">
        <f>+IFERROR(VALUE(RIGHT(Tabla26[[#This Row],[B2B]],6)),"")</f>
        <v/>
      </c>
      <c r="EX780" s="6" t="str">
        <f>+IFERROR(VLOOKUP(EV780,Auxiliar!$A:$C,2,0),"")</f>
        <v/>
      </c>
      <c r="EY780" s="7" t="str">
        <f>+IFERROR(VLOOKUP(EV780,Auxiliar!$A:$C,3,0),"")</f>
        <v/>
      </c>
      <c r="EZ780" s="1"/>
      <c r="FA780" s="12"/>
      <c r="FB780" s="6" t="str">
        <f>+IFERROR(VALUE(RIGHT(Tabla27[[#This Row],[B2B]],6)),"")</f>
        <v/>
      </c>
      <c r="FC780" s="6" t="str">
        <f>+IFERROR(VLOOKUP(FA780,Auxiliar!$A:$C,2,0),"")</f>
        <v/>
      </c>
      <c r="FD780" s="7" t="str">
        <f>+IFERROR(VLOOKUP(FA780,Auxiliar!$A:$C,3,0),"")</f>
        <v/>
      </c>
      <c r="FE780" s="1"/>
      <c r="FF780" s="12"/>
      <c r="FG780" s="6" t="str">
        <f>+IFERROR(VALUE(RIGHT(Tabla28[[#This Row],[B2B]],6)),"")</f>
        <v/>
      </c>
      <c r="FH780" s="6" t="str">
        <f>+IFERROR(VLOOKUP(FF780,Auxiliar!$A:$C,2,0),"")</f>
        <v/>
      </c>
      <c r="FI780" s="7" t="str">
        <f>+IFERROR(VLOOKUP(FF780,Auxiliar!$A:$C,3,0),"")</f>
        <v/>
      </c>
      <c r="FJ780" s="1"/>
      <c r="FK780" s="12"/>
      <c r="FL780" s="6" t="str">
        <f>+IFERROR(VALUE(RIGHT(Tabla29[[#This Row],[B2B]],6)),"")</f>
        <v/>
      </c>
      <c r="FM780" s="6" t="str">
        <f>+IFERROR(VLOOKUP(FK780,Auxiliar!$A:$C,2,0),"")</f>
        <v/>
      </c>
      <c r="FN780" s="7" t="str">
        <f>+IFERROR(VLOOKUP(FK780,Auxiliar!$A:$C,3,0),"")</f>
        <v/>
      </c>
      <c r="FO780" s="1"/>
      <c r="FP780" s="12"/>
      <c r="FQ780" s="6" t="str">
        <f>+IFERROR(VALUE(RIGHT(Tabla30[[#This Row],[B2B]],6)),"")</f>
        <v/>
      </c>
      <c r="FR780" s="6" t="str">
        <f>+IFERROR(VLOOKUP(FP780,Auxiliar!$A:$C,2,0),"")</f>
        <v/>
      </c>
      <c r="FS780" s="7"/>
      <c r="FT780" s="1"/>
      <c r="FU780" s="12"/>
      <c r="FV780" s="6" t="str">
        <f>+IFERROR(VALUE(RIGHT(Tabla31[[#This Row],[B2B]],6)),"")</f>
        <v/>
      </c>
      <c r="FW780" s="6" t="str">
        <f>+IFERROR(VLOOKUP(FU780,Auxiliar!$A:$C,2,0),"")</f>
        <v/>
      </c>
      <c r="FX780" s="7" t="str">
        <f>+IFERROR(VLOOKUP(FU780,Auxiliar!$A:$C,3,0),"")</f>
        <v/>
      </c>
      <c r="FY780" s="1"/>
      <c r="FZ780" s="12"/>
      <c r="GA780" s="6" t="str">
        <f>+IFERROR(VALUE(RIGHT(Tabla32[[#This Row],[B2B]],6)),"")</f>
        <v/>
      </c>
      <c r="GB780" s="6" t="str">
        <f>+IFERROR(VLOOKUP(FZ780,Auxiliar!$A:$C,2,0),"")</f>
        <v/>
      </c>
      <c r="GC780" s="7" t="str">
        <f>+IFERROR(VLOOKUP(FZ780,Auxiliar!$A:$C,3,0),"")</f>
        <v/>
      </c>
      <c r="GD780" s="1"/>
      <c r="GE780" s="12"/>
      <c r="GF780" s="6" t="str">
        <f>+IFERROR(VALUE(RIGHT(Tabla33[[#This Row],[B2B]],6)),"")</f>
        <v/>
      </c>
      <c r="GG780" s="6" t="str">
        <f>+IFERROR(VLOOKUP(GE780,Auxiliar!$A:$C,2,0),"")</f>
        <v/>
      </c>
      <c r="GH780" s="7" t="str">
        <f>+IFERROR(VLOOKUP(GE780,Auxiliar!$A:$C,3,0),"")</f>
        <v/>
      </c>
    </row>
    <row r="781" spans="1:190" x14ac:dyDescent="0.25">
      <c r="A781" s="1"/>
      <c r="B781" s="1"/>
      <c r="C781" t="str">
        <f>+IFERROR(VLOOKUP(B781,Auxiliar!$A:$C,2,0),"")</f>
        <v/>
      </c>
      <c r="D781" s="5" t="str">
        <f>+IFERROR(VLOOKUP(B781,Auxiliar!$A:$C,3,0),"")</f>
        <v/>
      </c>
      <c r="S781" s="1">
        <v>11116</v>
      </c>
      <c r="T781" s="1" t="s">
        <v>9</v>
      </c>
      <c r="U781" s="6">
        <f>+IFERROR(VALUE(RIGHT(Tabla4[[#This Row],[B2B]],6)),"")</f>
        <v>11116</v>
      </c>
      <c r="V781" s="6" t="str">
        <f>+IFERROR(VLOOKUP(T781,Auxiliar!$A:$C,2,0),"")</f>
        <v>CORE</v>
      </c>
      <c r="W781" s="7" t="str">
        <f>+IFERROR(VLOOKUP(T781,Auxiliar!$A:$C,3,0),"")</f>
        <v>0b 1% | 2b 5% | 4b 6%</v>
      </c>
      <c r="AK781" s="1">
        <v>10088</v>
      </c>
      <c r="AL781" s="1" t="s">
        <v>30</v>
      </c>
      <c r="AM781" s="6">
        <f>+IFERROR(VALUE(RIGHT(Tabla7[[#This Row],[B2B]],6)),"")</f>
        <v>10088</v>
      </c>
      <c r="AN781" s="6" t="str">
        <f>+IFERROR(VLOOKUP(AL781,Auxiliar!$A:$C,2,0),"")</f>
        <v>LATONES</v>
      </c>
      <c r="AO781" s="7" t="str">
        <f>+IFERROR(VLOOKUP(AL781,Auxiliar!$A:$C,3,0),"")</f>
        <v>1b 4% | 5b 7% | 97b 0%</v>
      </c>
      <c r="AW781" s="1"/>
      <c r="AX781" s="1" t="s">
        <v>32</v>
      </c>
      <c r="AY781" s="6" t="str">
        <f>+IFERROR(VALUE(RIGHT(Tabla9[[#This Row],[B2B]],6)),"")</f>
        <v/>
      </c>
      <c r="AZ781" s="6" t="str">
        <f>+IFERROR(VLOOKUP(AX781,Auxiliar!$A:$C,2,0),"")</f>
        <v>LATONES</v>
      </c>
      <c r="BA781" s="7" t="str">
        <f>+IFERROR(VLOOKUP(AX781,Auxiliar!$A:$C,3,0),"")</f>
        <v>2b 3% | 4b 4% | 6b 5% | 10b 8%  | 385b 0%</v>
      </c>
      <c r="BI781" s="1"/>
      <c r="BJ781" s="1"/>
      <c r="BK781" s="6" t="str">
        <f>+IFERROR(VALUE(RIGHT(Tabla11[[#This Row],[B2B]],6)),"")</f>
        <v/>
      </c>
      <c r="BL781" s="6" t="str">
        <f>+IFERROR(VLOOKUP(BJ781,Auxiliar!$A:$C,2,0),"")</f>
        <v/>
      </c>
      <c r="BM781" s="7" t="str">
        <f>+IFERROR(VLOOKUP(BJ781,Auxiliar!$A:$C,3,0),"")</f>
        <v/>
      </c>
      <c r="BO781" s="1">
        <v>20113</v>
      </c>
      <c r="BP781" s="1" t="s">
        <v>39</v>
      </c>
      <c r="BQ781" s="6">
        <f>+IFERROR(VALUE(RIGHT(Tabla12[[#This Row],[B2B]],6)),"")</f>
        <v>20113</v>
      </c>
      <c r="BR781" s="6" t="str">
        <f>+IFERROR(VLOOKUP(BP781,Auxiliar!$A:$C,2,0),"")</f>
        <v>VALUE LITRO</v>
      </c>
      <c r="BS781" s="7" t="str">
        <f>+IFERROR(VLOOKUP(BP781,Auxiliar!$A:$C,3,0),"")</f>
        <v>1b 12%</v>
      </c>
      <c r="CA781" s="1">
        <v>5802</v>
      </c>
      <c r="CB781" s="1" t="s">
        <v>35</v>
      </c>
      <c r="CC781" s="6">
        <f>+IFERROR(VALUE(RIGHT(Tabla14[[#This Row],[B2B]],6)),"")</f>
        <v>5802</v>
      </c>
      <c r="CD781" s="6" t="str">
        <f>+IFERROR(VLOOKUP(CB781,Auxiliar!$A:$C,2,0),"")</f>
        <v>Corona 710cc</v>
      </c>
      <c r="CE781" s="7" t="str">
        <f>+IFERROR(VLOOKUP(CB781,Auxiliar!$A:$C,3,0),"")</f>
        <v>1b 10% | 85b 0%</v>
      </c>
      <c r="CG781" s="1"/>
      <c r="CH781" s="1"/>
      <c r="CI781" s="6" t="str">
        <f>+IFERROR(VALUE(RIGHT(Tabla15[[#This Row],[B2B]],6)),"")</f>
        <v/>
      </c>
      <c r="CJ781" s="6" t="str">
        <f>+IFERROR(VLOOKUP(CH781,Auxiliar!$A:$C,2,0),"")</f>
        <v/>
      </c>
      <c r="CK781" s="7" t="str">
        <f>+IFERROR(VLOOKUP(CH781,Auxiliar!$A:$C,3,0),"")</f>
        <v/>
      </c>
      <c r="CM781" s="1">
        <v>5737</v>
      </c>
      <c r="CN781" s="1" t="s">
        <v>20</v>
      </c>
      <c r="CO781" s="6">
        <v>5737</v>
      </c>
      <c r="CP781" s="6" t="s">
        <v>20</v>
      </c>
      <c r="CQ781" s="7" t="s">
        <v>21</v>
      </c>
      <c r="CS781" s="1"/>
      <c r="CT781" s="1"/>
      <c r="CU781" s="6" t="str">
        <f>+IFERROR(VALUE(RIGHT(Tabla17[[#This Row],[B2B]],6)),"")</f>
        <v/>
      </c>
      <c r="CV781" s="6" t="str">
        <f>+IFERROR(VLOOKUP(CT781,Auxiliar!$A:$C,2,0),"")</f>
        <v/>
      </c>
      <c r="CW781" s="7" t="str">
        <f>+IFERROR(VLOOKUP(CT781,Auxiliar!$A:$C,3,0),"")</f>
        <v/>
      </c>
      <c r="CY781" s="1">
        <v>5737</v>
      </c>
      <c r="CZ781" s="1" t="s">
        <v>16</v>
      </c>
      <c r="DA781" s="6">
        <f>+IFERROR(VALUE(RIGHT(Tabla18[[#This Row],[B2B]],6)),"")</f>
        <v>5737</v>
      </c>
      <c r="DB781" s="6" t="str">
        <f>+IFERROR(VLOOKUP(CZ781,Auxiliar!$A:$C,2,0),"")</f>
        <v>PREMIUM</v>
      </c>
      <c r="DC781" s="7" t="str">
        <f>+IFERROR(VLOOKUP(CZ781,Auxiliar!$A:$C,3,0),"")</f>
        <v>0b 0% | 2b 2% | 5b 3,5% | 10b 5%</v>
      </c>
      <c r="DE781" s="1">
        <v>5737</v>
      </c>
      <c r="DF781" s="1" t="s">
        <v>19</v>
      </c>
      <c r="DG781" s="6">
        <f>+IFERROR(VALUE(RIGHT(Tabla19[[#This Row],[B2B]],6)),"")</f>
        <v>5737</v>
      </c>
      <c r="DH781" s="6" t="str">
        <f>+IFERROR(VLOOKUP(DF781,Auxiliar!$A:$C,2,0),"")</f>
        <v>MICHELOB</v>
      </c>
      <c r="DI781" s="7" t="str">
        <f>+IFERROR(VLOOKUP(DF781,Auxiliar!$A:$C,3,0),"")</f>
        <v>1b 7% | 3b 22% | 8b 27%</v>
      </c>
      <c r="DK781" s="1"/>
      <c r="DL781" s="1"/>
      <c r="DM781" s="6" t="str">
        <f>+IFERROR(VALUE(RIGHT(Tabla20[[#This Row],[B2B]],6)),"")</f>
        <v/>
      </c>
      <c r="DN781" s="6" t="str">
        <f>+IFERROR(VLOOKUP(DL781,Auxiliar!$A:$C,2,0),"")</f>
        <v/>
      </c>
      <c r="DO781" s="7" t="str">
        <f>+IFERROR(VLOOKUP(DL781,Auxiliar!$A:$C,3,0),"")</f>
        <v/>
      </c>
      <c r="DQ781" s="1">
        <v>5736</v>
      </c>
      <c r="DR781" s="12" t="s">
        <v>24</v>
      </c>
      <c r="DS781" s="6">
        <f>+IFERROR(VALUE(RIGHT(Tabla21[[#This Row],[B2B]],6)),"")</f>
        <v>5736</v>
      </c>
      <c r="DT781" s="6" t="str">
        <f>+IFERROR(VLOOKUP(DR781,Auxiliar!$A:$C,2,0),"")</f>
        <v>CORONA PORRON</v>
      </c>
      <c r="DU781" s="7" t="str">
        <f>+IFERROR(VLOOKUP(DR781,Auxiliar!$A:$C,3,0),"")</f>
        <v>1b 5% | 20b 0%</v>
      </c>
      <c r="DW781" s="1">
        <v>3600</v>
      </c>
      <c r="DX781" s="12" t="s">
        <v>43</v>
      </c>
      <c r="DY781" s="6">
        <f>+IFERROR(VALUE(RIGHT(Tabla22[[#This Row],[B2B]],6)),"")</f>
        <v>3600</v>
      </c>
      <c r="DZ781" s="6" t="str">
        <f>+IFERROR(VLOOKUP(DX781,Auxiliar!$A:$C,2,0),"")</f>
        <v xml:space="preserve">VALUE LATA </v>
      </c>
      <c r="EA781" s="7" t="str">
        <f>+IFERROR(VLOOKUP(DX781,Auxiliar!$A:$C,3,0),"")</f>
        <v>1b 15% | 100b 18%</v>
      </c>
      <c r="EC781" s="1">
        <v>3585</v>
      </c>
      <c r="ED781" s="12" t="s">
        <v>47</v>
      </c>
      <c r="EE781" s="6">
        <f>+IFERROR(VALUE(RIGHT(Tabla23[[#This Row],[B2B]],6)),"")</f>
        <v>3585</v>
      </c>
      <c r="EF781" s="6" t="str">
        <f>+IFERROR(VLOOKUP(ED781,Auxiliar!$A:$C,2,0),"")</f>
        <v>VALUE LATON</v>
      </c>
      <c r="EG781" s="7" t="str">
        <f>+IFERROR(VLOOKUP(ED781,Auxiliar!$A:$C,3,0),"")</f>
        <v>1b 10% | 5b 15% | 192b 0%</v>
      </c>
      <c r="EI781" s="1"/>
      <c r="EJ781" s="12"/>
      <c r="EK781" s="6" t="str">
        <f>+IFERROR(VALUE(RIGHT(Tabla24[[#This Row],[B2B]],6)),"")</f>
        <v/>
      </c>
      <c r="EL781" s="6" t="str">
        <f>+IFERROR(VLOOKUP(EJ781,Auxiliar!$A:$C,2,0),"")</f>
        <v/>
      </c>
      <c r="EM781" s="7" t="str">
        <f>+IFERROR(VLOOKUP(EJ781,Auxiliar!$A:$C,3,0),"")</f>
        <v/>
      </c>
      <c r="EO781" s="1"/>
      <c r="EP781" s="12"/>
      <c r="EQ781" s="6" t="str">
        <f>+IFERROR(VALUE(RIGHT(Tabla25[[#This Row],[B2B]],6)),"")</f>
        <v/>
      </c>
      <c r="ER781" s="6" t="str">
        <f>+IFERROR(VLOOKUP(EP781,Auxiliar!$A:$C,2,0),"")</f>
        <v/>
      </c>
      <c r="ES781" s="7" t="str">
        <f>+IFERROR(VLOOKUP(EP781,Auxiliar!$A:$C,3,0),"")</f>
        <v/>
      </c>
      <c r="EU781" s="1"/>
      <c r="EV781" s="12"/>
      <c r="EW781" s="6" t="str">
        <f>+IFERROR(VALUE(RIGHT(Tabla26[[#This Row],[B2B]],6)),"")</f>
        <v/>
      </c>
      <c r="EX781" s="6" t="str">
        <f>+IFERROR(VLOOKUP(EV781,Auxiliar!$A:$C,2,0),"")</f>
        <v/>
      </c>
      <c r="EY781" s="7" t="str">
        <f>+IFERROR(VLOOKUP(EV781,Auxiliar!$A:$C,3,0),"")</f>
        <v/>
      </c>
      <c r="EZ781" s="1"/>
      <c r="FA781" s="12"/>
      <c r="FB781" s="6" t="str">
        <f>+IFERROR(VALUE(RIGHT(Tabla27[[#This Row],[B2B]],6)),"")</f>
        <v/>
      </c>
      <c r="FC781" s="6" t="str">
        <f>+IFERROR(VLOOKUP(FA781,Auxiliar!$A:$C,2,0),"")</f>
        <v/>
      </c>
      <c r="FD781" s="7" t="str">
        <f>+IFERROR(VLOOKUP(FA781,Auxiliar!$A:$C,3,0),"")</f>
        <v/>
      </c>
      <c r="FE781" s="1"/>
      <c r="FF781" s="12"/>
      <c r="FG781" s="6" t="str">
        <f>+IFERROR(VALUE(RIGHT(Tabla28[[#This Row],[B2B]],6)),"")</f>
        <v/>
      </c>
      <c r="FH781" s="6" t="str">
        <f>+IFERROR(VLOOKUP(FF781,Auxiliar!$A:$C,2,0),"")</f>
        <v/>
      </c>
      <c r="FI781" s="7" t="str">
        <f>+IFERROR(VLOOKUP(FF781,Auxiliar!$A:$C,3,0),"")</f>
        <v/>
      </c>
      <c r="FJ781" s="1"/>
      <c r="FK781" s="12"/>
      <c r="FL781" s="6" t="str">
        <f>+IFERROR(VALUE(RIGHT(Tabla29[[#This Row],[B2B]],6)),"")</f>
        <v/>
      </c>
      <c r="FM781" s="6" t="str">
        <f>+IFERROR(VLOOKUP(FK781,Auxiliar!$A:$C,2,0),"")</f>
        <v/>
      </c>
      <c r="FN781" s="7" t="str">
        <f>+IFERROR(VLOOKUP(FK781,Auxiliar!$A:$C,3,0),"")</f>
        <v/>
      </c>
      <c r="FO781" s="1"/>
      <c r="FP781" s="12"/>
      <c r="FQ781" s="6" t="str">
        <f>+IFERROR(VALUE(RIGHT(Tabla30[[#This Row],[B2B]],6)),"")</f>
        <v/>
      </c>
      <c r="FR781" s="6" t="str">
        <f>+IFERROR(VLOOKUP(FP781,Auxiliar!$A:$C,2,0),"")</f>
        <v/>
      </c>
      <c r="FS781" s="7"/>
      <c r="FT781" s="1"/>
      <c r="FU781" s="12"/>
      <c r="FV781" s="6" t="str">
        <f>+IFERROR(VALUE(RIGHT(Tabla31[[#This Row],[B2B]],6)),"")</f>
        <v/>
      </c>
      <c r="FW781" s="6" t="str">
        <f>+IFERROR(VLOOKUP(FU781,Auxiliar!$A:$C,2,0),"")</f>
        <v/>
      </c>
      <c r="FX781" s="7" t="str">
        <f>+IFERROR(VLOOKUP(FU781,Auxiliar!$A:$C,3,0),"")</f>
        <v/>
      </c>
      <c r="FY781" s="1"/>
      <c r="FZ781" s="12"/>
      <c r="GA781" s="6" t="str">
        <f>+IFERROR(VALUE(RIGHT(Tabla32[[#This Row],[B2B]],6)),"")</f>
        <v/>
      </c>
      <c r="GB781" s="6" t="str">
        <f>+IFERROR(VLOOKUP(FZ781,Auxiliar!$A:$C,2,0),"")</f>
        <v/>
      </c>
      <c r="GC781" s="7" t="str">
        <f>+IFERROR(VLOOKUP(FZ781,Auxiliar!$A:$C,3,0),"")</f>
        <v/>
      </c>
      <c r="GD781" s="1"/>
      <c r="GE781" s="12"/>
      <c r="GF781" s="6" t="str">
        <f>+IFERROR(VALUE(RIGHT(Tabla33[[#This Row],[B2B]],6)),"")</f>
        <v/>
      </c>
      <c r="GG781" s="6" t="str">
        <f>+IFERROR(VLOOKUP(GE781,Auxiliar!$A:$C,2,0),"")</f>
        <v/>
      </c>
      <c r="GH781" s="7" t="str">
        <f>+IFERROR(VLOOKUP(GE781,Auxiliar!$A:$C,3,0),"")</f>
        <v/>
      </c>
    </row>
    <row r="782" spans="1:190" x14ac:dyDescent="0.25">
      <c r="A782" s="1"/>
      <c r="B782" s="1"/>
      <c r="C782" t="str">
        <f>+IFERROR(VLOOKUP(B782,Auxiliar!$A:$C,2,0),"")</f>
        <v/>
      </c>
      <c r="D782" s="5" t="str">
        <f>+IFERROR(VLOOKUP(B782,Auxiliar!$A:$C,3,0),"")</f>
        <v/>
      </c>
      <c r="S782" s="1">
        <v>11137</v>
      </c>
      <c r="T782" s="1" t="s">
        <v>9</v>
      </c>
      <c r="U782" s="6">
        <f>+IFERROR(VALUE(RIGHT(Tabla4[[#This Row],[B2B]],6)),"")</f>
        <v>11137</v>
      </c>
      <c r="V782" s="6" t="str">
        <f>+IFERROR(VLOOKUP(T782,Auxiliar!$A:$C,2,0),"")</f>
        <v>CORE</v>
      </c>
      <c r="W782" s="7" t="str">
        <f>+IFERROR(VLOOKUP(T782,Auxiliar!$A:$C,3,0),"")</f>
        <v>0b 1% | 2b 5% | 4b 6%</v>
      </c>
      <c r="AK782" s="1">
        <v>10095</v>
      </c>
      <c r="AL782" s="1" t="s">
        <v>30</v>
      </c>
      <c r="AM782" s="6">
        <f>+IFERROR(VALUE(RIGHT(Tabla7[[#This Row],[B2B]],6)),"")</f>
        <v>10095</v>
      </c>
      <c r="AN782" s="6" t="str">
        <f>+IFERROR(VLOOKUP(AL782,Auxiliar!$A:$C,2,0),"")</f>
        <v>LATONES</v>
      </c>
      <c r="AO782" s="7" t="str">
        <f>+IFERROR(VLOOKUP(AL782,Auxiliar!$A:$C,3,0),"")</f>
        <v>1b 4% | 5b 7% | 97b 0%</v>
      </c>
      <c r="AW782" s="1"/>
      <c r="AX782" s="1" t="s">
        <v>32</v>
      </c>
      <c r="AY782" s="6" t="str">
        <f>+IFERROR(VALUE(RIGHT(Tabla9[[#This Row],[B2B]],6)),"")</f>
        <v/>
      </c>
      <c r="AZ782" s="6" t="str">
        <f>+IFERROR(VLOOKUP(AX782,Auxiliar!$A:$C,2,0),"")</f>
        <v>LATONES</v>
      </c>
      <c r="BA782" s="7" t="str">
        <f>+IFERROR(VLOOKUP(AX782,Auxiliar!$A:$C,3,0),"")</f>
        <v>2b 3% | 4b 4% | 6b 5% | 10b 8%  | 385b 0%</v>
      </c>
      <c r="BI782" s="1"/>
      <c r="BJ782" s="1"/>
      <c r="BK782" s="6" t="str">
        <f>+IFERROR(VALUE(RIGHT(Tabla11[[#This Row],[B2B]],6)),"")</f>
        <v/>
      </c>
      <c r="BL782" s="6" t="str">
        <f>+IFERROR(VLOOKUP(BJ782,Auxiliar!$A:$C,2,0),"")</f>
        <v/>
      </c>
      <c r="BM782" s="7" t="str">
        <f>+IFERROR(VLOOKUP(BJ782,Auxiliar!$A:$C,3,0),"")</f>
        <v/>
      </c>
      <c r="BO782" s="1">
        <v>3593</v>
      </c>
      <c r="BP782" s="1" t="s">
        <v>39</v>
      </c>
      <c r="BQ782" s="6">
        <f>+IFERROR(VALUE(RIGHT(Tabla12[[#This Row],[B2B]],6)),"")</f>
        <v>3593</v>
      </c>
      <c r="BR782" s="6" t="str">
        <f>+IFERROR(VLOOKUP(BP782,Auxiliar!$A:$C,2,0),"")</f>
        <v>VALUE LITRO</v>
      </c>
      <c r="BS782" s="7" t="str">
        <f>+IFERROR(VLOOKUP(BP782,Auxiliar!$A:$C,3,0),"")</f>
        <v>1b 12%</v>
      </c>
      <c r="CA782" s="1">
        <v>5803</v>
      </c>
      <c r="CB782" s="1" t="s">
        <v>35</v>
      </c>
      <c r="CC782" s="6">
        <f>+IFERROR(VALUE(RIGHT(Tabla14[[#This Row],[B2B]],6)),"")</f>
        <v>5803</v>
      </c>
      <c r="CD782" s="6" t="str">
        <f>+IFERROR(VLOOKUP(CB782,Auxiliar!$A:$C,2,0),"")</f>
        <v>Corona 710cc</v>
      </c>
      <c r="CE782" s="7" t="str">
        <f>+IFERROR(VLOOKUP(CB782,Auxiliar!$A:$C,3,0),"")</f>
        <v>1b 10% | 85b 0%</v>
      </c>
      <c r="CG782" s="1"/>
      <c r="CH782" s="1"/>
      <c r="CI782" s="6" t="str">
        <f>+IFERROR(VALUE(RIGHT(Tabla15[[#This Row],[B2B]],6)),"")</f>
        <v/>
      </c>
      <c r="CJ782" s="6" t="str">
        <f>+IFERROR(VLOOKUP(CH782,Auxiliar!$A:$C,2,0),"")</f>
        <v/>
      </c>
      <c r="CK782" s="7" t="str">
        <f>+IFERROR(VLOOKUP(CH782,Auxiliar!$A:$C,3,0),"")</f>
        <v/>
      </c>
      <c r="CM782" s="1">
        <v>5741</v>
      </c>
      <c r="CN782" s="1" t="s">
        <v>20</v>
      </c>
      <c r="CO782" s="6">
        <v>5741</v>
      </c>
      <c r="CP782" s="6" t="s">
        <v>20</v>
      </c>
      <c r="CQ782" s="7" t="s">
        <v>21</v>
      </c>
      <c r="CS782" s="1"/>
      <c r="CT782" s="1"/>
      <c r="CU782" s="6" t="str">
        <f>+IFERROR(VALUE(RIGHT(Tabla17[[#This Row],[B2B]],6)),"")</f>
        <v/>
      </c>
      <c r="CV782" s="6" t="str">
        <f>+IFERROR(VLOOKUP(CT782,Auxiliar!$A:$C,2,0),"")</f>
        <v/>
      </c>
      <c r="CW782" s="7" t="str">
        <f>+IFERROR(VLOOKUP(CT782,Auxiliar!$A:$C,3,0),"")</f>
        <v/>
      </c>
      <c r="CY782" s="1">
        <v>5741</v>
      </c>
      <c r="CZ782" s="1" t="s">
        <v>16</v>
      </c>
      <c r="DA782" s="6">
        <f>+IFERROR(VALUE(RIGHT(Tabla18[[#This Row],[B2B]],6)),"")</f>
        <v>5741</v>
      </c>
      <c r="DB782" s="6" t="str">
        <f>+IFERROR(VLOOKUP(CZ782,Auxiliar!$A:$C,2,0),"")</f>
        <v>PREMIUM</v>
      </c>
      <c r="DC782" s="7" t="str">
        <f>+IFERROR(VLOOKUP(CZ782,Auxiliar!$A:$C,3,0),"")</f>
        <v>0b 0% | 2b 2% | 5b 3,5% | 10b 5%</v>
      </c>
      <c r="DE782" s="1">
        <v>5741</v>
      </c>
      <c r="DF782" s="1" t="s">
        <v>19</v>
      </c>
      <c r="DG782" s="6">
        <f>+IFERROR(VALUE(RIGHT(Tabla19[[#This Row],[B2B]],6)),"")</f>
        <v>5741</v>
      </c>
      <c r="DH782" s="6" t="str">
        <f>+IFERROR(VLOOKUP(DF782,Auxiliar!$A:$C,2,0),"")</f>
        <v>MICHELOB</v>
      </c>
      <c r="DI782" s="7" t="str">
        <f>+IFERROR(VLOOKUP(DF782,Auxiliar!$A:$C,3,0),"")</f>
        <v>1b 7% | 3b 22% | 8b 27%</v>
      </c>
      <c r="DK782" s="1"/>
      <c r="DL782" s="1"/>
      <c r="DM782" s="6" t="str">
        <f>+IFERROR(VALUE(RIGHT(Tabla20[[#This Row],[B2B]],6)),"")</f>
        <v/>
      </c>
      <c r="DN782" s="6" t="str">
        <f>+IFERROR(VLOOKUP(DL782,Auxiliar!$A:$C,2,0),"")</f>
        <v/>
      </c>
      <c r="DO782" s="7" t="str">
        <f>+IFERROR(VLOOKUP(DL782,Auxiliar!$A:$C,3,0),"")</f>
        <v/>
      </c>
      <c r="DQ782" s="1">
        <v>5737</v>
      </c>
      <c r="DR782" s="12" t="s">
        <v>24</v>
      </c>
      <c r="DS782" s="6">
        <f>+IFERROR(VALUE(RIGHT(Tabla21[[#This Row],[B2B]],6)),"")</f>
        <v>5737</v>
      </c>
      <c r="DT782" s="6" t="str">
        <f>+IFERROR(VLOOKUP(DR782,Auxiliar!$A:$C,2,0),"")</f>
        <v>CORONA PORRON</v>
      </c>
      <c r="DU782" s="7" t="str">
        <f>+IFERROR(VLOOKUP(DR782,Auxiliar!$A:$C,3,0),"")</f>
        <v>1b 5% | 20b 0%</v>
      </c>
      <c r="DW782" s="1">
        <v>3604</v>
      </c>
      <c r="DX782" s="12" t="s">
        <v>43</v>
      </c>
      <c r="DY782" s="6">
        <f>+IFERROR(VALUE(RIGHT(Tabla22[[#This Row],[B2B]],6)),"")</f>
        <v>3604</v>
      </c>
      <c r="DZ782" s="6" t="str">
        <f>+IFERROR(VLOOKUP(DX782,Auxiliar!$A:$C,2,0),"")</f>
        <v xml:space="preserve">VALUE LATA </v>
      </c>
      <c r="EA782" s="7" t="str">
        <f>+IFERROR(VLOOKUP(DX782,Auxiliar!$A:$C,3,0),"")</f>
        <v>1b 15% | 100b 18%</v>
      </c>
      <c r="EC782" s="1">
        <v>20113</v>
      </c>
      <c r="ED782" s="12" t="s">
        <v>47</v>
      </c>
      <c r="EE782" s="6">
        <f>+IFERROR(VALUE(RIGHT(Tabla23[[#This Row],[B2B]],6)),"")</f>
        <v>20113</v>
      </c>
      <c r="EF782" s="6" t="str">
        <f>+IFERROR(VLOOKUP(ED782,Auxiliar!$A:$C,2,0),"")</f>
        <v>VALUE LATON</v>
      </c>
      <c r="EG782" s="7" t="str">
        <f>+IFERROR(VLOOKUP(ED782,Auxiliar!$A:$C,3,0),"")</f>
        <v>1b 10% | 5b 15% | 192b 0%</v>
      </c>
      <c r="EI782" s="1"/>
      <c r="EJ782" s="12"/>
      <c r="EK782" s="6" t="str">
        <f>+IFERROR(VALUE(RIGHT(Tabla24[[#This Row],[B2B]],6)),"")</f>
        <v/>
      </c>
      <c r="EL782" s="6" t="str">
        <f>+IFERROR(VLOOKUP(EJ782,Auxiliar!$A:$C,2,0),"")</f>
        <v/>
      </c>
      <c r="EM782" s="7" t="str">
        <f>+IFERROR(VLOOKUP(EJ782,Auxiliar!$A:$C,3,0),"")</f>
        <v/>
      </c>
      <c r="EO782" s="1"/>
      <c r="EP782" s="12"/>
      <c r="EQ782" s="6" t="str">
        <f>+IFERROR(VALUE(RIGHT(Tabla25[[#This Row],[B2B]],6)),"")</f>
        <v/>
      </c>
      <c r="ER782" s="6" t="str">
        <f>+IFERROR(VLOOKUP(EP782,Auxiliar!$A:$C,2,0),"")</f>
        <v/>
      </c>
      <c r="ES782" s="7" t="str">
        <f>+IFERROR(VLOOKUP(EP782,Auxiliar!$A:$C,3,0),"")</f>
        <v/>
      </c>
      <c r="EU782" s="1"/>
      <c r="EV782" s="12"/>
      <c r="EW782" s="6" t="str">
        <f>+IFERROR(VALUE(RIGHT(Tabla26[[#This Row],[B2B]],6)),"")</f>
        <v/>
      </c>
      <c r="EX782" s="6" t="str">
        <f>+IFERROR(VLOOKUP(EV782,Auxiliar!$A:$C,2,0),"")</f>
        <v/>
      </c>
      <c r="EY782" s="7" t="str">
        <f>+IFERROR(VLOOKUP(EV782,Auxiliar!$A:$C,3,0),"")</f>
        <v/>
      </c>
      <c r="EZ782" s="1"/>
      <c r="FA782" s="12"/>
      <c r="FB782" s="6" t="str">
        <f>+IFERROR(VALUE(RIGHT(Tabla27[[#This Row],[B2B]],6)),"")</f>
        <v/>
      </c>
      <c r="FC782" s="6" t="str">
        <f>+IFERROR(VLOOKUP(FA782,Auxiliar!$A:$C,2,0),"")</f>
        <v/>
      </c>
      <c r="FD782" s="7" t="str">
        <f>+IFERROR(VLOOKUP(FA782,Auxiliar!$A:$C,3,0),"")</f>
        <v/>
      </c>
      <c r="FE782" s="1"/>
      <c r="FF782" s="12"/>
      <c r="FG782" s="6" t="str">
        <f>+IFERROR(VALUE(RIGHT(Tabla28[[#This Row],[B2B]],6)),"")</f>
        <v/>
      </c>
      <c r="FH782" s="6" t="str">
        <f>+IFERROR(VLOOKUP(FF782,Auxiliar!$A:$C,2,0),"")</f>
        <v/>
      </c>
      <c r="FI782" s="7" t="str">
        <f>+IFERROR(VLOOKUP(FF782,Auxiliar!$A:$C,3,0),"")</f>
        <v/>
      </c>
      <c r="FJ782" s="1"/>
      <c r="FK782" s="12"/>
      <c r="FL782" s="6" t="str">
        <f>+IFERROR(VALUE(RIGHT(Tabla29[[#This Row],[B2B]],6)),"")</f>
        <v/>
      </c>
      <c r="FM782" s="6" t="str">
        <f>+IFERROR(VLOOKUP(FK782,Auxiliar!$A:$C,2,0),"")</f>
        <v/>
      </c>
      <c r="FN782" s="7" t="str">
        <f>+IFERROR(VLOOKUP(FK782,Auxiliar!$A:$C,3,0),"")</f>
        <v/>
      </c>
      <c r="FO782" s="1"/>
      <c r="FP782" s="12"/>
      <c r="FQ782" s="6" t="str">
        <f>+IFERROR(VALUE(RIGHT(Tabla30[[#This Row],[B2B]],6)),"")</f>
        <v/>
      </c>
      <c r="FR782" s="6" t="str">
        <f>+IFERROR(VLOOKUP(FP782,Auxiliar!$A:$C,2,0),"")</f>
        <v/>
      </c>
      <c r="FS782" s="7"/>
      <c r="FT782" s="1"/>
      <c r="FU782" s="12"/>
      <c r="FV782" s="6" t="str">
        <f>+IFERROR(VALUE(RIGHT(Tabla31[[#This Row],[B2B]],6)),"")</f>
        <v/>
      </c>
      <c r="FW782" s="6" t="str">
        <f>+IFERROR(VLOOKUP(FU782,Auxiliar!$A:$C,2,0),"")</f>
        <v/>
      </c>
      <c r="FX782" s="7" t="str">
        <f>+IFERROR(VLOOKUP(FU782,Auxiliar!$A:$C,3,0),"")</f>
        <v/>
      </c>
      <c r="FY782" s="1"/>
      <c r="FZ782" s="12"/>
      <c r="GA782" s="6" t="str">
        <f>+IFERROR(VALUE(RIGHT(Tabla32[[#This Row],[B2B]],6)),"")</f>
        <v/>
      </c>
      <c r="GB782" s="6" t="str">
        <f>+IFERROR(VLOOKUP(FZ782,Auxiliar!$A:$C,2,0),"")</f>
        <v/>
      </c>
      <c r="GC782" s="7" t="str">
        <f>+IFERROR(VLOOKUP(FZ782,Auxiliar!$A:$C,3,0),"")</f>
        <v/>
      </c>
      <c r="GD782" s="1"/>
      <c r="GE782" s="12"/>
      <c r="GF782" s="6" t="str">
        <f>+IFERROR(VALUE(RIGHT(Tabla33[[#This Row],[B2B]],6)),"")</f>
        <v/>
      </c>
      <c r="GG782" s="6" t="str">
        <f>+IFERROR(VLOOKUP(GE782,Auxiliar!$A:$C,2,0),"")</f>
        <v/>
      </c>
      <c r="GH782" s="7" t="str">
        <f>+IFERROR(VLOOKUP(GE782,Auxiliar!$A:$C,3,0),"")</f>
        <v/>
      </c>
    </row>
    <row r="783" spans="1:190" x14ac:dyDescent="0.25">
      <c r="A783" s="1"/>
      <c r="B783" s="1"/>
      <c r="C783" t="str">
        <f>+IFERROR(VLOOKUP(B783,Auxiliar!$A:$C,2,0),"")</f>
        <v/>
      </c>
      <c r="D783" s="5" t="str">
        <f>+IFERROR(VLOOKUP(B783,Auxiliar!$A:$C,3,0),"")</f>
        <v/>
      </c>
      <c r="S783" s="1">
        <v>11138</v>
      </c>
      <c r="T783" s="1" t="s">
        <v>9</v>
      </c>
      <c r="U783" s="6">
        <f>+IFERROR(VALUE(RIGHT(Tabla4[[#This Row],[B2B]],6)),"")</f>
        <v>11138</v>
      </c>
      <c r="V783" s="6" t="str">
        <f>+IFERROR(VLOOKUP(T783,Auxiliar!$A:$C,2,0),"")</f>
        <v>CORE</v>
      </c>
      <c r="W783" s="7" t="str">
        <f>+IFERROR(VLOOKUP(T783,Auxiliar!$A:$C,3,0),"")</f>
        <v>0b 1% | 2b 5% | 4b 6%</v>
      </c>
      <c r="AK783" s="1">
        <v>10096</v>
      </c>
      <c r="AL783" s="1" t="s">
        <v>30</v>
      </c>
      <c r="AM783" s="6">
        <f>+IFERROR(VALUE(RIGHT(Tabla7[[#This Row],[B2B]],6)),"")</f>
        <v>10096</v>
      </c>
      <c r="AN783" s="6" t="str">
        <f>+IFERROR(VLOOKUP(AL783,Auxiliar!$A:$C,2,0),"")</f>
        <v>LATONES</v>
      </c>
      <c r="AO783" s="7" t="str">
        <f>+IFERROR(VLOOKUP(AL783,Auxiliar!$A:$C,3,0),"")</f>
        <v>1b 4% | 5b 7% | 97b 0%</v>
      </c>
      <c r="AW783" s="1"/>
      <c r="AX783" s="1" t="s">
        <v>32</v>
      </c>
      <c r="AY783" s="6" t="str">
        <f>+IFERROR(VALUE(RIGHT(Tabla9[[#This Row],[B2B]],6)),"")</f>
        <v/>
      </c>
      <c r="AZ783" s="6" t="str">
        <f>+IFERROR(VLOOKUP(AX783,Auxiliar!$A:$C,2,0),"")</f>
        <v>LATONES</v>
      </c>
      <c r="BA783" s="7" t="str">
        <f>+IFERROR(VLOOKUP(AX783,Auxiliar!$A:$C,3,0),"")</f>
        <v>2b 3% | 4b 4% | 6b 5% | 10b 8%  | 385b 0%</v>
      </c>
      <c r="BI783" s="1"/>
      <c r="BJ783" s="1"/>
      <c r="BK783" s="6" t="str">
        <f>+IFERROR(VALUE(RIGHT(Tabla11[[#This Row],[B2B]],6)),"")</f>
        <v/>
      </c>
      <c r="BL783" s="6" t="str">
        <f>+IFERROR(VLOOKUP(BJ783,Auxiliar!$A:$C,2,0),"")</f>
        <v/>
      </c>
      <c r="BM783" s="7" t="str">
        <f>+IFERROR(VLOOKUP(BJ783,Auxiliar!$A:$C,3,0),"")</f>
        <v/>
      </c>
      <c r="BO783" s="1">
        <v>3594</v>
      </c>
      <c r="BP783" s="1" t="s">
        <v>39</v>
      </c>
      <c r="BQ783" s="6">
        <f>+IFERROR(VALUE(RIGHT(Tabla12[[#This Row],[B2B]],6)),"")</f>
        <v>3594</v>
      </c>
      <c r="BR783" s="6" t="str">
        <f>+IFERROR(VLOOKUP(BP783,Auxiliar!$A:$C,2,0),"")</f>
        <v>VALUE LITRO</v>
      </c>
      <c r="BS783" s="7" t="str">
        <f>+IFERROR(VLOOKUP(BP783,Auxiliar!$A:$C,3,0),"")</f>
        <v>1b 12%</v>
      </c>
      <c r="CA783" s="1">
        <v>5804</v>
      </c>
      <c r="CB783" s="1" t="s">
        <v>35</v>
      </c>
      <c r="CC783" s="6">
        <f>+IFERROR(VALUE(RIGHT(Tabla14[[#This Row],[B2B]],6)),"")</f>
        <v>5804</v>
      </c>
      <c r="CD783" s="6" t="str">
        <f>+IFERROR(VLOOKUP(CB783,Auxiliar!$A:$C,2,0),"")</f>
        <v>Corona 710cc</v>
      </c>
      <c r="CE783" s="7" t="str">
        <f>+IFERROR(VLOOKUP(CB783,Auxiliar!$A:$C,3,0),"")</f>
        <v>1b 10% | 85b 0%</v>
      </c>
      <c r="CG783" s="1"/>
      <c r="CH783" s="1"/>
      <c r="CI783" s="6" t="str">
        <f>+IFERROR(VALUE(RIGHT(Tabla15[[#This Row],[B2B]],6)),"")</f>
        <v/>
      </c>
      <c r="CJ783" s="6" t="str">
        <f>+IFERROR(VLOOKUP(CH783,Auxiliar!$A:$C,2,0),"")</f>
        <v/>
      </c>
      <c r="CK783" s="7" t="str">
        <f>+IFERROR(VLOOKUP(CH783,Auxiliar!$A:$C,3,0),"")</f>
        <v/>
      </c>
      <c r="CM783" s="1">
        <v>5742</v>
      </c>
      <c r="CN783" s="1" t="s">
        <v>20</v>
      </c>
      <c r="CO783" s="6">
        <v>5742</v>
      </c>
      <c r="CP783" s="6" t="s">
        <v>20</v>
      </c>
      <c r="CQ783" s="7" t="s">
        <v>21</v>
      </c>
      <c r="CS783" s="1"/>
      <c r="CT783" s="1"/>
      <c r="CU783" s="6" t="str">
        <f>+IFERROR(VALUE(RIGHT(Tabla17[[#This Row],[B2B]],6)),"")</f>
        <v/>
      </c>
      <c r="CV783" s="6" t="str">
        <f>+IFERROR(VLOOKUP(CT783,Auxiliar!$A:$C,2,0),"")</f>
        <v/>
      </c>
      <c r="CW783" s="7" t="str">
        <f>+IFERROR(VLOOKUP(CT783,Auxiliar!$A:$C,3,0),"")</f>
        <v/>
      </c>
      <c r="CY783" s="1">
        <v>5742</v>
      </c>
      <c r="CZ783" s="1" t="s">
        <v>16</v>
      </c>
      <c r="DA783" s="6">
        <f>+IFERROR(VALUE(RIGHT(Tabla18[[#This Row],[B2B]],6)),"")</f>
        <v>5742</v>
      </c>
      <c r="DB783" s="6" t="str">
        <f>+IFERROR(VLOOKUP(CZ783,Auxiliar!$A:$C,2,0),"")</f>
        <v>PREMIUM</v>
      </c>
      <c r="DC783" s="7" t="str">
        <f>+IFERROR(VLOOKUP(CZ783,Auxiliar!$A:$C,3,0),"")</f>
        <v>0b 0% | 2b 2% | 5b 3,5% | 10b 5%</v>
      </c>
      <c r="DE783" s="1">
        <v>5742</v>
      </c>
      <c r="DF783" s="1" t="s">
        <v>19</v>
      </c>
      <c r="DG783" s="6">
        <f>+IFERROR(VALUE(RIGHT(Tabla19[[#This Row],[B2B]],6)),"")</f>
        <v>5742</v>
      </c>
      <c r="DH783" s="6" t="str">
        <f>+IFERROR(VLOOKUP(DF783,Auxiliar!$A:$C,2,0),"")</f>
        <v>MICHELOB</v>
      </c>
      <c r="DI783" s="7" t="str">
        <f>+IFERROR(VLOOKUP(DF783,Auxiliar!$A:$C,3,0),"")</f>
        <v>1b 7% | 3b 22% | 8b 27%</v>
      </c>
      <c r="DK783" s="1"/>
      <c r="DL783" s="1"/>
      <c r="DM783" s="6" t="str">
        <f>+IFERROR(VALUE(RIGHT(Tabla20[[#This Row],[B2B]],6)),"")</f>
        <v/>
      </c>
      <c r="DN783" s="6" t="str">
        <f>+IFERROR(VLOOKUP(DL783,Auxiliar!$A:$C,2,0),"")</f>
        <v/>
      </c>
      <c r="DO783" s="7" t="str">
        <f>+IFERROR(VLOOKUP(DL783,Auxiliar!$A:$C,3,0),"")</f>
        <v/>
      </c>
      <c r="DQ783" s="1">
        <v>5741</v>
      </c>
      <c r="DR783" s="12" t="s">
        <v>24</v>
      </c>
      <c r="DS783" s="6">
        <f>+IFERROR(VALUE(RIGHT(Tabla21[[#This Row],[B2B]],6)),"")</f>
        <v>5741</v>
      </c>
      <c r="DT783" s="6" t="str">
        <f>+IFERROR(VLOOKUP(DR783,Auxiliar!$A:$C,2,0),"")</f>
        <v>CORONA PORRON</v>
      </c>
      <c r="DU783" s="7" t="str">
        <f>+IFERROR(VLOOKUP(DR783,Auxiliar!$A:$C,3,0),"")</f>
        <v>1b 5% | 20b 0%</v>
      </c>
      <c r="DW783" s="1">
        <v>20127</v>
      </c>
      <c r="DX783" s="12" t="s">
        <v>43</v>
      </c>
      <c r="DY783" s="6">
        <f>+IFERROR(VALUE(RIGHT(Tabla22[[#This Row],[B2B]],6)),"")</f>
        <v>20127</v>
      </c>
      <c r="DZ783" s="6" t="str">
        <f>+IFERROR(VLOOKUP(DX783,Auxiliar!$A:$C,2,0),"")</f>
        <v xml:space="preserve">VALUE LATA </v>
      </c>
      <c r="EA783" s="7" t="str">
        <f>+IFERROR(VLOOKUP(DX783,Auxiliar!$A:$C,3,0),"")</f>
        <v>1b 15% | 100b 18%</v>
      </c>
      <c r="EC783" s="1">
        <v>3593</v>
      </c>
      <c r="ED783" s="12" t="s">
        <v>47</v>
      </c>
      <c r="EE783" s="6">
        <f>+IFERROR(VALUE(RIGHT(Tabla23[[#This Row],[B2B]],6)),"")</f>
        <v>3593</v>
      </c>
      <c r="EF783" s="6" t="str">
        <f>+IFERROR(VLOOKUP(ED783,Auxiliar!$A:$C,2,0),"")</f>
        <v>VALUE LATON</v>
      </c>
      <c r="EG783" s="7" t="str">
        <f>+IFERROR(VLOOKUP(ED783,Auxiliar!$A:$C,3,0),"")</f>
        <v>1b 10% | 5b 15% | 192b 0%</v>
      </c>
      <c r="EI783" s="1"/>
      <c r="EJ783" s="12"/>
      <c r="EK783" s="6" t="str">
        <f>+IFERROR(VALUE(RIGHT(Tabla24[[#This Row],[B2B]],6)),"")</f>
        <v/>
      </c>
      <c r="EL783" s="6" t="str">
        <f>+IFERROR(VLOOKUP(EJ783,Auxiliar!$A:$C,2,0),"")</f>
        <v/>
      </c>
      <c r="EM783" s="7" t="str">
        <f>+IFERROR(VLOOKUP(EJ783,Auxiliar!$A:$C,3,0),"")</f>
        <v/>
      </c>
      <c r="EO783" s="1"/>
      <c r="EP783" s="12"/>
      <c r="EQ783" s="6" t="str">
        <f>+IFERROR(VALUE(RIGHT(Tabla25[[#This Row],[B2B]],6)),"")</f>
        <v/>
      </c>
      <c r="ER783" s="6" t="str">
        <f>+IFERROR(VLOOKUP(EP783,Auxiliar!$A:$C,2,0),"")</f>
        <v/>
      </c>
      <c r="ES783" s="7" t="str">
        <f>+IFERROR(VLOOKUP(EP783,Auxiliar!$A:$C,3,0),"")</f>
        <v/>
      </c>
      <c r="EU783" s="1"/>
      <c r="EV783" s="12"/>
      <c r="EW783" s="6" t="str">
        <f>+IFERROR(VALUE(RIGHT(Tabla26[[#This Row],[B2B]],6)),"")</f>
        <v/>
      </c>
      <c r="EX783" s="6" t="str">
        <f>+IFERROR(VLOOKUP(EV783,Auxiliar!$A:$C,2,0),"")</f>
        <v/>
      </c>
      <c r="EY783" s="7" t="str">
        <f>+IFERROR(VLOOKUP(EV783,Auxiliar!$A:$C,3,0),"")</f>
        <v/>
      </c>
      <c r="EZ783" s="1"/>
      <c r="FA783" s="12"/>
      <c r="FB783" s="6" t="str">
        <f>+IFERROR(VALUE(RIGHT(Tabla27[[#This Row],[B2B]],6)),"")</f>
        <v/>
      </c>
      <c r="FC783" s="6" t="str">
        <f>+IFERROR(VLOOKUP(FA783,Auxiliar!$A:$C,2,0),"")</f>
        <v/>
      </c>
      <c r="FD783" s="7" t="str">
        <f>+IFERROR(VLOOKUP(FA783,Auxiliar!$A:$C,3,0),"")</f>
        <v/>
      </c>
      <c r="FE783" s="1"/>
      <c r="FF783" s="12"/>
      <c r="FG783" s="6" t="str">
        <f>+IFERROR(VALUE(RIGHT(Tabla28[[#This Row],[B2B]],6)),"")</f>
        <v/>
      </c>
      <c r="FH783" s="6" t="str">
        <f>+IFERROR(VLOOKUP(FF783,Auxiliar!$A:$C,2,0),"")</f>
        <v/>
      </c>
      <c r="FI783" s="7" t="str">
        <f>+IFERROR(VLOOKUP(FF783,Auxiliar!$A:$C,3,0),"")</f>
        <v/>
      </c>
      <c r="FJ783" s="1"/>
      <c r="FK783" s="12"/>
      <c r="FL783" s="6" t="str">
        <f>+IFERROR(VALUE(RIGHT(Tabla29[[#This Row],[B2B]],6)),"")</f>
        <v/>
      </c>
      <c r="FM783" s="6" t="str">
        <f>+IFERROR(VLOOKUP(FK783,Auxiliar!$A:$C,2,0),"")</f>
        <v/>
      </c>
      <c r="FN783" s="7" t="str">
        <f>+IFERROR(VLOOKUP(FK783,Auxiliar!$A:$C,3,0),"")</f>
        <v/>
      </c>
      <c r="FO783" s="1"/>
      <c r="FP783" s="12"/>
      <c r="FQ783" s="6" t="str">
        <f>+IFERROR(VALUE(RIGHT(Tabla30[[#This Row],[B2B]],6)),"")</f>
        <v/>
      </c>
      <c r="FR783" s="6" t="str">
        <f>+IFERROR(VLOOKUP(FP783,Auxiliar!$A:$C,2,0),"")</f>
        <v/>
      </c>
      <c r="FS783" s="7"/>
      <c r="FT783" s="1"/>
      <c r="FU783" s="12"/>
      <c r="FV783" s="6" t="str">
        <f>+IFERROR(VALUE(RIGHT(Tabla31[[#This Row],[B2B]],6)),"")</f>
        <v/>
      </c>
      <c r="FW783" s="6" t="str">
        <f>+IFERROR(VLOOKUP(FU783,Auxiliar!$A:$C,2,0),"")</f>
        <v/>
      </c>
      <c r="FX783" s="7" t="str">
        <f>+IFERROR(VLOOKUP(FU783,Auxiliar!$A:$C,3,0),"")</f>
        <v/>
      </c>
      <c r="FY783" s="1"/>
      <c r="FZ783" s="12"/>
      <c r="GA783" s="6" t="str">
        <f>+IFERROR(VALUE(RIGHT(Tabla32[[#This Row],[B2B]],6)),"")</f>
        <v/>
      </c>
      <c r="GB783" s="6" t="str">
        <f>+IFERROR(VLOOKUP(FZ783,Auxiliar!$A:$C,2,0),"")</f>
        <v/>
      </c>
      <c r="GC783" s="7" t="str">
        <f>+IFERROR(VLOOKUP(FZ783,Auxiliar!$A:$C,3,0),"")</f>
        <v/>
      </c>
      <c r="GD783" s="1"/>
      <c r="GE783" s="12"/>
      <c r="GF783" s="6" t="str">
        <f>+IFERROR(VALUE(RIGHT(Tabla33[[#This Row],[B2B]],6)),"")</f>
        <v/>
      </c>
      <c r="GG783" s="6" t="str">
        <f>+IFERROR(VLOOKUP(GE783,Auxiliar!$A:$C,2,0),"")</f>
        <v/>
      </c>
      <c r="GH783" s="7" t="str">
        <f>+IFERROR(VLOOKUP(GE783,Auxiliar!$A:$C,3,0),"")</f>
        <v/>
      </c>
    </row>
    <row r="784" spans="1:190" x14ac:dyDescent="0.25">
      <c r="A784" s="1"/>
      <c r="B784" s="1"/>
      <c r="C784" t="str">
        <f>+IFERROR(VLOOKUP(B784,Auxiliar!$A:$C,2,0),"")</f>
        <v/>
      </c>
      <c r="D784" s="5" t="str">
        <f>+IFERROR(VLOOKUP(B784,Auxiliar!$A:$C,3,0),"")</f>
        <v/>
      </c>
      <c r="S784" s="1">
        <v>11164</v>
      </c>
      <c r="T784" s="1" t="s">
        <v>9</v>
      </c>
      <c r="U784" s="6">
        <f>+IFERROR(VALUE(RIGHT(Tabla4[[#This Row],[B2B]],6)),"")</f>
        <v>11164</v>
      </c>
      <c r="V784" s="6" t="str">
        <f>+IFERROR(VLOOKUP(T784,Auxiliar!$A:$C,2,0),"")</f>
        <v>CORE</v>
      </c>
      <c r="W784" s="7" t="str">
        <f>+IFERROR(VLOOKUP(T784,Auxiliar!$A:$C,3,0),"")</f>
        <v>0b 1% | 2b 5% | 4b 6%</v>
      </c>
      <c r="AK784" s="1">
        <v>10097</v>
      </c>
      <c r="AL784" s="1" t="s">
        <v>30</v>
      </c>
      <c r="AM784" s="6">
        <f>+IFERROR(VALUE(RIGHT(Tabla7[[#This Row],[B2B]],6)),"")</f>
        <v>10097</v>
      </c>
      <c r="AN784" s="6" t="str">
        <f>+IFERROR(VLOOKUP(AL784,Auxiliar!$A:$C,2,0),"")</f>
        <v>LATONES</v>
      </c>
      <c r="AO784" s="7" t="str">
        <f>+IFERROR(VLOOKUP(AL784,Auxiliar!$A:$C,3,0),"")</f>
        <v>1b 4% | 5b 7% | 97b 0%</v>
      </c>
      <c r="AW784" s="1"/>
      <c r="AX784" s="1" t="s">
        <v>32</v>
      </c>
      <c r="AY784" s="6" t="str">
        <f>+IFERROR(VALUE(RIGHT(Tabla9[[#This Row],[B2B]],6)),"")</f>
        <v/>
      </c>
      <c r="AZ784" s="6" t="str">
        <f>+IFERROR(VLOOKUP(AX784,Auxiliar!$A:$C,2,0),"")</f>
        <v>LATONES</v>
      </c>
      <c r="BA784" s="7" t="str">
        <f>+IFERROR(VLOOKUP(AX784,Auxiliar!$A:$C,3,0),"")</f>
        <v>2b 3% | 4b 4% | 6b 5% | 10b 8%  | 385b 0%</v>
      </c>
      <c r="BI784" s="1"/>
      <c r="BJ784" s="1"/>
      <c r="BK784" s="6" t="str">
        <f>+IFERROR(VALUE(RIGHT(Tabla11[[#This Row],[B2B]],6)),"")</f>
        <v/>
      </c>
      <c r="BL784" s="6" t="str">
        <f>+IFERROR(VLOOKUP(BJ784,Auxiliar!$A:$C,2,0),"")</f>
        <v/>
      </c>
      <c r="BM784" s="7" t="str">
        <f>+IFERROR(VLOOKUP(BJ784,Auxiliar!$A:$C,3,0),"")</f>
        <v/>
      </c>
      <c r="BO784" s="1">
        <v>20122</v>
      </c>
      <c r="BP784" s="1" t="s">
        <v>39</v>
      </c>
      <c r="BQ784" s="6">
        <f>+IFERROR(VALUE(RIGHT(Tabla12[[#This Row],[B2B]],6)),"")</f>
        <v>20122</v>
      </c>
      <c r="BR784" s="6" t="str">
        <f>+IFERROR(VLOOKUP(BP784,Auxiliar!$A:$C,2,0),"")</f>
        <v>VALUE LITRO</v>
      </c>
      <c r="BS784" s="7" t="str">
        <f>+IFERROR(VLOOKUP(BP784,Auxiliar!$A:$C,3,0),"")</f>
        <v>1b 12%</v>
      </c>
      <c r="CA784" s="1">
        <v>5815</v>
      </c>
      <c r="CB784" s="1" t="s">
        <v>35</v>
      </c>
      <c r="CC784" s="6">
        <f>+IFERROR(VALUE(RIGHT(Tabla14[[#This Row],[B2B]],6)),"")</f>
        <v>5815</v>
      </c>
      <c r="CD784" s="6" t="str">
        <f>+IFERROR(VLOOKUP(CB784,Auxiliar!$A:$C,2,0),"")</f>
        <v>Corona 710cc</v>
      </c>
      <c r="CE784" s="7" t="str">
        <f>+IFERROR(VLOOKUP(CB784,Auxiliar!$A:$C,3,0),"")</f>
        <v>1b 10% | 85b 0%</v>
      </c>
      <c r="CG784" s="1"/>
      <c r="CH784" s="1"/>
      <c r="CI784" s="6" t="str">
        <f>+IFERROR(VALUE(RIGHT(Tabla15[[#This Row],[B2B]],6)),"")</f>
        <v/>
      </c>
      <c r="CJ784" s="6" t="str">
        <f>+IFERROR(VLOOKUP(CH784,Auxiliar!$A:$C,2,0),"")</f>
        <v/>
      </c>
      <c r="CK784" s="7" t="str">
        <f>+IFERROR(VLOOKUP(CH784,Auxiliar!$A:$C,3,0),"")</f>
        <v/>
      </c>
      <c r="CM784" s="1">
        <v>5743</v>
      </c>
      <c r="CN784" s="1" t="s">
        <v>20</v>
      </c>
      <c r="CO784" s="6">
        <v>5743</v>
      </c>
      <c r="CP784" s="6" t="s">
        <v>20</v>
      </c>
      <c r="CQ784" s="7" t="s">
        <v>21</v>
      </c>
      <c r="CS784" s="1"/>
      <c r="CT784" s="1"/>
      <c r="CU784" s="6" t="str">
        <f>+IFERROR(VALUE(RIGHT(Tabla17[[#This Row],[B2B]],6)),"")</f>
        <v/>
      </c>
      <c r="CV784" s="6" t="str">
        <f>+IFERROR(VLOOKUP(CT784,Auxiliar!$A:$C,2,0),"")</f>
        <v/>
      </c>
      <c r="CW784" s="7" t="str">
        <f>+IFERROR(VLOOKUP(CT784,Auxiliar!$A:$C,3,0),"")</f>
        <v/>
      </c>
      <c r="CY784" s="1">
        <v>5743</v>
      </c>
      <c r="CZ784" s="1" t="s">
        <v>16</v>
      </c>
      <c r="DA784" s="6">
        <f>+IFERROR(VALUE(RIGHT(Tabla18[[#This Row],[B2B]],6)),"")</f>
        <v>5743</v>
      </c>
      <c r="DB784" s="6" t="str">
        <f>+IFERROR(VLOOKUP(CZ784,Auxiliar!$A:$C,2,0),"")</f>
        <v>PREMIUM</v>
      </c>
      <c r="DC784" s="7" t="str">
        <f>+IFERROR(VLOOKUP(CZ784,Auxiliar!$A:$C,3,0),"")</f>
        <v>0b 0% | 2b 2% | 5b 3,5% | 10b 5%</v>
      </c>
      <c r="DE784" s="1">
        <v>5743</v>
      </c>
      <c r="DF784" s="1" t="s">
        <v>19</v>
      </c>
      <c r="DG784" s="6">
        <f>+IFERROR(VALUE(RIGHT(Tabla19[[#This Row],[B2B]],6)),"")</f>
        <v>5743</v>
      </c>
      <c r="DH784" s="6" t="str">
        <f>+IFERROR(VLOOKUP(DF784,Auxiliar!$A:$C,2,0),"")</f>
        <v>MICHELOB</v>
      </c>
      <c r="DI784" s="7" t="str">
        <f>+IFERROR(VLOOKUP(DF784,Auxiliar!$A:$C,3,0),"")</f>
        <v>1b 7% | 3b 22% | 8b 27%</v>
      </c>
      <c r="DK784" s="1"/>
      <c r="DL784" s="1"/>
      <c r="DM784" s="6" t="str">
        <f>+IFERROR(VALUE(RIGHT(Tabla20[[#This Row],[B2B]],6)),"")</f>
        <v/>
      </c>
      <c r="DN784" s="6" t="str">
        <f>+IFERROR(VLOOKUP(DL784,Auxiliar!$A:$C,2,0),"")</f>
        <v/>
      </c>
      <c r="DO784" s="7" t="str">
        <f>+IFERROR(VLOOKUP(DL784,Auxiliar!$A:$C,3,0),"")</f>
        <v/>
      </c>
      <c r="DQ784" s="1">
        <v>5742</v>
      </c>
      <c r="DR784" s="12" t="s">
        <v>24</v>
      </c>
      <c r="DS784" s="6">
        <f>+IFERROR(VALUE(RIGHT(Tabla21[[#This Row],[B2B]],6)),"")</f>
        <v>5742</v>
      </c>
      <c r="DT784" s="6" t="str">
        <f>+IFERROR(VLOOKUP(DR784,Auxiliar!$A:$C,2,0),"")</f>
        <v>CORONA PORRON</v>
      </c>
      <c r="DU784" s="7" t="str">
        <f>+IFERROR(VLOOKUP(DR784,Auxiliar!$A:$C,3,0),"")</f>
        <v>1b 5% | 20b 0%</v>
      </c>
      <c r="DW784" s="1">
        <v>20128</v>
      </c>
      <c r="DX784" s="12" t="s">
        <v>43</v>
      </c>
      <c r="DY784" s="6">
        <f>+IFERROR(VALUE(RIGHT(Tabla22[[#This Row],[B2B]],6)),"")</f>
        <v>20128</v>
      </c>
      <c r="DZ784" s="6" t="str">
        <f>+IFERROR(VLOOKUP(DX784,Auxiliar!$A:$C,2,0),"")</f>
        <v xml:space="preserve">VALUE LATA </v>
      </c>
      <c r="EA784" s="7" t="str">
        <f>+IFERROR(VLOOKUP(DX784,Auxiliar!$A:$C,3,0),"")</f>
        <v>1b 15% | 100b 18%</v>
      </c>
      <c r="EC784" s="1">
        <v>3594</v>
      </c>
      <c r="ED784" s="12" t="s">
        <v>47</v>
      </c>
      <c r="EE784" s="6">
        <f>+IFERROR(VALUE(RIGHT(Tabla23[[#This Row],[B2B]],6)),"")</f>
        <v>3594</v>
      </c>
      <c r="EF784" s="6" t="str">
        <f>+IFERROR(VLOOKUP(ED784,Auxiliar!$A:$C,2,0),"")</f>
        <v>VALUE LATON</v>
      </c>
      <c r="EG784" s="7" t="str">
        <f>+IFERROR(VLOOKUP(ED784,Auxiliar!$A:$C,3,0),"")</f>
        <v>1b 10% | 5b 15% | 192b 0%</v>
      </c>
      <c r="EI784" s="1"/>
      <c r="EJ784" s="12"/>
      <c r="EK784" s="6" t="str">
        <f>+IFERROR(VALUE(RIGHT(Tabla24[[#This Row],[B2B]],6)),"")</f>
        <v/>
      </c>
      <c r="EL784" s="6" t="str">
        <f>+IFERROR(VLOOKUP(EJ784,Auxiliar!$A:$C,2,0),"")</f>
        <v/>
      </c>
      <c r="EM784" s="7" t="str">
        <f>+IFERROR(VLOOKUP(EJ784,Auxiliar!$A:$C,3,0),"")</f>
        <v/>
      </c>
      <c r="EO784" s="1"/>
      <c r="EP784" s="12"/>
      <c r="EQ784" s="6" t="str">
        <f>+IFERROR(VALUE(RIGHT(Tabla25[[#This Row],[B2B]],6)),"")</f>
        <v/>
      </c>
      <c r="ER784" s="6" t="str">
        <f>+IFERROR(VLOOKUP(EP784,Auxiliar!$A:$C,2,0),"")</f>
        <v/>
      </c>
      <c r="ES784" s="7" t="str">
        <f>+IFERROR(VLOOKUP(EP784,Auxiliar!$A:$C,3,0),"")</f>
        <v/>
      </c>
      <c r="EU784" s="1"/>
      <c r="EV784" s="12"/>
      <c r="EW784" s="6" t="str">
        <f>+IFERROR(VALUE(RIGHT(Tabla26[[#This Row],[B2B]],6)),"")</f>
        <v/>
      </c>
      <c r="EX784" s="6" t="str">
        <f>+IFERROR(VLOOKUP(EV784,Auxiliar!$A:$C,2,0),"")</f>
        <v/>
      </c>
      <c r="EY784" s="7" t="str">
        <f>+IFERROR(VLOOKUP(EV784,Auxiliar!$A:$C,3,0),"")</f>
        <v/>
      </c>
      <c r="EZ784" s="1"/>
      <c r="FA784" s="12"/>
      <c r="FB784" s="6" t="str">
        <f>+IFERROR(VALUE(RIGHT(Tabla27[[#This Row],[B2B]],6)),"")</f>
        <v/>
      </c>
      <c r="FC784" s="6" t="str">
        <f>+IFERROR(VLOOKUP(FA784,Auxiliar!$A:$C,2,0),"")</f>
        <v/>
      </c>
      <c r="FD784" s="7" t="str">
        <f>+IFERROR(VLOOKUP(FA784,Auxiliar!$A:$C,3,0),"")</f>
        <v/>
      </c>
      <c r="FE784" s="1"/>
      <c r="FF784" s="12"/>
      <c r="FG784" s="6" t="str">
        <f>+IFERROR(VALUE(RIGHT(Tabla28[[#This Row],[B2B]],6)),"")</f>
        <v/>
      </c>
      <c r="FH784" s="6" t="str">
        <f>+IFERROR(VLOOKUP(FF784,Auxiliar!$A:$C,2,0),"")</f>
        <v/>
      </c>
      <c r="FI784" s="7" t="str">
        <f>+IFERROR(VLOOKUP(FF784,Auxiliar!$A:$C,3,0),"")</f>
        <v/>
      </c>
      <c r="FJ784" s="1"/>
      <c r="FK784" s="12"/>
      <c r="FL784" s="6" t="str">
        <f>+IFERROR(VALUE(RIGHT(Tabla29[[#This Row],[B2B]],6)),"")</f>
        <v/>
      </c>
      <c r="FM784" s="6" t="str">
        <f>+IFERROR(VLOOKUP(FK784,Auxiliar!$A:$C,2,0),"")</f>
        <v/>
      </c>
      <c r="FN784" s="7" t="str">
        <f>+IFERROR(VLOOKUP(FK784,Auxiliar!$A:$C,3,0),"")</f>
        <v/>
      </c>
      <c r="FO784" s="1"/>
      <c r="FP784" s="12"/>
      <c r="FQ784" s="6" t="str">
        <f>+IFERROR(VALUE(RIGHT(Tabla30[[#This Row],[B2B]],6)),"")</f>
        <v/>
      </c>
      <c r="FR784" s="6" t="str">
        <f>+IFERROR(VLOOKUP(FP784,Auxiliar!$A:$C,2,0),"")</f>
        <v/>
      </c>
      <c r="FS784" s="7"/>
      <c r="FT784" s="1"/>
      <c r="FU784" s="12"/>
      <c r="FV784" s="6" t="str">
        <f>+IFERROR(VALUE(RIGHT(Tabla31[[#This Row],[B2B]],6)),"")</f>
        <v/>
      </c>
      <c r="FW784" s="6" t="str">
        <f>+IFERROR(VLOOKUP(FU784,Auxiliar!$A:$C,2,0),"")</f>
        <v/>
      </c>
      <c r="FX784" s="7" t="str">
        <f>+IFERROR(VLOOKUP(FU784,Auxiliar!$A:$C,3,0),"")</f>
        <v/>
      </c>
      <c r="FY784" s="1"/>
      <c r="FZ784" s="12"/>
      <c r="GA784" s="6" t="str">
        <f>+IFERROR(VALUE(RIGHT(Tabla32[[#This Row],[B2B]],6)),"")</f>
        <v/>
      </c>
      <c r="GB784" s="6" t="str">
        <f>+IFERROR(VLOOKUP(FZ784,Auxiliar!$A:$C,2,0),"")</f>
        <v/>
      </c>
      <c r="GC784" s="7" t="str">
        <f>+IFERROR(VLOOKUP(FZ784,Auxiliar!$A:$C,3,0),"")</f>
        <v/>
      </c>
      <c r="GD784" s="1"/>
      <c r="GE784" s="12"/>
      <c r="GF784" s="6" t="str">
        <f>+IFERROR(VALUE(RIGHT(Tabla33[[#This Row],[B2B]],6)),"")</f>
        <v/>
      </c>
      <c r="GG784" s="6" t="str">
        <f>+IFERROR(VLOOKUP(GE784,Auxiliar!$A:$C,2,0),"")</f>
        <v/>
      </c>
      <c r="GH784" s="7" t="str">
        <f>+IFERROR(VLOOKUP(GE784,Auxiliar!$A:$C,3,0),"")</f>
        <v/>
      </c>
    </row>
    <row r="785" spans="1:190" x14ac:dyDescent="0.25">
      <c r="A785" s="1"/>
      <c r="B785" s="1"/>
      <c r="C785" t="str">
        <f>+IFERROR(VLOOKUP(B785,Auxiliar!$A:$C,2,0),"")</f>
        <v/>
      </c>
      <c r="D785" s="5" t="str">
        <f>+IFERROR(VLOOKUP(B785,Auxiliar!$A:$C,3,0),"")</f>
        <v/>
      </c>
      <c r="S785" s="1">
        <v>11185</v>
      </c>
      <c r="T785" s="1" t="s">
        <v>9</v>
      </c>
      <c r="U785" s="6">
        <f>+IFERROR(VALUE(RIGHT(Tabla4[[#This Row],[B2B]],6)),"")</f>
        <v>11185</v>
      </c>
      <c r="V785" s="6" t="str">
        <f>+IFERROR(VLOOKUP(T785,Auxiliar!$A:$C,2,0),"")</f>
        <v>CORE</v>
      </c>
      <c r="W785" s="7" t="str">
        <f>+IFERROR(VLOOKUP(T785,Auxiliar!$A:$C,3,0),"")</f>
        <v>0b 1% | 2b 5% | 4b 6%</v>
      </c>
      <c r="AK785" s="1">
        <v>10125</v>
      </c>
      <c r="AL785" s="1" t="s">
        <v>30</v>
      </c>
      <c r="AM785" s="6">
        <f>+IFERROR(VALUE(RIGHT(Tabla7[[#This Row],[B2B]],6)),"")</f>
        <v>10125</v>
      </c>
      <c r="AN785" s="6" t="str">
        <f>+IFERROR(VLOOKUP(AL785,Auxiliar!$A:$C,2,0),"")</f>
        <v>LATONES</v>
      </c>
      <c r="AO785" s="7" t="str">
        <f>+IFERROR(VLOOKUP(AL785,Auxiliar!$A:$C,3,0),"")</f>
        <v>1b 4% | 5b 7% | 97b 0%</v>
      </c>
      <c r="AW785" s="1"/>
      <c r="AX785" s="1" t="s">
        <v>32</v>
      </c>
      <c r="AY785" s="6" t="str">
        <f>+IFERROR(VALUE(RIGHT(Tabla9[[#This Row],[B2B]],6)),"")</f>
        <v/>
      </c>
      <c r="AZ785" s="6" t="str">
        <f>+IFERROR(VLOOKUP(AX785,Auxiliar!$A:$C,2,0),"")</f>
        <v>LATONES</v>
      </c>
      <c r="BA785" s="7" t="str">
        <f>+IFERROR(VLOOKUP(AX785,Auxiliar!$A:$C,3,0),"")</f>
        <v>2b 3% | 4b 4% | 6b 5% | 10b 8%  | 385b 0%</v>
      </c>
      <c r="BI785" s="1"/>
      <c r="BJ785" s="1"/>
      <c r="BK785" s="6" t="str">
        <f>+IFERROR(VALUE(RIGHT(Tabla11[[#This Row],[B2B]],6)),"")</f>
        <v/>
      </c>
      <c r="BL785" s="6" t="str">
        <f>+IFERROR(VLOOKUP(BJ785,Auxiliar!$A:$C,2,0),"")</f>
        <v/>
      </c>
      <c r="BM785" s="7" t="str">
        <f>+IFERROR(VLOOKUP(BJ785,Auxiliar!$A:$C,3,0),"")</f>
        <v/>
      </c>
      <c r="BO785" s="1">
        <v>3600</v>
      </c>
      <c r="BP785" s="1" t="s">
        <v>39</v>
      </c>
      <c r="BQ785" s="6">
        <f>+IFERROR(VALUE(RIGHT(Tabla12[[#This Row],[B2B]],6)),"")</f>
        <v>3600</v>
      </c>
      <c r="BR785" s="6" t="str">
        <f>+IFERROR(VLOOKUP(BP785,Auxiliar!$A:$C,2,0),"")</f>
        <v>VALUE LITRO</v>
      </c>
      <c r="BS785" s="7" t="str">
        <f>+IFERROR(VLOOKUP(BP785,Auxiliar!$A:$C,3,0),"")</f>
        <v>1b 12%</v>
      </c>
      <c r="CA785" s="1">
        <v>5819</v>
      </c>
      <c r="CB785" s="1" t="s">
        <v>35</v>
      </c>
      <c r="CC785" s="6">
        <f>+IFERROR(VALUE(RIGHT(Tabla14[[#This Row],[B2B]],6)),"")</f>
        <v>5819</v>
      </c>
      <c r="CD785" s="6" t="str">
        <f>+IFERROR(VLOOKUP(CB785,Auxiliar!$A:$C,2,0),"")</f>
        <v>Corona 710cc</v>
      </c>
      <c r="CE785" s="7" t="str">
        <f>+IFERROR(VLOOKUP(CB785,Auxiliar!$A:$C,3,0),"")</f>
        <v>1b 10% | 85b 0%</v>
      </c>
      <c r="CG785" s="1"/>
      <c r="CH785" s="1"/>
      <c r="CI785" s="6" t="str">
        <f>+IFERROR(VALUE(RIGHT(Tabla15[[#This Row],[B2B]],6)),"")</f>
        <v/>
      </c>
      <c r="CJ785" s="6" t="str">
        <f>+IFERROR(VLOOKUP(CH785,Auxiliar!$A:$C,2,0),"")</f>
        <v/>
      </c>
      <c r="CK785" s="7" t="str">
        <f>+IFERROR(VLOOKUP(CH785,Auxiliar!$A:$C,3,0),"")</f>
        <v/>
      </c>
      <c r="CM785" s="1">
        <v>5744</v>
      </c>
      <c r="CN785" s="1" t="s">
        <v>20</v>
      </c>
      <c r="CO785" s="6">
        <v>5744</v>
      </c>
      <c r="CP785" s="6" t="s">
        <v>20</v>
      </c>
      <c r="CQ785" s="7" t="s">
        <v>21</v>
      </c>
      <c r="CS785" s="1"/>
      <c r="CT785" s="1"/>
      <c r="CU785" s="6" t="str">
        <f>+IFERROR(VALUE(RIGHT(Tabla17[[#This Row],[B2B]],6)),"")</f>
        <v/>
      </c>
      <c r="CV785" s="6" t="str">
        <f>+IFERROR(VLOOKUP(CT785,Auxiliar!$A:$C,2,0),"")</f>
        <v/>
      </c>
      <c r="CW785" s="7" t="str">
        <f>+IFERROR(VLOOKUP(CT785,Auxiliar!$A:$C,3,0),"")</f>
        <v/>
      </c>
      <c r="CY785" s="1">
        <v>5744</v>
      </c>
      <c r="CZ785" s="1" t="s">
        <v>16</v>
      </c>
      <c r="DA785" s="6">
        <f>+IFERROR(VALUE(RIGHT(Tabla18[[#This Row],[B2B]],6)),"")</f>
        <v>5744</v>
      </c>
      <c r="DB785" s="6" t="str">
        <f>+IFERROR(VLOOKUP(CZ785,Auxiliar!$A:$C,2,0),"")</f>
        <v>PREMIUM</v>
      </c>
      <c r="DC785" s="7" t="str">
        <f>+IFERROR(VLOOKUP(CZ785,Auxiliar!$A:$C,3,0),"")</f>
        <v>0b 0% | 2b 2% | 5b 3,5% | 10b 5%</v>
      </c>
      <c r="DE785" s="1">
        <v>5744</v>
      </c>
      <c r="DF785" s="1" t="s">
        <v>19</v>
      </c>
      <c r="DG785" s="6">
        <f>+IFERROR(VALUE(RIGHT(Tabla19[[#This Row],[B2B]],6)),"")</f>
        <v>5744</v>
      </c>
      <c r="DH785" s="6" t="str">
        <f>+IFERROR(VLOOKUP(DF785,Auxiliar!$A:$C,2,0),"")</f>
        <v>MICHELOB</v>
      </c>
      <c r="DI785" s="7" t="str">
        <f>+IFERROR(VLOOKUP(DF785,Auxiliar!$A:$C,3,0),"")</f>
        <v>1b 7% | 3b 22% | 8b 27%</v>
      </c>
      <c r="DK785" s="1"/>
      <c r="DL785" s="1"/>
      <c r="DM785" s="6" t="str">
        <f>+IFERROR(VALUE(RIGHT(Tabla20[[#This Row],[B2B]],6)),"")</f>
        <v/>
      </c>
      <c r="DN785" s="6" t="str">
        <f>+IFERROR(VLOOKUP(DL785,Auxiliar!$A:$C,2,0),"")</f>
        <v/>
      </c>
      <c r="DO785" s="7" t="str">
        <f>+IFERROR(VLOOKUP(DL785,Auxiliar!$A:$C,3,0),"")</f>
        <v/>
      </c>
      <c r="DQ785" s="1">
        <v>5743</v>
      </c>
      <c r="DR785" s="12" t="s">
        <v>24</v>
      </c>
      <c r="DS785" s="6">
        <f>+IFERROR(VALUE(RIGHT(Tabla21[[#This Row],[B2B]],6)),"")</f>
        <v>5743</v>
      </c>
      <c r="DT785" s="6" t="str">
        <f>+IFERROR(VLOOKUP(DR785,Auxiliar!$A:$C,2,0),"")</f>
        <v>CORONA PORRON</v>
      </c>
      <c r="DU785" s="7" t="str">
        <f>+IFERROR(VLOOKUP(DR785,Auxiliar!$A:$C,3,0),"")</f>
        <v>1b 5% | 20b 0%</v>
      </c>
      <c r="DW785" s="1">
        <v>3608</v>
      </c>
      <c r="DX785" s="12" t="s">
        <v>43</v>
      </c>
      <c r="DY785" s="6">
        <f>+IFERROR(VALUE(RIGHT(Tabla22[[#This Row],[B2B]],6)),"")</f>
        <v>3608</v>
      </c>
      <c r="DZ785" s="6" t="str">
        <f>+IFERROR(VLOOKUP(DX785,Auxiliar!$A:$C,2,0),"")</f>
        <v xml:space="preserve">VALUE LATA </v>
      </c>
      <c r="EA785" s="7" t="str">
        <f>+IFERROR(VLOOKUP(DX785,Auxiliar!$A:$C,3,0),"")</f>
        <v>1b 15% | 100b 18%</v>
      </c>
      <c r="EC785" s="1">
        <v>20122</v>
      </c>
      <c r="ED785" s="12" t="s">
        <v>47</v>
      </c>
      <c r="EE785" s="6">
        <f>+IFERROR(VALUE(RIGHT(Tabla23[[#This Row],[B2B]],6)),"")</f>
        <v>20122</v>
      </c>
      <c r="EF785" s="6" t="str">
        <f>+IFERROR(VLOOKUP(ED785,Auxiliar!$A:$C,2,0),"")</f>
        <v>VALUE LATON</v>
      </c>
      <c r="EG785" s="7" t="str">
        <f>+IFERROR(VLOOKUP(ED785,Auxiliar!$A:$C,3,0),"")</f>
        <v>1b 10% | 5b 15% | 192b 0%</v>
      </c>
      <c r="EI785" s="1"/>
      <c r="EJ785" s="12"/>
      <c r="EK785" s="6" t="str">
        <f>+IFERROR(VALUE(RIGHT(Tabla24[[#This Row],[B2B]],6)),"")</f>
        <v/>
      </c>
      <c r="EL785" s="6" t="str">
        <f>+IFERROR(VLOOKUP(EJ785,Auxiliar!$A:$C,2,0),"")</f>
        <v/>
      </c>
      <c r="EM785" s="7" t="str">
        <f>+IFERROR(VLOOKUP(EJ785,Auxiliar!$A:$C,3,0),"")</f>
        <v/>
      </c>
      <c r="EO785" s="1"/>
      <c r="EP785" s="12"/>
      <c r="EQ785" s="6" t="str">
        <f>+IFERROR(VALUE(RIGHT(Tabla25[[#This Row],[B2B]],6)),"")</f>
        <v/>
      </c>
      <c r="ER785" s="6" t="str">
        <f>+IFERROR(VLOOKUP(EP785,Auxiliar!$A:$C,2,0),"")</f>
        <v/>
      </c>
      <c r="ES785" s="7" t="str">
        <f>+IFERROR(VLOOKUP(EP785,Auxiliar!$A:$C,3,0),"")</f>
        <v/>
      </c>
      <c r="EU785" s="1"/>
      <c r="EV785" s="12"/>
      <c r="EW785" s="6" t="str">
        <f>+IFERROR(VALUE(RIGHT(Tabla26[[#This Row],[B2B]],6)),"")</f>
        <v/>
      </c>
      <c r="EX785" s="6" t="str">
        <f>+IFERROR(VLOOKUP(EV785,Auxiliar!$A:$C,2,0),"")</f>
        <v/>
      </c>
      <c r="EY785" s="7" t="str">
        <f>+IFERROR(VLOOKUP(EV785,Auxiliar!$A:$C,3,0),"")</f>
        <v/>
      </c>
      <c r="EZ785" s="1"/>
      <c r="FA785" s="12"/>
      <c r="FB785" s="6" t="str">
        <f>+IFERROR(VALUE(RIGHT(Tabla27[[#This Row],[B2B]],6)),"")</f>
        <v/>
      </c>
      <c r="FC785" s="6" t="str">
        <f>+IFERROR(VLOOKUP(FA785,Auxiliar!$A:$C,2,0),"")</f>
        <v/>
      </c>
      <c r="FD785" s="7" t="str">
        <f>+IFERROR(VLOOKUP(FA785,Auxiliar!$A:$C,3,0),"")</f>
        <v/>
      </c>
      <c r="FE785" s="1"/>
      <c r="FF785" s="12"/>
      <c r="FG785" s="6" t="str">
        <f>+IFERROR(VALUE(RIGHT(Tabla28[[#This Row],[B2B]],6)),"")</f>
        <v/>
      </c>
      <c r="FH785" s="6" t="str">
        <f>+IFERROR(VLOOKUP(FF785,Auxiliar!$A:$C,2,0),"")</f>
        <v/>
      </c>
      <c r="FI785" s="7" t="str">
        <f>+IFERROR(VLOOKUP(FF785,Auxiliar!$A:$C,3,0),"")</f>
        <v/>
      </c>
      <c r="FJ785" s="1"/>
      <c r="FK785" s="12"/>
      <c r="FL785" s="6" t="str">
        <f>+IFERROR(VALUE(RIGHT(Tabla29[[#This Row],[B2B]],6)),"")</f>
        <v/>
      </c>
      <c r="FM785" s="6" t="str">
        <f>+IFERROR(VLOOKUP(FK785,Auxiliar!$A:$C,2,0),"")</f>
        <v/>
      </c>
      <c r="FN785" s="7" t="str">
        <f>+IFERROR(VLOOKUP(FK785,Auxiliar!$A:$C,3,0),"")</f>
        <v/>
      </c>
      <c r="FO785" s="1"/>
      <c r="FP785" s="12"/>
      <c r="FQ785" s="6" t="str">
        <f>+IFERROR(VALUE(RIGHT(Tabla30[[#This Row],[B2B]],6)),"")</f>
        <v/>
      </c>
      <c r="FR785" s="6" t="str">
        <f>+IFERROR(VLOOKUP(FP785,Auxiliar!$A:$C,2,0),"")</f>
        <v/>
      </c>
      <c r="FS785" s="7"/>
      <c r="FT785" s="1"/>
      <c r="FU785" s="12"/>
      <c r="FV785" s="6" t="str">
        <f>+IFERROR(VALUE(RIGHT(Tabla31[[#This Row],[B2B]],6)),"")</f>
        <v/>
      </c>
      <c r="FW785" s="6" t="str">
        <f>+IFERROR(VLOOKUP(FU785,Auxiliar!$A:$C,2,0),"")</f>
        <v/>
      </c>
      <c r="FX785" s="7" t="str">
        <f>+IFERROR(VLOOKUP(FU785,Auxiliar!$A:$C,3,0),"")</f>
        <v/>
      </c>
      <c r="FY785" s="1"/>
      <c r="FZ785" s="12"/>
      <c r="GA785" s="6" t="str">
        <f>+IFERROR(VALUE(RIGHT(Tabla32[[#This Row],[B2B]],6)),"")</f>
        <v/>
      </c>
      <c r="GB785" s="6" t="str">
        <f>+IFERROR(VLOOKUP(FZ785,Auxiliar!$A:$C,2,0),"")</f>
        <v/>
      </c>
      <c r="GC785" s="7" t="str">
        <f>+IFERROR(VLOOKUP(FZ785,Auxiliar!$A:$C,3,0),"")</f>
        <v/>
      </c>
      <c r="GD785" s="1"/>
      <c r="GE785" s="12"/>
      <c r="GF785" s="6" t="str">
        <f>+IFERROR(VALUE(RIGHT(Tabla33[[#This Row],[B2B]],6)),"")</f>
        <v/>
      </c>
      <c r="GG785" s="6" t="str">
        <f>+IFERROR(VLOOKUP(GE785,Auxiliar!$A:$C,2,0),"")</f>
        <v/>
      </c>
      <c r="GH785" s="7" t="str">
        <f>+IFERROR(VLOOKUP(GE785,Auxiliar!$A:$C,3,0),"")</f>
        <v/>
      </c>
    </row>
    <row r="786" spans="1:190" x14ac:dyDescent="0.25">
      <c r="A786" s="1"/>
      <c r="B786" s="1"/>
      <c r="C786" t="str">
        <f>+IFERROR(VLOOKUP(B786,Auxiliar!$A:$C,2,0),"")</f>
        <v/>
      </c>
      <c r="D786" s="5" t="str">
        <f>+IFERROR(VLOOKUP(B786,Auxiliar!$A:$C,3,0),"")</f>
        <v/>
      </c>
      <c r="S786" s="1">
        <v>11201</v>
      </c>
      <c r="T786" s="1" t="s">
        <v>9</v>
      </c>
      <c r="U786" s="6">
        <f>+IFERROR(VALUE(RIGHT(Tabla4[[#This Row],[B2B]],6)),"")</f>
        <v>11201</v>
      </c>
      <c r="V786" s="6" t="str">
        <f>+IFERROR(VLOOKUP(T786,Auxiliar!$A:$C,2,0),"")</f>
        <v>CORE</v>
      </c>
      <c r="W786" s="7" t="str">
        <f>+IFERROR(VLOOKUP(T786,Auxiliar!$A:$C,3,0),"")</f>
        <v>0b 1% | 2b 5% | 4b 6%</v>
      </c>
      <c r="AK786" s="1">
        <v>10126</v>
      </c>
      <c r="AL786" s="1" t="s">
        <v>30</v>
      </c>
      <c r="AM786" s="6">
        <f>+IFERROR(VALUE(RIGHT(Tabla7[[#This Row],[B2B]],6)),"")</f>
        <v>10126</v>
      </c>
      <c r="AN786" s="6" t="str">
        <f>+IFERROR(VLOOKUP(AL786,Auxiliar!$A:$C,2,0),"")</f>
        <v>LATONES</v>
      </c>
      <c r="AO786" s="7" t="str">
        <f>+IFERROR(VLOOKUP(AL786,Auxiliar!$A:$C,3,0),"")</f>
        <v>1b 4% | 5b 7% | 97b 0%</v>
      </c>
      <c r="AW786" s="1"/>
      <c r="AX786" s="1" t="s">
        <v>32</v>
      </c>
      <c r="AY786" s="6" t="str">
        <f>+IFERROR(VALUE(RIGHT(Tabla9[[#This Row],[B2B]],6)),"")</f>
        <v/>
      </c>
      <c r="AZ786" s="6" t="str">
        <f>+IFERROR(VLOOKUP(AX786,Auxiliar!$A:$C,2,0),"")</f>
        <v>LATONES</v>
      </c>
      <c r="BA786" s="7" t="str">
        <f>+IFERROR(VLOOKUP(AX786,Auxiliar!$A:$C,3,0),"")</f>
        <v>2b 3% | 4b 4% | 6b 5% | 10b 8%  | 385b 0%</v>
      </c>
      <c r="BI786" s="1"/>
      <c r="BJ786" s="1"/>
      <c r="BK786" s="6" t="str">
        <f>+IFERROR(VALUE(RIGHT(Tabla11[[#This Row],[B2B]],6)),"")</f>
        <v/>
      </c>
      <c r="BL786" s="6" t="str">
        <f>+IFERROR(VLOOKUP(BJ786,Auxiliar!$A:$C,2,0),"")</f>
        <v/>
      </c>
      <c r="BM786" s="7" t="str">
        <f>+IFERROR(VLOOKUP(BJ786,Auxiliar!$A:$C,3,0),"")</f>
        <v/>
      </c>
      <c r="BO786" s="1">
        <v>3604</v>
      </c>
      <c r="BP786" s="1" t="s">
        <v>39</v>
      </c>
      <c r="BQ786" s="6">
        <f>+IFERROR(VALUE(RIGHT(Tabla12[[#This Row],[B2B]],6)),"")</f>
        <v>3604</v>
      </c>
      <c r="BR786" s="6" t="str">
        <f>+IFERROR(VLOOKUP(BP786,Auxiliar!$A:$C,2,0),"")</f>
        <v>VALUE LITRO</v>
      </c>
      <c r="BS786" s="7" t="str">
        <f>+IFERROR(VLOOKUP(BP786,Auxiliar!$A:$C,3,0),"")</f>
        <v>1b 12%</v>
      </c>
      <c r="CA786" s="1">
        <v>5826</v>
      </c>
      <c r="CB786" s="1" t="s">
        <v>35</v>
      </c>
      <c r="CC786" s="6">
        <f>+IFERROR(VALUE(RIGHT(Tabla14[[#This Row],[B2B]],6)),"")</f>
        <v>5826</v>
      </c>
      <c r="CD786" s="6" t="str">
        <f>+IFERROR(VLOOKUP(CB786,Auxiliar!$A:$C,2,0),"")</f>
        <v>Corona 710cc</v>
      </c>
      <c r="CE786" s="7" t="str">
        <f>+IFERROR(VLOOKUP(CB786,Auxiliar!$A:$C,3,0),"")</f>
        <v>1b 10% | 85b 0%</v>
      </c>
      <c r="CG786" s="1"/>
      <c r="CH786" s="1"/>
      <c r="CI786" s="6" t="str">
        <f>+IFERROR(VALUE(RIGHT(Tabla15[[#This Row],[B2B]],6)),"")</f>
        <v/>
      </c>
      <c r="CJ786" s="6" t="str">
        <f>+IFERROR(VLOOKUP(CH786,Auxiliar!$A:$C,2,0),"")</f>
        <v/>
      </c>
      <c r="CK786" s="7" t="str">
        <f>+IFERROR(VLOOKUP(CH786,Auxiliar!$A:$C,3,0),"")</f>
        <v/>
      </c>
      <c r="CM786" s="1">
        <v>5747</v>
      </c>
      <c r="CN786" s="1" t="s">
        <v>20</v>
      </c>
      <c r="CO786" s="6">
        <v>5747</v>
      </c>
      <c r="CP786" s="6" t="s">
        <v>20</v>
      </c>
      <c r="CQ786" s="7" t="s">
        <v>21</v>
      </c>
      <c r="CS786" s="1"/>
      <c r="CT786" s="1"/>
      <c r="CU786" s="6" t="str">
        <f>+IFERROR(VALUE(RIGHT(Tabla17[[#This Row],[B2B]],6)),"")</f>
        <v/>
      </c>
      <c r="CV786" s="6" t="str">
        <f>+IFERROR(VLOOKUP(CT786,Auxiliar!$A:$C,2,0),"")</f>
        <v/>
      </c>
      <c r="CW786" s="7" t="str">
        <f>+IFERROR(VLOOKUP(CT786,Auxiliar!$A:$C,3,0),"")</f>
        <v/>
      </c>
      <c r="CY786" s="1">
        <v>5747</v>
      </c>
      <c r="CZ786" s="1" t="s">
        <v>16</v>
      </c>
      <c r="DA786" s="6">
        <f>+IFERROR(VALUE(RIGHT(Tabla18[[#This Row],[B2B]],6)),"")</f>
        <v>5747</v>
      </c>
      <c r="DB786" s="6" t="str">
        <f>+IFERROR(VLOOKUP(CZ786,Auxiliar!$A:$C,2,0),"")</f>
        <v>PREMIUM</v>
      </c>
      <c r="DC786" s="7" t="str">
        <f>+IFERROR(VLOOKUP(CZ786,Auxiliar!$A:$C,3,0),"")</f>
        <v>0b 0% | 2b 2% | 5b 3,5% | 10b 5%</v>
      </c>
      <c r="DE786" s="1">
        <v>5747</v>
      </c>
      <c r="DF786" s="1" t="s">
        <v>19</v>
      </c>
      <c r="DG786" s="6">
        <f>+IFERROR(VALUE(RIGHT(Tabla19[[#This Row],[B2B]],6)),"")</f>
        <v>5747</v>
      </c>
      <c r="DH786" s="6" t="str">
        <f>+IFERROR(VLOOKUP(DF786,Auxiliar!$A:$C,2,0),"")</f>
        <v>MICHELOB</v>
      </c>
      <c r="DI786" s="7" t="str">
        <f>+IFERROR(VLOOKUP(DF786,Auxiliar!$A:$C,3,0),"")</f>
        <v>1b 7% | 3b 22% | 8b 27%</v>
      </c>
      <c r="DK786" s="1"/>
      <c r="DL786" s="1"/>
      <c r="DM786" s="6" t="str">
        <f>+IFERROR(VALUE(RIGHT(Tabla20[[#This Row],[B2B]],6)),"")</f>
        <v/>
      </c>
      <c r="DN786" s="6" t="str">
        <f>+IFERROR(VLOOKUP(DL786,Auxiliar!$A:$C,2,0),"")</f>
        <v/>
      </c>
      <c r="DO786" s="7" t="str">
        <f>+IFERROR(VLOOKUP(DL786,Auxiliar!$A:$C,3,0),"")</f>
        <v/>
      </c>
      <c r="DQ786" s="1">
        <v>5744</v>
      </c>
      <c r="DR786" s="12" t="s">
        <v>24</v>
      </c>
      <c r="DS786" s="6">
        <f>+IFERROR(VALUE(RIGHT(Tabla21[[#This Row],[B2B]],6)),"")</f>
        <v>5744</v>
      </c>
      <c r="DT786" s="6" t="str">
        <f>+IFERROR(VLOOKUP(DR786,Auxiliar!$A:$C,2,0),"")</f>
        <v>CORONA PORRON</v>
      </c>
      <c r="DU786" s="7" t="str">
        <f>+IFERROR(VLOOKUP(DR786,Auxiliar!$A:$C,3,0),"")</f>
        <v>1b 5% | 20b 0%</v>
      </c>
      <c r="DW786" s="1">
        <v>3613</v>
      </c>
      <c r="DX786" s="12" t="s">
        <v>43</v>
      </c>
      <c r="DY786" s="6">
        <f>+IFERROR(VALUE(RIGHT(Tabla22[[#This Row],[B2B]],6)),"")</f>
        <v>3613</v>
      </c>
      <c r="DZ786" s="6" t="str">
        <f>+IFERROR(VLOOKUP(DX786,Auxiliar!$A:$C,2,0),"")</f>
        <v xml:space="preserve">VALUE LATA </v>
      </c>
      <c r="EA786" s="7" t="str">
        <f>+IFERROR(VLOOKUP(DX786,Auxiliar!$A:$C,3,0),"")</f>
        <v>1b 15% | 100b 18%</v>
      </c>
      <c r="EC786" s="1">
        <v>3600</v>
      </c>
      <c r="ED786" s="12" t="s">
        <v>47</v>
      </c>
      <c r="EE786" s="6">
        <f>+IFERROR(VALUE(RIGHT(Tabla23[[#This Row],[B2B]],6)),"")</f>
        <v>3600</v>
      </c>
      <c r="EF786" s="6" t="str">
        <f>+IFERROR(VLOOKUP(ED786,Auxiliar!$A:$C,2,0),"")</f>
        <v>VALUE LATON</v>
      </c>
      <c r="EG786" s="7" t="str">
        <f>+IFERROR(VLOOKUP(ED786,Auxiliar!$A:$C,3,0),"")</f>
        <v>1b 10% | 5b 15% | 192b 0%</v>
      </c>
      <c r="EI786" s="1"/>
      <c r="EJ786" s="12"/>
      <c r="EK786" s="6" t="str">
        <f>+IFERROR(VALUE(RIGHT(Tabla24[[#This Row],[B2B]],6)),"")</f>
        <v/>
      </c>
      <c r="EL786" s="6" t="str">
        <f>+IFERROR(VLOOKUP(EJ786,Auxiliar!$A:$C,2,0),"")</f>
        <v/>
      </c>
      <c r="EM786" s="7" t="str">
        <f>+IFERROR(VLOOKUP(EJ786,Auxiliar!$A:$C,3,0),"")</f>
        <v/>
      </c>
      <c r="EO786" s="1"/>
      <c r="EP786" s="12"/>
      <c r="EQ786" s="6" t="str">
        <f>+IFERROR(VALUE(RIGHT(Tabla25[[#This Row],[B2B]],6)),"")</f>
        <v/>
      </c>
      <c r="ER786" s="6" t="str">
        <f>+IFERROR(VLOOKUP(EP786,Auxiliar!$A:$C,2,0),"")</f>
        <v/>
      </c>
      <c r="ES786" s="7" t="str">
        <f>+IFERROR(VLOOKUP(EP786,Auxiliar!$A:$C,3,0),"")</f>
        <v/>
      </c>
      <c r="EU786" s="1"/>
      <c r="EV786" s="12"/>
      <c r="EW786" s="6" t="str">
        <f>+IFERROR(VALUE(RIGHT(Tabla26[[#This Row],[B2B]],6)),"")</f>
        <v/>
      </c>
      <c r="EX786" s="6" t="str">
        <f>+IFERROR(VLOOKUP(EV786,Auxiliar!$A:$C,2,0),"")</f>
        <v/>
      </c>
      <c r="EY786" s="7" t="str">
        <f>+IFERROR(VLOOKUP(EV786,Auxiliar!$A:$C,3,0),"")</f>
        <v/>
      </c>
      <c r="EZ786" s="1"/>
      <c r="FA786" s="12"/>
      <c r="FB786" s="6" t="str">
        <f>+IFERROR(VALUE(RIGHT(Tabla27[[#This Row],[B2B]],6)),"")</f>
        <v/>
      </c>
      <c r="FC786" s="6" t="str">
        <f>+IFERROR(VLOOKUP(FA786,Auxiliar!$A:$C,2,0),"")</f>
        <v/>
      </c>
      <c r="FD786" s="7" t="str">
        <f>+IFERROR(VLOOKUP(FA786,Auxiliar!$A:$C,3,0),"")</f>
        <v/>
      </c>
      <c r="FE786" s="1"/>
      <c r="FF786" s="12"/>
      <c r="FG786" s="6" t="str">
        <f>+IFERROR(VALUE(RIGHT(Tabla28[[#This Row],[B2B]],6)),"")</f>
        <v/>
      </c>
      <c r="FH786" s="6" t="str">
        <f>+IFERROR(VLOOKUP(FF786,Auxiliar!$A:$C,2,0),"")</f>
        <v/>
      </c>
      <c r="FI786" s="7" t="str">
        <f>+IFERROR(VLOOKUP(FF786,Auxiliar!$A:$C,3,0),"")</f>
        <v/>
      </c>
      <c r="FJ786" s="1"/>
      <c r="FK786" s="12"/>
      <c r="FL786" s="6" t="str">
        <f>+IFERROR(VALUE(RIGHT(Tabla29[[#This Row],[B2B]],6)),"")</f>
        <v/>
      </c>
      <c r="FM786" s="6" t="str">
        <f>+IFERROR(VLOOKUP(FK786,Auxiliar!$A:$C,2,0),"")</f>
        <v/>
      </c>
      <c r="FN786" s="7" t="str">
        <f>+IFERROR(VLOOKUP(FK786,Auxiliar!$A:$C,3,0),"")</f>
        <v/>
      </c>
      <c r="FO786" s="1"/>
      <c r="FP786" s="12"/>
      <c r="FQ786" s="6" t="str">
        <f>+IFERROR(VALUE(RIGHT(Tabla30[[#This Row],[B2B]],6)),"")</f>
        <v/>
      </c>
      <c r="FR786" s="6" t="str">
        <f>+IFERROR(VLOOKUP(FP786,Auxiliar!$A:$C,2,0),"")</f>
        <v/>
      </c>
      <c r="FS786" s="7"/>
      <c r="FT786" s="1"/>
      <c r="FU786" s="12"/>
      <c r="FV786" s="6" t="str">
        <f>+IFERROR(VALUE(RIGHT(Tabla31[[#This Row],[B2B]],6)),"")</f>
        <v/>
      </c>
      <c r="FW786" s="6" t="str">
        <f>+IFERROR(VLOOKUP(FU786,Auxiliar!$A:$C,2,0),"")</f>
        <v/>
      </c>
      <c r="FX786" s="7" t="str">
        <f>+IFERROR(VLOOKUP(FU786,Auxiliar!$A:$C,3,0),"")</f>
        <v/>
      </c>
      <c r="FY786" s="1"/>
      <c r="FZ786" s="12"/>
      <c r="GA786" s="6" t="str">
        <f>+IFERROR(VALUE(RIGHT(Tabla32[[#This Row],[B2B]],6)),"")</f>
        <v/>
      </c>
      <c r="GB786" s="6" t="str">
        <f>+IFERROR(VLOOKUP(FZ786,Auxiliar!$A:$C,2,0),"")</f>
        <v/>
      </c>
      <c r="GC786" s="7" t="str">
        <f>+IFERROR(VLOOKUP(FZ786,Auxiliar!$A:$C,3,0),"")</f>
        <v/>
      </c>
      <c r="GD786" s="1"/>
      <c r="GE786" s="12"/>
      <c r="GF786" s="6" t="str">
        <f>+IFERROR(VALUE(RIGHT(Tabla33[[#This Row],[B2B]],6)),"")</f>
        <v/>
      </c>
      <c r="GG786" s="6" t="str">
        <f>+IFERROR(VLOOKUP(GE786,Auxiliar!$A:$C,2,0),"")</f>
        <v/>
      </c>
      <c r="GH786" s="7" t="str">
        <f>+IFERROR(VLOOKUP(GE786,Auxiliar!$A:$C,3,0),"")</f>
        <v/>
      </c>
    </row>
    <row r="787" spans="1:190" x14ac:dyDescent="0.25">
      <c r="A787" s="1"/>
      <c r="B787" s="1"/>
      <c r="C787" t="str">
        <f>+IFERROR(VLOOKUP(B787,Auxiliar!$A:$C,2,0),"")</f>
        <v/>
      </c>
      <c r="D787" s="5" t="str">
        <f>+IFERROR(VLOOKUP(B787,Auxiliar!$A:$C,3,0),"")</f>
        <v/>
      </c>
      <c r="S787" s="1">
        <v>11219</v>
      </c>
      <c r="T787" s="1" t="s">
        <v>9</v>
      </c>
      <c r="U787" s="6">
        <f>+IFERROR(VALUE(RIGHT(Tabla4[[#This Row],[B2B]],6)),"")</f>
        <v>11219</v>
      </c>
      <c r="V787" s="6" t="str">
        <f>+IFERROR(VLOOKUP(T787,Auxiliar!$A:$C,2,0),"")</f>
        <v>CORE</v>
      </c>
      <c r="W787" s="7" t="str">
        <f>+IFERROR(VLOOKUP(T787,Auxiliar!$A:$C,3,0),"")</f>
        <v>0b 1% | 2b 5% | 4b 6%</v>
      </c>
      <c r="AK787" s="1">
        <v>10128</v>
      </c>
      <c r="AL787" s="1" t="s">
        <v>30</v>
      </c>
      <c r="AM787" s="6">
        <f>+IFERROR(VALUE(RIGHT(Tabla7[[#This Row],[B2B]],6)),"")</f>
        <v>10128</v>
      </c>
      <c r="AN787" s="6" t="str">
        <f>+IFERROR(VLOOKUP(AL787,Auxiliar!$A:$C,2,0),"")</f>
        <v>LATONES</v>
      </c>
      <c r="AO787" s="7" t="str">
        <f>+IFERROR(VLOOKUP(AL787,Auxiliar!$A:$C,3,0),"")</f>
        <v>1b 4% | 5b 7% | 97b 0%</v>
      </c>
      <c r="AW787" s="1"/>
      <c r="AX787" s="1" t="s">
        <v>32</v>
      </c>
      <c r="AY787" s="6" t="str">
        <f>+IFERROR(VALUE(RIGHT(Tabla9[[#This Row],[B2B]],6)),"")</f>
        <v/>
      </c>
      <c r="AZ787" s="6" t="str">
        <f>+IFERROR(VLOOKUP(AX787,Auxiliar!$A:$C,2,0),"")</f>
        <v>LATONES</v>
      </c>
      <c r="BA787" s="7" t="str">
        <f>+IFERROR(VLOOKUP(AX787,Auxiliar!$A:$C,3,0),"")</f>
        <v>2b 3% | 4b 4% | 6b 5% | 10b 8%  | 385b 0%</v>
      </c>
      <c r="BI787" s="1"/>
      <c r="BJ787" s="1"/>
      <c r="BK787" s="6" t="str">
        <f>+IFERROR(VALUE(RIGHT(Tabla11[[#This Row],[B2B]],6)),"")</f>
        <v/>
      </c>
      <c r="BL787" s="6" t="str">
        <f>+IFERROR(VLOOKUP(BJ787,Auxiliar!$A:$C,2,0),"")</f>
        <v/>
      </c>
      <c r="BM787" s="7" t="str">
        <f>+IFERROR(VLOOKUP(BJ787,Auxiliar!$A:$C,3,0),"")</f>
        <v/>
      </c>
      <c r="BO787" s="1">
        <v>20127</v>
      </c>
      <c r="BP787" s="1" t="s">
        <v>39</v>
      </c>
      <c r="BQ787" s="6">
        <f>+IFERROR(VALUE(RIGHT(Tabla12[[#This Row],[B2B]],6)),"")</f>
        <v>20127</v>
      </c>
      <c r="BR787" s="6" t="str">
        <f>+IFERROR(VLOOKUP(BP787,Auxiliar!$A:$C,2,0),"")</f>
        <v>VALUE LITRO</v>
      </c>
      <c r="BS787" s="7" t="str">
        <f>+IFERROR(VLOOKUP(BP787,Auxiliar!$A:$C,3,0),"")</f>
        <v>1b 12%</v>
      </c>
      <c r="CA787" s="1">
        <v>5857</v>
      </c>
      <c r="CB787" s="1" t="s">
        <v>35</v>
      </c>
      <c r="CC787" s="6">
        <f>+IFERROR(VALUE(RIGHT(Tabla14[[#This Row],[B2B]],6)),"")</f>
        <v>5857</v>
      </c>
      <c r="CD787" s="6" t="str">
        <f>+IFERROR(VLOOKUP(CB787,Auxiliar!$A:$C,2,0),"")</f>
        <v>Corona 710cc</v>
      </c>
      <c r="CE787" s="7" t="str">
        <f>+IFERROR(VLOOKUP(CB787,Auxiliar!$A:$C,3,0),"")</f>
        <v>1b 10% | 85b 0%</v>
      </c>
      <c r="CG787" s="1"/>
      <c r="CH787" s="1"/>
      <c r="CI787" s="6" t="str">
        <f>+IFERROR(VALUE(RIGHT(Tabla15[[#This Row],[B2B]],6)),"")</f>
        <v/>
      </c>
      <c r="CJ787" s="6" t="str">
        <f>+IFERROR(VLOOKUP(CH787,Auxiliar!$A:$C,2,0),"")</f>
        <v/>
      </c>
      <c r="CK787" s="7" t="str">
        <f>+IFERROR(VLOOKUP(CH787,Auxiliar!$A:$C,3,0),"")</f>
        <v/>
      </c>
      <c r="CM787" s="1">
        <v>5748</v>
      </c>
      <c r="CN787" s="1" t="s">
        <v>20</v>
      </c>
      <c r="CO787" s="6">
        <v>5748</v>
      </c>
      <c r="CP787" s="6" t="s">
        <v>20</v>
      </c>
      <c r="CQ787" s="7" t="s">
        <v>21</v>
      </c>
      <c r="CS787" s="1"/>
      <c r="CT787" s="1"/>
      <c r="CU787" s="6" t="str">
        <f>+IFERROR(VALUE(RIGHT(Tabla17[[#This Row],[B2B]],6)),"")</f>
        <v/>
      </c>
      <c r="CV787" s="6" t="str">
        <f>+IFERROR(VLOOKUP(CT787,Auxiliar!$A:$C,2,0),"")</f>
        <v/>
      </c>
      <c r="CW787" s="7" t="str">
        <f>+IFERROR(VLOOKUP(CT787,Auxiliar!$A:$C,3,0),"")</f>
        <v/>
      </c>
      <c r="CY787" s="1">
        <v>5748</v>
      </c>
      <c r="CZ787" s="1" t="s">
        <v>16</v>
      </c>
      <c r="DA787" s="6">
        <f>+IFERROR(VALUE(RIGHT(Tabla18[[#This Row],[B2B]],6)),"")</f>
        <v>5748</v>
      </c>
      <c r="DB787" s="6" t="str">
        <f>+IFERROR(VLOOKUP(CZ787,Auxiliar!$A:$C,2,0),"")</f>
        <v>PREMIUM</v>
      </c>
      <c r="DC787" s="7" t="str">
        <f>+IFERROR(VLOOKUP(CZ787,Auxiliar!$A:$C,3,0),"")</f>
        <v>0b 0% | 2b 2% | 5b 3,5% | 10b 5%</v>
      </c>
      <c r="DE787" s="1">
        <v>5748</v>
      </c>
      <c r="DF787" s="1" t="s">
        <v>19</v>
      </c>
      <c r="DG787" s="6">
        <f>+IFERROR(VALUE(RIGHT(Tabla19[[#This Row],[B2B]],6)),"")</f>
        <v>5748</v>
      </c>
      <c r="DH787" s="6" t="str">
        <f>+IFERROR(VLOOKUP(DF787,Auxiliar!$A:$C,2,0),"")</f>
        <v>MICHELOB</v>
      </c>
      <c r="DI787" s="7" t="str">
        <f>+IFERROR(VLOOKUP(DF787,Auxiliar!$A:$C,3,0),"")</f>
        <v>1b 7% | 3b 22% | 8b 27%</v>
      </c>
      <c r="DK787" s="1"/>
      <c r="DL787" s="1"/>
      <c r="DM787" s="6" t="str">
        <f>+IFERROR(VALUE(RIGHT(Tabla20[[#This Row],[B2B]],6)),"")</f>
        <v/>
      </c>
      <c r="DN787" s="6" t="str">
        <f>+IFERROR(VLOOKUP(DL787,Auxiliar!$A:$C,2,0),"")</f>
        <v/>
      </c>
      <c r="DO787" s="7" t="str">
        <f>+IFERROR(VLOOKUP(DL787,Auxiliar!$A:$C,3,0),"")</f>
        <v/>
      </c>
      <c r="DQ787" s="1">
        <v>5747</v>
      </c>
      <c r="DR787" s="12" t="s">
        <v>24</v>
      </c>
      <c r="DS787" s="6">
        <f>+IFERROR(VALUE(RIGHT(Tabla21[[#This Row],[B2B]],6)),"")</f>
        <v>5747</v>
      </c>
      <c r="DT787" s="6" t="str">
        <f>+IFERROR(VLOOKUP(DR787,Auxiliar!$A:$C,2,0),"")</f>
        <v>CORONA PORRON</v>
      </c>
      <c r="DU787" s="7" t="str">
        <f>+IFERROR(VLOOKUP(DR787,Auxiliar!$A:$C,3,0),"")</f>
        <v>1b 5% | 20b 0%</v>
      </c>
      <c r="DW787" s="1">
        <v>20136</v>
      </c>
      <c r="DX787" s="12" t="s">
        <v>43</v>
      </c>
      <c r="DY787" s="6">
        <f>+IFERROR(VALUE(RIGHT(Tabla22[[#This Row],[B2B]],6)),"")</f>
        <v>20136</v>
      </c>
      <c r="DZ787" s="6" t="str">
        <f>+IFERROR(VLOOKUP(DX787,Auxiliar!$A:$C,2,0),"")</f>
        <v xml:space="preserve">VALUE LATA </v>
      </c>
      <c r="EA787" s="7" t="str">
        <f>+IFERROR(VLOOKUP(DX787,Auxiliar!$A:$C,3,0),"")</f>
        <v>1b 15% | 100b 18%</v>
      </c>
      <c r="EC787" s="1">
        <v>3604</v>
      </c>
      <c r="ED787" s="12" t="s">
        <v>47</v>
      </c>
      <c r="EE787" s="6">
        <f>+IFERROR(VALUE(RIGHT(Tabla23[[#This Row],[B2B]],6)),"")</f>
        <v>3604</v>
      </c>
      <c r="EF787" s="6" t="str">
        <f>+IFERROR(VLOOKUP(ED787,Auxiliar!$A:$C,2,0),"")</f>
        <v>VALUE LATON</v>
      </c>
      <c r="EG787" s="7" t="str">
        <f>+IFERROR(VLOOKUP(ED787,Auxiliar!$A:$C,3,0),"")</f>
        <v>1b 10% | 5b 15% | 192b 0%</v>
      </c>
      <c r="EI787" s="1"/>
      <c r="EJ787" s="12"/>
      <c r="EK787" s="6" t="str">
        <f>+IFERROR(VALUE(RIGHT(Tabla24[[#This Row],[B2B]],6)),"")</f>
        <v/>
      </c>
      <c r="EL787" s="6" t="str">
        <f>+IFERROR(VLOOKUP(EJ787,Auxiliar!$A:$C,2,0),"")</f>
        <v/>
      </c>
      <c r="EM787" s="7" t="str">
        <f>+IFERROR(VLOOKUP(EJ787,Auxiliar!$A:$C,3,0),"")</f>
        <v/>
      </c>
      <c r="EO787" s="1"/>
      <c r="EP787" s="12"/>
      <c r="EQ787" s="6" t="str">
        <f>+IFERROR(VALUE(RIGHT(Tabla25[[#This Row],[B2B]],6)),"")</f>
        <v/>
      </c>
      <c r="ER787" s="6" t="str">
        <f>+IFERROR(VLOOKUP(EP787,Auxiliar!$A:$C,2,0),"")</f>
        <v/>
      </c>
      <c r="ES787" s="7" t="str">
        <f>+IFERROR(VLOOKUP(EP787,Auxiliar!$A:$C,3,0),"")</f>
        <v/>
      </c>
      <c r="EU787" s="1"/>
      <c r="EV787" s="12"/>
      <c r="EW787" s="6" t="str">
        <f>+IFERROR(VALUE(RIGHT(Tabla26[[#This Row],[B2B]],6)),"")</f>
        <v/>
      </c>
      <c r="EX787" s="6" t="str">
        <f>+IFERROR(VLOOKUP(EV787,Auxiliar!$A:$C,2,0),"")</f>
        <v/>
      </c>
      <c r="EY787" s="7" t="str">
        <f>+IFERROR(VLOOKUP(EV787,Auxiliar!$A:$C,3,0),"")</f>
        <v/>
      </c>
      <c r="EZ787" s="1"/>
      <c r="FA787" s="12"/>
      <c r="FB787" s="6" t="str">
        <f>+IFERROR(VALUE(RIGHT(Tabla27[[#This Row],[B2B]],6)),"")</f>
        <v/>
      </c>
      <c r="FC787" s="6" t="str">
        <f>+IFERROR(VLOOKUP(FA787,Auxiliar!$A:$C,2,0),"")</f>
        <v/>
      </c>
      <c r="FD787" s="7" t="str">
        <f>+IFERROR(VLOOKUP(FA787,Auxiliar!$A:$C,3,0),"")</f>
        <v/>
      </c>
      <c r="FE787" s="1"/>
      <c r="FF787" s="12"/>
      <c r="FG787" s="6" t="str">
        <f>+IFERROR(VALUE(RIGHT(Tabla28[[#This Row],[B2B]],6)),"")</f>
        <v/>
      </c>
      <c r="FH787" s="6" t="str">
        <f>+IFERROR(VLOOKUP(FF787,Auxiliar!$A:$C,2,0),"")</f>
        <v/>
      </c>
      <c r="FI787" s="7" t="str">
        <f>+IFERROR(VLOOKUP(FF787,Auxiliar!$A:$C,3,0),"")</f>
        <v/>
      </c>
      <c r="FJ787" s="1"/>
      <c r="FK787" s="12"/>
      <c r="FL787" s="6" t="str">
        <f>+IFERROR(VALUE(RIGHT(Tabla29[[#This Row],[B2B]],6)),"")</f>
        <v/>
      </c>
      <c r="FM787" s="6" t="str">
        <f>+IFERROR(VLOOKUP(FK787,Auxiliar!$A:$C,2,0),"")</f>
        <v/>
      </c>
      <c r="FN787" s="7" t="str">
        <f>+IFERROR(VLOOKUP(FK787,Auxiliar!$A:$C,3,0),"")</f>
        <v/>
      </c>
      <c r="FO787" s="1"/>
      <c r="FP787" s="12"/>
      <c r="FQ787" s="6" t="str">
        <f>+IFERROR(VALUE(RIGHT(Tabla30[[#This Row],[B2B]],6)),"")</f>
        <v/>
      </c>
      <c r="FR787" s="6" t="str">
        <f>+IFERROR(VLOOKUP(FP787,Auxiliar!$A:$C,2,0),"")</f>
        <v/>
      </c>
      <c r="FS787" s="7"/>
      <c r="FT787" s="1"/>
      <c r="FU787" s="12"/>
      <c r="FV787" s="6" t="str">
        <f>+IFERROR(VALUE(RIGHT(Tabla31[[#This Row],[B2B]],6)),"")</f>
        <v/>
      </c>
      <c r="FW787" s="6" t="str">
        <f>+IFERROR(VLOOKUP(FU787,Auxiliar!$A:$C,2,0),"")</f>
        <v/>
      </c>
      <c r="FX787" s="7" t="str">
        <f>+IFERROR(VLOOKUP(FU787,Auxiliar!$A:$C,3,0),"")</f>
        <v/>
      </c>
      <c r="FY787" s="1"/>
      <c r="FZ787" s="12"/>
      <c r="GA787" s="6" t="str">
        <f>+IFERROR(VALUE(RIGHT(Tabla32[[#This Row],[B2B]],6)),"")</f>
        <v/>
      </c>
      <c r="GB787" s="6" t="str">
        <f>+IFERROR(VLOOKUP(FZ787,Auxiliar!$A:$C,2,0),"")</f>
        <v/>
      </c>
      <c r="GC787" s="7" t="str">
        <f>+IFERROR(VLOOKUP(FZ787,Auxiliar!$A:$C,3,0),"")</f>
        <v/>
      </c>
      <c r="GD787" s="1"/>
      <c r="GE787" s="12"/>
      <c r="GF787" s="6" t="str">
        <f>+IFERROR(VALUE(RIGHT(Tabla33[[#This Row],[B2B]],6)),"")</f>
        <v/>
      </c>
      <c r="GG787" s="6" t="str">
        <f>+IFERROR(VLOOKUP(GE787,Auxiliar!$A:$C,2,0),"")</f>
        <v/>
      </c>
      <c r="GH787" s="7" t="str">
        <f>+IFERROR(VLOOKUP(GE787,Auxiliar!$A:$C,3,0),"")</f>
        <v/>
      </c>
    </row>
    <row r="788" spans="1:190" x14ac:dyDescent="0.25">
      <c r="A788" s="1"/>
      <c r="B788" s="1"/>
      <c r="C788" t="str">
        <f>+IFERROR(VLOOKUP(B788,Auxiliar!$A:$C,2,0),"")</f>
        <v/>
      </c>
      <c r="D788" s="5" t="str">
        <f>+IFERROR(VLOOKUP(B788,Auxiliar!$A:$C,3,0),"")</f>
        <v/>
      </c>
      <c r="S788" s="1">
        <v>11226</v>
      </c>
      <c r="T788" s="1" t="s">
        <v>9</v>
      </c>
      <c r="U788" s="6">
        <f>+IFERROR(VALUE(RIGHT(Tabla4[[#This Row],[B2B]],6)),"")</f>
        <v>11226</v>
      </c>
      <c r="V788" s="6" t="str">
        <f>+IFERROR(VLOOKUP(T788,Auxiliar!$A:$C,2,0),"")</f>
        <v>CORE</v>
      </c>
      <c r="W788" s="7" t="str">
        <f>+IFERROR(VLOOKUP(T788,Auxiliar!$A:$C,3,0),"")</f>
        <v>0b 1% | 2b 5% | 4b 6%</v>
      </c>
      <c r="AK788" s="1">
        <v>10131</v>
      </c>
      <c r="AL788" s="1" t="s">
        <v>30</v>
      </c>
      <c r="AM788" s="6">
        <f>+IFERROR(VALUE(RIGHT(Tabla7[[#This Row],[B2B]],6)),"")</f>
        <v>10131</v>
      </c>
      <c r="AN788" s="6" t="str">
        <f>+IFERROR(VLOOKUP(AL788,Auxiliar!$A:$C,2,0),"")</f>
        <v>LATONES</v>
      </c>
      <c r="AO788" s="7" t="str">
        <f>+IFERROR(VLOOKUP(AL788,Auxiliar!$A:$C,3,0),"")</f>
        <v>1b 4% | 5b 7% | 97b 0%</v>
      </c>
      <c r="AW788" s="1"/>
      <c r="AX788" s="1" t="s">
        <v>32</v>
      </c>
      <c r="AY788" s="6" t="str">
        <f>+IFERROR(VALUE(RIGHT(Tabla9[[#This Row],[B2B]],6)),"")</f>
        <v/>
      </c>
      <c r="AZ788" s="6" t="str">
        <f>+IFERROR(VLOOKUP(AX788,Auxiliar!$A:$C,2,0),"")</f>
        <v>LATONES</v>
      </c>
      <c r="BA788" s="7" t="str">
        <f>+IFERROR(VLOOKUP(AX788,Auxiliar!$A:$C,3,0),"")</f>
        <v>2b 3% | 4b 4% | 6b 5% | 10b 8%  | 385b 0%</v>
      </c>
      <c r="BI788" s="1"/>
      <c r="BJ788" s="1"/>
      <c r="BK788" s="6" t="str">
        <f>+IFERROR(VALUE(RIGHT(Tabla11[[#This Row],[B2B]],6)),"")</f>
        <v/>
      </c>
      <c r="BL788" s="6" t="str">
        <f>+IFERROR(VLOOKUP(BJ788,Auxiliar!$A:$C,2,0),"")</f>
        <v/>
      </c>
      <c r="BM788" s="7" t="str">
        <f>+IFERROR(VLOOKUP(BJ788,Auxiliar!$A:$C,3,0),"")</f>
        <v/>
      </c>
      <c r="BO788" s="1">
        <v>20128</v>
      </c>
      <c r="BP788" s="1" t="s">
        <v>39</v>
      </c>
      <c r="BQ788" s="6">
        <f>+IFERROR(VALUE(RIGHT(Tabla12[[#This Row],[B2B]],6)),"")</f>
        <v>20128</v>
      </c>
      <c r="BR788" s="6" t="str">
        <f>+IFERROR(VLOOKUP(BP788,Auxiliar!$A:$C,2,0),"")</f>
        <v>VALUE LITRO</v>
      </c>
      <c r="BS788" s="7" t="str">
        <f>+IFERROR(VLOOKUP(BP788,Auxiliar!$A:$C,3,0),"")</f>
        <v>1b 12%</v>
      </c>
      <c r="CA788" s="1">
        <v>5859</v>
      </c>
      <c r="CB788" s="1" t="s">
        <v>35</v>
      </c>
      <c r="CC788" s="6">
        <f>+IFERROR(VALUE(RIGHT(Tabla14[[#This Row],[B2B]],6)),"")</f>
        <v>5859</v>
      </c>
      <c r="CD788" s="6" t="str">
        <f>+IFERROR(VLOOKUP(CB788,Auxiliar!$A:$C,2,0),"")</f>
        <v>Corona 710cc</v>
      </c>
      <c r="CE788" s="7" t="str">
        <f>+IFERROR(VLOOKUP(CB788,Auxiliar!$A:$C,3,0),"")</f>
        <v>1b 10% | 85b 0%</v>
      </c>
      <c r="CG788" s="1"/>
      <c r="CH788" s="1"/>
      <c r="CI788" s="6" t="str">
        <f>+IFERROR(VALUE(RIGHT(Tabla15[[#This Row],[B2B]],6)),"")</f>
        <v/>
      </c>
      <c r="CJ788" s="6" t="str">
        <f>+IFERROR(VLOOKUP(CH788,Auxiliar!$A:$C,2,0),"")</f>
        <v/>
      </c>
      <c r="CK788" s="7" t="str">
        <f>+IFERROR(VLOOKUP(CH788,Auxiliar!$A:$C,3,0),"")</f>
        <v/>
      </c>
      <c r="CM788" s="1">
        <v>5749</v>
      </c>
      <c r="CN788" s="1" t="s">
        <v>20</v>
      </c>
      <c r="CO788" s="6">
        <v>5749</v>
      </c>
      <c r="CP788" s="6" t="s">
        <v>20</v>
      </c>
      <c r="CQ788" s="7" t="s">
        <v>21</v>
      </c>
      <c r="CS788" s="1"/>
      <c r="CT788" s="1"/>
      <c r="CU788" s="6" t="str">
        <f>+IFERROR(VALUE(RIGHT(Tabla17[[#This Row],[B2B]],6)),"")</f>
        <v/>
      </c>
      <c r="CV788" s="6" t="str">
        <f>+IFERROR(VLOOKUP(CT788,Auxiliar!$A:$C,2,0),"")</f>
        <v/>
      </c>
      <c r="CW788" s="7" t="str">
        <f>+IFERROR(VLOOKUP(CT788,Auxiliar!$A:$C,3,0),"")</f>
        <v/>
      </c>
      <c r="CY788" s="1">
        <v>5749</v>
      </c>
      <c r="CZ788" s="1" t="s">
        <v>16</v>
      </c>
      <c r="DA788" s="6">
        <f>+IFERROR(VALUE(RIGHT(Tabla18[[#This Row],[B2B]],6)),"")</f>
        <v>5749</v>
      </c>
      <c r="DB788" s="6" t="str">
        <f>+IFERROR(VLOOKUP(CZ788,Auxiliar!$A:$C,2,0),"")</f>
        <v>PREMIUM</v>
      </c>
      <c r="DC788" s="7" t="str">
        <f>+IFERROR(VLOOKUP(CZ788,Auxiliar!$A:$C,3,0),"")</f>
        <v>0b 0% | 2b 2% | 5b 3,5% | 10b 5%</v>
      </c>
      <c r="DE788" s="1">
        <v>5749</v>
      </c>
      <c r="DF788" s="1" t="s">
        <v>19</v>
      </c>
      <c r="DG788" s="6">
        <f>+IFERROR(VALUE(RIGHT(Tabla19[[#This Row],[B2B]],6)),"")</f>
        <v>5749</v>
      </c>
      <c r="DH788" s="6" t="str">
        <f>+IFERROR(VLOOKUP(DF788,Auxiliar!$A:$C,2,0),"")</f>
        <v>MICHELOB</v>
      </c>
      <c r="DI788" s="7" t="str">
        <f>+IFERROR(VLOOKUP(DF788,Auxiliar!$A:$C,3,0),"")</f>
        <v>1b 7% | 3b 22% | 8b 27%</v>
      </c>
      <c r="DK788" s="1"/>
      <c r="DL788" s="1"/>
      <c r="DM788" s="6" t="str">
        <f>+IFERROR(VALUE(RIGHT(Tabla20[[#This Row],[B2B]],6)),"")</f>
        <v/>
      </c>
      <c r="DN788" s="6" t="str">
        <f>+IFERROR(VLOOKUP(DL788,Auxiliar!$A:$C,2,0),"")</f>
        <v/>
      </c>
      <c r="DO788" s="7" t="str">
        <f>+IFERROR(VLOOKUP(DL788,Auxiliar!$A:$C,3,0),"")</f>
        <v/>
      </c>
      <c r="DQ788" s="1">
        <v>5748</v>
      </c>
      <c r="DR788" s="12" t="s">
        <v>24</v>
      </c>
      <c r="DS788" s="6">
        <f>+IFERROR(VALUE(RIGHT(Tabla21[[#This Row],[B2B]],6)),"")</f>
        <v>5748</v>
      </c>
      <c r="DT788" s="6" t="str">
        <f>+IFERROR(VLOOKUP(DR788,Auxiliar!$A:$C,2,0),"")</f>
        <v>CORONA PORRON</v>
      </c>
      <c r="DU788" s="7" t="str">
        <f>+IFERROR(VLOOKUP(DR788,Auxiliar!$A:$C,3,0),"")</f>
        <v>1b 5% | 20b 0%</v>
      </c>
      <c r="DW788" s="1">
        <v>3617</v>
      </c>
      <c r="DX788" s="12" t="s">
        <v>43</v>
      </c>
      <c r="DY788" s="6">
        <f>+IFERROR(VALUE(RIGHT(Tabla22[[#This Row],[B2B]],6)),"")</f>
        <v>3617</v>
      </c>
      <c r="DZ788" s="6" t="str">
        <f>+IFERROR(VLOOKUP(DX788,Auxiliar!$A:$C,2,0),"")</f>
        <v xml:space="preserve">VALUE LATA </v>
      </c>
      <c r="EA788" s="7" t="str">
        <f>+IFERROR(VLOOKUP(DX788,Auxiliar!$A:$C,3,0),"")</f>
        <v>1b 15% | 100b 18%</v>
      </c>
      <c r="EC788" s="1">
        <v>20127</v>
      </c>
      <c r="ED788" s="12" t="s">
        <v>47</v>
      </c>
      <c r="EE788" s="6">
        <f>+IFERROR(VALUE(RIGHT(Tabla23[[#This Row],[B2B]],6)),"")</f>
        <v>20127</v>
      </c>
      <c r="EF788" s="6" t="str">
        <f>+IFERROR(VLOOKUP(ED788,Auxiliar!$A:$C,2,0),"")</f>
        <v>VALUE LATON</v>
      </c>
      <c r="EG788" s="7" t="str">
        <f>+IFERROR(VLOOKUP(ED788,Auxiliar!$A:$C,3,0),"")</f>
        <v>1b 10% | 5b 15% | 192b 0%</v>
      </c>
      <c r="EI788" s="1"/>
      <c r="EJ788" s="12"/>
      <c r="EK788" s="6" t="str">
        <f>+IFERROR(VALUE(RIGHT(Tabla24[[#This Row],[B2B]],6)),"")</f>
        <v/>
      </c>
      <c r="EL788" s="6" t="str">
        <f>+IFERROR(VLOOKUP(EJ788,Auxiliar!$A:$C,2,0),"")</f>
        <v/>
      </c>
      <c r="EM788" s="7" t="str">
        <f>+IFERROR(VLOOKUP(EJ788,Auxiliar!$A:$C,3,0),"")</f>
        <v/>
      </c>
      <c r="EO788" s="1"/>
      <c r="EP788" s="12"/>
      <c r="EQ788" s="6" t="str">
        <f>+IFERROR(VALUE(RIGHT(Tabla25[[#This Row],[B2B]],6)),"")</f>
        <v/>
      </c>
      <c r="ER788" s="6" t="str">
        <f>+IFERROR(VLOOKUP(EP788,Auxiliar!$A:$C,2,0),"")</f>
        <v/>
      </c>
      <c r="ES788" s="7" t="str">
        <f>+IFERROR(VLOOKUP(EP788,Auxiliar!$A:$C,3,0),"")</f>
        <v/>
      </c>
      <c r="EU788" s="1"/>
      <c r="EV788" s="12"/>
      <c r="EW788" s="6" t="str">
        <f>+IFERROR(VALUE(RIGHT(Tabla26[[#This Row],[B2B]],6)),"")</f>
        <v/>
      </c>
      <c r="EX788" s="6" t="str">
        <f>+IFERROR(VLOOKUP(EV788,Auxiliar!$A:$C,2,0),"")</f>
        <v/>
      </c>
      <c r="EY788" s="7" t="str">
        <f>+IFERROR(VLOOKUP(EV788,Auxiliar!$A:$C,3,0),"")</f>
        <v/>
      </c>
      <c r="EZ788" s="1"/>
      <c r="FA788" s="12"/>
      <c r="FB788" s="6" t="str">
        <f>+IFERROR(VALUE(RIGHT(Tabla27[[#This Row],[B2B]],6)),"")</f>
        <v/>
      </c>
      <c r="FC788" s="6" t="str">
        <f>+IFERROR(VLOOKUP(FA788,Auxiliar!$A:$C,2,0),"")</f>
        <v/>
      </c>
      <c r="FD788" s="7" t="str">
        <f>+IFERROR(VLOOKUP(FA788,Auxiliar!$A:$C,3,0),"")</f>
        <v/>
      </c>
      <c r="FE788" s="1"/>
      <c r="FF788" s="12"/>
      <c r="FG788" s="6" t="str">
        <f>+IFERROR(VALUE(RIGHT(Tabla28[[#This Row],[B2B]],6)),"")</f>
        <v/>
      </c>
      <c r="FH788" s="6" t="str">
        <f>+IFERROR(VLOOKUP(FF788,Auxiliar!$A:$C,2,0),"")</f>
        <v/>
      </c>
      <c r="FI788" s="7" t="str">
        <f>+IFERROR(VLOOKUP(FF788,Auxiliar!$A:$C,3,0),"")</f>
        <v/>
      </c>
      <c r="FJ788" s="1"/>
      <c r="FK788" s="12"/>
      <c r="FL788" s="6" t="str">
        <f>+IFERROR(VALUE(RIGHT(Tabla29[[#This Row],[B2B]],6)),"")</f>
        <v/>
      </c>
      <c r="FM788" s="6" t="str">
        <f>+IFERROR(VLOOKUP(FK788,Auxiliar!$A:$C,2,0),"")</f>
        <v/>
      </c>
      <c r="FN788" s="7" t="str">
        <f>+IFERROR(VLOOKUP(FK788,Auxiliar!$A:$C,3,0),"")</f>
        <v/>
      </c>
      <c r="FO788" s="1"/>
      <c r="FP788" s="12"/>
      <c r="FQ788" s="6" t="str">
        <f>+IFERROR(VALUE(RIGHT(Tabla30[[#This Row],[B2B]],6)),"")</f>
        <v/>
      </c>
      <c r="FR788" s="6" t="str">
        <f>+IFERROR(VLOOKUP(FP788,Auxiliar!$A:$C,2,0),"")</f>
        <v/>
      </c>
      <c r="FS788" s="7"/>
      <c r="FT788" s="1"/>
      <c r="FU788" s="12"/>
      <c r="FV788" s="6" t="str">
        <f>+IFERROR(VALUE(RIGHT(Tabla31[[#This Row],[B2B]],6)),"")</f>
        <v/>
      </c>
      <c r="FW788" s="6" t="str">
        <f>+IFERROR(VLOOKUP(FU788,Auxiliar!$A:$C,2,0),"")</f>
        <v/>
      </c>
      <c r="FX788" s="7" t="str">
        <f>+IFERROR(VLOOKUP(FU788,Auxiliar!$A:$C,3,0),"")</f>
        <v/>
      </c>
      <c r="FY788" s="1"/>
      <c r="FZ788" s="12"/>
      <c r="GA788" s="6" t="str">
        <f>+IFERROR(VALUE(RIGHT(Tabla32[[#This Row],[B2B]],6)),"")</f>
        <v/>
      </c>
      <c r="GB788" s="6" t="str">
        <f>+IFERROR(VLOOKUP(FZ788,Auxiliar!$A:$C,2,0),"")</f>
        <v/>
      </c>
      <c r="GC788" s="7" t="str">
        <f>+IFERROR(VLOOKUP(FZ788,Auxiliar!$A:$C,3,0),"")</f>
        <v/>
      </c>
      <c r="GD788" s="1"/>
      <c r="GE788" s="12"/>
      <c r="GF788" s="6" t="str">
        <f>+IFERROR(VALUE(RIGHT(Tabla33[[#This Row],[B2B]],6)),"")</f>
        <v/>
      </c>
      <c r="GG788" s="6" t="str">
        <f>+IFERROR(VLOOKUP(GE788,Auxiliar!$A:$C,2,0),"")</f>
        <v/>
      </c>
      <c r="GH788" s="7" t="str">
        <f>+IFERROR(VLOOKUP(GE788,Auxiliar!$A:$C,3,0),"")</f>
        <v/>
      </c>
    </row>
    <row r="789" spans="1:190" x14ac:dyDescent="0.25">
      <c r="A789" s="1"/>
      <c r="B789" s="1"/>
      <c r="C789" t="str">
        <f>+IFERROR(VLOOKUP(B789,Auxiliar!$A:$C,2,0),"")</f>
        <v/>
      </c>
      <c r="D789" s="5" t="str">
        <f>+IFERROR(VLOOKUP(B789,Auxiliar!$A:$C,3,0),"")</f>
        <v/>
      </c>
      <c r="S789" s="1">
        <v>11244</v>
      </c>
      <c r="T789" s="1" t="s">
        <v>9</v>
      </c>
      <c r="U789" s="6">
        <f>+IFERROR(VALUE(RIGHT(Tabla4[[#This Row],[B2B]],6)),"")</f>
        <v>11244</v>
      </c>
      <c r="V789" s="6" t="str">
        <f>+IFERROR(VLOOKUP(T789,Auxiliar!$A:$C,2,0),"")</f>
        <v>CORE</v>
      </c>
      <c r="W789" s="7" t="str">
        <f>+IFERROR(VLOOKUP(T789,Auxiliar!$A:$C,3,0),"")</f>
        <v>0b 1% | 2b 5% | 4b 6%</v>
      </c>
      <c r="AK789" s="1">
        <v>10133</v>
      </c>
      <c r="AL789" s="1" t="s">
        <v>30</v>
      </c>
      <c r="AM789" s="6">
        <f>+IFERROR(VALUE(RIGHT(Tabla7[[#This Row],[B2B]],6)),"")</f>
        <v>10133</v>
      </c>
      <c r="AN789" s="6" t="str">
        <f>+IFERROR(VLOOKUP(AL789,Auxiliar!$A:$C,2,0),"")</f>
        <v>LATONES</v>
      </c>
      <c r="AO789" s="7" t="str">
        <f>+IFERROR(VLOOKUP(AL789,Auxiliar!$A:$C,3,0),"")</f>
        <v>1b 4% | 5b 7% | 97b 0%</v>
      </c>
      <c r="AW789" s="1"/>
      <c r="AX789" s="1" t="s">
        <v>32</v>
      </c>
      <c r="AY789" s="6" t="str">
        <f>+IFERROR(VALUE(RIGHT(Tabla9[[#This Row],[B2B]],6)),"")</f>
        <v/>
      </c>
      <c r="AZ789" s="6" t="str">
        <f>+IFERROR(VLOOKUP(AX789,Auxiliar!$A:$C,2,0),"")</f>
        <v>LATONES</v>
      </c>
      <c r="BA789" s="7" t="str">
        <f>+IFERROR(VLOOKUP(AX789,Auxiliar!$A:$C,3,0),"")</f>
        <v>2b 3% | 4b 4% | 6b 5% | 10b 8%  | 385b 0%</v>
      </c>
      <c r="BI789" s="1"/>
      <c r="BJ789" s="1"/>
      <c r="BK789" s="6" t="str">
        <f>+IFERROR(VALUE(RIGHT(Tabla11[[#This Row],[B2B]],6)),"")</f>
        <v/>
      </c>
      <c r="BL789" s="6" t="str">
        <f>+IFERROR(VLOOKUP(BJ789,Auxiliar!$A:$C,2,0),"")</f>
        <v/>
      </c>
      <c r="BM789" s="7" t="str">
        <f>+IFERROR(VLOOKUP(BJ789,Auxiliar!$A:$C,3,0),"")</f>
        <v/>
      </c>
      <c r="BO789" s="1">
        <v>3608</v>
      </c>
      <c r="BP789" s="1" t="s">
        <v>39</v>
      </c>
      <c r="BQ789" s="6">
        <f>+IFERROR(VALUE(RIGHT(Tabla12[[#This Row],[B2B]],6)),"")</f>
        <v>3608</v>
      </c>
      <c r="BR789" s="6" t="str">
        <f>+IFERROR(VLOOKUP(BP789,Auxiliar!$A:$C,2,0),"")</f>
        <v>VALUE LITRO</v>
      </c>
      <c r="BS789" s="7" t="str">
        <f>+IFERROR(VLOOKUP(BP789,Auxiliar!$A:$C,3,0),"")</f>
        <v>1b 12%</v>
      </c>
      <c r="CA789" s="1">
        <v>5869</v>
      </c>
      <c r="CB789" s="1" t="s">
        <v>35</v>
      </c>
      <c r="CC789" s="6">
        <f>+IFERROR(VALUE(RIGHT(Tabla14[[#This Row],[B2B]],6)),"")</f>
        <v>5869</v>
      </c>
      <c r="CD789" s="6" t="str">
        <f>+IFERROR(VLOOKUP(CB789,Auxiliar!$A:$C,2,0),"")</f>
        <v>Corona 710cc</v>
      </c>
      <c r="CE789" s="7" t="str">
        <f>+IFERROR(VLOOKUP(CB789,Auxiliar!$A:$C,3,0),"")</f>
        <v>1b 10% | 85b 0%</v>
      </c>
      <c r="CG789" s="1"/>
      <c r="CH789" s="1"/>
      <c r="CI789" s="6" t="str">
        <f>+IFERROR(VALUE(RIGHT(Tabla15[[#This Row],[B2B]],6)),"")</f>
        <v/>
      </c>
      <c r="CJ789" s="6" t="str">
        <f>+IFERROR(VLOOKUP(CH789,Auxiliar!$A:$C,2,0),"")</f>
        <v/>
      </c>
      <c r="CK789" s="7" t="str">
        <f>+IFERROR(VLOOKUP(CH789,Auxiliar!$A:$C,3,0),"")</f>
        <v/>
      </c>
      <c r="CM789" s="1">
        <v>5751</v>
      </c>
      <c r="CN789" s="1" t="s">
        <v>20</v>
      </c>
      <c r="CO789" s="6">
        <v>5751</v>
      </c>
      <c r="CP789" s="6" t="s">
        <v>20</v>
      </c>
      <c r="CQ789" s="7" t="s">
        <v>21</v>
      </c>
      <c r="CS789" s="1"/>
      <c r="CT789" s="1"/>
      <c r="CU789" s="6" t="str">
        <f>+IFERROR(VALUE(RIGHT(Tabla17[[#This Row],[B2B]],6)),"")</f>
        <v/>
      </c>
      <c r="CV789" s="6" t="str">
        <f>+IFERROR(VLOOKUP(CT789,Auxiliar!$A:$C,2,0),"")</f>
        <v/>
      </c>
      <c r="CW789" s="7" t="str">
        <f>+IFERROR(VLOOKUP(CT789,Auxiliar!$A:$C,3,0),"")</f>
        <v/>
      </c>
      <c r="CY789" s="1">
        <v>5751</v>
      </c>
      <c r="CZ789" s="1" t="s">
        <v>16</v>
      </c>
      <c r="DA789" s="6">
        <f>+IFERROR(VALUE(RIGHT(Tabla18[[#This Row],[B2B]],6)),"")</f>
        <v>5751</v>
      </c>
      <c r="DB789" s="6" t="str">
        <f>+IFERROR(VLOOKUP(CZ789,Auxiliar!$A:$C,2,0),"")</f>
        <v>PREMIUM</v>
      </c>
      <c r="DC789" s="7" t="str">
        <f>+IFERROR(VLOOKUP(CZ789,Auxiliar!$A:$C,3,0),"")</f>
        <v>0b 0% | 2b 2% | 5b 3,5% | 10b 5%</v>
      </c>
      <c r="DE789" s="1">
        <v>5751</v>
      </c>
      <c r="DF789" s="1" t="s">
        <v>19</v>
      </c>
      <c r="DG789" s="6">
        <f>+IFERROR(VALUE(RIGHT(Tabla19[[#This Row],[B2B]],6)),"")</f>
        <v>5751</v>
      </c>
      <c r="DH789" s="6" t="str">
        <f>+IFERROR(VLOOKUP(DF789,Auxiliar!$A:$C,2,0),"")</f>
        <v>MICHELOB</v>
      </c>
      <c r="DI789" s="7" t="str">
        <f>+IFERROR(VLOOKUP(DF789,Auxiliar!$A:$C,3,0),"")</f>
        <v>1b 7% | 3b 22% | 8b 27%</v>
      </c>
      <c r="DK789" s="1"/>
      <c r="DL789" s="1"/>
      <c r="DM789" s="6" t="str">
        <f>+IFERROR(VALUE(RIGHT(Tabla20[[#This Row],[B2B]],6)),"")</f>
        <v/>
      </c>
      <c r="DN789" s="6" t="str">
        <f>+IFERROR(VLOOKUP(DL789,Auxiliar!$A:$C,2,0),"")</f>
        <v/>
      </c>
      <c r="DO789" s="7" t="str">
        <f>+IFERROR(VLOOKUP(DL789,Auxiliar!$A:$C,3,0),"")</f>
        <v/>
      </c>
      <c r="DQ789" s="1">
        <v>5749</v>
      </c>
      <c r="DR789" s="12" t="s">
        <v>24</v>
      </c>
      <c r="DS789" s="6">
        <f>+IFERROR(VALUE(RIGHT(Tabla21[[#This Row],[B2B]],6)),"")</f>
        <v>5749</v>
      </c>
      <c r="DT789" s="6" t="str">
        <f>+IFERROR(VLOOKUP(DR789,Auxiliar!$A:$C,2,0),"")</f>
        <v>CORONA PORRON</v>
      </c>
      <c r="DU789" s="7" t="str">
        <f>+IFERROR(VLOOKUP(DR789,Auxiliar!$A:$C,3,0),"")</f>
        <v>1b 5% | 20b 0%</v>
      </c>
      <c r="DW789" s="1">
        <v>3621</v>
      </c>
      <c r="DX789" s="12" t="s">
        <v>43</v>
      </c>
      <c r="DY789" s="6">
        <f>+IFERROR(VALUE(RIGHT(Tabla22[[#This Row],[B2B]],6)),"")</f>
        <v>3621</v>
      </c>
      <c r="DZ789" s="6" t="str">
        <f>+IFERROR(VLOOKUP(DX789,Auxiliar!$A:$C,2,0),"")</f>
        <v xml:space="preserve">VALUE LATA </v>
      </c>
      <c r="EA789" s="7" t="str">
        <f>+IFERROR(VLOOKUP(DX789,Auxiliar!$A:$C,3,0),"")</f>
        <v>1b 15% | 100b 18%</v>
      </c>
      <c r="EC789" s="1">
        <v>20128</v>
      </c>
      <c r="ED789" s="12" t="s">
        <v>47</v>
      </c>
      <c r="EE789" s="6">
        <f>+IFERROR(VALUE(RIGHT(Tabla23[[#This Row],[B2B]],6)),"")</f>
        <v>20128</v>
      </c>
      <c r="EF789" s="6" t="str">
        <f>+IFERROR(VLOOKUP(ED789,Auxiliar!$A:$C,2,0),"")</f>
        <v>VALUE LATON</v>
      </c>
      <c r="EG789" s="7" t="str">
        <f>+IFERROR(VLOOKUP(ED789,Auxiliar!$A:$C,3,0),"")</f>
        <v>1b 10% | 5b 15% | 192b 0%</v>
      </c>
      <c r="EI789" s="1"/>
      <c r="EJ789" s="12"/>
      <c r="EK789" s="6" t="str">
        <f>+IFERROR(VALUE(RIGHT(Tabla24[[#This Row],[B2B]],6)),"")</f>
        <v/>
      </c>
      <c r="EL789" s="6" t="str">
        <f>+IFERROR(VLOOKUP(EJ789,Auxiliar!$A:$C,2,0),"")</f>
        <v/>
      </c>
      <c r="EM789" s="7" t="str">
        <f>+IFERROR(VLOOKUP(EJ789,Auxiliar!$A:$C,3,0),"")</f>
        <v/>
      </c>
      <c r="EO789" s="1"/>
      <c r="EP789" s="12"/>
      <c r="EQ789" s="6" t="str">
        <f>+IFERROR(VALUE(RIGHT(Tabla25[[#This Row],[B2B]],6)),"")</f>
        <v/>
      </c>
      <c r="ER789" s="6" t="str">
        <f>+IFERROR(VLOOKUP(EP789,Auxiliar!$A:$C,2,0),"")</f>
        <v/>
      </c>
      <c r="ES789" s="7" t="str">
        <f>+IFERROR(VLOOKUP(EP789,Auxiliar!$A:$C,3,0),"")</f>
        <v/>
      </c>
      <c r="EU789" s="1"/>
      <c r="EV789" s="12"/>
      <c r="EW789" s="6" t="str">
        <f>+IFERROR(VALUE(RIGHT(Tabla26[[#This Row],[B2B]],6)),"")</f>
        <v/>
      </c>
      <c r="EX789" s="6" t="str">
        <f>+IFERROR(VLOOKUP(EV789,Auxiliar!$A:$C,2,0),"")</f>
        <v/>
      </c>
      <c r="EY789" s="7" t="str">
        <f>+IFERROR(VLOOKUP(EV789,Auxiliar!$A:$C,3,0),"")</f>
        <v/>
      </c>
      <c r="EZ789" s="1"/>
      <c r="FA789" s="12"/>
      <c r="FB789" s="6" t="str">
        <f>+IFERROR(VALUE(RIGHT(Tabla27[[#This Row],[B2B]],6)),"")</f>
        <v/>
      </c>
      <c r="FC789" s="6" t="str">
        <f>+IFERROR(VLOOKUP(FA789,Auxiliar!$A:$C,2,0),"")</f>
        <v/>
      </c>
      <c r="FD789" s="7" t="str">
        <f>+IFERROR(VLOOKUP(FA789,Auxiliar!$A:$C,3,0),"")</f>
        <v/>
      </c>
      <c r="FE789" s="1"/>
      <c r="FF789" s="12"/>
      <c r="FG789" s="6" t="str">
        <f>+IFERROR(VALUE(RIGHT(Tabla28[[#This Row],[B2B]],6)),"")</f>
        <v/>
      </c>
      <c r="FH789" s="6" t="str">
        <f>+IFERROR(VLOOKUP(FF789,Auxiliar!$A:$C,2,0),"")</f>
        <v/>
      </c>
      <c r="FI789" s="7" t="str">
        <f>+IFERROR(VLOOKUP(FF789,Auxiliar!$A:$C,3,0),"")</f>
        <v/>
      </c>
      <c r="FJ789" s="1"/>
      <c r="FK789" s="12"/>
      <c r="FL789" s="6" t="str">
        <f>+IFERROR(VALUE(RIGHT(Tabla29[[#This Row],[B2B]],6)),"")</f>
        <v/>
      </c>
      <c r="FM789" s="6" t="str">
        <f>+IFERROR(VLOOKUP(FK789,Auxiliar!$A:$C,2,0),"")</f>
        <v/>
      </c>
      <c r="FN789" s="7" t="str">
        <f>+IFERROR(VLOOKUP(FK789,Auxiliar!$A:$C,3,0),"")</f>
        <v/>
      </c>
      <c r="FO789" s="1"/>
      <c r="FP789" s="12"/>
      <c r="FQ789" s="6" t="str">
        <f>+IFERROR(VALUE(RIGHT(Tabla30[[#This Row],[B2B]],6)),"")</f>
        <v/>
      </c>
      <c r="FR789" s="6" t="str">
        <f>+IFERROR(VLOOKUP(FP789,Auxiliar!$A:$C,2,0),"")</f>
        <v/>
      </c>
      <c r="FS789" s="7"/>
      <c r="FT789" s="1"/>
      <c r="FU789" s="12"/>
      <c r="FV789" s="6" t="str">
        <f>+IFERROR(VALUE(RIGHT(Tabla31[[#This Row],[B2B]],6)),"")</f>
        <v/>
      </c>
      <c r="FW789" s="6" t="str">
        <f>+IFERROR(VLOOKUP(FU789,Auxiliar!$A:$C,2,0),"")</f>
        <v/>
      </c>
      <c r="FX789" s="7" t="str">
        <f>+IFERROR(VLOOKUP(FU789,Auxiliar!$A:$C,3,0),"")</f>
        <v/>
      </c>
      <c r="FY789" s="1"/>
      <c r="FZ789" s="12"/>
      <c r="GA789" s="6" t="str">
        <f>+IFERROR(VALUE(RIGHT(Tabla32[[#This Row],[B2B]],6)),"")</f>
        <v/>
      </c>
      <c r="GB789" s="6" t="str">
        <f>+IFERROR(VLOOKUP(FZ789,Auxiliar!$A:$C,2,0),"")</f>
        <v/>
      </c>
      <c r="GC789" s="7" t="str">
        <f>+IFERROR(VLOOKUP(FZ789,Auxiliar!$A:$C,3,0),"")</f>
        <v/>
      </c>
      <c r="GD789" s="1"/>
      <c r="GE789" s="12"/>
      <c r="GF789" s="6" t="str">
        <f>+IFERROR(VALUE(RIGHT(Tabla33[[#This Row],[B2B]],6)),"")</f>
        <v/>
      </c>
      <c r="GG789" s="6" t="str">
        <f>+IFERROR(VLOOKUP(GE789,Auxiliar!$A:$C,2,0),"")</f>
        <v/>
      </c>
      <c r="GH789" s="7" t="str">
        <f>+IFERROR(VLOOKUP(GE789,Auxiliar!$A:$C,3,0),"")</f>
        <v/>
      </c>
    </row>
    <row r="790" spans="1:190" x14ac:dyDescent="0.25">
      <c r="A790" s="1"/>
      <c r="B790" s="1"/>
      <c r="C790" t="str">
        <f>+IFERROR(VLOOKUP(B790,Auxiliar!$A:$C,2,0),"")</f>
        <v/>
      </c>
      <c r="D790" s="5" t="str">
        <f>+IFERROR(VLOOKUP(B790,Auxiliar!$A:$C,3,0),"")</f>
        <v/>
      </c>
      <c r="S790" s="1">
        <v>11245</v>
      </c>
      <c r="T790" s="1" t="s">
        <v>9</v>
      </c>
      <c r="U790" s="6">
        <f>+IFERROR(VALUE(RIGHT(Tabla4[[#This Row],[B2B]],6)),"")</f>
        <v>11245</v>
      </c>
      <c r="V790" s="6" t="str">
        <f>+IFERROR(VLOOKUP(T790,Auxiliar!$A:$C,2,0),"")</f>
        <v>CORE</v>
      </c>
      <c r="W790" s="7" t="str">
        <f>+IFERROR(VLOOKUP(T790,Auxiliar!$A:$C,3,0),"")</f>
        <v>0b 1% | 2b 5% | 4b 6%</v>
      </c>
      <c r="AK790" s="1">
        <v>10134</v>
      </c>
      <c r="AL790" s="1" t="s">
        <v>30</v>
      </c>
      <c r="AM790" s="6">
        <f>+IFERROR(VALUE(RIGHT(Tabla7[[#This Row],[B2B]],6)),"")</f>
        <v>10134</v>
      </c>
      <c r="AN790" s="6" t="str">
        <f>+IFERROR(VLOOKUP(AL790,Auxiliar!$A:$C,2,0),"")</f>
        <v>LATONES</v>
      </c>
      <c r="AO790" s="7" t="str">
        <f>+IFERROR(VLOOKUP(AL790,Auxiliar!$A:$C,3,0),"")</f>
        <v>1b 4% | 5b 7% | 97b 0%</v>
      </c>
      <c r="AW790" s="1"/>
      <c r="AX790" s="1" t="s">
        <v>32</v>
      </c>
      <c r="AY790" s="6" t="str">
        <f>+IFERROR(VALUE(RIGHT(Tabla9[[#This Row],[B2B]],6)),"")</f>
        <v/>
      </c>
      <c r="AZ790" s="6" t="str">
        <f>+IFERROR(VLOOKUP(AX790,Auxiliar!$A:$C,2,0),"")</f>
        <v>LATONES</v>
      </c>
      <c r="BA790" s="7" t="str">
        <f>+IFERROR(VLOOKUP(AX790,Auxiliar!$A:$C,3,0),"")</f>
        <v>2b 3% | 4b 4% | 6b 5% | 10b 8%  | 385b 0%</v>
      </c>
      <c r="BI790" s="1"/>
      <c r="BJ790" s="1"/>
      <c r="BK790" s="6" t="str">
        <f>+IFERROR(VALUE(RIGHT(Tabla11[[#This Row],[B2B]],6)),"")</f>
        <v/>
      </c>
      <c r="BL790" s="6" t="str">
        <f>+IFERROR(VLOOKUP(BJ790,Auxiliar!$A:$C,2,0),"")</f>
        <v/>
      </c>
      <c r="BM790" s="7" t="str">
        <f>+IFERROR(VLOOKUP(BJ790,Auxiliar!$A:$C,3,0),"")</f>
        <v/>
      </c>
      <c r="BO790" s="1">
        <v>3613</v>
      </c>
      <c r="BP790" s="1" t="s">
        <v>39</v>
      </c>
      <c r="BQ790" s="6">
        <f>+IFERROR(VALUE(RIGHT(Tabla12[[#This Row],[B2B]],6)),"")</f>
        <v>3613</v>
      </c>
      <c r="BR790" s="6" t="str">
        <f>+IFERROR(VLOOKUP(BP790,Auxiliar!$A:$C,2,0),"")</f>
        <v>VALUE LITRO</v>
      </c>
      <c r="BS790" s="7" t="str">
        <f>+IFERROR(VLOOKUP(BP790,Auxiliar!$A:$C,3,0),"")</f>
        <v>1b 12%</v>
      </c>
      <c r="CA790" s="1">
        <v>5874</v>
      </c>
      <c r="CB790" s="1" t="s">
        <v>35</v>
      </c>
      <c r="CC790" s="6">
        <f>+IFERROR(VALUE(RIGHT(Tabla14[[#This Row],[B2B]],6)),"")</f>
        <v>5874</v>
      </c>
      <c r="CD790" s="6" t="str">
        <f>+IFERROR(VLOOKUP(CB790,Auxiliar!$A:$C,2,0),"")</f>
        <v>Corona 710cc</v>
      </c>
      <c r="CE790" s="7" t="str">
        <f>+IFERROR(VLOOKUP(CB790,Auxiliar!$A:$C,3,0),"")</f>
        <v>1b 10% | 85b 0%</v>
      </c>
      <c r="CG790" s="1"/>
      <c r="CH790" s="1"/>
      <c r="CI790" s="6" t="str">
        <f>+IFERROR(VALUE(RIGHT(Tabla15[[#This Row],[B2B]],6)),"")</f>
        <v/>
      </c>
      <c r="CJ790" s="6" t="str">
        <f>+IFERROR(VLOOKUP(CH790,Auxiliar!$A:$C,2,0),"")</f>
        <v/>
      </c>
      <c r="CK790" s="7" t="str">
        <f>+IFERROR(VLOOKUP(CH790,Auxiliar!$A:$C,3,0),"")</f>
        <v/>
      </c>
      <c r="CM790" s="1">
        <v>5752</v>
      </c>
      <c r="CN790" s="1" t="s">
        <v>20</v>
      </c>
      <c r="CO790" s="6">
        <v>5752</v>
      </c>
      <c r="CP790" s="6" t="s">
        <v>20</v>
      </c>
      <c r="CQ790" s="7" t="s">
        <v>21</v>
      </c>
      <c r="CS790" s="1"/>
      <c r="CT790" s="1"/>
      <c r="CU790" s="6" t="str">
        <f>+IFERROR(VALUE(RIGHT(Tabla17[[#This Row],[B2B]],6)),"")</f>
        <v/>
      </c>
      <c r="CV790" s="6" t="str">
        <f>+IFERROR(VLOOKUP(CT790,Auxiliar!$A:$C,2,0),"")</f>
        <v/>
      </c>
      <c r="CW790" s="7" t="str">
        <f>+IFERROR(VLOOKUP(CT790,Auxiliar!$A:$C,3,0),"")</f>
        <v/>
      </c>
      <c r="CY790" s="1">
        <v>5752</v>
      </c>
      <c r="CZ790" s="1" t="s">
        <v>16</v>
      </c>
      <c r="DA790" s="6">
        <f>+IFERROR(VALUE(RIGHT(Tabla18[[#This Row],[B2B]],6)),"")</f>
        <v>5752</v>
      </c>
      <c r="DB790" s="6" t="str">
        <f>+IFERROR(VLOOKUP(CZ790,Auxiliar!$A:$C,2,0),"")</f>
        <v>PREMIUM</v>
      </c>
      <c r="DC790" s="7" t="str">
        <f>+IFERROR(VLOOKUP(CZ790,Auxiliar!$A:$C,3,0),"")</f>
        <v>0b 0% | 2b 2% | 5b 3,5% | 10b 5%</v>
      </c>
      <c r="DE790" s="1">
        <v>5752</v>
      </c>
      <c r="DF790" s="1" t="s">
        <v>19</v>
      </c>
      <c r="DG790" s="6">
        <f>+IFERROR(VALUE(RIGHT(Tabla19[[#This Row],[B2B]],6)),"")</f>
        <v>5752</v>
      </c>
      <c r="DH790" s="6" t="str">
        <f>+IFERROR(VLOOKUP(DF790,Auxiliar!$A:$C,2,0),"")</f>
        <v>MICHELOB</v>
      </c>
      <c r="DI790" s="7" t="str">
        <f>+IFERROR(VLOOKUP(DF790,Auxiliar!$A:$C,3,0),"")</f>
        <v>1b 7% | 3b 22% | 8b 27%</v>
      </c>
      <c r="DK790" s="1"/>
      <c r="DL790" s="1"/>
      <c r="DM790" s="6" t="str">
        <f>+IFERROR(VALUE(RIGHT(Tabla20[[#This Row],[B2B]],6)),"")</f>
        <v/>
      </c>
      <c r="DN790" s="6" t="str">
        <f>+IFERROR(VLOOKUP(DL790,Auxiliar!$A:$C,2,0),"")</f>
        <v/>
      </c>
      <c r="DO790" s="7" t="str">
        <f>+IFERROR(VLOOKUP(DL790,Auxiliar!$A:$C,3,0),"")</f>
        <v/>
      </c>
      <c r="DQ790" s="1">
        <v>5751</v>
      </c>
      <c r="DR790" s="12" t="s">
        <v>24</v>
      </c>
      <c r="DS790" s="6">
        <f>+IFERROR(VALUE(RIGHT(Tabla21[[#This Row],[B2B]],6)),"")</f>
        <v>5751</v>
      </c>
      <c r="DT790" s="6" t="str">
        <f>+IFERROR(VLOOKUP(DR790,Auxiliar!$A:$C,2,0),"")</f>
        <v>CORONA PORRON</v>
      </c>
      <c r="DU790" s="7" t="str">
        <f>+IFERROR(VLOOKUP(DR790,Auxiliar!$A:$C,3,0),"")</f>
        <v>1b 5% | 20b 0%</v>
      </c>
      <c r="DW790" s="1">
        <v>20140</v>
      </c>
      <c r="DX790" s="12" t="s">
        <v>43</v>
      </c>
      <c r="DY790" s="6">
        <f>+IFERROR(VALUE(RIGHT(Tabla22[[#This Row],[B2B]],6)),"")</f>
        <v>20140</v>
      </c>
      <c r="DZ790" s="6" t="str">
        <f>+IFERROR(VLOOKUP(DX790,Auxiliar!$A:$C,2,0),"")</f>
        <v xml:space="preserve">VALUE LATA </v>
      </c>
      <c r="EA790" s="7" t="str">
        <f>+IFERROR(VLOOKUP(DX790,Auxiliar!$A:$C,3,0),"")</f>
        <v>1b 15% | 100b 18%</v>
      </c>
      <c r="EC790" s="1">
        <v>3608</v>
      </c>
      <c r="ED790" s="12" t="s">
        <v>47</v>
      </c>
      <c r="EE790" s="6">
        <f>+IFERROR(VALUE(RIGHT(Tabla23[[#This Row],[B2B]],6)),"")</f>
        <v>3608</v>
      </c>
      <c r="EF790" s="6" t="str">
        <f>+IFERROR(VLOOKUP(ED790,Auxiliar!$A:$C,2,0),"")</f>
        <v>VALUE LATON</v>
      </c>
      <c r="EG790" s="7" t="str">
        <f>+IFERROR(VLOOKUP(ED790,Auxiliar!$A:$C,3,0),"")</f>
        <v>1b 10% | 5b 15% | 192b 0%</v>
      </c>
      <c r="EI790" s="1"/>
      <c r="EJ790" s="12"/>
      <c r="EK790" s="6" t="str">
        <f>+IFERROR(VALUE(RIGHT(Tabla24[[#This Row],[B2B]],6)),"")</f>
        <v/>
      </c>
      <c r="EL790" s="6" t="str">
        <f>+IFERROR(VLOOKUP(EJ790,Auxiliar!$A:$C,2,0),"")</f>
        <v/>
      </c>
      <c r="EM790" s="7" t="str">
        <f>+IFERROR(VLOOKUP(EJ790,Auxiliar!$A:$C,3,0),"")</f>
        <v/>
      </c>
      <c r="EO790" s="1"/>
      <c r="EP790" s="12"/>
      <c r="EQ790" s="6" t="str">
        <f>+IFERROR(VALUE(RIGHT(Tabla25[[#This Row],[B2B]],6)),"")</f>
        <v/>
      </c>
      <c r="ER790" s="6" t="str">
        <f>+IFERROR(VLOOKUP(EP790,Auxiliar!$A:$C,2,0),"")</f>
        <v/>
      </c>
      <c r="ES790" s="7" t="str">
        <f>+IFERROR(VLOOKUP(EP790,Auxiliar!$A:$C,3,0),"")</f>
        <v/>
      </c>
      <c r="EU790" s="1"/>
      <c r="EV790" s="12"/>
      <c r="EW790" s="6" t="str">
        <f>+IFERROR(VALUE(RIGHT(Tabla26[[#This Row],[B2B]],6)),"")</f>
        <v/>
      </c>
      <c r="EX790" s="6" t="str">
        <f>+IFERROR(VLOOKUP(EV790,Auxiliar!$A:$C,2,0),"")</f>
        <v/>
      </c>
      <c r="EY790" s="7" t="str">
        <f>+IFERROR(VLOOKUP(EV790,Auxiliar!$A:$C,3,0),"")</f>
        <v/>
      </c>
      <c r="EZ790" s="1"/>
      <c r="FA790" s="12"/>
      <c r="FB790" s="6" t="str">
        <f>+IFERROR(VALUE(RIGHT(Tabla27[[#This Row],[B2B]],6)),"")</f>
        <v/>
      </c>
      <c r="FC790" s="6" t="str">
        <f>+IFERROR(VLOOKUP(FA790,Auxiliar!$A:$C,2,0),"")</f>
        <v/>
      </c>
      <c r="FD790" s="7" t="str">
        <f>+IFERROR(VLOOKUP(FA790,Auxiliar!$A:$C,3,0),"")</f>
        <v/>
      </c>
      <c r="FE790" s="1"/>
      <c r="FF790" s="12"/>
      <c r="FG790" s="6" t="str">
        <f>+IFERROR(VALUE(RIGHT(Tabla28[[#This Row],[B2B]],6)),"")</f>
        <v/>
      </c>
      <c r="FH790" s="6" t="str">
        <f>+IFERROR(VLOOKUP(FF790,Auxiliar!$A:$C,2,0),"")</f>
        <v/>
      </c>
      <c r="FI790" s="7" t="str">
        <f>+IFERROR(VLOOKUP(FF790,Auxiliar!$A:$C,3,0),"")</f>
        <v/>
      </c>
      <c r="FJ790" s="1"/>
      <c r="FK790" s="12"/>
      <c r="FL790" s="6" t="str">
        <f>+IFERROR(VALUE(RIGHT(Tabla29[[#This Row],[B2B]],6)),"")</f>
        <v/>
      </c>
      <c r="FM790" s="6" t="str">
        <f>+IFERROR(VLOOKUP(FK790,Auxiliar!$A:$C,2,0),"")</f>
        <v/>
      </c>
      <c r="FN790" s="7" t="str">
        <f>+IFERROR(VLOOKUP(FK790,Auxiliar!$A:$C,3,0),"")</f>
        <v/>
      </c>
      <c r="FO790" s="1"/>
      <c r="FP790" s="12"/>
      <c r="FQ790" s="6" t="str">
        <f>+IFERROR(VALUE(RIGHT(Tabla30[[#This Row],[B2B]],6)),"")</f>
        <v/>
      </c>
      <c r="FR790" s="6" t="str">
        <f>+IFERROR(VLOOKUP(FP790,Auxiliar!$A:$C,2,0),"")</f>
        <v/>
      </c>
      <c r="FS790" s="7"/>
      <c r="FT790" s="1"/>
      <c r="FU790" s="12"/>
      <c r="FV790" s="6" t="str">
        <f>+IFERROR(VALUE(RIGHT(Tabla31[[#This Row],[B2B]],6)),"")</f>
        <v/>
      </c>
      <c r="FW790" s="6" t="str">
        <f>+IFERROR(VLOOKUP(FU790,Auxiliar!$A:$C,2,0),"")</f>
        <v/>
      </c>
      <c r="FX790" s="7" t="str">
        <f>+IFERROR(VLOOKUP(FU790,Auxiliar!$A:$C,3,0),"")</f>
        <v/>
      </c>
      <c r="FY790" s="1"/>
      <c r="FZ790" s="12"/>
      <c r="GA790" s="6" t="str">
        <f>+IFERROR(VALUE(RIGHT(Tabla32[[#This Row],[B2B]],6)),"")</f>
        <v/>
      </c>
      <c r="GB790" s="6" t="str">
        <f>+IFERROR(VLOOKUP(FZ790,Auxiliar!$A:$C,2,0),"")</f>
        <v/>
      </c>
      <c r="GC790" s="7" t="str">
        <f>+IFERROR(VLOOKUP(FZ790,Auxiliar!$A:$C,3,0),"")</f>
        <v/>
      </c>
      <c r="GD790" s="1"/>
      <c r="GE790" s="12"/>
      <c r="GF790" s="6" t="str">
        <f>+IFERROR(VALUE(RIGHT(Tabla33[[#This Row],[B2B]],6)),"")</f>
        <v/>
      </c>
      <c r="GG790" s="6" t="str">
        <f>+IFERROR(VLOOKUP(GE790,Auxiliar!$A:$C,2,0),"")</f>
        <v/>
      </c>
      <c r="GH790" s="7" t="str">
        <f>+IFERROR(VLOOKUP(GE790,Auxiliar!$A:$C,3,0),"")</f>
        <v/>
      </c>
    </row>
    <row r="791" spans="1:190" x14ac:dyDescent="0.25">
      <c r="A791" s="1"/>
      <c r="B791" s="1"/>
      <c r="C791" t="str">
        <f>+IFERROR(VLOOKUP(B791,Auxiliar!$A:$C,2,0),"")</f>
        <v/>
      </c>
      <c r="D791" s="5" t="str">
        <f>+IFERROR(VLOOKUP(B791,Auxiliar!$A:$C,3,0),"")</f>
        <v/>
      </c>
      <c r="S791" s="1">
        <v>11250</v>
      </c>
      <c r="T791" s="1" t="s">
        <v>9</v>
      </c>
      <c r="U791" s="6">
        <f>+IFERROR(VALUE(RIGHT(Tabla4[[#This Row],[B2B]],6)),"")</f>
        <v>11250</v>
      </c>
      <c r="V791" s="6" t="str">
        <f>+IFERROR(VLOOKUP(T791,Auxiliar!$A:$C,2,0),"")</f>
        <v>CORE</v>
      </c>
      <c r="W791" s="7" t="str">
        <f>+IFERROR(VLOOKUP(T791,Auxiliar!$A:$C,3,0),"")</f>
        <v>0b 1% | 2b 5% | 4b 6%</v>
      </c>
      <c r="AK791" s="1">
        <v>10146</v>
      </c>
      <c r="AL791" s="1" t="s">
        <v>30</v>
      </c>
      <c r="AM791" s="6">
        <f>+IFERROR(VALUE(RIGHT(Tabla7[[#This Row],[B2B]],6)),"")</f>
        <v>10146</v>
      </c>
      <c r="AN791" s="6" t="str">
        <f>+IFERROR(VLOOKUP(AL791,Auxiliar!$A:$C,2,0),"")</f>
        <v>LATONES</v>
      </c>
      <c r="AO791" s="7" t="str">
        <f>+IFERROR(VLOOKUP(AL791,Auxiliar!$A:$C,3,0),"")</f>
        <v>1b 4% | 5b 7% | 97b 0%</v>
      </c>
      <c r="AW791" s="1"/>
      <c r="AX791" s="1" t="s">
        <v>32</v>
      </c>
      <c r="AY791" s="6" t="str">
        <f>+IFERROR(VALUE(RIGHT(Tabla9[[#This Row],[B2B]],6)),"")</f>
        <v/>
      </c>
      <c r="AZ791" s="6" t="str">
        <f>+IFERROR(VLOOKUP(AX791,Auxiliar!$A:$C,2,0),"")</f>
        <v>LATONES</v>
      </c>
      <c r="BA791" s="7" t="str">
        <f>+IFERROR(VLOOKUP(AX791,Auxiliar!$A:$C,3,0),"")</f>
        <v>2b 3% | 4b 4% | 6b 5% | 10b 8%  | 385b 0%</v>
      </c>
      <c r="BI791" s="1"/>
      <c r="BJ791" s="1"/>
      <c r="BK791" s="6" t="str">
        <f>+IFERROR(VALUE(RIGHT(Tabla11[[#This Row],[B2B]],6)),"")</f>
        <v/>
      </c>
      <c r="BL791" s="6" t="str">
        <f>+IFERROR(VLOOKUP(BJ791,Auxiliar!$A:$C,2,0),"")</f>
        <v/>
      </c>
      <c r="BM791" s="7" t="str">
        <f>+IFERROR(VLOOKUP(BJ791,Auxiliar!$A:$C,3,0),"")</f>
        <v/>
      </c>
      <c r="BO791" s="1">
        <v>20136</v>
      </c>
      <c r="BP791" s="1" t="s">
        <v>39</v>
      </c>
      <c r="BQ791" s="6">
        <f>+IFERROR(VALUE(RIGHT(Tabla12[[#This Row],[B2B]],6)),"")</f>
        <v>20136</v>
      </c>
      <c r="BR791" s="6" t="str">
        <f>+IFERROR(VLOOKUP(BP791,Auxiliar!$A:$C,2,0),"")</f>
        <v>VALUE LITRO</v>
      </c>
      <c r="BS791" s="7" t="str">
        <f>+IFERROR(VLOOKUP(BP791,Auxiliar!$A:$C,3,0),"")</f>
        <v>1b 12%</v>
      </c>
      <c r="CA791" s="1">
        <v>5879</v>
      </c>
      <c r="CB791" s="1" t="s">
        <v>35</v>
      </c>
      <c r="CC791" s="6">
        <f>+IFERROR(VALUE(RIGHT(Tabla14[[#This Row],[B2B]],6)),"")</f>
        <v>5879</v>
      </c>
      <c r="CD791" s="6" t="str">
        <f>+IFERROR(VLOOKUP(CB791,Auxiliar!$A:$C,2,0),"")</f>
        <v>Corona 710cc</v>
      </c>
      <c r="CE791" s="7" t="str">
        <f>+IFERROR(VLOOKUP(CB791,Auxiliar!$A:$C,3,0),"")</f>
        <v>1b 10% | 85b 0%</v>
      </c>
      <c r="CG791" s="1"/>
      <c r="CH791" s="1"/>
      <c r="CI791" s="6" t="str">
        <f>+IFERROR(VALUE(RIGHT(Tabla15[[#This Row],[B2B]],6)),"")</f>
        <v/>
      </c>
      <c r="CJ791" s="6" t="str">
        <f>+IFERROR(VLOOKUP(CH791,Auxiliar!$A:$C,2,0),"")</f>
        <v/>
      </c>
      <c r="CK791" s="7" t="str">
        <f>+IFERROR(VLOOKUP(CH791,Auxiliar!$A:$C,3,0),"")</f>
        <v/>
      </c>
      <c r="CM791" s="1">
        <v>5753</v>
      </c>
      <c r="CN791" s="1" t="s">
        <v>20</v>
      </c>
      <c r="CO791" s="6">
        <v>5753</v>
      </c>
      <c r="CP791" s="6" t="s">
        <v>20</v>
      </c>
      <c r="CQ791" s="7" t="s">
        <v>21</v>
      </c>
      <c r="CS791" s="1"/>
      <c r="CT791" s="1"/>
      <c r="CU791" s="6" t="str">
        <f>+IFERROR(VALUE(RIGHT(Tabla17[[#This Row],[B2B]],6)),"")</f>
        <v/>
      </c>
      <c r="CV791" s="6" t="str">
        <f>+IFERROR(VLOOKUP(CT791,Auxiliar!$A:$C,2,0),"")</f>
        <v/>
      </c>
      <c r="CW791" s="7" t="str">
        <f>+IFERROR(VLOOKUP(CT791,Auxiliar!$A:$C,3,0),"")</f>
        <v/>
      </c>
      <c r="CY791" s="1">
        <v>5753</v>
      </c>
      <c r="CZ791" s="1" t="s">
        <v>16</v>
      </c>
      <c r="DA791" s="6">
        <f>+IFERROR(VALUE(RIGHT(Tabla18[[#This Row],[B2B]],6)),"")</f>
        <v>5753</v>
      </c>
      <c r="DB791" s="6" t="str">
        <f>+IFERROR(VLOOKUP(CZ791,Auxiliar!$A:$C,2,0),"")</f>
        <v>PREMIUM</v>
      </c>
      <c r="DC791" s="7" t="str">
        <f>+IFERROR(VLOOKUP(CZ791,Auxiliar!$A:$C,3,0),"")</f>
        <v>0b 0% | 2b 2% | 5b 3,5% | 10b 5%</v>
      </c>
      <c r="DE791" s="1">
        <v>5753</v>
      </c>
      <c r="DF791" s="1" t="s">
        <v>19</v>
      </c>
      <c r="DG791" s="6">
        <f>+IFERROR(VALUE(RIGHT(Tabla19[[#This Row],[B2B]],6)),"")</f>
        <v>5753</v>
      </c>
      <c r="DH791" s="6" t="str">
        <f>+IFERROR(VLOOKUP(DF791,Auxiliar!$A:$C,2,0),"")</f>
        <v>MICHELOB</v>
      </c>
      <c r="DI791" s="7" t="str">
        <f>+IFERROR(VLOOKUP(DF791,Auxiliar!$A:$C,3,0),"")</f>
        <v>1b 7% | 3b 22% | 8b 27%</v>
      </c>
      <c r="DK791" s="1"/>
      <c r="DL791" s="1"/>
      <c r="DM791" s="6" t="str">
        <f>+IFERROR(VALUE(RIGHT(Tabla20[[#This Row],[B2B]],6)),"")</f>
        <v/>
      </c>
      <c r="DN791" s="6" t="str">
        <f>+IFERROR(VLOOKUP(DL791,Auxiliar!$A:$C,2,0),"")</f>
        <v/>
      </c>
      <c r="DO791" s="7" t="str">
        <f>+IFERROR(VLOOKUP(DL791,Auxiliar!$A:$C,3,0),"")</f>
        <v/>
      </c>
      <c r="DQ791" s="1">
        <v>5752</v>
      </c>
      <c r="DR791" s="12" t="s">
        <v>24</v>
      </c>
      <c r="DS791" s="6">
        <f>+IFERROR(VALUE(RIGHT(Tabla21[[#This Row],[B2B]],6)),"")</f>
        <v>5752</v>
      </c>
      <c r="DT791" s="6" t="str">
        <f>+IFERROR(VLOOKUP(DR791,Auxiliar!$A:$C,2,0),"")</f>
        <v>CORONA PORRON</v>
      </c>
      <c r="DU791" s="7" t="str">
        <f>+IFERROR(VLOOKUP(DR791,Auxiliar!$A:$C,3,0),"")</f>
        <v>1b 5% | 20b 0%</v>
      </c>
      <c r="DW791" s="1">
        <v>20141</v>
      </c>
      <c r="DX791" s="12" t="s">
        <v>43</v>
      </c>
      <c r="DY791" s="6">
        <f>+IFERROR(VALUE(RIGHT(Tabla22[[#This Row],[B2B]],6)),"")</f>
        <v>20141</v>
      </c>
      <c r="DZ791" s="6" t="str">
        <f>+IFERROR(VLOOKUP(DX791,Auxiliar!$A:$C,2,0),"")</f>
        <v xml:space="preserve">VALUE LATA </v>
      </c>
      <c r="EA791" s="7" t="str">
        <f>+IFERROR(VLOOKUP(DX791,Auxiliar!$A:$C,3,0),"")</f>
        <v>1b 15% | 100b 18%</v>
      </c>
      <c r="EC791" s="1">
        <v>3613</v>
      </c>
      <c r="ED791" s="12" t="s">
        <v>47</v>
      </c>
      <c r="EE791" s="6">
        <f>+IFERROR(VALUE(RIGHT(Tabla23[[#This Row],[B2B]],6)),"")</f>
        <v>3613</v>
      </c>
      <c r="EF791" s="6" t="str">
        <f>+IFERROR(VLOOKUP(ED791,Auxiliar!$A:$C,2,0),"")</f>
        <v>VALUE LATON</v>
      </c>
      <c r="EG791" s="7" t="str">
        <f>+IFERROR(VLOOKUP(ED791,Auxiliar!$A:$C,3,0),"")</f>
        <v>1b 10% | 5b 15% | 192b 0%</v>
      </c>
      <c r="EI791" s="1"/>
      <c r="EJ791" s="12"/>
      <c r="EK791" s="6" t="str">
        <f>+IFERROR(VALUE(RIGHT(Tabla24[[#This Row],[B2B]],6)),"")</f>
        <v/>
      </c>
      <c r="EL791" s="6" t="str">
        <f>+IFERROR(VLOOKUP(EJ791,Auxiliar!$A:$C,2,0),"")</f>
        <v/>
      </c>
      <c r="EM791" s="7" t="str">
        <f>+IFERROR(VLOOKUP(EJ791,Auxiliar!$A:$C,3,0),"")</f>
        <v/>
      </c>
      <c r="EO791" s="1"/>
      <c r="EP791" s="12"/>
      <c r="EQ791" s="6" t="str">
        <f>+IFERROR(VALUE(RIGHT(Tabla25[[#This Row],[B2B]],6)),"")</f>
        <v/>
      </c>
      <c r="ER791" s="6" t="str">
        <f>+IFERROR(VLOOKUP(EP791,Auxiliar!$A:$C,2,0),"")</f>
        <v/>
      </c>
      <c r="ES791" s="7" t="str">
        <f>+IFERROR(VLOOKUP(EP791,Auxiliar!$A:$C,3,0),"")</f>
        <v/>
      </c>
      <c r="EU791" s="1"/>
      <c r="EV791" s="12"/>
      <c r="EW791" s="6" t="str">
        <f>+IFERROR(VALUE(RIGHT(Tabla26[[#This Row],[B2B]],6)),"")</f>
        <v/>
      </c>
      <c r="EX791" s="6" t="str">
        <f>+IFERROR(VLOOKUP(EV791,Auxiliar!$A:$C,2,0),"")</f>
        <v/>
      </c>
      <c r="EY791" s="7" t="str">
        <f>+IFERROR(VLOOKUP(EV791,Auxiliar!$A:$C,3,0),"")</f>
        <v/>
      </c>
      <c r="EZ791" s="1"/>
      <c r="FA791" s="12"/>
      <c r="FB791" s="6" t="str">
        <f>+IFERROR(VALUE(RIGHT(Tabla27[[#This Row],[B2B]],6)),"")</f>
        <v/>
      </c>
      <c r="FC791" s="6" t="str">
        <f>+IFERROR(VLOOKUP(FA791,Auxiliar!$A:$C,2,0),"")</f>
        <v/>
      </c>
      <c r="FD791" s="7" t="str">
        <f>+IFERROR(VLOOKUP(FA791,Auxiliar!$A:$C,3,0),"")</f>
        <v/>
      </c>
      <c r="FE791" s="1"/>
      <c r="FF791" s="12"/>
      <c r="FG791" s="6" t="str">
        <f>+IFERROR(VALUE(RIGHT(Tabla28[[#This Row],[B2B]],6)),"")</f>
        <v/>
      </c>
      <c r="FH791" s="6" t="str">
        <f>+IFERROR(VLOOKUP(FF791,Auxiliar!$A:$C,2,0),"")</f>
        <v/>
      </c>
      <c r="FI791" s="7" t="str">
        <f>+IFERROR(VLOOKUP(FF791,Auxiliar!$A:$C,3,0),"")</f>
        <v/>
      </c>
      <c r="FJ791" s="1"/>
      <c r="FK791" s="12"/>
      <c r="FL791" s="6" t="str">
        <f>+IFERROR(VALUE(RIGHT(Tabla29[[#This Row],[B2B]],6)),"")</f>
        <v/>
      </c>
      <c r="FM791" s="6" t="str">
        <f>+IFERROR(VLOOKUP(FK791,Auxiliar!$A:$C,2,0),"")</f>
        <v/>
      </c>
      <c r="FN791" s="7" t="str">
        <f>+IFERROR(VLOOKUP(FK791,Auxiliar!$A:$C,3,0),"")</f>
        <v/>
      </c>
      <c r="FO791" s="1"/>
      <c r="FP791" s="12"/>
      <c r="FQ791" s="6" t="str">
        <f>+IFERROR(VALUE(RIGHT(Tabla30[[#This Row],[B2B]],6)),"")</f>
        <v/>
      </c>
      <c r="FR791" s="6" t="str">
        <f>+IFERROR(VLOOKUP(FP791,Auxiliar!$A:$C,2,0),"")</f>
        <v/>
      </c>
      <c r="FS791" s="7"/>
      <c r="FT791" s="1"/>
      <c r="FU791" s="12"/>
      <c r="FV791" s="6" t="str">
        <f>+IFERROR(VALUE(RIGHT(Tabla31[[#This Row],[B2B]],6)),"")</f>
        <v/>
      </c>
      <c r="FW791" s="6" t="str">
        <f>+IFERROR(VLOOKUP(FU791,Auxiliar!$A:$C,2,0),"")</f>
        <v/>
      </c>
      <c r="FX791" s="7" t="str">
        <f>+IFERROR(VLOOKUP(FU791,Auxiliar!$A:$C,3,0),"")</f>
        <v/>
      </c>
      <c r="FY791" s="1"/>
      <c r="FZ791" s="12"/>
      <c r="GA791" s="6" t="str">
        <f>+IFERROR(VALUE(RIGHT(Tabla32[[#This Row],[B2B]],6)),"")</f>
        <v/>
      </c>
      <c r="GB791" s="6" t="str">
        <f>+IFERROR(VLOOKUP(FZ791,Auxiliar!$A:$C,2,0),"")</f>
        <v/>
      </c>
      <c r="GC791" s="7" t="str">
        <f>+IFERROR(VLOOKUP(FZ791,Auxiliar!$A:$C,3,0),"")</f>
        <v/>
      </c>
      <c r="GD791" s="1"/>
      <c r="GE791" s="12"/>
      <c r="GF791" s="6" t="str">
        <f>+IFERROR(VALUE(RIGHT(Tabla33[[#This Row],[B2B]],6)),"")</f>
        <v/>
      </c>
      <c r="GG791" s="6" t="str">
        <f>+IFERROR(VLOOKUP(GE791,Auxiliar!$A:$C,2,0),"")</f>
        <v/>
      </c>
      <c r="GH791" s="7" t="str">
        <f>+IFERROR(VLOOKUP(GE791,Auxiliar!$A:$C,3,0),"")</f>
        <v/>
      </c>
    </row>
    <row r="792" spans="1:190" x14ac:dyDescent="0.25">
      <c r="A792" s="1"/>
      <c r="B792" s="1"/>
      <c r="C792" t="str">
        <f>+IFERROR(VLOOKUP(B792,Auxiliar!$A:$C,2,0),"")</f>
        <v/>
      </c>
      <c r="D792" s="5" t="str">
        <f>+IFERROR(VLOOKUP(B792,Auxiliar!$A:$C,3,0),"")</f>
        <v/>
      </c>
      <c r="S792" s="1">
        <v>11254</v>
      </c>
      <c r="T792" s="1" t="s">
        <v>9</v>
      </c>
      <c r="U792" s="6">
        <f>+IFERROR(VALUE(RIGHT(Tabla4[[#This Row],[B2B]],6)),"")</f>
        <v>11254</v>
      </c>
      <c r="V792" s="6" t="str">
        <f>+IFERROR(VLOOKUP(T792,Auxiliar!$A:$C,2,0),"")</f>
        <v>CORE</v>
      </c>
      <c r="W792" s="7" t="str">
        <f>+IFERROR(VLOOKUP(T792,Auxiliar!$A:$C,3,0),"")</f>
        <v>0b 1% | 2b 5% | 4b 6%</v>
      </c>
      <c r="AK792" s="1">
        <v>10151</v>
      </c>
      <c r="AL792" s="1" t="s">
        <v>30</v>
      </c>
      <c r="AM792" s="6">
        <f>+IFERROR(VALUE(RIGHT(Tabla7[[#This Row],[B2B]],6)),"")</f>
        <v>10151</v>
      </c>
      <c r="AN792" s="6" t="str">
        <f>+IFERROR(VLOOKUP(AL792,Auxiliar!$A:$C,2,0),"")</f>
        <v>LATONES</v>
      </c>
      <c r="AO792" s="7" t="str">
        <f>+IFERROR(VLOOKUP(AL792,Auxiliar!$A:$C,3,0),"")</f>
        <v>1b 4% | 5b 7% | 97b 0%</v>
      </c>
      <c r="AW792" s="1"/>
      <c r="AX792" s="1" t="s">
        <v>32</v>
      </c>
      <c r="AY792" s="6" t="str">
        <f>+IFERROR(VALUE(RIGHT(Tabla9[[#This Row],[B2B]],6)),"")</f>
        <v/>
      </c>
      <c r="AZ792" s="6" t="str">
        <f>+IFERROR(VLOOKUP(AX792,Auxiliar!$A:$C,2,0),"")</f>
        <v>LATONES</v>
      </c>
      <c r="BA792" s="7" t="str">
        <f>+IFERROR(VLOOKUP(AX792,Auxiliar!$A:$C,3,0),"")</f>
        <v>2b 3% | 4b 4% | 6b 5% | 10b 8%  | 385b 0%</v>
      </c>
      <c r="BI792" s="1"/>
      <c r="BJ792" s="1"/>
      <c r="BK792" s="6" t="str">
        <f>+IFERROR(VALUE(RIGHT(Tabla11[[#This Row],[B2B]],6)),"")</f>
        <v/>
      </c>
      <c r="BL792" s="6" t="str">
        <f>+IFERROR(VLOOKUP(BJ792,Auxiliar!$A:$C,2,0),"")</f>
        <v/>
      </c>
      <c r="BM792" s="7" t="str">
        <f>+IFERROR(VLOOKUP(BJ792,Auxiliar!$A:$C,3,0),"")</f>
        <v/>
      </c>
      <c r="BO792" s="1">
        <v>3617</v>
      </c>
      <c r="BP792" s="1" t="s">
        <v>39</v>
      </c>
      <c r="BQ792" s="6">
        <f>+IFERROR(VALUE(RIGHT(Tabla12[[#This Row],[B2B]],6)),"")</f>
        <v>3617</v>
      </c>
      <c r="BR792" s="6" t="str">
        <f>+IFERROR(VLOOKUP(BP792,Auxiliar!$A:$C,2,0),"")</f>
        <v>VALUE LITRO</v>
      </c>
      <c r="BS792" s="7" t="str">
        <f>+IFERROR(VLOOKUP(BP792,Auxiliar!$A:$C,3,0),"")</f>
        <v>1b 12%</v>
      </c>
      <c r="CA792" s="1">
        <v>5885</v>
      </c>
      <c r="CB792" s="1" t="s">
        <v>35</v>
      </c>
      <c r="CC792" s="6">
        <f>+IFERROR(VALUE(RIGHT(Tabla14[[#This Row],[B2B]],6)),"")</f>
        <v>5885</v>
      </c>
      <c r="CD792" s="6" t="str">
        <f>+IFERROR(VLOOKUP(CB792,Auxiliar!$A:$C,2,0),"")</f>
        <v>Corona 710cc</v>
      </c>
      <c r="CE792" s="7" t="str">
        <f>+IFERROR(VLOOKUP(CB792,Auxiliar!$A:$C,3,0),"")</f>
        <v>1b 10% | 85b 0%</v>
      </c>
      <c r="CG792" s="1"/>
      <c r="CH792" s="1"/>
      <c r="CI792" s="6" t="str">
        <f>+IFERROR(VALUE(RIGHT(Tabla15[[#This Row],[B2B]],6)),"")</f>
        <v/>
      </c>
      <c r="CJ792" s="6" t="str">
        <f>+IFERROR(VLOOKUP(CH792,Auxiliar!$A:$C,2,0),"")</f>
        <v/>
      </c>
      <c r="CK792" s="7" t="str">
        <f>+IFERROR(VLOOKUP(CH792,Auxiliar!$A:$C,3,0),"")</f>
        <v/>
      </c>
      <c r="CM792" s="1">
        <v>5762</v>
      </c>
      <c r="CN792" s="1" t="s">
        <v>20</v>
      </c>
      <c r="CO792" s="6">
        <v>5762</v>
      </c>
      <c r="CP792" s="6" t="s">
        <v>20</v>
      </c>
      <c r="CQ792" s="7" t="s">
        <v>21</v>
      </c>
      <c r="CS792" s="1"/>
      <c r="CT792" s="1"/>
      <c r="CU792" s="6" t="str">
        <f>+IFERROR(VALUE(RIGHT(Tabla17[[#This Row],[B2B]],6)),"")</f>
        <v/>
      </c>
      <c r="CV792" s="6" t="str">
        <f>+IFERROR(VLOOKUP(CT792,Auxiliar!$A:$C,2,0),"")</f>
        <v/>
      </c>
      <c r="CW792" s="7" t="str">
        <f>+IFERROR(VLOOKUP(CT792,Auxiliar!$A:$C,3,0),"")</f>
        <v/>
      </c>
      <c r="CY792" s="1">
        <v>5762</v>
      </c>
      <c r="CZ792" s="1" t="s">
        <v>16</v>
      </c>
      <c r="DA792" s="6">
        <f>+IFERROR(VALUE(RIGHT(Tabla18[[#This Row],[B2B]],6)),"")</f>
        <v>5762</v>
      </c>
      <c r="DB792" s="6" t="str">
        <f>+IFERROR(VLOOKUP(CZ792,Auxiliar!$A:$C,2,0),"")</f>
        <v>PREMIUM</v>
      </c>
      <c r="DC792" s="7" t="str">
        <f>+IFERROR(VLOOKUP(CZ792,Auxiliar!$A:$C,3,0),"")</f>
        <v>0b 0% | 2b 2% | 5b 3,5% | 10b 5%</v>
      </c>
      <c r="DE792" s="1">
        <v>5762</v>
      </c>
      <c r="DF792" s="1" t="s">
        <v>19</v>
      </c>
      <c r="DG792" s="6">
        <f>+IFERROR(VALUE(RIGHT(Tabla19[[#This Row],[B2B]],6)),"")</f>
        <v>5762</v>
      </c>
      <c r="DH792" s="6" t="str">
        <f>+IFERROR(VLOOKUP(DF792,Auxiliar!$A:$C,2,0),"")</f>
        <v>MICHELOB</v>
      </c>
      <c r="DI792" s="7" t="str">
        <f>+IFERROR(VLOOKUP(DF792,Auxiliar!$A:$C,3,0),"")</f>
        <v>1b 7% | 3b 22% | 8b 27%</v>
      </c>
      <c r="DK792" s="1"/>
      <c r="DL792" s="1"/>
      <c r="DM792" s="6" t="str">
        <f>+IFERROR(VALUE(RIGHT(Tabla20[[#This Row],[B2B]],6)),"")</f>
        <v/>
      </c>
      <c r="DN792" s="6" t="str">
        <f>+IFERROR(VLOOKUP(DL792,Auxiliar!$A:$C,2,0),"")</f>
        <v/>
      </c>
      <c r="DO792" s="7" t="str">
        <f>+IFERROR(VLOOKUP(DL792,Auxiliar!$A:$C,3,0),"")</f>
        <v/>
      </c>
      <c r="DQ792" s="1">
        <v>5753</v>
      </c>
      <c r="DR792" s="12" t="s">
        <v>24</v>
      </c>
      <c r="DS792" s="6">
        <f>+IFERROR(VALUE(RIGHT(Tabla21[[#This Row],[B2B]],6)),"")</f>
        <v>5753</v>
      </c>
      <c r="DT792" s="6" t="str">
        <f>+IFERROR(VLOOKUP(DR792,Auxiliar!$A:$C,2,0),"")</f>
        <v>CORONA PORRON</v>
      </c>
      <c r="DU792" s="7" t="str">
        <f>+IFERROR(VLOOKUP(DR792,Auxiliar!$A:$C,3,0),"")</f>
        <v>1b 5% | 20b 0%</v>
      </c>
      <c r="DW792" s="1">
        <v>3629</v>
      </c>
      <c r="DX792" s="12" t="s">
        <v>43</v>
      </c>
      <c r="DY792" s="6">
        <f>+IFERROR(VALUE(RIGHT(Tabla22[[#This Row],[B2B]],6)),"")</f>
        <v>3629</v>
      </c>
      <c r="DZ792" s="6" t="str">
        <f>+IFERROR(VLOOKUP(DX792,Auxiliar!$A:$C,2,0),"")</f>
        <v xml:space="preserve">VALUE LATA </v>
      </c>
      <c r="EA792" s="7" t="str">
        <f>+IFERROR(VLOOKUP(DX792,Auxiliar!$A:$C,3,0),"")</f>
        <v>1b 15% | 100b 18%</v>
      </c>
      <c r="EC792" s="1">
        <v>20136</v>
      </c>
      <c r="ED792" s="12" t="s">
        <v>47</v>
      </c>
      <c r="EE792" s="6">
        <f>+IFERROR(VALUE(RIGHT(Tabla23[[#This Row],[B2B]],6)),"")</f>
        <v>20136</v>
      </c>
      <c r="EF792" s="6" t="str">
        <f>+IFERROR(VLOOKUP(ED792,Auxiliar!$A:$C,2,0),"")</f>
        <v>VALUE LATON</v>
      </c>
      <c r="EG792" s="7" t="str">
        <f>+IFERROR(VLOOKUP(ED792,Auxiliar!$A:$C,3,0),"")</f>
        <v>1b 10% | 5b 15% | 192b 0%</v>
      </c>
      <c r="EI792" s="1"/>
      <c r="EJ792" s="12"/>
      <c r="EK792" s="6" t="str">
        <f>+IFERROR(VALUE(RIGHT(Tabla24[[#This Row],[B2B]],6)),"")</f>
        <v/>
      </c>
      <c r="EL792" s="6" t="str">
        <f>+IFERROR(VLOOKUP(EJ792,Auxiliar!$A:$C,2,0),"")</f>
        <v/>
      </c>
      <c r="EM792" s="7" t="str">
        <f>+IFERROR(VLOOKUP(EJ792,Auxiliar!$A:$C,3,0),"")</f>
        <v/>
      </c>
      <c r="EO792" s="1"/>
      <c r="EP792" s="12"/>
      <c r="EQ792" s="6" t="str">
        <f>+IFERROR(VALUE(RIGHT(Tabla25[[#This Row],[B2B]],6)),"")</f>
        <v/>
      </c>
      <c r="ER792" s="6" t="str">
        <f>+IFERROR(VLOOKUP(EP792,Auxiliar!$A:$C,2,0),"")</f>
        <v/>
      </c>
      <c r="ES792" s="7" t="str">
        <f>+IFERROR(VLOOKUP(EP792,Auxiliar!$A:$C,3,0),"")</f>
        <v/>
      </c>
      <c r="EU792" s="1"/>
      <c r="EV792" s="12"/>
      <c r="EW792" s="6" t="str">
        <f>+IFERROR(VALUE(RIGHT(Tabla26[[#This Row],[B2B]],6)),"")</f>
        <v/>
      </c>
      <c r="EX792" s="6" t="str">
        <f>+IFERROR(VLOOKUP(EV792,Auxiliar!$A:$C,2,0),"")</f>
        <v/>
      </c>
      <c r="EY792" s="7" t="str">
        <f>+IFERROR(VLOOKUP(EV792,Auxiliar!$A:$C,3,0),"")</f>
        <v/>
      </c>
      <c r="EZ792" s="1"/>
      <c r="FA792" s="12"/>
      <c r="FB792" s="6" t="str">
        <f>+IFERROR(VALUE(RIGHT(Tabla27[[#This Row],[B2B]],6)),"")</f>
        <v/>
      </c>
      <c r="FC792" s="6" t="str">
        <f>+IFERROR(VLOOKUP(FA792,Auxiliar!$A:$C,2,0),"")</f>
        <v/>
      </c>
      <c r="FD792" s="7" t="str">
        <f>+IFERROR(VLOOKUP(FA792,Auxiliar!$A:$C,3,0),"")</f>
        <v/>
      </c>
      <c r="FE792" s="1"/>
      <c r="FF792" s="12"/>
      <c r="FG792" s="6" t="str">
        <f>+IFERROR(VALUE(RIGHT(Tabla28[[#This Row],[B2B]],6)),"")</f>
        <v/>
      </c>
      <c r="FH792" s="6" t="str">
        <f>+IFERROR(VLOOKUP(FF792,Auxiliar!$A:$C,2,0),"")</f>
        <v/>
      </c>
      <c r="FI792" s="7" t="str">
        <f>+IFERROR(VLOOKUP(FF792,Auxiliar!$A:$C,3,0),"")</f>
        <v/>
      </c>
      <c r="FJ792" s="1"/>
      <c r="FK792" s="12"/>
      <c r="FL792" s="6" t="str">
        <f>+IFERROR(VALUE(RIGHT(Tabla29[[#This Row],[B2B]],6)),"")</f>
        <v/>
      </c>
      <c r="FM792" s="6" t="str">
        <f>+IFERROR(VLOOKUP(FK792,Auxiliar!$A:$C,2,0),"")</f>
        <v/>
      </c>
      <c r="FN792" s="7" t="str">
        <f>+IFERROR(VLOOKUP(FK792,Auxiliar!$A:$C,3,0),"")</f>
        <v/>
      </c>
      <c r="FO792" s="1"/>
      <c r="FP792" s="12"/>
      <c r="FQ792" s="6" t="str">
        <f>+IFERROR(VALUE(RIGHT(Tabla30[[#This Row],[B2B]],6)),"")</f>
        <v/>
      </c>
      <c r="FR792" s="6" t="str">
        <f>+IFERROR(VLOOKUP(FP792,Auxiliar!$A:$C,2,0),"")</f>
        <v/>
      </c>
      <c r="FS792" s="7"/>
      <c r="FT792" s="1"/>
      <c r="FU792" s="12"/>
      <c r="FV792" s="6" t="str">
        <f>+IFERROR(VALUE(RIGHT(Tabla31[[#This Row],[B2B]],6)),"")</f>
        <v/>
      </c>
      <c r="FW792" s="6" t="str">
        <f>+IFERROR(VLOOKUP(FU792,Auxiliar!$A:$C,2,0),"")</f>
        <v/>
      </c>
      <c r="FX792" s="7" t="str">
        <f>+IFERROR(VLOOKUP(FU792,Auxiliar!$A:$C,3,0),"")</f>
        <v/>
      </c>
      <c r="FY792" s="1"/>
      <c r="FZ792" s="12"/>
      <c r="GA792" s="6" t="str">
        <f>+IFERROR(VALUE(RIGHT(Tabla32[[#This Row],[B2B]],6)),"")</f>
        <v/>
      </c>
      <c r="GB792" s="6" t="str">
        <f>+IFERROR(VLOOKUP(FZ792,Auxiliar!$A:$C,2,0),"")</f>
        <v/>
      </c>
      <c r="GC792" s="7" t="str">
        <f>+IFERROR(VLOOKUP(FZ792,Auxiliar!$A:$C,3,0),"")</f>
        <v/>
      </c>
      <c r="GD792" s="1"/>
      <c r="GE792" s="12"/>
      <c r="GF792" s="6" t="str">
        <f>+IFERROR(VALUE(RIGHT(Tabla33[[#This Row],[B2B]],6)),"")</f>
        <v/>
      </c>
      <c r="GG792" s="6" t="str">
        <f>+IFERROR(VLOOKUP(GE792,Auxiliar!$A:$C,2,0),"")</f>
        <v/>
      </c>
      <c r="GH792" s="7" t="str">
        <f>+IFERROR(VLOOKUP(GE792,Auxiliar!$A:$C,3,0),"")</f>
        <v/>
      </c>
    </row>
    <row r="793" spans="1:190" x14ac:dyDescent="0.25">
      <c r="A793" s="1"/>
      <c r="B793" s="1"/>
      <c r="C793" t="str">
        <f>+IFERROR(VLOOKUP(B793,Auxiliar!$A:$C,2,0),"")</f>
        <v/>
      </c>
      <c r="D793" s="5" t="str">
        <f>+IFERROR(VLOOKUP(B793,Auxiliar!$A:$C,3,0),"")</f>
        <v/>
      </c>
      <c r="S793" s="1">
        <v>11264</v>
      </c>
      <c r="T793" s="1" t="s">
        <v>9</v>
      </c>
      <c r="U793" s="6">
        <f>+IFERROR(VALUE(RIGHT(Tabla4[[#This Row],[B2B]],6)),"")</f>
        <v>11264</v>
      </c>
      <c r="V793" s="6" t="str">
        <f>+IFERROR(VLOOKUP(T793,Auxiliar!$A:$C,2,0),"")</f>
        <v>CORE</v>
      </c>
      <c r="W793" s="7" t="str">
        <f>+IFERROR(VLOOKUP(T793,Auxiliar!$A:$C,3,0),"")</f>
        <v>0b 1% | 2b 5% | 4b 6%</v>
      </c>
      <c r="AK793" s="1">
        <v>10184</v>
      </c>
      <c r="AL793" s="1" t="s">
        <v>30</v>
      </c>
      <c r="AM793" s="6">
        <f>+IFERROR(VALUE(RIGHT(Tabla7[[#This Row],[B2B]],6)),"")</f>
        <v>10184</v>
      </c>
      <c r="AN793" s="6" t="str">
        <f>+IFERROR(VLOOKUP(AL793,Auxiliar!$A:$C,2,0),"")</f>
        <v>LATONES</v>
      </c>
      <c r="AO793" s="7" t="str">
        <f>+IFERROR(VLOOKUP(AL793,Auxiliar!$A:$C,3,0),"")</f>
        <v>1b 4% | 5b 7% | 97b 0%</v>
      </c>
      <c r="AW793" s="1"/>
      <c r="AX793" s="1" t="s">
        <v>32</v>
      </c>
      <c r="AY793" s="6" t="str">
        <f>+IFERROR(VALUE(RIGHT(Tabla9[[#This Row],[B2B]],6)),"")</f>
        <v/>
      </c>
      <c r="AZ793" s="6" t="str">
        <f>+IFERROR(VLOOKUP(AX793,Auxiliar!$A:$C,2,0),"")</f>
        <v>LATONES</v>
      </c>
      <c r="BA793" s="7" t="str">
        <f>+IFERROR(VLOOKUP(AX793,Auxiliar!$A:$C,3,0),"")</f>
        <v>2b 3% | 4b 4% | 6b 5% | 10b 8%  | 385b 0%</v>
      </c>
      <c r="BI793" s="1"/>
      <c r="BJ793" s="1"/>
      <c r="BK793" s="6" t="str">
        <f>+IFERROR(VALUE(RIGHT(Tabla11[[#This Row],[B2B]],6)),"")</f>
        <v/>
      </c>
      <c r="BL793" s="6" t="str">
        <f>+IFERROR(VLOOKUP(BJ793,Auxiliar!$A:$C,2,0),"")</f>
        <v/>
      </c>
      <c r="BM793" s="7" t="str">
        <f>+IFERROR(VLOOKUP(BJ793,Auxiliar!$A:$C,3,0),"")</f>
        <v/>
      </c>
      <c r="BO793" s="1">
        <v>3621</v>
      </c>
      <c r="BP793" s="1" t="s">
        <v>39</v>
      </c>
      <c r="BQ793" s="6">
        <f>+IFERROR(VALUE(RIGHT(Tabla12[[#This Row],[B2B]],6)),"")</f>
        <v>3621</v>
      </c>
      <c r="BR793" s="6" t="str">
        <f>+IFERROR(VLOOKUP(BP793,Auxiliar!$A:$C,2,0),"")</f>
        <v>VALUE LITRO</v>
      </c>
      <c r="BS793" s="7" t="str">
        <f>+IFERROR(VLOOKUP(BP793,Auxiliar!$A:$C,3,0),"")</f>
        <v>1b 12%</v>
      </c>
      <c r="CA793" s="1">
        <v>5888</v>
      </c>
      <c r="CB793" s="1" t="s">
        <v>35</v>
      </c>
      <c r="CC793" s="6">
        <f>+IFERROR(VALUE(RIGHT(Tabla14[[#This Row],[B2B]],6)),"")</f>
        <v>5888</v>
      </c>
      <c r="CD793" s="6" t="str">
        <f>+IFERROR(VLOOKUP(CB793,Auxiliar!$A:$C,2,0),"")</f>
        <v>Corona 710cc</v>
      </c>
      <c r="CE793" s="7" t="str">
        <f>+IFERROR(VLOOKUP(CB793,Auxiliar!$A:$C,3,0),"")</f>
        <v>1b 10% | 85b 0%</v>
      </c>
      <c r="CG793" s="1"/>
      <c r="CH793" s="1"/>
      <c r="CI793" s="6" t="str">
        <f>+IFERROR(VALUE(RIGHT(Tabla15[[#This Row],[B2B]],6)),"")</f>
        <v/>
      </c>
      <c r="CJ793" s="6" t="str">
        <f>+IFERROR(VLOOKUP(CH793,Auxiliar!$A:$C,2,0),"")</f>
        <v/>
      </c>
      <c r="CK793" s="7" t="str">
        <f>+IFERROR(VLOOKUP(CH793,Auxiliar!$A:$C,3,0),"")</f>
        <v/>
      </c>
      <c r="CM793" s="1">
        <v>5768</v>
      </c>
      <c r="CN793" s="1" t="s">
        <v>20</v>
      </c>
      <c r="CO793" s="6">
        <v>5768</v>
      </c>
      <c r="CP793" s="6" t="s">
        <v>20</v>
      </c>
      <c r="CQ793" s="7" t="s">
        <v>21</v>
      </c>
      <c r="CS793" s="1"/>
      <c r="CT793" s="1"/>
      <c r="CU793" s="6" t="str">
        <f>+IFERROR(VALUE(RIGHT(Tabla17[[#This Row],[B2B]],6)),"")</f>
        <v/>
      </c>
      <c r="CV793" s="6" t="str">
        <f>+IFERROR(VLOOKUP(CT793,Auxiliar!$A:$C,2,0),"")</f>
        <v/>
      </c>
      <c r="CW793" s="7" t="str">
        <f>+IFERROR(VLOOKUP(CT793,Auxiliar!$A:$C,3,0),"")</f>
        <v/>
      </c>
      <c r="CY793" s="1">
        <v>5768</v>
      </c>
      <c r="CZ793" s="1" t="s">
        <v>16</v>
      </c>
      <c r="DA793" s="6">
        <f>+IFERROR(VALUE(RIGHT(Tabla18[[#This Row],[B2B]],6)),"")</f>
        <v>5768</v>
      </c>
      <c r="DB793" s="6" t="str">
        <f>+IFERROR(VLOOKUP(CZ793,Auxiliar!$A:$C,2,0),"")</f>
        <v>PREMIUM</v>
      </c>
      <c r="DC793" s="7" t="str">
        <f>+IFERROR(VLOOKUP(CZ793,Auxiliar!$A:$C,3,0),"")</f>
        <v>0b 0% | 2b 2% | 5b 3,5% | 10b 5%</v>
      </c>
      <c r="DE793" s="1">
        <v>5768</v>
      </c>
      <c r="DF793" s="1" t="s">
        <v>19</v>
      </c>
      <c r="DG793" s="6">
        <f>+IFERROR(VALUE(RIGHT(Tabla19[[#This Row],[B2B]],6)),"")</f>
        <v>5768</v>
      </c>
      <c r="DH793" s="6" t="str">
        <f>+IFERROR(VLOOKUP(DF793,Auxiliar!$A:$C,2,0),"")</f>
        <v>MICHELOB</v>
      </c>
      <c r="DI793" s="7" t="str">
        <f>+IFERROR(VLOOKUP(DF793,Auxiliar!$A:$C,3,0),"")</f>
        <v>1b 7% | 3b 22% | 8b 27%</v>
      </c>
      <c r="DK793" s="1"/>
      <c r="DL793" s="1"/>
      <c r="DM793" s="6" t="str">
        <f>+IFERROR(VALUE(RIGHT(Tabla20[[#This Row],[B2B]],6)),"")</f>
        <v/>
      </c>
      <c r="DN793" s="6" t="str">
        <f>+IFERROR(VLOOKUP(DL793,Auxiliar!$A:$C,2,0),"")</f>
        <v/>
      </c>
      <c r="DO793" s="7" t="str">
        <f>+IFERROR(VLOOKUP(DL793,Auxiliar!$A:$C,3,0),"")</f>
        <v/>
      </c>
      <c r="DQ793" s="1">
        <v>5762</v>
      </c>
      <c r="DR793" s="12" t="s">
        <v>24</v>
      </c>
      <c r="DS793" s="6">
        <f>+IFERROR(VALUE(RIGHT(Tabla21[[#This Row],[B2B]],6)),"")</f>
        <v>5762</v>
      </c>
      <c r="DT793" s="6" t="str">
        <f>+IFERROR(VLOOKUP(DR793,Auxiliar!$A:$C,2,0),"")</f>
        <v>CORONA PORRON</v>
      </c>
      <c r="DU793" s="7" t="str">
        <f>+IFERROR(VLOOKUP(DR793,Auxiliar!$A:$C,3,0),"")</f>
        <v>1b 5% | 20b 0%</v>
      </c>
      <c r="DW793" s="1">
        <v>20143</v>
      </c>
      <c r="DX793" s="12" t="s">
        <v>43</v>
      </c>
      <c r="DY793" s="6">
        <f>+IFERROR(VALUE(RIGHT(Tabla22[[#This Row],[B2B]],6)),"")</f>
        <v>20143</v>
      </c>
      <c r="DZ793" s="6" t="str">
        <f>+IFERROR(VLOOKUP(DX793,Auxiliar!$A:$C,2,0),"")</f>
        <v xml:space="preserve">VALUE LATA </v>
      </c>
      <c r="EA793" s="7" t="str">
        <f>+IFERROR(VLOOKUP(DX793,Auxiliar!$A:$C,3,0),"")</f>
        <v>1b 15% | 100b 18%</v>
      </c>
      <c r="EC793" s="1">
        <v>3617</v>
      </c>
      <c r="ED793" s="12" t="s">
        <v>47</v>
      </c>
      <c r="EE793" s="6">
        <f>+IFERROR(VALUE(RIGHT(Tabla23[[#This Row],[B2B]],6)),"")</f>
        <v>3617</v>
      </c>
      <c r="EF793" s="6" t="str">
        <f>+IFERROR(VLOOKUP(ED793,Auxiliar!$A:$C,2,0),"")</f>
        <v>VALUE LATON</v>
      </c>
      <c r="EG793" s="7" t="str">
        <f>+IFERROR(VLOOKUP(ED793,Auxiliar!$A:$C,3,0),"")</f>
        <v>1b 10% | 5b 15% | 192b 0%</v>
      </c>
      <c r="EI793" s="1"/>
      <c r="EJ793" s="12"/>
      <c r="EK793" s="6" t="str">
        <f>+IFERROR(VALUE(RIGHT(Tabla24[[#This Row],[B2B]],6)),"")</f>
        <v/>
      </c>
      <c r="EL793" s="6" t="str">
        <f>+IFERROR(VLOOKUP(EJ793,Auxiliar!$A:$C,2,0),"")</f>
        <v/>
      </c>
      <c r="EM793" s="7" t="str">
        <f>+IFERROR(VLOOKUP(EJ793,Auxiliar!$A:$C,3,0),"")</f>
        <v/>
      </c>
      <c r="EO793" s="1"/>
      <c r="EP793" s="12"/>
      <c r="EQ793" s="6" t="str">
        <f>+IFERROR(VALUE(RIGHT(Tabla25[[#This Row],[B2B]],6)),"")</f>
        <v/>
      </c>
      <c r="ER793" s="6" t="str">
        <f>+IFERROR(VLOOKUP(EP793,Auxiliar!$A:$C,2,0),"")</f>
        <v/>
      </c>
      <c r="ES793" s="7" t="str">
        <f>+IFERROR(VLOOKUP(EP793,Auxiliar!$A:$C,3,0),"")</f>
        <v/>
      </c>
      <c r="EU793" s="1"/>
      <c r="EV793" s="12"/>
      <c r="EW793" s="6" t="str">
        <f>+IFERROR(VALUE(RIGHT(Tabla26[[#This Row],[B2B]],6)),"")</f>
        <v/>
      </c>
      <c r="EX793" s="6" t="str">
        <f>+IFERROR(VLOOKUP(EV793,Auxiliar!$A:$C,2,0),"")</f>
        <v/>
      </c>
      <c r="EY793" s="7" t="str">
        <f>+IFERROR(VLOOKUP(EV793,Auxiliar!$A:$C,3,0),"")</f>
        <v/>
      </c>
      <c r="EZ793" s="1"/>
      <c r="FA793" s="12"/>
      <c r="FB793" s="6" t="str">
        <f>+IFERROR(VALUE(RIGHT(Tabla27[[#This Row],[B2B]],6)),"")</f>
        <v/>
      </c>
      <c r="FC793" s="6" t="str">
        <f>+IFERROR(VLOOKUP(FA793,Auxiliar!$A:$C,2,0),"")</f>
        <v/>
      </c>
      <c r="FD793" s="7" t="str">
        <f>+IFERROR(VLOOKUP(FA793,Auxiliar!$A:$C,3,0),"")</f>
        <v/>
      </c>
      <c r="FE793" s="1"/>
      <c r="FF793" s="12"/>
      <c r="FG793" s="6" t="str">
        <f>+IFERROR(VALUE(RIGHT(Tabla28[[#This Row],[B2B]],6)),"")</f>
        <v/>
      </c>
      <c r="FH793" s="6" t="str">
        <f>+IFERROR(VLOOKUP(FF793,Auxiliar!$A:$C,2,0),"")</f>
        <v/>
      </c>
      <c r="FI793" s="7" t="str">
        <f>+IFERROR(VLOOKUP(FF793,Auxiliar!$A:$C,3,0),"")</f>
        <v/>
      </c>
      <c r="FJ793" s="1"/>
      <c r="FK793" s="12"/>
      <c r="FL793" s="6" t="str">
        <f>+IFERROR(VALUE(RIGHT(Tabla29[[#This Row],[B2B]],6)),"")</f>
        <v/>
      </c>
      <c r="FM793" s="6" t="str">
        <f>+IFERROR(VLOOKUP(FK793,Auxiliar!$A:$C,2,0),"")</f>
        <v/>
      </c>
      <c r="FN793" s="7" t="str">
        <f>+IFERROR(VLOOKUP(FK793,Auxiliar!$A:$C,3,0),"")</f>
        <v/>
      </c>
      <c r="FO793" s="1"/>
      <c r="FP793" s="12"/>
      <c r="FQ793" s="6" t="str">
        <f>+IFERROR(VALUE(RIGHT(Tabla30[[#This Row],[B2B]],6)),"")</f>
        <v/>
      </c>
      <c r="FR793" s="6" t="str">
        <f>+IFERROR(VLOOKUP(FP793,Auxiliar!$A:$C,2,0),"")</f>
        <v/>
      </c>
      <c r="FS793" s="7"/>
      <c r="FT793" s="1"/>
      <c r="FU793" s="12"/>
      <c r="FV793" s="6" t="str">
        <f>+IFERROR(VALUE(RIGHT(Tabla31[[#This Row],[B2B]],6)),"")</f>
        <v/>
      </c>
      <c r="FW793" s="6" t="str">
        <f>+IFERROR(VLOOKUP(FU793,Auxiliar!$A:$C,2,0),"")</f>
        <v/>
      </c>
      <c r="FX793" s="7" t="str">
        <f>+IFERROR(VLOOKUP(FU793,Auxiliar!$A:$C,3,0),"")</f>
        <v/>
      </c>
      <c r="FY793" s="1"/>
      <c r="FZ793" s="12"/>
      <c r="GA793" s="6" t="str">
        <f>+IFERROR(VALUE(RIGHT(Tabla32[[#This Row],[B2B]],6)),"")</f>
        <v/>
      </c>
      <c r="GB793" s="6" t="str">
        <f>+IFERROR(VLOOKUP(FZ793,Auxiliar!$A:$C,2,0),"")</f>
        <v/>
      </c>
      <c r="GC793" s="7" t="str">
        <f>+IFERROR(VLOOKUP(FZ793,Auxiliar!$A:$C,3,0),"")</f>
        <v/>
      </c>
      <c r="GD793" s="1"/>
      <c r="GE793" s="12"/>
      <c r="GF793" s="6" t="str">
        <f>+IFERROR(VALUE(RIGHT(Tabla33[[#This Row],[B2B]],6)),"")</f>
        <v/>
      </c>
      <c r="GG793" s="6" t="str">
        <f>+IFERROR(VLOOKUP(GE793,Auxiliar!$A:$C,2,0),"")</f>
        <v/>
      </c>
      <c r="GH793" s="7" t="str">
        <f>+IFERROR(VLOOKUP(GE793,Auxiliar!$A:$C,3,0),"")</f>
        <v/>
      </c>
    </row>
    <row r="794" spans="1:190" x14ac:dyDescent="0.25">
      <c r="A794" s="1"/>
      <c r="B794" s="1"/>
      <c r="C794" t="str">
        <f>+IFERROR(VLOOKUP(B794,Auxiliar!$A:$C,2,0),"")</f>
        <v/>
      </c>
      <c r="D794" s="5" t="str">
        <f>+IFERROR(VLOOKUP(B794,Auxiliar!$A:$C,3,0),"")</f>
        <v/>
      </c>
      <c r="S794" s="1">
        <v>11276</v>
      </c>
      <c r="T794" s="1" t="s">
        <v>9</v>
      </c>
      <c r="U794" s="6">
        <f>+IFERROR(VALUE(RIGHT(Tabla4[[#This Row],[B2B]],6)),"")</f>
        <v>11276</v>
      </c>
      <c r="V794" s="6" t="str">
        <f>+IFERROR(VLOOKUP(T794,Auxiliar!$A:$C,2,0),"")</f>
        <v>CORE</v>
      </c>
      <c r="W794" s="7" t="str">
        <f>+IFERROR(VLOOKUP(T794,Auxiliar!$A:$C,3,0),"")</f>
        <v>0b 1% | 2b 5% | 4b 6%</v>
      </c>
      <c r="AK794" s="1">
        <v>10186</v>
      </c>
      <c r="AL794" s="1" t="s">
        <v>30</v>
      </c>
      <c r="AM794" s="6">
        <f>+IFERROR(VALUE(RIGHT(Tabla7[[#This Row],[B2B]],6)),"")</f>
        <v>10186</v>
      </c>
      <c r="AN794" s="6" t="str">
        <f>+IFERROR(VLOOKUP(AL794,Auxiliar!$A:$C,2,0),"")</f>
        <v>LATONES</v>
      </c>
      <c r="AO794" s="7" t="str">
        <f>+IFERROR(VLOOKUP(AL794,Auxiliar!$A:$C,3,0),"")</f>
        <v>1b 4% | 5b 7% | 97b 0%</v>
      </c>
      <c r="AW794" s="1"/>
      <c r="AX794" s="1" t="s">
        <v>32</v>
      </c>
      <c r="AY794" s="6" t="str">
        <f>+IFERROR(VALUE(RIGHT(Tabla9[[#This Row],[B2B]],6)),"")</f>
        <v/>
      </c>
      <c r="AZ794" s="6" t="str">
        <f>+IFERROR(VLOOKUP(AX794,Auxiliar!$A:$C,2,0),"")</f>
        <v>LATONES</v>
      </c>
      <c r="BA794" s="7" t="str">
        <f>+IFERROR(VLOOKUP(AX794,Auxiliar!$A:$C,3,0),"")</f>
        <v>2b 3% | 4b 4% | 6b 5% | 10b 8%  | 385b 0%</v>
      </c>
      <c r="BI794" s="1"/>
      <c r="BJ794" s="1"/>
      <c r="BK794" s="6" t="str">
        <f>+IFERROR(VALUE(RIGHT(Tabla11[[#This Row],[B2B]],6)),"")</f>
        <v/>
      </c>
      <c r="BL794" s="6" t="str">
        <f>+IFERROR(VLOOKUP(BJ794,Auxiliar!$A:$C,2,0),"")</f>
        <v/>
      </c>
      <c r="BM794" s="7" t="str">
        <f>+IFERROR(VLOOKUP(BJ794,Auxiliar!$A:$C,3,0),"")</f>
        <v/>
      </c>
      <c r="BO794" s="1">
        <v>20140</v>
      </c>
      <c r="BP794" s="1" t="s">
        <v>39</v>
      </c>
      <c r="BQ794" s="6">
        <f>+IFERROR(VALUE(RIGHT(Tabla12[[#This Row],[B2B]],6)),"")</f>
        <v>20140</v>
      </c>
      <c r="BR794" s="6" t="str">
        <f>+IFERROR(VLOOKUP(BP794,Auxiliar!$A:$C,2,0),"")</f>
        <v>VALUE LITRO</v>
      </c>
      <c r="BS794" s="7" t="str">
        <f>+IFERROR(VLOOKUP(BP794,Auxiliar!$A:$C,3,0),"")</f>
        <v>1b 12%</v>
      </c>
      <c r="CA794" s="1">
        <v>5889</v>
      </c>
      <c r="CB794" s="1" t="s">
        <v>35</v>
      </c>
      <c r="CC794" s="6">
        <f>+IFERROR(VALUE(RIGHT(Tabla14[[#This Row],[B2B]],6)),"")</f>
        <v>5889</v>
      </c>
      <c r="CD794" s="6" t="str">
        <f>+IFERROR(VLOOKUP(CB794,Auxiliar!$A:$C,2,0),"")</f>
        <v>Corona 710cc</v>
      </c>
      <c r="CE794" s="7" t="str">
        <f>+IFERROR(VLOOKUP(CB794,Auxiliar!$A:$C,3,0),"")</f>
        <v>1b 10% | 85b 0%</v>
      </c>
      <c r="CG794" s="1"/>
      <c r="CH794" s="1"/>
      <c r="CI794" s="6" t="str">
        <f>+IFERROR(VALUE(RIGHT(Tabla15[[#This Row],[B2B]],6)),"")</f>
        <v/>
      </c>
      <c r="CJ794" s="6" t="str">
        <f>+IFERROR(VLOOKUP(CH794,Auxiliar!$A:$C,2,0),"")</f>
        <v/>
      </c>
      <c r="CK794" s="7" t="str">
        <f>+IFERROR(VLOOKUP(CH794,Auxiliar!$A:$C,3,0),"")</f>
        <v/>
      </c>
      <c r="CM794" s="1">
        <v>5784</v>
      </c>
      <c r="CN794" s="1" t="s">
        <v>20</v>
      </c>
      <c r="CO794" s="6">
        <v>5784</v>
      </c>
      <c r="CP794" s="6" t="s">
        <v>20</v>
      </c>
      <c r="CQ794" s="7" t="s">
        <v>21</v>
      </c>
      <c r="CS794" s="1"/>
      <c r="CT794" s="1"/>
      <c r="CU794" s="6" t="str">
        <f>+IFERROR(VALUE(RIGHT(Tabla17[[#This Row],[B2B]],6)),"")</f>
        <v/>
      </c>
      <c r="CV794" s="6" t="str">
        <f>+IFERROR(VLOOKUP(CT794,Auxiliar!$A:$C,2,0),"")</f>
        <v/>
      </c>
      <c r="CW794" s="7" t="str">
        <f>+IFERROR(VLOOKUP(CT794,Auxiliar!$A:$C,3,0),"")</f>
        <v/>
      </c>
      <c r="CY794" s="1">
        <v>5784</v>
      </c>
      <c r="CZ794" s="1" t="s">
        <v>16</v>
      </c>
      <c r="DA794" s="6">
        <f>+IFERROR(VALUE(RIGHT(Tabla18[[#This Row],[B2B]],6)),"")</f>
        <v>5784</v>
      </c>
      <c r="DB794" s="6" t="str">
        <f>+IFERROR(VLOOKUP(CZ794,Auxiliar!$A:$C,2,0),"")</f>
        <v>PREMIUM</v>
      </c>
      <c r="DC794" s="7" t="str">
        <f>+IFERROR(VLOOKUP(CZ794,Auxiliar!$A:$C,3,0),"")</f>
        <v>0b 0% | 2b 2% | 5b 3,5% | 10b 5%</v>
      </c>
      <c r="DE794" s="1">
        <v>5784</v>
      </c>
      <c r="DF794" s="1" t="s">
        <v>19</v>
      </c>
      <c r="DG794" s="6">
        <f>+IFERROR(VALUE(RIGHT(Tabla19[[#This Row],[B2B]],6)),"")</f>
        <v>5784</v>
      </c>
      <c r="DH794" s="6" t="str">
        <f>+IFERROR(VLOOKUP(DF794,Auxiliar!$A:$C,2,0),"")</f>
        <v>MICHELOB</v>
      </c>
      <c r="DI794" s="7" t="str">
        <f>+IFERROR(VLOOKUP(DF794,Auxiliar!$A:$C,3,0),"")</f>
        <v>1b 7% | 3b 22% | 8b 27%</v>
      </c>
      <c r="DK794" s="1"/>
      <c r="DL794" s="1"/>
      <c r="DM794" s="6" t="str">
        <f>+IFERROR(VALUE(RIGHT(Tabla20[[#This Row],[B2B]],6)),"")</f>
        <v/>
      </c>
      <c r="DN794" s="6" t="str">
        <f>+IFERROR(VLOOKUP(DL794,Auxiliar!$A:$C,2,0),"")</f>
        <v/>
      </c>
      <c r="DO794" s="7" t="str">
        <f>+IFERROR(VLOOKUP(DL794,Auxiliar!$A:$C,3,0),"")</f>
        <v/>
      </c>
      <c r="DQ794" s="1">
        <v>5768</v>
      </c>
      <c r="DR794" s="12" t="s">
        <v>24</v>
      </c>
      <c r="DS794" s="6">
        <f>+IFERROR(VALUE(RIGHT(Tabla21[[#This Row],[B2B]],6)),"")</f>
        <v>5768</v>
      </c>
      <c r="DT794" s="6" t="str">
        <f>+IFERROR(VLOOKUP(DR794,Auxiliar!$A:$C,2,0),"")</f>
        <v>CORONA PORRON</v>
      </c>
      <c r="DU794" s="7" t="str">
        <f>+IFERROR(VLOOKUP(DR794,Auxiliar!$A:$C,3,0),"")</f>
        <v>1b 5% | 20b 0%</v>
      </c>
      <c r="DW794" s="1">
        <v>3634</v>
      </c>
      <c r="DX794" s="12" t="s">
        <v>43</v>
      </c>
      <c r="DY794" s="6">
        <f>+IFERROR(VALUE(RIGHT(Tabla22[[#This Row],[B2B]],6)),"")</f>
        <v>3634</v>
      </c>
      <c r="DZ794" s="6" t="str">
        <f>+IFERROR(VLOOKUP(DX794,Auxiliar!$A:$C,2,0),"")</f>
        <v xml:space="preserve">VALUE LATA </v>
      </c>
      <c r="EA794" s="7" t="str">
        <f>+IFERROR(VLOOKUP(DX794,Auxiliar!$A:$C,3,0),"")</f>
        <v>1b 15% | 100b 18%</v>
      </c>
      <c r="EC794" s="1">
        <v>3621</v>
      </c>
      <c r="ED794" s="12" t="s">
        <v>47</v>
      </c>
      <c r="EE794" s="6">
        <f>+IFERROR(VALUE(RIGHT(Tabla23[[#This Row],[B2B]],6)),"")</f>
        <v>3621</v>
      </c>
      <c r="EF794" s="6" t="str">
        <f>+IFERROR(VLOOKUP(ED794,Auxiliar!$A:$C,2,0),"")</f>
        <v>VALUE LATON</v>
      </c>
      <c r="EG794" s="7" t="str">
        <f>+IFERROR(VLOOKUP(ED794,Auxiliar!$A:$C,3,0),"")</f>
        <v>1b 10% | 5b 15% | 192b 0%</v>
      </c>
      <c r="EI794" s="1"/>
      <c r="EJ794" s="12"/>
      <c r="EK794" s="6" t="str">
        <f>+IFERROR(VALUE(RIGHT(Tabla24[[#This Row],[B2B]],6)),"")</f>
        <v/>
      </c>
      <c r="EL794" s="6" t="str">
        <f>+IFERROR(VLOOKUP(EJ794,Auxiliar!$A:$C,2,0),"")</f>
        <v/>
      </c>
      <c r="EM794" s="7" t="str">
        <f>+IFERROR(VLOOKUP(EJ794,Auxiliar!$A:$C,3,0),"")</f>
        <v/>
      </c>
      <c r="EO794" s="1"/>
      <c r="EP794" s="12"/>
      <c r="EQ794" s="6" t="str">
        <f>+IFERROR(VALUE(RIGHT(Tabla25[[#This Row],[B2B]],6)),"")</f>
        <v/>
      </c>
      <c r="ER794" s="6" t="str">
        <f>+IFERROR(VLOOKUP(EP794,Auxiliar!$A:$C,2,0),"")</f>
        <v/>
      </c>
      <c r="ES794" s="7" t="str">
        <f>+IFERROR(VLOOKUP(EP794,Auxiliar!$A:$C,3,0),"")</f>
        <v/>
      </c>
      <c r="EU794" s="1"/>
      <c r="EV794" s="12"/>
      <c r="EW794" s="6" t="str">
        <f>+IFERROR(VALUE(RIGHT(Tabla26[[#This Row],[B2B]],6)),"")</f>
        <v/>
      </c>
      <c r="EX794" s="6" t="str">
        <f>+IFERROR(VLOOKUP(EV794,Auxiliar!$A:$C,2,0),"")</f>
        <v/>
      </c>
      <c r="EY794" s="7" t="str">
        <f>+IFERROR(VLOOKUP(EV794,Auxiliar!$A:$C,3,0),"")</f>
        <v/>
      </c>
      <c r="EZ794" s="1"/>
      <c r="FA794" s="12"/>
      <c r="FB794" s="6" t="str">
        <f>+IFERROR(VALUE(RIGHT(Tabla27[[#This Row],[B2B]],6)),"")</f>
        <v/>
      </c>
      <c r="FC794" s="6" t="str">
        <f>+IFERROR(VLOOKUP(FA794,Auxiliar!$A:$C,2,0),"")</f>
        <v/>
      </c>
      <c r="FD794" s="7" t="str">
        <f>+IFERROR(VLOOKUP(FA794,Auxiliar!$A:$C,3,0),"")</f>
        <v/>
      </c>
      <c r="FE794" s="1"/>
      <c r="FF794" s="12"/>
      <c r="FG794" s="6" t="str">
        <f>+IFERROR(VALUE(RIGHT(Tabla28[[#This Row],[B2B]],6)),"")</f>
        <v/>
      </c>
      <c r="FH794" s="6" t="str">
        <f>+IFERROR(VLOOKUP(FF794,Auxiliar!$A:$C,2,0),"")</f>
        <v/>
      </c>
      <c r="FI794" s="7" t="str">
        <f>+IFERROR(VLOOKUP(FF794,Auxiliar!$A:$C,3,0),"")</f>
        <v/>
      </c>
      <c r="FJ794" s="1"/>
      <c r="FK794" s="12"/>
      <c r="FL794" s="6" t="str">
        <f>+IFERROR(VALUE(RIGHT(Tabla29[[#This Row],[B2B]],6)),"")</f>
        <v/>
      </c>
      <c r="FM794" s="6" t="str">
        <f>+IFERROR(VLOOKUP(FK794,Auxiliar!$A:$C,2,0),"")</f>
        <v/>
      </c>
      <c r="FN794" s="7" t="str">
        <f>+IFERROR(VLOOKUP(FK794,Auxiliar!$A:$C,3,0),"")</f>
        <v/>
      </c>
      <c r="FO794" s="1"/>
      <c r="FP794" s="12"/>
      <c r="FQ794" s="6" t="str">
        <f>+IFERROR(VALUE(RIGHT(Tabla30[[#This Row],[B2B]],6)),"")</f>
        <v/>
      </c>
      <c r="FR794" s="6" t="str">
        <f>+IFERROR(VLOOKUP(FP794,Auxiliar!$A:$C,2,0),"")</f>
        <v/>
      </c>
      <c r="FS794" s="7"/>
      <c r="FT794" s="1"/>
      <c r="FU794" s="12"/>
      <c r="FV794" s="6" t="str">
        <f>+IFERROR(VALUE(RIGHT(Tabla31[[#This Row],[B2B]],6)),"")</f>
        <v/>
      </c>
      <c r="FW794" s="6" t="str">
        <f>+IFERROR(VLOOKUP(FU794,Auxiliar!$A:$C,2,0),"")</f>
        <v/>
      </c>
      <c r="FX794" s="7" t="str">
        <f>+IFERROR(VLOOKUP(FU794,Auxiliar!$A:$C,3,0),"")</f>
        <v/>
      </c>
      <c r="FY794" s="1"/>
      <c r="FZ794" s="12"/>
      <c r="GA794" s="6" t="str">
        <f>+IFERROR(VALUE(RIGHT(Tabla32[[#This Row],[B2B]],6)),"")</f>
        <v/>
      </c>
      <c r="GB794" s="6" t="str">
        <f>+IFERROR(VLOOKUP(FZ794,Auxiliar!$A:$C,2,0),"")</f>
        <v/>
      </c>
      <c r="GC794" s="7" t="str">
        <f>+IFERROR(VLOOKUP(FZ794,Auxiliar!$A:$C,3,0),"")</f>
        <v/>
      </c>
      <c r="GD794" s="1"/>
      <c r="GE794" s="12"/>
      <c r="GF794" s="6" t="str">
        <f>+IFERROR(VALUE(RIGHT(Tabla33[[#This Row],[B2B]],6)),"")</f>
        <v/>
      </c>
      <c r="GG794" s="6" t="str">
        <f>+IFERROR(VLOOKUP(GE794,Auxiliar!$A:$C,2,0),"")</f>
        <v/>
      </c>
      <c r="GH794" s="7" t="str">
        <f>+IFERROR(VLOOKUP(GE794,Auxiliar!$A:$C,3,0),"")</f>
        <v/>
      </c>
    </row>
    <row r="795" spans="1:190" x14ac:dyDescent="0.25">
      <c r="A795" s="1"/>
      <c r="B795" s="1"/>
      <c r="C795" t="str">
        <f>+IFERROR(VLOOKUP(B795,Auxiliar!$A:$C,2,0),"")</f>
        <v/>
      </c>
      <c r="D795" s="5" t="str">
        <f>+IFERROR(VLOOKUP(B795,Auxiliar!$A:$C,3,0),"")</f>
        <v/>
      </c>
      <c r="S795" s="1">
        <v>11278</v>
      </c>
      <c r="T795" s="1" t="s">
        <v>9</v>
      </c>
      <c r="U795" s="6">
        <f>+IFERROR(VALUE(RIGHT(Tabla4[[#This Row],[B2B]],6)),"")</f>
        <v>11278</v>
      </c>
      <c r="V795" s="6" t="str">
        <f>+IFERROR(VLOOKUP(T795,Auxiliar!$A:$C,2,0),"")</f>
        <v>CORE</v>
      </c>
      <c r="W795" s="7" t="str">
        <f>+IFERROR(VLOOKUP(T795,Auxiliar!$A:$C,3,0),"")</f>
        <v>0b 1% | 2b 5% | 4b 6%</v>
      </c>
      <c r="AK795" s="1">
        <v>10189</v>
      </c>
      <c r="AL795" s="1" t="s">
        <v>30</v>
      </c>
      <c r="AM795" s="6">
        <f>+IFERROR(VALUE(RIGHT(Tabla7[[#This Row],[B2B]],6)),"")</f>
        <v>10189</v>
      </c>
      <c r="AN795" s="6" t="str">
        <f>+IFERROR(VLOOKUP(AL795,Auxiliar!$A:$C,2,0),"")</f>
        <v>LATONES</v>
      </c>
      <c r="AO795" s="7" t="str">
        <f>+IFERROR(VLOOKUP(AL795,Auxiliar!$A:$C,3,0),"")</f>
        <v>1b 4% | 5b 7% | 97b 0%</v>
      </c>
      <c r="AW795" s="1"/>
      <c r="AX795" s="1" t="s">
        <v>32</v>
      </c>
      <c r="AY795" s="6" t="str">
        <f>+IFERROR(VALUE(RIGHT(Tabla9[[#This Row],[B2B]],6)),"")</f>
        <v/>
      </c>
      <c r="AZ795" s="6" t="str">
        <f>+IFERROR(VLOOKUP(AX795,Auxiliar!$A:$C,2,0),"")</f>
        <v>LATONES</v>
      </c>
      <c r="BA795" s="7" t="str">
        <f>+IFERROR(VLOOKUP(AX795,Auxiliar!$A:$C,3,0),"")</f>
        <v>2b 3% | 4b 4% | 6b 5% | 10b 8%  | 385b 0%</v>
      </c>
      <c r="BI795" s="1"/>
      <c r="BJ795" s="1"/>
      <c r="BK795" s="6" t="str">
        <f>+IFERROR(VALUE(RIGHT(Tabla11[[#This Row],[B2B]],6)),"")</f>
        <v/>
      </c>
      <c r="BL795" s="6" t="str">
        <f>+IFERROR(VLOOKUP(BJ795,Auxiliar!$A:$C,2,0),"")</f>
        <v/>
      </c>
      <c r="BM795" s="7" t="str">
        <f>+IFERROR(VLOOKUP(BJ795,Auxiliar!$A:$C,3,0),"")</f>
        <v/>
      </c>
      <c r="BO795" s="1">
        <v>20141</v>
      </c>
      <c r="BP795" s="1" t="s">
        <v>39</v>
      </c>
      <c r="BQ795" s="6">
        <f>+IFERROR(VALUE(RIGHT(Tabla12[[#This Row],[B2B]],6)),"")</f>
        <v>20141</v>
      </c>
      <c r="BR795" s="6" t="str">
        <f>+IFERROR(VLOOKUP(BP795,Auxiliar!$A:$C,2,0),"")</f>
        <v>VALUE LITRO</v>
      </c>
      <c r="BS795" s="7" t="str">
        <f>+IFERROR(VLOOKUP(BP795,Auxiliar!$A:$C,3,0),"")</f>
        <v>1b 12%</v>
      </c>
      <c r="CA795" s="1">
        <v>5890</v>
      </c>
      <c r="CB795" s="1" t="s">
        <v>35</v>
      </c>
      <c r="CC795" s="6">
        <f>+IFERROR(VALUE(RIGHT(Tabla14[[#This Row],[B2B]],6)),"")</f>
        <v>5890</v>
      </c>
      <c r="CD795" s="6" t="str">
        <f>+IFERROR(VLOOKUP(CB795,Auxiliar!$A:$C,2,0),"")</f>
        <v>Corona 710cc</v>
      </c>
      <c r="CE795" s="7" t="str">
        <f>+IFERROR(VLOOKUP(CB795,Auxiliar!$A:$C,3,0),"")</f>
        <v>1b 10% | 85b 0%</v>
      </c>
      <c r="CG795" s="1"/>
      <c r="CH795" s="1"/>
      <c r="CI795" s="6" t="str">
        <f>+IFERROR(VALUE(RIGHT(Tabla15[[#This Row],[B2B]],6)),"")</f>
        <v/>
      </c>
      <c r="CJ795" s="6" t="str">
        <f>+IFERROR(VLOOKUP(CH795,Auxiliar!$A:$C,2,0),"")</f>
        <v/>
      </c>
      <c r="CK795" s="7" t="str">
        <f>+IFERROR(VLOOKUP(CH795,Auxiliar!$A:$C,3,0),"")</f>
        <v/>
      </c>
      <c r="CM795" s="1">
        <v>5788</v>
      </c>
      <c r="CN795" s="1" t="s">
        <v>20</v>
      </c>
      <c r="CO795" s="6">
        <v>5788</v>
      </c>
      <c r="CP795" s="6" t="s">
        <v>20</v>
      </c>
      <c r="CQ795" s="7" t="s">
        <v>21</v>
      </c>
      <c r="CS795" s="1"/>
      <c r="CT795" s="1"/>
      <c r="CU795" s="6" t="str">
        <f>+IFERROR(VALUE(RIGHT(Tabla17[[#This Row],[B2B]],6)),"")</f>
        <v/>
      </c>
      <c r="CV795" s="6" t="str">
        <f>+IFERROR(VLOOKUP(CT795,Auxiliar!$A:$C,2,0),"")</f>
        <v/>
      </c>
      <c r="CW795" s="7" t="str">
        <f>+IFERROR(VLOOKUP(CT795,Auxiliar!$A:$C,3,0),"")</f>
        <v/>
      </c>
      <c r="CY795" s="1">
        <v>5788</v>
      </c>
      <c r="CZ795" s="1" t="s">
        <v>16</v>
      </c>
      <c r="DA795" s="6">
        <f>+IFERROR(VALUE(RIGHT(Tabla18[[#This Row],[B2B]],6)),"")</f>
        <v>5788</v>
      </c>
      <c r="DB795" s="6" t="str">
        <f>+IFERROR(VLOOKUP(CZ795,Auxiliar!$A:$C,2,0),"")</f>
        <v>PREMIUM</v>
      </c>
      <c r="DC795" s="7" t="str">
        <f>+IFERROR(VLOOKUP(CZ795,Auxiliar!$A:$C,3,0),"")</f>
        <v>0b 0% | 2b 2% | 5b 3,5% | 10b 5%</v>
      </c>
      <c r="DE795" s="1">
        <v>5788</v>
      </c>
      <c r="DF795" s="1" t="s">
        <v>19</v>
      </c>
      <c r="DG795" s="6">
        <f>+IFERROR(VALUE(RIGHT(Tabla19[[#This Row],[B2B]],6)),"")</f>
        <v>5788</v>
      </c>
      <c r="DH795" s="6" t="str">
        <f>+IFERROR(VLOOKUP(DF795,Auxiliar!$A:$C,2,0),"")</f>
        <v>MICHELOB</v>
      </c>
      <c r="DI795" s="7" t="str">
        <f>+IFERROR(VLOOKUP(DF795,Auxiliar!$A:$C,3,0),"")</f>
        <v>1b 7% | 3b 22% | 8b 27%</v>
      </c>
      <c r="DK795" s="1"/>
      <c r="DL795" s="1"/>
      <c r="DM795" s="6" t="str">
        <f>+IFERROR(VALUE(RIGHT(Tabla20[[#This Row],[B2B]],6)),"")</f>
        <v/>
      </c>
      <c r="DN795" s="6" t="str">
        <f>+IFERROR(VLOOKUP(DL795,Auxiliar!$A:$C,2,0),"")</f>
        <v/>
      </c>
      <c r="DO795" s="7" t="str">
        <f>+IFERROR(VLOOKUP(DL795,Auxiliar!$A:$C,3,0),"")</f>
        <v/>
      </c>
      <c r="DQ795" s="1">
        <v>5784</v>
      </c>
      <c r="DR795" s="12" t="s">
        <v>24</v>
      </c>
      <c r="DS795" s="6">
        <f>+IFERROR(VALUE(RIGHT(Tabla21[[#This Row],[B2B]],6)),"")</f>
        <v>5784</v>
      </c>
      <c r="DT795" s="6" t="str">
        <f>+IFERROR(VLOOKUP(DR795,Auxiliar!$A:$C,2,0),"")</f>
        <v>CORONA PORRON</v>
      </c>
      <c r="DU795" s="7" t="str">
        <f>+IFERROR(VLOOKUP(DR795,Auxiliar!$A:$C,3,0),"")</f>
        <v>1b 5% | 20b 0%</v>
      </c>
      <c r="DW795" s="1">
        <v>20150</v>
      </c>
      <c r="DX795" s="12" t="s">
        <v>43</v>
      </c>
      <c r="DY795" s="6">
        <f>+IFERROR(VALUE(RIGHT(Tabla22[[#This Row],[B2B]],6)),"")</f>
        <v>20150</v>
      </c>
      <c r="DZ795" s="6" t="str">
        <f>+IFERROR(VLOOKUP(DX795,Auxiliar!$A:$C,2,0),"")</f>
        <v xml:space="preserve">VALUE LATA </v>
      </c>
      <c r="EA795" s="7" t="str">
        <f>+IFERROR(VLOOKUP(DX795,Auxiliar!$A:$C,3,0),"")</f>
        <v>1b 15% | 100b 18%</v>
      </c>
      <c r="EC795" s="1">
        <v>20140</v>
      </c>
      <c r="ED795" s="12" t="s">
        <v>47</v>
      </c>
      <c r="EE795" s="6">
        <f>+IFERROR(VALUE(RIGHT(Tabla23[[#This Row],[B2B]],6)),"")</f>
        <v>20140</v>
      </c>
      <c r="EF795" s="6" t="str">
        <f>+IFERROR(VLOOKUP(ED795,Auxiliar!$A:$C,2,0),"")</f>
        <v>VALUE LATON</v>
      </c>
      <c r="EG795" s="7" t="str">
        <f>+IFERROR(VLOOKUP(ED795,Auxiliar!$A:$C,3,0),"")</f>
        <v>1b 10% | 5b 15% | 192b 0%</v>
      </c>
      <c r="EI795" s="1"/>
      <c r="EJ795" s="12"/>
      <c r="EK795" s="6" t="str">
        <f>+IFERROR(VALUE(RIGHT(Tabla24[[#This Row],[B2B]],6)),"")</f>
        <v/>
      </c>
      <c r="EL795" s="6" t="str">
        <f>+IFERROR(VLOOKUP(EJ795,Auxiliar!$A:$C,2,0),"")</f>
        <v/>
      </c>
      <c r="EM795" s="7" t="str">
        <f>+IFERROR(VLOOKUP(EJ795,Auxiliar!$A:$C,3,0),"")</f>
        <v/>
      </c>
      <c r="EO795" s="1"/>
      <c r="EP795" s="12"/>
      <c r="EQ795" s="6" t="str">
        <f>+IFERROR(VALUE(RIGHT(Tabla25[[#This Row],[B2B]],6)),"")</f>
        <v/>
      </c>
      <c r="ER795" s="6" t="str">
        <f>+IFERROR(VLOOKUP(EP795,Auxiliar!$A:$C,2,0),"")</f>
        <v/>
      </c>
      <c r="ES795" s="7" t="str">
        <f>+IFERROR(VLOOKUP(EP795,Auxiliar!$A:$C,3,0),"")</f>
        <v/>
      </c>
      <c r="EU795" s="1"/>
      <c r="EV795" s="12"/>
      <c r="EW795" s="6" t="str">
        <f>+IFERROR(VALUE(RIGHT(Tabla26[[#This Row],[B2B]],6)),"")</f>
        <v/>
      </c>
      <c r="EX795" s="6" t="str">
        <f>+IFERROR(VLOOKUP(EV795,Auxiliar!$A:$C,2,0),"")</f>
        <v/>
      </c>
      <c r="EY795" s="7" t="str">
        <f>+IFERROR(VLOOKUP(EV795,Auxiliar!$A:$C,3,0),"")</f>
        <v/>
      </c>
      <c r="EZ795" s="1"/>
      <c r="FA795" s="12"/>
      <c r="FB795" s="6" t="str">
        <f>+IFERROR(VALUE(RIGHT(Tabla27[[#This Row],[B2B]],6)),"")</f>
        <v/>
      </c>
      <c r="FC795" s="6" t="str">
        <f>+IFERROR(VLOOKUP(FA795,Auxiliar!$A:$C,2,0),"")</f>
        <v/>
      </c>
      <c r="FD795" s="7" t="str">
        <f>+IFERROR(VLOOKUP(FA795,Auxiliar!$A:$C,3,0),"")</f>
        <v/>
      </c>
      <c r="FE795" s="1"/>
      <c r="FF795" s="12"/>
      <c r="FG795" s="6" t="str">
        <f>+IFERROR(VALUE(RIGHT(Tabla28[[#This Row],[B2B]],6)),"")</f>
        <v/>
      </c>
      <c r="FH795" s="6" t="str">
        <f>+IFERROR(VLOOKUP(FF795,Auxiliar!$A:$C,2,0),"")</f>
        <v/>
      </c>
      <c r="FI795" s="7" t="str">
        <f>+IFERROR(VLOOKUP(FF795,Auxiliar!$A:$C,3,0),"")</f>
        <v/>
      </c>
      <c r="FJ795" s="1"/>
      <c r="FK795" s="12"/>
      <c r="FL795" s="6" t="str">
        <f>+IFERROR(VALUE(RIGHT(Tabla29[[#This Row],[B2B]],6)),"")</f>
        <v/>
      </c>
      <c r="FM795" s="6" t="str">
        <f>+IFERROR(VLOOKUP(FK795,Auxiliar!$A:$C,2,0),"")</f>
        <v/>
      </c>
      <c r="FN795" s="7" t="str">
        <f>+IFERROR(VLOOKUP(FK795,Auxiliar!$A:$C,3,0),"")</f>
        <v/>
      </c>
      <c r="FO795" s="1"/>
      <c r="FP795" s="12"/>
      <c r="FQ795" s="6" t="str">
        <f>+IFERROR(VALUE(RIGHT(Tabla30[[#This Row],[B2B]],6)),"")</f>
        <v/>
      </c>
      <c r="FR795" s="6" t="str">
        <f>+IFERROR(VLOOKUP(FP795,Auxiliar!$A:$C,2,0),"")</f>
        <v/>
      </c>
      <c r="FS795" s="7"/>
      <c r="FT795" s="1"/>
      <c r="FU795" s="12"/>
      <c r="FV795" s="6" t="str">
        <f>+IFERROR(VALUE(RIGHT(Tabla31[[#This Row],[B2B]],6)),"")</f>
        <v/>
      </c>
      <c r="FW795" s="6" t="str">
        <f>+IFERROR(VLOOKUP(FU795,Auxiliar!$A:$C,2,0),"")</f>
        <v/>
      </c>
      <c r="FX795" s="7" t="str">
        <f>+IFERROR(VLOOKUP(FU795,Auxiliar!$A:$C,3,0),"")</f>
        <v/>
      </c>
      <c r="FY795" s="1"/>
      <c r="FZ795" s="12"/>
      <c r="GA795" s="6" t="str">
        <f>+IFERROR(VALUE(RIGHT(Tabla32[[#This Row],[B2B]],6)),"")</f>
        <v/>
      </c>
      <c r="GB795" s="6" t="str">
        <f>+IFERROR(VLOOKUP(FZ795,Auxiliar!$A:$C,2,0),"")</f>
        <v/>
      </c>
      <c r="GC795" s="7" t="str">
        <f>+IFERROR(VLOOKUP(FZ795,Auxiliar!$A:$C,3,0),"")</f>
        <v/>
      </c>
      <c r="GD795" s="1"/>
      <c r="GE795" s="12"/>
      <c r="GF795" s="6" t="str">
        <f>+IFERROR(VALUE(RIGHT(Tabla33[[#This Row],[B2B]],6)),"")</f>
        <v/>
      </c>
      <c r="GG795" s="6" t="str">
        <f>+IFERROR(VLOOKUP(GE795,Auxiliar!$A:$C,2,0),"")</f>
        <v/>
      </c>
      <c r="GH795" s="7" t="str">
        <f>+IFERROR(VLOOKUP(GE795,Auxiliar!$A:$C,3,0),"")</f>
        <v/>
      </c>
    </row>
    <row r="796" spans="1:190" x14ac:dyDescent="0.25">
      <c r="A796" s="1"/>
      <c r="B796" s="1"/>
      <c r="C796" t="str">
        <f>+IFERROR(VLOOKUP(B796,Auxiliar!$A:$C,2,0),"")</f>
        <v/>
      </c>
      <c r="D796" s="5" t="str">
        <f>+IFERROR(VLOOKUP(B796,Auxiliar!$A:$C,3,0),"")</f>
        <v/>
      </c>
      <c r="S796" s="1">
        <v>11292</v>
      </c>
      <c r="T796" s="1" t="s">
        <v>9</v>
      </c>
      <c r="U796" s="6">
        <f>+IFERROR(VALUE(RIGHT(Tabla4[[#This Row],[B2B]],6)),"")</f>
        <v>11292</v>
      </c>
      <c r="V796" s="6" t="str">
        <f>+IFERROR(VLOOKUP(T796,Auxiliar!$A:$C,2,0),"")</f>
        <v>CORE</v>
      </c>
      <c r="W796" s="7" t="str">
        <f>+IFERROR(VLOOKUP(T796,Auxiliar!$A:$C,3,0),"")</f>
        <v>0b 1% | 2b 5% | 4b 6%</v>
      </c>
      <c r="AK796" s="1">
        <v>10197</v>
      </c>
      <c r="AL796" s="1" t="s">
        <v>30</v>
      </c>
      <c r="AM796" s="6">
        <f>+IFERROR(VALUE(RIGHT(Tabla7[[#This Row],[B2B]],6)),"")</f>
        <v>10197</v>
      </c>
      <c r="AN796" s="6" t="str">
        <f>+IFERROR(VLOOKUP(AL796,Auxiliar!$A:$C,2,0),"")</f>
        <v>LATONES</v>
      </c>
      <c r="AO796" s="7" t="str">
        <f>+IFERROR(VLOOKUP(AL796,Auxiliar!$A:$C,3,0),"")</f>
        <v>1b 4% | 5b 7% | 97b 0%</v>
      </c>
      <c r="AW796" s="1"/>
      <c r="AX796" s="1" t="s">
        <v>32</v>
      </c>
      <c r="AY796" s="6" t="str">
        <f>+IFERROR(VALUE(RIGHT(Tabla9[[#This Row],[B2B]],6)),"")</f>
        <v/>
      </c>
      <c r="AZ796" s="6" t="str">
        <f>+IFERROR(VLOOKUP(AX796,Auxiliar!$A:$C,2,0),"")</f>
        <v>LATONES</v>
      </c>
      <c r="BA796" s="7" t="str">
        <f>+IFERROR(VLOOKUP(AX796,Auxiliar!$A:$C,3,0),"")</f>
        <v>2b 3% | 4b 4% | 6b 5% | 10b 8%  | 385b 0%</v>
      </c>
      <c r="BI796" s="1"/>
      <c r="BJ796" s="1"/>
      <c r="BK796" s="6" t="str">
        <f>+IFERROR(VALUE(RIGHT(Tabla11[[#This Row],[B2B]],6)),"")</f>
        <v/>
      </c>
      <c r="BL796" s="6" t="str">
        <f>+IFERROR(VLOOKUP(BJ796,Auxiliar!$A:$C,2,0),"")</f>
        <v/>
      </c>
      <c r="BM796" s="7" t="str">
        <f>+IFERROR(VLOOKUP(BJ796,Auxiliar!$A:$C,3,0),"")</f>
        <v/>
      </c>
      <c r="BO796" s="1">
        <v>3629</v>
      </c>
      <c r="BP796" s="1" t="s">
        <v>39</v>
      </c>
      <c r="BQ796" s="6">
        <f>+IFERROR(VALUE(RIGHT(Tabla12[[#This Row],[B2B]],6)),"")</f>
        <v>3629</v>
      </c>
      <c r="BR796" s="6" t="str">
        <f>+IFERROR(VLOOKUP(BP796,Auxiliar!$A:$C,2,0),"")</f>
        <v>VALUE LITRO</v>
      </c>
      <c r="BS796" s="7" t="str">
        <f>+IFERROR(VLOOKUP(BP796,Auxiliar!$A:$C,3,0),"")</f>
        <v>1b 12%</v>
      </c>
      <c r="CA796" s="1">
        <v>5891</v>
      </c>
      <c r="CB796" s="1" t="s">
        <v>35</v>
      </c>
      <c r="CC796" s="6">
        <f>+IFERROR(VALUE(RIGHT(Tabla14[[#This Row],[B2B]],6)),"")</f>
        <v>5891</v>
      </c>
      <c r="CD796" s="6" t="str">
        <f>+IFERROR(VLOOKUP(CB796,Auxiliar!$A:$C,2,0),"")</f>
        <v>Corona 710cc</v>
      </c>
      <c r="CE796" s="7" t="str">
        <f>+IFERROR(VLOOKUP(CB796,Auxiliar!$A:$C,3,0),"")</f>
        <v>1b 10% | 85b 0%</v>
      </c>
      <c r="CG796" s="1"/>
      <c r="CH796" s="1"/>
      <c r="CI796" s="6" t="str">
        <f>+IFERROR(VALUE(RIGHT(Tabla15[[#This Row],[B2B]],6)),"")</f>
        <v/>
      </c>
      <c r="CJ796" s="6" t="str">
        <f>+IFERROR(VLOOKUP(CH796,Auxiliar!$A:$C,2,0),"")</f>
        <v/>
      </c>
      <c r="CK796" s="7" t="str">
        <f>+IFERROR(VLOOKUP(CH796,Auxiliar!$A:$C,3,0),"")</f>
        <v/>
      </c>
      <c r="CM796" s="1">
        <v>5799</v>
      </c>
      <c r="CN796" s="1" t="s">
        <v>20</v>
      </c>
      <c r="CO796" s="6">
        <v>5799</v>
      </c>
      <c r="CP796" s="6" t="s">
        <v>20</v>
      </c>
      <c r="CQ796" s="7" t="s">
        <v>21</v>
      </c>
      <c r="CS796" s="1"/>
      <c r="CT796" s="1"/>
      <c r="CU796" s="6" t="str">
        <f>+IFERROR(VALUE(RIGHT(Tabla17[[#This Row],[B2B]],6)),"")</f>
        <v/>
      </c>
      <c r="CV796" s="6" t="str">
        <f>+IFERROR(VLOOKUP(CT796,Auxiliar!$A:$C,2,0),"")</f>
        <v/>
      </c>
      <c r="CW796" s="7" t="str">
        <f>+IFERROR(VLOOKUP(CT796,Auxiliar!$A:$C,3,0),"")</f>
        <v/>
      </c>
      <c r="CY796" s="1">
        <v>5799</v>
      </c>
      <c r="CZ796" s="1" t="s">
        <v>16</v>
      </c>
      <c r="DA796" s="6">
        <f>+IFERROR(VALUE(RIGHT(Tabla18[[#This Row],[B2B]],6)),"")</f>
        <v>5799</v>
      </c>
      <c r="DB796" s="6" t="str">
        <f>+IFERROR(VLOOKUP(CZ796,Auxiliar!$A:$C,2,0),"")</f>
        <v>PREMIUM</v>
      </c>
      <c r="DC796" s="7" t="str">
        <f>+IFERROR(VLOOKUP(CZ796,Auxiliar!$A:$C,3,0),"")</f>
        <v>0b 0% | 2b 2% | 5b 3,5% | 10b 5%</v>
      </c>
      <c r="DE796" s="1">
        <v>5799</v>
      </c>
      <c r="DF796" s="1" t="s">
        <v>19</v>
      </c>
      <c r="DG796" s="6">
        <f>+IFERROR(VALUE(RIGHT(Tabla19[[#This Row],[B2B]],6)),"")</f>
        <v>5799</v>
      </c>
      <c r="DH796" s="6" t="str">
        <f>+IFERROR(VLOOKUP(DF796,Auxiliar!$A:$C,2,0),"")</f>
        <v>MICHELOB</v>
      </c>
      <c r="DI796" s="7" t="str">
        <f>+IFERROR(VLOOKUP(DF796,Auxiliar!$A:$C,3,0),"")</f>
        <v>1b 7% | 3b 22% | 8b 27%</v>
      </c>
      <c r="DK796" s="1"/>
      <c r="DL796" s="1"/>
      <c r="DM796" s="6" t="str">
        <f>+IFERROR(VALUE(RIGHT(Tabla20[[#This Row],[B2B]],6)),"")</f>
        <v/>
      </c>
      <c r="DN796" s="6" t="str">
        <f>+IFERROR(VLOOKUP(DL796,Auxiliar!$A:$C,2,0),"")</f>
        <v/>
      </c>
      <c r="DO796" s="7" t="str">
        <f>+IFERROR(VLOOKUP(DL796,Auxiliar!$A:$C,3,0),"")</f>
        <v/>
      </c>
      <c r="DQ796" s="1">
        <v>5788</v>
      </c>
      <c r="DR796" s="12" t="s">
        <v>24</v>
      </c>
      <c r="DS796" s="6">
        <f>+IFERROR(VALUE(RIGHT(Tabla21[[#This Row],[B2B]],6)),"")</f>
        <v>5788</v>
      </c>
      <c r="DT796" s="6" t="str">
        <f>+IFERROR(VLOOKUP(DR796,Auxiliar!$A:$C,2,0),"")</f>
        <v>CORONA PORRON</v>
      </c>
      <c r="DU796" s="7" t="str">
        <f>+IFERROR(VLOOKUP(DR796,Auxiliar!$A:$C,3,0),"")</f>
        <v>1b 5% | 20b 0%</v>
      </c>
      <c r="DW796" s="1">
        <v>20152</v>
      </c>
      <c r="DX796" s="12" t="s">
        <v>43</v>
      </c>
      <c r="DY796" s="6">
        <f>+IFERROR(VALUE(RIGHT(Tabla22[[#This Row],[B2B]],6)),"")</f>
        <v>20152</v>
      </c>
      <c r="DZ796" s="6" t="str">
        <f>+IFERROR(VLOOKUP(DX796,Auxiliar!$A:$C,2,0),"")</f>
        <v xml:space="preserve">VALUE LATA </v>
      </c>
      <c r="EA796" s="7" t="str">
        <f>+IFERROR(VLOOKUP(DX796,Auxiliar!$A:$C,3,0),"")</f>
        <v>1b 15% | 100b 18%</v>
      </c>
      <c r="EC796" s="1">
        <v>20141</v>
      </c>
      <c r="ED796" s="12" t="s">
        <v>47</v>
      </c>
      <c r="EE796" s="6">
        <f>+IFERROR(VALUE(RIGHT(Tabla23[[#This Row],[B2B]],6)),"")</f>
        <v>20141</v>
      </c>
      <c r="EF796" s="6" t="str">
        <f>+IFERROR(VLOOKUP(ED796,Auxiliar!$A:$C,2,0),"")</f>
        <v>VALUE LATON</v>
      </c>
      <c r="EG796" s="7" t="str">
        <f>+IFERROR(VLOOKUP(ED796,Auxiliar!$A:$C,3,0),"")</f>
        <v>1b 10% | 5b 15% | 192b 0%</v>
      </c>
      <c r="EI796" s="1"/>
      <c r="EJ796" s="12"/>
      <c r="EK796" s="6" t="str">
        <f>+IFERROR(VALUE(RIGHT(Tabla24[[#This Row],[B2B]],6)),"")</f>
        <v/>
      </c>
      <c r="EL796" s="6" t="str">
        <f>+IFERROR(VLOOKUP(EJ796,Auxiliar!$A:$C,2,0),"")</f>
        <v/>
      </c>
      <c r="EM796" s="7" t="str">
        <f>+IFERROR(VLOOKUP(EJ796,Auxiliar!$A:$C,3,0),"")</f>
        <v/>
      </c>
      <c r="EO796" s="1"/>
      <c r="EP796" s="12"/>
      <c r="EQ796" s="6" t="str">
        <f>+IFERROR(VALUE(RIGHT(Tabla25[[#This Row],[B2B]],6)),"")</f>
        <v/>
      </c>
      <c r="ER796" s="6" t="str">
        <f>+IFERROR(VLOOKUP(EP796,Auxiliar!$A:$C,2,0),"")</f>
        <v/>
      </c>
      <c r="ES796" s="7" t="str">
        <f>+IFERROR(VLOOKUP(EP796,Auxiliar!$A:$C,3,0),"")</f>
        <v/>
      </c>
      <c r="EU796" s="1"/>
      <c r="EV796" s="12"/>
      <c r="EW796" s="6" t="str">
        <f>+IFERROR(VALUE(RIGHT(Tabla26[[#This Row],[B2B]],6)),"")</f>
        <v/>
      </c>
      <c r="EX796" s="6" t="str">
        <f>+IFERROR(VLOOKUP(EV796,Auxiliar!$A:$C,2,0),"")</f>
        <v/>
      </c>
      <c r="EY796" s="7" t="str">
        <f>+IFERROR(VLOOKUP(EV796,Auxiliar!$A:$C,3,0),"")</f>
        <v/>
      </c>
      <c r="EZ796" s="1"/>
      <c r="FA796" s="12"/>
      <c r="FB796" s="6" t="str">
        <f>+IFERROR(VALUE(RIGHT(Tabla27[[#This Row],[B2B]],6)),"")</f>
        <v/>
      </c>
      <c r="FC796" s="6" t="str">
        <f>+IFERROR(VLOOKUP(FA796,Auxiliar!$A:$C,2,0),"")</f>
        <v/>
      </c>
      <c r="FD796" s="7" t="str">
        <f>+IFERROR(VLOOKUP(FA796,Auxiliar!$A:$C,3,0),"")</f>
        <v/>
      </c>
      <c r="FE796" s="1"/>
      <c r="FF796" s="12"/>
      <c r="FG796" s="6" t="str">
        <f>+IFERROR(VALUE(RIGHT(Tabla28[[#This Row],[B2B]],6)),"")</f>
        <v/>
      </c>
      <c r="FH796" s="6" t="str">
        <f>+IFERROR(VLOOKUP(FF796,Auxiliar!$A:$C,2,0),"")</f>
        <v/>
      </c>
      <c r="FI796" s="7" t="str">
        <f>+IFERROR(VLOOKUP(FF796,Auxiliar!$A:$C,3,0),"")</f>
        <v/>
      </c>
      <c r="FJ796" s="1"/>
      <c r="FK796" s="12"/>
      <c r="FL796" s="6" t="str">
        <f>+IFERROR(VALUE(RIGHT(Tabla29[[#This Row],[B2B]],6)),"")</f>
        <v/>
      </c>
      <c r="FM796" s="6" t="str">
        <f>+IFERROR(VLOOKUP(FK796,Auxiliar!$A:$C,2,0),"")</f>
        <v/>
      </c>
      <c r="FN796" s="7" t="str">
        <f>+IFERROR(VLOOKUP(FK796,Auxiliar!$A:$C,3,0),"")</f>
        <v/>
      </c>
      <c r="FO796" s="1"/>
      <c r="FP796" s="12"/>
      <c r="FQ796" s="6" t="str">
        <f>+IFERROR(VALUE(RIGHT(Tabla30[[#This Row],[B2B]],6)),"")</f>
        <v/>
      </c>
      <c r="FR796" s="6" t="str">
        <f>+IFERROR(VLOOKUP(FP796,Auxiliar!$A:$C,2,0),"")</f>
        <v/>
      </c>
      <c r="FS796" s="7"/>
      <c r="FT796" s="1"/>
      <c r="FU796" s="12"/>
      <c r="FV796" s="6" t="str">
        <f>+IFERROR(VALUE(RIGHT(Tabla31[[#This Row],[B2B]],6)),"")</f>
        <v/>
      </c>
      <c r="FW796" s="6" t="str">
        <f>+IFERROR(VLOOKUP(FU796,Auxiliar!$A:$C,2,0),"")</f>
        <v/>
      </c>
      <c r="FX796" s="7" t="str">
        <f>+IFERROR(VLOOKUP(FU796,Auxiliar!$A:$C,3,0),"")</f>
        <v/>
      </c>
      <c r="FY796" s="1"/>
      <c r="FZ796" s="12"/>
      <c r="GA796" s="6" t="str">
        <f>+IFERROR(VALUE(RIGHT(Tabla32[[#This Row],[B2B]],6)),"")</f>
        <v/>
      </c>
      <c r="GB796" s="6" t="str">
        <f>+IFERROR(VLOOKUP(FZ796,Auxiliar!$A:$C,2,0),"")</f>
        <v/>
      </c>
      <c r="GC796" s="7" t="str">
        <f>+IFERROR(VLOOKUP(FZ796,Auxiliar!$A:$C,3,0),"")</f>
        <v/>
      </c>
      <c r="GD796" s="1"/>
      <c r="GE796" s="12"/>
      <c r="GF796" s="6" t="str">
        <f>+IFERROR(VALUE(RIGHT(Tabla33[[#This Row],[B2B]],6)),"")</f>
        <v/>
      </c>
      <c r="GG796" s="6" t="str">
        <f>+IFERROR(VLOOKUP(GE796,Auxiliar!$A:$C,2,0),"")</f>
        <v/>
      </c>
      <c r="GH796" s="7" t="str">
        <f>+IFERROR(VLOOKUP(GE796,Auxiliar!$A:$C,3,0),"")</f>
        <v/>
      </c>
    </row>
    <row r="797" spans="1:190" x14ac:dyDescent="0.25">
      <c r="A797" s="1"/>
      <c r="B797" s="1"/>
      <c r="C797" t="str">
        <f>+IFERROR(VLOOKUP(B797,Auxiliar!$A:$C,2,0),"")</f>
        <v/>
      </c>
      <c r="D797" s="5" t="str">
        <f>+IFERROR(VLOOKUP(B797,Auxiliar!$A:$C,3,0),"")</f>
        <v/>
      </c>
      <c r="S797" s="1">
        <v>11296</v>
      </c>
      <c r="T797" s="1" t="s">
        <v>9</v>
      </c>
      <c r="U797" s="6">
        <f>+IFERROR(VALUE(RIGHT(Tabla4[[#This Row],[B2B]],6)),"")</f>
        <v>11296</v>
      </c>
      <c r="V797" s="6" t="str">
        <f>+IFERROR(VLOOKUP(T797,Auxiliar!$A:$C,2,0),"")</f>
        <v>CORE</v>
      </c>
      <c r="W797" s="7" t="str">
        <f>+IFERROR(VLOOKUP(T797,Auxiliar!$A:$C,3,0),"")</f>
        <v>0b 1% | 2b 5% | 4b 6%</v>
      </c>
      <c r="AK797" s="1">
        <v>10199</v>
      </c>
      <c r="AL797" s="1" t="s">
        <v>30</v>
      </c>
      <c r="AM797" s="6">
        <f>+IFERROR(VALUE(RIGHT(Tabla7[[#This Row],[B2B]],6)),"")</f>
        <v>10199</v>
      </c>
      <c r="AN797" s="6" t="str">
        <f>+IFERROR(VLOOKUP(AL797,Auxiliar!$A:$C,2,0),"")</f>
        <v>LATONES</v>
      </c>
      <c r="AO797" s="7" t="str">
        <f>+IFERROR(VLOOKUP(AL797,Auxiliar!$A:$C,3,0),"")</f>
        <v>1b 4% | 5b 7% | 97b 0%</v>
      </c>
      <c r="AW797" s="1"/>
      <c r="AX797" s="1" t="s">
        <v>32</v>
      </c>
      <c r="AY797" s="6" t="str">
        <f>+IFERROR(VALUE(RIGHT(Tabla9[[#This Row],[B2B]],6)),"")</f>
        <v/>
      </c>
      <c r="AZ797" s="6" t="str">
        <f>+IFERROR(VLOOKUP(AX797,Auxiliar!$A:$C,2,0),"")</f>
        <v>LATONES</v>
      </c>
      <c r="BA797" s="7" t="str">
        <f>+IFERROR(VLOOKUP(AX797,Auxiliar!$A:$C,3,0),"")</f>
        <v>2b 3% | 4b 4% | 6b 5% | 10b 8%  | 385b 0%</v>
      </c>
      <c r="BI797" s="1"/>
      <c r="BJ797" s="1"/>
      <c r="BK797" s="6" t="str">
        <f>+IFERROR(VALUE(RIGHT(Tabla11[[#This Row],[B2B]],6)),"")</f>
        <v/>
      </c>
      <c r="BL797" s="6" t="str">
        <f>+IFERROR(VLOOKUP(BJ797,Auxiliar!$A:$C,2,0),"")</f>
        <v/>
      </c>
      <c r="BM797" s="7" t="str">
        <f>+IFERROR(VLOOKUP(BJ797,Auxiliar!$A:$C,3,0),"")</f>
        <v/>
      </c>
      <c r="BO797" s="1">
        <v>20143</v>
      </c>
      <c r="BP797" s="1" t="s">
        <v>39</v>
      </c>
      <c r="BQ797" s="6">
        <f>+IFERROR(VALUE(RIGHT(Tabla12[[#This Row],[B2B]],6)),"")</f>
        <v>20143</v>
      </c>
      <c r="BR797" s="6" t="str">
        <f>+IFERROR(VLOOKUP(BP797,Auxiliar!$A:$C,2,0),"")</f>
        <v>VALUE LITRO</v>
      </c>
      <c r="BS797" s="7" t="str">
        <f>+IFERROR(VLOOKUP(BP797,Auxiliar!$A:$C,3,0),"")</f>
        <v>1b 12%</v>
      </c>
      <c r="CA797" s="1">
        <v>5892</v>
      </c>
      <c r="CB797" s="1" t="s">
        <v>35</v>
      </c>
      <c r="CC797" s="6">
        <f>+IFERROR(VALUE(RIGHT(Tabla14[[#This Row],[B2B]],6)),"")</f>
        <v>5892</v>
      </c>
      <c r="CD797" s="6" t="str">
        <f>+IFERROR(VLOOKUP(CB797,Auxiliar!$A:$C,2,0),"")</f>
        <v>Corona 710cc</v>
      </c>
      <c r="CE797" s="7" t="str">
        <f>+IFERROR(VLOOKUP(CB797,Auxiliar!$A:$C,3,0),"")</f>
        <v>1b 10% | 85b 0%</v>
      </c>
      <c r="CG797" s="1"/>
      <c r="CH797" s="1"/>
      <c r="CI797" s="6" t="str">
        <f>+IFERROR(VALUE(RIGHT(Tabla15[[#This Row],[B2B]],6)),"")</f>
        <v/>
      </c>
      <c r="CJ797" s="6" t="str">
        <f>+IFERROR(VLOOKUP(CH797,Auxiliar!$A:$C,2,0),"")</f>
        <v/>
      </c>
      <c r="CK797" s="7" t="str">
        <f>+IFERROR(VLOOKUP(CH797,Auxiliar!$A:$C,3,0),"")</f>
        <v/>
      </c>
      <c r="CM797" s="1">
        <v>5802</v>
      </c>
      <c r="CN797" s="1" t="s">
        <v>20</v>
      </c>
      <c r="CO797" s="6">
        <v>5802</v>
      </c>
      <c r="CP797" s="6" t="s">
        <v>20</v>
      </c>
      <c r="CQ797" s="7" t="s">
        <v>21</v>
      </c>
      <c r="CS797" s="1"/>
      <c r="CT797" s="1"/>
      <c r="CU797" s="6" t="str">
        <f>+IFERROR(VALUE(RIGHT(Tabla17[[#This Row],[B2B]],6)),"")</f>
        <v/>
      </c>
      <c r="CV797" s="6" t="str">
        <f>+IFERROR(VLOOKUP(CT797,Auxiliar!$A:$C,2,0),"")</f>
        <v/>
      </c>
      <c r="CW797" s="7" t="str">
        <f>+IFERROR(VLOOKUP(CT797,Auxiliar!$A:$C,3,0),"")</f>
        <v/>
      </c>
      <c r="CY797" s="1">
        <v>5802</v>
      </c>
      <c r="CZ797" s="1" t="s">
        <v>16</v>
      </c>
      <c r="DA797" s="6">
        <f>+IFERROR(VALUE(RIGHT(Tabla18[[#This Row],[B2B]],6)),"")</f>
        <v>5802</v>
      </c>
      <c r="DB797" s="6" t="str">
        <f>+IFERROR(VLOOKUP(CZ797,Auxiliar!$A:$C,2,0),"")</f>
        <v>PREMIUM</v>
      </c>
      <c r="DC797" s="7" t="str">
        <f>+IFERROR(VLOOKUP(CZ797,Auxiliar!$A:$C,3,0),"")</f>
        <v>0b 0% | 2b 2% | 5b 3,5% | 10b 5%</v>
      </c>
      <c r="DE797" s="1">
        <v>5802</v>
      </c>
      <c r="DF797" s="1" t="s">
        <v>19</v>
      </c>
      <c r="DG797" s="6">
        <f>+IFERROR(VALUE(RIGHT(Tabla19[[#This Row],[B2B]],6)),"")</f>
        <v>5802</v>
      </c>
      <c r="DH797" s="6" t="str">
        <f>+IFERROR(VLOOKUP(DF797,Auxiliar!$A:$C,2,0),"")</f>
        <v>MICHELOB</v>
      </c>
      <c r="DI797" s="7" t="str">
        <f>+IFERROR(VLOOKUP(DF797,Auxiliar!$A:$C,3,0),"")</f>
        <v>1b 7% | 3b 22% | 8b 27%</v>
      </c>
      <c r="DK797" s="1"/>
      <c r="DL797" s="1"/>
      <c r="DM797" s="6" t="str">
        <f>+IFERROR(VALUE(RIGHT(Tabla20[[#This Row],[B2B]],6)),"")</f>
        <v/>
      </c>
      <c r="DN797" s="6" t="str">
        <f>+IFERROR(VLOOKUP(DL797,Auxiliar!$A:$C,2,0),"")</f>
        <v/>
      </c>
      <c r="DO797" s="7" t="str">
        <f>+IFERROR(VLOOKUP(DL797,Auxiliar!$A:$C,3,0),"")</f>
        <v/>
      </c>
      <c r="DQ797" s="1">
        <v>5799</v>
      </c>
      <c r="DR797" s="12" t="s">
        <v>24</v>
      </c>
      <c r="DS797" s="6">
        <f>+IFERROR(VALUE(RIGHT(Tabla21[[#This Row],[B2B]],6)),"")</f>
        <v>5799</v>
      </c>
      <c r="DT797" s="6" t="str">
        <f>+IFERROR(VLOOKUP(DR797,Auxiliar!$A:$C,2,0),"")</f>
        <v>CORONA PORRON</v>
      </c>
      <c r="DU797" s="7" t="str">
        <f>+IFERROR(VLOOKUP(DR797,Auxiliar!$A:$C,3,0),"")</f>
        <v>1b 5% | 20b 0%</v>
      </c>
      <c r="DW797" s="1">
        <v>3640</v>
      </c>
      <c r="DX797" s="12" t="s">
        <v>43</v>
      </c>
      <c r="DY797" s="6">
        <f>+IFERROR(VALUE(RIGHT(Tabla22[[#This Row],[B2B]],6)),"")</f>
        <v>3640</v>
      </c>
      <c r="DZ797" s="6" t="str">
        <f>+IFERROR(VLOOKUP(DX797,Auxiliar!$A:$C,2,0),"")</f>
        <v xml:space="preserve">VALUE LATA </v>
      </c>
      <c r="EA797" s="7" t="str">
        <f>+IFERROR(VLOOKUP(DX797,Auxiliar!$A:$C,3,0),"")</f>
        <v>1b 15% | 100b 18%</v>
      </c>
      <c r="EC797" s="1">
        <v>3629</v>
      </c>
      <c r="ED797" s="12" t="s">
        <v>47</v>
      </c>
      <c r="EE797" s="6">
        <f>+IFERROR(VALUE(RIGHT(Tabla23[[#This Row],[B2B]],6)),"")</f>
        <v>3629</v>
      </c>
      <c r="EF797" s="6" t="str">
        <f>+IFERROR(VLOOKUP(ED797,Auxiliar!$A:$C,2,0),"")</f>
        <v>VALUE LATON</v>
      </c>
      <c r="EG797" s="7" t="str">
        <f>+IFERROR(VLOOKUP(ED797,Auxiliar!$A:$C,3,0),"")</f>
        <v>1b 10% | 5b 15% | 192b 0%</v>
      </c>
      <c r="EI797" s="1"/>
      <c r="EJ797" s="12"/>
      <c r="EK797" s="6" t="str">
        <f>+IFERROR(VALUE(RIGHT(Tabla24[[#This Row],[B2B]],6)),"")</f>
        <v/>
      </c>
      <c r="EL797" s="6" t="str">
        <f>+IFERROR(VLOOKUP(EJ797,Auxiliar!$A:$C,2,0),"")</f>
        <v/>
      </c>
      <c r="EM797" s="7" t="str">
        <f>+IFERROR(VLOOKUP(EJ797,Auxiliar!$A:$C,3,0),"")</f>
        <v/>
      </c>
      <c r="EO797" s="1"/>
      <c r="EP797" s="12"/>
      <c r="EQ797" s="6" t="str">
        <f>+IFERROR(VALUE(RIGHT(Tabla25[[#This Row],[B2B]],6)),"")</f>
        <v/>
      </c>
      <c r="ER797" s="6" t="str">
        <f>+IFERROR(VLOOKUP(EP797,Auxiliar!$A:$C,2,0),"")</f>
        <v/>
      </c>
      <c r="ES797" s="7" t="str">
        <f>+IFERROR(VLOOKUP(EP797,Auxiliar!$A:$C,3,0),"")</f>
        <v/>
      </c>
      <c r="EU797" s="1"/>
      <c r="EV797" s="12"/>
      <c r="EW797" s="6" t="str">
        <f>+IFERROR(VALUE(RIGHT(Tabla26[[#This Row],[B2B]],6)),"")</f>
        <v/>
      </c>
      <c r="EX797" s="6" t="str">
        <f>+IFERROR(VLOOKUP(EV797,Auxiliar!$A:$C,2,0),"")</f>
        <v/>
      </c>
      <c r="EY797" s="7" t="str">
        <f>+IFERROR(VLOOKUP(EV797,Auxiliar!$A:$C,3,0),"")</f>
        <v/>
      </c>
      <c r="EZ797" s="1"/>
      <c r="FA797" s="12"/>
      <c r="FB797" s="6" t="str">
        <f>+IFERROR(VALUE(RIGHT(Tabla27[[#This Row],[B2B]],6)),"")</f>
        <v/>
      </c>
      <c r="FC797" s="6" t="str">
        <f>+IFERROR(VLOOKUP(FA797,Auxiliar!$A:$C,2,0),"")</f>
        <v/>
      </c>
      <c r="FD797" s="7" t="str">
        <f>+IFERROR(VLOOKUP(FA797,Auxiliar!$A:$C,3,0),"")</f>
        <v/>
      </c>
      <c r="FE797" s="1"/>
      <c r="FF797" s="12"/>
      <c r="FG797" s="6" t="str">
        <f>+IFERROR(VALUE(RIGHT(Tabla28[[#This Row],[B2B]],6)),"")</f>
        <v/>
      </c>
      <c r="FH797" s="6" t="str">
        <f>+IFERROR(VLOOKUP(FF797,Auxiliar!$A:$C,2,0),"")</f>
        <v/>
      </c>
      <c r="FI797" s="7" t="str">
        <f>+IFERROR(VLOOKUP(FF797,Auxiliar!$A:$C,3,0),"")</f>
        <v/>
      </c>
      <c r="FJ797" s="1"/>
      <c r="FK797" s="12"/>
      <c r="FL797" s="6" t="str">
        <f>+IFERROR(VALUE(RIGHT(Tabla29[[#This Row],[B2B]],6)),"")</f>
        <v/>
      </c>
      <c r="FM797" s="6" t="str">
        <f>+IFERROR(VLOOKUP(FK797,Auxiliar!$A:$C,2,0),"")</f>
        <v/>
      </c>
      <c r="FN797" s="7" t="str">
        <f>+IFERROR(VLOOKUP(FK797,Auxiliar!$A:$C,3,0),"")</f>
        <v/>
      </c>
      <c r="FO797" s="1"/>
      <c r="FP797" s="12"/>
      <c r="FQ797" s="6" t="str">
        <f>+IFERROR(VALUE(RIGHT(Tabla30[[#This Row],[B2B]],6)),"")</f>
        <v/>
      </c>
      <c r="FR797" s="6" t="str">
        <f>+IFERROR(VLOOKUP(FP797,Auxiliar!$A:$C,2,0),"")</f>
        <v/>
      </c>
      <c r="FS797" s="7"/>
      <c r="FT797" s="1"/>
      <c r="FU797" s="12"/>
      <c r="FV797" s="6" t="str">
        <f>+IFERROR(VALUE(RIGHT(Tabla31[[#This Row],[B2B]],6)),"")</f>
        <v/>
      </c>
      <c r="FW797" s="6" t="str">
        <f>+IFERROR(VLOOKUP(FU797,Auxiliar!$A:$C,2,0),"")</f>
        <v/>
      </c>
      <c r="FX797" s="7" t="str">
        <f>+IFERROR(VLOOKUP(FU797,Auxiliar!$A:$C,3,0),"")</f>
        <v/>
      </c>
      <c r="FY797" s="1"/>
      <c r="FZ797" s="12"/>
      <c r="GA797" s="6" t="str">
        <f>+IFERROR(VALUE(RIGHT(Tabla32[[#This Row],[B2B]],6)),"")</f>
        <v/>
      </c>
      <c r="GB797" s="6" t="str">
        <f>+IFERROR(VLOOKUP(FZ797,Auxiliar!$A:$C,2,0),"")</f>
        <v/>
      </c>
      <c r="GC797" s="7" t="str">
        <f>+IFERROR(VLOOKUP(FZ797,Auxiliar!$A:$C,3,0),"")</f>
        <v/>
      </c>
      <c r="GD797" s="1"/>
      <c r="GE797" s="12"/>
      <c r="GF797" s="6" t="str">
        <f>+IFERROR(VALUE(RIGHT(Tabla33[[#This Row],[B2B]],6)),"")</f>
        <v/>
      </c>
      <c r="GG797" s="6" t="str">
        <f>+IFERROR(VLOOKUP(GE797,Auxiliar!$A:$C,2,0),"")</f>
        <v/>
      </c>
      <c r="GH797" s="7" t="str">
        <f>+IFERROR(VLOOKUP(GE797,Auxiliar!$A:$C,3,0),"")</f>
        <v/>
      </c>
    </row>
    <row r="798" spans="1:190" x14ac:dyDescent="0.25">
      <c r="A798" s="1"/>
      <c r="B798" s="1"/>
      <c r="C798" t="str">
        <f>+IFERROR(VLOOKUP(B798,Auxiliar!$A:$C,2,0),"")</f>
        <v/>
      </c>
      <c r="D798" s="5" t="str">
        <f>+IFERROR(VLOOKUP(B798,Auxiliar!$A:$C,3,0),"")</f>
        <v/>
      </c>
      <c r="S798" s="1">
        <v>11342</v>
      </c>
      <c r="T798" s="1" t="s">
        <v>9</v>
      </c>
      <c r="U798" s="6">
        <f>+IFERROR(VALUE(RIGHT(Tabla4[[#This Row],[B2B]],6)),"")</f>
        <v>11342</v>
      </c>
      <c r="V798" s="6" t="str">
        <f>+IFERROR(VLOOKUP(T798,Auxiliar!$A:$C,2,0),"")</f>
        <v>CORE</v>
      </c>
      <c r="W798" s="7" t="str">
        <f>+IFERROR(VLOOKUP(T798,Auxiliar!$A:$C,3,0),"")</f>
        <v>0b 1% | 2b 5% | 4b 6%</v>
      </c>
      <c r="AK798" s="1">
        <v>10202</v>
      </c>
      <c r="AL798" s="1" t="s">
        <v>30</v>
      </c>
      <c r="AM798" s="6">
        <f>+IFERROR(VALUE(RIGHT(Tabla7[[#This Row],[B2B]],6)),"")</f>
        <v>10202</v>
      </c>
      <c r="AN798" s="6" t="str">
        <f>+IFERROR(VLOOKUP(AL798,Auxiliar!$A:$C,2,0),"")</f>
        <v>LATONES</v>
      </c>
      <c r="AO798" s="7" t="str">
        <f>+IFERROR(VLOOKUP(AL798,Auxiliar!$A:$C,3,0),"")</f>
        <v>1b 4% | 5b 7% | 97b 0%</v>
      </c>
      <c r="AW798" s="1"/>
      <c r="AX798" s="1" t="s">
        <v>32</v>
      </c>
      <c r="AY798" s="6" t="str">
        <f>+IFERROR(VALUE(RIGHT(Tabla9[[#This Row],[B2B]],6)),"")</f>
        <v/>
      </c>
      <c r="AZ798" s="6" t="str">
        <f>+IFERROR(VLOOKUP(AX798,Auxiliar!$A:$C,2,0),"")</f>
        <v>LATONES</v>
      </c>
      <c r="BA798" s="7" t="str">
        <f>+IFERROR(VLOOKUP(AX798,Auxiliar!$A:$C,3,0),"")</f>
        <v>2b 3% | 4b 4% | 6b 5% | 10b 8%  | 385b 0%</v>
      </c>
      <c r="BI798" s="1"/>
      <c r="BJ798" s="1"/>
      <c r="BK798" s="6" t="str">
        <f>+IFERROR(VALUE(RIGHT(Tabla11[[#This Row],[B2B]],6)),"")</f>
        <v/>
      </c>
      <c r="BL798" s="6" t="str">
        <f>+IFERROR(VLOOKUP(BJ798,Auxiliar!$A:$C,2,0),"")</f>
        <v/>
      </c>
      <c r="BM798" s="7" t="str">
        <f>+IFERROR(VLOOKUP(BJ798,Auxiliar!$A:$C,3,0),"")</f>
        <v/>
      </c>
      <c r="BO798" s="1">
        <v>3634</v>
      </c>
      <c r="BP798" s="1" t="s">
        <v>39</v>
      </c>
      <c r="BQ798" s="6">
        <f>+IFERROR(VALUE(RIGHT(Tabla12[[#This Row],[B2B]],6)),"")</f>
        <v>3634</v>
      </c>
      <c r="BR798" s="6" t="str">
        <f>+IFERROR(VLOOKUP(BP798,Auxiliar!$A:$C,2,0),"")</f>
        <v>VALUE LITRO</v>
      </c>
      <c r="BS798" s="7" t="str">
        <f>+IFERROR(VLOOKUP(BP798,Auxiliar!$A:$C,3,0),"")</f>
        <v>1b 12%</v>
      </c>
      <c r="CA798" s="1">
        <v>5894</v>
      </c>
      <c r="CB798" s="1" t="s">
        <v>35</v>
      </c>
      <c r="CC798" s="6">
        <f>+IFERROR(VALUE(RIGHT(Tabla14[[#This Row],[B2B]],6)),"")</f>
        <v>5894</v>
      </c>
      <c r="CD798" s="6" t="str">
        <f>+IFERROR(VLOOKUP(CB798,Auxiliar!$A:$C,2,0),"")</f>
        <v>Corona 710cc</v>
      </c>
      <c r="CE798" s="7" t="str">
        <f>+IFERROR(VLOOKUP(CB798,Auxiliar!$A:$C,3,0),"")</f>
        <v>1b 10% | 85b 0%</v>
      </c>
      <c r="CG798" s="1"/>
      <c r="CH798" s="1"/>
      <c r="CI798" s="6" t="str">
        <f>+IFERROR(VALUE(RIGHT(Tabla15[[#This Row],[B2B]],6)),"")</f>
        <v/>
      </c>
      <c r="CJ798" s="6" t="str">
        <f>+IFERROR(VLOOKUP(CH798,Auxiliar!$A:$C,2,0),"")</f>
        <v/>
      </c>
      <c r="CK798" s="7" t="str">
        <f>+IFERROR(VLOOKUP(CH798,Auxiliar!$A:$C,3,0),"")</f>
        <v/>
      </c>
      <c r="CM798" s="1">
        <v>5803</v>
      </c>
      <c r="CN798" s="1" t="s">
        <v>20</v>
      </c>
      <c r="CO798" s="6">
        <v>5803</v>
      </c>
      <c r="CP798" s="6" t="s">
        <v>20</v>
      </c>
      <c r="CQ798" s="7" t="s">
        <v>21</v>
      </c>
      <c r="CS798" s="1"/>
      <c r="CT798" s="1"/>
      <c r="CU798" s="6" t="str">
        <f>+IFERROR(VALUE(RIGHT(Tabla17[[#This Row],[B2B]],6)),"")</f>
        <v/>
      </c>
      <c r="CV798" s="6" t="str">
        <f>+IFERROR(VLOOKUP(CT798,Auxiliar!$A:$C,2,0),"")</f>
        <v/>
      </c>
      <c r="CW798" s="7" t="str">
        <f>+IFERROR(VLOOKUP(CT798,Auxiliar!$A:$C,3,0),"")</f>
        <v/>
      </c>
      <c r="CY798" s="1">
        <v>5803</v>
      </c>
      <c r="CZ798" s="1" t="s">
        <v>16</v>
      </c>
      <c r="DA798" s="6">
        <f>+IFERROR(VALUE(RIGHT(Tabla18[[#This Row],[B2B]],6)),"")</f>
        <v>5803</v>
      </c>
      <c r="DB798" s="6" t="str">
        <f>+IFERROR(VLOOKUP(CZ798,Auxiliar!$A:$C,2,0),"")</f>
        <v>PREMIUM</v>
      </c>
      <c r="DC798" s="7" t="str">
        <f>+IFERROR(VLOOKUP(CZ798,Auxiliar!$A:$C,3,0),"")</f>
        <v>0b 0% | 2b 2% | 5b 3,5% | 10b 5%</v>
      </c>
      <c r="DE798" s="1">
        <v>5803</v>
      </c>
      <c r="DF798" s="1" t="s">
        <v>19</v>
      </c>
      <c r="DG798" s="6">
        <f>+IFERROR(VALUE(RIGHT(Tabla19[[#This Row],[B2B]],6)),"")</f>
        <v>5803</v>
      </c>
      <c r="DH798" s="6" t="str">
        <f>+IFERROR(VLOOKUP(DF798,Auxiliar!$A:$C,2,0),"")</f>
        <v>MICHELOB</v>
      </c>
      <c r="DI798" s="7" t="str">
        <f>+IFERROR(VLOOKUP(DF798,Auxiliar!$A:$C,3,0),"")</f>
        <v>1b 7% | 3b 22% | 8b 27%</v>
      </c>
      <c r="DK798" s="1"/>
      <c r="DL798" s="1"/>
      <c r="DM798" s="6" t="str">
        <f>+IFERROR(VALUE(RIGHT(Tabla20[[#This Row],[B2B]],6)),"")</f>
        <v/>
      </c>
      <c r="DN798" s="6" t="str">
        <f>+IFERROR(VLOOKUP(DL798,Auxiliar!$A:$C,2,0),"")</f>
        <v/>
      </c>
      <c r="DO798" s="7" t="str">
        <f>+IFERROR(VLOOKUP(DL798,Auxiliar!$A:$C,3,0),"")</f>
        <v/>
      </c>
      <c r="DQ798" s="1">
        <v>5802</v>
      </c>
      <c r="DR798" s="12" t="s">
        <v>24</v>
      </c>
      <c r="DS798" s="6">
        <f>+IFERROR(VALUE(RIGHT(Tabla21[[#This Row],[B2B]],6)),"")</f>
        <v>5802</v>
      </c>
      <c r="DT798" s="6" t="str">
        <f>+IFERROR(VLOOKUP(DR798,Auxiliar!$A:$C,2,0),"")</f>
        <v>CORONA PORRON</v>
      </c>
      <c r="DU798" s="7" t="str">
        <f>+IFERROR(VLOOKUP(DR798,Auxiliar!$A:$C,3,0),"")</f>
        <v>1b 5% | 20b 0%</v>
      </c>
      <c r="DW798" s="1">
        <v>20154</v>
      </c>
      <c r="DX798" s="12" t="s">
        <v>43</v>
      </c>
      <c r="DY798" s="6">
        <f>+IFERROR(VALUE(RIGHT(Tabla22[[#This Row],[B2B]],6)),"")</f>
        <v>20154</v>
      </c>
      <c r="DZ798" s="6" t="str">
        <f>+IFERROR(VLOOKUP(DX798,Auxiliar!$A:$C,2,0),"")</f>
        <v xml:space="preserve">VALUE LATA </v>
      </c>
      <c r="EA798" s="7" t="str">
        <f>+IFERROR(VLOOKUP(DX798,Auxiliar!$A:$C,3,0),"")</f>
        <v>1b 15% | 100b 18%</v>
      </c>
      <c r="EC798" s="1">
        <v>20143</v>
      </c>
      <c r="ED798" s="12" t="s">
        <v>47</v>
      </c>
      <c r="EE798" s="6">
        <f>+IFERROR(VALUE(RIGHT(Tabla23[[#This Row],[B2B]],6)),"")</f>
        <v>20143</v>
      </c>
      <c r="EF798" s="6" t="str">
        <f>+IFERROR(VLOOKUP(ED798,Auxiliar!$A:$C,2,0),"")</f>
        <v>VALUE LATON</v>
      </c>
      <c r="EG798" s="7" t="str">
        <f>+IFERROR(VLOOKUP(ED798,Auxiliar!$A:$C,3,0),"")</f>
        <v>1b 10% | 5b 15% | 192b 0%</v>
      </c>
      <c r="EI798" s="1"/>
      <c r="EJ798" s="12"/>
      <c r="EK798" s="6" t="str">
        <f>+IFERROR(VALUE(RIGHT(Tabla24[[#This Row],[B2B]],6)),"")</f>
        <v/>
      </c>
      <c r="EL798" s="6" t="str">
        <f>+IFERROR(VLOOKUP(EJ798,Auxiliar!$A:$C,2,0),"")</f>
        <v/>
      </c>
      <c r="EM798" s="7" t="str">
        <f>+IFERROR(VLOOKUP(EJ798,Auxiliar!$A:$C,3,0),"")</f>
        <v/>
      </c>
      <c r="EO798" s="1"/>
      <c r="EP798" s="12"/>
      <c r="EQ798" s="6" t="str">
        <f>+IFERROR(VALUE(RIGHT(Tabla25[[#This Row],[B2B]],6)),"")</f>
        <v/>
      </c>
      <c r="ER798" s="6" t="str">
        <f>+IFERROR(VLOOKUP(EP798,Auxiliar!$A:$C,2,0),"")</f>
        <v/>
      </c>
      <c r="ES798" s="7" t="str">
        <f>+IFERROR(VLOOKUP(EP798,Auxiliar!$A:$C,3,0),"")</f>
        <v/>
      </c>
      <c r="EU798" s="1"/>
      <c r="EV798" s="12"/>
      <c r="EW798" s="6" t="str">
        <f>+IFERROR(VALUE(RIGHT(Tabla26[[#This Row],[B2B]],6)),"")</f>
        <v/>
      </c>
      <c r="EX798" s="6" t="str">
        <f>+IFERROR(VLOOKUP(EV798,Auxiliar!$A:$C,2,0),"")</f>
        <v/>
      </c>
      <c r="EY798" s="7" t="str">
        <f>+IFERROR(VLOOKUP(EV798,Auxiliar!$A:$C,3,0),"")</f>
        <v/>
      </c>
      <c r="EZ798" s="1"/>
      <c r="FA798" s="12"/>
      <c r="FB798" s="6" t="str">
        <f>+IFERROR(VALUE(RIGHT(Tabla27[[#This Row],[B2B]],6)),"")</f>
        <v/>
      </c>
      <c r="FC798" s="6" t="str">
        <f>+IFERROR(VLOOKUP(FA798,Auxiliar!$A:$C,2,0),"")</f>
        <v/>
      </c>
      <c r="FD798" s="7" t="str">
        <f>+IFERROR(VLOOKUP(FA798,Auxiliar!$A:$C,3,0),"")</f>
        <v/>
      </c>
      <c r="FE798" s="1"/>
      <c r="FF798" s="12"/>
      <c r="FG798" s="6" t="str">
        <f>+IFERROR(VALUE(RIGHT(Tabla28[[#This Row],[B2B]],6)),"")</f>
        <v/>
      </c>
      <c r="FH798" s="6" t="str">
        <f>+IFERROR(VLOOKUP(FF798,Auxiliar!$A:$C,2,0),"")</f>
        <v/>
      </c>
      <c r="FI798" s="7" t="str">
        <f>+IFERROR(VLOOKUP(FF798,Auxiliar!$A:$C,3,0),"")</f>
        <v/>
      </c>
      <c r="FJ798" s="1"/>
      <c r="FK798" s="12"/>
      <c r="FL798" s="6" t="str">
        <f>+IFERROR(VALUE(RIGHT(Tabla29[[#This Row],[B2B]],6)),"")</f>
        <v/>
      </c>
      <c r="FM798" s="6" t="str">
        <f>+IFERROR(VLOOKUP(FK798,Auxiliar!$A:$C,2,0),"")</f>
        <v/>
      </c>
      <c r="FN798" s="7" t="str">
        <f>+IFERROR(VLOOKUP(FK798,Auxiliar!$A:$C,3,0),"")</f>
        <v/>
      </c>
      <c r="FO798" s="1"/>
      <c r="FP798" s="12"/>
      <c r="FQ798" s="6" t="str">
        <f>+IFERROR(VALUE(RIGHT(Tabla30[[#This Row],[B2B]],6)),"")</f>
        <v/>
      </c>
      <c r="FR798" s="6" t="str">
        <f>+IFERROR(VLOOKUP(FP798,Auxiliar!$A:$C,2,0),"")</f>
        <v/>
      </c>
      <c r="FS798" s="7"/>
      <c r="FT798" s="1"/>
      <c r="FU798" s="12"/>
      <c r="FV798" s="6" t="str">
        <f>+IFERROR(VALUE(RIGHT(Tabla31[[#This Row],[B2B]],6)),"")</f>
        <v/>
      </c>
      <c r="FW798" s="6" t="str">
        <f>+IFERROR(VLOOKUP(FU798,Auxiliar!$A:$C,2,0),"")</f>
        <v/>
      </c>
      <c r="FX798" s="7" t="str">
        <f>+IFERROR(VLOOKUP(FU798,Auxiliar!$A:$C,3,0),"")</f>
        <v/>
      </c>
      <c r="FY798" s="1"/>
      <c r="FZ798" s="12"/>
      <c r="GA798" s="6" t="str">
        <f>+IFERROR(VALUE(RIGHT(Tabla32[[#This Row],[B2B]],6)),"")</f>
        <v/>
      </c>
      <c r="GB798" s="6" t="str">
        <f>+IFERROR(VLOOKUP(FZ798,Auxiliar!$A:$C,2,0),"")</f>
        <v/>
      </c>
      <c r="GC798" s="7" t="str">
        <f>+IFERROR(VLOOKUP(FZ798,Auxiliar!$A:$C,3,0),"")</f>
        <v/>
      </c>
      <c r="GD798" s="1"/>
      <c r="GE798" s="12"/>
      <c r="GF798" s="6" t="str">
        <f>+IFERROR(VALUE(RIGHT(Tabla33[[#This Row],[B2B]],6)),"")</f>
        <v/>
      </c>
      <c r="GG798" s="6" t="str">
        <f>+IFERROR(VLOOKUP(GE798,Auxiliar!$A:$C,2,0),"")</f>
        <v/>
      </c>
      <c r="GH798" s="7" t="str">
        <f>+IFERROR(VLOOKUP(GE798,Auxiliar!$A:$C,3,0),"")</f>
        <v/>
      </c>
    </row>
    <row r="799" spans="1:190" x14ac:dyDescent="0.25">
      <c r="A799" s="1"/>
      <c r="B799" s="1"/>
      <c r="C799" t="str">
        <f>+IFERROR(VLOOKUP(B799,Auxiliar!$A:$C,2,0),"")</f>
        <v/>
      </c>
      <c r="D799" s="5" t="str">
        <f>+IFERROR(VLOOKUP(B799,Auxiliar!$A:$C,3,0),"")</f>
        <v/>
      </c>
      <c r="S799" s="1">
        <v>11387</v>
      </c>
      <c r="T799" s="1" t="s">
        <v>9</v>
      </c>
      <c r="U799" s="6">
        <f>+IFERROR(VALUE(RIGHT(Tabla4[[#This Row],[B2B]],6)),"")</f>
        <v>11387</v>
      </c>
      <c r="V799" s="6" t="str">
        <f>+IFERROR(VLOOKUP(T799,Auxiliar!$A:$C,2,0),"")</f>
        <v>CORE</v>
      </c>
      <c r="W799" s="7" t="str">
        <f>+IFERROR(VLOOKUP(T799,Auxiliar!$A:$C,3,0),"")</f>
        <v>0b 1% | 2b 5% | 4b 6%</v>
      </c>
      <c r="AK799" s="1">
        <v>10203</v>
      </c>
      <c r="AL799" s="1" t="s">
        <v>30</v>
      </c>
      <c r="AM799" s="6">
        <f>+IFERROR(VALUE(RIGHT(Tabla7[[#This Row],[B2B]],6)),"")</f>
        <v>10203</v>
      </c>
      <c r="AN799" s="6" t="str">
        <f>+IFERROR(VLOOKUP(AL799,Auxiliar!$A:$C,2,0),"")</f>
        <v>LATONES</v>
      </c>
      <c r="AO799" s="7" t="str">
        <f>+IFERROR(VLOOKUP(AL799,Auxiliar!$A:$C,3,0),"")</f>
        <v>1b 4% | 5b 7% | 97b 0%</v>
      </c>
      <c r="AW799" s="1"/>
      <c r="AX799" s="1" t="s">
        <v>32</v>
      </c>
      <c r="AY799" s="6" t="str">
        <f>+IFERROR(VALUE(RIGHT(Tabla9[[#This Row],[B2B]],6)),"")</f>
        <v/>
      </c>
      <c r="AZ799" s="6" t="str">
        <f>+IFERROR(VLOOKUP(AX799,Auxiliar!$A:$C,2,0),"")</f>
        <v>LATONES</v>
      </c>
      <c r="BA799" s="7" t="str">
        <f>+IFERROR(VLOOKUP(AX799,Auxiliar!$A:$C,3,0),"")</f>
        <v>2b 3% | 4b 4% | 6b 5% | 10b 8%  | 385b 0%</v>
      </c>
      <c r="BI799" s="1"/>
      <c r="BJ799" s="1"/>
      <c r="BK799" s="6" t="str">
        <f>+IFERROR(VALUE(RIGHT(Tabla11[[#This Row],[B2B]],6)),"")</f>
        <v/>
      </c>
      <c r="BL799" s="6" t="str">
        <f>+IFERROR(VLOOKUP(BJ799,Auxiliar!$A:$C,2,0),"")</f>
        <v/>
      </c>
      <c r="BM799" s="7" t="str">
        <f>+IFERROR(VLOOKUP(BJ799,Auxiliar!$A:$C,3,0),"")</f>
        <v/>
      </c>
      <c r="BO799" s="1">
        <v>20150</v>
      </c>
      <c r="BP799" s="1" t="s">
        <v>39</v>
      </c>
      <c r="BQ799" s="6">
        <f>+IFERROR(VALUE(RIGHT(Tabla12[[#This Row],[B2B]],6)),"")</f>
        <v>20150</v>
      </c>
      <c r="BR799" s="6" t="str">
        <f>+IFERROR(VLOOKUP(BP799,Auxiliar!$A:$C,2,0),"")</f>
        <v>VALUE LITRO</v>
      </c>
      <c r="BS799" s="7" t="str">
        <f>+IFERROR(VLOOKUP(BP799,Auxiliar!$A:$C,3,0),"")</f>
        <v>1b 12%</v>
      </c>
      <c r="CA799" s="1">
        <v>5898</v>
      </c>
      <c r="CB799" s="1" t="s">
        <v>35</v>
      </c>
      <c r="CC799" s="6">
        <f>+IFERROR(VALUE(RIGHT(Tabla14[[#This Row],[B2B]],6)),"")</f>
        <v>5898</v>
      </c>
      <c r="CD799" s="6" t="str">
        <f>+IFERROR(VLOOKUP(CB799,Auxiliar!$A:$C,2,0),"")</f>
        <v>Corona 710cc</v>
      </c>
      <c r="CE799" s="7" t="str">
        <f>+IFERROR(VLOOKUP(CB799,Auxiliar!$A:$C,3,0),"")</f>
        <v>1b 10% | 85b 0%</v>
      </c>
      <c r="CG799" s="1"/>
      <c r="CH799" s="1"/>
      <c r="CI799" s="6" t="str">
        <f>+IFERROR(VALUE(RIGHT(Tabla15[[#This Row],[B2B]],6)),"")</f>
        <v/>
      </c>
      <c r="CJ799" s="6" t="str">
        <f>+IFERROR(VLOOKUP(CH799,Auxiliar!$A:$C,2,0),"")</f>
        <v/>
      </c>
      <c r="CK799" s="7" t="str">
        <f>+IFERROR(VLOOKUP(CH799,Auxiliar!$A:$C,3,0),"")</f>
        <v/>
      </c>
      <c r="CM799" s="1">
        <v>5804</v>
      </c>
      <c r="CN799" s="1" t="s">
        <v>20</v>
      </c>
      <c r="CO799" s="6">
        <v>5804</v>
      </c>
      <c r="CP799" s="6" t="s">
        <v>20</v>
      </c>
      <c r="CQ799" s="7" t="s">
        <v>21</v>
      </c>
      <c r="CS799" s="1"/>
      <c r="CT799" s="1"/>
      <c r="CU799" s="6" t="str">
        <f>+IFERROR(VALUE(RIGHT(Tabla17[[#This Row],[B2B]],6)),"")</f>
        <v/>
      </c>
      <c r="CV799" s="6" t="str">
        <f>+IFERROR(VLOOKUP(CT799,Auxiliar!$A:$C,2,0),"")</f>
        <v/>
      </c>
      <c r="CW799" s="7" t="str">
        <f>+IFERROR(VLOOKUP(CT799,Auxiliar!$A:$C,3,0),"")</f>
        <v/>
      </c>
      <c r="CY799" s="1">
        <v>5804</v>
      </c>
      <c r="CZ799" s="1" t="s">
        <v>16</v>
      </c>
      <c r="DA799" s="6">
        <f>+IFERROR(VALUE(RIGHT(Tabla18[[#This Row],[B2B]],6)),"")</f>
        <v>5804</v>
      </c>
      <c r="DB799" s="6" t="str">
        <f>+IFERROR(VLOOKUP(CZ799,Auxiliar!$A:$C,2,0),"")</f>
        <v>PREMIUM</v>
      </c>
      <c r="DC799" s="7" t="str">
        <f>+IFERROR(VLOOKUP(CZ799,Auxiliar!$A:$C,3,0),"")</f>
        <v>0b 0% | 2b 2% | 5b 3,5% | 10b 5%</v>
      </c>
      <c r="DE799" s="1">
        <v>5804</v>
      </c>
      <c r="DF799" s="1" t="s">
        <v>19</v>
      </c>
      <c r="DG799" s="6">
        <f>+IFERROR(VALUE(RIGHT(Tabla19[[#This Row],[B2B]],6)),"")</f>
        <v>5804</v>
      </c>
      <c r="DH799" s="6" t="str">
        <f>+IFERROR(VLOOKUP(DF799,Auxiliar!$A:$C,2,0),"")</f>
        <v>MICHELOB</v>
      </c>
      <c r="DI799" s="7" t="str">
        <f>+IFERROR(VLOOKUP(DF799,Auxiliar!$A:$C,3,0),"")</f>
        <v>1b 7% | 3b 22% | 8b 27%</v>
      </c>
      <c r="DK799" s="1"/>
      <c r="DL799" s="1"/>
      <c r="DM799" s="6" t="str">
        <f>+IFERROR(VALUE(RIGHT(Tabla20[[#This Row],[B2B]],6)),"")</f>
        <v/>
      </c>
      <c r="DN799" s="6" t="str">
        <f>+IFERROR(VLOOKUP(DL799,Auxiliar!$A:$C,2,0),"")</f>
        <v/>
      </c>
      <c r="DO799" s="7" t="str">
        <f>+IFERROR(VLOOKUP(DL799,Auxiliar!$A:$C,3,0),"")</f>
        <v/>
      </c>
      <c r="DQ799" s="1">
        <v>5803</v>
      </c>
      <c r="DR799" s="12" t="s">
        <v>24</v>
      </c>
      <c r="DS799" s="6">
        <f>+IFERROR(VALUE(RIGHT(Tabla21[[#This Row],[B2B]],6)),"")</f>
        <v>5803</v>
      </c>
      <c r="DT799" s="6" t="str">
        <f>+IFERROR(VLOOKUP(DR799,Auxiliar!$A:$C,2,0),"")</f>
        <v>CORONA PORRON</v>
      </c>
      <c r="DU799" s="7" t="str">
        <f>+IFERROR(VLOOKUP(DR799,Auxiliar!$A:$C,3,0),"")</f>
        <v>1b 5% | 20b 0%</v>
      </c>
      <c r="DW799" s="1">
        <v>3641</v>
      </c>
      <c r="DX799" s="12" t="s">
        <v>43</v>
      </c>
      <c r="DY799" s="6">
        <f>+IFERROR(VALUE(RIGHT(Tabla22[[#This Row],[B2B]],6)),"")</f>
        <v>3641</v>
      </c>
      <c r="DZ799" s="6" t="str">
        <f>+IFERROR(VLOOKUP(DX799,Auxiliar!$A:$C,2,0),"")</f>
        <v xml:space="preserve">VALUE LATA </v>
      </c>
      <c r="EA799" s="7" t="str">
        <f>+IFERROR(VLOOKUP(DX799,Auxiliar!$A:$C,3,0),"")</f>
        <v>1b 15% | 100b 18%</v>
      </c>
      <c r="EC799" s="1">
        <v>3634</v>
      </c>
      <c r="ED799" s="12" t="s">
        <v>47</v>
      </c>
      <c r="EE799" s="6">
        <f>+IFERROR(VALUE(RIGHT(Tabla23[[#This Row],[B2B]],6)),"")</f>
        <v>3634</v>
      </c>
      <c r="EF799" s="6" t="str">
        <f>+IFERROR(VLOOKUP(ED799,Auxiliar!$A:$C,2,0),"")</f>
        <v>VALUE LATON</v>
      </c>
      <c r="EG799" s="7" t="str">
        <f>+IFERROR(VLOOKUP(ED799,Auxiliar!$A:$C,3,0),"")</f>
        <v>1b 10% | 5b 15% | 192b 0%</v>
      </c>
      <c r="EI799" s="1"/>
      <c r="EJ799" s="12"/>
      <c r="EK799" s="6" t="str">
        <f>+IFERROR(VALUE(RIGHT(Tabla24[[#This Row],[B2B]],6)),"")</f>
        <v/>
      </c>
      <c r="EL799" s="6" t="str">
        <f>+IFERROR(VLOOKUP(EJ799,Auxiliar!$A:$C,2,0),"")</f>
        <v/>
      </c>
      <c r="EM799" s="7" t="str">
        <f>+IFERROR(VLOOKUP(EJ799,Auxiliar!$A:$C,3,0),"")</f>
        <v/>
      </c>
      <c r="EO799" s="1"/>
      <c r="EP799" s="12"/>
      <c r="EQ799" s="6" t="str">
        <f>+IFERROR(VALUE(RIGHT(Tabla25[[#This Row],[B2B]],6)),"")</f>
        <v/>
      </c>
      <c r="ER799" s="6" t="str">
        <f>+IFERROR(VLOOKUP(EP799,Auxiliar!$A:$C,2,0),"")</f>
        <v/>
      </c>
      <c r="ES799" s="7" t="str">
        <f>+IFERROR(VLOOKUP(EP799,Auxiliar!$A:$C,3,0),"")</f>
        <v/>
      </c>
      <c r="EU799" s="1"/>
      <c r="EV799" s="12"/>
      <c r="EW799" s="6" t="str">
        <f>+IFERROR(VALUE(RIGHT(Tabla26[[#This Row],[B2B]],6)),"")</f>
        <v/>
      </c>
      <c r="EX799" s="6" t="str">
        <f>+IFERROR(VLOOKUP(EV799,Auxiliar!$A:$C,2,0),"")</f>
        <v/>
      </c>
      <c r="EY799" s="7" t="str">
        <f>+IFERROR(VLOOKUP(EV799,Auxiliar!$A:$C,3,0),"")</f>
        <v/>
      </c>
      <c r="EZ799" s="1"/>
      <c r="FA799" s="12"/>
      <c r="FB799" s="6" t="str">
        <f>+IFERROR(VALUE(RIGHT(Tabla27[[#This Row],[B2B]],6)),"")</f>
        <v/>
      </c>
      <c r="FC799" s="6" t="str">
        <f>+IFERROR(VLOOKUP(FA799,Auxiliar!$A:$C,2,0),"")</f>
        <v/>
      </c>
      <c r="FD799" s="7" t="str">
        <f>+IFERROR(VLOOKUP(FA799,Auxiliar!$A:$C,3,0),"")</f>
        <v/>
      </c>
      <c r="FE799" s="1"/>
      <c r="FF799" s="12"/>
      <c r="FG799" s="6" t="str">
        <f>+IFERROR(VALUE(RIGHT(Tabla28[[#This Row],[B2B]],6)),"")</f>
        <v/>
      </c>
      <c r="FH799" s="6" t="str">
        <f>+IFERROR(VLOOKUP(FF799,Auxiliar!$A:$C,2,0),"")</f>
        <v/>
      </c>
      <c r="FI799" s="7" t="str">
        <f>+IFERROR(VLOOKUP(FF799,Auxiliar!$A:$C,3,0),"")</f>
        <v/>
      </c>
      <c r="FJ799" s="1"/>
      <c r="FK799" s="12"/>
      <c r="FL799" s="6" t="str">
        <f>+IFERROR(VALUE(RIGHT(Tabla29[[#This Row],[B2B]],6)),"")</f>
        <v/>
      </c>
      <c r="FM799" s="6" t="str">
        <f>+IFERROR(VLOOKUP(FK799,Auxiliar!$A:$C,2,0),"")</f>
        <v/>
      </c>
      <c r="FN799" s="7" t="str">
        <f>+IFERROR(VLOOKUP(FK799,Auxiliar!$A:$C,3,0),"")</f>
        <v/>
      </c>
      <c r="FO799" s="1"/>
      <c r="FP799" s="12"/>
      <c r="FQ799" s="6" t="str">
        <f>+IFERROR(VALUE(RIGHT(Tabla30[[#This Row],[B2B]],6)),"")</f>
        <v/>
      </c>
      <c r="FR799" s="6" t="str">
        <f>+IFERROR(VLOOKUP(FP799,Auxiliar!$A:$C,2,0),"")</f>
        <v/>
      </c>
      <c r="FS799" s="7"/>
      <c r="FT799" s="1"/>
      <c r="FU799" s="12"/>
      <c r="FV799" s="6" t="str">
        <f>+IFERROR(VALUE(RIGHT(Tabla31[[#This Row],[B2B]],6)),"")</f>
        <v/>
      </c>
      <c r="FW799" s="6" t="str">
        <f>+IFERROR(VLOOKUP(FU799,Auxiliar!$A:$C,2,0),"")</f>
        <v/>
      </c>
      <c r="FX799" s="7" t="str">
        <f>+IFERROR(VLOOKUP(FU799,Auxiliar!$A:$C,3,0),"")</f>
        <v/>
      </c>
      <c r="FY799" s="1"/>
      <c r="FZ799" s="12"/>
      <c r="GA799" s="6" t="str">
        <f>+IFERROR(VALUE(RIGHT(Tabla32[[#This Row],[B2B]],6)),"")</f>
        <v/>
      </c>
      <c r="GB799" s="6" t="str">
        <f>+IFERROR(VLOOKUP(FZ799,Auxiliar!$A:$C,2,0),"")</f>
        <v/>
      </c>
      <c r="GC799" s="7" t="str">
        <f>+IFERROR(VLOOKUP(FZ799,Auxiliar!$A:$C,3,0),"")</f>
        <v/>
      </c>
      <c r="GD799" s="1"/>
      <c r="GE799" s="12"/>
      <c r="GF799" s="6" t="str">
        <f>+IFERROR(VALUE(RIGHT(Tabla33[[#This Row],[B2B]],6)),"")</f>
        <v/>
      </c>
      <c r="GG799" s="6" t="str">
        <f>+IFERROR(VLOOKUP(GE799,Auxiliar!$A:$C,2,0),"")</f>
        <v/>
      </c>
      <c r="GH799" s="7" t="str">
        <f>+IFERROR(VLOOKUP(GE799,Auxiliar!$A:$C,3,0),"")</f>
        <v/>
      </c>
    </row>
    <row r="800" spans="1:190" x14ac:dyDescent="0.25">
      <c r="A800" s="1"/>
      <c r="B800" s="1"/>
      <c r="C800" t="str">
        <f>+IFERROR(VLOOKUP(B800,Auxiliar!$A:$C,2,0),"")</f>
        <v/>
      </c>
      <c r="D800" s="5" t="str">
        <f>+IFERROR(VLOOKUP(B800,Auxiliar!$A:$C,3,0),"")</f>
        <v/>
      </c>
      <c r="S800" s="1">
        <v>11393</v>
      </c>
      <c r="T800" s="1" t="s">
        <v>9</v>
      </c>
      <c r="U800" s="6">
        <f>+IFERROR(VALUE(RIGHT(Tabla4[[#This Row],[B2B]],6)),"")</f>
        <v>11393</v>
      </c>
      <c r="V800" s="6" t="str">
        <f>+IFERROR(VLOOKUP(T800,Auxiliar!$A:$C,2,0),"")</f>
        <v>CORE</v>
      </c>
      <c r="W800" s="7" t="str">
        <f>+IFERROR(VLOOKUP(T800,Auxiliar!$A:$C,3,0),"")</f>
        <v>0b 1% | 2b 5% | 4b 6%</v>
      </c>
      <c r="AK800" s="1">
        <v>10214</v>
      </c>
      <c r="AL800" s="1" t="s">
        <v>30</v>
      </c>
      <c r="AM800" s="6">
        <f>+IFERROR(VALUE(RIGHT(Tabla7[[#This Row],[B2B]],6)),"")</f>
        <v>10214</v>
      </c>
      <c r="AN800" s="6" t="str">
        <f>+IFERROR(VLOOKUP(AL800,Auxiliar!$A:$C,2,0),"")</f>
        <v>LATONES</v>
      </c>
      <c r="AO800" s="7" t="str">
        <f>+IFERROR(VLOOKUP(AL800,Auxiliar!$A:$C,3,0),"")</f>
        <v>1b 4% | 5b 7% | 97b 0%</v>
      </c>
      <c r="AW800" s="1"/>
      <c r="AX800" s="1" t="s">
        <v>32</v>
      </c>
      <c r="AY800" s="6" t="str">
        <f>+IFERROR(VALUE(RIGHT(Tabla9[[#This Row],[B2B]],6)),"")</f>
        <v/>
      </c>
      <c r="AZ800" s="6" t="str">
        <f>+IFERROR(VLOOKUP(AX800,Auxiliar!$A:$C,2,0),"")</f>
        <v>LATONES</v>
      </c>
      <c r="BA800" s="7" t="str">
        <f>+IFERROR(VLOOKUP(AX800,Auxiliar!$A:$C,3,0),"")</f>
        <v>2b 3% | 4b 4% | 6b 5% | 10b 8%  | 385b 0%</v>
      </c>
      <c r="BI800" s="1"/>
      <c r="BJ800" s="1"/>
      <c r="BK800" s="6" t="str">
        <f>+IFERROR(VALUE(RIGHT(Tabla11[[#This Row],[B2B]],6)),"")</f>
        <v/>
      </c>
      <c r="BL800" s="6" t="str">
        <f>+IFERROR(VLOOKUP(BJ800,Auxiliar!$A:$C,2,0),"")</f>
        <v/>
      </c>
      <c r="BM800" s="7" t="str">
        <f>+IFERROR(VLOOKUP(BJ800,Auxiliar!$A:$C,3,0),"")</f>
        <v/>
      </c>
      <c r="BO800" s="1">
        <v>20152</v>
      </c>
      <c r="BP800" s="1" t="s">
        <v>39</v>
      </c>
      <c r="BQ800" s="6">
        <f>+IFERROR(VALUE(RIGHT(Tabla12[[#This Row],[B2B]],6)),"")</f>
        <v>20152</v>
      </c>
      <c r="BR800" s="6" t="str">
        <f>+IFERROR(VLOOKUP(BP800,Auxiliar!$A:$C,2,0),"")</f>
        <v>VALUE LITRO</v>
      </c>
      <c r="BS800" s="7" t="str">
        <f>+IFERROR(VLOOKUP(BP800,Auxiliar!$A:$C,3,0),"")</f>
        <v>1b 12%</v>
      </c>
      <c r="CA800" s="1">
        <v>5902</v>
      </c>
      <c r="CB800" s="1" t="s">
        <v>35</v>
      </c>
      <c r="CC800" s="6">
        <f>+IFERROR(VALUE(RIGHT(Tabla14[[#This Row],[B2B]],6)),"")</f>
        <v>5902</v>
      </c>
      <c r="CD800" s="6" t="str">
        <f>+IFERROR(VLOOKUP(CB800,Auxiliar!$A:$C,2,0),"")</f>
        <v>Corona 710cc</v>
      </c>
      <c r="CE800" s="7" t="str">
        <f>+IFERROR(VLOOKUP(CB800,Auxiliar!$A:$C,3,0),"")</f>
        <v>1b 10% | 85b 0%</v>
      </c>
      <c r="CG800" s="1"/>
      <c r="CH800" s="1"/>
      <c r="CI800" s="6" t="str">
        <f>+IFERROR(VALUE(RIGHT(Tabla15[[#This Row],[B2B]],6)),"")</f>
        <v/>
      </c>
      <c r="CJ800" s="6" t="str">
        <f>+IFERROR(VLOOKUP(CH800,Auxiliar!$A:$C,2,0),"")</f>
        <v/>
      </c>
      <c r="CK800" s="7" t="str">
        <f>+IFERROR(VLOOKUP(CH800,Auxiliar!$A:$C,3,0),"")</f>
        <v/>
      </c>
      <c r="CM800" s="1">
        <v>5805</v>
      </c>
      <c r="CN800" s="1" t="s">
        <v>20</v>
      </c>
      <c r="CO800" s="6">
        <v>5805</v>
      </c>
      <c r="CP800" s="6" t="s">
        <v>20</v>
      </c>
      <c r="CQ800" s="7" t="s">
        <v>21</v>
      </c>
      <c r="CS800" s="1"/>
      <c r="CT800" s="1"/>
      <c r="CU800" s="6" t="str">
        <f>+IFERROR(VALUE(RIGHT(Tabla17[[#This Row],[B2B]],6)),"")</f>
        <v/>
      </c>
      <c r="CV800" s="6" t="str">
        <f>+IFERROR(VLOOKUP(CT800,Auxiliar!$A:$C,2,0),"")</f>
        <v/>
      </c>
      <c r="CW800" s="7" t="str">
        <f>+IFERROR(VLOOKUP(CT800,Auxiliar!$A:$C,3,0),"")</f>
        <v/>
      </c>
      <c r="CY800" s="1">
        <v>5805</v>
      </c>
      <c r="CZ800" s="1" t="s">
        <v>16</v>
      </c>
      <c r="DA800" s="6">
        <f>+IFERROR(VALUE(RIGHT(Tabla18[[#This Row],[B2B]],6)),"")</f>
        <v>5805</v>
      </c>
      <c r="DB800" s="6" t="str">
        <f>+IFERROR(VLOOKUP(CZ800,Auxiliar!$A:$C,2,0),"")</f>
        <v>PREMIUM</v>
      </c>
      <c r="DC800" s="7" t="str">
        <f>+IFERROR(VLOOKUP(CZ800,Auxiliar!$A:$C,3,0),"")</f>
        <v>0b 0% | 2b 2% | 5b 3,5% | 10b 5%</v>
      </c>
      <c r="DE800" s="1">
        <v>5805</v>
      </c>
      <c r="DF800" s="1" t="s">
        <v>19</v>
      </c>
      <c r="DG800" s="6">
        <f>+IFERROR(VALUE(RIGHT(Tabla19[[#This Row],[B2B]],6)),"")</f>
        <v>5805</v>
      </c>
      <c r="DH800" s="6" t="str">
        <f>+IFERROR(VLOOKUP(DF800,Auxiliar!$A:$C,2,0),"")</f>
        <v>MICHELOB</v>
      </c>
      <c r="DI800" s="7" t="str">
        <f>+IFERROR(VLOOKUP(DF800,Auxiliar!$A:$C,3,0),"")</f>
        <v>1b 7% | 3b 22% | 8b 27%</v>
      </c>
      <c r="DK800" s="1"/>
      <c r="DL800" s="1"/>
      <c r="DM800" s="6" t="str">
        <f>+IFERROR(VALUE(RIGHT(Tabla20[[#This Row],[B2B]],6)),"")</f>
        <v/>
      </c>
      <c r="DN800" s="6" t="str">
        <f>+IFERROR(VLOOKUP(DL800,Auxiliar!$A:$C,2,0),"")</f>
        <v/>
      </c>
      <c r="DO800" s="7" t="str">
        <f>+IFERROR(VLOOKUP(DL800,Auxiliar!$A:$C,3,0),"")</f>
        <v/>
      </c>
      <c r="DQ800" s="1">
        <v>5804</v>
      </c>
      <c r="DR800" s="12" t="s">
        <v>24</v>
      </c>
      <c r="DS800" s="6">
        <f>+IFERROR(VALUE(RIGHT(Tabla21[[#This Row],[B2B]],6)),"")</f>
        <v>5804</v>
      </c>
      <c r="DT800" s="6" t="str">
        <f>+IFERROR(VLOOKUP(DR800,Auxiliar!$A:$C,2,0),"")</f>
        <v>CORONA PORRON</v>
      </c>
      <c r="DU800" s="7" t="str">
        <f>+IFERROR(VLOOKUP(DR800,Auxiliar!$A:$C,3,0),"")</f>
        <v>1b 5% | 20b 0%</v>
      </c>
      <c r="DW800" s="1">
        <v>20158</v>
      </c>
      <c r="DX800" s="12" t="s">
        <v>43</v>
      </c>
      <c r="DY800" s="6">
        <f>+IFERROR(VALUE(RIGHT(Tabla22[[#This Row],[B2B]],6)),"")</f>
        <v>20158</v>
      </c>
      <c r="DZ800" s="6" t="str">
        <f>+IFERROR(VLOOKUP(DX800,Auxiliar!$A:$C,2,0),"")</f>
        <v xml:space="preserve">VALUE LATA </v>
      </c>
      <c r="EA800" s="7" t="str">
        <f>+IFERROR(VLOOKUP(DX800,Auxiliar!$A:$C,3,0),"")</f>
        <v>1b 15% | 100b 18%</v>
      </c>
      <c r="EC800" s="1">
        <v>20150</v>
      </c>
      <c r="ED800" s="12" t="s">
        <v>47</v>
      </c>
      <c r="EE800" s="6">
        <f>+IFERROR(VALUE(RIGHT(Tabla23[[#This Row],[B2B]],6)),"")</f>
        <v>20150</v>
      </c>
      <c r="EF800" s="6" t="str">
        <f>+IFERROR(VLOOKUP(ED800,Auxiliar!$A:$C,2,0),"")</f>
        <v>VALUE LATON</v>
      </c>
      <c r="EG800" s="7" t="str">
        <f>+IFERROR(VLOOKUP(ED800,Auxiliar!$A:$C,3,0),"")</f>
        <v>1b 10% | 5b 15% | 192b 0%</v>
      </c>
      <c r="EI800" s="1"/>
      <c r="EJ800" s="12"/>
      <c r="EK800" s="6" t="str">
        <f>+IFERROR(VALUE(RIGHT(Tabla24[[#This Row],[B2B]],6)),"")</f>
        <v/>
      </c>
      <c r="EL800" s="6" t="str">
        <f>+IFERROR(VLOOKUP(EJ800,Auxiliar!$A:$C,2,0),"")</f>
        <v/>
      </c>
      <c r="EM800" s="7" t="str">
        <f>+IFERROR(VLOOKUP(EJ800,Auxiliar!$A:$C,3,0),"")</f>
        <v/>
      </c>
      <c r="EO800" s="1"/>
      <c r="EP800" s="12"/>
      <c r="EQ800" s="6" t="str">
        <f>+IFERROR(VALUE(RIGHT(Tabla25[[#This Row],[B2B]],6)),"")</f>
        <v/>
      </c>
      <c r="ER800" s="6" t="str">
        <f>+IFERROR(VLOOKUP(EP800,Auxiliar!$A:$C,2,0),"")</f>
        <v/>
      </c>
      <c r="ES800" s="7" t="str">
        <f>+IFERROR(VLOOKUP(EP800,Auxiliar!$A:$C,3,0),"")</f>
        <v/>
      </c>
      <c r="EU800" s="1"/>
      <c r="EV800" s="12"/>
      <c r="EW800" s="6" t="str">
        <f>+IFERROR(VALUE(RIGHT(Tabla26[[#This Row],[B2B]],6)),"")</f>
        <v/>
      </c>
      <c r="EX800" s="6" t="str">
        <f>+IFERROR(VLOOKUP(EV800,Auxiliar!$A:$C,2,0),"")</f>
        <v/>
      </c>
      <c r="EY800" s="7" t="str">
        <f>+IFERROR(VLOOKUP(EV800,Auxiliar!$A:$C,3,0),"")</f>
        <v/>
      </c>
      <c r="EZ800" s="1"/>
      <c r="FA800" s="12"/>
      <c r="FB800" s="6" t="str">
        <f>+IFERROR(VALUE(RIGHT(Tabla27[[#This Row],[B2B]],6)),"")</f>
        <v/>
      </c>
      <c r="FC800" s="6" t="str">
        <f>+IFERROR(VLOOKUP(FA800,Auxiliar!$A:$C,2,0),"")</f>
        <v/>
      </c>
      <c r="FD800" s="7" t="str">
        <f>+IFERROR(VLOOKUP(FA800,Auxiliar!$A:$C,3,0),"")</f>
        <v/>
      </c>
      <c r="FE800" s="1"/>
      <c r="FF800" s="12"/>
      <c r="FG800" s="6" t="str">
        <f>+IFERROR(VALUE(RIGHT(Tabla28[[#This Row],[B2B]],6)),"")</f>
        <v/>
      </c>
      <c r="FH800" s="6" t="str">
        <f>+IFERROR(VLOOKUP(FF800,Auxiliar!$A:$C,2,0),"")</f>
        <v/>
      </c>
      <c r="FI800" s="7" t="str">
        <f>+IFERROR(VLOOKUP(FF800,Auxiliar!$A:$C,3,0),"")</f>
        <v/>
      </c>
      <c r="FJ800" s="1"/>
      <c r="FK800" s="12"/>
      <c r="FL800" s="6" t="str">
        <f>+IFERROR(VALUE(RIGHT(Tabla29[[#This Row],[B2B]],6)),"")</f>
        <v/>
      </c>
      <c r="FM800" s="6" t="str">
        <f>+IFERROR(VLOOKUP(FK800,Auxiliar!$A:$C,2,0),"")</f>
        <v/>
      </c>
      <c r="FN800" s="7" t="str">
        <f>+IFERROR(VLOOKUP(FK800,Auxiliar!$A:$C,3,0),"")</f>
        <v/>
      </c>
      <c r="FO800" s="1"/>
      <c r="FP800" s="12"/>
      <c r="FQ800" s="6" t="str">
        <f>+IFERROR(VALUE(RIGHT(Tabla30[[#This Row],[B2B]],6)),"")</f>
        <v/>
      </c>
      <c r="FR800" s="6" t="str">
        <f>+IFERROR(VLOOKUP(FP800,Auxiliar!$A:$C,2,0),"")</f>
        <v/>
      </c>
      <c r="FS800" s="7"/>
      <c r="FT800" s="1"/>
      <c r="FU800" s="12"/>
      <c r="FV800" s="6" t="str">
        <f>+IFERROR(VALUE(RIGHT(Tabla31[[#This Row],[B2B]],6)),"")</f>
        <v/>
      </c>
      <c r="FW800" s="6" t="str">
        <f>+IFERROR(VLOOKUP(FU800,Auxiliar!$A:$C,2,0),"")</f>
        <v/>
      </c>
      <c r="FX800" s="7" t="str">
        <f>+IFERROR(VLOOKUP(FU800,Auxiliar!$A:$C,3,0),"")</f>
        <v/>
      </c>
      <c r="FY800" s="1"/>
      <c r="FZ800" s="12"/>
      <c r="GA800" s="6" t="str">
        <f>+IFERROR(VALUE(RIGHT(Tabla32[[#This Row],[B2B]],6)),"")</f>
        <v/>
      </c>
      <c r="GB800" s="6" t="str">
        <f>+IFERROR(VLOOKUP(FZ800,Auxiliar!$A:$C,2,0),"")</f>
        <v/>
      </c>
      <c r="GC800" s="7" t="str">
        <f>+IFERROR(VLOOKUP(FZ800,Auxiliar!$A:$C,3,0),"")</f>
        <v/>
      </c>
      <c r="GD800" s="1"/>
      <c r="GE800" s="12"/>
      <c r="GF800" s="6" t="str">
        <f>+IFERROR(VALUE(RIGHT(Tabla33[[#This Row],[B2B]],6)),"")</f>
        <v/>
      </c>
      <c r="GG800" s="6" t="str">
        <f>+IFERROR(VLOOKUP(GE800,Auxiliar!$A:$C,2,0),"")</f>
        <v/>
      </c>
      <c r="GH800" s="7" t="str">
        <f>+IFERROR(VLOOKUP(GE800,Auxiliar!$A:$C,3,0),"")</f>
        <v/>
      </c>
    </row>
    <row r="801" spans="1:190" x14ac:dyDescent="0.25">
      <c r="A801" s="1"/>
      <c r="B801" s="1"/>
      <c r="C801" t="str">
        <f>+IFERROR(VLOOKUP(B801,Auxiliar!$A:$C,2,0),"")</f>
        <v/>
      </c>
      <c r="D801" s="5" t="str">
        <f>+IFERROR(VLOOKUP(B801,Auxiliar!$A:$C,3,0),"")</f>
        <v/>
      </c>
      <c r="S801" s="1">
        <v>11414</v>
      </c>
      <c r="T801" s="1" t="s">
        <v>9</v>
      </c>
      <c r="U801" s="6">
        <f>+IFERROR(VALUE(RIGHT(Tabla4[[#This Row],[B2B]],6)),"")</f>
        <v>11414</v>
      </c>
      <c r="V801" s="6" t="str">
        <f>+IFERROR(VLOOKUP(T801,Auxiliar!$A:$C,2,0),"")</f>
        <v>CORE</v>
      </c>
      <c r="W801" s="7" t="str">
        <f>+IFERROR(VLOOKUP(T801,Auxiliar!$A:$C,3,0),"")</f>
        <v>0b 1% | 2b 5% | 4b 6%</v>
      </c>
      <c r="AK801" s="1">
        <v>10221</v>
      </c>
      <c r="AL801" s="1" t="s">
        <v>30</v>
      </c>
      <c r="AM801" s="6">
        <f>+IFERROR(VALUE(RIGHT(Tabla7[[#This Row],[B2B]],6)),"")</f>
        <v>10221</v>
      </c>
      <c r="AN801" s="6" t="str">
        <f>+IFERROR(VLOOKUP(AL801,Auxiliar!$A:$C,2,0),"")</f>
        <v>LATONES</v>
      </c>
      <c r="AO801" s="7" t="str">
        <f>+IFERROR(VLOOKUP(AL801,Auxiliar!$A:$C,3,0),"")</f>
        <v>1b 4% | 5b 7% | 97b 0%</v>
      </c>
      <c r="AW801" s="1"/>
      <c r="AX801" s="1" t="s">
        <v>32</v>
      </c>
      <c r="AY801" s="6" t="str">
        <f>+IFERROR(VALUE(RIGHT(Tabla9[[#This Row],[B2B]],6)),"")</f>
        <v/>
      </c>
      <c r="AZ801" s="6" t="str">
        <f>+IFERROR(VLOOKUP(AX801,Auxiliar!$A:$C,2,0),"")</f>
        <v>LATONES</v>
      </c>
      <c r="BA801" s="7" t="str">
        <f>+IFERROR(VLOOKUP(AX801,Auxiliar!$A:$C,3,0),"")</f>
        <v>2b 3% | 4b 4% | 6b 5% | 10b 8%  | 385b 0%</v>
      </c>
      <c r="BI801" s="1"/>
      <c r="BJ801" s="1"/>
      <c r="BK801" s="6" t="str">
        <f>+IFERROR(VALUE(RIGHT(Tabla11[[#This Row],[B2B]],6)),"")</f>
        <v/>
      </c>
      <c r="BL801" s="6" t="str">
        <f>+IFERROR(VLOOKUP(BJ801,Auxiliar!$A:$C,2,0),"")</f>
        <v/>
      </c>
      <c r="BM801" s="7" t="str">
        <f>+IFERROR(VLOOKUP(BJ801,Auxiliar!$A:$C,3,0),"")</f>
        <v/>
      </c>
      <c r="BO801" s="1">
        <v>3640</v>
      </c>
      <c r="BP801" s="1" t="s">
        <v>39</v>
      </c>
      <c r="BQ801" s="6">
        <f>+IFERROR(VALUE(RIGHT(Tabla12[[#This Row],[B2B]],6)),"")</f>
        <v>3640</v>
      </c>
      <c r="BR801" s="6" t="str">
        <f>+IFERROR(VLOOKUP(BP801,Auxiliar!$A:$C,2,0),"")</f>
        <v>VALUE LITRO</v>
      </c>
      <c r="BS801" s="7" t="str">
        <f>+IFERROR(VLOOKUP(BP801,Auxiliar!$A:$C,3,0),"")</f>
        <v>1b 12%</v>
      </c>
      <c r="CA801" s="1">
        <v>5903</v>
      </c>
      <c r="CB801" s="1" t="s">
        <v>35</v>
      </c>
      <c r="CC801" s="6">
        <f>+IFERROR(VALUE(RIGHT(Tabla14[[#This Row],[B2B]],6)),"")</f>
        <v>5903</v>
      </c>
      <c r="CD801" s="6" t="str">
        <f>+IFERROR(VLOOKUP(CB801,Auxiliar!$A:$C,2,0),"")</f>
        <v>Corona 710cc</v>
      </c>
      <c r="CE801" s="7" t="str">
        <f>+IFERROR(VLOOKUP(CB801,Auxiliar!$A:$C,3,0),"")</f>
        <v>1b 10% | 85b 0%</v>
      </c>
      <c r="CG801" s="1"/>
      <c r="CH801" s="1"/>
      <c r="CI801" s="6" t="str">
        <f>+IFERROR(VALUE(RIGHT(Tabla15[[#This Row],[B2B]],6)),"")</f>
        <v/>
      </c>
      <c r="CJ801" s="6" t="str">
        <f>+IFERROR(VLOOKUP(CH801,Auxiliar!$A:$C,2,0),"")</f>
        <v/>
      </c>
      <c r="CK801" s="7" t="str">
        <f>+IFERROR(VLOOKUP(CH801,Auxiliar!$A:$C,3,0),"")</f>
        <v/>
      </c>
      <c r="CM801" s="1">
        <v>5815</v>
      </c>
      <c r="CN801" s="1" t="s">
        <v>20</v>
      </c>
      <c r="CO801" s="6">
        <v>5815</v>
      </c>
      <c r="CP801" s="6" t="s">
        <v>20</v>
      </c>
      <c r="CQ801" s="7" t="s">
        <v>21</v>
      </c>
      <c r="CS801" s="1"/>
      <c r="CT801" s="1"/>
      <c r="CU801" s="6" t="str">
        <f>+IFERROR(VALUE(RIGHT(Tabla17[[#This Row],[B2B]],6)),"")</f>
        <v/>
      </c>
      <c r="CV801" s="6" t="str">
        <f>+IFERROR(VLOOKUP(CT801,Auxiliar!$A:$C,2,0),"")</f>
        <v/>
      </c>
      <c r="CW801" s="7" t="str">
        <f>+IFERROR(VLOOKUP(CT801,Auxiliar!$A:$C,3,0),"")</f>
        <v/>
      </c>
      <c r="CY801" s="1">
        <v>5815</v>
      </c>
      <c r="CZ801" s="1" t="s">
        <v>16</v>
      </c>
      <c r="DA801" s="6">
        <f>+IFERROR(VALUE(RIGHT(Tabla18[[#This Row],[B2B]],6)),"")</f>
        <v>5815</v>
      </c>
      <c r="DB801" s="6" t="str">
        <f>+IFERROR(VLOOKUP(CZ801,Auxiliar!$A:$C,2,0),"")</f>
        <v>PREMIUM</v>
      </c>
      <c r="DC801" s="7" t="str">
        <f>+IFERROR(VLOOKUP(CZ801,Auxiliar!$A:$C,3,0),"")</f>
        <v>0b 0% | 2b 2% | 5b 3,5% | 10b 5%</v>
      </c>
      <c r="DE801" s="1">
        <v>5815</v>
      </c>
      <c r="DF801" s="1" t="s">
        <v>19</v>
      </c>
      <c r="DG801" s="6">
        <f>+IFERROR(VALUE(RIGHT(Tabla19[[#This Row],[B2B]],6)),"")</f>
        <v>5815</v>
      </c>
      <c r="DH801" s="6" t="str">
        <f>+IFERROR(VLOOKUP(DF801,Auxiliar!$A:$C,2,0),"")</f>
        <v>MICHELOB</v>
      </c>
      <c r="DI801" s="7" t="str">
        <f>+IFERROR(VLOOKUP(DF801,Auxiliar!$A:$C,3,0),"")</f>
        <v>1b 7% | 3b 22% | 8b 27%</v>
      </c>
      <c r="DK801" s="1"/>
      <c r="DL801" s="1"/>
      <c r="DM801" s="6" t="str">
        <f>+IFERROR(VALUE(RIGHT(Tabla20[[#This Row],[B2B]],6)),"")</f>
        <v/>
      </c>
      <c r="DN801" s="6" t="str">
        <f>+IFERROR(VLOOKUP(DL801,Auxiliar!$A:$C,2,0),"")</f>
        <v/>
      </c>
      <c r="DO801" s="7" t="str">
        <f>+IFERROR(VLOOKUP(DL801,Auxiliar!$A:$C,3,0),"")</f>
        <v/>
      </c>
      <c r="DQ801" s="1">
        <v>5805</v>
      </c>
      <c r="DR801" s="12" t="s">
        <v>24</v>
      </c>
      <c r="DS801" s="6">
        <f>+IFERROR(VALUE(RIGHT(Tabla21[[#This Row],[B2B]],6)),"")</f>
        <v>5805</v>
      </c>
      <c r="DT801" s="6" t="str">
        <f>+IFERROR(VLOOKUP(DR801,Auxiliar!$A:$C,2,0),"")</f>
        <v>CORONA PORRON</v>
      </c>
      <c r="DU801" s="7" t="str">
        <f>+IFERROR(VLOOKUP(DR801,Auxiliar!$A:$C,3,0),"")</f>
        <v>1b 5% | 20b 0%</v>
      </c>
      <c r="DW801" s="1">
        <v>20164</v>
      </c>
      <c r="DX801" s="12" t="s">
        <v>43</v>
      </c>
      <c r="DY801" s="6">
        <f>+IFERROR(VALUE(RIGHT(Tabla22[[#This Row],[B2B]],6)),"")</f>
        <v>20164</v>
      </c>
      <c r="DZ801" s="6" t="str">
        <f>+IFERROR(VLOOKUP(DX801,Auxiliar!$A:$C,2,0),"")</f>
        <v xml:space="preserve">VALUE LATA </v>
      </c>
      <c r="EA801" s="7" t="str">
        <f>+IFERROR(VLOOKUP(DX801,Auxiliar!$A:$C,3,0),"")</f>
        <v>1b 15% | 100b 18%</v>
      </c>
      <c r="EC801" s="1">
        <v>20152</v>
      </c>
      <c r="ED801" s="12" t="s">
        <v>47</v>
      </c>
      <c r="EE801" s="6">
        <f>+IFERROR(VALUE(RIGHT(Tabla23[[#This Row],[B2B]],6)),"")</f>
        <v>20152</v>
      </c>
      <c r="EF801" s="6" t="str">
        <f>+IFERROR(VLOOKUP(ED801,Auxiliar!$A:$C,2,0),"")</f>
        <v>VALUE LATON</v>
      </c>
      <c r="EG801" s="7" t="str">
        <f>+IFERROR(VLOOKUP(ED801,Auxiliar!$A:$C,3,0),"")</f>
        <v>1b 10% | 5b 15% | 192b 0%</v>
      </c>
      <c r="EI801" s="1"/>
      <c r="EJ801" s="12"/>
      <c r="EK801" s="6" t="str">
        <f>+IFERROR(VALUE(RIGHT(Tabla24[[#This Row],[B2B]],6)),"")</f>
        <v/>
      </c>
      <c r="EL801" s="6" t="str">
        <f>+IFERROR(VLOOKUP(EJ801,Auxiliar!$A:$C,2,0),"")</f>
        <v/>
      </c>
      <c r="EM801" s="7" t="str">
        <f>+IFERROR(VLOOKUP(EJ801,Auxiliar!$A:$C,3,0),"")</f>
        <v/>
      </c>
      <c r="EO801" s="1"/>
      <c r="EP801" s="12"/>
      <c r="EQ801" s="6" t="str">
        <f>+IFERROR(VALUE(RIGHT(Tabla25[[#This Row],[B2B]],6)),"")</f>
        <v/>
      </c>
      <c r="ER801" s="6" t="str">
        <f>+IFERROR(VLOOKUP(EP801,Auxiliar!$A:$C,2,0),"")</f>
        <v/>
      </c>
      <c r="ES801" s="7" t="str">
        <f>+IFERROR(VLOOKUP(EP801,Auxiliar!$A:$C,3,0),"")</f>
        <v/>
      </c>
      <c r="EU801" s="1"/>
      <c r="EV801" s="12"/>
      <c r="EW801" s="6" t="str">
        <f>+IFERROR(VALUE(RIGHT(Tabla26[[#This Row],[B2B]],6)),"")</f>
        <v/>
      </c>
      <c r="EX801" s="6" t="str">
        <f>+IFERROR(VLOOKUP(EV801,Auxiliar!$A:$C,2,0),"")</f>
        <v/>
      </c>
      <c r="EY801" s="7" t="str">
        <f>+IFERROR(VLOOKUP(EV801,Auxiliar!$A:$C,3,0),"")</f>
        <v/>
      </c>
      <c r="EZ801" s="1"/>
      <c r="FA801" s="12"/>
      <c r="FB801" s="6" t="str">
        <f>+IFERROR(VALUE(RIGHT(Tabla27[[#This Row],[B2B]],6)),"")</f>
        <v/>
      </c>
      <c r="FC801" s="6" t="str">
        <f>+IFERROR(VLOOKUP(FA801,Auxiliar!$A:$C,2,0),"")</f>
        <v/>
      </c>
      <c r="FD801" s="7" t="str">
        <f>+IFERROR(VLOOKUP(FA801,Auxiliar!$A:$C,3,0),"")</f>
        <v/>
      </c>
      <c r="FE801" s="1"/>
      <c r="FF801" s="12"/>
      <c r="FG801" s="6" t="str">
        <f>+IFERROR(VALUE(RIGHT(Tabla28[[#This Row],[B2B]],6)),"")</f>
        <v/>
      </c>
      <c r="FH801" s="6" t="str">
        <f>+IFERROR(VLOOKUP(FF801,Auxiliar!$A:$C,2,0),"")</f>
        <v/>
      </c>
      <c r="FI801" s="7" t="str">
        <f>+IFERROR(VLOOKUP(FF801,Auxiliar!$A:$C,3,0),"")</f>
        <v/>
      </c>
      <c r="FJ801" s="1"/>
      <c r="FK801" s="12"/>
      <c r="FL801" s="6" t="str">
        <f>+IFERROR(VALUE(RIGHT(Tabla29[[#This Row],[B2B]],6)),"")</f>
        <v/>
      </c>
      <c r="FM801" s="6" t="str">
        <f>+IFERROR(VLOOKUP(FK801,Auxiliar!$A:$C,2,0),"")</f>
        <v/>
      </c>
      <c r="FN801" s="7" t="str">
        <f>+IFERROR(VLOOKUP(FK801,Auxiliar!$A:$C,3,0),"")</f>
        <v/>
      </c>
      <c r="FO801" s="1"/>
      <c r="FP801" s="12"/>
      <c r="FQ801" s="6" t="str">
        <f>+IFERROR(VALUE(RIGHT(Tabla30[[#This Row],[B2B]],6)),"")</f>
        <v/>
      </c>
      <c r="FR801" s="6" t="str">
        <f>+IFERROR(VLOOKUP(FP801,Auxiliar!$A:$C,2,0),"")</f>
        <v/>
      </c>
      <c r="FS801" s="7"/>
      <c r="FT801" s="1"/>
      <c r="FU801" s="12"/>
      <c r="FV801" s="6" t="str">
        <f>+IFERROR(VALUE(RIGHT(Tabla31[[#This Row],[B2B]],6)),"")</f>
        <v/>
      </c>
      <c r="FW801" s="6" t="str">
        <f>+IFERROR(VLOOKUP(FU801,Auxiliar!$A:$C,2,0),"")</f>
        <v/>
      </c>
      <c r="FX801" s="7" t="str">
        <f>+IFERROR(VLOOKUP(FU801,Auxiliar!$A:$C,3,0),"")</f>
        <v/>
      </c>
      <c r="FY801" s="1"/>
      <c r="FZ801" s="12"/>
      <c r="GA801" s="6" t="str">
        <f>+IFERROR(VALUE(RIGHT(Tabla32[[#This Row],[B2B]],6)),"")</f>
        <v/>
      </c>
      <c r="GB801" s="6" t="str">
        <f>+IFERROR(VLOOKUP(FZ801,Auxiliar!$A:$C,2,0),"")</f>
        <v/>
      </c>
      <c r="GC801" s="7" t="str">
        <f>+IFERROR(VLOOKUP(FZ801,Auxiliar!$A:$C,3,0),"")</f>
        <v/>
      </c>
      <c r="GD801" s="1"/>
      <c r="GE801" s="12"/>
      <c r="GF801" s="6" t="str">
        <f>+IFERROR(VALUE(RIGHT(Tabla33[[#This Row],[B2B]],6)),"")</f>
        <v/>
      </c>
      <c r="GG801" s="6" t="str">
        <f>+IFERROR(VLOOKUP(GE801,Auxiliar!$A:$C,2,0),"")</f>
        <v/>
      </c>
      <c r="GH801" s="7" t="str">
        <f>+IFERROR(VLOOKUP(GE801,Auxiliar!$A:$C,3,0),"")</f>
        <v/>
      </c>
    </row>
    <row r="802" spans="1:190" x14ac:dyDescent="0.25">
      <c r="A802" s="1"/>
      <c r="B802" s="1"/>
      <c r="C802" t="str">
        <f>+IFERROR(VLOOKUP(B802,Auxiliar!$A:$C,2,0),"")</f>
        <v/>
      </c>
      <c r="D802" s="5" t="str">
        <f>+IFERROR(VLOOKUP(B802,Auxiliar!$A:$C,3,0),"")</f>
        <v/>
      </c>
      <c r="S802" s="1">
        <v>11423</v>
      </c>
      <c r="T802" s="1" t="s">
        <v>9</v>
      </c>
      <c r="U802" s="6">
        <f>+IFERROR(VALUE(RIGHT(Tabla4[[#This Row],[B2B]],6)),"")</f>
        <v>11423</v>
      </c>
      <c r="V802" s="6" t="str">
        <f>+IFERROR(VLOOKUP(T802,Auxiliar!$A:$C,2,0),"")</f>
        <v>CORE</v>
      </c>
      <c r="W802" s="7" t="str">
        <f>+IFERROR(VLOOKUP(T802,Auxiliar!$A:$C,3,0),"")</f>
        <v>0b 1% | 2b 5% | 4b 6%</v>
      </c>
      <c r="AK802" s="1">
        <v>10225</v>
      </c>
      <c r="AL802" s="1" t="s">
        <v>30</v>
      </c>
      <c r="AM802" s="6">
        <f>+IFERROR(VALUE(RIGHT(Tabla7[[#This Row],[B2B]],6)),"")</f>
        <v>10225</v>
      </c>
      <c r="AN802" s="6" t="str">
        <f>+IFERROR(VLOOKUP(AL802,Auxiliar!$A:$C,2,0),"")</f>
        <v>LATONES</v>
      </c>
      <c r="AO802" s="7" t="str">
        <f>+IFERROR(VLOOKUP(AL802,Auxiliar!$A:$C,3,0),"")</f>
        <v>1b 4% | 5b 7% | 97b 0%</v>
      </c>
      <c r="AW802" s="1"/>
      <c r="AX802" s="1" t="s">
        <v>32</v>
      </c>
      <c r="AY802" s="6" t="str">
        <f>+IFERROR(VALUE(RIGHT(Tabla9[[#This Row],[B2B]],6)),"")</f>
        <v/>
      </c>
      <c r="AZ802" s="6" t="str">
        <f>+IFERROR(VLOOKUP(AX802,Auxiliar!$A:$C,2,0),"")</f>
        <v>LATONES</v>
      </c>
      <c r="BA802" s="7" t="str">
        <f>+IFERROR(VLOOKUP(AX802,Auxiliar!$A:$C,3,0),"")</f>
        <v>2b 3% | 4b 4% | 6b 5% | 10b 8%  | 385b 0%</v>
      </c>
      <c r="BI802" s="1"/>
      <c r="BJ802" s="1"/>
      <c r="BK802" s="6" t="str">
        <f>+IFERROR(VALUE(RIGHT(Tabla11[[#This Row],[B2B]],6)),"")</f>
        <v/>
      </c>
      <c r="BL802" s="6" t="str">
        <f>+IFERROR(VLOOKUP(BJ802,Auxiliar!$A:$C,2,0),"")</f>
        <v/>
      </c>
      <c r="BM802" s="7" t="str">
        <f>+IFERROR(VLOOKUP(BJ802,Auxiliar!$A:$C,3,0),"")</f>
        <v/>
      </c>
      <c r="BO802" s="1">
        <v>20154</v>
      </c>
      <c r="BP802" s="1" t="s">
        <v>39</v>
      </c>
      <c r="BQ802" s="6">
        <f>+IFERROR(VALUE(RIGHT(Tabla12[[#This Row],[B2B]],6)),"")</f>
        <v>20154</v>
      </c>
      <c r="BR802" s="6" t="str">
        <f>+IFERROR(VLOOKUP(BP802,Auxiliar!$A:$C,2,0),"")</f>
        <v>VALUE LITRO</v>
      </c>
      <c r="BS802" s="7" t="str">
        <f>+IFERROR(VLOOKUP(BP802,Auxiliar!$A:$C,3,0),"")</f>
        <v>1b 12%</v>
      </c>
      <c r="CA802" s="1">
        <v>5905</v>
      </c>
      <c r="CB802" s="1" t="s">
        <v>35</v>
      </c>
      <c r="CC802" s="6">
        <f>+IFERROR(VALUE(RIGHT(Tabla14[[#This Row],[B2B]],6)),"")</f>
        <v>5905</v>
      </c>
      <c r="CD802" s="6" t="str">
        <f>+IFERROR(VLOOKUP(CB802,Auxiliar!$A:$C,2,0),"")</f>
        <v>Corona 710cc</v>
      </c>
      <c r="CE802" s="7" t="str">
        <f>+IFERROR(VLOOKUP(CB802,Auxiliar!$A:$C,3,0),"")</f>
        <v>1b 10% | 85b 0%</v>
      </c>
      <c r="CG802" s="1"/>
      <c r="CH802" s="1"/>
      <c r="CI802" s="6" t="str">
        <f>+IFERROR(VALUE(RIGHT(Tabla15[[#This Row],[B2B]],6)),"")</f>
        <v/>
      </c>
      <c r="CJ802" s="6" t="str">
        <f>+IFERROR(VLOOKUP(CH802,Auxiliar!$A:$C,2,0),"")</f>
        <v/>
      </c>
      <c r="CK802" s="7" t="str">
        <f>+IFERROR(VLOOKUP(CH802,Auxiliar!$A:$C,3,0),"")</f>
        <v/>
      </c>
      <c r="CM802" s="1">
        <v>5819</v>
      </c>
      <c r="CN802" s="1" t="s">
        <v>20</v>
      </c>
      <c r="CO802" s="6">
        <v>5819</v>
      </c>
      <c r="CP802" s="6" t="s">
        <v>20</v>
      </c>
      <c r="CQ802" s="7" t="s">
        <v>21</v>
      </c>
      <c r="CS802" s="1"/>
      <c r="CT802" s="1"/>
      <c r="CU802" s="6" t="str">
        <f>+IFERROR(VALUE(RIGHT(Tabla17[[#This Row],[B2B]],6)),"")</f>
        <v/>
      </c>
      <c r="CV802" s="6" t="str">
        <f>+IFERROR(VLOOKUP(CT802,Auxiliar!$A:$C,2,0),"")</f>
        <v/>
      </c>
      <c r="CW802" s="7" t="str">
        <f>+IFERROR(VLOOKUP(CT802,Auxiliar!$A:$C,3,0),"")</f>
        <v/>
      </c>
      <c r="CY802" s="1">
        <v>5819</v>
      </c>
      <c r="CZ802" s="1" t="s">
        <v>16</v>
      </c>
      <c r="DA802" s="6">
        <f>+IFERROR(VALUE(RIGHT(Tabla18[[#This Row],[B2B]],6)),"")</f>
        <v>5819</v>
      </c>
      <c r="DB802" s="6" t="str">
        <f>+IFERROR(VLOOKUP(CZ802,Auxiliar!$A:$C,2,0),"")</f>
        <v>PREMIUM</v>
      </c>
      <c r="DC802" s="7" t="str">
        <f>+IFERROR(VLOOKUP(CZ802,Auxiliar!$A:$C,3,0),"")</f>
        <v>0b 0% | 2b 2% | 5b 3,5% | 10b 5%</v>
      </c>
      <c r="DE802" s="1">
        <v>5819</v>
      </c>
      <c r="DF802" s="1" t="s">
        <v>19</v>
      </c>
      <c r="DG802" s="6">
        <f>+IFERROR(VALUE(RIGHT(Tabla19[[#This Row],[B2B]],6)),"")</f>
        <v>5819</v>
      </c>
      <c r="DH802" s="6" t="str">
        <f>+IFERROR(VLOOKUP(DF802,Auxiliar!$A:$C,2,0),"")</f>
        <v>MICHELOB</v>
      </c>
      <c r="DI802" s="7" t="str">
        <f>+IFERROR(VLOOKUP(DF802,Auxiliar!$A:$C,3,0),"")</f>
        <v>1b 7% | 3b 22% | 8b 27%</v>
      </c>
      <c r="DK802" s="1"/>
      <c r="DL802" s="1"/>
      <c r="DM802" s="6" t="str">
        <f>+IFERROR(VALUE(RIGHT(Tabla20[[#This Row],[B2B]],6)),"")</f>
        <v/>
      </c>
      <c r="DN802" s="6" t="str">
        <f>+IFERROR(VLOOKUP(DL802,Auxiliar!$A:$C,2,0),"")</f>
        <v/>
      </c>
      <c r="DO802" s="7" t="str">
        <f>+IFERROR(VLOOKUP(DL802,Auxiliar!$A:$C,3,0),"")</f>
        <v/>
      </c>
      <c r="DQ802" s="1">
        <v>5815</v>
      </c>
      <c r="DR802" s="12" t="s">
        <v>24</v>
      </c>
      <c r="DS802" s="6">
        <f>+IFERROR(VALUE(RIGHT(Tabla21[[#This Row],[B2B]],6)),"")</f>
        <v>5815</v>
      </c>
      <c r="DT802" s="6" t="str">
        <f>+IFERROR(VLOOKUP(DR802,Auxiliar!$A:$C,2,0),"")</f>
        <v>CORONA PORRON</v>
      </c>
      <c r="DU802" s="7" t="str">
        <f>+IFERROR(VLOOKUP(DR802,Auxiliar!$A:$C,3,0),"")</f>
        <v>1b 5% | 20b 0%</v>
      </c>
      <c r="DW802" s="1">
        <v>20170</v>
      </c>
      <c r="DX802" s="12" t="s">
        <v>43</v>
      </c>
      <c r="DY802" s="6">
        <f>+IFERROR(VALUE(RIGHT(Tabla22[[#This Row],[B2B]],6)),"")</f>
        <v>20170</v>
      </c>
      <c r="DZ802" s="6" t="str">
        <f>+IFERROR(VLOOKUP(DX802,Auxiliar!$A:$C,2,0),"")</f>
        <v xml:space="preserve">VALUE LATA </v>
      </c>
      <c r="EA802" s="7" t="str">
        <f>+IFERROR(VLOOKUP(DX802,Auxiliar!$A:$C,3,0),"")</f>
        <v>1b 15% | 100b 18%</v>
      </c>
      <c r="EC802" s="1">
        <v>3640</v>
      </c>
      <c r="ED802" s="12" t="s">
        <v>47</v>
      </c>
      <c r="EE802" s="6">
        <f>+IFERROR(VALUE(RIGHT(Tabla23[[#This Row],[B2B]],6)),"")</f>
        <v>3640</v>
      </c>
      <c r="EF802" s="6" t="str">
        <f>+IFERROR(VLOOKUP(ED802,Auxiliar!$A:$C,2,0),"")</f>
        <v>VALUE LATON</v>
      </c>
      <c r="EG802" s="7" t="str">
        <f>+IFERROR(VLOOKUP(ED802,Auxiliar!$A:$C,3,0),"")</f>
        <v>1b 10% | 5b 15% | 192b 0%</v>
      </c>
      <c r="EI802" s="1"/>
      <c r="EJ802" s="12"/>
      <c r="EK802" s="6" t="str">
        <f>+IFERROR(VALUE(RIGHT(Tabla24[[#This Row],[B2B]],6)),"")</f>
        <v/>
      </c>
      <c r="EL802" s="6" t="str">
        <f>+IFERROR(VLOOKUP(EJ802,Auxiliar!$A:$C,2,0),"")</f>
        <v/>
      </c>
      <c r="EM802" s="7" t="str">
        <f>+IFERROR(VLOOKUP(EJ802,Auxiliar!$A:$C,3,0),"")</f>
        <v/>
      </c>
      <c r="EO802" s="1"/>
      <c r="EP802" s="12"/>
      <c r="EQ802" s="6" t="str">
        <f>+IFERROR(VALUE(RIGHT(Tabla25[[#This Row],[B2B]],6)),"")</f>
        <v/>
      </c>
      <c r="ER802" s="6" t="str">
        <f>+IFERROR(VLOOKUP(EP802,Auxiliar!$A:$C,2,0),"")</f>
        <v/>
      </c>
      <c r="ES802" s="7" t="str">
        <f>+IFERROR(VLOOKUP(EP802,Auxiliar!$A:$C,3,0),"")</f>
        <v/>
      </c>
      <c r="EU802" s="1"/>
      <c r="EV802" s="12"/>
      <c r="EW802" s="6" t="str">
        <f>+IFERROR(VALUE(RIGHT(Tabla26[[#This Row],[B2B]],6)),"")</f>
        <v/>
      </c>
      <c r="EX802" s="6" t="str">
        <f>+IFERROR(VLOOKUP(EV802,Auxiliar!$A:$C,2,0),"")</f>
        <v/>
      </c>
      <c r="EY802" s="7" t="str">
        <f>+IFERROR(VLOOKUP(EV802,Auxiliar!$A:$C,3,0),"")</f>
        <v/>
      </c>
      <c r="EZ802" s="1"/>
      <c r="FA802" s="12"/>
      <c r="FB802" s="6" t="str">
        <f>+IFERROR(VALUE(RIGHT(Tabla27[[#This Row],[B2B]],6)),"")</f>
        <v/>
      </c>
      <c r="FC802" s="6" t="str">
        <f>+IFERROR(VLOOKUP(FA802,Auxiliar!$A:$C,2,0),"")</f>
        <v/>
      </c>
      <c r="FD802" s="7" t="str">
        <f>+IFERROR(VLOOKUP(FA802,Auxiliar!$A:$C,3,0),"")</f>
        <v/>
      </c>
      <c r="FE802" s="1"/>
      <c r="FF802" s="12"/>
      <c r="FG802" s="6" t="str">
        <f>+IFERROR(VALUE(RIGHT(Tabla28[[#This Row],[B2B]],6)),"")</f>
        <v/>
      </c>
      <c r="FH802" s="6" t="str">
        <f>+IFERROR(VLOOKUP(FF802,Auxiliar!$A:$C,2,0),"")</f>
        <v/>
      </c>
      <c r="FI802" s="7" t="str">
        <f>+IFERROR(VLOOKUP(FF802,Auxiliar!$A:$C,3,0),"")</f>
        <v/>
      </c>
      <c r="FJ802" s="1"/>
      <c r="FK802" s="12"/>
      <c r="FL802" s="6" t="str">
        <f>+IFERROR(VALUE(RIGHT(Tabla29[[#This Row],[B2B]],6)),"")</f>
        <v/>
      </c>
      <c r="FM802" s="6" t="str">
        <f>+IFERROR(VLOOKUP(FK802,Auxiliar!$A:$C,2,0),"")</f>
        <v/>
      </c>
      <c r="FN802" s="7" t="str">
        <f>+IFERROR(VLOOKUP(FK802,Auxiliar!$A:$C,3,0),"")</f>
        <v/>
      </c>
      <c r="FO802" s="1"/>
      <c r="FP802" s="12"/>
      <c r="FQ802" s="6" t="str">
        <f>+IFERROR(VALUE(RIGHT(Tabla30[[#This Row],[B2B]],6)),"")</f>
        <v/>
      </c>
      <c r="FR802" s="6" t="str">
        <f>+IFERROR(VLOOKUP(FP802,Auxiliar!$A:$C,2,0),"")</f>
        <v/>
      </c>
      <c r="FS802" s="7"/>
      <c r="FT802" s="1"/>
      <c r="FU802" s="12"/>
      <c r="FV802" s="6" t="str">
        <f>+IFERROR(VALUE(RIGHT(Tabla31[[#This Row],[B2B]],6)),"")</f>
        <v/>
      </c>
      <c r="FW802" s="6" t="str">
        <f>+IFERROR(VLOOKUP(FU802,Auxiliar!$A:$C,2,0),"")</f>
        <v/>
      </c>
      <c r="FX802" s="7" t="str">
        <f>+IFERROR(VLOOKUP(FU802,Auxiliar!$A:$C,3,0),"")</f>
        <v/>
      </c>
      <c r="FY802" s="1"/>
      <c r="FZ802" s="12"/>
      <c r="GA802" s="6" t="str">
        <f>+IFERROR(VALUE(RIGHT(Tabla32[[#This Row],[B2B]],6)),"")</f>
        <v/>
      </c>
      <c r="GB802" s="6" t="str">
        <f>+IFERROR(VLOOKUP(FZ802,Auxiliar!$A:$C,2,0),"")</f>
        <v/>
      </c>
      <c r="GC802" s="7" t="str">
        <f>+IFERROR(VLOOKUP(FZ802,Auxiliar!$A:$C,3,0),"")</f>
        <v/>
      </c>
      <c r="GD802" s="1"/>
      <c r="GE802" s="12"/>
      <c r="GF802" s="6" t="str">
        <f>+IFERROR(VALUE(RIGHT(Tabla33[[#This Row],[B2B]],6)),"")</f>
        <v/>
      </c>
      <c r="GG802" s="6" t="str">
        <f>+IFERROR(VLOOKUP(GE802,Auxiliar!$A:$C,2,0),"")</f>
        <v/>
      </c>
      <c r="GH802" s="7" t="str">
        <f>+IFERROR(VLOOKUP(GE802,Auxiliar!$A:$C,3,0),"")</f>
        <v/>
      </c>
    </row>
    <row r="803" spans="1:190" x14ac:dyDescent="0.25">
      <c r="A803" s="1"/>
      <c r="B803" s="1"/>
      <c r="C803" t="str">
        <f>+IFERROR(VLOOKUP(B803,Auxiliar!$A:$C,2,0),"")</f>
        <v/>
      </c>
      <c r="D803" s="5" t="str">
        <f>+IFERROR(VLOOKUP(B803,Auxiliar!$A:$C,3,0),"")</f>
        <v/>
      </c>
      <c r="S803" s="1">
        <v>11424</v>
      </c>
      <c r="T803" s="1" t="s">
        <v>9</v>
      </c>
      <c r="U803" s="6">
        <f>+IFERROR(VALUE(RIGHT(Tabla4[[#This Row],[B2B]],6)),"")</f>
        <v>11424</v>
      </c>
      <c r="V803" s="6" t="str">
        <f>+IFERROR(VLOOKUP(T803,Auxiliar!$A:$C,2,0),"")</f>
        <v>CORE</v>
      </c>
      <c r="W803" s="7" t="str">
        <f>+IFERROR(VLOOKUP(T803,Auxiliar!$A:$C,3,0),"")</f>
        <v>0b 1% | 2b 5% | 4b 6%</v>
      </c>
      <c r="AK803" s="1">
        <v>10244</v>
      </c>
      <c r="AL803" s="1" t="s">
        <v>30</v>
      </c>
      <c r="AM803" s="6">
        <f>+IFERROR(VALUE(RIGHT(Tabla7[[#This Row],[B2B]],6)),"")</f>
        <v>10244</v>
      </c>
      <c r="AN803" s="6" t="str">
        <f>+IFERROR(VLOOKUP(AL803,Auxiliar!$A:$C,2,0),"")</f>
        <v>LATONES</v>
      </c>
      <c r="AO803" s="7" t="str">
        <f>+IFERROR(VLOOKUP(AL803,Auxiliar!$A:$C,3,0),"")</f>
        <v>1b 4% | 5b 7% | 97b 0%</v>
      </c>
      <c r="AW803" s="1"/>
      <c r="AX803" s="1" t="s">
        <v>32</v>
      </c>
      <c r="AY803" s="6" t="str">
        <f>+IFERROR(VALUE(RIGHT(Tabla9[[#This Row],[B2B]],6)),"")</f>
        <v/>
      </c>
      <c r="AZ803" s="6" t="str">
        <f>+IFERROR(VLOOKUP(AX803,Auxiliar!$A:$C,2,0),"")</f>
        <v>LATONES</v>
      </c>
      <c r="BA803" s="7" t="str">
        <f>+IFERROR(VLOOKUP(AX803,Auxiliar!$A:$C,3,0),"")</f>
        <v>2b 3% | 4b 4% | 6b 5% | 10b 8%  | 385b 0%</v>
      </c>
      <c r="BI803" s="1"/>
      <c r="BJ803" s="1"/>
      <c r="BK803" s="6" t="str">
        <f>+IFERROR(VALUE(RIGHT(Tabla11[[#This Row],[B2B]],6)),"")</f>
        <v/>
      </c>
      <c r="BL803" s="6" t="str">
        <f>+IFERROR(VLOOKUP(BJ803,Auxiliar!$A:$C,2,0),"")</f>
        <v/>
      </c>
      <c r="BM803" s="7" t="str">
        <f>+IFERROR(VLOOKUP(BJ803,Auxiliar!$A:$C,3,0),"")</f>
        <v/>
      </c>
      <c r="BO803" s="1">
        <v>3641</v>
      </c>
      <c r="BP803" s="1" t="s">
        <v>39</v>
      </c>
      <c r="BQ803" s="6">
        <f>+IFERROR(VALUE(RIGHT(Tabla12[[#This Row],[B2B]],6)),"")</f>
        <v>3641</v>
      </c>
      <c r="BR803" s="6" t="str">
        <f>+IFERROR(VLOOKUP(BP803,Auxiliar!$A:$C,2,0),"")</f>
        <v>VALUE LITRO</v>
      </c>
      <c r="BS803" s="7" t="str">
        <f>+IFERROR(VLOOKUP(BP803,Auxiliar!$A:$C,3,0),"")</f>
        <v>1b 12%</v>
      </c>
      <c r="CA803" s="1">
        <v>5907</v>
      </c>
      <c r="CB803" s="1" t="s">
        <v>35</v>
      </c>
      <c r="CC803" s="6">
        <f>+IFERROR(VALUE(RIGHT(Tabla14[[#This Row],[B2B]],6)),"")</f>
        <v>5907</v>
      </c>
      <c r="CD803" s="6" t="str">
        <f>+IFERROR(VLOOKUP(CB803,Auxiliar!$A:$C,2,0),"")</f>
        <v>Corona 710cc</v>
      </c>
      <c r="CE803" s="7" t="str">
        <f>+IFERROR(VLOOKUP(CB803,Auxiliar!$A:$C,3,0),"")</f>
        <v>1b 10% | 85b 0%</v>
      </c>
      <c r="CG803" s="1"/>
      <c r="CH803" s="1"/>
      <c r="CI803" s="6" t="str">
        <f>+IFERROR(VALUE(RIGHT(Tabla15[[#This Row],[B2B]],6)),"")</f>
        <v/>
      </c>
      <c r="CJ803" s="6" t="str">
        <f>+IFERROR(VLOOKUP(CH803,Auxiliar!$A:$C,2,0),"")</f>
        <v/>
      </c>
      <c r="CK803" s="7" t="str">
        <f>+IFERROR(VLOOKUP(CH803,Auxiliar!$A:$C,3,0),"")</f>
        <v/>
      </c>
      <c r="CM803" s="1">
        <v>5857</v>
      </c>
      <c r="CN803" s="1" t="s">
        <v>20</v>
      </c>
      <c r="CO803" s="6">
        <v>5857</v>
      </c>
      <c r="CP803" s="6" t="s">
        <v>20</v>
      </c>
      <c r="CQ803" s="7" t="s">
        <v>21</v>
      </c>
      <c r="CS803" s="1"/>
      <c r="CT803" s="1"/>
      <c r="CU803" s="6" t="str">
        <f>+IFERROR(VALUE(RIGHT(Tabla17[[#This Row],[B2B]],6)),"")</f>
        <v/>
      </c>
      <c r="CV803" s="6" t="str">
        <f>+IFERROR(VLOOKUP(CT803,Auxiliar!$A:$C,2,0),"")</f>
        <v/>
      </c>
      <c r="CW803" s="7" t="str">
        <f>+IFERROR(VLOOKUP(CT803,Auxiliar!$A:$C,3,0),"")</f>
        <v/>
      </c>
      <c r="CY803" s="1">
        <v>5857</v>
      </c>
      <c r="CZ803" s="1" t="s">
        <v>16</v>
      </c>
      <c r="DA803" s="6">
        <f>+IFERROR(VALUE(RIGHT(Tabla18[[#This Row],[B2B]],6)),"")</f>
        <v>5857</v>
      </c>
      <c r="DB803" s="6" t="str">
        <f>+IFERROR(VLOOKUP(CZ803,Auxiliar!$A:$C,2,0),"")</f>
        <v>PREMIUM</v>
      </c>
      <c r="DC803" s="7" t="str">
        <f>+IFERROR(VLOOKUP(CZ803,Auxiliar!$A:$C,3,0),"")</f>
        <v>0b 0% | 2b 2% | 5b 3,5% | 10b 5%</v>
      </c>
      <c r="DE803" s="1">
        <v>5857</v>
      </c>
      <c r="DF803" s="1" t="s">
        <v>19</v>
      </c>
      <c r="DG803" s="6">
        <f>+IFERROR(VALUE(RIGHT(Tabla19[[#This Row],[B2B]],6)),"")</f>
        <v>5857</v>
      </c>
      <c r="DH803" s="6" t="str">
        <f>+IFERROR(VLOOKUP(DF803,Auxiliar!$A:$C,2,0),"")</f>
        <v>MICHELOB</v>
      </c>
      <c r="DI803" s="7" t="str">
        <f>+IFERROR(VLOOKUP(DF803,Auxiliar!$A:$C,3,0),"")</f>
        <v>1b 7% | 3b 22% | 8b 27%</v>
      </c>
      <c r="DK803" s="1"/>
      <c r="DL803" s="1"/>
      <c r="DM803" s="6" t="str">
        <f>+IFERROR(VALUE(RIGHT(Tabla20[[#This Row],[B2B]],6)),"")</f>
        <v/>
      </c>
      <c r="DN803" s="6" t="str">
        <f>+IFERROR(VLOOKUP(DL803,Auxiliar!$A:$C,2,0),"")</f>
        <v/>
      </c>
      <c r="DO803" s="7" t="str">
        <f>+IFERROR(VLOOKUP(DL803,Auxiliar!$A:$C,3,0),"")</f>
        <v/>
      </c>
      <c r="DQ803" s="1">
        <v>5819</v>
      </c>
      <c r="DR803" s="12" t="s">
        <v>24</v>
      </c>
      <c r="DS803" s="6">
        <f>+IFERROR(VALUE(RIGHT(Tabla21[[#This Row],[B2B]],6)),"")</f>
        <v>5819</v>
      </c>
      <c r="DT803" s="6" t="str">
        <f>+IFERROR(VLOOKUP(DR803,Auxiliar!$A:$C,2,0),"")</f>
        <v>CORONA PORRON</v>
      </c>
      <c r="DU803" s="7" t="str">
        <f>+IFERROR(VLOOKUP(DR803,Auxiliar!$A:$C,3,0),"")</f>
        <v>1b 5% | 20b 0%</v>
      </c>
      <c r="DW803" s="1">
        <v>3655</v>
      </c>
      <c r="DX803" s="12" t="s">
        <v>43</v>
      </c>
      <c r="DY803" s="6">
        <f>+IFERROR(VALUE(RIGHT(Tabla22[[#This Row],[B2B]],6)),"")</f>
        <v>3655</v>
      </c>
      <c r="DZ803" s="6" t="str">
        <f>+IFERROR(VLOOKUP(DX803,Auxiliar!$A:$C,2,0),"")</f>
        <v xml:space="preserve">VALUE LATA </v>
      </c>
      <c r="EA803" s="7" t="str">
        <f>+IFERROR(VLOOKUP(DX803,Auxiliar!$A:$C,3,0),"")</f>
        <v>1b 15% | 100b 18%</v>
      </c>
      <c r="EC803" s="1">
        <v>20154</v>
      </c>
      <c r="ED803" s="12" t="s">
        <v>47</v>
      </c>
      <c r="EE803" s="6">
        <f>+IFERROR(VALUE(RIGHT(Tabla23[[#This Row],[B2B]],6)),"")</f>
        <v>20154</v>
      </c>
      <c r="EF803" s="6" t="str">
        <f>+IFERROR(VLOOKUP(ED803,Auxiliar!$A:$C,2,0),"")</f>
        <v>VALUE LATON</v>
      </c>
      <c r="EG803" s="7" t="str">
        <f>+IFERROR(VLOOKUP(ED803,Auxiliar!$A:$C,3,0),"")</f>
        <v>1b 10% | 5b 15% | 192b 0%</v>
      </c>
      <c r="EI803" s="1"/>
      <c r="EJ803" s="12"/>
      <c r="EK803" s="6" t="str">
        <f>+IFERROR(VALUE(RIGHT(Tabla24[[#This Row],[B2B]],6)),"")</f>
        <v/>
      </c>
      <c r="EL803" s="6" t="str">
        <f>+IFERROR(VLOOKUP(EJ803,Auxiliar!$A:$C,2,0),"")</f>
        <v/>
      </c>
      <c r="EM803" s="7" t="str">
        <f>+IFERROR(VLOOKUP(EJ803,Auxiliar!$A:$C,3,0),"")</f>
        <v/>
      </c>
      <c r="EO803" s="1"/>
      <c r="EP803" s="12"/>
      <c r="EQ803" s="6" t="str">
        <f>+IFERROR(VALUE(RIGHT(Tabla25[[#This Row],[B2B]],6)),"")</f>
        <v/>
      </c>
      <c r="ER803" s="6" t="str">
        <f>+IFERROR(VLOOKUP(EP803,Auxiliar!$A:$C,2,0),"")</f>
        <v/>
      </c>
      <c r="ES803" s="7" t="str">
        <f>+IFERROR(VLOOKUP(EP803,Auxiliar!$A:$C,3,0),"")</f>
        <v/>
      </c>
      <c r="EU803" s="1"/>
      <c r="EV803" s="12"/>
      <c r="EW803" s="6" t="str">
        <f>+IFERROR(VALUE(RIGHT(Tabla26[[#This Row],[B2B]],6)),"")</f>
        <v/>
      </c>
      <c r="EX803" s="6" t="str">
        <f>+IFERROR(VLOOKUP(EV803,Auxiliar!$A:$C,2,0),"")</f>
        <v/>
      </c>
      <c r="EY803" s="7" t="str">
        <f>+IFERROR(VLOOKUP(EV803,Auxiliar!$A:$C,3,0),"")</f>
        <v/>
      </c>
      <c r="EZ803" s="1"/>
      <c r="FA803" s="12"/>
      <c r="FB803" s="6" t="str">
        <f>+IFERROR(VALUE(RIGHT(Tabla27[[#This Row],[B2B]],6)),"")</f>
        <v/>
      </c>
      <c r="FC803" s="6" t="str">
        <f>+IFERROR(VLOOKUP(FA803,Auxiliar!$A:$C,2,0),"")</f>
        <v/>
      </c>
      <c r="FD803" s="7" t="str">
        <f>+IFERROR(VLOOKUP(FA803,Auxiliar!$A:$C,3,0),"")</f>
        <v/>
      </c>
      <c r="FE803" s="1"/>
      <c r="FF803" s="12"/>
      <c r="FG803" s="6" t="str">
        <f>+IFERROR(VALUE(RIGHT(Tabla28[[#This Row],[B2B]],6)),"")</f>
        <v/>
      </c>
      <c r="FH803" s="6" t="str">
        <f>+IFERROR(VLOOKUP(FF803,Auxiliar!$A:$C,2,0),"")</f>
        <v/>
      </c>
      <c r="FI803" s="7" t="str">
        <f>+IFERROR(VLOOKUP(FF803,Auxiliar!$A:$C,3,0),"")</f>
        <v/>
      </c>
      <c r="FJ803" s="1"/>
      <c r="FK803" s="12"/>
      <c r="FL803" s="6" t="str">
        <f>+IFERROR(VALUE(RIGHT(Tabla29[[#This Row],[B2B]],6)),"")</f>
        <v/>
      </c>
      <c r="FM803" s="6" t="str">
        <f>+IFERROR(VLOOKUP(FK803,Auxiliar!$A:$C,2,0),"")</f>
        <v/>
      </c>
      <c r="FN803" s="7" t="str">
        <f>+IFERROR(VLOOKUP(FK803,Auxiliar!$A:$C,3,0),"")</f>
        <v/>
      </c>
      <c r="FO803" s="1"/>
      <c r="FP803" s="12"/>
      <c r="FQ803" s="6" t="str">
        <f>+IFERROR(VALUE(RIGHT(Tabla30[[#This Row],[B2B]],6)),"")</f>
        <v/>
      </c>
      <c r="FR803" s="6" t="str">
        <f>+IFERROR(VLOOKUP(FP803,Auxiliar!$A:$C,2,0),"")</f>
        <v/>
      </c>
      <c r="FS803" s="7"/>
      <c r="FT803" s="1"/>
      <c r="FU803" s="12"/>
      <c r="FV803" s="6" t="str">
        <f>+IFERROR(VALUE(RIGHT(Tabla31[[#This Row],[B2B]],6)),"")</f>
        <v/>
      </c>
      <c r="FW803" s="6" t="str">
        <f>+IFERROR(VLOOKUP(FU803,Auxiliar!$A:$C,2,0),"")</f>
        <v/>
      </c>
      <c r="FX803" s="7" t="str">
        <f>+IFERROR(VLOOKUP(FU803,Auxiliar!$A:$C,3,0),"")</f>
        <v/>
      </c>
      <c r="FY803" s="1"/>
      <c r="FZ803" s="12"/>
      <c r="GA803" s="6" t="str">
        <f>+IFERROR(VALUE(RIGHT(Tabla32[[#This Row],[B2B]],6)),"")</f>
        <v/>
      </c>
      <c r="GB803" s="6" t="str">
        <f>+IFERROR(VLOOKUP(FZ803,Auxiliar!$A:$C,2,0),"")</f>
        <v/>
      </c>
      <c r="GC803" s="7" t="str">
        <f>+IFERROR(VLOOKUP(FZ803,Auxiliar!$A:$C,3,0),"")</f>
        <v/>
      </c>
      <c r="GD803" s="1"/>
      <c r="GE803" s="12"/>
      <c r="GF803" s="6" t="str">
        <f>+IFERROR(VALUE(RIGHT(Tabla33[[#This Row],[B2B]],6)),"")</f>
        <v/>
      </c>
      <c r="GG803" s="6" t="str">
        <f>+IFERROR(VLOOKUP(GE803,Auxiliar!$A:$C,2,0),"")</f>
        <v/>
      </c>
      <c r="GH803" s="7" t="str">
        <f>+IFERROR(VLOOKUP(GE803,Auxiliar!$A:$C,3,0),"")</f>
        <v/>
      </c>
    </row>
    <row r="804" spans="1:190" x14ac:dyDescent="0.25">
      <c r="A804" s="1"/>
      <c r="B804" s="1"/>
      <c r="C804" t="str">
        <f>+IFERROR(VLOOKUP(B804,Auxiliar!$A:$C,2,0),"")</f>
        <v/>
      </c>
      <c r="D804" s="5" t="str">
        <f>+IFERROR(VLOOKUP(B804,Auxiliar!$A:$C,3,0),"")</f>
        <v/>
      </c>
      <c r="S804" s="1">
        <v>11480</v>
      </c>
      <c r="T804" s="1" t="s">
        <v>9</v>
      </c>
      <c r="U804" s="6">
        <f>+IFERROR(VALUE(RIGHT(Tabla4[[#This Row],[B2B]],6)),"")</f>
        <v>11480</v>
      </c>
      <c r="V804" s="6" t="str">
        <f>+IFERROR(VLOOKUP(T804,Auxiliar!$A:$C,2,0),"")</f>
        <v>CORE</v>
      </c>
      <c r="W804" s="7" t="str">
        <f>+IFERROR(VLOOKUP(T804,Auxiliar!$A:$C,3,0),"")</f>
        <v>0b 1% | 2b 5% | 4b 6%</v>
      </c>
      <c r="AK804" s="1">
        <v>10250</v>
      </c>
      <c r="AL804" s="1" t="s">
        <v>30</v>
      </c>
      <c r="AM804" s="6">
        <f>+IFERROR(VALUE(RIGHT(Tabla7[[#This Row],[B2B]],6)),"")</f>
        <v>10250</v>
      </c>
      <c r="AN804" s="6" t="str">
        <f>+IFERROR(VLOOKUP(AL804,Auxiliar!$A:$C,2,0),"")</f>
        <v>LATONES</v>
      </c>
      <c r="AO804" s="7" t="str">
        <f>+IFERROR(VLOOKUP(AL804,Auxiliar!$A:$C,3,0),"")</f>
        <v>1b 4% | 5b 7% | 97b 0%</v>
      </c>
      <c r="AW804" s="1"/>
      <c r="AX804" s="1" t="s">
        <v>32</v>
      </c>
      <c r="AY804" s="6" t="str">
        <f>+IFERROR(VALUE(RIGHT(Tabla9[[#This Row],[B2B]],6)),"")</f>
        <v/>
      </c>
      <c r="AZ804" s="6" t="str">
        <f>+IFERROR(VLOOKUP(AX804,Auxiliar!$A:$C,2,0),"")</f>
        <v>LATONES</v>
      </c>
      <c r="BA804" s="7" t="str">
        <f>+IFERROR(VLOOKUP(AX804,Auxiliar!$A:$C,3,0),"")</f>
        <v>2b 3% | 4b 4% | 6b 5% | 10b 8%  | 385b 0%</v>
      </c>
      <c r="BI804" s="1"/>
      <c r="BJ804" s="1"/>
      <c r="BK804" s="6" t="str">
        <f>+IFERROR(VALUE(RIGHT(Tabla11[[#This Row],[B2B]],6)),"")</f>
        <v/>
      </c>
      <c r="BL804" s="6" t="str">
        <f>+IFERROR(VLOOKUP(BJ804,Auxiliar!$A:$C,2,0),"")</f>
        <v/>
      </c>
      <c r="BM804" s="7" t="str">
        <f>+IFERROR(VLOOKUP(BJ804,Auxiliar!$A:$C,3,0),"")</f>
        <v/>
      </c>
      <c r="BO804" s="1">
        <v>20158</v>
      </c>
      <c r="BP804" s="1" t="s">
        <v>39</v>
      </c>
      <c r="BQ804" s="6">
        <f>+IFERROR(VALUE(RIGHT(Tabla12[[#This Row],[B2B]],6)),"")</f>
        <v>20158</v>
      </c>
      <c r="BR804" s="6" t="str">
        <f>+IFERROR(VLOOKUP(BP804,Auxiliar!$A:$C,2,0),"")</f>
        <v>VALUE LITRO</v>
      </c>
      <c r="BS804" s="7" t="str">
        <f>+IFERROR(VLOOKUP(BP804,Auxiliar!$A:$C,3,0),"")</f>
        <v>1b 12%</v>
      </c>
      <c r="CA804" s="1">
        <v>5909</v>
      </c>
      <c r="CB804" s="1" t="s">
        <v>35</v>
      </c>
      <c r="CC804" s="6">
        <f>+IFERROR(VALUE(RIGHT(Tabla14[[#This Row],[B2B]],6)),"")</f>
        <v>5909</v>
      </c>
      <c r="CD804" s="6" t="str">
        <f>+IFERROR(VLOOKUP(CB804,Auxiliar!$A:$C,2,0),"")</f>
        <v>Corona 710cc</v>
      </c>
      <c r="CE804" s="7" t="str">
        <f>+IFERROR(VLOOKUP(CB804,Auxiliar!$A:$C,3,0),"")</f>
        <v>1b 10% | 85b 0%</v>
      </c>
      <c r="CG804" s="1"/>
      <c r="CH804" s="1"/>
      <c r="CI804" s="6" t="str">
        <f>+IFERROR(VALUE(RIGHT(Tabla15[[#This Row],[B2B]],6)),"")</f>
        <v/>
      </c>
      <c r="CJ804" s="6" t="str">
        <f>+IFERROR(VLOOKUP(CH804,Auxiliar!$A:$C,2,0),"")</f>
        <v/>
      </c>
      <c r="CK804" s="7" t="str">
        <f>+IFERROR(VLOOKUP(CH804,Auxiliar!$A:$C,3,0),"")</f>
        <v/>
      </c>
      <c r="CM804" s="1">
        <v>5859</v>
      </c>
      <c r="CN804" s="1" t="s">
        <v>20</v>
      </c>
      <c r="CO804" s="6">
        <v>5859</v>
      </c>
      <c r="CP804" s="6" t="s">
        <v>20</v>
      </c>
      <c r="CQ804" s="7" t="s">
        <v>21</v>
      </c>
      <c r="CS804" s="1"/>
      <c r="CT804" s="1"/>
      <c r="CU804" s="6" t="str">
        <f>+IFERROR(VALUE(RIGHT(Tabla17[[#This Row],[B2B]],6)),"")</f>
        <v/>
      </c>
      <c r="CV804" s="6" t="str">
        <f>+IFERROR(VLOOKUP(CT804,Auxiliar!$A:$C,2,0),"")</f>
        <v/>
      </c>
      <c r="CW804" s="7" t="str">
        <f>+IFERROR(VLOOKUP(CT804,Auxiliar!$A:$C,3,0),"")</f>
        <v/>
      </c>
      <c r="CY804" s="1">
        <v>5859</v>
      </c>
      <c r="CZ804" s="1" t="s">
        <v>16</v>
      </c>
      <c r="DA804" s="6">
        <f>+IFERROR(VALUE(RIGHT(Tabla18[[#This Row],[B2B]],6)),"")</f>
        <v>5859</v>
      </c>
      <c r="DB804" s="6" t="str">
        <f>+IFERROR(VLOOKUP(CZ804,Auxiliar!$A:$C,2,0),"")</f>
        <v>PREMIUM</v>
      </c>
      <c r="DC804" s="7" t="str">
        <f>+IFERROR(VLOOKUP(CZ804,Auxiliar!$A:$C,3,0),"")</f>
        <v>0b 0% | 2b 2% | 5b 3,5% | 10b 5%</v>
      </c>
      <c r="DE804" s="1">
        <v>5859</v>
      </c>
      <c r="DF804" s="1" t="s">
        <v>19</v>
      </c>
      <c r="DG804" s="6">
        <f>+IFERROR(VALUE(RIGHT(Tabla19[[#This Row],[B2B]],6)),"")</f>
        <v>5859</v>
      </c>
      <c r="DH804" s="6" t="str">
        <f>+IFERROR(VLOOKUP(DF804,Auxiliar!$A:$C,2,0),"")</f>
        <v>MICHELOB</v>
      </c>
      <c r="DI804" s="7" t="str">
        <f>+IFERROR(VLOOKUP(DF804,Auxiliar!$A:$C,3,0),"")</f>
        <v>1b 7% | 3b 22% | 8b 27%</v>
      </c>
      <c r="DK804" s="1"/>
      <c r="DL804" s="1"/>
      <c r="DM804" s="6" t="str">
        <f>+IFERROR(VALUE(RIGHT(Tabla20[[#This Row],[B2B]],6)),"")</f>
        <v/>
      </c>
      <c r="DN804" s="6" t="str">
        <f>+IFERROR(VLOOKUP(DL804,Auxiliar!$A:$C,2,0),"")</f>
        <v/>
      </c>
      <c r="DO804" s="7" t="str">
        <f>+IFERROR(VLOOKUP(DL804,Auxiliar!$A:$C,3,0),"")</f>
        <v/>
      </c>
      <c r="DQ804" s="1">
        <v>5857</v>
      </c>
      <c r="DR804" s="12" t="s">
        <v>24</v>
      </c>
      <c r="DS804" s="6">
        <f>+IFERROR(VALUE(RIGHT(Tabla21[[#This Row],[B2B]],6)),"")</f>
        <v>5857</v>
      </c>
      <c r="DT804" s="6" t="str">
        <f>+IFERROR(VLOOKUP(DR804,Auxiliar!$A:$C,2,0),"")</f>
        <v>CORONA PORRON</v>
      </c>
      <c r="DU804" s="7" t="str">
        <f>+IFERROR(VLOOKUP(DR804,Auxiliar!$A:$C,3,0),"")</f>
        <v>1b 5% | 20b 0%</v>
      </c>
      <c r="DW804" s="1">
        <v>20175</v>
      </c>
      <c r="DX804" s="12" t="s">
        <v>43</v>
      </c>
      <c r="DY804" s="6">
        <f>+IFERROR(VALUE(RIGHT(Tabla22[[#This Row],[B2B]],6)),"")</f>
        <v>20175</v>
      </c>
      <c r="DZ804" s="6" t="str">
        <f>+IFERROR(VLOOKUP(DX804,Auxiliar!$A:$C,2,0),"")</f>
        <v xml:space="preserve">VALUE LATA </v>
      </c>
      <c r="EA804" s="7" t="str">
        <f>+IFERROR(VLOOKUP(DX804,Auxiliar!$A:$C,3,0),"")</f>
        <v>1b 15% | 100b 18%</v>
      </c>
      <c r="EC804" s="1">
        <v>3641</v>
      </c>
      <c r="ED804" s="12" t="s">
        <v>47</v>
      </c>
      <c r="EE804" s="6">
        <f>+IFERROR(VALUE(RIGHT(Tabla23[[#This Row],[B2B]],6)),"")</f>
        <v>3641</v>
      </c>
      <c r="EF804" s="6" t="str">
        <f>+IFERROR(VLOOKUP(ED804,Auxiliar!$A:$C,2,0),"")</f>
        <v>VALUE LATON</v>
      </c>
      <c r="EG804" s="7" t="str">
        <f>+IFERROR(VLOOKUP(ED804,Auxiliar!$A:$C,3,0),"")</f>
        <v>1b 10% | 5b 15% | 192b 0%</v>
      </c>
      <c r="EI804" s="1"/>
      <c r="EJ804" s="12"/>
      <c r="EK804" s="6" t="str">
        <f>+IFERROR(VALUE(RIGHT(Tabla24[[#This Row],[B2B]],6)),"")</f>
        <v/>
      </c>
      <c r="EL804" s="6" t="str">
        <f>+IFERROR(VLOOKUP(EJ804,Auxiliar!$A:$C,2,0),"")</f>
        <v/>
      </c>
      <c r="EM804" s="7" t="str">
        <f>+IFERROR(VLOOKUP(EJ804,Auxiliar!$A:$C,3,0),"")</f>
        <v/>
      </c>
      <c r="EO804" s="1"/>
      <c r="EP804" s="12"/>
      <c r="EQ804" s="6" t="str">
        <f>+IFERROR(VALUE(RIGHT(Tabla25[[#This Row],[B2B]],6)),"")</f>
        <v/>
      </c>
      <c r="ER804" s="6" t="str">
        <f>+IFERROR(VLOOKUP(EP804,Auxiliar!$A:$C,2,0),"")</f>
        <v/>
      </c>
      <c r="ES804" s="7" t="str">
        <f>+IFERROR(VLOOKUP(EP804,Auxiliar!$A:$C,3,0),"")</f>
        <v/>
      </c>
      <c r="EU804" s="1"/>
      <c r="EV804" s="12"/>
      <c r="EW804" s="6" t="str">
        <f>+IFERROR(VALUE(RIGHT(Tabla26[[#This Row],[B2B]],6)),"")</f>
        <v/>
      </c>
      <c r="EX804" s="6" t="str">
        <f>+IFERROR(VLOOKUP(EV804,Auxiliar!$A:$C,2,0),"")</f>
        <v/>
      </c>
      <c r="EY804" s="7" t="str">
        <f>+IFERROR(VLOOKUP(EV804,Auxiliar!$A:$C,3,0),"")</f>
        <v/>
      </c>
      <c r="EZ804" s="1"/>
      <c r="FA804" s="12"/>
      <c r="FB804" s="6" t="str">
        <f>+IFERROR(VALUE(RIGHT(Tabla27[[#This Row],[B2B]],6)),"")</f>
        <v/>
      </c>
      <c r="FC804" s="6" t="str">
        <f>+IFERROR(VLOOKUP(FA804,Auxiliar!$A:$C,2,0),"")</f>
        <v/>
      </c>
      <c r="FD804" s="7" t="str">
        <f>+IFERROR(VLOOKUP(FA804,Auxiliar!$A:$C,3,0),"")</f>
        <v/>
      </c>
      <c r="FE804" s="1"/>
      <c r="FF804" s="12"/>
      <c r="FG804" s="6" t="str">
        <f>+IFERROR(VALUE(RIGHT(Tabla28[[#This Row],[B2B]],6)),"")</f>
        <v/>
      </c>
      <c r="FH804" s="6" t="str">
        <f>+IFERROR(VLOOKUP(FF804,Auxiliar!$A:$C,2,0),"")</f>
        <v/>
      </c>
      <c r="FI804" s="7" t="str">
        <f>+IFERROR(VLOOKUP(FF804,Auxiliar!$A:$C,3,0),"")</f>
        <v/>
      </c>
      <c r="FJ804" s="1"/>
      <c r="FK804" s="12"/>
      <c r="FL804" s="6" t="str">
        <f>+IFERROR(VALUE(RIGHT(Tabla29[[#This Row],[B2B]],6)),"")</f>
        <v/>
      </c>
      <c r="FM804" s="6" t="str">
        <f>+IFERROR(VLOOKUP(FK804,Auxiliar!$A:$C,2,0),"")</f>
        <v/>
      </c>
      <c r="FN804" s="7" t="str">
        <f>+IFERROR(VLOOKUP(FK804,Auxiliar!$A:$C,3,0),"")</f>
        <v/>
      </c>
      <c r="FO804" s="1"/>
      <c r="FP804" s="12"/>
      <c r="FQ804" s="6" t="str">
        <f>+IFERROR(VALUE(RIGHT(Tabla30[[#This Row],[B2B]],6)),"")</f>
        <v/>
      </c>
      <c r="FR804" s="6" t="str">
        <f>+IFERROR(VLOOKUP(FP804,Auxiliar!$A:$C,2,0),"")</f>
        <v/>
      </c>
      <c r="FS804" s="7"/>
      <c r="FT804" s="1"/>
      <c r="FU804" s="12"/>
      <c r="FV804" s="6" t="str">
        <f>+IFERROR(VALUE(RIGHT(Tabla31[[#This Row],[B2B]],6)),"")</f>
        <v/>
      </c>
      <c r="FW804" s="6" t="str">
        <f>+IFERROR(VLOOKUP(FU804,Auxiliar!$A:$C,2,0),"")</f>
        <v/>
      </c>
      <c r="FX804" s="7" t="str">
        <f>+IFERROR(VLOOKUP(FU804,Auxiliar!$A:$C,3,0),"")</f>
        <v/>
      </c>
      <c r="FY804" s="1"/>
      <c r="FZ804" s="12"/>
      <c r="GA804" s="6" t="str">
        <f>+IFERROR(VALUE(RIGHT(Tabla32[[#This Row],[B2B]],6)),"")</f>
        <v/>
      </c>
      <c r="GB804" s="6" t="str">
        <f>+IFERROR(VLOOKUP(FZ804,Auxiliar!$A:$C,2,0),"")</f>
        <v/>
      </c>
      <c r="GC804" s="7" t="str">
        <f>+IFERROR(VLOOKUP(FZ804,Auxiliar!$A:$C,3,0),"")</f>
        <v/>
      </c>
      <c r="GD804" s="1"/>
      <c r="GE804" s="12"/>
      <c r="GF804" s="6" t="str">
        <f>+IFERROR(VALUE(RIGHT(Tabla33[[#This Row],[B2B]],6)),"")</f>
        <v/>
      </c>
      <c r="GG804" s="6" t="str">
        <f>+IFERROR(VLOOKUP(GE804,Auxiliar!$A:$C,2,0),"")</f>
        <v/>
      </c>
      <c r="GH804" s="7" t="str">
        <f>+IFERROR(VLOOKUP(GE804,Auxiliar!$A:$C,3,0),"")</f>
        <v/>
      </c>
    </row>
    <row r="805" spans="1:190" x14ac:dyDescent="0.25">
      <c r="A805" s="1"/>
      <c r="B805" s="1"/>
      <c r="C805" t="str">
        <f>+IFERROR(VLOOKUP(B805,Auxiliar!$A:$C,2,0),"")</f>
        <v/>
      </c>
      <c r="D805" s="5" t="str">
        <f>+IFERROR(VLOOKUP(B805,Auxiliar!$A:$C,3,0),"")</f>
        <v/>
      </c>
      <c r="S805" s="1">
        <v>11484</v>
      </c>
      <c r="T805" s="1" t="s">
        <v>9</v>
      </c>
      <c r="U805" s="6">
        <f>+IFERROR(VALUE(RIGHT(Tabla4[[#This Row],[B2B]],6)),"")</f>
        <v>11484</v>
      </c>
      <c r="V805" s="6" t="str">
        <f>+IFERROR(VLOOKUP(T805,Auxiliar!$A:$C,2,0),"")</f>
        <v>CORE</v>
      </c>
      <c r="W805" s="7" t="str">
        <f>+IFERROR(VLOOKUP(T805,Auxiliar!$A:$C,3,0),"")</f>
        <v>0b 1% | 2b 5% | 4b 6%</v>
      </c>
      <c r="AK805" s="1">
        <v>10251</v>
      </c>
      <c r="AL805" s="1" t="s">
        <v>30</v>
      </c>
      <c r="AM805" s="6">
        <f>+IFERROR(VALUE(RIGHT(Tabla7[[#This Row],[B2B]],6)),"")</f>
        <v>10251</v>
      </c>
      <c r="AN805" s="6" t="str">
        <f>+IFERROR(VLOOKUP(AL805,Auxiliar!$A:$C,2,0),"")</f>
        <v>LATONES</v>
      </c>
      <c r="AO805" s="7" t="str">
        <f>+IFERROR(VLOOKUP(AL805,Auxiliar!$A:$C,3,0),"")</f>
        <v>1b 4% | 5b 7% | 97b 0%</v>
      </c>
      <c r="AW805" s="1"/>
      <c r="AX805" s="1" t="s">
        <v>32</v>
      </c>
      <c r="AY805" s="6" t="str">
        <f>+IFERROR(VALUE(RIGHT(Tabla9[[#This Row],[B2B]],6)),"")</f>
        <v/>
      </c>
      <c r="AZ805" s="6" t="str">
        <f>+IFERROR(VLOOKUP(AX805,Auxiliar!$A:$C,2,0),"")</f>
        <v>LATONES</v>
      </c>
      <c r="BA805" s="7" t="str">
        <f>+IFERROR(VLOOKUP(AX805,Auxiliar!$A:$C,3,0),"")</f>
        <v>2b 3% | 4b 4% | 6b 5% | 10b 8%  | 385b 0%</v>
      </c>
      <c r="BI805" s="1"/>
      <c r="BJ805" s="1"/>
      <c r="BK805" s="6" t="str">
        <f>+IFERROR(VALUE(RIGHT(Tabla11[[#This Row],[B2B]],6)),"")</f>
        <v/>
      </c>
      <c r="BL805" s="6" t="str">
        <f>+IFERROR(VLOOKUP(BJ805,Auxiliar!$A:$C,2,0),"")</f>
        <v/>
      </c>
      <c r="BM805" s="7" t="str">
        <f>+IFERROR(VLOOKUP(BJ805,Auxiliar!$A:$C,3,0),"")</f>
        <v/>
      </c>
      <c r="BO805" s="1">
        <v>20164</v>
      </c>
      <c r="BP805" s="1" t="s">
        <v>39</v>
      </c>
      <c r="BQ805" s="6">
        <f>+IFERROR(VALUE(RIGHT(Tabla12[[#This Row],[B2B]],6)),"")</f>
        <v>20164</v>
      </c>
      <c r="BR805" s="6" t="str">
        <f>+IFERROR(VLOOKUP(BP805,Auxiliar!$A:$C,2,0),"")</f>
        <v>VALUE LITRO</v>
      </c>
      <c r="BS805" s="7" t="str">
        <f>+IFERROR(VLOOKUP(BP805,Auxiliar!$A:$C,3,0),"")</f>
        <v>1b 12%</v>
      </c>
      <c r="CA805" s="1">
        <v>5910</v>
      </c>
      <c r="CB805" s="1" t="s">
        <v>35</v>
      </c>
      <c r="CC805" s="6">
        <f>+IFERROR(VALUE(RIGHT(Tabla14[[#This Row],[B2B]],6)),"")</f>
        <v>5910</v>
      </c>
      <c r="CD805" s="6" t="str">
        <f>+IFERROR(VLOOKUP(CB805,Auxiliar!$A:$C,2,0),"")</f>
        <v>Corona 710cc</v>
      </c>
      <c r="CE805" s="7" t="str">
        <f>+IFERROR(VLOOKUP(CB805,Auxiliar!$A:$C,3,0),"")</f>
        <v>1b 10% | 85b 0%</v>
      </c>
      <c r="CG805" s="1"/>
      <c r="CH805" s="1"/>
      <c r="CI805" s="6" t="str">
        <f>+IFERROR(VALUE(RIGHT(Tabla15[[#This Row],[B2B]],6)),"")</f>
        <v/>
      </c>
      <c r="CJ805" s="6" t="str">
        <f>+IFERROR(VLOOKUP(CH805,Auxiliar!$A:$C,2,0),"")</f>
        <v/>
      </c>
      <c r="CK805" s="7" t="str">
        <f>+IFERROR(VLOOKUP(CH805,Auxiliar!$A:$C,3,0),"")</f>
        <v/>
      </c>
      <c r="CM805" s="1">
        <v>5869</v>
      </c>
      <c r="CN805" s="1" t="s">
        <v>20</v>
      </c>
      <c r="CO805" s="6">
        <v>5869</v>
      </c>
      <c r="CP805" s="6" t="s">
        <v>20</v>
      </c>
      <c r="CQ805" s="7" t="s">
        <v>21</v>
      </c>
      <c r="CS805" s="1"/>
      <c r="CT805" s="1"/>
      <c r="CU805" s="6" t="str">
        <f>+IFERROR(VALUE(RIGHT(Tabla17[[#This Row],[B2B]],6)),"")</f>
        <v/>
      </c>
      <c r="CV805" s="6" t="str">
        <f>+IFERROR(VLOOKUP(CT805,Auxiliar!$A:$C,2,0),"")</f>
        <v/>
      </c>
      <c r="CW805" s="7" t="str">
        <f>+IFERROR(VLOOKUP(CT805,Auxiliar!$A:$C,3,0),"")</f>
        <v/>
      </c>
      <c r="CY805" s="1">
        <v>5869</v>
      </c>
      <c r="CZ805" s="1" t="s">
        <v>16</v>
      </c>
      <c r="DA805" s="6">
        <f>+IFERROR(VALUE(RIGHT(Tabla18[[#This Row],[B2B]],6)),"")</f>
        <v>5869</v>
      </c>
      <c r="DB805" s="6" t="str">
        <f>+IFERROR(VLOOKUP(CZ805,Auxiliar!$A:$C,2,0),"")</f>
        <v>PREMIUM</v>
      </c>
      <c r="DC805" s="7" t="str">
        <f>+IFERROR(VLOOKUP(CZ805,Auxiliar!$A:$C,3,0),"")</f>
        <v>0b 0% | 2b 2% | 5b 3,5% | 10b 5%</v>
      </c>
      <c r="DE805" s="1">
        <v>5869</v>
      </c>
      <c r="DF805" s="1" t="s">
        <v>19</v>
      </c>
      <c r="DG805" s="6">
        <f>+IFERROR(VALUE(RIGHT(Tabla19[[#This Row],[B2B]],6)),"")</f>
        <v>5869</v>
      </c>
      <c r="DH805" s="6" t="str">
        <f>+IFERROR(VLOOKUP(DF805,Auxiliar!$A:$C,2,0),"")</f>
        <v>MICHELOB</v>
      </c>
      <c r="DI805" s="7" t="str">
        <f>+IFERROR(VLOOKUP(DF805,Auxiliar!$A:$C,3,0),"")</f>
        <v>1b 7% | 3b 22% | 8b 27%</v>
      </c>
      <c r="DK805" s="1"/>
      <c r="DL805" s="1"/>
      <c r="DM805" s="6" t="str">
        <f>+IFERROR(VALUE(RIGHT(Tabla20[[#This Row],[B2B]],6)),"")</f>
        <v/>
      </c>
      <c r="DN805" s="6" t="str">
        <f>+IFERROR(VLOOKUP(DL805,Auxiliar!$A:$C,2,0),"")</f>
        <v/>
      </c>
      <c r="DO805" s="7" t="str">
        <f>+IFERROR(VLOOKUP(DL805,Auxiliar!$A:$C,3,0),"")</f>
        <v/>
      </c>
      <c r="DQ805" s="1">
        <v>5859</v>
      </c>
      <c r="DR805" s="12" t="s">
        <v>24</v>
      </c>
      <c r="DS805" s="6">
        <f>+IFERROR(VALUE(RIGHT(Tabla21[[#This Row],[B2B]],6)),"")</f>
        <v>5859</v>
      </c>
      <c r="DT805" s="6" t="str">
        <f>+IFERROR(VLOOKUP(DR805,Auxiliar!$A:$C,2,0),"")</f>
        <v>CORONA PORRON</v>
      </c>
      <c r="DU805" s="7" t="str">
        <f>+IFERROR(VLOOKUP(DR805,Auxiliar!$A:$C,3,0),"")</f>
        <v>1b 5% | 20b 0%</v>
      </c>
      <c r="DW805" s="1">
        <v>20178</v>
      </c>
      <c r="DX805" s="12" t="s">
        <v>43</v>
      </c>
      <c r="DY805" s="6">
        <f>+IFERROR(VALUE(RIGHT(Tabla22[[#This Row],[B2B]],6)),"")</f>
        <v>20178</v>
      </c>
      <c r="DZ805" s="6" t="str">
        <f>+IFERROR(VLOOKUP(DX805,Auxiliar!$A:$C,2,0),"")</f>
        <v xml:space="preserve">VALUE LATA </v>
      </c>
      <c r="EA805" s="7" t="str">
        <f>+IFERROR(VLOOKUP(DX805,Auxiliar!$A:$C,3,0),"")</f>
        <v>1b 15% | 100b 18%</v>
      </c>
      <c r="EC805" s="1">
        <v>20158</v>
      </c>
      <c r="ED805" s="12" t="s">
        <v>47</v>
      </c>
      <c r="EE805" s="6">
        <f>+IFERROR(VALUE(RIGHT(Tabla23[[#This Row],[B2B]],6)),"")</f>
        <v>20158</v>
      </c>
      <c r="EF805" s="6" t="str">
        <f>+IFERROR(VLOOKUP(ED805,Auxiliar!$A:$C,2,0),"")</f>
        <v>VALUE LATON</v>
      </c>
      <c r="EG805" s="7" t="str">
        <f>+IFERROR(VLOOKUP(ED805,Auxiliar!$A:$C,3,0),"")</f>
        <v>1b 10% | 5b 15% | 192b 0%</v>
      </c>
      <c r="EI805" s="1"/>
      <c r="EJ805" s="12"/>
      <c r="EK805" s="6" t="str">
        <f>+IFERROR(VALUE(RIGHT(Tabla24[[#This Row],[B2B]],6)),"")</f>
        <v/>
      </c>
      <c r="EL805" s="6" t="str">
        <f>+IFERROR(VLOOKUP(EJ805,Auxiliar!$A:$C,2,0),"")</f>
        <v/>
      </c>
      <c r="EM805" s="7" t="str">
        <f>+IFERROR(VLOOKUP(EJ805,Auxiliar!$A:$C,3,0),"")</f>
        <v/>
      </c>
      <c r="EO805" s="1"/>
      <c r="EP805" s="12"/>
      <c r="EQ805" s="6" t="str">
        <f>+IFERROR(VALUE(RIGHT(Tabla25[[#This Row],[B2B]],6)),"")</f>
        <v/>
      </c>
      <c r="ER805" s="6" t="str">
        <f>+IFERROR(VLOOKUP(EP805,Auxiliar!$A:$C,2,0),"")</f>
        <v/>
      </c>
      <c r="ES805" s="7" t="str">
        <f>+IFERROR(VLOOKUP(EP805,Auxiliar!$A:$C,3,0),"")</f>
        <v/>
      </c>
      <c r="EU805" s="1"/>
      <c r="EV805" s="12"/>
      <c r="EW805" s="6" t="str">
        <f>+IFERROR(VALUE(RIGHT(Tabla26[[#This Row],[B2B]],6)),"")</f>
        <v/>
      </c>
      <c r="EX805" s="6" t="str">
        <f>+IFERROR(VLOOKUP(EV805,Auxiliar!$A:$C,2,0),"")</f>
        <v/>
      </c>
      <c r="EY805" s="7" t="str">
        <f>+IFERROR(VLOOKUP(EV805,Auxiliar!$A:$C,3,0),"")</f>
        <v/>
      </c>
      <c r="EZ805" s="1"/>
      <c r="FA805" s="12"/>
      <c r="FB805" s="6" t="str">
        <f>+IFERROR(VALUE(RIGHT(Tabla27[[#This Row],[B2B]],6)),"")</f>
        <v/>
      </c>
      <c r="FC805" s="6" t="str">
        <f>+IFERROR(VLOOKUP(FA805,Auxiliar!$A:$C,2,0),"")</f>
        <v/>
      </c>
      <c r="FD805" s="7" t="str">
        <f>+IFERROR(VLOOKUP(FA805,Auxiliar!$A:$C,3,0),"")</f>
        <v/>
      </c>
      <c r="FE805" s="1"/>
      <c r="FF805" s="12"/>
      <c r="FG805" s="6" t="str">
        <f>+IFERROR(VALUE(RIGHT(Tabla28[[#This Row],[B2B]],6)),"")</f>
        <v/>
      </c>
      <c r="FH805" s="6" t="str">
        <f>+IFERROR(VLOOKUP(FF805,Auxiliar!$A:$C,2,0),"")</f>
        <v/>
      </c>
      <c r="FI805" s="7" t="str">
        <f>+IFERROR(VLOOKUP(FF805,Auxiliar!$A:$C,3,0),"")</f>
        <v/>
      </c>
      <c r="FJ805" s="1"/>
      <c r="FK805" s="12"/>
      <c r="FL805" s="6" t="str">
        <f>+IFERROR(VALUE(RIGHT(Tabla29[[#This Row],[B2B]],6)),"")</f>
        <v/>
      </c>
      <c r="FM805" s="6" t="str">
        <f>+IFERROR(VLOOKUP(FK805,Auxiliar!$A:$C,2,0),"")</f>
        <v/>
      </c>
      <c r="FN805" s="7" t="str">
        <f>+IFERROR(VLOOKUP(FK805,Auxiliar!$A:$C,3,0),"")</f>
        <v/>
      </c>
      <c r="FO805" s="1"/>
      <c r="FP805" s="12"/>
      <c r="FQ805" s="6" t="str">
        <f>+IFERROR(VALUE(RIGHT(Tabla30[[#This Row],[B2B]],6)),"")</f>
        <v/>
      </c>
      <c r="FR805" s="6" t="str">
        <f>+IFERROR(VLOOKUP(FP805,Auxiliar!$A:$C,2,0),"")</f>
        <v/>
      </c>
      <c r="FS805" s="7"/>
      <c r="FT805" s="1"/>
      <c r="FU805" s="12"/>
      <c r="FV805" s="6" t="str">
        <f>+IFERROR(VALUE(RIGHT(Tabla31[[#This Row],[B2B]],6)),"")</f>
        <v/>
      </c>
      <c r="FW805" s="6" t="str">
        <f>+IFERROR(VLOOKUP(FU805,Auxiliar!$A:$C,2,0),"")</f>
        <v/>
      </c>
      <c r="FX805" s="7" t="str">
        <f>+IFERROR(VLOOKUP(FU805,Auxiliar!$A:$C,3,0),"")</f>
        <v/>
      </c>
      <c r="FY805" s="1"/>
      <c r="FZ805" s="12"/>
      <c r="GA805" s="6" t="str">
        <f>+IFERROR(VALUE(RIGHT(Tabla32[[#This Row],[B2B]],6)),"")</f>
        <v/>
      </c>
      <c r="GB805" s="6" t="str">
        <f>+IFERROR(VLOOKUP(FZ805,Auxiliar!$A:$C,2,0),"")</f>
        <v/>
      </c>
      <c r="GC805" s="7" t="str">
        <f>+IFERROR(VLOOKUP(FZ805,Auxiliar!$A:$C,3,0),"")</f>
        <v/>
      </c>
      <c r="GD805" s="1"/>
      <c r="GE805" s="12"/>
      <c r="GF805" s="6" t="str">
        <f>+IFERROR(VALUE(RIGHT(Tabla33[[#This Row],[B2B]],6)),"")</f>
        <v/>
      </c>
      <c r="GG805" s="6" t="str">
        <f>+IFERROR(VLOOKUP(GE805,Auxiliar!$A:$C,2,0),"")</f>
        <v/>
      </c>
      <c r="GH805" s="7" t="str">
        <f>+IFERROR(VLOOKUP(GE805,Auxiliar!$A:$C,3,0),"")</f>
        <v/>
      </c>
    </row>
    <row r="806" spans="1:190" x14ac:dyDescent="0.25">
      <c r="A806" s="1"/>
      <c r="B806" s="1"/>
      <c r="C806" t="str">
        <f>+IFERROR(VLOOKUP(B806,Auxiliar!$A:$C,2,0),"")</f>
        <v/>
      </c>
      <c r="D806" s="5" t="str">
        <f>+IFERROR(VLOOKUP(B806,Auxiliar!$A:$C,3,0),"")</f>
        <v/>
      </c>
      <c r="S806" s="1">
        <v>11524</v>
      </c>
      <c r="T806" s="1" t="s">
        <v>9</v>
      </c>
      <c r="U806" s="6">
        <f>+IFERROR(VALUE(RIGHT(Tabla4[[#This Row],[B2B]],6)),"")</f>
        <v>11524</v>
      </c>
      <c r="V806" s="6" t="str">
        <f>+IFERROR(VLOOKUP(T806,Auxiliar!$A:$C,2,0),"")</f>
        <v>CORE</v>
      </c>
      <c r="W806" s="7" t="str">
        <f>+IFERROR(VLOOKUP(T806,Auxiliar!$A:$C,3,0),"")</f>
        <v>0b 1% | 2b 5% | 4b 6%</v>
      </c>
      <c r="AK806" s="1">
        <v>10253</v>
      </c>
      <c r="AL806" s="1" t="s">
        <v>30</v>
      </c>
      <c r="AM806" s="6">
        <f>+IFERROR(VALUE(RIGHT(Tabla7[[#This Row],[B2B]],6)),"")</f>
        <v>10253</v>
      </c>
      <c r="AN806" s="6" t="str">
        <f>+IFERROR(VLOOKUP(AL806,Auxiliar!$A:$C,2,0),"")</f>
        <v>LATONES</v>
      </c>
      <c r="AO806" s="7" t="str">
        <f>+IFERROR(VLOOKUP(AL806,Auxiliar!$A:$C,3,0),"")</f>
        <v>1b 4% | 5b 7% | 97b 0%</v>
      </c>
      <c r="AW806" s="1"/>
      <c r="AX806" s="1" t="s">
        <v>32</v>
      </c>
      <c r="AY806" s="6" t="str">
        <f>+IFERROR(VALUE(RIGHT(Tabla9[[#This Row],[B2B]],6)),"")</f>
        <v/>
      </c>
      <c r="AZ806" s="6" t="str">
        <f>+IFERROR(VLOOKUP(AX806,Auxiliar!$A:$C,2,0),"")</f>
        <v>LATONES</v>
      </c>
      <c r="BA806" s="7" t="str">
        <f>+IFERROR(VLOOKUP(AX806,Auxiliar!$A:$C,3,0),"")</f>
        <v>2b 3% | 4b 4% | 6b 5% | 10b 8%  | 385b 0%</v>
      </c>
      <c r="BI806" s="1"/>
      <c r="BJ806" s="1"/>
      <c r="BK806" s="6" t="str">
        <f>+IFERROR(VALUE(RIGHT(Tabla11[[#This Row],[B2B]],6)),"")</f>
        <v/>
      </c>
      <c r="BL806" s="6" t="str">
        <f>+IFERROR(VLOOKUP(BJ806,Auxiliar!$A:$C,2,0),"")</f>
        <v/>
      </c>
      <c r="BM806" s="7" t="str">
        <f>+IFERROR(VLOOKUP(BJ806,Auxiliar!$A:$C,3,0),"")</f>
        <v/>
      </c>
      <c r="BO806" s="1">
        <v>20170</v>
      </c>
      <c r="BP806" s="1" t="s">
        <v>39</v>
      </c>
      <c r="BQ806" s="6">
        <f>+IFERROR(VALUE(RIGHT(Tabla12[[#This Row],[B2B]],6)),"")</f>
        <v>20170</v>
      </c>
      <c r="BR806" s="6" t="str">
        <f>+IFERROR(VLOOKUP(BP806,Auxiliar!$A:$C,2,0),"")</f>
        <v>VALUE LITRO</v>
      </c>
      <c r="BS806" s="7" t="str">
        <f>+IFERROR(VLOOKUP(BP806,Auxiliar!$A:$C,3,0),"")</f>
        <v>1b 12%</v>
      </c>
      <c r="CA806" s="1">
        <v>5913</v>
      </c>
      <c r="CB806" s="1" t="s">
        <v>35</v>
      </c>
      <c r="CC806" s="6">
        <f>+IFERROR(VALUE(RIGHT(Tabla14[[#This Row],[B2B]],6)),"")</f>
        <v>5913</v>
      </c>
      <c r="CD806" s="6" t="str">
        <f>+IFERROR(VLOOKUP(CB806,Auxiliar!$A:$C,2,0),"")</f>
        <v>Corona 710cc</v>
      </c>
      <c r="CE806" s="7" t="str">
        <f>+IFERROR(VLOOKUP(CB806,Auxiliar!$A:$C,3,0),"")</f>
        <v>1b 10% | 85b 0%</v>
      </c>
      <c r="CG806" s="1"/>
      <c r="CH806" s="1"/>
      <c r="CI806" s="6" t="str">
        <f>+IFERROR(VALUE(RIGHT(Tabla15[[#This Row],[B2B]],6)),"")</f>
        <v/>
      </c>
      <c r="CJ806" s="6" t="str">
        <f>+IFERROR(VLOOKUP(CH806,Auxiliar!$A:$C,2,0),"")</f>
        <v/>
      </c>
      <c r="CK806" s="7" t="str">
        <f>+IFERROR(VLOOKUP(CH806,Auxiliar!$A:$C,3,0),"")</f>
        <v/>
      </c>
      <c r="CM806" s="1">
        <v>5872</v>
      </c>
      <c r="CN806" s="1" t="s">
        <v>20</v>
      </c>
      <c r="CO806" s="6">
        <v>5872</v>
      </c>
      <c r="CP806" s="6" t="s">
        <v>20</v>
      </c>
      <c r="CQ806" s="7" t="s">
        <v>21</v>
      </c>
      <c r="CS806" s="1"/>
      <c r="CT806" s="1"/>
      <c r="CU806" s="6" t="str">
        <f>+IFERROR(VALUE(RIGHT(Tabla17[[#This Row],[B2B]],6)),"")</f>
        <v/>
      </c>
      <c r="CV806" s="6" t="str">
        <f>+IFERROR(VLOOKUP(CT806,Auxiliar!$A:$C,2,0),"")</f>
        <v/>
      </c>
      <c r="CW806" s="7" t="str">
        <f>+IFERROR(VLOOKUP(CT806,Auxiliar!$A:$C,3,0),"")</f>
        <v/>
      </c>
      <c r="CY806" s="1">
        <v>5872</v>
      </c>
      <c r="CZ806" s="1" t="s">
        <v>16</v>
      </c>
      <c r="DA806" s="6">
        <f>+IFERROR(VALUE(RIGHT(Tabla18[[#This Row],[B2B]],6)),"")</f>
        <v>5872</v>
      </c>
      <c r="DB806" s="6" t="str">
        <f>+IFERROR(VLOOKUP(CZ806,Auxiliar!$A:$C,2,0),"")</f>
        <v>PREMIUM</v>
      </c>
      <c r="DC806" s="7" t="str">
        <f>+IFERROR(VLOOKUP(CZ806,Auxiliar!$A:$C,3,0),"")</f>
        <v>0b 0% | 2b 2% | 5b 3,5% | 10b 5%</v>
      </c>
      <c r="DE806" s="1">
        <v>5872</v>
      </c>
      <c r="DF806" s="1" t="s">
        <v>19</v>
      </c>
      <c r="DG806" s="6">
        <f>+IFERROR(VALUE(RIGHT(Tabla19[[#This Row],[B2B]],6)),"")</f>
        <v>5872</v>
      </c>
      <c r="DH806" s="6" t="str">
        <f>+IFERROR(VLOOKUP(DF806,Auxiliar!$A:$C,2,0),"")</f>
        <v>MICHELOB</v>
      </c>
      <c r="DI806" s="7" t="str">
        <f>+IFERROR(VLOOKUP(DF806,Auxiliar!$A:$C,3,0),"")</f>
        <v>1b 7% | 3b 22% | 8b 27%</v>
      </c>
      <c r="DK806" s="1"/>
      <c r="DL806" s="1"/>
      <c r="DM806" s="6" t="str">
        <f>+IFERROR(VALUE(RIGHT(Tabla20[[#This Row],[B2B]],6)),"")</f>
        <v/>
      </c>
      <c r="DN806" s="6" t="str">
        <f>+IFERROR(VLOOKUP(DL806,Auxiliar!$A:$C,2,0),"")</f>
        <v/>
      </c>
      <c r="DO806" s="7" t="str">
        <f>+IFERROR(VLOOKUP(DL806,Auxiliar!$A:$C,3,0),"")</f>
        <v/>
      </c>
      <c r="DQ806" s="1">
        <v>5869</v>
      </c>
      <c r="DR806" s="12" t="s">
        <v>24</v>
      </c>
      <c r="DS806" s="6">
        <f>+IFERROR(VALUE(RIGHT(Tabla21[[#This Row],[B2B]],6)),"")</f>
        <v>5869</v>
      </c>
      <c r="DT806" s="6" t="str">
        <f>+IFERROR(VLOOKUP(DR806,Auxiliar!$A:$C,2,0),"")</f>
        <v>CORONA PORRON</v>
      </c>
      <c r="DU806" s="7" t="str">
        <f>+IFERROR(VLOOKUP(DR806,Auxiliar!$A:$C,3,0),"")</f>
        <v>1b 5% | 20b 0%</v>
      </c>
      <c r="DW806" s="1">
        <v>20179</v>
      </c>
      <c r="DX806" s="12" t="s">
        <v>43</v>
      </c>
      <c r="DY806" s="6">
        <f>+IFERROR(VALUE(RIGHT(Tabla22[[#This Row],[B2B]],6)),"")</f>
        <v>20179</v>
      </c>
      <c r="DZ806" s="6" t="str">
        <f>+IFERROR(VLOOKUP(DX806,Auxiliar!$A:$C,2,0),"")</f>
        <v xml:space="preserve">VALUE LATA </v>
      </c>
      <c r="EA806" s="7" t="str">
        <f>+IFERROR(VLOOKUP(DX806,Auxiliar!$A:$C,3,0),"")</f>
        <v>1b 15% | 100b 18%</v>
      </c>
      <c r="EC806" s="1">
        <v>20164</v>
      </c>
      <c r="ED806" s="12" t="s">
        <v>47</v>
      </c>
      <c r="EE806" s="6">
        <f>+IFERROR(VALUE(RIGHT(Tabla23[[#This Row],[B2B]],6)),"")</f>
        <v>20164</v>
      </c>
      <c r="EF806" s="6" t="str">
        <f>+IFERROR(VLOOKUP(ED806,Auxiliar!$A:$C,2,0),"")</f>
        <v>VALUE LATON</v>
      </c>
      <c r="EG806" s="7" t="str">
        <f>+IFERROR(VLOOKUP(ED806,Auxiliar!$A:$C,3,0),"")</f>
        <v>1b 10% | 5b 15% | 192b 0%</v>
      </c>
      <c r="EI806" s="1"/>
      <c r="EJ806" s="12"/>
      <c r="EK806" s="6" t="str">
        <f>+IFERROR(VALUE(RIGHT(Tabla24[[#This Row],[B2B]],6)),"")</f>
        <v/>
      </c>
      <c r="EL806" s="6" t="str">
        <f>+IFERROR(VLOOKUP(EJ806,Auxiliar!$A:$C,2,0),"")</f>
        <v/>
      </c>
      <c r="EM806" s="7" t="str">
        <f>+IFERROR(VLOOKUP(EJ806,Auxiliar!$A:$C,3,0),"")</f>
        <v/>
      </c>
      <c r="EO806" s="1"/>
      <c r="EP806" s="12"/>
      <c r="EQ806" s="6" t="str">
        <f>+IFERROR(VALUE(RIGHT(Tabla25[[#This Row],[B2B]],6)),"")</f>
        <v/>
      </c>
      <c r="ER806" s="6" t="str">
        <f>+IFERROR(VLOOKUP(EP806,Auxiliar!$A:$C,2,0),"")</f>
        <v/>
      </c>
      <c r="ES806" s="7" t="str">
        <f>+IFERROR(VLOOKUP(EP806,Auxiliar!$A:$C,3,0),"")</f>
        <v/>
      </c>
      <c r="EU806" s="1"/>
      <c r="EV806" s="12"/>
      <c r="EW806" s="6" t="str">
        <f>+IFERROR(VALUE(RIGHT(Tabla26[[#This Row],[B2B]],6)),"")</f>
        <v/>
      </c>
      <c r="EX806" s="6" t="str">
        <f>+IFERROR(VLOOKUP(EV806,Auxiliar!$A:$C,2,0),"")</f>
        <v/>
      </c>
      <c r="EY806" s="7" t="str">
        <f>+IFERROR(VLOOKUP(EV806,Auxiliar!$A:$C,3,0),"")</f>
        <v/>
      </c>
      <c r="EZ806" s="1"/>
      <c r="FA806" s="12"/>
      <c r="FB806" s="6" t="str">
        <f>+IFERROR(VALUE(RIGHT(Tabla27[[#This Row],[B2B]],6)),"")</f>
        <v/>
      </c>
      <c r="FC806" s="6" t="str">
        <f>+IFERROR(VLOOKUP(FA806,Auxiliar!$A:$C,2,0),"")</f>
        <v/>
      </c>
      <c r="FD806" s="7" t="str">
        <f>+IFERROR(VLOOKUP(FA806,Auxiliar!$A:$C,3,0),"")</f>
        <v/>
      </c>
      <c r="FE806" s="1"/>
      <c r="FF806" s="12"/>
      <c r="FG806" s="6" t="str">
        <f>+IFERROR(VALUE(RIGHT(Tabla28[[#This Row],[B2B]],6)),"")</f>
        <v/>
      </c>
      <c r="FH806" s="6" t="str">
        <f>+IFERROR(VLOOKUP(FF806,Auxiliar!$A:$C,2,0),"")</f>
        <v/>
      </c>
      <c r="FI806" s="7" t="str">
        <f>+IFERROR(VLOOKUP(FF806,Auxiliar!$A:$C,3,0),"")</f>
        <v/>
      </c>
      <c r="FJ806" s="1"/>
      <c r="FK806" s="12"/>
      <c r="FL806" s="6" t="str">
        <f>+IFERROR(VALUE(RIGHT(Tabla29[[#This Row],[B2B]],6)),"")</f>
        <v/>
      </c>
      <c r="FM806" s="6" t="str">
        <f>+IFERROR(VLOOKUP(FK806,Auxiliar!$A:$C,2,0),"")</f>
        <v/>
      </c>
      <c r="FN806" s="7" t="str">
        <f>+IFERROR(VLOOKUP(FK806,Auxiliar!$A:$C,3,0),"")</f>
        <v/>
      </c>
      <c r="FO806" s="1"/>
      <c r="FP806" s="12"/>
      <c r="FQ806" s="6" t="str">
        <f>+IFERROR(VALUE(RIGHT(Tabla30[[#This Row],[B2B]],6)),"")</f>
        <v/>
      </c>
      <c r="FR806" s="6" t="str">
        <f>+IFERROR(VLOOKUP(FP806,Auxiliar!$A:$C,2,0),"")</f>
        <v/>
      </c>
      <c r="FS806" s="7"/>
      <c r="FT806" s="1"/>
      <c r="FU806" s="12"/>
      <c r="FV806" s="6" t="str">
        <f>+IFERROR(VALUE(RIGHT(Tabla31[[#This Row],[B2B]],6)),"")</f>
        <v/>
      </c>
      <c r="FW806" s="6" t="str">
        <f>+IFERROR(VLOOKUP(FU806,Auxiliar!$A:$C,2,0),"")</f>
        <v/>
      </c>
      <c r="FX806" s="7" t="str">
        <f>+IFERROR(VLOOKUP(FU806,Auxiliar!$A:$C,3,0),"")</f>
        <v/>
      </c>
      <c r="FY806" s="1"/>
      <c r="FZ806" s="12"/>
      <c r="GA806" s="6" t="str">
        <f>+IFERROR(VALUE(RIGHT(Tabla32[[#This Row],[B2B]],6)),"")</f>
        <v/>
      </c>
      <c r="GB806" s="6" t="str">
        <f>+IFERROR(VLOOKUP(FZ806,Auxiliar!$A:$C,2,0),"")</f>
        <v/>
      </c>
      <c r="GC806" s="7" t="str">
        <f>+IFERROR(VLOOKUP(FZ806,Auxiliar!$A:$C,3,0),"")</f>
        <v/>
      </c>
      <c r="GD806" s="1"/>
      <c r="GE806" s="12"/>
      <c r="GF806" s="6" t="str">
        <f>+IFERROR(VALUE(RIGHT(Tabla33[[#This Row],[B2B]],6)),"")</f>
        <v/>
      </c>
      <c r="GG806" s="6" t="str">
        <f>+IFERROR(VLOOKUP(GE806,Auxiliar!$A:$C,2,0),"")</f>
        <v/>
      </c>
      <c r="GH806" s="7" t="str">
        <f>+IFERROR(VLOOKUP(GE806,Auxiliar!$A:$C,3,0),"")</f>
        <v/>
      </c>
    </row>
    <row r="807" spans="1:190" x14ac:dyDescent="0.25">
      <c r="S807" s="1">
        <v>11528</v>
      </c>
      <c r="T807" s="1" t="s">
        <v>9</v>
      </c>
      <c r="U807" s="6">
        <f>+IFERROR(VALUE(RIGHT(Tabla4[[#This Row],[B2B]],6)),"")</f>
        <v>11528</v>
      </c>
      <c r="V807" s="6" t="str">
        <f>+IFERROR(VLOOKUP(T807,Auxiliar!$A:$C,2,0),"")</f>
        <v>CORE</v>
      </c>
      <c r="W807" s="7" t="str">
        <f>+IFERROR(VLOOKUP(T807,Auxiliar!$A:$C,3,0),"")</f>
        <v>0b 1% | 2b 5% | 4b 6%</v>
      </c>
      <c r="AK807" s="1">
        <v>10276</v>
      </c>
      <c r="AL807" s="1" t="s">
        <v>30</v>
      </c>
      <c r="AM807" s="6">
        <f>+IFERROR(VALUE(RIGHT(Tabla7[[#This Row],[B2B]],6)),"")</f>
        <v>10276</v>
      </c>
      <c r="AN807" s="6" t="str">
        <f>+IFERROR(VLOOKUP(AL807,Auxiliar!$A:$C,2,0),"")</f>
        <v>LATONES</v>
      </c>
      <c r="AO807" s="7" t="str">
        <f>+IFERROR(VLOOKUP(AL807,Auxiliar!$A:$C,3,0),"")</f>
        <v>1b 4% | 5b 7% | 97b 0%</v>
      </c>
      <c r="AW807" s="1"/>
      <c r="AX807" s="1" t="s">
        <v>32</v>
      </c>
      <c r="AY807" s="6" t="str">
        <f>+IFERROR(VALUE(RIGHT(Tabla9[[#This Row],[B2B]],6)),"")</f>
        <v/>
      </c>
      <c r="AZ807" s="6" t="str">
        <f>+IFERROR(VLOOKUP(AX807,Auxiliar!$A:$C,2,0),"")</f>
        <v>LATONES</v>
      </c>
      <c r="BA807" s="7" t="str">
        <f>+IFERROR(VLOOKUP(AX807,Auxiliar!$A:$C,3,0),"")</f>
        <v>2b 3% | 4b 4% | 6b 5% | 10b 8%  | 385b 0%</v>
      </c>
      <c r="BI807" s="1"/>
      <c r="BJ807" s="1"/>
      <c r="BK807" s="6" t="str">
        <f>+IFERROR(VALUE(RIGHT(Tabla11[[#This Row],[B2B]],6)),"")</f>
        <v/>
      </c>
      <c r="BL807" s="6" t="str">
        <f>+IFERROR(VLOOKUP(BJ807,Auxiliar!$A:$C,2,0),"")</f>
        <v/>
      </c>
      <c r="BM807" s="7" t="str">
        <f>+IFERROR(VLOOKUP(BJ807,Auxiliar!$A:$C,3,0),"")</f>
        <v/>
      </c>
      <c r="BO807" s="1">
        <v>3655</v>
      </c>
      <c r="BP807" s="1" t="s">
        <v>39</v>
      </c>
      <c r="BQ807" s="6">
        <f>+IFERROR(VALUE(RIGHT(Tabla12[[#This Row],[B2B]],6)),"")</f>
        <v>3655</v>
      </c>
      <c r="BR807" s="6" t="str">
        <f>+IFERROR(VLOOKUP(BP807,Auxiliar!$A:$C,2,0),"")</f>
        <v>VALUE LITRO</v>
      </c>
      <c r="BS807" s="7" t="str">
        <f>+IFERROR(VLOOKUP(BP807,Auxiliar!$A:$C,3,0),"")</f>
        <v>1b 12%</v>
      </c>
      <c r="CA807" s="1">
        <v>5915</v>
      </c>
      <c r="CB807" s="1" t="s">
        <v>35</v>
      </c>
      <c r="CC807" s="6">
        <f>+IFERROR(VALUE(RIGHT(Tabla14[[#This Row],[B2B]],6)),"")</f>
        <v>5915</v>
      </c>
      <c r="CD807" s="6" t="str">
        <f>+IFERROR(VLOOKUP(CB807,Auxiliar!$A:$C,2,0),"")</f>
        <v>Corona 710cc</v>
      </c>
      <c r="CE807" s="7" t="str">
        <f>+IFERROR(VLOOKUP(CB807,Auxiliar!$A:$C,3,0),"")</f>
        <v>1b 10% | 85b 0%</v>
      </c>
      <c r="CG807" s="1"/>
      <c r="CH807" s="1"/>
      <c r="CI807" s="6" t="str">
        <f>+IFERROR(VALUE(RIGHT(Tabla15[[#This Row],[B2B]],6)),"")</f>
        <v/>
      </c>
      <c r="CJ807" s="6" t="str">
        <f>+IFERROR(VLOOKUP(CH807,Auxiliar!$A:$C,2,0),"")</f>
        <v/>
      </c>
      <c r="CK807" s="7" t="str">
        <f>+IFERROR(VLOOKUP(CH807,Auxiliar!$A:$C,3,0),"")</f>
        <v/>
      </c>
      <c r="CM807" s="1">
        <v>5874</v>
      </c>
      <c r="CN807" s="1" t="s">
        <v>20</v>
      </c>
      <c r="CO807" s="6">
        <v>5874</v>
      </c>
      <c r="CP807" s="6" t="s">
        <v>20</v>
      </c>
      <c r="CQ807" s="7" t="s">
        <v>21</v>
      </c>
      <c r="CS807" s="1"/>
      <c r="CT807" s="1"/>
      <c r="CU807" s="6" t="str">
        <f>+IFERROR(VALUE(RIGHT(Tabla17[[#This Row],[B2B]],6)),"")</f>
        <v/>
      </c>
      <c r="CV807" s="6" t="str">
        <f>+IFERROR(VLOOKUP(CT807,Auxiliar!$A:$C,2,0),"")</f>
        <v/>
      </c>
      <c r="CW807" s="7" t="str">
        <f>+IFERROR(VLOOKUP(CT807,Auxiliar!$A:$C,3,0),"")</f>
        <v/>
      </c>
      <c r="CY807" s="1">
        <v>5874</v>
      </c>
      <c r="CZ807" s="1" t="s">
        <v>16</v>
      </c>
      <c r="DA807" s="6">
        <f>+IFERROR(VALUE(RIGHT(Tabla18[[#This Row],[B2B]],6)),"")</f>
        <v>5874</v>
      </c>
      <c r="DB807" s="6" t="str">
        <f>+IFERROR(VLOOKUP(CZ807,Auxiliar!$A:$C,2,0),"")</f>
        <v>PREMIUM</v>
      </c>
      <c r="DC807" s="7" t="str">
        <f>+IFERROR(VLOOKUP(CZ807,Auxiliar!$A:$C,3,0),"")</f>
        <v>0b 0% | 2b 2% | 5b 3,5% | 10b 5%</v>
      </c>
      <c r="DE807" s="1">
        <v>5874</v>
      </c>
      <c r="DF807" s="1" t="s">
        <v>19</v>
      </c>
      <c r="DG807" s="6">
        <f>+IFERROR(VALUE(RIGHT(Tabla19[[#This Row],[B2B]],6)),"")</f>
        <v>5874</v>
      </c>
      <c r="DH807" s="6" t="str">
        <f>+IFERROR(VLOOKUP(DF807,Auxiliar!$A:$C,2,0),"")</f>
        <v>MICHELOB</v>
      </c>
      <c r="DI807" s="7" t="str">
        <f>+IFERROR(VLOOKUP(DF807,Auxiliar!$A:$C,3,0),"")</f>
        <v>1b 7% | 3b 22% | 8b 27%</v>
      </c>
      <c r="DK807" s="1"/>
      <c r="DL807" s="1"/>
      <c r="DM807" s="6" t="str">
        <f>+IFERROR(VALUE(RIGHT(Tabla20[[#This Row],[B2B]],6)),"")</f>
        <v/>
      </c>
      <c r="DN807" s="6" t="str">
        <f>+IFERROR(VLOOKUP(DL807,Auxiliar!$A:$C,2,0),"")</f>
        <v/>
      </c>
      <c r="DO807" s="7" t="str">
        <f>+IFERROR(VLOOKUP(DL807,Auxiliar!$A:$C,3,0),"")</f>
        <v/>
      </c>
      <c r="DQ807" s="1">
        <v>5872</v>
      </c>
      <c r="DR807" s="12" t="s">
        <v>24</v>
      </c>
      <c r="DS807" s="6">
        <f>+IFERROR(VALUE(RIGHT(Tabla21[[#This Row],[B2B]],6)),"")</f>
        <v>5872</v>
      </c>
      <c r="DT807" s="6" t="str">
        <f>+IFERROR(VLOOKUP(DR807,Auxiliar!$A:$C,2,0),"")</f>
        <v>CORONA PORRON</v>
      </c>
      <c r="DU807" s="7" t="str">
        <f>+IFERROR(VLOOKUP(DR807,Auxiliar!$A:$C,3,0),"")</f>
        <v>1b 5% | 20b 0%</v>
      </c>
      <c r="DW807" s="1">
        <v>3668</v>
      </c>
      <c r="DX807" s="12" t="s">
        <v>43</v>
      </c>
      <c r="DY807" s="6">
        <f>+IFERROR(VALUE(RIGHT(Tabla22[[#This Row],[B2B]],6)),"")</f>
        <v>3668</v>
      </c>
      <c r="DZ807" s="6" t="str">
        <f>+IFERROR(VLOOKUP(DX807,Auxiliar!$A:$C,2,0),"")</f>
        <v xml:space="preserve">VALUE LATA </v>
      </c>
      <c r="EA807" s="7" t="str">
        <f>+IFERROR(VLOOKUP(DX807,Auxiliar!$A:$C,3,0),"")</f>
        <v>1b 15% | 100b 18%</v>
      </c>
      <c r="EC807" s="1">
        <v>20170</v>
      </c>
      <c r="ED807" s="12" t="s">
        <v>47</v>
      </c>
      <c r="EE807" s="6">
        <f>+IFERROR(VALUE(RIGHT(Tabla23[[#This Row],[B2B]],6)),"")</f>
        <v>20170</v>
      </c>
      <c r="EF807" s="6" t="str">
        <f>+IFERROR(VLOOKUP(ED807,Auxiliar!$A:$C,2,0),"")</f>
        <v>VALUE LATON</v>
      </c>
      <c r="EG807" s="7" t="str">
        <f>+IFERROR(VLOOKUP(ED807,Auxiliar!$A:$C,3,0),"")</f>
        <v>1b 10% | 5b 15% | 192b 0%</v>
      </c>
      <c r="EI807" s="1"/>
      <c r="EJ807" s="12"/>
      <c r="EK807" s="6" t="str">
        <f>+IFERROR(VALUE(RIGHT(Tabla24[[#This Row],[B2B]],6)),"")</f>
        <v/>
      </c>
      <c r="EL807" s="6" t="str">
        <f>+IFERROR(VLOOKUP(EJ807,Auxiliar!$A:$C,2,0),"")</f>
        <v/>
      </c>
      <c r="EM807" s="7" t="str">
        <f>+IFERROR(VLOOKUP(EJ807,Auxiliar!$A:$C,3,0),"")</f>
        <v/>
      </c>
      <c r="EO807" s="1"/>
      <c r="EP807" s="12"/>
      <c r="EQ807" s="6" t="str">
        <f>+IFERROR(VALUE(RIGHT(Tabla25[[#This Row],[B2B]],6)),"")</f>
        <v/>
      </c>
      <c r="ER807" s="6" t="str">
        <f>+IFERROR(VLOOKUP(EP807,Auxiliar!$A:$C,2,0),"")</f>
        <v/>
      </c>
      <c r="ES807" s="7" t="str">
        <f>+IFERROR(VLOOKUP(EP807,Auxiliar!$A:$C,3,0),"")</f>
        <v/>
      </c>
      <c r="EU807" s="1"/>
      <c r="EV807" s="12"/>
      <c r="EW807" s="6" t="str">
        <f>+IFERROR(VALUE(RIGHT(Tabla26[[#This Row],[B2B]],6)),"")</f>
        <v/>
      </c>
      <c r="EX807" s="6" t="str">
        <f>+IFERROR(VLOOKUP(EV807,Auxiliar!$A:$C,2,0),"")</f>
        <v/>
      </c>
      <c r="EY807" s="7" t="str">
        <f>+IFERROR(VLOOKUP(EV807,Auxiliar!$A:$C,3,0),"")</f>
        <v/>
      </c>
      <c r="EZ807" s="1"/>
      <c r="FA807" s="12"/>
      <c r="FB807" s="6" t="str">
        <f>+IFERROR(VALUE(RIGHT(Tabla27[[#This Row],[B2B]],6)),"")</f>
        <v/>
      </c>
      <c r="FC807" s="6" t="str">
        <f>+IFERROR(VLOOKUP(FA807,Auxiliar!$A:$C,2,0),"")</f>
        <v/>
      </c>
      <c r="FD807" s="7" t="str">
        <f>+IFERROR(VLOOKUP(FA807,Auxiliar!$A:$C,3,0),"")</f>
        <v/>
      </c>
      <c r="FE807" s="1"/>
      <c r="FF807" s="12"/>
      <c r="FG807" s="6" t="str">
        <f>+IFERROR(VALUE(RIGHT(Tabla28[[#This Row],[B2B]],6)),"")</f>
        <v/>
      </c>
      <c r="FH807" s="6" t="str">
        <f>+IFERROR(VLOOKUP(FF807,Auxiliar!$A:$C,2,0),"")</f>
        <v/>
      </c>
      <c r="FI807" s="7" t="str">
        <f>+IFERROR(VLOOKUP(FF807,Auxiliar!$A:$C,3,0),"")</f>
        <v/>
      </c>
      <c r="FJ807" s="1"/>
      <c r="FK807" s="12"/>
      <c r="FL807" s="6" t="str">
        <f>+IFERROR(VALUE(RIGHT(Tabla29[[#This Row],[B2B]],6)),"")</f>
        <v/>
      </c>
      <c r="FM807" s="6" t="str">
        <f>+IFERROR(VLOOKUP(FK807,Auxiliar!$A:$C,2,0),"")</f>
        <v/>
      </c>
      <c r="FN807" s="7" t="str">
        <f>+IFERROR(VLOOKUP(FK807,Auxiliar!$A:$C,3,0),"")</f>
        <v/>
      </c>
      <c r="FO807" s="1"/>
      <c r="FP807" s="12"/>
      <c r="FQ807" s="6" t="str">
        <f>+IFERROR(VALUE(RIGHT(Tabla30[[#This Row],[B2B]],6)),"")</f>
        <v/>
      </c>
      <c r="FR807" s="6" t="str">
        <f>+IFERROR(VLOOKUP(FP807,Auxiliar!$A:$C,2,0),"")</f>
        <v/>
      </c>
      <c r="FS807" s="7"/>
      <c r="FT807" s="1"/>
      <c r="FU807" s="12"/>
      <c r="FV807" s="6" t="str">
        <f>+IFERROR(VALUE(RIGHT(Tabla31[[#This Row],[B2B]],6)),"")</f>
        <v/>
      </c>
      <c r="FW807" s="6" t="str">
        <f>+IFERROR(VLOOKUP(FU807,Auxiliar!$A:$C,2,0),"")</f>
        <v/>
      </c>
      <c r="FX807" s="7" t="str">
        <f>+IFERROR(VLOOKUP(FU807,Auxiliar!$A:$C,3,0),"")</f>
        <v/>
      </c>
      <c r="FY807" s="1"/>
      <c r="FZ807" s="12"/>
      <c r="GA807" s="6" t="str">
        <f>+IFERROR(VALUE(RIGHT(Tabla32[[#This Row],[B2B]],6)),"")</f>
        <v/>
      </c>
      <c r="GB807" s="6" t="str">
        <f>+IFERROR(VLOOKUP(FZ807,Auxiliar!$A:$C,2,0),"")</f>
        <v/>
      </c>
      <c r="GC807" s="7" t="str">
        <f>+IFERROR(VLOOKUP(FZ807,Auxiliar!$A:$C,3,0),"")</f>
        <v/>
      </c>
      <c r="GD807" s="1"/>
      <c r="GE807" s="12"/>
      <c r="GF807" s="6" t="str">
        <f>+IFERROR(VALUE(RIGHT(Tabla33[[#This Row],[B2B]],6)),"")</f>
        <v/>
      </c>
      <c r="GG807" s="6" t="str">
        <f>+IFERROR(VLOOKUP(GE807,Auxiliar!$A:$C,2,0),"")</f>
        <v/>
      </c>
      <c r="GH807" s="7" t="str">
        <f>+IFERROR(VLOOKUP(GE807,Auxiliar!$A:$C,3,0),"")</f>
        <v/>
      </c>
    </row>
    <row r="808" spans="1:190" x14ac:dyDescent="0.25">
      <c r="S808" s="1">
        <v>11537</v>
      </c>
      <c r="T808" s="1" t="s">
        <v>9</v>
      </c>
      <c r="U808" s="6">
        <f>+IFERROR(VALUE(RIGHT(Tabla4[[#This Row],[B2B]],6)),"")</f>
        <v>11537</v>
      </c>
      <c r="V808" s="6" t="str">
        <f>+IFERROR(VLOOKUP(T808,Auxiliar!$A:$C,2,0),"")</f>
        <v>CORE</v>
      </c>
      <c r="W808" s="7" t="str">
        <f>+IFERROR(VLOOKUP(T808,Auxiliar!$A:$C,3,0),"")</f>
        <v>0b 1% | 2b 5% | 4b 6%</v>
      </c>
      <c r="AK808" s="1">
        <v>10277</v>
      </c>
      <c r="AL808" s="1" t="s">
        <v>30</v>
      </c>
      <c r="AM808" s="6">
        <f>+IFERROR(VALUE(RIGHT(Tabla7[[#This Row],[B2B]],6)),"")</f>
        <v>10277</v>
      </c>
      <c r="AN808" s="6" t="str">
        <f>+IFERROR(VLOOKUP(AL808,Auxiliar!$A:$C,2,0),"")</f>
        <v>LATONES</v>
      </c>
      <c r="AO808" s="7" t="str">
        <f>+IFERROR(VLOOKUP(AL808,Auxiliar!$A:$C,3,0),"")</f>
        <v>1b 4% | 5b 7% | 97b 0%</v>
      </c>
      <c r="AW808" s="1"/>
      <c r="AX808" s="1" t="s">
        <v>32</v>
      </c>
      <c r="AY808" s="6" t="str">
        <f>+IFERROR(VALUE(RIGHT(Tabla9[[#This Row],[B2B]],6)),"")</f>
        <v/>
      </c>
      <c r="AZ808" s="6" t="str">
        <f>+IFERROR(VLOOKUP(AX808,Auxiliar!$A:$C,2,0),"")</f>
        <v>LATONES</v>
      </c>
      <c r="BA808" s="7" t="str">
        <f>+IFERROR(VLOOKUP(AX808,Auxiliar!$A:$C,3,0),"")</f>
        <v>2b 3% | 4b 4% | 6b 5% | 10b 8%  | 385b 0%</v>
      </c>
      <c r="BI808" s="1"/>
      <c r="BJ808" s="1"/>
      <c r="BK808" s="6" t="str">
        <f>+IFERROR(VALUE(RIGHT(Tabla11[[#This Row],[B2B]],6)),"")</f>
        <v/>
      </c>
      <c r="BL808" s="6" t="str">
        <f>+IFERROR(VLOOKUP(BJ808,Auxiliar!$A:$C,2,0),"")</f>
        <v/>
      </c>
      <c r="BM808" s="7" t="str">
        <f>+IFERROR(VLOOKUP(BJ808,Auxiliar!$A:$C,3,0),"")</f>
        <v/>
      </c>
      <c r="BO808" s="1">
        <v>20175</v>
      </c>
      <c r="BP808" s="1" t="s">
        <v>39</v>
      </c>
      <c r="BQ808" s="6">
        <f>+IFERROR(VALUE(RIGHT(Tabla12[[#This Row],[B2B]],6)),"")</f>
        <v>20175</v>
      </c>
      <c r="BR808" s="6" t="str">
        <f>+IFERROR(VLOOKUP(BP808,Auxiliar!$A:$C,2,0),"")</f>
        <v>VALUE LITRO</v>
      </c>
      <c r="BS808" s="7" t="str">
        <f>+IFERROR(VLOOKUP(BP808,Auxiliar!$A:$C,3,0),"")</f>
        <v>1b 12%</v>
      </c>
      <c r="CA808" s="1">
        <v>5934</v>
      </c>
      <c r="CB808" s="1" t="s">
        <v>35</v>
      </c>
      <c r="CC808" s="6">
        <f>+IFERROR(VALUE(RIGHT(Tabla14[[#This Row],[B2B]],6)),"")</f>
        <v>5934</v>
      </c>
      <c r="CD808" s="6" t="str">
        <f>+IFERROR(VLOOKUP(CB808,Auxiliar!$A:$C,2,0),"")</f>
        <v>Corona 710cc</v>
      </c>
      <c r="CE808" s="7" t="str">
        <f>+IFERROR(VLOOKUP(CB808,Auxiliar!$A:$C,3,0),"")</f>
        <v>1b 10% | 85b 0%</v>
      </c>
      <c r="CG808" s="1"/>
      <c r="CH808" s="1"/>
      <c r="CI808" s="6" t="str">
        <f>+IFERROR(VALUE(RIGHT(Tabla15[[#This Row],[B2B]],6)),"")</f>
        <v/>
      </c>
      <c r="CJ808" s="6" t="str">
        <f>+IFERROR(VLOOKUP(CH808,Auxiliar!$A:$C,2,0),"")</f>
        <v/>
      </c>
      <c r="CK808" s="7" t="str">
        <f>+IFERROR(VLOOKUP(CH808,Auxiliar!$A:$C,3,0),"")</f>
        <v/>
      </c>
      <c r="CM808" s="1">
        <v>5879</v>
      </c>
      <c r="CN808" s="1" t="s">
        <v>20</v>
      </c>
      <c r="CO808" s="6">
        <v>5879</v>
      </c>
      <c r="CP808" s="6" t="s">
        <v>20</v>
      </c>
      <c r="CQ808" s="7" t="s">
        <v>21</v>
      </c>
      <c r="CS808" s="1"/>
      <c r="CT808" s="1"/>
      <c r="CU808" s="6" t="str">
        <f>+IFERROR(VALUE(RIGHT(Tabla17[[#This Row],[B2B]],6)),"")</f>
        <v/>
      </c>
      <c r="CV808" s="6" t="str">
        <f>+IFERROR(VLOOKUP(CT808,Auxiliar!$A:$C,2,0),"")</f>
        <v/>
      </c>
      <c r="CW808" s="7" t="str">
        <f>+IFERROR(VLOOKUP(CT808,Auxiliar!$A:$C,3,0),"")</f>
        <v/>
      </c>
      <c r="CY808" s="1">
        <v>5879</v>
      </c>
      <c r="CZ808" s="1" t="s">
        <v>16</v>
      </c>
      <c r="DA808" s="6">
        <f>+IFERROR(VALUE(RIGHT(Tabla18[[#This Row],[B2B]],6)),"")</f>
        <v>5879</v>
      </c>
      <c r="DB808" s="6" t="str">
        <f>+IFERROR(VLOOKUP(CZ808,Auxiliar!$A:$C,2,0),"")</f>
        <v>PREMIUM</v>
      </c>
      <c r="DC808" s="7" t="str">
        <f>+IFERROR(VLOOKUP(CZ808,Auxiliar!$A:$C,3,0),"")</f>
        <v>0b 0% | 2b 2% | 5b 3,5% | 10b 5%</v>
      </c>
      <c r="DE808" s="1">
        <v>5879</v>
      </c>
      <c r="DF808" s="1" t="s">
        <v>19</v>
      </c>
      <c r="DG808" s="6">
        <f>+IFERROR(VALUE(RIGHT(Tabla19[[#This Row],[B2B]],6)),"")</f>
        <v>5879</v>
      </c>
      <c r="DH808" s="6" t="str">
        <f>+IFERROR(VLOOKUP(DF808,Auxiliar!$A:$C,2,0),"")</f>
        <v>MICHELOB</v>
      </c>
      <c r="DI808" s="7" t="str">
        <f>+IFERROR(VLOOKUP(DF808,Auxiliar!$A:$C,3,0),"")</f>
        <v>1b 7% | 3b 22% | 8b 27%</v>
      </c>
      <c r="DK808" s="1"/>
      <c r="DL808" s="1"/>
      <c r="DM808" s="6" t="str">
        <f>+IFERROR(VALUE(RIGHT(Tabla20[[#This Row],[B2B]],6)),"")</f>
        <v/>
      </c>
      <c r="DN808" s="6" t="str">
        <f>+IFERROR(VLOOKUP(DL808,Auxiliar!$A:$C,2,0),"")</f>
        <v/>
      </c>
      <c r="DO808" s="7" t="str">
        <f>+IFERROR(VLOOKUP(DL808,Auxiliar!$A:$C,3,0),"")</f>
        <v/>
      </c>
      <c r="DQ808" s="1">
        <v>5874</v>
      </c>
      <c r="DR808" s="12" t="s">
        <v>24</v>
      </c>
      <c r="DS808" s="6">
        <f>+IFERROR(VALUE(RIGHT(Tabla21[[#This Row],[B2B]],6)),"")</f>
        <v>5874</v>
      </c>
      <c r="DT808" s="6" t="str">
        <f>+IFERROR(VLOOKUP(DR808,Auxiliar!$A:$C,2,0),"")</f>
        <v>CORONA PORRON</v>
      </c>
      <c r="DU808" s="7" t="str">
        <f>+IFERROR(VLOOKUP(DR808,Auxiliar!$A:$C,3,0),"")</f>
        <v>1b 5% | 20b 0%</v>
      </c>
      <c r="DW808" s="1">
        <v>3671</v>
      </c>
      <c r="DX808" s="12" t="s">
        <v>43</v>
      </c>
      <c r="DY808" s="6">
        <f>+IFERROR(VALUE(RIGHT(Tabla22[[#This Row],[B2B]],6)),"")</f>
        <v>3671</v>
      </c>
      <c r="DZ808" s="6" t="str">
        <f>+IFERROR(VLOOKUP(DX808,Auxiliar!$A:$C,2,0),"")</f>
        <v xml:space="preserve">VALUE LATA </v>
      </c>
      <c r="EA808" s="7" t="str">
        <f>+IFERROR(VLOOKUP(DX808,Auxiliar!$A:$C,3,0),"")</f>
        <v>1b 15% | 100b 18%</v>
      </c>
      <c r="EC808" s="1">
        <v>3655</v>
      </c>
      <c r="ED808" s="12" t="s">
        <v>47</v>
      </c>
      <c r="EE808" s="6">
        <f>+IFERROR(VALUE(RIGHT(Tabla23[[#This Row],[B2B]],6)),"")</f>
        <v>3655</v>
      </c>
      <c r="EF808" s="6" t="str">
        <f>+IFERROR(VLOOKUP(ED808,Auxiliar!$A:$C,2,0),"")</f>
        <v>VALUE LATON</v>
      </c>
      <c r="EG808" s="7" t="str">
        <f>+IFERROR(VLOOKUP(ED808,Auxiliar!$A:$C,3,0),"")</f>
        <v>1b 10% | 5b 15% | 192b 0%</v>
      </c>
      <c r="EI808" s="1"/>
      <c r="EJ808" s="12"/>
      <c r="EK808" s="6" t="str">
        <f>+IFERROR(VALUE(RIGHT(Tabla24[[#This Row],[B2B]],6)),"")</f>
        <v/>
      </c>
      <c r="EL808" s="6" t="str">
        <f>+IFERROR(VLOOKUP(EJ808,Auxiliar!$A:$C,2,0),"")</f>
        <v/>
      </c>
      <c r="EM808" s="7" t="str">
        <f>+IFERROR(VLOOKUP(EJ808,Auxiliar!$A:$C,3,0),"")</f>
        <v/>
      </c>
      <c r="EO808" s="1"/>
      <c r="EP808" s="12"/>
      <c r="EQ808" s="6" t="str">
        <f>+IFERROR(VALUE(RIGHT(Tabla25[[#This Row],[B2B]],6)),"")</f>
        <v/>
      </c>
      <c r="ER808" s="6" t="str">
        <f>+IFERROR(VLOOKUP(EP808,Auxiliar!$A:$C,2,0),"")</f>
        <v/>
      </c>
      <c r="ES808" s="7" t="str">
        <f>+IFERROR(VLOOKUP(EP808,Auxiliar!$A:$C,3,0),"")</f>
        <v/>
      </c>
      <c r="EU808" s="1"/>
      <c r="EV808" s="12"/>
      <c r="EW808" s="6" t="str">
        <f>+IFERROR(VALUE(RIGHT(Tabla26[[#This Row],[B2B]],6)),"")</f>
        <v/>
      </c>
      <c r="EX808" s="6" t="str">
        <f>+IFERROR(VLOOKUP(EV808,Auxiliar!$A:$C,2,0),"")</f>
        <v/>
      </c>
      <c r="EY808" s="7" t="str">
        <f>+IFERROR(VLOOKUP(EV808,Auxiliar!$A:$C,3,0),"")</f>
        <v/>
      </c>
      <c r="EZ808" s="1"/>
      <c r="FA808" s="12"/>
      <c r="FB808" s="6" t="str">
        <f>+IFERROR(VALUE(RIGHT(Tabla27[[#This Row],[B2B]],6)),"")</f>
        <v/>
      </c>
      <c r="FC808" s="6" t="str">
        <f>+IFERROR(VLOOKUP(FA808,Auxiliar!$A:$C,2,0),"")</f>
        <v/>
      </c>
      <c r="FD808" s="7" t="str">
        <f>+IFERROR(VLOOKUP(FA808,Auxiliar!$A:$C,3,0),"")</f>
        <v/>
      </c>
      <c r="FE808" s="1"/>
      <c r="FF808" s="12"/>
      <c r="FG808" s="6" t="str">
        <f>+IFERROR(VALUE(RIGHT(Tabla28[[#This Row],[B2B]],6)),"")</f>
        <v/>
      </c>
      <c r="FH808" s="6" t="str">
        <f>+IFERROR(VLOOKUP(FF808,Auxiliar!$A:$C,2,0),"")</f>
        <v/>
      </c>
      <c r="FI808" s="7" t="str">
        <f>+IFERROR(VLOOKUP(FF808,Auxiliar!$A:$C,3,0),"")</f>
        <v/>
      </c>
      <c r="FJ808" s="1"/>
      <c r="FK808" s="12"/>
      <c r="FL808" s="6" t="str">
        <f>+IFERROR(VALUE(RIGHT(Tabla29[[#This Row],[B2B]],6)),"")</f>
        <v/>
      </c>
      <c r="FM808" s="6" t="str">
        <f>+IFERROR(VLOOKUP(FK808,Auxiliar!$A:$C,2,0),"")</f>
        <v/>
      </c>
      <c r="FN808" s="7" t="str">
        <f>+IFERROR(VLOOKUP(FK808,Auxiliar!$A:$C,3,0),"")</f>
        <v/>
      </c>
      <c r="FO808" s="1"/>
      <c r="FP808" s="12"/>
      <c r="FQ808" s="6" t="str">
        <f>+IFERROR(VALUE(RIGHT(Tabla30[[#This Row],[B2B]],6)),"")</f>
        <v/>
      </c>
      <c r="FR808" s="6" t="str">
        <f>+IFERROR(VLOOKUP(FP808,Auxiliar!$A:$C,2,0),"")</f>
        <v/>
      </c>
      <c r="FS808" s="7"/>
      <c r="FT808" s="1"/>
      <c r="FU808" s="12"/>
      <c r="FV808" s="6" t="str">
        <f>+IFERROR(VALUE(RIGHT(Tabla31[[#This Row],[B2B]],6)),"")</f>
        <v/>
      </c>
      <c r="FW808" s="6" t="str">
        <f>+IFERROR(VLOOKUP(FU808,Auxiliar!$A:$C,2,0),"")</f>
        <v/>
      </c>
      <c r="FX808" s="7" t="str">
        <f>+IFERROR(VLOOKUP(FU808,Auxiliar!$A:$C,3,0),"")</f>
        <v/>
      </c>
      <c r="FY808" s="1"/>
      <c r="FZ808" s="12"/>
      <c r="GA808" s="6" t="str">
        <f>+IFERROR(VALUE(RIGHT(Tabla32[[#This Row],[B2B]],6)),"")</f>
        <v/>
      </c>
      <c r="GB808" s="6" t="str">
        <f>+IFERROR(VLOOKUP(FZ808,Auxiliar!$A:$C,2,0),"")</f>
        <v/>
      </c>
      <c r="GC808" s="7" t="str">
        <f>+IFERROR(VLOOKUP(FZ808,Auxiliar!$A:$C,3,0),"")</f>
        <v/>
      </c>
      <c r="GD808" s="1"/>
      <c r="GE808" s="12"/>
      <c r="GF808" s="6" t="str">
        <f>+IFERROR(VALUE(RIGHT(Tabla33[[#This Row],[B2B]],6)),"")</f>
        <v/>
      </c>
      <c r="GG808" s="6" t="str">
        <f>+IFERROR(VLOOKUP(GE808,Auxiliar!$A:$C,2,0),"")</f>
        <v/>
      </c>
      <c r="GH808" s="7" t="str">
        <f>+IFERROR(VLOOKUP(GE808,Auxiliar!$A:$C,3,0),"")</f>
        <v/>
      </c>
    </row>
    <row r="809" spans="1:190" x14ac:dyDescent="0.25">
      <c r="S809" s="1">
        <v>11541</v>
      </c>
      <c r="T809" s="1" t="s">
        <v>9</v>
      </c>
      <c r="U809" s="6">
        <f>+IFERROR(VALUE(RIGHT(Tabla4[[#This Row],[B2B]],6)),"")</f>
        <v>11541</v>
      </c>
      <c r="V809" s="6" t="str">
        <f>+IFERROR(VLOOKUP(T809,Auxiliar!$A:$C,2,0),"")</f>
        <v>CORE</v>
      </c>
      <c r="W809" s="7" t="str">
        <f>+IFERROR(VLOOKUP(T809,Auxiliar!$A:$C,3,0),"")</f>
        <v>0b 1% | 2b 5% | 4b 6%</v>
      </c>
      <c r="AK809" s="1">
        <v>10280</v>
      </c>
      <c r="AL809" s="1" t="s">
        <v>30</v>
      </c>
      <c r="AM809" s="6">
        <f>+IFERROR(VALUE(RIGHT(Tabla7[[#This Row],[B2B]],6)),"")</f>
        <v>10280</v>
      </c>
      <c r="AN809" s="6" t="str">
        <f>+IFERROR(VLOOKUP(AL809,Auxiliar!$A:$C,2,0),"")</f>
        <v>LATONES</v>
      </c>
      <c r="AO809" s="7" t="str">
        <f>+IFERROR(VLOOKUP(AL809,Auxiliar!$A:$C,3,0),"")</f>
        <v>1b 4% | 5b 7% | 97b 0%</v>
      </c>
      <c r="AW809" s="1"/>
      <c r="AX809" s="1" t="s">
        <v>32</v>
      </c>
      <c r="AY809" s="6" t="str">
        <f>+IFERROR(VALUE(RIGHT(Tabla9[[#This Row],[B2B]],6)),"")</f>
        <v/>
      </c>
      <c r="AZ809" s="6" t="str">
        <f>+IFERROR(VLOOKUP(AX809,Auxiliar!$A:$C,2,0),"")</f>
        <v>LATONES</v>
      </c>
      <c r="BA809" s="7" t="str">
        <f>+IFERROR(VLOOKUP(AX809,Auxiliar!$A:$C,3,0),"")</f>
        <v>2b 3% | 4b 4% | 6b 5% | 10b 8%  | 385b 0%</v>
      </c>
      <c r="BI809" s="1"/>
      <c r="BJ809" s="1"/>
      <c r="BK809" s="6" t="str">
        <f>+IFERROR(VALUE(RIGHT(Tabla11[[#This Row],[B2B]],6)),"")</f>
        <v/>
      </c>
      <c r="BL809" s="6" t="str">
        <f>+IFERROR(VLOOKUP(BJ809,Auxiliar!$A:$C,2,0),"")</f>
        <v/>
      </c>
      <c r="BM809" s="7" t="str">
        <f>+IFERROR(VLOOKUP(BJ809,Auxiliar!$A:$C,3,0),"")</f>
        <v/>
      </c>
      <c r="BO809" s="1">
        <v>20178</v>
      </c>
      <c r="BP809" s="1" t="s">
        <v>39</v>
      </c>
      <c r="BQ809" s="6">
        <f>+IFERROR(VALUE(RIGHT(Tabla12[[#This Row],[B2B]],6)),"")</f>
        <v>20178</v>
      </c>
      <c r="BR809" s="6" t="str">
        <f>+IFERROR(VLOOKUP(BP809,Auxiliar!$A:$C,2,0),"")</f>
        <v>VALUE LITRO</v>
      </c>
      <c r="BS809" s="7" t="str">
        <f>+IFERROR(VLOOKUP(BP809,Auxiliar!$A:$C,3,0),"")</f>
        <v>1b 12%</v>
      </c>
      <c r="CA809" s="1">
        <v>5938</v>
      </c>
      <c r="CB809" s="1" t="s">
        <v>35</v>
      </c>
      <c r="CC809" s="6">
        <f>+IFERROR(VALUE(RIGHT(Tabla14[[#This Row],[B2B]],6)),"")</f>
        <v>5938</v>
      </c>
      <c r="CD809" s="6" t="str">
        <f>+IFERROR(VLOOKUP(CB809,Auxiliar!$A:$C,2,0),"")</f>
        <v>Corona 710cc</v>
      </c>
      <c r="CE809" s="7" t="str">
        <f>+IFERROR(VLOOKUP(CB809,Auxiliar!$A:$C,3,0),"")</f>
        <v>1b 10% | 85b 0%</v>
      </c>
      <c r="CG809" s="1"/>
      <c r="CH809" s="1"/>
      <c r="CI809" s="6" t="str">
        <f>+IFERROR(VALUE(RIGHT(Tabla15[[#This Row],[B2B]],6)),"")</f>
        <v/>
      </c>
      <c r="CJ809" s="6" t="str">
        <f>+IFERROR(VLOOKUP(CH809,Auxiliar!$A:$C,2,0),"")</f>
        <v/>
      </c>
      <c r="CK809" s="7" t="str">
        <f>+IFERROR(VLOOKUP(CH809,Auxiliar!$A:$C,3,0),"")</f>
        <v/>
      </c>
      <c r="CM809" s="1">
        <v>5885</v>
      </c>
      <c r="CN809" s="1" t="s">
        <v>20</v>
      </c>
      <c r="CO809" s="6">
        <v>5885</v>
      </c>
      <c r="CP809" s="6" t="s">
        <v>20</v>
      </c>
      <c r="CQ809" s="7" t="s">
        <v>21</v>
      </c>
      <c r="CS809" s="1"/>
      <c r="CT809" s="1"/>
      <c r="CU809" s="6" t="str">
        <f>+IFERROR(VALUE(RIGHT(Tabla17[[#This Row],[B2B]],6)),"")</f>
        <v/>
      </c>
      <c r="CV809" s="6" t="str">
        <f>+IFERROR(VLOOKUP(CT809,Auxiliar!$A:$C,2,0),"")</f>
        <v/>
      </c>
      <c r="CW809" s="7" t="str">
        <f>+IFERROR(VLOOKUP(CT809,Auxiliar!$A:$C,3,0),"")</f>
        <v/>
      </c>
      <c r="CY809" s="1">
        <v>5885</v>
      </c>
      <c r="CZ809" s="1" t="s">
        <v>16</v>
      </c>
      <c r="DA809" s="6">
        <f>+IFERROR(VALUE(RIGHT(Tabla18[[#This Row],[B2B]],6)),"")</f>
        <v>5885</v>
      </c>
      <c r="DB809" s="6" t="str">
        <f>+IFERROR(VLOOKUP(CZ809,Auxiliar!$A:$C,2,0),"")</f>
        <v>PREMIUM</v>
      </c>
      <c r="DC809" s="7" t="str">
        <f>+IFERROR(VLOOKUP(CZ809,Auxiliar!$A:$C,3,0),"")</f>
        <v>0b 0% | 2b 2% | 5b 3,5% | 10b 5%</v>
      </c>
      <c r="DE809" s="1">
        <v>5885</v>
      </c>
      <c r="DF809" s="1" t="s">
        <v>19</v>
      </c>
      <c r="DG809" s="6">
        <f>+IFERROR(VALUE(RIGHT(Tabla19[[#This Row],[B2B]],6)),"")</f>
        <v>5885</v>
      </c>
      <c r="DH809" s="6" t="str">
        <f>+IFERROR(VLOOKUP(DF809,Auxiliar!$A:$C,2,0),"")</f>
        <v>MICHELOB</v>
      </c>
      <c r="DI809" s="7" t="str">
        <f>+IFERROR(VLOOKUP(DF809,Auxiliar!$A:$C,3,0),"")</f>
        <v>1b 7% | 3b 22% | 8b 27%</v>
      </c>
      <c r="DK809" s="1"/>
      <c r="DL809" s="1"/>
      <c r="DM809" s="6" t="str">
        <f>+IFERROR(VALUE(RIGHT(Tabla20[[#This Row],[B2B]],6)),"")</f>
        <v/>
      </c>
      <c r="DN809" s="6" t="str">
        <f>+IFERROR(VLOOKUP(DL809,Auxiliar!$A:$C,2,0),"")</f>
        <v/>
      </c>
      <c r="DO809" s="7" t="str">
        <f>+IFERROR(VLOOKUP(DL809,Auxiliar!$A:$C,3,0),"")</f>
        <v/>
      </c>
      <c r="DQ809" s="1">
        <v>5879</v>
      </c>
      <c r="DR809" s="12" t="s">
        <v>24</v>
      </c>
      <c r="DS809" s="6">
        <f>+IFERROR(VALUE(RIGHT(Tabla21[[#This Row],[B2B]],6)),"")</f>
        <v>5879</v>
      </c>
      <c r="DT809" s="6" t="str">
        <f>+IFERROR(VLOOKUP(DR809,Auxiliar!$A:$C,2,0),"")</f>
        <v>CORONA PORRON</v>
      </c>
      <c r="DU809" s="7" t="str">
        <f>+IFERROR(VLOOKUP(DR809,Auxiliar!$A:$C,3,0),"")</f>
        <v>1b 5% | 20b 0%</v>
      </c>
      <c r="DW809" s="1">
        <v>20183</v>
      </c>
      <c r="DX809" s="12" t="s">
        <v>43</v>
      </c>
      <c r="DY809" s="6">
        <f>+IFERROR(VALUE(RIGHT(Tabla22[[#This Row],[B2B]],6)),"")</f>
        <v>20183</v>
      </c>
      <c r="DZ809" s="6" t="str">
        <f>+IFERROR(VLOOKUP(DX809,Auxiliar!$A:$C,2,0),"")</f>
        <v xml:space="preserve">VALUE LATA </v>
      </c>
      <c r="EA809" s="7" t="str">
        <f>+IFERROR(VLOOKUP(DX809,Auxiliar!$A:$C,3,0),"")</f>
        <v>1b 15% | 100b 18%</v>
      </c>
      <c r="EC809" s="1">
        <v>20175</v>
      </c>
      <c r="ED809" s="12" t="s">
        <v>47</v>
      </c>
      <c r="EE809" s="6">
        <f>+IFERROR(VALUE(RIGHT(Tabla23[[#This Row],[B2B]],6)),"")</f>
        <v>20175</v>
      </c>
      <c r="EF809" s="6" t="str">
        <f>+IFERROR(VLOOKUP(ED809,Auxiliar!$A:$C,2,0),"")</f>
        <v>VALUE LATON</v>
      </c>
      <c r="EG809" s="7" t="str">
        <f>+IFERROR(VLOOKUP(ED809,Auxiliar!$A:$C,3,0),"")</f>
        <v>1b 10% | 5b 15% | 192b 0%</v>
      </c>
      <c r="EI809" s="1"/>
      <c r="EJ809" s="12"/>
      <c r="EK809" s="6" t="str">
        <f>+IFERROR(VALUE(RIGHT(Tabla24[[#This Row],[B2B]],6)),"")</f>
        <v/>
      </c>
      <c r="EL809" s="6" t="str">
        <f>+IFERROR(VLOOKUP(EJ809,Auxiliar!$A:$C,2,0),"")</f>
        <v/>
      </c>
      <c r="EM809" s="7" t="str">
        <f>+IFERROR(VLOOKUP(EJ809,Auxiliar!$A:$C,3,0),"")</f>
        <v/>
      </c>
      <c r="EO809" s="1"/>
      <c r="EP809" s="12"/>
      <c r="EQ809" s="6" t="str">
        <f>+IFERROR(VALUE(RIGHT(Tabla25[[#This Row],[B2B]],6)),"")</f>
        <v/>
      </c>
      <c r="ER809" s="6" t="str">
        <f>+IFERROR(VLOOKUP(EP809,Auxiliar!$A:$C,2,0),"")</f>
        <v/>
      </c>
      <c r="ES809" s="7" t="str">
        <f>+IFERROR(VLOOKUP(EP809,Auxiliar!$A:$C,3,0),"")</f>
        <v/>
      </c>
      <c r="EU809" s="1"/>
      <c r="EV809" s="12"/>
      <c r="EW809" s="6" t="str">
        <f>+IFERROR(VALUE(RIGHT(Tabla26[[#This Row],[B2B]],6)),"")</f>
        <v/>
      </c>
      <c r="EX809" s="6" t="str">
        <f>+IFERROR(VLOOKUP(EV809,Auxiliar!$A:$C,2,0),"")</f>
        <v/>
      </c>
      <c r="EY809" s="7" t="str">
        <f>+IFERROR(VLOOKUP(EV809,Auxiliar!$A:$C,3,0),"")</f>
        <v/>
      </c>
      <c r="EZ809" s="1"/>
      <c r="FA809" s="12"/>
      <c r="FB809" s="6" t="str">
        <f>+IFERROR(VALUE(RIGHT(Tabla27[[#This Row],[B2B]],6)),"")</f>
        <v/>
      </c>
      <c r="FC809" s="6" t="str">
        <f>+IFERROR(VLOOKUP(FA809,Auxiliar!$A:$C,2,0),"")</f>
        <v/>
      </c>
      <c r="FD809" s="7" t="str">
        <f>+IFERROR(VLOOKUP(FA809,Auxiliar!$A:$C,3,0),"")</f>
        <v/>
      </c>
      <c r="FE809" s="1"/>
      <c r="FF809" s="12"/>
      <c r="FG809" s="6" t="str">
        <f>+IFERROR(VALUE(RIGHT(Tabla28[[#This Row],[B2B]],6)),"")</f>
        <v/>
      </c>
      <c r="FH809" s="6" t="str">
        <f>+IFERROR(VLOOKUP(FF809,Auxiliar!$A:$C,2,0),"")</f>
        <v/>
      </c>
      <c r="FI809" s="7" t="str">
        <f>+IFERROR(VLOOKUP(FF809,Auxiliar!$A:$C,3,0),"")</f>
        <v/>
      </c>
      <c r="FJ809" s="1"/>
      <c r="FK809" s="12"/>
      <c r="FL809" s="6" t="str">
        <f>+IFERROR(VALUE(RIGHT(Tabla29[[#This Row],[B2B]],6)),"")</f>
        <v/>
      </c>
      <c r="FM809" s="6" t="str">
        <f>+IFERROR(VLOOKUP(FK809,Auxiliar!$A:$C,2,0),"")</f>
        <v/>
      </c>
      <c r="FN809" s="7" t="str">
        <f>+IFERROR(VLOOKUP(FK809,Auxiliar!$A:$C,3,0),"")</f>
        <v/>
      </c>
      <c r="FO809" s="1"/>
      <c r="FP809" s="12"/>
      <c r="FQ809" s="6" t="str">
        <f>+IFERROR(VALUE(RIGHT(Tabla30[[#This Row],[B2B]],6)),"")</f>
        <v/>
      </c>
      <c r="FR809" s="6" t="str">
        <f>+IFERROR(VLOOKUP(FP809,Auxiliar!$A:$C,2,0),"")</f>
        <v/>
      </c>
      <c r="FS809" s="7"/>
      <c r="FT809" s="1"/>
      <c r="FU809" s="12"/>
      <c r="FV809" s="6" t="str">
        <f>+IFERROR(VALUE(RIGHT(Tabla31[[#This Row],[B2B]],6)),"")</f>
        <v/>
      </c>
      <c r="FW809" s="6" t="str">
        <f>+IFERROR(VLOOKUP(FU809,Auxiliar!$A:$C,2,0),"")</f>
        <v/>
      </c>
      <c r="FX809" s="7" t="str">
        <f>+IFERROR(VLOOKUP(FU809,Auxiliar!$A:$C,3,0),"")</f>
        <v/>
      </c>
      <c r="FY809" s="1"/>
      <c r="FZ809" s="12"/>
      <c r="GA809" s="6" t="str">
        <f>+IFERROR(VALUE(RIGHT(Tabla32[[#This Row],[B2B]],6)),"")</f>
        <v/>
      </c>
      <c r="GB809" s="6" t="str">
        <f>+IFERROR(VLOOKUP(FZ809,Auxiliar!$A:$C,2,0),"")</f>
        <v/>
      </c>
      <c r="GC809" s="7" t="str">
        <f>+IFERROR(VLOOKUP(FZ809,Auxiliar!$A:$C,3,0),"")</f>
        <v/>
      </c>
      <c r="GD809" s="1"/>
      <c r="GE809" s="12"/>
      <c r="GF809" s="6" t="str">
        <f>+IFERROR(VALUE(RIGHT(Tabla33[[#This Row],[B2B]],6)),"")</f>
        <v/>
      </c>
      <c r="GG809" s="6" t="str">
        <f>+IFERROR(VLOOKUP(GE809,Auxiliar!$A:$C,2,0),"")</f>
        <v/>
      </c>
      <c r="GH809" s="7" t="str">
        <f>+IFERROR(VLOOKUP(GE809,Auxiliar!$A:$C,3,0),"")</f>
        <v/>
      </c>
    </row>
    <row r="810" spans="1:190" x14ac:dyDescent="0.25">
      <c r="S810" s="1">
        <v>11551</v>
      </c>
      <c r="T810" s="1" t="s">
        <v>9</v>
      </c>
      <c r="U810" s="6">
        <f>+IFERROR(VALUE(RIGHT(Tabla4[[#This Row],[B2B]],6)),"")</f>
        <v>11551</v>
      </c>
      <c r="V810" s="6" t="str">
        <f>+IFERROR(VLOOKUP(T810,Auxiliar!$A:$C,2,0),"")</f>
        <v>CORE</v>
      </c>
      <c r="W810" s="7" t="str">
        <f>+IFERROR(VLOOKUP(T810,Auxiliar!$A:$C,3,0),"")</f>
        <v>0b 1% | 2b 5% | 4b 6%</v>
      </c>
      <c r="AK810" s="1">
        <v>10287</v>
      </c>
      <c r="AL810" s="1" t="s">
        <v>30</v>
      </c>
      <c r="AM810" s="6">
        <f>+IFERROR(VALUE(RIGHT(Tabla7[[#This Row],[B2B]],6)),"")</f>
        <v>10287</v>
      </c>
      <c r="AN810" s="6" t="str">
        <f>+IFERROR(VLOOKUP(AL810,Auxiliar!$A:$C,2,0),"")</f>
        <v>LATONES</v>
      </c>
      <c r="AO810" s="7" t="str">
        <f>+IFERROR(VLOOKUP(AL810,Auxiliar!$A:$C,3,0),"")</f>
        <v>1b 4% | 5b 7% | 97b 0%</v>
      </c>
      <c r="AW810" s="1"/>
      <c r="AX810" s="1" t="s">
        <v>32</v>
      </c>
      <c r="AY810" s="6" t="str">
        <f>+IFERROR(VALUE(RIGHT(Tabla9[[#This Row],[B2B]],6)),"")</f>
        <v/>
      </c>
      <c r="AZ810" s="6" t="str">
        <f>+IFERROR(VLOOKUP(AX810,Auxiliar!$A:$C,2,0),"")</f>
        <v>LATONES</v>
      </c>
      <c r="BA810" s="7" t="str">
        <f>+IFERROR(VLOOKUP(AX810,Auxiliar!$A:$C,3,0),"")</f>
        <v>2b 3% | 4b 4% | 6b 5% | 10b 8%  | 385b 0%</v>
      </c>
      <c r="BI810" s="1"/>
      <c r="BJ810" s="1"/>
      <c r="BK810" s="6" t="str">
        <f>+IFERROR(VALUE(RIGHT(Tabla11[[#This Row],[B2B]],6)),"")</f>
        <v/>
      </c>
      <c r="BL810" s="6" t="str">
        <f>+IFERROR(VLOOKUP(BJ810,Auxiliar!$A:$C,2,0),"")</f>
        <v/>
      </c>
      <c r="BM810" s="7" t="str">
        <f>+IFERROR(VLOOKUP(BJ810,Auxiliar!$A:$C,3,0),"")</f>
        <v/>
      </c>
      <c r="BO810" s="1">
        <v>20179</v>
      </c>
      <c r="BP810" s="1" t="s">
        <v>39</v>
      </c>
      <c r="BQ810" s="6">
        <f>+IFERROR(VALUE(RIGHT(Tabla12[[#This Row],[B2B]],6)),"")</f>
        <v>20179</v>
      </c>
      <c r="BR810" s="6" t="str">
        <f>+IFERROR(VLOOKUP(BP810,Auxiliar!$A:$C,2,0),"")</f>
        <v>VALUE LITRO</v>
      </c>
      <c r="BS810" s="7" t="str">
        <f>+IFERROR(VLOOKUP(BP810,Auxiliar!$A:$C,3,0),"")</f>
        <v>1b 12%</v>
      </c>
      <c r="CA810" s="1">
        <v>5939</v>
      </c>
      <c r="CB810" s="1" t="s">
        <v>35</v>
      </c>
      <c r="CC810" s="6">
        <f>+IFERROR(VALUE(RIGHT(Tabla14[[#This Row],[B2B]],6)),"")</f>
        <v>5939</v>
      </c>
      <c r="CD810" s="6" t="str">
        <f>+IFERROR(VLOOKUP(CB810,Auxiliar!$A:$C,2,0),"")</f>
        <v>Corona 710cc</v>
      </c>
      <c r="CE810" s="7" t="str">
        <f>+IFERROR(VLOOKUP(CB810,Auxiliar!$A:$C,3,0),"")</f>
        <v>1b 10% | 85b 0%</v>
      </c>
      <c r="CG810" s="1"/>
      <c r="CH810" s="1"/>
      <c r="CI810" s="6" t="str">
        <f>+IFERROR(VALUE(RIGHT(Tabla15[[#This Row],[B2B]],6)),"")</f>
        <v/>
      </c>
      <c r="CJ810" s="6" t="str">
        <f>+IFERROR(VLOOKUP(CH810,Auxiliar!$A:$C,2,0),"")</f>
        <v/>
      </c>
      <c r="CK810" s="7" t="str">
        <f>+IFERROR(VLOOKUP(CH810,Auxiliar!$A:$C,3,0),"")</f>
        <v/>
      </c>
      <c r="CM810" s="1">
        <v>5888</v>
      </c>
      <c r="CN810" s="1" t="s">
        <v>20</v>
      </c>
      <c r="CO810" s="6">
        <v>5888</v>
      </c>
      <c r="CP810" s="6" t="s">
        <v>20</v>
      </c>
      <c r="CQ810" s="7" t="s">
        <v>21</v>
      </c>
      <c r="CS810" s="1"/>
      <c r="CT810" s="1"/>
      <c r="CU810" s="6" t="str">
        <f>+IFERROR(VALUE(RIGHT(Tabla17[[#This Row],[B2B]],6)),"")</f>
        <v/>
      </c>
      <c r="CV810" s="6" t="str">
        <f>+IFERROR(VLOOKUP(CT810,Auxiliar!$A:$C,2,0),"")</f>
        <v/>
      </c>
      <c r="CW810" s="7" t="str">
        <f>+IFERROR(VLOOKUP(CT810,Auxiliar!$A:$C,3,0),"")</f>
        <v/>
      </c>
      <c r="CY810" s="1">
        <v>5888</v>
      </c>
      <c r="CZ810" s="1" t="s">
        <v>16</v>
      </c>
      <c r="DA810" s="6">
        <f>+IFERROR(VALUE(RIGHT(Tabla18[[#This Row],[B2B]],6)),"")</f>
        <v>5888</v>
      </c>
      <c r="DB810" s="6" t="str">
        <f>+IFERROR(VLOOKUP(CZ810,Auxiliar!$A:$C,2,0),"")</f>
        <v>PREMIUM</v>
      </c>
      <c r="DC810" s="7" t="str">
        <f>+IFERROR(VLOOKUP(CZ810,Auxiliar!$A:$C,3,0),"")</f>
        <v>0b 0% | 2b 2% | 5b 3,5% | 10b 5%</v>
      </c>
      <c r="DE810" s="1">
        <v>5888</v>
      </c>
      <c r="DF810" s="1" t="s">
        <v>19</v>
      </c>
      <c r="DG810" s="6">
        <f>+IFERROR(VALUE(RIGHT(Tabla19[[#This Row],[B2B]],6)),"")</f>
        <v>5888</v>
      </c>
      <c r="DH810" s="6" t="str">
        <f>+IFERROR(VLOOKUP(DF810,Auxiliar!$A:$C,2,0),"")</f>
        <v>MICHELOB</v>
      </c>
      <c r="DI810" s="7" t="str">
        <f>+IFERROR(VLOOKUP(DF810,Auxiliar!$A:$C,3,0),"")</f>
        <v>1b 7% | 3b 22% | 8b 27%</v>
      </c>
      <c r="DK810" s="1"/>
      <c r="DL810" s="1"/>
      <c r="DM810" s="6" t="str">
        <f>+IFERROR(VALUE(RIGHT(Tabla20[[#This Row],[B2B]],6)),"")</f>
        <v/>
      </c>
      <c r="DN810" s="6" t="str">
        <f>+IFERROR(VLOOKUP(DL810,Auxiliar!$A:$C,2,0),"")</f>
        <v/>
      </c>
      <c r="DO810" s="7" t="str">
        <f>+IFERROR(VLOOKUP(DL810,Auxiliar!$A:$C,3,0),"")</f>
        <v/>
      </c>
      <c r="DQ810" s="1">
        <v>5885</v>
      </c>
      <c r="DR810" s="12" t="s">
        <v>24</v>
      </c>
      <c r="DS810" s="6">
        <f>+IFERROR(VALUE(RIGHT(Tabla21[[#This Row],[B2B]],6)),"")</f>
        <v>5885</v>
      </c>
      <c r="DT810" s="6" t="str">
        <f>+IFERROR(VLOOKUP(DR810,Auxiliar!$A:$C,2,0),"")</f>
        <v>CORONA PORRON</v>
      </c>
      <c r="DU810" s="7" t="str">
        <f>+IFERROR(VLOOKUP(DR810,Auxiliar!$A:$C,3,0),"")</f>
        <v>1b 5% | 20b 0%</v>
      </c>
      <c r="DW810" s="1">
        <v>3672</v>
      </c>
      <c r="DX810" s="12" t="s">
        <v>43</v>
      </c>
      <c r="DY810" s="6">
        <f>+IFERROR(VALUE(RIGHT(Tabla22[[#This Row],[B2B]],6)),"")</f>
        <v>3672</v>
      </c>
      <c r="DZ810" s="6" t="str">
        <f>+IFERROR(VLOOKUP(DX810,Auxiliar!$A:$C,2,0),"")</f>
        <v xml:space="preserve">VALUE LATA </v>
      </c>
      <c r="EA810" s="7" t="str">
        <f>+IFERROR(VLOOKUP(DX810,Auxiliar!$A:$C,3,0),"")</f>
        <v>1b 15% | 100b 18%</v>
      </c>
      <c r="EC810" s="1">
        <v>20178</v>
      </c>
      <c r="ED810" s="12" t="s">
        <v>47</v>
      </c>
      <c r="EE810" s="6">
        <f>+IFERROR(VALUE(RIGHT(Tabla23[[#This Row],[B2B]],6)),"")</f>
        <v>20178</v>
      </c>
      <c r="EF810" s="6" t="str">
        <f>+IFERROR(VLOOKUP(ED810,Auxiliar!$A:$C,2,0),"")</f>
        <v>VALUE LATON</v>
      </c>
      <c r="EG810" s="7" t="str">
        <f>+IFERROR(VLOOKUP(ED810,Auxiliar!$A:$C,3,0),"")</f>
        <v>1b 10% | 5b 15% | 192b 0%</v>
      </c>
      <c r="EI810" s="1"/>
      <c r="EJ810" s="12"/>
      <c r="EK810" s="6" t="str">
        <f>+IFERROR(VALUE(RIGHT(Tabla24[[#This Row],[B2B]],6)),"")</f>
        <v/>
      </c>
      <c r="EL810" s="6" t="str">
        <f>+IFERROR(VLOOKUP(EJ810,Auxiliar!$A:$C,2,0),"")</f>
        <v/>
      </c>
      <c r="EM810" s="7" t="str">
        <f>+IFERROR(VLOOKUP(EJ810,Auxiliar!$A:$C,3,0),"")</f>
        <v/>
      </c>
      <c r="EO810" s="1"/>
      <c r="EP810" s="12"/>
      <c r="EQ810" s="6" t="str">
        <f>+IFERROR(VALUE(RIGHT(Tabla25[[#This Row],[B2B]],6)),"")</f>
        <v/>
      </c>
      <c r="ER810" s="6" t="str">
        <f>+IFERROR(VLOOKUP(EP810,Auxiliar!$A:$C,2,0),"")</f>
        <v/>
      </c>
      <c r="ES810" s="7" t="str">
        <f>+IFERROR(VLOOKUP(EP810,Auxiliar!$A:$C,3,0),"")</f>
        <v/>
      </c>
      <c r="EU810" s="1"/>
      <c r="EV810" s="12"/>
      <c r="EW810" s="6" t="str">
        <f>+IFERROR(VALUE(RIGHT(Tabla26[[#This Row],[B2B]],6)),"")</f>
        <v/>
      </c>
      <c r="EX810" s="6" t="str">
        <f>+IFERROR(VLOOKUP(EV810,Auxiliar!$A:$C,2,0),"")</f>
        <v/>
      </c>
      <c r="EY810" s="7" t="str">
        <f>+IFERROR(VLOOKUP(EV810,Auxiliar!$A:$C,3,0),"")</f>
        <v/>
      </c>
      <c r="EZ810" s="1"/>
      <c r="FA810" s="12"/>
      <c r="FB810" s="6" t="str">
        <f>+IFERROR(VALUE(RIGHT(Tabla27[[#This Row],[B2B]],6)),"")</f>
        <v/>
      </c>
      <c r="FC810" s="6" t="str">
        <f>+IFERROR(VLOOKUP(FA810,Auxiliar!$A:$C,2,0),"")</f>
        <v/>
      </c>
      <c r="FD810" s="7" t="str">
        <f>+IFERROR(VLOOKUP(FA810,Auxiliar!$A:$C,3,0),"")</f>
        <v/>
      </c>
      <c r="FE810" s="1"/>
      <c r="FF810" s="12"/>
      <c r="FG810" s="6" t="str">
        <f>+IFERROR(VALUE(RIGHT(Tabla28[[#This Row],[B2B]],6)),"")</f>
        <v/>
      </c>
      <c r="FH810" s="6" t="str">
        <f>+IFERROR(VLOOKUP(FF810,Auxiliar!$A:$C,2,0),"")</f>
        <v/>
      </c>
      <c r="FI810" s="7" t="str">
        <f>+IFERROR(VLOOKUP(FF810,Auxiliar!$A:$C,3,0),"")</f>
        <v/>
      </c>
      <c r="FJ810" s="1"/>
      <c r="FK810" s="12"/>
      <c r="FL810" s="6" t="str">
        <f>+IFERROR(VALUE(RIGHT(Tabla29[[#This Row],[B2B]],6)),"")</f>
        <v/>
      </c>
      <c r="FM810" s="6" t="str">
        <f>+IFERROR(VLOOKUP(FK810,Auxiliar!$A:$C,2,0),"")</f>
        <v/>
      </c>
      <c r="FN810" s="7" t="str">
        <f>+IFERROR(VLOOKUP(FK810,Auxiliar!$A:$C,3,0),"")</f>
        <v/>
      </c>
      <c r="FO810" s="1"/>
      <c r="FP810" s="12"/>
      <c r="FQ810" s="6" t="str">
        <f>+IFERROR(VALUE(RIGHT(Tabla30[[#This Row],[B2B]],6)),"")</f>
        <v/>
      </c>
      <c r="FR810" s="6" t="str">
        <f>+IFERROR(VLOOKUP(FP810,Auxiliar!$A:$C,2,0),"")</f>
        <v/>
      </c>
      <c r="FS810" s="7"/>
      <c r="FT810" s="1"/>
      <c r="FU810" s="12"/>
      <c r="FV810" s="6" t="str">
        <f>+IFERROR(VALUE(RIGHT(Tabla31[[#This Row],[B2B]],6)),"")</f>
        <v/>
      </c>
      <c r="FW810" s="6" t="str">
        <f>+IFERROR(VLOOKUP(FU810,Auxiliar!$A:$C,2,0),"")</f>
        <v/>
      </c>
      <c r="FX810" s="7" t="str">
        <f>+IFERROR(VLOOKUP(FU810,Auxiliar!$A:$C,3,0),"")</f>
        <v/>
      </c>
      <c r="FY810" s="1"/>
      <c r="FZ810" s="12"/>
      <c r="GA810" s="6" t="str">
        <f>+IFERROR(VALUE(RIGHT(Tabla32[[#This Row],[B2B]],6)),"")</f>
        <v/>
      </c>
      <c r="GB810" s="6" t="str">
        <f>+IFERROR(VLOOKUP(FZ810,Auxiliar!$A:$C,2,0),"")</f>
        <v/>
      </c>
      <c r="GC810" s="7" t="str">
        <f>+IFERROR(VLOOKUP(FZ810,Auxiliar!$A:$C,3,0),"")</f>
        <v/>
      </c>
      <c r="GD810" s="1"/>
      <c r="GE810" s="12"/>
      <c r="GF810" s="6" t="str">
        <f>+IFERROR(VALUE(RIGHT(Tabla33[[#This Row],[B2B]],6)),"")</f>
        <v/>
      </c>
      <c r="GG810" s="6" t="str">
        <f>+IFERROR(VLOOKUP(GE810,Auxiliar!$A:$C,2,0),"")</f>
        <v/>
      </c>
      <c r="GH810" s="7" t="str">
        <f>+IFERROR(VLOOKUP(GE810,Auxiliar!$A:$C,3,0),"")</f>
        <v/>
      </c>
    </row>
    <row r="811" spans="1:190" x14ac:dyDescent="0.25">
      <c r="S811" s="1">
        <v>11555</v>
      </c>
      <c r="T811" s="1" t="s">
        <v>9</v>
      </c>
      <c r="U811" s="6">
        <f>+IFERROR(VALUE(RIGHT(Tabla4[[#This Row],[B2B]],6)),"")</f>
        <v>11555</v>
      </c>
      <c r="V811" s="6" t="str">
        <f>+IFERROR(VLOOKUP(T811,Auxiliar!$A:$C,2,0),"")</f>
        <v>CORE</v>
      </c>
      <c r="W811" s="7" t="str">
        <f>+IFERROR(VLOOKUP(T811,Auxiliar!$A:$C,3,0),"")</f>
        <v>0b 1% | 2b 5% | 4b 6%</v>
      </c>
      <c r="AK811" s="1">
        <v>10306</v>
      </c>
      <c r="AL811" s="1" t="s">
        <v>30</v>
      </c>
      <c r="AM811" s="6">
        <f>+IFERROR(VALUE(RIGHT(Tabla7[[#This Row],[B2B]],6)),"")</f>
        <v>10306</v>
      </c>
      <c r="AN811" s="6" t="str">
        <f>+IFERROR(VLOOKUP(AL811,Auxiliar!$A:$C,2,0),"")</f>
        <v>LATONES</v>
      </c>
      <c r="AO811" s="7" t="str">
        <f>+IFERROR(VLOOKUP(AL811,Auxiliar!$A:$C,3,0),"")</f>
        <v>1b 4% | 5b 7% | 97b 0%</v>
      </c>
      <c r="AW811" s="1"/>
      <c r="AX811" s="1" t="s">
        <v>32</v>
      </c>
      <c r="AY811" s="6" t="str">
        <f>+IFERROR(VALUE(RIGHT(Tabla9[[#This Row],[B2B]],6)),"")</f>
        <v/>
      </c>
      <c r="AZ811" s="6" t="str">
        <f>+IFERROR(VLOOKUP(AX811,Auxiliar!$A:$C,2,0),"")</f>
        <v>LATONES</v>
      </c>
      <c r="BA811" s="7" t="str">
        <f>+IFERROR(VLOOKUP(AX811,Auxiliar!$A:$C,3,0),"")</f>
        <v>2b 3% | 4b 4% | 6b 5% | 10b 8%  | 385b 0%</v>
      </c>
      <c r="BI811" s="1"/>
      <c r="BJ811" s="1"/>
      <c r="BK811" s="6" t="str">
        <f>+IFERROR(VALUE(RIGHT(Tabla11[[#This Row],[B2B]],6)),"")</f>
        <v/>
      </c>
      <c r="BL811" s="6" t="str">
        <f>+IFERROR(VLOOKUP(BJ811,Auxiliar!$A:$C,2,0),"")</f>
        <v/>
      </c>
      <c r="BM811" s="7" t="str">
        <f>+IFERROR(VLOOKUP(BJ811,Auxiliar!$A:$C,3,0),"")</f>
        <v/>
      </c>
      <c r="BO811" s="1">
        <v>3668</v>
      </c>
      <c r="BP811" s="1" t="s">
        <v>39</v>
      </c>
      <c r="BQ811" s="6">
        <f>+IFERROR(VALUE(RIGHT(Tabla12[[#This Row],[B2B]],6)),"")</f>
        <v>3668</v>
      </c>
      <c r="BR811" s="6" t="str">
        <f>+IFERROR(VLOOKUP(BP811,Auxiliar!$A:$C,2,0),"")</f>
        <v>VALUE LITRO</v>
      </c>
      <c r="BS811" s="7" t="str">
        <f>+IFERROR(VLOOKUP(BP811,Auxiliar!$A:$C,3,0),"")</f>
        <v>1b 12%</v>
      </c>
      <c r="CA811" s="1">
        <v>5941</v>
      </c>
      <c r="CB811" s="1" t="s">
        <v>35</v>
      </c>
      <c r="CC811" s="6">
        <f>+IFERROR(VALUE(RIGHT(Tabla14[[#This Row],[B2B]],6)),"")</f>
        <v>5941</v>
      </c>
      <c r="CD811" s="6" t="str">
        <f>+IFERROR(VLOOKUP(CB811,Auxiliar!$A:$C,2,0),"")</f>
        <v>Corona 710cc</v>
      </c>
      <c r="CE811" s="7" t="str">
        <f>+IFERROR(VLOOKUP(CB811,Auxiliar!$A:$C,3,0),"")</f>
        <v>1b 10% | 85b 0%</v>
      </c>
      <c r="CG811" s="1"/>
      <c r="CH811" s="1"/>
      <c r="CI811" s="6" t="str">
        <f>+IFERROR(VALUE(RIGHT(Tabla15[[#This Row],[B2B]],6)),"")</f>
        <v/>
      </c>
      <c r="CJ811" s="6" t="str">
        <f>+IFERROR(VLOOKUP(CH811,Auxiliar!$A:$C,2,0),"")</f>
        <v/>
      </c>
      <c r="CK811" s="7" t="str">
        <f>+IFERROR(VLOOKUP(CH811,Auxiliar!$A:$C,3,0),"")</f>
        <v/>
      </c>
      <c r="CM811" s="1">
        <v>5889</v>
      </c>
      <c r="CN811" s="1" t="s">
        <v>20</v>
      </c>
      <c r="CO811" s="6">
        <v>5889</v>
      </c>
      <c r="CP811" s="6" t="s">
        <v>20</v>
      </c>
      <c r="CQ811" s="7" t="s">
        <v>21</v>
      </c>
      <c r="CS811" s="1"/>
      <c r="CT811" s="1"/>
      <c r="CU811" s="6" t="str">
        <f>+IFERROR(VALUE(RIGHT(Tabla17[[#This Row],[B2B]],6)),"")</f>
        <v/>
      </c>
      <c r="CV811" s="6" t="str">
        <f>+IFERROR(VLOOKUP(CT811,Auxiliar!$A:$C,2,0),"")</f>
        <v/>
      </c>
      <c r="CW811" s="7" t="str">
        <f>+IFERROR(VLOOKUP(CT811,Auxiliar!$A:$C,3,0),"")</f>
        <v/>
      </c>
      <c r="CY811" s="1">
        <v>5889</v>
      </c>
      <c r="CZ811" s="1" t="s">
        <v>16</v>
      </c>
      <c r="DA811" s="6">
        <f>+IFERROR(VALUE(RIGHT(Tabla18[[#This Row],[B2B]],6)),"")</f>
        <v>5889</v>
      </c>
      <c r="DB811" s="6" t="str">
        <f>+IFERROR(VLOOKUP(CZ811,Auxiliar!$A:$C,2,0),"")</f>
        <v>PREMIUM</v>
      </c>
      <c r="DC811" s="7" t="str">
        <f>+IFERROR(VLOOKUP(CZ811,Auxiliar!$A:$C,3,0),"")</f>
        <v>0b 0% | 2b 2% | 5b 3,5% | 10b 5%</v>
      </c>
      <c r="DE811" s="1">
        <v>5889</v>
      </c>
      <c r="DF811" s="1" t="s">
        <v>19</v>
      </c>
      <c r="DG811" s="6">
        <f>+IFERROR(VALUE(RIGHT(Tabla19[[#This Row],[B2B]],6)),"")</f>
        <v>5889</v>
      </c>
      <c r="DH811" s="6" t="str">
        <f>+IFERROR(VLOOKUP(DF811,Auxiliar!$A:$C,2,0),"")</f>
        <v>MICHELOB</v>
      </c>
      <c r="DI811" s="7" t="str">
        <f>+IFERROR(VLOOKUP(DF811,Auxiliar!$A:$C,3,0),"")</f>
        <v>1b 7% | 3b 22% | 8b 27%</v>
      </c>
      <c r="DK811" s="1"/>
      <c r="DL811" s="1"/>
      <c r="DM811" s="6" t="str">
        <f>+IFERROR(VALUE(RIGHT(Tabla20[[#This Row],[B2B]],6)),"")</f>
        <v/>
      </c>
      <c r="DN811" s="6" t="str">
        <f>+IFERROR(VLOOKUP(DL811,Auxiliar!$A:$C,2,0),"")</f>
        <v/>
      </c>
      <c r="DO811" s="7" t="str">
        <f>+IFERROR(VLOOKUP(DL811,Auxiliar!$A:$C,3,0),"")</f>
        <v/>
      </c>
      <c r="DQ811" s="1">
        <v>5888</v>
      </c>
      <c r="DR811" s="12" t="s">
        <v>24</v>
      </c>
      <c r="DS811" s="6">
        <f>+IFERROR(VALUE(RIGHT(Tabla21[[#This Row],[B2B]],6)),"")</f>
        <v>5888</v>
      </c>
      <c r="DT811" s="6" t="str">
        <f>+IFERROR(VLOOKUP(DR811,Auxiliar!$A:$C,2,0),"")</f>
        <v>CORONA PORRON</v>
      </c>
      <c r="DU811" s="7" t="str">
        <f>+IFERROR(VLOOKUP(DR811,Auxiliar!$A:$C,3,0),"")</f>
        <v>1b 5% | 20b 0%</v>
      </c>
      <c r="DW811" s="1">
        <v>20184</v>
      </c>
      <c r="DX811" s="12" t="s">
        <v>43</v>
      </c>
      <c r="DY811" s="6">
        <f>+IFERROR(VALUE(RIGHT(Tabla22[[#This Row],[B2B]],6)),"")</f>
        <v>20184</v>
      </c>
      <c r="DZ811" s="6" t="str">
        <f>+IFERROR(VLOOKUP(DX811,Auxiliar!$A:$C,2,0),"")</f>
        <v xml:space="preserve">VALUE LATA </v>
      </c>
      <c r="EA811" s="7" t="str">
        <f>+IFERROR(VLOOKUP(DX811,Auxiliar!$A:$C,3,0),"")</f>
        <v>1b 15% | 100b 18%</v>
      </c>
      <c r="EC811" s="1">
        <v>20179</v>
      </c>
      <c r="ED811" s="12" t="s">
        <v>47</v>
      </c>
      <c r="EE811" s="6">
        <f>+IFERROR(VALUE(RIGHT(Tabla23[[#This Row],[B2B]],6)),"")</f>
        <v>20179</v>
      </c>
      <c r="EF811" s="6" t="str">
        <f>+IFERROR(VLOOKUP(ED811,Auxiliar!$A:$C,2,0),"")</f>
        <v>VALUE LATON</v>
      </c>
      <c r="EG811" s="7" t="str">
        <f>+IFERROR(VLOOKUP(ED811,Auxiliar!$A:$C,3,0),"")</f>
        <v>1b 10% | 5b 15% | 192b 0%</v>
      </c>
      <c r="EI811" s="1"/>
      <c r="EJ811" s="12"/>
      <c r="EK811" s="6" t="str">
        <f>+IFERROR(VALUE(RIGHT(Tabla24[[#This Row],[B2B]],6)),"")</f>
        <v/>
      </c>
      <c r="EL811" s="6" t="str">
        <f>+IFERROR(VLOOKUP(EJ811,Auxiliar!$A:$C,2,0),"")</f>
        <v/>
      </c>
      <c r="EM811" s="7" t="str">
        <f>+IFERROR(VLOOKUP(EJ811,Auxiliar!$A:$C,3,0),"")</f>
        <v/>
      </c>
      <c r="EO811" s="1"/>
      <c r="EP811" s="12"/>
      <c r="EQ811" s="6" t="str">
        <f>+IFERROR(VALUE(RIGHT(Tabla25[[#This Row],[B2B]],6)),"")</f>
        <v/>
      </c>
      <c r="ER811" s="6" t="str">
        <f>+IFERROR(VLOOKUP(EP811,Auxiliar!$A:$C,2,0),"")</f>
        <v/>
      </c>
      <c r="ES811" s="7" t="str">
        <f>+IFERROR(VLOOKUP(EP811,Auxiliar!$A:$C,3,0),"")</f>
        <v/>
      </c>
      <c r="EU811" s="1"/>
      <c r="EV811" s="12"/>
      <c r="EW811" s="6" t="str">
        <f>+IFERROR(VALUE(RIGHT(Tabla26[[#This Row],[B2B]],6)),"")</f>
        <v/>
      </c>
      <c r="EX811" s="6" t="str">
        <f>+IFERROR(VLOOKUP(EV811,Auxiliar!$A:$C,2,0),"")</f>
        <v/>
      </c>
      <c r="EY811" s="7" t="str">
        <f>+IFERROR(VLOOKUP(EV811,Auxiliar!$A:$C,3,0),"")</f>
        <v/>
      </c>
      <c r="EZ811" s="1"/>
      <c r="FA811" s="12"/>
      <c r="FB811" s="6" t="str">
        <f>+IFERROR(VALUE(RIGHT(Tabla27[[#This Row],[B2B]],6)),"")</f>
        <v/>
      </c>
      <c r="FC811" s="6" t="str">
        <f>+IFERROR(VLOOKUP(FA811,Auxiliar!$A:$C,2,0),"")</f>
        <v/>
      </c>
      <c r="FD811" s="7" t="str">
        <f>+IFERROR(VLOOKUP(FA811,Auxiliar!$A:$C,3,0),"")</f>
        <v/>
      </c>
      <c r="FE811" s="1"/>
      <c r="FF811" s="12"/>
      <c r="FG811" s="6" t="str">
        <f>+IFERROR(VALUE(RIGHT(Tabla28[[#This Row],[B2B]],6)),"")</f>
        <v/>
      </c>
      <c r="FH811" s="6" t="str">
        <f>+IFERROR(VLOOKUP(FF811,Auxiliar!$A:$C,2,0),"")</f>
        <v/>
      </c>
      <c r="FI811" s="7" t="str">
        <f>+IFERROR(VLOOKUP(FF811,Auxiliar!$A:$C,3,0),"")</f>
        <v/>
      </c>
      <c r="FJ811" s="1"/>
      <c r="FK811" s="12"/>
      <c r="FL811" s="6" t="str">
        <f>+IFERROR(VALUE(RIGHT(Tabla29[[#This Row],[B2B]],6)),"")</f>
        <v/>
      </c>
      <c r="FM811" s="6" t="str">
        <f>+IFERROR(VLOOKUP(FK811,Auxiliar!$A:$C,2,0),"")</f>
        <v/>
      </c>
      <c r="FN811" s="7" t="str">
        <f>+IFERROR(VLOOKUP(FK811,Auxiliar!$A:$C,3,0),"")</f>
        <v/>
      </c>
      <c r="FO811" s="1"/>
      <c r="FP811" s="12"/>
      <c r="FQ811" s="6" t="str">
        <f>+IFERROR(VALUE(RIGHT(Tabla30[[#This Row],[B2B]],6)),"")</f>
        <v/>
      </c>
      <c r="FR811" s="6" t="str">
        <f>+IFERROR(VLOOKUP(FP811,Auxiliar!$A:$C,2,0),"")</f>
        <v/>
      </c>
      <c r="FS811" s="7"/>
      <c r="FT811" s="1"/>
      <c r="FU811" s="12"/>
      <c r="FV811" s="6" t="str">
        <f>+IFERROR(VALUE(RIGHT(Tabla31[[#This Row],[B2B]],6)),"")</f>
        <v/>
      </c>
      <c r="FW811" s="6" t="str">
        <f>+IFERROR(VLOOKUP(FU811,Auxiliar!$A:$C,2,0),"")</f>
        <v/>
      </c>
      <c r="FX811" s="7" t="str">
        <f>+IFERROR(VLOOKUP(FU811,Auxiliar!$A:$C,3,0),"")</f>
        <v/>
      </c>
      <c r="FY811" s="1"/>
      <c r="FZ811" s="12"/>
      <c r="GA811" s="6" t="str">
        <f>+IFERROR(VALUE(RIGHT(Tabla32[[#This Row],[B2B]],6)),"")</f>
        <v/>
      </c>
      <c r="GB811" s="6" t="str">
        <f>+IFERROR(VLOOKUP(FZ811,Auxiliar!$A:$C,2,0),"")</f>
        <v/>
      </c>
      <c r="GC811" s="7" t="str">
        <f>+IFERROR(VLOOKUP(FZ811,Auxiliar!$A:$C,3,0),"")</f>
        <v/>
      </c>
      <c r="GD811" s="1"/>
      <c r="GE811" s="12"/>
      <c r="GF811" s="6" t="str">
        <f>+IFERROR(VALUE(RIGHT(Tabla33[[#This Row],[B2B]],6)),"")</f>
        <v/>
      </c>
      <c r="GG811" s="6" t="str">
        <f>+IFERROR(VLOOKUP(GE811,Auxiliar!$A:$C,2,0),"")</f>
        <v/>
      </c>
      <c r="GH811" s="7" t="str">
        <f>+IFERROR(VLOOKUP(GE811,Auxiliar!$A:$C,3,0),"")</f>
        <v/>
      </c>
    </row>
    <row r="812" spans="1:190" x14ac:dyDescent="0.25">
      <c r="S812" s="1">
        <v>11560</v>
      </c>
      <c r="T812" s="1" t="s">
        <v>9</v>
      </c>
      <c r="U812" s="6">
        <f>+IFERROR(VALUE(RIGHT(Tabla4[[#This Row],[B2B]],6)),"")</f>
        <v>11560</v>
      </c>
      <c r="V812" s="6" t="str">
        <f>+IFERROR(VLOOKUP(T812,Auxiliar!$A:$C,2,0),"")</f>
        <v>CORE</v>
      </c>
      <c r="W812" s="7" t="str">
        <f>+IFERROR(VLOOKUP(T812,Auxiliar!$A:$C,3,0),"")</f>
        <v>0b 1% | 2b 5% | 4b 6%</v>
      </c>
      <c r="AK812" s="1">
        <v>10311</v>
      </c>
      <c r="AL812" s="1" t="s">
        <v>30</v>
      </c>
      <c r="AM812" s="6">
        <f>+IFERROR(VALUE(RIGHT(Tabla7[[#This Row],[B2B]],6)),"")</f>
        <v>10311</v>
      </c>
      <c r="AN812" s="6" t="str">
        <f>+IFERROR(VLOOKUP(AL812,Auxiliar!$A:$C,2,0),"")</f>
        <v>LATONES</v>
      </c>
      <c r="AO812" s="7" t="str">
        <f>+IFERROR(VLOOKUP(AL812,Auxiliar!$A:$C,3,0),"")</f>
        <v>1b 4% | 5b 7% | 97b 0%</v>
      </c>
      <c r="AW812" s="1"/>
      <c r="AX812" s="1" t="s">
        <v>32</v>
      </c>
      <c r="AY812" s="6" t="str">
        <f>+IFERROR(VALUE(RIGHT(Tabla9[[#This Row],[B2B]],6)),"")</f>
        <v/>
      </c>
      <c r="AZ812" s="6" t="str">
        <f>+IFERROR(VLOOKUP(AX812,Auxiliar!$A:$C,2,0),"")</f>
        <v>LATONES</v>
      </c>
      <c r="BA812" s="7" t="str">
        <f>+IFERROR(VLOOKUP(AX812,Auxiliar!$A:$C,3,0),"")</f>
        <v>2b 3% | 4b 4% | 6b 5% | 10b 8%  | 385b 0%</v>
      </c>
      <c r="BI812" s="1"/>
      <c r="BJ812" s="1"/>
      <c r="BK812" s="6" t="str">
        <f>+IFERROR(VALUE(RIGHT(Tabla11[[#This Row],[B2B]],6)),"")</f>
        <v/>
      </c>
      <c r="BL812" s="6" t="str">
        <f>+IFERROR(VLOOKUP(BJ812,Auxiliar!$A:$C,2,0),"")</f>
        <v/>
      </c>
      <c r="BM812" s="7" t="str">
        <f>+IFERROR(VLOOKUP(BJ812,Auxiliar!$A:$C,3,0),"")</f>
        <v/>
      </c>
      <c r="BO812" s="1">
        <v>3671</v>
      </c>
      <c r="BP812" s="1" t="s">
        <v>39</v>
      </c>
      <c r="BQ812" s="6">
        <f>+IFERROR(VALUE(RIGHT(Tabla12[[#This Row],[B2B]],6)),"")</f>
        <v>3671</v>
      </c>
      <c r="BR812" s="6" t="str">
        <f>+IFERROR(VLOOKUP(BP812,Auxiliar!$A:$C,2,0),"")</f>
        <v>VALUE LITRO</v>
      </c>
      <c r="BS812" s="7" t="str">
        <f>+IFERROR(VLOOKUP(BP812,Auxiliar!$A:$C,3,0),"")</f>
        <v>1b 12%</v>
      </c>
      <c r="CA812" s="1">
        <v>5943</v>
      </c>
      <c r="CB812" s="1" t="s">
        <v>35</v>
      </c>
      <c r="CC812" s="6">
        <f>+IFERROR(VALUE(RIGHT(Tabla14[[#This Row],[B2B]],6)),"")</f>
        <v>5943</v>
      </c>
      <c r="CD812" s="6" t="str">
        <f>+IFERROR(VLOOKUP(CB812,Auxiliar!$A:$C,2,0),"")</f>
        <v>Corona 710cc</v>
      </c>
      <c r="CE812" s="7" t="str">
        <f>+IFERROR(VLOOKUP(CB812,Auxiliar!$A:$C,3,0),"")</f>
        <v>1b 10% | 85b 0%</v>
      </c>
      <c r="CG812" s="1"/>
      <c r="CH812" s="1"/>
      <c r="CI812" s="6" t="str">
        <f>+IFERROR(VALUE(RIGHT(Tabla15[[#This Row],[B2B]],6)),"")</f>
        <v/>
      </c>
      <c r="CJ812" s="6" t="str">
        <f>+IFERROR(VLOOKUP(CH812,Auxiliar!$A:$C,2,0),"")</f>
        <v/>
      </c>
      <c r="CK812" s="7" t="str">
        <f>+IFERROR(VLOOKUP(CH812,Auxiliar!$A:$C,3,0),"")</f>
        <v/>
      </c>
      <c r="CM812" s="1">
        <v>5890</v>
      </c>
      <c r="CN812" s="1" t="s">
        <v>20</v>
      </c>
      <c r="CO812" s="6">
        <v>5890</v>
      </c>
      <c r="CP812" s="6" t="s">
        <v>20</v>
      </c>
      <c r="CQ812" s="7" t="s">
        <v>21</v>
      </c>
      <c r="CS812" s="1"/>
      <c r="CT812" s="1"/>
      <c r="CU812" s="6" t="str">
        <f>+IFERROR(VALUE(RIGHT(Tabla17[[#This Row],[B2B]],6)),"")</f>
        <v/>
      </c>
      <c r="CV812" s="6" t="str">
        <f>+IFERROR(VLOOKUP(CT812,Auxiliar!$A:$C,2,0),"")</f>
        <v/>
      </c>
      <c r="CW812" s="7" t="str">
        <f>+IFERROR(VLOOKUP(CT812,Auxiliar!$A:$C,3,0),"")</f>
        <v/>
      </c>
      <c r="CY812" s="1">
        <v>5890</v>
      </c>
      <c r="CZ812" s="1" t="s">
        <v>16</v>
      </c>
      <c r="DA812" s="6">
        <f>+IFERROR(VALUE(RIGHT(Tabla18[[#This Row],[B2B]],6)),"")</f>
        <v>5890</v>
      </c>
      <c r="DB812" s="6" t="str">
        <f>+IFERROR(VLOOKUP(CZ812,Auxiliar!$A:$C,2,0),"")</f>
        <v>PREMIUM</v>
      </c>
      <c r="DC812" s="7" t="str">
        <f>+IFERROR(VLOOKUP(CZ812,Auxiliar!$A:$C,3,0),"")</f>
        <v>0b 0% | 2b 2% | 5b 3,5% | 10b 5%</v>
      </c>
      <c r="DE812" s="1">
        <v>5890</v>
      </c>
      <c r="DF812" s="1" t="s">
        <v>19</v>
      </c>
      <c r="DG812" s="6">
        <f>+IFERROR(VALUE(RIGHT(Tabla19[[#This Row],[B2B]],6)),"")</f>
        <v>5890</v>
      </c>
      <c r="DH812" s="6" t="str">
        <f>+IFERROR(VLOOKUP(DF812,Auxiliar!$A:$C,2,0),"")</f>
        <v>MICHELOB</v>
      </c>
      <c r="DI812" s="7" t="str">
        <f>+IFERROR(VLOOKUP(DF812,Auxiliar!$A:$C,3,0),"")</f>
        <v>1b 7% | 3b 22% | 8b 27%</v>
      </c>
      <c r="DK812" s="1"/>
      <c r="DL812" s="1"/>
      <c r="DM812" s="6" t="str">
        <f>+IFERROR(VALUE(RIGHT(Tabla20[[#This Row],[B2B]],6)),"")</f>
        <v/>
      </c>
      <c r="DN812" s="6" t="str">
        <f>+IFERROR(VLOOKUP(DL812,Auxiliar!$A:$C,2,0),"")</f>
        <v/>
      </c>
      <c r="DO812" s="7" t="str">
        <f>+IFERROR(VLOOKUP(DL812,Auxiliar!$A:$C,3,0),"")</f>
        <v/>
      </c>
      <c r="DQ812" s="1">
        <v>5889</v>
      </c>
      <c r="DR812" s="12" t="s">
        <v>24</v>
      </c>
      <c r="DS812" s="6">
        <f>+IFERROR(VALUE(RIGHT(Tabla21[[#This Row],[B2B]],6)),"")</f>
        <v>5889</v>
      </c>
      <c r="DT812" s="6" t="str">
        <f>+IFERROR(VLOOKUP(DR812,Auxiliar!$A:$C,2,0),"")</f>
        <v>CORONA PORRON</v>
      </c>
      <c r="DU812" s="7" t="str">
        <f>+IFERROR(VLOOKUP(DR812,Auxiliar!$A:$C,3,0),"")</f>
        <v>1b 5% | 20b 0%</v>
      </c>
      <c r="DW812" s="1">
        <v>20191</v>
      </c>
      <c r="DX812" s="12" t="s">
        <v>43</v>
      </c>
      <c r="DY812" s="6">
        <f>+IFERROR(VALUE(RIGHT(Tabla22[[#This Row],[B2B]],6)),"")</f>
        <v>20191</v>
      </c>
      <c r="DZ812" s="6" t="str">
        <f>+IFERROR(VLOOKUP(DX812,Auxiliar!$A:$C,2,0),"")</f>
        <v xml:space="preserve">VALUE LATA </v>
      </c>
      <c r="EA812" s="7" t="str">
        <f>+IFERROR(VLOOKUP(DX812,Auxiliar!$A:$C,3,0),"")</f>
        <v>1b 15% | 100b 18%</v>
      </c>
      <c r="EC812" s="1">
        <v>3668</v>
      </c>
      <c r="ED812" s="12" t="s">
        <v>47</v>
      </c>
      <c r="EE812" s="6">
        <f>+IFERROR(VALUE(RIGHT(Tabla23[[#This Row],[B2B]],6)),"")</f>
        <v>3668</v>
      </c>
      <c r="EF812" s="6" t="str">
        <f>+IFERROR(VLOOKUP(ED812,Auxiliar!$A:$C,2,0),"")</f>
        <v>VALUE LATON</v>
      </c>
      <c r="EG812" s="7" t="str">
        <f>+IFERROR(VLOOKUP(ED812,Auxiliar!$A:$C,3,0),"")</f>
        <v>1b 10% | 5b 15% | 192b 0%</v>
      </c>
      <c r="EI812" s="1"/>
      <c r="EJ812" s="12"/>
      <c r="EK812" s="6" t="str">
        <f>+IFERROR(VALUE(RIGHT(Tabla24[[#This Row],[B2B]],6)),"")</f>
        <v/>
      </c>
      <c r="EL812" s="6" t="str">
        <f>+IFERROR(VLOOKUP(EJ812,Auxiliar!$A:$C,2,0),"")</f>
        <v/>
      </c>
      <c r="EM812" s="7" t="str">
        <f>+IFERROR(VLOOKUP(EJ812,Auxiliar!$A:$C,3,0),"")</f>
        <v/>
      </c>
      <c r="EO812" s="1"/>
      <c r="EP812" s="12"/>
      <c r="EQ812" s="6" t="str">
        <f>+IFERROR(VALUE(RIGHT(Tabla25[[#This Row],[B2B]],6)),"")</f>
        <v/>
      </c>
      <c r="ER812" s="6" t="str">
        <f>+IFERROR(VLOOKUP(EP812,Auxiliar!$A:$C,2,0),"")</f>
        <v/>
      </c>
      <c r="ES812" s="7" t="str">
        <f>+IFERROR(VLOOKUP(EP812,Auxiliar!$A:$C,3,0),"")</f>
        <v/>
      </c>
      <c r="EU812" s="1"/>
      <c r="EV812" s="12"/>
      <c r="EW812" s="6" t="str">
        <f>+IFERROR(VALUE(RIGHT(Tabla26[[#This Row],[B2B]],6)),"")</f>
        <v/>
      </c>
      <c r="EX812" s="6" t="str">
        <f>+IFERROR(VLOOKUP(EV812,Auxiliar!$A:$C,2,0),"")</f>
        <v/>
      </c>
      <c r="EY812" s="7" t="str">
        <f>+IFERROR(VLOOKUP(EV812,Auxiliar!$A:$C,3,0),"")</f>
        <v/>
      </c>
      <c r="EZ812" s="1"/>
      <c r="FA812" s="12"/>
      <c r="FB812" s="6" t="str">
        <f>+IFERROR(VALUE(RIGHT(Tabla27[[#This Row],[B2B]],6)),"")</f>
        <v/>
      </c>
      <c r="FC812" s="6" t="str">
        <f>+IFERROR(VLOOKUP(FA812,Auxiliar!$A:$C,2,0),"")</f>
        <v/>
      </c>
      <c r="FD812" s="7" t="str">
        <f>+IFERROR(VLOOKUP(FA812,Auxiliar!$A:$C,3,0),"")</f>
        <v/>
      </c>
      <c r="FE812" s="1"/>
      <c r="FF812" s="12"/>
      <c r="FG812" s="6" t="str">
        <f>+IFERROR(VALUE(RIGHT(Tabla28[[#This Row],[B2B]],6)),"")</f>
        <v/>
      </c>
      <c r="FH812" s="6" t="str">
        <f>+IFERROR(VLOOKUP(FF812,Auxiliar!$A:$C,2,0),"")</f>
        <v/>
      </c>
      <c r="FI812" s="7" t="str">
        <f>+IFERROR(VLOOKUP(FF812,Auxiliar!$A:$C,3,0),"")</f>
        <v/>
      </c>
      <c r="FJ812" s="1"/>
      <c r="FK812" s="12"/>
      <c r="FL812" s="6" t="str">
        <f>+IFERROR(VALUE(RIGHT(Tabla29[[#This Row],[B2B]],6)),"")</f>
        <v/>
      </c>
      <c r="FM812" s="6" t="str">
        <f>+IFERROR(VLOOKUP(FK812,Auxiliar!$A:$C,2,0),"")</f>
        <v/>
      </c>
      <c r="FN812" s="7" t="str">
        <f>+IFERROR(VLOOKUP(FK812,Auxiliar!$A:$C,3,0),"")</f>
        <v/>
      </c>
      <c r="FO812" s="1"/>
      <c r="FP812" s="12"/>
      <c r="FQ812" s="6" t="str">
        <f>+IFERROR(VALUE(RIGHT(Tabla30[[#This Row],[B2B]],6)),"")</f>
        <v/>
      </c>
      <c r="FR812" s="6" t="str">
        <f>+IFERROR(VLOOKUP(FP812,Auxiliar!$A:$C,2,0),"")</f>
        <v/>
      </c>
      <c r="FS812" s="7"/>
      <c r="FT812" s="1"/>
      <c r="FU812" s="12"/>
      <c r="FV812" s="6" t="str">
        <f>+IFERROR(VALUE(RIGHT(Tabla31[[#This Row],[B2B]],6)),"")</f>
        <v/>
      </c>
      <c r="FW812" s="6" t="str">
        <f>+IFERROR(VLOOKUP(FU812,Auxiliar!$A:$C,2,0),"")</f>
        <v/>
      </c>
      <c r="FX812" s="7" t="str">
        <f>+IFERROR(VLOOKUP(FU812,Auxiliar!$A:$C,3,0),"")</f>
        <v/>
      </c>
      <c r="FY812" s="1"/>
      <c r="FZ812" s="12"/>
      <c r="GA812" s="6" t="str">
        <f>+IFERROR(VALUE(RIGHT(Tabla32[[#This Row],[B2B]],6)),"")</f>
        <v/>
      </c>
      <c r="GB812" s="6" t="str">
        <f>+IFERROR(VLOOKUP(FZ812,Auxiliar!$A:$C,2,0),"")</f>
        <v/>
      </c>
      <c r="GC812" s="7" t="str">
        <f>+IFERROR(VLOOKUP(FZ812,Auxiliar!$A:$C,3,0),"")</f>
        <v/>
      </c>
      <c r="GD812" s="1"/>
      <c r="GE812" s="12"/>
      <c r="GF812" s="6" t="str">
        <f>+IFERROR(VALUE(RIGHT(Tabla33[[#This Row],[B2B]],6)),"")</f>
        <v/>
      </c>
      <c r="GG812" s="6" t="str">
        <f>+IFERROR(VLOOKUP(GE812,Auxiliar!$A:$C,2,0),"")</f>
        <v/>
      </c>
      <c r="GH812" s="7" t="str">
        <f>+IFERROR(VLOOKUP(GE812,Auxiliar!$A:$C,3,0),"")</f>
        <v/>
      </c>
    </row>
    <row r="813" spans="1:190" x14ac:dyDescent="0.25">
      <c r="S813" s="1">
        <v>11566</v>
      </c>
      <c r="T813" s="1" t="s">
        <v>9</v>
      </c>
      <c r="U813" s="6">
        <f>+IFERROR(VALUE(RIGHT(Tabla4[[#This Row],[B2B]],6)),"")</f>
        <v>11566</v>
      </c>
      <c r="V813" s="6" t="str">
        <f>+IFERROR(VLOOKUP(T813,Auxiliar!$A:$C,2,0),"")</f>
        <v>CORE</v>
      </c>
      <c r="W813" s="7" t="str">
        <f>+IFERROR(VLOOKUP(T813,Auxiliar!$A:$C,3,0),"")</f>
        <v>0b 1% | 2b 5% | 4b 6%</v>
      </c>
      <c r="AK813" s="1">
        <v>10317</v>
      </c>
      <c r="AL813" s="1" t="s">
        <v>30</v>
      </c>
      <c r="AM813" s="6">
        <f>+IFERROR(VALUE(RIGHT(Tabla7[[#This Row],[B2B]],6)),"")</f>
        <v>10317</v>
      </c>
      <c r="AN813" s="6" t="str">
        <f>+IFERROR(VLOOKUP(AL813,Auxiliar!$A:$C,2,0),"")</f>
        <v>LATONES</v>
      </c>
      <c r="AO813" s="7" t="str">
        <f>+IFERROR(VLOOKUP(AL813,Auxiliar!$A:$C,3,0),"")</f>
        <v>1b 4% | 5b 7% | 97b 0%</v>
      </c>
      <c r="AW813" s="1"/>
      <c r="AX813" s="1" t="s">
        <v>32</v>
      </c>
      <c r="AY813" s="6" t="str">
        <f>+IFERROR(VALUE(RIGHT(Tabla9[[#This Row],[B2B]],6)),"")</f>
        <v/>
      </c>
      <c r="AZ813" s="6" t="str">
        <f>+IFERROR(VLOOKUP(AX813,Auxiliar!$A:$C,2,0),"")</f>
        <v>LATONES</v>
      </c>
      <c r="BA813" s="7" t="str">
        <f>+IFERROR(VLOOKUP(AX813,Auxiliar!$A:$C,3,0),"")</f>
        <v>2b 3% | 4b 4% | 6b 5% | 10b 8%  | 385b 0%</v>
      </c>
      <c r="BI813" s="1"/>
      <c r="BJ813" s="1"/>
      <c r="BK813" s="6" t="str">
        <f>+IFERROR(VALUE(RIGHT(Tabla11[[#This Row],[B2B]],6)),"")</f>
        <v/>
      </c>
      <c r="BL813" s="6" t="str">
        <f>+IFERROR(VLOOKUP(BJ813,Auxiliar!$A:$C,2,0),"")</f>
        <v/>
      </c>
      <c r="BM813" s="7" t="str">
        <f>+IFERROR(VLOOKUP(BJ813,Auxiliar!$A:$C,3,0),"")</f>
        <v/>
      </c>
      <c r="BO813" s="1">
        <v>20183</v>
      </c>
      <c r="BP813" s="1" t="s">
        <v>39</v>
      </c>
      <c r="BQ813" s="6">
        <f>+IFERROR(VALUE(RIGHT(Tabla12[[#This Row],[B2B]],6)),"")</f>
        <v>20183</v>
      </c>
      <c r="BR813" s="6" t="str">
        <f>+IFERROR(VLOOKUP(BP813,Auxiliar!$A:$C,2,0),"")</f>
        <v>VALUE LITRO</v>
      </c>
      <c r="BS813" s="7" t="str">
        <f>+IFERROR(VLOOKUP(BP813,Auxiliar!$A:$C,3,0),"")</f>
        <v>1b 12%</v>
      </c>
      <c r="CA813" s="1">
        <v>5944</v>
      </c>
      <c r="CB813" s="1" t="s">
        <v>35</v>
      </c>
      <c r="CC813" s="6">
        <f>+IFERROR(VALUE(RIGHT(Tabla14[[#This Row],[B2B]],6)),"")</f>
        <v>5944</v>
      </c>
      <c r="CD813" s="6" t="str">
        <f>+IFERROR(VLOOKUP(CB813,Auxiliar!$A:$C,2,0),"")</f>
        <v>Corona 710cc</v>
      </c>
      <c r="CE813" s="7" t="str">
        <f>+IFERROR(VLOOKUP(CB813,Auxiliar!$A:$C,3,0),"")</f>
        <v>1b 10% | 85b 0%</v>
      </c>
      <c r="CG813" s="1"/>
      <c r="CH813" s="1"/>
      <c r="CI813" s="6" t="str">
        <f>+IFERROR(VALUE(RIGHT(Tabla15[[#This Row],[B2B]],6)),"")</f>
        <v/>
      </c>
      <c r="CJ813" s="6" t="str">
        <f>+IFERROR(VLOOKUP(CH813,Auxiliar!$A:$C,2,0),"")</f>
        <v/>
      </c>
      <c r="CK813" s="7" t="str">
        <f>+IFERROR(VLOOKUP(CH813,Auxiliar!$A:$C,3,0),"")</f>
        <v/>
      </c>
      <c r="CM813" s="1">
        <v>5891</v>
      </c>
      <c r="CN813" s="1" t="s">
        <v>20</v>
      </c>
      <c r="CO813" s="6">
        <v>5891</v>
      </c>
      <c r="CP813" s="6" t="s">
        <v>20</v>
      </c>
      <c r="CQ813" s="7" t="s">
        <v>21</v>
      </c>
      <c r="CS813" s="1"/>
      <c r="CT813" s="1"/>
      <c r="CU813" s="6" t="str">
        <f>+IFERROR(VALUE(RIGHT(Tabla17[[#This Row],[B2B]],6)),"")</f>
        <v/>
      </c>
      <c r="CV813" s="6" t="str">
        <f>+IFERROR(VLOOKUP(CT813,Auxiliar!$A:$C,2,0),"")</f>
        <v/>
      </c>
      <c r="CW813" s="7" t="str">
        <f>+IFERROR(VLOOKUP(CT813,Auxiliar!$A:$C,3,0),"")</f>
        <v/>
      </c>
      <c r="CY813" s="1">
        <v>5891</v>
      </c>
      <c r="CZ813" s="1" t="s">
        <v>16</v>
      </c>
      <c r="DA813" s="6">
        <f>+IFERROR(VALUE(RIGHT(Tabla18[[#This Row],[B2B]],6)),"")</f>
        <v>5891</v>
      </c>
      <c r="DB813" s="6" t="str">
        <f>+IFERROR(VLOOKUP(CZ813,Auxiliar!$A:$C,2,0),"")</f>
        <v>PREMIUM</v>
      </c>
      <c r="DC813" s="7" t="str">
        <f>+IFERROR(VLOOKUP(CZ813,Auxiliar!$A:$C,3,0),"")</f>
        <v>0b 0% | 2b 2% | 5b 3,5% | 10b 5%</v>
      </c>
      <c r="DE813" s="1">
        <v>5891</v>
      </c>
      <c r="DF813" s="1" t="s">
        <v>19</v>
      </c>
      <c r="DG813" s="6">
        <f>+IFERROR(VALUE(RIGHT(Tabla19[[#This Row],[B2B]],6)),"")</f>
        <v>5891</v>
      </c>
      <c r="DH813" s="6" t="str">
        <f>+IFERROR(VLOOKUP(DF813,Auxiliar!$A:$C,2,0),"")</f>
        <v>MICHELOB</v>
      </c>
      <c r="DI813" s="7" t="str">
        <f>+IFERROR(VLOOKUP(DF813,Auxiliar!$A:$C,3,0),"")</f>
        <v>1b 7% | 3b 22% | 8b 27%</v>
      </c>
      <c r="DK813" s="1"/>
      <c r="DL813" s="1"/>
      <c r="DM813" s="6" t="str">
        <f>+IFERROR(VALUE(RIGHT(Tabla20[[#This Row],[B2B]],6)),"")</f>
        <v/>
      </c>
      <c r="DN813" s="6" t="str">
        <f>+IFERROR(VLOOKUP(DL813,Auxiliar!$A:$C,2,0),"")</f>
        <v/>
      </c>
      <c r="DO813" s="7" t="str">
        <f>+IFERROR(VLOOKUP(DL813,Auxiliar!$A:$C,3,0),"")</f>
        <v/>
      </c>
      <c r="DQ813" s="1">
        <v>5890</v>
      </c>
      <c r="DR813" s="12" t="s">
        <v>24</v>
      </c>
      <c r="DS813" s="6">
        <f>+IFERROR(VALUE(RIGHT(Tabla21[[#This Row],[B2B]],6)),"")</f>
        <v>5890</v>
      </c>
      <c r="DT813" s="6" t="str">
        <f>+IFERROR(VLOOKUP(DR813,Auxiliar!$A:$C,2,0),"")</f>
        <v>CORONA PORRON</v>
      </c>
      <c r="DU813" s="7" t="str">
        <f>+IFERROR(VLOOKUP(DR813,Auxiliar!$A:$C,3,0),"")</f>
        <v>1b 5% | 20b 0%</v>
      </c>
      <c r="DW813" s="1">
        <v>20193</v>
      </c>
      <c r="DX813" s="12" t="s">
        <v>43</v>
      </c>
      <c r="DY813" s="6">
        <f>+IFERROR(VALUE(RIGHT(Tabla22[[#This Row],[B2B]],6)),"")</f>
        <v>20193</v>
      </c>
      <c r="DZ813" s="6" t="str">
        <f>+IFERROR(VLOOKUP(DX813,Auxiliar!$A:$C,2,0),"")</f>
        <v xml:space="preserve">VALUE LATA </v>
      </c>
      <c r="EA813" s="7" t="str">
        <f>+IFERROR(VLOOKUP(DX813,Auxiliar!$A:$C,3,0),"")</f>
        <v>1b 15% | 100b 18%</v>
      </c>
      <c r="EC813" s="1">
        <v>3671</v>
      </c>
      <c r="ED813" s="12" t="s">
        <v>47</v>
      </c>
      <c r="EE813" s="6">
        <f>+IFERROR(VALUE(RIGHT(Tabla23[[#This Row],[B2B]],6)),"")</f>
        <v>3671</v>
      </c>
      <c r="EF813" s="6" t="str">
        <f>+IFERROR(VLOOKUP(ED813,Auxiliar!$A:$C,2,0),"")</f>
        <v>VALUE LATON</v>
      </c>
      <c r="EG813" s="7" t="str">
        <f>+IFERROR(VLOOKUP(ED813,Auxiliar!$A:$C,3,0),"")</f>
        <v>1b 10% | 5b 15% | 192b 0%</v>
      </c>
      <c r="EI813" s="1"/>
      <c r="EJ813" s="12"/>
      <c r="EK813" s="6" t="str">
        <f>+IFERROR(VALUE(RIGHT(Tabla24[[#This Row],[B2B]],6)),"")</f>
        <v/>
      </c>
      <c r="EL813" s="6" t="str">
        <f>+IFERROR(VLOOKUP(EJ813,Auxiliar!$A:$C,2,0),"")</f>
        <v/>
      </c>
      <c r="EM813" s="7" t="str">
        <f>+IFERROR(VLOOKUP(EJ813,Auxiliar!$A:$C,3,0),"")</f>
        <v/>
      </c>
      <c r="EO813" s="1"/>
      <c r="EP813" s="12"/>
      <c r="EQ813" s="6" t="str">
        <f>+IFERROR(VALUE(RIGHT(Tabla25[[#This Row],[B2B]],6)),"")</f>
        <v/>
      </c>
      <c r="ER813" s="6" t="str">
        <f>+IFERROR(VLOOKUP(EP813,Auxiliar!$A:$C,2,0),"")</f>
        <v/>
      </c>
      <c r="ES813" s="7" t="str">
        <f>+IFERROR(VLOOKUP(EP813,Auxiliar!$A:$C,3,0),"")</f>
        <v/>
      </c>
      <c r="EU813" s="1"/>
      <c r="EV813" s="12"/>
      <c r="EW813" s="6" t="str">
        <f>+IFERROR(VALUE(RIGHT(Tabla26[[#This Row],[B2B]],6)),"")</f>
        <v/>
      </c>
      <c r="EX813" s="6" t="str">
        <f>+IFERROR(VLOOKUP(EV813,Auxiliar!$A:$C,2,0),"")</f>
        <v/>
      </c>
      <c r="EY813" s="7" t="str">
        <f>+IFERROR(VLOOKUP(EV813,Auxiliar!$A:$C,3,0),"")</f>
        <v/>
      </c>
      <c r="EZ813" s="1"/>
      <c r="FA813" s="12"/>
      <c r="FB813" s="6" t="str">
        <f>+IFERROR(VALUE(RIGHT(Tabla27[[#This Row],[B2B]],6)),"")</f>
        <v/>
      </c>
      <c r="FC813" s="6" t="str">
        <f>+IFERROR(VLOOKUP(FA813,Auxiliar!$A:$C,2,0),"")</f>
        <v/>
      </c>
      <c r="FD813" s="7" t="str">
        <f>+IFERROR(VLOOKUP(FA813,Auxiliar!$A:$C,3,0),"")</f>
        <v/>
      </c>
      <c r="FE813" s="1"/>
      <c r="FF813" s="12"/>
      <c r="FG813" s="6" t="str">
        <f>+IFERROR(VALUE(RIGHT(Tabla28[[#This Row],[B2B]],6)),"")</f>
        <v/>
      </c>
      <c r="FH813" s="6" t="str">
        <f>+IFERROR(VLOOKUP(FF813,Auxiliar!$A:$C,2,0),"")</f>
        <v/>
      </c>
      <c r="FI813" s="7" t="str">
        <f>+IFERROR(VLOOKUP(FF813,Auxiliar!$A:$C,3,0),"")</f>
        <v/>
      </c>
      <c r="FJ813" s="1"/>
      <c r="FK813" s="12"/>
      <c r="FL813" s="6" t="str">
        <f>+IFERROR(VALUE(RIGHT(Tabla29[[#This Row],[B2B]],6)),"")</f>
        <v/>
      </c>
      <c r="FM813" s="6" t="str">
        <f>+IFERROR(VLOOKUP(FK813,Auxiliar!$A:$C,2,0),"")</f>
        <v/>
      </c>
      <c r="FN813" s="7" t="str">
        <f>+IFERROR(VLOOKUP(FK813,Auxiliar!$A:$C,3,0),"")</f>
        <v/>
      </c>
      <c r="FO813" s="1"/>
      <c r="FP813" s="12"/>
      <c r="FQ813" s="6" t="str">
        <f>+IFERROR(VALUE(RIGHT(Tabla30[[#This Row],[B2B]],6)),"")</f>
        <v/>
      </c>
      <c r="FR813" s="6" t="str">
        <f>+IFERROR(VLOOKUP(FP813,Auxiliar!$A:$C,2,0),"")</f>
        <v/>
      </c>
      <c r="FS813" s="7"/>
      <c r="FT813" s="1"/>
      <c r="FU813" s="12"/>
      <c r="FV813" s="6" t="str">
        <f>+IFERROR(VALUE(RIGHT(Tabla31[[#This Row],[B2B]],6)),"")</f>
        <v/>
      </c>
      <c r="FW813" s="6" t="str">
        <f>+IFERROR(VLOOKUP(FU813,Auxiliar!$A:$C,2,0),"")</f>
        <v/>
      </c>
      <c r="FX813" s="7" t="str">
        <f>+IFERROR(VLOOKUP(FU813,Auxiliar!$A:$C,3,0),"")</f>
        <v/>
      </c>
      <c r="FY813" s="1"/>
      <c r="FZ813" s="12"/>
      <c r="GA813" s="6" t="str">
        <f>+IFERROR(VALUE(RIGHT(Tabla32[[#This Row],[B2B]],6)),"")</f>
        <v/>
      </c>
      <c r="GB813" s="6" t="str">
        <f>+IFERROR(VLOOKUP(FZ813,Auxiliar!$A:$C,2,0),"")</f>
        <v/>
      </c>
      <c r="GC813" s="7" t="str">
        <f>+IFERROR(VLOOKUP(FZ813,Auxiliar!$A:$C,3,0),"")</f>
        <v/>
      </c>
      <c r="GD813" s="1"/>
      <c r="GE813" s="12"/>
      <c r="GF813" s="6" t="str">
        <f>+IFERROR(VALUE(RIGHT(Tabla33[[#This Row],[B2B]],6)),"")</f>
        <v/>
      </c>
      <c r="GG813" s="6" t="str">
        <f>+IFERROR(VLOOKUP(GE813,Auxiliar!$A:$C,2,0),"")</f>
        <v/>
      </c>
      <c r="GH813" s="7" t="str">
        <f>+IFERROR(VLOOKUP(GE813,Auxiliar!$A:$C,3,0),"")</f>
        <v/>
      </c>
    </row>
    <row r="814" spans="1:190" x14ac:dyDescent="0.25">
      <c r="S814" s="1">
        <v>11582</v>
      </c>
      <c r="T814" s="1" t="s">
        <v>9</v>
      </c>
      <c r="U814" s="6">
        <f>+IFERROR(VALUE(RIGHT(Tabla4[[#This Row],[B2B]],6)),"")</f>
        <v>11582</v>
      </c>
      <c r="V814" s="6" t="str">
        <f>+IFERROR(VLOOKUP(T814,Auxiliar!$A:$C,2,0),"")</f>
        <v>CORE</v>
      </c>
      <c r="W814" s="7" t="str">
        <f>+IFERROR(VLOOKUP(T814,Auxiliar!$A:$C,3,0),"")</f>
        <v>0b 1% | 2b 5% | 4b 6%</v>
      </c>
      <c r="AK814" s="1">
        <v>10319</v>
      </c>
      <c r="AL814" s="1" t="s">
        <v>30</v>
      </c>
      <c r="AM814" s="6">
        <f>+IFERROR(VALUE(RIGHT(Tabla7[[#This Row],[B2B]],6)),"")</f>
        <v>10319</v>
      </c>
      <c r="AN814" s="6" t="str">
        <f>+IFERROR(VLOOKUP(AL814,Auxiliar!$A:$C,2,0),"")</f>
        <v>LATONES</v>
      </c>
      <c r="AO814" s="7" t="str">
        <f>+IFERROR(VLOOKUP(AL814,Auxiliar!$A:$C,3,0),"")</f>
        <v>1b 4% | 5b 7% | 97b 0%</v>
      </c>
      <c r="AW814" s="1"/>
      <c r="AX814" s="1" t="s">
        <v>32</v>
      </c>
      <c r="AY814" s="6" t="str">
        <f>+IFERROR(VALUE(RIGHT(Tabla9[[#This Row],[B2B]],6)),"")</f>
        <v/>
      </c>
      <c r="AZ814" s="6" t="str">
        <f>+IFERROR(VLOOKUP(AX814,Auxiliar!$A:$C,2,0),"")</f>
        <v>LATONES</v>
      </c>
      <c r="BA814" s="7" t="str">
        <f>+IFERROR(VLOOKUP(AX814,Auxiliar!$A:$C,3,0),"")</f>
        <v>2b 3% | 4b 4% | 6b 5% | 10b 8%  | 385b 0%</v>
      </c>
      <c r="BI814" s="1"/>
      <c r="BJ814" s="1"/>
      <c r="BK814" s="6" t="str">
        <f>+IFERROR(VALUE(RIGHT(Tabla11[[#This Row],[B2B]],6)),"")</f>
        <v/>
      </c>
      <c r="BL814" s="6" t="str">
        <f>+IFERROR(VLOOKUP(BJ814,Auxiliar!$A:$C,2,0),"")</f>
        <v/>
      </c>
      <c r="BM814" s="7" t="str">
        <f>+IFERROR(VLOOKUP(BJ814,Auxiliar!$A:$C,3,0),"")</f>
        <v/>
      </c>
      <c r="BO814" s="1">
        <v>3672</v>
      </c>
      <c r="BP814" s="1" t="s">
        <v>39</v>
      </c>
      <c r="BQ814" s="6">
        <f>+IFERROR(VALUE(RIGHT(Tabla12[[#This Row],[B2B]],6)),"")</f>
        <v>3672</v>
      </c>
      <c r="BR814" s="6" t="str">
        <f>+IFERROR(VLOOKUP(BP814,Auxiliar!$A:$C,2,0),"")</f>
        <v>VALUE LITRO</v>
      </c>
      <c r="BS814" s="7" t="str">
        <f>+IFERROR(VLOOKUP(BP814,Auxiliar!$A:$C,3,0),"")</f>
        <v>1b 12%</v>
      </c>
      <c r="CA814" s="1">
        <v>5945</v>
      </c>
      <c r="CB814" s="1" t="s">
        <v>35</v>
      </c>
      <c r="CC814" s="6">
        <f>+IFERROR(VALUE(RIGHT(Tabla14[[#This Row],[B2B]],6)),"")</f>
        <v>5945</v>
      </c>
      <c r="CD814" s="6" t="str">
        <f>+IFERROR(VLOOKUP(CB814,Auxiliar!$A:$C,2,0),"")</f>
        <v>Corona 710cc</v>
      </c>
      <c r="CE814" s="7" t="str">
        <f>+IFERROR(VLOOKUP(CB814,Auxiliar!$A:$C,3,0),"")</f>
        <v>1b 10% | 85b 0%</v>
      </c>
      <c r="CG814" s="1"/>
      <c r="CH814" s="1"/>
      <c r="CI814" s="6" t="str">
        <f>+IFERROR(VALUE(RIGHT(Tabla15[[#This Row],[B2B]],6)),"")</f>
        <v/>
      </c>
      <c r="CJ814" s="6" t="str">
        <f>+IFERROR(VLOOKUP(CH814,Auxiliar!$A:$C,2,0),"")</f>
        <v/>
      </c>
      <c r="CK814" s="7" t="str">
        <f>+IFERROR(VLOOKUP(CH814,Auxiliar!$A:$C,3,0),"")</f>
        <v/>
      </c>
      <c r="CM814" s="1">
        <v>5892</v>
      </c>
      <c r="CN814" s="1" t="s">
        <v>20</v>
      </c>
      <c r="CO814" s="6">
        <v>5892</v>
      </c>
      <c r="CP814" s="6" t="s">
        <v>20</v>
      </c>
      <c r="CQ814" s="7" t="s">
        <v>21</v>
      </c>
      <c r="CS814" s="1"/>
      <c r="CT814" s="1"/>
      <c r="CU814" s="6" t="str">
        <f>+IFERROR(VALUE(RIGHT(Tabla17[[#This Row],[B2B]],6)),"")</f>
        <v/>
      </c>
      <c r="CV814" s="6" t="str">
        <f>+IFERROR(VLOOKUP(CT814,Auxiliar!$A:$C,2,0),"")</f>
        <v/>
      </c>
      <c r="CW814" s="7" t="str">
        <f>+IFERROR(VLOOKUP(CT814,Auxiliar!$A:$C,3,0),"")</f>
        <v/>
      </c>
      <c r="CY814" s="1">
        <v>5892</v>
      </c>
      <c r="CZ814" s="1" t="s">
        <v>16</v>
      </c>
      <c r="DA814" s="6">
        <f>+IFERROR(VALUE(RIGHT(Tabla18[[#This Row],[B2B]],6)),"")</f>
        <v>5892</v>
      </c>
      <c r="DB814" s="6" t="str">
        <f>+IFERROR(VLOOKUP(CZ814,Auxiliar!$A:$C,2,0),"")</f>
        <v>PREMIUM</v>
      </c>
      <c r="DC814" s="7" t="str">
        <f>+IFERROR(VLOOKUP(CZ814,Auxiliar!$A:$C,3,0),"")</f>
        <v>0b 0% | 2b 2% | 5b 3,5% | 10b 5%</v>
      </c>
      <c r="DE814" s="1">
        <v>5892</v>
      </c>
      <c r="DF814" s="1" t="s">
        <v>19</v>
      </c>
      <c r="DG814" s="6">
        <f>+IFERROR(VALUE(RIGHT(Tabla19[[#This Row],[B2B]],6)),"")</f>
        <v>5892</v>
      </c>
      <c r="DH814" s="6" t="str">
        <f>+IFERROR(VLOOKUP(DF814,Auxiliar!$A:$C,2,0),"")</f>
        <v>MICHELOB</v>
      </c>
      <c r="DI814" s="7" t="str">
        <f>+IFERROR(VLOOKUP(DF814,Auxiliar!$A:$C,3,0),"")</f>
        <v>1b 7% | 3b 22% | 8b 27%</v>
      </c>
      <c r="DK814" s="1"/>
      <c r="DL814" s="1"/>
      <c r="DM814" s="6" t="str">
        <f>+IFERROR(VALUE(RIGHT(Tabla20[[#This Row],[B2B]],6)),"")</f>
        <v/>
      </c>
      <c r="DN814" s="6" t="str">
        <f>+IFERROR(VLOOKUP(DL814,Auxiliar!$A:$C,2,0),"")</f>
        <v/>
      </c>
      <c r="DO814" s="7" t="str">
        <f>+IFERROR(VLOOKUP(DL814,Auxiliar!$A:$C,3,0),"")</f>
        <v/>
      </c>
      <c r="DQ814" s="1">
        <v>5891</v>
      </c>
      <c r="DR814" s="12" t="s">
        <v>24</v>
      </c>
      <c r="DS814" s="6">
        <f>+IFERROR(VALUE(RIGHT(Tabla21[[#This Row],[B2B]],6)),"")</f>
        <v>5891</v>
      </c>
      <c r="DT814" s="6" t="str">
        <f>+IFERROR(VLOOKUP(DR814,Auxiliar!$A:$C,2,0),"")</f>
        <v>CORONA PORRON</v>
      </c>
      <c r="DU814" s="7" t="str">
        <f>+IFERROR(VLOOKUP(DR814,Auxiliar!$A:$C,3,0),"")</f>
        <v>1b 5% | 20b 0%</v>
      </c>
      <c r="DW814" s="1">
        <v>3691</v>
      </c>
      <c r="DX814" s="12" t="s">
        <v>43</v>
      </c>
      <c r="DY814" s="6">
        <f>+IFERROR(VALUE(RIGHT(Tabla22[[#This Row],[B2B]],6)),"")</f>
        <v>3691</v>
      </c>
      <c r="DZ814" s="6" t="str">
        <f>+IFERROR(VLOOKUP(DX814,Auxiliar!$A:$C,2,0),"")</f>
        <v xml:space="preserve">VALUE LATA </v>
      </c>
      <c r="EA814" s="7" t="str">
        <f>+IFERROR(VLOOKUP(DX814,Auxiliar!$A:$C,3,0),"")</f>
        <v>1b 15% | 100b 18%</v>
      </c>
      <c r="EC814" s="1">
        <v>20183</v>
      </c>
      <c r="ED814" s="12" t="s">
        <v>47</v>
      </c>
      <c r="EE814" s="6">
        <f>+IFERROR(VALUE(RIGHT(Tabla23[[#This Row],[B2B]],6)),"")</f>
        <v>20183</v>
      </c>
      <c r="EF814" s="6" t="str">
        <f>+IFERROR(VLOOKUP(ED814,Auxiliar!$A:$C,2,0),"")</f>
        <v>VALUE LATON</v>
      </c>
      <c r="EG814" s="7" t="str">
        <f>+IFERROR(VLOOKUP(ED814,Auxiliar!$A:$C,3,0),"")</f>
        <v>1b 10% | 5b 15% | 192b 0%</v>
      </c>
      <c r="EI814" s="1"/>
      <c r="EJ814" s="12"/>
      <c r="EK814" s="6" t="str">
        <f>+IFERROR(VALUE(RIGHT(Tabla24[[#This Row],[B2B]],6)),"")</f>
        <v/>
      </c>
      <c r="EL814" s="6" t="str">
        <f>+IFERROR(VLOOKUP(EJ814,Auxiliar!$A:$C,2,0),"")</f>
        <v/>
      </c>
      <c r="EM814" s="7" t="str">
        <f>+IFERROR(VLOOKUP(EJ814,Auxiliar!$A:$C,3,0),"")</f>
        <v/>
      </c>
      <c r="EO814" s="1"/>
      <c r="EP814" s="12"/>
      <c r="EQ814" s="6" t="str">
        <f>+IFERROR(VALUE(RIGHT(Tabla25[[#This Row],[B2B]],6)),"")</f>
        <v/>
      </c>
      <c r="ER814" s="6" t="str">
        <f>+IFERROR(VLOOKUP(EP814,Auxiliar!$A:$C,2,0),"")</f>
        <v/>
      </c>
      <c r="ES814" s="7" t="str">
        <f>+IFERROR(VLOOKUP(EP814,Auxiliar!$A:$C,3,0),"")</f>
        <v/>
      </c>
      <c r="EU814" s="1"/>
      <c r="EV814" s="12"/>
      <c r="EW814" s="6" t="str">
        <f>+IFERROR(VALUE(RIGHT(Tabla26[[#This Row],[B2B]],6)),"")</f>
        <v/>
      </c>
      <c r="EX814" s="6" t="str">
        <f>+IFERROR(VLOOKUP(EV814,Auxiliar!$A:$C,2,0),"")</f>
        <v/>
      </c>
      <c r="EY814" s="7" t="str">
        <f>+IFERROR(VLOOKUP(EV814,Auxiliar!$A:$C,3,0),"")</f>
        <v/>
      </c>
      <c r="EZ814" s="1"/>
      <c r="FA814" s="12"/>
      <c r="FB814" s="6" t="str">
        <f>+IFERROR(VALUE(RIGHT(Tabla27[[#This Row],[B2B]],6)),"")</f>
        <v/>
      </c>
      <c r="FC814" s="6" t="str">
        <f>+IFERROR(VLOOKUP(FA814,Auxiliar!$A:$C,2,0),"")</f>
        <v/>
      </c>
      <c r="FD814" s="7" t="str">
        <f>+IFERROR(VLOOKUP(FA814,Auxiliar!$A:$C,3,0),"")</f>
        <v/>
      </c>
      <c r="FE814" s="1"/>
      <c r="FF814" s="12"/>
      <c r="FG814" s="6" t="str">
        <f>+IFERROR(VALUE(RIGHT(Tabla28[[#This Row],[B2B]],6)),"")</f>
        <v/>
      </c>
      <c r="FH814" s="6" t="str">
        <f>+IFERROR(VLOOKUP(FF814,Auxiliar!$A:$C,2,0),"")</f>
        <v/>
      </c>
      <c r="FI814" s="7" t="str">
        <f>+IFERROR(VLOOKUP(FF814,Auxiliar!$A:$C,3,0),"")</f>
        <v/>
      </c>
      <c r="FJ814" s="1"/>
      <c r="FK814" s="12"/>
      <c r="FL814" s="6" t="str">
        <f>+IFERROR(VALUE(RIGHT(Tabla29[[#This Row],[B2B]],6)),"")</f>
        <v/>
      </c>
      <c r="FM814" s="6" t="str">
        <f>+IFERROR(VLOOKUP(FK814,Auxiliar!$A:$C,2,0),"")</f>
        <v/>
      </c>
      <c r="FN814" s="7" t="str">
        <f>+IFERROR(VLOOKUP(FK814,Auxiliar!$A:$C,3,0),"")</f>
        <v/>
      </c>
      <c r="FO814" s="1"/>
      <c r="FP814" s="12"/>
      <c r="FQ814" s="6" t="str">
        <f>+IFERROR(VALUE(RIGHT(Tabla30[[#This Row],[B2B]],6)),"")</f>
        <v/>
      </c>
      <c r="FR814" s="6" t="str">
        <f>+IFERROR(VLOOKUP(FP814,Auxiliar!$A:$C,2,0),"")</f>
        <v/>
      </c>
      <c r="FS814" s="7"/>
      <c r="FT814" s="1"/>
      <c r="FU814" s="12"/>
      <c r="FV814" s="6" t="str">
        <f>+IFERROR(VALUE(RIGHT(Tabla31[[#This Row],[B2B]],6)),"")</f>
        <v/>
      </c>
      <c r="FW814" s="6" t="str">
        <f>+IFERROR(VLOOKUP(FU814,Auxiliar!$A:$C,2,0),"")</f>
        <v/>
      </c>
      <c r="FX814" s="7" t="str">
        <f>+IFERROR(VLOOKUP(FU814,Auxiliar!$A:$C,3,0),"")</f>
        <v/>
      </c>
      <c r="FY814" s="1"/>
      <c r="FZ814" s="12"/>
      <c r="GA814" s="6" t="str">
        <f>+IFERROR(VALUE(RIGHT(Tabla32[[#This Row],[B2B]],6)),"")</f>
        <v/>
      </c>
      <c r="GB814" s="6" t="str">
        <f>+IFERROR(VLOOKUP(FZ814,Auxiliar!$A:$C,2,0),"")</f>
        <v/>
      </c>
      <c r="GC814" s="7" t="str">
        <f>+IFERROR(VLOOKUP(FZ814,Auxiliar!$A:$C,3,0),"")</f>
        <v/>
      </c>
      <c r="GD814" s="1"/>
      <c r="GE814" s="12"/>
      <c r="GF814" s="6" t="str">
        <f>+IFERROR(VALUE(RIGHT(Tabla33[[#This Row],[B2B]],6)),"")</f>
        <v/>
      </c>
      <c r="GG814" s="6" t="str">
        <f>+IFERROR(VLOOKUP(GE814,Auxiliar!$A:$C,2,0),"")</f>
        <v/>
      </c>
      <c r="GH814" s="7" t="str">
        <f>+IFERROR(VLOOKUP(GE814,Auxiliar!$A:$C,3,0),"")</f>
        <v/>
      </c>
    </row>
    <row r="815" spans="1:190" x14ac:dyDescent="0.25">
      <c r="S815" s="1">
        <v>11583</v>
      </c>
      <c r="T815" s="1" t="s">
        <v>9</v>
      </c>
      <c r="U815" s="6">
        <f>+IFERROR(VALUE(RIGHT(Tabla4[[#This Row],[B2B]],6)),"")</f>
        <v>11583</v>
      </c>
      <c r="V815" s="6" t="str">
        <f>+IFERROR(VLOOKUP(T815,Auxiliar!$A:$C,2,0),"")</f>
        <v>CORE</v>
      </c>
      <c r="W815" s="7" t="str">
        <f>+IFERROR(VLOOKUP(T815,Auxiliar!$A:$C,3,0),"")</f>
        <v>0b 1% | 2b 5% | 4b 6%</v>
      </c>
      <c r="AK815" s="1">
        <v>10321</v>
      </c>
      <c r="AL815" s="1" t="s">
        <v>30</v>
      </c>
      <c r="AM815" s="6">
        <f>+IFERROR(VALUE(RIGHT(Tabla7[[#This Row],[B2B]],6)),"")</f>
        <v>10321</v>
      </c>
      <c r="AN815" s="6" t="str">
        <f>+IFERROR(VLOOKUP(AL815,Auxiliar!$A:$C,2,0),"")</f>
        <v>LATONES</v>
      </c>
      <c r="AO815" s="7" t="str">
        <f>+IFERROR(VLOOKUP(AL815,Auxiliar!$A:$C,3,0),"")</f>
        <v>1b 4% | 5b 7% | 97b 0%</v>
      </c>
      <c r="AW815" s="1"/>
      <c r="AX815" s="1" t="s">
        <v>32</v>
      </c>
      <c r="AY815" s="6" t="str">
        <f>+IFERROR(VALUE(RIGHT(Tabla9[[#This Row],[B2B]],6)),"")</f>
        <v/>
      </c>
      <c r="AZ815" s="6" t="str">
        <f>+IFERROR(VLOOKUP(AX815,Auxiliar!$A:$C,2,0),"")</f>
        <v>LATONES</v>
      </c>
      <c r="BA815" s="7" t="str">
        <f>+IFERROR(VLOOKUP(AX815,Auxiliar!$A:$C,3,0),"")</f>
        <v>2b 3% | 4b 4% | 6b 5% | 10b 8%  | 385b 0%</v>
      </c>
      <c r="BI815" s="1"/>
      <c r="BJ815" s="1"/>
      <c r="BK815" s="6" t="str">
        <f>+IFERROR(VALUE(RIGHT(Tabla11[[#This Row],[B2B]],6)),"")</f>
        <v/>
      </c>
      <c r="BL815" s="6" t="str">
        <f>+IFERROR(VLOOKUP(BJ815,Auxiliar!$A:$C,2,0),"")</f>
        <v/>
      </c>
      <c r="BM815" s="7" t="str">
        <f>+IFERROR(VLOOKUP(BJ815,Auxiliar!$A:$C,3,0),"")</f>
        <v/>
      </c>
      <c r="BO815" s="1">
        <v>20184</v>
      </c>
      <c r="BP815" s="1" t="s">
        <v>39</v>
      </c>
      <c r="BQ815" s="6">
        <f>+IFERROR(VALUE(RIGHT(Tabla12[[#This Row],[B2B]],6)),"")</f>
        <v>20184</v>
      </c>
      <c r="BR815" s="6" t="str">
        <f>+IFERROR(VLOOKUP(BP815,Auxiliar!$A:$C,2,0),"")</f>
        <v>VALUE LITRO</v>
      </c>
      <c r="BS815" s="7" t="str">
        <f>+IFERROR(VLOOKUP(BP815,Auxiliar!$A:$C,3,0),"")</f>
        <v>1b 12%</v>
      </c>
      <c r="CA815" s="1">
        <v>5946</v>
      </c>
      <c r="CB815" s="1" t="s">
        <v>35</v>
      </c>
      <c r="CC815" s="6">
        <f>+IFERROR(VALUE(RIGHT(Tabla14[[#This Row],[B2B]],6)),"")</f>
        <v>5946</v>
      </c>
      <c r="CD815" s="6" t="str">
        <f>+IFERROR(VLOOKUP(CB815,Auxiliar!$A:$C,2,0),"")</f>
        <v>Corona 710cc</v>
      </c>
      <c r="CE815" s="7" t="str">
        <f>+IFERROR(VLOOKUP(CB815,Auxiliar!$A:$C,3,0),"")</f>
        <v>1b 10% | 85b 0%</v>
      </c>
      <c r="CG815" s="1"/>
      <c r="CH815" s="1"/>
      <c r="CI815" s="6" t="str">
        <f>+IFERROR(VALUE(RIGHT(Tabla15[[#This Row],[B2B]],6)),"")</f>
        <v/>
      </c>
      <c r="CJ815" s="6" t="str">
        <f>+IFERROR(VLOOKUP(CH815,Auxiliar!$A:$C,2,0),"")</f>
        <v/>
      </c>
      <c r="CK815" s="7" t="str">
        <f>+IFERROR(VLOOKUP(CH815,Auxiliar!$A:$C,3,0),"")</f>
        <v/>
      </c>
      <c r="CM815" s="1">
        <v>5894</v>
      </c>
      <c r="CN815" s="1" t="s">
        <v>20</v>
      </c>
      <c r="CO815" s="6">
        <v>5894</v>
      </c>
      <c r="CP815" s="6" t="s">
        <v>20</v>
      </c>
      <c r="CQ815" s="7" t="s">
        <v>21</v>
      </c>
      <c r="CS815" s="1"/>
      <c r="CT815" s="1"/>
      <c r="CU815" s="6" t="str">
        <f>+IFERROR(VALUE(RIGHT(Tabla17[[#This Row],[B2B]],6)),"")</f>
        <v/>
      </c>
      <c r="CV815" s="6" t="str">
        <f>+IFERROR(VLOOKUP(CT815,Auxiliar!$A:$C,2,0),"")</f>
        <v/>
      </c>
      <c r="CW815" s="7" t="str">
        <f>+IFERROR(VLOOKUP(CT815,Auxiliar!$A:$C,3,0),"")</f>
        <v/>
      </c>
      <c r="CY815" s="1">
        <v>5894</v>
      </c>
      <c r="CZ815" s="1" t="s">
        <v>16</v>
      </c>
      <c r="DA815" s="6">
        <f>+IFERROR(VALUE(RIGHT(Tabla18[[#This Row],[B2B]],6)),"")</f>
        <v>5894</v>
      </c>
      <c r="DB815" s="6" t="str">
        <f>+IFERROR(VLOOKUP(CZ815,Auxiliar!$A:$C,2,0),"")</f>
        <v>PREMIUM</v>
      </c>
      <c r="DC815" s="7" t="str">
        <f>+IFERROR(VLOOKUP(CZ815,Auxiliar!$A:$C,3,0),"")</f>
        <v>0b 0% | 2b 2% | 5b 3,5% | 10b 5%</v>
      </c>
      <c r="DE815" s="1">
        <v>5894</v>
      </c>
      <c r="DF815" s="1" t="s">
        <v>19</v>
      </c>
      <c r="DG815" s="6">
        <f>+IFERROR(VALUE(RIGHT(Tabla19[[#This Row],[B2B]],6)),"")</f>
        <v>5894</v>
      </c>
      <c r="DH815" s="6" t="str">
        <f>+IFERROR(VLOOKUP(DF815,Auxiliar!$A:$C,2,0),"")</f>
        <v>MICHELOB</v>
      </c>
      <c r="DI815" s="7" t="str">
        <f>+IFERROR(VLOOKUP(DF815,Auxiliar!$A:$C,3,0),"")</f>
        <v>1b 7% | 3b 22% | 8b 27%</v>
      </c>
      <c r="DK815" s="1"/>
      <c r="DL815" s="1"/>
      <c r="DM815" s="6" t="str">
        <f>+IFERROR(VALUE(RIGHT(Tabla20[[#This Row],[B2B]],6)),"")</f>
        <v/>
      </c>
      <c r="DN815" s="6" t="str">
        <f>+IFERROR(VLOOKUP(DL815,Auxiliar!$A:$C,2,0),"")</f>
        <v/>
      </c>
      <c r="DO815" s="7" t="str">
        <f>+IFERROR(VLOOKUP(DL815,Auxiliar!$A:$C,3,0),"")</f>
        <v/>
      </c>
      <c r="DQ815" s="1">
        <v>5892</v>
      </c>
      <c r="DR815" s="12" t="s">
        <v>24</v>
      </c>
      <c r="DS815" s="6">
        <f>+IFERROR(VALUE(RIGHT(Tabla21[[#This Row],[B2B]],6)),"")</f>
        <v>5892</v>
      </c>
      <c r="DT815" s="6" t="str">
        <f>+IFERROR(VLOOKUP(DR815,Auxiliar!$A:$C,2,0),"")</f>
        <v>CORONA PORRON</v>
      </c>
      <c r="DU815" s="7" t="str">
        <f>+IFERROR(VLOOKUP(DR815,Auxiliar!$A:$C,3,0),"")</f>
        <v>1b 5% | 20b 0%</v>
      </c>
      <c r="DW815" s="1">
        <v>3694</v>
      </c>
      <c r="DX815" s="12" t="s">
        <v>43</v>
      </c>
      <c r="DY815" s="6">
        <f>+IFERROR(VALUE(RIGHT(Tabla22[[#This Row],[B2B]],6)),"")</f>
        <v>3694</v>
      </c>
      <c r="DZ815" s="6" t="str">
        <f>+IFERROR(VLOOKUP(DX815,Auxiliar!$A:$C,2,0),"")</f>
        <v xml:space="preserve">VALUE LATA </v>
      </c>
      <c r="EA815" s="7" t="str">
        <f>+IFERROR(VLOOKUP(DX815,Auxiliar!$A:$C,3,0),"")</f>
        <v>1b 15% | 100b 18%</v>
      </c>
      <c r="EC815" s="1">
        <v>3672</v>
      </c>
      <c r="ED815" s="12" t="s">
        <v>47</v>
      </c>
      <c r="EE815" s="6">
        <f>+IFERROR(VALUE(RIGHT(Tabla23[[#This Row],[B2B]],6)),"")</f>
        <v>3672</v>
      </c>
      <c r="EF815" s="6" t="str">
        <f>+IFERROR(VLOOKUP(ED815,Auxiliar!$A:$C,2,0),"")</f>
        <v>VALUE LATON</v>
      </c>
      <c r="EG815" s="7" t="str">
        <f>+IFERROR(VLOOKUP(ED815,Auxiliar!$A:$C,3,0),"")</f>
        <v>1b 10% | 5b 15% | 192b 0%</v>
      </c>
      <c r="EI815" s="1"/>
      <c r="EJ815" s="12"/>
      <c r="EK815" s="6" t="str">
        <f>+IFERROR(VALUE(RIGHT(Tabla24[[#This Row],[B2B]],6)),"")</f>
        <v/>
      </c>
      <c r="EL815" s="6" t="str">
        <f>+IFERROR(VLOOKUP(EJ815,Auxiliar!$A:$C,2,0),"")</f>
        <v/>
      </c>
      <c r="EM815" s="7" t="str">
        <f>+IFERROR(VLOOKUP(EJ815,Auxiliar!$A:$C,3,0),"")</f>
        <v/>
      </c>
      <c r="EO815" s="1"/>
      <c r="EP815" s="12"/>
      <c r="EQ815" s="6" t="str">
        <f>+IFERROR(VALUE(RIGHT(Tabla25[[#This Row],[B2B]],6)),"")</f>
        <v/>
      </c>
      <c r="ER815" s="6" t="str">
        <f>+IFERROR(VLOOKUP(EP815,Auxiliar!$A:$C,2,0),"")</f>
        <v/>
      </c>
      <c r="ES815" s="7" t="str">
        <f>+IFERROR(VLOOKUP(EP815,Auxiliar!$A:$C,3,0),"")</f>
        <v/>
      </c>
      <c r="EU815" s="1"/>
      <c r="EV815" s="12"/>
      <c r="EW815" s="6" t="str">
        <f>+IFERROR(VALUE(RIGHT(Tabla26[[#This Row],[B2B]],6)),"")</f>
        <v/>
      </c>
      <c r="EX815" s="6" t="str">
        <f>+IFERROR(VLOOKUP(EV815,Auxiliar!$A:$C,2,0),"")</f>
        <v/>
      </c>
      <c r="EY815" s="7" t="str">
        <f>+IFERROR(VLOOKUP(EV815,Auxiliar!$A:$C,3,0),"")</f>
        <v/>
      </c>
      <c r="EZ815" s="1"/>
      <c r="FA815" s="12"/>
      <c r="FB815" s="6" t="str">
        <f>+IFERROR(VALUE(RIGHT(Tabla27[[#This Row],[B2B]],6)),"")</f>
        <v/>
      </c>
      <c r="FC815" s="6" t="str">
        <f>+IFERROR(VLOOKUP(FA815,Auxiliar!$A:$C,2,0),"")</f>
        <v/>
      </c>
      <c r="FD815" s="7" t="str">
        <f>+IFERROR(VLOOKUP(FA815,Auxiliar!$A:$C,3,0),"")</f>
        <v/>
      </c>
      <c r="FE815" s="1"/>
      <c r="FF815" s="12"/>
      <c r="FG815" s="6" t="str">
        <f>+IFERROR(VALUE(RIGHT(Tabla28[[#This Row],[B2B]],6)),"")</f>
        <v/>
      </c>
      <c r="FH815" s="6" t="str">
        <f>+IFERROR(VLOOKUP(FF815,Auxiliar!$A:$C,2,0),"")</f>
        <v/>
      </c>
      <c r="FI815" s="7" t="str">
        <f>+IFERROR(VLOOKUP(FF815,Auxiliar!$A:$C,3,0),"")</f>
        <v/>
      </c>
      <c r="FJ815" s="1"/>
      <c r="FK815" s="12"/>
      <c r="FL815" s="6" t="str">
        <f>+IFERROR(VALUE(RIGHT(Tabla29[[#This Row],[B2B]],6)),"")</f>
        <v/>
      </c>
      <c r="FM815" s="6" t="str">
        <f>+IFERROR(VLOOKUP(FK815,Auxiliar!$A:$C,2,0),"")</f>
        <v/>
      </c>
      <c r="FN815" s="7" t="str">
        <f>+IFERROR(VLOOKUP(FK815,Auxiliar!$A:$C,3,0),"")</f>
        <v/>
      </c>
      <c r="FO815" s="1"/>
      <c r="FP815" s="12"/>
      <c r="FQ815" s="6" t="str">
        <f>+IFERROR(VALUE(RIGHT(Tabla30[[#This Row],[B2B]],6)),"")</f>
        <v/>
      </c>
      <c r="FR815" s="6" t="str">
        <f>+IFERROR(VLOOKUP(FP815,Auxiliar!$A:$C,2,0),"")</f>
        <v/>
      </c>
      <c r="FS815" s="7"/>
      <c r="FT815" s="1"/>
      <c r="FU815" s="12"/>
      <c r="FV815" s="6" t="str">
        <f>+IFERROR(VALUE(RIGHT(Tabla31[[#This Row],[B2B]],6)),"")</f>
        <v/>
      </c>
      <c r="FW815" s="6" t="str">
        <f>+IFERROR(VLOOKUP(FU815,Auxiliar!$A:$C,2,0),"")</f>
        <v/>
      </c>
      <c r="FX815" s="7" t="str">
        <f>+IFERROR(VLOOKUP(FU815,Auxiliar!$A:$C,3,0),"")</f>
        <v/>
      </c>
      <c r="FY815" s="1"/>
      <c r="FZ815" s="12"/>
      <c r="GA815" s="6" t="str">
        <f>+IFERROR(VALUE(RIGHT(Tabla32[[#This Row],[B2B]],6)),"")</f>
        <v/>
      </c>
      <c r="GB815" s="6" t="str">
        <f>+IFERROR(VLOOKUP(FZ815,Auxiliar!$A:$C,2,0),"")</f>
        <v/>
      </c>
      <c r="GC815" s="7" t="str">
        <f>+IFERROR(VLOOKUP(FZ815,Auxiliar!$A:$C,3,0),"")</f>
        <v/>
      </c>
      <c r="GD815" s="1"/>
      <c r="GE815" s="12"/>
      <c r="GF815" s="6" t="str">
        <f>+IFERROR(VALUE(RIGHT(Tabla33[[#This Row],[B2B]],6)),"")</f>
        <v/>
      </c>
      <c r="GG815" s="6" t="str">
        <f>+IFERROR(VLOOKUP(GE815,Auxiliar!$A:$C,2,0),"")</f>
        <v/>
      </c>
      <c r="GH815" s="7" t="str">
        <f>+IFERROR(VLOOKUP(GE815,Auxiliar!$A:$C,3,0),"")</f>
        <v/>
      </c>
    </row>
    <row r="816" spans="1:190" x14ac:dyDescent="0.25">
      <c r="S816" s="1">
        <v>11591</v>
      </c>
      <c r="T816" s="1" t="s">
        <v>9</v>
      </c>
      <c r="U816" s="6">
        <f>+IFERROR(VALUE(RIGHT(Tabla4[[#This Row],[B2B]],6)),"")</f>
        <v>11591</v>
      </c>
      <c r="V816" s="6" t="str">
        <f>+IFERROR(VLOOKUP(T816,Auxiliar!$A:$C,2,0),"")</f>
        <v>CORE</v>
      </c>
      <c r="W816" s="7" t="str">
        <f>+IFERROR(VLOOKUP(T816,Auxiliar!$A:$C,3,0),"")</f>
        <v>0b 1% | 2b 5% | 4b 6%</v>
      </c>
      <c r="AK816" s="1">
        <v>10333</v>
      </c>
      <c r="AL816" s="1" t="s">
        <v>30</v>
      </c>
      <c r="AM816" s="6">
        <f>+IFERROR(VALUE(RIGHT(Tabla7[[#This Row],[B2B]],6)),"")</f>
        <v>10333</v>
      </c>
      <c r="AN816" s="6" t="str">
        <f>+IFERROR(VLOOKUP(AL816,Auxiliar!$A:$C,2,0),"")</f>
        <v>LATONES</v>
      </c>
      <c r="AO816" s="7" t="str">
        <f>+IFERROR(VLOOKUP(AL816,Auxiliar!$A:$C,3,0),"")</f>
        <v>1b 4% | 5b 7% | 97b 0%</v>
      </c>
      <c r="AW816" s="1"/>
      <c r="AX816" s="1" t="s">
        <v>32</v>
      </c>
      <c r="AY816" s="6" t="str">
        <f>+IFERROR(VALUE(RIGHT(Tabla9[[#This Row],[B2B]],6)),"")</f>
        <v/>
      </c>
      <c r="AZ816" s="6" t="str">
        <f>+IFERROR(VLOOKUP(AX816,Auxiliar!$A:$C,2,0),"")</f>
        <v>LATONES</v>
      </c>
      <c r="BA816" s="7" t="str">
        <f>+IFERROR(VLOOKUP(AX816,Auxiliar!$A:$C,3,0),"")</f>
        <v>2b 3% | 4b 4% | 6b 5% | 10b 8%  | 385b 0%</v>
      </c>
      <c r="BI816" s="1"/>
      <c r="BJ816" s="1"/>
      <c r="BK816" s="6" t="str">
        <f>+IFERROR(VALUE(RIGHT(Tabla11[[#This Row],[B2B]],6)),"")</f>
        <v/>
      </c>
      <c r="BL816" s="6" t="str">
        <f>+IFERROR(VLOOKUP(BJ816,Auxiliar!$A:$C,2,0),"")</f>
        <v/>
      </c>
      <c r="BM816" s="7" t="str">
        <f>+IFERROR(VLOOKUP(BJ816,Auxiliar!$A:$C,3,0),"")</f>
        <v/>
      </c>
      <c r="BO816" s="1">
        <v>20191</v>
      </c>
      <c r="BP816" s="1" t="s">
        <v>39</v>
      </c>
      <c r="BQ816" s="6">
        <f>+IFERROR(VALUE(RIGHT(Tabla12[[#This Row],[B2B]],6)),"")</f>
        <v>20191</v>
      </c>
      <c r="BR816" s="6" t="str">
        <f>+IFERROR(VLOOKUP(BP816,Auxiliar!$A:$C,2,0),"")</f>
        <v>VALUE LITRO</v>
      </c>
      <c r="BS816" s="7" t="str">
        <f>+IFERROR(VLOOKUP(BP816,Auxiliar!$A:$C,3,0),"")</f>
        <v>1b 12%</v>
      </c>
      <c r="CA816" s="1">
        <v>5947</v>
      </c>
      <c r="CB816" s="1" t="s">
        <v>35</v>
      </c>
      <c r="CC816" s="6">
        <f>+IFERROR(VALUE(RIGHT(Tabla14[[#This Row],[B2B]],6)),"")</f>
        <v>5947</v>
      </c>
      <c r="CD816" s="6" t="str">
        <f>+IFERROR(VLOOKUP(CB816,Auxiliar!$A:$C,2,0),"")</f>
        <v>Corona 710cc</v>
      </c>
      <c r="CE816" s="7" t="str">
        <f>+IFERROR(VLOOKUP(CB816,Auxiliar!$A:$C,3,0),"")</f>
        <v>1b 10% | 85b 0%</v>
      </c>
      <c r="CG816" s="1"/>
      <c r="CH816" s="1"/>
      <c r="CI816" s="6" t="str">
        <f>+IFERROR(VALUE(RIGHT(Tabla15[[#This Row],[B2B]],6)),"")</f>
        <v/>
      </c>
      <c r="CJ816" s="6" t="str">
        <f>+IFERROR(VLOOKUP(CH816,Auxiliar!$A:$C,2,0),"")</f>
        <v/>
      </c>
      <c r="CK816" s="7" t="str">
        <f>+IFERROR(VLOOKUP(CH816,Auxiliar!$A:$C,3,0),"")</f>
        <v/>
      </c>
      <c r="CM816" s="1">
        <v>5898</v>
      </c>
      <c r="CN816" s="1" t="s">
        <v>20</v>
      </c>
      <c r="CO816" s="6">
        <v>5898</v>
      </c>
      <c r="CP816" s="6" t="s">
        <v>20</v>
      </c>
      <c r="CQ816" s="7" t="s">
        <v>21</v>
      </c>
      <c r="CS816" s="1"/>
      <c r="CT816" s="1"/>
      <c r="CU816" s="6" t="str">
        <f>+IFERROR(VALUE(RIGHT(Tabla17[[#This Row],[B2B]],6)),"")</f>
        <v/>
      </c>
      <c r="CV816" s="6" t="str">
        <f>+IFERROR(VLOOKUP(CT816,Auxiliar!$A:$C,2,0),"")</f>
        <v/>
      </c>
      <c r="CW816" s="7" t="str">
        <f>+IFERROR(VLOOKUP(CT816,Auxiliar!$A:$C,3,0),"")</f>
        <v/>
      </c>
      <c r="CY816" s="1">
        <v>5898</v>
      </c>
      <c r="CZ816" s="1" t="s">
        <v>16</v>
      </c>
      <c r="DA816" s="6">
        <f>+IFERROR(VALUE(RIGHT(Tabla18[[#This Row],[B2B]],6)),"")</f>
        <v>5898</v>
      </c>
      <c r="DB816" s="6" t="str">
        <f>+IFERROR(VLOOKUP(CZ816,Auxiliar!$A:$C,2,0),"")</f>
        <v>PREMIUM</v>
      </c>
      <c r="DC816" s="7" t="str">
        <f>+IFERROR(VLOOKUP(CZ816,Auxiliar!$A:$C,3,0),"")</f>
        <v>0b 0% | 2b 2% | 5b 3,5% | 10b 5%</v>
      </c>
      <c r="DE816" s="1">
        <v>5898</v>
      </c>
      <c r="DF816" s="1" t="s">
        <v>19</v>
      </c>
      <c r="DG816" s="6">
        <f>+IFERROR(VALUE(RIGHT(Tabla19[[#This Row],[B2B]],6)),"")</f>
        <v>5898</v>
      </c>
      <c r="DH816" s="6" t="str">
        <f>+IFERROR(VLOOKUP(DF816,Auxiliar!$A:$C,2,0),"")</f>
        <v>MICHELOB</v>
      </c>
      <c r="DI816" s="7" t="str">
        <f>+IFERROR(VLOOKUP(DF816,Auxiliar!$A:$C,3,0),"")</f>
        <v>1b 7% | 3b 22% | 8b 27%</v>
      </c>
      <c r="DK816" s="1"/>
      <c r="DL816" s="1"/>
      <c r="DM816" s="6" t="str">
        <f>+IFERROR(VALUE(RIGHT(Tabla20[[#This Row],[B2B]],6)),"")</f>
        <v/>
      </c>
      <c r="DN816" s="6" t="str">
        <f>+IFERROR(VLOOKUP(DL816,Auxiliar!$A:$C,2,0),"")</f>
        <v/>
      </c>
      <c r="DO816" s="7" t="str">
        <f>+IFERROR(VLOOKUP(DL816,Auxiliar!$A:$C,3,0),"")</f>
        <v/>
      </c>
      <c r="DQ816" s="1">
        <v>5894</v>
      </c>
      <c r="DR816" s="12" t="s">
        <v>24</v>
      </c>
      <c r="DS816" s="6">
        <f>+IFERROR(VALUE(RIGHT(Tabla21[[#This Row],[B2B]],6)),"")</f>
        <v>5894</v>
      </c>
      <c r="DT816" s="6" t="str">
        <f>+IFERROR(VLOOKUP(DR816,Auxiliar!$A:$C,2,0),"")</f>
        <v>CORONA PORRON</v>
      </c>
      <c r="DU816" s="7" t="str">
        <f>+IFERROR(VLOOKUP(DR816,Auxiliar!$A:$C,3,0),"")</f>
        <v>1b 5% | 20b 0%</v>
      </c>
      <c r="DW816" s="1">
        <v>20197</v>
      </c>
      <c r="DX816" s="12" t="s">
        <v>43</v>
      </c>
      <c r="DY816" s="6">
        <f>+IFERROR(VALUE(RIGHT(Tabla22[[#This Row],[B2B]],6)),"")</f>
        <v>20197</v>
      </c>
      <c r="DZ816" s="6" t="str">
        <f>+IFERROR(VLOOKUP(DX816,Auxiliar!$A:$C,2,0),"")</f>
        <v xml:space="preserve">VALUE LATA </v>
      </c>
      <c r="EA816" s="7" t="str">
        <f>+IFERROR(VLOOKUP(DX816,Auxiliar!$A:$C,3,0),"")</f>
        <v>1b 15% | 100b 18%</v>
      </c>
      <c r="EC816" s="1">
        <v>20184</v>
      </c>
      <c r="ED816" s="12" t="s">
        <v>47</v>
      </c>
      <c r="EE816" s="6">
        <f>+IFERROR(VALUE(RIGHT(Tabla23[[#This Row],[B2B]],6)),"")</f>
        <v>20184</v>
      </c>
      <c r="EF816" s="6" t="str">
        <f>+IFERROR(VLOOKUP(ED816,Auxiliar!$A:$C,2,0),"")</f>
        <v>VALUE LATON</v>
      </c>
      <c r="EG816" s="7" t="str">
        <f>+IFERROR(VLOOKUP(ED816,Auxiliar!$A:$C,3,0),"")</f>
        <v>1b 10% | 5b 15% | 192b 0%</v>
      </c>
      <c r="EI816" s="1"/>
      <c r="EJ816" s="12"/>
      <c r="EK816" s="6" t="str">
        <f>+IFERROR(VALUE(RIGHT(Tabla24[[#This Row],[B2B]],6)),"")</f>
        <v/>
      </c>
      <c r="EL816" s="6" t="str">
        <f>+IFERROR(VLOOKUP(EJ816,Auxiliar!$A:$C,2,0),"")</f>
        <v/>
      </c>
      <c r="EM816" s="7" t="str">
        <f>+IFERROR(VLOOKUP(EJ816,Auxiliar!$A:$C,3,0),"")</f>
        <v/>
      </c>
      <c r="EO816" s="1"/>
      <c r="EP816" s="12"/>
      <c r="EQ816" s="6" t="str">
        <f>+IFERROR(VALUE(RIGHT(Tabla25[[#This Row],[B2B]],6)),"")</f>
        <v/>
      </c>
      <c r="ER816" s="6" t="str">
        <f>+IFERROR(VLOOKUP(EP816,Auxiliar!$A:$C,2,0),"")</f>
        <v/>
      </c>
      <c r="ES816" s="7" t="str">
        <f>+IFERROR(VLOOKUP(EP816,Auxiliar!$A:$C,3,0),"")</f>
        <v/>
      </c>
      <c r="EU816" s="1"/>
      <c r="EV816" s="12"/>
      <c r="EW816" s="6" t="str">
        <f>+IFERROR(VALUE(RIGHT(Tabla26[[#This Row],[B2B]],6)),"")</f>
        <v/>
      </c>
      <c r="EX816" s="6" t="str">
        <f>+IFERROR(VLOOKUP(EV816,Auxiliar!$A:$C,2,0),"")</f>
        <v/>
      </c>
      <c r="EY816" s="7" t="str">
        <f>+IFERROR(VLOOKUP(EV816,Auxiliar!$A:$C,3,0),"")</f>
        <v/>
      </c>
      <c r="EZ816" s="1"/>
      <c r="FA816" s="12"/>
      <c r="FB816" s="6" t="str">
        <f>+IFERROR(VALUE(RIGHT(Tabla27[[#This Row],[B2B]],6)),"")</f>
        <v/>
      </c>
      <c r="FC816" s="6" t="str">
        <f>+IFERROR(VLOOKUP(FA816,Auxiliar!$A:$C,2,0),"")</f>
        <v/>
      </c>
      <c r="FD816" s="7" t="str">
        <f>+IFERROR(VLOOKUP(FA816,Auxiliar!$A:$C,3,0),"")</f>
        <v/>
      </c>
      <c r="FE816" s="1"/>
      <c r="FF816" s="12"/>
      <c r="FG816" s="6" t="str">
        <f>+IFERROR(VALUE(RIGHT(Tabla28[[#This Row],[B2B]],6)),"")</f>
        <v/>
      </c>
      <c r="FH816" s="6" t="str">
        <f>+IFERROR(VLOOKUP(FF816,Auxiliar!$A:$C,2,0),"")</f>
        <v/>
      </c>
      <c r="FI816" s="7" t="str">
        <f>+IFERROR(VLOOKUP(FF816,Auxiliar!$A:$C,3,0),"")</f>
        <v/>
      </c>
      <c r="FJ816" s="1"/>
      <c r="FK816" s="12"/>
      <c r="FL816" s="6" t="str">
        <f>+IFERROR(VALUE(RIGHT(Tabla29[[#This Row],[B2B]],6)),"")</f>
        <v/>
      </c>
      <c r="FM816" s="6" t="str">
        <f>+IFERROR(VLOOKUP(FK816,Auxiliar!$A:$C,2,0),"")</f>
        <v/>
      </c>
      <c r="FN816" s="7" t="str">
        <f>+IFERROR(VLOOKUP(FK816,Auxiliar!$A:$C,3,0),"")</f>
        <v/>
      </c>
      <c r="FO816" s="1"/>
      <c r="FP816" s="12"/>
      <c r="FQ816" s="6" t="str">
        <f>+IFERROR(VALUE(RIGHT(Tabla30[[#This Row],[B2B]],6)),"")</f>
        <v/>
      </c>
      <c r="FR816" s="6" t="str">
        <f>+IFERROR(VLOOKUP(FP816,Auxiliar!$A:$C,2,0),"")</f>
        <v/>
      </c>
      <c r="FS816" s="7"/>
      <c r="FT816" s="1"/>
      <c r="FU816" s="12"/>
      <c r="FV816" s="6" t="str">
        <f>+IFERROR(VALUE(RIGHT(Tabla31[[#This Row],[B2B]],6)),"")</f>
        <v/>
      </c>
      <c r="FW816" s="6" t="str">
        <f>+IFERROR(VLOOKUP(FU816,Auxiliar!$A:$C,2,0),"")</f>
        <v/>
      </c>
      <c r="FX816" s="7" t="str">
        <f>+IFERROR(VLOOKUP(FU816,Auxiliar!$A:$C,3,0),"")</f>
        <v/>
      </c>
      <c r="FY816" s="1"/>
      <c r="FZ816" s="12"/>
      <c r="GA816" s="6" t="str">
        <f>+IFERROR(VALUE(RIGHT(Tabla32[[#This Row],[B2B]],6)),"")</f>
        <v/>
      </c>
      <c r="GB816" s="6" t="str">
        <f>+IFERROR(VLOOKUP(FZ816,Auxiliar!$A:$C,2,0),"")</f>
        <v/>
      </c>
      <c r="GC816" s="7" t="str">
        <f>+IFERROR(VLOOKUP(FZ816,Auxiliar!$A:$C,3,0),"")</f>
        <v/>
      </c>
      <c r="GD816" s="1"/>
      <c r="GE816" s="12"/>
      <c r="GF816" s="6" t="str">
        <f>+IFERROR(VALUE(RIGHT(Tabla33[[#This Row],[B2B]],6)),"")</f>
        <v/>
      </c>
      <c r="GG816" s="6" t="str">
        <f>+IFERROR(VLOOKUP(GE816,Auxiliar!$A:$C,2,0),"")</f>
        <v/>
      </c>
      <c r="GH816" s="7" t="str">
        <f>+IFERROR(VLOOKUP(GE816,Auxiliar!$A:$C,3,0),"")</f>
        <v/>
      </c>
    </row>
    <row r="817" spans="19:190" x14ac:dyDescent="0.25">
      <c r="S817" s="1">
        <v>11592</v>
      </c>
      <c r="T817" s="1" t="s">
        <v>9</v>
      </c>
      <c r="U817" s="6">
        <f>+IFERROR(VALUE(RIGHT(Tabla4[[#This Row],[B2B]],6)),"")</f>
        <v>11592</v>
      </c>
      <c r="V817" s="6" t="str">
        <f>+IFERROR(VLOOKUP(T817,Auxiliar!$A:$C,2,0),"")</f>
        <v>CORE</v>
      </c>
      <c r="W817" s="7" t="str">
        <f>+IFERROR(VLOOKUP(T817,Auxiliar!$A:$C,3,0),"")</f>
        <v>0b 1% | 2b 5% | 4b 6%</v>
      </c>
      <c r="AK817" s="1">
        <v>10334</v>
      </c>
      <c r="AL817" s="1" t="s">
        <v>30</v>
      </c>
      <c r="AM817" s="6">
        <f>+IFERROR(VALUE(RIGHT(Tabla7[[#This Row],[B2B]],6)),"")</f>
        <v>10334</v>
      </c>
      <c r="AN817" s="6" t="str">
        <f>+IFERROR(VLOOKUP(AL817,Auxiliar!$A:$C,2,0),"")</f>
        <v>LATONES</v>
      </c>
      <c r="AO817" s="7" t="str">
        <f>+IFERROR(VLOOKUP(AL817,Auxiliar!$A:$C,3,0),"")</f>
        <v>1b 4% | 5b 7% | 97b 0%</v>
      </c>
      <c r="AW817" s="1"/>
      <c r="AX817" s="1" t="s">
        <v>32</v>
      </c>
      <c r="AY817" s="6" t="str">
        <f>+IFERROR(VALUE(RIGHT(Tabla9[[#This Row],[B2B]],6)),"")</f>
        <v/>
      </c>
      <c r="AZ817" s="6" t="str">
        <f>+IFERROR(VLOOKUP(AX817,Auxiliar!$A:$C,2,0),"")</f>
        <v>LATONES</v>
      </c>
      <c r="BA817" s="7" t="str">
        <f>+IFERROR(VLOOKUP(AX817,Auxiliar!$A:$C,3,0),"")</f>
        <v>2b 3% | 4b 4% | 6b 5% | 10b 8%  | 385b 0%</v>
      </c>
      <c r="BI817" s="1"/>
      <c r="BJ817" s="1"/>
      <c r="BK817" s="6" t="str">
        <f>+IFERROR(VALUE(RIGHT(Tabla11[[#This Row],[B2B]],6)),"")</f>
        <v/>
      </c>
      <c r="BL817" s="6" t="str">
        <f>+IFERROR(VLOOKUP(BJ817,Auxiliar!$A:$C,2,0),"")</f>
        <v/>
      </c>
      <c r="BM817" s="7" t="str">
        <f>+IFERROR(VLOOKUP(BJ817,Auxiliar!$A:$C,3,0),"")</f>
        <v/>
      </c>
      <c r="BO817" s="1">
        <v>20193</v>
      </c>
      <c r="BP817" s="1" t="s">
        <v>39</v>
      </c>
      <c r="BQ817" s="6">
        <f>+IFERROR(VALUE(RIGHT(Tabla12[[#This Row],[B2B]],6)),"")</f>
        <v>20193</v>
      </c>
      <c r="BR817" s="6" t="str">
        <f>+IFERROR(VLOOKUP(BP817,Auxiliar!$A:$C,2,0),"")</f>
        <v>VALUE LITRO</v>
      </c>
      <c r="BS817" s="7" t="str">
        <f>+IFERROR(VLOOKUP(BP817,Auxiliar!$A:$C,3,0),"")</f>
        <v>1b 12%</v>
      </c>
      <c r="CA817" s="1">
        <v>5948</v>
      </c>
      <c r="CB817" s="1" t="s">
        <v>35</v>
      </c>
      <c r="CC817" s="6">
        <f>+IFERROR(VALUE(RIGHT(Tabla14[[#This Row],[B2B]],6)),"")</f>
        <v>5948</v>
      </c>
      <c r="CD817" s="6" t="str">
        <f>+IFERROR(VLOOKUP(CB817,Auxiliar!$A:$C,2,0),"")</f>
        <v>Corona 710cc</v>
      </c>
      <c r="CE817" s="7" t="str">
        <f>+IFERROR(VLOOKUP(CB817,Auxiliar!$A:$C,3,0),"")</f>
        <v>1b 10% | 85b 0%</v>
      </c>
      <c r="CG817" s="1"/>
      <c r="CH817" s="1"/>
      <c r="CI817" s="6" t="str">
        <f>+IFERROR(VALUE(RIGHT(Tabla15[[#This Row],[B2B]],6)),"")</f>
        <v/>
      </c>
      <c r="CJ817" s="6" t="str">
        <f>+IFERROR(VLOOKUP(CH817,Auxiliar!$A:$C,2,0),"")</f>
        <v/>
      </c>
      <c r="CK817" s="7" t="str">
        <f>+IFERROR(VLOOKUP(CH817,Auxiliar!$A:$C,3,0),"")</f>
        <v/>
      </c>
      <c r="CM817" s="1">
        <v>5902</v>
      </c>
      <c r="CN817" s="1" t="s">
        <v>20</v>
      </c>
      <c r="CO817" s="6">
        <v>5902</v>
      </c>
      <c r="CP817" s="6" t="s">
        <v>20</v>
      </c>
      <c r="CQ817" s="7" t="s">
        <v>21</v>
      </c>
      <c r="CS817" s="1"/>
      <c r="CT817" s="1"/>
      <c r="CU817" s="6" t="str">
        <f>+IFERROR(VALUE(RIGHT(Tabla17[[#This Row],[B2B]],6)),"")</f>
        <v/>
      </c>
      <c r="CV817" s="6" t="str">
        <f>+IFERROR(VLOOKUP(CT817,Auxiliar!$A:$C,2,0),"")</f>
        <v/>
      </c>
      <c r="CW817" s="7" t="str">
        <f>+IFERROR(VLOOKUP(CT817,Auxiliar!$A:$C,3,0),"")</f>
        <v/>
      </c>
      <c r="CY817" s="1">
        <v>5902</v>
      </c>
      <c r="CZ817" s="1" t="s">
        <v>16</v>
      </c>
      <c r="DA817" s="6">
        <f>+IFERROR(VALUE(RIGHT(Tabla18[[#This Row],[B2B]],6)),"")</f>
        <v>5902</v>
      </c>
      <c r="DB817" s="6" t="str">
        <f>+IFERROR(VLOOKUP(CZ817,Auxiliar!$A:$C,2,0),"")</f>
        <v>PREMIUM</v>
      </c>
      <c r="DC817" s="7" t="str">
        <f>+IFERROR(VLOOKUP(CZ817,Auxiliar!$A:$C,3,0),"")</f>
        <v>0b 0% | 2b 2% | 5b 3,5% | 10b 5%</v>
      </c>
      <c r="DE817" s="1">
        <v>5902</v>
      </c>
      <c r="DF817" s="1" t="s">
        <v>19</v>
      </c>
      <c r="DG817" s="6">
        <f>+IFERROR(VALUE(RIGHT(Tabla19[[#This Row],[B2B]],6)),"")</f>
        <v>5902</v>
      </c>
      <c r="DH817" s="6" t="str">
        <f>+IFERROR(VLOOKUP(DF817,Auxiliar!$A:$C,2,0),"")</f>
        <v>MICHELOB</v>
      </c>
      <c r="DI817" s="7" t="str">
        <f>+IFERROR(VLOOKUP(DF817,Auxiliar!$A:$C,3,0),"")</f>
        <v>1b 7% | 3b 22% | 8b 27%</v>
      </c>
      <c r="DK817" s="1"/>
      <c r="DL817" s="1"/>
      <c r="DM817" s="6" t="str">
        <f>+IFERROR(VALUE(RIGHT(Tabla20[[#This Row],[B2B]],6)),"")</f>
        <v/>
      </c>
      <c r="DN817" s="6" t="str">
        <f>+IFERROR(VLOOKUP(DL817,Auxiliar!$A:$C,2,0),"")</f>
        <v/>
      </c>
      <c r="DO817" s="7" t="str">
        <f>+IFERROR(VLOOKUP(DL817,Auxiliar!$A:$C,3,0),"")</f>
        <v/>
      </c>
      <c r="DQ817" s="1">
        <v>5898</v>
      </c>
      <c r="DR817" s="12" t="s">
        <v>24</v>
      </c>
      <c r="DS817" s="6">
        <f>+IFERROR(VALUE(RIGHT(Tabla21[[#This Row],[B2B]],6)),"")</f>
        <v>5898</v>
      </c>
      <c r="DT817" s="6" t="str">
        <f>+IFERROR(VLOOKUP(DR817,Auxiliar!$A:$C,2,0),"")</f>
        <v>CORONA PORRON</v>
      </c>
      <c r="DU817" s="7" t="str">
        <f>+IFERROR(VLOOKUP(DR817,Auxiliar!$A:$C,3,0),"")</f>
        <v>1b 5% | 20b 0%</v>
      </c>
      <c r="DW817" s="1">
        <v>20202</v>
      </c>
      <c r="DX817" s="12" t="s">
        <v>43</v>
      </c>
      <c r="DY817" s="6">
        <f>+IFERROR(VALUE(RIGHT(Tabla22[[#This Row],[B2B]],6)),"")</f>
        <v>20202</v>
      </c>
      <c r="DZ817" s="6" t="str">
        <f>+IFERROR(VLOOKUP(DX817,Auxiliar!$A:$C,2,0),"")</f>
        <v xml:space="preserve">VALUE LATA </v>
      </c>
      <c r="EA817" s="7" t="str">
        <f>+IFERROR(VLOOKUP(DX817,Auxiliar!$A:$C,3,0),"")</f>
        <v>1b 15% | 100b 18%</v>
      </c>
      <c r="EC817" s="1">
        <v>20191</v>
      </c>
      <c r="ED817" s="12" t="s">
        <v>47</v>
      </c>
      <c r="EE817" s="6">
        <f>+IFERROR(VALUE(RIGHT(Tabla23[[#This Row],[B2B]],6)),"")</f>
        <v>20191</v>
      </c>
      <c r="EF817" s="6" t="str">
        <f>+IFERROR(VLOOKUP(ED817,Auxiliar!$A:$C,2,0),"")</f>
        <v>VALUE LATON</v>
      </c>
      <c r="EG817" s="7" t="str">
        <f>+IFERROR(VLOOKUP(ED817,Auxiliar!$A:$C,3,0),"")</f>
        <v>1b 10% | 5b 15% | 192b 0%</v>
      </c>
      <c r="EI817" s="1"/>
      <c r="EJ817" s="12"/>
      <c r="EK817" s="6" t="str">
        <f>+IFERROR(VALUE(RIGHT(Tabla24[[#This Row],[B2B]],6)),"")</f>
        <v/>
      </c>
      <c r="EL817" s="6" t="str">
        <f>+IFERROR(VLOOKUP(EJ817,Auxiliar!$A:$C,2,0),"")</f>
        <v/>
      </c>
      <c r="EM817" s="7" t="str">
        <f>+IFERROR(VLOOKUP(EJ817,Auxiliar!$A:$C,3,0),"")</f>
        <v/>
      </c>
      <c r="EO817" s="1"/>
      <c r="EP817" s="12"/>
      <c r="EQ817" s="6" t="str">
        <f>+IFERROR(VALUE(RIGHT(Tabla25[[#This Row],[B2B]],6)),"")</f>
        <v/>
      </c>
      <c r="ER817" s="6" t="str">
        <f>+IFERROR(VLOOKUP(EP817,Auxiliar!$A:$C,2,0),"")</f>
        <v/>
      </c>
      <c r="ES817" s="7" t="str">
        <f>+IFERROR(VLOOKUP(EP817,Auxiliar!$A:$C,3,0),"")</f>
        <v/>
      </c>
      <c r="EU817" s="1"/>
      <c r="EV817" s="12"/>
      <c r="EW817" s="6" t="str">
        <f>+IFERROR(VALUE(RIGHT(Tabla26[[#This Row],[B2B]],6)),"")</f>
        <v/>
      </c>
      <c r="EX817" s="6" t="str">
        <f>+IFERROR(VLOOKUP(EV817,Auxiliar!$A:$C,2,0),"")</f>
        <v/>
      </c>
      <c r="EY817" s="7" t="str">
        <f>+IFERROR(VLOOKUP(EV817,Auxiliar!$A:$C,3,0),"")</f>
        <v/>
      </c>
      <c r="EZ817" s="1"/>
      <c r="FA817" s="12"/>
      <c r="FB817" s="6" t="str">
        <f>+IFERROR(VALUE(RIGHT(Tabla27[[#This Row],[B2B]],6)),"")</f>
        <v/>
      </c>
      <c r="FC817" s="6" t="str">
        <f>+IFERROR(VLOOKUP(FA817,Auxiliar!$A:$C,2,0),"")</f>
        <v/>
      </c>
      <c r="FD817" s="7" t="str">
        <f>+IFERROR(VLOOKUP(FA817,Auxiliar!$A:$C,3,0),"")</f>
        <v/>
      </c>
      <c r="FE817" s="1"/>
      <c r="FF817" s="12"/>
      <c r="FG817" s="6" t="str">
        <f>+IFERROR(VALUE(RIGHT(Tabla28[[#This Row],[B2B]],6)),"")</f>
        <v/>
      </c>
      <c r="FH817" s="6" t="str">
        <f>+IFERROR(VLOOKUP(FF817,Auxiliar!$A:$C,2,0),"")</f>
        <v/>
      </c>
      <c r="FI817" s="7" t="str">
        <f>+IFERROR(VLOOKUP(FF817,Auxiliar!$A:$C,3,0),"")</f>
        <v/>
      </c>
      <c r="FJ817" s="1"/>
      <c r="FK817" s="12"/>
      <c r="FL817" s="6" t="str">
        <f>+IFERROR(VALUE(RIGHT(Tabla29[[#This Row],[B2B]],6)),"")</f>
        <v/>
      </c>
      <c r="FM817" s="6" t="str">
        <f>+IFERROR(VLOOKUP(FK817,Auxiliar!$A:$C,2,0),"")</f>
        <v/>
      </c>
      <c r="FN817" s="7" t="str">
        <f>+IFERROR(VLOOKUP(FK817,Auxiliar!$A:$C,3,0),"")</f>
        <v/>
      </c>
      <c r="FO817" s="1"/>
      <c r="FP817" s="12"/>
      <c r="FQ817" s="6" t="str">
        <f>+IFERROR(VALUE(RIGHT(Tabla30[[#This Row],[B2B]],6)),"")</f>
        <v/>
      </c>
      <c r="FR817" s="6" t="str">
        <f>+IFERROR(VLOOKUP(FP817,Auxiliar!$A:$C,2,0),"")</f>
        <v/>
      </c>
      <c r="FS817" s="7"/>
      <c r="FT817" s="1"/>
      <c r="FU817" s="12"/>
      <c r="FV817" s="6" t="str">
        <f>+IFERROR(VALUE(RIGHT(Tabla31[[#This Row],[B2B]],6)),"")</f>
        <v/>
      </c>
      <c r="FW817" s="6" t="str">
        <f>+IFERROR(VLOOKUP(FU817,Auxiliar!$A:$C,2,0),"")</f>
        <v/>
      </c>
      <c r="FX817" s="7" t="str">
        <f>+IFERROR(VLOOKUP(FU817,Auxiliar!$A:$C,3,0),"")</f>
        <v/>
      </c>
      <c r="FY817" s="1"/>
      <c r="FZ817" s="12"/>
      <c r="GA817" s="6" t="str">
        <f>+IFERROR(VALUE(RIGHT(Tabla32[[#This Row],[B2B]],6)),"")</f>
        <v/>
      </c>
      <c r="GB817" s="6" t="str">
        <f>+IFERROR(VLOOKUP(FZ817,Auxiliar!$A:$C,2,0),"")</f>
        <v/>
      </c>
      <c r="GC817" s="7" t="str">
        <f>+IFERROR(VLOOKUP(FZ817,Auxiliar!$A:$C,3,0),"")</f>
        <v/>
      </c>
      <c r="GD817" s="1"/>
      <c r="GE817" s="12"/>
      <c r="GF817" s="6" t="str">
        <f>+IFERROR(VALUE(RIGHT(Tabla33[[#This Row],[B2B]],6)),"")</f>
        <v/>
      </c>
      <c r="GG817" s="6" t="str">
        <f>+IFERROR(VLOOKUP(GE817,Auxiliar!$A:$C,2,0),"")</f>
        <v/>
      </c>
      <c r="GH817" s="7" t="str">
        <f>+IFERROR(VLOOKUP(GE817,Auxiliar!$A:$C,3,0),"")</f>
        <v/>
      </c>
    </row>
    <row r="818" spans="19:190" x14ac:dyDescent="0.25">
      <c r="S818" s="1">
        <v>11596</v>
      </c>
      <c r="T818" s="1" t="s">
        <v>9</v>
      </c>
      <c r="U818" s="6">
        <f>+IFERROR(VALUE(RIGHT(Tabla4[[#This Row],[B2B]],6)),"")</f>
        <v>11596</v>
      </c>
      <c r="V818" s="6" t="str">
        <f>+IFERROR(VLOOKUP(T818,Auxiliar!$A:$C,2,0),"")</f>
        <v>CORE</v>
      </c>
      <c r="W818" s="7" t="str">
        <f>+IFERROR(VLOOKUP(T818,Auxiliar!$A:$C,3,0),"")</f>
        <v>0b 1% | 2b 5% | 4b 6%</v>
      </c>
      <c r="AK818" s="1">
        <v>10351</v>
      </c>
      <c r="AL818" s="1" t="s">
        <v>30</v>
      </c>
      <c r="AM818" s="6">
        <f>+IFERROR(VALUE(RIGHT(Tabla7[[#This Row],[B2B]],6)),"")</f>
        <v>10351</v>
      </c>
      <c r="AN818" s="6" t="str">
        <f>+IFERROR(VLOOKUP(AL818,Auxiliar!$A:$C,2,0),"")</f>
        <v>LATONES</v>
      </c>
      <c r="AO818" s="7" t="str">
        <f>+IFERROR(VLOOKUP(AL818,Auxiliar!$A:$C,3,0),"")</f>
        <v>1b 4% | 5b 7% | 97b 0%</v>
      </c>
      <c r="AW818" s="1"/>
      <c r="AX818" s="1" t="s">
        <v>32</v>
      </c>
      <c r="AY818" s="6" t="str">
        <f>+IFERROR(VALUE(RIGHT(Tabla9[[#This Row],[B2B]],6)),"")</f>
        <v/>
      </c>
      <c r="AZ818" s="6" t="str">
        <f>+IFERROR(VLOOKUP(AX818,Auxiliar!$A:$C,2,0),"")</f>
        <v>LATONES</v>
      </c>
      <c r="BA818" s="7" t="str">
        <f>+IFERROR(VLOOKUP(AX818,Auxiliar!$A:$C,3,0),"")</f>
        <v>2b 3% | 4b 4% | 6b 5% | 10b 8%  | 385b 0%</v>
      </c>
      <c r="BI818" s="1"/>
      <c r="BJ818" s="1"/>
      <c r="BK818" s="6" t="str">
        <f>+IFERROR(VALUE(RIGHT(Tabla11[[#This Row],[B2B]],6)),"")</f>
        <v/>
      </c>
      <c r="BL818" s="6" t="str">
        <f>+IFERROR(VLOOKUP(BJ818,Auxiliar!$A:$C,2,0),"")</f>
        <v/>
      </c>
      <c r="BM818" s="7" t="str">
        <f>+IFERROR(VLOOKUP(BJ818,Auxiliar!$A:$C,3,0),"")</f>
        <v/>
      </c>
      <c r="BO818" s="1">
        <v>3691</v>
      </c>
      <c r="BP818" s="1" t="s">
        <v>39</v>
      </c>
      <c r="BQ818" s="6">
        <f>+IFERROR(VALUE(RIGHT(Tabla12[[#This Row],[B2B]],6)),"")</f>
        <v>3691</v>
      </c>
      <c r="BR818" s="6" t="str">
        <f>+IFERROR(VLOOKUP(BP818,Auxiliar!$A:$C,2,0),"")</f>
        <v>VALUE LITRO</v>
      </c>
      <c r="BS818" s="7" t="str">
        <f>+IFERROR(VLOOKUP(BP818,Auxiliar!$A:$C,3,0),"")</f>
        <v>1b 12%</v>
      </c>
      <c r="CA818" s="1">
        <v>5961</v>
      </c>
      <c r="CB818" s="1" t="s">
        <v>35</v>
      </c>
      <c r="CC818" s="6">
        <f>+IFERROR(VALUE(RIGHT(Tabla14[[#This Row],[B2B]],6)),"")</f>
        <v>5961</v>
      </c>
      <c r="CD818" s="6" t="str">
        <f>+IFERROR(VLOOKUP(CB818,Auxiliar!$A:$C,2,0),"")</f>
        <v>Corona 710cc</v>
      </c>
      <c r="CE818" s="7" t="str">
        <f>+IFERROR(VLOOKUP(CB818,Auxiliar!$A:$C,3,0),"")</f>
        <v>1b 10% | 85b 0%</v>
      </c>
      <c r="CG818" s="1"/>
      <c r="CH818" s="1"/>
      <c r="CI818" s="6" t="str">
        <f>+IFERROR(VALUE(RIGHT(Tabla15[[#This Row],[B2B]],6)),"")</f>
        <v/>
      </c>
      <c r="CJ818" s="6" t="str">
        <f>+IFERROR(VLOOKUP(CH818,Auxiliar!$A:$C,2,0),"")</f>
        <v/>
      </c>
      <c r="CK818" s="7" t="str">
        <f>+IFERROR(VLOOKUP(CH818,Auxiliar!$A:$C,3,0),"")</f>
        <v/>
      </c>
      <c r="CM818" s="1">
        <v>5903</v>
      </c>
      <c r="CN818" s="1" t="s">
        <v>20</v>
      </c>
      <c r="CO818" s="6">
        <v>5903</v>
      </c>
      <c r="CP818" s="6" t="s">
        <v>20</v>
      </c>
      <c r="CQ818" s="7" t="s">
        <v>21</v>
      </c>
      <c r="CS818" s="1"/>
      <c r="CT818" s="1"/>
      <c r="CU818" s="6" t="str">
        <f>+IFERROR(VALUE(RIGHT(Tabla17[[#This Row],[B2B]],6)),"")</f>
        <v/>
      </c>
      <c r="CV818" s="6" t="str">
        <f>+IFERROR(VLOOKUP(CT818,Auxiliar!$A:$C,2,0),"")</f>
        <v/>
      </c>
      <c r="CW818" s="7" t="str">
        <f>+IFERROR(VLOOKUP(CT818,Auxiliar!$A:$C,3,0),"")</f>
        <v/>
      </c>
      <c r="CY818" s="1">
        <v>5903</v>
      </c>
      <c r="CZ818" s="1" t="s">
        <v>16</v>
      </c>
      <c r="DA818" s="6">
        <f>+IFERROR(VALUE(RIGHT(Tabla18[[#This Row],[B2B]],6)),"")</f>
        <v>5903</v>
      </c>
      <c r="DB818" s="6" t="str">
        <f>+IFERROR(VLOOKUP(CZ818,Auxiliar!$A:$C,2,0),"")</f>
        <v>PREMIUM</v>
      </c>
      <c r="DC818" s="7" t="str">
        <f>+IFERROR(VLOOKUP(CZ818,Auxiliar!$A:$C,3,0),"")</f>
        <v>0b 0% | 2b 2% | 5b 3,5% | 10b 5%</v>
      </c>
      <c r="DE818" s="1">
        <v>5903</v>
      </c>
      <c r="DF818" s="1" t="s">
        <v>19</v>
      </c>
      <c r="DG818" s="6">
        <f>+IFERROR(VALUE(RIGHT(Tabla19[[#This Row],[B2B]],6)),"")</f>
        <v>5903</v>
      </c>
      <c r="DH818" s="6" t="str">
        <f>+IFERROR(VLOOKUP(DF818,Auxiliar!$A:$C,2,0),"")</f>
        <v>MICHELOB</v>
      </c>
      <c r="DI818" s="7" t="str">
        <f>+IFERROR(VLOOKUP(DF818,Auxiliar!$A:$C,3,0),"")</f>
        <v>1b 7% | 3b 22% | 8b 27%</v>
      </c>
      <c r="DK818" s="1"/>
      <c r="DL818" s="1"/>
      <c r="DM818" s="6" t="str">
        <f>+IFERROR(VALUE(RIGHT(Tabla20[[#This Row],[B2B]],6)),"")</f>
        <v/>
      </c>
      <c r="DN818" s="6" t="str">
        <f>+IFERROR(VLOOKUP(DL818,Auxiliar!$A:$C,2,0),"")</f>
        <v/>
      </c>
      <c r="DO818" s="7" t="str">
        <f>+IFERROR(VLOOKUP(DL818,Auxiliar!$A:$C,3,0),"")</f>
        <v/>
      </c>
      <c r="DQ818" s="1">
        <v>5902</v>
      </c>
      <c r="DR818" s="12" t="s">
        <v>24</v>
      </c>
      <c r="DS818" s="6">
        <f>+IFERROR(VALUE(RIGHT(Tabla21[[#This Row],[B2B]],6)),"")</f>
        <v>5902</v>
      </c>
      <c r="DT818" s="6" t="str">
        <f>+IFERROR(VLOOKUP(DR818,Auxiliar!$A:$C,2,0),"")</f>
        <v>CORONA PORRON</v>
      </c>
      <c r="DU818" s="7" t="str">
        <f>+IFERROR(VLOOKUP(DR818,Auxiliar!$A:$C,3,0),"")</f>
        <v>1b 5% | 20b 0%</v>
      </c>
      <c r="DW818" s="1">
        <v>3701</v>
      </c>
      <c r="DX818" s="12" t="s">
        <v>43</v>
      </c>
      <c r="DY818" s="6">
        <f>+IFERROR(VALUE(RIGHT(Tabla22[[#This Row],[B2B]],6)),"")</f>
        <v>3701</v>
      </c>
      <c r="DZ818" s="6" t="str">
        <f>+IFERROR(VLOOKUP(DX818,Auxiliar!$A:$C,2,0),"")</f>
        <v xml:space="preserve">VALUE LATA </v>
      </c>
      <c r="EA818" s="7" t="str">
        <f>+IFERROR(VLOOKUP(DX818,Auxiliar!$A:$C,3,0),"")</f>
        <v>1b 15% | 100b 18%</v>
      </c>
      <c r="EC818" s="1">
        <v>20193</v>
      </c>
      <c r="ED818" s="12" t="s">
        <v>47</v>
      </c>
      <c r="EE818" s="6">
        <f>+IFERROR(VALUE(RIGHT(Tabla23[[#This Row],[B2B]],6)),"")</f>
        <v>20193</v>
      </c>
      <c r="EF818" s="6" t="str">
        <f>+IFERROR(VLOOKUP(ED818,Auxiliar!$A:$C,2,0),"")</f>
        <v>VALUE LATON</v>
      </c>
      <c r="EG818" s="7" t="str">
        <f>+IFERROR(VLOOKUP(ED818,Auxiliar!$A:$C,3,0),"")</f>
        <v>1b 10% | 5b 15% | 192b 0%</v>
      </c>
      <c r="EI818" s="1"/>
      <c r="EJ818" s="12"/>
      <c r="EK818" s="6" t="str">
        <f>+IFERROR(VALUE(RIGHT(Tabla24[[#This Row],[B2B]],6)),"")</f>
        <v/>
      </c>
      <c r="EL818" s="6" t="str">
        <f>+IFERROR(VLOOKUP(EJ818,Auxiliar!$A:$C,2,0),"")</f>
        <v/>
      </c>
      <c r="EM818" s="7" t="str">
        <f>+IFERROR(VLOOKUP(EJ818,Auxiliar!$A:$C,3,0),"")</f>
        <v/>
      </c>
      <c r="EO818" s="1"/>
      <c r="EP818" s="12"/>
      <c r="EQ818" s="6" t="str">
        <f>+IFERROR(VALUE(RIGHT(Tabla25[[#This Row],[B2B]],6)),"")</f>
        <v/>
      </c>
      <c r="ER818" s="6" t="str">
        <f>+IFERROR(VLOOKUP(EP818,Auxiliar!$A:$C,2,0),"")</f>
        <v/>
      </c>
      <c r="ES818" s="7" t="str">
        <f>+IFERROR(VLOOKUP(EP818,Auxiliar!$A:$C,3,0),"")</f>
        <v/>
      </c>
      <c r="EU818" s="1"/>
      <c r="EV818" s="12"/>
      <c r="EW818" s="6" t="str">
        <f>+IFERROR(VALUE(RIGHT(Tabla26[[#This Row],[B2B]],6)),"")</f>
        <v/>
      </c>
      <c r="EX818" s="6" t="str">
        <f>+IFERROR(VLOOKUP(EV818,Auxiliar!$A:$C,2,0),"")</f>
        <v/>
      </c>
      <c r="EY818" s="7" t="str">
        <f>+IFERROR(VLOOKUP(EV818,Auxiliar!$A:$C,3,0),"")</f>
        <v/>
      </c>
      <c r="EZ818" s="1"/>
      <c r="FA818" s="12"/>
      <c r="FB818" s="6" t="str">
        <f>+IFERROR(VALUE(RIGHT(Tabla27[[#This Row],[B2B]],6)),"")</f>
        <v/>
      </c>
      <c r="FC818" s="6" t="str">
        <f>+IFERROR(VLOOKUP(FA818,Auxiliar!$A:$C,2,0),"")</f>
        <v/>
      </c>
      <c r="FD818" s="7" t="str">
        <f>+IFERROR(VLOOKUP(FA818,Auxiliar!$A:$C,3,0),"")</f>
        <v/>
      </c>
      <c r="FE818" s="1"/>
      <c r="FF818" s="12"/>
      <c r="FG818" s="6" t="str">
        <f>+IFERROR(VALUE(RIGHT(Tabla28[[#This Row],[B2B]],6)),"")</f>
        <v/>
      </c>
      <c r="FH818" s="6" t="str">
        <f>+IFERROR(VLOOKUP(FF818,Auxiliar!$A:$C,2,0),"")</f>
        <v/>
      </c>
      <c r="FI818" s="7" t="str">
        <f>+IFERROR(VLOOKUP(FF818,Auxiliar!$A:$C,3,0),"")</f>
        <v/>
      </c>
      <c r="FJ818" s="1"/>
      <c r="FK818" s="12"/>
      <c r="FL818" s="6" t="str">
        <f>+IFERROR(VALUE(RIGHT(Tabla29[[#This Row],[B2B]],6)),"")</f>
        <v/>
      </c>
      <c r="FM818" s="6" t="str">
        <f>+IFERROR(VLOOKUP(FK818,Auxiliar!$A:$C,2,0),"")</f>
        <v/>
      </c>
      <c r="FN818" s="7" t="str">
        <f>+IFERROR(VLOOKUP(FK818,Auxiliar!$A:$C,3,0),"")</f>
        <v/>
      </c>
      <c r="FO818" s="1"/>
      <c r="FP818" s="12"/>
      <c r="FQ818" s="6" t="str">
        <f>+IFERROR(VALUE(RIGHT(Tabla30[[#This Row],[B2B]],6)),"")</f>
        <v/>
      </c>
      <c r="FR818" s="6" t="str">
        <f>+IFERROR(VLOOKUP(FP818,Auxiliar!$A:$C,2,0),"")</f>
        <v/>
      </c>
      <c r="FS818" s="7"/>
      <c r="FT818" s="1"/>
      <c r="FU818" s="12"/>
      <c r="FV818" s="6" t="str">
        <f>+IFERROR(VALUE(RIGHT(Tabla31[[#This Row],[B2B]],6)),"")</f>
        <v/>
      </c>
      <c r="FW818" s="6" t="str">
        <f>+IFERROR(VLOOKUP(FU818,Auxiliar!$A:$C,2,0),"")</f>
        <v/>
      </c>
      <c r="FX818" s="7" t="str">
        <f>+IFERROR(VLOOKUP(FU818,Auxiliar!$A:$C,3,0),"")</f>
        <v/>
      </c>
      <c r="FY818" s="1"/>
      <c r="FZ818" s="12"/>
      <c r="GA818" s="6" t="str">
        <f>+IFERROR(VALUE(RIGHT(Tabla32[[#This Row],[B2B]],6)),"")</f>
        <v/>
      </c>
      <c r="GB818" s="6" t="str">
        <f>+IFERROR(VLOOKUP(FZ818,Auxiliar!$A:$C,2,0),"")</f>
        <v/>
      </c>
      <c r="GC818" s="7" t="str">
        <f>+IFERROR(VLOOKUP(FZ818,Auxiliar!$A:$C,3,0),"")</f>
        <v/>
      </c>
      <c r="GD818" s="1"/>
      <c r="GE818" s="12"/>
      <c r="GF818" s="6" t="str">
        <f>+IFERROR(VALUE(RIGHT(Tabla33[[#This Row],[B2B]],6)),"")</f>
        <v/>
      </c>
      <c r="GG818" s="6" t="str">
        <f>+IFERROR(VLOOKUP(GE818,Auxiliar!$A:$C,2,0),"")</f>
        <v/>
      </c>
      <c r="GH818" s="7" t="str">
        <f>+IFERROR(VLOOKUP(GE818,Auxiliar!$A:$C,3,0),"")</f>
        <v/>
      </c>
    </row>
    <row r="819" spans="19:190" x14ac:dyDescent="0.25">
      <c r="S819" s="1">
        <v>11598</v>
      </c>
      <c r="T819" s="1" t="s">
        <v>9</v>
      </c>
      <c r="U819" s="6">
        <f>+IFERROR(VALUE(RIGHT(Tabla4[[#This Row],[B2B]],6)),"")</f>
        <v>11598</v>
      </c>
      <c r="V819" s="6" t="str">
        <f>+IFERROR(VLOOKUP(T819,Auxiliar!$A:$C,2,0),"")</f>
        <v>CORE</v>
      </c>
      <c r="W819" s="7" t="str">
        <f>+IFERROR(VLOOKUP(T819,Auxiliar!$A:$C,3,0),"")</f>
        <v>0b 1% | 2b 5% | 4b 6%</v>
      </c>
      <c r="AK819" s="1">
        <v>10353</v>
      </c>
      <c r="AL819" s="1" t="s">
        <v>30</v>
      </c>
      <c r="AM819" s="6">
        <f>+IFERROR(VALUE(RIGHT(Tabla7[[#This Row],[B2B]],6)),"")</f>
        <v>10353</v>
      </c>
      <c r="AN819" s="6" t="str">
        <f>+IFERROR(VLOOKUP(AL819,Auxiliar!$A:$C,2,0),"")</f>
        <v>LATONES</v>
      </c>
      <c r="AO819" s="7" t="str">
        <f>+IFERROR(VLOOKUP(AL819,Auxiliar!$A:$C,3,0),"")</f>
        <v>1b 4% | 5b 7% | 97b 0%</v>
      </c>
      <c r="AW819" s="1"/>
      <c r="AX819" s="1" t="s">
        <v>32</v>
      </c>
      <c r="AY819" s="6" t="str">
        <f>+IFERROR(VALUE(RIGHT(Tabla9[[#This Row],[B2B]],6)),"")</f>
        <v/>
      </c>
      <c r="AZ819" s="6" t="str">
        <f>+IFERROR(VLOOKUP(AX819,Auxiliar!$A:$C,2,0),"")</f>
        <v>LATONES</v>
      </c>
      <c r="BA819" s="7" t="str">
        <f>+IFERROR(VLOOKUP(AX819,Auxiliar!$A:$C,3,0),"")</f>
        <v>2b 3% | 4b 4% | 6b 5% | 10b 8%  | 385b 0%</v>
      </c>
      <c r="BI819" s="1"/>
      <c r="BJ819" s="1"/>
      <c r="BK819" s="6" t="str">
        <f>+IFERROR(VALUE(RIGHT(Tabla11[[#This Row],[B2B]],6)),"")</f>
        <v/>
      </c>
      <c r="BL819" s="6" t="str">
        <f>+IFERROR(VLOOKUP(BJ819,Auxiliar!$A:$C,2,0),"")</f>
        <v/>
      </c>
      <c r="BM819" s="7" t="str">
        <f>+IFERROR(VLOOKUP(BJ819,Auxiliar!$A:$C,3,0),"")</f>
        <v/>
      </c>
      <c r="BO819" s="1">
        <v>3694</v>
      </c>
      <c r="BP819" s="1" t="s">
        <v>39</v>
      </c>
      <c r="BQ819" s="6">
        <f>+IFERROR(VALUE(RIGHT(Tabla12[[#This Row],[B2B]],6)),"")</f>
        <v>3694</v>
      </c>
      <c r="BR819" s="6" t="str">
        <f>+IFERROR(VLOOKUP(BP819,Auxiliar!$A:$C,2,0),"")</f>
        <v>VALUE LITRO</v>
      </c>
      <c r="BS819" s="7" t="str">
        <f>+IFERROR(VLOOKUP(BP819,Auxiliar!$A:$C,3,0),"")</f>
        <v>1b 12%</v>
      </c>
      <c r="CA819" s="1">
        <v>5968</v>
      </c>
      <c r="CB819" s="1" t="s">
        <v>35</v>
      </c>
      <c r="CC819" s="6">
        <f>+IFERROR(VALUE(RIGHT(Tabla14[[#This Row],[B2B]],6)),"")</f>
        <v>5968</v>
      </c>
      <c r="CD819" s="6" t="str">
        <f>+IFERROR(VLOOKUP(CB819,Auxiliar!$A:$C,2,0),"")</f>
        <v>Corona 710cc</v>
      </c>
      <c r="CE819" s="7" t="str">
        <f>+IFERROR(VLOOKUP(CB819,Auxiliar!$A:$C,3,0),"")</f>
        <v>1b 10% | 85b 0%</v>
      </c>
      <c r="CG819" s="1"/>
      <c r="CH819" s="1"/>
      <c r="CI819" s="6" t="str">
        <f>+IFERROR(VALUE(RIGHT(Tabla15[[#This Row],[B2B]],6)),"")</f>
        <v/>
      </c>
      <c r="CJ819" s="6" t="str">
        <f>+IFERROR(VLOOKUP(CH819,Auxiliar!$A:$C,2,0),"")</f>
        <v/>
      </c>
      <c r="CK819" s="7" t="str">
        <f>+IFERROR(VLOOKUP(CH819,Auxiliar!$A:$C,3,0),"")</f>
        <v/>
      </c>
      <c r="CM819" s="1">
        <v>5905</v>
      </c>
      <c r="CN819" s="1" t="s">
        <v>20</v>
      </c>
      <c r="CO819" s="6">
        <v>5905</v>
      </c>
      <c r="CP819" s="6" t="s">
        <v>20</v>
      </c>
      <c r="CQ819" s="7" t="s">
        <v>21</v>
      </c>
      <c r="CS819" s="1"/>
      <c r="CT819" s="1"/>
      <c r="CU819" s="6" t="str">
        <f>+IFERROR(VALUE(RIGHT(Tabla17[[#This Row],[B2B]],6)),"")</f>
        <v/>
      </c>
      <c r="CV819" s="6" t="str">
        <f>+IFERROR(VLOOKUP(CT819,Auxiliar!$A:$C,2,0),"")</f>
        <v/>
      </c>
      <c r="CW819" s="7" t="str">
        <f>+IFERROR(VLOOKUP(CT819,Auxiliar!$A:$C,3,0),"")</f>
        <v/>
      </c>
      <c r="CY819" s="1">
        <v>5905</v>
      </c>
      <c r="CZ819" s="1" t="s">
        <v>16</v>
      </c>
      <c r="DA819" s="6">
        <f>+IFERROR(VALUE(RIGHT(Tabla18[[#This Row],[B2B]],6)),"")</f>
        <v>5905</v>
      </c>
      <c r="DB819" s="6" t="str">
        <f>+IFERROR(VLOOKUP(CZ819,Auxiliar!$A:$C,2,0),"")</f>
        <v>PREMIUM</v>
      </c>
      <c r="DC819" s="7" t="str">
        <f>+IFERROR(VLOOKUP(CZ819,Auxiliar!$A:$C,3,0),"")</f>
        <v>0b 0% | 2b 2% | 5b 3,5% | 10b 5%</v>
      </c>
      <c r="DE819" s="1">
        <v>5905</v>
      </c>
      <c r="DF819" s="1" t="s">
        <v>19</v>
      </c>
      <c r="DG819" s="6">
        <f>+IFERROR(VALUE(RIGHT(Tabla19[[#This Row],[B2B]],6)),"")</f>
        <v>5905</v>
      </c>
      <c r="DH819" s="6" t="str">
        <f>+IFERROR(VLOOKUP(DF819,Auxiliar!$A:$C,2,0),"")</f>
        <v>MICHELOB</v>
      </c>
      <c r="DI819" s="7" t="str">
        <f>+IFERROR(VLOOKUP(DF819,Auxiliar!$A:$C,3,0),"")</f>
        <v>1b 7% | 3b 22% | 8b 27%</v>
      </c>
      <c r="DK819" s="1"/>
      <c r="DL819" s="1"/>
      <c r="DM819" s="6" t="str">
        <f>+IFERROR(VALUE(RIGHT(Tabla20[[#This Row],[B2B]],6)),"")</f>
        <v/>
      </c>
      <c r="DN819" s="6" t="str">
        <f>+IFERROR(VLOOKUP(DL819,Auxiliar!$A:$C,2,0),"")</f>
        <v/>
      </c>
      <c r="DO819" s="7" t="str">
        <f>+IFERROR(VLOOKUP(DL819,Auxiliar!$A:$C,3,0),"")</f>
        <v/>
      </c>
      <c r="DQ819" s="1">
        <v>5903</v>
      </c>
      <c r="DR819" s="12" t="s">
        <v>24</v>
      </c>
      <c r="DS819" s="6">
        <f>+IFERROR(VALUE(RIGHT(Tabla21[[#This Row],[B2B]],6)),"")</f>
        <v>5903</v>
      </c>
      <c r="DT819" s="6" t="str">
        <f>+IFERROR(VLOOKUP(DR819,Auxiliar!$A:$C,2,0),"")</f>
        <v>CORONA PORRON</v>
      </c>
      <c r="DU819" s="7" t="str">
        <f>+IFERROR(VLOOKUP(DR819,Auxiliar!$A:$C,3,0),"")</f>
        <v>1b 5% | 20b 0%</v>
      </c>
      <c r="DW819" s="1">
        <v>20204</v>
      </c>
      <c r="DX819" s="12" t="s">
        <v>43</v>
      </c>
      <c r="DY819" s="6">
        <f>+IFERROR(VALUE(RIGHT(Tabla22[[#This Row],[B2B]],6)),"")</f>
        <v>20204</v>
      </c>
      <c r="DZ819" s="6" t="str">
        <f>+IFERROR(VLOOKUP(DX819,Auxiliar!$A:$C,2,0),"")</f>
        <v xml:space="preserve">VALUE LATA </v>
      </c>
      <c r="EA819" s="7" t="str">
        <f>+IFERROR(VLOOKUP(DX819,Auxiliar!$A:$C,3,0),"")</f>
        <v>1b 15% | 100b 18%</v>
      </c>
      <c r="EC819" s="1">
        <v>3691</v>
      </c>
      <c r="ED819" s="12" t="s">
        <v>47</v>
      </c>
      <c r="EE819" s="6">
        <f>+IFERROR(VALUE(RIGHT(Tabla23[[#This Row],[B2B]],6)),"")</f>
        <v>3691</v>
      </c>
      <c r="EF819" s="6" t="str">
        <f>+IFERROR(VLOOKUP(ED819,Auxiliar!$A:$C,2,0),"")</f>
        <v>VALUE LATON</v>
      </c>
      <c r="EG819" s="7" t="str">
        <f>+IFERROR(VLOOKUP(ED819,Auxiliar!$A:$C,3,0),"")</f>
        <v>1b 10% | 5b 15% | 192b 0%</v>
      </c>
      <c r="EI819" s="1"/>
      <c r="EJ819" s="12"/>
      <c r="EK819" s="6" t="str">
        <f>+IFERROR(VALUE(RIGHT(Tabla24[[#This Row],[B2B]],6)),"")</f>
        <v/>
      </c>
      <c r="EL819" s="6" t="str">
        <f>+IFERROR(VLOOKUP(EJ819,Auxiliar!$A:$C,2,0),"")</f>
        <v/>
      </c>
      <c r="EM819" s="7" t="str">
        <f>+IFERROR(VLOOKUP(EJ819,Auxiliar!$A:$C,3,0),"")</f>
        <v/>
      </c>
      <c r="EO819" s="1"/>
      <c r="EP819" s="12"/>
      <c r="EQ819" s="6" t="str">
        <f>+IFERROR(VALUE(RIGHT(Tabla25[[#This Row],[B2B]],6)),"")</f>
        <v/>
      </c>
      <c r="ER819" s="6" t="str">
        <f>+IFERROR(VLOOKUP(EP819,Auxiliar!$A:$C,2,0),"")</f>
        <v/>
      </c>
      <c r="ES819" s="7" t="str">
        <f>+IFERROR(VLOOKUP(EP819,Auxiliar!$A:$C,3,0),"")</f>
        <v/>
      </c>
      <c r="EU819" s="1"/>
      <c r="EV819" s="12"/>
      <c r="EW819" s="6" t="str">
        <f>+IFERROR(VALUE(RIGHT(Tabla26[[#This Row],[B2B]],6)),"")</f>
        <v/>
      </c>
      <c r="EX819" s="6" t="str">
        <f>+IFERROR(VLOOKUP(EV819,Auxiliar!$A:$C,2,0),"")</f>
        <v/>
      </c>
      <c r="EY819" s="7" t="str">
        <f>+IFERROR(VLOOKUP(EV819,Auxiliar!$A:$C,3,0),"")</f>
        <v/>
      </c>
      <c r="EZ819" s="1"/>
      <c r="FA819" s="12"/>
      <c r="FB819" s="6" t="str">
        <f>+IFERROR(VALUE(RIGHT(Tabla27[[#This Row],[B2B]],6)),"")</f>
        <v/>
      </c>
      <c r="FC819" s="6" t="str">
        <f>+IFERROR(VLOOKUP(FA819,Auxiliar!$A:$C,2,0),"")</f>
        <v/>
      </c>
      <c r="FD819" s="7" t="str">
        <f>+IFERROR(VLOOKUP(FA819,Auxiliar!$A:$C,3,0),"")</f>
        <v/>
      </c>
      <c r="FE819" s="1"/>
      <c r="FF819" s="12"/>
      <c r="FG819" s="6" t="str">
        <f>+IFERROR(VALUE(RIGHT(Tabla28[[#This Row],[B2B]],6)),"")</f>
        <v/>
      </c>
      <c r="FH819" s="6" t="str">
        <f>+IFERROR(VLOOKUP(FF819,Auxiliar!$A:$C,2,0),"")</f>
        <v/>
      </c>
      <c r="FI819" s="7" t="str">
        <f>+IFERROR(VLOOKUP(FF819,Auxiliar!$A:$C,3,0),"")</f>
        <v/>
      </c>
      <c r="FJ819" s="1"/>
      <c r="FK819" s="12"/>
      <c r="FL819" s="6" t="str">
        <f>+IFERROR(VALUE(RIGHT(Tabla29[[#This Row],[B2B]],6)),"")</f>
        <v/>
      </c>
      <c r="FM819" s="6" t="str">
        <f>+IFERROR(VLOOKUP(FK819,Auxiliar!$A:$C,2,0),"")</f>
        <v/>
      </c>
      <c r="FN819" s="7" t="str">
        <f>+IFERROR(VLOOKUP(FK819,Auxiliar!$A:$C,3,0),"")</f>
        <v/>
      </c>
      <c r="FO819" s="1"/>
      <c r="FP819" s="12"/>
      <c r="FQ819" s="6" t="str">
        <f>+IFERROR(VALUE(RIGHT(Tabla30[[#This Row],[B2B]],6)),"")</f>
        <v/>
      </c>
      <c r="FR819" s="6" t="str">
        <f>+IFERROR(VLOOKUP(FP819,Auxiliar!$A:$C,2,0),"")</f>
        <v/>
      </c>
      <c r="FS819" s="7"/>
      <c r="FT819" s="1"/>
      <c r="FU819" s="12"/>
      <c r="FV819" s="6" t="str">
        <f>+IFERROR(VALUE(RIGHT(Tabla31[[#This Row],[B2B]],6)),"")</f>
        <v/>
      </c>
      <c r="FW819" s="6" t="str">
        <f>+IFERROR(VLOOKUP(FU819,Auxiliar!$A:$C,2,0),"")</f>
        <v/>
      </c>
      <c r="FX819" s="7" t="str">
        <f>+IFERROR(VLOOKUP(FU819,Auxiliar!$A:$C,3,0),"")</f>
        <v/>
      </c>
      <c r="FY819" s="1"/>
      <c r="FZ819" s="12"/>
      <c r="GA819" s="6" t="str">
        <f>+IFERROR(VALUE(RIGHT(Tabla32[[#This Row],[B2B]],6)),"")</f>
        <v/>
      </c>
      <c r="GB819" s="6" t="str">
        <f>+IFERROR(VLOOKUP(FZ819,Auxiliar!$A:$C,2,0),"")</f>
        <v/>
      </c>
      <c r="GC819" s="7" t="str">
        <f>+IFERROR(VLOOKUP(FZ819,Auxiliar!$A:$C,3,0),"")</f>
        <v/>
      </c>
      <c r="GD819" s="1"/>
      <c r="GE819" s="12"/>
      <c r="GF819" s="6" t="str">
        <f>+IFERROR(VALUE(RIGHT(Tabla33[[#This Row],[B2B]],6)),"")</f>
        <v/>
      </c>
      <c r="GG819" s="6" t="str">
        <f>+IFERROR(VLOOKUP(GE819,Auxiliar!$A:$C,2,0),"")</f>
        <v/>
      </c>
      <c r="GH819" s="7" t="str">
        <f>+IFERROR(VLOOKUP(GE819,Auxiliar!$A:$C,3,0),"")</f>
        <v/>
      </c>
    </row>
    <row r="820" spans="19:190" x14ac:dyDescent="0.25">
      <c r="S820" s="1">
        <v>11599</v>
      </c>
      <c r="T820" s="1" t="s">
        <v>9</v>
      </c>
      <c r="U820" s="6">
        <f>+IFERROR(VALUE(RIGHT(Tabla4[[#This Row],[B2B]],6)),"")</f>
        <v>11599</v>
      </c>
      <c r="V820" s="6" t="str">
        <f>+IFERROR(VLOOKUP(T820,Auxiliar!$A:$C,2,0),"")</f>
        <v>CORE</v>
      </c>
      <c r="W820" s="7" t="str">
        <f>+IFERROR(VLOOKUP(T820,Auxiliar!$A:$C,3,0),"")</f>
        <v>0b 1% | 2b 5% | 4b 6%</v>
      </c>
      <c r="AK820" s="1">
        <v>10354</v>
      </c>
      <c r="AL820" s="1" t="s">
        <v>30</v>
      </c>
      <c r="AM820" s="6">
        <f>+IFERROR(VALUE(RIGHT(Tabla7[[#This Row],[B2B]],6)),"")</f>
        <v>10354</v>
      </c>
      <c r="AN820" s="6" t="str">
        <f>+IFERROR(VLOOKUP(AL820,Auxiliar!$A:$C,2,0),"")</f>
        <v>LATONES</v>
      </c>
      <c r="AO820" s="7" t="str">
        <f>+IFERROR(VLOOKUP(AL820,Auxiliar!$A:$C,3,0),"")</f>
        <v>1b 4% | 5b 7% | 97b 0%</v>
      </c>
      <c r="AW820" s="1"/>
      <c r="AX820" s="1" t="s">
        <v>32</v>
      </c>
      <c r="AY820" s="6" t="str">
        <f>+IFERROR(VALUE(RIGHT(Tabla9[[#This Row],[B2B]],6)),"")</f>
        <v/>
      </c>
      <c r="AZ820" s="6" t="str">
        <f>+IFERROR(VLOOKUP(AX820,Auxiliar!$A:$C,2,0),"")</f>
        <v>LATONES</v>
      </c>
      <c r="BA820" s="7" t="str">
        <f>+IFERROR(VLOOKUP(AX820,Auxiliar!$A:$C,3,0),"")</f>
        <v>2b 3% | 4b 4% | 6b 5% | 10b 8%  | 385b 0%</v>
      </c>
      <c r="BI820" s="1"/>
      <c r="BJ820" s="1"/>
      <c r="BK820" s="6" t="str">
        <f>+IFERROR(VALUE(RIGHT(Tabla11[[#This Row],[B2B]],6)),"")</f>
        <v/>
      </c>
      <c r="BL820" s="6" t="str">
        <f>+IFERROR(VLOOKUP(BJ820,Auxiliar!$A:$C,2,0),"")</f>
        <v/>
      </c>
      <c r="BM820" s="7" t="str">
        <f>+IFERROR(VLOOKUP(BJ820,Auxiliar!$A:$C,3,0),"")</f>
        <v/>
      </c>
      <c r="BO820" s="1">
        <v>20197</v>
      </c>
      <c r="BP820" s="1" t="s">
        <v>39</v>
      </c>
      <c r="BQ820" s="6">
        <f>+IFERROR(VALUE(RIGHT(Tabla12[[#This Row],[B2B]],6)),"")</f>
        <v>20197</v>
      </c>
      <c r="BR820" s="6" t="str">
        <f>+IFERROR(VLOOKUP(BP820,Auxiliar!$A:$C,2,0),"")</f>
        <v>VALUE LITRO</v>
      </c>
      <c r="BS820" s="7" t="str">
        <f>+IFERROR(VLOOKUP(BP820,Auxiliar!$A:$C,3,0),"")</f>
        <v>1b 12%</v>
      </c>
      <c r="CA820" s="1">
        <v>5970</v>
      </c>
      <c r="CB820" s="1" t="s">
        <v>35</v>
      </c>
      <c r="CC820" s="6">
        <f>+IFERROR(VALUE(RIGHT(Tabla14[[#This Row],[B2B]],6)),"")</f>
        <v>5970</v>
      </c>
      <c r="CD820" s="6" t="str">
        <f>+IFERROR(VLOOKUP(CB820,Auxiliar!$A:$C,2,0),"")</f>
        <v>Corona 710cc</v>
      </c>
      <c r="CE820" s="7" t="str">
        <f>+IFERROR(VLOOKUP(CB820,Auxiliar!$A:$C,3,0),"")</f>
        <v>1b 10% | 85b 0%</v>
      </c>
      <c r="CG820" s="1"/>
      <c r="CH820" s="1"/>
      <c r="CI820" s="6" t="str">
        <f>+IFERROR(VALUE(RIGHT(Tabla15[[#This Row],[B2B]],6)),"")</f>
        <v/>
      </c>
      <c r="CJ820" s="6" t="str">
        <f>+IFERROR(VLOOKUP(CH820,Auxiliar!$A:$C,2,0),"")</f>
        <v/>
      </c>
      <c r="CK820" s="7" t="str">
        <f>+IFERROR(VLOOKUP(CH820,Auxiliar!$A:$C,3,0),"")</f>
        <v/>
      </c>
      <c r="CM820" s="1">
        <v>5907</v>
      </c>
      <c r="CN820" s="1" t="s">
        <v>20</v>
      </c>
      <c r="CO820" s="6">
        <v>5907</v>
      </c>
      <c r="CP820" s="6" t="s">
        <v>20</v>
      </c>
      <c r="CQ820" s="7" t="s">
        <v>21</v>
      </c>
      <c r="CS820" s="1"/>
      <c r="CT820" s="1"/>
      <c r="CU820" s="6" t="str">
        <f>+IFERROR(VALUE(RIGHT(Tabla17[[#This Row],[B2B]],6)),"")</f>
        <v/>
      </c>
      <c r="CV820" s="6" t="str">
        <f>+IFERROR(VLOOKUP(CT820,Auxiliar!$A:$C,2,0),"")</f>
        <v/>
      </c>
      <c r="CW820" s="7" t="str">
        <f>+IFERROR(VLOOKUP(CT820,Auxiliar!$A:$C,3,0),"")</f>
        <v/>
      </c>
      <c r="CY820" s="1">
        <v>5907</v>
      </c>
      <c r="CZ820" s="1" t="s">
        <v>16</v>
      </c>
      <c r="DA820" s="6">
        <f>+IFERROR(VALUE(RIGHT(Tabla18[[#This Row],[B2B]],6)),"")</f>
        <v>5907</v>
      </c>
      <c r="DB820" s="6" t="str">
        <f>+IFERROR(VLOOKUP(CZ820,Auxiliar!$A:$C,2,0),"")</f>
        <v>PREMIUM</v>
      </c>
      <c r="DC820" s="7" t="str">
        <f>+IFERROR(VLOOKUP(CZ820,Auxiliar!$A:$C,3,0),"")</f>
        <v>0b 0% | 2b 2% | 5b 3,5% | 10b 5%</v>
      </c>
      <c r="DE820" s="1">
        <v>5907</v>
      </c>
      <c r="DF820" s="1" t="s">
        <v>19</v>
      </c>
      <c r="DG820" s="6">
        <f>+IFERROR(VALUE(RIGHT(Tabla19[[#This Row],[B2B]],6)),"")</f>
        <v>5907</v>
      </c>
      <c r="DH820" s="6" t="str">
        <f>+IFERROR(VLOOKUP(DF820,Auxiliar!$A:$C,2,0),"")</f>
        <v>MICHELOB</v>
      </c>
      <c r="DI820" s="7" t="str">
        <f>+IFERROR(VLOOKUP(DF820,Auxiliar!$A:$C,3,0),"")</f>
        <v>1b 7% | 3b 22% | 8b 27%</v>
      </c>
      <c r="DK820" s="1"/>
      <c r="DL820" s="1"/>
      <c r="DM820" s="6" t="str">
        <f>+IFERROR(VALUE(RIGHT(Tabla20[[#This Row],[B2B]],6)),"")</f>
        <v/>
      </c>
      <c r="DN820" s="6" t="str">
        <f>+IFERROR(VLOOKUP(DL820,Auxiliar!$A:$C,2,0),"")</f>
        <v/>
      </c>
      <c r="DO820" s="7" t="str">
        <f>+IFERROR(VLOOKUP(DL820,Auxiliar!$A:$C,3,0),"")</f>
        <v/>
      </c>
      <c r="DQ820" s="1">
        <v>5905</v>
      </c>
      <c r="DR820" s="12" t="s">
        <v>24</v>
      </c>
      <c r="DS820" s="6">
        <f>+IFERROR(VALUE(RIGHT(Tabla21[[#This Row],[B2B]],6)),"")</f>
        <v>5905</v>
      </c>
      <c r="DT820" s="6" t="str">
        <f>+IFERROR(VLOOKUP(DR820,Auxiliar!$A:$C,2,0),"")</f>
        <v>CORONA PORRON</v>
      </c>
      <c r="DU820" s="7" t="str">
        <f>+IFERROR(VLOOKUP(DR820,Auxiliar!$A:$C,3,0),"")</f>
        <v>1b 5% | 20b 0%</v>
      </c>
      <c r="DW820" s="1">
        <v>20209</v>
      </c>
      <c r="DX820" s="12" t="s">
        <v>43</v>
      </c>
      <c r="DY820" s="6">
        <f>+IFERROR(VALUE(RIGHT(Tabla22[[#This Row],[B2B]],6)),"")</f>
        <v>20209</v>
      </c>
      <c r="DZ820" s="6" t="str">
        <f>+IFERROR(VLOOKUP(DX820,Auxiliar!$A:$C,2,0),"")</f>
        <v xml:space="preserve">VALUE LATA </v>
      </c>
      <c r="EA820" s="7" t="str">
        <f>+IFERROR(VLOOKUP(DX820,Auxiliar!$A:$C,3,0),"")</f>
        <v>1b 15% | 100b 18%</v>
      </c>
      <c r="EC820" s="1">
        <v>3694</v>
      </c>
      <c r="ED820" s="12" t="s">
        <v>47</v>
      </c>
      <c r="EE820" s="6">
        <f>+IFERROR(VALUE(RIGHT(Tabla23[[#This Row],[B2B]],6)),"")</f>
        <v>3694</v>
      </c>
      <c r="EF820" s="6" t="str">
        <f>+IFERROR(VLOOKUP(ED820,Auxiliar!$A:$C,2,0),"")</f>
        <v>VALUE LATON</v>
      </c>
      <c r="EG820" s="7" t="str">
        <f>+IFERROR(VLOOKUP(ED820,Auxiliar!$A:$C,3,0),"")</f>
        <v>1b 10% | 5b 15% | 192b 0%</v>
      </c>
      <c r="EI820" s="1"/>
      <c r="EJ820" s="12"/>
      <c r="EK820" s="6" t="str">
        <f>+IFERROR(VALUE(RIGHT(Tabla24[[#This Row],[B2B]],6)),"")</f>
        <v/>
      </c>
      <c r="EL820" s="6" t="str">
        <f>+IFERROR(VLOOKUP(EJ820,Auxiliar!$A:$C,2,0),"")</f>
        <v/>
      </c>
      <c r="EM820" s="7" t="str">
        <f>+IFERROR(VLOOKUP(EJ820,Auxiliar!$A:$C,3,0),"")</f>
        <v/>
      </c>
      <c r="EO820" s="1"/>
      <c r="EP820" s="12"/>
      <c r="EQ820" s="6" t="str">
        <f>+IFERROR(VALUE(RIGHT(Tabla25[[#This Row],[B2B]],6)),"")</f>
        <v/>
      </c>
      <c r="ER820" s="6" t="str">
        <f>+IFERROR(VLOOKUP(EP820,Auxiliar!$A:$C,2,0),"")</f>
        <v/>
      </c>
      <c r="ES820" s="7" t="str">
        <f>+IFERROR(VLOOKUP(EP820,Auxiliar!$A:$C,3,0),"")</f>
        <v/>
      </c>
      <c r="EU820" s="1"/>
      <c r="EV820" s="12"/>
      <c r="EW820" s="6" t="str">
        <f>+IFERROR(VALUE(RIGHT(Tabla26[[#This Row],[B2B]],6)),"")</f>
        <v/>
      </c>
      <c r="EX820" s="6" t="str">
        <f>+IFERROR(VLOOKUP(EV820,Auxiliar!$A:$C,2,0),"")</f>
        <v/>
      </c>
      <c r="EY820" s="7" t="str">
        <f>+IFERROR(VLOOKUP(EV820,Auxiliar!$A:$C,3,0),"")</f>
        <v/>
      </c>
      <c r="EZ820" s="1"/>
      <c r="FA820" s="12"/>
      <c r="FB820" s="6" t="str">
        <f>+IFERROR(VALUE(RIGHT(Tabla27[[#This Row],[B2B]],6)),"")</f>
        <v/>
      </c>
      <c r="FC820" s="6" t="str">
        <f>+IFERROR(VLOOKUP(FA820,Auxiliar!$A:$C,2,0),"")</f>
        <v/>
      </c>
      <c r="FD820" s="7" t="str">
        <f>+IFERROR(VLOOKUP(FA820,Auxiliar!$A:$C,3,0),"")</f>
        <v/>
      </c>
      <c r="FE820" s="1"/>
      <c r="FF820" s="12"/>
      <c r="FG820" s="6" t="str">
        <f>+IFERROR(VALUE(RIGHT(Tabla28[[#This Row],[B2B]],6)),"")</f>
        <v/>
      </c>
      <c r="FH820" s="6" t="str">
        <f>+IFERROR(VLOOKUP(FF820,Auxiliar!$A:$C,2,0),"")</f>
        <v/>
      </c>
      <c r="FI820" s="7" t="str">
        <f>+IFERROR(VLOOKUP(FF820,Auxiliar!$A:$C,3,0),"")</f>
        <v/>
      </c>
      <c r="FJ820" s="1"/>
      <c r="FK820" s="12"/>
      <c r="FL820" s="6" t="str">
        <f>+IFERROR(VALUE(RIGHT(Tabla29[[#This Row],[B2B]],6)),"")</f>
        <v/>
      </c>
      <c r="FM820" s="6" t="str">
        <f>+IFERROR(VLOOKUP(FK820,Auxiliar!$A:$C,2,0),"")</f>
        <v/>
      </c>
      <c r="FN820" s="7" t="str">
        <f>+IFERROR(VLOOKUP(FK820,Auxiliar!$A:$C,3,0),"")</f>
        <v/>
      </c>
      <c r="FO820" s="1"/>
      <c r="FP820" s="12"/>
      <c r="FQ820" s="6" t="str">
        <f>+IFERROR(VALUE(RIGHT(Tabla30[[#This Row],[B2B]],6)),"")</f>
        <v/>
      </c>
      <c r="FR820" s="6" t="str">
        <f>+IFERROR(VLOOKUP(FP820,Auxiliar!$A:$C,2,0),"")</f>
        <v/>
      </c>
      <c r="FS820" s="7"/>
      <c r="FT820" s="1"/>
      <c r="FU820" s="12"/>
      <c r="FV820" s="6" t="str">
        <f>+IFERROR(VALUE(RIGHT(Tabla31[[#This Row],[B2B]],6)),"")</f>
        <v/>
      </c>
      <c r="FW820" s="6" t="str">
        <f>+IFERROR(VLOOKUP(FU820,Auxiliar!$A:$C,2,0),"")</f>
        <v/>
      </c>
      <c r="FX820" s="7" t="str">
        <f>+IFERROR(VLOOKUP(FU820,Auxiliar!$A:$C,3,0),"")</f>
        <v/>
      </c>
      <c r="FY820" s="1"/>
      <c r="FZ820" s="12"/>
      <c r="GA820" s="6" t="str">
        <f>+IFERROR(VALUE(RIGHT(Tabla32[[#This Row],[B2B]],6)),"")</f>
        <v/>
      </c>
      <c r="GB820" s="6" t="str">
        <f>+IFERROR(VLOOKUP(FZ820,Auxiliar!$A:$C,2,0),"")</f>
        <v/>
      </c>
      <c r="GC820" s="7" t="str">
        <f>+IFERROR(VLOOKUP(FZ820,Auxiliar!$A:$C,3,0),"")</f>
        <v/>
      </c>
      <c r="GD820" s="1"/>
      <c r="GE820" s="12"/>
      <c r="GF820" s="6" t="str">
        <f>+IFERROR(VALUE(RIGHT(Tabla33[[#This Row],[B2B]],6)),"")</f>
        <v/>
      </c>
      <c r="GG820" s="6" t="str">
        <f>+IFERROR(VLOOKUP(GE820,Auxiliar!$A:$C,2,0),"")</f>
        <v/>
      </c>
      <c r="GH820" s="7" t="str">
        <f>+IFERROR(VLOOKUP(GE820,Auxiliar!$A:$C,3,0),"")</f>
        <v/>
      </c>
    </row>
    <row r="821" spans="19:190" x14ac:dyDescent="0.25">
      <c r="S821" s="1">
        <v>11605</v>
      </c>
      <c r="T821" s="1" t="s">
        <v>9</v>
      </c>
      <c r="U821" s="6">
        <f>+IFERROR(VALUE(RIGHT(Tabla4[[#This Row],[B2B]],6)),"")</f>
        <v>11605</v>
      </c>
      <c r="V821" s="6" t="str">
        <f>+IFERROR(VLOOKUP(T821,Auxiliar!$A:$C,2,0),"")</f>
        <v>CORE</v>
      </c>
      <c r="W821" s="7" t="str">
        <f>+IFERROR(VLOOKUP(T821,Auxiliar!$A:$C,3,0),"")</f>
        <v>0b 1% | 2b 5% | 4b 6%</v>
      </c>
      <c r="AK821" s="1">
        <v>10363</v>
      </c>
      <c r="AL821" s="1" t="s">
        <v>30</v>
      </c>
      <c r="AM821" s="6">
        <f>+IFERROR(VALUE(RIGHT(Tabla7[[#This Row],[B2B]],6)),"")</f>
        <v>10363</v>
      </c>
      <c r="AN821" s="6" t="str">
        <f>+IFERROR(VLOOKUP(AL821,Auxiliar!$A:$C,2,0),"")</f>
        <v>LATONES</v>
      </c>
      <c r="AO821" s="7" t="str">
        <f>+IFERROR(VLOOKUP(AL821,Auxiliar!$A:$C,3,0),"")</f>
        <v>1b 4% | 5b 7% | 97b 0%</v>
      </c>
      <c r="AW821" s="1"/>
      <c r="AX821" s="1" t="s">
        <v>32</v>
      </c>
      <c r="AY821" s="6" t="str">
        <f>+IFERROR(VALUE(RIGHT(Tabla9[[#This Row],[B2B]],6)),"")</f>
        <v/>
      </c>
      <c r="AZ821" s="6" t="str">
        <f>+IFERROR(VLOOKUP(AX821,Auxiliar!$A:$C,2,0),"")</f>
        <v>LATONES</v>
      </c>
      <c r="BA821" s="7" t="str">
        <f>+IFERROR(VLOOKUP(AX821,Auxiliar!$A:$C,3,0),"")</f>
        <v>2b 3% | 4b 4% | 6b 5% | 10b 8%  | 385b 0%</v>
      </c>
      <c r="BI821" s="1"/>
      <c r="BJ821" s="1"/>
      <c r="BK821" s="6" t="str">
        <f>+IFERROR(VALUE(RIGHT(Tabla11[[#This Row],[B2B]],6)),"")</f>
        <v/>
      </c>
      <c r="BL821" s="6" t="str">
        <f>+IFERROR(VLOOKUP(BJ821,Auxiliar!$A:$C,2,0),"")</f>
        <v/>
      </c>
      <c r="BM821" s="7" t="str">
        <f>+IFERROR(VLOOKUP(BJ821,Auxiliar!$A:$C,3,0),"")</f>
        <v/>
      </c>
      <c r="BO821" s="1">
        <v>20202</v>
      </c>
      <c r="BP821" s="1" t="s">
        <v>39</v>
      </c>
      <c r="BQ821" s="6">
        <f>+IFERROR(VALUE(RIGHT(Tabla12[[#This Row],[B2B]],6)),"")</f>
        <v>20202</v>
      </c>
      <c r="BR821" s="6" t="str">
        <f>+IFERROR(VLOOKUP(BP821,Auxiliar!$A:$C,2,0),"")</f>
        <v>VALUE LITRO</v>
      </c>
      <c r="BS821" s="7" t="str">
        <f>+IFERROR(VLOOKUP(BP821,Auxiliar!$A:$C,3,0),"")</f>
        <v>1b 12%</v>
      </c>
      <c r="CA821" s="1">
        <v>5971</v>
      </c>
      <c r="CB821" s="1" t="s">
        <v>35</v>
      </c>
      <c r="CC821" s="6">
        <f>+IFERROR(VALUE(RIGHT(Tabla14[[#This Row],[B2B]],6)),"")</f>
        <v>5971</v>
      </c>
      <c r="CD821" s="6" t="str">
        <f>+IFERROR(VLOOKUP(CB821,Auxiliar!$A:$C,2,0),"")</f>
        <v>Corona 710cc</v>
      </c>
      <c r="CE821" s="7" t="str">
        <f>+IFERROR(VLOOKUP(CB821,Auxiliar!$A:$C,3,0),"")</f>
        <v>1b 10% | 85b 0%</v>
      </c>
      <c r="CG821" s="1"/>
      <c r="CH821" s="1"/>
      <c r="CI821" s="6" t="str">
        <f>+IFERROR(VALUE(RIGHT(Tabla15[[#This Row],[B2B]],6)),"")</f>
        <v/>
      </c>
      <c r="CJ821" s="6" t="str">
        <f>+IFERROR(VLOOKUP(CH821,Auxiliar!$A:$C,2,0),"")</f>
        <v/>
      </c>
      <c r="CK821" s="7" t="str">
        <f>+IFERROR(VLOOKUP(CH821,Auxiliar!$A:$C,3,0),"")</f>
        <v/>
      </c>
      <c r="CM821" s="1">
        <v>5909</v>
      </c>
      <c r="CN821" s="1" t="s">
        <v>20</v>
      </c>
      <c r="CO821" s="6">
        <v>5909</v>
      </c>
      <c r="CP821" s="6" t="s">
        <v>20</v>
      </c>
      <c r="CQ821" s="7" t="s">
        <v>21</v>
      </c>
      <c r="CS821" s="1"/>
      <c r="CT821" s="1"/>
      <c r="CU821" s="6" t="str">
        <f>+IFERROR(VALUE(RIGHT(Tabla17[[#This Row],[B2B]],6)),"")</f>
        <v/>
      </c>
      <c r="CV821" s="6" t="str">
        <f>+IFERROR(VLOOKUP(CT821,Auxiliar!$A:$C,2,0),"")</f>
        <v/>
      </c>
      <c r="CW821" s="7" t="str">
        <f>+IFERROR(VLOOKUP(CT821,Auxiliar!$A:$C,3,0),"")</f>
        <v/>
      </c>
      <c r="CY821" s="1">
        <v>5909</v>
      </c>
      <c r="CZ821" s="1" t="s">
        <v>16</v>
      </c>
      <c r="DA821" s="6">
        <f>+IFERROR(VALUE(RIGHT(Tabla18[[#This Row],[B2B]],6)),"")</f>
        <v>5909</v>
      </c>
      <c r="DB821" s="6" t="str">
        <f>+IFERROR(VLOOKUP(CZ821,Auxiliar!$A:$C,2,0),"")</f>
        <v>PREMIUM</v>
      </c>
      <c r="DC821" s="7" t="str">
        <f>+IFERROR(VLOOKUP(CZ821,Auxiliar!$A:$C,3,0),"")</f>
        <v>0b 0% | 2b 2% | 5b 3,5% | 10b 5%</v>
      </c>
      <c r="DE821" s="1">
        <v>5909</v>
      </c>
      <c r="DF821" s="1" t="s">
        <v>19</v>
      </c>
      <c r="DG821" s="6">
        <f>+IFERROR(VALUE(RIGHT(Tabla19[[#This Row],[B2B]],6)),"")</f>
        <v>5909</v>
      </c>
      <c r="DH821" s="6" t="str">
        <f>+IFERROR(VLOOKUP(DF821,Auxiliar!$A:$C,2,0),"")</f>
        <v>MICHELOB</v>
      </c>
      <c r="DI821" s="7" t="str">
        <f>+IFERROR(VLOOKUP(DF821,Auxiliar!$A:$C,3,0),"")</f>
        <v>1b 7% | 3b 22% | 8b 27%</v>
      </c>
      <c r="DK821" s="1"/>
      <c r="DL821" s="1"/>
      <c r="DM821" s="6" t="str">
        <f>+IFERROR(VALUE(RIGHT(Tabla20[[#This Row],[B2B]],6)),"")</f>
        <v/>
      </c>
      <c r="DN821" s="6" t="str">
        <f>+IFERROR(VLOOKUP(DL821,Auxiliar!$A:$C,2,0),"")</f>
        <v/>
      </c>
      <c r="DO821" s="7" t="str">
        <f>+IFERROR(VLOOKUP(DL821,Auxiliar!$A:$C,3,0),"")</f>
        <v/>
      </c>
      <c r="DQ821" s="1">
        <v>5907</v>
      </c>
      <c r="DR821" s="12" t="s">
        <v>24</v>
      </c>
      <c r="DS821" s="6">
        <f>+IFERROR(VALUE(RIGHT(Tabla21[[#This Row],[B2B]],6)),"")</f>
        <v>5907</v>
      </c>
      <c r="DT821" s="6" t="str">
        <f>+IFERROR(VLOOKUP(DR821,Auxiliar!$A:$C,2,0),"")</f>
        <v>CORONA PORRON</v>
      </c>
      <c r="DU821" s="7" t="str">
        <f>+IFERROR(VLOOKUP(DR821,Auxiliar!$A:$C,3,0),"")</f>
        <v>1b 5% | 20b 0%</v>
      </c>
      <c r="DW821" s="1">
        <v>3709</v>
      </c>
      <c r="DX821" s="12" t="s">
        <v>43</v>
      </c>
      <c r="DY821" s="6">
        <f>+IFERROR(VALUE(RIGHT(Tabla22[[#This Row],[B2B]],6)),"")</f>
        <v>3709</v>
      </c>
      <c r="DZ821" s="6" t="str">
        <f>+IFERROR(VLOOKUP(DX821,Auxiliar!$A:$C,2,0),"")</f>
        <v xml:space="preserve">VALUE LATA </v>
      </c>
      <c r="EA821" s="7" t="str">
        <f>+IFERROR(VLOOKUP(DX821,Auxiliar!$A:$C,3,0),"")</f>
        <v>1b 15% | 100b 18%</v>
      </c>
      <c r="EC821" s="1">
        <v>20197</v>
      </c>
      <c r="ED821" s="12" t="s">
        <v>47</v>
      </c>
      <c r="EE821" s="6">
        <f>+IFERROR(VALUE(RIGHT(Tabla23[[#This Row],[B2B]],6)),"")</f>
        <v>20197</v>
      </c>
      <c r="EF821" s="6" t="str">
        <f>+IFERROR(VLOOKUP(ED821,Auxiliar!$A:$C,2,0),"")</f>
        <v>VALUE LATON</v>
      </c>
      <c r="EG821" s="7" t="str">
        <f>+IFERROR(VLOOKUP(ED821,Auxiliar!$A:$C,3,0),"")</f>
        <v>1b 10% | 5b 15% | 192b 0%</v>
      </c>
      <c r="EI821" s="1"/>
      <c r="EJ821" s="12"/>
      <c r="EK821" s="6" t="str">
        <f>+IFERROR(VALUE(RIGHT(Tabla24[[#This Row],[B2B]],6)),"")</f>
        <v/>
      </c>
      <c r="EL821" s="6" t="str">
        <f>+IFERROR(VLOOKUP(EJ821,Auxiliar!$A:$C,2,0),"")</f>
        <v/>
      </c>
      <c r="EM821" s="7" t="str">
        <f>+IFERROR(VLOOKUP(EJ821,Auxiliar!$A:$C,3,0),"")</f>
        <v/>
      </c>
      <c r="EO821" s="1"/>
      <c r="EP821" s="12"/>
      <c r="EQ821" s="6" t="str">
        <f>+IFERROR(VALUE(RIGHT(Tabla25[[#This Row],[B2B]],6)),"")</f>
        <v/>
      </c>
      <c r="ER821" s="6" t="str">
        <f>+IFERROR(VLOOKUP(EP821,Auxiliar!$A:$C,2,0),"")</f>
        <v/>
      </c>
      <c r="ES821" s="7" t="str">
        <f>+IFERROR(VLOOKUP(EP821,Auxiliar!$A:$C,3,0),"")</f>
        <v/>
      </c>
      <c r="EU821" s="1"/>
      <c r="EV821" s="12"/>
      <c r="EW821" s="6" t="str">
        <f>+IFERROR(VALUE(RIGHT(Tabla26[[#This Row],[B2B]],6)),"")</f>
        <v/>
      </c>
      <c r="EX821" s="6" t="str">
        <f>+IFERROR(VLOOKUP(EV821,Auxiliar!$A:$C,2,0),"")</f>
        <v/>
      </c>
      <c r="EY821" s="7" t="str">
        <f>+IFERROR(VLOOKUP(EV821,Auxiliar!$A:$C,3,0),"")</f>
        <v/>
      </c>
      <c r="EZ821" s="1"/>
      <c r="FA821" s="12"/>
      <c r="FB821" s="6" t="str">
        <f>+IFERROR(VALUE(RIGHT(Tabla27[[#This Row],[B2B]],6)),"")</f>
        <v/>
      </c>
      <c r="FC821" s="6" t="str">
        <f>+IFERROR(VLOOKUP(FA821,Auxiliar!$A:$C,2,0),"")</f>
        <v/>
      </c>
      <c r="FD821" s="7" t="str">
        <f>+IFERROR(VLOOKUP(FA821,Auxiliar!$A:$C,3,0),"")</f>
        <v/>
      </c>
      <c r="FE821" s="1"/>
      <c r="FF821" s="12"/>
      <c r="FG821" s="6" t="str">
        <f>+IFERROR(VALUE(RIGHT(Tabla28[[#This Row],[B2B]],6)),"")</f>
        <v/>
      </c>
      <c r="FH821" s="6" t="str">
        <f>+IFERROR(VLOOKUP(FF821,Auxiliar!$A:$C,2,0),"")</f>
        <v/>
      </c>
      <c r="FI821" s="7" t="str">
        <f>+IFERROR(VLOOKUP(FF821,Auxiliar!$A:$C,3,0),"")</f>
        <v/>
      </c>
      <c r="FJ821" s="1"/>
      <c r="FK821" s="12"/>
      <c r="FL821" s="6" t="str">
        <f>+IFERROR(VALUE(RIGHT(Tabla29[[#This Row],[B2B]],6)),"")</f>
        <v/>
      </c>
      <c r="FM821" s="6" t="str">
        <f>+IFERROR(VLOOKUP(FK821,Auxiliar!$A:$C,2,0),"")</f>
        <v/>
      </c>
      <c r="FN821" s="7" t="str">
        <f>+IFERROR(VLOOKUP(FK821,Auxiliar!$A:$C,3,0),"")</f>
        <v/>
      </c>
      <c r="FO821" s="1"/>
      <c r="FP821" s="12"/>
      <c r="FQ821" s="6" t="str">
        <f>+IFERROR(VALUE(RIGHT(Tabla30[[#This Row],[B2B]],6)),"")</f>
        <v/>
      </c>
      <c r="FR821" s="6" t="str">
        <f>+IFERROR(VLOOKUP(FP821,Auxiliar!$A:$C,2,0),"")</f>
        <v/>
      </c>
      <c r="FS821" s="7"/>
      <c r="FT821" s="1"/>
      <c r="FU821" s="12"/>
      <c r="FV821" s="6" t="str">
        <f>+IFERROR(VALUE(RIGHT(Tabla31[[#This Row],[B2B]],6)),"")</f>
        <v/>
      </c>
      <c r="FW821" s="6" t="str">
        <f>+IFERROR(VLOOKUP(FU821,Auxiliar!$A:$C,2,0),"")</f>
        <v/>
      </c>
      <c r="FX821" s="7" t="str">
        <f>+IFERROR(VLOOKUP(FU821,Auxiliar!$A:$C,3,0),"")</f>
        <v/>
      </c>
      <c r="FY821" s="1"/>
      <c r="FZ821" s="12"/>
      <c r="GA821" s="6" t="str">
        <f>+IFERROR(VALUE(RIGHT(Tabla32[[#This Row],[B2B]],6)),"")</f>
        <v/>
      </c>
      <c r="GB821" s="6" t="str">
        <f>+IFERROR(VLOOKUP(FZ821,Auxiliar!$A:$C,2,0),"")</f>
        <v/>
      </c>
      <c r="GC821" s="7" t="str">
        <f>+IFERROR(VLOOKUP(FZ821,Auxiliar!$A:$C,3,0),"")</f>
        <v/>
      </c>
      <c r="GD821" s="1"/>
      <c r="GE821" s="12"/>
      <c r="GF821" s="6" t="str">
        <f>+IFERROR(VALUE(RIGHT(Tabla33[[#This Row],[B2B]],6)),"")</f>
        <v/>
      </c>
      <c r="GG821" s="6" t="str">
        <f>+IFERROR(VLOOKUP(GE821,Auxiliar!$A:$C,2,0),"")</f>
        <v/>
      </c>
      <c r="GH821" s="7" t="str">
        <f>+IFERROR(VLOOKUP(GE821,Auxiliar!$A:$C,3,0),"")</f>
        <v/>
      </c>
    </row>
    <row r="822" spans="19:190" x14ac:dyDescent="0.25">
      <c r="S822" s="1">
        <v>11607</v>
      </c>
      <c r="T822" s="1" t="s">
        <v>9</v>
      </c>
      <c r="U822" s="6">
        <f>+IFERROR(VALUE(RIGHT(Tabla4[[#This Row],[B2B]],6)),"")</f>
        <v>11607</v>
      </c>
      <c r="V822" s="6" t="str">
        <f>+IFERROR(VLOOKUP(T822,Auxiliar!$A:$C,2,0),"")</f>
        <v>CORE</v>
      </c>
      <c r="W822" s="7" t="str">
        <f>+IFERROR(VLOOKUP(T822,Auxiliar!$A:$C,3,0),"")</f>
        <v>0b 1% | 2b 5% | 4b 6%</v>
      </c>
      <c r="AK822" s="1">
        <v>10373</v>
      </c>
      <c r="AL822" s="1" t="s">
        <v>30</v>
      </c>
      <c r="AM822" s="6">
        <f>+IFERROR(VALUE(RIGHT(Tabla7[[#This Row],[B2B]],6)),"")</f>
        <v>10373</v>
      </c>
      <c r="AN822" s="6" t="str">
        <f>+IFERROR(VLOOKUP(AL822,Auxiliar!$A:$C,2,0),"")</f>
        <v>LATONES</v>
      </c>
      <c r="AO822" s="7" t="str">
        <f>+IFERROR(VLOOKUP(AL822,Auxiliar!$A:$C,3,0),"")</f>
        <v>1b 4% | 5b 7% | 97b 0%</v>
      </c>
      <c r="AW822" s="1"/>
      <c r="AX822" s="1" t="s">
        <v>32</v>
      </c>
      <c r="AY822" s="6" t="str">
        <f>+IFERROR(VALUE(RIGHT(Tabla9[[#This Row],[B2B]],6)),"")</f>
        <v/>
      </c>
      <c r="AZ822" s="6" t="str">
        <f>+IFERROR(VLOOKUP(AX822,Auxiliar!$A:$C,2,0),"")</f>
        <v>LATONES</v>
      </c>
      <c r="BA822" s="7" t="str">
        <f>+IFERROR(VLOOKUP(AX822,Auxiliar!$A:$C,3,0),"")</f>
        <v>2b 3% | 4b 4% | 6b 5% | 10b 8%  | 385b 0%</v>
      </c>
      <c r="BI822" s="1"/>
      <c r="BJ822" s="1"/>
      <c r="BK822" s="6" t="str">
        <f>+IFERROR(VALUE(RIGHT(Tabla11[[#This Row],[B2B]],6)),"")</f>
        <v/>
      </c>
      <c r="BL822" s="6" t="str">
        <f>+IFERROR(VLOOKUP(BJ822,Auxiliar!$A:$C,2,0),"")</f>
        <v/>
      </c>
      <c r="BM822" s="7" t="str">
        <f>+IFERROR(VLOOKUP(BJ822,Auxiliar!$A:$C,3,0),"")</f>
        <v/>
      </c>
      <c r="BO822" s="1">
        <v>3701</v>
      </c>
      <c r="BP822" s="1" t="s">
        <v>39</v>
      </c>
      <c r="BQ822" s="6">
        <f>+IFERROR(VALUE(RIGHT(Tabla12[[#This Row],[B2B]],6)),"")</f>
        <v>3701</v>
      </c>
      <c r="BR822" s="6" t="str">
        <f>+IFERROR(VLOOKUP(BP822,Auxiliar!$A:$C,2,0),"")</f>
        <v>VALUE LITRO</v>
      </c>
      <c r="BS822" s="7" t="str">
        <f>+IFERROR(VLOOKUP(BP822,Auxiliar!$A:$C,3,0),"")</f>
        <v>1b 12%</v>
      </c>
      <c r="CA822" s="1">
        <v>5972</v>
      </c>
      <c r="CB822" s="1" t="s">
        <v>35</v>
      </c>
      <c r="CC822" s="6">
        <f>+IFERROR(VALUE(RIGHT(Tabla14[[#This Row],[B2B]],6)),"")</f>
        <v>5972</v>
      </c>
      <c r="CD822" s="6" t="str">
        <f>+IFERROR(VLOOKUP(CB822,Auxiliar!$A:$C,2,0),"")</f>
        <v>Corona 710cc</v>
      </c>
      <c r="CE822" s="7" t="str">
        <f>+IFERROR(VLOOKUP(CB822,Auxiliar!$A:$C,3,0),"")</f>
        <v>1b 10% | 85b 0%</v>
      </c>
      <c r="CG822" s="1"/>
      <c r="CH822" s="1"/>
      <c r="CI822" s="6" t="str">
        <f>+IFERROR(VALUE(RIGHT(Tabla15[[#This Row],[B2B]],6)),"")</f>
        <v/>
      </c>
      <c r="CJ822" s="6" t="str">
        <f>+IFERROR(VLOOKUP(CH822,Auxiliar!$A:$C,2,0),"")</f>
        <v/>
      </c>
      <c r="CK822" s="7" t="str">
        <f>+IFERROR(VLOOKUP(CH822,Auxiliar!$A:$C,3,0),"")</f>
        <v/>
      </c>
      <c r="CM822" s="1">
        <v>5910</v>
      </c>
      <c r="CN822" s="1" t="s">
        <v>20</v>
      </c>
      <c r="CO822" s="6">
        <v>5910</v>
      </c>
      <c r="CP822" s="6" t="s">
        <v>20</v>
      </c>
      <c r="CQ822" s="7" t="s">
        <v>21</v>
      </c>
      <c r="CS822" s="1"/>
      <c r="CT822" s="1"/>
      <c r="CU822" s="6" t="str">
        <f>+IFERROR(VALUE(RIGHT(Tabla17[[#This Row],[B2B]],6)),"")</f>
        <v/>
      </c>
      <c r="CV822" s="6" t="str">
        <f>+IFERROR(VLOOKUP(CT822,Auxiliar!$A:$C,2,0),"")</f>
        <v/>
      </c>
      <c r="CW822" s="7" t="str">
        <f>+IFERROR(VLOOKUP(CT822,Auxiliar!$A:$C,3,0),"")</f>
        <v/>
      </c>
      <c r="CY822" s="1">
        <v>5910</v>
      </c>
      <c r="CZ822" s="1" t="s">
        <v>16</v>
      </c>
      <c r="DA822" s="6">
        <f>+IFERROR(VALUE(RIGHT(Tabla18[[#This Row],[B2B]],6)),"")</f>
        <v>5910</v>
      </c>
      <c r="DB822" s="6" t="str">
        <f>+IFERROR(VLOOKUP(CZ822,Auxiliar!$A:$C,2,0),"")</f>
        <v>PREMIUM</v>
      </c>
      <c r="DC822" s="7" t="str">
        <f>+IFERROR(VLOOKUP(CZ822,Auxiliar!$A:$C,3,0),"")</f>
        <v>0b 0% | 2b 2% | 5b 3,5% | 10b 5%</v>
      </c>
      <c r="DE822" s="1">
        <v>5910</v>
      </c>
      <c r="DF822" s="1" t="s">
        <v>19</v>
      </c>
      <c r="DG822" s="6">
        <f>+IFERROR(VALUE(RIGHT(Tabla19[[#This Row],[B2B]],6)),"")</f>
        <v>5910</v>
      </c>
      <c r="DH822" s="6" t="str">
        <f>+IFERROR(VLOOKUP(DF822,Auxiliar!$A:$C,2,0),"")</f>
        <v>MICHELOB</v>
      </c>
      <c r="DI822" s="7" t="str">
        <f>+IFERROR(VLOOKUP(DF822,Auxiliar!$A:$C,3,0),"")</f>
        <v>1b 7% | 3b 22% | 8b 27%</v>
      </c>
      <c r="DK822" s="1"/>
      <c r="DL822" s="1"/>
      <c r="DM822" s="6" t="str">
        <f>+IFERROR(VALUE(RIGHT(Tabla20[[#This Row],[B2B]],6)),"")</f>
        <v/>
      </c>
      <c r="DN822" s="6" t="str">
        <f>+IFERROR(VLOOKUP(DL822,Auxiliar!$A:$C,2,0),"")</f>
        <v/>
      </c>
      <c r="DO822" s="7" t="str">
        <f>+IFERROR(VLOOKUP(DL822,Auxiliar!$A:$C,3,0),"")</f>
        <v/>
      </c>
      <c r="DQ822" s="1">
        <v>5909</v>
      </c>
      <c r="DR822" s="12" t="s">
        <v>24</v>
      </c>
      <c r="DS822" s="6">
        <f>+IFERROR(VALUE(RIGHT(Tabla21[[#This Row],[B2B]],6)),"")</f>
        <v>5909</v>
      </c>
      <c r="DT822" s="6" t="str">
        <f>+IFERROR(VLOOKUP(DR822,Auxiliar!$A:$C,2,0),"")</f>
        <v>CORONA PORRON</v>
      </c>
      <c r="DU822" s="7" t="str">
        <f>+IFERROR(VLOOKUP(DR822,Auxiliar!$A:$C,3,0),"")</f>
        <v>1b 5% | 20b 0%</v>
      </c>
      <c r="DW822" s="1">
        <v>3710</v>
      </c>
      <c r="DX822" s="12" t="s">
        <v>43</v>
      </c>
      <c r="DY822" s="6">
        <f>+IFERROR(VALUE(RIGHT(Tabla22[[#This Row],[B2B]],6)),"")</f>
        <v>3710</v>
      </c>
      <c r="DZ822" s="6" t="str">
        <f>+IFERROR(VLOOKUP(DX822,Auxiliar!$A:$C,2,0),"")</f>
        <v xml:space="preserve">VALUE LATA </v>
      </c>
      <c r="EA822" s="7" t="str">
        <f>+IFERROR(VLOOKUP(DX822,Auxiliar!$A:$C,3,0),"")</f>
        <v>1b 15% | 100b 18%</v>
      </c>
      <c r="EC822" s="1">
        <v>20202</v>
      </c>
      <c r="ED822" s="12" t="s">
        <v>47</v>
      </c>
      <c r="EE822" s="6">
        <f>+IFERROR(VALUE(RIGHT(Tabla23[[#This Row],[B2B]],6)),"")</f>
        <v>20202</v>
      </c>
      <c r="EF822" s="6" t="str">
        <f>+IFERROR(VLOOKUP(ED822,Auxiliar!$A:$C,2,0),"")</f>
        <v>VALUE LATON</v>
      </c>
      <c r="EG822" s="7" t="str">
        <f>+IFERROR(VLOOKUP(ED822,Auxiliar!$A:$C,3,0),"")</f>
        <v>1b 10% | 5b 15% | 192b 0%</v>
      </c>
      <c r="EI822" s="1"/>
      <c r="EJ822" s="12"/>
      <c r="EK822" s="6" t="str">
        <f>+IFERROR(VALUE(RIGHT(Tabla24[[#This Row],[B2B]],6)),"")</f>
        <v/>
      </c>
      <c r="EL822" s="6" t="str">
        <f>+IFERROR(VLOOKUP(EJ822,Auxiliar!$A:$C,2,0),"")</f>
        <v/>
      </c>
      <c r="EM822" s="7" t="str">
        <f>+IFERROR(VLOOKUP(EJ822,Auxiliar!$A:$C,3,0),"")</f>
        <v/>
      </c>
      <c r="EO822" s="1"/>
      <c r="EP822" s="12"/>
      <c r="EQ822" s="6" t="str">
        <f>+IFERROR(VALUE(RIGHT(Tabla25[[#This Row],[B2B]],6)),"")</f>
        <v/>
      </c>
      <c r="ER822" s="6" t="str">
        <f>+IFERROR(VLOOKUP(EP822,Auxiliar!$A:$C,2,0),"")</f>
        <v/>
      </c>
      <c r="ES822" s="7" t="str">
        <f>+IFERROR(VLOOKUP(EP822,Auxiliar!$A:$C,3,0),"")</f>
        <v/>
      </c>
      <c r="EU822" s="1"/>
      <c r="EV822" s="12"/>
      <c r="EW822" s="6" t="str">
        <f>+IFERROR(VALUE(RIGHT(Tabla26[[#This Row],[B2B]],6)),"")</f>
        <v/>
      </c>
      <c r="EX822" s="6" t="str">
        <f>+IFERROR(VLOOKUP(EV822,Auxiliar!$A:$C,2,0),"")</f>
        <v/>
      </c>
      <c r="EY822" s="7" t="str">
        <f>+IFERROR(VLOOKUP(EV822,Auxiliar!$A:$C,3,0),"")</f>
        <v/>
      </c>
      <c r="EZ822" s="1"/>
      <c r="FA822" s="12"/>
      <c r="FB822" s="6" t="str">
        <f>+IFERROR(VALUE(RIGHT(Tabla27[[#This Row],[B2B]],6)),"")</f>
        <v/>
      </c>
      <c r="FC822" s="6" t="str">
        <f>+IFERROR(VLOOKUP(FA822,Auxiliar!$A:$C,2,0),"")</f>
        <v/>
      </c>
      <c r="FD822" s="7" t="str">
        <f>+IFERROR(VLOOKUP(FA822,Auxiliar!$A:$C,3,0),"")</f>
        <v/>
      </c>
      <c r="FE822" s="1"/>
      <c r="FF822" s="12"/>
      <c r="FG822" s="6" t="str">
        <f>+IFERROR(VALUE(RIGHT(Tabla28[[#This Row],[B2B]],6)),"")</f>
        <v/>
      </c>
      <c r="FH822" s="6" t="str">
        <f>+IFERROR(VLOOKUP(FF822,Auxiliar!$A:$C,2,0),"")</f>
        <v/>
      </c>
      <c r="FI822" s="7" t="str">
        <f>+IFERROR(VLOOKUP(FF822,Auxiliar!$A:$C,3,0),"")</f>
        <v/>
      </c>
      <c r="FJ822" s="1"/>
      <c r="FK822" s="12"/>
      <c r="FL822" s="6" t="str">
        <f>+IFERROR(VALUE(RIGHT(Tabla29[[#This Row],[B2B]],6)),"")</f>
        <v/>
      </c>
      <c r="FM822" s="6" t="str">
        <f>+IFERROR(VLOOKUP(FK822,Auxiliar!$A:$C,2,0),"")</f>
        <v/>
      </c>
      <c r="FN822" s="7" t="str">
        <f>+IFERROR(VLOOKUP(FK822,Auxiliar!$A:$C,3,0),"")</f>
        <v/>
      </c>
      <c r="FO822" s="1"/>
      <c r="FP822" s="12"/>
      <c r="FQ822" s="6" t="str">
        <f>+IFERROR(VALUE(RIGHT(Tabla30[[#This Row],[B2B]],6)),"")</f>
        <v/>
      </c>
      <c r="FR822" s="6" t="str">
        <f>+IFERROR(VLOOKUP(FP822,Auxiliar!$A:$C,2,0),"")</f>
        <v/>
      </c>
      <c r="FS822" s="7"/>
      <c r="FT822" s="1"/>
      <c r="FU822" s="12"/>
      <c r="FV822" s="6" t="str">
        <f>+IFERROR(VALUE(RIGHT(Tabla31[[#This Row],[B2B]],6)),"")</f>
        <v/>
      </c>
      <c r="FW822" s="6" t="str">
        <f>+IFERROR(VLOOKUP(FU822,Auxiliar!$A:$C,2,0),"")</f>
        <v/>
      </c>
      <c r="FX822" s="7" t="str">
        <f>+IFERROR(VLOOKUP(FU822,Auxiliar!$A:$C,3,0),"")</f>
        <v/>
      </c>
      <c r="FY822" s="1"/>
      <c r="FZ822" s="12"/>
      <c r="GA822" s="6" t="str">
        <f>+IFERROR(VALUE(RIGHT(Tabla32[[#This Row],[B2B]],6)),"")</f>
        <v/>
      </c>
      <c r="GB822" s="6" t="str">
        <f>+IFERROR(VLOOKUP(FZ822,Auxiliar!$A:$C,2,0),"")</f>
        <v/>
      </c>
      <c r="GC822" s="7" t="str">
        <f>+IFERROR(VLOOKUP(FZ822,Auxiliar!$A:$C,3,0),"")</f>
        <v/>
      </c>
      <c r="GD822" s="1"/>
      <c r="GE822" s="12"/>
      <c r="GF822" s="6" t="str">
        <f>+IFERROR(VALUE(RIGHT(Tabla33[[#This Row],[B2B]],6)),"")</f>
        <v/>
      </c>
      <c r="GG822" s="6" t="str">
        <f>+IFERROR(VLOOKUP(GE822,Auxiliar!$A:$C,2,0),"")</f>
        <v/>
      </c>
      <c r="GH822" s="7" t="str">
        <f>+IFERROR(VLOOKUP(GE822,Auxiliar!$A:$C,3,0),"")</f>
        <v/>
      </c>
    </row>
    <row r="823" spans="19:190" x14ac:dyDescent="0.25">
      <c r="S823" s="1">
        <v>11609</v>
      </c>
      <c r="T823" s="1" t="s">
        <v>9</v>
      </c>
      <c r="U823" s="6">
        <f>+IFERROR(VALUE(RIGHT(Tabla4[[#This Row],[B2B]],6)),"")</f>
        <v>11609</v>
      </c>
      <c r="V823" s="6" t="str">
        <f>+IFERROR(VLOOKUP(T823,Auxiliar!$A:$C,2,0),"")</f>
        <v>CORE</v>
      </c>
      <c r="W823" s="7" t="str">
        <f>+IFERROR(VLOOKUP(T823,Auxiliar!$A:$C,3,0),"")</f>
        <v>0b 1% | 2b 5% | 4b 6%</v>
      </c>
      <c r="AK823" s="1">
        <v>10374</v>
      </c>
      <c r="AL823" s="1" t="s">
        <v>30</v>
      </c>
      <c r="AM823" s="6">
        <f>+IFERROR(VALUE(RIGHT(Tabla7[[#This Row],[B2B]],6)),"")</f>
        <v>10374</v>
      </c>
      <c r="AN823" s="6" t="str">
        <f>+IFERROR(VLOOKUP(AL823,Auxiliar!$A:$C,2,0),"")</f>
        <v>LATONES</v>
      </c>
      <c r="AO823" s="7" t="str">
        <f>+IFERROR(VLOOKUP(AL823,Auxiliar!$A:$C,3,0),"")</f>
        <v>1b 4% | 5b 7% | 97b 0%</v>
      </c>
      <c r="AW823" s="1"/>
      <c r="AX823" s="1" t="s">
        <v>32</v>
      </c>
      <c r="AY823" s="6" t="str">
        <f>+IFERROR(VALUE(RIGHT(Tabla9[[#This Row],[B2B]],6)),"")</f>
        <v/>
      </c>
      <c r="AZ823" s="6" t="str">
        <f>+IFERROR(VLOOKUP(AX823,Auxiliar!$A:$C,2,0),"")</f>
        <v>LATONES</v>
      </c>
      <c r="BA823" s="7" t="str">
        <f>+IFERROR(VLOOKUP(AX823,Auxiliar!$A:$C,3,0),"")</f>
        <v>2b 3% | 4b 4% | 6b 5% | 10b 8%  | 385b 0%</v>
      </c>
      <c r="BI823" s="1"/>
      <c r="BJ823" s="1"/>
      <c r="BK823" s="6" t="str">
        <f>+IFERROR(VALUE(RIGHT(Tabla11[[#This Row],[B2B]],6)),"")</f>
        <v/>
      </c>
      <c r="BL823" s="6" t="str">
        <f>+IFERROR(VLOOKUP(BJ823,Auxiliar!$A:$C,2,0),"")</f>
        <v/>
      </c>
      <c r="BM823" s="7" t="str">
        <f>+IFERROR(VLOOKUP(BJ823,Auxiliar!$A:$C,3,0),"")</f>
        <v/>
      </c>
      <c r="BO823" s="1">
        <v>20204</v>
      </c>
      <c r="BP823" s="1" t="s">
        <v>39</v>
      </c>
      <c r="BQ823" s="6">
        <f>+IFERROR(VALUE(RIGHT(Tabla12[[#This Row],[B2B]],6)),"")</f>
        <v>20204</v>
      </c>
      <c r="BR823" s="6" t="str">
        <f>+IFERROR(VLOOKUP(BP823,Auxiliar!$A:$C,2,0),"")</f>
        <v>VALUE LITRO</v>
      </c>
      <c r="BS823" s="7" t="str">
        <f>+IFERROR(VLOOKUP(BP823,Auxiliar!$A:$C,3,0),"")</f>
        <v>1b 12%</v>
      </c>
      <c r="CA823" s="1">
        <v>5973</v>
      </c>
      <c r="CB823" s="1" t="s">
        <v>35</v>
      </c>
      <c r="CC823" s="6">
        <f>+IFERROR(VALUE(RIGHT(Tabla14[[#This Row],[B2B]],6)),"")</f>
        <v>5973</v>
      </c>
      <c r="CD823" s="6" t="str">
        <f>+IFERROR(VLOOKUP(CB823,Auxiliar!$A:$C,2,0),"")</f>
        <v>Corona 710cc</v>
      </c>
      <c r="CE823" s="7" t="str">
        <f>+IFERROR(VLOOKUP(CB823,Auxiliar!$A:$C,3,0),"")</f>
        <v>1b 10% | 85b 0%</v>
      </c>
      <c r="CG823" s="1"/>
      <c r="CH823" s="1"/>
      <c r="CI823" s="6" t="str">
        <f>+IFERROR(VALUE(RIGHT(Tabla15[[#This Row],[B2B]],6)),"")</f>
        <v/>
      </c>
      <c r="CJ823" s="6" t="str">
        <f>+IFERROR(VLOOKUP(CH823,Auxiliar!$A:$C,2,0),"")</f>
        <v/>
      </c>
      <c r="CK823" s="7" t="str">
        <f>+IFERROR(VLOOKUP(CH823,Auxiliar!$A:$C,3,0),"")</f>
        <v/>
      </c>
      <c r="CM823" s="1">
        <v>5913</v>
      </c>
      <c r="CN823" s="1" t="s">
        <v>20</v>
      </c>
      <c r="CO823" s="6">
        <v>5913</v>
      </c>
      <c r="CP823" s="6" t="s">
        <v>20</v>
      </c>
      <c r="CQ823" s="7" t="s">
        <v>21</v>
      </c>
      <c r="CS823" s="1"/>
      <c r="CT823" s="1"/>
      <c r="CU823" s="6" t="str">
        <f>+IFERROR(VALUE(RIGHT(Tabla17[[#This Row],[B2B]],6)),"")</f>
        <v/>
      </c>
      <c r="CV823" s="6" t="str">
        <f>+IFERROR(VLOOKUP(CT823,Auxiliar!$A:$C,2,0),"")</f>
        <v/>
      </c>
      <c r="CW823" s="7" t="str">
        <f>+IFERROR(VLOOKUP(CT823,Auxiliar!$A:$C,3,0),"")</f>
        <v/>
      </c>
      <c r="CY823" s="1">
        <v>5913</v>
      </c>
      <c r="CZ823" s="1" t="s">
        <v>16</v>
      </c>
      <c r="DA823" s="6">
        <f>+IFERROR(VALUE(RIGHT(Tabla18[[#This Row],[B2B]],6)),"")</f>
        <v>5913</v>
      </c>
      <c r="DB823" s="6" t="str">
        <f>+IFERROR(VLOOKUP(CZ823,Auxiliar!$A:$C,2,0),"")</f>
        <v>PREMIUM</v>
      </c>
      <c r="DC823" s="7" t="str">
        <f>+IFERROR(VLOOKUP(CZ823,Auxiliar!$A:$C,3,0),"")</f>
        <v>0b 0% | 2b 2% | 5b 3,5% | 10b 5%</v>
      </c>
      <c r="DE823" s="1">
        <v>5913</v>
      </c>
      <c r="DF823" s="1" t="s">
        <v>19</v>
      </c>
      <c r="DG823" s="6">
        <f>+IFERROR(VALUE(RIGHT(Tabla19[[#This Row],[B2B]],6)),"")</f>
        <v>5913</v>
      </c>
      <c r="DH823" s="6" t="str">
        <f>+IFERROR(VLOOKUP(DF823,Auxiliar!$A:$C,2,0),"")</f>
        <v>MICHELOB</v>
      </c>
      <c r="DI823" s="7" t="str">
        <f>+IFERROR(VLOOKUP(DF823,Auxiliar!$A:$C,3,0),"")</f>
        <v>1b 7% | 3b 22% | 8b 27%</v>
      </c>
      <c r="DK823" s="1"/>
      <c r="DL823" s="1"/>
      <c r="DM823" s="6" t="str">
        <f>+IFERROR(VALUE(RIGHT(Tabla20[[#This Row],[B2B]],6)),"")</f>
        <v/>
      </c>
      <c r="DN823" s="6" t="str">
        <f>+IFERROR(VLOOKUP(DL823,Auxiliar!$A:$C,2,0),"")</f>
        <v/>
      </c>
      <c r="DO823" s="7" t="str">
        <f>+IFERROR(VLOOKUP(DL823,Auxiliar!$A:$C,3,0),"")</f>
        <v/>
      </c>
      <c r="DQ823" s="1">
        <v>5910</v>
      </c>
      <c r="DR823" s="12" t="s">
        <v>24</v>
      </c>
      <c r="DS823" s="6">
        <f>+IFERROR(VALUE(RIGHT(Tabla21[[#This Row],[B2B]],6)),"")</f>
        <v>5910</v>
      </c>
      <c r="DT823" s="6" t="str">
        <f>+IFERROR(VLOOKUP(DR823,Auxiliar!$A:$C,2,0),"")</f>
        <v>CORONA PORRON</v>
      </c>
      <c r="DU823" s="7" t="str">
        <f>+IFERROR(VLOOKUP(DR823,Auxiliar!$A:$C,3,0),"")</f>
        <v>1b 5% | 20b 0%</v>
      </c>
      <c r="DW823" s="1">
        <v>20213</v>
      </c>
      <c r="DX823" s="12" t="s">
        <v>43</v>
      </c>
      <c r="DY823" s="6">
        <f>+IFERROR(VALUE(RIGHT(Tabla22[[#This Row],[B2B]],6)),"")</f>
        <v>20213</v>
      </c>
      <c r="DZ823" s="6" t="str">
        <f>+IFERROR(VLOOKUP(DX823,Auxiliar!$A:$C,2,0),"")</f>
        <v xml:space="preserve">VALUE LATA </v>
      </c>
      <c r="EA823" s="7" t="str">
        <f>+IFERROR(VLOOKUP(DX823,Auxiliar!$A:$C,3,0),"")</f>
        <v>1b 15% | 100b 18%</v>
      </c>
      <c r="EC823" s="1">
        <v>3701</v>
      </c>
      <c r="ED823" s="12" t="s">
        <v>47</v>
      </c>
      <c r="EE823" s="6">
        <f>+IFERROR(VALUE(RIGHT(Tabla23[[#This Row],[B2B]],6)),"")</f>
        <v>3701</v>
      </c>
      <c r="EF823" s="6" t="str">
        <f>+IFERROR(VLOOKUP(ED823,Auxiliar!$A:$C,2,0),"")</f>
        <v>VALUE LATON</v>
      </c>
      <c r="EG823" s="7" t="str">
        <f>+IFERROR(VLOOKUP(ED823,Auxiliar!$A:$C,3,0),"")</f>
        <v>1b 10% | 5b 15% | 192b 0%</v>
      </c>
      <c r="EI823" s="1"/>
      <c r="EJ823" s="12"/>
      <c r="EK823" s="6" t="str">
        <f>+IFERROR(VALUE(RIGHT(Tabla24[[#This Row],[B2B]],6)),"")</f>
        <v/>
      </c>
      <c r="EL823" s="6" t="str">
        <f>+IFERROR(VLOOKUP(EJ823,Auxiliar!$A:$C,2,0),"")</f>
        <v/>
      </c>
      <c r="EM823" s="7" t="str">
        <f>+IFERROR(VLOOKUP(EJ823,Auxiliar!$A:$C,3,0),"")</f>
        <v/>
      </c>
      <c r="EO823" s="1"/>
      <c r="EP823" s="12"/>
      <c r="EQ823" s="6" t="str">
        <f>+IFERROR(VALUE(RIGHT(Tabla25[[#This Row],[B2B]],6)),"")</f>
        <v/>
      </c>
      <c r="ER823" s="6" t="str">
        <f>+IFERROR(VLOOKUP(EP823,Auxiliar!$A:$C,2,0),"")</f>
        <v/>
      </c>
      <c r="ES823" s="7" t="str">
        <f>+IFERROR(VLOOKUP(EP823,Auxiliar!$A:$C,3,0),"")</f>
        <v/>
      </c>
      <c r="EU823" s="1"/>
      <c r="EV823" s="12"/>
      <c r="EW823" s="6" t="str">
        <f>+IFERROR(VALUE(RIGHT(Tabla26[[#This Row],[B2B]],6)),"")</f>
        <v/>
      </c>
      <c r="EX823" s="6" t="str">
        <f>+IFERROR(VLOOKUP(EV823,Auxiliar!$A:$C,2,0),"")</f>
        <v/>
      </c>
      <c r="EY823" s="7" t="str">
        <f>+IFERROR(VLOOKUP(EV823,Auxiliar!$A:$C,3,0),"")</f>
        <v/>
      </c>
      <c r="EZ823" s="1"/>
      <c r="FA823" s="12"/>
      <c r="FB823" s="6" t="str">
        <f>+IFERROR(VALUE(RIGHT(Tabla27[[#This Row],[B2B]],6)),"")</f>
        <v/>
      </c>
      <c r="FC823" s="6" t="str">
        <f>+IFERROR(VLOOKUP(FA823,Auxiliar!$A:$C,2,0),"")</f>
        <v/>
      </c>
      <c r="FD823" s="7" t="str">
        <f>+IFERROR(VLOOKUP(FA823,Auxiliar!$A:$C,3,0),"")</f>
        <v/>
      </c>
      <c r="FE823" s="1"/>
      <c r="FF823" s="12"/>
      <c r="FG823" s="6" t="str">
        <f>+IFERROR(VALUE(RIGHT(Tabla28[[#This Row],[B2B]],6)),"")</f>
        <v/>
      </c>
      <c r="FH823" s="6" t="str">
        <f>+IFERROR(VLOOKUP(FF823,Auxiliar!$A:$C,2,0),"")</f>
        <v/>
      </c>
      <c r="FI823" s="7" t="str">
        <f>+IFERROR(VLOOKUP(FF823,Auxiliar!$A:$C,3,0),"")</f>
        <v/>
      </c>
      <c r="FJ823" s="1"/>
      <c r="FK823" s="12"/>
      <c r="FL823" s="6" t="str">
        <f>+IFERROR(VALUE(RIGHT(Tabla29[[#This Row],[B2B]],6)),"")</f>
        <v/>
      </c>
      <c r="FM823" s="6" t="str">
        <f>+IFERROR(VLOOKUP(FK823,Auxiliar!$A:$C,2,0),"")</f>
        <v/>
      </c>
      <c r="FN823" s="7" t="str">
        <f>+IFERROR(VLOOKUP(FK823,Auxiliar!$A:$C,3,0),"")</f>
        <v/>
      </c>
      <c r="FO823" s="1"/>
      <c r="FP823" s="12"/>
      <c r="FQ823" s="6" t="str">
        <f>+IFERROR(VALUE(RIGHT(Tabla30[[#This Row],[B2B]],6)),"")</f>
        <v/>
      </c>
      <c r="FR823" s="6" t="str">
        <f>+IFERROR(VLOOKUP(FP823,Auxiliar!$A:$C,2,0),"")</f>
        <v/>
      </c>
      <c r="FS823" s="7"/>
      <c r="FT823" s="1"/>
      <c r="FU823" s="12"/>
      <c r="FV823" s="6" t="str">
        <f>+IFERROR(VALUE(RIGHT(Tabla31[[#This Row],[B2B]],6)),"")</f>
        <v/>
      </c>
      <c r="FW823" s="6" t="str">
        <f>+IFERROR(VLOOKUP(FU823,Auxiliar!$A:$C,2,0),"")</f>
        <v/>
      </c>
      <c r="FX823" s="7" t="str">
        <f>+IFERROR(VLOOKUP(FU823,Auxiliar!$A:$C,3,0),"")</f>
        <v/>
      </c>
      <c r="FY823" s="1"/>
      <c r="FZ823" s="12"/>
      <c r="GA823" s="6" t="str">
        <f>+IFERROR(VALUE(RIGHT(Tabla32[[#This Row],[B2B]],6)),"")</f>
        <v/>
      </c>
      <c r="GB823" s="6" t="str">
        <f>+IFERROR(VLOOKUP(FZ823,Auxiliar!$A:$C,2,0),"")</f>
        <v/>
      </c>
      <c r="GC823" s="7" t="str">
        <f>+IFERROR(VLOOKUP(FZ823,Auxiliar!$A:$C,3,0),"")</f>
        <v/>
      </c>
      <c r="GD823" s="1"/>
      <c r="GE823" s="12"/>
      <c r="GF823" s="6" t="str">
        <f>+IFERROR(VALUE(RIGHT(Tabla33[[#This Row],[B2B]],6)),"")</f>
        <v/>
      </c>
      <c r="GG823" s="6" t="str">
        <f>+IFERROR(VLOOKUP(GE823,Auxiliar!$A:$C,2,0),"")</f>
        <v/>
      </c>
      <c r="GH823" s="7" t="str">
        <f>+IFERROR(VLOOKUP(GE823,Auxiliar!$A:$C,3,0),"")</f>
        <v/>
      </c>
    </row>
    <row r="824" spans="19:190" x14ac:dyDescent="0.25">
      <c r="S824" s="1">
        <v>11615</v>
      </c>
      <c r="T824" s="1" t="s">
        <v>9</v>
      </c>
      <c r="U824" s="6">
        <f>+IFERROR(VALUE(RIGHT(Tabla4[[#This Row],[B2B]],6)),"")</f>
        <v>11615</v>
      </c>
      <c r="V824" s="6" t="str">
        <f>+IFERROR(VLOOKUP(T824,Auxiliar!$A:$C,2,0),"")</f>
        <v>CORE</v>
      </c>
      <c r="W824" s="7" t="str">
        <f>+IFERROR(VLOOKUP(T824,Auxiliar!$A:$C,3,0),"")</f>
        <v>0b 1% | 2b 5% | 4b 6%</v>
      </c>
      <c r="AK824" s="1">
        <v>10377</v>
      </c>
      <c r="AL824" s="1" t="s">
        <v>30</v>
      </c>
      <c r="AM824" s="6">
        <f>+IFERROR(VALUE(RIGHT(Tabla7[[#This Row],[B2B]],6)),"")</f>
        <v>10377</v>
      </c>
      <c r="AN824" s="6" t="str">
        <f>+IFERROR(VLOOKUP(AL824,Auxiliar!$A:$C,2,0),"")</f>
        <v>LATONES</v>
      </c>
      <c r="AO824" s="7" t="str">
        <f>+IFERROR(VLOOKUP(AL824,Auxiliar!$A:$C,3,0),"")</f>
        <v>1b 4% | 5b 7% | 97b 0%</v>
      </c>
      <c r="AW824" s="1"/>
      <c r="AX824" s="1" t="s">
        <v>32</v>
      </c>
      <c r="AY824" s="6" t="str">
        <f>+IFERROR(VALUE(RIGHT(Tabla9[[#This Row],[B2B]],6)),"")</f>
        <v/>
      </c>
      <c r="AZ824" s="6" t="str">
        <f>+IFERROR(VLOOKUP(AX824,Auxiliar!$A:$C,2,0),"")</f>
        <v>LATONES</v>
      </c>
      <c r="BA824" s="7" t="str">
        <f>+IFERROR(VLOOKUP(AX824,Auxiliar!$A:$C,3,0),"")</f>
        <v>2b 3% | 4b 4% | 6b 5% | 10b 8%  | 385b 0%</v>
      </c>
      <c r="BI824" s="1"/>
      <c r="BJ824" s="1"/>
      <c r="BK824" s="6" t="str">
        <f>+IFERROR(VALUE(RIGHT(Tabla11[[#This Row],[B2B]],6)),"")</f>
        <v/>
      </c>
      <c r="BL824" s="6" t="str">
        <f>+IFERROR(VLOOKUP(BJ824,Auxiliar!$A:$C,2,0),"")</f>
        <v/>
      </c>
      <c r="BM824" s="7" t="str">
        <f>+IFERROR(VLOOKUP(BJ824,Auxiliar!$A:$C,3,0),"")</f>
        <v/>
      </c>
      <c r="BO824" s="1">
        <v>20209</v>
      </c>
      <c r="BP824" s="1" t="s">
        <v>39</v>
      </c>
      <c r="BQ824" s="6">
        <f>+IFERROR(VALUE(RIGHT(Tabla12[[#This Row],[B2B]],6)),"")</f>
        <v>20209</v>
      </c>
      <c r="BR824" s="6" t="str">
        <f>+IFERROR(VLOOKUP(BP824,Auxiliar!$A:$C,2,0),"")</f>
        <v>VALUE LITRO</v>
      </c>
      <c r="BS824" s="7" t="str">
        <f>+IFERROR(VLOOKUP(BP824,Auxiliar!$A:$C,3,0),"")</f>
        <v>1b 12%</v>
      </c>
      <c r="CA824" s="1">
        <v>5975</v>
      </c>
      <c r="CB824" s="1" t="s">
        <v>35</v>
      </c>
      <c r="CC824" s="6">
        <f>+IFERROR(VALUE(RIGHT(Tabla14[[#This Row],[B2B]],6)),"")</f>
        <v>5975</v>
      </c>
      <c r="CD824" s="6" t="str">
        <f>+IFERROR(VLOOKUP(CB824,Auxiliar!$A:$C,2,0),"")</f>
        <v>Corona 710cc</v>
      </c>
      <c r="CE824" s="7" t="str">
        <f>+IFERROR(VLOOKUP(CB824,Auxiliar!$A:$C,3,0),"")</f>
        <v>1b 10% | 85b 0%</v>
      </c>
      <c r="CG824" s="1"/>
      <c r="CH824" s="1"/>
      <c r="CI824" s="6" t="str">
        <f>+IFERROR(VALUE(RIGHT(Tabla15[[#This Row],[B2B]],6)),"")</f>
        <v/>
      </c>
      <c r="CJ824" s="6" t="str">
        <f>+IFERROR(VLOOKUP(CH824,Auxiliar!$A:$C,2,0),"")</f>
        <v/>
      </c>
      <c r="CK824" s="7" t="str">
        <f>+IFERROR(VLOOKUP(CH824,Auxiliar!$A:$C,3,0),"")</f>
        <v/>
      </c>
      <c r="CM824" s="1">
        <v>5915</v>
      </c>
      <c r="CN824" s="1" t="s">
        <v>20</v>
      </c>
      <c r="CO824" s="6">
        <v>5915</v>
      </c>
      <c r="CP824" s="6" t="s">
        <v>20</v>
      </c>
      <c r="CQ824" s="7" t="s">
        <v>21</v>
      </c>
      <c r="CS824" s="1"/>
      <c r="CT824" s="1"/>
      <c r="CU824" s="6" t="str">
        <f>+IFERROR(VALUE(RIGHT(Tabla17[[#This Row],[B2B]],6)),"")</f>
        <v/>
      </c>
      <c r="CV824" s="6" t="str">
        <f>+IFERROR(VLOOKUP(CT824,Auxiliar!$A:$C,2,0),"")</f>
        <v/>
      </c>
      <c r="CW824" s="7" t="str">
        <f>+IFERROR(VLOOKUP(CT824,Auxiliar!$A:$C,3,0),"")</f>
        <v/>
      </c>
      <c r="CY824" s="1">
        <v>5915</v>
      </c>
      <c r="CZ824" s="1" t="s">
        <v>16</v>
      </c>
      <c r="DA824" s="6">
        <f>+IFERROR(VALUE(RIGHT(Tabla18[[#This Row],[B2B]],6)),"")</f>
        <v>5915</v>
      </c>
      <c r="DB824" s="6" t="str">
        <f>+IFERROR(VLOOKUP(CZ824,Auxiliar!$A:$C,2,0),"")</f>
        <v>PREMIUM</v>
      </c>
      <c r="DC824" s="7" t="str">
        <f>+IFERROR(VLOOKUP(CZ824,Auxiliar!$A:$C,3,0),"")</f>
        <v>0b 0% | 2b 2% | 5b 3,5% | 10b 5%</v>
      </c>
      <c r="DE824" s="1">
        <v>5915</v>
      </c>
      <c r="DF824" s="1" t="s">
        <v>19</v>
      </c>
      <c r="DG824" s="6">
        <f>+IFERROR(VALUE(RIGHT(Tabla19[[#This Row],[B2B]],6)),"")</f>
        <v>5915</v>
      </c>
      <c r="DH824" s="6" t="str">
        <f>+IFERROR(VLOOKUP(DF824,Auxiliar!$A:$C,2,0),"")</f>
        <v>MICHELOB</v>
      </c>
      <c r="DI824" s="7" t="str">
        <f>+IFERROR(VLOOKUP(DF824,Auxiliar!$A:$C,3,0),"")</f>
        <v>1b 7% | 3b 22% | 8b 27%</v>
      </c>
      <c r="DK824" s="1"/>
      <c r="DL824" s="1"/>
      <c r="DM824" s="6" t="str">
        <f>+IFERROR(VALUE(RIGHT(Tabla20[[#This Row],[B2B]],6)),"")</f>
        <v/>
      </c>
      <c r="DN824" s="6" t="str">
        <f>+IFERROR(VLOOKUP(DL824,Auxiliar!$A:$C,2,0),"")</f>
        <v/>
      </c>
      <c r="DO824" s="7" t="str">
        <f>+IFERROR(VLOOKUP(DL824,Auxiliar!$A:$C,3,0),"")</f>
        <v/>
      </c>
      <c r="DQ824" s="1">
        <v>5913</v>
      </c>
      <c r="DR824" s="12" t="s">
        <v>24</v>
      </c>
      <c r="DS824" s="6">
        <f>+IFERROR(VALUE(RIGHT(Tabla21[[#This Row],[B2B]],6)),"")</f>
        <v>5913</v>
      </c>
      <c r="DT824" s="6" t="str">
        <f>+IFERROR(VLOOKUP(DR824,Auxiliar!$A:$C,2,0),"")</f>
        <v>CORONA PORRON</v>
      </c>
      <c r="DU824" s="7" t="str">
        <f>+IFERROR(VLOOKUP(DR824,Auxiliar!$A:$C,3,0),"")</f>
        <v>1b 5% | 20b 0%</v>
      </c>
      <c r="DW824" s="1">
        <v>3711</v>
      </c>
      <c r="DX824" s="12" t="s">
        <v>43</v>
      </c>
      <c r="DY824" s="6">
        <f>+IFERROR(VALUE(RIGHT(Tabla22[[#This Row],[B2B]],6)),"")</f>
        <v>3711</v>
      </c>
      <c r="DZ824" s="6" t="str">
        <f>+IFERROR(VLOOKUP(DX824,Auxiliar!$A:$C,2,0),"")</f>
        <v xml:space="preserve">VALUE LATA </v>
      </c>
      <c r="EA824" s="7" t="str">
        <f>+IFERROR(VLOOKUP(DX824,Auxiliar!$A:$C,3,0),"")</f>
        <v>1b 15% | 100b 18%</v>
      </c>
      <c r="EC824" s="1">
        <v>20204</v>
      </c>
      <c r="ED824" s="12" t="s">
        <v>47</v>
      </c>
      <c r="EE824" s="6">
        <f>+IFERROR(VALUE(RIGHT(Tabla23[[#This Row],[B2B]],6)),"")</f>
        <v>20204</v>
      </c>
      <c r="EF824" s="6" t="str">
        <f>+IFERROR(VLOOKUP(ED824,Auxiliar!$A:$C,2,0),"")</f>
        <v>VALUE LATON</v>
      </c>
      <c r="EG824" s="7" t="str">
        <f>+IFERROR(VLOOKUP(ED824,Auxiliar!$A:$C,3,0),"")</f>
        <v>1b 10% | 5b 15% | 192b 0%</v>
      </c>
      <c r="EI824" s="1"/>
      <c r="EJ824" s="12"/>
      <c r="EK824" s="6" t="str">
        <f>+IFERROR(VALUE(RIGHT(Tabla24[[#This Row],[B2B]],6)),"")</f>
        <v/>
      </c>
      <c r="EL824" s="6" t="str">
        <f>+IFERROR(VLOOKUP(EJ824,Auxiliar!$A:$C,2,0),"")</f>
        <v/>
      </c>
      <c r="EM824" s="7" t="str">
        <f>+IFERROR(VLOOKUP(EJ824,Auxiliar!$A:$C,3,0),"")</f>
        <v/>
      </c>
      <c r="EO824" s="1"/>
      <c r="EP824" s="12"/>
      <c r="EQ824" s="6" t="str">
        <f>+IFERROR(VALUE(RIGHT(Tabla25[[#This Row],[B2B]],6)),"")</f>
        <v/>
      </c>
      <c r="ER824" s="6" t="str">
        <f>+IFERROR(VLOOKUP(EP824,Auxiliar!$A:$C,2,0),"")</f>
        <v/>
      </c>
      <c r="ES824" s="7" t="str">
        <f>+IFERROR(VLOOKUP(EP824,Auxiliar!$A:$C,3,0),"")</f>
        <v/>
      </c>
      <c r="EU824" s="1"/>
      <c r="EV824" s="12"/>
      <c r="EW824" s="6" t="str">
        <f>+IFERROR(VALUE(RIGHT(Tabla26[[#This Row],[B2B]],6)),"")</f>
        <v/>
      </c>
      <c r="EX824" s="6" t="str">
        <f>+IFERROR(VLOOKUP(EV824,Auxiliar!$A:$C,2,0),"")</f>
        <v/>
      </c>
      <c r="EY824" s="7" t="str">
        <f>+IFERROR(VLOOKUP(EV824,Auxiliar!$A:$C,3,0),"")</f>
        <v/>
      </c>
      <c r="EZ824" s="1"/>
      <c r="FA824" s="12"/>
      <c r="FB824" s="6" t="str">
        <f>+IFERROR(VALUE(RIGHT(Tabla27[[#This Row],[B2B]],6)),"")</f>
        <v/>
      </c>
      <c r="FC824" s="6" t="str">
        <f>+IFERROR(VLOOKUP(FA824,Auxiliar!$A:$C,2,0),"")</f>
        <v/>
      </c>
      <c r="FD824" s="7" t="str">
        <f>+IFERROR(VLOOKUP(FA824,Auxiliar!$A:$C,3,0),"")</f>
        <v/>
      </c>
      <c r="FE824" s="1"/>
      <c r="FF824" s="12"/>
      <c r="FG824" s="6" t="str">
        <f>+IFERROR(VALUE(RIGHT(Tabla28[[#This Row],[B2B]],6)),"")</f>
        <v/>
      </c>
      <c r="FH824" s="6" t="str">
        <f>+IFERROR(VLOOKUP(FF824,Auxiliar!$A:$C,2,0),"")</f>
        <v/>
      </c>
      <c r="FI824" s="7" t="str">
        <f>+IFERROR(VLOOKUP(FF824,Auxiliar!$A:$C,3,0),"")</f>
        <v/>
      </c>
      <c r="FJ824" s="1"/>
      <c r="FK824" s="12"/>
      <c r="FL824" s="6" t="str">
        <f>+IFERROR(VALUE(RIGHT(Tabla29[[#This Row],[B2B]],6)),"")</f>
        <v/>
      </c>
      <c r="FM824" s="6" t="str">
        <f>+IFERROR(VLOOKUP(FK824,Auxiliar!$A:$C,2,0),"")</f>
        <v/>
      </c>
      <c r="FN824" s="7" t="str">
        <f>+IFERROR(VLOOKUP(FK824,Auxiliar!$A:$C,3,0),"")</f>
        <v/>
      </c>
      <c r="FO824" s="1"/>
      <c r="FP824" s="12"/>
      <c r="FQ824" s="6" t="str">
        <f>+IFERROR(VALUE(RIGHT(Tabla30[[#This Row],[B2B]],6)),"")</f>
        <v/>
      </c>
      <c r="FR824" s="6" t="str">
        <f>+IFERROR(VLOOKUP(FP824,Auxiliar!$A:$C,2,0),"")</f>
        <v/>
      </c>
      <c r="FS824" s="7"/>
      <c r="FT824" s="1"/>
      <c r="FU824" s="12"/>
      <c r="FV824" s="6" t="str">
        <f>+IFERROR(VALUE(RIGHT(Tabla31[[#This Row],[B2B]],6)),"")</f>
        <v/>
      </c>
      <c r="FW824" s="6" t="str">
        <f>+IFERROR(VLOOKUP(FU824,Auxiliar!$A:$C,2,0),"")</f>
        <v/>
      </c>
      <c r="FX824" s="7" t="str">
        <f>+IFERROR(VLOOKUP(FU824,Auxiliar!$A:$C,3,0),"")</f>
        <v/>
      </c>
      <c r="FY824" s="1"/>
      <c r="FZ824" s="12"/>
      <c r="GA824" s="6" t="str">
        <f>+IFERROR(VALUE(RIGHT(Tabla32[[#This Row],[B2B]],6)),"")</f>
        <v/>
      </c>
      <c r="GB824" s="6" t="str">
        <f>+IFERROR(VLOOKUP(FZ824,Auxiliar!$A:$C,2,0),"")</f>
        <v/>
      </c>
      <c r="GC824" s="7" t="str">
        <f>+IFERROR(VLOOKUP(FZ824,Auxiliar!$A:$C,3,0),"")</f>
        <v/>
      </c>
      <c r="GD824" s="1"/>
      <c r="GE824" s="12"/>
      <c r="GF824" s="6" t="str">
        <f>+IFERROR(VALUE(RIGHT(Tabla33[[#This Row],[B2B]],6)),"")</f>
        <v/>
      </c>
      <c r="GG824" s="6" t="str">
        <f>+IFERROR(VLOOKUP(GE824,Auxiliar!$A:$C,2,0),"")</f>
        <v/>
      </c>
      <c r="GH824" s="7" t="str">
        <f>+IFERROR(VLOOKUP(GE824,Auxiliar!$A:$C,3,0),"")</f>
        <v/>
      </c>
    </row>
    <row r="825" spans="19:190" x14ac:dyDescent="0.25">
      <c r="S825" s="1">
        <v>11621</v>
      </c>
      <c r="T825" s="1" t="s">
        <v>9</v>
      </c>
      <c r="U825" s="6">
        <f>+IFERROR(VALUE(RIGHT(Tabla4[[#This Row],[B2B]],6)),"")</f>
        <v>11621</v>
      </c>
      <c r="V825" s="6" t="str">
        <f>+IFERROR(VLOOKUP(T825,Auxiliar!$A:$C,2,0),"")</f>
        <v>CORE</v>
      </c>
      <c r="W825" s="7" t="str">
        <f>+IFERROR(VLOOKUP(T825,Auxiliar!$A:$C,3,0),"")</f>
        <v>0b 1% | 2b 5% | 4b 6%</v>
      </c>
      <c r="AK825" s="1">
        <v>10378</v>
      </c>
      <c r="AL825" s="1" t="s">
        <v>30</v>
      </c>
      <c r="AM825" s="6">
        <f>+IFERROR(VALUE(RIGHT(Tabla7[[#This Row],[B2B]],6)),"")</f>
        <v>10378</v>
      </c>
      <c r="AN825" s="6" t="str">
        <f>+IFERROR(VLOOKUP(AL825,Auxiliar!$A:$C,2,0),"")</f>
        <v>LATONES</v>
      </c>
      <c r="AO825" s="7" t="str">
        <f>+IFERROR(VLOOKUP(AL825,Auxiliar!$A:$C,3,0),"")</f>
        <v>1b 4% | 5b 7% | 97b 0%</v>
      </c>
      <c r="AW825" s="1"/>
      <c r="AX825" s="1" t="s">
        <v>32</v>
      </c>
      <c r="AY825" s="6" t="str">
        <f>+IFERROR(VALUE(RIGHT(Tabla9[[#This Row],[B2B]],6)),"")</f>
        <v/>
      </c>
      <c r="AZ825" s="6" t="str">
        <f>+IFERROR(VLOOKUP(AX825,Auxiliar!$A:$C,2,0),"")</f>
        <v>LATONES</v>
      </c>
      <c r="BA825" s="7" t="str">
        <f>+IFERROR(VLOOKUP(AX825,Auxiliar!$A:$C,3,0),"")</f>
        <v>2b 3% | 4b 4% | 6b 5% | 10b 8%  | 385b 0%</v>
      </c>
      <c r="BI825" s="1"/>
      <c r="BJ825" s="1"/>
      <c r="BK825" s="6" t="str">
        <f>+IFERROR(VALUE(RIGHT(Tabla11[[#This Row],[B2B]],6)),"")</f>
        <v/>
      </c>
      <c r="BL825" s="6" t="str">
        <f>+IFERROR(VLOOKUP(BJ825,Auxiliar!$A:$C,2,0),"")</f>
        <v/>
      </c>
      <c r="BM825" s="7" t="str">
        <f>+IFERROR(VLOOKUP(BJ825,Auxiliar!$A:$C,3,0),"")</f>
        <v/>
      </c>
      <c r="BO825" s="1">
        <v>3709</v>
      </c>
      <c r="BP825" s="1" t="s">
        <v>39</v>
      </c>
      <c r="BQ825" s="6">
        <f>+IFERROR(VALUE(RIGHT(Tabla12[[#This Row],[B2B]],6)),"")</f>
        <v>3709</v>
      </c>
      <c r="BR825" s="6" t="str">
        <f>+IFERROR(VLOOKUP(BP825,Auxiliar!$A:$C,2,0),"")</f>
        <v>VALUE LITRO</v>
      </c>
      <c r="BS825" s="7" t="str">
        <f>+IFERROR(VLOOKUP(BP825,Auxiliar!$A:$C,3,0),"")</f>
        <v>1b 12%</v>
      </c>
      <c r="CA825" s="1">
        <v>5984</v>
      </c>
      <c r="CB825" s="1" t="s">
        <v>35</v>
      </c>
      <c r="CC825" s="6">
        <f>+IFERROR(VALUE(RIGHT(Tabla14[[#This Row],[B2B]],6)),"")</f>
        <v>5984</v>
      </c>
      <c r="CD825" s="6" t="str">
        <f>+IFERROR(VLOOKUP(CB825,Auxiliar!$A:$C,2,0),"")</f>
        <v>Corona 710cc</v>
      </c>
      <c r="CE825" s="7" t="str">
        <f>+IFERROR(VLOOKUP(CB825,Auxiliar!$A:$C,3,0),"")</f>
        <v>1b 10% | 85b 0%</v>
      </c>
      <c r="CG825" s="1"/>
      <c r="CH825" s="1"/>
      <c r="CI825" s="6" t="str">
        <f>+IFERROR(VALUE(RIGHT(Tabla15[[#This Row],[B2B]],6)),"")</f>
        <v/>
      </c>
      <c r="CJ825" s="6" t="str">
        <f>+IFERROR(VLOOKUP(CH825,Auxiliar!$A:$C,2,0),"")</f>
        <v/>
      </c>
      <c r="CK825" s="7" t="str">
        <f>+IFERROR(VLOOKUP(CH825,Auxiliar!$A:$C,3,0),"")</f>
        <v/>
      </c>
      <c r="CM825" s="1">
        <v>5934</v>
      </c>
      <c r="CN825" s="1" t="s">
        <v>20</v>
      </c>
      <c r="CO825" s="6">
        <v>5934</v>
      </c>
      <c r="CP825" s="6" t="s">
        <v>20</v>
      </c>
      <c r="CQ825" s="7" t="s">
        <v>21</v>
      </c>
      <c r="CS825" s="1"/>
      <c r="CT825" s="1"/>
      <c r="CU825" s="6" t="str">
        <f>+IFERROR(VALUE(RIGHT(Tabla17[[#This Row],[B2B]],6)),"")</f>
        <v/>
      </c>
      <c r="CV825" s="6" t="str">
        <f>+IFERROR(VLOOKUP(CT825,Auxiliar!$A:$C,2,0),"")</f>
        <v/>
      </c>
      <c r="CW825" s="7" t="str">
        <f>+IFERROR(VLOOKUP(CT825,Auxiliar!$A:$C,3,0),"")</f>
        <v/>
      </c>
      <c r="CY825" s="1">
        <v>5934</v>
      </c>
      <c r="CZ825" s="1" t="s">
        <v>16</v>
      </c>
      <c r="DA825" s="6">
        <f>+IFERROR(VALUE(RIGHT(Tabla18[[#This Row],[B2B]],6)),"")</f>
        <v>5934</v>
      </c>
      <c r="DB825" s="6" t="str">
        <f>+IFERROR(VLOOKUP(CZ825,Auxiliar!$A:$C,2,0),"")</f>
        <v>PREMIUM</v>
      </c>
      <c r="DC825" s="7" t="str">
        <f>+IFERROR(VLOOKUP(CZ825,Auxiliar!$A:$C,3,0),"")</f>
        <v>0b 0% | 2b 2% | 5b 3,5% | 10b 5%</v>
      </c>
      <c r="DE825" s="1">
        <v>5934</v>
      </c>
      <c r="DF825" s="1" t="s">
        <v>19</v>
      </c>
      <c r="DG825" s="6">
        <f>+IFERROR(VALUE(RIGHT(Tabla19[[#This Row],[B2B]],6)),"")</f>
        <v>5934</v>
      </c>
      <c r="DH825" s="6" t="str">
        <f>+IFERROR(VLOOKUP(DF825,Auxiliar!$A:$C,2,0),"")</f>
        <v>MICHELOB</v>
      </c>
      <c r="DI825" s="7" t="str">
        <f>+IFERROR(VLOOKUP(DF825,Auxiliar!$A:$C,3,0),"")</f>
        <v>1b 7% | 3b 22% | 8b 27%</v>
      </c>
      <c r="DK825" s="1"/>
      <c r="DL825" s="1"/>
      <c r="DM825" s="6" t="str">
        <f>+IFERROR(VALUE(RIGHT(Tabla20[[#This Row],[B2B]],6)),"")</f>
        <v/>
      </c>
      <c r="DN825" s="6" t="str">
        <f>+IFERROR(VLOOKUP(DL825,Auxiliar!$A:$C,2,0),"")</f>
        <v/>
      </c>
      <c r="DO825" s="7" t="str">
        <f>+IFERROR(VLOOKUP(DL825,Auxiliar!$A:$C,3,0),"")</f>
        <v/>
      </c>
      <c r="DQ825" s="1">
        <v>5915</v>
      </c>
      <c r="DR825" s="12" t="s">
        <v>24</v>
      </c>
      <c r="DS825" s="6">
        <f>+IFERROR(VALUE(RIGHT(Tabla21[[#This Row],[B2B]],6)),"")</f>
        <v>5915</v>
      </c>
      <c r="DT825" s="6" t="str">
        <f>+IFERROR(VLOOKUP(DR825,Auxiliar!$A:$C,2,0),"")</f>
        <v>CORONA PORRON</v>
      </c>
      <c r="DU825" s="7" t="str">
        <f>+IFERROR(VLOOKUP(DR825,Auxiliar!$A:$C,3,0),"")</f>
        <v>1b 5% | 20b 0%</v>
      </c>
      <c r="DW825" s="1">
        <v>3721</v>
      </c>
      <c r="DX825" s="12" t="s">
        <v>43</v>
      </c>
      <c r="DY825" s="6">
        <f>+IFERROR(VALUE(RIGHT(Tabla22[[#This Row],[B2B]],6)),"")</f>
        <v>3721</v>
      </c>
      <c r="DZ825" s="6" t="str">
        <f>+IFERROR(VLOOKUP(DX825,Auxiliar!$A:$C,2,0),"")</f>
        <v xml:space="preserve">VALUE LATA </v>
      </c>
      <c r="EA825" s="7" t="str">
        <f>+IFERROR(VLOOKUP(DX825,Auxiliar!$A:$C,3,0),"")</f>
        <v>1b 15% | 100b 18%</v>
      </c>
      <c r="EC825" s="1">
        <v>20209</v>
      </c>
      <c r="ED825" s="12" t="s">
        <v>47</v>
      </c>
      <c r="EE825" s="6">
        <f>+IFERROR(VALUE(RIGHT(Tabla23[[#This Row],[B2B]],6)),"")</f>
        <v>20209</v>
      </c>
      <c r="EF825" s="6" t="str">
        <f>+IFERROR(VLOOKUP(ED825,Auxiliar!$A:$C,2,0),"")</f>
        <v>VALUE LATON</v>
      </c>
      <c r="EG825" s="7" t="str">
        <f>+IFERROR(VLOOKUP(ED825,Auxiliar!$A:$C,3,0),"")</f>
        <v>1b 10% | 5b 15% | 192b 0%</v>
      </c>
      <c r="EI825" s="1"/>
      <c r="EJ825" s="12"/>
      <c r="EK825" s="6" t="str">
        <f>+IFERROR(VALUE(RIGHT(Tabla24[[#This Row],[B2B]],6)),"")</f>
        <v/>
      </c>
      <c r="EL825" s="6" t="str">
        <f>+IFERROR(VLOOKUP(EJ825,Auxiliar!$A:$C,2,0),"")</f>
        <v/>
      </c>
      <c r="EM825" s="7" t="str">
        <f>+IFERROR(VLOOKUP(EJ825,Auxiliar!$A:$C,3,0),"")</f>
        <v/>
      </c>
      <c r="EO825" s="1"/>
      <c r="EP825" s="12"/>
      <c r="EQ825" s="6" t="str">
        <f>+IFERROR(VALUE(RIGHT(Tabla25[[#This Row],[B2B]],6)),"")</f>
        <v/>
      </c>
      <c r="ER825" s="6" t="str">
        <f>+IFERROR(VLOOKUP(EP825,Auxiliar!$A:$C,2,0),"")</f>
        <v/>
      </c>
      <c r="ES825" s="7" t="str">
        <f>+IFERROR(VLOOKUP(EP825,Auxiliar!$A:$C,3,0),"")</f>
        <v/>
      </c>
      <c r="EU825" s="1"/>
      <c r="EV825" s="12"/>
      <c r="EW825" s="6" t="str">
        <f>+IFERROR(VALUE(RIGHT(Tabla26[[#This Row],[B2B]],6)),"")</f>
        <v/>
      </c>
      <c r="EX825" s="6" t="str">
        <f>+IFERROR(VLOOKUP(EV825,Auxiliar!$A:$C,2,0),"")</f>
        <v/>
      </c>
      <c r="EY825" s="7" t="str">
        <f>+IFERROR(VLOOKUP(EV825,Auxiliar!$A:$C,3,0),"")</f>
        <v/>
      </c>
      <c r="EZ825" s="1"/>
      <c r="FA825" s="12"/>
      <c r="FB825" s="6" t="str">
        <f>+IFERROR(VALUE(RIGHT(Tabla27[[#This Row],[B2B]],6)),"")</f>
        <v/>
      </c>
      <c r="FC825" s="6" t="str">
        <f>+IFERROR(VLOOKUP(FA825,Auxiliar!$A:$C,2,0),"")</f>
        <v/>
      </c>
      <c r="FD825" s="7" t="str">
        <f>+IFERROR(VLOOKUP(FA825,Auxiliar!$A:$C,3,0),"")</f>
        <v/>
      </c>
      <c r="FE825" s="1"/>
      <c r="FF825" s="12"/>
      <c r="FG825" s="6" t="str">
        <f>+IFERROR(VALUE(RIGHT(Tabla28[[#This Row],[B2B]],6)),"")</f>
        <v/>
      </c>
      <c r="FH825" s="6" t="str">
        <f>+IFERROR(VLOOKUP(FF825,Auxiliar!$A:$C,2,0),"")</f>
        <v/>
      </c>
      <c r="FI825" s="7" t="str">
        <f>+IFERROR(VLOOKUP(FF825,Auxiliar!$A:$C,3,0),"")</f>
        <v/>
      </c>
      <c r="FJ825" s="1"/>
      <c r="FK825" s="12"/>
      <c r="FL825" s="6" t="str">
        <f>+IFERROR(VALUE(RIGHT(Tabla29[[#This Row],[B2B]],6)),"")</f>
        <v/>
      </c>
      <c r="FM825" s="6" t="str">
        <f>+IFERROR(VLOOKUP(FK825,Auxiliar!$A:$C,2,0),"")</f>
        <v/>
      </c>
      <c r="FN825" s="7" t="str">
        <f>+IFERROR(VLOOKUP(FK825,Auxiliar!$A:$C,3,0),"")</f>
        <v/>
      </c>
      <c r="FO825" s="1"/>
      <c r="FP825" s="12"/>
      <c r="FQ825" s="6" t="str">
        <f>+IFERROR(VALUE(RIGHT(Tabla30[[#This Row],[B2B]],6)),"")</f>
        <v/>
      </c>
      <c r="FR825" s="6" t="str">
        <f>+IFERROR(VLOOKUP(FP825,Auxiliar!$A:$C,2,0),"")</f>
        <v/>
      </c>
      <c r="FS825" s="7"/>
      <c r="FT825" s="1"/>
      <c r="FU825" s="12"/>
      <c r="FV825" s="6" t="str">
        <f>+IFERROR(VALUE(RIGHT(Tabla31[[#This Row],[B2B]],6)),"")</f>
        <v/>
      </c>
      <c r="FW825" s="6" t="str">
        <f>+IFERROR(VLOOKUP(FU825,Auxiliar!$A:$C,2,0),"")</f>
        <v/>
      </c>
      <c r="FX825" s="7" t="str">
        <f>+IFERROR(VLOOKUP(FU825,Auxiliar!$A:$C,3,0),"")</f>
        <v/>
      </c>
      <c r="FY825" s="1"/>
      <c r="FZ825" s="12"/>
      <c r="GA825" s="6" t="str">
        <f>+IFERROR(VALUE(RIGHT(Tabla32[[#This Row],[B2B]],6)),"")</f>
        <v/>
      </c>
      <c r="GB825" s="6" t="str">
        <f>+IFERROR(VLOOKUP(FZ825,Auxiliar!$A:$C,2,0),"")</f>
        <v/>
      </c>
      <c r="GC825" s="7" t="str">
        <f>+IFERROR(VLOOKUP(FZ825,Auxiliar!$A:$C,3,0),"")</f>
        <v/>
      </c>
      <c r="GD825" s="1"/>
      <c r="GE825" s="12"/>
      <c r="GF825" s="6" t="str">
        <f>+IFERROR(VALUE(RIGHT(Tabla33[[#This Row],[B2B]],6)),"")</f>
        <v/>
      </c>
      <c r="GG825" s="6" t="str">
        <f>+IFERROR(VLOOKUP(GE825,Auxiliar!$A:$C,2,0),"")</f>
        <v/>
      </c>
      <c r="GH825" s="7" t="str">
        <f>+IFERROR(VLOOKUP(GE825,Auxiliar!$A:$C,3,0),"")</f>
        <v/>
      </c>
    </row>
    <row r="826" spans="19:190" x14ac:dyDescent="0.25">
      <c r="S826" s="1">
        <v>11626</v>
      </c>
      <c r="T826" s="1" t="s">
        <v>9</v>
      </c>
      <c r="U826" s="6">
        <f>+IFERROR(VALUE(RIGHT(Tabla4[[#This Row],[B2B]],6)),"")</f>
        <v>11626</v>
      </c>
      <c r="V826" s="6" t="str">
        <f>+IFERROR(VLOOKUP(T826,Auxiliar!$A:$C,2,0),"")</f>
        <v>CORE</v>
      </c>
      <c r="W826" s="7" t="str">
        <f>+IFERROR(VLOOKUP(T826,Auxiliar!$A:$C,3,0),"")</f>
        <v>0b 1% | 2b 5% | 4b 6%</v>
      </c>
      <c r="AK826" s="1">
        <v>10384</v>
      </c>
      <c r="AL826" s="1" t="s">
        <v>30</v>
      </c>
      <c r="AM826" s="6">
        <f>+IFERROR(VALUE(RIGHT(Tabla7[[#This Row],[B2B]],6)),"")</f>
        <v>10384</v>
      </c>
      <c r="AN826" s="6" t="str">
        <f>+IFERROR(VLOOKUP(AL826,Auxiliar!$A:$C,2,0),"")</f>
        <v>LATONES</v>
      </c>
      <c r="AO826" s="7" t="str">
        <f>+IFERROR(VLOOKUP(AL826,Auxiliar!$A:$C,3,0),"")</f>
        <v>1b 4% | 5b 7% | 97b 0%</v>
      </c>
      <c r="AW826" s="1"/>
      <c r="AX826" s="1" t="s">
        <v>32</v>
      </c>
      <c r="AY826" s="6" t="str">
        <f>+IFERROR(VALUE(RIGHT(Tabla9[[#This Row],[B2B]],6)),"")</f>
        <v/>
      </c>
      <c r="AZ826" s="6" t="str">
        <f>+IFERROR(VLOOKUP(AX826,Auxiliar!$A:$C,2,0),"")</f>
        <v>LATONES</v>
      </c>
      <c r="BA826" s="7" t="str">
        <f>+IFERROR(VLOOKUP(AX826,Auxiliar!$A:$C,3,0),"")</f>
        <v>2b 3% | 4b 4% | 6b 5% | 10b 8%  | 385b 0%</v>
      </c>
      <c r="BI826" s="1"/>
      <c r="BJ826" s="1"/>
      <c r="BK826" s="6" t="str">
        <f>+IFERROR(VALUE(RIGHT(Tabla11[[#This Row],[B2B]],6)),"")</f>
        <v/>
      </c>
      <c r="BL826" s="6" t="str">
        <f>+IFERROR(VLOOKUP(BJ826,Auxiliar!$A:$C,2,0),"")</f>
        <v/>
      </c>
      <c r="BM826" s="7" t="str">
        <f>+IFERROR(VLOOKUP(BJ826,Auxiliar!$A:$C,3,0),"")</f>
        <v/>
      </c>
      <c r="BO826" s="1">
        <v>3710</v>
      </c>
      <c r="BP826" s="1" t="s">
        <v>39</v>
      </c>
      <c r="BQ826" s="6">
        <f>+IFERROR(VALUE(RIGHT(Tabla12[[#This Row],[B2B]],6)),"")</f>
        <v>3710</v>
      </c>
      <c r="BR826" s="6" t="str">
        <f>+IFERROR(VLOOKUP(BP826,Auxiliar!$A:$C,2,0),"")</f>
        <v>VALUE LITRO</v>
      </c>
      <c r="BS826" s="7" t="str">
        <f>+IFERROR(VLOOKUP(BP826,Auxiliar!$A:$C,3,0),"")</f>
        <v>1b 12%</v>
      </c>
      <c r="CA826" s="1">
        <v>5990</v>
      </c>
      <c r="CB826" s="1" t="s">
        <v>35</v>
      </c>
      <c r="CC826" s="6">
        <f>+IFERROR(VALUE(RIGHT(Tabla14[[#This Row],[B2B]],6)),"")</f>
        <v>5990</v>
      </c>
      <c r="CD826" s="6" t="str">
        <f>+IFERROR(VLOOKUP(CB826,Auxiliar!$A:$C,2,0),"")</f>
        <v>Corona 710cc</v>
      </c>
      <c r="CE826" s="7" t="str">
        <f>+IFERROR(VLOOKUP(CB826,Auxiliar!$A:$C,3,0),"")</f>
        <v>1b 10% | 85b 0%</v>
      </c>
      <c r="CG826" s="1"/>
      <c r="CH826" s="1"/>
      <c r="CI826" s="6" t="str">
        <f>+IFERROR(VALUE(RIGHT(Tabla15[[#This Row],[B2B]],6)),"")</f>
        <v/>
      </c>
      <c r="CJ826" s="6" t="str">
        <f>+IFERROR(VLOOKUP(CH826,Auxiliar!$A:$C,2,0),"")</f>
        <v/>
      </c>
      <c r="CK826" s="7" t="str">
        <f>+IFERROR(VLOOKUP(CH826,Auxiliar!$A:$C,3,0),"")</f>
        <v/>
      </c>
      <c r="CM826" s="1">
        <v>5937</v>
      </c>
      <c r="CN826" s="1" t="s">
        <v>20</v>
      </c>
      <c r="CO826" s="6">
        <v>5937</v>
      </c>
      <c r="CP826" s="6" t="s">
        <v>20</v>
      </c>
      <c r="CQ826" s="7" t="s">
        <v>21</v>
      </c>
      <c r="CS826" s="1"/>
      <c r="CT826" s="1"/>
      <c r="CU826" s="6" t="str">
        <f>+IFERROR(VALUE(RIGHT(Tabla17[[#This Row],[B2B]],6)),"")</f>
        <v/>
      </c>
      <c r="CV826" s="6" t="str">
        <f>+IFERROR(VLOOKUP(CT826,Auxiliar!$A:$C,2,0),"")</f>
        <v/>
      </c>
      <c r="CW826" s="7" t="str">
        <f>+IFERROR(VLOOKUP(CT826,Auxiliar!$A:$C,3,0),"")</f>
        <v/>
      </c>
      <c r="CY826" s="1">
        <v>5937</v>
      </c>
      <c r="CZ826" s="1" t="s">
        <v>16</v>
      </c>
      <c r="DA826" s="6">
        <f>+IFERROR(VALUE(RIGHT(Tabla18[[#This Row],[B2B]],6)),"")</f>
        <v>5937</v>
      </c>
      <c r="DB826" s="6" t="str">
        <f>+IFERROR(VLOOKUP(CZ826,Auxiliar!$A:$C,2,0),"")</f>
        <v>PREMIUM</v>
      </c>
      <c r="DC826" s="7" t="str">
        <f>+IFERROR(VLOOKUP(CZ826,Auxiliar!$A:$C,3,0),"")</f>
        <v>0b 0% | 2b 2% | 5b 3,5% | 10b 5%</v>
      </c>
      <c r="DE826" s="1">
        <v>5937</v>
      </c>
      <c r="DF826" s="1" t="s">
        <v>19</v>
      </c>
      <c r="DG826" s="6">
        <f>+IFERROR(VALUE(RIGHT(Tabla19[[#This Row],[B2B]],6)),"")</f>
        <v>5937</v>
      </c>
      <c r="DH826" s="6" t="str">
        <f>+IFERROR(VLOOKUP(DF826,Auxiliar!$A:$C,2,0),"")</f>
        <v>MICHELOB</v>
      </c>
      <c r="DI826" s="7" t="str">
        <f>+IFERROR(VLOOKUP(DF826,Auxiliar!$A:$C,3,0),"")</f>
        <v>1b 7% | 3b 22% | 8b 27%</v>
      </c>
      <c r="DK826" s="1"/>
      <c r="DL826" s="1"/>
      <c r="DM826" s="6" t="str">
        <f>+IFERROR(VALUE(RIGHT(Tabla20[[#This Row],[B2B]],6)),"")</f>
        <v/>
      </c>
      <c r="DN826" s="6" t="str">
        <f>+IFERROR(VLOOKUP(DL826,Auxiliar!$A:$C,2,0),"")</f>
        <v/>
      </c>
      <c r="DO826" s="7" t="str">
        <f>+IFERROR(VLOOKUP(DL826,Auxiliar!$A:$C,3,0),"")</f>
        <v/>
      </c>
      <c r="DQ826" s="1">
        <v>5934</v>
      </c>
      <c r="DR826" s="12" t="s">
        <v>24</v>
      </c>
      <c r="DS826" s="6">
        <f>+IFERROR(VALUE(RIGHT(Tabla21[[#This Row],[B2B]],6)),"")</f>
        <v>5934</v>
      </c>
      <c r="DT826" s="6" t="str">
        <f>+IFERROR(VLOOKUP(DR826,Auxiliar!$A:$C,2,0),"")</f>
        <v>CORONA PORRON</v>
      </c>
      <c r="DU826" s="7" t="str">
        <f>+IFERROR(VLOOKUP(DR826,Auxiliar!$A:$C,3,0),"")</f>
        <v>1b 5% | 20b 0%</v>
      </c>
      <c r="DW826" s="1">
        <v>20220</v>
      </c>
      <c r="DX826" s="12" t="s">
        <v>43</v>
      </c>
      <c r="DY826" s="6">
        <f>+IFERROR(VALUE(RIGHT(Tabla22[[#This Row],[B2B]],6)),"")</f>
        <v>20220</v>
      </c>
      <c r="DZ826" s="6" t="str">
        <f>+IFERROR(VLOOKUP(DX826,Auxiliar!$A:$C,2,0),"")</f>
        <v xml:space="preserve">VALUE LATA </v>
      </c>
      <c r="EA826" s="7" t="str">
        <f>+IFERROR(VLOOKUP(DX826,Auxiliar!$A:$C,3,0),"")</f>
        <v>1b 15% | 100b 18%</v>
      </c>
      <c r="EC826" s="1">
        <v>3709</v>
      </c>
      <c r="ED826" s="12" t="s">
        <v>47</v>
      </c>
      <c r="EE826" s="6">
        <f>+IFERROR(VALUE(RIGHT(Tabla23[[#This Row],[B2B]],6)),"")</f>
        <v>3709</v>
      </c>
      <c r="EF826" s="6" t="str">
        <f>+IFERROR(VLOOKUP(ED826,Auxiliar!$A:$C,2,0),"")</f>
        <v>VALUE LATON</v>
      </c>
      <c r="EG826" s="7" t="str">
        <f>+IFERROR(VLOOKUP(ED826,Auxiliar!$A:$C,3,0),"")</f>
        <v>1b 10% | 5b 15% | 192b 0%</v>
      </c>
      <c r="EI826" s="1"/>
      <c r="EJ826" s="12"/>
      <c r="EK826" s="6" t="str">
        <f>+IFERROR(VALUE(RIGHT(Tabla24[[#This Row],[B2B]],6)),"")</f>
        <v/>
      </c>
      <c r="EL826" s="6" t="str">
        <f>+IFERROR(VLOOKUP(EJ826,Auxiliar!$A:$C,2,0),"")</f>
        <v/>
      </c>
      <c r="EM826" s="7" t="str">
        <f>+IFERROR(VLOOKUP(EJ826,Auxiliar!$A:$C,3,0),"")</f>
        <v/>
      </c>
      <c r="EO826" s="1"/>
      <c r="EP826" s="12"/>
      <c r="EQ826" s="6" t="str">
        <f>+IFERROR(VALUE(RIGHT(Tabla25[[#This Row],[B2B]],6)),"")</f>
        <v/>
      </c>
      <c r="ER826" s="6" t="str">
        <f>+IFERROR(VLOOKUP(EP826,Auxiliar!$A:$C,2,0),"")</f>
        <v/>
      </c>
      <c r="ES826" s="7" t="str">
        <f>+IFERROR(VLOOKUP(EP826,Auxiliar!$A:$C,3,0),"")</f>
        <v/>
      </c>
      <c r="EU826" s="1"/>
      <c r="EV826" s="12"/>
      <c r="EW826" s="6" t="str">
        <f>+IFERROR(VALUE(RIGHT(Tabla26[[#This Row],[B2B]],6)),"")</f>
        <v/>
      </c>
      <c r="EX826" s="6" t="str">
        <f>+IFERROR(VLOOKUP(EV826,Auxiliar!$A:$C,2,0),"")</f>
        <v/>
      </c>
      <c r="EY826" s="7" t="str">
        <f>+IFERROR(VLOOKUP(EV826,Auxiliar!$A:$C,3,0),"")</f>
        <v/>
      </c>
      <c r="EZ826" s="1"/>
      <c r="FA826" s="12"/>
      <c r="FB826" s="6" t="str">
        <f>+IFERROR(VALUE(RIGHT(Tabla27[[#This Row],[B2B]],6)),"")</f>
        <v/>
      </c>
      <c r="FC826" s="6" t="str">
        <f>+IFERROR(VLOOKUP(FA826,Auxiliar!$A:$C,2,0),"")</f>
        <v/>
      </c>
      <c r="FD826" s="7" t="str">
        <f>+IFERROR(VLOOKUP(FA826,Auxiliar!$A:$C,3,0),"")</f>
        <v/>
      </c>
      <c r="FE826" s="1"/>
      <c r="FF826" s="12"/>
      <c r="FG826" s="6" t="str">
        <f>+IFERROR(VALUE(RIGHT(Tabla28[[#This Row],[B2B]],6)),"")</f>
        <v/>
      </c>
      <c r="FH826" s="6" t="str">
        <f>+IFERROR(VLOOKUP(FF826,Auxiliar!$A:$C,2,0),"")</f>
        <v/>
      </c>
      <c r="FI826" s="7" t="str">
        <f>+IFERROR(VLOOKUP(FF826,Auxiliar!$A:$C,3,0),"")</f>
        <v/>
      </c>
      <c r="FJ826" s="1"/>
      <c r="FK826" s="12"/>
      <c r="FL826" s="6" t="str">
        <f>+IFERROR(VALUE(RIGHT(Tabla29[[#This Row],[B2B]],6)),"")</f>
        <v/>
      </c>
      <c r="FM826" s="6" t="str">
        <f>+IFERROR(VLOOKUP(FK826,Auxiliar!$A:$C,2,0),"")</f>
        <v/>
      </c>
      <c r="FN826" s="7" t="str">
        <f>+IFERROR(VLOOKUP(FK826,Auxiliar!$A:$C,3,0),"")</f>
        <v/>
      </c>
      <c r="FO826" s="1"/>
      <c r="FP826" s="12"/>
      <c r="FQ826" s="6" t="str">
        <f>+IFERROR(VALUE(RIGHT(Tabla30[[#This Row],[B2B]],6)),"")</f>
        <v/>
      </c>
      <c r="FR826" s="6" t="str">
        <f>+IFERROR(VLOOKUP(FP826,Auxiliar!$A:$C,2,0),"")</f>
        <v/>
      </c>
      <c r="FS826" s="7"/>
      <c r="FT826" s="1"/>
      <c r="FU826" s="12"/>
      <c r="FV826" s="6" t="str">
        <f>+IFERROR(VALUE(RIGHT(Tabla31[[#This Row],[B2B]],6)),"")</f>
        <v/>
      </c>
      <c r="FW826" s="6" t="str">
        <f>+IFERROR(VLOOKUP(FU826,Auxiliar!$A:$C,2,0),"")</f>
        <v/>
      </c>
      <c r="FX826" s="7" t="str">
        <f>+IFERROR(VLOOKUP(FU826,Auxiliar!$A:$C,3,0),"")</f>
        <v/>
      </c>
      <c r="FY826" s="1"/>
      <c r="FZ826" s="12"/>
      <c r="GA826" s="6" t="str">
        <f>+IFERROR(VALUE(RIGHT(Tabla32[[#This Row],[B2B]],6)),"")</f>
        <v/>
      </c>
      <c r="GB826" s="6" t="str">
        <f>+IFERROR(VLOOKUP(FZ826,Auxiliar!$A:$C,2,0),"")</f>
        <v/>
      </c>
      <c r="GC826" s="7" t="str">
        <f>+IFERROR(VLOOKUP(FZ826,Auxiliar!$A:$C,3,0),"")</f>
        <v/>
      </c>
      <c r="GD826" s="1"/>
      <c r="GE826" s="12"/>
      <c r="GF826" s="6" t="str">
        <f>+IFERROR(VALUE(RIGHT(Tabla33[[#This Row],[B2B]],6)),"")</f>
        <v/>
      </c>
      <c r="GG826" s="6" t="str">
        <f>+IFERROR(VLOOKUP(GE826,Auxiliar!$A:$C,2,0),"")</f>
        <v/>
      </c>
      <c r="GH826" s="7" t="str">
        <f>+IFERROR(VLOOKUP(GE826,Auxiliar!$A:$C,3,0),"")</f>
        <v/>
      </c>
    </row>
    <row r="827" spans="19:190" x14ac:dyDescent="0.25">
      <c r="S827" s="1">
        <v>11641</v>
      </c>
      <c r="T827" s="1" t="s">
        <v>9</v>
      </c>
      <c r="U827" s="6">
        <f>+IFERROR(VALUE(RIGHT(Tabla4[[#This Row],[B2B]],6)),"")</f>
        <v>11641</v>
      </c>
      <c r="V827" s="6" t="str">
        <f>+IFERROR(VLOOKUP(T827,Auxiliar!$A:$C,2,0),"")</f>
        <v>CORE</v>
      </c>
      <c r="W827" s="7" t="str">
        <f>+IFERROR(VLOOKUP(T827,Auxiliar!$A:$C,3,0),"")</f>
        <v>0b 1% | 2b 5% | 4b 6%</v>
      </c>
      <c r="AK827" s="1">
        <v>10386</v>
      </c>
      <c r="AL827" s="1" t="s">
        <v>30</v>
      </c>
      <c r="AM827" s="6">
        <f>+IFERROR(VALUE(RIGHT(Tabla7[[#This Row],[B2B]],6)),"")</f>
        <v>10386</v>
      </c>
      <c r="AN827" s="6" t="str">
        <f>+IFERROR(VLOOKUP(AL827,Auxiliar!$A:$C,2,0),"")</f>
        <v>LATONES</v>
      </c>
      <c r="AO827" s="7" t="str">
        <f>+IFERROR(VLOOKUP(AL827,Auxiliar!$A:$C,3,0),"")</f>
        <v>1b 4% | 5b 7% | 97b 0%</v>
      </c>
      <c r="AW827" s="1"/>
      <c r="AX827" s="1" t="s">
        <v>32</v>
      </c>
      <c r="AY827" s="6" t="str">
        <f>+IFERROR(VALUE(RIGHT(Tabla9[[#This Row],[B2B]],6)),"")</f>
        <v/>
      </c>
      <c r="AZ827" s="6" t="str">
        <f>+IFERROR(VLOOKUP(AX827,Auxiliar!$A:$C,2,0),"")</f>
        <v>LATONES</v>
      </c>
      <c r="BA827" s="7" t="str">
        <f>+IFERROR(VLOOKUP(AX827,Auxiliar!$A:$C,3,0),"")</f>
        <v>2b 3% | 4b 4% | 6b 5% | 10b 8%  | 385b 0%</v>
      </c>
      <c r="BI827" s="1"/>
      <c r="BJ827" s="1"/>
      <c r="BK827" s="6" t="str">
        <f>+IFERROR(VALUE(RIGHT(Tabla11[[#This Row],[B2B]],6)),"")</f>
        <v/>
      </c>
      <c r="BL827" s="6" t="str">
        <f>+IFERROR(VLOOKUP(BJ827,Auxiliar!$A:$C,2,0),"")</f>
        <v/>
      </c>
      <c r="BM827" s="7" t="str">
        <f>+IFERROR(VLOOKUP(BJ827,Auxiliar!$A:$C,3,0),"")</f>
        <v/>
      </c>
      <c r="BO827" s="1">
        <v>20213</v>
      </c>
      <c r="BP827" s="1" t="s">
        <v>39</v>
      </c>
      <c r="BQ827" s="6">
        <f>+IFERROR(VALUE(RIGHT(Tabla12[[#This Row],[B2B]],6)),"")</f>
        <v>20213</v>
      </c>
      <c r="BR827" s="6" t="str">
        <f>+IFERROR(VLOOKUP(BP827,Auxiliar!$A:$C,2,0),"")</f>
        <v>VALUE LITRO</v>
      </c>
      <c r="BS827" s="7" t="str">
        <f>+IFERROR(VLOOKUP(BP827,Auxiliar!$A:$C,3,0),"")</f>
        <v>1b 12%</v>
      </c>
      <c r="CA827" s="1">
        <v>5992</v>
      </c>
      <c r="CB827" s="1" t="s">
        <v>35</v>
      </c>
      <c r="CC827" s="6">
        <f>+IFERROR(VALUE(RIGHT(Tabla14[[#This Row],[B2B]],6)),"")</f>
        <v>5992</v>
      </c>
      <c r="CD827" s="6" t="str">
        <f>+IFERROR(VLOOKUP(CB827,Auxiliar!$A:$C,2,0),"")</f>
        <v>Corona 710cc</v>
      </c>
      <c r="CE827" s="7" t="str">
        <f>+IFERROR(VLOOKUP(CB827,Auxiliar!$A:$C,3,0),"")</f>
        <v>1b 10% | 85b 0%</v>
      </c>
      <c r="CG827" s="1"/>
      <c r="CH827" s="1"/>
      <c r="CI827" s="6" t="str">
        <f>+IFERROR(VALUE(RIGHT(Tabla15[[#This Row],[B2B]],6)),"")</f>
        <v/>
      </c>
      <c r="CJ827" s="6" t="str">
        <f>+IFERROR(VLOOKUP(CH827,Auxiliar!$A:$C,2,0),"")</f>
        <v/>
      </c>
      <c r="CK827" s="7" t="str">
        <f>+IFERROR(VLOOKUP(CH827,Auxiliar!$A:$C,3,0),"")</f>
        <v/>
      </c>
      <c r="CM827" s="1">
        <v>5938</v>
      </c>
      <c r="CN827" s="1" t="s">
        <v>20</v>
      </c>
      <c r="CO827" s="6">
        <v>5938</v>
      </c>
      <c r="CP827" s="6" t="s">
        <v>20</v>
      </c>
      <c r="CQ827" s="7" t="s">
        <v>21</v>
      </c>
      <c r="CS827" s="1"/>
      <c r="CT827" s="1"/>
      <c r="CU827" s="6" t="str">
        <f>+IFERROR(VALUE(RIGHT(Tabla17[[#This Row],[B2B]],6)),"")</f>
        <v/>
      </c>
      <c r="CV827" s="6" t="str">
        <f>+IFERROR(VLOOKUP(CT827,Auxiliar!$A:$C,2,0),"")</f>
        <v/>
      </c>
      <c r="CW827" s="7" t="str">
        <f>+IFERROR(VLOOKUP(CT827,Auxiliar!$A:$C,3,0),"")</f>
        <v/>
      </c>
      <c r="CY827" s="1">
        <v>5938</v>
      </c>
      <c r="CZ827" s="1" t="s">
        <v>16</v>
      </c>
      <c r="DA827" s="6">
        <f>+IFERROR(VALUE(RIGHT(Tabla18[[#This Row],[B2B]],6)),"")</f>
        <v>5938</v>
      </c>
      <c r="DB827" s="6" t="str">
        <f>+IFERROR(VLOOKUP(CZ827,Auxiliar!$A:$C,2,0),"")</f>
        <v>PREMIUM</v>
      </c>
      <c r="DC827" s="7" t="str">
        <f>+IFERROR(VLOOKUP(CZ827,Auxiliar!$A:$C,3,0),"")</f>
        <v>0b 0% | 2b 2% | 5b 3,5% | 10b 5%</v>
      </c>
      <c r="DE827" s="1">
        <v>5938</v>
      </c>
      <c r="DF827" s="1" t="s">
        <v>19</v>
      </c>
      <c r="DG827" s="6">
        <f>+IFERROR(VALUE(RIGHT(Tabla19[[#This Row],[B2B]],6)),"")</f>
        <v>5938</v>
      </c>
      <c r="DH827" s="6" t="str">
        <f>+IFERROR(VLOOKUP(DF827,Auxiliar!$A:$C,2,0),"")</f>
        <v>MICHELOB</v>
      </c>
      <c r="DI827" s="7" t="str">
        <f>+IFERROR(VLOOKUP(DF827,Auxiliar!$A:$C,3,0),"")</f>
        <v>1b 7% | 3b 22% | 8b 27%</v>
      </c>
      <c r="DK827" s="1"/>
      <c r="DL827" s="1"/>
      <c r="DM827" s="6" t="str">
        <f>+IFERROR(VALUE(RIGHT(Tabla20[[#This Row],[B2B]],6)),"")</f>
        <v/>
      </c>
      <c r="DN827" s="6" t="str">
        <f>+IFERROR(VLOOKUP(DL827,Auxiliar!$A:$C,2,0),"")</f>
        <v/>
      </c>
      <c r="DO827" s="7" t="str">
        <f>+IFERROR(VLOOKUP(DL827,Auxiliar!$A:$C,3,0),"")</f>
        <v/>
      </c>
      <c r="DQ827" s="1">
        <v>5938</v>
      </c>
      <c r="DR827" s="12" t="s">
        <v>24</v>
      </c>
      <c r="DS827" s="6">
        <f>+IFERROR(VALUE(RIGHT(Tabla21[[#This Row],[B2B]],6)),"")</f>
        <v>5938</v>
      </c>
      <c r="DT827" s="6" t="str">
        <f>+IFERROR(VLOOKUP(DR827,Auxiliar!$A:$C,2,0),"")</f>
        <v>CORONA PORRON</v>
      </c>
      <c r="DU827" s="7" t="str">
        <f>+IFERROR(VLOOKUP(DR827,Auxiliar!$A:$C,3,0),"")</f>
        <v>1b 5% | 20b 0%</v>
      </c>
      <c r="DW827" s="1">
        <v>20225</v>
      </c>
      <c r="DX827" s="12" t="s">
        <v>43</v>
      </c>
      <c r="DY827" s="6">
        <f>+IFERROR(VALUE(RIGHT(Tabla22[[#This Row],[B2B]],6)),"")</f>
        <v>20225</v>
      </c>
      <c r="DZ827" s="6" t="str">
        <f>+IFERROR(VLOOKUP(DX827,Auxiliar!$A:$C,2,0),"")</f>
        <v xml:space="preserve">VALUE LATA </v>
      </c>
      <c r="EA827" s="7" t="str">
        <f>+IFERROR(VLOOKUP(DX827,Auxiliar!$A:$C,3,0),"")</f>
        <v>1b 15% | 100b 18%</v>
      </c>
      <c r="EC827" s="1">
        <v>3710</v>
      </c>
      <c r="ED827" s="12" t="s">
        <v>47</v>
      </c>
      <c r="EE827" s="6">
        <f>+IFERROR(VALUE(RIGHT(Tabla23[[#This Row],[B2B]],6)),"")</f>
        <v>3710</v>
      </c>
      <c r="EF827" s="6" t="str">
        <f>+IFERROR(VLOOKUP(ED827,Auxiliar!$A:$C,2,0),"")</f>
        <v>VALUE LATON</v>
      </c>
      <c r="EG827" s="7" t="str">
        <f>+IFERROR(VLOOKUP(ED827,Auxiliar!$A:$C,3,0),"")</f>
        <v>1b 10% | 5b 15% | 192b 0%</v>
      </c>
      <c r="EI827" s="1"/>
      <c r="EJ827" s="12"/>
      <c r="EK827" s="6" t="str">
        <f>+IFERROR(VALUE(RIGHT(Tabla24[[#This Row],[B2B]],6)),"")</f>
        <v/>
      </c>
      <c r="EL827" s="6" t="str">
        <f>+IFERROR(VLOOKUP(EJ827,Auxiliar!$A:$C,2,0),"")</f>
        <v/>
      </c>
      <c r="EM827" s="7" t="str">
        <f>+IFERROR(VLOOKUP(EJ827,Auxiliar!$A:$C,3,0),"")</f>
        <v/>
      </c>
      <c r="EO827" s="1"/>
      <c r="EP827" s="12"/>
      <c r="EQ827" s="6" t="str">
        <f>+IFERROR(VALUE(RIGHT(Tabla25[[#This Row],[B2B]],6)),"")</f>
        <v/>
      </c>
      <c r="ER827" s="6" t="str">
        <f>+IFERROR(VLOOKUP(EP827,Auxiliar!$A:$C,2,0),"")</f>
        <v/>
      </c>
      <c r="ES827" s="7" t="str">
        <f>+IFERROR(VLOOKUP(EP827,Auxiliar!$A:$C,3,0),"")</f>
        <v/>
      </c>
      <c r="EU827" s="1"/>
      <c r="EV827" s="12"/>
      <c r="EW827" s="6" t="str">
        <f>+IFERROR(VALUE(RIGHT(Tabla26[[#This Row],[B2B]],6)),"")</f>
        <v/>
      </c>
      <c r="EX827" s="6" t="str">
        <f>+IFERROR(VLOOKUP(EV827,Auxiliar!$A:$C,2,0),"")</f>
        <v/>
      </c>
      <c r="EY827" s="7" t="str">
        <f>+IFERROR(VLOOKUP(EV827,Auxiliar!$A:$C,3,0),"")</f>
        <v/>
      </c>
      <c r="EZ827" s="1"/>
      <c r="FA827" s="12"/>
      <c r="FB827" s="6" t="str">
        <f>+IFERROR(VALUE(RIGHT(Tabla27[[#This Row],[B2B]],6)),"")</f>
        <v/>
      </c>
      <c r="FC827" s="6" t="str">
        <f>+IFERROR(VLOOKUP(FA827,Auxiliar!$A:$C,2,0),"")</f>
        <v/>
      </c>
      <c r="FD827" s="7" t="str">
        <f>+IFERROR(VLOOKUP(FA827,Auxiliar!$A:$C,3,0),"")</f>
        <v/>
      </c>
      <c r="FE827" s="1"/>
      <c r="FF827" s="12"/>
      <c r="FG827" s="6" t="str">
        <f>+IFERROR(VALUE(RIGHT(Tabla28[[#This Row],[B2B]],6)),"")</f>
        <v/>
      </c>
      <c r="FH827" s="6" t="str">
        <f>+IFERROR(VLOOKUP(FF827,Auxiliar!$A:$C,2,0),"")</f>
        <v/>
      </c>
      <c r="FI827" s="7" t="str">
        <f>+IFERROR(VLOOKUP(FF827,Auxiliar!$A:$C,3,0),"")</f>
        <v/>
      </c>
      <c r="FJ827" s="1"/>
      <c r="FK827" s="12"/>
      <c r="FL827" s="6" t="str">
        <f>+IFERROR(VALUE(RIGHT(Tabla29[[#This Row],[B2B]],6)),"")</f>
        <v/>
      </c>
      <c r="FM827" s="6" t="str">
        <f>+IFERROR(VLOOKUP(FK827,Auxiliar!$A:$C,2,0),"")</f>
        <v/>
      </c>
      <c r="FN827" s="7" t="str">
        <f>+IFERROR(VLOOKUP(FK827,Auxiliar!$A:$C,3,0),"")</f>
        <v/>
      </c>
      <c r="FO827" s="1"/>
      <c r="FP827" s="12"/>
      <c r="FQ827" s="6" t="str">
        <f>+IFERROR(VALUE(RIGHT(Tabla30[[#This Row],[B2B]],6)),"")</f>
        <v/>
      </c>
      <c r="FR827" s="6" t="str">
        <f>+IFERROR(VLOOKUP(FP827,Auxiliar!$A:$C,2,0),"")</f>
        <v/>
      </c>
      <c r="FS827" s="7"/>
      <c r="FT827" s="1"/>
      <c r="FU827" s="12"/>
      <c r="FV827" s="6" t="str">
        <f>+IFERROR(VALUE(RIGHT(Tabla31[[#This Row],[B2B]],6)),"")</f>
        <v/>
      </c>
      <c r="FW827" s="6" t="str">
        <f>+IFERROR(VLOOKUP(FU827,Auxiliar!$A:$C,2,0),"")</f>
        <v/>
      </c>
      <c r="FX827" s="7" t="str">
        <f>+IFERROR(VLOOKUP(FU827,Auxiliar!$A:$C,3,0),"")</f>
        <v/>
      </c>
      <c r="FY827" s="1"/>
      <c r="FZ827" s="12"/>
      <c r="GA827" s="6" t="str">
        <f>+IFERROR(VALUE(RIGHT(Tabla32[[#This Row],[B2B]],6)),"")</f>
        <v/>
      </c>
      <c r="GB827" s="6" t="str">
        <f>+IFERROR(VLOOKUP(FZ827,Auxiliar!$A:$C,2,0),"")</f>
        <v/>
      </c>
      <c r="GC827" s="7" t="str">
        <f>+IFERROR(VLOOKUP(FZ827,Auxiliar!$A:$C,3,0),"")</f>
        <v/>
      </c>
      <c r="GD827" s="1"/>
      <c r="GE827" s="12"/>
      <c r="GF827" s="6" t="str">
        <f>+IFERROR(VALUE(RIGHT(Tabla33[[#This Row],[B2B]],6)),"")</f>
        <v/>
      </c>
      <c r="GG827" s="6" t="str">
        <f>+IFERROR(VLOOKUP(GE827,Auxiliar!$A:$C,2,0),"")</f>
        <v/>
      </c>
      <c r="GH827" s="7" t="str">
        <f>+IFERROR(VLOOKUP(GE827,Auxiliar!$A:$C,3,0),"")</f>
        <v/>
      </c>
    </row>
    <row r="828" spans="19:190" x14ac:dyDescent="0.25">
      <c r="S828" s="1">
        <v>11642</v>
      </c>
      <c r="T828" s="1" t="s">
        <v>9</v>
      </c>
      <c r="U828" s="6">
        <f>+IFERROR(VALUE(RIGHT(Tabla4[[#This Row],[B2B]],6)),"")</f>
        <v>11642</v>
      </c>
      <c r="V828" s="6" t="str">
        <f>+IFERROR(VLOOKUP(T828,Auxiliar!$A:$C,2,0),"")</f>
        <v>CORE</v>
      </c>
      <c r="W828" s="7" t="str">
        <f>+IFERROR(VLOOKUP(T828,Auxiliar!$A:$C,3,0),"")</f>
        <v>0b 1% | 2b 5% | 4b 6%</v>
      </c>
      <c r="AK828" s="1">
        <v>10392</v>
      </c>
      <c r="AL828" s="1" t="s">
        <v>30</v>
      </c>
      <c r="AM828" s="6">
        <f>+IFERROR(VALUE(RIGHT(Tabla7[[#This Row],[B2B]],6)),"")</f>
        <v>10392</v>
      </c>
      <c r="AN828" s="6" t="str">
        <f>+IFERROR(VLOOKUP(AL828,Auxiliar!$A:$C,2,0),"")</f>
        <v>LATONES</v>
      </c>
      <c r="AO828" s="7" t="str">
        <f>+IFERROR(VLOOKUP(AL828,Auxiliar!$A:$C,3,0),"")</f>
        <v>1b 4% | 5b 7% | 97b 0%</v>
      </c>
      <c r="AW828" s="1"/>
      <c r="AX828" s="1" t="s">
        <v>32</v>
      </c>
      <c r="AY828" s="6" t="str">
        <f>+IFERROR(VALUE(RIGHT(Tabla9[[#This Row],[B2B]],6)),"")</f>
        <v/>
      </c>
      <c r="AZ828" s="6" t="str">
        <f>+IFERROR(VLOOKUP(AX828,Auxiliar!$A:$C,2,0),"")</f>
        <v>LATONES</v>
      </c>
      <c r="BA828" s="7" t="str">
        <f>+IFERROR(VLOOKUP(AX828,Auxiliar!$A:$C,3,0),"")</f>
        <v>2b 3% | 4b 4% | 6b 5% | 10b 8%  | 385b 0%</v>
      </c>
      <c r="BI828" s="1"/>
      <c r="BJ828" s="1"/>
      <c r="BK828" s="6" t="str">
        <f>+IFERROR(VALUE(RIGHT(Tabla11[[#This Row],[B2B]],6)),"")</f>
        <v/>
      </c>
      <c r="BL828" s="6" t="str">
        <f>+IFERROR(VLOOKUP(BJ828,Auxiliar!$A:$C,2,0),"")</f>
        <v/>
      </c>
      <c r="BM828" s="7" t="str">
        <f>+IFERROR(VLOOKUP(BJ828,Auxiliar!$A:$C,3,0),"")</f>
        <v/>
      </c>
      <c r="BO828" s="1">
        <v>3711</v>
      </c>
      <c r="BP828" s="1" t="s">
        <v>39</v>
      </c>
      <c r="BQ828" s="6">
        <f>+IFERROR(VALUE(RIGHT(Tabla12[[#This Row],[B2B]],6)),"")</f>
        <v>3711</v>
      </c>
      <c r="BR828" s="6" t="str">
        <f>+IFERROR(VLOOKUP(BP828,Auxiliar!$A:$C,2,0),"")</f>
        <v>VALUE LITRO</v>
      </c>
      <c r="BS828" s="7" t="str">
        <f>+IFERROR(VLOOKUP(BP828,Auxiliar!$A:$C,3,0),"")</f>
        <v>1b 12%</v>
      </c>
      <c r="CA828" s="1">
        <v>5993</v>
      </c>
      <c r="CB828" s="1" t="s">
        <v>35</v>
      </c>
      <c r="CC828" s="6">
        <f>+IFERROR(VALUE(RIGHT(Tabla14[[#This Row],[B2B]],6)),"")</f>
        <v>5993</v>
      </c>
      <c r="CD828" s="6" t="str">
        <f>+IFERROR(VLOOKUP(CB828,Auxiliar!$A:$C,2,0),"")</f>
        <v>Corona 710cc</v>
      </c>
      <c r="CE828" s="7" t="str">
        <f>+IFERROR(VLOOKUP(CB828,Auxiliar!$A:$C,3,0),"")</f>
        <v>1b 10% | 85b 0%</v>
      </c>
      <c r="CG828" s="1"/>
      <c r="CH828" s="1"/>
      <c r="CI828" s="6" t="str">
        <f>+IFERROR(VALUE(RIGHT(Tabla15[[#This Row],[B2B]],6)),"")</f>
        <v/>
      </c>
      <c r="CJ828" s="6" t="str">
        <f>+IFERROR(VLOOKUP(CH828,Auxiliar!$A:$C,2,0),"")</f>
        <v/>
      </c>
      <c r="CK828" s="7" t="str">
        <f>+IFERROR(VLOOKUP(CH828,Auxiliar!$A:$C,3,0),"")</f>
        <v/>
      </c>
      <c r="CM828" s="1">
        <v>5941</v>
      </c>
      <c r="CN828" s="1" t="s">
        <v>20</v>
      </c>
      <c r="CO828" s="6">
        <v>5941</v>
      </c>
      <c r="CP828" s="6" t="s">
        <v>20</v>
      </c>
      <c r="CQ828" s="7" t="s">
        <v>21</v>
      </c>
      <c r="CS828" s="1"/>
      <c r="CT828" s="1"/>
      <c r="CU828" s="6" t="str">
        <f>+IFERROR(VALUE(RIGHT(Tabla17[[#This Row],[B2B]],6)),"")</f>
        <v/>
      </c>
      <c r="CV828" s="6" t="str">
        <f>+IFERROR(VLOOKUP(CT828,Auxiliar!$A:$C,2,0),"")</f>
        <v/>
      </c>
      <c r="CW828" s="7" t="str">
        <f>+IFERROR(VLOOKUP(CT828,Auxiliar!$A:$C,3,0),"")</f>
        <v/>
      </c>
      <c r="CY828" s="1">
        <v>5941</v>
      </c>
      <c r="CZ828" s="1" t="s">
        <v>16</v>
      </c>
      <c r="DA828" s="6">
        <f>+IFERROR(VALUE(RIGHT(Tabla18[[#This Row],[B2B]],6)),"")</f>
        <v>5941</v>
      </c>
      <c r="DB828" s="6" t="str">
        <f>+IFERROR(VLOOKUP(CZ828,Auxiliar!$A:$C,2,0),"")</f>
        <v>PREMIUM</v>
      </c>
      <c r="DC828" s="7" t="str">
        <f>+IFERROR(VLOOKUP(CZ828,Auxiliar!$A:$C,3,0),"")</f>
        <v>0b 0% | 2b 2% | 5b 3,5% | 10b 5%</v>
      </c>
      <c r="DE828" s="1">
        <v>5941</v>
      </c>
      <c r="DF828" s="1" t="s">
        <v>19</v>
      </c>
      <c r="DG828" s="6">
        <f>+IFERROR(VALUE(RIGHT(Tabla19[[#This Row],[B2B]],6)),"")</f>
        <v>5941</v>
      </c>
      <c r="DH828" s="6" t="str">
        <f>+IFERROR(VLOOKUP(DF828,Auxiliar!$A:$C,2,0),"")</f>
        <v>MICHELOB</v>
      </c>
      <c r="DI828" s="7" t="str">
        <f>+IFERROR(VLOOKUP(DF828,Auxiliar!$A:$C,3,0),"")</f>
        <v>1b 7% | 3b 22% | 8b 27%</v>
      </c>
      <c r="DK828" s="1"/>
      <c r="DL828" s="1"/>
      <c r="DM828" s="6" t="str">
        <f>+IFERROR(VALUE(RIGHT(Tabla20[[#This Row],[B2B]],6)),"")</f>
        <v/>
      </c>
      <c r="DN828" s="6" t="str">
        <f>+IFERROR(VLOOKUP(DL828,Auxiliar!$A:$C,2,0),"")</f>
        <v/>
      </c>
      <c r="DO828" s="7" t="str">
        <f>+IFERROR(VLOOKUP(DL828,Auxiliar!$A:$C,3,0),"")</f>
        <v/>
      </c>
      <c r="DQ828" s="1">
        <v>5939</v>
      </c>
      <c r="DR828" s="12" t="s">
        <v>24</v>
      </c>
      <c r="DS828" s="6">
        <f>+IFERROR(VALUE(RIGHT(Tabla21[[#This Row],[B2B]],6)),"")</f>
        <v>5939</v>
      </c>
      <c r="DT828" s="6" t="str">
        <f>+IFERROR(VLOOKUP(DR828,Auxiliar!$A:$C,2,0),"")</f>
        <v>CORONA PORRON</v>
      </c>
      <c r="DU828" s="7" t="str">
        <f>+IFERROR(VLOOKUP(DR828,Auxiliar!$A:$C,3,0),"")</f>
        <v>1b 5% | 20b 0%</v>
      </c>
      <c r="DW828" s="1">
        <v>20228</v>
      </c>
      <c r="DX828" s="12" t="s">
        <v>43</v>
      </c>
      <c r="DY828" s="6">
        <f>+IFERROR(VALUE(RIGHT(Tabla22[[#This Row],[B2B]],6)),"")</f>
        <v>20228</v>
      </c>
      <c r="DZ828" s="6" t="str">
        <f>+IFERROR(VLOOKUP(DX828,Auxiliar!$A:$C,2,0),"")</f>
        <v xml:space="preserve">VALUE LATA </v>
      </c>
      <c r="EA828" s="7" t="str">
        <f>+IFERROR(VLOOKUP(DX828,Auxiliar!$A:$C,3,0),"")</f>
        <v>1b 15% | 100b 18%</v>
      </c>
      <c r="EC828" s="1">
        <v>20213</v>
      </c>
      <c r="ED828" s="12" t="s">
        <v>47</v>
      </c>
      <c r="EE828" s="6">
        <f>+IFERROR(VALUE(RIGHT(Tabla23[[#This Row],[B2B]],6)),"")</f>
        <v>20213</v>
      </c>
      <c r="EF828" s="6" t="str">
        <f>+IFERROR(VLOOKUP(ED828,Auxiliar!$A:$C,2,0),"")</f>
        <v>VALUE LATON</v>
      </c>
      <c r="EG828" s="7" t="str">
        <f>+IFERROR(VLOOKUP(ED828,Auxiliar!$A:$C,3,0),"")</f>
        <v>1b 10% | 5b 15% | 192b 0%</v>
      </c>
      <c r="EI828" s="1"/>
      <c r="EJ828" s="12"/>
      <c r="EK828" s="6" t="str">
        <f>+IFERROR(VALUE(RIGHT(Tabla24[[#This Row],[B2B]],6)),"")</f>
        <v/>
      </c>
      <c r="EL828" s="6" t="str">
        <f>+IFERROR(VLOOKUP(EJ828,Auxiliar!$A:$C,2,0),"")</f>
        <v/>
      </c>
      <c r="EM828" s="7" t="str">
        <f>+IFERROR(VLOOKUP(EJ828,Auxiliar!$A:$C,3,0),"")</f>
        <v/>
      </c>
      <c r="EO828" s="1"/>
      <c r="EP828" s="12"/>
      <c r="EQ828" s="6" t="str">
        <f>+IFERROR(VALUE(RIGHT(Tabla25[[#This Row],[B2B]],6)),"")</f>
        <v/>
      </c>
      <c r="ER828" s="6" t="str">
        <f>+IFERROR(VLOOKUP(EP828,Auxiliar!$A:$C,2,0),"")</f>
        <v/>
      </c>
      <c r="ES828" s="7" t="str">
        <f>+IFERROR(VLOOKUP(EP828,Auxiliar!$A:$C,3,0),"")</f>
        <v/>
      </c>
      <c r="EU828" s="1"/>
      <c r="EV828" s="12"/>
      <c r="EW828" s="6" t="str">
        <f>+IFERROR(VALUE(RIGHT(Tabla26[[#This Row],[B2B]],6)),"")</f>
        <v/>
      </c>
      <c r="EX828" s="6" t="str">
        <f>+IFERROR(VLOOKUP(EV828,Auxiliar!$A:$C,2,0),"")</f>
        <v/>
      </c>
      <c r="EY828" s="7" t="str">
        <f>+IFERROR(VLOOKUP(EV828,Auxiliar!$A:$C,3,0),"")</f>
        <v/>
      </c>
      <c r="EZ828" s="1"/>
      <c r="FA828" s="12"/>
      <c r="FB828" s="6" t="str">
        <f>+IFERROR(VALUE(RIGHT(Tabla27[[#This Row],[B2B]],6)),"")</f>
        <v/>
      </c>
      <c r="FC828" s="6" t="str">
        <f>+IFERROR(VLOOKUP(FA828,Auxiliar!$A:$C,2,0),"")</f>
        <v/>
      </c>
      <c r="FD828" s="7" t="str">
        <f>+IFERROR(VLOOKUP(FA828,Auxiliar!$A:$C,3,0),"")</f>
        <v/>
      </c>
      <c r="FE828" s="1"/>
      <c r="FF828" s="12"/>
      <c r="FG828" s="6" t="str">
        <f>+IFERROR(VALUE(RIGHT(Tabla28[[#This Row],[B2B]],6)),"")</f>
        <v/>
      </c>
      <c r="FH828" s="6" t="str">
        <f>+IFERROR(VLOOKUP(FF828,Auxiliar!$A:$C,2,0),"")</f>
        <v/>
      </c>
      <c r="FI828" s="7" t="str">
        <f>+IFERROR(VLOOKUP(FF828,Auxiliar!$A:$C,3,0),"")</f>
        <v/>
      </c>
      <c r="FJ828" s="1"/>
      <c r="FK828" s="12"/>
      <c r="FL828" s="6" t="str">
        <f>+IFERROR(VALUE(RIGHT(Tabla29[[#This Row],[B2B]],6)),"")</f>
        <v/>
      </c>
      <c r="FM828" s="6" t="str">
        <f>+IFERROR(VLOOKUP(FK828,Auxiliar!$A:$C,2,0),"")</f>
        <v/>
      </c>
      <c r="FN828" s="7" t="str">
        <f>+IFERROR(VLOOKUP(FK828,Auxiliar!$A:$C,3,0),"")</f>
        <v/>
      </c>
      <c r="FO828" s="1"/>
      <c r="FP828" s="12"/>
      <c r="FQ828" s="6" t="str">
        <f>+IFERROR(VALUE(RIGHT(Tabla30[[#This Row],[B2B]],6)),"")</f>
        <v/>
      </c>
      <c r="FR828" s="6" t="str">
        <f>+IFERROR(VLOOKUP(FP828,Auxiliar!$A:$C,2,0),"")</f>
        <v/>
      </c>
      <c r="FS828" s="7"/>
      <c r="FT828" s="1"/>
      <c r="FU828" s="12"/>
      <c r="FV828" s="6" t="str">
        <f>+IFERROR(VALUE(RIGHT(Tabla31[[#This Row],[B2B]],6)),"")</f>
        <v/>
      </c>
      <c r="FW828" s="6" t="str">
        <f>+IFERROR(VLOOKUP(FU828,Auxiliar!$A:$C,2,0),"")</f>
        <v/>
      </c>
      <c r="FX828" s="7" t="str">
        <f>+IFERROR(VLOOKUP(FU828,Auxiliar!$A:$C,3,0),"")</f>
        <v/>
      </c>
      <c r="FY828" s="1"/>
      <c r="FZ828" s="12"/>
      <c r="GA828" s="6" t="str">
        <f>+IFERROR(VALUE(RIGHT(Tabla32[[#This Row],[B2B]],6)),"")</f>
        <v/>
      </c>
      <c r="GB828" s="6" t="str">
        <f>+IFERROR(VLOOKUP(FZ828,Auxiliar!$A:$C,2,0),"")</f>
        <v/>
      </c>
      <c r="GC828" s="7" t="str">
        <f>+IFERROR(VLOOKUP(FZ828,Auxiliar!$A:$C,3,0),"")</f>
        <v/>
      </c>
      <c r="GD828" s="1"/>
      <c r="GE828" s="12"/>
      <c r="GF828" s="6" t="str">
        <f>+IFERROR(VALUE(RIGHT(Tabla33[[#This Row],[B2B]],6)),"")</f>
        <v/>
      </c>
      <c r="GG828" s="6" t="str">
        <f>+IFERROR(VLOOKUP(GE828,Auxiliar!$A:$C,2,0),"")</f>
        <v/>
      </c>
      <c r="GH828" s="7" t="str">
        <f>+IFERROR(VLOOKUP(GE828,Auxiliar!$A:$C,3,0),"")</f>
        <v/>
      </c>
    </row>
    <row r="829" spans="19:190" x14ac:dyDescent="0.25">
      <c r="S829" s="1">
        <v>11646</v>
      </c>
      <c r="T829" s="1" t="s">
        <v>9</v>
      </c>
      <c r="U829" s="6">
        <f>+IFERROR(VALUE(RIGHT(Tabla4[[#This Row],[B2B]],6)),"")</f>
        <v>11646</v>
      </c>
      <c r="V829" s="6" t="str">
        <f>+IFERROR(VLOOKUP(T829,Auxiliar!$A:$C,2,0),"")</f>
        <v>CORE</v>
      </c>
      <c r="W829" s="7" t="str">
        <f>+IFERROR(VLOOKUP(T829,Auxiliar!$A:$C,3,0),"")</f>
        <v>0b 1% | 2b 5% | 4b 6%</v>
      </c>
      <c r="AK829" s="1">
        <v>10393</v>
      </c>
      <c r="AL829" s="1" t="s">
        <v>30</v>
      </c>
      <c r="AM829" s="6">
        <f>+IFERROR(VALUE(RIGHT(Tabla7[[#This Row],[B2B]],6)),"")</f>
        <v>10393</v>
      </c>
      <c r="AN829" s="6" t="str">
        <f>+IFERROR(VLOOKUP(AL829,Auxiliar!$A:$C,2,0),"")</f>
        <v>LATONES</v>
      </c>
      <c r="AO829" s="7" t="str">
        <f>+IFERROR(VLOOKUP(AL829,Auxiliar!$A:$C,3,0),"")</f>
        <v>1b 4% | 5b 7% | 97b 0%</v>
      </c>
      <c r="AW829" s="1"/>
      <c r="AX829" s="1" t="s">
        <v>32</v>
      </c>
      <c r="AY829" s="6" t="str">
        <f>+IFERROR(VALUE(RIGHT(Tabla9[[#This Row],[B2B]],6)),"")</f>
        <v/>
      </c>
      <c r="AZ829" s="6" t="str">
        <f>+IFERROR(VLOOKUP(AX829,Auxiliar!$A:$C,2,0),"")</f>
        <v>LATONES</v>
      </c>
      <c r="BA829" s="7" t="str">
        <f>+IFERROR(VLOOKUP(AX829,Auxiliar!$A:$C,3,0),"")</f>
        <v>2b 3% | 4b 4% | 6b 5% | 10b 8%  | 385b 0%</v>
      </c>
      <c r="BI829" s="1"/>
      <c r="BJ829" s="1"/>
      <c r="BK829" s="6" t="str">
        <f>+IFERROR(VALUE(RIGHT(Tabla11[[#This Row],[B2B]],6)),"")</f>
        <v/>
      </c>
      <c r="BL829" s="6" t="str">
        <f>+IFERROR(VLOOKUP(BJ829,Auxiliar!$A:$C,2,0),"")</f>
        <v/>
      </c>
      <c r="BM829" s="7" t="str">
        <f>+IFERROR(VLOOKUP(BJ829,Auxiliar!$A:$C,3,0),"")</f>
        <v/>
      </c>
      <c r="BO829" s="1">
        <v>3721</v>
      </c>
      <c r="BP829" s="1" t="s">
        <v>39</v>
      </c>
      <c r="BQ829" s="6">
        <f>+IFERROR(VALUE(RIGHT(Tabla12[[#This Row],[B2B]],6)),"")</f>
        <v>3721</v>
      </c>
      <c r="BR829" s="6" t="str">
        <f>+IFERROR(VLOOKUP(BP829,Auxiliar!$A:$C,2,0),"")</f>
        <v>VALUE LITRO</v>
      </c>
      <c r="BS829" s="7" t="str">
        <f>+IFERROR(VLOOKUP(BP829,Auxiliar!$A:$C,3,0),"")</f>
        <v>1b 12%</v>
      </c>
      <c r="CA829" s="1">
        <v>6008</v>
      </c>
      <c r="CB829" s="1" t="s">
        <v>35</v>
      </c>
      <c r="CC829" s="6">
        <f>+IFERROR(VALUE(RIGHT(Tabla14[[#This Row],[B2B]],6)),"")</f>
        <v>6008</v>
      </c>
      <c r="CD829" s="6" t="str">
        <f>+IFERROR(VLOOKUP(CB829,Auxiliar!$A:$C,2,0),"")</f>
        <v>Corona 710cc</v>
      </c>
      <c r="CE829" s="7" t="str">
        <f>+IFERROR(VLOOKUP(CB829,Auxiliar!$A:$C,3,0),"")</f>
        <v>1b 10% | 85b 0%</v>
      </c>
      <c r="CG829" s="1"/>
      <c r="CH829" s="1"/>
      <c r="CI829" s="6" t="str">
        <f>+IFERROR(VALUE(RIGHT(Tabla15[[#This Row],[B2B]],6)),"")</f>
        <v/>
      </c>
      <c r="CJ829" s="6" t="str">
        <f>+IFERROR(VLOOKUP(CH829,Auxiliar!$A:$C,2,0),"")</f>
        <v/>
      </c>
      <c r="CK829" s="7" t="str">
        <f>+IFERROR(VLOOKUP(CH829,Auxiliar!$A:$C,3,0),"")</f>
        <v/>
      </c>
      <c r="CM829" s="1">
        <v>5943</v>
      </c>
      <c r="CN829" s="1" t="s">
        <v>20</v>
      </c>
      <c r="CO829" s="6">
        <v>5943</v>
      </c>
      <c r="CP829" s="6" t="s">
        <v>20</v>
      </c>
      <c r="CQ829" s="7" t="s">
        <v>21</v>
      </c>
      <c r="CS829" s="1"/>
      <c r="CT829" s="1"/>
      <c r="CU829" s="6" t="str">
        <f>+IFERROR(VALUE(RIGHT(Tabla17[[#This Row],[B2B]],6)),"")</f>
        <v/>
      </c>
      <c r="CV829" s="6" t="str">
        <f>+IFERROR(VLOOKUP(CT829,Auxiliar!$A:$C,2,0),"")</f>
        <v/>
      </c>
      <c r="CW829" s="7" t="str">
        <f>+IFERROR(VLOOKUP(CT829,Auxiliar!$A:$C,3,0),"")</f>
        <v/>
      </c>
      <c r="CY829" s="1">
        <v>5943</v>
      </c>
      <c r="CZ829" s="1" t="s">
        <v>16</v>
      </c>
      <c r="DA829" s="6">
        <f>+IFERROR(VALUE(RIGHT(Tabla18[[#This Row],[B2B]],6)),"")</f>
        <v>5943</v>
      </c>
      <c r="DB829" s="6" t="str">
        <f>+IFERROR(VLOOKUP(CZ829,Auxiliar!$A:$C,2,0),"")</f>
        <v>PREMIUM</v>
      </c>
      <c r="DC829" s="7" t="str">
        <f>+IFERROR(VLOOKUP(CZ829,Auxiliar!$A:$C,3,0),"")</f>
        <v>0b 0% | 2b 2% | 5b 3,5% | 10b 5%</v>
      </c>
      <c r="DE829" s="1">
        <v>5943</v>
      </c>
      <c r="DF829" s="1" t="s">
        <v>19</v>
      </c>
      <c r="DG829" s="6">
        <f>+IFERROR(VALUE(RIGHT(Tabla19[[#This Row],[B2B]],6)),"")</f>
        <v>5943</v>
      </c>
      <c r="DH829" s="6" t="str">
        <f>+IFERROR(VLOOKUP(DF829,Auxiliar!$A:$C,2,0),"")</f>
        <v>MICHELOB</v>
      </c>
      <c r="DI829" s="7" t="str">
        <f>+IFERROR(VLOOKUP(DF829,Auxiliar!$A:$C,3,0),"")</f>
        <v>1b 7% | 3b 22% | 8b 27%</v>
      </c>
      <c r="DK829" s="1"/>
      <c r="DL829" s="1"/>
      <c r="DM829" s="6" t="str">
        <f>+IFERROR(VALUE(RIGHT(Tabla20[[#This Row],[B2B]],6)),"")</f>
        <v/>
      </c>
      <c r="DN829" s="6" t="str">
        <f>+IFERROR(VLOOKUP(DL829,Auxiliar!$A:$C,2,0),"")</f>
        <v/>
      </c>
      <c r="DO829" s="7" t="str">
        <f>+IFERROR(VLOOKUP(DL829,Auxiliar!$A:$C,3,0),"")</f>
        <v/>
      </c>
      <c r="DQ829" s="1">
        <v>5941</v>
      </c>
      <c r="DR829" s="12" t="s">
        <v>24</v>
      </c>
      <c r="DS829" s="6">
        <f>+IFERROR(VALUE(RIGHT(Tabla21[[#This Row],[B2B]],6)),"")</f>
        <v>5941</v>
      </c>
      <c r="DT829" s="6" t="str">
        <f>+IFERROR(VLOOKUP(DR829,Auxiliar!$A:$C,2,0),"")</f>
        <v>CORONA PORRON</v>
      </c>
      <c r="DU829" s="7" t="str">
        <f>+IFERROR(VLOOKUP(DR829,Auxiliar!$A:$C,3,0),"")</f>
        <v>1b 5% | 20b 0%</v>
      </c>
      <c r="DW829" s="1">
        <v>3736</v>
      </c>
      <c r="DX829" s="12" t="s">
        <v>43</v>
      </c>
      <c r="DY829" s="6">
        <f>+IFERROR(VALUE(RIGHT(Tabla22[[#This Row],[B2B]],6)),"")</f>
        <v>3736</v>
      </c>
      <c r="DZ829" s="6" t="str">
        <f>+IFERROR(VLOOKUP(DX829,Auxiliar!$A:$C,2,0),"")</f>
        <v xml:space="preserve">VALUE LATA </v>
      </c>
      <c r="EA829" s="7" t="str">
        <f>+IFERROR(VLOOKUP(DX829,Auxiliar!$A:$C,3,0),"")</f>
        <v>1b 15% | 100b 18%</v>
      </c>
      <c r="EC829" s="1">
        <v>3711</v>
      </c>
      <c r="ED829" s="12" t="s">
        <v>47</v>
      </c>
      <c r="EE829" s="6">
        <f>+IFERROR(VALUE(RIGHT(Tabla23[[#This Row],[B2B]],6)),"")</f>
        <v>3711</v>
      </c>
      <c r="EF829" s="6" t="str">
        <f>+IFERROR(VLOOKUP(ED829,Auxiliar!$A:$C,2,0),"")</f>
        <v>VALUE LATON</v>
      </c>
      <c r="EG829" s="7" t="str">
        <f>+IFERROR(VLOOKUP(ED829,Auxiliar!$A:$C,3,0),"")</f>
        <v>1b 10% | 5b 15% | 192b 0%</v>
      </c>
      <c r="EI829" s="1"/>
      <c r="EJ829" s="12"/>
      <c r="EK829" s="6" t="str">
        <f>+IFERROR(VALUE(RIGHT(Tabla24[[#This Row],[B2B]],6)),"")</f>
        <v/>
      </c>
      <c r="EL829" s="6" t="str">
        <f>+IFERROR(VLOOKUP(EJ829,Auxiliar!$A:$C,2,0),"")</f>
        <v/>
      </c>
      <c r="EM829" s="7" t="str">
        <f>+IFERROR(VLOOKUP(EJ829,Auxiliar!$A:$C,3,0),"")</f>
        <v/>
      </c>
      <c r="EO829" s="1"/>
      <c r="EP829" s="12"/>
      <c r="EQ829" s="6" t="str">
        <f>+IFERROR(VALUE(RIGHT(Tabla25[[#This Row],[B2B]],6)),"")</f>
        <v/>
      </c>
      <c r="ER829" s="6" t="str">
        <f>+IFERROR(VLOOKUP(EP829,Auxiliar!$A:$C,2,0),"")</f>
        <v/>
      </c>
      <c r="ES829" s="7" t="str">
        <f>+IFERROR(VLOOKUP(EP829,Auxiliar!$A:$C,3,0),"")</f>
        <v/>
      </c>
      <c r="EU829" s="1"/>
      <c r="EV829" s="12"/>
      <c r="EW829" s="6" t="str">
        <f>+IFERROR(VALUE(RIGHT(Tabla26[[#This Row],[B2B]],6)),"")</f>
        <v/>
      </c>
      <c r="EX829" s="6" t="str">
        <f>+IFERROR(VLOOKUP(EV829,Auxiliar!$A:$C,2,0),"")</f>
        <v/>
      </c>
      <c r="EY829" s="7" t="str">
        <f>+IFERROR(VLOOKUP(EV829,Auxiliar!$A:$C,3,0),"")</f>
        <v/>
      </c>
      <c r="EZ829" s="1"/>
      <c r="FA829" s="12"/>
      <c r="FB829" s="6" t="str">
        <f>+IFERROR(VALUE(RIGHT(Tabla27[[#This Row],[B2B]],6)),"")</f>
        <v/>
      </c>
      <c r="FC829" s="6" t="str">
        <f>+IFERROR(VLOOKUP(FA829,Auxiliar!$A:$C,2,0),"")</f>
        <v/>
      </c>
      <c r="FD829" s="7" t="str">
        <f>+IFERROR(VLOOKUP(FA829,Auxiliar!$A:$C,3,0),"")</f>
        <v/>
      </c>
      <c r="FE829" s="1"/>
      <c r="FF829" s="12"/>
      <c r="FG829" s="6" t="str">
        <f>+IFERROR(VALUE(RIGHT(Tabla28[[#This Row],[B2B]],6)),"")</f>
        <v/>
      </c>
      <c r="FH829" s="6" t="str">
        <f>+IFERROR(VLOOKUP(FF829,Auxiliar!$A:$C,2,0),"")</f>
        <v/>
      </c>
      <c r="FI829" s="7" t="str">
        <f>+IFERROR(VLOOKUP(FF829,Auxiliar!$A:$C,3,0),"")</f>
        <v/>
      </c>
      <c r="FJ829" s="1"/>
      <c r="FK829" s="12"/>
      <c r="FL829" s="6" t="str">
        <f>+IFERROR(VALUE(RIGHT(Tabla29[[#This Row],[B2B]],6)),"")</f>
        <v/>
      </c>
      <c r="FM829" s="6" t="str">
        <f>+IFERROR(VLOOKUP(FK829,Auxiliar!$A:$C,2,0),"")</f>
        <v/>
      </c>
      <c r="FN829" s="7" t="str">
        <f>+IFERROR(VLOOKUP(FK829,Auxiliar!$A:$C,3,0),"")</f>
        <v/>
      </c>
      <c r="FO829" s="1"/>
      <c r="FP829" s="12"/>
      <c r="FQ829" s="6" t="str">
        <f>+IFERROR(VALUE(RIGHT(Tabla30[[#This Row],[B2B]],6)),"")</f>
        <v/>
      </c>
      <c r="FR829" s="6" t="str">
        <f>+IFERROR(VLOOKUP(FP829,Auxiliar!$A:$C,2,0),"")</f>
        <v/>
      </c>
      <c r="FS829" s="7"/>
      <c r="FT829" s="1"/>
      <c r="FU829" s="12"/>
      <c r="FV829" s="6" t="str">
        <f>+IFERROR(VALUE(RIGHT(Tabla31[[#This Row],[B2B]],6)),"")</f>
        <v/>
      </c>
      <c r="FW829" s="6" t="str">
        <f>+IFERROR(VLOOKUP(FU829,Auxiliar!$A:$C,2,0),"")</f>
        <v/>
      </c>
      <c r="FX829" s="7" t="str">
        <f>+IFERROR(VLOOKUP(FU829,Auxiliar!$A:$C,3,0),"")</f>
        <v/>
      </c>
      <c r="FY829" s="1"/>
      <c r="FZ829" s="12"/>
      <c r="GA829" s="6" t="str">
        <f>+IFERROR(VALUE(RIGHT(Tabla32[[#This Row],[B2B]],6)),"")</f>
        <v/>
      </c>
      <c r="GB829" s="6" t="str">
        <f>+IFERROR(VLOOKUP(FZ829,Auxiliar!$A:$C,2,0),"")</f>
        <v/>
      </c>
      <c r="GC829" s="7" t="str">
        <f>+IFERROR(VLOOKUP(FZ829,Auxiliar!$A:$C,3,0),"")</f>
        <v/>
      </c>
      <c r="GD829" s="1"/>
      <c r="GE829" s="12"/>
      <c r="GF829" s="6" t="str">
        <f>+IFERROR(VALUE(RIGHT(Tabla33[[#This Row],[B2B]],6)),"")</f>
        <v/>
      </c>
      <c r="GG829" s="6" t="str">
        <f>+IFERROR(VLOOKUP(GE829,Auxiliar!$A:$C,2,0),"")</f>
        <v/>
      </c>
      <c r="GH829" s="7" t="str">
        <f>+IFERROR(VLOOKUP(GE829,Auxiliar!$A:$C,3,0),"")</f>
        <v/>
      </c>
    </row>
    <row r="830" spans="19:190" x14ac:dyDescent="0.25">
      <c r="S830" s="1">
        <v>11650</v>
      </c>
      <c r="T830" s="1" t="s">
        <v>9</v>
      </c>
      <c r="U830" s="6">
        <f>+IFERROR(VALUE(RIGHT(Tabla4[[#This Row],[B2B]],6)),"")</f>
        <v>11650</v>
      </c>
      <c r="V830" s="6" t="str">
        <f>+IFERROR(VLOOKUP(T830,Auxiliar!$A:$C,2,0),"")</f>
        <v>CORE</v>
      </c>
      <c r="W830" s="7" t="str">
        <f>+IFERROR(VLOOKUP(T830,Auxiliar!$A:$C,3,0),"")</f>
        <v>0b 1% | 2b 5% | 4b 6%</v>
      </c>
      <c r="AK830" s="1">
        <v>10394</v>
      </c>
      <c r="AL830" s="1" t="s">
        <v>30</v>
      </c>
      <c r="AM830" s="6">
        <f>+IFERROR(VALUE(RIGHT(Tabla7[[#This Row],[B2B]],6)),"")</f>
        <v>10394</v>
      </c>
      <c r="AN830" s="6" t="str">
        <f>+IFERROR(VLOOKUP(AL830,Auxiliar!$A:$C,2,0),"")</f>
        <v>LATONES</v>
      </c>
      <c r="AO830" s="7" t="str">
        <f>+IFERROR(VLOOKUP(AL830,Auxiliar!$A:$C,3,0),"")</f>
        <v>1b 4% | 5b 7% | 97b 0%</v>
      </c>
      <c r="AW830" s="1"/>
      <c r="AX830" s="1" t="s">
        <v>32</v>
      </c>
      <c r="AY830" s="6" t="str">
        <f>+IFERROR(VALUE(RIGHT(Tabla9[[#This Row],[B2B]],6)),"")</f>
        <v/>
      </c>
      <c r="AZ830" s="6" t="str">
        <f>+IFERROR(VLOOKUP(AX830,Auxiliar!$A:$C,2,0),"")</f>
        <v>LATONES</v>
      </c>
      <c r="BA830" s="7" t="str">
        <f>+IFERROR(VLOOKUP(AX830,Auxiliar!$A:$C,3,0),"")</f>
        <v>2b 3% | 4b 4% | 6b 5% | 10b 8%  | 385b 0%</v>
      </c>
      <c r="BI830" s="1"/>
      <c r="BJ830" s="1"/>
      <c r="BK830" s="6" t="str">
        <f>+IFERROR(VALUE(RIGHT(Tabla11[[#This Row],[B2B]],6)),"")</f>
        <v/>
      </c>
      <c r="BL830" s="6" t="str">
        <f>+IFERROR(VLOOKUP(BJ830,Auxiliar!$A:$C,2,0),"")</f>
        <v/>
      </c>
      <c r="BM830" s="7" t="str">
        <f>+IFERROR(VLOOKUP(BJ830,Auxiliar!$A:$C,3,0),"")</f>
        <v/>
      </c>
      <c r="BO830" s="1">
        <v>20220</v>
      </c>
      <c r="BP830" s="1" t="s">
        <v>39</v>
      </c>
      <c r="BQ830" s="6">
        <f>+IFERROR(VALUE(RIGHT(Tabla12[[#This Row],[B2B]],6)),"")</f>
        <v>20220</v>
      </c>
      <c r="BR830" s="6" t="str">
        <f>+IFERROR(VLOOKUP(BP830,Auxiliar!$A:$C,2,0),"")</f>
        <v>VALUE LITRO</v>
      </c>
      <c r="BS830" s="7" t="str">
        <f>+IFERROR(VLOOKUP(BP830,Auxiliar!$A:$C,3,0),"")</f>
        <v>1b 12%</v>
      </c>
      <c r="CA830" s="1">
        <v>6017</v>
      </c>
      <c r="CB830" s="1" t="s">
        <v>35</v>
      </c>
      <c r="CC830" s="6">
        <f>+IFERROR(VALUE(RIGHT(Tabla14[[#This Row],[B2B]],6)),"")</f>
        <v>6017</v>
      </c>
      <c r="CD830" s="6" t="str">
        <f>+IFERROR(VLOOKUP(CB830,Auxiliar!$A:$C,2,0),"")</f>
        <v>Corona 710cc</v>
      </c>
      <c r="CE830" s="7" t="str">
        <f>+IFERROR(VLOOKUP(CB830,Auxiliar!$A:$C,3,0),"")</f>
        <v>1b 10% | 85b 0%</v>
      </c>
      <c r="CG830" s="1"/>
      <c r="CH830" s="1"/>
      <c r="CI830" s="6" t="str">
        <f>+IFERROR(VALUE(RIGHT(Tabla15[[#This Row],[B2B]],6)),"")</f>
        <v/>
      </c>
      <c r="CJ830" s="6" t="str">
        <f>+IFERROR(VLOOKUP(CH830,Auxiliar!$A:$C,2,0),"")</f>
        <v/>
      </c>
      <c r="CK830" s="7" t="str">
        <f>+IFERROR(VLOOKUP(CH830,Auxiliar!$A:$C,3,0),"")</f>
        <v/>
      </c>
      <c r="CM830" s="1">
        <v>5944</v>
      </c>
      <c r="CN830" s="1" t="s">
        <v>20</v>
      </c>
      <c r="CO830" s="6">
        <v>5944</v>
      </c>
      <c r="CP830" s="6" t="s">
        <v>20</v>
      </c>
      <c r="CQ830" s="7" t="s">
        <v>21</v>
      </c>
      <c r="CS830" s="1"/>
      <c r="CT830" s="1"/>
      <c r="CU830" s="6" t="str">
        <f>+IFERROR(VALUE(RIGHT(Tabla17[[#This Row],[B2B]],6)),"")</f>
        <v/>
      </c>
      <c r="CV830" s="6" t="str">
        <f>+IFERROR(VLOOKUP(CT830,Auxiliar!$A:$C,2,0),"")</f>
        <v/>
      </c>
      <c r="CW830" s="7" t="str">
        <f>+IFERROR(VLOOKUP(CT830,Auxiliar!$A:$C,3,0),"")</f>
        <v/>
      </c>
      <c r="CY830" s="1">
        <v>5944</v>
      </c>
      <c r="CZ830" s="1" t="s">
        <v>16</v>
      </c>
      <c r="DA830" s="6">
        <f>+IFERROR(VALUE(RIGHT(Tabla18[[#This Row],[B2B]],6)),"")</f>
        <v>5944</v>
      </c>
      <c r="DB830" s="6" t="str">
        <f>+IFERROR(VLOOKUP(CZ830,Auxiliar!$A:$C,2,0),"")</f>
        <v>PREMIUM</v>
      </c>
      <c r="DC830" s="7" t="str">
        <f>+IFERROR(VLOOKUP(CZ830,Auxiliar!$A:$C,3,0),"")</f>
        <v>0b 0% | 2b 2% | 5b 3,5% | 10b 5%</v>
      </c>
      <c r="DE830" s="1">
        <v>5944</v>
      </c>
      <c r="DF830" s="1" t="s">
        <v>19</v>
      </c>
      <c r="DG830" s="6">
        <f>+IFERROR(VALUE(RIGHT(Tabla19[[#This Row],[B2B]],6)),"")</f>
        <v>5944</v>
      </c>
      <c r="DH830" s="6" t="str">
        <f>+IFERROR(VLOOKUP(DF830,Auxiliar!$A:$C,2,0),"")</f>
        <v>MICHELOB</v>
      </c>
      <c r="DI830" s="7" t="str">
        <f>+IFERROR(VLOOKUP(DF830,Auxiliar!$A:$C,3,0),"")</f>
        <v>1b 7% | 3b 22% | 8b 27%</v>
      </c>
      <c r="DK830" s="1"/>
      <c r="DL830" s="1"/>
      <c r="DM830" s="6" t="str">
        <f>+IFERROR(VALUE(RIGHT(Tabla20[[#This Row],[B2B]],6)),"")</f>
        <v/>
      </c>
      <c r="DN830" s="6" t="str">
        <f>+IFERROR(VLOOKUP(DL830,Auxiliar!$A:$C,2,0),"")</f>
        <v/>
      </c>
      <c r="DO830" s="7" t="str">
        <f>+IFERROR(VLOOKUP(DL830,Auxiliar!$A:$C,3,0),"")</f>
        <v/>
      </c>
      <c r="DQ830" s="1">
        <v>5943</v>
      </c>
      <c r="DR830" s="12" t="s">
        <v>24</v>
      </c>
      <c r="DS830" s="6">
        <f>+IFERROR(VALUE(RIGHT(Tabla21[[#This Row],[B2B]],6)),"")</f>
        <v>5943</v>
      </c>
      <c r="DT830" s="6" t="str">
        <f>+IFERROR(VLOOKUP(DR830,Auxiliar!$A:$C,2,0),"")</f>
        <v>CORONA PORRON</v>
      </c>
      <c r="DU830" s="7" t="str">
        <f>+IFERROR(VLOOKUP(DR830,Auxiliar!$A:$C,3,0),"")</f>
        <v>1b 5% | 20b 0%</v>
      </c>
      <c r="DW830" s="1">
        <v>3738</v>
      </c>
      <c r="DX830" s="12" t="s">
        <v>43</v>
      </c>
      <c r="DY830" s="6">
        <f>+IFERROR(VALUE(RIGHT(Tabla22[[#This Row],[B2B]],6)),"")</f>
        <v>3738</v>
      </c>
      <c r="DZ830" s="6" t="str">
        <f>+IFERROR(VLOOKUP(DX830,Auxiliar!$A:$C,2,0),"")</f>
        <v xml:space="preserve">VALUE LATA </v>
      </c>
      <c r="EA830" s="7" t="str">
        <f>+IFERROR(VLOOKUP(DX830,Auxiliar!$A:$C,3,0),"")</f>
        <v>1b 15% | 100b 18%</v>
      </c>
      <c r="EC830" s="1">
        <v>3721</v>
      </c>
      <c r="ED830" s="12" t="s">
        <v>47</v>
      </c>
      <c r="EE830" s="6">
        <f>+IFERROR(VALUE(RIGHT(Tabla23[[#This Row],[B2B]],6)),"")</f>
        <v>3721</v>
      </c>
      <c r="EF830" s="6" t="str">
        <f>+IFERROR(VLOOKUP(ED830,Auxiliar!$A:$C,2,0),"")</f>
        <v>VALUE LATON</v>
      </c>
      <c r="EG830" s="7" t="str">
        <f>+IFERROR(VLOOKUP(ED830,Auxiliar!$A:$C,3,0),"")</f>
        <v>1b 10% | 5b 15% | 192b 0%</v>
      </c>
      <c r="EI830" s="1"/>
      <c r="EJ830" s="12"/>
      <c r="EK830" s="6" t="str">
        <f>+IFERROR(VALUE(RIGHT(Tabla24[[#This Row],[B2B]],6)),"")</f>
        <v/>
      </c>
      <c r="EL830" s="6" t="str">
        <f>+IFERROR(VLOOKUP(EJ830,Auxiliar!$A:$C,2,0),"")</f>
        <v/>
      </c>
      <c r="EM830" s="7" t="str">
        <f>+IFERROR(VLOOKUP(EJ830,Auxiliar!$A:$C,3,0),"")</f>
        <v/>
      </c>
      <c r="EO830" s="1"/>
      <c r="EP830" s="12"/>
      <c r="EQ830" s="6" t="str">
        <f>+IFERROR(VALUE(RIGHT(Tabla25[[#This Row],[B2B]],6)),"")</f>
        <v/>
      </c>
      <c r="ER830" s="6" t="str">
        <f>+IFERROR(VLOOKUP(EP830,Auxiliar!$A:$C,2,0),"")</f>
        <v/>
      </c>
      <c r="ES830" s="7" t="str">
        <f>+IFERROR(VLOOKUP(EP830,Auxiliar!$A:$C,3,0),"")</f>
        <v/>
      </c>
      <c r="EU830" s="1"/>
      <c r="EV830" s="12"/>
      <c r="EW830" s="6" t="str">
        <f>+IFERROR(VALUE(RIGHT(Tabla26[[#This Row],[B2B]],6)),"")</f>
        <v/>
      </c>
      <c r="EX830" s="6" t="str">
        <f>+IFERROR(VLOOKUP(EV830,Auxiliar!$A:$C,2,0),"")</f>
        <v/>
      </c>
      <c r="EY830" s="7" t="str">
        <f>+IFERROR(VLOOKUP(EV830,Auxiliar!$A:$C,3,0),"")</f>
        <v/>
      </c>
      <c r="EZ830" s="1"/>
      <c r="FA830" s="12"/>
      <c r="FB830" s="6" t="str">
        <f>+IFERROR(VALUE(RIGHT(Tabla27[[#This Row],[B2B]],6)),"")</f>
        <v/>
      </c>
      <c r="FC830" s="6" t="str">
        <f>+IFERROR(VLOOKUP(FA830,Auxiliar!$A:$C,2,0),"")</f>
        <v/>
      </c>
      <c r="FD830" s="7" t="str">
        <f>+IFERROR(VLOOKUP(FA830,Auxiliar!$A:$C,3,0),"")</f>
        <v/>
      </c>
      <c r="FE830" s="1"/>
      <c r="FF830" s="12"/>
      <c r="FG830" s="6" t="str">
        <f>+IFERROR(VALUE(RIGHT(Tabla28[[#This Row],[B2B]],6)),"")</f>
        <v/>
      </c>
      <c r="FH830" s="6" t="str">
        <f>+IFERROR(VLOOKUP(FF830,Auxiliar!$A:$C,2,0),"")</f>
        <v/>
      </c>
      <c r="FI830" s="7" t="str">
        <f>+IFERROR(VLOOKUP(FF830,Auxiliar!$A:$C,3,0),"")</f>
        <v/>
      </c>
      <c r="FJ830" s="1"/>
      <c r="FK830" s="12"/>
      <c r="FL830" s="6" t="str">
        <f>+IFERROR(VALUE(RIGHT(Tabla29[[#This Row],[B2B]],6)),"")</f>
        <v/>
      </c>
      <c r="FM830" s="6" t="str">
        <f>+IFERROR(VLOOKUP(FK830,Auxiliar!$A:$C,2,0),"")</f>
        <v/>
      </c>
      <c r="FN830" s="7" t="str">
        <f>+IFERROR(VLOOKUP(FK830,Auxiliar!$A:$C,3,0),"")</f>
        <v/>
      </c>
      <c r="FO830" s="1"/>
      <c r="FP830" s="12"/>
      <c r="FQ830" s="6" t="str">
        <f>+IFERROR(VALUE(RIGHT(Tabla30[[#This Row],[B2B]],6)),"")</f>
        <v/>
      </c>
      <c r="FR830" s="6" t="str">
        <f>+IFERROR(VLOOKUP(FP830,Auxiliar!$A:$C,2,0),"")</f>
        <v/>
      </c>
      <c r="FS830" s="7"/>
      <c r="FT830" s="1"/>
      <c r="FU830" s="12"/>
      <c r="FV830" s="6" t="str">
        <f>+IFERROR(VALUE(RIGHT(Tabla31[[#This Row],[B2B]],6)),"")</f>
        <v/>
      </c>
      <c r="FW830" s="6" t="str">
        <f>+IFERROR(VLOOKUP(FU830,Auxiliar!$A:$C,2,0),"")</f>
        <v/>
      </c>
      <c r="FX830" s="7" t="str">
        <f>+IFERROR(VLOOKUP(FU830,Auxiliar!$A:$C,3,0),"")</f>
        <v/>
      </c>
      <c r="FY830" s="1"/>
      <c r="FZ830" s="12"/>
      <c r="GA830" s="6" t="str">
        <f>+IFERROR(VALUE(RIGHT(Tabla32[[#This Row],[B2B]],6)),"")</f>
        <v/>
      </c>
      <c r="GB830" s="6" t="str">
        <f>+IFERROR(VLOOKUP(FZ830,Auxiliar!$A:$C,2,0),"")</f>
        <v/>
      </c>
      <c r="GC830" s="7" t="str">
        <f>+IFERROR(VLOOKUP(FZ830,Auxiliar!$A:$C,3,0),"")</f>
        <v/>
      </c>
      <c r="GD830" s="1"/>
      <c r="GE830" s="12"/>
      <c r="GF830" s="6" t="str">
        <f>+IFERROR(VALUE(RIGHT(Tabla33[[#This Row],[B2B]],6)),"")</f>
        <v/>
      </c>
      <c r="GG830" s="6" t="str">
        <f>+IFERROR(VLOOKUP(GE830,Auxiliar!$A:$C,2,0),"")</f>
        <v/>
      </c>
      <c r="GH830" s="7" t="str">
        <f>+IFERROR(VLOOKUP(GE830,Auxiliar!$A:$C,3,0),"")</f>
        <v/>
      </c>
    </row>
    <row r="831" spans="19:190" x14ac:dyDescent="0.25">
      <c r="S831" s="1">
        <v>11651</v>
      </c>
      <c r="T831" s="1" t="s">
        <v>9</v>
      </c>
      <c r="U831" s="6">
        <f>+IFERROR(VALUE(RIGHT(Tabla4[[#This Row],[B2B]],6)),"")</f>
        <v>11651</v>
      </c>
      <c r="V831" s="6" t="str">
        <f>+IFERROR(VLOOKUP(T831,Auxiliar!$A:$C,2,0),"")</f>
        <v>CORE</v>
      </c>
      <c r="W831" s="7" t="str">
        <f>+IFERROR(VLOOKUP(T831,Auxiliar!$A:$C,3,0),"")</f>
        <v>0b 1% | 2b 5% | 4b 6%</v>
      </c>
      <c r="AK831" s="1">
        <v>10395</v>
      </c>
      <c r="AL831" s="1" t="s">
        <v>30</v>
      </c>
      <c r="AM831" s="6">
        <f>+IFERROR(VALUE(RIGHT(Tabla7[[#This Row],[B2B]],6)),"")</f>
        <v>10395</v>
      </c>
      <c r="AN831" s="6" t="str">
        <f>+IFERROR(VLOOKUP(AL831,Auxiliar!$A:$C,2,0),"")</f>
        <v>LATONES</v>
      </c>
      <c r="AO831" s="7" t="str">
        <f>+IFERROR(VLOOKUP(AL831,Auxiliar!$A:$C,3,0),"")</f>
        <v>1b 4% | 5b 7% | 97b 0%</v>
      </c>
      <c r="AW831" s="1"/>
      <c r="AX831" s="1" t="s">
        <v>32</v>
      </c>
      <c r="AY831" s="6" t="str">
        <f>+IFERROR(VALUE(RIGHT(Tabla9[[#This Row],[B2B]],6)),"")</f>
        <v/>
      </c>
      <c r="AZ831" s="6" t="str">
        <f>+IFERROR(VLOOKUP(AX831,Auxiliar!$A:$C,2,0),"")</f>
        <v>LATONES</v>
      </c>
      <c r="BA831" s="7" t="str">
        <f>+IFERROR(VLOOKUP(AX831,Auxiliar!$A:$C,3,0),"")</f>
        <v>2b 3% | 4b 4% | 6b 5% | 10b 8%  | 385b 0%</v>
      </c>
      <c r="BI831" s="1"/>
      <c r="BJ831" s="1"/>
      <c r="BK831" s="6" t="str">
        <f>+IFERROR(VALUE(RIGHT(Tabla11[[#This Row],[B2B]],6)),"")</f>
        <v/>
      </c>
      <c r="BL831" s="6" t="str">
        <f>+IFERROR(VLOOKUP(BJ831,Auxiliar!$A:$C,2,0),"")</f>
        <v/>
      </c>
      <c r="BM831" s="7" t="str">
        <f>+IFERROR(VLOOKUP(BJ831,Auxiliar!$A:$C,3,0),"")</f>
        <v/>
      </c>
      <c r="BO831" s="1">
        <v>20225</v>
      </c>
      <c r="BP831" s="1" t="s">
        <v>39</v>
      </c>
      <c r="BQ831" s="6">
        <f>+IFERROR(VALUE(RIGHT(Tabla12[[#This Row],[B2B]],6)),"")</f>
        <v>20225</v>
      </c>
      <c r="BR831" s="6" t="str">
        <f>+IFERROR(VLOOKUP(BP831,Auxiliar!$A:$C,2,0),"")</f>
        <v>VALUE LITRO</v>
      </c>
      <c r="BS831" s="7" t="str">
        <f>+IFERROR(VLOOKUP(BP831,Auxiliar!$A:$C,3,0),"")</f>
        <v>1b 12%</v>
      </c>
      <c r="CA831" s="1">
        <v>6022</v>
      </c>
      <c r="CB831" s="1" t="s">
        <v>35</v>
      </c>
      <c r="CC831" s="6">
        <f>+IFERROR(VALUE(RIGHT(Tabla14[[#This Row],[B2B]],6)),"")</f>
        <v>6022</v>
      </c>
      <c r="CD831" s="6" t="str">
        <f>+IFERROR(VLOOKUP(CB831,Auxiliar!$A:$C,2,0),"")</f>
        <v>Corona 710cc</v>
      </c>
      <c r="CE831" s="7" t="str">
        <f>+IFERROR(VLOOKUP(CB831,Auxiliar!$A:$C,3,0),"")</f>
        <v>1b 10% | 85b 0%</v>
      </c>
      <c r="CG831" s="1"/>
      <c r="CH831" s="1"/>
      <c r="CI831" s="6" t="str">
        <f>+IFERROR(VALUE(RIGHT(Tabla15[[#This Row],[B2B]],6)),"")</f>
        <v/>
      </c>
      <c r="CJ831" s="6" t="str">
        <f>+IFERROR(VLOOKUP(CH831,Auxiliar!$A:$C,2,0),"")</f>
        <v/>
      </c>
      <c r="CK831" s="7" t="str">
        <f>+IFERROR(VLOOKUP(CH831,Auxiliar!$A:$C,3,0),"")</f>
        <v/>
      </c>
      <c r="CM831" s="1">
        <v>5945</v>
      </c>
      <c r="CN831" s="1" t="s">
        <v>20</v>
      </c>
      <c r="CO831" s="6">
        <v>5945</v>
      </c>
      <c r="CP831" s="6" t="s">
        <v>20</v>
      </c>
      <c r="CQ831" s="7" t="s">
        <v>21</v>
      </c>
      <c r="CS831" s="1"/>
      <c r="CT831" s="1"/>
      <c r="CU831" s="6" t="str">
        <f>+IFERROR(VALUE(RIGHT(Tabla17[[#This Row],[B2B]],6)),"")</f>
        <v/>
      </c>
      <c r="CV831" s="6" t="str">
        <f>+IFERROR(VLOOKUP(CT831,Auxiliar!$A:$C,2,0),"")</f>
        <v/>
      </c>
      <c r="CW831" s="7" t="str">
        <f>+IFERROR(VLOOKUP(CT831,Auxiliar!$A:$C,3,0),"")</f>
        <v/>
      </c>
      <c r="CY831" s="1">
        <v>5945</v>
      </c>
      <c r="CZ831" s="1" t="s">
        <v>16</v>
      </c>
      <c r="DA831" s="6">
        <f>+IFERROR(VALUE(RIGHT(Tabla18[[#This Row],[B2B]],6)),"")</f>
        <v>5945</v>
      </c>
      <c r="DB831" s="6" t="str">
        <f>+IFERROR(VLOOKUP(CZ831,Auxiliar!$A:$C,2,0),"")</f>
        <v>PREMIUM</v>
      </c>
      <c r="DC831" s="7" t="str">
        <f>+IFERROR(VLOOKUP(CZ831,Auxiliar!$A:$C,3,0),"")</f>
        <v>0b 0% | 2b 2% | 5b 3,5% | 10b 5%</v>
      </c>
      <c r="DE831" s="1">
        <v>5945</v>
      </c>
      <c r="DF831" s="1" t="s">
        <v>19</v>
      </c>
      <c r="DG831" s="6">
        <f>+IFERROR(VALUE(RIGHT(Tabla19[[#This Row],[B2B]],6)),"")</f>
        <v>5945</v>
      </c>
      <c r="DH831" s="6" t="str">
        <f>+IFERROR(VLOOKUP(DF831,Auxiliar!$A:$C,2,0),"")</f>
        <v>MICHELOB</v>
      </c>
      <c r="DI831" s="7" t="str">
        <f>+IFERROR(VLOOKUP(DF831,Auxiliar!$A:$C,3,0),"")</f>
        <v>1b 7% | 3b 22% | 8b 27%</v>
      </c>
      <c r="DK831" s="1"/>
      <c r="DL831" s="1"/>
      <c r="DM831" s="6" t="str">
        <f>+IFERROR(VALUE(RIGHT(Tabla20[[#This Row],[B2B]],6)),"")</f>
        <v/>
      </c>
      <c r="DN831" s="6" t="str">
        <f>+IFERROR(VLOOKUP(DL831,Auxiliar!$A:$C,2,0),"")</f>
        <v/>
      </c>
      <c r="DO831" s="7" t="str">
        <f>+IFERROR(VLOOKUP(DL831,Auxiliar!$A:$C,3,0),"")</f>
        <v/>
      </c>
      <c r="DQ831" s="1">
        <v>5944</v>
      </c>
      <c r="DR831" s="12" t="s">
        <v>24</v>
      </c>
      <c r="DS831" s="6">
        <f>+IFERROR(VALUE(RIGHT(Tabla21[[#This Row],[B2B]],6)),"")</f>
        <v>5944</v>
      </c>
      <c r="DT831" s="6" t="str">
        <f>+IFERROR(VLOOKUP(DR831,Auxiliar!$A:$C,2,0),"")</f>
        <v>CORONA PORRON</v>
      </c>
      <c r="DU831" s="7" t="str">
        <f>+IFERROR(VLOOKUP(DR831,Auxiliar!$A:$C,3,0),"")</f>
        <v>1b 5% | 20b 0%</v>
      </c>
      <c r="DW831" s="1">
        <v>20233</v>
      </c>
      <c r="DX831" s="12" t="s">
        <v>43</v>
      </c>
      <c r="DY831" s="6">
        <f>+IFERROR(VALUE(RIGHT(Tabla22[[#This Row],[B2B]],6)),"")</f>
        <v>20233</v>
      </c>
      <c r="DZ831" s="6" t="str">
        <f>+IFERROR(VLOOKUP(DX831,Auxiliar!$A:$C,2,0),"")</f>
        <v xml:space="preserve">VALUE LATA </v>
      </c>
      <c r="EA831" s="7" t="str">
        <f>+IFERROR(VLOOKUP(DX831,Auxiliar!$A:$C,3,0),"")</f>
        <v>1b 15% | 100b 18%</v>
      </c>
      <c r="EC831" s="1">
        <v>20220</v>
      </c>
      <c r="ED831" s="12" t="s">
        <v>47</v>
      </c>
      <c r="EE831" s="6">
        <f>+IFERROR(VALUE(RIGHT(Tabla23[[#This Row],[B2B]],6)),"")</f>
        <v>20220</v>
      </c>
      <c r="EF831" s="6" t="str">
        <f>+IFERROR(VLOOKUP(ED831,Auxiliar!$A:$C,2,0),"")</f>
        <v>VALUE LATON</v>
      </c>
      <c r="EG831" s="7" t="str">
        <f>+IFERROR(VLOOKUP(ED831,Auxiliar!$A:$C,3,0),"")</f>
        <v>1b 10% | 5b 15% | 192b 0%</v>
      </c>
      <c r="EI831" s="1"/>
      <c r="EJ831" s="12"/>
      <c r="EK831" s="6" t="str">
        <f>+IFERROR(VALUE(RIGHT(Tabla24[[#This Row],[B2B]],6)),"")</f>
        <v/>
      </c>
      <c r="EL831" s="6" t="str">
        <f>+IFERROR(VLOOKUP(EJ831,Auxiliar!$A:$C,2,0),"")</f>
        <v/>
      </c>
      <c r="EM831" s="7" t="str">
        <f>+IFERROR(VLOOKUP(EJ831,Auxiliar!$A:$C,3,0),"")</f>
        <v/>
      </c>
      <c r="EO831" s="1"/>
      <c r="EP831" s="12"/>
      <c r="EQ831" s="6" t="str">
        <f>+IFERROR(VALUE(RIGHT(Tabla25[[#This Row],[B2B]],6)),"")</f>
        <v/>
      </c>
      <c r="ER831" s="6" t="str">
        <f>+IFERROR(VLOOKUP(EP831,Auxiliar!$A:$C,2,0),"")</f>
        <v/>
      </c>
      <c r="ES831" s="7" t="str">
        <f>+IFERROR(VLOOKUP(EP831,Auxiliar!$A:$C,3,0),"")</f>
        <v/>
      </c>
      <c r="EU831" s="1"/>
      <c r="EV831" s="12"/>
      <c r="EW831" s="6" t="str">
        <f>+IFERROR(VALUE(RIGHT(Tabla26[[#This Row],[B2B]],6)),"")</f>
        <v/>
      </c>
      <c r="EX831" s="6" t="str">
        <f>+IFERROR(VLOOKUP(EV831,Auxiliar!$A:$C,2,0),"")</f>
        <v/>
      </c>
      <c r="EY831" s="7" t="str">
        <f>+IFERROR(VLOOKUP(EV831,Auxiliar!$A:$C,3,0),"")</f>
        <v/>
      </c>
      <c r="EZ831" s="1"/>
      <c r="FA831" s="12"/>
      <c r="FB831" s="6" t="str">
        <f>+IFERROR(VALUE(RIGHT(Tabla27[[#This Row],[B2B]],6)),"")</f>
        <v/>
      </c>
      <c r="FC831" s="6" t="str">
        <f>+IFERROR(VLOOKUP(FA831,Auxiliar!$A:$C,2,0),"")</f>
        <v/>
      </c>
      <c r="FD831" s="7" t="str">
        <f>+IFERROR(VLOOKUP(FA831,Auxiliar!$A:$C,3,0),"")</f>
        <v/>
      </c>
      <c r="FE831" s="1"/>
      <c r="FF831" s="12"/>
      <c r="FG831" s="6" t="str">
        <f>+IFERROR(VALUE(RIGHT(Tabla28[[#This Row],[B2B]],6)),"")</f>
        <v/>
      </c>
      <c r="FH831" s="6" t="str">
        <f>+IFERROR(VLOOKUP(FF831,Auxiliar!$A:$C,2,0),"")</f>
        <v/>
      </c>
      <c r="FI831" s="7" t="str">
        <f>+IFERROR(VLOOKUP(FF831,Auxiliar!$A:$C,3,0),"")</f>
        <v/>
      </c>
      <c r="FJ831" s="1"/>
      <c r="FK831" s="12"/>
      <c r="FL831" s="6" t="str">
        <f>+IFERROR(VALUE(RIGHT(Tabla29[[#This Row],[B2B]],6)),"")</f>
        <v/>
      </c>
      <c r="FM831" s="6" t="str">
        <f>+IFERROR(VLOOKUP(FK831,Auxiliar!$A:$C,2,0),"")</f>
        <v/>
      </c>
      <c r="FN831" s="7" t="str">
        <f>+IFERROR(VLOOKUP(FK831,Auxiliar!$A:$C,3,0),"")</f>
        <v/>
      </c>
      <c r="FO831" s="1"/>
      <c r="FP831" s="12"/>
      <c r="FQ831" s="6" t="str">
        <f>+IFERROR(VALUE(RIGHT(Tabla30[[#This Row],[B2B]],6)),"")</f>
        <v/>
      </c>
      <c r="FR831" s="6" t="str">
        <f>+IFERROR(VLOOKUP(FP831,Auxiliar!$A:$C,2,0),"")</f>
        <v/>
      </c>
      <c r="FS831" s="7"/>
      <c r="FT831" s="1"/>
      <c r="FU831" s="12"/>
      <c r="FV831" s="6" t="str">
        <f>+IFERROR(VALUE(RIGHT(Tabla31[[#This Row],[B2B]],6)),"")</f>
        <v/>
      </c>
      <c r="FW831" s="6" t="str">
        <f>+IFERROR(VLOOKUP(FU831,Auxiliar!$A:$C,2,0),"")</f>
        <v/>
      </c>
      <c r="FX831" s="7" t="str">
        <f>+IFERROR(VLOOKUP(FU831,Auxiliar!$A:$C,3,0),"")</f>
        <v/>
      </c>
      <c r="FY831" s="1"/>
      <c r="FZ831" s="12"/>
      <c r="GA831" s="6" t="str">
        <f>+IFERROR(VALUE(RIGHT(Tabla32[[#This Row],[B2B]],6)),"")</f>
        <v/>
      </c>
      <c r="GB831" s="6" t="str">
        <f>+IFERROR(VLOOKUP(FZ831,Auxiliar!$A:$C,2,0),"")</f>
        <v/>
      </c>
      <c r="GC831" s="7" t="str">
        <f>+IFERROR(VLOOKUP(FZ831,Auxiliar!$A:$C,3,0),"")</f>
        <v/>
      </c>
      <c r="GD831" s="1"/>
      <c r="GE831" s="12"/>
      <c r="GF831" s="6" t="str">
        <f>+IFERROR(VALUE(RIGHT(Tabla33[[#This Row],[B2B]],6)),"")</f>
        <v/>
      </c>
      <c r="GG831" s="6" t="str">
        <f>+IFERROR(VLOOKUP(GE831,Auxiliar!$A:$C,2,0),"")</f>
        <v/>
      </c>
      <c r="GH831" s="7" t="str">
        <f>+IFERROR(VLOOKUP(GE831,Auxiliar!$A:$C,3,0),"")</f>
        <v/>
      </c>
    </row>
    <row r="832" spans="19:190" x14ac:dyDescent="0.25">
      <c r="S832" s="1">
        <v>11653</v>
      </c>
      <c r="T832" s="1" t="s">
        <v>9</v>
      </c>
      <c r="U832" s="6">
        <f>+IFERROR(VALUE(RIGHT(Tabla4[[#This Row],[B2B]],6)),"")</f>
        <v>11653</v>
      </c>
      <c r="V832" s="6" t="str">
        <f>+IFERROR(VLOOKUP(T832,Auxiliar!$A:$C,2,0),"")</f>
        <v>CORE</v>
      </c>
      <c r="W832" s="7" t="str">
        <f>+IFERROR(VLOOKUP(T832,Auxiliar!$A:$C,3,0),"")</f>
        <v>0b 1% | 2b 5% | 4b 6%</v>
      </c>
      <c r="AK832" s="1">
        <v>10396</v>
      </c>
      <c r="AL832" s="1" t="s">
        <v>30</v>
      </c>
      <c r="AM832" s="6">
        <f>+IFERROR(VALUE(RIGHT(Tabla7[[#This Row],[B2B]],6)),"")</f>
        <v>10396</v>
      </c>
      <c r="AN832" s="6" t="str">
        <f>+IFERROR(VLOOKUP(AL832,Auxiliar!$A:$C,2,0),"")</f>
        <v>LATONES</v>
      </c>
      <c r="AO832" s="7" t="str">
        <f>+IFERROR(VLOOKUP(AL832,Auxiliar!$A:$C,3,0),"")</f>
        <v>1b 4% | 5b 7% | 97b 0%</v>
      </c>
      <c r="AW832" s="1"/>
      <c r="AX832" s="1" t="s">
        <v>32</v>
      </c>
      <c r="AY832" s="6" t="str">
        <f>+IFERROR(VALUE(RIGHT(Tabla9[[#This Row],[B2B]],6)),"")</f>
        <v/>
      </c>
      <c r="AZ832" s="6" t="str">
        <f>+IFERROR(VLOOKUP(AX832,Auxiliar!$A:$C,2,0),"")</f>
        <v>LATONES</v>
      </c>
      <c r="BA832" s="7" t="str">
        <f>+IFERROR(VLOOKUP(AX832,Auxiliar!$A:$C,3,0),"")</f>
        <v>2b 3% | 4b 4% | 6b 5% | 10b 8%  | 385b 0%</v>
      </c>
      <c r="BI832" s="1"/>
      <c r="BJ832" s="1"/>
      <c r="BK832" s="6" t="str">
        <f>+IFERROR(VALUE(RIGHT(Tabla11[[#This Row],[B2B]],6)),"")</f>
        <v/>
      </c>
      <c r="BL832" s="6" t="str">
        <f>+IFERROR(VLOOKUP(BJ832,Auxiliar!$A:$C,2,0),"")</f>
        <v/>
      </c>
      <c r="BM832" s="7" t="str">
        <f>+IFERROR(VLOOKUP(BJ832,Auxiliar!$A:$C,3,0),"")</f>
        <v/>
      </c>
      <c r="BO832" s="1">
        <v>20228</v>
      </c>
      <c r="BP832" s="1" t="s">
        <v>39</v>
      </c>
      <c r="BQ832" s="6">
        <f>+IFERROR(VALUE(RIGHT(Tabla12[[#This Row],[B2B]],6)),"")</f>
        <v>20228</v>
      </c>
      <c r="BR832" s="6" t="str">
        <f>+IFERROR(VLOOKUP(BP832,Auxiliar!$A:$C,2,0),"")</f>
        <v>VALUE LITRO</v>
      </c>
      <c r="BS832" s="7" t="str">
        <f>+IFERROR(VLOOKUP(BP832,Auxiliar!$A:$C,3,0),"")</f>
        <v>1b 12%</v>
      </c>
      <c r="CA832" s="1">
        <v>6023</v>
      </c>
      <c r="CB832" s="1" t="s">
        <v>35</v>
      </c>
      <c r="CC832" s="6">
        <f>+IFERROR(VALUE(RIGHT(Tabla14[[#This Row],[B2B]],6)),"")</f>
        <v>6023</v>
      </c>
      <c r="CD832" s="6" t="str">
        <f>+IFERROR(VLOOKUP(CB832,Auxiliar!$A:$C,2,0),"")</f>
        <v>Corona 710cc</v>
      </c>
      <c r="CE832" s="7" t="str">
        <f>+IFERROR(VLOOKUP(CB832,Auxiliar!$A:$C,3,0),"")</f>
        <v>1b 10% | 85b 0%</v>
      </c>
      <c r="CG832" s="1"/>
      <c r="CH832" s="1"/>
      <c r="CI832" s="6" t="str">
        <f>+IFERROR(VALUE(RIGHT(Tabla15[[#This Row],[B2B]],6)),"")</f>
        <v/>
      </c>
      <c r="CJ832" s="6" t="str">
        <f>+IFERROR(VLOOKUP(CH832,Auxiliar!$A:$C,2,0),"")</f>
        <v/>
      </c>
      <c r="CK832" s="7" t="str">
        <f>+IFERROR(VLOOKUP(CH832,Auxiliar!$A:$C,3,0),"")</f>
        <v/>
      </c>
      <c r="CM832" s="1">
        <v>5946</v>
      </c>
      <c r="CN832" s="1" t="s">
        <v>20</v>
      </c>
      <c r="CO832" s="6">
        <v>5946</v>
      </c>
      <c r="CP832" s="6" t="s">
        <v>20</v>
      </c>
      <c r="CQ832" s="7" t="s">
        <v>21</v>
      </c>
      <c r="CS832" s="1"/>
      <c r="CT832" s="1"/>
      <c r="CU832" s="6" t="str">
        <f>+IFERROR(VALUE(RIGHT(Tabla17[[#This Row],[B2B]],6)),"")</f>
        <v/>
      </c>
      <c r="CV832" s="6" t="str">
        <f>+IFERROR(VLOOKUP(CT832,Auxiliar!$A:$C,2,0),"")</f>
        <v/>
      </c>
      <c r="CW832" s="7" t="str">
        <f>+IFERROR(VLOOKUP(CT832,Auxiliar!$A:$C,3,0),"")</f>
        <v/>
      </c>
      <c r="CY832" s="1">
        <v>5946</v>
      </c>
      <c r="CZ832" s="1" t="s">
        <v>16</v>
      </c>
      <c r="DA832" s="6">
        <f>+IFERROR(VALUE(RIGHT(Tabla18[[#This Row],[B2B]],6)),"")</f>
        <v>5946</v>
      </c>
      <c r="DB832" s="6" t="str">
        <f>+IFERROR(VLOOKUP(CZ832,Auxiliar!$A:$C,2,0),"")</f>
        <v>PREMIUM</v>
      </c>
      <c r="DC832" s="7" t="str">
        <f>+IFERROR(VLOOKUP(CZ832,Auxiliar!$A:$C,3,0),"")</f>
        <v>0b 0% | 2b 2% | 5b 3,5% | 10b 5%</v>
      </c>
      <c r="DE832" s="1">
        <v>5946</v>
      </c>
      <c r="DF832" s="1" t="s">
        <v>19</v>
      </c>
      <c r="DG832" s="6">
        <f>+IFERROR(VALUE(RIGHT(Tabla19[[#This Row],[B2B]],6)),"")</f>
        <v>5946</v>
      </c>
      <c r="DH832" s="6" t="str">
        <f>+IFERROR(VLOOKUP(DF832,Auxiliar!$A:$C,2,0),"")</f>
        <v>MICHELOB</v>
      </c>
      <c r="DI832" s="7" t="str">
        <f>+IFERROR(VLOOKUP(DF832,Auxiliar!$A:$C,3,0),"")</f>
        <v>1b 7% | 3b 22% | 8b 27%</v>
      </c>
      <c r="DK832" s="1"/>
      <c r="DL832" s="1"/>
      <c r="DM832" s="6" t="str">
        <f>+IFERROR(VALUE(RIGHT(Tabla20[[#This Row],[B2B]],6)),"")</f>
        <v/>
      </c>
      <c r="DN832" s="6" t="str">
        <f>+IFERROR(VLOOKUP(DL832,Auxiliar!$A:$C,2,0),"")</f>
        <v/>
      </c>
      <c r="DO832" s="7" t="str">
        <f>+IFERROR(VLOOKUP(DL832,Auxiliar!$A:$C,3,0),"")</f>
        <v/>
      </c>
      <c r="DQ832" s="1">
        <v>5945</v>
      </c>
      <c r="DR832" s="12" t="s">
        <v>24</v>
      </c>
      <c r="DS832" s="6">
        <f>+IFERROR(VALUE(RIGHT(Tabla21[[#This Row],[B2B]],6)),"")</f>
        <v>5945</v>
      </c>
      <c r="DT832" s="6" t="str">
        <f>+IFERROR(VLOOKUP(DR832,Auxiliar!$A:$C,2,0),"")</f>
        <v>CORONA PORRON</v>
      </c>
      <c r="DU832" s="7" t="str">
        <f>+IFERROR(VLOOKUP(DR832,Auxiliar!$A:$C,3,0),"")</f>
        <v>1b 5% | 20b 0%</v>
      </c>
      <c r="DW832" s="1">
        <v>20236</v>
      </c>
      <c r="DX832" s="12" t="s">
        <v>43</v>
      </c>
      <c r="DY832" s="6">
        <f>+IFERROR(VALUE(RIGHT(Tabla22[[#This Row],[B2B]],6)),"")</f>
        <v>20236</v>
      </c>
      <c r="DZ832" s="6" t="str">
        <f>+IFERROR(VLOOKUP(DX832,Auxiliar!$A:$C,2,0),"")</f>
        <v xml:space="preserve">VALUE LATA </v>
      </c>
      <c r="EA832" s="7" t="str">
        <f>+IFERROR(VLOOKUP(DX832,Auxiliar!$A:$C,3,0),"")</f>
        <v>1b 15% | 100b 18%</v>
      </c>
      <c r="EC832" s="1">
        <v>20225</v>
      </c>
      <c r="ED832" s="12" t="s">
        <v>47</v>
      </c>
      <c r="EE832" s="6">
        <f>+IFERROR(VALUE(RIGHT(Tabla23[[#This Row],[B2B]],6)),"")</f>
        <v>20225</v>
      </c>
      <c r="EF832" s="6" t="str">
        <f>+IFERROR(VLOOKUP(ED832,Auxiliar!$A:$C,2,0),"")</f>
        <v>VALUE LATON</v>
      </c>
      <c r="EG832" s="7" t="str">
        <f>+IFERROR(VLOOKUP(ED832,Auxiliar!$A:$C,3,0),"")</f>
        <v>1b 10% | 5b 15% | 192b 0%</v>
      </c>
      <c r="EI832" s="1"/>
      <c r="EJ832" s="12"/>
      <c r="EK832" s="6" t="str">
        <f>+IFERROR(VALUE(RIGHT(Tabla24[[#This Row],[B2B]],6)),"")</f>
        <v/>
      </c>
      <c r="EL832" s="6" t="str">
        <f>+IFERROR(VLOOKUP(EJ832,Auxiliar!$A:$C,2,0),"")</f>
        <v/>
      </c>
      <c r="EM832" s="7" t="str">
        <f>+IFERROR(VLOOKUP(EJ832,Auxiliar!$A:$C,3,0),"")</f>
        <v/>
      </c>
      <c r="EO832" s="1"/>
      <c r="EP832" s="12"/>
      <c r="EQ832" s="6" t="str">
        <f>+IFERROR(VALUE(RIGHT(Tabla25[[#This Row],[B2B]],6)),"")</f>
        <v/>
      </c>
      <c r="ER832" s="6" t="str">
        <f>+IFERROR(VLOOKUP(EP832,Auxiliar!$A:$C,2,0),"")</f>
        <v/>
      </c>
      <c r="ES832" s="7" t="str">
        <f>+IFERROR(VLOOKUP(EP832,Auxiliar!$A:$C,3,0),"")</f>
        <v/>
      </c>
      <c r="EU832" s="1"/>
      <c r="EV832" s="12"/>
      <c r="EW832" s="6" t="str">
        <f>+IFERROR(VALUE(RIGHT(Tabla26[[#This Row],[B2B]],6)),"")</f>
        <v/>
      </c>
      <c r="EX832" s="6" t="str">
        <f>+IFERROR(VLOOKUP(EV832,Auxiliar!$A:$C,2,0),"")</f>
        <v/>
      </c>
      <c r="EY832" s="7" t="str">
        <f>+IFERROR(VLOOKUP(EV832,Auxiliar!$A:$C,3,0),"")</f>
        <v/>
      </c>
      <c r="EZ832" s="1"/>
      <c r="FA832" s="12"/>
      <c r="FB832" s="6" t="str">
        <f>+IFERROR(VALUE(RIGHT(Tabla27[[#This Row],[B2B]],6)),"")</f>
        <v/>
      </c>
      <c r="FC832" s="6" t="str">
        <f>+IFERROR(VLOOKUP(FA832,Auxiliar!$A:$C,2,0),"")</f>
        <v/>
      </c>
      <c r="FD832" s="7" t="str">
        <f>+IFERROR(VLOOKUP(FA832,Auxiliar!$A:$C,3,0),"")</f>
        <v/>
      </c>
      <c r="FE832" s="1"/>
      <c r="FF832" s="12"/>
      <c r="FG832" s="6" t="str">
        <f>+IFERROR(VALUE(RIGHT(Tabla28[[#This Row],[B2B]],6)),"")</f>
        <v/>
      </c>
      <c r="FH832" s="6" t="str">
        <f>+IFERROR(VLOOKUP(FF832,Auxiliar!$A:$C,2,0),"")</f>
        <v/>
      </c>
      <c r="FI832" s="7" t="str">
        <f>+IFERROR(VLOOKUP(FF832,Auxiliar!$A:$C,3,0),"")</f>
        <v/>
      </c>
      <c r="FJ832" s="1"/>
      <c r="FK832" s="12"/>
      <c r="FL832" s="6" t="str">
        <f>+IFERROR(VALUE(RIGHT(Tabla29[[#This Row],[B2B]],6)),"")</f>
        <v/>
      </c>
      <c r="FM832" s="6" t="str">
        <f>+IFERROR(VLOOKUP(FK832,Auxiliar!$A:$C,2,0),"")</f>
        <v/>
      </c>
      <c r="FN832" s="7" t="str">
        <f>+IFERROR(VLOOKUP(FK832,Auxiliar!$A:$C,3,0),"")</f>
        <v/>
      </c>
      <c r="FO832" s="1"/>
      <c r="FP832" s="12"/>
      <c r="FQ832" s="6" t="str">
        <f>+IFERROR(VALUE(RIGHT(Tabla30[[#This Row],[B2B]],6)),"")</f>
        <v/>
      </c>
      <c r="FR832" s="6" t="str">
        <f>+IFERROR(VLOOKUP(FP832,Auxiliar!$A:$C,2,0),"")</f>
        <v/>
      </c>
      <c r="FS832" s="7"/>
      <c r="FT832" s="1"/>
      <c r="FU832" s="12"/>
      <c r="FV832" s="6" t="str">
        <f>+IFERROR(VALUE(RIGHT(Tabla31[[#This Row],[B2B]],6)),"")</f>
        <v/>
      </c>
      <c r="FW832" s="6" t="str">
        <f>+IFERROR(VLOOKUP(FU832,Auxiliar!$A:$C,2,0),"")</f>
        <v/>
      </c>
      <c r="FX832" s="7" t="str">
        <f>+IFERROR(VLOOKUP(FU832,Auxiliar!$A:$C,3,0),"")</f>
        <v/>
      </c>
      <c r="FY832" s="1"/>
      <c r="FZ832" s="12"/>
      <c r="GA832" s="6" t="str">
        <f>+IFERROR(VALUE(RIGHT(Tabla32[[#This Row],[B2B]],6)),"")</f>
        <v/>
      </c>
      <c r="GB832" s="6" t="str">
        <f>+IFERROR(VLOOKUP(FZ832,Auxiliar!$A:$C,2,0),"")</f>
        <v/>
      </c>
      <c r="GC832" s="7" t="str">
        <f>+IFERROR(VLOOKUP(FZ832,Auxiliar!$A:$C,3,0),"")</f>
        <v/>
      </c>
      <c r="GD832" s="1"/>
      <c r="GE832" s="12"/>
      <c r="GF832" s="6" t="str">
        <f>+IFERROR(VALUE(RIGHT(Tabla33[[#This Row],[B2B]],6)),"")</f>
        <v/>
      </c>
      <c r="GG832" s="6" t="str">
        <f>+IFERROR(VLOOKUP(GE832,Auxiliar!$A:$C,2,0),"")</f>
        <v/>
      </c>
      <c r="GH832" s="7" t="str">
        <f>+IFERROR(VLOOKUP(GE832,Auxiliar!$A:$C,3,0),"")</f>
        <v/>
      </c>
    </row>
    <row r="833" spans="19:190" x14ac:dyDescent="0.25">
      <c r="S833" s="1">
        <v>11654</v>
      </c>
      <c r="T833" s="1" t="s">
        <v>9</v>
      </c>
      <c r="U833" s="6">
        <f>+IFERROR(VALUE(RIGHT(Tabla4[[#This Row],[B2B]],6)),"")</f>
        <v>11654</v>
      </c>
      <c r="V833" s="6" t="str">
        <f>+IFERROR(VLOOKUP(T833,Auxiliar!$A:$C,2,0),"")</f>
        <v>CORE</v>
      </c>
      <c r="W833" s="7" t="str">
        <f>+IFERROR(VLOOKUP(T833,Auxiliar!$A:$C,3,0),"")</f>
        <v>0b 1% | 2b 5% | 4b 6%</v>
      </c>
      <c r="AK833" s="1">
        <v>10397</v>
      </c>
      <c r="AL833" s="1" t="s">
        <v>30</v>
      </c>
      <c r="AM833" s="6">
        <f>+IFERROR(VALUE(RIGHT(Tabla7[[#This Row],[B2B]],6)),"")</f>
        <v>10397</v>
      </c>
      <c r="AN833" s="6" t="str">
        <f>+IFERROR(VLOOKUP(AL833,Auxiliar!$A:$C,2,0),"")</f>
        <v>LATONES</v>
      </c>
      <c r="AO833" s="7" t="str">
        <f>+IFERROR(VLOOKUP(AL833,Auxiliar!$A:$C,3,0),"")</f>
        <v>1b 4% | 5b 7% | 97b 0%</v>
      </c>
      <c r="AW833" s="1"/>
      <c r="AX833" s="1" t="s">
        <v>32</v>
      </c>
      <c r="AY833" s="6" t="str">
        <f>+IFERROR(VALUE(RIGHT(Tabla9[[#This Row],[B2B]],6)),"")</f>
        <v/>
      </c>
      <c r="AZ833" s="6" t="str">
        <f>+IFERROR(VLOOKUP(AX833,Auxiliar!$A:$C,2,0),"")</f>
        <v>LATONES</v>
      </c>
      <c r="BA833" s="7" t="str">
        <f>+IFERROR(VLOOKUP(AX833,Auxiliar!$A:$C,3,0),"")</f>
        <v>2b 3% | 4b 4% | 6b 5% | 10b 8%  | 385b 0%</v>
      </c>
      <c r="BI833" s="1"/>
      <c r="BJ833" s="1"/>
      <c r="BK833" s="6" t="str">
        <f>+IFERROR(VALUE(RIGHT(Tabla11[[#This Row],[B2B]],6)),"")</f>
        <v/>
      </c>
      <c r="BL833" s="6" t="str">
        <f>+IFERROR(VLOOKUP(BJ833,Auxiliar!$A:$C,2,0),"")</f>
        <v/>
      </c>
      <c r="BM833" s="7" t="str">
        <f>+IFERROR(VLOOKUP(BJ833,Auxiliar!$A:$C,3,0),"")</f>
        <v/>
      </c>
      <c r="BO833" s="1">
        <v>3736</v>
      </c>
      <c r="BP833" s="1" t="s">
        <v>39</v>
      </c>
      <c r="BQ833" s="6">
        <f>+IFERROR(VALUE(RIGHT(Tabla12[[#This Row],[B2B]],6)),"")</f>
        <v>3736</v>
      </c>
      <c r="BR833" s="6" t="str">
        <f>+IFERROR(VLOOKUP(BP833,Auxiliar!$A:$C,2,0),"")</f>
        <v>VALUE LITRO</v>
      </c>
      <c r="BS833" s="7" t="str">
        <f>+IFERROR(VLOOKUP(BP833,Auxiliar!$A:$C,3,0),"")</f>
        <v>1b 12%</v>
      </c>
      <c r="CA833" s="1">
        <v>6024</v>
      </c>
      <c r="CB833" s="1" t="s">
        <v>35</v>
      </c>
      <c r="CC833" s="6">
        <f>+IFERROR(VALUE(RIGHT(Tabla14[[#This Row],[B2B]],6)),"")</f>
        <v>6024</v>
      </c>
      <c r="CD833" s="6" t="str">
        <f>+IFERROR(VLOOKUP(CB833,Auxiliar!$A:$C,2,0),"")</f>
        <v>Corona 710cc</v>
      </c>
      <c r="CE833" s="7" t="str">
        <f>+IFERROR(VLOOKUP(CB833,Auxiliar!$A:$C,3,0),"")</f>
        <v>1b 10% | 85b 0%</v>
      </c>
      <c r="CG833" s="1"/>
      <c r="CH833" s="1"/>
      <c r="CI833" s="6" t="str">
        <f>+IFERROR(VALUE(RIGHT(Tabla15[[#This Row],[B2B]],6)),"")</f>
        <v/>
      </c>
      <c r="CJ833" s="6" t="str">
        <f>+IFERROR(VLOOKUP(CH833,Auxiliar!$A:$C,2,0),"")</f>
        <v/>
      </c>
      <c r="CK833" s="7" t="str">
        <f>+IFERROR(VLOOKUP(CH833,Auxiliar!$A:$C,3,0),"")</f>
        <v/>
      </c>
      <c r="CM833" s="1">
        <v>5947</v>
      </c>
      <c r="CN833" s="1" t="s">
        <v>20</v>
      </c>
      <c r="CO833" s="6">
        <v>5947</v>
      </c>
      <c r="CP833" s="6" t="s">
        <v>20</v>
      </c>
      <c r="CQ833" s="7" t="s">
        <v>21</v>
      </c>
      <c r="CS833" s="1"/>
      <c r="CT833" s="1"/>
      <c r="CU833" s="6" t="str">
        <f>+IFERROR(VALUE(RIGHT(Tabla17[[#This Row],[B2B]],6)),"")</f>
        <v/>
      </c>
      <c r="CV833" s="6" t="str">
        <f>+IFERROR(VLOOKUP(CT833,Auxiliar!$A:$C,2,0),"")</f>
        <v/>
      </c>
      <c r="CW833" s="7" t="str">
        <f>+IFERROR(VLOOKUP(CT833,Auxiliar!$A:$C,3,0),"")</f>
        <v/>
      </c>
      <c r="CY833" s="1">
        <v>5947</v>
      </c>
      <c r="CZ833" s="1" t="s">
        <v>16</v>
      </c>
      <c r="DA833" s="6">
        <f>+IFERROR(VALUE(RIGHT(Tabla18[[#This Row],[B2B]],6)),"")</f>
        <v>5947</v>
      </c>
      <c r="DB833" s="6" t="str">
        <f>+IFERROR(VLOOKUP(CZ833,Auxiliar!$A:$C,2,0),"")</f>
        <v>PREMIUM</v>
      </c>
      <c r="DC833" s="7" t="str">
        <f>+IFERROR(VLOOKUP(CZ833,Auxiliar!$A:$C,3,0),"")</f>
        <v>0b 0% | 2b 2% | 5b 3,5% | 10b 5%</v>
      </c>
      <c r="DE833" s="1">
        <v>5947</v>
      </c>
      <c r="DF833" s="1" t="s">
        <v>19</v>
      </c>
      <c r="DG833" s="6">
        <f>+IFERROR(VALUE(RIGHT(Tabla19[[#This Row],[B2B]],6)),"")</f>
        <v>5947</v>
      </c>
      <c r="DH833" s="6" t="str">
        <f>+IFERROR(VLOOKUP(DF833,Auxiliar!$A:$C,2,0),"")</f>
        <v>MICHELOB</v>
      </c>
      <c r="DI833" s="7" t="str">
        <f>+IFERROR(VLOOKUP(DF833,Auxiliar!$A:$C,3,0),"")</f>
        <v>1b 7% | 3b 22% | 8b 27%</v>
      </c>
      <c r="DK833" s="1"/>
      <c r="DL833" s="1"/>
      <c r="DM833" s="6" t="str">
        <f>+IFERROR(VALUE(RIGHT(Tabla20[[#This Row],[B2B]],6)),"")</f>
        <v/>
      </c>
      <c r="DN833" s="6" t="str">
        <f>+IFERROR(VLOOKUP(DL833,Auxiliar!$A:$C,2,0),"")</f>
        <v/>
      </c>
      <c r="DO833" s="7" t="str">
        <f>+IFERROR(VLOOKUP(DL833,Auxiliar!$A:$C,3,0),"")</f>
        <v/>
      </c>
      <c r="DQ833" s="1">
        <v>5946</v>
      </c>
      <c r="DR833" s="12" t="s">
        <v>24</v>
      </c>
      <c r="DS833" s="6">
        <f>+IFERROR(VALUE(RIGHT(Tabla21[[#This Row],[B2B]],6)),"")</f>
        <v>5946</v>
      </c>
      <c r="DT833" s="6" t="str">
        <f>+IFERROR(VLOOKUP(DR833,Auxiliar!$A:$C,2,0),"")</f>
        <v>CORONA PORRON</v>
      </c>
      <c r="DU833" s="7" t="str">
        <f>+IFERROR(VLOOKUP(DR833,Auxiliar!$A:$C,3,0),"")</f>
        <v>1b 5% | 20b 0%</v>
      </c>
      <c r="DW833" s="1">
        <v>20239</v>
      </c>
      <c r="DX833" s="12" t="s">
        <v>43</v>
      </c>
      <c r="DY833" s="6">
        <f>+IFERROR(VALUE(RIGHT(Tabla22[[#This Row],[B2B]],6)),"")</f>
        <v>20239</v>
      </c>
      <c r="DZ833" s="6" t="str">
        <f>+IFERROR(VLOOKUP(DX833,Auxiliar!$A:$C,2,0),"")</f>
        <v xml:space="preserve">VALUE LATA </v>
      </c>
      <c r="EA833" s="7" t="str">
        <f>+IFERROR(VLOOKUP(DX833,Auxiliar!$A:$C,3,0),"")</f>
        <v>1b 15% | 100b 18%</v>
      </c>
      <c r="EC833" s="1">
        <v>20228</v>
      </c>
      <c r="ED833" s="12" t="s">
        <v>47</v>
      </c>
      <c r="EE833" s="6">
        <f>+IFERROR(VALUE(RIGHT(Tabla23[[#This Row],[B2B]],6)),"")</f>
        <v>20228</v>
      </c>
      <c r="EF833" s="6" t="str">
        <f>+IFERROR(VLOOKUP(ED833,Auxiliar!$A:$C,2,0),"")</f>
        <v>VALUE LATON</v>
      </c>
      <c r="EG833" s="7" t="str">
        <f>+IFERROR(VLOOKUP(ED833,Auxiliar!$A:$C,3,0),"")</f>
        <v>1b 10% | 5b 15% | 192b 0%</v>
      </c>
      <c r="EI833" s="1"/>
      <c r="EJ833" s="12"/>
      <c r="EK833" s="6" t="str">
        <f>+IFERROR(VALUE(RIGHT(Tabla24[[#This Row],[B2B]],6)),"")</f>
        <v/>
      </c>
      <c r="EL833" s="6" t="str">
        <f>+IFERROR(VLOOKUP(EJ833,Auxiliar!$A:$C,2,0),"")</f>
        <v/>
      </c>
      <c r="EM833" s="7" t="str">
        <f>+IFERROR(VLOOKUP(EJ833,Auxiliar!$A:$C,3,0),"")</f>
        <v/>
      </c>
      <c r="EO833" s="1"/>
      <c r="EP833" s="12"/>
      <c r="EQ833" s="6" t="str">
        <f>+IFERROR(VALUE(RIGHT(Tabla25[[#This Row],[B2B]],6)),"")</f>
        <v/>
      </c>
      <c r="ER833" s="6" t="str">
        <f>+IFERROR(VLOOKUP(EP833,Auxiliar!$A:$C,2,0),"")</f>
        <v/>
      </c>
      <c r="ES833" s="7" t="str">
        <f>+IFERROR(VLOOKUP(EP833,Auxiliar!$A:$C,3,0),"")</f>
        <v/>
      </c>
      <c r="EU833" s="1"/>
      <c r="EV833" s="12"/>
      <c r="EW833" s="6" t="str">
        <f>+IFERROR(VALUE(RIGHT(Tabla26[[#This Row],[B2B]],6)),"")</f>
        <v/>
      </c>
      <c r="EX833" s="6" t="str">
        <f>+IFERROR(VLOOKUP(EV833,Auxiliar!$A:$C,2,0),"")</f>
        <v/>
      </c>
      <c r="EY833" s="7" t="str">
        <f>+IFERROR(VLOOKUP(EV833,Auxiliar!$A:$C,3,0),"")</f>
        <v/>
      </c>
      <c r="EZ833" s="1"/>
      <c r="FA833" s="12"/>
      <c r="FB833" s="6" t="str">
        <f>+IFERROR(VALUE(RIGHT(Tabla27[[#This Row],[B2B]],6)),"")</f>
        <v/>
      </c>
      <c r="FC833" s="6" t="str">
        <f>+IFERROR(VLOOKUP(FA833,Auxiliar!$A:$C,2,0),"")</f>
        <v/>
      </c>
      <c r="FD833" s="7" t="str">
        <f>+IFERROR(VLOOKUP(FA833,Auxiliar!$A:$C,3,0),"")</f>
        <v/>
      </c>
      <c r="FE833" s="1"/>
      <c r="FF833" s="12"/>
      <c r="FG833" s="6" t="str">
        <f>+IFERROR(VALUE(RIGHT(Tabla28[[#This Row],[B2B]],6)),"")</f>
        <v/>
      </c>
      <c r="FH833" s="6" t="str">
        <f>+IFERROR(VLOOKUP(FF833,Auxiliar!$A:$C,2,0),"")</f>
        <v/>
      </c>
      <c r="FI833" s="7" t="str">
        <f>+IFERROR(VLOOKUP(FF833,Auxiliar!$A:$C,3,0),"")</f>
        <v/>
      </c>
      <c r="FJ833" s="1"/>
      <c r="FK833" s="12"/>
      <c r="FL833" s="6" t="str">
        <f>+IFERROR(VALUE(RIGHT(Tabla29[[#This Row],[B2B]],6)),"")</f>
        <v/>
      </c>
      <c r="FM833" s="6" t="str">
        <f>+IFERROR(VLOOKUP(FK833,Auxiliar!$A:$C,2,0),"")</f>
        <v/>
      </c>
      <c r="FN833" s="7" t="str">
        <f>+IFERROR(VLOOKUP(FK833,Auxiliar!$A:$C,3,0),"")</f>
        <v/>
      </c>
      <c r="FO833" s="1"/>
      <c r="FP833" s="12"/>
      <c r="FQ833" s="6" t="str">
        <f>+IFERROR(VALUE(RIGHT(Tabla30[[#This Row],[B2B]],6)),"")</f>
        <v/>
      </c>
      <c r="FR833" s="6" t="str">
        <f>+IFERROR(VLOOKUP(FP833,Auxiliar!$A:$C,2,0),"")</f>
        <v/>
      </c>
      <c r="FS833" s="7"/>
      <c r="FT833" s="1"/>
      <c r="FU833" s="12"/>
      <c r="FV833" s="6" t="str">
        <f>+IFERROR(VALUE(RIGHT(Tabla31[[#This Row],[B2B]],6)),"")</f>
        <v/>
      </c>
      <c r="FW833" s="6" t="str">
        <f>+IFERROR(VLOOKUP(FU833,Auxiliar!$A:$C,2,0),"")</f>
        <v/>
      </c>
      <c r="FX833" s="7" t="str">
        <f>+IFERROR(VLOOKUP(FU833,Auxiliar!$A:$C,3,0),"")</f>
        <v/>
      </c>
      <c r="FY833" s="1"/>
      <c r="FZ833" s="12"/>
      <c r="GA833" s="6" t="str">
        <f>+IFERROR(VALUE(RIGHT(Tabla32[[#This Row],[B2B]],6)),"")</f>
        <v/>
      </c>
      <c r="GB833" s="6" t="str">
        <f>+IFERROR(VLOOKUP(FZ833,Auxiliar!$A:$C,2,0),"")</f>
        <v/>
      </c>
      <c r="GC833" s="7" t="str">
        <f>+IFERROR(VLOOKUP(FZ833,Auxiliar!$A:$C,3,0),"")</f>
        <v/>
      </c>
      <c r="GD833" s="1"/>
      <c r="GE833" s="12"/>
      <c r="GF833" s="6" t="str">
        <f>+IFERROR(VALUE(RIGHT(Tabla33[[#This Row],[B2B]],6)),"")</f>
        <v/>
      </c>
      <c r="GG833" s="6" t="str">
        <f>+IFERROR(VLOOKUP(GE833,Auxiliar!$A:$C,2,0),"")</f>
        <v/>
      </c>
      <c r="GH833" s="7" t="str">
        <f>+IFERROR(VLOOKUP(GE833,Auxiliar!$A:$C,3,0),"")</f>
        <v/>
      </c>
    </row>
    <row r="834" spans="19:190" x14ac:dyDescent="0.25">
      <c r="S834" s="1">
        <v>11665</v>
      </c>
      <c r="T834" s="1" t="s">
        <v>9</v>
      </c>
      <c r="U834" s="6">
        <f>+IFERROR(VALUE(RIGHT(Tabla4[[#This Row],[B2B]],6)),"")</f>
        <v>11665</v>
      </c>
      <c r="V834" s="6" t="str">
        <f>+IFERROR(VLOOKUP(T834,Auxiliar!$A:$C,2,0),"")</f>
        <v>CORE</v>
      </c>
      <c r="W834" s="7" t="str">
        <f>+IFERROR(VLOOKUP(T834,Auxiliar!$A:$C,3,0),"")</f>
        <v>0b 1% | 2b 5% | 4b 6%</v>
      </c>
      <c r="AK834" s="1">
        <v>10400</v>
      </c>
      <c r="AL834" s="1" t="s">
        <v>30</v>
      </c>
      <c r="AM834" s="6">
        <f>+IFERROR(VALUE(RIGHT(Tabla7[[#This Row],[B2B]],6)),"")</f>
        <v>10400</v>
      </c>
      <c r="AN834" s="6" t="str">
        <f>+IFERROR(VLOOKUP(AL834,Auxiliar!$A:$C,2,0),"")</f>
        <v>LATONES</v>
      </c>
      <c r="AO834" s="7" t="str">
        <f>+IFERROR(VLOOKUP(AL834,Auxiliar!$A:$C,3,0),"")</f>
        <v>1b 4% | 5b 7% | 97b 0%</v>
      </c>
      <c r="AW834" s="1"/>
      <c r="AX834" s="1" t="s">
        <v>32</v>
      </c>
      <c r="AY834" s="6" t="str">
        <f>+IFERROR(VALUE(RIGHT(Tabla9[[#This Row],[B2B]],6)),"")</f>
        <v/>
      </c>
      <c r="AZ834" s="6" t="str">
        <f>+IFERROR(VLOOKUP(AX834,Auxiliar!$A:$C,2,0),"")</f>
        <v>LATONES</v>
      </c>
      <c r="BA834" s="7" t="str">
        <f>+IFERROR(VLOOKUP(AX834,Auxiliar!$A:$C,3,0),"")</f>
        <v>2b 3% | 4b 4% | 6b 5% | 10b 8%  | 385b 0%</v>
      </c>
      <c r="BI834" s="1"/>
      <c r="BJ834" s="1"/>
      <c r="BK834" s="6" t="str">
        <f>+IFERROR(VALUE(RIGHT(Tabla11[[#This Row],[B2B]],6)),"")</f>
        <v/>
      </c>
      <c r="BL834" s="6" t="str">
        <f>+IFERROR(VLOOKUP(BJ834,Auxiliar!$A:$C,2,0),"")</f>
        <v/>
      </c>
      <c r="BM834" s="7" t="str">
        <f>+IFERROR(VLOOKUP(BJ834,Auxiliar!$A:$C,3,0),"")</f>
        <v/>
      </c>
      <c r="BO834" s="1">
        <v>3738</v>
      </c>
      <c r="BP834" s="1" t="s">
        <v>39</v>
      </c>
      <c r="BQ834" s="6">
        <f>+IFERROR(VALUE(RIGHT(Tabla12[[#This Row],[B2B]],6)),"")</f>
        <v>3738</v>
      </c>
      <c r="BR834" s="6" t="str">
        <f>+IFERROR(VLOOKUP(BP834,Auxiliar!$A:$C,2,0),"")</f>
        <v>VALUE LITRO</v>
      </c>
      <c r="BS834" s="7" t="str">
        <f>+IFERROR(VLOOKUP(BP834,Auxiliar!$A:$C,3,0),"")</f>
        <v>1b 12%</v>
      </c>
      <c r="CA834" s="1">
        <v>6037</v>
      </c>
      <c r="CB834" s="1" t="s">
        <v>35</v>
      </c>
      <c r="CC834" s="6">
        <f>+IFERROR(VALUE(RIGHT(Tabla14[[#This Row],[B2B]],6)),"")</f>
        <v>6037</v>
      </c>
      <c r="CD834" s="6" t="str">
        <f>+IFERROR(VLOOKUP(CB834,Auxiliar!$A:$C,2,0),"")</f>
        <v>Corona 710cc</v>
      </c>
      <c r="CE834" s="7" t="str">
        <f>+IFERROR(VLOOKUP(CB834,Auxiliar!$A:$C,3,0),"")</f>
        <v>1b 10% | 85b 0%</v>
      </c>
      <c r="CG834" s="1"/>
      <c r="CH834" s="1"/>
      <c r="CI834" s="6" t="str">
        <f>+IFERROR(VALUE(RIGHT(Tabla15[[#This Row],[B2B]],6)),"")</f>
        <v/>
      </c>
      <c r="CJ834" s="6" t="str">
        <f>+IFERROR(VLOOKUP(CH834,Auxiliar!$A:$C,2,0),"")</f>
        <v/>
      </c>
      <c r="CK834" s="7" t="str">
        <f>+IFERROR(VLOOKUP(CH834,Auxiliar!$A:$C,3,0),"")</f>
        <v/>
      </c>
      <c r="CM834" s="1">
        <v>5948</v>
      </c>
      <c r="CN834" s="1" t="s">
        <v>20</v>
      </c>
      <c r="CO834" s="6">
        <v>5948</v>
      </c>
      <c r="CP834" s="6" t="s">
        <v>20</v>
      </c>
      <c r="CQ834" s="7" t="s">
        <v>21</v>
      </c>
      <c r="CS834" s="1"/>
      <c r="CT834" s="1"/>
      <c r="CU834" s="6" t="str">
        <f>+IFERROR(VALUE(RIGHT(Tabla17[[#This Row],[B2B]],6)),"")</f>
        <v/>
      </c>
      <c r="CV834" s="6" t="str">
        <f>+IFERROR(VLOOKUP(CT834,Auxiliar!$A:$C,2,0),"")</f>
        <v/>
      </c>
      <c r="CW834" s="7" t="str">
        <f>+IFERROR(VLOOKUP(CT834,Auxiliar!$A:$C,3,0),"")</f>
        <v/>
      </c>
      <c r="CY834" s="1">
        <v>5948</v>
      </c>
      <c r="CZ834" s="1" t="s">
        <v>16</v>
      </c>
      <c r="DA834" s="6">
        <f>+IFERROR(VALUE(RIGHT(Tabla18[[#This Row],[B2B]],6)),"")</f>
        <v>5948</v>
      </c>
      <c r="DB834" s="6" t="str">
        <f>+IFERROR(VLOOKUP(CZ834,Auxiliar!$A:$C,2,0),"")</f>
        <v>PREMIUM</v>
      </c>
      <c r="DC834" s="7" t="str">
        <f>+IFERROR(VLOOKUP(CZ834,Auxiliar!$A:$C,3,0),"")</f>
        <v>0b 0% | 2b 2% | 5b 3,5% | 10b 5%</v>
      </c>
      <c r="DE834" s="1">
        <v>5948</v>
      </c>
      <c r="DF834" s="1" t="s">
        <v>19</v>
      </c>
      <c r="DG834" s="6">
        <f>+IFERROR(VALUE(RIGHT(Tabla19[[#This Row],[B2B]],6)),"")</f>
        <v>5948</v>
      </c>
      <c r="DH834" s="6" t="str">
        <f>+IFERROR(VLOOKUP(DF834,Auxiliar!$A:$C,2,0),"")</f>
        <v>MICHELOB</v>
      </c>
      <c r="DI834" s="7" t="str">
        <f>+IFERROR(VLOOKUP(DF834,Auxiliar!$A:$C,3,0),"")</f>
        <v>1b 7% | 3b 22% | 8b 27%</v>
      </c>
      <c r="DK834" s="1"/>
      <c r="DL834" s="1"/>
      <c r="DM834" s="6" t="str">
        <f>+IFERROR(VALUE(RIGHT(Tabla20[[#This Row],[B2B]],6)),"")</f>
        <v/>
      </c>
      <c r="DN834" s="6" t="str">
        <f>+IFERROR(VLOOKUP(DL834,Auxiliar!$A:$C,2,0),"")</f>
        <v/>
      </c>
      <c r="DO834" s="7" t="str">
        <f>+IFERROR(VLOOKUP(DL834,Auxiliar!$A:$C,3,0),"")</f>
        <v/>
      </c>
      <c r="DQ834" s="1">
        <v>5947</v>
      </c>
      <c r="DR834" s="12" t="s">
        <v>24</v>
      </c>
      <c r="DS834" s="6">
        <f>+IFERROR(VALUE(RIGHT(Tabla21[[#This Row],[B2B]],6)),"")</f>
        <v>5947</v>
      </c>
      <c r="DT834" s="6" t="str">
        <f>+IFERROR(VLOOKUP(DR834,Auxiliar!$A:$C,2,0),"")</f>
        <v>CORONA PORRON</v>
      </c>
      <c r="DU834" s="7" t="str">
        <f>+IFERROR(VLOOKUP(DR834,Auxiliar!$A:$C,3,0),"")</f>
        <v>1b 5% | 20b 0%</v>
      </c>
      <c r="DW834" s="1">
        <v>3748</v>
      </c>
      <c r="DX834" s="12" t="s">
        <v>43</v>
      </c>
      <c r="DY834" s="6">
        <f>+IFERROR(VALUE(RIGHT(Tabla22[[#This Row],[B2B]],6)),"")</f>
        <v>3748</v>
      </c>
      <c r="DZ834" s="6" t="str">
        <f>+IFERROR(VLOOKUP(DX834,Auxiliar!$A:$C,2,0),"")</f>
        <v xml:space="preserve">VALUE LATA </v>
      </c>
      <c r="EA834" s="7" t="str">
        <f>+IFERROR(VLOOKUP(DX834,Auxiliar!$A:$C,3,0),"")</f>
        <v>1b 15% | 100b 18%</v>
      </c>
      <c r="EC834" s="1">
        <v>3736</v>
      </c>
      <c r="ED834" s="12" t="s">
        <v>47</v>
      </c>
      <c r="EE834" s="6">
        <f>+IFERROR(VALUE(RIGHT(Tabla23[[#This Row],[B2B]],6)),"")</f>
        <v>3736</v>
      </c>
      <c r="EF834" s="6" t="str">
        <f>+IFERROR(VLOOKUP(ED834,Auxiliar!$A:$C,2,0),"")</f>
        <v>VALUE LATON</v>
      </c>
      <c r="EG834" s="7" t="str">
        <f>+IFERROR(VLOOKUP(ED834,Auxiliar!$A:$C,3,0),"")</f>
        <v>1b 10% | 5b 15% | 192b 0%</v>
      </c>
      <c r="EI834" s="1"/>
      <c r="EJ834" s="12"/>
      <c r="EK834" s="6" t="str">
        <f>+IFERROR(VALUE(RIGHT(Tabla24[[#This Row],[B2B]],6)),"")</f>
        <v/>
      </c>
      <c r="EL834" s="6" t="str">
        <f>+IFERROR(VLOOKUP(EJ834,Auxiliar!$A:$C,2,0),"")</f>
        <v/>
      </c>
      <c r="EM834" s="7" t="str">
        <f>+IFERROR(VLOOKUP(EJ834,Auxiliar!$A:$C,3,0),"")</f>
        <v/>
      </c>
      <c r="EO834" s="1"/>
      <c r="EP834" s="12"/>
      <c r="EQ834" s="6" t="str">
        <f>+IFERROR(VALUE(RIGHT(Tabla25[[#This Row],[B2B]],6)),"")</f>
        <v/>
      </c>
      <c r="ER834" s="6" t="str">
        <f>+IFERROR(VLOOKUP(EP834,Auxiliar!$A:$C,2,0),"")</f>
        <v/>
      </c>
      <c r="ES834" s="7" t="str">
        <f>+IFERROR(VLOOKUP(EP834,Auxiliar!$A:$C,3,0),"")</f>
        <v/>
      </c>
      <c r="EU834" s="1"/>
      <c r="EV834" s="12"/>
      <c r="EW834" s="6" t="str">
        <f>+IFERROR(VALUE(RIGHT(Tabla26[[#This Row],[B2B]],6)),"")</f>
        <v/>
      </c>
      <c r="EX834" s="6" t="str">
        <f>+IFERROR(VLOOKUP(EV834,Auxiliar!$A:$C,2,0),"")</f>
        <v/>
      </c>
      <c r="EY834" s="7" t="str">
        <f>+IFERROR(VLOOKUP(EV834,Auxiliar!$A:$C,3,0),"")</f>
        <v/>
      </c>
      <c r="EZ834" s="1"/>
      <c r="FA834" s="12"/>
      <c r="FB834" s="6" t="str">
        <f>+IFERROR(VALUE(RIGHT(Tabla27[[#This Row],[B2B]],6)),"")</f>
        <v/>
      </c>
      <c r="FC834" s="6" t="str">
        <f>+IFERROR(VLOOKUP(FA834,Auxiliar!$A:$C,2,0),"")</f>
        <v/>
      </c>
      <c r="FD834" s="7" t="str">
        <f>+IFERROR(VLOOKUP(FA834,Auxiliar!$A:$C,3,0),"")</f>
        <v/>
      </c>
      <c r="FE834" s="1"/>
      <c r="FF834" s="12"/>
      <c r="FG834" s="6" t="str">
        <f>+IFERROR(VALUE(RIGHT(Tabla28[[#This Row],[B2B]],6)),"")</f>
        <v/>
      </c>
      <c r="FH834" s="6" t="str">
        <f>+IFERROR(VLOOKUP(FF834,Auxiliar!$A:$C,2,0),"")</f>
        <v/>
      </c>
      <c r="FI834" s="7" t="str">
        <f>+IFERROR(VLOOKUP(FF834,Auxiliar!$A:$C,3,0),"")</f>
        <v/>
      </c>
      <c r="FJ834" s="1"/>
      <c r="FK834" s="12"/>
      <c r="FL834" s="6" t="str">
        <f>+IFERROR(VALUE(RIGHT(Tabla29[[#This Row],[B2B]],6)),"")</f>
        <v/>
      </c>
      <c r="FM834" s="6" t="str">
        <f>+IFERROR(VLOOKUP(FK834,Auxiliar!$A:$C,2,0),"")</f>
        <v/>
      </c>
      <c r="FN834" s="7" t="str">
        <f>+IFERROR(VLOOKUP(FK834,Auxiliar!$A:$C,3,0),"")</f>
        <v/>
      </c>
      <c r="FO834" s="1"/>
      <c r="FP834" s="12"/>
      <c r="FQ834" s="6" t="str">
        <f>+IFERROR(VALUE(RIGHT(Tabla30[[#This Row],[B2B]],6)),"")</f>
        <v/>
      </c>
      <c r="FR834" s="6" t="str">
        <f>+IFERROR(VLOOKUP(FP834,Auxiliar!$A:$C,2,0),"")</f>
        <v/>
      </c>
      <c r="FS834" s="7"/>
      <c r="FT834" s="1"/>
      <c r="FU834" s="12"/>
      <c r="FV834" s="6" t="str">
        <f>+IFERROR(VALUE(RIGHT(Tabla31[[#This Row],[B2B]],6)),"")</f>
        <v/>
      </c>
      <c r="FW834" s="6" t="str">
        <f>+IFERROR(VLOOKUP(FU834,Auxiliar!$A:$C,2,0),"")</f>
        <v/>
      </c>
      <c r="FX834" s="7" t="str">
        <f>+IFERROR(VLOOKUP(FU834,Auxiliar!$A:$C,3,0),"")</f>
        <v/>
      </c>
      <c r="FY834" s="1"/>
      <c r="FZ834" s="12"/>
      <c r="GA834" s="6" t="str">
        <f>+IFERROR(VALUE(RIGHT(Tabla32[[#This Row],[B2B]],6)),"")</f>
        <v/>
      </c>
      <c r="GB834" s="6" t="str">
        <f>+IFERROR(VLOOKUP(FZ834,Auxiliar!$A:$C,2,0),"")</f>
        <v/>
      </c>
      <c r="GC834" s="7" t="str">
        <f>+IFERROR(VLOOKUP(FZ834,Auxiliar!$A:$C,3,0),"")</f>
        <v/>
      </c>
      <c r="GD834" s="1"/>
      <c r="GE834" s="12"/>
      <c r="GF834" s="6" t="str">
        <f>+IFERROR(VALUE(RIGHT(Tabla33[[#This Row],[B2B]],6)),"")</f>
        <v/>
      </c>
      <c r="GG834" s="6" t="str">
        <f>+IFERROR(VLOOKUP(GE834,Auxiliar!$A:$C,2,0),"")</f>
        <v/>
      </c>
      <c r="GH834" s="7" t="str">
        <f>+IFERROR(VLOOKUP(GE834,Auxiliar!$A:$C,3,0),"")</f>
        <v/>
      </c>
    </row>
    <row r="835" spans="19:190" x14ac:dyDescent="0.25">
      <c r="S835" s="1">
        <v>11666</v>
      </c>
      <c r="T835" s="1" t="s">
        <v>9</v>
      </c>
      <c r="U835" s="6">
        <f>+IFERROR(VALUE(RIGHT(Tabla4[[#This Row],[B2B]],6)),"")</f>
        <v>11666</v>
      </c>
      <c r="V835" s="6" t="str">
        <f>+IFERROR(VLOOKUP(T835,Auxiliar!$A:$C,2,0),"")</f>
        <v>CORE</v>
      </c>
      <c r="W835" s="7" t="str">
        <f>+IFERROR(VLOOKUP(T835,Auxiliar!$A:$C,3,0),"")</f>
        <v>0b 1% | 2b 5% | 4b 6%</v>
      </c>
      <c r="AK835" s="1">
        <v>10411</v>
      </c>
      <c r="AL835" s="1" t="s">
        <v>30</v>
      </c>
      <c r="AM835" s="6">
        <f>+IFERROR(VALUE(RIGHT(Tabla7[[#This Row],[B2B]],6)),"")</f>
        <v>10411</v>
      </c>
      <c r="AN835" s="6" t="str">
        <f>+IFERROR(VLOOKUP(AL835,Auxiliar!$A:$C,2,0),"")</f>
        <v>LATONES</v>
      </c>
      <c r="AO835" s="7" t="str">
        <f>+IFERROR(VLOOKUP(AL835,Auxiliar!$A:$C,3,0),"")</f>
        <v>1b 4% | 5b 7% | 97b 0%</v>
      </c>
      <c r="AW835" s="1"/>
      <c r="AX835" s="1" t="s">
        <v>32</v>
      </c>
      <c r="AY835" s="6" t="str">
        <f>+IFERROR(VALUE(RIGHT(Tabla9[[#This Row],[B2B]],6)),"")</f>
        <v/>
      </c>
      <c r="AZ835" s="6" t="str">
        <f>+IFERROR(VLOOKUP(AX835,Auxiliar!$A:$C,2,0),"")</f>
        <v>LATONES</v>
      </c>
      <c r="BA835" s="7" t="str">
        <f>+IFERROR(VLOOKUP(AX835,Auxiliar!$A:$C,3,0),"")</f>
        <v>2b 3% | 4b 4% | 6b 5% | 10b 8%  | 385b 0%</v>
      </c>
      <c r="BI835" s="1"/>
      <c r="BJ835" s="1"/>
      <c r="BK835" s="6" t="str">
        <f>+IFERROR(VALUE(RIGHT(Tabla11[[#This Row],[B2B]],6)),"")</f>
        <v/>
      </c>
      <c r="BL835" s="6" t="str">
        <f>+IFERROR(VLOOKUP(BJ835,Auxiliar!$A:$C,2,0),"")</f>
        <v/>
      </c>
      <c r="BM835" s="7" t="str">
        <f>+IFERROR(VLOOKUP(BJ835,Auxiliar!$A:$C,3,0),"")</f>
        <v/>
      </c>
      <c r="BO835" s="1">
        <v>20233</v>
      </c>
      <c r="BP835" s="1" t="s">
        <v>39</v>
      </c>
      <c r="BQ835" s="6">
        <f>+IFERROR(VALUE(RIGHT(Tabla12[[#This Row],[B2B]],6)),"")</f>
        <v>20233</v>
      </c>
      <c r="BR835" s="6" t="str">
        <f>+IFERROR(VLOOKUP(BP835,Auxiliar!$A:$C,2,0),"")</f>
        <v>VALUE LITRO</v>
      </c>
      <c r="BS835" s="7" t="str">
        <f>+IFERROR(VLOOKUP(BP835,Auxiliar!$A:$C,3,0),"")</f>
        <v>1b 12%</v>
      </c>
      <c r="CA835" s="1">
        <v>6039</v>
      </c>
      <c r="CB835" s="1" t="s">
        <v>35</v>
      </c>
      <c r="CC835" s="6">
        <f>+IFERROR(VALUE(RIGHT(Tabla14[[#This Row],[B2B]],6)),"")</f>
        <v>6039</v>
      </c>
      <c r="CD835" s="6" t="str">
        <f>+IFERROR(VLOOKUP(CB835,Auxiliar!$A:$C,2,0),"")</f>
        <v>Corona 710cc</v>
      </c>
      <c r="CE835" s="7" t="str">
        <f>+IFERROR(VLOOKUP(CB835,Auxiliar!$A:$C,3,0),"")</f>
        <v>1b 10% | 85b 0%</v>
      </c>
      <c r="CG835" s="1"/>
      <c r="CH835" s="1"/>
      <c r="CI835" s="6" t="str">
        <f>+IFERROR(VALUE(RIGHT(Tabla15[[#This Row],[B2B]],6)),"")</f>
        <v/>
      </c>
      <c r="CJ835" s="6" t="str">
        <f>+IFERROR(VLOOKUP(CH835,Auxiliar!$A:$C,2,0),"")</f>
        <v/>
      </c>
      <c r="CK835" s="7" t="str">
        <f>+IFERROR(VLOOKUP(CH835,Auxiliar!$A:$C,3,0),"")</f>
        <v/>
      </c>
      <c r="CM835" s="1">
        <v>5961</v>
      </c>
      <c r="CN835" s="1" t="s">
        <v>20</v>
      </c>
      <c r="CO835" s="6">
        <v>5961</v>
      </c>
      <c r="CP835" s="6" t="s">
        <v>20</v>
      </c>
      <c r="CQ835" s="7" t="s">
        <v>21</v>
      </c>
      <c r="CS835" s="1"/>
      <c r="CT835" s="1"/>
      <c r="CU835" s="6" t="str">
        <f>+IFERROR(VALUE(RIGHT(Tabla17[[#This Row],[B2B]],6)),"")</f>
        <v/>
      </c>
      <c r="CV835" s="6" t="str">
        <f>+IFERROR(VLOOKUP(CT835,Auxiliar!$A:$C,2,0),"")</f>
        <v/>
      </c>
      <c r="CW835" s="7" t="str">
        <f>+IFERROR(VLOOKUP(CT835,Auxiliar!$A:$C,3,0),"")</f>
        <v/>
      </c>
      <c r="CY835" s="1">
        <v>5961</v>
      </c>
      <c r="CZ835" s="1" t="s">
        <v>16</v>
      </c>
      <c r="DA835" s="6">
        <f>+IFERROR(VALUE(RIGHT(Tabla18[[#This Row],[B2B]],6)),"")</f>
        <v>5961</v>
      </c>
      <c r="DB835" s="6" t="str">
        <f>+IFERROR(VLOOKUP(CZ835,Auxiliar!$A:$C,2,0),"")</f>
        <v>PREMIUM</v>
      </c>
      <c r="DC835" s="7" t="str">
        <f>+IFERROR(VLOOKUP(CZ835,Auxiliar!$A:$C,3,0),"")</f>
        <v>0b 0% | 2b 2% | 5b 3,5% | 10b 5%</v>
      </c>
      <c r="DE835" s="1">
        <v>5961</v>
      </c>
      <c r="DF835" s="1" t="s">
        <v>19</v>
      </c>
      <c r="DG835" s="6">
        <f>+IFERROR(VALUE(RIGHT(Tabla19[[#This Row],[B2B]],6)),"")</f>
        <v>5961</v>
      </c>
      <c r="DH835" s="6" t="str">
        <f>+IFERROR(VLOOKUP(DF835,Auxiliar!$A:$C,2,0),"")</f>
        <v>MICHELOB</v>
      </c>
      <c r="DI835" s="7" t="str">
        <f>+IFERROR(VLOOKUP(DF835,Auxiliar!$A:$C,3,0),"")</f>
        <v>1b 7% | 3b 22% | 8b 27%</v>
      </c>
      <c r="DK835" s="1"/>
      <c r="DL835" s="1"/>
      <c r="DM835" s="6" t="str">
        <f>+IFERROR(VALUE(RIGHT(Tabla20[[#This Row],[B2B]],6)),"")</f>
        <v/>
      </c>
      <c r="DN835" s="6" t="str">
        <f>+IFERROR(VLOOKUP(DL835,Auxiliar!$A:$C,2,0),"")</f>
        <v/>
      </c>
      <c r="DO835" s="7" t="str">
        <f>+IFERROR(VLOOKUP(DL835,Auxiliar!$A:$C,3,0),"")</f>
        <v/>
      </c>
      <c r="DQ835" s="1">
        <v>5948</v>
      </c>
      <c r="DR835" s="12" t="s">
        <v>24</v>
      </c>
      <c r="DS835" s="6">
        <f>+IFERROR(VALUE(RIGHT(Tabla21[[#This Row],[B2B]],6)),"")</f>
        <v>5948</v>
      </c>
      <c r="DT835" s="6" t="str">
        <f>+IFERROR(VLOOKUP(DR835,Auxiliar!$A:$C,2,0),"")</f>
        <v>CORONA PORRON</v>
      </c>
      <c r="DU835" s="7" t="str">
        <f>+IFERROR(VLOOKUP(DR835,Auxiliar!$A:$C,3,0),"")</f>
        <v>1b 5% | 20b 0%</v>
      </c>
      <c r="DW835" s="1">
        <v>20247</v>
      </c>
      <c r="DX835" s="12" t="s">
        <v>43</v>
      </c>
      <c r="DY835" s="6">
        <f>+IFERROR(VALUE(RIGHT(Tabla22[[#This Row],[B2B]],6)),"")</f>
        <v>20247</v>
      </c>
      <c r="DZ835" s="6" t="str">
        <f>+IFERROR(VLOOKUP(DX835,Auxiliar!$A:$C,2,0),"")</f>
        <v xml:space="preserve">VALUE LATA </v>
      </c>
      <c r="EA835" s="7" t="str">
        <f>+IFERROR(VLOOKUP(DX835,Auxiliar!$A:$C,3,0),"")</f>
        <v>1b 15% | 100b 18%</v>
      </c>
      <c r="EC835" s="1">
        <v>3738</v>
      </c>
      <c r="ED835" s="12" t="s">
        <v>47</v>
      </c>
      <c r="EE835" s="6">
        <f>+IFERROR(VALUE(RIGHT(Tabla23[[#This Row],[B2B]],6)),"")</f>
        <v>3738</v>
      </c>
      <c r="EF835" s="6" t="str">
        <f>+IFERROR(VLOOKUP(ED835,Auxiliar!$A:$C,2,0),"")</f>
        <v>VALUE LATON</v>
      </c>
      <c r="EG835" s="7" t="str">
        <f>+IFERROR(VLOOKUP(ED835,Auxiliar!$A:$C,3,0),"")</f>
        <v>1b 10% | 5b 15% | 192b 0%</v>
      </c>
      <c r="EI835" s="1"/>
      <c r="EJ835" s="12"/>
      <c r="EK835" s="6" t="str">
        <f>+IFERROR(VALUE(RIGHT(Tabla24[[#This Row],[B2B]],6)),"")</f>
        <v/>
      </c>
      <c r="EL835" s="6" t="str">
        <f>+IFERROR(VLOOKUP(EJ835,Auxiliar!$A:$C,2,0),"")</f>
        <v/>
      </c>
      <c r="EM835" s="7" t="str">
        <f>+IFERROR(VLOOKUP(EJ835,Auxiliar!$A:$C,3,0),"")</f>
        <v/>
      </c>
      <c r="EO835" s="1"/>
      <c r="EP835" s="12"/>
      <c r="EQ835" s="6" t="str">
        <f>+IFERROR(VALUE(RIGHT(Tabla25[[#This Row],[B2B]],6)),"")</f>
        <v/>
      </c>
      <c r="ER835" s="6" t="str">
        <f>+IFERROR(VLOOKUP(EP835,Auxiliar!$A:$C,2,0),"")</f>
        <v/>
      </c>
      <c r="ES835" s="7" t="str">
        <f>+IFERROR(VLOOKUP(EP835,Auxiliar!$A:$C,3,0),"")</f>
        <v/>
      </c>
      <c r="EU835" s="1"/>
      <c r="EV835" s="12"/>
      <c r="EW835" s="6" t="str">
        <f>+IFERROR(VALUE(RIGHT(Tabla26[[#This Row],[B2B]],6)),"")</f>
        <v/>
      </c>
      <c r="EX835" s="6" t="str">
        <f>+IFERROR(VLOOKUP(EV835,Auxiliar!$A:$C,2,0),"")</f>
        <v/>
      </c>
      <c r="EY835" s="7" t="str">
        <f>+IFERROR(VLOOKUP(EV835,Auxiliar!$A:$C,3,0),"")</f>
        <v/>
      </c>
      <c r="EZ835" s="1"/>
      <c r="FA835" s="12"/>
      <c r="FB835" s="6" t="str">
        <f>+IFERROR(VALUE(RIGHT(Tabla27[[#This Row],[B2B]],6)),"")</f>
        <v/>
      </c>
      <c r="FC835" s="6" t="str">
        <f>+IFERROR(VLOOKUP(FA835,Auxiliar!$A:$C,2,0),"")</f>
        <v/>
      </c>
      <c r="FD835" s="7" t="str">
        <f>+IFERROR(VLOOKUP(FA835,Auxiliar!$A:$C,3,0),"")</f>
        <v/>
      </c>
      <c r="FE835" s="1"/>
      <c r="FF835" s="12"/>
      <c r="FG835" s="6" t="str">
        <f>+IFERROR(VALUE(RIGHT(Tabla28[[#This Row],[B2B]],6)),"")</f>
        <v/>
      </c>
      <c r="FH835" s="6" t="str">
        <f>+IFERROR(VLOOKUP(FF835,Auxiliar!$A:$C,2,0),"")</f>
        <v/>
      </c>
      <c r="FI835" s="7" t="str">
        <f>+IFERROR(VLOOKUP(FF835,Auxiliar!$A:$C,3,0),"")</f>
        <v/>
      </c>
      <c r="FJ835" s="1"/>
      <c r="FK835" s="12"/>
      <c r="FL835" s="6" t="str">
        <f>+IFERROR(VALUE(RIGHT(Tabla29[[#This Row],[B2B]],6)),"")</f>
        <v/>
      </c>
      <c r="FM835" s="6" t="str">
        <f>+IFERROR(VLOOKUP(FK835,Auxiliar!$A:$C,2,0),"")</f>
        <v/>
      </c>
      <c r="FN835" s="7" t="str">
        <f>+IFERROR(VLOOKUP(FK835,Auxiliar!$A:$C,3,0),"")</f>
        <v/>
      </c>
      <c r="FO835" s="1"/>
      <c r="FP835" s="12"/>
      <c r="FQ835" s="6" t="str">
        <f>+IFERROR(VALUE(RIGHT(Tabla30[[#This Row],[B2B]],6)),"")</f>
        <v/>
      </c>
      <c r="FR835" s="6" t="str">
        <f>+IFERROR(VLOOKUP(FP835,Auxiliar!$A:$C,2,0),"")</f>
        <v/>
      </c>
      <c r="FS835" s="7"/>
      <c r="FT835" s="1"/>
      <c r="FU835" s="12"/>
      <c r="FV835" s="6" t="str">
        <f>+IFERROR(VALUE(RIGHT(Tabla31[[#This Row],[B2B]],6)),"")</f>
        <v/>
      </c>
      <c r="FW835" s="6" t="str">
        <f>+IFERROR(VLOOKUP(FU835,Auxiliar!$A:$C,2,0),"")</f>
        <v/>
      </c>
      <c r="FX835" s="7" t="str">
        <f>+IFERROR(VLOOKUP(FU835,Auxiliar!$A:$C,3,0),"")</f>
        <v/>
      </c>
      <c r="FY835" s="1"/>
      <c r="FZ835" s="12"/>
      <c r="GA835" s="6" t="str">
        <f>+IFERROR(VALUE(RIGHT(Tabla32[[#This Row],[B2B]],6)),"")</f>
        <v/>
      </c>
      <c r="GB835" s="6" t="str">
        <f>+IFERROR(VLOOKUP(FZ835,Auxiliar!$A:$C,2,0),"")</f>
        <v/>
      </c>
      <c r="GC835" s="7" t="str">
        <f>+IFERROR(VLOOKUP(FZ835,Auxiliar!$A:$C,3,0),"")</f>
        <v/>
      </c>
      <c r="GD835" s="1"/>
      <c r="GE835" s="12"/>
      <c r="GF835" s="6" t="str">
        <f>+IFERROR(VALUE(RIGHT(Tabla33[[#This Row],[B2B]],6)),"")</f>
        <v/>
      </c>
      <c r="GG835" s="6" t="str">
        <f>+IFERROR(VLOOKUP(GE835,Auxiliar!$A:$C,2,0),"")</f>
        <v/>
      </c>
      <c r="GH835" s="7" t="str">
        <f>+IFERROR(VLOOKUP(GE835,Auxiliar!$A:$C,3,0),"")</f>
        <v/>
      </c>
    </row>
    <row r="836" spans="19:190" x14ac:dyDescent="0.25">
      <c r="S836" s="1">
        <v>11668</v>
      </c>
      <c r="T836" s="1" t="s">
        <v>9</v>
      </c>
      <c r="U836" s="6">
        <f>+IFERROR(VALUE(RIGHT(Tabla4[[#This Row],[B2B]],6)),"")</f>
        <v>11668</v>
      </c>
      <c r="V836" s="6" t="str">
        <f>+IFERROR(VLOOKUP(T836,Auxiliar!$A:$C,2,0),"")</f>
        <v>CORE</v>
      </c>
      <c r="W836" s="7" t="str">
        <f>+IFERROR(VLOOKUP(T836,Auxiliar!$A:$C,3,0),"")</f>
        <v>0b 1% | 2b 5% | 4b 6%</v>
      </c>
      <c r="AK836" s="1">
        <v>10425</v>
      </c>
      <c r="AL836" s="1" t="s">
        <v>30</v>
      </c>
      <c r="AM836" s="6">
        <f>+IFERROR(VALUE(RIGHT(Tabla7[[#This Row],[B2B]],6)),"")</f>
        <v>10425</v>
      </c>
      <c r="AN836" s="6" t="str">
        <f>+IFERROR(VLOOKUP(AL836,Auxiliar!$A:$C,2,0),"")</f>
        <v>LATONES</v>
      </c>
      <c r="AO836" s="7" t="str">
        <f>+IFERROR(VLOOKUP(AL836,Auxiliar!$A:$C,3,0),"")</f>
        <v>1b 4% | 5b 7% | 97b 0%</v>
      </c>
      <c r="AW836" s="1"/>
      <c r="AX836" s="1" t="s">
        <v>32</v>
      </c>
      <c r="AY836" s="6" t="str">
        <f>+IFERROR(VALUE(RIGHT(Tabla9[[#This Row],[B2B]],6)),"")</f>
        <v/>
      </c>
      <c r="AZ836" s="6" t="str">
        <f>+IFERROR(VLOOKUP(AX836,Auxiliar!$A:$C,2,0),"")</f>
        <v>LATONES</v>
      </c>
      <c r="BA836" s="7" t="str">
        <f>+IFERROR(VLOOKUP(AX836,Auxiliar!$A:$C,3,0),"")</f>
        <v>2b 3% | 4b 4% | 6b 5% | 10b 8%  | 385b 0%</v>
      </c>
      <c r="BI836" s="1"/>
      <c r="BJ836" s="1"/>
      <c r="BK836" s="6" t="str">
        <f>+IFERROR(VALUE(RIGHT(Tabla11[[#This Row],[B2B]],6)),"")</f>
        <v/>
      </c>
      <c r="BL836" s="6" t="str">
        <f>+IFERROR(VLOOKUP(BJ836,Auxiliar!$A:$C,2,0),"")</f>
        <v/>
      </c>
      <c r="BM836" s="7" t="str">
        <f>+IFERROR(VLOOKUP(BJ836,Auxiliar!$A:$C,3,0),"")</f>
        <v/>
      </c>
      <c r="BO836" s="1">
        <v>3740</v>
      </c>
      <c r="BP836" s="1" t="s">
        <v>39</v>
      </c>
      <c r="BQ836" s="6">
        <f>+IFERROR(VALUE(RIGHT(Tabla12[[#This Row],[B2B]],6)),"")</f>
        <v>3740</v>
      </c>
      <c r="BR836" s="6" t="str">
        <f>+IFERROR(VLOOKUP(BP836,Auxiliar!$A:$C,2,0),"")</f>
        <v>VALUE LITRO</v>
      </c>
      <c r="BS836" s="7" t="str">
        <f>+IFERROR(VLOOKUP(BP836,Auxiliar!$A:$C,3,0),"")</f>
        <v>1b 12%</v>
      </c>
      <c r="CA836" s="1">
        <v>6040</v>
      </c>
      <c r="CB836" s="1" t="s">
        <v>35</v>
      </c>
      <c r="CC836" s="6">
        <f>+IFERROR(VALUE(RIGHT(Tabla14[[#This Row],[B2B]],6)),"")</f>
        <v>6040</v>
      </c>
      <c r="CD836" s="6" t="str">
        <f>+IFERROR(VLOOKUP(CB836,Auxiliar!$A:$C,2,0),"")</f>
        <v>Corona 710cc</v>
      </c>
      <c r="CE836" s="7" t="str">
        <f>+IFERROR(VLOOKUP(CB836,Auxiliar!$A:$C,3,0),"")</f>
        <v>1b 10% | 85b 0%</v>
      </c>
      <c r="CG836" s="1"/>
      <c r="CH836" s="1"/>
      <c r="CI836" s="6" t="str">
        <f>+IFERROR(VALUE(RIGHT(Tabla15[[#This Row],[B2B]],6)),"")</f>
        <v/>
      </c>
      <c r="CJ836" s="6" t="str">
        <f>+IFERROR(VLOOKUP(CH836,Auxiliar!$A:$C,2,0),"")</f>
        <v/>
      </c>
      <c r="CK836" s="7" t="str">
        <f>+IFERROR(VLOOKUP(CH836,Auxiliar!$A:$C,3,0),"")</f>
        <v/>
      </c>
      <c r="CM836" s="1">
        <v>5968</v>
      </c>
      <c r="CN836" s="1" t="s">
        <v>20</v>
      </c>
      <c r="CO836" s="6">
        <v>5968</v>
      </c>
      <c r="CP836" s="6" t="s">
        <v>20</v>
      </c>
      <c r="CQ836" s="7" t="s">
        <v>21</v>
      </c>
      <c r="CS836" s="1"/>
      <c r="CT836" s="1"/>
      <c r="CU836" s="6" t="str">
        <f>+IFERROR(VALUE(RIGHT(Tabla17[[#This Row],[B2B]],6)),"")</f>
        <v/>
      </c>
      <c r="CV836" s="6" t="str">
        <f>+IFERROR(VLOOKUP(CT836,Auxiliar!$A:$C,2,0),"")</f>
        <v/>
      </c>
      <c r="CW836" s="7" t="str">
        <f>+IFERROR(VLOOKUP(CT836,Auxiliar!$A:$C,3,0),"")</f>
        <v/>
      </c>
      <c r="CY836" s="1">
        <v>5968</v>
      </c>
      <c r="CZ836" s="1" t="s">
        <v>16</v>
      </c>
      <c r="DA836" s="6">
        <f>+IFERROR(VALUE(RIGHT(Tabla18[[#This Row],[B2B]],6)),"")</f>
        <v>5968</v>
      </c>
      <c r="DB836" s="6" t="str">
        <f>+IFERROR(VLOOKUP(CZ836,Auxiliar!$A:$C,2,0),"")</f>
        <v>PREMIUM</v>
      </c>
      <c r="DC836" s="7" t="str">
        <f>+IFERROR(VLOOKUP(CZ836,Auxiliar!$A:$C,3,0),"")</f>
        <v>0b 0% | 2b 2% | 5b 3,5% | 10b 5%</v>
      </c>
      <c r="DE836" s="1">
        <v>5968</v>
      </c>
      <c r="DF836" s="1" t="s">
        <v>19</v>
      </c>
      <c r="DG836" s="6">
        <f>+IFERROR(VALUE(RIGHT(Tabla19[[#This Row],[B2B]],6)),"")</f>
        <v>5968</v>
      </c>
      <c r="DH836" s="6" t="str">
        <f>+IFERROR(VLOOKUP(DF836,Auxiliar!$A:$C,2,0),"")</f>
        <v>MICHELOB</v>
      </c>
      <c r="DI836" s="7" t="str">
        <f>+IFERROR(VLOOKUP(DF836,Auxiliar!$A:$C,3,0),"")</f>
        <v>1b 7% | 3b 22% | 8b 27%</v>
      </c>
      <c r="DK836" s="1"/>
      <c r="DL836" s="1"/>
      <c r="DM836" s="6" t="str">
        <f>+IFERROR(VALUE(RIGHT(Tabla20[[#This Row],[B2B]],6)),"")</f>
        <v/>
      </c>
      <c r="DN836" s="6" t="str">
        <f>+IFERROR(VLOOKUP(DL836,Auxiliar!$A:$C,2,0),"")</f>
        <v/>
      </c>
      <c r="DO836" s="7" t="str">
        <f>+IFERROR(VLOOKUP(DL836,Auxiliar!$A:$C,3,0),"")</f>
        <v/>
      </c>
      <c r="DQ836" s="1">
        <v>5961</v>
      </c>
      <c r="DR836" s="12" t="s">
        <v>24</v>
      </c>
      <c r="DS836" s="6">
        <f>+IFERROR(VALUE(RIGHT(Tabla21[[#This Row],[B2B]],6)),"")</f>
        <v>5961</v>
      </c>
      <c r="DT836" s="6" t="str">
        <f>+IFERROR(VLOOKUP(DR836,Auxiliar!$A:$C,2,0),"")</f>
        <v>CORONA PORRON</v>
      </c>
      <c r="DU836" s="7" t="str">
        <f>+IFERROR(VLOOKUP(DR836,Auxiliar!$A:$C,3,0),"")</f>
        <v>1b 5% | 20b 0%</v>
      </c>
      <c r="DW836" s="1">
        <v>20250</v>
      </c>
      <c r="DX836" s="12" t="s">
        <v>43</v>
      </c>
      <c r="DY836" s="6">
        <f>+IFERROR(VALUE(RIGHT(Tabla22[[#This Row],[B2B]],6)),"")</f>
        <v>20250</v>
      </c>
      <c r="DZ836" s="6" t="str">
        <f>+IFERROR(VLOOKUP(DX836,Auxiliar!$A:$C,2,0),"")</f>
        <v xml:space="preserve">VALUE LATA </v>
      </c>
      <c r="EA836" s="7" t="str">
        <f>+IFERROR(VLOOKUP(DX836,Auxiliar!$A:$C,3,0),"")</f>
        <v>1b 15% | 100b 18%</v>
      </c>
      <c r="EC836" s="1">
        <v>20233</v>
      </c>
      <c r="ED836" s="12" t="s">
        <v>47</v>
      </c>
      <c r="EE836" s="6">
        <f>+IFERROR(VALUE(RIGHT(Tabla23[[#This Row],[B2B]],6)),"")</f>
        <v>20233</v>
      </c>
      <c r="EF836" s="6" t="str">
        <f>+IFERROR(VLOOKUP(ED836,Auxiliar!$A:$C,2,0),"")</f>
        <v>VALUE LATON</v>
      </c>
      <c r="EG836" s="7" t="str">
        <f>+IFERROR(VLOOKUP(ED836,Auxiliar!$A:$C,3,0),"")</f>
        <v>1b 10% | 5b 15% | 192b 0%</v>
      </c>
      <c r="EI836" s="1"/>
      <c r="EJ836" s="12"/>
      <c r="EK836" s="6" t="str">
        <f>+IFERROR(VALUE(RIGHT(Tabla24[[#This Row],[B2B]],6)),"")</f>
        <v/>
      </c>
      <c r="EL836" s="6" t="str">
        <f>+IFERROR(VLOOKUP(EJ836,Auxiliar!$A:$C,2,0),"")</f>
        <v/>
      </c>
      <c r="EM836" s="7" t="str">
        <f>+IFERROR(VLOOKUP(EJ836,Auxiliar!$A:$C,3,0),"")</f>
        <v/>
      </c>
      <c r="EO836" s="1"/>
      <c r="EP836" s="12"/>
      <c r="EQ836" s="6" t="str">
        <f>+IFERROR(VALUE(RIGHT(Tabla25[[#This Row],[B2B]],6)),"")</f>
        <v/>
      </c>
      <c r="ER836" s="6" t="str">
        <f>+IFERROR(VLOOKUP(EP836,Auxiliar!$A:$C,2,0),"")</f>
        <v/>
      </c>
      <c r="ES836" s="7" t="str">
        <f>+IFERROR(VLOOKUP(EP836,Auxiliar!$A:$C,3,0),"")</f>
        <v/>
      </c>
      <c r="EU836" s="1"/>
      <c r="EV836" s="12"/>
      <c r="EW836" s="6" t="str">
        <f>+IFERROR(VALUE(RIGHT(Tabla26[[#This Row],[B2B]],6)),"")</f>
        <v/>
      </c>
      <c r="EX836" s="6" t="str">
        <f>+IFERROR(VLOOKUP(EV836,Auxiliar!$A:$C,2,0),"")</f>
        <v/>
      </c>
      <c r="EY836" s="7" t="str">
        <f>+IFERROR(VLOOKUP(EV836,Auxiliar!$A:$C,3,0),"")</f>
        <v/>
      </c>
      <c r="EZ836" s="1"/>
      <c r="FA836" s="12"/>
      <c r="FB836" s="6" t="str">
        <f>+IFERROR(VALUE(RIGHT(Tabla27[[#This Row],[B2B]],6)),"")</f>
        <v/>
      </c>
      <c r="FC836" s="6" t="str">
        <f>+IFERROR(VLOOKUP(FA836,Auxiliar!$A:$C,2,0),"")</f>
        <v/>
      </c>
      <c r="FD836" s="7" t="str">
        <f>+IFERROR(VLOOKUP(FA836,Auxiliar!$A:$C,3,0),"")</f>
        <v/>
      </c>
      <c r="FE836" s="1"/>
      <c r="FF836" s="12"/>
      <c r="FG836" s="6" t="str">
        <f>+IFERROR(VALUE(RIGHT(Tabla28[[#This Row],[B2B]],6)),"")</f>
        <v/>
      </c>
      <c r="FH836" s="6" t="str">
        <f>+IFERROR(VLOOKUP(FF836,Auxiliar!$A:$C,2,0),"")</f>
        <v/>
      </c>
      <c r="FI836" s="7" t="str">
        <f>+IFERROR(VLOOKUP(FF836,Auxiliar!$A:$C,3,0),"")</f>
        <v/>
      </c>
      <c r="FJ836" s="1"/>
      <c r="FK836" s="12"/>
      <c r="FL836" s="6" t="str">
        <f>+IFERROR(VALUE(RIGHT(Tabla29[[#This Row],[B2B]],6)),"")</f>
        <v/>
      </c>
      <c r="FM836" s="6" t="str">
        <f>+IFERROR(VLOOKUP(FK836,Auxiliar!$A:$C,2,0),"")</f>
        <v/>
      </c>
      <c r="FN836" s="7" t="str">
        <f>+IFERROR(VLOOKUP(FK836,Auxiliar!$A:$C,3,0),"")</f>
        <v/>
      </c>
      <c r="FO836" s="1"/>
      <c r="FP836" s="12"/>
      <c r="FQ836" s="6" t="str">
        <f>+IFERROR(VALUE(RIGHT(Tabla30[[#This Row],[B2B]],6)),"")</f>
        <v/>
      </c>
      <c r="FR836" s="6" t="str">
        <f>+IFERROR(VLOOKUP(FP836,Auxiliar!$A:$C,2,0),"")</f>
        <v/>
      </c>
      <c r="FS836" s="7"/>
      <c r="FT836" s="1"/>
      <c r="FU836" s="12"/>
      <c r="FV836" s="6" t="str">
        <f>+IFERROR(VALUE(RIGHT(Tabla31[[#This Row],[B2B]],6)),"")</f>
        <v/>
      </c>
      <c r="FW836" s="6" t="str">
        <f>+IFERROR(VLOOKUP(FU836,Auxiliar!$A:$C,2,0),"")</f>
        <v/>
      </c>
      <c r="FX836" s="7" t="str">
        <f>+IFERROR(VLOOKUP(FU836,Auxiliar!$A:$C,3,0),"")</f>
        <v/>
      </c>
      <c r="FY836" s="1"/>
      <c r="FZ836" s="12"/>
      <c r="GA836" s="6" t="str">
        <f>+IFERROR(VALUE(RIGHT(Tabla32[[#This Row],[B2B]],6)),"")</f>
        <v/>
      </c>
      <c r="GB836" s="6" t="str">
        <f>+IFERROR(VLOOKUP(FZ836,Auxiliar!$A:$C,2,0),"")</f>
        <v/>
      </c>
      <c r="GC836" s="7" t="str">
        <f>+IFERROR(VLOOKUP(FZ836,Auxiliar!$A:$C,3,0),"")</f>
        <v/>
      </c>
      <c r="GD836" s="1"/>
      <c r="GE836" s="12"/>
      <c r="GF836" s="6" t="str">
        <f>+IFERROR(VALUE(RIGHT(Tabla33[[#This Row],[B2B]],6)),"")</f>
        <v/>
      </c>
      <c r="GG836" s="6" t="str">
        <f>+IFERROR(VLOOKUP(GE836,Auxiliar!$A:$C,2,0),"")</f>
        <v/>
      </c>
      <c r="GH836" s="7" t="str">
        <f>+IFERROR(VLOOKUP(GE836,Auxiliar!$A:$C,3,0),"")</f>
        <v/>
      </c>
    </row>
    <row r="837" spans="19:190" x14ac:dyDescent="0.25">
      <c r="S837" s="1">
        <v>11674</v>
      </c>
      <c r="T837" s="1" t="s">
        <v>9</v>
      </c>
      <c r="U837" s="6">
        <f>+IFERROR(VALUE(RIGHT(Tabla4[[#This Row],[B2B]],6)),"")</f>
        <v>11674</v>
      </c>
      <c r="V837" s="6" t="str">
        <f>+IFERROR(VLOOKUP(T837,Auxiliar!$A:$C,2,0),"")</f>
        <v>CORE</v>
      </c>
      <c r="W837" s="7" t="str">
        <f>+IFERROR(VLOOKUP(T837,Auxiliar!$A:$C,3,0),"")</f>
        <v>0b 1% | 2b 5% | 4b 6%</v>
      </c>
      <c r="AK837" s="1">
        <v>10441</v>
      </c>
      <c r="AL837" s="1" t="s">
        <v>30</v>
      </c>
      <c r="AM837" s="6">
        <f>+IFERROR(VALUE(RIGHT(Tabla7[[#This Row],[B2B]],6)),"")</f>
        <v>10441</v>
      </c>
      <c r="AN837" s="6" t="str">
        <f>+IFERROR(VLOOKUP(AL837,Auxiliar!$A:$C,2,0),"")</f>
        <v>LATONES</v>
      </c>
      <c r="AO837" s="7" t="str">
        <f>+IFERROR(VLOOKUP(AL837,Auxiliar!$A:$C,3,0),"")</f>
        <v>1b 4% | 5b 7% | 97b 0%</v>
      </c>
      <c r="AW837" s="1"/>
      <c r="AX837" s="1" t="s">
        <v>32</v>
      </c>
      <c r="AY837" s="6" t="str">
        <f>+IFERROR(VALUE(RIGHT(Tabla9[[#This Row],[B2B]],6)),"")</f>
        <v/>
      </c>
      <c r="AZ837" s="6" t="str">
        <f>+IFERROR(VLOOKUP(AX837,Auxiliar!$A:$C,2,0),"")</f>
        <v>LATONES</v>
      </c>
      <c r="BA837" s="7" t="str">
        <f>+IFERROR(VLOOKUP(AX837,Auxiliar!$A:$C,3,0),"")</f>
        <v>2b 3% | 4b 4% | 6b 5% | 10b 8%  | 385b 0%</v>
      </c>
      <c r="BI837" s="1"/>
      <c r="BJ837" s="1"/>
      <c r="BK837" s="6" t="str">
        <f>+IFERROR(VALUE(RIGHT(Tabla11[[#This Row],[B2B]],6)),"")</f>
        <v/>
      </c>
      <c r="BL837" s="6" t="str">
        <f>+IFERROR(VLOOKUP(BJ837,Auxiliar!$A:$C,2,0),"")</f>
        <v/>
      </c>
      <c r="BM837" s="7" t="str">
        <f>+IFERROR(VLOOKUP(BJ837,Auxiliar!$A:$C,3,0),"")</f>
        <v/>
      </c>
      <c r="BO837" s="1">
        <v>20236</v>
      </c>
      <c r="BP837" s="1" t="s">
        <v>39</v>
      </c>
      <c r="BQ837" s="6">
        <f>+IFERROR(VALUE(RIGHT(Tabla12[[#This Row],[B2B]],6)),"")</f>
        <v>20236</v>
      </c>
      <c r="BR837" s="6" t="str">
        <f>+IFERROR(VLOOKUP(BP837,Auxiliar!$A:$C,2,0),"")</f>
        <v>VALUE LITRO</v>
      </c>
      <c r="BS837" s="7" t="str">
        <f>+IFERROR(VLOOKUP(BP837,Auxiliar!$A:$C,3,0),"")</f>
        <v>1b 12%</v>
      </c>
      <c r="CA837" s="1">
        <v>6051</v>
      </c>
      <c r="CB837" s="1" t="s">
        <v>35</v>
      </c>
      <c r="CC837" s="6">
        <f>+IFERROR(VALUE(RIGHT(Tabla14[[#This Row],[B2B]],6)),"")</f>
        <v>6051</v>
      </c>
      <c r="CD837" s="6" t="str">
        <f>+IFERROR(VLOOKUP(CB837,Auxiliar!$A:$C,2,0),"")</f>
        <v>Corona 710cc</v>
      </c>
      <c r="CE837" s="7" t="str">
        <f>+IFERROR(VLOOKUP(CB837,Auxiliar!$A:$C,3,0),"")</f>
        <v>1b 10% | 85b 0%</v>
      </c>
      <c r="CG837" s="1"/>
      <c r="CH837" s="1"/>
      <c r="CI837" s="6" t="str">
        <f>+IFERROR(VALUE(RIGHT(Tabla15[[#This Row],[B2B]],6)),"")</f>
        <v/>
      </c>
      <c r="CJ837" s="6" t="str">
        <f>+IFERROR(VLOOKUP(CH837,Auxiliar!$A:$C,2,0),"")</f>
        <v/>
      </c>
      <c r="CK837" s="7" t="str">
        <f>+IFERROR(VLOOKUP(CH837,Auxiliar!$A:$C,3,0),"")</f>
        <v/>
      </c>
      <c r="CM837" s="1">
        <v>5970</v>
      </c>
      <c r="CN837" s="1" t="s">
        <v>20</v>
      </c>
      <c r="CO837" s="6">
        <v>5970</v>
      </c>
      <c r="CP837" s="6" t="s">
        <v>20</v>
      </c>
      <c r="CQ837" s="7" t="s">
        <v>21</v>
      </c>
      <c r="CS837" s="1"/>
      <c r="CT837" s="1"/>
      <c r="CU837" s="6" t="str">
        <f>+IFERROR(VALUE(RIGHT(Tabla17[[#This Row],[B2B]],6)),"")</f>
        <v/>
      </c>
      <c r="CV837" s="6" t="str">
        <f>+IFERROR(VLOOKUP(CT837,Auxiliar!$A:$C,2,0),"")</f>
        <v/>
      </c>
      <c r="CW837" s="7" t="str">
        <f>+IFERROR(VLOOKUP(CT837,Auxiliar!$A:$C,3,0),"")</f>
        <v/>
      </c>
      <c r="CY837" s="1">
        <v>5970</v>
      </c>
      <c r="CZ837" s="1" t="s">
        <v>16</v>
      </c>
      <c r="DA837" s="6">
        <f>+IFERROR(VALUE(RIGHT(Tabla18[[#This Row],[B2B]],6)),"")</f>
        <v>5970</v>
      </c>
      <c r="DB837" s="6" t="str">
        <f>+IFERROR(VLOOKUP(CZ837,Auxiliar!$A:$C,2,0),"")</f>
        <v>PREMIUM</v>
      </c>
      <c r="DC837" s="7" t="str">
        <f>+IFERROR(VLOOKUP(CZ837,Auxiliar!$A:$C,3,0),"")</f>
        <v>0b 0% | 2b 2% | 5b 3,5% | 10b 5%</v>
      </c>
      <c r="DE837" s="1">
        <v>5970</v>
      </c>
      <c r="DF837" s="1" t="s">
        <v>19</v>
      </c>
      <c r="DG837" s="6">
        <f>+IFERROR(VALUE(RIGHT(Tabla19[[#This Row],[B2B]],6)),"")</f>
        <v>5970</v>
      </c>
      <c r="DH837" s="6" t="str">
        <f>+IFERROR(VLOOKUP(DF837,Auxiliar!$A:$C,2,0),"")</f>
        <v>MICHELOB</v>
      </c>
      <c r="DI837" s="7" t="str">
        <f>+IFERROR(VLOOKUP(DF837,Auxiliar!$A:$C,3,0),"")</f>
        <v>1b 7% | 3b 22% | 8b 27%</v>
      </c>
      <c r="DK837" s="1"/>
      <c r="DL837" s="1"/>
      <c r="DM837" s="6" t="str">
        <f>+IFERROR(VALUE(RIGHT(Tabla20[[#This Row],[B2B]],6)),"")</f>
        <v/>
      </c>
      <c r="DN837" s="6" t="str">
        <f>+IFERROR(VLOOKUP(DL837,Auxiliar!$A:$C,2,0),"")</f>
        <v/>
      </c>
      <c r="DO837" s="7" t="str">
        <f>+IFERROR(VLOOKUP(DL837,Auxiliar!$A:$C,3,0),"")</f>
        <v/>
      </c>
      <c r="DQ837" s="1">
        <v>5968</v>
      </c>
      <c r="DR837" s="12" t="s">
        <v>24</v>
      </c>
      <c r="DS837" s="6">
        <f>+IFERROR(VALUE(RIGHT(Tabla21[[#This Row],[B2B]],6)),"")</f>
        <v>5968</v>
      </c>
      <c r="DT837" s="6" t="str">
        <f>+IFERROR(VLOOKUP(DR837,Auxiliar!$A:$C,2,0),"")</f>
        <v>CORONA PORRON</v>
      </c>
      <c r="DU837" s="7" t="str">
        <f>+IFERROR(VLOOKUP(DR837,Auxiliar!$A:$C,3,0),"")</f>
        <v>1b 5% | 20b 0%</v>
      </c>
      <c r="DW837" s="1">
        <v>20252</v>
      </c>
      <c r="DX837" s="12" t="s">
        <v>43</v>
      </c>
      <c r="DY837" s="6">
        <f>+IFERROR(VALUE(RIGHT(Tabla22[[#This Row],[B2B]],6)),"")</f>
        <v>20252</v>
      </c>
      <c r="DZ837" s="6" t="str">
        <f>+IFERROR(VLOOKUP(DX837,Auxiliar!$A:$C,2,0),"")</f>
        <v xml:space="preserve">VALUE LATA </v>
      </c>
      <c r="EA837" s="7" t="str">
        <f>+IFERROR(VLOOKUP(DX837,Auxiliar!$A:$C,3,0),"")</f>
        <v>1b 15% | 100b 18%</v>
      </c>
      <c r="EC837" s="1">
        <v>3740</v>
      </c>
      <c r="ED837" s="12" t="s">
        <v>47</v>
      </c>
      <c r="EE837" s="6">
        <f>+IFERROR(VALUE(RIGHT(Tabla23[[#This Row],[B2B]],6)),"")</f>
        <v>3740</v>
      </c>
      <c r="EF837" s="6" t="str">
        <f>+IFERROR(VLOOKUP(ED837,Auxiliar!$A:$C,2,0),"")</f>
        <v>VALUE LATON</v>
      </c>
      <c r="EG837" s="7" t="str">
        <f>+IFERROR(VLOOKUP(ED837,Auxiliar!$A:$C,3,0),"")</f>
        <v>1b 10% | 5b 15% | 192b 0%</v>
      </c>
      <c r="EI837" s="1"/>
      <c r="EJ837" s="12"/>
      <c r="EK837" s="6" t="str">
        <f>+IFERROR(VALUE(RIGHT(Tabla24[[#This Row],[B2B]],6)),"")</f>
        <v/>
      </c>
      <c r="EL837" s="6" t="str">
        <f>+IFERROR(VLOOKUP(EJ837,Auxiliar!$A:$C,2,0),"")</f>
        <v/>
      </c>
      <c r="EM837" s="7" t="str">
        <f>+IFERROR(VLOOKUP(EJ837,Auxiliar!$A:$C,3,0),"")</f>
        <v/>
      </c>
      <c r="EO837" s="1"/>
      <c r="EP837" s="12"/>
      <c r="EQ837" s="6" t="str">
        <f>+IFERROR(VALUE(RIGHT(Tabla25[[#This Row],[B2B]],6)),"")</f>
        <v/>
      </c>
      <c r="ER837" s="6" t="str">
        <f>+IFERROR(VLOOKUP(EP837,Auxiliar!$A:$C,2,0),"")</f>
        <v/>
      </c>
      <c r="ES837" s="7" t="str">
        <f>+IFERROR(VLOOKUP(EP837,Auxiliar!$A:$C,3,0),"")</f>
        <v/>
      </c>
      <c r="EU837" s="1"/>
      <c r="EV837" s="12"/>
      <c r="EW837" s="6" t="str">
        <f>+IFERROR(VALUE(RIGHT(Tabla26[[#This Row],[B2B]],6)),"")</f>
        <v/>
      </c>
      <c r="EX837" s="6" t="str">
        <f>+IFERROR(VLOOKUP(EV837,Auxiliar!$A:$C,2,0),"")</f>
        <v/>
      </c>
      <c r="EY837" s="7" t="str">
        <f>+IFERROR(VLOOKUP(EV837,Auxiliar!$A:$C,3,0),"")</f>
        <v/>
      </c>
      <c r="EZ837" s="1"/>
      <c r="FA837" s="12"/>
      <c r="FB837" s="6" t="str">
        <f>+IFERROR(VALUE(RIGHT(Tabla27[[#This Row],[B2B]],6)),"")</f>
        <v/>
      </c>
      <c r="FC837" s="6" t="str">
        <f>+IFERROR(VLOOKUP(FA837,Auxiliar!$A:$C,2,0),"")</f>
        <v/>
      </c>
      <c r="FD837" s="7" t="str">
        <f>+IFERROR(VLOOKUP(FA837,Auxiliar!$A:$C,3,0),"")</f>
        <v/>
      </c>
      <c r="FE837" s="1"/>
      <c r="FF837" s="12"/>
      <c r="FG837" s="6" t="str">
        <f>+IFERROR(VALUE(RIGHT(Tabla28[[#This Row],[B2B]],6)),"")</f>
        <v/>
      </c>
      <c r="FH837" s="6" t="str">
        <f>+IFERROR(VLOOKUP(FF837,Auxiliar!$A:$C,2,0),"")</f>
        <v/>
      </c>
      <c r="FI837" s="7" t="str">
        <f>+IFERROR(VLOOKUP(FF837,Auxiliar!$A:$C,3,0),"")</f>
        <v/>
      </c>
      <c r="FJ837" s="1"/>
      <c r="FK837" s="12"/>
      <c r="FL837" s="6" t="str">
        <f>+IFERROR(VALUE(RIGHT(Tabla29[[#This Row],[B2B]],6)),"")</f>
        <v/>
      </c>
      <c r="FM837" s="6" t="str">
        <f>+IFERROR(VLOOKUP(FK837,Auxiliar!$A:$C,2,0),"")</f>
        <v/>
      </c>
      <c r="FN837" s="7" t="str">
        <f>+IFERROR(VLOOKUP(FK837,Auxiliar!$A:$C,3,0),"")</f>
        <v/>
      </c>
      <c r="FO837" s="1"/>
      <c r="FP837" s="12"/>
      <c r="FQ837" s="6" t="str">
        <f>+IFERROR(VALUE(RIGHT(Tabla30[[#This Row],[B2B]],6)),"")</f>
        <v/>
      </c>
      <c r="FR837" s="6" t="str">
        <f>+IFERROR(VLOOKUP(FP837,Auxiliar!$A:$C,2,0),"")</f>
        <v/>
      </c>
      <c r="FS837" s="7"/>
      <c r="FT837" s="1"/>
      <c r="FU837" s="12"/>
      <c r="FV837" s="6" t="str">
        <f>+IFERROR(VALUE(RIGHT(Tabla31[[#This Row],[B2B]],6)),"")</f>
        <v/>
      </c>
      <c r="FW837" s="6" t="str">
        <f>+IFERROR(VLOOKUP(FU837,Auxiliar!$A:$C,2,0),"")</f>
        <v/>
      </c>
      <c r="FX837" s="7" t="str">
        <f>+IFERROR(VLOOKUP(FU837,Auxiliar!$A:$C,3,0),"")</f>
        <v/>
      </c>
      <c r="FY837" s="1"/>
      <c r="FZ837" s="12"/>
      <c r="GA837" s="6" t="str">
        <f>+IFERROR(VALUE(RIGHT(Tabla32[[#This Row],[B2B]],6)),"")</f>
        <v/>
      </c>
      <c r="GB837" s="6" t="str">
        <f>+IFERROR(VLOOKUP(FZ837,Auxiliar!$A:$C,2,0),"")</f>
        <v/>
      </c>
      <c r="GC837" s="7" t="str">
        <f>+IFERROR(VLOOKUP(FZ837,Auxiliar!$A:$C,3,0),"")</f>
        <v/>
      </c>
      <c r="GD837" s="1"/>
      <c r="GE837" s="12"/>
      <c r="GF837" s="6" t="str">
        <f>+IFERROR(VALUE(RIGHT(Tabla33[[#This Row],[B2B]],6)),"")</f>
        <v/>
      </c>
      <c r="GG837" s="6" t="str">
        <f>+IFERROR(VLOOKUP(GE837,Auxiliar!$A:$C,2,0),"")</f>
        <v/>
      </c>
      <c r="GH837" s="7" t="str">
        <f>+IFERROR(VLOOKUP(GE837,Auxiliar!$A:$C,3,0),"")</f>
        <v/>
      </c>
    </row>
    <row r="838" spans="19:190" x14ac:dyDescent="0.25">
      <c r="S838" s="1">
        <v>11678</v>
      </c>
      <c r="T838" s="1" t="s">
        <v>9</v>
      </c>
      <c r="U838" s="6">
        <f>+IFERROR(VALUE(RIGHT(Tabla4[[#This Row],[B2B]],6)),"")</f>
        <v>11678</v>
      </c>
      <c r="V838" s="6" t="str">
        <f>+IFERROR(VLOOKUP(T838,Auxiliar!$A:$C,2,0),"")</f>
        <v>CORE</v>
      </c>
      <c r="W838" s="7" t="str">
        <f>+IFERROR(VLOOKUP(T838,Auxiliar!$A:$C,3,0),"")</f>
        <v>0b 1% | 2b 5% | 4b 6%</v>
      </c>
      <c r="AK838" s="1">
        <v>10455</v>
      </c>
      <c r="AL838" s="1" t="s">
        <v>30</v>
      </c>
      <c r="AM838" s="6">
        <f>+IFERROR(VALUE(RIGHT(Tabla7[[#This Row],[B2B]],6)),"")</f>
        <v>10455</v>
      </c>
      <c r="AN838" s="6" t="str">
        <f>+IFERROR(VLOOKUP(AL838,Auxiliar!$A:$C,2,0),"")</f>
        <v>LATONES</v>
      </c>
      <c r="AO838" s="7" t="str">
        <f>+IFERROR(VLOOKUP(AL838,Auxiliar!$A:$C,3,0),"")</f>
        <v>1b 4% | 5b 7% | 97b 0%</v>
      </c>
      <c r="AW838" s="1"/>
      <c r="AX838" s="1" t="s">
        <v>32</v>
      </c>
      <c r="AY838" s="6" t="str">
        <f>+IFERROR(VALUE(RIGHT(Tabla9[[#This Row],[B2B]],6)),"")</f>
        <v/>
      </c>
      <c r="AZ838" s="6" t="str">
        <f>+IFERROR(VLOOKUP(AX838,Auxiliar!$A:$C,2,0),"")</f>
        <v>LATONES</v>
      </c>
      <c r="BA838" s="7" t="str">
        <f>+IFERROR(VLOOKUP(AX838,Auxiliar!$A:$C,3,0),"")</f>
        <v>2b 3% | 4b 4% | 6b 5% | 10b 8%  | 385b 0%</v>
      </c>
      <c r="BI838" s="1"/>
      <c r="BJ838" s="1"/>
      <c r="BK838" s="6" t="str">
        <f>+IFERROR(VALUE(RIGHT(Tabla11[[#This Row],[B2B]],6)),"")</f>
        <v/>
      </c>
      <c r="BL838" s="6" t="str">
        <f>+IFERROR(VLOOKUP(BJ838,Auxiliar!$A:$C,2,0),"")</f>
        <v/>
      </c>
      <c r="BM838" s="7" t="str">
        <f>+IFERROR(VLOOKUP(BJ838,Auxiliar!$A:$C,3,0),"")</f>
        <v/>
      </c>
      <c r="BO838" s="1">
        <v>20239</v>
      </c>
      <c r="BP838" s="1" t="s">
        <v>39</v>
      </c>
      <c r="BQ838" s="6">
        <f>+IFERROR(VALUE(RIGHT(Tabla12[[#This Row],[B2B]],6)),"")</f>
        <v>20239</v>
      </c>
      <c r="BR838" s="6" t="str">
        <f>+IFERROR(VLOOKUP(BP838,Auxiliar!$A:$C,2,0),"")</f>
        <v>VALUE LITRO</v>
      </c>
      <c r="BS838" s="7" t="str">
        <f>+IFERROR(VLOOKUP(BP838,Auxiliar!$A:$C,3,0),"")</f>
        <v>1b 12%</v>
      </c>
      <c r="CA838" s="1">
        <v>6052</v>
      </c>
      <c r="CB838" s="1" t="s">
        <v>35</v>
      </c>
      <c r="CC838" s="6">
        <f>+IFERROR(VALUE(RIGHT(Tabla14[[#This Row],[B2B]],6)),"")</f>
        <v>6052</v>
      </c>
      <c r="CD838" s="6" t="str">
        <f>+IFERROR(VLOOKUP(CB838,Auxiliar!$A:$C,2,0),"")</f>
        <v>Corona 710cc</v>
      </c>
      <c r="CE838" s="7" t="str">
        <f>+IFERROR(VLOOKUP(CB838,Auxiliar!$A:$C,3,0),"")</f>
        <v>1b 10% | 85b 0%</v>
      </c>
      <c r="CG838" s="1"/>
      <c r="CH838" s="1"/>
      <c r="CI838" s="6" t="str">
        <f>+IFERROR(VALUE(RIGHT(Tabla15[[#This Row],[B2B]],6)),"")</f>
        <v/>
      </c>
      <c r="CJ838" s="6" t="str">
        <f>+IFERROR(VLOOKUP(CH838,Auxiliar!$A:$C,2,0),"")</f>
        <v/>
      </c>
      <c r="CK838" s="7" t="str">
        <f>+IFERROR(VLOOKUP(CH838,Auxiliar!$A:$C,3,0),"")</f>
        <v/>
      </c>
      <c r="CM838" s="1">
        <v>5971</v>
      </c>
      <c r="CN838" s="1" t="s">
        <v>20</v>
      </c>
      <c r="CO838" s="6">
        <v>5971</v>
      </c>
      <c r="CP838" s="6" t="s">
        <v>20</v>
      </c>
      <c r="CQ838" s="7" t="s">
        <v>21</v>
      </c>
      <c r="CS838" s="1"/>
      <c r="CT838" s="1"/>
      <c r="CU838" s="6" t="str">
        <f>+IFERROR(VALUE(RIGHT(Tabla17[[#This Row],[B2B]],6)),"")</f>
        <v/>
      </c>
      <c r="CV838" s="6" t="str">
        <f>+IFERROR(VLOOKUP(CT838,Auxiliar!$A:$C,2,0),"")</f>
        <v/>
      </c>
      <c r="CW838" s="7" t="str">
        <f>+IFERROR(VLOOKUP(CT838,Auxiliar!$A:$C,3,0),"")</f>
        <v/>
      </c>
      <c r="CY838" s="1">
        <v>5971</v>
      </c>
      <c r="CZ838" s="1" t="s">
        <v>16</v>
      </c>
      <c r="DA838" s="6">
        <f>+IFERROR(VALUE(RIGHT(Tabla18[[#This Row],[B2B]],6)),"")</f>
        <v>5971</v>
      </c>
      <c r="DB838" s="6" t="str">
        <f>+IFERROR(VLOOKUP(CZ838,Auxiliar!$A:$C,2,0),"")</f>
        <v>PREMIUM</v>
      </c>
      <c r="DC838" s="7" t="str">
        <f>+IFERROR(VLOOKUP(CZ838,Auxiliar!$A:$C,3,0),"")</f>
        <v>0b 0% | 2b 2% | 5b 3,5% | 10b 5%</v>
      </c>
      <c r="DE838" s="1">
        <v>5971</v>
      </c>
      <c r="DF838" s="1" t="s">
        <v>19</v>
      </c>
      <c r="DG838" s="6">
        <f>+IFERROR(VALUE(RIGHT(Tabla19[[#This Row],[B2B]],6)),"")</f>
        <v>5971</v>
      </c>
      <c r="DH838" s="6" t="str">
        <f>+IFERROR(VLOOKUP(DF838,Auxiliar!$A:$C,2,0),"")</f>
        <v>MICHELOB</v>
      </c>
      <c r="DI838" s="7" t="str">
        <f>+IFERROR(VLOOKUP(DF838,Auxiliar!$A:$C,3,0),"")</f>
        <v>1b 7% | 3b 22% | 8b 27%</v>
      </c>
      <c r="DK838" s="1"/>
      <c r="DL838" s="1"/>
      <c r="DM838" s="6" t="str">
        <f>+IFERROR(VALUE(RIGHT(Tabla20[[#This Row],[B2B]],6)),"")</f>
        <v/>
      </c>
      <c r="DN838" s="6" t="str">
        <f>+IFERROR(VLOOKUP(DL838,Auxiliar!$A:$C,2,0),"")</f>
        <v/>
      </c>
      <c r="DO838" s="7" t="str">
        <f>+IFERROR(VLOOKUP(DL838,Auxiliar!$A:$C,3,0),"")</f>
        <v/>
      </c>
      <c r="DQ838" s="1">
        <v>5970</v>
      </c>
      <c r="DR838" s="12" t="s">
        <v>24</v>
      </c>
      <c r="DS838" s="6">
        <f>+IFERROR(VALUE(RIGHT(Tabla21[[#This Row],[B2B]],6)),"")</f>
        <v>5970</v>
      </c>
      <c r="DT838" s="6" t="str">
        <f>+IFERROR(VLOOKUP(DR838,Auxiliar!$A:$C,2,0),"")</f>
        <v>CORONA PORRON</v>
      </c>
      <c r="DU838" s="7" t="str">
        <f>+IFERROR(VLOOKUP(DR838,Auxiliar!$A:$C,3,0),"")</f>
        <v>1b 5% | 20b 0%</v>
      </c>
      <c r="DW838" s="1">
        <v>3759</v>
      </c>
      <c r="DX838" s="12" t="s">
        <v>43</v>
      </c>
      <c r="DY838" s="6">
        <f>+IFERROR(VALUE(RIGHT(Tabla22[[#This Row],[B2B]],6)),"")</f>
        <v>3759</v>
      </c>
      <c r="DZ838" s="6" t="str">
        <f>+IFERROR(VLOOKUP(DX838,Auxiliar!$A:$C,2,0),"")</f>
        <v xml:space="preserve">VALUE LATA </v>
      </c>
      <c r="EA838" s="7" t="str">
        <f>+IFERROR(VLOOKUP(DX838,Auxiliar!$A:$C,3,0),"")</f>
        <v>1b 15% | 100b 18%</v>
      </c>
      <c r="EC838" s="1">
        <v>20236</v>
      </c>
      <c r="ED838" s="12" t="s">
        <v>47</v>
      </c>
      <c r="EE838" s="6">
        <f>+IFERROR(VALUE(RIGHT(Tabla23[[#This Row],[B2B]],6)),"")</f>
        <v>20236</v>
      </c>
      <c r="EF838" s="6" t="str">
        <f>+IFERROR(VLOOKUP(ED838,Auxiliar!$A:$C,2,0),"")</f>
        <v>VALUE LATON</v>
      </c>
      <c r="EG838" s="7" t="str">
        <f>+IFERROR(VLOOKUP(ED838,Auxiliar!$A:$C,3,0),"")</f>
        <v>1b 10% | 5b 15% | 192b 0%</v>
      </c>
      <c r="EI838" s="1"/>
      <c r="EJ838" s="12"/>
      <c r="EK838" s="6" t="str">
        <f>+IFERROR(VALUE(RIGHT(Tabla24[[#This Row],[B2B]],6)),"")</f>
        <v/>
      </c>
      <c r="EL838" s="6" t="str">
        <f>+IFERROR(VLOOKUP(EJ838,Auxiliar!$A:$C,2,0),"")</f>
        <v/>
      </c>
      <c r="EM838" s="7" t="str">
        <f>+IFERROR(VLOOKUP(EJ838,Auxiliar!$A:$C,3,0),"")</f>
        <v/>
      </c>
      <c r="EO838" s="1"/>
      <c r="EP838" s="12"/>
      <c r="EQ838" s="6" t="str">
        <f>+IFERROR(VALUE(RIGHT(Tabla25[[#This Row],[B2B]],6)),"")</f>
        <v/>
      </c>
      <c r="ER838" s="6" t="str">
        <f>+IFERROR(VLOOKUP(EP838,Auxiliar!$A:$C,2,0),"")</f>
        <v/>
      </c>
      <c r="ES838" s="7" t="str">
        <f>+IFERROR(VLOOKUP(EP838,Auxiliar!$A:$C,3,0),"")</f>
        <v/>
      </c>
      <c r="EU838" s="1"/>
      <c r="EV838" s="12"/>
      <c r="EW838" s="6" t="str">
        <f>+IFERROR(VALUE(RIGHT(Tabla26[[#This Row],[B2B]],6)),"")</f>
        <v/>
      </c>
      <c r="EX838" s="6" t="str">
        <f>+IFERROR(VLOOKUP(EV838,Auxiliar!$A:$C,2,0),"")</f>
        <v/>
      </c>
      <c r="EY838" s="7" t="str">
        <f>+IFERROR(VLOOKUP(EV838,Auxiliar!$A:$C,3,0),"")</f>
        <v/>
      </c>
      <c r="EZ838" s="1"/>
      <c r="FA838" s="12"/>
      <c r="FB838" s="6" t="str">
        <f>+IFERROR(VALUE(RIGHT(Tabla27[[#This Row],[B2B]],6)),"")</f>
        <v/>
      </c>
      <c r="FC838" s="6" t="str">
        <f>+IFERROR(VLOOKUP(FA838,Auxiliar!$A:$C,2,0),"")</f>
        <v/>
      </c>
      <c r="FD838" s="7" t="str">
        <f>+IFERROR(VLOOKUP(FA838,Auxiliar!$A:$C,3,0),"")</f>
        <v/>
      </c>
      <c r="FE838" s="1"/>
      <c r="FF838" s="12"/>
      <c r="FG838" s="6" t="str">
        <f>+IFERROR(VALUE(RIGHT(Tabla28[[#This Row],[B2B]],6)),"")</f>
        <v/>
      </c>
      <c r="FH838" s="6" t="str">
        <f>+IFERROR(VLOOKUP(FF838,Auxiliar!$A:$C,2,0),"")</f>
        <v/>
      </c>
      <c r="FI838" s="7" t="str">
        <f>+IFERROR(VLOOKUP(FF838,Auxiliar!$A:$C,3,0),"")</f>
        <v/>
      </c>
      <c r="FJ838" s="1"/>
      <c r="FK838" s="12"/>
      <c r="FL838" s="6" t="str">
        <f>+IFERROR(VALUE(RIGHT(Tabla29[[#This Row],[B2B]],6)),"")</f>
        <v/>
      </c>
      <c r="FM838" s="6" t="str">
        <f>+IFERROR(VLOOKUP(FK838,Auxiliar!$A:$C,2,0),"")</f>
        <v/>
      </c>
      <c r="FN838" s="7" t="str">
        <f>+IFERROR(VLOOKUP(FK838,Auxiliar!$A:$C,3,0),"")</f>
        <v/>
      </c>
      <c r="FO838" s="1"/>
      <c r="FP838" s="12"/>
      <c r="FQ838" s="6" t="str">
        <f>+IFERROR(VALUE(RIGHT(Tabla30[[#This Row],[B2B]],6)),"")</f>
        <v/>
      </c>
      <c r="FR838" s="6" t="str">
        <f>+IFERROR(VLOOKUP(FP838,Auxiliar!$A:$C,2,0),"")</f>
        <v/>
      </c>
      <c r="FS838" s="7"/>
      <c r="FT838" s="1"/>
      <c r="FU838" s="12"/>
      <c r="FV838" s="6" t="str">
        <f>+IFERROR(VALUE(RIGHT(Tabla31[[#This Row],[B2B]],6)),"")</f>
        <v/>
      </c>
      <c r="FW838" s="6" t="str">
        <f>+IFERROR(VLOOKUP(FU838,Auxiliar!$A:$C,2,0),"")</f>
        <v/>
      </c>
      <c r="FX838" s="7" t="str">
        <f>+IFERROR(VLOOKUP(FU838,Auxiliar!$A:$C,3,0),"")</f>
        <v/>
      </c>
      <c r="FY838" s="1"/>
      <c r="FZ838" s="12"/>
      <c r="GA838" s="6" t="str">
        <f>+IFERROR(VALUE(RIGHT(Tabla32[[#This Row],[B2B]],6)),"")</f>
        <v/>
      </c>
      <c r="GB838" s="6" t="str">
        <f>+IFERROR(VLOOKUP(FZ838,Auxiliar!$A:$C,2,0),"")</f>
        <v/>
      </c>
      <c r="GC838" s="7" t="str">
        <f>+IFERROR(VLOOKUP(FZ838,Auxiliar!$A:$C,3,0),"")</f>
        <v/>
      </c>
      <c r="GD838" s="1"/>
      <c r="GE838" s="12"/>
      <c r="GF838" s="6" t="str">
        <f>+IFERROR(VALUE(RIGHT(Tabla33[[#This Row],[B2B]],6)),"")</f>
        <v/>
      </c>
      <c r="GG838" s="6" t="str">
        <f>+IFERROR(VLOOKUP(GE838,Auxiliar!$A:$C,2,0),"")</f>
        <v/>
      </c>
      <c r="GH838" s="7" t="str">
        <f>+IFERROR(VLOOKUP(GE838,Auxiliar!$A:$C,3,0),"")</f>
        <v/>
      </c>
    </row>
    <row r="839" spans="19:190" x14ac:dyDescent="0.25">
      <c r="S839" s="1">
        <v>11680</v>
      </c>
      <c r="T839" s="1" t="s">
        <v>9</v>
      </c>
      <c r="U839" s="6">
        <f>+IFERROR(VALUE(RIGHT(Tabla4[[#This Row],[B2B]],6)),"")</f>
        <v>11680</v>
      </c>
      <c r="V839" s="6" t="str">
        <f>+IFERROR(VLOOKUP(T839,Auxiliar!$A:$C,2,0),"")</f>
        <v>CORE</v>
      </c>
      <c r="W839" s="7" t="str">
        <f>+IFERROR(VLOOKUP(T839,Auxiliar!$A:$C,3,0),"")</f>
        <v>0b 1% | 2b 5% | 4b 6%</v>
      </c>
      <c r="AK839" s="1">
        <v>10465</v>
      </c>
      <c r="AL839" s="1" t="s">
        <v>30</v>
      </c>
      <c r="AM839" s="6">
        <f>+IFERROR(VALUE(RIGHT(Tabla7[[#This Row],[B2B]],6)),"")</f>
        <v>10465</v>
      </c>
      <c r="AN839" s="6" t="str">
        <f>+IFERROR(VLOOKUP(AL839,Auxiliar!$A:$C,2,0),"")</f>
        <v>LATONES</v>
      </c>
      <c r="AO839" s="7" t="str">
        <f>+IFERROR(VLOOKUP(AL839,Auxiliar!$A:$C,3,0),"")</f>
        <v>1b 4% | 5b 7% | 97b 0%</v>
      </c>
      <c r="AW839" s="1"/>
      <c r="AX839" s="1" t="s">
        <v>32</v>
      </c>
      <c r="AY839" s="6" t="str">
        <f>+IFERROR(VALUE(RIGHT(Tabla9[[#This Row],[B2B]],6)),"")</f>
        <v/>
      </c>
      <c r="AZ839" s="6" t="str">
        <f>+IFERROR(VLOOKUP(AX839,Auxiliar!$A:$C,2,0),"")</f>
        <v>LATONES</v>
      </c>
      <c r="BA839" s="7" t="str">
        <f>+IFERROR(VLOOKUP(AX839,Auxiliar!$A:$C,3,0),"")</f>
        <v>2b 3% | 4b 4% | 6b 5% | 10b 8%  | 385b 0%</v>
      </c>
      <c r="BI839" s="1"/>
      <c r="BJ839" s="1"/>
      <c r="BK839" s="6" t="str">
        <f>+IFERROR(VALUE(RIGHT(Tabla11[[#This Row],[B2B]],6)),"")</f>
        <v/>
      </c>
      <c r="BL839" s="6" t="str">
        <f>+IFERROR(VLOOKUP(BJ839,Auxiliar!$A:$C,2,0),"")</f>
        <v/>
      </c>
      <c r="BM839" s="7" t="str">
        <f>+IFERROR(VLOOKUP(BJ839,Auxiliar!$A:$C,3,0),"")</f>
        <v/>
      </c>
      <c r="BO839" s="1">
        <v>3748</v>
      </c>
      <c r="BP839" s="1" t="s">
        <v>39</v>
      </c>
      <c r="BQ839" s="6">
        <f>+IFERROR(VALUE(RIGHT(Tabla12[[#This Row],[B2B]],6)),"")</f>
        <v>3748</v>
      </c>
      <c r="BR839" s="6" t="str">
        <f>+IFERROR(VLOOKUP(BP839,Auxiliar!$A:$C,2,0),"")</f>
        <v>VALUE LITRO</v>
      </c>
      <c r="BS839" s="7" t="str">
        <f>+IFERROR(VLOOKUP(BP839,Auxiliar!$A:$C,3,0),"")</f>
        <v>1b 12%</v>
      </c>
      <c r="CA839" s="1">
        <v>6057</v>
      </c>
      <c r="CB839" s="1" t="s">
        <v>35</v>
      </c>
      <c r="CC839" s="6">
        <f>+IFERROR(VALUE(RIGHT(Tabla14[[#This Row],[B2B]],6)),"")</f>
        <v>6057</v>
      </c>
      <c r="CD839" s="6" t="str">
        <f>+IFERROR(VLOOKUP(CB839,Auxiliar!$A:$C,2,0),"")</f>
        <v>Corona 710cc</v>
      </c>
      <c r="CE839" s="7" t="str">
        <f>+IFERROR(VLOOKUP(CB839,Auxiliar!$A:$C,3,0),"")</f>
        <v>1b 10% | 85b 0%</v>
      </c>
      <c r="CG839" s="1"/>
      <c r="CH839" s="1"/>
      <c r="CI839" s="6" t="str">
        <f>+IFERROR(VALUE(RIGHT(Tabla15[[#This Row],[B2B]],6)),"")</f>
        <v/>
      </c>
      <c r="CJ839" s="6" t="str">
        <f>+IFERROR(VLOOKUP(CH839,Auxiliar!$A:$C,2,0),"")</f>
        <v/>
      </c>
      <c r="CK839" s="7" t="str">
        <f>+IFERROR(VLOOKUP(CH839,Auxiliar!$A:$C,3,0),"")</f>
        <v/>
      </c>
      <c r="CM839" s="1">
        <v>5972</v>
      </c>
      <c r="CN839" s="1" t="s">
        <v>20</v>
      </c>
      <c r="CO839" s="6">
        <v>5972</v>
      </c>
      <c r="CP839" s="6" t="s">
        <v>20</v>
      </c>
      <c r="CQ839" s="7" t="s">
        <v>21</v>
      </c>
      <c r="CS839" s="1"/>
      <c r="CT839" s="1"/>
      <c r="CU839" s="6" t="str">
        <f>+IFERROR(VALUE(RIGHT(Tabla17[[#This Row],[B2B]],6)),"")</f>
        <v/>
      </c>
      <c r="CV839" s="6" t="str">
        <f>+IFERROR(VLOOKUP(CT839,Auxiliar!$A:$C,2,0),"")</f>
        <v/>
      </c>
      <c r="CW839" s="7" t="str">
        <f>+IFERROR(VLOOKUP(CT839,Auxiliar!$A:$C,3,0),"")</f>
        <v/>
      </c>
      <c r="CY839" s="1">
        <v>5972</v>
      </c>
      <c r="CZ839" s="1" t="s">
        <v>16</v>
      </c>
      <c r="DA839" s="6">
        <f>+IFERROR(VALUE(RIGHT(Tabla18[[#This Row],[B2B]],6)),"")</f>
        <v>5972</v>
      </c>
      <c r="DB839" s="6" t="str">
        <f>+IFERROR(VLOOKUP(CZ839,Auxiliar!$A:$C,2,0),"")</f>
        <v>PREMIUM</v>
      </c>
      <c r="DC839" s="7" t="str">
        <f>+IFERROR(VLOOKUP(CZ839,Auxiliar!$A:$C,3,0),"")</f>
        <v>0b 0% | 2b 2% | 5b 3,5% | 10b 5%</v>
      </c>
      <c r="DE839" s="1">
        <v>5972</v>
      </c>
      <c r="DF839" s="1" t="s">
        <v>19</v>
      </c>
      <c r="DG839" s="6">
        <f>+IFERROR(VALUE(RIGHT(Tabla19[[#This Row],[B2B]],6)),"")</f>
        <v>5972</v>
      </c>
      <c r="DH839" s="6" t="str">
        <f>+IFERROR(VLOOKUP(DF839,Auxiliar!$A:$C,2,0),"")</f>
        <v>MICHELOB</v>
      </c>
      <c r="DI839" s="7" t="str">
        <f>+IFERROR(VLOOKUP(DF839,Auxiliar!$A:$C,3,0),"")</f>
        <v>1b 7% | 3b 22% | 8b 27%</v>
      </c>
      <c r="DK839" s="1"/>
      <c r="DL839" s="1"/>
      <c r="DM839" s="6" t="str">
        <f>+IFERROR(VALUE(RIGHT(Tabla20[[#This Row],[B2B]],6)),"")</f>
        <v/>
      </c>
      <c r="DN839" s="6" t="str">
        <f>+IFERROR(VLOOKUP(DL839,Auxiliar!$A:$C,2,0),"")</f>
        <v/>
      </c>
      <c r="DO839" s="7" t="str">
        <f>+IFERROR(VLOOKUP(DL839,Auxiliar!$A:$C,3,0),"")</f>
        <v/>
      </c>
      <c r="DQ839" s="1">
        <v>5971</v>
      </c>
      <c r="DR839" s="12" t="s">
        <v>24</v>
      </c>
      <c r="DS839" s="6">
        <f>+IFERROR(VALUE(RIGHT(Tabla21[[#This Row],[B2B]],6)),"")</f>
        <v>5971</v>
      </c>
      <c r="DT839" s="6" t="str">
        <f>+IFERROR(VLOOKUP(DR839,Auxiliar!$A:$C,2,0),"")</f>
        <v>CORONA PORRON</v>
      </c>
      <c r="DU839" s="7" t="str">
        <f>+IFERROR(VLOOKUP(DR839,Auxiliar!$A:$C,3,0),"")</f>
        <v>1b 5% | 20b 0%</v>
      </c>
      <c r="DW839" s="1">
        <v>3760</v>
      </c>
      <c r="DX839" s="12" t="s">
        <v>43</v>
      </c>
      <c r="DY839" s="6">
        <f>+IFERROR(VALUE(RIGHT(Tabla22[[#This Row],[B2B]],6)),"")</f>
        <v>3760</v>
      </c>
      <c r="DZ839" s="6" t="str">
        <f>+IFERROR(VLOOKUP(DX839,Auxiliar!$A:$C,2,0),"")</f>
        <v xml:space="preserve">VALUE LATA </v>
      </c>
      <c r="EA839" s="7" t="str">
        <f>+IFERROR(VLOOKUP(DX839,Auxiliar!$A:$C,3,0),"")</f>
        <v>1b 15% | 100b 18%</v>
      </c>
      <c r="EC839" s="1">
        <v>20239</v>
      </c>
      <c r="ED839" s="12" t="s">
        <v>47</v>
      </c>
      <c r="EE839" s="6">
        <f>+IFERROR(VALUE(RIGHT(Tabla23[[#This Row],[B2B]],6)),"")</f>
        <v>20239</v>
      </c>
      <c r="EF839" s="6" t="str">
        <f>+IFERROR(VLOOKUP(ED839,Auxiliar!$A:$C,2,0),"")</f>
        <v>VALUE LATON</v>
      </c>
      <c r="EG839" s="7" t="str">
        <f>+IFERROR(VLOOKUP(ED839,Auxiliar!$A:$C,3,0),"")</f>
        <v>1b 10% | 5b 15% | 192b 0%</v>
      </c>
      <c r="EI839" s="1"/>
      <c r="EJ839" s="12"/>
      <c r="EK839" s="6" t="str">
        <f>+IFERROR(VALUE(RIGHT(Tabla24[[#This Row],[B2B]],6)),"")</f>
        <v/>
      </c>
      <c r="EL839" s="6" t="str">
        <f>+IFERROR(VLOOKUP(EJ839,Auxiliar!$A:$C,2,0),"")</f>
        <v/>
      </c>
      <c r="EM839" s="7" t="str">
        <f>+IFERROR(VLOOKUP(EJ839,Auxiliar!$A:$C,3,0),"")</f>
        <v/>
      </c>
      <c r="EO839" s="1"/>
      <c r="EP839" s="12"/>
      <c r="EQ839" s="6" t="str">
        <f>+IFERROR(VALUE(RIGHT(Tabla25[[#This Row],[B2B]],6)),"")</f>
        <v/>
      </c>
      <c r="ER839" s="6" t="str">
        <f>+IFERROR(VLOOKUP(EP839,Auxiliar!$A:$C,2,0),"")</f>
        <v/>
      </c>
      <c r="ES839" s="7" t="str">
        <f>+IFERROR(VLOOKUP(EP839,Auxiliar!$A:$C,3,0),"")</f>
        <v/>
      </c>
      <c r="EU839" s="1"/>
      <c r="EV839" s="12"/>
      <c r="EW839" s="6" t="str">
        <f>+IFERROR(VALUE(RIGHT(Tabla26[[#This Row],[B2B]],6)),"")</f>
        <v/>
      </c>
      <c r="EX839" s="6" t="str">
        <f>+IFERROR(VLOOKUP(EV839,Auxiliar!$A:$C,2,0),"")</f>
        <v/>
      </c>
      <c r="EY839" s="7" t="str">
        <f>+IFERROR(VLOOKUP(EV839,Auxiliar!$A:$C,3,0),"")</f>
        <v/>
      </c>
      <c r="EZ839" s="1"/>
      <c r="FA839" s="12"/>
      <c r="FB839" s="6" t="str">
        <f>+IFERROR(VALUE(RIGHT(Tabla27[[#This Row],[B2B]],6)),"")</f>
        <v/>
      </c>
      <c r="FC839" s="6" t="str">
        <f>+IFERROR(VLOOKUP(FA839,Auxiliar!$A:$C,2,0),"")</f>
        <v/>
      </c>
      <c r="FD839" s="7" t="str">
        <f>+IFERROR(VLOOKUP(FA839,Auxiliar!$A:$C,3,0),"")</f>
        <v/>
      </c>
      <c r="FE839" s="1"/>
      <c r="FF839" s="12"/>
      <c r="FG839" s="6" t="str">
        <f>+IFERROR(VALUE(RIGHT(Tabla28[[#This Row],[B2B]],6)),"")</f>
        <v/>
      </c>
      <c r="FH839" s="6" t="str">
        <f>+IFERROR(VLOOKUP(FF839,Auxiliar!$A:$C,2,0),"")</f>
        <v/>
      </c>
      <c r="FI839" s="7" t="str">
        <f>+IFERROR(VLOOKUP(FF839,Auxiliar!$A:$C,3,0),"")</f>
        <v/>
      </c>
      <c r="FJ839" s="1"/>
      <c r="FK839" s="12"/>
      <c r="FL839" s="6" t="str">
        <f>+IFERROR(VALUE(RIGHT(Tabla29[[#This Row],[B2B]],6)),"")</f>
        <v/>
      </c>
      <c r="FM839" s="6" t="str">
        <f>+IFERROR(VLOOKUP(FK839,Auxiliar!$A:$C,2,0),"")</f>
        <v/>
      </c>
      <c r="FN839" s="7" t="str">
        <f>+IFERROR(VLOOKUP(FK839,Auxiliar!$A:$C,3,0),"")</f>
        <v/>
      </c>
      <c r="FO839" s="1"/>
      <c r="FP839" s="12"/>
      <c r="FQ839" s="6" t="str">
        <f>+IFERROR(VALUE(RIGHT(Tabla30[[#This Row],[B2B]],6)),"")</f>
        <v/>
      </c>
      <c r="FR839" s="6" t="str">
        <f>+IFERROR(VLOOKUP(FP839,Auxiliar!$A:$C,2,0),"")</f>
        <v/>
      </c>
      <c r="FS839" s="7"/>
      <c r="FT839" s="1"/>
      <c r="FU839" s="12"/>
      <c r="FV839" s="6" t="str">
        <f>+IFERROR(VALUE(RIGHT(Tabla31[[#This Row],[B2B]],6)),"")</f>
        <v/>
      </c>
      <c r="FW839" s="6" t="str">
        <f>+IFERROR(VLOOKUP(FU839,Auxiliar!$A:$C,2,0),"")</f>
        <v/>
      </c>
      <c r="FX839" s="7" t="str">
        <f>+IFERROR(VLOOKUP(FU839,Auxiliar!$A:$C,3,0),"")</f>
        <v/>
      </c>
      <c r="FY839" s="1"/>
      <c r="FZ839" s="12"/>
      <c r="GA839" s="6" t="str">
        <f>+IFERROR(VALUE(RIGHT(Tabla32[[#This Row],[B2B]],6)),"")</f>
        <v/>
      </c>
      <c r="GB839" s="6" t="str">
        <f>+IFERROR(VLOOKUP(FZ839,Auxiliar!$A:$C,2,0),"")</f>
        <v/>
      </c>
      <c r="GC839" s="7" t="str">
        <f>+IFERROR(VLOOKUP(FZ839,Auxiliar!$A:$C,3,0),"")</f>
        <v/>
      </c>
      <c r="GD839" s="1"/>
      <c r="GE839" s="12"/>
      <c r="GF839" s="6" t="str">
        <f>+IFERROR(VALUE(RIGHT(Tabla33[[#This Row],[B2B]],6)),"")</f>
        <v/>
      </c>
      <c r="GG839" s="6" t="str">
        <f>+IFERROR(VLOOKUP(GE839,Auxiliar!$A:$C,2,0),"")</f>
        <v/>
      </c>
      <c r="GH839" s="7" t="str">
        <f>+IFERROR(VLOOKUP(GE839,Auxiliar!$A:$C,3,0),"")</f>
        <v/>
      </c>
    </row>
    <row r="840" spans="19:190" x14ac:dyDescent="0.25">
      <c r="S840" s="1">
        <v>11692</v>
      </c>
      <c r="T840" s="1" t="s">
        <v>9</v>
      </c>
      <c r="U840" s="6">
        <f>+IFERROR(VALUE(RIGHT(Tabla4[[#This Row],[B2B]],6)),"")</f>
        <v>11692</v>
      </c>
      <c r="V840" s="6" t="str">
        <f>+IFERROR(VLOOKUP(T840,Auxiliar!$A:$C,2,0),"")</f>
        <v>CORE</v>
      </c>
      <c r="W840" s="7" t="str">
        <f>+IFERROR(VLOOKUP(T840,Auxiliar!$A:$C,3,0),"")</f>
        <v>0b 1% | 2b 5% | 4b 6%</v>
      </c>
      <c r="AK840" s="1">
        <v>10505</v>
      </c>
      <c r="AL840" s="1" t="s">
        <v>30</v>
      </c>
      <c r="AM840" s="6">
        <f>+IFERROR(VALUE(RIGHT(Tabla7[[#This Row],[B2B]],6)),"")</f>
        <v>10505</v>
      </c>
      <c r="AN840" s="6" t="str">
        <f>+IFERROR(VLOOKUP(AL840,Auxiliar!$A:$C,2,0),"")</f>
        <v>LATONES</v>
      </c>
      <c r="AO840" s="7" t="str">
        <f>+IFERROR(VLOOKUP(AL840,Auxiliar!$A:$C,3,0),"")</f>
        <v>1b 4% | 5b 7% | 97b 0%</v>
      </c>
      <c r="AW840" s="1"/>
      <c r="AX840" s="1" t="s">
        <v>32</v>
      </c>
      <c r="AY840" s="6" t="str">
        <f>+IFERROR(VALUE(RIGHT(Tabla9[[#This Row],[B2B]],6)),"")</f>
        <v/>
      </c>
      <c r="AZ840" s="6" t="str">
        <f>+IFERROR(VLOOKUP(AX840,Auxiliar!$A:$C,2,0),"")</f>
        <v>LATONES</v>
      </c>
      <c r="BA840" s="7" t="str">
        <f>+IFERROR(VLOOKUP(AX840,Auxiliar!$A:$C,3,0),"")</f>
        <v>2b 3% | 4b 4% | 6b 5% | 10b 8%  | 385b 0%</v>
      </c>
      <c r="BI840" s="1"/>
      <c r="BJ840" s="1"/>
      <c r="BK840" s="6" t="str">
        <f>+IFERROR(VALUE(RIGHT(Tabla11[[#This Row],[B2B]],6)),"")</f>
        <v/>
      </c>
      <c r="BL840" s="6" t="str">
        <f>+IFERROR(VLOOKUP(BJ840,Auxiliar!$A:$C,2,0),"")</f>
        <v/>
      </c>
      <c r="BM840" s="7" t="str">
        <f>+IFERROR(VLOOKUP(BJ840,Auxiliar!$A:$C,3,0),"")</f>
        <v/>
      </c>
      <c r="BO840" s="1">
        <v>20247</v>
      </c>
      <c r="BP840" s="1" t="s">
        <v>39</v>
      </c>
      <c r="BQ840" s="6">
        <f>+IFERROR(VALUE(RIGHT(Tabla12[[#This Row],[B2B]],6)),"")</f>
        <v>20247</v>
      </c>
      <c r="BR840" s="6" t="str">
        <f>+IFERROR(VLOOKUP(BP840,Auxiliar!$A:$C,2,0),"")</f>
        <v>VALUE LITRO</v>
      </c>
      <c r="BS840" s="7" t="str">
        <f>+IFERROR(VLOOKUP(BP840,Auxiliar!$A:$C,3,0),"")</f>
        <v>1b 12%</v>
      </c>
      <c r="CA840" s="1">
        <v>6063</v>
      </c>
      <c r="CB840" s="1" t="s">
        <v>35</v>
      </c>
      <c r="CC840" s="6">
        <f>+IFERROR(VALUE(RIGHT(Tabla14[[#This Row],[B2B]],6)),"")</f>
        <v>6063</v>
      </c>
      <c r="CD840" s="6" t="str">
        <f>+IFERROR(VLOOKUP(CB840,Auxiliar!$A:$C,2,0),"")</f>
        <v>Corona 710cc</v>
      </c>
      <c r="CE840" s="7" t="str">
        <f>+IFERROR(VLOOKUP(CB840,Auxiliar!$A:$C,3,0),"")</f>
        <v>1b 10% | 85b 0%</v>
      </c>
      <c r="CG840" s="1"/>
      <c r="CH840" s="1"/>
      <c r="CI840" s="6" t="str">
        <f>+IFERROR(VALUE(RIGHT(Tabla15[[#This Row],[B2B]],6)),"")</f>
        <v/>
      </c>
      <c r="CJ840" s="6" t="str">
        <f>+IFERROR(VLOOKUP(CH840,Auxiliar!$A:$C,2,0),"")</f>
        <v/>
      </c>
      <c r="CK840" s="7" t="str">
        <f>+IFERROR(VLOOKUP(CH840,Auxiliar!$A:$C,3,0),"")</f>
        <v/>
      </c>
      <c r="CM840" s="1">
        <v>5973</v>
      </c>
      <c r="CN840" s="1" t="s">
        <v>20</v>
      </c>
      <c r="CO840" s="6">
        <v>5973</v>
      </c>
      <c r="CP840" s="6" t="s">
        <v>20</v>
      </c>
      <c r="CQ840" s="7" t="s">
        <v>21</v>
      </c>
      <c r="CS840" s="1"/>
      <c r="CT840" s="1"/>
      <c r="CU840" s="6" t="str">
        <f>+IFERROR(VALUE(RIGHT(Tabla17[[#This Row],[B2B]],6)),"")</f>
        <v/>
      </c>
      <c r="CV840" s="6" t="str">
        <f>+IFERROR(VLOOKUP(CT840,Auxiliar!$A:$C,2,0),"")</f>
        <v/>
      </c>
      <c r="CW840" s="7" t="str">
        <f>+IFERROR(VLOOKUP(CT840,Auxiliar!$A:$C,3,0),"")</f>
        <v/>
      </c>
      <c r="CY840" s="1">
        <v>5973</v>
      </c>
      <c r="CZ840" s="1" t="s">
        <v>16</v>
      </c>
      <c r="DA840" s="6">
        <f>+IFERROR(VALUE(RIGHT(Tabla18[[#This Row],[B2B]],6)),"")</f>
        <v>5973</v>
      </c>
      <c r="DB840" s="6" t="str">
        <f>+IFERROR(VLOOKUP(CZ840,Auxiliar!$A:$C,2,0),"")</f>
        <v>PREMIUM</v>
      </c>
      <c r="DC840" s="7" t="str">
        <f>+IFERROR(VLOOKUP(CZ840,Auxiliar!$A:$C,3,0),"")</f>
        <v>0b 0% | 2b 2% | 5b 3,5% | 10b 5%</v>
      </c>
      <c r="DE840" s="1">
        <v>5973</v>
      </c>
      <c r="DF840" s="1" t="s">
        <v>19</v>
      </c>
      <c r="DG840" s="6">
        <f>+IFERROR(VALUE(RIGHT(Tabla19[[#This Row],[B2B]],6)),"")</f>
        <v>5973</v>
      </c>
      <c r="DH840" s="6" t="str">
        <f>+IFERROR(VLOOKUP(DF840,Auxiliar!$A:$C,2,0),"")</f>
        <v>MICHELOB</v>
      </c>
      <c r="DI840" s="7" t="str">
        <f>+IFERROR(VLOOKUP(DF840,Auxiliar!$A:$C,3,0),"")</f>
        <v>1b 7% | 3b 22% | 8b 27%</v>
      </c>
      <c r="DK840" s="1"/>
      <c r="DL840" s="1"/>
      <c r="DM840" s="6" t="str">
        <f>+IFERROR(VALUE(RIGHT(Tabla20[[#This Row],[B2B]],6)),"")</f>
        <v/>
      </c>
      <c r="DN840" s="6" t="str">
        <f>+IFERROR(VLOOKUP(DL840,Auxiliar!$A:$C,2,0),"")</f>
        <v/>
      </c>
      <c r="DO840" s="7" t="str">
        <f>+IFERROR(VLOOKUP(DL840,Auxiliar!$A:$C,3,0),"")</f>
        <v/>
      </c>
      <c r="DQ840" s="1">
        <v>5972</v>
      </c>
      <c r="DR840" s="12" t="s">
        <v>24</v>
      </c>
      <c r="DS840" s="6">
        <f>+IFERROR(VALUE(RIGHT(Tabla21[[#This Row],[B2B]],6)),"")</f>
        <v>5972</v>
      </c>
      <c r="DT840" s="6" t="str">
        <f>+IFERROR(VLOOKUP(DR840,Auxiliar!$A:$C,2,0),"")</f>
        <v>CORONA PORRON</v>
      </c>
      <c r="DU840" s="7" t="str">
        <f>+IFERROR(VLOOKUP(DR840,Auxiliar!$A:$C,3,0),"")</f>
        <v>1b 5% | 20b 0%</v>
      </c>
      <c r="DW840" s="1">
        <v>3796</v>
      </c>
      <c r="DX840" s="12" t="s">
        <v>43</v>
      </c>
      <c r="DY840" s="6">
        <f>+IFERROR(VALUE(RIGHT(Tabla22[[#This Row],[B2B]],6)),"")</f>
        <v>3796</v>
      </c>
      <c r="DZ840" s="6" t="str">
        <f>+IFERROR(VLOOKUP(DX840,Auxiliar!$A:$C,2,0),"")</f>
        <v xml:space="preserve">VALUE LATA </v>
      </c>
      <c r="EA840" s="7" t="str">
        <f>+IFERROR(VLOOKUP(DX840,Auxiliar!$A:$C,3,0),"")</f>
        <v>1b 15% | 100b 18%</v>
      </c>
      <c r="EC840" s="1">
        <v>3748</v>
      </c>
      <c r="ED840" s="12" t="s">
        <v>47</v>
      </c>
      <c r="EE840" s="6">
        <f>+IFERROR(VALUE(RIGHT(Tabla23[[#This Row],[B2B]],6)),"")</f>
        <v>3748</v>
      </c>
      <c r="EF840" s="6" t="str">
        <f>+IFERROR(VLOOKUP(ED840,Auxiliar!$A:$C,2,0),"")</f>
        <v>VALUE LATON</v>
      </c>
      <c r="EG840" s="7" t="str">
        <f>+IFERROR(VLOOKUP(ED840,Auxiliar!$A:$C,3,0),"")</f>
        <v>1b 10% | 5b 15% | 192b 0%</v>
      </c>
      <c r="EI840" s="1"/>
      <c r="EJ840" s="12"/>
      <c r="EK840" s="6" t="str">
        <f>+IFERROR(VALUE(RIGHT(Tabla24[[#This Row],[B2B]],6)),"")</f>
        <v/>
      </c>
      <c r="EL840" s="6" t="str">
        <f>+IFERROR(VLOOKUP(EJ840,Auxiliar!$A:$C,2,0),"")</f>
        <v/>
      </c>
      <c r="EM840" s="7" t="str">
        <f>+IFERROR(VLOOKUP(EJ840,Auxiliar!$A:$C,3,0),"")</f>
        <v/>
      </c>
      <c r="EO840" s="1"/>
      <c r="EP840" s="12"/>
      <c r="EQ840" s="6" t="str">
        <f>+IFERROR(VALUE(RIGHT(Tabla25[[#This Row],[B2B]],6)),"")</f>
        <v/>
      </c>
      <c r="ER840" s="6" t="str">
        <f>+IFERROR(VLOOKUP(EP840,Auxiliar!$A:$C,2,0),"")</f>
        <v/>
      </c>
      <c r="ES840" s="7" t="str">
        <f>+IFERROR(VLOOKUP(EP840,Auxiliar!$A:$C,3,0),"")</f>
        <v/>
      </c>
      <c r="EU840" s="1"/>
      <c r="EV840" s="12"/>
      <c r="EW840" s="6" t="str">
        <f>+IFERROR(VALUE(RIGHT(Tabla26[[#This Row],[B2B]],6)),"")</f>
        <v/>
      </c>
      <c r="EX840" s="6" t="str">
        <f>+IFERROR(VLOOKUP(EV840,Auxiliar!$A:$C,2,0),"")</f>
        <v/>
      </c>
      <c r="EY840" s="7" t="str">
        <f>+IFERROR(VLOOKUP(EV840,Auxiliar!$A:$C,3,0),"")</f>
        <v/>
      </c>
      <c r="EZ840" s="1"/>
      <c r="FA840" s="12"/>
      <c r="FB840" s="6" t="str">
        <f>+IFERROR(VALUE(RIGHT(Tabla27[[#This Row],[B2B]],6)),"")</f>
        <v/>
      </c>
      <c r="FC840" s="6" t="str">
        <f>+IFERROR(VLOOKUP(FA840,Auxiliar!$A:$C,2,0),"")</f>
        <v/>
      </c>
      <c r="FD840" s="7" t="str">
        <f>+IFERROR(VLOOKUP(FA840,Auxiliar!$A:$C,3,0),"")</f>
        <v/>
      </c>
      <c r="FE840" s="1"/>
      <c r="FF840" s="12"/>
      <c r="FG840" s="6" t="str">
        <f>+IFERROR(VALUE(RIGHT(Tabla28[[#This Row],[B2B]],6)),"")</f>
        <v/>
      </c>
      <c r="FH840" s="6" t="str">
        <f>+IFERROR(VLOOKUP(FF840,Auxiliar!$A:$C,2,0),"")</f>
        <v/>
      </c>
      <c r="FI840" s="7" t="str">
        <f>+IFERROR(VLOOKUP(FF840,Auxiliar!$A:$C,3,0),"")</f>
        <v/>
      </c>
      <c r="FJ840" s="1"/>
      <c r="FK840" s="12"/>
      <c r="FL840" s="6" t="str">
        <f>+IFERROR(VALUE(RIGHT(Tabla29[[#This Row],[B2B]],6)),"")</f>
        <v/>
      </c>
      <c r="FM840" s="6" t="str">
        <f>+IFERROR(VLOOKUP(FK840,Auxiliar!$A:$C,2,0),"")</f>
        <v/>
      </c>
      <c r="FN840" s="7" t="str">
        <f>+IFERROR(VLOOKUP(FK840,Auxiliar!$A:$C,3,0),"")</f>
        <v/>
      </c>
      <c r="FO840" s="1"/>
      <c r="FP840" s="12"/>
      <c r="FQ840" s="6" t="str">
        <f>+IFERROR(VALUE(RIGHT(Tabla30[[#This Row],[B2B]],6)),"")</f>
        <v/>
      </c>
      <c r="FR840" s="6" t="str">
        <f>+IFERROR(VLOOKUP(FP840,Auxiliar!$A:$C,2,0),"")</f>
        <v/>
      </c>
      <c r="FS840" s="7"/>
      <c r="FT840" s="1"/>
      <c r="FU840" s="12"/>
      <c r="FV840" s="6" t="str">
        <f>+IFERROR(VALUE(RIGHT(Tabla31[[#This Row],[B2B]],6)),"")</f>
        <v/>
      </c>
      <c r="FW840" s="6" t="str">
        <f>+IFERROR(VLOOKUP(FU840,Auxiliar!$A:$C,2,0),"")</f>
        <v/>
      </c>
      <c r="FX840" s="7" t="str">
        <f>+IFERROR(VLOOKUP(FU840,Auxiliar!$A:$C,3,0),"")</f>
        <v/>
      </c>
      <c r="FY840" s="1"/>
      <c r="FZ840" s="12"/>
      <c r="GA840" s="6" t="str">
        <f>+IFERROR(VALUE(RIGHT(Tabla32[[#This Row],[B2B]],6)),"")</f>
        <v/>
      </c>
      <c r="GB840" s="6" t="str">
        <f>+IFERROR(VLOOKUP(FZ840,Auxiliar!$A:$C,2,0),"")</f>
        <v/>
      </c>
      <c r="GC840" s="7" t="str">
        <f>+IFERROR(VLOOKUP(FZ840,Auxiliar!$A:$C,3,0),"")</f>
        <v/>
      </c>
      <c r="GD840" s="1"/>
      <c r="GE840" s="12"/>
      <c r="GF840" s="6" t="str">
        <f>+IFERROR(VALUE(RIGHT(Tabla33[[#This Row],[B2B]],6)),"")</f>
        <v/>
      </c>
      <c r="GG840" s="6" t="str">
        <f>+IFERROR(VLOOKUP(GE840,Auxiliar!$A:$C,2,0),"")</f>
        <v/>
      </c>
      <c r="GH840" s="7" t="str">
        <f>+IFERROR(VLOOKUP(GE840,Auxiliar!$A:$C,3,0),"")</f>
        <v/>
      </c>
    </row>
    <row r="841" spans="19:190" x14ac:dyDescent="0.25">
      <c r="S841" s="1">
        <v>11701</v>
      </c>
      <c r="T841" s="1" t="s">
        <v>9</v>
      </c>
      <c r="U841" s="6">
        <f>+IFERROR(VALUE(RIGHT(Tabla4[[#This Row],[B2B]],6)),"")</f>
        <v>11701</v>
      </c>
      <c r="V841" s="6" t="str">
        <f>+IFERROR(VLOOKUP(T841,Auxiliar!$A:$C,2,0),"")</f>
        <v>CORE</v>
      </c>
      <c r="W841" s="7" t="str">
        <f>+IFERROR(VLOOKUP(T841,Auxiliar!$A:$C,3,0),"")</f>
        <v>0b 1% | 2b 5% | 4b 6%</v>
      </c>
      <c r="AK841" s="1">
        <v>10521</v>
      </c>
      <c r="AL841" s="1" t="s">
        <v>30</v>
      </c>
      <c r="AM841" s="6">
        <f>+IFERROR(VALUE(RIGHT(Tabla7[[#This Row],[B2B]],6)),"")</f>
        <v>10521</v>
      </c>
      <c r="AN841" s="6" t="str">
        <f>+IFERROR(VLOOKUP(AL841,Auxiliar!$A:$C,2,0),"")</f>
        <v>LATONES</v>
      </c>
      <c r="AO841" s="7" t="str">
        <f>+IFERROR(VLOOKUP(AL841,Auxiliar!$A:$C,3,0),"")</f>
        <v>1b 4% | 5b 7% | 97b 0%</v>
      </c>
      <c r="AW841" s="1"/>
      <c r="AX841" s="1" t="s">
        <v>32</v>
      </c>
      <c r="AY841" s="6" t="str">
        <f>+IFERROR(VALUE(RIGHT(Tabla9[[#This Row],[B2B]],6)),"")</f>
        <v/>
      </c>
      <c r="AZ841" s="6" t="str">
        <f>+IFERROR(VLOOKUP(AX841,Auxiliar!$A:$C,2,0),"")</f>
        <v>LATONES</v>
      </c>
      <c r="BA841" s="7" t="str">
        <f>+IFERROR(VLOOKUP(AX841,Auxiliar!$A:$C,3,0),"")</f>
        <v>2b 3% | 4b 4% | 6b 5% | 10b 8%  | 385b 0%</v>
      </c>
      <c r="BI841" s="1"/>
      <c r="BJ841" s="1"/>
      <c r="BK841" s="6" t="str">
        <f>+IFERROR(VALUE(RIGHT(Tabla11[[#This Row],[B2B]],6)),"")</f>
        <v/>
      </c>
      <c r="BL841" s="6" t="str">
        <f>+IFERROR(VLOOKUP(BJ841,Auxiliar!$A:$C,2,0),"")</f>
        <v/>
      </c>
      <c r="BM841" s="7" t="str">
        <f>+IFERROR(VLOOKUP(BJ841,Auxiliar!$A:$C,3,0),"")</f>
        <v/>
      </c>
      <c r="BO841" s="1">
        <v>20250</v>
      </c>
      <c r="BP841" s="1" t="s">
        <v>39</v>
      </c>
      <c r="BQ841" s="6">
        <f>+IFERROR(VALUE(RIGHT(Tabla12[[#This Row],[B2B]],6)),"")</f>
        <v>20250</v>
      </c>
      <c r="BR841" s="6" t="str">
        <f>+IFERROR(VLOOKUP(BP841,Auxiliar!$A:$C,2,0),"")</f>
        <v>VALUE LITRO</v>
      </c>
      <c r="BS841" s="7" t="str">
        <f>+IFERROR(VLOOKUP(BP841,Auxiliar!$A:$C,3,0),"")</f>
        <v>1b 12%</v>
      </c>
      <c r="CA841" s="1">
        <v>6087</v>
      </c>
      <c r="CB841" s="1" t="s">
        <v>35</v>
      </c>
      <c r="CC841" s="6">
        <f>+IFERROR(VALUE(RIGHT(Tabla14[[#This Row],[B2B]],6)),"")</f>
        <v>6087</v>
      </c>
      <c r="CD841" s="6" t="str">
        <f>+IFERROR(VLOOKUP(CB841,Auxiliar!$A:$C,2,0),"")</f>
        <v>Corona 710cc</v>
      </c>
      <c r="CE841" s="7" t="str">
        <f>+IFERROR(VLOOKUP(CB841,Auxiliar!$A:$C,3,0),"")</f>
        <v>1b 10% | 85b 0%</v>
      </c>
      <c r="CG841" s="1"/>
      <c r="CH841" s="1"/>
      <c r="CI841" s="6" t="str">
        <f>+IFERROR(VALUE(RIGHT(Tabla15[[#This Row],[B2B]],6)),"")</f>
        <v/>
      </c>
      <c r="CJ841" s="6" t="str">
        <f>+IFERROR(VLOOKUP(CH841,Auxiliar!$A:$C,2,0),"")</f>
        <v/>
      </c>
      <c r="CK841" s="7" t="str">
        <f>+IFERROR(VLOOKUP(CH841,Auxiliar!$A:$C,3,0),"")</f>
        <v/>
      </c>
      <c r="CM841" s="1">
        <v>5975</v>
      </c>
      <c r="CN841" s="1" t="s">
        <v>20</v>
      </c>
      <c r="CO841" s="6">
        <v>5975</v>
      </c>
      <c r="CP841" s="6" t="s">
        <v>20</v>
      </c>
      <c r="CQ841" s="7" t="s">
        <v>21</v>
      </c>
      <c r="CS841" s="1"/>
      <c r="CT841" s="1"/>
      <c r="CU841" s="6" t="str">
        <f>+IFERROR(VALUE(RIGHT(Tabla17[[#This Row],[B2B]],6)),"")</f>
        <v/>
      </c>
      <c r="CV841" s="6" t="str">
        <f>+IFERROR(VLOOKUP(CT841,Auxiliar!$A:$C,2,0),"")</f>
        <v/>
      </c>
      <c r="CW841" s="7" t="str">
        <f>+IFERROR(VLOOKUP(CT841,Auxiliar!$A:$C,3,0),"")</f>
        <v/>
      </c>
      <c r="CY841" s="1">
        <v>5975</v>
      </c>
      <c r="CZ841" s="1" t="s">
        <v>16</v>
      </c>
      <c r="DA841" s="6">
        <f>+IFERROR(VALUE(RIGHT(Tabla18[[#This Row],[B2B]],6)),"")</f>
        <v>5975</v>
      </c>
      <c r="DB841" s="6" t="str">
        <f>+IFERROR(VLOOKUP(CZ841,Auxiliar!$A:$C,2,0),"")</f>
        <v>PREMIUM</v>
      </c>
      <c r="DC841" s="7" t="str">
        <f>+IFERROR(VLOOKUP(CZ841,Auxiliar!$A:$C,3,0),"")</f>
        <v>0b 0% | 2b 2% | 5b 3,5% | 10b 5%</v>
      </c>
      <c r="DE841" s="1">
        <v>5975</v>
      </c>
      <c r="DF841" s="1" t="s">
        <v>19</v>
      </c>
      <c r="DG841" s="6">
        <f>+IFERROR(VALUE(RIGHT(Tabla19[[#This Row],[B2B]],6)),"")</f>
        <v>5975</v>
      </c>
      <c r="DH841" s="6" t="str">
        <f>+IFERROR(VLOOKUP(DF841,Auxiliar!$A:$C,2,0),"")</f>
        <v>MICHELOB</v>
      </c>
      <c r="DI841" s="7" t="str">
        <f>+IFERROR(VLOOKUP(DF841,Auxiliar!$A:$C,3,0),"")</f>
        <v>1b 7% | 3b 22% | 8b 27%</v>
      </c>
      <c r="DK841" s="1"/>
      <c r="DL841" s="1"/>
      <c r="DM841" s="6" t="str">
        <f>+IFERROR(VALUE(RIGHT(Tabla20[[#This Row],[B2B]],6)),"")</f>
        <v/>
      </c>
      <c r="DN841" s="6" t="str">
        <f>+IFERROR(VLOOKUP(DL841,Auxiliar!$A:$C,2,0),"")</f>
        <v/>
      </c>
      <c r="DO841" s="7" t="str">
        <f>+IFERROR(VLOOKUP(DL841,Auxiliar!$A:$C,3,0),"")</f>
        <v/>
      </c>
      <c r="DQ841" s="1">
        <v>5973</v>
      </c>
      <c r="DR841" s="12" t="s">
        <v>24</v>
      </c>
      <c r="DS841" s="6">
        <f>+IFERROR(VALUE(RIGHT(Tabla21[[#This Row],[B2B]],6)),"")</f>
        <v>5973</v>
      </c>
      <c r="DT841" s="6" t="str">
        <f>+IFERROR(VLOOKUP(DR841,Auxiliar!$A:$C,2,0),"")</f>
        <v>CORONA PORRON</v>
      </c>
      <c r="DU841" s="7" t="str">
        <f>+IFERROR(VLOOKUP(DR841,Auxiliar!$A:$C,3,0),"")</f>
        <v>1b 5% | 20b 0%</v>
      </c>
      <c r="DW841" s="1">
        <v>3801</v>
      </c>
      <c r="DX841" s="12" t="s">
        <v>43</v>
      </c>
      <c r="DY841" s="6">
        <f>+IFERROR(VALUE(RIGHT(Tabla22[[#This Row],[B2B]],6)),"")</f>
        <v>3801</v>
      </c>
      <c r="DZ841" s="6" t="str">
        <f>+IFERROR(VLOOKUP(DX841,Auxiliar!$A:$C,2,0),"")</f>
        <v xml:space="preserve">VALUE LATA </v>
      </c>
      <c r="EA841" s="7" t="str">
        <f>+IFERROR(VLOOKUP(DX841,Auxiliar!$A:$C,3,0),"")</f>
        <v>1b 15% | 100b 18%</v>
      </c>
      <c r="EC841" s="1">
        <v>20247</v>
      </c>
      <c r="ED841" s="12" t="s">
        <v>47</v>
      </c>
      <c r="EE841" s="6">
        <f>+IFERROR(VALUE(RIGHT(Tabla23[[#This Row],[B2B]],6)),"")</f>
        <v>20247</v>
      </c>
      <c r="EF841" s="6" t="str">
        <f>+IFERROR(VLOOKUP(ED841,Auxiliar!$A:$C,2,0),"")</f>
        <v>VALUE LATON</v>
      </c>
      <c r="EG841" s="7" t="str">
        <f>+IFERROR(VLOOKUP(ED841,Auxiliar!$A:$C,3,0),"")</f>
        <v>1b 10% | 5b 15% | 192b 0%</v>
      </c>
      <c r="EI841" s="1"/>
      <c r="EJ841" s="12"/>
      <c r="EK841" s="6" t="str">
        <f>+IFERROR(VALUE(RIGHT(Tabla24[[#This Row],[B2B]],6)),"")</f>
        <v/>
      </c>
      <c r="EL841" s="6" t="str">
        <f>+IFERROR(VLOOKUP(EJ841,Auxiliar!$A:$C,2,0),"")</f>
        <v/>
      </c>
      <c r="EM841" s="7" t="str">
        <f>+IFERROR(VLOOKUP(EJ841,Auxiliar!$A:$C,3,0),"")</f>
        <v/>
      </c>
      <c r="EO841" s="1"/>
      <c r="EP841" s="12"/>
      <c r="EQ841" s="6" t="str">
        <f>+IFERROR(VALUE(RIGHT(Tabla25[[#This Row],[B2B]],6)),"")</f>
        <v/>
      </c>
      <c r="ER841" s="6" t="str">
        <f>+IFERROR(VLOOKUP(EP841,Auxiliar!$A:$C,2,0),"")</f>
        <v/>
      </c>
      <c r="ES841" s="7" t="str">
        <f>+IFERROR(VLOOKUP(EP841,Auxiliar!$A:$C,3,0),"")</f>
        <v/>
      </c>
      <c r="EU841" s="1"/>
      <c r="EV841" s="12"/>
      <c r="EW841" s="6" t="str">
        <f>+IFERROR(VALUE(RIGHT(Tabla26[[#This Row],[B2B]],6)),"")</f>
        <v/>
      </c>
      <c r="EX841" s="6" t="str">
        <f>+IFERROR(VLOOKUP(EV841,Auxiliar!$A:$C,2,0),"")</f>
        <v/>
      </c>
      <c r="EY841" s="7" t="str">
        <f>+IFERROR(VLOOKUP(EV841,Auxiliar!$A:$C,3,0),"")</f>
        <v/>
      </c>
      <c r="EZ841" s="1"/>
      <c r="FA841" s="12"/>
      <c r="FB841" s="6" t="str">
        <f>+IFERROR(VALUE(RIGHT(Tabla27[[#This Row],[B2B]],6)),"")</f>
        <v/>
      </c>
      <c r="FC841" s="6" t="str">
        <f>+IFERROR(VLOOKUP(FA841,Auxiliar!$A:$C,2,0),"")</f>
        <v/>
      </c>
      <c r="FD841" s="7" t="str">
        <f>+IFERROR(VLOOKUP(FA841,Auxiliar!$A:$C,3,0),"")</f>
        <v/>
      </c>
      <c r="FE841" s="1"/>
      <c r="FF841" s="12"/>
      <c r="FG841" s="6" t="str">
        <f>+IFERROR(VALUE(RIGHT(Tabla28[[#This Row],[B2B]],6)),"")</f>
        <v/>
      </c>
      <c r="FH841" s="6" t="str">
        <f>+IFERROR(VLOOKUP(FF841,Auxiliar!$A:$C,2,0),"")</f>
        <v/>
      </c>
      <c r="FI841" s="7" t="str">
        <f>+IFERROR(VLOOKUP(FF841,Auxiliar!$A:$C,3,0),"")</f>
        <v/>
      </c>
      <c r="FJ841" s="1"/>
      <c r="FK841" s="12"/>
      <c r="FL841" s="6" t="str">
        <f>+IFERROR(VALUE(RIGHT(Tabla29[[#This Row],[B2B]],6)),"")</f>
        <v/>
      </c>
      <c r="FM841" s="6" t="str">
        <f>+IFERROR(VLOOKUP(FK841,Auxiliar!$A:$C,2,0),"")</f>
        <v/>
      </c>
      <c r="FN841" s="7" t="str">
        <f>+IFERROR(VLOOKUP(FK841,Auxiliar!$A:$C,3,0),"")</f>
        <v/>
      </c>
      <c r="FO841" s="1"/>
      <c r="FP841" s="12"/>
      <c r="FQ841" s="6" t="str">
        <f>+IFERROR(VALUE(RIGHT(Tabla30[[#This Row],[B2B]],6)),"")</f>
        <v/>
      </c>
      <c r="FR841" s="6" t="str">
        <f>+IFERROR(VLOOKUP(FP841,Auxiliar!$A:$C,2,0),"")</f>
        <v/>
      </c>
      <c r="FS841" s="7"/>
      <c r="FT841" s="1"/>
      <c r="FU841" s="12"/>
      <c r="FV841" s="6" t="str">
        <f>+IFERROR(VALUE(RIGHT(Tabla31[[#This Row],[B2B]],6)),"")</f>
        <v/>
      </c>
      <c r="FW841" s="6" t="str">
        <f>+IFERROR(VLOOKUP(FU841,Auxiliar!$A:$C,2,0),"")</f>
        <v/>
      </c>
      <c r="FX841" s="7" t="str">
        <f>+IFERROR(VLOOKUP(FU841,Auxiliar!$A:$C,3,0),"")</f>
        <v/>
      </c>
      <c r="FY841" s="1"/>
      <c r="FZ841" s="12"/>
      <c r="GA841" s="6" t="str">
        <f>+IFERROR(VALUE(RIGHT(Tabla32[[#This Row],[B2B]],6)),"")</f>
        <v/>
      </c>
      <c r="GB841" s="6" t="str">
        <f>+IFERROR(VLOOKUP(FZ841,Auxiliar!$A:$C,2,0),"")</f>
        <v/>
      </c>
      <c r="GC841" s="7" t="str">
        <f>+IFERROR(VLOOKUP(FZ841,Auxiliar!$A:$C,3,0),"")</f>
        <v/>
      </c>
      <c r="GD841" s="1"/>
      <c r="GE841" s="12"/>
      <c r="GF841" s="6" t="str">
        <f>+IFERROR(VALUE(RIGHT(Tabla33[[#This Row],[B2B]],6)),"")</f>
        <v/>
      </c>
      <c r="GG841" s="6" t="str">
        <f>+IFERROR(VLOOKUP(GE841,Auxiliar!$A:$C,2,0),"")</f>
        <v/>
      </c>
      <c r="GH841" s="7" t="str">
        <f>+IFERROR(VLOOKUP(GE841,Auxiliar!$A:$C,3,0),"")</f>
        <v/>
      </c>
    </row>
    <row r="842" spans="19:190" x14ac:dyDescent="0.25">
      <c r="S842" s="1">
        <v>11705</v>
      </c>
      <c r="T842" s="1" t="s">
        <v>9</v>
      </c>
      <c r="U842" s="6">
        <f>+IFERROR(VALUE(RIGHT(Tabla4[[#This Row],[B2B]],6)),"")</f>
        <v>11705</v>
      </c>
      <c r="V842" s="6" t="str">
        <f>+IFERROR(VLOOKUP(T842,Auxiliar!$A:$C,2,0),"")</f>
        <v>CORE</v>
      </c>
      <c r="W842" s="7" t="str">
        <f>+IFERROR(VLOOKUP(T842,Auxiliar!$A:$C,3,0),"")</f>
        <v>0b 1% | 2b 5% | 4b 6%</v>
      </c>
      <c r="AK842" s="1">
        <v>10553</v>
      </c>
      <c r="AL842" s="1" t="s">
        <v>30</v>
      </c>
      <c r="AM842" s="6">
        <f>+IFERROR(VALUE(RIGHT(Tabla7[[#This Row],[B2B]],6)),"")</f>
        <v>10553</v>
      </c>
      <c r="AN842" s="6" t="str">
        <f>+IFERROR(VLOOKUP(AL842,Auxiliar!$A:$C,2,0),"")</f>
        <v>LATONES</v>
      </c>
      <c r="AO842" s="7" t="str">
        <f>+IFERROR(VLOOKUP(AL842,Auxiliar!$A:$C,3,0),"")</f>
        <v>1b 4% | 5b 7% | 97b 0%</v>
      </c>
      <c r="AW842" s="1"/>
      <c r="AX842" s="1" t="s">
        <v>32</v>
      </c>
      <c r="AY842" s="6" t="str">
        <f>+IFERROR(VALUE(RIGHT(Tabla9[[#This Row],[B2B]],6)),"")</f>
        <v/>
      </c>
      <c r="AZ842" s="6" t="str">
        <f>+IFERROR(VLOOKUP(AX842,Auxiliar!$A:$C,2,0),"")</f>
        <v>LATONES</v>
      </c>
      <c r="BA842" s="7" t="str">
        <f>+IFERROR(VLOOKUP(AX842,Auxiliar!$A:$C,3,0),"")</f>
        <v>2b 3% | 4b 4% | 6b 5% | 10b 8%  | 385b 0%</v>
      </c>
      <c r="BI842" s="1"/>
      <c r="BJ842" s="1"/>
      <c r="BK842" s="6" t="str">
        <f>+IFERROR(VALUE(RIGHT(Tabla11[[#This Row],[B2B]],6)),"")</f>
        <v/>
      </c>
      <c r="BL842" s="6" t="str">
        <f>+IFERROR(VLOOKUP(BJ842,Auxiliar!$A:$C,2,0),"")</f>
        <v/>
      </c>
      <c r="BM842" s="7" t="str">
        <f>+IFERROR(VLOOKUP(BJ842,Auxiliar!$A:$C,3,0),"")</f>
        <v/>
      </c>
      <c r="BO842" s="1">
        <v>20252</v>
      </c>
      <c r="BP842" s="1" t="s">
        <v>39</v>
      </c>
      <c r="BQ842" s="6">
        <f>+IFERROR(VALUE(RIGHT(Tabla12[[#This Row],[B2B]],6)),"")</f>
        <v>20252</v>
      </c>
      <c r="BR842" s="6" t="str">
        <f>+IFERROR(VLOOKUP(BP842,Auxiliar!$A:$C,2,0),"")</f>
        <v>VALUE LITRO</v>
      </c>
      <c r="BS842" s="7" t="str">
        <f>+IFERROR(VLOOKUP(BP842,Auxiliar!$A:$C,3,0),"")</f>
        <v>1b 12%</v>
      </c>
      <c r="CA842" s="1">
        <v>6088</v>
      </c>
      <c r="CB842" s="1" t="s">
        <v>35</v>
      </c>
      <c r="CC842" s="6">
        <f>+IFERROR(VALUE(RIGHT(Tabla14[[#This Row],[B2B]],6)),"")</f>
        <v>6088</v>
      </c>
      <c r="CD842" s="6" t="str">
        <f>+IFERROR(VLOOKUP(CB842,Auxiliar!$A:$C,2,0),"")</f>
        <v>Corona 710cc</v>
      </c>
      <c r="CE842" s="7" t="str">
        <f>+IFERROR(VLOOKUP(CB842,Auxiliar!$A:$C,3,0),"")</f>
        <v>1b 10% | 85b 0%</v>
      </c>
      <c r="CG842" s="1"/>
      <c r="CH842" s="1"/>
      <c r="CI842" s="6" t="str">
        <f>+IFERROR(VALUE(RIGHT(Tabla15[[#This Row],[B2B]],6)),"")</f>
        <v/>
      </c>
      <c r="CJ842" s="6" t="str">
        <f>+IFERROR(VLOOKUP(CH842,Auxiliar!$A:$C,2,0),"")</f>
        <v/>
      </c>
      <c r="CK842" s="7" t="str">
        <f>+IFERROR(VLOOKUP(CH842,Auxiliar!$A:$C,3,0),"")</f>
        <v/>
      </c>
      <c r="CM842" s="1">
        <v>5984</v>
      </c>
      <c r="CN842" s="1" t="s">
        <v>20</v>
      </c>
      <c r="CO842" s="6">
        <v>5984</v>
      </c>
      <c r="CP842" s="6" t="s">
        <v>20</v>
      </c>
      <c r="CQ842" s="7" t="s">
        <v>21</v>
      </c>
      <c r="CS842" s="1"/>
      <c r="CT842" s="1"/>
      <c r="CU842" s="6" t="str">
        <f>+IFERROR(VALUE(RIGHT(Tabla17[[#This Row],[B2B]],6)),"")</f>
        <v/>
      </c>
      <c r="CV842" s="6" t="str">
        <f>+IFERROR(VLOOKUP(CT842,Auxiliar!$A:$C,2,0),"")</f>
        <v/>
      </c>
      <c r="CW842" s="7" t="str">
        <f>+IFERROR(VLOOKUP(CT842,Auxiliar!$A:$C,3,0),"")</f>
        <v/>
      </c>
      <c r="CY842" s="1">
        <v>5984</v>
      </c>
      <c r="CZ842" s="1" t="s">
        <v>16</v>
      </c>
      <c r="DA842" s="6">
        <f>+IFERROR(VALUE(RIGHT(Tabla18[[#This Row],[B2B]],6)),"")</f>
        <v>5984</v>
      </c>
      <c r="DB842" s="6" t="str">
        <f>+IFERROR(VLOOKUP(CZ842,Auxiliar!$A:$C,2,0),"")</f>
        <v>PREMIUM</v>
      </c>
      <c r="DC842" s="7" t="str">
        <f>+IFERROR(VLOOKUP(CZ842,Auxiliar!$A:$C,3,0),"")</f>
        <v>0b 0% | 2b 2% | 5b 3,5% | 10b 5%</v>
      </c>
      <c r="DE842" s="1">
        <v>5984</v>
      </c>
      <c r="DF842" s="1" t="s">
        <v>19</v>
      </c>
      <c r="DG842" s="6">
        <f>+IFERROR(VALUE(RIGHT(Tabla19[[#This Row],[B2B]],6)),"")</f>
        <v>5984</v>
      </c>
      <c r="DH842" s="6" t="str">
        <f>+IFERROR(VLOOKUP(DF842,Auxiliar!$A:$C,2,0),"")</f>
        <v>MICHELOB</v>
      </c>
      <c r="DI842" s="7" t="str">
        <f>+IFERROR(VLOOKUP(DF842,Auxiliar!$A:$C,3,0),"")</f>
        <v>1b 7% | 3b 22% | 8b 27%</v>
      </c>
      <c r="DK842" s="1"/>
      <c r="DL842" s="1"/>
      <c r="DM842" s="6" t="str">
        <f>+IFERROR(VALUE(RIGHT(Tabla20[[#This Row],[B2B]],6)),"")</f>
        <v/>
      </c>
      <c r="DN842" s="6" t="str">
        <f>+IFERROR(VLOOKUP(DL842,Auxiliar!$A:$C,2,0),"")</f>
        <v/>
      </c>
      <c r="DO842" s="7" t="str">
        <f>+IFERROR(VLOOKUP(DL842,Auxiliar!$A:$C,3,0),"")</f>
        <v/>
      </c>
      <c r="DQ842" s="1">
        <v>5975</v>
      </c>
      <c r="DR842" s="12" t="s">
        <v>24</v>
      </c>
      <c r="DS842" s="6">
        <f>+IFERROR(VALUE(RIGHT(Tabla21[[#This Row],[B2B]],6)),"")</f>
        <v>5975</v>
      </c>
      <c r="DT842" s="6" t="str">
        <f>+IFERROR(VLOOKUP(DR842,Auxiliar!$A:$C,2,0),"")</f>
        <v>CORONA PORRON</v>
      </c>
      <c r="DU842" s="7" t="str">
        <f>+IFERROR(VLOOKUP(DR842,Auxiliar!$A:$C,3,0),"")</f>
        <v>1b 5% | 20b 0%</v>
      </c>
      <c r="DW842" s="1">
        <v>3817</v>
      </c>
      <c r="DX842" s="12" t="s">
        <v>43</v>
      </c>
      <c r="DY842" s="6">
        <f>+IFERROR(VALUE(RIGHT(Tabla22[[#This Row],[B2B]],6)),"")</f>
        <v>3817</v>
      </c>
      <c r="DZ842" s="6" t="str">
        <f>+IFERROR(VLOOKUP(DX842,Auxiliar!$A:$C,2,0),"")</f>
        <v xml:space="preserve">VALUE LATA </v>
      </c>
      <c r="EA842" s="7" t="str">
        <f>+IFERROR(VLOOKUP(DX842,Auxiliar!$A:$C,3,0),"")</f>
        <v>1b 15% | 100b 18%</v>
      </c>
      <c r="EC842" s="1">
        <v>20250</v>
      </c>
      <c r="ED842" s="12" t="s">
        <v>47</v>
      </c>
      <c r="EE842" s="6">
        <f>+IFERROR(VALUE(RIGHT(Tabla23[[#This Row],[B2B]],6)),"")</f>
        <v>20250</v>
      </c>
      <c r="EF842" s="6" t="str">
        <f>+IFERROR(VLOOKUP(ED842,Auxiliar!$A:$C,2,0),"")</f>
        <v>VALUE LATON</v>
      </c>
      <c r="EG842" s="7" t="str">
        <f>+IFERROR(VLOOKUP(ED842,Auxiliar!$A:$C,3,0),"")</f>
        <v>1b 10% | 5b 15% | 192b 0%</v>
      </c>
      <c r="EI842" s="1"/>
      <c r="EJ842" s="12"/>
      <c r="EK842" s="6" t="str">
        <f>+IFERROR(VALUE(RIGHT(Tabla24[[#This Row],[B2B]],6)),"")</f>
        <v/>
      </c>
      <c r="EL842" s="6" t="str">
        <f>+IFERROR(VLOOKUP(EJ842,Auxiliar!$A:$C,2,0),"")</f>
        <v/>
      </c>
      <c r="EM842" s="7" t="str">
        <f>+IFERROR(VLOOKUP(EJ842,Auxiliar!$A:$C,3,0),"")</f>
        <v/>
      </c>
      <c r="EO842" s="1"/>
      <c r="EP842" s="12"/>
      <c r="EQ842" s="6" t="str">
        <f>+IFERROR(VALUE(RIGHT(Tabla25[[#This Row],[B2B]],6)),"")</f>
        <v/>
      </c>
      <c r="ER842" s="6" t="str">
        <f>+IFERROR(VLOOKUP(EP842,Auxiliar!$A:$C,2,0),"")</f>
        <v/>
      </c>
      <c r="ES842" s="7" t="str">
        <f>+IFERROR(VLOOKUP(EP842,Auxiliar!$A:$C,3,0),"")</f>
        <v/>
      </c>
      <c r="EU842" s="1"/>
      <c r="EV842" s="12"/>
      <c r="EW842" s="6" t="str">
        <f>+IFERROR(VALUE(RIGHT(Tabla26[[#This Row],[B2B]],6)),"")</f>
        <v/>
      </c>
      <c r="EX842" s="6" t="str">
        <f>+IFERROR(VLOOKUP(EV842,Auxiliar!$A:$C,2,0),"")</f>
        <v/>
      </c>
      <c r="EY842" s="7" t="str">
        <f>+IFERROR(VLOOKUP(EV842,Auxiliar!$A:$C,3,0),"")</f>
        <v/>
      </c>
      <c r="EZ842" s="1"/>
      <c r="FA842" s="12"/>
      <c r="FB842" s="6" t="str">
        <f>+IFERROR(VALUE(RIGHT(Tabla27[[#This Row],[B2B]],6)),"")</f>
        <v/>
      </c>
      <c r="FC842" s="6" t="str">
        <f>+IFERROR(VLOOKUP(FA842,Auxiliar!$A:$C,2,0),"")</f>
        <v/>
      </c>
      <c r="FD842" s="7" t="str">
        <f>+IFERROR(VLOOKUP(FA842,Auxiliar!$A:$C,3,0),"")</f>
        <v/>
      </c>
      <c r="FE842" s="1"/>
      <c r="FF842" s="12"/>
      <c r="FG842" s="6" t="str">
        <f>+IFERROR(VALUE(RIGHT(Tabla28[[#This Row],[B2B]],6)),"")</f>
        <v/>
      </c>
      <c r="FH842" s="6" t="str">
        <f>+IFERROR(VLOOKUP(FF842,Auxiliar!$A:$C,2,0),"")</f>
        <v/>
      </c>
      <c r="FI842" s="7" t="str">
        <f>+IFERROR(VLOOKUP(FF842,Auxiliar!$A:$C,3,0),"")</f>
        <v/>
      </c>
      <c r="FJ842" s="1"/>
      <c r="FK842" s="12"/>
      <c r="FL842" s="6" t="str">
        <f>+IFERROR(VALUE(RIGHT(Tabla29[[#This Row],[B2B]],6)),"")</f>
        <v/>
      </c>
      <c r="FM842" s="6" t="str">
        <f>+IFERROR(VLOOKUP(FK842,Auxiliar!$A:$C,2,0),"")</f>
        <v/>
      </c>
      <c r="FN842" s="7" t="str">
        <f>+IFERROR(VLOOKUP(FK842,Auxiliar!$A:$C,3,0),"")</f>
        <v/>
      </c>
      <c r="FO842" s="1"/>
      <c r="FP842" s="12"/>
      <c r="FQ842" s="6" t="str">
        <f>+IFERROR(VALUE(RIGHT(Tabla30[[#This Row],[B2B]],6)),"")</f>
        <v/>
      </c>
      <c r="FR842" s="6" t="str">
        <f>+IFERROR(VLOOKUP(FP842,Auxiliar!$A:$C,2,0),"")</f>
        <v/>
      </c>
      <c r="FS842" s="7"/>
      <c r="FT842" s="1"/>
      <c r="FU842" s="12"/>
      <c r="FV842" s="6" t="str">
        <f>+IFERROR(VALUE(RIGHT(Tabla31[[#This Row],[B2B]],6)),"")</f>
        <v/>
      </c>
      <c r="FW842" s="6" t="str">
        <f>+IFERROR(VLOOKUP(FU842,Auxiliar!$A:$C,2,0),"")</f>
        <v/>
      </c>
      <c r="FX842" s="7" t="str">
        <f>+IFERROR(VLOOKUP(FU842,Auxiliar!$A:$C,3,0),"")</f>
        <v/>
      </c>
      <c r="FY842" s="1"/>
      <c r="FZ842" s="12"/>
      <c r="GA842" s="6" t="str">
        <f>+IFERROR(VALUE(RIGHT(Tabla32[[#This Row],[B2B]],6)),"")</f>
        <v/>
      </c>
      <c r="GB842" s="6" t="str">
        <f>+IFERROR(VLOOKUP(FZ842,Auxiliar!$A:$C,2,0),"")</f>
        <v/>
      </c>
      <c r="GC842" s="7" t="str">
        <f>+IFERROR(VLOOKUP(FZ842,Auxiliar!$A:$C,3,0),"")</f>
        <v/>
      </c>
      <c r="GD842" s="1"/>
      <c r="GE842" s="12"/>
      <c r="GF842" s="6" t="str">
        <f>+IFERROR(VALUE(RIGHT(Tabla33[[#This Row],[B2B]],6)),"")</f>
        <v/>
      </c>
      <c r="GG842" s="6" t="str">
        <f>+IFERROR(VLOOKUP(GE842,Auxiliar!$A:$C,2,0),"")</f>
        <v/>
      </c>
      <c r="GH842" s="7" t="str">
        <f>+IFERROR(VLOOKUP(GE842,Auxiliar!$A:$C,3,0),"")</f>
        <v/>
      </c>
    </row>
    <row r="843" spans="19:190" x14ac:dyDescent="0.25">
      <c r="S843" s="1">
        <v>11708</v>
      </c>
      <c r="T843" s="1" t="s">
        <v>9</v>
      </c>
      <c r="U843" s="6">
        <f>+IFERROR(VALUE(RIGHT(Tabla4[[#This Row],[B2B]],6)),"")</f>
        <v>11708</v>
      </c>
      <c r="V843" s="6" t="str">
        <f>+IFERROR(VLOOKUP(T843,Auxiliar!$A:$C,2,0),"")</f>
        <v>CORE</v>
      </c>
      <c r="W843" s="7" t="str">
        <f>+IFERROR(VLOOKUP(T843,Auxiliar!$A:$C,3,0),"")</f>
        <v>0b 1% | 2b 5% | 4b 6%</v>
      </c>
      <c r="AK843" s="1">
        <v>10562</v>
      </c>
      <c r="AL843" s="1" t="s">
        <v>30</v>
      </c>
      <c r="AM843" s="6">
        <f>+IFERROR(VALUE(RIGHT(Tabla7[[#This Row],[B2B]],6)),"")</f>
        <v>10562</v>
      </c>
      <c r="AN843" s="6" t="str">
        <f>+IFERROR(VLOOKUP(AL843,Auxiliar!$A:$C,2,0),"")</f>
        <v>LATONES</v>
      </c>
      <c r="AO843" s="7" t="str">
        <f>+IFERROR(VLOOKUP(AL843,Auxiliar!$A:$C,3,0),"")</f>
        <v>1b 4% | 5b 7% | 97b 0%</v>
      </c>
      <c r="AW843" s="1"/>
      <c r="AX843" s="1" t="s">
        <v>32</v>
      </c>
      <c r="AY843" s="6" t="str">
        <f>+IFERROR(VALUE(RIGHT(Tabla9[[#This Row],[B2B]],6)),"")</f>
        <v/>
      </c>
      <c r="AZ843" s="6" t="str">
        <f>+IFERROR(VLOOKUP(AX843,Auxiliar!$A:$C,2,0),"")</f>
        <v>LATONES</v>
      </c>
      <c r="BA843" s="7" t="str">
        <f>+IFERROR(VLOOKUP(AX843,Auxiliar!$A:$C,3,0),"")</f>
        <v>2b 3% | 4b 4% | 6b 5% | 10b 8%  | 385b 0%</v>
      </c>
      <c r="BI843" s="1"/>
      <c r="BJ843" s="1"/>
      <c r="BK843" s="6" t="str">
        <f>+IFERROR(VALUE(RIGHT(Tabla11[[#This Row],[B2B]],6)),"")</f>
        <v/>
      </c>
      <c r="BL843" s="6" t="str">
        <f>+IFERROR(VLOOKUP(BJ843,Auxiliar!$A:$C,2,0),"")</f>
        <v/>
      </c>
      <c r="BM843" s="7" t="str">
        <f>+IFERROR(VLOOKUP(BJ843,Auxiliar!$A:$C,3,0),"")</f>
        <v/>
      </c>
      <c r="BO843" s="1">
        <v>3759</v>
      </c>
      <c r="BP843" s="1" t="s">
        <v>39</v>
      </c>
      <c r="BQ843" s="6">
        <f>+IFERROR(VALUE(RIGHT(Tabla12[[#This Row],[B2B]],6)),"")</f>
        <v>3759</v>
      </c>
      <c r="BR843" s="6" t="str">
        <f>+IFERROR(VLOOKUP(BP843,Auxiliar!$A:$C,2,0),"")</f>
        <v>VALUE LITRO</v>
      </c>
      <c r="BS843" s="7" t="str">
        <f>+IFERROR(VLOOKUP(BP843,Auxiliar!$A:$C,3,0),"")</f>
        <v>1b 12%</v>
      </c>
      <c r="CA843" s="1">
        <v>6093</v>
      </c>
      <c r="CB843" s="1" t="s">
        <v>35</v>
      </c>
      <c r="CC843" s="6">
        <f>+IFERROR(VALUE(RIGHT(Tabla14[[#This Row],[B2B]],6)),"")</f>
        <v>6093</v>
      </c>
      <c r="CD843" s="6" t="str">
        <f>+IFERROR(VLOOKUP(CB843,Auxiliar!$A:$C,2,0),"")</f>
        <v>Corona 710cc</v>
      </c>
      <c r="CE843" s="7" t="str">
        <f>+IFERROR(VLOOKUP(CB843,Auxiliar!$A:$C,3,0),"")</f>
        <v>1b 10% | 85b 0%</v>
      </c>
      <c r="CG843" s="1"/>
      <c r="CH843" s="1"/>
      <c r="CI843" s="6" t="str">
        <f>+IFERROR(VALUE(RIGHT(Tabla15[[#This Row],[B2B]],6)),"")</f>
        <v/>
      </c>
      <c r="CJ843" s="6" t="str">
        <f>+IFERROR(VLOOKUP(CH843,Auxiliar!$A:$C,2,0),"")</f>
        <v/>
      </c>
      <c r="CK843" s="7" t="str">
        <f>+IFERROR(VLOOKUP(CH843,Auxiliar!$A:$C,3,0),"")</f>
        <v/>
      </c>
      <c r="CM843" s="1">
        <v>5990</v>
      </c>
      <c r="CN843" s="1" t="s">
        <v>20</v>
      </c>
      <c r="CO843" s="6">
        <v>5990</v>
      </c>
      <c r="CP843" s="6" t="s">
        <v>20</v>
      </c>
      <c r="CQ843" s="7" t="s">
        <v>21</v>
      </c>
      <c r="CS843" s="1"/>
      <c r="CT843" s="1"/>
      <c r="CU843" s="6" t="str">
        <f>+IFERROR(VALUE(RIGHT(Tabla17[[#This Row],[B2B]],6)),"")</f>
        <v/>
      </c>
      <c r="CV843" s="6" t="str">
        <f>+IFERROR(VLOOKUP(CT843,Auxiliar!$A:$C,2,0),"")</f>
        <v/>
      </c>
      <c r="CW843" s="7" t="str">
        <f>+IFERROR(VLOOKUP(CT843,Auxiliar!$A:$C,3,0),"")</f>
        <v/>
      </c>
      <c r="CY843" s="1">
        <v>5990</v>
      </c>
      <c r="CZ843" s="1" t="s">
        <v>16</v>
      </c>
      <c r="DA843" s="6">
        <f>+IFERROR(VALUE(RIGHT(Tabla18[[#This Row],[B2B]],6)),"")</f>
        <v>5990</v>
      </c>
      <c r="DB843" s="6" t="str">
        <f>+IFERROR(VLOOKUP(CZ843,Auxiliar!$A:$C,2,0),"")</f>
        <v>PREMIUM</v>
      </c>
      <c r="DC843" s="7" t="str">
        <f>+IFERROR(VLOOKUP(CZ843,Auxiliar!$A:$C,3,0),"")</f>
        <v>0b 0% | 2b 2% | 5b 3,5% | 10b 5%</v>
      </c>
      <c r="DE843" s="1">
        <v>5990</v>
      </c>
      <c r="DF843" s="1" t="s">
        <v>19</v>
      </c>
      <c r="DG843" s="6">
        <f>+IFERROR(VALUE(RIGHT(Tabla19[[#This Row],[B2B]],6)),"")</f>
        <v>5990</v>
      </c>
      <c r="DH843" s="6" t="str">
        <f>+IFERROR(VLOOKUP(DF843,Auxiliar!$A:$C,2,0),"")</f>
        <v>MICHELOB</v>
      </c>
      <c r="DI843" s="7" t="str">
        <f>+IFERROR(VLOOKUP(DF843,Auxiliar!$A:$C,3,0),"")</f>
        <v>1b 7% | 3b 22% | 8b 27%</v>
      </c>
      <c r="DK843" s="1"/>
      <c r="DL843" s="1"/>
      <c r="DM843" s="6" t="str">
        <f>+IFERROR(VALUE(RIGHT(Tabla20[[#This Row],[B2B]],6)),"")</f>
        <v/>
      </c>
      <c r="DN843" s="6" t="str">
        <f>+IFERROR(VLOOKUP(DL843,Auxiliar!$A:$C,2,0),"")</f>
        <v/>
      </c>
      <c r="DO843" s="7" t="str">
        <f>+IFERROR(VLOOKUP(DL843,Auxiliar!$A:$C,3,0),"")</f>
        <v/>
      </c>
      <c r="DQ843" s="1">
        <v>5984</v>
      </c>
      <c r="DR843" s="12" t="s">
        <v>24</v>
      </c>
      <c r="DS843" s="6">
        <f>+IFERROR(VALUE(RIGHT(Tabla21[[#This Row],[B2B]],6)),"")</f>
        <v>5984</v>
      </c>
      <c r="DT843" s="6" t="str">
        <f>+IFERROR(VLOOKUP(DR843,Auxiliar!$A:$C,2,0),"")</f>
        <v>CORONA PORRON</v>
      </c>
      <c r="DU843" s="7" t="str">
        <f>+IFERROR(VLOOKUP(DR843,Auxiliar!$A:$C,3,0),"")</f>
        <v>1b 5% | 20b 0%</v>
      </c>
      <c r="DW843" s="1">
        <v>3819</v>
      </c>
      <c r="DX843" s="12" t="s">
        <v>43</v>
      </c>
      <c r="DY843" s="6">
        <f>+IFERROR(VALUE(RIGHT(Tabla22[[#This Row],[B2B]],6)),"")</f>
        <v>3819</v>
      </c>
      <c r="DZ843" s="6" t="str">
        <f>+IFERROR(VLOOKUP(DX843,Auxiliar!$A:$C,2,0),"")</f>
        <v xml:space="preserve">VALUE LATA </v>
      </c>
      <c r="EA843" s="7" t="str">
        <f>+IFERROR(VLOOKUP(DX843,Auxiliar!$A:$C,3,0),"")</f>
        <v>1b 15% | 100b 18%</v>
      </c>
      <c r="EC843" s="1">
        <v>20252</v>
      </c>
      <c r="ED843" s="12" t="s">
        <v>47</v>
      </c>
      <c r="EE843" s="6">
        <f>+IFERROR(VALUE(RIGHT(Tabla23[[#This Row],[B2B]],6)),"")</f>
        <v>20252</v>
      </c>
      <c r="EF843" s="6" t="str">
        <f>+IFERROR(VLOOKUP(ED843,Auxiliar!$A:$C,2,0),"")</f>
        <v>VALUE LATON</v>
      </c>
      <c r="EG843" s="7" t="str">
        <f>+IFERROR(VLOOKUP(ED843,Auxiliar!$A:$C,3,0),"")</f>
        <v>1b 10% | 5b 15% | 192b 0%</v>
      </c>
      <c r="EI843" s="1"/>
      <c r="EJ843" s="12"/>
      <c r="EK843" s="6" t="str">
        <f>+IFERROR(VALUE(RIGHT(Tabla24[[#This Row],[B2B]],6)),"")</f>
        <v/>
      </c>
      <c r="EL843" s="6" t="str">
        <f>+IFERROR(VLOOKUP(EJ843,Auxiliar!$A:$C,2,0),"")</f>
        <v/>
      </c>
      <c r="EM843" s="7" t="str">
        <f>+IFERROR(VLOOKUP(EJ843,Auxiliar!$A:$C,3,0),"")</f>
        <v/>
      </c>
      <c r="EO843" s="1"/>
      <c r="EP843" s="12"/>
      <c r="EQ843" s="6" t="str">
        <f>+IFERROR(VALUE(RIGHT(Tabla25[[#This Row],[B2B]],6)),"")</f>
        <v/>
      </c>
      <c r="ER843" s="6" t="str">
        <f>+IFERROR(VLOOKUP(EP843,Auxiliar!$A:$C,2,0),"")</f>
        <v/>
      </c>
      <c r="ES843" s="7" t="str">
        <f>+IFERROR(VLOOKUP(EP843,Auxiliar!$A:$C,3,0),"")</f>
        <v/>
      </c>
      <c r="EU843" s="1"/>
      <c r="EV843" s="12"/>
      <c r="EW843" s="6" t="str">
        <f>+IFERROR(VALUE(RIGHT(Tabla26[[#This Row],[B2B]],6)),"")</f>
        <v/>
      </c>
      <c r="EX843" s="6" t="str">
        <f>+IFERROR(VLOOKUP(EV843,Auxiliar!$A:$C,2,0),"")</f>
        <v/>
      </c>
      <c r="EY843" s="7" t="str">
        <f>+IFERROR(VLOOKUP(EV843,Auxiliar!$A:$C,3,0),"")</f>
        <v/>
      </c>
      <c r="EZ843" s="1"/>
      <c r="FA843" s="12"/>
      <c r="FB843" s="6" t="str">
        <f>+IFERROR(VALUE(RIGHT(Tabla27[[#This Row],[B2B]],6)),"")</f>
        <v/>
      </c>
      <c r="FC843" s="6" t="str">
        <f>+IFERROR(VLOOKUP(FA843,Auxiliar!$A:$C,2,0),"")</f>
        <v/>
      </c>
      <c r="FD843" s="7" t="str">
        <f>+IFERROR(VLOOKUP(FA843,Auxiliar!$A:$C,3,0),"")</f>
        <v/>
      </c>
      <c r="FE843" s="1"/>
      <c r="FF843" s="12"/>
      <c r="FG843" s="6" t="str">
        <f>+IFERROR(VALUE(RIGHT(Tabla28[[#This Row],[B2B]],6)),"")</f>
        <v/>
      </c>
      <c r="FH843" s="6" t="str">
        <f>+IFERROR(VLOOKUP(FF843,Auxiliar!$A:$C,2,0),"")</f>
        <v/>
      </c>
      <c r="FI843" s="7" t="str">
        <f>+IFERROR(VLOOKUP(FF843,Auxiliar!$A:$C,3,0),"")</f>
        <v/>
      </c>
      <c r="FJ843" s="1"/>
      <c r="FK843" s="12"/>
      <c r="FL843" s="6" t="str">
        <f>+IFERROR(VALUE(RIGHT(Tabla29[[#This Row],[B2B]],6)),"")</f>
        <v/>
      </c>
      <c r="FM843" s="6" t="str">
        <f>+IFERROR(VLOOKUP(FK843,Auxiliar!$A:$C,2,0),"")</f>
        <v/>
      </c>
      <c r="FN843" s="7" t="str">
        <f>+IFERROR(VLOOKUP(FK843,Auxiliar!$A:$C,3,0),"")</f>
        <v/>
      </c>
      <c r="FO843" s="1"/>
      <c r="FP843" s="12"/>
      <c r="FQ843" s="6" t="str">
        <f>+IFERROR(VALUE(RIGHT(Tabla30[[#This Row],[B2B]],6)),"")</f>
        <v/>
      </c>
      <c r="FR843" s="6" t="str">
        <f>+IFERROR(VLOOKUP(FP843,Auxiliar!$A:$C,2,0),"")</f>
        <v/>
      </c>
      <c r="FS843" s="7"/>
      <c r="FT843" s="1"/>
      <c r="FU843" s="12"/>
      <c r="FV843" s="6" t="str">
        <f>+IFERROR(VALUE(RIGHT(Tabla31[[#This Row],[B2B]],6)),"")</f>
        <v/>
      </c>
      <c r="FW843" s="6" t="str">
        <f>+IFERROR(VLOOKUP(FU843,Auxiliar!$A:$C,2,0),"")</f>
        <v/>
      </c>
      <c r="FX843" s="7" t="str">
        <f>+IFERROR(VLOOKUP(FU843,Auxiliar!$A:$C,3,0),"")</f>
        <v/>
      </c>
      <c r="FY843" s="1"/>
      <c r="FZ843" s="12"/>
      <c r="GA843" s="6" t="str">
        <f>+IFERROR(VALUE(RIGHT(Tabla32[[#This Row],[B2B]],6)),"")</f>
        <v/>
      </c>
      <c r="GB843" s="6" t="str">
        <f>+IFERROR(VLOOKUP(FZ843,Auxiliar!$A:$C,2,0),"")</f>
        <v/>
      </c>
      <c r="GC843" s="7" t="str">
        <f>+IFERROR(VLOOKUP(FZ843,Auxiliar!$A:$C,3,0),"")</f>
        <v/>
      </c>
      <c r="GD843" s="1"/>
      <c r="GE843" s="12"/>
      <c r="GF843" s="6" t="str">
        <f>+IFERROR(VALUE(RIGHT(Tabla33[[#This Row],[B2B]],6)),"")</f>
        <v/>
      </c>
      <c r="GG843" s="6" t="str">
        <f>+IFERROR(VLOOKUP(GE843,Auxiliar!$A:$C,2,0),"")</f>
        <v/>
      </c>
      <c r="GH843" s="7" t="str">
        <f>+IFERROR(VLOOKUP(GE843,Auxiliar!$A:$C,3,0),"")</f>
        <v/>
      </c>
    </row>
    <row r="844" spans="19:190" x14ac:dyDescent="0.25">
      <c r="S844" s="1">
        <v>11715</v>
      </c>
      <c r="T844" s="1" t="s">
        <v>9</v>
      </c>
      <c r="U844" s="6">
        <f>+IFERROR(VALUE(RIGHT(Tabla4[[#This Row],[B2B]],6)),"")</f>
        <v>11715</v>
      </c>
      <c r="V844" s="6" t="str">
        <f>+IFERROR(VLOOKUP(T844,Auxiliar!$A:$C,2,0),"")</f>
        <v>CORE</v>
      </c>
      <c r="W844" s="7" t="str">
        <f>+IFERROR(VLOOKUP(T844,Auxiliar!$A:$C,3,0),"")</f>
        <v>0b 1% | 2b 5% | 4b 6%</v>
      </c>
      <c r="AK844" s="1">
        <v>10648</v>
      </c>
      <c r="AL844" s="1" t="s">
        <v>30</v>
      </c>
      <c r="AM844" s="6">
        <f>+IFERROR(VALUE(RIGHT(Tabla7[[#This Row],[B2B]],6)),"")</f>
        <v>10648</v>
      </c>
      <c r="AN844" s="6" t="str">
        <f>+IFERROR(VLOOKUP(AL844,Auxiliar!$A:$C,2,0),"")</f>
        <v>LATONES</v>
      </c>
      <c r="AO844" s="7" t="str">
        <f>+IFERROR(VLOOKUP(AL844,Auxiliar!$A:$C,3,0),"")</f>
        <v>1b 4% | 5b 7% | 97b 0%</v>
      </c>
      <c r="AW844" s="1"/>
      <c r="AX844" s="1" t="s">
        <v>32</v>
      </c>
      <c r="AY844" s="6" t="str">
        <f>+IFERROR(VALUE(RIGHT(Tabla9[[#This Row],[B2B]],6)),"")</f>
        <v/>
      </c>
      <c r="AZ844" s="6" t="str">
        <f>+IFERROR(VLOOKUP(AX844,Auxiliar!$A:$C,2,0),"")</f>
        <v>LATONES</v>
      </c>
      <c r="BA844" s="7" t="str">
        <f>+IFERROR(VLOOKUP(AX844,Auxiliar!$A:$C,3,0),"")</f>
        <v>2b 3% | 4b 4% | 6b 5% | 10b 8%  | 385b 0%</v>
      </c>
      <c r="BI844" s="1"/>
      <c r="BJ844" s="1"/>
      <c r="BK844" s="6" t="str">
        <f>+IFERROR(VALUE(RIGHT(Tabla11[[#This Row],[B2B]],6)),"")</f>
        <v/>
      </c>
      <c r="BL844" s="6" t="str">
        <f>+IFERROR(VLOOKUP(BJ844,Auxiliar!$A:$C,2,0),"")</f>
        <v/>
      </c>
      <c r="BM844" s="7" t="str">
        <f>+IFERROR(VLOOKUP(BJ844,Auxiliar!$A:$C,3,0),"")</f>
        <v/>
      </c>
      <c r="BO844" s="1">
        <v>3760</v>
      </c>
      <c r="BP844" s="1" t="s">
        <v>39</v>
      </c>
      <c r="BQ844" s="6">
        <f>+IFERROR(VALUE(RIGHT(Tabla12[[#This Row],[B2B]],6)),"")</f>
        <v>3760</v>
      </c>
      <c r="BR844" s="6" t="str">
        <f>+IFERROR(VLOOKUP(BP844,Auxiliar!$A:$C,2,0),"")</f>
        <v>VALUE LITRO</v>
      </c>
      <c r="BS844" s="7" t="str">
        <f>+IFERROR(VLOOKUP(BP844,Auxiliar!$A:$C,3,0),"")</f>
        <v>1b 12%</v>
      </c>
      <c r="CA844" s="1">
        <v>6106</v>
      </c>
      <c r="CB844" s="1" t="s">
        <v>35</v>
      </c>
      <c r="CC844" s="6">
        <f>+IFERROR(VALUE(RIGHT(Tabla14[[#This Row],[B2B]],6)),"")</f>
        <v>6106</v>
      </c>
      <c r="CD844" s="6" t="str">
        <f>+IFERROR(VLOOKUP(CB844,Auxiliar!$A:$C,2,0),"")</f>
        <v>Corona 710cc</v>
      </c>
      <c r="CE844" s="7" t="str">
        <f>+IFERROR(VLOOKUP(CB844,Auxiliar!$A:$C,3,0),"")</f>
        <v>1b 10% | 85b 0%</v>
      </c>
      <c r="CG844" s="1"/>
      <c r="CH844" s="1"/>
      <c r="CI844" s="6" t="str">
        <f>+IFERROR(VALUE(RIGHT(Tabla15[[#This Row],[B2B]],6)),"")</f>
        <v/>
      </c>
      <c r="CJ844" s="6" t="str">
        <f>+IFERROR(VLOOKUP(CH844,Auxiliar!$A:$C,2,0),"")</f>
        <v/>
      </c>
      <c r="CK844" s="7" t="str">
        <f>+IFERROR(VLOOKUP(CH844,Auxiliar!$A:$C,3,0),"")</f>
        <v/>
      </c>
      <c r="CM844" s="1">
        <v>5992</v>
      </c>
      <c r="CN844" s="1" t="s">
        <v>20</v>
      </c>
      <c r="CO844" s="6">
        <v>5992</v>
      </c>
      <c r="CP844" s="6" t="s">
        <v>20</v>
      </c>
      <c r="CQ844" s="7" t="s">
        <v>21</v>
      </c>
      <c r="CS844" s="1"/>
      <c r="CT844" s="1"/>
      <c r="CU844" s="6" t="str">
        <f>+IFERROR(VALUE(RIGHT(Tabla17[[#This Row],[B2B]],6)),"")</f>
        <v/>
      </c>
      <c r="CV844" s="6" t="str">
        <f>+IFERROR(VLOOKUP(CT844,Auxiliar!$A:$C,2,0),"")</f>
        <v/>
      </c>
      <c r="CW844" s="7" t="str">
        <f>+IFERROR(VLOOKUP(CT844,Auxiliar!$A:$C,3,0),"")</f>
        <v/>
      </c>
      <c r="CY844" s="1">
        <v>5992</v>
      </c>
      <c r="CZ844" s="1" t="s">
        <v>16</v>
      </c>
      <c r="DA844" s="6">
        <f>+IFERROR(VALUE(RIGHT(Tabla18[[#This Row],[B2B]],6)),"")</f>
        <v>5992</v>
      </c>
      <c r="DB844" s="6" t="str">
        <f>+IFERROR(VLOOKUP(CZ844,Auxiliar!$A:$C,2,0),"")</f>
        <v>PREMIUM</v>
      </c>
      <c r="DC844" s="7" t="str">
        <f>+IFERROR(VLOOKUP(CZ844,Auxiliar!$A:$C,3,0),"")</f>
        <v>0b 0% | 2b 2% | 5b 3,5% | 10b 5%</v>
      </c>
      <c r="DE844" s="1">
        <v>5992</v>
      </c>
      <c r="DF844" s="1" t="s">
        <v>19</v>
      </c>
      <c r="DG844" s="6">
        <f>+IFERROR(VALUE(RIGHT(Tabla19[[#This Row],[B2B]],6)),"")</f>
        <v>5992</v>
      </c>
      <c r="DH844" s="6" t="str">
        <f>+IFERROR(VLOOKUP(DF844,Auxiliar!$A:$C,2,0),"")</f>
        <v>MICHELOB</v>
      </c>
      <c r="DI844" s="7" t="str">
        <f>+IFERROR(VLOOKUP(DF844,Auxiliar!$A:$C,3,0),"")</f>
        <v>1b 7% | 3b 22% | 8b 27%</v>
      </c>
      <c r="DK844" s="1"/>
      <c r="DL844" s="1"/>
      <c r="DM844" s="6" t="str">
        <f>+IFERROR(VALUE(RIGHT(Tabla20[[#This Row],[B2B]],6)),"")</f>
        <v/>
      </c>
      <c r="DN844" s="6" t="str">
        <f>+IFERROR(VLOOKUP(DL844,Auxiliar!$A:$C,2,0),"")</f>
        <v/>
      </c>
      <c r="DO844" s="7" t="str">
        <f>+IFERROR(VLOOKUP(DL844,Auxiliar!$A:$C,3,0),"")</f>
        <v/>
      </c>
      <c r="DQ844" s="1">
        <v>5990</v>
      </c>
      <c r="DR844" s="12" t="s">
        <v>24</v>
      </c>
      <c r="DS844" s="6">
        <f>+IFERROR(VALUE(RIGHT(Tabla21[[#This Row],[B2B]],6)),"")</f>
        <v>5990</v>
      </c>
      <c r="DT844" s="6" t="str">
        <f>+IFERROR(VLOOKUP(DR844,Auxiliar!$A:$C,2,0),"")</f>
        <v>CORONA PORRON</v>
      </c>
      <c r="DU844" s="7" t="str">
        <f>+IFERROR(VLOOKUP(DR844,Auxiliar!$A:$C,3,0),"")</f>
        <v>1b 5% | 20b 0%</v>
      </c>
      <c r="DW844" s="1">
        <v>3827</v>
      </c>
      <c r="DX844" s="12" t="s">
        <v>43</v>
      </c>
      <c r="DY844" s="6">
        <f>+IFERROR(VALUE(RIGHT(Tabla22[[#This Row],[B2B]],6)),"")</f>
        <v>3827</v>
      </c>
      <c r="DZ844" s="6" t="str">
        <f>+IFERROR(VLOOKUP(DX844,Auxiliar!$A:$C,2,0),"")</f>
        <v xml:space="preserve">VALUE LATA </v>
      </c>
      <c r="EA844" s="7" t="str">
        <f>+IFERROR(VLOOKUP(DX844,Auxiliar!$A:$C,3,0),"")</f>
        <v>1b 15% | 100b 18%</v>
      </c>
      <c r="EC844" s="1">
        <v>3759</v>
      </c>
      <c r="ED844" s="12" t="s">
        <v>47</v>
      </c>
      <c r="EE844" s="6">
        <f>+IFERROR(VALUE(RIGHT(Tabla23[[#This Row],[B2B]],6)),"")</f>
        <v>3759</v>
      </c>
      <c r="EF844" s="6" t="str">
        <f>+IFERROR(VLOOKUP(ED844,Auxiliar!$A:$C,2,0),"")</f>
        <v>VALUE LATON</v>
      </c>
      <c r="EG844" s="7" t="str">
        <f>+IFERROR(VLOOKUP(ED844,Auxiliar!$A:$C,3,0),"")</f>
        <v>1b 10% | 5b 15% | 192b 0%</v>
      </c>
      <c r="EI844" s="1"/>
      <c r="EJ844" s="12"/>
      <c r="EK844" s="6" t="str">
        <f>+IFERROR(VALUE(RIGHT(Tabla24[[#This Row],[B2B]],6)),"")</f>
        <v/>
      </c>
      <c r="EL844" s="6" t="str">
        <f>+IFERROR(VLOOKUP(EJ844,Auxiliar!$A:$C,2,0),"")</f>
        <v/>
      </c>
      <c r="EM844" s="7" t="str">
        <f>+IFERROR(VLOOKUP(EJ844,Auxiliar!$A:$C,3,0),"")</f>
        <v/>
      </c>
      <c r="EO844" s="1"/>
      <c r="EP844" s="12"/>
      <c r="EQ844" s="6" t="str">
        <f>+IFERROR(VALUE(RIGHT(Tabla25[[#This Row],[B2B]],6)),"")</f>
        <v/>
      </c>
      <c r="ER844" s="6" t="str">
        <f>+IFERROR(VLOOKUP(EP844,Auxiliar!$A:$C,2,0),"")</f>
        <v/>
      </c>
      <c r="ES844" s="7" t="str">
        <f>+IFERROR(VLOOKUP(EP844,Auxiliar!$A:$C,3,0),"")</f>
        <v/>
      </c>
      <c r="EU844" s="1"/>
      <c r="EV844" s="12"/>
      <c r="EW844" s="6" t="str">
        <f>+IFERROR(VALUE(RIGHT(Tabla26[[#This Row],[B2B]],6)),"")</f>
        <v/>
      </c>
      <c r="EX844" s="6" t="str">
        <f>+IFERROR(VLOOKUP(EV844,Auxiliar!$A:$C,2,0),"")</f>
        <v/>
      </c>
      <c r="EY844" s="7" t="str">
        <f>+IFERROR(VLOOKUP(EV844,Auxiliar!$A:$C,3,0),"")</f>
        <v/>
      </c>
      <c r="EZ844" s="1"/>
      <c r="FA844" s="12"/>
      <c r="FB844" s="6" t="str">
        <f>+IFERROR(VALUE(RIGHT(Tabla27[[#This Row],[B2B]],6)),"")</f>
        <v/>
      </c>
      <c r="FC844" s="6" t="str">
        <f>+IFERROR(VLOOKUP(FA844,Auxiliar!$A:$C,2,0),"")</f>
        <v/>
      </c>
      <c r="FD844" s="7" t="str">
        <f>+IFERROR(VLOOKUP(FA844,Auxiliar!$A:$C,3,0),"")</f>
        <v/>
      </c>
      <c r="FE844" s="1"/>
      <c r="FF844" s="12"/>
      <c r="FG844" s="6" t="str">
        <f>+IFERROR(VALUE(RIGHT(Tabla28[[#This Row],[B2B]],6)),"")</f>
        <v/>
      </c>
      <c r="FH844" s="6" t="str">
        <f>+IFERROR(VLOOKUP(FF844,Auxiliar!$A:$C,2,0),"")</f>
        <v/>
      </c>
      <c r="FI844" s="7" t="str">
        <f>+IFERROR(VLOOKUP(FF844,Auxiliar!$A:$C,3,0),"")</f>
        <v/>
      </c>
      <c r="FJ844" s="1"/>
      <c r="FK844" s="12"/>
      <c r="FL844" s="6" t="str">
        <f>+IFERROR(VALUE(RIGHT(Tabla29[[#This Row],[B2B]],6)),"")</f>
        <v/>
      </c>
      <c r="FM844" s="6" t="str">
        <f>+IFERROR(VLOOKUP(FK844,Auxiliar!$A:$C,2,0),"")</f>
        <v/>
      </c>
      <c r="FN844" s="7" t="str">
        <f>+IFERROR(VLOOKUP(FK844,Auxiliar!$A:$C,3,0),"")</f>
        <v/>
      </c>
      <c r="FO844" s="1"/>
      <c r="FP844" s="12"/>
      <c r="FQ844" s="6" t="str">
        <f>+IFERROR(VALUE(RIGHT(Tabla30[[#This Row],[B2B]],6)),"")</f>
        <v/>
      </c>
      <c r="FR844" s="6" t="str">
        <f>+IFERROR(VLOOKUP(FP844,Auxiliar!$A:$C,2,0),"")</f>
        <v/>
      </c>
      <c r="FS844" s="7"/>
      <c r="FT844" s="1"/>
      <c r="FU844" s="12"/>
      <c r="FV844" s="6" t="str">
        <f>+IFERROR(VALUE(RIGHT(Tabla31[[#This Row],[B2B]],6)),"")</f>
        <v/>
      </c>
      <c r="FW844" s="6" t="str">
        <f>+IFERROR(VLOOKUP(FU844,Auxiliar!$A:$C,2,0),"")</f>
        <v/>
      </c>
      <c r="FX844" s="7" t="str">
        <f>+IFERROR(VLOOKUP(FU844,Auxiliar!$A:$C,3,0),"")</f>
        <v/>
      </c>
      <c r="FY844" s="1"/>
      <c r="FZ844" s="12"/>
      <c r="GA844" s="6" t="str">
        <f>+IFERROR(VALUE(RIGHT(Tabla32[[#This Row],[B2B]],6)),"")</f>
        <v/>
      </c>
      <c r="GB844" s="6" t="str">
        <f>+IFERROR(VLOOKUP(FZ844,Auxiliar!$A:$C,2,0),"")</f>
        <v/>
      </c>
      <c r="GC844" s="7" t="str">
        <f>+IFERROR(VLOOKUP(FZ844,Auxiliar!$A:$C,3,0),"")</f>
        <v/>
      </c>
      <c r="GD844" s="1"/>
      <c r="GE844" s="12"/>
      <c r="GF844" s="6" t="str">
        <f>+IFERROR(VALUE(RIGHT(Tabla33[[#This Row],[B2B]],6)),"")</f>
        <v/>
      </c>
      <c r="GG844" s="6" t="str">
        <f>+IFERROR(VLOOKUP(GE844,Auxiliar!$A:$C,2,0),"")</f>
        <v/>
      </c>
      <c r="GH844" s="7" t="str">
        <f>+IFERROR(VLOOKUP(GE844,Auxiliar!$A:$C,3,0),"")</f>
        <v/>
      </c>
    </row>
    <row r="845" spans="19:190" x14ac:dyDescent="0.25">
      <c r="S845" s="1">
        <v>11716</v>
      </c>
      <c r="T845" s="1" t="s">
        <v>9</v>
      </c>
      <c r="U845" s="6">
        <f>+IFERROR(VALUE(RIGHT(Tabla4[[#This Row],[B2B]],6)),"")</f>
        <v>11716</v>
      </c>
      <c r="V845" s="6" t="str">
        <f>+IFERROR(VLOOKUP(T845,Auxiliar!$A:$C,2,0),"")</f>
        <v>CORE</v>
      </c>
      <c r="W845" s="7" t="str">
        <f>+IFERROR(VLOOKUP(T845,Auxiliar!$A:$C,3,0),"")</f>
        <v>0b 1% | 2b 5% | 4b 6%</v>
      </c>
      <c r="AK845" s="1">
        <v>10655</v>
      </c>
      <c r="AL845" s="1" t="s">
        <v>30</v>
      </c>
      <c r="AM845" s="6">
        <f>+IFERROR(VALUE(RIGHT(Tabla7[[#This Row],[B2B]],6)),"")</f>
        <v>10655</v>
      </c>
      <c r="AN845" s="6" t="str">
        <f>+IFERROR(VLOOKUP(AL845,Auxiliar!$A:$C,2,0),"")</f>
        <v>LATONES</v>
      </c>
      <c r="AO845" s="7" t="str">
        <f>+IFERROR(VLOOKUP(AL845,Auxiliar!$A:$C,3,0),"")</f>
        <v>1b 4% | 5b 7% | 97b 0%</v>
      </c>
      <c r="AW845" s="1"/>
      <c r="AX845" s="1" t="s">
        <v>32</v>
      </c>
      <c r="AY845" s="6" t="str">
        <f>+IFERROR(VALUE(RIGHT(Tabla9[[#This Row],[B2B]],6)),"")</f>
        <v/>
      </c>
      <c r="AZ845" s="6" t="str">
        <f>+IFERROR(VLOOKUP(AX845,Auxiliar!$A:$C,2,0),"")</f>
        <v>LATONES</v>
      </c>
      <c r="BA845" s="7" t="str">
        <f>+IFERROR(VLOOKUP(AX845,Auxiliar!$A:$C,3,0),"")</f>
        <v>2b 3% | 4b 4% | 6b 5% | 10b 8%  | 385b 0%</v>
      </c>
      <c r="BI845" s="1"/>
      <c r="BJ845" s="1"/>
      <c r="BK845" s="6" t="str">
        <f>+IFERROR(VALUE(RIGHT(Tabla11[[#This Row],[B2B]],6)),"")</f>
        <v/>
      </c>
      <c r="BL845" s="6" t="str">
        <f>+IFERROR(VLOOKUP(BJ845,Auxiliar!$A:$C,2,0),"")</f>
        <v/>
      </c>
      <c r="BM845" s="7" t="str">
        <f>+IFERROR(VLOOKUP(BJ845,Auxiliar!$A:$C,3,0),"")</f>
        <v/>
      </c>
      <c r="BO845" s="1">
        <v>3783</v>
      </c>
      <c r="BP845" s="1" t="s">
        <v>39</v>
      </c>
      <c r="BQ845" s="6">
        <f>+IFERROR(VALUE(RIGHT(Tabla12[[#This Row],[B2B]],6)),"")</f>
        <v>3783</v>
      </c>
      <c r="BR845" s="6" t="str">
        <f>+IFERROR(VLOOKUP(BP845,Auxiliar!$A:$C,2,0),"")</f>
        <v>VALUE LITRO</v>
      </c>
      <c r="BS845" s="7" t="str">
        <f>+IFERROR(VLOOKUP(BP845,Auxiliar!$A:$C,3,0),"")</f>
        <v>1b 12%</v>
      </c>
      <c r="CA845" s="1">
        <v>6108</v>
      </c>
      <c r="CB845" s="1" t="s">
        <v>35</v>
      </c>
      <c r="CC845" s="6">
        <f>+IFERROR(VALUE(RIGHT(Tabla14[[#This Row],[B2B]],6)),"")</f>
        <v>6108</v>
      </c>
      <c r="CD845" s="6" t="str">
        <f>+IFERROR(VLOOKUP(CB845,Auxiliar!$A:$C,2,0),"")</f>
        <v>Corona 710cc</v>
      </c>
      <c r="CE845" s="7" t="str">
        <f>+IFERROR(VLOOKUP(CB845,Auxiliar!$A:$C,3,0),"")</f>
        <v>1b 10% | 85b 0%</v>
      </c>
      <c r="CG845" s="1"/>
      <c r="CH845" s="1"/>
      <c r="CI845" s="6" t="str">
        <f>+IFERROR(VALUE(RIGHT(Tabla15[[#This Row],[B2B]],6)),"")</f>
        <v/>
      </c>
      <c r="CJ845" s="6" t="str">
        <f>+IFERROR(VLOOKUP(CH845,Auxiliar!$A:$C,2,0),"")</f>
        <v/>
      </c>
      <c r="CK845" s="7" t="str">
        <f>+IFERROR(VLOOKUP(CH845,Auxiliar!$A:$C,3,0),"")</f>
        <v/>
      </c>
      <c r="CM845" s="1">
        <v>5993</v>
      </c>
      <c r="CN845" s="1" t="s">
        <v>20</v>
      </c>
      <c r="CO845" s="6">
        <v>5993</v>
      </c>
      <c r="CP845" s="6" t="s">
        <v>20</v>
      </c>
      <c r="CQ845" s="7" t="s">
        <v>21</v>
      </c>
      <c r="CS845" s="1"/>
      <c r="CT845" s="1"/>
      <c r="CU845" s="6" t="str">
        <f>+IFERROR(VALUE(RIGHT(Tabla17[[#This Row],[B2B]],6)),"")</f>
        <v/>
      </c>
      <c r="CV845" s="6" t="str">
        <f>+IFERROR(VLOOKUP(CT845,Auxiliar!$A:$C,2,0),"")</f>
        <v/>
      </c>
      <c r="CW845" s="7" t="str">
        <f>+IFERROR(VLOOKUP(CT845,Auxiliar!$A:$C,3,0),"")</f>
        <v/>
      </c>
      <c r="CY845" s="1">
        <v>5993</v>
      </c>
      <c r="CZ845" s="1" t="s">
        <v>16</v>
      </c>
      <c r="DA845" s="6">
        <f>+IFERROR(VALUE(RIGHT(Tabla18[[#This Row],[B2B]],6)),"")</f>
        <v>5993</v>
      </c>
      <c r="DB845" s="6" t="str">
        <f>+IFERROR(VLOOKUP(CZ845,Auxiliar!$A:$C,2,0),"")</f>
        <v>PREMIUM</v>
      </c>
      <c r="DC845" s="7" t="str">
        <f>+IFERROR(VLOOKUP(CZ845,Auxiliar!$A:$C,3,0),"")</f>
        <v>0b 0% | 2b 2% | 5b 3,5% | 10b 5%</v>
      </c>
      <c r="DE845" s="1">
        <v>5993</v>
      </c>
      <c r="DF845" s="1" t="s">
        <v>19</v>
      </c>
      <c r="DG845" s="6">
        <f>+IFERROR(VALUE(RIGHT(Tabla19[[#This Row],[B2B]],6)),"")</f>
        <v>5993</v>
      </c>
      <c r="DH845" s="6" t="str">
        <f>+IFERROR(VLOOKUP(DF845,Auxiliar!$A:$C,2,0),"")</f>
        <v>MICHELOB</v>
      </c>
      <c r="DI845" s="7" t="str">
        <f>+IFERROR(VLOOKUP(DF845,Auxiliar!$A:$C,3,0),"")</f>
        <v>1b 7% | 3b 22% | 8b 27%</v>
      </c>
      <c r="DK845" s="1"/>
      <c r="DL845" s="1"/>
      <c r="DM845" s="6" t="str">
        <f>+IFERROR(VALUE(RIGHT(Tabla20[[#This Row],[B2B]],6)),"")</f>
        <v/>
      </c>
      <c r="DN845" s="6" t="str">
        <f>+IFERROR(VLOOKUP(DL845,Auxiliar!$A:$C,2,0),"")</f>
        <v/>
      </c>
      <c r="DO845" s="7" t="str">
        <f>+IFERROR(VLOOKUP(DL845,Auxiliar!$A:$C,3,0),"")</f>
        <v/>
      </c>
      <c r="DQ845" s="1">
        <v>5992</v>
      </c>
      <c r="DR845" s="12" t="s">
        <v>24</v>
      </c>
      <c r="DS845" s="6">
        <f>+IFERROR(VALUE(RIGHT(Tabla21[[#This Row],[B2B]],6)),"")</f>
        <v>5992</v>
      </c>
      <c r="DT845" s="6" t="str">
        <f>+IFERROR(VLOOKUP(DR845,Auxiliar!$A:$C,2,0),"")</f>
        <v>CORONA PORRON</v>
      </c>
      <c r="DU845" s="7" t="str">
        <f>+IFERROR(VLOOKUP(DR845,Auxiliar!$A:$C,3,0),"")</f>
        <v>1b 5% | 20b 0%</v>
      </c>
      <c r="DW845" s="1">
        <v>3828</v>
      </c>
      <c r="DX845" s="12" t="s">
        <v>43</v>
      </c>
      <c r="DY845" s="6">
        <f>+IFERROR(VALUE(RIGHT(Tabla22[[#This Row],[B2B]],6)),"")</f>
        <v>3828</v>
      </c>
      <c r="DZ845" s="6" t="str">
        <f>+IFERROR(VLOOKUP(DX845,Auxiliar!$A:$C,2,0),"")</f>
        <v xml:space="preserve">VALUE LATA </v>
      </c>
      <c r="EA845" s="7" t="str">
        <f>+IFERROR(VLOOKUP(DX845,Auxiliar!$A:$C,3,0),"")</f>
        <v>1b 15% | 100b 18%</v>
      </c>
      <c r="EC845" s="1">
        <v>3760</v>
      </c>
      <c r="ED845" s="12" t="s">
        <v>47</v>
      </c>
      <c r="EE845" s="6">
        <f>+IFERROR(VALUE(RIGHT(Tabla23[[#This Row],[B2B]],6)),"")</f>
        <v>3760</v>
      </c>
      <c r="EF845" s="6" t="str">
        <f>+IFERROR(VLOOKUP(ED845,Auxiliar!$A:$C,2,0),"")</f>
        <v>VALUE LATON</v>
      </c>
      <c r="EG845" s="7" t="str">
        <f>+IFERROR(VLOOKUP(ED845,Auxiliar!$A:$C,3,0),"")</f>
        <v>1b 10% | 5b 15% | 192b 0%</v>
      </c>
      <c r="EI845" s="1"/>
      <c r="EJ845" s="12"/>
      <c r="EK845" s="6" t="str">
        <f>+IFERROR(VALUE(RIGHT(Tabla24[[#This Row],[B2B]],6)),"")</f>
        <v/>
      </c>
      <c r="EL845" s="6" t="str">
        <f>+IFERROR(VLOOKUP(EJ845,Auxiliar!$A:$C,2,0),"")</f>
        <v/>
      </c>
      <c r="EM845" s="7" t="str">
        <f>+IFERROR(VLOOKUP(EJ845,Auxiliar!$A:$C,3,0),"")</f>
        <v/>
      </c>
      <c r="EO845" s="1"/>
      <c r="EP845" s="12"/>
      <c r="EQ845" s="6" t="str">
        <f>+IFERROR(VALUE(RIGHT(Tabla25[[#This Row],[B2B]],6)),"")</f>
        <v/>
      </c>
      <c r="ER845" s="6" t="str">
        <f>+IFERROR(VLOOKUP(EP845,Auxiliar!$A:$C,2,0),"")</f>
        <v/>
      </c>
      <c r="ES845" s="7" t="str">
        <f>+IFERROR(VLOOKUP(EP845,Auxiliar!$A:$C,3,0),"")</f>
        <v/>
      </c>
      <c r="EU845" s="1"/>
      <c r="EV845" s="12"/>
      <c r="EW845" s="6" t="str">
        <f>+IFERROR(VALUE(RIGHT(Tabla26[[#This Row],[B2B]],6)),"")</f>
        <v/>
      </c>
      <c r="EX845" s="6" t="str">
        <f>+IFERROR(VLOOKUP(EV845,Auxiliar!$A:$C,2,0),"")</f>
        <v/>
      </c>
      <c r="EY845" s="7" t="str">
        <f>+IFERROR(VLOOKUP(EV845,Auxiliar!$A:$C,3,0),"")</f>
        <v/>
      </c>
      <c r="EZ845" s="1"/>
      <c r="FA845" s="12"/>
      <c r="FB845" s="6" t="str">
        <f>+IFERROR(VALUE(RIGHT(Tabla27[[#This Row],[B2B]],6)),"")</f>
        <v/>
      </c>
      <c r="FC845" s="6" t="str">
        <f>+IFERROR(VLOOKUP(FA845,Auxiliar!$A:$C,2,0),"")</f>
        <v/>
      </c>
      <c r="FD845" s="7" t="str">
        <f>+IFERROR(VLOOKUP(FA845,Auxiliar!$A:$C,3,0),"")</f>
        <v/>
      </c>
      <c r="FE845" s="1"/>
      <c r="FF845" s="12"/>
      <c r="FG845" s="6" t="str">
        <f>+IFERROR(VALUE(RIGHT(Tabla28[[#This Row],[B2B]],6)),"")</f>
        <v/>
      </c>
      <c r="FH845" s="6" t="str">
        <f>+IFERROR(VLOOKUP(FF845,Auxiliar!$A:$C,2,0),"")</f>
        <v/>
      </c>
      <c r="FI845" s="7" t="str">
        <f>+IFERROR(VLOOKUP(FF845,Auxiliar!$A:$C,3,0),"")</f>
        <v/>
      </c>
      <c r="FJ845" s="1"/>
      <c r="FK845" s="12"/>
      <c r="FL845" s="6" t="str">
        <f>+IFERROR(VALUE(RIGHT(Tabla29[[#This Row],[B2B]],6)),"")</f>
        <v/>
      </c>
      <c r="FM845" s="6" t="str">
        <f>+IFERROR(VLOOKUP(FK845,Auxiliar!$A:$C,2,0),"")</f>
        <v/>
      </c>
      <c r="FN845" s="7" t="str">
        <f>+IFERROR(VLOOKUP(FK845,Auxiliar!$A:$C,3,0),"")</f>
        <v/>
      </c>
      <c r="FO845" s="1"/>
      <c r="FP845" s="12"/>
      <c r="FQ845" s="6" t="str">
        <f>+IFERROR(VALUE(RIGHT(Tabla30[[#This Row],[B2B]],6)),"")</f>
        <v/>
      </c>
      <c r="FR845" s="6" t="str">
        <f>+IFERROR(VLOOKUP(FP845,Auxiliar!$A:$C,2,0),"")</f>
        <v/>
      </c>
      <c r="FS845" s="7"/>
      <c r="FT845" s="1"/>
      <c r="FU845" s="12"/>
      <c r="FV845" s="6" t="str">
        <f>+IFERROR(VALUE(RIGHT(Tabla31[[#This Row],[B2B]],6)),"")</f>
        <v/>
      </c>
      <c r="FW845" s="6" t="str">
        <f>+IFERROR(VLOOKUP(FU845,Auxiliar!$A:$C,2,0),"")</f>
        <v/>
      </c>
      <c r="FX845" s="7" t="str">
        <f>+IFERROR(VLOOKUP(FU845,Auxiliar!$A:$C,3,0),"")</f>
        <v/>
      </c>
      <c r="FY845" s="1"/>
      <c r="FZ845" s="12"/>
      <c r="GA845" s="6" t="str">
        <f>+IFERROR(VALUE(RIGHT(Tabla32[[#This Row],[B2B]],6)),"")</f>
        <v/>
      </c>
      <c r="GB845" s="6" t="str">
        <f>+IFERROR(VLOOKUP(FZ845,Auxiliar!$A:$C,2,0),"")</f>
        <v/>
      </c>
      <c r="GC845" s="7" t="str">
        <f>+IFERROR(VLOOKUP(FZ845,Auxiliar!$A:$C,3,0),"")</f>
        <v/>
      </c>
      <c r="GD845" s="1"/>
      <c r="GE845" s="12"/>
      <c r="GF845" s="6" t="str">
        <f>+IFERROR(VALUE(RIGHT(Tabla33[[#This Row],[B2B]],6)),"")</f>
        <v/>
      </c>
      <c r="GG845" s="6" t="str">
        <f>+IFERROR(VLOOKUP(GE845,Auxiliar!$A:$C,2,0),"")</f>
        <v/>
      </c>
      <c r="GH845" s="7" t="str">
        <f>+IFERROR(VLOOKUP(GE845,Auxiliar!$A:$C,3,0),"")</f>
        <v/>
      </c>
    </row>
    <row r="846" spans="19:190" x14ac:dyDescent="0.25">
      <c r="S846" s="1">
        <v>11717</v>
      </c>
      <c r="T846" s="1" t="s">
        <v>9</v>
      </c>
      <c r="U846" s="6">
        <f>+IFERROR(VALUE(RIGHT(Tabla4[[#This Row],[B2B]],6)),"")</f>
        <v>11717</v>
      </c>
      <c r="V846" s="6" t="str">
        <f>+IFERROR(VLOOKUP(T846,Auxiliar!$A:$C,2,0),"")</f>
        <v>CORE</v>
      </c>
      <c r="W846" s="7" t="str">
        <f>+IFERROR(VLOOKUP(T846,Auxiliar!$A:$C,3,0),"")</f>
        <v>0b 1% | 2b 5% | 4b 6%</v>
      </c>
      <c r="AK846" s="1">
        <v>10667</v>
      </c>
      <c r="AL846" s="1" t="s">
        <v>30</v>
      </c>
      <c r="AM846" s="6">
        <f>+IFERROR(VALUE(RIGHT(Tabla7[[#This Row],[B2B]],6)),"")</f>
        <v>10667</v>
      </c>
      <c r="AN846" s="6" t="str">
        <f>+IFERROR(VLOOKUP(AL846,Auxiliar!$A:$C,2,0),"")</f>
        <v>LATONES</v>
      </c>
      <c r="AO846" s="7" t="str">
        <f>+IFERROR(VLOOKUP(AL846,Auxiliar!$A:$C,3,0),"")</f>
        <v>1b 4% | 5b 7% | 97b 0%</v>
      </c>
      <c r="AW846" s="1"/>
      <c r="AX846" s="1" t="s">
        <v>32</v>
      </c>
      <c r="AY846" s="6" t="str">
        <f>+IFERROR(VALUE(RIGHT(Tabla9[[#This Row],[B2B]],6)),"")</f>
        <v/>
      </c>
      <c r="AZ846" s="6" t="str">
        <f>+IFERROR(VLOOKUP(AX846,Auxiliar!$A:$C,2,0),"")</f>
        <v>LATONES</v>
      </c>
      <c r="BA846" s="7" t="str">
        <f>+IFERROR(VLOOKUP(AX846,Auxiliar!$A:$C,3,0),"")</f>
        <v>2b 3% | 4b 4% | 6b 5% | 10b 8%  | 385b 0%</v>
      </c>
      <c r="BI846" s="1"/>
      <c r="BJ846" s="1"/>
      <c r="BK846" s="6" t="str">
        <f>+IFERROR(VALUE(RIGHT(Tabla11[[#This Row],[B2B]],6)),"")</f>
        <v/>
      </c>
      <c r="BL846" s="6" t="str">
        <f>+IFERROR(VLOOKUP(BJ846,Auxiliar!$A:$C,2,0),"")</f>
        <v/>
      </c>
      <c r="BM846" s="7" t="str">
        <f>+IFERROR(VLOOKUP(BJ846,Auxiliar!$A:$C,3,0),"")</f>
        <v/>
      </c>
      <c r="BO846" s="1">
        <v>3796</v>
      </c>
      <c r="BP846" s="1" t="s">
        <v>39</v>
      </c>
      <c r="BQ846" s="6">
        <f>+IFERROR(VALUE(RIGHT(Tabla12[[#This Row],[B2B]],6)),"")</f>
        <v>3796</v>
      </c>
      <c r="BR846" s="6" t="str">
        <f>+IFERROR(VLOOKUP(BP846,Auxiliar!$A:$C,2,0),"")</f>
        <v>VALUE LITRO</v>
      </c>
      <c r="BS846" s="7" t="str">
        <f>+IFERROR(VLOOKUP(BP846,Auxiliar!$A:$C,3,0),"")</f>
        <v>1b 12%</v>
      </c>
      <c r="CA846" s="1">
        <v>6110</v>
      </c>
      <c r="CB846" s="1" t="s">
        <v>35</v>
      </c>
      <c r="CC846" s="6">
        <f>+IFERROR(VALUE(RIGHT(Tabla14[[#This Row],[B2B]],6)),"")</f>
        <v>6110</v>
      </c>
      <c r="CD846" s="6" t="str">
        <f>+IFERROR(VLOOKUP(CB846,Auxiliar!$A:$C,2,0),"")</f>
        <v>Corona 710cc</v>
      </c>
      <c r="CE846" s="7" t="str">
        <f>+IFERROR(VLOOKUP(CB846,Auxiliar!$A:$C,3,0),"")</f>
        <v>1b 10% | 85b 0%</v>
      </c>
      <c r="CG846" s="1"/>
      <c r="CH846" s="1"/>
      <c r="CI846" s="6" t="str">
        <f>+IFERROR(VALUE(RIGHT(Tabla15[[#This Row],[B2B]],6)),"")</f>
        <v/>
      </c>
      <c r="CJ846" s="6" t="str">
        <f>+IFERROR(VLOOKUP(CH846,Auxiliar!$A:$C,2,0),"")</f>
        <v/>
      </c>
      <c r="CK846" s="7" t="str">
        <f>+IFERROR(VLOOKUP(CH846,Auxiliar!$A:$C,3,0),"")</f>
        <v/>
      </c>
      <c r="CM846" s="1">
        <v>6017</v>
      </c>
      <c r="CN846" s="1" t="s">
        <v>20</v>
      </c>
      <c r="CO846" s="6">
        <v>6017</v>
      </c>
      <c r="CP846" s="6" t="s">
        <v>20</v>
      </c>
      <c r="CQ846" s="7" t="s">
        <v>21</v>
      </c>
      <c r="CS846" s="1"/>
      <c r="CT846" s="1"/>
      <c r="CU846" s="6" t="str">
        <f>+IFERROR(VALUE(RIGHT(Tabla17[[#This Row],[B2B]],6)),"")</f>
        <v/>
      </c>
      <c r="CV846" s="6" t="str">
        <f>+IFERROR(VLOOKUP(CT846,Auxiliar!$A:$C,2,0),"")</f>
        <v/>
      </c>
      <c r="CW846" s="7" t="str">
        <f>+IFERROR(VLOOKUP(CT846,Auxiliar!$A:$C,3,0),"")</f>
        <v/>
      </c>
      <c r="CY846" s="1">
        <v>6017</v>
      </c>
      <c r="CZ846" s="1" t="s">
        <v>16</v>
      </c>
      <c r="DA846" s="6">
        <f>+IFERROR(VALUE(RIGHT(Tabla18[[#This Row],[B2B]],6)),"")</f>
        <v>6017</v>
      </c>
      <c r="DB846" s="6" t="str">
        <f>+IFERROR(VLOOKUP(CZ846,Auxiliar!$A:$C,2,0),"")</f>
        <v>PREMIUM</v>
      </c>
      <c r="DC846" s="7" t="str">
        <f>+IFERROR(VLOOKUP(CZ846,Auxiliar!$A:$C,3,0),"")</f>
        <v>0b 0% | 2b 2% | 5b 3,5% | 10b 5%</v>
      </c>
      <c r="DE846" s="1">
        <v>6017</v>
      </c>
      <c r="DF846" s="1" t="s">
        <v>19</v>
      </c>
      <c r="DG846" s="6">
        <f>+IFERROR(VALUE(RIGHT(Tabla19[[#This Row],[B2B]],6)),"")</f>
        <v>6017</v>
      </c>
      <c r="DH846" s="6" t="str">
        <f>+IFERROR(VLOOKUP(DF846,Auxiliar!$A:$C,2,0),"")</f>
        <v>MICHELOB</v>
      </c>
      <c r="DI846" s="7" t="str">
        <f>+IFERROR(VLOOKUP(DF846,Auxiliar!$A:$C,3,0),"")</f>
        <v>1b 7% | 3b 22% | 8b 27%</v>
      </c>
      <c r="DK846" s="1"/>
      <c r="DL846" s="1"/>
      <c r="DM846" s="6" t="str">
        <f>+IFERROR(VALUE(RIGHT(Tabla20[[#This Row],[B2B]],6)),"")</f>
        <v/>
      </c>
      <c r="DN846" s="6" t="str">
        <f>+IFERROR(VLOOKUP(DL846,Auxiliar!$A:$C,2,0),"")</f>
        <v/>
      </c>
      <c r="DO846" s="7" t="str">
        <f>+IFERROR(VLOOKUP(DL846,Auxiliar!$A:$C,3,0),"")</f>
        <v/>
      </c>
      <c r="DQ846" s="1">
        <v>5993</v>
      </c>
      <c r="DR846" s="12" t="s">
        <v>24</v>
      </c>
      <c r="DS846" s="6">
        <f>+IFERROR(VALUE(RIGHT(Tabla21[[#This Row],[B2B]],6)),"")</f>
        <v>5993</v>
      </c>
      <c r="DT846" s="6" t="str">
        <f>+IFERROR(VLOOKUP(DR846,Auxiliar!$A:$C,2,0),"")</f>
        <v>CORONA PORRON</v>
      </c>
      <c r="DU846" s="7" t="str">
        <f>+IFERROR(VLOOKUP(DR846,Auxiliar!$A:$C,3,0),"")</f>
        <v>1b 5% | 20b 0%</v>
      </c>
      <c r="DW846" s="1">
        <v>3848</v>
      </c>
      <c r="DX846" s="12" t="s">
        <v>43</v>
      </c>
      <c r="DY846" s="6">
        <f>+IFERROR(VALUE(RIGHT(Tabla22[[#This Row],[B2B]],6)),"")</f>
        <v>3848</v>
      </c>
      <c r="DZ846" s="6" t="str">
        <f>+IFERROR(VLOOKUP(DX846,Auxiliar!$A:$C,2,0),"")</f>
        <v xml:space="preserve">VALUE LATA </v>
      </c>
      <c r="EA846" s="7" t="str">
        <f>+IFERROR(VLOOKUP(DX846,Auxiliar!$A:$C,3,0),"")</f>
        <v>1b 15% | 100b 18%</v>
      </c>
      <c r="EC846" s="1">
        <v>3783</v>
      </c>
      <c r="ED846" s="12" t="s">
        <v>47</v>
      </c>
      <c r="EE846" s="6">
        <f>+IFERROR(VALUE(RIGHT(Tabla23[[#This Row],[B2B]],6)),"")</f>
        <v>3783</v>
      </c>
      <c r="EF846" s="6" t="str">
        <f>+IFERROR(VLOOKUP(ED846,Auxiliar!$A:$C,2,0),"")</f>
        <v>VALUE LATON</v>
      </c>
      <c r="EG846" s="7" t="str">
        <f>+IFERROR(VLOOKUP(ED846,Auxiliar!$A:$C,3,0),"")</f>
        <v>1b 10% | 5b 15% | 192b 0%</v>
      </c>
      <c r="EI846" s="1"/>
      <c r="EJ846" s="12"/>
      <c r="EK846" s="6" t="str">
        <f>+IFERROR(VALUE(RIGHT(Tabla24[[#This Row],[B2B]],6)),"")</f>
        <v/>
      </c>
      <c r="EL846" s="6" t="str">
        <f>+IFERROR(VLOOKUP(EJ846,Auxiliar!$A:$C,2,0),"")</f>
        <v/>
      </c>
      <c r="EM846" s="7" t="str">
        <f>+IFERROR(VLOOKUP(EJ846,Auxiliar!$A:$C,3,0),"")</f>
        <v/>
      </c>
      <c r="EO846" s="1"/>
      <c r="EP846" s="12"/>
      <c r="EQ846" s="6" t="str">
        <f>+IFERROR(VALUE(RIGHT(Tabla25[[#This Row],[B2B]],6)),"")</f>
        <v/>
      </c>
      <c r="ER846" s="6" t="str">
        <f>+IFERROR(VLOOKUP(EP846,Auxiliar!$A:$C,2,0),"")</f>
        <v/>
      </c>
      <c r="ES846" s="7" t="str">
        <f>+IFERROR(VLOOKUP(EP846,Auxiliar!$A:$C,3,0),"")</f>
        <v/>
      </c>
      <c r="EU846" s="1"/>
      <c r="EV846" s="12"/>
      <c r="EW846" s="6" t="str">
        <f>+IFERROR(VALUE(RIGHT(Tabla26[[#This Row],[B2B]],6)),"")</f>
        <v/>
      </c>
      <c r="EX846" s="6" t="str">
        <f>+IFERROR(VLOOKUP(EV846,Auxiliar!$A:$C,2,0),"")</f>
        <v/>
      </c>
      <c r="EY846" s="7" t="str">
        <f>+IFERROR(VLOOKUP(EV846,Auxiliar!$A:$C,3,0),"")</f>
        <v/>
      </c>
      <c r="EZ846" s="1"/>
      <c r="FA846" s="12"/>
      <c r="FB846" s="6" t="str">
        <f>+IFERROR(VALUE(RIGHT(Tabla27[[#This Row],[B2B]],6)),"")</f>
        <v/>
      </c>
      <c r="FC846" s="6" t="str">
        <f>+IFERROR(VLOOKUP(FA846,Auxiliar!$A:$C,2,0),"")</f>
        <v/>
      </c>
      <c r="FD846" s="7" t="str">
        <f>+IFERROR(VLOOKUP(FA846,Auxiliar!$A:$C,3,0),"")</f>
        <v/>
      </c>
      <c r="FE846" s="1"/>
      <c r="FF846" s="12"/>
      <c r="FG846" s="6" t="str">
        <f>+IFERROR(VALUE(RIGHT(Tabla28[[#This Row],[B2B]],6)),"")</f>
        <v/>
      </c>
      <c r="FH846" s="6" t="str">
        <f>+IFERROR(VLOOKUP(FF846,Auxiliar!$A:$C,2,0),"")</f>
        <v/>
      </c>
      <c r="FI846" s="7" t="str">
        <f>+IFERROR(VLOOKUP(FF846,Auxiliar!$A:$C,3,0),"")</f>
        <v/>
      </c>
      <c r="FJ846" s="1"/>
      <c r="FK846" s="12"/>
      <c r="FL846" s="6" t="str">
        <f>+IFERROR(VALUE(RIGHT(Tabla29[[#This Row],[B2B]],6)),"")</f>
        <v/>
      </c>
      <c r="FM846" s="6" t="str">
        <f>+IFERROR(VLOOKUP(FK846,Auxiliar!$A:$C,2,0),"")</f>
        <v/>
      </c>
      <c r="FN846" s="7" t="str">
        <f>+IFERROR(VLOOKUP(FK846,Auxiliar!$A:$C,3,0),"")</f>
        <v/>
      </c>
      <c r="FO846" s="1"/>
      <c r="FP846" s="12"/>
      <c r="FQ846" s="6" t="str">
        <f>+IFERROR(VALUE(RIGHT(Tabla30[[#This Row],[B2B]],6)),"")</f>
        <v/>
      </c>
      <c r="FR846" s="6" t="str">
        <f>+IFERROR(VLOOKUP(FP846,Auxiliar!$A:$C,2,0),"")</f>
        <v/>
      </c>
      <c r="FS846" s="7"/>
      <c r="FT846" s="1"/>
      <c r="FU846" s="12"/>
      <c r="FV846" s="6" t="str">
        <f>+IFERROR(VALUE(RIGHT(Tabla31[[#This Row],[B2B]],6)),"")</f>
        <v/>
      </c>
      <c r="FW846" s="6" t="str">
        <f>+IFERROR(VLOOKUP(FU846,Auxiliar!$A:$C,2,0),"")</f>
        <v/>
      </c>
      <c r="FX846" s="7" t="str">
        <f>+IFERROR(VLOOKUP(FU846,Auxiliar!$A:$C,3,0),"")</f>
        <v/>
      </c>
      <c r="FY846" s="1"/>
      <c r="FZ846" s="12"/>
      <c r="GA846" s="6" t="str">
        <f>+IFERROR(VALUE(RIGHT(Tabla32[[#This Row],[B2B]],6)),"")</f>
        <v/>
      </c>
      <c r="GB846" s="6" t="str">
        <f>+IFERROR(VLOOKUP(FZ846,Auxiliar!$A:$C,2,0),"")</f>
        <v/>
      </c>
      <c r="GC846" s="7" t="str">
        <f>+IFERROR(VLOOKUP(FZ846,Auxiliar!$A:$C,3,0),"")</f>
        <v/>
      </c>
      <c r="GD846" s="1"/>
      <c r="GE846" s="12"/>
      <c r="GF846" s="6" t="str">
        <f>+IFERROR(VALUE(RIGHT(Tabla33[[#This Row],[B2B]],6)),"")</f>
        <v/>
      </c>
      <c r="GG846" s="6" t="str">
        <f>+IFERROR(VLOOKUP(GE846,Auxiliar!$A:$C,2,0),"")</f>
        <v/>
      </c>
      <c r="GH846" s="7" t="str">
        <f>+IFERROR(VLOOKUP(GE846,Auxiliar!$A:$C,3,0),"")</f>
        <v/>
      </c>
    </row>
    <row r="847" spans="19:190" x14ac:dyDescent="0.25">
      <c r="S847" s="1">
        <v>11727</v>
      </c>
      <c r="T847" s="1" t="s">
        <v>9</v>
      </c>
      <c r="U847" s="6">
        <f>+IFERROR(VALUE(RIGHT(Tabla4[[#This Row],[B2B]],6)),"")</f>
        <v>11727</v>
      </c>
      <c r="V847" s="6" t="str">
        <f>+IFERROR(VLOOKUP(T847,Auxiliar!$A:$C,2,0),"")</f>
        <v>CORE</v>
      </c>
      <c r="W847" s="7" t="str">
        <f>+IFERROR(VLOOKUP(T847,Auxiliar!$A:$C,3,0),"")</f>
        <v>0b 1% | 2b 5% | 4b 6%</v>
      </c>
      <c r="AK847" s="1">
        <v>10678</v>
      </c>
      <c r="AL847" s="1" t="s">
        <v>30</v>
      </c>
      <c r="AM847" s="6">
        <f>+IFERROR(VALUE(RIGHT(Tabla7[[#This Row],[B2B]],6)),"")</f>
        <v>10678</v>
      </c>
      <c r="AN847" s="6" t="str">
        <f>+IFERROR(VLOOKUP(AL847,Auxiliar!$A:$C,2,0),"")</f>
        <v>LATONES</v>
      </c>
      <c r="AO847" s="7" t="str">
        <f>+IFERROR(VLOOKUP(AL847,Auxiliar!$A:$C,3,0),"")</f>
        <v>1b 4% | 5b 7% | 97b 0%</v>
      </c>
      <c r="AW847" s="1"/>
      <c r="AX847" s="1" t="s">
        <v>32</v>
      </c>
      <c r="AY847" s="6" t="str">
        <f>+IFERROR(VALUE(RIGHT(Tabla9[[#This Row],[B2B]],6)),"")</f>
        <v/>
      </c>
      <c r="AZ847" s="6" t="str">
        <f>+IFERROR(VLOOKUP(AX847,Auxiliar!$A:$C,2,0),"")</f>
        <v>LATONES</v>
      </c>
      <c r="BA847" s="7" t="str">
        <f>+IFERROR(VLOOKUP(AX847,Auxiliar!$A:$C,3,0),"")</f>
        <v>2b 3% | 4b 4% | 6b 5% | 10b 8%  | 385b 0%</v>
      </c>
      <c r="BI847" s="1"/>
      <c r="BJ847" s="1"/>
      <c r="BK847" s="6" t="str">
        <f>+IFERROR(VALUE(RIGHT(Tabla11[[#This Row],[B2B]],6)),"")</f>
        <v/>
      </c>
      <c r="BL847" s="6" t="str">
        <f>+IFERROR(VLOOKUP(BJ847,Auxiliar!$A:$C,2,0),"")</f>
        <v/>
      </c>
      <c r="BM847" s="7" t="str">
        <f>+IFERROR(VLOOKUP(BJ847,Auxiliar!$A:$C,3,0),"")</f>
        <v/>
      </c>
      <c r="BO847" s="1">
        <v>3801</v>
      </c>
      <c r="BP847" s="1" t="s">
        <v>39</v>
      </c>
      <c r="BQ847" s="6">
        <f>+IFERROR(VALUE(RIGHT(Tabla12[[#This Row],[B2B]],6)),"")</f>
        <v>3801</v>
      </c>
      <c r="BR847" s="6" t="str">
        <f>+IFERROR(VLOOKUP(BP847,Auxiliar!$A:$C,2,0),"")</f>
        <v>VALUE LITRO</v>
      </c>
      <c r="BS847" s="7" t="str">
        <f>+IFERROR(VLOOKUP(BP847,Auxiliar!$A:$C,3,0),"")</f>
        <v>1b 12%</v>
      </c>
      <c r="CA847" s="1">
        <v>6116</v>
      </c>
      <c r="CB847" s="1" t="s">
        <v>35</v>
      </c>
      <c r="CC847" s="6">
        <f>+IFERROR(VALUE(RIGHT(Tabla14[[#This Row],[B2B]],6)),"")</f>
        <v>6116</v>
      </c>
      <c r="CD847" s="6" t="str">
        <f>+IFERROR(VLOOKUP(CB847,Auxiliar!$A:$C,2,0),"")</f>
        <v>Corona 710cc</v>
      </c>
      <c r="CE847" s="7" t="str">
        <f>+IFERROR(VLOOKUP(CB847,Auxiliar!$A:$C,3,0),"")</f>
        <v>1b 10% | 85b 0%</v>
      </c>
      <c r="CG847" s="1"/>
      <c r="CH847" s="1"/>
      <c r="CI847" s="6" t="str">
        <f>+IFERROR(VALUE(RIGHT(Tabla15[[#This Row],[B2B]],6)),"")</f>
        <v/>
      </c>
      <c r="CJ847" s="6" t="str">
        <f>+IFERROR(VLOOKUP(CH847,Auxiliar!$A:$C,2,0),"")</f>
        <v/>
      </c>
      <c r="CK847" s="7" t="str">
        <f>+IFERROR(VLOOKUP(CH847,Auxiliar!$A:$C,3,0),"")</f>
        <v/>
      </c>
      <c r="CM847" s="1">
        <v>6022</v>
      </c>
      <c r="CN847" s="1" t="s">
        <v>20</v>
      </c>
      <c r="CO847" s="6">
        <v>6022</v>
      </c>
      <c r="CP847" s="6" t="s">
        <v>20</v>
      </c>
      <c r="CQ847" s="7" t="s">
        <v>21</v>
      </c>
      <c r="CS847" s="1"/>
      <c r="CT847" s="1"/>
      <c r="CU847" s="6" t="str">
        <f>+IFERROR(VALUE(RIGHT(Tabla17[[#This Row],[B2B]],6)),"")</f>
        <v/>
      </c>
      <c r="CV847" s="6" t="str">
        <f>+IFERROR(VLOOKUP(CT847,Auxiliar!$A:$C,2,0),"")</f>
        <v/>
      </c>
      <c r="CW847" s="7" t="str">
        <f>+IFERROR(VLOOKUP(CT847,Auxiliar!$A:$C,3,0),"")</f>
        <v/>
      </c>
      <c r="CY847" s="1">
        <v>6022</v>
      </c>
      <c r="CZ847" s="1" t="s">
        <v>16</v>
      </c>
      <c r="DA847" s="6">
        <f>+IFERROR(VALUE(RIGHT(Tabla18[[#This Row],[B2B]],6)),"")</f>
        <v>6022</v>
      </c>
      <c r="DB847" s="6" t="str">
        <f>+IFERROR(VLOOKUP(CZ847,Auxiliar!$A:$C,2,0),"")</f>
        <v>PREMIUM</v>
      </c>
      <c r="DC847" s="7" t="str">
        <f>+IFERROR(VLOOKUP(CZ847,Auxiliar!$A:$C,3,0),"")</f>
        <v>0b 0% | 2b 2% | 5b 3,5% | 10b 5%</v>
      </c>
      <c r="DE847" s="1">
        <v>6022</v>
      </c>
      <c r="DF847" s="1" t="s">
        <v>19</v>
      </c>
      <c r="DG847" s="6">
        <f>+IFERROR(VALUE(RIGHT(Tabla19[[#This Row],[B2B]],6)),"")</f>
        <v>6022</v>
      </c>
      <c r="DH847" s="6" t="str">
        <f>+IFERROR(VLOOKUP(DF847,Auxiliar!$A:$C,2,0),"")</f>
        <v>MICHELOB</v>
      </c>
      <c r="DI847" s="7" t="str">
        <f>+IFERROR(VLOOKUP(DF847,Auxiliar!$A:$C,3,0),"")</f>
        <v>1b 7% | 3b 22% | 8b 27%</v>
      </c>
      <c r="DK847" s="1"/>
      <c r="DL847" s="1"/>
      <c r="DM847" s="6" t="str">
        <f>+IFERROR(VALUE(RIGHT(Tabla20[[#This Row],[B2B]],6)),"")</f>
        <v/>
      </c>
      <c r="DN847" s="6" t="str">
        <f>+IFERROR(VLOOKUP(DL847,Auxiliar!$A:$C,2,0),"")</f>
        <v/>
      </c>
      <c r="DO847" s="7" t="str">
        <f>+IFERROR(VLOOKUP(DL847,Auxiliar!$A:$C,3,0),"")</f>
        <v/>
      </c>
      <c r="DQ847" s="1">
        <v>6008</v>
      </c>
      <c r="DR847" s="12" t="s">
        <v>24</v>
      </c>
      <c r="DS847" s="6">
        <f>+IFERROR(VALUE(RIGHT(Tabla21[[#This Row],[B2B]],6)),"")</f>
        <v>6008</v>
      </c>
      <c r="DT847" s="6" t="str">
        <f>+IFERROR(VLOOKUP(DR847,Auxiliar!$A:$C,2,0),"")</f>
        <v>CORONA PORRON</v>
      </c>
      <c r="DU847" s="7" t="str">
        <f>+IFERROR(VLOOKUP(DR847,Auxiliar!$A:$C,3,0),"")</f>
        <v>1b 5% | 20b 0%</v>
      </c>
      <c r="DW847" s="1">
        <v>3864</v>
      </c>
      <c r="DX847" s="12" t="s">
        <v>43</v>
      </c>
      <c r="DY847" s="6">
        <f>+IFERROR(VALUE(RIGHT(Tabla22[[#This Row],[B2B]],6)),"")</f>
        <v>3864</v>
      </c>
      <c r="DZ847" s="6" t="str">
        <f>+IFERROR(VLOOKUP(DX847,Auxiliar!$A:$C,2,0),"")</f>
        <v xml:space="preserve">VALUE LATA </v>
      </c>
      <c r="EA847" s="7" t="str">
        <f>+IFERROR(VLOOKUP(DX847,Auxiliar!$A:$C,3,0),"")</f>
        <v>1b 15% | 100b 18%</v>
      </c>
      <c r="EC847" s="1">
        <v>3796</v>
      </c>
      <c r="ED847" s="12" t="s">
        <v>47</v>
      </c>
      <c r="EE847" s="6">
        <f>+IFERROR(VALUE(RIGHT(Tabla23[[#This Row],[B2B]],6)),"")</f>
        <v>3796</v>
      </c>
      <c r="EF847" s="6" t="str">
        <f>+IFERROR(VLOOKUP(ED847,Auxiliar!$A:$C,2,0),"")</f>
        <v>VALUE LATON</v>
      </c>
      <c r="EG847" s="7" t="str">
        <f>+IFERROR(VLOOKUP(ED847,Auxiliar!$A:$C,3,0),"")</f>
        <v>1b 10% | 5b 15% | 192b 0%</v>
      </c>
      <c r="EI847" s="1"/>
      <c r="EJ847" s="12"/>
      <c r="EK847" s="6" t="str">
        <f>+IFERROR(VALUE(RIGHT(Tabla24[[#This Row],[B2B]],6)),"")</f>
        <v/>
      </c>
      <c r="EL847" s="6" t="str">
        <f>+IFERROR(VLOOKUP(EJ847,Auxiliar!$A:$C,2,0),"")</f>
        <v/>
      </c>
      <c r="EM847" s="7" t="str">
        <f>+IFERROR(VLOOKUP(EJ847,Auxiliar!$A:$C,3,0),"")</f>
        <v/>
      </c>
      <c r="EO847" s="1"/>
      <c r="EP847" s="12"/>
      <c r="EQ847" s="6" t="str">
        <f>+IFERROR(VALUE(RIGHT(Tabla25[[#This Row],[B2B]],6)),"")</f>
        <v/>
      </c>
      <c r="ER847" s="6" t="str">
        <f>+IFERROR(VLOOKUP(EP847,Auxiliar!$A:$C,2,0),"")</f>
        <v/>
      </c>
      <c r="ES847" s="7" t="str">
        <f>+IFERROR(VLOOKUP(EP847,Auxiliar!$A:$C,3,0),"")</f>
        <v/>
      </c>
      <c r="EU847" s="1"/>
      <c r="EV847" s="12"/>
      <c r="EW847" s="6" t="str">
        <f>+IFERROR(VALUE(RIGHT(Tabla26[[#This Row],[B2B]],6)),"")</f>
        <v/>
      </c>
      <c r="EX847" s="6" t="str">
        <f>+IFERROR(VLOOKUP(EV847,Auxiliar!$A:$C,2,0),"")</f>
        <v/>
      </c>
      <c r="EY847" s="7" t="str">
        <f>+IFERROR(VLOOKUP(EV847,Auxiliar!$A:$C,3,0),"")</f>
        <v/>
      </c>
      <c r="EZ847" s="1"/>
      <c r="FA847" s="12"/>
      <c r="FB847" s="6" t="str">
        <f>+IFERROR(VALUE(RIGHT(Tabla27[[#This Row],[B2B]],6)),"")</f>
        <v/>
      </c>
      <c r="FC847" s="6" t="str">
        <f>+IFERROR(VLOOKUP(FA847,Auxiliar!$A:$C,2,0),"")</f>
        <v/>
      </c>
      <c r="FD847" s="7" t="str">
        <f>+IFERROR(VLOOKUP(FA847,Auxiliar!$A:$C,3,0),"")</f>
        <v/>
      </c>
      <c r="FE847" s="1"/>
      <c r="FF847" s="12"/>
      <c r="FG847" s="6" t="str">
        <f>+IFERROR(VALUE(RIGHT(Tabla28[[#This Row],[B2B]],6)),"")</f>
        <v/>
      </c>
      <c r="FH847" s="6" t="str">
        <f>+IFERROR(VLOOKUP(FF847,Auxiliar!$A:$C,2,0),"")</f>
        <v/>
      </c>
      <c r="FI847" s="7" t="str">
        <f>+IFERROR(VLOOKUP(FF847,Auxiliar!$A:$C,3,0),"")</f>
        <v/>
      </c>
      <c r="FJ847" s="1"/>
      <c r="FK847" s="12"/>
      <c r="FL847" s="6" t="str">
        <f>+IFERROR(VALUE(RIGHT(Tabla29[[#This Row],[B2B]],6)),"")</f>
        <v/>
      </c>
      <c r="FM847" s="6" t="str">
        <f>+IFERROR(VLOOKUP(FK847,Auxiliar!$A:$C,2,0),"")</f>
        <v/>
      </c>
      <c r="FN847" s="7" t="str">
        <f>+IFERROR(VLOOKUP(FK847,Auxiliar!$A:$C,3,0),"")</f>
        <v/>
      </c>
      <c r="FO847" s="1"/>
      <c r="FP847" s="12"/>
      <c r="FQ847" s="6" t="str">
        <f>+IFERROR(VALUE(RIGHT(Tabla30[[#This Row],[B2B]],6)),"")</f>
        <v/>
      </c>
      <c r="FR847" s="6" t="str">
        <f>+IFERROR(VLOOKUP(FP847,Auxiliar!$A:$C,2,0),"")</f>
        <v/>
      </c>
      <c r="FS847" s="7"/>
      <c r="FT847" s="1"/>
      <c r="FU847" s="12"/>
      <c r="FV847" s="6" t="str">
        <f>+IFERROR(VALUE(RIGHT(Tabla31[[#This Row],[B2B]],6)),"")</f>
        <v/>
      </c>
      <c r="FW847" s="6" t="str">
        <f>+IFERROR(VLOOKUP(FU847,Auxiliar!$A:$C,2,0),"")</f>
        <v/>
      </c>
      <c r="FX847" s="7" t="str">
        <f>+IFERROR(VLOOKUP(FU847,Auxiliar!$A:$C,3,0),"")</f>
        <v/>
      </c>
      <c r="FY847" s="1"/>
      <c r="FZ847" s="12"/>
      <c r="GA847" s="6" t="str">
        <f>+IFERROR(VALUE(RIGHT(Tabla32[[#This Row],[B2B]],6)),"")</f>
        <v/>
      </c>
      <c r="GB847" s="6" t="str">
        <f>+IFERROR(VLOOKUP(FZ847,Auxiliar!$A:$C,2,0),"")</f>
        <v/>
      </c>
      <c r="GC847" s="7" t="str">
        <f>+IFERROR(VLOOKUP(FZ847,Auxiliar!$A:$C,3,0),"")</f>
        <v/>
      </c>
      <c r="GD847" s="1"/>
      <c r="GE847" s="12"/>
      <c r="GF847" s="6" t="str">
        <f>+IFERROR(VALUE(RIGHT(Tabla33[[#This Row],[B2B]],6)),"")</f>
        <v/>
      </c>
      <c r="GG847" s="6" t="str">
        <f>+IFERROR(VLOOKUP(GE847,Auxiliar!$A:$C,2,0),"")</f>
        <v/>
      </c>
      <c r="GH847" s="7" t="str">
        <f>+IFERROR(VLOOKUP(GE847,Auxiliar!$A:$C,3,0),"")</f>
        <v/>
      </c>
    </row>
    <row r="848" spans="19:190" x14ac:dyDescent="0.25">
      <c r="S848" s="1">
        <v>11730</v>
      </c>
      <c r="T848" s="1" t="s">
        <v>9</v>
      </c>
      <c r="U848" s="6">
        <f>+IFERROR(VALUE(RIGHT(Tabla4[[#This Row],[B2B]],6)),"")</f>
        <v>11730</v>
      </c>
      <c r="V848" s="6" t="str">
        <f>+IFERROR(VLOOKUP(T848,Auxiliar!$A:$C,2,0),"")</f>
        <v>CORE</v>
      </c>
      <c r="W848" s="7" t="str">
        <f>+IFERROR(VLOOKUP(T848,Auxiliar!$A:$C,3,0),"")</f>
        <v>0b 1% | 2b 5% | 4b 6%</v>
      </c>
      <c r="AK848" s="1">
        <v>10696</v>
      </c>
      <c r="AL848" s="1" t="s">
        <v>30</v>
      </c>
      <c r="AM848" s="6">
        <f>+IFERROR(VALUE(RIGHT(Tabla7[[#This Row],[B2B]],6)),"")</f>
        <v>10696</v>
      </c>
      <c r="AN848" s="6" t="str">
        <f>+IFERROR(VLOOKUP(AL848,Auxiliar!$A:$C,2,0),"")</f>
        <v>LATONES</v>
      </c>
      <c r="AO848" s="7" t="str">
        <f>+IFERROR(VLOOKUP(AL848,Auxiliar!$A:$C,3,0),"")</f>
        <v>1b 4% | 5b 7% | 97b 0%</v>
      </c>
      <c r="AW848" s="1"/>
      <c r="AX848" s="1" t="s">
        <v>32</v>
      </c>
      <c r="AY848" s="6" t="str">
        <f>+IFERROR(VALUE(RIGHT(Tabla9[[#This Row],[B2B]],6)),"")</f>
        <v/>
      </c>
      <c r="AZ848" s="6" t="str">
        <f>+IFERROR(VLOOKUP(AX848,Auxiliar!$A:$C,2,0),"")</f>
        <v>LATONES</v>
      </c>
      <c r="BA848" s="7" t="str">
        <f>+IFERROR(VLOOKUP(AX848,Auxiliar!$A:$C,3,0),"")</f>
        <v>2b 3% | 4b 4% | 6b 5% | 10b 8%  | 385b 0%</v>
      </c>
      <c r="BI848" s="1"/>
      <c r="BJ848" s="1"/>
      <c r="BK848" s="6" t="str">
        <f>+IFERROR(VALUE(RIGHT(Tabla11[[#This Row],[B2B]],6)),"")</f>
        <v/>
      </c>
      <c r="BL848" s="6" t="str">
        <f>+IFERROR(VLOOKUP(BJ848,Auxiliar!$A:$C,2,0),"")</f>
        <v/>
      </c>
      <c r="BM848" s="7" t="str">
        <f>+IFERROR(VLOOKUP(BJ848,Auxiliar!$A:$C,3,0),"")</f>
        <v/>
      </c>
      <c r="BO848" s="1">
        <v>3817</v>
      </c>
      <c r="BP848" s="1" t="s">
        <v>39</v>
      </c>
      <c r="BQ848" s="6">
        <f>+IFERROR(VALUE(RIGHT(Tabla12[[#This Row],[B2B]],6)),"")</f>
        <v>3817</v>
      </c>
      <c r="BR848" s="6" t="str">
        <f>+IFERROR(VLOOKUP(BP848,Auxiliar!$A:$C,2,0),"")</f>
        <v>VALUE LITRO</v>
      </c>
      <c r="BS848" s="7" t="str">
        <f>+IFERROR(VLOOKUP(BP848,Auxiliar!$A:$C,3,0),"")</f>
        <v>1b 12%</v>
      </c>
      <c r="CA848" s="1">
        <v>6124</v>
      </c>
      <c r="CB848" s="1" t="s">
        <v>35</v>
      </c>
      <c r="CC848" s="6">
        <f>+IFERROR(VALUE(RIGHT(Tabla14[[#This Row],[B2B]],6)),"")</f>
        <v>6124</v>
      </c>
      <c r="CD848" s="6" t="str">
        <f>+IFERROR(VLOOKUP(CB848,Auxiliar!$A:$C,2,0),"")</f>
        <v>Corona 710cc</v>
      </c>
      <c r="CE848" s="7" t="str">
        <f>+IFERROR(VLOOKUP(CB848,Auxiliar!$A:$C,3,0),"")</f>
        <v>1b 10% | 85b 0%</v>
      </c>
      <c r="CG848" s="1"/>
      <c r="CH848" s="1"/>
      <c r="CI848" s="6" t="str">
        <f>+IFERROR(VALUE(RIGHT(Tabla15[[#This Row],[B2B]],6)),"")</f>
        <v/>
      </c>
      <c r="CJ848" s="6" t="str">
        <f>+IFERROR(VLOOKUP(CH848,Auxiliar!$A:$C,2,0),"")</f>
        <v/>
      </c>
      <c r="CK848" s="7" t="str">
        <f>+IFERROR(VLOOKUP(CH848,Auxiliar!$A:$C,3,0),"")</f>
        <v/>
      </c>
      <c r="CM848" s="1">
        <v>6023</v>
      </c>
      <c r="CN848" s="1" t="s">
        <v>20</v>
      </c>
      <c r="CO848" s="6">
        <v>6023</v>
      </c>
      <c r="CP848" s="6" t="s">
        <v>20</v>
      </c>
      <c r="CQ848" s="7" t="s">
        <v>21</v>
      </c>
      <c r="CS848" s="1"/>
      <c r="CT848" s="1"/>
      <c r="CU848" s="6" t="str">
        <f>+IFERROR(VALUE(RIGHT(Tabla17[[#This Row],[B2B]],6)),"")</f>
        <v/>
      </c>
      <c r="CV848" s="6" t="str">
        <f>+IFERROR(VLOOKUP(CT848,Auxiliar!$A:$C,2,0),"")</f>
        <v/>
      </c>
      <c r="CW848" s="7" t="str">
        <f>+IFERROR(VLOOKUP(CT848,Auxiliar!$A:$C,3,0),"")</f>
        <v/>
      </c>
      <c r="CY848" s="1">
        <v>6023</v>
      </c>
      <c r="CZ848" s="1" t="s">
        <v>16</v>
      </c>
      <c r="DA848" s="6">
        <f>+IFERROR(VALUE(RIGHT(Tabla18[[#This Row],[B2B]],6)),"")</f>
        <v>6023</v>
      </c>
      <c r="DB848" s="6" t="str">
        <f>+IFERROR(VLOOKUP(CZ848,Auxiliar!$A:$C,2,0),"")</f>
        <v>PREMIUM</v>
      </c>
      <c r="DC848" s="7" t="str">
        <f>+IFERROR(VLOOKUP(CZ848,Auxiliar!$A:$C,3,0),"")</f>
        <v>0b 0% | 2b 2% | 5b 3,5% | 10b 5%</v>
      </c>
      <c r="DE848" s="1">
        <v>6023</v>
      </c>
      <c r="DF848" s="1" t="s">
        <v>19</v>
      </c>
      <c r="DG848" s="6">
        <f>+IFERROR(VALUE(RIGHT(Tabla19[[#This Row],[B2B]],6)),"")</f>
        <v>6023</v>
      </c>
      <c r="DH848" s="6" t="str">
        <f>+IFERROR(VLOOKUP(DF848,Auxiliar!$A:$C,2,0),"")</f>
        <v>MICHELOB</v>
      </c>
      <c r="DI848" s="7" t="str">
        <f>+IFERROR(VLOOKUP(DF848,Auxiliar!$A:$C,3,0),"")</f>
        <v>1b 7% | 3b 22% | 8b 27%</v>
      </c>
      <c r="DK848" s="1"/>
      <c r="DL848" s="1"/>
      <c r="DM848" s="6" t="str">
        <f>+IFERROR(VALUE(RIGHT(Tabla20[[#This Row],[B2B]],6)),"")</f>
        <v/>
      </c>
      <c r="DN848" s="6" t="str">
        <f>+IFERROR(VLOOKUP(DL848,Auxiliar!$A:$C,2,0),"")</f>
        <v/>
      </c>
      <c r="DO848" s="7" t="str">
        <f>+IFERROR(VLOOKUP(DL848,Auxiliar!$A:$C,3,0),"")</f>
        <v/>
      </c>
      <c r="DQ848" s="1">
        <v>6017</v>
      </c>
      <c r="DR848" s="12" t="s">
        <v>24</v>
      </c>
      <c r="DS848" s="6">
        <f>+IFERROR(VALUE(RIGHT(Tabla21[[#This Row],[B2B]],6)),"")</f>
        <v>6017</v>
      </c>
      <c r="DT848" s="6" t="str">
        <f>+IFERROR(VLOOKUP(DR848,Auxiliar!$A:$C,2,0),"")</f>
        <v>CORONA PORRON</v>
      </c>
      <c r="DU848" s="7" t="str">
        <f>+IFERROR(VLOOKUP(DR848,Auxiliar!$A:$C,3,0),"")</f>
        <v>1b 5% | 20b 0%</v>
      </c>
      <c r="DW848" s="1">
        <v>6439</v>
      </c>
      <c r="DX848" s="12" t="s">
        <v>43</v>
      </c>
      <c r="DY848" s="6">
        <f>+IFERROR(VALUE(RIGHT(Tabla22[[#This Row],[B2B]],6)),"")</f>
        <v>6439</v>
      </c>
      <c r="DZ848" s="6" t="str">
        <f>+IFERROR(VLOOKUP(DX848,Auxiliar!$A:$C,2,0),"")</f>
        <v xml:space="preserve">VALUE LATA </v>
      </c>
      <c r="EA848" s="7" t="str">
        <f>+IFERROR(VLOOKUP(DX848,Auxiliar!$A:$C,3,0),"")</f>
        <v>1b 15% | 100b 18%</v>
      </c>
      <c r="EC848" s="1">
        <v>3801</v>
      </c>
      <c r="ED848" s="12" t="s">
        <v>47</v>
      </c>
      <c r="EE848" s="6">
        <f>+IFERROR(VALUE(RIGHT(Tabla23[[#This Row],[B2B]],6)),"")</f>
        <v>3801</v>
      </c>
      <c r="EF848" s="6" t="str">
        <f>+IFERROR(VLOOKUP(ED848,Auxiliar!$A:$C,2,0),"")</f>
        <v>VALUE LATON</v>
      </c>
      <c r="EG848" s="7" t="str">
        <f>+IFERROR(VLOOKUP(ED848,Auxiliar!$A:$C,3,0),"")</f>
        <v>1b 10% | 5b 15% | 192b 0%</v>
      </c>
      <c r="EI848" s="1"/>
      <c r="EJ848" s="12"/>
      <c r="EK848" s="6" t="str">
        <f>+IFERROR(VALUE(RIGHT(Tabla24[[#This Row],[B2B]],6)),"")</f>
        <v/>
      </c>
      <c r="EL848" s="6" t="str">
        <f>+IFERROR(VLOOKUP(EJ848,Auxiliar!$A:$C,2,0),"")</f>
        <v/>
      </c>
      <c r="EM848" s="7" t="str">
        <f>+IFERROR(VLOOKUP(EJ848,Auxiliar!$A:$C,3,0),"")</f>
        <v/>
      </c>
      <c r="EO848" s="1"/>
      <c r="EP848" s="12"/>
      <c r="EQ848" s="6" t="str">
        <f>+IFERROR(VALUE(RIGHT(Tabla25[[#This Row],[B2B]],6)),"")</f>
        <v/>
      </c>
      <c r="ER848" s="6" t="str">
        <f>+IFERROR(VLOOKUP(EP848,Auxiliar!$A:$C,2,0),"")</f>
        <v/>
      </c>
      <c r="ES848" s="7" t="str">
        <f>+IFERROR(VLOOKUP(EP848,Auxiliar!$A:$C,3,0),"")</f>
        <v/>
      </c>
      <c r="EU848" s="1"/>
      <c r="EV848" s="12"/>
      <c r="EW848" s="6" t="str">
        <f>+IFERROR(VALUE(RIGHT(Tabla26[[#This Row],[B2B]],6)),"")</f>
        <v/>
      </c>
      <c r="EX848" s="6" t="str">
        <f>+IFERROR(VLOOKUP(EV848,Auxiliar!$A:$C,2,0),"")</f>
        <v/>
      </c>
      <c r="EY848" s="7" t="str">
        <f>+IFERROR(VLOOKUP(EV848,Auxiliar!$A:$C,3,0),"")</f>
        <v/>
      </c>
      <c r="EZ848" s="1"/>
      <c r="FA848" s="12"/>
      <c r="FB848" s="6" t="str">
        <f>+IFERROR(VALUE(RIGHT(Tabla27[[#This Row],[B2B]],6)),"")</f>
        <v/>
      </c>
      <c r="FC848" s="6" t="str">
        <f>+IFERROR(VLOOKUP(FA848,Auxiliar!$A:$C,2,0),"")</f>
        <v/>
      </c>
      <c r="FD848" s="7" t="str">
        <f>+IFERROR(VLOOKUP(FA848,Auxiliar!$A:$C,3,0),"")</f>
        <v/>
      </c>
      <c r="FE848" s="1"/>
      <c r="FF848" s="12"/>
      <c r="FG848" s="6" t="str">
        <f>+IFERROR(VALUE(RIGHT(Tabla28[[#This Row],[B2B]],6)),"")</f>
        <v/>
      </c>
      <c r="FH848" s="6" t="str">
        <f>+IFERROR(VLOOKUP(FF848,Auxiliar!$A:$C,2,0),"")</f>
        <v/>
      </c>
      <c r="FI848" s="7" t="str">
        <f>+IFERROR(VLOOKUP(FF848,Auxiliar!$A:$C,3,0),"")</f>
        <v/>
      </c>
      <c r="FJ848" s="1"/>
      <c r="FK848" s="12"/>
      <c r="FL848" s="6" t="str">
        <f>+IFERROR(VALUE(RIGHT(Tabla29[[#This Row],[B2B]],6)),"")</f>
        <v/>
      </c>
      <c r="FM848" s="6" t="str">
        <f>+IFERROR(VLOOKUP(FK848,Auxiliar!$A:$C,2,0),"")</f>
        <v/>
      </c>
      <c r="FN848" s="7" t="str">
        <f>+IFERROR(VLOOKUP(FK848,Auxiliar!$A:$C,3,0),"")</f>
        <v/>
      </c>
      <c r="FO848" s="1"/>
      <c r="FP848" s="12"/>
      <c r="FQ848" s="6" t="str">
        <f>+IFERROR(VALUE(RIGHT(Tabla30[[#This Row],[B2B]],6)),"")</f>
        <v/>
      </c>
      <c r="FR848" s="6" t="str">
        <f>+IFERROR(VLOOKUP(FP848,Auxiliar!$A:$C,2,0),"")</f>
        <v/>
      </c>
      <c r="FS848" s="7"/>
      <c r="FT848" s="1"/>
      <c r="FU848" s="12"/>
      <c r="FV848" s="6" t="str">
        <f>+IFERROR(VALUE(RIGHT(Tabla31[[#This Row],[B2B]],6)),"")</f>
        <v/>
      </c>
      <c r="FW848" s="6" t="str">
        <f>+IFERROR(VLOOKUP(FU848,Auxiliar!$A:$C,2,0),"")</f>
        <v/>
      </c>
      <c r="FX848" s="7" t="str">
        <f>+IFERROR(VLOOKUP(FU848,Auxiliar!$A:$C,3,0),"")</f>
        <v/>
      </c>
      <c r="FY848" s="1"/>
      <c r="FZ848" s="12"/>
      <c r="GA848" s="6" t="str">
        <f>+IFERROR(VALUE(RIGHT(Tabla32[[#This Row],[B2B]],6)),"")</f>
        <v/>
      </c>
      <c r="GB848" s="6" t="str">
        <f>+IFERROR(VLOOKUP(FZ848,Auxiliar!$A:$C,2,0),"")</f>
        <v/>
      </c>
      <c r="GC848" s="7" t="str">
        <f>+IFERROR(VLOOKUP(FZ848,Auxiliar!$A:$C,3,0),"")</f>
        <v/>
      </c>
      <c r="GD848" s="1"/>
      <c r="GE848" s="12"/>
      <c r="GF848" s="6" t="str">
        <f>+IFERROR(VALUE(RIGHT(Tabla33[[#This Row],[B2B]],6)),"")</f>
        <v/>
      </c>
      <c r="GG848" s="6" t="str">
        <f>+IFERROR(VLOOKUP(GE848,Auxiliar!$A:$C,2,0),"")</f>
        <v/>
      </c>
      <c r="GH848" s="7" t="str">
        <f>+IFERROR(VLOOKUP(GE848,Auxiliar!$A:$C,3,0),"")</f>
        <v/>
      </c>
    </row>
    <row r="849" spans="19:190" x14ac:dyDescent="0.25">
      <c r="S849" s="1">
        <v>11736</v>
      </c>
      <c r="T849" s="1" t="s">
        <v>9</v>
      </c>
      <c r="U849" s="6">
        <f>+IFERROR(VALUE(RIGHT(Tabla4[[#This Row],[B2B]],6)),"")</f>
        <v>11736</v>
      </c>
      <c r="V849" s="6" t="str">
        <f>+IFERROR(VLOOKUP(T849,Auxiliar!$A:$C,2,0),"")</f>
        <v>CORE</v>
      </c>
      <c r="W849" s="7" t="str">
        <f>+IFERROR(VLOOKUP(T849,Auxiliar!$A:$C,3,0),"")</f>
        <v>0b 1% | 2b 5% | 4b 6%</v>
      </c>
      <c r="AK849" s="1">
        <v>10706</v>
      </c>
      <c r="AL849" s="1" t="s">
        <v>30</v>
      </c>
      <c r="AM849" s="6">
        <f>+IFERROR(VALUE(RIGHT(Tabla7[[#This Row],[B2B]],6)),"")</f>
        <v>10706</v>
      </c>
      <c r="AN849" s="6" t="str">
        <f>+IFERROR(VLOOKUP(AL849,Auxiliar!$A:$C,2,0),"")</f>
        <v>LATONES</v>
      </c>
      <c r="AO849" s="7" t="str">
        <f>+IFERROR(VLOOKUP(AL849,Auxiliar!$A:$C,3,0),"")</f>
        <v>1b 4% | 5b 7% | 97b 0%</v>
      </c>
      <c r="AW849" s="1"/>
      <c r="AX849" s="1" t="s">
        <v>32</v>
      </c>
      <c r="AY849" s="6" t="str">
        <f>+IFERROR(VALUE(RIGHT(Tabla9[[#This Row],[B2B]],6)),"")</f>
        <v/>
      </c>
      <c r="AZ849" s="6" t="str">
        <f>+IFERROR(VLOOKUP(AX849,Auxiliar!$A:$C,2,0),"")</f>
        <v>LATONES</v>
      </c>
      <c r="BA849" s="7" t="str">
        <f>+IFERROR(VLOOKUP(AX849,Auxiliar!$A:$C,3,0),"")</f>
        <v>2b 3% | 4b 4% | 6b 5% | 10b 8%  | 385b 0%</v>
      </c>
      <c r="BI849" s="1"/>
      <c r="BJ849" s="1"/>
      <c r="BK849" s="6" t="str">
        <f>+IFERROR(VALUE(RIGHT(Tabla11[[#This Row],[B2B]],6)),"")</f>
        <v/>
      </c>
      <c r="BL849" s="6" t="str">
        <f>+IFERROR(VLOOKUP(BJ849,Auxiliar!$A:$C,2,0),"")</f>
        <v/>
      </c>
      <c r="BM849" s="7" t="str">
        <f>+IFERROR(VLOOKUP(BJ849,Auxiliar!$A:$C,3,0),"")</f>
        <v/>
      </c>
      <c r="BO849" s="1">
        <v>3819</v>
      </c>
      <c r="BP849" s="1" t="s">
        <v>39</v>
      </c>
      <c r="BQ849" s="6">
        <f>+IFERROR(VALUE(RIGHT(Tabla12[[#This Row],[B2B]],6)),"")</f>
        <v>3819</v>
      </c>
      <c r="BR849" s="6" t="str">
        <f>+IFERROR(VLOOKUP(BP849,Auxiliar!$A:$C,2,0),"")</f>
        <v>VALUE LITRO</v>
      </c>
      <c r="BS849" s="7" t="str">
        <f>+IFERROR(VLOOKUP(BP849,Auxiliar!$A:$C,3,0),"")</f>
        <v>1b 12%</v>
      </c>
      <c r="CA849" s="1">
        <v>6126</v>
      </c>
      <c r="CB849" s="1" t="s">
        <v>35</v>
      </c>
      <c r="CC849" s="6">
        <f>+IFERROR(VALUE(RIGHT(Tabla14[[#This Row],[B2B]],6)),"")</f>
        <v>6126</v>
      </c>
      <c r="CD849" s="6" t="str">
        <f>+IFERROR(VLOOKUP(CB849,Auxiliar!$A:$C,2,0),"")</f>
        <v>Corona 710cc</v>
      </c>
      <c r="CE849" s="7" t="str">
        <f>+IFERROR(VLOOKUP(CB849,Auxiliar!$A:$C,3,0),"")</f>
        <v>1b 10% | 85b 0%</v>
      </c>
      <c r="CG849" s="1"/>
      <c r="CH849" s="1"/>
      <c r="CI849" s="6" t="str">
        <f>+IFERROR(VALUE(RIGHT(Tabla15[[#This Row],[B2B]],6)),"")</f>
        <v/>
      </c>
      <c r="CJ849" s="6" t="str">
        <f>+IFERROR(VLOOKUP(CH849,Auxiliar!$A:$C,2,0),"")</f>
        <v/>
      </c>
      <c r="CK849" s="7" t="str">
        <f>+IFERROR(VLOOKUP(CH849,Auxiliar!$A:$C,3,0),"")</f>
        <v/>
      </c>
      <c r="CM849" s="1">
        <v>6024</v>
      </c>
      <c r="CN849" s="1" t="s">
        <v>20</v>
      </c>
      <c r="CO849" s="6">
        <v>6024</v>
      </c>
      <c r="CP849" s="6" t="s">
        <v>20</v>
      </c>
      <c r="CQ849" s="7" t="s">
        <v>21</v>
      </c>
      <c r="CS849" s="1"/>
      <c r="CT849" s="1"/>
      <c r="CU849" s="6" t="str">
        <f>+IFERROR(VALUE(RIGHT(Tabla17[[#This Row],[B2B]],6)),"")</f>
        <v/>
      </c>
      <c r="CV849" s="6" t="str">
        <f>+IFERROR(VLOOKUP(CT849,Auxiliar!$A:$C,2,0),"")</f>
        <v/>
      </c>
      <c r="CW849" s="7" t="str">
        <f>+IFERROR(VLOOKUP(CT849,Auxiliar!$A:$C,3,0),"")</f>
        <v/>
      </c>
      <c r="CY849" s="1">
        <v>6024</v>
      </c>
      <c r="CZ849" s="1" t="s">
        <v>16</v>
      </c>
      <c r="DA849" s="6">
        <f>+IFERROR(VALUE(RIGHT(Tabla18[[#This Row],[B2B]],6)),"")</f>
        <v>6024</v>
      </c>
      <c r="DB849" s="6" t="str">
        <f>+IFERROR(VLOOKUP(CZ849,Auxiliar!$A:$C,2,0),"")</f>
        <v>PREMIUM</v>
      </c>
      <c r="DC849" s="7" t="str">
        <f>+IFERROR(VLOOKUP(CZ849,Auxiliar!$A:$C,3,0),"")</f>
        <v>0b 0% | 2b 2% | 5b 3,5% | 10b 5%</v>
      </c>
      <c r="DE849" s="1">
        <v>6024</v>
      </c>
      <c r="DF849" s="1" t="s">
        <v>19</v>
      </c>
      <c r="DG849" s="6">
        <f>+IFERROR(VALUE(RIGHT(Tabla19[[#This Row],[B2B]],6)),"")</f>
        <v>6024</v>
      </c>
      <c r="DH849" s="6" t="str">
        <f>+IFERROR(VLOOKUP(DF849,Auxiliar!$A:$C,2,0),"")</f>
        <v>MICHELOB</v>
      </c>
      <c r="DI849" s="7" t="str">
        <f>+IFERROR(VLOOKUP(DF849,Auxiliar!$A:$C,3,0),"")</f>
        <v>1b 7% | 3b 22% | 8b 27%</v>
      </c>
      <c r="DK849" s="1"/>
      <c r="DL849" s="1"/>
      <c r="DM849" s="6" t="str">
        <f>+IFERROR(VALUE(RIGHT(Tabla20[[#This Row],[B2B]],6)),"")</f>
        <v/>
      </c>
      <c r="DN849" s="6" t="str">
        <f>+IFERROR(VLOOKUP(DL849,Auxiliar!$A:$C,2,0),"")</f>
        <v/>
      </c>
      <c r="DO849" s="7" t="str">
        <f>+IFERROR(VLOOKUP(DL849,Auxiliar!$A:$C,3,0),"")</f>
        <v/>
      </c>
      <c r="DQ849" s="1">
        <v>6022</v>
      </c>
      <c r="DR849" s="12" t="s">
        <v>24</v>
      </c>
      <c r="DS849" s="6">
        <f>+IFERROR(VALUE(RIGHT(Tabla21[[#This Row],[B2B]],6)),"")</f>
        <v>6022</v>
      </c>
      <c r="DT849" s="6" t="str">
        <f>+IFERROR(VLOOKUP(DR849,Auxiliar!$A:$C,2,0),"")</f>
        <v>CORONA PORRON</v>
      </c>
      <c r="DU849" s="7" t="str">
        <f>+IFERROR(VLOOKUP(DR849,Auxiliar!$A:$C,3,0),"")</f>
        <v>1b 5% | 20b 0%</v>
      </c>
      <c r="DW849" s="1">
        <v>11967</v>
      </c>
      <c r="DX849" s="12" t="s">
        <v>43</v>
      </c>
      <c r="DY849" s="6">
        <f>+IFERROR(VALUE(RIGHT(Tabla22[[#This Row],[B2B]],6)),"")</f>
        <v>11967</v>
      </c>
      <c r="DZ849" s="6" t="str">
        <f>+IFERROR(VLOOKUP(DX849,Auxiliar!$A:$C,2,0),"")</f>
        <v xml:space="preserve">VALUE LATA </v>
      </c>
      <c r="EA849" s="7" t="str">
        <f>+IFERROR(VLOOKUP(DX849,Auxiliar!$A:$C,3,0),"")</f>
        <v>1b 15% | 100b 18%</v>
      </c>
      <c r="EC849" s="1">
        <v>3817</v>
      </c>
      <c r="ED849" s="12" t="s">
        <v>47</v>
      </c>
      <c r="EE849" s="6">
        <f>+IFERROR(VALUE(RIGHT(Tabla23[[#This Row],[B2B]],6)),"")</f>
        <v>3817</v>
      </c>
      <c r="EF849" s="6" t="str">
        <f>+IFERROR(VLOOKUP(ED849,Auxiliar!$A:$C,2,0),"")</f>
        <v>VALUE LATON</v>
      </c>
      <c r="EG849" s="7" t="str">
        <f>+IFERROR(VLOOKUP(ED849,Auxiliar!$A:$C,3,0),"")</f>
        <v>1b 10% | 5b 15% | 192b 0%</v>
      </c>
      <c r="EI849" s="1"/>
      <c r="EJ849" s="12"/>
      <c r="EK849" s="6" t="str">
        <f>+IFERROR(VALUE(RIGHT(Tabla24[[#This Row],[B2B]],6)),"")</f>
        <v/>
      </c>
      <c r="EL849" s="6" t="str">
        <f>+IFERROR(VLOOKUP(EJ849,Auxiliar!$A:$C,2,0),"")</f>
        <v/>
      </c>
      <c r="EM849" s="7" t="str">
        <f>+IFERROR(VLOOKUP(EJ849,Auxiliar!$A:$C,3,0),"")</f>
        <v/>
      </c>
      <c r="EO849" s="1"/>
      <c r="EP849" s="12"/>
      <c r="EQ849" s="6" t="str">
        <f>+IFERROR(VALUE(RIGHT(Tabla25[[#This Row],[B2B]],6)),"")</f>
        <v/>
      </c>
      <c r="ER849" s="6" t="str">
        <f>+IFERROR(VLOOKUP(EP849,Auxiliar!$A:$C,2,0),"")</f>
        <v/>
      </c>
      <c r="ES849" s="7" t="str">
        <f>+IFERROR(VLOOKUP(EP849,Auxiliar!$A:$C,3,0),"")</f>
        <v/>
      </c>
      <c r="EU849" s="1"/>
      <c r="EV849" s="12"/>
      <c r="EW849" s="6" t="str">
        <f>+IFERROR(VALUE(RIGHT(Tabla26[[#This Row],[B2B]],6)),"")</f>
        <v/>
      </c>
      <c r="EX849" s="6" t="str">
        <f>+IFERROR(VLOOKUP(EV849,Auxiliar!$A:$C,2,0),"")</f>
        <v/>
      </c>
      <c r="EY849" s="7" t="str">
        <f>+IFERROR(VLOOKUP(EV849,Auxiliar!$A:$C,3,0),"")</f>
        <v/>
      </c>
      <c r="EZ849" s="1"/>
      <c r="FA849" s="12"/>
      <c r="FB849" s="6" t="str">
        <f>+IFERROR(VALUE(RIGHT(Tabla27[[#This Row],[B2B]],6)),"")</f>
        <v/>
      </c>
      <c r="FC849" s="6" t="str">
        <f>+IFERROR(VLOOKUP(FA849,Auxiliar!$A:$C,2,0),"")</f>
        <v/>
      </c>
      <c r="FD849" s="7" t="str">
        <f>+IFERROR(VLOOKUP(FA849,Auxiliar!$A:$C,3,0),"")</f>
        <v/>
      </c>
      <c r="FE849" s="1"/>
      <c r="FF849" s="12"/>
      <c r="FG849" s="6" t="str">
        <f>+IFERROR(VALUE(RIGHT(Tabla28[[#This Row],[B2B]],6)),"")</f>
        <v/>
      </c>
      <c r="FH849" s="6" t="str">
        <f>+IFERROR(VLOOKUP(FF849,Auxiliar!$A:$C,2,0),"")</f>
        <v/>
      </c>
      <c r="FI849" s="7" t="str">
        <f>+IFERROR(VLOOKUP(FF849,Auxiliar!$A:$C,3,0),"")</f>
        <v/>
      </c>
      <c r="FJ849" s="1"/>
      <c r="FK849" s="12"/>
      <c r="FL849" s="6" t="str">
        <f>+IFERROR(VALUE(RIGHT(Tabla29[[#This Row],[B2B]],6)),"")</f>
        <v/>
      </c>
      <c r="FM849" s="6" t="str">
        <f>+IFERROR(VLOOKUP(FK849,Auxiliar!$A:$C,2,0),"")</f>
        <v/>
      </c>
      <c r="FN849" s="7" t="str">
        <f>+IFERROR(VLOOKUP(FK849,Auxiliar!$A:$C,3,0),"")</f>
        <v/>
      </c>
      <c r="FO849" s="1"/>
      <c r="FP849" s="12"/>
      <c r="FQ849" s="6" t="str">
        <f>+IFERROR(VALUE(RIGHT(Tabla30[[#This Row],[B2B]],6)),"")</f>
        <v/>
      </c>
      <c r="FR849" s="6" t="str">
        <f>+IFERROR(VLOOKUP(FP849,Auxiliar!$A:$C,2,0),"")</f>
        <v/>
      </c>
      <c r="FS849" s="7"/>
      <c r="FT849" s="1"/>
      <c r="FU849" s="12"/>
      <c r="FV849" s="6" t="str">
        <f>+IFERROR(VALUE(RIGHT(Tabla31[[#This Row],[B2B]],6)),"")</f>
        <v/>
      </c>
      <c r="FW849" s="6" t="str">
        <f>+IFERROR(VLOOKUP(FU849,Auxiliar!$A:$C,2,0),"")</f>
        <v/>
      </c>
      <c r="FX849" s="7" t="str">
        <f>+IFERROR(VLOOKUP(FU849,Auxiliar!$A:$C,3,0),"")</f>
        <v/>
      </c>
      <c r="FY849" s="1"/>
      <c r="FZ849" s="12"/>
      <c r="GA849" s="6" t="str">
        <f>+IFERROR(VALUE(RIGHT(Tabla32[[#This Row],[B2B]],6)),"")</f>
        <v/>
      </c>
      <c r="GB849" s="6" t="str">
        <f>+IFERROR(VLOOKUP(FZ849,Auxiliar!$A:$C,2,0),"")</f>
        <v/>
      </c>
      <c r="GC849" s="7" t="str">
        <f>+IFERROR(VLOOKUP(FZ849,Auxiliar!$A:$C,3,0),"")</f>
        <v/>
      </c>
      <c r="GD849" s="1"/>
      <c r="GE849" s="12"/>
      <c r="GF849" s="6" t="str">
        <f>+IFERROR(VALUE(RIGHT(Tabla33[[#This Row],[B2B]],6)),"")</f>
        <v/>
      </c>
      <c r="GG849" s="6" t="str">
        <f>+IFERROR(VLOOKUP(GE849,Auxiliar!$A:$C,2,0),"")</f>
        <v/>
      </c>
      <c r="GH849" s="7" t="str">
        <f>+IFERROR(VLOOKUP(GE849,Auxiliar!$A:$C,3,0),"")</f>
        <v/>
      </c>
    </row>
    <row r="850" spans="19:190" x14ac:dyDescent="0.25">
      <c r="S850" s="1">
        <v>11737</v>
      </c>
      <c r="T850" s="1" t="s">
        <v>9</v>
      </c>
      <c r="U850" s="6">
        <f>+IFERROR(VALUE(RIGHT(Tabla4[[#This Row],[B2B]],6)),"")</f>
        <v>11737</v>
      </c>
      <c r="V850" s="6" t="str">
        <f>+IFERROR(VLOOKUP(T850,Auxiliar!$A:$C,2,0),"")</f>
        <v>CORE</v>
      </c>
      <c r="W850" s="7" t="str">
        <f>+IFERROR(VLOOKUP(T850,Auxiliar!$A:$C,3,0),"")</f>
        <v>0b 1% | 2b 5% | 4b 6%</v>
      </c>
      <c r="AK850" s="1">
        <v>10716</v>
      </c>
      <c r="AL850" s="1" t="s">
        <v>30</v>
      </c>
      <c r="AM850" s="6">
        <f>+IFERROR(VALUE(RIGHT(Tabla7[[#This Row],[B2B]],6)),"")</f>
        <v>10716</v>
      </c>
      <c r="AN850" s="6" t="str">
        <f>+IFERROR(VLOOKUP(AL850,Auxiliar!$A:$C,2,0),"")</f>
        <v>LATONES</v>
      </c>
      <c r="AO850" s="7" t="str">
        <f>+IFERROR(VLOOKUP(AL850,Auxiliar!$A:$C,3,0),"")</f>
        <v>1b 4% | 5b 7% | 97b 0%</v>
      </c>
      <c r="AW850" s="1"/>
      <c r="AX850" s="1" t="s">
        <v>32</v>
      </c>
      <c r="AY850" s="6" t="str">
        <f>+IFERROR(VALUE(RIGHT(Tabla9[[#This Row],[B2B]],6)),"")</f>
        <v/>
      </c>
      <c r="AZ850" s="6" t="str">
        <f>+IFERROR(VLOOKUP(AX850,Auxiliar!$A:$C,2,0),"")</f>
        <v>LATONES</v>
      </c>
      <c r="BA850" s="7" t="str">
        <f>+IFERROR(VLOOKUP(AX850,Auxiliar!$A:$C,3,0),"")</f>
        <v>2b 3% | 4b 4% | 6b 5% | 10b 8%  | 385b 0%</v>
      </c>
      <c r="BI850" s="1"/>
      <c r="BJ850" s="1"/>
      <c r="BK850" s="6" t="str">
        <f>+IFERROR(VALUE(RIGHT(Tabla11[[#This Row],[B2B]],6)),"")</f>
        <v/>
      </c>
      <c r="BL850" s="6" t="str">
        <f>+IFERROR(VLOOKUP(BJ850,Auxiliar!$A:$C,2,0),"")</f>
        <v/>
      </c>
      <c r="BM850" s="7" t="str">
        <f>+IFERROR(VLOOKUP(BJ850,Auxiliar!$A:$C,3,0),"")</f>
        <v/>
      </c>
      <c r="BO850" s="1">
        <v>3822</v>
      </c>
      <c r="BP850" s="1" t="s">
        <v>39</v>
      </c>
      <c r="BQ850" s="6">
        <f>+IFERROR(VALUE(RIGHT(Tabla12[[#This Row],[B2B]],6)),"")</f>
        <v>3822</v>
      </c>
      <c r="BR850" s="6" t="str">
        <f>+IFERROR(VLOOKUP(BP850,Auxiliar!$A:$C,2,0),"")</f>
        <v>VALUE LITRO</v>
      </c>
      <c r="BS850" s="7" t="str">
        <f>+IFERROR(VLOOKUP(BP850,Auxiliar!$A:$C,3,0),"")</f>
        <v>1b 12%</v>
      </c>
      <c r="CA850" s="1">
        <v>6128</v>
      </c>
      <c r="CB850" s="1" t="s">
        <v>35</v>
      </c>
      <c r="CC850" s="6">
        <f>+IFERROR(VALUE(RIGHT(Tabla14[[#This Row],[B2B]],6)),"")</f>
        <v>6128</v>
      </c>
      <c r="CD850" s="6" t="str">
        <f>+IFERROR(VLOOKUP(CB850,Auxiliar!$A:$C,2,0),"")</f>
        <v>Corona 710cc</v>
      </c>
      <c r="CE850" s="7" t="str">
        <f>+IFERROR(VLOOKUP(CB850,Auxiliar!$A:$C,3,0),"")</f>
        <v>1b 10% | 85b 0%</v>
      </c>
      <c r="CG850" s="1"/>
      <c r="CH850" s="1"/>
      <c r="CI850" s="6" t="str">
        <f>+IFERROR(VALUE(RIGHT(Tabla15[[#This Row],[B2B]],6)),"")</f>
        <v/>
      </c>
      <c r="CJ850" s="6" t="str">
        <f>+IFERROR(VLOOKUP(CH850,Auxiliar!$A:$C,2,0),"")</f>
        <v/>
      </c>
      <c r="CK850" s="7" t="str">
        <f>+IFERROR(VLOOKUP(CH850,Auxiliar!$A:$C,3,0),"")</f>
        <v/>
      </c>
      <c r="CM850" s="1">
        <v>6037</v>
      </c>
      <c r="CN850" s="1" t="s">
        <v>20</v>
      </c>
      <c r="CO850" s="6">
        <v>6037</v>
      </c>
      <c r="CP850" s="6" t="s">
        <v>20</v>
      </c>
      <c r="CQ850" s="7" t="s">
        <v>21</v>
      </c>
      <c r="CS850" s="1"/>
      <c r="CT850" s="1"/>
      <c r="CU850" s="6" t="str">
        <f>+IFERROR(VALUE(RIGHT(Tabla17[[#This Row],[B2B]],6)),"")</f>
        <v/>
      </c>
      <c r="CV850" s="6" t="str">
        <f>+IFERROR(VLOOKUP(CT850,Auxiliar!$A:$C,2,0),"")</f>
        <v/>
      </c>
      <c r="CW850" s="7" t="str">
        <f>+IFERROR(VLOOKUP(CT850,Auxiliar!$A:$C,3,0),"")</f>
        <v/>
      </c>
      <c r="CY850" s="1">
        <v>6037</v>
      </c>
      <c r="CZ850" s="1" t="s">
        <v>16</v>
      </c>
      <c r="DA850" s="6">
        <f>+IFERROR(VALUE(RIGHT(Tabla18[[#This Row],[B2B]],6)),"")</f>
        <v>6037</v>
      </c>
      <c r="DB850" s="6" t="str">
        <f>+IFERROR(VLOOKUP(CZ850,Auxiliar!$A:$C,2,0),"")</f>
        <v>PREMIUM</v>
      </c>
      <c r="DC850" s="7" t="str">
        <f>+IFERROR(VLOOKUP(CZ850,Auxiliar!$A:$C,3,0),"")</f>
        <v>0b 0% | 2b 2% | 5b 3,5% | 10b 5%</v>
      </c>
      <c r="DE850" s="1">
        <v>6037</v>
      </c>
      <c r="DF850" s="1" t="s">
        <v>19</v>
      </c>
      <c r="DG850" s="6">
        <f>+IFERROR(VALUE(RIGHT(Tabla19[[#This Row],[B2B]],6)),"")</f>
        <v>6037</v>
      </c>
      <c r="DH850" s="6" t="str">
        <f>+IFERROR(VLOOKUP(DF850,Auxiliar!$A:$C,2,0),"")</f>
        <v>MICHELOB</v>
      </c>
      <c r="DI850" s="7" t="str">
        <f>+IFERROR(VLOOKUP(DF850,Auxiliar!$A:$C,3,0),"")</f>
        <v>1b 7% | 3b 22% | 8b 27%</v>
      </c>
      <c r="DK850" s="1"/>
      <c r="DL850" s="1"/>
      <c r="DM850" s="6" t="str">
        <f>+IFERROR(VALUE(RIGHT(Tabla20[[#This Row],[B2B]],6)),"")</f>
        <v/>
      </c>
      <c r="DN850" s="6" t="str">
        <f>+IFERROR(VLOOKUP(DL850,Auxiliar!$A:$C,2,0),"")</f>
        <v/>
      </c>
      <c r="DO850" s="7" t="str">
        <f>+IFERROR(VLOOKUP(DL850,Auxiliar!$A:$C,3,0),"")</f>
        <v/>
      </c>
      <c r="DQ850" s="1">
        <v>6023</v>
      </c>
      <c r="DR850" s="12" t="s">
        <v>24</v>
      </c>
      <c r="DS850" s="6">
        <f>+IFERROR(VALUE(RIGHT(Tabla21[[#This Row],[B2B]],6)),"")</f>
        <v>6023</v>
      </c>
      <c r="DT850" s="6" t="str">
        <f>+IFERROR(VLOOKUP(DR850,Auxiliar!$A:$C,2,0),"")</f>
        <v>CORONA PORRON</v>
      </c>
      <c r="DU850" s="7" t="str">
        <f>+IFERROR(VLOOKUP(DR850,Auxiliar!$A:$C,3,0),"")</f>
        <v>1b 5% | 20b 0%</v>
      </c>
      <c r="DW850" s="1">
        <v>11972</v>
      </c>
      <c r="DX850" s="12" t="s">
        <v>43</v>
      </c>
      <c r="DY850" s="6">
        <f>+IFERROR(VALUE(RIGHT(Tabla22[[#This Row],[B2B]],6)),"")</f>
        <v>11972</v>
      </c>
      <c r="DZ850" s="6" t="str">
        <f>+IFERROR(VLOOKUP(DX850,Auxiliar!$A:$C,2,0),"")</f>
        <v xml:space="preserve">VALUE LATA </v>
      </c>
      <c r="EA850" s="7" t="str">
        <f>+IFERROR(VLOOKUP(DX850,Auxiliar!$A:$C,3,0),"")</f>
        <v>1b 15% | 100b 18%</v>
      </c>
      <c r="EC850" s="1">
        <v>3819</v>
      </c>
      <c r="ED850" s="12" t="s">
        <v>47</v>
      </c>
      <c r="EE850" s="6">
        <f>+IFERROR(VALUE(RIGHT(Tabla23[[#This Row],[B2B]],6)),"")</f>
        <v>3819</v>
      </c>
      <c r="EF850" s="6" t="str">
        <f>+IFERROR(VLOOKUP(ED850,Auxiliar!$A:$C,2,0),"")</f>
        <v>VALUE LATON</v>
      </c>
      <c r="EG850" s="7" t="str">
        <f>+IFERROR(VLOOKUP(ED850,Auxiliar!$A:$C,3,0),"")</f>
        <v>1b 10% | 5b 15% | 192b 0%</v>
      </c>
      <c r="EI850" s="1"/>
      <c r="EJ850" s="12"/>
      <c r="EK850" s="6" t="str">
        <f>+IFERROR(VALUE(RIGHT(Tabla24[[#This Row],[B2B]],6)),"")</f>
        <v/>
      </c>
      <c r="EL850" s="6" t="str">
        <f>+IFERROR(VLOOKUP(EJ850,Auxiliar!$A:$C,2,0),"")</f>
        <v/>
      </c>
      <c r="EM850" s="7" t="str">
        <f>+IFERROR(VLOOKUP(EJ850,Auxiliar!$A:$C,3,0),"")</f>
        <v/>
      </c>
      <c r="EO850" s="1"/>
      <c r="EP850" s="12"/>
      <c r="EQ850" s="6" t="str">
        <f>+IFERROR(VALUE(RIGHT(Tabla25[[#This Row],[B2B]],6)),"")</f>
        <v/>
      </c>
      <c r="ER850" s="6" t="str">
        <f>+IFERROR(VLOOKUP(EP850,Auxiliar!$A:$C,2,0),"")</f>
        <v/>
      </c>
      <c r="ES850" s="7" t="str">
        <f>+IFERROR(VLOOKUP(EP850,Auxiliar!$A:$C,3,0),"")</f>
        <v/>
      </c>
      <c r="EU850" s="1"/>
      <c r="EV850" s="12"/>
      <c r="EW850" s="6" t="str">
        <f>+IFERROR(VALUE(RIGHT(Tabla26[[#This Row],[B2B]],6)),"")</f>
        <v/>
      </c>
      <c r="EX850" s="6" t="str">
        <f>+IFERROR(VLOOKUP(EV850,Auxiliar!$A:$C,2,0),"")</f>
        <v/>
      </c>
      <c r="EY850" s="7" t="str">
        <f>+IFERROR(VLOOKUP(EV850,Auxiliar!$A:$C,3,0),"")</f>
        <v/>
      </c>
      <c r="EZ850" s="1"/>
      <c r="FA850" s="12"/>
      <c r="FB850" s="6" t="str">
        <f>+IFERROR(VALUE(RIGHT(Tabla27[[#This Row],[B2B]],6)),"")</f>
        <v/>
      </c>
      <c r="FC850" s="6" t="str">
        <f>+IFERROR(VLOOKUP(FA850,Auxiliar!$A:$C,2,0),"")</f>
        <v/>
      </c>
      <c r="FD850" s="7" t="str">
        <f>+IFERROR(VLOOKUP(FA850,Auxiliar!$A:$C,3,0),"")</f>
        <v/>
      </c>
      <c r="FE850" s="1"/>
      <c r="FF850" s="12"/>
      <c r="FG850" s="6" t="str">
        <f>+IFERROR(VALUE(RIGHT(Tabla28[[#This Row],[B2B]],6)),"")</f>
        <v/>
      </c>
      <c r="FH850" s="6" t="str">
        <f>+IFERROR(VLOOKUP(FF850,Auxiliar!$A:$C,2,0),"")</f>
        <v/>
      </c>
      <c r="FI850" s="7" t="str">
        <f>+IFERROR(VLOOKUP(FF850,Auxiliar!$A:$C,3,0),"")</f>
        <v/>
      </c>
      <c r="FJ850" s="1"/>
      <c r="FK850" s="12"/>
      <c r="FL850" s="6" t="str">
        <f>+IFERROR(VALUE(RIGHT(Tabla29[[#This Row],[B2B]],6)),"")</f>
        <v/>
      </c>
      <c r="FM850" s="6" t="str">
        <f>+IFERROR(VLOOKUP(FK850,Auxiliar!$A:$C,2,0),"")</f>
        <v/>
      </c>
      <c r="FN850" s="7" t="str">
        <f>+IFERROR(VLOOKUP(FK850,Auxiliar!$A:$C,3,0),"")</f>
        <v/>
      </c>
      <c r="FO850" s="1"/>
      <c r="FP850" s="12"/>
      <c r="FQ850" s="6" t="str">
        <f>+IFERROR(VALUE(RIGHT(Tabla30[[#This Row],[B2B]],6)),"")</f>
        <v/>
      </c>
      <c r="FR850" s="6" t="str">
        <f>+IFERROR(VLOOKUP(FP850,Auxiliar!$A:$C,2,0),"")</f>
        <v/>
      </c>
      <c r="FS850" s="7"/>
      <c r="FT850" s="1"/>
      <c r="FU850" s="12"/>
      <c r="FV850" s="6" t="str">
        <f>+IFERROR(VALUE(RIGHT(Tabla31[[#This Row],[B2B]],6)),"")</f>
        <v/>
      </c>
      <c r="FW850" s="6" t="str">
        <f>+IFERROR(VLOOKUP(FU850,Auxiliar!$A:$C,2,0),"")</f>
        <v/>
      </c>
      <c r="FX850" s="7" t="str">
        <f>+IFERROR(VLOOKUP(FU850,Auxiliar!$A:$C,3,0),"")</f>
        <v/>
      </c>
      <c r="FY850" s="1"/>
      <c r="FZ850" s="12"/>
      <c r="GA850" s="6" t="str">
        <f>+IFERROR(VALUE(RIGHT(Tabla32[[#This Row],[B2B]],6)),"")</f>
        <v/>
      </c>
      <c r="GB850" s="6" t="str">
        <f>+IFERROR(VLOOKUP(FZ850,Auxiliar!$A:$C,2,0),"")</f>
        <v/>
      </c>
      <c r="GC850" s="7" t="str">
        <f>+IFERROR(VLOOKUP(FZ850,Auxiliar!$A:$C,3,0),"")</f>
        <v/>
      </c>
      <c r="GD850" s="1"/>
      <c r="GE850" s="12"/>
      <c r="GF850" s="6" t="str">
        <f>+IFERROR(VALUE(RIGHT(Tabla33[[#This Row],[B2B]],6)),"")</f>
        <v/>
      </c>
      <c r="GG850" s="6" t="str">
        <f>+IFERROR(VLOOKUP(GE850,Auxiliar!$A:$C,2,0),"")</f>
        <v/>
      </c>
      <c r="GH850" s="7" t="str">
        <f>+IFERROR(VLOOKUP(GE850,Auxiliar!$A:$C,3,0),"")</f>
        <v/>
      </c>
    </row>
    <row r="851" spans="19:190" x14ac:dyDescent="0.25">
      <c r="S851" s="1">
        <v>11739</v>
      </c>
      <c r="T851" s="1" t="s">
        <v>9</v>
      </c>
      <c r="U851" s="6">
        <f>+IFERROR(VALUE(RIGHT(Tabla4[[#This Row],[B2B]],6)),"")</f>
        <v>11739</v>
      </c>
      <c r="V851" s="6" t="str">
        <f>+IFERROR(VLOOKUP(T851,Auxiliar!$A:$C,2,0),"")</f>
        <v>CORE</v>
      </c>
      <c r="W851" s="7" t="str">
        <f>+IFERROR(VLOOKUP(T851,Auxiliar!$A:$C,3,0),"")</f>
        <v>0b 1% | 2b 5% | 4b 6%</v>
      </c>
      <c r="AK851" s="1">
        <v>10735</v>
      </c>
      <c r="AL851" s="1" t="s">
        <v>30</v>
      </c>
      <c r="AM851" s="6">
        <f>+IFERROR(VALUE(RIGHT(Tabla7[[#This Row],[B2B]],6)),"")</f>
        <v>10735</v>
      </c>
      <c r="AN851" s="6" t="str">
        <f>+IFERROR(VLOOKUP(AL851,Auxiliar!$A:$C,2,0),"")</f>
        <v>LATONES</v>
      </c>
      <c r="AO851" s="7" t="str">
        <f>+IFERROR(VLOOKUP(AL851,Auxiliar!$A:$C,3,0),"")</f>
        <v>1b 4% | 5b 7% | 97b 0%</v>
      </c>
      <c r="AW851" s="1"/>
      <c r="AX851" s="1" t="s">
        <v>32</v>
      </c>
      <c r="AY851" s="6" t="str">
        <f>+IFERROR(VALUE(RIGHT(Tabla9[[#This Row],[B2B]],6)),"")</f>
        <v/>
      </c>
      <c r="AZ851" s="6" t="str">
        <f>+IFERROR(VLOOKUP(AX851,Auxiliar!$A:$C,2,0),"")</f>
        <v>LATONES</v>
      </c>
      <c r="BA851" s="7" t="str">
        <f>+IFERROR(VLOOKUP(AX851,Auxiliar!$A:$C,3,0),"")</f>
        <v>2b 3% | 4b 4% | 6b 5% | 10b 8%  | 385b 0%</v>
      </c>
      <c r="BI851" s="1"/>
      <c r="BJ851" s="1"/>
      <c r="BK851" s="6" t="str">
        <f>+IFERROR(VALUE(RIGHT(Tabla11[[#This Row],[B2B]],6)),"")</f>
        <v/>
      </c>
      <c r="BL851" s="6" t="str">
        <f>+IFERROR(VLOOKUP(BJ851,Auxiliar!$A:$C,2,0),"")</f>
        <v/>
      </c>
      <c r="BM851" s="7" t="str">
        <f>+IFERROR(VLOOKUP(BJ851,Auxiliar!$A:$C,3,0),"")</f>
        <v/>
      </c>
      <c r="BO851" s="1">
        <v>3827</v>
      </c>
      <c r="BP851" s="1" t="s">
        <v>39</v>
      </c>
      <c r="BQ851" s="6">
        <f>+IFERROR(VALUE(RIGHT(Tabla12[[#This Row],[B2B]],6)),"")</f>
        <v>3827</v>
      </c>
      <c r="BR851" s="6" t="str">
        <f>+IFERROR(VLOOKUP(BP851,Auxiliar!$A:$C,2,0),"")</f>
        <v>VALUE LITRO</v>
      </c>
      <c r="BS851" s="7" t="str">
        <f>+IFERROR(VLOOKUP(BP851,Auxiliar!$A:$C,3,0),"")</f>
        <v>1b 12%</v>
      </c>
      <c r="CA851" s="1">
        <v>6138</v>
      </c>
      <c r="CB851" s="1" t="s">
        <v>35</v>
      </c>
      <c r="CC851" s="6">
        <f>+IFERROR(VALUE(RIGHT(Tabla14[[#This Row],[B2B]],6)),"")</f>
        <v>6138</v>
      </c>
      <c r="CD851" s="6" t="str">
        <f>+IFERROR(VLOOKUP(CB851,Auxiliar!$A:$C,2,0),"")</f>
        <v>Corona 710cc</v>
      </c>
      <c r="CE851" s="7" t="str">
        <f>+IFERROR(VLOOKUP(CB851,Auxiliar!$A:$C,3,0),"")</f>
        <v>1b 10% | 85b 0%</v>
      </c>
      <c r="CG851" s="1"/>
      <c r="CH851" s="1"/>
      <c r="CI851" s="6" t="str">
        <f>+IFERROR(VALUE(RIGHT(Tabla15[[#This Row],[B2B]],6)),"")</f>
        <v/>
      </c>
      <c r="CJ851" s="6" t="str">
        <f>+IFERROR(VLOOKUP(CH851,Auxiliar!$A:$C,2,0),"")</f>
        <v/>
      </c>
      <c r="CK851" s="7" t="str">
        <f>+IFERROR(VLOOKUP(CH851,Auxiliar!$A:$C,3,0),"")</f>
        <v/>
      </c>
      <c r="CM851" s="1">
        <v>6039</v>
      </c>
      <c r="CN851" s="1" t="s">
        <v>20</v>
      </c>
      <c r="CO851" s="6">
        <v>6039</v>
      </c>
      <c r="CP851" s="6" t="s">
        <v>20</v>
      </c>
      <c r="CQ851" s="7" t="s">
        <v>21</v>
      </c>
      <c r="CS851" s="1"/>
      <c r="CT851" s="1"/>
      <c r="CU851" s="6" t="str">
        <f>+IFERROR(VALUE(RIGHT(Tabla17[[#This Row],[B2B]],6)),"")</f>
        <v/>
      </c>
      <c r="CV851" s="6" t="str">
        <f>+IFERROR(VLOOKUP(CT851,Auxiliar!$A:$C,2,0),"")</f>
        <v/>
      </c>
      <c r="CW851" s="7" t="str">
        <f>+IFERROR(VLOOKUP(CT851,Auxiliar!$A:$C,3,0),"")</f>
        <v/>
      </c>
      <c r="CY851" s="1">
        <v>6039</v>
      </c>
      <c r="CZ851" s="1" t="s">
        <v>16</v>
      </c>
      <c r="DA851" s="6">
        <f>+IFERROR(VALUE(RIGHT(Tabla18[[#This Row],[B2B]],6)),"")</f>
        <v>6039</v>
      </c>
      <c r="DB851" s="6" t="str">
        <f>+IFERROR(VLOOKUP(CZ851,Auxiliar!$A:$C,2,0),"")</f>
        <v>PREMIUM</v>
      </c>
      <c r="DC851" s="7" t="str">
        <f>+IFERROR(VLOOKUP(CZ851,Auxiliar!$A:$C,3,0),"")</f>
        <v>0b 0% | 2b 2% | 5b 3,5% | 10b 5%</v>
      </c>
      <c r="DE851" s="1">
        <v>6039</v>
      </c>
      <c r="DF851" s="1" t="s">
        <v>19</v>
      </c>
      <c r="DG851" s="6">
        <f>+IFERROR(VALUE(RIGHT(Tabla19[[#This Row],[B2B]],6)),"")</f>
        <v>6039</v>
      </c>
      <c r="DH851" s="6" t="str">
        <f>+IFERROR(VLOOKUP(DF851,Auxiliar!$A:$C,2,0),"")</f>
        <v>MICHELOB</v>
      </c>
      <c r="DI851" s="7" t="str">
        <f>+IFERROR(VLOOKUP(DF851,Auxiliar!$A:$C,3,0),"")</f>
        <v>1b 7% | 3b 22% | 8b 27%</v>
      </c>
      <c r="DK851" s="1"/>
      <c r="DL851" s="1"/>
      <c r="DM851" s="6" t="str">
        <f>+IFERROR(VALUE(RIGHT(Tabla20[[#This Row],[B2B]],6)),"")</f>
        <v/>
      </c>
      <c r="DN851" s="6" t="str">
        <f>+IFERROR(VLOOKUP(DL851,Auxiliar!$A:$C,2,0),"")</f>
        <v/>
      </c>
      <c r="DO851" s="7" t="str">
        <f>+IFERROR(VLOOKUP(DL851,Auxiliar!$A:$C,3,0),"")</f>
        <v/>
      </c>
      <c r="DQ851" s="1">
        <v>6024</v>
      </c>
      <c r="DR851" s="12" t="s">
        <v>24</v>
      </c>
      <c r="DS851" s="6">
        <f>+IFERROR(VALUE(RIGHT(Tabla21[[#This Row],[B2B]],6)),"")</f>
        <v>6024</v>
      </c>
      <c r="DT851" s="6" t="str">
        <f>+IFERROR(VLOOKUP(DR851,Auxiliar!$A:$C,2,0),"")</f>
        <v>CORONA PORRON</v>
      </c>
      <c r="DU851" s="7" t="str">
        <f>+IFERROR(VLOOKUP(DR851,Auxiliar!$A:$C,3,0),"")</f>
        <v>1b 5% | 20b 0%</v>
      </c>
      <c r="DW851" s="1">
        <v>11984</v>
      </c>
      <c r="DX851" s="12" t="s">
        <v>43</v>
      </c>
      <c r="DY851" s="6">
        <f>+IFERROR(VALUE(RIGHT(Tabla22[[#This Row],[B2B]],6)),"")</f>
        <v>11984</v>
      </c>
      <c r="DZ851" s="6" t="str">
        <f>+IFERROR(VLOOKUP(DX851,Auxiliar!$A:$C,2,0),"")</f>
        <v xml:space="preserve">VALUE LATA </v>
      </c>
      <c r="EA851" s="7" t="str">
        <f>+IFERROR(VLOOKUP(DX851,Auxiliar!$A:$C,3,0),"")</f>
        <v>1b 15% | 100b 18%</v>
      </c>
      <c r="EC851" s="1">
        <v>3822</v>
      </c>
      <c r="ED851" s="12" t="s">
        <v>47</v>
      </c>
      <c r="EE851" s="6">
        <f>+IFERROR(VALUE(RIGHT(Tabla23[[#This Row],[B2B]],6)),"")</f>
        <v>3822</v>
      </c>
      <c r="EF851" s="6" t="str">
        <f>+IFERROR(VLOOKUP(ED851,Auxiliar!$A:$C,2,0),"")</f>
        <v>VALUE LATON</v>
      </c>
      <c r="EG851" s="7" t="str">
        <f>+IFERROR(VLOOKUP(ED851,Auxiliar!$A:$C,3,0),"")</f>
        <v>1b 10% | 5b 15% | 192b 0%</v>
      </c>
      <c r="EI851" s="1"/>
      <c r="EJ851" s="12"/>
      <c r="EK851" s="6" t="str">
        <f>+IFERROR(VALUE(RIGHT(Tabla24[[#This Row],[B2B]],6)),"")</f>
        <v/>
      </c>
      <c r="EL851" s="6" t="str">
        <f>+IFERROR(VLOOKUP(EJ851,Auxiliar!$A:$C,2,0),"")</f>
        <v/>
      </c>
      <c r="EM851" s="7" t="str">
        <f>+IFERROR(VLOOKUP(EJ851,Auxiliar!$A:$C,3,0),"")</f>
        <v/>
      </c>
      <c r="EO851" s="1"/>
      <c r="EP851" s="12"/>
      <c r="EQ851" s="6" t="str">
        <f>+IFERROR(VALUE(RIGHT(Tabla25[[#This Row],[B2B]],6)),"")</f>
        <v/>
      </c>
      <c r="ER851" s="6" t="str">
        <f>+IFERROR(VLOOKUP(EP851,Auxiliar!$A:$C,2,0),"")</f>
        <v/>
      </c>
      <c r="ES851" s="7" t="str">
        <f>+IFERROR(VLOOKUP(EP851,Auxiliar!$A:$C,3,0),"")</f>
        <v/>
      </c>
      <c r="EU851" s="1"/>
      <c r="EV851" s="12"/>
      <c r="EW851" s="6" t="str">
        <f>+IFERROR(VALUE(RIGHT(Tabla26[[#This Row],[B2B]],6)),"")</f>
        <v/>
      </c>
      <c r="EX851" s="6" t="str">
        <f>+IFERROR(VLOOKUP(EV851,Auxiliar!$A:$C,2,0),"")</f>
        <v/>
      </c>
      <c r="EY851" s="7" t="str">
        <f>+IFERROR(VLOOKUP(EV851,Auxiliar!$A:$C,3,0),"")</f>
        <v/>
      </c>
      <c r="EZ851" s="1"/>
      <c r="FA851" s="12"/>
      <c r="FB851" s="6" t="str">
        <f>+IFERROR(VALUE(RIGHT(Tabla27[[#This Row],[B2B]],6)),"")</f>
        <v/>
      </c>
      <c r="FC851" s="6" t="str">
        <f>+IFERROR(VLOOKUP(FA851,Auxiliar!$A:$C,2,0),"")</f>
        <v/>
      </c>
      <c r="FD851" s="7" t="str">
        <f>+IFERROR(VLOOKUP(FA851,Auxiliar!$A:$C,3,0),"")</f>
        <v/>
      </c>
      <c r="FE851" s="1"/>
      <c r="FF851" s="12"/>
      <c r="FG851" s="6" t="str">
        <f>+IFERROR(VALUE(RIGHT(Tabla28[[#This Row],[B2B]],6)),"")</f>
        <v/>
      </c>
      <c r="FH851" s="6" t="str">
        <f>+IFERROR(VLOOKUP(FF851,Auxiliar!$A:$C,2,0),"")</f>
        <v/>
      </c>
      <c r="FI851" s="7" t="str">
        <f>+IFERROR(VLOOKUP(FF851,Auxiliar!$A:$C,3,0),"")</f>
        <v/>
      </c>
      <c r="FJ851" s="1"/>
      <c r="FK851" s="12"/>
      <c r="FL851" s="6" t="str">
        <f>+IFERROR(VALUE(RIGHT(Tabla29[[#This Row],[B2B]],6)),"")</f>
        <v/>
      </c>
      <c r="FM851" s="6" t="str">
        <f>+IFERROR(VLOOKUP(FK851,Auxiliar!$A:$C,2,0),"")</f>
        <v/>
      </c>
      <c r="FN851" s="7" t="str">
        <f>+IFERROR(VLOOKUP(FK851,Auxiliar!$A:$C,3,0),"")</f>
        <v/>
      </c>
      <c r="FO851" s="1"/>
      <c r="FP851" s="12"/>
      <c r="FQ851" s="6" t="str">
        <f>+IFERROR(VALUE(RIGHT(Tabla30[[#This Row],[B2B]],6)),"")</f>
        <v/>
      </c>
      <c r="FR851" s="6" t="str">
        <f>+IFERROR(VLOOKUP(FP851,Auxiliar!$A:$C,2,0),"")</f>
        <v/>
      </c>
      <c r="FS851" s="7"/>
      <c r="FT851" s="1"/>
      <c r="FU851" s="12"/>
      <c r="FV851" s="6" t="str">
        <f>+IFERROR(VALUE(RIGHT(Tabla31[[#This Row],[B2B]],6)),"")</f>
        <v/>
      </c>
      <c r="FW851" s="6" t="str">
        <f>+IFERROR(VLOOKUP(FU851,Auxiliar!$A:$C,2,0),"")</f>
        <v/>
      </c>
      <c r="FX851" s="7" t="str">
        <f>+IFERROR(VLOOKUP(FU851,Auxiliar!$A:$C,3,0),"")</f>
        <v/>
      </c>
      <c r="FY851" s="1"/>
      <c r="FZ851" s="12"/>
      <c r="GA851" s="6" t="str">
        <f>+IFERROR(VALUE(RIGHT(Tabla32[[#This Row],[B2B]],6)),"")</f>
        <v/>
      </c>
      <c r="GB851" s="6" t="str">
        <f>+IFERROR(VLOOKUP(FZ851,Auxiliar!$A:$C,2,0),"")</f>
        <v/>
      </c>
      <c r="GC851" s="7" t="str">
        <f>+IFERROR(VLOOKUP(FZ851,Auxiliar!$A:$C,3,0),"")</f>
        <v/>
      </c>
      <c r="GD851" s="1"/>
      <c r="GE851" s="12"/>
      <c r="GF851" s="6" t="str">
        <f>+IFERROR(VALUE(RIGHT(Tabla33[[#This Row],[B2B]],6)),"")</f>
        <v/>
      </c>
      <c r="GG851" s="6" t="str">
        <f>+IFERROR(VLOOKUP(GE851,Auxiliar!$A:$C,2,0),"")</f>
        <v/>
      </c>
      <c r="GH851" s="7" t="str">
        <f>+IFERROR(VLOOKUP(GE851,Auxiliar!$A:$C,3,0),"")</f>
        <v/>
      </c>
    </row>
    <row r="852" spans="19:190" x14ac:dyDescent="0.25">
      <c r="S852" s="1">
        <v>11742</v>
      </c>
      <c r="T852" s="1" t="s">
        <v>9</v>
      </c>
      <c r="U852" s="6">
        <f>+IFERROR(VALUE(RIGHT(Tabla4[[#This Row],[B2B]],6)),"")</f>
        <v>11742</v>
      </c>
      <c r="V852" s="6" t="str">
        <f>+IFERROR(VLOOKUP(T852,Auxiliar!$A:$C,2,0),"")</f>
        <v>CORE</v>
      </c>
      <c r="W852" s="7" t="str">
        <f>+IFERROR(VLOOKUP(T852,Auxiliar!$A:$C,3,0),"")</f>
        <v>0b 1% | 2b 5% | 4b 6%</v>
      </c>
      <c r="AK852" s="1">
        <v>10749</v>
      </c>
      <c r="AL852" s="1" t="s">
        <v>30</v>
      </c>
      <c r="AM852" s="6">
        <f>+IFERROR(VALUE(RIGHT(Tabla7[[#This Row],[B2B]],6)),"")</f>
        <v>10749</v>
      </c>
      <c r="AN852" s="6" t="str">
        <f>+IFERROR(VLOOKUP(AL852,Auxiliar!$A:$C,2,0),"")</f>
        <v>LATONES</v>
      </c>
      <c r="AO852" s="7" t="str">
        <f>+IFERROR(VLOOKUP(AL852,Auxiliar!$A:$C,3,0),"")</f>
        <v>1b 4% | 5b 7% | 97b 0%</v>
      </c>
      <c r="AW852" s="1"/>
      <c r="AX852" s="1" t="s">
        <v>32</v>
      </c>
      <c r="AY852" s="6" t="str">
        <f>+IFERROR(VALUE(RIGHT(Tabla9[[#This Row],[B2B]],6)),"")</f>
        <v/>
      </c>
      <c r="AZ852" s="6" t="str">
        <f>+IFERROR(VLOOKUP(AX852,Auxiliar!$A:$C,2,0),"")</f>
        <v>LATONES</v>
      </c>
      <c r="BA852" s="7" t="str">
        <f>+IFERROR(VLOOKUP(AX852,Auxiliar!$A:$C,3,0),"")</f>
        <v>2b 3% | 4b 4% | 6b 5% | 10b 8%  | 385b 0%</v>
      </c>
      <c r="BI852" s="1"/>
      <c r="BJ852" s="1"/>
      <c r="BK852" s="6" t="str">
        <f>+IFERROR(VALUE(RIGHT(Tabla11[[#This Row],[B2B]],6)),"")</f>
        <v/>
      </c>
      <c r="BL852" s="6" t="str">
        <f>+IFERROR(VLOOKUP(BJ852,Auxiliar!$A:$C,2,0),"")</f>
        <v/>
      </c>
      <c r="BM852" s="7" t="str">
        <f>+IFERROR(VLOOKUP(BJ852,Auxiliar!$A:$C,3,0),"")</f>
        <v/>
      </c>
      <c r="BO852" s="1">
        <v>3828</v>
      </c>
      <c r="BP852" s="1" t="s">
        <v>39</v>
      </c>
      <c r="BQ852" s="6">
        <f>+IFERROR(VALUE(RIGHT(Tabla12[[#This Row],[B2B]],6)),"")</f>
        <v>3828</v>
      </c>
      <c r="BR852" s="6" t="str">
        <f>+IFERROR(VLOOKUP(BP852,Auxiliar!$A:$C,2,0),"")</f>
        <v>VALUE LITRO</v>
      </c>
      <c r="BS852" s="7" t="str">
        <f>+IFERROR(VLOOKUP(BP852,Auxiliar!$A:$C,3,0),"")</f>
        <v>1b 12%</v>
      </c>
      <c r="CA852" s="1">
        <v>6139</v>
      </c>
      <c r="CB852" s="1" t="s">
        <v>35</v>
      </c>
      <c r="CC852" s="6">
        <f>+IFERROR(VALUE(RIGHT(Tabla14[[#This Row],[B2B]],6)),"")</f>
        <v>6139</v>
      </c>
      <c r="CD852" s="6" t="str">
        <f>+IFERROR(VLOOKUP(CB852,Auxiliar!$A:$C,2,0),"")</f>
        <v>Corona 710cc</v>
      </c>
      <c r="CE852" s="7" t="str">
        <f>+IFERROR(VLOOKUP(CB852,Auxiliar!$A:$C,3,0),"")</f>
        <v>1b 10% | 85b 0%</v>
      </c>
      <c r="CG852" s="1"/>
      <c r="CH852" s="1"/>
      <c r="CI852" s="6" t="str">
        <f>+IFERROR(VALUE(RIGHT(Tabla15[[#This Row],[B2B]],6)),"")</f>
        <v/>
      </c>
      <c r="CJ852" s="6" t="str">
        <f>+IFERROR(VLOOKUP(CH852,Auxiliar!$A:$C,2,0),"")</f>
        <v/>
      </c>
      <c r="CK852" s="7" t="str">
        <f>+IFERROR(VLOOKUP(CH852,Auxiliar!$A:$C,3,0),"")</f>
        <v/>
      </c>
      <c r="CM852" s="1">
        <v>6040</v>
      </c>
      <c r="CN852" s="1" t="s">
        <v>20</v>
      </c>
      <c r="CO852" s="6">
        <v>6040</v>
      </c>
      <c r="CP852" s="6" t="s">
        <v>20</v>
      </c>
      <c r="CQ852" s="7" t="s">
        <v>21</v>
      </c>
      <c r="CS852" s="1"/>
      <c r="CT852" s="1"/>
      <c r="CU852" s="6" t="str">
        <f>+IFERROR(VALUE(RIGHT(Tabla17[[#This Row],[B2B]],6)),"")</f>
        <v/>
      </c>
      <c r="CV852" s="6" t="str">
        <f>+IFERROR(VLOOKUP(CT852,Auxiliar!$A:$C,2,0),"")</f>
        <v/>
      </c>
      <c r="CW852" s="7" t="str">
        <f>+IFERROR(VLOOKUP(CT852,Auxiliar!$A:$C,3,0),"")</f>
        <v/>
      </c>
      <c r="CY852" s="1">
        <v>6040</v>
      </c>
      <c r="CZ852" s="1" t="s">
        <v>16</v>
      </c>
      <c r="DA852" s="6">
        <f>+IFERROR(VALUE(RIGHT(Tabla18[[#This Row],[B2B]],6)),"")</f>
        <v>6040</v>
      </c>
      <c r="DB852" s="6" t="str">
        <f>+IFERROR(VLOOKUP(CZ852,Auxiliar!$A:$C,2,0),"")</f>
        <v>PREMIUM</v>
      </c>
      <c r="DC852" s="7" t="str">
        <f>+IFERROR(VLOOKUP(CZ852,Auxiliar!$A:$C,3,0),"")</f>
        <v>0b 0% | 2b 2% | 5b 3,5% | 10b 5%</v>
      </c>
      <c r="DE852" s="1">
        <v>6040</v>
      </c>
      <c r="DF852" s="1" t="s">
        <v>19</v>
      </c>
      <c r="DG852" s="6">
        <f>+IFERROR(VALUE(RIGHT(Tabla19[[#This Row],[B2B]],6)),"")</f>
        <v>6040</v>
      </c>
      <c r="DH852" s="6" t="str">
        <f>+IFERROR(VLOOKUP(DF852,Auxiliar!$A:$C,2,0),"")</f>
        <v>MICHELOB</v>
      </c>
      <c r="DI852" s="7" t="str">
        <f>+IFERROR(VLOOKUP(DF852,Auxiliar!$A:$C,3,0),"")</f>
        <v>1b 7% | 3b 22% | 8b 27%</v>
      </c>
      <c r="DK852" s="1"/>
      <c r="DL852" s="1"/>
      <c r="DM852" s="6" t="str">
        <f>+IFERROR(VALUE(RIGHT(Tabla20[[#This Row],[B2B]],6)),"")</f>
        <v/>
      </c>
      <c r="DN852" s="6" t="str">
        <f>+IFERROR(VLOOKUP(DL852,Auxiliar!$A:$C,2,0),"")</f>
        <v/>
      </c>
      <c r="DO852" s="7" t="str">
        <f>+IFERROR(VLOOKUP(DL852,Auxiliar!$A:$C,3,0),"")</f>
        <v/>
      </c>
      <c r="DQ852" s="1">
        <v>6037</v>
      </c>
      <c r="DR852" s="12" t="s">
        <v>24</v>
      </c>
      <c r="DS852" s="6">
        <f>+IFERROR(VALUE(RIGHT(Tabla21[[#This Row],[B2B]],6)),"")</f>
        <v>6037</v>
      </c>
      <c r="DT852" s="6" t="str">
        <f>+IFERROR(VLOOKUP(DR852,Auxiliar!$A:$C,2,0),"")</f>
        <v>CORONA PORRON</v>
      </c>
      <c r="DU852" s="7" t="str">
        <f>+IFERROR(VLOOKUP(DR852,Auxiliar!$A:$C,3,0),"")</f>
        <v>1b 5% | 20b 0%</v>
      </c>
      <c r="DW852" s="1">
        <v>11986</v>
      </c>
      <c r="DX852" s="12" t="s">
        <v>43</v>
      </c>
      <c r="DY852" s="6">
        <f>+IFERROR(VALUE(RIGHT(Tabla22[[#This Row],[B2B]],6)),"")</f>
        <v>11986</v>
      </c>
      <c r="DZ852" s="6" t="str">
        <f>+IFERROR(VLOOKUP(DX852,Auxiliar!$A:$C,2,0),"")</f>
        <v xml:space="preserve">VALUE LATA </v>
      </c>
      <c r="EA852" s="7" t="str">
        <f>+IFERROR(VLOOKUP(DX852,Auxiliar!$A:$C,3,0),"")</f>
        <v>1b 15% | 100b 18%</v>
      </c>
      <c r="EC852" s="1">
        <v>3827</v>
      </c>
      <c r="ED852" s="12" t="s">
        <v>47</v>
      </c>
      <c r="EE852" s="6">
        <f>+IFERROR(VALUE(RIGHT(Tabla23[[#This Row],[B2B]],6)),"")</f>
        <v>3827</v>
      </c>
      <c r="EF852" s="6" t="str">
        <f>+IFERROR(VLOOKUP(ED852,Auxiliar!$A:$C,2,0),"")</f>
        <v>VALUE LATON</v>
      </c>
      <c r="EG852" s="7" t="str">
        <f>+IFERROR(VLOOKUP(ED852,Auxiliar!$A:$C,3,0),"")</f>
        <v>1b 10% | 5b 15% | 192b 0%</v>
      </c>
      <c r="EI852" s="1"/>
      <c r="EJ852" s="12"/>
      <c r="EK852" s="6" t="str">
        <f>+IFERROR(VALUE(RIGHT(Tabla24[[#This Row],[B2B]],6)),"")</f>
        <v/>
      </c>
      <c r="EL852" s="6" t="str">
        <f>+IFERROR(VLOOKUP(EJ852,Auxiliar!$A:$C,2,0),"")</f>
        <v/>
      </c>
      <c r="EM852" s="7" t="str">
        <f>+IFERROR(VLOOKUP(EJ852,Auxiliar!$A:$C,3,0),"")</f>
        <v/>
      </c>
      <c r="EO852" s="1"/>
      <c r="EP852" s="12"/>
      <c r="EQ852" s="6" t="str">
        <f>+IFERROR(VALUE(RIGHT(Tabla25[[#This Row],[B2B]],6)),"")</f>
        <v/>
      </c>
      <c r="ER852" s="6" t="str">
        <f>+IFERROR(VLOOKUP(EP852,Auxiliar!$A:$C,2,0),"")</f>
        <v/>
      </c>
      <c r="ES852" s="7" t="str">
        <f>+IFERROR(VLOOKUP(EP852,Auxiliar!$A:$C,3,0),"")</f>
        <v/>
      </c>
      <c r="EU852" s="1"/>
      <c r="EV852" s="12"/>
      <c r="EW852" s="6" t="str">
        <f>+IFERROR(VALUE(RIGHT(Tabla26[[#This Row],[B2B]],6)),"")</f>
        <v/>
      </c>
      <c r="EX852" s="6" t="str">
        <f>+IFERROR(VLOOKUP(EV852,Auxiliar!$A:$C,2,0),"")</f>
        <v/>
      </c>
      <c r="EY852" s="7" t="str">
        <f>+IFERROR(VLOOKUP(EV852,Auxiliar!$A:$C,3,0),"")</f>
        <v/>
      </c>
      <c r="EZ852" s="1"/>
      <c r="FA852" s="12"/>
      <c r="FB852" s="6" t="str">
        <f>+IFERROR(VALUE(RIGHT(Tabla27[[#This Row],[B2B]],6)),"")</f>
        <v/>
      </c>
      <c r="FC852" s="6" t="str">
        <f>+IFERROR(VLOOKUP(FA852,Auxiliar!$A:$C,2,0),"")</f>
        <v/>
      </c>
      <c r="FD852" s="7" t="str">
        <f>+IFERROR(VLOOKUP(FA852,Auxiliar!$A:$C,3,0),"")</f>
        <v/>
      </c>
      <c r="FE852" s="1"/>
      <c r="FF852" s="12"/>
      <c r="FG852" s="6" t="str">
        <f>+IFERROR(VALUE(RIGHT(Tabla28[[#This Row],[B2B]],6)),"")</f>
        <v/>
      </c>
      <c r="FH852" s="6" t="str">
        <f>+IFERROR(VLOOKUP(FF852,Auxiliar!$A:$C,2,0),"")</f>
        <v/>
      </c>
      <c r="FI852" s="7" t="str">
        <f>+IFERROR(VLOOKUP(FF852,Auxiliar!$A:$C,3,0),"")</f>
        <v/>
      </c>
      <c r="FJ852" s="1"/>
      <c r="FK852" s="12"/>
      <c r="FL852" s="6" t="str">
        <f>+IFERROR(VALUE(RIGHT(Tabla29[[#This Row],[B2B]],6)),"")</f>
        <v/>
      </c>
      <c r="FM852" s="6" t="str">
        <f>+IFERROR(VLOOKUP(FK852,Auxiliar!$A:$C,2,0),"")</f>
        <v/>
      </c>
      <c r="FN852" s="7" t="str">
        <f>+IFERROR(VLOOKUP(FK852,Auxiliar!$A:$C,3,0),"")</f>
        <v/>
      </c>
      <c r="FO852" s="1"/>
      <c r="FP852" s="12"/>
      <c r="FQ852" s="6" t="str">
        <f>+IFERROR(VALUE(RIGHT(Tabla30[[#This Row],[B2B]],6)),"")</f>
        <v/>
      </c>
      <c r="FR852" s="6" t="str">
        <f>+IFERROR(VLOOKUP(FP852,Auxiliar!$A:$C,2,0),"")</f>
        <v/>
      </c>
      <c r="FS852" s="7"/>
      <c r="FT852" s="1"/>
      <c r="FU852" s="12"/>
      <c r="FV852" s="6" t="str">
        <f>+IFERROR(VALUE(RIGHT(Tabla31[[#This Row],[B2B]],6)),"")</f>
        <v/>
      </c>
      <c r="FW852" s="6" t="str">
        <f>+IFERROR(VLOOKUP(FU852,Auxiliar!$A:$C,2,0),"")</f>
        <v/>
      </c>
      <c r="FX852" s="7" t="str">
        <f>+IFERROR(VLOOKUP(FU852,Auxiliar!$A:$C,3,0),"")</f>
        <v/>
      </c>
      <c r="FY852" s="1"/>
      <c r="FZ852" s="12"/>
      <c r="GA852" s="6" t="str">
        <f>+IFERROR(VALUE(RIGHT(Tabla32[[#This Row],[B2B]],6)),"")</f>
        <v/>
      </c>
      <c r="GB852" s="6" t="str">
        <f>+IFERROR(VLOOKUP(FZ852,Auxiliar!$A:$C,2,0),"")</f>
        <v/>
      </c>
      <c r="GC852" s="7" t="str">
        <f>+IFERROR(VLOOKUP(FZ852,Auxiliar!$A:$C,3,0),"")</f>
        <v/>
      </c>
      <c r="GD852" s="1"/>
      <c r="GE852" s="12"/>
      <c r="GF852" s="6" t="str">
        <f>+IFERROR(VALUE(RIGHT(Tabla33[[#This Row],[B2B]],6)),"")</f>
        <v/>
      </c>
      <c r="GG852" s="6" t="str">
        <f>+IFERROR(VLOOKUP(GE852,Auxiliar!$A:$C,2,0),"")</f>
        <v/>
      </c>
      <c r="GH852" s="7" t="str">
        <f>+IFERROR(VLOOKUP(GE852,Auxiliar!$A:$C,3,0),"")</f>
        <v/>
      </c>
    </row>
    <row r="853" spans="19:190" x14ac:dyDescent="0.25">
      <c r="S853" s="1">
        <v>11749</v>
      </c>
      <c r="T853" s="1" t="s">
        <v>9</v>
      </c>
      <c r="U853" s="6">
        <f>+IFERROR(VALUE(RIGHT(Tabla4[[#This Row],[B2B]],6)),"")</f>
        <v>11749</v>
      </c>
      <c r="V853" s="6" t="str">
        <f>+IFERROR(VLOOKUP(T853,Auxiliar!$A:$C,2,0),"")</f>
        <v>CORE</v>
      </c>
      <c r="W853" s="7" t="str">
        <f>+IFERROR(VLOOKUP(T853,Auxiliar!$A:$C,3,0),"")</f>
        <v>0b 1% | 2b 5% | 4b 6%</v>
      </c>
      <c r="AK853" s="1">
        <v>10761</v>
      </c>
      <c r="AL853" s="1" t="s">
        <v>30</v>
      </c>
      <c r="AM853" s="6">
        <f>+IFERROR(VALUE(RIGHT(Tabla7[[#This Row],[B2B]],6)),"")</f>
        <v>10761</v>
      </c>
      <c r="AN853" s="6" t="str">
        <f>+IFERROR(VLOOKUP(AL853,Auxiliar!$A:$C,2,0),"")</f>
        <v>LATONES</v>
      </c>
      <c r="AO853" s="7" t="str">
        <f>+IFERROR(VLOOKUP(AL853,Auxiliar!$A:$C,3,0),"")</f>
        <v>1b 4% | 5b 7% | 97b 0%</v>
      </c>
      <c r="AW853" s="1"/>
      <c r="AX853" s="1" t="s">
        <v>32</v>
      </c>
      <c r="AY853" s="6" t="str">
        <f>+IFERROR(VALUE(RIGHT(Tabla9[[#This Row],[B2B]],6)),"")</f>
        <v/>
      </c>
      <c r="AZ853" s="6" t="str">
        <f>+IFERROR(VLOOKUP(AX853,Auxiliar!$A:$C,2,0),"")</f>
        <v>LATONES</v>
      </c>
      <c r="BA853" s="7" t="str">
        <f>+IFERROR(VLOOKUP(AX853,Auxiliar!$A:$C,3,0),"")</f>
        <v>2b 3% | 4b 4% | 6b 5% | 10b 8%  | 385b 0%</v>
      </c>
      <c r="BI853" s="1"/>
      <c r="BJ853" s="1"/>
      <c r="BK853" s="6" t="str">
        <f>+IFERROR(VALUE(RIGHT(Tabla11[[#This Row],[B2B]],6)),"")</f>
        <v/>
      </c>
      <c r="BL853" s="6" t="str">
        <f>+IFERROR(VLOOKUP(BJ853,Auxiliar!$A:$C,2,0),"")</f>
        <v/>
      </c>
      <c r="BM853" s="7" t="str">
        <f>+IFERROR(VLOOKUP(BJ853,Auxiliar!$A:$C,3,0),"")</f>
        <v/>
      </c>
      <c r="BO853" s="1">
        <v>3848</v>
      </c>
      <c r="BP853" s="1" t="s">
        <v>39</v>
      </c>
      <c r="BQ853" s="6">
        <f>+IFERROR(VALUE(RIGHT(Tabla12[[#This Row],[B2B]],6)),"")</f>
        <v>3848</v>
      </c>
      <c r="BR853" s="6" t="str">
        <f>+IFERROR(VLOOKUP(BP853,Auxiliar!$A:$C,2,0),"")</f>
        <v>VALUE LITRO</v>
      </c>
      <c r="BS853" s="7" t="str">
        <f>+IFERROR(VLOOKUP(BP853,Auxiliar!$A:$C,3,0),"")</f>
        <v>1b 12%</v>
      </c>
      <c r="CA853" s="1">
        <v>6140</v>
      </c>
      <c r="CB853" s="1" t="s">
        <v>35</v>
      </c>
      <c r="CC853" s="6">
        <f>+IFERROR(VALUE(RIGHT(Tabla14[[#This Row],[B2B]],6)),"")</f>
        <v>6140</v>
      </c>
      <c r="CD853" s="6" t="str">
        <f>+IFERROR(VLOOKUP(CB853,Auxiliar!$A:$C,2,0),"")</f>
        <v>Corona 710cc</v>
      </c>
      <c r="CE853" s="7" t="str">
        <f>+IFERROR(VLOOKUP(CB853,Auxiliar!$A:$C,3,0),"")</f>
        <v>1b 10% | 85b 0%</v>
      </c>
      <c r="CG853" s="1"/>
      <c r="CH853" s="1"/>
      <c r="CI853" s="6" t="str">
        <f>+IFERROR(VALUE(RIGHT(Tabla15[[#This Row],[B2B]],6)),"")</f>
        <v/>
      </c>
      <c r="CJ853" s="6" t="str">
        <f>+IFERROR(VLOOKUP(CH853,Auxiliar!$A:$C,2,0),"")</f>
        <v/>
      </c>
      <c r="CK853" s="7" t="str">
        <f>+IFERROR(VLOOKUP(CH853,Auxiliar!$A:$C,3,0),"")</f>
        <v/>
      </c>
      <c r="CM853" s="1">
        <v>6041</v>
      </c>
      <c r="CN853" s="1" t="s">
        <v>20</v>
      </c>
      <c r="CO853" s="6">
        <v>6041</v>
      </c>
      <c r="CP853" s="6" t="s">
        <v>20</v>
      </c>
      <c r="CQ853" s="7" t="s">
        <v>21</v>
      </c>
      <c r="CS853" s="1"/>
      <c r="CT853" s="1"/>
      <c r="CU853" s="6" t="str">
        <f>+IFERROR(VALUE(RIGHT(Tabla17[[#This Row],[B2B]],6)),"")</f>
        <v/>
      </c>
      <c r="CV853" s="6" t="str">
        <f>+IFERROR(VLOOKUP(CT853,Auxiliar!$A:$C,2,0),"")</f>
        <v/>
      </c>
      <c r="CW853" s="7" t="str">
        <f>+IFERROR(VLOOKUP(CT853,Auxiliar!$A:$C,3,0),"")</f>
        <v/>
      </c>
      <c r="CY853" s="1">
        <v>6041</v>
      </c>
      <c r="CZ853" s="1" t="s">
        <v>16</v>
      </c>
      <c r="DA853" s="6">
        <f>+IFERROR(VALUE(RIGHT(Tabla18[[#This Row],[B2B]],6)),"")</f>
        <v>6041</v>
      </c>
      <c r="DB853" s="6" t="str">
        <f>+IFERROR(VLOOKUP(CZ853,Auxiliar!$A:$C,2,0),"")</f>
        <v>PREMIUM</v>
      </c>
      <c r="DC853" s="7" t="str">
        <f>+IFERROR(VLOOKUP(CZ853,Auxiliar!$A:$C,3,0),"")</f>
        <v>0b 0% | 2b 2% | 5b 3,5% | 10b 5%</v>
      </c>
      <c r="DE853" s="1">
        <v>6041</v>
      </c>
      <c r="DF853" s="1" t="s">
        <v>19</v>
      </c>
      <c r="DG853" s="6">
        <f>+IFERROR(VALUE(RIGHT(Tabla19[[#This Row],[B2B]],6)),"")</f>
        <v>6041</v>
      </c>
      <c r="DH853" s="6" t="str">
        <f>+IFERROR(VLOOKUP(DF853,Auxiliar!$A:$C,2,0),"")</f>
        <v>MICHELOB</v>
      </c>
      <c r="DI853" s="7" t="str">
        <f>+IFERROR(VLOOKUP(DF853,Auxiliar!$A:$C,3,0),"")</f>
        <v>1b 7% | 3b 22% | 8b 27%</v>
      </c>
      <c r="DK853" s="1"/>
      <c r="DL853" s="1"/>
      <c r="DM853" s="6" t="str">
        <f>+IFERROR(VALUE(RIGHT(Tabla20[[#This Row],[B2B]],6)),"")</f>
        <v/>
      </c>
      <c r="DN853" s="6" t="str">
        <f>+IFERROR(VLOOKUP(DL853,Auxiliar!$A:$C,2,0),"")</f>
        <v/>
      </c>
      <c r="DO853" s="7" t="str">
        <f>+IFERROR(VLOOKUP(DL853,Auxiliar!$A:$C,3,0),"")</f>
        <v/>
      </c>
      <c r="DQ853" s="1">
        <v>6039</v>
      </c>
      <c r="DR853" s="12" t="s">
        <v>24</v>
      </c>
      <c r="DS853" s="6">
        <f>+IFERROR(VALUE(RIGHT(Tabla21[[#This Row],[B2B]],6)),"")</f>
        <v>6039</v>
      </c>
      <c r="DT853" s="6" t="str">
        <f>+IFERROR(VLOOKUP(DR853,Auxiliar!$A:$C,2,0),"")</f>
        <v>CORONA PORRON</v>
      </c>
      <c r="DU853" s="7" t="str">
        <f>+IFERROR(VLOOKUP(DR853,Auxiliar!$A:$C,3,0),"")</f>
        <v>1b 5% | 20b 0%</v>
      </c>
      <c r="DW853" s="1">
        <v>6553</v>
      </c>
      <c r="DX853" s="12" t="s">
        <v>43</v>
      </c>
      <c r="DY853" s="6">
        <f>+IFERROR(VALUE(RIGHT(Tabla22[[#This Row],[B2B]],6)),"")</f>
        <v>6553</v>
      </c>
      <c r="DZ853" s="6" t="str">
        <f>+IFERROR(VLOOKUP(DX853,Auxiliar!$A:$C,2,0),"")</f>
        <v xml:space="preserve">VALUE LATA </v>
      </c>
      <c r="EA853" s="7" t="str">
        <f>+IFERROR(VLOOKUP(DX853,Auxiliar!$A:$C,3,0),"")</f>
        <v>1b 15% | 100b 18%</v>
      </c>
      <c r="EC853" s="1">
        <v>3828</v>
      </c>
      <c r="ED853" s="12" t="s">
        <v>47</v>
      </c>
      <c r="EE853" s="6">
        <f>+IFERROR(VALUE(RIGHT(Tabla23[[#This Row],[B2B]],6)),"")</f>
        <v>3828</v>
      </c>
      <c r="EF853" s="6" t="str">
        <f>+IFERROR(VLOOKUP(ED853,Auxiliar!$A:$C,2,0),"")</f>
        <v>VALUE LATON</v>
      </c>
      <c r="EG853" s="7" t="str">
        <f>+IFERROR(VLOOKUP(ED853,Auxiliar!$A:$C,3,0),"")</f>
        <v>1b 10% | 5b 15% | 192b 0%</v>
      </c>
      <c r="EI853" s="1"/>
      <c r="EJ853" s="12"/>
      <c r="EK853" s="6" t="str">
        <f>+IFERROR(VALUE(RIGHT(Tabla24[[#This Row],[B2B]],6)),"")</f>
        <v/>
      </c>
      <c r="EL853" s="6" t="str">
        <f>+IFERROR(VLOOKUP(EJ853,Auxiliar!$A:$C,2,0),"")</f>
        <v/>
      </c>
      <c r="EM853" s="7" t="str">
        <f>+IFERROR(VLOOKUP(EJ853,Auxiliar!$A:$C,3,0),"")</f>
        <v/>
      </c>
      <c r="EO853" s="1"/>
      <c r="EP853" s="12"/>
      <c r="EQ853" s="6" t="str">
        <f>+IFERROR(VALUE(RIGHT(Tabla25[[#This Row],[B2B]],6)),"")</f>
        <v/>
      </c>
      <c r="ER853" s="6" t="str">
        <f>+IFERROR(VLOOKUP(EP853,Auxiliar!$A:$C,2,0),"")</f>
        <v/>
      </c>
      <c r="ES853" s="7" t="str">
        <f>+IFERROR(VLOOKUP(EP853,Auxiliar!$A:$C,3,0),"")</f>
        <v/>
      </c>
      <c r="EU853" s="1"/>
      <c r="EV853" s="12"/>
      <c r="EW853" s="6" t="str">
        <f>+IFERROR(VALUE(RIGHT(Tabla26[[#This Row],[B2B]],6)),"")</f>
        <v/>
      </c>
      <c r="EX853" s="6" t="str">
        <f>+IFERROR(VLOOKUP(EV853,Auxiliar!$A:$C,2,0),"")</f>
        <v/>
      </c>
      <c r="EY853" s="7" t="str">
        <f>+IFERROR(VLOOKUP(EV853,Auxiliar!$A:$C,3,0),"")</f>
        <v/>
      </c>
      <c r="EZ853" s="1"/>
      <c r="FA853" s="12"/>
      <c r="FB853" s="6" t="str">
        <f>+IFERROR(VALUE(RIGHT(Tabla27[[#This Row],[B2B]],6)),"")</f>
        <v/>
      </c>
      <c r="FC853" s="6" t="str">
        <f>+IFERROR(VLOOKUP(FA853,Auxiliar!$A:$C,2,0),"")</f>
        <v/>
      </c>
      <c r="FD853" s="7" t="str">
        <f>+IFERROR(VLOOKUP(FA853,Auxiliar!$A:$C,3,0),"")</f>
        <v/>
      </c>
      <c r="FE853" s="1"/>
      <c r="FF853" s="12"/>
      <c r="FG853" s="6" t="str">
        <f>+IFERROR(VALUE(RIGHT(Tabla28[[#This Row],[B2B]],6)),"")</f>
        <v/>
      </c>
      <c r="FH853" s="6" t="str">
        <f>+IFERROR(VLOOKUP(FF853,Auxiliar!$A:$C,2,0),"")</f>
        <v/>
      </c>
      <c r="FI853" s="7" t="str">
        <f>+IFERROR(VLOOKUP(FF853,Auxiliar!$A:$C,3,0),"")</f>
        <v/>
      </c>
      <c r="FJ853" s="1"/>
      <c r="FK853" s="12"/>
      <c r="FL853" s="6" t="str">
        <f>+IFERROR(VALUE(RIGHT(Tabla29[[#This Row],[B2B]],6)),"")</f>
        <v/>
      </c>
      <c r="FM853" s="6" t="str">
        <f>+IFERROR(VLOOKUP(FK853,Auxiliar!$A:$C,2,0),"")</f>
        <v/>
      </c>
      <c r="FN853" s="7" t="str">
        <f>+IFERROR(VLOOKUP(FK853,Auxiliar!$A:$C,3,0),"")</f>
        <v/>
      </c>
      <c r="FO853" s="1"/>
      <c r="FP853" s="12"/>
      <c r="FQ853" s="6" t="str">
        <f>+IFERROR(VALUE(RIGHT(Tabla30[[#This Row],[B2B]],6)),"")</f>
        <v/>
      </c>
      <c r="FR853" s="6" t="str">
        <f>+IFERROR(VLOOKUP(FP853,Auxiliar!$A:$C,2,0),"")</f>
        <v/>
      </c>
      <c r="FS853" s="7"/>
      <c r="FT853" s="1"/>
      <c r="FU853" s="12"/>
      <c r="FV853" s="6" t="str">
        <f>+IFERROR(VALUE(RIGHT(Tabla31[[#This Row],[B2B]],6)),"")</f>
        <v/>
      </c>
      <c r="FW853" s="6" t="str">
        <f>+IFERROR(VLOOKUP(FU853,Auxiliar!$A:$C,2,0),"")</f>
        <v/>
      </c>
      <c r="FX853" s="7" t="str">
        <f>+IFERROR(VLOOKUP(FU853,Auxiliar!$A:$C,3,0),"")</f>
        <v/>
      </c>
      <c r="FY853" s="1"/>
      <c r="FZ853" s="12"/>
      <c r="GA853" s="6" t="str">
        <f>+IFERROR(VALUE(RIGHT(Tabla32[[#This Row],[B2B]],6)),"")</f>
        <v/>
      </c>
      <c r="GB853" s="6" t="str">
        <f>+IFERROR(VLOOKUP(FZ853,Auxiliar!$A:$C,2,0),"")</f>
        <v/>
      </c>
      <c r="GC853" s="7" t="str">
        <f>+IFERROR(VLOOKUP(FZ853,Auxiliar!$A:$C,3,0),"")</f>
        <v/>
      </c>
      <c r="GD853" s="1"/>
      <c r="GE853" s="12"/>
      <c r="GF853" s="6" t="str">
        <f>+IFERROR(VALUE(RIGHT(Tabla33[[#This Row],[B2B]],6)),"")</f>
        <v/>
      </c>
      <c r="GG853" s="6" t="str">
        <f>+IFERROR(VLOOKUP(GE853,Auxiliar!$A:$C,2,0),"")</f>
        <v/>
      </c>
      <c r="GH853" s="7" t="str">
        <f>+IFERROR(VLOOKUP(GE853,Auxiliar!$A:$C,3,0),"")</f>
        <v/>
      </c>
    </row>
    <row r="854" spans="19:190" x14ac:dyDescent="0.25">
      <c r="S854" s="1">
        <v>11769</v>
      </c>
      <c r="T854" s="1" t="s">
        <v>9</v>
      </c>
      <c r="U854" s="6">
        <f>+IFERROR(VALUE(RIGHT(Tabla4[[#This Row],[B2B]],6)),"")</f>
        <v>11769</v>
      </c>
      <c r="V854" s="6" t="str">
        <f>+IFERROR(VLOOKUP(T854,Auxiliar!$A:$C,2,0),"")</f>
        <v>CORE</v>
      </c>
      <c r="W854" s="7" t="str">
        <f>+IFERROR(VLOOKUP(T854,Auxiliar!$A:$C,3,0),"")</f>
        <v>0b 1% | 2b 5% | 4b 6%</v>
      </c>
      <c r="AK854" s="1">
        <v>10778</v>
      </c>
      <c r="AL854" s="1" t="s">
        <v>30</v>
      </c>
      <c r="AM854" s="6">
        <f>+IFERROR(VALUE(RIGHT(Tabla7[[#This Row],[B2B]],6)),"")</f>
        <v>10778</v>
      </c>
      <c r="AN854" s="6" t="str">
        <f>+IFERROR(VLOOKUP(AL854,Auxiliar!$A:$C,2,0),"")</f>
        <v>LATONES</v>
      </c>
      <c r="AO854" s="7" t="str">
        <f>+IFERROR(VLOOKUP(AL854,Auxiliar!$A:$C,3,0),"")</f>
        <v>1b 4% | 5b 7% | 97b 0%</v>
      </c>
      <c r="AW854" s="1"/>
      <c r="AX854" s="1" t="s">
        <v>32</v>
      </c>
      <c r="AY854" s="6" t="str">
        <f>+IFERROR(VALUE(RIGHT(Tabla9[[#This Row],[B2B]],6)),"")</f>
        <v/>
      </c>
      <c r="AZ854" s="6" t="str">
        <f>+IFERROR(VLOOKUP(AX854,Auxiliar!$A:$C,2,0),"")</f>
        <v>LATONES</v>
      </c>
      <c r="BA854" s="7" t="str">
        <f>+IFERROR(VLOOKUP(AX854,Auxiliar!$A:$C,3,0),"")</f>
        <v>2b 3% | 4b 4% | 6b 5% | 10b 8%  | 385b 0%</v>
      </c>
      <c r="BI854" s="1"/>
      <c r="BJ854" s="1"/>
      <c r="BK854" s="6" t="str">
        <f>+IFERROR(VALUE(RIGHT(Tabla11[[#This Row],[B2B]],6)),"")</f>
        <v/>
      </c>
      <c r="BL854" s="6" t="str">
        <f>+IFERROR(VLOOKUP(BJ854,Auxiliar!$A:$C,2,0),"")</f>
        <v/>
      </c>
      <c r="BM854" s="7" t="str">
        <f>+IFERROR(VLOOKUP(BJ854,Auxiliar!$A:$C,3,0),"")</f>
        <v/>
      </c>
      <c r="BO854" s="1">
        <v>3864</v>
      </c>
      <c r="BP854" s="1" t="s">
        <v>39</v>
      </c>
      <c r="BQ854" s="6">
        <f>+IFERROR(VALUE(RIGHT(Tabla12[[#This Row],[B2B]],6)),"")</f>
        <v>3864</v>
      </c>
      <c r="BR854" s="6" t="str">
        <f>+IFERROR(VLOOKUP(BP854,Auxiliar!$A:$C,2,0),"")</f>
        <v>VALUE LITRO</v>
      </c>
      <c r="BS854" s="7" t="str">
        <f>+IFERROR(VLOOKUP(BP854,Auxiliar!$A:$C,3,0),"")</f>
        <v>1b 12%</v>
      </c>
      <c r="CA854" s="1">
        <v>6149</v>
      </c>
      <c r="CB854" s="1" t="s">
        <v>35</v>
      </c>
      <c r="CC854" s="6">
        <f>+IFERROR(VALUE(RIGHT(Tabla14[[#This Row],[B2B]],6)),"")</f>
        <v>6149</v>
      </c>
      <c r="CD854" s="6" t="str">
        <f>+IFERROR(VLOOKUP(CB854,Auxiliar!$A:$C,2,0),"")</f>
        <v>Corona 710cc</v>
      </c>
      <c r="CE854" s="7" t="str">
        <f>+IFERROR(VLOOKUP(CB854,Auxiliar!$A:$C,3,0),"")</f>
        <v>1b 10% | 85b 0%</v>
      </c>
      <c r="CG854" s="1"/>
      <c r="CH854" s="1"/>
      <c r="CI854" s="6" t="str">
        <f>+IFERROR(VALUE(RIGHT(Tabla15[[#This Row],[B2B]],6)),"")</f>
        <v/>
      </c>
      <c r="CJ854" s="6" t="str">
        <f>+IFERROR(VLOOKUP(CH854,Auxiliar!$A:$C,2,0),"")</f>
        <v/>
      </c>
      <c r="CK854" s="7" t="str">
        <f>+IFERROR(VLOOKUP(CH854,Auxiliar!$A:$C,3,0),"")</f>
        <v/>
      </c>
      <c r="CM854" s="1">
        <v>6051</v>
      </c>
      <c r="CN854" s="1" t="s">
        <v>20</v>
      </c>
      <c r="CO854" s="6">
        <v>6051</v>
      </c>
      <c r="CP854" s="6" t="s">
        <v>20</v>
      </c>
      <c r="CQ854" s="7" t="s">
        <v>21</v>
      </c>
      <c r="CS854" s="1"/>
      <c r="CT854" s="1"/>
      <c r="CU854" s="6" t="str">
        <f>+IFERROR(VALUE(RIGHT(Tabla17[[#This Row],[B2B]],6)),"")</f>
        <v/>
      </c>
      <c r="CV854" s="6" t="str">
        <f>+IFERROR(VLOOKUP(CT854,Auxiliar!$A:$C,2,0),"")</f>
        <v/>
      </c>
      <c r="CW854" s="7" t="str">
        <f>+IFERROR(VLOOKUP(CT854,Auxiliar!$A:$C,3,0),"")</f>
        <v/>
      </c>
      <c r="CY854" s="1">
        <v>6051</v>
      </c>
      <c r="CZ854" s="1" t="s">
        <v>16</v>
      </c>
      <c r="DA854" s="6">
        <f>+IFERROR(VALUE(RIGHT(Tabla18[[#This Row],[B2B]],6)),"")</f>
        <v>6051</v>
      </c>
      <c r="DB854" s="6" t="str">
        <f>+IFERROR(VLOOKUP(CZ854,Auxiliar!$A:$C,2,0),"")</f>
        <v>PREMIUM</v>
      </c>
      <c r="DC854" s="7" t="str">
        <f>+IFERROR(VLOOKUP(CZ854,Auxiliar!$A:$C,3,0),"")</f>
        <v>0b 0% | 2b 2% | 5b 3,5% | 10b 5%</v>
      </c>
      <c r="DE854" s="1">
        <v>6051</v>
      </c>
      <c r="DF854" s="1" t="s">
        <v>19</v>
      </c>
      <c r="DG854" s="6">
        <f>+IFERROR(VALUE(RIGHT(Tabla19[[#This Row],[B2B]],6)),"")</f>
        <v>6051</v>
      </c>
      <c r="DH854" s="6" t="str">
        <f>+IFERROR(VLOOKUP(DF854,Auxiliar!$A:$C,2,0),"")</f>
        <v>MICHELOB</v>
      </c>
      <c r="DI854" s="7" t="str">
        <f>+IFERROR(VLOOKUP(DF854,Auxiliar!$A:$C,3,0),"")</f>
        <v>1b 7% | 3b 22% | 8b 27%</v>
      </c>
      <c r="DK854" s="1"/>
      <c r="DL854" s="1"/>
      <c r="DM854" s="6" t="str">
        <f>+IFERROR(VALUE(RIGHT(Tabla20[[#This Row],[B2B]],6)),"")</f>
        <v/>
      </c>
      <c r="DN854" s="6" t="str">
        <f>+IFERROR(VLOOKUP(DL854,Auxiliar!$A:$C,2,0),"")</f>
        <v/>
      </c>
      <c r="DO854" s="7" t="str">
        <f>+IFERROR(VLOOKUP(DL854,Auxiliar!$A:$C,3,0),"")</f>
        <v/>
      </c>
      <c r="DQ854" s="1">
        <v>6040</v>
      </c>
      <c r="DR854" s="12" t="s">
        <v>24</v>
      </c>
      <c r="DS854" s="6">
        <f>+IFERROR(VALUE(RIGHT(Tabla21[[#This Row],[B2B]],6)),"")</f>
        <v>6040</v>
      </c>
      <c r="DT854" s="6" t="str">
        <f>+IFERROR(VLOOKUP(DR854,Auxiliar!$A:$C,2,0),"")</f>
        <v>CORONA PORRON</v>
      </c>
      <c r="DU854" s="7" t="str">
        <f>+IFERROR(VLOOKUP(DR854,Auxiliar!$A:$C,3,0),"")</f>
        <v>1b 5% | 20b 0%</v>
      </c>
      <c r="DW854" s="1">
        <v>6593</v>
      </c>
      <c r="DX854" s="12" t="s">
        <v>43</v>
      </c>
      <c r="DY854" s="6">
        <f>+IFERROR(VALUE(RIGHT(Tabla22[[#This Row],[B2B]],6)),"")</f>
        <v>6593</v>
      </c>
      <c r="DZ854" s="6" t="str">
        <f>+IFERROR(VLOOKUP(DX854,Auxiliar!$A:$C,2,0),"")</f>
        <v xml:space="preserve">VALUE LATA </v>
      </c>
      <c r="EA854" s="7" t="str">
        <f>+IFERROR(VLOOKUP(DX854,Auxiliar!$A:$C,3,0),"")</f>
        <v>1b 15% | 100b 18%</v>
      </c>
      <c r="EC854" s="1">
        <v>3848</v>
      </c>
      <c r="ED854" s="12" t="s">
        <v>47</v>
      </c>
      <c r="EE854" s="6">
        <f>+IFERROR(VALUE(RIGHT(Tabla23[[#This Row],[B2B]],6)),"")</f>
        <v>3848</v>
      </c>
      <c r="EF854" s="6" t="str">
        <f>+IFERROR(VLOOKUP(ED854,Auxiliar!$A:$C,2,0),"")</f>
        <v>VALUE LATON</v>
      </c>
      <c r="EG854" s="7" t="str">
        <f>+IFERROR(VLOOKUP(ED854,Auxiliar!$A:$C,3,0),"")</f>
        <v>1b 10% | 5b 15% | 192b 0%</v>
      </c>
      <c r="EI854" s="1"/>
      <c r="EJ854" s="12"/>
      <c r="EK854" s="6" t="str">
        <f>+IFERROR(VALUE(RIGHT(Tabla24[[#This Row],[B2B]],6)),"")</f>
        <v/>
      </c>
      <c r="EL854" s="6" t="str">
        <f>+IFERROR(VLOOKUP(EJ854,Auxiliar!$A:$C,2,0),"")</f>
        <v/>
      </c>
      <c r="EM854" s="7" t="str">
        <f>+IFERROR(VLOOKUP(EJ854,Auxiliar!$A:$C,3,0),"")</f>
        <v/>
      </c>
      <c r="EO854" s="1"/>
      <c r="EP854" s="12"/>
      <c r="EQ854" s="6" t="str">
        <f>+IFERROR(VALUE(RIGHT(Tabla25[[#This Row],[B2B]],6)),"")</f>
        <v/>
      </c>
      <c r="ER854" s="6" t="str">
        <f>+IFERROR(VLOOKUP(EP854,Auxiliar!$A:$C,2,0),"")</f>
        <v/>
      </c>
      <c r="ES854" s="7" t="str">
        <f>+IFERROR(VLOOKUP(EP854,Auxiliar!$A:$C,3,0),"")</f>
        <v/>
      </c>
      <c r="EU854" s="1"/>
      <c r="EV854" s="12"/>
      <c r="EW854" s="6" t="str">
        <f>+IFERROR(VALUE(RIGHT(Tabla26[[#This Row],[B2B]],6)),"")</f>
        <v/>
      </c>
      <c r="EX854" s="6" t="str">
        <f>+IFERROR(VLOOKUP(EV854,Auxiliar!$A:$C,2,0),"")</f>
        <v/>
      </c>
      <c r="EY854" s="7" t="str">
        <f>+IFERROR(VLOOKUP(EV854,Auxiliar!$A:$C,3,0),"")</f>
        <v/>
      </c>
      <c r="EZ854" s="1"/>
      <c r="FA854" s="12"/>
      <c r="FB854" s="6" t="str">
        <f>+IFERROR(VALUE(RIGHT(Tabla27[[#This Row],[B2B]],6)),"")</f>
        <v/>
      </c>
      <c r="FC854" s="6" t="str">
        <f>+IFERROR(VLOOKUP(FA854,Auxiliar!$A:$C,2,0),"")</f>
        <v/>
      </c>
      <c r="FD854" s="7" t="str">
        <f>+IFERROR(VLOOKUP(FA854,Auxiliar!$A:$C,3,0),"")</f>
        <v/>
      </c>
      <c r="FE854" s="1"/>
      <c r="FF854" s="12"/>
      <c r="FG854" s="6" t="str">
        <f>+IFERROR(VALUE(RIGHT(Tabla28[[#This Row],[B2B]],6)),"")</f>
        <v/>
      </c>
      <c r="FH854" s="6" t="str">
        <f>+IFERROR(VLOOKUP(FF854,Auxiliar!$A:$C,2,0),"")</f>
        <v/>
      </c>
      <c r="FI854" s="7" t="str">
        <f>+IFERROR(VLOOKUP(FF854,Auxiliar!$A:$C,3,0),"")</f>
        <v/>
      </c>
      <c r="FJ854" s="1"/>
      <c r="FK854" s="12"/>
      <c r="FL854" s="6" t="str">
        <f>+IFERROR(VALUE(RIGHT(Tabla29[[#This Row],[B2B]],6)),"")</f>
        <v/>
      </c>
      <c r="FM854" s="6" t="str">
        <f>+IFERROR(VLOOKUP(FK854,Auxiliar!$A:$C,2,0),"")</f>
        <v/>
      </c>
      <c r="FN854" s="7" t="str">
        <f>+IFERROR(VLOOKUP(FK854,Auxiliar!$A:$C,3,0),"")</f>
        <v/>
      </c>
      <c r="FO854" s="1"/>
      <c r="FP854" s="12"/>
      <c r="FQ854" s="6" t="str">
        <f>+IFERROR(VALUE(RIGHT(Tabla30[[#This Row],[B2B]],6)),"")</f>
        <v/>
      </c>
      <c r="FR854" s="6" t="str">
        <f>+IFERROR(VLOOKUP(FP854,Auxiliar!$A:$C,2,0),"")</f>
        <v/>
      </c>
      <c r="FS854" s="7"/>
      <c r="FT854" s="1"/>
      <c r="FU854" s="12"/>
      <c r="FV854" s="6" t="str">
        <f>+IFERROR(VALUE(RIGHT(Tabla31[[#This Row],[B2B]],6)),"")</f>
        <v/>
      </c>
      <c r="FW854" s="6" t="str">
        <f>+IFERROR(VLOOKUP(FU854,Auxiliar!$A:$C,2,0),"")</f>
        <v/>
      </c>
      <c r="FX854" s="7" t="str">
        <f>+IFERROR(VLOOKUP(FU854,Auxiliar!$A:$C,3,0),"")</f>
        <v/>
      </c>
      <c r="FY854" s="1"/>
      <c r="FZ854" s="12"/>
      <c r="GA854" s="6" t="str">
        <f>+IFERROR(VALUE(RIGHT(Tabla32[[#This Row],[B2B]],6)),"")</f>
        <v/>
      </c>
      <c r="GB854" s="6" t="str">
        <f>+IFERROR(VLOOKUP(FZ854,Auxiliar!$A:$C,2,0),"")</f>
        <v/>
      </c>
      <c r="GC854" s="7" t="str">
        <f>+IFERROR(VLOOKUP(FZ854,Auxiliar!$A:$C,3,0),"")</f>
        <v/>
      </c>
      <c r="GD854" s="1"/>
      <c r="GE854" s="12"/>
      <c r="GF854" s="6" t="str">
        <f>+IFERROR(VALUE(RIGHT(Tabla33[[#This Row],[B2B]],6)),"")</f>
        <v/>
      </c>
      <c r="GG854" s="6" t="str">
        <f>+IFERROR(VLOOKUP(GE854,Auxiliar!$A:$C,2,0),"")</f>
        <v/>
      </c>
      <c r="GH854" s="7" t="str">
        <f>+IFERROR(VLOOKUP(GE854,Auxiliar!$A:$C,3,0),"")</f>
        <v/>
      </c>
    </row>
    <row r="855" spans="19:190" x14ac:dyDescent="0.25">
      <c r="S855" s="1">
        <v>11774</v>
      </c>
      <c r="T855" s="1" t="s">
        <v>9</v>
      </c>
      <c r="U855" s="6">
        <f>+IFERROR(VALUE(RIGHT(Tabla4[[#This Row],[B2B]],6)),"")</f>
        <v>11774</v>
      </c>
      <c r="V855" s="6" t="str">
        <f>+IFERROR(VLOOKUP(T855,Auxiliar!$A:$C,2,0),"")</f>
        <v>CORE</v>
      </c>
      <c r="W855" s="7" t="str">
        <f>+IFERROR(VLOOKUP(T855,Auxiliar!$A:$C,3,0),"")</f>
        <v>0b 1% | 2b 5% | 4b 6%</v>
      </c>
      <c r="AK855" s="1">
        <v>10781</v>
      </c>
      <c r="AL855" s="1" t="s">
        <v>30</v>
      </c>
      <c r="AM855" s="6">
        <f>+IFERROR(VALUE(RIGHT(Tabla7[[#This Row],[B2B]],6)),"")</f>
        <v>10781</v>
      </c>
      <c r="AN855" s="6" t="str">
        <f>+IFERROR(VLOOKUP(AL855,Auxiliar!$A:$C,2,0),"")</f>
        <v>LATONES</v>
      </c>
      <c r="AO855" s="7" t="str">
        <f>+IFERROR(VLOOKUP(AL855,Auxiliar!$A:$C,3,0),"")</f>
        <v>1b 4% | 5b 7% | 97b 0%</v>
      </c>
      <c r="AW855" s="1"/>
      <c r="AX855" s="1" t="s">
        <v>32</v>
      </c>
      <c r="AY855" s="6" t="str">
        <f>+IFERROR(VALUE(RIGHT(Tabla9[[#This Row],[B2B]],6)),"")</f>
        <v/>
      </c>
      <c r="AZ855" s="6" t="str">
        <f>+IFERROR(VLOOKUP(AX855,Auxiliar!$A:$C,2,0),"")</f>
        <v>LATONES</v>
      </c>
      <c r="BA855" s="7" t="str">
        <f>+IFERROR(VLOOKUP(AX855,Auxiliar!$A:$C,3,0),"")</f>
        <v>2b 3% | 4b 4% | 6b 5% | 10b 8%  | 385b 0%</v>
      </c>
      <c r="BI855" s="1"/>
      <c r="BJ855" s="1"/>
      <c r="BK855" s="6" t="str">
        <f>+IFERROR(VALUE(RIGHT(Tabla11[[#This Row],[B2B]],6)),"")</f>
        <v/>
      </c>
      <c r="BL855" s="6" t="str">
        <f>+IFERROR(VLOOKUP(BJ855,Auxiliar!$A:$C,2,0),"")</f>
        <v/>
      </c>
      <c r="BM855" s="7" t="str">
        <f>+IFERROR(VLOOKUP(BJ855,Auxiliar!$A:$C,3,0),"")</f>
        <v/>
      </c>
      <c r="BO855" s="1">
        <v>6439</v>
      </c>
      <c r="BP855" s="1" t="s">
        <v>39</v>
      </c>
      <c r="BQ855" s="6">
        <f>+IFERROR(VALUE(RIGHT(Tabla12[[#This Row],[B2B]],6)),"")</f>
        <v>6439</v>
      </c>
      <c r="BR855" s="6" t="str">
        <f>+IFERROR(VLOOKUP(BP855,Auxiliar!$A:$C,2,0),"")</f>
        <v>VALUE LITRO</v>
      </c>
      <c r="BS855" s="7" t="str">
        <f>+IFERROR(VLOOKUP(BP855,Auxiliar!$A:$C,3,0),"")</f>
        <v>1b 12%</v>
      </c>
      <c r="CA855" s="1">
        <v>6151</v>
      </c>
      <c r="CB855" s="1" t="s">
        <v>35</v>
      </c>
      <c r="CC855" s="6">
        <f>+IFERROR(VALUE(RIGHT(Tabla14[[#This Row],[B2B]],6)),"")</f>
        <v>6151</v>
      </c>
      <c r="CD855" s="6" t="str">
        <f>+IFERROR(VLOOKUP(CB855,Auxiliar!$A:$C,2,0),"")</f>
        <v>Corona 710cc</v>
      </c>
      <c r="CE855" s="7" t="str">
        <f>+IFERROR(VLOOKUP(CB855,Auxiliar!$A:$C,3,0),"")</f>
        <v>1b 10% | 85b 0%</v>
      </c>
      <c r="CG855" s="1"/>
      <c r="CH855" s="1"/>
      <c r="CI855" s="6" t="str">
        <f>+IFERROR(VALUE(RIGHT(Tabla15[[#This Row],[B2B]],6)),"")</f>
        <v/>
      </c>
      <c r="CJ855" s="6" t="str">
        <f>+IFERROR(VLOOKUP(CH855,Auxiliar!$A:$C,2,0),"")</f>
        <v/>
      </c>
      <c r="CK855" s="7" t="str">
        <f>+IFERROR(VLOOKUP(CH855,Auxiliar!$A:$C,3,0),"")</f>
        <v/>
      </c>
      <c r="CM855" s="1">
        <v>6052</v>
      </c>
      <c r="CN855" s="1" t="s">
        <v>20</v>
      </c>
      <c r="CO855" s="6">
        <v>6052</v>
      </c>
      <c r="CP855" s="6" t="s">
        <v>20</v>
      </c>
      <c r="CQ855" s="7" t="s">
        <v>21</v>
      </c>
      <c r="CS855" s="1"/>
      <c r="CT855" s="1"/>
      <c r="CU855" s="6" t="str">
        <f>+IFERROR(VALUE(RIGHT(Tabla17[[#This Row],[B2B]],6)),"")</f>
        <v/>
      </c>
      <c r="CV855" s="6" t="str">
        <f>+IFERROR(VLOOKUP(CT855,Auxiliar!$A:$C,2,0),"")</f>
        <v/>
      </c>
      <c r="CW855" s="7" t="str">
        <f>+IFERROR(VLOOKUP(CT855,Auxiliar!$A:$C,3,0),"")</f>
        <v/>
      </c>
      <c r="CY855" s="1">
        <v>6052</v>
      </c>
      <c r="CZ855" s="1" t="s">
        <v>16</v>
      </c>
      <c r="DA855" s="6">
        <f>+IFERROR(VALUE(RIGHT(Tabla18[[#This Row],[B2B]],6)),"")</f>
        <v>6052</v>
      </c>
      <c r="DB855" s="6" t="str">
        <f>+IFERROR(VLOOKUP(CZ855,Auxiliar!$A:$C,2,0),"")</f>
        <v>PREMIUM</v>
      </c>
      <c r="DC855" s="7" t="str">
        <f>+IFERROR(VLOOKUP(CZ855,Auxiliar!$A:$C,3,0),"")</f>
        <v>0b 0% | 2b 2% | 5b 3,5% | 10b 5%</v>
      </c>
      <c r="DE855" s="1">
        <v>6052</v>
      </c>
      <c r="DF855" s="1" t="s">
        <v>19</v>
      </c>
      <c r="DG855" s="6">
        <f>+IFERROR(VALUE(RIGHT(Tabla19[[#This Row],[B2B]],6)),"")</f>
        <v>6052</v>
      </c>
      <c r="DH855" s="6" t="str">
        <f>+IFERROR(VLOOKUP(DF855,Auxiliar!$A:$C,2,0),"")</f>
        <v>MICHELOB</v>
      </c>
      <c r="DI855" s="7" t="str">
        <f>+IFERROR(VLOOKUP(DF855,Auxiliar!$A:$C,3,0),"")</f>
        <v>1b 7% | 3b 22% | 8b 27%</v>
      </c>
      <c r="DK855" s="1"/>
      <c r="DL855" s="1"/>
      <c r="DM855" s="6" t="str">
        <f>+IFERROR(VALUE(RIGHT(Tabla20[[#This Row],[B2B]],6)),"")</f>
        <v/>
      </c>
      <c r="DN855" s="6" t="str">
        <f>+IFERROR(VLOOKUP(DL855,Auxiliar!$A:$C,2,0),"")</f>
        <v/>
      </c>
      <c r="DO855" s="7" t="str">
        <f>+IFERROR(VLOOKUP(DL855,Auxiliar!$A:$C,3,0),"")</f>
        <v/>
      </c>
      <c r="DQ855" s="1">
        <v>6041</v>
      </c>
      <c r="DR855" s="12" t="s">
        <v>24</v>
      </c>
      <c r="DS855" s="6">
        <f>+IFERROR(VALUE(RIGHT(Tabla21[[#This Row],[B2B]],6)),"")</f>
        <v>6041</v>
      </c>
      <c r="DT855" s="6" t="str">
        <f>+IFERROR(VLOOKUP(DR855,Auxiliar!$A:$C,2,0),"")</f>
        <v>CORONA PORRON</v>
      </c>
      <c r="DU855" s="7" t="str">
        <f>+IFERROR(VLOOKUP(DR855,Auxiliar!$A:$C,3,0),"")</f>
        <v>1b 5% | 20b 0%</v>
      </c>
      <c r="DW855" s="1">
        <v>6620</v>
      </c>
      <c r="DX855" s="12" t="s">
        <v>43</v>
      </c>
      <c r="DY855" s="6">
        <f>+IFERROR(VALUE(RIGHT(Tabla22[[#This Row],[B2B]],6)),"")</f>
        <v>6620</v>
      </c>
      <c r="DZ855" s="6" t="str">
        <f>+IFERROR(VLOOKUP(DX855,Auxiliar!$A:$C,2,0),"")</f>
        <v xml:space="preserve">VALUE LATA </v>
      </c>
      <c r="EA855" s="7" t="str">
        <f>+IFERROR(VLOOKUP(DX855,Auxiliar!$A:$C,3,0),"")</f>
        <v>1b 15% | 100b 18%</v>
      </c>
      <c r="EC855" s="1">
        <v>3864</v>
      </c>
      <c r="ED855" s="12" t="s">
        <v>47</v>
      </c>
      <c r="EE855" s="6">
        <f>+IFERROR(VALUE(RIGHT(Tabla23[[#This Row],[B2B]],6)),"")</f>
        <v>3864</v>
      </c>
      <c r="EF855" s="6" t="str">
        <f>+IFERROR(VLOOKUP(ED855,Auxiliar!$A:$C,2,0),"")</f>
        <v>VALUE LATON</v>
      </c>
      <c r="EG855" s="7" t="str">
        <f>+IFERROR(VLOOKUP(ED855,Auxiliar!$A:$C,3,0),"")</f>
        <v>1b 10% | 5b 15% | 192b 0%</v>
      </c>
      <c r="EI855" s="1"/>
      <c r="EJ855" s="12"/>
      <c r="EK855" s="6" t="str">
        <f>+IFERROR(VALUE(RIGHT(Tabla24[[#This Row],[B2B]],6)),"")</f>
        <v/>
      </c>
      <c r="EL855" s="6" t="str">
        <f>+IFERROR(VLOOKUP(EJ855,Auxiliar!$A:$C,2,0),"")</f>
        <v/>
      </c>
      <c r="EM855" s="7" t="str">
        <f>+IFERROR(VLOOKUP(EJ855,Auxiliar!$A:$C,3,0),"")</f>
        <v/>
      </c>
      <c r="EO855" s="1"/>
      <c r="EP855" s="12"/>
      <c r="EQ855" s="6" t="str">
        <f>+IFERROR(VALUE(RIGHT(Tabla25[[#This Row],[B2B]],6)),"")</f>
        <v/>
      </c>
      <c r="ER855" s="6" t="str">
        <f>+IFERROR(VLOOKUP(EP855,Auxiliar!$A:$C,2,0),"")</f>
        <v/>
      </c>
      <c r="ES855" s="7" t="str">
        <f>+IFERROR(VLOOKUP(EP855,Auxiliar!$A:$C,3,0),"")</f>
        <v/>
      </c>
      <c r="EU855" s="1"/>
      <c r="EV855" s="12"/>
      <c r="EW855" s="6" t="str">
        <f>+IFERROR(VALUE(RIGHT(Tabla26[[#This Row],[B2B]],6)),"")</f>
        <v/>
      </c>
      <c r="EX855" s="6" t="str">
        <f>+IFERROR(VLOOKUP(EV855,Auxiliar!$A:$C,2,0),"")</f>
        <v/>
      </c>
      <c r="EY855" s="7" t="str">
        <f>+IFERROR(VLOOKUP(EV855,Auxiliar!$A:$C,3,0),"")</f>
        <v/>
      </c>
      <c r="EZ855" s="1"/>
      <c r="FA855" s="12"/>
      <c r="FB855" s="6" t="str">
        <f>+IFERROR(VALUE(RIGHT(Tabla27[[#This Row],[B2B]],6)),"")</f>
        <v/>
      </c>
      <c r="FC855" s="6" t="str">
        <f>+IFERROR(VLOOKUP(FA855,Auxiliar!$A:$C,2,0),"")</f>
        <v/>
      </c>
      <c r="FD855" s="7" t="str">
        <f>+IFERROR(VLOOKUP(FA855,Auxiliar!$A:$C,3,0),"")</f>
        <v/>
      </c>
      <c r="FE855" s="1"/>
      <c r="FF855" s="12"/>
      <c r="FG855" s="6" t="str">
        <f>+IFERROR(VALUE(RIGHT(Tabla28[[#This Row],[B2B]],6)),"")</f>
        <v/>
      </c>
      <c r="FH855" s="6" t="str">
        <f>+IFERROR(VLOOKUP(FF855,Auxiliar!$A:$C,2,0),"")</f>
        <v/>
      </c>
      <c r="FI855" s="7" t="str">
        <f>+IFERROR(VLOOKUP(FF855,Auxiliar!$A:$C,3,0),"")</f>
        <v/>
      </c>
      <c r="FJ855" s="1"/>
      <c r="FK855" s="12"/>
      <c r="FL855" s="6" t="str">
        <f>+IFERROR(VALUE(RIGHT(Tabla29[[#This Row],[B2B]],6)),"")</f>
        <v/>
      </c>
      <c r="FM855" s="6" t="str">
        <f>+IFERROR(VLOOKUP(FK855,Auxiliar!$A:$C,2,0),"")</f>
        <v/>
      </c>
      <c r="FN855" s="7" t="str">
        <f>+IFERROR(VLOOKUP(FK855,Auxiliar!$A:$C,3,0),"")</f>
        <v/>
      </c>
      <c r="FO855" s="1"/>
      <c r="FP855" s="12"/>
      <c r="FQ855" s="6" t="str">
        <f>+IFERROR(VALUE(RIGHT(Tabla30[[#This Row],[B2B]],6)),"")</f>
        <v/>
      </c>
      <c r="FR855" s="6" t="str">
        <f>+IFERROR(VLOOKUP(FP855,Auxiliar!$A:$C,2,0),"")</f>
        <v/>
      </c>
      <c r="FS855" s="7"/>
      <c r="FT855" s="1"/>
      <c r="FU855" s="12"/>
      <c r="FV855" s="6" t="str">
        <f>+IFERROR(VALUE(RIGHT(Tabla31[[#This Row],[B2B]],6)),"")</f>
        <v/>
      </c>
      <c r="FW855" s="6" t="str">
        <f>+IFERROR(VLOOKUP(FU855,Auxiliar!$A:$C,2,0),"")</f>
        <v/>
      </c>
      <c r="FX855" s="7" t="str">
        <f>+IFERROR(VLOOKUP(FU855,Auxiliar!$A:$C,3,0),"")</f>
        <v/>
      </c>
      <c r="FY855" s="1"/>
      <c r="FZ855" s="12"/>
      <c r="GA855" s="6" t="str">
        <f>+IFERROR(VALUE(RIGHT(Tabla32[[#This Row],[B2B]],6)),"")</f>
        <v/>
      </c>
      <c r="GB855" s="6" t="str">
        <f>+IFERROR(VLOOKUP(FZ855,Auxiliar!$A:$C,2,0),"")</f>
        <v/>
      </c>
      <c r="GC855" s="7" t="str">
        <f>+IFERROR(VLOOKUP(FZ855,Auxiliar!$A:$C,3,0),"")</f>
        <v/>
      </c>
      <c r="GD855" s="1"/>
      <c r="GE855" s="12"/>
      <c r="GF855" s="6" t="str">
        <f>+IFERROR(VALUE(RIGHT(Tabla33[[#This Row],[B2B]],6)),"")</f>
        <v/>
      </c>
      <c r="GG855" s="6" t="str">
        <f>+IFERROR(VLOOKUP(GE855,Auxiliar!$A:$C,2,0),"")</f>
        <v/>
      </c>
      <c r="GH855" s="7" t="str">
        <f>+IFERROR(VLOOKUP(GE855,Auxiliar!$A:$C,3,0),"")</f>
        <v/>
      </c>
    </row>
    <row r="856" spans="19:190" x14ac:dyDescent="0.25">
      <c r="S856" s="1">
        <v>11780</v>
      </c>
      <c r="T856" s="1" t="s">
        <v>9</v>
      </c>
      <c r="U856" s="6">
        <f>+IFERROR(VALUE(RIGHT(Tabla4[[#This Row],[B2B]],6)),"")</f>
        <v>11780</v>
      </c>
      <c r="V856" s="6" t="str">
        <f>+IFERROR(VLOOKUP(T856,Auxiliar!$A:$C,2,0),"")</f>
        <v>CORE</v>
      </c>
      <c r="W856" s="7" t="str">
        <f>+IFERROR(VLOOKUP(T856,Auxiliar!$A:$C,3,0),"")</f>
        <v>0b 1% | 2b 5% | 4b 6%</v>
      </c>
      <c r="AK856" s="1">
        <v>10824</v>
      </c>
      <c r="AL856" s="1" t="s">
        <v>30</v>
      </c>
      <c r="AM856" s="6">
        <f>+IFERROR(VALUE(RIGHT(Tabla7[[#This Row],[B2B]],6)),"")</f>
        <v>10824</v>
      </c>
      <c r="AN856" s="6" t="str">
        <f>+IFERROR(VLOOKUP(AL856,Auxiliar!$A:$C,2,0),"")</f>
        <v>LATONES</v>
      </c>
      <c r="AO856" s="7" t="str">
        <f>+IFERROR(VLOOKUP(AL856,Auxiliar!$A:$C,3,0),"")</f>
        <v>1b 4% | 5b 7% | 97b 0%</v>
      </c>
      <c r="AW856" s="1"/>
      <c r="AX856" s="1" t="s">
        <v>32</v>
      </c>
      <c r="AY856" s="6" t="str">
        <f>+IFERROR(VALUE(RIGHT(Tabla9[[#This Row],[B2B]],6)),"")</f>
        <v/>
      </c>
      <c r="AZ856" s="6" t="str">
        <f>+IFERROR(VLOOKUP(AX856,Auxiliar!$A:$C,2,0),"")</f>
        <v>LATONES</v>
      </c>
      <c r="BA856" s="7" t="str">
        <f>+IFERROR(VLOOKUP(AX856,Auxiliar!$A:$C,3,0),"")</f>
        <v>2b 3% | 4b 4% | 6b 5% | 10b 8%  | 385b 0%</v>
      </c>
      <c r="BI856" s="1"/>
      <c r="BJ856" s="1"/>
      <c r="BK856" s="6" t="str">
        <f>+IFERROR(VALUE(RIGHT(Tabla11[[#This Row],[B2B]],6)),"")</f>
        <v/>
      </c>
      <c r="BL856" s="6" t="str">
        <f>+IFERROR(VLOOKUP(BJ856,Auxiliar!$A:$C,2,0),"")</f>
        <v/>
      </c>
      <c r="BM856" s="7" t="str">
        <f>+IFERROR(VLOOKUP(BJ856,Auxiliar!$A:$C,3,0),"")</f>
        <v/>
      </c>
      <c r="BO856" s="1">
        <v>11967</v>
      </c>
      <c r="BP856" s="1" t="s">
        <v>39</v>
      </c>
      <c r="BQ856" s="6">
        <f>+IFERROR(VALUE(RIGHT(Tabla12[[#This Row],[B2B]],6)),"")</f>
        <v>11967</v>
      </c>
      <c r="BR856" s="6" t="str">
        <f>+IFERROR(VLOOKUP(BP856,Auxiliar!$A:$C,2,0),"")</f>
        <v>VALUE LITRO</v>
      </c>
      <c r="BS856" s="7" t="str">
        <f>+IFERROR(VLOOKUP(BP856,Auxiliar!$A:$C,3,0),"")</f>
        <v>1b 12%</v>
      </c>
      <c r="CA856" s="1">
        <v>6158</v>
      </c>
      <c r="CB856" s="1" t="s">
        <v>35</v>
      </c>
      <c r="CC856" s="6">
        <f>+IFERROR(VALUE(RIGHT(Tabla14[[#This Row],[B2B]],6)),"")</f>
        <v>6158</v>
      </c>
      <c r="CD856" s="6" t="str">
        <f>+IFERROR(VLOOKUP(CB856,Auxiliar!$A:$C,2,0),"")</f>
        <v>Corona 710cc</v>
      </c>
      <c r="CE856" s="7" t="str">
        <f>+IFERROR(VLOOKUP(CB856,Auxiliar!$A:$C,3,0),"")</f>
        <v>1b 10% | 85b 0%</v>
      </c>
      <c r="CG856" s="1"/>
      <c r="CH856" s="1"/>
      <c r="CI856" s="6" t="str">
        <f>+IFERROR(VALUE(RIGHT(Tabla15[[#This Row],[B2B]],6)),"")</f>
        <v/>
      </c>
      <c r="CJ856" s="6" t="str">
        <f>+IFERROR(VLOOKUP(CH856,Auxiliar!$A:$C,2,0),"")</f>
        <v/>
      </c>
      <c r="CK856" s="7" t="str">
        <f>+IFERROR(VLOOKUP(CH856,Auxiliar!$A:$C,3,0),"")</f>
        <v/>
      </c>
      <c r="CM856" s="1">
        <v>6057</v>
      </c>
      <c r="CN856" s="1" t="s">
        <v>20</v>
      </c>
      <c r="CO856" s="6">
        <v>6057</v>
      </c>
      <c r="CP856" s="6" t="s">
        <v>20</v>
      </c>
      <c r="CQ856" s="7" t="s">
        <v>21</v>
      </c>
      <c r="CS856" s="1"/>
      <c r="CT856" s="1"/>
      <c r="CU856" s="6" t="str">
        <f>+IFERROR(VALUE(RIGHT(Tabla17[[#This Row],[B2B]],6)),"")</f>
        <v/>
      </c>
      <c r="CV856" s="6" t="str">
        <f>+IFERROR(VLOOKUP(CT856,Auxiliar!$A:$C,2,0),"")</f>
        <v/>
      </c>
      <c r="CW856" s="7" t="str">
        <f>+IFERROR(VLOOKUP(CT856,Auxiliar!$A:$C,3,0),"")</f>
        <v/>
      </c>
      <c r="CY856" s="1">
        <v>6057</v>
      </c>
      <c r="CZ856" s="1" t="s">
        <v>16</v>
      </c>
      <c r="DA856" s="6">
        <f>+IFERROR(VALUE(RIGHT(Tabla18[[#This Row],[B2B]],6)),"")</f>
        <v>6057</v>
      </c>
      <c r="DB856" s="6" t="str">
        <f>+IFERROR(VLOOKUP(CZ856,Auxiliar!$A:$C,2,0),"")</f>
        <v>PREMIUM</v>
      </c>
      <c r="DC856" s="7" t="str">
        <f>+IFERROR(VLOOKUP(CZ856,Auxiliar!$A:$C,3,0),"")</f>
        <v>0b 0% | 2b 2% | 5b 3,5% | 10b 5%</v>
      </c>
      <c r="DE856" s="1">
        <v>6057</v>
      </c>
      <c r="DF856" s="1" t="s">
        <v>19</v>
      </c>
      <c r="DG856" s="6">
        <f>+IFERROR(VALUE(RIGHT(Tabla19[[#This Row],[B2B]],6)),"")</f>
        <v>6057</v>
      </c>
      <c r="DH856" s="6" t="str">
        <f>+IFERROR(VLOOKUP(DF856,Auxiliar!$A:$C,2,0),"")</f>
        <v>MICHELOB</v>
      </c>
      <c r="DI856" s="7" t="str">
        <f>+IFERROR(VLOOKUP(DF856,Auxiliar!$A:$C,3,0),"")</f>
        <v>1b 7% | 3b 22% | 8b 27%</v>
      </c>
      <c r="DK856" s="1"/>
      <c r="DL856" s="1"/>
      <c r="DM856" s="6" t="str">
        <f>+IFERROR(VALUE(RIGHT(Tabla20[[#This Row],[B2B]],6)),"")</f>
        <v/>
      </c>
      <c r="DN856" s="6" t="str">
        <f>+IFERROR(VLOOKUP(DL856,Auxiliar!$A:$C,2,0),"")</f>
        <v/>
      </c>
      <c r="DO856" s="7" t="str">
        <f>+IFERROR(VLOOKUP(DL856,Auxiliar!$A:$C,3,0),"")</f>
        <v/>
      </c>
      <c r="DQ856" s="1">
        <v>6051</v>
      </c>
      <c r="DR856" s="12" t="s">
        <v>24</v>
      </c>
      <c r="DS856" s="6">
        <f>+IFERROR(VALUE(RIGHT(Tabla21[[#This Row],[B2B]],6)),"")</f>
        <v>6051</v>
      </c>
      <c r="DT856" s="6" t="str">
        <f>+IFERROR(VLOOKUP(DR856,Auxiliar!$A:$C,2,0),"")</f>
        <v>CORONA PORRON</v>
      </c>
      <c r="DU856" s="7" t="str">
        <f>+IFERROR(VLOOKUP(DR856,Auxiliar!$A:$C,3,0),"")</f>
        <v>1b 5% | 20b 0%</v>
      </c>
      <c r="DW856" s="1">
        <v>6622</v>
      </c>
      <c r="DX856" s="12" t="s">
        <v>43</v>
      </c>
      <c r="DY856" s="6">
        <f>+IFERROR(VALUE(RIGHT(Tabla22[[#This Row],[B2B]],6)),"")</f>
        <v>6622</v>
      </c>
      <c r="DZ856" s="6" t="str">
        <f>+IFERROR(VLOOKUP(DX856,Auxiliar!$A:$C,2,0),"")</f>
        <v xml:space="preserve">VALUE LATA </v>
      </c>
      <c r="EA856" s="7" t="str">
        <f>+IFERROR(VLOOKUP(DX856,Auxiliar!$A:$C,3,0),"")</f>
        <v>1b 15% | 100b 18%</v>
      </c>
      <c r="EC856" s="1">
        <v>6439</v>
      </c>
      <c r="ED856" s="12" t="s">
        <v>47</v>
      </c>
      <c r="EE856" s="6">
        <f>+IFERROR(VALUE(RIGHT(Tabla23[[#This Row],[B2B]],6)),"")</f>
        <v>6439</v>
      </c>
      <c r="EF856" s="6" t="str">
        <f>+IFERROR(VLOOKUP(ED856,Auxiliar!$A:$C,2,0),"")</f>
        <v>VALUE LATON</v>
      </c>
      <c r="EG856" s="7" t="str">
        <f>+IFERROR(VLOOKUP(ED856,Auxiliar!$A:$C,3,0),"")</f>
        <v>1b 10% | 5b 15% | 192b 0%</v>
      </c>
      <c r="EI856" s="1"/>
      <c r="EJ856" s="12"/>
      <c r="EK856" s="6" t="str">
        <f>+IFERROR(VALUE(RIGHT(Tabla24[[#This Row],[B2B]],6)),"")</f>
        <v/>
      </c>
      <c r="EL856" s="6" t="str">
        <f>+IFERROR(VLOOKUP(EJ856,Auxiliar!$A:$C,2,0),"")</f>
        <v/>
      </c>
      <c r="EM856" s="7" t="str">
        <f>+IFERROR(VLOOKUP(EJ856,Auxiliar!$A:$C,3,0),"")</f>
        <v/>
      </c>
      <c r="EO856" s="1"/>
      <c r="EP856" s="12"/>
      <c r="EQ856" s="6" t="str">
        <f>+IFERROR(VALUE(RIGHT(Tabla25[[#This Row],[B2B]],6)),"")</f>
        <v/>
      </c>
      <c r="ER856" s="6" t="str">
        <f>+IFERROR(VLOOKUP(EP856,Auxiliar!$A:$C,2,0),"")</f>
        <v/>
      </c>
      <c r="ES856" s="7" t="str">
        <f>+IFERROR(VLOOKUP(EP856,Auxiliar!$A:$C,3,0),"")</f>
        <v/>
      </c>
      <c r="EU856" s="1"/>
      <c r="EV856" s="12"/>
      <c r="EW856" s="6" t="str">
        <f>+IFERROR(VALUE(RIGHT(Tabla26[[#This Row],[B2B]],6)),"")</f>
        <v/>
      </c>
      <c r="EX856" s="6" t="str">
        <f>+IFERROR(VLOOKUP(EV856,Auxiliar!$A:$C,2,0),"")</f>
        <v/>
      </c>
      <c r="EY856" s="7" t="str">
        <f>+IFERROR(VLOOKUP(EV856,Auxiliar!$A:$C,3,0),"")</f>
        <v/>
      </c>
      <c r="EZ856" s="1"/>
      <c r="FA856" s="12"/>
      <c r="FB856" s="6" t="str">
        <f>+IFERROR(VALUE(RIGHT(Tabla27[[#This Row],[B2B]],6)),"")</f>
        <v/>
      </c>
      <c r="FC856" s="6" t="str">
        <f>+IFERROR(VLOOKUP(FA856,Auxiliar!$A:$C,2,0),"")</f>
        <v/>
      </c>
      <c r="FD856" s="7" t="str">
        <f>+IFERROR(VLOOKUP(FA856,Auxiliar!$A:$C,3,0),"")</f>
        <v/>
      </c>
      <c r="FE856" s="1"/>
      <c r="FF856" s="12"/>
      <c r="FG856" s="6" t="str">
        <f>+IFERROR(VALUE(RIGHT(Tabla28[[#This Row],[B2B]],6)),"")</f>
        <v/>
      </c>
      <c r="FH856" s="6" t="str">
        <f>+IFERROR(VLOOKUP(FF856,Auxiliar!$A:$C,2,0),"")</f>
        <v/>
      </c>
      <c r="FI856" s="7" t="str">
        <f>+IFERROR(VLOOKUP(FF856,Auxiliar!$A:$C,3,0),"")</f>
        <v/>
      </c>
      <c r="FJ856" s="1"/>
      <c r="FK856" s="12"/>
      <c r="FL856" s="6" t="str">
        <f>+IFERROR(VALUE(RIGHT(Tabla29[[#This Row],[B2B]],6)),"")</f>
        <v/>
      </c>
      <c r="FM856" s="6" t="str">
        <f>+IFERROR(VLOOKUP(FK856,Auxiliar!$A:$C,2,0),"")</f>
        <v/>
      </c>
      <c r="FN856" s="7" t="str">
        <f>+IFERROR(VLOOKUP(FK856,Auxiliar!$A:$C,3,0),"")</f>
        <v/>
      </c>
      <c r="FO856" s="1"/>
      <c r="FP856" s="12"/>
      <c r="FQ856" s="6" t="str">
        <f>+IFERROR(VALUE(RIGHT(Tabla30[[#This Row],[B2B]],6)),"")</f>
        <v/>
      </c>
      <c r="FR856" s="6" t="str">
        <f>+IFERROR(VLOOKUP(FP856,Auxiliar!$A:$C,2,0),"")</f>
        <v/>
      </c>
      <c r="FS856" s="7"/>
      <c r="FT856" s="1"/>
      <c r="FU856" s="12"/>
      <c r="FV856" s="6" t="str">
        <f>+IFERROR(VALUE(RIGHT(Tabla31[[#This Row],[B2B]],6)),"")</f>
        <v/>
      </c>
      <c r="FW856" s="6" t="str">
        <f>+IFERROR(VLOOKUP(FU856,Auxiliar!$A:$C,2,0),"")</f>
        <v/>
      </c>
      <c r="FX856" s="7" t="str">
        <f>+IFERROR(VLOOKUP(FU856,Auxiliar!$A:$C,3,0),"")</f>
        <v/>
      </c>
      <c r="FY856" s="1"/>
      <c r="FZ856" s="12"/>
      <c r="GA856" s="6" t="str">
        <f>+IFERROR(VALUE(RIGHT(Tabla32[[#This Row],[B2B]],6)),"")</f>
        <v/>
      </c>
      <c r="GB856" s="6" t="str">
        <f>+IFERROR(VLOOKUP(FZ856,Auxiliar!$A:$C,2,0),"")</f>
        <v/>
      </c>
      <c r="GC856" s="7" t="str">
        <f>+IFERROR(VLOOKUP(FZ856,Auxiliar!$A:$C,3,0),"")</f>
        <v/>
      </c>
      <c r="GD856" s="1"/>
      <c r="GE856" s="12"/>
      <c r="GF856" s="6" t="str">
        <f>+IFERROR(VALUE(RIGHT(Tabla33[[#This Row],[B2B]],6)),"")</f>
        <v/>
      </c>
      <c r="GG856" s="6" t="str">
        <f>+IFERROR(VLOOKUP(GE856,Auxiliar!$A:$C,2,0),"")</f>
        <v/>
      </c>
      <c r="GH856" s="7" t="str">
        <f>+IFERROR(VLOOKUP(GE856,Auxiliar!$A:$C,3,0),"")</f>
        <v/>
      </c>
    </row>
    <row r="857" spans="19:190" x14ac:dyDescent="0.25">
      <c r="S857" s="1">
        <v>11782</v>
      </c>
      <c r="T857" s="1" t="s">
        <v>9</v>
      </c>
      <c r="U857" s="6">
        <f>+IFERROR(VALUE(RIGHT(Tabla4[[#This Row],[B2B]],6)),"")</f>
        <v>11782</v>
      </c>
      <c r="V857" s="6" t="str">
        <f>+IFERROR(VLOOKUP(T857,Auxiliar!$A:$C,2,0),"")</f>
        <v>CORE</v>
      </c>
      <c r="W857" s="7" t="str">
        <f>+IFERROR(VLOOKUP(T857,Auxiliar!$A:$C,3,0),"")</f>
        <v>0b 1% | 2b 5% | 4b 6%</v>
      </c>
      <c r="AK857" s="1">
        <v>10873</v>
      </c>
      <c r="AL857" s="1" t="s">
        <v>30</v>
      </c>
      <c r="AM857" s="6">
        <f>+IFERROR(VALUE(RIGHT(Tabla7[[#This Row],[B2B]],6)),"")</f>
        <v>10873</v>
      </c>
      <c r="AN857" s="6" t="str">
        <f>+IFERROR(VLOOKUP(AL857,Auxiliar!$A:$C,2,0),"")</f>
        <v>LATONES</v>
      </c>
      <c r="AO857" s="7" t="str">
        <f>+IFERROR(VLOOKUP(AL857,Auxiliar!$A:$C,3,0),"")</f>
        <v>1b 4% | 5b 7% | 97b 0%</v>
      </c>
      <c r="AW857" s="1"/>
      <c r="AX857" s="1" t="s">
        <v>32</v>
      </c>
      <c r="AY857" s="6" t="str">
        <f>+IFERROR(VALUE(RIGHT(Tabla9[[#This Row],[B2B]],6)),"")</f>
        <v/>
      </c>
      <c r="AZ857" s="6" t="str">
        <f>+IFERROR(VLOOKUP(AX857,Auxiliar!$A:$C,2,0),"")</f>
        <v>LATONES</v>
      </c>
      <c r="BA857" s="7" t="str">
        <f>+IFERROR(VLOOKUP(AX857,Auxiliar!$A:$C,3,0),"")</f>
        <v>2b 3% | 4b 4% | 6b 5% | 10b 8%  | 385b 0%</v>
      </c>
      <c r="BI857" s="1"/>
      <c r="BJ857" s="1"/>
      <c r="BK857" s="6" t="str">
        <f>+IFERROR(VALUE(RIGHT(Tabla11[[#This Row],[B2B]],6)),"")</f>
        <v/>
      </c>
      <c r="BL857" s="6" t="str">
        <f>+IFERROR(VLOOKUP(BJ857,Auxiliar!$A:$C,2,0),"")</f>
        <v/>
      </c>
      <c r="BM857" s="7" t="str">
        <f>+IFERROR(VLOOKUP(BJ857,Auxiliar!$A:$C,3,0),"")</f>
        <v/>
      </c>
      <c r="BO857" s="1">
        <v>11972</v>
      </c>
      <c r="BP857" s="1" t="s">
        <v>39</v>
      </c>
      <c r="BQ857" s="6">
        <f>+IFERROR(VALUE(RIGHT(Tabla12[[#This Row],[B2B]],6)),"")</f>
        <v>11972</v>
      </c>
      <c r="BR857" s="6" t="str">
        <f>+IFERROR(VLOOKUP(BP857,Auxiliar!$A:$C,2,0),"")</f>
        <v>VALUE LITRO</v>
      </c>
      <c r="BS857" s="7" t="str">
        <f>+IFERROR(VLOOKUP(BP857,Auxiliar!$A:$C,3,0),"")</f>
        <v>1b 12%</v>
      </c>
      <c r="CA857" s="1">
        <v>6166</v>
      </c>
      <c r="CB857" s="1" t="s">
        <v>35</v>
      </c>
      <c r="CC857" s="6">
        <f>+IFERROR(VALUE(RIGHT(Tabla14[[#This Row],[B2B]],6)),"")</f>
        <v>6166</v>
      </c>
      <c r="CD857" s="6" t="str">
        <f>+IFERROR(VLOOKUP(CB857,Auxiliar!$A:$C,2,0),"")</f>
        <v>Corona 710cc</v>
      </c>
      <c r="CE857" s="7" t="str">
        <f>+IFERROR(VLOOKUP(CB857,Auxiliar!$A:$C,3,0),"")</f>
        <v>1b 10% | 85b 0%</v>
      </c>
      <c r="CG857" s="1"/>
      <c r="CH857" s="1"/>
      <c r="CI857" s="6" t="str">
        <f>+IFERROR(VALUE(RIGHT(Tabla15[[#This Row],[B2B]],6)),"")</f>
        <v/>
      </c>
      <c r="CJ857" s="6" t="str">
        <f>+IFERROR(VLOOKUP(CH857,Auxiliar!$A:$C,2,0),"")</f>
        <v/>
      </c>
      <c r="CK857" s="7" t="str">
        <f>+IFERROR(VLOOKUP(CH857,Auxiliar!$A:$C,3,0),"")</f>
        <v/>
      </c>
      <c r="CM857" s="1">
        <v>6063</v>
      </c>
      <c r="CN857" s="1" t="s">
        <v>20</v>
      </c>
      <c r="CO857" s="6">
        <v>6063</v>
      </c>
      <c r="CP857" s="6" t="s">
        <v>20</v>
      </c>
      <c r="CQ857" s="7" t="s">
        <v>21</v>
      </c>
      <c r="CS857" s="1"/>
      <c r="CT857" s="1"/>
      <c r="CU857" s="6" t="str">
        <f>+IFERROR(VALUE(RIGHT(Tabla17[[#This Row],[B2B]],6)),"")</f>
        <v/>
      </c>
      <c r="CV857" s="6" t="str">
        <f>+IFERROR(VLOOKUP(CT857,Auxiliar!$A:$C,2,0),"")</f>
        <v/>
      </c>
      <c r="CW857" s="7" t="str">
        <f>+IFERROR(VLOOKUP(CT857,Auxiliar!$A:$C,3,0),"")</f>
        <v/>
      </c>
      <c r="CY857" s="1">
        <v>6063</v>
      </c>
      <c r="CZ857" s="1" t="s">
        <v>16</v>
      </c>
      <c r="DA857" s="6">
        <f>+IFERROR(VALUE(RIGHT(Tabla18[[#This Row],[B2B]],6)),"")</f>
        <v>6063</v>
      </c>
      <c r="DB857" s="6" t="str">
        <f>+IFERROR(VLOOKUP(CZ857,Auxiliar!$A:$C,2,0),"")</f>
        <v>PREMIUM</v>
      </c>
      <c r="DC857" s="7" t="str">
        <f>+IFERROR(VLOOKUP(CZ857,Auxiliar!$A:$C,3,0),"")</f>
        <v>0b 0% | 2b 2% | 5b 3,5% | 10b 5%</v>
      </c>
      <c r="DE857" s="1">
        <v>6063</v>
      </c>
      <c r="DF857" s="1" t="s">
        <v>19</v>
      </c>
      <c r="DG857" s="6">
        <f>+IFERROR(VALUE(RIGHT(Tabla19[[#This Row],[B2B]],6)),"")</f>
        <v>6063</v>
      </c>
      <c r="DH857" s="6" t="str">
        <f>+IFERROR(VLOOKUP(DF857,Auxiliar!$A:$C,2,0),"")</f>
        <v>MICHELOB</v>
      </c>
      <c r="DI857" s="7" t="str">
        <f>+IFERROR(VLOOKUP(DF857,Auxiliar!$A:$C,3,0),"")</f>
        <v>1b 7% | 3b 22% | 8b 27%</v>
      </c>
      <c r="DK857" s="1"/>
      <c r="DL857" s="1"/>
      <c r="DM857" s="6" t="str">
        <f>+IFERROR(VALUE(RIGHT(Tabla20[[#This Row],[B2B]],6)),"")</f>
        <v/>
      </c>
      <c r="DN857" s="6" t="str">
        <f>+IFERROR(VLOOKUP(DL857,Auxiliar!$A:$C,2,0),"")</f>
        <v/>
      </c>
      <c r="DO857" s="7" t="str">
        <f>+IFERROR(VLOOKUP(DL857,Auxiliar!$A:$C,3,0),"")</f>
        <v/>
      </c>
      <c r="DQ857" s="1">
        <v>6052</v>
      </c>
      <c r="DR857" s="12" t="s">
        <v>24</v>
      </c>
      <c r="DS857" s="6">
        <f>+IFERROR(VALUE(RIGHT(Tabla21[[#This Row],[B2B]],6)),"")</f>
        <v>6052</v>
      </c>
      <c r="DT857" s="6" t="str">
        <f>+IFERROR(VLOOKUP(DR857,Auxiliar!$A:$C,2,0),"")</f>
        <v>CORONA PORRON</v>
      </c>
      <c r="DU857" s="7" t="str">
        <f>+IFERROR(VLOOKUP(DR857,Auxiliar!$A:$C,3,0),"")</f>
        <v>1b 5% | 20b 0%</v>
      </c>
      <c r="DW857" s="1">
        <v>6628</v>
      </c>
      <c r="DX857" s="12" t="s">
        <v>43</v>
      </c>
      <c r="DY857" s="6">
        <f>+IFERROR(VALUE(RIGHT(Tabla22[[#This Row],[B2B]],6)),"")</f>
        <v>6628</v>
      </c>
      <c r="DZ857" s="6" t="str">
        <f>+IFERROR(VLOOKUP(DX857,Auxiliar!$A:$C,2,0),"")</f>
        <v xml:space="preserve">VALUE LATA </v>
      </c>
      <c r="EA857" s="7" t="str">
        <f>+IFERROR(VLOOKUP(DX857,Auxiliar!$A:$C,3,0),"")</f>
        <v>1b 15% | 100b 18%</v>
      </c>
      <c r="EC857" s="1">
        <v>11967</v>
      </c>
      <c r="ED857" s="12" t="s">
        <v>47</v>
      </c>
      <c r="EE857" s="6">
        <f>+IFERROR(VALUE(RIGHT(Tabla23[[#This Row],[B2B]],6)),"")</f>
        <v>11967</v>
      </c>
      <c r="EF857" s="6" t="str">
        <f>+IFERROR(VLOOKUP(ED857,Auxiliar!$A:$C,2,0),"")</f>
        <v>VALUE LATON</v>
      </c>
      <c r="EG857" s="7" t="str">
        <f>+IFERROR(VLOOKUP(ED857,Auxiliar!$A:$C,3,0),"")</f>
        <v>1b 10% | 5b 15% | 192b 0%</v>
      </c>
      <c r="EI857" s="1"/>
      <c r="EJ857" s="12"/>
      <c r="EK857" s="6" t="str">
        <f>+IFERROR(VALUE(RIGHT(Tabla24[[#This Row],[B2B]],6)),"")</f>
        <v/>
      </c>
      <c r="EL857" s="6" t="str">
        <f>+IFERROR(VLOOKUP(EJ857,Auxiliar!$A:$C,2,0),"")</f>
        <v/>
      </c>
      <c r="EM857" s="7" t="str">
        <f>+IFERROR(VLOOKUP(EJ857,Auxiliar!$A:$C,3,0),"")</f>
        <v/>
      </c>
      <c r="EO857" s="1"/>
      <c r="EP857" s="12"/>
      <c r="EQ857" s="6" t="str">
        <f>+IFERROR(VALUE(RIGHT(Tabla25[[#This Row],[B2B]],6)),"")</f>
        <v/>
      </c>
      <c r="ER857" s="6" t="str">
        <f>+IFERROR(VLOOKUP(EP857,Auxiliar!$A:$C,2,0),"")</f>
        <v/>
      </c>
      <c r="ES857" s="7" t="str">
        <f>+IFERROR(VLOOKUP(EP857,Auxiliar!$A:$C,3,0),"")</f>
        <v/>
      </c>
      <c r="EU857" s="1"/>
      <c r="EV857" s="12"/>
      <c r="EW857" s="6" t="str">
        <f>+IFERROR(VALUE(RIGHT(Tabla26[[#This Row],[B2B]],6)),"")</f>
        <v/>
      </c>
      <c r="EX857" s="6" t="str">
        <f>+IFERROR(VLOOKUP(EV857,Auxiliar!$A:$C,2,0),"")</f>
        <v/>
      </c>
      <c r="EY857" s="7" t="str">
        <f>+IFERROR(VLOOKUP(EV857,Auxiliar!$A:$C,3,0),"")</f>
        <v/>
      </c>
      <c r="EZ857" s="1"/>
      <c r="FA857" s="12"/>
      <c r="FB857" s="6" t="str">
        <f>+IFERROR(VALUE(RIGHT(Tabla27[[#This Row],[B2B]],6)),"")</f>
        <v/>
      </c>
      <c r="FC857" s="6" t="str">
        <f>+IFERROR(VLOOKUP(FA857,Auxiliar!$A:$C,2,0),"")</f>
        <v/>
      </c>
      <c r="FD857" s="7" t="str">
        <f>+IFERROR(VLOOKUP(FA857,Auxiliar!$A:$C,3,0),"")</f>
        <v/>
      </c>
      <c r="FE857" s="1"/>
      <c r="FF857" s="12"/>
      <c r="FG857" s="6" t="str">
        <f>+IFERROR(VALUE(RIGHT(Tabla28[[#This Row],[B2B]],6)),"")</f>
        <v/>
      </c>
      <c r="FH857" s="6" t="str">
        <f>+IFERROR(VLOOKUP(FF857,Auxiliar!$A:$C,2,0),"")</f>
        <v/>
      </c>
      <c r="FI857" s="7" t="str">
        <f>+IFERROR(VLOOKUP(FF857,Auxiliar!$A:$C,3,0),"")</f>
        <v/>
      </c>
      <c r="FJ857" s="1"/>
      <c r="FK857" s="12"/>
      <c r="FL857" s="6" t="str">
        <f>+IFERROR(VALUE(RIGHT(Tabla29[[#This Row],[B2B]],6)),"")</f>
        <v/>
      </c>
      <c r="FM857" s="6" t="str">
        <f>+IFERROR(VLOOKUP(FK857,Auxiliar!$A:$C,2,0),"")</f>
        <v/>
      </c>
      <c r="FN857" s="7" t="str">
        <f>+IFERROR(VLOOKUP(FK857,Auxiliar!$A:$C,3,0),"")</f>
        <v/>
      </c>
      <c r="FO857" s="1"/>
      <c r="FP857" s="12"/>
      <c r="FQ857" s="6" t="str">
        <f>+IFERROR(VALUE(RIGHT(Tabla30[[#This Row],[B2B]],6)),"")</f>
        <v/>
      </c>
      <c r="FR857" s="6" t="str">
        <f>+IFERROR(VLOOKUP(FP857,Auxiliar!$A:$C,2,0),"")</f>
        <v/>
      </c>
      <c r="FS857" s="7"/>
      <c r="FT857" s="1"/>
      <c r="FU857" s="12"/>
      <c r="FV857" s="6" t="str">
        <f>+IFERROR(VALUE(RIGHT(Tabla31[[#This Row],[B2B]],6)),"")</f>
        <v/>
      </c>
      <c r="FW857" s="6" t="str">
        <f>+IFERROR(VLOOKUP(FU857,Auxiliar!$A:$C,2,0),"")</f>
        <v/>
      </c>
      <c r="FX857" s="7" t="str">
        <f>+IFERROR(VLOOKUP(FU857,Auxiliar!$A:$C,3,0),"")</f>
        <v/>
      </c>
      <c r="FY857" s="1"/>
      <c r="FZ857" s="12"/>
      <c r="GA857" s="6" t="str">
        <f>+IFERROR(VALUE(RIGHT(Tabla32[[#This Row],[B2B]],6)),"")</f>
        <v/>
      </c>
      <c r="GB857" s="6" t="str">
        <f>+IFERROR(VLOOKUP(FZ857,Auxiliar!$A:$C,2,0),"")</f>
        <v/>
      </c>
      <c r="GC857" s="7" t="str">
        <f>+IFERROR(VLOOKUP(FZ857,Auxiliar!$A:$C,3,0),"")</f>
        <v/>
      </c>
      <c r="GD857" s="1"/>
      <c r="GE857" s="12"/>
      <c r="GF857" s="6" t="str">
        <f>+IFERROR(VALUE(RIGHT(Tabla33[[#This Row],[B2B]],6)),"")</f>
        <v/>
      </c>
      <c r="GG857" s="6" t="str">
        <f>+IFERROR(VLOOKUP(GE857,Auxiliar!$A:$C,2,0),"")</f>
        <v/>
      </c>
      <c r="GH857" s="7" t="str">
        <f>+IFERROR(VLOOKUP(GE857,Auxiliar!$A:$C,3,0),"")</f>
        <v/>
      </c>
    </row>
    <row r="858" spans="19:190" x14ac:dyDescent="0.25">
      <c r="S858" s="1">
        <v>11783</v>
      </c>
      <c r="T858" s="1" t="s">
        <v>9</v>
      </c>
      <c r="U858" s="6">
        <f>+IFERROR(VALUE(RIGHT(Tabla4[[#This Row],[B2B]],6)),"")</f>
        <v>11783</v>
      </c>
      <c r="V858" s="6" t="str">
        <f>+IFERROR(VLOOKUP(T858,Auxiliar!$A:$C,2,0),"")</f>
        <v>CORE</v>
      </c>
      <c r="W858" s="7" t="str">
        <f>+IFERROR(VLOOKUP(T858,Auxiliar!$A:$C,3,0),"")</f>
        <v>0b 1% | 2b 5% | 4b 6%</v>
      </c>
      <c r="AK858" s="1">
        <v>10879</v>
      </c>
      <c r="AL858" s="1" t="s">
        <v>30</v>
      </c>
      <c r="AM858" s="6">
        <f>+IFERROR(VALUE(RIGHT(Tabla7[[#This Row],[B2B]],6)),"")</f>
        <v>10879</v>
      </c>
      <c r="AN858" s="6" t="str">
        <f>+IFERROR(VLOOKUP(AL858,Auxiliar!$A:$C,2,0),"")</f>
        <v>LATONES</v>
      </c>
      <c r="AO858" s="7" t="str">
        <f>+IFERROR(VLOOKUP(AL858,Auxiliar!$A:$C,3,0),"")</f>
        <v>1b 4% | 5b 7% | 97b 0%</v>
      </c>
      <c r="AW858" s="1"/>
      <c r="AX858" s="1" t="s">
        <v>32</v>
      </c>
      <c r="AY858" s="6" t="str">
        <f>+IFERROR(VALUE(RIGHT(Tabla9[[#This Row],[B2B]],6)),"")</f>
        <v/>
      </c>
      <c r="AZ858" s="6" t="str">
        <f>+IFERROR(VLOOKUP(AX858,Auxiliar!$A:$C,2,0),"")</f>
        <v>LATONES</v>
      </c>
      <c r="BA858" s="7" t="str">
        <f>+IFERROR(VLOOKUP(AX858,Auxiliar!$A:$C,3,0),"")</f>
        <v>2b 3% | 4b 4% | 6b 5% | 10b 8%  | 385b 0%</v>
      </c>
      <c r="BI858" s="1"/>
      <c r="BJ858" s="1"/>
      <c r="BK858" s="6" t="str">
        <f>+IFERROR(VALUE(RIGHT(Tabla11[[#This Row],[B2B]],6)),"")</f>
        <v/>
      </c>
      <c r="BL858" s="6" t="str">
        <f>+IFERROR(VLOOKUP(BJ858,Auxiliar!$A:$C,2,0),"")</f>
        <v/>
      </c>
      <c r="BM858" s="7" t="str">
        <f>+IFERROR(VLOOKUP(BJ858,Auxiliar!$A:$C,3,0),"")</f>
        <v/>
      </c>
      <c r="BO858" s="1">
        <v>11984</v>
      </c>
      <c r="BP858" s="1" t="s">
        <v>39</v>
      </c>
      <c r="BQ858" s="6">
        <f>+IFERROR(VALUE(RIGHT(Tabla12[[#This Row],[B2B]],6)),"")</f>
        <v>11984</v>
      </c>
      <c r="BR858" s="6" t="str">
        <f>+IFERROR(VLOOKUP(BP858,Auxiliar!$A:$C,2,0),"")</f>
        <v>VALUE LITRO</v>
      </c>
      <c r="BS858" s="7" t="str">
        <f>+IFERROR(VLOOKUP(BP858,Auxiliar!$A:$C,3,0),"")</f>
        <v>1b 12%</v>
      </c>
      <c r="CA858" s="1">
        <v>6168</v>
      </c>
      <c r="CB858" s="1" t="s">
        <v>35</v>
      </c>
      <c r="CC858" s="6">
        <f>+IFERROR(VALUE(RIGHT(Tabla14[[#This Row],[B2B]],6)),"")</f>
        <v>6168</v>
      </c>
      <c r="CD858" s="6" t="str">
        <f>+IFERROR(VLOOKUP(CB858,Auxiliar!$A:$C,2,0),"")</f>
        <v>Corona 710cc</v>
      </c>
      <c r="CE858" s="7" t="str">
        <f>+IFERROR(VLOOKUP(CB858,Auxiliar!$A:$C,3,0),"")</f>
        <v>1b 10% | 85b 0%</v>
      </c>
      <c r="CG858" s="1"/>
      <c r="CH858" s="1"/>
      <c r="CI858" s="6" t="str">
        <f>+IFERROR(VALUE(RIGHT(Tabla15[[#This Row],[B2B]],6)),"")</f>
        <v/>
      </c>
      <c r="CJ858" s="6" t="str">
        <f>+IFERROR(VLOOKUP(CH858,Auxiliar!$A:$C,2,0),"")</f>
        <v/>
      </c>
      <c r="CK858" s="7" t="str">
        <f>+IFERROR(VLOOKUP(CH858,Auxiliar!$A:$C,3,0),"")</f>
        <v/>
      </c>
      <c r="CM858" s="1">
        <v>6064</v>
      </c>
      <c r="CN858" s="1" t="s">
        <v>20</v>
      </c>
      <c r="CO858" s="6">
        <v>6064</v>
      </c>
      <c r="CP858" s="6" t="s">
        <v>20</v>
      </c>
      <c r="CQ858" s="7" t="s">
        <v>21</v>
      </c>
      <c r="CS858" s="1"/>
      <c r="CT858" s="1"/>
      <c r="CU858" s="6" t="str">
        <f>+IFERROR(VALUE(RIGHT(Tabla17[[#This Row],[B2B]],6)),"")</f>
        <v/>
      </c>
      <c r="CV858" s="6" t="str">
        <f>+IFERROR(VLOOKUP(CT858,Auxiliar!$A:$C,2,0),"")</f>
        <v/>
      </c>
      <c r="CW858" s="7" t="str">
        <f>+IFERROR(VLOOKUP(CT858,Auxiliar!$A:$C,3,0),"")</f>
        <v/>
      </c>
      <c r="CY858" s="1">
        <v>6064</v>
      </c>
      <c r="CZ858" s="1" t="s">
        <v>16</v>
      </c>
      <c r="DA858" s="6">
        <f>+IFERROR(VALUE(RIGHT(Tabla18[[#This Row],[B2B]],6)),"")</f>
        <v>6064</v>
      </c>
      <c r="DB858" s="6" t="str">
        <f>+IFERROR(VLOOKUP(CZ858,Auxiliar!$A:$C,2,0),"")</f>
        <v>PREMIUM</v>
      </c>
      <c r="DC858" s="7" t="str">
        <f>+IFERROR(VLOOKUP(CZ858,Auxiliar!$A:$C,3,0),"")</f>
        <v>0b 0% | 2b 2% | 5b 3,5% | 10b 5%</v>
      </c>
      <c r="DE858" s="1">
        <v>6064</v>
      </c>
      <c r="DF858" s="1" t="s">
        <v>19</v>
      </c>
      <c r="DG858" s="6">
        <f>+IFERROR(VALUE(RIGHT(Tabla19[[#This Row],[B2B]],6)),"")</f>
        <v>6064</v>
      </c>
      <c r="DH858" s="6" t="str">
        <f>+IFERROR(VLOOKUP(DF858,Auxiliar!$A:$C,2,0),"")</f>
        <v>MICHELOB</v>
      </c>
      <c r="DI858" s="7" t="str">
        <f>+IFERROR(VLOOKUP(DF858,Auxiliar!$A:$C,3,0),"")</f>
        <v>1b 7% | 3b 22% | 8b 27%</v>
      </c>
      <c r="DK858" s="1"/>
      <c r="DL858" s="1"/>
      <c r="DM858" s="6" t="str">
        <f>+IFERROR(VALUE(RIGHT(Tabla20[[#This Row],[B2B]],6)),"")</f>
        <v/>
      </c>
      <c r="DN858" s="6" t="str">
        <f>+IFERROR(VLOOKUP(DL858,Auxiliar!$A:$C,2,0),"")</f>
        <v/>
      </c>
      <c r="DO858" s="7" t="str">
        <f>+IFERROR(VLOOKUP(DL858,Auxiliar!$A:$C,3,0),"")</f>
        <v/>
      </c>
      <c r="DQ858" s="1">
        <v>6057</v>
      </c>
      <c r="DR858" s="12" t="s">
        <v>24</v>
      </c>
      <c r="DS858" s="6">
        <f>+IFERROR(VALUE(RIGHT(Tabla21[[#This Row],[B2B]],6)),"")</f>
        <v>6057</v>
      </c>
      <c r="DT858" s="6" t="str">
        <f>+IFERROR(VLOOKUP(DR858,Auxiliar!$A:$C,2,0),"")</f>
        <v>CORONA PORRON</v>
      </c>
      <c r="DU858" s="7" t="str">
        <f>+IFERROR(VLOOKUP(DR858,Auxiliar!$A:$C,3,0),"")</f>
        <v>1b 5% | 20b 0%</v>
      </c>
      <c r="DW858" s="1">
        <v>6745</v>
      </c>
      <c r="DX858" s="12" t="s">
        <v>43</v>
      </c>
      <c r="DY858" s="6">
        <f>+IFERROR(VALUE(RIGHT(Tabla22[[#This Row],[B2B]],6)),"")</f>
        <v>6745</v>
      </c>
      <c r="DZ858" s="6" t="str">
        <f>+IFERROR(VLOOKUP(DX858,Auxiliar!$A:$C,2,0),"")</f>
        <v xml:space="preserve">VALUE LATA </v>
      </c>
      <c r="EA858" s="7" t="str">
        <f>+IFERROR(VLOOKUP(DX858,Auxiliar!$A:$C,3,0),"")</f>
        <v>1b 15% | 100b 18%</v>
      </c>
      <c r="EC858" s="1">
        <v>11972</v>
      </c>
      <c r="ED858" s="12" t="s">
        <v>47</v>
      </c>
      <c r="EE858" s="6">
        <f>+IFERROR(VALUE(RIGHT(Tabla23[[#This Row],[B2B]],6)),"")</f>
        <v>11972</v>
      </c>
      <c r="EF858" s="6" t="str">
        <f>+IFERROR(VLOOKUP(ED858,Auxiliar!$A:$C,2,0),"")</f>
        <v>VALUE LATON</v>
      </c>
      <c r="EG858" s="7" t="str">
        <f>+IFERROR(VLOOKUP(ED858,Auxiliar!$A:$C,3,0),"")</f>
        <v>1b 10% | 5b 15% | 192b 0%</v>
      </c>
      <c r="EI858" s="1"/>
      <c r="EJ858" s="12"/>
      <c r="EK858" s="6" t="str">
        <f>+IFERROR(VALUE(RIGHT(Tabla24[[#This Row],[B2B]],6)),"")</f>
        <v/>
      </c>
      <c r="EL858" s="6" t="str">
        <f>+IFERROR(VLOOKUP(EJ858,Auxiliar!$A:$C,2,0),"")</f>
        <v/>
      </c>
      <c r="EM858" s="7" t="str">
        <f>+IFERROR(VLOOKUP(EJ858,Auxiliar!$A:$C,3,0),"")</f>
        <v/>
      </c>
      <c r="EO858" s="1"/>
      <c r="EP858" s="12"/>
      <c r="EQ858" s="6" t="str">
        <f>+IFERROR(VALUE(RIGHT(Tabla25[[#This Row],[B2B]],6)),"")</f>
        <v/>
      </c>
      <c r="ER858" s="6" t="str">
        <f>+IFERROR(VLOOKUP(EP858,Auxiliar!$A:$C,2,0),"")</f>
        <v/>
      </c>
      <c r="ES858" s="7" t="str">
        <f>+IFERROR(VLOOKUP(EP858,Auxiliar!$A:$C,3,0),"")</f>
        <v/>
      </c>
      <c r="EU858" s="1"/>
      <c r="EV858" s="12"/>
      <c r="EW858" s="6" t="str">
        <f>+IFERROR(VALUE(RIGHT(Tabla26[[#This Row],[B2B]],6)),"")</f>
        <v/>
      </c>
      <c r="EX858" s="6" t="str">
        <f>+IFERROR(VLOOKUP(EV858,Auxiliar!$A:$C,2,0),"")</f>
        <v/>
      </c>
      <c r="EY858" s="7" t="str">
        <f>+IFERROR(VLOOKUP(EV858,Auxiliar!$A:$C,3,0),"")</f>
        <v/>
      </c>
      <c r="EZ858" s="1"/>
      <c r="FA858" s="12"/>
      <c r="FB858" s="6" t="str">
        <f>+IFERROR(VALUE(RIGHT(Tabla27[[#This Row],[B2B]],6)),"")</f>
        <v/>
      </c>
      <c r="FC858" s="6" t="str">
        <f>+IFERROR(VLOOKUP(FA858,Auxiliar!$A:$C,2,0),"")</f>
        <v/>
      </c>
      <c r="FD858" s="7" t="str">
        <f>+IFERROR(VLOOKUP(FA858,Auxiliar!$A:$C,3,0),"")</f>
        <v/>
      </c>
      <c r="FE858" s="1"/>
      <c r="FF858" s="12"/>
      <c r="FG858" s="6" t="str">
        <f>+IFERROR(VALUE(RIGHT(Tabla28[[#This Row],[B2B]],6)),"")</f>
        <v/>
      </c>
      <c r="FH858" s="6" t="str">
        <f>+IFERROR(VLOOKUP(FF858,Auxiliar!$A:$C,2,0),"")</f>
        <v/>
      </c>
      <c r="FI858" s="7" t="str">
        <f>+IFERROR(VLOOKUP(FF858,Auxiliar!$A:$C,3,0),"")</f>
        <v/>
      </c>
      <c r="FJ858" s="1"/>
      <c r="FK858" s="12"/>
      <c r="FL858" s="6" t="str">
        <f>+IFERROR(VALUE(RIGHT(Tabla29[[#This Row],[B2B]],6)),"")</f>
        <v/>
      </c>
      <c r="FM858" s="6" t="str">
        <f>+IFERROR(VLOOKUP(FK858,Auxiliar!$A:$C,2,0),"")</f>
        <v/>
      </c>
      <c r="FN858" s="7" t="str">
        <f>+IFERROR(VLOOKUP(FK858,Auxiliar!$A:$C,3,0),"")</f>
        <v/>
      </c>
      <c r="FO858" s="1"/>
      <c r="FP858" s="12"/>
      <c r="FQ858" s="6" t="str">
        <f>+IFERROR(VALUE(RIGHT(Tabla30[[#This Row],[B2B]],6)),"")</f>
        <v/>
      </c>
      <c r="FR858" s="6" t="str">
        <f>+IFERROR(VLOOKUP(FP858,Auxiliar!$A:$C,2,0),"")</f>
        <v/>
      </c>
      <c r="FS858" s="7"/>
      <c r="FT858" s="1"/>
      <c r="FU858" s="12"/>
      <c r="FV858" s="6" t="str">
        <f>+IFERROR(VALUE(RIGHT(Tabla31[[#This Row],[B2B]],6)),"")</f>
        <v/>
      </c>
      <c r="FW858" s="6" t="str">
        <f>+IFERROR(VLOOKUP(FU858,Auxiliar!$A:$C,2,0),"")</f>
        <v/>
      </c>
      <c r="FX858" s="7" t="str">
        <f>+IFERROR(VLOOKUP(FU858,Auxiliar!$A:$C,3,0),"")</f>
        <v/>
      </c>
      <c r="FY858" s="1"/>
      <c r="FZ858" s="12"/>
      <c r="GA858" s="6" t="str">
        <f>+IFERROR(VALUE(RIGHT(Tabla32[[#This Row],[B2B]],6)),"")</f>
        <v/>
      </c>
      <c r="GB858" s="6" t="str">
        <f>+IFERROR(VLOOKUP(FZ858,Auxiliar!$A:$C,2,0),"")</f>
        <v/>
      </c>
      <c r="GC858" s="7" t="str">
        <f>+IFERROR(VLOOKUP(FZ858,Auxiliar!$A:$C,3,0),"")</f>
        <v/>
      </c>
      <c r="GD858" s="1"/>
      <c r="GE858" s="12"/>
      <c r="GF858" s="6" t="str">
        <f>+IFERROR(VALUE(RIGHT(Tabla33[[#This Row],[B2B]],6)),"")</f>
        <v/>
      </c>
      <c r="GG858" s="6" t="str">
        <f>+IFERROR(VLOOKUP(GE858,Auxiliar!$A:$C,2,0),"")</f>
        <v/>
      </c>
      <c r="GH858" s="7" t="str">
        <f>+IFERROR(VLOOKUP(GE858,Auxiliar!$A:$C,3,0),"")</f>
        <v/>
      </c>
    </row>
    <row r="859" spans="19:190" x14ac:dyDescent="0.25">
      <c r="S859" s="1">
        <v>11787</v>
      </c>
      <c r="T859" s="1" t="s">
        <v>9</v>
      </c>
      <c r="U859" s="6">
        <f>+IFERROR(VALUE(RIGHT(Tabla4[[#This Row],[B2B]],6)),"")</f>
        <v>11787</v>
      </c>
      <c r="V859" s="6" t="str">
        <f>+IFERROR(VLOOKUP(T859,Auxiliar!$A:$C,2,0),"")</f>
        <v>CORE</v>
      </c>
      <c r="W859" s="7" t="str">
        <f>+IFERROR(VLOOKUP(T859,Auxiliar!$A:$C,3,0),"")</f>
        <v>0b 1% | 2b 5% | 4b 6%</v>
      </c>
      <c r="AK859" s="1">
        <v>10888</v>
      </c>
      <c r="AL859" s="1" t="s">
        <v>30</v>
      </c>
      <c r="AM859" s="6">
        <f>+IFERROR(VALUE(RIGHT(Tabla7[[#This Row],[B2B]],6)),"")</f>
        <v>10888</v>
      </c>
      <c r="AN859" s="6" t="str">
        <f>+IFERROR(VLOOKUP(AL859,Auxiliar!$A:$C,2,0),"")</f>
        <v>LATONES</v>
      </c>
      <c r="AO859" s="7" t="str">
        <f>+IFERROR(VLOOKUP(AL859,Auxiliar!$A:$C,3,0),"")</f>
        <v>1b 4% | 5b 7% | 97b 0%</v>
      </c>
      <c r="AW859" s="1"/>
      <c r="AX859" s="1" t="s">
        <v>32</v>
      </c>
      <c r="AY859" s="6" t="str">
        <f>+IFERROR(VALUE(RIGHT(Tabla9[[#This Row],[B2B]],6)),"")</f>
        <v/>
      </c>
      <c r="AZ859" s="6" t="str">
        <f>+IFERROR(VLOOKUP(AX859,Auxiliar!$A:$C,2,0),"")</f>
        <v>LATONES</v>
      </c>
      <c r="BA859" s="7" t="str">
        <f>+IFERROR(VLOOKUP(AX859,Auxiliar!$A:$C,3,0),"")</f>
        <v>2b 3% | 4b 4% | 6b 5% | 10b 8%  | 385b 0%</v>
      </c>
      <c r="BI859" s="1"/>
      <c r="BJ859" s="1"/>
      <c r="BK859" s="6" t="str">
        <f>+IFERROR(VALUE(RIGHT(Tabla11[[#This Row],[B2B]],6)),"")</f>
        <v/>
      </c>
      <c r="BL859" s="6" t="str">
        <f>+IFERROR(VLOOKUP(BJ859,Auxiliar!$A:$C,2,0),"")</f>
        <v/>
      </c>
      <c r="BM859" s="7" t="str">
        <f>+IFERROR(VLOOKUP(BJ859,Auxiliar!$A:$C,3,0),"")</f>
        <v/>
      </c>
      <c r="BO859" s="1">
        <v>11986</v>
      </c>
      <c r="BP859" s="1" t="s">
        <v>39</v>
      </c>
      <c r="BQ859" s="6">
        <f>+IFERROR(VALUE(RIGHT(Tabla12[[#This Row],[B2B]],6)),"")</f>
        <v>11986</v>
      </c>
      <c r="BR859" s="6" t="str">
        <f>+IFERROR(VLOOKUP(BP859,Auxiliar!$A:$C,2,0),"")</f>
        <v>VALUE LITRO</v>
      </c>
      <c r="BS859" s="7" t="str">
        <f>+IFERROR(VLOOKUP(BP859,Auxiliar!$A:$C,3,0),"")</f>
        <v>1b 12%</v>
      </c>
      <c r="CA859" s="1">
        <v>6170</v>
      </c>
      <c r="CB859" s="1" t="s">
        <v>35</v>
      </c>
      <c r="CC859" s="6">
        <f>+IFERROR(VALUE(RIGHT(Tabla14[[#This Row],[B2B]],6)),"")</f>
        <v>6170</v>
      </c>
      <c r="CD859" s="6" t="str">
        <f>+IFERROR(VLOOKUP(CB859,Auxiliar!$A:$C,2,0),"")</f>
        <v>Corona 710cc</v>
      </c>
      <c r="CE859" s="7" t="str">
        <f>+IFERROR(VLOOKUP(CB859,Auxiliar!$A:$C,3,0),"")</f>
        <v>1b 10% | 85b 0%</v>
      </c>
      <c r="CG859" s="1"/>
      <c r="CH859" s="1"/>
      <c r="CI859" s="6" t="str">
        <f>+IFERROR(VALUE(RIGHT(Tabla15[[#This Row],[B2B]],6)),"")</f>
        <v/>
      </c>
      <c r="CJ859" s="6" t="str">
        <f>+IFERROR(VLOOKUP(CH859,Auxiliar!$A:$C,2,0),"")</f>
        <v/>
      </c>
      <c r="CK859" s="7" t="str">
        <f>+IFERROR(VLOOKUP(CH859,Auxiliar!$A:$C,3,0),"")</f>
        <v/>
      </c>
      <c r="CM859" s="1">
        <v>6087</v>
      </c>
      <c r="CN859" s="1" t="s">
        <v>20</v>
      </c>
      <c r="CO859" s="6">
        <v>6087</v>
      </c>
      <c r="CP859" s="6" t="s">
        <v>20</v>
      </c>
      <c r="CQ859" s="7" t="s">
        <v>21</v>
      </c>
      <c r="CS859" s="1"/>
      <c r="CT859" s="1"/>
      <c r="CU859" s="6" t="str">
        <f>+IFERROR(VALUE(RIGHT(Tabla17[[#This Row],[B2B]],6)),"")</f>
        <v/>
      </c>
      <c r="CV859" s="6" t="str">
        <f>+IFERROR(VLOOKUP(CT859,Auxiliar!$A:$C,2,0),"")</f>
        <v/>
      </c>
      <c r="CW859" s="7" t="str">
        <f>+IFERROR(VLOOKUP(CT859,Auxiliar!$A:$C,3,0),"")</f>
        <v/>
      </c>
      <c r="CY859" s="1">
        <v>6087</v>
      </c>
      <c r="CZ859" s="1" t="s">
        <v>16</v>
      </c>
      <c r="DA859" s="6">
        <f>+IFERROR(VALUE(RIGHT(Tabla18[[#This Row],[B2B]],6)),"")</f>
        <v>6087</v>
      </c>
      <c r="DB859" s="6" t="str">
        <f>+IFERROR(VLOOKUP(CZ859,Auxiliar!$A:$C,2,0),"")</f>
        <v>PREMIUM</v>
      </c>
      <c r="DC859" s="7" t="str">
        <f>+IFERROR(VLOOKUP(CZ859,Auxiliar!$A:$C,3,0),"")</f>
        <v>0b 0% | 2b 2% | 5b 3,5% | 10b 5%</v>
      </c>
      <c r="DE859" s="1">
        <v>6087</v>
      </c>
      <c r="DF859" s="1" t="s">
        <v>19</v>
      </c>
      <c r="DG859" s="6">
        <f>+IFERROR(VALUE(RIGHT(Tabla19[[#This Row],[B2B]],6)),"")</f>
        <v>6087</v>
      </c>
      <c r="DH859" s="6" t="str">
        <f>+IFERROR(VLOOKUP(DF859,Auxiliar!$A:$C,2,0),"")</f>
        <v>MICHELOB</v>
      </c>
      <c r="DI859" s="7" t="str">
        <f>+IFERROR(VLOOKUP(DF859,Auxiliar!$A:$C,3,0),"")</f>
        <v>1b 7% | 3b 22% | 8b 27%</v>
      </c>
      <c r="DK859" s="1"/>
      <c r="DL859" s="1"/>
      <c r="DM859" s="6" t="str">
        <f>+IFERROR(VALUE(RIGHT(Tabla20[[#This Row],[B2B]],6)),"")</f>
        <v/>
      </c>
      <c r="DN859" s="6" t="str">
        <f>+IFERROR(VLOOKUP(DL859,Auxiliar!$A:$C,2,0),"")</f>
        <v/>
      </c>
      <c r="DO859" s="7" t="str">
        <f>+IFERROR(VLOOKUP(DL859,Auxiliar!$A:$C,3,0),"")</f>
        <v/>
      </c>
      <c r="DQ859" s="1">
        <v>6063</v>
      </c>
      <c r="DR859" s="12" t="s">
        <v>24</v>
      </c>
      <c r="DS859" s="6">
        <f>+IFERROR(VALUE(RIGHT(Tabla21[[#This Row],[B2B]],6)),"")</f>
        <v>6063</v>
      </c>
      <c r="DT859" s="6" t="str">
        <f>+IFERROR(VLOOKUP(DR859,Auxiliar!$A:$C,2,0),"")</f>
        <v>CORONA PORRON</v>
      </c>
      <c r="DU859" s="7" t="str">
        <f>+IFERROR(VLOOKUP(DR859,Auxiliar!$A:$C,3,0),"")</f>
        <v>1b 5% | 20b 0%</v>
      </c>
      <c r="DW859" s="1">
        <v>6629</v>
      </c>
      <c r="DX859" s="12" t="s">
        <v>43</v>
      </c>
      <c r="DY859" s="6">
        <f>+IFERROR(VALUE(RIGHT(Tabla22[[#This Row],[B2B]],6)),"")</f>
        <v>6629</v>
      </c>
      <c r="DZ859" s="6" t="str">
        <f>+IFERROR(VLOOKUP(DX859,Auxiliar!$A:$C,2,0),"")</f>
        <v xml:space="preserve">VALUE LATA </v>
      </c>
      <c r="EA859" s="7" t="str">
        <f>+IFERROR(VLOOKUP(DX859,Auxiliar!$A:$C,3,0),"")</f>
        <v>1b 15% | 100b 18%</v>
      </c>
      <c r="EC859" s="1">
        <v>11984</v>
      </c>
      <c r="ED859" s="12" t="s">
        <v>47</v>
      </c>
      <c r="EE859" s="6">
        <f>+IFERROR(VALUE(RIGHT(Tabla23[[#This Row],[B2B]],6)),"")</f>
        <v>11984</v>
      </c>
      <c r="EF859" s="6" t="str">
        <f>+IFERROR(VLOOKUP(ED859,Auxiliar!$A:$C,2,0),"")</f>
        <v>VALUE LATON</v>
      </c>
      <c r="EG859" s="7" t="str">
        <f>+IFERROR(VLOOKUP(ED859,Auxiliar!$A:$C,3,0),"")</f>
        <v>1b 10% | 5b 15% | 192b 0%</v>
      </c>
      <c r="EI859" s="1"/>
      <c r="EJ859" s="12"/>
      <c r="EK859" s="6" t="str">
        <f>+IFERROR(VALUE(RIGHT(Tabla24[[#This Row],[B2B]],6)),"")</f>
        <v/>
      </c>
      <c r="EL859" s="6" t="str">
        <f>+IFERROR(VLOOKUP(EJ859,Auxiliar!$A:$C,2,0),"")</f>
        <v/>
      </c>
      <c r="EM859" s="7" t="str">
        <f>+IFERROR(VLOOKUP(EJ859,Auxiliar!$A:$C,3,0),"")</f>
        <v/>
      </c>
      <c r="EO859" s="1"/>
      <c r="EP859" s="12"/>
      <c r="EQ859" s="6" t="str">
        <f>+IFERROR(VALUE(RIGHT(Tabla25[[#This Row],[B2B]],6)),"")</f>
        <v/>
      </c>
      <c r="ER859" s="6" t="str">
        <f>+IFERROR(VLOOKUP(EP859,Auxiliar!$A:$C,2,0),"")</f>
        <v/>
      </c>
      <c r="ES859" s="7" t="str">
        <f>+IFERROR(VLOOKUP(EP859,Auxiliar!$A:$C,3,0),"")</f>
        <v/>
      </c>
      <c r="EU859" s="1"/>
      <c r="EV859" s="12"/>
      <c r="EW859" s="6" t="str">
        <f>+IFERROR(VALUE(RIGHT(Tabla26[[#This Row],[B2B]],6)),"")</f>
        <v/>
      </c>
      <c r="EX859" s="6" t="str">
        <f>+IFERROR(VLOOKUP(EV859,Auxiliar!$A:$C,2,0),"")</f>
        <v/>
      </c>
      <c r="EY859" s="7" t="str">
        <f>+IFERROR(VLOOKUP(EV859,Auxiliar!$A:$C,3,0),"")</f>
        <v/>
      </c>
      <c r="EZ859" s="1"/>
      <c r="FA859" s="12"/>
      <c r="FB859" s="6" t="str">
        <f>+IFERROR(VALUE(RIGHT(Tabla27[[#This Row],[B2B]],6)),"")</f>
        <v/>
      </c>
      <c r="FC859" s="6" t="str">
        <f>+IFERROR(VLOOKUP(FA859,Auxiliar!$A:$C,2,0),"")</f>
        <v/>
      </c>
      <c r="FD859" s="7" t="str">
        <f>+IFERROR(VLOOKUP(FA859,Auxiliar!$A:$C,3,0),"")</f>
        <v/>
      </c>
      <c r="FE859" s="1"/>
      <c r="FF859" s="12"/>
      <c r="FG859" s="6" t="str">
        <f>+IFERROR(VALUE(RIGHT(Tabla28[[#This Row],[B2B]],6)),"")</f>
        <v/>
      </c>
      <c r="FH859" s="6" t="str">
        <f>+IFERROR(VLOOKUP(FF859,Auxiliar!$A:$C,2,0),"")</f>
        <v/>
      </c>
      <c r="FI859" s="7" t="str">
        <f>+IFERROR(VLOOKUP(FF859,Auxiliar!$A:$C,3,0),"")</f>
        <v/>
      </c>
      <c r="FJ859" s="1"/>
      <c r="FK859" s="12"/>
      <c r="FL859" s="6" t="str">
        <f>+IFERROR(VALUE(RIGHT(Tabla29[[#This Row],[B2B]],6)),"")</f>
        <v/>
      </c>
      <c r="FM859" s="6" t="str">
        <f>+IFERROR(VLOOKUP(FK859,Auxiliar!$A:$C,2,0),"")</f>
        <v/>
      </c>
      <c r="FN859" s="7" t="str">
        <f>+IFERROR(VLOOKUP(FK859,Auxiliar!$A:$C,3,0),"")</f>
        <v/>
      </c>
      <c r="FO859" s="1"/>
      <c r="FP859" s="12"/>
      <c r="FQ859" s="6" t="str">
        <f>+IFERROR(VALUE(RIGHT(Tabla30[[#This Row],[B2B]],6)),"")</f>
        <v/>
      </c>
      <c r="FR859" s="6" t="str">
        <f>+IFERROR(VLOOKUP(FP859,Auxiliar!$A:$C,2,0),"")</f>
        <v/>
      </c>
      <c r="FS859" s="7"/>
      <c r="FT859" s="1"/>
      <c r="FU859" s="12"/>
      <c r="FV859" s="6" t="str">
        <f>+IFERROR(VALUE(RIGHT(Tabla31[[#This Row],[B2B]],6)),"")</f>
        <v/>
      </c>
      <c r="FW859" s="6" t="str">
        <f>+IFERROR(VLOOKUP(FU859,Auxiliar!$A:$C,2,0),"")</f>
        <v/>
      </c>
      <c r="FX859" s="7" t="str">
        <f>+IFERROR(VLOOKUP(FU859,Auxiliar!$A:$C,3,0),"")</f>
        <v/>
      </c>
      <c r="FY859" s="1"/>
      <c r="FZ859" s="12"/>
      <c r="GA859" s="6" t="str">
        <f>+IFERROR(VALUE(RIGHT(Tabla32[[#This Row],[B2B]],6)),"")</f>
        <v/>
      </c>
      <c r="GB859" s="6" t="str">
        <f>+IFERROR(VLOOKUP(FZ859,Auxiliar!$A:$C,2,0),"")</f>
        <v/>
      </c>
      <c r="GC859" s="7" t="str">
        <f>+IFERROR(VLOOKUP(FZ859,Auxiliar!$A:$C,3,0),"")</f>
        <v/>
      </c>
      <c r="GD859" s="1"/>
      <c r="GE859" s="12"/>
      <c r="GF859" s="6" t="str">
        <f>+IFERROR(VALUE(RIGHT(Tabla33[[#This Row],[B2B]],6)),"")</f>
        <v/>
      </c>
      <c r="GG859" s="6" t="str">
        <f>+IFERROR(VLOOKUP(GE859,Auxiliar!$A:$C,2,0),"")</f>
        <v/>
      </c>
      <c r="GH859" s="7" t="str">
        <f>+IFERROR(VLOOKUP(GE859,Auxiliar!$A:$C,3,0),"")</f>
        <v/>
      </c>
    </row>
    <row r="860" spans="19:190" x14ac:dyDescent="0.25">
      <c r="S860" s="1">
        <v>11798</v>
      </c>
      <c r="T860" s="1" t="s">
        <v>9</v>
      </c>
      <c r="U860" s="6">
        <f>+IFERROR(VALUE(RIGHT(Tabla4[[#This Row],[B2B]],6)),"")</f>
        <v>11798</v>
      </c>
      <c r="V860" s="6" t="str">
        <f>+IFERROR(VLOOKUP(T860,Auxiliar!$A:$C,2,0),"")</f>
        <v>CORE</v>
      </c>
      <c r="W860" s="7" t="str">
        <f>+IFERROR(VLOOKUP(T860,Auxiliar!$A:$C,3,0),"")</f>
        <v>0b 1% | 2b 5% | 4b 6%</v>
      </c>
      <c r="AK860" s="1">
        <v>10912</v>
      </c>
      <c r="AL860" s="1" t="s">
        <v>30</v>
      </c>
      <c r="AM860" s="6">
        <f>+IFERROR(VALUE(RIGHT(Tabla7[[#This Row],[B2B]],6)),"")</f>
        <v>10912</v>
      </c>
      <c r="AN860" s="6" t="str">
        <f>+IFERROR(VLOOKUP(AL860,Auxiliar!$A:$C,2,0),"")</f>
        <v>LATONES</v>
      </c>
      <c r="AO860" s="7" t="str">
        <f>+IFERROR(VLOOKUP(AL860,Auxiliar!$A:$C,3,0),"")</f>
        <v>1b 4% | 5b 7% | 97b 0%</v>
      </c>
      <c r="AW860" s="1"/>
      <c r="AX860" s="1" t="s">
        <v>32</v>
      </c>
      <c r="AY860" s="6" t="str">
        <f>+IFERROR(VALUE(RIGHT(Tabla9[[#This Row],[B2B]],6)),"")</f>
        <v/>
      </c>
      <c r="AZ860" s="6" t="str">
        <f>+IFERROR(VLOOKUP(AX860,Auxiliar!$A:$C,2,0),"")</f>
        <v>LATONES</v>
      </c>
      <c r="BA860" s="7" t="str">
        <f>+IFERROR(VLOOKUP(AX860,Auxiliar!$A:$C,3,0),"")</f>
        <v>2b 3% | 4b 4% | 6b 5% | 10b 8%  | 385b 0%</v>
      </c>
      <c r="BI860" s="1"/>
      <c r="BJ860" s="1"/>
      <c r="BK860" s="6" t="str">
        <f>+IFERROR(VALUE(RIGHT(Tabla11[[#This Row],[B2B]],6)),"")</f>
        <v/>
      </c>
      <c r="BL860" s="6" t="str">
        <f>+IFERROR(VLOOKUP(BJ860,Auxiliar!$A:$C,2,0),"")</f>
        <v/>
      </c>
      <c r="BM860" s="7" t="str">
        <f>+IFERROR(VLOOKUP(BJ860,Auxiliar!$A:$C,3,0),"")</f>
        <v/>
      </c>
      <c r="BO860" s="1">
        <v>6553</v>
      </c>
      <c r="BP860" s="1" t="s">
        <v>39</v>
      </c>
      <c r="BQ860" s="6">
        <f>+IFERROR(VALUE(RIGHT(Tabla12[[#This Row],[B2B]],6)),"")</f>
        <v>6553</v>
      </c>
      <c r="BR860" s="6" t="str">
        <f>+IFERROR(VLOOKUP(BP860,Auxiliar!$A:$C,2,0),"")</f>
        <v>VALUE LITRO</v>
      </c>
      <c r="BS860" s="7" t="str">
        <f>+IFERROR(VLOOKUP(BP860,Auxiliar!$A:$C,3,0),"")</f>
        <v>1b 12%</v>
      </c>
      <c r="CA860" s="1">
        <v>6172</v>
      </c>
      <c r="CB860" s="1" t="s">
        <v>35</v>
      </c>
      <c r="CC860" s="6">
        <f>+IFERROR(VALUE(RIGHT(Tabla14[[#This Row],[B2B]],6)),"")</f>
        <v>6172</v>
      </c>
      <c r="CD860" s="6" t="str">
        <f>+IFERROR(VLOOKUP(CB860,Auxiliar!$A:$C,2,0),"")</f>
        <v>Corona 710cc</v>
      </c>
      <c r="CE860" s="7" t="str">
        <f>+IFERROR(VLOOKUP(CB860,Auxiliar!$A:$C,3,0),"")</f>
        <v>1b 10% | 85b 0%</v>
      </c>
      <c r="CG860" s="1"/>
      <c r="CH860" s="1"/>
      <c r="CI860" s="6" t="str">
        <f>+IFERROR(VALUE(RIGHT(Tabla15[[#This Row],[B2B]],6)),"")</f>
        <v/>
      </c>
      <c r="CJ860" s="6" t="str">
        <f>+IFERROR(VLOOKUP(CH860,Auxiliar!$A:$C,2,0),"")</f>
        <v/>
      </c>
      <c r="CK860" s="7" t="str">
        <f>+IFERROR(VLOOKUP(CH860,Auxiliar!$A:$C,3,0),"")</f>
        <v/>
      </c>
      <c r="CM860" s="1">
        <v>6088</v>
      </c>
      <c r="CN860" s="1" t="s">
        <v>20</v>
      </c>
      <c r="CO860" s="6">
        <v>6088</v>
      </c>
      <c r="CP860" s="6" t="s">
        <v>20</v>
      </c>
      <c r="CQ860" s="7" t="s">
        <v>21</v>
      </c>
      <c r="CS860" s="1"/>
      <c r="CT860" s="1"/>
      <c r="CU860" s="6" t="str">
        <f>+IFERROR(VALUE(RIGHT(Tabla17[[#This Row],[B2B]],6)),"")</f>
        <v/>
      </c>
      <c r="CV860" s="6" t="str">
        <f>+IFERROR(VLOOKUP(CT860,Auxiliar!$A:$C,2,0),"")</f>
        <v/>
      </c>
      <c r="CW860" s="7" t="str">
        <f>+IFERROR(VLOOKUP(CT860,Auxiliar!$A:$C,3,0),"")</f>
        <v/>
      </c>
      <c r="CY860" s="1">
        <v>6088</v>
      </c>
      <c r="CZ860" s="1" t="s">
        <v>16</v>
      </c>
      <c r="DA860" s="6">
        <f>+IFERROR(VALUE(RIGHT(Tabla18[[#This Row],[B2B]],6)),"")</f>
        <v>6088</v>
      </c>
      <c r="DB860" s="6" t="str">
        <f>+IFERROR(VLOOKUP(CZ860,Auxiliar!$A:$C,2,0),"")</f>
        <v>PREMIUM</v>
      </c>
      <c r="DC860" s="7" t="str">
        <f>+IFERROR(VLOOKUP(CZ860,Auxiliar!$A:$C,3,0),"")</f>
        <v>0b 0% | 2b 2% | 5b 3,5% | 10b 5%</v>
      </c>
      <c r="DE860" s="1">
        <v>6088</v>
      </c>
      <c r="DF860" s="1" t="s">
        <v>19</v>
      </c>
      <c r="DG860" s="6">
        <f>+IFERROR(VALUE(RIGHT(Tabla19[[#This Row],[B2B]],6)),"")</f>
        <v>6088</v>
      </c>
      <c r="DH860" s="6" t="str">
        <f>+IFERROR(VLOOKUP(DF860,Auxiliar!$A:$C,2,0),"")</f>
        <v>MICHELOB</v>
      </c>
      <c r="DI860" s="7" t="str">
        <f>+IFERROR(VLOOKUP(DF860,Auxiliar!$A:$C,3,0),"")</f>
        <v>1b 7% | 3b 22% | 8b 27%</v>
      </c>
      <c r="DK860" s="1"/>
      <c r="DL860" s="1"/>
      <c r="DM860" s="6" t="str">
        <f>+IFERROR(VALUE(RIGHT(Tabla20[[#This Row],[B2B]],6)),"")</f>
        <v/>
      </c>
      <c r="DN860" s="6" t="str">
        <f>+IFERROR(VLOOKUP(DL860,Auxiliar!$A:$C,2,0),"")</f>
        <v/>
      </c>
      <c r="DO860" s="7" t="str">
        <f>+IFERROR(VLOOKUP(DL860,Auxiliar!$A:$C,3,0),"")</f>
        <v/>
      </c>
      <c r="DQ860" s="1">
        <v>6064</v>
      </c>
      <c r="DR860" s="12" t="s">
        <v>24</v>
      </c>
      <c r="DS860" s="6">
        <f>+IFERROR(VALUE(RIGHT(Tabla21[[#This Row],[B2B]],6)),"")</f>
        <v>6064</v>
      </c>
      <c r="DT860" s="6" t="str">
        <f>+IFERROR(VLOOKUP(DR860,Auxiliar!$A:$C,2,0),"")</f>
        <v>CORONA PORRON</v>
      </c>
      <c r="DU860" s="7" t="str">
        <f>+IFERROR(VLOOKUP(DR860,Auxiliar!$A:$C,3,0),"")</f>
        <v>1b 5% | 20b 0%</v>
      </c>
      <c r="DW860" s="1">
        <v>6630</v>
      </c>
      <c r="DX860" s="12" t="s">
        <v>43</v>
      </c>
      <c r="DY860" s="6">
        <f>+IFERROR(VALUE(RIGHT(Tabla22[[#This Row],[B2B]],6)),"")</f>
        <v>6630</v>
      </c>
      <c r="DZ860" s="6" t="str">
        <f>+IFERROR(VLOOKUP(DX860,Auxiliar!$A:$C,2,0),"")</f>
        <v xml:space="preserve">VALUE LATA </v>
      </c>
      <c r="EA860" s="7" t="str">
        <f>+IFERROR(VLOOKUP(DX860,Auxiliar!$A:$C,3,0),"")</f>
        <v>1b 15% | 100b 18%</v>
      </c>
      <c r="EC860" s="1">
        <v>11986</v>
      </c>
      <c r="ED860" s="12" t="s">
        <v>47</v>
      </c>
      <c r="EE860" s="6">
        <f>+IFERROR(VALUE(RIGHT(Tabla23[[#This Row],[B2B]],6)),"")</f>
        <v>11986</v>
      </c>
      <c r="EF860" s="6" t="str">
        <f>+IFERROR(VLOOKUP(ED860,Auxiliar!$A:$C,2,0),"")</f>
        <v>VALUE LATON</v>
      </c>
      <c r="EG860" s="7" t="str">
        <f>+IFERROR(VLOOKUP(ED860,Auxiliar!$A:$C,3,0),"")</f>
        <v>1b 10% | 5b 15% | 192b 0%</v>
      </c>
      <c r="EI860" s="1"/>
      <c r="EJ860" s="12"/>
      <c r="EK860" s="6" t="str">
        <f>+IFERROR(VALUE(RIGHT(Tabla24[[#This Row],[B2B]],6)),"")</f>
        <v/>
      </c>
      <c r="EL860" s="6" t="str">
        <f>+IFERROR(VLOOKUP(EJ860,Auxiliar!$A:$C,2,0),"")</f>
        <v/>
      </c>
      <c r="EM860" s="7" t="str">
        <f>+IFERROR(VLOOKUP(EJ860,Auxiliar!$A:$C,3,0),"")</f>
        <v/>
      </c>
      <c r="EO860" s="1"/>
      <c r="EP860" s="12"/>
      <c r="EQ860" s="6" t="str">
        <f>+IFERROR(VALUE(RIGHT(Tabla25[[#This Row],[B2B]],6)),"")</f>
        <v/>
      </c>
      <c r="ER860" s="6" t="str">
        <f>+IFERROR(VLOOKUP(EP860,Auxiliar!$A:$C,2,0),"")</f>
        <v/>
      </c>
      <c r="ES860" s="7" t="str">
        <f>+IFERROR(VLOOKUP(EP860,Auxiliar!$A:$C,3,0),"")</f>
        <v/>
      </c>
      <c r="EU860" s="1"/>
      <c r="EV860" s="12"/>
      <c r="EW860" s="6" t="str">
        <f>+IFERROR(VALUE(RIGHT(Tabla26[[#This Row],[B2B]],6)),"")</f>
        <v/>
      </c>
      <c r="EX860" s="6" t="str">
        <f>+IFERROR(VLOOKUP(EV860,Auxiliar!$A:$C,2,0),"")</f>
        <v/>
      </c>
      <c r="EY860" s="7" t="str">
        <f>+IFERROR(VLOOKUP(EV860,Auxiliar!$A:$C,3,0),"")</f>
        <v/>
      </c>
      <c r="EZ860" s="1"/>
      <c r="FA860" s="12"/>
      <c r="FB860" s="6" t="str">
        <f>+IFERROR(VALUE(RIGHT(Tabla27[[#This Row],[B2B]],6)),"")</f>
        <v/>
      </c>
      <c r="FC860" s="6" t="str">
        <f>+IFERROR(VLOOKUP(FA860,Auxiliar!$A:$C,2,0),"")</f>
        <v/>
      </c>
      <c r="FD860" s="7" t="str">
        <f>+IFERROR(VLOOKUP(FA860,Auxiliar!$A:$C,3,0),"")</f>
        <v/>
      </c>
      <c r="FE860" s="1"/>
      <c r="FF860" s="12"/>
      <c r="FG860" s="6" t="str">
        <f>+IFERROR(VALUE(RIGHT(Tabla28[[#This Row],[B2B]],6)),"")</f>
        <v/>
      </c>
      <c r="FH860" s="6" t="str">
        <f>+IFERROR(VLOOKUP(FF860,Auxiliar!$A:$C,2,0),"")</f>
        <v/>
      </c>
      <c r="FI860" s="7" t="str">
        <f>+IFERROR(VLOOKUP(FF860,Auxiliar!$A:$C,3,0),"")</f>
        <v/>
      </c>
      <c r="FJ860" s="1"/>
      <c r="FK860" s="12"/>
      <c r="FL860" s="6" t="str">
        <f>+IFERROR(VALUE(RIGHT(Tabla29[[#This Row],[B2B]],6)),"")</f>
        <v/>
      </c>
      <c r="FM860" s="6" t="str">
        <f>+IFERROR(VLOOKUP(FK860,Auxiliar!$A:$C,2,0),"")</f>
        <v/>
      </c>
      <c r="FN860" s="7" t="str">
        <f>+IFERROR(VLOOKUP(FK860,Auxiliar!$A:$C,3,0),"")</f>
        <v/>
      </c>
      <c r="FO860" s="1"/>
      <c r="FP860" s="12"/>
      <c r="FQ860" s="6" t="str">
        <f>+IFERROR(VALUE(RIGHT(Tabla30[[#This Row],[B2B]],6)),"")</f>
        <v/>
      </c>
      <c r="FR860" s="6" t="str">
        <f>+IFERROR(VLOOKUP(FP860,Auxiliar!$A:$C,2,0),"")</f>
        <v/>
      </c>
      <c r="FS860" s="7"/>
      <c r="FT860" s="1"/>
      <c r="FU860" s="12"/>
      <c r="FV860" s="6" t="str">
        <f>+IFERROR(VALUE(RIGHT(Tabla31[[#This Row],[B2B]],6)),"")</f>
        <v/>
      </c>
      <c r="FW860" s="6" t="str">
        <f>+IFERROR(VLOOKUP(FU860,Auxiliar!$A:$C,2,0),"")</f>
        <v/>
      </c>
      <c r="FX860" s="7" t="str">
        <f>+IFERROR(VLOOKUP(FU860,Auxiliar!$A:$C,3,0),"")</f>
        <v/>
      </c>
      <c r="FY860" s="1"/>
      <c r="FZ860" s="12"/>
      <c r="GA860" s="6" t="str">
        <f>+IFERROR(VALUE(RIGHT(Tabla32[[#This Row],[B2B]],6)),"")</f>
        <v/>
      </c>
      <c r="GB860" s="6" t="str">
        <f>+IFERROR(VLOOKUP(FZ860,Auxiliar!$A:$C,2,0),"")</f>
        <v/>
      </c>
      <c r="GC860" s="7" t="str">
        <f>+IFERROR(VLOOKUP(FZ860,Auxiliar!$A:$C,3,0),"")</f>
        <v/>
      </c>
      <c r="GD860" s="1"/>
      <c r="GE860" s="12"/>
      <c r="GF860" s="6" t="str">
        <f>+IFERROR(VALUE(RIGHT(Tabla33[[#This Row],[B2B]],6)),"")</f>
        <v/>
      </c>
      <c r="GG860" s="6" t="str">
        <f>+IFERROR(VLOOKUP(GE860,Auxiliar!$A:$C,2,0),"")</f>
        <v/>
      </c>
      <c r="GH860" s="7" t="str">
        <f>+IFERROR(VLOOKUP(GE860,Auxiliar!$A:$C,3,0),"")</f>
        <v/>
      </c>
    </row>
    <row r="861" spans="19:190" x14ac:dyDescent="0.25">
      <c r="S861" s="1">
        <v>11800</v>
      </c>
      <c r="T861" s="1" t="s">
        <v>9</v>
      </c>
      <c r="U861" s="6">
        <f>+IFERROR(VALUE(RIGHT(Tabla4[[#This Row],[B2B]],6)),"")</f>
        <v>11800</v>
      </c>
      <c r="V861" s="6" t="str">
        <f>+IFERROR(VLOOKUP(T861,Auxiliar!$A:$C,2,0),"")</f>
        <v>CORE</v>
      </c>
      <c r="W861" s="7" t="str">
        <f>+IFERROR(VLOOKUP(T861,Auxiliar!$A:$C,3,0),"")</f>
        <v>0b 1% | 2b 5% | 4b 6%</v>
      </c>
      <c r="AK861" s="1">
        <v>10917</v>
      </c>
      <c r="AL861" s="1" t="s">
        <v>30</v>
      </c>
      <c r="AM861" s="6">
        <f>+IFERROR(VALUE(RIGHT(Tabla7[[#This Row],[B2B]],6)),"")</f>
        <v>10917</v>
      </c>
      <c r="AN861" s="6" t="str">
        <f>+IFERROR(VLOOKUP(AL861,Auxiliar!$A:$C,2,0),"")</f>
        <v>LATONES</v>
      </c>
      <c r="AO861" s="7" t="str">
        <f>+IFERROR(VLOOKUP(AL861,Auxiliar!$A:$C,3,0),"")</f>
        <v>1b 4% | 5b 7% | 97b 0%</v>
      </c>
      <c r="AW861" s="1"/>
      <c r="AX861" s="1" t="s">
        <v>32</v>
      </c>
      <c r="AY861" s="6" t="str">
        <f>+IFERROR(VALUE(RIGHT(Tabla9[[#This Row],[B2B]],6)),"")</f>
        <v/>
      </c>
      <c r="AZ861" s="6" t="str">
        <f>+IFERROR(VLOOKUP(AX861,Auxiliar!$A:$C,2,0),"")</f>
        <v>LATONES</v>
      </c>
      <c r="BA861" s="7" t="str">
        <f>+IFERROR(VLOOKUP(AX861,Auxiliar!$A:$C,3,0),"")</f>
        <v>2b 3% | 4b 4% | 6b 5% | 10b 8%  | 385b 0%</v>
      </c>
      <c r="BI861" s="1"/>
      <c r="BJ861" s="1"/>
      <c r="BK861" s="6" t="str">
        <f>+IFERROR(VALUE(RIGHT(Tabla11[[#This Row],[B2B]],6)),"")</f>
        <v/>
      </c>
      <c r="BL861" s="6" t="str">
        <f>+IFERROR(VLOOKUP(BJ861,Auxiliar!$A:$C,2,0),"")</f>
        <v/>
      </c>
      <c r="BM861" s="7" t="str">
        <f>+IFERROR(VLOOKUP(BJ861,Auxiliar!$A:$C,3,0),"")</f>
        <v/>
      </c>
      <c r="BO861" s="1">
        <v>6593</v>
      </c>
      <c r="BP861" s="1" t="s">
        <v>39</v>
      </c>
      <c r="BQ861" s="6">
        <f>+IFERROR(VALUE(RIGHT(Tabla12[[#This Row],[B2B]],6)),"")</f>
        <v>6593</v>
      </c>
      <c r="BR861" s="6" t="str">
        <f>+IFERROR(VLOOKUP(BP861,Auxiliar!$A:$C,2,0),"")</f>
        <v>VALUE LITRO</v>
      </c>
      <c r="BS861" s="7" t="str">
        <f>+IFERROR(VLOOKUP(BP861,Auxiliar!$A:$C,3,0),"")</f>
        <v>1b 12%</v>
      </c>
      <c r="CA861" s="1">
        <v>6180</v>
      </c>
      <c r="CB861" s="1" t="s">
        <v>35</v>
      </c>
      <c r="CC861" s="6">
        <f>+IFERROR(VALUE(RIGHT(Tabla14[[#This Row],[B2B]],6)),"")</f>
        <v>6180</v>
      </c>
      <c r="CD861" s="6" t="str">
        <f>+IFERROR(VLOOKUP(CB861,Auxiliar!$A:$C,2,0),"")</f>
        <v>Corona 710cc</v>
      </c>
      <c r="CE861" s="7" t="str">
        <f>+IFERROR(VLOOKUP(CB861,Auxiliar!$A:$C,3,0),"")</f>
        <v>1b 10% | 85b 0%</v>
      </c>
      <c r="CG861" s="1"/>
      <c r="CH861" s="1"/>
      <c r="CI861" s="6" t="str">
        <f>+IFERROR(VALUE(RIGHT(Tabla15[[#This Row],[B2B]],6)),"")</f>
        <v/>
      </c>
      <c r="CJ861" s="6" t="str">
        <f>+IFERROR(VLOOKUP(CH861,Auxiliar!$A:$C,2,0),"")</f>
        <v/>
      </c>
      <c r="CK861" s="7" t="str">
        <f>+IFERROR(VLOOKUP(CH861,Auxiliar!$A:$C,3,0),"")</f>
        <v/>
      </c>
      <c r="CM861" s="1">
        <v>6093</v>
      </c>
      <c r="CN861" s="1" t="s">
        <v>20</v>
      </c>
      <c r="CO861" s="6">
        <v>6093</v>
      </c>
      <c r="CP861" s="6" t="s">
        <v>20</v>
      </c>
      <c r="CQ861" s="7" t="s">
        <v>21</v>
      </c>
      <c r="CS861" s="1"/>
      <c r="CT861" s="1"/>
      <c r="CU861" s="6" t="str">
        <f>+IFERROR(VALUE(RIGHT(Tabla17[[#This Row],[B2B]],6)),"")</f>
        <v/>
      </c>
      <c r="CV861" s="6" t="str">
        <f>+IFERROR(VLOOKUP(CT861,Auxiliar!$A:$C,2,0),"")</f>
        <v/>
      </c>
      <c r="CW861" s="7" t="str">
        <f>+IFERROR(VLOOKUP(CT861,Auxiliar!$A:$C,3,0),"")</f>
        <v/>
      </c>
      <c r="CY861" s="1">
        <v>6093</v>
      </c>
      <c r="CZ861" s="1" t="s">
        <v>16</v>
      </c>
      <c r="DA861" s="6">
        <f>+IFERROR(VALUE(RIGHT(Tabla18[[#This Row],[B2B]],6)),"")</f>
        <v>6093</v>
      </c>
      <c r="DB861" s="6" t="str">
        <f>+IFERROR(VLOOKUP(CZ861,Auxiliar!$A:$C,2,0),"")</f>
        <v>PREMIUM</v>
      </c>
      <c r="DC861" s="7" t="str">
        <f>+IFERROR(VLOOKUP(CZ861,Auxiliar!$A:$C,3,0),"")</f>
        <v>0b 0% | 2b 2% | 5b 3,5% | 10b 5%</v>
      </c>
      <c r="DE861" s="1">
        <v>6093</v>
      </c>
      <c r="DF861" s="1" t="s">
        <v>19</v>
      </c>
      <c r="DG861" s="6">
        <f>+IFERROR(VALUE(RIGHT(Tabla19[[#This Row],[B2B]],6)),"")</f>
        <v>6093</v>
      </c>
      <c r="DH861" s="6" t="str">
        <f>+IFERROR(VLOOKUP(DF861,Auxiliar!$A:$C,2,0),"")</f>
        <v>MICHELOB</v>
      </c>
      <c r="DI861" s="7" t="str">
        <f>+IFERROR(VLOOKUP(DF861,Auxiliar!$A:$C,3,0),"")</f>
        <v>1b 7% | 3b 22% | 8b 27%</v>
      </c>
      <c r="DK861" s="1"/>
      <c r="DL861" s="1"/>
      <c r="DM861" s="6" t="str">
        <f>+IFERROR(VALUE(RIGHT(Tabla20[[#This Row],[B2B]],6)),"")</f>
        <v/>
      </c>
      <c r="DN861" s="6" t="str">
        <f>+IFERROR(VLOOKUP(DL861,Auxiliar!$A:$C,2,0),"")</f>
        <v/>
      </c>
      <c r="DO861" s="7" t="str">
        <f>+IFERROR(VLOOKUP(DL861,Auxiliar!$A:$C,3,0),"")</f>
        <v/>
      </c>
      <c r="DQ861" s="1">
        <v>6087</v>
      </c>
      <c r="DR861" s="12" t="s">
        <v>24</v>
      </c>
      <c r="DS861" s="6">
        <f>+IFERROR(VALUE(RIGHT(Tabla21[[#This Row],[B2B]],6)),"")</f>
        <v>6087</v>
      </c>
      <c r="DT861" s="6" t="str">
        <f>+IFERROR(VLOOKUP(DR861,Auxiliar!$A:$C,2,0),"")</f>
        <v>CORONA PORRON</v>
      </c>
      <c r="DU861" s="7" t="str">
        <f>+IFERROR(VLOOKUP(DR861,Auxiliar!$A:$C,3,0),"")</f>
        <v>1b 5% | 20b 0%</v>
      </c>
      <c r="DW861" s="1">
        <v>6631</v>
      </c>
      <c r="DX861" s="12" t="s">
        <v>43</v>
      </c>
      <c r="DY861" s="6">
        <f>+IFERROR(VALUE(RIGHT(Tabla22[[#This Row],[B2B]],6)),"")</f>
        <v>6631</v>
      </c>
      <c r="DZ861" s="6" t="str">
        <f>+IFERROR(VLOOKUP(DX861,Auxiliar!$A:$C,2,0),"")</f>
        <v xml:space="preserve">VALUE LATA </v>
      </c>
      <c r="EA861" s="7" t="str">
        <f>+IFERROR(VLOOKUP(DX861,Auxiliar!$A:$C,3,0),"")</f>
        <v>1b 15% | 100b 18%</v>
      </c>
      <c r="EC861" s="1">
        <v>6553</v>
      </c>
      <c r="ED861" s="12" t="s">
        <v>47</v>
      </c>
      <c r="EE861" s="6">
        <f>+IFERROR(VALUE(RIGHT(Tabla23[[#This Row],[B2B]],6)),"")</f>
        <v>6553</v>
      </c>
      <c r="EF861" s="6" t="str">
        <f>+IFERROR(VLOOKUP(ED861,Auxiliar!$A:$C,2,0),"")</f>
        <v>VALUE LATON</v>
      </c>
      <c r="EG861" s="7" t="str">
        <f>+IFERROR(VLOOKUP(ED861,Auxiliar!$A:$C,3,0),"")</f>
        <v>1b 10% | 5b 15% | 192b 0%</v>
      </c>
      <c r="EI861" s="1"/>
      <c r="EJ861" s="12"/>
      <c r="EK861" s="6" t="str">
        <f>+IFERROR(VALUE(RIGHT(Tabla24[[#This Row],[B2B]],6)),"")</f>
        <v/>
      </c>
      <c r="EL861" s="6" t="str">
        <f>+IFERROR(VLOOKUP(EJ861,Auxiliar!$A:$C,2,0),"")</f>
        <v/>
      </c>
      <c r="EM861" s="7" t="str">
        <f>+IFERROR(VLOOKUP(EJ861,Auxiliar!$A:$C,3,0),"")</f>
        <v/>
      </c>
      <c r="EO861" s="1"/>
      <c r="EP861" s="12"/>
      <c r="EQ861" s="6" t="str">
        <f>+IFERROR(VALUE(RIGHT(Tabla25[[#This Row],[B2B]],6)),"")</f>
        <v/>
      </c>
      <c r="ER861" s="6" t="str">
        <f>+IFERROR(VLOOKUP(EP861,Auxiliar!$A:$C,2,0),"")</f>
        <v/>
      </c>
      <c r="ES861" s="7" t="str">
        <f>+IFERROR(VLOOKUP(EP861,Auxiliar!$A:$C,3,0),"")</f>
        <v/>
      </c>
      <c r="EU861" s="1"/>
      <c r="EV861" s="12"/>
      <c r="EW861" s="6" t="str">
        <f>+IFERROR(VALUE(RIGHT(Tabla26[[#This Row],[B2B]],6)),"")</f>
        <v/>
      </c>
      <c r="EX861" s="6" t="str">
        <f>+IFERROR(VLOOKUP(EV861,Auxiliar!$A:$C,2,0),"")</f>
        <v/>
      </c>
      <c r="EY861" s="7" t="str">
        <f>+IFERROR(VLOOKUP(EV861,Auxiliar!$A:$C,3,0),"")</f>
        <v/>
      </c>
      <c r="EZ861" s="1"/>
      <c r="FA861" s="12"/>
      <c r="FB861" s="6" t="str">
        <f>+IFERROR(VALUE(RIGHT(Tabla27[[#This Row],[B2B]],6)),"")</f>
        <v/>
      </c>
      <c r="FC861" s="6" t="str">
        <f>+IFERROR(VLOOKUP(FA861,Auxiliar!$A:$C,2,0),"")</f>
        <v/>
      </c>
      <c r="FD861" s="7" t="str">
        <f>+IFERROR(VLOOKUP(FA861,Auxiliar!$A:$C,3,0),"")</f>
        <v/>
      </c>
      <c r="FE861" s="1"/>
      <c r="FF861" s="12"/>
      <c r="FG861" s="6" t="str">
        <f>+IFERROR(VALUE(RIGHT(Tabla28[[#This Row],[B2B]],6)),"")</f>
        <v/>
      </c>
      <c r="FH861" s="6" t="str">
        <f>+IFERROR(VLOOKUP(FF861,Auxiliar!$A:$C,2,0),"")</f>
        <v/>
      </c>
      <c r="FI861" s="7" t="str">
        <f>+IFERROR(VLOOKUP(FF861,Auxiliar!$A:$C,3,0),"")</f>
        <v/>
      </c>
      <c r="FJ861" s="1"/>
      <c r="FK861" s="12"/>
      <c r="FL861" s="6" t="str">
        <f>+IFERROR(VALUE(RIGHT(Tabla29[[#This Row],[B2B]],6)),"")</f>
        <v/>
      </c>
      <c r="FM861" s="6" t="str">
        <f>+IFERROR(VLOOKUP(FK861,Auxiliar!$A:$C,2,0),"")</f>
        <v/>
      </c>
      <c r="FN861" s="7" t="str">
        <f>+IFERROR(VLOOKUP(FK861,Auxiliar!$A:$C,3,0),"")</f>
        <v/>
      </c>
      <c r="FO861" s="1"/>
      <c r="FP861" s="12"/>
      <c r="FQ861" s="6" t="str">
        <f>+IFERROR(VALUE(RIGHT(Tabla30[[#This Row],[B2B]],6)),"")</f>
        <v/>
      </c>
      <c r="FR861" s="6" t="str">
        <f>+IFERROR(VLOOKUP(FP861,Auxiliar!$A:$C,2,0),"")</f>
        <v/>
      </c>
      <c r="FS861" s="7"/>
      <c r="FT861" s="1"/>
      <c r="FU861" s="12"/>
      <c r="FV861" s="6" t="str">
        <f>+IFERROR(VALUE(RIGHT(Tabla31[[#This Row],[B2B]],6)),"")</f>
        <v/>
      </c>
      <c r="FW861" s="6" t="str">
        <f>+IFERROR(VLOOKUP(FU861,Auxiliar!$A:$C,2,0),"")</f>
        <v/>
      </c>
      <c r="FX861" s="7" t="str">
        <f>+IFERROR(VLOOKUP(FU861,Auxiliar!$A:$C,3,0),"")</f>
        <v/>
      </c>
      <c r="FY861" s="1"/>
      <c r="FZ861" s="12"/>
      <c r="GA861" s="6" t="str">
        <f>+IFERROR(VALUE(RIGHT(Tabla32[[#This Row],[B2B]],6)),"")</f>
        <v/>
      </c>
      <c r="GB861" s="6" t="str">
        <f>+IFERROR(VLOOKUP(FZ861,Auxiliar!$A:$C,2,0),"")</f>
        <v/>
      </c>
      <c r="GC861" s="7" t="str">
        <f>+IFERROR(VLOOKUP(FZ861,Auxiliar!$A:$C,3,0),"")</f>
        <v/>
      </c>
      <c r="GD861" s="1"/>
      <c r="GE861" s="12"/>
      <c r="GF861" s="6" t="str">
        <f>+IFERROR(VALUE(RIGHT(Tabla33[[#This Row],[B2B]],6)),"")</f>
        <v/>
      </c>
      <c r="GG861" s="6" t="str">
        <f>+IFERROR(VLOOKUP(GE861,Auxiliar!$A:$C,2,0),"")</f>
        <v/>
      </c>
      <c r="GH861" s="7" t="str">
        <f>+IFERROR(VLOOKUP(GE861,Auxiliar!$A:$C,3,0),"")</f>
        <v/>
      </c>
    </row>
    <row r="862" spans="19:190" x14ac:dyDescent="0.25">
      <c r="S862" s="1">
        <v>11811</v>
      </c>
      <c r="T862" s="1" t="s">
        <v>9</v>
      </c>
      <c r="U862" s="6">
        <f>+IFERROR(VALUE(RIGHT(Tabla4[[#This Row],[B2B]],6)),"")</f>
        <v>11811</v>
      </c>
      <c r="V862" s="6" t="str">
        <f>+IFERROR(VLOOKUP(T862,Auxiliar!$A:$C,2,0),"")</f>
        <v>CORE</v>
      </c>
      <c r="W862" s="7" t="str">
        <f>+IFERROR(VLOOKUP(T862,Auxiliar!$A:$C,3,0),"")</f>
        <v>0b 1% | 2b 5% | 4b 6%</v>
      </c>
      <c r="AK862" s="1">
        <v>10919</v>
      </c>
      <c r="AL862" s="1" t="s">
        <v>30</v>
      </c>
      <c r="AM862" s="6">
        <f>+IFERROR(VALUE(RIGHT(Tabla7[[#This Row],[B2B]],6)),"")</f>
        <v>10919</v>
      </c>
      <c r="AN862" s="6" t="str">
        <f>+IFERROR(VLOOKUP(AL862,Auxiliar!$A:$C,2,0),"")</f>
        <v>LATONES</v>
      </c>
      <c r="AO862" s="7" t="str">
        <f>+IFERROR(VLOOKUP(AL862,Auxiliar!$A:$C,3,0),"")</f>
        <v>1b 4% | 5b 7% | 97b 0%</v>
      </c>
      <c r="AW862" s="1"/>
      <c r="AX862" s="1" t="s">
        <v>32</v>
      </c>
      <c r="AY862" s="6" t="str">
        <f>+IFERROR(VALUE(RIGHT(Tabla9[[#This Row],[B2B]],6)),"")</f>
        <v/>
      </c>
      <c r="AZ862" s="6" t="str">
        <f>+IFERROR(VLOOKUP(AX862,Auxiliar!$A:$C,2,0),"")</f>
        <v>LATONES</v>
      </c>
      <c r="BA862" s="7" t="str">
        <f>+IFERROR(VLOOKUP(AX862,Auxiliar!$A:$C,3,0),"")</f>
        <v>2b 3% | 4b 4% | 6b 5% | 10b 8%  | 385b 0%</v>
      </c>
      <c r="BI862" s="1"/>
      <c r="BJ862" s="1"/>
      <c r="BK862" s="6" t="str">
        <f>+IFERROR(VALUE(RIGHT(Tabla11[[#This Row],[B2B]],6)),"")</f>
        <v/>
      </c>
      <c r="BL862" s="6" t="str">
        <f>+IFERROR(VLOOKUP(BJ862,Auxiliar!$A:$C,2,0),"")</f>
        <v/>
      </c>
      <c r="BM862" s="7" t="str">
        <f>+IFERROR(VLOOKUP(BJ862,Auxiliar!$A:$C,3,0),"")</f>
        <v/>
      </c>
      <c r="BO862" s="1">
        <v>6620</v>
      </c>
      <c r="BP862" s="1" t="s">
        <v>39</v>
      </c>
      <c r="BQ862" s="6">
        <f>+IFERROR(VALUE(RIGHT(Tabla12[[#This Row],[B2B]],6)),"")</f>
        <v>6620</v>
      </c>
      <c r="BR862" s="6" t="str">
        <f>+IFERROR(VLOOKUP(BP862,Auxiliar!$A:$C,2,0),"")</f>
        <v>VALUE LITRO</v>
      </c>
      <c r="BS862" s="7" t="str">
        <f>+IFERROR(VLOOKUP(BP862,Auxiliar!$A:$C,3,0),"")</f>
        <v>1b 12%</v>
      </c>
      <c r="CA862" s="1">
        <v>6181</v>
      </c>
      <c r="CB862" s="1" t="s">
        <v>35</v>
      </c>
      <c r="CC862" s="6">
        <f>+IFERROR(VALUE(RIGHT(Tabla14[[#This Row],[B2B]],6)),"")</f>
        <v>6181</v>
      </c>
      <c r="CD862" s="6" t="str">
        <f>+IFERROR(VLOOKUP(CB862,Auxiliar!$A:$C,2,0),"")</f>
        <v>Corona 710cc</v>
      </c>
      <c r="CE862" s="7" t="str">
        <f>+IFERROR(VLOOKUP(CB862,Auxiliar!$A:$C,3,0),"")</f>
        <v>1b 10% | 85b 0%</v>
      </c>
      <c r="CG862" s="1"/>
      <c r="CH862" s="1"/>
      <c r="CI862" s="6" t="str">
        <f>+IFERROR(VALUE(RIGHT(Tabla15[[#This Row],[B2B]],6)),"")</f>
        <v/>
      </c>
      <c r="CJ862" s="6" t="str">
        <f>+IFERROR(VLOOKUP(CH862,Auxiliar!$A:$C,2,0),"")</f>
        <v/>
      </c>
      <c r="CK862" s="7" t="str">
        <f>+IFERROR(VLOOKUP(CH862,Auxiliar!$A:$C,3,0),"")</f>
        <v/>
      </c>
      <c r="CM862" s="1">
        <v>6106</v>
      </c>
      <c r="CN862" s="1" t="s">
        <v>20</v>
      </c>
      <c r="CO862" s="6">
        <v>6106</v>
      </c>
      <c r="CP862" s="6" t="s">
        <v>20</v>
      </c>
      <c r="CQ862" s="7" t="s">
        <v>21</v>
      </c>
      <c r="CS862" s="1"/>
      <c r="CT862" s="1"/>
      <c r="CU862" s="6" t="str">
        <f>+IFERROR(VALUE(RIGHT(Tabla17[[#This Row],[B2B]],6)),"")</f>
        <v/>
      </c>
      <c r="CV862" s="6" t="str">
        <f>+IFERROR(VLOOKUP(CT862,Auxiliar!$A:$C,2,0),"")</f>
        <v/>
      </c>
      <c r="CW862" s="7" t="str">
        <f>+IFERROR(VLOOKUP(CT862,Auxiliar!$A:$C,3,0),"")</f>
        <v/>
      </c>
      <c r="CY862" s="1">
        <v>6106</v>
      </c>
      <c r="CZ862" s="1" t="s">
        <v>16</v>
      </c>
      <c r="DA862" s="6">
        <f>+IFERROR(VALUE(RIGHT(Tabla18[[#This Row],[B2B]],6)),"")</f>
        <v>6106</v>
      </c>
      <c r="DB862" s="6" t="str">
        <f>+IFERROR(VLOOKUP(CZ862,Auxiliar!$A:$C,2,0),"")</f>
        <v>PREMIUM</v>
      </c>
      <c r="DC862" s="7" t="str">
        <f>+IFERROR(VLOOKUP(CZ862,Auxiliar!$A:$C,3,0),"")</f>
        <v>0b 0% | 2b 2% | 5b 3,5% | 10b 5%</v>
      </c>
      <c r="DE862" s="1">
        <v>6106</v>
      </c>
      <c r="DF862" s="1" t="s">
        <v>19</v>
      </c>
      <c r="DG862" s="6">
        <f>+IFERROR(VALUE(RIGHT(Tabla19[[#This Row],[B2B]],6)),"")</f>
        <v>6106</v>
      </c>
      <c r="DH862" s="6" t="str">
        <f>+IFERROR(VLOOKUP(DF862,Auxiliar!$A:$C,2,0),"")</f>
        <v>MICHELOB</v>
      </c>
      <c r="DI862" s="7" t="str">
        <f>+IFERROR(VLOOKUP(DF862,Auxiliar!$A:$C,3,0),"")</f>
        <v>1b 7% | 3b 22% | 8b 27%</v>
      </c>
      <c r="DK862" s="1"/>
      <c r="DL862" s="1"/>
      <c r="DM862" s="6" t="str">
        <f>+IFERROR(VALUE(RIGHT(Tabla20[[#This Row],[B2B]],6)),"")</f>
        <v/>
      </c>
      <c r="DN862" s="6" t="str">
        <f>+IFERROR(VLOOKUP(DL862,Auxiliar!$A:$C,2,0),"")</f>
        <v/>
      </c>
      <c r="DO862" s="7" t="str">
        <f>+IFERROR(VLOOKUP(DL862,Auxiliar!$A:$C,3,0),"")</f>
        <v/>
      </c>
      <c r="DQ862" s="1">
        <v>6088</v>
      </c>
      <c r="DR862" s="12" t="s">
        <v>24</v>
      </c>
      <c r="DS862" s="6">
        <f>+IFERROR(VALUE(RIGHT(Tabla21[[#This Row],[B2B]],6)),"")</f>
        <v>6088</v>
      </c>
      <c r="DT862" s="6" t="str">
        <f>+IFERROR(VLOOKUP(DR862,Auxiliar!$A:$C,2,0),"")</f>
        <v>CORONA PORRON</v>
      </c>
      <c r="DU862" s="7" t="str">
        <f>+IFERROR(VLOOKUP(DR862,Auxiliar!$A:$C,3,0),"")</f>
        <v>1b 5% | 20b 0%</v>
      </c>
      <c r="DW862" s="1">
        <v>6633</v>
      </c>
      <c r="DX862" s="12" t="s">
        <v>43</v>
      </c>
      <c r="DY862" s="6">
        <f>+IFERROR(VALUE(RIGHT(Tabla22[[#This Row],[B2B]],6)),"")</f>
        <v>6633</v>
      </c>
      <c r="DZ862" s="6" t="str">
        <f>+IFERROR(VLOOKUP(DX862,Auxiliar!$A:$C,2,0),"")</f>
        <v xml:space="preserve">VALUE LATA </v>
      </c>
      <c r="EA862" s="7" t="str">
        <f>+IFERROR(VLOOKUP(DX862,Auxiliar!$A:$C,3,0),"")</f>
        <v>1b 15% | 100b 18%</v>
      </c>
      <c r="EC862" s="1">
        <v>6593</v>
      </c>
      <c r="ED862" s="12" t="s">
        <v>47</v>
      </c>
      <c r="EE862" s="6">
        <f>+IFERROR(VALUE(RIGHT(Tabla23[[#This Row],[B2B]],6)),"")</f>
        <v>6593</v>
      </c>
      <c r="EF862" s="6" t="str">
        <f>+IFERROR(VLOOKUP(ED862,Auxiliar!$A:$C,2,0),"")</f>
        <v>VALUE LATON</v>
      </c>
      <c r="EG862" s="7" t="str">
        <f>+IFERROR(VLOOKUP(ED862,Auxiliar!$A:$C,3,0),"")</f>
        <v>1b 10% | 5b 15% | 192b 0%</v>
      </c>
      <c r="EI862" s="1"/>
      <c r="EJ862" s="12"/>
      <c r="EK862" s="6" t="str">
        <f>+IFERROR(VALUE(RIGHT(Tabla24[[#This Row],[B2B]],6)),"")</f>
        <v/>
      </c>
      <c r="EL862" s="6" t="str">
        <f>+IFERROR(VLOOKUP(EJ862,Auxiliar!$A:$C,2,0),"")</f>
        <v/>
      </c>
      <c r="EM862" s="7" t="str">
        <f>+IFERROR(VLOOKUP(EJ862,Auxiliar!$A:$C,3,0),"")</f>
        <v/>
      </c>
      <c r="EO862" s="1"/>
      <c r="EP862" s="12"/>
      <c r="EQ862" s="6" t="str">
        <f>+IFERROR(VALUE(RIGHT(Tabla25[[#This Row],[B2B]],6)),"")</f>
        <v/>
      </c>
      <c r="ER862" s="6" t="str">
        <f>+IFERROR(VLOOKUP(EP862,Auxiliar!$A:$C,2,0),"")</f>
        <v/>
      </c>
      <c r="ES862" s="7" t="str">
        <f>+IFERROR(VLOOKUP(EP862,Auxiliar!$A:$C,3,0),"")</f>
        <v/>
      </c>
      <c r="EU862" s="1"/>
      <c r="EV862" s="12"/>
      <c r="EW862" s="6" t="str">
        <f>+IFERROR(VALUE(RIGHT(Tabla26[[#This Row],[B2B]],6)),"")</f>
        <v/>
      </c>
      <c r="EX862" s="6" t="str">
        <f>+IFERROR(VLOOKUP(EV862,Auxiliar!$A:$C,2,0),"")</f>
        <v/>
      </c>
      <c r="EY862" s="7" t="str">
        <f>+IFERROR(VLOOKUP(EV862,Auxiliar!$A:$C,3,0),"")</f>
        <v/>
      </c>
      <c r="EZ862" s="1"/>
      <c r="FA862" s="12"/>
      <c r="FB862" s="6" t="str">
        <f>+IFERROR(VALUE(RIGHT(Tabla27[[#This Row],[B2B]],6)),"")</f>
        <v/>
      </c>
      <c r="FC862" s="6" t="str">
        <f>+IFERROR(VLOOKUP(FA862,Auxiliar!$A:$C,2,0),"")</f>
        <v/>
      </c>
      <c r="FD862" s="7" t="str">
        <f>+IFERROR(VLOOKUP(FA862,Auxiliar!$A:$C,3,0),"")</f>
        <v/>
      </c>
      <c r="FE862" s="1"/>
      <c r="FF862" s="12"/>
      <c r="FG862" s="6" t="str">
        <f>+IFERROR(VALUE(RIGHT(Tabla28[[#This Row],[B2B]],6)),"")</f>
        <v/>
      </c>
      <c r="FH862" s="6" t="str">
        <f>+IFERROR(VLOOKUP(FF862,Auxiliar!$A:$C,2,0),"")</f>
        <v/>
      </c>
      <c r="FI862" s="7" t="str">
        <f>+IFERROR(VLOOKUP(FF862,Auxiliar!$A:$C,3,0),"")</f>
        <v/>
      </c>
      <c r="FJ862" s="1"/>
      <c r="FK862" s="12"/>
      <c r="FL862" s="6" t="str">
        <f>+IFERROR(VALUE(RIGHT(Tabla29[[#This Row],[B2B]],6)),"")</f>
        <v/>
      </c>
      <c r="FM862" s="6" t="str">
        <f>+IFERROR(VLOOKUP(FK862,Auxiliar!$A:$C,2,0),"")</f>
        <v/>
      </c>
      <c r="FN862" s="7" t="str">
        <f>+IFERROR(VLOOKUP(FK862,Auxiliar!$A:$C,3,0),"")</f>
        <v/>
      </c>
      <c r="FO862" s="1"/>
      <c r="FP862" s="12"/>
      <c r="FQ862" s="6" t="str">
        <f>+IFERROR(VALUE(RIGHT(Tabla30[[#This Row],[B2B]],6)),"")</f>
        <v/>
      </c>
      <c r="FR862" s="6" t="str">
        <f>+IFERROR(VLOOKUP(FP862,Auxiliar!$A:$C,2,0),"")</f>
        <v/>
      </c>
      <c r="FS862" s="7"/>
      <c r="FT862" s="1"/>
      <c r="FU862" s="12"/>
      <c r="FV862" s="6" t="str">
        <f>+IFERROR(VALUE(RIGHT(Tabla31[[#This Row],[B2B]],6)),"")</f>
        <v/>
      </c>
      <c r="FW862" s="6" t="str">
        <f>+IFERROR(VLOOKUP(FU862,Auxiliar!$A:$C,2,0),"")</f>
        <v/>
      </c>
      <c r="FX862" s="7" t="str">
        <f>+IFERROR(VLOOKUP(FU862,Auxiliar!$A:$C,3,0),"")</f>
        <v/>
      </c>
      <c r="FY862" s="1"/>
      <c r="FZ862" s="12"/>
      <c r="GA862" s="6" t="str">
        <f>+IFERROR(VALUE(RIGHT(Tabla32[[#This Row],[B2B]],6)),"")</f>
        <v/>
      </c>
      <c r="GB862" s="6" t="str">
        <f>+IFERROR(VLOOKUP(FZ862,Auxiliar!$A:$C,2,0),"")</f>
        <v/>
      </c>
      <c r="GC862" s="7" t="str">
        <f>+IFERROR(VLOOKUP(FZ862,Auxiliar!$A:$C,3,0),"")</f>
        <v/>
      </c>
      <c r="GD862" s="1"/>
      <c r="GE862" s="12"/>
      <c r="GF862" s="6" t="str">
        <f>+IFERROR(VALUE(RIGHT(Tabla33[[#This Row],[B2B]],6)),"")</f>
        <v/>
      </c>
      <c r="GG862" s="6" t="str">
        <f>+IFERROR(VLOOKUP(GE862,Auxiliar!$A:$C,2,0),"")</f>
        <v/>
      </c>
      <c r="GH862" s="7" t="str">
        <f>+IFERROR(VLOOKUP(GE862,Auxiliar!$A:$C,3,0),"")</f>
        <v/>
      </c>
    </row>
    <row r="863" spans="19:190" x14ac:dyDescent="0.25">
      <c r="S863" s="1">
        <v>11812</v>
      </c>
      <c r="T863" s="1" t="s">
        <v>9</v>
      </c>
      <c r="U863" s="6">
        <f>+IFERROR(VALUE(RIGHT(Tabla4[[#This Row],[B2B]],6)),"")</f>
        <v>11812</v>
      </c>
      <c r="V863" s="6" t="str">
        <f>+IFERROR(VLOOKUP(T863,Auxiliar!$A:$C,2,0),"")</f>
        <v>CORE</v>
      </c>
      <c r="W863" s="7" t="str">
        <f>+IFERROR(VLOOKUP(T863,Auxiliar!$A:$C,3,0),"")</f>
        <v>0b 1% | 2b 5% | 4b 6%</v>
      </c>
      <c r="AK863" s="1">
        <v>10959</v>
      </c>
      <c r="AL863" s="1" t="s">
        <v>30</v>
      </c>
      <c r="AM863" s="6">
        <f>+IFERROR(VALUE(RIGHT(Tabla7[[#This Row],[B2B]],6)),"")</f>
        <v>10959</v>
      </c>
      <c r="AN863" s="6" t="str">
        <f>+IFERROR(VLOOKUP(AL863,Auxiliar!$A:$C,2,0),"")</f>
        <v>LATONES</v>
      </c>
      <c r="AO863" s="7" t="str">
        <f>+IFERROR(VLOOKUP(AL863,Auxiliar!$A:$C,3,0),"")</f>
        <v>1b 4% | 5b 7% | 97b 0%</v>
      </c>
      <c r="AW863" s="1"/>
      <c r="AX863" s="1" t="s">
        <v>32</v>
      </c>
      <c r="AY863" s="6" t="str">
        <f>+IFERROR(VALUE(RIGHT(Tabla9[[#This Row],[B2B]],6)),"")</f>
        <v/>
      </c>
      <c r="AZ863" s="6" t="str">
        <f>+IFERROR(VLOOKUP(AX863,Auxiliar!$A:$C,2,0),"")</f>
        <v>LATONES</v>
      </c>
      <c r="BA863" s="7" t="str">
        <f>+IFERROR(VLOOKUP(AX863,Auxiliar!$A:$C,3,0),"")</f>
        <v>2b 3% | 4b 4% | 6b 5% | 10b 8%  | 385b 0%</v>
      </c>
      <c r="BI863" s="1"/>
      <c r="BJ863" s="1"/>
      <c r="BK863" s="6" t="str">
        <f>+IFERROR(VALUE(RIGHT(Tabla11[[#This Row],[B2B]],6)),"")</f>
        <v/>
      </c>
      <c r="BL863" s="6" t="str">
        <f>+IFERROR(VLOOKUP(BJ863,Auxiliar!$A:$C,2,0),"")</f>
        <v/>
      </c>
      <c r="BM863" s="7" t="str">
        <f>+IFERROR(VLOOKUP(BJ863,Auxiliar!$A:$C,3,0),"")</f>
        <v/>
      </c>
      <c r="BO863" s="1">
        <v>6622</v>
      </c>
      <c r="BP863" s="1" t="s">
        <v>39</v>
      </c>
      <c r="BQ863" s="6">
        <f>+IFERROR(VALUE(RIGHT(Tabla12[[#This Row],[B2B]],6)),"")</f>
        <v>6622</v>
      </c>
      <c r="BR863" s="6" t="str">
        <f>+IFERROR(VLOOKUP(BP863,Auxiliar!$A:$C,2,0),"")</f>
        <v>VALUE LITRO</v>
      </c>
      <c r="BS863" s="7" t="str">
        <f>+IFERROR(VLOOKUP(BP863,Auxiliar!$A:$C,3,0),"")</f>
        <v>1b 12%</v>
      </c>
      <c r="CA863" s="1">
        <v>6186</v>
      </c>
      <c r="CB863" s="1" t="s">
        <v>35</v>
      </c>
      <c r="CC863" s="6">
        <f>+IFERROR(VALUE(RIGHT(Tabla14[[#This Row],[B2B]],6)),"")</f>
        <v>6186</v>
      </c>
      <c r="CD863" s="6" t="str">
        <f>+IFERROR(VLOOKUP(CB863,Auxiliar!$A:$C,2,0),"")</f>
        <v>Corona 710cc</v>
      </c>
      <c r="CE863" s="7" t="str">
        <f>+IFERROR(VLOOKUP(CB863,Auxiliar!$A:$C,3,0),"")</f>
        <v>1b 10% | 85b 0%</v>
      </c>
      <c r="CG863" s="1"/>
      <c r="CH863" s="1"/>
      <c r="CI863" s="6" t="str">
        <f>+IFERROR(VALUE(RIGHT(Tabla15[[#This Row],[B2B]],6)),"")</f>
        <v/>
      </c>
      <c r="CJ863" s="6" t="str">
        <f>+IFERROR(VLOOKUP(CH863,Auxiliar!$A:$C,2,0),"")</f>
        <v/>
      </c>
      <c r="CK863" s="7" t="str">
        <f>+IFERROR(VLOOKUP(CH863,Auxiliar!$A:$C,3,0),"")</f>
        <v/>
      </c>
      <c r="CM863" s="1">
        <v>6108</v>
      </c>
      <c r="CN863" s="1" t="s">
        <v>20</v>
      </c>
      <c r="CO863" s="6">
        <v>6108</v>
      </c>
      <c r="CP863" s="6" t="s">
        <v>20</v>
      </c>
      <c r="CQ863" s="7" t="s">
        <v>21</v>
      </c>
      <c r="CS863" s="1"/>
      <c r="CT863" s="1"/>
      <c r="CU863" s="6" t="str">
        <f>+IFERROR(VALUE(RIGHT(Tabla17[[#This Row],[B2B]],6)),"")</f>
        <v/>
      </c>
      <c r="CV863" s="6" t="str">
        <f>+IFERROR(VLOOKUP(CT863,Auxiliar!$A:$C,2,0),"")</f>
        <v/>
      </c>
      <c r="CW863" s="7" t="str">
        <f>+IFERROR(VLOOKUP(CT863,Auxiliar!$A:$C,3,0),"")</f>
        <v/>
      </c>
      <c r="CY863" s="1">
        <v>6108</v>
      </c>
      <c r="CZ863" s="1" t="s">
        <v>16</v>
      </c>
      <c r="DA863" s="6">
        <f>+IFERROR(VALUE(RIGHT(Tabla18[[#This Row],[B2B]],6)),"")</f>
        <v>6108</v>
      </c>
      <c r="DB863" s="6" t="str">
        <f>+IFERROR(VLOOKUP(CZ863,Auxiliar!$A:$C,2,0),"")</f>
        <v>PREMIUM</v>
      </c>
      <c r="DC863" s="7" t="str">
        <f>+IFERROR(VLOOKUP(CZ863,Auxiliar!$A:$C,3,0),"")</f>
        <v>0b 0% | 2b 2% | 5b 3,5% | 10b 5%</v>
      </c>
      <c r="DE863" s="1">
        <v>6108</v>
      </c>
      <c r="DF863" s="1" t="s">
        <v>19</v>
      </c>
      <c r="DG863" s="6">
        <f>+IFERROR(VALUE(RIGHT(Tabla19[[#This Row],[B2B]],6)),"")</f>
        <v>6108</v>
      </c>
      <c r="DH863" s="6" t="str">
        <f>+IFERROR(VLOOKUP(DF863,Auxiliar!$A:$C,2,0),"")</f>
        <v>MICHELOB</v>
      </c>
      <c r="DI863" s="7" t="str">
        <f>+IFERROR(VLOOKUP(DF863,Auxiliar!$A:$C,3,0),"")</f>
        <v>1b 7% | 3b 22% | 8b 27%</v>
      </c>
      <c r="DK863" s="1"/>
      <c r="DL863" s="1"/>
      <c r="DM863" s="6" t="str">
        <f>+IFERROR(VALUE(RIGHT(Tabla20[[#This Row],[B2B]],6)),"")</f>
        <v/>
      </c>
      <c r="DN863" s="6" t="str">
        <f>+IFERROR(VLOOKUP(DL863,Auxiliar!$A:$C,2,0),"")</f>
        <v/>
      </c>
      <c r="DO863" s="7" t="str">
        <f>+IFERROR(VLOOKUP(DL863,Auxiliar!$A:$C,3,0),"")</f>
        <v/>
      </c>
      <c r="DQ863" s="1">
        <v>6093</v>
      </c>
      <c r="DR863" s="12" t="s">
        <v>24</v>
      </c>
      <c r="DS863" s="6">
        <f>+IFERROR(VALUE(RIGHT(Tabla21[[#This Row],[B2B]],6)),"")</f>
        <v>6093</v>
      </c>
      <c r="DT863" s="6" t="str">
        <f>+IFERROR(VLOOKUP(DR863,Auxiliar!$A:$C,2,0),"")</f>
        <v>CORONA PORRON</v>
      </c>
      <c r="DU863" s="7" t="str">
        <f>+IFERROR(VLOOKUP(DR863,Auxiliar!$A:$C,3,0),"")</f>
        <v>1b 5% | 20b 0%</v>
      </c>
      <c r="DW863" s="1">
        <v>6635</v>
      </c>
      <c r="DX863" s="12" t="s">
        <v>43</v>
      </c>
      <c r="DY863" s="6">
        <f>+IFERROR(VALUE(RIGHT(Tabla22[[#This Row],[B2B]],6)),"")</f>
        <v>6635</v>
      </c>
      <c r="DZ863" s="6" t="str">
        <f>+IFERROR(VLOOKUP(DX863,Auxiliar!$A:$C,2,0),"")</f>
        <v xml:space="preserve">VALUE LATA </v>
      </c>
      <c r="EA863" s="7" t="str">
        <f>+IFERROR(VLOOKUP(DX863,Auxiliar!$A:$C,3,0),"")</f>
        <v>1b 15% | 100b 18%</v>
      </c>
      <c r="EC863" s="1">
        <v>6620</v>
      </c>
      <c r="ED863" s="12" t="s">
        <v>47</v>
      </c>
      <c r="EE863" s="6">
        <f>+IFERROR(VALUE(RIGHT(Tabla23[[#This Row],[B2B]],6)),"")</f>
        <v>6620</v>
      </c>
      <c r="EF863" s="6" t="str">
        <f>+IFERROR(VLOOKUP(ED863,Auxiliar!$A:$C,2,0),"")</f>
        <v>VALUE LATON</v>
      </c>
      <c r="EG863" s="7" t="str">
        <f>+IFERROR(VLOOKUP(ED863,Auxiliar!$A:$C,3,0),"")</f>
        <v>1b 10% | 5b 15% | 192b 0%</v>
      </c>
      <c r="EI863" s="1"/>
      <c r="EJ863" s="12"/>
      <c r="EK863" s="6" t="str">
        <f>+IFERROR(VALUE(RIGHT(Tabla24[[#This Row],[B2B]],6)),"")</f>
        <v/>
      </c>
      <c r="EL863" s="6" t="str">
        <f>+IFERROR(VLOOKUP(EJ863,Auxiliar!$A:$C,2,0),"")</f>
        <v/>
      </c>
      <c r="EM863" s="7" t="str">
        <f>+IFERROR(VLOOKUP(EJ863,Auxiliar!$A:$C,3,0),"")</f>
        <v/>
      </c>
      <c r="EO863" s="1"/>
      <c r="EP863" s="12"/>
      <c r="EQ863" s="6" t="str">
        <f>+IFERROR(VALUE(RIGHT(Tabla25[[#This Row],[B2B]],6)),"")</f>
        <v/>
      </c>
      <c r="ER863" s="6" t="str">
        <f>+IFERROR(VLOOKUP(EP863,Auxiliar!$A:$C,2,0),"")</f>
        <v/>
      </c>
      <c r="ES863" s="7" t="str">
        <f>+IFERROR(VLOOKUP(EP863,Auxiliar!$A:$C,3,0),"")</f>
        <v/>
      </c>
      <c r="EU863" s="1"/>
      <c r="EV863" s="12"/>
      <c r="EW863" s="6" t="str">
        <f>+IFERROR(VALUE(RIGHT(Tabla26[[#This Row],[B2B]],6)),"")</f>
        <v/>
      </c>
      <c r="EX863" s="6" t="str">
        <f>+IFERROR(VLOOKUP(EV863,Auxiliar!$A:$C,2,0),"")</f>
        <v/>
      </c>
      <c r="EY863" s="7" t="str">
        <f>+IFERROR(VLOOKUP(EV863,Auxiliar!$A:$C,3,0),"")</f>
        <v/>
      </c>
      <c r="EZ863" s="1"/>
      <c r="FA863" s="12"/>
      <c r="FB863" s="6" t="str">
        <f>+IFERROR(VALUE(RIGHT(Tabla27[[#This Row],[B2B]],6)),"")</f>
        <v/>
      </c>
      <c r="FC863" s="6" t="str">
        <f>+IFERROR(VLOOKUP(FA863,Auxiliar!$A:$C,2,0),"")</f>
        <v/>
      </c>
      <c r="FD863" s="7" t="str">
        <f>+IFERROR(VLOOKUP(FA863,Auxiliar!$A:$C,3,0),"")</f>
        <v/>
      </c>
      <c r="FE863" s="1"/>
      <c r="FF863" s="12"/>
      <c r="FG863" s="6" t="str">
        <f>+IFERROR(VALUE(RIGHT(Tabla28[[#This Row],[B2B]],6)),"")</f>
        <v/>
      </c>
      <c r="FH863" s="6" t="str">
        <f>+IFERROR(VLOOKUP(FF863,Auxiliar!$A:$C,2,0),"")</f>
        <v/>
      </c>
      <c r="FI863" s="7" t="str">
        <f>+IFERROR(VLOOKUP(FF863,Auxiliar!$A:$C,3,0),"")</f>
        <v/>
      </c>
      <c r="FJ863" s="1"/>
      <c r="FK863" s="12"/>
      <c r="FL863" s="6" t="str">
        <f>+IFERROR(VALUE(RIGHT(Tabla29[[#This Row],[B2B]],6)),"")</f>
        <v/>
      </c>
      <c r="FM863" s="6" t="str">
        <f>+IFERROR(VLOOKUP(FK863,Auxiliar!$A:$C,2,0),"")</f>
        <v/>
      </c>
      <c r="FN863" s="7" t="str">
        <f>+IFERROR(VLOOKUP(FK863,Auxiliar!$A:$C,3,0),"")</f>
        <v/>
      </c>
      <c r="FO863" s="1"/>
      <c r="FP863" s="12"/>
      <c r="FQ863" s="6" t="str">
        <f>+IFERROR(VALUE(RIGHT(Tabla30[[#This Row],[B2B]],6)),"")</f>
        <v/>
      </c>
      <c r="FR863" s="6" t="str">
        <f>+IFERROR(VLOOKUP(FP863,Auxiliar!$A:$C,2,0),"")</f>
        <v/>
      </c>
      <c r="FS863" s="7"/>
      <c r="FT863" s="1"/>
      <c r="FU863" s="12"/>
      <c r="FV863" s="6" t="str">
        <f>+IFERROR(VALUE(RIGHT(Tabla31[[#This Row],[B2B]],6)),"")</f>
        <v/>
      </c>
      <c r="FW863" s="6" t="str">
        <f>+IFERROR(VLOOKUP(FU863,Auxiliar!$A:$C,2,0),"")</f>
        <v/>
      </c>
      <c r="FX863" s="7" t="str">
        <f>+IFERROR(VLOOKUP(FU863,Auxiliar!$A:$C,3,0),"")</f>
        <v/>
      </c>
      <c r="FY863" s="1"/>
      <c r="FZ863" s="12"/>
      <c r="GA863" s="6" t="str">
        <f>+IFERROR(VALUE(RIGHT(Tabla32[[#This Row],[B2B]],6)),"")</f>
        <v/>
      </c>
      <c r="GB863" s="6" t="str">
        <f>+IFERROR(VLOOKUP(FZ863,Auxiliar!$A:$C,2,0),"")</f>
        <v/>
      </c>
      <c r="GC863" s="7" t="str">
        <f>+IFERROR(VLOOKUP(FZ863,Auxiliar!$A:$C,3,0),"")</f>
        <v/>
      </c>
      <c r="GD863" s="1"/>
      <c r="GE863" s="12"/>
      <c r="GF863" s="6" t="str">
        <f>+IFERROR(VALUE(RIGHT(Tabla33[[#This Row],[B2B]],6)),"")</f>
        <v/>
      </c>
      <c r="GG863" s="6" t="str">
        <f>+IFERROR(VLOOKUP(GE863,Auxiliar!$A:$C,2,0),"")</f>
        <v/>
      </c>
      <c r="GH863" s="7" t="str">
        <f>+IFERROR(VLOOKUP(GE863,Auxiliar!$A:$C,3,0),"")</f>
        <v/>
      </c>
    </row>
    <row r="864" spans="19:190" x14ac:dyDescent="0.25">
      <c r="S864" s="1">
        <v>11815</v>
      </c>
      <c r="T864" s="1" t="s">
        <v>9</v>
      </c>
      <c r="U864" s="6">
        <f>+IFERROR(VALUE(RIGHT(Tabla4[[#This Row],[B2B]],6)),"")</f>
        <v>11815</v>
      </c>
      <c r="V864" s="6" t="str">
        <f>+IFERROR(VLOOKUP(T864,Auxiliar!$A:$C,2,0),"")</f>
        <v>CORE</v>
      </c>
      <c r="W864" s="7" t="str">
        <f>+IFERROR(VLOOKUP(T864,Auxiliar!$A:$C,3,0),"")</f>
        <v>0b 1% | 2b 5% | 4b 6%</v>
      </c>
      <c r="AK864" s="1">
        <v>10965</v>
      </c>
      <c r="AL864" s="1" t="s">
        <v>30</v>
      </c>
      <c r="AM864" s="6">
        <f>+IFERROR(VALUE(RIGHT(Tabla7[[#This Row],[B2B]],6)),"")</f>
        <v>10965</v>
      </c>
      <c r="AN864" s="6" t="str">
        <f>+IFERROR(VLOOKUP(AL864,Auxiliar!$A:$C,2,0),"")</f>
        <v>LATONES</v>
      </c>
      <c r="AO864" s="7" t="str">
        <f>+IFERROR(VLOOKUP(AL864,Auxiliar!$A:$C,3,0),"")</f>
        <v>1b 4% | 5b 7% | 97b 0%</v>
      </c>
      <c r="AW864" s="1"/>
      <c r="AX864" s="1" t="s">
        <v>32</v>
      </c>
      <c r="AY864" s="6" t="str">
        <f>+IFERROR(VALUE(RIGHT(Tabla9[[#This Row],[B2B]],6)),"")</f>
        <v/>
      </c>
      <c r="AZ864" s="6" t="str">
        <f>+IFERROR(VLOOKUP(AX864,Auxiliar!$A:$C,2,0),"")</f>
        <v>LATONES</v>
      </c>
      <c r="BA864" s="7" t="str">
        <f>+IFERROR(VLOOKUP(AX864,Auxiliar!$A:$C,3,0),"")</f>
        <v>2b 3% | 4b 4% | 6b 5% | 10b 8%  | 385b 0%</v>
      </c>
      <c r="BI864" s="1"/>
      <c r="BJ864" s="1"/>
      <c r="BK864" s="6" t="str">
        <f>+IFERROR(VALUE(RIGHT(Tabla11[[#This Row],[B2B]],6)),"")</f>
        <v/>
      </c>
      <c r="BL864" s="6" t="str">
        <f>+IFERROR(VLOOKUP(BJ864,Auxiliar!$A:$C,2,0),"")</f>
        <v/>
      </c>
      <c r="BM864" s="7" t="str">
        <f>+IFERROR(VLOOKUP(BJ864,Auxiliar!$A:$C,3,0),"")</f>
        <v/>
      </c>
      <c r="BO864" s="1">
        <v>6628</v>
      </c>
      <c r="BP864" s="1" t="s">
        <v>39</v>
      </c>
      <c r="BQ864" s="6">
        <f>+IFERROR(VALUE(RIGHT(Tabla12[[#This Row],[B2B]],6)),"")</f>
        <v>6628</v>
      </c>
      <c r="BR864" s="6" t="str">
        <f>+IFERROR(VLOOKUP(BP864,Auxiliar!$A:$C,2,0),"")</f>
        <v>VALUE LITRO</v>
      </c>
      <c r="BS864" s="7" t="str">
        <f>+IFERROR(VLOOKUP(BP864,Auxiliar!$A:$C,3,0),"")</f>
        <v>1b 12%</v>
      </c>
      <c r="CA864" s="1">
        <v>6187</v>
      </c>
      <c r="CB864" s="1" t="s">
        <v>35</v>
      </c>
      <c r="CC864" s="6">
        <f>+IFERROR(VALUE(RIGHT(Tabla14[[#This Row],[B2B]],6)),"")</f>
        <v>6187</v>
      </c>
      <c r="CD864" s="6" t="str">
        <f>+IFERROR(VLOOKUP(CB864,Auxiliar!$A:$C,2,0),"")</f>
        <v>Corona 710cc</v>
      </c>
      <c r="CE864" s="7" t="str">
        <f>+IFERROR(VLOOKUP(CB864,Auxiliar!$A:$C,3,0),"")</f>
        <v>1b 10% | 85b 0%</v>
      </c>
      <c r="CG864" s="1"/>
      <c r="CH864" s="1"/>
      <c r="CI864" s="6" t="str">
        <f>+IFERROR(VALUE(RIGHT(Tabla15[[#This Row],[B2B]],6)),"")</f>
        <v/>
      </c>
      <c r="CJ864" s="6" t="str">
        <f>+IFERROR(VLOOKUP(CH864,Auxiliar!$A:$C,2,0),"")</f>
        <v/>
      </c>
      <c r="CK864" s="7" t="str">
        <f>+IFERROR(VLOOKUP(CH864,Auxiliar!$A:$C,3,0),"")</f>
        <v/>
      </c>
      <c r="CM864" s="1">
        <v>6110</v>
      </c>
      <c r="CN864" s="1" t="s">
        <v>20</v>
      </c>
      <c r="CO864" s="6">
        <v>6110</v>
      </c>
      <c r="CP864" s="6" t="s">
        <v>20</v>
      </c>
      <c r="CQ864" s="7" t="s">
        <v>21</v>
      </c>
      <c r="CS864" s="1"/>
      <c r="CT864" s="1"/>
      <c r="CU864" s="6" t="str">
        <f>+IFERROR(VALUE(RIGHT(Tabla17[[#This Row],[B2B]],6)),"")</f>
        <v/>
      </c>
      <c r="CV864" s="6" t="str">
        <f>+IFERROR(VLOOKUP(CT864,Auxiliar!$A:$C,2,0),"")</f>
        <v/>
      </c>
      <c r="CW864" s="7" t="str">
        <f>+IFERROR(VLOOKUP(CT864,Auxiliar!$A:$C,3,0),"")</f>
        <v/>
      </c>
      <c r="CY864" s="1">
        <v>6110</v>
      </c>
      <c r="CZ864" s="1" t="s">
        <v>16</v>
      </c>
      <c r="DA864" s="6">
        <f>+IFERROR(VALUE(RIGHT(Tabla18[[#This Row],[B2B]],6)),"")</f>
        <v>6110</v>
      </c>
      <c r="DB864" s="6" t="str">
        <f>+IFERROR(VLOOKUP(CZ864,Auxiliar!$A:$C,2,0),"")</f>
        <v>PREMIUM</v>
      </c>
      <c r="DC864" s="7" t="str">
        <f>+IFERROR(VLOOKUP(CZ864,Auxiliar!$A:$C,3,0),"")</f>
        <v>0b 0% | 2b 2% | 5b 3,5% | 10b 5%</v>
      </c>
      <c r="DE864" s="1">
        <v>6110</v>
      </c>
      <c r="DF864" s="1" t="s">
        <v>19</v>
      </c>
      <c r="DG864" s="6">
        <f>+IFERROR(VALUE(RIGHT(Tabla19[[#This Row],[B2B]],6)),"")</f>
        <v>6110</v>
      </c>
      <c r="DH864" s="6" t="str">
        <f>+IFERROR(VLOOKUP(DF864,Auxiliar!$A:$C,2,0),"")</f>
        <v>MICHELOB</v>
      </c>
      <c r="DI864" s="7" t="str">
        <f>+IFERROR(VLOOKUP(DF864,Auxiliar!$A:$C,3,0),"")</f>
        <v>1b 7% | 3b 22% | 8b 27%</v>
      </c>
      <c r="DK864" s="1"/>
      <c r="DL864" s="1"/>
      <c r="DM864" s="6" t="str">
        <f>+IFERROR(VALUE(RIGHT(Tabla20[[#This Row],[B2B]],6)),"")</f>
        <v/>
      </c>
      <c r="DN864" s="6" t="str">
        <f>+IFERROR(VLOOKUP(DL864,Auxiliar!$A:$C,2,0),"")</f>
        <v/>
      </c>
      <c r="DO864" s="7" t="str">
        <f>+IFERROR(VLOOKUP(DL864,Auxiliar!$A:$C,3,0),"")</f>
        <v/>
      </c>
      <c r="DQ864" s="1">
        <v>6106</v>
      </c>
      <c r="DR864" s="12" t="s">
        <v>24</v>
      </c>
      <c r="DS864" s="6">
        <f>+IFERROR(VALUE(RIGHT(Tabla21[[#This Row],[B2B]],6)),"")</f>
        <v>6106</v>
      </c>
      <c r="DT864" s="6" t="str">
        <f>+IFERROR(VLOOKUP(DR864,Auxiliar!$A:$C,2,0),"")</f>
        <v>CORONA PORRON</v>
      </c>
      <c r="DU864" s="7" t="str">
        <f>+IFERROR(VLOOKUP(DR864,Auxiliar!$A:$C,3,0),"")</f>
        <v>1b 5% | 20b 0%</v>
      </c>
      <c r="DW864" s="1">
        <v>6640</v>
      </c>
      <c r="DX864" s="12" t="s">
        <v>43</v>
      </c>
      <c r="DY864" s="6">
        <f>+IFERROR(VALUE(RIGHT(Tabla22[[#This Row],[B2B]],6)),"")</f>
        <v>6640</v>
      </c>
      <c r="DZ864" s="6" t="str">
        <f>+IFERROR(VLOOKUP(DX864,Auxiliar!$A:$C,2,0),"")</f>
        <v xml:space="preserve">VALUE LATA </v>
      </c>
      <c r="EA864" s="7" t="str">
        <f>+IFERROR(VLOOKUP(DX864,Auxiliar!$A:$C,3,0),"")</f>
        <v>1b 15% | 100b 18%</v>
      </c>
      <c r="EC864" s="1">
        <v>6622</v>
      </c>
      <c r="ED864" s="12" t="s">
        <v>47</v>
      </c>
      <c r="EE864" s="6">
        <f>+IFERROR(VALUE(RIGHT(Tabla23[[#This Row],[B2B]],6)),"")</f>
        <v>6622</v>
      </c>
      <c r="EF864" s="6" t="str">
        <f>+IFERROR(VLOOKUP(ED864,Auxiliar!$A:$C,2,0),"")</f>
        <v>VALUE LATON</v>
      </c>
      <c r="EG864" s="7" t="str">
        <f>+IFERROR(VLOOKUP(ED864,Auxiliar!$A:$C,3,0),"")</f>
        <v>1b 10% | 5b 15% | 192b 0%</v>
      </c>
      <c r="EI864" s="1"/>
      <c r="EJ864" s="12"/>
      <c r="EK864" s="6" t="str">
        <f>+IFERROR(VALUE(RIGHT(Tabla24[[#This Row],[B2B]],6)),"")</f>
        <v/>
      </c>
      <c r="EL864" s="6" t="str">
        <f>+IFERROR(VLOOKUP(EJ864,Auxiliar!$A:$C,2,0),"")</f>
        <v/>
      </c>
      <c r="EM864" s="7" t="str">
        <f>+IFERROR(VLOOKUP(EJ864,Auxiliar!$A:$C,3,0),"")</f>
        <v/>
      </c>
      <c r="EO864" s="1"/>
      <c r="EP864" s="12"/>
      <c r="EQ864" s="6" t="str">
        <f>+IFERROR(VALUE(RIGHT(Tabla25[[#This Row],[B2B]],6)),"")</f>
        <v/>
      </c>
      <c r="ER864" s="6" t="str">
        <f>+IFERROR(VLOOKUP(EP864,Auxiliar!$A:$C,2,0),"")</f>
        <v/>
      </c>
      <c r="ES864" s="7" t="str">
        <f>+IFERROR(VLOOKUP(EP864,Auxiliar!$A:$C,3,0),"")</f>
        <v/>
      </c>
      <c r="EU864" s="1"/>
      <c r="EV864" s="12"/>
      <c r="EW864" s="6" t="str">
        <f>+IFERROR(VALUE(RIGHT(Tabla26[[#This Row],[B2B]],6)),"")</f>
        <v/>
      </c>
      <c r="EX864" s="6" t="str">
        <f>+IFERROR(VLOOKUP(EV864,Auxiliar!$A:$C,2,0),"")</f>
        <v/>
      </c>
      <c r="EY864" s="7" t="str">
        <f>+IFERROR(VLOOKUP(EV864,Auxiliar!$A:$C,3,0),"")</f>
        <v/>
      </c>
      <c r="EZ864" s="1"/>
      <c r="FA864" s="12"/>
      <c r="FB864" s="6" t="str">
        <f>+IFERROR(VALUE(RIGHT(Tabla27[[#This Row],[B2B]],6)),"")</f>
        <v/>
      </c>
      <c r="FC864" s="6" t="str">
        <f>+IFERROR(VLOOKUP(FA864,Auxiliar!$A:$C,2,0),"")</f>
        <v/>
      </c>
      <c r="FD864" s="7" t="str">
        <f>+IFERROR(VLOOKUP(FA864,Auxiliar!$A:$C,3,0),"")</f>
        <v/>
      </c>
      <c r="FE864" s="1"/>
      <c r="FF864" s="12"/>
      <c r="FG864" s="6" t="str">
        <f>+IFERROR(VALUE(RIGHT(Tabla28[[#This Row],[B2B]],6)),"")</f>
        <v/>
      </c>
      <c r="FH864" s="6" t="str">
        <f>+IFERROR(VLOOKUP(FF864,Auxiliar!$A:$C,2,0),"")</f>
        <v/>
      </c>
      <c r="FI864" s="7" t="str">
        <f>+IFERROR(VLOOKUP(FF864,Auxiliar!$A:$C,3,0),"")</f>
        <v/>
      </c>
      <c r="FJ864" s="1"/>
      <c r="FK864" s="12"/>
      <c r="FL864" s="6" t="str">
        <f>+IFERROR(VALUE(RIGHT(Tabla29[[#This Row],[B2B]],6)),"")</f>
        <v/>
      </c>
      <c r="FM864" s="6" t="str">
        <f>+IFERROR(VLOOKUP(FK864,Auxiliar!$A:$C,2,0),"")</f>
        <v/>
      </c>
      <c r="FN864" s="7" t="str">
        <f>+IFERROR(VLOOKUP(FK864,Auxiliar!$A:$C,3,0),"")</f>
        <v/>
      </c>
      <c r="FO864" s="1"/>
      <c r="FP864" s="12"/>
      <c r="FQ864" s="6" t="str">
        <f>+IFERROR(VALUE(RIGHT(Tabla30[[#This Row],[B2B]],6)),"")</f>
        <v/>
      </c>
      <c r="FR864" s="6" t="str">
        <f>+IFERROR(VLOOKUP(FP864,Auxiliar!$A:$C,2,0),"")</f>
        <v/>
      </c>
      <c r="FS864" s="7"/>
      <c r="FT864" s="1"/>
      <c r="FU864" s="12"/>
      <c r="FV864" s="6" t="str">
        <f>+IFERROR(VALUE(RIGHT(Tabla31[[#This Row],[B2B]],6)),"")</f>
        <v/>
      </c>
      <c r="FW864" s="6" t="str">
        <f>+IFERROR(VLOOKUP(FU864,Auxiliar!$A:$C,2,0),"")</f>
        <v/>
      </c>
      <c r="FX864" s="7" t="str">
        <f>+IFERROR(VLOOKUP(FU864,Auxiliar!$A:$C,3,0),"")</f>
        <v/>
      </c>
      <c r="FY864" s="1"/>
      <c r="FZ864" s="12"/>
      <c r="GA864" s="6" t="str">
        <f>+IFERROR(VALUE(RIGHT(Tabla32[[#This Row],[B2B]],6)),"")</f>
        <v/>
      </c>
      <c r="GB864" s="6" t="str">
        <f>+IFERROR(VLOOKUP(FZ864,Auxiliar!$A:$C,2,0),"")</f>
        <v/>
      </c>
      <c r="GC864" s="7" t="str">
        <f>+IFERROR(VLOOKUP(FZ864,Auxiliar!$A:$C,3,0),"")</f>
        <v/>
      </c>
      <c r="GD864" s="1"/>
      <c r="GE864" s="12"/>
      <c r="GF864" s="6" t="str">
        <f>+IFERROR(VALUE(RIGHT(Tabla33[[#This Row],[B2B]],6)),"")</f>
        <v/>
      </c>
      <c r="GG864" s="6" t="str">
        <f>+IFERROR(VLOOKUP(GE864,Auxiliar!$A:$C,2,0),"")</f>
        <v/>
      </c>
      <c r="GH864" s="7" t="str">
        <f>+IFERROR(VLOOKUP(GE864,Auxiliar!$A:$C,3,0),"")</f>
        <v/>
      </c>
    </row>
    <row r="865" spans="19:190" x14ac:dyDescent="0.25">
      <c r="S865" s="1">
        <v>11816</v>
      </c>
      <c r="T865" s="1" t="s">
        <v>9</v>
      </c>
      <c r="U865" s="6">
        <f>+IFERROR(VALUE(RIGHT(Tabla4[[#This Row],[B2B]],6)),"")</f>
        <v>11816</v>
      </c>
      <c r="V865" s="6" t="str">
        <f>+IFERROR(VLOOKUP(T865,Auxiliar!$A:$C,2,0),"")</f>
        <v>CORE</v>
      </c>
      <c r="W865" s="7" t="str">
        <f>+IFERROR(VLOOKUP(T865,Auxiliar!$A:$C,3,0),"")</f>
        <v>0b 1% | 2b 5% | 4b 6%</v>
      </c>
      <c r="AK865" s="1">
        <v>10987</v>
      </c>
      <c r="AL865" s="1" t="s">
        <v>30</v>
      </c>
      <c r="AM865" s="6">
        <f>+IFERROR(VALUE(RIGHT(Tabla7[[#This Row],[B2B]],6)),"")</f>
        <v>10987</v>
      </c>
      <c r="AN865" s="6" t="str">
        <f>+IFERROR(VLOOKUP(AL865,Auxiliar!$A:$C,2,0),"")</f>
        <v>LATONES</v>
      </c>
      <c r="AO865" s="7" t="str">
        <f>+IFERROR(VLOOKUP(AL865,Auxiliar!$A:$C,3,0),"")</f>
        <v>1b 4% | 5b 7% | 97b 0%</v>
      </c>
      <c r="AW865" s="1"/>
      <c r="AX865" s="1" t="s">
        <v>32</v>
      </c>
      <c r="AY865" s="6" t="str">
        <f>+IFERROR(VALUE(RIGHT(Tabla9[[#This Row],[B2B]],6)),"")</f>
        <v/>
      </c>
      <c r="AZ865" s="6" t="str">
        <f>+IFERROR(VLOOKUP(AX865,Auxiliar!$A:$C,2,0),"")</f>
        <v>LATONES</v>
      </c>
      <c r="BA865" s="7" t="str">
        <f>+IFERROR(VLOOKUP(AX865,Auxiliar!$A:$C,3,0),"")</f>
        <v>2b 3% | 4b 4% | 6b 5% | 10b 8%  | 385b 0%</v>
      </c>
      <c r="BI865" s="1"/>
      <c r="BJ865" s="1"/>
      <c r="BK865" s="6" t="str">
        <f>+IFERROR(VALUE(RIGHT(Tabla11[[#This Row],[B2B]],6)),"")</f>
        <v/>
      </c>
      <c r="BL865" s="6" t="str">
        <f>+IFERROR(VLOOKUP(BJ865,Auxiliar!$A:$C,2,0),"")</f>
        <v/>
      </c>
      <c r="BM865" s="7" t="str">
        <f>+IFERROR(VLOOKUP(BJ865,Auxiliar!$A:$C,3,0),"")</f>
        <v/>
      </c>
      <c r="BO865" s="1">
        <v>6745</v>
      </c>
      <c r="BP865" s="1" t="s">
        <v>39</v>
      </c>
      <c r="BQ865" s="6">
        <f>+IFERROR(VALUE(RIGHT(Tabla12[[#This Row],[B2B]],6)),"")</f>
        <v>6745</v>
      </c>
      <c r="BR865" s="6" t="str">
        <f>+IFERROR(VLOOKUP(BP865,Auxiliar!$A:$C,2,0),"")</f>
        <v>VALUE LITRO</v>
      </c>
      <c r="BS865" s="7" t="str">
        <f>+IFERROR(VLOOKUP(BP865,Auxiliar!$A:$C,3,0),"")</f>
        <v>1b 12%</v>
      </c>
      <c r="CA865" s="1">
        <v>6188</v>
      </c>
      <c r="CB865" s="1" t="s">
        <v>35</v>
      </c>
      <c r="CC865" s="6">
        <f>+IFERROR(VALUE(RIGHT(Tabla14[[#This Row],[B2B]],6)),"")</f>
        <v>6188</v>
      </c>
      <c r="CD865" s="6" t="str">
        <f>+IFERROR(VLOOKUP(CB865,Auxiliar!$A:$C,2,0),"")</f>
        <v>Corona 710cc</v>
      </c>
      <c r="CE865" s="7" t="str">
        <f>+IFERROR(VLOOKUP(CB865,Auxiliar!$A:$C,3,0),"")</f>
        <v>1b 10% | 85b 0%</v>
      </c>
      <c r="CG865" s="1"/>
      <c r="CH865" s="1"/>
      <c r="CI865" s="6" t="str">
        <f>+IFERROR(VALUE(RIGHT(Tabla15[[#This Row],[B2B]],6)),"")</f>
        <v/>
      </c>
      <c r="CJ865" s="6" t="str">
        <f>+IFERROR(VLOOKUP(CH865,Auxiliar!$A:$C,2,0),"")</f>
        <v/>
      </c>
      <c r="CK865" s="7" t="str">
        <f>+IFERROR(VLOOKUP(CH865,Auxiliar!$A:$C,3,0),"")</f>
        <v/>
      </c>
      <c r="CM865" s="1">
        <v>6116</v>
      </c>
      <c r="CN865" s="1" t="s">
        <v>20</v>
      </c>
      <c r="CO865" s="6">
        <v>6116</v>
      </c>
      <c r="CP865" s="6" t="s">
        <v>20</v>
      </c>
      <c r="CQ865" s="7" t="s">
        <v>21</v>
      </c>
      <c r="CS865" s="1"/>
      <c r="CT865" s="1"/>
      <c r="CU865" s="6" t="str">
        <f>+IFERROR(VALUE(RIGHT(Tabla17[[#This Row],[B2B]],6)),"")</f>
        <v/>
      </c>
      <c r="CV865" s="6" t="str">
        <f>+IFERROR(VLOOKUP(CT865,Auxiliar!$A:$C,2,0),"")</f>
        <v/>
      </c>
      <c r="CW865" s="7" t="str">
        <f>+IFERROR(VLOOKUP(CT865,Auxiliar!$A:$C,3,0),"")</f>
        <v/>
      </c>
      <c r="CY865" s="1">
        <v>6116</v>
      </c>
      <c r="CZ865" s="1" t="s">
        <v>16</v>
      </c>
      <c r="DA865" s="6">
        <f>+IFERROR(VALUE(RIGHT(Tabla18[[#This Row],[B2B]],6)),"")</f>
        <v>6116</v>
      </c>
      <c r="DB865" s="6" t="str">
        <f>+IFERROR(VLOOKUP(CZ865,Auxiliar!$A:$C,2,0),"")</f>
        <v>PREMIUM</v>
      </c>
      <c r="DC865" s="7" t="str">
        <f>+IFERROR(VLOOKUP(CZ865,Auxiliar!$A:$C,3,0),"")</f>
        <v>0b 0% | 2b 2% | 5b 3,5% | 10b 5%</v>
      </c>
      <c r="DE865" s="1">
        <v>6116</v>
      </c>
      <c r="DF865" s="1" t="s">
        <v>19</v>
      </c>
      <c r="DG865" s="6">
        <f>+IFERROR(VALUE(RIGHT(Tabla19[[#This Row],[B2B]],6)),"")</f>
        <v>6116</v>
      </c>
      <c r="DH865" s="6" t="str">
        <f>+IFERROR(VLOOKUP(DF865,Auxiliar!$A:$C,2,0),"")</f>
        <v>MICHELOB</v>
      </c>
      <c r="DI865" s="7" t="str">
        <f>+IFERROR(VLOOKUP(DF865,Auxiliar!$A:$C,3,0),"")</f>
        <v>1b 7% | 3b 22% | 8b 27%</v>
      </c>
      <c r="DK865" s="1"/>
      <c r="DL865" s="1"/>
      <c r="DM865" s="6" t="str">
        <f>+IFERROR(VALUE(RIGHT(Tabla20[[#This Row],[B2B]],6)),"")</f>
        <v/>
      </c>
      <c r="DN865" s="6" t="str">
        <f>+IFERROR(VLOOKUP(DL865,Auxiliar!$A:$C,2,0),"")</f>
        <v/>
      </c>
      <c r="DO865" s="7" t="str">
        <f>+IFERROR(VLOOKUP(DL865,Auxiliar!$A:$C,3,0),"")</f>
        <v/>
      </c>
      <c r="DQ865" s="1">
        <v>6108</v>
      </c>
      <c r="DR865" s="12" t="s">
        <v>24</v>
      </c>
      <c r="DS865" s="6">
        <f>+IFERROR(VALUE(RIGHT(Tabla21[[#This Row],[B2B]],6)),"")</f>
        <v>6108</v>
      </c>
      <c r="DT865" s="6" t="str">
        <f>+IFERROR(VLOOKUP(DR865,Auxiliar!$A:$C,2,0),"")</f>
        <v>CORONA PORRON</v>
      </c>
      <c r="DU865" s="7" t="str">
        <f>+IFERROR(VLOOKUP(DR865,Auxiliar!$A:$C,3,0),"")</f>
        <v>1b 5% | 20b 0%</v>
      </c>
      <c r="DW865" s="1">
        <v>6669</v>
      </c>
      <c r="DX865" s="12" t="s">
        <v>43</v>
      </c>
      <c r="DY865" s="6">
        <f>+IFERROR(VALUE(RIGHT(Tabla22[[#This Row],[B2B]],6)),"")</f>
        <v>6669</v>
      </c>
      <c r="DZ865" s="6" t="str">
        <f>+IFERROR(VLOOKUP(DX865,Auxiliar!$A:$C,2,0),"")</f>
        <v xml:space="preserve">VALUE LATA </v>
      </c>
      <c r="EA865" s="7" t="str">
        <f>+IFERROR(VLOOKUP(DX865,Auxiliar!$A:$C,3,0),"")</f>
        <v>1b 15% | 100b 18%</v>
      </c>
      <c r="EC865" s="1">
        <v>6628</v>
      </c>
      <c r="ED865" s="12" t="s">
        <v>47</v>
      </c>
      <c r="EE865" s="6">
        <f>+IFERROR(VALUE(RIGHT(Tabla23[[#This Row],[B2B]],6)),"")</f>
        <v>6628</v>
      </c>
      <c r="EF865" s="6" t="str">
        <f>+IFERROR(VLOOKUP(ED865,Auxiliar!$A:$C,2,0),"")</f>
        <v>VALUE LATON</v>
      </c>
      <c r="EG865" s="7" t="str">
        <f>+IFERROR(VLOOKUP(ED865,Auxiliar!$A:$C,3,0),"")</f>
        <v>1b 10% | 5b 15% | 192b 0%</v>
      </c>
      <c r="EI865" s="1"/>
      <c r="EJ865" s="12"/>
      <c r="EK865" s="6" t="str">
        <f>+IFERROR(VALUE(RIGHT(Tabla24[[#This Row],[B2B]],6)),"")</f>
        <v/>
      </c>
      <c r="EL865" s="6" t="str">
        <f>+IFERROR(VLOOKUP(EJ865,Auxiliar!$A:$C,2,0),"")</f>
        <v/>
      </c>
      <c r="EM865" s="7" t="str">
        <f>+IFERROR(VLOOKUP(EJ865,Auxiliar!$A:$C,3,0),"")</f>
        <v/>
      </c>
      <c r="EO865" s="1"/>
      <c r="EP865" s="12"/>
      <c r="EQ865" s="6" t="str">
        <f>+IFERROR(VALUE(RIGHT(Tabla25[[#This Row],[B2B]],6)),"")</f>
        <v/>
      </c>
      <c r="ER865" s="6" t="str">
        <f>+IFERROR(VLOOKUP(EP865,Auxiliar!$A:$C,2,0),"")</f>
        <v/>
      </c>
      <c r="ES865" s="7" t="str">
        <f>+IFERROR(VLOOKUP(EP865,Auxiliar!$A:$C,3,0),"")</f>
        <v/>
      </c>
      <c r="EU865" s="1"/>
      <c r="EV865" s="12"/>
      <c r="EW865" s="6" t="str">
        <f>+IFERROR(VALUE(RIGHT(Tabla26[[#This Row],[B2B]],6)),"")</f>
        <v/>
      </c>
      <c r="EX865" s="6" t="str">
        <f>+IFERROR(VLOOKUP(EV865,Auxiliar!$A:$C,2,0),"")</f>
        <v/>
      </c>
      <c r="EY865" s="7" t="str">
        <f>+IFERROR(VLOOKUP(EV865,Auxiliar!$A:$C,3,0),"")</f>
        <v/>
      </c>
      <c r="EZ865" s="1"/>
      <c r="FA865" s="12"/>
      <c r="FB865" s="6" t="str">
        <f>+IFERROR(VALUE(RIGHT(Tabla27[[#This Row],[B2B]],6)),"")</f>
        <v/>
      </c>
      <c r="FC865" s="6" t="str">
        <f>+IFERROR(VLOOKUP(FA865,Auxiliar!$A:$C,2,0),"")</f>
        <v/>
      </c>
      <c r="FD865" s="7" t="str">
        <f>+IFERROR(VLOOKUP(FA865,Auxiliar!$A:$C,3,0),"")</f>
        <v/>
      </c>
      <c r="FE865" s="1"/>
      <c r="FF865" s="12"/>
      <c r="FG865" s="6" t="str">
        <f>+IFERROR(VALUE(RIGHT(Tabla28[[#This Row],[B2B]],6)),"")</f>
        <v/>
      </c>
      <c r="FH865" s="6" t="str">
        <f>+IFERROR(VLOOKUP(FF865,Auxiliar!$A:$C,2,0),"")</f>
        <v/>
      </c>
      <c r="FI865" s="7" t="str">
        <f>+IFERROR(VLOOKUP(FF865,Auxiliar!$A:$C,3,0),"")</f>
        <v/>
      </c>
      <c r="FJ865" s="1"/>
      <c r="FK865" s="12"/>
      <c r="FL865" s="6" t="str">
        <f>+IFERROR(VALUE(RIGHT(Tabla29[[#This Row],[B2B]],6)),"")</f>
        <v/>
      </c>
      <c r="FM865" s="6" t="str">
        <f>+IFERROR(VLOOKUP(FK865,Auxiliar!$A:$C,2,0),"")</f>
        <v/>
      </c>
      <c r="FN865" s="7" t="str">
        <f>+IFERROR(VLOOKUP(FK865,Auxiliar!$A:$C,3,0),"")</f>
        <v/>
      </c>
      <c r="FO865" s="1"/>
      <c r="FP865" s="12"/>
      <c r="FQ865" s="6" t="str">
        <f>+IFERROR(VALUE(RIGHT(Tabla30[[#This Row],[B2B]],6)),"")</f>
        <v/>
      </c>
      <c r="FR865" s="6" t="str">
        <f>+IFERROR(VLOOKUP(FP865,Auxiliar!$A:$C,2,0),"")</f>
        <v/>
      </c>
      <c r="FS865" s="7"/>
      <c r="FT865" s="1"/>
      <c r="FU865" s="12"/>
      <c r="FV865" s="6" t="str">
        <f>+IFERROR(VALUE(RIGHT(Tabla31[[#This Row],[B2B]],6)),"")</f>
        <v/>
      </c>
      <c r="FW865" s="6" t="str">
        <f>+IFERROR(VLOOKUP(FU865,Auxiliar!$A:$C,2,0),"")</f>
        <v/>
      </c>
      <c r="FX865" s="7" t="str">
        <f>+IFERROR(VLOOKUP(FU865,Auxiliar!$A:$C,3,0),"")</f>
        <v/>
      </c>
      <c r="FY865" s="1"/>
      <c r="FZ865" s="12"/>
      <c r="GA865" s="6" t="str">
        <f>+IFERROR(VALUE(RIGHT(Tabla32[[#This Row],[B2B]],6)),"")</f>
        <v/>
      </c>
      <c r="GB865" s="6" t="str">
        <f>+IFERROR(VLOOKUP(FZ865,Auxiliar!$A:$C,2,0),"")</f>
        <v/>
      </c>
      <c r="GC865" s="7" t="str">
        <f>+IFERROR(VLOOKUP(FZ865,Auxiliar!$A:$C,3,0),"")</f>
        <v/>
      </c>
      <c r="GD865" s="1"/>
      <c r="GE865" s="12"/>
      <c r="GF865" s="6" t="str">
        <f>+IFERROR(VALUE(RIGHT(Tabla33[[#This Row],[B2B]],6)),"")</f>
        <v/>
      </c>
      <c r="GG865" s="6" t="str">
        <f>+IFERROR(VLOOKUP(GE865,Auxiliar!$A:$C,2,0),"")</f>
        <v/>
      </c>
      <c r="GH865" s="7" t="str">
        <f>+IFERROR(VLOOKUP(GE865,Auxiliar!$A:$C,3,0),"")</f>
        <v/>
      </c>
    </row>
    <row r="866" spans="19:190" x14ac:dyDescent="0.25">
      <c r="S866" s="1">
        <v>11819</v>
      </c>
      <c r="T866" s="1" t="s">
        <v>9</v>
      </c>
      <c r="U866" s="6">
        <f>+IFERROR(VALUE(RIGHT(Tabla4[[#This Row],[B2B]],6)),"")</f>
        <v>11819</v>
      </c>
      <c r="V866" s="6" t="str">
        <f>+IFERROR(VLOOKUP(T866,Auxiliar!$A:$C,2,0),"")</f>
        <v>CORE</v>
      </c>
      <c r="W866" s="7" t="str">
        <f>+IFERROR(VLOOKUP(T866,Auxiliar!$A:$C,3,0),"")</f>
        <v>0b 1% | 2b 5% | 4b 6%</v>
      </c>
      <c r="AK866" s="1">
        <v>11016</v>
      </c>
      <c r="AL866" s="1" t="s">
        <v>30</v>
      </c>
      <c r="AM866" s="6">
        <f>+IFERROR(VALUE(RIGHT(Tabla7[[#This Row],[B2B]],6)),"")</f>
        <v>11016</v>
      </c>
      <c r="AN866" s="6" t="str">
        <f>+IFERROR(VLOOKUP(AL866,Auxiliar!$A:$C,2,0),"")</f>
        <v>LATONES</v>
      </c>
      <c r="AO866" s="7" t="str">
        <f>+IFERROR(VLOOKUP(AL866,Auxiliar!$A:$C,3,0),"")</f>
        <v>1b 4% | 5b 7% | 97b 0%</v>
      </c>
      <c r="AW866" s="1"/>
      <c r="AX866" s="1" t="s">
        <v>32</v>
      </c>
      <c r="AY866" s="6" t="str">
        <f>+IFERROR(VALUE(RIGHT(Tabla9[[#This Row],[B2B]],6)),"")</f>
        <v/>
      </c>
      <c r="AZ866" s="6" t="str">
        <f>+IFERROR(VLOOKUP(AX866,Auxiliar!$A:$C,2,0),"")</f>
        <v>LATONES</v>
      </c>
      <c r="BA866" s="7" t="str">
        <f>+IFERROR(VLOOKUP(AX866,Auxiliar!$A:$C,3,0),"")</f>
        <v>2b 3% | 4b 4% | 6b 5% | 10b 8%  | 385b 0%</v>
      </c>
      <c r="BI866" s="1"/>
      <c r="BJ866" s="1"/>
      <c r="BK866" s="6" t="str">
        <f>+IFERROR(VALUE(RIGHT(Tabla11[[#This Row],[B2B]],6)),"")</f>
        <v/>
      </c>
      <c r="BL866" s="6" t="str">
        <f>+IFERROR(VLOOKUP(BJ866,Auxiliar!$A:$C,2,0),"")</f>
        <v/>
      </c>
      <c r="BM866" s="7" t="str">
        <f>+IFERROR(VLOOKUP(BJ866,Auxiliar!$A:$C,3,0),"")</f>
        <v/>
      </c>
      <c r="BO866" s="1">
        <v>6629</v>
      </c>
      <c r="BP866" s="1" t="s">
        <v>39</v>
      </c>
      <c r="BQ866" s="6">
        <f>+IFERROR(VALUE(RIGHT(Tabla12[[#This Row],[B2B]],6)),"")</f>
        <v>6629</v>
      </c>
      <c r="BR866" s="6" t="str">
        <f>+IFERROR(VLOOKUP(BP866,Auxiliar!$A:$C,2,0),"")</f>
        <v>VALUE LITRO</v>
      </c>
      <c r="BS866" s="7" t="str">
        <f>+IFERROR(VLOOKUP(BP866,Auxiliar!$A:$C,3,0),"")</f>
        <v>1b 12%</v>
      </c>
      <c r="CA866" s="1">
        <v>6192</v>
      </c>
      <c r="CB866" s="1" t="s">
        <v>35</v>
      </c>
      <c r="CC866" s="6">
        <f>+IFERROR(VALUE(RIGHT(Tabla14[[#This Row],[B2B]],6)),"")</f>
        <v>6192</v>
      </c>
      <c r="CD866" s="6" t="str">
        <f>+IFERROR(VLOOKUP(CB866,Auxiliar!$A:$C,2,0),"")</f>
        <v>Corona 710cc</v>
      </c>
      <c r="CE866" s="7" t="str">
        <f>+IFERROR(VLOOKUP(CB866,Auxiliar!$A:$C,3,0),"")</f>
        <v>1b 10% | 85b 0%</v>
      </c>
      <c r="CG866" s="1"/>
      <c r="CH866" s="1"/>
      <c r="CI866" s="6" t="str">
        <f>+IFERROR(VALUE(RIGHT(Tabla15[[#This Row],[B2B]],6)),"")</f>
        <v/>
      </c>
      <c r="CJ866" s="6" t="str">
        <f>+IFERROR(VLOOKUP(CH866,Auxiliar!$A:$C,2,0),"")</f>
        <v/>
      </c>
      <c r="CK866" s="7" t="str">
        <f>+IFERROR(VLOOKUP(CH866,Auxiliar!$A:$C,3,0),"")</f>
        <v/>
      </c>
      <c r="CM866" s="1">
        <v>6117</v>
      </c>
      <c r="CN866" s="1" t="s">
        <v>20</v>
      </c>
      <c r="CO866" s="6">
        <v>6117</v>
      </c>
      <c r="CP866" s="6" t="s">
        <v>20</v>
      </c>
      <c r="CQ866" s="7" t="s">
        <v>21</v>
      </c>
      <c r="CS866" s="1"/>
      <c r="CT866" s="1"/>
      <c r="CU866" s="6" t="str">
        <f>+IFERROR(VALUE(RIGHT(Tabla17[[#This Row],[B2B]],6)),"")</f>
        <v/>
      </c>
      <c r="CV866" s="6" t="str">
        <f>+IFERROR(VLOOKUP(CT866,Auxiliar!$A:$C,2,0),"")</f>
        <v/>
      </c>
      <c r="CW866" s="7" t="str">
        <f>+IFERROR(VLOOKUP(CT866,Auxiliar!$A:$C,3,0),"")</f>
        <v/>
      </c>
      <c r="CY866" s="1">
        <v>6117</v>
      </c>
      <c r="CZ866" s="1" t="s">
        <v>16</v>
      </c>
      <c r="DA866" s="6">
        <f>+IFERROR(VALUE(RIGHT(Tabla18[[#This Row],[B2B]],6)),"")</f>
        <v>6117</v>
      </c>
      <c r="DB866" s="6" t="str">
        <f>+IFERROR(VLOOKUP(CZ866,Auxiliar!$A:$C,2,0),"")</f>
        <v>PREMIUM</v>
      </c>
      <c r="DC866" s="7" t="str">
        <f>+IFERROR(VLOOKUP(CZ866,Auxiliar!$A:$C,3,0),"")</f>
        <v>0b 0% | 2b 2% | 5b 3,5% | 10b 5%</v>
      </c>
      <c r="DE866" s="1">
        <v>6117</v>
      </c>
      <c r="DF866" s="1" t="s">
        <v>19</v>
      </c>
      <c r="DG866" s="6">
        <f>+IFERROR(VALUE(RIGHT(Tabla19[[#This Row],[B2B]],6)),"")</f>
        <v>6117</v>
      </c>
      <c r="DH866" s="6" t="str">
        <f>+IFERROR(VLOOKUP(DF866,Auxiliar!$A:$C,2,0),"")</f>
        <v>MICHELOB</v>
      </c>
      <c r="DI866" s="7" t="str">
        <f>+IFERROR(VLOOKUP(DF866,Auxiliar!$A:$C,3,0),"")</f>
        <v>1b 7% | 3b 22% | 8b 27%</v>
      </c>
      <c r="DK866" s="1"/>
      <c r="DL866" s="1"/>
      <c r="DM866" s="6" t="str">
        <f>+IFERROR(VALUE(RIGHT(Tabla20[[#This Row],[B2B]],6)),"")</f>
        <v/>
      </c>
      <c r="DN866" s="6" t="str">
        <f>+IFERROR(VLOOKUP(DL866,Auxiliar!$A:$C,2,0),"")</f>
        <v/>
      </c>
      <c r="DO866" s="7" t="str">
        <f>+IFERROR(VLOOKUP(DL866,Auxiliar!$A:$C,3,0),"")</f>
        <v/>
      </c>
      <c r="DQ866" s="1">
        <v>6110</v>
      </c>
      <c r="DR866" s="12" t="s">
        <v>24</v>
      </c>
      <c r="DS866" s="6">
        <f>+IFERROR(VALUE(RIGHT(Tabla21[[#This Row],[B2B]],6)),"")</f>
        <v>6110</v>
      </c>
      <c r="DT866" s="6" t="str">
        <f>+IFERROR(VLOOKUP(DR866,Auxiliar!$A:$C,2,0),"")</f>
        <v>CORONA PORRON</v>
      </c>
      <c r="DU866" s="7" t="str">
        <f>+IFERROR(VLOOKUP(DR866,Auxiliar!$A:$C,3,0),"")</f>
        <v>1b 5% | 20b 0%</v>
      </c>
      <c r="DW866" s="1">
        <v>6676</v>
      </c>
      <c r="DX866" s="12" t="s">
        <v>43</v>
      </c>
      <c r="DY866" s="6">
        <f>+IFERROR(VALUE(RIGHT(Tabla22[[#This Row],[B2B]],6)),"")</f>
        <v>6676</v>
      </c>
      <c r="DZ866" s="6" t="str">
        <f>+IFERROR(VLOOKUP(DX866,Auxiliar!$A:$C,2,0),"")</f>
        <v xml:space="preserve">VALUE LATA </v>
      </c>
      <c r="EA866" s="7" t="str">
        <f>+IFERROR(VLOOKUP(DX866,Auxiliar!$A:$C,3,0),"")</f>
        <v>1b 15% | 100b 18%</v>
      </c>
      <c r="EC866" s="1">
        <v>6745</v>
      </c>
      <c r="ED866" s="12" t="s">
        <v>47</v>
      </c>
      <c r="EE866" s="6">
        <f>+IFERROR(VALUE(RIGHT(Tabla23[[#This Row],[B2B]],6)),"")</f>
        <v>6745</v>
      </c>
      <c r="EF866" s="6" t="str">
        <f>+IFERROR(VLOOKUP(ED866,Auxiliar!$A:$C,2,0),"")</f>
        <v>VALUE LATON</v>
      </c>
      <c r="EG866" s="7" t="str">
        <f>+IFERROR(VLOOKUP(ED866,Auxiliar!$A:$C,3,0),"")</f>
        <v>1b 10% | 5b 15% | 192b 0%</v>
      </c>
      <c r="EI866" s="1"/>
      <c r="EJ866" s="12"/>
      <c r="EK866" s="6" t="str">
        <f>+IFERROR(VALUE(RIGHT(Tabla24[[#This Row],[B2B]],6)),"")</f>
        <v/>
      </c>
      <c r="EL866" s="6" t="str">
        <f>+IFERROR(VLOOKUP(EJ866,Auxiliar!$A:$C,2,0),"")</f>
        <v/>
      </c>
      <c r="EM866" s="7" t="str">
        <f>+IFERROR(VLOOKUP(EJ866,Auxiliar!$A:$C,3,0),"")</f>
        <v/>
      </c>
      <c r="EO866" s="1"/>
      <c r="EP866" s="12"/>
      <c r="EQ866" s="6" t="str">
        <f>+IFERROR(VALUE(RIGHT(Tabla25[[#This Row],[B2B]],6)),"")</f>
        <v/>
      </c>
      <c r="ER866" s="6" t="str">
        <f>+IFERROR(VLOOKUP(EP866,Auxiliar!$A:$C,2,0),"")</f>
        <v/>
      </c>
      <c r="ES866" s="7" t="str">
        <f>+IFERROR(VLOOKUP(EP866,Auxiliar!$A:$C,3,0),"")</f>
        <v/>
      </c>
      <c r="EU866" s="1"/>
      <c r="EV866" s="12"/>
      <c r="EW866" s="6" t="str">
        <f>+IFERROR(VALUE(RIGHT(Tabla26[[#This Row],[B2B]],6)),"")</f>
        <v/>
      </c>
      <c r="EX866" s="6" t="str">
        <f>+IFERROR(VLOOKUP(EV866,Auxiliar!$A:$C,2,0),"")</f>
        <v/>
      </c>
      <c r="EY866" s="7" t="str">
        <f>+IFERROR(VLOOKUP(EV866,Auxiliar!$A:$C,3,0),"")</f>
        <v/>
      </c>
      <c r="EZ866" s="1"/>
      <c r="FA866" s="12"/>
      <c r="FB866" s="6" t="str">
        <f>+IFERROR(VALUE(RIGHT(Tabla27[[#This Row],[B2B]],6)),"")</f>
        <v/>
      </c>
      <c r="FC866" s="6" t="str">
        <f>+IFERROR(VLOOKUP(FA866,Auxiliar!$A:$C,2,0),"")</f>
        <v/>
      </c>
      <c r="FD866" s="7" t="str">
        <f>+IFERROR(VLOOKUP(FA866,Auxiliar!$A:$C,3,0),"")</f>
        <v/>
      </c>
      <c r="FE866" s="1"/>
      <c r="FF866" s="12"/>
      <c r="FG866" s="6" t="str">
        <f>+IFERROR(VALUE(RIGHT(Tabla28[[#This Row],[B2B]],6)),"")</f>
        <v/>
      </c>
      <c r="FH866" s="6" t="str">
        <f>+IFERROR(VLOOKUP(FF866,Auxiliar!$A:$C,2,0),"")</f>
        <v/>
      </c>
      <c r="FI866" s="7" t="str">
        <f>+IFERROR(VLOOKUP(FF866,Auxiliar!$A:$C,3,0),"")</f>
        <v/>
      </c>
      <c r="FJ866" s="1"/>
      <c r="FK866" s="12"/>
      <c r="FL866" s="6" t="str">
        <f>+IFERROR(VALUE(RIGHT(Tabla29[[#This Row],[B2B]],6)),"")</f>
        <v/>
      </c>
      <c r="FM866" s="6" t="str">
        <f>+IFERROR(VLOOKUP(FK866,Auxiliar!$A:$C,2,0),"")</f>
        <v/>
      </c>
      <c r="FN866" s="7" t="str">
        <f>+IFERROR(VLOOKUP(FK866,Auxiliar!$A:$C,3,0),"")</f>
        <v/>
      </c>
      <c r="FO866" s="1"/>
      <c r="FP866" s="12"/>
      <c r="FQ866" s="6" t="str">
        <f>+IFERROR(VALUE(RIGHT(Tabla30[[#This Row],[B2B]],6)),"")</f>
        <v/>
      </c>
      <c r="FR866" s="6" t="str">
        <f>+IFERROR(VLOOKUP(FP866,Auxiliar!$A:$C,2,0),"")</f>
        <v/>
      </c>
      <c r="FS866" s="7"/>
      <c r="FT866" s="1"/>
      <c r="FU866" s="12"/>
      <c r="FV866" s="6" t="str">
        <f>+IFERROR(VALUE(RIGHT(Tabla31[[#This Row],[B2B]],6)),"")</f>
        <v/>
      </c>
      <c r="FW866" s="6" t="str">
        <f>+IFERROR(VLOOKUP(FU866,Auxiliar!$A:$C,2,0),"")</f>
        <v/>
      </c>
      <c r="FX866" s="7" t="str">
        <f>+IFERROR(VLOOKUP(FU866,Auxiliar!$A:$C,3,0),"")</f>
        <v/>
      </c>
      <c r="FY866" s="1"/>
      <c r="FZ866" s="12"/>
      <c r="GA866" s="6" t="str">
        <f>+IFERROR(VALUE(RIGHT(Tabla32[[#This Row],[B2B]],6)),"")</f>
        <v/>
      </c>
      <c r="GB866" s="6" t="str">
        <f>+IFERROR(VLOOKUP(FZ866,Auxiliar!$A:$C,2,0),"")</f>
        <v/>
      </c>
      <c r="GC866" s="7" t="str">
        <f>+IFERROR(VLOOKUP(FZ866,Auxiliar!$A:$C,3,0),"")</f>
        <v/>
      </c>
      <c r="GD866" s="1"/>
      <c r="GE866" s="12"/>
      <c r="GF866" s="6" t="str">
        <f>+IFERROR(VALUE(RIGHT(Tabla33[[#This Row],[B2B]],6)),"")</f>
        <v/>
      </c>
      <c r="GG866" s="6" t="str">
        <f>+IFERROR(VLOOKUP(GE866,Auxiliar!$A:$C,2,0),"")</f>
        <v/>
      </c>
      <c r="GH866" s="7" t="str">
        <f>+IFERROR(VLOOKUP(GE866,Auxiliar!$A:$C,3,0),"")</f>
        <v/>
      </c>
    </row>
    <row r="867" spans="19:190" x14ac:dyDescent="0.25">
      <c r="S867" s="1">
        <v>11821</v>
      </c>
      <c r="T867" s="1" t="s">
        <v>9</v>
      </c>
      <c r="U867" s="6">
        <f>+IFERROR(VALUE(RIGHT(Tabla4[[#This Row],[B2B]],6)),"")</f>
        <v>11821</v>
      </c>
      <c r="V867" s="6" t="str">
        <f>+IFERROR(VLOOKUP(T867,Auxiliar!$A:$C,2,0),"")</f>
        <v>CORE</v>
      </c>
      <c r="W867" s="7" t="str">
        <f>+IFERROR(VLOOKUP(T867,Auxiliar!$A:$C,3,0),"")</f>
        <v>0b 1% | 2b 5% | 4b 6%</v>
      </c>
      <c r="AK867" s="1">
        <v>11028</v>
      </c>
      <c r="AL867" s="1" t="s">
        <v>30</v>
      </c>
      <c r="AM867" s="6">
        <f>+IFERROR(VALUE(RIGHT(Tabla7[[#This Row],[B2B]],6)),"")</f>
        <v>11028</v>
      </c>
      <c r="AN867" s="6" t="str">
        <f>+IFERROR(VLOOKUP(AL867,Auxiliar!$A:$C,2,0),"")</f>
        <v>LATONES</v>
      </c>
      <c r="AO867" s="7" t="str">
        <f>+IFERROR(VLOOKUP(AL867,Auxiliar!$A:$C,3,0),"")</f>
        <v>1b 4% | 5b 7% | 97b 0%</v>
      </c>
      <c r="AW867" s="1"/>
      <c r="AX867" s="1" t="s">
        <v>32</v>
      </c>
      <c r="AY867" s="6" t="str">
        <f>+IFERROR(VALUE(RIGHT(Tabla9[[#This Row],[B2B]],6)),"")</f>
        <v/>
      </c>
      <c r="AZ867" s="6" t="str">
        <f>+IFERROR(VLOOKUP(AX867,Auxiliar!$A:$C,2,0),"")</f>
        <v>LATONES</v>
      </c>
      <c r="BA867" s="7" t="str">
        <f>+IFERROR(VLOOKUP(AX867,Auxiliar!$A:$C,3,0),"")</f>
        <v>2b 3% | 4b 4% | 6b 5% | 10b 8%  | 385b 0%</v>
      </c>
      <c r="BI867" s="1"/>
      <c r="BJ867" s="1"/>
      <c r="BK867" s="6" t="str">
        <f>+IFERROR(VALUE(RIGHT(Tabla11[[#This Row],[B2B]],6)),"")</f>
        <v/>
      </c>
      <c r="BL867" s="6" t="str">
        <f>+IFERROR(VLOOKUP(BJ867,Auxiliar!$A:$C,2,0),"")</f>
        <v/>
      </c>
      <c r="BM867" s="7" t="str">
        <f>+IFERROR(VLOOKUP(BJ867,Auxiliar!$A:$C,3,0),"")</f>
        <v/>
      </c>
      <c r="BO867" s="1">
        <v>6630</v>
      </c>
      <c r="BP867" s="1" t="s">
        <v>39</v>
      </c>
      <c r="BQ867" s="6">
        <f>+IFERROR(VALUE(RIGHT(Tabla12[[#This Row],[B2B]],6)),"")</f>
        <v>6630</v>
      </c>
      <c r="BR867" s="6" t="str">
        <f>+IFERROR(VLOOKUP(BP867,Auxiliar!$A:$C,2,0),"")</f>
        <v>VALUE LITRO</v>
      </c>
      <c r="BS867" s="7" t="str">
        <f>+IFERROR(VLOOKUP(BP867,Auxiliar!$A:$C,3,0),"")</f>
        <v>1b 12%</v>
      </c>
      <c r="CA867" s="1">
        <v>6194</v>
      </c>
      <c r="CB867" s="1" t="s">
        <v>35</v>
      </c>
      <c r="CC867" s="6">
        <f>+IFERROR(VALUE(RIGHT(Tabla14[[#This Row],[B2B]],6)),"")</f>
        <v>6194</v>
      </c>
      <c r="CD867" s="6" t="str">
        <f>+IFERROR(VLOOKUP(CB867,Auxiliar!$A:$C,2,0),"")</f>
        <v>Corona 710cc</v>
      </c>
      <c r="CE867" s="7" t="str">
        <f>+IFERROR(VLOOKUP(CB867,Auxiliar!$A:$C,3,0),"")</f>
        <v>1b 10% | 85b 0%</v>
      </c>
      <c r="CG867" s="1"/>
      <c r="CH867" s="1"/>
      <c r="CI867" s="6" t="str">
        <f>+IFERROR(VALUE(RIGHT(Tabla15[[#This Row],[B2B]],6)),"")</f>
        <v/>
      </c>
      <c r="CJ867" s="6" t="str">
        <f>+IFERROR(VLOOKUP(CH867,Auxiliar!$A:$C,2,0),"")</f>
        <v/>
      </c>
      <c r="CK867" s="7" t="str">
        <f>+IFERROR(VLOOKUP(CH867,Auxiliar!$A:$C,3,0),"")</f>
        <v/>
      </c>
      <c r="CM867" s="1">
        <v>6124</v>
      </c>
      <c r="CN867" s="1" t="s">
        <v>20</v>
      </c>
      <c r="CO867" s="6">
        <v>6124</v>
      </c>
      <c r="CP867" s="6" t="s">
        <v>20</v>
      </c>
      <c r="CQ867" s="7" t="s">
        <v>21</v>
      </c>
      <c r="CS867" s="1"/>
      <c r="CT867" s="1"/>
      <c r="CU867" s="6" t="str">
        <f>+IFERROR(VALUE(RIGHT(Tabla17[[#This Row],[B2B]],6)),"")</f>
        <v/>
      </c>
      <c r="CV867" s="6" t="str">
        <f>+IFERROR(VLOOKUP(CT867,Auxiliar!$A:$C,2,0),"")</f>
        <v/>
      </c>
      <c r="CW867" s="7" t="str">
        <f>+IFERROR(VLOOKUP(CT867,Auxiliar!$A:$C,3,0),"")</f>
        <v/>
      </c>
      <c r="CY867" s="1">
        <v>6124</v>
      </c>
      <c r="CZ867" s="1" t="s">
        <v>16</v>
      </c>
      <c r="DA867" s="6">
        <f>+IFERROR(VALUE(RIGHT(Tabla18[[#This Row],[B2B]],6)),"")</f>
        <v>6124</v>
      </c>
      <c r="DB867" s="6" t="str">
        <f>+IFERROR(VLOOKUP(CZ867,Auxiliar!$A:$C,2,0),"")</f>
        <v>PREMIUM</v>
      </c>
      <c r="DC867" s="7" t="str">
        <f>+IFERROR(VLOOKUP(CZ867,Auxiliar!$A:$C,3,0),"")</f>
        <v>0b 0% | 2b 2% | 5b 3,5% | 10b 5%</v>
      </c>
      <c r="DE867" s="1">
        <v>6124</v>
      </c>
      <c r="DF867" s="1" t="s">
        <v>19</v>
      </c>
      <c r="DG867" s="6">
        <f>+IFERROR(VALUE(RIGHT(Tabla19[[#This Row],[B2B]],6)),"")</f>
        <v>6124</v>
      </c>
      <c r="DH867" s="6" t="str">
        <f>+IFERROR(VLOOKUP(DF867,Auxiliar!$A:$C,2,0),"")</f>
        <v>MICHELOB</v>
      </c>
      <c r="DI867" s="7" t="str">
        <f>+IFERROR(VLOOKUP(DF867,Auxiliar!$A:$C,3,0),"")</f>
        <v>1b 7% | 3b 22% | 8b 27%</v>
      </c>
      <c r="DK867" s="1"/>
      <c r="DL867" s="1"/>
      <c r="DM867" s="6" t="str">
        <f>+IFERROR(VALUE(RIGHT(Tabla20[[#This Row],[B2B]],6)),"")</f>
        <v/>
      </c>
      <c r="DN867" s="6" t="str">
        <f>+IFERROR(VLOOKUP(DL867,Auxiliar!$A:$C,2,0),"")</f>
        <v/>
      </c>
      <c r="DO867" s="7" t="str">
        <f>+IFERROR(VLOOKUP(DL867,Auxiliar!$A:$C,3,0),"")</f>
        <v/>
      </c>
      <c r="DQ867" s="1">
        <v>6116</v>
      </c>
      <c r="DR867" s="12" t="s">
        <v>24</v>
      </c>
      <c r="DS867" s="6">
        <f>+IFERROR(VALUE(RIGHT(Tabla21[[#This Row],[B2B]],6)),"")</f>
        <v>6116</v>
      </c>
      <c r="DT867" s="6" t="str">
        <f>+IFERROR(VLOOKUP(DR867,Auxiliar!$A:$C,2,0),"")</f>
        <v>CORONA PORRON</v>
      </c>
      <c r="DU867" s="7" t="str">
        <f>+IFERROR(VLOOKUP(DR867,Auxiliar!$A:$C,3,0),"")</f>
        <v>1b 5% | 20b 0%</v>
      </c>
      <c r="DW867" s="1">
        <v>6681</v>
      </c>
      <c r="DX867" s="12" t="s">
        <v>43</v>
      </c>
      <c r="DY867" s="6">
        <f>+IFERROR(VALUE(RIGHT(Tabla22[[#This Row],[B2B]],6)),"")</f>
        <v>6681</v>
      </c>
      <c r="DZ867" s="6" t="str">
        <f>+IFERROR(VLOOKUP(DX867,Auxiliar!$A:$C,2,0),"")</f>
        <v xml:space="preserve">VALUE LATA </v>
      </c>
      <c r="EA867" s="7" t="str">
        <f>+IFERROR(VLOOKUP(DX867,Auxiliar!$A:$C,3,0),"")</f>
        <v>1b 15% | 100b 18%</v>
      </c>
      <c r="EC867" s="1">
        <v>6629</v>
      </c>
      <c r="ED867" s="12" t="s">
        <v>47</v>
      </c>
      <c r="EE867" s="6">
        <f>+IFERROR(VALUE(RIGHT(Tabla23[[#This Row],[B2B]],6)),"")</f>
        <v>6629</v>
      </c>
      <c r="EF867" s="6" t="str">
        <f>+IFERROR(VLOOKUP(ED867,Auxiliar!$A:$C,2,0),"")</f>
        <v>VALUE LATON</v>
      </c>
      <c r="EG867" s="7" t="str">
        <f>+IFERROR(VLOOKUP(ED867,Auxiliar!$A:$C,3,0),"")</f>
        <v>1b 10% | 5b 15% | 192b 0%</v>
      </c>
      <c r="EI867" s="1"/>
      <c r="EJ867" s="12"/>
      <c r="EK867" s="6" t="str">
        <f>+IFERROR(VALUE(RIGHT(Tabla24[[#This Row],[B2B]],6)),"")</f>
        <v/>
      </c>
      <c r="EL867" s="6" t="str">
        <f>+IFERROR(VLOOKUP(EJ867,Auxiliar!$A:$C,2,0),"")</f>
        <v/>
      </c>
      <c r="EM867" s="7" t="str">
        <f>+IFERROR(VLOOKUP(EJ867,Auxiliar!$A:$C,3,0),"")</f>
        <v/>
      </c>
      <c r="EO867" s="1"/>
      <c r="EP867" s="12"/>
      <c r="EQ867" s="6" t="str">
        <f>+IFERROR(VALUE(RIGHT(Tabla25[[#This Row],[B2B]],6)),"")</f>
        <v/>
      </c>
      <c r="ER867" s="6" t="str">
        <f>+IFERROR(VLOOKUP(EP867,Auxiliar!$A:$C,2,0),"")</f>
        <v/>
      </c>
      <c r="ES867" s="7" t="str">
        <f>+IFERROR(VLOOKUP(EP867,Auxiliar!$A:$C,3,0),"")</f>
        <v/>
      </c>
      <c r="EU867" s="1"/>
      <c r="EV867" s="12"/>
      <c r="EW867" s="6" t="str">
        <f>+IFERROR(VALUE(RIGHT(Tabla26[[#This Row],[B2B]],6)),"")</f>
        <v/>
      </c>
      <c r="EX867" s="6" t="str">
        <f>+IFERROR(VLOOKUP(EV867,Auxiliar!$A:$C,2,0),"")</f>
        <v/>
      </c>
      <c r="EY867" s="7" t="str">
        <f>+IFERROR(VLOOKUP(EV867,Auxiliar!$A:$C,3,0),"")</f>
        <v/>
      </c>
      <c r="EZ867" s="1"/>
      <c r="FA867" s="12"/>
      <c r="FB867" s="6" t="str">
        <f>+IFERROR(VALUE(RIGHT(Tabla27[[#This Row],[B2B]],6)),"")</f>
        <v/>
      </c>
      <c r="FC867" s="6" t="str">
        <f>+IFERROR(VLOOKUP(FA867,Auxiliar!$A:$C,2,0),"")</f>
        <v/>
      </c>
      <c r="FD867" s="7" t="str">
        <f>+IFERROR(VLOOKUP(FA867,Auxiliar!$A:$C,3,0),"")</f>
        <v/>
      </c>
      <c r="FE867" s="1"/>
      <c r="FF867" s="12"/>
      <c r="FG867" s="6" t="str">
        <f>+IFERROR(VALUE(RIGHT(Tabla28[[#This Row],[B2B]],6)),"")</f>
        <v/>
      </c>
      <c r="FH867" s="6" t="str">
        <f>+IFERROR(VLOOKUP(FF867,Auxiliar!$A:$C,2,0),"")</f>
        <v/>
      </c>
      <c r="FI867" s="7" t="str">
        <f>+IFERROR(VLOOKUP(FF867,Auxiliar!$A:$C,3,0),"")</f>
        <v/>
      </c>
      <c r="FJ867" s="1"/>
      <c r="FK867" s="12"/>
      <c r="FL867" s="6" t="str">
        <f>+IFERROR(VALUE(RIGHT(Tabla29[[#This Row],[B2B]],6)),"")</f>
        <v/>
      </c>
      <c r="FM867" s="6" t="str">
        <f>+IFERROR(VLOOKUP(FK867,Auxiliar!$A:$C,2,0),"")</f>
        <v/>
      </c>
      <c r="FN867" s="7" t="str">
        <f>+IFERROR(VLOOKUP(FK867,Auxiliar!$A:$C,3,0),"")</f>
        <v/>
      </c>
      <c r="FO867" s="1"/>
      <c r="FP867" s="12"/>
      <c r="FQ867" s="6" t="str">
        <f>+IFERROR(VALUE(RIGHT(Tabla30[[#This Row],[B2B]],6)),"")</f>
        <v/>
      </c>
      <c r="FR867" s="6" t="str">
        <f>+IFERROR(VLOOKUP(FP867,Auxiliar!$A:$C,2,0),"")</f>
        <v/>
      </c>
      <c r="FS867" s="7"/>
      <c r="FT867" s="1"/>
      <c r="FU867" s="12"/>
      <c r="FV867" s="6" t="str">
        <f>+IFERROR(VALUE(RIGHT(Tabla31[[#This Row],[B2B]],6)),"")</f>
        <v/>
      </c>
      <c r="FW867" s="6" t="str">
        <f>+IFERROR(VLOOKUP(FU867,Auxiliar!$A:$C,2,0),"")</f>
        <v/>
      </c>
      <c r="FX867" s="7" t="str">
        <f>+IFERROR(VLOOKUP(FU867,Auxiliar!$A:$C,3,0),"")</f>
        <v/>
      </c>
      <c r="FY867" s="1"/>
      <c r="FZ867" s="12"/>
      <c r="GA867" s="6" t="str">
        <f>+IFERROR(VALUE(RIGHT(Tabla32[[#This Row],[B2B]],6)),"")</f>
        <v/>
      </c>
      <c r="GB867" s="6" t="str">
        <f>+IFERROR(VLOOKUP(FZ867,Auxiliar!$A:$C,2,0),"")</f>
        <v/>
      </c>
      <c r="GC867" s="7" t="str">
        <f>+IFERROR(VLOOKUP(FZ867,Auxiliar!$A:$C,3,0),"")</f>
        <v/>
      </c>
      <c r="GD867" s="1"/>
      <c r="GE867" s="12"/>
      <c r="GF867" s="6" t="str">
        <f>+IFERROR(VALUE(RIGHT(Tabla33[[#This Row],[B2B]],6)),"")</f>
        <v/>
      </c>
      <c r="GG867" s="6" t="str">
        <f>+IFERROR(VLOOKUP(GE867,Auxiliar!$A:$C,2,0),"")</f>
        <v/>
      </c>
      <c r="GH867" s="7" t="str">
        <f>+IFERROR(VLOOKUP(GE867,Auxiliar!$A:$C,3,0),"")</f>
        <v/>
      </c>
    </row>
    <row r="868" spans="19:190" x14ac:dyDescent="0.25">
      <c r="S868" s="1">
        <v>11828</v>
      </c>
      <c r="T868" s="1" t="s">
        <v>9</v>
      </c>
      <c r="U868" s="6">
        <f>+IFERROR(VALUE(RIGHT(Tabla4[[#This Row],[B2B]],6)),"")</f>
        <v>11828</v>
      </c>
      <c r="V868" s="6" t="str">
        <f>+IFERROR(VLOOKUP(T868,Auxiliar!$A:$C,2,0),"")</f>
        <v>CORE</v>
      </c>
      <c r="W868" s="7" t="str">
        <f>+IFERROR(VLOOKUP(T868,Auxiliar!$A:$C,3,0),"")</f>
        <v>0b 1% | 2b 5% | 4b 6%</v>
      </c>
      <c r="AK868" s="1">
        <v>11052</v>
      </c>
      <c r="AL868" s="1" t="s">
        <v>30</v>
      </c>
      <c r="AM868" s="6">
        <f>+IFERROR(VALUE(RIGHT(Tabla7[[#This Row],[B2B]],6)),"")</f>
        <v>11052</v>
      </c>
      <c r="AN868" s="6" t="str">
        <f>+IFERROR(VLOOKUP(AL868,Auxiliar!$A:$C,2,0),"")</f>
        <v>LATONES</v>
      </c>
      <c r="AO868" s="7" t="str">
        <f>+IFERROR(VLOOKUP(AL868,Auxiliar!$A:$C,3,0),"")</f>
        <v>1b 4% | 5b 7% | 97b 0%</v>
      </c>
      <c r="AW868" s="1"/>
      <c r="AX868" s="1" t="s">
        <v>32</v>
      </c>
      <c r="AY868" s="6" t="str">
        <f>+IFERROR(VALUE(RIGHT(Tabla9[[#This Row],[B2B]],6)),"")</f>
        <v/>
      </c>
      <c r="AZ868" s="6" t="str">
        <f>+IFERROR(VLOOKUP(AX868,Auxiliar!$A:$C,2,0),"")</f>
        <v>LATONES</v>
      </c>
      <c r="BA868" s="7" t="str">
        <f>+IFERROR(VLOOKUP(AX868,Auxiliar!$A:$C,3,0),"")</f>
        <v>2b 3% | 4b 4% | 6b 5% | 10b 8%  | 385b 0%</v>
      </c>
      <c r="BI868" s="1"/>
      <c r="BJ868" s="1"/>
      <c r="BK868" s="6" t="str">
        <f>+IFERROR(VALUE(RIGHT(Tabla11[[#This Row],[B2B]],6)),"")</f>
        <v/>
      </c>
      <c r="BL868" s="6" t="str">
        <f>+IFERROR(VLOOKUP(BJ868,Auxiliar!$A:$C,2,0),"")</f>
        <v/>
      </c>
      <c r="BM868" s="7" t="str">
        <f>+IFERROR(VLOOKUP(BJ868,Auxiliar!$A:$C,3,0),"")</f>
        <v/>
      </c>
      <c r="BO868" s="1">
        <v>6631</v>
      </c>
      <c r="BP868" s="1" t="s">
        <v>39</v>
      </c>
      <c r="BQ868" s="6">
        <f>+IFERROR(VALUE(RIGHT(Tabla12[[#This Row],[B2B]],6)),"")</f>
        <v>6631</v>
      </c>
      <c r="BR868" s="6" t="str">
        <f>+IFERROR(VLOOKUP(BP868,Auxiliar!$A:$C,2,0),"")</f>
        <v>VALUE LITRO</v>
      </c>
      <c r="BS868" s="7" t="str">
        <f>+IFERROR(VLOOKUP(BP868,Auxiliar!$A:$C,3,0),"")</f>
        <v>1b 12%</v>
      </c>
      <c r="CA868" s="1">
        <v>6196</v>
      </c>
      <c r="CB868" s="1" t="s">
        <v>35</v>
      </c>
      <c r="CC868" s="6">
        <f>+IFERROR(VALUE(RIGHT(Tabla14[[#This Row],[B2B]],6)),"")</f>
        <v>6196</v>
      </c>
      <c r="CD868" s="6" t="str">
        <f>+IFERROR(VLOOKUP(CB868,Auxiliar!$A:$C,2,0),"")</f>
        <v>Corona 710cc</v>
      </c>
      <c r="CE868" s="7" t="str">
        <f>+IFERROR(VLOOKUP(CB868,Auxiliar!$A:$C,3,0),"")</f>
        <v>1b 10% | 85b 0%</v>
      </c>
      <c r="CG868" s="1"/>
      <c r="CH868" s="1"/>
      <c r="CI868" s="6" t="str">
        <f>+IFERROR(VALUE(RIGHT(Tabla15[[#This Row],[B2B]],6)),"")</f>
        <v/>
      </c>
      <c r="CJ868" s="6" t="str">
        <f>+IFERROR(VLOOKUP(CH868,Auxiliar!$A:$C,2,0),"")</f>
        <v/>
      </c>
      <c r="CK868" s="7" t="str">
        <f>+IFERROR(VLOOKUP(CH868,Auxiliar!$A:$C,3,0),"")</f>
        <v/>
      </c>
      <c r="CM868" s="1">
        <v>6126</v>
      </c>
      <c r="CN868" s="1" t="s">
        <v>20</v>
      </c>
      <c r="CO868" s="6">
        <v>6126</v>
      </c>
      <c r="CP868" s="6" t="s">
        <v>20</v>
      </c>
      <c r="CQ868" s="7" t="s">
        <v>21</v>
      </c>
      <c r="CS868" s="1"/>
      <c r="CT868" s="1"/>
      <c r="CU868" s="6" t="str">
        <f>+IFERROR(VALUE(RIGHT(Tabla17[[#This Row],[B2B]],6)),"")</f>
        <v/>
      </c>
      <c r="CV868" s="6" t="str">
        <f>+IFERROR(VLOOKUP(CT868,Auxiliar!$A:$C,2,0),"")</f>
        <v/>
      </c>
      <c r="CW868" s="7" t="str">
        <f>+IFERROR(VLOOKUP(CT868,Auxiliar!$A:$C,3,0),"")</f>
        <v/>
      </c>
      <c r="CY868" s="1">
        <v>6126</v>
      </c>
      <c r="CZ868" s="1" t="s">
        <v>16</v>
      </c>
      <c r="DA868" s="6">
        <f>+IFERROR(VALUE(RIGHT(Tabla18[[#This Row],[B2B]],6)),"")</f>
        <v>6126</v>
      </c>
      <c r="DB868" s="6" t="str">
        <f>+IFERROR(VLOOKUP(CZ868,Auxiliar!$A:$C,2,0),"")</f>
        <v>PREMIUM</v>
      </c>
      <c r="DC868" s="7" t="str">
        <f>+IFERROR(VLOOKUP(CZ868,Auxiliar!$A:$C,3,0),"")</f>
        <v>0b 0% | 2b 2% | 5b 3,5% | 10b 5%</v>
      </c>
      <c r="DE868" s="1">
        <v>6126</v>
      </c>
      <c r="DF868" s="1" t="s">
        <v>19</v>
      </c>
      <c r="DG868" s="6">
        <f>+IFERROR(VALUE(RIGHT(Tabla19[[#This Row],[B2B]],6)),"")</f>
        <v>6126</v>
      </c>
      <c r="DH868" s="6" t="str">
        <f>+IFERROR(VLOOKUP(DF868,Auxiliar!$A:$C,2,0),"")</f>
        <v>MICHELOB</v>
      </c>
      <c r="DI868" s="7" t="str">
        <f>+IFERROR(VLOOKUP(DF868,Auxiliar!$A:$C,3,0),"")</f>
        <v>1b 7% | 3b 22% | 8b 27%</v>
      </c>
      <c r="DK868" s="1"/>
      <c r="DL868" s="1"/>
      <c r="DM868" s="6" t="str">
        <f>+IFERROR(VALUE(RIGHT(Tabla20[[#This Row],[B2B]],6)),"")</f>
        <v/>
      </c>
      <c r="DN868" s="6" t="str">
        <f>+IFERROR(VLOOKUP(DL868,Auxiliar!$A:$C,2,0),"")</f>
        <v/>
      </c>
      <c r="DO868" s="7" t="str">
        <f>+IFERROR(VLOOKUP(DL868,Auxiliar!$A:$C,3,0),"")</f>
        <v/>
      </c>
      <c r="DQ868" s="1">
        <v>6117</v>
      </c>
      <c r="DR868" s="12" t="s">
        <v>24</v>
      </c>
      <c r="DS868" s="6">
        <f>+IFERROR(VALUE(RIGHT(Tabla21[[#This Row],[B2B]],6)),"")</f>
        <v>6117</v>
      </c>
      <c r="DT868" s="6" t="str">
        <f>+IFERROR(VLOOKUP(DR868,Auxiliar!$A:$C,2,0),"")</f>
        <v>CORONA PORRON</v>
      </c>
      <c r="DU868" s="7" t="str">
        <f>+IFERROR(VLOOKUP(DR868,Auxiliar!$A:$C,3,0),"")</f>
        <v>1b 5% | 20b 0%</v>
      </c>
      <c r="DW868" s="1">
        <v>6706</v>
      </c>
      <c r="DX868" s="12" t="s">
        <v>43</v>
      </c>
      <c r="DY868" s="6">
        <f>+IFERROR(VALUE(RIGHT(Tabla22[[#This Row],[B2B]],6)),"")</f>
        <v>6706</v>
      </c>
      <c r="DZ868" s="6" t="str">
        <f>+IFERROR(VLOOKUP(DX868,Auxiliar!$A:$C,2,0),"")</f>
        <v xml:space="preserve">VALUE LATA </v>
      </c>
      <c r="EA868" s="7" t="str">
        <f>+IFERROR(VLOOKUP(DX868,Auxiliar!$A:$C,3,0),"")</f>
        <v>1b 15% | 100b 18%</v>
      </c>
      <c r="EC868" s="1">
        <v>6630</v>
      </c>
      <c r="ED868" s="12" t="s">
        <v>47</v>
      </c>
      <c r="EE868" s="6">
        <f>+IFERROR(VALUE(RIGHT(Tabla23[[#This Row],[B2B]],6)),"")</f>
        <v>6630</v>
      </c>
      <c r="EF868" s="6" t="str">
        <f>+IFERROR(VLOOKUP(ED868,Auxiliar!$A:$C,2,0),"")</f>
        <v>VALUE LATON</v>
      </c>
      <c r="EG868" s="7" t="str">
        <f>+IFERROR(VLOOKUP(ED868,Auxiliar!$A:$C,3,0),"")</f>
        <v>1b 10% | 5b 15% | 192b 0%</v>
      </c>
      <c r="EI868" s="1"/>
      <c r="EJ868" s="12"/>
      <c r="EK868" s="6" t="str">
        <f>+IFERROR(VALUE(RIGHT(Tabla24[[#This Row],[B2B]],6)),"")</f>
        <v/>
      </c>
      <c r="EL868" s="6" t="str">
        <f>+IFERROR(VLOOKUP(EJ868,Auxiliar!$A:$C,2,0),"")</f>
        <v/>
      </c>
      <c r="EM868" s="7" t="str">
        <f>+IFERROR(VLOOKUP(EJ868,Auxiliar!$A:$C,3,0),"")</f>
        <v/>
      </c>
      <c r="EO868" s="1"/>
      <c r="EP868" s="12"/>
      <c r="EQ868" s="6" t="str">
        <f>+IFERROR(VALUE(RIGHT(Tabla25[[#This Row],[B2B]],6)),"")</f>
        <v/>
      </c>
      <c r="ER868" s="6" t="str">
        <f>+IFERROR(VLOOKUP(EP868,Auxiliar!$A:$C,2,0),"")</f>
        <v/>
      </c>
      <c r="ES868" s="7" t="str">
        <f>+IFERROR(VLOOKUP(EP868,Auxiliar!$A:$C,3,0),"")</f>
        <v/>
      </c>
      <c r="EU868" s="1"/>
      <c r="EV868" s="12"/>
      <c r="EW868" s="6" t="str">
        <f>+IFERROR(VALUE(RIGHT(Tabla26[[#This Row],[B2B]],6)),"")</f>
        <v/>
      </c>
      <c r="EX868" s="6" t="str">
        <f>+IFERROR(VLOOKUP(EV868,Auxiliar!$A:$C,2,0),"")</f>
        <v/>
      </c>
      <c r="EY868" s="7" t="str">
        <f>+IFERROR(VLOOKUP(EV868,Auxiliar!$A:$C,3,0),"")</f>
        <v/>
      </c>
      <c r="EZ868" s="1"/>
      <c r="FA868" s="12"/>
      <c r="FB868" s="6" t="str">
        <f>+IFERROR(VALUE(RIGHT(Tabla27[[#This Row],[B2B]],6)),"")</f>
        <v/>
      </c>
      <c r="FC868" s="6" t="str">
        <f>+IFERROR(VLOOKUP(FA868,Auxiliar!$A:$C,2,0),"")</f>
        <v/>
      </c>
      <c r="FD868" s="7" t="str">
        <f>+IFERROR(VLOOKUP(FA868,Auxiliar!$A:$C,3,0),"")</f>
        <v/>
      </c>
      <c r="FE868" s="1"/>
      <c r="FF868" s="12"/>
      <c r="FG868" s="6" t="str">
        <f>+IFERROR(VALUE(RIGHT(Tabla28[[#This Row],[B2B]],6)),"")</f>
        <v/>
      </c>
      <c r="FH868" s="6" t="str">
        <f>+IFERROR(VLOOKUP(FF868,Auxiliar!$A:$C,2,0),"")</f>
        <v/>
      </c>
      <c r="FI868" s="7" t="str">
        <f>+IFERROR(VLOOKUP(FF868,Auxiliar!$A:$C,3,0),"")</f>
        <v/>
      </c>
      <c r="FJ868" s="1"/>
      <c r="FK868" s="12"/>
      <c r="FL868" s="6" t="str">
        <f>+IFERROR(VALUE(RIGHT(Tabla29[[#This Row],[B2B]],6)),"")</f>
        <v/>
      </c>
      <c r="FM868" s="6" t="str">
        <f>+IFERROR(VLOOKUP(FK868,Auxiliar!$A:$C,2,0),"")</f>
        <v/>
      </c>
      <c r="FN868" s="7" t="str">
        <f>+IFERROR(VLOOKUP(FK868,Auxiliar!$A:$C,3,0),"")</f>
        <v/>
      </c>
      <c r="FO868" s="1"/>
      <c r="FP868" s="12"/>
      <c r="FQ868" s="6" t="str">
        <f>+IFERROR(VALUE(RIGHT(Tabla30[[#This Row],[B2B]],6)),"")</f>
        <v/>
      </c>
      <c r="FR868" s="6" t="str">
        <f>+IFERROR(VLOOKUP(FP868,Auxiliar!$A:$C,2,0),"")</f>
        <v/>
      </c>
      <c r="FS868" s="7"/>
      <c r="FT868" s="1"/>
      <c r="FU868" s="12"/>
      <c r="FV868" s="6" t="str">
        <f>+IFERROR(VALUE(RIGHT(Tabla31[[#This Row],[B2B]],6)),"")</f>
        <v/>
      </c>
      <c r="FW868" s="6" t="str">
        <f>+IFERROR(VLOOKUP(FU868,Auxiliar!$A:$C,2,0),"")</f>
        <v/>
      </c>
      <c r="FX868" s="7" t="str">
        <f>+IFERROR(VLOOKUP(FU868,Auxiliar!$A:$C,3,0),"")</f>
        <v/>
      </c>
      <c r="FY868" s="1"/>
      <c r="FZ868" s="12"/>
      <c r="GA868" s="6" t="str">
        <f>+IFERROR(VALUE(RIGHT(Tabla32[[#This Row],[B2B]],6)),"")</f>
        <v/>
      </c>
      <c r="GB868" s="6" t="str">
        <f>+IFERROR(VLOOKUP(FZ868,Auxiliar!$A:$C,2,0),"")</f>
        <v/>
      </c>
      <c r="GC868" s="7" t="str">
        <f>+IFERROR(VLOOKUP(FZ868,Auxiliar!$A:$C,3,0),"")</f>
        <v/>
      </c>
      <c r="GD868" s="1"/>
      <c r="GE868" s="12"/>
      <c r="GF868" s="6" t="str">
        <f>+IFERROR(VALUE(RIGHT(Tabla33[[#This Row],[B2B]],6)),"")</f>
        <v/>
      </c>
      <c r="GG868" s="6" t="str">
        <f>+IFERROR(VLOOKUP(GE868,Auxiliar!$A:$C,2,0),"")</f>
        <v/>
      </c>
      <c r="GH868" s="7" t="str">
        <f>+IFERROR(VLOOKUP(GE868,Auxiliar!$A:$C,3,0),"")</f>
        <v/>
      </c>
    </row>
    <row r="869" spans="19:190" x14ac:dyDescent="0.25">
      <c r="S869" s="1">
        <v>11829</v>
      </c>
      <c r="T869" s="1" t="s">
        <v>9</v>
      </c>
      <c r="U869" s="6">
        <f>+IFERROR(VALUE(RIGHT(Tabla4[[#This Row],[B2B]],6)),"")</f>
        <v>11829</v>
      </c>
      <c r="V869" s="6" t="str">
        <f>+IFERROR(VLOOKUP(T869,Auxiliar!$A:$C,2,0),"")</f>
        <v>CORE</v>
      </c>
      <c r="W869" s="7" t="str">
        <f>+IFERROR(VLOOKUP(T869,Auxiliar!$A:$C,3,0),"")</f>
        <v>0b 1% | 2b 5% | 4b 6%</v>
      </c>
      <c r="AK869" s="1">
        <v>11055</v>
      </c>
      <c r="AL869" s="1" t="s">
        <v>30</v>
      </c>
      <c r="AM869" s="6">
        <f>+IFERROR(VALUE(RIGHT(Tabla7[[#This Row],[B2B]],6)),"")</f>
        <v>11055</v>
      </c>
      <c r="AN869" s="6" t="str">
        <f>+IFERROR(VLOOKUP(AL869,Auxiliar!$A:$C,2,0),"")</f>
        <v>LATONES</v>
      </c>
      <c r="AO869" s="7" t="str">
        <f>+IFERROR(VLOOKUP(AL869,Auxiliar!$A:$C,3,0),"")</f>
        <v>1b 4% | 5b 7% | 97b 0%</v>
      </c>
      <c r="AW869" s="1"/>
      <c r="AX869" s="1" t="s">
        <v>32</v>
      </c>
      <c r="AY869" s="6" t="str">
        <f>+IFERROR(VALUE(RIGHT(Tabla9[[#This Row],[B2B]],6)),"")</f>
        <v/>
      </c>
      <c r="AZ869" s="6" t="str">
        <f>+IFERROR(VLOOKUP(AX869,Auxiliar!$A:$C,2,0),"")</f>
        <v>LATONES</v>
      </c>
      <c r="BA869" s="7" t="str">
        <f>+IFERROR(VLOOKUP(AX869,Auxiliar!$A:$C,3,0),"")</f>
        <v>2b 3% | 4b 4% | 6b 5% | 10b 8%  | 385b 0%</v>
      </c>
      <c r="BI869" s="1"/>
      <c r="BJ869" s="1"/>
      <c r="BK869" s="6" t="str">
        <f>+IFERROR(VALUE(RIGHT(Tabla11[[#This Row],[B2B]],6)),"")</f>
        <v/>
      </c>
      <c r="BL869" s="6" t="str">
        <f>+IFERROR(VLOOKUP(BJ869,Auxiliar!$A:$C,2,0),"")</f>
        <v/>
      </c>
      <c r="BM869" s="7" t="str">
        <f>+IFERROR(VLOOKUP(BJ869,Auxiliar!$A:$C,3,0),"")</f>
        <v/>
      </c>
      <c r="BO869" s="1">
        <v>6633</v>
      </c>
      <c r="BP869" s="1" t="s">
        <v>39</v>
      </c>
      <c r="BQ869" s="6">
        <f>+IFERROR(VALUE(RIGHT(Tabla12[[#This Row],[B2B]],6)),"")</f>
        <v>6633</v>
      </c>
      <c r="BR869" s="6" t="str">
        <f>+IFERROR(VLOOKUP(BP869,Auxiliar!$A:$C,2,0),"")</f>
        <v>VALUE LITRO</v>
      </c>
      <c r="BS869" s="7" t="str">
        <f>+IFERROR(VLOOKUP(BP869,Auxiliar!$A:$C,3,0),"")</f>
        <v>1b 12%</v>
      </c>
      <c r="CA869" s="1">
        <v>6197</v>
      </c>
      <c r="CB869" s="1" t="s">
        <v>35</v>
      </c>
      <c r="CC869" s="6">
        <f>+IFERROR(VALUE(RIGHT(Tabla14[[#This Row],[B2B]],6)),"")</f>
        <v>6197</v>
      </c>
      <c r="CD869" s="6" t="str">
        <f>+IFERROR(VLOOKUP(CB869,Auxiliar!$A:$C,2,0),"")</f>
        <v>Corona 710cc</v>
      </c>
      <c r="CE869" s="7" t="str">
        <f>+IFERROR(VLOOKUP(CB869,Auxiliar!$A:$C,3,0),"")</f>
        <v>1b 10% | 85b 0%</v>
      </c>
      <c r="CG869" s="1"/>
      <c r="CH869" s="1"/>
      <c r="CI869" s="6" t="str">
        <f>+IFERROR(VALUE(RIGHT(Tabla15[[#This Row],[B2B]],6)),"")</f>
        <v/>
      </c>
      <c r="CJ869" s="6" t="str">
        <f>+IFERROR(VLOOKUP(CH869,Auxiliar!$A:$C,2,0),"")</f>
        <v/>
      </c>
      <c r="CK869" s="7" t="str">
        <f>+IFERROR(VLOOKUP(CH869,Auxiliar!$A:$C,3,0),"")</f>
        <v/>
      </c>
      <c r="CM869" s="1">
        <v>6127</v>
      </c>
      <c r="CN869" s="1" t="s">
        <v>20</v>
      </c>
      <c r="CO869" s="6">
        <v>6127</v>
      </c>
      <c r="CP869" s="6" t="s">
        <v>20</v>
      </c>
      <c r="CQ869" s="7" t="s">
        <v>21</v>
      </c>
      <c r="CS869" s="1"/>
      <c r="CT869" s="1"/>
      <c r="CU869" s="6" t="str">
        <f>+IFERROR(VALUE(RIGHT(Tabla17[[#This Row],[B2B]],6)),"")</f>
        <v/>
      </c>
      <c r="CV869" s="6" t="str">
        <f>+IFERROR(VLOOKUP(CT869,Auxiliar!$A:$C,2,0),"")</f>
        <v/>
      </c>
      <c r="CW869" s="7" t="str">
        <f>+IFERROR(VLOOKUP(CT869,Auxiliar!$A:$C,3,0),"")</f>
        <v/>
      </c>
      <c r="CY869" s="1">
        <v>6127</v>
      </c>
      <c r="CZ869" s="1" t="s">
        <v>16</v>
      </c>
      <c r="DA869" s="6">
        <f>+IFERROR(VALUE(RIGHT(Tabla18[[#This Row],[B2B]],6)),"")</f>
        <v>6127</v>
      </c>
      <c r="DB869" s="6" t="str">
        <f>+IFERROR(VLOOKUP(CZ869,Auxiliar!$A:$C,2,0),"")</f>
        <v>PREMIUM</v>
      </c>
      <c r="DC869" s="7" t="str">
        <f>+IFERROR(VLOOKUP(CZ869,Auxiliar!$A:$C,3,0),"")</f>
        <v>0b 0% | 2b 2% | 5b 3,5% | 10b 5%</v>
      </c>
      <c r="DE869" s="1">
        <v>6127</v>
      </c>
      <c r="DF869" s="1" t="s">
        <v>19</v>
      </c>
      <c r="DG869" s="6">
        <f>+IFERROR(VALUE(RIGHT(Tabla19[[#This Row],[B2B]],6)),"")</f>
        <v>6127</v>
      </c>
      <c r="DH869" s="6" t="str">
        <f>+IFERROR(VLOOKUP(DF869,Auxiliar!$A:$C,2,0),"")</f>
        <v>MICHELOB</v>
      </c>
      <c r="DI869" s="7" t="str">
        <f>+IFERROR(VLOOKUP(DF869,Auxiliar!$A:$C,3,0),"")</f>
        <v>1b 7% | 3b 22% | 8b 27%</v>
      </c>
      <c r="DK869" s="1"/>
      <c r="DL869" s="1"/>
      <c r="DM869" s="6" t="str">
        <f>+IFERROR(VALUE(RIGHT(Tabla20[[#This Row],[B2B]],6)),"")</f>
        <v/>
      </c>
      <c r="DN869" s="6" t="str">
        <f>+IFERROR(VLOOKUP(DL869,Auxiliar!$A:$C,2,0),"")</f>
        <v/>
      </c>
      <c r="DO869" s="7" t="str">
        <f>+IFERROR(VLOOKUP(DL869,Auxiliar!$A:$C,3,0),"")</f>
        <v/>
      </c>
      <c r="DQ869" s="1">
        <v>6124</v>
      </c>
      <c r="DR869" s="12" t="s">
        <v>24</v>
      </c>
      <c r="DS869" s="6">
        <f>+IFERROR(VALUE(RIGHT(Tabla21[[#This Row],[B2B]],6)),"")</f>
        <v>6124</v>
      </c>
      <c r="DT869" s="6" t="str">
        <f>+IFERROR(VLOOKUP(DR869,Auxiliar!$A:$C,2,0),"")</f>
        <v>CORONA PORRON</v>
      </c>
      <c r="DU869" s="7" t="str">
        <f>+IFERROR(VLOOKUP(DR869,Auxiliar!$A:$C,3,0),"")</f>
        <v>1b 5% | 20b 0%</v>
      </c>
      <c r="DW869" s="1">
        <v>6707</v>
      </c>
      <c r="DX869" s="12" t="s">
        <v>43</v>
      </c>
      <c r="DY869" s="6">
        <f>+IFERROR(VALUE(RIGHT(Tabla22[[#This Row],[B2B]],6)),"")</f>
        <v>6707</v>
      </c>
      <c r="DZ869" s="6" t="str">
        <f>+IFERROR(VLOOKUP(DX869,Auxiliar!$A:$C,2,0),"")</f>
        <v xml:space="preserve">VALUE LATA </v>
      </c>
      <c r="EA869" s="7" t="str">
        <f>+IFERROR(VLOOKUP(DX869,Auxiliar!$A:$C,3,0),"")</f>
        <v>1b 15% | 100b 18%</v>
      </c>
      <c r="EC869" s="1">
        <v>6631</v>
      </c>
      <c r="ED869" s="12" t="s">
        <v>47</v>
      </c>
      <c r="EE869" s="6">
        <f>+IFERROR(VALUE(RIGHT(Tabla23[[#This Row],[B2B]],6)),"")</f>
        <v>6631</v>
      </c>
      <c r="EF869" s="6" t="str">
        <f>+IFERROR(VLOOKUP(ED869,Auxiliar!$A:$C,2,0),"")</f>
        <v>VALUE LATON</v>
      </c>
      <c r="EG869" s="7" t="str">
        <f>+IFERROR(VLOOKUP(ED869,Auxiliar!$A:$C,3,0),"")</f>
        <v>1b 10% | 5b 15% | 192b 0%</v>
      </c>
      <c r="EI869" s="1"/>
      <c r="EJ869" s="12"/>
      <c r="EK869" s="6" t="str">
        <f>+IFERROR(VALUE(RIGHT(Tabla24[[#This Row],[B2B]],6)),"")</f>
        <v/>
      </c>
      <c r="EL869" s="6" t="str">
        <f>+IFERROR(VLOOKUP(EJ869,Auxiliar!$A:$C,2,0),"")</f>
        <v/>
      </c>
      <c r="EM869" s="7" t="str">
        <f>+IFERROR(VLOOKUP(EJ869,Auxiliar!$A:$C,3,0),"")</f>
        <v/>
      </c>
      <c r="EO869" s="1"/>
      <c r="EP869" s="12"/>
      <c r="EQ869" s="6" t="str">
        <f>+IFERROR(VALUE(RIGHT(Tabla25[[#This Row],[B2B]],6)),"")</f>
        <v/>
      </c>
      <c r="ER869" s="6" t="str">
        <f>+IFERROR(VLOOKUP(EP869,Auxiliar!$A:$C,2,0),"")</f>
        <v/>
      </c>
      <c r="ES869" s="7" t="str">
        <f>+IFERROR(VLOOKUP(EP869,Auxiliar!$A:$C,3,0),"")</f>
        <v/>
      </c>
      <c r="EU869" s="1"/>
      <c r="EV869" s="12"/>
      <c r="EW869" s="6" t="str">
        <f>+IFERROR(VALUE(RIGHT(Tabla26[[#This Row],[B2B]],6)),"")</f>
        <v/>
      </c>
      <c r="EX869" s="6" t="str">
        <f>+IFERROR(VLOOKUP(EV869,Auxiliar!$A:$C,2,0),"")</f>
        <v/>
      </c>
      <c r="EY869" s="7" t="str">
        <f>+IFERROR(VLOOKUP(EV869,Auxiliar!$A:$C,3,0),"")</f>
        <v/>
      </c>
      <c r="EZ869" s="1"/>
      <c r="FA869" s="12"/>
      <c r="FB869" s="6" t="str">
        <f>+IFERROR(VALUE(RIGHT(Tabla27[[#This Row],[B2B]],6)),"")</f>
        <v/>
      </c>
      <c r="FC869" s="6" t="str">
        <f>+IFERROR(VLOOKUP(FA869,Auxiliar!$A:$C,2,0),"")</f>
        <v/>
      </c>
      <c r="FD869" s="7" t="str">
        <f>+IFERROR(VLOOKUP(FA869,Auxiliar!$A:$C,3,0),"")</f>
        <v/>
      </c>
      <c r="FE869" s="1"/>
      <c r="FF869" s="12"/>
      <c r="FG869" s="6" t="str">
        <f>+IFERROR(VALUE(RIGHT(Tabla28[[#This Row],[B2B]],6)),"")</f>
        <v/>
      </c>
      <c r="FH869" s="6" t="str">
        <f>+IFERROR(VLOOKUP(FF869,Auxiliar!$A:$C,2,0),"")</f>
        <v/>
      </c>
      <c r="FI869" s="7" t="str">
        <f>+IFERROR(VLOOKUP(FF869,Auxiliar!$A:$C,3,0),"")</f>
        <v/>
      </c>
      <c r="FJ869" s="1"/>
      <c r="FK869" s="12"/>
      <c r="FL869" s="6" t="str">
        <f>+IFERROR(VALUE(RIGHT(Tabla29[[#This Row],[B2B]],6)),"")</f>
        <v/>
      </c>
      <c r="FM869" s="6" t="str">
        <f>+IFERROR(VLOOKUP(FK869,Auxiliar!$A:$C,2,0),"")</f>
        <v/>
      </c>
      <c r="FN869" s="7" t="str">
        <f>+IFERROR(VLOOKUP(FK869,Auxiliar!$A:$C,3,0),"")</f>
        <v/>
      </c>
      <c r="FO869" s="1"/>
      <c r="FP869" s="12"/>
      <c r="FQ869" s="6" t="str">
        <f>+IFERROR(VALUE(RIGHT(Tabla30[[#This Row],[B2B]],6)),"")</f>
        <v/>
      </c>
      <c r="FR869" s="6" t="str">
        <f>+IFERROR(VLOOKUP(FP869,Auxiliar!$A:$C,2,0),"")</f>
        <v/>
      </c>
      <c r="FS869" s="7"/>
      <c r="FT869" s="1"/>
      <c r="FU869" s="12"/>
      <c r="FV869" s="6" t="str">
        <f>+IFERROR(VALUE(RIGHT(Tabla31[[#This Row],[B2B]],6)),"")</f>
        <v/>
      </c>
      <c r="FW869" s="6" t="str">
        <f>+IFERROR(VLOOKUP(FU869,Auxiliar!$A:$C,2,0),"")</f>
        <v/>
      </c>
      <c r="FX869" s="7" t="str">
        <f>+IFERROR(VLOOKUP(FU869,Auxiliar!$A:$C,3,0),"")</f>
        <v/>
      </c>
      <c r="FY869" s="1"/>
      <c r="FZ869" s="12"/>
      <c r="GA869" s="6" t="str">
        <f>+IFERROR(VALUE(RIGHT(Tabla32[[#This Row],[B2B]],6)),"")</f>
        <v/>
      </c>
      <c r="GB869" s="6" t="str">
        <f>+IFERROR(VLOOKUP(FZ869,Auxiliar!$A:$C,2,0),"")</f>
        <v/>
      </c>
      <c r="GC869" s="7" t="str">
        <f>+IFERROR(VLOOKUP(FZ869,Auxiliar!$A:$C,3,0),"")</f>
        <v/>
      </c>
      <c r="GD869" s="1"/>
      <c r="GE869" s="12"/>
      <c r="GF869" s="6" t="str">
        <f>+IFERROR(VALUE(RIGHT(Tabla33[[#This Row],[B2B]],6)),"")</f>
        <v/>
      </c>
      <c r="GG869" s="6" t="str">
        <f>+IFERROR(VLOOKUP(GE869,Auxiliar!$A:$C,2,0),"")</f>
        <v/>
      </c>
      <c r="GH869" s="7" t="str">
        <f>+IFERROR(VLOOKUP(GE869,Auxiliar!$A:$C,3,0),"")</f>
        <v/>
      </c>
    </row>
    <row r="870" spans="19:190" x14ac:dyDescent="0.25">
      <c r="S870" s="1">
        <v>11830</v>
      </c>
      <c r="T870" s="1" t="s">
        <v>9</v>
      </c>
      <c r="U870" s="6">
        <f>+IFERROR(VALUE(RIGHT(Tabla4[[#This Row],[B2B]],6)),"")</f>
        <v>11830</v>
      </c>
      <c r="V870" s="6" t="str">
        <f>+IFERROR(VLOOKUP(T870,Auxiliar!$A:$C,2,0),"")</f>
        <v>CORE</v>
      </c>
      <c r="W870" s="7" t="str">
        <f>+IFERROR(VLOOKUP(T870,Auxiliar!$A:$C,3,0),"")</f>
        <v>0b 1% | 2b 5% | 4b 6%</v>
      </c>
      <c r="AK870" s="1">
        <v>11057</v>
      </c>
      <c r="AL870" s="1" t="s">
        <v>30</v>
      </c>
      <c r="AM870" s="6">
        <f>+IFERROR(VALUE(RIGHT(Tabla7[[#This Row],[B2B]],6)),"")</f>
        <v>11057</v>
      </c>
      <c r="AN870" s="6" t="str">
        <f>+IFERROR(VLOOKUP(AL870,Auxiliar!$A:$C,2,0),"")</f>
        <v>LATONES</v>
      </c>
      <c r="AO870" s="7" t="str">
        <f>+IFERROR(VLOOKUP(AL870,Auxiliar!$A:$C,3,0),"")</f>
        <v>1b 4% | 5b 7% | 97b 0%</v>
      </c>
      <c r="AW870" s="1"/>
      <c r="AX870" s="1" t="s">
        <v>32</v>
      </c>
      <c r="AY870" s="6" t="str">
        <f>+IFERROR(VALUE(RIGHT(Tabla9[[#This Row],[B2B]],6)),"")</f>
        <v/>
      </c>
      <c r="AZ870" s="6" t="str">
        <f>+IFERROR(VLOOKUP(AX870,Auxiliar!$A:$C,2,0),"")</f>
        <v>LATONES</v>
      </c>
      <c r="BA870" s="7" t="str">
        <f>+IFERROR(VLOOKUP(AX870,Auxiliar!$A:$C,3,0),"")</f>
        <v>2b 3% | 4b 4% | 6b 5% | 10b 8%  | 385b 0%</v>
      </c>
      <c r="BI870" s="1"/>
      <c r="BJ870" s="1"/>
      <c r="BK870" s="6" t="str">
        <f>+IFERROR(VALUE(RIGHT(Tabla11[[#This Row],[B2B]],6)),"")</f>
        <v/>
      </c>
      <c r="BL870" s="6" t="str">
        <f>+IFERROR(VLOOKUP(BJ870,Auxiliar!$A:$C,2,0),"")</f>
        <v/>
      </c>
      <c r="BM870" s="7" t="str">
        <f>+IFERROR(VLOOKUP(BJ870,Auxiliar!$A:$C,3,0),"")</f>
        <v/>
      </c>
      <c r="BO870" s="1">
        <v>6635</v>
      </c>
      <c r="BP870" s="1" t="s">
        <v>39</v>
      </c>
      <c r="BQ870" s="6">
        <f>+IFERROR(VALUE(RIGHT(Tabla12[[#This Row],[B2B]],6)),"")</f>
        <v>6635</v>
      </c>
      <c r="BR870" s="6" t="str">
        <f>+IFERROR(VLOOKUP(BP870,Auxiliar!$A:$C,2,0),"")</f>
        <v>VALUE LITRO</v>
      </c>
      <c r="BS870" s="7" t="str">
        <f>+IFERROR(VLOOKUP(BP870,Auxiliar!$A:$C,3,0),"")</f>
        <v>1b 12%</v>
      </c>
      <c r="CA870" s="1">
        <v>6206</v>
      </c>
      <c r="CB870" s="1" t="s">
        <v>35</v>
      </c>
      <c r="CC870" s="6">
        <f>+IFERROR(VALUE(RIGHT(Tabla14[[#This Row],[B2B]],6)),"")</f>
        <v>6206</v>
      </c>
      <c r="CD870" s="6" t="str">
        <f>+IFERROR(VLOOKUP(CB870,Auxiliar!$A:$C,2,0),"")</f>
        <v>Corona 710cc</v>
      </c>
      <c r="CE870" s="7" t="str">
        <f>+IFERROR(VLOOKUP(CB870,Auxiliar!$A:$C,3,0),"")</f>
        <v>1b 10% | 85b 0%</v>
      </c>
      <c r="CG870" s="1"/>
      <c r="CH870" s="1"/>
      <c r="CI870" s="6" t="str">
        <f>+IFERROR(VALUE(RIGHT(Tabla15[[#This Row],[B2B]],6)),"")</f>
        <v/>
      </c>
      <c r="CJ870" s="6" t="str">
        <f>+IFERROR(VLOOKUP(CH870,Auxiliar!$A:$C,2,0),"")</f>
        <v/>
      </c>
      <c r="CK870" s="7" t="str">
        <f>+IFERROR(VLOOKUP(CH870,Auxiliar!$A:$C,3,0),"")</f>
        <v/>
      </c>
      <c r="CM870" s="1">
        <v>6128</v>
      </c>
      <c r="CN870" s="1" t="s">
        <v>20</v>
      </c>
      <c r="CO870" s="6">
        <v>6128</v>
      </c>
      <c r="CP870" s="6" t="s">
        <v>20</v>
      </c>
      <c r="CQ870" s="7" t="s">
        <v>21</v>
      </c>
      <c r="CS870" s="1"/>
      <c r="CT870" s="1"/>
      <c r="CU870" s="6" t="str">
        <f>+IFERROR(VALUE(RIGHT(Tabla17[[#This Row],[B2B]],6)),"")</f>
        <v/>
      </c>
      <c r="CV870" s="6" t="str">
        <f>+IFERROR(VLOOKUP(CT870,Auxiliar!$A:$C,2,0),"")</f>
        <v/>
      </c>
      <c r="CW870" s="7" t="str">
        <f>+IFERROR(VLOOKUP(CT870,Auxiliar!$A:$C,3,0),"")</f>
        <v/>
      </c>
      <c r="CY870" s="1">
        <v>6128</v>
      </c>
      <c r="CZ870" s="1" t="s">
        <v>16</v>
      </c>
      <c r="DA870" s="6">
        <f>+IFERROR(VALUE(RIGHT(Tabla18[[#This Row],[B2B]],6)),"")</f>
        <v>6128</v>
      </c>
      <c r="DB870" s="6" t="str">
        <f>+IFERROR(VLOOKUP(CZ870,Auxiliar!$A:$C,2,0),"")</f>
        <v>PREMIUM</v>
      </c>
      <c r="DC870" s="7" t="str">
        <f>+IFERROR(VLOOKUP(CZ870,Auxiliar!$A:$C,3,0),"")</f>
        <v>0b 0% | 2b 2% | 5b 3,5% | 10b 5%</v>
      </c>
      <c r="DE870" s="1">
        <v>6128</v>
      </c>
      <c r="DF870" s="1" t="s">
        <v>19</v>
      </c>
      <c r="DG870" s="6">
        <f>+IFERROR(VALUE(RIGHT(Tabla19[[#This Row],[B2B]],6)),"")</f>
        <v>6128</v>
      </c>
      <c r="DH870" s="6" t="str">
        <f>+IFERROR(VLOOKUP(DF870,Auxiliar!$A:$C,2,0),"")</f>
        <v>MICHELOB</v>
      </c>
      <c r="DI870" s="7" t="str">
        <f>+IFERROR(VLOOKUP(DF870,Auxiliar!$A:$C,3,0),"")</f>
        <v>1b 7% | 3b 22% | 8b 27%</v>
      </c>
      <c r="DK870" s="1"/>
      <c r="DL870" s="1"/>
      <c r="DM870" s="6" t="str">
        <f>+IFERROR(VALUE(RIGHT(Tabla20[[#This Row],[B2B]],6)),"")</f>
        <v/>
      </c>
      <c r="DN870" s="6" t="str">
        <f>+IFERROR(VLOOKUP(DL870,Auxiliar!$A:$C,2,0),"")</f>
        <v/>
      </c>
      <c r="DO870" s="7" t="str">
        <f>+IFERROR(VLOOKUP(DL870,Auxiliar!$A:$C,3,0),"")</f>
        <v/>
      </c>
      <c r="DQ870" s="1">
        <v>6126</v>
      </c>
      <c r="DR870" s="12" t="s">
        <v>24</v>
      </c>
      <c r="DS870" s="6">
        <f>+IFERROR(VALUE(RIGHT(Tabla21[[#This Row],[B2B]],6)),"")</f>
        <v>6126</v>
      </c>
      <c r="DT870" s="6" t="str">
        <f>+IFERROR(VLOOKUP(DR870,Auxiliar!$A:$C,2,0),"")</f>
        <v>CORONA PORRON</v>
      </c>
      <c r="DU870" s="7" t="str">
        <f>+IFERROR(VLOOKUP(DR870,Auxiliar!$A:$C,3,0),"")</f>
        <v>1b 5% | 20b 0%</v>
      </c>
      <c r="DW870" s="1"/>
      <c r="DX870" s="12"/>
      <c r="DY870" s="6" t="str">
        <f>+IFERROR(VALUE(RIGHT(Tabla22[[#This Row],[B2B]],6)),"")</f>
        <v/>
      </c>
      <c r="DZ870" s="6" t="str">
        <f>+IFERROR(VLOOKUP(DX870,Auxiliar!$A:$C,2,0),"")</f>
        <v/>
      </c>
      <c r="EA870" s="7" t="str">
        <f>+IFERROR(VLOOKUP(DX870,Auxiliar!$A:$C,3,0),"")</f>
        <v/>
      </c>
      <c r="EC870" s="1">
        <v>6633</v>
      </c>
      <c r="ED870" s="12" t="s">
        <v>47</v>
      </c>
      <c r="EE870" s="6">
        <f>+IFERROR(VALUE(RIGHT(Tabla23[[#This Row],[B2B]],6)),"")</f>
        <v>6633</v>
      </c>
      <c r="EF870" s="6" t="str">
        <f>+IFERROR(VLOOKUP(ED870,Auxiliar!$A:$C,2,0),"")</f>
        <v>VALUE LATON</v>
      </c>
      <c r="EG870" s="7" t="str">
        <f>+IFERROR(VLOOKUP(ED870,Auxiliar!$A:$C,3,0),"")</f>
        <v>1b 10% | 5b 15% | 192b 0%</v>
      </c>
      <c r="EI870" s="1"/>
      <c r="EJ870" s="12"/>
      <c r="EK870" s="6" t="str">
        <f>+IFERROR(VALUE(RIGHT(Tabla24[[#This Row],[B2B]],6)),"")</f>
        <v/>
      </c>
      <c r="EL870" s="6" t="str">
        <f>+IFERROR(VLOOKUP(EJ870,Auxiliar!$A:$C,2,0),"")</f>
        <v/>
      </c>
      <c r="EM870" s="7" t="str">
        <f>+IFERROR(VLOOKUP(EJ870,Auxiliar!$A:$C,3,0),"")</f>
        <v/>
      </c>
      <c r="EO870" s="1"/>
      <c r="EP870" s="12"/>
      <c r="EQ870" s="6" t="str">
        <f>+IFERROR(VALUE(RIGHT(Tabla25[[#This Row],[B2B]],6)),"")</f>
        <v/>
      </c>
      <c r="ER870" s="6" t="str">
        <f>+IFERROR(VLOOKUP(EP870,Auxiliar!$A:$C,2,0),"")</f>
        <v/>
      </c>
      <c r="ES870" s="7" t="str">
        <f>+IFERROR(VLOOKUP(EP870,Auxiliar!$A:$C,3,0),"")</f>
        <v/>
      </c>
      <c r="EU870" s="1"/>
      <c r="EV870" s="12"/>
      <c r="EW870" s="6" t="str">
        <f>+IFERROR(VALUE(RIGHT(Tabla26[[#This Row],[B2B]],6)),"")</f>
        <v/>
      </c>
      <c r="EX870" s="6" t="str">
        <f>+IFERROR(VLOOKUP(EV870,Auxiliar!$A:$C,2,0),"")</f>
        <v/>
      </c>
      <c r="EY870" s="7" t="str">
        <f>+IFERROR(VLOOKUP(EV870,Auxiliar!$A:$C,3,0),"")</f>
        <v/>
      </c>
      <c r="EZ870" s="1"/>
      <c r="FA870" s="12"/>
      <c r="FB870" s="6" t="str">
        <f>+IFERROR(VALUE(RIGHT(Tabla27[[#This Row],[B2B]],6)),"")</f>
        <v/>
      </c>
      <c r="FC870" s="6" t="str">
        <f>+IFERROR(VLOOKUP(FA870,Auxiliar!$A:$C,2,0),"")</f>
        <v/>
      </c>
      <c r="FD870" s="7" t="str">
        <f>+IFERROR(VLOOKUP(FA870,Auxiliar!$A:$C,3,0),"")</f>
        <v/>
      </c>
      <c r="FE870" s="1"/>
      <c r="FF870" s="12"/>
      <c r="FG870" s="6" t="str">
        <f>+IFERROR(VALUE(RIGHT(Tabla28[[#This Row],[B2B]],6)),"")</f>
        <v/>
      </c>
      <c r="FH870" s="6" t="str">
        <f>+IFERROR(VLOOKUP(FF870,Auxiliar!$A:$C,2,0),"")</f>
        <v/>
      </c>
      <c r="FI870" s="7" t="str">
        <f>+IFERROR(VLOOKUP(FF870,Auxiliar!$A:$C,3,0),"")</f>
        <v/>
      </c>
      <c r="FJ870" s="1"/>
      <c r="FK870" s="12"/>
      <c r="FL870" s="6" t="str">
        <f>+IFERROR(VALUE(RIGHT(Tabla29[[#This Row],[B2B]],6)),"")</f>
        <v/>
      </c>
      <c r="FM870" s="6" t="str">
        <f>+IFERROR(VLOOKUP(FK870,Auxiliar!$A:$C,2,0),"")</f>
        <v/>
      </c>
      <c r="FN870" s="7" t="str">
        <f>+IFERROR(VLOOKUP(FK870,Auxiliar!$A:$C,3,0),"")</f>
        <v/>
      </c>
      <c r="FO870" s="1"/>
      <c r="FP870" s="12"/>
      <c r="FQ870" s="6" t="str">
        <f>+IFERROR(VALUE(RIGHT(Tabla30[[#This Row],[B2B]],6)),"")</f>
        <v/>
      </c>
      <c r="FR870" s="6" t="str">
        <f>+IFERROR(VLOOKUP(FP870,Auxiliar!$A:$C,2,0),"")</f>
        <v/>
      </c>
      <c r="FS870" s="7"/>
      <c r="FT870" s="1"/>
      <c r="FU870" s="12"/>
      <c r="FV870" s="6" t="str">
        <f>+IFERROR(VALUE(RIGHT(Tabla31[[#This Row],[B2B]],6)),"")</f>
        <v/>
      </c>
      <c r="FW870" s="6" t="str">
        <f>+IFERROR(VLOOKUP(FU870,Auxiliar!$A:$C,2,0),"")</f>
        <v/>
      </c>
      <c r="FX870" s="7" t="str">
        <f>+IFERROR(VLOOKUP(FU870,Auxiliar!$A:$C,3,0),"")</f>
        <v/>
      </c>
      <c r="FY870" s="1"/>
      <c r="FZ870" s="12"/>
      <c r="GA870" s="6" t="str">
        <f>+IFERROR(VALUE(RIGHT(Tabla32[[#This Row],[B2B]],6)),"")</f>
        <v/>
      </c>
      <c r="GB870" s="6" t="str">
        <f>+IFERROR(VLOOKUP(FZ870,Auxiliar!$A:$C,2,0),"")</f>
        <v/>
      </c>
      <c r="GC870" s="7" t="str">
        <f>+IFERROR(VLOOKUP(FZ870,Auxiliar!$A:$C,3,0),"")</f>
        <v/>
      </c>
      <c r="GD870" s="1"/>
      <c r="GE870" s="12"/>
      <c r="GF870" s="6" t="str">
        <f>+IFERROR(VALUE(RIGHT(Tabla33[[#This Row],[B2B]],6)),"")</f>
        <v/>
      </c>
      <c r="GG870" s="6" t="str">
        <f>+IFERROR(VLOOKUP(GE870,Auxiliar!$A:$C,2,0),"")</f>
        <v/>
      </c>
      <c r="GH870" s="7" t="str">
        <f>+IFERROR(VLOOKUP(GE870,Auxiliar!$A:$C,3,0),"")</f>
        <v/>
      </c>
    </row>
    <row r="871" spans="19:190" x14ac:dyDescent="0.25">
      <c r="S871" s="1">
        <v>11832</v>
      </c>
      <c r="T871" s="1" t="s">
        <v>9</v>
      </c>
      <c r="U871" s="6">
        <f>+IFERROR(VALUE(RIGHT(Tabla4[[#This Row],[B2B]],6)),"")</f>
        <v>11832</v>
      </c>
      <c r="V871" s="6" t="str">
        <f>+IFERROR(VLOOKUP(T871,Auxiliar!$A:$C,2,0),"")</f>
        <v>CORE</v>
      </c>
      <c r="W871" s="7" t="str">
        <f>+IFERROR(VLOOKUP(T871,Auxiliar!$A:$C,3,0),"")</f>
        <v>0b 1% | 2b 5% | 4b 6%</v>
      </c>
      <c r="AK871" s="1">
        <v>11062</v>
      </c>
      <c r="AL871" s="1" t="s">
        <v>30</v>
      </c>
      <c r="AM871" s="6">
        <f>+IFERROR(VALUE(RIGHT(Tabla7[[#This Row],[B2B]],6)),"")</f>
        <v>11062</v>
      </c>
      <c r="AN871" s="6" t="str">
        <f>+IFERROR(VLOOKUP(AL871,Auxiliar!$A:$C,2,0),"")</f>
        <v>LATONES</v>
      </c>
      <c r="AO871" s="7" t="str">
        <f>+IFERROR(VLOOKUP(AL871,Auxiliar!$A:$C,3,0),"")</f>
        <v>1b 4% | 5b 7% | 97b 0%</v>
      </c>
      <c r="AW871" s="1"/>
      <c r="AX871" s="1" t="s">
        <v>32</v>
      </c>
      <c r="AY871" s="6" t="str">
        <f>+IFERROR(VALUE(RIGHT(Tabla9[[#This Row],[B2B]],6)),"")</f>
        <v/>
      </c>
      <c r="AZ871" s="6" t="str">
        <f>+IFERROR(VLOOKUP(AX871,Auxiliar!$A:$C,2,0),"")</f>
        <v>LATONES</v>
      </c>
      <c r="BA871" s="7" t="str">
        <f>+IFERROR(VLOOKUP(AX871,Auxiliar!$A:$C,3,0),"")</f>
        <v>2b 3% | 4b 4% | 6b 5% | 10b 8%  | 385b 0%</v>
      </c>
      <c r="BI871" s="1"/>
      <c r="BJ871" s="1"/>
      <c r="BK871" s="6" t="str">
        <f>+IFERROR(VALUE(RIGHT(Tabla11[[#This Row],[B2B]],6)),"")</f>
        <v/>
      </c>
      <c r="BL871" s="6" t="str">
        <f>+IFERROR(VLOOKUP(BJ871,Auxiliar!$A:$C,2,0),"")</f>
        <v/>
      </c>
      <c r="BM871" s="7" t="str">
        <f>+IFERROR(VLOOKUP(BJ871,Auxiliar!$A:$C,3,0),"")</f>
        <v/>
      </c>
      <c r="BO871" s="1">
        <v>6640</v>
      </c>
      <c r="BP871" s="1" t="s">
        <v>39</v>
      </c>
      <c r="BQ871" s="6">
        <f>+IFERROR(VALUE(RIGHT(Tabla12[[#This Row],[B2B]],6)),"")</f>
        <v>6640</v>
      </c>
      <c r="BR871" s="6" t="str">
        <f>+IFERROR(VLOOKUP(BP871,Auxiliar!$A:$C,2,0),"")</f>
        <v>VALUE LITRO</v>
      </c>
      <c r="BS871" s="7" t="str">
        <f>+IFERROR(VLOOKUP(BP871,Auxiliar!$A:$C,3,0),"")</f>
        <v>1b 12%</v>
      </c>
      <c r="CA871" s="1">
        <v>6208</v>
      </c>
      <c r="CB871" s="1" t="s">
        <v>35</v>
      </c>
      <c r="CC871" s="6">
        <f>+IFERROR(VALUE(RIGHT(Tabla14[[#This Row],[B2B]],6)),"")</f>
        <v>6208</v>
      </c>
      <c r="CD871" s="6" t="str">
        <f>+IFERROR(VLOOKUP(CB871,Auxiliar!$A:$C,2,0),"")</f>
        <v>Corona 710cc</v>
      </c>
      <c r="CE871" s="7" t="str">
        <f>+IFERROR(VLOOKUP(CB871,Auxiliar!$A:$C,3,0),"")</f>
        <v>1b 10% | 85b 0%</v>
      </c>
      <c r="CG871" s="1"/>
      <c r="CH871" s="1"/>
      <c r="CI871" s="6" t="str">
        <f>+IFERROR(VALUE(RIGHT(Tabla15[[#This Row],[B2B]],6)),"")</f>
        <v/>
      </c>
      <c r="CJ871" s="6" t="str">
        <f>+IFERROR(VLOOKUP(CH871,Auxiliar!$A:$C,2,0),"")</f>
        <v/>
      </c>
      <c r="CK871" s="7" t="str">
        <f>+IFERROR(VLOOKUP(CH871,Auxiliar!$A:$C,3,0),"")</f>
        <v/>
      </c>
      <c r="CM871" s="1">
        <v>6138</v>
      </c>
      <c r="CN871" s="1" t="s">
        <v>20</v>
      </c>
      <c r="CO871" s="6">
        <v>6138</v>
      </c>
      <c r="CP871" s="6" t="s">
        <v>20</v>
      </c>
      <c r="CQ871" s="7" t="s">
        <v>21</v>
      </c>
      <c r="CS871" s="1"/>
      <c r="CT871" s="1"/>
      <c r="CU871" s="6" t="str">
        <f>+IFERROR(VALUE(RIGHT(Tabla17[[#This Row],[B2B]],6)),"")</f>
        <v/>
      </c>
      <c r="CV871" s="6" t="str">
        <f>+IFERROR(VLOOKUP(CT871,Auxiliar!$A:$C,2,0),"")</f>
        <v/>
      </c>
      <c r="CW871" s="7" t="str">
        <f>+IFERROR(VLOOKUP(CT871,Auxiliar!$A:$C,3,0),"")</f>
        <v/>
      </c>
      <c r="CY871" s="1">
        <v>6138</v>
      </c>
      <c r="CZ871" s="1" t="s">
        <v>16</v>
      </c>
      <c r="DA871" s="6">
        <f>+IFERROR(VALUE(RIGHT(Tabla18[[#This Row],[B2B]],6)),"")</f>
        <v>6138</v>
      </c>
      <c r="DB871" s="6" t="str">
        <f>+IFERROR(VLOOKUP(CZ871,Auxiliar!$A:$C,2,0),"")</f>
        <v>PREMIUM</v>
      </c>
      <c r="DC871" s="7" t="str">
        <f>+IFERROR(VLOOKUP(CZ871,Auxiliar!$A:$C,3,0),"")</f>
        <v>0b 0% | 2b 2% | 5b 3,5% | 10b 5%</v>
      </c>
      <c r="DE871" s="1">
        <v>6138</v>
      </c>
      <c r="DF871" s="1" t="s">
        <v>19</v>
      </c>
      <c r="DG871" s="6">
        <f>+IFERROR(VALUE(RIGHT(Tabla19[[#This Row],[B2B]],6)),"")</f>
        <v>6138</v>
      </c>
      <c r="DH871" s="6" t="str">
        <f>+IFERROR(VLOOKUP(DF871,Auxiliar!$A:$C,2,0),"")</f>
        <v>MICHELOB</v>
      </c>
      <c r="DI871" s="7" t="str">
        <f>+IFERROR(VLOOKUP(DF871,Auxiliar!$A:$C,3,0),"")</f>
        <v>1b 7% | 3b 22% | 8b 27%</v>
      </c>
      <c r="DK871" s="1"/>
      <c r="DL871" s="1"/>
      <c r="DM871" s="6" t="str">
        <f>+IFERROR(VALUE(RIGHT(Tabla20[[#This Row],[B2B]],6)),"")</f>
        <v/>
      </c>
      <c r="DN871" s="6" t="str">
        <f>+IFERROR(VLOOKUP(DL871,Auxiliar!$A:$C,2,0),"")</f>
        <v/>
      </c>
      <c r="DO871" s="7" t="str">
        <f>+IFERROR(VLOOKUP(DL871,Auxiliar!$A:$C,3,0),"")</f>
        <v/>
      </c>
      <c r="DQ871" s="1">
        <v>6128</v>
      </c>
      <c r="DR871" s="12" t="s">
        <v>24</v>
      </c>
      <c r="DS871" s="6">
        <f>+IFERROR(VALUE(RIGHT(Tabla21[[#This Row],[B2B]],6)),"")</f>
        <v>6128</v>
      </c>
      <c r="DT871" s="6" t="str">
        <f>+IFERROR(VLOOKUP(DR871,Auxiliar!$A:$C,2,0),"")</f>
        <v>CORONA PORRON</v>
      </c>
      <c r="DU871" s="7" t="str">
        <f>+IFERROR(VLOOKUP(DR871,Auxiliar!$A:$C,3,0),"")</f>
        <v>1b 5% | 20b 0%</v>
      </c>
      <c r="DW871" s="1"/>
      <c r="DX871" s="12"/>
      <c r="DY871" s="6" t="str">
        <f>+IFERROR(VALUE(RIGHT(Tabla22[[#This Row],[B2B]],6)),"")</f>
        <v/>
      </c>
      <c r="DZ871" s="6" t="str">
        <f>+IFERROR(VLOOKUP(DX871,Auxiliar!$A:$C,2,0),"")</f>
        <v/>
      </c>
      <c r="EA871" s="7" t="str">
        <f>+IFERROR(VLOOKUP(DX871,Auxiliar!$A:$C,3,0),"")</f>
        <v/>
      </c>
      <c r="EC871" s="1">
        <v>6635</v>
      </c>
      <c r="ED871" s="12" t="s">
        <v>47</v>
      </c>
      <c r="EE871" s="6">
        <f>+IFERROR(VALUE(RIGHT(Tabla23[[#This Row],[B2B]],6)),"")</f>
        <v>6635</v>
      </c>
      <c r="EF871" s="6" t="str">
        <f>+IFERROR(VLOOKUP(ED871,Auxiliar!$A:$C,2,0),"")</f>
        <v>VALUE LATON</v>
      </c>
      <c r="EG871" s="7" t="str">
        <f>+IFERROR(VLOOKUP(ED871,Auxiliar!$A:$C,3,0),"")</f>
        <v>1b 10% | 5b 15% | 192b 0%</v>
      </c>
      <c r="EI871" s="1"/>
      <c r="EJ871" s="12"/>
      <c r="EK871" s="6" t="str">
        <f>+IFERROR(VALUE(RIGHT(Tabla24[[#This Row],[B2B]],6)),"")</f>
        <v/>
      </c>
      <c r="EL871" s="6" t="str">
        <f>+IFERROR(VLOOKUP(EJ871,Auxiliar!$A:$C,2,0),"")</f>
        <v/>
      </c>
      <c r="EM871" s="7" t="str">
        <f>+IFERROR(VLOOKUP(EJ871,Auxiliar!$A:$C,3,0),"")</f>
        <v/>
      </c>
      <c r="EO871" s="1"/>
      <c r="EP871" s="12"/>
      <c r="EQ871" s="6" t="str">
        <f>+IFERROR(VALUE(RIGHT(Tabla25[[#This Row],[B2B]],6)),"")</f>
        <v/>
      </c>
      <c r="ER871" s="6" t="str">
        <f>+IFERROR(VLOOKUP(EP871,Auxiliar!$A:$C,2,0),"")</f>
        <v/>
      </c>
      <c r="ES871" s="7" t="str">
        <f>+IFERROR(VLOOKUP(EP871,Auxiliar!$A:$C,3,0),"")</f>
        <v/>
      </c>
      <c r="EU871" s="1"/>
      <c r="EV871" s="12"/>
      <c r="EW871" s="6" t="str">
        <f>+IFERROR(VALUE(RIGHT(Tabla26[[#This Row],[B2B]],6)),"")</f>
        <v/>
      </c>
      <c r="EX871" s="6" t="str">
        <f>+IFERROR(VLOOKUP(EV871,Auxiliar!$A:$C,2,0),"")</f>
        <v/>
      </c>
      <c r="EY871" s="7" t="str">
        <f>+IFERROR(VLOOKUP(EV871,Auxiliar!$A:$C,3,0),"")</f>
        <v/>
      </c>
      <c r="EZ871" s="1"/>
      <c r="FA871" s="12"/>
      <c r="FB871" s="6" t="str">
        <f>+IFERROR(VALUE(RIGHT(Tabla27[[#This Row],[B2B]],6)),"")</f>
        <v/>
      </c>
      <c r="FC871" s="6" t="str">
        <f>+IFERROR(VLOOKUP(FA871,Auxiliar!$A:$C,2,0),"")</f>
        <v/>
      </c>
      <c r="FD871" s="7" t="str">
        <f>+IFERROR(VLOOKUP(FA871,Auxiliar!$A:$C,3,0),"")</f>
        <v/>
      </c>
      <c r="FE871" s="1"/>
      <c r="FF871" s="12"/>
      <c r="FG871" s="6" t="str">
        <f>+IFERROR(VALUE(RIGHT(Tabla28[[#This Row],[B2B]],6)),"")</f>
        <v/>
      </c>
      <c r="FH871" s="6" t="str">
        <f>+IFERROR(VLOOKUP(FF871,Auxiliar!$A:$C,2,0),"")</f>
        <v/>
      </c>
      <c r="FI871" s="7" t="str">
        <f>+IFERROR(VLOOKUP(FF871,Auxiliar!$A:$C,3,0),"")</f>
        <v/>
      </c>
      <c r="FJ871" s="1"/>
      <c r="FK871" s="12"/>
      <c r="FL871" s="6" t="str">
        <f>+IFERROR(VALUE(RIGHT(Tabla29[[#This Row],[B2B]],6)),"")</f>
        <v/>
      </c>
      <c r="FM871" s="6" t="str">
        <f>+IFERROR(VLOOKUP(FK871,Auxiliar!$A:$C,2,0),"")</f>
        <v/>
      </c>
      <c r="FN871" s="7" t="str">
        <f>+IFERROR(VLOOKUP(FK871,Auxiliar!$A:$C,3,0),"")</f>
        <v/>
      </c>
      <c r="FO871" s="1"/>
      <c r="FP871" s="12"/>
      <c r="FQ871" s="6" t="str">
        <f>+IFERROR(VALUE(RIGHT(Tabla30[[#This Row],[B2B]],6)),"")</f>
        <v/>
      </c>
      <c r="FR871" s="6" t="str">
        <f>+IFERROR(VLOOKUP(FP871,Auxiliar!$A:$C,2,0),"")</f>
        <v/>
      </c>
      <c r="FS871" s="7"/>
      <c r="FT871" s="1"/>
      <c r="FU871" s="12"/>
      <c r="FV871" s="6" t="str">
        <f>+IFERROR(VALUE(RIGHT(Tabla31[[#This Row],[B2B]],6)),"")</f>
        <v/>
      </c>
      <c r="FW871" s="6" t="str">
        <f>+IFERROR(VLOOKUP(FU871,Auxiliar!$A:$C,2,0),"")</f>
        <v/>
      </c>
      <c r="FX871" s="7" t="str">
        <f>+IFERROR(VLOOKUP(FU871,Auxiliar!$A:$C,3,0),"")</f>
        <v/>
      </c>
      <c r="FY871" s="1"/>
      <c r="FZ871" s="12"/>
      <c r="GA871" s="6" t="str">
        <f>+IFERROR(VALUE(RIGHT(Tabla32[[#This Row],[B2B]],6)),"")</f>
        <v/>
      </c>
      <c r="GB871" s="6" t="str">
        <f>+IFERROR(VLOOKUP(FZ871,Auxiliar!$A:$C,2,0),"")</f>
        <v/>
      </c>
      <c r="GC871" s="7" t="str">
        <f>+IFERROR(VLOOKUP(FZ871,Auxiliar!$A:$C,3,0),"")</f>
        <v/>
      </c>
      <c r="GD871" s="1"/>
      <c r="GE871" s="12"/>
      <c r="GF871" s="6" t="str">
        <f>+IFERROR(VALUE(RIGHT(Tabla33[[#This Row],[B2B]],6)),"")</f>
        <v/>
      </c>
      <c r="GG871" s="6" t="str">
        <f>+IFERROR(VLOOKUP(GE871,Auxiliar!$A:$C,2,0),"")</f>
        <v/>
      </c>
      <c r="GH871" s="7" t="str">
        <f>+IFERROR(VLOOKUP(GE871,Auxiliar!$A:$C,3,0),"")</f>
        <v/>
      </c>
    </row>
    <row r="872" spans="19:190" x14ac:dyDescent="0.25">
      <c r="S872" s="1">
        <v>11833</v>
      </c>
      <c r="T872" s="1" t="s">
        <v>9</v>
      </c>
      <c r="U872" s="6">
        <f>+IFERROR(VALUE(RIGHT(Tabla4[[#This Row],[B2B]],6)),"")</f>
        <v>11833</v>
      </c>
      <c r="V872" s="6" t="str">
        <f>+IFERROR(VLOOKUP(T872,Auxiliar!$A:$C,2,0),"")</f>
        <v>CORE</v>
      </c>
      <c r="W872" s="7" t="str">
        <f>+IFERROR(VLOOKUP(T872,Auxiliar!$A:$C,3,0),"")</f>
        <v>0b 1% | 2b 5% | 4b 6%</v>
      </c>
      <c r="AK872" s="1">
        <v>11078</v>
      </c>
      <c r="AL872" s="1" t="s">
        <v>30</v>
      </c>
      <c r="AM872" s="6">
        <f>+IFERROR(VALUE(RIGHT(Tabla7[[#This Row],[B2B]],6)),"")</f>
        <v>11078</v>
      </c>
      <c r="AN872" s="6" t="str">
        <f>+IFERROR(VLOOKUP(AL872,Auxiliar!$A:$C,2,0),"")</f>
        <v>LATONES</v>
      </c>
      <c r="AO872" s="7" t="str">
        <f>+IFERROR(VLOOKUP(AL872,Auxiliar!$A:$C,3,0),"")</f>
        <v>1b 4% | 5b 7% | 97b 0%</v>
      </c>
      <c r="AW872" s="1"/>
      <c r="AX872" s="1" t="s">
        <v>32</v>
      </c>
      <c r="AY872" s="6" t="str">
        <f>+IFERROR(VALUE(RIGHT(Tabla9[[#This Row],[B2B]],6)),"")</f>
        <v/>
      </c>
      <c r="AZ872" s="6" t="str">
        <f>+IFERROR(VLOOKUP(AX872,Auxiliar!$A:$C,2,0),"")</f>
        <v>LATONES</v>
      </c>
      <c r="BA872" s="7" t="str">
        <f>+IFERROR(VLOOKUP(AX872,Auxiliar!$A:$C,3,0),"")</f>
        <v>2b 3% | 4b 4% | 6b 5% | 10b 8%  | 385b 0%</v>
      </c>
      <c r="BI872" s="1"/>
      <c r="BJ872" s="1"/>
      <c r="BK872" s="6" t="str">
        <f>+IFERROR(VALUE(RIGHT(Tabla11[[#This Row],[B2B]],6)),"")</f>
        <v/>
      </c>
      <c r="BL872" s="6" t="str">
        <f>+IFERROR(VLOOKUP(BJ872,Auxiliar!$A:$C,2,0),"")</f>
        <v/>
      </c>
      <c r="BM872" s="7" t="str">
        <f>+IFERROR(VLOOKUP(BJ872,Auxiliar!$A:$C,3,0),"")</f>
        <v/>
      </c>
      <c r="BO872" s="1">
        <v>6669</v>
      </c>
      <c r="BP872" s="1" t="s">
        <v>39</v>
      </c>
      <c r="BQ872" s="6">
        <f>+IFERROR(VALUE(RIGHT(Tabla12[[#This Row],[B2B]],6)),"")</f>
        <v>6669</v>
      </c>
      <c r="BR872" s="6" t="str">
        <f>+IFERROR(VLOOKUP(BP872,Auxiliar!$A:$C,2,0),"")</f>
        <v>VALUE LITRO</v>
      </c>
      <c r="BS872" s="7" t="str">
        <f>+IFERROR(VLOOKUP(BP872,Auxiliar!$A:$C,3,0),"")</f>
        <v>1b 12%</v>
      </c>
      <c r="CA872" s="1">
        <v>6209</v>
      </c>
      <c r="CB872" s="1" t="s">
        <v>35</v>
      </c>
      <c r="CC872" s="6">
        <f>+IFERROR(VALUE(RIGHT(Tabla14[[#This Row],[B2B]],6)),"")</f>
        <v>6209</v>
      </c>
      <c r="CD872" s="6" t="str">
        <f>+IFERROR(VLOOKUP(CB872,Auxiliar!$A:$C,2,0),"")</f>
        <v>Corona 710cc</v>
      </c>
      <c r="CE872" s="7" t="str">
        <f>+IFERROR(VLOOKUP(CB872,Auxiliar!$A:$C,3,0),"")</f>
        <v>1b 10% | 85b 0%</v>
      </c>
      <c r="CG872" s="1"/>
      <c r="CH872" s="1"/>
      <c r="CI872" s="6" t="str">
        <f>+IFERROR(VALUE(RIGHT(Tabla15[[#This Row],[B2B]],6)),"")</f>
        <v/>
      </c>
      <c r="CJ872" s="6" t="str">
        <f>+IFERROR(VLOOKUP(CH872,Auxiliar!$A:$C,2,0),"")</f>
        <v/>
      </c>
      <c r="CK872" s="7" t="str">
        <f>+IFERROR(VLOOKUP(CH872,Auxiliar!$A:$C,3,0),"")</f>
        <v/>
      </c>
      <c r="CM872" s="1">
        <v>6139</v>
      </c>
      <c r="CN872" s="1" t="s">
        <v>20</v>
      </c>
      <c r="CO872" s="6">
        <v>6139</v>
      </c>
      <c r="CP872" s="6" t="s">
        <v>20</v>
      </c>
      <c r="CQ872" s="7" t="s">
        <v>21</v>
      </c>
      <c r="CS872" s="1"/>
      <c r="CT872" s="1"/>
      <c r="CU872" s="6" t="str">
        <f>+IFERROR(VALUE(RIGHT(Tabla17[[#This Row],[B2B]],6)),"")</f>
        <v/>
      </c>
      <c r="CV872" s="6" t="str">
        <f>+IFERROR(VLOOKUP(CT872,Auxiliar!$A:$C,2,0),"")</f>
        <v/>
      </c>
      <c r="CW872" s="7" t="str">
        <f>+IFERROR(VLOOKUP(CT872,Auxiliar!$A:$C,3,0),"")</f>
        <v/>
      </c>
      <c r="CY872" s="1">
        <v>6139</v>
      </c>
      <c r="CZ872" s="1" t="s">
        <v>16</v>
      </c>
      <c r="DA872" s="6">
        <f>+IFERROR(VALUE(RIGHT(Tabla18[[#This Row],[B2B]],6)),"")</f>
        <v>6139</v>
      </c>
      <c r="DB872" s="6" t="str">
        <f>+IFERROR(VLOOKUP(CZ872,Auxiliar!$A:$C,2,0),"")</f>
        <v>PREMIUM</v>
      </c>
      <c r="DC872" s="7" t="str">
        <f>+IFERROR(VLOOKUP(CZ872,Auxiliar!$A:$C,3,0),"")</f>
        <v>0b 0% | 2b 2% | 5b 3,5% | 10b 5%</v>
      </c>
      <c r="DE872" s="1">
        <v>6139</v>
      </c>
      <c r="DF872" s="1" t="s">
        <v>19</v>
      </c>
      <c r="DG872" s="6">
        <f>+IFERROR(VALUE(RIGHT(Tabla19[[#This Row],[B2B]],6)),"")</f>
        <v>6139</v>
      </c>
      <c r="DH872" s="6" t="str">
        <f>+IFERROR(VLOOKUP(DF872,Auxiliar!$A:$C,2,0),"")</f>
        <v>MICHELOB</v>
      </c>
      <c r="DI872" s="7" t="str">
        <f>+IFERROR(VLOOKUP(DF872,Auxiliar!$A:$C,3,0),"")</f>
        <v>1b 7% | 3b 22% | 8b 27%</v>
      </c>
      <c r="DK872" s="1"/>
      <c r="DL872" s="1"/>
      <c r="DM872" s="6" t="str">
        <f>+IFERROR(VALUE(RIGHT(Tabla20[[#This Row],[B2B]],6)),"")</f>
        <v/>
      </c>
      <c r="DN872" s="6" t="str">
        <f>+IFERROR(VLOOKUP(DL872,Auxiliar!$A:$C,2,0),"")</f>
        <v/>
      </c>
      <c r="DO872" s="7" t="str">
        <f>+IFERROR(VLOOKUP(DL872,Auxiliar!$A:$C,3,0),"")</f>
        <v/>
      </c>
      <c r="DQ872" s="1">
        <v>6138</v>
      </c>
      <c r="DR872" s="12" t="s">
        <v>24</v>
      </c>
      <c r="DS872" s="6">
        <f>+IFERROR(VALUE(RIGHT(Tabla21[[#This Row],[B2B]],6)),"")</f>
        <v>6138</v>
      </c>
      <c r="DT872" s="6" t="str">
        <f>+IFERROR(VLOOKUP(DR872,Auxiliar!$A:$C,2,0),"")</f>
        <v>CORONA PORRON</v>
      </c>
      <c r="DU872" s="7" t="str">
        <f>+IFERROR(VLOOKUP(DR872,Auxiliar!$A:$C,3,0),"")</f>
        <v>1b 5% | 20b 0%</v>
      </c>
      <c r="DW872" s="1"/>
      <c r="DX872" s="12"/>
      <c r="DY872" s="6" t="str">
        <f>+IFERROR(VALUE(RIGHT(Tabla22[[#This Row],[B2B]],6)),"")</f>
        <v/>
      </c>
      <c r="DZ872" s="6" t="str">
        <f>+IFERROR(VLOOKUP(DX872,Auxiliar!$A:$C,2,0),"")</f>
        <v/>
      </c>
      <c r="EA872" s="7" t="str">
        <f>+IFERROR(VLOOKUP(DX872,Auxiliar!$A:$C,3,0),"")</f>
        <v/>
      </c>
      <c r="EC872" s="1">
        <v>6640</v>
      </c>
      <c r="ED872" s="12" t="s">
        <v>47</v>
      </c>
      <c r="EE872" s="6">
        <f>+IFERROR(VALUE(RIGHT(Tabla23[[#This Row],[B2B]],6)),"")</f>
        <v>6640</v>
      </c>
      <c r="EF872" s="6" t="str">
        <f>+IFERROR(VLOOKUP(ED872,Auxiliar!$A:$C,2,0),"")</f>
        <v>VALUE LATON</v>
      </c>
      <c r="EG872" s="7" t="str">
        <f>+IFERROR(VLOOKUP(ED872,Auxiliar!$A:$C,3,0),"")</f>
        <v>1b 10% | 5b 15% | 192b 0%</v>
      </c>
      <c r="EI872" s="1"/>
      <c r="EJ872" s="12"/>
      <c r="EK872" s="6" t="str">
        <f>+IFERROR(VALUE(RIGHT(Tabla24[[#This Row],[B2B]],6)),"")</f>
        <v/>
      </c>
      <c r="EL872" s="6" t="str">
        <f>+IFERROR(VLOOKUP(EJ872,Auxiliar!$A:$C,2,0),"")</f>
        <v/>
      </c>
      <c r="EM872" s="7" t="str">
        <f>+IFERROR(VLOOKUP(EJ872,Auxiliar!$A:$C,3,0),"")</f>
        <v/>
      </c>
      <c r="EO872" s="1"/>
      <c r="EP872" s="12"/>
      <c r="EQ872" s="6" t="str">
        <f>+IFERROR(VALUE(RIGHT(Tabla25[[#This Row],[B2B]],6)),"")</f>
        <v/>
      </c>
      <c r="ER872" s="6" t="str">
        <f>+IFERROR(VLOOKUP(EP872,Auxiliar!$A:$C,2,0),"")</f>
        <v/>
      </c>
      <c r="ES872" s="7" t="str">
        <f>+IFERROR(VLOOKUP(EP872,Auxiliar!$A:$C,3,0),"")</f>
        <v/>
      </c>
      <c r="EU872" s="1"/>
      <c r="EV872" s="12"/>
      <c r="EW872" s="6" t="str">
        <f>+IFERROR(VALUE(RIGHT(Tabla26[[#This Row],[B2B]],6)),"")</f>
        <v/>
      </c>
      <c r="EX872" s="6" t="str">
        <f>+IFERROR(VLOOKUP(EV872,Auxiliar!$A:$C,2,0),"")</f>
        <v/>
      </c>
      <c r="EY872" s="7" t="str">
        <f>+IFERROR(VLOOKUP(EV872,Auxiliar!$A:$C,3,0),"")</f>
        <v/>
      </c>
      <c r="EZ872" s="1"/>
      <c r="FA872" s="12"/>
      <c r="FB872" s="6" t="str">
        <f>+IFERROR(VALUE(RIGHT(Tabla27[[#This Row],[B2B]],6)),"")</f>
        <v/>
      </c>
      <c r="FC872" s="6" t="str">
        <f>+IFERROR(VLOOKUP(FA872,Auxiliar!$A:$C,2,0),"")</f>
        <v/>
      </c>
      <c r="FD872" s="7" t="str">
        <f>+IFERROR(VLOOKUP(FA872,Auxiliar!$A:$C,3,0),"")</f>
        <v/>
      </c>
      <c r="FE872" s="1"/>
      <c r="FF872" s="12"/>
      <c r="FG872" s="6" t="str">
        <f>+IFERROR(VALUE(RIGHT(Tabla28[[#This Row],[B2B]],6)),"")</f>
        <v/>
      </c>
      <c r="FH872" s="6" t="str">
        <f>+IFERROR(VLOOKUP(FF872,Auxiliar!$A:$C,2,0),"")</f>
        <v/>
      </c>
      <c r="FI872" s="7" t="str">
        <f>+IFERROR(VLOOKUP(FF872,Auxiliar!$A:$C,3,0),"")</f>
        <v/>
      </c>
      <c r="FJ872" s="1"/>
      <c r="FK872" s="12"/>
      <c r="FL872" s="6" t="str">
        <f>+IFERROR(VALUE(RIGHT(Tabla29[[#This Row],[B2B]],6)),"")</f>
        <v/>
      </c>
      <c r="FM872" s="6" t="str">
        <f>+IFERROR(VLOOKUP(FK872,Auxiliar!$A:$C,2,0),"")</f>
        <v/>
      </c>
      <c r="FN872" s="7" t="str">
        <f>+IFERROR(VLOOKUP(FK872,Auxiliar!$A:$C,3,0),"")</f>
        <v/>
      </c>
      <c r="FO872" s="1"/>
      <c r="FP872" s="12"/>
      <c r="FQ872" s="6" t="str">
        <f>+IFERROR(VALUE(RIGHT(Tabla30[[#This Row],[B2B]],6)),"")</f>
        <v/>
      </c>
      <c r="FR872" s="6" t="str">
        <f>+IFERROR(VLOOKUP(FP872,Auxiliar!$A:$C,2,0),"")</f>
        <v/>
      </c>
      <c r="FS872" s="7"/>
      <c r="FT872" s="1"/>
      <c r="FU872" s="12"/>
      <c r="FV872" s="6" t="str">
        <f>+IFERROR(VALUE(RIGHT(Tabla31[[#This Row],[B2B]],6)),"")</f>
        <v/>
      </c>
      <c r="FW872" s="6" t="str">
        <f>+IFERROR(VLOOKUP(FU872,Auxiliar!$A:$C,2,0),"")</f>
        <v/>
      </c>
      <c r="FX872" s="7" t="str">
        <f>+IFERROR(VLOOKUP(FU872,Auxiliar!$A:$C,3,0),"")</f>
        <v/>
      </c>
      <c r="FY872" s="1"/>
      <c r="FZ872" s="12"/>
      <c r="GA872" s="6" t="str">
        <f>+IFERROR(VALUE(RIGHT(Tabla32[[#This Row],[B2B]],6)),"")</f>
        <v/>
      </c>
      <c r="GB872" s="6" t="str">
        <f>+IFERROR(VLOOKUP(FZ872,Auxiliar!$A:$C,2,0),"")</f>
        <v/>
      </c>
      <c r="GC872" s="7" t="str">
        <f>+IFERROR(VLOOKUP(FZ872,Auxiliar!$A:$C,3,0),"")</f>
        <v/>
      </c>
      <c r="GD872" s="1"/>
      <c r="GE872" s="12"/>
      <c r="GF872" s="6" t="str">
        <f>+IFERROR(VALUE(RIGHT(Tabla33[[#This Row],[B2B]],6)),"")</f>
        <v/>
      </c>
      <c r="GG872" s="6" t="str">
        <f>+IFERROR(VLOOKUP(GE872,Auxiliar!$A:$C,2,0),"")</f>
        <v/>
      </c>
      <c r="GH872" s="7" t="str">
        <f>+IFERROR(VLOOKUP(GE872,Auxiliar!$A:$C,3,0),"")</f>
        <v/>
      </c>
    </row>
    <row r="873" spans="19:190" x14ac:dyDescent="0.25">
      <c r="S873" s="1">
        <v>11840</v>
      </c>
      <c r="T873" s="1" t="s">
        <v>9</v>
      </c>
      <c r="U873" s="6">
        <f>+IFERROR(VALUE(RIGHT(Tabla4[[#This Row],[B2B]],6)),"")</f>
        <v>11840</v>
      </c>
      <c r="V873" s="6" t="str">
        <f>+IFERROR(VLOOKUP(T873,Auxiliar!$A:$C,2,0),"")</f>
        <v>CORE</v>
      </c>
      <c r="W873" s="7" t="str">
        <f>+IFERROR(VLOOKUP(T873,Auxiliar!$A:$C,3,0),"")</f>
        <v>0b 1% | 2b 5% | 4b 6%</v>
      </c>
      <c r="AK873" s="1">
        <v>11088</v>
      </c>
      <c r="AL873" s="1" t="s">
        <v>30</v>
      </c>
      <c r="AM873" s="6">
        <f>+IFERROR(VALUE(RIGHT(Tabla7[[#This Row],[B2B]],6)),"")</f>
        <v>11088</v>
      </c>
      <c r="AN873" s="6" t="str">
        <f>+IFERROR(VLOOKUP(AL873,Auxiliar!$A:$C,2,0),"")</f>
        <v>LATONES</v>
      </c>
      <c r="AO873" s="7" t="str">
        <f>+IFERROR(VLOOKUP(AL873,Auxiliar!$A:$C,3,0),"")</f>
        <v>1b 4% | 5b 7% | 97b 0%</v>
      </c>
      <c r="AW873" s="1"/>
      <c r="AX873" s="1" t="s">
        <v>32</v>
      </c>
      <c r="AY873" s="6" t="str">
        <f>+IFERROR(VALUE(RIGHT(Tabla9[[#This Row],[B2B]],6)),"")</f>
        <v/>
      </c>
      <c r="AZ873" s="6" t="str">
        <f>+IFERROR(VLOOKUP(AX873,Auxiliar!$A:$C,2,0),"")</f>
        <v>LATONES</v>
      </c>
      <c r="BA873" s="7" t="str">
        <f>+IFERROR(VLOOKUP(AX873,Auxiliar!$A:$C,3,0),"")</f>
        <v>2b 3% | 4b 4% | 6b 5% | 10b 8%  | 385b 0%</v>
      </c>
      <c r="BI873" s="1"/>
      <c r="BJ873" s="1"/>
      <c r="BK873" s="6" t="str">
        <f>+IFERROR(VALUE(RIGHT(Tabla11[[#This Row],[B2B]],6)),"")</f>
        <v/>
      </c>
      <c r="BL873" s="6" t="str">
        <f>+IFERROR(VLOOKUP(BJ873,Auxiliar!$A:$C,2,0),"")</f>
        <v/>
      </c>
      <c r="BM873" s="7" t="str">
        <f>+IFERROR(VLOOKUP(BJ873,Auxiliar!$A:$C,3,0),"")</f>
        <v/>
      </c>
      <c r="BO873" s="1">
        <v>6676</v>
      </c>
      <c r="BP873" s="1" t="s">
        <v>39</v>
      </c>
      <c r="BQ873" s="6">
        <f>+IFERROR(VALUE(RIGHT(Tabla12[[#This Row],[B2B]],6)),"")</f>
        <v>6676</v>
      </c>
      <c r="BR873" s="6" t="str">
        <f>+IFERROR(VLOOKUP(BP873,Auxiliar!$A:$C,2,0),"")</f>
        <v>VALUE LITRO</v>
      </c>
      <c r="BS873" s="7" t="str">
        <f>+IFERROR(VLOOKUP(BP873,Auxiliar!$A:$C,3,0),"")</f>
        <v>1b 12%</v>
      </c>
      <c r="CA873" s="1">
        <v>6216</v>
      </c>
      <c r="CB873" s="1" t="s">
        <v>35</v>
      </c>
      <c r="CC873" s="6">
        <f>+IFERROR(VALUE(RIGHT(Tabla14[[#This Row],[B2B]],6)),"")</f>
        <v>6216</v>
      </c>
      <c r="CD873" s="6" t="str">
        <f>+IFERROR(VLOOKUP(CB873,Auxiliar!$A:$C,2,0),"")</f>
        <v>Corona 710cc</v>
      </c>
      <c r="CE873" s="7" t="str">
        <f>+IFERROR(VLOOKUP(CB873,Auxiliar!$A:$C,3,0),"")</f>
        <v>1b 10% | 85b 0%</v>
      </c>
      <c r="CG873" s="1"/>
      <c r="CH873" s="1"/>
      <c r="CI873" s="6" t="str">
        <f>+IFERROR(VALUE(RIGHT(Tabla15[[#This Row],[B2B]],6)),"")</f>
        <v/>
      </c>
      <c r="CJ873" s="6" t="str">
        <f>+IFERROR(VLOOKUP(CH873,Auxiliar!$A:$C,2,0),"")</f>
        <v/>
      </c>
      <c r="CK873" s="7" t="str">
        <f>+IFERROR(VLOOKUP(CH873,Auxiliar!$A:$C,3,0),"")</f>
        <v/>
      </c>
      <c r="CM873" s="1">
        <v>6140</v>
      </c>
      <c r="CN873" s="1" t="s">
        <v>20</v>
      </c>
      <c r="CO873" s="6">
        <v>6140</v>
      </c>
      <c r="CP873" s="6" t="s">
        <v>20</v>
      </c>
      <c r="CQ873" s="7" t="s">
        <v>21</v>
      </c>
      <c r="CS873" s="1"/>
      <c r="CT873" s="1"/>
      <c r="CU873" s="6" t="str">
        <f>+IFERROR(VALUE(RIGHT(Tabla17[[#This Row],[B2B]],6)),"")</f>
        <v/>
      </c>
      <c r="CV873" s="6" t="str">
        <f>+IFERROR(VLOOKUP(CT873,Auxiliar!$A:$C,2,0),"")</f>
        <v/>
      </c>
      <c r="CW873" s="7" t="str">
        <f>+IFERROR(VLOOKUP(CT873,Auxiliar!$A:$C,3,0),"")</f>
        <v/>
      </c>
      <c r="CY873" s="1">
        <v>6140</v>
      </c>
      <c r="CZ873" s="1" t="s">
        <v>16</v>
      </c>
      <c r="DA873" s="6">
        <f>+IFERROR(VALUE(RIGHT(Tabla18[[#This Row],[B2B]],6)),"")</f>
        <v>6140</v>
      </c>
      <c r="DB873" s="6" t="str">
        <f>+IFERROR(VLOOKUP(CZ873,Auxiliar!$A:$C,2,0),"")</f>
        <v>PREMIUM</v>
      </c>
      <c r="DC873" s="7" t="str">
        <f>+IFERROR(VLOOKUP(CZ873,Auxiliar!$A:$C,3,0),"")</f>
        <v>0b 0% | 2b 2% | 5b 3,5% | 10b 5%</v>
      </c>
      <c r="DE873" s="1">
        <v>6140</v>
      </c>
      <c r="DF873" s="1" t="s">
        <v>19</v>
      </c>
      <c r="DG873" s="6">
        <f>+IFERROR(VALUE(RIGHT(Tabla19[[#This Row],[B2B]],6)),"")</f>
        <v>6140</v>
      </c>
      <c r="DH873" s="6" t="str">
        <f>+IFERROR(VLOOKUP(DF873,Auxiliar!$A:$C,2,0),"")</f>
        <v>MICHELOB</v>
      </c>
      <c r="DI873" s="7" t="str">
        <f>+IFERROR(VLOOKUP(DF873,Auxiliar!$A:$C,3,0),"")</f>
        <v>1b 7% | 3b 22% | 8b 27%</v>
      </c>
      <c r="DK873" s="1"/>
      <c r="DL873" s="1"/>
      <c r="DM873" s="6" t="str">
        <f>+IFERROR(VALUE(RIGHT(Tabla20[[#This Row],[B2B]],6)),"")</f>
        <v/>
      </c>
      <c r="DN873" s="6" t="str">
        <f>+IFERROR(VLOOKUP(DL873,Auxiliar!$A:$C,2,0),"")</f>
        <v/>
      </c>
      <c r="DO873" s="7" t="str">
        <f>+IFERROR(VLOOKUP(DL873,Auxiliar!$A:$C,3,0),"")</f>
        <v/>
      </c>
      <c r="DQ873" s="1">
        <v>6139</v>
      </c>
      <c r="DR873" s="12" t="s">
        <v>24</v>
      </c>
      <c r="DS873" s="6">
        <f>+IFERROR(VALUE(RIGHT(Tabla21[[#This Row],[B2B]],6)),"")</f>
        <v>6139</v>
      </c>
      <c r="DT873" s="6" t="str">
        <f>+IFERROR(VLOOKUP(DR873,Auxiliar!$A:$C,2,0),"")</f>
        <v>CORONA PORRON</v>
      </c>
      <c r="DU873" s="7" t="str">
        <f>+IFERROR(VLOOKUP(DR873,Auxiliar!$A:$C,3,0),"")</f>
        <v>1b 5% | 20b 0%</v>
      </c>
      <c r="DW873" s="1"/>
      <c r="DX873" s="12"/>
      <c r="DY873" s="6" t="str">
        <f>+IFERROR(VALUE(RIGHT(Tabla22[[#This Row],[B2B]],6)),"")</f>
        <v/>
      </c>
      <c r="DZ873" s="6" t="str">
        <f>+IFERROR(VLOOKUP(DX873,Auxiliar!$A:$C,2,0),"")</f>
        <v/>
      </c>
      <c r="EA873" s="7" t="str">
        <f>+IFERROR(VLOOKUP(DX873,Auxiliar!$A:$C,3,0),"")</f>
        <v/>
      </c>
      <c r="EC873" s="1">
        <v>6669</v>
      </c>
      <c r="ED873" s="12" t="s">
        <v>47</v>
      </c>
      <c r="EE873" s="6">
        <f>+IFERROR(VALUE(RIGHT(Tabla23[[#This Row],[B2B]],6)),"")</f>
        <v>6669</v>
      </c>
      <c r="EF873" s="6" t="str">
        <f>+IFERROR(VLOOKUP(ED873,Auxiliar!$A:$C,2,0),"")</f>
        <v>VALUE LATON</v>
      </c>
      <c r="EG873" s="7" t="str">
        <f>+IFERROR(VLOOKUP(ED873,Auxiliar!$A:$C,3,0),"")</f>
        <v>1b 10% | 5b 15% | 192b 0%</v>
      </c>
      <c r="EI873" s="1"/>
      <c r="EJ873" s="12"/>
      <c r="EK873" s="6" t="str">
        <f>+IFERROR(VALUE(RIGHT(Tabla24[[#This Row],[B2B]],6)),"")</f>
        <v/>
      </c>
      <c r="EL873" s="6" t="str">
        <f>+IFERROR(VLOOKUP(EJ873,Auxiliar!$A:$C,2,0),"")</f>
        <v/>
      </c>
      <c r="EM873" s="7" t="str">
        <f>+IFERROR(VLOOKUP(EJ873,Auxiliar!$A:$C,3,0),"")</f>
        <v/>
      </c>
      <c r="EO873" s="1"/>
      <c r="EP873" s="12"/>
      <c r="EQ873" s="6" t="str">
        <f>+IFERROR(VALUE(RIGHT(Tabla25[[#This Row],[B2B]],6)),"")</f>
        <v/>
      </c>
      <c r="ER873" s="6" t="str">
        <f>+IFERROR(VLOOKUP(EP873,Auxiliar!$A:$C,2,0),"")</f>
        <v/>
      </c>
      <c r="ES873" s="7" t="str">
        <f>+IFERROR(VLOOKUP(EP873,Auxiliar!$A:$C,3,0),"")</f>
        <v/>
      </c>
      <c r="EU873" s="1"/>
      <c r="EV873" s="12"/>
      <c r="EW873" s="6" t="str">
        <f>+IFERROR(VALUE(RIGHT(Tabla26[[#This Row],[B2B]],6)),"")</f>
        <v/>
      </c>
      <c r="EX873" s="6" t="str">
        <f>+IFERROR(VLOOKUP(EV873,Auxiliar!$A:$C,2,0),"")</f>
        <v/>
      </c>
      <c r="EY873" s="7" t="str">
        <f>+IFERROR(VLOOKUP(EV873,Auxiliar!$A:$C,3,0),"")</f>
        <v/>
      </c>
      <c r="EZ873" s="1"/>
      <c r="FA873" s="12"/>
      <c r="FB873" s="6" t="str">
        <f>+IFERROR(VALUE(RIGHT(Tabla27[[#This Row],[B2B]],6)),"")</f>
        <v/>
      </c>
      <c r="FC873" s="6" t="str">
        <f>+IFERROR(VLOOKUP(FA873,Auxiliar!$A:$C,2,0),"")</f>
        <v/>
      </c>
      <c r="FD873" s="7" t="str">
        <f>+IFERROR(VLOOKUP(FA873,Auxiliar!$A:$C,3,0),"")</f>
        <v/>
      </c>
      <c r="FE873" s="1"/>
      <c r="FF873" s="12"/>
      <c r="FG873" s="6" t="str">
        <f>+IFERROR(VALUE(RIGHT(Tabla28[[#This Row],[B2B]],6)),"")</f>
        <v/>
      </c>
      <c r="FH873" s="6" t="str">
        <f>+IFERROR(VLOOKUP(FF873,Auxiliar!$A:$C,2,0),"")</f>
        <v/>
      </c>
      <c r="FI873" s="7" t="str">
        <f>+IFERROR(VLOOKUP(FF873,Auxiliar!$A:$C,3,0),"")</f>
        <v/>
      </c>
      <c r="FJ873" s="1"/>
      <c r="FK873" s="12"/>
      <c r="FL873" s="6" t="str">
        <f>+IFERROR(VALUE(RIGHT(Tabla29[[#This Row],[B2B]],6)),"")</f>
        <v/>
      </c>
      <c r="FM873" s="6" t="str">
        <f>+IFERROR(VLOOKUP(FK873,Auxiliar!$A:$C,2,0),"")</f>
        <v/>
      </c>
      <c r="FN873" s="7" t="str">
        <f>+IFERROR(VLOOKUP(FK873,Auxiliar!$A:$C,3,0),"")</f>
        <v/>
      </c>
      <c r="FO873" s="1"/>
      <c r="FP873" s="12"/>
      <c r="FQ873" s="6" t="str">
        <f>+IFERROR(VALUE(RIGHT(Tabla30[[#This Row],[B2B]],6)),"")</f>
        <v/>
      </c>
      <c r="FR873" s="6" t="str">
        <f>+IFERROR(VLOOKUP(FP873,Auxiliar!$A:$C,2,0),"")</f>
        <v/>
      </c>
      <c r="FS873" s="7"/>
      <c r="FT873" s="1"/>
      <c r="FU873" s="12"/>
      <c r="FV873" s="6" t="str">
        <f>+IFERROR(VALUE(RIGHT(Tabla31[[#This Row],[B2B]],6)),"")</f>
        <v/>
      </c>
      <c r="FW873" s="6" t="str">
        <f>+IFERROR(VLOOKUP(FU873,Auxiliar!$A:$C,2,0),"")</f>
        <v/>
      </c>
      <c r="FX873" s="7" t="str">
        <f>+IFERROR(VLOOKUP(FU873,Auxiliar!$A:$C,3,0),"")</f>
        <v/>
      </c>
      <c r="FY873" s="1"/>
      <c r="FZ873" s="12"/>
      <c r="GA873" s="6" t="str">
        <f>+IFERROR(VALUE(RIGHT(Tabla32[[#This Row],[B2B]],6)),"")</f>
        <v/>
      </c>
      <c r="GB873" s="6" t="str">
        <f>+IFERROR(VLOOKUP(FZ873,Auxiliar!$A:$C,2,0),"")</f>
        <v/>
      </c>
      <c r="GC873" s="7" t="str">
        <f>+IFERROR(VLOOKUP(FZ873,Auxiliar!$A:$C,3,0),"")</f>
        <v/>
      </c>
      <c r="GD873" s="1"/>
      <c r="GE873" s="12"/>
      <c r="GF873" s="6" t="str">
        <f>+IFERROR(VALUE(RIGHT(Tabla33[[#This Row],[B2B]],6)),"")</f>
        <v/>
      </c>
      <c r="GG873" s="6" t="str">
        <f>+IFERROR(VLOOKUP(GE873,Auxiliar!$A:$C,2,0),"")</f>
        <v/>
      </c>
      <c r="GH873" s="7" t="str">
        <f>+IFERROR(VLOOKUP(GE873,Auxiliar!$A:$C,3,0),"")</f>
        <v/>
      </c>
    </row>
    <row r="874" spans="19:190" x14ac:dyDescent="0.25">
      <c r="S874" s="1">
        <v>11844</v>
      </c>
      <c r="T874" s="1" t="s">
        <v>9</v>
      </c>
      <c r="U874" s="6">
        <f>+IFERROR(VALUE(RIGHT(Tabla4[[#This Row],[B2B]],6)),"")</f>
        <v>11844</v>
      </c>
      <c r="V874" s="6" t="str">
        <f>+IFERROR(VLOOKUP(T874,Auxiliar!$A:$C,2,0),"")</f>
        <v>CORE</v>
      </c>
      <c r="W874" s="7" t="str">
        <f>+IFERROR(VLOOKUP(T874,Auxiliar!$A:$C,3,0),"")</f>
        <v>0b 1% | 2b 5% | 4b 6%</v>
      </c>
      <c r="AK874" s="1">
        <v>11100</v>
      </c>
      <c r="AL874" s="1" t="s">
        <v>30</v>
      </c>
      <c r="AM874" s="6">
        <f>+IFERROR(VALUE(RIGHT(Tabla7[[#This Row],[B2B]],6)),"")</f>
        <v>11100</v>
      </c>
      <c r="AN874" s="6" t="str">
        <f>+IFERROR(VLOOKUP(AL874,Auxiliar!$A:$C,2,0),"")</f>
        <v>LATONES</v>
      </c>
      <c r="AO874" s="7" t="str">
        <f>+IFERROR(VLOOKUP(AL874,Auxiliar!$A:$C,3,0),"")</f>
        <v>1b 4% | 5b 7% | 97b 0%</v>
      </c>
      <c r="AW874" s="1"/>
      <c r="AX874" s="1" t="s">
        <v>32</v>
      </c>
      <c r="AY874" s="6" t="str">
        <f>+IFERROR(VALUE(RIGHT(Tabla9[[#This Row],[B2B]],6)),"")</f>
        <v/>
      </c>
      <c r="AZ874" s="6" t="str">
        <f>+IFERROR(VLOOKUP(AX874,Auxiliar!$A:$C,2,0),"")</f>
        <v>LATONES</v>
      </c>
      <c r="BA874" s="7" t="str">
        <f>+IFERROR(VLOOKUP(AX874,Auxiliar!$A:$C,3,0),"")</f>
        <v>2b 3% | 4b 4% | 6b 5% | 10b 8%  | 385b 0%</v>
      </c>
      <c r="BI874" s="1"/>
      <c r="BJ874" s="1"/>
      <c r="BK874" s="6" t="str">
        <f>+IFERROR(VALUE(RIGHT(Tabla11[[#This Row],[B2B]],6)),"")</f>
        <v/>
      </c>
      <c r="BL874" s="6" t="str">
        <f>+IFERROR(VLOOKUP(BJ874,Auxiliar!$A:$C,2,0),"")</f>
        <v/>
      </c>
      <c r="BM874" s="7" t="str">
        <f>+IFERROR(VLOOKUP(BJ874,Auxiliar!$A:$C,3,0),"")</f>
        <v/>
      </c>
      <c r="BO874" s="1">
        <v>6681</v>
      </c>
      <c r="BP874" s="1" t="s">
        <v>39</v>
      </c>
      <c r="BQ874" s="6">
        <f>+IFERROR(VALUE(RIGHT(Tabla12[[#This Row],[B2B]],6)),"")</f>
        <v>6681</v>
      </c>
      <c r="BR874" s="6" t="str">
        <f>+IFERROR(VLOOKUP(BP874,Auxiliar!$A:$C,2,0),"")</f>
        <v>VALUE LITRO</v>
      </c>
      <c r="BS874" s="7" t="str">
        <f>+IFERROR(VLOOKUP(BP874,Auxiliar!$A:$C,3,0),"")</f>
        <v>1b 12%</v>
      </c>
      <c r="CA874" s="1">
        <v>6217</v>
      </c>
      <c r="CB874" s="1" t="s">
        <v>35</v>
      </c>
      <c r="CC874" s="6">
        <f>+IFERROR(VALUE(RIGHT(Tabla14[[#This Row],[B2B]],6)),"")</f>
        <v>6217</v>
      </c>
      <c r="CD874" s="6" t="str">
        <f>+IFERROR(VLOOKUP(CB874,Auxiliar!$A:$C,2,0),"")</f>
        <v>Corona 710cc</v>
      </c>
      <c r="CE874" s="7" t="str">
        <f>+IFERROR(VLOOKUP(CB874,Auxiliar!$A:$C,3,0),"")</f>
        <v>1b 10% | 85b 0%</v>
      </c>
      <c r="CG874" s="1"/>
      <c r="CH874" s="1"/>
      <c r="CI874" s="6" t="str">
        <f>+IFERROR(VALUE(RIGHT(Tabla15[[#This Row],[B2B]],6)),"")</f>
        <v/>
      </c>
      <c r="CJ874" s="6" t="str">
        <f>+IFERROR(VLOOKUP(CH874,Auxiliar!$A:$C,2,0),"")</f>
        <v/>
      </c>
      <c r="CK874" s="7" t="str">
        <f>+IFERROR(VLOOKUP(CH874,Auxiliar!$A:$C,3,0),"")</f>
        <v/>
      </c>
      <c r="CM874" s="1">
        <v>6149</v>
      </c>
      <c r="CN874" s="1" t="s">
        <v>20</v>
      </c>
      <c r="CO874" s="6">
        <v>6149</v>
      </c>
      <c r="CP874" s="6" t="s">
        <v>20</v>
      </c>
      <c r="CQ874" s="7" t="s">
        <v>21</v>
      </c>
      <c r="CS874" s="1"/>
      <c r="CT874" s="1"/>
      <c r="CU874" s="6" t="str">
        <f>+IFERROR(VALUE(RIGHT(Tabla17[[#This Row],[B2B]],6)),"")</f>
        <v/>
      </c>
      <c r="CV874" s="6" t="str">
        <f>+IFERROR(VLOOKUP(CT874,Auxiliar!$A:$C,2,0),"")</f>
        <v/>
      </c>
      <c r="CW874" s="7" t="str">
        <f>+IFERROR(VLOOKUP(CT874,Auxiliar!$A:$C,3,0),"")</f>
        <v/>
      </c>
      <c r="CY874" s="1">
        <v>6149</v>
      </c>
      <c r="CZ874" s="1" t="s">
        <v>16</v>
      </c>
      <c r="DA874" s="6">
        <f>+IFERROR(VALUE(RIGHT(Tabla18[[#This Row],[B2B]],6)),"")</f>
        <v>6149</v>
      </c>
      <c r="DB874" s="6" t="str">
        <f>+IFERROR(VLOOKUP(CZ874,Auxiliar!$A:$C,2,0),"")</f>
        <v>PREMIUM</v>
      </c>
      <c r="DC874" s="7" t="str">
        <f>+IFERROR(VLOOKUP(CZ874,Auxiliar!$A:$C,3,0),"")</f>
        <v>0b 0% | 2b 2% | 5b 3,5% | 10b 5%</v>
      </c>
      <c r="DE874" s="1">
        <v>6149</v>
      </c>
      <c r="DF874" s="1" t="s">
        <v>19</v>
      </c>
      <c r="DG874" s="6">
        <f>+IFERROR(VALUE(RIGHT(Tabla19[[#This Row],[B2B]],6)),"")</f>
        <v>6149</v>
      </c>
      <c r="DH874" s="6" t="str">
        <f>+IFERROR(VLOOKUP(DF874,Auxiliar!$A:$C,2,0),"")</f>
        <v>MICHELOB</v>
      </c>
      <c r="DI874" s="7" t="str">
        <f>+IFERROR(VLOOKUP(DF874,Auxiliar!$A:$C,3,0),"")</f>
        <v>1b 7% | 3b 22% | 8b 27%</v>
      </c>
      <c r="DK874" s="1"/>
      <c r="DL874" s="1"/>
      <c r="DM874" s="6" t="str">
        <f>+IFERROR(VALUE(RIGHT(Tabla20[[#This Row],[B2B]],6)),"")</f>
        <v/>
      </c>
      <c r="DN874" s="6" t="str">
        <f>+IFERROR(VLOOKUP(DL874,Auxiliar!$A:$C,2,0),"")</f>
        <v/>
      </c>
      <c r="DO874" s="7" t="str">
        <f>+IFERROR(VLOOKUP(DL874,Auxiliar!$A:$C,3,0),"")</f>
        <v/>
      </c>
      <c r="DQ874" s="1">
        <v>6140</v>
      </c>
      <c r="DR874" s="12" t="s">
        <v>24</v>
      </c>
      <c r="DS874" s="6">
        <f>+IFERROR(VALUE(RIGHT(Tabla21[[#This Row],[B2B]],6)),"")</f>
        <v>6140</v>
      </c>
      <c r="DT874" s="6" t="str">
        <f>+IFERROR(VLOOKUP(DR874,Auxiliar!$A:$C,2,0),"")</f>
        <v>CORONA PORRON</v>
      </c>
      <c r="DU874" s="7" t="str">
        <f>+IFERROR(VLOOKUP(DR874,Auxiliar!$A:$C,3,0),"")</f>
        <v>1b 5% | 20b 0%</v>
      </c>
      <c r="DW874" s="1"/>
      <c r="DX874" s="12"/>
      <c r="DY874" s="6" t="str">
        <f>+IFERROR(VALUE(RIGHT(Tabla22[[#This Row],[B2B]],6)),"")</f>
        <v/>
      </c>
      <c r="DZ874" s="6" t="str">
        <f>+IFERROR(VLOOKUP(DX874,Auxiliar!$A:$C,2,0),"")</f>
        <v/>
      </c>
      <c r="EA874" s="7" t="str">
        <f>+IFERROR(VLOOKUP(DX874,Auxiliar!$A:$C,3,0),"")</f>
        <v/>
      </c>
      <c r="EC874" s="1">
        <v>6676</v>
      </c>
      <c r="ED874" s="12" t="s">
        <v>47</v>
      </c>
      <c r="EE874" s="6">
        <f>+IFERROR(VALUE(RIGHT(Tabla23[[#This Row],[B2B]],6)),"")</f>
        <v>6676</v>
      </c>
      <c r="EF874" s="6" t="str">
        <f>+IFERROR(VLOOKUP(ED874,Auxiliar!$A:$C,2,0),"")</f>
        <v>VALUE LATON</v>
      </c>
      <c r="EG874" s="7" t="str">
        <f>+IFERROR(VLOOKUP(ED874,Auxiliar!$A:$C,3,0),"")</f>
        <v>1b 10% | 5b 15% | 192b 0%</v>
      </c>
      <c r="EI874" s="1"/>
      <c r="EJ874" s="12"/>
      <c r="EK874" s="6" t="str">
        <f>+IFERROR(VALUE(RIGHT(Tabla24[[#This Row],[B2B]],6)),"")</f>
        <v/>
      </c>
      <c r="EL874" s="6" t="str">
        <f>+IFERROR(VLOOKUP(EJ874,Auxiliar!$A:$C,2,0),"")</f>
        <v/>
      </c>
      <c r="EM874" s="7" t="str">
        <f>+IFERROR(VLOOKUP(EJ874,Auxiliar!$A:$C,3,0),"")</f>
        <v/>
      </c>
      <c r="EO874" s="1"/>
      <c r="EP874" s="12"/>
      <c r="EQ874" s="6" t="str">
        <f>+IFERROR(VALUE(RIGHT(Tabla25[[#This Row],[B2B]],6)),"")</f>
        <v/>
      </c>
      <c r="ER874" s="6" t="str">
        <f>+IFERROR(VLOOKUP(EP874,Auxiliar!$A:$C,2,0),"")</f>
        <v/>
      </c>
      <c r="ES874" s="7" t="str">
        <f>+IFERROR(VLOOKUP(EP874,Auxiliar!$A:$C,3,0),"")</f>
        <v/>
      </c>
      <c r="EU874" s="1"/>
      <c r="EV874" s="12"/>
      <c r="EW874" s="6" t="str">
        <f>+IFERROR(VALUE(RIGHT(Tabla26[[#This Row],[B2B]],6)),"")</f>
        <v/>
      </c>
      <c r="EX874" s="6" t="str">
        <f>+IFERROR(VLOOKUP(EV874,Auxiliar!$A:$C,2,0),"")</f>
        <v/>
      </c>
      <c r="EY874" s="7" t="str">
        <f>+IFERROR(VLOOKUP(EV874,Auxiliar!$A:$C,3,0),"")</f>
        <v/>
      </c>
      <c r="EZ874" s="1"/>
      <c r="FA874" s="12"/>
      <c r="FB874" s="6" t="str">
        <f>+IFERROR(VALUE(RIGHT(Tabla27[[#This Row],[B2B]],6)),"")</f>
        <v/>
      </c>
      <c r="FC874" s="6" t="str">
        <f>+IFERROR(VLOOKUP(FA874,Auxiliar!$A:$C,2,0),"")</f>
        <v/>
      </c>
      <c r="FD874" s="7" t="str">
        <f>+IFERROR(VLOOKUP(FA874,Auxiliar!$A:$C,3,0),"")</f>
        <v/>
      </c>
      <c r="FE874" s="1"/>
      <c r="FF874" s="12"/>
      <c r="FG874" s="6" t="str">
        <f>+IFERROR(VALUE(RIGHT(Tabla28[[#This Row],[B2B]],6)),"")</f>
        <v/>
      </c>
      <c r="FH874" s="6" t="str">
        <f>+IFERROR(VLOOKUP(FF874,Auxiliar!$A:$C,2,0),"")</f>
        <v/>
      </c>
      <c r="FI874" s="7" t="str">
        <f>+IFERROR(VLOOKUP(FF874,Auxiliar!$A:$C,3,0),"")</f>
        <v/>
      </c>
      <c r="FJ874" s="1"/>
      <c r="FK874" s="12"/>
      <c r="FL874" s="6" t="str">
        <f>+IFERROR(VALUE(RIGHT(Tabla29[[#This Row],[B2B]],6)),"")</f>
        <v/>
      </c>
      <c r="FM874" s="6" t="str">
        <f>+IFERROR(VLOOKUP(FK874,Auxiliar!$A:$C,2,0),"")</f>
        <v/>
      </c>
      <c r="FN874" s="7" t="str">
        <f>+IFERROR(VLOOKUP(FK874,Auxiliar!$A:$C,3,0),"")</f>
        <v/>
      </c>
      <c r="FO874" s="1"/>
      <c r="FP874" s="12"/>
      <c r="FQ874" s="6" t="str">
        <f>+IFERROR(VALUE(RIGHT(Tabla30[[#This Row],[B2B]],6)),"")</f>
        <v/>
      </c>
      <c r="FR874" s="6" t="str">
        <f>+IFERROR(VLOOKUP(FP874,Auxiliar!$A:$C,2,0),"")</f>
        <v/>
      </c>
      <c r="FS874" s="7"/>
      <c r="FT874" s="1"/>
      <c r="FU874" s="12"/>
      <c r="FV874" s="6" t="str">
        <f>+IFERROR(VALUE(RIGHT(Tabla31[[#This Row],[B2B]],6)),"")</f>
        <v/>
      </c>
      <c r="FW874" s="6" t="str">
        <f>+IFERROR(VLOOKUP(FU874,Auxiliar!$A:$C,2,0),"")</f>
        <v/>
      </c>
      <c r="FX874" s="7" t="str">
        <f>+IFERROR(VLOOKUP(FU874,Auxiliar!$A:$C,3,0),"")</f>
        <v/>
      </c>
      <c r="FY874" s="1"/>
      <c r="FZ874" s="12"/>
      <c r="GA874" s="6" t="str">
        <f>+IFERROR(VALUE(RIGHT(Tabla32[[#This Row],[B2B]],6)),"")</f>
        <v/>
      </c>
      <c r="GB874" s="6" t="str">
        <f>+IFERROR(VLOOKUP(FZ874,Auxiliar!$A:$C,2,0),"")</f>
        <v/>
      </c>
      <c r="GC874" s="7" t="str">
        <f>+IFERROR(VLOOKUP(FZ874,Auxiliar!$A:$C,3,0),"")</f>
        <v/>
      </c>
      <c r="GD874" s="1"/>
      <c r="GE874" s="12"/>
      <c r="GF874" s="6" t="str">
        <f>+IFERROR(VALUE(RIGHT(Tabla33[[#This Row],[B2B]],6)),"")</f>
        <v/>
      </c>
      <c r="GG874" s="6" t="str">
        <f>+IFERROR(VLOOKUP(GE874,Auxiliar!$A:$C,2,0),"")</f>
        <v/>
      </c>
      <c r="GH874" s="7" t="str">
        <f>+IFERROR(VLOOKUP(GE874,Auxiliar!$A:$C,3,0),"")</f>
        <v/>
      </c>
    </row>
    <row r="875" spans="19:190" x14ac:dyDescent="0.25">
      <c r="S875" s="1">
        <v>11845</v>
      </c>
      <c r="T875" s="1" t="s">
        <v>9</v>
      </c>
      <c r="U875" s="6">
        <f>+IFERROR(VALUE(RIGHT(Tabla4[[#This Row],[B2B]],6)),"")</f>
        <v>11845</v>
      </c>
      <c r="V875" s="6" t="str">
        <f>+IFERROR(VLOOKUP(T875,Auxiliar!$A:$C,2,0),"")</f>
        <v>CORE</v>
      </c>
      <c r="W875" s="7" t="str">
        <f>+IFERROR(VLOOKUP(T875,Auxiliar!$A:$C,3,0),"")</f>
        <v>0b 1% | 2b 5% | 4b 6%</v>
      </c>
      <c r="AK875" s="1">
        <v>11116</v>
      </c>
      <c r="AL875" s="1" t="s">
        <v>30</v>
      </c>
      <c r="AM875" s="6">
        <f>+IFERROR(VALUE(RIGHT(Tabla7[[#This Row],[B2B]],6)),"")</f>
        <v>11116</v>
      </c>
      <c r="AN875" s="6" t="str">
        <f>+IFERROR(VLOOKUP(AL875,Auxiliar!$A:$C,2,0),"")</f>
        <v>LATONES</v>
      </c>
      <c r="AO875" s="7" t="str">
        <f>+IFERROR(VLOOKUP(AL875,Auxiliar!$A:$C,3,0),"")</f>
        <v>1b 4% | 5b 7% | 97b 0%</v>
      </c>
      <c r="AW875" s="1"/>
      <c r="AX875" s="1" t="s">
        <v>32</v>
      </c>
      <c r="AY875" s="6" t="str">
        <f>+IFERROR(VALUE(RIGHT(Tabla9[[#This Row],[B2B]],6)),"")</f>
        <v/>
      </c>
      <c r="AZ875" s="6" t="str">
        <f>+IFERROR(VLOOKUP(AX875,Auxiliar!$A:$C,2,0),"")</f>
        <v>LATONES</v>
      </c>
      <c r="BA875" s="7" t="str">
        <f>+IFERROR(VLOOKUP(AX875,Auxiliar!$A:$C,3,0),"")</f>
        <v>2b 3% | 4b 4% | 6b 5% | 10b 8%  | 385b 0%</v>
      </c>
      <c r="BI875" s="1"/>
      <c r="BJ875" s="1"/>
      <c r="BK875" s="6" t="str">
        <f>+IFERROR(VALUE(RIGHT(Tabla11[[#This Row],[B2B]],6)),"")</f>
        <v/>
      </c>
      <c r="BL875" s="6" t="str">
        <f>+IFERROR(VLOOKUP(BJ875,Auxiliar!$A:$C,2,0),"")</f>
        <v/>
      </c>
      <c r="BM875" s="7" t="str">
        <f>+IFERROR(VLOOKUP(BJ875,Auxiliar!$A:$C,3,0),"")</f>
        <v/>
      </c>
      <c r="BO875" s="1">
        <v>6706</v>
      </c>
      <c r="BP875" s="1" t="s">
        <v>39</v>
      </c>
      <c r="BQ875" s="6">
        <f>+IFERROR(VALUE(RIGHT(Tabla12[[#This Row],[B2B]],6)),"")</f>
        <v>6706</v>
      </c>
      <c r="BR875" s="6" t="str">
        <f>+IFERROR(VLOOKUP(BP875,Auxiliar!$A:$C,2,0),"")</f>
        <v>VALUE LITRO</v>
      </c>
      <c r="BS875" s="7" t="str">
        <f>+IFERROR(VLOOKUP(BP875,Auxiliar!$A:$C,3,0),"")</f>
        <v>1b 12%</v>
      </c>
      <c r="CA875" s="1">
        <v>6219</v>
      </c>
      <c r="CB875" s="1" t="s">
        <v>35</v>
      </c>
      <c r="CC875" s="6">
        <f>+IFERROR(VALUE(RIGHT(Tabla14[[#This Row],[B2B]],6)),"")</f>
        <v>6219</v>
      </c>
      <c r="CD875" s="6" t="str">
        <f>+IFERROR(VLOOKUP(CB875,Auxiliar!$A:$C,2,0),"")</f>
        <v>Corona 710cc</v>
      </c>
      <c r="CE875" s="7" t="str">
        <f>+IFERROR(VLOOKUP(CB875,Auxiliar!$A:$C,3,0),"")</f>
        <v>1b 10% | 85b 0%</v>
      </c>
      <c r="CG875" s="1"/>
      <c r="CH875" s="1"/>
      <c r="CI875" s="6" t="str">
        <f>+IFERROR(VALUE(RIGHT(Tabla15[[#This Row],[B2B]],6)),"")</f>
        <v/>
      </c>
      <c r="CJ875" s="6" t="str">
        <f>+IFERROR(VLOOKUP(CH875,Auxiliar!$A:$C,2,0),"")</f>
        <v/>
      </c>
      <c r="CK875" s="7" t="str">
        <f>+IFERROR(VLOOKUP(CH875,Auxiliar!$A:$C,3,0),"")</f>
        <v/>
      </c>
      <c r="CM875" s="1">
        <v>6151</v>
      </c>
      <c r="CN875" s="1" t="s">
        <v>20</v>
      </c>
      <c r="CO875" s="6">
        <v>6151</v>
      </c>
      <c r="CP875" s="6" t="s">
        <v>20</v>
      </c>
      <c r="CQ875" s="7" t="s">
        <v>21</v>
      </c>
      <c r="CS875" s="1"/>
      <c r="CT875" s="1"/>
      <c r="CU875" s="6" t="str">
        <f>+IFERROR(VALUE(RIGHT(Tabla17[[#This Row],[B2B]],6)),"")</f>
        <v/>
      </c>
      <c r="CV875" s="6" t="str">
        <f>+IFERROR(VLOOKUP(CT875,Auxiliar!$A:$C,2,0),"")</f>
        <v/>
      </c>
      <c r="CW875" s="7" t="str">
        <f>+IFERROR(VLOOKUP(CT875,Auxiliar!$A:$C,3,0),"")</f>
        <v/>
      </c>
      <c r="CY875" s="1">
        <v>6151</v>
      </c>
      <c r="CZ875" s="1" t="s">
        <v>16</v>
      </c>
      <c r="DA875" s="6">
        <f>+IFERROR(VALUE(RIGHT(Tabla18[[#This Row],[B2B]],6)),"")</f>
        <v>6151</v>
      </c>
      <c r="DB875" s="6" t="str">
        <f>+IFERROR(VLOOKUP(CZ875,Auxiliar!$A:$C,2,0),"")</f>
        <v>PREMIUM</v>
      </c>
      <c r="DC875" s="7" t="str">
        <f>+IFERROR(VLOOKUP(CZ875,Auxiliar!$A:$C,3,0),"")</f>
        <v>0b 0% | 2b 2% | 5b 3,5% | 10b 5%</v>
      </c>
      <c r="DE875" s="1">
        <v>6151</v>
      </c>
      <c r="DF875" s="1" t="s">
        <v>19</v>
      </c>
      <c r="DG875" s="6">
        <f>+IFERROR(VALUE(RIGHT(Tabla19[[#This Row],[B2B]],6)),"")</f>
        <v>6151</v>
      </c>
      <c r="DH875" s="6" t="str">
        <f>+IFERROR(VLOOKUP(DF875,Auxiliar!$A:$C,2,0),"")</f>
        <v>MICHELOB</v>
      </c>
      <c r="DI875" s="7" t="str">
        <f>+IFERROR(VLOOKUP(DF875,Auxiliar!$A:$C,3,0),"")</f>
        <v>1b 7% | 3b 22% | 8b 27%</v>
      </c>
      <c r="DK875" s="1"/>
      <c r="DL875" s="1"/>
      <c r="DM875" s="6" t="str">
        <f>+IFERROR(VALUE(RIGHT(Tabla20[[#This Row],[B2B]],6)),"")</f>
        <v/>
      </c>
      <c r="DN875" s="6" t="str">
        <f>+IFERROR(VLOOKUP(DL875,Auxiliar!$A:$C,2,0),"")</f>
        <v/>
      </c>
      <c r="DO875" s="7" t="str">
        <f>+IFERROR(VLOOKUP(DL875,Auxiliar!$A:$C,3,0),"")</f>
        <v/>
      </c>
      <c r="DQ875" s="1">
        <v>6149</v>
      </c>
      <c r="DR875" s="12" t="s">
        <v>24</v>
      </c>
      <c r="DS875" s="6">
        <f>+IFERROR(VALUE(RIGHT(Tabla21[[#This Row],[B2B]],6)),"")</f>
        <v>6149</v>
      </c>
      <c r="DT875" s="6" t="str">
        <f>+IFERROR(VLOOKUP(DR875,Auxiliar!$A:$C,2,0),"")</f>
        <v>CORONA PORRON</v>
      </c>
      <c r="DU875" s="7" t="str">
        <f>+IFERROR(VLOOKUP(DR875,Auxiliar!$A:$C,3,0),"")</f>
        <v>1b 5% | 20b 0%</v>
      </c>
      <c r="DW875" s="1"/>
      <c r="DX875" s="12"/>
      <c r="DY875" s="6" t="str">
        <f>+IFERROR(VALUE(RIGHT(Tabla22[[#This Row],[B2B]],6)),"")</f>
        <v/>
      </c>
      <c r="DZ875" s="6" t="str">
        <f>+IFERROR(VLOOKUP(DX875,Auxiliar!$A:$C,2,0),"")</f>
        <v/>
      </c>
      <c r="EA875" s="7" t="str">
        <f>+IFERROR(VLOOKUP(DX875,Auxiliar!$A:$C,3,0),"")</f>
        <v/>
      </c>
      <c r="EC875" s="1">
        <v>6681</v>
      </c>
      <c r="ED875" s="12" t="s">
        <v>47</v>
      </c>
      <c r="EE875" s="6">
        <f>+IFERROR(VALUE(RIGHT(Tabla23[[#This Row],[B2B]],6)),"")</f>
        <v>6681</v>
      </c>
      <c r="EF875" s="6" t="str">
        <f>+IFERROR(VLOOKUP(ED875,Auxiliar!$A:$C,2,0),"")</f>
        <v>VALUE LATON</v>
      </c>
      <c r="EG875" s="7" t="str">
        <f>+IFERROR(VLOOKUP(ED875,Auxiliar!$A:$C,3,0),"")</f>
        <v>1b 10% | 5b 15% | 192b 0%</v>
      </c>
      <c r="EI875" s="1"/>
      <c r="EJ875" s="12"/>
      <c r="EK875" s="6" t="str">
        <f>+IFERROR(VALUE(RIGHT(Tabla24[[#This Row],[B2B]],6)),"")</f>
        <v/>
      </c>
      <c r="EL875" s="6" t="str">
        <f>+IFERROR(VLOOKUP(EJ875,Auxiliar!$A:$C,2,0),"")</f>
        <v/>
      </c>
      <c r="EM875" s="7" t="str">
        <f>+IFERROR(VLOOKUP(EJ875,Auxiliar!$A:$C,3,0),"")</f>
        <v/>
      </c>
      <c r="EO875" s="1"/>
      <c r="EP875" s="12"/>
      <c r="EQ875" s="6" t="str">
        <f>+IFERROR(VALUE(RIGHT(Tabla25[[#This Row],[B2B]],6)),"")</f>
        <v/>
      </c>
      <c r="ER875" s="6" t="str">
        <f>+IFERROR(VLOOKUP(EP875,Auxiliar!$A:$C,2,0),"")</f>
        <v/>
      </c>
      <c r="ES875" s="7" t="str">
        <f>+IFERROR(VLOOKUP(EP875,Auxiliar!$A:$C,3,0),"")</f>
        <v/>
      </c>
      <c r="EU875" s="1"/>
      <c r="EV875" s="12"/>
      <c r="EW875" s="6" t="str">
        <f>+IFERROR(VALUE(RIGHT(Tabla26[[#This Row],[B2B]],6)),"")</f>
        <v/>
      </c>
      <c r="EX875" s="6" t="str">
        <f>+IFERROR(VLOOKUP(EV875,Auxiliar!$A:$C,2,0),"")</f>
        <v/>
      </c>
      <c r="EY875" s="7" t="str">
        <f>+IFERROR(VLOOKUP(EV875,Auxiliar!$A:$C,3,0),"")</f>
        <v/>
      </c>
      <c r="EZ875" s="1"/>
      <c r="FA875" s="12"/>
      <c r="FB875" s="6" t="str">
        <f>+IFERROR(VALUE(RIGHT(Tabla27[[#This Row],[B2B]],6)),"")</f>
        <v/>
      </c>
      <c r="FC875" s="6" t="str">
        <f>+IFERROR(VLOOKUP(FA875,Auxiliar!$A:$C,2,0),"")</f>
        <v/>
      </c>
      <c r="FD875" s="7" t="str">
        <f>+IFERROR(VLOOKUP(FA875,Auxiliar!$A:$C,3,0),"")</f>
        <v/>
      </c>
      <c r="FE875" s="1"/>
      <c r="FF875" s="12"/>
      <c r="FG875" s="6" t="str">
        <f>+IFERROR(VALUE(RIGHT(Tabla28[[#This Row],[B2B]],6)),"")</f>
        <v/>
      </c>
      <c r="FH875" s="6" t="str">
        <f>+IFERROR(VLOOKUP(FF875,Auxiliar!$A:$C,2,0),"")</f>
        <v/>
      </c>
      <c r="FI875" s="7" t="str">
        <f>+IFERROR(VLOOKUP(FF875,Auxiliar!$A:$C,3,0),"")</f>
        <v/>
      </c>
      <c r="FJ875" s="1"/>
      <c r="FK875" s="12"/>
      <c r="FL875" s="6" t="str">
        <f>+IFERROR(VALUE(RIGHT(Tabla29[[#This Row],[B2B]],6)),"")</f>
        <v/>
      </c>
      <c r="FM875" s="6" t="str">
        <f>+IFERROR(VLOOKUP(FK875,Auxiliar!$A:$C,2,0),"")</f>
        <v/>
      </c>
      <c r="FN875" s="7" t="str">
        <f>+IFERROR(VLOOKUP(FK875,Auxiliar!$A:$C,3,0),"")</f>
        <v/>
      </c>
      <c r="FO875" s="1"/>
      <c r="FP875" s="12"/>
      <c r="FQ875" s="6" t="str">
        <f>+IFERROR(VALUE(RIGHT(Tabla30[[#This Row],[B2B]],6)),"")</f>
        <v/>
      </c>
      <c r="FR875" s="6" t="str">
        <f>+IFERROR(VLOOKUP(FP875,Auxiliar!$A:$C,2,0),"")</f>
        <v/>
      </c>
      <c r="FS875" s="7"/>
      <c r="FT875" s="1"/>
      <c r="FU875" s="12"/>
      <c r="FV875" s="6" t="str">
        <f>+IFERROR(VALUE(RIGHT(Tabla31[[#This Row],[B2B]],6)),"")</f>
        <v/>
      </c>
      <c r="FW875" s="6" t="str">
        <f>+IFERROR(VLOOKUP(FU875,Auxiliar!$A:$C,2,0),"")</f>
        <v/>
      </c>
      <c r="FX875" s="7" t="str">
        <f>+IFERROR(VLOOKUP(FU875,Auxiliar!$A:$C,3,0),"")</f>
        <v/>
      </c>
      <c r="FY875" s="1"/>
      <c r="FZ875" s="12"/>
      <c r="GA875" s="6" t="str">
        <f>+IFERROR(VALUE(RIGHT(Tabla32[[#This Row],[B2B]],6)),"")</f>
        <v/>
      </c>
      <c r="GB875" s="6" t="str">
        <f>+IFERROR(VLOOKUP(FZ875,Auxiliar!$A:$C,2,0),"")</f>
        <v/>
      </c>
      <c r="GC875" s="7" t="str">
        <f>+IFERROR(VLOOKUP(FZ875,Auxiliar!$A:$C,3,0),"")</f>
        <v/>
      </c>
      <c r="GD875" s="1"/>
      <c r="GE875" s="12"/>
      <c r="GF875" s="6" t="str">
        <f>+IFERROR(VALUE(RIGHT(Tabla33[[#This Row],[B2B]],6)),"")</f>
        <v/>
      </c>
      <c r="GG875" s="6" t="str">
        <f>+IFERROR(VLOOKUP(GE875,Auxiliar!$A:$C,2,0),"")</f>
        <v/>
      </c>
      <c r="GH875" s="7" t="str">
        <f>+IFERROR(VLOOKUP(GE875,Auxiliar!$A:$C,3,0),"")</f>
        <v/>
      </c>
    </row>
    <row r="876" spans="19:190" x14ac:dyDescent="0.25">
      <c r="S876" s="1">
        <v>11846</v>
      </c>
      <c r="T876" s="1" t="s">
        <v>9</v>
      </c>
      <c r="U876" s="6">
        <f>+IFERROR(VALUE(RIGHT(Tabla4[[#This Row],[B2B]],6)),"")</f>
        <v>11846</v>
      </c>
      <c r="V876" s="6" t="str">
        <f>+IFERROR(VLOOKUP(T876,Auxiliar!$A:$C,2,0),"")</f>
        <v>CORE</v>
      </c>
      <c r="W876" s="7" t="str">
        <f>+IFERROR(VLOOKUP(T876,Auxiliar!$A:$C,3,0),"")</f>
        <v>0b 1% | 2b 5% | 4b 6%</v>
      </c>
      <c r="AK876" s="1">
        <v>11121</v>
      </c>
      <c r="AL876" s="1" t="s">
        <v>30</v>
      </c>
      <c r="AM876" s="6">
        <f>+IFERROR(VALUE(RIGHT(Tabla7[[#This Row],[B2B]],6)),"")</f>
        <v>11121</v>
      </c>
      <c r="AN876" s="6" t="str">
        <f>+IFERROR(VLOOKUP(AL876,Auxiliar!$A:$C,2,0),"")</f>
        <v>LATONES</v>
      </c>
      <c r="AO876" s="7" t="str">
        <f>+IFERROR(VLOOKUP(AL876,Auxiliar!$A:$C,3,0),"")</f>
        <v>1b 4% | 5b 7% | 97b 0%</v>
      </c>
      <c r="AW876" s="1"/>
      <c r="AX876" s="1" t="s">
        <v>32</v>
      </c>
      <c r="AY876" s="6" t="str">
        <f>+IFERROR(VALUE(RIGHT(Tabla9[[#This Row],[B2B]],6)),"")</f>
        <v/>
      </c>
      <c r="AZ876" s="6" t="str">
        <f>+IFERROR(VLOOKUP(AX876,Auxiliar!$A:$C,2,0),"")</f>
        <v>LATONES</v>
      </c>
      <c r="BA876" s="7" t="str">
        <f>+IFERROR(VLOOKUP(AX876,Auxiliar!$A:$C,3,0),"")</f>
        <v>2b 3% | 4b 4% | 6b 5% | 10b 8%  | 385b 0%</v>
      </c>
      <c r="BI876" s="1"/>
      <c r="BJ876" s="1"/>
      <c r="BK876" s="6" t="str">
        <f>+IFERROR(VALUE(RIGHT(Tabla11[[#This Row],[B2B]],6)),"")</f>
        <v/>
      </c>
      <c r="BL876" s="6" t="str">
        <f>+IFERROR(VLOOKUP(BJ876,Auxiliar!$A:$C,2,0),"")</f>
        <v/>
      </c>
      <c r="BM876" s="7" t="str">
        <f>+IFERROR(VLOOKUP(BJ876,Auxiliar!$A:$C,3,0),"")</f>
        <v/>
      </c>
      <c r="BO876" s="1">
        <v>6707</v>
      </c>
      <c r="BP876" s="1" t="s">
        <v>39</v>
      </c>
      <c r="BQ876" s="6">
        <f>+IFERROR(VALUE(RIGHT(Tabla12[[#This Row],[B2B]],6)),"")</f>
        <v>6707</v>
      </c>
      <c r="BR876" s="6" t="str">
        <f>+IFERROR(VLOOKUP(BP876,Auxiliar!$A:$C,2,0),"")</f>
        <v>VALUE LITRO</v>
      </c>
      <c r="BS876" s="7" t="str">
        <f>+IFERROR(VLOOKUP(BP876,Auxiliar!$A:$C,3,0),"")</f>
        <v>1b 12%</v>
      </c>
      <c r="CA876" s="1">
        <v>6227</v>
      </c>
      <c r="CB876" s="1" t="s">
        <v>35</v>
      </c>
      <c r="CC876" s="6">
        <f>+IFERROR(VALUE(RIGHT(Tabla14[[#This Row],[B2B]],6)),"")</f>
        <v>6227</v>
      </c>
      <c r="CD876" s="6" t="str">
        <f>+IFERROR(VLOOKUP(CB876,Auxiliar!$A:$C,2,0),"")</f>
        <v>Corona 710cc</v>
      </c>
      <c r="CE876" s="7" t="str">
        <f>+IFERROR(VLOOKUP(CB876,Auxiliar!$A:$C,3,0),"")</f>
        <v>1b 10% | 85b 0%</v>
      </c>
      <c r="CG876" s="1"/>
      <c r="CH876" s="1"/>
      <c r="CI876" s="6" t="str">
        <f>+IFERROR(VALUE(RIGHT(Tabla15[[#This Row],[B2B]],6)),"")</f>
        <v/>
      </c>
      <c r="CJ876" s="6" t="str">
        <f>+IFERROR(VLOOKUP(CH876,Auxiliar!$A:$C,2,0),"")</f>
        <v/>
      </c>
      <c r="CK876" s="7" t="str">
        <f>+IFERROR(VLOOKUP(CH876,Auxiliar!$A:$C,3,0),"")</f>
        <v/>
      </c>
      <c r="CM876" s="1">
        <v>6158</v>
      </c>
      <c r="CN876" s="1" t="s">
        <v>20</v>
      </c>
      <c r="CO876" s="6">
        <v>6158</v>
      </c>
      <c r="CP876" s="6" t="s">
        <v>20</v>
      </c>
      <c r="CQ876" s="7" t="s">
        <v>21</v>
      </c>
      <c r="CS876" s="1"/>
      <c r="CT876" s="1"/>
      <c r="CU876" s="6" t="str">
        <f>+IFERROR(VALUE(RIGHT(Tabla17[[#This Row],[B2B]],6)),"")</f>
        <v/>
      </c>
      <c r="CV876" s="6" t="str">
        <f>+IFERROR(VLOOKUP(CT876,Auxiliar!$A:$C,2,0),"")</f>
        <v/>
      </c>
      <c r="CW876" s="7" t="str">
        <f>+IFERROR(VLOOKUP(CT876,Auxiliar!$A:$C,3,0),"")</f>
        <v/>
      </c>
      <c r="CY876" s="1">
        <v>6158</v>
      </c>
      <c r="CZ876" s="1" t="s">
        <v>16</v>
      </c>
      <c r="DA876" s="6">
        <f>+IFERROR(VALUE(RIGHT(Tabla18[[#This Row],[B2B]],6)),"")</f>
        <v>6158</v>
      </c>
      <c r="DB876" s="6" t="str">
        <f>+IFERROR(VLOOKUP(CZ876,Auxiliar!$A:$C,2,0),"")</f>
        <v>PREMIUM</v>
      </c>
      <c r="DC876" s="7" t="str">
        <f>+IFERROR(VLOOKUP(CZ876,Auxiliar!$A:$C,3,0),"")</f>
        <v>0b 0% | 2b 2% | 5b 3,5% | 10b 5%</v>
      </c>
      <c r="DE876" s="1">
        <v>6158</v>
      </c>
      <c r="DF876" s="1" t="s">
        <v>19</v>
      </c>
      <c r="DG876" s="6">
        <f>+IFERROR(VALUE(RIGHT(Tabla19[[#This Row],[B2B]],6)),"")</f>
        <v>6158</v>
      </c>
      <c r="DH876" s="6" t="str">
        <f>+IFERROR(VLOOKUP(DF876,Auxiliar!$A:$C,2,0),"")</f>
        <v>MICHELOB</v>
      </c>
      <c r="DI876" s="7" t="str">
        <f>+IFERROR(VLOOKUP(DF876,Auxiliar!$A:$C,3,0),"")</f>
        <v>1b 7% | 3b 22% | 8b 27%</v>
      </c>
      <c r="DK876" s="1"/>
      <c r="DL876" s="1"/>
      <c r="DM876" s="6" t="str">
        <f>+IFERROR(VALUE(RIGHT(Tabla20[[#This Row],[B2B]],6)),"")</f>
        <v/>
      </c>
      <c r="DN876" s="6" t="str">
        <f>+IFERROR(VLOOKUP(DL876,Auxiliar!$A:$C,2,0),"")</f>
        <v/>
      </c>
      <c r="DO876" s="7" t="str">
        <f>+IFERROR(VLOOKUP(DL876,Auxiliar!$A:$C,3,0),"")</f>
        <v/>
      </c>
      <c r="DQ876" s="1">
        <v>6151</v>
      </c>
      <c r="DR876" s="12" t="s">
        <v>24</v>
      </c>
      <c r="DS876" s="6">
        <f>+IFERROR(VALUE(RIGHT(Tabla21[[#This Row],[B2B]],6)),"")</f>
        <v>6151</v>
      </c>
      <c r="DT876" s="6" t="str">
        <f>+IFERROR(VLOOKUP(DR876,Auxiliar!$A:$C,2,0),"")</f>
        <v>CORONA PORRON</v>
      </c>
      <c r="DU876" s="7" t="str">
        <f>+IFERROR(VLOOKUP(DR876,Auxiliar!$A:$C,3,0),"")</f>
        <v>1b 5% | 20b 0%</v>
      </c>
      <c r="DW876" s="1"/>
      <c r="DX876" s="12"/>
      <c r="DY876" s="6" t="str">
        <f>+IFERROR(VALUE(RIGHT(Tabla22[[#This Row],[B2B]],6)),"")</f>
        <v/>
      </c>
      <c r="DZ876" s="6" t="str">
        <f>+IFERROR(VLOOKUP(DX876,Auxiliar!$A:$C,2,0),"")</f>
        <v/>
      </c>
      <c r="EA876" s="7" t="str">
        <f>+IFERROR(VLOOKUP(DX876,Auxiliar!$A:$C,3,0),"")</f>
        <v/>
      </c>
      <c r="EC876" s="1">
        <v>6706</v>
      </c>
      <c r="ED876" s="12" t="s">
        <v>47</v>
      </c>
      <c r="EE876" s="6">
        <f>+IFERROR(VALUE(RIGHT(Tabla23[[#This Row],[B2B]],6)),"")</f>
        <v>6706</v>
      </c>
      <c r="EF876" s="6" t="str">
        <f>+IFERROR(VLOOKUP(ED876,Auxiliar!$A:$C,2,0),"")</f>
        <v>VALUE LATON</v>
      </c>
      <c r="EG876" s="7" t="str">
        <f>+IFERROR(VLOOKUP(ED876,Auxiliar!$A:$C,3,0),"")</f>
        <v>1b 10% | 5b 15% | 192b 0%</v>
      </c>
      <c r="EI876" s="1"/>
      <c r="EJ876" s="12"/>
      <c r="EK876" s="6" t="str">
        <f>+IFERROR(VALUE(RIGHT(Tabla24[[#This Row],[B2B]],6)),"")</f>
        <v/>
      </c>
      <c r="EL876" s="6" t="str">
        <f>+IFERROR(VLOOKUP(EJ876,Auxiliar!$A:$C,2,0),"")</f>
        <v/>
      </c>
      <c r="EM876" s="7" t="str">
        <f>+IFERROR(VLOOKUP(EJ876,Auxiliar!$A:$C,3,0),"")</f>
        <v/>
      </c>
      <c r="EO876" s="1"/>
      <c r="EP876" s="12"/>
      <c r="EQ876" s="6" t="str">
        <f>+IFERROR(VALUE(RIGHT(Tabla25[[#This Row],[B2B]],6)),"")</f>
        <v/>
      </c>
      <c r="ER876" s="6" t="str">
        <f>+IFERROR(VLOOKUP(EP876,Auxiliar!$A:$C,2,0),"")</f>
        <v/>
      </c>
      <c r="ES876" s="7" t="str">
        <f>+IFERROR(VLOOKUP(EP876,Auxiliar!$A:$C,3,0),"")</f>
        <v/>
      </c>
      <c r="EU876" s="1"/>
      <c r="EV876" s="12"/>
      <c r="EW876" s="6" t="str">
        <f>+IFERROR(VALUE(RIGHT(Tabla26[[#This Row],[B2B]],6)),"")</f>
        <v/>
      </c>
      <c r="EX876" s="6" t="str">
        <f>+IFERROR(VLOOKUP(EV876,Auxiliar!$A:$C,2,0),"")</f>
        <v/>
      </c>
      <c r="EY876" s="7" t="str">
        <f>+IFERROR(VLOOKUP(EV876,Auxiliar!$A:$C,3,0),"")</f>
        <v/>
      </c>
      <c r="EZ876" s="1"/>
      <c r="FA876" s="12"/>
      <c r="FB876" s="6" t="str">
        <f>+IFERROR(VALUE(RIGHT(Tabla27[[#This Row],[B2B]],6)),"")</f>
        <v/>
      </c>
      <c r="FC876" s="6" t="str">
        <f>+IFERROR(VLOOKUP(FA876,Auxiliar!$A:$C,2,0),"")</f>
        <v/>
      </c>
      <c r="FD876" s="7" t="str">
        <f>+IFERROR(VLOOKUP(FA876,Auxiliar!$A:$C,3,0),"")</f>
        <v/>
      </c>
      <c r="FE876" s="1"/>
      <c r="FF876" s="12"/>
      <c r="FG876" s="6" t="str">
        <f>+IFERROR(VALUE(RIGHT(Tabla28[[#This Row],[B2B]],6)),"")</f>
        <v/>
      </c>
      <c r="FH876" s="6" t="str">
        <f>+IFERROR(VLOOKUP(FF876,Auxiliar!$A:$C,2,0),"")</f>
        <v/>
      </c>
      <c r="FI876" s="7" t="str">
        <f>+IFERROR(VLOOKUP(FF876,Auxiliar!$A:$C,3,0),"")</f>
        <v/>
      </c>
      <c r="FJ876" s="1"/>
      <c r="FK876" s="12"/>
      <c r="FL876" s="6" t="str">
        <f>+IFERROR(VALUE(RIGHT(Tabla29[[#This Row],[B2B]],6)),"")</f>
        <v/>
      </c>
      <c r="FM876" s="6" t="str">
        <f>+IFERROR(VLOOKUP(FK876,Auxiliar!$A:$C,2,0),"")</f>
        <v/>
      </c>
      <c r="FN876" s="7" t="str">
        <f>+IFERROR(VLOOKUP(FK876,Auxiliar!$A:$C,3,0),"")</f>
        <v/>
      </c>
      <c r="FO876" s="1"/>
      <c r="FP876" s="12"/>
      <c r="FQ876" s="6" t="str">
        <f>+IFERROR(VALUE(RIGHT(Tabla30[[#This Row],[B2B]],6)),"")</f>
        <v/>
      </c>
      <c r="FR876" s="6" t="str">
        <f>+IFERROR(VLOOKUP(FP876,Auxiliar!$A:$C,2,0),"")</f>
        <v/>
      </c>
      <c r="FS876" s="7"/>
      <c r="FT876" s="1"/>
      <c r="FU876" s="12"/>
      <c r="FV876" s="6" t="str">
        <f>+IFERROR(VALUE(RIGHT(Tabla31[[#This Row],[B2B]],6)),"")</f>
        <v/>
      </c>
      <c r="FW876" s="6" t="str">
        <f>+IFERROR(VLOOKUP(FU876,Auxiliar!$A:$C,2,0),"")</f>
        <v/>
      </c>
      <c r="FX876" s="7" t="str">
        <f>+IFERROR(VLOOKUP(FU876,Auxiliar!$A:$C,3,0),"")</f>
        <v/>
      </c>
      <c r="FY876" s="1"/>
      <c r="FZ876" s="12"/>
      <c r="GA876" s="6" t="str">
        <f>+IFERROR(VALUE(RIGHT(Tabla32[[#This Row],[B2B]],6)),"")</f>
        <v/>
      </c>
      <c r="GB876" s="6" t="str">
        <f>+IFERROR(VLOOKUP(FZ876,Auxiliar!$A:$C,2,0),"")</f>
        <v/>
      </c>
      <c r="GC876" s="7" t="str">
        <f>+IFERROR(VLOOKUP(FZ876,Auxiliar!$A:$C,3,0),"")</f>
        <v/>
      </c>
      <c r="GD876" s="1"/>
      <c r="GE876" s="12"/>
      <c r="GF876" s="6" t="str">
        <f>+IFERROR(VALUE(RIGHT(Tabla33[[#This Row],[B2B]],6)),"")</f>
        <v/>
      </c>
      <c r="GG876" s="6" t="str">
        <f>+IFERROR(VLOOKUP(GE876,Auxiliar!$A:$C,2,0),"")</f>
        <v/>
      </c>
      <c r="GH876" s="7" t="str">
        <f>+IFERROR(VLOOKUP(GE876,Auxiliar!$A:$C,3,0),"")</f>
        <v/>
      </c>
    </row>
    <row r="877" spans="19:190" x14ac:dyDescent="0.25">
      <c r="S877" s="1">
        <v>11849</v>
      </c>
      <c r="T877" s="1" t="s">
        <v>9</v>
      </c>
      <c r="U877" s="6">
        <f>+IFERROR(VALUE(RIGHT(Tabla4[[#This Row],[B2B]],6)),"")</f>
        <v>11849</v>
      </c>
      <c r="V877" s="6" t="str">
        <f>+IFERROR(VLOOKUP(T877,Auxiliar!$A:$C,2,0),"")</f>
        <v>CORE</v>
      </c>
      <c r="W877" s="7" t="str">
        <f>+IFERROR(VLOOKUP(T877,Auxiliar!$A:$C,3,0),"")</f>
        <v>0b 1% | 2b 5% | 4b 6%</v>
      </c>
      <c r="AK877" s="1">
        <v>11137</v>
      </c>
      <c r="AL877" s="1" t="s">
        <v>30</v>
      </c>
      <c r="AM877" s="6">
        <f>+IFERROR(VALUE(RIGHT(Tabla7[[#This Row],[B2B]],6)),"")</f>
        <v>11137</v>
      </c>
      <c r="AN877" s="6" t="str">
        <f>+IFERROR(VLOOKUP(AL877,Auxiliar!$A:$C,2,0),"")</f>
        <v>LATONES</v>
      </c>
      <c r="AO877" s="7" t="str">
        <f>+IFERROR(VLOOKUP(AL877,Auxiliar!$A:$C,3,0),"")</f>
        <v>1b 4% | 5b 7% | 97b 0%</v>
      </c>
      <c r="AW877" s="1"/>
      <c r="AX877" s="1" t="s">
        <v>32</v>
      </c>
      <c r="AY877" s="6" t="str">
        <f>+IFERROR(VALUE(RIGHT(Tabla9[[#This Row],[B2B]],6)),"")</f>
        <v/>
      </c>
      <c r="AZ877" s="6" t="str">
        <f>+IFERROR(VLOOKUP(AX877,Auxiliar!$A:$C,2,0),"")</f>
        <v>LATONES</v>
      </c>
      <c r="BA877" s="7" t="str">
        <f>+IFERROR(VLOOKUP(AX877,Auxiliar!$A:$C,3,0),"")</f>
        <v>2b 3% | 4b 4% | 6b 5% | 10b 8%  | 385b 0%</v>
      </c>
      <c r="BI877" s="1"/>
      <c r="BJ877" s="1"/>
      <c r="BK877" s="6" t="str">
        <f>+IFERROR(VALUE(RIGHT(Tabla11[[#This Row],[B2B]],6)),"")</f>
        <v/>
      </c>
      <c r="BL877" s="6" t="str">
        <f>+IFERROR(VLOOKUP(BJ877,Auxiliar!$A:$C,2,0),"")</f>
        <v/>
      </c>
      <c r="BM877" s="7" t="str">
        <f>+IFERROR(VLOOKUP(BJ877,Auxiliar!$A:$C,3,0),"")</f>
        <v/>
      </c>
      <c r="BO877" s="1"/>
      <c r="BP877" s="1" t="s">
        <v>39</v>
      </c>
      <c r="BQ877" s="6" t="str">
        <f>+IFERROR(VALUE(RIGHT(Tabla12[[#This Row],[B2B]],6)),"")</f>
        <v/>
      </c>
      <c r="BR877" s="6" t="str">
        <f>+IFERROR(VLOOKUP(BP877,Auxiliar!$A:$C,2,0),"")</f>
        <v>VALUE LITRO</v>
      </c>
      <c r="BS877" s="7" t="str">
        <f>+IFERROR(VLOOKUP(BP877,Auxiliar!$A:$C,3,0),"")</f>
        <v>1b 12%</v>
      </c>
      <c r="CA877" s="1">
        <v>6228</v>
      </c>
      <c r="CB877" s="1" t="s">
        <v>35</v>
      </c>
      <c r="CC877" s="6">
        <f>+IFERROR(VALUE(RIGHT(Tabla14[[#This Row],[B2B]],6)),"")</f>
        <v>6228</v>
      </c>
      <c r="CD877" s="6" t="str">
        <f>+IFERROR(VLOOKUP(CB877,Auxiliar!$A:$C,2,0),"")</f>
        <v>Corona 710cc</v>
      </c>
      <c r="CE877" s="7" t="str">
        <f>+IFERROR(VLOOKUP(CB877,Auxiliar!$A:$C,3,0),"")</f>
        <v>1b 10% | 85b 0%</v>
      </c>
      <c r="CG877" s="1"/>
      <c r="CH877" s="1"/>
      <c r="CI877" s="6" t="str">
        <f>+IFERROR(VALUE(RIGHT(Tabla15[[#This Row],[B2B]],6)),"")</f>
        <v/>
      </c>
      <c r="CJ877" s="6" t="str">
        <f>+IFERROR(VLOOKUP(CH877,Auxiliar!$A:$C,2,0),"")</f>
        <v/>
      </c>
      <c r="CK877" s="7" t="str">
        <f>+IFERROR(VLOOKUP(CH877,Auxiliar!$A:$C,3,0),"")</f>
        <v/>
      </c>
      <c r="CM877" s="1">
        <v>6159</v>
      </c>
      <c r="CN877" s="1" t="s">
        <v>20</v>
      </c>
      <c r="CO877" s="6">
        <v>6159</v>
      </c>
      <c r="CP877" s="6" t="s">
        <v>20</v>
      </c>
      <c r="CQ877" s="7" t="s">
        <v>21</v>
      </c>
      <c r="CS877" s="1"/>
      <c r="CT877" s="1"/>
      <c r="CU877" s="6" t="str">
        <f>+IFERROR(VALUE(RIGHT(Tabla17[[#This Row],[B2B]],6)),"")</f>
        <v/>
      </c>
      <c r="CV877" s="6" t="str">
        <f>+IFERROR(VLOOKUP(CT877,Auxiliar!$A:$C,2,0),"")</f>
        <v/>
      </c>
      <c r="CW877" s="7" t="str">
        <f>+IFERROR(VLOOKUP(CT877,Auxiliar!$A:$C,3,0),"")</f>
        <v/>
      </c>
      <c r="CY877" s="1">
        <v>6159</v>
      </c>
      <c r="CZ877" s="1" t="s">
        <v>16</v>
      </c>
      <c r="DA877" s="6">
        <f>+IFERROR(VALUE(RIGHT(Tabla18[[#This Row],[B2B]],6)),"")</f>
        <v>6159</v>
      </c>
      <c r="DB877" s="6" t="str">
        <f>+IFERROR(VLOOKUP(CZ877,Auxiliar!$A:$C,2,0),"")</f>
        <v>PREMIUM</v>
      </c>
      <c r="DC877" s="7" t="str">
        <f>+IFERROR(VLOOKUP(CZ877,Auxiliar!$A:$C,3,0),"")</f>
        <v>0b 0% | 2b 2% | 5b 3,5% | 10b 5%</v>
      </c>
      <c r="DE877" s="1">
        <v>6159</v>
      </c>
      <c r="DF877" s="1" t="s">
        <v>19</v>
      </c>
      <c r="DG877" s="6">
        <f>+IFERROR(VALUE(RIGHT(Tabla19[[#This Row],[B2B]],6)),"")</f>
        <v>6159</v>
      </c>
      <c r="DH877" s="6" t="str">
        <f>+IFERROR(VLOOKUP(DF877,Auxiliar!$A:$C,2,0),"")</f>
        <v>MICHELOB</v>
      </c>
      <c r="DI877" s="7" t="str">
        <f>+IFERROR(VLOOKUP(DF877,Auxiliar!$A:$C,3,0),"")</f>
        <v>1b 7% | 3b 22% | 8b 27%</v>
      </c>
      <c r="DK877" s="1"/>
      <c r="DL877" s="1"/>
      <c r="DM877" s="6" t="str">
        <f>+IFERROR(VALUE(RIGHT(Tabla20[[#This Row],[B2B]],6)),"")</f>
        <v/>
      </c>
      <c r="DN877" s="6" t="str">
        <f>+IFERROR(VLOOKUP(DL877,Auxiliar!$A:$C,2,0),"")</f>
        <v/>
      </c>
      <c r="DO877" s="7" t="str">
        <f>+IFERROR(VLOOKUP(DL877,Auxiliar!$A:$C,3,0),"")</f>
        <v/>
      </c>
      <c r="DQ877" s="1">
        <v>6158</v>
      </c>
      <c r="DR877" s="12" t="s">
        <v>24</v>
      </c>
      <c r="DS877" s="6">
        <f>+IFERROR(VALUE(RIGHT(Tabla21[[#This Row],[B2B]],6)),"")</f>
        <v>6158</v>
      </c>
      <c r="DT877" s="6" t="str">
        <f>+IFERROR(VLOOKUP(DR877,Auxiliar!$A:$C,2,0),"")</f>
        <v>CORONA PORRON</v>
      </c>
      <c r="DU877" s="7" t="str">
        <f>+IFERROR(VLOOKUP(DR877,Auxiliar!$A:$C,3,0),"")</f>
        <v>1b 5% | 20b 0%</v>
      </c>
      <c r="DW877" s="1"/>
      <c r="DX877" s="12"/>
      <c r="DY877" s="6" t="str">
        <f>+IFERROR(VALUE(RIGHT(Tabla22[[#This Row],[B2B]],6)),"")</f>
        <v/>
      </c>
      <c r="DZ877" s="6" t="str">
        <f>+IFERROR(VLOOKUP(DX877,Auxiliar!$A:$C,2,0),"")</f>
        <v/>
      </c>
      <c r="EA877" s="7" t="str">
        <f>+IFERROR(VLOOKUP(DX877,Auxiliar!$A:$C,3,0),"")</f>
        <v/>
      </c>
      <c r="EC877" s="1">
        <v>6707</v>
      </c>
      <c r="ED877" s="12" t="s">
        <v>47</v>
      </c>
      <c r="EE877" s="6">
        <f>+IFERROR(VALUE(RIGHT(Tabla23[[#This Row],[B2B]],6)),"")</f>
        <v>6707</v>
      </c>
      <c r="EF877" s="6" t="str">
        <f>+IFERROR(VLOOKUP(ED877,Auxiliar!$A:$C,2,0),"")</f>
        <v>VALUE LATON</v>
      </c>
      <c r="EG877" s="7" t="str">
        <f>+IFERROR(VLOOKUP(ED877,Auxiliar!$A:$C,3,0),"")</f>
        <v>1b 10% | 5b 15% | 192b 0%</v>
      </c>
      <c r="EI877" s="1"/>
      <c r="EJ877" s="12"/>
      <c r="EK877" s="6" t="str">
        <f>+IFERROR(VALUE(RIGHT(Tabla24[[#This Row],[B2B]],6)),"")</f>
        <v/>
      </c>
      <c r="EL877" s="6" t="str">
        <f>+IFERROR(VLOOKUP(EJ877,Auxiliar!$A:$C,2,0),"")</f>
        <v/>
      </c>
      <c r="EM877" s="7" t="str">
        <f>+IFERROR(VLOOKUP(EJ877,Auxiliar!$A:$C,3,0),"")</f>
        <v/>
      </c>
      <c r="EO877" s="1"/>
      <c r="EP877" s="12"/>
      <c r="EQ877" s="6" t="str">
        <f>+IFERROR(VALUE(RIGHT(Tabla25[[#This Row],[B2B]],6)),"")</f>
        <v/>
      </c>
      <c r="ER877" s="6" t="str">
        <f>+IFERROR(VLOOKUP(EP877,Auxiliar!$A:$C,2,0),"")</f>
        <v/>
      </c>
      <c r="ES877" s="7" t="str">
        <f>+IFERROR(VLOOKUP(EP877,Auxiliar!$A:$C,3,0),"")</f>
        <v/>
      </c>
      <c r="EU877" s="1"/>
      <c r="EV877" s="12"/>
      <c r="EW877" s="6" t="str">
        <f>+IFERROR(VALUE(RIGHT(Tabla26[[#This Row],[B2B]],6)),"")</f>
        <v/>
      </c>
      <c r="EX877" s="6" t="str">
        <f>+IFERROR(VLOOKUP(EV877,Auxiliar!$A:$C,2,0),"")</f>
        <v/>
      </c>
      <c r="EY877" s="7" t="str">
        <f>+IFERROR(VLOOKUP(EV877,Auxiliar!$A:$C,3,0),"")</f>
        <v/>
      </c>
      <c r="EZ877" s="1"/>
      <c r="FA877" s="12"/>
      <c r="FB877" s="6" t="str">
        <f>+IFERROR(VALUE(RIGHT(Tabla27[[#This Row],[B2B]],6)),"")</f>
        <v/>
      </c>
      <c r="FC877" s="6" t="str">
        <f>+IFERROR(VLOOKUP(FA877,Auxiliar!$A:$C,2,0),"")</f>
        <v/>
      </c>
      <c r="FD877" s="7" t="str">
        <f>+IFERROR(VLOOKUP(FA877,Auxiliar!$A:$C,3,0),"")</f>
        <v/>
      </c>
      <c r="FE877" s="1"/>
      <c r="FF877" s="12"/>
      <c r="FG877" s="6" t="str">
        <f>+IFERROR(VALUE(RIGHT(Tabla28[[#This Row],[B2B]],6)),"")</f>
        <v/>
      </c>
      <c r="FH877" s="6" t="str">
        <f>+IFERROR(VLOOKUP(FF877,Auxiliar!$A:$C,2,0),"")</f>
        <v/>
      </c>
      <c r="FI877" s="7" t="str">
        <f>+IFERROR(VLOOKUP(FF877,Auxiliar!$A:$C,3,0),"")</f>
        <v/>
      </c>
      <c r="FJ877" s="1"/>
      <c r="FK877" s="12"/>
      <c r="FL877" s="6" t="str">
        <f>+IFERROR(VALUE(RIGHT(Tabla29[[#This Row],[B2B]],6)),"")</f>
        <v/>
      </c>
      <c r="FM877" s="6" t="str">
        <f>+IFERROR(VLOOKUP(FK877,Auxiliar!$A:$C,2,0),"")</f>
        <v/>
      </c>
      <c r="FN877" s="7" t="str">
        <f>+IFERROR(VLOOKUP(FK877,Auxiliar!$A:$C,3,0),"")</f>
        <v/>
      </c>
      <c r="FO877" s="1"/>
      <c r="FP877" s="12"/>
      <c r="FQ877" s="6" t="str">
        <f>+IFERROR(VALUE(RIGHT(Tabla30[[#This Row],[B2B]],6)),"")</f>
        <v/>
      </c>
      <c r="FR877" s="6" t="str">
        <f>+IFERROR(VLOOKUP(FP877,Auxiliar!$A:$C,2,0),"")</f>
        <v/>
      </c>
      <c r="FS877" s="7"/>
      <c r="FT877" s="1"/>
      <c r="FU877" s="12"/>
      <c r="FV877" s="6" t="str">
        <f>+IFERROR(VALUE(RIGHT(Tabla31[[#This Row],[B2B]],6)),"")</f>
        <v/>
      </c>
      <c r="FW877" s="6" t="str">
        <f>+IFERROR(VLOOKUP(FU877,Auxiliar!$A:$C,2,0),"")</f>
        <v/>
      </c>
      <c r="FX877" s="7" t="str">
        <f>+IFERROR(VLOOKUP(FU877,Auxiliar!$A:$C,3,0),"")</f>
        <v/>
      </c>
      <c r="FY877" s="1"/>
      <c r="FZ877" s="12"/>
      <c r="GA877" s="6" t="str">
        <f>+IFERROR(VALUE(RIGHT(Tabla32[[#This Row],[B2B]],6)),"")</f>
        <v/>
      </c>
      <c r="GB877" s="6" t="str">
        <f>+IFERROR(VLOOKUP(FZ877,Auxiliar!$A:$C,2,0),"")</f>
        <v/>
      </c>
      <c r="GC877" s="7" t="str">
        <f>+IFERROR(VLOOKUP(FZ877,Auxiliar!$A:$C,3,0),"")</f>
        <v/>
      </c>
      <c r="GD877" s="1"/>
      <c r="GE877" s="12"/>
      <c r="GF877" s="6" t="str">
        <f>+IFERROR(VALUE(RIGHT(Tabla33[[#This Row],[B2B]],6)),"")</f>
        <v/>
      </c>
      <c r="GG877" s="6" t="str">
        <f>+IFERROR(VLOOKUP(GE877,Auxiliar!$A:$C,2,0),"")</f>
        <v/>
      </c>
      <c r="GH877" s="7" t="str">
        <f>+IFERROR(VLOOKUP(GE877,Auxiliar!$A:$C,3,0),"")</f>
        <v/>
      </c>
    </row>
    <row r="878" spans="19:190" x14ac:dyDescent="0.25">
      <c r="S878" s="1">
        <v>11850</v>
      </c>
      <c r="T878" s="1" t="s">
        <v>9</v>
      </c>
      <c r="U878" s="6">
        <f>+IFERROR(VALUE(RIGHT(Tabla4[[#This Row],[B2B]],6)),"")</f>
        <v>11850</v>
      </c>
      <c r="V878" s="6" t="str">
        <f>+IFERROR(VLOOKUP(T878,Auxiliar!$A:$C,2,0),"")</f>
        <v>CORE</v>
      </c>
      <c r="W878" s="7" t="str">
        <f>+IFERROR(VLOOKUP(T878,Auxiliar!$A:$C,3,0),"")</f>
        <v>0b 1% | 2b 5% | 4b 6%</v>
      </c>
      <c r="AK878" s="1">
        <v>11138</v>
      </c>
      <c r="AL878" s="1" t="s">
        <v>30</v>
      </c>
      <c r="AM878" s="6">
        <f>+IFERROR(VALUE(RIGHT(Tabla7[[#This Row],[B2B]],6)),"")</f>
        <v>11138</v>
      </c>
      <c r="AN878" s="6" t="str">
        <f>+IFERROR(VLOOKUP(AL878,Auxiliar!$A:$C,2,0),"")</f>
        <v>LATONES</v>
      </c>
      <c r="AO878" s="7" t="str">
        <f>+IFERROR(VLOOKUP(AL878,Auxiliar!$A:$C,3,0),"")</f>
        <v>1b 4% | 5b 7% | 97b 0%</v>
      </c>
      <c r="AW878" s="1"/>
      <c r="AX878" s="1" t="s">
        <v>32</v>
      </c>
      <c r="AY878" s="6" t="str">
        <f>+IFERROR(VALUE(RIGHT(Tabla9[[#This Row],[B2B]],6)),"")</f>
        <v/>
      </c>
      <c r="AZ878" s="6" t="str">
        <f>+IFERROR(VLOOKUP(AX878,Auxiliar!$A:$C,2,0),"")</f>
        <v>LATONES</v>
      </c>
      <c r="BA878" s="7" t="str">
        <f>+IFERROR(VLOOKUP(AX878,Auxiliar!$A:$C,3,0),"")</f>
        <v>2b 3% | 4b 4% | 6b 5% | 10b 8%  | 385b 0%</v>
      </c>
      <c r="BI878" s="1"/>
      <c r="BJ878" s="1"/>
      <c r="BK878" s="6" t="str">
        <f>+IFERROR(VALUE(RIGHT(Tabla11[[#This Row],[B2B]],6)),"")</f>
        <v/>
      </c>
      <c r="BL878" s="6" t="str">
        <f>+IFERROR(VLOOKUP(BJ878,Auxiliar!$A:$C,2,0),"")</f>
        <v/>
      </c>
      <c r="BM878" s="7" t="str">
        <f>+IFERROR(VLOOKUP(BJ878,Auxiliar!$A:$C,3,0),"")</f>
        <v/>
      </c>
      <c r="BO878" s="1"/>
      <c r="BP878" s="1" t="s">
        <v>39</v>
      </c>
      <c r="BQ878" s="6" t="str">
        <f>+IFERROR(VALUE(RIGHT(Tabla12[[#This Row],[B2B]],6)),"")</f>
        <v/>
      </c>
      <c r="BR878" s="6" t="str">
        <f>+IFERROR(VLOOKUP(BP878,Auxiliar!$A:$C,2,0),"")</f>
        <v>VALUE LITRO</v>
      </c>
      <c r="BS878" s="7" t="str">
        <f>+IFERROR(VLOOKUP(BP878,Auxiliar!$A:$C,3,0),"")</f>
        <v>1b 12%</v>
      </c>
      <c r="CA878" s="1">
        <v>6233</v>
      </c>
      <c r="CB878" s="1" t="s">
        <v>35</v>
      </c>
      <c r="CC878" s="6">
        <f>+IFERROR(VALUE(RIGHT(Tabla14[[#This Row],[B2B]],6)),"")</f>
        <v>6233</v>
      </c>
      <c r="CD878" s="6" t="str">
        <f>+IFERROR(VLOOKUP(CB878,Auxiliar!$A:$C,2,0),"")</f>
        <v>Corona 710cc</v>
      </c>
      <c r="CE878" s="7" t="str">
        <f>+IFERROR(VLOOKUP(CB878,Auxiliar!$A:$C,3,0),"")</f>
        <v>1b 10% | 85b 0%</v>
      </c>
      <c r="CG878" s="1"/>
      <c r="CH878" s="1"/>
      <c r="CI878" s="6" t="str">
        <f>+IFERROR(VALUE(RIGHT(Tabla15[[#This Row],[B2B]],6)),"")</f>
        <v/>
      </c>
      <c r="CJ878" s="6" t="str">
        <f>+IFERROR(VLOOKUP(CH878,Auxiliar!$A:$C,2,0),"")</f>
        <v/>
      </c>
      <c r="CK878" s="7" t="str">
        <f>+IFERROR(VLOOKUP(CH878,Auxiliar!$A:$C,3,0),"")</f>
        <v/>
      </c>
      <c r="CM878" s="1">
        <v>6166</v>
      </c>
      <c r="CN878" s="1" t="s">
        <v>20</v>
      </c>
      <c r="CO878" s="6">
        <v>6166</v>
      </c>
      <c r="CP878" s="6" t="s">
        <v>20</v>
      </c>
      <c r="CQ878" s="7" t="s">
        <v>21</v>
      </c>
      <c r="CS878" s="1"/>
      <c r="CT878" s="1"/>
      <c r="CU878" s="6" t="str">
        <f>+IFERROR(VALUE(RIGHT(Tabla17[[#This Row],[B2B]],6)),"")</f>
        <v/>
      </c>
      <c r="CV878" s="6" t="str">
        <f>+IFERROR(VLOOKUP(CT878,Auxiliar!$A:$C,2,0),"")</f>
        <v/>
      </c>
      <c r="CW878" s="7" t="str">
        <f>+IFERROR(VLOOKUP(CT878,Auxiliar!$A:$C,3,0),"")</f>
        <v/>
      </c>
      <c r="CY878" s="1">
        <v>6166</v>
      </c>
      <c r="CZ878" s="1" t="s">
        <v>16</v>
      </c>
      <c r="DA878" s="6">
        <f>+IFERROR(VALUE(RIGHT(Tabla18[[#This Row],[B2B]],6)),"")</f>
        <v>6166</v>
      </c>
      <c r="DB878" s="6" t="str">
        <f>+IFERROR(VLOOKUP(CZ878,Auxiliar!$A:$C,2,0),"")</f>
        <v>PREMIUM</v>
      </c>
      <c r="DC878" s="7" t="str">
        <f>+IFERROR(VLOOKUP(CZ878,Auxiliar!$A:$C,3,0),"")</f>
        <v>0b 0% | 2b 2% | 5b 3,5% | 10b 5%</v>
      </c>
      <c r="DE878" s="1">
        <v>6166</v>
      </c>
      <c r="DF878" s="1" t="s">
        <v>19</v>
      </c>
      <c r="DG878" s="6">
        <f>+IFERROR(VALUE(RIGHT(Tabla19[[#This Row],[B2B]],6)),"")</f>
        <v>6166</v>
      </c>
      <c r="DH878" s="6" t="str">
        <f>+IFERROR(VLOOKUP(DF878,Auxiliar!$A:$C,2,0),"")</f>
        <v>MICHELOB</v>
      </c>
      <c r="DI878" s="7" t="str">
        <f>+IFERROR(VLOOKUP(DF878,Auxiliar!$A:$C,3,0),"")</f>
        <v>1b 7% | 3b 22% | 8b 27%</v>
      </c>
      <c r="DK878" s="1"/>
      <c r="DL878" s="1"/>
      <c r="DM878" s="6" t="str">
        <f>+IFERROR(VALUE(RIGHT(Tabla20[[#This Row],[B2B]],6)),"")</f>
        <v/>
      </c>
      <c r="DN878" s="6" t="str">
        <f>+IFERROR(VLOOKUP(DL878,Auxiliar!$A:$C,2,0),"")</f>
        <v/>
      </c>
      <c r="DO878" s="7" t="str">
        <f>+IFERROR(VLOOKUP(DL878,Auxiliar!$A:$C,3,0),"")</f>
        <v/>
      </c>
      <c r="DQ878" s="1">
        <v>6159</v>
      </c>
      <c r="DR878" s="12" t="s">
        <v>24</v>
      </c>
      <c r="DS878" s="6">
        <f>+IFERROR(VALUE(RIGHT(Tabla21[[#This Row],[B2B]],6)),"")</f>
        <v>6159</v>
      </c>
      <c r="DT878" s="6" t="str">
        <f>+IFERROR(VLOOKUP(DR878,Auxiliar!$A:$C,2,0),"")</f>
        <v>CORONA PORRON</v>
      </c>
      <c r="DU878" s="7" t="str">
        <f>+IFERROR(VLOOKUP(DR878,Auxiliar!$A:$C,3,0),"")</f>
        <v>1b 5% | 20b 0%</v>
      </c>
      <c r="DW878" s="1"/>
      <c r="DX878" s="12"/>
      <c r="DY878" s="6" t="str">
        <f>+IFERROR(VALUE(RIGHT(Tabla22[[#This Row],[B2B]],6)),"")</f>
        <v/>
      </c>
      <c r="DZ878" s="6" t="str">
        <f>+IFERROR(VLOOKUP(DX878,Auxiliar!$A:$C,2,0),"")</f>
        <v/>
      </c>
      <c r="EA878" s="7" t="str">
        <f>+IFERROR(VLOOKUP(DX878,Auxiliar!$A:$C,3,0),"")</f>
        <v/>
      </c>
      <c r="EC878" s="1"/>
      <c r="ED878" s="12"/>
      <c r="EE878" s="6" t="str">
        <f>+IFERROR(VALUE(RIGHT(Tabla23[[#This Row],[B2B]],6)),"")</f>
        <v/>
      </c>
      <c r="EF878" s="6" t="str">
        <f>+IFERROR(VLOOKUP(ED878,Auxiliar!$A:$C,2,0),"")</f>
        <v/>
      </c>
      <c r="EG878" s="7" t="str">
        <f>+IFERROR(VLOOKUP(ED878,Auxiliar!$A:$C,3,0),"")</f>
        <v/>
      </c>
      <c r="EI878" s="1"/>
      <c r="EJ878" s="12"/>
      <c r="EK878" s="6" t="str">
        <f>+IFERROR(VALUE(RIGHT(Tabla24[[#This Row],[B2B]],6)),"")</f>
        <v/>
      </c>
      <c r="EL878" s="6" t="str">
        <f>+IFERROR(VLOOKUP(EJ878,Auxiliar!$A:$C,2,0),"")</f>
        <v/>
      </c>
      <c r="EM878" s="7" t="str">
        <f>+IFERROR(VLOOKUP(EJ878,Auxiliar!$A:$C,3,0),"")</f>
        <v/>
      </c>
      <c r="EO878" s="1"/>
      <c r="EP878" s="12"/>
      <c r="EQ878" s="6" t="str">
        <f>+IFERROR(VALUE(RIGHT(Tabla25[[#This Row],[B2B]],6)),"")</f>
        <v/>
      </c>
      <c r="ER878" s="6" t="str">
        <f>+IFERROR(VLOOKUP(EP878,Auxiliar!$A:$C,2,0),"")</f>
        <v/>
      </c>
      <c r="ES878" s="7" t="str">
        <f>+IFERROR(VLOOKUP(EP878,Auxiliar!$A:$C,3,0),"")</f>
        <v/>
      </c>
      <c r="EU878" s="1"/>
      <c r="EV878" s="12"/>
      <c r="EW878" s="6" t="str">
        <f>+IFERROR(VALUE(RIGHT(Tabla26[[#This Row],[B2B]],6)),"")</f>
        <v/>
      </c>
      <c r="EX878" s="6" t="str">
        <f>+IFERROR(VLOOKUP(EV878,Auxiliar!$A:$C,2,0),"")</f>
        <v/>
      </c>
      <c r="EY878" s="7" t="str">
        <f>+IFERROR(VLOOKUP(EV878,Auxiliar!$A:$C,3,0),"")</f>
        <v/>
      </c>
      <c r="EZ878" s="1"/>
      <c r="FA878" s="12"/>
      <c r="FB878" s="6" t="str">
        <f>+IFERROR(VALUE(RIGHT(Tabla27[[#This Row],[B2B]],6)),"")</f>
        <v/>
      </c>
      <c r="FC878" s="6" t="str">
        <f>+IFERROR(VLOOKUP(FA878,Auxiliar!$A:$C,2,0),"")</f>
        <v/>
      </c>
      <c r="FD878" s="7" t="str">
        <f>+IFERROR(VLOOKUP(FA878,Auxiliar!$A:$C,3,0),"")</f>
        <v/>
      </c>
      <c r="FE878" s="1"/>
      <c r="FF878" s="12"/>
      <c r="FG878" s="6" t="str">
        <f>+IFERROR(VALUE(RIGHT(Tabla28[[#This Row],[B2B]],6)),"")</f>
        <v/>
      </c>
      <c r="FH878" s="6" t="str">
        <f>+IFERROR(VLOOKUP(FF878,Auxiliar!$A:$C,2,0),"")</f>
        <v/>
      </c>
      <c r="FI878" s="7" t="str">
        <f>+IFERROR(VLOOKUP(FF878,Auxiliar!$A:$C,3,0),"")</f>
        <v/>
      </c>
      <c r="FJ878" s="1"/>
      <c r="FK878" s="12"/>
      <c r="FL878" s="6" t="str">
        <f>+IFERROR(VALUE(RIGHT(Tabla29[[#This Row],[B2B]],6)),"")</f>
        <v/>
      </c>
      <c r="FM878" s="6" t="str">
        <f>+IFERROR(VLOOKUP(FK878,Auxiliar!$A:$C,2,0),"")</f>
        <v/>
      </c>
      <c r="FN878" s="7" t="str">
        <f>+IFERROR(VLOOKUP(FK878,Auxiliar!$A:$C,3,0),"")</f>
        <v/>
      </c>
      <c r="FO878" s="1"/>
      <c r="FP878" s="12"/>
      <c r="FQ878" s="6" t="str">
        <f>+IFERROR(VALUE(RIGHT(Tabla30[[#This Row],[B2B]],6)),"")</f>
        <v/>
      </c>
      <c r="FR878" s="6" t="str">
        <f>+IFERROR(VLOOKUP(FP878,Auxiliar!$A:$C,2,0),"")</f>
        <v/>
      </c>
      <c r="FS878" s="7"/>
      <c r="FT878" s="1"/>
      <c r="FU878" s="12"/>
      <c r="FV878" s="6" t="str">
        <f>+IFERROR(VALUE(RIGHT(Tabla31[[#This Row],[B2B]],6)),"")</f>
        <v/>
      </c>
      <c r="FW878" s="6" t="str">
        <f>+IFERROR(VLOOKUP(FU878,Auxiliar!$A:$C,2,0),"")</f>
        <v/>
      </c>
      <c r="FX878" s="7" t="str">
        <f>+IFERROR(VLOOKUP(FU878,Auxiliar!$A:$C,3,0),"")</f>
        <v/>
      </c>
      <c r="FY878" s="1"/>
      <c r="FZ878" s="12"/>
      <c r="GA878" s="6" t="str">
        <f>+IFERROR(VALUE(RIGHT(Tabla32[[#This Row],[B2B]],6)),"")</f>
        <v/>
      </c>
      <c r="GB878" s="6" t="str">
        <f>+IFERROR(VLOOKUP(FZ878,Auxiliar!$A:$C,2,0),"")</f>
        <v/>
      </c>
      <c r="GC878" s="7" t="str">
        <f>+IFERROR(VLOOKUP(FZ878,Auxiliar!$A:$C,3,0),"")</f>
        <v/>
      </c>
      <c r="GD878" s="1"/>
      <c r="GE878" s="12"/>
      <c r="GF878" s="6" t="str">
        <f>+IFERROR(VALUE(RIGHT(Tabla33[[#This Row],[B2B]],6)),"")</f>
        <v/>
      </c>
      <c r="GG878" s="6" t="str">
        <f>+IFERROR(VLOOKUP(GE878,Auxiliar!$A:$C,2,0),"")</f>
        <v/>
      </c>
      <c r="GH878" s="7" t="str">
        <f>+IFERROR(VLOOKUP(GE878,Auxiliar!$A:$C,3,0),"")</f>
        <v/>
      </c>
    </row>
    <row r="879" spans="19:190" x14ac:dyDescent="0.25">
      <c r="S879" s="1">
        <v>11855</v>
      </c>
      <c r="T879" s="1" t="s">
        <v>9</v>
      </c>
      <c r="U879" s="6">
        <f>+IFERROR(VALUE(RIGHT(Tabla4[[#This Row],[B2B]],6)),"")</f>
        <v>11855</v>
      </c>
      <c r="V879" s="6" t="str">
        <f>+IFERROR(VLOOKUP(T879,Auxiliar!$A:$C,2,0),"")</f>
        <v>CORE</v>
      </c>
      <c r="W879" s="7" t="str">
        <f>+IFERROR(VLOOKUP(T879,Auxiliar!$A:$C,3,0),"")</f>
        <v>0b 1% | 2b 5% | 4b 6%</v>
      </c>
      <c r="AK879" s="1">
        <v>11164</v>
      </c>
      <c r="AL879" s="1" t="s">
        <v>30</v>
      </c>
      <c r="AM879" s="6">
        <f>+IFERROR(VALUE(RIGHT(Tabla7[[#This Row],[B2B]],6)),"")</f>
        <v>11164</v>
      </c>
      <c r="AN879" s="6" t="str">
        <f>+IFERROR(VLOOKUP(AL879,Auxiliar!$A:$C,2,0),"")</f>
        <v>LATONES</v>
      </c>
      <c r="AO879" s="7" t="str">
        <f>+IFERROR(VLOOKUP(AL879,Auxiliar!$A:$C,3,0),"")</f>
        <v>1b 4% | 5b 7% | 97b 0%</v>
      </c>
      <c r="AW879" s="1"/>
      <c r="AX879" s="1" t="s">
        <v>32</v>
      </c>
      <c r="AY879" s="6" t="str">
        <f>+IFERROR(VALUE(RIGHT(Tabla9[[#This Row],[B2B]],6)),"")</f>
        <v/>
      </c>
      <c r="AZ879" s="6" t="str">
        <f>+IFERROR(VLOOKUP(AX879,Auxiliar!$A:$C,2,0),"")</f>
        <v>LATONES</v>
      </c>
      <c r="BA879" s="7" t="str">
        <f>+IFERROR(VLOOKUP(AX879,Auxiliar!$A:$C,3,0),"")</f>
        <v>2b 3% | 4b 4% | 6b 5% | 10b 8%  | 385b 0%</v>
      </c>
      <c r="BI879" s="1"/>
      <c r="BJ879" s="1"/>
      <c r="BK879" s="6" t="str">
        <f>+IFERROR(VALUE(RIGHT(Tabla11[[#This Row],[B2B]],6)),"")</f>
        <v/>
      </c>
      <c r="BL879" s="6" t="str">
        <f>+IFERROR(VLOOKUP(BJ879,Auxiliar!$A:$C,2,0),"")</f>
        <v/>
      </c>
      <c r="BM879" s="7" t="str">
        <f>+IFERROR(VLOOKUP(BJ879,Auxiliar!$A:$C,3,0),"")</f>
        <v/>
      </c>
      <c r="BO879" s="1"/>
      <c r="BP879" s="1" t="s">
        <v>39</v>
      </c>
      <c r="BQ879" s="6" t="str">
        <f>+IFERROR(VALUE(RIGHT(Tabla12[[#This Row],[B2B]],6)),"")</f>
        <v/>
      </c>
      <c r="BR879" s="6" t="str">
        <f>+IFERROR(VLOOKUP(BP879,Auxiliar!$A:$C,2,0),"")</f>
        <v>VALUE LITRO</v>
      </c>
      <c r="BS879" s="7" t="str">
        <f>+IFERROR(VLOOKUP(BP879,Auxiliar!$A:$C,3,0),"")</f>
        <v>1b 12%</v>
      </c>
      <c r="CA879" s="1">
        <v>6235</v>
      </c>
      <c r="CB879" s="1" t="s">
        <v>35</v>
      </c>
      <c r="CC879" s="6">
        <f>+IFERROR(VALUE(RIGHT(Tabla14[[#This Row],[B2B]],6)),"")</f>
        <v>6235</v>
      </c>
      <c r="CD879" s="6" t="str">
        <f>+IFERROR(VLOOKUP(CB879,Auxiliar!$A:$C,2,0),"")</f>
        <v>Corona 710cc</v>
      </c>
      <c r="CE879" s="7" t="str">
        <f>+IFERROR(VLOOKUP(CB879,Auxiliar!$A:$C,3,0),"")</f>
        <v>1b 10% | 85b 0%</v>
      </c>
      <c r="CG879" s="1"/>
      <c r="CH879" s="1"/>
      <c r="CI879" s="6" t="str">
        <f>+IFERROR(VALUE(RIGHT(Tabla15[[#This Row],[B2B]],6)),"")</f>
        <v/>
      </c>
      <c r="CJ879" s="6" t="str">
        <f>+IFERROR(VLOOKUP(CH879,Auxiliar!$A:$C,2,0),"")</f>
        <v/>
      </c>
      <c r="CK879" s="7" t="str">
        <f>+IFERROR(VLOOKUP(CH879,Auxiliar!$A:$C,3,0),"")</f>
        <v/>
      </c>
      <c r="CM879" s="1">
        <v>6168</v>
      </c>
      <c r="CN879" s="1" t="s">
        <v>20</v>
      </c>
      <c r="CO879" s="6">
        <v>6168</v>
      </c>
      <c r="CP879" s="6" t="s">
        <v>20</v>
      </c>
      <c r="CQ879" s="7" t="s">
        <v>21</v>
      </c>
      <c r="CS879" s="1"/>
      <c r="CT879" s="1"/>
      <c r="CU879" s="6" t="str">
        <f>+IFERROR(VALUE(RIGHT(Tabla17[[#This Row],[B2B]],6)),"")</f>
        <v/>
      </c>
      <c r="CV879" s="6" t="str">
        <f>+IFERROR(VLOOKUP(CT879,Auxiliar!$A:$C,2,0),"")</f>
        <v/>
      </c>
      <c r="CW879" s="7" t="str">
        <f>+IFERROR(VLOOKUP(CT879,Auxiliar!$A:$C,3,0),"")</f>
        <v/>
      </c>
      <c r="CY879" s="1">
        <v>6168</v>
      </c>
      <c r="CZ879" s="1" t="s">
        <v>16</v>
      </c>
      <c r="DA879" s="6">
        <f>+IFERROR(VALUE(RIGHT(Tabla18[[#This Row],[B2B]],6)),"")</f>
        <v>6168</v>
      </c>
      <c r="DB879" s="6" t="str">
        <f>+IFERROR(VLOOKUP(CZ879,Auxiliar!$A:$C,2,0),"")</f>
        <v>PREMIUM</v>
      </c>
      <c r="DC879" s="7" t="str">
        <f>+IFERROR(VLOOKUP(CZ879,Auxiliar!$A:$C,3,0),"")</f>
        <v>0b 0% | 2b 2% | 5b 3,5% | 10b 5%</v>
      </c>
      <c r="DE879" s="1">
        <v>6168</v>
      </c>
      <c r="DF879" s="1" t="s">
        <v>19</v>
      </c>
      <c r="DG879" s="6">
        <f>+IFERROR(VALUE(RIGHT(Tabla19[[#This Row],[B2B]],6)),"")</f>
        <v>6168</v>
      </c>
      <c r="DH879" s="6" t="str">
        <f>+IFERROR(VLOOKUP(DF879,Auxiliar!$A:$C,2,0),"")</f>
        <v>MICHELOB</v>
      </c>
      <c r="DI879" s="7" t="str">
        <f>+IFERROR(VLOOKUP(DF879,Auxiliar!$A:$C,3,0),"")</f>
        <v>1b 7% | 3b 22% | 8b 27%</v>
      </c>
      <c r="DK879" s="1"/>
      <c r="DL879" s="1"/>
      <c r="DM879" s="6" t="str">
        <f>+IFERROR(VALUE(RIGHT(Tabla20[[#This Row],[B2B]],6)),"")</f>
        <v/>
      </c>
      <c r="DN879" s="6" t="str">
        <f>+IFERROR(VLOOKUP(DL879,Auxiliar!$A:$C,2,0),"")</f>
        <v/>
      </c>
      <c r="DO879" s="7" t="str">
        <f>+IFERROR(VLOOKUP(DL879,Auxiliar!$A:$C,3,0),"")</f>
        <v/>
      </c>
      <c r="DQ879" s="1">
        <v>6166</v>
      </c>
      <c r="DR879" s="12" t="s">
        <v>24</v>
      </c>
      <c r="DS879" s="6">
        <f>+IFERROR(VALUE(RIGHT(Tabla21[[#This Row],[B2B]],6)),"")</f>
        <v>6166</v>
      </c>
      <c r="DT879" s="6" t="str">
        <f>+IFERROR(VLOOKUP(DR879,Auxiliar!$A:$C,2,0),"")</f>
        <v>CORONA PORRON</v>
      </c>
      <c r="DU879" s="7" t="str">
        <f>+IFERROR(VLOOKUP(DR879,Auxiliar!$A:$C,3,0),"")</f>
        <v>1b 5% | 20b 0%</v>
      </c>
      <c r="DW879" s="1"/>
      <c r="DX879" s="12"/>
      <c r="DY879" s="6" t="str">
        <f>+IFERROR(VALUE(RIGHT(Tabla22[[#This Row],[B2B]],6)),"")</f>
        <v/>
      </c>
      <c r="DZ879" s="6" t="str">
        <f>+IFERROR(VLOOKUP(DX879,Auxiliar!$A:$C,2,0),"")</f>
        <v/>
      </c>
      <c r="EA879" s="7" t="str">
        <f>+IFERROR(VLOOKUP(DX879,Auxiliar!$A:$C,3,0),"")</f>
        <v/>
      </c>
      <c r="EC879" s="1"/>
      <c r="ED879" s="12"/>
      <c r="EE879" s="6" t="str">
        <f>+IFERROR(VALUE(RIGHT(Tabla23[[#This Row],[B2B]],6)),"")</f>
        <v/>
      </c>
      <c r="EF879" s="6" t="str">
        <f>+IFERROR(VLOOKUP(ED879,Auxiliar!$A:$C,2,0),"")</f>
        <v/>
      </c>
      <c r="EG879" s="7" t="str">
        <f>+IFERROR(VLOOKUP(ED879,Auxiliar!$A:$C,3,0),"")</f>
        <v/>
      </c>
      <c r="EI879" s="1"/>
      <c r="EJ879" s="12"/>
      <c r="EK879" s="6" t="str">
        <f>+IFERROR(VALUE(RIGHT(Tabla24[[#This Row],[B2B]],6)),"")</f>
        <v/>
      </c>
      <c r="EL879" s="6" t="str">
        <f>+IFERROR(VLOOKUP(EJ879,Auxiliar!$A:$C,2,0),"")</f>
        <v/>
      </c>
      <c r="EM879" s="7" t="str">
        <f>+IFERROR(VLOOKUP(EJ879,Auxiliar!$A:$C,3,0),"")</f>
        <v/>
      </c>
      <c r="EO879" s="1"/>
      <c r="EP879" s="12"/>
      <c r="EQ879" s="6" t="str">
        <f>+IFERROR(VALUE(RIGHT(Tabla25[[#This Row],[B2B]],6)),"")</f>
        <v/>
      </c>
      <c r="ER879" s="6" t="str">
        <f>+IFERROR(VLOOKUP(EP879,Auxiliar!$A:$C,2,0),"")</f>
        <v/>
      </c>
      <c r="ES879" s="7" t="str">
        <f>+IFERROR(VLOOKUP(EP879,Auxiliar!$A:$C,3,0),"")</f>
        <v/>
      </c>
      <c r="EU879" s="1"/>
      <c r="EV879" s="12"/>
      <c r="EW879" s="6" t="str">
        <f>+IFERROR(VALUE(RIGHT(Tabla26[[#This Row],[B2B]],6)),"")</f>
        <v/>
      </c>
      <c r="EX879" s="6" t="str">
        <f>+IFERROR(VLOOKUP(EV879,Auxiliar!$A:$C,2,0),"")</f>
        <v/>
      </c>
      <c r="EY879" s="7" t="str">
        <f>+IFERROR(VLOOKUP(EV879,Auxiliar!$A:$C,3,0),"")</f>
        <v/>
      </c>
      <c r="EZ879" s="1"/>
      <c r="FA879" s="12"/>
      <c r="FB879" s="6" t="str">
        <f>+IFERROR(VALUE(RIGHT(Tabla27[[#This Row],[B2B]],6)),"")</f>
        <v/>
      </c>
      <c r="FC879" s="6" t="str">
        <f>+IFERROR(VLOOKUP(FA879,Auxiliar!$A:$C,2,0),"")</f>
        <v/>
      </c>
      <c r="FD879" s="7" t="str">
        <f>+IFERROR(VLOOKUP(FA879,Auxiliar!$A:$C,3,0),"")</f>
        <v/>
      </c>
      <c r="FE879" s="1"/>
      <c r="FF879" s="12"/>
      <c r="FG879" s="6" t="str">
        <f>+IFERROR(VALUE(RIGHT(Tabla28[[#This Row],[B2B]],6)),"")</f>
        <v/>
      </c>
      <c r="FH879" s="6" t="str">
        <f>+IFERROR(VLOOKUP(FF879,Auxiliar!$A:$C,2,0),"")</f>
        <v/>
      </c>
      <c r="FI879" s="7" t="str">
        <f>+IFERROR(VLOOKUP(FF879,Auxiliar!$A:$C,3,0),"")</f>
        <v/>
      </c>
      <c r="FJ879" s="1"/>
      <c r="FK879" s="12"/>
      <c r="FL879" s="6" t="str">
        <f>+IFERROR(VALUE(RIGHT(Tabla29[[#This Row],[B2B]],6)),"")</f>
        <v/>
      </c>
      <c r="FM879" s="6" t="str">
        <f>+IFERROR(VLOOKUP(FK879,Auxiliar!$A:$C,2,0),"")</f>
        <v/>
      </c>
      <c r="FN879" s="7" t="str">
        <f>+IFERROR(VLOOKUP(FK879,Auxiliar!$A:$C,3,0),"")</f>
        <v/>
      </c>
      <c r="FO879" s="1"/>
      <c r="FP879" s="12"/>
      <c r="FQ879" s="6" t="str">
        <f>+IFERROR(VALUE(RIGHT(Tabla30[[#This Row],[B2B]],6)),"")</f>
        <v/>
      </c>
      <c r="FR879" s="6" t="str">
        <f>+IFERROR(VLOOKUP(FP879,Auxiliar!$A:$C,2,0),"")</f>
        <v/>
      </c>
      <c r="FS879" s="7"/>
      <c r="FT879" s="1"/>
      <c r="FU879" s="12"/>
      <c r="FV879" s="6" t="str">
        <f>+IFERROR(VALUE(RIGHT(Tabla31[[#This Row],[B2B]],6)),"")</f>
        <v/>
      </c>
      <c r="FW879" s="6" t="str">
        <f>+IFERROR(VLOOKUP(FU879,Auxiliar!$A:$C,2,0),"")</f>
        <v/>
      </c>
      <c r="FX879" s="7" t="str">
        <f>+IFERROR(VLOOKUP(FU879,Auxiliar!$A:$C,3,0),"")</f>
        <v/>
      </c>
      <c r="FY879" s="1"/>
      <c r="FZ879" s="12"/>
      <c r="GA879" s="6" t="str">
        <f>+IFERROR(VALUE(RIGHT(Tabla32[[#This Row],[B2B]],6)),"")</f>
        <v/>
      </c>
      <c r="GB879" s="6" t="str">
        <f>+IFERROR(VLOOKUP(FZ879,Auxiliar!$A:$C,2,0),"")</f>
        <v/>
      </c>
      <c r="GC879" s="7" t="str">
        <f>+IFERROR(VLOOKUP(FZ879,Auxiliar!$A:$C,3,0),"")</f>
        <v/>
      </c>
      <c r="GD879" s="1"/>
      <c r="GE879" s="12"/>
      <c r="GF879" s="6" t="str">
        <f>+IFERROR(VALUE(RIGHT(Tabla33[[#This Row],[B2B]],6)),"")</f>
        <v/>
      </c>
      <c r="GG879" s="6" t="str">
        <f>+IFERROR(VLOOKUP(GE879,Auxiliar!$A:$C,2,0),"")</f>
        <v/>
      </c>
      <c r="GH879" s="7" t="str">
        <f>+IFERROR(VLOOKUP(GE879,Auxiliar!$A:$C,3,0),"")</f>
        <v/>
      </c>
    </row>
    <row r="880" spans="19:190" x14ac:dyDescent="0.25">
      <c r="S880" s="1">
        <v>11860</v>
      </c>
      <c r="T880" s="1" t="s">
        <v>9</v>
      </c>
      <c r="U880" s="6">
        <f>+IFERROR(VALUE(RIGHT(Tabla4[[#This Row],[B2B]],6)),"")</f>
        <v>11860</v>
      </c>
      <c r="V880" s="6" t="str">
        <f>+IFERROR(VLOOKUP(T880,Auxiliar!$A:$C,2,0),"")</f>
        <v>CORE</v>
      </c>
      <c r="W880" s="7" t="str">
        <f>+IFERROR(VLOOKUP(T880,Auxiliar!$A:$C,3,0),"")</f>
        <v>0b 1% | 2b 5% | 4b 6%</v>
      </c>
      <c r="AK880" s="1">
        <v>11185</v>
      </c>
      <c r="AL880" s="1" t="s">
        <v>30</v>
      </c>
      <c r="AM880" s="6">
        <f>+IFERROR(VALUE(RIGHT(Tabla7[[#This Row],[B2B]],6)),"")</f>
        <v>11185</v>
      </c>
      <c r="AN880" s="6" t="str">
        <f>+IFERROR(VLOOKUP(AL880,Auxiliar!$A:$C,2,0),"")</f>
        <v>LATONES</v>
      </c>
      <c r="AO880" s="7" t="str">
        <f>+IFERROR(VLOOKUP(AL880,Auxiliar!$A:$C,3,0),"")</f>
        <v>1b 4% | 5b 7% | 97b 0%</v>
      </c>
      <c r="AW880" s="1"/>
      <c r="AX880" s="1" t="s">
        <v>32</v>
      </c>
      <c r="AY880" s="6" t="str">
        <f>+IFERROR(VALUE(RIGHT(Tabla9[[#This Row],[B2B]],6)),"")</f>
        <v/>
      </c>
      <c r="AZ880" s="6" t="str">
        <f>+IFERROR(VLOOKUP(AX880,Auxiliar!$A:$C,2,0),"")</f>
        <v>LATONES</v>
      </c>
      <c r="BA880" s="7" t="str">
        <f>+IFERROR(VLOOKUP(AX880,Auxiliar!$A:$C,3,0),"")</f>
        <v>2b 3% | 4b 4% | 6b 5% | 10b 8%  | 385b 0%</v>
      </c>
      <c r="BI880" s="1"/>
      <c r="BJ880" s="1"/>
      <c r="BK880" s="6" t="str">
        <f>+IFERROR(VALUE(RIGHT(Tabla11[[#This Row],[B2B]],6)),"")</f>
        <v/>
      </c>
      <c r="BL880" s="6" t="str">
        <f>+IFERROR(VLOOKUP(BJ880,Auxiliar!$A:$C,2,0),"")</f>
        <v/>
      </c>
      <c r="BM880" s="7" t="str">
        <f>+IFERROR(VLOOKUP(BJ880,Auxiliar!$A:$C,3,0),"")</f>
        <v/>
      </c>
      <c r="BO880" s="1"/>
      <c r="BP880" s="1" t="s">
        <v>39</v>
      </c>
      <c r="BQ880" s="6" t="str">
        <f>+IFERROR(VALUE(RIGHT(Tabla12[[#This Row],[B2B]],6)),"")</f>
        <v/>
      </c>
      <c r="BR880" s="6" t="str">
        <f>+IFERROR(VLOOKUP(BP880,Auxiliar!$A:$C,2,0),"")</f>
        <v>VALUE LITRO</v>
      </c>
      <c r="BS880" s="7" t="str">
        <f>+IFERROR(VLOOKUP(BP880,Auxiliar!$A:$C,3,0),"")</f>
        <v>1b 12%</v>
      </c>
      <c r="CA880" s="1">
        <v>6236</v>
      </c>
      <c r="CB880" s="1" t="s">
        <v>35</v>
      </c>
      <c r="CC880" s="6">
        <f>+IFERROR(VALUE(RIGHT(Tabla14[[#This Row],[B2B]],6)),"")</f>
        <v>6236</v>
      </c>
      <c r="CD880" s="6" t="str">
        <f>+IFERROR(VLOOKUP(CB880,Auxiliar!$A:$C,2,0),"")</f>
        <v>Corona 710cc</v>
      </c>
      <c r="CE880" s="7" t="str">
        <f>+IFERROR(VLOOKUP(CB880,Auxiliar!$A:$C,3,0),"")</f>
        <v>1b 10% | 85b 0%</v>
      </c>
      <c r="CG880" s="1"/>
      <c r="CH880" s="1"/>
      <c r="CI880" s="6" t="str">
        <f>+IFERROR(VALUE(RIGHT(Tabla15[[#This Row],[B2B]],6)),"")</f>
        <v/>
      </c>
      <c r="CJ880" s="6" t="str">
        <f>+IFERROR(VLOOKUP(CH880,Auxiliar!$A:$C,2,0),"")</f>
        <v/>
      </c>
      <c r="CK880" s="7" t="str">
        <f>+IFERROR(VLOOKUP(CH880,Auxiliar!$A:$C,3,0),"")</f>
        <v/>
      </c>
      <c r="CM880" s="1">
        <v>6170</v>
      </c>
      <c r="CN880" s="1" t="s">
        <v>20</v>
      </c>
      <c r="CO880" s="6">
        <v>6170</v>
      </c>
      <c r="CP880" s="6" t="s">
        <v>20</v>
      </c>
      <c r="CQ880" s="7" t="s">
        <v>21</v>
      </c>
      <c r="CS880" s="1"/>
      <c r="CT880" s="1"/>
      <c r="CU880" s="6" t="str">
        <f>+IFERROR(VALUE(RIGHT(Tabla17[[#This Row],[B2B]],6)),"")</f>
        <v/>
      </c>
      <c r="CV880" s="6" t="str">
        <f>+IFERROR(VLOOKUP(CT880,Auxiliar!$A:$C,2,0),"")</f>
        <v/>
      </c>
      <c r="CW880" s="7" t="str">
        <f>+IFERROR(VLOOKUP(CT880,Auxiliar!$A:$C,3,0),"")</f>
        <v/>
      </c>
      <c r="CY880" s="1">
        <v>6170</v>
      </c>
      <c r="CZ880" s="1" t="s">
        <v>16</v>
      </c>
      <c r="DA880" s="6">
        <f>+IFERROR(VALUE(RIGHT(Tabla18[[#This Row],[B2B]],6)),"")</f>
        <v>6170</v>
      </c>
      <c r="DB880" s="6" t="str">
        <f>+IFERROR(VLOOKUP(CZ880,Auxiliar!$A:$C,2,0),"")</f>
        <v>PREMIUM</v>
      </c>
      <c r="DC880" s="7" t="str">
        <f>+IFERROR(VLOOKUP(CZ880,Auxiliar!$A:$C,3,0),"")</f>
        <v>0b 0% | 2b 2% | 5b 3,5% | 10b 5%</v>
      </c>
      <c r="DE880" s="1">
        <v>6170</v>
      </c>
      <c r="DF880" s="1" t="s">
        <v>19</v>
      </c>
      <c r="DG880" s="6">
        <f>+IFERROR(VALUE(RIGHT(Tabla19[[#This Row],[B2B]],6)),"")</f>
        <v>6170</v>
      </c>
      <c r="DH880" s="6" t="str">
        <f>+IFERROR(VLOOKUP(DF880,Auxiliar!$A:$C,2,0),"")</f>
        <v>MICHELOB</v>
      </c>
      <c r="DI880" s="7" t="str">
        <f>+IFERROR(VLOOKUP(DF880,Auxiliar!$A:$C,3,0),"")</f>
        <v>1b 7% | 3b 22% | 8b 27%</v>
      </c>
      <c r="DK880" s="1"/>
      <c r="DL880" s="1"/>
      <c r="DM880" s="6" t="str">
        <f>+IFERROR(VALUE(RIGHT(Tabla20[[#This Row],[B2B]],6)),"")</f>
        <v/>
      </c>
      <c r="DN880" s="6" t="str">
        <f>+IFERROR(VLOOKUP(DL880,Auxiliar!$A:$C,2,0),"")</f>
        <v/>
      </c>
      <c r="DO880" s="7" t="str">
        <f>+IFERROR(VLOOKUP(DL880,Auxiliar!$A:$C,3,0),"")</f>
        <v/>
      </c>
      <c r="DQ880" s="1">
        <v>6168</v>
      </c>
      <c r="DR880" s="12" t="s">
        <v>24</v>
      </c>
      <c r="DS880" s="6">
        <f>+IFERROR(VALUE(RIGHT(Tabla21[[#This Row],[B2B]],6)),"")</f>
        <v>6168</v>
      </c>
      <c r="DT880" s="6" t="str">
        <f>+IFERROR(VLOOKUP(DR880,Auxiliar!$A:$C,2,0),"")</f>
        <v>CORONA PORRON</v>
      </c>
      <c r="DU880" s="7" t="str">
        <f>+IFERROR(VLOOKUP(DR880,Auxiliar!$A:$C,3,0),"")</f>
        <v>1b 5% | 20b 0%</v>
      </c>
      <c r="DW880" s="1"/>
      <c r="DX880" s="12"/>
      <c r="DY880" s="6" t="str">
        <f>+IFERROR(VALUE(RIGHT(Tabla22[[#This Row],[B2B]],6)),"")</f>
        <v/>
      </c>
      <c r="DZ880" s="6" t="str">
        <f>+IFERROR(VLOOKUP(DX880,Auxiliar!$A:$C,2,0),"")</f>
        <v/>
      </c>
      <c r="EA880" s="7" t="str">
        <f>+IFERROR(VLOOKUP(DX880,Auxiliar!$A:$C,3,0),"")</f>
        <v/>
      </c>
      <c r="EC880" s="1"/>
      <c r="ED880" s="12"/>
      <c r="EE880" s="6" t="str">
        <f>+IFERROR(VALUE(RIGHT(Tabla23[[#This Row],[B2B]],6)),"")</f>
        <v/>
      </c>
      <c r="EF880" s="6" t="str">
        <f>+IFERROR(VLOOKUP(ED880,Auxiliar!$A:$C,2,0),"")</f>
        <v/>
      </c>
      <c r="EG880" s="7" t="str">
        <f>+IFERROR(VLOOKUP(ED880,Auxiliar!$A:$C,3,0),"")</f>
        <v/>
      </c>
      <c r="EI880" s="1"/>
      <c r="EJ880" s="12"/>
      <c r="EK880" s="6" t="str">
        <f>+IFERROR(VALUE(RIGHT(Tabla24[[#This Row],[B2B]],6)),"")</f>
        <v/>
      </c>
      <c r="EL880" s="6" t="str">
        <f>+IFERROR(VLOOKUP(EJ880,Auxiliar!$A:$C,2,0),"")</f>
        <v/>
      </c>
      <c r="EM880" s="7" t="str">
        <f>+IFERROR(VLOOKUP(EJ880,Auxiliar!$A:$C,3,0),"")</f>
        <v/>
      </c>
      <c r="EO880" s="1"/>
      <c r="EP880" s="12"/>
      <c r="EQ880" s="6" t="str">
        <f>+IFERROR(VALUE(RIGHT(Tabla25[[#This Row],[B2B]],6)),"")</f>
        <v/>
      </c>
      <c r="ER880" s="6" t="str">
        <f>+IFERROR(VLOOKUP(EP880,Auxiliar!$A:$C,2,0),"")</f>
        <v/>
      </c>
      <c r="ES880" s="7" t="str">
        <f>+IFERROR(VLOOKUP(EP880,Auxiliar!$A:$C,3,0),"")</f>
        <v/>
      </c>
      <c r="EU880" s="1"/>
      <c r="EV880" s="12"/>
      <c r="EW880" s="6" t="str">
        <f>+IFERROR(VALUE(RIGHT(Tabla26[[#This Row],[B2B]],6)),"")</f>
        <v/>
      </c>
      <c r="EX880" s="6" t="str">
        <f>+IFERROR(VLOOKUP(EV880,Auxiliar!$A:$C,2,0),"")</f>
        <v/>
      </c>
      <c r="EY880" s="7" t="str">
        <f>+IFERROR(VLOOKUP(EV880,Auxiliar!$A:$C,3,0),"")</f>
        <v/>
      </c>
      <c r="EZ880" s="1"/>
      <c r="FA880" s="12"/>
      <c r="FB880" s="6" t="str">
        <f>+IFERROR(VALUE(RIGHT(Tabla27[[#This Row],[B2B]],6)),"")</f>
        <v/>
      </c>
      <c r="FC880" s="6" t="str">
        <f>+IFERROR(VLOOKUP(FA880,Auxiliar!$A:$C,2,0),"")</f>
        <v/>
      </c>
      <c r="FD880" s="7" t="str">
        <f>+IFERROR(VLOOKUP(FA880,Auxiliar!$A:$C,3,0),"")</f>
        <v/>
      </c>
      <c r="FE880" s="1"/>
      <c r="FF880" s="12"/>
      <c r="FG880" s="6" t="str">
        <f>+IFERROR(VALUE(RIGHT(Tabla28[[#This Row],[B2B]],6)),"")</f>
        <v/>
      </c>
      <c r="FH880" s="6" t="str">
        <f>+IFERROR(VLOOKUP(FF880,Auxiliar!$A:$C,2,0),"")</f>
        <v/>
      </c>
      <c r="FI880" s="7" t="str">
        <f>+IFERROR(VLOOKUP(FF880,Auxiliar!$A:$C,3,0),"")</f>
        <v/>
      </c>
      <c r="FJ880" s="1"/>
      <c r="FK880" s="12"/>
      <c r="FL880" s="6" t="str">
        <f>+IFERROR(VALUE(RIGHT(Tabla29[[#This Row],[B2B]],6)),"")</f>
        <v/>
      </c>
      <c r="FM880" s="6" t="str">
        <f>+IFERROR(VLOOKUP(FK880,Auxiliar!$A:$C,2,0),"")</f>
        <v/>
      </c>
      <c r="FN880" s="7" t="str">
        <f>+IFERROR(VLOOKUP(FK880,Auxiliar!$A:$C,3,0),"")</f>
        <v/>
      </c>
      <c r="FO880" s="1"/>
      <c r="FP880" s="12"/>
      <c r="FQ880" s="6" t="str">
        <f>+IFERROR(VALUE(RIGHT(Tabla30[[#This Row],[B2B]],6)),"")</f>
        <v/>
      </c>
      <c r="FR880" s="6" t="str">
        <f>+IFERROR(VLOOKUP(FP880,Auxiliar!$A:$C,2,0),"")</f>
        <v/>
      </c>
      <c r="FS880" s="7"/>
      <c r="FT880" s="1"/>
      <c r="FU880" s="12"/>
      <c r="FV880" s="6" t="str">
        <f>+IFERROR(VALUE(RIGHT(Tabla31[[#This Row],[B2B]],6)),"")</f>
        <v/>
      </c>
      <c r="FW880" s="6" t="str">
        <f>+IFERROR(VLOOKUP(FU880,Auxiliar!$A:$C,2,0),"")</f>
        <v/>
      </c>
      <c r="FX880" s="7" t="str">
        <f>+IFERROR(VLOOKUP(FU880,Auxiliar!$A:$C,3,0),"")</f>
        <v/>
      </c>
      <c r="FY880" s="1"/>
      <c r="FZ880" s="12"/>
      <c r="GA880" s="6" t="str">
        <f>+IFERROR(VALUE(RIGHT(Tabla32[[#This Row],[B2B]],6)),"")</f>
        <v/>
      </c>
      <c r="GB880" s="6" t="str">
        <f>+IFERROR(VLOOKUP(FZ880,Auxiliar!$A:$C,2,0),"")</f>
        <v/>
      </c>
      <c r="GC880" s="7" t="str">
        <f>+IFERROR(VLOOKUP(FZ880,Auxiliar!$A:$C,3,0),"")</f>
        <v/>
      </c>
      <c r="GD880" s="1"/>
      <c r="GE880" s="12"/>
      <c r="GF880" s="6" t="str">
        <f>+IFERROR(VALUE(RIGHT(Tabla33[[#This Row],[B2B]],6)),"")</f>
        <v/>
      </c>
      <c r="GG880" s="6" t="str">
        <f>+IFERROR(VLOOKUP(GE880,Auxiliar!$A:$C,2,0),"")</f>
        <v/>
      </c>
      <c r="GH880" s="7" t="str">
        <f>+IFERROR(VLOOKUP(GE880,Auxiliar!$A:$C,3,0),"")</f>
        <v/>
      </c>
    </row>
    <row r="881" spans="19:190" x14ac:dyDescent="0.25">
      <c r="S881" s="1">
        <v>11865</v>
      </c>
      <c r="T881" s="1" t="s">
        <v>9</v>
      </c>
      <c r="U881" s="6">
        <f>+IFERROR(VALUE(RIGHT(Tabla4[[#This Row],[B2B]],6)),"")</f>
        <v>11865</v>
      </c>
      <c r="V881" s="6" t="str">
        <f>+IFERROR(VLOOKUP(T881,Auxiliar!$A:$C,2,0),"")</f>
        <v>CORE</v>
      </c>
      <c r="W881" s="7" t="str">
        <f>+IFERROR(VLOOKUP(T881,Auxiliar!$A:$C,3,0),"")</f>
        <v>0b 1% | 2b 5% | 4b 6%</v>
      </c>
      <c r="AK881" s="1">
        <v>11201</v>
      </c>
      <c r="AL881" s="1" t="s">
        <v>30</v>
      </c>
      <c r="AM881" s="6">
        <f>+IFERROR(VALUE(RIGHT(Tabla7[[#This Row],[B2B]],6)),"")</f>
        <v>11201</v>
      </c>
      <c r="AN881" s="6" t="str">
        <f>+IFERROR(VLOOKUP(AL881,Auxiliar!$A:$C,2,0),"")</f>
        <v>LATONES</v>
      </c>
      <c r="AO881" s="7" t="str">
        <f>+IFERROR(VLOOKUP(AL881,Auxiliar!$A:$C,3,0),"")</f>
        <v>1b 4% | 5b 7% | 97b 0%</v>
      </c>
      <c r="AW881" s="1"/>
      <c r="AX881" s="1" t="s">
        <v>32</v>
      </c>
      <c r="AY881" s="6" t="str">
        <f>+IFERROR(VALUE(RIGHT(Tabla9[[#This Row],[B2B]],6)),"")</f>
        <v/>
      </c>
      <c r="AZ881" s="6" t="str">
        <f>+IFERROR(VLOOKUP(AX881,Auxiliar!$A:$C,2,0),"")</f>
        <v>LATONES</v>
      </c>
      <c r="BA881" s="7" t="str">
        <f>+IFERROR(VLOOKUP(AX881,Auxiliar!$A:$C,3,0),"")</f>
        <v>2b 3% | 4b 4% | 6b 5% | 10b 8%  | 385b 0%</v>
      </c>
      <c r="BI881" s="1"/>
      <c r="BJ881" s="1"/>
      <c r="BK881" s="6" t="str">
        <f>+IFERROR(VALUE(RIGHT(Tabla11[[#This Row],[B2B]],6)),"")</f>
        <v/>
      </c>
      <c r="BL881" s="6" t="str">
        <f>+IFERROR(VLOOKUP(BJ881,Auxiliar!$A:$C,2,0),"")</f>
        <v/>
      </c>
      <c r="BM881" s="7" t="str">
        <f>+IFERROR(VLOOKUP(BJ881,Auxiliar!$A:$C,3,0),"")</f>
        <v/>
      </c>
      <c r="BO881" s="1"/>
      <c r="BP881" s="1" t="s">
        <v>39</v>
      </c>
      <c r="BQ881" s="6" t="str">
        <f>+IFERROR(VALUE(RIGHT(Tabla12[[#This Row],[B2B]],6)),"")</f>
        <v/>
      </c>
      <c r="BR881" s="6" t="str">
        <f>+IFERROR(VLOOKUP(BP881,Auxiliar!$A:$C,2,0),"")</f>
        <v>VALUE LITRO</v>
      </c>
      <c r="BS881" s="7" t="str">
        <f>+IFERROR(VLOOKUP(BP881,Auxiliar!$A:$C,3,0),"")</f>
        <v>1b 12%</v>
      </c>
      <c r="CA881" s="1">
        <v>6237</v>
      </c>
      <c r="CB881" s="1" t="s">
        <v>35</v>
      </c>
      <c r="CC881" s="6">
        <f>+IFERROR(VALUE(RIGHT(Tabla14[[#This Row],[B2B]],6)),"")</f>
        <v>6237</v>
      </c>
      <c r="CD881" s="6" t="str">
        <f>+IFERROR(VLOOKUP(CB881,Auxiliar!$A:$C,2,0),"")</f>
        <v>Corona 710cc</v>
      </c>
      <c r="CE881" s="7" t="str">
        <f>+IFERROR(VLOOKUP(CB881,Auxiliar!$A:$C,3,0),"")</f>
        <v>1b 10% | 85b 0%</v>
      </c>
      <c r="CG881" s="1"/>
      <c r="CH881" s="1"/>
      <c r="CI881" s="6" t="str">
        <f>+IFERROR(VALUE(RIGHT(Tabla15[[#This Row],[B2B]],6)),"")</f>
        <v/>
      </c>
      <c r="CJ881" s="6" t="str">
        <f>+IFERROR(VLOOKUP(CH881,Auxiliar!$A:$C,2,0),"")</f>
        <v/>
      </c>
      <c r="CK881" s="7" t="str">
        <f>+IFERROR(VLOOKUP(CH881,Auxiliar!$A:$C,3,0),"")</f>
        <v/>
      </c>
      <c r="CM881" s="1">
        <v>6172</v>
      </c>
      <c r="CN881" s="1" t="s">
        <v>20</v>
      </c>
      <c r="CO881" s="6">
        <v>6172</v>
      </c>
      <c r="CP881" s="6" t="s">
        <v>20</v>
      </c>
      <c r="CQ881" s="7" t="s">
        <v>21</v>
      </c>
      <c r="CS881" s="1"/>
      <c r="CT881" s="1"/>
      <c r="CU881" s="6" t="str">
        <f>+IFERROR(VALUE(RIGHT(Tabla17[[#This Row],[B2B]],6)),"")</f>
        <v/>
      </c>
      <c r="CV881" s="6" t="str">
        <f>+IFERROR(VLOOKUP(CT881,Auxiliar!$A:$C,2,0),"")</f>
        <v/>
      </c>
      <c r="CW881" s="7" t="str">
        <f>+IFERROR(VLOOKUP(CT881,Auxiliar!$A:$C,3,0),"")</f>
        <v/>
      </c>
      <c r="CY881" s="1">
        <v>6172</v>
      </c>
      <c r="CZ881" s="1" t="s">
        <v>16</v>
      </c>
      <c r="DA881" s="6">
        <f>+IFERROR(VALUE(RIGHT(Tabla18[[#This Row],[B2B]],6)),"")</f>
        <v>6172</v>
      </c>
      <c r="DB881" s="6" t="str">
        <f>+IFERROR(VLOOKUP(CZ881,Auxiliar!$A:$C,2,0),"")</f>
        <v>PREMIUM</v>
      </c>
      <c r="DC881" s="7" t="str">
        <f>+IFERROR(VLOOKUP(CZ881,Auxiliar!$A:$C,3,0),"")</f>
        <v>0b 0% | 2b 2% | 5b 3,5% | 10b 5%</v>
      </c>
      <c r="DE881" s="1">
        <v>6172</v>
      </c>
      <c r="DF881" s="1" t="s">
        <v>19</v>
      </c>
      <c r="DG881" s="6">
        <f>+IFERROR(VALUE(RIGHT(Tabla19[[#This Row],[B2B]],6)),"")</f>
        <v>6172</v>
      </c>
      <c r="DH881" s="6" t="str">
        <f>+IFERROR(VLOOKUP(DF881,Auxiliar!$A:$C,2,0),"")</f>
        <v>MICHELOB</v>
      </c>
      <c r="DI881" s="7" t="str">
        <f>+IFERROR(VLOOKUP(DF881,Auxiliar!$A:$C,3,0),"")</f>
        <v>1b 7% | 3b 22% | 8b 27%</v>
      </c>
      <c r="DK881" s="1"/>
      <c r="DL881" s="1"/>
      <c r="DM881" s="6" t="str">
        <f>+IFERROR(VALUE(RIGHT(Tabla20[[#This Row],[B2B]],6)),"")</f>
        <v/>
      </c>
      <c r="DN881" s="6" t="str">
        <f>+IFERROR(VLOOKUP(DL881,Auxiliar!$A:$C,2,0),"")</f>
        <v/>
      </c>
      <c r="DO881" s="7" t="str">
        <f>+IFERROR(VLOOKUP(DL881,Auxiliar!$A:$C,3,0),"")</f>
        <v/>
      </c>
      <c r="DQ881" s="1">
        <v>6170</v>
      </c>
      <c r="DR881" s="12" t="s">
        <v>24</v>
      </c>
      <c r="DS881" s="6">
        <f>+IFERROR(VALUE(RIGHT(Tabla21[[#This Row],[B2B]],6)),"")</f>
        <v>6170</v>
      </c>
      <c r="DT881" s="6" t="str">
        <f>+IFERROR(VLOOKUP(DR881,Auxiliar!$A:$C,2,0),"")</f>
        <v>CORONA PORRON</v>
      </c>
      <c r="DU881" s="7" t="str">
        <f>+IFERROR(VLOOKUP(DR881,Auxiliar!$A:$C,3,0),"")</f>
        <v>1b 5% | 20b 0%</v>
      </c>
      <c r="DW881" s="1"/>
      <c r="DX881" s="12"/>
      <c r="DY881" s="6" t="str">
        <f>+IFERROR(VALUE(RIGHT(Tabla22[[#This Row],[B2B]],6)),"")</f>
        <v/>
      </c>
      <c r="DZ881" s="6" t="str">
        <f>+IFERROR(VLOOKUP(DX881,Auxiliar!$A:$C,2,0),"")</f>
        <v/>
      </c>
      <c r="EA881" s="7" t="str">
        <f>+IFERROR(VLOOKUP(DX881,Auxiliar!$A:$C,3,0),"")</f>
        <v/>
      </c>
      <c r="EC881" s="1"/>
      <c r="ED881" s="12"/>
      <c r="EE881" s="6" t="str">
        <f>+IFERROR(VALUE(RIGHT(Tabla23[[#This Row],[B2B]],6)),"")</f>
        <v/>
      </c>
      <c r="EF881" s="6" t="str">
        <f>+IFERROR(VLOOKUP(ED881,Auxiliar!$A:$C,2,0),"")</f>
        <v/>
      </c>
      <c r="EG881" s="7" t="str">
        <f>+IFERROR(VLOOKUP(ED881,Auxiliar!$A:$C,3,0),"")</f>
        <v/>
      </c>
      <c r="EI881" s="1"/>
      <c r="EJ881" s="12"/>
      <c r="EK881" s="6" t="str">
        <f>+IFERROR(VALUE(RIGHT(Tabla24[[#This Row],[B2B]],6)),"")</f>
        <v/>
      </c>
      <c r="EL881" s="6" t="str">
        <f>+IFERROR(VLOOKUP(EJ881,Auxiliar!$A:$C,2,0),"")</f>
        <v/>
      </c>
      <c r="EM881" s="7" t="str">
        <f>+IFERROR(VLOOKUP(EJ881,Auxiliar!$A:$C,3,0),"")</f>
        <v/>
      </c>
      <c r="EO881" s="1"/>
      <c r="EP881" s="12"/>
      <c r="EQ881" s="6" t="str">
        <f>+IFERROR(VALUE(RIGHT(Tabla25[[#This Row],[B2B]],6)),"")</f>
        <v/>
      </c>
      <c r="ER881" s="6" t="str">
        <f>+IFERROR(VLOOKUP(EP881,Auxiliar!$A:$C,2,0),"")</f>
        <v/>
      </c>
      <c r="ES881" s="7" t="str">
        <f>+IFERROR(VLOOKUP(EP881,Auxiliar!$A:$C,3,0),"")</f>
        <v/>
      </c>
      <c r="EU881" s="1"/>
      <c r="EV881" s="12"/>
      <c r="EW881" s="6" t="str">
        <f>+IFERROR(VALUE(RIGHT(Tabla26[[#This Row],[B2B]],6)),"")</f>
        <v/>
      </c>
      <c r="EX881" s="6" t="str">
        <f>+IFERROR(VLOOKUP(EV881,Auxiliar!$A:$C,2,0),"")</f>
        <v/>
      </c>
      <c r="EY881" s="7" t="str">
        <f>+IFERROR(VLOOKUP(EV881,Auxiliar!$A:$C,3,0),"")</f>
        <v/>
      </c>
      <c r="EZ881" s="1"/>
      <c r="FA881" s="12"/>
      <c r="FB881" s="6" t="str">
        <f>+IFERROR(VALUE(RIGHT(Tabla27[[#This Row],[B2B]],6)),"")</f>
        <v/>
      </c>
      <c r="FC881" s="6" t="str">
        <f>+IFERROR(VLOOKUP(FA881,Auxiliar!$A:$C,2,0),"")</f>
        <v/>
      </c>
      <c r="FD881" s="7" t="str">
        <f>+IFERROR(VLOOKUP(FA881,Auxiliar!$A:$C,3,0),"")</f>
        <v/>
      </c>
      <c r="FE881" s="1"/>
      <c r="FF881" s="12"/>
      <c r="FG881" s="6" t="str">
        <f>+IFERROR(VALUE(RIGHT(Tabla28[[#This Row],[B2B]],6)),"")</f>
        <v/>
      </c>
      <c r="FH881" s="6" t="str">
        <f>+IFERROR(VLOOKUP(FF881,Auxiliar!$A:$C,2,0),"")</f>
        <v/>
      </c>
      <c r="FI881" s="7" t="str">
        <f>+IFERROR(VLOOKUP(FF881,Auxiliar!$A:$C,3,0),"")</f>
        <v/>
      </c>
      <c r="FJ881" s="1"/>
      <c r="FK881" s="12"/>
      <c r="FL881" s="6" t="str">
        <f>+IFERROR(VALUE(RIGHT(Tabla29[[#This Row],[B2B]],6)),"")</f>
        <v/>
      </c>
      <c r="FM881" s="6" t="str">
        <f>+IFERROR(VLOOKUP(FK881,Auxiliar!$A:$C,2,0),"")</f>
        <v/>
      </c>
      <c r="FN881" s="7" t="str">
        <f>+IFERROR(VLOOKUP(FK881,Auxiliar!$A:$C,3,0),"")</f>
        <v/>
      </c>
      <c r="FO881" s="1"/>
      <c r="FP881" s="12"/>
      <c r="FQ881" s="6" t="str">
        <f>+IFERROR(VALUE(RIGHT(Tabla30[[#This Row],[B2B]],6)),"")</f>
        <v/>
      </c>
      <c r="FR881" s="6" t="str">
        <f>+IFERROR(VLOOKUP(FP881,Auxiliar!$A:$C,2,0),"")</f>
        <v/>
      </c>
      <c r="FS881" s="7"/>
      <c r="FT881" s="1"/>
      <c r="FU881" s="12"/>
      <c r="FV881" s="6" t="str">
        <f>+IFERROR(VALUE(RIGHT(Tabla31[[#This Row],[B2B]],6)),"")</f>
        <v/>
      </c>
      <c r="FW881" s="6" t="str">
        <f>+IFERROR(VLOOKUP(FU881,Auxiliar!$A:$C,2,0),"")</f>
        <v/>
      </c>
      <c r="FX881" s="7" t="str">
        <f>+IFERROR(VLOOKUP(FU881,Auxiliar!$A:$C,3,0),"")</f>
        <v/>
      </c>
      <c r="FY881" s="1"/>
      <c r="FZ881" s="12"/>
      <c r="GA881" s="6" t="str">
        <f>+IFERROR(VALUE(RIGHT(Tabla32[[#This Row],[B2B]],6)),"")</f>
        <v/>
      </c>
      <c r="GB881" s="6" t="str">
        <f>+IFERROR(VLOOKUP(FZ881,Auxiliar!$A:$C,2,0),"")</f>
        <v/>
      </c>
      <c r="GC881" s="7" t="str">
        <f>+IFERROR(VLOOKUP(FZ881,Auxiliar!$A:$C,3,0),"")</f>
        <v/>
      </c>
      <c r="GD881" s="1"/>
      <c r="GE881" s="12"/>
      <c r="GF881" s="6" t="str">
        <f>+IFERROR(VALUE(RIGHT(Tabla33[[#This Row],[B2B]],6)),"")</f>
        <v/>
      </c>
      <c r="GG881" s="6" t="str">
        <f>+IFERROR(VLOOKUP(GE881,Auxiliar!$A:$C,2,0),"")</f>
        <v/>
      </c>
      <c r="GH881" s="7" t="str">
        <f>+IFERROR(VLOOKUP(GE881,Auxiliar!$A:$C,3,0),"")</f>
        <v/>
      </c>
    </row>
    <row r="882" spans="19:190" x14ac:dyDescent="0.25">
      <c r="S882" s="1">
        <v>11866</v>
      </c>
      <c r="T882" s="1" t="s">
        <v>9</v>
      </c>
      <c r="U882" s="6">
        <f>+IFERROR(VALUE(RIGHT(Tabla4[[#This Row],[B2B]],6)),"")</f>
        <v>11866</v>
      </c>
      <c r="V882" s="6" t="str">
        <f>+IFERROR(VLOOKUP(T882,Auxiliar!$A:$C,2,0),"")</f>
        <v>CORE</v>
      </c>
      <c r="W882" s="7" t="str">
        <f>+IFERROR(VLOOKUP(T882,Auxiliar!$A:$C,3,0),"")</f>
        <v>0b 1% | 2b 5% | 4b 6%</v>
      </c>
      <c r="AK882" s="1">
        <v>11219</v>
      </c>
      <c r="AL882" s="1" t="s">
        <v>30</v>
      </c>
      <c r="AM882" s="6">
        <f>+IFERROR(VALUE(RIGHT(Tabla7[[#This Row],[B2B]],6)),"")</f>
        <v>11219</v>
      </c>
      <c r="AN882" s="6" t="str">
        <f>+IFERROR(VLOOKUP(AL882,Auxiliar!$A:$C,2,0),"")</f>
        <v>LATONES</v>
      </c>
      <c r="AO882" s="7" t="str">
        <f>+IFERROR(VLOOKUP(AL882,Auxiliar!$A:$C,3,0),"")</f>
        <v>1b 4% | 5b 7% | 97b 0%</v>
      </c>
      <c r="AW882" s="1"/>
      <c r="AX882" s="1" t="s">
        <v>32</v>
      </c>
      <c r="AY882" s="6" t="str">
        <f>+IFERROR(VALUE(RIGHT(Tabla9[[#This Row],[B2B]],6)),"")</f>
        <v/>
      </c>
      <c r="AZ882" s="6" t="str">
        <f>+IFERROR(VLOOKUP(AX882,Auxiliar!$A:$C,2,0),"")</f>
        <v>LATONES</v>
      </c>
      <c r="BA882" s="7" t="str">
        <f>+IFERROR(VLOOKUP(AX882,Auxiliar!$A:$C,3,0),"")</f>
        <v>2b 3% | 4b 4% | 6b 5% | 10b 8%  | 385b 0%</v>
      </c>
      <c r="BI882" s="1"/>
      <c r="BJ882" s="1"/>
      <c r="BK882" s="6" t="str">
        <f>+IFERROR(VALUE(RIGHT(Tabla11[[#This Row],[B2B]],6)),"")</f>
        <v/>
      </c>
      <c r="BL882" s="6" t="str">
        <f>+IFERROR(VLOOKUP(BJ882,Auxiliar!$A:$C,2,0),"")</f>
        <v/>
      </c>
      <c r="BM882" s="7" t="str">
        <f>+IFERROR(VLOOKUP(BJ882,Auxiliar!$A:$C,3,0),"")</f>
        <v/>
      </c>
      <c r="BO882" s="1"/>
      <c r="BP882" s="1" t="s">
        <v>39</v>
      </c>
      <c r="BQ882" s="6" t="str">
        <f>+IFERROR(VALUE(RIGHT(Tabla12[[#This Row],[B2B]],6)),"")</f>
        <v/>
      </c>
      <c r="BR882" s="6" t="str">
        <f>+IFERROR(VLOOKUP(BP882,Auxiliar!$A:$C,2,0),"")</f>
        <v>VALUE LITRO</v>
      </c>
      <c r="BS882" s="7" t="str">
        <f>+IFERROR(VLOOKUP(BP882,Auxiliar!$A:$C,3,0),"")</f>
        <v>1b 12%</v>
      </c>
      <c r="CA882" s="1">
        <v>6240</v>
      </c>
      <c r="CB882" s="1" t="s">
        <v>35</v>
      </c>
      <c r="CC882" s="6">
        <f>+IFERROR(VALUE(RIGHT(Tabla14[[#This Row],[B2B]],6)),"")</f>
        <v>6240</v>
      </c>
      <c r="CD882" s="6" t="str">
        <f>+IFERROR(VLOOKUP(CB882,Auxiliar!$A:$C,2,0),"")</f>
        <v>Corona 710cc</v>
      </c>
      <c r="CE882" s="7" t="str">
        <f>+IFERROR(VLOOKUP(CB882,Auxiliar!$A:$C,3,0),"")</f>
        <v>1b 10% | 85b 0%</v>
      </c>
      <c r="CG882" s="1"/>
      <c r="CH882" s="1"/>
      <c r="CI882" s="6" t="str">
        <f>+IFERROR(VALUE(RIGHT(Tabla15[[#This Row],[B2B]],6)),"")</f>
        <v/>
      </c>
      <c r="CJ882" s="6" t="str">
        <f>+IFERROR(VLOOKUP(CH882,Auxiliar!$A:$C,2,0),"")</f>
        <v/>
      </c>
      <c r="CK882" s="7" t="str">
        <f>+IFERROR(VLOOKUP(CH882,Auxiliar!$A:$C,3,0),"")</f>
        <v/>
      </c>
      <c r="CM882" s="1">
        <v>6180</v>
      </c>
      <c r="CN882" s="1" t="s">
        <v>20</v>
      </c>
      <c r="CO882" s="6">
        <v>6180</v>
      </c>
      <c r="CP882" s="6" t="s">
        <v>20</v>
      </c>
      <c r="CQ882" s="7" t="s">
        <v>21</v>
      </c>
      <c r="CS882" s="1"/>
      <c r="CT882" s="1"/>
      <c r="CU882" s="6" t="str">
        <f>+IFERROR(VALUE(RIGHT(Tabla17[[#This Row],[B2B]],6)),"")</f>
        <v/>
      </c>
      <c r="CV882" s="6" t="str">
        <f>+IFERROR(VLOOKUP(CT882,Auxiliar!$A:$C,2,0),"")</f>
        <v/>
      </c>
      <c r="CW882" s="7" t="str">
        <f>+IFERROR(VLOOKUP(CT882,Auxiliar!$A:$C,3,0),"")</f>
        <v/>
      </c>
      <c r="CY882" s="1">
        <v>6180</v>
      </c>
      <c r="CZ882" s="1" t="s">
        <v>16</v>
      </c>
      <c r="DA882" s="6">
        <f>+IFERROR(VALUE(RIGHT(Tabla18[[#This Row],[B2B]],6)),"")</f>
        <v>6180</v>
      </c>
      <c r="DB882" s="6" t="str">
        <f>+IFERROR(VLOOKUP(CZ882,Auxiliar!$A:$C,2,0),"")</f>
        <v>PREMIUM</v>
      </c>
      <c r="DC882" s="7" t="str">
        <f>+IFERROR(VLOOKUP(CZ882,Auxiliar!$A:$C,3,0),"")</f>
        <v>0b 0% | 2b 2% | 5b 3,5% | 10b 5%</v>
      </c>
      <c r="DE882" s="1">
        <v>6180</v>
      </c>
      <c r="DF882" s="1" t="s">
        <v>19</v>
      </c>
      <c r="DG882" s="6">
        <f>+IFERROR(VALUE(RIGHT(Tabla19[[#This Row],[B2B]],6)),"")</f>
        <v>6180</v>
      </c>
      <c r="DH882" s="6" t="str">
        <f>+IFERROR(VLOOKUP(DF882,Auxiliar!$A:$C,2,0),"")</f>
        <v>MICHELOB</v>
      </c>
      <c r="DI882" s="7" t="str">
        <f>+IFERROR(VLOOKUP(DF882,Auxiliar!$A:$C,3,0),"")</f>
        <v>1b 7% | 3b 22% | 8b 27%</v>
      </c>
      <c r="DK882" s="1"/>
      <c r="DL882" s="1"/>
      <c r="DM882" s="6" t="str">
        <f>+IFERROR(VALUE(RIGHT(Tabla20[[#This Row],[B2B]],6)),"")</f>
        <v/>
      </c>
      <c r="DN882" s="6" t="str">
        <f>+IFERROR(VLOOKUP(DL882,Auxiliar!$A:$C,2,0),"")</f>
        <v/>
      </c>
      <c r="DO882" s="7" t="str">
        <f>+IFERROR(VLOOKUP(DL882,Auxiliar!$A:$C,3,0),"")</f>
        <v/>
      </c>
      <c r="DQ882" s="1">
        <v>6172</v>
      </c>
      <c r="DR882" s="12" t="s">
        <v>24</v>
      </c>
      <c r="DS882" s="6">
        <f>+IFERROR(VALUE(RIGHT(Tabla21[[#This Row],[B2B]],6)),"")</f>
        <v>6172</v>
      </c>
      <c r="DT882" s="6" t="str">
        <f>+IFERROR(VLOOKUP(DR882,Auxiliar!$A:$C,2,0),"")</f>
        <v>CORONA PORRON</v>
      </c>
      <c r="DU882" s="7" t="str">
        <f>+IFERROR(VLOOKUP(DR882,Auxiliar!$A:$C,3,0),"")</f>
        <v>1b 5% | 20b 0%</v>
      </c>
      <c r="DW882" s="1"/>
      <c r="DX882" s="12"/>
      <c r="DY882" s="6" t="str">
        <f>+IFERROR(VALUE(RIGHT(Tabla22[[#This Row],[B2B]],6)),"")</f>
        <v/>
      </c>
      <c r="DZ882" s="6" t="str">
        <f>+IFERROR(VLOOKUP(DX882,Auxiliar!$A:$C,2,0),"")</f>
        <v/>
      </c>
      <c r="EA882" s="7" t="str">
        <f>+IFERROR(VLOOKUP(DX882,Auxiliar!$A:$C,3,0),"")</f>
        <v/>
      </c>
      <c r="EC882" s="1"/>
      <c r="ED882" s="12"/>
      <c r="EE882" s="6" t="str">
        <f>+IFERROR(VALUE(RIGHT(Tabla23[[#This Row],[B2B]],6)),"")</f>
        <v/>
      </c>
      <c r="EF882" s="6" t="str">
        <f>+IFERROR(VLOOKUP(ED882,Auxiliar!$A:$C,2,0),"")</f>
        <v/>
      </c>
      <c r="EG882" s="7" t="str">
        <f>+IFERROR(VLOOKUP(ED882,Auxiliar!$A:$C,3,0),"")</f>
        <v/>
      </c>
      <c r="EI882" s="1"/>
      <c r="EJ882" s="12"/>
      <c r="EK882" s="6" t="str">
        <f>+IFERROR(VALUE(RIGHT(Tabla24[[#This Row],[B2B]],6)),"")</f>
        <v/>
      </c>
      <c r="EL882" s="6" t="str">
        <f>+IFERROR(VLOOKUP(EJ882,Auxiliar!$A:$C,2,0),"")</f>
        <v/>
      </c>
      <c r="EM882" s="7" t="str">
        <f>+IFERROR(VLOOKUP(EJ882,Auxiliar!$A:$C,3,0),"")</f>
        <v/>
      </c>
      <c r="EO882" s="1"/>
      <c r="EP882" s="12"/>
      <c r="EQ882" s="6" t="str">
        <f>+IFERROR(VALUE(RIGHT(Tabla25[[#This Row],[B2B]],6)),"")</f>
        <v/>
      </c>
      <c r="ER882" s="6" t="str">
        <f>+IFERROR(VLOOKUP(EP882,Auxiliar!$A:$C,2,0),"")</f>
        <v/>
      </c>
      <c r="ES882" s="7" t="str">
        <f>+IFERROR(VLOOKUP(EP882,Auxiliar!$A:$C,3,0),"")</f>
        <v/>
      </c>
      <c r="EU882" s="1"/>
      <c r="EV882" s="12"/>
      <c r="EW882" s="6" t="str">
        <f>+IFERROR(VALUE(RIGHT(Tabla26[[#This Row],[B2B]],6)),"")</f>
        <v/>
      </c>
      <c r="EX882" s="6" t="str">
        <f>+IFERROR(VLOOKUP(EV882,Auxiliar!$A:$C,2,0),"")</f>
        <v/>
      </c>
      <c r="EY882" s="7" t="str">
        <f>+IFERROR(VLOOKUP(EV882,Auxiliar!$A:$C,3,0),"")</f>
        <v/>
      </c>
      <c r="EZ882" s="1"/>
      <c r="FA882" s="12"/>
      <c r="FB882" s="6" t="str">
        <f>+IFERROR(VALUE(RIGHT(Tabla27[[#This Row],[B2B]],6)),"")</f>
        <v/>
      </c>
      <c r="FC882" s="6" t="str">
        <f>+IFERROR(VLOOKUP(FA882,Auxiliar!$A:$C,2,0),"")</f>
        <v/>
      </c>
      <c r="FD882" s="7" t="str">
        <f>+IFERROR(VLOOKUP(FA882,Auxiliar!$A:$C,3,0),"")</f>
        <v/>
      </c>
      <c r="FE882" s="1"/>
      <c r="FF882" s="12"/>
      <c r="FG882" s="6" t="str">
        <f>+IFERROR(VALUE(RIGHT(Tabla28[[#This Row],[B2B]],6)),"")</f>
        <v/>
      </c>
      <c r="FH882" s="6" t="str">
        <f>+IFERROR(VLOOKUP(FF882,Auxiliar!$A:$C,2,0),"")</f>
        <v/>
      </c>
      <c r="FI882" s="7" t="str">
        <f>+IFERROR(VLOOKUP(FF882,Auxiliar!$A:$C,3,0),"")</f>
        <v/>
      </c>
      <c r="FJ882" s="1"/>
      <c r="FK882" s="12"/>
      <c r="FL882" s="6" t="str">
        <f>+IFERROR(VALUE(RIGHT(Tabla29[[#This Row],[B2B]],6)),"")</f>
        <v/>
      </c>
      <c r="FM882" s="6" t="str">
        <f>+IFERROR(VLOOKUP(FK882,Auxiliar!$A:$C,2,0),"")</f>
        <v/>
      </c>
      <c r="FN882" s="7" t="str">
        <f>+IFERROR(VLOOKUP(FK882,Auxiliar!$A:$C,3,0),"")</f>
        <v/>
      </c>
      <c r="FO882" s="1"/>
      <c r="FP882" s="12"/>
      <c r="FQ882" s="6" t="str">
        <f>+IFERROR(VALUE(RIGHT(Tabla30[[#This Row],[B2B]],6)),"")</f>
        <v/>
      </c>
      <c r="FR882" s="6" t="str">
        <f>+IFERROR(VLOOKUP(FP882,Auxiliar!$A:$C,2,0),"")</f>
        <v/>
      </c>
      <c r="FS882" s="7"/>
      <c r="FT882" s="1"/>
      <c r="FU882" s="12"/>
      <c r="FV882" s="6" t="str">
        <f>+IFERROR(VALUE(RIGHT(Tabla31[[#This Row],[B2B]],6)),"")</f>
        <v/>
      </c>
      <c r="FW882" s="6" t="str">
        <f>+IFERROR(VLOOKUP(FU882,Auxiliar!$A:$C,2,0),"")</f>
        <v/>
      </c>
      <c r="FX882" s="7" t="str">
        <f>+IFERROR(VLOOKUP(FU882,Auxiliar!$A:$C,3,0),"")</f>
        <v/>
      </c>
      <c r="FY882" s="1"/>
      <c r="FZ882" s="12"/>
      <c r="GA882" s="6" t="str">
        <f>+IFERROR(VALUE(RIGHT(Tabla32[[#This Row],[B2B]],6)),"")</f>
        <v/>
      </c>
      <c r="GB882" s="6" t="str">
        <f>+IFERROR(VLOOKUP(FZ882,Auxiliar!$A:$C,2,0),"")</f>
        <v/>
      </c>
      <c r="GC882" s="7" t="str">
        <f>+IFERROR(VLOOKUP(FZ882,Auxiliar!$A:$C,3,0),"")</f>
        <v/>
      </c>
      <c r="GD882" s="1"/>
      <c r="GE882" s="12"/>
      <c r="GF882" s="6" t="str">
        <f>+IFERROR(VALUE(RIGHT(Tabla33[[#This Row],[B2B]],6)),"")</f>
        <v/>
      </c>
      <c r="GG882" s="6" t="str">
        <f>+IFERROR(VLOOKUP(GE882,Auxiliar!$A:$C,2,0),"")</f>
        <v/>
      </c>
      <c r="GH882" s="7" t="str">
        <f>+IFERROR(VLOOKUP(GE882,Auxiliar!$A:$C,3,0),"")</f>
        <v/>
      </c>
    </row>
    <row r="883" spans="19:190" x14ac:dyDescent="0.25">
      <c r="S883" s="1">
        <v>11869</v>
      </c>
      <c r="T883" s="1" t="s">
        <v>9</v>
      </c>
      <c r="U883" s="6">
        <f>+IFERROR(VALUE(RIGHT(Tabla4[[#This Row],[B2B]],6)),"")</f>
        <v>11869</v>
      </c>
      <c r="V883" s="6" t="str">
        <f>+IFERROR(VLOOKUP(T883,Auxiliar!$A:$C,2,0),"")</f>
        <v>CORE</v>
      </c>
      <c r="W883" s="7" t="str">
        <f>+IFERROR(VLOOKUP(T883,Auxiliar!$A:$C,3,0),"")</f>
        <v>0b 1% | 2b 5% | 4b 6%</v>
      </c>
      <c r="AK883" s="1">
        <v>11226</v>
      </c>
      <c r="AL883" s="1" t="s">
        <v>30</v>
      </c>
      <c r="AM883" s="6">
        <f>+IFERROR(VALUE(RIGHT(Tabla7[[#This Row],[B2B]],6)),"")</f>
        <v>11226</v>
      </c>
      <c r="AN883" s="6" t="str">
        <f>+IFERROR(VLOOKUP(AL883,Auxiliar!$A:$C,2,0),"")</f>
        <v>LATONES</v>
      </c>
      <c r="AO883" s="7" t="str">
        <f>+IFERROR(VLOOKUP(AL883,Auxiliar!$A:$C,3,0),"")</f>
        <v>1b 4% | 5b 7% | 97b 0%</v>
      </c>
      <c r="AW883" s="1"/>
      <c r="AX883" s="1" t="s">
        <v>32</v>
      </c>
      <c r="AY883" s="6" t="str">
        <f>+IFERROR(VALUE(RIGHT(Tabla9[[#This Row],[B2B]],6)),"")</f>
        <v/>
      </c>
      <c r="AZ883" s="6" t="str">
        <f>+IFERROR(VLOOKUP(AX883,Auxiliar!$A:$C,2,0),"")</f>
        <v>LATONES</v>
      </c>
      <c r="BA883" s="7" t="str">
        <f>+IFERROR(VLOOKUP(AX883,Auxiliar!$A:$C,3,0),"")</f>
        <v>2b 3% | 4b 4% | 6b 5% | 10b 8%  | 385b 0%</v>
      </c>
      <c r="BI883" s="1"/>
      <c r="BJ883" s="1"/>
      <c r="BK883" s="6" t="str">
        <f>+IFERROR(VALUE(RIGHT(Tabla11[[#This Row],[B2B]],6)),"")</f>
        <v/>
      </c>
      <c r="BL883" s="6" t="str">
        <f>+IFERROR(VLOOKUP(BJ883,Auxiliar!$A:$C,2,0),"")</f>
        <v/>
      </c>
      <c r="BM883" s="7" t="str">
        <f>+IFERROR(VLOOKUP(BJ883,Auxiliar!$A:$C,3,0),"")</f>
        <v/>
      </c>
      <c r="BO883" s="1"/>
      <c r="BP883" s="1" t="s">
        <v>39</v>
      </c>
      <c r="BQ883" s="6" t="str">
        <f>+IFERROR(VALUE(RIGHT(Tabla12[[#This Row],[B2B]],6)),"")</f>
        <v/>
      </c>
      <c r="BR883" s="6" t="str">
        <f>+IFERROR(VLOOKUP(BP883,Auxiliar!$A:$C,2,0),"")</f>
        <v>VALUE LITRO</v>
      </c>
      <c r="BS883" s="7" t="str">
        <f>+IFERROR(VLOOKUP(BP883,Auxiliar!$A:$C,3,0),"")</f>
        <v>1b 12%</v>
      </c>
      <c r="CA883" s="1">
        <v>6241</v>
      </c>
      <c r="CB883" s="1" t="s">
        <v>35</v>
      </c>
      <c r="CC883" s="6">
        <f>+IFERROR(VALUE(RIGHT(Tabla14[[#This Row],[B2B]],6)),"")</f>
        <v>6241</v>
      </c>
      <c r="CD883" s="6" t="str">
        <f>+IFERROR(VLOOKUP(CB883,Auxiliar!$A:$C,2,0),"")</f>
        <v>Corona 710cc</v>
      </c>
      <c r="CE883" s="7" t="str">
        <f>+IFERROR(VLOOKUP(CB883,Auxiliar!$A:$C,3,0),"")</f>
        <v>1b 10% | 85b 0%</v>
      </c>
      <c r="CG883" s="1"/>
      <c r="CH883" s="1"/>
      <c r="CI883" s="6" t="str">
        <f>+IFERROR(VALUE(RIGHT(Tabla15[[#This Row],[B2B]],6)),"")</f>
        <v/>
      </c>
      <c r="CJ883" s="6" t="str">
        <f>+IFERROR(VLOOKUP(CH883,Auxiliar!$A:$C,2,0),"")</f>
        <v/>
      </c>
      <c r="CK883" s="7" t="str">
        <f>+IFERROR(VLOOKUP(CH883,Auxiliar!$A:$C,3,0),"")</f>
        <v/>
      </c>
      <c r="CM883" s="1">
        <v>6181</v>
      </c>
      <c r="CN883" s="1" t="s">
        <v>20</v>
      </c>
      <c r="CO883" s="6">
        <v>6181</v>
      </c>
      <c r="CP883" s="6" t="s">
        <v>20</v>
      </c>
      <c r="CQ883" s="7" t="s">
        <v>21</v>
      </c>
      <c r="CS883" s="1"/>
      <c r="CT883" s="1"/>
      <c r="CU883" s="6" t="str">
        <f>+IFERROR(VALUE(RIGHT(Tabla17[[#This Row],[B2B]],6)),"")</f>
        <v/>
      </c>
      <c r="CV883" s="6" t="str">
        <f>+IFERROR(VLOOKUP(CT883,Auxiliar!$A:$C,2,0),"")</f>
        <v/>
      </c>
      <c r="CW883" s="7" t="str">
        <f>+IFERROR(VLOOKUP(CT883,Auxiliar!$A:$C,3,0),"")</f>
        <v/>
      </c>
      <c r="CY883" s="1">
        <v>6181</v>
      </c>
      <c r="CZ883" s="1" t="s">
        <v>16</v>
      </c>
      <c r="DA883" s="6">
        <f>+IFERROR(VALUE(RIGHT(Tabla18[[#This Row],[B2B]],6)),"")</f>
        <v>6181</v>
      </c>
      <c r="DB883" s="6" t="str">
        <f>+IFERROR(VLOOKUP(CZ883,Auxiliar!$A:$C,2,0),"")</f>
        <v>PREMIUM</v>
      </c>
      <c r="DC883" s="7" t="str">
        <f>+IFERROR(VLOOKUP(CZ883,Auxiliar!$A:$C,3,0),"")</f>
        <v>0b 0% | 2b 2% | 5b 3,5% | 10b 5%</v>
      </c>
      <c r="DE883" s="1">
        <v>6181</v>
      </c>
      <c r="DF883" s="1" t="s">
        <v>19</v>
      </c>
      <c r="DG883" s="6">
        <f>+IFERROR(VALUE(RIGHT(Tabla19[[#This Row],[B2B]],6)),"")</f>
        <v>6181</v>
      </c>
      <c r="DH883" s="6" t="str">
        <f>+IFERROR(VLOOKUP(DF883,Auxiliar!$A:$C,2,0),"")</f>
        <v>MICHELOB</v>
      </c>
      <c r="DI883" s="7" t="str">
        <f>+IFERROR(VLOOKUP(DF883,Auxiliar!$A:$C,3,0),"")</f>
        <v>1b 7% | 3b 22% | 8b 27%</v>
      </c>
      <c r="DK883" s="1"/>
      <c r="DL883" s="1"/>
      <c r="DM883" s="6" t="str">
        <f>+IFERROR(VALUE(RIGHT(Tabla20[[#This Row],[B2B]],6)),"")</f>
        <v/>
      </c>
      <c r="DN883" s="6" t="str">
        <f>+IFERROR(VLOOKUP(DL883,Auxiliar!$A:$C,2,0),"")</f>
        <v/>
      </c>
      <c r="DO883" s="7" t="str">
        <f>+IFERROR(VLOOKUP(DL883,Auxiliar!$A:$C,3,0),"")</f>
        <v/>
      </c>
      <c r="DQ883" s="1">
        <v>6180</v>
      </c>
      <c r="DR883" s="12" t="s">
        <v>24</v>
      </c>
      <c r="DS883" s="6">
        <f>+IFERROR(VALUE(RIGHT(Tabla21[[#This Row],[B2B]],6)),"")</f>
        <v>6180</v>
      </c>
      <c r="DT883" s="6" t="str">
        <f>+IFERROR(VLOOKUP(DR883,Auxiliar!$A:$C,2,0),"")</f>
        <v>CORONA PORRON</v>
      </c>
      <c r="DU883" s="7" t="str">
        <f>+IFERROR(VLOOKUP(DR883,Auxiliar!$A:$C,3,0),"")</f>
        <v>1b 5% | 20b 0%</v>
      </c>
      <c r="DW883" s="1"/>
      <c r="DX883" s="12"/>
      <c r="DY883" s="6" t="str">
        <f>+IFERROR(VALUE(RIGHT(Tabla22[[#This Row],[B2B]],6)),"")</f>
        <v/>
      </c>
      <c r="DZ883" s="6" t="str">
        <f>+IFERROR(VLOOKUP(DX883,Auxiliar!$A:$C,2,0),"")</f>
        <v/>
      </c>
      <c r="EA883" s="7" t="str">
        <f>+IFERROR(VLOOKUP(DX883,Auxiliar!$A:$C,3,0),"")</f>
        <v/>
      </c>
      <c r="EC883" s="1"/>
      <c r="ED883" s="12"/>
      <c r="EE883" s="6" t="str">
        <f>+IFERROR(VALUE(RIGHT(Tabla23[[#This Row],[B2B]],6)),"")</f>
        <v/>
      </c>
      <c r="EF883" s="6" t="str">
        <f>+IFERROR(VLOOKUP(ED883,Auxiliar!$A:$C,2,0),"")</f>
        <v/>
      </c>
      <c r="EG883" s="7" t="str">
        <f>+IFERROR(VLOOKUP(ED883,Auxiliar!$A:$C,3,0),"")</f>
        <v/>
      </c>
      <c r="EI883" s="1"/>
      <c r="EJ883" s="12"/>
      <c r="EK883" s="6" t="str">
        <f>+IFERROR(VALUE(RIGHT(Tabla24[[#This Row],[B2B]],6)),"")</f>
        <v/>
      </c>
      <c r="EL883" s="6" t="str">
        <f>+IFERROR(VLOOKUP(EJ883,Auxiliar!$A:$C,2,0),"")</f>
        <v/>
      </c>
      <c r="EM883" s="7" t="str">
        <f>+IFERROR(VLOOKUP(EJ883,Auxiliar!$A:$C,3,0),"")</f>
        <v/>
      </c>
      <c r="EO883" s="1"/>
      <c r="EP883" s="12"/>
      <c r="EQ883" s="6" t="str">
        <f>+IFERROR(VALUE(RIGHT(Tabla25[[#This Row],[B2B]],6)),"")</f>
        <v/>
      </c>
      <c r="ER883" s="6" t="str">
        <f>+IFERROR(VLOOKUP(EP883,Auxiliar!$A:$C,2,0),"")</f>
        <v/>
      </c>
      <c r="ES883" s="7" t="str">
        <f>+IFERROR(VLOOKUP(EP883,Auxiliar!$A:$C,3,0),"")</f>
        <v/>
      </c>
      <c r="EU883" s="1"/>
      <c r="EV883" s="12"/>
      <c r="EW883" s="6" t="str">
        <f>+IFERROR(VALUE(RIGHT(Tabla26[[#This Row],[B2B]],6)),"")</f>
        <v/>
      </c>
      <c r="EX883" s="6" t="str">
        <f>+IFERROR(VLOOKUP(EV883,Auxiliar!$A:$C,2,0),"")</f>
        <v/>
      </c>
      <c r="EY883" s="7" t="str">
        <f>+IFERROR(VLOOKUP(EV883,Auxiliar!$A:$C,3,0),"")</f>
        <v/>
      </c>
      <c r="EZ883" s="1"/>
      <c r="FA883" s="12"/>
      <c r="FB883" s="6" t="str">
        <f>+IFERROR(VALUE(RIGHT(Tabla27[[#This Row],[B2B]],6)),"")</f>
        <v/>
      </c>
      <c r="FC883" s="6" t="str">
        <f>+IFERROR(VLOOKUP(FA883,Auxiliar!$A:$C,2,0),"")</f>
        <v/>
      </c>
      <c r="FD883" s="7" t="str">
        <f>+IFERROR(VLOOKUP(FA883,Auxiliar!$A:$C,3,0),"")</f>
        <v/>
      </c>
      <c r="FE883" s="1"/>
      <c r="FF883" s="12"/>
      <c r="FG883" s="6" t="str">
        <f>+IFERROR(VALUE(RIGHT(Tabla28[[#This Row],[B2B]],6)),"")</f>
        <v/>
      </c>
      <c r="FH883" s="6" t="str">
        <f>+IFERROR(VLOOKUP(FF883,Auxiliar!$A:$C,2,0),"")</f>
        <v/>
      </c>
      <c r="FI883" s="7" t="str">
        <f>+IFERROR(VLOOKUP(FF883,Auxiliar!$A:$C,3,0),"")</f>
        <v/>
      </c>
      <c r="FJ883" s="1"/>
      <c r="FK883" s="12"/>
      <c r="FL883" s="6" t="str">
        <f>+IFERROR(VALUE(RIGHT(Tabla29[[#This Row],[B2B]],6)),"")</f>
        <v/>
      </c>
      <c r="FM883" s="6" t="str">
        <f>+IFERROR(VLOOKUP(FK883,Auxiliar!$A:$C,2,0),"")</f>
        <v/>
      </c>
      <c r="FN883" s="7" t="str">
        <f>+IFERROR(VLOOKUP(FK883,Auxiliar!$A:$C,3,0),"")</f>
        <v/>
      </c>
      <c r="FO883" s="1"/>
      <c r="FP883" s="12"/>
      <c r="FQ883" s="6" t="str">
        <f>+IFERROR(VALUE(RIGHT(Tabla30[[#This Row],[B2B]],6)),"")</f>
        <v/>
      </c>
      <c r="FR883" s="6" t="str">
        <f>+IFERROR(VLOOKUP(FP883,Auxiliar!$A:$C,2,0),"")</f>
        <v/>
      </c>
      <c r="FS883" s="7"/>
      <c r="FT883" s="1"/>
      <c r="FU883" s="12"/>
      <c r="FV883" s="6" t="str">
        <f>+IFERROR(VALUE(RIGHT(Tabla31[[#This Row],[B2B]],6)),"")</f>
        <v/>
      </c>
      <c r="FW883" s="6" t="str">
        <f>+IFERROR(VLOOKUP(FU883,Auxiliar!$A:$C,2,0),"")</f>
        <v/>
      </c>
      <c r="FX883" s="7" t="str">
        <f>+IFERROR(VLOOKUP(FU883,Auxiliar!$A:$C,3,0),"")</f>
        <v/>
      </c>
      <c r="FY883" s="1"/>
      <c r="FZ883" s="12"/>
      <c r="GA883" s="6" t="str">
        <f>+IFERROR(VALUE(RIGHT(Tabla32[[#This Row],[B2B]],6)),"")</f>
        <v/>
      </c>
      <c r="GB883" s="6" t="str">
        <f>+IFERROR(VLOOKUP(FZ883,Auxiliar!$A:$C,2,0),"")</f>
        <v/>
      </c>
      <c r="GC883" s="7" t="str">
        <f>+IFERROR(VLOOKUP(FZ883,Auxiliar!$A:$C,3,0),"")</f>
        <v/>
      </c>
      <c r="GD883" s="1"/>
      <c r="GE883" s="12"/>
      <c r="GF883" s="6" t="str">
        <f>+IFERROR(VALUE(RIGHT(Tabla33[[#This Row],[B2B]],6)),"")</f>
        <v/>
      </c>
      <c r="GG883" s="6" t="str">
        <f>+IFERROR(VLOOKUP(GE883,Auxiliar!$A:$C,2,0),"")</f>
        <v/>
      </c>
      <c r="GH883" s="7" t="str">
        <f>+IFERROR(VLOOKUP(GE883,Auxiliar!$A:$C,3,0),"")</f>
        <v/>
      </c>
    </row>
    <row r="884" spans="19:190" x14ac:dyDescent="0.25">
      <c r="S884" s="1">
        <v>11870</v>
      </c>
      <c r="T884" s="1" t="s">
        <v>9</v>
      </c>
      <c r="U884" s="6">
        <f>+IFERROR(VALUE(RIGHT(Tabla4[[#This Row],[B2B]],6)),"")</f>
        <v>11870</v>
      </c>
      <c r="V884" s="6" t="str">
        <f>+IFERROR(VLOOKUP(T884,Auxiliar!$A:$C,2,0),"")</f>
        <v>CORE</v>
      </c>
      <c r="W884" s="7" t="str">
        <f>+IFERROR(VLOOKUP(T884,Auxiliar!$A:$C,3,0),"")</f>
        <v>0b 1% | 2b 5% | 4b 6%</v>
      </c>
      <c r="AK884" s="1">
        <v>11244</v>
      </c>
      <c r="AL884" s="1" t="s">
        <v>30</v>
      </c>
      <c r="AM884" s="6">
        <f>+IFERROR(VALUE(RIGHT(Tabla7[[#This Row],[B2B]],6)),"")</f>
        <v>11244</v>
      </c>
      <c r="AN884" s="6" t="str">
        <f>+IFERROR(VLOOKUP(AL884,Auxiliar!$A:$C,2,0),"")</f>
        <v>LATONES</v>
      </c>
      <c r="AO884" s="7" t="str">
        <f>+IFERROR(VLOOKUP(AL884,Auxiliar!$A:$C,3,0),"")</f>
        <v>1b 4% | 5b 7% | 97b 0%</v>
      </c>
      <c r="AW884" s="1"/>
      <c r="AX884" s="1" t="s">
        <v>32</v>
      </c>
      <c r="AY884" s="6" t="str">
        <f>+IFERROR(VALUE(RIGHT(Tabla9[[#This Row],[B2B]],6)),"")</f>
        <v/>
      </c>
      <c r="AZ884" s="6" t="str">
        <f>+IFERROR(VLOOKUP(AX884,Auxiliar!$A:$C,2,0),"")</f>
        <v>LATONES</v>
      </c>
      <c r="BA884" s="7" t="str">
        <f>+IFERROR(VLOOKUP(AX884,Auxiliar!$A:$C,3,0),"")</f>
        <v>2b 3% | 4b 4% | 6b 5% | 10b 8%  | 385b 0%</v>
      </c>
      <c r="BI884" s="1"/>
      <c r="BJ884" s="1"/>
      <c r="BK884" s="6" t="str">
        <f>+IFERROR(VALUE(RIGHT(Tabla11[[#This Row],[B2B]],6)),"")</f>
        <v/>
      </c>
      <c r="BL884" s="6" t="str">
        <f>+IFERROR(VLOOKUP(BJ884,Auxiliar!$A:$C,2,0),"")</f>
        <v/>
      </c>
      <c r="BM884" s="7" t="str">
        <f>+IFERROR(VLOOKUP(BJ884,Auxiliar!$A:$C,3,0),"")</f>
        <v/>
      </c>
      <c r="BO884" s="1"/>
      <c r="BP884" s="1" t="s">
        <v>39</v>
      </c>
      <c r="BQ884" s="6" t="str">
        <f>+IFERROR(VALUE(RIGHT(Tabla12[[#This Row],[B2B]],6)),"")</f>
        <v/>
      </c>
      <c r="BR884" s="6" t="str">
        <f>+IFERROR(VLOOKUP(BP884,Auxiliar!$A:$C,2,0),"")</f>
        <v>VALUE LITRO</v>
      </c>
      <c r="BS884" s="7" t="str">
        <f>+IFERROR(VLOOKUP(BP884,Auxiliar!$A:$C,3,0),"")</f>
        <v>1b 12%</v>
      </c>
      <c r="CA884" s="1">
        <v>6260</v>
      </c>
      <c r="CB884" s="1" t="s">
        <v>35</v>
      </c>
      <c r="CC884" s="6">
        <f>+IFERROR(VALUE(RIGHT(Tabla14[[#This Row],[B2B]],6)),"")</f>
        <v>6260</v>
      </c>
      <c r="CD884" s="6" t="str">
        <f>+IFERROR(VLOOKUP(CB884,Auxiliar!$A:$C,2,0),"")</f>
        <v>Corona 710cc</v>
      </c>
      <c r="CE884" s="7" t="str">
        <f>+IFERROR(VLOOKUP(CB884,Auxiliar!$A:$C,3,0),"")</f>
        <v>1b 10% | 85b 0%</v>
      </c>
      <c r="CG884" s="1"/>
      <c r="CH884" s="1"/>
      <c r="CI884" s="6" t="str">
        <f>+IFERROR(VALUE(RIGHT(Tabla15[[#This Row],[B2B]],6)),"")</f>
        <v/>
      </c>
      <c r="CJ884" s="6" t="str">
        <f>+IFERROR(VLOOKUP(CH884,Auxiliar!$A:$C,2,0),"")</f>
        <v/>
      </c>
      <c r="CK884" s="7" t="str">
        <f>+IFERROR(VLOOKUP(CH884,Auxiliar!$A:$C,3,0),"")</f>
        <v/>
      </c>
      <c r="CM884" s="1">
        <v>6186</v>
      </c>
      <c r="CN884" s="1" t="s">
        <v>20</v>
      </c>
      <c r="CO884" s="6">
        <v>6186</v>
      </c>
      <c r="CP884" s="6" t="s">
        <v>20</v>
      </c>
      <c r="CQ884" s="7" t="s">
        <v>21</v>
      </c>
      <c r="CS884" s="1"/>
      <c r="CT884" s="1"/>
      <c r="CU884" s="6" t="str">
        <f>+IFERROR(VALUE(RIGHT(Tabla17[[#This Row],[B2B]],6)),"")</f>
        <v/>
      </c>
      <c r="CV884" s="6" t="str">
        <f>+IFERROR(VLOOKUP(CT884,Auxiliar!$A:$C,2,0),"")</f>
        <v/>
      </c>
      <c r="CW884" s="7" t="str">
        <f>+IFERROR(VLOOKUP(CT884,Auxiliar!$A:$C,3,0),"")</f>
        <v/>
      </c>
      <c r="CY884" s="1">
        <v>6186</v>
      </c>
      <c r="CZ884" s="1" t="s">
        <v>16</v>
      </c>
      <c r="DA884" s="6">
        <f>+IFERROR(VALUE(RIGHT(Tabla18[[#This Row],[B2B]],6)),"")</f>
        <v>6186</v>
      </c>
      <c r="DB884" s="6" t="str">
        <f>+IFERROR(VLOOKUP(CZ884,Auxiliar!$A:$C,2,0),"")</f>
        <v>PREMIUM</v>
      </c>
      <c r="DC884" s="7" t="str">
        <f>+IFERROR(VLOOKUP(CZ884,Auxiliar!$A:$C,3,0),"")</f>
        <v>0b 0% | 2b 2% | 5b 3,5% | 10b 5%</v>
      </c>
      <c r="DE884" s="1">
        <v>6186</v>
      </c>
      <c r="DF884" s="1" t="s">
        <v>19</v>
      </c>
      <c r="DG884" s="6">
        <f>+IFERROR(VALUE(RIGHT(Tabla19[[#This Row],[B2B]],6)),"")</f>
        <v>6186</v>
      </c>
      <c r="DH884" s="6" t="str">
        <f>+IFERROR(VLOOKUP(DF884,Auxiliar!$A:$C,2,0),"")</f>
        <v>MICHELOB</v>
      </c>
      <c r="DI884" s="7" t="str">
        <f>+IFERROR(VLOOKUP(DF884,Auxiliar!$A:$C,3,0),"")</f>
        <v>1b 7% | 3b 22% | 8b 27%</v>
      </c>
      <c r="DK884" s="1"/>
      <c r="DL884" s="1"/>
      <c r="DM884" s="6" t="str">
        <f>+IFERROR(VALUE(RIGHT(Tabla20[[#This Row],[B2B]],6)),"")</f>
        <v/>
      </c>
      <c r="DN884" s="6" t="str">
        <f>+IFERROR(VLOOKUP(DL884,Auxiliar!$A:$C,2,0),"")</f>
        <v/>
      </c>
      <c r="DO884" s="7" t="str">
        <f>+IFERROR(VLOOKUP(DL884,Auxiliar!$A:$C,3,0),"")</f>
        <v/>
      </c>
      <c r="DQ884" s="1">
        <v>6181</v>
      </c>
      <c r="DR884" s="12" t="s">
        <v>24</v>
      </c>
      <c r="DS884" s="6">
        <f>+IFERROR(VALUE(RIGHT(Tabla21[[#This Row],[B2B]],6)),"")</f>
        <v>6181</v>
      </c>
      <c r="DT884" s="6" t="str">
        <f>+IFERROR(VLOOKUP(DR884,Auxiliar!$A:$C,2,0),"")</f>
        <v>CORONA PORRON</v>
      </c>
      <c r="DU884" s="7" t="str">
        <f>+IFERROR(VLOOKUP(DR884,Auxiliar!$A:$C,3,0),"")</f>
        <v>1b 5% | 20b 0%</v>
      </c>
      <c r="DW884" s="1"/>
      <c r="DX884" s="12"/>
      <c r="DY884" s="6" t="str">
        <f>+IFERROR(VALUE(RIGHT(Tabla22[[#This Row],[B2B]],6)),"")</f>
        <v/>
      </c>
      <c r="DZ884" s="6" t="str">
        <f>+IFERROR(VLOOKUP(DX884,Auxiliar!$A:$C,2,0),"")</f>
        <v/>
      </c>
      <c r="EA884" s="7" t="str">
        <f>+IFERROR(VLOOKUP(DX884,Auxiliar!$A:$C,3,0),"")</f>
        <v/>
      </c>
      <c r="EC884" s="1"/>
      <c r="ED884" s="12"/>
      <c r="EE884" s="6" t="str">
        <f>+IFERROR(VALUE(RIGHT(Tabla23[[#This Row],[B2B]],6)),"")</f>
        <v/>
      </c>
      <c r="EF884" s="6" t="str">
        <f>+IFERROR(VLOOKUP(ED884,Auxiliar!$A:$C,2,0),"")</f>
        <v/>
      </c>
      <c r="EG884" s="7" t="str">
        <f>+IFERROR(VLOOKUP(ED884,Auxiliar!$A:$C,3,0),"")</f>
        <v/>
      </c>
      <c r="EI884" s="1"/>
      <c r="EJ884" s="12"/>
      <c r="EK884" s="6" t="str">
        <f>+IFERROR(VALUE(RIGHT(Tabla24[[#This Row],[B2B]],6)),"")</f>
        <v/>
      </c>
      <c r="EL884" s="6" t="str">
        <f>+IFERROR(VLOOKUP(EJ884,Auxiliar!$A:$C,2,0),"")</f>
        <v/>
      </c>
      <c r="EM884" s="7" t="str">
        <f>+IFERROR(VLOOKUP(EJ884,Auxiliar!$A:$C,3,0),"")</f>
        <v/>
      </c>
      <c r="EO884" s="1"/>
      <c r="EP884" s="12"/>
      <c r="EQ884" s="6" t="str">
        <f>+IFERROR(VALUE(RIGHT(Tabla25[[#This Row],[B2B]],6)),"")</f>
        <v/>
      </c>
      <c r="ER884" s="6" t="str">
        <f>+IFERROR(VLOOKUP(EP884,Auxiliar!$A:$C,2,0),"")</f>
        <v/>
      </c>
      <c r="ES884" s="7" t="str">
        <f>+IFERROR(VLOOKUP(EP884,Auxiliar!$A:$C,3,0),"")</f>
        <v/>
      </c>
      <c r="EU884" s="1"/>
      <c r="EV884" s="12"/>
      <c r="EW884" s="6" t="str">
        <f>+IFERROR(VALUE(RIGHT(Tabla26[[#This Row],[B2B]],6)),"")</f>
        <v/>
      </c>
      <c r="EX884" s="6" t="str">
        <f>+IFERROR(VLOOKUP(EV884,Auxiliar!$A:$C,2,0),"")</f>
        <v/>
      </c>
      <c r="EY884" s="7" t="str">
        <f>+IFERROR(VLOOKUP(EV884,Auxiliar!$A:$C,3,0),"")</f>
        <v/>
      </c>
      <c r="EZ884" s="1"/>
      <c r="FA884" s="12"/>
      <c r="FB884" s="6" t="str">
        <f>+IFERROR(VALUE(RIGHT(Tabla27[[#This Row],[B2B]],6)),"")</f>
        <v/>
      </c>
      <c r="FC884" s="6" t="str">
        <f>+IFERROR(VLOOKUP(FA884,Auxiliar!$A:$C,2,0),"")</f>
        <v/>
      </c>
      <c r="FD884" s="7" t="str">
        <f>+IFERROR(VLOOKUP(FA884,Auxiliar!$A:$C,3,0),"")</f>
        <v/>
      </c>
      <c r="FE884" s="1"/>
      <c r="FF884" s="12"/>
      <c r="FG884" s="6" t="str">
        <f>+IFERROR(VALUE(RIGHT(Tabla28[[#This Row],[B2B]],6)),"")</f>
        <v/>
      </c>
      <c r="FH884" s="6" t="str">
        <f>+IFERROR(VLOOKUP(FF884,Auxiliar!$A:$C,2,0),"")</f>
        <v/>
      </c>
      <c r="FI884" s="7" t="str">
        <f>+IFERROR(VLOOKUP(FF884,Auxiliar!$A:$C,3,0),"")</f>
        <v/>
      </c>
      <c r="FJ884" s="1"/>
      <c r="FK884" s="12"/>
      <c r="FL884" s="6" t="str">
        <f>+IFERROR(VALUE(RIGHT(Tabla29[[#This Row],[B2B]],6)),"")</f>
        <v/>
      </c>
      <c r="FM884" s="6" t="str">
        <f>+IFERROR(VLOOKUP(FK884,Auxiliar!$A:$C,2,0),"")</f>
        <v/>
      </c>
      <c r="FN884" s="7" t="str">
        <f>+IFERROR(VLOOKUP(FK884,Auxiliar!$A:$C,3,0),"")</f>
        <v/>
      </c>
      <c r="FO884" s="1"/>
      <c r="FP884" s="12"/>
      <c r="FQ884" s="6" t="str">
        <f>+IFERROR(VALUE(RIGHT(Tabla30[[#This Row],[B2B]],6)),"")</f>
        <v/>
      </c>
      <c r="FR884" s="6" t="str">
        <f>+IFERROR(VLOOKUP(FP884,Auxiliar!$A:$C,2,0),"")</f>
        <v/>
      </c>
      <c r="FS884" s="7"/>
      <c r="FT884" s="1"/>
      <c r="FU884" s="12"/>
      <c r="FV884" s="6" t="str">
        <f>+IFERROR(VALUE(RIGHT(Tabla31[[#This Row],[B2B]],6)),"")</f>
        <v/>
      </c>
      <c r="FW884" s="6" t="str">
        <f>+IFERROR(VLOOKUP(FU884,Auxiliar!$A:$C,2,0),"")</f>
        <v/>
      </c>
      <c r="FX884" s="7" t="str">
        <f>+IFERROR(VLOOKUP(FU884,Auxiliar!$A:$C,3,0),"")</f>
        <v/>
      </c>
      <c r="FY884" s="1"/>
      <c r="FZ884" s="12"/>
      <c r="GA884" s="6" t="str">
        <f>+IFERROR(VALUE(RIGHT(Tabla32[[#This Row],[B2B]],6)),"")</f>
        <v/>
      </c>
      <c r="GB884" s="6" t="str">
        <f>+IFERROR(VLOOKUP(FZ884,Auxiliar!$A:$C,2,0),"")</f>
        <v/>
      </c>
      <c r="GC884" s="7" t="str">
        <f>+IFERROR(VLOOKUP(FZ884,Auxiliar!$A:$C,3,0),"")</f>
        <v/>
      </c>
      <c r="GD884" s="1"/>
      <c r="GE884" s="12"/>
      <c r="GF884" s="6" t="str">
        <f>+IFERROR(VALUE(RIGHT(Tabla33[[#This Row],[B2B]],6)),"")</f>
        <v/>
      </c>
      <c r="GG884" s="6" t="str">
        <f>+IFERROR(VLOOKUP(GE884,Auxiliar!$A:$C,2,0),"")</f>
        <v/>
      </c>
      <c r="GH884" s="7" t="str">
        <f>+IFERROR(VLOOKUP(GE884,Auxiliar!$A:$C,3,0),"")</f>
        <v/>
      </c>
    </row>
    <row r="885" spans="19:190" x14ac:dyDescent="0.25">
      <c r="S885" s="1">
        <v>11872</v>
      </c>
      <c r="T885" s="1" t="s">
        <v>9</v>
      </c>
      <c r="U885" s="6">
        <f>+IFERROR(VALUE(RIGHT(Tabla4[[#This Row],[B2B]],6)),"")</f>
        <v>11872</v>
      </c>
      <c r="V885" s="6" t="str">
        <f>+IFERROR(VLOOKUP(T885,Auxiliar!$A:$C,2,0),"")</f>
        <v>CORE</v>
      </c>
      <c r="W885" s="7" t="str">
        <f>+IFERROR(VLOOKUP(T885,Auxiliar!$A:$C,3,0),"")</f>
        <v>0b 1% | 2b 5% | 4b 6%</v>
      </c>
      <c r="AK885" s="1">
        <v>11245</v>
      </c>
      <c r="AL885" s="1" t="s">
        <v>30</v>
      </c>
      <c r="AM885" s="6">
        <f>+IFERROR(VALUE(RIGHT(Tabla7[[#This Row],[B2B]],6)),"")</f>
        <v>11245</v>
      </c>
      <c r="AN885" s="6" t="str">
        <f>+IFERROR(VLOOKUP(AL885,Auxiliar!$A:$C,2,0),"")</f>
        <v>LATONES</v>
      </c>
      <c r="AO885" s="7" t="str">
        <f>+IFERROR(VLOOKUP(AL885,Auxiliar!$A:$C,3,0),"")</f>
        <v>1b 4% | 5b 7% | 97b 0%</v>
      </c>
      <c r="AW885" s="1"/>
      <c r="AX885" s="1" t="s">
        <v>32</v>
      </c>
      <c r="AY885" s="6" t="str">
        <f>+IFERROR(VALUE(RIGHT(Tabla9[[#This Row],[B2B]],6)),"")</f>
        <v/>
      </c>
      <c r="AZ885" s="6" t="str">
        <f>+IFERROR(VLOOKUP(AX885,Auxiliar!$A:$C,2,0),"")</f>
        <v>LATONES</v>
      </c>
      <c r="BA885" s="7" t="str">
        <f>+IFERROR(VLOOKUP(AX885,Auxiliar!$A:$C,3,0),"")</f>
        <v>2b 3% | 4b 4% | 6b 5% | 10b 8%  | 385b 0%</v>
      </c>
      <c r="BI885" s="1"/>
      <c r="BJ885" s="1"/>
      <c r="BK885" s="6" t="str">
        <f>+IFERROR(VALUE(RIGHT(Tabla11[[#This Row],[B2B]],6)),"")</f>
        <v/>
      </c>
      <c r="BL885" s="6" t="str">
        <f>+IFERROR(VLOOKUP(BJ885,Auxiliar!$A:$C,2,0),"")</f>
        <v/>
      </c>
      <c r="BM885" s="7" t="str">
        <f>+IFERROR(VLOOKUP(BJ885,Auxiliar!$A:$C,3,0),"")</f>
        <v/>
      </c>
      <c r="BO885" s="1"/>
      <c r="BP885" s="1" t="s">
        <v>39</v>
      </c>
      <c r="BQ885" s="6" t="str">
        <f>+IFERROR(VALUE(RIGHT(Tabla12[[#This Row],[B2B]],6)),"")</f>
        <v/>
      </c>
      <c r="BR885" s="6" t="str">
        <f>+IFERROR(VLOOKUP(BP885,Auxiliar!$A:$C,2,0),"")</f>
        <v>VALUE LITRO</v>
      </c>
      <c r="BS885" s="7" t="str">
        <f>+IFERROR(VLOOKUP(BP885,Auxiliar!$A:$C,3,0),"")</f>
        <v>1b 12%</v>
      </c>
      <c r="CA885" s="1">
        <v>6268</v>
      </c>
      <c r="CB885" s="1" t="s">
        <v>35</v>
      </c>
      <c r="CC885" s="6">
        <f>+IFERROR(VALUE(RIGHT(Tabla14[[#This Row],[B2B]],6)),"")</f>
        <v>6268</v>
      </c>
      <c r="CD885" s="6" t="str">
        <f>+IFERROR(VLOOKUP(CB885,Auxiliar!$A:$C,2,0),"")</f>
        <v>Corona 710cc</v>
      </c>
      <c r="CE885" s="7" t="str">
        <f>+IFERROR(VLOOKUP(CB885,Auxiliar!$A:$C,3,0),"")</f>
        <v>1b 10% | 85b 0%</v>
      </c>
      <c r="CG885" s="1"/>
      <c r="CH885" s="1"/>
      <c r="CI885" s="6" t="str">
        <f>+IFERROR(VALUE(RIGHT(Tabla15[[#This Row],[B2B]],6)),"")</f>
        <v/>
      </c>
      <c r="CJ885" s="6" t="str">
        <f>+IFERROR(VLOOKUP(CH885,Auxiliar!$A:$C,2,0),"")</f>
        <v/>
      </c>
      <c r="CK885" s="7" t="str">
        <f>+IFERROR(VLOOKUP(CH885,Auxiliar!$A:$C,3,0),"")</f>
        <v/>
      </c>
      <c r="CM885" s="1">
        <v>6187</v>
      </c>
      <c r="CN885" s="1" t="s">
        <v>20</v>
      </c>
      <c r="CO885" s="6">
        <v>6187</v>
      </c>
      <c r="CP885" s="6" t="s">
        <v>20</v>
      </c>
      <c r="CQ885" s="7" t="s">
        <v>21</v>
      </c>
      <c r="CS885" s="1"/>
      <c r="CT885" s="1"/>
      <c r="CU885" s="6" t="str">
        <f>+IFERROR(VALUE(RIGHT(Tabla17[[#This Row],[B2B]],6)),"")</f>
        <v/>
      </c>
      <c r="CV885" s="6" t="str">
        <f>+IFERROR(VLOOKUP(CT885,Auxiliar!$A:$C,2,0),"")</f>
        <v/>
      </c>
      <c r="CW885" s="7" t="str">
        <f>+IFERROR(VLOOKUP(CT885,Auxiliar!$A:$C,3,0),"")</f>
        <v/>
      </c>
      <c r="CY885" s="1">
        <v>6187</v>
      </c>
      <c r="CZ885" s="1" t="s">
        <v>16</v>
      </c>
      <c r="DA885" s="6">
        <f>+IFERROR(VALUE(RIGHT(Tabla18[[#This Row],[B2B]],6)),"")</f>
        <v>6187</v>
      </c>
      <c r="DB885" s="6" t="str">
        <f>+IFERROR(VLOOKUP(CZ885,Auxiliar!$A:$C,2,0),"")</f>
        <v>PREMIUM</v>
      </c>
      <c r="DC885" s="7" t="str">
        <f>+IFERROR(VLOOKUP(CZ885,Auxiliar!$A:$C,3,0),"")</f>
        <v>0b 0% | 2b 2% | 5b 3,5% | 10b 5%</v>
      </c>
      <c r="DE885" s="1">
        <v>6187</v>
      </c>
      <c r="DF885" s="1" t="s">
        <v>19</v>
      </c>
      <c r="DG885" s="6">
        <f>+IFERROR(VALUE(RIGHT(Tabla19[[#This Row],[B2B]],6)),"")</f>
        <v>6187</v>
      </c>
      <c r="DH885" s="6" t="str">
        <f>+IFERROR(VLOOKUP(DF885,Auxiliar!$A:$C,2,0),"")</f>
        <v>MICHELOB</v>
      </c>
      <c r="DI885" s="7" t="str">
        <f>+IFERROR(VLOOKUP(DF885,Auxiliar!$A:$C,3,0),"")</f>
        <v>1b 7% | 3b 22% | 8b 27%</v>
      </c>
      <c r="DK885" s="1"/>
      <c r="DL885" s="1"/>
      <c r="DM885" s="6" t="str">
        <f>+IFERROR(VALUE(RIGHT(Tabla20[[#This Row],[B2B]],6)),"")</f>
        <v/>
      </c>
      <c r="DN885" s="6" t="str">
        <f>+IFERROR(VLOOKUP(DL885,Auxiliar!$A:$C,2,0),"")</f>
        <v/>
      </c>
      <c r="DO885" s="7" t="str">
        <f>+IFERROR(VLOOKUP(DL885,Auxiliar!$A:$C,3,0),"")</f>
        <v/>
      </c>
      <c r="DQ885" s="1">
        <v>6186</v>
      </c>
      <c r="DR885" s="12" t="s">
        <v>24</v>
      </c>
      <c r="DS885" s="6">
        <f>+IFERROR(VALUE(RIGHT(Tabla21[[#This Row],[B2B]],6)),"")</f>
        <v>6186</v>
      </c>
      <c r="DT885" s="6" t="str">
        <f>+IFERROR(VLOOKUP(DR885,Auxiliar!$A:$C,2,0),"")</f>
        <v>CORONA PORRON</v>
      </c>
      <c r="DU885" s="7" t="str">
        <f>+IFERROR(VLOOKUP(DR885,Auxiliar!$A:$C,3,0),"")</f>
        <v>1b 5% | 20b 0%</v>
      </c>
      <c r="DW885" s="1"/>
      <c r="DX885" s="12"/>
      <c r="DY885" s="6" t="str">
        <f>+IFERROR(VALUE(RIGHT(Tabla22[[#This Row],[B2B]],6)),"")</f>
        <v/>
      </c>
      <c r="DZ885" s="6" t="str">
        <f>+IFERROR(VLOOKUP(DX885,Auxiliar!$A:$C,2,0),"")</f>
        <v/>
      </c>
      <c r="EA885" s="7" t="str">
        <f>+IFERROR(VLOOKUP(DX885,Auxiliar!$A:$C,3,0),"")</f>
        <v/>
      </c>
      <c r="EC885" s="1"/>
      <c r="ED885" s="12"/>
      <c r="EE885" s="6" t="str">
        <f>+IFERROR(VALUE(RIGHT(Tabla23[[#This Row],[B2B]],6)),"")</f>
        <v/>
      </c>
      <c r="EF885" s="6" t="str">
        <f>+IFERROR(VLOOKUP(ED885,Auxiliar!$A:$C,2,0),"")</f>
        <v/>
      </c>
      <c r="EG885" s="7" t="str">
        <f>+IFERROR(VLOOKUP(ED885,Auxiliar!$A:$C,3,0),"")</f>
        <v/>
      </c>
      <c r="EI885" s="1"/>
      <c r="EJ885" s="12"/>
      <c r="EK885" s="6" t="str">
        <f>+IFERROR(VALUE(RIGHT(Tabla24[[#This Row],[B2B]],6)),"")</f>
        <v/>
      </c>
      <c r="EL885" s="6" t="str">
        <f>+IFERROR(VLOOKUP(EJ885,Auxiliar!$A:$C,2,0),"")</f>
        <v/>
      </c>
      <c r="EM885" s="7" t="str">
        <f>+IFERROR(VLOOKUP(EJ885,Auxiliar!$A:$C,3,0),"")</f>
        <v/>
      </c>
      <c r="EO885" s="1"/>
      <c r="EP885" s="12"/>
      <c r="EQ885" s="6" t="str">
        <f>+IFERROR(VALUE(RIGHT(Tabla25[[#This Row],[B2B]],6)),"")</f>
        <v/>
      </c>
      <c r="ER885" s="6" t="str">
        <f>+IFERROR(VLOOKUP(EP885,Auxiliar!$A:$C,2,0),"")</f>
        <v/>
      </c>
      <c r="ES885" s="7" t="str">
        <f>+IFERROR(VLOOKUP(EP885,Auxiliar!$A:$C,3,0),"")</f>
        <v/>
      </c>
      <c r="EU885" s="1"/>
      <c r="EV885" s="12"/>
      <c r="EW885" s="6" t="str">
        <f>+IFERROR(VALUE(RIGHT(Tabla26[[#This Row],[B2B]],6)),"")</f>
        <v/>
      </c>
      <c r="EX885" s="6" t="str">
        <f>+IFERROR(VLOOKUP(EV885,Auxiliar!$A:$C,2,0),"")</f>
        <v/>
      </c>
      <c r="EY885" s="7" t="str">
        <f>+IFERROR(VLOOKUP(EV885,Auxiliar!$A:$C,3,0),"")</f>
        <v/>
      </c>
      <c r="EZ885" s="1"/>
      <c r="FA885" s="12"/>
      <c r="FB885" s="6" t="str">
        <f>+IFERROR(VALUE(RIGHT(Tabla27[[#This Row],[B2B]],6)),"")</f>
        <v/>
      </c>
      <c r="FC885" s="6" t="str">
        <f>+IFERROR(VLOOKUP(FA885,Auxiliar!$A:$C,2,0),"")</f>
        <v/>
      </c>
      <c r="FD885" s="7" t="str">
        <f>+IFERROR(VLOOKUP(FA885,Auxiliar!$A:$C,3,0),"")</f>
        <v/>
      </c>
      <c r="FE885" s="1"/>
      <c r="FF885" s="12"/>
      <c r="FG885" s="6" t="str">
        <f>+IFERROR(VALUE(RIGHT(Tabla28[[#This Row],[B2B]],6)),"")</f>
        <v/>
      </c>
      <c r="FH885" s="6" t="str">
        <f>+IFERROR(VLOOKUP(FF885,Auxiliar!$A:$C,2,0),"")</f>
        <v/>
      </c>
      <c r="FI885" s="7" t="str">
        <f>+IFERROR(VLOOKUP(FF885,Auxiliar!$A:$C,3,0),"")</f>
        <v/>
      </c>
      <c r="FJ885" s="1"/>
      <c r="FK885" s="12"/>
      <c r="FL885" s="6" t="str">
        <f>+IFERROR(VALUE(RIGHT(Tabla29[[#This Row],[B2B]],6)),"")</f>
        <v/>
      </c>
      <c r="FM885" s="6" t="str">
        <f>+IFERROR(VLOOKUP(FK885,Auxiliar!$A:$C,2,0),"")</f>
        <v/>
      </c>
      <c r="FN885" s="7" t="str">
        <f>+IFERROR(VLOOKUP(FK885,Auxiliar!$A:$C,3,0),"")</f>
        <v/>
      </c>
      <c r="FO885" s="1"/>
      <c r="FP885" s="12"/>
      <c r="FQ885" s="6" t="str">
        <f>+IFERROR(VALUE(RIGHT(Tabla30[[#This Row],[B2B]],6)),"")</f>
        <v/>
      </c>
      <c r="FR885" s="6" t="str">
        <f>+IFERROR(VLOOKUP(FP885,Auxiliar!$A:$C,2,0),"")</f>
        <v/>
      </c>
      <c r="FS885" s="7"/>
      <c r="FT885" s="1"/>
      <c r="FU885" s="12"/>
      <c r="FV885" s="6" t="str">
        <f>+IFERROR(VALUE(RIGHT(Tabla31[[#This Row],[B2B]],6)),"")</f>
        <v/>
      </c>
      <c r="FW885" s="6" t="str">
        <f>+IFERROR(VLOOKUP(FU885,Auxiliar!$A:$C,2,0),"")</f>
        <v/>
      </c>
      <c r="FX885" s="7" t="str">
        <f>+IFERROR(VLOOKUP(FU885,Auxiliar!$A:$C,3,0),"")</f>
        <v/>
      </c>
      <c r="FY885" s="1"/>
      <c r="FZ885" s="12"/>
      <c r="GA885" s="6" t="str">
        <f>+IFERROR(VALUE(RIGHT(Tabla32[[#This Row],[B2B]],6)),"")</f>
        <v/>
      </c>
      <c r="GB885" s="6" t="str">
        <f>+IFERROR(VLOOKUP(FZ885,Auxiliar!$A:$C,2,0),"")</f>
        <v/>
      </c>
      <c r="GC885" s="7" t="str">
        <f>+IFERROR(VLOOKUP(FZ885,Auxiliar!$A:$C,3,0),"")</f>
        <v/>
      </c>
      <c r="GD885" s="1"/>
      <c r="GE885" s="12"/>
      <c r="GF885" s="6" t="str">
        <f>+IFERROR(VALUE(RIGHT(Tabla33[[#This Row],[B2B]],6)),"")</f>
        <v/>
      </c>
      <c r="GG885" s="6" t="str">
        <f>+IFERROR(VLOOKUP(GE885,Auxiliar!$A:$C,2,0),"")</f>
        <v/>
      </c>
      <c r="GH885" s="7" t="str">
        <f>+IFERROR(VLOOKUP(GE885,Auxiliar!$A:$C,3,0),"")</f>
        <v/>
      </c>
    </row>
    <row r="886" spans="19:190" x14ac:dyDescent="0.25">
      <c r="S886" s="1">
        <v>11873</v>
      </c>
      <c r="T886" s="1" t="s">
        <v>9</v>
      </c>
      <c r="U886" s="6">
        <f>+IFERROR(VALUE(RIGHT(Tabla4[[#This Row],[B2B]],6)),"")</f>
        <v>11873</v>
      </c>
      <c r="V886" s="6" t="str">
        <f>+IFERROR(VLOOKUP(T886,Auxiliar!$A:$C,2,0),"")</f>
        <v>CORE</v>
      </c>
      <c r="W886" s="7" t="str">
        <f>+IFERROR(VLOOKUP(T886,Auxiliar!$A:$C,3,0),"")</f>
        <v>0b 1% | 2b 5% | 4b 6%</v>
      </c>
      <c r="AK886" s="1">
        <v>11250</v>
      </c>
      <c r="AL886" s="1" t="s">
        <v>30</v>
      </c>
      <c r="AM886" s="6">
        <f>+IFERROR(VALUE(RIGHT(Tabla7[[#This Row],[B2B]],6)),"")</f>
        <v>11250</v>
      </c>
      <c r="AN886" s="6" t="str">
        <f>+IFERROR(VLOOKUP(AL886,Auxiliar!$A:$C,2,0),"")</f>
        <v>LATONES</v>
      </c>
      <c r="AO886" s="7" t="str">
        <f>+IFERROR(VLOOKUP(AL886,Auxiliar!$A:$C,3,0),"")</f>
        <v>1b 4% | 5b 7% | 97b 0%</v>
      </c>
      <c r="AW886" s="1"/>
      <c r="AX886" s="1" t="s">
        <v>32</v>
      </c>
      <c r="AY886" s="6" t="str">
        <f>+IFERROR(VALUE(RIGHT(Tabla9[[#This Row],[B2B]],6)),"")</f>
        <v/>
      </c>
      <c r="AZ886" s="6" t="str">
        <f>+IFERROR(VLOOKUP(AX886,Auxiliar!$A:$C,2,0),"")</f>
        <v>LATONES</v>
      </c>
      <c r="BA886" s="7" t="str">
        <f>+IFERROR(VLOOKUP(AX886,Auxiliar!$A:$C,3,0),"")</f>
        <v>2b 3% | 4b 4% | 6b 5% | 10b 8%  | 385b 0%</v>
      </c>
      <c r="BI886" s="1"/>
      <c r="BJ886" s="1"/>
      <c r="BK886" s="6" t="str">
        <f>+IFERROR(VALUE(RIGHT(Tabla11[[#This Row],[B2B]],6)),"")</f>
        <v/>
      </c>
      <c r="BL886" s="6" t="str">
        <f>+IFERROR(VLOOKUP(BJ886,Auxiliar!$A:$C,2,0),"")</f>
        <v/>
      </c>
      <c r="BM886" s="7" t="str">
        <f>+IFERROR(VLOOKUP(BJ886,Auxiliar!$A:$C,3,0),"")</f>
        <v/>
      </c>
      <c r="BO886" s="1"/>
      <c r="BP886" s="1" t="s">
        <v>39</v>
      </c>
      <c r="BQ886" s="6" t="str">
        <f>+IFERROR(VALUE(RIGHT(Tabla12[[#This Row],[B2B]],6)),"")</f>
        <v/>
      </c>
      <c r="BR886" s="6" t="str">
        <f>+IFERROR(VLOOKUP(BP886,Auxiliar!$A:$C,2,0),"")</f>
        <v>VALUE LITRO</v>
      </c>
      <c r="BS886" s="7" t="str">
        <f>+IFERROR(VLOOKUP(BP886,Auxiliar!$A:$C,3,0),"")</f>
        <v>1b 12%</v>
      </c>
      <c r="CA886" s="1">
        <v>6270</v>
      </c>
      <c r="CB886" s="1" t="s">
        <v>35</v>
      </c>
      <c r="CC886" s="6">
        <f>+IFERROR(VALUE(RIGHT(Tabla14[[#This Row],[B2B]],6)),"")</f>
        <v>6270</v>
      </c>
      <c r="CD886" s="6" t="str">
        <f>+IFERROR(VLOOKUP(CB886,Auxiliar!$A:$C,2,0),"")</f>
        <v>Corona 710cc</v>
      </c>
      <c r="CE886" s="7" t="str">
        <f>+IFERROR(VLOOKUP(CB886,Auxiliar!$A:$C,3,0),"")</f>
        <v>1b 10% | 85b 0%</v>
      </c>
      <c r="CG886" s="1"/>
      <c r="CH886" s="1"/>
      <c r="CI886" s="6" t="str">
        <f>+IFERROR(VALUE(RIGHT(Tabla15[[#This Row],[B2B]],6)),"")</f>
        <v/>
      </c>
      <c r="CJ886" s="6" t="str">
        <f>+IFERROR(VLOOKUP(CH886,Auxiliar!$A:$C,2,0),"")</f>
        <v/>
      </c>
      <c r="CK886" s="7" t="str">
        <f>+IFERROR(VLOOKUP(CH886,Auxiliar!$A:$C,3,0),"")</f>
        <v/>
      </c>
      <c r="CM886" s="1">
        <v>6188</v>
      </c>
      <c r="CN886" s="1" t="s">
        <v>20</v>
      </c>
      <c r="CO886" s="6">
        <v>6188</v>
      </c>
      <c r="CP886" s="6" t="s">
        <v>20</v>
      </c>
      <c r="CQ886" s="7" t="s">
        <v>21</v>
      </c>
      <c r="CS886" s="1"/>
      <c r="CT886" s="1"/>
      <c r="CU886" s="6" t="str">
        <f>+IFERROR(VALUE(RIGHT(Tabla17[[#This Row],[B2B]],6)),"")</f>
        <v/>
      </c>
      <c r="CV886" s="6" t="str">
        <f>+IFERROR(VLOOKUP(CT886,Auxiliar!$A:$C,2,0),"")</f>
        <v/>
      </c>
      <c r="CW886" s="7" t="str">
        <f>+IFERROR(VLOOKUP(CT886,Auxiliar!$A:$C,3,0),"")</f>
        <v/>
      </c>
      <c r="CY886" s="1">
        <v>6188</v>
      </c>
      <c r="CZ886" s="1" t="s">
        <v>16</v>
      </c>
      <c r="DA886" s="6">
        <f>+IFERROR(VALUE(RIGHT(Tabla18[[#This Row],[B2B]],6)),"")</f>
        <v>6188</v>
      </c>
      <c r="DB886" s="6" t="str">
        <f>+IFERROR(VLOOKUP(CZ886,Auxiliar!$A:$C,2,0),"")</f>
        <v>PREMIUM</v>
      </c>
      <c r="DC886" s="7" t="str">
        <f>+IFERROR(VLOOKUP(CZ886,Auxiliar!$A:$C,3,0),"")</f>
        <v>0b 0% | 2b 2% | 5b 3,5% | 10b 5%</v>
      </c>
      <c r="DE886" s="1">
        <v>6188</v>
      </c>
      <c r="DF886" s="1" t="s">
        <v>19</v>
      </c>
      <c r="DG886" s="6">
        <f>+IFERROR(VALUE(RIGHT(Tabla19[[#This Row],[B2B]],6)),"")</f>
        <v>6188</v>
      </c>
      <c r="DH886" s="6" t="str">
        <f>+IFERROR(VLOOKUP(DF886,Auxiliar!$A:$C,2,0),"")</f>
        <v>MICHELOB</v>
      </c>
      <c r="DI886" s="7" t="str">
        <f>+IFERROR(VLOOKUP(DF886,Auxiliar!$A:$C,3,0),"")</f>
        <v>1b 7% | 3b 22% | 8b 27%</v>
      </c>
      <c r="DK886" s="1"/>
      <c r="DL886" s="1"/>
      <c r="DM886" s="6" t="str">
        <f>+IFERROR(VALUE(RIGHT(Tabla20[[#This Row],[B2B]],6)),"")</f>
        <v/>
      </c>
      <c r="DN886" s="6" t="str">
        <f>+IFERROR(VLOOKUP(DL886,Auxiliar!$A:$C,2,0),"")</f>
        <v/>
      </c>
      <c r="DO886" s="7" t="str">
        <f>+IFERROR(VLOOKUP(DL886,Auxiliar!$A:$C,3,0),"")</f>
        <v/>
      </c>
      <c r="DQ886" s="1">
        <v>6187</v>
      </c>
      <c r="DR886" s="12" t="s">
        <v>24</v>
      </c>
      <c r="DS886" s="6">
        <f>+IFERROR(VALUE(RIGHT(Tabla21[[#This Row],[B2B]],6)),"")</f>
        <v>6187</v>
      </c>
      <c r="DT886" s="6" t="str">
        <f>+IFERROR(VLOOKUP(DR886,Auxiliar!$A:$C,2,0),"")</f>
        <v>CORONA PORRON</v>
      </c>
      <c r="DU886" s="7" t="str">
        <f>+IFERROR(VLOOKUP(DR886,Auxiliar!$A:$C,3,0),"")</f>
        <v>1b 5% | 20b 0%</v>
      </c>
      <c r="DW886" s="1"/>
      <c r="DX886" s="12"/>
      <c r="DY886" s="6" t="str">
        <f>+IFERROR(VALUE(RIGHT(Tabla22[[#This Row],[B2B]],6)),"")</f>
        <v/>
      </c>
      <c r="DZ886" s="6" t="str">
        <f>+IFERROR(VLOOKUP(DX886,Auxiliar!$A:$C,2,0),"")</f>
        <v/>
      </c>
      <c r="EA886" s="7" t="str">
        <f>+IFERROR(VLOOKUP(DX886,Auxiliar!$A:$C,3,0),"")</f>
        <v/>
      </c>
      <c r="EC886" s="1"/>
      <c r="ED886" s="12"/>
      <c r="EE886" s="6" t="str">
        <f>+IFERROR(VALUE(RIGHT(Tabla23[[#This Row],[B2B]],6)),"")</f>
        <v/>
      </c>
      <c r="EF886" s="6" t="str">
        <f>+IFERROR(VLOOKUP(ED886,Auxiliar!$A:$C,2,0),"")</f>
        <v/>
      </c>
      <c r="EG886" s="7" t="str">
        <f>+IFERROR(VLOOKUP(ED886,Auxiliar!$A:$C,3,0),"")</f>
        <v/>
      </c>
      <c r="EI886" s="1"/>
      <c r="EJ886" s="12"/>
      <c r="EK886" s="6" t="str">
        <f>+IFERROR(VALUE(RIGHT(Tabla24[[#This Row],[B2B]],6)),"")</f>
        <v/>
      </c>
      <c r="EL886" s="6" t="str">
        <f>+IFERROR(VLOOKUP(EJ886,Auxiliar!$A:$C,2,0),"")</f>
        <v/>
      </c>
      <c r="EM886" s="7" t="str">
        <f>+IFERROR(VLOOKUP(EJ886,Auxiliar!$A:$C,3,0),"")</f>
        <v/>
      </c>
      <c r="EO886" s="1"/>
      <c r="EP886" s="12"/>
      <c r="EQ886" s="6" t="str">
        <f>+IFERROR(VALUE(RIGHT(Tabla25[[#This Row],[B2B]],6)),"")</f>
        <v/>
      </c>
      <c r="ER886" s="6" t="str">
        <f>+IFERROR(VLOOKUP(EP886,Auxiliar!$A:$C,2,0),"")</f>
        <v/>
      </c>
      <c r="ES886" s="7" t="str">
        <f>+IFERROR(VLOOKUP(EP886,Auxiliar!$A:$C,3,0),"")</f>
        <v/>
      </c>
      <c r="EU886" s="1"/>
      <c r="EV886" s="12"/>
      <c r="EW886" s="6" t="str">
        <f>+IFERROR(VALUE(RIGHT(Tabla26[[#This Row],[B2B]],6)),"")</f>
        <v/>
      </c>
      <c r="EX886" s="6" t="str">
        <f>+IFERROR(VLOOKUP(EV886,Auxiliar!$A:$C,2,0),"")</f>
        <v/>
      </c>
      <c r="EY886" s="7" t="str">
        <f>+IFERROR(VLOOKUP(EV886,Auxiliar!$A:$C,3,0),"")</f>
        <v/>
      </c>
      <c r="EZ886" s="1"/>
      <c r="FA886" s="12"/>
      <c r="FB886" s="6" t="str">
        <f>+IFERROR(VALUE(RIGHT(Tabla27[[#This Row],[B2B]],6)),"")</f>
        <v/>
      </c>
      <c r="FC886" s="6" t="str">
        <f>+IFERROR(VLOOKUP(FA886,Auxiliar!$A:$C,2,0),"")</f>
        <v/>
      </c>
      <c r="FD886" s="7" t="str">
        <f>+IFERROR(VLOOKUP(FA886,Auxiliar!$A:$C,3,0),"")</f>
        <v/>
      </c>
      <c r="FE886" s="1"/>
      <c r="FF886" s="12"/>
      <c r="FG886" s="6" t="str">
        <f>+IFERROR(VALUE(RIGHT(Tabla28[[#This Row],[B2B]],6)),"")</f>
        <v/>
      </c>
      <c r="FH886" s="6" t="str">
        <f>+IFERROR(VLOOKUP(FF886,Auxiliar!$A:$C,2,0),"")</f>
        <v/>
      </c>
      <c r="FI886" s="7" t="str">
        <f>+IFERROR(VLOOKUP(FF886,Auxiliar!$A:$C,3,0),"")</f>
        <v/>
      </c>
      <c r="FJ886" s="1"/>
      <c r="FK886" s="12"/>
      <c r="FL886" s="6" t="str">
        <f>+IFERROR(VALUE(RIGHT(Tabla29[[#This Row],[B2B]],6)),"")</f>
        <v/>
      </c>
      <c r="FM886" s="6" t="str">
        <f>+IFERROR(VLOOKUP(FK886,Auxiliar!$A:$C,2,0),"")</f>
        <v/>
      </c>
      <c r="FN886" s="7" t="str">
        <f>+IFERROR(VLOOKUP(FK886,Auxiliar!$A:$C,3,0),"")</f>
        <v/>
      </c>
      <c r="FO886" s="1"/>
      <c r="FP886" s="12"/>
      <c r="FQ886" s="6" t="str">
        <f>+IFERROR(VALUE(RIGHT(Tabla30[[#This Row],[B2B]],6)),"")</f>
        <v/>
      </c>
      <c r="FR886" s="6" t="str">
        <f>+IFERROR(VLOOKUP(FP886,Auxiliar!$A:$C,2,0),"")</f>
        <v/>
      </c>
      <c r="FS886" s="7"/>
      <c r="FT886" s="1"/>
      <c r="FU886" s="12"/>
      <c r="FV886" s="6" t="str">
        <f>+IFERROR(VALUE(RIGHT(Tabla31[[#This Row],[B2B]],6)),"")</f>
        <v/>
      </c>
      <c r="FW886" s="6" t="str">
        <f>+IFERROR(VLOOKUP(FU886,Auxiliar!$A:$C,2,0),"")</f>
        <v/>
      </c>
      <c r="FX886" s="7" t="str">
        <f>+IFERROR(VLOOKUP(FU886,Auxiliar!$A:$C,3,0),"")</f>
        <v/>
      </c>
      <c r="FY886" s="1"/>
      <c r="FZ886" s="12"/>
      <c r="GA886" s="6" t="str">
        <f>+IFERROR(VALUE(RIGHT(Tabla32[[#This Row],[B2B]],6)),"")</f>
        <v/>
      </c>
      <c r="GB886" s="6" t="str">
        <f>+IFERROR(VLOOKUP(FZ886,Auxiliar!$A:$C,2,0),"")</f>
        <v/>
      </c>
      <c r="GC886" s="7" t="str">
        <f>+IFERROR(VLOOKUP(FZ886,Auxiliar!$A:$C,3,0),"")</f>
        <v/>
      </c>
      <c r="GD886" s="1"/>
      <c r="GE886" s="12"/>
      <c r="GF886" s="6" t="str">
        <f>+IFERROR(VALUE(RIGHT(Tabla33[[#This Row],[B2B]],6)),"")</f>
        <v/>
      </c>
      <c r="GG886" s="6" t="str">
        <f>+IFERROR(VLOOKUP(GE886,Auxiliar!$A:$C,2,0),"")</f>
        <v/>
      </c>
      <c r="GH886" s="7" t="str">
        <f>+IFERROR(VLOOKUP(GE886,Auxiliar!$A:$C,3,0),"")</f>
        <v/>
      </c>
    </row>
    <row r="887" spans="19:190" x14ac:dyDescent="0.25">
      <c r="S887" s="1">
        <v>11876</v>
      </c>
      <c r="T887" s="1" t="s">
        <v>9</v>
      </c>
      <c r="U887" s="6">
        <f>+IFERROR(VALUE(RIGHT(Tabla4[[#This Row],[B2B]],6)),"")</f>
        <v>11876</v>
      </c>
      <c r="V887" s="6" t="str">
        <f>+IFERROR(VLOOKUP(T887,Auxiliar!$A:$C,2,0),"")</f>
        <v>CORE</v>
      </c>
      <c r="W887" s="7" t="str">
        <f>+IFERROR(VLOOKUP(T887,Auxiliar!$A:$C,3,0),"")</f>
        <v>0b 1% | 2b 5% | 4b 6%</v>
      </c>
      <c r="AK887" s="1">
        <v>11254</v>
      </c>
      <c r="AL887" s="1" t="s">
        <v>30</v>
      </c>
      <c r="AM887" s="6">
        <f>+IFERROR(VALUE(RIGHT(Tabla7[[#This Row],[B2B]],6)),"")</f>
        <v>11254</v>
      </c>
      <c r="AN887" s="6" t="str">
        <f>+IFERROR(VLOOKUP(AL887,Auxiliar!$A:$C,2,0),"")</f>
        <v>LATONES</v>
      </c>
      <c r="AO887" s="7" t="str">
        <f>+IFERROR(VLOOKUP(AL887,Auxiliar!$A:$C,3,0),"")</f>
        <v>1b 4% | 5b 7% | 97b 0%</v>
      </c>
      <c r="AW887" s="1"/>
      <c r="AX887" s="1" t="s">
        <v>32</v>
      </c>
      <c r="AY887" s="6" t="str">
        <f>+IFERROR(VALUE(RIGHT(Tabla9[[#This Row],[B2B]],6)),"")</f>
        <v/>
      </c>
      <c r="AZ887" s="6" t="str">
        <f>+IFERROR(VLOOKUP(AX887,Auxiliar!$A:$C,2,0),"")</f>
        <v>LATONES</v>
      </c>
      <c r="BA887" s="7" t="str">
        <f>+IFERROR(VLOOKUP(AX887,Auxiliar!$A:$C,3,0),"")</f>
        <v>2b 3% | 4b 4% | 6b 5% | 10b 8%  | 385b 0%</v>
      </c>
      <c r="BI887" s="1"/>
      <c r="BJ887" s="1"/>
      <c r="BK887" s="6" t="str">
        <f>+IFERROR(VALUE(RIGHT(Tabla11[[#This Row],[B2B]],6)),"")</f>
        <v/>
      </c>
      <c r="BL887" s="6" t="str">
        <f>+IFERROR(VLOOKUP(BJ887,Auxiliar!$A:$C,2,0),"")</f>
        <v/>
      </c>
      <c r="BM887" s="7" t="str">
        <f>+IFERROR(VLOOKUP(BJ887,Auxiliar!$A:$C,3,0),"")</f>
        <v/>
      </c>
      <c r="BO887" s="1"/>
      <c r="BP887" s="1" t="s">
        <v>39</v>
      </c>
      <c r="BQ887" s="6" t="str">
        <f>+IFERROR(VALUE(RIGHT(Tabla12[[#This Row],[B2B]],6)),"")</f>
        <v/>
      </c>
      <c r="BR887" s="6" t="str">
        <f>+IFERROR(VLOOKUP(BP887,Auxiliar!$A:$C,2,0),"")</f>
        <v>VALUE LITRO</v>
      </c>
      <c r="BS887" s="7" t="str">
        <f>+IFERROR(VLOOKUP(BP887,Auxiliar!$A:$C,3,0),"")</f>
        <v>1b 12%</v>
      </c>
      <c r="CA887" s="1">
        <v>6276</v>
      </c>
      <c r="CB887" s="1" t="s">
        <v>35</v>
      </c>
      <c r="CC887" s="6">
        <f>+IFERROR(VALUE(RIGHT(Tabla14[[#This Row],[B2B]],6)),"")</f>
        <v>6276</v>
      </c>
      <c r="CD887" s="6" t="str">
        <f>+IFERROR(VLOOKUP(CB887,Auxiliar!$A:$C,2,0),"")</f>
        <v>Corona 710cc</v>
      </c>
      <c r="CE887" s="7" t="str">
        <f>+IFERROR(VLOOKUP(CB887,Auxiliar!$A:$C,3,0),"")</f>
        <v>1b 10% | 85b 0%</v>
      </c>
      <c r="CG887" s="1"/>
      <c r="CH887" s="1"/>
      <c r="CI887" s="6" t="str">
        <f>+IFERROR(VALUE(RIGHT(Tabla15[[#This Row],[B2B]],6)),"")</f>
        <v/>
      </c>
      <c r="CJ887" s="6" t="str">
        <f>+IFERROR(VLOOKUP(CH887,Auxiliar!$A:$C,2,0),"")</f>
        <v/>
      </c>
      <c r="CK887" s="7" t="str">
        <f>+IFERROR(VLOOKUP(CH887,Auxiliar!$A:$C,3,0),"")</f>
        <v/>
      </c>
      <c r="CM887" s="1">
        <v>6192</v>
      </c>
      <c r="CN887" s="1" t="s">
        <v>20</v>
      </c>
      <c r="CO887" s="6">
        <v>6192</v>
      </c>
      <c r="CP887" s="6" t="s">
        <v>20</v>
      </c>
      <c r="CQ887" s="7" t="s">
        <v>21</v>
      </c>
      <c r="CS887" s="1"/>
      <c r="CT887" s="1"/>
      <c r="CU887" s="6" t="str">
        <f>+IFERROR(VALUE(RIGHT(Tabla17[[#This Row],[B2B]],6)),"")</f>
        <v/>
      </c>
      <c r="CV887" s="6" t="str">
        <f>+IFERROR(VLOOKUP(CT887,Auxiliar!$A:$C,2,0),"")</f>
        <v/>
      </c>
      <c r="CW887" s="7" t="str">
        <f>+IFERROR(VLOOKUP(CT887,Auxiliar!$A:$C,3,0),"")</f>
        <v/>
      </c>
      <c r="CY887" s="1">
        <v>6192</v>
      </c>
      <c r="CZ887" s="1" t="s">
        <v>16</v>
      </c>
      <c r="DA887" s="6">
        <f>+IFERROR(VALUE(RIGHT(Tabla18[[#This Row],[B2B]],6)),"")</f>
        <v>6192</v>
      </c>
      <c r="DB887" s="6" t="str">
        <f>+IFERROR(VLOOKUP(CZ887,Auxiliar!$A:$C,2,0),"")</f>
        <v>PREMIUM</v>
      </c>
      <c r="DC887" s="7" t="str">
        <f>+IFERROR(VLOOKUP(CZ887,Auxiliar!$A:$C,3,0),"")</f>
        <v>0b 0% | 2b 2% | 5b 3,5% | 10b 5%</v>
      </c>
      <c r="DE887" s="1">
        <v>6192</v>
      </c>
      <c r="DF887" s="1" t="s">
        <v>19</v>
      </c>
      <c r="DG887" s="6">
        <f>+IFERROR(VALUE(RIGHT(Tabla19[[#This Row],[B2B]],6)),"")</f>
        <v>6192</v>
      </c>
      <c r="DH887" s="6" t="str">
        <f>+IFERROR(VLOOKUP(DF887,Auxiliar!$A:$C,2,0),"")</f>
        <v>MICHELOB</v>
      </c>
      <c r="DI887" s="7" t="str">
        <f>+IFERROR(VLOOKUP(DF887,Auxiliar!$A:$C,3,0),"")</f>
        <v>1b 7% | 3b 22% | 8b 27%</v>
      </c>
      <c r="DK887" s="1"/>
      <c r="DL887" s="1"/>
      <c r="DM887" s="6" t="str">
        <f>+IFERROR(VALUE(RIGHT(Tabla20[[#This Row],[B2B]],6)),"")</f>
        <v/>
      </c>
      <c r="DN887" s="6" t="str">
        <f>+IFERROR(VLOOKUP(DL887,Auxiliar!$A:$C,2,0),"")</f>
        <v/>
      </c>
      <c r="DO887" s="7" t="str">
        <f>+IFERROR(VLOOKUP(DL887,Auxiliar!$A:$C,3,0),"")</f>
        <v/>
      </c>
      <c r="DQ887" s="1">
        <v>6188</v>
      </c>
      <c r="DR887" s="12" t="s">
        <v>24</v>
      </c>
      <c r="DS887" s="6">
        <f>+IFERROR(VALUE(RIGHT(Tabla21[[#This Row],[B2B]],6)),"")</f>
        <v>6188</v>
      </c>
      <c r="DT887" s="6" t="str">
        <f>+IFERROR(VLOOKUP(DR887,Auxiliar!$A:$C,2,0),"")</f>
        <v>CORONA PORRON</v>
      </c>
      <c r="DU887" s="7" t="str">
        <f>+IFERROR(VLOOKUP(DR887,Auxiliar!$A:$C,3,0),"")</f>
        <v>1b 5% | 20b 0%</v>
      </c>
      <c r="DW887" s="1"/>
      <c r="DX887" s="12"/>
      <c r="DY887" s="6" t="str">
        <f>+IFERROR(VALUE(RIGHT(Tabla22[[#This Row],[B2B]],6)),"")</f>
        <v/>
      </c>
      <c r="DZ887" s="6" t="str">
        <f>+IFERROR(VLOOKUP(DX887,Auxiliar!$A:$C,2,0),"")</f>
        <v/>
      </c>
      <c r="EA887" s="7" t="str">
        <f>+IFERROR(VLOOKUP(DX887,Auxiliar!$A:$C,3,0),"")</f>
        <v/>
      </c>
      <c r="EC887" s="1"/>
      <c r="ED887" s="12"/>
      <c r="EE887" s="6" t="str">
        <f>+IFERROR(VALUE(RIGHT(Tabla23[[#This Row],[B2B]],6)),"")</f>
        <v/>
      </c>
      <c r="EF887" s="6" t="str">
        <f>+IFERROR(VLOOKUP(ED887,Auxiliar!$A:$C,2,0),"")</f>
        <v/>
      </c>
      <c r="EG887" s="7" t="str">
        <f>+IFERROR(VLOOKUP(ED887,Auxiliar!$A:$C,3,0),"")</f>
        <v/>
      </c>
      <c r="EI887" s="1"/>
      <c r="EJ887" s="12"/>
      <c r="EK887" s="6" t="str">
        <f>+IFERROR(VALUE(RIGHT(Tabla24[[#This Row],[B2B]],6)),"")</f>
        <v/>
      </c>
      <c r="EL887" s="6" t="str">
        <f>+IFERROR(VLOOKUP(EJ887,Auxiliar!$A:$C,2,0),"")</f>
        <v/>
      </c>
      <c r="EM887" s="7" t="str">
        <f>+IFERROR(VLOOKUP(EJ887,Auxiliar!$A:$C,3,0),"")</f>
        <v/>
      </c>
      <c r="EO887" s="1"/>
      <c r="EP887" s="12"/>
      <c r="EQ887" s="6" t="str">
        <f>+IFERROR(VALUE(RIGHT(Tabla25[[#This Row],[B2B]],6)),"")</f>
        <v/>
      </c>
      <c r="ER887" s="6" t="str">
        <f>+IFERROR(VLOOKUP(EP887,Auxiliar!$A:$C,2,0),"")</f>
        <v/>
      </c>
      <c r="ES887" s="7" t="str">
        <f>+IFERROR(VLOOKUP(EP887,Auxiliar!$A:$C,3,0),"")</f>
        <v/>
      </c>
      <c r="EU887" s="1"/>
      <c r="EV887" s="12"/>
      <c r="EW887" s="6" t="str">
        <f>+IFERROR(VALUE(RIGHT(Tabla26[[#This Row],[B2B]],6)),"")</f>
        <v/>
      </c>
      <c r="EX887" s="6" t="str">
        <f>+IFERROR(VLOOKUP(EV887,Auxiliar!$A:$C,2,0),"")</f>
        <v/>
      </c>
      <c r="EY887" s="7" t="str">
        <f>+IFERROR(VLOOKUP(EV887,Auxiliar!$A:$C,3,0),"")</f>
        <v/>
      </c>
      <c r="EZ887" s="1"/>
      <c r="FA887" s="12"/>
      <c r="FB887" s="6" t="str">
        <f>+IFERROR(VALUE(RIGHT(Tabla27[[#This Row],[B2B]],6)),"")</f>
        <v/>
      </c>
      <c r="FC887" s="6" t="str">
        <f>+IFERROR(VLOOKUP(FA887,Auxiliar!$A:$C,2,0),"")</f>
        <v/>
      </c>
      <c r="FD887" s="7" t="str">
        <f>+IFERROR(VLOOKUP(FA887,Auxiliar!$A:$C,3,0),"")</f>
        <v/>
      </c>
      <c r="FE887" s="1"/>
      <c r="FF887" s="12"/>
      <c r="FG887" s="6" t="str">
        <f>+IFERROR(VALUE(RIGHT(Tabla28[[#This Row],[B2B]],6)),"")</f>
        <v/>
      </c>
      <c r="FH887" s="6" t="str">
        <f>+IFERROR(VLOOKUP(FF887,Auxiliar!$A:$C,2,0),"")</f>
        <v/>
      </c>
      <c r="FI887" s="7" t="str">
        <f>+IFERROR(VLOOKUP(FF887,Auxiliar!$A:$C,3,0),"")</f>
        <v/>
      </c>
      <c r="FJ887" s="1"/>
      <c r="FK887" s="12"/>
      <c r="FL887" s="6" t="str">
        <f>+IFERROR(VALUE(RIGHT(Tabla29[[#This Row],[B2B]],6)),"")</f>
        <v/>
      </c>
      <c r="FM887" s="6" t="str">
        <f>+IFERROR(VLOOKUP(FK887,Auxiliar!$A:$C,2,0),"")</f>
        <v/>
      </c>
      <c r="FN887" s="7" t="str">
        <f>+IFERROR(VLOOKUP(FK887,Auxiliar!$A:$C,3,0),"")</f>
        <v/>
      </c>
      <c r="FO887" s="1"/>
      <c r="FP887" s="12"/>
      <c r="FQ887" s="6" t="str">
        <f>+IFERROR(VALUE(RIGHT(Tabla30[[#This Row],[B2B]],6)),"")</f>
        <v/>
      </c>
      <c r="FR887" s="6" t="str">
        <f>+IFERROR(VLOOKUP(FP887,Auxiliar!$A:$C,2,0),"")</f>
        <v/>
      </c>
      <c r="FS887" s="7"/>
      <c r="FT887" s="1"/>
      <c r="FU887" s="12"/>
      <c r="FV887" s="6" t="str">
        <f>+IFERROR(VALUE(RIGHT(Tabla31[[#This Row],[B2B]],6)),"")</f>
        <v/>
      </c>
      <c r="FW887" s="6" t="str">
        <f>+IFERROR(VLOOKUP(FU887,Auxiliar!$A:$C,2,0),"")</f>
        <v/>
      </c>
      <c r="FX887" s="7" t="str">
        <f>+IFERROR(VLOOKUP(FU887,Auxiliar!$A:$C,3,0),"")</f>
        <v/>
      </c>
      <c r="FY887" s="1"/>
      <c r="FZ887" s="12"/>
      <c r="GA887" s="6" t="str">
        <f>+IFERROR(VALUE(RIGHT(Tabla32[[#This Row],[B2B]],6)),"")</f>
        <v/>
      </c>
      <c r="GB887" s="6" t="str">
        <f>+IFERROR(VLOOKUP(FZ887,Auxiliar!$A:$C,2,0),"")</f>
        <v/>
      </c>
      <c r="GC887" s="7" t="str">
        <f>+IFERROR(VLOOKUP(FZ887,Auxiliar!$A:$C,3,0),"")</f>
        <v/>
      </c>
      <c r="GD887" s="1"/>
      <c r="GE887" s="12"/>
      <c r="GF887" s="6" t="str">
        <f>+IFERROR(VALUE(RIGHT(Tabla33[[#This Row],[B2B]],6)),"")</f>
        <v/>
      </c>
      <c r="GG887" s="6" t="str">
        <f>+IFERROR(VLOOKUP(GE887,Auxiliar!$A:$C,2,0),"")</f>
        <v/>
      </c>
      <c r="GH887" s="7" t="str">
        <f>+IFERROR(VLOOKUP(GE887,Auxiliar!$A:$C,3,0),"")</f>
        <v/>
      </c>
    </row>
    <row r="888" spans="19:190" x14ac:dyDescent="0.25">
      <c r="S888" s="1">
        <v>11877</v>
      </c>
      <c r="T888" s="1" t="s">
        <v>9</v>
      </c>
      <c r="U888" s="6">
        <f>+IFERROR(VALUE(RIGHT(Tabla4[[#This Row],[B2B]],6)),"")</f>
        <v>11877</v>
      </c>
      <c r="V888" s="6" t="str">
        <f>+IFERROR(VLOOKUP(T888,Auxiliar!$A:$C,2,0),"")</f>
        <v>CORE</v>
      </c>
      <c r="W888" s="7" t="str">
        <f>+IFERROR(VLOOKUP(T888,Auxiliar!$A:$C,3,0),"")</f>
        <v>0b 1% | 2b 5% | 4b 6%</v>
      </c>
      <c r="AK888" s="1">
        <v>11278</v>
      </c>
      <c r="AL888" s="1" t="s">
        <v>30</v>
      </c>
      <c r="AM888" s="6">
        <f>+IFERROR(VALUE(RIGHT(Tabla7[[#This Row],[B2B]],6)),"")</f>
        <v>11278</v>
      </c>
      <c r="AN888" s="6" t="str">
        <f>+IFERROR(VLOOKUP(AL888,Auxiliar!$A:$C,2,0),"")</f>
        <v>LATONES</v>
      </c>
      <c r="AO888" s="7" t="str">
        <f>+IFERROR(VLOOKUP(AL888,Auxiliar!$A:$C,3,0),"")</f>
        <v>1b 4% | 5b 7% | 97b 0%</v>
      </c>
      <c r="AW888" s="1"/>
      <c r="AX888" s="1" t="s">
        <v>32</v>
      </c>
      <c r="AY888" s="6" t="str">
        <f>+IFERROR(VALUE(RIGHT(Tabla9[[#This Row],[B2B]],6)),"")</f>
        <v/>
      </c>
      <c r="AZ888" s="6" t="str">
        <f>+IFERROR(VLOOKUP(AX888,Auxiliar!$A:$C,2,0),"")</f>
        <v>LATONES</v>
      </c>
      <c r="BA888" s="7" t="str">
        <f>+IFERROR(VLOOKUP(AX888,Auxiliar!$A:$C,3,0),"")</f>
        <v>2b 3% | 4b 4% | 6b 5% | 10b 8%  | 385b 0%</v>
      </c>
      <c r="BI888" s="1"/>
      <c r="BJ888" s="1"/>
      <c r="BK888" s="6" t="str">
        <f>+IFERROR(VALUE(RIGHT(Tabla11[[#This Row],[B2B]],6)),"")</f>
        <v/>
      </c>
      <c r="BL888" s="6" t="str">
        <f>+IFERROR(VLOOKUP(BJ888,Auxiliar!$A:$C,2,0),"")</f>
        <v/>
      </c>
      <c r="BM888" s="7" t="str">
        <f>+IFERROR(VLOOKUP(BJ888,Auxiliar!$A:$C,3,0),"")</f>
        <v/>
      </c>
      <c r="BO888" s="1"/>
      <c r="BP888" s="1" t="s">
        <v>39</v>
      </c>
      <c r="BQ888" s="6" t="str">
        <f>+IFERROR(VALUE(RIGHT(Tabla12[[#This Row],[B2B]],6)),"")</f>
        <v/>
      </c>
      <c r="BR888" s="6" t="str">
        <f>+IFERROR(VLOOKUP(BP888,Auxiliar!$A:$C,2,0),"")</f>
        <v>VALUE LITRO</v>
      </c>
      <c r="BS888" s="7" t="str">
        <f>+IFERROR(VLOOKUP(BP888,Auxiliar!$A:$C,3,0),"")</f>
        <v>1b 12%</v>
      </c>
      <c r="CA888" s="1">
        <v>6277</v>
      </c>
      <c r="CB888" s="1" t="s">
        <v>35</v>
      </c>
      <c r="CC888" s="6">
        <f>+IFERROR(VALUE(RIGHT(Tabla14[[#This Row],[B2B]],6)),"")</f>
        <v>6277</v>
      </c>
      <c r="CD888" s="6" t="str">
        <f>+IFERROR(VLOOKUP(CB888,Auxiliar!$A:$C,2,0),"")</f>
        <v>Corona 710cc</v>
      </c>
      <c r="CE888" s="7" t="str">
        <f>+IFERROR(VLOOKUP(CB888,Auxiliar!$A:$C,3,0),"")</f>
        <v>1b 10% | 85b 0%</v>
      </c>
      <c r="CG888" s="1"/>
      <c r="CH888" s="1"/>
      <c r="CI888" s="6" t="str">
        <f>+IFERROR(VALUE(RIGHT(Tabla15[[#This Row],[B2B]],6)),"")</f>
        <v/>
      </c>
      <c r="CJ888" s="6" t="str">
        <f>+IFERROR(VLOOKUP(CH888,Auxiliar!$A:$C,2,0),"")</f>
        <v/>
      </c>
      <c r="CK888" s="7" t="str">
        <f>+IFERROR(VLOOKUP(CH888,Auxiliar!$A:$C,3,0),"")</f>
        <v/>
      </c>
      <c r="CM888" s="1">
        <v>6194</v>
      </c>
      <c r="CN888" s="1" t="s">
        <v>20</v>
      </c>
      <c r="CO888" s="6">
        <v>6194</v>
      </c>
      <c r="CP888" s="6" t="s">
        <v>20</v>
      </c>
      <c r="CQ888" s="7" t="s">
        <v>21</v>
      </c>
      <c r="CS888" s="1"/>
      <c r="CT888" s="1"/>
      <c r="CU888" s="6" t="str">
        <f>+IFERROR(VALUE(RIGHT(Tabla17[[#This Row],[B2B]],6)),"")</f>
        <v/>
      </c>
      <c r="CV888" s="6" t="str">
        <f>+IFERROR(VLOOKUP(CT888,Auxiliar!$A:$C,2,0),"")</f>
        <v/>
      </c>
      <c r="CW888" s="7" t="str">
        <f>+IFERROR(VLOOKUP(CT888,Auxiliar!$A:$C,3,0),"")</f>
        <v/>
      </c>
      <c r="CY888" s="1">
        <v>6194</v>
      </c>
      <c r="CZ888" s="1" t="s">
        <v>16</v>
      </c>
      <c r="DA888" s="6">
        <f>+IFERROR(VALUE(RIGHT(Tabla18[[#This Row],[B2B]],6)),"")</f>
        <v>6194</v>
      </c>
      <c r="DB888" s="6" t="str">
        <f>+IFERROR(VLOOKUP(CZ888,Auxiliar!$A:$C,2,0),"")</f>
        <v>PREMIUM</v>
      </c>
      <c r="DC888" s="7" t="str">
        <f>+IFERROR(VLOOKUP(CZ888,Auxiliar!$A:$C,3,0),"")</f>
        <v>0b 0% | 2b 2% | 5b 3,5% | 10b 5%</v>
      </c>
      <c r="DE888" s="1">
        <v>6194</v>
      </c>
      <c r="DF888" s="1" t="s">
        <v>19</v>
      </c>
      <c r="DG888" s="6">
        <f>+IFERROR(VALUE(RIGHT(Tabla19[[#This Row],[B2B]],6)),"")</f>
        <v>6194</v>
      </c>
      <c r="DH888" s="6" t="str">
        <f>+IFERROR(VLOOKUP(DF888,Auxiliar!$A:$C,2,0),"")</f>
        <v>MICHELOB</v>
      </c>
      <c r="DI888" s="7" t="str">
        <f>+IFERROR(VLOOKUP(DF888,Auxiliar!$A:$C,3,0),"")</f>
        <v>1b 7% | 3b 22% | 8b 27%</v>
      </c>
      <c r="DK888" s="1"/>
      <c r="DL888" s="1"/>
      <c r="DM888" s="6" t="str">
        <f>+IFERROR(VALUE(RIGHT(Tabla20[[#This Row],[B2B]],6)),"")</f>
        <v/>
      </c>
      <c r="DN888" s="6" t="str">
        <f>+IFERROR(VLOOKUP(DL888,Auxiliar!$A:$C,2,0),"")</f>
        <v/>
      </c>
      <c r="DO888" s="7" t="str">
        <f>+IFERROR(VLOOKUP(DL888,Auxiliar!$A:$C,3,0),"")</f>
        <v/>
      </c>
      <c r="DQ888" s="1">
        <v>6192</v>
      </c>
      <c r="DR888" s="12" t="s">
        <v>24</v>
      </c>
      <c r="DS888" s="6">
        <f>+IFERROR(VALUE(RIGHT(Tabla21[[#This Row],[B2B]],6)),"")</f>
        <v>6192</v>
      </c>
      <c r="DT888" s="6" t="str">
        <f>+IFERROR(VLOOKUP(DR888,Auxiliar!$A:$C,2,0),"")</f>
        <v>CORONA PORRON</v>
      </c>
      <c r="DU888" s="7" t="str">
        <f>+IFERROR(VLOOKUP(DR888,Auxiliar!$A:$C,3,0),"")</f>
        <v>1b 5% | 20b 0%</v>
      </c>
      <c r="DW888" s="1"/>
      <c r="DX888" s="12"/>
      <c r="DY888" s="6" t="str">
        <f>+IFERROR(VALUE(RIGHT(Tabla22[[#This Row],[B2B]],6)),"")</f>
        <v/>
      </c>
      <c r="DZ888" s="6" t="str">
        <f>+IFERROR(VLOOKUP(DX888,Auxiliar!$A:$C,2,0),"")</f>
        <v/>
      </c>
      <c r="EA888" s="7" t="str">
        <f>+IFERROR(VLOOKUP(DX888,Auxiliar!$A:$C,3,0),"")</f>
        <v/>
      </c>
      <c r="EC888" s="1"/>
      <c r="ED888" s="12"/>
      <c r="EE888" s="6" t="str">
        <f>+IFERROR(VALUE(RIGHT(Tabla23[[#This Row],[B2B]],6)),"")</f>
        <v/>
      </c>
      <c r="EF888" s="6" t="str">
        <f>+IFERROR(VLOOKUP(ED888,Auxiliar!$A:$C,2,0),"")</f>
        <v/>
      </c>
      <c r="EG888" s="7" t="str">
        <f>+IFERROR(VLOOKUP(ED888,Auxiliar!$A:$C,3,0),"")</f>
        <v/>
      </c>
      <c r="EI888" s="1"/>
      <c r="EJ888" s="12"/>
      <c r="EK888" s="6" t="str">
        <f>+IFERROR(VALUE(RIGHT(Tabla24[[#This Row],[B2B]],6)),"")</f>
        <v/>
      </c>
      <c r="EL888" s="6" t="str">
        <f>+IFERROR(VLOOKUP(EJ888,Auxiliar!$A:$C,2,0),"")</f>
        <v/>
      </c>
      <c r="EM888" s="7" t="str">
        <f>+IFERROR(VLOOKUP(EJ888,Auxiliar!$A:$C,3,0),"")</f>
        <v/>
      </c>
      <c r="EO888" s="1"/>
      <c r="EP888" s="12"/>
      <c r="EQ888" s="6" t="str">
        <f>+IFERROR(VALUE(RIGHT(Tabla25[[#This Row],[B2B]],6)),"")</f>
        <v/>
      </c>
      <c r="ER888" s="6" t="str">
        <f>+IFERROR(VLOOKUP(EP888,Auxiliar!$A:$C,2,0),"")</f>
        <v/>
      </c>
      <c r="ES888" s="7" t="str">
        <f>+IFERROR(VLOOKUP(EP888,Auxiliar!$A:$C,3,0),"")</f>
        <v/>
      </c>
      <c r="EU888" s="1"/>
      <c r="EV888" s="12"/>
      <c r="EW888" s="6" t="str">
        <f>+IFERROR(VALUE(RIGHT(Tabla26[[#This Row],[B2B]],6)),"")</f>
        <v/>
      </c>
      <c r="EX888" s="6" t="str">
        <f>+IFERROR(VLOOKUP(EV888,Auxiliar!$A:$C,2,0),"")</f>
        <v/>
      </c>
      <c r="EY888" s="7" t="str">
        <f>+IFERROR(VLOOKUP(EV888,Auxiliar!$A:$C,3,0),"")</f>
        <v/>
      </c>
      <c r="EZ888" s="1"/>
      <c r="FA888" s="12"/>
      <c r="FB888" s="6" t="str">
        <f>+IFERROR(VALUE(RIGHT(Tabla27[[#This Row],[B2B]],6)),"")</f>
        <v/>
      </c>
      <c r="FC888" s="6" t="str">
        <f>+IFERROR(VLOOKUP(FA888,Auxiliar!$A:$C,2,0),"")</f>
        <v/>
      </c>
      <c r="FD888" s="7" t="str">
        <f>+IFERROR(VLOOKUP(FA888,Auxiliar!$A:$C,3,0),"")</f>
        <v/>
      </c>
      <c r="FE888" s="1"/>
      <c r="FF888" s="12"/>
      <c r="FG888" s="6" t="str">
        <f>+IFERROR(VALUE(RIGHT(Tabla28[[#This Row],[B2B]],6)),"")</f>
        <v/>
      </c>
      <c r="FH888" s="6" t="str">
        <f>+IFERROR(VLOOKUP(FF888,Auxiliar!$A:$C,2,0),"")</f>
        <v/>
      </c>
      <c r="FI888" s="7" t="str">
        <f>+IFERROR(VLOOKUP(FF888,Auxiliar!$A:$C,3,0),"")</f>
        <v/>
      </c>
      <c r="FJ888" s="1"/>
      <c r="FK888" s="12"/>
      <c r="FL888" s="6" t="str">
        <f>+IFERROR(VALUE(RIGHT(Tabla29[[#This Row],[B2B]],6)),"")</f>
        <v/>
      </c>
      <c r="FM888" s="6" t="str">
        <f>+IFERROR(VLOOKUP(FK888,Auxiliar!$A:$C,2,0),"")</f>
        <v/>
      </c>
      <c r="FN888" s="7" t="str">
        <f>+IFERROR(VLOOKUP(FK888,Auxiliar!$A:$C,3,0),"")</f>
        <v/>
      </c>
      <c r="FO888" s="1"/>
      <c r="FP888" s="12"/>
      <c r="FQ888" s="6" t="str">
        <f>+IFERROR(VALUE(RIGHT(Tabla30[[#This Row],[B2B]],6)),"")</f>
        <v/>
      </c>
      <c r="FR888" s="6" t="str">
        <f>+IFERROR(VLOOKUP(FP888,Auxiliar!$A:$C,2,0),"")</f>
        <v/>
      </c>
      <c r="FS888" s="7"/>
      <c r="FT888" s="1"/>
      <c r="FU888" s="12"/>
      <c r="FV888" s="6" t="str">
        <f>+IFERROR(VALUE(RIGHT(Tabla31[[#This Row],[B2B]],6)),"")</f>
        <v/>
      </c>
      <c r="FW888" s="6" t="str">
        <f>+IFERROR(VLOOKUP(FU888,Auxiliar!$A:$C,2,0),"")</f>
        <v/>
      </c>
      <c r="FX888" s="7" t="str">
        <f>+IFERROR(VLOOKUP(FU888,Auxiliar!$A:$C,3,0),"")</f>
        <v/>
      </c>
      <c r="FY888" s="1"/>
      <c r="FZ888" s="12"/>
      <c r="GA888" s="6" t="str">
        <f>+IFERROR(VALUE(RIGHT(Tabla32[[#This Row],[B2B]],6)),"")</f>
        <v/>
      </c>
      <c r="GB888" s="6" t="str">
        <f>+IFERROR(VLOOKUP(FZ888,Auxiliar!$A:$C,2,0),"")</f>
        <v/>
      </c>
      <c r="GC888" s="7" t="str">
        <f>+IFERROR(VLOOKUP(FZ888,Auxiliar!$A:$C,3,0),"")</f>
        <v/>
      </c>
      <c r="GD888" s="1"/>
      <c r="GE888" s="12"/>
      <c r="GF888" s="6" t="str">
        <f>+IFERROR(VALUE(RIGHT(Tabla33[[#This Row],[B2B]],6)),"")</f>
        <v/>
      </c>
      <c r="GG888" s="6" t="str">
        <f>+IFERROR(VLOOKUP(GE888,Auxiliar!$A:$C,2,0),"")</f>
        <v/>
      </c>
      <c r="GH888" s="7" t="str">
        <f>+IFERROR(VLOOKUP(GE888,Auxiliar!$A:$C,3,0),"")</f>
        <v/>
      </c>
    </row>
    <row r="889" spans="19:190" x14ac:dyDescent="0.25">
      <c r="S889" s="1">
        <v>11878</v>
      </c>
      <c r="T889" s="1" t="s">
        <v>9</v>
      </c>
      <c r="U889" s="6">
        <f>+IFERROR(VALUE(RIGHT(Tabla4[[#This Row],[B2B]],6)),"")</f>
        <v>11878</v>
      </c>
      <c r="V889" s="6" t="str">
        <f>+IFERROR(VLOOKUP(T889,Auxiliar!$A:$C,2,0),"")</f>
        <v>CORE</v>
      </c>
      <c r="W889" s="7" t="str">
        <f>+IFERROR(VLOOKUP(T889,Auxiliar!$A:$C,3,0),"")</f>
        <v>0b 1% | 2b 5% | 4b 6%</v>
      </c>
      <c r="AK889" s="1">
        <v>11280</v>
      </c>
      <c r="AL889" s="1" t="s">
        <v>30</v>
      </c>
      <c r="AM889" s="6">
        <f>+IFERROR(VALUE(RIGHT(Tabla7[[#This Row],[B2B]],6)),"")</f>
        <v>11280</v>
      </c>
      <c r="AN889" s="6" t="str">
        <f>+IFERROR(VLOOKUP(AL889,Auxiliar!$A:$C,2,0),"")</f>
        <v>LATONES</v>
      </c>
      <c r="AO889" s="7" t="str">
        <f>+IFERROR(VLOOKUP(AL889,Auxiliar!$A:$C,3,0),"")</f>
        <v>1b 4% | 5b 7% | 97b 0%</v>
      </c>
      <c r="AW889" s="1"/>
      <c r="AX889" s="1" t="s">
        <v>32</v>
      </c>
      <c r="AY889" s="6" t="str">
        <f>+IFERROR(VALUE(RIGHT(Tabla9[[#This Row],[B2B]],6)),"")</f>
        <v/>
      </c>
      <c r="AZ889" s="6" t="str">
        <f>+IFERROR(VLOOKUP(AX889,Auxiliar!$A:$C,2,0),"")</f>
        <v>LATONES</v>
      </c>
      <c r="BA889" s="7" t="str">
        <f>+IFERROR(VLOOKUP(AX889,Auxiliar!$A:$C,3,0),"")</f>
        <v>2b 3% | 4b 4% | 6b 5% | 10b 8%  | 385b 0%</v>
      </c>
      <c r="BI889" s="1"/>
      <c r="BJ889" s="1"/>
      <c r="BK889" s="6" t="str">
        <f>+IFERROR(VALUE(RIGHT(Tabla11[[#This Row],[B2B]],6)),"")</f>
        <v/>
      </c>
      <c r="BL889" s="6" t="str">
        <f>+IFERROR(VLOOKUP(BJ889,Auxiliar!$A:$C,2,0),"")</f>
        <v/>
      </c>
      <c r="BM889" s="7" t="str">
        <f>+IFERROR(VLOOKUP(BJ889,Auxiliar!$A:$C,3,0),"")</f>
        <v/>
      </c>
      <c r="BO889" s="1"/>
      <c r="BP889" s="1" t="s">
        <v>39</v>
      </c>
      <c r="BQ889" s="6" t="str">
        <f>+IFERROR(VALUE(RIGHT(Tabla12[[#This Row],[B2B]],6)),"")</f>
        <v/>
      </c>
      <c r="BR889" s="6" t="str">
        <f>+IFERROR(VLOOKUP(BP889,Auxiliar!$A:$C,2,0),"")</f>
        <v>VALUE LITRO</v>
      </c>
      <c r="BS889" s="7" t="str">
        <f>+IFERROR(VLOOKUP(BP889,Auxiliar!$A:$C,3,0),"")</f>
        <v>1b 12%</v>
      </c>
      <c r="CA889" s="1">
        <v>6280</v>
      </c>
      <c r="CB889" s="1" t="s">
        <v>35</v>
      </c>
      <c r="CC889" s="6">
        <f>+IFERROR(VALUE(RIGHT(Tabla14[[#This Row],[B2B]],6)),"")</f>
        <v>6280</v>
      </c>
      <c r="CD889" s="6" t="str">
        <f>+IFERROR(VLOOKUP(CB889,Auxiliar!$A:$C,2,0),"")</f>
        <v>Corona 710cc</v>
      </c>
      <c r="CE889" s="7" t="str">
        <f>+IFERROR(VLOOKUP(CB889,Auxiliar!$A:$C,3,0),"")</f>
        <v>1b 10% | 85b 0%</v>
      </c>
      <c r="CG889" s="1"/>
      <c r="CH889" s="1"/>
      <c r="CI889" s="6" t="str">
        <f>+IFERROR(VALUE(RIGHT(Tabla15[[#This Row],[B2B]],6)),"")</f>
        <v/>
      </c>
      <c r="CJ889" s="6" t="str">
        <f>+IFERROR(VLOOKUP(CH889,Auxiliar!$A:$C,2,0),"")</f>
        <v/>
      </c>
      <c r="CK889" s="7" t="str">
        <f>+IFERROR(VLOOKUP(CH889,Auxiliar!$A:$C,3,0),"")</f>
        <v/>
      </c>
      <c r="CM889" s="1">
        <v>6196</v>
      </c>
      <c r="CN889" s="1" t="s">
        <v>20</v>
      </c>
      <c r="CO889" s="6">
        <v>6196</v>
      </c>
      <c r="CP889" s="6" t="s">
        <v>20</v>
      </c>
      <c r="CQ889" s="7" t="s">
        <v>21</v>
      </c>
      <c r="CS889" s="1"/>
      <c r="CT889" s="1"/>
      <c r="CU889" s="6" t="str">
        <f>+IFERROR(VALUE(RIGHT(Tabla17[[#This Row],[B2B]],6)),"")</f>
        <v/>
      </c>
      <c r="CV889" s="6" t="str">
        <f>+IFERROR(VLOOKUP(CT889,Auxiliar!$A:$C,2,0),"")</f>
        <v/>
      </c>
      <c r="CW889" s="7" t="str">
        <f>+IFERROR(VLOOKUP(CT889,Auxiliar!$A:$C,3,0),"")</f>
        <v/>
      </c>
      <c r="CY889" s="1">
        <v>6196</v>
      </c>
      <c r="CZ889" s="1" t="s">
        <v>16</v>
      </c>
      <c r="DA889" s="6">
        <f>+IFERROR(VALUE(RIGHT(Tabla18[[#This Row],[B2B]],6)),"")</f>
        <v>6196</v>
      </c>
      <c r="DB889" s="6" t="str">
        <f>+IFERROR(VLOOKUP(CZ889,Auxiliar!$A:$C,2,0),"")</f>
        <v>PREMIUM</v>
      </c>
      <c r="DC889" s="7" t="str">
        <f>+IFERROR(VLOOKUP(CZ889,Auxiliar!$A:$C,3,0),"")</f>
        <v>0b 0% | 2b 2% | 5b 3,5% | 10b 5%</v>
      </c>
      <c r="DE889" s="1">
        <v>6196</v>
      </c>
      <c r="DF889" s="1" t="s">
        <v>19</v>
      </c>
      <c r="DG889" s="6">
        <f>+IFERROR(VALUE(RIGHT(Tabla19[[#This Row],[B2B]],6)),"")</f>
        <v>6196</v>
      </c>
      <c r="DH889" s="6" t="str">
        <f>+IFERROR(VLOOKUP(DF889,Auxiliar!$A:$C,2,0),"")</f>
        <v>MICHELOB</v>
      </c>
      <c r="DI889" s="7" t="str">
        <f>+IFERROR(VLOOKUP(DF889,Auxiliar!$A:$C,3,0),"")</f>
        <v>1b 7% | 3b 22% | 8b 27%</v>
      </c>
      <c r="DK889" s="1"/>
      <c r="DL889" s="1"/>
      <c r="DM889" s="6" t="str">
        <f>+IFERROR(VALUE(RIGHT(Tabla20[[#This Row],[B2B]],6)),"")</f>
        <v/>
      </c>
      <c r="DN889" s="6" t="str">
        <f>+IFERROR(VLOOKUP(DL889,Auxiliar!$A:$C,2,0),"")</f>
        <v/>
      </c>
      <c r="DO889" s="7" t="str">
        <f>+IFERROR(VLOOKUP(DL889,Auxiliar!$A:$C,3,0),"")</f>
        <v/>
      </c>
      <c r="DQ889" s="1">
        <v>6194</v>
      </c>
      <c r="DR889" s="12" t="s">
        <v>24</v>
      </c>
      <c r="DS889" s="6">
        <f>+IFERROR(VALUE(RIGHT(Tabla21[[#This Row],[B2B]],6)),"")</f>
        <v>6194</v>
      </c>
      <c r="DT889" s="6" t="str">
        <f>+IFERROR(VLOOKUP(DR889,Auxiliar!$A:$C,2,0),"")</f>
        <v>CORONA PORRON</v>
      </c>
      <c r="DU889" s="7" t="str">
        <f>+IFERROR(VLOOKUP(DR889,Auxiliar!$A:$C,3,0),"")</f>
        <v>1b 5% | 20b 0%</v>
      </c>
      <c r="DW889" s="1"/>
      <c r="DX889" s="12"/>
      <c r="DY889" s="6" t="str">
        <f>+IFERROR(VALUE(RIGHT(Tabla22[[#This Row],[B2B]],6)),"")</f>
        <v/>
      </c>
      <c r="DZ889" s="6" t="str">
        <f>+IFERROR(VLOOKUP(DX889,Auxiliar!$A:$C,2,0),"")</f>
        <v/>
      </c>
      <c r="EA889" s="7" t="str">
        <f>+IFERROR(VLOOKUP(DX889,Auxiliar!$A:$C,3,0),"")</f>
        <v/>
      </c>
      <c r="EC889" s="1"/>
      <c r="ED889" s="12"/>
      <c r="EE889" s="6" t="str">
        <f>+IFERROR(VALUE(RIGHT(Tabla23[[#This Row],[B2B]],6)),"")</f>
        <v/>
      </c>
      <c r="EF889" s="6" t="str">
        <f>+IFERROR(VLOOKUP(ED889,Auxiliar!$A:$C,2,0),"")</f>
        <v/>
      </c>
      <c r="EG889" s="7" t="str">
        <f>+IFERROR(VLOOKUP(ED889,Auxiliar!$A:$C,3,0),"")</f>
        <v/>
      </c>
      <c r="EI889" s="1"/>
      <c r="EJ889" s="12"/>
      <c r="EK889" s="6" t="str">
        <f>+IFERROR(VALUE(RIGHT(Tabla24[[#This Row],[B2B]],6)),"")</f>
        <v/>
      </c>
      <c r="EL889" s="6" t="str">
        <f>+IFERROR(VLOOKUP(EJ889,Auxiliar!$A:$C,2,0),"")</f>
        <v/>
      </c>
      <c r="EM889" s="7" t="str">
        <f>+IFERROR(VLOOKUP(EJ889,Auxiliar!$A:$C,3,0),"")</f>
        <v/>
      </c>
      <c r="EO889" s="1"/>
      <c r="EP889" s="12"/>
      <c r="EQ889" s="6" t="str">
        <f>+IFERROR(VALUE(RIGHT(Tabla25[[#This Row],[B2B]],6)),"")</f>
        <v/>
      </c>
      <c r="ER889" s="6" t="str">
        <f>+IFERROR(VLOOKUP(EP889,Auxiliar!$A:$C,2,0),"")</f>
        <v/>
      </c>
      <c r="ES889" s="7" t="str">
        <f>+IFERROR(VLOOKUP(EP889,Auxiliar!$A:$C,3,0),"")</f>
        <v/>
      </c>
      <c r="EU889" s="1"/>
      <c r="EV889" s="12"/>
      <c r="EW889" s="6" t="str">
        <f>+IFERROR(VALUE(RIGHT(Tabla26[[#This Row],[B2B]],6)),"")</f>
        <v/>
      </c>
      <c r="EX889" s="6" t="str">
        <f>+IFERROR(VLOOKUP(EV889,Auxiliar!$A:$C,2,0),"")</f>
        <v/>
      </c>
      <c r="EY889" s="7" t="str">
        <f>+IFERROR(VLOOKUP(EV889,Auxiliar!$A:$C,3,0),"")</f>
        <v/>
      </c>
      <c r="EZ889" s="1"/>
      <c r="FA889" s="12"/>
      <c r="FB889" s="6" t="str">
        <f>+IFERROR(VALUE(RIGHT(Tabla27[[#This Row],[B2B]],6)),"")</f>
        <v/>
      </c>
      <c r="FC889" s="6" t="str">
        <f>+IFERROR(VLOOKUP(FA889,Auxiliar!$A:$C,2,0),"")</f>
        <v/>
      </c>
      <c r="FD889" s="7" t="str">
        <f>+IFERROR(VLOOKUP(FA889,Auxiliar!$A:$C,3,0),"")</f>
        <v/>
      </c>
      <c r="FE889" s="1"/>
      <c r="FF889" s="12"/>
      <c r="FG889" s="6" t="str">
        <f>+IFERROR(VALUE(RIGHT(Tabla28[[#This Row],[B2B]],6)),"")</f>
        <v/>
      </c>
      <c r="FH889" s="6" t="str">
        <f>+IFERROR(VLOOKUP(FF889,Auxiliar!$A:$C,2,0),"")</f>
        <v/>
      </c>
      <c r="FI889" s="7" t="str">
        <f>+IFERROR(VLOOKUP(FF889,Auxiliar!$A:$C,3,0),"")</f>
        <v/>
      </c>
      <c r="FJ889" s="1"/>
      <c r="FK889" s="12"/>
      <c r="FL889" s="6" t="str">
        <f>+IFERROR(VALUE(RIGHT(Tabla29[[#This Row],[B2B]],6)),"")</f>
        <v/>
      </c>
      <c r="FM889" s="6" t="str">
        <f>+IFERROR(VLOOKUP(FK889,Auxiliar!$A:$C,2,0),"")</f>
        <v/>
      </c>
      <c r="FN889" s="7" t="str">
        <f>+IFERROR(VLOOKUP(FK889,Auxiliar!$A:$C,3,0),"")</f>
        <v/>
      </c>
      <c r="FO889" s="1"/>
      <c r="FP889" s="12"/>
      <c r="FQ889" s="6" t="str">
        <f>+IFERROR(VALUE(RIGHT(Tabla30[[#This Row],[B2B]],6)),"")</f>
        <v/>
      </c>
      <c r="FR889" s="6" t="str">
        <f>+IFERROR(VLOOKUP(FP889,Auxiliar!$A:$C,2,0),"")</f>
        <v/>
      </c>
      <c r="FS889" s="7"/>
      <c r="FT889" s="1"/>
      <c r="FU889" s="12"/>
      <c r="FV889" s="6" t="str">
        <f>+IFERROR(VALUE(RIGHT(Tabla31[[#This Row],[B2B]],6)),"")</f>
        <v/>
      </c>
      <c r="FW889" s="6" t="str">
        <f>+IFERROR(VLOOKUP(FU889,Auxiliar!$A:$C,2,0),"")</f>
        <v/>
      </c>
      <c r="FX889" s="7" t="str">
        <f>+IFERROR(VLOOKUP(FU889,Auxiliar!$A:$C,3,0),"")</f>
        <v/>
      </c>
      <c r="FY889" s="1"/>
      <c r="FZ889" s="12"/>
      <c r="GA889" s="6" t="str">
        <f>+IFERROR(VALUE(RIGHT(Tabla32[[#This Row],[B2B]],6)),"")</f>
        <v/>
      </c>
      <c r="GB889" s="6" t="str">
        <f>+IFERROR(VLOOKUP(FZ889,Auxiliar!$A:$C,2,0),"")</f>
        <v/>
      </c>
      <c r="GC889" s="7" t="str">
        <f>+IFERROR(VLOOKUP(FZ889,Auxiliar!$A:$C,3,0),"")</f>
        <v/>
      </c>
      <c r="GD889" s="1"/>
      <c r="GE889" s="12"/>
      <c r="GF889" s="6" t="str">
        <f>+IFERROR(VALUE(RIGHT(Tabla33[[#This Row],[B2B]],6)),"")</f>
        <v/>
      </c>
      <c r="GG889" s="6" t="str">
        <f>+IFERROR(VLOOKUP(GE889,Auxiliar!$A:$C,2,0),"")</f>
        <v/>
      </c>
      <c r="GH889" s="7" t="str">
        <f>+IFERROR(VLOOKUP(GE889,Auxiliar!$A:$C,3,0),"")</f>
        <v/>
      </c>
    </row>
    <row r="890" spans="19:190" x14ac:dyDescent="0.25">
      <c r="S890" s="1">
        <v>11888</v>
      </c>
      <c r="T890" s="1" t="s">
        <v>9</v>
      </c>
      <c r="U890" s="6">
        <f>+IFERROR(VALUE(RIGHT(Tabla4[[#This Row],[B2B]],6)),"")</f>
        <v>11888</v>
      </c>
      <c r="V890" s="6" t="str">
        <f>+IFERROR(VLOOKUP(T890,Auxiliar!$A:$C,2,0),"")</f>
        <v>CORE</v>
      </c>
      <c r="W890" s="7" t="str">
        <f>+IFERROR(VLOOKUP(T890,Auxiliar!$A:$C,3,0),"")</f>
        <v>0b 1% | 2b 5% | 4b 6%</v>
      </c>
      <c r="AK890" s="1">
        <v>11292</v>
      </c>
      <c r="AL890" s="1" t="s">
        <v>30</v>
      </c>
      <c r="AM890" s="6">
        <f>+IFERROR(VALUE(RIGHT(Tabla7[[#This Row],[B2B]],6)),"")</f>
        <v>11292</v>
      </c>
      <c r="AN890" s="6" t="str">
        <f>+IFERROR(VLOOKUP(AL890,Auxiliar!$A:$C,2,0),"")</f>
        <v>LATONES</v>
      </c>
      <c r="AO890" s="7" t="str">
        <f>+IFERROR(VLOOKUP(AL890,Auxiliar!$A:$C,3,0),"")</f>
        <v>1b 4% | 5b 7% | 97b 0%</v>
      </c>
      <c r="AW890" s="1"/>
      <c r="AX890" s="1" t="s">
        <v>32</v>
      </c>
      <c r="AY890" s="6" t="str">
        <f>+IFERROR(VALUE(RIGHT(Tabla9[[#This Row],[B2B]],6)),"")</f>
        <v/>
      </c>
      <c r="AZ890" s="6" t="str">
        <f>+IFERROR(VLOOKUP(AX890,Auxiliar!$A:$C,2,0),"")</f>
        <v>LATONES</v>
      </c>
      <c r="BA890" s="7" t="str">
        <f>+IFERROR(VLOOKUP(AX890,Auxiliar!$A:$C,3,0),"")</f>
        <v>2b 3% | 4b 4% | 6b 5% | 10b 8%  | 385b 0%</v>
      </c>
      <c r="BI890" s="1"/>
      <c r="BJ890" s="1"/>
      <c r="BK890" s="6" t="str">
        <f>+IFERROR(VALUE(RIGHT(Tabla11[[#This Row],[B2B]],6)),"")</f>
        <v/>
      </c>
      <c r="BL890" s="6" t="str">
        <f>+IFERROR(VLOOKUP(BJ890,Auxiliar!$A:$C,2,0),"")</f>
        <v/>
      </c>
      <c r="BM890" s="7" t="str">
        <f>+IFERROR(VLOOKUP(BJ890,Auxiliar!$A:$C,3,0),"")</f>
        <v/>
      </c>
      <c r="BO890" s="1"/>
      <c r="BP890" s="1" t="s">
        <v>39</v>
      </c>
      <c r="BQ890" s="6" t="str">
        <f>+IFERROR(VALUE(RIGHT(Tabla12[[#This Row],[B2B]],6)),"")</f>
        <v/>
      </c>
      <c r="BR890" s="6" t="str">
        <f>+IFERROR(VLOOKUP(BP890,Auxiliar!$A:$C,2,0),"")</f>
        <v>VALUE LITRO</v>
      </c>
      <c r="BS890" s="7" t="str">
        <f>+IFERROR(VLOOKUP(BP890,Auxiliar!$A:$C,3,0),"")</f>
        <v>1b 12%</v>
      </c>
      <c r="CA890" s="1">
        <v>6288</v>
      </c>
      <c r="CB890" s="1" t="s">
        <v>35</v>
      </c>
      <c r="CC890" s="6">
        <f>+IFERROR(VALUE(RIGHT(Tabla14[[#This Row],[B2B]],6)),"")</f>
        <v>6288</v>
      </c>
      <c r="CD890" s="6" t="str">
        <f>+IFERROR(VLOOKUP(CB890,Auxiliar!$A:$C,2,0),"")</f>
        <v>Corona 710cc</v>
      </c>
      <c r="CE890" s="7" t="str">
        <f>+IFERROR(VLOOKUP(CB890,Auxiliar!$A:$C,3,0),"")</f>
        <v>1b 10% | 85b 0%</v>
      </c>
      <c r="CG890" s="1"/>
      <c r="CH890" s="1"/>
      <c r="CI890" s="6" t="str">
        <f>+IFERROR(VALUE(RIGHT(Tabla15[[#This Row],[B2B]],6)),"")</f>
        <v/>
      </c>
      <c r="CJ890" s="6" t="str">
        <f>+IFERROR(VLOOKUP(CH890,Auxiliar!$A:$C,2,0),"")</f>
        <v/>
      </c>
      <c r="CK890" s="7" t="str">
        <f>+IFERROR(VLOOKUP(CH890,Auxiliar!$A:$C,3,0),"")</f>
        <v/>
      </c>
      <c r="CM890" s="1">
        <v>6197</v>
      </c>
      <c r="CN890" s="1" t="s">
        <v>20</v>
      </c>
      <c r="CO890" s="6">
        <v>6197</v>
      </c>
      <c r="CP890" s="6" t="s">
        <v>20</v>
      </c>
      <c r="CQ890" s="7" t="s">
        <v>21</v>
      </c>
      <c r="CS890" s="1"/>
      <c r="CT890" s="1"/>
      <c r="CU890" s="6" t="str">
        <f>+IFERROR(VALUE(RIGHT(Tabla17[[#This Row],[B2B]],6)),"")</f>
        <v/>
      </c>
      <c r="CV890" s="6" t="str">
        <f>+IFERROR(VLOOKUP(CT890,Auxiliar!$A:$C,2,0),"")</f>
        <v/>
      </c>
      <c r="CW890" s="7" t="str">
        <f>+IFERROR(VLOOKUP(CT890,Auxiliar!$A:$C,3,0),"")</f>
        <v/>
      </c>
      <c r="CY890" s="1">
        <v>6197</v>
      </c>
      <c r="CZ890" s="1" t="s">
        <v>16</v>
      </c>
      <c r="DA890" s="6">
        <f>+IFERROR(VALUE(RIGHT(Tabla18[[#This Row],[B2B]],6)),"")</f>
        <v>6197</v>
      </c>
      <c r="DB890" s="6" t="str">
        <f>+IFERROR(VLOOKUP(CZ890,Auxiliar!$A:$C,2,0),"")</f>
        <v>PREMIUM</v>
      </c>
      <c r="DC890" s="7" t="str">
        <f>+IFERROR(VLOOKUP(CZ890,Auxiliar!$A:$C,3,0),"")</f>
        <v>0b 0% | 2b 2% | 5b 3,5% | 10b 5%</v>
      </c>
      <c r="DE890" s="1">
        <v>6197</v>
      </c>
      <c r="DF890" s="1" t="s">
        <v>19</v>
      </c>
      <c r="DG890" s="6">
        <f>+IFERROR(VALUE(RIGHT(Tabla19[[#This Row],[B2B]],6)),"")</f>
        <v>6197</v>
      </c>
      <c r="DH890" s="6" t="str">
        <f>+IFERROR(VLOOKUP(DF890,Auxiliar!$A:$C,2,0),"")</f>
        <v>MICHELOB</v>
      </c>
      <c r="DI890" s="7" t="str">
        <f>+IFERROR(VLOOKUP(DF890,Auxiliar!$A:$C,3,0),"")</f>
        <v>1b 7% | 3b 22% | 8b 27%</v>
      </c>
      <c r="DK890" s="1"/>
      <c r="DL890" s="1"/>
      <c r="DM890" s="6" t="str">
        <f>+IFERROR(VALUE(RIGHT(Tabla20[[#This Row],[B2B]],6)),"")</f>
        <v/>
      </c>
      <c r="DN890" s="6" t="str">
        <f>+IFERROR(VLOOKUP(DL890,Auxiliar!$A:$C,2,0),"")</f>
        <v/>
      </c>
      <c r="DO890" s="7" t="str">
        <f>+IFERROR(VLOOKUP(DL890,Auxiliar!$A:$C,3,0),"")</f>
        <v/>
      </c>
      <c r="DQ890" s="1">
        <v>6196</v>
      </c>
      <c r="DR890" s="12" t="s">
        <v>24</v>
      </c>
      <c r="DS890" s="6">
        <f>+IFERROR(VALUE(RIGHT(Tabla21[[#This Row],[B2B]],6)),"")</f>
        <v>6196</v>
      </c>
      <c r="DT890" s="6" t="str">
        <f>+IFERROR(VLOOKUP(DR890,Auxiliar!$A:$C,2,0),"")</f>
        <v>CORONA PORRON</v>
      </c>
      <c r="DU890" s="7" t="str">
        <f>+IFERROR(VLOOKUP(DR890,Auxiliar!$A:$C,3,0),"")</f>
        <v>1b 5% | 20b 0%</v>
      </c>
      <c r="DW890" s="1"/>
      <c r="DX890" s="12"/>
      <c r="DY890" s="6" t="str">
        <f>+IFERROR(VALUE(RIGHT(Tabla22[[#This Row],[B2B]],6)),"")</f>
        <v/>
      </c>
      <c r="DZ890" s="6" t="str">
        <f>+IFERROR(VLOOKUP(DX890,Auxiliar!$A:$C,2,0),"")</f>
        <v/>
      </c>
      <c r="EA890" s="7" t="str">
        <f>+IFERROR(VLOOKUP(DX890,Auxiliar!$A:$C,3,0),"")</f>
        <v/>
      </c>
      <c r="EC890" s="1"/>
      <c r="ED890" s="12"/>
      <c r="EE890" s="6" t="str">
        <f>+IFERROR(VALUE(RIGHT(Tabla23[[#This Row],[B2B]],6)),"")</f>
        <v/>
      </c>
      <c r="EF890" s="6" t="str">
        <f>+IFERROR(VLOOKUP(ED890,Auxiliar!$A:$C,2,0),"")</f>
        <v/>
      </c>
      <c r="EG890" s="7" t="str">
        <f>+IFERROR(VLOOKUP(ED890,Auxiliar!$A:$C,3,0),"")</f>
        <v/>
      </c>
      <c r="EI890" s="1"/>
      <c r="EJ890" s="12"/>
      <c r="EK890" s="6" t="str">
        <f>+IFERROR(VALUE(RIGHT(Tabla24[[#This Row],[B2B]],6)),"")</f>
        <v/>
      </c>
      <c r="EL890" s="6" t="str">
        <f>+IFERROR(VLOOKUP(EJ890,Auxiliar!$A:$C,2,0),"")</f>
        <v/>
      </c>
      <c r="EM890" s="7" t="str">
        <f>+IFERROR(VLOOKUP(EJ890,Auxiliar!$A:$C,3,0),"")</f>
        <v/>
      </c>
      <c r="EO890" s="1"/>
      <c r="EP890" s="12"/>
      <c r="EQ890" s="6" t="str">
        <f>+IFERROR(VALUE(RIGHT(Tabla25[[#This Row],[B2B]],6)),"")</f>
        <v/>
      </c>
      <c r="ER890" s="6" t="str">
        <f>+IFERROR(VLOOKUP(EP890,Auxiliar!$A:$C,2,0),"")</f>
        <v/>
      </c>
      <c r="ES890" s="7" t="str">
        <f>+IFERROR(VLOOKUP(EP890,Auxiliar!$A:$C,3,0),"")</f>
        <v/>
      </c>
      <c r="EU890" s="1"/>
      <c r="EV890" s="12"/>
      <c r="EW890" s="6" t="str">
        <f>+IFERROR(VALUE(RIGHT(Tabla26[[#This Row],[B2B]],6)),"")</f>
        <v/>
      </c>
      <c r="EX890" s="6" t="str">
        <f>+IFERROR(VLOOKUP(EV890,Auxiliar!$A:$C,2,0),"")</f>
        <v/>
      </c>
      <c r="EY890" s="7" t="str">
        <f>+IFERROR(VLOOKUP(EV890,Auxiliar!$A:$C,3,0),"")</f>
        <v/>
      </c>
      <c r="EZ890" s="1"/>
      <c r="FA890" s="12"/>
      <c r="FB890" s="6" t="str">
        <f>+IFERROR(VALUE(RIGHT(Tabla27[[#This Row],[B2B]],6)),"")</f>
        <v/>
      </c>
      <c r="FC890" s="6" t="str">
        <f>+IFERROR(VLOOKUP(FA890,Auxiliar!$A:$C,2,0),"")</f>
        <v/>
      </c>
      <c r="FD890" s="7" t="str">
        <f>+IFERROR(VLOOKUP(FA890,Auxiliar!$A:$C,3,0),"")</f>
        <v/>
      </c>
      <c r="FE890" s="1"/>
      <c r="FF890" s="12"/>
      <c r="FG890" s="6" t="str">
        <f>+IFERROR(VALUE(RIGHT(Tabla28[[#This Row],[B2B]],6)),"")</f>
        <v/>
      </c>
      <c r="FH890" s="6" t="str">
        <f>+IFERROR(VLOOKUP(FF890,Auxiliar!$A:$C,2,0),"")</f>
        <v/>
      </c>
      <c r="FI890" s="7" t="str">
        <f>+IFERROR(VLOOKUP(FF890,Auxiliar!$A:$C,3,0),"")</f>
        <v/>
      </c>
      <c r="FJ890" s="1"/>
      <c r="FK890" s="12"/>
      <c r="FL890" s="6" t="str">
        <f>+IFERROR(VALUE(RIGHT(Tabla29[[#This Row],[B2B]],6)),"")</f>
        <v/>
      </c>
      <c r="FM890" s="6" t="str">
        <f>+IFERROR(VLOOKUP(FK890,Auxiliar!$A:$C,2,0),"")</f>
        <v/>
      </c>
      <c r="FN890" s="7" t="str">
        <f>+IFERROR(VLOOKUP(FK890,Auxiliar!$A:$C,3,0),"")</f>
        <v/>
      </c>
      <c r="FO890" s="1"/>
      <c r="FP890" s="12"/>
      <c r="FQ890" s="6" t="str">
        <f>+IFERROR(VALUE(RIGHT(Tabla30[[#This Row],[B2B]],6)),"")</f>
        <v/>
      </c>
      <c r="FR890" s="6" t="str">
        <f>+IFERROR(VLOOKUP(FP890,Auxiliar!$A:$C,2,0),"")</f>
        <v/>
      </c>
      <c r="FS890" s="7"/>
      <c r="FT890" s="1"/>
      <c r="FU890" s="12"/>
      <c r="FV890" s="6" t="str">
        <f>+IFERROR(VALUE(RIGHT(Tabla31[[#This Row],[B2B]],6)),"")</f>
        <v/>
      </c>
      <c r="FW890" s="6" t="str">
        <f>+IFERROR(VLOOKUP(FU890,Auxiliar!$A:$C,2,0),"")</f>
        <v/>
      </c>
      <c r="FX890" s="7" t="str">
        <f>+IFERROR(VLOOKUP(FU890,Auxiliar!$A:$C,3,0),"")</f>
        <v/>
      </c>
      <c r="FY890" s="1"/>
      <c r="FZ890" s="12"/>
      <c r="GA890" s="6" t="str">
        <f>+IFERROR(VALUE(RIGHT(Tabla32[[#This Row],[B2B]],6)),"")</f>
        <v/>
      </c>
      <c r="GB890" s="6" t="str">
        <f>+IFERROR(VLOOKUP(FZ890,Auxiliar!$A:$C,2,0),"")</f>
        <v/>
      </c>
      <c r="GC890" s="7" t="str">
        <f>+IFERROR(VLOOKUP(FZ890,Auxiliar!$A:$C,3,0),"")</f>
        <v/>
      </c>
      <c r="GD890" s="1"/>
      <c r="GE890" s="12"/>
      <c r="GF890" s="6" t="str">
        <f>+IFERROR(VALUE(RIGHT(Tabla33[[#This Row],[B2B]],6)),"")</f>
        <v/>
      </c>
      <c r="GG890" s="6" t="str">
        <f>+IFERROR(VLOOKUP(GE890,Auxiliar!$A:$C,2,0),"")</f>
        <v/>
      </c>
      <c r="GH890" s="7" t="str">
        <f>+IFERROR(VLOOKUP(GE890,Auxiliar!$A:$C,3,0),"")</f>
        <v/>
      </c>
    </row>
    <row r="891" spans="19:190" x14ac:dyDescent="0.25">
      <c r="S891" s="1">
        <v>11889</v>
      </c>
      <c r="T891" s="1" t="s">
        <v>9</v>
      </c>
      <c r="U891" s="6">
        <f>+IFERROR(VALUE(RIGHT(Tabla4[[#This Row],[B2B]],6)),"")</f>
        <v>11889</v>
      </c>
      <c r="V891" s="6" t="str">
        <f>+IFERROR(VLOOKUP(T891,Auxiliar!$A:$C,2,0),"")</f>
        <v>CORE</v>
      </c>
      <c r="W891" s="7" t="str">
        <f>+IFERROR(VLOOKUP(T891,Auxiliar!$A:$C,3,0),"")</f>
        <v>0b 1% | 2b 5% | 4b 6%</v>
      </c>
      <c r="AK891" s="1">
        <v>11296</v>
      </c>
      <c r="AL891" s="1" t="s">
        <v>30</v>
      </c>
      <c r="AM891" s="6">
        <f>+IFERROR(VALUE(RIGHT(Tabla7[[#This Row],[B2B]],6)),"")</f>
        <v>11296</v>
      </c>
      <c r="AN891" s="6" t="str">
        <f>+IFERROR(VLOOKUP(AL891,Auxiliar!$A:$C,2,0),"")</f>
        <v>LATONES</v>
      </c>
      <c r="AO891" s="7" t="str">
        <f>+IFERROR(VLOOKUP(AL891,Auxiliar!$A:$C,3,0),"")</f>
        <v>1b 4% | 5b 7% | 97b 0%</v>
      </c>
      <c r="AW891" s="1"/>
      <c r="AX891" s="1" t="s">
        <v>32</v>
      </c>
      <c r="AY891" s="6" t="str">
        <f>+IFERROR(VALUE(RIGHT(Tabla9[[#This Row],[B2B]],6)),"")</f>
        <v/>
      </c>
      <c r="AZ891" s="6" t="str">
        <f>+IFERROR(VLOOKUP(AX891,Auxiliar!$A:$C,2,0),"")</f>
        <v>LATONES</v>
      </c>
      <c r="BA891" s="7" t="str">
        <f>+IFERROR(VLOOKUP(AX891,Auxiliar!$A:$C,3,0),"")</f>
        <v>2b 3% | 4b 4% | 6b 5% | 10b 8%  | 385b 0%</v>
      </c>
      <c r="BI891" s="1"/>
      <c r="BJ891" s="1"/>
      <c r="BK891" s="6" t="str">
        <f>+IFERROR(VALUE(RIGHT(Tabla11[[#This Row],[B2B]],6)),"")</f>
        <v/>
      </c>
      <c r="BL891" s="6" t="str">
        <f>+IFERROR(VLOOKUP(BJ891,Auxiliar!$A:$C,2,0),"")</f>
        <v/>
      </c>
      <c r="BM891" s="7" t="str">
        <f>+IFERROR(VLOOKUP(BJ891,Auxiliar!$A:$C,3,0),"")</f>
        <v/>
      </c>
      <c r="BO891" s="1"/>
      <c r="BP891" s="1" t="s">
        <v>39</v>
      </c>
      <c r="BQ891" s="6" t="str">
        <f>+IFERROR(VALUE(RIGHT(Tabla12[[#This Row],[B2B]],6)),"")</f>
        <v/>
      </c>
      <c r="BR891" s="6" t="str">
        <f>+IFERROR(VLOOKUP(BP891,Auxiliar!$A:$C,2,0),"")</f>
        <v>VALUE LITRO</v>
      </c>
      <c r="BS891" s="7" t="str">
        <f>+IFERROR(VLOOKUP(BP891,Auxiliar!$A:$C,3,0),"")</f>
        <v>1b 12%</v>
      </c>
      <c r="CA891" s="1">
        <v>6292</v>
      </c>
      <c r="CB891" s="1" t="s">
        <v>35</v>
      </c>
      <c r="CC891" s="6">
        <f>+IFERROR(VALUE(RIGHT(Tabla14[[#This Row],[B2B]],6)),"")</f>
        <v>6292</v>
      </c>
      <c r="CD891" s="6" t="str">
        <f>+IFERROR(VLOOKUP(CB891,Auxiliar!$A:$C,2,0),"")</f>
        <v>Corona 710cc</v>
      </c>
      <c r="CE891" s="7" t="str">
        <f>+IFERROR(VLOOKUP(CB891,Auxiliar!$A:$C,3,0),"")</f>
        <v>1b 10% | 85b 0%</v>
      </c>
      <c r="CG891" s="1"/>
      <c r="CH891" s="1"/>
      <c r="CI891" s="6" t="str">
        <f>+IFERROR(VALUE(RIGHT(Tabla15[[#This Row],[B2B]],6)),"")</f>
        <v/>
      </c>
      <c r="CJ891" s="6" t="str">
        <f>+IFERROR(VLOOKUP(CH891,Auxiliar!$A:$C,2,0),"")</f>
        <v/>
      </c>
      <c r="CK891" s="7" t="str">
        <f>+IFERROR(VLOOKUP(CH891,Auxiliar!$A:$C,3,0),"")</f>
        <v/>
      </c>
      <c r="CM891" s="1">
        <v>6206</v>
      </c>
      <c r="CN891" s="1" t="s">
        <v>20</v>
      </c>
      <c r="CO891" s="6">
        <v>6206</v>
      </c>
      <c r="CP891" s="6" t="s">
        <v>20</v>
      </c>
      <c r="CQ891" s="7" t="s">
        <v>21</v>
      </c>
      <c r="CS891" s="1"/>
      <c r="CT891" s="1"/>
      <c r="CU891" s="6" t="str">
        <f>+IFERROR(VALUE(RIGHT(Tabla17[[#This Row],[B2B]],6)),"")</f>
        <v/>
      </c>
      <c r="CV891" s="6" t="str">
        <f>+IFERROR(VLOOKUP(CT891,Auxiliar!$A:$C,2,0),"")</f>
        <v/>
      </c>
      <c r="CW891" s="7" t="str">
        <f>+IFERROR(VLOOKUP(CT891,Auxiliar!$A:$C,3,0),"")</f>
        <v/>
      </c>
      <c r="CY891" s="1">
        <v>6206</v>
      </c>
      <c r="CZ891" s="1" t="s">
        <v>16</v>
      </c>
      <c r="DA891" s="6">
        <f>+IFERROR(VALUE(RIGHT(Tabla18[[#This Row],[B2B]],6)),"")</f>
        <v>6206</v>
      </c>
      <c r="DB891" s="6" t="str">
        <f>+IFERROR(VLOOKUP(CZ891,Auxiliar!$A:$C,2,0),"")</f>
        <v>PREMIUM</v>
      </c>
      <c r="DC891" s="7" t="str">
        <f>+IFERROR(VLOOKUP(CZ891,Auxiliar!$A:$C,3,0),"")</f>
        <v>0b 0% | 2b 2% | 5b 3,5% | 10b 5%</v>
      </c>
      <c r="DE891" s="1">
        <v>6206</v>
      </c>
      <c r="DF891" s="1" t="s">
        <v>19</v>
      </c>
      <c r="DG891" s="6">
        <f>+IFERROR(VALUE(RIGHT(Tabla19[[#This Row],[B2B]],6)),"")</f>
        <v>6206</v>
      </c>
      <c r="DH891" s="6" t="str">
        <f>+IFERROR(VLOOKUP(DF891,Auxiliar!$A:$C,2,0),"")</f>
        <v>MICHELOB</v>
      </c>
      <c r="DI891" s="7" t="str">
        <f>+IFERROR(VLOOKUP(DF891,Auxiliar!$A:$C,3,0),"")</f>
        <v>1b 7% | 3b 22% | 8b 27%</v>
      </c>
      <c r="DK891" s="1"/>
      <c r="DL891" s="1"/>
      <c r="DM891" s="6" t="str">
        <f>+IFERROR(VALUE(RIGHT(Tabla20[[#This Row],[B2B]],6)),"")</f>
        <v/>
      </c>
      <c r="DN891" s="6" t="str">
        <f>+IFERROR(VLOOKUP(DL891,Auxiliar!$A:$C,2,0),"")</f>
        <v/>
      </c>
      <c r="DO891" s="7" t="str">
        <f>+IFERROR(VLOOKUP(DL891,Auxiliar!$A:$C,3,0),"")</f>
        <v/>
      </c>
      <c r="DQ891" s="1">
        <v>6197</v>
      </c>
      <c r="DR891" s="12" t="s">
        <v>24</v>
      </c>
      <c r="DS891" s="6">
        <f>+IFERROR(VALUE(RIGHT(Tabla21[[#This Row],[B2B]],6)),"")</f>
        <v>6197</v>
      </c>
      <c r="DT891" s="6" t="str">
        <f>+IFERROR(VLOOKUP(DR891,Auxiliar!$A:$C,2,0),"")</f>
        <v>CORONA PORRON</v>
      </c>
      <c r="DU891" s="7" t="str">
        <f>+IFERROR(VLOOKUP(DR891,Auxiliar!$A:$C,3,0),"")</f>
        <v>1b 5% | 20b 0%</v>
      </c>
      <c r="DW891" s="1"/>
      <c r="DX891" s="12"/>
      <c r="DY891" s="6" t="str">
        <f>+IFERROR(VALUE(RIGHT(Tabla22[[#This Row],[B2B]],6)),"")</f>
        <v/>
      </c>
      <c r="DZ891" s="6" t="str">
        <f>+IFERROR(VLOOKUP(DX891,Auxiliar!$A:$C,2,0),"")</f>
        <v/>
      </c>
      <c r="EA891" s="7" t="str">
        <f>+IFERROR(VLOOKUP(DX891,Auxiliar!$A:$C,3,0),"")</f>
        <v/>
      </c>
      <c r="EC891" s="1"/>
      <c r="ED891" s="12"/>
      <c r="EE891" s="6" t="str">
        <f>+IFERROR(VALUE(RIGHT(Tabla23[[#This Row],[B2B]],6)),"")</f>
        <v/>
      </c>
      <c r="EF891" s="6" t="str">
        <f>+IFERROR(VLOOKUP(ED891,Auxiliar!$A:$C,2,0),"")</f>
        <v/>
      </c>
      <c r="EG891" s="7" t="str">
        <f>+IFERROR(VLOOKUP(ED891,Auxiliar!$A:$C,3,0),"")</f>
        <v/>
      </c>
      <c r="EI891" s="1"/>
      <c r="EJ891" s="12"/>
      <c r="EK891" s="6" t="str">
        <f>+IFERROR(VALUE(RIGHT(Tabla24[[#This Row],[B2B]],6)),"")</f>
        <v/>
      </c>
      <c r="EL891" s="6" t="str">
        <f>+IFERROR(VLOOKUP(EJ891,Auxiliar!$A:$C,2,0),"")</f>
        <v/>
      </c>
      <c r="EM891" s="7" t="str">
        <f>+IFERROR(VLOOKUP(EJ891,Auxiliar!$A:$C,3,0),"")</f>
        <v/>
      </c>
      <c r="EO891" s="1"/>
      <c r="EP891" s="12"/>
      <c r="EQ891" s="6" t="str">
        <f>+IFERROR(VALUE(RIGHT(Tabla25[[#This Row],[B2B]],6)),"")</f>
        <v/>
      </c>
      <c r="ER891" s="6" t="str">
        <f>+IFERROR(VLOOKUP(EP891,Auxiliar!$A:$C,2,0),"")</f>
        <v/>
      </c>
      <c r="ES891" s="7" t="str">
        <f>+IFERROR(VLOOKUP(EP891,Auxiliar!$A:$C,3,0),"")</f>
        <v/>
      </c>
      <c r="EU891" s="1"/>
      <c r="EV891" s="12"/>
      <c r="EW891" s="6" t="str">
        <f>+IFERROR(VALUE(RIGHT(Tabla26[[#This Row],[B2B]],6)),"")</f>
        <v/>
      </c>
      <c r="EX891" s="6" t="str">
        <f>+IFERROR(VLOOKUP(EV891,Auxiliar!$A:$C,2,0),"")</f>
        <v/>
      </c>
      <c r="EY891" s="7" t="str">
        <f>+IFERROR(VLOOKUP(EV891,Auxiliar!$A:$C,3,0),"")</f>
        <v/>
      </c>
      <c r="EZ891" s="1"/>
      <c r="FA891" s="12"/>
      <c r="FB891" s="6" t="str">
        <f>+IFERROR(VALUE(RIGHT(Tabla27[[#This Row],[B2B]],6)),"")</f>
        <v/>
      </c>
      <c r="FC891" s="6" t="str">
        <f>+IFERROR(VLOOKUP(FA891,Auxiliar!$A:$C,2,0),"")</f>
        <v/>
      </c>
      <c r="FD891" s="7" t="str">
        <f>+IFERROR(VLOOKUP(FA891,Auxiliar!$A:$C,3,0),"")</f>
        <v/>
      </c>
      <c r="FE891" s="1"/>
      <c r="FF891" s="12"/>
      <c r="FG891" s="6" t="str">
        <f>+IFERROR(VALUE(RIGHT(Tabla28[[#This Row],[B2B]],6)),"")</f>
        <v/>
      </c>
      <c r="FH891" s="6" t="str">
        <f>+IFERROR(VLOOKUP(FF891,Auxiliar!$A:$C,2,0),"")</f>
        <v/>
      </c>
      <c r="FI891" s="7" t="str">
        <f>+IFERROR(VLOOKUP(FF891,Auxiliar!$A:$C,3,0),"")</f>
        <v/>
      </c>
      <c r="FJ891" s="1"/>
      <c r="FK891" s="12"/>
      <c r="FL891" s="6" t="str">
        <f>+IFERROR(VALUE(RIGHT(Tabla29[[#This Row],[B2B]],6)),"")</f>
        <v/>
      </c>
      <c r="FM891" s="6" t="str">
        <f>+IFERROR(VLOOKUP(FK891,Auxiliar!$A:$C,2,0),"")</f>
        <v/>
      </c>
      <c r="FN891" s="7" t="str">
        <f>+IFERROR(VLOOKUP(FK891,Auxiliar!$A:$C,3,0),"")</f>
        <v/>
      </c>
      <c r="FO891" s="1"/>
      <c r="FP891" s="12"/>
      <c r="FQ891" s="6" t="str">
        <f>+IFERROR(VALUE(RIGHT(Tabla30[[#This Row],[B2B]],6)),"")</f>
        <v/>
      </c>
      <c r="FR891" s="6" t="str">
        <f>+IFERROR(VLOOKUP(FP891,Auxiliar!$A:$C,2,0),"")</f>
        <v/>
      </c>
      <c r="FS891" s="7"/>
      <c r="FT891" s="1"/>
      <c r="FU891" s="12"/>
      <c r="FV891" s="6" t="str">
        <f>+IFERROR(VALUE(RIGHT(Tabla31[[#This Row],[B2B]],6)),"")</f>
        <v/>
      </c>
      <c r="FW891" s="6" t="str">
        <f>+IFERROR(VLOOKUP(FU891,Auxiliar!$A:$C,2,0),"")</f>
        <v/>
      </c>
      <c r="FX891" s="7" t="str">
        <f>+IFERROR(VLOOKUP(FU891,Auxiliar!$A:$C,3,0),"")</f>
        <v/>
      </c>
      <c r="FY891" s="1"/>
      <c r="FZ891" s="12"/>
      <c r="GA891" s="6" t="str">
        <f>+IFERROR(VALUE(RIGHT(Tabla32[[#This Row],[B2B]],6)),"")</f>
        <v/>
      </c>
      <c r="GB891" s="6" t="str">
        <f>+IFERROR(VLOOKUP(FZ891,Auxiliar!$A:$C,2,0),"")</f>
        <v/>
      </c>
      <c r="GC891" s="7" t="str">
        <f>+IFERROR(VLOOKUP(FZ891,Auxiliar!$A:$C,3,0),"")</f>
        <v/>
      </c>
      <c r="GD891" s="1"/>
      <c r="GE891" s="12"/>
      <c r="GF891" s="6" t="str">
        <f>+IFERROR(VALUE(RIGHT(Tabla33[[#This Row],[B2B]],6)),"")</f>
        <v/>
      </c>
      <c r="GG891" s="6" t="str">
        <f>+IFERROR(VLOOKUP(GE891,Auxiliar!$A:$C,2,0),"")</f>
        <v/>
      </c>
      <c r="GH891" s="7" t="str">
        <f>+IFERROR(VLOOKUP(GE891,Auxiliar!$A:$C,3,0),"")</f>
        <v/>
      </c>
    </row>
    <row r="892" spans="19:190" x14ac:dyDescent="0.25">
      <c r="S892" s="1">
        <v>11896</v>
      </c>
      <c r="T892" s="1" t="s">
        <v>9</v>
      </c>
      <c r="U892" s="6">
        <f>+IFERROR(VALUE(RIGHT(Tabla4[[#This Row],[B2B]],6)),"")</f>
        <v>11896</v>
      </c>
      <c r="V892" s="6" t="str">
        <f>+IFERROR(VLOOKUP(T892,Auxiliar!$A:$C,2,0),"")</f>
        <v>CORE</v>
      </c>
      <c r="W892" s="7" t="str">
        <f>+IFERROR(VLOOKUP(T892,Auxiliar!$A:$C,3,0),"")</f>
        <v>0b 1% | 2b 5% | 4b 6%</v>
      </c>
      <c r="AK892" s="1">
        <v>11342</v>
      </c>
      <c r="AL892" s="1" t="s">
        <v>30</v>
      </c>
      <c r="AM892" s="6">
        <f>+IFERROR(VALUE(RIGHT(Tabla7[[#This Row],[B2B]],6)),"")</f>
        <v>11342</v>
      </c>
      <c r="AN892" s="6" t="str">
        <f>+IFERROR(VLOOKUP(AL892,Auxiliar!$A:$C,2,0),"")</f>
        <v>LATONES</v>
      </c>
      <c r="AO892" s="7" t="str">
        <f>+IFERROR(VLOOKUP(AL892,Auxiliar!$A:$C,3,0),"")</f>
        <v>1b 4% | 5b 7% | 97b 0%</v>
      </c>
      <c r="AW892" s="1"/>
      <c r="AX892" s="1" t="s">
        <v>32</v>
      </c>
      <c r="AY892" s="6" t="str">
        <f>+IFERROR(VALUE(RIGHT(Tabla9[[#This Row],[B2B]],6)),"")</f>
        <v/>
      </c>
      <c r="AZ892" s="6" t="str">
        <f>+IFERROR(VLOOKUP(AX892,Auxiliar!$A:$C,2,0),"")</f>
        <v>LATONES</v>
      </c>
      <c r="BA892" s="7" t="str">
        <f>+IFERROR(VLOOKUP(AX892,Auxiliar!$A:$C,3,0),"")</f>
        <v>2b 3% | 4b 4% | 6b 5% | 10b 8%  | 385b 0%</v>
      </c>
      <c r="BI892" s="1"/>
      <c r="BJ892" s="1"/>
      <c r="BK892" s="6" t="str">
        <f>+IFERROR(VALUE(RIGHT(Tabla11[[#This Row],[B2B]],6)),"")</f>
        <v/>
      </c>
      <c r="BL892" s="6" t="str">
        <f>+IFERROR(VLOOKUP(BJ892,Auxiliar!$A:$C,2,0),"")</f>
        <v/>
      </c>
      <c r="BM892" s="7" t="str">
        <f>+IFERROR(VLOOKUP(BJ892,Auxiliar!$A:$C,3,0),"")</f>
        <v/>
      </c>
      <c r="BO892" s="1"/>
      <c r="BP892" s="1" t="s">
        <v>39</v>
      </c>
      <c r="BQ892" s="6" t="str">
        <f>+IFERROR(VALUE(RIGHT(Tabla12[[#This Row],[B2B]],6)),"")</f>
        <v/>
      </c>
      <c r="BR892" s="6" t="str">
        <f>+IFERROR(VLOOKUP(BP892,Auxiliar!$A:$C,2,0),"")</f>
        <v>VALUE LITRO</v>
      </c>
      <c r="BS892" s="7" t="str">
        <f>+IFERROR(VLOOKUP(BP892,Auxiliar!$A:$C,3,0),"")</f>
        <v>1b 12%</v>
      </c>
      <c r="CA892" s="1">
        <v>6294</v>
      </c>
      <c r="CB892" s="1" t="s">
        <v>35</v>
      </c>
      <c r="CC892" s="6">
        <f>+IFERROR(VALUE(RIGHT(Tabla14[[#This Row],[B2B]],6)),"")</f>
        <v>6294</v>
      </c>
      <c r="CD892" s="6" t="str">
        <f>+IFERROR(VLOOKUP(CB892,Auxiliar!$A:$C,2,0),"")</f>
        <v>Corona 710cc</v>
      </c>
      <c r="CE892" s="7" t="str">
        <f>+IFERROR(VLOOKUP(CB892,Auxiliar!$A:$C,3,0),"")</f>
        <v>1b 10% | 85b 0%</v>
      </c>
      <c r="CG892" s="1"/>
      <c r="CH892" s="1"/>
      <c r="CI892" s="6" t="str">
        <f>+IFERROR(VALUE(RIGHT(Tabla15[[#This Row],[B2B]],6)),"")</f>
        <v/>
      </c>
      <c r="CJ892" s="6" t="str">
        <f>+IFERROR(VLOOKUP(CH892,Auxiliar!$A:$C,2,0),"")</f>
        <v/>
      </c>
      <c r="CK892" s="7" t="str">
        <f>+IFERROR(VLOOKUP(CH892,Auxiliar!$A:$C,3,0),"")</f>
        <v/>
      </c>
      <c r="CM892" s="1">
        <v>6208</v>
      </c>
      <c r="CN892" s="1" t="s">
        <v>20</v>
      </c>
      <c r="CO892" s="6">
        <v>6208</v>
      </c>
      <c r="CP892" s="6" t="s">
        <v>20</v>
      </c>
      <c r="CQ892" s="7" t="s">
        <v>21</v>
      </c>
      <c r="CS892" s="1"/>
      <c r="CT892" s="1"/>
      <c r="CU892" s="6" t="str">
        <f>+IFERROR(VALUE(RIGHT(Tabla17[[#This Row],[B2B]],6)),"")</f>
        <v/>
      </c>
      <c r="CV892" s="6" t="str">
        <f>+IFERROR(VLOOKUP(CT892,Auxiliar!$A:$C,2,0),"")</f>
        <v/>
      </c>
      <c r="CW892" s="7" t="str">
        <f>+IFERROR(VLOOKUP(CT892,Auxiliar!$A:$C,3,0),"")</f>
        <v/>
      </c>
      <c r="CY892" s="1">
        <v>6208</v>
      </c>
      <c r="CZ892" s="1" t="s">
        <v>16</v>
      </c>
      <c r="DA892" s="6">
        <f>+IFERROR(VALUE(RIGHT(Tabla18[[#This Row],[B2B]],6)),"")</f>
        <v>6208</v>
      </c>
      <c r="DB892" s="6" t="str">
        <f>+IFERROR(VLOOKUP(CZ892,Auxiliar!$A:$C,2,0),"")</f>
        <v>PREMIUM</v>
      </c>
      <c r="DC892" s="7" t="str">
        <f>+IFERROR(VLOOKUP(CZ892,Auxiliar!$A:$C,3,0),"")</f>
        <v>0b 0% | 2b 2% | 5b 3,5% | 10b 5%</v>
      </c>
      <c r="DE892" s="1">
        <v>6208</v>
      </c>
      <c r="DF892" s="1" t="s">
        <v>19</v>
      </c>
      <c r="DG892" s="6">
        <f>+IFERROR(VALUE(RIGHT(Tabla19[[#This Row],[B2B]],6)),"")</f>
        <v>6208</v>
      </c>
      <c r="DH892" s="6" t="str">
        <f>+IFERROR(VLOOKUP(DF892,Auxiliar!$A:$C,2,0),"")</f>
        <v>MICHELOB</v>
      </c>
      <c r="DI892" s="7" t="str">
        <f>+IFERROR(VLOOKUP(DF892,Auxiliar!$A:$C,3,0),"")</f>
        <v>1b 7% | 3b 22% | 8b 27%</v>
      </c>
      <c r="DK892" s="1"/>
      <c r="DL892" s="1"/>
      <c r="DM892" s="6" t="str">
        <f>+IFERROR(VALUE(RIGHT(Tabla20[[#This Row],[B2B]],6)),"")</f>
        <v/>
      </c>
      <c r="DN892" s="6" t="str">
        <f>+IFERROR(VLOOKUP(DL892,Auxiliar!$A:$C,2,0),"")</f>
        <v/>
      </c>
      <c r="DO892" s="7" t="str">
        <f>+IFERROR(VLOOKUP(DL892,Auxiliar!$A:$C,3,0),"")</f>
        <v/>
      </c>
      <c r="DQ892" s="1">
        <v>6206</v>
      </c>
      <c r="DR892" s="12" t="s">
        <v>24</v>
      </c>
      <c r="DS892" s="6">
        <f>+IFERROR(VALUE(RIGHT(Tabla21[[#This Row],[B2B]],6)),"")</f>
        <v>6206</v>
      </c>
      <c r="DT892" s="6" t="str">
        <f>+IFERROR(VLOOKUP(DR892,Auxiliar!$A:$C,2,0),"")</f>
        <v>CORONA PORRON</v>
      </c>
      <c r="DU892" s="7" t="str">
        <f>+IFERROR(VLOOKUP(DR892,Auxiliar!$A:$C,3,0),"")</f>
        <v>1b 5% | 20b 0%</v>
      </c>
      <c r="DW892" s="1"/>
      <c r="DX892" s="12"/>
      <c r="DY892" s="6" t="str">
        <f>+IFERROR(VALUE(RIGHT(Tabla22[[#This Row],[B2B]],6)),"")</f>
        <v/>
      </c>
      <c r="DZ892" s="6" t="str">
        <f>+IFERROR(VLOOKUP(DX892,Auxiliar!$A:$C,2,0),"")</f>
        <v/>
      </c>
      <c r="EA892" s="7" t="str">
        <f>+IFERROR(VLOOKUP(DX892,Auxiliar!$A:$C,3,0),"")</f>
        <v/>
      </c>
      <c r="EC892" s="1"/>
      <c r="ED892" s="12"/>
      <c r="EE892" s="6" t="str">
        <f>+IFERROR(VALUE(RIGHT(Tabla23[[#This Row],[B2B]],6)),"")</f>
        <v/>
      </c>
      <c r="EF892" s="6" t="str">
        <f>+IFERROR(VLOOKUP(ED892,Auxiliar!$A:$C,2,0),"")</f>
        <v/>
      </c>
      <c r="EG892" s="7" t="str">
        <f>+IFERROR(VLOOKUP(ED892,Auxiliar!$A:$C,3,0),"")</f>
        <v/>
      </c>
      <c r="EI892" s="1"/>
      <c r="EJ892" s="12"/>
      <c r="EK892" s="6" t="str">
        <f>+IFERROR(VALUE(RIGHT(Tabla24[[#This Row],[B2B]],6)),"")</f>
        <v/>
      </c>
      <c r="EL892" s="6" t="str">
        <f>+IFERROR(VLOOKUP(EJ892,Auxiliar!$A:$C,2,0),"")</f>
        <v/>
      </c>
      <c r="EM892" s="7" t="str">
        <f>+IFERROR(VLOOKUP(EJ892,Auxiliar!$A:$C,3,0),"")</f>
        <v/>
      </c>
      <c r="EO892" s="1"/>
      <c r="EP892" s="12"/>
      <c r="EQ892" s="6" t="str">
        <f>+IFERROR(VALUE(RIGHT(Tabla25[[#This Row],[B2B]],6)),"")</f>
        <v/>
      </c>
      <c r="ER892" s="6" t="str">
        <f>+IFERROR(VLOOKUP(EP892,Auxiliar!$A:$C,2,0),"")</f>
        <v/>
      </c>
      <c r="ES892" s="7" t="str">
        <f>+IFERROR(VLOOKUP(EP892,Auxiliar!$A:$C,3,0),"")</f>
        <v/>
      </c>
      <c r="EU892" s="1"/>
      <c r="EV892" s="12"/>
      <c r="EW892" s="6" t="str">
        <f>+IFERROR(VALUE(RIGHT(Tabla26[[#This Row],[B2B]],6)),"")</f>
        <v/>
      </c>
      <c r="EX892" s="6" t="str">
        <f>+IFERROR(VLOOKUP(EV892,Auxiliar!$A:$C,2,0),"")</f>
        <v/>
      </c>
      <c r="EY892" s="7" t="str">
        <f>+IFERROR(VLOOKUP(EV892,Auxiliar!$A:$C,3,0),"")</f>
        <v/>
      </c>
      <c r="EZ892" s="1"/>
      <c r="FA892" s="12"/>
      <c r="FB892" s="6" t="str">
        <f>+IFERROR(VALUE(RIGHT(Tabla27[[#This Row],[B2B]],6)),"")</f>
        <v/>
      </c>
      <c r="FC892" s="6" t="str">
        <f>+IFERROR(VLOOKUP(FA892,Auxiliar!$A:$C,2,0),"")</f>
        <v/>
      </c>
      <c r="FD892" s="7" t="str">
        <f>+IFERROR(VLOOKUP(FA892,Auxiliar!$A:$C,3,0),"")</f>
        <v/>
      </c>
      <c r="FE892" s="1"/>
      <c r="FF892" s="12"/>
      <c r="FG892" s="6" t="str">
        <f>+IFERROR(VALUE(RIGHT(Tabla28[[#This Row],[B2B]],6)),"")</f>
        <v/>
      </c>
      <c r="FH892" s="6" t="str">
        <f>+IFERROR(VLOOKUP(FF892,Auxiliar!$A:$C,2,0),"")</f>
        <v/>
      </c>
      <c r="FI892" s="7" t="str">
        <f>+IFERROR(VLOOKUP(FF892,Auxiliar!$A:$C,3,0),"")</f>
        <v/>
      </c>
      <c r="FJ892" s="1"/>
      <c r="FK892" s="12"/>
      <c r="FL892" s="6" t="str">
        <f>+IFERROR(VALUE(RIGHT(Tabla29[[#This Row],[B2B]],6)),"")</f>
        <v/>
      </c>
      <c r="FM892" s="6" t="str">
        <f>+IFERROR(VLOOKUP(FK892,Auxiliar!$A:$C,2,0),"")</f>
        <v/>
      </c>
      <c r="FN892" s="7" t="str">
        <f>+IFERROR(VLOOKUP(FK892,Auxiliar!$A:$C,3,0),"")</f>
        <v/>
      </c>
      <c r="FO892" s="1"/>
      <c r="FP892" s="12"/>
      <c r="FQ892" s="6" t="str">
        <f>+IFERROR(VALUE(RIGHT(Tabla30[[#This Row],[B2B]],6)),"")</f>
        <v/>
      </c>
      <c r="FR892" s="6" t="str">
        <f>+IFERROR(VLOOKUP(FP892,Auxiliar!$A:$C,2,0),"")</f>
        <v/>
      </c>
      <c r="FS892" s="7"/>
      <c r="FT892" s="1"/>
      <c r="FU892" s="12"/>
      <c r="FV892" s="6" t="str">
        <f>+IFERROR(VALUE(RIGHT(Tabla31[[#This Row],[B2B]],6)),"")</f>
        <v/>
      </c>
      <c r="FW892" s="6" t="str">
        <f>+IFERROR(VLOOKUP(FU892,Auxiliar!$A:$C,2,0),"")</f>
        <v/>
      </c>
      <c r="FX892" s="7" t="str">
        <f>+IFERROR(VLOOKUP(FU892,Auxiliar!$A:$C,3,0),"")</f>
        <v/>
      </c>
      <c r="FY892" s="1"/>
      <c r="FZ892" s="12"/>
      <c r="GA892" s="6" t="str">
        <f>+IFERROR(VALUE(RIGHT(Tabla32[[#This Row],[B2B]],6)),"")</f>
        <v/>
      </c>
      <c r="GB892" s="6" t="str">
        <f>+IFERROR(VLOOKUP(FZ892,Auxiliar!$A:$C,2,0),"")</f>
        <v/>
      </c>
      <c r="GC892" s="7" t="str">
        <f>+IFERROR(VLOOKUP(FZ892,Auxiliar!$A:$C,3,0),"")</f>
        <v/>
      </c>
      <c r="GD892" s="1"/>
      <c r="GE892" s="12"/>
      <c r="GF892" s="6" t="str">
        <f>+IFERROR(VALUE(RIGHT(Tabla33[[#This Row],[B2B]],6)),"")</f>
        <v/>
      </c>
      <c r="GG892" s="6" t="str">
        <f>+IFERROR(VLOOKUP(GE892,Auxiliar!$A:$C,2,0),"")</f>
        <v/>
      </c>
      <c r="GH892" s="7" t="str">
        <f>+IFERROR(VLOOKUP(GE892,Auxiliar!$A:$C,3,0),"")</f>
        <v/>
      </c>
    </row>
    <row r="893" spans="19:190" x14ac:dyDescent="0.25">
      <c r="S893" s="1">
        <v>11897</v>
      </c>
      <c r="T893" s="1" t="s">
        <v>9</v>
      </c>
      <c r="U893" s="6">
        <f>+IFERROR(VALUE(RIGHT(Tabla4[[#This Row],[B2B]],6)),"")</f>
        <v>11897</v>
      </c>
      <c r="V893" s="6" t="str">
        <f>+IFERROR(VLOOKUP(T893,Auxiliar!$A:$C,2,0),"")</f>
        <v>CORE</v>
      </c>
      <c r="W893" s="7" t="str">
        <f>+IFERROR(VLOOKUP(T893,Auxiliar!$A:$C,3,0),"")</f>
        <v>0b 1% | 2b 5% | 4b 6%</v>
      </c>
      <c r="AK893" s="1">
        <v>11360</v>
      </c>
      <c r="AL893" s="1" t="s">
        <v>30</v>
      </c>
      <c r="AM893" s="6">
        <f>+IFERROR(VALUE(RIGHT(Tabla7[[#This Row],[B2B]],6)),"")</f>
        <v>11360</v>
      </c>
      <c r="AN893" s="6" t="str">
        <f>+IFERROR(VLOOKUP(AL893,Auxiliar!$A:$C,2,0),"")</f>
        <v>LATONES</v>
      </c>
      <c r="AO893" s="7" t="str">
        <f>+IFERROR(VLOOKUP(AL893,Auxiliar!$A:$C,3,0),"")</f>
        <v>1b 4% | 5b 7% | 97b 0%</v>
      </c>
      <c r="AW893" s="1"/>
      <c r="AX893" s="1" t="s">
        <v>32</v>
      </c>
      <c r="AY893" s="6" t="str">
        <f>+IFERROR(VALUE(RIGHT(Tabla9[[#This Row],[B2B]],6)),"")</f>
        <v/>
      </c>
      <c r="AZ893" s="6" t="str">
        <f>+IFERROR(VLOOKUP(AX893,Auxiliar!$A:$C,2,0),"")</f>
        <v>LATONES</v>
      </c>
      <c r="BA893" s="7" t="str">
        <f>+IFERROR(VLOOKUP(AX893,Auxiliar!$A:$C,3,0),"")</f>
        <v>2b 3% | 4b 4% | 6b 5% | 10b 8%  | 385b 0%</v>
      </c>
      <c r="BI893" s="1"/>
      <c r="BJ893" s="1"/>
      <c r="BK893" s="6" t="str">
        <f>+IFERROR(VALUE(RIGHT(Tabla11[[#This Row],[B2B]],6)),"")</f>
        <v/>
      </c>
      <c r="BL893" s="6" t="str">
        <f>+IFERROR(VLOOKUP(BJ893,Auxiliar!$A:$C,2,0),"")</f>
        <v/>
      </c>
      <c r="BM893" s="7" t="str">
        <f>+IFERROR(VLOOKUP(BJ893,Auxiliar!$A:$C,3,0),"")</f>
        <v/>
      </c>
      <c r="BO893" s="1"/>
      <c r="BP893" s="1" t="s">
        <v>39</v>
      </c>
      <c r="BQ893" s="6" t="str">
        <f>+IFERROR(VALUE(RIGHT(Tabla12[[#This Row],[B2B]],6)),"")</f>
        <v/>
      </c>
      <c r="BR893" s="6" t="str">
        <f>+IFERROR(VLOOKUP(BP893,Auxiliar!$A:$C,2,0),"")</f>
        <v>VALUE LITRO</v>
      </c>
      <c r="BS893" s="7" t="str">
        <f>+IFERROR(VLOOKUP(BP893,Auxiliar!$A:$C,3,0),"")</f>
        <v>1b 12%</v>
      </c>
      <c r="CA893" s="1">
        <v>6295</v>
      </c>
      <c r="CB893" s="1" t="s">
        <v>35</v>
      </c>
      <c r="CC893" s="6">
        <f>+IFERROR(VALUE(RIGHT(Tabla14[[#This Row],[B2B]],6)),"")</f>
        <v>6295</v>
      </c>
      <c r="CD893" s="6" t="str">
        <f>+IFERROR(VLOOKUP(CB893,Auxiliar!$A:$C,2,0),"")</f>
        <v>Corona 710cc</v>
      </c>
      <c r="CE893" s="7" t="str">
        <f>+IFERROR(VLOOKUP(CB893,Auxiliar!$A:$C,3,0),"")</f>
        <v>1b 10% | 85b 0%</v>
      </c>
      <c r="CG893" s="1"/>
      <c r="CH893" s="1"/>
      <c r="CI893" s="6" t="str">
        <f>+IFERROR(VALUE(RIGHT(Tabla15[[#This Row],[B2B]],6)),"")</f>
        <v/>
      </c>
      <c r="CJ893" s="6" t="str">
        <f>+IFERROR(VLOOKUP(CH893,Auxiliar!$A:$C,2,0),"")</f>
        <v/>
      </c>
      <c r="CK893" s="7" t="str">
        <f>+IFERROR(VLOOKUP(CH893,Auxiliar!$A:$C,3,0),"")</f>
        <v/>
      </c>
      <c r="CM893" s="1">
        <v>6209</v>
      </c>
      <c r="CN893" s="1" t="s">
        <v>20</v>
      </c>
      <c r="CO893" s="6">
        <v>6209</v>
      </c>
      <c r="CP893" s="6" t="s">
        <v>20</v>
      </c>
      <c r="CQ893" s="7" t="s">
        <v>21</v>
      </c>
      <c r="CS893" s="1"/>
      <c r="CT893" s="1"/>
      <c r="CU893" s="6" t="str">
        <f>+IFERROR(VALUE(RIGHT(Tabla17[[#This Row],[B2B]],6)),"")</f>
        <v/>
      </c>
      <c r="CV893" s="6" t="str">
        <f>+IFERROR(VLOOKUP(CT893,Auxiliar!$A:$C,2,0),"")</f>
        <v/>
      </c>
      <c r="CW893" s="7" t="str">
        <f>+IFERROR(VLOOKUP(CT893,Auxiliar!$A:$C,3,0),"")</f>
        <v/>
      </c>
      <c r="CY893" s="1">
        <v>6209</v>
      </c>
      <c r="CZ893" s="1" t="s">
        <v>16</v>
      </c>
      <c r="DA893" s="6">
        <f>+IFERROR(VALUE(RIGHT(Tabla18[[#This Row],[B2B]],6)),"")</f>
        <v>6209</v>
      </c>
      <c r="DB893" s="6" t="str">
        <f>+IFERROR(VLOOKUP(CZ893,Auxiliar!$A:$C,2,0),"")</f>
        <v>PREMIUM</v>
      </c>
      <c r="DC893" s="7" t="str">
        <f>+IFERROR(VLOOKUP(CZ893,Auxiliar!$A:$C,3,0),"")</f>
        <v>0b 0% | 2b 2% | 5b 3,5% | 10b 5%</v>
      </c>
      <c r="DE893" s="1">
        <v>6209</v>
      </c>
      <c r="DF893" s="1" t="s">
        <v>19</v>
      </c>
      <c r="DG893" s="6">
        <f>+IFERROR(VALUE(RIGHT(Tabla19[[#This Row],[B2B]],6)),"")</f>
        <v>6209</v>
      </c>
      <c r="DH893" s="6" t="str">
        <f>+IFERROR(VLOOKUP(DF893,Auxiliar!$A:$C,2,0),"")</f>
        <v>MICHELOB</v>
      </c>
      <c r="DI893" s="7" t="str">
        <f>+IFERROR(VLOOKUP(DF893,Auxiliar!$A:$C,3,0),"")</f>
        <v>1b 7% | 3b 22% | 8b 27%</v>
      </c>
      <c r="DK893" s="1"/>
      <c r="DL893" s="1"/>
      <c r="DM893" s="6" t="str">
        <f>+IFERROR(VALUE(RIGHT(Tabla20[[#This Row],[B2B]],6)),"")</f>
        <v/>
      </c>
      <c r="DN893" s="6" t="str">
        <f>+IFERROR(VLOOKUP(DL893,Auxiliar!$A:$C,2,0),"")</f>
        <v/>
      </c>
      <c r="DO893" s="7" t="str">
        <f>+IFERROR(VLOOKUP(DL893,Auxiliar!$A:$C,3,0),"")</f>
        <v/>
      </c>
      <c r="DQ893" s="1">
        <v>6208</v>
      </c>
      <c r="DR893" s="12" t="s">
        <v>24</v>
      </c>
      <c r="DS893" s="6">
        <f>+IFERROR(VALUE(RIGHT(Tabla21[[#This Row],[B2B]],6)),"")</f>
        <v>6208</v>
      </c>
      <c r="DT893" s="6" t="str">
        <f>+IFERROR(VLOOKUP(DR893,Auxiliar!$A:$C,2,0),"")</f>
        <v>CORONA PORRON</v>
      </c>
      <c r="DU893" s="7" t="str">
        <f>+IFERROR(VLOOKUP(DR893,Auxiliar!$A:$C,3,0),"")</f>
        <v>1b 5% | 20b 0%</v>
      </c>
      <c r="DW893" s="1"/>
      <c r="DX893" s="12"/>
      <c r="DY893" s="6" t="str">
        <f>+IFERROR(VALUE(RIGHT(Tabla22[[#This Row],[B2B]],6)),"")</f>
        <v/>
      </c>
      <c r="DZ893" s="6" t="str">
        <f>+IFERROR(VLOOKUP(DX893,Auxiliar!$A:$C,2,0),"")</f>
        <v/>
      </c>
      <c r="EA893" s="7" t="str">
        <f>+IFERROR(VLOOKUP(DX893,Auxiliar!$A:$C,3,0),"")</f>
        <v/>
      </c>
      <c r="EC893" s="1"/>
      <c r="ED893" s="12"/>
      <c r="EE893" s="6" t="str">
        <f>+IFERROR(VALUE(RIGHT(Tabla23[[#This Row],[B2B]],6)),"")</f>
        <v/>
      </c>
      <c r="EF893" s="6" t="str">
        <f>+IFERROR(VLOOKUP(ED893,Auxiliar!$A:$C,2,0),"")</f>
        <v/>
      </c>
      <c r="EG893" s="7" t="str">
        <f>+IFERROR(VLOOKUP(ED893,Auxiliar!$A:$C,3,0),"")</f>
        <v/>
      </c>
      <c r="EI893" s="1"/>
      <c r="EJ893" s="12"/>
      <c r="EK893" s="6" t="str">
        <f>+IFERROR(VALUE(RIGHT(Tabla24[[#This Row],[B2B]],6)),"")</f>
        <v/>
      </c>
      <c r="EL893" s="6" t="str">
        <f>+IFERROR(VLOOKUP(EJ893,Auxiliar!$A:$C,2,0),"")</f>
        <v/>
      </c>
      <c r="EM893" s="7" t="str">
        <f>+IFERROR(VLOOKUP(EJ893,Auxiliar!$A:$C,3,0),"")</f>
        <v/>
      </c>
      <c r="EO893" s="1"/>
      <c r="EP893" s="12"/>
      <c r="EQ893" s="6" t="str">
        <f>+IFERROR(VALUE(RIGHT(Tabla25[[#This Row],[B2B]],6)),"")</f>
        <v/>
      </c>
      <c r="ER893" s="6" t="str">
        <f>+IFERROR(VLOOKUP(EP893,Auxiliar!$A:$C,2,0),"")</f>
        <v/>
      </c>
      <c r="ES893" s="7" t="str">
        <f>+IFERROR(VLOOKUP(EP893,Auxiliar!$A:$C,3,0),"")</f>
        <v/>
      </c>
      <c r="EU893" s="1"/>
      <c r="EV893" s="12"/>
      <c r="EW893" s="6" t="str">
        <f>+IFERROR(VALUE(RIGHT(Tabla26[[#This Row],[B2B]],6)),"")</f>
        <v/>
      </c>
      <c r="EX893" s="6" t="str">
        <f>+IFERROR(VLOOKUP(EV893,Auxiliar!$A:$C,2,0),"")</f>
        <v/>
      </c>
      <c r="EY893" s="7" t="str">
        <f>+IFERROR(VLOOKUP(EV893,Auxiliar!$A:$C,3,0),"")</f>
        <v/>
      </c>
      <c r="EZ893" s="1"/>
      <c r="FA893" s="12"/>
      <c r="FB893" s="6" t="str">
        <f>+IFERROR(VALUE(RIGHT(Tabla27[[#This Row],[B2B]],6)),"")</f>
        <v/>
      </c>
      <c r="FC893" s="6" t="str">
        <f>+IFERROR(VLOOKUP(FA893,Auxiliar!$A:$C,2,0),"")</f>
        <v/>
      </c>
      <c r="FD893" s="7" t="str">
        <f>+IFERROR(VLOOKUP(FA893,Auxiliar!$A:$C,3,0),"")</f>
        <v/>
      </c>
      <c r="FE893" s="1"/>
      <c r="FF893" s="12"/>
      <c r="FG893" s="6" t="str">
        <f>+IFERROR(VALUE(RIGHT(Tabla28[[#This Row],[B2B]],6)),"")</f>
        <v/>
      </c>
      <c r="FH893" s="6" t="str">
        <f>+IFERROR(VLOOKUP(FF893,Auxiliar!$A:$C,2,0),"")</f>
        <v/>
      </c>
      <c r="FI893" s="7" t="str">
        <f>+IFERROR(VLOOKUP(FF893,Auxiliar!$A:$C,3,0),"")</f>
        <v/>
      </c>
      <c r="FJ893" s="1"/>
      <c r="FK893" s="12"/>
      <c r="FL893" s="6" t="str">
        <f>+IFERROR(VALUE(RIGHT(Tabla29[[#This Row],[B2B]],6)),"")</f>
        <v/>
      </c>
      <c r="FM893" s="6" t="str">
        <f>+IFERROR(VLOOKUP(FK893,Auxiliar!$A:$C,2,0),"")</f>
        <v/>
      </c>
      <c r="FN893" s="7" t="str">
        <f>+IFERROR(VLOOKUP(FK893,Auxiliar!$A:$C,3,0),"")</f>
        <v/>
      </c>
      <c r="FO893" s="1"/>
      <c r="FP893" s="12"/>
      <c r="FQ893" s="6" t="str">
        <f>+IFERROR(VALUE(RIGHT(Tabla30[[#This Row],[B2B]],6)),"")</f>
        <v/>
      </c>
      <c r="FR893" s="6" t="str">
        <f>+IFERROR(VLOOKUP(FP893,Auxiliar!$A:$C,2,0),"")</f>
        <v/>
      </c>
      <c r="FS893" s="7"/>
      <c r="FT893" s="1"/>
      <c r="FU893" s="12"/>
      <c r="FV893" s="6" t="str">
        <f>+IFERROR(VALUE(RIGHT(Tabla31[[#This Row],[B2B]],6)),"")</f>
        <v/>
      </c>
      <c r="FW893" s="6" t="str">
        <f>+IFERROR(VLOOKUP(FU893,Auxiliar!$A:$C,2,0),"")</f>
        <v/>
      </c>
      <c r="FX893" s="7" t="str">
        <f>+IFERROR(VLOOKUP(FU893,Auxiliar!$A:$C,3,0),"")</f>
        <v/>
      </c>
      <c r="FY893" s="1"/>
      <c r="FZ893" s="12"/>
      <c r="GA893" s="6" t="str">
        <f>+IFERROR(VALUE(RIGHT(Tabla32[[#This Row],[B2B]],6)),"")</f>
        <v/>
      </c>
      <c r="GB893" s="6" t="str">
        <f>+IFERROR(VLOOKUP(FZ893,Auxiliar!$A:$C,2,0),"")</f>
        <v/>
      </c>
      <c r="GC893" s="7" t="str">
        <f>+IFERROR(VLOOKUP(FZ893,Auxiliar!$A:$C,3,0),"")</f>
        <v/>
      </c>
      <c r="GD893" s="1"/>
      <c r="GE893" s="12"/>
      <c r="GF893" s="6" t="str">
        <f>+IFERROR(VALUE(RIGHT(Tabla33[[#This Row],[B2B]],6)),"")</f>
        <v/>
      </c>
      <c r="GG893" s="6" t="str">
        <f>+IFERROR(VLOOKUP(GE893,Auxiliar!$A:$C,2,0),"")</f>
        <v/>
      </c>
      <c r="GH893" s="7" t="str">
        <f>+IFERROR(VLOOKUP(GE893,Auxiliar!$A:$C,3,0),"")</f>
        <v/>
      </c>
    </row>
    <row r="894" spans="19:190" x14ac:dyDescent="0.25">
      <c r="S894" s="1">
        <v>11898</v>
      </c>
      <c r="T894" s="1" t="s">
        <v>9</v>
      </c>
      <c r="U894" s="6">
        <f>+IFERROR(VALUE(RIGHT(Tabla4[[#This Row],[B2B]],6)),"")</f>
        <v>11898</v>
      </c>
      <c r="V894" s="6" t="str">
        <f>+IFERROR(VLOOKUP(T894,Auxiliar!$A:$C,2,0),"")</f>
        <v>CORE</v>
      </c>
      <c r="W894" s="7" t="str">
        <f>+IFERROR(VLOOKUP(T894,Auxiliar!$A:$C,3,0),"")</f>
        <v>0b 1% | 2b 5% | 4b 6%</v>
      </c>
      <c r="AK894" s="1">
        <v>11387</v>
      </c>
      <c r="AL894" s="1" t="s">
        <v>30</v>
      </c>
      <c r="AM894" s="6">
        <f>+IFERROR(VALUE(RIGHT(Tabla7[[#This Row],[B2B]],6)),"")</f>
        <v>11387</v>
      </c>
      <c r="AN894" s="6" t="str">
        <f>+IFERROR(VLOOKUP(AL894,Auxiliar!$A:$C,2,0),"")</f>
        <v>LATONES</v>
      </c>
      <c r="AO894" s="7" t="str">
        <f>+IFERROR(VLOOKUP(AL894,Auxiliar!$A:$C,3,0),"")</f>
        <v>1b 4% | 5b 7% | 97b 0%</v>
      </c>
      <c r="AW894" s="1"/>
      <c r="AX894" s="1" t="s">
        <v>32</v>
      </c>
      <c r="AY894" s="6" t="str">
        <f>+IFERROR(VALUE(RIGHT(Tabla9[[#This Row],[B2B]],6)),"")</f>
        <v/>
      </c>
      <c r="AZ894" s="6" t="str">
        <f>+IFERROR(VLOOKUP(AX894,Auxiliar!$A:$C,2,0),"")</f>
        <v>LATONES</v>
      </c>
      <c r="BA894" s="7" t="str">
        <f>+IFERROR(VLOOKUP(AX894,Auxiliar!$A:$C,3,0),"")</f>
        <v>2b 3% | 4b 4% | 6b 5% | 10b 8%  | 385b 0%</v>
      </c>
      <c r="BI894" s="1"/>
      <c r="BJ894" s="1"/>
      <c r="BK894" s="6" t="str">
        <f>+IFERROR(VALUE(RIGHT(Tabla11[[#This Row],[B2B]],6)),"")</f>
        <v/>
      </c>
      <c r="BL894" s="6" t="str">
        <f>+IFERROR(VLOOKUP(BJ894,Auxiliar!$A:$C,2,0),"")</f>
        <v/>
      </c>
      <c r="BM894" s="7" t="str">
        <f>+IFERROR(VLOOKUP(BJ894,Auxiliar!$A:$C,3,0),"")</f>
        <v/>
      </c>
      <c r="BO894" s="1"/>
      <c r="BP894" s="1" t="s">
        <v>39</v>
      </c>
      <c r="BQ894" s="6" t="str">
        <f>+IFERROR(VALUE(RIGHT(Tabla12[[#This Row],[B2B]],6)),"")</f>
        <v/>
      </c>
      <c r="BR894" s="6" t="str">
        <f>+IFERROR(VLOOKUP(BP894,Auxiliar!$A:$C,2,0),"")</f>
        <v>VALUE LITRO</v>
      </c>
      <c r="BS894" s="7" t="str">
        <f>+IFERROR(VLOOKUP(BP894,Auxiliar!$A:$C,3,0),"")</f>
        <v>1b 12%</v>
      </c>
      <c r="CA894" s="1">
        <v>6297</v>
      </c>
      <c r="CB894" s="1" t="s">
        <v>35</v>
      </c>
      <c r="CC894" s="6">
        <f>+IFERROR(VALUE(RIGHT(Tabla14[[#This Row],[B2B]],6)),"")</f>
        <v>6297</v>
      </c>
      <c r="CD894" s="6" t="str">
        <f>+IFERROR(VLOOKUP(CB894,Auxiliar!$A:$C,2,0),"")</f>
        <v>Corona 710cc</v>
      </c>
      <c r="CE894" s="7" t="str">
        <f>+IFERROR(VLOOKUP(CB894,Auxiliar!$A:$C,3,0),"")</f>
        <v>1b 10% | 85b 0%</v>
      </c>
      <c r="CG894" s="1"/>
      <c r="CH894" s="1"/>
      <c r="CI894" s="6" t="str">
        <f>+IFERROR(VALUE(RIGHT(Tabla15[[#This Row],[B2B]],6)),"")</f>
        <v/>
      </c>
      <c r="CJ894" s="6" t="str">
        <f>+IFERROR(VLOOKUP(CH894,Auxiliar!$A:$C,2,0),"")</f>
        <v/>
      </c>
      <c r="CK894" s="7" t="str">
        <f>+IFERROR(VLOOKUP(CH894,Auxiliar!$A:$C,3,0),"")</f>
        <v/>
      </c>
      <c r="CM894" s="1">
        <v>6216</v>
      </c>
      <c r="CN894" s="1" t="s">
        <v>20</v>
      </c>
      <c r="CO894" s="6">
        <v>6216</v>
      </c>
      <c r="CP894" s="6" t="s">
        <v>20</v>
      </c>
      <c r="CQ894" s="7" t="s">
        <v>21</v>
      </c>
      <c r="CS894" s="1"/>
      <c r="CT894" s="1"/>
      <c r="CU894" s="6" t="str">
        <f>+IFERROR(VALUE(RIGHT(Tabla17[[#This Row],[B2B]],6)),"")</f>
        <v/>
      </c>
      <c r="CV894" s="6" t="str">
        <f>+IFERROR(VLOOKUP(CT894,Auxiliar!$A:$C,2,0),"")</f>
        <v/>
      </c>
      <c r="CW894" s="7" t="str">
        <f>+IFERROR(VLOOKUP(CT894,Auxiliar!$A:$C,3,0),"")</f>
        <v/>
      </c>
      <c r="CY894" s="1">
        <v>6216</v>
      </c>
      <c r="CZ894" s="1" t="s">
        <v>16</v>
      </c>
      <c r="DA894" s="6">
        <f>+IFERROR(VALUE(RIGHT(Tabla18[[#This Row],[B2B]],6)),"")</f>
        <v>6216</v>
      </c>
      <c r="DB894" s="6" t="str">
        <f>+IFERROR(VLOOKUP(CZ894,Auxiliar!$A:$C,2,0),"")</f>
        <v>PREMIUM</v>
      </c>
      <c r="DC894" s="7" t="str">
        <f>+IFERROR(VLOOKUP(CZ894,Auxiliar!$A:$C,3,0),"")</f>
        <v>0b 0% | 2b 2% | 5b 3,5% | 10b 5%</v>
      </c>
      <c r="DE894" s="1">
        <v>6216</v>
      </c>
      <c r="DF894" s="1" t="s">
        <v>19</v>
      </c>
      <c r="DG894" s="6">
        <f>+IFERROR(VALUE(RIGHT(Tabla19[[#This Row],[B2B]],6)),"")</f>
        <v>6216</v>
      </c>
      <c r="DH894" s="6" t="str">
        <f>+IFERROR(VLOOKUP(DF894,Auxiliar!$A:$C,2,0),"")</f>
        <v>MICHELOB</v>
      </c>
      <c r="DI894" s="7" t="str">
        <f>+IFERROR(VLOOKUP(DF894,Auxiliar!$A:$C,3,0),"")</f>
        <v>1b 7% | 3b 22% | 8b 27%</v>
      </c>
      <c r="DK894" s="1"/>
      <c r="DL894" s="1"/>
      <c r="DM894" s="6" t="str">
        <f>+IFERROR(VALUE(RIGHT(Tabla20[[#This Row],[B2B]],6)),"")</f>
        <v/>
      </c>
      <c r="DN894" s="6" t="str">
        <f>+IFERROR(VLOOKUP(DL894,Auxiliar!$A:$C,2,0),"")</f>
        <v/>
      </c>
      <c r="DO894" s="7" t="str">
        <f>+IFERROR(VLOOKUP(DL894,Auxiliar!$A:$C,3,0),"")</f>
        <v/>
      </c>
      <c r="DQ894" s="1">
        <v>6209</v>
      </c>
      <c r="DR894" s="12" t="s">
        <v>24</v>
      </c>
      <c r="DS894" s="6">
        <f>+IFERROR(VALUE(RIGHT(Tabla21[[#This Row],[B2B]],6)),"")</f>
        <v>6209</v>
      </c>
      <c r="DT894" s="6" t="str">
        <f>+IFERROR(VLOOKUP(DR894,Auxiliar!$A:$C,2,0),"")</f>
        <v>CORONA PORRON</v>
      </c>
      <c r="DU894" s="7" t="str">
        <f>+IFERROR(VLOOKUP(DR894,Auxiliar!$A:$C,3,0),"")</f>
        <v>1b 5% | 20b 0%</v>
      </c>
      <c r="DW894" s="1"/>
      <c r="DX894" s="12"/>
      <c r="DY894" s="6" t="str">
        <f>+IFERROR(VALUE(RIGHT(Tabla22[[#This Row],[B2B]],6)),"")</f>
        <v/>
      </c>
      <c r="DZ894" s="6" t="str">
        <f>+IFERROR(VLOOKUP(DX894,Auxiliar!$A:$C,2,0),"")</f>
        <v/>
      </c>
      <c r="EA894" s="7" t="str">
        <f>+IFERROR(VLOOKUP(DX894,Auxiliar!$A:$C,3,0),"")</f>
        <v/>
      </c>
      <c r="EC894" s="1"/>
      <c r="ED894" s="12"/>
      <c r="EE894" s="6" t="str">
        <f>+IFERROR(VALUE(RIGHT(Tabla23[[#This Row],[B2B]],6)),"")</f>
        <v/>
      </c>
      <c r="EF894" s="6" t="str">
        <f>+IFERROR(VLOOKUP(ED894,Auxiliar!$A:$C,2,0),"")</f>
        <v/>
      </c>
      <c r="EG894" s="7" t="str">
        <f>+IFERROR(VLOOKUP(ED894,Auxiliar!$A:$C,3,0),"")</f>
        <v/>
      </c>
      <c r="EI894" s="1"/>
      <c r="EJ894" s="12"/>
      <c r="EK894" s="6" t="str">
        <f>+IFERROR(VALUE(RIGHT(Tabla24[[#This Row],[B2B]],6)),"")</f>
        <v/>
      </c>
      <c r="EL894" s="6" t="str">
        <f>+IFERROR(VLOOKUP(EJ894,Auxiliar!$A:$C,2,0),"")</f>
        <v/>
      </c>
      <c r="EM894" s="7" t="str">
        <f>+IFERROR(VLOOKUP(EJ894,Auxiliar!$A:$C,3,0),"")</f>
        <v/>
      </c>
      <c r="EO894" s="1"/>
      <c r="EP894" s="12"/>
      <c r="EQ894" s="6" t="str">
        <f>+IFERROR(VALUE(RIGHT(Tabla25[[#This Row],[B2B]],6)),"")</f>
        <v/>
      </c>
      <c r="ER894" s="6" t="str">
        <f>+IFERROR(VLOOKUP(EP894,Auxiliar!$A:$C,2,0),"")</f>
        <v/>
      </c>
      <c r="ES894" s="7" t="str">
        <f>+IFERROR(VLOOKUP(EP894,Auxiliar!$A:$C,3,0),"")</f>
        <v/>
      </c>
      <c r="EU894" s="1"/>
      <c r="EV894" s="12"/>
      <c r="EW894" s="6" t="str">
        <f>+IFERROR(VALUE(RIGHT(Tabla26[[#This Row],[B2B]],6)),"")</f>
        <v/>
      </c>
      <c r="EX894" s="6" t="str">
        <f>+IFERROR(VLOOKUP(EV894,Auxiliar!$A:$C,2,0),"")</f>
        <v/>
      </c>
      <c r="EY894" s="7" t="str">
        <f>+IFERROR(VLOOKUP(EV894,Auxiliar!$A:$C,3,0),"")</f>
        <v/>
      </c>
      <c r="EZ894" s="1"/>
      <c r="FA894" s="12"/>
      <c r="FB894" s="6" t="str">
        <f>+IFERROR(VALUE(RIGHT(Tabla27[[#This Row],[B2B]],6)),"")</f>
        <v/>
      </c>
      <c r="FC894" s="6" t="str">
        <f>+IFERROR(VLOOKUP(FA894,Auxiliar!$A:$C,2,0),"")</f>
        <v/>
      </c>
      <c r="FD894" s="7" t="str">
        <f>+IFERROR(VLOOKUP(FA894,Auxiliar!$A:$C,3,0),"")</f>
        <v/>
      </c>
      <c r="FE894" s="1"/>
      <c r="FF894" s="12"/>
      <c r="FG894" s="6" t="str">
        <f>+IFERROR(VALUE(RIGHT(Tabla28[[#This Row],[B2B]],6)),"")</f>
        <v/>
      </c>
      <c r="FH894" s="6" t="str">
        <f>+IFERROR(VLOOKUP(FF894,Auxiliar!$A:$C,2,0),"")</f>
        <v/>
      </c>
      <c r="FI894" s="7" t="str">
        <f>+IFERROR(VLOOKUP(FF894,Auxiliar!$A:$C,3,0),"")</f>
        <v/>
      </c>
      <c r="FJ894" s="1"/>
      <c r="FK894" s="12"/>
      <c r="FL894" s="6" t="str">
        <f>+IFERROR(VALUE(RIGHT(Tabla29[[#This Row],[B2B]],6)),"")</f>
        <v/>
      </c>
      <c r="FM894" s="6" t="str">
        <f>+IFERROR(VLOOKUP(FK894,Auxiliar!$A:$C,2,0),"")</f>
        <v/>
      </c>
      <c r="FN894" s="7" t="str">
        <f>+IFERROR(VLOOKUP(FK894,Auxiliar!$A:$C,3,0),"")</f>
        <v/>
      </c>
      <c r="FO894" s="1"/>
      <c r="FP894" s="12"/>
      <c r="FQ894" s="6" t="str">
        <f>+IFERROR(VALUE(RIGHT(Tabla30[[#This Row],[B2B]],6)),"")</f>
        <v/>
      </c>
      <c r="FR894" s="6" t="str">
        <f>+IFERROR(VLOOKUP(FP894,Auxiliar!$A:$C,2,0),"")</f>
        <v/>
      </c>
      <c r="FS894" s="7"/>
      <c r="FT894" s="1"/>
      <c r="FU894" s="12"/>
      <c r="FV894" s="6" t="str">
        <f>+IFERROR(VALUE(RIGHT(Tabla31[[#This Row],[B2B]],6)),"")</f>
        <v/>
      </c>
      <c r="FW894" s="6" t="str">
        <f>+IFERROR(VLOOKUP(FU894,Auxiliar!$A:$C,2,0),"")</f>
        <v/>
      </c>
      <c r="FX894" s="7" t="str">
        <f>+IFERROR(VLOOKUP(FU894,Auxiliar!$A:$C,3,0),"")</f>
        <v/>
      </c>
      <c r="FY894" s="1"/>
      <c r="FZ894" s="12"/>
      <c r="GA894" s="6" t="str">
        <f>+IFERROR(VALUE(RIGHT(Tabla32[[#This Row],[B2B]],6)),"")</f>
        <v/>
      </c>
      <c r="GB894" s="6" t="str">
        <f>+IFERROR(VLOOKUP(FZ894,Auxiliar!$A:$C,2,0),"")</f>
        <v/>
      </c>
      <c r="GC894" s="7" t="str">
        <f>+IFERROR(VLOOKUP(FZ894,Auxiliar!$A:$C,3,0),"")</f>
        <v/>
      </c>
      <c r="GD894" s="1"/>
      <c r="GE894" s="12"/>
      <c r="GF894" s="6" t="str">
        <f>+IFERROR(VALUE(RIGHT(Tabla33[[#This Row],[B2B]],6)),"")</f>
        <v/>
      </c>
      <c r="GG894" s="6" t="str">
        <f>+IFERROR(VLOOKUP(GE894,Auxiliar!$A:$C,2,0),"")</f>
        <v/>
      </c>
      <c r="GH894" s="7" t="str">
        <f>+IFERROR(VLOOKUP(GE894,Auxiliar!$A:$C,3,0),"")</f>
        <v/>
      </c>
    </row>
    <row r="895" spans="19:190" x14ac:dyDescent="0.25">
      <c r="S895" s="1">
        <v>11899</v>
      </c>
      <c r="T895" s="1" t="s">
        <v>9</v>
      </c>
      <c r="U895" s="6">
        <f>+IFERROR(VALUE(RIGHT(Tabla4[[#This Row],[B2B]],6)),"")</f>
        <v>11899</v>
      </c>
      <c r="V895" s="6" t="str">
        <f>+IFERROR(VLOOKUP(T895,Auxiliar!$A:$C,2,0),"")</f>
        <v>CORE</v>
      </c>
      <c r="W895" s="7" t="str">
        <f>+IFERROR(VLOOKUP(T895,Auxiliar!$A:$C,3,0),"")</f>
        <v>0b 1% | 2b 5% | 4b 6%</v>
      </c>
      <c r="AK895" s="1">
        <v>11413</v>
      </c>
      <c r="AL895" s="1" t="s">
        <v>30</v>
      </c>
      <c r="AM895" s="6">
        <f>+IFERROR(VALUE(RIGHT(Tabla7[[#This Row],[B2B]],6)),"")</f>
        <v>11413</v>
      </c>
      <c r="AN895" s="6" t="str">
        <f>+IFERROR(VLOOKUP(AL895,Auxiliar!$A:$C,2,0),"")</f>
        <v>LATONES</v>
      </c>
      <c r="AO895" s="7" t="str">
        <f>+IFERROR(VLOOKUP(AL895,Auxiliar!$A:$C,3,0),"")</f>
        <v>1b 4% | 5b 7% | 97b 0%</v>
      </c>
      <c r="AW895" s="1"/>
      <c r="AX895" s="1" t="s">
        <v>32</v>
      </c>
      <c r="AY895" s="6" t="str">
        <f>+IFERROR(VALUE(RIGHT(Tabla9[[#This Row],[B2B]],6)),"")</f>
        <v/>
      </c>
      <c r="AZ895" s="6" t="str">
        <f>+IFERROR(VLOOKUP(AX895,Auxiliar!$A:$C,2,0),"")</f>
        <v>LATONES</v>
      </c>
      <c r="BA895" s="7" t="str">
        <f>+IFERROR(VLOOKUP(AX895,Auxiliar!$A:$C,3,0),"")</f>
        <v>2b 3% | 4b 4% | 6b 5% | 10b 8%  | 385b 0%</v>
      </c>
      <c r="BI895" s="1"/>
      <c r="BJ895" s="1"/>
      <c r="BK895" s="6" t="str">
        <f>+IFERROR(VALUE(RIGHT(Tabla11[[#This Row],[B2B]],6)),"")</f>
        <v/>
      </c>
      <c r="BL895" s="6" t="str">
        <f>+IFERROR(VLOOKUP(BJ895,Auxiliar!$A:$C,2,0),"")</f>
        <v/>
      </c>
      <c r="BM895" s="7" t="str">
        <f>+IFERROR(VLOOKUP(BJ895,Auxiliar!$A:$C,3,0),"")</f>
        <v/>
      </c>
      <c r="BO895" s="1"/>
      <c r="BP895" s="1" t="s">
        <v>39</v>
      </c>
      <c r="BQ895" s="6" t="str">
        <f>+IFERROR(VALUE(RIGHT(Tabla12[[#This Row],[B2B]],6)),"")</f>
        <v/>
      </c>
      <c r="BR895" s="6" t="str">
        <f>+IFERROR(VLOOKUP(BP895,Auxiliar!$A:$C,2,0),"")</f>
        <v>VALUE LITRO</v>
      </c>
      <c r="BS895" s="7" t="str">
        <f>+IFERROR(VLOOKUP(BP895,Auxiliar!$A:$C,3,0),"")</f>
        <v>1b 12%</v>
      </c>
      <c r="CA895" s="1">
        <v>6299</v>
      </c>
      <c r="CB895" s="1" t="s">
        <v>35</v>
      </c>
      <c r="CC895" s="6">
        <f>+IFERROR(VALUE(RIGHT(Tabla14[[#This Row],[B2B]],6)),"")</f>
        <v>6299</v>
      </c>
      <c r="CD895" s="6" t="str">
        <f>+IFERROR(VLOOKUP(CB895,Auxiliar!$A:$C,2,0),"")</f>
        <v>Corona 710cc</v>
      </c>
      <c r="CE895" s="7" t="str">
        <f>+IFERROR(VLOOKUP(CB895,Auxiliar!$A:$C,3,0),"")</f>
        <v>1b 10% | 85b 0%</v>
      </c>
      <c r="CG895" s="1"/>
      <c r="CH895" s="1"/>
      <c r="CI895" s="6" t="str">
        <f>+IFERROR(VALUE(RIGHT(Tabla15[[#This Row],[B2B]],6)),"")</f>
        <v/>
      </c>
      <c r="CJ895" s="6" t="str">
        <f>+IFERROR(VLOOKUP(CH895,Auxiliar!$A:$C,2,0),"")</f>
        <v/>
      </c>
      <c r="CK895" s="7" t="str">
        <f>+IFERROR(VLOOKUP(CH895,Auxiliar!$A:$C,3,0),"")</f>
        <v/>
      </c>
      <c r="CM895" s="1">
        <v>6217</v>
      </c>
      <c r="CN895" s="1" t="s">
        <v>20</v>
      </c>
      <c r="CO895" s="6">
        <v>6217</v>
      </c>
      <c r="CP895" s="6" t="s">
        <v>20</v>
      </c>
      <c r="CQ895" s="7" t="s">
        <v>21</v>
      </c>
      <c r="CS895" s="1"/>
      <c r="CT895" s="1"/>
      <c r="CU895" s="6" t="str">
        <f>+IFERROR(VALUE(RIGHT(Tabla17[[#This Row],[B2B]],6)),"")</f>
        <v/>
      </c>
      <c r="CV895" s="6" t="str">
        <f>+IFERROR(VLOOKUP(CT895,Auxiliar!$A:$C,2,0),"")</f>
        <v/>
      </c>
      <c r="CW895" s="7" t="str">
        <f>+IFERROR(VLOOKUP(CT895,Auxiliar!$A:$C,3,0),"")</f>
        <v/>
      </c>
      <c r="CY895" s="1">
        <v>6217</v>
      </c>
      <c r="CZ895" s="1" t="s">
        <v>16</v>
      </c>
      <c r="DA895" s="6">
        <f>+IFERROR(VALUE(RIGHT(Tabla18[[#This Row],[B2B]],6)),"")</f>
        <v>6217</v>
      </c>
      <c r="DB895" s="6" t="str">
        <f>+IFERROR(VLOOKUP(CZ895,Auxiliar!$A:$C,2,0),"")</f>
        <v>PREMIUM</v>
      </c>
      <c r="DC895" s="7" t="str">
        <f>+IFERROR(VLOOKUP(CZ895,Auxiliar!$A:$C,3,0),"")</f>
        <v>0b 0% | 2b 2% | 5b 3,5% | 10b 5%</v>
      </c>
      <c r="DE895" s="1">
        <v>6217</v>
      </c>
      <c r="DF895" s="1" t="s">
        <v>19</v>
      </c>
      <c r="DG895" s="6">
        <f>+IFERROR(VALUE(RIGHT(Tabla19[[#This Row],[B2B]],6)),"")</f>
        <v>6217</v>
      </c>
      <c r="DH895" s="6" t="str">
        <f>+IFERROR(VLOOKUP(DF895,Auxiliar!$A:$C,2,0),"")</f>
        <v>MICHELOB</v>
      </c>
      <c r="DI895" s="7" t="str">
        <f>+IFERROR(VLOOKUP(DF895,Auxiliar!$A:$C,3,0),"")</f>
        <v>1b 7% | 3b 22% | 8b 27%</v>
      </c>
      <c r="DK895" s="1"/>
      <c r="DL895" s="1"/>
      <c r="DM895" s="6" t="str">
        <f>+IFERROR(VALUE(RIGHT(Tabla20[[#This Row],[B2B]],6)),"")</f>
        <v/>
      </c>
      <c r="DN895" s="6" t="str">
        <f>+IFERROR(VLOOKUP(DL895,Auxiliar!$A:$C,2,0),"")</f>
        <v/>
      </c>
      <c r="DO895" s="7" t="str">
        <f>+IFERROR(VLOOKUP(DL895,Auxiliar!$A:$C,3,0),"")</f>
        <v/>
      </c>
      <c r="DQ895" s="1">
        <v>6216</v>
      </c>
      <c r="DR895" s="12" t="s">
        <v>24</v>
      </c>
      <c r="DS895" s="6">
        <f>+IFERROR(VALUE(RIGHT(Tabla21[[#This Row],[B2B]],6)),"")</f>
        <v>6216</v>
      </c>
      <c r="DT895" s="6" t="str">
        <f>+IFERROR(VLOOKUP(DR895,Auxiliar!$A:$C,2,0),"")</f>
        <v>CORONA PORRON</v>
      </c>
      <c r="DU895" s="7" t="str">
        <f>+IFERROR(VLOOKUP(DR895,Auxiliar!$A:$C,3,0),"")</f>
        <v>1b 5% | 20b 0%</v>
      </c>
      <c r="DW895" s="1"/>
      <c r="DX895" s="12"/>
      <c r="DY895" s="6" t="str">
        <f>+IFERROR(VALUE(RIGHT(Tabla22[[#This Row],[B2B]],6)),"")</f>
        <v/>
      </c>
      <c r="DZ895" s="6" t="str">
        <f>+IFERROR(VLOOKUP(DX895,Auxiliar!$A:$C,2,0),"")</f>
        <v/>
      </c>
      <c r="EA895" s="7" t="str">
        <f>+IFERROR(VLOOKUP(DX895,Auxiliar!$A:$C,3,0),"")</f>
        <v/>
      </c>
      <c r="EC895" s="1"/>
      <c r="ED895" s="12"/>
      <c r="EE895" s="6" t="str">
        <f>+IFERROR(VALUE(RIGHT(Tabla23[[#This Row],[B2B]],6)),"")</f>
        <v/>
      </c>
      <c r="EF895" s="6" t="str">
        <f>+IFERROR(VLOOKUP(ED895,Auxiliar!$A:$C,2,0),"")</f>
        <v/>
      </c>
      <c r="EG895" s="7" t="str">
        <f>+IFERROR(VLOOKUP(ED895,Auxiliar!$A:$C,3,0),"")</f>
        <v/>
      </c>
      <c r="EI895" s="1"/>
      <c r="EJ895" s="12"/>
      <c r="EK895" s="6" t="str">
        <f>+IFERROR(VALUE(RIGHT(Tabla24[[#This Row],[B2B]],6)),"")</f>
        <v/>
      </c>
      <c r="EL895" s="6" t="str">
        <f>+IFERROR(VLOOKUP(EJ895,Auxiliar!$A:$C,2,0),"")</f>
        <v/>
      </c>
      <c r="EM895" s="7" t="str">
        <f>+IFERROR(VLOOKUP(EJ895,Auxiliar!$A:$C,3,0),"")</f>
        <v/>
      </c>
      <c r="EO895" s="1"/>
      <c r="EP895" s="12"/>
      <c r="EQ895" s="6" t="str">
        <f>+IFERROR(VALUE(RIGHT(Tabla25[[#This Row],[B2B]],6)),"")</f>
        <v/>
      </c>
      <c r="ER895" s="6" t="str">
        <f>+IFERROR(VLOOKUP(EP895,Auxiliar!$A:$C,2,0),"")</f>
        <v/>
      </c>
      <c r="ES895" s="7" t="str">
        <f>+IFERROR(VLOOKUP(EP895,Auxiliar!$A:$C,3,0),"")</f>
        <v/>
      </c>
      <c r="EU895" s="1"/>
      <c r="EV895" s="12"/>
      <c r="EW895" s="6" t="str">
        <f>+IFERROR(VALUE(RIGHT(Tabla26[[#This Row],[B2B]],6)),"")</f>
        <v/>
      </c>
      <c r="EX895" s="6" t="str">
        <f>+IFERROR(VLOOKUP(EV895,Auxiliar!$A:$C,2,0),"")</f>
        <v/>
      </c>
      <c r="EY895" s="7" t="str">
        <f>+IFERROR(VLOOKUP(EV895,Auxiliar!$A:$C,3,0),"")</f>
        <v/>
      </c>
      <c r="EZ895" s="1"/>
      <c r="FA895" s="12"/>
      <c r="FB895" s="6" t="str">
        <f>+IFERROR(VALUE(RIGHT(Tabla27[[#This Row],[B2B]],6)),"")</f>
        <v/>
      </c>
      <c r="FC895" s="6" t="str">
        <f>+IFERROR(VLOOKUP(FA895,Auxiliar!$A:$C,2,0),"")</f>
        <v/>
      </c>
      <c r="FD895" s="7" t="str">
        <f>+IFERROR(VLOOKUP(FA895,Auxiliar!$A:$C,3,0),"")</f>
        <v/>
      </c>
      <c r="FE895" s="1"/>
      <c r="FF895" s="12"/>
      <c r="FG895" s="6" t="str">
        <f>+IFERROR(VALUE(RIGHT(Tabla28[[#This Row],[B2B]],6)),"")</f>
        <v/>
      </c>
      <c r="FH895" s="6" t="str">
        <f>+IFERROR(VLOOKUP(FF895,Auxiliar!$A:$C,2,0),"")</f>
        <v/>
      </c>
      <c r="FI895" s="7" t="str">
        <f>+IFERROR(VLOOKUP(FF895,Auxiliar!$A:$C,3,0),"")</f>
        <v/>
      </c>
      <c r="FJ895" s="1"/>
      <c r="FK895" s="12"/>
      <c r="FL895" s="6" t="str">
        <f>+IFERROR(VALUE(RIGHT(Tabla29[[#This Row],[B2B]],6)),"")</f>
        <v/>
      </c>
      <c r="FM895" s="6" t="str">
        <f>+IFERROR(VLOOKUP(FK895,Auxiliar!$A:$C,2,0),"")</f>
        <v/>
      </c>
      <c r="FN895" s="7" t="str">
        <f>+IFERROR(VLOOKUP(FK895,Auxiliar!$A:$C,3,0),"")</f>
        <v/>
      </c>
      <c r="FO895" s="1"/>
      <c r="FP895" s="12"/>
      <c r="FQ895" s="6" t="str">
        <f>+IFERROR(VALUE(RIGHT(Tabla30[[#This Row],[B2B]],6)),"")</f>
        <v/>
      </c>
      <c r="FR895" s="6" t="str">
        <f>+IFERROR(VLOOKUP(FP895,Auxiliar!$A:$C,2,0),"")</f>
        <v/>
      </c>
      <c r="FS895" s="7"/>
      <c r="FT895" s="1"/>
      <c r="FU895" s="12"/>
      <c r="FV895" s="6" t="str">
        <f>+IFERROR(VALUE(RIGHT(Tabla31[[#This Row],[B2B]],6)),"")</f>
        <v/>
      </c>
      <c r="FW895" s="6" t="str">
        <f>+IFERROR(VLOOKUP(FU895,Auxiliar!$A:$C,2,0),"")</f>
        <v/>
      </c>
      <c r="FX895" s="7" t="str">
        <f>+IFERROR(VLOOKUP(FU895,Auxiliar!$A:$C,3,0),"")</f>
        <v/>
      </c>
      <c r="FY895" s="1"/>
      <c r="FZ895" s="12"/>
      <c r="GA895" s="6" t="str">
        <f>+IFERROR(VALUE(RIGHT(Tabla32[[#This Row],[B2B]],6)),"")</f>
        <v/>
      </c>
      <c r="GB895" s="6" t="str">
        <f>+IFERROR(VLOOKUP(FZ895,Auxiliar!$A:$C,2,0),"")</f>
        <v/>
      </c>
      <c r="GC895" s="7" t="str">
        <f>+IFERROR(VLOOKUP(FZ895,Auxiliar!$A:$C,3,0),"")</f>
        <v/>
      </c>
      <c r="GD895" s="1"/>
      <c r="GE895" s="12"/>
      <c r="GF895" s="6" t="str">
        <f>+IFERROR(VALUE(RIGHT(Tabla33[[#This Row],[B2B]],6)),"")</f>
        <v/>
      </c>
      <c r="GG895" s="6" t="str">
        <f>+IFERROR(VLOOKUP(GE895,Auxiliar!$A:$C,2,0),"")</f>
        <v/>
      </c>
      <c r="GH895" s="7" t="str">
        <f>+IFERROR(VLOOKUP(GE895,Auxiliar!$A:$C,3,0),"")</f>
        <v/>
      </c>
    </row>
    <row r="896" spans="19:190" x14ac:dyDescent="0.25">
      <c r="S896" s="1">
        <v>11901</v>
      </c>
      <c r="T896" s="1" t="s">
        <v>9</v>
      </c>
      <c r="U896" s="6">
        <f>+IFERROR(VALUE(RIGHT(Tabla4[[#This Row],[B2B]],6)),"")</f>
        <v>11901</v>
      </c>
      <c r="V896" s="6" t="str">
        <f>+IFERROR(VLOOKUP(T896,Auxiliar!$A:$C,2,0),"")</f>
        <v>CORE</v>
      </c>
      <c r="W896" s="7" t="str">
        <f>+IFERROR(VLOOKUP(T896,Auxiliar!$A:$C,3,0),"")</f>
        <v>0b 1% | 2b 5% | 4b 6%</v>
      </c>
      <c r="AK896" s="1">
        <v>11414</v>
      </c>
      <c r="AL896" s="1" t="s">
        <v>30</v>
      </c>
      <c r="AM896" s="6">
        <f>+IFERROR(VALUE(RIGHT(Tabla7[[#This Row],[B2B]],6)),"")</f>
        <v>11414</v>
      </c>
      <c r="AN896" s="6" t="str">
        <f>+IFERROR(VLOOKUP(AL896,Auxiliar!$A:$C,2,0),"")</f>
        <v>LATONES</v>
      </c>
      <c r="AO896" s="7" t="str">
        <f>+IFERROR(VLOOKUP(AL896,Auxiliar!$A:$C,3,0),"")</f>
        <v>1b 4% | 5b 7% | 97b 0%</v>
      </c>
      <c r="AW896" s="1"/>
      <c r="AX896" s="1" t="s">
        <v>32</v>
      </c>
      <c r="AY896" s="6" t="str">
        <f>+IFERROR(VALUE(RIGHT(Tabla9[[#This Row],[B2B]],6)),"")</f>
        <v/>
      </c>
      <c r="AZ896" s="6" t="str">
        <f>+IFERROR(VLOOKUP(AX896,Auxiliar!$A:$C,2,0),"")</f>
        <v>LATONES</v>
      </c>
      <c r="BA896" s="7" t="str">
        <f>+IFERROR(VLOOKUP(AX896,Auxiliar!$A:$C,3,0),"")</f>
        <v>2b 3% | 4b 4% | 6b 5% | 10b 8%  | 385b 0%</v>
      </c>
      <c r="BI896" s="1"/>
      <c r="BJ896" s="1"/>
      <c r="BK896" s="6" t="str">
        <f>+IFERROR(VALUE(RIGHT(Tabla11[[#This Row],[B2B]],6)),"")</f>
        <v/>
      </c>
      <c r="BL896" s="6" t="str">
        <f>+IFERROR(VLOOKUP(BJ896,Auxiliar!$A:$C,2,0),"")</f>
        <v/>
      </c>
      <c r="BM896" s="7" t="str">
        <f>+IFERROR(VLOOKUP(BJ896,Auxiliar!$A:$C,3,0),"")</f>
        <v/>
      </c>
      <c r="BO896" s="1"/>
      <c r="BP896" s="1" t="s">
        <v>39</v>
      </c>
      <c r="BQ896" s="6" t="str">
        <f>+IFERROR(VALUE(RIGHT(Tabla12[[#This Row],[B2B]],6)),"")</f>
        <v/>
      </c>
      <c r="BR896" s="6" t="str">
        <f>+IFERROR(VLOOKUP(BP896,Auxiliar!$A:$C,2,0),"")</f>
        <v>VALUE LITRO</v>
      </c>
      <c r="BS896" s="7" t="str">
        <f>+IFERROR(VLOOKUP(BP896,Auxiliar!$A:$C,3,0),"")</f>
        <v>1b 12%</v>
      </c>
      <c r="CA896" s="1">
        <v>6303</v>
      </c>
      <c r="CB896" s="1" t="s">
        <v>35</v>
      </c>
      <c r="CC896" s="6">
        <f>+IFERROR(VALUE(RIGHT(Tabla14[[#This Row],[B2B]],6)),"")</f>
        <v>6303</v>
      </c>
      <c r="CD896" s="6" t="str">
        <f>+IFERROR(VLOOKUP(CB896,Auxiliar!$A:$C,2,0),"")</f>
        <v>Corona 710cc</v>
      </c>
      <c r="CE896" s="7" t="str">
        <f>+IFERROR(VLOOKUP(CB896,Auxiliar!$A:$C,3,0),"")</f>
        <v>1b 10% | 85b 0%</v>
      </c>
      <c r="CG896" s="1"/>
      <c r="CH896" s="1"/>
      <c r="CI896" s="6" t="str">
        <f>+IFERROR(VALUE(RIGHT(Tabla15[[#This Row],[B2B]],6)),"")</f>
        <v/>
      </c>
      <c r="CJ896" s="6" t="str">
        <f>+IFERROR(VLOOKUP(CH896,Auxiliar!$A:$C,2,0),"")</f>
        <v/>
      </c>
      <c r="CK896" s="7" t="str">
        <f>+IFERROR(VLOOKUP(CH896,Auxiliar!$A:$C,3,0),"")</f>
        <v/>
      </c>
      <c r="CM896" s="1">
        <v>6219</v>
      </c>
      <c r="CN896" s="1" t="s">
        <v>20</v>
      </c>
      <c r="CO896" s="6">
        <v>6219</v>
      </c>
      <c r="CP896" s="6" t="s">
        <v>20</v>
      </c>
      <c r="CQ896" s="7" t="s">
        <v>21</v>
      </c>
      <c r="CS896" s="1"/>
      <c r="CT896" s="1"/>
      <c r="CU896" s="6" t="str">
        <f>+IFERROR(VALUE(RIGHT(Tabla17[[#This Row],[B2B]],6)),"")</f>
        <v/>
      </c>
      <c r="CV896" s="6" t="str">
        <f>+IFERROR(VLOOKUP(CT896,Auxiliar!$A:$C,2,0),"")</f>
        <v/>
      </c>
      <c r="CW896" s="7" t="str">
        <f>+IFERROR(VLOOKUP(CT896,Auxiliar!$A:$C,3,0),"")</f>
        <v/>
      </c>
      <c r="CY896" s="1">
        <v>6219</v>
      </c>
      <c r="CZ896" s="1" t="s">
        <v>16</v>
      </c>
      <c r="DA896" s="6">
        <f>+IFERROR(VALUE(RIGHT(Tabla18[[#This Row],[B2B]],6)),"")</f>
        <v>6219</v>
      </c>
      <c r="DB896" s="6" t="str">
        <f>+IFERROR(VLOOKUP(CZ896,Auxiliar!$A:$C,2,0),"")</f>
        <v>PREMIUM</v>
      </c>
      <c r="DC896" s="7" t="str">
        <f>+IFERROR(VLOOKUP(CZ896,Auxiliar!$A:$C,3,0),"")</f>
        <v>0b 0% | 2b 2% | 5b 3,5% | 10b 5%</v>
      </c>
      <c r="DE896" s="1">
        <v>6219</v>
      </c>
      <c r="DF896" s="1" t="s">
        <v>19</v>
      </c>
      <c r="DG896" s="6">
        <f>+IFERROR(VALUE(RIGHT(Tabla19[[#This Row],[B2B]],6)),"")</f>
        <v>6219</v>
      </c>
      <c r="DH896" s="6" t="str">
        <f>+IFERROR(VLOOKUP(DF896,Auxiliar!$A:$C,2,0),"")</f>
        <v>MICHELOB</v>
      </c>
      <c r="DI896" s="7" t="str">
        <f>+IFERROR(VLOOKUP(DF896,Auxiliar!$A:$C,3,0),"")</f>
        <v>1b 7% | 3b 22% | 8b 27%</v>
      </c>
      <c r="DK896" s="1"/>
      <c r="DL896" s="1"/>
      <c r="DM896" s="6" t="str">
        <f>+IFERROR(VALUE(RIGHT(Tabla20[[#This Row],[B2B]],6)),"")</f>
        <v/>
      </c>
      <c r="DN896" s="6" t="str">
        <f>+IFERROR(VLOOKUP(DL896,Auxiliar!$A:$C,2,0),"")</f>
        <v/>
      </c>
      <c r="DO896" s="7" t="str">
        <f>+IFERROR(VLOOKUP(DL896,Auxiliar!$A:$C,3,0),"")</f>
        <v/>
      </c>
      <c r="DQ896" s="1">
        <v>6217</v>
      </c>
      <c r="DR896" s="12" t="s">
        <v>24</v>
      </c>
      <c r="DS896" s="6">
        <f>+IFERROR(VALUE(RIGHT(Tabla21[[#This Row],[B2B]],6)),"")</f>
        <v>6217</v>
      </c>
      <c r="DT896" s="6" t="str">
        <f>+IFERROR(VLOOKUP(DR896,Auxiliar!$A:$C,2,0),"")</f>
        <v>CORONA PORRON</v>
      </c>
      <c r="DU896" s="7" t="str">
        <f>+IFERROR(VLOOKUP(DR896,Auxiliar!$A:$C,3,0),"")</f>
        <v>1b 5% | 20b 0%</v>
      </c>
      <c r="DW896" s="1"/>
      <c r="DX896" s="12"/>
      <c r="DY896" s="6" t="str">
        <f>+IFERROR(VALUE(RIGHT(Tabla22[[#This Row],[B2B]],6)),"")</f>
        <v/>
      </c>
      <c r="DZ896" s="6" t="str">
        <f>+IFERROR(VLOOKUP(DX896,Auxiliar!$A:$C,2,0),"")</f>
        <v/>
      </c>
      <c r="EA896" s="7" t="str">
        <f>+IFERROR(VLOOKUP(DX896,Auxiliar!$A:$C,3,0),"")</f>
        <v/>
      </c>
      <c r="EC896" s="1"/>
      <c r="ED896" s="12"/>
      <c r="EE896" s="6" t="str">
        <f>+IFERROR(VALUE(RIGHT(Tabla23[[#This Row],[B2B]],6)),"")</f>
        <v/>
      </c>
      <c r="EF896" s="6" t="str">
        <f>+IFERROR(VLOOKUP(ED896,Auxiliar!$A:$C,2,0),"")</f>
        <v/>
      </c>
      <c r="EG896" s="7" t="str">
        <f>+IFERROR(VLOOKUP(ED896,Auxiliar!$A:$C,3,0),"")</f>
        <v/>
      </c>
      <c r="EI896" s="1"/>
      <c r="EJ896" s="12"/>
      <c r="EK896" s="6" t="str">
        <f>+IFERROR(VALUE(RIGHT(Tabla24[[#This Row],[B2B]],6)),"")</f>
        <v/>
      </c>
      <c r="EL896" s="6" t="str">
        <f>+IFERROR(VLOOKUP(EJ896,Auxiliar!$A:$C,2,0),"")</f>
        <v/>
      </c>
      <c r="EM896" s="7" t="str">
        <f>+IFERROR(VLOOKUP(EJ896,Auxiliar!$A:$C,3,0),"")</f>
        <v/>
      </c>
      <c r="EO896" s="1"/>
      <c r="EP896" s="12"/>
      <c r="EQ896" s="6" t="str">
        <f>+IFERROR(VALUE(RIGHT(Tabla25[[#This Row],[B2B]],6)),"")</f>
        <v/>
      </c>
      <c r="ER896" s="6" t="str">
        <f>+IFERROR(VLOOKUP(EP896,Auxiliar!$A:$C,2,0),"")</f>
        <v/>
      </c>
      <c r="ES896" s="7" t="str">
        <f>+IFERROR(VLOOKUP(EP896,Auxiliar!$A:$C,3,0),"")</f>
        <v/>
      </c>
      <c r="EU896" s="1"/>
      <c r="EV896" s="12"/>
      <c r="EW896" s="6" t="str">
        <f>+IFERROR(VALUE(RIGHT(Tabla26[[#This Row],[B2B]],6)),"")</f>
        <v/>
      </c>
      <c r="EX896" s="6" t="str">
        <f>+IFERROR(VLOOKUP(EV896,Auxiliar!$A:$C,2,0),"")</f>
        <v/>
      </c>
      <c r="EY896" s="7" t="str">
        <f>+IFERROR(VLOOKUP(EV896,Auxiliar!$A:$C,3,0),"")</f>
        <v/>
      </c>
      <c r="EZ896" s="1"/>
      <c r="FA896" s="12"/>
      <c r="FB896" s="6" t="str">
        <f>+IFERROR(VALUE(RIGHT(Tabla27[[#This Row],[B2B]],6)),"")</f>
        <v/>
      </c>
      <c r="FC896" s="6" t="str">
        <f>+IFERROR(VLOOKUP(FA896,Auxiliar!$A:$C,2,0),"")</f>
        <v/>
      </c>
      <c r="FD896" s="7" t="str">
        <f>+IFERROR(VLOOKUP(FA896,Auxiliar!$A:$C,3,0),"")</f>
        <v/>
      </c>
      <c r="FE896" s="1"/>
      <c r="FF896" s="12"/>
      <c r="FG896" s="6" t="str">
        <f>+IFERROR(VALUE(RIGHT(Tabla28[[#This Row],[B2B]],6)),"")</f>
        <v/>
      </c>
      <c r="FH896" s="6" t="str">
        <f>+IFERROR(VLOOKUP(FF896,Auxiliar!$A:$C,2,0),"")</f>
        <v/>
      </c>
      <c r="FI896" s="7" t="str">
        <f>+IFERROR(VLOOKUP(FF896,Auxiliar!$A:$C,3,0),"")</f>
        <v/>
      </c>
      <c r="FJ896" s="1"/>
      <c r="FK896" s="12"/>
      <c r="FL896" s="6" t="str">
        <f>+IFERROR(VALUE(RIGHT(Tabla29[[#This Row],[B2B]],6)),"")</f>
        <v/>
      </c>
      <c r="FM896" s="6" t="str">
        <f>+IFERROR(VLOOKUP(FK896,Auxiliar!$A:$C,2,0),"")</f>
        <v/>
      </c>
      <c r="FN896" s="7" t="str">
        <f>+IFERROR(VLOOKUP(FK896,Auxiliar!$A:$C,3,0),"")</f>
        <v/>
      </c>
      <c r="FO896" s="1"/>
      <c r="FP896" s="12"/>
      <c r="FQ896" s="6" t="str">
        <f>+IFERROR(VALUE(RIGHT(Tabla30[[#This Row],[B2B]],6)),"")</f>
        <v/>
      </c>
      <c r="FR896" s="6" t="str">
        <f>+IFERROR(VLOOKUP(FP896,Auxiliar!$A:$C,2,0),"")</f>
        <v/>
      </c>
      <c r="FS896" s="7"/>
      <c r="FT896" s="1"/>
      <c r="FU896" s="12"/>
      <c r="FV896" s="6" t="str">
        <f>+IFERROR(VALUE(RIGHT(Tabla31[[#This Row],[B2B]],6)),"")</f>
        <v/>
      </c>
      <c r="FW896" s="6" t="str">
        <f>+IFERROR(VLOOKUP(FU896,Auxiliar!$A:$C,2,0),"")</f>
        <v/>
      </c>
      <c r="FX896" s="7" t="str">
        <f>+IFERROR(VLOOKUP(FU896,Auxiliar!$A:$C,3,0),"")</f>
        <v/>
      </c>
      <c r="FY896" s="1"/>
      <c r="FZ896" s="12"/>
      <c r="GA896" s="6" t="str">
        <f>+IFERROR(VALUE(RIGHT(Tabla32[[#This Row],[B2B]],6)),"")</f>
        <v/>
      </c>
      <c r="GB896" s="6" t="str">
        <f>+IFERROR(VLOOKUP(FZ896,Auxiliar!$A:$C,2,0),"")</f>
        <v/>
      </c>
      <c r="GC896" s="7" t="str">
        <f>+IFERROR(VLOOKUP(FZ896,Auxiliar!$A:$C,3,0),"")</f>
        <v/>
      </c>
      <c r="GD896" s="1"/>
      <c r="GE896" s="12"/>
      <c r="GF896" s="6" t="str">
        <f>+IFERROR(VALUE(RIGHT(Tabla33[[#This Row],[B2B]],6)),"")</f>
        <v/>
      </c>
      <c r="GG896" s="6" t="str">
        <f>+IFERROR(VLOOKUP(GE896,Auxiliar!$A:$C,2,0),"")</f>
        <v/>
      </c>
      <c r="GH896" s="7" t="str">
        <f>+IFERROR(VLOOKUP(GE896,Auxiliar!$A:$C,3,0),"")</f>
        <v/>
      </c>
    </row>
    <row r="897" spans="19:190" x14ac:dyDescent="0.25">
      <c r="S897" s="1">
        <v>11902</v>
      </c>
      <c r="T897" s="1" t="s">
        <v>9</v>
      </c>
      <c r="U897" s="6">
        <f>+IFERROR(VALUE(RIGHT(Tabla4[[#This Row],[B2B]],6)),"")</f>
        <v>11902</v>
      </c>
      <c r="V897" s="6" t="str">
        <f>+IFERROR(VLOOKUP(T897,Auxiliar!$A:$C,2,0),"")</f>
        <v>CORE</v>
      </c>
      <c r="W897" s="7" t="str">
        <f>+IFERROR(VLOOKUP(T897,Auxiliar!$A:$C,3,0),"")</f>
        <v>0b 1% | 2b 5% | 4b 6%</v>
      </c>
      <c r="AK897" s="1">
        <v>11423</v>
      </c>
      <c r="AL897" s="1" t="s">
        <v>30</v>
      </c>
      <c r="AM897" s="6">
        <f>+IFERROR(VALUE(RIGHT(Tabla7[[#This Row],[B2B]],6)),"")</f>
        <v>11423</v>
      </c>
      <c r="AN897" s="6" t="str">
        <f>+IFERROR(VLOOKUP(AL897,Auxiliar!$A:$C,2,0),"")</f>
        <v>LATONES</v>
      </c>
      <c r="AO897" s="7" t="str">
        <f>+IFERROR(VLOOKUP(AL897,Auxiliar!$A:$C,3,0),"")</f>
        <v>1b 4% | 5b 7% | 97b 0%</v>
      </c>
      <c r="AW897" s="1"/>
      <c r="AX897" s="1" t="s">
        <v>32</v>
      </c>
      <c r="AY897" s="6" t="str">
        <f>+IFERROR(VALUE(RIGHT(Tabla9[[#This Row],[B2B]],6)),"")</f>
        <v/>
      </c>
      <c r="AZ897" s="6" t="str">
        <f>+IFERROR(VLOOKUP(AX897,Auxiliar!$A:$C,2,0),"")</f>
        <v>LATONES</v>
      </c>
      <c r="BA897" s="7" t="str">
        <f>+IFERROR(VLOOKUP(AX897,Auxiliar!$A:$C,3,0),"")</f>
        <v>2b 3% | 4b 4% | 6b 5% | 10b 8%  | 385b 0%</v>
      </c>
      <c r="BI897" s="1"/>
      <c r="BJ897" s="1"/>
      <c r="BK897" s="6" t="str">
        <f>+IFERROR(VALUE(RIGHT(Tabla11[[#This Row],[B2B]],6)),"")</f>
        <v/>
      </c>
      <c r="BL897" s="6" t="str">
        <f>+IFERROR(VLOOKUP(BJ897,Auxiliar!$A:$C,2,0),"")</f>
        <v/>
      </c>
      <c r="BM897" s="7" t="str">
        <f>+IFERROR(VLOOKUP(BJ897,Auxiliar!$A:$C,3,0),"")</f>
        <v/>
      </c>
      <c r="BO897" s="1"/>
      <c r="BP897" s="1" t="s">
        <v>39</v>
      </c>
      <c r="BQ897" s="6" t="str">
        <f>+IFERROR(VALUE(RIGHT(Tabla12[[#This Row],[B2B]],6)),"")</f>
        <v/>
      </c>
      <c r="BR897" s="6" t="str">
        <f>+IFERROR(VLOOKUP(BP897,Auxiliar!$A:$C,2,0),"")</f>
        <v>VALUE LITRO</v>
      </c>
      <c r="BS897" s="7" t="str">
        <f>+IFERROR(VLOOKUP(BP897,Auxiliar!$A:$C,3,0),"")</f>
        <v>1b 12%</v>
      </c>
      <c r="CA897" s="1">
        <v>6304</v>
      </c>
      <c r="CB897" s="1" t="s">
        <v>35</v>
      </c>
      <c r="CC897" s="6">
        <f>+IFERROR(VALUE(RIGHT(Tabla14[[#This Row],[B2B]],6)),"")</f>
        <v>6304</v>
      </c>
      <c r="CD897" s="6" t="str">
        <f>+IFERROR(VLOOKUP(CB897,Auxiliar!$A:$C,2,0),"")</f>
        <v>Corona 710cc</v>
      </c>
      <c r="CE897" s="7" t="str">
        <f>+IFERROR(VLOOKUP(CB897,Auxiliar!$A:$C,3,0),"")</f>
        <v>1b 10% | 85b 0%</v>
      </c>
      <c r="CG897" s="1"/>
      <c r="CH897" s="1"/>
      <c r="CI897" s="6" t="str">
        <f>+IFERROR(VALUE(RIGHT(Tabla15[[#This Row],[B2B]],6)),"")</f>
        <v/>
      </c>
      <c r="CJ897" s="6" t="str">
        <f>+IFERROR(VLOOKUP(CH897,Auxiliar!$A:$C,2,0),"")</f>
        <v/>
      </c>
      <c r="CK897" s="7" t="str">
        <f>+IFERROR(VLOOKUP(CH897,Auxiliar!$A:$C,3,0),"")</f>
        <v/>
      </c>
      <c r="CM897" s="1">
        <v>6227</v>
      </c>
      <c r="CN897" s="1" t="s">
        <v>20</v>
      </c>
      <c r="CO897" s="6">
        <v>6227</v>
      </c>
      <c r="CP897" s="6" t="s">
        <v>20</v>
      </c>
      <c r="CQ897" s="7" t="s">
        <v>21</v>
      </c>
      <c r="CS897" s="1"/>
      <c r="CT897" s="1"/>
      <c r="CU897" s="6" t="str">
        <f>+IFERROR(VALUE(RIGHT(Tabla17[[#This Row],[B2B]],6)),"")</f>
        <v/>
      </c>
      <c r="CV897" s="6" t="str">
        <f>+IFERROR(VLOOKUP(CT897,Auxiliar!$A:$C,2,0),"")</f>
        <v/>
      </c>
      <c r="CW897" s="7" t="str">
        <f>+IFERROR(VLOOKUP(CT897,Auxiliar!$A:$C,3,0),"")</f>
        <v/>
      </c>
      <c r="CY897" s="1">
        <v>6227</v>
      </c>
      <c r="CZ897" s="1" t="s">
        <v>16</v>
      </c>
      <c r="DA897" s="6">
        <f>+IFERROR(VALUE(RIGHT(Tabla18[[#This Row],[B2B]],6)),"")</f>
        <v>6227</v>
      </c>
      <c r="DB897" s="6" t="str">
        <f>+IFERROR(VLOOKUP(CZ897,Auxiliar!$A:$C,2,0),"")</f>
        <v>PREMIUM</v>
      </c>
      <c r="DC897" s="7" t="str">
        <f>+IFERROR(VLOOKUP(CZ897,Auxiliar!$A:$C,3,0),"")</f>
        <v>0b 0% | 2b 2% | 5b 3,5% | 10b 5%</v>
      </c>
      <c r="DE897" s="1">
        <v>6227</v>
      </c>
      <c r="DF897" s="1" t="s">
        <v>19</v>
      </c>
      <c r="DG897" s="6">
        <f>+IFERROR(VALUE(RIGHT(Tabla19[[#This Row],[B2B]],6)),"")</f>
        <v>6227</v>
      </c>
      <c r="DH897" s="6" t="str">
        <f>+IFERROR(VLOOKUP(DF897,Auxiliar!$A:$C,2,0),"")</f>
        <v>MICHELOB</v>
      </c>
      <c r="DI897" s="7" t="str">
        <f>+IFERROR(VLOOKUP(DF897,Auxiliar!$A:$C,3,0),"")</f>
        <v>1b 7% | 3b 22% | 8b 27%</v>
      </c>
      <c r="DK897" s="1"/>
      <c r="DL897" s="1"/>
      <c r="DM897" s="6" t="str">
        <f>+IFERROR(VALUE(RIGHT(Tabla20[[#This Row],[B2B]],6)),"")</f>
        <v/>
      </c>
      <c r="DN897" s="6" t="str">
        <f>+IFERROR(VLOOKUP(DL897,Auxiliar!$A:$C,2,0),"")</f>
        <v/>
      </c>
      <c r="DO897" s="7" t="str">
        <f>+IFERROR(VLOOKUP(DL897,Auxiliar!$A:$C,3,0),"")</f>
        <v/>
      </c>
      <c r="DQ897" s="1">
        <v>6219</v>
      </c>
      <c r="DR897" s="12" t="s">
        <v>24</v>
      </c>
      <c r="DS897" s="6">
        <f>+IFERROR(VALUE(RIGHT(Tabla21[[#This Row],[B2B]],6)),"")</f>
        <v>6219</v>
      </c>
      <c r="DT897" s="6" t="str">
        <f>+IFERROR(VLOOKUP(DR897,Auxiliar!$A:$C,2,0),"")</f>
        <v>CORONA PORRON</v>
      </c>
      <c r="DU897" s="7" t="str">
        <f>+IFERROR(VLOOKUP(DR897,Auxiliar!$A:$C,3,0),"")</f>
        <v>1b 5% | 20b 0%</v>
      </c>
      <c r="DW897" s="1"/>
      <c r="DX897" s="12"/>
      <c r="DY897" s="6" t="str">
        <f>+IFERROR(VALUE(RIGHT(Tabla22[[#This Row],[B2B]],6)),"")</f>
        <v/>
      </c>
      <c r="DZ897" s="6" t="str">
        <f>+IFERROR(VLOOKUP(DX897,Auxiliar!$A:$C,2,0),"")</f>
        <v/>
      </c>
      <c r="EA897" s="7" t="str">
        <f>+IFERROR(VLOOKUP(DX897,Auxiliar!$A:$C,3,0),"")</f>
        <v/>
      </c>
      <c r="EC897" s="1"/>
      <c r="ED897" s="12"/>
      <c r="EE897" s="6" t="str">
        <f>+IFERROR(VALUE(RIGHT(Tabla23[[#This Row],[B2B]],6)),"")</f>
        <v/>
      </c>
      <c r="EF897" s="6" t="str">
        <f>+IFERROR(VLOOKUP(ED897,Auxiliar!$A:$C,2,0),"")</f>
        <v/>
      </c>
      <c r="EG897" s="7" t="str">
        <f>+IFERROR(VLOOKUP(ED897,Auxiliar!$A:$C,3,0),"")</f>
        <v/>
      </c>
      <c r="EI897" s="1"/>
      <c r="EJ897" s="12"/>
      <c r="EK897" s="6" t="str">
        <f>+IFERROR(VALUE(RIGHT(Tabla24[[#This Row],[B2B]],6)),"")</f>
        <v/>
      </c>
      <c r="EL897" s="6" t="str">
        <f>+IFERROR(VLOOKUP(EJ897,Auxiliar!$A:$C,2,0),"")</f>
        <v/>
      </c>
      <c r="EM897" s="7" t="str">
        <f>+IFERROR(VLOOKUP(EJ897,Auxiliar!$A:$C,3,0),"")</f>
        <v/>
      </c>
      <c r="EO897" s="1"/>
      <c r="EP897" s="12"/>
      <c r="EQ897" s="6" t="str">
        <f>+IFERROR(VALUE(RIGHT(Tabla25[[#This Row],[B2B]],6)),"")</f>
        <v/>
      </c>
      <c r="ER897" s="6" t="str">
        <f>+IFERROR(VLOOKUP(EP897,Auxiliar!$A:$C,2,0),"")</f>
        <v/>
      </c>
      <c r="ES897" s="7" t="str">
        <f>+IFERROR(VLOOKUP(EP897,Auxiliar!$A:$C,3,0),"")</f>
        <v/>
      </c>
      <c r="EU897" s="1"/>
      <c r="EV897" s="12"/>
      <c r="EW897" s="6" t="str">
        <f>+IFERROR(VALUE(RIGHT(Tabla26[[#This Row],[B2B]],6)),"")</f>
        <v/>
      </c>
      <c r="EX897" s="6" t="str">
        <f>+IFERROR(VLOOKUP(EV897,Auxiliar!$A:$C,2,0),"")</f>
        <v/>
      </c>
      <c r="EY897" s="7" t="str">
        <f>+IFERROR(VLOOKUP(EV897,Auxiliar!$A:$C,3,0),"")</f>
        <v/>
      </c>
      <c r="EZ897" s="1"/>
      <c r="FA897" s="12"/>
      <c r="FB897" s="6" t="str">
        <f>+IFERROR(VALUE(RIGHT(Tabla27[[#This Row],[B2B]],6)),"")</f>
        <v/>
      </c>
      <c r="FC897" s="6" t="str">
        <f>+IFERROR(VLOOKUP(FA897,Auxiliar!$A:$C,2,0),"")</f>
        <v/>
      </c>
      <c r="FD897" s="7" t="str">
        <f>+IFERROR(VLOOKUP(FA897,Auxiliar!$A:$C,3,0),"")</f>
        <v/>
      </c>
      <c r="FE897" s="1"/>
      <c r="FF897" s="12"/>
      <c r="FG897" s="6" t="str">
        <f>+IFERROR(VALUE(RIGHT(Tabla28[[#This Row],[B2B]],6)),"")</f>
        <v/>
      </c>
      <c r="FH897" s="6" t="str">
        <f>+IFERROR(VLOOKUP(FF897,Auxiliar!$A:$C,2,0),"")</f>
        <v/>
      </c>
      <c r="FI897" s="7" t="str">
        <f>+IFERROR(VLOOKUP(FF897,Auxiliar!$A:$C,3,0),"")</f>
        <v/>
      </c>
      <c r="FJ897" s="1"/>
      <c r="FK897" s="12"/>
      <c r="FL897" s="6" t="str">
        <f>+IFERROR(VALUE(RIGHT(Tabla29[[#This Row],[B2B]],6)),"")</f>
        <v/>
      </c>
      <c r="FM897" s="6" t="str">
        <f>+IFERROR(VLOOKUP(FK897,Auxiliar!$A:$C,2,0),"")</f>
        <v/>
      </c>
      <c r="FN897" s="7" t="str">
        <f>+IFERROR(VLOOKUP(FK897,Auxiliar!$A:$C,3,0),"")</f>
        <v/>
      </c>
      <c r="FO897" s="1"/>
      <c r="FP897" s="12"/>
      <c r="FQ897" s="6" t="str">
        <f>+IFERROR(VALUE(RIGHT(Tabla30[[#This Row],[B2B]],6)),"")</f>
        <v/>
      </c>
      <c r="FR897" s="6" t="str">
        <f>+IFERROR(VLOOKUP(FP897,Auxiliar!$A:$C,2,0),"")</f>
        <v/>
      </c>
      <c r="FS897" s="7"/>
      <c r="FT897" s="1"/>
      <c r="FU897" s="12"/>
      <c r="FV897" s="6" t="str">
        <f>+IFERROR(VALUE(RIGHT(Tabla31[[#This Row],[B2B]],6)),"")</f>
        <v/>
      </c>
      <c r="FW897" s="6" t="str">
        <f>+IFERROR(VLOOKUP(FU897,Auxiliar!$A:$C,2,0),"")</f>
        <v/>
      </c>
      <c r="FX897" s="7" t="str">
        <f>+IFERROR(VLOOKUP(FU897,Auxiliar!$A:$C,3,0),"")</f>
        <v/>
      </c>
      <c r="FY897" s="1"/>
      <c r="FZ897" s="12"/>
      <c r="GA897" s="6" t="str">
        <f>+IFERROR(VALUE(RIGHT(Tabla32[[#This Row],[B2B]],6)),"")</f>
        <v/>
      </c>
      <c r="GB897" s="6" t="str">
        <f>+IFERROR(VLOOKUP(FZ897,Auxiliar!$A:$C,2,0),"")</f>
        <v/>
      </c>
      <c r="GC897" s="7" t="str">
        <f>+IFERROR(VLOOKUP(FZ897,Auxiliar!$A:$C,3,0),"")</f>
        <v/>
      </c>
      <c r="GD897" s="1"/>
      <c r="GE897" s="12"/>
      <c r="GF897" s="6" t="str">
        <f>+IFERROR(VALUE(RIGHT(Tabla33[[#This Row],[B2B]],6)),"")</f>
        <v/>
      </c>
      <c r="GG897" s="6" t="str">
        <f>+IFERROR(VLOOKUP(GE897,Auxiliar!$A:$C,2,0),"")</f>
        <v/>
      </c>
      <c r="GH897" s="7" t="str">
        <f>+IFERROR(VLOOKUP(GE897,Auxiliar!$A:$C,3,0),"")</f>
        <v/>
      </c>
    </row>
    <row r="898" spans="19:190" x14ac:dyDescent="0.25">
      <c r="S898" s="1">
        <v>11907</v>
      </c>
      <c r="T898" s="1" t="s">
        <v>9</v>
      </c>
      <c r="U898" s="6">
        <f>+IFERROR(VALUE(RIGHT(Tabla4[[#This Row],[B2B]],6)),"")</f>
        <v>11907</v>
      </c>
      <c r="V898" s="6" t="str">
        <f>+IFERROR(VLOOKUP(T898,Auxiliar!$A:$C,2,0),"")</f>
        <v>CORE</v>
      </c>
      <c r="W898" s="7" t="str">
        <f>+IFERROR(VLOOKUP(T898,Auxiliar!$A:$C,3,0),"")</f>
        <v>0b 1% | 2b 5% | 4b 6%</v>
      </c>
      <c r="AK898" s="1">
        <v>11424</v>
      </c>
      <c r="AL898" s="1" t="s">
        <v>30</v>
      </c>
      <c r="AM898" s="6">
        <f>+IFERROR(VALUE(RIGHT(Tabla7[[#This Row],[B2B]],6)),"")</f>
        <v>11424</v>
      </c>
      <c r="AN898" s="6" t="str">
        <f>+IFERROR(VLOOKUP(AL898,Auxiliar!$A:$C,2,0),"")</f>
        <v>LATONES</v>
      </c>
      <c r="AO898" s="7" t="str">
        <f>+IFERROR(VLOOKUP(AL898,Auxiliar!$A:$C,3,0),"")</f>
        <v>1b 4% | 5b 7% | 97b 0%</v>
      </c>
      <c r="AW898" s="1"/>
      <c r="AX898" s="1" t="s">
        <v>32</v>
      </c>
      <c r="AY898" s="6" t="str">
        <f>+IFERROR(VALUE(RIGHT(Tabla9[[#This Row],[B2B]],6)),"")</f>
        <v/>
      </c>
      <c r="AZ898" s="6" t="str">
        <f>+IFERROR(VLOOKUP(AX898,Auxiliar!$A:$C,2,0),"")</f>
        <v>LATONES</v>
      </c>
      <c r="BA898" s="7" t="str">
        <f>+IFERROR(VLOOKUP(AX898,Auxiliar!$A:$C,3,0),"")</f>
        <v>2b 3% | 4b 4% | 6b 5% | 10b 8%  | 385b 0%</v>
      </c>
      <c r="BI898" s="1"/>
      <c r="BJ898" s="1"/>
      <c r="BK898" s="6" t="str">
        <f>+IFERROR(VALUE(RIGHT(Tabla11[[#This Row],[B2B]],6)),"")</f>
        <v/>
      </c>
      <c r="BL898" s="6" t="str">
        <f>+IFERROR(VLOOKUP(BJ898,Auxiliar!$A:$C,2,0),"")</f>
        <v/>
      </c>
      <c r="BM898" s="7" t="str">
        <f>+IFERROR(VLOOKUP(BJ898,Auxiliar!$A:$C,3,0),"")</f>
        <v/>
      </c>
      <c r="BO898" s="1"/>
      <c r="BP898" s="1" t="s">
        <v>39</v>
      </c>
      <c r="BQ898" s="6" t="str">
        <f>+IFERROR(VALUE(RIGHT(Tabla12[[#This Row],[B2B]],6)),"")</f>
        <v/>
      </c>
      <c r="BR898" s="6" t="str">
        <f>+IFERROR(VLOOKUP(BP898,Auxiliar!$A:$C,2,0),"")</f>
        <v>VALUE LITRO</v>
      </c>
      <c r="BS898" s="7" t="str">
        <f>+IFERROR(VLOOKUP(BP898,Auxiliar!$A:$C,3,0),"")</f>
        <v>1b 12%</v>
      </c>
      <c r="CA898" s="1">
        <v>6320</v>
      </c>
      <c r="CB898" s="1" t="s">
        <v>35</v>
      </c>
      <c r="CC898" s="6">
        <f>+IFERROR(VALUE(RIGHT(Tabla14[[#This Row],[B2B]],6)),"")</f>
        <v>6320</v>
      </c>
      <c r="CD898" s="6" t="str">
        <f>+IFERROR(VLOOKUP(CB898,Auxiliar!$A:$C,2,0),"")</f>
        <v>Corona 710cc</v>
      </c>
      <c r="CE898" s="7" t="str">
        <f>+IFERROR(VLOOKUP(CB898,Auxiliar!$A:$C,3,0),"")</f>
        <v>1b 10% | 85b 0%</v>
      </c>
      <c r="CG898" s="1"/>
      <c r="CH898" s="1"/>
      <c r="CI898" s="6" t="str">
        <f>+IFERROR(VALUE(RIGHT(Tabla15[[#This Row],[B2B]],6)),"")</f>
        <v/>
      </c>
      <c r="CJ898" s="6" t="str">
        <f>+IFERROR(VLOOKUP(CH898,Auxiliar!$A:$C,2,0),"")</f>
        <v/>
      </c>
      <c r="CK898" s="7" t="str">
        <f>+IFERROR(VLOOKUP(CH898,Auxiliar!$A:$C,3,0),"")</f>
        <v/>
      </c>
      <c r="CM898" s="1">
        <v>6228</v>
      </c>
      <c r="CN898" s="1" t="s">
        <v>20</v>
      </c>
      <c r="CO898" s="6">
        <v>6228</v>
      </c>
      <c r="CP898" s="6" t="s">
        <v>20</v>
      </c>
      <c r="CQ898" s="7" t="s">
        <v>21</v>
      </c>
      <c r="CS898" s="1"/>
      <c r="CT898" s="1"/>
      <c r="CU898" s="6" t="str">
        <f>+IFERROR(VALUE(RIGHT(Tabla17[[#This Row],[B2B]],6)),"")</f>
        <v/>
      </c>
      <c r="CV898" s="6" t="str">
        <f>+IFERROR(VLOOKUP(CT898,Auxiliar!$A:$C,2,0),"")</f>
        <v/>
      </c>
      <c r="CW898" s="7" t="str">
        <f>+IFERROR(VLOOKUP(CT898,Auxiliar!$A:$C,3,0),"")</f>
        <v/>
      </c>
      <c r="CY898" s="1">
        <v>6228</v>
      </c>
      <c r="CZ898" s="1" t="s">
        <v>16</v>
      </c>
      <c r="DA898" s="6">
        <f>+IFERROR(VALUE(RIGHT(Tabla18[[#This Row],[B2B]],6)),"")</f>
        <v>6228</v>
      </c>
      <c r="DB898" s="6" t="str">
        <f>+IFERROR(VLOOKUP(CZ898,Auxiliar!$A:$C,2,0),"")</f>
        <v>PREMIUM</v>
      </c>
      <c r="DC898" s="7" t="str">
        <f>+IFERROR(VLOOKUP(CZ898,Auxiliar!$A:$C,3,0),"")</f>
        <v>0b 0% | 2b 2% | 5b 3,5% | 10b 5%</v>
      </c>
      <c r="DE898" s="1">
        <v>6228</v>
      </c>
      <c r="DF898" s="1" t="s">
        <v>19</v>
      </c>
      <c r="DG898" s="6">
        <f>+IFERROR(VALUE(RIGHT(Tabla19[[#This Row],[B2B]],6)),"")</f>
        <v>6228</v>
      </c>
      <c r="DH898" s="6" t="str">
        <f>+IFERROR(VLOOKUP(DF898,Auxiliar!$A:$C,2,0),"")</f>
        <v>MICHELOB</v>
      </c>
      <c r="DI898" s="7" t="str">
        <f>+IFERROR(VLOOKUP(DF898,Auxiliar!$A:$C,3,0),"")</f>
        <v>1b 7% | 3b 22% | 8b 27%</v>
      </c>
      <c r="DK898" s="1"/>
      <c r="DL898" s="1"/>
      <c r="DM898" s="6" t="str">
        <f>+IFERROR(VALUE(RIGHT(Tabla20[[#This Row],[B2B]],6)),"")</f>
        <v/>
      </c>
      <c r="DN898" s="6" t="str">
        <f>+IFERROR(VLOOKUP(DL898,Auxiliar!$A:$C,2,0),"")</f>
        <v/>
      </c>
      <c r="DO898" s="7" t="str">
        <f>+IFERROR(VLOOKUP(DL898,Auxiliar!$A:$C,3,0),"")</f>
        <v/>
      </c>
      <c r="DQ898" s="1">
        <v>6227</v>
      </c>
      <c r="DR898" s="12" t="s">
        <v>24</v>
      </c>
      <c r="DS898" s="6">
        <f>+IFERROR(VALUE(RIGHT(Tabla21[[#This Row],[B2B]],6)),"")</f>
        <v>6227</v>
      </c>
      <c r="DT898" s="6" t="str">
        <f>+IFERROR(VLOOKUP(DR898,Auxiliar!$A:$C,2,0),"")</f>
        <v>CORONA PORRON</v>
      </c>
      <c r="DU898" s="7" t="str">
        <f>+IFERROR(VLOOKUP(DR898,Auxiliar!$A:$C,3,0),"")</f>
        <v>1b 5% | 20b 0%</v>
      </c>
      <c r="DW898" s="1"/>
      <c r="DX898" s="12"/>
      <c r="DY898" s="6" t="str">
        <f>+IFERROR(VALUE(RIGHT(Tabla22[[#This Row],[B2B]],6)),"")</f>
        <v/>
      </c>
      <c r="DZ898" s="6" t="str">
        <f>+IFERROR(VLOOKUP(DX898,Auxiliar!$A:$C,2,0),"")</f>
        <v/>
      </c>
      <c r="EA898" s="7" t="str">
        <f>+IFERROR(VLOOKUP(DX898,Auxiliar!$A:$C,3,0),"")</f>
        <v/>
      </c>
      <c r="EC898" s="1"/>
      <c r="ED898" s="12"/>
      <c r="EE898" s="6" t="str">
        <f>+IFERROR(VALUE(RIGHT(Tabla23[[#This Row],[B2B]],6)),"")</f>
        <v/>
      </c>
      <c r="EF898" s="6" t="str">
        <f>+IFERROR(VLOOKUP(ED898,Auxiliar!$A:$C,2,0),"")</f>
        <v/>
      </c>
      <c r="EG898" s="7" t="str">
        <f>+IFERROR(VLOOKUP(ED898,Auxiliar!$A:$C,3,0),"")</f>
        <v/>
      </c>
      <c r="EI898" s="1"/>
      <c r="EJ898" s="12"/>
      <c r="EK898" s="6" t="str">
        <f>+IFERROR(VALUE(RIGHT(Tabla24[[#This Row],[B2B]],6)),"")</f>
        <v/>
      </c>
      <c r="EL898" s="6" t="str">
        <f>+IFERROR(VLOOKUP(EJ898,Auxiliar!$A:$C,2,0),"")</f>
        <v/>
      </c>
      <c r="EM898" s="7" t="str">
        <f>+IFERROR(VLOOKUP(EJ898,Auxiliar!$A:$C,3,0),"")</f>
        <v/>
      </c>
      <c r="EO898" s="1"/>
      <c r="EP898" s="12"/>
      <c r="EQ898" s="6" t="str">
        <f>+IFERROR(VALUE(RIGHT(Tabla25[[#This Row],[B2B]],6)),"")</f>
        <v/>
      </c>
      <c r="ER898" s="6" t="str">
        <f>+IFERROR(VLOOKUP(EP898,Auxiliar!$A:$C,2,0),"")</f>
        <v/>
      </c>
      <c r="ES898" s="7" t="str">
        <f>+IFERROR(VLOOKUP(EP898,Auxiliar!$A:$C,3,0),"")</f>
        <v/>
      </c>
      <c r="EU898" s="1"/>
      <c r="EV898" s="12"/>
      <c r="EW898" s="6" t="str">
        <f>+IFERROR(VALUE(RIGHT(Tabla26[[#This Row],[B2B]],6)),"")</f>
        <v/>
      </c>
      <c r="EX898" s="6" t="str">
        <f>+IFERROR(VLOOKUP(EV898,Auxiliar!$A:$C,2,0),"")</f>
        <v/>
      </c>
      <c r="EY898" s="7" t="str">
        <f>+IFERROR(VLOOKUP(EV898,Auxiliar!$A:$C,3,0),"")</f>
        <v/>
      </c>
      <c r="EZ898" s="1"/>
      <c r="FA898" s="12"/>
      <c r="FB898" s="6" t="str">
        <f>+IFERROR(VALUE(RIGHT(Tabla27[[#This Row],[B2B]],6)),"")</f>
        <v/>
      </c>
      <c r="FC898" s="6" t="str">
        <f>+IFERROR(VLOOKUP(FA898,Auxiliar!$A:$C,2,0),"")</f>
        <v/>
      </c>
      <c r="FD898" s="7" t="str">
        <f>+IFERROR(VLOOKUP(FA898,Auxiliar!$A:$C,3,0),"")</f>
        <v/>
      </c>
      <c r="FE898" s="1"/>
      <c r="FF898" s="12"/>
      <c r="FG898" s="6" t="str">
        <f>+IFERROR(VALUE(RIGHT(Tabla28[[#This Row],[B2B]],6)),"")</f>
        <v/>
      </c>
      <c r="FH898" s="6" t="str">
        <f>+IFERROR(VLOOKUP(FF898,Auxiliar!$A:$C,2,0),"")</f>
        <v/>
      </c>
      <c r="FI898" s="7" t="str">
        <f>+IFERROR(VLOOKUP(FF898,Auxiliar!$A:$C,3,0),"")</f>
        <v/>
      </c>
      <c r="FJ898" s="1"/>
      <c r="FK898" s="12"/>
      <c r="FL898" s="6" t="str">
        <f>+IFERROR(VALUE(RIGHT(Tabla29[[#This Row],[B2B]],6)),"")</f>
        <v/>
      </c>
      <c r="FM898" s="6" t="str">
        <f>+IFERROR(VLOOKUP(FK898,Auxiliar!$A:$C,2,0),"")</f>
        <v/>
      </c>
      <c r="FN898" s="7" t="str">
        <f>+IFERROR(VLOOKUP(FK898,Auxiliar!$A:$C,3,0),"")</f>
        <v/>
      </c>
      <c r="FO898" s="1"/>
      <c r="FP898" s="12"/>
      <c r="FQ898" s="6" t="str">
        <f>+IFERROR(VALUE(RIGHT(Tabla30[[#This Row],[B2B]],6)),"")</f>
        <v/>
      </c>
      <c r="FR898" s="6" t="str">
        <f>+IFERROR(VLOOKUP(FP898,Auxiliar!$A:$C,2,0),"")</f>
        <v/>
      </c>
      <c r="FS898" s="7"/>
      <c r="FT898" s="1"/>
      <c r="FU898" s="12"/>
      <c r="FV898" s="6" t="str">
        <f>+IFERROR(VALUE(RIGHT(Tabla31[[#This Row],[B2B]],6)),"")</f>
        <v/>
      </c>
      <c r="FW898" s="6" t="str">
        <f>+IFERROR(VLOOKUP(FU898,Auxiliar!$A:$C,2,0),"")</f>
        <v/>
      </c>
      <c r="FX898" s="7" t="str">
        <f>+IFERROR(VLOOKUP(FU898,Auxiliar!$A:$C,3,0),"")</f>
        <v/>
      </c>
      <c r="FY898" s="1"/>
      <c r="FZ898" s="12"/>
      <c r="GA898" s="6" t="str">
        <f>+IFERROR(VALUE(RIGHT(Tabla32[[#This Row],[B2B]],6)),"")</f>
        <v/>
      </c>
      <c r="GB898" s="6" t="str">
        <f>+IFERROR(VLOOKUP(FZ898,Auxiliar!$A:$C,2,0),"")</f>
        <v/>
      </c>
      <c r="GC898" s="7" t="str">
        <f>+IFERROR(VLOOKUP(FZ898,Auxiliar!$A:$C,3,0),"")</f>
        <v/>
      </c>
      <c r="GD898" s="1"/>
      <c r="GE898" s="12"/>
      <c r="GF898" s="6" t="str">
        <f>+IFERROR(VALUE(RIGHT(Tabla33[[#This Row],[B2B]],6)),"")</f>
        <v/>
      </c>
      <c r="GG898" s="6" t="str">
        <f>+IFERROR(VLOOKUP(GE898,Auxiliar!$A:$C,2,0),"")</f>
        <v/>
      </c>
      <c r="GH898" s="7" t="str">
        <f>+IFERROR(VLOOKUP(GE898,Auxiliar!$A:$C,3,0),"")</f>
        <v/>
      </c>
    </row>
    <row r="899" spans="19:190" x14ac:dyDescent="0.25">
      <c r="S899" s="1">
        <v>11912</v>
      </c>
      <c r="T899" s="1" t="s">
        <v>9</v>
      </c>
      <c r="U899" s="6">
        <f>+IFERROR(VALUE(RIGHT(Tabla4[[#This Row],[B2B]],6)),"")</f>
        <v>11912</v>
      </c>
      <c r="V899" s="6" t="str">
        <f>+IFERROR(VLOOKUP(T899,Auxiliar!$A:$C,2,0),"")</f>
        <v>CORE</v>
      </c>
      <c r="W899" s="7" t="str">
        <f>+IFERROR(VLOOKUP(T899,Auxiliar!$A:$C,3,0),"")</f>
        <v>0b 1% | 2b 5% | 4b 6%</v>
      </c>
      <c r="AK899" s="1">
        <v>11480</v>
      </c>
      <c r="AL899" s="1" t="s">
        <v>30</v>
      </c>
      <c r="AM899" s="6">
        <f>+IFERROR(VALUE(RIGHT(Tabla7[[#This Row],[B2B]],6)),"")</f>
        <v>11480</v>
      </c>
      <c r="AN899" s="6" t="str">
        <f>+IFERROR(VLOOKUP(AL899,Auxiliar!$A:$C,2,0),"")</f>
        <v>LATONES</v>
      </c>
      <c r="AO899" s="7" t="str">
        <f>+IFERROR(VLOOKUP(AL899,Auxiliar!$A:$C,3,0),"")</f>
        <v>1b 4% | 5b 7% | 97b 0%</v>
      </c>
      <c r="AW899" s="1"/>
      <c r="AX899" s="1" t="s">
        <v>32</v>
      </c>
      <c r="AY899" s="6" t="str">
        <f>+IFERROR(VALUE(RIGHT(Tabla9[[#This Row],[B2B]],6)),"")</f>
        <v/>
      </c>
      <c r="AZ899" s="6" t="str">
        <f>+IFERROR(VLOOKUP(AX899,Auxiliar!$A:$C,2,0),"")</f>
        <v>LATONES</v>
      </c>
      <c r="BA899" s="7" t="str">
        <f>+IFERROR(VLOOKUP(AX899,Auxiliar!$A:$C,3,0),"")</f>
        <v>2b 3% | 4b 4% | 6b 5% | 10b 8%  | 385b 0%</v>
      </c>
      <c r="BI899" s="1"/>
      <c r="BJ899" s="1"/>
      <c r="BK899" s="6" t="str">
        <f>+IFERROR(VALUE(RIGHT(Tabla11[[#This Row],[B2B]],6)),"")</f>
        <v/>
      </c>
      <c r="BL899" s="6" t="str">
        <f>+IFERROR(VLOOKUP(BJ899,Auxiliar!$A:$C,2,0),"")</f>
        <v/>
      </c>
      <c r="BM899" s="7" t="str">
        <f>+IFERROR(VLOOKUP(BJ899,Auxiliar!$A:$C,3,0),"")</f>
        <v/>
      </c>
      <c r="BO899" s="1"/>
      <c r="BP899" s="1" t="s">
        <v>39</v>
      </c>
      <c r="BQ899" s="6" t="str">
        <f>+IFERROR(VALUE(RIGHT(Tabla12[[#This Row],[B2B]],6)),"")</f>
        <v/>
      </c>
      <c r="BR899" s="6" t="str">
        <f>+IFERROR(VLOOKUP(BP899,Auxiliar!$A:$C,2,0),"")</f>
        <v>VALUE LITRO</v>
      </c>
      <c r="BS899" s="7" t="str">
        <f>+IFERROR(VLOOKUP(BP899,Auxiliar!$A:$C,3,0),"")</f>
        <v>1b 12%</v>
      </c>
      <c r="CA899" s="1">
        <v>6326</v>
      </c>
      <c r="CB899" s="1" t="s">
        <v>35</v>
      </c>
      <c r="CC899" s="6">
        <f>+IFERROR(VALUE(RIGHT(Tabla14[[#This Row],[B2B]],6)),"")</f>
        <v>6326</v>
      </c>
      <c r="CD899" s="6" t="str">
        <f>+IFERROR(VLOOKUP(CB899,Auxiliar!$A:$C,2,0),"")</f>
        <v>Corona 710cc</v>
      </c>
      <c r="CE899" s="7" t="str">
        <f>+IFERROR(VLOOKUP(CB899,Auxiliar!$A:$C,3,0),"")</f>
        <v>1b 10% | 85b 0%</v>
      </c>
      <c r="CG899" s="1"/>
      <c r="CH899" s="1"/>
      <c r="CI899" s="6" t="str">
        <f>+IFERROR(VALUE(RIGHT(Tabla15[[#This Row],[B2B]],6)),"")</f>
        <v/>
      </c>
      <c r="CJ899" s="6" t="str">
        <f>+IFERROR(VLOOKUP(CH899,Auxiliar!$A:$C,2,0),"")</f>
        <v/>
      </c>
      <c r="CK899" s="7" t="str">
        <f>+IFERROR(VLOOKUP(CH899,Auxiliar!$A:$C,3,0),"")</f>
        <v/>
      </c>
      <c r="CM899" s="1">
        <v>6233</v>
      </c>
      <c r="CN899" s="1" t="s">
        <v>20</v>
      </c>
      <c r="CO899" s="6">
        <v>6233</v>
      </c>
      <c r="CP899" s="6" t="s">
        <v>20</v>
      </c>
      <c r="CQ899" s="7" t="s">
        <v>21</v>
      </c>
      <c r="CS899" s="1"/>
      <c r="CT899" s="1"/>
      <c r="CU899" s="6" t="str">
        <f>+IFERROR(VALUE(RIGHT(Tabla17[[#This Row],[B2B]],6)),"")</f>
        <v/>
      </c>
      <c r="CV899" s="6" t="str">
        <f>+IFERROR(VLOOKUP(CT899,Auxiliar!$A:$C,2,0),"")</f>
        <v/>
      </c>
      <c r="CW899" s="7" t="str">
        <f>+IFERROR(VLOOKUP(CT899,Auxiliar!$A:$C,3,0),"")</f>
        <v/>
      </c>
      <c r="CY899" s="1">
        <v>6233</v>
      </c>
      <c r="CZ899" s="1" t="s">
        <v>16</v>
      </c>
      <c r="DA899" s="6">
        <f>+IFERROR(VALUE(RIGHT(Tabla18[[#This Row],[B2B]],6)),"")</f>
        <v>6233</v>
      </c>
      <c r="DB899" s="6" t="str">
        <f>+IFERROR(VLOOKUP(CZ899,Auxiliar!$A:$C,2,0),"")</f>
        <v>PREMIUM</v>
      </c>
      <c r="DC899" s="7" t="str">
        <f>+IFERROR(VLOOKUP(CZ899,Auxiliar!$A:$C,3,0),"")</f>
        <v>0b 0% | 2b 2% | 5b 3,5% | 10b 5%</v>
      </c>
      <c r="DE899" s="1">
        <v>6233</v>
      </c>
      <c r="DF899" s="1" t="s">
        <v>19</v>
      </c>
      <c r="DG899" s="6">
        <f>+IFERROR(VALUE(RIGHT(Tabla19[[#This Row],[B2B]],6)),"")</f>
        <v>6233</v>
      </c>
      <c r="DH899" s="6" t="str">
        <f>+IFERROR(VLOOKUP(DF899,Auxiliar!$A:$C,2,0),"")</f>
        <v>MICHELOB</v>
      </c>
      <c r="DI899" s="7" t="str">
        <f>+IFERROR(VLOOKUP(DF899,Auxiliar!$A:$C,3,0),"")</f>
        <v>1b 7% | 3b 22% | 8b 27%</v>
      </c>
      <c r="DK899" s="1"/>
      <c r="DL899" s="1"/>
      <c r="DM899" s="6" t="str">
        <f>+IFERROR(VALUE(RIGHT(Tabla20[[#This Row],[B2B]],6)),"")</f>
        <v/>
      </c>
      <c r="DN899" s="6" t="str">
        <f>+IFERROR(VLOOKUP(DL899,Auxiliar!$A:$C,2,0),"")</f>
        <v/>
      </c>
      <c r="DO899" s="7" t="str">
        <f>+IFERROR(VLOOKUP(DL899,Auxiliar!$A:$C,3,0),"")</f>
        <v/>
      </c>
      <c r="DQ899" s="1">
        <v>6228</v>
      </c>
      <c r="DR899" s="12" t="s">
        <v>24</v>
      </c>
      <c r="DS899" s="6">
        <f>+IFERROR(VALUE(RIGHT(Tabla21[[#This Row],[B2B]],6)),"")</f>
        <v>6228</v>
      </c>
      <c r="DT899" s="6" t="str">
        <f>+IFERROR(VLOOKUP(DR899,Auxiliar!$A:$C,2,0),"")</f>
        <v>CORONA PORRON</v>
      </c>
      <c r="DU899" s="7" t="str">
        <f>+IFERROR(VLOOKUP(DR899,Auxiliar!$A:$C,3,0),"")</f>
        <v>1b 5% | 20b 0%</v>
      </c>
      <c r="DW899" s="1"/>
      <c r="DX899" s="12"/>
      <c r="DY899" s="6" t="str">
        <f>+IFERROR(VALUE(RIGHT(Tabla22[[#This Row],[B2B]],6)),"")</f>
        <v/>
      </c>
      <c r="DZ899" s="6" t="str">
        <f>+IFERROR(VLOOKUP(DX899,Auxiliar!$A:$C,2,0),"")</f>
        <v/>
      </c>
      <c r="EA899" s="7" t="str">
        <f>+IFERROR(VLOOKUP(DX899,Auxiliar!$A:$C,3,0),"")</f>
        <v/>
      </c>
      <c r="EC899" s="1"/>
      <c r="ED899" s="12"/>
      <c r="EE899" s="6" t="str">
        <f>+IFERROR(VALUE(RIGHT(Tabla23[[#This Row],[B2B]],6)),"")</f>
        <v/>
      </c>
      <c r="EF899" s="6" t="str">
        <f>+IFERROR(VLOOKUP(ED899,Auxiliar!$A:$C,2,0),"")</f>
        <v/>
      </c>
      <c r="EG899" s="7" t="str">
        <f>+IFERROR(VLOOKUP(ED899,Auxiliar!$A:$C,3,0),"")</f>
        <v/>
      </c>
      <c r="EI899" s="1"/>
      <c r="EJ899" s="12"/>
      <c r="EK899" s="6" t="str">
        <f>+IFERROR(VALUE(RIGHT(Tabla24[[#This Row],[B2B]],6)),"")</f>
        <v/>
      </c>
      <c r="EL899" s="6" t="str">
        <f>+IFERROR(VLOOKUP(EJ899,Auxiliar!$A:$C,2,0),"")</f>
        <v/>
      </c>
      <c r="EM899" s="7" t="str">
        <f>+IFERROR(VLOOKUP(EJ899,Auxiliar!$A:$C,3,0),"")</f>
        <v/>
      </c>
      <c r="EO899" s="1"/>
      <c r="EP899" s="12"/>
      <c r="EQ899" s="6" t="str">
        <f>+IFERROR(VALUE(RIGHT(Tabla25[[#This Row],[B2B]],6)),"")</f>
        <v/>
      </c>
      <c r="ER899" s="6" t="str">
        <f>+IFERROR(VLOOKUP(EP899,Auxiliar!$A:$C,2,0),"")</f>
        <v/>
      </c>
      <c r="ES899" s="7" t="str">
        <f>+IFERROR(VLOOKUP(EP899,Auxiliar!$A:$C,3,0),"")</f>
        <v/>
      </c>
      <c r="EU899" s="1"/>
      <c r="EV899" s="12"/>
      <c r="EW899" s="6" t="str">
        <f>+IFERROR(VALUE(RIGHT(Tabla26[[#This Row],[B2B]],6)),"")</f>
        <v/>
      </c>
      <c r="EX899" s="6" t="str">
        <f>+IFERROR(VLOOKUP(EV899,Auxiliar!$A:$C,2,0),"")</f>
        <v/>
      </c>
      <c r="EY899" s="7" t="str">
        <f>+IFERROR(VLOOKUP(EV899,Auxiliar!$A:$C,3,0),"")</f>
        <v/>
      </c>
      <c r="EZ899" s="1"/>
      <c r="FA899" s="12"/>
      <c r="FB899" s="6" t="str">
        <f>+IFERROR(VALUE(RIGHT(Tabla27[[#This Row],[B2B]],6)),"")</f>
        <v/>
      </c>
      <c r="FC899" s="6" t="str">
        <f>+IFERROR(VLOOKUP(FA899,Auxiliar!$A:$C,2,0),"")</f>
        <v/>
      </c>
      <c r="FD899" s="7" t="str">
        <f>+IFERROR(VLOOKUP(FA899,Auxiliar!$A:$C,3,0),"")</f>
        <v/>
      </c>
      <c r="FE899" s="1"/>
      <c r="FF899" s="12"/>
      <c r="FG899" s="6" t="str">
        <f>+IFERROR(VALUE(RIGHT(Tabla28[[#This Row],[B2B]],6)),"")</f>
        <v/>
      </c>
      <c r="FH899" s="6" t="str">
        <f>+IFERROR(VLOOKUP(FF899,Auxiliar!$A:$C,2,0),"")</f>
        <v/>
      </c>
      <c r="FI899" s="7" t="str">
        <f>+IFERROR(VLOOKUP(FF899,Auxiliar!$A:$C,3,0),"")</f>
        <v/>
      </c>
      <c r="FJ899" s="1"/>
      <c r="FK899" s="12"/>
      <c r="FL899" s="6" t="str">
        <f>+IFERROR(VALUE(RIGHT(Tabla29[[#This Row],[B2B]],6)),"")</f>
        <v/>
      </c>
      <c r="FM899" s="6" t="str">
        <f>+IFERROR(VLOOKUP(FK899,Auxiliar!$A:$C,2,0),"")</f>
        <v/>
      </c>
      <c r="FN899" s="7" t="str">
        <f>+IFERROR(VLOOKUP(FK899,Auxiliar!$A:$C,3,0),"")</f>
        <v/>
      </c>
      <c r="FO899" s="1"/>
      <c r="FP899" s="12"/>
      <c r="FQ899" s="6" t="str">
        <f>+IFERROR(VALUE(RIGHT(Tabla30[[#This Row],[B2B]],6)),"")</f>
        <v/>
      </c>
      <c r="FR899" s="6" t="str">
        <f>+IFERROR(VLOOKUP(FP899,Auxiliar!$A:$C,2,0),"")</f>
        <v/>
      </c>
      <c r="FS899" s="7"/>
      <c r="FT899" s="1"/>
      <c r="FU899" s="12"/>
      <c r="FV899" s="6" t="str">
        <f>+IFERROR(VALUE(RIGHT(Tabla31[[#This Row],[B2B]],6)),"")</f>
        <v/>
      </c>
      <c r="FW899" s="6" t="str">
        <f>+IFERROR(VLOOKUP(FU899,Auxiliar!$A:$C,2,0),"")</f>
        <v/>
      </c>
      <c r="FX899" s="7" t="str">
        <f>+IFERROR(VLOOKUP(FU899,Auxiliar!$A:$C,3,0),"")</f>
        <v/>
      </c>
      <c r="FY899" s="1"/>
      <c r="FZ899" s="12"/>
      <c r="GA899" s="6" t="str">
        <f>+IFERROR(VALUE(RIGHT(Tabla32[[#This Row],[B2B]],6)),"")</f>
        <v/>
      </c>
      <c r="GB899" s="6" t="str">
        <f>+IFERROR(VLOOKUP(FZ899,Auxiliar!$A:$C,2,0),"")</f>
        <v/>
      </c>
      <c r="GC899" s="7" t="str">
        <f>+IFERROR(VLOOKUP(FZ899,Auxiliar!$A:$C,3,0),"")</f>
        <v/>
      </c>
      <c r="GD899" s="1"/>
      <c r="GE899" s="12"/>
      <c r="GF899" s="6" t="str">
        <f>+IFERROR(VALUE(RIGHT(Tabla33[[#This Row],[B2B]],6)),"")</f>
        <v/>
      </c>
      <c r="GG899" s="6" t="str">
        <f>+IFERROR(VLOOKUP(GE899,Auxiliar!$A:$C,2,0),"")</f>
        <v/>
      </c>
      <c r="GH899" s="7" t="str">
        <f>+IFERROR(VLOOKUP(GE899,Auxiliar!$A:$C,3,0),"")</f>
        <v/>
      </c>
    </row>
    <row r="900" spans="19:190" x14ac:dyDescent="0.25">
      <c r="S900" s="1">
        <v>11914</v>
      </c>
      <c r="T900" s="1" t="s">
        <v>9</v>
      </c>
      <c r="U900" s="6">
        <f>+IFERROR(VALUE(RIGHT(Tabla4[[#This Row],[B2B]],6)),"")</f>
        <v>11914</v>
      </c>
      <c r="V900" s="6" t="str">
        <f>+IFERROR(VLOOKUP(T900,Auxiliar!$A:$C,2,0),"")</f>
        <v>CORE</v>
      </c>
      <c r="W900" s="7" t="str">
        <f>+IFERROR(VLOOKUP(T900,Auxiliar!$A:$C,3,0),"")</f>
        <v>0b 1% | 2b 5% | 4b 6%</v>
      </c>
      <c r="AK900" s="1">
        <v>11484</v>
      </c>
      <c r="AL900" s="1" t="s">
        <v>30</v>
      </c>
      <c r="AM900" s="6">
        <f>+IFERROR(VALUE(RIGHT(Tabla7[[#This Row],[B2B]],6)),"")</f>
        <v>11484</v>
      </c>
      <c r="AN900" s="6" t="str">
        <f>+IFERROR(VLOOKUP(AL900,Auxiliar!$A:$C,2,0),"")</f>
        <v>LATONES</v>
      </c>
      <c r="AO900" s="7" t="str">
        <f>+IFERROR(VLOOKUP(AL900,Auxiliar!$A:$C,3,0),"")</f>
        <v>1b 4% | 5b 7% | 97b 0%</v>
      </c>
      <c r="AW900" s="1"/>
      <c r="AX900" s="1" t="s">
        <v>32</v>
      </c>
      <c r="AY900" s="6" t="str">
        <f>+IFERROR(VALUE(RIGHT(Tabla9[[#This Row],[B2B]],6)),"")</f>
        <v/>
      </c>
      <c r="AZ900" s="6" t="str">
        <f>+IFERROR(VLOOKUP(AX900,Auxiliar!$A:$C,2,0),"")</f>
        <v>LATONES</v>
      </c>
      <c r="BA900" s="7" t="str">
        <f>+IFERROR(VLOOKUP(AX900,Auxiliar!$A:$C,3,0),"")</f>
        <v>2b 3% | 4b 4% | 6b 5% | 10b 8%  | 385b 0%</v>
      </c>
      <c r="BI900" s="1"/>
      <c r="BJ900" s="1"/>
      <c r="BK900" s="6" t="str">
        <f>+IFERROR(VALUE(RIGHT(Tabla11[[#This Row],[B2B]],6)),"")</f>
        <v/>
      </c>
      <c r="BL900" s="6" t="str">
        <f>+IFERROR(VLOOKUP(BJ900,Auxiliar!$A:$C,2,0),"")</f>
        <v/>
      </c>
      <c r="BM900" s="7" t="str">
        <f>+IFERROR(VLOOKUP(BJ900,Auxiliar!$A:$C,3,0),"")</f>
        <v/>
      </c>
      <c r="BO900" s="1"/>
      <c r="BP900" s="1" t="s">
        <v>39</v>
      </c>
      <c r="BQ900" s="6" t="str">
        <f>+IFERROR(VALUE(RIGHT(Tabla12[[#This Row],[B2B]],6)),"")</f>
        <v/>
      </c>
      <c r="BR900" s="6" t="str">
        <f>+IFERROR(VLOOKUP(BP900,Auxiliar!$A:$C,2,0),"")</f>
        <v>VALUE LITRO</v>
      </c>
      <c r="BS900" s="7" t="str">
        <f>+IFERROR(VLOOKUP(BP900,Auxiliar!$A:$C,3,0),"")</f>
        <v>1b 12%</v>
      </c>
      <c r="CA900" s="1">
        <v>6329</v>
      </c>
      <c r="CB900" s="1" t="s">
        <v>35</v>
      </c>
      <c r="CC900" s="6">
        <f>+IFERROR(VALUE(RIGHT(Tabla14[[#This Row],[B2B]],6)),"")</f>
        <v>6329</v>
      </c>
      <c r="CD900" s="6" t="str">
        <f>+IFERROR(VLOOKUP(CB900,Auxiliar!$A:$C,2,0),"")</f>
        <v>Corona 710cc</v>
      </c>
      <c r="CE900" s="7" t="str">
        <f>+IFERROR(VLOOKUP(CB900,Auxiliar!$A:$C,3,0),"")</f>
        <v>1b 10% | 85b 0%</v>
      </c>
      <c r="CG900" s="1"/>
      <c r="CH900" s="1"/>
      <c r="CI900" s="6" t="str">
        <f>+IFERROR(VALUE(RIGHT(Tabla15[[#This Row],[B2B]],6)),"")</f>
        <v/>
      </c>
      <c r="CJ900" s="6" t="str">
        <f>+IFERROR(VLOOKUP(CH900,Auxiliar!$A:$C,2,0),"")</f>
        <v/>
      </c>
      <c r="CK900" s="7" t="str">
        <f>+IFERROR(VLOOKUP(CH900,Auxiliar!$A:$C,3,0),"")</f>
        <v/>
      </c>
      <c r="CM900" s="1">
        <v>6235</v>
      </c>
      <c r="CN900" s="1" t="s">
        <v>20</v>
      </c>
      <c r="CO900" s="6">
        <v>6235</v>
      </c>
      <c r="CP900" s="6" t="s">
        <v>20</v>
      </c>
      <c r="CQ900" s="7" t="s">
        <v>21</v>
      </c>
      <c r="CS900" s="1"/>
      <c r="CT900" s="1"/>
      <c r="CU900" s="6" t="str">
        <f>+IFERROR(VALUE(RIGHT(Tabla17[[#This Row],[B2B]],6)),"")</f>
        <v/>
      </c>
      <c r="CV900" s="6" t="str">
        <f>+IFERROR(VLOOKUP(CT900,Auxiliar!$A:$C,2,0),"")</f>
        <v/>
      </c>
      <c r="CW900" s="7" t="str">
        <f>+IFERROR(VLOOKUP(CT900,Auxiliar!$A:$C,3,0),"")</f>
        <v/>
      </c>
      <c r="CY900" s="1">
        <v>6235</v>
      </c>
      <c r="CZ900" s="1" t="s">
        <v>16</v>
      </c>
      <c r="DA900" s="6">
        <f>+IFERROR(VALUE(RIGHT(Tabla18[[#This Row],[B2B]],6)),"")</f>
        <v>6235</v>
      </c>
      <c r="DB900" s="6" t="str">
        <f>+IFERROR(VLOOKUP(CZ900,Auxiliar!$A:$C,2,0),"")</f>
        <v>PREMIUM</v>
      </c>
      <c r="DC900" s="7" t="str">
        <f>+IFERROR(VLOOKUP(CZ900,Auxiliar!$A:$C,3,0),"")</f>
        <v>0b 0% | 2b 2% | 5b 3,5% | 10b 5%</v>
      </c>
      <c r="DE900" s="1">
        <v>6235</v>
      </c>
      <c r="DF900" s="1" t="s">
        <v>19</v>
      </c>
      <c r="DG900" s="6">
        <f>+IFERROR(VALUE(RIGHT(Tabla19[[#This Row],[B2B]],6)),"")</f>
        <v>6235</v>
      </c>
      <c r="DH900" s="6" t="str">
        <f>+IFERROR(VLOOKUP(DF900,Auxiliar!$A:$C,2,0),"")</f>
        <v>MICHELOB</v>
      </c>
      <c r="DI900" s="7" t="str">
        <f>+IFERROR(VLOOKUP(DF900,Auxiliar!$A:$C,3,0),"")</f>
        <v>1b 7% | 3b 22% | 8b 27%</v>
      </c>
      <c r="DK900" s="1"/>
      <c r="DL900" s="1"/>
      <c r="DM900" s="6" t="str">
        <f>+IFERROR(VALUE(RIGHT(Tabla20[[#This Row],[B2B]],6)),"")</f>
        <v/>
      </c>
      <c r="DN900" s="6" t="str">
        <f>+IFERROR(VLOOKUP(DL900,Auxiliar!$A:$C,2,0),"")</f>
        <v/>
      </c>
      <c r="DO900" s="7" t="str">
        <f>+IFERROR(VLOOKUP(DL900,Auxiliar!$A:$C,3,0),"")</f>
        <v/>
      </c>
      <c r="DQ900" s="1">
        <v>6233</v>
      </c>
      <c r="DR900" s="12" t="s">
        <v>24</v>
      </c>
      <c r="DS900" s="6">
        <f>+IFERROR(VALUE(RIGHT(Tabla21[[#This Row],[B2B]],6)),"")</f>
        <v>6233</v>
      </c>
      <c r="DT900" s="6" t="str">
        <f>+IFERROR(VLOOKUP(DR900,Auxiliar!$A:$C,2,0),"")</f>
        <v>CORONA PORRON</v>
      </c>
      <c r="DU900" s="7" t="str">
        <f>+IFERROR(VLOOKUP(DR900,Auxiliar!$A:$C,3,0),"")</f>
        <v>1b 5% | 20b 0%</v>
      </c>
      <c r="DW900" s="1"/>
      <c r="DX900" s="12"/>
      <c r="DY900" s="6" t="str">
        <f>+IFERROR(VALUE(RIGHT(Tabla22[[#This Row],[B2B]],6)),"")</f>
        <v/>
      </c>
      <c r="DZ900" s="6" t="str">
        <f>+IFERROR(VLOOKUP(DX900,Auxiliar!$A:$C,2,0),"")</f>
        <v/>
      </c>
      <c r="EA900" s="7" t="str">
        <f>+IFERROR(VLOOKUP(DX900,Auxiliar!$A:$C,3,0),"")</f>
        <v/>
      </c>
      <c r="EC900" s="1"/>
      <c r="ED900" s="12"/>
      <c r="EE900" s="6" t="str">
        <f>+IFERROR(VALUE(RIGHT(Tabla23[[#This Row],[B2B]],6)),"")</f>
        <v/>
      </c>
      <c r="EF900" s="6" t="str">
        <f>+IFERROR(VLOOKUP(ED900,Auxiliar!$A:$C,2,0),"")</f>
        <v/>
      </c>
      <c r="EG900" s="7" t="str">
        <f>+IFERROR(VLOOKUP(ED900,Auxiliar!$A:$C,3,0),"")</f>
        <v/>
      </c>
      <c r="EI900" s="1"/>
      <c r="EJ900" s="12"/>
      <c r="EK900" s="6" t="str">
        <f>+IFERROR(VALUE(RIGHT(Tabla24[[#This Row],[B2B]],6)),"")</f>
        <v/>
      </c>
      <c r="EL900" s="6" t="str">
        <f>+IFERROR(VLOOKUP(EJ900,Auxiliar!$A:$C,2,0),"")</f>
        <v/>
      </c>
      <c r="EM900" s="7" t="str">
        <f>+IFERROR(VLOOKUP(EJ900,Auxiliar!$A:$C,3,0),"")</f>
        <v/>
      </c>
      <c r="EO900" s="1"/>
      <c r="EP900" s="12"/>
      <c r="EQ900" s="6" t="str">
        <f>+IFERROR(VALUE(RIGHT(Tabla25[[#This Row],[B2B]],6)),"")</f>
        <v/>
      </c>
      <c r="ER900" s="6" t="str">
        <f>+IFERROR(VLOOKUP(EP900,Auxiliar!$A:$C,2,0),"")</f>
        <v/>
      </c>
      <c r="ES900" s="7" t="str">
        <f>+IFERROR(VLOOKUP(EP900,Auxiliar!$A:$C,3,0),"")</f>
        <v/>
      </c>
      <c r="EU900" s="1"/>
      <c r="EV900" s="12"/>
      <c r="EW900" s="6" t="str">
        <f>+IFERROR(VALUE(RIGHT(Tabla26[[#This Row],[B2B]],6)),"")</f>
        <v/>
      </c>
      <c r="EX900" s="6" t="str">
        <f>+IFERROR(VLOOKUP(EV900,Auxiliar!$A:$C,2,0),"")</f>
        <v/>
      </c>
      <c r="EY900" s="7" t="str">
        <f>+IFERROR(VLOOKUP(EV900,Auxiliar!$A:$C,3,0),"")</f>
        <v/>
      </c>
      <c r="EZ900" s="1"/>
      <c r="FA900" s="12"/>
      <c r="FB900" s="6" t="str">
        <f>+IFERROR(VALUE(RIGHT(Tabla27[[#This Row],[B2B]],6)),"")</f>
        <v/>
      </c>
      <c r="FC900" s="6" t="str">
        <f>+IFERROR(VLOOKUP(FA900,Auxiliar!$A:$C,2,0),"")</f>
        <v/>
      </c>
      <c r="FD900" s="7" t="str">
        <f>+IFERROR(VLOOKUP(FA900,Auxiliar!$A:$C,3,0),"")</f>
        <v/>
      </c>
      <c r="FE900" s="1"/>
      <c r="FF900" s="12"/>
      <c r="FG900" s="6" t="str">
        <f>+IFERROR(VALUE(RIGHT(Tabla28[[#This Row],[B2B]],6)),"")</f>
        <v/>
      </c>
      <c r="FH900" s="6" t="str">
        <f>+IFERROR(VLOOKUP(FF900,Auxiliar!$A:$C,2,0),"")</f>
        <v/>
      </c>
      <c r="FI900" s="7" t="str">
        <f>+IFERROR(VLOOKUP(FF900,Auxiliar!$A:$C,3,0),"")</f>
        <v/>
      </c>
      <c r="FJ900" s="1"/>
      <c r="FK900" s="12"/>
      <c r="FL900" s="6" t="str">
        <f>+IFERROR(VALUE(RIGHT(Tabla29[[#This Row],[B2B]],6)),"")</f>
        <v/>
      </c>
      <c r="FM900" s="6" t="str">
        <f>+IFERROR(VLOOKUP(FK900,Auxiliar!$A:$C,2,0),"")</f>
        <v/>
      </c>
      <c r="FN900" s="7" t="str">
        <f>+IFERROR(VLOOKUP(FK900,Auxiliar!$A:$C,3,0),"")</f>
        <v/>
      </c>
      <c r="FO900" s="1"/>
      <c r="FP900" s="12"/>
      <c r="FQ900" s="6" t="str">
        <f>+IFERROR(VALUE(RIGHT(Tabla30[[#This Row],[B2B]],6)),"")</f>
        <v/>
      </c>
      <c r="FR900" s="6" t="str">
        <f>+IFERROR(VLOOKUP(FP900,Auxiliar!$A:$C,2,0),"")</f>
        <v/>
      </c>
      <c r="FS900" s="7"/>
      <c r="FT900" s="1"/>
      <c r="FU900" s="12"/>
      <c r="FV900" s="6" t="str">
        <f>+IFERROR(VALUE(RIGHT(Tabla31[[#This Row],[B2B]],6)),"")</f>
        <v/>
      </c>
      <c r="FW900" s="6" t="str">
        <f>+IFERROR(VLOOKUP(FU900,Auxiliar!$A:$C,2,0),"")</f>
        <v/>
      </c>
      <c r="FX900" s="7" t="str">
        <f>+IFERROR(VLOOKUP(FU900,Auxiliar!$A:$C,3,0),"")</f>
        <v/>
      </c>
      <c r="FY900" s="1"/>
      <c r="FZ900" s="12"/>
      <c r="GA900" s="6" t="str">
        <f>+IFERROR(VALUE(RIGHT(Tabla32[[#This Row],[B2B]],6)),"")</f>
        <v/>
      </c>
      <c r="GB900" s="6" t="str">
        <f>+IFERROR(VLOOKUP(FZ900,Auxiliar!$A:$C,2,0),"")</f>
        <v/>
      </c>
      <c r="GC900" s="7" t="str">
        <f>+IFERROR(VLOOKUP(FZ900,Auxiliar!$A:$C,3,0),"")</f>
        <v/>
      </c>
      <c r="GD900" s="1"/>
      <c r="GE900" s="12"/>
      <c r="GF900" s="6" t="str">
        <f>+IFERROR(VALUE(RIGHT(Tabla33[[#This Row],[B2B]],6)),"")</f>
        <v/>
      </c>
      <c r="GG900" s="6" t="str">
        <f>+IFERROR(VLOOKUP(GE900,Auxiliar!$A:$C,2,0),"")</f>
        <v/>
      </c>
      <c r="GH900" s="7" t="str">
        <f>+IFERROR(VLOOKUP(GE900,Auxiliar!$A:$C,3,0),"")</f>
        <v/>
      </c>
    </row>
    <row r="901" spans="19:190" x14ac:dyDescent="0.25">
      <c r="S901" s="1">
        <v>11921</v>
      </c>
      <c r="T901" s="1" t="s">
        <v>9</v>
      </c>
      <c r="U901" s="6">
        <f>+IFERROR(VALUE(RIGHT(Tabla4[[#This Row],[B2B]],6)),"")</f>
        <v>11921</v>
      </c>
      <c r="V901" s="6" t="str">
        <f>+IFERROR(VLOOKUP(T901,Auxiliar!$A:$C,2,0),"")</f>
        <v>CORE</v>
      </c>
      <c r="W901" s="7" t="str">
        <f>+IFERROR(VLOOKUP(T901,Auxiliar!$A:$C,3,0),"")</f>
        <v>0b 1% | 2b 5% | 4b 6%</v>
      </c>
      <c r="AK901" s="1">
        <v>11487</v>
      </c>
      <c r="AL901" s="1" t="s">
        <v>30</v>
      </c>
      <c r="AM901" s="6">
        <f>+IFERROR(VALUE(RIGHT(Tabla7[[#This Row],[B2B]],6)),"")</f>
        <v>11487</v>
      </c>
      <c r="AN901" s="6" t="str">
        <f>+IFERROR(VLOOKUP(AL901,Auxiliar!$A:$C,2,0),"")</f>
        <v>LATONES</v>
      </c>
      <c r="AO901" s="7" t="str">
        <f>+IFERROR(VLOOKUP(AL901,Auxiliar!$A:$C,3,0),"")</f>
        <v>1b 4% | 5b 7% | 97b 0%</v>
      </c>
      <c r="AW901" s="1"/>
      <c r="AX901" s="1" t="s">
        <v>32</v>
      </c>
      <c r="AY901" s="6" t="str">
        <f>+IFERROR(VALUE(RIGHT(Tabla9[[#This Row],[B2B]],6)),"")</f>
        <v/>
      </c>
      <c r="AZ901" s="6" t="str">
        <f>+IFERROR(VLOOKUP(AX901,Auxiliar!$A:$C,2,0),"")</f>
        <v>LATONES</v>
      </c>
      <c r="BA901" s="7" t="str">
        <f>+IFERROR(VLOOKUP(AX901,Auxiliar!$A:$C,3,0),"")</f>
        <v>2b 3% | 4b 4% | 6b 5% | 10b 8%  | 385b 0%</v>
      </c>
      <c r="BI901" s="1"/>
      <c r="BJ901" s="1"/>
      <c r="BK901" s="6" t="str">
        <f>+IFERROR(VALUE(RIGHT(Tabla11[[#This Row],[B2B]],6)),"")</f>
        <v/>
      </c>
      <c r="BL901" s="6" t="str">
        <f>+IFERROR(VLOOKUP(BJ901,Auxiliar!$A:$C,2,0),"")</f>
        <v/>
      </c>
      <c r="BM901" s="7" t="str">
        <f>+IFERROR(VLOOKUP(BJ901,Auxiliar!$A:$C,3,0),"")</f>
        <v/>
      </c>
      <c r="BO901" s="1"/>
      <c r="BP901" s="1" t="s">
        <v>39</v>
      </c>
      <c r="BQ901" s="6" t="str">
        <f>+IFERROR(VALUE(RIGHT(Tabla12[[#This Row],[B2B]],6)),"")</f>
        <v/>
      </c>
      <c r="BR901" s="6" t="str">
        <f>+IFERROR(VLOOKUP(BP901,Auxiliar!$A:$C,2,0),"")</f>
        <v>VALUE LITRO</v>
      </c>
      <c r="BS901" s="7" t="str">
        <f>+IFERROR(VLOOKUP(BP901,Auxiliar!$A:$C,3,0),"")</f>
        <v>1b 12%</v>
      </c>
      <c r="CA901" s="1">
        <v>6331</v>
      </c>
      <c r="CB901" s="1" t="s">
        <v>35</v>
      </c>
      <c r="CC901" s="6">
        <f>+IFERROR(VALUE(RIGHT(Tabla14[[#This Row],[B2B]],6)),"")</f>
        <v>6331</v>
      </c>
      <c r="CD901" s="6" t="str">
        <f>+IFERROR(VLOOKUP(CB901,Auxiliar!$A:$C,2,0),"")</f>
        <v>Corona 710cc</v>
      </c>
      <c r="CE901" s="7" t="str">
        <f>+IFERROR(VLOOKUP(CB901,Auxiliar!$A:$C,3,0),"")</f>
        <v>1b 10% | 85b 0%</v>
      </c>
      <c r="CG901" s="1"/>
      <c r="CH901" s="1"/>
      <c r="CI901" s="6" t="str">
        <f>+IFERROR(VALUE(RIGHT(Tabla15[[#This Row],[B2B]],6)),"")</f>
        <v/>
      </c>
      <c r="CJ901" s="6" t="str">
        <f>+IFERROR(VLOOKUP(CH901,Auxiliar!$A:$C,2,0),"")</f>
        <v/>
      </c>
      <c r="CK901" s="7" t="str">
        <f>+IFERROR(VLOOKUP(CH901,Auxiliar!$A:$C,3,0),"")</f>
        <v/>
      </c>
      <c r="CM901" s="1">
        <v>6236</v>
      </c>
      <c r="CN901" s="1" t="s">
        <v>20</v>
      </c>
      <c r="CO901" s="6">
        <v>6236</v>
      </c>
      <c r="CP901" s="6" t="s">
        <v>20</v>
      </c>
      <c r="CQ901" s="7" t="s">
        <v>21</v>
      </c>
      <c r="CS901" s="1"/>
      <c r="CT901" s="1"/>
      <c r="CU901" s="6" t="str">
        <f>+IFERROR(VALUE(RIGHT(Tabla17[[#This Row],[B2B]],6)),"")</f>
        <v/>
      </c>
      <c r="CV901" s="6" t="str">
        <f>+IFERROR(VLOOKUP(CT901,Auxiliar!$A:$C,2,0),"")</f>
        <v/>
      </c>
      <c r="CW901" s="7" t="str">
        <f>+IFERROR(VLOOKUP(CT901,Auxiliar!$A:$C,3,0),"")</f>
        <v/>
      </c>
      <c r="CY901" s="1">
        <v>6236</v>
      </c>
      <c r="CZ901" s="1" t="s">
        <v>16</v>
      </c>
      <c r="DA901" s="6">
        <f>+IFERROR(VALUE(RIGHT(Tabla18[[#This Row],[B2B]],6)),"")</f>
        <v>6236</v>
      </c>
      <c r="DB901" s="6" t="str">
        <f>+IFERROR(VLOOKUP(CZ901,Auxiliar!$A:$C,2,0),"")</f>
        <v>PREMIUM</v>
      </c>
      <c r="DC901" s="7" t="str">
        <f>+IFERROR(VLOOKUP(CZ901,Auxiliar!$A:$C,3,0),"")</f>
        <v>0b 0% | 2b 2% | 5b 3,5% | 10b 5%</v>
      </c>
      <c r="DE901" s="1">
        <v>6236</v>
      </c>
      <c r="DF901" s="1" t="s">
        <v>19</v>
      </c>
      <c r="DG901" s="6">
        <f>+IFERROR(VALUE(RIGHT(Tabla19[[#This Row],[B2B]],6)),"")</f>
        <v>6236</v>
      </c>
      <c r="DH901" s="6" t="str">
        <f>+IFERROR(VLOOKUP(DF901,Auxiliar!$A:$C,2,0),"")</f>
        <v>MICHELOB</v>
      </c>
      <c r="DI901" s="7" t="str">
        <f>+IFERROR(VLOOKUP(DF901,Auxiliar!$A:$C,3,0),"")</f>
        <v>1b 7% | 3b 22% | 8b 27%</v>
      </c>
      <c r="DK901" s="1"/>
      <c r="DL901" s="1"/>
      <c r="DM901" s="6" t="str">
        <f>+IFERROR(VALUE(RIGHT(Tabla20[[#This Row],[B2B]],6)),"")</f>
        <v/>
      </c>
      <c r="DN901" s="6" t="str">
        <f>+IFERROR(VLOOKUP(DL901,Auxiliar!$A:$C,2,0),"")</f>
        <v/>
      </c>
      <c r="DO901" s="7" t="str">
        <f>+IFERROR(VLOOKUP(DL901,Auxiliar!$A:$C,3,0),"")</f>
        <v/>
      </c>
      <c r="DQ901" s="1">
        <v>6235</v>
      </c>
      <c r="DR901" s="12" t="s">
        <v>24</v>
      </c>
      <c r="DS901" s="6">
        <f>+IFERROR(VALUE(RIGHT(Tabla21[[#This Row],[B2B]],6)),"")</f>
        <v>6235</v>
      </c>
      <c r="DT901" s="6" t="str">
        <f>+IFERROR(VLOOKUP(DR901,Auxiliar!$A:$C,2,0),"")</f>
        <v>CORONA PORRON</v>
      </c>
      <c r="DU901" s="7" t="str">
        <f>+IFERROR(VLOOKUP(DR901,Auxiliar!$A:$C,3,0),"")</f>
        <v>1b 5% | 20b 0%</v>
      </c>
      <c r="DW901" s="1"/>
      <c r="DX901" s="12"/>
      <c r="DY901" s="6" t="str">
        <f>+IFERROR(VALUE(RIGHT(Tabla22[[#This Row],[B2B]],6)),"")</f>
        <v/>
      </c>
      <c r="DZ901" s="6" t="str">
        <f>+IFERROR(VLOOKUP(DX901,Auxiliar!$A:$C,2,0),"")</f>
        <v/>
      </c>
      <c r="EA901" s="7" t="str">
        <f>+IFERROR(VLOOKUP(DX901,Auxiliar!$A:$C,3,0),"")</f>
        <v/>
      </c>
      <c r="EC901" s="1"/>
      <c r="ED901" s="12"/>
      <c r="EE901" s="6" t="str">
        <f>+IFERROR(VALUE(RIGHT(Tabla23[[#This Row],[B2B]],6)),"")</f>
        <v/>
      </c>
      <c r="EF901" s="6" t="str">
        <f>+IFERROR(VLOOKUP(ED901,Auxiliar!$A:$C,2,0),"")</f>
        <v/>
      </c>
      <c r="EG901" s="7" t="str">
        <f>+IFERROR(VLOOKUP(ED901,Auxiliar!$A:$C,3,0),"")</f>
        <v/>
      </c>
      <c r="EI901" s="1"/>
      <c r="EJ901" s="12"/>
      <c r="EK901" s="6" t="str">
        <f>+IFERROR(VALUE(RIGHT(Tabla24[[#This Row],[B2B]],6)),"")</f>
        <v/>
      </c>
      <c r="EL901" s="6" t="str">
        <f>+IFERROR(VLOOKUP(EJ901,Auxiliar!$A:$C,2,0),"")</f>
        <v/>
      </c>
      <c r="EM901" s="7" t="str">
        <f>+IFERROR(VLOOKUP(EJ901,Auxiliar!$A:$C,3,0),"")</f>
        <v/>
      </c>
      <c r="EO901" s="1"/>
      <c r="EP901" s="12"/>
      <c r="EQ901" s="6" t="str">
        <f>+IFERROR(VALUE(RIGHT(Tabla25[[#This Row],[B2B]],6)),"")</f>
        <v/>
      </c>
      <c r="ER901" s="6" t="str">
        <f>+IFERROR(VLOOKUP(EP901,Auxiliar!$A:$C,2,0),"")</f>
        <v/>
      </c>
      <c r="ES901" s="7" t="str">
        <f>+IFERROR(VLOOKUP(EP901,Auxiliar!$A:$C,3,0),"")</f>
        <v/>
      </c>
      <c r="EU901" s="1"/>
      <c r="EV901" s="12"/>
      <c r="EW901" s="6" t="str">
        <f>+IFERROR(VALUE(RIGHT(Tabla26[[#This Row],[B2B]],6)),"")</f>
        <v/>
      </c>
      <c r="EX901" s="6" t="str">
        <f>+IFERROR(VLOOKUP(EV901,Auxiliar!$A:$C,2,0),"")</f>
        <v/>
      </c>
      <c r="EY901" s="7" t="str">
        <f>+IFERROR(VLOOKUP(EV901,Auxiliar!$A:$C,3,0),"")</f>
        <v/>
      </c>
      <c r="EZ901" s="1"/>
      <c r="FA901" s="12"/>
      <c r="FB901" s="6" t="str">
        <f>+IFERROR(VALUE(RIGHT(Tabla27[[#This Row],[B2B]],6)),"")</f>
        <v/>
      </c>
      <c r="FC901" s="6" t="str">
        <f>+IFERROR(VLOOKUP(FA901,Auxiliar!$A:$C,2,0),"")</f>
        <v/>
      </c>
      <c r="FD901" s="7" t="str">
        <f>+IFERROR(VLOOKUP(FA901,Auxiliar!$A:$C,3,0),"")</f>
        <v/>
      </c>
      <c r="FE901" s="1"/>
      <c r="FF901" s="12"/>
      <c r="FG901" s="6" t="str">
        <f>+IFERROR(VALUE(RIGHT(Tabla28[[#This Row],[B2B]],6)),"")</f>
        <v/>
      </c>
      <c r="FH901" s="6" t="str">
        <f>+IFERROR(VLOOKUP(FF901,Auxiliar!$A:$C,2,0),"")</f>
        <v/>
      </c>
      <c r="FI901" s="7" t="str">
        <f>+IFERROR(VLOOKUP(FF901,Auxiliar!$A:$C,3,0),"")</f>
        <v/>
      </c>
      <c r="FJ901" s="1"/>
      <c r="FK901" s="12"/>
      <c r="FL901" s="6" t="str">
        <f>+IFERROR(VALUE(RIGHT(Tabla29[[#This Row],[B2B]],6)),"")</f>
        <v/>
      </c>
      <c r="FM901" s="6" t="str">
        <f>+IFERROR(VLOOKUP(FK901,Auxiliar!$A:$C,2,0),"")</f>
        <v/>
      </c>
      <c r="FN901" s="7" t="str">
        <f>+IFERROR(VLOOKUP(FK901,Auxiliar!$A:$C,3,0),"")</f>
        <v/>
      </c>
      <c r="FO901" s="1"/>
      <c r="FP901" s="12"/>
      <c r="FQ901" s="6" t="str">
        <f>+IFERROR(VALUE(RIGHT(Tabla30[[#This Row],[B2B]],6)),"")</f>
        <v/>
      </c>
      <c r="FR901" s="6" t="str">
        <f>+IFERROR(VLOOKUP(FP901,Auxiliar!$A:$C,2,0),"")</f>
        <v/>
      </c>
      <c r="FS901" s="7"/>
      <c r="FT901" s="1"/>
      <c r="FU901" s="12"/>
      <c r="FV901" s="6" t="str">
        <f>+IFERROR(VALUE(RIGHT(Tabla31[[#This Row],[B2B]],6)),"")</f>
        <v/>
      </c>
      <c r="FW901" s="6" t="str">
        <f>+IFERROR(VLOOKUP(FU901,Auxiliar!$A:$C,2,0),"")</f>
        <v/>
      </c>
      <c r="FX901" s="7" t="str">
        <f>+IFERROR(VLOOKUP(FU901,Auxiliar!$A:$C,3,0),"")</f>
        <v/>
      </c>
      <c r="FY901" s="1"/>
      <c r="FZ901" s="12"/>
      <c r="GA901" s="6" t="str">
        <f>+IFERROR(VALUE(RIGHT(Tabla32[[#This Row],[B2B]],6)),"")</f>
        <v/>
      </c>
      <c r="GB901" s="6" t="str">
        <f>+IFERROR(VLOOKUP(FZ901,Auxiliar!$A:$C,2,0),"")</f>
        <v/>
      </c>
      <c r="GC901" s="7" t="str">
        <f>+IFERROR(VLOOKUP(FZ901,Auxiliar!$A:$C,3,0),"")</f>
        <v/>
      </c>
      <c r="GD901" s="1"/>
      <c r="GE901" s="12"/>
      <c r="GF901" s="6" t="str">
        <f>+IFERROR(VALUE(RIGHT(Tabla33[[#This Row],[B2B]],6)),"")</f>
        <v/>
      </c>
      <c r="GG901" s="6" t="str">
        <f>+IFERROR(VLOOKUP(GE901,Auxiliar!$A:$C,2,0),"")</f>
        <v/>
      </c>
      <c r="GH901" s="7" t="str">
        <f>+IFERROR(VLOOKUP(GE901,Auxiliar!$A:$C,3,0),"")</f>
        <v/>
      </c>
    </row>
    <row r="902" spans="19:190" x14ac:dyDescent="0.25">
      <c r="S902" s="1">
        <v>11924</v>
      </c>
      <c r="T902" s="1" t="s">
        <v>9</v>
      </c>
      <c r="U902" s="6">
        <f>+IFERROR(VALUE(RIGHT(Tabla4[[#This Row],[B2B]],6)),"")</f>
        <v>11924</v>
      </c>
      <c r="V902" s="6" t="str">
        <f>+IFERROR(VLOOKUP(T902,Auxiliar!$A:$C,2,0),"")</f>
        <v>CORE</v>
      </c>
      <c r="W902" s="7" t="str">
        <f>+IFERROR(VLOOKUP(T902,Auxiliar!$A:$C,3,0),"")</f>
        <v>0b 1% | 2b 5% | 4b 6%</v>
      </c>
      <c r="AK902" s="1">
        <v>11524</v>
      </c>
      <c r="AL902" s="1" t="s">
        <v>30</v>
      </c>
      <c r="AM902" s="6">
        <f>+IFERROR(VALUE(RIGHT(Tabla7[[#This Row],[B2B]],6)),"")</f>
        <v>11524</v>
      </c>
      <c r="AN902" s="6" t="str">
        <f>+IFERROR(VLOOKUP(AL902,Auxiliar!$A:$C,2,0),"")</f>
        <v>LATONES</v>
      </c>
      <c r="AO902" s="7" t="str">
        <f>+IFERROR(VLOOKUP(AL902,Auxiliar!$A:$C,3,0),"")</f>
        <v>1b 4% | 5b 7% | 97b 0%</v>
      </c>
      <c r="AW902" s="1"/>
      <c r="AX902" s="1" t="s">
        <v>32</v>
      </c>
      <c r="AY902" s="6" t="str">
        <f>+IFERROR(VALUE(RIGHT(Tabla9[[#This Row],[B2B]],6)),"")</f>
        <v/>
      </c>
      <c r="AZ902" s="6" t="str">
        <f>+IFERROR(VLOOKUP(AX902,Auxiliar!$A:$C,2,0),"")</f>
        <v>LATONES</v>
      </c>
      <c r="BA902" s="7" t="str">
        <f>+IFERROR(VLOOKUP(AX902,Auxiliar!$A:$C,3,0),"")</f>
        <v>2b 3% | 4b 4% | 6b 5% | 10b 8%  | 385b 0%</v>
      </c>
      <c r="BI902" s="1"/>
      <c r="BJ902" s="1"/>
      <c r="BK902" s="6" t="str">
        <f>+IFERROR(VALUE(RIGHT(Tabla11[[#This Row],[B2B]],6)),"")</f>
        <v/>
      </c>
      <c r="BL902" s="6" t="str">
        <f>+IFERROR(VLOOKUP(BJ902,Auxiliar!$A:$C,2,0),"")</f>
        <v/>
      </c>
      <c r="BM902" s="7" t="str">
        <f>+IFERROR(VLOOKUP(BJ902,Auxiliar!$A:$C,3,0),"")</f>
        <v/>
      </c>
      <c r="BO902" s="1"/>
      <c r="BP902" s="1" t="s">
        <v>39</v>
      </c>
      <c r="BQ902" s="6" t="str">
        <f>+IFERROR(VALUE(RIGHT(Tabla12[[#This Row],[B2B]],6)),"")</f>
        <v/>
      </c>
      <c r="BR902" s="6" t="str">
        <f>+IFERROR(VLOOKUP(BP902,Auxiliar!$A:$C,2,0),"")</f>
        <v>VALUE LITRO</v>
      </c>
      <c r="BS902" s="7" t="str">
        <f>+IFERROR(VLOOKUP(BP902,Auxiliar!$A:$C,3,0),"")</f>
        <v>1b 12%</v>
      </c>
      <c r="CA902" s="1">
        <v>6355</v>
      </c>
      <c r="CB902" s="1" t="s">
        <v>35</v>
      </c>
      <c r="CC902" s="6">
        <f>+IFERROR(VALUE(RIGHT(Tabla14[[#This Row],[B2B]],6)),"")</f>
        <v>6355</v>
      </c>
      <c r="CD902" s="6" t="str">
        <f>+IFERROR(VLOOKUP(CB902,Auxiliar!$A:$C,2,0),"")</f>
        <v>Corona 710cc</v>
      </c>
      <c r="CE902" s="7" t="str">
        <f>+IFERROR(VLOOKUP(CB902,Auxiliar!$A:$C,3,0),"")</f>
        <v>1b 10% | 85b 0%</v>
      </c>
      <c r="CG902" s="1"/>
      <c r="CH902" s="1"/>
      <c r="CI902" s="6" t="str">
        <f>+IFERROR(VALUE(RIGHT(Tabla15[[#This Row],[B2B]],6)),"")</f>
        <v/>
      </c>
      <c r="CJ902" s="6" t="str">
        <f>+IFERROR(VLOOKUP(CH902,Auxiliar!$A:$C,2,0),"")</f>
        <v/>
      </c>
      <c r="CK902" s="7" t="str">
        <f>+IFERROR(VLOOKUP(CH902,Auxiliar!$A:$C,3,0),"")</f>
        <v/>
      </c>
      <c r="CM902" s="1">
        <v>6237</v>
      </c>
      <c r="CN902" s="1" t="s">
        <v>20</v>
      </c>
      <c r="CO902" s="6">
        <v>6237</v>
      </c>
      <c r="CP902" s="6" t="s">
        <v>20</v>
      </c>
      <c r="CQ902" s="7" t="s">
        <v>21</v>
      </c>
      <c r="CS902" s="1"/>
      <c r="CT902" s="1"/>
      <c r="CU902" s="6" t="str">
        <f>+IFERROR(VALUE(RIGHT(Tabla17[[#This Row],[B2B]],6)),"")</f>
        <v/>
      </c>
      <c r="CV902" s="6" t="str">
        <f>+IFERROR(VLOOKUP(CT902,Auxiliar!$A:$C,2,0),"")</f>
        <v/>
      </c>
      <c r="CW902" s="7" t="str">
        <f>+IFERROR(VLOOKUP(CT902,Auxiliar!$A:$C,3,0),"")</f>
        <v/>
      </c>
      <c r="CY902" s="1">
        <v>6237</v>
      </c>
      <c r="CZ902" s="1" t="s">
        <v>16</v>
      </c>
      <c r="DA902" s="6">
        <f>+IFERROR(VALUE(RIGHT(Tabla18[[#This Row],[B2B]],6)),"")</f>
        <v>6237</v>
      </c>
      <c r="DB902" s="6" t="str">
        <f>+IFERROR(VLOOKUP(CZ902,Auxiliar!$A:$C,2,0),"")</f>
        <v>PREMIUM</v>
      </c>
      <c r="DC902" s="7" t="str">
        <f>+IFERROR(VLOOKUP(CZ902,Auxiliar!$A:$C,3,0),"")</f>
        <v>0b 0% | 2b 2% | 5b 3,5% | 10b 5%</v>
      </c>
      <c r="DE902" s="1">
        <v>6237</v>
      </c>
      <c r="DF902" s="1" t="s">
        <v>19</v>
      </c>
      <c r="DG902" s="6">
        <f>+IFERROR(VALUE(RIGHT(Tabla19[[#This Row],[B2B]],6)),"")</f>
        <v>6237</v>
      </c>
      <c r="DH902" s="6" t="str">
        <f>+IFERROR(VLOOKUP(DF902,Auxiliar!$A:$C,2,0),"")</f>
        <v>MICHELOB</v>
      </c>
      <c r="DI902" s="7" t="str">
        <f>+IFERROR(VLOOKUP(DF902,Auxiliar!$A:$C,3,0),"")</f>
        <v>1b 7% | 3b 22% | 8b 27%</v>
      </c>
      <c r="DK902" s="1"/>
      <c r="DL902" s="1"/>
      <c r="DM902" s="6" t="str">
        <f>+IFERROR(VALUE(RIGHT(Tabla20[[#This Row],[B2B]],6)),"")</f>
        <v/>
      </c>
      <c r="DN902" s="6" t="str">
        <f>+IFERROR(VLOOKUP(DL902,Auxiliar!$A:$C,2,0),"")</f>
        <v/>
      </c>
      <c r="DO902" s="7" t="str">
        <f>+IFERROR(VLOOKUP(DL902,Auxiliar!$A:$C,3,0),"")</f>
        <v/>
      </c>
      <c r="DQ902" s="1">
        <v>6236</v>
      </c>
      <c r="DR902" s="12" t="s">
        <v>24</v>
      </c>
      <c r="DS902" s="6">
        <f>+IFERROR(VALUE(RIGHT(Tabla21[[#This Row],[B2B]],6)),"")</f>
        <v>6236</v>
      </c>
      <c r="DT902" s="6" t="str">
        <f>+IFERROR(VLOOKUP(DR902,Auxiliar!$A:$C,2,0),"")</f>
        <v>CORONA PORRON</v>
      </c>
      <c r="DU902" s="7" t="str">
        <f>+IFERROR(VLOOKUP(DR902,Auxiliar!$A:$C,3,0),"")</f>
        <v>1b 5% | 20b 0%</v>
      </c>
      <c r="DW902" s="1"/>
      <c r="DX902" s="12"/>
      <c r="DY902" s="6" t="str">
        <f>+IFERROR(VALUE(RIGHT(Tabla22[[#This Row],[B2B]],6)),"")</f>
        <v/>
      </c>
      <c r="DZ902" s="6" t="str">
        <f>+IFERROR(VLOOKUP(DX902,Auxiliar!$A:$C,2,0),"")</f>
        <v/>
      </c>
      <c r="EA902" s="7" t="str">
        <f>+IFERROR(VLOOKUP(DX902,Auxiliar!$A:$C,3,0),"")</f>
        <v/>
      </c>
      <c r="EC902" s="1"/>
      <c r="ED902" s="12"/>
      <c r="EE902" s="6" t="str">
        <f>+IFERROR(VALUE(RIGHT(Tabla23[[#This Row],[B2B]],6)),"")</f>
        <v/>
      </c>
      <c r="EF902" s="6" t="str">
        <f>+IFERROR(VLOOKUP(ED902,Auxiliar!$A:$C,2,0),"")</f>
        <v/>
      </c>
      <c r="EG902" s="7" t="str">
        <f>+IFERROR(VLOOKUP(ED902,Auxiliar!$A:$C,3,0),"")</f>
        <v/>
      </c>
      <c r="EI902" s="1"/>
      <c r="EJ902" s="12"/>
      <c r="EK902" s="6" t="str">
        <f>+IFERROR(VALUE(RIGHT(Tabla24[[#This Row],[B2B]],6)),"")</f>
        <v/>
      </c>
      <c r="EL902" s="6" t="str">
        <f>+IFERROR(VLOOKUP(EJ902,Auxiliar!$A:$C,2,0),"")</f>
        <v/>
      </c>
      <c r="EM902" s="7" t="str">
        <f>+IFERROR(VLOOKUP(EJ902,Auxiliar!$A:$C,3,0),"")</f>
        <v/>
      </c>
      <c r="EO902" s="1"/>
      <c r="EP902" s="12"/>
      <c r="EQ902" s="6" t="str">
        <f>+IFERROR(VALUE(RIGHT(Tabla25[[#This Row],[B2B]],6)),"")</f>
        <v/>
      </c>
      <c r="ER902" s="6" t="str">
        <f>+IFERROR(VLOOKUP(EP902,Auxiliar!$A:$C,2,0),"")</f>
        <v/>
      </c>
      <c r="ES902" s="7" t="str">
        <f>+IFERROR(VLOOKUP(EP902,Auxiliar!$A:$C,3,0),"")</f>
        <v/>
      </c>
      <c r="EU902" s="1"/>
      <c r="EV902" s="12"/>
      <c r="EW902" s="6" t="str">
        <f>+IFERROR(VALUE(RIGHT(Tabla26[[#This Row],[B2B]],6)),"")</f>
        <v/>
      </c>
      <c r="EX902" s="6" t="str">
        <f>+IFERROR(VLOOKUP(EV902,Auxiliar!$A:$C,2,0),"")</f>
        <v/>
      </c>
      <c r="EY902" s="7" t="str">
        <f>+IFERROR(VLOOKUP(EV902,Auxiliar!$A:$C,3,0),"")</f>
        <v/>
      </c>
      <c r="EZ902" s="1"/>
      <c r="FA902" s="12"/>
      <c r="FB902" s="6" t="str">
        <f>+IFERROR(VALUE(RIGHT(Tabla27[[#This Row],[B2B]],6)),"")</f>
        <v/>
      </c>
      <c r="FC902" s="6" t="str">
        <f>+IFERROR(VLOOKUP(FA902,Auxiliar!$A:$C,2,0),"")</f>
        <v/>
      </c>
      <c r="FD902" s="7" t="str">
        <f>+IFERROR(VLOOKUP(FA902,Auxiliar!$A:$C,3,0),"")</f>
        <v/>
      </c>
      <c r="FE902" s="1"/>
      <c r="FF902" s="12"/>
      <c r="FG902" s="6" t="str">
        <f>+IFERROR(VALUE(RIGHT(Tabla28[[#This Row],[B2B]],6)),"")</f>
        <v/>
      </c>
      <c r="FH902" s="6" t="str">
        <f>+IFERROR(VLOOKUP(FF902,Auxiliar!$A:$C,2,0),"")</f>
        <v/>
      </c>
      <c r="FI902" s="7" t="str">
        <f>+IFERROR(VLOOKUP(FF902,Auxiliar!$A:$C,3,0),"")</f>
        <v/>
      </c>
      <c r="FJ902" s="1"/>
      <c r="FK902" s="12"/>
      <c r="FL902" s="6" t="str">
        <f>+IFERROR(VALUE(RIGHT(Tabla29[[#This Row],[B2B]],6)),"")</f>
        <v/>
      </c>
      <c r="FM902" s="6" t="str">
        <f>+IFERROR(VLOOKUP(FK902,Auxiliar!$A:$C,2,0),"")</f>
        <v/>
      </c>
      <c r="FN902" s="7" t="str">
        <f>+IFERROR(VLOOKUP(FK902,Auxiliar!$A:$C,3,0),"")</f>
        <v/>
      </c>
      <c r="FO902" s="1"/>
      <c r="FP902" s="12"/>
      <c r="FQ902" s="6" t="str">
        <f>+IFERROR(VALUE(RIGHT(Tabla30[[#This Row],[B2B]],6)),"")</f>
        <v/>
      </c>
      <c r="FR902" s="6" t="str">
        <f>+IFERROR(VLOOKUP(FP902,Auxiliar!$A:$C,2,0),"")</f>
        <v/>
      </c>
      <c r="FS902" s="7"/>
      <c r="FT902" s="1"/>
      <c r="FU902" s="12"/>
      <c r="FV902" s="6" t="str">
        <f>+IFERROR(VALUE(RIGHT(Tabla31[[#This Row],[B2B]],6)),"")</f>
        <v/>
      </c>
      <c r="FW902" s="6" t="str">
        <f>+IFERROR(VLOOKUP(FU902,Auxiliar!$A:$C,2,0),"")</f>
        <v/>
      </c>
      <c r="FX902" s="7" t="str">
        <f>+IFERROR(VLOOKUP(FU902,Auxiliar!$A:$C,3,0),"")</f>
        <v/>
      </c>
      <c r="FY902" s="1"/>
      <c r="FZ902" s="12"/>
      <c r="GA902" s="6" t="str">
        <f>+IFERROR(VALUE(RIGHT(Tabla32[[#This Row],[B2B]],6)),"")</f>
        <v/>
      </c>
      <c r="GB902" s="6" t="str">
        <f>+IFERROR(VLOOKUP(FZ902,Auxiliar!$A:$C,2,0),"")</f>
        <v/>
      </c>
      <c r="GC902" s="7" t="str">
        <f>+IFERROR(VLOOKUP(FZ902,Auxiliar!$A:$C,3,0),"")</f>
        <v/>
      </c>
      <c r="GD902" s="1"/>
      <c r="GE902" s="12"/>
      <c r="GF902" s="6" t="str">
        <f>+IFERROR(VALUE(RIGHT(Tabla33[[#This Row],[B2B]],6)),"")</f>
        <v/>
      </c>
      <c r="GG902" s="6" t="str">
        <f>+IFERROR(VLOOKUP(GE902,Auxiliar!$A:$C,2,0),"")</f>
        <v/>
      </c>
      <c r="GH902" s="7" t="str">
        <f>+IFERROR(VLOOKUP(GE902,Auxiliar!$A:$C,3,0),"")</f>
        <v/>
      </c>
    </row>
    <row r="903" spans="19:190" x14ac:dyDescent="0.25">
      <c r="S903" s="1">
        <v>11925</v>
      </c>
      <c r="T903" s="1" t="s">
        <v>9</v>
      </c>
      <c r="U903" s="6">
        <f>+IFERROR(VALUE(RIGHT(Tabla4[[#This Row],[B2B]],6)),"")</f>
        <v>11925</v>
      </c>
      <c r="V903" s="6" t="str">
        <f>+IFERROR(VLOOKUP(T903,Auxiliar!$A:$C,2,0),"")</f>
        <v>CORE</v>
      </c>
      <c r="W903" s="7" t="str">
        <f>+IFERROR(VLOOKUP(T903,Auxiliar!$A:$C,3,0),"")</f>
        <v>0b 1% | 2b 5% | 4b 6%</v>
      </c>
      <c r="AK903" s="1">
        <v>11528</v>
      </c>
      <c r="AL903" s="1" t="s">
        <v>30</v>
      </c>
      <c r="AM903" s="6">
        <f>+IFERROR(VALUE(RIGHT(Tabla7[[#This Row],[B2B]],6)),"")</f>
        <v>11528</v>
      </c>
      <c r="AN903" s="6" t="str">
        <f>+IFERROR(VLOOKUP(AL903,Auxiliar!$A:$C,2,0),"")</f>
        <v>LATONES</v>
      </c>
      <c r="AO903" s="7" t="str">
        <f>+IFERROR(VLOOKUP(AL903,Auxiliar!$A:$C,3,0),"")</f>
        <v>1b 4% | 5b 7% | 97b 0%</v>
      </c>
      <c r="AW903" s="1"/>
      <c r="AX903" s="1" t="s">
        <v>32</v>
      </c>
      <c r="AY903" s="6" t="str">
        <f>+IFERROR(VALUE(RIGHT(Tabla9[[#This Row],[B2B]],6)),"")</f>
        <v/>
      </c>
      <c r="AZ903" s="6" t="str">
        <f>+IFERROR(VLOOKUP(AX903,Auxiliar!$A:$C,2,0),"")</f>
        <v>LATONES</v>
      </c>
      <c r="BA903" s="7" t="str">
        <f>+IFERROR(VLOOKUP(AX903,Auxiliar!$A:$C,3,0),"")</f>
        <v>2b 3% | 4b 4% | 6b 5% | 10b 8%  | 385b 0%</v>
      </c>
      <c r="BI903" s="1"/>
      <c r="BJ903" s="1"/>
      <c r="BK903" s="6" t="str">
        <f>+IFERROR(VALUE(RIGHT(Tabla11[[#This Row],[B2B]],6)),"")</f>
        <v/>
      </c>
      <c r="BL903" s="6" t="str">
        <f>+IFERROR(VLOOKUP(BJ903,Auxiliar!$A:$C,2,0),"")</f>
        <v/>
      </c>
      <c r="BM903" s="7" t="str">
        <f>+IFERROR(VLOOKUP(BJ903,Auxiliar!$A:$C,3,0),"")</f>
        <v/>
      </c>
      <c r="BO903" s="1"/>
      <c r="BP903" s="1" t="s">
        <v>39</v>
      </c>
      <c r="BQ903" s="6" t="str">
        <f>+IFERROR(VALUE(RIGHT(Tabla12[[#This Row],[B2B]],6)),"")</f>
        <v/>
      </c>
      <c r="BR903" s="6" t="str">
        <f>+IFERROR(VLOOKUP(BP903,Auxiliar!$A:$C,2,0),"")</f>
        <v>VALUE LITRO</v>
      </c>
      <c r="BS903" s="7" t="str">
        <f>+IFERROR(VLOOKUP(BP903,Auxiliar!$A:$C,3,0),"")</f>
        <v>1b 12%</v>
      </c>
      <c r="CA903" s="1">
        <v>6359</v>
      </c>
      <c r="CB903" s="1" t="s">
        <v>35</v>
      </c>
      <c r="CC903" s="6">
        <f>+IFERROR(VALUE(RIGHT(Tabla14[[#This Row],[B2B]],6)),"")</f>
        <v>6359</v>
      </c>
      <c r="CD903" s="6" t="str">
        <f>+IFERROR(VLOOKUP(CB903,Auxiliar!$A:$C,2,0),"")</f>
        <v>Corona 710cc</v>
      </c>
      <c r="CE903" s="7" t="str">
        <f>+IFERROR(VLOOKUP(CB903,Auxiliar!$A:$C,3,0),"")</f>
        <v>1b 10% | 85b 0%</v>
      </c>
      <c r="CG903" s="1"/>
      <c r="CH903" s="1"/>
      <c r="CI903" s="6" t="str">
        <f>+IFERROR(VALUE(RIGHT(Tabla15[[#This Row],[B2B]],6)),"")</f>
        <v/>
      </c>
      <c r="CJ903" s="6" t="str">
        <f>+IFERROR(VLOOKUP(CH903,Auxiliar!$A:$C,2,0),"")</f>
        <v/>
      </c>
      <c r="CK903" s="7" t="str">
        <f>+IFERROR(VLOOKUP(CH903,Auxiliar!$A:$C,3,0),"")</f>
        <v/>
      </c>
      <c r="CM903" s="1">
        <v>6239</v>
      </c>
      <c r="CN903" s="1" t="s">
        <v>20</v>
      </c>
      <c r="CO903" s="6">
        <v>6239</v>
      </c>
      <c r="CP903" s="6" t="s">
        <v>20</v>
      </c>
      <c r="CQ903" s="7" t="s">
        <v>21</v>
      </c>
      <c r="CS903" s="1"/>
      <c r="CT903" s="1"/>
      <c r="CU903" s="6" t="str">
        <f>+IFERROR(VALUE(RIGHT(Tabla17[[#This Row],[B2B]],6)),"")</f>
        <v/>
      </c>
      <c r="CV903" s="6" t="str">
        <f>+IFERROR(VLOOKUP(CT903,Auxiliar!$A:$C,2,0),"")</f>
        <v/>
      </c>
      <c r="CW903" s="7" t="str">
        <f>+IFERROR(VLOOKUP(CT903,Auxiliar!$A:$C,3,0),"")</f>
        <v/>
      </c>
      <c r="CY903" s="1">
        <v>6239</v>
      </c>
      <c r="CZ903" s="1" t="s">
        <v>16</v>
      </c>
      <c r="DA903" s="6">
        <f>+IFERROR(VALUE(RIGHT(Tabla18[[#This Row],[B2B]],6)),"")</f>
        <v>6239</v>
      </c>
      <c r="DB903" s="6" t="str">
        <f>+IFERROR(VLOOKUP(CZ903,Auxiliar!$A:$C,2,0),"")</f>
        <v>PREMIUM</v>
      </c>
      <c r="DC903" s="7" t="str">
        <f>+IFERROR(VLOOKUP(CZ903,Auxiliar!$A:$C,3,0),"")</f>
        <v>0b 0% | 2b 2% | 5b 3,5% | 10b 5%</v>
      </c>
      <c r="DE903" s="1">
        <v>6239</v>
      </c>
      <c r="DF903" s="1" t="s">
        <v>19</v>
      </c>
      <c r="DG903" s="6">
        <f>+IFERROR(VALUE(RIGHT(Tabla19[[#This Row],[B2B]],6)),"")</f>
        <v>6239</v>
      </c>
      <c r="DH903" s="6" t="str">
        <f>+IFERROR(VLOOKUP(DF903,Auxiliar!$A:$C,2,0),"")</f>
        <v>MICHELOB</v>
      </c>
      <c r="DI903" s="7" t="str">
        <f>+IFERROR(VLOOKUP(DF903,Auxiliar!$A:$C,3,0),"")</f>
        <v>1b 7% | 3b 22% | 8b 27%</v>
      </c>
      <c r="DK903" s="1"/>
      <c r="DL903" s="1"/>
      <c r="DM903" s="6" t="str">
        <f>+IFERROR(VALUE(RIGHT(Tabla20[[#This Row],[B2B]],6)),"")</f>
        <v/>
      </c>
      <c r="DN903" s="6" t="str">
        <f>+IFERROR(VLOOKUP(DL903,Auxiliar!$A:$C,2,0),"")</f>
        <v/>
      </c>
      <c r="DO903" s="7" t="str">
        <f>+IFERROR(VLOOKUP(DL903,Auxiliar!$A:$C,3,0),"")</f>
        <v/>
      </c>
      <c r="DQ903" s="1">
        <v>6237</v>
      </c>
      <c r="DR903" s="12" t="s">
        <v>24</v>
      </c>
      <c r="DS903" s="6">
        <f>+IFERROR(VALUE(RIGHT(Tabla21[[#This Row],[B2B]],6)),"")</f>
        <v>6237</v>
      </c>
      <c r="DT903" s="6" t="str">
        <f>+IFERROR(VLOOKUP(DR903,Auxiliar!$A:$C,2,0),"")</f>
        <v>CORONA PORRON</v>
      </c>
      <c r="DU903" s="7" t="str">
        <f>+IFERROR(VLOOKUP(DR903,Auxiliar!$A:$C,3,0),"")</f>
        <v>1b 5% | 20b 0%</v>
      </c>
      <c r="DW903" s="1"/>
      <c r="DX903" s="12"/>
      <c r="DY903" s="6" t="str">
        <f>+IFERROR(VALUE(RIGHT(Tabla22[[#This Row],[B2B]],6)),"")</f>
        <v/>
      </c>
      <c r="DZ903" s="6" t="str">
        <f>+IFERROR(VLOOKUP(DX903,Auxiliar!$A:$C,2,0),"")</f>
        <v/>
      </c>
      <c r="EA903" s="7" t="str">
        <f>+IFERROR(VLOOKUP(DX903,Auxiliar!$A:$C,3,0),"")</f>
        <v/>
      </c>
      <c r="EC903" s="1"/>
      <c r="ED903" s="12"/>
      <c r="EE903" s="6" t="str">
        <f>+IFERROR(VALUE(RIGHT(Tabla23[[#This Row],[B2B]],6)),"")</f>
        <v/>
      </c>
      <c r="EF903" s="6" t="str">
        <f>+IFERROR(VLOOKUP(ED903,Auxiliar!$A:$C,2,0),"")</f>
        <v/>
      </c>
      <c r="EG903" s="7" t="str">
        <f>+IFERROR(VLOOKUP(ED903,Auxiliar!$A:$C,3,0),"")</f>
        <v/>
      </c>
      <c r="EI903" s="1"/>
      <c r="EJ903" s="12"/>
      <c r="EK903" s="6" t="str">
        <f>+IFERROR(VALUE(RIGHT(Tabla24[[#This Row],[B2B]],6)),"")</f>
        <v/>
      </c>
      <c r="EL903" s="6" t="str">
        <f>+IFERROR(VLOOKUP(EJ903,Auxiliar!$A:$C,2,0),"")</f>
        <v/>
      </c>
      <c r="EM903" s="7" t="str">
        <f>+IFERROR(VLOOKUP(EJ903,Auxiliar!$A:$C,3,0),"")</f>
        <v/>
      </c>
      <c r="EO903" s="1"/>
      <c r="EP903" s="12"/>
      <c r="EQ903" s="6" t="str">
        <f>+IFERROR(VALUE(RIGHT(Tabla25[[#This Row],[B2B]],6)),"")</f>
        <v/>
      </c>
      <c r="ER903" s="6" t="str">
        <f>+IFERROR(VLOOKUP(EP903,Auxiliar!$A:$C,2,0),"")</f>
        <v/>
      </c>
      <c r="ES903" s="7" t="str">
        <f>+IFERROR(VLOOKUP(EP903,Auxiliar!$A:$C,3,0),"")</f>
        <v/>
      </c>
      <c r="EU903" s="1"/>
      <c r="EV903" s="12"/>
      <c r="EW903" s="6" t="str">
        <f>+IFERROR(VALUE(RIGHT(Tabla26[[#This Row],[B2B]],6)),"")</f>
        <v/>
      </c>
      <c r="EX903" s="6" t="str">
        <f>+IFERROR(VLOOKUP(EV903,Auxiliar!$A:$C,2,0),"")</f>
        <v/>
      </c>
      <c r="EY903" s="7" t="str">
        <f>+IFERROR(VLOOKUP(EV903,Auxiliar!$A:$C,3,0),"")</f>
        <v/>
      </c>
      <c r="EZ903" s="1"/>
      <c r="FA903" s="12"/>
      <c r="FB903" s="6" t="str">
        <f>+IFERROR(VALUE(RIGHT(Tabla27[[#This Row],[B2B]],6)),"")</f>
        <v/>
      </c>
      <c r="FC903" s="6" t="str">
        <f>+IFERROR(VLOOKUP(FA903,Auxiliar!$A:$C,2,0),"")</f>
        <v/>
      </c>
      <c r="FD903" s="7" t="str">
        <f>+IFERROR(VLOOKUP(FA903,Auxiliar!$A:$C,3,0),"")</f>
        <v/>
      </c>
      <c r="FE903" s="1"/>
      <c r="FF903" s="12"/>
      <c r="FG903" s="6" t="str">
        <f>+IFERROR(VALUE(RIGHT(Tabla28[[#This Row],[B2B]],6)),"")</f>
        <v/>
      </c>
      <c r="FH903" s="6" t="str">
        <f>+IFERROR(VLOOKUP(FF903,Auxiliar!$A:$C,2,0),"")</f>
        <v/>
      </c>
      <c r="FI903" s="7" t="str">
        <f>+IFERROR(VLOOKUP(FF903,Auxiliar!$A:$C,3,0),"")</f>
        <v/>
      </c>
      <c r="FJ903" s="1"/>
      <c r="FK903" s="12"/>
      <c r="FL903" s="6" t="str">
        <f>+IFERROR(VALUE(RIGHT(Tabla29[[#This Row],[B2B]],6)),"")</f>
        <v/>
      </c>
      <c r="FM903" s="6" t="str">
        <f>+IFERROR(VLOOKUP(FK903,Auxiliar!$A:$C,2,0),"")</f>
        <v/>
      </c>
      <c r="FN903" s="7" t="str">
        <f>+IFERROR(VLOOKUP(FK903,Auxiliar!$A:$C,3,0),"")</f>
        <v/>
      </c>
      <c r="FO903" s="1"/>
      <c r="FP903" s="12"/>
      <c r="FQ903" s="6" t="str">
        <f>+IFERROR(VALUE(RIGHT(Tabla30[[#This Row],[B2B]],6)),"")</f>
        <v/>
      </c>
      <c r="FR903" s="6" t="str">
        <f>+IFERROR(VLOOKUP(FP903,Auxiliar!$A:$C,2,0),"")</f>
        <v/>
      </c>
      <c r="FS903" s="7"/>
      <c r="FT903" s="1"/>
      <c r="FU903" s="12"/>
      <c r="FV903" s="6" t="str">
        <f>+IFERROR(VALUE(RIGHT(Tabla31[[#This Row],[B2B]],6)),"")</f>
        <v/>
      </c>
      <c r="FW903" s="6" t="str">
        <f>+IFERROR(VLOOKUP(FU903,Auxiliar!$A:$C,2,0),"")</f>
        <v/>
      </c>
      <c r="FX903" s="7" t="str">
        <f>+IFERROR(VLOOKUP(FU903,Auxiliar!$A:$C,3,0),"")</f>
        <v/>
      </c>
      <c r="FY903" s="1"/>
      <c r="FZ903" s="12"/>
      <c r="GA903" s="6" t="str">
        <f>+IFERROR(VALUE(RIGHT(Tabla32[[#This Row],[B2B]],6)),"")</f>
        <v/>
      </c>
      <c r="GB903" s="6" t="str">
        <f>+IFERROR(VLOOKUP(FZ903,Auxiliar!$A:$C,2,0),"")</f>
        <v/>
      </c>
      <c r="GC903" s="7" t="str">
        <f>+IFERROR(VLOOKUP(FZ903,Auxiliar!$A:$C,3,0),"")</f>
        <v/>
      </c>
      <c r="GD903" s="1"/>
      <c r="GE903" s="12"/>
      <c r="GF903" s="6" t="str">
        <f>+IFERROR(VALUE(RIGHT(Tabla33[[#This Row],[B2B]],6)),"")</f>
        <v/>
      </c>
      <c r="GG903" s="6" t="str">
        <f>+IFERROR(VLOOKUP(GE903,Auxiliar!$A:$C,2,0),"")</f>
        <v/>
      </c>
      <c r="GH903" s="7" t="str">
        <f>+IFERROR(VLOOKUP(GE903,Auxiliar!$A:$C,3,0),"")</f>
        <v/>
      </c>
    </row>
    <row r="904" spans="19:190" x14ac:dyDescent="0.25">
      <c r="S904" s="1">
        <v>11927</v>
      </c>
      <c r="T904" s="1" t="s">
        <v>9</v>
      </c>
      <c r="U904" s="6">
        <f>+IFERROR(VALUE(RIGHT(Tabla4[[#This Row],[B2B]],6)),"")</f>
        <v>11927</v>
      </c>
      <c r="V904" s="6" t="str">
        <f>+IFERROR(VLOOKUP(T904,Auxiliar!$A:$C,2,0),"")</f>
        <v>CORE</v>
      </c>
      <c r="W904" s="7" t="str">
        <f>+IFERROR(VLOOKUP(T904,Auxiliar!$A:$C,3,0),"")</f>
        <v>0b 1% | 2b 5% | 4b 6%</v>
      </c>
      <c r="AK904" s="1">
        <v>11532</v>
      </c>
      <c r="AL904" s="1" t="s">
        <v>30</v>
      </c>
      <c r="AM904" s="6">
        <f>+IFERROR(VALUE(RIGHT(Tabla7[[#This Row],[B2B]],6)),"")</f>
        <v>11532</v>
      </c>
      <c r="AN904" s="6" t="str">
        <f>+IFERROR(VLOOKUP(AL904,Auxiliar!$A:$C,2,0),"")</f>
        <v>LATONES</v>
      </c>
      <c r="AO904" s="7" t="str">
        <f>+IFERROR(VLOOKUP(AL904,Auxiliar!$A:$C,3,0),"")</f>
        <v>1b 4% | 5b 7% | 97b 0%</v>
      </c>
      <c r="AW904" s="1"/>
      <c r="AX904" s="1" t="s">
        <v>32</v>
      </c>
      <c r="AY904" s="6" t="str">
        <f>+IFERROR(VALUE(RIGHT(Tabla9[[#This Row],[B2B]],6)),"")</f>
        <v/>
      </c>
      <c r="AZ904" s="6" t="str">
        <f>+IFERROR(VLOOKUP(AX904,Auxiliar!$A:$C,2,0),"")</f>
        <v>LATONES</v>
      </c>
      <c r="BA904" s="7" t="str">
        <f>+IFERROR(VLOOKUP(AX904,Auxiliar!$A:$C,3,0),"")</f>
        <v>2b 3% | 4b 4% | 6b 5% | 10b 8%  | 385b 0%</v>
      </c>
      <c r="BI904" s="1"/>
      <c r="BJ904" s="1"/>
      <c r="BK904" s="6" t="str">
        <f>+IFERROR(VALUE(RIGHT(Tabla11[[#This Row],[B2B]],6)),"")</f>
        <v/>
      </c>
      <c r="BL904" s="6" t="str">
        <f>+IFERROR(VLOOKUP(BJ904,Auxiliar!$A:$C,2,0),"")</f>
        <v/>
      </c>
      <c r="BM904" s="7" t="str">
        <f>+IFERROR(VLOOKUP(BJ904,Auxiliar!$A:$C,3,0),"")</f>
        <v/>
      </c>
      <c r="BO904" s="1"/>
      <c r="BP904" s="1" t="s">
        <v>39</v>
      </c>
      <c r="BQ904" s="6" t="str">
        <f>+IFERROR(VALUE(RIGHT(Tabla12[[#This Row],[B2B]],6)),"")</f>
        <v/>
      </c>
      <c r="BR904" s="6" t="str">
        <f>+IFERROR(VLOOKUP(BP904,Auxiliar!$A:$C,2,0),"")</f>
        <v>VALUE LITRO</v>
      </c>
      <c r="BS904" s="7" t="str">
        <f>+IFERROR(VLOOKUP(BP904,Auxiliar!$A:$C,3,0),"")</f>
        <v>1b 12%</v>
      </c>
      <c r="CA904" s="1">
        <v>6361</v>
      </c>
      <c r="CB904" s="1" t="s">
        <v>35</v>
      </c>
      <c r="CC904" s="6">
        <f>+IFERROR(VALUE(RIGHT(Tabla14[[#This Row],[B2B]],6)),"")</f>
        <v>6361</v>
      </c>
      <c r="CD904" s="6" t="str">
        <f>+IFERROR(VLOOKUP(CB904,Auxiliar!$A:$C,2,0),"")</f>
        <v>Corona 710cc</v>
      </c>
      <c r="CE904" s="7" t="str">
        <f>+IFERROR(VLOOKUP(CB904,Auxiliar!$A:$C,3,0),"")</f>
        <v>1b 10% | 85b 0%</v>
      </c>
      <c r="CG904" s="1"/>
      <c r="CH904" s="1"/>
      <c r="CI904" s="6" t="str">
        <f>+IFERROR(VALUE(RIGHT(Tabla15[[#This Row],[B2B]],6)),"")</f>
        <v/>
      </c>
      <c r="CJ904" s="6" t="str">
        <f>+IFERROR(VLOOKUP(CH904,Auxiliar!$A:$C,2,0),"")</f>
        <v/>
      </c>
      <c r="CK904" s="7" t="str">
        <f>+IFERROR(VLOOKUP(CH904,Auxiliar!$A:$C,3,0),"")</f>
        <v/>
      </c>
      <c r="CM904" s="1">
        <v>6240</v>
      </c>
      <c r="CN904" s="1" t="s">
        <v>20</v>
      </c>
      <c r="CO904" s="6">
        <v>6240</v>
      </c>
      <c r="CP904" s="6" t="s">
        <v>20</v>
      </c>
      <c r="CQ904" s="7" t="s">
        <v>21</v>
      </c>
      <c r="CS904" s="1"/>
      <c r="CT904" s="1"/>
      <c r="CU904" s="6" t="str">
        <f>+IFERROR(VALUE(RIGHT(Tabla17[[#This Row],[B2B]],6)),"")</f>
        <v/>
      </c>
      <c r="CV904" s="6" t="str">
        <f>+IFERROR(VLOOKUP(CT904,Auxiliar!$A:$C,2,0),"")</f>
        <v/>
      </c>
      <c r="CW904" s="7" t="str">
        <f>+IFERROR(VLOOKUP(CT904,Auxiliar!$A:$C,3,0),"")</f>
        <v/>
      </c>
      <c r="CY904" s="1">
        <v>6240</v>
      </c>
      <c r="CZ904" s="1" t="s">
        <v>16</v>
      </c>
      <c r="DA904" s="6">
        <f>+IFERROR(VALUE(RIGHT(Tabla18[[#This Row],[B2B]],6)),"")</f>
        <v>6240</v>
      </c>
      <c r="DB904" s="6" t="str">
        <f>+IFERROR(VLOOKUP(CZ904,Auxiliar!$A:$C,2,0),"")</f>
        <v>PREMIUM</v>
      </c>
      <c r="DC904" s="7" t="str">
        <f>+IFERROR(VLOOKUP(CZ904,Auxiliar!$A:$C,3,0),"")</f>
        <v>0b 0% | 2b 2% | 5b 3,5% | 10b 5%</v>
      </c>
      <c r="DE904" s="1">
        <v>6240</v>
      </c>
      <c r="DF904" s="1" t="s">
        <v>19</v>
      </c>
      <c r="DG904" s="6">
        <f>+IFERROR(VALUE(RIGHT(Tabla19[[#This Row],[B2B]],6)),"")</f>
        <v>6240</v>
      </c>
      <c r="DH904" s="6" t="str">
        <f>+IFERROR(VLOOKUP(DF904,Auxiliar!$A:$C,2,0),"")</f>
        <v>MICHELOB</v>
      </c>
      <c r="DI904" s="7" t="str">
        <f>+IFERROR(VLOOKUP(DF904,Auxiliar!$A:$C,3,0),"")</f>
        <v>1b 7% | 3b 22% | 8b 27%</v>
      </c>
      <c r="DK904" s="1"/>
      <c r="DL904" s="1"/>
      <c r="DM904" s="6" t="str">
        <f>+IFERROR(VALUE(RIGHT(Tabla20[[#This Row],[B2B]],6)),"")</f>
        <v/>
      </c>
      <c r="DN904" s="6" t="str">
        <f>+IFERROR(VLOOKUP(DL904,Auxiliar!$A:$C,2,0),"")</f>
        <v/>
      </c>
      <c r="DO904" s="7" t="str">
        <f>+IFERROR(VLOOKUP(DL904,Auxiliar!$A:$C,3,0),"")</f>
        <v/>
      </c>
      <c r="DQ904" s="1">
        <v>6239</v>
      </c>
      <c r="DR904" s="12" t="s">
        <v>24</v>
      </c>
      <c r="DS904" s="6">
        <f>+IFERROR(VALUE(RIGHT(Tabla21[[#This Row],[B2B]],6)),"")</f>
        <v>6239</v>
      </c>
      <c r="DT904" s="6" t="str">
        <f>+IFERROR(VLOOKUP(DR904,Auxiliar!$A:$C,2,0),"")</f>
        <v>CORONA PORRON</v>
      </c>
      <c r="DU904" s="7" t="str">
        <f>+IFERROR(VLOOKUP(DR904,Auxiliar!$A:$C,3,0),"")</f>
        <v>1b 5% | 20b 0%</v>
      </c>
      <c r="DW904" s="1"/>
      <c r="DX904" s="12"/>
      <c r="DY904" s="6" t="str">
        <f>+IFERROR(VALUE(RIGHT(Tabla22[[#This Row],[B2B]],6)),"")</f>
        <v/>
      </c>
      <c r="DZ904" s="6" t="str">
        <f>+IFERROR(VLOOKUP(DX904,Auxiliar!$A:$C,2,0),"")</f>
        <v/>
      </c>
      <c r="EA904" s="7" t="str">
        <f>+IFERROR(VLOOKUP(DX904,Auxiliar!$A:$C,3,0),"")</f>
        <v/>
      </c>
      <c r="EC904" s="1"/>
      <c r="ED904" s="12"/>
      <c r="EE904" s="6" t="str">
        <f>+IFERROR(VALUE(RIGHT(Tabla23[[#This Row],[B2B]],6)),"")</f>
        <v/>
      </c>
      <c r="EF904" s="6" t="str">
        <f>+IFERROR(VLOOKUP(ED904,Auxiliar!$A:$C,2,0),"")</f>
        <v/>
      </c>
      <c r="EG904" s="7" t="str">
        <f>+IFERROR(VLOOKUP(ED904,Auxiliar!$A:$C,3,0),"")</f>
        <v/>
      </c>
      <c r="EI904" s="1"/>
      <c r="EJ904" s="12"/>
      <c r="EK904" s="6" t="str">
        <f>+IFERROR(VALUE(RIGHT(Tabla24[[#This Row],[B2B]],6)),"")</f>
        <v/>
      </c>
      <c r="EL904" s="6" t="str">
        <f>+IFERROR(VLOOKUP(EJ904,Auxiliar!$A:$C,2,0),"")</f>
        <v/>
      </c>
      <c r="EM904" s="7" t="str">
        <f>+IFERROR(VLOOKUP(EJ904,Auxiliar!$A:$C,3,0),"")</f>
        <v/>
      </c>
      <c r="EO904" s="1"/>
      <c r="EP904" s="12"/>
      <c r="EQ904" s="6" t="str">
        <f>+IFERROR(VALUE(RIGHT(Tabla25[[#This Row],[B2B]],6)),"")</f>
        <v/>
      </c>
      <c r="ER904" s="6" t="str">
        <f>+IFERROR(VLOOKUP(EP904,Auxiliar!$A:$C,2,0),"")</f>
        <v/>
      </c>
      <c r="ES904" s="7" t="str">
        <f>+IFERROR(VLOOKUP(EP904,Auxiliar!$A:$C,3,0),"")</f>
        <v/>
      </c>
      <c r="EU904" s="1"/>
      <c r="EV904" s="12"/>
      <c r="EW904" s="6" t="str">
        <f>+IFERROR(VALUE(RIGHT(Tabla26[[#This Row],[B2B]],6)),"")</f>
        <v/>
      </c>
      <c r="EX904" s="6" t="str">
        <f>+IFERROR(VLOOKUP(EV904,Auxiliar!$A:$C,2,0),"")</f>
        <v/>
      </c>
      <c r="EY904" s="7" t="str">
        <f>+IFERROR(VLOOKUP(EV904,Auxiliar!$A:$C,3,0),"")</f>
        <v/>
      </c>
      <c r="EZ904" s="1"/>
      <c r="FA904" s="12"/>
      <c r="FB904" s="6" t="str">
        <f>+IFERROR(VALUE(RIGHT(Tabla27[[#This Row],[B2B]],6)),"")</f>
        <v/>
      </c>
      <c r="FC904" s="6" t="str">
        <f>+IFERROR(VLOOKUP(FA904,Auxiliar!$A:$C,2,0),"")</f>
        <v/>
      </c>
      <c r="FD904" s="7" t="str">
        <f>+IFERROR(VLOOKUP(FA904,Auxiliar!$A:$C,3,0),"")</f>
        <v/>
      </c>
      <c r="FE904" s="1"/>
      <c r="FF904" s="12"/>
      <c r="FG904" s="6" t="str">
        <f>+IFERROR(VALUE(RIGHT(Tabla28[[#This Row],[B2B]],6)),"")</f>
        <v/>
      </c>
      <c r="FH904" s="6" t="str">
        <f>+IFERROR(VLOOKUP(FF904,Auxiliar!$A:$C,2,0),"")</f>
        <v/>
      </c>
      <c r="FI904" s="7" t="str">
        <f>+IFERROR(VLOOKUP(FF904,Auxiliar!$A:$C,3,0),"")</f>
        <v/>
      </c>
      <c r="FJ904" s="1"/>
      <c r="FK904" s="12"/>
      <c r="FL904" s="6" t="str">
        <f>+IFERROR(VALUE(RIGHT(Tabla29[[#This Row],[B2B]],6)),"")</f>
        <v/>
      </c>
      <c r="FM904" s="6" t="str">
        <f>+IFERROR(VLOOKUP(FK904,Auxiliar!$A:$C,2,0),"")</f>
        <v/>
      </c>
      <c r="FN904" s="7" t="str">
        <f>+IFERROR(VLOOKUP(FK904,Auxiliar!$A:$C,3,0),"")</f>
        <v/>
      </c>
      <c r="FO904" s="1"/>
      <c r="FP904" s="12"/>
      <c r="FQ904" s="6" t="str">
        <f>+IFERROR(VALUE(RIGHT(Tabla30[[#This Row],[B2B]],6)),"")</f>
        <v/>
      </c>
      <c r="FR904" s="6" t="str">
        <f>+IFERROR(VLOOKUP(FP904,Auxiliar!$A:$C,2,0),"")</f>
        <v/>
      </c>
      <c r="FS904" s="7"/>
      <c r="FT904" s="1"/>
      <c r="FU904" s="12"/>
      <c r="FV904" s="6" t="str">
        <f>+IFERROR(VALUE(RIGHT(Tabla31[[#This Row],[B2B]],6)),"")</f>
        <v/>
      </c>
      <c r="FW904" s="6" t="str">
        <f>+IFERROR(VLOOKUP(FU904,Auxiliar!$A:$C,2,0),"")</f>
        <v/>
      </c>
      <c r="FX904" s="7" t="str">
        <f>+IFERROR(VLOOKUP(FU904,Auxiliar!$A:$C,3,0),"")</f>
        <v/>
      </c>
      <c r="FY904" s="1"/>
      <c r="FZ904" s="12"/>
      <c r="GA904" s="6" t="str">
        <f>+IFERROR(VALUE(RIGHT(Tabla32[[#This Row],[B2B]],6)),"")</f>
        <v/>
      </c>
      <c r="GB904" s="6" t="str">
        <f>+IFERROR(VLOOKUP(FZ904,Auxiliar!$A:$C,2,0),"")</f>
        <v/>
      </c>
      <c r="GC904" s="7" t="str">
        <f>+IFERROR(VLOOKUP(FZ904,Auxiliar!$A:$C,3,0),"")</f>
        <v/>
      </c>
      <c r="GD904" s="1"/>
      <c r="GE904" s="12"/>
      <c r="GF904" s="6" t="str">
        <f>+IFERROR(VALUE(RIGHT(Tabla33[[#This Row],[B2B]],6)),"")</f>
        <v/>
      </c>
      <c r="GG904" s="6" t="str">
        <f>+IFERROR(VLOOKUP(GE904,Auxiliar!$A:$C,2,0),"")</f>
        <v/>
      </c>
      <c r="GH904" s="7" t="str">
        <f>+IFERROR(VLOOKUP(GE904,Auxiliar!$A:$C,3,0),"")</f>
        <v/>
      </c>
    </row>
    <row r="905" spans="19:190" x14ac:dyDescent="0.25">
      <c r="S905" s="1">
        <v>11928</v>
      </c>
      <c r="T905" s="1" t="s">
        <v>9</v>
      </c>
      <c r="U905" s="6">
        <f>+IFERROR(VALUE(RIGHT(Tabla4[[#This Row],[B2B]],6)),"")</f>
        <v>11928</v>
      </c>
      <c r="V905" s="6" t="str">
        <f>+IFERROR(VLOOKUP(T905,Auxiliar!$A:$C,2,0),"")</f>
        <v>CORE</v>
      </c>
      <c r="W905" s="7" t="str">
        <f>+IFERROR(VLOOKUP(T905,Auxiliar!$A:$C,3,0),"")</f>
        <v>0b 1% | 2b 5% | 4b 6%</v>
      </c>
      <c r="AK905" s="1">
        <v>11537</v>
      </c>
      <c r="AL905" s="1" t="s">
        <v>30</v>
      </c>
      <c r="AM905" s="6">
        <f>+IFERROR(VALUE(RIGHT(Tabla7[[#This Row],[B2B]],6)),"")</f>
        <v>11537</v>
      </c>
      <c r="AN905" s="6" t="str">
        <f>+IFERROR(VLOOKUP(AL905,Auxiliar!$A:$C,2,0),"")</f>
        <v>LATONES</v>
      </c>
      <c r="AO905" s="7" t="str">
        <f>+IFERROR(VLOOKUP(AL905,Auxiliar!$A:$C,3,0),"")</f>
        <v>1b 4% | 5b 7% | 97b 0%</v>
      </c>
      <c r="AW905" s="1"/>
      <c r="AX905" s="1" t="s">
        <v>32</v>
      </c>
      <c r="AY905" s="6" t="str">
        <f>+IFERROR(VALUE(RIGHT(Tabla9[[#This Row],[B2B]],6)),"")</f>
        <v/>
      </c>
      <c r="AZ905" s="6" t="str">
        <f>+IFERROR(VLOOKUP(AX905,Auxiliar!$A:$C,2,0),"")</f>
        <v>LATONES</v>
      </c>
      <c r="BA905" s="7" t="str">
        <f>+IFERROR(VLOOKUP(AX905,Auxiliar!$A:$C,3,0),"")</f>
        <v>2b 3% | 4b 4% | 6b 5% | 10b 8%  | 385b 0%</v>
      </c>
      <c r="BI905" s="1"/>
      <c r="BJ905" s="1"/>
      <c r="BK905" s="6" t="str">
        <f>+IFERROR(VALUE(RIGHT(Tabla11[[#This Row],[B2B]],6)),"")</f>
        <v/>
      </c>
      <c r="BL905" s="6" t="str">
        <f>+IFERROR(VLOOKUP(BJ905,Auxiliar!$A:$C,2,0),"")</f>
        <v/>
      </c>
      <c r="BM905" s="7" t="str">
        <f>+IFERROR(VLOOKUP(BJ905,Auxiliar!$A:$C,3,0),"")</f>
        <v/>
      </c>
      <c r="BO905" s="1"/>
      <c r="BP905" s="1" t="s">
        <v>39</v>
      </c>
      <c r="BQ905" s="6" t="str">
        <f>+IFERROR(VALUE(RIGHT(Tabla12[[#This Row],[B2B]],6)),"")</f>
        <v/>
      </c>
      <c r="BR905" s="6" t="str">
        <f>+IFERROR(VLOOKUP(BP905,Auxiliar!$A:$C,2,0),"")</f>
        <v>VALUE LITRO</v>
      </c>
      <c r="BS905" s="7" t="str">
        <f>+IFERROR(VLOOKUP(BP905,Auxiliar!$A:$C,3,0),"")</f>
        <v>1b 12%</v>
      </c>
      <c r="CA905" s="1">
        <v>6362</v>
      </c>
      <c r="CB905" s="1" t="s">
        <v>35</v>
      </c>
      <c r="CC905" s="6">
        <f>+IFERROR(VALUE(RIGHT(Tabla14[[#This Row],[B2B]],6)),"")</f>
        <v>6362</v>
      </c>
      <c r="CD905" s="6" t="str">
        <f>+IFERROR(VLOOKUP(CB905,Auxiliar!$A:$C,2,0),"")</f>
        <v>Corona 710cc</v>
      </c>
      <c r="CE905" s="7" t="str">
        <f>+IFERROR(VLOOKUP(CB905,Auxiliar!$A:$C,3,0),"")</f>
        <v>1b 10% | 85b 0%</v>
      </c>
      <c r="CG905" s="1"/>
      <c r="CH905" s="1"/>
      <c r="CI905" s="6" t="str">
        <f>+IFERROR(VALUE(RIGHT(Tabla15[[#This Row],[B2B]],6)),"")</f>
        <v/>
      </c>
      <c r="CJ905" s="6" t="str">
        <f>+IFERROR(VLOOKUP(CH905,Auxiliar!$A:$C,2,0),"")</f>
        <v/>
      </c>
      <c r="CK905" s="7" t="str">
        <f>+IFERROR(VLOOKUP(CH905,Auxiliar!$A:$C,3,0),"")</f>
        <v/>
      </c>
      <c r="CM905" s="1">
        <v>6241</v>
      </c>
      <c r="CN905" s="1" t="s">
        <v>20</v>
      </c>
      <c r="CO905" s="6">
        <v>6241</v>
      </c>
      <c r="CP905" s="6" t="s">
        <v>20</v>
      </c>
      <c r="CQ905" s="7" t="s">
        <v>21</v>
      </c>
      <c r="CS905" s="1"/>
      <c r="CT905" s="1"/>
      <c r="CU905" s="6" t="str">
        <f>+IFERROR(VALUE(RIGHT(Tabla17[[#This Row],[B2B]],6)),"")</f>
        <v/>
      </c>
      <c r="CV905" s="6" t="str">
        <f>+IFERROR(VLOOKUP(CT905,Auxiliar!$A:$C,2,0),"")</f>
        <v/>
      </c>
      <c r="CW905" s="7" t="str">
        <f>+IFERROR(VLOOKUP(CT905,Auxiliar!$A:$C,3,0),"")</f>
        <v/>
      </c>
      <c r="CY905" s="1">
        <v>6241</v>
      </c>
      <c r="CZ905" s="1" t="s">
        <v>16</v>
      </c>
      <c r="DA905" s="6">
        <f>+IFERROR(VALUE(RIGHT(Tabla18[[#This Row],[B2B]],6)),"")</f>
        <v>6241</v>
      </c>
      <c r="DB905" s="6" t="str">
        <f>+IFERROR(VLOOKUP(CZ905,Auxiliar!$A:$C,2,0),"")</f>
        <v>PREMIUM</v>
      </c>
      <c r="DC905" s="7" t="str">
        <f>+IFERROR(VLOOKUP(CZ905,Auxiliar!$A:$C,3,0),"")</f>
        <v>0b 0% | 2b 2% | 5b 3,5% | 10b 5%</v>
      </c>
      <c r="DE905" s="1">
        <v>6241</v>
      </c>
      <c r="DF905" s="1" t="s">
        <v>19</v>
      </c>
      <c r="DG905" s="6">
        <f>+IFERROR(VALUE(RIGHT(Tabla19[[#This Row],[B2B]],6)),"")</f>
        <v>6241</v>
      </c>
      <c r="DH905" s="6" t="str">
        <f>+IFERROR(VLOOKUP(DF905,Auxiliar!$A:$C,2,0),"")</f>
        <v>MICHELOB</v>
      </c>
      <c r="DI905" s="7" t="str">
        <f>+IFERROR(VLOOKUP(DF905,Auxiliar!$A:$C,3,0),"")</f>
        <v>1b 7% | 3b 22% | 8b 27%</v>
      </c>
      <c r="DK905" s="1"/>
      <c r="DL905" s="1"/>
      <c r="DM905" s="6" t="str">
        <f>+IFERROR(VALUE(RIGHT(Tabla20[[#This Row],[B2B]],6)),"")</f>
        <v/>
      </c>
      <c r="DN905" s="6" t="str">
        <f>+IFERROR(VLOOKUP(DL905,Auxiliar!$A:$C,2,0),"")</f>
        <v/>
      </c>
      <c r="DO905" s="7" t="str">
        <f>+IFERROR(VLOOKUP(DL905,Auxiliar!$A:$C,3,0),"")</f>
        <v/>
      </c>
      <c r="DQ905" s="1">
        <v>6240</v>
      </c>
      <c r="DR905" s="12" t="s">
        <v>24</v>
      </c>
      <c r="DS905" s="6">
        <f>+IFERROR(VALUE(RIGHT(Tabla21[[#This Row],[B2B]],6)),"")</f>
        <v>6240</v>
      </c>
      <c r="DT905" s="6" t="str">
        <f>+IFERROR(VLOOKUP(DR905,Auxiliar!$A:$C,2,0),"")</f>
        <v>CORONA PORRON</v>
      </c>
      <c r="DU905" s="7" t="str">
        <f>+IFERROR(VLOOKUP(DR905,Auxiliar!$A:$C,3,0),"")</f>
        <v>1b 5% | 20b 0%</v>
      </c>
      <c r="DW905" s="1"/>
      <c r="DX905" s="12"/>
      <c r="DY905" s="6" t="str">
        <f>+IFERROR(VALUE(RIGHT(Tabla22[[#This Row],[B2B]],6)),"")</f>
        <v/>
      </c>
      <c r="DZ905" s="6" t="str">
        <f>+IFERROR(VLOOKUP(DX905,Auxiliar!$A:$C,2,0),"")</f>
        <v/>
      </c>
      <c r="EA905" s="7" t="str">
        <f>+IFERROR(VLOOKUP(DX905,Auxiliar!$A:$C,3,0),"")</f>
        <v/>
      </c>
      <c r="EC905" s="1"/>
      <c r="ED905" s="12"/>
      <c r="EE905" s="6" t="str">
        <f>+IFERROR(VALUE(RIGHT(Tabla23[[#This Row],[B2B]],6)),"")</f>
        <v/>
      </c>
      <c r="EF905" s="6" t="str">
        <f>+IFERROR(VLOOKUP(ED905,Auxiliar!$A:$C,2,0),"")</f>
        <v/>
      </c>
      <c r="EG905" s="7" t="str">
        <f>+IFERROR(VLOOKUP(ED905,Auxiliar!$A:$C,3,0),"")</f>
        <v/>
      </c>
      <c r="EI905" s="1"/>
      <c r="EJ905" s="12"/>
      <c r="EK905" s="6" t="str">
        <f>+IFERROR(VALUE(RIGHT(Tabla24[[#This Row],[B2B]],6)),"")</f>
        <v/>
      </c>
      <c r="EL905" s="6" t="str">
        <f>+IFERROR(VLOOKUP(EJ905,Auxiliar!$A:$C,2,0),"")</f>
        <v/>
      </c>
      <c r="EM905" s="7" t="str">
        <f>+IFERROR(VLOOKUP(EJ905,Auxiliar!$A:$C,3,0),"")</f>
        <v/>
      </c>
      <c r="EO905" s="1"/>
      <c r="EP905" s="12"/>
      <c r="EQ905" s="6" t="str">
        <f>+IFERROR(VALUE(RIGHT(Tabla25[[#This Row],[B2B]],6)),"")</f>
        <v/>
      </c>
      <c r="ER905" s="6" t="str">
        <f>+IFERROR(VLOOKUP(EP905,Auxiliar!$A:$C,2,0),"")</f>
        <v/>
      </c>
      <c r="ES905" s="7" t="str">
        <f>+IFERROR(VLOOKUP(EP905,Auxiliar!$A:$C,3,0),"")</f>
        <v/>
      </c>
      <c r="EU905" s="1"/>
      <c r="EV905" s="12"/>
      <c r="EW905" s="6" t="str">
        <f>+IFERROR(VALUE(RIGHT(Tabla26[[#This Row],[B2B]],6)),"")</f>
        <v/>
      </c>
      <c r="EX905" s="6" t="str">
        <f>+IFERROR(VLOOKUP(EV905,Auxiliar!$A:$C,2,0),"")</f>
        <v/>
      </c>
      <c r="EY905" s="7" t="str">
        <f>+IFERROR(VLOOKUP(EV905,Auxiliar!$A:$C,3,0),"")</f>
        <v/>
      </c>
      <c r="EZ905" s="1"/>
      <c r="FA905" s="12"/>
      <c r="FB905" s="6" t="str">
        <f>+IFERROR(VALUE(RIGHT(Tabla27[[#This Row],[B2B]],6)),"")</f>
        <v/>
      </c>
      <c r="FC905" s="6" t="str">
        <f>+IFERROR(VLOOKUP(FA905,Auxiliar!$A:$C,2,0),"")</f>
        <v/>
      </c>
      <c r="FD905" s="7" t="str">
        <f>+IFERROR(VLOOKUP(FA905,Auxiliar!$A:$C,3,0),"")</f>
        <v/>
      </c>
      <c r="FE905" s="1"/>
      <c r="FF905" s="12"/>
      <c r="FG905" s="6" t="str">
        <f>+IFERROR(VALUE(RIGHT(Tabla28[[#This Row],[B2B]],6)),"")</f>
        <v/>
      </c>
      <c r="FH905" s="6" t="str">
        <f>+IFERROR(VLOOKUP(FF905,Auxiliar!$A:$C,2,0),"")</f>
        <v/>
      </c>
      <c r="FI905" s="7" t="str">
        <f>+IFERROR(VLOOKUP(FF905,Auxiliar!$A:$C,3,0),"")</f>
        <v/>
      </c>
      <c r="FJ905" s="1"/>
      <c r="FK905" s="12"/>
      <c r="FL905" s="6" t="str">
        <f>+IFERROR(VALUE(RIGHT(Tabla29[[#This Row],[B2B]],6)),"")</f>
        <v/>
      </c>
      <c r="FM905" s="6" t="str">
        <f>+IFERROR(VLOOKUP(FK905,Auxiliar!$A:$C,2,0),"")</f>
        <v/>
      </c>
      <c r="FN905" s="7" t="str">
        <f>+IFERROR(VLOOKUP(FK905,Auxiliar!$A:$C,3,0),"")</f>
        <v/>
      </c>
      <c r="FO905" s="1"/>
      <c r="FP905" s="12"/>
      <c r="FQ905" s="6" t="str">
        <f>+IFERROR(VALUE(RIGHT(Tabla30[[#This Row],[B2B]],6)),"")</f>
        <v/>
      </c>
      <c r="FR905" s="6" t="str">
        <f>+IFERROR(VLOOKUP(FP905,Auxiliar!$A:$C,2,0),"")</f>
        <v/>
      </c>
      <c r="FS905" s="7"/>
      <c r="FT905" s="1"/>
      <c r="FU905" s="12"/>
      <c r="FV905" s="6" t="str">
        <f>+IFERROR(VALUE(RIGHT(Tabla31[[#This Row],[B2B]],6)),"")</f>
        <v/>
      </c>
      <c r="FW905" s="6" t="str">
        <f>+IFERROR(VLOOKUP(FU905,Auxiliar!$A:$C,2,0),"")</f>
        <v/>
      </c>
      <c r="FX905" s="7" t="str">
        <f>+IFERROR(VLOOKUP(FU905,Auxiliar!$A:$C,3,0),"")</f>
        <v/>
      </c>
      <c r="FY905" s="1"/>
      <c r="FZ905" s="12"/>
      <c r="GA905" s="6" t="str">
        <f>+IFERROR(VALUE(RIGHT(Tabla32[[#This Row],[B2B]],6)),"")</f>
        <v/>
      </c>
      <c r="GB905" s="6" t="str">
        <f>+IFERROR(VLOOKUP(FZ905,Auxiliar!$A:$C,2,0),"")</f>
        <v/>
      </c>
      <c r="GC905" s="7" t="str">
        <f>+IFERROR(VLOOKUP(FZ905,Auxiliar!$A:$C,3,0),"")</f>
        <v/>
      </c>
      <c r="GD905" s="1"/>
      <c r="GE905" s="12"/>
      <c r="GF905" s="6" t="str">
        <f>+IFERROR(VALUE(RIGHT(Tabla33[[#This Row],[B2B]],6)),"")</f>
        <v/>
      </c>
      <c r="GG905" s="6" t="str">
        <f>+IFERROR(VLOOKUP(GE905,Auxiliar!$A:$C,2,0),"")</f>
        <v/>
      </c>
      <c r="GH905" s="7" t="str">
        <f>+IFERROR(VLOOKUP(GE905,Auxiliar!$A:$C,3,0),"")</f>
        <v/>
      </c>
    </row>
    <row r="906" spans="19:190" x14ac:dyDescent="0.25">
      <c r="S906" s="1">
        <v>11930</v>
      </c>
      <c r="T906" s="1" t="s">
        <v>9</v>
      </c>
      <c r="U906" s="6">
        <f>+IFERROR(VALUE(RIGHT(Tabla4[[#This Row],[B2B]],6)),"")</f>
        <v>11930</v>
      </c>
      <c r="V906" s="6" t="str">
        <f>+IFERROR(VLOOKUP(T906,Auxiliar!$A:$C,2,0),"")</f>
        <v>CORE</v>
      </c>
      <c r="W906" s="7" t="str">
        <f>+IFERROR(VLOOKUP(T906,Auxiliar!$A:$C,3,0),"")</f>
        <v>0b 1% | 2b 5% | 4b 6%</v>
      </c>
      <c r="AK906" s="1">
        <v>11541</v>
      </c>
      <c r="AL906" s="1" t="s">
        <v>30</v>
      </c>
      <c r="AM906" s="6">
        <f>+IFERROR(VALUE(RIGHT(Tabla7[[#This Row],[B2B]],6)),"")</f>
        <v>11541</v>
      </c>
      <c r="AN906" s="6" t="str">
        <f>+IFERROR(VLOOKUP(AL906,Auxiliar!$A:$C,2,0),"")</f>
        <v>LATONES</v>
      </c>
      <c r="AO906" s="7" t="str">
        <f>+IFERROR(VLOOKUP(AL906,Auxiliar!$A:$C,3,0),"")</f>
        <v>1b 4% | 5b 7% | 97b 0%</v>
      </c>
      <c r="AW906" s="1"/>
      <c r="AX906" s="1" t="s">
        <v>32</v>
      </c>
      <c r="AY906" s="6" t="str">
        <f>+IFERROR(VALUE(RIGHT(Tabla9[[#This Row],[B2B]],6)),"")</f>
        <v/>
      </c>
      <c r="AZ906" s="6" t="str">
        <f>+IFERROR(VLOOKUP(AX906,Auxiliar!$A:$C,2,0),"")</f>
        <v>LATONES</v>
      </c>
      <c r="BA906" s="7" t="str">
        <f>+IFERROR(VLOOKUP(AX906,Auxiliar!$A:$C,3,0),"")</f>
        <v>2b 3% | 4b 4% | 6b 5% | 10b 8%  | 385b 0%</v>
      </c>
      <c r="BO906" s="1"/>
      <c r="BP906" s="1" t="s">
        <v>39</v>
      </c>
      <c r="BQ906" s="6" t="str">
        <f>+IFERROR(VALUE(RIGHT(Tabla12[[#This Row],[B2B]],6)),"")</f>
        <v/>
      </c>
      <c r="BR906" s="6" t="str">
        <f>+IFERROR(VLOOKUP(BP906,Auxiliar!$A:$C,2,0),"")</f>
        <v>VALUE LITRO</v>
      </c>
      <c r="BS906" s="7" t="str">
        <f>+IFERROR(VLOOKUP(BP906,Auxiliar!$A:$C,3,0),"")</f>
        <v>1b 12%</v>
      </c>
      <c r="CA906" s="1">
        <v>6363</v>
      </c>
      <c r="CB906" s="1" t="s">
        <v>35</v>
      </c>
      <c r="CC906" s="6">
        <f>+IFERROR(VALUE(RIGHT(Tabla14[[#This Row],[B2B]],6)),"")</f>
        <v>6363</v>
      </c>
      <c r="CD906" s="6" t="str">
        <f>+IFERROR(VLOOKUP(CB906,Auxiliar!$A:$C,2,0),"")</f>
        <v>Corona 710cc</v>
      </c>
      <c r="CE906" s="7" t="str">
        <f>+IFERROR(VLOOKUP(CB906,Auxiliar!$A:$C,3,0),"")</f>
        <v>1b 10% | 85b 0%</v>
      </c>
      <c r="CG906" s="1"/>
      <c r="CH906" s="1"/>
      <c r="CI906" s="6" t="str">
        <f>+IFERROR(VALUE(RIGHT(Tabla15[[#This Row],[B2B]],6)),"")</f>
        <v/>
      </c>
      <c r="CJ906" s="6" t="str">
        <f>+IFERROR(VLOOKUP(CH906,Auxiliar!$A:$C,2,0),"")</f>
        <v/>
      </c>
      <c r="CK906" s="7" t="str">
        <f>+IFERROR(VLOOKUP(CH906,Auxiliar!$A:$C,3,0),"")</f>
        <v/>
      </c>
      <c r="CM906" s="1">
        <v>6260</v>
      </c>
      <c r="CN906" s="1" t="s">
        <v>20</v>
      </c>
      <c r="CO906" s="6">
        <v>6260</v>
      </c>
      <c r="CP906" s="6" t="s">
        <v>20</v>
      </c>
      <c r="CQ906" s="7" t="s">
        <v>21</v>
      </c>
      <c r="CS906" s="1"/>
      <c r="CT906" s="1"/>
      <c r="CU906" s="6" t="str">
        <f>+IFERROR(VALUE(RIGHT(Tabla17[[#This Row],[B2B]],6)),"")</f>
        <v/>
      </c>
      <c r="CV906" s="6" t="str">
        <f>+IFERROR(VLOOKUP(CT906,Auxiliar!$A:$C,2,0),"")</f>
        <v/>
      </c>
      <c r="CW906" s="7" t="str">
        <f>+IFERROR(VLOOKUP(CT906,Auxiliar!$A:$C,3,0),"")</f>
        <v/>
      </c>
      <c r="CY906" s="1">
        <v>6260</v>
      </c>
      <c r="CZ906" s="1" t="s">
        <v>16</v>
      </c>
      <c r="DA906" s="6">
        <f>+IFERROR(VALUE(RIGHT(Tabla18[[#This Row],[B2B]],6)),"")</f>
        <v>6260</v>
      </c>
      <c r="DB906" s="6" t="str">
        <f>+IFERROR(VLOOKUP(CZ906,Auxiliar!$A:$C,2,0),"")</f>
        <v>PREMIUM</v>
      </c>
      <c r="DC906" s="7" t="str">
        <f>+IFERROR(VLOOKUP(CZ906,Auxiliar!$A:$C,3,0),"")</f>
        <v>0b 0% | 2b 2% | 5b 3,5% | 10b 5%</v>
      </c>
      <c r="DE906" s="1">
        <v>6260</v>
      </c>
      <c r="DF906" s="1" t="s">
        <v>19</v>
      </c>
      <c r="DG906" s="6">
        <f>+IFERROR(VALUE(RIGHT(Tabla19[[#This Row],[B2B]],6)),"")</f>
        <v>6260</v>
      </c>
      <c r="DH906" s="6" t="str">
        <f>+IFERROR(VLOOKUP(DF906,Auxiliar!$A:$C,2,0),"")</f>
        <v>MICHELOB</v>
      </c>
      <c r="DI906" s="7" t="str">
        <f>+IFERROR(VLOOKUP(DF906,Auxiliar!$A:$C,3,0),"")</f>
        <v>1b 7% | 3b 22% | 8b 27%</v>
      </c>
      <c r="DK906" s="1"/>
      <c r="DL906" s="1"/>
      <c r="DM906" s="6" t="str">
        <f>+IFERROR(VALUE(RIGHT(Tabla20[[#This Row],[B2B]],6)),"")</f>
        <v/>
      </c>
      <c r="DN906" s="6" t="str">
        <f>+IFERROR(VLOOKUP(DL906,Auxiliar!$A:$C,2,0),"")</f>
        <v/>
      </c>
      <c r="DO906" s="7" t="str">
        <f>+IFERROR(VLOOKUP(DL906,Auxiliar!$A:$C,3,0),"")</f>
        <v/>
      </c>
      <c r="DQ906" s="1">
        <v>6241</v>
      </c>
      <c r="DR906" s="12" t="s">
        <v>24</v>
      </c>
      <c r="DS906" s="6">
        <f>+IFERROR(VALUE(RIGHT(Tabla21[[#This Row],[B2B]],6)),"")</f>
        <v>6241</v>
      </c>
      <c r="DT906" s="6" t="str">
        <f>+IFERROR(VLOOKUP(DR906,Auxiliar!$A:$C,2,0),"")</f>
        <v>CORONA PORRON</v>
      </c>
      <c r="DU906" s="7" t="str">
        <f>+IFERROR(VLOOKUP(DR906,Auxiliar!$A:$C,3,0),"")</f>
        <v>1b 5% | 20b 0%</v>
      </c>
      <c r="DW906" s="1"/>
      <c r="DX906" s="12"/>
      <c r="DY906" s="6" t="str">
        <f>+IFERROR(VALUE(RIGHT(Tabla22[[#This Row],[B2B]],6)),"")</f>
        <v/>
      </c>
      <c r="DZ906" s="6" t="str">
        <f>+IFERROR(VLOOKUP(DX906,Auxiliar!$A:$C,2,0),"")</f>
        <v/>
      </c>
      <c r="EA906" s="7" t="str">
        <f>+IFERROR(VLOOKUP(DX906,Auxiliar!$A:$C,3,0),"")</f>
        <v/>
      </c>
      <c r="EC906" s="1"/>
      <c r="ED906" s="12"/>
      <c r="EE906" s="6" t="str">
        <f>+IFERROR(VALUE(RIGHT(Tabla23[[#This Row],[B2B]],6)),"")</f>
        <v/>
      </c>
      <c r="EF906" s="6" t="str">
        <f>+IFERROR(VLOOKUP(ED906,Auxiliar!$A:$C,2,0),"")</f>
        <v/>
      </c>
      <c r="EG906" s="7" t="str">
        <f>+IFERROR(VLOOKUP(ED906,Auxiliar!$A:$C,3,0),"")</f>
        <v/>
      </c>
      <c r="EI906" s="1"/>
      <c r="EJ906" s="12"/>
      <c r="EK906" s="6" t="str">
        <f>+IFERROR(VALUE(RIGHT(Tabla24[[#This Row],[B2B]],6)),"")</f>
        <v/>
      </c>
      <c r="EL906" s="6" t="str">
        <f>+IFERROR(VLOOKUP(EJ906,Auxiliar!$A:$C,2,0),"")</f>
        <v/>
      </c>
      <c r="EM906" s="7" t="str">
        <f>+IFERROR(VLOOKUP(EJ906,Auxiliar!$A:$C,3,0),"")</f>
        <v/>
      </c>
      <c r="EO906" s="1"/>
      <c r="EP906" s="12"/>
      <c r="EQ906" s="6" t="str">
        <f>+IFERROR(VALUE(RIGHT(Tabla25[[#This Row],[B2B]],6)),"")</f>
        <v/>
      </c>
      <c r="ER906" s="6" t="str">
        <f>+IFERROR(VLOOKUP(EP906,Auxiliar!$A:$C,2,0),"")</f>
        <v/>
      </c>
      <c r="ES906" s="7" t="str">
        <f>+IFERROR(VLOOKUP(EP906,Auxiliar!$A:$C,3,0),"")</f>
        <v/>
      </c>
      <c r="EU906" s="1"/>
      <c r="EV906" s="12"/>
      <c r="EW906" s="6" t="str">
        <f>+IFERROR(VALUE(RIGHT(Tabla26[[#This Row],[B2B]],6)),"")</f>
        <v/>
      </c>
      <c r="EX906" s="6" t="str">
        <f>+IFERROR(VLOOKUP(EV906,Auxiliar!$A:$C,2,0),"")</f>
        <v/>
      </c>
      <c r="EY906" s="7" t="str">
        <f>+IFERROR(VLOOKUP(EV906,Auxiliar!$A:$C,3,0),"")</f>
        <v/>
      </c>
      <c r="EZ906" s="1"/>
      <c r="FA906" s="12"/>
      <c r="FB906" s="6" t="str">
        <f>+IFERROR(VALUE(RIGHT(Tabla27[[#This Row],[B2B]],6)),"")</f>
        <v/>
      </c>
      <c r="FC906" s="6" t="str">
        <f>+IFERROR(VLOOKUP(FA906,Auxiliar!$A:$C,2,0),"")</f>
        <v/>
      </c>
      <c r="FD906" s="7" t="str">
        <f>+IFERROR(VLOOKUP(FA906,Auxiliar!$A:$C,3,0),"")</f>
        <v/>
      </c>
      <c r="FE906" s="1"/>
      <c r="FF906" s="12"/>
      <c r="FG906" s="6" t="str">
        <f>+IFERROR(VALUE(RIGHT(Tabla28[[#This Row],[B2B]],6)),"")</f>
        <v/>
      </c>
      <c r="FH906" s="6" t="str">
        <f>+IFERROR(VLOOKUP(FF906,Auxiliar!$A:$C,2,0),"")</f>
        <v/>
      </c>
      <c r="FI906" s="7" t="str">
        <f>+IFERROR(VLOOKUP(FF906,Auxiliar!$A:$C,3,0),"")</f>
        <v/>
      </c>
      <c r="FJ906" s="1"/>
      <c r="FK906" s="12"/>
      <c r="FL906" s="6" t="str">
        <f>+IFERROR(VALUE(RIGHT(Tabla29[[#This Row],[B2B]],6)),"")</f>
        <v/>
      </c>
      <c r="FM906" s="6" t="str">
        <f>+IFERROR(VLOOKUP(FK906,Auxiliar!$A:$C,2,0),"")</f>
        <v/>
      </c>
      <c r="FN906" s="7" t="str">
        <f>+IFERROR(VLOOKUP(FK906,Auxiliar!$A:$C,3,0),"")</f>
        <v/>
      </c>
      <c r="FO906" s="1"/>
      <c r="FP906" s="12"/>
      <c r="FQ906" s="6" t="str">
        <f>+IFERROR(VALUE(RIGHT(Tabla30[[#This Row],[B2B]],6)),"")</f>
        <v/>
      </c>
      <c r="FR906" s="6" t="str">
        <f>+IFERROR(VLOOKUP(FP906,Auxiliar!$A:$C,2,0),"")</f>
        <v/>
      </c>
      <c r="FS906" s="7"/>
      <c r="FT906" s="1"/>
      <c r="FU906" s="12"/>
      <c r="FV906" s="6" t="str">
        <f>+IFERROR(VALUE(RIGHT(Tabla31[[#This Row],[B2B]],6)),"")</f>
        <v/>
      </c>
      <c r="FW906" s="6" t="str">
        <f>+IFERROR(VLOOKUP(FU906,Auxiliar!$A:$C,2,0),"")</f>
        <v/>
      </c>
      <c r="FX906" s="7" t="str">
        <f>+IFERROR(VLOOKUP(FU906,Auxiliar!$A:$C,3,0),"")</f>
        <v/>
      </c>
      <c r="FY906" s="1"/>
      <c r="FZ906" s="12"/>
      <c r="GA906" s="6" t="str">
        <f>+IFERROR(VALUE(RIGHT(Tabla32[[#This Row],[B2B]],6)),"")</f>
        <v/>
      </c>
      <c r="GB906" s="6" t="str">
        <f>+IFERROR(VLOOKUP(FZ906,Auxiliar!$A:$C,2,0),"")</f>
        <v/>
      </c>
      <c r="GC906" s="7" t="str">
        <f>+IFERROR(VLOOKUP(FZ906,Auxiliar!$A:$C,3,0),"")</f>
        <v/>
      </c>
      <c r="GD906" s="1"/>
      <c r="GE906" s="12"/>
      <c r="GF906" s="6" t="str">
        <f>+IFERROR(VALUE(RIGHT(Tabla33[[#This Row],[B2B]],6)),"")</f>
        <v/>
      </c>
      <c r="GG906" s="6" t="str">
        <f>+IFERROR(VLOOKUP(GE906,Auxiliar!$A:$C,2,0),"")</f>
        <v/>
      </c>
      <c r="GH906" s="7" t="str">
        <f>+IFERROR(VLOOKUP(GE906,Auxiliar!$A:$C,3,0),"")</f>
        <v/>
      </c>
    </row>
    <row r="907" spans="19:190" x14ac:dyDescent="0.25">
      <c r="S907" s="1">
        <v>11933</v>
      </c>
      <c r="T907" s="1" t="s">
        <v>9</v>
      </c>
      <c r="U907" s="6">
        <f>+IFERROR(VALUE(RIGHT(Tabla4[[#This Row],[B2B]],6)),"")</f>
        <v>11933</v>
      </c>
      <c r="V907" s="6" t="str">
        <f>+IFERROR(VLOOKUP(T907,Auxiliar!$A:$C,2,0),"")</f>
        <v>CORE</v>
      </c>
      <c r="W907" s="7" t="str">
        <f>+IFERROR(VLOOKUP(T907,Auxiliar!$A:$C,3,0),"")</f>
        <v>0b 1% | 2b 5% | 4b 6%</v>
      </c>
      <c r="AK907" s="1">
        <v>11551</v>
      </c>
      <c r="AL907" s="1" t="s">
        <v>30</v>
      </c>
      <c r="AM907" s="6">
        <f>+IFERROR(VALUE(RIGHT(Tabla7[[#This Row],[B2B]],6)),"")</f>
        <v>11551</v>
      </c>
      <c r="AN907" s="6" t="str">
        <f>+IFERROR(VLOOKUP(AL907,Auxiliar!$A:$C,2,0),"")</f>
        <v>LATONES</v>
      </c>
      <c r="AO907" s="7" t="str">
        <f>+IFERROR(VLOOKUP(AL907,Auxiliar!$A:$C,3,0),"")</f>
        <v>1b 4% | 5b 7% | 97b 0%</v>
      </c>
      <c r="AW907" s="1"/>
      <c r="AX907" s="1" t="s">
        <v>32</v>
      </c>
      <c r="AY907" s="6" t="str">
        <f>+IFERROR(VALUE(RIGHT(Tabla9[[#This Row],[B2B]],6)),"")</f>
        <v/>
      </c>
      <c r="AZ907" s="6" t="str">
        <f>+IFERROR(VLOOKUP(AX907,Auxiliar!$A:$C,2,0),"")</f>
        <v>LATONES</v>
      </c>
      <c r="BA907" s="7" t="str">
        <f>+IFERROR(VLOOKUP(AX907,Auxiliar!$A:$C,3,0),"")</f>
        <v>2b 3% | 4b 4% | 6b 5% | 10b 8%  | 385b 0%</v>
      </c>
      <c r="BO907" s="1"/>
      <c r="BP907" s="1" t="s">
        <v>39</v>
      </c>
      <c r="BQ907" s="6" t="str">
        <f>+IFERROR(VALUE(RIGHT(Tabla12[[#This Row],[B2B]],6)),"")</f>
        <v/>
      </c>
      <c r="BR907" s="6" t="str">
        <f>+IFERROR(VLOOKUP(BP907,Auxiliar!$A:$C,2,0),"")</f>
        <v>VALUE LITRO</v>
      </c>
      <c r="BS907" s="7" t="str">
        <f>+IFERROR(VLOOKUP(BP907,Auxiliar!$A:$C,3,0),"")</f>
        <v>1b 12%</v>
      </c>
      <c r="CA907" s="1">
        <v>6369</v>
      </c>
      <c r="CB907" s="1" t="s">
        <v>35</v>
      </c>
      <c r="CC907" s="6">
        <f>+IFERROR(VALUE(RIGHT(Tabla14[[#This Row],[B2B]],6)),"")</f>
        <v>6369</v>
      </c>
      <c r="CD907" s="6" t="str">
        <f>+IFERROR(VLOOKUP(CB907,Auxiliar!$A:$C,2,0),"")</f>
        <v>Corona 710cc</v>
      </c>
      <c r="CE907" s="7" t="str">
        <f>+IFERROR(VLOOKUP(CB907,Auxiliar!$A:$C,3,0),"")</f>
        <v>1b 10% | 85b 0%</v>
      </c>
      <c r="CG907" s="1"/>
      <c r="CH907" s="1"/>
      <c r="CI907" s="6" t="str">
        <f>+IFERROR(VALUE(RIGHT(Tabla15[[#This Row],[B2B]],6)),"")</f>
        <v/>
      </c>
      <c r="CJ907" s="6" t="str">
        <f>+IFERROR(VLOOKUP(CH907,Auxiliar!$A:$C,2,0),"")</f>
        <v/>
      </c>
      <c r="CK907" s="7" t="str">
        <f>+IFERROR(VLOOKUP(CH907,Auxiliar!$A:$C,3,0),"")</f>
        <v/>
      </c>
      <c r="CM907" s="1">
        <v>6268</v>
      </c>
      <c r="CN907" s="1" t="s">
        <v>20</v>
      </c>
      <c r="CO907" s="6">
        <v>6268</v>
      </c>
      <c r="CP907" s="6" t="s">
        <v>20</v>
      </c>
      <c r="CQ907" s="7" t="s">
        <v>21</v>
      </c>
      <c r="CS907" s="1"/>
      <c r="CT907" s="1"/>
      <c r="CU907" s="6" t="str">
        <f>+IFERROR(VALUE(RIGHT(Tabla17[[#This Row],[B2B]],6)),"")</f>
        <v/>
      </c>
      <c r="CV907" s="6" t="str">
        <f>+IFERROR(VLOOKUP(CT907,Auxiliar!$A:$C,2,0),"")</f>
        <v/>
      </c>
      <c r="CW907" s="7" t="str">
        <f>+IFERROR(VLOOKUP(CT907,Auxiliar!$A:$C,3,0),"")</f>
        <v/>
      </c>
      <c r="CY907" s="1">
        <v>6268</v>
      </c>
      <c r="CZ907" s="1" t="s">
        <v>16</v>
      </c>
      <c r="DA907" s="6">
        <f>+IFERROR(VALUE(RIGHT(Tabla18[[#This Row],[B2B]],6)),"")</f>
        <v>6268</v>
      </c>
      <c r="DB907" s="6" t="str">
        <f>+IFERROR(VLOOKUP(CZ907,Auxiliar!$A:$C,2,0),"")</f>
        <v>PREMIUM</v>
      </c>
      <c r="DC907" s="7" t="str">
        <f>+IFERROR(VLOOKUP(CZ907,Auxiliar!$A:$C,3,0),"")</f>
        <v>0b 0% | 2b 2% | 5b 3,5% | 10b 5%</v>
      </c>
      <c r="DE907" s="1">
        <v>6268</v>
      </c>
      <c r="DF907" s="1" t="s">
        <v>19</v>
      </c>
      <c r="DG907" s="6">
        <f>+IFERROR(VALUE(RIGHT(Tabla19[[#This Row],[B2B]],6)),"")</f>
        <v>6268</v>
      </c>
      <c r="DH907" s="6" t="str">
        <f>+IFERROR(VLOOKUP(DF907,Auxiliar!$A:$C,2,0),"")</f>
        <v>MICHELOB</v>
      </c>
      <c r="DI907" s="7" t="str">
        <f>+IFERROR(VLOOKUP(DF907,Auxiliar!$A:$C,3,0),"")</f>
        <v>1b 7% | 3b 22% | 8b 27%</v>
      </c>
      <c r="DK907" s="1"/>
      <c r="DL907" s="1"/>
      <c r="DM907" s="6" t="str">
        <f>+IFERROR(VALUE(RIGHT(Tabla20[[#This Row],[B2B]],6)),"")</f>
        <v/>
      </c>
      <c r="DN907" s="6" t="str">
        <f>+IFERROR(VLOOKUP(DL907,Auxiliar!$A:$C,2,0),"")</f>
        <v/>
      </c>
      <c r="DO907" s="7" t="str">
        <f>+IFERROR(VLOOKUP(DL907,Auxiliar!$A:$C,3,0),"")</f>
        <v/>
      </c>
      <c r="DQ907" s="1">
        <v>6260</v>
      </c>
      <c r="DR907" s="12" t="s">
        <v>24</v>
      </c>
      <c r="DS907" s="6">
        <f>+IFERROR(VALUE(RIGHT(Tabla21[[#This Row],[B2B]],6)),"")</f>
        <v>6260</v>
      </c>
      <c r="DT907" s="6" t="str">
        <f>+IFERROR(VLOOKUP(DR907,Auxiliar!$A:$C,2,0),"")</f>
        <v>CORONA PORRON</v>
      </c>
      <c r="DU907" s="7" t="str">
        <f>+IFERROR(VLOOKUP(DR907,Auxiliar!$A:$C,3,0),"")</f>
        <v>1b 5% | 20b 0%</v>
      </c>
      <c r="DW907" s="1"/>
      <c r="DX907" s="12"/>
      <c r="DY907" s="6" t="str">
        <f>+IFERROR(VALUE(RIGHT(Tabla22[[#This Row],[B2B]],6)),"")</f>
        <v/>
      </c>
      <c r="DZ907" s="6" t="str">
        <f>+IFERROR(VLOOKUP(DX907,Auxiliar!$A:$C,2,0),"")</f>
        <v/>
      </c>
      <c r="EA907" s="7" t="str">
        <f>+IFERROR(VLOOKUP(DX907,Auxiliar!$A:$C,3,0),"")</f>
        <v/>
      </c>
      <c r="EC907" s="1"/>
      <c r="ED907" s="12"/>
      <c r="EE907" s="6" t="str">
        <f>+IFERROR(VALUE(RIGHT(Tabla23[[#This Row],[B2B]],6)),"")</f>
        <v/>
      </c>
      <c r="EF907" s="6" t="str">
        <f>+IFERROR(VLOOKUP(ED907,Auxiliar!$A:$C,2,0),"")</f>
        <v/>
      </c>
      <c r="EG907" s="7" t="str">
        <f>+IFERROR(VLOOKUP(ED907,Auxiliar!$A:$C,3,0),"")</f>
        <v/>
      </c>
      <c r="EI907" s="1"/>
      <c r="EJ907" s="12"/>
      <c r="EK907" s="6" t="str">
        <f>+IFERROR(VALUE(RIGHT(Tabla24[[#This Row],[B2B]],6)),"")</f>
        <v/>
      </c>
      <c r="EL907" s="6" t="str">
        <f>+IFERROR(VLOOKUP(EJ907,Auxiliar!$A:$C,2,0),"")</f>
        <v/>
      </c>
      <c r="EM907" s="7" t="str">
        <f>+IFERROR(VLOOKUP(EJ907,Auxiliar!$A:$C,3,0),"")</f>
        <v/>
      </c>
      <c r="EO907" s="1"/>
      <c r="EP907" s="12"/>
      <c r="EQ907" s="6" t="str">
        <f>+IFERROR(VALUE(RIGHT(Tabla25[[#This Row],[B2B]],6)),"")</f>
        <v/>
      </c>
      <c r="ER907" s="6" t="str">
        <f>+IFERROR(VLOOKUP(EP907,Auxiliar!$A:$C,2,0),"")</f>
        <v/>
      </c>
      <c r="ES907" s="7" t="str">
        <f>+IFERROR(VLOOKUP(EP907,Auxiliar!$A:$C,3,0),"")</f>
        <v/>
      </c>
      <c r="EU907" s="1"/>
      <c r="EV907" s="12"/>
      <c r="EW907" s="6" t="str">
        <f>+IFERROR(VALUE(RIGHT(Tabla26[[#This Row],[B2B]],6)),"")</f>
        <v/>
      </c>
      <c r="EX907" s="6" t="str">
        <f>+IFERROR(VLOOKUP(EV907,Auxiliar!$A:$C,2,0),"")</f>
        <v/>
      </c>
      <c r="EY907" s="7" t="str">
        <f>+IFERROR(VLOOKUP(EV907,Auxiliar!$A:$C,3,0),"")</f>
        <v/>
      </c>
      <c r="EZ907" s="1"/>
      <c r="FA907" s="12"/>
      <c r="FB907" s="6" t="str">
        <f>+IFERROR(VALUE(RIGHT(Tabla27[[#This Row],[B2B]],6)),"")</f>
        <v/>
      </c>
      <c r="FC907" s="6" t="str">
        <f>+IFERROR(VLOOKUP(FA907,Auxiliar!$A:$C,2,0),"")</f>
        <v/>
      </c>
      <c r="FD907" s="7" t="str">
        <f>+IFERROR(VLOOKUP(FA907,Auxiliar!$A:$C,3,0),"")</f>
        <v/>
      </c>
      <c r="FE907" s="1"/>
      <c r="FF907" s="12"/>
      <c r="FG907" s="6" t="str">
        <f>+IFERROR(VALUE(RIGHT(Tabla28[[#This Row],[B2B]],6)),"")</f>
        <v/>
      </c>
      <c r="FH907" s="6" t="str">
        <f>+IFERROR(VLOOKUP(FF907,Auxiliar!$A:$C,2,0),"")</f>
        <v/>
      </c>
      <c r="FI907" s="7" t="str">
        <f>+IFERROR(VLOOKUP(FF907,Auxiliar!$A:$C,3,0),"")</f>
        <v/>
      </c>
      <c r="FJ907" s="1"/>
      <c r="FK907" s="12"/>
      <c r="FL907" s="6" t="str">
        <f>+IFERROR(VALUE(RIGHT(Tabla29[[#This Row],[B2B]],6)),"")</f>
        <v/>
      </c>
      <c r="FM907" s="6" t="str">
        <f>+IFERROR(VLOOKUP(FK907,Auxiliar!$A:$C,2,0),"")</f>
        <v/>
      </c>
      <c r="FN907" s="7" t="str">
        <f>+IFERROR(VLOOKUP(FK907,Auxiliar!$A:$C,3,0),"")</f>
        <v/>
      </c>
      <c r="FO907" s="1"/>
      <c r="FP907" s="12"/>
      <c r="FQ907" s="6" t="str">
        <f>+IFERROR(VALUE(RIGHT(Tabla30[[#This Row],[B2B]],6)),"")</f>
        <v/>
      </c>
      <c r="FR907" s="6" t="str">
        <f>+IFERROR(VLOOKUP(FP907,Auxiliar!$A:$C,2,0),"")</f>
        <v/>
      </c>
      <c r="FS907" s="7"/>
      <c r="FT907" s="1"/>
      <c r="FU907" s="12"/>
      <c r="FV907" s="6" t="str">
        <f>+IFERROR(VALUE(RIGHT(Tabla31[[#This Row],[B2B]],6)),"")</f>
        <v/>
      </c>
      <c r="FW907" s="6" t="str">
        <f>+IFERROR(VLOOKUP(FU907,Auxiliar!$A:$C,2,0),"")</f>
        <v/>
      </c>
      <c r="FX907" s="7" t="str">
        <f>+IFERROR(VLOOKUP(FU907,Auxiliar!$A:$C,3,0),"")</f>
        <v/>
      </c>
      <c r="FY907" s="1"/>
      <c r="FZ907" s="12"/>
      <c r="GA907" s="6" t="str">
        <f>+IFERROR(VALUE(RIGHT(Tabla32[[#This Row],[B2B]],6)),"")</f>
        <v/>
      </c>
      <c r="GB907" s="6" t="str">
        <f>+IFERROR(VLOOKUP(FZ907,Auxiliar!$A:$C,2,0),"")</f>
        <v/>
      </c>
      <c r="GC907" s="7" t="str">
        <f>+IFERROR(VLOOKUP(FZ907,Auxiliar!$A:$C,3,0),"")</f>
        <v/>
      </c>
      <c r="GD907" s="1"/>
      <c r="GE907" s="12"/>
      <c r="GF907" s="6" t="str">
        <f>+IFERROR(VALUE(RIGHT(Tabla33[[#This Row],[B2B]],6)),"")</f>
        <v/>
      </c>
      <c r="GG907" s="6" t="str">
        <f>+IFERROR(VLOOKUP(GE907,Auxiliar!$A:$C,2,0),"")</f>
        <v/>
      </c>
      <c r="GH907" s="7" t="str">
        <f>+IFERROR(VLOOKUP(GE907,Auxiliar!$A:$C,3,0),"")</f>
        <v/>
      </c>
    </row>
    <row r="908" spans="19:190" x14ac:dyDescent="0.25">
      <c r="S908" s="1">
        <v>11935</v>
      </c>
      <c r="T908" s="1" t="s">
        <v>9</v>
      </c>
      <c r="U908" s="6">
        <f>+IFERROR(VALUE(RIGHT(Tabla4[[#This Row],[B2B]],6)),"")</f>
        <v>11935</v>
      </c>
      <c r="V908" s="6" t="str">
        <f>+IFERROR(VLOOKUP(T908,Auxiliar!$A:$C,2,0),"")</f>
        <v>CORE</v>
      </c>
      <c r="W908" s="7" t="str">
        <f>+IFERROR(VLOOKUP(T908,Auxiliar!$A:$C,3,0),"")</f>
        <v>0b 1% | 2b 5% | 4b 6%</v>
      </c>
      <c r="AK908" s="1">
        <v>11555</v>
      </c>
      <c r="AL908" s="1" t="s">
        <v>30</v>
      </c>
      <c r="AM908" s="6">
        <f>+IFERROR(VALUE(RIGHT(Tabla7[[#This Row],[B2B]],6)),"")</f>
        <v>11555</v>
      </c>
      <c r="AN908" s="6" t="str">
        <f>+IFERROR(VLOOKUP(AL908,Auxiliar!$A:$C,2,0),"")</f>
        <v>LATONES</v>
      </c>
      <c r="AO908" s="7" t="str">
        <f>+IFERROR(VLOOKUP(AL908,Auxiliar!$A:$C,3,0),"")</f>
        <v>1b 4% | 5b 7% | 97b 0%</v>
      </c>
      <c r="AW908" s="1"/>
      <c r="AX908" s="1" t="s">
        <v>32</v>
      </c>
      <c r="AY908" s="6" t="str">
        <f>+IFERROR(VALUE(RIGHT(Tabla9[[#This Row],[B2B]],6)),"")</f>
        <v/>
      </c>
      <c r="AZ908" s="6" t="str">
        <f>+IFERROR(VLOOKUP(AX908,Auxiliar!$A:$C,2,0),"")</f>
        <v>LATONES</v>
      </c>
      <c r="BA908" s="7" t="str">
        <f>+IFERROR(VLOOKUP(AX908,Auxiliar!$A:$C,3,0),"")</f>
        <v>2b 3% | 4b 4% | 6b 5% | 10b 8%  | 385b 0%</v>
      </c>
      <c r="BO908" s="1"/>
      <c r="BP908" s="1" t="s">
        <v>39</v>
      </c>
      <c r="BQ908" s="6" t="str">
        <f>+IFERROR(VALUE(RIGHT(Tabla12[[#This Row],[B2B]],6)),"")</f>
        <v/>
      </c>
      <c r="BR908" s="6" t="str">
        <f>+IFERROR(VLOOKUP(BP908,Auxiliar!$A:$C,2,0),"")</f>
        <v>VALUE LITRO</v>
      </c>
      <c r="BS908" s="7" t="str">
        <f>+IFERROR(VLOOKUP(BP908,Auxiliar!$A:$C,3,0),"")</f>
        <v>1b 12%</v>
      </c>
      <c r="CA908" s="1">
        <v>6372</v>
      </c>
      <c r="CB908" s="1" t="s">
        <v>35</v>
      </c>
      <c r="CC908" s="6">
        <f>+IFERROR(VALUE(RIGHT(Tabla14[[#This Row],[B2B]],6)),"")</f>
        <v>6372</v>
      </c>
      <c r="CD908" s="6" t="str">
        <f>+IFERROR(VLOOKUP(CB908,Auxiliar!$A:$C,2,0),"")</f>
        <v>Corona 710cc</v>
      </c>
      <c r="CE908" s="7" t="str">
        <f>+IFERROR(VLOOKUP(CB908,Auxiliar!$A:$C,3,0),"")</f>
        <v>1b 10% | 85b 0%</v>
      </c>
      <c r="CG908" s="1"/>
      <c r="CH908" s="1"/>
      <c r="CI908" s="6" t="str">
        <f>+IFERROR(VALUE(RIGHT(Tabla15[[#This Row],[B2B]],6)),"")</f>
        <v/>
      </c>
      <c r="CJ908" s="6" t="str">
        <f>+IFERROR(VLOOKUP(CH908,Auxiliar!$A:$C,2,0),"")</f>
        <v/>
      </c>
      <c r="CK908" s="7" t="str">
        <f>+IFERROR(VLOOKUP(CH908,Auxiliar!$A:$C,3,0),"")</f>
        <v/>
      </c>
      <c r="CM908" s="1">
        <v>6270</v>
      </c>
      <c r="CN908" s="1" t="s">
        <v>20</v>
      </c>
      <c r="CO908" s="6">
        <v>6270</v>
      </c>
      <c r="CP908" s="6" t="s">
        <v>20</v>
      </c>
      <c r="CQ908" s="7" t="s">
        <v>21</v>
      </c>
      <c r="CS908" s="1"/>
      <c r="CT908" s="1"/>
      <c r="CU908" s="6" t="str">
        <f>+IFERROR(VALUE(RIGHT(Tabla17[[#This Row],[B2B]],6)),"")</f>
        <v/>
      </c>
      <c r="CV908" s="6" t="str">
        <f>+IFERROR(VLOOKUP(CT908,Auxiliar!$A:$C,2,0),"")</f>
        <v/>
      </c>
      <c r="CW908" s="7" t="str">
        <f>+IFERROR(VLOOKUP(CT908,Auxiliar!$A:$C,3,0),"")</f>
        <v/>
      </c>
      <c r="CY908" s="1">
        <v>6270</v>
      </c>
      <c r="CZ908" s="1" t="s">
        <v>16</v>
      </c>
      <c r="DA908" s="6">
        <f>+IFERROR(VALUE(RIGHT(Tabla18[[#This Row],[B2B]],6)),"")</f>
        <v>6270</v>
      </c>
      <c r="DB908" s="6" t="str">
        <f>+IFERROR(VLOOKUP(CZ908,Auxiliar!$A:$C,2,0),"")</f>
        <v>PREMIUM</v>
      </c>
      <c r="DC908" s="7" t="str">
        <f>+IFERROR(VLOOKUP(CZ908,Auxiliar!$A:$C,3,0),"")</f>
        <v>0b 0% | 2b 2% | 5b 3,5% | 10b 5%</v>
      </c>
      <c r="DE908" s="1">
        <v>6270</v>
      </c>
      <c r="DF908" s="1" t="s">
        <v>19</v>
      </c>
      <c r="DG908" s="6">
        <f>+IFERROR(VALUE(RIGHT(Tabla19[[#This Row],[B2B]],6)),"")</f>
        <v>6270</v>
      </c>
      <c r="DH908" s="6" t="str">
        <f>+IFERROR(VLOOKUP(DF908,Auxiliar!$A:$C,2,0),"")</f>
        <v>MICHELOB</v>
      </c>
      <c r="DI908" s="7" t="str">
        <f>+IFERROR(VLOOKUP(DF908,Auxiliar!$A:$C,3,0),"")</f>
        <v>1b 7% | 3b 22% | 8b 27%</v>
      </c>
      <c r="DK908" s="1"/>
      <c r="DL908" s="1"/>
      <c r="DM908" s="6" t="str">
        <f>+IFERROR(VALUE(RIGHT(Tabla20[[#This Row],[B2B]],6)),"")</f>
        <v/>
      </c>
      <c r="DN908" s="6" t="str">
        <f>+IFERROR(VLOOKUP(DL908,Auxiliar!$A:$C,2,0),"")</f>
        <v/>
      </c>
      <c r="DO908" s="7" t="str">
        <f>+IFERROR(VLOOKUP(DL908,Auxiliar!$A:$C,3,0),"")</f>
        <v/>
      </c>
      <c r="DQ908" s="1">
        <v>6268</v>
      </c>
      <c r="DR908" s="12" t="s">
        <v>24</v>
      </c>
      <c r="DS908" s="6">
        <f>+IFERROR(VALUE(RIGHT(Tabla21[[#This Row],[B2B]],6)),"")</f>
        <v>6268</v>
      </c>
      <c r="DT908" s="6" t="str">
        <f>+IFERROR(VLOOKUP(DR908,Auxiliar!$A:$C,2,0),"")</f>
        <v>CORONA PORRON</v>
      </c>
      <c r="DU908" s="7" t="str">
        <f>+IFERROR(VLOOKUP(DR908,Auxiliar!$A:$C,3,0),"")</f>
        <v>1b 5% | 20b 0%</v>
      </c>
      <c r="DW908" s="1"/>
      <c r="DX908" s="12"/>
      <c r="DY908" s="6" t="str">
        <f>+IFERROR(VALUE(RIGHT(Tabla22[[#This Row],[B2B]],6)),"")</f>
        <v/>
      </c>
      <c r="DZ908" s="6" t="str">
        <f>+IFERROR(VLOOKUP(DX908,Auxiliar!$A:$C,2,0),"")</f>
        <v/>
      </c>
      <c r="EA908" s="7" t="str">
        <f>+IFERROR(VLOOKUP(DX908,Auxiliar!$A:$C,3,0),"")</f>
        <v/>
      </c>
      <c r="EC908" s="1"/>
      <c r="ED908" s="12"/>
      <c r="EE908" s="6" t="str">
        <f>+IFERROR(VALUE(RIGHT(Tabla23[[#This Row],[B2B]],6)),"")</f>
        <v/>
      </c>
      <c r="EF908" s="6" t="str">
        <f>+IFERROR(VLOOKUP(ED908,Auxiliar!$A:$C,2,0),"")</f>
        <v/>
      </c>
      <c r="EG908" s="7" t="str">
        <f>+IFERROR(VLOOKUP(ED908,Auxiliar!$A:$C,3,0),"")</f>
        <v/>
      </c>
      <c r="EI908" s="1"/>
      <c r="EJ908" s="12"/>
      <c r="EK908" s="6" t="str">
        <f>+IFERROR(VALUE(RIGHT(Tabla24[[#This Row],[B2B]],6)),"")</f>
        <v/>
      </c>
      <c r="EL908" s="6" t="str">
        <f>+IFERROR(VLOOKUP(EJ908,Auxiliar!$A:$C,2,0),"")</f>
        <v/>
      </c>
      <c r="EM908" s="7" t="str">
        <f>+IFERROR(VLOOKUP(EJ908,Auxiliar!$A:$C,3,0),"")</f>
        <v/>
      </c>
      <c r="EO908" s="1"/>
      <c r="EP908" s="12"/>
      <c r="EQ908" s="6" t="str">
        <f>+IFERROR(VALUE(RIGHT(Tabla25[[#This Row],[B2B]],6)),"")</f>
        <v/>
      </c>
      <c r="ER908" s="6" t="str">
        <f>+IFERROR(VLOOKUP(EP908,Auxiliar!$A:$C,2,0),"")</f>
        <v/>
      </c>
      <c r="ES908" s="7" t="str">
        <f>+IFERROR(VLOOKUP(EP908,Auxiliar!$A:$C,3,0),"")</f>
        <v/>
      </c>
      <c r="EU908" s="1"/>
      <c r="EV908" s="12"/>
      <c r="EW908" s="6" t="str">
        <f>+IFERROR(VALUE(RIGHT(Tabla26[[#This Row],[B2B]],6)),"")</f>
        <v/>
      </c>
      <c r="EX908" s="6" t="str">
        <f>+IFERROR(VLOOKUP(EV908,Auxiliar!$A:$C,2,0),"")</f>
        <v/>
      </c>
      <c r="EY908" s="7" t="str">
        <f>+IFERROR(VLOOKUP(EV908,Auxiliar!$A:$C,3,0),"")</f>
        <v/>
      </c>
      <c r="EZ908" s="1"/>
      <c r="FA908" s="12"/>
      <c r="FB908" s="6" t="str">
        <f>+IFERROR(VALUE(RIGHT(Tabla27[[#This Row],[B2B]],6)),"")</f>
        <v/>
      </c>
      <c r="FC908" s="6" t="str">
        <f>+IFERROR(VLOOKUP(FA908,Auxiliar!$A:$C,2,0),"")</f>
        <v/>
      </c>
      <c r="FD908" s="7" t="str">
        <f>+IFERROR(VLOOKUP(FA908,Auxiliar!$A:$C,3,0),"")</f>
        <v/>
      </c>
      <c r="FE908" s="1"/>
      <c r="FF908" s="12"/>
      <c r="FG908" s="6" t="str">
        <f>+IFERROR(VALUE(RIGHT(Tabla28[[#This Row],[B2B]],6)),"")</f>
        <v/>
      </c>
      <c r="FH908" s="6" t="str">
        <f>+IFERROR(VLOOKUP(FF908,Auxiliar!$A:$C,2,0),"")</f>
        <v/>
      </c>
      <c r="FI908" s="7" t="str">
        <f>+IFERROR(VLOOKUP(FF908,Auxiliar!$A:$C,3,0),"")</f>
        <v/>
      </c>
      <c r="FJ908" s="1"/>
      <c r="FK908" s="12"/>
      <c r="FL908" s="6" t="str">
        <f>+IFERROR(VALUE(RIGHT(Tabla29[[#This Row],[B2B]],6)),"")</f>
        <v/>
      </c>
      <c r="FM908" s="6" t="str">
        <f>+IFERROR(VLOOKUP(FK908,Auxiliar!$A:$C,2,0),"")</f>
        <v/>
      </c>
      <c r="FN908" s="7" t="str">
        <f>+IFERROR(VLOOKUP(FK908,Auxiliar!$A:$C,3,0),"")</f>
        <v/>
      </c>
      <c r="FO908" s="1"/>
      <c r="FP908" s="12"/>
      <c r="FQ908" s="6" t="str">
        <f>+IFERROR(VALUE(RIGHT(Tabla30[[#This Row],[B2B]],6)),"")</f>
        <v/>
      </c>
      <c r="FR908" s="6" t="str">
        <f>+IFERROR(VLOOKUP(FP908,Auxiliar!$A:$C,2,0),"")</f>
        <v/>
      </c>
      <c r="FS908" s="7"/>
      <c r="FT908" s="1"/>
      <c r="FU908" s="12"/>
      <c r="FV908" s="6" t="str">
        <f>+IFERROR(VALUE(RIGHT(Tabla31[[#This Row],[B2B]],6)),"")</f>
        <v/>
      </c>
      <c r="FW908" s="6" t="str">
        <f>+IFERROR(VLOOKUP(FU908,Auxiliar!$A:$C,2,0),"")</f>
        <v/>
      </c>
      <c r="FX908" s="7" t="str">
        <f>+IFERROR(VLOOKUP(FU908,Auxiliar!$A:$C,3,0),"")</f>
        <v/>
      </c>
      <c r="FY908" s="1"/>
      <c r="FZ908" s="12"/>
      <c r="GA908" s="6" t="str">
        <f>+IFERROR(VALUE(RIGHT(Tabla32[[#This Row],[B2B]],6)),"")</f>
        <v/>
      </c>
      <c r="GB908" s="6" t="str">
        <f>+IFERROR(VLOOKUP(FZ908,Auxiliar!$A:$C,2,0),"")</f>
        <v/>
      </c>
      <c r="GC908" s="7" t="str">
        <f>+IFERROR(VLOOKUP(FZ908,Auxiliar!$A:$C,3,0),"")</f>
        <v/>
      </c>
      <c r="GD908" s="1"/>
      <c r="GE908" s="12"/>
      <c r="GF908" s="6" t="str">
        <f>+IFERROR(VALUE(RIGHT(Tabla33[[#This Row],[B2B]],6)),"")</f>
        <v/>
      </c>
      <c r="GG908" s="6" t="str">
        <f>+IFERROR(VLOOKUP(GE908,Auxiliar!$A:$C,2,0),"")</f>
        <v/>
      </c>
      <c r="GH908" s="7" t="str">
        <f>+IFERROR(VLOOKUP(GE908,Auxiliar!$A:$C,3,0),"")</f>
        <v/>
      </c>
    </row>
    <row r="909" spans="19:190" x14ac:dyDescent="0.25">
      <c r="S909" s="1">
        <v>11940</v>
      </c>
      <c r="T909" s="1" t="s">
        <v>9</v>
      </c>
      <c r="U909" s="6">
        <f>+IFERROR(VALUE(RIGHT(Tabla4[[#This Row],[B2B]],6)),"")</f>
        <v>11940</v>
      </c>
      <c r="V909" s="6" t="str">
        <f>+IFERROR(VLOOKUP(T909,Auxiliar!$A:$C,2,0),"")</f>
        <v>CORE</v>
      </c>
      <c r="W909" s="7" t="str">
        <f>+IFERROR(VLOOKUP(T909,Auxiliar!$A:$C,3,0),"")</f>
        <v>0b 1% | 2b 5% | 4b 6%</v>
      </c>
      <c r="AK909" s="1">
        <v>11560</v>
      </c>
      <c r="AL909" s="1" t="s">
        <v>30</v>
      </c>
      <c r="AM909" s="6">
        <f>+IFERROR(VALUE(RIGHT(Tabla7[[#This Row],[B2B]],6)),"")</f>
        <v>11560</v>
      </c>
      <c r="AN909" s="6" t="str">
        <f>+IFERROR(VLOOKUP(AL909,Auxiliar!$A:$C,2,0),"")</f>
        <v>LATONES</v>
      </c>
      <c r="AO909" s="7" t="str">
        <f>+IFERROR(VLOOKUP(AL909,Auxiliar!$A:$C,3,0),"")</f>
        <v>1b 4% | 5b 7% | 97b 0%</v>
      </c>
      <c r="AW909" s="1"/>
      <c r="AX909" s="1" t="s">
        <v>32</v>
      </c>
      <c r="AY909" s="6" t="str">
        <f>+IFERROR(VALUE(RIGHT(Tabla9[[#This Row],[B2B]],6)),"")</f>
        <v/>
      </c>
      <c r="AZ909" s="6" t="str">
        <f>+IFERROR(VLOOKUP(AX909,Auxiliar!$A:$C,2,0),"")</f>
        <v>LATONES</v>
      </c>
      <c r="BA909" s="7" t="str">
        <f>+IFERROR(VLOOKUP(AX909,Auxiliar!$A:$C,3,0),"")</f>
        <v>2b 3% | 4b 4% | 6b 5% | 10b 8%  | 385b 0%</v>
      </c>
      <c r="BO909" s="1"/>
      <c r="BP909" s="1" t="s">
        <v>39</v>
      </c>
      <c r="BQ909" s="6" t="str">
        <f>+IFERROR(VALUE(RIGHT(Tabla12[[#This Row],[B2B]],6)),"")</f>
        <v/>
      </c>
      <c r="BR909" s="6" t="str">
        <f>+IFERROR(VLOOKUP(BP909,Auxiliar!$A:$C,2,0),"")</f>
        <v>VALUE LITRO</v>
      </c>
      <c r="BS909" s="7" t="str">
        <f>+IFERROR(VLOOKUP(BP909,Auxiliar!$A:$C,3,0),"")</f>
        <v>1b 12%</v>
      </c>
      <c r="CA909" s="1">
        <v>6373</v>
      </c>
      <c r="CB909" s="1" t="s">
        <v>35</v>
      </c>
      <c r="CC909" s="6">
        <f>+IFERROR(VALUE(RIGHT(Tabla14[[#This Row],[B2B]],6)),"")</f>
        <v>6373</v>
      </c>
      <c r="CD909" s="6" t="str">
        <f>+IFERROR(VLOOKUP(CB909,Auxiliar!$A:$C,2,0),"")</f>
        <v>Corona 710cc</v>
      </c>
      <c r="CE909" s="7" t="str">
        <f>+IFERROR(VLOOKUP(CB909,Auxiliar!$A:$C,3,0),"")</f>
        <v>1b 10% | 85b 0%</v>
      </c>
      <c r="CG909" s="1"/>
      <c r="CH909" s="1"/>
      <c r="CI909" s="6" t="str">
        <f>+IFERROR(VALUE(RIGHT(Tabla15[[#This Row],[B2B]],6)),"")</f>
        <v/>
      </c>
      <c r="CJ909" s="6" t="str">
        <f>+IFERROR(VLOOKUP(CH909,Auxiliar!$A:$C,2,0),"")</f>
        <v/>
      </c>
      <c r="CK909" s="7" t="str">
        <f>+IFERROR(VLOOKUP(CH909,Auxiliar!$A:$C,3,0),"")</f>
        <v/>
      </c>
      <c r="CM909" s="1">
        <v>6276</v>
      </c>
      <c r="CN909" s="1" t="s">
        <v>20</v>
      </c>
      <c r="CO909" s="6">
        <v>6276</v>
      </c>
      <c r="CP909" s="6" t="s">
        <v>20</v>
      </c>
      <c r="CQ909" s="7" t="s">
        <v>21</v>
      </c>
      <c r="CS909" s="1"/>
      <c r="CT909" s="1"/>
      <c r="CU909" s="6" t="str">
        <f>+IFERROR(VALUE(RIGHT(Tabla17[[#This Row],[B2B]],6)),"")</f>
        <v/>
      </c>
      <c r="CV909" s="6" t="str">
        <f>+IFERROR(VLOOKUP(CT909,Auxiliar!$A:$C,2,0),"")</f>
        <v/>
      </c>
      <c r="CW909" s="7" t="str">
        <f>+IFERROR(VLOOKUP(CT909,Auxiliar!$A:$C,3,0),"")</f>
        <v/>
      </c>
      <c r="CY909" s="1">
        <v>6276</v>
      </c>
      <c r="CZ909" s="1" t="s">
        <v>16</v>
      </c>
      <c r="DA909" s="6">
        <f>+IFERROR(VALUE(RIGHT(Tabla18[[#This Row],[B2B]],6)),"")</f>
        <v>6276</v>
      </c>
      <c r="DB909" s="6" t="str">
        <f>+IFERROR(VLOOKUP(CZ909,Auxiliar!$A:$C,2,0),"")</f>
        <v>PREMIUM</v>
      </c>
      <c r="DC909" s="7" t="str">
        <f>+IFERROR(VLOOKUP(CZ909,Auxiliar!$A:$C,3,0),"")</f>
        <v>0b 0% | 2b 2% | 5b 3,5% | 10b 5%</v>
      </c>
      <c r="DE909" s="1">
        <v>6276</v>
      </c>
      <c r="DF909" s="1" t="s">
        <v>19</v>
      </c>
      <c r="DG909" s="6">
        <f>+IFERROR(VALUE(RIGHT(Tabla19[[#This Row],[B2B]],6)),"")</f>
        <v>6276</v>
      </c>
      <c r="DH909" s="6" t="str">
        <f>+IFERROR(VLOOKUP(DF909,Auxiliar!$A:$C,2,0),"")</f>
        <v>MICHELOB</v>
      </c>
      <c r="DI909" s="7" t="str">
        <f>+IFERROR(VLOOKUP(DF909,Auxiliar!$A:$C,3,0),"")</f>
        <v>1b 7% | 3b 22% | 8b 27%</v>
      </c>
      <c r="DK909" s="1"/>
      <c r="DL909" s="1"/>
      <c r="DM909" s="6" t="str">
        <f>+IFERROR(VALUE(RIGHT(Tabla20[[#This Row],[B2B]],6)),"")</f>
        <v/>
      </c>
      <c r="DN909" s="6" t="str">
        <f>+IFERROR(VLOOKUP(DL909,Auxiliar!$A:$C,2,0),"")</f>
        <v/>
      </c>
      <c r="DO909" s="7" t="str">
        <f>+IFERROR(VLOOKUP(DL909,Auxiliar!$A:$C,3,0),"")</f>
        <v/>
      </c>
      <c r="DQ909" s="1">
        <v>6270</v>
      </c>
      <c r="DR909" s="12" t="s">
        <v>24</v>
      </c>
      <c r="DS909" s="6">
        <f>+IFERROR(VALUE(RIGHT(Tabla21[[#This Row],[B2B]],6)),"")</f>
        <v>6270</v>
      </c>
      <c r="DT909" s="6" t="str">
        <f>+IFERROR(VLOOKUP(DR909,Auxiliar!$A:$C,2,0),"")</f>
        <v>CORONA PORRON</v>
      </c>
      <c r="DU909" s="7" t="str">
        <f>+IFERROR(VLOOKUP(DR909,Auxiliar!$A:$C,3,0),"")</f>
        <v>1b 5% | 20b 0%</v>
      </c>
      <c r="DW909" s="1"/>
      <c r="DX909" s="12"/>
      <c r="DY909" s="6" t="str">
        <f>+IFERROR(VALUE(RIGHT(Tabla22[[#This Row],[B2B]],6)),"")</f>
        <v/>
      </c>
      <c r="DZ909" s="6" t="str">
        <f>+IFERROR(VLOOKUP(DX909,Auxiliar!$A:$C,2,0),"")</f>
        <v/>
      </c>
      <c r="EA909" s="7" t="str">
        <f>+IFERROR(VLOOKUP(DX909,Auxiliar!$A:$C,3,0),"")</f>
        <v/>
      </c>
      <c r="EC909" s="1"/>
      <c r="ED909" s="12"/>
      <c r="EE909" s="6" t="str">
        <f>+IFERROR(VALUE(RIGHT(Tabla23[[#This Row],[B2B]],6)),"")</f>
        <v/>
      </c>
      <c r="EF909" s="6" t="str">
        <f>+IFERROR(VLOOKUP(ED909,Auxiliar!$A:$C,2,0),"")</f>
        <v/>
      </c>
      <c r="EG909" s="7" t="str">
        <f>+IFERROR(VLOOKUP(ED909,Auxiliar!$A:$C,3,0),"")</f>
        <v/>
      </c>
      <c r="EI909" s="1"/>
      <c r="EJ909" s="12"/>
      <c r="EK909" s="6" t="str">
        <f>+IFERROR(VALUE(RIGHT(Tabla24[[#This Row],[B2B]],6)),"")</f>
        <v/>
      </c>
      <c r="EL909" s="6" t="str">
        <f>+IFERROR(VLOOKUP(EJ909,Auxiliar!$A:$C,2,0),"")</f>
        <v/>
      </c>
      <c r="EM909" s="7" t="str">
        <f>+IFERROR(VLOOKUP(EJ909,Auxiliar!$A:$C,3,0),"")</f>
        <v/>
      </c>
      <c r="EO909" s="1"/>
      <c r="EP909" s="12"/>
      <c r="EQ909" s="6" t="str">
        <f>+IFERROR(VALUE(RIGHT(Tabla25[[#This Row],[B2B]],6)),"")</f>
        <v/>
      </c>
      <c r="ER909" s="6" t="str">
        <f>+IFERROR(VLOOKUP(EP909,Auxiliar!$A:$C,2,0),"")</f>
        <v/>
      </c>
      <c r="ES909" s="7" t="str">
        <f>+IFERROR(VLOOKUP(EP909,Auxiliar!$A:$C,3,0),"")</f>
        <v/>
      </c>
      <c r="EU909" s="1"/>
      <c r="EV909" s="12"/>
      <c r="EW909" s="6" t="str">
        <f>+IFERROR(VALUE(RIGHT(Tabla26[[#This Row],[B2B]],6)),"")</f>
        <v/>
      </c>
      <c r="EX909" s="6" t="str">
        <f>+IFERROR(VLOOKUP(EV909,Auxiliar!$A:$C,2,0),"")</f>
        <v/>
      </c>
      <c r="EY909" s="7" t="str">
        <f>+IFERROR(VLOOKUP(EV909,Auxiliar!$A:$C,3,0),"")</f>
        <v/>
      </c>
      <c r="EZ909" s="1"/>
      <c r="FA909" s="12"/>
      <c r="FB909" s="6" t="str">
        <f>+IFERROR(VALUE(RIGHT(Tabla27[[#This Row],[B2B]],6)),"")</f>
        <v/>
      </c>
      <c r="FC909" s="6" t="str">
        <f>+IFERROR(VLOOKUP(FA909,Auxiliar!$A:$C,2,0),"")</f>
        <v/>
      </c>
      <c r="FD909" s="7" t="str">
        <f>+IFERROR(VLOOKUP(FA909,Auxiliar!$A:$C,3,0),"")</f>
        <v/>
      </c>
      <c r="FE909" s="1"/>
      <c r="FF909" s="12"/>
      <c r="FG909" s="6" t="str">
        <f>+IFERROR(VALUE(RIGHT(Tabla28[[#This Row],[B2B]],6)),"")</f>
        <v/>
      </c>
      <c r="FH909" s="6" t="str">
        <f>+IFERROR(VLOOKUP(FF909,Auxiliar!$A:$C,2,0),"")</f>
        <v/>
      </c>
      <c r="FI909" s="7" t="str">
        <f>+IFERROR(VLOOKUP(FF909,Auxiliar!$A:$C,3,0),"")</f>
        <v/>
      </c>
      <c r="FJ909" s="1"/>
      <c r="FK909" s="12"/>
      <c r="FL909" s="6" t="str">
        <f>+IFERROR(VALUE(RIGHT(Tabla29[[#This Row],[B2B]],6)),"")</f>
        <v/>
      </c>
      <c r="FM909" s="6" t="str">
        <f>+IFERROR(VLOOKUP(FK909,Auxiliar!$A:$C,2,0),"")</f>
        <v/>
      </c>
      <c r="FN909" s="7" t="str">
        <f>+IFERROR(VLOOKUP(FK909,Auxiliar!$A:$C,3,0),"")</f>
        <v/>
      </c>
      <c r="FO909" s="1"/>
      <c r="FP909" s="12"/>
      <c r="FQ909" s="6" t="str">
        <f>+IFERROR(VALUE(RIGHT(Tabla30[[#This Row],[B2B]],6)),"")</f>
        <v/>
      </c>
      <c r="FR909" s="6" t="str">
        <f>+IFERROR(VLOOKUP(FP909,Auxiliar!$A:$C,2,0),"")</f>
        <v/>
      </c>
      <c r="FS909" s="7"/>
      <c r="FT909" s="1"/>
      <c r="FU909" s="12"/>
      <c r="FV909" s="6" t="str">
        <f>+IFERROR(VALUE(RIGHT(Tabla31[[#This Row],[B2B]],6)),"")</f>
        <v/>
      </c>
      <c r="FW909" s="6" t="str">
        <f>+IFERROR(VLOOKUP(FU909,Auxiliar!$A:$C,2,0),"")</f>
        <v/>
      </c>
      <c r="FX909" s="7" t="str">
        <f>+IFERROR(VLOOKUP(FU909,Auxiliar!$A:$C,3,0),"")</f>
        <v/>
      </c>
      <c r="FY909" s="1"/>
      <c r="FZ909" s="12"/>
      <c r="GA909" s="6" t="str">
        <f>+IFERROR(VALUE(RIGHT(Tabla32[[#This Row],[B2B]],6)),"")</f>
        <v/>
      </c>
      <c r="GB909" s="6" t="str">
        <f>+IFERROR(VLOOKUP(FZ909,Auxiliar!$A:$C,2,0),"")</f>
        <v/>
      </c>
      <c r="GC909" s="7" t="str">
        <f>+IFERROR(VLOOKUP(FZ909,Auxiliar!$A:$C,3,0),"")</f>
        <v/>
      </c>
      <c r="GD909" s="1"/>
      <c r="GE909" s="12"/>
      <c r="GF909" s="6" t="str">
        <f>+IFERROR(VALUE(RIGHT(Tabla33[[#This Row],[B2B]],6)),"")</f>
        <v/>
      </c>
      <c r="GG909" s="6" t="str">
        <f>+IFERROR(VLOOKUP(GE909,Auxiliar!$A:$C,2,0),"")</f>
        <v/>
      </c>
      <c r="GH909" s="7" t="str">
        <f>+IFERROR(VLOOKUP(GE909,Auxiliar!$A:$C,3,0),"")</f>
        <v/>
      </c>
    </row>
    <row r="910" spans="19:190" x14ac:dyDescent="0.25">
      <c r="S910" s="1">
        <v>11942</v>
      </c>
      <c r="T910" s="1" t="s">
        <v>9</v>
      </c>
      <c r="U910" s="6">
        <f>+IFERROR(VALUE(RIGHT(Tabla4[[#This Row],[B2B]],6)),"")</f>
        <v>11942</v>
      </c>
      <c r="V910" s="6" t="str">
        <f>+IFERROR(VLOOKUP(T910,Auxiliar!$A:$C,2,0),"")</f>
        <v>CORE</v>
      </c>
      <c r="W910" s="7" t="str">
        <f>+IFERROR(VLOOKUP(T910,Auxiliar!$A:$C,3,0),"")</f>
        <v>0b 1% | 2b 5% | 4b 6%</v>
      </c>
      <c r="AK910" s="1">
        <v>11566</v>
      </c>
      <c r="AL910" s="1" t="s">
        <v>30</v>
      </c>
      <c r="AM910" s="6">
        <f>+IFERROR(VALUE(RIGHT(Tabla7[[#This Row],[B2B]],6)),"")</f>
        <v>11566</v>
      </c>
      <c r="AN910" s="6" t="str">
        <f>+IFERROR(VLOOKUP(AL910,Auxiliar!$A:$C,2,0),"")</f>
        <v>LATONES</v>
      </c>
      <c r="AO910" s="7" t="str">
        <f>+IFERROR(VLOOKUP(AL910,Auxiliar!$A:$C,3,0),"")</f>
        <v>1b 4% | 5b 7% | 97b 0%</v>
      </c>
      <c r="AW910" s="1"/>
      <c r="AX910" s="1" t="s">
        <v>32</v>
      </c>
      <c r="AY910" s="6" t="str">
        <f>+IFERROR(VALUE(RIGHT(Tabla9[[#This Row],[B2B]],6)),"")</f>
        <v/>
      </c>
      <c r="AZ910" s="6" t="str">
        <f>+IFERROR(VLOOKUP(AX910,Auxiliar!$A:$C,2,0),"")</f>
        <v>LATONES</v>
      </c>
      <c r="BA910" s="7" t="str">
        <f>+IFERROR(VLOOKUP(AX910,Auxiliar!$A:$C,3,0),"")</f>
        <v>2b 3% | 4b 4% | 6b 5% | 10b 8%  | 385b 0%</v>
      </c>
      <c r="BO910" s="1"/>
      <c r="BP910" s="1" t="s">
        <v>39</v>
      </c>
      <c r="BQ910" s="6" t="str">
        <f>+IFERROR(VALUE(RIGHT(Tabla12[[#This Row],[B2B]],6)),"")</f>
        <v/>
      </c>
      <c r="BR910" s="6" t="str">
        <f>+IFERROR(VLOOKUP(BP910,Auxiliar!$A:$C,2,0),"")</f>
        <v>VALUE LITRO</v>
      </c>
      <c r="BS910" s="7" t="str">
        <f>+IFERROR(VLOOKUP(BP910,Auxiliar!$A:$C,3,0),"")</f>
        <v>1b 12%</v>
      </c>
      <c r="CA910" s="1">
        <v>6377</v>
      </c>
      <c r="CB910" s="1" t="s">
        <v>35</v>
      </c>
      <c r="CC910" s="6">
        <f>+IFERROR(VALUE(RIGHT(Tabla14[[#This Row],[B2B]],6)),"")</f>
        <v>6377</v>
      </c>
      <c r="CD910" s="6" t="str">
        <f>+IFERROR(VLOOKUP(CB910,Auxiliar!$A:$C,2,0),"")</f>
        <v>Corona 710cc</v>
      </c>
      <c r="CE910" s="7" t="str">
        <f>+IFERROR(VLOOKUP(CB910,Auxiliar!$A:$C,3,0),"")</f>
        <v>1b 10% | 85b 0%</v>
      </c>
      <c r="CG910" s="1"/>
      <c r="CH910" s="1"/>
      <c r="CI910" s="6" t="str">
        <f>+IFERROR(VALUE(RIGHT(Tabla15[[#This Row],[B2B]],6)),"")</f>
        <v/>
      </c>
      <c r="CJ910" s="6" t="str">
        <f>+IFERROR(VLOOKUP(CH910,Auxiliar!$A:$C,2,0),"")</f>
        <v/>
      </c>
      <c r="CK910" s="7" t="str">
        <f>+IFERROR(VLOOKUP(CH910,Auxiliar!$A:$C,3,0),"")</f>
        <v/>
      </c>
      <c r="CM910" s="1">
        <v>6277</v>
      </c>
      <c r="CN910" s="1" t="s">
        <v>20</v>
      </c>
      <c r="CO910" s="6">
        <v>6277</v>
      </c>
      <c r="CP910" s="6" t="s">
        <v>20</v>
      </c>
      <c r="CQ910" s="7" t="s">
        <v>21</v>
      </c>
      <c r="CS910" s="1"/>
      <c r="CT910" s="1"/>
      <c r="CU910" s="6" t="str">
        <f>+IFERROR(VALUE(RIGHT(Tabla17[[#This Row],[B2B]],6)),"")</f>
        <v/>
      </c>
      <c r="CV910" s="6" t="str">
        <f>+IFERROR(VLOOKUP(CT910,Auxiliar!$A:$C,2,0),"")</f>
        <v/>
      </c>
      <c r="CW910" s="7" t="str">
        <f>+IFERROR(VLOOKUP(CT910,Auxiliar!$A:$C,3,0),"")</f>
        <v/>
      </c>
      <c r="CY910" s="1">
        <v>6277</v>
      </c>
      <c r="CZ910" s="1" t="s">
        <v>16</v>
      </c>
      <c r="DA910" s="6">
        <f>+IFERROR(VALUE(RIGHT(Tabla18[[#This Row],[B2B]],6)),"")</f>
        <v>6277</v>
      </c>
      <c r="DB910" s="6" t="str">
        <f>+IFERROR(VLOOKUP(CZ910,Auxiliar!$A:$C,2,0),"")</f>
        <v>PREMIUM</v>
      </c>
      <c r="DC910" s="7" t="str">
        <f>+IFERROR(VLOOKUP(CZ910,Auxiliar!$A:$C,3,0),"")</f>
        <v>0b 0% | 2b 2% | 5b 3,5% | 10b 5%</v>
      </c>
      <c r="DE910" s="1">
        <v>6277</v>
      </c>
      <c r="DF910" s="1" t="s">
        <v>19</v>
      </c>
      <c r="DG910" s="6">
        <f>+IFERROR(VALUE(RIGHT(Tabla19[[#This Row],[B2B]],6)),"")</f>
        <v>6277</v>
      </c>
      <c r="DH910" s="6" t="str">
        <f>+IFERROR(VLOOKUP(DF910,Auxiliar!$A:$C,2,0),"")</f>
        <v>MICHELOB</v>
      </c>
      <c r="DI910" s="7" t="str">
        <f>+IFERROR(VLOOKUP(DF910,Auxiliar!$A:$C,3,0),"")</f>
        <v>1b 7% | 3b 22% | 8b 27%</v>
      </c>
      <c r="DK910" s="1"/>
      <c r="DL910" s="1"/>
      <c r="DM910" s="6" t="str">
        <f>+IFERROR(VALUE(RIGHT(Tabla20[[#This Row],[B2B]],6)),"")</f>
        <v/>
      </c>
      <c r="DN910" s="6" t="str">
        <f>+IFERROR(VLOOKUP(DL910,Auxiliar!$A:$C,2,0),"")</f>
        <v/>
      </c>
      <c r="DO910" s="7" t="str">
        <f>+IFERROR(VLOOKUP(DL910,Auxiliar!$A:$C,3,0),"")</f>
        <v/>
      </c>
      <c r="DQ910" s="1">
        <v>6276</v>
      </c>
      <c r="DR910" s="12" t="s">
        <v>24</v>
      </c>
      <c r="DS910" s="6">
        <f>+IFERROR(VALUE(RIGHT(Tabla21[[#This Row],[B2B]],6)),"")</f>
        <v>6276</v>
      </c>
      <c r="DT910" s="6" t="str">
        <f>+IFERROR(VLOOKUP(DR910,Auxiliar!$A:$C,2,0),"")</f>
        <v>CORONA PORRON</v>
      </c>
      <c r="DU910" s="7" t="str">
        <f>+IFERROR(VLOOKUP(DR910,Auxiliar!$A:$C,3,0),"")</f>
        <v>1b 5% | 20b 0%</v>
      </c>
      <c r="DW910" s="1"/>
      <c r="DX910" s="12"/>
      <c r="DY910" s="6" t="str">
        <f>+IFERROR(VALUE(RIGHT(Tabla22[[#This Row],[B2B]],6)),"")</f>
        <v/>
      </c>
      <c r="DZ910" s="6" t="str">
        <f>+IFERROR(VLOOKUP(DX910,Auxiliar!$A:$C,2,0),"")</f>
        <v/>
      </c>
      <c r="EA910" s="7" t="str">
        <f>+IFERROR(VLOOKUP(DX910,Auxiliar!$A:$C,3,0),"")</f>
        <v/>
      </c>
      <c r="EC910" s="1"/>
      <c r="ED910" s="12"/>
      <c r="EE910" s="6" t="str">
        <f>+IFERROR(VALUE(RIGHT(Tabla23[[#This Row],[B2B]],6)),"")</f>
        <v/>
      </c>
      <c r="EF910" s="6" t="str">
        <f>+IFERROR(VLOOKUP(ED910,Auxiliar!$A:$C,2,0),"")</f>
        <v/>
      </c>
      <c r="EG910" s="7" t="str">
        <f>+IFERROR(VLOOKUP(ED910,Auxiliar!$A:$C,3,0),"")</f>
        <v/>
      </c>
      <c r="EI910" s="1"/>
      <c r="EJ910" s="12"/>
      <c r="EK910" s="6" t="str">
        <f>+IFERROR(VALUE(RIGHT(Tabla24[[#This Row],[B2B]],6)),"")</f>
        <v/>
      </c>
      <c r="EL910" s="6" t="str">
        <f>+IFERROR(VLOOKUP(EJ910,Auxiliar!$A:$C,2,0),"")</f>
        <v/>
      </c>
      <c r="EM910" s="7" t="str">
        <f>+IFERROR(VLOOKUP(EJ910,Auxiliar!$A:$C,3,0),"")</f>
        <v/>
      </c>
      <c r="EO910" s="1"/>
      <c r="EP910" s="12"/>
      <c r="EQ910" s="6" t="str">
        <f>+IFERROR(VALUE(RIGHT(Tabla25[[#This Row],[B2B]],6)),"")</f>
        <v/>
      </c>
      <c r="ER910" s="6" t="str">
        <f>+IFERROR(VLOOKUP(EP910,Auxiliar!$A:$C,2,0),"")</f>
        <v/>
      </c>
      <c r="ES910" s="7" t="str">
        <f>+IFERROR(VLOOKUP(EP910,Auxiliar!$A:$C,3,0),"")</f>
        <v/>
      </c>
      <c r="EU910" s="1"/>
      <c r="EV910" s="12"/>
      <c r="EW910" s="6" t="str">
        <f>+IFERROR(VALUE(RIGHT(Tabla26[[#This Row],[B2B]],6)),"")</f>
        <v/>
      </c>
      <c r="EX910" s="6" t="str">
        <f>+IFERROR(VLOOKUP(EV910,Auxiliar!$A:$C,2,0),"")</f>
        <v/>
      </c>
      <c r="EY910" s="7" t="str">
        <f>+IFERROR(VLOOKUP(EV910,Auxiliar!$A:$C,3,0),"")</f>
        <v/>
      </c>
      <c r="EZ910" s="1"/>
      <c r="FA910" s="12"/>
      <c r="FB910" s="6" t="str">
        <f>+IFERROR(VALUE(RIGHT(Tabla27[[#This Row],[B2B]],6)),"")</f>
        <v/>
      </c>
      <c r="FC910" s="6" t="str">
        <f>+IFERROR(VLOOKUP(FA910,Auxiliar!$A:$C,2,0),"")</f>
        <v/>
      </c>
      <c r="FD910" s="7" t="str">
        <f>+IFERROR(VLOOKUP(FA910,Auxiliar!$A:$C,3,0),"")</f>
        <v/>
      </c>
      <c r="FE910" s="1"/>
      <c r="FF910" s="12"/>
      <c r="FG910" s="6" t="str">
        <f>+IFERROR(VALUE(RIGHT(Tabla28[[#This Row],[B2B]],6)),"")</f>
        <v/>
      </c>
      <c r="FH910" s="6" t="str">
        <f>+IFERROR(VLOOKUP(FF910,Auxiliar!$A:$C,2,0),"")</f>
        <v/>
      </c>
      <c r="FI910" s="7" t="str">
        <f>+IFERROR(VLOOKUP(FF910,Auxiliar!$A:$C,3,0),"")</f>
        <v/>
      </c>
      <c r="FJ910" s="1"/>
      <c r="FK910" s="12"/>
      <c r="FL910" s="6" t="str">
        <f>+IFERROR(VALUE(RIGHT(Tabla29[[#This Row],[B2B]],6)),"")</f>
        <v/>
      </c>
      <c r="FM910" s="6" t="str">
        <f>+IFERROR(VLOOKUP(FK910,Auxiliar!$A:$C,2,0),"")</f>
        <v/>
      </c>
      <c r="FN910" s="7" t="str">
        <f>+IFERROR(VLOOKUP(FK910,Auxiliar!$A:$C,3,0),"")</f>
        <v/>
      </c>
      <c r="FO910" s="1"/>
      <c r="FP910" s="12"/>
      <c r="FQ910" s="6" t="str">
        <f>+IFERROR(VALUE(RIGHT(Tabla30[[#This Row],[B2B]],6)),"")</f>
        <v/>
      </c>
      <c r="FR910" s="6" t="str">
        <f>+IFERROR(VLOOKUP(FP910,Auxiliar!$A:$C,2,0),"")</f>
        <v/>
      </c>
      <c r="FS910" s="7"/>
      <c r="FT910" s="1"/>
      <c r="FU910" s="12"/>
      <c r="FV910" s="6" t="str">
        <f>+IFERROR(VALUE(RIGHT(Tabla31[[#This Row],[B2B]],6)),"")</f>
        <v/>
      </c>
      <c r="FW910" s="6" t="str">
        <f>+IFERROR(VLOOKUP(FU910,Auxiliar!$A:$C,2,0),"")</f>
        <v/>
      </c>
      <c r="FX910" s="7" t="str">
        <f>+IFERROR(VLOOKUP(FU910,Auxiliar!$A:$C,3,0),"")</f>
        <v/>
      </c>
      <c r="FY910" s="1"/>
      <c r="FZ910" s="12"/>
      <c r="GA910" s="6" t="str">
        <f>+IFERROR(VALUE(RIGHT(Tabla32[[#This Row],[B2B]],6)),"")</f>
        <v/>
      </c>
      <c r="GB910" s="6" t="str">
        <f>+IFERROR(VLOOKUP(FZ910,Auxiliar!$A:$C,2,0),"")</f>
        <v/>
      </c>
      <c r="GC910" s="7" t="str">
        <f>+IFERROR(VLOOKUP(FZ910,Auxiliar!$A:$C,3,0),"")</f>
        <v/>
      </c>
      <c r="GD910" s="1"/>
      <c r="GE910" s="12"/>
      <c r="GF910" s="6" t="str">
        <f>+IFERROR(VALUE(RIGHT(Tabla33[[#This Row],[B2B]],6)),"")</f>
        <v/>
      </c>
      <c r="GG910" s="6" t="str">
        <f>+IFERROR(VLOOKUP(GE910,Auxiliar!$A:$C,2,0),"")</f>
        <v/>
      </c>
      <c r="GH910" s="7" t="str">
        <f>+IFERROR(VLOOKUP(GE910,Auxiliar!$A:$C,3,0),"")</f>
        <v/>
      </c>
    </row>
    <row r="911" spans="19:190" x14ac:dyDescent="0.25">
      <c r="S911" s="1">
        <v>11944</v>
      </c>
      <c r="T911" s="1" t="s">
        <v>9</v>
      </c>
      <c r="U911" s="6">
        <f>+IFERROR(VALUE(RIGHT(Tabla4[[#This Row],[B2B]],6)),"")</f>
        <v>11944</v>
      </c>
      <c r="V911" s="6" t="str">
        <f>+IFERROR(VLOOKUP(T911,Auxiliar!$A:$C,2,0),"")</f>
        <v>CORE</v>
      </c>
      <c r="W911" s="7" t="str">
        <f>+IFERROR(VLOOKUP(T911,Auxiliar!$A:$C,3,0),"")</f>
        <v>0b 1% | 2b 5% | 4b 6%</v>
      </c>
      <c r="AK911" s="1">
        <v>11582</v>
      </c>
      <c r="AL911" s="1" t="s">
        <v>30</v>
      </c>
      <c r="AM911" s="6">
        <f>+IFERROR(VALUE(RIGHT(Tabla7[[#This Row],[B2B]],6)),"")</f>
        <v>11582</v>
      </c>
      <c r="AN911" s="6" t="str">
        <f>+IFERROR(VLOOKUP(AL911,Auxiliar!$A:$C,2,0),"")</f>
        <v>LATONES</v>
      </c>
      <c r="AO911" s="7" t="str">
        <f>+IFERROR(VLOOKUP(AL911,Auxiliar!$A:$C,3,0),"")</f>
        <v>1b 4% | 5b 7% | 97b 0%</v>
      </c>
      <c r="AW911" s="1"/>
      <c r="AX911" s="1" t="s">
        <v>32</v>
      </c>
      <c r="AY911" s="6" t="str">
        <f>+IFERROR(VALUE(RIGHT(Tabla9[[#This Row],[B2B]],6)),"")</f>
        <v/>
      </c>
      <c r="AZ911" s="6" t="str">
        <f>+IFERROR(VLOOKUP(AX911,Auxiliar!$A:$C,2,0),"")</f>
        <v>LATONES</v>
      </c>
      <c r="BA911" s="7" t="str">
        <f>+IFERROR(VLOOKUP(AX911,Auxiliar!$A:$C,3,0),"")</f>
        <v>2b 3% | 4b 4% | 6b 5% | 10b 8%  | 385b 0%</v>
      </c>
      <c r="BO911" s="1"/>
      <c r="BP911" s="1" t="s">
        <v>39</v>
      </c>
      <c r="BQ911" s="6" t="str">
        <f>+IFERROR(VALUE(RIGHT(Tabla12[[#This Row],[B2B]],6)),"")</f>
        <v/>
      </c>
      <c r="BR911" s="6" t="str">
        <f>+IFERROR(VLOOKUP(BP911,Auxiliar!$A:$C,2,0),"")</f>
        <v>VALUE LITRO</v>
      </c>
      <c r="BS911" s="7" t="str">
        <f>+IFERROR(VLOOKUP(BP911,Auxiliar!$A:$C,3,0),"")</f>
        <v>1b 12%</v>
      </c>
      <c r="CA911" s="1">
        <v>6381</v>
      </c>
      <c r="CB911" s="1" t="s">
        <v>35</v>
      </c>
      <c r="CC911" s="6">
        <f>+IFERROR(VALUE(RIGHT(Tabla14[[#This Row],[B2B]],6)),"")</f>
        <v>6381</v>
      </c>
      <c r="CD911" s="6" t="str">
        <f>+IFERROR(VLOOKUP(CB911,Auxiliar!$A:$C,2,0),"")</f>
        <v>Corona 710cc</v>
      </c>
      <c r="CE911" s="7" t="str">
        <f>+IFERROR(VLOOKUP(CB911,Auxiliar!$A:$C,3,0),"")</f>
        <v>1b 10% | 85b 0%</v>
      </c>
      <c r="CG911" s="1"/>
      <c r="CH911" s="1"/>
      <c r="CI911" s="6" t="str">
        <f>+IFERROR(VALUE(RIGHT(Tabla15[[#This Row],[B2B]],6)),"")</f>
        <v/>
      </c>
      <c r="CJ911" s="6" t="str">
        <f>+IFERROR(VLOOKUP(CH911,Auxiliar!$A:$C,2,0),"")</f>
        <v/>
      </c>
      <c r="CK911" s="7" t="str">
        <f>+IFERROR(VLOOKUP(CH911,Auxiliar!$A:$C,3,0),"")</f>
        <v/>
      </c>
      <c r="CM911" s="1">
        <v>6280</v>
      </c>
      <c r="CN911" s="1" t="s">
        <v>20</v>
      </c>
      <c r="CO911" s="6">
        <v>6280</v>
      </c>
      <c r="CP911" s="6" t="s">
        <v>20</v>
      </c>
      <c r="CQ911" s="7" t="s">
        <v>21</v>
      </c>
      <c r="CS911" s="1"/>
      <c r="CT911" s="1"/>
      <c r="CU911" s="6" t="str">
        <f>+IFERROR(VALUE(RIGHT(Tabla17[[#This Row],[B2B]],6)),"")</f>
        <v/>
      </c>
      <c r="CV911" s="6" t="str">
        <f>+IFERROR(VLOOKUP(CT911,Auxiliar!$A:$C,2,0),"")</f>
        <v/>
      </c>
      <c r="CW911" s="7" t="str">
        <f>+IFERROR(VLOOKUP(CT911,Auxiliar!$A:$C,3,0),"")</f>
        <v/>
      </c>
      <c r="CY911" s="1">
        <v>6280</v>
      </c>
      <c r="CZ911" s="1" t="s">
        <v>16</v>
      </c>
      <c r="DA911" s="6">
        <f>+IFERROR(VALUE(RIGHT(Tabla18[[#This Row],[B2B]],6)),"")</f>
        <v>6280</v>
      </c>
      <c r="DB911" s="6" t="str">
        <f>+IFERROR(VLOOKUP(CZ911,Auxiliar!$A:$C,2,0),"")</f>
        <v>PREMIUM</v>
      </c>
      <c r="DC911" s="7" t="str">
        <f>+IFERROR(VLOOKUP(CZ911,Auxiliar!$A:$C,3,0),"")</f>
        <v>0b 0% | 2b 2% | 5b 3,5% | 10b 5%</v>
      </c>
      <c r="DE911" s="1">
        <v>6280</v>
      </c>
      <c r="DF911" s="1" t="s">
        <v>19</v>
      </c>
      <c r="DG911" s="6">
        <f>+IFERROR(VALUE(RIGHT(Tabla19[[#This Row],[B2B]],6)),"")</f>
        <v>6280</v>
      </c>
      <c r="DH911" s="6" t="str">
        <f>+IFERROR(VLOOKUP(DF911,Auxiliar!$A:$C,2,0),"")</f>
        <v>MICHELOB</v>
      </c>
      <c r="DI911" s="7" t="str">
        <f>+IFERROR(VLOOKUP(DF911,Auxiliar!$A:$C,3,0),"")</f>
        <v>1b 7% | 3b 22% | 8b 27%</v>
      </c>
      <c r="DK911" s="1"/>
      <c r="DL911" s="1"/>
      <c r="DM911" s="6" t="str">
        <f>+IFERROR(VALUE(RIGHT(Tabla20[[#This Row],[B2B]],6)),"")</f>
        <v/>
      </c>
      <c r="DN911" s="6" t="str">
        <f>+IFERROR(VLOOKUP(DL911,Auxiliar!$A:$C,2,0),"")</f>
        <v/>
      </c>
      <c r="DO911" s="7" t="str">
        <f>+IFERROR(VLOOKUP(DL911,Auxiliar!$A:$C,3,0),"")</f>
        <v/>
      </c>
      <c r="DQ911" s="1">
        <v>6277</v>
      </c>
      <c r="DR911" s="12" t="s">
        <v>24</v>
      </c>
      <c r="DS911" s="6">
        <f>+IFERROR(VALUE(RIGHT(Tabla21[[#This Row],[B2B]],6)),"")</f>
        <v>6277</v>
      </c>
      <c r="DT911" s="6" t="str">
        <f>+IFERROR(VLOOKUP(DR911,Auxiliar!$A:$C,2,0),"")</f>
        <v>CORONA PORRON</v>
      </c>
      <c r="DU911" s="7" t="str">
        <f>+IFERROR(VLOOKUP(DR911,Auxiliar!$A:$C,3,0),"")</f>
        <v>1b 5% | 20b 0%</v>
      </c>
      <c r="DW911" s="1"/>
      <c r="DX911" s="12"/>
      <c r="DY911" s="6" t="str">
        <f>+IFERROR(VALUE(RIGHT(Tabla22[[#This Row],[B2B]],6)),"")</f>
        <v/>
      </c>
      <c r="DZ911" s="6" t="str">
        <f>+IFERROR(VLOOKUP(DX911,Auxiliar!$A:$C,2,0),"")</f>
        <v/>
      </c>
      <c r="EA911" s="7" t="str">
        <f>+IFERROR(VLOOKUP(DX911,Auxiliar!$A:$C,3,0),"")</f>
        <v/>
      </c>
      <c r="EC911" s="1"/>
      <c r="ED911" s="12"/>
      <c r="EE911" s="6" t="str">
        <f>+IFERROR(VALUE(RIGHT(Tabla23[[#This Row],[B2B]],6)),"")</f>
        <v/>
      </c>
      <c r="EF911" s="6" t="str">
        <f>+IFERROR(VLOOKUP(ED911,Auxiliar!$A:$C,2,0),"")</f>
        <v/>
      </c>
      <c r="EG911" s="7" t="str">
        <f>+IFERROR(VLOOKUP(ED911,Auxiliar!$A:$C,3,0),"")</f>
        <v/>
      </c>
      <c r="EI911" s="1"/>
      <c r="EJ911" s="12"/>
      <c r="EK911" s="6" t="str">
        <f>+IFERROR(VALUE(RIGHT(Tabla24[[#This Row],[B2B]],6)),"")</f>
        <v/>
      </c>
      <c r="EL911" s="6" t="str">
        <f>+IFERROR(VLOOKUP(EJ911,Auxiliar!$A:$C,2,0),"")</f>
        <v/>
      </c>
      <c r="EM911" s="7" t="str">
        <f>+IFERROR(VLOOKUP(EJ911,Auxiliar!$A:$C,3,0),"")</f>
        <v/>
      </c>
      <c r="EO911" s="1"/>
      <c r="EP911" s="12"/>
      <c r="EQ911" s="6" t="str">
        <f>+IFERROR(VALUE(RIGHT(Tabla25[[#This Row],[B2B]],6)),"")</f>
        <v/>
      </c>
      <c r="ER911" s="6" t="str">
        <f>+IFERROR(VLOOKUP(EP911,Auxiliar!$A:$C,2,0),"")</f>
        <v/>
      </c>
      <c r="ES911" s="7" t="str">
        <f>+IFERROR(VLOOKUP(EP911,Auxiliar!$A:$C,3,0),"")</f>
        <v/>
      </c>
      <c r="EU911" s="1"/>
      <c r="EV911" s="12"/>
      <c r="EW911" s="6" t="str">
        <f>+IFERROR(VALUE(RIGHT(Tabla26[[#This Row],[B2B]],6)),"")</f>
        <v/>
      </c>
      <c r="EX911" s="6" t="str">
        <f>+IFERROR(VLOOKUP(EV911,Auxiliar!$A:$C,2,0),"")</f>
        <v/>
      </c>
      <c r="EY911" s="7" t="str">
        <f>+IFERROR(VLOOKUP(EV911,Auxiliar!$A:$C,3,0),"")</f>
        <v/>
      </c>
      <c r="EZ911" s="1"/>
      <c r="FA911" s="12"/>
      <c r="FB911" s="6" t="str">
        <f>+IFERROR(VALUE(RIGHT(Tabla27[[#This Row],[B2B]],6)),"")</f>
        <v/>
      </c>
      <c r="FC911" s="6" t="str">
        <f>+IFERROR(VLOOKUP(FA911,Auxiliar!$A:$C,2,0),"")</f>
        <v/>
      </c>
      <c r="FD911" s="7" t="str">
        <f>+IFERROR(VLOOKUP(FA911,Auxiliar!$A:$C,3,0),"")</f>
        <v/>
      </c>
      <c r="FE911" s="1"/>
      <c r="FF911" s="12"/>
      <c r="FG911" s="6" t="str">
        <f>+IFERROR(VALUE(RIGHT(Tabla28[[#This Row],[B2B]],6)),"")</f>
        <v/>
      </c>
      <c r="FH911" s="6" t="str">
        <f>+IFERROR(VLOOKUP(FF911,Auxiliar!$A:$C,2,0),"")</f>
        <v/>
      </c>
      <c r="FI911" s="7" t="str">
        <f>+IFERROR(VLOOKUP(FF911,Auxiliar!$A:$C,3,0),"")</f>
        <v/>
      </c>
      <c r="FJ911" s="1"/>
      <c r="FK911" s="12"/>
      <c r="FL911" s="6" t="str">
        <f>+IFERROR(VALUE(RIGHT(Tabla29[[#This Row],[B2B]],6)),"")</f>
        <v/>
      </c>
      <c r="FM911" s="6" t="str">
        <f>+IFERROR(VLOOKUP(FK911,Auxiliar!$A:$C,2,0),"")</f>
        <v/>
      </c>
      <c r="FN911" s="7" t="str">
        <f>+IFERROR(VLOOKUP(FK911,Auxiliar!$A:$C,3,0),"")</f>
        <v/>
      </c>
      <c r="FO911" s="1"/>
      <c r="FP911" s="12"/>
      <c r="FQ911" s="6" t="str">
        <f>+IFERROR(VALUE(RIGHT(Tabla30[[#This Row],[B2B]],6)),"")</f>
        <v/>
      </c>
      <c r="FR911" s="6" t="str">
        <f>+IFERROR(VLOOKUP(FP911,Auxiliar!$A:$C,2,0),"")</f>
        <v/>
      </c>
      <c r="FS911" s="7"/>
      <c r="FT911" s="1"/>
      <c r="FU911" s="12"/>
      <c r="FV911" s="6" t="str">
        <f>+IFERROR(VALUE(RIGHT(Tabla31[[#This Row],[B2B]],6)),"")</f>
        <v/>
      </c>
      <c r="FW911" s="6" t="str">
        <f>+IFERROR(VLOOKUP(FU911,Auxiliar!$A:$C,2,0),"")</f>
        <v/>
      </c>
      <c r="FX911" s="7" t="str">
        <f>+IFERROR(VLOOKUP(FU911,Auxiliar!$A:$C,3,0),"")</f>
        <v/>
      </c>
      <c r="FY911" s="1"/>
      <c r="FZ911" s="12"/>
      <c r="GA911" s="6" t="str">
        <f>+IFERROR(VALUE(RIGHT(Tabla32[[#This Row],[B2B]],6)),"")</f>
        <v/>
      </c>
      <c r="GB911" s="6" t="str">
        <f>+IFERROR(VLOOKUP(FZ911,Auxiliar!$A:$C,2,0),"")</f>
        <v/>
      </c>
      <c r="GC911" s="7" t="str">
        <f>+IFERROR(VLOOKUP(FZ911,Auxiliar!$A:$C,3,0),"")</f>
        <v/>
      </c>
      <c r="GD911" s="1"/>
      <c r="GE911" s="12"/>
      <c r="GF911" s="6" t="str">
        <f>+IFERROR(VALUE(RIGHT(Tabla33[[#This Row],[B2B]],6)),"")</f>
        <v/>
      </c>
      <c r="GG911" s="6" t="str">
        <f>+IFERROR(VLOOKUP(GE911,Auxiliar!$A:$C,2,0),"")</f>
        <v/>
      </c>
      <c r="GH911" s="7" t="str">
        <f>+IFERROR(VLOOKUP(GE911,Auxiliar!$A:$C,3,0),"")</f>
        <v/>
      </c>
    </row>
    <row r="912" spans="19:190" x14ac:dyDescent="0.25">
      <c r="S912" s="1">
        <v>11946</v>
      </c>
      <c r="T912" s="1" t="s">
        <v>9</v>
      </c>
      <c r="U912" s="6">
        <f>+IFERROR(VALUE(RIGHT(Tabla4[[#This Row],[B2B]],6)),"")</f>
        <v>11946</v>
      </c>
      <c r="V912" s="6" t="str">
        <f>+IFERROR(VLOOKUP(T912,Auxiliar!$A:$C,2,0),"")</f>
        <v>CORE</v>
      </c>
      <c r="W912" s="7" t="str">
        <f>+IFERROR(VLOOKUP(T912,Auxiliar!$A:$C,3,0),"")</f>
        <v>0b 1% | 2b 5% | 4b 6%</v>
      </c>
      <c r="AK912" s="1">
        <v>11583</v>
      </c>
      <c r="AL912" s="1" t="s">
        <v>30</v>
      </c>
      <c r="AM912" s="6">
        <f>+IFERROR(VALUE(RIGHT(Tabla7[[#This Row],[B2B]],6)),"")</f>
        <v>11583</v>
      </c>
      <c r="AN912" s="6" t="str">
        <f>+IFERROR(VLOOKUP(AL912,Auxiliar!$A:$C,2,0),"")</f>
        <v>LATONES</v>
      </c>
      <c r="AO912" s="7" t="str">
        <f>+IFERROR(VLOOKUP(AL912,Auxiliar!$A:$C,3,0),"")</f>
        <v>1b 4% | 5b 7% | 97b 0%</v>
      </c>
      <c r="AW912" s="1"/>
      <c r="AX912" s="1" t="s">
        <v>32</v>
      </c>
      <c r="AY912" s="6" t="str">
        <f>+IFERROR(VALUE(RIGHT(Tabla9[[#This Row],[B2B]],6)),"")</f>
        <v/>
      </c>
      <c r="AZ912" s="6" t="str">
        <f>+IFERROR(VLOOKUP(AX912,Auxiliar!$A:$C,2,0),"")</f>
        <v>LATONES</v>
      </c>
      <c r="BA912" s="7" t="str">
        <f>+IFERROR(VLOOKUP(AX912,Auxiliar!$A:$C,3,0),"")</f>
        <v>2b 3% | 4b 4% | 6b 5% | 10b 8%  | 385b 0%</v>
      </c>
      <c r="BO912" s="1"/>
      <c r="BP912" s="1" t="s">
        <v>39</v>
      </c>
      <c r="BQ912" s="6" t="str">
        <f>+IFERROR(VALUE(RIGHT(Tabla12[[#This Row],[B2B]],6)),"")</f>
        <v/>
      </c>
      <c r="BR912" s="6" t="str">
        <f>+IFERROR(VLOOKUP(BP912,Auxiliar!$A:$C,2,0),"")</f>
        <v>VALUE LITRO</v>
      </c>
      <c r="BS912" s="7" t="str">
        <f>+IFERROR(VLOOKUP(BP912,Auxiliar!$A:$C,3,0),"")</f>
        <v>1b 12%</v>
      </c>
      <c r="CA912" s="1">
        <v>6382</v>
      </c>
      <c r="CB912" s="1" t="s">
        <v>35</v>
      </c>
      <c r="CC912" s="6">
        <f>+IFERROR(VALUE(RIGHT(Tabla14[[#This Row],[B2B]],6)),"")</f>
        <v>6382</v>
      </c>
      <c r="CD912" s="6" t="str">
        <f>+IFERROR(VLOOKUP(CB912,Auxiliar!$A:$C,2,0),"")</f>
        <v>Corona 710cc</v>
      </c>
      <c r="CE912" s="7" t="str">
        <f>+IFERROR(VLOOKUP(CB912,Auxiliar!$A:$C,3,0),"")</f>
        <v>1b 10% | 85b 0%</v>
      </c>
      <c r="CG912" s="1"/>
      <c r="CH912" s="1"/>
      <c r="CI912" s="6" t="str">
        <f>+IFERROR(VALUE(RIGHT(Tabla15[[#This Row],[B2B]],6)),"")</f>
        <v/>
      </c>
      <c r="CJ912" s="6" t="str">
        <f>+IFERROR(VLOOKUP(CH912,Auxiliar!$A:$C,2,0),"")</f>
        <v/>
      </c>
      <c r="CK912" s="7" t="str">
        <f>+IFERROR(VLOOKUP(CH912,Auxiliar!$A:$C,3,0),"")</f>
        <v/>
      </c>
      <c r="CM912" s="1">
        <v>6288</v>
      </c>
      <c r="CN912" s="1" t="s">
        <v>20</v>
      </c>
      <c r="CO912" s="6">
        <v>6288</v>
      </c>
      <c r="CP912" s="6" t="s">
        <v>20</v>
      </c>
      <c r="CQ912" s="7" t="s">
        <v>21</v>
      </c>
      <c r="CS912" s="1"/>
      <c r="CT912" s="1"/>
      <c r="CU912" s="6" t="str">
        <f>+IFERROR(VALUE(RIGHT(Tabla17[[#This Row],[B2B]],6)),"")</f>
        <v/>
      </c>
      <c r="CV912" s="6" t="str">
        <f>+IFERROR(VLOOKUP(CT912,Auxiliar!$A:$C,2,0),"")</f>
        <v/>
      </c>
      <c r="CW912" s="7" t="str">
        <f>+IFERROR(VLOOKUP(CT912,Auxiliar!$A:$C,3,0),"")</f>
        <v/>
      </c>
      <c r="CY912" s="1">
        <v>6288</v>
      </c>
      <c r="CZ912" s="1" t="s">
        <v>16</v>
      </c>
      <c r="DA912" s="6">
        <f>+IFERROR(VALUE(RIGHT(Tabla18[[#This Row],[B2B]],6)),"")</f>
        <v>6288</v>
      </c>
      <c r="DB912" s="6" t="str">
        <f>+IFERROR(VLOOKUP(CZ912,Auxiliar!$A:$C,2,0),"")</f>
        <v>PREMIUM</v>
      </c>
      <c r="DC912" s="7" t="str">
        <f>+IFERROR(VLOOKUP(CZ912,Auxiliar!$A:$C,3,0),"")</f>
        <v>0b 0% | 2b 2% | 5b 3,5% | 10b 5%</v>
      </c>
      <c r="DE912" s="1">
        <v>6288</v>
      </c>
      <c r="DF912" s="1" t="s">
        <v>19</v>
      </c>
      <c r="DG912" s="6">
        <f>+IFERROR(VALUE(RIGHT(Tabla19[[#This Row],[B2B]],6)),"")</f>
        <v>6288</v>
      </c>
      <c r="DH912" s="6" t="str">
        <f>+IFERROR(VLOOKUP(DF912,Auxiliar!$A:$C,2,0),"")</f>
        <v>MICHELOB</v>
      </c>
      <c r="DI912" s="7" t="str">
        <f>+IFERROR(VLOOKUP(DF912,Auxiliar!$A:$C,3,0),"")</f>
        <v>1b 7% | 3b 22% | 8b 27%</v>
      </c>
      <c r="DK912" s="1"/>
      <c r="DL912" s="1"/>
      <c r="DM912" s="6" t="str">
        <f>+IFERROR(VALUE(RIGHT(Tabla20[[#This Row],[B2B]],6)),"")</f>
        <v/>
      </c>
      <c r="DN912" s="6" t="str">
        <f>+IFERROR(VLOOKUP(DL912,Auxiliar!$A:$C,2,0),"")</f>
        <v/>
      </c>
      <c r="DO912" s="7" t="str">
        <f>+IFERROR(VLOOKUP(DL912,Auxiliar!$A:$C,3,0),"")</f>
        <v/>
      </c>
      <c r="DQ912" s="1">
        <v>6280</v>
      </c>
      <c r="DR912" s="12" t="s">
        <v>24</v>
      </c>
      <c r="DS912" s="6">
        <f>+IFERROR(VALUE(RIGHT(Tabla21[[#This Row],[B2B]],6)),"")</f>
        <v>6280</v>
      </c>
      <c r="DT912" s="6" t="str">
        <f>+IFERROR(VLOOKUP(DR912,Auxiliar!$A:$C,2,0),"")</f>
        <v>CORONA PORRON</v>
      </c>
      <c r="DU912" s="7" t="str">
        <f>+IFERROR(VLOOKUP(DR912,Auxiliar!$A:$C,3,0),"")</f>
        <v>1b 5% | 20b 0%</v>
      </c>
      <c r="DW912" s="1"/>
      <c r="DX912" s="12"/>
      <c r="DY912" s="6" t="str">
        <f>+IFERROR(VALUE(RIGHT(Tabla22[[#This Row],[B2B]],6)),"")</f>
        <v/>
      </c>
      <c r="DZ912" s="6" t="str">
        <f>+IFERROR(VLOOKUP(DX912,Auxiliar!$A:$C,2,0),"")</f>
        <v/>
      </c>
      <c r="EA912" s="7" t="str">
        <f>+IFERROR(VLOOKUP(DX912,Auxiliar!$A:$C,3,0),"")</f>
        <v/>
      </c>
      <c r="EC912" s="1"/>
      <c r="ED912" s="12"/>
      <c r="EE912" s="6" t="str">
        <f>+IFERROR(VALUE(RIGHT(Tabla23[[#This Row],[B2B]],6)),"")</f>
        <v/>
      </c>
      <c r="EF912" s="6" t="str">
        <f>+IFERROR(VLOOKUP(ED912,Auxiliar!$A:$C,2,0),"")</f>
        <v/>
      </c>
      <c r="EG912" s="7" t="str">
        <f>+IFERROR(VLOOKUP(ED912,Auxiliar!$A:$C,3,0),"")</f>
        <v/>
      </c>
      <c r="EI912" s="1"/>
      <c r="EJ912" s="12"/>
      <c r="EK912" s="6" t="str">
        <f>+IFERROR(VALUE(RIGHT(Tabla24[[#This Row],[B2B]],6)),"")</f>
        <v/>
      </c>
      <c r="EL912" s="6" t="str">
        <f>+IFERROR(VLOOKUP(EJ912,Auxiliar!$A:$C,2,0),"")</f>
        <v/>
      </c>
      <c r="EM912" s="7" t="str">
        <f>+IFERROR(VLOOKUP(EJ912,Auxiliar!$A:$C,3,0),"")</f>
        <v/>
      </c>
      <c r="EO912" s="1"/>
      <c r="EP912" s="12"/>
      <c r="EQ912" s="6" t="str">
        <f>+IFERROR(VALUE(RIGHT(Tabla25[[#This Row],[B2B]],6)),"")</f>
        <v/>
      </c>
      <c r="ER912" s="6" t="str">
        <f>+IFERROR(VLOOKUP(EP912,Auxiliar!$A:$C,2,0),"")</f>
        <v/>
      </c>
      <c r="ES912" s="7" t="str">
        <f>+IFERROR(VLOOKUP(EP912,Auxiliar!$A:$C,3,0),"")</f>
        <v/>
      </c>
      <c r="EU912" s="1"/>
      <c r="EV912" s="12"/>
      <c r="EW912" s="6" t="str">
        <f>+IFERROR(VALUE(RIGHT(Tabla26[[#This Row],[B2B]],6)),"")</f>
        <v/>
      </c>
      <c r="EX912" s="6" t="str">
        <f>+IFERROR(VLOOKUP(EV912,Auxiliar!$A:$C,2,0),"")</f>
        <v/>
      </c>
      <c r="EY912" s="7" t="str">
        <f>+IFERROR(VLOOKUP(EV912,Auxiliar!$A:$C,3,0),"")</f>
        <v/>
      </c>
      <c r="EZ912" s="1"/>
      <c r="FA912" s="12"/>
      <c r="FB912" s="6" t="str">
        <f>+IFERROR(VALUE(RIGHT(Tabla27[[#This Row],[B2B]],6)),"")</f>
        <v/>
      </c>
      <c r="FC912" s="6" t="str">
        <f>+IFERROR(VLOOKUP(FA912,Auxiliar!$A:$C,2,0),"")</f>
        <v/>
      </c>
      <c r="FD912" s="7" t="str">
        <f>+IFERROR(VLOOKUP(FA912,Auxiliar!$A:$C,3,0),"")</f>
        <v/>
      </c>
      <c r="FE912" s="1"/>
      <c r="FF912" s="12"/>
      <c r="FG912" s="6" t="str">
        <f>+IFERROR(VALUE(RIGHT(Tabla28[[#This Row],[B2B]],6)),"")</f>
        <v/>
      </c>
      <c r="FH912" s="6" t="str">
        <f>+IFERROR(VLOOKUP(FF912,Auxiliar!$A:$C,2,0),"")</f>
        <v/>
      </c>
      <c r="FI912" s="7" t="str">
        <f>+IFERROR(VLOOKUP(FF912,Auxiliar!$A:$C,3,0),"")</f>
        <v/>
      </c>
      <c r="FJ912" s="1"/>
      <c r="FK912" s="12"/>
      <c r="FL912" s="6" t="str">
        <f>+IFERROR(VALUE(RIGHT(Tabla29[[#This Row],[B2B]],6)),"")</f>
        <v/>
      </c>
      <c r="FM912" s="6" t="str">
        <f>+IFERROR(VLOOKUP(FK912,Auxiliar!$A:$C,2,0),"")</f>
        <v/>
      </c>
      <c r="FN912" s="7" t="str">
        <f>+IFERROR(VLOOKUP(FK912,Auxiliar!$A:$C,3,0),"")</f>
        <v/>
      </c>
      <c r="FO912" s="1"/>
      <c r="FP912" s="12"/>
      <c r="FQ912" s="6" t="str">
        <f>+IFERROR(VALUE(RIGHT(Tabla30[[#This Row],[B2B]],6)),"")</f>
        <v/>
      </c>
      <c r="FR912" s="6" t="str">
        <f>+IFERROR(VLOOKUP(FP912,Auxiliar!$A:$C,2,0),"")</f>
        <v/>
      </c>
      <c r="FS912" s="7"/>
      <c r="FT912" s="1"/>
      <c r="FU912" s="12"/>
      <c r="FV912" s="6" t="str">
        <f>+IFERROR(VALUE(RIGHT(Tabla31[[#This Row],[B2B]],6)),"")</f>
        <v/>
      </c>
      <c r="FW912" s="6" t="str">
        <f>+IFERROR(VLOOKUP(FU912,Auxiliar!$A:$C,2,0),"")</f>
        <v/>
      </c>
      <c r="FX912" s="7" t="str">
        <f>+IFERROR(VLOOKUP(FU912,Auxiliar!$A:$C,3,0),"")</f>
        <v/>
      </c>
      <c r="FY912" s="1"/>
      <c r="FZ912" s="12"/>
      <c r="GA912" s="6" t="str">
        <f>+IFERROR(VALUE(RIGHT(Tabla32[[#This Row],[B2B]],6)),"")</f>
        <v/>
      </c>
      <c r="GB912" s="6" t="str">
        <f>+IFERROR(VLOOKUP(FZ912,Auxiliar!$A:$C,2,0),"")</f>
        <v/>
      </c>
      <c r="GC912" s="7" t="str">
        <f>+IFERROR(VLOOKUP(FZ912,Auxiliar!$A:$C,3,0),"")</f>
        <v/>
      </c>
      <c r="GD912" s="1"/>
      <c r="GE912" s="12"/>
      <c r="GF912" s="6" t="str">
        <f>+IFERROR(VALUE(RIGHT(Tabla33[[#This Row],[B2B]],6)),"")</f>
        <v/>
      </c>
      <c r="GG912" s="6" t="str">
        <f>+IFERROR(VLOOKUP(GE912,Auxiliar!$A:$C,2,0),"")</f>
        <v/>
      </c>
      <c r="GH912" s="7" t="str">
        <f>+IFERROR(VLOOKUP(GE912,Auxiliar!$A:$C,3,0),"")</f>
        <v/>
      </c>
    </row>
    <row r="913" spans="19:190" x14ac:dyDescent="0.25">
      <c r="S913" s="1">
        <v>11950</v>
      </c>
      <c r="T913" s="1" t="s">
        <v>9</v>
      </c>
      <c r="U913" s="6">
        <f>+IFERROR(VALUE(RIGHT(Tabla4[[#This Row],[B2B]],6)),"")</f>
        <v>11950</v>
      </c>
      <c r="V913" s="6" t="str">
        <f>+IFERROR(VLOOKUP(T913,Auxiliar!$A:$C,2,0),"")</f>
        <v>CORE</v>
      </c>
      <c r="W913" s="7" t="str">
        <f>+IFERROR(VLOOKUP(T913,Auxiliar!$A:$C,3,0),"")</f>
        <v>0b 1% | 2b 5% | 4b 6%</v>
      </c>
      <c r="AK913" s="1">
        <v>11596</v>
      </c>
      <c r="AL913" s="1" t="s">
        <v>30</v>
      </c>
      <c r="AM913" s="6">
        <f>+IFERROR(VALUE(RIGHT(Tabla7[[#This Row],[B2B]],6)),"")</f>
        <v>11596</v>
      </c>
      <c r="AN913" s="6" t="str">
        <f>+IFERROR(VLOOKUP(AL913,Auxiliar!$A:$C,2,0),"")</f>
        <v>LATONES</v>
      </c>
      <c r="AO913" s="7" t="str">
        <f>+IFERROR(VLOOKUP(AL913,Auxiliar!$A:$C,3,0),"")</f>
        <v>1b 4% | 5b 7% | 97b 0%</v>
      </c>
      <c r="AW913" s="1"/>
      <c r="AX913" s="1" t="s">
        <v>32</v>
      </c>
      <c r="AY913" s="6" t="str">
        <f>+IFERROR(VALUE(RIGHT(Tabla9[[#This Row],[B2B]],6)),"")</f>
        <v/>
      </c>
      <c r="AZ913" s="6" t="str">
        <f>+IFERROR(VLOOKUP(AX913,Auxiliar!$A:$C,2,0),"")</f>
        <v>LATONES</v>
      </c>
      <c r="BA913" s="7" t="str">
        <f>+IFERROR(VLOOKUP(AX913,Auxiliar!$A:$C,3,0),"")</f>
        <v>2b 3% | 4b 4% | 6b 5% | 10b 8%  | 385b 0%</v>
      </c>
      <c r="BO913" s="1"/>
      <c r="BP913" s="1" t="s">
        <v>39</v>
      </c>
      <c r="BQ913" s="6" t="str">
        <f>+IFERROR(VALUE(RIGHT(Tabla12[[#This Row],[B2B]],6)),"")</f>
        <v/>
      </c>
      <c r="BR913" s="6" t="str">
        <f>+IFERROR(VLOOKUP(BP913,Auxiliar!$A:$C,2,0),"")</f>
        <v>VALUE LITRO</v>
      </c>
      <c r="BS913" s="7" t="str">
        <f>+IFERROR(VLOOKUP(BP913,Auxiliar!$A:$C,3,0),"")</f>
        <v>1b 12%</v>
      </c>
      <c r="CA913" s="1">
        <v>6385</v>
      </c>
      <c r="CB913" s="1" t="s">
        <v>35</v>
      </c>
      <c r="CC913" s="6">
        <f>+IFERROR(VALUE(RIGHT(Tabla14[[#This Row],[B2B]],6)),"")</f>
        <v>6385</v>
      </c>
      <c r="CD913" s="6" t="str">
        <f>+IFERROR(VLOOKUP(CB913,Auxiliar!$A:$C,2,0),"")</f>
        <v>Corona 710cc</v>
      </c>
      <c r="CE913" s="7" t="str">
        <f>+IFERROR(VLOOKUP(CB913,Auxiliar!$A:$C,3,0),"")</f>
        <v>1b 10% | 85b 0%</v>
      </c>
      <c r="CG913" s="1"/>
      <c r="CH913" s="1"/>
      <c r="CI913" s="6" t="str">
        <f>+IFERROR(VALUE(RIGHT(Tabla15[[#This Row],[B2B]],6)),"")</f>
        <v/>
      </c>
      <c r="CJ913" s="6" t="str">
        <f>+IFERROR(VLOOKUP(CH913,Auxiliar!$A:$C,2,0),"")</f>
        <v/>
      </c>
      <c r="CK913" s="7" t="str">
        <f>+IFERROR(VLOOKUP(CH913,Auxiliar!$A:$C,3,0),"")</f>
        <v/>
      </c>
      <c r="CM913" s="1">
        <v>6291</v>
      </c>
      <c r="CN913" s="1" t="s">
        <v>20</v>
      </c>
      <c r="CO913" s="6">
        <v>6291</v>
      </c>
      <c r="CP913" s="6" t="s">
        <v>20</v>
      </c>
      <c r="CQ913" s="7" t="s">
        <v>21</v>
      </c>
      <c r="CS913" s="1"/>
      <c r="CT913" s="1"/>
      <c r="CU913" s="6" t="str">
        <f>+IFERROR(VALUE(RIGHT(Tabla17[[#This Row],[B2B]],6)),"")</f>
        <v/>
      </c>
      <c r="CV913" s="6" t="str">
        <f>+IFERROR(VLOOKUP(CT913,Auxiliar!$A:$C,2,0),"")</f>
        <v/>
      </c>
      <c r="CW913" s="7" t="str">
        <f>+IFERROR(VLOOKUP(CT913,Auxiliar!$A:$C,3,0),"")</f>
        <v/>
      </c>
      <c r="CY913" s="1">
        <v>6291</v>
      </c>
      <c r="CZ913" s="1" t="s">
        <v>16</v>
      </c>
      <c r="DA913" s="6">
        <f>+IFERROR(VALUE(RIGHT(Tabla18[[#This Row],[B2B]],6)),"")</f>
        <v>6291</v>
      </c>
      <c r="DB913" s="6" t="str">
        <f>+IFERROR(VLOOKUP(CZ913,Auxiliar!$A:$C,2,0),"")</f>
        <v>PREMIUM</v>
      </c>
      <c r="DC913" s="7" t="str">
        <f>+IFERROR(VLOOKUP(CZ913,Auxiliar!$A:$C,3,0),"")</f>
        <v>0b 0% | 2b 2% | 5b 3,5% | 10b 5%</v>
      </c>
      <c r="DE913" s="1">
        <v>6291</v>
      </c>
      <c r="DF913" s="1" t="s">
        <v>19</v>
      </c>
      <c r="DG913" s="6">
        <f>+IFERROR(VALUE(RIGHT(Tabla19[[#This Row],[B2B]],6)),"")</f>
        <v>6291</v>
      </c>
      <c r="DH913" s="6" t="str">
        <f>+IFERROR(VLOOKUP(DF913,Auxiliar!$A:$C,2,0),"")</f>
        <v>MICHELOB</v>
      </c>
      <c r="DI913" s="7" t="str">
        <f>+IFERROR(VLOOKUP(DF913,Auxiliar!$A:$C,3,0),"")</f>
        <v>1b 7% | 3b 22% | 8b 27%</v>
      </c>
      <c r="DK913" s="1"/>
      <c r="DL913" s="1"/>
      <c r="DM913" s="6" t="str">
        <f>+IFERROR(VALUE(RIGHT(Tabla20[[#This Row],[B2B]],6)),"")</f>
        <v/>
      </c>
      <c r="DN913" s="6" t="str">
        <f>+IFERROR(VLOOKUP(DL913,Auxiliar!$A:$C,2,0),"")</f>
        <v/>
      </c>
      <c r="DO913" s="7" t="str">
        <f>+IFERROR(VLOOKUP(DL913,Auxiliar!$A:$C,3,0),"")</f>
        <v/>
      </c>
      <c r="DQ913" s="1">
        <v>6288</v>
      </c>
      <c r="DR913" s="12" t="s">
        <v>24</v>
      </c>
      <c r="DS913" s="6">
        <f>+IFERROR(VALUE(RIGHT(Tabla21[[#This Row],[B2B]],6)),"")</f>
        <v>6288</v>
      </c>
      <c r="DT913" s="6" t="str">
        <f>+IFERROR(VLOOKUP(DR913,Auxiliar!$A:$C,2,0),"")</f>
        <v>CORONA PORRON</v>
      </c>
      <c r="DU913" s="7" t="str">
        <f>+IFERROR(VLOOKUP(DR913,Auxiliar!$A:$C,3,0),"")</f>
        <v>1b 5% | 20b 0%</v>
      </c>
      <c r="DW913" s="1"/>
      <c r="DX913" s="12"/>
      <c r="DY913" s="6" t="str">
        <f>+IFERROR(VALUE(RIGHT(Tabla22[[#This Row],[B2B]],6)),"")</f>
        <v/>
      </c>
      <c r="DZ913" s="6" t="str">
        <f>+IFERROR(VLOOKUP(DX913,Auxiliar!$A:$C,2,0),"")</f>
        <v/>
      </c>
      <c r="EA913" s="7" t="str">
        <f>+IFERROR(VLOOKUP(DX913,Auxiliar!$A:$C,3,0),"")</f>
        <v/>
      </c>
      <c r="EC913" s="1"/>
      <c r="ED913" s="12"/>
      <c r="EE913" s="6" t="str">
        <f>+IFERROR(VALUE(RIGHT(Tabla23[[#This Row],[B2B]],6)),"")</f>
        <v/>
      </c>
      <c r="EF913" s="6" t="str">
        <f>+IFERROR(VLOOKUP(ED913,Auxiliar!$A:$C,2,0),"")</f>
        <v/>
      </c>
      <c r="EG913" s="7" t="str">
        <f>+IFERROR(VLOOKUP(ED913,Auxiliar!$A:$C,3,0),"")</f>
        <v/>
      </c>
      <c r="EI913" s="1"/>
      <c r="EJ913" s="12"/>
      <c r="EK913" s="6" t="str">
        <f>+IFERROR(VALUE(RIGHT(Tabla24[[#This Row],[B2B]],6)),"")</f>
        <v/>
      </c>
      <c r="EL913" s="6" t="str">
        <f>+IFERROR(VLOOKUP(EJ913,Auxiliar!$A:$C,2,0),"")</f>
        <v/>
      </c>
      <c r="EM913" s="7" t="str">
        <f>+IFERROR(VLOOKUP(EJ913,Auxiliar!$A:$C,3,0),"")</f>
        <v/>
      </c>
      <c r="EO913" s="1"/>
      <c r="EP913" s="12"/>
      <c r="EQ913" s="6" t="str">
        <f>+IFERROR(VALUE(RIGHT(Tabla25[[#This Row],[B2B]],6)),"")</f>
        <v/>
      </c>
      <c r="ER913" s="6" t="str">
        <f>+IFERROR(VLOOKUP(EP913,Auxiliar!$A:$C,2,0),"")</f>
        <v/>
      </c>
      <c r="ES913" s="7" t="str">
        <f>+IFERROR(VLOOKUP(EP913,Auxiliar!$A:$C,3,0),"")</f>
        <v/>
      </c>
      <c r="EU913" s="1"/>
      <c r="EV913" s="12"/>
      <c r="EW913" s="6" t="str">
        <f>+IFERROR(VALUE(RIGHT(Tabla26[[#This Row],[B2B]],6)),"")</f>
        <v/>
      </c>
      <c r="EX913" s="6" t="str">
        <f>+IFERROR(VLOOKUP(EV913,Auxiliar!$A:$C,2,0),"")</f>
        <v/>
      </c>
      <c r="EY913" s="7" t="str">
        <f>+IFERROR(VLOOKUP(EV913,Auxiliar!$A:$C,3,0),"")</f>
        <v/>
      </c>
      <c r="EZ913" s="1"/>
      <c r="FA913" s="12"/>
      <c r="FB913" s="6" t="str">
        <f>+IFERROR(VALUE(RIGHT(Tabla27[[#This Row],[B2B]],6)),"")</f>
        <v/>
      </c>
      <c r="FC913" s="6" t="str">
        <f>+IFERROR(VLOOKUP(FA913,Auxiliar!$A:$C,2,0),"")</f>
        <v/>
      </c>
      <c r="FD913" s="7" t="str">
        <f>+IFERROR(VLOOKUP(FA913,Auxiliar!$A:$C,3,0),"")</f>
        <v/>
      </c>
      <c r="FE913" s="1"/>
      <c r="FF913" s="12"/>
      <c r="FG913" s="6" t="str">
        <f>+IFERROR(VALUE(RIGHT(Tabla28[[#This Row],[B2B]],6)),"")</f>
        <v/>
      </c>
      <c r="FH913" s="6" t="str">
        <f>+IFERROR(VLOOKUP(FF913,Auxiliar!$A:$C,2,0),"")</f>
        <v/>
      </c>
      <c r="FI913" s="7" t="str">
        <f>+IFERROR(VLOOKUP(FF913,Auxiliar!$A:$C,3,0),"")</f>
        <v/>
      </c>
      <c r="FJ913" s="1"/>
      <c r="FK913" s="12"/>
      <c r="FL913" s="6" t="str">
        <f>+IFERROR(VALUE(RIGHT(Tabla29[[#This Row],[B2B]],6)),"")</f>
        <v/>
      </c>
      <c r="FM913" s="6" t="str">
        <f>+IFERROR(VLOOKUP(FK913,Auxiliar!$A:$C,2,0),"")</f>
        <v/>
      </c>
      <c r="FN913" s="7" t="str">
        <f>+IFERROR(VLOOKUP(FK913,Auxiliar!$A:$C,3,0),"")</f>
        <v/>
      </c>
      <c r="FO913" s="1"/>
      <c r="FP913" s="12"/>
      <c r="FQ913" s="6" t="str">
        <f>+IFERROR(VALUE(RIGHT(Tabla30[[#This Row],[B2B]],6)),"")</f>
        <v/>
      </c>
      <c r="FR913" s="6" t="str">
        <f>+IFERROR(VLOOKUP(FP913,Auxiliar!$A:$C,2,0),"")</f>
        <v/>
      </c>
      <c r="FS913" s="7"/>
      <c r="FT913" s="1"/>
      <c r="FU913" s="12"/>
      <c r="FV913" s="6" t="str">
        <f>+IFERROR(VALUE(RIGHT(Tabla31[[#This Row],[B2B]],6)),"")</f>
        <v/>
      </c>
      <c r="FW913" s="6" t="str">
        <f>+IFERROR(VLOOKUP(FU913,Auxiliar!$A:$C,2,0),"")</f>
        <v/>
      </c>
      <c r="FX913" s="7" t="str">
        <f>+IFERROR(VLOOKUP(FU913,Auxiliar!$A:$C,3,0),"")</f>
        <v/>
      </c>
      <c r="FY913" s="1"/>
      <c r="FZ913" s="12"/>
      <c r="GA913" s="6" t="str">
        <f>+IFERROR(VALUE(RIGHT(Tabla32[[#This Row],[B2B]],6)),"")</f>
        <v/>
      </c>
      <c r="GB913" s="6" t="str">
        <f>+IFERROR(VLOOKUP(FZ913,Auxiliar!$A:$C,2,0),"")</f>
        <v/>
      </c>
      <c r="GC913" s="7" t="str">
        <f>+IFERROR(VLOOKUP(FZ913,Auxiliar!$A:$C,3,0),"")</f>
        <v/>
      </c>
      <c r="GD913" s="1"/>
      <c r="GE913" s="12"/>
      <c r="GF913" s="6" t="str">
        <f>+IFERROR(VALUE(RIGHT(Tabla33[[#This Row],[B2B]],6)),"")</f>
        <v/>
      </c>
      <c r="GG913" s="6" t="str">
        <f>+IFERROR(VLOOKUP(GE913,Auxiliar!$A:$C,2,0),"")</f>
        <v/>
      </c>
      <c r="GH913" s="7" t="str">
        <f>+IFERROR(VLOOKUP(GE913,Auxiliar!$A:$C,3,0),"")</f>
        <v/>
      </c>
    </row>
    <row r="914" spans="19:190" x14ac:dyDescent="0.25">
      <c r="S914" s="1">
        <v>11954</v>
      </c>
      <c r="T914" s="1" t="s">
        <v>9</v>
      </c>
      <c r="U914" s="6">
        <f>+IFERROR(VALUE(RIGHT(Tabla4[[#This Row],[B2B]],6)),"")</f>
        <v>11954</v>
      </c>
      <c r="V914" s="6" t="str">
        <f>+IFERROR(VLOOKUP(T914,Auxiliar!$A:$C,2,0),"")</f>
        <v>CORE</v>
      </c>
      <c r="W914" s="7" t="str">
        <f>+IFERROR(VLOOKUP(T914,Auxiliar!$A:$C,3,0),"")</f>
        <v>0b 1% | 2b 5% | 4b 6%</v>
      </c>
      <c r="AK914" s="1">
        <v>11598</v>
      </c>
      <c r="AL914" s="1" t="s">
        <v>30</v>
      </c>
      <c r="AM914" s="6">
        <f>+IFERROR(VALUE(RIGHT(Tabla7[[#This Row],[B2B]],6)),"")</f>
        <v>11598</v>
      </c>
      <c r="AN914" s="6" t="str">
        <f>+IFERROR(VLOOKUP(AL914,Auxiliar!$A:$C,2,0),"")</f>
        <v>LATONES</v>
      </c>
      <c r="AO914" s="7" t="str">
        <f>+IFERROR(VLOOKUP(AL914,Auxiliar!$A:$C,3,0),"")</f>
        <v>1b 4% | 5b 7% | 97b 0%</v>
      </c>
      <c r="AW914" s="1"/>
      <c r="AX914" s="1" t="s">
        <v>32</v>
      </c>
      <c r="AY914" s="6" t="str">
        <f>+IFERROR(VALUE(RIGHT(Tabla9[[#This Row],[B2B]],6)),"")</f>
        <v/>
      </c>
      <c r="AZ914" s="6" t="str">
        <f>+IFERROR(VLOOKUP(AX914,Auxiliar!$A:$C,2,0),"")</f>
        <v>LATONES</v>
      </c>
      <c r="BA914" s="7" t="str">
        <f>+IFERROR(VLOOKUP(AX914,Auxiliar!$A:$C,3,0),"")</f>
        <v>2b 3% | 4b 4% | 6b 5% | 10b 8%  | 385b 0%</v>
      </c>
      <c r="BO914" s="1"/>
      <c r="BP914" s="1" t="s">
        <v>39</v>
      </c>
      <c r="BQ914" s="6" t="str">
        <f>+IFERROR(VALUE(RIGHT(Tabla12[[#This Row],[B2B]],6)),"")</f>
        <v/>
      </c>
      <c r="BR914" s="6" t="str">
        <f>+IFERROR(VLOOKUP(BP914,Auxiliar!$A:$C,2,0),"")</f>
        <v>VALUE LITRO</v>
      </c>
      <c r="BS914" s="7" t="str">
        <f>+IFERROR(VLOOKUP(BP914,Auxiliar!$A:$C,3,0),"")</f>
        <v>1b 12%</v>
      </c>
      <c r="CA914" s="1">
        <v>6386</v>
      </c>
      <c r="CB914" s="1" t="s">
        <v>35</v>
      </c>
      <c r="CC914" s="6">
        <f>+IFERROR(VALUE(RIGHT(Tabla14[[#This Row],[B2B]],6)),"")</f>
        <v>6386</v>
      </c>
      <c r="CD914" s="6" t="str">
        <f>+IFERROR(VLOOKUP(CB914,Auxiliar!$A:$C,2,0),"")</f>
        <v>Corona 710cc</v>
      </c>
      <c r="CE914" s="7" t="str">
        <f>+IFERROR(VLOOKUP(CB914,Auxiliar!$A:$C,3,0),"")</f>
        <v>1b 10% | 85b 0%</v>
      </c>
      <c r="CG914" s="1"/>
      <c r="CH914" s="1"/>
      <c r="CI914" s="6" t="str">
        <f>+IFERROR(VALUE(RIGHT(Tabla15[[#This Row],[B2B]],6)),"")</f>
        <v/>
      </c>
      <c r="CJ914" s="6" t="str">
        <f>+IFERROR(VLOOKUP(CH914,Auxiliar!$A:$C,2,0),"")</f>
        <v/>
      </c>
      <c r="CK914" s="7" t="str">
        <f>+IFERROR(VLOOKUP(CH914,Auxiliar!$A:$C,3,0),"")</f>
        <v/>
      </c>
      <c r="CM914" s="1">
        <v>6292</v>
      </c>
      <c r="CN914" s="1" t="s">
        <v>20</v>
      </c>
      <c r="CO914" s="6">
        <v>6292</v>
      </c>
      <c r="CP914" s="6" t="s">
        <v>20</v>
      </c>
      <c r="CQ914" s="7" t="s">
        <v>21</v>
      </c>
      <c r="CS914" s="1"/>
      <c r="CT914" s="1"/>
      <c r="CU914" s="6" t="str">
        <f>+IFERROR(VALUE(RIGHT(Tabla17[[#This Row],[B2B]],6)),"")</f>
        <v/>
      </c>
      <c r="CV914" s="6" t="str">
        <f>+IFERROR(VLOOKUP(CT914,Auxiliar!$A:$C,2,0),"")</f>
        <v/>
      </c>
      <c r="CW914" s="7" t="str">
        <f>+IFERROR(VLOOKUP(CT914,Auxiliar!$A:$C,3,0),"")</f>
        <v/>
      </c>
      <c r="CY914" s="1">
        <v>6292</v>
      </c>
      <c r="CZ914" s="1" t="s">
        <v>16</v>
      </c>
      <c r="DA914" s="6">
        <f>+IFERROR(VALUE(RIGHT(Tabla18[[#This Row],[B2B]],6)),"")</f>
        <v>6292</v>
      </c>
      <c r="DB914" s="6" t="str">
        <f>+IFERROR(VLOOKUP(CZ914,Auxiliar!$A:$C,2,0),"")</f>
        <v>PREMIUM</v>
      </c>
      <c r="DC914" s="7" t="str">
        <f>+IFERROR(VLOOKUP(CZ914,Auxiliar!$A:$C,3,0),"")</f>
        <v>0b 0% | 2b 2% | 5b 3,5% | 10b 5%</v>
      </c>
      <c r="DE914" s="1">
        <v>6292</v>
      </c>
      <c r="DF914" s="1" t="s">
        <v>19</v>
      </c>
      <c r="DG914" s="6">
        <f>+IFERROR(VALUE(RIGHT(Tabla19[[#This Row],[B2B]],6)),"")</f>
        <v>6292</v>
      </c>
      <c r="DH914" s="6" t="str">
        <f>+IFERROR(VLOOKUP(DF914,Auxiliar!$A:$C,2,0),"")</f>
        <v>MICHELOB</v>
      </c>
      <c r="DI914" s="7" t="str">
        <f>+IFERROR(VLOOKUP(DF914,Auxiliar!$A:$C,3,0),"")</f>
        <v>1b 7% | 3b 22% | 8b 27%</v>
      </c>
      <c r="DK914" s="1"/>
      <c r="DL914" s="1"/>
      <c r="DM914" s="6" t="str">
        <f>+IFERROR(VALUE(RIGHT(Tabla20[[#This Row],[B2B]],6)),"")</f>
        <v/>
      </c>
      <c r="DN914" s="6" t="str">
        <f>+IFERROR(VLOOKUP(DL914,Auxiliar!$A:$C,2,0),"")</f>
        <v/>
      </c>
      <c r="DO914" s="7" t="str">
        <f>+IFERROR(VLOOKUP(DL914,Auxiliar!$A:$C,3,0),"")</f>
        <v/>
      </c>
      <c r="DQ914" s="1">
        <v>6292</v>
      </c>
      <c r="DR914" s="12" t="s">
        <v>24</v>
      </c>
      <c r="DS914" s="6">
        <f>+IFERROR(VALUE(RIGHT(Tabla21[[#This Row],[B2B]],6)),"")</f>
        <v>6292</v>
      </c>
      <c r="DT914" s="6" t="str">
        <f>+IFERROR(VLOOKUP(DR914,Auxiliar!$A:$C,2,0),"")</f>
        <v>CORONA PORRON</v>
      </c>
      <c r="DU914" s="7" t="str">
        <f>+IFERROR(VLOOKUP(DR914,Auxiliar!$A:$C,3,0),"")</f>
        <v>1b 5% | 20b 0%</v>
      </c>
      <c r="DW914" s="1"/>
      <c r="DX914" s="12"/>
      <c r="DY914" s="6" t="str">
        <f>+IFERROR(VALUE(RIGHT(Tabla22[[#This Row],[B2B]],6)),"")</f>
        <v/>
      </c>
      <c r="DZ914" s="6" t="str">
        <f>+IFERROR(VLOOKUP(DX914,Auxiliar!$A:$C,2,0),"")</f>
        <v/>
      </c>
      <c r="EA914" s="7" t="str">
        <f>+IFERROR(VLOOKUP(DX914,Auxiliar!$A:$C,3,0),"")</f>
        <v/>
      </c>
      <c r="EC914" s="1"/>
      <c r="ED914" s="12"/>
      <c r="EE914" s="6" t="str">
        <f>+IFERROR(VALUE(RIGHT(Tabla23[[#This Row],[B2B]],6)),"")</f>
        <v/>
      </c>
      <c r="EF914" s="6" t="str">
        <f>+IFERROR(VLOOKUP(ED914,Auxiliar!$A:$C,2,0),"")</f>
        <v/>
      </c>
      <c r="EG914" s="7" t="str">
        <f>+IFERROR(VLOOKUP(ED914,Auxiliar!$A:$C,3,0),"")</f>
        <v/>
      </c>
      <c r="EI914" s="1"/>
      <c r="EJ914" s="12"/>
      <c r="EK914" s="6" t="str">
        <f>+IFERROR(VALUE(RIGHT(Tabla24[[#This Row],[B2B]],6)),"")</f>
        <v/>
      </c>
      <c r="EL914" s="6" t="str">
        <f>+IFERROR(VLOOKUP(EJ914,Auxiliar!$A:$C,2,0),"")</f>
        <v/>
      </c>
      <c r="EM914" s="7" t="str">
        <f>+IFERROR(VLOOKUP(EJ914,Auxiliar!$A:$C,3,0),"")</f>
        <v/>
      </c>
      <c r="EO914" s="1"/>
      <c r="EP914" s="12"/>
      <c r="EQ914" s="6" t="str">
        <f>+IFERROR(VALUE(RIGHT(Tabla25[[#This Row],[B2B]],6)),"")</f>
        <v/>
      </c>
      <c r="ER914" s="6" t="str">
        <f>+IFERROR(VLOOKUP(EP914,Auxiliar!$A:$C,2,0),"")</f>
        <v/>
      </c>
      <c r="ES914" s="7" t="str">
        <f>+IFERROR(VLOOKUP(EP914,Auxiliar!$A:$C,3,0),"")</f>
        <v/>
      </c>
      <c r="EU914" s="1"/>
      <c r="EV914" s="12"/>
      <c r="EW914" s="6" t="str">
        <f>+IFERROR(VALUE(RIGHT(Tabla26[[#This Row],[B2B]],6)),"")</f>
        <v/>
      </c>
      <c r="EX914" s="6" t="str">
        <f>+IFERROR(VLOOKUP(EV914,Auxiliar!$A:$C,2,0),"")</f>
        <v/>
      </c>
      <c r="EY914" s="7" t="str">
        <f>+IFERROR(VLOOKUP(EV914,Auxiliar!$A:$C,3,0),"")</f>
        <v/>
      </c>
      <c r="EZ914" s="1"/>
      <c r="FA914" s="12"/>
      <c r="FB914" s="6" t="str">
        <f>+IFERROR(VALUE(RIGHT(Tabla27[[#This Row],[B2B]],6)),"")</f>
        <v/>
      </c>
      <c r="FC914" s="6" t="str">
        <f>+IFERROR(VLOOKUP(FA914,Auxiliar!$A:$C,2,0),"")</f>
        <v/>
      </c>
      <c r="FD914" s="7" t="str">
        <f>+IFERROR(VLOOKUP(FA914,Auxiliar!$A:$C,3,0),"")</f>
        <v/>
      </c>
      <c r="FE914" s="1"/>
      <c r="FF914" s="12"/>
      <c r="FG914" s="6" t="str">
        <f>+IFERROR(VALUE(RIGHT(Tabla28[[#This Row],[B2B]],6)),"")</f>
        <v/>
      </c>
      <c r="FH914" s="6" t="str">
        <f>+IFERROR(VLOOKUP(FF914,Auxiliar!$A:$C,2,0),"")</f>
        <v/>
      </c>
      <c r="FI914" s="7" t="str">
        <f>+IFERROR(VLOOKUP(FF914,Auxiliar!$A:$C,3,0),"")</f>
        <v/>
      </c>
      <c r="FJ914" s="1"/>
      <c r="FK914" s="12"/>
      <c r="FL914" s="6" t="str">
        <f>+IFERROR(VALUE(RIGHT(Tabla29[[#This Row],[B2B]],6)),"")</f>
        <v/>
      </c>
      <c r="FM914" s="6" t="str">
        <f>+IFERROR(VLOOKUP(FK914,Auxiliar!$A:$C,2,0),"")</f>
        <v/>
      </c>
      <c r="FN914" s="7" t="str">
        <f>+IFERROR(VLOOKUP(FK914,Auxiliar!$A:$C,3,0),"")</f>
        <v/>
      </c>
      <c r="FO914" s="1"/>
      <c r="FP914" s="12"/>
      <c r="FQ914" s="6" t="str">
        <f>+IFERROR(VALUE(RIGHT(Tabla30[[#This Row],[B2B]],6)),"")</f>
        <v/>
      </c>
      <c r="FR914" s="6" t="str">
        <f>+IFERROR(VLOOKUP(FP914,Auxiliar!$A:$C,2,0),"")</f>
        <v/>
      </c>
      <c r="FS914" s="7"/>
      <c r="FT914" s="1"/>
      <c r="FU914" s="12"/>
      <c r="FV914" s="6" t="str">
        <f>+IFERROR(VALUE(RIGHT(Tabla31[[#This Row],[B2B]],6)),"")</f>
        <v/>
      </c>
      <c r="FW914" s="6" t="str">
        <f>+IFERROR(VLOOKUP(FU914,Auxiliar!$A:$C,2,0),"")</f>
        <v/>
      </c>
      <c r="FX914" s="7" t="str">
        <f>+IFERROR(VLOOKUP(FU914,Auxiliar!$A:$C,3,0),"")</f>
        <v/>
      </c>
      <c r="FY914" s="1"/>
      <c r="FZ914" s="12"/>
      <c r="GA914" s="6" t="str">
        <f>+IFERROR(VALUE(RIGHT(Tabla32[[#This Row],[B2B]],6)),"")</f>
        <v/>
      </c>
      <c r="GB914" s="6" t="str">
        <f>+IFERROR(VLOOKUP(FZ914,Auxiliar!$A:$C,2,0),"")</f>
        <v/>
      </c>
      <c r="GC914" s="7" t="str">
        <f>+IFERROR(VLOOKUP(FZ914,Auxiliar!$A:$C,3,0),"")</f>
        <v/>
      </c>
      <c r="GD914" s="1"/>
      <c r="GE914" s="12"/>
      <c r="GF914" s="6" t="str">
        <f>+IFERROR(VALUE(RIGHT(Tabla33[[#This Row],[B2B]],6)),"")</f>
        <v/>
      </c>
      <c r="GG914" s="6" t="str">
        <f>+IFERROR(VLOOKUP(GE914,Auxiliar!$A:$C,2,0),"")</f>
        <v/>
      </c>
      <c r="GH914" s="7" t="str">
        <f>+IFERROR(VLOOKUP(GE914,Auxiliar!$A:$C,3,0),"")</f>
        <v/>
      </c>
    </row>
    <row r="915" spans="19:190" x14ac:dyDescent="0.25">
      <c r="S915" s="1">
        <v>11955</v>
      </c>
      <c r="T915" s="1" t="s">
        <v>9</v>
      </c>
      <c r="U915" s="6">
        <f>+IFERROR(VALUE(RIGHT(Tabla4[[#This Row],[B2B]],6)),"")</f>
        <v>11955</v>
      </c>
      <c r="V915" s="6" t="str">
        <f>+IFERROR(VLOOKUP(T915,Auxiliar!$A:$C,2,0),"")</f>
        <v>CORE</v>
      </c>
      <c r="W915" s="7" t="str">
        <f>+IFERROR(VLOOKUP(T915,Auxiliar!$A:$C,3,0),"")</f>
        <v>0b 1% | 2b 5% | 4b 6%</v>
      </c>
      <c r="AK915" s="1">
        <v>11599</v>
      </c>
      <c r="AL915" s="1" t="s">
        <v>30</v>
      </c>
      <c r="AM915" s="6">
        <f>+IFERROR(VALUE(RIGHT(Tabla7[[#This Row],[B2B]],6)),"")</f>
        <v>11599</v>
      </c>
      <c r="AN915" s="6" t="str">
        <f>+IFERROR(VLOOKUP(AL915,Auxiliar!$A:$C,2,0),"")</f>
        <v>LATONES</v>
      </c>
      <c r="AO915" s="7" t="str">
        <f>+IFERROR(VLOOKUP(AL915,Auxiliar!$A:$C,3,0),"")</f>
        <v>1b 4% | 5b 7% | 97b 0%</v>
      </c>
      <c r="AW915" s="1"/>
      <c r="AX915" s="1" t="s">
        <v>32</v>
      </c>
      <c r="AY915" s="6" t="str">
        <f>+IFERROR(VALUE(RIGHT(Tabla9[[#This Row],[B2B]],6)),"")</f>
        <v/>
      </c>
      <c r="AZ915" s="6" t="str">
        <f>+IFERROR(VLOOKUP(AX915,Auxiliar!$A:$C,2,0),"")</f>
        <v>LATONES</v>
      </c>
      <c r="BA915" s="7" t="str">
        <f>+IFERROR(VLOOKUP(AX915,Auxiliar!$A:$C,3,0),"")</f>
        <v>2b 3% | 4b 4% | 6b 5% | 10b 8%  | 385b 0%</v>
      </c>
      <c r="BO915" s="1"/>
      <c r="BP915" s="1" t="s">
        <v>39</v>
      </c>
      <c r="BQ915" s="6" t="str">
        <f>+IFERROR(VALUE(RIGHT(Tabla12[[#This Row],[B2B]],6)),"")</f>
        <v/>
      </c>
      <c r="BR915" s="6" t="str">
        <f>+IFERROR(VLOOKUP(BP915,Auxiliar!$A:$C,2,0),"")</f>
        <v>VALUE LITRO</v>
      </c>
      <c r="BS915" s="7" t="str">
        <f>+IFERROR(VLOOKUP(BP915,Auxiliar!$A:$C,3,0),"")</f>
        <v>1b 12%</v>
      </c>
      <c r="CA915" s="1">
        <v>6388</v>
      </c>
      <c r="CB915" s="1" t="s">
        <v>35</v>
      </c>
      <c r="CC915" s="6">
        <f>+IFERROR(VALUE(RIGHT(Tabla14[[#This Row],[B2B]],6)),"")</f>
        <v>6388</v>
      </c>
      <c r="CD915" s="6" t="str">
        <f>+IFERROR(VLOOKUP(CB915,Auxiliar!$A:$C,2,0),"")</f>
        <v>Corona 710cc</v>
      </c>
      <c r="CE915" s="7" t="str">
        <f>+IFERROR(VLOOKUP(CB915,Auxiliar!$A:$C,3,0),"")</f>
        <v>1b 10% | 85b 0%</v>
      </c>
      <c r="CG915" s="1"/>
      <c r="CH915" s="1"/>
      <c r="CI915" s="6" t="str">
        <f>+IFERROR(VALUE(RIGHT(Tabla15[[#This Row],[B2B]],6)),"")</f>
        <v/>
      </c>
      <c r="CJ915" s="6" t="str">
        <f>+IFERROR(VLOOKUP(CH915,Auxiliar!$A:$C,2,0),"")</f>
        <v/>
      </c>
      <c r="CK915" s="7" t="str">
        <f>+IFERROR(VLOOKUP(CH915,Auxiliar!$A:$C,3,0),"")</f>
        <v/>
      </c>
      <c r="CM915" s="1">
        <v>6294</v>
      </c>
      <c r="CN915" s="1" t="s">
        <v>20</v>
      </c>
      <c r="CO915" s="6">
        <v>6294</v>
      </c>
      <c r="CP915" s="6" t="s">
        <v>20</v>
      </c>
      <c r="CQ915" s="7" t="s">
        <v>21</v>
      </c>
      <c r="CS915" s="1"/>
      <c r="CT915" s="1"/>
      <c r="CU915" s="6" t="str">
        <f>+IFERROR(VALUE(RIGHT(Tabla17[[#This Row],[B2B]],6)),"")</f>
        <v/>
      </c>
      <c r="CV915" s="6" t="str">
        <f>+IFERROR(VLOOKUP(CT915,Auxiliar!$A:$C,2,0),"")</f>
        <v/>
      </c>
      <c r="CW915" s="7" t="str">
        <f>+IFERROR(VLOOKUP(CT915,Auxiliar!$A:$C,3,0),"")</f>
        <v/>
      </c>
      <c r="CY915" s="1">
        <v>6294</v>
      </c>
      <c r="CZ915" s="1" t="s">
        <v>16</v>
      </c>
      <c r="DA915" s="6">
        <f>+IFERROR(VALUE(RIGHT(Tabla18[[#This Row],[B2B]],6)),"")</f>
        <v>6294</v>
      </c>
      <c r="DB915" s="6" t="str">
        <f>+IFERROR(VLOOKUP(CZ915,Auxiliar!$A:$C,2,0),"")</f>
        <v>PREMIUM</v>
      </c>
      <c r="DC915" s="7" t="str">
        <f>+IFERROR(VLOOKUP(CZ915,Auxiliar!$A:$C,3,0),"")</f>
        <v>0b 0% | 2b 2% | 5b 3,5% | 10b 5%</v>
      </c>
      <c r="DE915" s="1">
        <v>6294</v>
      </c>
      <c r="DF915" s="1" t="s">
        <v>19</v>
      </c>
      <c r="DG915" s="6">
        <f>+IFERROR(VALUE(RIGHT(Tabla19[[#This Row],[B2B]],6)),"")</f>
        <v>6294</v>
      </c>
      <c r="DH915" s="6" t="str">
        <f>+IFERROR(VLOOKUP(DF915,Auxiliar!$A:$C,2,0),"")</f>
        <v>MICHELOB</v>
      </c>
      <c r="DI915" s="7" t="str">
        <f>+IFERROR(VLOOKUP(DF915,Auxiliar!$A:$C,3,0),"")</f>
        <v>1b 7% | 3b 22% | 8b 27%</v>
      </c>
      <c r="DK915" s="1"/>
      <c r="DL915" s="1"/>
      <c r="DM915" s="6" t="str">
        <f>+IFERROR(VALUE(RIGHT(Tabla20[[#This Row],[B2B]],6)),"")</f>
        <v/>
      </c>
      <c r="DN915" s="6" t="str">
        <f>+IFERROR(VLOOKUP(DL915,Auxiliar!$A:$C,2,0),"")</f>
        <v/>
      </c>
      <c r="DO915" s="7" t="str">
        <f>+IFERROR(VLOOKUP(DL915,Auxiliar!$A:$C,3,0),"")</f>
        <v/>
      </c>
      <c r="DQ915" s="1">
        <v>6294</v>
      </c>
      <c r="DR915" s="12" t="s">
        <v>24</v>
      </c>
      <c r="DS915" s="6">
        <f>+IFERROR(VALUE(RIGHT(Tabla21[[#This Row],[B2B]],6)),"")</f>
        <v>6294</v>
      </c>
      <c r="DT915" s="6" t="str">
        <f>+IFERROR(VLOOKUP(DR915,Auxiliar!$A:$C,2,0),"")</f>
        <v>CORONA PORRON</v>
      </c>
      <c r="DU915" s="7" t="str">
        <f>+IFERROR(VLOOKUP(DR915,Auxiliar!$A:$C,3,0),"")</f>
        <v>1b 5% | 20b 0%</v>
      </c>
      <c r="DW915" s="1"/>
      <c r="DX915" s="12"/>
      <c r="DY915" s="6" t="str">
        <f>+IFERROR(VALUE(RIGHT(Tabla22[[#This Row],[B2B]],6)),"")</f>
        <v/>
      </c>
      <c r="DZ915" s="6" t="str">
        <f>+IFERROR(VLOOKUP(DX915,Auxiliar!$A:$C,2,0),"")</f>
        <v/>
      </c>
      <c r="EA915" s="7" t="str">
        <f>+IFERROR(VLOOKUP(DX915,Auxiliar!$A:$C,3,0),"")</f>
        <v/>
      </c>
      <c r="EC915" s="1"/>
      <c r="ED915" s="12"/>
      <c r="EE915" s="6" t="str">
        <f>+IFERROR(VALUE(RIGHT(Tabla23[[#This Row],[B2B]],6)),"")</f>
        <v/>
      </c>
      <c r="EF915" s="6" t="str">
        <f>+IFERROR(VLOOKUP(ED915,Auxiliar!$A:$C,2,0),"")</f>
        <v/>
      </c>
      <c r="EG915" s="7" t="str">
        <f>+IFERROR(VLOOKUP(ED915,Auxiliar!$A:$C,3,0),"")</f>
        <v/>
      </c>
      <c r="EI915" s="1"/>
      <c r="EJ915" s="12"/>
      <c r="EK915" s="6" t="str">
        <f>+IFERROR(VALUE(RIGHT(Tabla24[[#This Row],[B2B]],6)),"")</f>
        <v/>
      </c>
      <c r="EL915" s="6" t="str">
        <f>+IFERROR(VLOOKUP(EJ915,Auxiliar!$A:$C,2,0),"")</f>
        <v/>
      </c>
      <c r="EM915" s="7" t="str">
        <f>+IFERROR(VLOOKUP(EJ915,Auxiliar!$A:$C,3,0),"")</f>
        <v/>
      </c>
      <c r="EO915" s="1"/>
      <c r="EP915" s="12"/>
      <c r="EQ915" s="6" t="str">
        <f>+IFERROR(VALUE(RIGHT(Tabla25[[#This Row],[B2B]],6)),"")</f>
        <v/>
      </c>
      <c r="ER915" s="6" t="str">
        <f>+IFERROR(VLOOKUP(EP915,Auxiliar!$A:$C,2,0),"")</f>
        <v/>
      </c>
      <c r="ES915" s="7" t="str">
        <f>+IFERROR(VLOOKUP(EP915,Auxiliar!$A:$C,3,0),"")</f>
        <v/>
      </c>
      <c r="EU915" s="1"/>
      <c r="EV915" s="12"/>
      <c r="EW915" s="6" t="str">
        <f>+IFERROR(VALUE(RIGHT(Tabla26[[#This Row],[B2B]],6)),"")</f>
        <v/>
      </c>
      <c r="EX915" s="6" t="str">
        <f>+IFERROR(VLOOKUP(EV915,Auxiliar!$A:$C,2,0),"")</f>
        <v/>
      </c>
      <c r="EY915" s="7" t="str">
        <f>+IFERROR(VLOOKUP(EV915,Auxiliar!$A:$C,3,0),"")</f>
        <v/>
      </c>
      <c r="EZ915" s="1"/>
      <c r="FA915" s="12"/>
      <c r="FB915" s="6" t="str">
        <f>+IFERROR(VALUE(RIGHT(Tabla27[[#This Row],[B2B]],6)),"")</f>
        <v/>
      </c>
      <c r="FC915" s="6" t="str">
        <f>+IFERROR(VLOOKUP(FA915,Auxiliar!$A:$C,2,0),"")</f>
        <v/>
      </c>
      <c r="FD915" s="7" t="str">
        <f>+IFERROR(VLOOKUP(FA915,Auxiliar!$A:$C,3,0),"")</f>
        <v/>
      </c>
      <c r="FE915" s="1"/>
      <c r="FF915" s="12"/>
      <c r="FG915" s="6" t="str">
        <f>+IFERROR(VALUE(RIGHT(Tabla28[[#This Row],[B2B]],6)),"")</f>
        <v/>
      </c>
      <c r="FH915" s="6" t="str">
        <f>+IFERROR(VLOOKUP(FF915,Auxiliar!$A:$C,2,0),"")</f>
        <v/>
      </c>
      <c r="FI915" s="7" t="str">
        <f>+IFERROR(VLOOKUP(FF915,Auxiliar!$A:$C,3,0),"")</f>
        <v/>
      </c>
      <c r="FJ915" s="1"/>
      <c r="FK915" s="12"/>
      <c r="FL915" s="6" t="str">
        <f>+IFERROR(VALUE(RIGHT(Tabla29[[#This Row],[B2B]],6)),"")</f>
        <v/>
      </c>
      <c r="FM915" s="6" t="str">
        <f>+IFERROR(VLOOKUP(FK915,Auxiliar!$A:$C,2,0),"")</f>
        <v/>
      </c>
      <c r="FN915" s="7" t="str">
        <f>+IFERROR(VLOOKUP(FK915,Auxiliar!$A:$C,3,0),"")</f>
        <v/>
      </c>
      <c r="FO915" s="1"/>
      <c r="FP915" s="12"/>
      <c r="FQ915" s="6" t="str">
        <f>+IFERROR(VALUE(RIGHT(Tabla30[[#This Row],[B2B]],6)),"")</f>
        <v/>
      </c>
      <c r="FR915" s="6" t="str">
        <f>+IFERROR(VLOOKUP(FP915,Auxiliar!$A:$C,2,0),"")</f>
        <v/>
      </c>
      <c r="FS915" s="7"/>
      <c r="FT915" s="1"/>
      <c r="FU915" s="12"/>
      <c r="FV915" s="6" t="str">
        <f>+IFERROR(VALUE(RIGHT(Tabla31[[#This Row],[B2B]],6)),"")</f>
        <v/>
      </c>
      <c r="FW915" s="6" t="str">
        <f>+IFERROR(VLOOKUP(FU915,Auxiliar!$A:$C,2,0),"")</f>
        <v/>
      </c>
      <c r="FX915" s="7" t="str">
        <f>+IFERROR(VLOOKUP(FU915,Auxiliar!$A:$C,3,0),"")</f>
        <v/>
      </c>
      <c r="FY915" s="1"/>
      <c r="FZ915" s="12"/>
      <c r="GA915" s="6" t="str">
        <f>+IFERROR(VALUE(RIGHT(Tabla32[[#This Row],[B2B]],6)),"")</f>
        <v/>
      </c>
      <c r="GB915" s="6" t="str">
        <f>+IFERROR(VLOOKUP(FZ915,Auxiliar!$A:$C,2,0),"")</f>
        <v/>
      </c>
      <c r="GC915" s="7" t="str">
        <f>+IFERROR(VLOOKUP(FZ915,Auxiliar!$A:$C,3,0),"")</f>
        <v/>
      </c>
      <c r="GD915" s="1"/>
      <c r="GE915" s="12"/>
      <c r="GF915" s="6" t="str">
        <f>+IFERROR(VALUE(RIGHT(Tabla33[[#This Row],[B2B]],6)),"")</f>
        <v/>
      </c>
      <c r="GG915" s="6" t="str">
        <f>+IFERROR(VLOOKUP(GE915,Auxiliar!$A:$C,2,0),"")</f>
        <v/>
      </c>
      <c r="GH915" s="7" t="str">
        <f>+IFERROR(VLOOKUP(GE915,Auxiliar!$A:$C,3,0),"")</f>
        <v/>
      </c>
    </row>
    <row r="916" spans="19:190" x14ac:dyDescent="0.25">
      <c r="S916" s="1">
        <v>11957</v>
      </c>
      <c r="T916" s="1" t="s">
        <v>9</v>
      </c>
      <c r="U916" s="6">
        <f>+IFERROR(VALUE(RIGHT(Tabla4[[#This Row],[B2B]],6)),"")</f>
        <v>11957</v>
      </c>
      <c r="V916" s="6" t="str">
        <f>+IFERROR(VLOOKUP(T916,Auxiliar!$A:$C,2,0),"")</f>
        <v>CORE</v>
      </c>
      <c r="W916" s="7" t="str">
        <f>+IFERROR(VLOOKUP(T916,Auxiliar!$A:$C,3,0),"")</f>
        <v>0b 1% | 2b 5% | 4b 6%</v>
      </c>
      <c r="AK916" s="1">
        <v>11602</v>
      </c>
      <c r="AL916" s="1" t="s">
        <v>30</v>
      </c>
      <c r="AM916" s="6">
        <f>+IFERROR(VALUE(RIGHT(Tabla7[[#This Row],[B2B]],6)),"")</f>
        <v>11602</v>
      </c>
      <c r="AN916" s="6" t="str">
        <f>+IFERROR(VLOOKUP(AL916,Auxiliar!$A:$C,2,0),"")</f>
        <v>LATONES</v>
      </c>
      <c r="AO916" s="7" t="str">
        <f>+IFERROR(VLOOKUP(AL916,Auxiliar!$A:$C,3,0),"")</f>
        <v>1b 4% | 5b 7% | 97b 0%</v>
      </c>
      <c r="AW916" s="1"/>
      <c r="AX916" s="1" t="s">
        <v>32</v>
      </c>
      <c r="AY916" s="6" t="str">
        <f>+IFERROR(VALUE(RIGHT(Tabla9[[#This Row],[B2B]],6)),"")</f>
        <v/>
      </c>
      <c r="AZ916" s="6" t="str">
        <f>+IFERROR(VLOOKUP(AX916,Auxiliar!$A:$C,2,0),"")</f>
        <v>LATONES</v>
      </c>
      <c r="BA916" s="7" t="str">
        <f>+IFERROR(VLOOKUP(AX916,Auxiliar!$A:$C,3,0),"")</f>
        <v>2b 3% | 4b 4% | 6b 5% | 10b 8%  | 385b 0%</v>
      </c>
      <c r="BO916" s="1"/>
      <c r="BP916" s="1" t="s">
        <v>39</v>
      </c>
      <c r="BQ916" s="6" t="str">
        <f>+IFERROR(VALUE(RIGHT(Tabla12[[#This Row],[B2B]],6)),"")</f>
        <v/>
      </c>
      <c r="BR916" s="6" t="str">
        <f>+IFERROR(VLOOKUP(BP916,Auxiliar!$A:$C,2,0),"")</f>
        <v>VALUE LITRO</v>
      </c>
      <c r="BS916" s="7" t="str">
        <f>+IFERROR(VLOOKUP(BP916,Auxiliar!$A:$C,3,0),"")</f>
        <v>1b 12%</v>
      </c>
      <c r="CA916" s="1">
        <v>6389</v>
      </c>
      <c r="CB916" s="1" t="s">
        <v>35</v>
      </c>
      <c r="CC916" s="6">
        <f>+IFERROR(VALUE(RIGHT(Tabla14[[#This Row],[B2B]],6)),"")</f>
        <v>6389</v>
      </c>
      <c r="CD916" s="6" t="str">
        <f>+IFERROR(VLOOKUP(CB916,Auxiliar!$A:$C,2,0),"")</f>
        <v>Corona 710cc</v>
      </c>
      <c r="CE916" s="7" t="str">
        <f>+IFERROR(VLOOKUP(CB916,Auxiliar!$A:$C,3,0),"")</f>
        <v>1b 10% | 85b 0%</v>
      </c>
      <c r="CG916" s="1"/>
      <c r="CH916" s="1"/>
      <c r="CI916" s="6" t="str">
        <f>+IFERROR(VALUE(RIGHT(Tabla15[[#This Row],[B2B]],6)),"")</f>
        <v/>
      </c>
      <c r="CJ916" s="6" t="str">
        <f>+IFERROR(VLOOKUP(CH916,Auxiliar!$A:$C,2,0),"")</f>
        <v/>
      </c>
      <c r="CK916" s="7" t="str">
        <f>+IFERROR(VLOOKUP(CH916,Auxiliar!$A:$C,3,0),"")</f>
        <v/>
      </c>
      <c r="CM916" s="1">
        <v>6295</v>
      </c>
      <c r="CN916" s="1" t="s">
        <v>20</v>
      </c>
      <c r="CO916" s="6">
        <v>6295</v>
      </c>
      <c r="CP916" s="6" t="s">
        <v>20</v>
      </c>
      <c r="CQ916" s="7" t="s">
        <v>21</v>
      </c>
      <c r="CS916" s="1"/>
      <c r="CT916" s="1"/>
      <c r="CU916" s="6" t="str">
        <f>+IFERROR(VALUE(RIGHT(Tabla17[[#This Row],[B2B]],6)),"")</f>
        <v/>
      </c>
      <c r="CV916" s="6" t="str">
        <f>+IFERROR(VLOOKUP(CT916,Auxiliar!$A:$C,2,0),"")</f>
        <v/>
      </c>
      <c r="CW916" s="7" t="str">
        <f>+IFERROR(VLOOKUP(CT916,Auxiliar!$A:$C,3,0),"")</f>
        <v/>
      </c>
      <c r="CY916" s="1">
        <v>6295</v>
      </c>
      <c r="CZ916" s="1" t="s">
        <v>16</v>
      </c>
      <c r="DA916" s="6">
        <f>+IFERROR(VALUE(RIGHT(Tabla18[[#This Row],[B2B]],6)),"")</f>
        <v>6295</v>
      </c>
      <c r="DB916" s="6" t="str">
        <f>+IFERROR(VLOOKUP(CZ916,Auxiliar!$A:$C,2,0),"")</f>
        <v>PREMIUM</v>
      </c>
      <c r="DC916" s="7" t="str">
        <f>+IFERROR(VLOOKUP(CZ916,Auxiliar!$A:$C,3,0),"")</f>
        <v>0b 0% | 2b 2% | 5b 3,5% | 10b 5%</v>
      </c>
      <c r="DE916" s="1">
        <v>6295</v>
      </c>
      <c r="DF916" s="1" t="s">
        <v>19</v>
      </c>
      <c r="DG916" s="6">
        <f>+IFERROR(VALUE(RIGHT(Tabla19[[#This Row],[B2B]],6)),"")</f>
        <v>6295</v>
      </c>
      <c r="DH916" s="6" t="str">
        <f>+IFERROR(VLOOKUP(DF916,Auxiliar!$A:$C,2,0),"")</f>
        <v>MICHELOB</v>
      </c>
      <c r="DI916" s="7" t="str">
        <f>+IFERROR(VLOOKUP(DF916,Auxiliar!$A:$C,3,0),"")</f>
        <v>1b 7% | 3b 22% | 8b 27%</v>
      </c>
      <c r="DK916" s="1"/>
      <c r="DL916" s="1"/>
      <c r="DM916" s="6" t="str">
        <f>+IFERROR(VALUE(RIGHT(Tabla20[[#This Row],[B2B]],6)),"")</f>
        <v/>
      </c>
      <c r="DN916" s="6" t="str">
        <f>+IFERROR(VLOOKUP(DL916,Auxiliar!$A:$C,2,0),"")</f>
        <v/>
      </c>
      <c r="DO916" s="7" t="str">
        <f>+IFERROR(VLOOKUP(DL916,Auxiliar!$A:$C,3,0),"")</f>
        <v/>
      </c>
      <c r="DQ916" s="1">
        <v>6295</v>
      </c>
      <c r="DR916" s="12" t="s">
        <v>24</v>
      </c>
      <c r="DS916" s="6">
        <f>+IFERROR(VALUE(RIGHT(Tabla21[[#This Row],[B2B]],6)),"")</f>
        <v>6295</v>
      </c>
      <c r="DT916" s="6" t="str">
        <f>+IFERROR(VLOOKUP(DR916,Auxiliar!$A:$C,2,0),"")</f>
        <v>CORONA PORRON</v>
      </c>
      <c r="DU916" s="7" t="str">
        <f>+IFERROR(VLOOKUP(DR916,Auxiliar!$A:$C,3,0),"")</f>
        <v>1b 5% | 20b 0%</v>
      </c>
      <c r="DW916" s="1"/>
      <c r="DX916" s="12"/>
      <c r="DY916" s="6" t="str">
        <f>+IFERROR(VALUE(RIGHT(Tabla22[[#This Row],[B2B]],6)),"")</f>
        <v/>
      </c>
      <c r="DZ916" s="6" t="str">
        <f>+IFERROR(VLOOKUP(DX916,Auxiliar!$A:$C,2,0),"")</f>
        <v/>
      </c>
      <c r="EA916" s="7" t="str">
        <f>+IFERROR(VLOOKUP(DX916,Auxiliar!$A:$C,3,0),"")</f>
        <v/>
      </c>
      <c r="EC916" s="1"/>
      <c r="ED916" s="12"/>
      <c r="EE916" s="6" t="str">
        <f>+IFERROR(VALUE(RIGHT(Tabla23[[#This Row],[B2B]],6)),"")</f>
        <v/>
      </c>
      <c r="EF916" s="6" t="str">
        <f>+IFERROR(VLOOKUP(ED916,Auxiliar!$A:$C,2,0),"")</f>
        <v/>
      </c>
      <c r="EG916" s="7" t="str">
        <f>+IFERROR(VLOOKUP(ED916,Auxiliar!$A:$C,3,0),"")</f>
        <v/>
      </c>
      <c r="EI916" s="1"/>
      <c r="EJ916" s="12"/>
      <c r="EK916" s="6" t="str">
        <f>+IFERROR(VALUE(RIGHT(Tabla24[[#This Row],[B2B]],6)),"")</f>
        <v/>
      </c>
      <c r="EL916" s="6" t="str">
        <f>+IFERROR(VLOOKUP(EJ916,Auxiliar!$A:$C,2,0),"")</f>
        <v/>
      </c>
      <c r="EM916" s="7" t="str">
        <f>+IFERROR(VLOOKUP(EJ916,Auxiliar!$A:$C,3,0),"")</f>
        <v/>
      </c>
      <c r="EO916" s="1"/>
      <c r="EP916" s="12"/>
      <c r="EQ916" s="6" t="str">
        <f>+IFERROR(VALUE(RIGHT(Tabla25[[#This Row],[B2B]],6)),"")</f>
        <v/>
      </c>
      <c r="ER916" s="6" t="str">
        <f>+IFERROR(VLOOKUP(EP916,Auxiliar!$A:$C,2,0),"")</f>
        <v/>
      </c>
      <c r="ES916" s="7" t="str">
        <f>+IFERROR(VLOOKUP(EP916,Auxiliar!$A:$C,3,0),"")</f>
        <v/>
      </c>
      <c r="EU916" s="1"/>
      <c r="EV916" s="12"/>
      <c r="EW916" s="6" t="str">
        <f>+IFERROR(VALUE(RIGHT(Tabla26[[#This Row],[B2B]],6)),"")</f>
        <v/>
      </c>
      <c r="EX916" s="6" t="str">
        <f>+IFERROR(VLOOKUP(EV916,Auxiliar!$A:$C,2,0),"")</f>
        <v/>
      </c>
      <c r="EY916" s="7" t="str">
        <f>+IFERROR(VLOOKUP(EV916,Auxiliar!$A:$C,3,0),"")</f>
        <v/>
      </c>
      <c r="EZ916" s="1"/>
      <c r="FA916" s="12"/>
      <c r="FB916" s="6" t="str">
        <f>+IFERROR(VALUE(RIGHT(Tabla27[[#This Row],[B2B]],6)),"")</f>
        <v/>
      </c>
      <c r="FC916" s="6" t="str">
        <f>+IFERROR(VLOOKUP(FA916,Auxiliar!$A:$C,2,0),"")</f>
        <v/>
      </c>
      <c r="FD916" s="7" t="str">
        <f>+IFERROR(VLOOKUP(FA916,Auxiliar!$A:$C,3,0),"")</f>
        <v/>
      </c>
      <c r="FE916" s="1"/>
      <c r="FF916" s="12"/>
      <c r="FG916" s="6" t="str">
        <f>+IFERROR(VALUE(RIGHT(Tabla28[[#This Row],[B2B]],6)),"")</f>
        <v/>
      </c>
      <c r="FH916" s="6" t="str">
        <f>+IFERROR(VLOOKUP(FF916,Auxiliar!$A:$C,2,0),"")</f>
        <v/>
      </c>
      <c r="FI916" s="7" t="str">
        <f>+IFERROR(VLOOKUP(FF916,Auxiliar!$A:$C,3,0),"")</f>
        <v/>
      </c>
      <c r="FJ916" s="1"/>
      <c r="FK916" s="12"/>
      <c r="FL916" s="6" t="str">
        <f>+IFERROR(VALUE(RIGHT(Tabla29[[#This Row],[B2B]],6)),"")</f>
        <v/>
      </c>
      <c r="FM916" s="6" t="str">
        <f>+IFERROR(VLOOKUP(FK916,Auxiliar!$A:$C,2,0),"")</f>
        <v/>
      </c>
      <c r="FN916" s="7" t="str">
        <f>+IFERROR(VLOOKUP(FK916,Auxiliar!$A:$C,3,0),"")</f>
        <v/>
      </c>
      <c r="FO916" s="1"/>
      <c r="FP916" s="12"/>
      <c r="FQ916" s="6" t="str">
        <f>+IFERROR(VALUE(RIGHT(Tabla30[[#This Row],[B2B]],6)),"")</f>
        <v/>
      </c>
      <c r="FR916" s="6" t="str">
        <f>+IFERROR(VLOOKUP(FP916,Auxiliar!$A:$C,2,0),"")</f>
        <v/>
      </c>
      <c r="FS916" s="7"/>
      <c r="FT916" s="1"/>
      <c r="FU916" s="12"/>
      <c r="FV916" s="6" t="str">
        <f>+IFERROR(VALUE(RIGHT(Tabla31[[#This Row],[B2B]],6)),"")</f>
        <v/>
      </c>
      <c r="FW916" s="6" t="str">
        <f>+IFERROR(VLOOKUP(FU916,Auxiliar!$A:$C,2,0),"")</f>
        <v/>
      </c>
      <c r="FX916" s="7" t="str">
        <f>+IFERROR(VLOOKUP(FU916,Auxiliar!$A:$C,3,0),"")</f>
        <v/>
      </c>
      <c r="FY916" s="1"/>
      <c r="FZ916" s="12"/>
      <c r="GA916" s="6" t="str">
        <f>+IFERROR(VALUE(RIGHT(Tabla32[[#This Row],[B2B]],6)),"")</f>
        <v/>
      </c>
      <c r="GB916" s="6" t="str">
        <f>+IFERROR(VLOOKUP(FZ916,Auxiliar!$A:$C,2,0),"")</f>
        <v/>
      </c>
      <c r="GC916" s="7" t="str">
        <f>+IFERROR(VLOOKUP(FZ916,Auxiliar!$A:$C,3,0),"")</f>
        <v/>
      </c>
      <c r="GD916" s="1"/>
      <c r="GE916" s="12"/>
      <c r="GF916" s="6" t="str">
        <f>+IFERROR(VALUE(RIGHT(Tabla33[[#This Row],[B2B]],6)),"")</f>
        <v/>
      </c>
      <c r="GG916" s="6" t="str">
        <f>+IFERROR(VLOOKUP(GE916,Auxiliar!$A:$C,2,0),"")</f>
        <v/>
      </c>
      <c r="GH916" s="7" t="str">
        <f>+IFERROR(VLOOKUP(GE916,Auxiliar!$A:$C,3,0),"")</f>
        <v/>
      </c>
    </row>
    <row r="917" spans="19:190" x14ac:dyDescent="0.25">
      <c r="S917" s="1">
        <v>11958</v>
      </c>
      <c r="T917" s="1" t="s">
        <v>9</v>
      </c>
      <c r="U917" s="6">
        <f>+IFERROR(VALUE(RIGHT(Tabla4[[#This Row],[B2B]],6)),"")</f>
        <v>11958</v>
      </c>
      <c r="V917" s="6" t="str">
        <f>+IFERROR(VLOOKUP(T917,Auxiliar!$A:$C,2,0),"")</f>
        <v>CORE</v>
      </c>
      <c r="W917" s="7" t="str">
        <f>+IFERROR(VLOOKUP(T917,Auxiliar!$A:$C,3,0),"")</f>
        <v>0b 1% | 2b 5% | 4b 6%</v>
      </c>
      <c r="AK917" s="1">
        <v>11605</v>
      </c>
      <c r="AL917" s="1" t="s">
        <v>30</v>
      </c>
      <c r="AM917" s="6">
        <f>+IFERROR(VALUE(RIGHT(Tabla7[[#This Row],[B2B]],6)),"")</f>
        <v>11605</v>
      </c>
      <c r="AN917" s="6" t="str">
        <f>+IFERROR(VLOOKUP(AL917,Auxiliar!$A:$C,2,0),"")</f>
        <v>LATONES</v>
      </c>
      <c r="AO917" s="7" t="str">
        <f>+IFERROR(VLOOKUP(AL917,Auxiliar!$A:$C,3,0),"")</f>
        <v>1b 4% | 5b 7% | 97b 0%</v>
      </c>
      <c r="AW917" s="1"/>
      <c r="AX917" s="1" t="s">
        <v>32</v>
      </c>
      <c r="AY917" s="6" t="str">
        <f>+IFERROR(VALUE(RIGHT(Tabla9[[#This Row],[B2B]],6)),"")</f>
        <v/>
      </c>
      <c r="AZ917" s="6" t="str">
        <f>+IFERROR(VLOOKUP(AX917,Auxiliar!$A:$C,2,0),"")</f>
        <v>LATONES</v>
      </c>
      <c r="BA917" s="7" t="str">
        <f>+IFERROR(VLOOKUP(AX917,Auxiliar!$A:$C,3,0),"")</f>
        <v>2b 3% | 4b 4% | 6b 5% | 10b 8%  | 385b 0%</v>
      </c>
      <c r="BO917" s="1"/>
      <c r="BP917" s="1" t="s">
        <v>39</v>
      </c>
      <c r="BQ917" s="6" t="str">
        <f>+IFERROR(VALUE(RIGHT(Tabla12[[#This Row],[B2B]],6)),"")</f>
        <v/>
      </c>
      <c r="BR917" s="6" t="str">
        <f>+IFERROR(VLOOKUP(BP917,Auxiliar!$A:$C,2,0),"")</f>
        <v>VALUE LITRO</v>
      </c>
      <c r="BS917" s="7" t="str">
        <f>+IFERROR(VLOOKUP(BP917,Auxiliar!$A:$C,3,0),"")</f>
        <v>1b 12%</v>
      </c>
      <c r="CA917" s="1">
        <v>6390</v>
      </c>
      <c r="CB917" s="1" t="s">
        <v>35</v>
      </c>
      <c r="CC917" s="6">
        <f>+IFERROR(VALUE(RIGHT(Tabla14[[#This Row],[B2B]],6)),"")</f>
        <v>6390</v>
      </c>
      <c r="CD917" s="6" t="str">
        <f>+IFERROR(VLOOKUP(CB917,Auxiliar!$A:$C,2,0),"")</f>
        <v>Corona 710cc</v>
      </c>
      <c r="CE917" s="7" t="str">
        <f>+IFERROR(VLOOKUP(CB917,Auxiliar!$A:$C,3,0),"")</f>
        <v>1b 10% | 85b 0%</v>
      </c>
      <c r="CG917" s="1"/>
      <c r="CH917" s="1"/>
      <c r="CI917" s="6" t="str">
        <f>+IFERROR(VALUE(RIGHT(Tabla15[[#This Row],[B2B]],6)),"")</f>
        <v/>
      </c>
      <c r="CJ917" s="6" t="str">
        <f>+IFERROR(VLOOKUP(CH917,Auxiliar!$A:$C,2,0),"")</f>
        <v/>
      </c>
      <c r="CK917" s="7" t="str">
        <f>+IFERROR(VLOOKUP(CH917,Auxiliar!$A:$C,3,0),"")</f>
        <v/>
      </c>
      <c r="CM917" s="1">
        <v>6297</v>
      </c>
      <c r="CN917" s="1" t="s">
        <v>20</v>
      </c>
      <c r="CO917" s="6">
        <v>6297</v>
      </c>
      <c r="CP917" s="6" t="s">
        <v>20</v>
      </c>
      <c r="CQ917" s="7" t="s">
        <v>21</v>
      </c>
      <c r="CS917" s="1"/>
      <c r="CT917" s="1"/>
      <c r="CU917" s="6" t="str">
        <f>+IFERROR(VALUE(RIGHT(Tabla17[[#This Row],[B2B]],6)),"")</f>
        <v/>
      </c>
      <c r="CV917" s="6" t="str">
        <f>+IFERROR(VLOOKUP(CT917,Auxiliar!$A:$C,2,0),"")</f>
        <v/>
      </c>
      <c r="CW917" s="7" t="str">
        <f>+IFERROR(VLOOKUP(CT917,Auxiliar!$A:$C,3,0),"")</f>
        <v/>
      </c>
      <c r="CY917" s="1">
        <v>6297</v>
      </c>
      <c r="CZ917" s="1" t="s">
        <v>16</v>
      </c>
      <c r="DA917" s="6">
        <f>+IFERROR(VALUE(RIGHT(Tabla18[[#This Row],[B2B]],6)),"")</f>
        <v>6297</v>
      </c>
      <c r="DB917" s="6" t="str">
        <f>+IFERROR(VLOOKUP(CZ917,Auxiliar!$A:$C,2,0),"")</f>
        <v>PREMIUM</v>
      </c>
      <c r="DC917" s="7" t="str">
        <f>+IFERROR(VLOOKUP(CZ917,Auxiliar!$A:$C,3,0),"")</f>
        <v>0b 0% | 2b 2% | 5b 3,5% | 10b 5%</v>
      </c>
      <c r="DE917" s="1">
        <v>6297</v>
      </c>
      <c r="DF917" s="1" t="s">
        <v>19</v>
      </c>
      <c r="DG917" s="6">
        <f>+IFERROR(VALUE(RIGHT(Tabla19[[#This Row],[B2B]],6)),"")</f>
        <v>6297</v>
      </c>
      <c r="DH917" s="6" t="str">
        <f>+IFERROR(VLOOKUP(DF917,Auxiliar!$A:$C,2,0),"")</f>
        <v>MICHELOB</v>
      </c>
      <c r="DI917" s="7" t="str">
        <f>+IFERROR(VLOOKUP(DF917,Auxiliar!$A:$C,3,0),"")</f>
        <v>1b 7% | 3b 22% | 8b 27%</v>
      </c>
      <c r="DK917" s="1"/>
      <c r="DL917" s="1"/>
      <c r="DM917" s="6" t="str">
        <f>+IFERROR(VALUE(RIGHT(Tabla20[[#This Row],[B2B]],6)),"")</f>
        <v/>
      </c>
      <c r="DN917" s="6" t="str">
        <f>+IFERROR(VLOOKUP(DL917,Auxiliar!$A:$C,2,0),"")</f>
        <v/>
      </c>
      <c r="DO917" s="7" t="str">
        <f>+IFERROR(VLOOKUP(DL917,Auxiliar!$A:$C,3,0),"")</f>
        <v/>
      </c>
      <c r="DQ917" s="1">
        <v>6297</v>
      </c>
      <c r="DR917" s="12" t="s">
        <v>24</v>
      </c>
      <c r="DS917" s="6">
        <f>+IFERROR(VALUE(RIGHT(Tabla21[[#This Row],[B2B]],6)),"")</f>
        <v>6297</v>
      </c>
      <c r="DT917" s="6" t="str">
        <f>+IFERROR(VLOOKUP(DR917,Auxiliar!$A:$C,2,0),"")</f>
        <v>CORONA PORRON</v>
      </c>
      <c r="DU917" s="7" t="str">
        <f>+IFERROR(VLOOKUP(DR917,Auxiliar!$A:$C,3,0),"")</f>
        <v>1b 5% | 20b 0%</v>
      </c>
      <c r="DW917" s="1"/>
      <c r="DX917" s="12"/>
      <c r="DY917" s="6" t="str">
        <f>+IFERROR(VALUE(RIGHT(Tabla22[[#This Row],[B2B]],6)),"")</f>
        <v/>
      </c>
      <c r="DZ917" s="6" t="str">
        <f>+IFERROR(VLOOKUP(DX917,Auxiliar!$A:$C,2,0),"")</f>
        <v/>
      </c>
      <c r="EA917" s="7" t="str">
        <f>+IFERROR(VLOOKUP(DX917,Auxiliar!$A:$C,3,0),"")</f>
        <v/>
      </c>
      <c r="EC917" s="1"/>
      <c r="ED917" s="12"/>
      <c r="EE917" s="6" t="str">
        <f>+IFERROR(VALUE(RIGHT(Tabla23[[#This Row],[B2B]],6)),"")</f>
        <v/>
      </c>
      <c r="EF917" s="6" t="str">
        <f>+IFERROR(VLOOKUP(ED917,Auxiliar!$A:$C,2,0),"")</f>
        <v/>
      </c>
      <c r="EG917" s="7" t="str">
        <f>+IFERROR(VLOOKUP(ED917,Auxiliar!$A:$C,3,0),"")</f>
        <v/>
      </c>
      <c r="EI917" s="1"/>
      <c r="EJ917" s="12"/>
      <c r="EK917" s="6" t="str">
        <f>+IFERROR(VALUE(RIGHT(Tabla24[[#This Row],[B2B]],6)),"")</f>
        <v/>
      </c>
      <c r="EL917" s="6" t="str">
        <f>+IFERROR(VLOOKUP(EJ917,Auxiliar!$A:$C,2,0),"")</f>
        <v/>
      </c>
      <c r="EM917" s="7" t="str">
        <f>+IFERROR(VLOOKUP(EJ917,Auxiliar!$A:$C,3,0),"")</f>
        <v/>
      </c>
      <c r="EO917" s="1"/>
      <c r="EP917" s="12"/>
      <c r="EQ917" s="6" t="str">
        <f>+IFERROR(VALUE(RIGHT(Tabla25[[#This Row],[B2B]],6)),"")</f>
        <v/>
      </c>
      <c r="ER917" s="6" t="str">
        <f>+IFERROR(VLOOKUP(EP917,Auxiliar!$A:$C,2,0),"")</f>
        <v/>
      </c>
      <c r="ES917" s="7" t="str">
        <f>+IFERROR(VLOOKUP(EP917,Auxiliar!$A:$C,3,0),"")</f>
        <v/>
      </c>
      <c r="EU917" s="1"/>
      <c r="EV917" s="12"/>
      <c r="EW917" s="6" t="str">
        <f>+IFERROR(VALUE(RIGHT(Tabla26[[#This Row],[B2B]],6)),"")</f>
        <v/>
      </c>
      <c r="EX917" s="6" t="str">
        <f>+IFERROR(VLOOKUP(EV917,Auxiliar!$A:$C,2,0),"")</f>
        <v/>
      </c>
      <c r="EY917" s="7" t="str">
        <f>+IFERROR(VLOOKUP(EV917,Auxiliar!$A:$C,3,0),"")</f>
        <v/>
      </c>
      <c r="EZ917" s="1"/>
      <c r="FA917" s="12"/>
      <c r="FB917" s="6" t="str">
        <f>+IFERROR(VALUE(RIGHT(Tabla27[[#This Row],[B2B]],6)),"")</f>
        <v/>
      </c>
      <c r="FC917" s="6" t="str">
        <f>+IFERROR(VLOOKUP(FA917,Auxiliar!$A:$C,2,0),"")</f>
        <v/>
      </c>
      <c r="FD917" s="7" t="str">
        <f>+IFERROR(VLOOKUP(FA917,Auxiliar!$A:$C,3,0),"")</f>
        <v/>
      </c>
      <c r="FE917" s="1"/>
      <c r="FF917" s="12"/>
      <c r="FG917" s="6" t="str">
        <f>+IFERROR(VALUE(RIGHT(Tabla28[[#This Row],[B2B]],6)),"")</f>
        <v/>
      </c>
      <c r="FH917" s="6" t="str">
        <f>+IFERROR(VLOOKUP(FF917,Auxiliar!$A:$C,2,0),"")</f>
        <v/>
      </c>
      <c r="FI917" s="7" t="str">
        <f>+IFERROR(VLOOKUP(FF917,Auxiliar!$A:$C,3,0),"")</f>
        <v/>
      </c>
      <c r="FJ917" s="1"/>
      <c r="FK917" s="12"/>
      <c r="FL917" s="6" t="str">
        <f>+IFERROR(VALUE(RIGHT(Tabla29[[#This Row],[B2B]],6)),"")</f>
        <v/>
      </c>
      <c r="FM917" s="6" t="str">
        <f>+IFERROR(VLOOKUP(FK917,Auxiliar!$A:$C,2,0),"")</f>
        <v/>
      </c>
      <c r="FN917" s="7" t="str">
        <f>+IFERROR(VLOOKUP(FK917,Auxiliar!$A:$C,3,0),"")</f>
        <v/>
      </c>
      <c r="FO917" s="1"/>
      <c r="FP917" s="12"/>
      <c r="FQ917" s="6" t="str">
        <f>+IFERROR(VALUE(RIGHT(Tabla30[[#This Row],[B2B]],6)),"")</f>
        <v/>
      </c>
      <c r="FR917" s="6" t="str">
        <f>+IFERROR(VLOOKUP(FP917,Auxiliar!$A:$C,2,0),"")</f>
        <v/>
      </c>
      <c r="FS917" s="7"/>
      <c r="FT917" s="1"/>
      <c r="FU917" s="12"/>
      <c r="FV917" s="6" t="str">
        <f>+IFERROR(VALUE(RIGHT(Tabla31[[#This Row],[B2B]],6)),"")</f>
        <v/>
      </c>
      <c r="FW917" s="6" t="str">
        <f>+IFERROR(VLOOKUP(FU917,Auxiliar!$A:$C,2,0),"")</f>
        <v/>
      </c>
      <c r="FX917" s="7" t="str">
        <f>+IFERROR(VLOOKUP(FU917,Auxiliar!$A:$C,3,0),"")</f>
        <v/>
      </c>
      <c r="FY917" s="1"/>
      <c r="FZ917" s="12"/>
      <c r="GA917" s="6" t="str">
        <f>+IFERROR(VALUE(RIGHT(Tabla32[[#This Row],[B2B]],6)),"")</f>
        <v/>
      </c>
      <c r="GB917" s="6" t="str">
        <f>+IFERROR(VLOOKUP(FZ917,Auxiliar!$A:$C,2,0),"")</f>
        <v/>
      </c>
      <c r="GC917" s="7" t="str">
        <f>+IFERROR(VLOOKUP(FZ917,Auxiliar!$A:$C,3,0),"")</f>
        <v/>
      </c>
      <c r="GD917" s="1"/>
      <c r="GE917" s="12"/>
      <c r="GF917" s="6" t="str">
        <f>+IFERROR(VALUE(RIGHT(Tabla33[[#This Row],[B2B]],6)),"")</f>
        <v/>
      </c>
      <c r="GG917" s="6" t="str">
        <f>+IFERROR(VLOOKUP(GE917,Auxiliar!$A:$C,2,0),"")</f>
        <v/>
      </c>
      <c r="GH917" s="7" t="str">
        <f>+IFERROR(VLOOKUP(GE917,Auxiliar!$A:$C,3,0),"")</f>
        <v/>
      </c>
    </row>
    <row r="918" spans="19:190" x14ac:dyDescent="0.25">
      <c r="S918" s="1">
        <v>11959</v>
      </c>
      <c r="T918" s="1" t="s">
        <v>9</v>
      </c>
      <c r="U918" s="6">
        <f>+IFERROR(VALUE(RIGHT(Tabla4[[#This Row],[B2B]],6)),"")</f>
        <v>11959</v>
      </c>
      <c r="V918" s="6" t="str">
        <f>+IFERROR(VLOOKUP(T918,Auxiliar!$A:$C,2,0),"")</f>
        <v>CORE</v>
      </c>
      <c r="W918" s="7" t="str">
        <f>+IFERROR(VLOOKUP(T918,Auxiliar!$A:$C,3,0),"")</f>
        <v>0b 1% | 2b 5% | 4b 6%</v>
      </c>
      <c r="AK918" s="1">
        <v>11607</v>
      </c>
      <c r="AL918" s="1" t="s">
        <v>30</v>
      </c>
      <c r="AM918" s="6">
        <f>+IFERROR(VALUE(RIGHT(Tabla7[[#This Row],[B2B]],6)),"")</f>
        <v>11607</v>
      </c>
      <c r="AN918" s="6" t="str">
        <f>+IFERROR(VLOOKUP(AL918,Auxiliar!$A:$C,2,0),"")</f>
        <v>LATONES</v>
      </c>
      <c r="AO918" s="7" t="str">
        <f>+IFERROR(VLOOKUP(AL918,Auxiliar!$A:$C,3,0),"")</f>
        <v>1b 4% | 5b 7% | 97b 0%</v>
      </c>
      <c r="AW918" s="1"/>
      <c r="AX918" s="1" t="s">
        <v>32</v>
      </c>
      <c r="AY918" s="6" t="str">
        <f>+IFERROR(VALUE(RIGHT(Tabla9[[#This Row],[B2B]],6)),"")</f>
        <v/>
      </c>
      <c r="AZ918" s="6" t="str">
        <f>+IFERROR(VLOOKUP(AX918,Auxiliar!$A:$C,2,0),"")</f>
        <v>LATONES</v>
      </c>
      <c r="BA918" s="7" t="str">
        <f>+IFERROR(VLOOKUP(AX918,Auxiliar!$A:$C,3,0),"")</f>
        <v>2b 3% | 4b 4% | 6b 5% | 10b 8%  | 385b 0%</v>
      </c>
      <c r="BO918" s="1"/>
      <c r="BP918" s="1" t="s">
        <v>39</v>
      </c>
      <c r="BQ918" s="6" t="str">
        <f>+IFERROR(VALUE(RIGHT(Tabla12[[#This Row],[B2B]],6)),"")</f>
        <v/>
      </c>
      <c r="BR918" s="6" t="str">
        <f>+IFERROR(VLOOKUP(BP918,Auxiliar!$A:$C,2,0),"")</f>
        <v>VALUE LITRO</v>
      </c>
      <c r="BS918" s="7" t="str">
        <f>+IFERROR(VLOOKUP(BP918,Auxiliar!$A:$C,3,0),"")</f>
        <v>1b 12%</v>
      </c>
      <c r="CA918" s="1">
        <v>6397</v>
      </c>
      <c r="CB918" s="1" t="s">
        <v>35</v>
      </c>
      <c r="CC918" s="6">
        <f>+IFERROR(VALUE(RIGHT(Tabla14[[#This Row],[B2B]],6)),"")</f>
        <v>6397</v>
      </c>
      <c r="CD918" s="6" t="str">
        <f>+IFERROR(VLOOKUP(CB918,Auxiliar!$A:$C,2,0),"")</f>
        <v>Corona 710cc</v>
      </c>
      <c r="CE918" s="7" t="str">
        <f>+IFERROR(VLOOKUP(CB918,Auxiliar!$A:$C,3,0),"")</f>
        <v>1b 10% | 85b 0%</v>
      </c>
      <c r="CG918" s="1"/>
      <c r="CH918" s="1"/>
      <c r="CI918" s="6" t="str">
        <f>+IFERROR(VALUE(RIGHT(Tabla15[[#This Row],[B2B]],6)),"")</f>
        <v/>
      </c>
      <c r="CJ918" s="6" t="str">
        <f>+IFERROR(VLOOKUP(CH918,Auxiliar!$A:$C,2,0),"")</f>
        <v/>
      </c>
      <c r="CK918" s="7" t="str">
        <f>+IFERROR(VLOOKUP(CH918,Auxiliar!$A:$C,3,0),"")</f>
        <v/>
      </c>
      <c r="CM918" s="1">
        <v>6299</v>
      </c>
      <c r="CN918" s="1" t="s">
        <v>20</v>
      </c>
      <c r="CO918" s="6">
        <v>6299</v>
      </c>
      <c r="CP918" s="6" t="s">
        <v>20</v>
      </c>
      <c r="CQ918" s="7" t="s">
        <v>21</v>
      </c>
      <c r="CS918" s="1"/>
      <c r="CT918" s="1"/>
      <c r="CU918" s="6" t="str">
        <f>+IFERROR(VALUE(RIGHT(Tabla17[[#This Row],[B2B]],6)),"")</f>
        <v/>
      </c>
      <c r="CV918" s="6" t="str">
        <f>+IFERROR(VLOOKUP(CT918,Auxiliar!$A:$C,2,0),"")</f>
        <v/>
      </c>
      <c r="CW918" s="7" t="str">
        <f>+IFERROR(VLOOKUP(CT918,Auxiliar!$A:$C,3,0),"")</f>
        <v/>
      </c>
      <c r="CY918" s="1">
        <v>6299</v>
      </c>
      <c r="CZ918" s="1" t="s">
        <v>16</v>
      </c>
      <c r="DA918" s="6">
        <f>+IFERROR(VALUE(RIGHT(Tabla18[[#This Row],[B2B]],6)),"")</f>
        <v>6299</v>
      </c>
      <c r="DB918" s="6" t="str">
        <f>+IFERROR(VLOOKUP(CZ918,Auxiliar!$A:$C,2,0),"")</f>
        <v>PREMIUM</v>
      </c>
      <c r="DC918" s="7" t="str">
        <f>+IFERROR(VLOOKUP(CZ918,Auxiliar!$A:$C,3,0),"")</f>
        <v>0b 0% | 2b 2% | 5b 3,5% | 10b 5%</v>
      </c>
      <c r="DE918" s="1">
        <v>6299</v>
      </c>
      <c r="DF918" s="1" t="s">
        <v>19</v>
      </c>
      <c r="DG918" s="6">
        <f>+IFERROR(VALUE(RIGHT(Tabla19[[#This Row],[B2B]],6)),"")</f>
        <v>6299</v>
      </c>
      <c r="DH918" s="6" t="str">
        <f>+IFERROR(VLOOKUP(DF918,Auxiliar!$A:$C,2,0),"")</f>
        <v>MICHELOB</v>
      </c>
      <c r="DI918" s="7" t="str">
        <f>+IFERROR(VLOOKUP(DF918,Auxiliar!$A:$C,3,0),"")</f>
        <v>1b 7% | 3b 22% | 8b 27%</v>
      </c>
      <c r="DK918" s="1"/>
      <c r="DL918" s="1"/>
      <c r="DM918" s="6" t="str">
        <f>+IFERROR(VALUE(RIGHT(Tabla20[[#This Row],[B2B]],6)),"")</f>
        <v/>
      </c>
      <c r="DN918" s="6" t="str">
        <f>+IFERROR(VLOOKUP(DL918,Auxiliar!$A:$C,2,0),"")</f>
        <v/>
      </c>
      <c r="DO918" s="7" t="str">
        <f>+IFERROR(VLOOKUP(DL918,Auxiliar!$A:$C,3,0),"")</f>
        <v/>
      </c>
      <c r="DQ918" s="1">
        <v>6299</v>
      </c>
      <c r="DR918" s="12" t="s">
        <v>24</v>
      </c>
      <c r="DS918" s="6">
        <f>+IFERROR(VALUE(RIGHT(Tabla21[[#This Row],[B2B]],6)),"")</f>
        <v>6299</v>
      </c>
      <c r="DT918" s="6" t="str">
        <f>+IFERROR(VLOOKUP(DR918,Auxiliar!$A:$C,2,0),"")</f>
        <v>CORONA PORRON</v>
      </c>
      <c r="DU918" s="7" t="str">
        <f>+IFERROR(VLOOKUP(DR918,Auxiliar!$A:$C,3,0),"")</f>
        <v>1b 5% | 20b 0%</v>
      </c>
      <c r="DW918" s="1"/>
      <c r="DX918" s="12"/>
      <c r="DY918" s="6" t="str">
        <f>+IFERROR(VALUE(RIGHT(Tabla22[[#This Row],[B2B]],6)),"")</f>
        <v/>
      </c>
      <c r="DZ918" s="6" t="str">
        <f>+IFERROR(VLOOKUP(DX918,Auxiliar!$A:$C,2,0),"")</f>
        <v/>
      </c>
      <c r="EA918" s="7" t="str">
        <f>+IFERROR(VLOOKUP(DX918,Auxiliar!$A:$C,3,0),"")</f>
        <v/>
      </c>
      <c r="EC918" s="1"/>
      <c r="ED918" s="12"/>
      <c r="EE918" s="6" t="str">
        <f>+IFERROR(VALUE(RIGHT(Tabla23[[#This Row],[B2B]],6)),"")</f>
        <v/>
      </c>
      <c r="EF918" s="6" t="str">
        <f>+IFERROR(VLOOKUP(ED918,Auxiliar!$A:$C,2,0),"")</f>
        <v/>
      </c>
      <c r="EG918" s="7" t="str">
        <f>+IFERROR(VLOOKUP(ED918,Auxiliar!$A:$C,3,0),"")</f>
        <v/>
      </c>
      <c r="EI918" s="1"/>
      <c r="EJ918" s="12"/>
      <c r="EK918" s="6" t="str">
        <f>+IFERROR(VALUE(RIGHT(Tabla24[[#This Row],[B2B]],6)),"")</f>
        <v/>
      </c>
      <c r="EL918" s="6" t="str">
        <f>+IFERROR(VLOOKUP(EJ918,Auxiliar!$A:$C,2,0),"")</f>
        <v/>
      </c>
      <c r="EM918" s="7" t="str">
        <f>+IFERROR(VLOOKUP(EJ918,Auxiliar!$A:$C,3,0),"")</f>
        <v/>
      </c>
      <c r="EO918" s="1"/>
      <c r="EP918" s="12"/>
      <c r="EQ918" s="6" t="str">
        <f>+IFERROR(VALUE(RIGHT(Tabla25[[#This Row],[B2B]],6)),"")</f>
        <v/>
      </c>
      <c r="ER918" s="6" t="str">
        <f>+IFERROR(VLOOKUP(EP918,Auxiliar!$A:$C,2,0),"")</f>
        <v/>
      </c>
      <c r="ES918" s="7" t="str">
        <f>+IFERROR(VLOOKUP(EP918,Auxiliar!$A:$C,3,0),"")</f>
        <v/>
      </c>
      <c r="EU918" s="1"/>
      <c r="EV918" s="12"/>
      <c r="EW918" s="6" t="str">
        <f>+IFERROR(VALUE(RIGHT(Tabla26[[#This Row],[B2B]],6)),"")</f>
        <v/>
      </c>
      <c r="EX918" s="6" t="str">
        <f>+IFERROR(VLOOKUP(EV918,Auxiliar!$A:$C,2,0),"")</f>
        <v/>
      </c>
      <c r="EY918" s="7" t="str">
        <f>+IFERROR(VLOOKUP(EV918,Auxiliar!$A:$C,3,0),"")</f>
        <v/>
      </c>
      <c r="EZ918" s="1"/>
      <c r="FA918" s="12"/>
      <c r="FB918" s="6" t="str">
        <f>+IFERROR(VALUE(RIGHT(Tabla27[[#This Row],[B2B]],6)),"")</f>
        <v/>
      </c>
      <c r="FC918" s="6" t="str">
        <f>+IFERROR(VLOOKUP(FA918,Auxiliar!$A:$C,2,0),"")</f>
        <v/>
      </c>
      <c r="FD918" s="7" t="str">
        <f>+IFERROR(VLOOKUP(FA918,Auxiliar!$A:$C,3,0),"")</f>
        <v/>
      </c>
      <c r="FE918" s="1"/>
      <c r="FF918" s="12"/>
      <c r="FG918" s="6" t="str">
        <f>+IFERROR(VALUE(RIGHT(Tabla28[[#This Row],[B2B]],6)),"")</f>
        <v/>
      </c>
      <c r="FH918" s="6" t="str">
        <f>+IFERROR(VLOOKUP(FF918,Auxiliar!$A:$C,2,0),"")</f>
        <v/>
      </c>
      <c r="FI918" s="7" t="str">
        <f>+IFERROR(VLOOKUP(FF918,Auxiliar!$A:$C,3,0),"")</f>
        <v/>
      </c>
      <c r="FJ918" s="1"/>
      <c r="FK918" s="12"/>
      <c r="FL918" s="6" t="str">
        <f>+IFERROR(VALUE(RIGHT(Tabla29[[#This Row],[B2B]],6)),"")</f>
        <v/>
      </c>
      <c r="FM918" s="6" t="str">
        <f>+IFERROR(VLOOKUP(FK918,Auxiliar!$A:$C,2,0),"")</f>
        <v/>
      </c>
      <c r="FN918" s="7" t="str">
        <f>+IFERROR(VLOOKUP(FK918,Auxiliar!$A:$C,3,0),"")</f>
        <v/>
      </c>
      <c r="FO918" s="1"/>
      <c r="FP918" s="12"/>
      <c r="FQ918" s="6" t="str">
        <f>+IFERROR(VALUE(RIGHT(Tabla30[[#This Row],[B2B]],6)),"")</f>
        <v/>
      </c>
      <c r="FR918" s="6" t="str">
        <f>+IFERROR(VLOOKUP(FP918,Auxiliar!$A:$C,2,0),"")</f>
        <v/>
      </c>
      <c r="FS918" s="7"/>
      <c r="FT918" s="1"/>
      <c r="FU918" s="12"/>
      <c r="FV918" s="6" t="str">
        <f>+IFERROR(VALUE(RIGHT(Tabla31[[#This Row],[B2B]],6)),"")</f>
        <v/>
      </c>
      <c r="FW918" s="6" t="str">
        <f>+IFERROR(VLOOKUP(FU918,Auxiliar!$A:$C,2,0),"")</f>
        <v/>
      </c>
      <c r="FX918" s="7" t="str">
        <f>+IFERROR(VLOOKUP(FU918,Auxiliar!$A:$C,3,0),"")</f>
        <v/>
      </c>
      <c r="FY918" s="1"/>
      <c r="FZ918" s="12"/>
      <c r="GA918" s="6" t="str">
        <f>+IFERROR(VALUE(RIGHT(Tabla32[[#This Row],[B2B]],6)),"")</f>
        <v/>
      </c>
      <c r="GB918" s="6" t="str">
        <f>+IFERROR(VLOOKUP(FZ918,Auxiliar!$A:$C,2,0),"")</f>
        <v/>
      </c>
      <c r="GC918" s="7" t="str">
        <f>+IFERROR(VLOOKUP(FZ918,Auxiliar!$A:$C,3,0),"")</f>
        <v/>
      </c>
      <c r="GD918" s="1"/>
      <c r="GE918" s="12"/>
      <c r="GF918" s="6" t="str">
        <f>+IFERROR(VALUE(RIGHT(Tabla33[[#This Row],[B2B]],6)),"")</f>
        <v/>
      </c>
      <c r="GG918" s="6" t="str">
        <f>+IFERROR(VLOOKUP(GE918,Auxiliar!$A:$C,2,0),"")</f>
        <v/>
      </c>
      <c r="GH918" s="7" t="str">
        <f>+IFERROR(VLOOKUP(GE918,Auxiliar!$A:$C,3,0),"")</f>
        <v/>
      </c>
    </row>
    <row r="919" spans="19:190" x14ac:dyDescent="0.25">
      <c r="S919" s="1">
        <v>11963</v>
      </c>
      <c r="T919" s="1" t="s">
        <v>9</v>
      </c>
      <c r="U919" s="6">
        <f>+IFERROR(VALUE(RIGHT(Tabla4[[#This Row],[B2B]],6)),"")</f>
        <v>11963</v>
      </c>
      <c r="V919" s="6" t="str">
        <f>+IFERROR(VLOOKUP(T919,Auxiliar!$A:$C,2,0),"")</f>
        <v>CORE</v>
      </c>
      <c r="W919" s="7" t="str">
        <f>+IFERROR(VLOOKUP(T919,Auxiliar!$A:$C,3,0),"")</f>
        <v>0b 1% | 2b 5% | 4b 6%</v>
      </c>
      <c r="AK919" s="1">
        <v>11609</v>
      </c>
      <c r="AL919" s="1" t="s">
        <v>30</v>
      </c>
      <c r="AM919" s="6">
        <f>+IFERROR(VALUE(RIGHT(Tabla7[[#This Row],[B2B]],6)),"")</f>
        <v>11609</v>
      </c>
      <c r="AN919" s="6" t="str">
        <f>+IFERROR(VLOOKUP(AL919,Auxiliar!$A:$C,2,0),"")</f>
        <v>LATONES</v>
      </c>
      <c r="AO919" s="7" t="str">
        <f>+IFERROR(VLOOKUP(AL919,Auxiliar!$A:$C,3,0),"")</f>
        <v>1b 4% | 5b 7% | 97b 0%</v>
      </c>
      <c r="AW919" s="1"/>
      <c r="AX919" s="1" t="s">
        <v>32</v>
      </c>
      <c r="AY919" s="6" t="str">
        <f>+IFERROR(VALUE(RIGHT(Tabla9[[#This Row],[B2B]],6)),"")</f>
        <v/>
      </c>
      <c r="AZ919" s="6" t="str">
        <f>+IFERROR(VLOOKUP(AX919,Auxiliar!$A:$C,2,0),"")</f>
        <v>LATONES</v>
      </c>
      <c r="BA919" s="7" t="str">
        <f>+IFERROR(VLOOKUP(AX919,Auxiliar!$A:$C,3,0),"")</f>
        <v>2b 3% | 4b 4% | 6b 5% | 10b 8%  | 385b 0%</v>
      </c>
      <c r="BO919" s="1"/>
      <c r="BP919" s="1" t="s">
        <v>39</v>
      </c>
      <c r="BQ919" s="6" t="str">
        <f>+IFERROR(VALUE(RIGHT(Tabla12[[#This Row],[B2B]],6)),"")</f>
        <v/>
      </c>
      <c r="BR919" s="6" t="str">
        <f>+IFERROR(VLOOKUP(BP919,Auxiliar!$A:$C,2,0),"")</f>
        <v>VALUE LITRO</v>
      </c>
      <c r="BS919" s="7" t="str">
        <f>+IFERROR(VLOOKUP(BP919,Auxiliar!$A:$C,3,0),"")</f>
        <v>1b 12%</v>
      </c>
      <c r="CA919" s="1">
        <v>6398</v>
      </c>
      <c r="CB919" s="1" t="s">
        <v>35</v>
      </c>
      <c r="CC919" s="6">
        <f>+IFERROR(VALUE(RIGHT(Tabla14[[#This Row],[B2B]],6)),"")</f>
        <v>6398</v>
      </c>
      <c r="CD919" s="6" t="str">
        <f>+IFERROR(VLOOKUP(CB919,Auxiliar!$A:$C,2,0),"")</f>
        <v>Corona 710cc</v>
      </c>
      <c r="CE919" s="7" t="str">
        <f>+IFERROR(VLOOKUP(CB919,Auxiliar!$A:$C,3,0),"")</f>
        <v>1b 10% | 85b 0%</v>
      </c>
      <c r="CG919" s="1"/>
      <c r="CH919" s="1"/>
      <c r="CI919" s="6" t="str">
        <f>+IFERROR(VALUE(RIGHT(Tabla15[[#This Row],[B2B]],6)),"")</f>
        <v/>
      </c>
      <c r="CJ919" s="6" t="str">
        <f>+IFERROR(VLOOKUP(CH919,Auxiliar!$A:$C,2,0),"")</f>
        <v/>
      </c>
      <c r="CK919" s="7" t="str">
        <f>+IFERROR(VLOOKUP(CH919,Auxiliar!$A:$C,3,0),"")</f>
        <v/>
      </c>
      <c r="CM919" s="1">
        <v>6303</v>
      </c>
      <c r="CN919" s="1" t="s">
        <v>20</v>
      </c>
      <c r="CO919" s="6">
        <v>6303</v>
      </c>
      <c r="CP919" s="6" t="s">
        <v>20</v>
      </c>
      <c r="CQ919" s="7" t="s">
        <v>21</v>
      </c>
      <c r="CS919" s="1"/>
      <c r="CT919" s="1"/>
      <c r="CU919" s="6" t="str">
        <f>+IFERROR(VALUE(RIGHT(Tabla17[[#This Row],[B2B]],6)),"")</f>
        <v/>
      </c>
      <c r="CV919" s="6" t="str">
        <f>+IFERROR(VLOOKUP(CT919,Auxiliar!$A:$C,2,0),"")</f>
        <v/>
      </c>
      <c r="CW919" s="7" t="str">
        <f>+IFERROR(VLOOKUP(CT919,Auxiliar!$A:$C,3,0),"")</f>
        <v/>
      </c>
      <c r="CY919" s="1">
        <v>6303</v>
      </c>
      <c r="CZ919" s="1" t="s">
        <v>16</v>
      </c>
      <c r="DA919" s="6">
        <f>+IFERROR(VALUE(RIGHT(Tabla18[[#This Row],[B2B]],6)),"")</f>
        <v>6303</v>
      </c>
      <c r="DB919" s="6" t="str">
        <f>+IFERROR(VLOOKUP(CZ919,Auxiliar!$A:$C,2,0),"")</f>
        <v>PREMIUM</v>
      </c>
      <c r="DC919" s="7" t="str">
        <f>+IFERROR(VLOOKUP(CZ919,Auxiliar!$A:$C,3,0),"")</f>
        <v>0b 0% | 2b 2% | 5b 3,5% | 10b 5%</v>
      </c>
      <c r="DE919" s="1">
        <v>6303</v>
      </c>
      <c r="DF919" s="1" t="s">
        <v>19</v>
      </c>
      <c r="DG919" s="6">
        <f>+IFERROR(VALUE(RIGHT(Tabla19[[#This Row],[B2B]],6)),"")</f>
        <v>6303</v>
      </c>
      <c r="DH919" s="6" t="str">
        <f>+IFERROR(VLOOKUP(DF919,Auxiliar!$A:$C,2,0),"")</f>
        <v>MICHELOB</v>
      </c>
      <c r="DI919" s="7" t="str">
        <f>+IFERROR(VLOOKUP(DF919,Auxiliar!$A:$C,3,0),"")</f>
        <v>1b 7% | 3b 22% | 8b 27%</v>
      </c>
      <c r="DK919" s="1"/>
      <c r="DL919" s="1"/>
      <c r="DM919" s="6" t="str">
        <f>+IFERROR(VALUE(RIGHT(Tabla20[[#This Row],[B2B]],6)),"")</f>
        <v/>
      </c>
      <c r="DN919" s="6" t="str">
        <f>+IFERROR(VLOOKUP(DL919,Auxiliar!$A:$C,2,0),"")</f>
        <v/>
      </c>
      <c r="DO919" s="7" t="str">
        <f>+IFERROR(VLOOKUP(DL919,Auxiliar!$A:$C,3,0),"")</f>
        <v/>
      </c>
      <c r="DQ919" s="1">
        <v>6303</v>
      </c>
      <c r="DR919" s="12" t="s">
        <v>24</v>
      </c>
      <c r="DS919" s="6">
        <f>+IFERROR(VALUE(RIGHT(Tabla21[[#This Row],[B2B]],6)),"")</f>
        <v>6303</v>
      </c>
      <c r="DT919" s="6" t="str">
        <f>+IFERROR(VLOOKUP(DR919,Auxiliar!$A:$C,2,0),"")</f>
        <v>CORONA PORRON</v>
      </c>
      <c r="DU919" s="7" t="str">
        <f>+IFERROR(VLOOKUP(DR919,Auxiliar!$A:$C,3,0),"")</f>
        <v>1b 5% | 20b 0%</v>
      </c>
      <c r="DW919" s="1"/>
      <c r="DX919" s="12"/>
      <c r="DY919" s="6" t="str">
        <f>+IFERROR(VALUE(RIGHT(Tabla22[[#This Row],[B2B]],6)),"")</f>
        <v/>
      </c>
      <c r="DZ919" s="6" t="str">
        <f>+IFERROR(VLOOKUP(DX919,Auxiliar!$A:$C,2,0),"")</f>
        <v/>
      </c>
      <c r="EA919" s="7" t="str">
        <f>+IFERROR(VLOOKUP(DX919,Auxiliar!$A:$C,3,0),"")</f>
        <v/>
      </c>
      <c r="EC919" s="1"/>
      <c r="ED919" s="12"/>
      <c r="EE919" s="6" t="str">
        <f>+IFERROR(VALUE(RIGHT(Tabla23[[#This Row],[B2B]],6)),"")</f>
        <v/>
      </c>
      <c r="EF919" s="6" t="str">
        <f>+IFERROR(VLOOKUP(ED919,Auxiliar!$A:$C,2,0),"")</f>
        <v/>
      </c>
      <c r="EG919" s="7" t="str">
        <f>+IFERROR(VLOOKUP(ED919,Auxiliar!$A:$C,3,0),"")</f>
        <v/>
      </c>
      <c r="EI919" s="1"/>
      <c r="EJ919" s="12"/>
      <c r="EK919" s="6" t="str">
        <f>+IFERROR(VALUE(RIGHT(Tabla24[[#This Row],[B2B]],6)),"")</f>
        <v/>
      </c>
      <c r="EL919" s="6" t="str">
        <f>+IFERROR(VLOOKUP(EJ919,Auxiliar!$A:$C,2,0),"")</f>
        <v/>
      </c>
      <c r="EM919" s="7" t="str">
        <f>+IFERROR(VLOOKUP(EJ919,Auxiliar!$A:$C,3,0),"")</f>
        <v/>
      </c>
      <c r="EO919" s="1"/>
      <c r="EP919" s="12"/>
      <c r="EQ919" s="6" t="str">
        <f>+IFERROR(VALUE(RIGHT(Tabla25[[#This Row],[B2B]],6)),"")</f>
        <v/>
      </c>
      <c r="ER919" s="6" t="str">
        <f>+IFERROR(VLOOKUP(EP919,Auxiliar!$A:$C,2,0),"")</f>
        <v/>
      </c>
      <c r="ES919" s="7" t="str">
        <f>+IFERROR(VLOOKUP(EP919,Auxiliar!$A:$C,3,0),"")</f>
        <v/>
      </c>
      <c r="EU919" s="1"/>
      <c r="EV919" s="12"/>
      <c r="EW919" s="6" t="str">
        <f>+IFERROR(VALUE(RIGHT(Tabla26[[#This Row],[B2B]],6)),"")</f>
        <v/>
      </c>
      <c r="EX919" s="6" t="str">
        <f>+IFERROR(VLOOKUP(EV919,Auxiliar!$A:$C,2,0),"")</f>
        <v/>
      </c>
      <c r="EY919" s="7" t="str">
        <f>+IFERROR(VLOOKUP(EV919,Auxiliar!$A:$C,3,0),"")</f>
        <v/>
      </c>
      <c r="EZ919" s="1"/>
      <c r="FA919" s="12"/>
      <c r="FB919" s="6" t="str">
        <f>+IFERROR(VALUE(RIGHT(Tabla27[[#This Row],[B2B]],6)),"")</f>
        <v/>
      </c>
      <c r="FC919" s="6" t="str">
        <f>+IFERROR(VLOOKUP(FA919,Auxiliar!$A:$C,2,0),"")</f>
        <v/>
      </c>
      <c r="FD919" s="7" t="str">
        <f>+IFERROR(VLOOKUP(FA919,Auxiliar!$A:$C,3,0),"")</f>
        <v/>
      </c>
      <c r="FE919" s="1"/>
      <c r="FF919" s="12"/>
      <c r="FG919" s="6" t="str">
        <f>+IFERROR(VALUE(RIGHT(Tabla28[[#This Row],[B2B]],6)),"")</f>
        <v/>
      </c>
      <c r="FH919" s="6" t="str">
        <f>+IFERROR(VLOOKUP(FF919,Auxiliar!$A:$C,2,0),"")</f>
        <v/>
      </c>
      <c r="FI919" s="7" t="str">
        <f>+IFERROR(VLOOKUP(FF919,Auxiliar!$A:$C,3,0),"")</f>
        <v/>
      </c>
      <c r="FJ919" s="1"/>
      <c r="FK919" s="12"/>
      <c r="FL919" s="6" t="str">
        <f>+IFERROR(VALUE(RIGHT(Tabla29[[#This Row],[B2B]],6)),"")</f>
        <v/>
      </c>
      <c r="FM919" s="6" t="str">
        <f>+IFERROR(VLOOKUP(FK919,Auxiliar!$A:$C,2,0),"")</f>
        <v/>
      </c>
      <c r="FN919" s="7" t="str">
        <f>+IFERROR(VLOOKUP(FK919,Auxiliar!$A:$C,3,0),"")</f>
        <v/>
      </c>
      <c r="FO919" s="1"/>
      <c r="FP919" s="12"/>
      <c r="FQ919" s="6" t="str">
        <f>+IFERROR(VALUE(RIGHT(Tabla30[[#This Row],[B2B]],6)),"")</f>
        <v/>
      </c>
      <c r="FR919" s="6" t="str">
        <f>+IFERROR(VLOOKUP(FP919,Auxiliar!$A:$C,2,0),"")</f>
        <v/>
      </c>
      <c r="FS919" s="7"/>
      <c r="FT919" s="1"/>
      <c r="FU919" s="12"/>
      <c r="FV919" s="6" t="str">
        <f>+IFERROR(VALUE(RIGHT(Tabla31[[#This Row],[B2B]],6)),"")</f>
        <v/>
      </c>
      <c r="FW919" s="6" t="str">
        <f>+IFERROR(VLOOKUP(FU919,Auxiliar!$A:$C,2,0),"")</f>
        <v/>
      </c>
      <c r="FX919" s="7" t="str">
        <f>+IFERROR(VLOOKUP(FU919,Auxiliar!$A:$C,3,0),"")</f>
        <v/>
      </c>
      <c r="FY919" s="1"/>
      <c r="FZ919" s="12"/>
      <c r="GA919" s="6" t="str">
        <f>+IFERROR(VALUE(RIGHT(Tabla32[[#This Row],[B2B]],6)),"")</f>
        <v/>
      </c>
      <c r="GB919" s="6" t="str">
        <f>+IFERROR(VLOOKUP(FZ919,Auxiliar!$A:$C,2,0),"")</f>
        <v/>
      </c>
      <c r="GC919" s="7" t="str">
        <f>+IFERROR(VLOOKUP(FZ919,Auxiliar!$A:$C,3,0),"")</f>
        <v/>
      </c>
      <c r="GD919" s="1"/>
      <c r="GE919" s="12"/>
      <c r="GF919" s="6" t="str">
        <f>+IFERROR(VALUE(RIGHT(Tabla33[[#This Row],[B2B]],6)),"")</f>
        <v/>
      </c>
      <c r="GG919" s="6" t="str">
        <f>+IFERROR(VLOOKUP(GE919,Auxiliar!$A:$C,2,0),"")</f>
        <v/>
      </c>
      <c r="GH919" s="7" t="str">
        <f>+IFERROR(VLOOKUP(GE919,Auxiliar!$A:$C,3,0),"")</f>
        <v/>
      </c>
    </row>
    <row r="920" spans="19:190" x14ac:dyDescent="0.25">
      <c r="S920" s="1">
        <v>11965</v>
      </c>
      <c r="T920" s="1" t="s">
        <v>9</v>
      </c>
      <c r="U920" s="6">
        <f>+IFERROR(VALUE(RIGHT(Tabla4[[#This Row],[B2B]],6)),"")</f>
        <v>11965</v>
      </c>
      <c r="V920" s="6" t="str">
        <f>+IFERROR(VLOOKUP(T920,Auxiliar!$A:$C,2,0),"")</f>
        <v>CORE</v>
      </c>
      <c r="W920" s="7" t="str">
        <f>+IFERROR(VLOOKUP(T920,Auxiliar!$A:$C,3,0),"")</f>
        <v>0b 1% | 2b 5% | 4b 6%</v>
      </c>
      <c r="AK920" s="1">
        <v>11615</v>
      </c>
      <c r="AL920" s="1" t="s">
        <v>30</v>
      </c>
      <c r="AM920" s="6">
        <f>+IFERROR(VALUE(RIGHT(Tabla7[[#This Row],[B2B]],6)),"")</f>
        <v>11615</v>
      </c>
      <c r="AN920" s="6" t="str">
        <f>+IFERROR(VLOOKUP(AL920,Auxiliar!$A:$C,2,0),"")</f>
        <v>LATONES</v>
      </c>
      <c r="AO920" s="7" t="str">
        <f>+IFERROR(VLOOKUP(AL920,Auxiliar!$A:$C,3,0),"")</f>
        <v>1b 4% | 5b 7% | 97b 0%</v>
      </c>
      <c r="AW920" s="1"/>
      <c r="AX920" s="1" t="s">
        <v>32</v>
      </c>
      <c r="AY920" s="6" t="str">
        <f>+IFERROR(VALUE(RIGHT(Tabla9[[#This Row],[B2B]],6)),"")</f>
        <v/>
      </c>
      <c r="AZ920" s="6" t="str">
        <f>+IFERROR(VLOOKUP(AX920,Auxiliar!$A:$C,2,0),"")</f>
        <v>LATONES</v>
      </c>
      <c r="BA920" s="7" t="str">
        <f>+IFERROR(VLOOKUP(AX920,Auxiliar!$A:$C,3,0),"")</f>
        <v>2b 3% | 4b 4% | 6b 5% | 10b 8%  | 385b 0%</v>
      </c>
      <c r="BO920" s="1"/>
      <c r="BP920" s="1" t="s">
        <v>39</v>
      </c>
      <c r="BQ920" s="6" t="str">
        <f>+IFERROR(VALUE(RIGHT(Tabla12[[#This Row],[B2B]],6)),"")</f>
        <v/>
      </c>
      <c r="BR920" s="6" t="str">
        <f>+IFERROR(VLOOKUP(BP920,Auxiliar!$A:$C,2,0),"")</f>
        <v>VALUE LITRO</v>
      </c>
      <c r="BS920" s="7" t="str">
        <f>+IFERROR(VLOOKUP(BP920,Auxiliar!$A:$C,3,0),"")</f>
        <v>1b 12%</v>
      </c>
      <c r="CA920" s="1">
        <v>6402</v>
      </c>
      <c r="CB920" s="1" t="s">
        <v>35</v>
      </c>
      <c r="CC920" s="6">
        <f>+IFERROR(VALUE(RIGHT(Tabla14[[#This Row],[B2B]],6)),"")</f>
        <v>6402</v>
      </c>
      <c r="CD920" s="6" t="str">
        <f>+IFERROR(VLOOKUP(CB920,Auxiliar!$A:$C,2,0),"")</f>
        <v>Corona 710cc</v>
      </c>
      <c r="CE920" s="7" t="str">
        <f>+IFERROR(VLOOKUP(CB920,Auxiliar!$A:$C,3,0),"")</f>
        <v>1b 10% | 85b 0%</v>
      </c>
      <c r="CG920" s="1"/>
      <c r="CH920" s="1"/>
      <c r="CI920" s="6" t="str">
        <f>+IFERROR(VALUE(RIGHT(Tabla15[[#This Row],[B2B]],6)),"")</f>
        <v/>
      </c>
      <c r="CJ920" s="6" t="str">
        <f>+IFERROR(VLOOKUP(CH920,Auxiliar!$A:$C,2,0),"")</f>
        <v/>
      </c>
      <c r="CK920" s="7" t="str">
        <f>+IFERROR(VLOOKUP(CH920,Auxiliar!$A:$C,3,0),"")</f>
        <v/>
      </c>
      <c r="CM920" s="1">
        <v>6304</v>
      </c>
      <c r="CN920" s="1" t="s">
        <v>20</v>
      </c>
      <c r="CO920" s="6">
        <v>6304</v>
      </c>
      <c r="CP920" s="6" t="s">
        <v>20</v>
      </c>
      <c r="CQ920" s="7" t="s">
        <v>21</v>
      </c>
      <c r="CS920" s="1"/>
      <c r="CT920" s="1"/>
      <c r="CU920" s="6" t="str">
        <f>+IFERROR(VALUE(RIGHT(Tabla17[[#This Row],[B2B]],6)),"")</f>
        <v/>
      </c>
      <c r="CV920" s="6" t="str">
        <f>+IFERROR(VLOOKUP(CT920,Auxiliar!$A:$C,2,0),"")</f>
        <v/>
      </c>
      <c r="CW920" s="7" t="str">
        <f>+IFERROR(VLOOKUP(CT920,Auxiliar!$A:$C,3,0),"")</f>
        <v/>
      </c>
      <c r="CY920" s="1">
        <v>6304</v>
      </c>
      <c r="CZ920" s="1" t="s">
        <v>16</v>
      </c>
      <c r="DA920" s="6">
        <f>+IFERROR(VALUE(RIGHT(Tabla18[[#This Row],[B2B]],6)),"")</f>
        <v>6304</v>
      </c>
      <c r="DB920" s="6" t="str">
        <f>+IFERROR(VLOOKUP(CZ920,Auxiliar!$A:$C,2,0),"")</f>
        <v>PREMIUM</v>
      </c>
      <c r="DC920" s="7" t="str">
        <f>+IFERROR(VLOOKUP(CZ920,Auxiliar!$A:$C,3,0),"")</f>
        <v>0b 0% | 2b 2% | 5b 3,5% | 10b 5%</v>
      </c>
      <c r="DE920" s="1">
        <v>6304</v>
      </c>
      <c r="DF920" s="1" t="s">
        <v>19</v>
      </c>
      <c r="DG920" s="6">
        <f>+IFERROR(VALUE(RIGHT(Tabla19[[#This Row],[B2B]],6)),"")</f>
        <v>6304</v>
      </c>
      <c r="DH920" s="6" t="str">
        <f>+IFERROR(VLOOKUP(DF920,Auxiliar!$A:$C,2,0),"")</f>
        <v>MICHELOB</v>
      </c>
      <c r="DI920" s="7" t="str">
        <f>+IFERROR(VLOOKUP(DF920,Auxiliar!$A:$C,3,0),"")</f>
        <v>1b 7% | 3b 22% | 8b 27%</v>
      </c>
      <c r="DK920" s="1"/>
      <c r="DL920" s="1"/>
      <c r="DM920" s="6" t="str">
        <f>+IFERROR(VALUE(RIGHT(Tabla20[[#This Row],[B2B]],6)),"")</f>
        <v/>
      </c>
      <c r="DN920" s="6" t="str">
        <f>+IFERROR(VLOOKUP(DL920,Auxiliar!$A:$C,2,0),"")</f>
        <v/>
      </c>
      <c r="DO920" s="7" t="str">
        <f>+IFERROR(VLOOKUP(DL920,Auxiliar!$A:$C,3,0),"")</f>
        <v/>
      </c>
      <c r="DQ920" s="1">
        <v>6304</v>
      </c>
      <c r="DR920" s="12" t="s">
        <v>24</v>
      </c>
      <c r="DS920" s="6">
        <f>+IFERROR(VALUE(RIGHT(Tabla21[[#This Row],[B2B]],6)),"")</f>
        <v>6304</v>
      </c>
      <c r="DT920" s="6" t="str">
        <f>+IFERROR(VLOOKUP(DR920,Auxiliar!$A:$C,2,0),"")</f>
        <v>CORONA PORRON</v>
      </c>
      <c r="DU920" s="7" t="str">
        <f>+IFERROR(VLOOKUP(DR920,Auxiliar!$A:$C,3,0),"")</f>
        <v>1b 5% | 20b 0%</v>
      </c>
      <c r="DW920" s="1"/>
      <c r="DX920" s="12"/>
      <c r="DY920" s="6" t="str">
        <f>+IFERROR(VALUE(RIGHT(Tabla22[[#This Row],[B2B]],6)),"")</f>
        <v/>
      </c>
      <c r="DZ920" s="6" t="str">
        <f>+IFERROR(VLOOKUP(DX920,Auxiliar!$A:$C,2,0),"")</f>
        <v/>
      </c>
      <c r="EA920" s="7" t="str">
        <f>+IFERROR(VLOOKUP(DX920,Auxiliar!$A:$C,3,0),"")</f>
        <v/>
      </c>
      <c r="EC920" s="1"/>
      <c r="ED920" s="12"/>
      <c r="EE920" s="6" t="str">
        <f>+IFERROR(VALUE(RIGHT(Tabla23[[#This Row],[B2B]],6)),"")</f>
        <v/>
      </c>
      <c r="EF920" s="6" t="str">
        <f>+IFERROR(VLOOKUP(ED920,Auxiliar!$A:$C,2,0),"")</f>
        <v/>
      </c>
      <c r="EG920" s="7" t="str">
        <f>+IFERROR(VLOOKUP(ED920,Auxiliar!$A:$C,3,0),"")</f>
        <v/>
      </c>
      <c r="EI920" s="1"/>
      <c r="EJ920" s="12"/>
      <c r="EK920" s="6" t="str">
        <f>+IFERROR(VALUE(RIGHT(Tabla24[[#This Row],[B2B]],6)),"")</f>
        <v/>
      </c>
      <c r="EL920" s="6" t="str">
        <f>+IFERROR(VLOOKUP(EJ920,Auxiliar!$A:$C,2,0),"")</f>
        <v/>
      </c>
      <c r="EM920" s="7" t="str">
        <f>+IFERROR(VLOOKUP(EJ920,Auxiliar!$A:$C,3,0),"")</f>
        <v/>
      </c>
      <c r="EO920" s="1"/>
      <c r="EP920" s="12"/>
      <c r="EQ920" s="6" t="str">
        <f>+IFERROR(VALUE(RIGHT(Tabla25[[#This Row],[B2B]],6)),"")</f>
        <v/>
      </c>
      <c r="ER920" s="6" t="str">
        <f>+IFERROR(VLOOKUP(EP920,Auxiliar!$A:$C,2,0),"")</f>
        <v/>
      </c>
      <c r="ES920" s="7" t="str">
        <f>+IFERROR(VLOOKUP(EP920,Auxiliar!$A:$C,3,0),"")</f>
        <v/>
      </c>
      <c r="EU920" s="1"/>
      <c r="EV920" s="12"/>
      <c r="EW920" s="6" t="str">
        <f>+IFERROR(VALUE(RIGHT(Tabla26[[#This Row],[B2B]],6)),"")</f>
        <v/>
      </c>
      <c r="EX920" s="6" t="str">
        <f>+IFERROR(VLOOKUP(EV920,Auxiliar!$A:$C,2,0),"")</f>
        <v/>
      </c>
      <c r="EY920" s="7" t="str">
        <f>+IFERROR(VLOOKUP(EV920,Auxiliar!$A:$C,3,0),"")</f>
        <v/>
      </c>
      <c r="EZ920" s="1"/>
      <c r="FA920" s="12"/>
      <c r="FB920" s="6" t="str">
        <f>+IFERROR(VALUE(RIGHT(Tabla27[[#This Row],[B2B]],6)),"")</f>
        <v/>
      </c>
      <c r="FC920" s="6" t="str">
        <f>+IFERROR(VLOOKUP(FA920,Auxiliar!$A:$C,2,0),"")</f>
        <v/>
      </c>
      <c r="FD920" s="7" t="str">
        <f>+IFERROR(VLOOKUP(FA920,Auxiliar!$A:$C,3,0),"")</f>
        <v/>
      </c>
      <c r="FE920" s="1"/>
      <c r="FF920" s="12"/>
      <c r="FG920" s="6" t="str">
        <f>+IFERROR(VALUE(RIGHT(Tabla28[[#This Row],[B2B]],6)),"")</f>
        <v/>
      </c>
      <c r="FH920" s="6" t="str">
        <f>+IFERROR(VLOOKUP(FF920,Auxiliar!$A:$C,2,0),"")</f>
        <v/>
      </c>
      <c r="FI920" s="7" t="str">
        <f>+IFERROR(VLOOKUP(FF920,Auxiliar!$A:$C,3,0),"")</f>
        <v/>
      </c>
      <c r="FJ920" s="1"/>
      <c r="FK920" s="12"/>
      <c r="FL920" s="6" t="str">
        <f>+IFERROR(VALUE(RIGHT(Tabla29[[#This Row],[B2B]],6)),"")</f>
        <v/>
      </c>
      <c r="FM920" s="6" t="str">
        <f>+IFERROR(VLOOKUP(FK920,Auxiliar!$A:$C,2,0),"")</f>
        <v/>
      </c>
      <c r="FN920" s="7" t="str">
        <f>+IFERROR(VLOOKUP(FK920,Auxiliar!$A:$C,3,0),"")</f>
        <v/>
      </c>
      <c r="FO920" s="1"/>
      <c r="FP920" s="12"/>
      <c r="FQ920" s="6" t="str">
        <f>+IFERROR(VALUE(RIGHT(Tabla30[[#This Row],[B2B]],6)),"")</f>
        <v/>
      </c>
      <c r="FR920" s="6" t="str">
        <f>+IFERROR(VLOOKUP(FP920,Auxiliar!$A:$C,2,0),"")</f>
        <v/>
      </c>
      <c r="FS920" s="7"/>
      <c r="FT920" s="1"/>
      <c r="FU920" s="12"/>
      <c r="FV920" s="6" t="str">
        <f>+IFERROR(VALUE(RIGHT(Tabla31[[#This Row],[B2B]],6)),"")</f>
        <v/>
      </c>
      <c r="FW920" s="6" t="str">
        <f>+IFERROR(VLOOKUP(FU920,Auxiliar!$A:$C,2,0),"")</f>
        <v/>
      </c>
      <c r="FX920" s="7" t="str">
        <f>+IFERROR(VLOOKUP(FU920,Auxiliar!$A:$C,3,0),"")</f>
        <v/>
      </c>
      <c r="FY920" s="1"/>
      <c r="FZ920" s="12"/>
      <c r="GA920" s="6" t="str">
        <f>+IFERROR(VALUE(RIGHT(Tabla32[[#This Row],[B2B]],6)),"")</f>
        <v/>
      </c>
      <c r="GB920" s="6" t="str">
        <f>+IFERROR(VLOOKUP(FZ920,Auxiliar!$A:$C,2,0),"")</f>
        <v/>
      </c>
      <c r="GC920" s="7" t="str">
        <f>+IFERROR(VLOOKUP(FZ920,Auxiliar!$A:$C,3,0),"")</f>
        <v/>
      </c>
      <c r="GD920" s="1"/>
      <c r="GE920" s="12"/>
      <c r="GF920" s="6" t="str">
        <f>+IFERROR(VALUE(RIGHT(Tabla33[[#This Row],[B2B]],6)),"")</f>
        <v/>
      </c>
      <c r="GG920" s="6" t="str">
        <f>+IFERROR(VLOOKUP(GE920,Auxiliar!$A:$C,2,0),"")</f>
        <v/>
      </c>
      <c r="GH920" s="7" t="str">
        <f>+IFERROR(VLOOKUP(GE920,Auxiliar!$A:$C,3,0),"")</f>
        <v/>
      </c>
    </row>
    <row r="921" spans="19:190" x14ac:dyDescent="0.25">
      <c r="S921" s="1">
        <v>11970</v>
      </c>
      <c r="T921" s="1" t="s">
        <v>9</v>
      </c>
      <c r="U921" s="6">
        <f>+IFERROR(VALUE(RIGHT(Tabla4[[#This Row],[B2B]],6)),"")</f>
        <v>11970</v>
      </c>
      <c r="V921" s="6" t="str">
        <f>+IFERROR(VLOOKUP(T921,Auxiliar!$A:$C,2,0),"")</f>
        <v>CORE</v>
      </c>
      <c r="W921" s="7" t="str">
        <f>+IFERROR(VLOOKUP(T921,Auxiliar!$A:$C,3,0),"")</f>
        <v>0b 1% | 2b 5% | 4b 6%</v>
      </c>
      <c r="AK921" s="1">
        <v>11622</v>
      </c>
      <c r="AL921" s="1" t="s">
        <v>30</v>
      </c>
      <c r="AM921" s="6">
        <f>+IFERROR(VALUE(RIGHT(Tabla7[[#This Row],[B2B]],6)),"")</f>
        <v>11622</v>
      </c>
      <c r="AN921" s="6" t="str">
        <f>+IFERROR(VLOOKUP(AL921,Auxiliar!$A:$C,2,0),"")</f>
        <v>LATONES</v>
      </c>
      <c r="AO921" s="7" t="str">
        <f>+IFERROR(VLOOKUP(AL921,Auxiliar!$A:$C,3,0),"")</f>
        <v>1b 4% | 5b 7% | 97b 0%</v>
      </c>
      <c r="AW921" s="1"/>
      <c r="AX921" s="1" t="s">
        <v>32</v>
      </c>
      <c r="AY921" s="6" t="str">
        <f>+IFERROR(VALUE(RIGHT(Tabla9[[#This Row],[B2B]],6)),"")</f>
        <v/>
      </c>
      <c r="AZ921" s="6" t="str">
        <f>+IFERROR(VLOOKUP(AX921,Auxiliar!$A:$C,2,0),"")</f>
        <v>LATONES</v>
      </c>
      <c r="BA921" s="7" t="str">
        <f>+IFERROR(VLOOKUP(AX921,Auxiliar!$A:$C,3,0),"")</f>
        <v>2b 3% | 4b 4% | 6b 5% | 10b 8%  | 385b 0%</v>
      </c>
      <c r="CA921" s="1">
        <v>6404</v>
      </c>
      <c r="CB921" s="1" t="s">
        <v>35</v>
      </c>
      <c r="CC921" s="6">
        <f>+IFERROR(VALUE(RIGHT(Tabla14[[#This Row],[B2B]],6)),"")</f>
        <v>6404</v>
      </c>
      <c r="CD921" s="6" t="str">
        <f>+IFERROR(VLOOKUP(CB921,Auxiliar!$A:$C,2,0),"")</f>
        <v>Corona 710cc</v>
      </c>
      <c r="CE921" s="7" t="str">
        <f>+IFERROR(VLOOKUP(CB921,Auxiliar!$A:$C,3,0),"")</f>
        <v>1b 10% | 85b 0%</v>
      </c>
      <c r="CM921" s="1">
        <v>6313</v>
      </c>
      <c r="CN921" s="1" t="s">
        <v>20</v>
      </c>
      <c r="CO921" s="6">
        <v>6313</v>
      </c>
      <c r="CP921" s="6" t="s">
        <v>20</v>
      </c>
      <c r="CQ921" s="7" t="s">
        <v>21</v>
      </c>
      <c r="CY921" s="1">
        <v>6313</v>
      </c>
      <c r="CZ921" s="1" t="s">
        <v>16</v>
      </c>
      <c r="DA921" s="6">
        <f>+IFERROR(VALUE(RIGHT(Tabla18[[#This Row],[B2B]],6)),"")</f>
        <v>6313</v>
      </c>
      <c r="DB921" s="6" t="str">
        <f>+IFERROR(VLOOKUP(CZ921,Auxiliar!$A:$C,2,0),"")</f>
        <v>PREMIUM</v>
      </c>
      <c r="DC921" s="7" t="str">
        <f>+IFERROR(VLOOKUP(CZ921,Auxiliar!$A:$C,3,0),"")</f>
        <v>0b 0% | 2b 2% | 5b 3,5% | 10b 5%</v>
      </c>
      <c r="DE921" s="1">
        <v>6313</v>
      </c>
      <c r="DF921" s="1" t="s">
        <v>19</v>
      </c>
      <c r="DG921" s="6">
        <f>+IFERROR(VALUE(RIGHT(Tabla19[[#This Row],[B2B]],6)),"")</f>
        <v>6313</v>
      </c>
      <c r="DH921" s="6" t="str">
        <f>+IFERROR(VLOOKUP(DF921,Auxiliar!$A:$C,2,0),"")</f>
        <v>MICHELOB</v>
      </c>
      <c r="DI921" s="7" t="str">
        <f>+IFERROR(VLOOKUP(DF921,Auxiliar!$A:$C,3,0),"")</f>
        <v>1b 7% | 3b 22% | 8b 27%</v>
      </c>
      <c r="DK921" s="1"/>
      <c r="DL921" s="1"/>
      <c r="DM921" s="6" t="str">
        <f>+IFERROR(VALUE(RIGHT(Tabla20[[#This Row],[B2B]],6)),"")</f>
        <v/>
      </c>
      <c r="DN921" s="6" t="str">
        <f>+IFERROR(VLOOKUP(DL921,Auxiliar!$A:$C,2,0),"")</f>
        <v/>
      </c>
      <c r="DO921" s="7" t="str">
        <f>+IFERROR(VLOOKUP(DL921,Auxiliar!$A:$C,3,0),"")</f>
        <v/>
      </c>
      <c r="DQ921" s="1">
        <v>6313</v>
      </c>
      <c r="DR921" s="12" t="s">
        <v>24</v>
      </c>
      <c r="DS921" s="6">
        <f>+IFERROR(VALUE(RIGHT(Tabla21[[#This Row],[B2B]],6)),"")</f>
        <v>6313</v>
      </c>
      <c r="DT921" s="6" t="str">
        <f>+IFERROR(VLOOKUP(DR921,Auxiliar!$A:$C,2,0),"")</f>
        <v>CORONA PORRON</v>
      </c>
      <c r="DU921" s="7" t="str">
        <f>+IFERROR(VLOOKUP(DR921,Auxiliar!$A:$C,3,0),"")</f>
        <v>1b 5% | 20b 0%</v>
      </c>
      <c r="DW921" s="1"/>
      <c r="DX921" s="12"/>
      <c r="DY921" s="6" t="str">
        <f>+IFERROR(VALUE(RIGHT(Tabla22[[#This Row],[B2B]],6)),"")</f>
        <v/>
      </c>
      <c r="DZ921" s="6" t="str">
        <f>+IFERROR(VLOOKUP(DX921,Auxiliar!$A:$C,2,0),"")</f>
        <v/>
      </c>
      <c r="EA921" s="7" t="str">
        <f>+IFERROR(VLOOKUP(DX921,Auxiliar!$A:$C,3,0),"")</f>
        <v/>
      </c>
      <c r="EC921" s="1"/>
      <c r="ED921" s="12"/>
      <c r="EE921" s="6" t="str">
        <f>+IFERROR(VALUE(RIGHT(Tabla23[[#This Row],[B2B]],6)),"")</f>
        <v/>
      </c>
      <c r="EF921" s="6" t="str">
        <f>+IFERROR(VLOOKUP(ED921,Auxiliar!$A:$C,2,0),"")</f>
        <v/>
      </c>
      <c r="EG921" s="7" t="str">
        <f>+IFERROR(VLOOKUP(ED921,Auxiliar!$A:$C,3,0),"")</f>
        <v/>
      </c>
      <c r="EI921" s="1"/>
      <c r="EJ921" s="12"/>
      <c r="EK921" s="6" t="str">
        <f>+IFERROR(VALUE(RIGHT(Tabla24[[#This Row],[B2B]],6)),"")</f>
        <v/>
      </c>
      <c r="EL921" s="6" t="str">
        <f>+IFERROR(VLOOKUP(EJ921,Auxiliar!$A:$C,2,0),"")</f>
        <v/>
      </c>
      <c r="EM921" s="7" t="str">
        <f>+IFERROR(VLOOKUP(EJ921,Auxiliar!$A:$C,3,0),"")</f>
        <v/>
      </c>
      <c r="EO921" s="1"/>
      <c r="EP921" s="12"/>
      <c r="EQ921" s="6" t="str">
        <f>+IFERROR(VALUE(RIGHT(Tabla25[[#This Row],[B2B]],6)),"")</f>
        <v/>
      </c>
      <c r="ER921" s="6" t="str">
        <f>+IFERROR(VLOOKUP(EP921,Auxiliar!$A:$C,2,0),"")</f>
        <v/>
      </c>
      <c r="ES921" s="7" t="str">
        <f>+IFERROR(VLOOKUP(EP921,Auxiliar!$A:$C,3,0),"")</f>
        <v/>
      </c>
      <c r="EU921" s="1"/>
      <c r="EV921" s="12"/>
      <c r="EW921" s="6" t="str">
        <f>+IFERROR(VALUE(RIGHT(Tabla26[[#This Row],[B2B]],6)),"")</f>
        <v/>
      </c>
      <c r="EX921" s="6" t="str">
        <f>+IFERROR(VLOOKUP(EV921,Auxiliar!$A:$C,2,0),"")</f>
        <v/>
      </c>
      <c r="EY921" s="7" t="str">
        <f>+IFERROR(VLOOKUP(EV921,Auxiliar!$A:$C,3,0),"")</f>
        <v/>
      </c>
      <c r="EZ921" s="1"/>
      <c r="FA921" s="12"/>
      <c r="FB921" s="6" t="str">
        <f>+IFERROR(VALUE(RIGHT(Tabla27[[#This Row],[B2B]],6)),"")</f>
        <v/>
      </c>
      <c r="FC921" s="6" t="str">
        <f>+IFERROR(VLOOKUP(FA921,Auxiliar!$A:$C,2,0),"")</f>
        <v/>
      </c>
      <c r="FD921" s="7" t="str">
        <f>+IFERROR(VLOOKUP(FA921,Auxiliar!$A:$C,3,0),"")</f>
        <v/>
      </c>
      <c r="FE921" s="1"/>
      <c r="FF921" s="12"/>
      <c r="FG921" s="6" t="str">
        <f>+IFERROR(VALUE(RIGHT(Tabla28[[#This Row],[B2B]],6)),"")</f>
        <v/>
      </c>
      <c r="FH921" s="6" t="str">
        <f>+IFERROR(VLOOKUP(FF921,Auxiliar!$A:$C,2,0),"")</f>
        <v/>
      </c>
      <c r="FI921" s="7" t="str">
        <f>+IFERROR(VLOOKUP(FF921,Auxiliar!$A:$C,3,0),"")</f>
        <v/>
      </c>
      <c r="FJ921" s="1"/>
      <c r="FK921" s="12"/>
      <c r="FL921" s="6" t="str">
        <f>+IFERROR(VALUE(RIGHT(Tabla29[[#This Row],[B2B]],6)),"")</f>
        <v/>
      </c>
      <c r="FM921" s="6" t="str">
        <f>+IFERROR(VLOOKUP(FK921,Auxiliar!$A:$C,2,0),"")</f>
        <v/>
      </c>
      <c r="FN921" s="7" t="str">
        <f>+IFERROR(VLOOKUP(FK921,Auxiliar!$A:$C,3,0),"")</f>
        <v/>
      </c>
      <c r="FO921" s="1"/>
      <c r="FP921" s="12"/>
      <c r="FQ921" s="6" t="str">
        <f>+IFERROR(VALUE(RIGHT(Tabla30[[#This Row],[B2B]],6)),"")</f>
        <v/>
      </c>
      <c r="FR921" s="6" t="str">
        <f>+IFERROR(VLOOKUP(FP921,Auxiliar!$A:$C,2,0),"")</f>
        <v/>
      </c>
      <c r="FS921" s="7"/>
      <c r="FT921" s="1"/>
      <c r="FU921" s="12"/>
      <c r="FV921" s="6" t="str">
        <f>+IFERROR(VALUE(RIGHT(Tabla31[[#This Row],[B2B]],6)),"")</f>
        <v/>
      </c>
      <c r="FW921" s="6" t="str">
        <f>+IFERROR(VLOOKUP(FU921,Auxiliar!$A:$C,2,0),"")</f>
        <v/>
      </c>
      <c r="FX921" s="7" t="str">
        <f>+IFERROR(VLOOKUP(FU921,Auxiliar!$A:$C,3,0),"")</f>
        <v/>
      </c>
      <c r="FY921" s="1"/>
      <c r="FZ921" s="12"/>
      <c r="GA921" s="6" t="str">
        <f>+IFERROR(VALUE(RIGHT(Tabla32[[#This Row],[B2B]],6)),"")</f>
        <v/>
      </c>
      <c r="GB921" s="6" t="str">
        <f>+IFERROR(VLOOKUP(FZ921,Auxiliar!$A:$C,2,0),"")</f>
        <v/>
      </c>
      <c r="GC921" s="7" t="str">
        <f>+IFERROR(VLOOKUP(FZ921,Auxiliar!$A:$C,3,0),"")</f>
        <v/>
      </c>
      <c r="GD921" s="1"/>
      <c r="GE921" s="12"/>
      <c r="GF921" s="6" t="str">
        <f>+IFERROR(VALUE(RIGHT(Tabla33[[#This Row],[B2B]],6)),"")</f>
        <v/>
      </c>
      <c r="GG921" s="6" t="str">
        <f>+IFERROR(VLOOKUP(GE921,Auxiliar!$A:$C,2,0),"")</f>
        <v/>
      </c>
      <c r="GH921" s="7" t="str">
        <f>+IFERROR(VLOOKUP(GE921,Auxiliar!$A:$C,3,0),"")</f>
        <v/>
      </c>
    </row>
    <row r="922" spans="19:190" x14ac:dyDescent="0.25">
      <c r="S922" s="1">
        <v>11971</v>
      </c>
      <c r="T922" s="1" t="s">
        <v>9</v>
      </c>
      <c r="U922" s="6">
        <f>+IFERROR(VALUE(RIGHT(Tabla4[[#This Row],[B2B]],6)),"")</f>
        <v>11971</v>
      </c>
      <c r="V922" s="6" t="str">
        <f>+IFERROR(VLOOKUP(T922,Auxiliar!$A:$C,2,0),"")</f>
        <v>CORE</v>
      </c>
      <c r="W922" s="7" t="str">
        <f>+IFERROR(VLOOKUP(T922,Auxiliar!$A:$C,3,0),"")</f>
        <v>0b 1% | 2b 5% | 4b 6%</v>
      </c>
      <c r="AK922" s="1">
        <v>11626</v>
      </c>
      <c r="AL922" s="1" t="s">
        <v>30</v>
      </c>
      <c r="AM922" s="6">
        <f>+IFERROR(VALUE(RIGHT(Tabla7[[#This Row],[B2B]],6)),"")</f>
        <v>11626</v>
      </c>
      <c r="AN922" s="6" t="str">
        <f>+IFERROR(VLOOKUP(AL922,Auxiliar!$A:$C,2,0),"")</f>
        <v>LATONES</v>
      </c>
      <c r="AO922" s="7" t="str">
        <f>+IFERROR(VLOOKUP(AL922,Auxiliar!$A:$C,3,0),"")</f>
        <v>1b 4% | 5b 7% | 97b 0%</v>
      </c>
      <c r="AW922" s="1"/>
      <c r="AX922" s="1" t="s">
        <v>32</v>
      </c>
      <c r="AY922" s="6" t="str">
        <f>+IFERROR(VALUE(RIGHT(Tabla9[[#This Row],[B2B]],6)),"")</f>
        <v/>
      </c>
      <c r="AZ922" s="6" t="str">
        <f>+IFERROR(VLOOKUP(AX922,Auxiliar!$A:$C,2,0),"")</f>
        <v>LATONES</v>
      </c>
      <c r="BA922" s="7" t="str">
        <f>+IFERROR(VLOOKUP(AX922,Auxiliar!$A:$C,3,0),"")</f>
        <v>2b 3% | 4b 4% | 6b 5% | 10b 8%  | 385b 0%</v>
      </c>
      <c r="CA922" s="1">
        <v>6405</v>
      </c>
      <c r="CB922" s="1" t="s">
        <v>35</v>
      </c>
      <c r="CC922" s="6">
        <f>+IFERROR(VALUE(RIGHT(Tabla14[[#This Row],[B2B]],6)),"")</f>
        <v>6405</v>
      </c>
      <c r="CD922" s="6" t="str">
        <f>+IFERROR(VLOOKUP(CB922,Auxiliar!$A:$C,2,0),"")</f>
        <v>Corona 710cc</v>
      </c>
      <c r="CE922" s="7" t="str">
        <f>+IFERROR(VLOOKUP(CB922,Auxiliar!$A:$C,3,0),"")</f>
        <v>1b 10% | 85b 0%</v>
      </c>
      <c r="CM922" s="1">
        <v>6320</v>
      </c>
      <c r="CN922" s="1" t="s">
        <v>20</v>
      </c>
      <c r="CO922" s="6">
        <v>6320</v>
      </c>
      <c r="CP922" s="6" t="s">
        <v>20</v>
      </c>
      <c r="CQ922" s="7" t="s">
        <v>21</v>
      </c>
      <c r="CY922" s="1">
        <v>6320</v>
      </c>
      <c r="CZ922" s="1" t="s">
        <v>16</v>
      </c>
      <c r="DA922" s="6">
        <f>+IFERROR(VALUE(RIGHT(Tabla18[[#This Row],[B2B]],6)),"")</f>
        <v>6320</v>
      </c>
      <c r="DB922" s="6" t="str">
        <f>+IFERROR(VLOOKUP(CZ922,Auxiliar!$A:$C,2,0),"")</f>
        <v>PREMIUM</v>
      </c>
      <c r="DC922" s="7" t="str">
        <f>+IFERROR(VLOOKUP(CZ922,Auxiliar!$A:$C,3,0),"")</f>
        <v>0b 0% | 2b 2% | 5b 3,5% | 10b 5%</v>
      </c>
      <c r="DE922" s="1">
        <v>6320</v>
      </c>
      <c r="DF922" s="1" t="s">
        <v>19</v>
      </c>
      <c r="DG922" s="6">
        <f>+IFERROR(VALUE(RIGHT(Tabla19[[#This Row],[B2B]],6)),"")</f>
        <v>6320</v>
      </c>
      <c r="DH922" s="6" t="str">
        <f>+IFERROR(VLOOKUP(DF922,Auxiliar!$A:$C,2,0),"")</f>
        <v>MICHELOB</v>
      </c>
      <c r="DI922" s="7" t="str">
        <f>+IFERROR(VLOOKUP(DF922,Auxiliar!$A:$C,3,0),"")</f>
        <v>1b 7% | 3b 22% | 8b 27%</v>
      </c>
      <c r="DK922" s="1"/>
      <c r="DL922" s="1"/>
      <c r="DM922" s="6" t="str">
        <f>+IFERROR(VALUE(RIGHT(Tabla20[[#This Row],[B2B]],6)),"")</f>
        <v/>
      </c>
      <c r="DN922" s="6" t="str">
        <f>+IFERROR(VLOOKUP(DL922,Auxiliar!$A:$C,2,0),"")</f>
        <v/>
      </c>
      <c r="DO922" s="7" t="str">
        <f>+IFERROR(VLOOKUP(DL922,Auxiliar!$A:$C,3,0),"")</f>
        <v/>
      </c>
      <c r="DQ922" s="1">
        <v>6320</v>
      </c>
      <c r="DR922" s="12" t="s">
        <v>24</v>
      </c>
      <c r="DS922" s="6">
        <f>+IFERROR(VALUE(RIGHT(Tabla21[[#This Row],[B2B]],6)),"")</f>
        <v>6320</v>
      </c>
      <c r="DT922" s="6" t="str">
        <f>+IFERROR(VLOOKUP(DR922,Auxiliar!$A:$C,2,0),"")</f>
        <v>CORONA PORRON</v>
      </c>
      <c r="DU922" s="7" t="str">
        <f>+IFERROR(VLOOKUP(DR922,Auxiliar!$A:$C,3,0),"")</f>
        <v>1b 5% | 20b 0%</v>
      </c>
      <c r="DW922" s="1"/>
      <c r="DX922" s="12"/>
      <c r="DY922" s="6" t="str">
        <f>+IFERROR(VALUE(RIGHT(Tabla22[[#This Row],[B2B]],6)),"")</f>
        <v/>
      </c>
      <c r="DZ922" s="6" t="str">
        <f>+IFERROR(VLOOKUP(DX922,Auxiliar!$A:$C,2,0),"")</f>
        <v/>
      </c>
      <c r="EA922" s="7" t="str">
        <f>+IFERROR(VLOOKUP(DX922,Auxiliar!$A:$C,3,0),"")</f>
        <v/>
      </c>
      <c r="EC922" s="1"/>
      <c r="ED922" s="12"/>
      <c r="EE922" s="6" t="str">
        <f>+IFERROR(VALUE(RIGHT(Tabla23[[#This Row],[B2B]],6)),"")</f>
        <v/>
      </c>
      <c r="EF922" s="6" t="str">
        <f>+IFERROR(VLOOKUP(ED922,Auxiliar!$A:$C,2,0),"")</f>
        <v/>
      </c>
      <c r="EG922" s="7" t="str">
        <f>+IFERROR(VLOOKUP(ED922,Auxiliar!$A:$C,3,0),"")</f>
        <v/>
      </c>
      <c r="EI922" s="1"/>
      <c r="EJ922" s="12"/>
      <c r="EK922" s="6" t="str">
        <f>+IFERROR(VALUE(RIGHT(Tabla24[[#This Row],[B2B]],6)),"")</f>
        <v/>
      </c>
      <c r="EL922" s="6" t="str">
        <f>+IFERROR(VLOOKUP(EJ922,Auxiliar!$A:$C,2,0),"")</f>
        <v/>
      </c>
      <c r="EM922" s="7" t="str">
        <f>+IFERROR(VLOOKUP(EJ922,Auxiliar!$A:$C,3,0),"")</f>
        <v/>
      </c>
      <c r="EO922" s="1"/>
      <c r="EP922" s="12"/>
      <c r="EQ922" s="6" t="str">
        <f>+IFERROR(VALUE(RIGHT(Tabla25[[#This Row],[B2B]],6)),"")</f>
        <v/>
      </c>
      <c r="ER922" s="6" t="str">
        <f>+IFERROR(VLOOKUP(EP922,Auxiliar!$A:$C,2,0),"")</f>
        <v/>
      </c>
      <c r="ES922" s="7" t="str">
        <f>+IFERROR(VLOOKUP(EP922,Auxiliar!$A:$C,3,0),"")</f>
        <v/>
      </c>
      <c r="EU922" s="1"/>
      <c r="EV922" s="12"/>
      <c r="EW922" s="6" t="str">
        <f>+IFERROR(VALUE(RIGHT(Tabla26[[#This Row],[B2B]],6)),"")</f>
        <v/>
      </c>
      <c r="EX922" s="6" t="str">
        <f>+IFERROR(VLOOKUP(EV922,Auxiliar!$A:$C,2,0),"")</f>
        <v/>
      </c>
      <c r="EY922" s="7" t="str">
        <f>+IFERROR(VLOOKUP(EV922,Auxiliar!$A:$C,3,0),"")</f>
        <v/>
      </c>
      <c r="EZ922" s="1"/>
      <c r="FA922" s="12"/>
      <c r="FB922" s="6" t="str">
        <f>+IFERROR(VALUE(RIGHT(Tabla27[[#This Row],[B2B]],6)),"")</f>
        <v/>
      </c>
      <c r="FC922" s="6" t="str">
        <f>+IFERROR(VLOOKUP(FA922,Auxiliar!$A:$C,2,0),"")</f>
        <v/>
      </c>
      <c r="FD922" s="7" t="str">
        <f>+IFERROR(VLOOKUP(FA922,Auxiliar!$A:$C,3,0),"")</f>
        <v/>
      </c>
      <c r="FE922" s="1"/>
      <c r="FF922" s="12"/>
      <c r="FG922" s="6" t="str">
        <f>+IFERROR(VALUE(RIGHT(Tabla28[[#This Row],[B2B]],6)),"")</f>
        <v/>
      </c>
      <c r="FH922" s="6" t="str">
        <f>+IFERROR(VLOOKUP(FF922,Auxiliar!$A:$C,2,0),"")</f>
        <v/>
      </c>
      <c r="FI922" s="7" t="str">
        <f>+IFERROR(VLOOKUP(FF922,Auxiliar!$A:$C,3,0),"")</f>
        <v/>
      </c>
      <c r="FJ922" s="1"/>
      <c r="FK922" s="12"/>
      <c r="FL922" s="6" t="str">
        <f>+IFERROR(VALUE(RIGHT(Tabla29[[#This Row],[B2B]],6)),"")</f>
        <v/>
      </c>
      <c r="FM922" s="6" t="str">
        <f>+IFERROR(VLOOKUP(FK922,Auxiliar!$A:$C,2,0),"")</f>
        <v/>
      </c>
      <c r="FN922" s="7" t="str">
        <f>+IFERROR(VLOOKUP(FK922,Auxiliar!$A:$C,3,0),"")</f>
        <v/>
      </c>
      <c r="FO922" s="1"/>
      <c r="FP922" s="12"/>
      <c r="FQ922" s="6" t="str">
        <f>+IFERROR(VALUE(RIGHT(Tabla30[[#This Row],[B2B]],6)),"")</f>
        <v/>
      </c>
      <c r="FR922" s="6" t="str">
        <f>+IFERROR(VLOOKUP(FP922,Auxiliar!$A:$C,2,0),"")</f>
        <v/>
      </c>
      <c r="FS922" s="7"/>
      <c r="FT922" s="1"/>
      <c r="FU922" s="12"/>
      <c r="FV922" s="6" t="str">
        <f>+IFERROR(VALUE(RIGHT(Tabla31[[#This Row],[B2B]],6)),"")</f>
        <v/>
      </c>
      <c r="FW922" s="6" t="str">
        <f>+IFERROR(VLOOKUP(FU922,Auxiliar!$A:$C,2,0),"")</f>
        <v/>
      </c>
      <c r="FX922" s="7" t="str">
        <f>+IFERROR(VLOOKUP(FU922,Auxiliar!$A:$C,3,0),"")</f>
        <v/>
      </c>
      <c r="FY922" s="1"/>
      <c r="FZ922" s="12"/>
      <c r="GA922" s="6" t="str">
        <f>+IFERROR(VALUE(RIGHT(Tabla32[[#This Row],[B2B]],6)),"")</f>
        <v/>
      </c>
      <c r="GB922" s="6" t="str">
        <f>+IFERROR(VLOOKUP(FZ922,Auxiliar!$A:$C,2,0),"")</f>
        <v/>
      </c>
      <c r="GC922" s="7" t="str">
        <f>+IFERROR(VLOOKUP(FZ922,Auxiliar!$A:$C,3,0),"")</f>
        <v/>
      </c>
      <c r="GD922" s="1"/>
      <c r="GE922" s="12"/>
      <c r="GF922" s="6" t="str">
        <f>+IFERROR(VALUE(RIGHT(Tabla33[[#This Row],[B2B]],6)),"")</f>
        <v/>
      </c>
      <c r="GG922" s="6" t="str">
        <f>+IFERROR(VLOOKUP(GE922,Auxiliar!$A:$C,2,0),"")</f>
        <v/>
      </c>
      <c r="GH922" s="7" t="str">
        <f>+IFERROR(VLOOKUP(GE922,Auxiliar!$A:$C,3,0),"")</f>
        <v/>
      </c>
    </row>
    <row r="923" spans="19:190" x14ac:dyDescent="0.25">
      <c r="S923" s="1">
        <v>11972</v>
      </c>
      <c r="T923" s="1" t="s">
        <v>9</v>
      </c>
      <c r="U923" s="6">
        <f>+IFERROR(VALUE(RIGHT(Tabla4[[#This Row],[B2B]],6)),"")</f>
        <v>11972</v>
      </c>
      <c r="V923" s="6" t="str">
        <f>+IFERROR(VLOOKUP(T923,Auxiliar!$A:$C,2,0),"")</f>
        <v>CORE</v>
      </c>
      <c r="W923" s="7" t="str">
        <f>+IFERROR(VLOOKUP(T923,Auxiliar!$A:$C,3,0),"")</f>
        <v>0b 1% | 2b 5% | 4b 6%</v>
      </c>
      <c r="AK923" s="1">
        <v>11632</v>
      </c>
      <c r="AL923" s="1" t="s">
        <v>30</v>
      </c>
      <c r="AM923" s="6">
        <f>+IFERROR(VALUE(RIGHT(Tabla7[[#This Row],[B2B]],6)),"")</f>
        <v>11632</v>
      </c>
      <c r="AN923" s="6" t="str">
        <f>+IFERROR(VLOOKUP(AL923,Auxiliar!$A:$C,2,0),"")</f>
        <v>LATONES</v>
      </c>
      <c r="AO923" s="7" t="str">
        <f>+IFERROR(VLOOKUP(AL923,Auxiliar!$A:$C,3,0),"")</f>
        <v>1b 4% | 5b 7% | 97b 0%</v>
      </c>
      <c r="AW923" s="1"/>
      <c r="AX923" s="1" t="s">
        <v>32</v>
      </c>
      <c r="AY923" s="6" t="str">
        <f>+IFERROR(VALUE(RIGHT(Tabla9[[#This Row],[B2B]],6)),"")</f>
        <v/>
      </c>
      <c r="AZ923" s="6" t="str">
        <f>+IFERROR(VLOOKUP(AX923,Auxiliar!$A:$C,2,0),"")</f>
        <v>LATONES</v>
      </c>
      <c r="BA923" s="7" t="str">
        <f>+IFERROR(VLOOKUP(AX923,Auxiliar!$A:$C,3,0),"")</f>
        <v>2b 3% | 4b 4% | 6b 5% | 10b 8%  | 385b 0%</v>
      </c>
      <c r="CA923" s="1">
        <v>6408</v>
      </c>
      <c r="CB923" s="1" t="s">
        <v>35</v>
      </c>
      <c r="CC923" s="6">
        <f>+IFERROR(VALUE(RIGHT(Tabla14[[#This Row],[B2B]],6)),"")</f>
        <v>6408</v>
      </c>
      <c r="CD923" s="6" t="str">
        <f>+IFERROR(VLOOKUP(CB923,Auxiliar!$A:$C,2,0),"")</f>
        <v>Corona 710cc</v>
      </c>
      <c r="CE923" s="7" t="str">
        <f>+IFERROR(VLOOKUP(CB923,Auxiliar!$A:$C,3,0),"")</f>
        <v>1b 10% | 85b 0%</v>
      </c>
      <c r="CM923" s="1">
        <v>6326</v>
      </c>
      <c r="CN923" s="1" t="s">
        <v>20</v>
      </c>
      <c r="CO923" s="6">
        <v>6326</v>
      </c>
      <c r="CP923" s="6" t="s">
        <v>20</v>
      </c>
      <c r="CQ923" s="7" t="s">
        <v>21</v>
      </c>
      <c r="CY923" s="1">
        <v>6326</v>
      </c>
      <c r="CZ923" s="1" t="s">
        <v>16</v>
      </c>
      <c r="DA923" s="6">
        <f>+IFERROR(VALUE(RIGHT(Tabla18[[#This Row],[B2B]],6)),"")</f>
        <v>6326</v>
      </c>
      <c r="DB923" s="6" t="str">
        <f>+IFERROR(VLOOKUP(CZ923,Auxiliar!$A:$C,2,0),"")</f>
        <v>PREMIUM</v>
      </c>
      <c r="DC923" s="7" t="str">
        <f>+IFERROR(VLOOKUP(CZ923,Auxiliar!$A:$C,3,0),"")</f>
        <v>0b 0% | 2b 2% | 5b 3,5% | 10b 5%</v>
      </c>
      <c r="DE923" s="1">
        <v>6326</v>
      </c>
      <c r="DF923" s="1" t="s">
        <v>19</v>
      </c>
      <c r="DG923" s="6">
        <f>+IFERROR(VALUE(RIGHT(Tabla19[[#This Row],[B2B]],6)),"")</f>
        <v>6326</v>
      </c>
      <c r="DH923" s="6" t="str">
        <f>+IFERROR(VLOOKUP(DF923,Auxiliar!$A:$C,2,0),"")</f>
        <v>MICHELOB</v>
      </c>
      <c r="DI923" s="7" t="str">
        <f>+IFERROR(VLOOKUP(DF923,Auxiliar!$A:$C,3,0),"")</f>
        <v>1b 7% | 3b 22% | 8b 27%</v>
      </c>
      <c r="DK923" s="1"/>
      <c r="DL923" s="1"/>
      <c r="DM923" s="6" t="str">
        <f>+IFERROR(VALUE(RIGHT(Tabla20[[#This Row],[B2B]],6)),"")</f>
        <v/>
      </c>
      <c r="DN923" s="6" t="str">
        <f>+IFERROR(VLOOKUP(DL923,Auxiliar!$A:$C,2,0),"")</f>
        <v/>
      </c>
      <c r="DO923" s="7" t="str">
        <f>+IFERROR(VLOOKUP(DL923,Auxiliar!$A:$C,3,0),"")</f>
        <v/>
      </c>
      <c r="DQ923" s="1">
        <v>6326</v>
      </c>
      <c r="DR923" s="12" t="s">
        <v>24</v>
      </c>
      <c r="DS923" s="6">
        <f>+IFERROR(VALUE(RIGHT(Tabla21[[#This Row],[B2B]],6)),"")</f>
        <v>6326</v>
      </c>
      <c r="DT923" s="6" t="str">
        <f>+IFERROR(VLOOKUP(DR923,Auxiliar!$A:$C,2,0),"")</f>
        <v>CORONA PORRON</v>
      </c>
      <c r="DU923" s="7" t="str">
        <f>+IFERROR(VLOOKUP(DR923,Auxiliar!$A:$C,3,0),"")</f>
        <v>1b 5% | 20b 0%</v>
      </c>
      <c r="DW923" s="1"/>
      <c r="DX923" s="12"/>
      <c r="DY923" s="6" t="str">
        <f>+IFERROR(VALUE(RIGHT(Tabla22[[#This Row],[B2B]],6)),"")</f>
        <v/>
      </c>
      <c r="DZ923" s="6" t="str">
        <f>+IFERROR(VLOOKUP(DX923,Auxiliar!$A:$C,2,0),"")</f>
        <v/>
      </c>
      <c r="EA923" s="7" t="str">
        <f>+IFERROR(VLOOKUP(DX923,Auxiliar!$A:$C,3,0),"")</f>
        <v/>
      </c>
      <c r="EC923" s="1"/>
      <c r="ED923" s="12"/>
      <c r="EE923" s="6" t="str">
        <f>+IFERROR(VALUE(RIGHT(Tabla23[[#This Row],[B2B]],6)),"")</f>
        <v/>
      </c>
      <c r="EF923" s="6" t="str">
        <f>+IFERROR(VLOOKUP(ED923,Auxiliar!$A:$C,2,0),"")</f>
        <v/>
      </c>
      <c r="EG923" s="7" t="str">
        <f>+IFERROR(VLOOKUP(ED923,Auxiliar!$A:$C,3,0),"")</f>
        <v/>
      </c>
      <c r="EI923" s="1"/>
      <c r="EJ923" s="12"/>
      <c r="EK923" s="6" t="str">
        <f>+IFERROR(VALUE(RIGHT(Tabla24[[#This Row],[B2B]],6)),"")</f>
        <v/>
      </c>
      <c r="EL923" s="6" t="str">
        <f>+IFERROR(VLOOKUP(EJ923,Auxiliar!$A:$C,2,0),"")</f>
        <v/>
      </c>
      <c r="EM923" s="7" t="str">
        <f>+IFERROR(VLOOKUP(EJ923,Auxiliar!$A:$C,3,0),"")</f>
        <v/>
      </c>
      <c r="EO923" s="1"/>
      <c r="EP923" s="12"/>
      <c r="EQ923" s="6" t="str">
        <f>+IFERROR(VALUE(RIGHT(Tabla25[[#This Row],[B2B]],6)),"")</f>
        <v/>
      </c>
      <c r="ER923" s="6" t="str">
        <f>+IFERROR(VLOOKUP(EP923,Auxiliar!$A:$C,2,0),"")</f>
        <v/>
      </c>
      <c r="ES923" s="7" t="str">
        <f>+IFERROR(VLOOKUP(EP923,Auxiliar!$A:$C,3,0),"")</f>
        <v/>
      </c>
      <c r="EU923" s="1"/>
      <c r="EV923" s="12"/>
      <c r="EW923" s="6" t="str">
        <f>+IFERROR(VALUE(RIGHT(Tabla26[[#This Row],[B2B]],6)),"")</f>
        <v/>
      </c>
      <c r="EX923" s="6" t="str">
        <f>+IFERROR(VLOOKUP(EV923,Auxiliar!$A:$C,2,0),"")</f>
        <v/>
      </c>
      <c r="EY923" s="7" t="str">
        <f>+IFERROR(VLOOKUP(EV923,Auxiliar!$A:$C,3,0),"")</f>
        <v/>
      </c>
      <c r="EZ923" s="1"/>
      <c r="FA923" s="12"/>
      <c r="FB923" s="6" t="str">
        <f>+IFERROR(VALUE(RIGHT(Tabla27[[#This Row],[B2B]],6)),"")</f>
        <v/>
      </c>
      <c r="FC923" s="6" t="str">
        <f>+IFERROR(VLOOKUP(FA923,Auxiliar!$A:$C,2,0),"")</f>
        <v/>
      </c>
      <c r="FD923" s="7" t="str">
        <f>+IFERROR(VLOOKUP(FA923,Auxiliar!$A:$C,3,0),"")</f>
        <v/>
      </c>
      <c r="FE923" s="1"/>
      <c r="FF923" s="12"/>
      <c r="FG923" s="6" t="str">
        <f>+IFERROR(VALUE(RIGHT(Tabla28[[#This Row],[B2B]],6)),"")</f>
        <v/>
      </c>
      <c r="FH923" s="6" t="str">
        <f>+IFERROR(VLOOKUP(FF923,Auxiliar!$A:$C,2,0),"")</f>
        <v/>
      </c>
      <c r="FI923" s="7" t="str">
        <f>+IFERROR(VLOOKUP(FF923,Auxiliar!$A:$C,3,0),"")</f>
        <v/>
      </c>
      <c r="FJ923" s="1"/>
      <c r="FK923" s="12"/>
      <c r="FL923" s="6" t="str">
        <f>+IFERROR(VALUE(RIGHT(Tabla29[[#This Row],[B2B]],6)),"")</f>
        <v/>
      </c>
      <c r="FM923" s="6" t="str">
        <f>+IFERROR(VLOOKUP(FK923,Auxiliar!$A:$C,2,0),"")</f>
        <v/>
      </c>
      <c r="FN923" s="7" t="str">
        <f>+IFERROR(VLOOKUP(FK923,Auxiliar!$A:$C,3,0),"")</f>
        <v/>
      </c>
      <c r="FO923" s="1"/>
      <c r="FP923" s="12"/>
      <c r="FQ923" s="6" t="str">
        <f>+IFERROR(VALUE(RIGHT(Tabla30[[#This Row],[B2B]],6)),"")</f>
        <v/>
      </c>
      <c r="FR923" s="6" t="str">
        <f>+IFERROR(VLOOKUP(FP923,Auxiliar!$A:$C,2,0),"")</f>
        <v/>
      </c>
      <c r="FS923" s="7"/>
      <c r="FT923" s="1"/>
      <c r="FU923" s="12"/>
      <c r="FV923" s="6" t="str">
        <f>+IFERROR(VALUE(RIGHT(Tabla31[[#This Row],[B2B]],6)),"")</f>
        <v/>
      </c>
      <c r="FW923" s="6" t="str">
        <f>+IFERROR(VLOOKUP(FU923,Auxiliar!$A:$C,2,0),"")</f>
        <v/>
      </c>
      <c r="FX923" s="7" t="str">
        <f>+IFERROR(VLOOKUP(FU923,Auxiliar!$A:$C,3,0),"")</f>
        <v/>
      </c>
      <c r="FY923" s="1"/>
      <c r="FZ923" s="12"/>
      <c r="GA923" s="6" t="str">
        <f>+IFERROR(VALUE(RIGHT(Tabla32[[#This Row],[B2B]],6)),"")</f>
        <v/>
      </c>
      <c r="GB923" s="6" t="str">
        <f>+IFERROR(VLOOKUP(FZ923,Auxiliar!$A:$C,2,0),"")</f>
        <v/>
      </c>
      <c r="GC923" s="7" t="str">
        <f>+IFERROR(VLOOKUP(FZ923,Auxiliar!$A:$C,3,0),"")</f>
        <v/>
      </c>
      <c r="GD923" s="1"/>
      <c r="GE923" s="12"/>
      <c r="GF923" s="6" t="str">
        <f>+IFERROR(VALUE(RIGHT(Tabla33[[#This Row],[B2B]],6)),"")</f>
        <v/>
      </c>
      <c r="GG923" s="6" t="str">
        <f>+IFERROR(VLOOKUP(GE923,Auxiliar!$A:$C,2,0),"")</f>
        <v/>
      </c>
      <c r="GH923" s="7" t="str">
        <f>+IFERROR(VLOOKUP(GE923,Auxiliar!$A:$C,3,0),"")</f>
        <v/>
      </c>
    </row>
    <row r="924" spans="19:190" x14ac:dyDescent="0.25">
      <c r="S924" s="1">
        <v>11973</v>
      </c>
      <c r="T924" s="1" t="s">
        <v>9</v>
      </c>
      <c r="U924" s="6">
        <f>+IFERROR(VALUE(RIGHT(Tabla4[[#This Row],[B2B]],6)),"")</f>
        <v>11973</v>
      </c>
      <c r="V924" s="6" t="str">
        <f>+IFERROR(VLOOKUP(T924,Auxiliar!$A:$C,2,0),"")</f>
        <v>CORE</v>
      </c>
      <c r="W924" s="7" t="str">
        <f>+IFERROR(VLOOKUP(T924,Auxiliar!$A:$C,3,0),"")</f>
        <v>0b 1% | 2b 5% | 4b 6%</v>
      </c>
      <c r="AK924" s="1">
        <v>11642</v>
      </c>
      <c r="AL924" s="1" t="s">
        <v>30</v>
      </c>
      <c r="AM924" s="6">
        <f>+IFERROR(VALUE(RIGHT(Tabla7[[#This Row],[B2B]],6)),"")</f>
        <v>11642</v>
      </c>
      <c r="AN924" s="6" t="str">
        <f>+IFERROR(VLOOKUP(AL924,Auxiliar!$A:$C,2,0),"")</f>
        <v>LATONES</v>
      </c>
      <c r="AO924" s="7" t="str">
        <f>+IFERROR(VLOOKUP(AL924,Auxiliar!$A:$C,3,0),"")</f>
        <v>1b 4% | 5b 7% | 97b 0%</v>
      </c>
      <c r="AW924" s="1"/>
      <c r="AX924" s="1" t="s">
        <v>32</v>
      </c>
      <c r="AY924" s="6" t="str">
        <f>+IFERROR(VALUE(RIGHT(Tabla9[[#This Row],[B2B]],6)),"")</f>
        <v/>
      </c>
      <c r="AZ924" s="6" t="str">
        <f>+IFERROR(VLOOKUP(AX924,Auxiliar!$A:$C,2,0),"")</f>
        <v>LATONES</v>
      </c>
      <c r="BA924" s="7" t="str">
        <f>+IFERROR(VLOOKUP(AX924,Auxiliar!$A:$C,3,0),"")</f>
        <v>2b 3% | 4b 4% | 6b 5% | 10b 8%  | 385b 0%</v>
      </c>
      <c r="CA924" s="1">
        <v>6416</v>
      </c>
      <c r="CB924" s="1" t="s">
        <v>35</v>
      </c>
      <c r="CC924" s="6">
        <f>+IFERROR(VALUE(RIGHT(Tabla14[[#This Row],[B2B]],6)),"")</f>
        <v>6416</v>
      </c>
      <c r="CD924" s="6" t="str">
        <f>+IFERROR(VLOOKUP(CB924,Auxiliar!$A:$C,2,0),"")</f>
        <v>Corona 710cc</v>
      </c>
      <c r="CE924" s="7" t="str">
        <f>+IFERROR(VLOOKUP(CB924,Auxiliar!$A:$C,3,0),"")</f>
        <v>1b 10% | 85b 0%</v>
      </c>
      <c r="CM924" s="1">
        <v>6329</v>
      </c>
      <c r="CN924" s="1" t="s">
        <v>20</v>
      </c>
      <c r="CO924" s="6">
        <v>6329</v>
      </c>
      <c r="CP924" s="6" t="s">
        <v>20</v>
      </c>
      <c r="CQ924" s="7" t="s">
        <v>21</v>
      </c>
      <c r="CY924" s="1">
        <v>6329</v>
      </c>
      <c r="CZ924" s="1" t="s">
        <v>16</v>
      </c>
      <c r="DA924" s="6">
        <f>+IFERROR(VALUE(RIGHT(Tabla18[[#This Row],[B2B]],6)),"")</f>
        <v>6329</v>
      </c>
      <c r="DB924" s="6" t="str">
        <f>+IFERROR(VLOOKUP(CZ924,Auxiliar!$A:$C,2,0),"")</f>
        <v>PREMIUM</v>
      </c>
      <c r="DC924" s="7" t="str">
        <f>+IFERROR(VLOOKUP(CZ924,Auxiliar!$A:$C,3,0),"")</f>
        <v>0b 0% | 2b 2% | 5b 3,5% | 10b 5%</v>
      </c>
      <c r="DE924" s="1">
        <v>6329</v>
      </c>
      <c r="DF924" s="1" t="s">
        <v>19</v>
      </c>
      <c r="DG924" s="6">
        <f>+IFERROR(VALUE(RIGHT(Tabla19[[#This Row],[B2B]],6)),"")</f>
        <v>6329</v>
      </c>
      <c r="DH924" s="6" t="str">
        <f>+IFERROR(VLOOKUP(DF924,Auxiliar!$A:$C,2,0),"")</f>
        <v>MICHELOB</v>
      </c>
      <c r="DI924" s="7" t="str">
        <f>+IFERROR(VLOOKUP(DF924,Auxiliar!$A:$C,3,0),"")</f>
        <v>1b 7% | 3b 22% | 8b 27%</v>
      </c>
      <c r="DK924" s="1"/>
      <c r="DL924" s="1"/>
      <c r="DM924" s="6" t="str">
        <f>+IFERROR(VALUE(RIGHT(Tabla20[[#This Row],[B2B]],6)),"")</f>
        <v/>
      </c>
      <c r="DN924" s="6" t="str">
        <f>+IFERROR(VLOOKUP(DL924,Auxiliar!$A:$C,2,0),"")</f>
        <v/>
      </c>
      <c r="DO924" s="7" t="str">
        <f>+IFERROR(VLOOKUP(DL924,Auxiliar!$A:$C,3,0),"")</f>
        <v/>
      </c>
      <c r="DQ924" s="1">
        <v>6329</v>
      </c>
      <c r="DR924" s="12" t="s">
        <v>24</v>
      </c>
      <c r="DS924" s="6">
        <f>+IFERROR(VALUE(RIGHT(Tabla21[[#This Row],[B2B]],6)),"")</f>
        <v>6329</v>
      </c>
      <c r="DT924" s="6" t="str">
        <f>+IFERROR(VLOOKUP(DR924,Auxiliar!$A:$C,2,0),"")</f>
        <v>CORONA PORRON</v>
      </c>
      <c r="DU924" s="7" t="str">
        <f>+IFERROR(VLOOKUP(DR924,Auxiliar!$A:$C,3,0),"")</f>
        <v>1b 5% | 20b 0%</v>
      </c>
      <c r="DW924" s="1"/>
      <c r="DX924" s="12"/>
      <c r="DY924" s="6" t="str">
        <f>+IFERROR(VALUE(RIGHT(Tabla22[[#This Row],[B2B]],6)),"")</f>
        <v/>
      </c>
      <c r="DZ924" s="6" t="str">
        <f>+IFERROR(VLOOKUP(DX924,Auxiliar!$A:$C,2,0),"")</f>
        <v/>
      </c>
      <c r="EA924" s="7" t="str">
        <f>+IFERROR(VLOOKUP(DX924,Auxiliar!$A:$C,3,0),"")</f>
        <v/>
      </c>
      <c r="EC924" s="1"/>
      <c r="ED924" s="12"/>
      <c r="EE924" s="6" t="str">
        <f>+IFERROR(VALUE(RIGHT(Tabla23[[#This Row],[B2B]],6)),"")</f>
        <v/>
      </c>
      <c r="EF924" s="6" t="str">
        <f>+IFERROR(VLOOKUP(ED924,Auxiliar!$A:$C,2,0),"")</f>
        <v/>
      </c>
      <c r="EG924" s="7" t="str">
        <f>+IFERROR(VLOOKUP(ED924,Auxiliar!$A:$C,3,0),"")</f>
        <v/>
      </c>
      <c r="EI924" s="1"/>
      <c r="EJ924" s="12"/>
      <c r="EK924" s="6" t="str">
        <f>+IFERROR(VALUE(RIGHT(Tabla24[[#This Row],[B2B]],6)),"")</f>
        <v/>
      </c>
      <c r="EL924" s="6" t="str">
        <f>+IFERROR(VLOOKUP(EJ924,Auxiliar!$A:$C,2,0),"")</f>
        <v/>
      </c>
      <c r="EM924" s="7" t="str">
        <f>+IFERROR(VLOOKUP(EJ924,Auxiliar!$A:$C,3,0),"")</f>
        <v/>
      </c>
      <c r="EO924" s="1"/>
      <c r="EP924" s="12"/>
      <c r="EQ924" s="6" t="str">
        <f>+IFERROR(VALUE(RIGHT(Tabla25[[#This Row],[B2B]],6)),"")</f>
        <v/>
      </c>
      <c r="ER924" s="6" t="str">
        <f>+IFERROR(VLOOKUP(EP924,Auxiliar!$A:$C,2,0),"")</f>
        <v/>
      </c>
      <c r="ES924" s="7" t="str">
        <f>+IFERROR(VLOOKUP(EP924,Auxiliar!$A:$C,3,0),"")</f>
        <v/>
      </c>
      <c r="EU924" s="1"/>
      <c r="EV924" s="12"/>
      <c r="EW924" s="6" t="str">
        <f>+IFERROR(VALUE(RIGHT(Tabla26[[#This Row],[B2B]],6)),"")</f>
        <v/>
      </c>
      <c r="EX924" s="6" t="str">
        <f>+IFERROR(VLOOKUP(EV924,Auxiliar!$A:$C,2,0),"")</f>
        <v/>
      </c>
      <c r="EY924" s="7" t="str">
        <f>+IFERROR(VLOOKUP(EV924,Auxiliar!$A:$C,3,0),"")</f>
        <v/>
      </c>
      <c r="EZ924" s="1"/>
      <c r="FA924" s="12"/>
      <c r="FB924" s="6" t="str">
        <f>+IFERROR(VALUE(RIGHT(Tabla27[[#This Row],[B2B]],6)),"")</f>
        <v/>
      </c>
      <c r="FC924" s="6" t="str">
        <f>+IFERROR(VLOOKUP(FA924,Auxiliar!$A:$C,2,0),"")</f>
        <v/>
      </c>
      <c r="FD924" s="7" t="str">
        <f>+IFERROR(VLOOKUP(FA924,Auxiliar!$A:$C,3,0),"")</f>
        <v/>
      </c>
      <c r="FE924" s="1"/>
      <c r="FF924" s="12"/>
      <c r="FG924" s="6" t="str">
        <f>+IFERROR(VALUE(RIGHT(Tabla28[[#This Row],[B2B]],6)),"")</f>
        <v/>
      </c>
      <c r="FH924" s="6" t="str">
        <f>+IFERROR(VLOOKUP(FF924,Auxiliar!$A:$C,2,0),"")</f>
        <v/>
      </c>
      <c r="FI924" s="7" t="str">
        <f>+IFERROR(VLOOKUP(FF924,Auxiliar!$A:$C,3,0),"")</f>
        <v/>
      </c>
      <c r="FJ924" s="1"/>
      <c r="FK924" s="12"/>
      <c r="FL924" s="6" t="str">
        <f>+IFERROR(VALUE(RIGHT(Tabla29[[#This Row],[B2B]],6)),"")</f>
        <v/>
      </c>
      <c r="FM924" s="6" t="str">
        <f>+IFERROR(VLOOKUP(FK924,Auxiliar!$A:$C,2,0),"")</f>
        <v/>
      </c>
      <c r="FN924" s="7" t="str">
        <f>+IFERROR(VLOOKUP(FK924,Auxiliar!$A:$C,3,0),"")</f>
        <v/>
      </c>
      <c r="FO924" s="1"/>
      <c r="FP924" s="12"/>
      <c r="FQ924" s="6" t="str">
        <f>+IFERROR(VALUE(RIGHT(Tabla30[[#This Row],[B2B]],6)),"")</f>
        <v/>
      </c>
      <c r="FR924" s="6" t="str">
        <f>+IFERROR(VLOOKUP(FP924,Auxiliar!$A:$C,2,0),"")</f>
        <v/>
      </c>
      <c r="FS924" s="7"/>
      <c r="FT924" s="1"/>
      <c r="FU924" s="12"/>
      <c r="FV924" s="6" t="str">
        <f>+IFERROR(VALUE(RIGHT(Tabla31[[#This Row],[B2B]],6)),"")</f>
        <v/>
      </c>
      <c r="FW924" s="6" t="str">
        <f>+IFERROR(VLOOKUP(FU924,Auxiliar!$A:$C,2,0),"")</f>
        <v/>
      </c>
      <c r="FX924" s="7" t="str">
        <f>+IFERROR(VLOOKUP(FU924,Auxiliar!$A:$C,3,0),"")</f>
        <v/>
      </c>
      <c r="FY924" s="1"/>
      <c r="FZ924" s="12"/>
      <c r="GA924" s="6" t="str">
        <f>+IFERROR(VALUE(RIGHT(Tabla32[[#This Row],[B2B]],6)),"")</f>
        <v/>
      </c>
      <c r="GB924" s="6" t="str">
        <f>+IFERROR(VLOOKUP(FZ924,Auxiliar!$A:$C,2,0),"")</f>
        <v/>
      </c>
      <c r="GC924" s="7" t="str">
        <f>+IFERROR(VLOOKUP(FZ924,Auxiliar!$A:$C,3,0),"")</f>
        <v/>
      </c>
      <c r="GD924" s="1"/>
      <c r="GE924" s="12"/>
      <c r="GF924" s="6" t="str">
        <f>+IFERROR(VALUE(RIGHT(Tabla33[[#This Row],[B2B]],6)),"")</f>
        <v/>
      </c>
      <c r="GG924" s="6" t="str">
        <f>+IFERROR(VLOOKUP(GE924,Auxiliar!$A:$C,2,0),"")</f>
        <v/>
      </c>
      <c r="GH924" s="7" t="str">
        <f>+IFERROR(VLOOKUP(GE924,Auxiliar!$A:$C,3,0),"")</f>
        <v/>
      </c>
    </row>
    <row r="925" spans="19:190" x14ac:dyDescent="0.25">
      <c r="S925" s="1">
        <v>11975</v>
      </c>
      <c r="T925" s="1" t="s">
        <v>9</v>
      </c>
      <c r="U925" s="6">
        <f>+IFERROR(VALUE(RIGHT(Tabla4[[#This Row],[B2B]],6)),"")</f>
        <v>11975</v>
      </c>
      <c r="V925" s="6" t="str">
        <f>+IFERROR(VLOOKUP(T925,Auxiliar!$A:$C,2,0),"")</f>
        <v>CORE</v>
      </c>
      <c r="W925" s="7" t="str">
        <f>+IFERROR(VLOOKUP(T925,Auxiliar!$A:$C,3,0),"")</f>
        <v>0b 1% | 2b 5% | 4b 6%</v>
      </c>
      <c r="AK925" s="1">
        <v>11643</v>
      </c>
      <c r="AL925" s="1" t="s">
        <v>30</v>
      </c>
      <c r="AM925" s="6">
        <f>+IFERROR(VALUE(RIGHT(Tabla7[[#This Row],[B2B]],6)),"")</f>
        <v>11643</v>
      </c>
      <c r="AN925" s="6" t="str">
        <f>+IFERROR(VLOOKUP(AL925,Auxiliar!$A:$C,2,0),"")</f>
        <v>LATONES</v>
      </c>
      <c r="AO925" s="7" t="str">
        <f>+IFERROR(VLOOKUP(AL925,Auxiliar!$A:$C,3,0),"")</f>
        <v>1b 4% | 5b 7% | 97b 0%</v>
      </c>
      <c r="AW925" s="1"/>
      <c r="AX925" s="1" t="s">
        <v>32</v>
      </c>
      <c r="AY925" s="6" t="str">
        <f>+IFERROR(VALUE(RIGHT(Tabla9[[#This Row],[B2B]],6)),"")</f>
        <v/>
      </c>
      <c r="AZ925" s="6" t="str">
        <f>+IFERROR(VLOOKUP(AX925,Auxiliar!$A:$C,2,0),"")</f>
        <v>LATONES</v>
      </c>
      <c r="BA925" s="7" t="str">
        <f>+IFERROR(VLOOKUP(AX925,Auxiliar!$A:$C,3,0),"")</f>
        <v>2b 3% | 4b 4% | 6b 5% | 10b 8%  | 385b 0%</v>
      </c>
      <c r="CA925" s="1">
        <v>6417</v>
      </c>
      <c r="CB925" s="1" t="s">
        <v>35</v>
      </c>
      <c r="CC925" s="6">
        <f>+IFERROR(VALUE(RIGHT(Tabla14[[#This Row],[B2B]],6)),"")</f>
        <v>6417</v>
      </c>
      <c r="CD925" s="6" t="str">
        <f>+IFERROR(VLOOKUP(CB925,Auxiliar!$A:$C,2,0),"")</f>
        <v>Corona 710cc</v>
      </c>
      <c r="CE925" s="7" t="str">
        <f>+IFERROR(VLOOKUP(CB925,Auxiliar!$A:$C,3,0),"")</f>
        <v>1b 10% | 85b 0%</v>
      </c>
      <c r="CM925" s="1">
        <v>6331</v>
      </c>
      <c r="CN925" s="1" t="s">
        <v>20</v>
      </c>
      <c r="CO925" s="6">
        <v>6331</v>
      </c>
      <c r="CP925" s="6" t="s">
        <v>20</v>
      </c>
      <c r="CQ925" s="7" t="s">
        <v>21</v>
      </c>
      <c r="CY925" s="1">
        <v>6331</v>
      </c>
      <c r="CZ925" s="1" t="s">
        <v>16</v>
      </c>
      <c r="DA925" s="6">
        <f>+IFERROR(VALUE(RIGHT(Tabla18[[#This Row],[B2B]],6)),"")</f>
        <v>6331</v>
      </c>
      <c r="DB925" s="6" t="str">
        <f>+IFERROR(VLOOKUP(CZ925,Auxiliar!$A:$C,2,0),"")</f>
        <v>PREMIUM</v>
      </c>
      <c r="DC925" s="7" t="str">
        <f>+IFERROR(VLOOKUP(CZ925,Auxiliar!$A:$C,3,0),"")</f>
        <v>0b 0% | 2b 2% | 5b 3,5% | 10b 5%</v>
      </c>
      <c r="DE925" s="1">
        <v>6331</v>
      </c>
      <c r="DF925" s="1" t="s">
        <v>19</v>
      </c>
      <c r="DG925" s="6">
        <f>+IFERROR(VALUE(RIGHT(Tabla19[[#This Row],[B2B]],6)),"")</f>
        <v>6331</v>
      </c>
      <c r="DH925" s="6" t="str">
        <f>+IFERROR(VLOOKUP(DF925,Auxiliar!$A:$C,2,0),"")</f>
        <v>MICHELOB</v>
      </c>
      <c r="DI925" s="7" t="str">
        <f>+IFERROR(VLOOKUP(DF925,Auxiliar!$A:$C,3,0),"")</f>
        <v>1b 7% | 3b 22% | 8b 27%</v>
      </c>
      <c r="DK925" s="1"/>
      <c r="DL925" s="1"/>
      <c r="DM925" s="6" t="str">
        <f>+IFERROR(VALUE(RIGHT(Tabla20[[#This Row],[B2B]],6)),"")</f>
        <v/>
      </c>
      <c r="DN925" s="6" t="str">
        <f>+IFERROR(VLOOKUP(DL925,Auxiliar!$A:$C,2,0),"")</f>
        <v/>
      </c>
      <c r="DO925" s="7" t="str">
        <f>+IFERROR(VLOOKUP(DL925,Auxiliar!$A:$C,3,0),"")</f>
        <v/>
      </c>
      <c r="DQ925" s="1">
        <v>6331</v>
      </c>
      <c r="DR925" s="12" t="s">
        <v>24</v>
      </c>
      <c r="DS925" s="6">
        <f>+IFERROR(VALUE(RIGHT(Tabla21[[#This Row],[B2B]],6)),"")</f>
        <v>6331</v>
      </c>
      <c r="DT925" s="6" t="str">
        <f>+IFERROR(VLOOKUP(DR925,Auxiliar!$A:$C,2,0),"")</f>
        <v>CORONA PORRON</v>
      </c>
      <c r="DU925" s="7" t="str">
        <f>+IFERROR(VLOOKUP(DR925,Auxiliar!$A:$C,3,0),"")</f>
        <v>1b 5% | 20b 0%</v>
      </c>
      <c r="DW925" s="1"/>
      <c r="DX925" s="12"/>
      <c r="DY925" s="6" t="str">
        <f>+IFERROR(VALUE(RIGHT(Tabla22[[#This Row],[B2B]],6)),"")</f>
        <v/>
      </c>
      <c r="DZ925" s="6" t="str">
        <f>+IFERROR(VLOOKUP(DX925,Auxiliar!$A:$C,2,0),"")</f>
        <v/>
      </c>
      <c r="EA925" s="7" t="str">
        <f>+IFERROR(VLOOKUP(DX925,Auxiliar!$A:$C,3,0),"")</f>
        <v/>
      </c>
      <c r="EC925" s="1"/>
      <c r="ED925" s="12"/>
      <c r="EE925" s="6" t="str">
        <f>+IFERROR(VALUE(RIGHT(Tabla23[[#This Row],[B2B]],6)),"")</f>
        <v/>
      </c>
      <c r="EF925" s="6" t="str">
        <f>+IFERROR(VLOOKUP(ED925,Auxiliar!$A:$C,2,0),"")</f>
        <v/>
      </c>
      <c r="EG925" s="7" t="str">
        <f>+IFERROR(VLOOKUP(ED925,Auxiliar!$A:$C,3,0),"")</f>
        <v/>
      </c>
      <c r="EI925" s="1"/>
      <c r="EJ925" s="12"/>
      <c r="EK925" s="6" t="str">
        <f>+IFERROR(VALUE(RIGHT(Tabla24[[#This Row],[B2B]],6)),"")</f>
        <v/>
      </c>
      <c r="EL925" s="6" t="str">
        <f>+IFERROR(VLOOKUP(EJ925,Auxiliar!$A:$C,2,0),"")</f>
        <v/>
      </c>
      <c r="EM925" s="7" t="str">
        <f>+IFERROR(VLOOKUP(EJ925,Auxiliar!$A:$C,3,0),"")</f>
        <v/>
      </c>
      <c r="EO925" s="1"/>
      <c r="EP925" s="12"/>
      <c r="EQ925" s="6" t="str">
        <f>+IFERROR(VALUE(RIGHT(Tabla25[[#This Row],[B2B]],6)),"")</f>
        <v/>
      </c>
      <c r="ER925" s="6" t="str">
        <f>+IFERROR(VLOOKUP(EP925,Auxiliar!$A:$C,2,0),"")</f>
        <v/>
      </c>
      <c r="ES925" s="7" t="str">
        <f>+IFERROR(VLOOKUP(EP925,Auxiliar!$A:$C,3,0),"")</f>
        <v/>
      </c>
      <c r="EU925" s="1"/>
      <c r="EV925" s="12"/>
      <c r="EW925" s="6" t="str">
        <f>+IFERROR(VALUE(RIGHT(Tabla26[[#This Row],[B2B]],6)),"")</f>
        <v/>
      </c>
      <c r="EX925" s="6" t="str">
        <f>+IFERROR(VLOOKUP(EV925,Auxiliar!$A:$C,2,0),"")</f>
        <v/>
      </c>
      <c r="EY925" s="7" t="str">
        <f>+IFERROR(VLOOKUP(EV925,Auxiliar!$A:$C,3,0),"")</f>
        <v/>
      </c>
      <c r="EZ925" s="1"/>
      <c r="FA925" s="12"/>
      <c r="FB925" s="6" t="str">
        <f>+IFERROR(VALUE(RIGHT(Tabla27[[#This Row],[B2B]],6)),"")</f>
        <v/>
      </c>
      <c r="FC925" s="6" t="str">
        <f>+IFERROR(VLOOKUP(FA925,Auxiliar!$A:$C,2,0),"")</f>
        <v/>
      </c>
      <c r="FD925" s="7" t="str">
        <f>+IFERROR(VLOOKUP(FA925,Auxiliar!$A:$C,3,0),"")</f>
        <v/>
      </c>
      <c r="FE925" s="1"/>
      <c r="FF925" s="12"/>
      <c r="FG925" s="6" t="str">
        <f>+IFERROR(VALUE(RIGHT(Tabla28[[#This Row],[B2B]],6)),"")</f>
        <v/>
      </c>
      <c r="FH925" s="6" t="str">
        <f>+IFERROR(VLOOKUP(FF925,Auxiliar!$A:$C,2,0),"")</f>
        <v/>
      </c>
      <c r="FI925" s="7" t="str">
        <f>+IFERROR(VLOOKUP(FF925,Auxiliar!$A:$C,3,0),"")</f>
        <v/>
      </c>
      <c r="FJ925" s="1"/>
      <c r="FK925" s="12"/>
      <c r="FL925" s="6" t="str">
        <f>+IFERROR(VALUE(RIGHT(Tabla29[[#This Row],[B2B]],6)),"")</f>
        <v/>
      </c>
      <c r="FM925" s="6" t="str">
        <f>+IFERROR(VLOOKUP(FK925,Auxiliar!$A:$C,2,0),"")</f>
        <v/>
      </c>
      <c r="FN925" s="7" t="str">
        <f>+IFERROR(VLOOKUP(FK925,Auxiliar!$A:$C,3,0),"")</f>
        <v/>
      </c>
      <c r="FO925" s="1"/>
      <c r="FP925" s="12"/>
      <c r="FQ925" s="6" t="str">
        <f>+IFERROR(VALUE(RIGHT(Tabla30[[#This Row],[B2B]],6)),"")</f>
        <v/>
      </c>
      <c r="FR925" s="6" t="str">
        <f>+IFERROR(VLOOKUP(FP925,Auxiliar!$A:$C,2,0),"")</f>
        <v/>
      </c>
      <c r="FS925" s="7"/>
      <c r="FT925" s="1"/>
      <c r="FU925" s="12"/>
      <c r="FV925" s="6" t="str">
        <f>+IFERROR(VALUE(RIGHT(Tabla31[[#This Row],[B2B]],6)),"")</f>
        <v/>
      </c>
      <c r="FW925" s="6" t="str">
        <f>+IFERROR(VLOOKUP(FU925,Auxiliar!$A:$C,2,0),"")</f>
        <v/>
      </c>
      <c r="FX925" s="7" t="str">
        <f>+IFERROR(VLOOKUP(FU925,Auxiliar!$A:$C,3,0),"")</f>
        <v/>
      </c>
      <c r="FY925" s="1"/>
      <c r="FZ925" s="12"/>
      <c r="GA925" s="6" t="str">
        <f>+IFERROR(VALUE(RIGHT(Tabla32[[#This Row],[B2B]],6)),"")</f>
        <v/>
      </c>
      <c r="GB925" s="6" t="str">
        <f>+IFERROR(VLOOKUP(FZ925,Auxiliar!$A:$C,2,0),"")</f>
        <v/>
      </c>
      <c r="GC925" s="7" t="str">
        <f>+IFERROR(VLOOKUP(FZ925,Auxiliar!$A:$C,3,0),"")</f>
        <v/>
      </c>
      <c r="GD925" s="1"/>
      <c r="GE925" s="12"/>
      <c r="GF925" s="6" t="str">
        <f>+IFERROR(VALUE(RIGHT(Tabla33[[#This Row],[B2B]],6)),"")</f>
        <v/>
      </c>
      <c r="GG925" s="6" t="str">
        <f>+IFERROR(VLOOKUP(GE925,Auxiliar!$A:$C,2,0),"")</f>
        <v/>
      </c>
      <c r="GH925" s="7" t="str">
        <f>+IFERROR(VLOOKUP(GE925,Auxiliar!$A:$C,3,0),"")</f>
        <v/>
      </c>
    </row>
    <row r="926" spans="19:190" x14ac:dyDescent="0.25">
      <c r="S926" s="1">
        <v>11976</v>
      </c>
      <c r="T926" s="1" t="s">
        <v>9</v>
      </c>
      <c r="U926" s="6">
        <f>+IFERROR(VALUE(RIGHT(Tabla4[[#This Row],[B2B]],6)),"")</f>
        <v>11976</v>
      </c>
      <c r="V926" s="6" t="str">
        <f>+IFERROR(VLOOKUP(T926,Auxiliar!$A:$C,2,0),"")</f>
        <v>CORE</v>
      </c>
      <c r="W926" s="7" t="str">
        <f>+IFERROR(VLOOKUP(T926,Auxiliar!$A:$C,3,0),"")</f>
        <v>0b 1% | 2b 5% | 4b 6%</v>
      </c>
      <c r="AK926" s="1">
        <v>11646</v>
      </c>
      <c r="AL926" s="1" t="s">
        <v>30</v>
      </c>
      <c r="AM926" s="6">
        <f>+IFERROR(VALUE(RIGHT(Tabla7[[#This Row],[B2B]],6)),"")</f>
        <v>11646</v>
      </c>
      <c r="AN926" s="6" t="str">
        <f>+IFERROR(VLOOKUP(AL926,Auxiliar!$A:$C,2,0),"")</f>
        <v>LATONES</v>
      </c>
      <c r="AO926" s="7" t="str">
        <f>+IFERROR(VLOOKUP(AL926,Auxiliar!$A:$C,3,0),"")</f>
        <v>1b 4% | 5b 7% | 97b 0%</v>
      </c>
      <c r="AW926" s="1"/>
      <c r="AX926" s="1" t="s">
        <v>32</v>
      </c>
      <c r="AY926" s="6" t="str">
        <f>+IFERROR(VALUE(RIGHT(Tabla9[[#This Row],[B2B]],6)),"")</f>
        <v/>
      </c>
      <c r="AZ926" s="6" t="str">
        <f>+IFERROR(VLOOKUP(AX926,Auxiliar!$A:$C,2,0),"")</f>
        <v>LATONES</v>
      </c>
      <c r="BA926" s="7" t="str">
        <f>+IFERROR(VLOOKUP(AX926,Auxiliar!$A:$C,3,0),"")</f>
        <v>2b 3% | 4b 4% | 6b 5% | 10b 8%  | 385b 0%</v>
      </c>
      <c r="CA926" s="1">
        <v>6418</v>
      </c>
      <c r="CB926" s="1" t="s">
        <v>35</v>
      </c>
      <c r="CC926" s="6">
        <f>+IFERROR(VALUE(RIGHT(Tabla14[[#This Row],[B2B]],6)),"")</f>
        <v>6418</v>
      </c>
      <c r="CD926" s="6" t="str">
        <f>+IFERROR(VLOOKUP(CB926,Auxiliar!$A:$C,2,0),"")</f>
        <v>Corona 710cc</v>
      </c>
      <c r="CE926" s="7" t="str">
        <f>+IFERROR(VLOOKUP(CB926,Auxiliar!$A:$C,3,0),"")</f>
        <v>1b 10% | 85b 0%</v>
      </c>
      <c r="CM926" s="1">
        <v>6355</v>
      </c>
      <c r="CN926" s="1" t="s">
        <v>20</v>
      </c>
      <c r="CO926" s="6">
        <v>6355</v>
      </c>
      <c r="CP926" s="6" t="s">
        <v>20</v>
      </c>
      <c r="CQ926" s="7" t="s">
        <v>21</v>
      </c>
      <c r="CY926" s="1">
        <v>6355</v>
      </c>
      <c r="CZ926" s="1" t="s">
        <v>16</v>
      </c>
      <c r="DA926" s="6">
        <f>+IFERROR(VALUE(RIGHT(Tabla18[[#This Row],[B2B]],6)),"")</f>
        <v>6355</v>
      </c>
      <c r="DB926" s="6" t="str">
        <f>+IFERROR(VLOOKUP(CZ926,Auxiliar!$A:$C,2,0),"")</f>
        <v>PREMIUM</v>
      </c>
      <c r="DC926" s="7" t="str">
        <f>+IFERROR(VLOOKUP(CZ926,Auxiliar!$A:$C,3,0),"")</f>
        <v>0b 0% | 2b 2% | 5b 3,5% | 10b 5%</v>
      </c>
      <c r="DE926" s="1">
        <v>6355</v>
      </c>
      <c r="DF926" s="1" t="s">
        <v>19</v>
      </c>
      <c r="DG926" s="6">
        <f>+IFERROR(VALUE(RIGHT(Tabla19[[#This Row],[B2B]],6)),"")</f>
        <v>6355</v>
      </c>
      <c r="DH926" s="6" t="str">
        <f>+IFERROR(VLOOKUP(DF926,Auxiliar!$A:$C,2,0),"")</f>
        <v>MICHELOB</v>
      </c>
      <c r="DI926" s="7" t="str">
        <f>+IFERROR(VLOOKUP(DF926,Auxiliar!$A:$C,3,0),"")</f>
        <v>1b 7% | 3b 22% | 8b 27%</v>
      </c>
      <c r="DK926" s="1"/>
      <c r="DL926" s="1"/>
      <c r="DM926" s="6" t="str">
        <f>+IFERROR(VALUE(RIGHT(Tabla20[[#This Row],[B2B]],6)),"")</f>
        <v/>
      </c>
      <c r="DN926" s="6" t="str">
        <f>+IFERROR(VLOOKUP(DL926,Auxiliar!$A:$C,2,0),"")</f>
        <v/>
      </c>
      <c r="DO926" s="7" t="str">
        <f>+IFERROR(VLOOKUP(DL926,Auxiliar!$A:$C,3,0),"")</f>
        <v/>
      </c>
      <c r="DQ926" s="1">
        <v>6355</v>
      </c>
      <c r="DR926" s="12" t="s">
        <v>24</v>
      </c>
      <c r="DS926" s="6">
        <f>+IFERROR(VALUE(RIGHT(Tabla21[[#This Row],[B2B]],6)),"")</f>
        <v>6355</v>
      </c>
      <c r="DT926" s="6" t="str">
        <f>+IFERROR(VLOOKUP(DR926,Auxiliar!$A:$C,2,0),"")</f>
        <v>CORONA PORRON</v>
      </c>
      <c r="DU926" s="7" t="str">
        <f>+IFERROR(VLOOKUP(DR926,Auxiliar!$A:$C,3,0),"")</f>
        <v>1b 5% | 20b 0%</v>
      </c>
      <c r="DW926" s="1"/>
      <c r="DX926" s="12"/>
      <c r="DY926" s="6" t="str">
        <f>+IFERROR(VALUE(RIGHT(Tabla22[[#This Row],[B2B]],6)),"")</f>
        <v/>
      </c>
      <c r="DZ926" s="6" t="str">
        <f>+IFERROR(VLOOKUP(DX926,Auxiliar!$A:$C,2,0),"")</f>
        <v/>
      </c>
      <c r="EA926" s="7" t="str">
        <f>+IFERROR(VLOOKUP(DX926,Auxiliar!$A:$C,3,0),"")</f>
        <v/>
      </c>
      <c r="EC926" s="1"/>
      <c r="ED926" s="12"/>
      <c r="EE926" s="6" t="str">
        <f>+IFERROR(VALUE(RIGHT(Tabla23[[#This Row],[B2B]],6)),"")</f>
        <v/>
      </c>
      <c r="EF926" s="6" t="str">
        <f>+IFERROR(VLOOKUP(ED926,Auxiliar!$A:$C,2,0),"")</f>
        <v/>
      </c>
      <c r="EG926" s="7" t="str">
        <f>+IFERROR(VLOOKUP(ED926,Auxiliar!$A:$C,3,0),"")</f>
        <v/>
      </c>
      <c r="EI926" s="1"/>
      <c r="EJ926" s="12"/>
      <c r="EK926" s="6" t="str">
        <f>+IFERROR(VALUE(RIGHT(Tabla24[[#This Row],[B2B]],6)),"")</f>
        <v/>
      </c>
      <c r="EL926" s="6" t="str">
        <f>+IFERROR(VLOOKUP(EJ926,Auxiliar!$A:$C,2,0),"")</f>
        <v/>
      </c>
      <c r="EM926" s="7" t="str">
        <f>+IFERROR(VLOOKUP(EJ926,Auxiliar!$A:$C,3,0),"")</f>
        <v/>
      </c>
      <c r="EO926" s="1"/>
      <c r="EP926" s="12"/>
      <c r="EQ926" s="6" t="str">
        <f>+IFERROR(VALUE(RIGHT(Tabla25[[#This Row],[B2B]],6)),"")</f>
        <v/>
      </c>
      <c r="ER926" s="6" t="str">
        <f>+IFERROR(VLOOKUP(EP926,Auxiliar!$A:$C,2,0),"")</f>
        <v/>
      </c>
      <c r="ES926" s="7" t="str">
        <f>+IFERROR(VLOOKUP(EP926,Auxiliar!$A:$C,3,0),"")</f>
        <v/>
      </c>
      <c r="EU926" s="1"/>
      <c r="EV926" s="12"/>
      <c r="EW926" s="6" t="str">
        <f>+IFERROR(VALUE(RIGHT(Tabla26[[#This Row],[B2B]],6)),"")</f>
        <v/>
      </c>
      <c r="EX926" s="6" t="str">
        <f>+IFERROR(VLOOKUP(EV926,Auxiliar!$A:$C,2,0),"")</f>
        <v/>
      </c>
      <c r="EY926" s="7" t="str">
        <f>+IFERROR(VLOOKUP(EV926,Auxiliar!$A:$C,3,0),"")</f>
        <v/>
      </c>
      <c r="EZ926" s="1"/>
      <c r="FA926" s="12"/>
      <c r="FB926" s="6" t="str">
        <f>+IFERROR(VALUE(RIGHT(Tabla27[[#This Row],[B2B]],6)),"")</f>
        <v/>
      </c>
      <c r="FC926" s="6" t="str">
        <f>+IFERROR(VLOOKUP(FA926,Auxiliar!$A:$C,2,0),"")</f>
        <v/>
      </c>
      <c r="FD926" s="7" t="str">
        <f>+IFERROR(VLOOKUP(FA926,Auxiliar!$A:$C,3,0),"")</f>
        <v/>
      </c>
      <c r="FE926" s="1"/>
      <c r="FF926" s="12"/>
      <c r="FG926" s="6" t="str">
        <f>+IFERROR(VALUE(RIGHT(Tabla28[[#This Row],[B2B]],6)),"")</f>
        <v/>
      </c>
      <c r="FH926" s="6" t="str">
        <f>+IFERROR(VLOOKUP(FF926,Auxiliar!$A:$C,2,0),"")</f>
        <v/>
      </c>
      <c r="FI926" s="7" t="str">
        <f>+IFERROR(VLOOKUP(FF926,Auxiliar!$A:$C,3,0),"")</f>
        <v/>
      </c>
      <c r="FJ926" s="1"/>
      <c r="FK926" s="12"/>
      <c r="FL926" s="6" t="str">
        <f>+IFERROR(VALUE(RIGHT(Tabla29[[#This Row],[B2B]],6)),"")</f>
        <v/>
      </c>
      <c r="FM926" s="6" t="str">
        <f>+IFERROR(VLOOKUP(FK926,Auxiliar!$A:$C,2,0),"")</f>
        <v/>
      </c>
      <c r="FN926" s="7" t="str">
        <f>+IFERROR(VLOOKUP(FK926,Auxiliar!$A:$C,3,0),"")</f>
        <v/>
      </c>
      <c r="FO926" s="1"/>
      <c r="FP926" s="12"/>
      <c r="FQ926" s="6" t="str">
        <f>+IFERROR(VALUE(RIGHT(Tabla30[[#This Row],[B2B]],6)),"")</f>
        <v/>
      </c>
      <c r="FR926" s="6" t="str">
        <f>+IFERROR(VLOOKUP(FP926,Auxiliar!$A:$C,2,0),"")</f>
        <v/>
      </c>
      <c r="FS926" s="7"/>
      <c r="FT926" s="1"/>
      <c r="FU926" s="12"/>
      <c r="FV926" s="6" t="str">
        <f>+IFERROR(VALUE(RIGHT(Tabla31[[#This Row],[B2B]],6)),"")</f>
        <v/>
      </c>
      <c r="FW926" s="6" t="str">
        <f>+IFERROR(VLOOKUP(FU926,Auxiliar!$A:$C,2,0),"")</f>
        <v/>
      </c>
      <c r="FX926" s="7" t="str">
        <f>+IFERROR(VLOOKUP(FU926,Auxiliar!$A:$C,3,0),"")</f>
        <v/>
      </c>
      <c r="FY926" s="1"/>
      <c r="FZ926" s="12"/>
      <c r="GA926" s="6" t="str">
        <f>+IFERROR(VALUE(RIGHT(Tabla32[[#This Row],[B2B]],6)),"")</f>
        <v/>
      </c>
      <c r="GB926" s="6" t="str">
        <f>+IFERROR(VLOOKUP(FZ926,Auxiliar!$A:$C,2,0),"")</f>
        <v/>
      </c>
      <c r="GC926" s="7" t="str">
        <f>+IFERROR(VLOOKUP(FZ926,Auxiliar!$A:$C,3,0),"")</f>
        <v/>
      </c>
      <c r="GD926" s="1"/>
      <c r="GE926" s="12"/>
      <c r="GF926" s="6" t="str">
        <f>+IFERROR(VALUE(RIGHT(Tabla33[[#This Row],[B2B]],6)),"")</f>
        <v/>
      </c>
      <c r="GG926" s="6" t="str">
        <f>+IFERROR(VLOOKUP(GE926,Auxiliar!$A:$C,2,0),"")</f>
        <v/>
      </c>
      <c r="GH926" s="7" t="str">
        <f>+IFERROR(VLOOKUP(GE926,Auxiliar!$A:$C,3,0),"")</f>
        <v/>
      </c>
    </row>
    <row r="927" spans="19:190" x14ac:dyDescent="0.25">
      <c r="S927" s="1">
        <v>11977</v>
      </c>
      <c r="T927" s="1" t="s">
        <v>9</v>
      </c>
      <c r="U927" s="6">
        <f>+IFERROR(VALUE(RIGHT(Tabla4[[#This Row],[B2B]],6)),"")</f>
        <v>11977</v>
      </c>
      <c r="V927" s="6" t="str">
        <f>+IFERROR(VLOOKUP(T927,Auxiliar!$A:$C,2,0),"")</f>
        <v>CORE</v>
      </c>
      <c r="W927" s="7" t="str">
        <f>+IFERROR(VLOOKUP(T927,Auxiliar!$A:$C,3,0),"")</f>
        <v>0b 1% | 2b 5% | 4b 6%</v>
      </c>
      <c r="AK927" s="1">
        <v>11650</v>
      </c>
      <c r="AL927" s="1" t="s">
        <v>30</v>
      </c>
      <c r="AM927" s="6">
        <f>+IFERROR(VALUE(RIGHT(Tabla7[[#This Row],[B2B]],6)),"")</f>
        <v>11650</v>
      </c>
      <c r="AN927" s="6" t="str">
        <f>+IFERROR(VLOOKUP(AL927,Auxiliar!$A:$C,2,0),"")</f>
        <v>LATONES</v>
      </c>
      <c r="AO927" s="7" t="str">
        <f>+IFERROR(VLOOKUP(AL927,Auxiliar!$A:$C,3,0),"")</f>
        <v>1b 4% | 5b 7% | 97b 0%</v>
      </c>
      <c r="AW927" s="1"/>
      <c r="AX927" s="1" t="s">
        <v>32</v>
      </c>
      <c r="AY927" s="6" t="str">
        <f>+IFERROR(VALUE(RIGHT(Tabla9[[#This Row],[B2B]],6)),"")</f>
        <v/>
      </c>
      <c r="AZ927" s="6" t="str">
        <f>+IFERROR(VLOOKUP(AX927,Auxiliar!$A:$C,2,0),"")</f>
        <v>LATONES</v>
      </c>
      <c r="BA927" s="7" t="str">
        <f>+IFERROR(VLOOKUP(AX927,Auxiliar!$A:$C,3,0),"")</f>
        <v>2b 3% | 4b 4% | 6b 5% | 10b 8%  | 385b 0%</v>
      </c>
      <c r="CA927" s="1">
        <v>6419</v>
      </c>
      <c r="CB927" s="1" t="s">
        <v>35</v>
      </c>
      <c r="CC927" s="6">
        <f>+IFERROR(VALUE(RIGHT(Tabla14[[#This Row],[B2B]],6)),"")</f>
        <v>6419</v>
      </c>
      <c r="CD927" s="6" t="str">
        <f>+IFERROR(VLOOKUP(CB927,Auxiliar!$A:$C,2,0),"")</f>
        <v>Corona 710cc</v>
      </c>
      <c r="CE927" s="7" t="str">
        <f>+IFERROR(VLOOKUP(CB927,Auxiliar!$A:$C,3,0),"")</f>
        <v>1b 10% | 85b 0%</v>
      </c>
      <c r="CM927" s="1">
        <v>6359</v>
      </c>
      <c r="CN927" s="1" t="s">
        <v>20</v>
      </c>
      <c r="CO927" s="6">
        <v>6359</v>
      </c>
      <c r="CP927" s="6" t="s">
        <v>20</v>
      </c>
      <c r="CQ927" s="7" t="s">
        <v>21</v>
      </c>
      <c r="CY927" s="1">
        <v>6359</v>
      </c>
      <c r="CZ927" s="1" t="s">
        <v>16</v>
      </c>
      <c r="DA927" s="6">
        <f>+IFERROR(VALUE(RIGHT(Tabla18[[#This Row],[B2B]],6)),"")</f>
        <v>6359</v>
      </c>
      <c r="DB927" s="6" t="str">
        <f>+IFERROR(VLOOKUP(CZ927,Auxiliar!$A:$C,2,0),"")</f>
        <v>PREMIUM</v>
      </c>
      <c r="DC927" s="7" t="str">
        <f>+IFERROR(VLOOKUP(CZ927,Auxiliar!$A:$C,3,0),"")</f>
        <v>0b 0% | 2b 2% | 5b 3,5% | 10b 5%</v>
      </c>
      <c r="DE927" s="1">
        <v>6359</v>
      </c>
      <c r="DF927" s="1" t="s">
        <v>19</v>
      </c>
      <c r="DG927" s="6">
        <f>+IFERROR(VALUE(RIGHT(Tabla19[[#This Row],[B2B]],6)),"")</f>
        <v>6359</v>
      </c>
      <c r="DH927" s="6" t="str">
        <f>+IFERROR(VLOOKUP(DF927,Auxiliar!$A:$C,2,0),"")</f>
        <v>MICHELOB</v>
      </c>
      <c r="DI927" s="7" t="str">
        <f>+IFERROR(VLOOKUP(DF927,Auxiliar!$A:$C,3,0),"")</f>
        <v>1b 7% | 3b 22% | 8b 27%</v>
      </c>
      <c r="DK927" s="1"/>
      <c r="DL927" s="1"/>
      <c r="DM927" s="6" t="str">
        <f>+IFERROR(VALUE(RIGHT(Tabla20[[#This Row],[B2B]],6)),"")</f>
        <v/>
      </c>
      <c r="DN927" s="6" t="str">
        <f>+IFERROR(VLOOKUP(DL927,Auxiliar!$A:$C,2,0),"")</f>
        <v/>
      </c>
      <c r="DO927" s="7" t="str">
        <f>+IFERROR(VLOOKUP(DL927,Auxiliar!$A:$C,3,0),"")</f>
        <v/>
      </c>
      <c r="DQ927" s="1">
        <v>6359</v>
      </c>
      <c r="DR927" s="12" t="s">
        <v>24</v>
      </c>
      <c r="DS927" s="6">
        <f>+IFERROR(VALUE(RIGHT(Tabla21[[#This Row],[B2B]],6)),"")</f>
        <v>6359</v>
      </c>
      <c r="DT927" s="6" t="str">
        <f>+IFERROR(VLOOKUP(DR927,Auxiliar!$A:$C,2,0),"")</f>
        <v>CORONA PORRON</v>
      </c>
      <c r="DU927" s="7" t="str">
        <f>+IFERROR(VLOOKUP(DR927,Auxiliar!$A:$C,3,0),"")</f>
        <v>1b 5% | 20b 0%</v>
      </c>
      <c r="DW927" s="1"/>
      <c r="DX927" s="12"/>
      <c r="DY927" s="6" t="str">
        <f>+IFERROR(VALUE(RIGHT(Tabla22[[#This Row],[B2B]],6)),"")</f>
        <v/>
      </c>
      <c r="DZ927" s="6" t="str">
        <f>+IFERROR(VLOOKUP(DX927,Auxiliar!$A:$C,2,0),"")</f>
        <v/>
      </c>
      <c r="EA927" s="7" t="str">
        <f>+IFERROR(VLOOKUP(DX927,Auxiliar!$A:$C,3,0),"")</f>
        <v/>
      </c>
      <c r="EC927" s="1"/>
      <c r="ED927" s="12"/>
      <c r="EE927" s="6" t="str">
        <f>+IFERROR(VALUE(RIGHT(Tabla23[[#This Row],[B2B]],6)),"")</f>
        <v/>
      </c>
      <c r="EF927" s="6" t="str">
        <f>+IFERROR(VLOOKUP(ED927,Auxiliar!$A:$C,2,0),"")</f>
        <v/>
      </c>
      <c r="EG927" s="7" t="str">
        <f>+IFERROR(VLOOKUP(ED927,Auxiliar!$A:$C,3,0),"")</f>
        <v/>
      </c>
      <c r="EI927" s="1"/>
      <c r="EJ927" s="12"/>
      <c r="EK927" s="6" t="str">
        <f>+IFERROR(VALUE(RIGHT(Tabla24[[#This Row],[B2B]],6)),"")</f>
        <v/>
      </c>
      <c r="EL927" s="6" t="str">
        <f>+IFERROR(VLOOKUP(EJ927,Auxiliar!$A:$C,2,0),"")</f>
        <v/>
      </c>
      <c r="EM927" s="7" t="str">
        <f>+IFERROR(VLOOKUP(EJ927,Auxiliar!$A:$C,3,0),"")</f>
        <v/>
      </c>
      <c r="EO927" s="1"/>
      <c r="EP927" s="12"/>
      <c r="EQ927" s="6" t="str">
        <f>+IFERROR(VALUE(RIGHT(Tabla25[[#This Row],[B2B]],6)),"")</f>
        <v/>
      </c>
      <c r="ER927" s="6" t="str">
        <f>+IFERROR(VLOOKUP(EP927,Auxiliar!$A:$C,2,0),"")</f>
        <v/>
      </c>
      <c r="ES927" s="7" t="str">
        <f>+IFERROR(VLOOKUP(EP927,Auxiliar!$A:$C,3,0),"")</f>
        <v/>
      </c>
      <c r="EU927" s="1"/>
      <c r="EV927" s="12"/>
      <c r="EW927" s="6" t="str">
        <f>+IFERROR(VALUE(RIGHT(Tabla26[[#This Row],[B2B]],6)),"")</f>
        <v/>
      </c>
      <c r="EX927" s="6" t="str">
        <f>+IFERROR(VLOOKUP(EV927,Auxiliar!$A:$C,2,0),"")</f>
        <v/>
      </c>
      <c r="EY927" s="7" t="str">
        <f>+IFERROR(VLOOKUP(EV927,Auxiliar!$A:$C,3,0),"")</f>
        <v/>
      </c>
      <c r="EZ927" s="1"/>
      <c r="FA927" s="12"/>
      <c r="FB927" s="6" t="str">
        <f>+IFERROR(VALUE(RIGHT(Tabla27[[#This Row],[B2B]],6)),"")</f>
        <v/>
      </c>
      <c r="FC927" s="6" t="str">
        <f>+IFERROR(VLOOKUP(FA927,Auxiliar!$A:$C,2,0),"")</f>
        <v/>
      </c>
      <c r="FD927" s="7" t="str">
        <f>+IFERROR(VLOOKUP(FA927,Auxiliar!$A:$C,3,0),"")</f>
        <v/>
      </c>
      <c r="FE927" s="1"/>
      <c r="FF927" s="12"/>
      <c r="FG927" s="6" t="str">
        <f>+IFERROR(VALUE(RIGHT(Tabla28[[#This Row],[B2B]],6)),"")</f>
        <v/>
      </c>
      <c r="FH927" s="6" t="str">
        <f>+IFERROR(VLOOKUP(FF927,Auxiliar!$A:$C,2,0),"")</f>
        <v/>
      </c>
      <c r="FI927" s="7" t="str">
        <f>+IFERROR(VLOOKUP(FF927,Auxiliar!$A:$C,3,0),"")</f>
        <v/>
      </c>
      <c r="FJ927" s="1"/>
      <c r="FK927" s="12"/>
      <c r="FL927" s="6" t="str">
        <f>+IFERROR(VALUE(RIGHT(Tabla29[[#This Row],[B2B]],6)),"")</f>
        <v/>
      </c>
      <c r="FM927" s="6" t="str">
        <f>+IFERROR(VLOOKUP(FK927,Auxiliar!$A:$C,2,0),"")</f>
        <v/>
      </c>
      <c r="FN927" s="7" t="str">
        <f>+IFERROR(VLOOKUP(FK927,Auxiliar!$A:$C,3,0),"")</f>
        <v/>
      </c>
      <c r="FO927" s="1"/>
      <c r="FP927" s="12"/>
      <c r="FQ927" s="6" t="str">
        <f>+IFERROR(VALUE(RIGHT(Tabla30[[#This Row],[B2B]],6)),"")</f>
        <v/>
      </c>
      <c r="FR927" s="6" t="str">
        <f>+IFERROR(VLOOKUP(FP927,Auxiliar!$A:$C,2,0),"")</f>
        <v/>
      </c>
      <c r="FS927" s="7"/>
      <c r="FT927" s="1"/>
      <c r="FU927" s="12"/>
      <c r="FV927" s="6" t="str">
        <f>+IFERROR(VALUE(RIGHT(Tabla31[[#This Row],[B2B]],6)),"")</f>
        <v/>
      </c>
      <c r="FW927" s="6" t="str">
        <f>+IFERROR(VLOOKUP(FU927,Auxiliar!$A:$C,2,0),"")</f>
        <v/>
      </c>
      <c r="FX927" s="7" t="str">
        <f>+IFERROR(VLOOKUP(FU927,Auxiliar!$A:$C,3,0),"")</f>
        <v/>
      </c>
      <c r="FY927" s="1"/>
      <c r="FZ927" s="12"/>
      <c r="GA927" s="6" t="str">
        <f>+IFERROR(VALUE(RIGHT(Tabla32[[#This Row],[B2B]],6)),"")</f>
        <v/>
      </c>
      <c r="GB927" s="6" t="str">
        <f>+IFERROR(VLOOKUP(FZ927,Auxiliar!$A:$C,2,0),"")</f>
        <v/>
      </c>
      <c r="GC927" s="7" t="str">
        <f>+IFERROR(VLOOKUP(FZ927,Auxiliar!$A:$C,3,0),"")</f>
        <v/>
      </c>
      <c r="GD927" s="1"/>
      <c r="GE927" s="12"/>
      <c r="GF927" s="6" t="str">
        <f>+IFERROR(VALUE(RIGHT(Tabla33[[#This Row],[B2B]],6)),"")</f>
        <v/>
      </c>
      <c r="GG927" s="6" t="str">
        <f>+IFERROR(VLOOKUP(GE927,Auxiliar!$A:$C,2,0),"")</f>
        <v/>
      </c>
      <c r="GH927" s="7" t="str">
        <f>+IFERROR(VLOOKUP(GE927,Auxiliar!$A:$C,3,0),"")</f>
        <v/>
      </c>
    </row>
    <row r="928" spans="19:190" x14ac:dyDescent="0.25">
      <c r="S928" s="1">
        <v>11978</v>
      </c>
      <c r="T928" s="1" t="s">
        <v>9</v>
      </c>
      <c r="U928" s="6">
        <f>+IFERROR(VALUE(RIGHT(Tabla4[[#This Row],[B2B]],6)),"")</f>
        <v>11978</v>
      </c>
      <c r="V928" s="6" t="str">
        <f>+IFERROR(VLOOKUP(T928,Auxiliar!$A:$C,2,0),"")</f>
        <v>CORE</v>
      </c>
      <c r="W928" s="7" t="str">
        <f>+IFERROR(VLOOKUP(T928,Auxiliar!$A:$C,3,0),"")</f>
        <v>0b 1% | 2b 5% | 4b 6%</v>
      </c>
      <c r="AK928" s="1">
        <v>11653</v>
      </c>
      <c r="AL928" s="1" t="s">
        <v>30</v>
      </c>
      <c r="AM928" s="6">
        <f>+IFERROR(VALUE(RIGHT(Tabla7[[#This Row],[B2B]],6)),"")</f>
        <v>11653</v>
      </c>
      <c r="AN928" s="6" t="str">
        <f>+IFERROR(VLOOKUP(AL928,Auxiliar!$A:$C,2,0),"")</f>
        <v>LATONES</v>
      </c>
      <c r="AO928" s="7" t="str">
        <f>+IFERROR(VLOOKUP(AL928,Auxiliar!$A:$C,3,0),"")</f>
        <v>1b 4% | 5b 7% | 97b 0%</v>
      </c>
      <c r="AW928" s="1"/>
      <c r="AX928" s="1" t="s">
        <v>32</v>
      </c>
      <c r="AY928" s="6" t="str">
        <f>+IFERROR(VALUE(RIGHT(Tabla9[[#This Row],[B2B]],6)),"")</f>
        <v/>
      </c>
      <c r="AZ928" s="6" t="str">
        <f>+IFERROR(VLOOKUP(AX928,Auxiliar!$A:$C,2,0),"")</f>
        <v>LATONES</v>
      </c>
      <c r="BA928" s="7" t="str">
        <f>+IFERROR(VLOOKUP(AX928,Auxiliar!$A:$C,3,0),"")</f>
        <v>2b 3% | 4b 4% | 6b 5% | 10b 8%  | 385b 0%</v>
      </c>
      <c r="CA928" s="1">
        <v>6420</v>
      </c>
      <c r="CB928" s="1" t="s">
        <v>35</v>
      </c>
      <c r="CC928" s="6">
        <f>+IFERROR(VALUE(RIGHT(Tabla14[[#This Row],[B2B]],6)),"")</f>
        <v>6420</v>
      </c>
      <c r="CD928" s="6" t="str">
        <f>+IFERROR(VLOOKUP(CB928,Auxiliar!$A:$C,2,0),"")</f>
        <v>Corona 710cc</v>
      </c>
      <c r="CE928" s="7" t="str">
        <f>+IFERROR(VLOOKUP(CB928,Auxiliar!$A:$C,3,0),"")</f>
        <v>1b 10% | 85b 0%</v>
      </c>
      <c r="CM928" s="1">
        <v>6361</v>
      </c>
      <c r="CN928" s="1" t="s">
        <v>20</v>
      </c>
      <c r="CO928" s="6">
        <v>6361</v>
      </c>
      <c r="CP928" s="6" t="s">
        <v>20</v>
      </c>
      <c r="CQ928" s="7" t="s">
        <v>21</v>
      </c>
      <c r="CY928" s="1">
        <v>6361</v>
      </c>
      <c r="CZ928" s="1" t="s">
        <v>16</v>
      </c>
      <c r="DA928" s="6">
        <f>+IFERROR(VALUE(RIGHT(Tabla18[[#This Row],[B2B]],6)),"")</f>
        <v>6361</v>
      </c>
      <c r="DB928" s="6" t="str">
        <f>+IFERROR(VLOOKUP(CZ928,Auxiliar!$A:$C,2,0),"")</f>
        <v>PREMIUM</v>
      </c>
      <c r="DC928" s="7" t="str">
        <f>+IFERROR(VLOOKUP(CZ928,Auxiliar!$A:$C,3,0),"")</f>
        <v>0b 0% | 2b 2% | 5b 3,5% | 10b 5%</v>
      </c>
      <c r="DE928" s="1">
        <v>6361</v>
      </c>
      <c r="DF928" s="1" t="s">
        <v>19</v>
      </c>
      <c r="DG928" s="6">
        <f>+IFERROR(VALUE(RIGHT(Tabla19[[#This Row],[B2B]],6)),"")</f>
        <v>6361</v>
      </c>
      <c r="DH928" s="6" t="str">
        <f>+IFERROR(VLOOKUP(DF928,Auxiliar!$A:$C,2,0),"")</f>
        <v>MICHELOB</v>
      </c>
      <c r="DI928" s="7" t="str">
        <f>+IFERROR(VLOOKUP(DF928,Auxiliar!$A:$C,3,0),"")</f>
        <v>1b 7% | 3b 22% | 8b 27%</v>
      </c>
      <c r="DK928" s="1"/>
      <c r="DL928" s="1"/>
      <c r="DM928" s="6" t="str">
        <f>+IFERROR(VALUE(RIGHT(Tabla20[[#This Row],[B2B]],6)),"")</f>
        <v/>
      </c>
      <c r="DN928" s="6" t="str">
        <f>+IFERROR(VLOOKUP(DL928,Auxiliar!$A:$C,2,0),"")</f>
        <v/>
      </c>
      <c r="DO928" s="7" t="str">
        <f>+IFERROR(VLOOKUP(DL928,Auxiliar!$A:$C,3,0),"")</f>
        <v/>
      </c>
      <c r="DQ928" s="1">
        <v>6361</v>
      </c>
      <c r="DR928" s="12" t="s">
        <v>24</v>
      </c>
      <c r="DS928" s="6">
        <f>+IFERROR(VALUE(RIGHT(Tabla21[[#This Row],[B2B]],6)),"")</f>
        <v>6361</v>
      </c>
      <c r="DT928" s="6" t="str">
        <f>+IFERROR(VLOOKUP(DR928,Auxiliar!$A:$C,2,0),"")</f>
        <v>CORONA PORRON</v>
      </c>
      <c r="DU928" s="7" t="str">
        <f>+IFERROR(VLOOKUP(DR928,Auxiliar!$A:$C,3,0),"")</f>
        <v>1b 5% | 20b 0%</v>
      </c>
      <c r="DW928" s="1"/>
      <c r="DX928" s="12"/>
      <c r="DY928" s="6" t="str">
        <f>+IFERROR(VALUE(RIGHT(Tabla22[[#This Row],[B2B]],6)),"")</f>
        <v/>
      </c>
      <c r="DZ928" s="6" t="str">
        <f>+IFERROR(VLOOKUP(DX928,Auxiliar!$A:$C,2,0),"")</f>
        <v/>
      </c>
      <c r="EA928" s="7" t="str">
        <f>+IFERROR(VLOOKUP(DX928,Auxiliar!$A:$C,3,0),"")</f>
        <v/>
      </c>
      <c r="EC928" s="1"/>
      <c r="ED928" s="12"/>
      <c r="EE928" s="6" t="str">
        <f>+IFERROR(VALUE(RIGHT(Tabla23[[#This Row],[B2B]],6)),"")</f>
        <v/>
      </c>
      <c r="EF928" s="6" t="str">
        <f>+IFERROR(VLOOKUP(ED928,Auxiliar!$A:$C,2,0),"")</f>
        <v/>
      </c>
      <c r="EG928" s="7" t="str">
        <f>+IFERROR(VLOOKUP(ED928,Auxiliar!$A:$C,3,0),"")</f>
        <v/>
      </c>
      <c r="EI928" s="1"/>
      <c r="EJ928" s="12"/>
      <c r="EK928" s="6" t="str">
        <f>+IFERROR(VALUE(RIGHT(Tabla24[[#This Row],[B2B]],6)),"")</f>
        <v/>
      </c>
      <c r="EL928" s="6" t="str">
        <f>+IFERROR(VLOOKUP(EJ928,Auxiliar!$A:$C,2,0),"")</f>
        <v/>
      </c>
      <c r="EM928" s="7" t="str">
        <f>+IFERROR(VLOOKUP(EJ928,Auxiliar!$A:$C,3,0),"")</f>
        <v/>
      </c>
      <c r="EO928" s="1"/>
      <c r="EP928" s="12"/>
      <c r="EQ928" s="6" t="str">
        <f>+IFERROR(VALUE(RIGHT(Tabla25[[#This Row],[B2B]],6)),"")</f>
        <v/>
      </c>
      <c r="ER928" s="6" t="str">
        <f>+IFERROR(VLOOKUP(EP928,Auxiliar!$A:$C,2,0),"")</f>
        <v/>
      </c>
      <c r="ES928" s="7" t="str">
        <f>+IFERROR(VLOOKUP(EP928,Auxiliar!$A:$C,3,0),"")</f>
        <v/>
      </c>
      <c r="EU928" s="1"/>
      <c r="EV928" s="12"/>
      <c r="EW928" s="6" t="str">
        <f>+IFERROR(VALUE(RIGHT(Tabla26[[#This Row],[B2B]],6)),"")</f>
        <v/>
      </c>
      <c r="EX928" s="6" t="str">
        <f>+IFERROR(VLOOKUP(EV928,Auxiliar!$A:$C,2,0),"")</f>
        <v/>
      </c>
      <c r="EY928" s="7" t="str">
        <f>+IFERROR(VLOOKUP(EV928,Auxiliar!$A:$C,3,0),"")</f>
        <v/>
      </c>
      <c r="EZ928" s="1"/>
      <c r="FA928" s="12"/>
      <c r="FB928" s="6" t="str">
        <f>+IFERROR(VALUE(RIGHT(Tabla27[[#This Row],[B2B]],6)),"")</f>
        <v/>
      </c>
      <c r="FC928" s="6" t="str">
        <f>+IFERROR(VLOOKUP(FA928,Auxiliar!$A:$C,2,0),"")</f>
        <v/>
      </c>
      <c r="FD928" s="7" t="str">
        <f>+IFERROR(VLOOKUP(FA928,Auxiliar!$A:$C,3,0),"")</f>
        <v/>
      </c>
      <c r="FE928" s="1"/>
      <c r="FF928" s="12"/>
      <c r="FG928" s="6" t="str">
        <f>+IFERROR(VALUE(RIGHT(Tabla28[[#This Row],[B2B]],6)),"")</f>
        <v/>
      </c>
      <c r="FH928" s="6" t="str">
        <f>+IFERROR(VLOOKUP(FF928,Auxiliar!$A:$C,2,0),"")</f>
        <v/>
      </c>
      <c r="FI928" s="7" t="str">
        <f>+IFERROR(VLOOKUP(FF928,Auxiliar!$A:$C,3,0),"")</f>
        <v/>
      </c>
      <c r="FJ928" s="1"/>
      <c r="FK928" s="12"/>
      <c r="FL928" s="6" t="str">
        <f>+IFERROR(VALUE(RIGHT(Tabla29[[#This Row],[B2B]],6)),"")</f>
        <v/>
      </c>
      <c r="FM928" s="6" t="str">
        <f>+IFERROR(VLOOKUP(FK928,Auxiliar!$A:$C,2,0),"")</f>
        <v/>
      </c>
      <c r="FN928" s="7" t="str">
        <f>+IFERROR(VLOOKUP(FK928,Auxiliar!$A:$C,3,0),"")</f>
        <v/>
      </c>
      <c r="FO928" s="1"/>
      <c r="FP928" s="12"/>
      <c r="FQ928" s="6" t="str">
        <f>+IFERROR(VALUE(RIGHT(Tabla30[[#This Row],[B2B]],6)),"")</f>
        <v/>
      </c>
      <c r="FR928" s="6" t="str">
        <f>+IFERROR(VLOOKUP(FP928,Auxiliar!$A:$C,2,0),"")</f>
        <v/>
      </c>
      <c r="FS928" s="7"/>
      <c r="FT928" s="1"/>
      <c r="FU928" s="12"/>
      <c r="FV928" s="6" t="str">
        <f>+IFERROR(VALUE(RIGHT(Tabla31[[#This Row],[B2B]],6)),"")</f>
        <v/>
      </c>
      <c r="FW928" s="6" t="str">
        <f>+IFERROR(VLOOKUP(FU928,Auxiliar!$A:$C,2,0),"")</f>
        <v/>
      </c>
      <c r="FX928" s="7" t="str">
        <f>+IFERROR(VLOOKUP(FU928,Auxiliar!$A:$C,3,0),"")</f>
        <v/>
      </c>
      <c r="FY928" s="1"/>
      <c r="FZ928" s="12"/>
      <c r="GA928" s="6" t="str">
        <f>+IFERROR(VALUE(RIGHT(Tabla32[[#This Row],[B2B]],6)),"")</f>
        <v/>
      </c>
      <c r="GB928" s="6" t="str">
        <f>+IFERROR(VLOOKUP(FZ928,Auxiliar!$A:$C,2,0),"")</f>
        <v/>
      </c>
      <c r="GC928" s="7" t="str">
        <f>+IFERROR(VLOOKUP(FZ928,Auxiliar!$A:$C,3,0),"")</f>
        <v/>
      </c>
      <c r="GD928" s="1"/>
      <c r="GE928" s="12"/>
      <c r="GF928" s="6" t="str">
        <f>+IFERROR(VALUE(RIGHT(Tabla33[[#This Row],[B2B]],6)),"")</f>
        <v/>
      </c>
      <c r="GG928" s="6" t="str">
        <f>+IFERROR(VLOOKUP(GE928,Auxiliar!$A:$C,2,0),"")</f>
        <v/>
      </c>
      <c r="GH928" s="7" t="str">
        <f>+IFERROR(VLOOKUP(GE928,Auxiliar!$A:$C,3,0),"")</f>
        <v/>
      </c>
    </row>
    <row r="929" spans="19:190" x14ac:dyDescent="0.25">
      <c r="S929" s="1">
        <v>11980</v>
      </c>
      <c r="T929" s="1" t="s">
        <v>9</v>
      </c>
      <c r="U929" s="6">
        <f>+IFERROR(VALUE(RIGHT(Tabla4[[#This Row],[B2B]],6)),"")</f>
        <v>11980</v>
      </c>
      <c r="V929" s="6" t="str">
        <f>+IFERROR(VLOOKUP(T929,Auxiliar!$A:$C,2,0),"")</f>
        <v>CORE</v>
      </c>
      <c r="W929" s="7" t="str">
        <f>+IFERROR(VLOOKUP(T929,Auxiliar!$A:$C,3,0),"")</f>
        <v>0b 1% | 2b 5% | 4b 6%</v>
      </c>
      <c r="AK929" s="1">
        <v>11665</v>
      </c>
      <c r="AL929" s="1" t="s">
        <v>30</v>
      </c>
      <c r="AM929" s="6">
        <f>+IFERROR(VALUE(RIGHT(Tabla7[[#This Row],[B2B]],6)),"")</f>
        <v>11665</v>
      </c>
      <c r="AN929" s="6" t="str">
        <f>+IFERROR(VLOOKUP(AL929,Auxiliar!$A:$C,2,0),"")</f>
        <v>LATONES</v>
      </c>
      <c r="AO929" s="7" t="str">
        <f>+IFERROR(VLOOKUP(AL929,Auxiliar!$A:$C,3,0),"")</f>
        <v>1b 4% | 5b 7% | 97b 0%</v>
      </c>
      <c r="AW929" s="1"/>
      <c r="AX929" s="1" t="s">
        <v>32</v>
      </c>
      <c r="AY929" s="6" t="str">
        <f>+IFERROR(VALUE(RIGHT(Tabla9[[#This Row],[B2B]],6)),"")</f>
        <v/>
      </c>
      <c r="AZ929" s="6" t="str">
        <f>+IFERROR(VLOOKUP(AX929,Auxiliar!$A:$C,2,0),"")</f>
        <v>LATONES</v>
      </c>
      <c r="BA929" s="7" t="str">
        <f>+IFERROR(VLOOKUP(AX929,Auxiliar!$A:$C,3,0),"")</f>
        <v>2b 3% | 4b 4% | 6b 5% | 10b 8%  | 385b 0%</v>
      </c>
      <c r="CA929" s="1">
        <v>6423</v>
      </c>
      <c r="CB929" s="1" t="s">
        <v>35</v>
      </c>
      <c r="CC929" s="6">
        <f>+IFERROR(VALUE(RIGHT(Tabla14[[#This Row],[B2B]],6)),"")</f>
        <v>6423</v>
      </c>
      <c r="CD929" s="6" t="str">
        <f>+IFERROR(VLOOKUP(CB929,Auxiliar!$A:$C,2,0),"")</f>
        <v>Corona 710cc</v>
      </c>
      <c r="CE929" s="7" t="str">
        <f>+IFERROR(VLOOKUP(CB929,Auxiliar!$A:$C,3,0),"")</f>
        <v>1b 10% | 85b 0%</v>
      </c>
      <c r="CM929" s="1">
        <v>6362</v>
      </c>
      <c r="CN929" s="1" t="s">
        <v>20</v>
      </c>
      <c r="CO929" s="6">
        <v>6362</v>
      </c>
      <c r="CP929" s="6" t="s">
        <v>20</v>
      </c>
      <c r="CQ929" s="7" t="s">
        <v>21</v>
      </c>
      <c r="CY929" s="1">
        <v>6362</v>
      </c>
      <c r="CZ929" s="1" t="s">
        <v>16</v>
      </c>
      <c r="DA929" s="6">
        <f>+IFERROR(VALUE(RIGHT(Tabla18[[#This Row],[B2B]],6)),"")</f>
        <v>6362</v>
      </c>
      <c r="DB929" s="6" t="str">
        <f>+IFERROR(VLOOKUP(CZ929,Auxiliar!$A:$C,2,0),"")</f>
        <v>PREMIUM</v>
      </c>
      <c r="DC929" s="7" t="str">
        <f>+IFERROR(VLOOKUP(CZ929,Auxiliar!$A:$C,3,0),"")</f>
        <v>0b 0% | 2b 2% | 5b 3,5% | 10b 5%</v>
      </c>
      <c r="DE929" s="1">
        <v>6362</v>
      </c>
      <c r="DF929" s="1" t="s">
        <v>19</v>
      </c>
      <c r="DG929" s="6">
        <f>+IFERROR(VALUE(RIGHT(Tabla19[[#This Row],[B2B]],6)),"")</f>
        <v>6362</v>
      </c>
      <c r="DH929" s="6" t="str">
        <f>+IFERROR(VLOOKUP(DF929,Auxiliar!$A:$C,2,0),"")</f>
        <v>MICHELOB</v>
      </c>
      <c r="DI929" s="7" t="str">
        <f>+IFERROR(VLOOKUP(DF929,Auxiliar!$A:$C,3,0),"")</f>
        <v>1b 7% | 3b 22% | 8b 27%</v>
      </c>
      <c r="DK929" s="1"/>
      <c r="DL929" s="1"/>
      <c r="DM929" s="6" t="str">
        <f>+IFERROR(VALUE(RIGHT(Tabla20[[#This Row],[B2B]],6)),"")</f>
        <v/>
      </c>
      <c r="DN929" s="6" t="str">
        <f>+IFERROR(VLOOKUP(DL929,Auxiliar!$A:$C,2,0),"")</f>
        <v/>
      </c>
      <c r="DO929" s="7" t="str">
        <f>+IFERROR(VLOOKUP(DL929,Auxiliar!$A:$C,3,0),"")</f>
        <v/>
      </c>
      <c r="DQ929" s="1">
        <v>6362</v>
      </c>
      <c r="DR929" s="12" t="s">
        <v>24</v>
      </c>
      <c r="DS929" s="6">
        <f>+IFERROR(VALUE(RIGHT(Tabla21[[#This Row],[B2B]],6)),"")</f>
        <v>6362</v>
      </c>
      <c r="DT929" s="6" t="str">
        <f>+IFERROR(VLOOKUP(DR929,Auxiliar!$A:$C,2,0),"")</f>
        <v>CORONA PORRON</v>
      </c>
      <c r="DU929" s="7" t="str">
        <f>+IFERROR(VLOOKUP(DR929,Auxiliar!$A:$C,3,0),"")</f>
        <v>1b 5% | 20b 0%</v>
      </c>
      <c r="DW929" s="1"/>
      <c r="DX929" s="12"/>
      <c r="DY929" s="6" t="str">
        <f>+IFERROR(VALUE(RIGHT(Tabla22[[#This Row],[B2B]],6)),"")</f>
        <v/>
      </c>
      <c r="DZ929" s="6" t="str">
        <f>+IFERROR(VLOOKUP(DX929,Auxiliar!$A:$C,2,0),"")</f>
        <v/>
      </c>
      <c r="EA929" s="7" t="str">
        <f>+IFERROR(VLOOKUP(DX929,Auxiliar!$A:$C,3,0),"")</f>
        <v/>
      </c>
      <c r="EC929" s="1"/>
      <c r="ED929" s="12"/>
      <c r="EE929" s="6" t="str">
        <f>+IFERROR(VALUE(RIGHT(Tabla23[[#This Row],[B2B]],6)),"")</f>
        <v/>
      </c>
      <c r="EF929" s="6" t="str">
        <f>+IFERROR(VLOOKUP(ED929,Auxiliar!$A:$C,2,0),"")</f>
        <v/>
      </c>
      <c r="EG929" s="7" t="str">
        <f>+IFERROR(VLOOKUP(ED929,Auxiliar!$A:$C,3,0),"")</f>
        <v/>
      </c>
      <c r="EI929" s="1"/>
      <c r="EJ929" s="12"/>
      <c r="EK929" s="6" t="str">
        <f>+IFERROR(VALUE(RIGHT(Tabla24[[#This Row],[B2B]],6)),"")</f>
        <v/>
      </c>
      <c r="EL929" s="6" t="str">
        <f>+IFERROR(VLOOKUP(EJ929,Auxiliar!$A:$C,2,0),"")</f>
        <v/>
      </c>
      <c r="EM929" s="7" t="str">
        <f>+IFERROR(VLOOKUP(EJ929,Auxiliar!$A:$C,3,0),"")</f>
        <v/>
      </c>
      <c r="EO929" s="1"/>
      <c r="EP929" s="12"/>
      <c r="EQ929" s="6" t="str">
        <f>+IFERROR(VALUE(RIGHT(Tabla25[[#This Row],[B2B]],6)),"")</f>
        <v/>
      </c>
      <c r="ER929" s="6" t="str">
        <f>+IFERROR(VLOOKUP(EP929,Auxiliar!$A:$C,2,0),"")</f>
        <v/>
      </c>
      <c r="ES929" s="7" t="str">
        <f>+IFERROR(VLOOKUP(EP929,Auxiliar!$A:$C,3,0),"")</f>
        <v/>
      </c>
      <c r="EU929" s="1"/>
      <c r="EV929" s="12"/>
      <c r="EW929" s="6" t="str">
        <f>+IFERROR(VALUE(RIGHT(Tabla26[[#This Row],[B2B]],6)),"")</f>
        <v/>
      </c>
      <c r="EX929" s="6" t="str">
        <f>+IFERROR(VLOOKUP(EV929,Auxiliar!$A:$C,2,0),"")</f>
        <v/>
      </c>
      <c r="EY929" s="7" t="str">
        <f>+IFERROR(VLOOKUP(EV929,Auxiliar!$A:$C,3,0),"")</f>
        <v/>
      </c>
      <c r="EZ929" s="1"/>
      <c r="FA929" s="12"/>
      <c r="FB929" s="6" t="str">
        <f>+IFERROR(VALUE(RIGHT(Tabla27[[#This Row],[B2B]],6)),"")</f>
        <v/>
      </c>
      <c r="FC929" s="6" t="str">
        <f>+IFERROR(VLOOKUP(FA929,Auxiliar!$A:$C,2,0),"")</f>
        <v/>
      </c>
      <c r="FD929" s="7" t="str">
        <f>+IFERROR(VLOOKUP(FA929,Auxiliar!$A:$C,3,0),"")</f>
        <v/>
      </c>
      <c r="FE929" s="1"/>
      <c r="FF929" s="12"/>
      <c r="FG929" s="6" t="str">
        <f>+IFERROR(VALUE(RIGHT(Tabla28[[#This Row],[B2B]],6)),"")</f>
        <v/>
      </c>
      <c r="FH929" s="6" t="str">
        <f>+IFERROR(VLOOKUP(FF929,Auxiliar!$A:$C,2,0),"")</f>
        <v/>
      </c>
      <c r="FI929" s="7" t="str">
        <f>+IFERROR(VLOOKUP(FF929,Auxiliar!$A:$C,3,0),"")</f>
        <v/>
      </c>
      <c r="FJ929" s="1"/>
      <c r="FK929" s="12"/>
      <c r="FL929" s="6" t="str">
        <f>+IFERROR(VALUE(RIGHT(Tabla29[[#This Row],[B2B]],6)),"")</f>
        <v/>
      </c>
      <c r="FM929" s="6" t="str">
        <f>+IFERROR(VLOOKUP(FK929,Auxiliar!$A:$C,2,0),"")</f>
        <v/>
      </c>
      <c r="FN929" s="7" t="str">
        <f>+IFERROR(VLOOKUP(FK929,Auxiliar!$A:$C,3,0),"")</f>
        <v/>
      </c>
      <c r="FO929" s="1"/>
      <c r="FP929" s="12"/>
      <c r="FQ929" s="6" t="str">
        <f>+IFERROR(VALUE(RIGHT(Tabla30[[#This Row],[B2B]],6)),"")</f>
        <v/>
      </c>
      <c r="FR929" s="6" t="str">
        <f>+IFERROR(VLOOKUP(FP929,Auxiliar!$A:$C,2,0),"")</f>
        <v/>
      </c>
      <c r="FS929" s="7"/>
      <c r="FT929" s="1"/>
      <c r="FU929" s="12"/>
      <c r="FV929" s="6" t="str">
        <f>+IFERROR(VALUE(RIGHT(Tabla31[[#This Row],[B2B]],6)),"")</f>
        <v/>
      </c>
      <c r="FW929" s="6" t="str">
        <f>+IFERROR(VLOOKUP(FU929,Auxiliar!$A:$C,2,0),"")</f>
        <v/>
      </c>
      <c r="FX929" s="7" t="str">
        <f>+IFERROR(VLOOKUP(FU929,Auxiliar!$A:$C,3,0),"")</f>
        <v/>
      </c>
      <c r="FY929" s="1"/>
      <c r="FZ929" s="12"/>
      <c r="GA929" s="6" t="str">
        <f>+IFERROR(VALUE(RIGHT(Tabla32[[#This Row],[B2B]],6)),"")</f>
        <v/>
      </c>
      <c r="GB929" s="6" t="str">
        <f>+IFERROR(VLOOKUP(FZ929,Auxiliar!$A:$C,2,0),"")</f>
        <v/>
      </c>
      <c r="GC929" s="7" t="str">
        <f>+IFERROR(VLOOKUP(FZ929,Auxiliar!$A:$C,3,0),"")</f>
        <v/>
      </c>
      <c r="GD929" s="1"/>
      <c r="GE929" s="12"/>
      <c r="GF929" s="6" t="str">
        <f>+IFERROR(VALUE(RIGHT(Tabla33[[#This Row],[B2B]],6)),"")</f>
        <v/>
      </c>
      <c r="GG929" s="6" t="str">
        <f>+IFERROR(VLOOKUP(GE929,Auxiliar!$A:$C,2,0),"")</f>
        <v/>
      </c>
      <c r="GH929" s="7" t="str">
        <f>+IFERROR(VLOOKUP(GE929,Auxiliar!$A:$C,3,0),"")</f>
        <v/>
      </c>
    </row>
    <row r="930" spans="19:190" x14ac:dyDescent="0.25">
      <c r="S930" s="1">
        <v>11982</v>
      </c>
      <c r="T930" s="1" t="s">
        <v>9</v>
      </c>
      <c r="U930" s="6">
        <f>+IFERROR(VALUE(RIGHT(Tabla4[[#This Row],[B2B]],6)),"")</f>
        <v>11982</v>
      </c>
      <c r="V930" s="6" t="str">
        <f>+IFERROR(VLOOKUP(T930,Auxiliar!$A:$C,2,0),"")</f>
        <v>CORE</v>
      </c>
      <c r="W930" s="7" t="str">
        <f>+IFERROR(VLOOKUP(T930,Auxiliar!$A:$C,3,0),"")</f>
        <v>0b 1% | 2b 5% | 4b 6%</v>
      </c>
      <c r="AK930" s="1">
        <v>11666</v>
      </c>
      <c r="AL930" s="1" t="s">
        <v>30</v>
      </c>
      <c r="AM930" s="6">
        <f>+IFERROR(VALUE(RIGHT(Tabla7[[#This Row],[B2B]],6)),"")</f>
        <v>11666</v>
      </c>
      <c r="AN930" s="6" t="str">
        <f>+IFERROR(VLOOKUP(AL930,Auxiliar!$A:$C,2,0),"")</f>
        <v>LATONES</v>
      </c>
      <c r="AO930" s="7" t="str">
        <f>+IFERROR(VLOOKUP(AL930,Auxiliar!$A:$C,3,0),"")</f>
        <v>1b 4% | 5b 7% | 97b 0%</v>
      </c>
      <c r="AW930" s="1"/>
      <c r="AX930" s="1" t="s">
        <v>32</v>
      </c>
      <c r="AY930" s="6" t="str">
        <f>+IFERROR(VALUE(RIGHT(Tabla9[[#This Row],[B2B]],6)),"")</f>
        <v/>
      </c>
      <c r="AZ930" s="6" t="str">
        <f>+IFERROR(VLOOKUP(AX930,Auxiliar!$A:$C,2,0),"")</f>
        <v>LATONES</v>
      </c>
      <c r="BA930" s="7" t="str">
        <f>+IFERROR(VLOOKUP(AX930,Auxiliar!$A:$C,3,0),"")</f>
        <v>2b 3% | 4b 4% | 6b 5% | 10b 8%  | 385b 0%</v>
      </c>
      <c r="CA930" s="1">
        <v>6426</v>
      </c>
      <c r="CB930" s="1" t="s">
        <v>35</v>
      </c>
      <c r="CC930" s="6">
        <f>+IFERROR(VALUE(RIGHT(Tabla14[[#This Row],[B2B]],6)),"")</f>
        <v>6426</v>
      </c>
      <c r="CD930" s="6" t="str">
        <f>+IFERROR(VLOOKUP(CB930,Auxiliar!$A:$C,2,0),"")</f>
        <v>Corona 710cc</v>
      </c>
      <c r="CE930" s="7" t="str">
        <f>+IFERROR(VLOOKUP(CB930,Auxiliar!$A:$C,3,0),"")</f>
        <v>1b 10% | 85b 0%</v>
      </c>
      <c r="CM930" s="1">
        <v>6363</v>
      </c>
      <c r="CN930" s="1" t="s">
        <v>20</v>
      </c>
      <c r="CO930" s="6">
        <v>6363</v>
      </c>
      <c r="CP930" s="6" t="s">
        <v>20</v>
      </c>
      <c r="CQ930" s="7" t="s">
        <v>21</v>
      </c>
      <c r="CY930" s="1">
        <v>6363</v>
      </c>
      <c r="CZ930" s="1" t="s">
        <v>16</v>
      </c>
      <c r="DA930" s="6">
        <f>+IFERROR(VALUE(RIGHT(Tabla18[[#This Row],[B2B]],6)),"")</f>
        <v>6363</v>
      </c>
      <c r="DB930" s="6" t="str">
        <f>+IFERROR(VLOOKUP(CZ930,Auxiliar!$A:$C,2,0),"")</f>
        <v>PREMIUM</v>
      </c>
      <c r="DC930" s="7" t="str">
        <f>+IFERROR(VLOOKUP(CZ930,Auxiliar!$A:$C,3,0),"")</f>
        <v>0b 0% | 2b 2% | 5b 3,5% | 10b 5%</v>
      </c>
      <c r="DE930" s="1">
        <v>6363</v>
      </c>
      <c r="DF930" s="1" t="s">
        <v>19</v>
      </c>
      <c r="DG930" s="6">
        <f>+IFERROR(VALUE(RIGHT(Tabla19[[#This Row],[B2B]],6)),"")</f>
        <v>6363</v>
      </c>
      <c r="DH930" s="6" t="str">
        <f>+IFERROR(VLOOKUP(DF930,Auxiliar!$A:$C,2,0),"")</f>
        <v>MICHELOB</v>
      </c>
      <c r="DI930" s="7" t="str">
        <f>+IFERROR(VLOOKUP(DF930,Auxiliar!$A:$C,3,0),"")</f>
        <v>1b 7% | 3b 22% | 8b 27%</v>
      </c>
      <c r="DK930" s="1"/>
      <c r="DL930" s="1"/>
      <c r="DM930" s="6" t="str">
        <f>+IFERROR(VALUE(RIGHT(Tabla20[[#This Row],[B2B]],6)),"")</f>
        <v/>
      </c>
      <c r="DN930" s="6" t="str">
        <f>+IFERROR(VLOOKUP(DL930,Auxiliar!$A:$C,2,0),"")</f>
        <v/>
      </c>
      <c r="DO930" s="7" t="str">
        <f>+IFERROR(VLOOKUP(DL930,Auxiliar!$A:$C,3,0),"")</f>
        <v/>
      </c>
      <c r="DQ930" s="1">
        <v>6363</v>
      </c>
      <c r="DR930" s="12" t="s">
        <v>24</v>
      </c>
      <c r="DS930" s="6">
        <f>+IFERROR(VALUE(RIGHT(Tabla21[[#This Row],[B2B]],6)),"")</f>
        <v>6363</v>
      </c>
      <c r="DT930" s="6" t="str">
        <f>+IFERROR(VLOOKUP(DR930,Auxiliar!$A:$C,2,0),"")</f>
        <v>CORONA PORRON</v>
      </c>
      <c r="DU930" s="7" t="str">
        <f>+IFERROR(VLOOKUP(DR930,Auxiliar!$A:$C,3,0),"")</f>
        <v>1b 5% | 20b 0%</v>
      </c>
      <c r="DW930" s="1"/>
      <c r="DX930" s="12"/>
      <c r="DY930" s="6" t="str">
        <f>+IFERROR(VALUE(RIGHT(Tabla22[[#This Row],[B2B]],6)),"")</f>
        <v/>
      </c>
      <c r="DZ930" s="6" t="str">
        <f>+IFERROR(VLOOKUP(DX930,Auxiliar!$A:$C,2,0),"")</f>
        <v/>
      </c>
      <c r="EA930" s="7" t="str">
        <f>+IFERROR(VLOOKUP(DX930,Auxiliar!$A:$C,3,0),"")</f>
        <v/>
      </c>
      <c r="EC930" s="1"/>
      <c r="ED930" s="12"/>
      <c r="EE930" s="6" t="str">
        <f>+IFERROR(VALUE(RIGHT(Tabla23[[#This Row],[B2B]],6)),"")</f>
        <v/>
      </c>
      <c r="EF930" s="6" t="str">
        <f>+IFERROR(VLOOKUP(ED930,Auxiliar!$A:$C,2,0),"")</f>
        <v/>
      </c>
      <c r="EG930" s="7" t="str">
        <f>+IFERROR(VLOOKUP(ED930,Auxiliar!$A:$C,3,0),"")</f>
        <v/>
      </c>
      <c r="EI930" s="1"/>
      <c r="EJ930" s="12"/>
      <c r="EK930" s="6" t="str">
        <f>+IFERROR(VALUE(RIGHT(Tabla24[[#This Row],[B2B]],6)),"")</f>
        <v/>
      </c>
      <c r="EL930" s="6" t="str">
        <f>+IFERROR(VLOOKUP(EJ930,Auxiliar!$A:$C,2,0),"")</f>
        <v/>
      </c>
      <c r="EM930" s="7" t="str">
        <f>+IFERROR(VLOOKUP(EJ930,Auxiliar!$A:$C,3,0),"")</f>
        <v/>
      </c>
      <c r="EO930" s="1"/>
      <c r="EP930" s="12"/>
      <c r="EQ930" s="6" t="str">
        <f>+IFERROR(VALUE(RIGHT(Tabla25[[#This Row],[B2B]],6)),"")</f>
        <v/>
      </c>
      <c r="ER930" s="6" t="str">
        <f>+IFERROR(VLOOKUP(EP930,Auxiliar!$A:$C,2,0),"")</f>
        <v/>
      </c>
      <c r="ES930" s="7" t="str">
        <f>+IFERROR(VLOOKUP(EP930,Auxiliar!$A:$C,3,0),"")</f>
        <v/>
      </c>
      <c r="EU930" s="1"/>
      <c r="EV930" s="12"/>
      <c r="EW930" s="6" t="str">
        <f>+IFERROR(VALUE(RIGHT(Tabla26[[#This Row],[B2B]],6)),"")</f>
        <v/>
      </c>
      <c r="EX930" s="6" t="str">
        <f>+IFERROR(VLOOKUP(EV930,Auxiliar!$A:$C,2,0),"")</f>
        <v/>
      </c>
      <c r="EY930" s="7" t="str">
        <f>+IFERROR(VLOOKUP(EV930,Auxiliar!$A:$C,3,0),"")</f>
        <v/>
      </c>
      <c r="EZ930" s="1"/>
      <c r="FA930" s="12"/>
      <c r="FB930" s="6" t="str">
        <f>+IFERROR(VALUE(RIGHT(Tabla27[[#This Row],[B2B]],6)),"")</f>
        <v/>
      </c>
      <c r="FC930" s="6" t="str">
        <f>+IFERROR(VLOOKUP(FA930,Auxiliar!$A:$C,2,0),"")</f>
        <v/>
      </c>
      <c r="FD930" s="7" t="str">
        <f>+IFERROR(VLOOKUP(FA930,Auxiliar!$A:$C,3,0),"")</f>
        <v/>
      </c>
      <c r="FE930" s="1"/>
      <c r="FF930" s="12"/>
      <c r="FG930" s="6" t="str">
        <f>+IFERROR(VALUE(RIGHT(Tabla28[[#This Row],[B2B]],6)),"")</f>
        <v/>
      </c>
      <c r="FH930" s="6" t="str">
        <f>+IFERROR(VLOOKUP(FF930,Auxiliar!$A:$C,2,0),"")</f>
        <v/>
      </c>
      <c r="FI930" s="7" t="str">
        <f>+IFERROR(VLOOKUP(FF930,Auxiliar!$A:$C,3,0),"")</f>
        <v/>
      </c>
      <c r="FJ930" s="1"/>
      <c r="FK930" s="12"/>
      <c r="FL930" s="6" t="str">
        <f>+IFERROR(VALUE(RIGHT(Tabla29[[#This Row],[B2B]],6)),"")</f>
        <v/>
      </c>
      <c r="FM930" s="6" t="str">
        <f>+IFERROR(VLOOKUP(FK930,Auxiliar!$A:$C,2,0),"")</f>
        <v/>
      </c>
      <c r="FN930" s="7" t="str">
        <f>+IFERROR(VLOOKUP(FK930,Auxiliar!$A:$C,3,0),"")</f>
        <v/>
      </c>
      <c r="FO930" s="1"/>
      <c r="FP930" s="12"/>
      <c r="FQ930" s="6" t="str">
        <f>+IFERROR(VALUE(RIGHT(Tabla30[[#This Row],[B2B]],6)),"")</f>
        <v/>
      </c>
      <c r="FR930" s="6" t="str">
        <f>+IFERROR(VLOOKUP(FP930,Auxiliar!$A:$C,2,0),"")</f>
        <v/>
      </c>
      <c r="FS930" s="7"/>
      <c r="FT930" s="1"/>
      <c r="FU930" s="12"/>
      <c r="FV930" s="6" t="str">
        <f>+IFERROR(VALUE(RIGHT(Tabla31[[#This Row],[B2B]],6)),"")</f>
        <v/>
      </c>
      <c r="FW930" s="6" t="str">
        <f>+IFERROR(VLOOKUP(FU930,Auxiliar!$A:$C,2,0),"")</f>
        <v/>
      </c>
      <c r="FX930" s="7" t="str">
        <f>+IFERROR(VLOOKUP(FU930,Auxiliar!$A:$C,3,0),"")</f>
        <v/>
      </c>
      <c r="FY930" s="1"/>
      <c r="FZ930" s="12"/>
      <c r="GA930" s="6" t="str">
        <f>+IFERROR(VALUE(RIGHT(Tabla32[[#This Row],[B2B]],6)),"")</f>
        <v/>
      </c>
      <c r="GB930" s="6" t="str">
        <f>+IFERROR(VLOOKUP(FZ930,Auxiliar!$A:$C,2,0),"")</f>
        <v/>
      </c>
      <c r="GC930" s="7" t="str">
        <f>+IFERROR(VLOOKUP(FZ930,Auxiliar!$A:$C,3,0),"")</f>
        <v/>
      </c>
      <c r="GD930" s="1"/>
      <c r="GE930" s="12"/>
      <c r="GF930" s="6" t="str">
        <f>+IFERROR(VALUE(RIGHT(Tabla33[[#This Row],[B2B]],6)),"")</f>
        <v/>
      </c>
      <c r="GG930" s="6" t="str">
        <f>+IFERROR(VLOOKUP(GE930,Auxiliar!$A:$C,2,0),"")</f>
        <v/>
      </c>
      <c r="GH930" s="7" t="str">
        <f>+IFERROR(VLOOKUP(GE930,Auxiliar!$A:$C,3,0),"")</f>
        <v/>
      </c>
    </row>
    <row r="931" spans="19:190" x14ac:dyDescent="0.25">
      <c r="S931" s="1">
        <v>11984</v>
      </c>
      <c r="T931" s="1" t="s">
        <v>9</v>
      </c>
      <c r="U931" s="6">
        <f>+IFERROR(VALUE(RIGHT(Tabla4[[#This Row],[B2B]],6)),"")</f>
        <v>11984</v>
      </c>
      <c r="V931" s="6" t="str">
        <f>+IFERROR(VLOOKUP(T931,Auxiliar!$A:$C,2,0),"")</f>
        <v>CORE</v>
      </c>
      <c r="W931" s="7" t="str">
        <f>+IFERROR(VLOOKUP(T931,Auxiliar!$A:$C,3,0),"")</f>
        <v>0b 1% | 2b 5% | 4b 6%</v>
      </c>
      <c r="AK931" s="1">
        <v>11674</v>
      </c>
      <c r="AL931" s="1" t="s">
        <v>30</v>
      </c>
      <c r="AM931" s="6">
        <f>+IFERROR(VALUE(RIGHT(Tabla7[[#This Row],[B2B]],6)),"")</f>
        <v>11674</v>
      </c>
      <c r="AN931" s="6" t="str">
        <f>+IFERROR(VLOOKUP(AL931,Auxiliar!$A:$C,2,0),"")</f>
        <v>LATONES</v>
      </c>
      <c r="AO931" s="7" t="str">
        <f>+IFERROR(VLOOKUP(AL931,Auxiliar!$A:$C,3,0),"")</f>
        <v>1b 4% | 5b 7% | 97b 0%</v>
      </c>
      <c r="AW931" s="1"/>
      <c r="AX931" s="1" t="s">
        <v>32</v>
      </c>
      <c r="AY931" s="6" t="str">
        <f>+IFERROR(VALUE(RIGHT(Tabla9[[#This Row],[B2B]],6)),"")</f>
        <v/>
      </c>
      <c r="AZ931" s="6" t="str">
        <f>+IFERROR(VLOOKUP(AX931,Auxiliar!$A:$C,2,0),"")</f>
        <v>LATONES</v>
      </c>
      <c r="BA931" s="7" t="str">
        <f>+IFERROR(VLOOKUP(AX931,Auxiliar!$A:$C,3,0),"")</f>
        <v>2b 3% | 4b 4% | 6b 5% | 10b 8%  | 385b 0%</v>
      </c>
      <c r="CA931" s="1">
        <v>6437</v>
      </c>
      <c r="CB931" s="1" t="s">
        <v>35</v>
      </c>
      <c r="CC931" s="6">
        <f>+IFERROR(VALUE(RIGHT(Tabla14[[#This Row],[B2B]],6)),"")</f>
        <v>6437</v>
      </c>
      <c r="CD931" s="6" t="str">
        <f>+IFERROR(VLOOKUP(CB931,Auxiliar!$A:$C,2,0),"")</f>
        <v>Corona 710cc</v>
      </c>
      <c r="CE931" s="7" t="str">
        <f>+IFERROR(VLOOKUP(CB931,Auxiliar!$A:$C,3,0),"")</f>
        <v>1b 10% | 85b 0%</v>
      </c>
      <c r="CM931" s="1">
        <v>6369</v>
      </c>
      <c r="CN931" s="1" t="s">
        <v>20</v>
      </c>
      <c r="CO931" s="6">
        <v>6369</v>
      </c>
      <c r="CP931" s="6" t="s">
        <v>20</v>
      </c>
      <c r="CQ931" s="7" t="s">
        <v>21</v>
      </c>
      <c r="CY931" s="1">
        <v>6369</v>
      </c>
      <c r="CZ931" s="1" t="s">
        <v>16</v>
      </c>
      <c r="DA931" s="6">
        <f>+IFERROR(VALUE(RIGHT(Tabla18[[#This Row],[B2B]],6)),"")</f>
        <v>6369</v>
      </c>
      <c r="DB931" s="6" t="str">
        <f>+IFERROR(VLOOKUP(CZ931,Auxiliar!$A:$C,2,0),"")</f>
        <v>PREMIUM</v>
      </c>
      <c r="DC931" s="7" t="str">
        <f>+IFERROR(VLOOKUP(CZ931,Auxiliar!$A:$C,3,0),"")</f>
        <v>0b 0% | 2b 2% | 5b 3,5% | 10b 5%</v>
      </c>
      <c r="DE931" s="1">
        <v>6369</v>
      </c>
      <c r="DF931" s="1" t="s">
        <v>19</v>
      </c>
      <c r="DG931" s="6">
        <f>+IFERROR(VALUE(RIGHT(Tabla19[[#This Row],[B2B]],6)),"")</f>
        <v>6369</v>
      </c>
      <c r="DH931" s="6" t="str">
        <f>+IFERROR(VLOOKUP(DF931,Auxiliar!$A:$C,2,0),"")</f>
        <v>MICHELOB</v>
      </c>
      <c r="DI931" s="7" t="str">
        <f>+IFERROR(VLOOKUP(DF931,Auxiliar!$A:$C,3,0),"")</f>
        <v>1b 7% | 3b 22% | 8b 27%</v>
      </c>
      <c r="DK931" s="1"/>
      <c r="DL931" s="1"/>
      <c r="DM931" s="6" t="str">
        <f>+IFERROR(VALUE(RIGHT(Tabla20[[#This Row],[B2B]],6)),"")</f>
        <v/>
      </c>
      <c r="DN931" s="6" t="str">
        <f>+IFERROR(VLOOKUP(DL931,Auxiliar!$A:$C,2,0),"")</f>
        <v/>
      </c>
      <c r="DO931" s="7" t="str">
        <f>+IFERROR(VLOOKUP(DL931,Auxiliar!$A:$C,3,0),"")</f>
        <v/>
      </c>
      <c r="DQ931" s="1">
        <v>6369</v>
      </c>
      <c r="DR931" s="12" t="s">
        <v>24</v>
      </c>
      <c r="DS931" s="6">
        <f>+IFERROR(VALUE(RIGHT(Tabla21[[#This Row],[B2B]],6)),"")</f>
        <v>6369</v>
      </c>
      <c r="DT931" s="6" t="str">
        <f>+IFERROR(VLOOKUP(DR931,Auxiliar!$A:$C,2,0),"")</f>
        <v>CORONA PORRON</v>
      </c>
      <c r="DU931" s="7" t="str">
        <f>+IFERROR(VLOOKUP(DR931,Auxiliar!$A:$C,3,0),"")</f>
        <v>1b 5% | 20b 0%</v>
      </c>
      <c r="DW931" s="1"/>
      <c r="DX931" s="12"/>
      <c r="DY931" s="6" t="str">
        <f>+IFERROR(VALUE(RIGHT(Tabla22[[#This Row],[B2B]],6)),"")</f>
        <v/>
      </c>
      <c r="DZ931" s="6" t="str">
        <f>+IFERROR(VLOOKUP(DX931,Auxiliar!$A:$C,2,0),"")</f>
        <v/>
      </c>
      <c r="EA931" s="7" t="str">
        <f>+IFERROR(VLOOKUP(DX931,Auxiliar!$A:$C,3,0),"")</f>
        <v/>
      </c>
      <c r="EC931" s="1"/>
      <c r="ED931" s="12"/>
      <c r="EE931" s="6" t="str">
        <f>+IFERROR(VALUE(RIGHT(Tabla23[[#This Row],[B2B]],6)),"")</f>
        <v/>
      </c>
      <c r="EF931" s="6" t="str">
        <f>+IFERROR(VLOOKUP(ED931,Auxiliar!$A:$C,2,0),"")</f>
        <v/>
      </c>
      <c r="EG931" s="7" t="str">
        <f>+IFERROR(VLOOKUP(ED931,Auxiliar!$A:$C,3,0),"")</f>
        <v/>
      </c>
      <c r="EI931" s="1"/>
      <c r="EJ931" s="12"/>
      <c r="EK931" s="6" t="str">
        <f>+IFERROR(VALUE(RIGHT(Tabla24[[#This Row],[B2B]],6)),"")</f>
        <v/>
      </c>
      <c r="EL931" s="6" t="str">
        <f>+IFERROR(VLOOKUP(EJ931,Auxiliar!$A:$C,2,0),"")</f>
        <v/>
      </c>
      <c r="EM931" s="7" t="str">
        <f>+IFERROR(VLOOKUP(EJ931,Auxiliar!$A:$C,3,0),"")</f>
        <v/>
      </c>
      <c r="EO931" s="1"/>
      <c r="EP931" s="12"/>
      <c r="EQ931" s="6" t="str">
        <f>+IFERROR(VALUE(RIGHT(Tabla25[[#This Row],[B2B]],6)),"")</f>
        <v/>
      </c>
      <c r="ER931" s="6" t="str">
        <f>+IFERROR(VLOOKUP(EP931,Auxiliar!$A:$C,2,0),"")</f>
        <v/>
      </c>
      <c r="ES931" s="7" t="str">
        <f>+IFERROR(VLOOKUP(EP931,Auxiliar!$A:$C,3,0),"")</f>
        <v/>
      </c>
      <c r="EU931" s="1"/>
      <c r="EV931" s="12"/>
      <c r="EW931" s="6" t="str">
        <f>+IFERROR(VALUE(RIGHT(Tabla26[[#This Row],[B2B]],6)),"")</f>
        <v/>
      </c>
      <c r="EX931" s="6" t="str">
        <f>+IFERROR(VLOOKUP(EV931,Auxiliar!$A:$C,2,0),"")</f>
        <v/>
      </c>
      <c r="EY931" s="7" t="str">
        <f>+IFERROR(VLOOKUP(EV931,Auxiliar!$A:$C,3,0),"")</f>
        <v/>
      </c>
      <c r="EZ931" s="1"/>
      <c r="FA931" s="12"/>
      <c r="FB931" s="6" t="str">
        <f>+IFERROR(VALUE(RIGHT(Tabla27[[#This Row],[B2B]],6)),"")</f>
        <v/>
      </c>
      <c r="FC931" s="6" t="str">
        <f>+IFERROR(VLOOKUP(FA931,Auxiliar!$A:$C,2,0),"")</f>
        <v/>
      </c>
      <c r="FD931" s="7" t="str">
        <f>+IFERROR(VLOOKUP(FA931,Auxiliar!$A:$C,3,0),"")</f>
        <v/>
      </c>
      <c r="FE931" s="1"/>
      <c r="FF931" s="12"/>
      <c r="FG931" s="6" t="str">
        <f>+IFERROR(VALUE(RIGHT(Tabla28[[#This Row],[B2B]],6)),"")</f>
        <v/>
      </c>
      <c r="FH931" s="6" t="str">
        <f>+IFERROR(VLOOKUP(FF931,Auxiliar!$A:$C,2,0),"")</f>
        <v/>
      </c>
      <c r="FI931" s="7" t="str">
        <f>+IFERROR(VLOOKUP(FF931,Auxiliar!$A:$C,3,0),"")</f>
        <v/>
      </c>
      <c r="FJ931" s="1"/>
      <c r="FK931" s="12"/>
      <c r="FL931" s="6" t="str">
        <f>+IFERROR(VALUE(RIGHT(Tabla29[[#This Row],[B2B]],6)),"")</f>
        <v/>
      </c>
      <c r="FM931" s="6" t="str">
        <f>+IFERROR(VLOOKUP(FK931,Auxiliar!$A:$C,2,0),"")</f>
        <v/>
      </c>
      <c r="FN931" s="7" t="str">
        <f>+IFERROR(VLOOKUP(FK931,Auxiliar!$A:$C,3,0),"")</f>
        <v/>
      </c>
      <c r="FO931" s="1"/>
      <c r="FP931" s="12"/>
      <c r="FQ931" s="6" t="str">
        <f>+IFERROR(VALUE(RIGHT(Tabla30[[#This Row],[B2B]],6)),"")</f>
        <v/>
      </c>
      <c r="FR931" s="6" t="str">
        <f>+IFERROR(VLOOKUP(FP931,Auxiliar!$A:$C,2,0),"")</f>
        <v/>
      </c>
      <c r="FS931" s="7"/>
      <c r="FT931" s="1"/>
      <c r="FU931" s="12"/>
      <c r="FV931" s="6" t="str">
        <f>+IFERROR(VALUE(RIGHT(Tabla31[[#This Row],[B2B]],6)),"")</f>
        <v/>
      </c>
      <c r="FW931" s="6" t="str">
        <f>+IFERROR(VLOOKUP(FU931,Auxiliar!$A:$C,2,0),"")</f>
        <v/>
      </c>
      <c r="FX931" s="7" t="str">
        <f>+IFERROR(VLOOKUP(FU931,Auxiliar!$A:$C,3,0),"")</f>
        <v/>
      </c>
      <c r="FY931" s="1"/>
      <c r="FZ931" s="12"/>
      <c r="GA931" s="6" t="str">
        <f>+IFERROR(VALUE(RIGHT(Tabla32[[#This Row],[B2B]],6)),"")</f>
        <v/>
      </c>
      <c r="GB931" s="6" t="str">
        <f>+IFERROR(VLOOKUP(FZ931,Auxiliar!$A:$C,2,0),"")</f>
        <v/>
      </c>
      <c r="GC931" s="7" t="str">
        <f>+IFERROR(VLOOKUP(FZ931,Auxiliar!$A:$C,3,0),"")</f>
        <v/>
      </c>
      <c r="GD931" s="1"/>
      <c r="GE931" s="12"/>
      <c r="GF931" s="6" t="str">
        <f>+IFERROR(VALUE(RIGHT(Tabla33[[#This Row],[B2B]],6)),"")</f>
        <v/>
      </c>
      <c r="GG931" s="6" t="str">
        <f>+IFERROR(VLOOKUP(GE931,Auxiliar!$A:$C,2,0),"")</f>
        <v/>
      </c>
      <c r="GH931" s="7" t="str">
        <f>+IFERROR(VLOOKUP(GE931,Auxiliar!$A:$C,3,0),"")</f>
        <v/>
      </c>
    </row>
    <row r="932" spans="19:190" x14ac:dyDescent="0.25">
      <c r="S932" s="1">
        <v>11986</v>
      </c>
      <c r="T932" s="1" t="s">
        <v>9</v>
      </c>
      <c r="U932" s="6">
        <f>+IFERROR(VALUE(RIGHT(Tabla4[[#This Row],[B2B]],6)),"")</f>
        <v>11986</v>
      </c>
      <c r="V932" s="6" t="str">
        <f>+IFERROR(VLOOKUP(T932,Auxiliar!$A:$C,2,0),"")</f>
        <v>CORE</v>
      </c>
      <c r="W932" s="7" t="str">
        <f>+IFERROR(VLOOKUP(T932,Auxiliar!$A:$C,3,0),"")</f>
        <v>0b 1% | 2b 5% | 4b 6%</v>
      </c>
      <c r="AK932" s="1">
        <v>11678</v>
      </c>
      <c r="AL932" s="1" t="s">
        <v>30</v>
      </c>
      <c r="AM932" s="6">
        <f>+IFERROR(VALUE(RIGHT(Tabla7[[#This Row],[B2B]],6)),"")</f>
        <v>11678</v>
      </c>
      <c r="AN932" s="6" t="str">
        <f>+IFERROR(VLOOKUP(AL932,Auxiliar!$A:$C,2,0),"")</f>
        <v>LATONES</v>
      </c>
      <c r="AO932" s="7" t="str">
        <f>+IFERROR(VLOOKUP(AL932,Auxiliar!$A:$C,3,0),"")</f>
        <v>1b 4% | 5b 7% | 97b 0%</v>
      </c>
      <c r="AW932" s="1"/>
      <c r="AX932" s="1" t="s">
        <v>32</v>
      </c>
      <c r="AY932" s="6" t="str">
        <f>+IFERROR(VALUE(RIGHT(Tabla9[[#This Row],[B2B]],6)),"")</f>
        <v/>
      </c>
      <c r="AZ932" s="6" t="str">
        <f>+IFERROR(VLOOKUP(AX932,Auxiliar!$A:$C,2,0),"")</f>
        <v>LATONES</v>
      </c>
      <c r="BA932" s="7" t="str">
        <f>+IFERROR(VLOOKUP(AX932,Auxiliar!$A:$C,3,0),"")</f>
        <v>2b 3% | 4b 4% | 6b 5% | 10b 8%  | 385b 0%</v>
      </c>
      <c r="CA932" s="1">
        <v>6439</v>
      </c>
      <c r="CB932" s="1" t="s">
        <v>35</v>
      </c>
      <c r="CC932" s="6">
        <f>+IFERROR(VALUE(RIGHT(Tabla14[[#This Row],[B2B]],6)),"")</f>
        <v>6439</v>
      </c>
      <c r="CD932" s="6" t="str">
        <f>+IFERROR(VLOOKUP(CB932,Auxiliar!$A:$C,2,0),"")</f>
        <v>Corona 710cc</v>
      </c>
      <c r="CE932" s="7" t="str">
        <f>+IFERROR(VLOOKUP(CB932,Auxiliar!$A:$C,3,0),"")</f>
        <v>1b 10% | 85b 0%</v>
      </c>
      <c r="CM932" s="1">
        <v>6372</v>
      </c>
      <c r="CN932" s="1" t="s">
        <v>20</v>
      </c>
      <c r="CO932" s="6">
        <v>6372</v>
      </c>
      <c r="CP932" s="6" t="s">
        <v>20</v>
      </c>
      <c r="CQ932" s="7" t="s">
        <v>21</v>
      </c>
      <c r="CY932" s="1">
        <v>6372</v>
      </c>
      <c r="CZ932" s="1" t="s">
        <v>16</v>
      </c>
      <c r="DA932" s="6">
        <f>+IFERROR(VALUE(RIGHT(Tabla18[[#This Row],[B2B]],6)),"")</f>
        <v>6372</v>
      </c>
      <c r="DB932" s="6" t="str">
        <f>+IFERROR(VLOOKUP(CZ932,Auxiliar!$A:$C,2,0),"")</f>
        <v>PREMIUM</v>
      </c>
      <c r="DC932" s="7" t="str">
        <f>+IFERROR(VLOOKUP(CZ932,Auxiliar!$A:$C,3,0),"")</f>
        <v>0b 0% | 2b 2% | 5b 3,5% | 10b 5%</v>
      </c>
      <c r="DE932" s="1">
        <v>6372</v>
      </c>
      <c r="DF932" s="1" t="s">
        <v>19</v>
      </c>
      <c r="DG932" s="6">
        <f>+IFERROR(VALUE(RIGHT(Tabla19[[#This Row],[B2B]],6)),"")</f>
        <v>6372</v>
      </c>
      <c r="DH932" s="6" t="str">
        <f>+IFERROR(VLOOKUP(DF932,Auxiliar!$A:$C,2,0),"")</f>
        <v>MICHELOB</v>
      </c>
      <c r="DI932" s="7" t="str">
        <f>+IFERROR(VLOOKUP(DF932,Auxiliar!$A:$C,3,0),"")</f>
        <v>1b 7% | 3b 22% | 8b 27%</v>
      </c>
      <c r="DK932" s="1"/>
      <c r="DL932" s="1"/>
      <c r="DM932" s="6" t="str">
        <f>+IFERROR(VALUE(RIGHT(Tabla20[[#This Row],[B2B]],6)),"")</f>
        <v/>
      </c>
      <c r="DN932" s="6" t="str">
        <f>+IFERROR(VLOOKUP(DL932,Auxiliar!$A:$C,2,0),"")</f>
        <v/>
      </c>
      <c r="DO932" s="7" t="str">
        <f>+IFERROR(VLOOKUP(DL932,Auxiliar!$A:$C,3,0),"")</f>
        <v/>
      </c>
      <c r="DQ932" s="1">
        <v>6372</v>
      </c>
      <c r="DR932" s="12" t="s">
        <v>24</v>
      </c>
      <c r="DS932" s="6">
        <f>+IFERROR(VALUE(RIGHT(Tabla21[[#This Row],[B2B]],6)),"")</f>
        <v>6372</v>
      </c>
      <c r="DT932" s="6" t="str">
        <f>+IFERROR(VLOOKUP(DR932,Auxiliar!$A:$C,2,0),"")</f>
        <v>CORONA PORRON</v>
      </c>
      <c r="DU932" s="7" t="str">
        <f>+IFERROR(VLOOKUP(DR932,Auxiliar!$A:$C,3,0),"")</f>
        <v>1b 5% | 20b 0%</v>
      </c>
      <c r="DW932" s="1"/>
      <c r="DX932" s="12"/>
      <c r="DY932" s="6" t="str">
        <f>+IFERROR(VALUE(RIGHT(Tabla22[[#This Row],[B2B]],6)),"")</f>
        <v/>
      </c>
      <c r="DZ932" s="6" t="str">
        <f>+IFERROR(VLOOKUP(DX932,Auxiliar!$A:$C,2,0),"")</f>
        <v/>
      </c>
      <c r="EA932" s="7" t="str">
        <f>+IFERROR(VLOOKUP(DX932,Auxiliar!$A:$C,3,0),"")</f>
        <v/>
      </c>
      <c r="EC932" s="1"/>
      <c r="ED932" s="12"/>
      <c r="EE932" s="6" t="str">
        <f>+IFERROR(VALUE(RIGHT(Tabla23[[#This Row],[B2B]],6)),"")</f>
        <v/>
      </c>
      <c r="EF932" s="6" t="str">
        <f>+IFERROR(VLOOKUP(ED932,Auxiliar!$A:$C,2,0),"")</f>
        <v/>
      </c>
      <c r="EG932" s="7" t="str">
        <f>+IFERROR(VLOOKUP(ED932,Auxiliar!$A:$C,3,0),"")</f>
        <v/>
      </c>
      <c r="EI932" s="1"/>
      <c r="EJ932" s="12"/>
      <c r="EK932" s="6" t="str">
        <f>+IFERROR(VALUE(RIGHT(Tabla24[[#This Row],[B2B]],6)),"")</f>
        <v/>
      </c>
      <c r="EL932" s="6" t="str">
        <f>+IFERROR(VLOOKUP(EJ932,Auxiliar!$A:$C,2,0),"")</f>
        <v/>
      </c>
      <c r="EM932" s="7" t="str">
        <f>+IFERROR(VLOOKUP(EJ932,Auxiliar!$A:$C,3,0),"")</f>
        <v/>
      </c>
      <c r="EO932" s="1"/>
      <c r="EP932" s="12"/>
      <c r="EQ932" s="6" t="str">
        <f>+IFERROR(VALUE(RIGHT(Tabla25[[#This Row],[B2B]],6)),"")</f>
        <v/>
      </c>
      <c r="ER932" s="6" t="str">
        <f>+IFERROR(VLOOKUP(EP932,Auxiliar!$A:$C,2,0),"")</f>
        <v/>
      </c>
      <c r="ES932" s="7" t="str">
        <f>+IFERROR(VLOOKUP(EP932,Auxiliar!$A:$C,3,0),"")</f>
        <v/>
      </c>
      <c r="EU932" s="1"/>
      <c r="EV932" s="12"/>
      <c r="EW932" s="6" t="str">
        <f>+IFERROR(VALUE(RIGHT(Tabla26[[#This Row],[B2B]],6)),"")</f>
        <v/>
      </c>
      <c r="EX932" s="6" t="str">
        <f>+IFERROR(VLOOKUP(EV932,Auxiliar!$A:$C,2,0),"")</f>
        <v/>
      </c>
      <c r="EY932" s="7" t="str">
        <f>+IFERROR(VLOOKUP(EV932,Auxiliar!$A:$C,3,0),"")</f>
        <v/>
      </c>
      <c r="EZ932" s="1"/>
      <c r="FA932" s="12"/>
      <c r="FB932" s="6" t="str">
        <f>+IFERROR(VALUE(RIGHT(Tabla27[[#This Row],[B2B]],6)),"")</f>
        <v/>
      </c>
      <c r="FC932" s="6" t="str">
        <f>+IFERROR(VLOOKUP(FA932,Auxiliar!$A:$C,2,0),"")</f>
        <v/>
      </c>
      <c r="FD932" s="7" t="str">
        <f>+IFERROR(VLOOKUP(FA932,Auxiliar!$A:$C,3,0),"")</f>
        <v/>
      </c>
      <c r="FE932" s="1"/>
      <c r="FF932" s="12"/>
      <c r="FG932" s="6" t="str">
        <f>+IFERROR(VALUE(RIGHT(Tabla28[[#This Row],[B2B]],6)),"")</f>
        <v/>
      </c>
      <c r="FH932" s="6" t="str">
        <f>+IFERROR(VLOOKUP(FF932,Auxiliar!$A:$C,2,0),"")</f>
        <v/>
      </c>
      <c r="FI932" s="7" t="str">
        <f>+IFERROR(VLOOKUP(FF932,Auxiliar!$A:$C,3,0),"")</f>
        <v/>
      </c>
      <c r="FJ932" s="1"/>
      <c r="FK932" s="12"/>
      <c r="FL932" s="6" t="str">
        <f>+IFERROR(VALUE(RIGHT(Tabla29[[#This Row],[B2B]],6)),"")</f>
        <v/>
      </c>
      <c r="FM932" s="6" t="str">
        <f>+IFERROR(VLOOKUP(FK932,Auxiliar!$A:$C,2,0),"")</f>
        <v/>
      </c>
      <c r="FN932" s="7" t="str">
        <f>+IFERROR(VLOOKUP(FK932,Auxiliar!$A:$C,3,0),"")</f>
        <v/>
      </c>
      <c r="FO932" s="1"/>
      <c r="FP932" s="12"/>
      <c r="FQ932" s="6" t="str">
        <f>+IFERROR(VALUE(RIGHT(Tabla30[[#This Row],[B2B]],6)),"")</f>
        <v/>
      </c>
      <c r="FR932" s="6" t="str">
        <f>+IFERROR(VLOOKUP(FP932,Auxiliar!$A:$C,2,0),"")</f>
        <v/>
      </c>
      <c r="FS932" s="7"/>
      <c r="FT932" s="1"/>
      <c r="FU932" s="12"/>
      <c r="FV932" s="6" t="str">
        <f>+IFERROR(VALUE(RIGHT(Tabla31[[#This Row],[B2B]],6)),"")</f>
        <v/>
      </c>
      <c r="FW932" s="6" t="str">
        <f>+IFERROR(VLOOKUP(FU932,Auxiliar!$A:$C,2,0),"")</f>
        <v/>
      </c>
      <c r="FX932" s="7" t="str">
        <f>+IFERROR(VLOOKUP(FU932,Auxiliar!$A:$C,3,0),"")</f>
        <v/>
      </c>
      <c r="FY932" s="1"/>
      <c r="FZ932" s="12"/>
      <c r="GA932" s="6" t="str">
        <f>+IFERROR(VALUE(RIGHT(Tabla32[[#This Row],[B2B]],6)),"")</f>
        <v/>
      </c>
      <c r="GB932" s="6" t="str">
        <f>+IFERROR(VLOOKUP(FZ932,Auxiliar!$A:$C,2,0),"")</f>
        <v/>
      </c>
      <c r="GC932" s="7" t="str">
        <f>+IFERROR(VLOOKUP(FZ932,Auxiliar!$A:$C,3,0),"")</f>
        <v/>
      </c>
      <c r="GD932" s="1"/>
      <c r="GE932" s="12"/>
      <c r="GF932" s="6" t="str">
        <f>+IFERROR(VALUE(RIGHT(Tabla33[[#This Row],[B2B]],6)),"")</f>
        <v/>
      </c>
      <c r="GG932" s="6" t="str">
        <f>+IFERROR(VLOOKUP(GE932,Auxiliar!$A:$C,2,0),"")</f>
        <v/>
      </c>
      <c r="GH932" s="7" t="str">
        <f>+IFERROR(VLOOKUP(GE932,Auxiliar!$A:$C,3,0),"")</f>
        <v/>
      </c>
    </row>
    <row r="933" spans="19:190" x14ac:dyDescent="0.25">
      <c r="S933" s="1">
        <v>11987</v>
      </c>
      <c r="T933" s="1" t="s">
        <v>9</v>
      </c>
      <c r="U933" s="6">
        <f>+IFERROR(VALUE(RIGHT(Tabla4[[#This Row],[B2B]],6)),"")</f>
        <v>11987</v>
      </c>
      <c r="V933" s="6" t="str">
        <f>+IFERROR(VLOOKUP(T933,Auxiliar!$A:$C,2,0),"")</f>
        <v>CORE</v>
      </c>
      <c r="W933" s="7" t="str">
        <f>+IFERROR(VLOOKUP(T933,Auxiliar!$A:$C,3,0),"")</f>
        <v>0b 1% | 2b 5% | 4b 6%</v>
      </c>
      <c r="AK933" s="1">
        <v>11679</v>
      </c>
      <c r="AL933" s="1" t="s">
        <v>30</v>
      </c>
      <c r="AM933" s="6">
        <f>+IFERROR(VALUE(RIGHT(Tabla7[[#This Row],[B2B]],6)),"")</f>
        <v>11679</v>
      </c>
      <c r="AN933" s="6" t="str">
        <f>+IFERROR(VLOOKUP(AL933,Auxiliar!$A:$C,2,0),"")</f>
        <v>LATONES</v>
      </c>
      <c r="AO933" s="7" t="str">
        <f>+IFERROR(VLOOKUP(AL933,Auxiliar!$A:$C,3,0),"")</f>
        <v>1b 4% | 5b 7% | 97b 0%</v>
      </c>
      <c r="AW933" s="1"/>
      <c r="AX933" s="1" t="s">
        <v>32</v>
      </c>
      <c r="AY933" s="6" t="str">
        <f>+IFERROR(VALUE(RIGHT(Tabla9[[#This Row],[B2B]],6)),"")</f>
        <v/>
      </c>
      <c r="AZ933" s="6" t="str">
        <f>+IFERROR(VLOOKUP(AX933,Auxiliar!$A:$C,2,0),"")</f>
        <v>LATONES</v>
      </c>
      <c r="BA933" s="7" t="str">
        <f>+IFERROR(VLOOKUP(AX933,Auxiliar!$A:$C,3,0),"")</f>
        <v>2b 3% | 4b 4% | 6b 5% | 10b 8%  | 385b 0%</v>
      </c>
      <c r="CA933" s="1">
        <v>6444</v>
      </c>
      <c r="CB933" s="1" t="s">
        <v>35</v>
      </c>
      <c r="CC933" s="6">
        <f>+IFERROR(VALUE(RIGHT(Tabla14[[#This Row],[B2B]],6)),"")</f>
        <v>6444</v>
      </c>
      <c r="CD933" s="6" t="str">
        <f>+IFERROR(VLOOKUP(CB933,Auxiliar!$A:$C,2,0),"")</f>
        <v>Corona 710cc</v>
      </c>
      <c r="CE933" s="7" t="str">
        <f>+IFERROR(VLOOKUP(CB933,Auxiliar!$A:$C,3,0),"")</f>
        <v>1b 10% | 85b 0%</v>
      </c>
      <c r="CM933" s="1">
        <v>6373</v>
      </c>
      <c r="CN933" s="1" t="s">
        <v>20</v>
      </c>
      <c r="CO933" s="6">
        <v>6373</v>
      </c>
      <c r="CP933" s="6" t="s">
        <v>20</v>
      </c>
      <c r="CQ933" s="7" t="s">
        <v>21</v>
      </c>
      <c r="CY933" s="1">
        <v>6373</v>
      </c>
      <c r="CZ933" s="1" t="s">
        <v>16</v>
      </c>
      <c r="DA933" s="6">
        <f>+IFERROR(VALUE(RIGHT(Tabla18[[#This Row],[B2B]],6)),"")</f>
        <v>6373</v>
      </c>
      <c r="DB933" s="6" t="str">
        <f>+IFERROR(VLOOKUP(CZ933,Auxiliar!$A:$C,2,0),"")</f>
        <v>PREMIUM</v>
      </c>
      <c r="DC933" s="7" t="str">
        <f>+IFERROR(VLOOKUP(CZ933,Auxiliar!$A:$C,3,0),"")</f>
        <v>0b 0% | 2b 2% | 5b 3,5% | 10b 5%</v>
      </c>
      <c r="DE933" s="1">
        <v>6373</v>
      </c>
      <c r="DF933" s="1" t="s">
        <v>19</v>
      </c>
      <c r="DG933" s="6">
        <f>+IFERROR(VALUE(RIGHT(Tabla19[[#This Row],[B2B]],6)),"")</f>
        <v>6373</v>
      </c>
      <c r="DH933" s="6" t="str">
        <f>+IFERROR(VLOOKUP(DF933,Auxiliar!$A:$C,2,0),"")</f>
        <v>MICHELOB</v>
      </c>
      <c r="DI933" s="7" t="str">
        <f>+IFERROR(VLOOKUP(DF933,Auxiliar!$A:$C,3,0),"")</f>
        <v>1b 7% | 3b 22% | 8b 27%</v>
      </c>
      <c r="DK933" s="1"/>
      <c r="DL933" s="1"/>
      <c r="DM933" s="6" t="str">
        <f>+IFERROR(VALUE(RIGHT(Tabla20[[#This Row],[B2B]],6)),"")</f>
        <v/>
      </c>
      <c r="DN933" s="6" t="str">
        <f>+IFERROR(VLOOKUP(DL933,Auxiliar!$A:$C,2,0),"")</f>
        <v/>
      </c>
      <c r="DO933" s="7" t="str">
        <f>+IFERROR(VLOOKUP(DL933,Auxiliar!$A:$C,3,0),"")</f>
        <v/>
      </c>
      <c r="DQ933" s="1">
        <v>6373</v>
      </c>
      <c r="DR933" s="12" t="s">
        <v>24</v>
      </c>
      <c r="DS933" s="6">
        <f>+IFERROR(VALUE(RIGHT(Tabla21[[#This Row],[B2B]],6)),"")</f>
        <v>6373</v>
      </c>
      <c r="DT933" s="6" t="str">
        <f>+IFERROR(VLOOKUP(DR933,Auxiliar!$A:$C,2,0),"")</f>
        <v>CORONA PORRON</v>
      </c>
      <c r="DU933" s="7" t="str">
        <f>+IFERROR(VLOOKUP(DR933,Auxiliar!$A:$C,3,0),"")</f>
        <v>1b 5% | 20b 0%</v>
      </c>
      <c r="DW933" s="1"/>
      <c r="DX933" s="12"/>
      <c r="DY933" s="6" t="str">
        <f>+IFERROR(VALUE(RIGHT(Tabla22[[#This Row],[B2B]],6)),"")</f>
        <v/>
      </c>
      <c r="DZ933" s="6" t="str">
        <f>+IFERROR(VLOOKUP(DX933,Auxiliar!$A:$C,2,0),"")</f>
        <v/>
      </c>
      <c r="EA933" s="7" t="str">
        <f>+IFERROR(VLOOKUP(DX933,Auxiliar!$A:$C,3,0),"")</f>
        <v/>
      </c>
      <c r="EC933" s="1"/>
      <c r="ED933" s="12"/>
      <c r="EE933" s="6" t="str">
        <f>+IFERROR(VALUE(RIGHT(Tabla23[[#This Row],[B2B]],6)),"")</f>
        <v/>
      </c>
      <c r="EF933" s="6" t="str">
        <f>+IFERROR(VLOOKUP(ED933,Auxiliar!$A:$C,2,0),"")</f>
        <v/>
      </c>
      <c r="EG933" s="7" t="str">
        <f>+IFERROR(VLOOKUP(ED933,Auxiliar!$A:$C,3,0),"")</f>
        <v/>
      </c>
      <c r="EI933" s="1"/>
      <c r="EJ933" s="12"/>
      <c r="EK933" s="6" t="str">
        <f>+IFERROR(VALUE(RIGHT(Tabla24[[#This Row],[B2B]],6)),"")</f>
        <v/>
      </c>
      <c r="EL933" s="6" t="str">
        <f>+IFERROR(VLOOKUP(EJ933,Auxiliar!$A:$C,2,0),"")</f>
        <v/>
      </c>
      <c r="EM933" s="7" t="str">
        <f>+IFERROR(VLOOKUP(EJ933,Auxiliar!$A:$C,3,0),"")</f>
        <v/>
      </c>
      <c r="EO933" s="1"/>
      <c r="EP933" s="12"/>
      <c r="EQ933" s="6" t="str">
        <f>+IFERROR(VALUE(RIGHT(Tabla25[[#This Row],[B2B]],6)),"")</f>
        <v/>
      </c>
      <c r="ER933" s="6" t="str">
        <f>+IFERROR(VLOOKUP(EP933,Auxiliar!$A:$C,2,0),"")</f>
        <v/>
      </c>
      <c r="ES933" s="7" t="str">
        <f>+IFERROR(VLOOKUP(EP933,Auxiliar!$A:$C,3,0),"")</f>
        <v/>
      </c>
      <c r="EU933" s="1"/>
      <c r="EV933" s="12"/>
      <c r="EW933" s="6" t="str">
        <f>+IFERROR(VALUE(RIGHT(Tabla26[[#This Row],[B2B]],6)),"")</f>
        <v/>
      </c>
      <c r="EX933" s="6" t="str">
        <f>+IFERROR(VLOOKUP(EV933,Auxiliar!$A:$C,2,0),"")</f>
        <v/>
      </c>
      <c r="EY933" s="7" t="str">
        <f>+IFERROR(VLOOKUP(EV933,Auxiliar!$A:$C,3,0),"")</f>
        <v/>
      </c>
      <c r="EZ933" s="1"/>
      <c r="FA933" s="12"/>
      <c r="FB933" s="6" t="str">
        <f>+IFERROR(VALUE(RIGHT(Tabla27[[#This Row],[B2B]],6)),"")</f>
        <v/>
      </c>
      <c r="FC933" s="6" t="str">
        <f>+IFERROR(VLOOKUP(FA933,Auxiliar!$A:$C,2,0),"")</f>
        <v/>
      </c>
      <c r="FD933" s="7" t="str">
        <f>+IFERROR(VLOOKUP(FA933,Auxiliar!$A:$C,3,0),"")</f>
        <v/>
      </c>
      <c r="FE933" s="1"/>
      <c r="FF933" s="12"/>
      <c r="FG933" s="6" t="str">
        <f>+IFERROR(VALUE(RIGHT(Tabla28[[#This Row],[B2B]],6)),"")</f>
        <v/>
      </c>
      <c r="FH933" s="6" t="str">
        <f>+IFERROR(VLOOKUP(FF933,Auxiliar!$A:$C,2,0),"")</f>
        <v/>
      </c>
      <c r="FI933" s="7" t="str">
        <f>+IFERROR(VLOOKUP(FF933,Auxiliar!$A:$C,3,0),"")</f>
        <v/>
      </c>
      <c r="FJ933" s="1"/>
      <c r="FK933" s="12"/>
      <c r="FL933" s="6" t="str">
        <f>+IFERROR(VALUE(RIGHT(Tabla29[[#This Row],[B2B]],6)),"")</f>
        <v/>
      </c>
      <c r="FM933" s="6" t="str">
        <f>+IFERROR(VLOOKUP(FK933,Auxiliar!$A:$C,2,0),"")</f>
        <v/>
      </c>
      <c r="FN933" s="7" t="str">
        <f>+IFERROR(VLOOKUP(FK933,Auxiliar!$A:$C,3,0),"")</f>
        <v/>
      </c>
      <c r="FO933" s="1"/>
      <c r="FP933" s="12"/>
      <c r="FQ933" s="6" t="str">
        <f>+IFERROR(VALUE(RIGHT(Tabla30[[#This Row],[B2B]],6)),"")</f>
        <v/>
      </c>
      <c r="FR933" s="6" t="str">
        <f>+IFERROR(VLOOKUP(FP933,Auxiliar!$A:$C,2,0),"")</f>
        <v/>
      </c>
      <c r="FS933" s="7"/>
      <c r="FT933" s="1"/>
      <c r="FU933" s="12"/>
      <c r="FV933" s="6" t="str">
        <f>+IFERROR(VALUE(RIGHT(Tabla31[[#This Row],[B2B]],6)),"")</f>
        <v/>
      </c>
      <c r="FW933" s="6" t="str">
        <f>+IFERROR(VLOOKUP(FU933,Auxiliar!$A:$C,2,0),"")</f>
        <v/>
      </c>
      <c r="FX933" s="7" t="str">
        <f>+IFERROR(VLOOKUP(FU933,Auxiliar!$A:$C,3,0),"")</f>
        <v/>
      </c>
      <c r="FY933" s="1"/>
      <c r="FZ933" s="12"/>
      <c r="GA933" s="6" t="str">
        <f>+IFERROR(VALUE(RIGHT(Tabla32[[#This Row],[B2B]],6)),"")</f>
        <v/>
      </c>
      <c r="GB933" s="6" t="str">
        <f>+IFERROR(VLOOKUP(FZ933,Auxiliar!$A:$C,2,0),"")</f>
        <v/>
      </c>
      <c r="GC933" s="7" t="str">
        <f>+IFERROR(VLOOKUP(FZ933,Auxiliar!$A:$C,3,0),"")</f>
        <v/>
      </c>
      <c r="GD933" s="1"/>
      <c r="GE933" s="12"/>
      <c r="GF933" s="6" t="str">
        <f>+IFERROR(VALUE(RIGHT(Tabla33[[#This Row],[B2B]],6)),"")</f>
        <v/>
      </c>
      <c r="GG933" s="6" t="str">
        <f>+IFERROR(VLOOKUP(GE933,Auxiliar!$A:$C,2,0),"")</f>
        <v/>
      </c>
      <c r="GH933" s="7" t="str">
        <f>+IFERROR(VLOOKUP(GE933,Auxiliar!$A:$C,3,0),"")</f>
        <v/>
      </c>
    </row>
    <row r="934" spans="19:190" x14ac:dyDescent="0.25">
      <c r="S934" s="1">
        <v>11988</v>
      </c>
      <c r="T934" s="1" t="s">
        <v>9</v>
      </c>
      <c r="U934" s="6">
        <f>+IFERROR(VALUE(RIGHT(Tabla4[[#This Row],[B2B]],6)),"")</f>
        <v>11988</v>
      </c>
      <c r="V934" s="6" t="str">
        <f>+IFERROR(VLOOKUP(T934,Auxiliar!$A:$C,2,0),"")</f>
        <v>CORE</v>
      </c>
      <c r="W934" s="7" t="str">
        <f>+IFERROR(VLOOKUP(T934,Auxiliar!$A:$C,3,0),"")</f>
        <v>0b 1% | 2b 5% | 4b 6%</v>
      </c>
      <c r="AK934" s="1">
        <v>11680</v>
      </c>
      <c r="AL934" s="1" t="s">
        <v>30</v>
      </c>
      <c r="AM934" s="6">
        <f>+IFERROR(VALUE(RIGHT(Tabla7[[#This Row],[B2B]],6)),"")</f>
        <v>11680</v>
      </c>
      <c r="AN934" s="6" t="str">
        <f>+IFERROR(VLOOKUP(AL934,Auxiliar!$A:$C,2,0),"")</f>
        <v>LATONES</v>
      </c>
      <c r="AO934" s="7" t="str">
        <f>+IFERROR(VLOOKUP(AL934,Auxiliar!$A:$C,3,0),"")</f>
        <v>1b 4% | 5b 7% | 97b 0%</v>
      </c>
      <c r="AW934" s="1"/>
      <c r="AX934" s="1" t="s">
        <v>32</v>
      </c>
      <c r="AY934" s="6" t="str">
        <f>+IFERROR(VALUE(RIGHT(Tabla9[[#This Row],[B2B]],6)),"")</f>
        <v/>
      </c>
      <c r="AZ934" s="6" t="str">
        <f>+IFERROR(VLOOKUP(AX934,Auxiliar!$A:$C,2,0),"")</f>
        <v>LATONES</v>
      </c>
      <c r="BA934" s="7" t="str">
        <f>+IFERROR(VLOOKUP(AX934,Auxiliar!$A:$C,3,0),"")</f>
        <v>2b 3% | 4b 4% | 6b 5% | 10b 8%  | 385b 0%</v>
      </c>
      <c r="CA934" s="1">
        <v>6445</v>
      </c>
      <c r="CB934" s="1" t="s">
        <v>35</v>
      </c>
      <c r="CC934" s="6">
        <f>+IFERROR(VALUE(RIGHT(Tabla14[[#This Row],[B2B]],6)),"")</f>
        <v>6445</v>
      </c>
      <c r="CD934" s="6" t="str">
        <f>+IFERROR(VLOOKUP(CB934,Auxiliar!$A:$C,2,0),"")</f>
        <v>Corona 710cc</v>
      </c>
      <c r="CE934" s="7" t="str">
        <f>+IFERROR(VLOOKUP(CB934,Auxiliar!$A:$C,3,0),"")</f>
        <v>1b 10% | 85b 0%</v>
      </c>
      <c r="CM934" s="1">
        <v>6377</v>
      </c>
      <c r="CN934" s="1" t="s">
        <v>20</v>
      </c>
      <c r="CO934" s="6">
        <v>6377</v>
      </c>
      <c r="CP934" s="6" t="s">
        <v>20</v>
      </c>
      <c r="CQ934" s="7" t="s">
        <v>21</v>
      </c>
      <c r="CY934" s="1">
        <v>6377</v>
      </c>
      <c r="CZ934" s="1" t="s">
        <v>16</v>
      </c>
      <c r="DA934" s="6">
        <f>+IFERROR(VALUE(RIGHT(Tabla18[[#This Row],[B2B]],6)),"")</f>
        <v>6377</v>
      </c>
      <c r="DB934" s="6" t="str">
        <f>+IFERROR(VLOOKUP(CZ934,Auxiliar!$A:$C,2,0),"")</f>
        <v>PREMIUM</v>
      </c>
      <c r="DC934" s="7" t="str">
        <f>+IFERROR(VLOOKUP(CZ934,Auxiliar!$A:$C,3,0),"")</f>
        <v>0b 0% | 2b 2% | 5b 3,5% | 10b 5%</v>
      </c>
      <c r="DE934" s="1">
        <v>6377</v>
      </c>
      <c r="DF934" s="1" t="s">
        <v>19</v>
      </c>
      <c r="DG934" s="6">
        <f>+IFERROR(VALUE(RIGHT(Tabla19[[#This Row],[B2B]],6)),"")</f>
        <v>6377</v>
      </c>
      <c r="DH934" s="6" t="str">
        <f>+IFERROR(VLOOKUP(DF934,Auxiliar!$A:$C,2,0),"")</f>
        <v>MICHELOB</v>
      </c>
      <c r="DI934" s="7" t="str">
        <f>+IFERROR(VLOOKUP(DF934,Auxiliar!$A:$C,3,0),"")</f>
        <v>1b 7% | 3b 22% | 8b 27%</v>
      </c>
      <c r="DK934" s="1"/>
      <c r="DL934" s="1"/>
      <c r="DM934" s="6" t="str">
        <f>+IFERROR(VALUE(RIGHT(Tabla20[[#This Row],[B2B]],6)),"")</f>
        <v/>
      </c>
      <c r="DN934" s="6" t="str">
        <f>+IFERROR(VLOOKUP(DL934,Auxiliar!$A:$C,2,0),"")</f>
        <v/>
      </c>
      <c r="DO934" s="7" t="str">
        <f>+IFERROR(VLOOKUP(DL934,Auxiliar!$A:$C,3,0),"")</f>
        <v/>
      </c>
      <c r="DQ934" s="1">
        <v>6377</v>
      </c>
      <c r="DR934" s="12" t="s">
        <v>24</v>
      </c>
      <c r="DS934" s="6">
        <f>+IFERROR(VALUE(RIGHT(Tabla21[[#This Row],[B2B]],6)),"")</f>
        <v>6377</v>
      </c>
      <c r="DT934" s="6" t="str">
        <f>+IFERROR(VLOOKUP(DR934,Auxiliar!$A:$C,2,0),"")</f>
        <v>CORONA PORRON</v>
      </c>
      <c r="DU934" s="7" t="str">
        <f>+IFERROR(VLOOKUP(DR934,Auxiliar!$A:$C,3,0),"")</f>
        <v>1b 5% | 20b 0%</v>
      </c>
      <c r="DW934" s="1"/>
      <c r="DX934" s="12"/>
      <c r="DY934" s="6" t="str">
        <f>+IFERROR(VALUE(RIGHT(Tabla22[[#This Row],[B2B]],6)),"")</f>
        <v/>
      </c>
      <c r="DZ934" s="6" t="str">
        <f>+IFERROR(VLOOKUP(DX934,Auxiliar!$A:$C,2,0),"")</f>
        <v/>
      </c>
      <c r="EA934" s="7" t="str">
        <f>+IFERROR(VLOOKUP(DX934,Auxiliar!$A:$C,3,0),"")</f>
        <v/>
      </c>
      <c r="EC934" s="1"/>
      <c r="ED934" s="12"/>
      <c r="EE934" s="6" t="str">
        <f>+IFERROR(VALUE(RIGHT(Tabla23[[#This Row],[B2B]],6)),"")</f>
        <v/>
      </c>
      <c r="EF934" s="6" t="str">
        <f>+IFERROR(VLOOKUP(ED934,Auxiliar!$A:$C,2,0),"")</f>
        <v/>
      </c>
      <c r="EG934" s="7" t="str">
        <f>+IFERROR(VLOOKUP(ED934,Auxiliar!$A:$C,3,0),"")</f>
        <v/>
      </c>
      <c r="EI934" s="1"/>
      <c r="EJ934" s="12"/>
      <c r="EK934" s="6" t="str">
        <f>+IFERROR(VALUE(RIGHT(Tabla24[[#This Row],[B2B]],6)),"")</f>
        <v/>
      </c>
      <c r="EL934" s="6" t="str">
        <f>+IFERROR(VLOOKUP(EJ934,Auxiliar!$A:$C,2,0),"")</f>
        <v/>
      </c>
      <c r="EM934" s="7" t="str">
        <f>+IFERROR(VLOOKUP(EJ934,Auxiliar!$A:$C,3,0),"")</f>
        <v/>
      </c>
      <c r="EO934" s="1"/>
      <c r="EP934" s="12"/>
      <c r="EQ934" s="6" t="str">
        <f>+IFERROR(VALUE(RIGHT(Tabla25[[#This Row],[B2B]],6)),"")</f>
        <v/>
      </c>
      <c r="ER934" s="6" t="str">
        <f>+IFERROR(VLOOKUP(EP934,Auxiliar!$A:$C,2,0),"")</f>
        <v/>
      </c>
      <c r="ES934" s="7" t="str">
        <f>+IFERROR(VLOOKUP(EP934,Auxiliar!$A:$C,3,0),"")</f>
        <v/>
      </c>
      <c r="EU934" s="1"/>
      <c r="EV934" s="12"/>
      <c r="EW934" s="6" t="str">
        <f>+IFERROR(VALUE(RIGHT(Tabla26[[#This Row],[B2B]],6)),"")</f>
        <v/>
      </c>
      <c r="EX934" s="6" t="str">
        <f>+IFERROR(VLOOKUP(EV934,Auxiliar!$A:$C,2,0),"")</f>
        <v/>
      </c>
      <c r="EY934" s="7" t="str">
        <f>+IFERROR(VLOOKUP(EV934,Auxiliar!$A:$C,3,0),"")</f>
        <v/>
      </c>
      <c r="EZ934" s="1"/>
      <c r="FA934" s="12"/>
      <c r="FB934" s="6" t="str">
        <f>+IFERROR(VALUE(RIGHT(Tabla27[[#This Row],[B2B]],6)),"")</f>
        <v/>
      </c>
      <c r="FC934" s="6" t="str">
        <f>+IFERROR(VLOOKUP(FA934,Auxiliar!$A:$C,2,0),"")</f>
        <v/>
      </c>
      <c r="FD934" s="7" t="str">
        <f>+IFERROR(VLOOKUP(FA934,Auxiliar!$A:$C,3,0),"")</f>
        <v/>
      </c>
      <c r="FE934" s="1"/>
      <c r="FF934" s="12"/>
      <c r="FG934" s="6" t="str">
        <f>+IFERROR(VALUE(RIGHT(Tabla28[[#This Row],[B2B]],6)),"")</f>
        <v/>
      </c>
      <c r="FH934" s="6" t="str">
        <f>+IFERROR(VLOOKUP(FF934,Auxiliar!$A:$C,2,0),"")</f>
        <v/>
      </c>
      <c r="FI934" s="7" t="str">
        <f>+IFERROR(VLOOKUP(FF934,Auxiliar!$A:$C,3,0),"")</f>
        <v/>
      </c>
      <c r="FJ934" s="1"/>
      <c r="FK934" s="12"/>
      <c r="FL934" s="6" t="str">
        <f>+IFERROR(VALUE(RIGHT(Tabla29[[#This Row],[B2B]],6)),"")</f>
        <v/>
      </c>
      <c r="FM934" s="6" t="str">
        <f>+IFERROR(VLOOKUP(FK934,Auxiliar!$A:$C,2,0),"")</f>
        <v/>
      </c>
      <c r="FN934" s="7" t="str">
        <f>+IFERROR(VLOOKUP(FK934,Auxiliar!$A:$C,3,0),"")</f>
        <v/>
      </c>
      <c r="FO934" s="1"/>
      <c r="FP934" s="12"/>
      <c r="FQ934" s="6" t="str">
        <f>+IFERROR(VALUE(RIGHT(Tabla30[[#This Row],[B2B]],6)),"")</f>
        <v/>
      </c>
      <c r="FR934" s="6" t="str">
        <f>+IFERROR(VLOOKUP(FP934,Auxiliar!$A:$C,2,0),"")</f>
        <v/>
      </c>
      <c r="FS934" s="7"/>
      <c r="FT934" s="1"/>
      <c r="FU934" s="12"/>
      <c r="FV934" s="6" t="str">
        <f>+IFERROR(VALUE(RIGHT(Tabla31[[#This Row],[B2B]],6)),"")</f>
        <v/>
      </c>
      <c r="FW934" s="6" t="str">
        <f>+IFERROR(VLOOKUP(FU934,Auxiliar!$A:$C,2,0),"")</f>
        <v/>
      </c>
      <c r="FX934" s="7" t="str">
        <f>+IFERROR(VLOOKUP(FU934,Auxiliar!$A:$C,3,0),"")</f>
        <v/>
      </c>
      <c r="FY934" s="1"/>
      <c r="FZ934" s="12"/>
      <c r="GA934" s="6" t="str">
        <f>+IFERROR(VALUE(RIGHT(Tabla32[[#This Row],[B2B]],6)),"")</f>
        <v/>
      </c>
      <c r="GB934" s="6" t="str">
        <f>+IFERROR(VLOOKUP(FZ934,Auxiliar!$A:$C,2,0),"")</f>
        <v/>
      </c>
      <c r="GC934" s="7" t="str">
        <f>+IFERROR(VLOOKUP(FZ934,Auxiliar!$A:$C,3,0),"")</f>
        <v/>
      </c>
      <c r="GD934" s="1"/>
      <c r="GE934" s="12"/>
      <c r="GF934" s="6" t="str">
        <f>+IFERROR(VALUE(RIGHT(Tabla33[[#This Row],[B2B]],6)),"")</f>
        <v/>
      </c>
      <c r="GG934" s="6" t="str">
        <f>+IFERROR(VLOOKUP(GE934,Auxiliar!$A:$C,2,0),"")</f>
        <v/>
      </c>
      <c r="GH934" s="7" t="str">
        <f>+IFERROR(VLOOKUP(GE934,Auxiliar!$A:$C,3,0),"")</f>
        <v/>
      </c>
    </row>
    <row r="935" spans="19:190" x14ac:dyDescent="0.25">
      <c r="S935" s="1">
        <v>11989</v>
      </c>
      <c r="T935" s="1" t="s">
        <v>9</v>
      </c>
      <c r="U935" s="6">
        <f>+IFERROR(VALUE(RIGHT(Tabla4[[#This Row],[B2B]],6)),"")</f>
        <v>11989</v>
      </c>
      <c r="V935" s="6" t="str">
        <f>+IFERROR(VLOOKUP(T935,Auxiliar!$A:$C,2,0),"")</f>
        <v>CORE</v>
      </c>
      <c r="W935" s="7" t="str">
        <f>+IFERROR(VLOOKUP(T935,Auxiliar!$A:$C,3,0),"")</f>
        <v>0b 1% | 2b 5% | 4b 6%</v>
      </c>
      <c r="AK935" s="1">
        <v>11691</v>
      </c>
      <c r="AL935" s="1" t="s">
        <v>30</v>
      </c>
      <c r="AM935" s="6">
        <f>+IFERROR(VALUE(RIGHT(Tabla7[[#This Row],[B2B]],6)),"")</f>
        <v>11691</v>
      </c>
      <c r="AN935" s="6" t="str">
        <f>+IFERROR(VLOOKUP(AL935,Auxiliar!$A:$C,2,0),"")</f>
        <v>LATONES</v>
      </c>
      <c r="AO935" s="7" t="str">
        <f>+IFERROR(VLOOKUP(AL935,Auxiliar!$A:$C,3,0),"")</f>
        <v>1b 4% | 5b 7% | 97b 0%</v>
      </c>
      <c r="AW935" s="1"/>
      <c r="AX935" s="1" t="s">
        <v>32</v>
      </c>
      <c r="AY935" s="6" t="str">
        <f>+IFERROR(VALUE(RIGHT(Tabla9[[#This Row],[B2B]],6)),"")</f>
        <v/>
      </c>
      <c r="AZ935" s="6" t="str">
        <f>+IFERROR(VLOOKUP(AX935,Auxiliar!$A:$C,2,0),"")</f>
        <v>LATONES</v>
      </c>
      <c r="BA935" s="7" t="str">
        <f>+IFERROR(VLOOKUP(AX935,Auxiliar!$A:$C,3,0),"")</f>
        <v>2b 3% | 4b 4% | 6b 5% | 10b 8%  | 385b 0%</v>
      </c>
      <c r="CA935" s="1">
        <v>6446</v>
      </c>
      <c r="CB935" s="1" t="s">
        <v>35</v>
      </c>
      <c r="CC935" s="6">
        <f>+IFERROR(VALUE(RIGHT(Tabla14[[#This Row],[B2B]],6)),"")</f>
        <v>6446</v>
      </c>
      <c r="CD935" s="6" t="str">
        <f>+IFERROR(VLOOKUP(CB935,Auxiliar!$A:$C,2,0),"")</f>
        <v>Corona 710cc</v>
      </c>
      <c r="CE935" s="7" t="str">
        <f>+IFERROR(VLOOKUP(CB935,Auxiliar!$A:$C,3,0),"")</f>
        <v>1b 10% | 85b 0%</v>
      </c>
      <c r="CM935" s="1">
        <v>6381</v>
      </c>
      <c r="CN935" s="1" t="s">
        <v>20</v>
      </c>
      <c r="CO935" s="6">
        <v>6381</v>
      </c>
      <c r="CP935" s="6" t="s">
        <v>20</v>
      </c>
      <c r="CQ935" s="7" t="s">
        <v>21</v>
      </c>
      <c r="CY935" s="1">
        <v>6381</v>
      </c>
      <c r="CZ935" s="1" t="s">
        <v>16</v>
      </c>
      <c r="DA935" s="6">
        <f>+IFERROR(VALUE(RIGHT(Tabla18[[#This Row],[B2B]],6)),"")</f>
        <v>6381</v>
      </c>
      <c r="DB935" s="6" t="str">
        <f>+IFERROR(VLOOKUP(CZ935,Auxiliar!$A:$C,2,0),"")</f>
        <v>PREMIUM</v>
      </c>
      <c r="DC935" s="7" t="str">
        <f>+IFERROR(VLOOKUP(CZ935,Auxiliar!$A:$C,3,0),"")</f>
        <v>0b 0% | 2b 2% | 5b 3,5% | 10b 5%</v>
      </c>
      <c r="DE935" s="1">
        <v>6381</v>
      </c>
      <c r="DF935" s="1" t="s">
        <v>19</v>
      </c>
      <c r="DG935" s="6">
        <f>+IFERROR(VALUE(RIGHT(Tabla19[[#This Row],[B2B]],6)),"")</f>
        <v>6381</v>
      </c>
      <c r="DH935" s="6" t="str">
        <f>+IFERROR(VLOOKUP(DF935,Auxiliar!$A:$C,2,0),"")</f>
        <v>MICHELOB</v>
      </c>
      <c r="DI935" s="7" t="str">
        <f>+IFERROR(VLOOKUP(DF935,Auxiliar!$A:$C,3,0),"")</f>
        <v>1b 7% | 3b 22% | 8b 27%</v>
      </c>
      <c r="DK935" s="1"/>
      <c r="DL935" s="1"/>
      <c r="DM935" s="6" t="str">
        <f>+IFERROR(VALUE(RIGHT(Tabla20[[#This Row],[B2B]],6)),"")</f>
        <v/>
      </c>
      <c r="DN935" s="6" t="str">
        <f>+IFERROR(VLOOKUP(DL935,Auxiliar!$A:$C,2,0),"")</f>
        <v/>
      </c>
      <c r="DO935" s="7" t="str">
        <f>+IFERROR(VLOOKUP(DL935,Auxiliar!$A:$C,3,0),"")</f>
        <v/>
      </c>
      <c r="DQ935" s="1">
        <v>6381</v>
      </c>
      <c r="DR935" s="12" t="s">
        <v>24</v>
      </c>
      <c r="DS935" s="6">
        <f>+IFERROR(VALUE(RIGHT(Tabla21[[#This Row],[B2B]],6)),"")</f>
        <v>6381</v>
      </c>
      <c r="DT935" s="6" t="str">
        <f>+IFERROR(VLOOKUP(DR935,Auxiliar!$A:$C,2,0),"")</f>
        <v>CORONA PORRON</v>
      </c>
      <c r="DU935" s="7" t="str">
        <f>+IFERROR(VLOOKUP(DR935,Auxiliar!$A:$C,3,0),"")</f>
        <v>1b 5% | 20b 0%</v>
      </c>
      <c r="DW935" s="1"/>
      <c r="DX935" s="12"/>
      <c r="DY935" s="6" t="str">
        <f>+IFERROR(VALUE(RIGHT(Tabla22[[#This Row],[B2B]],6)),"")</f>
        <v/>
      </c>
      <c r="DZ935" s="6" t="str">
        <f>+IFERROR(VLOOKUP(DX935,Auxiliar!$A:$C,2,0),"")</f>
        <v/>
      </c>
      <c r="EA935" s="7" t="str">
        <f>+IFERROR(VLOOKUP(DX935,Auxiliar!$A:$C,3,0),"")</f>
        <v/>
      </c>
      <c r="EC935" s="1"/>
      <c r="ED935" s="12"/>
      <c r="EE935" s="6" t="str">
        <f>+IFERROR(VALUE(RIGHT(Tabla23[[#This Row],[B2B]],6)),"")</f>
        <v/>
      </c>
      <c r="EF935" s="6" t="str">
        <f>+IFERROR(VLOOKUP(ED935,Auxiliar!$A:$C,2,0),"")</f>
        <v/>
      </c>
      <c r="EG935" s="7" t="str">
        <f>+IFERROR(VLOOKUP(ED935,Auxiliar!$A:$C,3,0),"")</f>
        <v/>
      </c>
      <c r="EI935" s="1"/>
      <c r="EJ935" s="12"/>
      <c r="EK935" s="6" t="str">
        <f>+IFERROR(VALUE(RIGHT(Tabla24[[#This Row],[B2B]],6)),"")</f>
        <v/>
      </c>
      <c r="EL935" s="6" t="str">
        <f>+IFERROR(VLOOKUP(EJ935,Auxiliar!$A:$C,2,0),"")</f>
        <v/>
      </c>
      <c r="EM935" s="7" t="str">
        <f>+IFERROR(VLOOKUP(EJ935,Auxiliar!$A:$C,3,0),"")</f>
        <v/>
      </c>
      <c r="EO935" s="1"/>
      <c r="EP935" s="12"/>
      <c r="EQ935" s="6" t="str">
        <f>+IFERROR(VALUE(RIGHT(Tabla25[[#This Row],[B2B]],6)),"")</f>
        <v/>
      </c>
      <c r="ER935" s="6" t="str">
        <f>+IFERROR(VLOOKUP(EP935,Auxiliar!$A:$C,2,0),"")</f>
        <v/>
      </c>
      <c r="ES935" s="7" t="str">
        <f>+IFERROR(VLOOKUP(EP935,Auxiliar!$A:$C,3,0),"")</f>
        <v/>
      </c>
      <c r="EU935" s="1"/>
      <c r="EV935" s="12"/>
      <c r="EW935" s="6" t="str">
        <f>+IFERROR(VALUE(RIGHT(Tabla26[[#This Row],[B2B]],6)),"")</f>
        <v/>
      </c>
      <c r="EX935" s="6" t="str">
        <f>+IFERROR(VLOOKUP(EV935,Auxiliar!$A:$C,2,0),"")</f>
        <v/>
      </c>
      <c r="EY935" s="7" t="str">
        <f>+IFERROR(VLOOKUP(EV935,Auxiliar!$A:$C,3,0),"")</f>
        <v/>
      </c>
      <c r="EZ935" s="1"/>
      <c r="FA935" s="12"/>
      <c r="FB935" s="6" t="str">
        <f>+IFERROR(VALUE(RIGHT(Tabla27[[#This Row],[B2B]],6)),"")</f>
        <v/>
      </c>
      <c r="FC935" s="6" t="str">
        <f>+IFERROR(VLOOKUP(FA935,Auxiliar!$A:$C,2,0),"")</f>
        <v/>
      </c>
      <c r="FD935" s="7" t="str">
        <f>+IFERROR(VLOOKUP(FA935,Auxiliar!$A:$C,3,0),"")</f>
        <v/>
      </c>
      <c r="FE935" s="1"/>
      <c r="FF935" s="12"/>
      <c r="FG935" s="6" t="str">
        <f>+IFERROR(VALUE(RIGHT(Tabla28[[#This Row],[B2B]],6)),"")</f>
        <v/>
      </c>
      <c r="FH935" s="6" t="str">
        <f>+IFERROR(VLOOKUP(FF935,Auxiliar!$A:$C,2,0),"")</f>
        <v/>
      </c>
      <c r="FI935" s="7" t="str">
        <f>+IFERROR(VLOOKUP(FF935,Auxiliar!$A:$C,3,0),"")</f>
        <v/>
      </c>
      <c r="FJ935" s="1"/>
      <c r="FK935" s="12"/>
      <c r="FL935" s="6" t="str">
        <f>+IFERROR(VALUE(RIGHT(Tabla29[[#This Row],[B2B]],6)),"")</f>
        <v/>
      </c>
      <c r="FM935" s="6" t="str">
        <f>+IFERROR(VLOOKUP(FK935,Auxiliar!$A:$C,2,0),"")</f>
        <v/>
      </c>
      <c r="FN935" s="7" t="str">
        <f>+IFERROR(VLOOKUP(FK935,Auxiliar!$A:$C,3,0),"")</f>
        <v/>
      </c>
      <c r="FO935" s="1"/>
      <c r="FP935" s="12"/>
      <c r="FQ935" s="6" t="str">
        <f>+IFERROR(VALUE(RIGHT(Tabla30[[#This Row],[B2B]],6)),"")</f>
        <v/>
      </c>
      <c r="FR935" s="6" t="str">
        <f>+IFERROR(VLOOKUP(FP935,Auxiliar!$A:$C,2,0),"")</f>
        <v/>
      </c>
      <c r="FS935" s="7"/>
      <c r="FT935" s="1"/>
      <c r="FU935" s="12"/>
      <c r="FV935" s="6" t="str">
        <f>+IFERROR(VALUE(RIGHT(Tabla31[[#This Row],[B2B]],6)),"")</f>
        <v/>
      </c>
      <c r="FW935" s="6" t="str">
        <f>+IFERROR(VLOOKUP(FU935,Auxiliar!$A:$C,2,0),"")</f>
        <v/>
      </c>
      <c r="FX935" s="7" t="str">
        <f>+IFERROR(VLOOKUP(FU935,Auxiliar!$A:$C,3,0),"")</f>
        <v/>
      </c>
      <c r="FY935" s="1"/>
      <c r="FZ935" s="12"/>
      <c r="GA935" s="6" t="str">
        <f>+IFERROR(VALUE(RIGHT(Tabla32[[#This Row],[B2B]],6)),"")</f>
        <v/>
      </c>
      <c r="GB935" s="6" t="str">
        <f>+IFERROR(VLOOKUP(FZ935,Auxiliar!$A:$C,2,0),"")</f>
        <v/>
      </c>
      <c r="GC935" s="7" t="str">
        <f>+IFERROR(VLOOKUP(FZ935,Auxiliar!$A:$C,3,0),"")</f>
        <v/>
      </c>
      <c r="GD935" s="1"/>
      <c r="GE935" s="12"/>
      <c r="GF935" s="6" t="str">
        <f>+IFERROR(VALUE(RIGHT(Tabla33[[#This Row],[B2B]],6)),"")</f>
        <v/>
      </c>
      <c r="GG935" s="6" t="str">
        <f>+IFERROR(VLOOKUP(GE935,Auxiliar!$A:$C,2,0),"")</f>
        <v/>
      </c>
      <c r="GH935" s="7" t="str">
        <f>+IFERROR(VLOOKUP(GE935,Auxiliar!$A:$C,3,0),"")</f>
        <v/>
      </c>
    </row>
    <row r="936" spans="19:190" x14ac:dyDescent="0.25">
      <c r="S936" s="1">
        <v>11990</v>
      </c>
      <c r="T936" s="1" t="s">
        <v>9</v>
      </c>
      <c r="U936" s="6">
        <f>+IFERROR(VALUE(RIGHT(Tabla4[[#This Row],[B2B]],6)),"")</f>
        <v>11990</v>
      </c>
      <c r="V936" s="6" t="str">
        <f>+IFERROR(VLOOKUP(T936,Auxiliar!$A:$C,2,0),"")</f>
        <v>CORE</v>
      </c>
      <c r="W936" s="7" t="str">
        <f>+IFERROR(VLOOKUP(T936,Auxiliar!$A:$C,3,0),"")</f>
        <v>0b 1% | 2b 5% | 4b 6%</v>
      </c>
      <c r="AK936" s="1">
        <v>11692</v>
      </c>
      <c r="AL936" s="1" t="s">
        <v>30</v>
      </c>
      <c r="AM936" s="6">
        <f>+IFERROR(VALUE(RIGHT(Tabla7[[#This Row],[B2B]],6)),"")</f>
        <v>11692</v>
      </c>
      <c r="AN936" s="6" t="str">
        <f>+IFERROR(VLOOKUP(AL936,Auxiliar!$A:$C,2,0),"")</f>
        <v>LATONES</v>
      </c>
      <c r="AO936" s="7" t="str">
        <f>+IFERROR(VLOOKUP(AL936,Auxiliar!$A:$C,3,0),"")</f>
        <v>1b 4% | 5b 7% | 97b 0%</v>
      </c>
      <c r="AW936" s="1"/>
      <c r="AX936" s="1" t="s">
        <v>32</v>
      </c>
      <c r="AY936" s="6" t="str">
        <f>+IFERROR(VALUE(RIGHT(Tabla9[[#This Row],[B2B]],6)),"")</f>
        <v/>
      </c>
      <c r="AZ936" s="6" t="str">
        <f>+IFERROR(VLOOKUP(AX936,Auxiliar!$A:$C,2,0),"")</f>
        <v>LATONES</v>
      </c>
      <c r="BA936" s="7" t="str">
        <f>+IFERROR(VLOOKUP(AX936,Auxiliar!$A:$C,3,0),"")</f>
        <v>2b 3% | 4b 4% | 6b 5% | 10b 8%  | 385b 0%</v>
      </c>
      <c r="CA936" s="1">
        <v>6449</v>
      </c>
      <c r="CB936" s="1" t="s">
        <v>35</v>
      </c>
      <c r="CC936" s="6">
        <f>+IFERROR(VALUE(RIGHT(Tabla14[[#This Row],[B2B]],6)),"")</f>
        <v>6449</v>
      </c>
      <c r="CD936" s="6" t="str">
        <f>+IFERROR(VLOOKUP(CB936,Auxiliar!$A:$C,2,0),"")</f>
        <v>Corona 710cc</v>
      </c>
      <c r="CE936" s="7" t="str">
        <f>+IFERROR(VLOOKUP(CB936,Auxiliar!$A:$C,3,0),"")</f>
        <v>1b 10% | 85b 0%</v>
      </c>
      <c r="CM936" s="1">
        <v>6382</v>
      </c>
      <c r="CN936" s="1" t="s">
        <v>20</v>
      </c>
      <c r="CO936" s="6">
        <v>6382</v>
      </c>
      <c r="CP936" s="6" t="s">
        <v>20</v>
      </c>
      <c r="CQ936" s="7" t="s">
        <v>21</v>
      </c>
      <c r="CY936" s="1">
        <v>6382</v>
      </c>
      <c r="CZ936" s="1" t="s">
        <v>16</v>
      </c>
      <c r="DA936" s="6">
        <f>+IFERROR(VALUE(RIGHT(Tabla18[[#This Row],[B2B]],6)),"")</f>
        <v>6382</v>
      </c>
      <c r="DB936" s="6" t="str">
        <f>+IFERROR(VLOOKUP(CZ936,Auxiliar!$A:$C,2,0),"")</f>
        <v>PREMIUM</v>
      </c>
      <c r="DC936" s="7" t="str">
        <f>+IFERROR(VLOOKUP(CZ936,Auxiliar!$A:$C,3,0),"")</f>
        <v>0b 0% | 2b 2% | 5b 3,5% | 10b 5%</v>
      </c>
      <c r="DE936" s="1">
        <v>6382</v>
      </c>
      <c r="DF936" s="1" t="s">
        <v>19</v>
      </c>
      <c r="DG936" s="6">
        <f>+IFERROR(VALUE(RIGHT(Tabla19[[#This Row],[B2B]],6)),"")</f>
        <v>6382</v>
      </c>
      <c r="DH936" s="6" t="str">
        <f>+IFERROR(VLOOKUP(DF936,Auxiliar!$A:$C,2,0),"")</f>
        <v>MICHELOB</v>
      </c>
      <c r="DI936" s="7" t="str">
        <f>+IFERROR(VLOOKUP(DF936,Auxiliar!$A:$C,3,0),"")</f>
        <v>1b 7% | 3b 22% | 8b 27%</v>
      </c>
      <c r="DK936" s="1"/>
      <c r="DL936" s="1"/>
      <c r="DM936" s="6" t="str">
        <f>+IFERROR(VALUE(RIGHT(Tabla20[[#This Row],[B2B]],6)),"")</f>
        <v/>
      </c>
      <c r="DN936" s="6" t="str">
        <f>+IFERROR(VLOOKUP(DL936,Auxiliar!$A:$C,2,0),"")</f>
        <v/>
      </c>
      <c r="DO936" s="7" t="str">
        <f>+IFERROR(VLOOKUP(DL936,Auxiliar!$A:$C,3,0),"")</f>
        <v/>
      </c>
      <c r="DQ936" s="1">
        <v>6382</v>
      </c>
      <c r="DR936" s="12" t="s">
        <v>24</v>
      </c>
      <c r="DS936" s="6">
        <f>+IFERROR(VALUE(RIGHT(Tabla21[[#This Row],[B2B]],6)),"")</f>
        <v>6382</v>
      </c>
      <c r="DT936" s="6" t="str">
        <f>+IFERROR(VLOOKUP(DR936,Auxiliar!$A:$C,2,0),"")</f>
        <v>CORONA PORRON</v>
      </c>
      <c r="DU936" s="7" t="str">
        <f>+IFERROR(VLOOKUP(DR936,Auxiliar!$A:$C,3,0),"")</f>
        <v>1b 5% | 20b 0%</v>
      </c>
      <c r="DW936" s="1"/>
      <c r="DX936" s="12"/>
      <c r="DY936" s="6" t="str">
        <f>+IFERROR(VALUE(RIGHT(Tabla22[[#This Row],[B2B]],6)),"")</f>
        <v/>
      </c>
      <c r="DZ936" s="6" t="str">
        <f>+IFERROR(VLOOKUP(DX936,Auxiliar!$A:$C,2,0),"")</f>
        <v/>
      </c>
      <c r="EA936" s="7" t="str">
        <f>+IFERROR(VLOOKUP(DX936,Auxiliar!$A:$C,3,0),"")</f>
        <v/>
      </c>
      <c r="EC936" s="1"/>
      <c r="ED936" s="12"/>
      <c r="EE936" s="6" t="str">
        <f>+IFERROR(VALUE(RIGHT(Tabla23[[#This Row],[B2B]],6)),"")</f>
        <v/>
      </c>
      <c r="EF936" s="6" t="str">
        <f>+IFERROR(VLOOKUP(ED936,Auxiliar!$A:$C,2,0),"")</f>
        <v/>
      </c>
      <c r="EG936" s="7" t="str">
        <f>+IFERROR(VLOOKUP(ED936,Auxiliar!$A:$C,3,0),"")</f>
        <v/>
      </c>
      <c r="EI936" s="1"/>
      <c r="EJ936" s="12"/>
      <c r="EK936" s="6" t="str">
        <f>+IFERROR(VALUE(RIGHT(Tabla24[[#This Row],[B2B]],6)),"")</f>
        <v/>
      </c>
      <c r="EL936" s="6" t="str">
        <f>+IFERROR(VLOOKUP(EJ936,Auxiliar!$A:$C,2,0),"")</f>
        <v/>
      </c>
      <c r="EM936" s="7" t="str">
        <f>+IFERROR(VLOOKUP(EJ936,Auxiliar!$A:$C,3,0),"")</f>
        <v/>
      </c>
      <c r="EO936" s="1"/>
      <c r="EP936" s="12"/>
      <c r="EQ936" s="6" t="str">
        <f>+IFERROR(VALUE(RIGHT(Tabla25[[#This Row],[B2B]],6)),"")</f>
        <v/>
      </c>
      <c r="ER936" s="6" t="str">
        <f>+IFERROR(VLOOKUP(EP936,Auxiliar!$A:$C,2,0),"")</f>
        <v/>
      </c>
      <c r="ES936" s="7" t="str">
        <f>+IFERROR(VLOOKUP(EP936,Auxiliar!$A:$C,3,0),"")</f>
        <v/>
      </c>
      <c r="EU936" s="1"/>
      <c r="EV936" s="12"/>
      <c r="EW936" s="6" t="str">
        <f>+IFERROR(VALUE(RIGHT(Tabla26[[#This Row],[B2B]],6)),"")</f>
        <v/>
      </c>
      <c r="EX936" s="6" t="str">
        <f>+IFERROR(VLOOKUP(EV936,Auxiliar!$A:$C,2,0),"")</f>
        <v/>
      </c>
      <c r="EY936" s="7" t="str">
        <f>+IFERROR(VLOOKUP(EV936,Auxiliar!$A:$C,3,0),"")</f>
        <v/>
      </c>
      <c r="EZ936" s="1"/>
      <c r="FA936" s="12"/>
      <c r="FB936" s="6" t="str">
        <f>+IFERROR(VALUE(RIGHT(Tabla27[[#This Row],[B2B]],6)),"")</f>
        <v/>
      </c>
      <c r="FC936" s="6" t="str">
        <f>+IFERROR(VLOOKUP(FA936,Auxiliar!$A:$C,2,0),"")</f>
        <v/>
      </c>
      <c r="FD936" s="7" t="str">
        <f>+IFERROR(VLOOKUP(FA936,Auxiliar!$A:$C,3,0),"")</f>
        <v/>
      </c>
      <c r="FE936" s="1"/>
      <c r="FF936" s="12"/>
      <c r="FG936" s="6" t="str">
        <f>+IFERROR(VALUE(RIGHT(Tabla28[[#This Row],[B2B]],6)),"")</f>
        <v/>
      </c>
      <c r="FH936" s="6" t="str">
        <f>+IFERROR(VLOOKUP(FF936,Auxiliar!$A:$C,2,0),"")</f>
        <v/>
      </c>
      <c r="FI936" s="7" t="str">
        <f>+IFERROR(VLOOKUP(FF936,Auxiliar!$A:$C,3,0),"")</f>
        <v/>
      </c>
      <c r="FJ936" s="1"/>
      <c r="FK936" s="12"/>
      <c r="FL936" s="6" t="str">
        <f>+IFERROR(VALUE(RIGHT(Tabla29[[#This Row],[B2B]],6)),"")</f>
        <v/>
      </c>
      <c r="FM936" s="6" t="str">
        <f>+IFERROR(VLOOKUP(FK936,Auxiliar!$A:$C,2,0),"")</f>
        <v/>
      </c>
      <c r="FN936" s="7" t="str">
        <f>+IFERROR(VLOOKUP(FK936,Auxiliar!$A:$C,3,0),"")</f>
        <v/>
      </c>
      <c r="FO936" s="1"/>
      <c r="FP936" s="12"/>
      <c r="FQ936" s="6" t="str">
        <f>+IFERROR(VALUE(RIGHT(Tabla30[[#This Row],[B2B]],6)),"")</f>
        <v/>
      </c>
      <c r="FR936" s="6" t="str">
        <f>+IFERROR(VLOOKUP(FP936,Auxiliar!$A:$C,2,0),"")</f>
        <v/>
      </c>
      <c r="FS936" s="7"/>
      <c r="FT936" s="1"/>
      <c r="FU936" s="12"/>
      <c r="FV936" s="6" t="str">
        <f>+IFERROR(VALUE(RIGHT(Tabla31[[#This Row],[B2B]],6)),"")</f>
        <v/>
      </c>
      <c r="FW936" s="6" t="str">
        <f>+IFERROR(VLOOKUP(FU936,Auxiliar!$A:$C,2,0),"")</f>
        <v/>
      </c>
      <c r="FX936" s="7" t="str">
        <f>+IFERROR(VLOOKUP(FU936,Auxiliar!$A:$C,3,0),"")</f>
        <v/>
      </c>
      <c r="FY936" s="1"/>
      <c r="FZ936" s="12"/>
      <c r="GA936" s="6" t="str">
        <f>+IFERROR(VALUE(RIGHT(Tabla32[[#This Row],[B2B]],6)),"")</f>
        <v/>
      </c>
      <c r="GB936" s="6" t="str">
        <f>+IFERROR(VLOOKUP(FZ936,Auxiliar!$A:$C,2,0),"")</f>
        <v/>
      </c>
      <c r="GC936" s="7" t="str">
        <f>+IFERROR(VLOOKUP(FZ936,Auxiliar!$A:$C,3,0),"")</f>
        <v/>
      </c>
      <c r="GD936" s="1"/>
      <c r="GE936" s="12"/>
      <c r="GF936" s="6" t="str">
        <f>+IFERROR(VALUE(RIGHT(Tabla33[[#This Row],[B2B]],6)),"")</f>
        <v/>
      </c>
      <c r="GG936" s="6" t="str">
        <f>+IFERROR(VLOOKUP(GE936,Auxiliar!$A:$C,2,0),"")</f>
        <v/>
      </c>
      <c r="GH936" s="7" t="str">
        <f>+IFERROR(VLOOKUP(GE936,Auxiliar!$A:$C,3,0),"")</f>
        <v/>
      </c>
    </row>
    <row r="937" spans="19:190" x14ac:dyDescent="0.25">
      <c r="S937" s="1">
        <v>11991</v>
      </c>
      <c r="T937" s="1" t="s">
        <v>9</v>
      </c>
      <c r="U937" s="6">
        <f>+IFERROR(VALUE(RIGHT(Tabla4[[#This Row],[B2B]],6)),"")</f>
        <v>11991</v>
      </c>
      <c r="V937" s="6" t="str">
        <f>+IFERROR(VLOOKUP(T937,Auxiliar!$A:$C,2,0),"")</f>
        <v>CORE</v>
      </c>
      <c r="W937" s="7" t="str">
        <f>+IFERROR(VLOOKUP(T937,Auxiliar!$A:$C,3,0),"")</f>
        <v>0b 1% | 2b 5% | 4b 6%</v>
      </c>
      <c r="AK937" s="1">
        <v>11696</v>
      </c>
      <c r="AL937" s="1" t="s">
        <v>30</v>
      </c>
      <c r="AM937" s="6">
        <f>+IFERROR(VALUE(RIGHT(Tabla7[[#This Row],[B2B]],6)),"")</f>
        <v>11696</v>
      </c>
      <c r="AN937" s="6" t="str">
        <f>+IFERROR(VLOOKUP(AL937,Auxiliar!$A:$C,2,0),"")</f>
        <v>LATONES</v>
      </c>
      <c r="AO937" s="7" t="str">
        <f>+IFERROR(VLOOKUP(AL937,Auxiliar!$A:$C,3,0),"")</f>
        <v>1b 4% | 5b 7% | 97b 0%</v>
      </c>
      <c r="AW937" s="1"/>
      <c r="AX937" s="1" t="s">
        <v>32</v>
      </c>
      <c r="AY937" s="6" t="str">
        <f>+IFERROR(VALUE(RIGHT(Tabla9[[#This Row],[B2B]],6)),"")</f>
        <v/>
      </c>
      <c r="AZ937" s="6" t="str">
        <f>+IFERROR(VLOOKUP(AX937,Auxiliar!$A:$C,2,0),"")</f>
        <v>LATONES</v>
      </c>
      <c r="BA937" s="7" t="str">
        <f>+IFERROR(VLOOKUP(AX937,Auxiliar!$A:$C,3,0),"")</f>
        <v>2b 3% | 4b 4% | 6b 5% | 10b 8%  | 385b 0%</v>
      </c>
      <c r="CA937" s="1">
        <v>6451</v>
      </c>
      <c r="CB937" s="1" t="s">
        <v>35</v>
      </c>
      <c r="CC937" s="6">
        <f>+IFERROR(VALUE(RIGHT(Tabla14[[#This Row],[B2B]],6)),"")</f>
        <v>6451</v>
      </c>
      <c r="CD937" s="6" t="str">
        <f>+IFERROR(VLOOKUP(CB937,Auxiliar!$A:$C,2,0),"")</f>
        <v>Corona 710cc</v>
      </c>
      <c r="CE937" s="7" t="str">
        <f>+IFERROR(VLOOKUP(CB937,Auxiliar!$A:$C,3,0),"")</f>
        <v>1b 10% | 85b 0%</v>
      </c>
      <c r="CM937" s="1">
        <v>6385</v>
      </c>
      <c r="CN937" s="1" t="s">
        <v>20</v>
      </c>
      <c r="CO937" s="6">
        <v>6385</v>
      </c>
      <c r="CP937" s="6" t="s">
        <v>20</v>
      </c>
      <c r="CQ937" s="7" t="s">
        <v>21</v>
      </c>
      <c r="CY937" s="1">
        <v>6385</v>
      </c>
      <c r="CZ937" s="1" t="s">
        <v>16</v>
      </c>
      <c r="DA937" s="6">
        <f>+IFERROR(VALUE(RIGHT(Tabla18[[#This Row],[B2B]],6)),"")</f>
        <v>6385</v>
      </c>
      <c r="DB937" s="6" t="str">
        <f>+IFERROR(VLOOKUP(CZ937,Auxiliar!$A:$C,2,0),"")</f>
        <v>PREMIUM</v>
      </c>
      <c r="DC937" s="7" t="str">
        <f>+IFERROR(VLOOKUP(CZ937,Auxiliar!$A:$C,3,0),"")</f>
        <v>0b 0% | 2b 2% | 5b 3,5% | 10b 5%</v>
      </c>
      <c r="DE937" s="1">
        <v>6385</v>
      </c>
      <c r="DF937" s="1" t="s">
        <v>19</v>
      </c>
      <c r="DG937" s="6">
        <f>+IFERROR(VALUE(RIGHT(Tabla19[[#This Row],[B2B]],6)),"")</f>
        <v>6385</v>
      </c>
      <c r="DH937" s="6" t="str">
        <f>+IFERROR(VLOOKUP(DF937,Auxiliar!$A:$C,2,0),"")</f>
        <v>MICHELOB</v>
      </c>
      <c r="DI937" s="7" t="str">
        <f>+IFERROR(VLOOKUP(DF937,Auxiliar!$A:$C,3,0),"")</f>
        <v>1b 7% | 3b 22% | 8b 27%</v>
      </c>
      <c r="DK937" s="1"/>
      <c r="DL937" s="1"/>
      <c r="DM937" s="6" t="str">
        <f>+IFERROR(VALUE(RIGHT(Tabla20[[#This Row],[B2B]],6)),"")</f>
        <v/>
      </c>
      <c r="DN937" s="6" t="str">
        <f>+IFERROR(VLOOKUP(DL937,Auxiliar!$A:$C,2,0),"")</f>
        <v/>
      </c>
      <c r="DO937" s="7" t="str">
        <f>+IFERROR(VLOOKUP(DL937,Auxiliar!$A:$C,3,0),"")</f>
        <v/>
      </c>
      <c r="DQ937" s="1">
        <v>6385</v>
      </c>
      <c r="DR937" s="12" t="s">
        <v>24</v>
      </c>
      <c r="DS937" s="6">
        <f>+IFERROR(VALUE(RIGHT(Tabla21[[#This Row],[B2B]],6)),"")</f>
        <v>6385</v>
      </c>
      <c r="DT937" s="6" t="str">
        <f>+IFERROR(VLOOKUP(DR937,Auxiliar!$A:$C,2,0),"")</f>
        <v>CORONA PORRON</v>
      </c>
      <c r="DU937" s="7" t="str">
        <f>+IFERROR(VLOOKUP(DR937,Auxiliar!$A:$C,3,0),"")</f>
        <v>1b 5% | 20b 0%</v>
      </c>
      <c r="DW937" s="1"/>
      <c r="DX937" s="12"/>
      <c r="DY937" s="6" t="str">
        <f>+IFERROR(VALUE(RIGHT(Tabla22[[#This Row],[B2B]],6)),"")</f>
        <v/>
      </c>
      <c r="DZ937" s="6" t="str">
        <f>+IFERROR(VLOOKUP(DX937,Auxiliar!$A:$C,2,0),"")</f>
        <v/>
      </c>
      <c r="EA937" s="7" t="str">
        <f>+IFERROR(VLOOKUP(DX937,Auxiliar!$A:$C,3,0),"")</f>
        <v/>
      </c>
      <c r="EC937" s="1"/>
      <c r="ED937" s="12"/>
      <c r="EE937" s="6" t="str">
        <f>+IFERROR(VALUE(RIGHT(Tabla23[[#This Row],[B2B]],6)),"")</f>
        <v/>
      </c>
      <c r="EF937" s="6" t="str">
        <f>+IFERROR(VLOOKUP(ED937,Auxiliar!$A:$C,2,0),"")</f>
        <v/>
      </c>
      <c r="EG937" s="7" t="str">
        <f>+IFERROR(VLOOKUP(ED937,Auxiliar!$A:$C,3,0),"")</f>
        <v/>
      </c>
      <c r="EI937" s="1"/>
      <c r="EJ937" s="12"/>
      <c r="EK937" s="6" t="str">
        <f>+IFERROR(VALUE(RIGHT(Tabla24[[#This Row],[B2B]],6)),"")</f>
        <v/>
      </c>
      <c r="EL937" s="6" t="str">
        <f>+IFERROR(VLOOKUP(EJ937,Auxiliar!$A:$C,2,0),"")</f>
        <v/>
      </c>
      <c r="EM937" s="7" t="str">
        <f>+IFERROR(VLOOKUP(EJ937,Auxiliar!$A:$C,3,0),"")</f>
        <v/>
      </c>
      <c r="EO937" s="1"/>
      <c r="EP937" s="12"/>
      <c r="EQ937" s="6" t="str">
        <f>+IFERROR(VALUE(RIGHT(Tabla25[[#This Row],[B2B]],6)),"")</f>
        <v/>
      </c>
      <c r="ER937" s="6" t="str">
        <f>+IFERROR(VLOOKUP(EP937,Auxiliar!$A:$C,2,0),"")</f>
        <v/>
      </c>
      <c r="ES937" s="7" t="str">
        <f>+IFERROR(VLOOKUP(EP937,Auxiliar!$A:$C,3,0),"")</f>
        <v/>
      </c>
      <c r="EU937" s="1"/>
      <c r="EV937" s="12"/>
      <c r="EW937" s="6" t="str">
        <f>+IFERROR(VALUE(RIGHT(Tabla26[[#This Row],[B2B]],6)),"")</f>
        <v/>
      </c>
      <c r="EX937" s="6" t="str">
        <f>+IFERROR(VLOOKUP(EV937,Auxiliar!$A:$C,2,0),"")</f>
        <v/>
      </c>
      <c r="EY937" s="7" t="str">
        <f>+IFERROR(VLOOKUP(EV937,Auxiliar!$A:$C,3,0),"")</f>
        <v/>
      </c>
      <c r="EZ937" s="1"/>
      <c r="FA937" s="12"/>
      <c r="FB937" s="6" t="str">
        <f>+IFERROR(VALUE(RIGHT(Tabla27[[#This Row],[B2B]],6)),"")</f>
        <v/>
      </c>
      <c r="FC937" s="6" t="str">
        <f>+IFERROR(VLOOKUP(FA937,Auxiliar!$A:$C,2,0),"")</f>
        <v/>
      </c>
      <c r="FD937" s="7" t="str">
        <f>+IFERROR(VLOOKUP(FA937,Auxiliar!$A:$C,3,0),"")</f>
        <v/>
      </c>
      <c r="FE937" s="1"/>
      <c r="FF937" s="12"/>
      <c r="FG937" s="6" t="str">
        <f>+IFERROR(VALUE(RIGHT(Tabla28[[#This Row],[B2B]],6)),"")</f>
        <v/>
      </c>
      <c r="FH937" s="6" t="str">
        <f>+IFERROR(VLOOKUP(FF937,Auxiliar!$A:$C,2,0),"")</f>
        <v/>
      </c>
      <c r="FI937" s="7" t="str">
        <f>+IFERROR(VLOOKUP(FF937,Auxiliar!$A:$C,3,0),"")</f>
        <v/>
      </c>
      <c r="FJ937" s="1"/>
      <c r="FK937" s="12"/>
      <c r="FL937" s="6" t="str">
        <f>+IFERROR(VALUE(RIGHT(Tabla29[[#This Row],[B2B]],6)),"")</f>
        <v/>
      </c>
      <c r="FM937" s="6" t="str">
        <f>+IFERROR(VLOOKUP(FK937,Auxiliar!$A:$C,2,0),"")</f>
        <v/>
      </c>
      <c r="FN937" s="7" t="str">
        <f>+IFERROR(VLOOKUP(FK937,Auxiliar!$A:$C,3,0),"")</f>
        <v/>
      </c>
      <c r="FO937" s="1"/>
      <c r="FP937" s="12"/>
      <c r="FQ937" s="6" t="str">
        <f>+IFERROR(VALUE(RIGHT(Tabla30[[#This Row],[B2B]],6)),"")</f>
        <v/>
      </c>
      <c r="FR937" s="6" t="str">
        <f>+IFERROR(VLOOKUP(FP937,Auxiliar!$A:$C,2,0),"")</f>
        <v/>
      </c>
      <c r="FS937" s="7"/>
      <c r="FT937" s="1"/>
      <c r="FU937" s="12"/>
      <c r="FV937" s="6" t="str">
        <f>+IFERROR(VALUE(RIGHT(Tabla31[[#This Row],[B2B]],6)),"")</f>
        <v/>
      </c>
      <c r="FW937" s="6" t="str">
        <f>+IFERROR(VLOOKUP(FU937,Auxiliar!$A:$C,2,0),"")</f>
        <v/>
      </c>
      <c r="FX937" s="7" t="str">
        <f>+IFERROR(VLOOKUP(FU937,Auxiliar!$A:$C,3,0),"")</f>
        <v/>
      </c>
      <c r="FY937" s="1"/>
      <c r="FZ937" s="12"/>
      <c r="GA937" s="6" t="str">
        <f>+IFERROR(VALUE(RIGHT(Tabla32[[#This Row],[B2B]],6)),"")</f>
        <v/>
      </c>
      <c r="GB937" s="6" t="str">
        <f>+IFERROR(VLOOKUP(FZ937,Auxiliar!$A:$C,2,0),"")</f>
        <v/>
      </c>
      <c r="GC937" s="7" t="str">
        <f>+IFERROR(VLOOKUP(FZ937,Auxiliar!$A:$C,3,0),"")</f>
        <v/>
      </c>
      <c r="GD937" s="1"/>
      <c r="GE937" s="12"/>
      <c r="GF937" s="6" t="str">
        <f>+IFERROR(VALUE(RIGHT(Tabla33[[#This Row],[B2B]],6)),"")</f>
        <v/>
      </c>
      <c r="GG937" s="6" t="str">
        <f>+IFERROR(VLOOKUP(GE937,Auxiliar!$A:$C,2,0),"")</f>
        <v/>
      </c>
      <c r="GH937" s="7" t="str">
        <f>+IFERROR(VLOOKUP(GE937,Auxiliar!$A:$C,3,0),"")</f>
        <v/>
      </c>
    </row>
    <row r="938" spans="19:190" x14ac:dyDescent="0.25">
      <c r="S938" s="1">
        <v>13010</v>
      </c>
      <c r="T938" s="1" t="s">
        <v>9</v>
      </c>
      <c r="U938" s="6">
        <f>+IFERROR(VALUE(RIGHT(Tabla4[[#This Row],[B2B]],6)),"")</f>
        <v>13010</v>
      </c>
      <c r="V938" s="6" t="str">
        <f>+IFERROR(VLOOKUP(T938,Auxiliar!$A:$C,2,0),"")</f>
        <v>CORE</v>
      </c>
      <c r="W938" s="7" t="str">
        <f>+IFERROR(VLOOKUP(T938,Auxiliar!$A:$C,3,0),"")</f>
        <v>0b 1% | 2b 5% | 4b 6%</v>
      </c>
      <c r="AK938" s="1">
        <v>11701</v>
      </c>
      <c r="AL938" s="1" t="s">
        <v>30</v>
      </c>
      <c r="AM938" s="6">
        <f>+IFERROR(VALUE(RIGHT(Tabla7[[#This Row],[B2B]],6)),"")</f>
        <v>11701</v>
      </c>
      <c r="AN938" s="6" t="str">
        <f>+IFERROR(VLOOKUP(AL938,Auxiliar!$A:$C,2,0),"")</f>
        <v>LATONES</v>
      </c>
      <c r="AO938" s="7" t="str">
        <f>+IFERROR(VLOOKUP(AL938,Auxiliar!$A:$C,3,0),"")</f>
        <v>1b 4% | 5b 7% | 97b 0%</v>
      </c>
      <c r="AW938" s="1"/>
      <c r="AX938" s="1" t="s">
        <v>32</v>
      </c>
      <c r="AY938" s="6" t="str">
        <f>+IFERROR(VALUE(RIGHT(Tabla9[[#This Row],[B2B]],6)),"")</f>
        <v/>
      </c>
      <c r="AZ938" s="6" t="str">
        <f>+IFERROR(VLOOKUP(AX938,Auxiliar!$A:$C,2,0),"")</f>
        <v>LATONES</v>
      </c>
      <c r="BA938" s="7" t="str">
        <f>+IFERROR(VLOOKUP(AX938,Auxiliar!$A:$C,3,0),"")</f>
        <v>2b 3% | 4b 4% | 6b 5% | 10b 8%  | 385b 0%</v>
      </c>
      <c r="CA938" s="1">
        <v>6461</v>
      </c>
      <c r="CB938" s="1" t="s">
        <v>35</v>
      </c>
      <c r="CC938" s="6">
        <f>+IFERROR(VALUE(RIGHT(Tabla14[[#This Row],[B2B]],6)),"")</f>
        <v>6461</v>
      </c>
      <c r="CD938" s="6" t="str">
        <f>+IFERROR(VLOOKUP(CB938,Auxiliar!$A:$C,2,0),"")</f>
        <v>Corona 710cc</v>
      </c>
      <c r="CE938" s="7" t="str">
        <f>+IFERROR(VLOOKUP(CB938,Auxiliar!$A:$C,3,0),"")</f>
        <v>1b 10% | 85b 0%</v>
      </c>
      <c r="CM938" s="1">
        <v>6386</v>
      </c>
      <c r="CN938" s="1" t="s">
        <v>20</v>
      </c>
      <c r="CO938" s="6">
        <v>6386</v>
      </c>
      <c r="CP938" s="6" t="s">
        <v>20</v>
      </c>
      <c r="CQ938" s="7" t="s">
        <v>21</v>
      </c>
      <c r="CY938" s="1">
        <v>6386</v>
      </c>
      <c r="CZ938" s="1" t="s">
        <v>16</v>
      </c>
      <c r="DA938" s="6">
        <f>+IFERROR(VALUE(RIGHT(Tabla18[[#This Row],[B2B]],6)),"")</f>
        <v>6386</v>
      </c>
      <c r="DB938" s="6" t="str">
        <f>+IFERROR(VLOOKUP(CZ938,Auxiliar!$A:$C,2,0),"")</f>
        <v>PREMIUM</v>
      </c>
      <c r="DC938" s="7" t="str">
        <f>+IFERROR(VLOOKUP(CZ938,Auxiliar!$A:$C,3,0),"")</f>
        <v>0b 0% | 2b 2% | 5b 3,5% | 10b 5%</v>
      </c>
      <c r="DE938" s="1">
        <v>6386</v>
      </c>
      <c r="DF938" s="1" t="s">
        <v>19</v>
      </c>
      <c r="DG938" s="6">
        <f>+IFERROR(VALUE(RIGHT(Tabla19[[#This Row],[B2B]],6)),"")</f>
        <v>6386</v>
      </c>
      <c r="DH938" s="6" t="str">
        <f>+IFERROR(VLOOKUP(DF938,Auxiliar!$A:$C,2,0),"")</f>
        <v>MICHELOB</v>
      </c>
      <c r="DI938" s="7" t="str">
        <f>+IFERROR(VLOOKUP(DF938,Auxiliar!$A:$C,3,0),"")</f>
        <v>1b 7% | 3b 22% | 8b 27%</v>
      </c>
      <c r="DK938" s="1"/>
      <c r="DL938" s="1"/>
      <c r="DM938" s="6" t="str">
        <f>+IFERROR(VALUE(RIGHT(Tabla20[[#This Row],[B2B]],6)),"")</f>
        <v/>
      </c>
      <c r="DN938" s="6" t="str">
        <f>+IFERROR(VLOOKUP(DL938,Auxiliar!$A:$C,2,0),"")</f>
        <v/>
      </c>
      <c r="DO938" s="7" t="str">
        <f>+IFERROR(VLOOKUP(DL938,Auxiliar!$A:$C,3,0),"")</f>
        <v/>
      </c>
      <c r="DQ938" s="1">
        <v>6386</v>
      </c>
      <c r="DR938" s="12" t="s">
        <v>24</v>
      </c>
      <c r="DS938" s="6">
        <f>+IFERROR(VALUE(RIGHT(Tabla21[[#This Row],[B2B]],6)),"")</f>
        <v>6386</v>
      </c>
      <c r="DT938" s="6" t="str">
        <f>+IFERROR(VLOOKUP(DR938,Auxiliar!$A:$C,2,0),"")</f>
        <v>CORONA PORRON</v>
      </c>
      <c r="DU938" s="7" t="str">
        <f>+IFERROR(VLOOKUP(DR938,Auxiliar!$A:$C,3,0),"")</f>
        <v>1b 5% | 20b 0%</v>
      </c>
      <c r="DW938" s="1"/>
      <c r="DX938" s="12"/>
      <c r="DY938" s="6" t="str">
        <f>+IFERROR(VALUE(RIGHT(Tabla22[[#This Row],[B2B]],6)),"")</f>
        <v/>
      </c>
      <c r="DZ938" s="6" t="str">
        <f>+IFERROR(VLOOKUP(DX938,Auxiliar!$A:$C,2,0),"")</f>
        <v/>
      </c>
      <c r="EA938" s="7" t="str">
        <f>+IFERROR(VLOOKUP(DX938,Auxiliar!$A:$C,3,0),"")</f>
        <v/>
      </c>
      <c r="EC938" s="1"/>
      <c r="ED938" s="12"/>
      <c r="EE938" s="6" t="str">
        <f>+IFERROR(VALUE(RIGHT(Tabla23[[#This Row],[B2B]],6)),"")</f>
        <v/>
      </c>
      <c r="EF938" s="6" t="str">
        <f>+IFERROR(VLOOKUP(ED938,Auxiliar!$A:$C,2,0),"")</f>
        <v/>
      </c>
      <c r="EG938" s="7" t="str">
        <f>+IFERROR(VLOOKUP(ED938,Auxiliar!$A:$C,3,0),"")</f>
        <v/>
      </c>
      <c r="EI938" s="1"/>
      <c r="EJ938" s="12"/>
      <c r="EK938" s="6" t="str">
        <f>+IFERROR(VALUE(RIGHT(Tabla24[[#This Row],[B2B]],6)),"")</f>
        <v/>
      </c>
      <c r="EL938" s="6" t="str">
        <f>+IFERROR(VLOOKUP(EJ938,Auxiliar!$A:$C,2,0),"")</f>
        <v/>
      </c>
      <c r="EM938" s="7" t="str">
        <f>+IFERROR(VLOOKUP(EJ938,Auxiliar!$A:$C,3,0),"")</f>
        <v/>
      </c>
      <c r="EO938" s="1"/>
      <c r="EP938" s="12"/>
      <c r="EQ938" s="6" t="str">
        <f>+IFERROR(VALUE(RIGHT(Tabla25[[#This Row],[B2B]],6)),"")</f>
        <v/>
      </c>
      <c r="ER938" s="6" t="str">
        <f>+IFERROR(VLOOKUP(EP938,Auxiliar!$A:$C,2,0),"")</f>
        <v/>
      </c>
      <c r="ES938" s="7" t="str">
        <f>+IFERROR(VLOOKUP(EP938,Auxiliar!$A:$C,3,0),"")</f>
        <v/>
      </c>
      <c r="EU938" s="1"/>
      <c r="EV938" s="12"/>
      <c r="EW938" s="6" t="str">
        <f>+IFERROR(VALUE(RIGHT(Tabla26[[#This Row],[B2B]],6)),"")</f>
        <v/>
      </c>
      <c r="EX938" s="6" t="str">
        <f>+IFERROR(VLOOKUP(EV938,Auxiliar!$A:$C,2,0),"")</f>
        <v/>
      </c>
      <c r="EY938" s="7" t="str">
        <f>+IFERROR(VLOOKUP(EV938,Auxiliar!$A:$C,3,0),"")</f>
        <v/>
      </c>
      <c r="EZ938" s="1"/>
      <c r="FA938" s="12"/>
      <c r="FB938" s="6" t="str">
        <f>+IFERROR(VALUE(RIGHT(Tabla27[[#This Row],[B2B]],6)),"")</f>
        <v/>
      </c>
      <c r="FC938" s="6" t="str">
        <f>+IFERROR(VLOOKUP(FA938,Auxiliar!$A:$C,2,0),"")</f>
        <v/>
      </c>
      <c r="FD938" s="7" t="str">
        <f>+IFERROR(VLOOKUP(FA938,Auxiliar!$A:$C,3,0),"")</f>
        <v/>
      </c>
      <c r="FE938" s="1"/>
      <c r="FF938" s="12"/>
      <c r="FG938" s="6" t="str">
        <f>+IFERROR(VALUE(RIGHT(Tabla28[[#This Row],[B2B]],6)),"")</f>
        <v/>
      </c>
      <c r="FH938" s="6" t="str">
        <f>+IFERROR(VLOOKUP(FF938,Auxiliar!$A:$C,2,0),"")</f>
        <v/>
      </c>
      <c r="FI938" s="7" t="str">
        <f>+IFERROR(VLOOKUP(FF938,Auxiliar!$A:$C,3,0),"")</f>
        <v/>
      </c>
      <c r="FJ938" s="1"/>
      <c r="FK938" s="12"/>
      <c r="FL938" s="6" t="str">
        <f>+IFERROR(VALUE(RIGHT(Tabla29[[#This Row],[B2B]],6)),"")</f>
        <v/>
      </c>
      <c r="FM938" s="6" t="str">
        <f>+IFERROR(VLOOKUP(FK938,Auxiliar!$A:$C,2,0),"")</f>
        <v/>
      </c>
      <c r="FN938" s="7" t="str">
        <f>+IFERROR(VLOOKUP(FK938,Auxiliar!$A:$C,3,0),"")</f>
        <v/>
      </c>
      <c r="FO938" s="1"/>
      <c r="FP938" s="12"/>
      <c r="FQ938" s="6" t="str">
        <f>+IFERROR(VALUE(RIGHT(Tabla30[[#This Row],[B2B]],6)),"")</f>
        <v/>
      </c>
      <c r="FR938" s="6" t="str">
        <f>+IFERROR(VLOOKUP(FP938,Auxiliar!$A:$C,2,0),"")</f>
        <v/>
      </c>
      <c r="FS938" s="7"/>
      <c r="FT938" s="1"/>
      <c r="FU938" s="12"/>
      <c r="FV938" s="6" t="str">
        <f>+IFERROR(VALUE(RIGHT(Tabla31[[#This Row],[B2B]],6)),"")</f>
        <v/>
      </c>
      <c r="FW938" s="6" t="str">
        <f>+IFERROR(VLOOKUP(FU938,Auxiliar!$A:$C,2,0),"")</f>
        <v/>
      </c>
      <c r="FX938" s="7" t="str">
        <f>+IFERROR(VLOOKUP(FU938,Auxiliar!$A:$C,3,0),"")</f>
        <v/>
      </c>
      <c r="FY938" s="1"/>
      <c r="FZ938" s="12"/>
      <c r="GA938" s="6" t="str">
        <f>+IFERROR(VALUE(RIGHT(Tabla32[[#This Row],[B2B]],6)),"")</f>
        <v/>
      </c>
      <c r="GB938" s="6" t="str">
        <f>+IFERROR(VLOOKUP(FZ938,Auxiliar!$A:$C,2,0),"")</f>
        <v/>
      </c>
      <c r="GC938" s="7" t="str">
        <f>+IFERROR(VLOOKUP(FZ938,Auxiliar!$A:$C,3,0),"")</f>
        <v/>
      </c>
      <c r="GD938" s="1"/>
      <c r="GE938" s="12"/>
      <c r="GF938" s="6" t="str">
        <f>+IFERROR(VALUE(RIGHT(Tabla33[[#This Row],[B2B]],6)),"")</f>
        <v/>
      </c>
      <c r="GG938" s="6" t="str">
        <f>+IFERROR(VLOOKUP(GE938,Auxiliar!$A:$C,2,0),"")</f>
        <v/>
      </c>
      <c r="GH938" s="7" t="str">
        <f>+IFERROR(VLOOKUP(GE938,Auxiliar!$A:$C,3,0),"")</f>
        <v/>
      </c>
    </row>
    <row r="939" spans="19:190" x14ac:dyDescent="0.25">
      <c r="S939" s="1">
        <v>13016</v>
      </c>
      <c r="T939" s="1" t="s">
        <v>9</v>
      </c>
      <c r="U939" s="6">
        <f>+IFERROR(VALUE(RIGHT(Tabla4[[#This Row],[B2B]],6)),"")</f>
        <v>13016</v>
      </c>
      <c r="V939" s="6" t="str">
        <f>+IFERROR(VLOOKUP(T939,Auxiliar!$A:$C,2,0),"")</f>
        <v>CORE</v>
      </c>
      <c r="W939" s="7" t="str">
        <f>+IFERROR(VLOOKUP(T939,Auxiliar!$A:$C,3,0),"")</f>
        <v>0b 1% | 2b 5% | 4b 6%</v>
      </c>
      <c r="AK939" s="1">
        <v>11705</v>
      </c>
      <c r="AL939" s="1" t="s">
        <v>30</v>
      </c>
      <c r="AM939" s="6">
        <f>+IFERROR(VALUE(RIGHT(Tabla7[[#This Row],[B2B]],6)),"")</f>
        <v>11705</v>
      </c>
      <c r="AN939" s="6" t="str">
        <f>+IFERROR(VLOOKUP(AL939,Auxiliar!$A:$C,2,0),"")</f>
        <v>LATONES</v>
      </c>
      <c r="AO939" s="7" t="str">
        <f>+IFERROR(VLOOKUP(AL939,Auxiliar!$A:$C,3,0),"")</f>
        <v>1b 4% | 5b 7% | 97b 0%</v>
      </c>
      <c r="AW939" s="1"/>
      <c r="AX939" s="1" t="s">
        <v>32</v>
      </c>
      <c r="AY939" s="6" t="str">
        <f>+IFERROR(VALUE(RIGHT(Tabla9[[#This Row],[B2B]],6)),"")</f>
        <v/>
      </c>
      <c r="AZ939" s="6" t="str">
        <f>+IFERROR(VLOOKUP(AX939,Auxiliar!$A:$C,2,0),"")</f>
        <v>LATONES</v>
      </c>
      <c r="BA939" s="7" t="str">
        <f>+IFERROR(VLOOKUP(AX939,Auxiliar!$A:$C,3,0),"")</f>
        <v>2b 3% | 4b 4% | 6b 5% | 10b 8%  | 385b 0%</v>
      </c>
      <c r="CA939" s="1">
        <v>6469</v>
      </c>
      <c r="CB939" s="1" t="s">
        <v>35</v>
      </c>
      <c r="CC939" s="6">
        <f>+IFERROR(VALUE(RIGHT(Tabla14[[#This Row],[B2B]],6)),"")</f>
        <v>6469</v>
      </c>
      <c r="CD939" s="6" t="str">
        <f>+IFERROR(VLOOKUP(CB939,Auxiliar!$A:$C,2,0),"")</f>
        <v>Corona 710cc</v>
      </c>
      <c r="CE939" s="7" t="str">
        <f>+IFERROR(VLOOKUP(CB939,Auxiliar!$A:$C,3,0),"")</f>
        <v>1b 10% | 85b 0%</v>
      </c>
      <c r="CM939" s="1">
        <v>6388</v>
      </c>
      <c r="CN939" s="1" t="s">
        <v>20</v>
      </c>
      <c r="CO939" s="6">
        <v>6388</v>
      </c>
      <c r="CP939" s="6" t="s">
        <v>20</v>
      </c>
      <c r="CQ939" s="7" t="s">
        <v>21</v>
      </c>
      <c r="CY939" s="1">
        <v>6388</v>
      </c>
      <c r="CZ939" s="1" t="s">
        <v>16</v>
      </c>
      <c r="DA939" s="6">
        <f>+IFERROR(VALUE(RIGHT(Tabla18[[#This Row],[B2B]],6)),"")</f>
        <v>6388</v>
      </c>
      <c r="DB939" s="6" t="str">
        <f>+IFERROR(VLOOKUP(CZ939,Auxiliar!$A:$C,2,0),"")</f>
        <v>PREMIUM</v>
      </c>
      <c r="DC939" s="7" t="str">
        <f>+IFERROR(VLOOKUP(CZ939,Auxiliar!$A:$C,3,0),"")</f>
        <v>0b 0% | 2b 2% | 5b 3,5% | 10b 5%</v>
      </c>
      <c r="DE939" s="1">
        <v>6388</v>
      </c>
      <c r="DF939" s="1" t="s">
        <v>19</v>
      </c>
      <c r="DG939" s="6">
        <f>+IFERROR(VALUE(RIGHT(Tabla19[[#This Row],[B2B]],6)),"")</f>
        <v>6388</v>
      </c>
      <c r="DH939" s="6" t="str">
        <f>+IFERROR(VLOOKUP(DF939,Auxiliar!$A:$C,2,0),"")</f>
        <v>MICHELOB</v>
      </c>
      <c r="DI939" s="7" t="str">
        <f>+IFERROR(VLOOKUP(DF939,Auxiliar!$A:$C,3,0),"")</f>
        <v>1b 7% | 3b 22% | 8b 27%</v>
      </c>
      <c r="DK939" s="1"/>
      <c r="DL939" s="1"/>
      <c r="DM939" s="6" t="str">
        <f>+IFERROR(VALUE(RIGHT(Tabla20[[#This Row],[B2B]],6)),"")</f>
        <v/>
      </c>
      <c r="DN939" s="6" t="str">
        <f>+IFERROR(VLOOKUP(DL939,Auxiliar!$A:$C,2,0),"")</f>
        <v/>
      </c>
      <c r="DO939" s="7" t="str">
        <f>+IFERROR(VLOOKUP(DL939,Auxiliar!$A:$C,3,0),"")</f>
        <v/>
      </c>
      <c r="DQ939" s="1">
        <v>6388</v>
      </c>
      <c r="DR939" s="12" t="s">
        <v>24</v>
      </c>
      <c r="DS939" s="6">
        <f>+IFERROR(VALUE(RIGHT(Tabla21[[#This Row],[B2B]],6)),"")</f>
        <v>6388</v>
      </c>
      <c r="DT939" s="6" t="str">
        <f>+IFERROR(VLOOKUP(DR939,Auxiliar!$A:$C,2,0),"")</f>
        <v>CORONA PORRON</v>
      </c>
      <c r="DU939" s="7" t="str">
        <f>+IFERROR(VLOOKUP(DR939,Auxiliar!$A:$C,3,0),"")</f>
        <v>1b 5% | 20b 0%</v>
      </c>
      <c r="DW939" s="1"/>
      <c r="DX939" s="12"/>
      <c r="DY939" s="6" t="str">
        <f>+IFERROR(VALUE(RIGHT(Tabla22[[#This Row],[B2B]],6)),"")</f>
        <v/>
      </c>
      <c r="DZ939" s="6" t="str">
        <f>+IFERROR(VLOOKUP(DX939,Auxiliar!$A:$C,2,0),"")</f>
        <v/>
      </c>
      <c r="EA939" s="7" t="str">
        <f>+IFERROR(VLOOKUP(DX939,Auxiliar!$A:$C,3,0),"")</f>
        <v/>
      </c>
      <c r="EC939" s="1"/>
      <c r="ED939" s="12"/>
      <c r="EE939" s="6" t="str">
        <f>+IFERROR(VALUE(RIGHT(Tabla23[[#This Row],[B2B]],6)),"")</f>
        <v/>
      </c>
      <c r="EF939" s="6" t="str">
        <f>+IFERROR(VLOOKUP(ED939,Auxiliar!$A:$C,2,0),"")</f>
        <v/>
      </c>
      <c r="EG939" s="7" t="str">
        <f>+IFERROR(VLOOKUP(ED939,Auxiliar!$A:$C,3,0),"")</f>
        <v/>
      </c>
      <c r="EI939" s="1"/>
      <c r="EJ939" s="12"/>
      <c r="EK939" s="6" t="str">
        <f>+IFERROR(VALUE(RIGHT(Tabla24[[#This Row],[B2B]],6)),"")</f>
        <v/>
      </c>
      <c r="EL939" s="6" t="str">
        <f>+IFERROR(VLOOKUP(EJ939,Auxiliar!$A:$C,2,0),"")</f>
        <v/>
      </c>
      <c r="EM939" s="7" t="str">
        <f>+IFERROR(VLOOKUP(EJ939,Auxiliar!$A:$C,3,0),"")</f>
        <v/>
      </c>
      <c r="EO939" s="1"/>
      <c r="EP939" s="12"/>
      <c r="EQ939" s="6" t="str">
        <f>+IFERROR(VALUE(RIGHT(Tabla25[[#This Row],[B2B]],6)),"")</f>
        <v/>
      </c>
      <c r="ER939" s="6" t="str">
        <f>+IFERROR(VLOOKUP(EP939,Auxiliar!$A:$C,2,0),"")</f>
        <v/>
      </c>
      <c r="ES939" s="7" t="str">
        <f>+IFERROR(VLOOKUP(EP939,Auxiliar!$A:$C,3,0),"")</f>
        <v/>
      </c>
      <c r="EU939" s="1"/>
      <c r="EV939" s="12"/>
      <c r="EW939" s="6" t="str">
        <f>+IFERROR(VALUE(RIGHT(Tabla26[[#This Row],[B2B]],6)),"")</f>
        <v/>
      </c>
      <c r="EX939" s="6" t="str">
        <f>+IFERROR(VLOOKUP(EV939,Auxiliar!$A:$C,2,0),"")</f>
        <v/>
      </c>
      <c r="EY939" s="7" t="str">
        <f>+IFERROR(VLOOKUP(EV939,Auxiliar!$A:$C,3,0),"")</f>
        <v/>
      </c>
      <c r="EZ939" s="1"/>
      <c r="FA939" s="12"/>
      <c r="FB939" s="6" t="str">
        <f>+IFERROR(VALUE(RIGHT(Tabla27[[#This Row],[B2B]],6)),"")</f>
        <v/>
      </c>
      <c r="FC939" s="6" t="str">
        <f>+IFERROR(VLOOKUP(FA939,Auxiliar!$A:$C,2,0),"")</f>
        <v/>
      </c>
      <c r="FD939" s="7" t="str">
        <f>+IFERROR(VLOOKUP(FA939,Auxiliar!$A:$C,3,0),"")</f>
        <v/>
      </c>
      <c r="FE939" s="1"/>
      <c r="FF939" s="12"/>
      <c r="FG939" s="6" t="str">
        <f>+IFERROR(VALUE(RIGHT(Tabla28[[#This Row],[B2B]],6)),"")</f>
        <v/>
      </c>
      <c r="FH939" s="6" t="str">
        <f>+IFERROR(VLOOKUP(FF939,Auxiliar!$A:$C,2,0),"")</f>
        <v/>
      </c>
      <c r="FI939" s="7" t="str">
        <f>+IFERROR(VLOOKUP(FF939,Auxiliar!$A:$C,3,0),"")</f>
        <v/>
      </c>
      <c r="FJ939" s="1"/>
      <c r="FK939" s="12"/>
      <c r="FL939" s="6" t="str">
        <f>+IFERROR(VALUE(RIGHT(Tabla29[[#This Row],[B2B]],6)),"")</f>
        <v/>
      </c>
      <c r="FM939" s="6" t="str">
        <f>+IFERROR(VLOOKUP(FK939,Auxiliar!$A:$C,2,0),"")</f>
        <v/>
      </c>
      <c r="FN939" s="7" t="str">
        <f>+IFERROR(VLOOKUP(FK939,Auxiliar!$A:$C,3,0),"")</f>
        <v/>
      </c>
      <c r="FO939" s="1"/>
      <c r="FP939" s="12"/>
      <c r="FQ939" s="6" t="str">
        <f>+IFERROR(VALUE(RIGHT(Tabla30[[#This Row],[B2B]],6)),"")</f>
        <v/>
      </c>
      <c r="FR939" s="6" t="str">
        <f>+IFERROR(VLOOKUP(FP939,Auxiliar!$A:$C,2,0),"")</f>
        <v/>
      </c>
      <c r="FS939" s="7"/>
      <c r="FT939" s="1"/>
      <c r="FU939" s="12"/>
      <c r="FV939" s="6" t="str">
        <f>+IFERROR(VALUE(RIGHT(Tabla31[[#This Row],[B2B]],6)),"")</f>
        <v/>
      </c>
      <c r="FW939" s="6" t="str">
        <f>+IFERROR(VLOOKUP(FU939,Auxiliar!$A:$C,2,0),"")</f>
        <v/>
      </c>
      <c r="FX939" s="7" t="str">
        <f>+IFERROR(VLOOKUP(FU939,Auxiliar!$A:$C,3,0),"")</f>
        <v/>
      </c>
      <c r="FY939" s="1"/>
      <c r="FZ939" s="12"/>
      <c r="GA939" s="6" t="str">
        <f>+IFERROR(VALUE(RIGHT(Tabla32[[#This Row],[B2B]],6)),"")</f>
        <v/>
      </c>
      <c r="GB939" s="6" t="str">
        <f>+IFERROR(VLOOKUP(FZ939,Auxiliar!$A:$C,2,0),"")</f>
        <v/>
      </c>
      <c r="GC939" s="7" t="str">
        <f>+IFERROR(VLOOKUP(FZ939,Auxiliar!$A:$C,3,0),"")</f>
        <v/>
      </c>
      <c r="GD939" s="1"/>
      <c r="GE939" s="12"/>
      <c r="GF939" s="6" t="str">
        <f>+IFERROR(VALUE(RIGHT(Tabla33[[#This Row],[B2B]],6)),"")</f>
        <v/>
      </c>
      <c r="GG939" s="6" t="str">
        <f>+IFERROR(VLOOKUP(GE939,Auxiliar!$A:$C,2,0),"")</f>
        <v/>
      </c>
      <c r="GH939" s="7" t="str">
        <f>+IFERROR(VLOOKUP(GE939,Auxiliar!$A:$C,3,0),"")</f>
        <v/>
      </c>
    </row>
    <row r="940" spans="19:190" x14ac:dyDescent="0.25">
      <c r="S940" s="1">
        <v>13019</v>
      </c>
      <c r="T940" s="1" t="s">
        <v>9</v>
      </c>
      <c r="U940" s="6">
        <f>+IFERROR(VALUE(RIGHT(Tabla4[[#This Row],[B2B]],6)),"")</f>
        <v>13019</v>
      </c>
      <c r="V940" s="6" t="str">
        <f>+IFERROR(VLOOKUP(T940,Auxiliar!$A:$C,2,0),"")</f>
        <v>CORE</v>
      </c>
      <c r="W940" s="7" t="str">
        <f>+IFERROR(VLOOKUP(T940,Auxiliar!$A:$C,3,0),"")</f>
        <v>0b 1% | 2b 5% | 4b 6%</v>
      </c>
      <c r="AK940" s="1">
        <v>11708</v>
      </c>
      <c r="AL940" s="1" t="s">
        <v>30</v>
      </c>
      <c r="AM940" s="6">
        <f>+IFERROR(VALUE(RIGHT(Tabla7[[#This Row],[B2B]],6)),"")</f>
        <v>11708</v>
      </c>
      <c r="AN940" s="6" t="str">
        <f>+IFERROR(VLOOKUP(AL940,Auxiliar!$A:$C,2,0),"")</f>
        <v>LATONES</v>
      </c>
      <c r="AO940" s="7" t="str">
        <f>+IFERROR(VLOOKUP(AL940,Auxiliar!$A:$C,3,0),"")</f>
        <v>1b 4% | 5b 7% | 97b 0%</v>
      </c>
      <c r="AW940" s="1"/>
      <c r="AX940" s="1" t="s">
        <v>32</v>
      </c>
      <c r="AY940" s="6" t="str">
        <f>+IFERROR(VALUE(RIGHT(Tabla9[[#This Row],[B2B]],6)),"")</f>
        <v/>
      </c>
      <c r="AZ940" s="6" t="str">
        <f>+IFERROR(VLOOKUP(AX940,Auxiliar!$A:$C,2,0),"")</f>
        <v>LATONES</v>
      </c>
      <c r="BA940" s="7" t="str">
        <f>+IFERROR(VLOOKUP(AX940,Auxiliar!$A:$C,3,0),"")</f>
        <v>2b 3% | 4b 4% | 6b 5% | 10b 8%  | 385b 0%</v>
      </c>
      <c r="CA940" s="1">
        <v>6475</v>
      </c>
      <c r="CB940" s="1" t="s">
        <v>35</v>
      </c>
      <c r="CC940" s="6">
        <f>+IFERROR(VALUE(RIGHT(Tabla14[[#This Row],[B2B]],6)),"")</f>
        <v>6475</v>
      </c>
      <c r="CD940" s="6" t="str">
        <f>+IFERROR(VLOOKUP(CB940,Auxiliar!$A:$C,2,0),"")</f>
        <v>Corona 710cc</v>
      </c>
      <c r="CE940" s="7" t="str">
        <f>+IFERROR(VLOOKUP(CB940,Auxiliar!$A:$C,3,0),"")</f>
        <v>1b 10% | 85b 0%</v>
      </c>
      <c r="CM940" s="1">
        <v>6389</v>
      </c>
      <c r="CN940" s="1" t="s">
        <v>20</v>
      </c>
      <c r="CO940" s="6">
        <v>6389</v>
      </c>
      <c r="CP940" s="6" t="s">
        <v>20</v>
      </c>
      <c r="CQ940" s="7" t="s">
        <v>21</v>
      </c>
      <c r="CY940" s="1">
        <v>6389</v>
      </c>
      <c r="CZ940" s="1" t="s">
        <v>16</v>
      </c>
      <c r="DA940" s="6">
        <f>+IFERROR(VALUE(RIGHT(Tabla18[[#This Row],[B2B]],6)),"")</f>
        <v>6389</v>
      </c>
      <c r="DB940" s="6" t="str">
        <f>+IFERROR(VLOOKUP(CZ940,Auxiliar!$A:$C,2,0),"")</f>
        <v>PREMIUM</v>
      </c>
      <c r="DC940" s="7" t="str">
        <f>+IFERROR(VLOOKUP(CZ940,Auxiliar!$A:$C,3,0),"")</f>
        <v>0b 0% | 2b 2% | 5b 3,5% | 10b 5%</v>
      </c>
      <c r="DE940" s="1">
        <v>6389</v>
      </c>
      <c r="DF940" s="1" t="s">
        <v>19</v>
      </c>
      <c r="DG940" s="6">
        <f>+IFERROR(VALUE(RIGHT(Tabla19[[#This Row],[B2B]],6)),"")</f>
        <v>6389</v>
      </c>
      <c r="DH940" s="6" t="str">
        <f>+IFERROR(VLOOKUP(DF940,Auxiliar!$A:$C,2,0),"")</f>
        <v>MICHELOB</v>
      </c>
      <c r="DI940" s="7" t="str">
        <f>+IFERROR(VLOOKUP(DF940,Auxiliar!$A:$C,3,0),"")</f>
        <v>1b 7% | 3b 22% | 8b 27%</v>
      </c>
      <c r="DK940" s="1"/>
      <c r="DL940" s="1"/>
      <c r="DM940" s="6" t="str">
        <f>+IFERROR(VALUE(RIGHT(Tabla20[[#This Row],[B2B]],6)),"")</f>
        <v/>
      </c>
      <c r="DN940" s="6" t="str">
        <f>+IFERROR(VLOOKUP(DL940,Auxiliar!$A:$C,2,0),"")</f>
        <v/>
      </c>
      <c r="DO940" s="7" t="str">
        <f>+IFERROR(VLOOKUP(DL940,Auxiliar!$A:$C,3,0),"")</f>
        <v/>
      </c>
      <c r="DQ940" s="1">
        <v>6389</v>
      </c>
      <c r="DR940" s="12" t="s">
        <v>24</v>
      </c>
      <c r="DS940" s="6">
        <f>+IFERROR(VALUE(RIGHT(Tabla21[[#This Row],[B2B]],6)),"")</f>
        <v>6389</v>
      </c>
      <c r="DT940" s="6" t="str">
        <f>+IFERROR(VLOOKUP(DR940,Auxiliar!$A:$C,2,0),"")</f>
        <v>CORONA PORRON</v>
      </c>
      <c r="DU940" s="7" t="str">
        <f>+IFERROR(VLOOKUP(DR940,Auxiliar!$A:$C,3,0),"")</f>
        <v>1b 5% | 20b 0%</v>
      </c>
      <c r="DW940" s="1"/>
      <c r="DX940" s="12"/>
      <c r="DY940" s="6" t="str">
        <f>+IFERROR(VALUE(RIGHT(Tabla22[[#This Row],[B2B]],6)),"")</f>
        <v/>
      </c>
      <c r="DZ940" s="6" t="str">
        <f>+IFERROR(VLOOKUP(DX940,Auxiliar!$A:$C,2,0),"")</f>
        <v/>
      </c>
      <c r="EA940" s="7" t="str">
        <f>+IFERROR(VLOOKUP(DX940,Auxiliar!$A:$C,3,0),"")</f>
        <v/>
      </c>
      <c r="EC940" s="1"/>
      <c r="ED940" s="12"/>
      <c r="EE940" s="6" t="str">
        <f>+IFERROR(VALUE(RIGHT(Tabla23[[#This Row],[B2B]],6)),"")</f>
        <v/>
      </c>
      <c r="EF940" s="6" t="str">
        <f>+IFERROR(VLOOKUP(ED940,Auxiliar!$A:$C,2,0),"")</f>
        <v/>
      </c>
      <c r="EG940" s="7" t="str">
        <f>+IFERROR(VLOOKUP(ED940,Auxiliar!$A:$C,3,0),"")</f>
        <v/>
      </c>
      <c r="EI940" s="1"/>
      <c r="EJ940" s="12"/>
      <c r="EK940" s="6" t="str">
        <f>+IFERROR(VALUE(RIGHT(Tabla24[[#This Row],[B2B]],6)),"")</f>
        <v/>
      </c>
      <c r="EL940" s="6" t="str">
        <f>+IFERROR(VLOOKUP(EJ940,Auxiliar!$A:$C,2,0),"")</f>
        <v/>
      </c>
      <c r="EM940" s="7" t="str">
        <f>+IFERROR(VLOOKUP(EJ940,Auxiliar!$A:$C,3,0),"")</f>
        <v/>
      </c>
      <c r="EO940" s="1"/>
      <c r="EP940" s="12"/>
      <c r="EQ940" s="6" t="str">
        <f>+IFERROR(VALUE(RIGHT(Tabla25[[#This Row],[B2B]],6)),"")</f>
        <v/>
      </c>
      <c r="ER940" s="6" t="str">
        <f>+IFERROR(VLOOKUP(EP940,Auxiliar!$A:$C,2,0),"")</f>
        <v/>
      </c>
      <c r="ES940" s="7" t="str">
        <f>+IFERROR(VLOOKUP(EP940,Auxiliar!$A:$C,3,0),"")</f>
        <v/>
      </c>
      <c r="EU940" s="1"/>
      <c r="EV940" s="12"/>
      <c r="EW940" s="6" t="str">
        <f>+IFERROR(VALUE(RIGHT(Tabla26[[#This Row],[B2B]],6)),"")</f>
        <v/>
      </c>
      <c r="EX940" s="6" t="str">
        <f>+IFERROR(VLOOKUP(EV940,Auxiliar!$A:$C,2,0),"")</f>
        <v/>
      </c>
      <c r="EY940" s="7" t="str">
        <f>+IFERROR(VLOOKUP(EV940,Auxiliar!$A:$C,3,0),"")</f>
        <v/>
      </c>
      <c r="EZ940" s="1"/>
      <c r="FA940" s="12"/>
      <c r="FB940" s="6" t="str">
        <f>+IFERROR(VALUE(RIGHT(Tabla27[[#This Row],[B2B]],6)),"")</f>
        <v/>
      </c>
      <c r="FC940" s="6" t="str">
        <f>+IFERROR(VLOOKUP(FA940,Auxiliar!$A:$C,2,0),"")</f>
        <v/>
      </c>
      <c r="FD940" s="7" t="str">
        <f>+IFERROR(VLOOKUP(FA940,Auxiliar!$A:$C,3,0),"")</f>
        <v/>
      </c>
      <c r="FE940" s="1"/>
      <c r="FF940" s="12"/>
      <c r="FG940" s="6" t="str">
        <f>+IFERROR(VALUE(RIGHT(Tabla28[[#This Row],[B2B]],6)),"")</f>
        <v/>
      </c>
      <c r="FH940" s="6" t="str">
        <f>+IFERROR(VLOOKUP(FF940,Auxiliar!$A:$C,2,0),"")</f>
        <v/>
      </c>
      <c r="FI940" s="7" t="str">
        <f>+IFERROR(VLOOKUP(FF940,Auxiliar!$A:$C,3,0),"")</f>
        <v/>
      </c>
      <c r="FJ940" s="1"/>
      <c r="FK940" s="12"/>
      <c r="FL940" s="6" t="str">
        <f>+IFERROR(VALUE(RIGHT(Tabla29[[#This Row],[B2B]],6)),"")</f>
        <v/>
      </c>
      <c r="FM940" s="6" t="str">
        <f>+IFERROR(VLOOKUP(FK940,Auxiliar!$A:$C,2,0),"")</f>
        <v/>
      </c>
      <c r="FN940" s="7" t="str">
        <f>+IFERROR(VLOOKUP(FK940,Auxiliar!$A:$C,3,0),"")</f>
        <v/>
      </c>
      <c r="FO940" s="1"/>
      <c r="FP940" s="12"/>
      <c r="FQ940" s="6" t="str">
        <f>+IFERROR(VALUE(RIGHT(Tabla30[[#This Row],[B2B]],6)),"")</f>
        <v/>
      </c>
      <c r="FR940" s="6" t="str">
        <f>+IFERROR(VLOOKUP(FP940,Auxiliar!$A:$C,2,0),"")</f>
        <v/>
      </c>
      <c r="FS940" s="7"/>
      <c r="FT940" s="1"/>
      <c r="FU940" s="12"/>
      <c r="FV940" s="6" t="str">
        <f>+IFERROR(VALUE(RIGHT(Tabla31[[#This Row],[B2B]],6)),"")</f>
        <v/>
      </c>
      <c r="FW940" s="6" t="str">
        <f>+IFERROR(VLOOKUP(FU940,Auxiliar!$A:$C,2,0),"")</f>
        <v/>
      </c>
      <c r="FX940" s="7" t="str">
        <f>+IFERROR(VLOOKUP(FU940,Auxiliar!$A:$C,3,0),"")</f>
        <v/>
      </c>
      <c r="FY940" s="1"/>
      <c r="FZ940" s="12"/>
      <c r="GA940" s="6" t="str">
        <f>+IFERROR(VALUE(RIGHT(Tabla32[[#This Row],[B2B]],6)),"")</f>
        <v/>
      </c>
      <c r="GB940" s="6" t="str">
        <f>+IFERROR(VLOOKUP(FZ940,Auxiliar!$A:$C,2,0),"")</f>
        <v/>
      </c>
      <c r="GC940" s="7" t="str">
        <f>+IFERROR(VLOOKUP(FZ940,Auxiliar!$A:$C,3,0),"")</f>
        <v/>
      </c>
      <c r="GD940" s="1"/>
      <c r="GE940" s="12"/>
      <c r="GF940" s="6" t="str">
        <f>+IFERROR(VALUE(RIGHT(Tabla33[[#This Row],[B2B]],6)),"")</f>
        <v/>
      </c>
      <c r="GG940" s="6" t="str">
        <f>+IFERROR(VLOOKUP(GE940,Auxiliar!$A:$C,2,0),"")</f>
        <v/>
      </c>
      <c r="GH940" s="7" t="str">
        <f>+IFERROR(VLOOKUP(GE940,Auxiliar!$A:$C,3,0),"")</f>
        <v/>
      </c>
    </row>
    <row r="941" spans="19:190" x14ac:dyDescent="0.25">
      <c r="S941" s="1">
        <v>13020</v>
      </c>
      <c r="T941" s="1" t="s">
        <v>9</v>
      </c>
      <c r="U941" s="6">
        <f>+IFERROR(VALUE(RIGHT(Tabla4[[#This Row],[B2B]],6)),"")</f>
        <v>13020</v>
      </c>
      <c r="V941" s="6" t="str">
        <f>+IFERROR(VLOOKUP(T941,Auxiliar!$A:$C,2,0),"")</f>
        <v>CORE</v>
      </c>
      <c r="W941" s="7" t="str">
        <f>+IFERROR(VLOOKUP(T941,Auxiliar!$A:$C,3,0),"")</f>
        <v>0b 1% | 2b 5% | 4b 6%</v>
      </c>
      <c r="AK941" s="1">
        <v>11716</v>
      </c>
      <c r="AL941" s="1" t="s">
        <v>30</v>
      </c>
      <c r="AM941" s="6">
        <f>+IFERROR(VALUE(RIGHT(Tabla7[[#This Row],[B2B]],6)),"")</f>
        <v>11716</v>
      </c>
      <c r="AN941" s="6" t="str">
        <f>+IFERROR(VLOOKUP(AL941,Auxiliar!$A:$C,2,0),"")</f>
        <v>LATONES</v>
      </c>
      <c r="AO941" s="7" t="str">
        <f>+IFERROR(VLOOKUP(AL941,Auxiliar!$A:$C,3,0),"")</f>
        <v>1b 4% | 5b 7% | 97b 0%</v>
      </c>
      <c r="AW941" s="1"/>
      <c r="AX941" s="1" t="s">
        <v>32</v>
      </c>
      <c r="AY941" s="6" t="str">
        <f>+IFERROR(VALUE(RIGHT(Tabla9[[#This Row],[B2B]],6)),"")</f>
        <v/>
      </c>
      <c r="AZ941" s="6" t="str">
        <f>+IFERROR(VLOOKUP(AX941,Auxiliar!$A:$C,2,0),"")</f>
        <v>LATONES</v>
      </c>
      <c r="BA941" s="7" t="str">
        <f>+IFERROR(VLOOKUP(AX941,Auxiliar!$A:$C,3,0),"")</f>
        <v>2b 3% | 4b 4% | 6b 5% | 10b 8%  | 385b 0%</v>
      </c>
      <c r="CA941" s="1">
        <v>6476</v>
      </c>
      <c r="CB941" s="1" t="s">
        <v>35</v>
      </c>
      <c r="CC941" s="6">
        <f>+IFERROR(VALUE(RIGHT(Tabla14[[#This Row],[B2B]],6)),"")</f>
        <v>6476</v>
      </c>
      <c r="CD941" s="6" t="str">
        <f>+IFERROR(VLOOKUP(CB941,Auxiliar!$A:$C,2,0),"")</f>
        <v>Corona 710cc</v>
      </c>
      <c r="CE941" s="7" t="str">
        <f>+IFERROR(VLOOKUP(CB941,Auxiliar!$A:$C,3,0),"")</f>
        <v>1b 10% | 85b 0%</v>
      </c>
      <c r="CM941" s="1">
        <v>6390</v>
      </c>
      <c r="CN941" s="1" t="s">
        <v>20</v>
      </c>
      <c r="CO941" s="6">
        <v>6390</v>
      </c>
      <c r="CP941" s="6" t="s">
        <v>20</v>
      </c>
      <c r="CQ941" s="7" t="s">
        <v>21</v>
      </c>
      <c r="CY941" s="1">
        <v>6390</v>
      </c>
      <c r="CZ941" s="1" t="s">
        <v>16</v>
      </c>
      <c r="DA941" s="6">
        <f>+IFERROR(VALUE(RIGHT(Tabla18[[#This Row],[B2B]],6)),"")</f>
        <v>6390</v>
      </c>
      <c r="DB941" s="6" t="str">
        <f>+IFERROR(VLOOKUP(CZ941,Auxiliar!$A:$C,2,0),"")</f>
        <v>PREMIUM</v>
      </c>
      <c r="DC941" s="7" t="str">
        <f>+IFERROR(VLOOKUP(CZ941,Auxiliar!$A:$C,3,0),"")</f>
        <v>0b 0% | 2b 2% | 5b 3,5% | 10b 5%</v>
      </c>
      <c r="DE941" s="1">
        <v>6390</v>
      </c>
      <c r="DF941" s="1" t="s">
        <v>19</v>
      </c>
      <c r="DG941" s="6">
        <f>+IFERROR(VALUE(RIGHT(Tabla19[[#This Row],[B2B]],6)),"")</f>
        <v>6390</v>
      </c>
      <c r="DH941" s="6" t="str">
        <f>+IFERROR(VLOOKUP(DF941,Auxiliar!$A:$C,2,0),"")</f>
        <v>MICHELOB</v>
      </c>
      <c r="DI941" s="7" t="str">
        <f>+IFERROR(VLOOKUP(DF941,Auxiliar!$A:$C,3,0),"")</f>
        <v>1b 7% | 3b 22% | 8b 27%</v>
      </c>
      <c r="DK941" s="1"/>
      <c r="DL941" s="1"/>
      <c r="DM941" s="6" t="str">
        <f>+IFERROR(VALUE(RIGHT(Tabla20[[#This Row],[B2B]],6)),"")</f>
        <v/>
      </c>
      <c r="DN941" s="6" t="str">
        <f>+IFERROR(VLOOKUP(DL941,Auxiliar!$A:$C,2,0),"")</f>
        <v/>
      </c>
      <c r="DO941" s="7" t="str">
        <f>+IFERROR(VLOOKUP(DL941,Auxiliar!$A:$C,3,0),"")</f>
        <v/>
      </c>
      <c r="DQ941" s="1">
        <v>6390</v>
      </c>
      <c r="DR941" s="12" t="s">
        <v>24</v>
      </c>
      <c r="DS941" s="6">
        <f>+IFERROR(VALUE(RIGHT(Tabla21[[#This Row],[B2B]],6)),"")</f>
        <v>6390</v>
      </c>
      <c r="DT941" s="6" t="str">
        <f>+IFERROR(VLOOKUP(DR941,Auxiliar!$A:$C,2,0),"")</f>
        <v>CORONA PORRON</v>
      </c>
      <c r="DU941" s="7" t="str">
        <f>+IFERROR(VLOOKUP(DR941,Auxiliar!$A:$C,3,0),"")</f>
        <v>1b 5% | 20b 0%</v>
      </c>
      <c r="DW941" s="1"/>
      <c r="DX941" s="12"/>
      <c r="DY941" s="6" t="str">
        <f>+IFERROR(VALUE(RIGHT(Tabla22[[#This Row],[B2B]],6)),"")</f>
        <v/>
      </c>
      <c r="DZ941" s="6" t="str">
        <f>+IFERROR(VLOOKUP(DX941,Auxiliar!$A:$C,2,0),"")</f>
        <v/>
      </c>
      <c r="EA941" s="7" t="str">
        <f>+IFERROR(VLOOKUP(DX941,Auxiliar!$A:$C,3,0),"")</f>
        <v/>
      </c>
      <c r="EC941" s="1"/>
      <c r="ED941" s="12"/>
      <c r="EE941" s="6" t="str">
        <f>+IFERROR(VALUE(RIGHT(Tabla23[[#This Row],[B2B]],6)),"")</f>
        <v/>
      </c>
      <c r="EF941" s="6" t="str">
        <f>+IFERROR(VLOOKUP(ED941,Auxiliar!$A:$C,2,0),"")</f>
        <v/>
      </c>
      <c r="EG941" s="7" t="str">
        <f>+IFERROR(VLOOKUP(ED941,Auxiliar!$A:$C,3,0),"")</f>
        <v/>
      </c>
      <c r="EI941" s="1"/>
      <c r="EJ941" s="12"/>
      <c r="EK941" s="6" t="str">
        <f>+IFERROR(VALUE(RIGHT(Tabla24[[#This Row],[B2B]],6)),"")</f>
        <v/>
      </c>
      <c r="EL941" s="6" t="str">
        <f>+IFERROR(VLOOKUP(EJ941,Auxiliar!$A:$C,2,0),"")</f>
        <v/>
      </c>
      <c r="EM941" s="7" t="str">
        <f>+IFERROR(VLOOKUP(EJ941,Auxiliar!$A:$C,3,0),"")</f>
        <v/>
      </c>
      <c r="EO941" s="1"/>
      <c r="EP941" s="12"/>
      <c r="EQ941" s="6" t="str">
        <f>+IFERROR(VALUE(RIGHT(Tabla25[[#This Row],[B2B]],6)),"")</f>
        <v/>
      </c>
      <c r="ER941" s="6" t="str">
        <f>+IFERROR(VLOOKUP(EP941,Auxiliar!$A:$C,2,0),"")</f>
        <v/>
      </c>
      <c r="ES941" s="7" t="str">
        <f>+IFERROR(VLOOKUP(EP941,Auxiliar!$A:$C,3,0),"")</f>
        <v/>
      </c>
      <c r="EU941" s="1"/>
      <c r="EV941" s="12"/>
      <c r="EW941" s="6" t="str">
        <f>+IFERROR(VALUE(RIGHT(Tabla26[[#This Row],[B2B]],6)),"")</f>
        <v/>
      </c>
      <c r="EX941" s="6" t="str">
        <f>+IFERROR(VLOOKUP(EV941,Auxiliar!$A:$C,2,0),"")</f>
        <v/>
      </c>
      <c r="EY941" s="7" t="str">
        <f>+IFERROR(VLOOKUP(EV941,Auxiliar!$A:$C,3,0),"")</f>
        <v/>
      </c>
      <c r="EZ941" s="1"/>
      <c r="FA941" s="12"/>
      <c r="FB941" s="6" t="str">
        <f>+IFERROR(VALUE(RIGHT(Tabla27[[#This Row],[B2B]],6)),"")</f>
        <v/>
      </c>
      <c r="FC941" s="6" t="str">
        <f>+IFERROR(VLOOKUP(FA941,Auxiliar!$A:$C,2,0),"")</f>
        <v/>
      </c>
      <c r="FD941" s="7" t="str">
        <f>+IFERROR(VLOOKUP(FA941,Auxiliar!$A:$C,3,0),"")</f>
        <v/>
      </c>
      <c r="FE941" s="1"/>
      <c r="FF941" s="12"/>
      <c r="FG941" s="6" t="str">
        <f>+IFERROR(VALUE(RIGHT(Tabla28[[#This Row],[B2B]],6)),"")</f>
        <v/>
      </c>
      <c r="FH941" s="6" t="str">
        <f>+IFERROR(VLOOKUP(FF941,Auxiliar!$A:$C,2,0),"")</f>
        <v/>
      </c>
      <c r="FI941" s="7" t="str">
        <f>+IFERROR(VLOOKUP(FF941,Auxiliar!$A:$C,3,0),"")</f>
        <v/>
      </c>
      <c r="FJ941" s="1"/>
      <c r="FK941" s="12"/>
      <c r="FL941" s="6" t="str">
        <f>+IFERROR(VALUE(RIGHT(Tabla29[[#This Row],[B2B]],6)),"")</f>
        <v/>
      </c>
      <c r="FM941" s="6" t="str">
        <f>+IFERROR(VLOOKUP(FK941,Auxiliar!$A:$C,2,0),"")</f>
        <v/>
      </c>
      <c r="FN941" s="7" t="str">
        <f>+IFERROR(VLOOKUP(FK941,Auxiliar!$A:$C,3,0),"")</f>
        <v/>
      </c>
      <c r="FO941" s="1"/>
      <c r="FP941" s="12"/>
      <c r="FQ941" s="6" t="str">
        <f>+IFERROR(VALUE(RIGHT(Tabla30[[#This Row],[B2B]],6)),"")</f>
        <v/>
      </c>
      <c r="FR941" s="6" t="str">
        <f>+IFERROR(VLOOKUP(FP941,Auxiliar!$A:$C,2,0),"")</f>
        <v/>
      </c>
      <c r="FS941" s="7"/>
      <c r="FT941" s="1"/>
      <c r="FU941" s="12"/>
      <c r="FV941" s="6" t="str">
        <f>+IFERROR(VALUE(RIGHT(Tabla31[[#This Row],[B2B]],6)),"")</f>
        <v/>
      </c>
      <c r="FW941" s="6" t="str">
        <f>+IFERROR(VLOOKUP(FU941,Auxiliar!$A:$C,2,0),"")</f>
        <v/>
      </c>
      <c r="FX941" s="7" t="str">
        <f>+IFERROR(VLOOKUP(FU941,Auxiliar!$A:$C,3,0),"")</f>
        <v/>
      </c>
      <c r="FY941" s="1"/>
      <c r="FZ941" s="12"/>
      <c r="GA941" s="6" t="str">
        <f>+IFERROR(VALUE(RIGHT(Tabla32[[#This Row],[B2B]],6)),"")</f>
        <v/>
      </c>
      <c r="GB941" s="6" t="str">
        <f>+IFERROR(VLOOKUP(FZ941,Auxiliar!$A:$C,2,0),"")</f>
        <v/>
      </c>
      <c r="GC941" s="7" t="str">
        <f>+IFERROR(VLOOKUP(FZ941,Auxiliar!$A:$C,3,0),"")</f>
        <v/>
      </c>
      <c r="GD941" s="1"/>
      <c r="GE941" s="12"/>
      <c r="GF941" s="6" t="str">
        <f>+IFERROR(VALUE(RIGHT(Tabla33[[#This Row],[B2B]],6)),"")</f>
        <v/>
      </c>
      <c r="GG941" s="6" t="str">
        <f>+IFERROR(VLOOKUP(GE941,Auxiliar!$A:$C,2,0),"")</f>
        <v/>
      </c>
      <c r="GH941" s="7" t="str">
        <f>+IFERROR(VLOOKUP(GE941,Auxiliar!$A:$C,3,0),"")</f>
        <v/>
      </c>
    </row>
    <row r="942" spans="19:190" x14ac:dyDescent="0.25">
      <c r="S942" s="1">
        <v>13029</v>
      </c>
      <c r="T942" s="1" t="s">
        <v>9</v>
      </c>
      <c r="U942" s="6">
        <f>+IFERROR(VALUE(RIGHT(Tabla4[[#This Row],[B2B]],6)),"")</f>
        <v>13029</v>
      </c>
      <c r="V942" s="6" t="str">
        <f>+IFERROR(VLOOKUP(T942,Auxiliar!$A:$C,2,0),"")</f>
        <v>CORE</v>
      </c>
      <c r="W942" s="7" t="str">
        <f>+IFERROR(VLOOKUP(T942,Auxiliar!$A:$C,3,0),"")</f>
        <v>0b 1% | 2b 5% | 4b 6%</v>
      </c>
      <c r="AK942" s="1">
        <v>11719</v>
      </c>
      <c r="AL942" s="1" t="s">
        <v>30</v>
      </c>
      <c r="AM942" s="6">
        <f>+IFERROR(VALUE(RIGHT(Tabla7[[#This Row],[B2B]],6)),"")</f>
        <v>11719</v>
      </c>
      <c r="AN942" s="6" t="str">
        <f>+IFERROR(VLOOKUP(AL942,Auxiliar!$A:$C,2,0),"")</f>
        <v>LATONES</v>
      </c>
      <c r="AO942" s="7" t="str">
        <f>+IFERROR(VLOOKUP(AL942,Auxiliar!$A:$C,3,0),"")</f>
        <v>1b 4% | 5b 7% | 97b 0%</v>
      </c>
      <c r="AW942" s="1"/>
      <c r="AX942" s="1" t="s">
        <v>32</v>
      </c>
      <c r="AY942" s="6" t="str">
        <f>+IFERROR(VALUE(RIGHT(Tabla9[[#This Row],[B2B]],6)),"")</f>
        <v/>
      </c>
      <c r="AZ942" s="6" t="str">
        <f>+IFERROR(VLOOKUP(AX942,Auxiliar!$A:$C,2,0),"")</f>
        <v>LATONES</v>
      </c>
      <c r="BA942" s="7" t="str">
        <f>+IFERROR(VLOOKUP(AX942,Auxiliar!$A:$C,3,0),"")</f>
        <v>2b 3% | 4b 4% | 6b 5% | 10b 8%  | 385b 0%</v>
      </c>
      <c r="CA942" s="1">
        <v>6481</v>
      </c>
      <c r="CB942" s="1" t="s">
        <v>35</v>
      </c>
      <c r="CC942" s="6">
        <f>+IFERROR(VALUE(RIGHT(Tabla14[[#This Row],[B2B]],6)),"")</f>
        <v>6481</v>
      </c>
      <c r="CD942" s="6" t="str">
        <f>+IFERROR(VLOOKUP(CB942,Auxiliar!$A:$C,2,0),"")</f>
        <v>Corona 710cc</v>
      </c>
      <c r="CE942" s="7" t="str">
        <f>+IFERROR(VLOOKUP(CB942,Auxiliar!$A:$C,3,0),"")</f>
        <v>1b 10% | 85b 0%</v>
      </c>
      <c r="CM942" s="1">
        <v>6397</v>
      </c>
      <c r="CN942" s="1" t="s">
        <v>20</v>
      </c>
      <c r="CO942" s="6">
        <v>6397</v>
      </c>
      <c r="CP942" s="6" t="s">
        <v>20</v>
      </c>
      <c r="CQ942" s="7" t="s">
        <v>21</v>
      </c>
      <c r="CY942" s="1">
        <v>6397</v>
      </c>
      <c r="CZ942" s="1" t="s">
        <v>16</v>
      </c>
      <c r="DA942" s="6">
        <f>+IFERROR(VALUE(RIGHT(Tabla18[[#This Row],[B2B]],6)),"")</f>
        <v>6397</v>
      </c>
      <c r="DB942" s="6" t="str">
        <f>+IFERROR(VLOOKUP(CZ942,Auxiliar!$A:$C,2,0),"")</f>
        <v>PREMIUM</v>
      </c>
      <c r="DC942" s="7" t="str">
        <f>+IFERROR(VLOOKUP(CZ942,Auxiliar!$A:$C,3,0),"")</f>
        <v>0b 0% | 2b 2% | 5b 3,5% | 10b 5%</v>
      </c>
      <c r="DE942" s="1">
        <v>6397</v>
      </c>
      <c r="DF942" s="1" t="s">
        <v>19</v>
      </c>
      <c r="DG942" s="6">
        <f>+IFERROR(VALUE(RIGHT(Tabla19[[#This Row],[B2B]],6)),"")</f>
        <v>6397</v>
      </c>
      <c r="DH942" s="6" t="str">
        <f>+IFERROR(VLOOKUP(DF942,Auxiliar!$A:$C,2,0),"")</f>
        <v>MICHELOB</v>
      </c>
      <c r="DI942" s="7" t="str">
        <f>+IFERROR(VLOOKUP(DF942,Auxiliar!$A:$C,3,0),"")</f>
        <v>1b 7% | 3b 22% | 8b 27%</v>
      </c>
      <c r="DK942" s="1"/>
      <c r="DL942" s="1"/>
      <c r="DM942" s="6" t="str">
        <f>+IFERROR(VALUE(RIGHT(Tabla20[[#This Row],[B2B]],6)),"")</f>
        <v/>
      </c>
      <c r="DN942" s="6" t="str">
        <f>+IFERROR(VLOOKUP(DL942,Auxiliar!$A:$C,2,0),"")</f>
        <v/>
      </c>
      <c r="DO942" s="7" t="str">
        <f>+IFERROR(VLOOKUP(DL942,Auxiliar!$A:$C,3,0),"")</f>
        <v/>
      </c>
      <c r="DQ942" s="1">
        <v>6397</v>
      </c>
      <c r="DR942" s="12" t="s">
        <v>24</v>
      </c>
      <c r="DS942" s="6">
        <f>+IFERROR(VALUE(RIGHT(Tabla21[[#This Row],[B2B]],6)),"")</f>
        <v>6397</v>
      </c>
      <c r="DT942" s="6" t="str">
        <f>+IFERROR(VLOOKUP(DR942,Auxiliar!$A:$C,2,0),"")</f>
        <v>CORONA PORRON</v>
      </c>
      <c r="DU942" s="7" t="str">
        <f>+IFERROR(VLOOKUP(DR942,Auxiliar!$A:$C,3,0),"")</f>
        <v>1b 5% | 20b 0%</v>
      </c>
      <c r="DW942" s="1"/>
      <c r="DX942" s="12"/>
      <c r="DY942" s="6" t="str">
        <f>+IFERROR(VALUE(RIGHT(Tabla22[[#This Row],[B2B]],6)),"")</f>
        <v/>
      </c>
      <c r="DZ942" s="6" t="str">
        <f>+IFERROR(VLOOKUP(DX942,Auxiliar!$A:$C,2,0),"")</f>
        <v/>
      </c>
      <c r="EA942" s="7" t="str">
        <f>+IFERROR(VLOOKUP(DX942,Auxiliar!$A:$C,3,0),"")</f>
        <v/>
      </c>
      <c r="EC942" s="1"/>
      <c r="ED942" s="12"/>
      <c r="EE942" s="6" t="str">
        <f>+IFERROR(VALUE(RIGHT(Tabla23[[#This Row],[B2B]],6)),"")</f>
        <v/>
      </c>
      <c r="EF942" s="6" t="str">
        <f>+IFERROR(VLOOKUP(ED942,Auxiliar!$A:$C,2,0),"")</f>
        <v/>
      </c>
      <c r="EG942" s="7" t="str">
        <f>+IFERROR(VLOOKUP(ED942,Auxiliar!$A:$C,3,0),"")</f>
        <v/>
      </c>
      <c r="EI942" s="1"/>
      <c r="EJ942" s="12"/>
      <c r="EK942" s="6" t="str">
        <f>+IFERROR(VALUE(RIGHT(Tabla24[[#This Row],[B2B]],6)),"")</f>
        <v/>
      </c>
      <c r="EL942" s="6" t="str">
        <f>+IFERROR(VLOOKUP(EJ942,Auxiliar!$A:$C,2,0),"")</f>
        <v/>
      </c>
      <c r="EM942" s="7" t="str">
        <f>+IFERROR(VLOOKUP(EJ942,Auxiliar!$A:$C,3,0),"")</f>
        <v/>
      </c>
      <c r="EO942" s="1"/>
      <c r="EP942" s="12"/>
      <c r="EQ942" s="6" t="str">
        <f>+IFERROR(VALUE(RIGHT(Tabla25[[#This Row],[B2B]],6)),"")</f>
        <v/>
      </c>
      <c r="ER942" s="6" t="str">
        <f>+IFERROR(VLOOKUP(EP942,Auxiliar!$A:$C,2,0),"")</f>
        <v/>
      </c>
      <c r="ES942" s="7" t="str">
        <f>+IFERROR(VLOOKUP(EP942,Auxiliar!$A:$C,3,0),"")</f>
        <v/>
      </c>
      <c r="EU942" s="1"/>
      <c r="EV942" s="12"/>
      <c r="EW942" s="6" t="str">
        <f>+IFERROR(VALUE(RIGHT(Tabla26[[#This Row],[B2B]],6)),"")</f>
        <v/>
      </c>
      <c r="EX942" s="6" t="str">
        <f>+IFERROR(VLOOKUP(EV942,Auxiliar!$A:$C,2,0),"")</f>
        <v/>
      </c>
      <c r="EY942" s="7" t="str">
        <f>+IFERROR(VLOOKUP(EV942,Auxiliar!$A:$C,3,0),"")</f>
        <v/>
      </c>
      <c r="EZ942" s="1"/>
      <c r="FA942" s="12"/>
      <c r="FB942" s="6" t="str">
        <f>+IFERROR(VALUE(RIGHT(Tabla27[[#This Row],[B2B]],6)),"")</f>
        <v/>
      </c>
      <c r="FC942" s="6" t="str">
        <f>+IFERROR(VLOOKUP(FA942,Auxiliar!$A:$C,2,0),"")</f>
        <v/>
      </c>
      <c r="FD942" s="7" t="str">
        <f>+IFERROR(VLOOKUP(FA942,Auxiliar!$A:$C,3,0),"")</f>
        <v/>
      </c>
      <c r="FE942" s="1"/>
      <c r="FF942" s="12"/>
      <c r="FG942" s="6" t="str">
        <f>+IFERROR(VALUE(RIGHT(Tabla28[[#This Row],[B2B]],6)),"")</f>
        <v/>
      </c>
      <c r="FH942" s="6" t="str">
        <f>+IFERROR(VLOOKUP(FF942,Auxiliar!$A:$C,2,0),"")</f>
        <v/>
      </c>
      <c r="FI942" s="7" t="str">
        <f>+IFERROR(VLOOKUP(FF942,Auxiliar!$A:$C,3,0),"")</f>
        <v/>
      </c>
      <c r="FJ942" s="1"/>
      <c r="FK942" s="12"/>
      <c r="FL942" s="6" t="str">
        <f>+IFERROR(VALUE(RIGHT(Tabla29[[#This Row],[B2B]],6)),"")</f>
        <v/>
      </c>
      <c r="FM942" s="6" t="str">
        <f>+IFERROR(VLOOKUP(FK942,Auxiliar!$A:$C,2,0),"")</f>
        <v/>
      </c>
      <c r="FN942" s="7" t="str">
        <f>+IFERROR(VLOOKUP(FK942,Auxiliar!$A:$C,3,0),"")</f>
        <v/>
      </c>
      <c r="FO942" s="1"/>
      <c r="FP942" s="12"/>
      <c r="FQ942" s="6" t="str">
        <f>+IFERROR(VALUE(RIGHT(Tabla30[[#This Row],[B2B]],6)),"")</f>
        <v/>
      </c>
      <c r="FR942" s="6" t="str">
        <f>+IFERROR(VLOOKUP(FP942,Auxiliar!$A:$C,2,0),"")</f>
        <v/>
      </c>
      <c r="FS942" s="7"/>
      <c r="FT942" s="1"/>
      <c r="FU942" s="12"/>
      <c r="FV942" s="6" t="str">
        <f>+IFERROR(VALUE(RIGHT(Tabla31[[#This Row],[B2B]],6)),"")</f>
        <v/>
      </c>
      <c r="FW942" s="6" t="str">
        <f>+IFERROR(VLOOKUP(FU942,Auxiliar!$A:$C,2,0),"")</f>
        <v/>
      </c>
      <c r="FX942" s="7" t="str">
        <f>+IFERROR(VLOOKUP(FU942,Auxiliar!$A:$C,3,0),"")</f>
        <v/>
      </c>
      <c r="FY942" s="1"/>
      <c r="FZ942" s="12"/>
      <c r="GA942" s="6" t="str">
        <f>+IFERROR(VALUE(RIGHT(Tabla32[[#This Row],[B2B]],6)),"")</f>
        <v/>
      </c>
      <c r="GB942" s="6" t="str">
        <f>+IFERROR(VLOOKUP(FZ942,Auxiliar!$A:$C,2,0),"")</f>
        <v/>
      </c>
      <c r="GC942" s="7" t="str">
        <f>+IFERROR(VLOOKUP(FZ942,Auxiliar!$A:$C,3,0),"")</f>
        <v/>
      </c>
      <c r="GD942" s="1"/>
      <c r="GE942" s="12"/>
      <c r="GF942" s="6" t="str">
        <f>+IFERROR(VALUE(RIGHT(Tabla33[[#This Row],[B2B]],6)),"")</f>
        <v/>
      </c>
      <c r="GG942" s="6" t="str">
        <f>+IFERROR(VLOOKUP(GE942,Auxiliar!$A:$C,2,0),"")</f>
        <v/>
      </c>
      <c r="GH942" s="7" t="str">
        <f>+IFERROR(VLOOKUP(GE942,Auxiliar!$A:$C,3,0),"")</f>
        <v/>
      </c>
    </row>
    <row r="943" spans="19:190" x14ac:dyDescent="0.25">
      <c r="S943" s="1">
        <v>13035</v>
      </c>
      <c r="T943" s="1" t="s">
        <v>9</v>
      </c>
      <c r="U943" s="6">
        <f>+IFERROR(VALUE(RIGHT(Tabla4[[#This Row],[B2B]],6)),"")</f>
        <v>13035</v>
      </c>
      <c r="V943" s="6" t="str">
        <f>+IFERROR(VLOOKUP(T943,Auxiliar!$A:$C,2,0),"")</f>
        <v>CORE</v>
      </c>
      <c r="W943" s="7" t="str">
        <f>+IFERROR(VLOOKUP(T943,Auxiliar!$A:$C,3,0),"")</f>
        <v>0b 1% | 2b 5% | 4b 6%</v>
      </c>
      <c r="AK943" s="1">
        <v>11730</v>
      </c>
      <c r="AL943" s="1" t="s">
        <v>30</v>
      </c>
      <c r="AM943" s="6">
        <f>+IFERROR(VALUE(RIGHT(Tabla7[[#This Row],[B2B]],6)),"")</f>
        <v>11730</v>
      </c>
      <c r="AN943" s="6" t="str">
        <f>+IFERROR(VLOOKUP(AL943,Auxiliar!$A:$C,2,0),"")</f>
        <v>LATONES</v>
      </c>
      <c r="AO943" s="7" t="str">
        <f>+IFERROR(VLOOKUP(AL943,Auxiliar!$A:$C,3,0),"")</f>
        <v>1b 4% | 5b 7% | 97b 0%</v>
      </c>
      <c r="AW943" s="1"/>
      <c r="AX943" s="1" t="s">
        <v>32</v>
      </c>
      <c r="AY943" s="6" t="str">
        <f>+IFERROR(VALUE(RIGHT(Tabla9[[#This Row],[B2B]],6)),"")</f>
        <v/>
      </c>
      <c r="AZ943" s="6" t="str">
        <f>+IFERROR(VLOOKUP(AX943,Auxiliar!$A:$C,2,0),"")</f>
        <v>LATONES</v>
      </c>
      <c r="BA943" s="7" t="str">
        <f>+IFERROR(VLOOKUP(AX943,Auxiliar!$A:$C,3,0),"")</f>
        <v>2b 3% | 4b 4% | 6b 5% | 10b 8%  | 385b 0%</v>
      </c>
      <c r="CA943" s="1">
        <v>6482</v>
      </c>
      <c r="CB943" s="1" t="s">
        <v>35</v>
      </c>
      <c r="CC943" s="6">
        <f>+IFERROR(VALUE(RIGHT(Tabla14[[#This Row],[B2B]],6)),"")</f>
        <v>6482</v>
      </c>
      <c r="CD943" s="6" t="str">
        <f>+IFERROR(VLOOKUP(CB943,Auxiliar!$A:$C,2,0),"")</f>
        <v>Corona 710cc</v>
      </c>
      <c r="CE943" s="7" t="str">
        <f>+IFERROR(VLOOKUP(CB943,Auxiliar!$A:$C,3,0),"")</f>
        <v>1b 10% | 85b 0%</v>
      </c>
      <c r="CM943" s="1">
        <v>6398</v>
      </c>
      <c r="CN943" s="1" t="s">
        <v>20</v>
      </c>
      <c r="CO943" s="6">
        <v>6398</v>
      </c>
      <c r="CP943" s="6" t="s">
        <v>20</v>
      </c>
      <c r="CQ943" s="7" t="s">
        <v>21</v>
      </c>
      <c r="CY943" s="1">
        <v>6398</v>
      </c>
      <c r="CZ943" s="1" t="s">
        <v>16</v>
      </c>
      <c r="DA943" s="6">
        <f>+IFERROR(VALUE(RIGHT(Tabla18[[#This Row],[B2B]],6)),"")</f>
        <v>6398</v>
      </c>
      <c r="DB943" s="6" t="str">
        <f>+IFERROR(VLOOKUP(CZ943,Auxiliar!$A:$C,2,0),"")</f>
        <v>PREMIUM</v>
      </c>
      <c r="DC943" s="7" t="str">
        <f>+IFERROR(VLOOKUP(CZ943,Auxiliar!$A:$C,3,0),"")</f>
        <v>0b 0% | 2b 2% | 5b 3,5% | 10b 5%</v>
      </c>
      <c r="DE943" s="1">
        <v>6398</v>
      </c>
      <c r="DF943" s="1" t="s">
        <v>19</v>
      </c>
      <c r="DG943" s="6">
        <f>+IFERROR(VALUE(RIGHT(Tabla19[[#This Row],[B2B]],6)),"")</f>
        <v>6398</v>
      </c>
      <c r="DH943" s="6" t="str">
        <f>+IFERROR(VLOOKUP(DF943,Auxiliar!$A:$C,2,0),"")</f>
        <v>MICHELOB</v>
      </c>
      <c r="DI943" s="7" t="str">
        <f>+IFERROR(VLOOKUP(DF943,Auxiliar!$A:$C,3,0),"")</f>
        <v>1b 7% | 3b 22% | 8b 27%</v>
      </c>
      <c r="DK943" s="1"/>
      <c r="DL943" s="1"/>
      <c r="DM943" s="6" t="str">
        <f>+IFERROR(VALUE(RIGHT(Tabla20[[#This Row],[B2B]],6)),"")</f>
        <v/>
      </c>
      <c r="DN943" s="6" t="str">
        <f>+IFERROR(VLOOKUP(DL943,Auxiliar!$A:$C,2,0),"")</f>
        <v/>
      </c>
      <c r="DO943" s="7" t="str">
        <f>+IFERROR(VLOOKUP(DL943,Auxiliar!$A:$C,3,0),"")</f>
        <v/>
      </c>
      <c r="DQ943" s="1">
        <v>6398</v>
      </c>
      <c r="DR943" s="12" t="s">
        <v>24</v>
      </c>
      <c r="DS943" s="6">
        <f>+IFERROR(VALUE(RIGHT(Tabla21[[#This Row],[B2B]],6)),"")</f>
        <v>6398</v>
      </c>
      <c r="DT943" s="6" t="str">
        <f>+IFERROR(VLOOKUP(DR943,Auxiliar!$A:$C,2,0),"")</f>
        <v>CORONA PORRON</v>
      </c>
      <c r="DU943" s="7" t="str">
        <f>+IFERROR(VLOOKUP(DR943,Auxiliar!$A:$C,3,0),"")</f>
        <v>1b 5% | 20b 0%</v>
      </c>
      <c r="DW943" s="1"/>
      <c r="DX943" s="12"/>
      <c r="DY943" s="6" t="str">
        <f>+IFERROR(VALUE(RIGHT(Tabla22[[#This Row],[B2B]],6)),"")</f>
        <v/>
      </c>
      <c r="DZ943" s="6" t="str">
        <f>+IFERROR(VLOOKUP(DX943,Auxiliar!$A:$C,2,0),"")</f>
        <v/>
      </c>
      <c r="EA943" s="7" t="str">
        <f>+IFERROR(VLOOKUP(DX943,Auxiliar!$A:$C,3,0),"")</f>
        <v/>
      </c>
      <c r="EC943" s="1"/>
      <c r="ED943" s="12"/>
      <c r="EE943" s="6" t="str">
        <f>+IFERROR(VALUE(RIGHT(Tabla23[[#This Row],[B2B]],6)),"")</f>
        <v/>
      </c>
      <c r="EF943" s="6" t="str">
        <f>+IFERROR(VLOOKUP(ED943,Auxiliar!$A:$C,2,0),"")</f>
        <v/>
      </c>
      <c r="EG943" s="7" t="str">
        <f>+IFERROR(VLOOKUP(ED943,Auxiliar!$A:$C,3,0),"")</f>
        <v/>
      </c>
      <c r="EI943" s="1"/>
      <c r="EJ943" s="12"/>
      <c r="EK943" s="6" t="str">
        <f>+IFERROR(VALUE(RIGHT(Tabla24[[#This Row],[B2B]],6)),"")</f>
        <v/>
      </c>
      <c r="EL943" s="6" t="str">
        <f>+IFERROR(VLOOKUP(EJ943,Auxiliar!$A:$C,2,0),"")</f>
        <v/>
      </c>
      <c r="EM943" s="7" t="str">
        <f>+IFERROR(VLOOKUP(EJ943,Auxiliar!$A:$C,3,0),"")</f>
        <v/>
      </c>
      <c r="EO943" s="1"/>
      <c r="EP943" s="12"/>
      <c r="EQ943" s="6" t="str">
        <f>+IFERROR(VALUE(RIGHT(Tabla25[[#This Row],[B2B]],6)),"")</f>
        <v/>
      </c>
      <c r="ER943" s="6" t="str">
        <f>+IFERROR(VLOOKUP(EP943,Auxiliar!$A:$C,2,0),"")</f>
        <v/>
      </c>
      <c r="ES943" s="7" t="str">
        <f>+IFERROR(VLOOKUP(EP943,Auxiliar!$A:$C,3,0),"")</f>
        <v/>
      </c>
      <c r="EU943" s="1"/>
      <c r="EV943" s="12"/>
      <c r="EW943" s="6" t="str">
        <f>+IFERROR(VALUE(RIGHT(Tabla26[[#This Row],[B2B]],6)),"")</f>
        <v/>
      </c>
      <c r="EX943" s="6" t="str">
        <f>+IFERROR(VLOOKUP(EV943,Auxiliar!$A:$C,2,0),"")</f>
        <v/>
      </c>
      <c r="EY943" s="7" t="str">
        <f>+IFERROR(VLOOKUP(EV943,Auxiliar!$A:$C,3,0),"")</f>
        <v/>
      </c>
      <c r="EZ943" s="1"/>
      <c r="FA943" s="12"/>
      <c r="FB943" s="6" t="str">
        <f>+IFERROR(VALUE(RIGHT(Tabla27[[#This Row],[B2B]],6)),"")</f>
        <v/>
      </c>
      <c r="FC943" s="6" t="str">
        <f>+IFERROR(VLOOKUP(FA943,Auxiliar!$A:$C,2,0),"")</f>
        <v/>
      </c>
      <c r="FD943" s="7" t="str">
        <f>+IFERROR(VLOOKUP(FA943,Auxiliar!$A:$C,3,0),"")</f>
        <v/>
      </c>
      <c r="FE943" s="1"/>
      <c r="FF943" s="12"/>
      <c r="FG943" s="6" t="str">
        <f>+IFERROR(VALUE(RIGHT(Tabla28[[#This Row],[B2B]],6)),"")</f>
        <v/>
      </c>
      <c r="FH943" s="6" t="str">
        <f>+IFERROR(VLOOKUP(FF943,Auxiliar!$A:$C,2,0),"")</f>
        <v/>
      </c>
      <c r="FI943" s="7" t="str">
        <f>+IFERROR(VLOOKUP(FF943,Auxiliar!$A:$C,3,0),"")</f>
        <v/>
      </c>
      <c r="FJ943" s="1"/>
      <c r="FK943" s="12"/>
      <c r="FL943" s="6" t="str">
        <f>+IFERROR(VALUE(RIGHT(Tabla29[[#This Row],[B2B]],6)),"")</f>
        <v/>
      </c>
      <c r="FM943" s="6" t="str">
        <f>+IFERROR(VLOOKUP(FK943,Auxiliar!$A:$C,2,0),"")</f>
        <v/>
      </c>
      <c r="FN943" s="7" t="str">
        <f>+IFERROR(VLOOKUP(FK943,Auxiliar!$A:$C,3,0),"")</f>
        <v/>
      </c>
      <c r="FO943" s="1"/>
      <c r="FP943" s="12"/>
      <c r="FQ943" s="6" t="str">
        <f>+IFERROR(VALUE(RIGHT(Tabla30[[#This Row],[B2B]],6)),"")</f>
        <v/>
      </c>
      <c r="FR943" s="6" t="str">
        <f>+IFERROR(VLOOKUP(FP943,Auxiliar!$A:$C,2,0),"")</f>
        <v/>
      </c>
      <c r="FS943" s="7"/>
      <c r="FT943" s="1"/>
      <c r="FU943" s="12"/>
      <c r="FV943" s="6" t="str">
        <f>+IFERROR(VALUE(RIGHT(Tabla31[[#This Row],[B2B]],6)),"")</f>
        <v/>
      </c>
      <c r="FW943" s="6" t="str">
        <f>+IFERROR(VLOOKUP(FU943,Auxiliar!$A:$C,2,0),"")</f>
        <v/>
      </c>
      <c r="FX943" s="7" t="str">
        <f>+IFERROR(VLOOKUP(FU943,Auxiliar!$A:$C,3,0),"")</f>
        <v/>
      </c>
      <c r="FY943" s="1"/>
      <c r="FZ943" s="12"/>
      <c r="GA943" s="6" t="str">
        <f>+IFERROR(VALUE(RIGHT(Tabla32[[#This Row],[B2B]],6)),"")</f>
        <v/>
      </c>
      <c r="GB943" s="6" t="str">
        <f>+IFERROR(VLOOKUP(FZ943,Auxiliar!$A:$C,2,0),"")</f>
        <v/>
      </c>
      <c r="GC943" s="7" t="str">
        <f>+IFERROR(VLOOKUP(FZ943,Auxiliar!$A:$C,3,0),"")</f>
        <v/>
      </c>
      <c r="GD943" s="1"/>
      <c r="GE943" s="12"/>
      <c r="GF943" s="6" t="str">
        <f>+IFERROR(VALUE(RIGHT(Tabla33[[#This Row],[B2B]],6)),"")</f>
        <v/>
      </c>
      <c r="GG943" s="6" t="str">
        <f>+IFERROR(VLOOKUP(GE943,Auxiliar!$A:$C,2,0),"")</f>
        <v/>
      </c>
      <c r="GH943" s="7" t="str">
        <f>+IFERROR(VLOOKUP(GE943,Auxiliar!$A:$C,3,0),"")</f>
        <v/>
      </c>
    </row>
    <row r="944" spans="19:190" x14ac:dyDescent="0.25">
      <c r="S944" s="1">
        <v>13036</v>
      </c>
      <c r="T944" s="1" t="s">
        <v>9</v>
      </c>
      <c r="U944" s="6">
        <f>+IFERROR(VALUE(RIGHT(Tabla4[[#This Row],[B2B]],6)),"")</f>
        <v>13036</v>
      </c>
      <c r="V944" s="6" t="str">
        <f>+IFERROR(VLOOKUP(T944,Auxiliar!$A:$C,2,0),"")</f>
        <v>CORE</v>
      </c>
      <c r="W944" s="7" t="str">
        <f>+IFERROR(VLOOKUP(T944,Auxiliar!$A:$C,3,0),"")</f>
        <v>0b 1% | 2b 5% | 4b 6%</v>
      </c>
      <c r="AK944" s="1">
        <v>11736</v>
      </c>
      <c r="AL944" s="1" t="s">
        <v>30</v>
      </c>
      <c r="AM944" s="6">
        <f>+IFERROR(VALUE(RIGHT(Tabla7[[#This Row],[B2B]],6)),"")</f>
        <v>11736</v>
      </c>
      <c r="AN944" s="6" t="str">
        <f>+IFERROR(VLOOKUP(AL944,Auxiliar!$A:$C,2,0),"")</f>
        <v>LATONES</v>
      </c>
      <c r="AO944" s="7" t="str">
        <f>+IFERROR(VLOOKUP(AL944,Auxiliar!$A:$C,3,0),"")</f>
        <v>1b 4% | 5b 7% | 97b 0%</v>
      </c>
      <c r="AW944" s="1"/>
      <c r="AX944" s="1" t="s">
        <v>32</v>
      </c>
      <c r="AY944" s="6" t="str">
        <f>+IFERROR(VALUE(RIGHT(Tabla9[[#This Row],[B2B]],6)),"")</f>
        <v/>
      </c>
      <c r="AZ944" s="6" t="str">
        <f>+IFERROR(VLOOKUP(AX944,Auxiliar!$A:$C,2,0),"")</f>
        <v>LATONES</v>
      </c>
      <c r="BA944" s="7" t="str">
        <f>+IFERROR(VLOOKUP(AX944,Auxiliar!$A:$C,3,0),"")</f>
        <v>2b 3% | 4b 4% | 6b 5% | 10b 8%  | 385b 0%</v>
      </c>
      <c r="CA944" s="1">
        <v>6491</v>
      </c>
      <c r="CB944" s="1" t="s">
        <v>35</v>
      </c>
      <c r="CC944" s="6">
        <f>+IFERROR(VALUE(RIGHT(Tabla14[[#This Row],[B2B]],6)),"")</f>
        <v>6491</v>
      </c>
      <c r="CD944" s="6" t="str">
        <f>+IFERROR(VLOOKUP(CB944,Auxiliar!$A:$C,2,0),"")</f>
        <v>Corona 710cc</v>
      </c>
      <c r="CE944" s="7" t="str">
        <f>+IFERROR(VLOOKUP(CB944,Auxiliar!$A:$C,3,0),"")</f>
        <v>1b 10% | 85b 0%</v>
      </c>
      <c r="CM944" s="1">
        <v>6402</v>
      </c>
      <c r="CN944" s="1" t="s">
        <v>20</v>
      </c>
      <c r="CO944" s="6">
        <v>6402</v>
      </c>
      <c r="CP944" s="6" t="s">
        <v>20</v>
      </c>
      <c r="CQ944" s="7" t="s">
        <v>21</v>
      </c>
      <c r="CY944" s="1">
        <v>6402</v>
      </c>
      <c r="CZ944" s="1" t="s">
        <v>16</v>
      </c>
      <c r="DA944" s="6">
        <f>+IFERROR(VALUE(RIGHT(Tabla18[[#This Row],[B2B]],6)),"")</f>
        <v>6402</v>
      </c>
      <c r="DB944" s="6" t="str">
        <f>+IFERROR(VLOOKUP(CZ944,Auxiliar!$A:$C,2,0),"")</f>
        <v>PREMIUM</v>
      </c>
      <c r="DC944" s="7" t="str">
        <f>+IFERROR(VLOOKUP(CZ944,Auxiliar!$A:$C,3,0),"")</f>
        <v>0b 0% | 2b 2% | 5b 3,5% | 10b 5%</v>
      </c>
      <c r="DE944" s="1">
        <v>6402</v>
      </c>
      <c r="DF944" s="1" t="s">
        <v>19</v>
      </c>
      <c r="DG944" s="6">
        <f>+IFERROR(VALUE(RIGHT(Tabla19[[#This Row],[B2B]],6)),"")</f>
        <v>6402</v>
      </c>
      <c r="DH944" s="6" t="str">
        <f>+IFERROR(VLOOKUP(DF944,Auxiliar!$A:$C,2,0),"")</f>
        <v>MICHELOB</v>
      </c>
      <c r="DI944" s="7" t="str">
        <f>+IFERROR(VLOOKUP(DF944,Auxiliar!$A:$C,3,0),"")</f>
        <v>1b 7% | 3b 22% | 8b 27%</v>
      </c>
      <c r="DK944" s="1"/>
      <c r="DL944" s="1"/>
      <c r="DM944" s="6" t="str">
        <f>+IFERROR(VALUE(RIGHT(Tabla20[[#This Row],[B2B]],6)),"")</f>
        <v/>
      </c>
      <c r="DN944" s="6" t="str">
        <f>+IFERROR(VLOOKUP(DL944,Auxiliar!$A:$C,2,0),"")</f>
        <v/>
      </c>
      <c r="DO944" s="7" t="str">
        <f>+IFERROR(VLOOKUP(DL944,Auxiliar!$A:$C,3,0),"")</f>
        <v/>
      </c>
      <c r="DQ944" s="1">
        <v>6402</v>
      </c>
      <c r="DR944" s="12" t="s">
        <v>24</v>
      </c>
      <c r="DS944" s="6">
        <f>+IFERROR(VALUE(RIGHT(Tabla21[[#This Row],[B2B]],6)),"")</f>
        <v>6402</v>
      </c>
      <c r="DT944" s="6" t="str">
        <f>+IFERROR(VLOOKUP(DR944,Auxiliar!$A:$C,2,0),"")</f>
        <v>CORONA PORRON</v>
      </c>
      <c r="DU944" s="7" t="str">
        <f>+IFERROR(VLOOKUP(DR944,Auxiliar!$A:$C,3,0),"")</f>
        <v>1b 5% | 20b 0%</v>
      </c>
      <c r="DW944" s="1"/>
      <c r="DX944" s="12"/>
      <c r="DY944" s="6" t="str">
        <f>+IFERROR(VALUE(RIGHT(Tabla22[[#This Row],[B2B]],6)),"")</f>
        <v/>
      </c>
      <c r="DZ944" s="6" t="str">
        <f>+IFERROR(VLOOKUP(DX944,Auxiliar!$A:$C,2,0),"")</f>
        <v/>
      </c>
      <c r="EA944" s="7" t="str">
        <f>+IFERROR(VLOOKUP(DX944,Auxiliar!$A:$C,3,0),"")</f>
        <v/>
      </c>
      <c r="EC944" s="1"/>
      <c r="ED944" s="12"/>
      <c r="EE944" s="6" t="str">
        <f>+IFERROR(VALUE(RIGHT(Tabla23[[#This Row],[B2B]],6)),"")</f>
        <v/>
      </c>
      <c r="EF944" s="6" t="str">
        <f>+IFERROR(VLOOKUP(ED944,Auxiliar!$A:$C,2,0),"")</f>
        <v/>
      </c>
      <c r="EG944" s="7" t="str">
        <f>+IFERROR(VLOOKUP(ED944,Auxiliar!$A:$C,3,0),"")</f>
        <v/>
      </c>
      <c r="EI944" s="1"/>
      <c r="EJ944" s="12"/>
      <c r="EK944" s="6" t="str">
        <f>+IFERROR(VALUE(RIGHT(Tabla24[[#This Row],[B2B]],6)),"")</f>
        <v/>
      </c>
      <c r="EL944" s="6" t="str">
        <f>+IFERROR(VLOOKUP(EJ944,Auxiliar!$A:$C,2,0),"")</f>
        <v/>
      </c>
      <c r="EM944" s="7" t="str">
        <f>+IFERROR(VLOOKUP(EJ944,Auxiliar!$A:$C,3,0),"")</f>
        <v/>
      </c>
      <c r="EO944" s="1"/>
      <c r="EP944" s="12"/>
      <c r="EQ944" s="6" t="str">
        <f>+IFERROR(VALUE(RIGHT(Tabla25[[#This Row],[B2B]],6)),"")</f>
        <v/>
      </c>
      <c r="ER944" s="6" t="str">
        <f>+IFERROR(VLOOKUP(EP944,Auxiliar!$A:$C,2,0),"")</f>
        <v/>
      </c>
      <c r="ES944" s="7" t="str">
        <f>+IFERROR(VLOOKUP(EP944,Auxiliar!$A:$C,3,0),"")</f>
        <v/>
      </c>
      <c r="EU944" s="1"/>
      <c r="EV944" s="12"/>
      <c r="EW944" s="6" t="str">
        <f>+IFERROR(VALUE(RIGHT(Tabla26[[#This Row],[B2B]],6)),"")</f>
        <v/>
      </c>
      <c r="EX944" s="6" t="str">
        <f>+IFERROR(VLOOKUP(EV944,Auxiliar!$A:$C,2,0),"")</f>
        <v/>
      </c>
      <c r="EY944" s="7" t="str">
        <f>+IFERROR(VLOOKUP(EV944,Auxiliar!$A:$C,3,0),"")</f>
        <v/>
      </c>
      <c r="EZ944" s="1"/>
      <c r="FA944" s="12"/>
      <c r="FB944" s="6" t="str">
        <f>+IFERROR(VALUE(RIGHT(Tabla27[[#This Row],[B2B]],6)),"")</f>
        <v/>
      </c>
      <c r="FC944" s="6" t="str">
        <f>+IFERROR(VLOOKUP(FA944,Auxiliar!$A:$C,2,0),"")</f>
        <v/>
      </c>
      <c r="FD944" s="7" t="str">
        <f>+IFERROR(VLOOKUP(FA944,Auxiliar!$A:$C,3,0),"")</f>
        <v/>
      </c>
      <c r="FE944" s="1"/>
      <c r="FF944" s="12"/>
      <c r="FG944" s="6" t="str">
        <f>+IFERROR(VALUE(RIGHT(Tabla28[[#This Row],[B2B]],6)),"")</f>
        <v/>
      </c>
      <c r="FH944" s="6" t="str">
        <f>+IFERROR(VLOOKUP(FF944,Auxiliar!$A:$C,2,0),"")</f>
        <v/>
      </c>
      <c r="FI944" s="7" t="str">
        <f>+IFERROR(VLOOKUP(FF944,Auxiliar!$A:$C,3,0),"")</f>
        <v/>
      </c>
      <c r="FJ944" s="1"/>
      <c r="FK944" s="12"/>
      <c r="FL944" s="6" t="str">
        <f>+IFERROR(VALUE(RIGHT(Tabla29[[#This Row],[B2B]],6)),"")</f>
        <v/>
      </c>
      <c r="FM944" s="6" t="str">
        <f>+IFERROR(VLOOKUP(FK944,Auxiliar!$A:$C,2,0),"")</f>
        <v/>
      </c>
      <c r="FN944" s="7" t="str">
        <f>+IFERROR(VLOOKUP(FK944,Auxiliar!$A:$C,3,0),"")</f>
        <v/>
      </c>
      <c r="FO944" s="1"/>
      <c r="FP944" s="12"/>
      <c r="FQ944" s="6" t="str">
        <f>+IFERROR(VALUE(RIGHT(Tabla30[[#This Row],[B2B]],6)),"")</f>
        <v/>
      </c>
      <c r="FR944" s="6" t="str">
        <f>+IFERROR(VLOOKUP(FP944,Auxiliar!$A:$C,2,0),"")</f>
        <v/>
      </c>
      <c r="FS944" s="7"/>
      <c r="FT944" s="1"/>
      <c r="FU944" s="12"/>
      <c r="FV944" s="6" t="str">
        <f>+IFERROR(VALUE(RIGHT(Tabla31[[#This Row],[B2B]],6)),"")</f>
        <v/>
      </c>
      <c r="FW944" s="6" t="str">
        <f>+IFERROR(VLOOKUP(FU944,Auxiliar!$A:$C,2,0),"")</f>
        <v/>
      </c>
      <c r="FX944" s="7" t="str">
        <f>+IFERROR(VLOOKUP(FU944,Auxiliar!$A:$C,3,0),"")</f>
        <v/>
      </c>
      <c r="FY944" s="1"/>
      <c r="FZ944" s="12"/>
      <c r="GA944" s="6" t="str">
        <f>+IFERROR(VALUE(RIGHT(Tabla32[[#This Row],[B2B]],6)),"")</f>
        <v/>
      </c>
      <c r="GB944" s="6" t="str">
        <f>+IFERROR(VLOOKUP(FZ944,Auxiliar!$A:$C,2,0),"")</f>
        <v/>
      </c>
      <c r="GC944" s="7" t="str">
        <f>+IFERROR(VLOOKUP(FZ944,Auxiliar!$A:$C,3,0),"")</f>
        <v/>
      </c>
      <c r="GD944" s="1"/>
      <c r="GE944" s="12"/>
      <c r="GF944" s="6" t="str">
        <f>+IFERROR(VALUE(RIGHT(Tabla33[[#This Row],[B2B]],6)),"")</f>
        <v/>
      </c>
      <c r="GG944" s="6" t="str">
        <f>+IFERROR(VLOOKUP(GE944,Auxiliar!$A:$C,2,0),"")</f>
        <v/>
      </c>
      <c r="GH944" s="7" t="str">
        <f>+IFERROR(VLOOKUP(GE944,Auxiliar!$A:$C,3,0),"")</f>
        <v/>
      </c>
    </row>
    <row r="945" spans="19:190" x14ac:dyDescent="0.25">
      <c r="S945" s="1">
        <v>13040</v>
      </c>
      <c r="T945" s="1" t="s">
        <v>9</v>
      </c>
      <c r="U945" s="6">
        <f>+IFERROR(VALUE(RIGHT(Tabla4[[#This Row],[B2B]],6)),"")</f>
        <v>13040</v>
      </c>
      <c r="V945" s="6" t="str">
        <f>+IFERROR(VLOOKUP(T945,Auxiliar!$A:$C,2,0),"")</f>
        <v>CORE</v>
      </c>
      <c r="W945" s="7" t="str">
        <f>+IFERROR(VLOOKUP(T945,Auxiliar!$A:$C,3,0),"")</f>
        <v>0b 1% | 2b 5% | 4b 6%</v>
      </c>
      <c r="AK945" s="1">
        <v>11737</v>
      </c>
      <c r="AL945" s="1" t="s">
        <v>30</v>
      </c>
      <c r="AM945" s="6">
        <f>+IFERROR(VALUE(RIGHT(Tabla7[[#This Row],[B2B]],6)),"")</f>
        <v>11737</v>
      </c>
      <c r="AN945" s="6" t="str">
        <f>+IFERROR(VLOOKUP(AL945,Auxiliar!$A:$C,2,0),"")</f>
        <v>LATONES</v>
      </c>
      <c r="AO945" s="7" t="str">
        <f>+IFERROR(VLOOKUP(AL945,Auxiliar!$A:$C,3,0),"")</f>
        <v>1b 4% | 5b 7% | 97b 0%</v>
      </c>
      <c r="AW945" s="1"/>
      <c r="AX945" s="1" t="s">
        <v>32</v>
      </c>
      <c r="AY945" s="6" t="str">
        <f>+IFERROR(VALUE(RIGHT(Tabla9[[#This Row],[B2B]],6)),"")</f>
        <v/>
      </c>
      <c r="AZ945" s="6" t="str">
        <f>+IFERROR(VLOOKUP(AX945,Auxiliar!$A:$C,2,0),"")</f>
        <v>LATONES</v>
      </c>
      <c r="BA945" s="7" t="str">
        <f>+IFERROR(VLOOKUP(AX945,Auxiliar!$A:$C,3,0),"")</f>
        <v>2b 3% | 4b 4% | 6b 5% | 10b 8%  | 385b 0%</v>
      </c>
      <c r="CA945" s="1">
        <v>6492</v>
      </c>
      <c r="CB945" s="1" t="s">
        <v>35</v>
      </c>
      <c r="CC945" s="6">
        <f>+IFERROR(VALUE(RIGHT(Tabla14[[#This Row],[B2B]],6)),"")</f>
        <v>6492</v>
      </c>
      <c r="CD945" s="6" t="str">
        <f>+IFERROR(VLOOKUP(CB945,Auxiliar!$A:$C,2,0),"")</f>
        <v>Corona 710cc</v>
      </c>
      <c r="CE945" s="7" t="str">
        <f>+IFERROR(VLOOKUP(CB945,Auxiliar!$A:$C,3,0),"")</f>
        <v>1b 10% | 85b 0%</v>
      </c>
      <c r="CM945" s="1">
        <v>6404</v>
      </c>
      <c r="CN945" s="1" t="s">
        <v>20</v>
      </c>
      <c r="CO945" s="6">
        <v>6404</v>
      </c>
      <c r="CP945" s="6" t="s">
        <v>20</v>
      </c>
      <c r="CQ945" s="7" t="s">
        <v>21</v>
      </c>
      <c r="CY945" s="1">
        <v>6404</v>
      </c>
      <c r="CZ945" s="1" t="s">
        <v>16</v>
      </c>
      <c r="DA945" s="6">
        <f>+IFERROR(VALUE(RIGHT(Tabla18[[#This Row],[B2B]],6)),"")</f>
        <v>6404</v>
      </c>
      <c r="DB945" s="6" t="str">
        <f>+IFERROR(VLOOKUP(CZ945,Auxiliar!$A:$C,2,0),"")</f>
        <v>PREMIUM</v>
      </c>
      <c r="DC945" s="7" t="str">
        <f>+IFERROR(VLOOKUP(CZ945,Auxiliar!$A:$C,3,0),"")</f>
        <v>0b 0% | 2b 2% | 5b 3,5% | 10b 5%</v>
      </c>
      <c r="DE945" s="1">
        <v>6404</v>
      </c>
      <c r="DF945" s="1" t="s">
        <v>19</v>
      </c>
      <c r="DG945" s="6">
        <f>+IFERROR(VALUE(RIGHT(Tabla19[[#This Row],[B2B]],6)),"")</f>
        <v>6404</v>
      </c>
      <c r="DH945" s="6" t="str">
        <f>+IFERROR(VLOOKUP(DF945,Auxiliar!$A:$C,2,0),"")</f>
        <v>MICHELOB</v>
      </c>
      <c r="DI945" s="7" t="str">
        <f>+IFERROR(VLOOKUP(DF945,Auxiliar!$A:$C,3,0),"")</f>
        <v>1b 7% | 3b 22% | 8b 27%</v>
      </c>
      <c r="DK945" s="1"/>
      <c r="DL945" s="1"/>
      <c r="DM945" s="6" t="str">
        <f>+IFERROR(VALUE(RIGHT(Tabla20[[#This Row],[B2B]],6)),"")</f>
        <v/>
      </c>
      <c r="DN945" s="6" t="str">
        <f>+IFERROR(VLOOKUP(DL945,Auxiliar!$A:$C,2,0),"")</f>
        <v/>
      </c>
      <c r="DO945" s="7" t="str">
        <f>+IFERROR(VLOOKUP(DL945,Auxiliar!$A:$C,3,0),"")</f>
        <v/>
      </c>
      <c r="DQ945" s="1">
        <v>6404</v>
      </c>
      <c r="DR945" s="12" t="s">
        <v>24</v>
      </c>
      <c r="DS945" s="6">
        <f>+IFERROR(VALUE(RIGHT(Tabla21[[#This Row],[B2B]],6)),"")</f>
        <v>6404</v>
      </c>
      <c r="DT945" s="6" t="str">
        <f>+IFERROR(VLOOKUP(DR945,Auxiliar!$A:$C,2,0),"")</f>
        <v>CORONA PORRON</v>
      </c>
      <c r="DU945" s="7" t="str">
        <f>+IFERROR(VLOOKUP(DR945,Auxiliar!$A:$C,3,0),"")</f>
        <v>1b 5% | 20b 0%</v>
      </c>
      <c r="DW945" s="1"/>
      <c r="DX945" s="12"/>
      <c r="DY945" s="6" t="str">
        <f>+IFERROR(VALUE(RIGHT(Tabla22[[#This Row],[B2B]],6)),"")</f>
        <v/>
      </c>
      <c r="DZ945" s="6" t="str">
        <f>+IFERROR(VLOOKUP(DX945,Auxiliar!$A:$C,2,0),"")</f>
        <v/>
      </c>
      <c r="EA945" s="7" t="str">
        <f>+IFERROR(VLOOKUP(DX945,Auxiliar!$A:$C,3,0),"")</f>
        <v/>
      </c>
      <c r="EC945" s="1"/>
      <c r="ED945" s="12"/>
      <c r="EE945" s="6" t="str">
        <f>+IFERROR(VALUE(RIGHT(Tabla23[[#This Row],[B2B]],6)),"")</f>
        <v/>
      </c>
      <c r="EF945" s="6" t="str">
        <f>+IFERROR(VLOOKUP(ED945,Auxiliar!$A:$C,2,0),"")</f>
        <v/>
      </c>
      <c r="EG945" s="7" t="str">
        <f>+IFERROR(VLOOKUP(ED945,Auxiliar!$A:$C,3,0),"")</f>
        <v/>
      </c>
      <c r="EI945" s="1"/>
      <c r="EJ945" s="12"/>
      <c r="EK945" s="6" t="str">
        <f>+IFERROR(VALUE(RIGHT(Tabla24[[#This Row],[B2B]],6)),"")</f>
        <v/>
      </c>
      <c r="EL945" s="6" t="str">
        <f>+IFERROR(VLOOKUP(EJ945,Auxiliar!$A:$C,2,0),"")</f>
        <v/>
      </c>
      <c r="EM945" s="7" t="str">
        <f>+IFERROR(VLOOKUP(EJ945,Auxiliar!$A:$C,3,0),"")</f>
        <v/>
      </c>
      <c r="EO945" s="1"/>
      <c r="EP945" s="12"/>
      <c r="EQ945" s="6" t="str">
        <f>+IFERROR(VALUE(RIGHT(Tabla25[[#This Row],[B2B]],6)),"")</f>
        <v/>
      </c>
      <c r="ER945" s="6" t="str">
        <f>+IFERROR(VLOOKUP(EP945,Auxiliar!$A:$C,2,0),"")</f>
        <v/>
      </c>
      <c r="ES945" s="7" t="str">
        <f>+IFERROR(VLOOKUP(EP945,Auxiliar!$A:$C,3,0),"")</f>
        <v/>
      </c>
      <c r="EU945" s="1"/>
      <c r="EV945" s="12"/>
      <c r="EW945" s="6" t="str">
        <f>+IFERROR(VALUE(RIGHT(Tabla26[[#This Row],[B2B]],6)),"")</f>
        <v/>
      </c>
      <c r="EX945" s="6" t="str">
        <f>+IFERROR(VLOOKUP(EV945,Auxiliar!$A:$C,2,0),"")</f>
        <v/>
      </c>
      <c r="EY945" s="7" t="str">
        <f>+IFERROR(VLOOKUP(EV945,Auxiliar!$A:$C,3,0),"")</f>
        <v/>
      </c>
      <c r="EZ945" s="1"/>
      <c r="FA945" s="12"/>
      <c r="FB945" s="6" t="str">
        <f>+IFERROR(VALUE(RIGHT(Tabla27[[#This Row],[B2B]],6)),"")</f>
        <v/>
      </c>
      <c r="FC945" s="6" t="str">
        <f>+IFERROR(VLOOKUP(FA945,Auxiliar!$A:$C,2,0),"")</f>
        <v/>
      </c>
      <c r="FD945" s="7" t="str">
        <f>+IFERROR(VLOOKUP(FA945,Auxiliar!$A:$C,3,0),"")</f>
        <v/>
      </c>
      <c r="FE945" s="1"/>
      <c r="FF945" s="12"/>
      <c r="FG945" s="6" t="str">
        <f>+IFERROR(VALUE(RIGHT(Tabla28[[#This Row],[B2B]],6)),"")</f>
        <v/>
      </c>
      <c r="FH945" s="6" t="str">
        <f>+IFERROR(VLOOKUP(FF945,Auxiliar!$A:$C,2,0),"")</f>
        <v/>
      </c>
      <c r="FI945" s="7" t="str">
        <f>+IFERROR(VLOOKUP(FF945,Auxiliar!$A:$C,3,0),"")</f>
        <v/>
      </c>
      <c r="FJ945" s="1"/>
      <c r="FK945" s="12"/>
      <c r="FL945" s="6" t="str">
        <f>+IFERROR(VALUE(RIGHT(Tabla29[[#This Row],[B2B]],6)),"")</f>
        <v/>
      </c>
      <c r="FM945" s="6" t="str">
        <f>+IFERROR(VLOOKUP(FK945,Auxiliar!$A:$C,2,0),"")</f>
        <v/>
      </c>
      <c r="FN945" s="7" t="str">
        <f>+IFERROR(VLOOKUP(FK945,Auxiliar!$A:$C,3,0),"")</f>
        <v/>
      </c>
      <c r="FO945" s="1"/>
      <c r="FP945" s="12"/>
      <c r="FQ945" s="6" t="str">
        <f>+IFERROR(VALUE(RIGHT(Tabla30[[#This Row],[B2B]],6)),"")</f>
        <v/>
      </c>
      <c r="FR945" s="6" t="str">
        <f>+IFERROR(VLOOKUP(FP945,Auxiliar!$A:$C,2,0),"")</f>
        <v/>
      </c>
      <c r="FS945" s="7"/>
      <c r="FT945" s="1"/>
      <c r="FU945" s="12"/>
      <c r="FV945" s="6" t="str">
        <f>+IFERROR(VALUE(RIGHT(Tabla31[[#This Row],[B2B]],6)),"")</f>
        <v/>
      </c>
      <c r="FW945" s="6" t="str">
        <f>+IFERROR(VLOOKUP(FU945,Auxiliar!$A:$C,2,0),"")</f>
        <v/>
      </c>
      <c r="FX945" s="7" t="str">
        <f>+IFERROR(VLOOKUP(FU945,Auxiliar!$A:$C,3,0),"")</f>
        <v/>
      </c>
      <c r="FY945" s="1"/>
      <c r="FZ945" s="12"/>
      <c r="GA945" s="6" t="str">
        <f>+IFERROR(VALUE(RIGHT(Tabla32[[#This Row],[B2B]],6)),"")</f>
        <v/>
      </c>
      <c r="GB945" s="6" t="str">
        <f>+IFERROR(VLOOKUP(FZ945,Auxiliar!$A:$C,2,0),"")</f>
        <v/>
      </c>
      <c r="GC945" s="7" t="str">
        <f>+IFERROR(VLOOKUP(FZ945,Auxiliar!$A:$C,3,0),"")</f>
        <v/>
      </c>
      <c r="GD945" s="1"/>
      <c r="GE945" s="12"/>
      <c r="GF945" s="6" t="str">
        <f>+IFERROR(VALUE(RIGHT(Tabla33[[#This Row],[B2B]],6)),"")</f>
        <v/>
      </c>
      <c r="GG945" s="6" t="str">
        <f>+IFERROR(VLOOKUP(GE945,Auxiliar!$A:$C,2,0),"")</f>
        <v/>
      </c>
      <c r="GH945" s="7" t="str">
        <f>+IFERROR(VLOOKUP(GE945,Auxiliar!$A:$C,3,0),"")</f>
        <v/>
      </c>
    </row>
    <row r="946" spans="19:190" x14ac:dyDescent="0.25">
      <c r="S946" s="1">
        <v>13043</v>
      </c>
      <c r="T946" s="1" t="s">
        <v>9</v>
      </c>
      <c r="U946" s="6">
        <f>+IFERROR(VALUE(RIGHT(Tabla4[[#This Row],[B2B]],6)),"")</f>
        <v>13043</v>
      </c>
      <c r="V946" s="6" t="str">
        <f>+IFERROR(VLOOKUP(T946,Auxiliar!$A:$C,2,0),"")</f>
        <v>CORE</v>
      </c>
      <c r="W946" s="7" t="str">
        <f>+IFERROR(VLOOKUP(T946,Auxiliar!$A:$C,3,0),"")</f>
        <v>0b 1% | 2b 5% | 4b 6%</v>
      </c>
      <c r="AK946" s="1">
        <v>11739</v>
      </c>
      <c r="AL946" s="1" t="s">
        <v>30</v>
      </c>
      <c r="AM946" s="6">
        <f>+IFERROR(VALUE(RIGHT(Tabla7[[#This Row],[B2B]],6)),"")</f>
        <v>11739</v>
      </c>
      <c r="AN946" s="6" t="str">
        <f>+IFERROR(VLOOKUP(AL946,Auxiliar!$A:$C,2,0),"")</f>
        <v>LATONES</v>
      </c>
      <c r="AO946" s="7" t="str">
        <f>+IFERROR(VLOOKUP(AL946,Auxiliar!$A:$C,3,0),"")</f>
        <v>1b 4% | 5b 7% | 97b 0%</v>
      </c>
      <c r="AW946" s="1"/>
      <c r="AX946" s="1" t="s">
        <v>32</v>
      </c>
      <c r="AY946" s="6" t="str">
        <f>+IFERROR(VALUE(RIGHT(Tabla9[[#This Row],[B2B]],6)),"")</f>
        <v/>
      </c>
      <c r="AZ946" s="6" t="str">
        <f>+IFERROR(VLOOKUP(AX946,Auxiliar!$A:$C,2,0),"")</f>
        <v>LATONES</v>
      </c>
      <c r="BA946" s="7" t="str">
        <f>+IFERROR(VLOOKUP(AX946,Auxiliar!$A:$C,3,0),"")</f>
        <v>2b 3% | 4b 4% | 6b 5% | 10b 8%  | 385b 0%</v>
      </c>
      <c r="CA946" s="1">
        <v>6495</v>
      </c>
      <c r="CB946" s="1" t="s">
        <v>35</v>
      </c>
      <c r="CC946" s="6">
        <f>+IFERROR(VALUE(RIGHT(Tabla14[[#This Row],[B2B]],6)),"")</f>
        <v>6495</v>
      </c>
      <c r="CD946" s="6" t="str">
        <f>+IFERROR(VLOOKUP(CB946,Auxiliar!$A:$C,2,0),"")</f>
        <v>Corona 710cc</v>
      </c>
      <c r="CE946" s="7" t="str">
        <f>+IFERROR(VLOOKUP(CB946,Auxiliar!$A:$C,3,0),"")</f>
        <v>1b 10% | 85b 0%</v>
      </c>
      <c r="CM946" s="1">
        <v>6405</v>
      </c>
      <c r="CN946" s="1" t="s">
        <v>20</v>
      </c>
      <c r="CO946" s="6">
        <v>6405</v>
      </c>
      <c r="CP946" s="6" t="s">
        <v>20</v>
      </c>
      <c r="CQ946" s="7" t="s">
        <v>21</v>
      </c>
      <c r="CY946" s="1">
        <v>6405</v>
      </c>
      <c r="CZ946" s="1" t="s">
        <v>16</v>
      </c>
      <c r="DA946" s="6">
        <f>+IFERROR(VALUE(RIGHT(Tabla18[[#This Row],[B2B]],6)),"")</f>
        <v>6405</v>
      </c>
      <c r="DB946" s="6" t="str">
        <f>+IFERROR(VLOOKUP(CZ946,Auxiliar!$A:$C,2,0),"")</f>
        <v>PREMIUM</v>
      </c>
      <c r="DC946" s="7" t="str">
        <f>+IFERROR(VLOOKUP(CZ946,Auxiliar!$A:$C,3,0),"")</f>
        <v>0b 0% | 2b 2% | 5b 3,5% | 10b 5%</v>
      </c>
      <c r="DE946" s="1">
        <v>6405</v>
      </c>
      <c r="DF946" s="1" t="s">
        <v>19</v>
      </c>
      <c r="DG946" s="6">
        <f>+IFERROR(VALUE(RIGHT(Tabla19[[#This Row],[B2B]],6)),"")</f>
        <v>6405</v>
      </c>
      <c r="DH946" s="6" t="str">
        <f>+IFERROR(VLOOKUP(DF946,Auxiliar!$A:$C,2,0),"")</f>
        <v>MICHELOB</v>
      </c>
      <c r="DI946" s="7" t="str">
        <f>+IFERROR(VLOOKUP(DF946,Auxiliar!$A:$C,3,0),"")</f>
        <v>1b 7% | 3b 22% | 8b 27%</v>
      </c>
      <c r="DK946" s="1"/>
      <c r="DL946" s="1"/>
      <c r="DM946" s="6" t="str">
        <f>+IFERROR(VALUE(RIGHT(Tabla20[[#This Row],[B2B]],6)),"")</f>
        <v/>
      </c>
      <c r="DN946" s="6" t="str">
        <f>+IFERROR(VLOOKUP(DL946,Auxiliar!$A:$C,2,0),"")</f>
        <v/>
      </c>
      <c r="DO946" s="7" t="str">
        <f>+IFERROR(VLOOKUP(DL946,Auxiliar!$A:$C,3,0),"")</f>
        <v/>
      </c>
      <c r="DQ946" s="1">
        <v>6405</v>
      </c>
      <c r="DR946" s="12" t="s">
        <v>24</v>
      </c>
      <c r="DS946" s="6">
        <f>+IFERROR(VALUE(RIGHT(Tabla21[[#This Row],[B2B]],6)),"")</f>
        <v>6405</v>
      </c>
      <c r="DT946" s="6" t="str">
        <f>+IFERROR(VLOOKUP(DR946,Auxiliar!$A:$C,2,0),"")</f>
        <v>CORONA PORRON</v>
      </c>
      <c r="DU946" s="7" t="str">
        <f>+IFERROR(VLOOKUP(DR946,Auxiliar!$A:$C,3,0),"")</f>
        <v>1b 5% | 20b 0%</v>
      </c>
      <c r="DW946" s="1"/>
      <c r="DX946" s="12"/>
      <c r="DY946" s="6" t="str">
        <f>+IFERROR(VALUE(RIGHT(Tabla22[[#This Row],[B2B]],6)),"")</f>
        <v/>
      </c>
      <c r="DZ946" s="6" t="str">
        <f>+IFERROR(VLOOKUP(DX946,Auxiliar!$A:$C,2,0),"")</f>
        <v/>
      </c>
      <c r="EA946" s="7" t="str">
        <f>+IFERROR(VLOOKUP(DX946,Auxiliar!$A:$C,3,0),"")</f>
        <v/>
      </c>
      <c r="EC946" s="1"/>
      <c r="ED946" s="12"/>
      <c r="EE946" s="6" t="str">
        <f>+IFERROR(VALUE(RIGHT(Tabla23[[#This Row],[B2B]],6)),"")</f>
        <v/>
      </c>
      <c r="EF946" s="6" t="str">
        <f>+IFERROR(VLOOKUP(ED946,Auxiliar!$A:$C,2,0),"")</f>
        <v/>
      </c>
      <c r="EG946" s="7" t="str">
        <f>+IFERROR(VLOOKUP(ED946,Auxiliar!$A:$C,3,0),"")</f>
        <v/>
      </c>
      <c r="EI946" s="1"/>
      <c r="EJ946" s="12"/>
      <c r="EK946" s="6" t="str">
        <f>+IFERROR(VALUE(RIGHT(Tabla24[[#This Row],[B2B]],6)),"")</f>
        <v/>
      </c>
      <c r="EL946" s="6" t="str">
        <f>+IFERROR(VLOOKUP(EJ946,Auxiliar!$A:$C,2,0),"")</f>
        <v/>
      </c>
      <c r="EM946" s="7" t="str">
        <f>+IFERROR(VLOOKUP(EJ946,Auxiliar!$A:$C,3,0),"")</f>
        <v/>
      </c>
      <c r="EO946" s="1"/>
      <c r="EP946" s="12"/>
      <c r="EQ946" s="6" t="str">
        <f>+IFERROR(VALUE(RIGHT(Tabla25[[#This Row],[B2B]],6)),"")</f>
        <v/>
      </c>
      <c r="ER946" s="6" t="str">
        <f>+IFERROR(VLOOKUP(EP946,Auxiliar!$A:$C,2,0),"")</f>
        <v/>
      </c>
      <c r="ES946" s="7" t="str">
        <f>+IFERROR(VLOOKUP(EP946,Auxiliar!$A:$C,3,0),"")</f>
        <v/>
      </c>
      <c r="EU946" s="1"/>
      <c r="EV946" s="12"/>
      <c r="EW946" s="6" t="str">
        <f>+IFERROR(VALUE(RIGHT(Tabla26[[#This Row],[B2B]],6)),"")</f>
        <v/>
      </c>
      <c r="EX946" s="6" t="str">
        <f>+IFERROR(VLOOKUP(EV946,Auxiliar!$A:$C,2,0),"")</f>
        <v/>
      </c>
      <c r="EY946" s="7" t="str">
        <f>+IFERROR(VLOOKUP(EV946,Auxiliar!$A:$C,3,0),"")</f>
        <v/>
      </c>
      <c r="EZ946" s="1"/>
      <c r="FA946" s="12"/>
      <c r="FB946" s="6" t="str">
        <f>+IFERROR(VALUE(RIGHT(Tabla27[[#This Row],[B2B]],6)),"")</f>
        <v/>
      </c>
      <c r="FC946" s="6" t="str">
        <f>+IFERROR(VLOOKUP(FA946,Auxiliar!$A:$C,2,0),"")</f>
        <v/>
      </c>
      <c r="FD946" s="7" t="str">
        <f>+IFERROR(VLOOKUP(FA946,Auxiliar!$A:$C,3,0),"")</f>
        <v/>
      </c>
      <c r="FE946" s="1"/>
      <c r="FF946" s="12"/>
      <c r="FG946" s="6" t="str">
        <f>+IFERROR(VALUE(RIGHT(Tabla28[[#This Row],[B2B]],6)),"")</f>
        <v/>
      </c>
      <c r="FH946" s="6" t="str">
        <f>+IFERROR(VLOOKUP(FF946,Auxiliar!$A:$C,2,0),"")</f>
        <v/>
      </c>
      <c r="FI946" s="7" t="str">
        <f>+IFERROR(VLOOKUP(FF946,Auxiliar!$A:$C,3,0),"")</f>
        <v/>
      </c>
      <c r="FJ946" s="1"/>
      <c r="FK946" s="12"/>
      <c r="FL946" s="6" t="str">
        <f>+IFERROR(VALUE(RIGHT(Tabla29[[#This Row],[B2B]],6)),"")</f>
        <v/>
      </c>
      <c r="FM946" s="6" t="str">
        <f>+IFERROR(VLOOKUP(FK946,Auxiliar!$A:$C,2,0),"")</f>
        <v/>
      </c>
      <c r="FN946" s="7" t="str">
        <f>+IFERROR(VLOOKUP(FK946,Auxiliar!$A:$C,3,0),"")</f>
        <v/>
      </c>
      <c r="FO946" s="1"/>
      <c r="FP946" s="12"/>
      <c r="FQ946" s="6" t="str">
        <f>+IFERROR(VALUE(RIGHT(Tabla30[[#This Row],[B2B]],6)),"")</f>
        <v/>
      </c>
      <c r="FR946" s="6" t="str">
        <f>+IFERROR(VLOOKUP(FP946,Auxiliar!$A:$C,2,0),"")</f>
        <v/>
      </c>
      <c r="FS946" s="7"/>
      <c r="FT946" s="1"/>
      <c r="FU946" s="12"/>
      <c r="FV946" s="6" t="str">
        <f>+IFERROR(VALUE(RIGHT(Tabla31[[#This Row],[B2B]],6)),"")</f>
        <v/>
      </c>
      <c r="FW946" s="6" t="str">
        <f>+IFERROR(VLOOKUP(FU946,Auxiliar!$A:$C,2,0),"")</f>
        <v/>
      </c>
      <c r="FX946" s="7" t="str">
        <f>+IFERROR(VLOOKUP(FU946,Auxiliar!$A:$C,3,0),"")</f>
        <v/>
      </c>
      <c r="FY946" s="1"/>
      <c r="FZ946" s="12"/>
      <c r="GA946" s="6" t="str">
        <f>+IFERROR(VALUE(RIGHT(Tabla32[[#This Row],[B2B]],6)),"")</f>
        <v/>
      </c>
      <c r="GB946" s="6" t="str">
        <f>+IFERROR(VLOOKUP(FZ946,Auxiliar!$A:$C,2,0),"")</f>
        <v/>
      </c>
      <c r="GC946" s="7" t="str">
        <f>+IFERROR(VLOOKUP(FZ946,Auxiliar!$A:$C,3,0),"")</f>
        <v/>
      </c>
      <c r="GD946" s="1"/>
      <c r="GE946" s="12"/>
      <c r="GF946" s="6" t="str">
        <f>+IFERROR(VALUE(RIGHT(Tabla33[[#This Row],[B2B]],6)),"")</f>
        <v/>
      </c>
      <c r="GG946" s="6" t="str">
        <f>+IFERROR(VLOOKUP(GE946,Auxiliar!$A:$C,2,0),"")</f>
        <v/>
      </c>
      <c r="GH946" s="7" t="str">
        <f>+IFERROR(VLOOKUP(GE946,Auxiliar!$A:$C,3,0),"")</f>
        <v/>
      </c>
    </row>
    <row r="947" spans="19:190" x14ac:dyDescent="0.25">
      <c r="S947" s="1">
        <v>13051</v>
      </c>
      <c r="T947" s="1" t="s">
        <v>9</v>
      </c>
      <c r="U947" s="6">
        <f>+IFERROR(VALUE(RIGHT(Tabla4[[#This Row],[B2B]],6)),"")</f>
        <v>13051</v>
      </c>
      <c r="V947" s="6" t="str">
        <f>+IFERROR(VLOOKUP(T947,Auxiliar!$A:$C,2,0),"")</f>
        <v>CORE</v>
      </c>
      <c r="W947" s="7" t="str">
        <f>+IFERROR(VLOOKUP(T947,Auxiliar!$A:$C,3,0),"")</f>
        <v>0b 1% | 2b 5% | 4b 6%</v>
      </c>
      <c r="AK947" s="1">
        <v>11742</v>
      </c>
      <c r="AL947" s="1" t="s">
        <v>30</v>
      </c>
      <c r="AM947" s="6">
        <f>+IFERROR(VALUE(RIGHT(Tabla7[[#This Row],[B2B]],6)),"")</f>
        <v>11742</v>
      </c>
      <c r="AN947" s="6" t="str">
        <f>+IFERROR(VLOOKUP(AL947,Auxiliar!$A:$C,2,0),"")</f>
        <v>LATONES</v>
      </c>
      <c r="AO947" s="7" t="str">
        <f>+IFERROR(VLOOKUP(AL947,Auxiliar!$A:$C,3,0),"")</f>
        <v>1b 4% | 5b 7% | 97b 0%</v>
      </c>
      <c r="AW947" s="1"/>
      <c r="AX947" s="1" t="s">
        <v>32</v>
      </c>
      <c r="AY947" s="6" t="str">
        <f>+IFERROR(VALUE(RIGHT(Tabla9[[#This Row],[B2B]],6)),"")</f>
        <v/>
      </c>
      <c r="AZ947" s="6" t="str">
        <f>+IFERROR(VLOOKUP(AX947,Auxiliar!$A:$C,2,0),"")</f>
        <v>LATONES</v>
      </c>
      <c r="BA947" s="7" t="str">
        <f>+IFERROR(VLOOKUP(AX947,Auxiliar!$A:$C,3,0),"")</f>
        <v>2b 3% | 4b 4% | 6b 5% | 10b 8%  | 385b 0%</v>
      </c>
      <c r="CA947" s="1">
        <v>6500</v>
      </c>
      <c r="CB947" s="1" t="s">
        <v>35</v>
      </c>
      <c r="CC947" s="6">
        <f>+IFERROR(VALUE(RIGHT(Tabla14[[#This Row],[B2B]],6)),"")</f>
        <v>6500</v>
      </c>
      <c r="CD947" s="6" t="str">
        <f>+IFERROR(VLOOKUP(CB947,Auxiliar!$A:$C,2,0),"")</f>
        <v>Corona 710cc</v>
      </c>
      <c r="CE947" s="7" t="str">
        <f>+IFERROR(VLOOKUP(CB947,Auxiliar!$A:$C,3,0),"")</f>
        <v>1b 10% | 85b 0%</v>
      </c>
      <c r="CM947" s="1">
        <v>6408</v>
      </c>
      <c r="CN947" s="1" t="s">
        <v>20</v>
      </c>
      <c r="CO947" s="6">
        <v>6408</v>
      </c>
      <c r="CP947" s="6" t="s">
        <v>20</v>
      </c>
      <c r="CQ947" s="7" t="s">
        <v>21</v>
      </c>
      <c r="CY947" s="1">
        <v>6408</v>
      </c>
      <c r="CZ947" s="1" t="s">
        <v>16</v>
      </c>
      <c r="DA947" s="6">
        <f>+IFERROR(VALUE(RIGHT(Tabla18[[#This Row],[B2B]],6)),"")</f>
        <v>6408</v>
      </c>
      <c r="DB947" s="6" t="str">
        <f>+IFERROR(VLOOKUP(CZ947,Auxiliar!$A:$C,2,0),"")</f>
        <v>PREMIUM</v>
      </c>
      <c r="DC947" s="7" t="str">
        <f>+IFERROR(VLOOKUP(CZ947,Auxiliar!$A:$C,3,0),"")</f>
        <v>0b 0% | 2b 2% | 5b 3,5% | 10b 5%</v>
      </c>
      <c r="DE947" s="1">
        <v>6408</v>
      </c>
      <c r="DF947" s="1" t="s">
        <v>19</v>
      </c>
      <c r="DG947" s="6">
        <f>+IFERROR(VALUE(RIGHT(Tabla19[[#This Row],[B2B]],6)),"")</f>
        <v>6408</v>
      </c>
      <c r="DH947" s="6" t="str">
        <f>+IFERROR(VLOOKUP(DF947,Auxiliar!$A:$C,2,0),"")</f>
        <v>MICHELOB</v>
      </c>
      <c r="DI947" s="7" t="str">
        <f>+IFERROR(VLOOKUP(DF947,Auxiliar!$A:$C,3,0),"")</f>
        <v>1b 7% | 3b 22% | 8b 27%</v>
      </c>
      <c r="DK947" s="1"/>
      <c r="DL947" s="1"/>
      <c r="DM947" s="6" t="str">
        <f>+IFERROR(VALUE(RIGHT(Tabla20[[#This Row],[B2B]],6)),"")</f>
        <v/>
      </c>
      <c r="DN947" s="6" t="str">
        <f>+IFERROR(VLOOKUP(DL947,Auxiliar!$A:$C,2,0),"")</f>
        <v/>
      </c>
      <c r="DO947" s="7" t="str">
        <f>+IFERROR(VLOOKUP(DL947,Auxiliar!$A:$C,3,0),"")</f>
        <v/>
      </c>
      <c r="DQ947" s="1">
        <v>6408</v>
      </c>
      <c r="DR947" s="12" t="s">
        <v>24</v>
      </c>
      <c r="DS947" s="6">
        <f>+IFERROR(VALUE(RIGHT(Tabla21[[#This Row],[B2B]],6)),"")</f>
        <v>6408</v>
      </c>
      <c r="DT947" s="6" t="str">
        <f>+IFERROR(VLOOKUP(DR947,Auxiliar!$A:$C,2,0),"")</f>
        <v>CORONA PORRON</v>
      </c>
      <c r="DU947" s="7" t="str">
        <f>+IFERROR(VLOOKUP(DR947,Auxiliar!$A:$C,3,0),"")</f>
        <v>1b 5% | 20b 0%</v>
      </c>
      <c r="DW947" s="1"/>
      <c r="DX947" s="12"/>
      <c r="DY947" s="6" t="str">
        <f>+IFERROR(VALUE(RIGHT(Tabla22[[#This Row],[B2B]],6)),"")</f>
        <v/>
      </c>
      <c r="DZ947" s="6" t="str">
        <f>+IFERROR(VLOOKUP(DX947,Auxiliar!$A:$C,2,0),"")</f>
        <v/>
      </c>
      <c r="EA947" s="7" t="str">
        <f>+IFERROR(VLOOKUP(DX947,Auxiliar!$A:$C,3,0),"")</f>
        <v/>
      </c>
      <c r="EC947" s="1"/>
      <c r="ED947" s="12"/>
      <c r="EE947" s="6" t="str">
        <f>+IFERROR(VALUE(RIGHT(Tabla23[[#This Row],[B2B]],6)),"")</f>
        <v/>
      </c>
      <c r="EF947" s="6" t="str">
        <f>+IFERROR(VLOOKUP(ED947,Auxiliar!$A:$C,2,0),"")</f>
        <v/>
      </c>
      <c r="EG947" s="7" t="str">
        <f>+IFERROR(VLOOKUP(ED947,Auxiliar!$A:$C,3,0),"")</f>
        <v/>
      </c>
      <c r="EI947" s="1"/>
      <c r="EJ947" s="12"/>
      <c r="EK947" s="6" t="str">
        <f>+IFERROR(VALUE(RIGHT(Tabla24[[#This Row],[B2B]],6)),"")</f>
        <v/>
      </c>
      <c r="EL947" s="6" t="str">
        <f>+IFERROR(VLOOKUP(EJ947,Auxiliar!$A:$C,2,0),"")</f>
        <v/>
      </c>
      <c r="EM947" s="7" t="str">
        <f>+IFERROR(VLOOKUP(EJ947,Auxiliar!$A:$C,3,0),"")</f>
        <v/>
      </c>
      <c r="EO947" s="1"/>
      <c r="EP947" s="12"/>
      <c r="EQ947" s="6" t="str">
        <f>+IFERROR(VALUE(RIGHT(Tabla25[[#This Row],[B2B]],6)),"")</f>
        <v/>
      </c>
      <c r="ER947" s="6" t="str">
        <f>+IFERROR(VLOOKUP(EP947,Auxiliar!$A:$C,2,0),"")</f>
        <v/>
      </c>
      <c r="ES947" s="7" t="str">
        <f>+IFERROR(VLOOKUP(EP947,Auxiliar!$A:$C,3,0),"")</f>
        <v/>
      </c>
      <c r="EU947" s="1"/>
      <c r="EV947" s="12"/>
      <c r="EW947" s="6" t="str">
        <f>+IFERROR(VALUE(RIGHT(Tabla26[[#This Row],[B2B]],6)),"")</f>
        <v/>
      </c>
      <c r="EX947" s="6" t="str">
        <f>+IFERROR(VLOOKUP(EV947,Auxiliar!$A:$C,2,0),"")</f>
        <v/>
      </c>
      <c r="EY947" s="7" t="str">
        <f>+IFERROR(VLOOKUP(EV947,Auxiliar!$A:$C,3,0),"")</f>
        <v/>
      </c>
      <c r="EZ947" s="1"/>
      <c r="FA947" s="12"/>
      <c r="FB947" s="6" t="str">
        <f>+IFERROR(VALUE(RIGHT(Tabla27[[#This Row],[B2B]],6)),"")</f>
        <v/>
      </c>
      <c r="FC947" s="6" t="str">
        <f>+IFERROR(VLOOKUP(FA947,Auxiliar!$A:$C,2,0),"")</f>
        <v/>
      </c>
      <c r="FD947" s="7" t="str">
        <f>+IFERROR(VLOOKUP(FA947,Auxiliar!$A:$C,3,0),"")</f>
        <v/>
      </c>
      <c r="FE947" s="1"/>
      <c r="FF947" s="12"/>
      <c r="FG947" s="6" t="str">
        <f>+IFERROR(VALUE(RIGHT(Tabla28[[#This Row],[B2B]],6)),"")</f>
        <v/>
      </c>
      <c r="FH947" s="6" t="str">
        <f>+IFERROR(VLOOKUP(FF947,Auxiliar!$A:$C,2,0),"")</f>
        <v/>
      </c>
      <c r="FI947" s="7" t="str">
        <f>+IFERROR(VLOOKUP(FF947,Auxiliar!$A:$C,3,0),"")</f>
        <v/>
      </c>
      <c r="FJ947" s="1"/>
      <c r="FK947" s="12"/>
      <c r="FL947" s="6" t="str">
        <f>+IFERROR(VALUE(RIGHT(Tabla29[[#This Row],[B2B]],6)),"")</f>
        <v/>
      </c>
      <c r="FM947" s="6" t="str">
        <f>+IFERROR(VLOOKUP(FK947,Auxiliar!$A:$C,2,0),"")</f>
        <v/>
      </c>
      <c r="FN947" s="7" t="str">
        <f>+IFERROR(VLOOKUP(FK947,Auxiliar!$A:$C,3,0),"")</f>
        <v/>
      </c>
      <c r="FO947" s="1"/>
      <c r="FP947" s="12"/>
      <c r="FQ947" s="6" t="str">
        <f>+IFERROR(VALUE(RIGHT(Tabla30[[#This Row],[B2B]],6)),"")</f>
        <v/>
      </c>
      <c r="FR947" s="6" t="str">
        <f>+IFERROR(VLOOKUP(FP947,Auxiliar!$A:$C,2,0),"")</f>
        <v/>
      </c>
      <c r="FS947" s="7"/>
      <c r="FT947" s="1"/>
      <c r="FU947" s="12"/>
      <c r="FV947" s="6" t="str">
        <f>+IFERROR(VALUE(RIGHT(Tabla31[[#This Row],[B2B]],6)),"")</f>
        <v/>
      </c>
      <c r="FW947" s="6" t="str">
        <f>+IFERROR(VLOOKUP(FU947,Auxiliar!$A:$C,2,0),"")</f>
        <v/>
      </c>
      <c r="FX947" s="7" t="str">
        <f>+IFERROR(VLOOKUP(FU947,Auxiliar!$A:$C,3,0),"")</f>
        <v/>
      </c>
      <c r="FY947" s="1"/>
      <c r="FZ947" s="12"/>
      <c r="GA947" s="6" t="str">
        <f>+IFERROR(VALUE(RIGHT(Tabla32[[#This Row],[B2B]],6)),"")</f>
        <v/>
      </c>
      <c r="GB947" s="6" t="str">
        <f>+IFERROR(VLOOKUP(FZ947,Auxiliar!$A:$C,2,0),"")</f>
        <v/>
      </c>
      <c r="GC947" s="7" t="str">
        <f>+IFERROR(VLOOKUP(FZ947,Auxiliar!$A:$C,3,0),"")</f>
        <v/>
      </c>
      <c r="GD947" s="1"/>
      <c r="GE947" s="12"/>
      <c r="GF947" s="6" t="str">
        <f>+IFERROR(VALUE(RIGHT(Tabla33[[#This Row],[B2B]],6)),"")</f>
        <v/>
      </c>
      <c r="GG947" s="6" t="str">
        <f>+IFERROR(VLOOKUP(GE947,Auxiliar!$A:$C,2,0),"")</f>
        <v/>
      </c>
      <c r="GH947" s="7" t="str">
        <f>+IFERROR(VLOOKUP(GE947,Auxiliar!$A:$C,3,0),"")</f>
        <v/>
      </c>
    </row>
    <row r="948" spans="19:190" x14ac:dyDescent="0.25">
      <c r="S948" s="1">
        <v>13058</v>
      </c>
      <c r="T948" s="1" t="s">
        <v>9</v>
      </c>
      <c r="U948" s="6">
        <f>+IFERROR(VALUE(RIGHT(Tabla4[[#This Row],[B2B]],6)),"")</f>
        <v>13058</v>
      </c>
      <c r="V948" s="6" t="str">
        <f>+IFERROR(VLOOKUP(T948,Auxiliar!$A:$C,2,0),"")</f>
        <v>CORE</v>
      </c>
      <c r="W948" s="7" t="str">
        <f>+IFERROR(VLOOKUP(T948,Auxiliar!$A:$C,3,0),"")</f>
        <v>0b 1% | 2b 5% | 4b 6%</v>
      </c>
      <c r="AK948" s="1">
        <v>11749</v>
      </c>
      <c r="AL948" s="1" t="s">
        <v>30</v>
      </c>
      <c r="AM948" s="6">
        <f>+IFERROR(VALUE(RIGHT(Tabla7[[#This Row],[B2B]],6)),"")</f>
        <v>11749</v>
      </c>
      <c r="AN948" s="6" t="str">
        <f>+IFERROR(VLOOKUP(AL948,Auxiliar!$A:$C,2,0),"")</f>
        <v>LATONES</v>
      </c>
      <c r="AO948" s="7" t="str">
        <f>+IFERROR(VLOOKUP(AL948,Auxiliar!$A:$C,3,0),"")</f>
        <v>1b 4% | 5b 7% | 97b 0%</v>
      </c>
      <c r="AW948" s="1"/>
      <c r="AX948" s="1" t="s">
        <v>32</v>
      </c>
      <c r="AY948" s="6" t="str">
        <f>+IFERROR(VALUE(RIGHT(Tabla9[[#This Row],[B2B]],6)),"")</f>
        <v/>
      </c>
      <c r="AZ948" s="6" t="str">
        <f>+IFERROR(VLOOKUP(AX948,Auxiliar!$A:$C,2,0),"")</f>
        <v>LATONES</v>
      </c>
      <c r="BA948" s="7" t="str">
        <f>+IFERROR(VLOOKUP(AX948,Auxiliar!$A:$C,3,0),"")</f>
        <v>2b 3% | 4b 4% | 6b 5% | 10b 8%  | 385b 0%</v>
      </c>
      <c r="CA948" s="1">
        <v>6501</v>
      </c>
      <c r="CB948" s="1" t="s">
        <v>35</v>
      </c>
      <c r="CC948" s="6">
        <f>+IFERROR(VALUE(RIGHT(Tabla14[[#This Row],[B2B]],6)),"")</f>
        <v>6501</v>
      </c>
      <c r="CD948" s="6" t="str">
        <f>+IFERROR(VLOOKUP(CB948,Auxiliar!$A:$C,2,0),"")</f>
        <v>Corona 710cc</v>
      </c>
      <c r="CE948" s="7" t="str">
        <f>+IFERROR(VLOOKUP(CB948,Auxiliar!$A:$C,3,0),"")</f>
        <v>1b 10% | 85b 0%</v>
      </c>
      <c r="CM948" s="1">
        <v>6416</v>
      </c>
      <c r="CN948" s="1" t="s">
        <v>20</v>
      </c>
      <c r="CO948" s="6">
        <v>6416</v>
      </c>
      <c r="CP948" s="6" t="s">
        <v>20</v>
      </c>
      <c r="CQ948" s="7" t="s">
        <v>21</v>
      </c>
      <c r="CY948" s="1">
        <v>6416</v>
      </c>
      <c r="CZ948" s="1" t="s">
        <v>16</v>
      </c>
      <c r="DA948" s="6">
        <f>+IFERROR(VALUE(RIGHT(Tabla18[[#This Row],[B2B]],6)),"")</f>
        <v>6416</v>
      </c>
      <c r="DB948" s="6" t="str">
        <f>+IFERROR(VLOOKUP(CZ948,Auxiliar!$A:$C,2,0),"")</f>
        <v>PREMIUM</v>
      </c>
      <c r="DC948" s="7" t="str">
        <f>+IFERROR(VLOOKUP(CZ948,Auxiliar!$A:$C,3,0),"")</f>
        <v>0b 0% | 2b 2% | 5b 3,5% | 10b 5%</v>
      </c>
      <c r="DE948" s="1">
        <v>6416</v>
      </c>
      <c r="DF948" s="1" t="s">
        <v>19</v>
      </c>
      <c r="DG948" s="6">
        <f>+IFERROR(VALUE(RIGHT(Tabla19[[#This Row],[B2B]],6)),"")</f>
        <v>6416</v>
      </c>
      <c r="DH948" s="6" t="str">
        <f>+IFERROR(VLOOKUP(DF948,Auxiliar!$A:$C,2,0),"")</f>
        <v>MICHELOB</v>
      </c>
      <c r="DI948" s="7" t="str">
        <f>+IFERROR(VLOOKUP(DF948,Auxiliar!$A:$C,3,0),"")</f>
        <v>1b 7% | 3b 22% | 8b 27%</v>
      </c>
      <c r="DK948" s="1"/>
      <c r="DL948" s="1"/>
      <c r="DM948" s="6" t="str">
        <f>+IFERROR(VALUE(RIGHT(Tabla20[[#This Row],[B2B]],6)),"")</f>
        <v/>
      </c>
      <c r="DN948" s="6" t="str">
        <f>+IFERROR(VLOOKUP(DL948,Auxiliar!$A:$C,2,0),"")</f>
        <v/>
      </c>
      <c r="DO948" s="7" t="str">
        <f>+IFERROR(VLOOKUP(DL948,Auxiliar!$A:$C,3,0),"")</f>
        <v/>
      </c>
      <c r="DQ948" s="1">
        <v>6416</v>
      </c>
      <c r="DR948" s="12" t="s">
        <v>24</v>
      </c>
      <c r="DS948" s="6">
        <f>+IFERROR(VALUE(RIGHT(Tabla21[[#This Row],[B2B]],6)),"")</f>
        <v>6416</v>
      </c>
      <c r="DT948" s="6" t="str">
        <f>+IFERROR(VLOOKUP(DR948,Auxiliar!$A:$C,2,0),"")</f>
        <v>CORONA PORRON</v>
      </c>
      <c r="DU948" s="7" t="str">
        <f>+IFERROR(VLOOKUP(DR948,Auxiliar!$A:$C,3,0),"")</f>
        <v>1b 5% | 20b 0%</v>
      </c>
      <c r="DW948" s="1"/>
      <c r="DX948" s="12"/>
      <c r="DY948" s="6" t="str">
        <f>+IFERROR(VALUE(RIGHT(Tabla22[[#This Row],[B2B]],6)),"")</f>
        <v/>
      </c>
      <c r="DZ948" s="6" t="str">
        <f>+IFERROR(VLOOKUP(DX948,Auxiliar!$A:$C,2,0),"")</f>
        <v/>
      </c>
      <c r="EA948" s="7" t="str">
        <f>+IFERROR(VLOOKUP(DX948,Auxiliar!$A:$C,3,0),"")</f>
        <v/>
      </c>
      <c r="EC948" s="1"/>
      <c r="ED948" s="12"/>
      <c r="EE948" s="6" t="str">
        <f>+IFERROR(VALUE(RIGHT(Tabla23[[#This Row],[B2B]],6)),"")</f>
        <v/>
      </c>
      <c r="EF948" s="6" t="str">
        <f>+IFERROR(VLOOKUP(ED948,Auxiliar!$A:$C,2,0),"")</f>
        <v/>
      </c>
      <c r="EG948" s="7" t="str">
        <f>+IFERROR(VLOOKUP(ED948,Auxiliar!$A:$C,3,0),"")</f>
        <v/>
      </c>
      <c r="EI948" s="1"/>
      <c r="EJ948" s="12"/>
      <c r="EK948" s="6" t="str">
        <f>+IFERROR(VALUE(RIGHT(Tabla24[[#This Row],[B2B]],6)),"")</f>
        <v/>
      </c>
      <c r="EL948" s="6" t="str">
        <f>+IFERROR(VLOOKUP(EJ948,Auxiliar!$A:$C,2,0),"")</f>
        <v/>
      </c>
      <c r="EM948" s="7" t="str">
        <f>+IFERROR(VLOOKUP(EJ948,Auxiliar!$A:$C,3,0),"")</f>
        <v/>
      </c>
      <c r="EO948" s="1"/>
      <c r="EP948" s="12"/>
      <c r="EQ948" s="6" t="str">
        <f>+IFERROR(VALUE(RIGHT(Tabla25[[#This Row],[B2B]],6)),"")</f>
        <v/>
      </c>
      <c r="ER948" s="6" t="str">
        <f>+IFERROR(VLOOKUP(EP948,Auxiliar!$A:$C,2,0),"")</f>
        <v/>
      </c>
      <c r="ES948" s="7" t="str">
        <f>+IFERROR(VLOOKUP(EP948,Auxiliar!$A:$C,3,0),"")</f>
        <v/>
      </c>
      <c r="EU948" s="1"/>
      <c r="EV948" s="12"/>
      <c r="EW948" s="6" t="str">
        <f>+IFERROR(VALUE(RIGHT(Tabla26[[#This Row],[B2B]],6)),"")</f>
        <v/>
      </c>
      <c r="EX948" s="6" t="str">
        <f>+IFERROR(VLOOKUP(EV948,Auxiliar!$A:$C,2,0),"")</f>
        <v/>
      </c>
      <c r="EY948" s="7" t="str">
        <f>+IFERROR(VLOOKUP(EV948,Auxiliar!$A:$C,3,0),"")</f>
        <v/>
      </c>
      <c r="EZ948" s="1"/>
      <c r="FA948" s="12"/>
      <c r="FB948" s="6" t="str">
        <f>+IFERROR(VALUE(RIGHT(Tabla27[[#This Row],[B2B]],6)),"")</f>
        <v/>
      </c>
      <c r="FC948" s="6" t="str">
        <f>+IFERROR(VLOOKUP(FA948,Auxiliar!$A:$C,2,0),"")</f>
        <v/>
      </c>
      <c r="FD948" s="7" t="str">
        <f>+IFERROR(VLOOKUP(FA948,Auxiliar!$A:$C,3,0),"")</f>
        <v/>
      </c>
      <c r="FE948" s="1"/>
      <c r="FF948" s="12"/>
      <c r="FG948" s="6" t="str">
        <f>+IFERROR(VALUE(RIGHT(Tabla28[[#This Row],[B2B]],6)),"")</f>
        <v/>
      </c>
      <c r="FH948" s="6" t="str">
        <f>+IFERROR(VLOOKUP(FF948,Auxiliar!$A:$C,2,0),"")</f>
        <v/>
      </c>
      <c r="FI948" s="7" t="str">
        <f>+IFERROR(VLOOKUP(FF948,Auxiliar!$A:$C,3,0),"")</f>
        <v/>
      </c>
      <c r="FJ948" s="1"/>
      <c r="FK948" s="12"/>
      <c r="FL948" s="6" t="str">
        <f>+IFERROR(VALUE(RIGHT(Tabla29[[#This Row],[B2B]],6)),"")</f>
        <v/>
      </c>
      <c r="FM948" s="6" t="str">
        <f>+IFERROR(VLOOKUP(FK948,Auxiliar!$A:$C,2,0),"")</f>
        <v/>
      </c>
      <c r="FN948" s="7" t="str">
        <f>+IFERROR(VLOOKUP(FK948,Auxiliar!$A:$C,3,0),"")</f>
        <v/>
      </c>
      <c r="FO948" s="1"/>
      <c r="FP948" s="12"/>
      <c r="FQ948" s="6" t="str">
        <f>+IFERROR(VALUE(RIGHT(Tabla30[[#This Row],[B2B]],6)),"")</f>
        <v/>
      </c>
      <c r="FR948" s="6" t="str">
        <f>+IFERROR(VLOOKUP(FP948,Auxiliar!$A:$C,2,0),"")</f>
        <v/>
      </c>
      <c r="FS948" s="7"/>
      <c r="FT948" s="1"/>
      <c r="FU948" s="12"/>
      <c r="FV948" s="6" t="str">
        <f>+IFERROR(VALUE(RIGHT(Tabla31[[#This Row],[B2B]],6)),"")</f>
        <v/>
      </c>
      <c r="FW948" s="6" t="str">
        <f>+IFERROR(VLOOKUP(FU948,Auxiliar!$A:$C,2,0),"")</f>
        <v/>
      </c>
      <c r="FX948" s="7" t="str">
        <f>+IFERROR(VLOOKUP(FU948,Auxiliar!$A:$C,3,0),"")</f>
        <v/>
      </c>
      <c r="FY948" s="1"/>
      <c r="FZ948" s="12"/>
      <c r="GA948" s="6" t="str">
        <f>+IFERROR(VALUE(RIGHT(Tabla32[[#This Row],[B2B]],6)),"")</f>
        <v/>
      </c>
      <c r="GB948" s="6" t="str">
        <f>+IFERROR(VLOOKUP(FZ948,Auxiliar!$A:$C,2,0),"")</f>
        <v/>
      </c>
      <c r="GC948" s="7" t="str">
        <f>+IFERROR(VLOOKUP(FZ948,Auxiliar!$A:$C,3,0),"")</f>
        <v/>
      </c>
      <c r="GD948" s="1"/>
      <c r="GE948" s="12"/>
      <c r="GF948" s="6" t="str">
        <f>+IFERROR(VALUE(RIGHT(Tabla33[[#This Row],[B2B]],6)),"")</f>
        <v/>
      </c>
      <c r="GG948" s="6" t="str">
        <f>+IFERROR(VLOOKUP(GE948,Auxiliar!$A:$C,2,0),"")</f>
        <v/>
      </c>
      <c r="GH948" s="7" t="str">
        <f>+IFERROR(VLOOKUP(GE948,Auxiliar!$A:$C,3,0),"")</f>
        <v/>
      </c>
    </row>
    <row r="949" spans="19:190" x14ac:dyDescent="0.25">
      <c r="S949" s="1">
        <v>13068</v>
      </c>
      <c r="T949" s="1" t="s">
        <v>9</v>
      </c>
      <c r="U949" s="6">
        <f>+IFERROR(VALUE(RIGHT(Tabla4[[#This Row],[B2B]],6)),"")</f>
        <v>13068</v>
      </c>
      <c r="V949" s="6" t="str">
        <f>+IFERROR(VLOOKUP(T949,Auxiliar!$A:$C,2,0),"")</f>
        <v>CORE</v>
      </c>
      <c r="W949" s="7" t="str">
        <f>+IFERROR(VLOOKUP(T949,Auxiliar!$A:$C,3,0),"")</f>
        <v>0b 1% | 2b 5% | 4b 6%</v>
      </c>
      <c r="AK949" s="1">
        <v>11756</v>
      </c>
      <c r="AL949" s="1" t="s">
        <v>30</v>
      </c>
      <c r="AM949" s="6">
        <f>+IFERROR(VALUE(RIGHT(Tabla7[[#This Row],[B2B]],6)),"")</f>
        <v>11756</v>
      </c>
      <c r="AN949" s="6" t="str">
        <f>+IFERROR(VLOOKUP(AL949,Auxiliar!$A:$C,2,0),"")</f>
        <v>LATONES</v>
      </c>
      <c r="AO949" s="7" t="str">
        <f>+IFERROR(VLOOKUP(AL949,Auxiliar!$A:$C,3,0),"")</f>
        <v>1b 4% | 5b 7% | 97b 0%</v>
      </c>
      <c r="AW949" s="1"/>
      <c r="AX949" s="1" t="s">
        <v>32</v>
      </c>
      <c r="AY949" s="6" t="str">
        <f>+IFERROR(VALUE(RIGHT(Tabla9[[#This Row],[B2B]],6)),"")</f>
        <v/>
      </c>
      <c r="AZ949" s="6" t="str">
        <f>+IFERROR(VLOOKUP(AX949,Auxiliar!$A:$C,2,0),"")</f>
        <v>LATONES</v>
      </c>
      <c r="BA949" s="7" t="str">
        <f>+IFERROR(VLOOKUP(AX949,Auxiliar!$A:$C,3,0),"")</f>
        <v>2b 3% | 4b 4% | 6b 5% | 10b 8%  | 385b 0%</v>
      </c>
      <c r="CA949" s="1">
        <v>6503</v>
      </c>
      <c r="CB949" s="1" t="s">
        <v>35</v>
      </c>
      <c r="CC949" s="6">
        <f>+IFERROR(VALUE(RIGHT(Tabla14[[#This Row],[B2B]],6)),"")</f>
        <v>6503</v>
      </c>
      <c r="CD949" s="6" t="str">
        <f>+IFERROR(VLOOKUP(CB949,Auxiliar!$A:$C,2,0),"")</f>
        <v>Corona 710cc</v>
      </c>
      <c r="CE949" s="7" t="str">
        <f>+IFERROR(VLOOKUP(CB949,Auxiliar!$A:$C,3,0),"")</f>
        <v>1b 10% | 85b 0%</v>
      </c>
      <c r="CM949" s="1">
        <v>6417</v>
      </c>
      <c r="CN949" s="1" t="s">
        <v>20</v>
      </c>
      <c r="CO949" s="6">
        <v>6417</v>
      </c>
      <c r="CP949" s="6" t="s">
        <v>20</v>
      </c>
      <c r="CQ949" s="7" t="s">
        <v>21</v>
      </c>
      <c r="CY949" s="1">
        <v>6417</v>
      </c>
      <c r="CZ949" s="1" t="s">
        <v>16</v>
      </c>
      <c r="DA949" s="6">
        <f>+IFERROR(VALUE(RIGHT(Tabla18[[#This Row],[B2B]],6)),"")</f>
        <v>6417</v>
      </c>
      <c r="DB949" s="6" t="str">
        <f>+IFERROR(VLOOKUP(CZ949,Auxiliar!$A:$C,2,0),"")</f>
        <v>PREMIUM</v>
      </c>
      <c r="DC949" s="7" t="str">
        <f>+IFERROR(VLOOKUP(CZ949,Auxiliar!$A:$C,3,0),"")</f>
        <v>0b 0% | 2b 2% | 5b 3,5% | 10b 5%</v>
      </c>
      <c r="DE949" s="1">
        <v>6417</v>
      </c>
      <c r="DF949" s="1" t="s">
        <v>19</v>
      </c>
      <c r="DG949" s="6">
        <f>+IFERROR(VALUE(RIGHT(Tabla19[[#This Row],[B2B]],6)),"")</f>
        <v>6417</v>
      </c>
      <c r="DH949" s="6" t="str">
        <f>+IFERROR(VLOOKUP(DF949,Auxiliar!$A:$C,2,0),"")</f>
        <v>MICHELOB</v>
      </c>
      <c r="DI949" s="7" t="str">
        <f>+IFERROR(VLOOKUP(DF949,Auxiliar!$A:$C,3,0),"")</f>
        <v>1b 7% | 3b 22% | 8b 27%</v>
      </c>
      <c r="DK949" s="1"/>
      <c r="DL949" s="1"/>
      <c r="DM949" s="6" t="str">
        <f>+IFERROR(VALUE(RIGHT(Tabla20[[#This Row],[B2B]],6)),"")</f>
        <v/>
      </c>
      <c r="DN949" s="6" t="str">
        <f>+IFERROR(VLOOKUP(DL949,Auxiliar!$A:$C,2,0),"")</f>
        <v/>
      </c>
      <c r="DO949" s="7" t="str">
        <f>+IFERROR(VLOOKUP(DL949,Auxiliar!$A:$C,3,0),"")</f>
        <v/>
      </c>
      <c r="DQ949" s="1">
        <v>6417</v>
      </c>
      <c r="DR949" s="12" t="s">
        <v>24</v>
      </c>
      <c r="DS949" s="6">
        <f>+IFERROR(VALUE(RIGHT(Tabla21[[#This Row],[B2B]],6)),"")</f>
        <v>6417</v>
      </c>
      <c r="DT949" s="6" t="str">
        <f>+IFERROR(VLOOKUP(DR949,Auxiliar!$A:$C,2,0),"")</f>
        <v>CORONA PORRON</v>
      </c>
      <c r="DU949" s="7" t="str">
        <f>+IFERROR(VLOOKUP(DR949,Auxiliar!$A:$C,3,0),"")</f>
        <v>1b 5% | 20b 0%</v>
      </c>
      <c r="DW949" s="1"/>
      <c r="DX949" s="12"/>
      <c r="DY949" s="6" t="str">
        <f>+IFERROR(VALUE(RIGHT(Tabla22[[#This Row],[B2B]],6)),"")</f>
        <v/>
      </c>
      <c r="DZ949" s="6" t="str">
        <f>+IFERROR(VLOOKUP(DX949,Auxiliar!$A:$C,2,0),"")</f>
        <v/>
      </c>
      <c r="EA949" s="7" t="str">
        <f>+IFERROR(VLOOKUP(DX949,Auxiliar!$A:$C,3,0),"")</f>
        <v/>
      </c>
      <c r="EC949" s="1"/>
      <c r="ED949" s="12"/>
      <c r="EE949" s="6" t="str">
        <f>+IFERROR(VALUE(RIGHT(Tabla23[[#This Row],[B2B]],6)),"")</f>
        <v/>
      </c>
      <c r="EF949" s="6" t="str">
        <f>+IFERROR(VLOOKUP(ED949,Auxiliar!$A:$C,2,0),"")</f>
        <v/>
      </c>
      <c r="EG949" s="7" t="str">
        <f>+IFERROR(VLOOKUP(ED949,Auxiliar!$A:$C,3,0),"")</f>
        <v/>
      </c>
      <c r="EI949" s="1"/>
      <c r="EJ949" s="12"/>
      <c r="EK949" s="6" t="str">
        <f>+IFERROR(VALUE(RIGHT(Tabla24[[#This Row],[B2B]],6)),"")</f>
        <v/>
      </c>
      <c r="EL949" s="6" t="str">
        <f>+IFERROR(VLOOKUP(EJ949,Auxiliar!$A:$C,2,0),"")</f>
        <v/>
      </c>
      <c r="EM949" s="7" t="str">
        <f>+IFERROR(VLOOKUP(EJ949,Auxiliar!$A:$C,3,0),"")</f>
        <v/>
      </c>
      <c r="EO949" s="1"/>
      <c r="EP949" s="12"/>
      <c r="EQ949" s="6" t="str">
        <f>+IFERROR(VALUE(RIGHT(Tabla25[[#This Row],[B2B]],6)),"")</f>
        <v/>
      </c>
      <c r="ER949" s="6" t="str">
        <f>+IFERROR(VLOOKUP(EP949,Auxiliar!$A:$C,2,0),"")</f>
        <v/>
      </c>
      <c r="ES949" s="7" t="str">
        <f>+IFERROR(VLOOKUP(EP949,Auxiliar!$A:$C,3,0),"")</f>
        <v/>
      </c>
      <c r="EU949" s="1"/>
      <c r="EV949" s="12"/>
      <c r="EW949" s="6" t="str">
        <f>+IFERROR(VALUE(RIGHT(Tabla26[[#This Row],[B2B]],6)),"")</f>
        <v/>
      </c>
      <c r="EX949" s="6" t="str">
        <f>+IFERROR(VLOOKUP(EV949,Auxiliar!$A:$C,2,0),"")</f>
        <v/>
      </c>
      <c r="EY949" s="7" t="str">
        <f>+IFERROR(VLOOKUP(EV949,Auxiliar!$A:$C,3,0),"")</f>
        <v/>
      </c>
      <c r="EZ949" s="1"/>
      <c r="FA949" s="12"/>
      <c r="FB949" s="6" t="str">
        <f>+IFERROR(VALUE(RIGHT(Tabla27[[#This Row],[B2B]],6)),"")</f>
        <v/>
      </c>
      <c r="FC949" s="6" t="str">
        <f>+IFERROR(VLOOKUP(FA949,Auxiliar!$A:$C,2,0),"")</f>
        <v/>
      </c>
      <c r="FD949" s="7" t="str">
        <f>+IFERROR(VLOOKUP(FA949,Auxiliar!$A:$C,3,0),"")</f>
        <v/>
      </c>
      <c r="FE949" s="1"/>
      <c r="FF949" s="12"/>
      <c r="FG949" s="6" t="str">
        <f>+IFERROR(VALUE(RIGHT(Tabla28[[#This Row],[B2B]],6)),"")</f>
        <v/>
      </c>
      <c r="FH949" s="6" t="str">
        <f>+IFERROR(VLOOKUP(FF949,Auxiliar!$A:$C,2,0),"")</f>
        <v/>
      </c>
      <c r="FI949" s="7" t="str">
        <f>+IFERROR(VLOOKUP(FF949,Auxiliar!$A:$C,3,0),"")</f>
        <v/>
      </c>
      <c r="FJ949" s="1"/>
      <c r="FK949" s="12"/>
      <c r="FL949" s="6" t="str">
        <f>+IFERROR(VALUE(RIGHT(Tabla29[[#This Row],[B2B]],6)),"")</f>
        <v/>
      </c>
      <c r="FM949" s="6" t="str">
        <f>+IFERROR(VLOOKUP(FK949,Auxiliar!$A:$C,2,0),"")</f>
        <v/>
      </c>
      <c r="FN949" s="7" t="str">
        <f>+IFERROR(VLOOKUP(FK949,Auxiliar!$A:$C,3,0),"")</f>
        <v/>
      </c>
      <c r="FO949" s="1"/>
      <c r="FP949" s="12"/>
      <c r="FQ949" s="6" t="str">
        <f>+IFERROR(VALUE(RIGHT(Tabla30[[#This Row],[B2B]],6)),"")</f>
        <v/>
      </c>
      <c r="FR949" s="6" t="str">
        <f>+IFERROR(VLOOKUP(FP949,Auxiliar!$A:$C,2,0),"")</f>
        <v/>
      </c>
      <c r="FS949" s="7"/>
      <c r="FT949" s="1"/>
      <c r="FU949" s="12"/>
      <c r="FV949" s="6" t="str">
        <f>+IFERROR(VALUE(RIGHT(Tabla31[[#This Row],[B2B]],6)),"")</f>
        <v/>
      </c>
      <c r="FW949" s="6" t="str">
        <f>+IFERROR(VLOOKUP(FU949,Auxiliar!$A:$C,2,0),"")</f>
        <v/>
      </c>
      <c r="FX949" s="7" t="str">
        <f>+IFERROR(VLOOKUP(FU949,Auxiliar!$A:$C,3,0),"")</f>
        <v/>
      </c>
      <c r="FY949" s="1"/>
      <c r="FZ949" s="12"/>
      <c r="GA949" s="6" t="str">
        <f>+IFERROR(VALUE(RIGHT(Tabla32[[#This Row],[B2B]],6)),"")</f>
        <v/>
      </c>
      <c r="GB949" s="6" t="str">
        <f>+IFERROR(VLOOKUP(FZ949,Auxiliar!$A:$C,2,0),"")</f>
        <v/>
      </c>
      <c r="GC949" s="7" t="str">
        <f>+IFERROR(VLOOKUP(FZ949,Auxiliar!$A:$C,3,0),"")</f>
        <v/>
      </c>
      <c r="GD949" s="1"/>
      <c r="GE949" s="12"/>
      <c r="GF949" s="6" t="str">
        <f>+IFERROR(VALUE(RIGHT(Tabla33[[#This Row],[B2B]],6)),"")</f>
        <v/>
      </c>
      <c r="GG949" s="6" t="str">
        <f>+IFERROR(VLOOKUP(GE949,Auxiliar!$A:$C,2,0),"")</f>
        <v/>
      </c>
      <c r="GH949" s="7" t="str">
        <f>+IFERROR(VLOOKUP(GE949,Auxiliar!$A:$C,3,0),"")</f>
        <v/>
      </c>
    </row>
    <row r="950" spans="19:190" x14ac:dyDescent="0.25">
      <c r="S950" s="1">
        <v>13071</v>
      </c>
      <c r="T950" s="1" t="s">
        <v>9</v>
      </c>
      <c r="U950" s="6">
        <f>+IFERROR(VALUE(RIGHT(Tabla4[[#This Row],[B2B]],6)),"")</f>
        <v>13071</v>
      </c>
      <c r="V950" s="6" t="str">
        <f>+IFERROR(VLOOKUP(T950,Auxiliar!$A:$C,2,0),"")</f>
        <v>CORE</v>
      </c>
      <c r="W950" s="7" t="str">
        <f>+IFERROR(VLOOKUP(T950,Auxiliar!$A:$C,3,0),"")</f>
        <v>0b 1% | 2b 5% | 4b 6%</v>
      </c>
      <c r="AK950" s="1">
        <v>11769</v>
      </c>
      <c r="AL950" s="1" t="s">
        <v>30</v>
      </c>
      <c r="AM950" s="6">
        <f>+IFERROR(VALUE(RIGHT(Tabla7[[#This Row],[B2B]],6)),"")</f>
        <v>11769</v>
      </c>
      <c r="AN950" s="6" t="str">
        <f>+IFERROR(VLOOKUP(AL950,Auxiliar!$A:$C,2,0),"")</f>
        <v>LATONES</v>
      </c>
      <c r="AO950" s="7" t="str">
        <f>+IFERROR(VLOOKUP(AL950,Auxiliar!$A:$C,3,0),"")</f>
        <v>1b 4% | 5b 7% | 97b 0%</v>
      </c>
      <c r="AW950" s="1"/>
      <c r="AX950" s="1" t="s">
        <v>32</v>
      </c>
      <c r="AY950" s="6" t="str">
        <f>+IFERROR(VALUE(RIGHT(Tabla9[[#This Row],[B2B]],6)),"")</f>
        <v/>
      </c>
      <c r="AZ950" s="6" t="str">
        <f>+IFERROR(VLOOKUP(AX950,Auxiliar!$A:$C,2,0),"")</f>
        <v>LATONES</v>
      </c>
      <c r="BA950" s="7" t="str">
        <f>+IFERROR(VLOOKUP(AX950,Auxiliar!$A:$C,3,0),"")</f>
        <v>2b 3% | 4b 4% | 6b 5% | 10b 8%  | 385b 0%</v>
      </c>
      <c r="CA950" s="1">
        <v>6511</v>
      </c>
      <c r="CB950" s="1" t="s">
        <v>35</v>
      </c>
      <c r="CC950" s="6">
        <f>+IFERROR(VALUE(RIGHT(Tabla14[[#This Row],[B2B]],6)),"")</f>
        <v>6511</v>
      </c>
      <c r="CD950" s="6" t="str">
        <f>+IFERROR(VLOOKUP(CB950,Auxiliar!$A:$C,2,0),"")</f>
        <v>Corona 710cc</v>
      </c>
      <c r="CE950" s="7" t="str">
        <f>+IFERROR(VLOOKUP(CB950,Auxiliar!$A:$C,3,0),"")</f>
        <v>1b 10% | 85b 0%</v>
      </c>
      <c r="CM950" s="1">
        <v>6418</v>
      </c>
      <c r="CN950" s="1" t="s">
        <v>20</v>
      </c>
      <c r="CO950" s="6">
        <v>6418</v>
      </c>
      <c r="CP950" s="6" t="s">
        <v>20</v>
      </c>
      <c r="CQ950" s="7" t="s">
        <v>21</v>
      </c>
      <c r="CY950" s="1">
        <v>6418</v>
      </c>
      <c r="CZ950" s="1" t="s">
        <v>16</v>
      </c>
      <c r="DA950" s="6">
        <f>+IFERROR(VALUE(RIGHT(Tabla18[[#This Row],[B2B]],6)),"")</f>
        <v>6418</v>
      </c>
      <c r="DB950" s="6" t="str">
        <f>+IFERROR(VLOOKUP(CZ950,Auxiliar!$A:$C,2,0),"")</f>
        <v>PREMIUM</v>
      </c>
      <c r="DC950" s="7" t="str">
        <f>+IFERROR(VLOOKUP(CZ950,Auxiliar!$A:$C,3,0),"")</f>
        <v>0b 0% | 2b 2% | 5b 3,5% | 10b 5%</v>
      </c>
      <c r="DE950" s="1">
        <v>6418</v>
      </c>
      <c r="DF950" s="1" t="s">
        <v>19</v>
      </c>
      <c r="DG950" s="6">
        <f>+IFERROR(VALUE(RIGHT(Tabla19[[#This Row],[B2B]],6)),"")</f>
        <v>6418</v>
      </c>
      <c r="DH950" s="6" t="str">
        <f>+IFERROR(VLOOKUP(DF950,Auxiliar!$A:$C,2,0),"")</f>
        <v>MICHELOB</v>
      </c>
      <c r="DI950" s="7" t="str">
        <f>+IFERROR(VLOOKUP(DF950,Auxiliar!$A:$C,3,0),"")</f>
        <v>1b 7% | 3b 22% | 8b 27%</v>
      </c>
      <c r="DK950" s="1"/>
      <c r="DL950" s="1"/>
      <c r="DM950" s="6" t="str">
        <f>+IFERROR(VALUE(RIGHT(Tabla20[[#This Row],[B2B]],6)),"")</f>
        <v/>
      </c>
      <c r="DN950" s="6" t="str">
        <f>+IFERROR(VLOOKUP(DL950,Auxiliar!$A:$C,2,0),"")</f>
        <v/>
      </c>
      <c r="DO950" s="7" t="str">
        <f>+IFERROR(VLOOKUP(DL950,Auxiliar!$A:$C,3,0),"")</f>
        <v/>
      </c>
      <c r="DQ950" s="1">
        <v>6418</v>
      </c>
      <c r="DR950" s="12" t="s">
        <v>24</v>
      </c>
      <c r="DS950" s="6">
        <f>+IFERROR(VALUE(RIGHT(Tabla21[[#This Row],[B2B]],6)),"")</f>
        <v>6418</v>
      </c>
      <c r="DT950" s="6" t="str">
        <f>+IFERROR(VLOOKUP(DR950,Auxiliar!$A:$C,2,0),"")</f>
        <v>CORONA PORRON</v>
      </c>
      <c r="DU950" s="7" t="str">
        <f>+IFERROR(VLOOKUP(DR950,Auxiliar!$A:$C,3,0),"")</f>
        <v>1b 5% | 20b 0%</v>
      </c>
      <c r="DW950" s="1"/>
      <c r="DX950" s="12"/>
      <c r="DY950" s="6" t="str">
        <f>+IFERROR(VALUE(RIGHT(Tabla22[[#This Row],[B2B]],6)),"")</f>
        <v/>
      </c>
      <c r="DZ950" s="6" t="str">
        <f>+IFERROR(VLOOKUP(DX950,Auxiliar!$A:$C,2,0),"")</f>
        <v/>
      </c>
      <c r="EA950" s="7" t="str">
        <f>+IFERROR(VLOOKUP(DX950,Auxiliar!$A:$C,3,0),"")</f>
        <v/>
      </c>
      <c r="EC950" s="1"/>
      <c r="ED950" s="12"/>
      <c r="EE950" s="6" t="str">
        <f>+IFERROR(VALUE(RIGHT(Tabla23[[#This Row],[B2B]],6)),"")</f>
        <v/>
      </c>
      <c r="EF950" s="6" t="str">
        <f>+IFERROR(VLOOKUP(ED950,Auxiliar!$A:$C,2,0),"")</f>
        <v/>
      </c>
      <c r="EG950" s="7" t="str">
        <f>+IFERROR(VLOOKUP(ED950,Auxiliar!$A:$C,3,0),"")</f>
        <v/>
      </c>
      <c r="EI950" s="1"/>
      <c r="EJ950" s="12"/>
      <c r="EK950" s="6" t="str">
        <f>+IFERROR(VALUE(RIGHT(Tabla24[[#This Row],[B2B]],6)),"")</f>
        <v/>
      </c>
      <c r="EL950" s="6" t="str">
        <f>+IFERROR(VLOOKUP(EJ950,Auxiliar!$A:$C,2,0),"")</f>
        <v/>
      </c>
      <c r="EM950" s="7" t="str">
        <f>+IFERROR(VLOOKUP(EJ950,Auxiliar!$A:$C,3,0),"")</f>
        <v/>
      </c>
      <c r="EO950" s="1"/>
      <c r="EP950" s="12"/>
      <c r="EQ950" s="6" t="str">
        <f>+IFERROR(VALUE(RIGHT(Tabla25[[#This Row],[B2B]],6)),"")</f>
        <v/>
      </c>
      <c r="ER950" s="6" t="str">
        <f>+IFERROR(VLOOKUP(EP950,Auxiliar!$A:$C,2,0),"")</f>
        <v/>
      </c>
      <c r="ES950" s="7" t="str">
        <f>+IFERROR(VLOOKUP(EP950,Auxiliar!$A:$C,3,0),"")</f>
        <v/>
      </c>
      <c r="EU950" s="1"/>
      <c r="EV950" s="12"/>
      <c r="EW950" s="6" t="str">
        <f>+IFERROR(VALUE(RIGHT(Tabla26[[#This Row],[B2B]],6)),"")</f>
        <v/>
      </c>
      <c r="EX950" s="6" t="str">
        <f>+IFERROR(VLOOKUP(EV950,Auxiliar!$A:$C,2,0),"")</f>
        <v/>
      </c>
      <c r="EY950" s="7" t="str">
        <f>+IFERROR(VLOOKUP(EV950,Auxiliar!$A:$C,3,0),"")</f>
        <v/>
      </c>
      <c r="EZ950" s="1"/>
      <c r="FA950" s="12"/>
      <c r="FB950" s="6" t="str">
        <f>+IFERROR(VALUE(RIGHT(Tabla27[[#This Row],[B2B]],6)),"")</f>
        <v/>
      </c>
      <c r="FC950" s="6" t="str">
        <f>+IFERROR(VLOOKUP(FA950,Auxiliar!$A:$C,2,0),"")</f>
        <v/>
      </c>
      <c r="FD950" s="7" t="str">
        <f>+IFERROR(VLOOKUP(FA950,Auxiliar!$A:$C,3,0),"")</f>
        <v/>
      </c>
      <c r="FE950" s="1"/>
      <c r="FF950" s="12"/>
      <c r="FG950" s="6" t="str">
        <f>+IFERROR(VALUE(RIGHT(Tabla28[[#This Row],[B2B]],6)),"")</f>
        <v/>
      </c>
      <c r="FH950" s="6" t="str">
        <f>+IFERROR(VLOOKUP(FF950,Auxiliar!$A:$C,2,0),"")</f>
        <v/>
      </c>
      <c r="FI950" s="7" t="str">
        <f>+IFERROR(VLOOKUP(FF950,Auxiliar!$A:$C,3,0),"")</f>
        <v/>
      </c>
      <c r="FJ950" s="1"/>
      <c r="FK950" s="12"/>
      <c r="FL950" s="6" t="str">
        <f>+IFERROR(VALUE(RIGHT(Tabla29[[#This Row],[B2B]],6)),"")</f>
        <v/>
      </c>
      <c r="FM950" s="6" t="str">
        <f>+IFERROR(VLOOKUP(FK950,Auxiliar!$A:$C,2,0),"")</f>
        <v/>
      </c>
      <c r="FN950" s="7" t="str">
        <f>+IFERROR(VLOOKUP(FK950,Auxiliar!$A:$C,3,0),"")</f>
        <v/>
      </c>
      <c r="FO950" s="1"/>
      <c r="FP950" s="12"/>
      <c r="FQ950" s="6" t="str">
        <f>+IFERROR(VALUE(RIGHT(Tabla30[[#This Row],[B2B]],6)),"")</f>
        <v/>
      </c>
      <c r="FR950" s="6" t="str">
        <f>+IFERROR(VLOOKUP(FP950,Auxiliar!$A:$C,2,0),"")</f>
        <v/>
      </c>
      <c r="FS950" s="7"/>
      <c r="FT950" s="1"/>
      <c r="FU950" s="12"/>
      <c r="FV950" s="6" t="str">
        <f>+IFERROR(VALUE(RIGHT(Tabla31[[#This Row],[B2B]],6)),"")</f>
        <v/>
      </c>
      <c r="FW950" s="6" t="str">
        <f>+IFERROR(VLOOKUP(FU950,Auxiliar!$A:$C,2,0),"")</f>
        <v/>
      </c>
      <c r="FX950" s="7" t="str">
        <f>+IFERROR(VLOOKUP(FU950,Auxiliar!$A:$C,3,0),"")</f>
        <v/>
      </c>
      <c r="FY950" s="1"/>
      <c r="FZ950" s="12"/>
      <c r="GA950" s="6" t="str">
        <f>+IFERROR(VALUE(RIGHT(Tabla32[[#This Row],[B2B]],6)),"")</f>
        <v/>
      </c>
      <c r="GB950" s="6" t="str">
        <f>+IFERROR(VLOOKUP(FZ950,Auxiliar!$A:$C,2,0),"")</f>
        <v/>
      </c>
      <c r="GC950" s="7" t="str">
        <f>+IFERROR(VLOOKUP(FZ950,Auxiliar!$A:$C,3,0),"")</f>
        <v/>
      </c>
      <c r="GD950" s="1"/>
      <c r="GE950" s="12"/>
      <c r="GF950" s="6" t="str">
        <f>+IFERROR(VALUE(RIGHT(Tabla33[[#This Row],[B2B]],6)),"")</f>
        <v/>
      </c>
      <c r="GG950" s="6" t="str">
        <f>+IFERROR(VLOOKUP(GE950,Auxiliar!$A:$C,2,0),"")</f>
        <v/>
      </c>
      <c r="GH950" s="7" t="str">
        <f>+IFERROR(VLOOKUP(GE950,Auxiliar!$A:$C,3,0),"")</f>
        <v/>
      </c>
    </row>
    <row r="951" spans="19:190" x14ac:dyDescent="0.25">
      <c r="S951" s="1">
        <v>13074</v>
      </c>
      <c r="T951" s="1" t="s">
        <v>9</v>
      </c>
      <c r="U951" s="6">
        <f>+IFERROR(VALUE(RIGHT(Tabla4[[#This Row],[B2B]],6)),"")</f>
        <v>13074</v>
      </c>
      <c r="V951" s="6" t="str">
        <f>+IFERROR(VLOOKUP(T951,Auxiliar!$A:$C,2,0),"")</f>
        <v>CORE</v>
      </c>
      <c r="W951" s="7" t="str">
        <f>+IFERROR(VLOOKUP(T951,Auxiliar!$A:$C,3,0),"")</f>
        <v>0b 1% | 2b 5% | 4b 6%</v>
      </c>
      <c r="AK951" s="1">
        <v>11774</v>
      </c>
      <c r="AL951" s="1" t="s">
        <v>30</v>
      </c>
      <c r="AM951" s="6">
        <f>+IFERROR(VALUE(RIGHT(Tabla7[[#This Row],[B2B]],6)),"")</f>
        <v>11774</v>
      </c>
      <c r="AN951" s="6" t="str">
        <f>+IFERROR(VLOOKUP(AL951,Auxiliar!$A:$C,2,0),"")</f>
        <v>LATONES</v>
      </c>
      <c r="AO951" s="7" t="str">
        <f>+IFERROR(VLOOKUP(AL951,Auxiliar!$A:$C,3,0),"")</f>
        <v>1b 4% | 5b 7% | 97b 0%</v>
      </c>
      <c r="AW951" s="1"/>
      <c r="AX951" s="1" t="s">
        <v>32</v>
      </c>
      <c r="AY951" s="6" t="str">
        <f>+IFERROR(VALUE(RIGHT(Tabla9[[#This Row],[B2B]],6)),"")</f>
        <v/>
      </c>
      <c r="AZ951" s="6" t="str">
        <f>+IFERROR(VLOOKUP(AX951,Auxiliar!$A:$C,2,0),"")</f>
        <v>LATONES</v>
      </c>
      <c r="BA951" s="7" t="str">
        <f>+IFERROR(VLOOKUP(AX951,Auxiliar!$A:$C,3,0),"")</f>
        <v>2b 3% | 4b 4% | 6b 5% | 10b 8%  | 385b 0%</v>
      </c>
      <c r="CA951" s="1">
        <v>6513</v>
      </c>
      <c r="CB951" s="1" t="s">
        <v>35</v>
      </c>
      <c r="CC951" s="6">
        <f>+IFERROR(VALUE(RIGHT(Tabla14[[#This Row],[B2B]],6)),"")</f>
        <v>6513</v>
      </c>
      <c r="CD951" s="6" t="str">
        <f>+IFERROR(VLOOKUP(CB951,Auxiliar!$A:$C,2,0),"")</f>
        <v>Corona 710cc</v>
      </c>
      <c r="CE951" s="7" t="str">
        <f>+IFERROR(VLOOKUP(CB951,Auxiliar!$A:$C,3,0),"")</f>
        <v>1b 10% | 85b 0%</v>
      </c>
      <c r="CM951" s="1">
        <v>6419</v>
      </c>
      <c r="CN951" s="1" t="s">
        <v>20</v>
      </c>
      <c r="CO951" s="6">
        <v>6419</v>
      </c>
      <c r="CP951" s="6" t="s">
        <v>20</v>
      </c>
      <c r="CQ951" s="7" t="s">
        <v>21</v>
      </c>
      <c r="CY951" s="1">
        <v>6419</v>
      </c>
      <c r="CZ951" s="1" t="s">
        <v>16</v>
      </c>
      <c r="DA951" s="6">
        <f>+IFERROR(VALUE(RIGHT(Tabla18[[#This Row],[B2B]],6)),"")</f>
        <v>6419</v>
      </c>
      <c r="DB951" s="6" t="str">
        <f>+IFERROR(VLOOKUP(CZ951,Auxiliar!$A:$C,2,0),"")</f>
        <v>PREMIUM</v>
      </c>
      <c r="DC951" s="7" t="str">
        <f>+IFERROR(VLOOKUP(CZ951,Auxiliar!$A:$C,3,0),"")</f>
        <v>0b 0% | 2b 2% | 5b 3,5% | 10b 5%</v>
      </c>
      <c r="DE951" s="1">
        <v>6419</v>
      </c>
      <c r="DF951" s="1" t="s">
        <v>19</v>
      </c>
      <c r="DG951" s="6">
        <f>+IFERROR(VALUE(RIGHT(Tabla19[[#This Row],[B2B]],6)),"")</f>
        <v>6419</v>
      </c>
      <c r="DH951" s="6" t="str">
        <f>+IFERROR(VLOOKUP(DF951,Auxiliar!$A:$C,2,0),"")</f>
        <v>MICHELOB</v>
      </c>
      <c r="DI951" s="7" t="str">
        <f>+IFERROR(VLOOKUP(DF951,Auxiliar!$A:$C,3,0),"")</f>
        <v>1b 7% | 3b 22% | 8b 27%</v>
      </c>
      <c r="DK951" s="1"/>
      <c r="DL951" s="1"/>
      <c r="DM951" s="6" t="str">
        <f>+IFERROR(VALUE(RIGHT(Tabla20[[#This Row],[B2B]],6)),"")</f>
        <v/>
      </c>
      <c r="DN951" s="6" t="str">
        <f>+IFERROR(VLOOKUP(DL951,Auxiliar!$A:$C,2,0),"")</f>
        <v/>
      </c>
      <c r="DO951" s="7" t="str">
        <f>+IFERROR(VLOOKUP(DL951,Auxiliar!$A:$C,3,0),"")</f>
        <v/>
      </c>
      <c r="DQ951" s="1">
        <v>6419</v>
      </c>
      <c r="DR951" s="12" t="s">
        <v>24</v>
      </c>
      <c r="DS951" s="6">
        <f>+IFERROR(VALUE(RIGHT(Tabla21[[#This Row],[B2B]],6)),"")</f>
        <v>6419</v>
      </c>
      <c r="DT951" s="6" t="str">
        <f>+IFERROR(VLOOKUP(DR951,Auxiliar!$A:$C,2,0),"")</f>
        <v>CORONA PORRON</v>
      </c>
      <c r="DU951" s="7" t="str">
        <f>+IFERROR(VLOOKUP(DR951,Auxiliar!$A:$C,3,0),"")</f>
        <v>1b 5% | 20b 0%</v>
      </c>
      <c r="DW951" s="1"/>
      <c r="DX951" s="12"/>
      <c r="DY951" s="6" t="str">
        <f>+IFERROR(VALUE(RIGHT(Tabla22[[#This Row],[B2B]],6)),"")</f>
        <v/>
      </c>
      <c r="DZ951" s="6" t="str">
        <f>+IFERROR(VLOOKUP(DX951,Auxiliar!$A:$C,2,0),"")</f>
        <v/>
      </c>
      <c r="EA951" s="7" t="str">
        <f>+IFERROR(VLOOKUP(DX951,Auxiliar!$A:$C,3,0),"")</f>
        <v/>
      </c>
      <c r="EC951" s="1"/>
      <c r="ED951" s="12"/>
      <c r="EE951" s="6" t="str">
        <f>+IFERROR(VALUE(RIGHT(Tabla23[[#This Row],[B2B]],6)),"")</f>
        <v/>
      </c>
      <c r="EF951" s="6" t="str">
        <f>+IFERROR(VLOOKUP(ED951,Auxiliar!$A:$C,2,0),"")</f>
        <v/>
      </c>
      <c r="EG951" s="7" t="str">
        <f>+IFERROR(VLOOKUP(ED951,Auxiliar!$A:$C,3,0),"")</f>
        <v/>
      </c>
      <c r="EI951" s="1"/>
      <c r="EJ951" s="12"/>
      <c r="EK951" s="6" t="str">
        <f>+IFERROR(VALUE(RIGHT(Tabla24[[#This Row],[B2B]],6)),"")</f>
        <v/>
      </c>
      <c r="EL951" s="6" t="str">
        <f>+IFERROR(VLOOKUP(EJ951,Auxiliar!$A:$C,2,0),"")</f>
        <v/>
      </c>
      <c r="EM951" s="7" t="str">
        <f>+IFERROR(VLOOKUP(EJ951,Auxiliar!$A:$C,3,0),"")</f>
        <v/>
      </c>
      <c r="EO951" s="1"/>
      <c r="EP951" s="12"/>
      <c r="EQ951" s="6" t="str">
        <f>+IFERROR(VALUE(RIGHT(Tabla25[[#This Row],[B2B]],6)),"")</f>
        <v/>
      </c>
      <c r="ER951" s="6" t="str">
        <f>+IFERROR(VLOOKUP(EP951,Auxiliar!$A:$C,2,0),"")</f>
        <v/>
      </c>
      <c r="ES951" s="7" t="str">
        <f>+IFERROR(VLOOKUP(EP951,Auxiliar!$A:$C,3,0),"")</f>
        <v/>
      </c>
      <c r="EU951" s="1"/>
      <c r="EV951" s="12"/>
      <c r="EW951" s="6" t="str">
        <f>+IFERROR(VALUE(RIGHT(Tabla26[[#This Row],[B2B]],6)),"")</f>
        <v/>
      </c>
      <c r="EX951" s="6" t="str">
        <f>+IFERROR(VLOOKUP(EV951,Auxiliar!$A:$C,2,0),"")</f>
        <v/>
      </c>
      <c r="EY951" s="7" t="str">
        <f>+IFERROR(VLOOKUP(EV951,Auxiliar!$A:$C,3,0),"")</f>
        <v/>
      </c>
      <c r="EZ951" s="1"/>
      <c r="FA951" s="12"/>
      <c r="FB951" s="6" t="str">
        <f>+IFERROR(VALUE(RIGHT(Tabla27[[#This Row],[B2B]],6)),"")</f>
        <v/>
      </c>
      <c r="FC951" s="6" t="str">
        <f>+IFERROR(VLOOKUP(FA951,Auxiliar!$A:$C,2,0),"")</f>
        <v/>
      </c>
      <c r="FD951" s="7" t="str">
        <f>+IFERROR(VLOOKUP(FA951,Auxiliar!$A:$C,3,0),"")</f>
        <v/>
      </c>
      <c r="FE951" s="1"/>
      <c r="FF951" s="12"/>
      <c r="FG951" s="6" t="str">
        <f>+IFERROR(VALUE(RIGHT(Tabla28[[#This Row],[B2B]],6)),"")</f>
        <v/>
      </c>
      <c r="FH951" s="6" t="str">
        <f>+IFERROR(VLOOKUP(FF951,Auxiliar!$A:$C,2,0),"")</f>
        <v/>
      </c>
      <c r="FI951" s="7" t="str">
        <f>+IFERROR(VLOOKUP(FF951,Auxiliar!$A:$C,3,0),"")</f>
        <v/>
      </c>
      <c r="FJ951" s="1"/>
      <c r="FK951" s="12"/>
      <c r="FL951" s="6" t="str">
        <f>+IFERROR(VALUE(RIGHT(Tabla29[[#This Row],[B2B]],6)),"")</f>
        <v/>
      </c>
      <c r="FM951" s="6" t="str">
        <f>+IFERROR(VLOOKUP(FK951,Auxiliar!$A:$C,2,0),"")</f>
        <v/>
      </c>
      <c r="FN951" s="7" t="str">
        <f>+IFERROR(VLOOKUP(FK951,Auxiliar!$A:$C,3,0),"")</f>
        <v/>
      </c>
      <c r="FO951" s="1"/>
      <c r="FP951" s="12"/>
      <c r="FQ951" s="6" t="str">
        <f>+IFERROR(VALUE(RIGHT(Tabla30[[#This Row],[B2B]],6)),"")</f>
        <v/>
      </c>
      <c r="FR951" s="6" t="str">
        <f>+IFERROR(VLOOKUP(FP951,Auxiliar!$A:$C,2,0),"")</f>
        <v/>
      </c>
      <c r="FS951" s="7"/>
      <c r="FT951" s="1"/>
      <c r="FU951" s="12"/>
      <c r="FV951" s="6" t="str">
        <f>+IFERROR(VALUE(RIGHT(Tabla31[[#This Row],[B2B]],6)),"")</f>
        <v/>
      </c>
      <c r="FW951" s="6" t="str">
        <f>+IFERROR(VLOOKUP(FU951,Auxiliar!$A:$C,2,0),"")</f>
        <v/>
      </c>
      <c r="FX951" s="7" t="str">
        <f>+IFERROR(VLOOKUP(FU951,Auxiliar!$A:$C,3,0),"")</f>
        <v/>
      </c>
      <c r="FY951" s="1"/>
      <c r="FZ951" s="12"/>
      <c r="GA951" s="6" t="str">
        <f>+IFERROR(VALUE(RIGHT(Tabla32[[#This Row],[B2B]],6)),"")</f>
        <v/>
      </c>
      <c r="GB951" s="6" t="str">
        <f>+IFERROR(VLOOKUP(FZ951,Auxiliar!$A:$C,2,0),"")</f>
        <v/>
      </c>
      <c r="GC951" s="7" t="str">
        <f>+IFERROR(VLOOKUP(FZ951,Auxiliar!$A:$C,3,0),"")</f>
        <v/>
      </c>
      <c r="GD951" s="1"/>
      <c r="GE951" s="12"/>
      <c r="GF951" s="6" t="str">
        <f>+IFERROR(VALUE(RIGHT(Tabla33[[#This Row],[B2B]],6)),"")</f>
        <v/>
      </c>
      <c r="GG951" s="6" t="str">
        <f>+IFERROR(VLOOKUP(GE951,Auxiliar!$A:$C,2,0),"")</f>
        <v/>
      </c>
      <c r="GH951" s="7" t="str">
        <f>+IFERROR(VLOOKUP(GE951,Auxiliar!$A:$C,3,0),"")</f>
        <v/>
      </c>
    </row>
    <row r="952" spans="19:190" x14ac:dyDescent="0.25">
      <c r="S952" s="1">
        <v>13078</v>
      </c>
      <c r="T952" s="1" t="s">
        <v>9</v>
      </c>
      <c r="U952" s="6">
        <f>+IFERROR(VALUE(RIGHT(Tabla4[[#This Row],[B2B]],6)),"")</f>
        <v>13078</v>
      </c>
      <c r="V952" s="6" t="str">
        <f>+IFERROR(VLOOKUP(T952,Auxiliar!$A:$C,2,0),"")</f>
        <v>CORE</v>
      </c>
      <c r="W952" s="7" t="str">
        <f>+IFERROR(VLOOKUP(T952,Auxiliar!$A:$C,3,0),"")</f>
        <v>0b 1% | 2b 5% | 4b 6%</v>
      </c>
      <c r="AK952" s="1">
        <v>11780</v>
      </c>
      <c r="AL952" s="1" t="s">
        <v>30</v>
      </c>
      <c r="AM952" s="6">
        <f>+IFERROR(VALUE(RIGHT(Tabla7[[#This Row],[B2B]],6)),"")</f>
        <v>11780</v>
      </c>
      <c r="AN952" s="6" t="str">
        <f>+IFERROR(VLOOKUP(AL952,Auxiliar!$A:$C,2,0),"")</f>
        <v>LATONES</v>
      </c>
      <c r="AO952" s="7" t="str">
        <f>+IFERROR(VLOOKUP(AL952,Auxiliar!$A:$C,3,0),"")</f>
        <v>1b 4% | 5b 7% | 97b 0%</v>
      </c>
      <c r="AW952" s="1"/>
      <c r="AX952" s="1" t="s">
        <v>32</v>
      </c>
      <c r="AY952" s="6" t="str">
        <f>+IFERROR(VALUE(RIGHT(Tabla9[[#This Row],[B2B]],6)),"")</f>
        <v/>
      </c>
      <c r="AZ952" s="6" t="str">
        <f>+IFERROR(VLOOKUP(AX952,Auxiliar!$A:$C,2,0),"")</f>
        <v>LATONES</v>
      </c>
      <c r="BA952" s="7" t="str">
        <f>+IFERROR(VLOOKUP(AX952,Auxiliar!$A:$C,3,0),"")</f>
        <v>2b 3% | 4b 4% | 6b 5% | 10b 8%  | 385b 0%</v>
      </c>
      <c r="CA952" s="1">
        <v>6514</v>
      </c>
      <c r="CB952" s="1" t="s">
        <v>35</v>
      </c>
      <c r="CC952" s="6">
        <f>+IFERROR(VALUE(RIGHT(Tabla14[[#This Row],[B2B]],6)),"")</f>
        <v>6514</v>
      </c>
      <c r="CD952" s="6" t="str">
        <f>+IFERROR(VLOOKUP(CB952,Auxiliar!$A:$C,2,0),"")</f>
        <v>Corona 710cc</v>
      </c>
      <c r="CE952" s="7" t="str">
        <f>+IFERROR(VLOOKUP(CB952,Auxiliar!$A:$C,3,0),"")</f>
        <v>1b 10% | 85b 0%</v>
      </c>
      <c r="CM952" s="1">
        <v>6420</v>
      </c>
      <c r="CN952" s="1" t="s">
        <v>20</v>
      </c>
      <c r="CO952" s="6">
        <v>6420</v>
      </c>
      <c r="CP952" s="6" t="s">
        <v>20</v>
      </c>
      <c r="CQ952" s="7" t="s">
        <v>21</v>
      </c>
      <c r="CY952" s="1">
        <v>6420</v>
      </c>
      <c r="CZ952" s="1" t="s">
        <v>16</v>
      </c>
      <c r="DA952" s="6">
        <f>+IFERROR(VALUE(RIGHT(Tabla18[[#This Row],[B2B]],6)),"")</f>
        <v>6420</v>
      </c>
      <c r="DB952" s="6" t="str">
        <f>+IFERROR(VLOOKUP(CZ952,Auxiliar!$A:$C,2,0),"")</f>
        <v>PREMIUM</v>
      </c>
      <c r="DC952" s="7" t="str">
        <f>+IFERROR(VLOOKUP(CZ952,Auxiliar!$A:$C,3,0),"")</f>
        <v>0b 0% | 2b 2% | 5b 3,5% | 10b 5%</v>
      </c>
      <c r="DE952" s="1">
        <v>6420</v>
      </c>
      <c r="DF952" s="1" t="s">
        <v>19</v>
      </c>
      <c r="DG952" s="6">
        <f>+IFERROR(VALUE(RIGHT(Tabla19[[#This Row],[B2B]],6)),"")</f>
        <v>6420</v>
      </c>
      <c r="DH952" s="6" t="str">
        <f>+IFERROR(VLOOKUP(DF952,Auxiliar!$A:$C,2,0),"")</f>
        <v>MICHELOB</v>
      </c>
      <c r="DI952" s="7" t="str">
        <f>+IFERROR(VLOOKUP(DF952,Auxiliar!$A:$C,3,0),"")</f>
        <v>1b 7% | 3b 22% | 8b 27%</v>
      </c>
      <c r="DK952" s="1"/>
      <c r="DL952" s="1"/>
      <c r="DM952" s="6" t="str">
        <f>+IFERROR(VALUE(RIGHT(Tabla20[[#This Row],[B2B]],6)),"")</f>
        <v/>
      </c>
      <c r="DN952" s="6" t="str">
        <f>+IFERROR(VLOOKUP(DL952,Auxiliar!$A:$C,2,0),"")</f>
        <v/>
      </c>
      <c r="DO952" s="7" t="str">
        <f>+IFERROR(VLOOKUP(DL952,Auxiliar!$A:$C,3,0),"")</f>
        <v/>
      </c>
      <c r="DQ952" s="1">
        <v>6420</v>
      </c>
      <c r="DR952" s="12" t="s">
        <v>24</v>
      </c>
      <c r="DS952" s="6">
        <f>+IFERROR(VALUE(RIGHT(Tabla21[[#This Row],[B2B]],6)),"")</f>
        <v>6420</v>
      </c>
      <c r="DT952" s="6" t="str">
        <f>+IFERROR(VLOOKUP(DR952,Auxiliar!$A:$C,2,0),"")</f>
        <v>CORONA PORRON</v>
      </c>
      <c r="DU952" s="7" t="str">
        <f>+IFERROR(VLOOKUP(DR952,Auxiliar!$A:$C,3,0),"")</f>
        <v>1b 5% | 20b 0%</v>
      </c>
      <c r="DW952" s="1"/>
      <c r="DX952" s="12"/>
      <c r="DY952" s="6" t="str">
        <f>+IFERROR(VALUE(RIGHT(Tabla22[[#This Row],[B2B]],6)),"")</f>
        <v/>
      </c>
      <c r="DZ952" s="6" t="str">
        <f>+IFERROR(VLOOKUP(DX952,Auxiliar!$A:$C,2,0),"")</f>
        <v/>
      </c>
      <c r="EA952" s="7" t="str">
        <f>+IFERROR(VLOOKUP(DX952,Auxiliar!$A:$C,3,0),"")</f>
        <v/>
      </c>
      <c r="EC952" s="1"/>
      <c r="ED952" s="12"/>
      <c r="EE952" s="6" t="str">
        <f>+IFERROR(VALUE(RIGHT(Tabla23[[#This Row],[B2B]],6)),"")</f>
        <v/>
      </c>
      <c r="EF952" s="6" t="str">
        <f>+IFERROR(VLOOKUP(ED952,Auxiliar!$A:$C,2,0),"")</f>
        <v/>
      </c>
      <c r="EG952" s="7" t="str">
        <f>+IFERROR(VLOOKUP(ED952,Auxiliar!$A:$C,3,0),"")</f>
        <v/>
      </c>
      <c r="EI952" s="1"/>
      <c r="EJ952" s="12"/>
      <c r="EK952" s="6" t="str">
        <f>+IFERROR(VALUE(RIGHT(Tabla24[[#This Row],[B2B]],6)),"")</f>
        <v/>
      </c>
      <c r="EL952" s="6" t="str">
        <f>+IFERROR(VLOOKUP(EJ952,Auxiliar!$A:$C,2,0),"")</f>
        <v/>
      </c>
      <c r="EM952" s="7" t="str">
        <f>+IFERROR(VLOOKUP(EJ952,Auxiliar!$A:$C,3,0),"")</f>
        <v/>
      </c>
      <c r="EO952" s="1"/>
      <c r="EP952" s="12"/>
      <c r="EQ952" s="6" t="str">
        <f>+IFERROR(VALUE(RIGHT(Tabla25[[#This Row],[B2B]],6)),"")</f>
        <v/>
      </c>
      <c r="ER952" s="6" t="str">
        <f>+IFERROR(VLOOKUP(EP952,Auxiliar!$A:$C,2,0),"")</f>
        <v/>
      </c>
      <c r="ES952" s="7" t="str">
        <f>+IFERROR(VLOOKUP(EP952,Auxiliar!$A:$C,3,0),"")</f>
        <v/>
      </c>
      <c r="EU952" s="1"/>
      <c r="EV952" s="12"/>
      <c r="EW952" s="6" t="str">
        <f>+IFERROR(VALUE(RIGHT(Tabla26[[#This Row],[B2B]],6)),"")</f>
        <v/>
      </c>
      <c r="EX952" s="6" t="str">
        <f>+IFERROR(VLOOKUP(EV952,Auxiliar!$A:$C,2,0),"")</f>
        <v/>
      </c>
      <c r="EY952" s="7" t="str">
        <f>+IFERROR(VLOOKUP(EV952,Auxiliar!$A:$C,3,0),"")</f>
        <v/>
      </c>
      <c r="EZ952" s="1"/>
      <c r="FA952" s="12"/>
      <c r="FB952" s="6" t="str">
        <f>+IFERROR(VALUE(RIGHT(Tabla27[[#This Row],[B2B]],6)),"")</f>
        <v/>
      </c>
      <c r="FC952" s="6" t="str">
        <f>+IFERROR(VLOOKUP(FA952,Auxiliar!$A:$C,2,0),"")</f>
        <v/>
      </c>
      <c r="FD952" s="7" t="str">
        <f>+IFERROR(VLOOKUP(FA952,Auxiliar!$A:$C,3,0),"")</f>
        <v/>
      </c>
      <c r="FE952" s="1"/>
      <c r="FF952" s="12"/>
      <c r="FG952" s="6" t="str">
        <f>+IFERROR(VALUE(RIGHT(Tabla28[[#This Row],[B2B]],6)),"")</f>
        <v/>
      </c>
      <c r="FH952" s="6" t="str">
        <f>+IFERROR(VLOOKUP(FF952,Auxiliar!$A:$C,2,0),"")</f>
        <v/>
      </c>
      <c r="FI952" s="7" t="str">
        <f>+IFERROR(VLOOKUP(FF952,Auxiliar!$A:$C,3,0),"")</f>
        <v/>
      </c>
      <c r="FJ952" s="1"/>
      <c r="FK952" s="12"/>
      <c r="FL952" s="6" t="str">
        <f>+IFERROR(VALUE(RIGHT(Tabla29[[#This Row],[B2B]],6)),"")</f>
        <v/>
      </c>
      <c r="FM952" s="6" t="str">
        <f>+IFERROR(VLOOKUP(FK952,Auxiliar!$A:$C,2,0),"")</f>
        <v/>
      </c>
      <c r="FN952" s="7" t="str">
        <f>+IFERROR(VLOOKUP(FK952,Auxiliar!$A:$C,3,0),"")</f>
        <v/>
      </c>
      <c r="FO952" s="1"/>
      <c r="FP952" s="12"/>
      <c r="FQ952" s="6" t="str">
        <f>+IFERROR(VALUE(RIGHT(Tabla30[[#This Row],[B2B]],6)),"")</f>
        <v/>
      </c>
      <c r="FR952" s="6" t="str">
        <f>+IFERROR(VLOOKUP(FP952,Auxiliar!$A:$C,2,0),"")</f>
        <v/>
      </c>
      <c r="FS952" s="7"/>
      <c r="FT952" s="1"/>
      <c r="FU952" s="12"/>
      <c r="FV952" s="6" t="str">
        <f>+IFERROR(VALUE(RIGHT(Tabla31[[#This Row],[B2B]],6)),"")</f>
        <v/>
      </c>
      <c r="FW952" s="6" t="str">
        <f>+IFERROR(VLOOKUP(FU952,Auxiliar!$A:$C,2,0),"")</f>
        <v/>
      </c>
      <c r="FX952" s="7" t="str">
        <f>+IFERROR(VLOOKUP(FU952,Auxiliar!$A:$C,3,0),"")</f>
        <v/>
      </c>
      <c r="FY952" s="1"/>
      <c r="FZ952" s="12"/>
      <c r="GA952" s="6" t="str">
        <f>+IFERROR(VALUE(RIGHT(Tabla32[[#This Row],[B2B]],6)),"")</f>
        <v/>
      </c>
      <c r="GB952" s="6" t="str">
        <f>+IFERROR(VLOOKUP(FZ952,Auxiliar!$A:$C,2,0),"")</f>
        <v/>
      </c>
      <c r="GC952" s="7" t="str">
        <f>+IFERROR(VLOOKUP(FZ952,Auxiliar!$A:$C,3,0),"")</f>
        <v/>
      </c>
      <c r="GD952" s="1"/>
      <c r="GE952" s="12"/>
      <c r="GF952" s="6" t="str">
        <f>+IFERROR(VALUE(RIGHT(Tabla33[[#This Row],[B2B]],6)),"")</f>
        <v/>
      </c>
      <c r="GG952" s="6" t="str">
        <f>+IFERROR(VLOOKUP(GE952,Auxiliar!$A:$C,2,0),"")</f>
        <v/>
      </c>
      <c r="GH952" s="7" t="str">
        <f>+IFERROR(VLOOKUP(GE952,Auxiliar!$A:$C,3,0),"")</f>
        <v/>
      </c>
    </row>
    <row r="953" spans="19:190" x14ac:dyDescent="0.25">
      <c r="S953" s="1">
        <v>13080</v>
      </c>
      <c r="T953" s="1" t="s">
        <v>9</v>
      </c>
      <c r="U953" s="6">
        <f>+IFERROR(VALUE(RIGHT(Tabla4[[#This Row],[B2B]],6)),"")</f>
        <v>13080</v>
      </c>
      <c r="V953" s="6" t="str">
        <f>+IFERROR(VLOOKUP(T953,Auxiliar!$A:$C,2,0),"")</f>
        <v>CORE</v>
      </c>
      <c r="W953" s="7" t="str">
        <f>+IFERROR(VLOOKUP(T953,Auxiliar!$A:$C,3,0),"")</f>
        <v>0b 1% | 2b 5% | 4b 6%</v>
      </c>
      <c r="AK953" s="1">
        <v>11782</v>
      </c>
      <c r="AL953" s="1" t="s">
        <v>30</v>
      </c>
      <c r="AM953" s="6">
        <f>+IFERROR(VALUE(RIGHT(Tabla7[[#This Row],[B2B]],6)),"")</f>
        <v>11782</v>
      </c>
      <c r="AN953" s="6" t="str">
        <f>+IFERROR(VLOOKUP(AL953,Auxiliar!$A:$C,2,0),"")</f>
        <v>LATONES</v>
      </c>
      <c r="AO953" s="7" t="str">
        <f>+IFERROR(VLOOKUP(AL953,Auxiliar!$A:$C,3,0),"")</f>
        <v>1b 4% | 5b 7% | 97b 0%</v>
      </c>
      <c r="AW953" s="1"/>
      <c r="AX953" s="1" t="s">
        <v>32</v>
      </c>
      <c r="AY953" s="6" t="str">
        <f>+IFERROR(VALUE(RIGHT(Tabla9[[#This Row],[B2B]],6)),"")</f>
        <v/>
      </c>
      <c r="AZ953" s="6" t="str">
        <f>+IFERROR(VLOOKUP(AX953,Auxiliar!$A:$C,2,0),"")</f>
        <v>LATONES</v>
      </c>
      <c r="BA953" s="7" t="str">
        <f>+IFERROR(VLOOKUP(AX953,Auxiliar!$A:$C,3,0),"")</f>
        <v>2b 3% | 4b 4% | 6b 5% | 10b 8%  | 385b 0%</v>
      </c>
      <c r="CA953" s="1">
        <v>6518</v>
      </c>
      <c r="CB953" s="1" t="s">
        <v>35</v>
      </c>
      <c r="CC953" s="6">
        <f>+IFERROR(VALUE(RIGHT(Tabla14[[#This Row],[B2B]],6)),"")</f>
        <v>6518</v>
      </c>
      <c r="CD953" s="6" t="str">
        <f>+IFERROR(VLOOKUP(CB953,Auxiliar!$A:$C,2,0),"")</f>
        <v>Corona 710cc</v>
      </c>
      <c r="CE953" s="7" t="str">
        <f>+IFERROR(VLOOKUP(CB953,Auxiliar!$A:$C,3,0),"")</f>
        <v>1b 10% | 85b 0%</v>
      </c>
      <c r="CM953" s="1">
        <v>6423</v>
      </c>
      <c r="CN953" s="1" t="s">
        <v>20</v>
      </c>
      <c r="CO953" s="6">
        <v>6423</v>
      </c>
      <c r="CP953" s="6" t="s">
        <v>20</v>
      </c>
      <c r="CQ953" s="7" t="s">
        <v>21</v>
      </c>
      <c r="CY953" s="1">
        <v>6423</v>
      </c>
      <c r="CZ953" s="1" t="s">
        <v>16</v>
      </c>
      <c r="DA953" s="6">
        <f>+IFERROR(VALUE(RIGHT(Tabla18[[#This Row],[B2B]],6)),"")</f>
        <v>6423</v>
      </c>
      <c r="DB953" s="6" t="str">
        <f>+IFERROR(VLOOKUP(CZ953,Auxiliar!$A:$C,2,0),"")</f>
        <v>PREMIUM</v>
      </c>
      <c r="DC953" s="7" t="str">
        <f>+IFERROR(VLOOKUP(CZ953,Auxiliar!$A:$C,3,0),"")</f>
        <v>0b 0% | 2b 2% | 5b 3,5% | 10b 5%</v>
      </c>
      <c r="DE953" s="1">
        <v>6423</v>
      </c>
      <c r="DF953" s="1" t="s">
        <v>19</v>
      </c>
      <c r="DG953" s="6">
        <f>+IFERROR(VALUE(RIGHT(Tabla19[[#This Row],[B2B]],6)),"")</f>
        <v>6423</v>
      </c>
      <c r="DH953" s="6" t="str">
        <f>+IFERROR(VLOOKUP(DF953,Auxiliar!$A:$C,2,0),"")</f>
        <v>MICHELOB</v>
      </c>
      <c r="DI953" s="7" t="str">
        <f>+IFERROR(VLOOKUP(DF953,Auxiliar!$A:$C,3,0),"")</f>
        <v>1b 7% | 3b 22% | 8b 27%</v>
      </c>
      <c r="DK953" s="1"/>
      <c r="DL953" s="1"/>
      <c r="DM953" s="6" t="str">
        <f>+IFERROR(VALUE(RIGHT(Tabla20[[#This Row],[B2B]],6)),"")</f>
        <v/>
      </c>
      <c r="DN953" s="6" t="str">
        <f>+IFERROR(VLOOKUP(DL953,Auxiliar!$A:$C,2,0),"")</f>
        <v/>
      </c>
      <c r="DO953" s="7" t="str">
        <f>+IFERROR(VLOOKUP(DL953,Auxiliar!$A:$C,3,0),"")</f>
        <v/>
      </c>
      <c r="DQ953" s="1">
        <v>6423</v>
      </c>
      <c r="DR953" s="12" t="s">
        <v>24</v>
      </c>
      <c r="DS953" s="6">
        <f>+IFERROR(VALUE(RIGHT(Tabla21[[#This Row],[B2B]],6)),"")</f>
        <v>6423</v>
      </c>
      <c r="DT953" s="6" t="str">
        <f>+IFERROR(VLOOKUP(DR953,Auxiliar!$A:$C,2,0),"")</f>
        <v>CORONA PORRON</v>
      </c>
      <c r="DU953" s="7" t="str">
        <f>+IFERROR(VLOOKUP(DR953,Auxiliar!$A:$C,3,0),"")</f>
        <v>1b 5% | 20b 0%</v>
      </c>
      <c r="DW953" s="1"/>
      <c r="DX953" s="12"/>
      <c r="DY953" s="6" t="str">
        <f>+IFERROR(VALUE(RIGHT(Tabla22[[#This Row],[B2B]],6)),"")</f>
        <v/>
      </c>
      <c r="DZ953" s="6" t="str">
        <f>+IFERROR(VLOOKUP(DX953,Auxiliar!$A:$C,2,0),"")</f>
        <v/>
      </c>
      <c r="EA953" s="7" t="str">
        <f>+IFERROR(VLOOKUP(DX953,Auxiliar!$A:$C,3,0),"")</f>
        <v/>
      </c>
      <c r="EC953" s="1"/>
      <c r="ED953" s="12"/>
      <c r="EE953" s="6" t="str">
        <f>+IFERROR(VALUE(RIGHT(Tabla23[[#This Row],[B2B]],6)),"")</f>
        <v/>
      </c>
      <c r="EF953" s="6" t="str">
        <f>+IFERROR(VLOOKUP(ED953,Auxiliar!$A:$C,2,0),"")</f>
        <v/>
      </c>
      <c r="EG953" s="7" t="str">
        <f>+IFERROR(VLOOKUP(ED953,Auxiliar!$A:$C,3,0),"")</f>
        <v/>
      </c>
      <c r="EI953" s="1"/>
      <c r="EJ953" s="12"/>
      <c r="EK953" s="6" t="str">
        <f>+IFERROR(VALUE(RIGHT(Tabla24[[#This Row],[B2B]],6)),"")</f>
        <v/>
      </c>
      <c r="EL953" s="6" t="str">
        <f>+IFERROR(VLOOKUP(EJ953,Auxiliar!$A:$C,2,0),"")</f>
        <v/>
      </c>
      <c r="EM953" s="7" t="str">
        <f>+IFERROR(VLOOKUP(EJ953,Auxiliar!$A:$C,3,0),"")</f>
        <v/>
      </c>
      <c r="EO953" s="1"/>
      <c r="EP953" s="12"/>
      <c r="EQ953" s="6" t="str">
        <f>+IFERROR(VALUE(RIGHT(Tabla25[[#This Row],[B2B]],6)),"")</f>
        <v/>
      </c>
      <c r="ER953" s="6" t="str">
        <f>+IFERROR(VLOOKUP(EP953,Auxiliar!$A:$C,2,0),"")</f>
        <v/>
      </c>
      <c r="ES953" s="7" t="str">
        <f>+IFERROR(VLOOKUP(EP953,Auxiliar!$A:$C,3,0),"")</f>
        <v/>
      </c>
      <c r="EU953" s="1"/>
      <c r="EV953" s="12"/>
      <c r="EW953" s="6" t="str">
        <f>+IFERROR(VALUE(RIGHT(Tabla26[[#This Row],[B2B]],6)),"")</f>
        <v/>
      </c>
      <c r="EX953" s="6" t="str">
        <f>+IFERROR(VLOOKUP(EV953,Auxiliar!$A:$C,2,0),"")</f>
        <v/>
      </c>
      <c r="EY953" s="7" t="str">
        <f>+IFERROR(VLOOKUP(EV953,Auxiliar!$A:$C,3,0),"")</f>
        <v/>
      </c>
      <c r="EZ953" s="1"/>
      <c r="FA953" s="12"/>
      <c r="FB953" s="6" t="str">
        <f>+IFERROR(VALUE(RIGHT(Tabla27[[#This Row],[B2B]],6)),"")</f>
        <v/>
      </c>
      <c r="FC953" s="6" t="str">
        <f>+IFERROR(VLOOKUP(FA953,Auxiliar!$A:$C,2,0),"")</f>
        <v/>
      </c>
      <c r="FD953" s="7" t="str">
        <f>+IFERROR(VLOOKUP(FA953,Auxiliar!$A:$C,3,0),"")</f>
        <v/>
      </c>
      <c r="FE953" s="1"/>
      <c r="FF953" s="12"/>
      <c r="FG953" s="6" t="str">
        <f>+IFERROR(VALUE(RIGHT(Tabla28[[#This Row],[B2B]],6)),"")</f>
        <v/>
      </c>
      <c r="FH953" s="6" t="str">
        <f>+IFERROR(VLOOKUP(FF953,Auxiliar!$A:$C,2,0),"")</f>
        <v/>
      </c>
      <c r="FI953" s="7" t="str">
        <f>+IFERROR(VLOOKUP(FF953,Auxiliar!$A:$C,3,0),"")</f>
        <v/>
      </c>
      <c r="FJ953" s="1"/>
      <c r="FK953" s="12"/>
      <c r="FL953" s="6" t="str">
        <f>+IFERROR(VALUE(RIGHT(Tabla29[[#This Row],[B2B]],6)),"")</f>
        <v/>
      </c>
      <c r="FM953" s="6" t="str">
        <f>+IFERROR(VLOOKUP(FK953,Auxiliar!$A:$C,2,0),"")</f>
        <v/>
      </c>
      <c r="FN953" s="7" t="str">
        <f>+IFERROR(VLOOKUP(FK953,Auxiliar!$A:$C,3,0),"")</f>
        <v/>
      </c>
      <c r="FO953" s="1"/>
      <c r="FP953" s="12"/>
      <c r="FQ953" s="6" t="str">
        <f>+IFERROR(VALUE(RIGHT(Tabla30[[#This Row],[B2B]],6)),"")</f>
        <v/>
      </c>
      <c r="FR953" s="6" t="str">
        <f>+IFERROR(VLOOKUP(FP953,Auxiliar!$A:$C,2,0),"")</f>
        <v/>
      </c>
      <c r="FS953" s="7"/>
      <c r="FT953" s="1"/>
      <c r="FU953" s="12"/>
      <c r="FV953" s="6" t="str">
        <f>+IFERROR(VALUE(RIGHT(Tabla31[[#This Row],[B2B]],6)),"")</f>
        <v/>
      </c>
      <c r="FW953" s="6" t="str">
        <f>+IFERROR(VLOOKUP(FU953,Auxiliar!$A:$C,2,0),"")</f>
        <v/>
      </c>
      <c r="FX953" s="7" t="str">
        <f>+IFERROR(VLOOKUP(FU953,Auxiliar!$A:$C,3,0),"")</f>
        <v/>
      </c>
      <c r="FY953" s="1"/>
      <c r="FZ953" s="12"/>
      <c r="GA953" s="6" t="str">
        <f>+IFERROR(VALUE(RIGHT(Tabla32[[#This Row],[B2B]],6)),"")</f>
        <v/>
      </c>
      <c r="GB953" s="6" t="str">
        <f>+IFERROR(VLOOKUP(FZ953,Auxiliar!$A:$C,2,0),"")</f>
        <v/>
      </c>
      <c r="GC953" s="7" t="str">
        <f>+IFERROR(VLOOKUP(FZ953,Auxiliar!$A:$C,3,0),"")</f>
        <v/>
      </c>
      <c r="GD953" s="1"/>
      <c r="GE953" s="12"/>
      <c r="GF953" s="6" t="str">
        <f>+IFERROR(VALUE(RIGHT(Tabla33[[#This Row],[B2B]],6)),"")</f>
        <v/>
      </c>
      <c r="GG953" s="6" t="str">
        <f>+IFERROR(VLOOKUP(GE953,Auxiliar!$A:$C,2,0),"")</f>
        <v/>
      </c>
      <c r="GH953" s="7" t="str">
        <f>+IFERROR(VLOOKUP(GE953,Auxiliar!$A:$C,3,0),"")</f>
        <v/>
      </c>
    </row>
    <row r="954" spans="19:190" x14ac:dyDescent="0.25">
      <c r="S954" s="1">
        <v>13087</v>
      </c>
      <c r="T954" s="1" t="s">
        <v>9</v>
      </c>
      <c r="U954" s="6">
        <f>+IFERROR(VALUE(RIGHT(Tabla4[[#This Row],[B2B]],6)),"")</f>
        <v>13087</v>
      </c>
      <c r="V954" s="6" t="str">
        <f>+IFERROR(VLOOKUP(T954,Auxiliar!$A:$C,2,0),"")</f>
        <v>CORE</v>
      </c>
      <c r="W954" s="7" t="str">
        <f>+IFERROR(VLOOKUP(T954,Auxiliar!$A:$C,3,0),"")</f>
        <v>0b 1% | 2b 5% | 4b 6%</v>
      </c>
      <c r="AK954" s="1">
        <v>11783</v>
      </c>
      <c r="AL954" s="1" t="s">
        <v>30</v>
      </c>
      <c r="AM954" s="6">
        <f>+IFERROR(VALUE(RIGHT(Tabla7[[#This Row],[B2B]],6)),"")</f>
        <v>11783</v>
      </c>
      <c r="AN954" s="6" t="str">
        <f>+IFERROR(VLOOKUP(AL954,Auxiliar!$A:$C,2,0),"")</f>
        <v>LATONES</v>
      </c>
      <c r="AO954" s="7" t="str">
        <f>+IFERROR(VLOOKUP(AL954,Auxiliar!$A:$C,3,0),"")</f>
        <v>1b 4% | 5b 7% | 97b 0%</v>
      </c>
      <c r="AW954" s="1"/>
      <c r="AX954" s="1" t="s">
        <v>32</v>
      </c>
      <c r="AY954" s="6" t="str">
        <f>+IFERROR(VALUE(RIGHT(Tabla9[[#This Row],[B2B]],6)),"")</f>
        <v/>
      </c>
      <c r="AZ954" s="6" t="str">
        <f>+IFERROR(VLOOKUP(AX954,Auxiliar!$A:$C,2,0),"")</f>
        <v>LATONES</v>
      </c>
      <c r="BA954" s="7" t="str">
        <f>+IFERROR(VLOOKUP(AX954,Auxiliar!$A:$C,3,0),"")</f>
        <v>2b 3% | 4b 4% | 6b 5% | 10b 8%  | 385b 0%</v>
      </c>
      <c r="CA954" s="1">
        <v>6520</v>
      </c>
      <c r="CB954" s="1" t="s">
        <v>35</v>
      </c>
      <c r="CC954" s="6">
        <f>+IFERROR(VALUE(RIGHT(Tabla14[[#This Row],[B2B]],6)),"")</f>
        <v>6520</v>
      </c>
      <c r="CD954" s="6" t="str">
        <f>+IFERROR(VLOOKUP(CB954,Auxiliar!$A:$C,2,0),"")</f>
        <v>Corona 710cc</v>
      </c>
      <c r="CE954" s="7" t="str">
        <f>+IFERROR(VLOOKUP(CB954,Auxiliar!$A:$C,3,0),"")</f>
        <v>1b 10% | 85b 0%</v>
      </c>
      <c r="CM954" s="1">
        <v>6426</v>
      </c>
      <c r="CN954" s="1" t="s">
        <v>20</v>
      </c>
      <c r="CO954" s="6">
        <v>6426</v>
      </c>
      <c r="CP954" s="6" t="s">
        <v>20</v>
      </c>
      <c r="CQ954" s="7" t="s">
        <v>21</v>
      </c>
      <c r="CY954" s="1">
        <v>6426</v>
      </c>
      <c r="CZ954" s="1" t="s">
        <v>16</v>
      </c>
      <c r="DA954" s="6">
        <f>+IFERROR(VALUE(RIGHT(Tabla18[[#This Row],[B2B]],6)),"")</f>
        <v>6426</v>
      </c>
      <c r="DB954" s="6" t="str">
        <f>+IFERROR(VLOOKUP(CZ954,Auxiliar!$A:$C,2,0),"")</f>
        <v>PREMIUM</v>
      </c>
      <c r="DC954" s="7" t="str">
        <f>+IFERROR(VLOOKUP(CZ954,Auxiliar!$A:$C,3,0),"")</f>
        <v>0b 0% | 2b 2% | 5b 3,5% | 10b 5%</v>
      </c>
      <c r="DE954" s="1">
        <v>6426</v>
      </c>
      <c r="DF954" s="1" t="s">
        <v>19</v>
      </c>
      <c r="DG954" s="6">
        <f>+IFERROR(VALUE(RIGHT(Tabla19[[#This Row],[B2B]],6)),"")</f>
        <v>6426</v>
      </c>
      <c r="DH954" s="6" t="str">
        <f>+IFERROR(VLOOKUP(DF954,Auxiliar!$A:$C,2,0),"")</f>
        <v>MICHELOB</v>
      </c>
      <c r="DI954" s="7" t="str">
        <f>+IFERROR(VLOOKUP(DF954,Auxiliar!$A:$C,3,0),"")</f>
        <v>1b 7% | 3b 22% | 8b 27%</v>
      </c>
      <c r="DK954" s="1"/>
      <c r="DL954" s="1"/>
      <c r="DM954" s="6" t="str">
        <f>+IFERROR(VALUE(RIGHT(Tabla20[[#This Row],[B2B]],6)),"")</f>
        <v/>
      </c>
      <c r="DN954" s="6" t="str">
        <f>+IFERROR(VLOOKUP(DL954,Auxiliar!$A:$C,2,0),"")</f>
        <v/>
      </c>
      <c r="DO954" s="7" t="str">
        <f>+IFERROR(VLOOKUP(DL954,Auxiliar!$A:$C,3,0),"")</f>
        <v/>
      </c>
      <c r="DQ954" s="1">
        <v>6426</v>
      </c>
      <c r="DR954" s="12" t="s">
        <v>24</v>
      </c>
      <c r="DS954" s="6">
        <f>+IFERROR(VALUE(RIGHT(Tabla21[[#This Row],[B2B]],6)),"")</f>
        <v>6426</v>
      </c>
      <c r="DT954" s="6" t="str">
        <f>+IFERROR(VLOOKUP(DR954,Auxiliar!$A:$C,2,0),"")</f>
        <v>CORONA PORRON</v>
      </c>
      <c r="DU954" s="7" t="str">
        <f>+IFERROR(VLOOKUP(DR954,Auxiliar!$A:$C,3,0),"")</f>
        <v>1b 5% | 20b 0%</v>
      </c>
      <c r="DW954" s="1"/>
      <c r="DX954" s="12"/>
      <c r="DY954" s="6" t="str">
        <f>+IFERROR(VALUE(RIGHT(Tabla22[[#This Row],[B2B]],6)),"")</f>
        <v/>
      </c>
      <c r="DZ954" s="6" t="str">
        <f>+IFERROR(VLOOKUP(DX954,Auxiliar!$A:$C,2,0),"")</f>
        <v/>
      </c>
      <c r="EA954" s="7" t="str">
        <f>+IFERROR(VLOOKUP(DX954,Auxiliar!$A:$C,3,0),"")</f>
        <v/>
      </c>
      <c r="EC954" s="1"/>
      <c r="ED954" s="12"/>
      <c r="EE954" s="6" t="str">
        <f>+IFERROR(VALUE(RIGHT(Tabla23[[#This Row],[B2B]],6)),"")</f>
        <v/>
      </c>
      <c r="EF954" s="6" t="str">
        <f>+IFERROR(VLOOKUP(ED954,Auxiliar!$A:$C,2,0),"")</f>
        <v/>
      </c>
      <c r="EG954" s="7" t="str">
        <f>+IFERROR(VLOOKUP(ED954,Auxiliar!$A:$C,3,0),"")</f>
        <v/>
      </c>
      <c r="EI954" s="1"/>
      <c r="EJ954" s="12"/>
      <c r="EK954" s="6" t="str">
        <f>+IFERROR(VALUE(RIGHT(Tabla24[[#This Row],[B2B]],6)),"")</f>
        <v/>
      </c>
      <c r="EL954" s="6" t="str">
        <f>+IFERROR(VLOOKUP(EJ954,Auxiliar!$A:$C,2,0),"")</f>
        <v/>
      </c>
      <c r="EM954" s="7" t="str">
        <f>+IFERROR(VLOOKUP(EJ954,Auxiliar!$A:$C,3,0),"")</f>
        <v/>
      </c>
      <c r="EO954" s="1"/>
      <c r="EP954" s="12"/>
      <c r="EQ954" s="6" t="str">
        <f>+IFERROR(VALUE(RIGHT(Tabla25[[#This Row],[B2B]],6)),"")</f>
        <v/>
      </c>
      <c r="ER954" s="6" t="str">
        <f>+IFERROR(VLOOKUP(EP954,Auxiliar!$A:$C,2,0),"")</f>
        <v/>
      </c>
      <c r="ES954" s="7" t="str">
        <f>+IFERROR(VLOOKUP(EP954,Auxiliar!$A:$C,3,0),"")</f>
        <v/>
      </c>
      <c r="EU954" s="1"/>
      <c r="EV954" s="12"/>
      <c r="EW954" s="6" t="str">
        <f>+IFERROR(VALUE(RIGHT(Tabla26[[#This Row],[B2B]],6)),"")</f>
        <v/>
      </c>
      <c r="EX954" s="6" t="str">
        <f>+IFERROR(VLOOKUP(EV954,Auxiliar!$A:$C,2,0),"")</f>
        <v/>
      </c>
      <c r="EY954" s="7" t="str">
        <f>+IFERROR(VLOOKUP(EV954,Auxiliar!$A:$C,3,0),"")</f>
        <v/>
      </c>
      <c r="EZ954" s="1"/>
      <c r="FA954" s="12"/>
      <c r="FB954" s="6" t="str">
        <f>+IFERROR(VALUE(RIGHT(Tabla27[[#This Row],[B2B]],6)),"")</f>
        <v/>
      </c>
      <c r="FC954" s="6" t="str">
        <f>+IFERROR(VLOOKUP(FA954,Auxiliar!$A:$C,2,0),"")</f>
        <v/>
      </c>
      <c r="FD954" s="7" t="str">
        <f>+IFERROR(VLOOKUP(FA954,Auxiliar!$A:$C,3,0),"")</f>
        <v/>
      </c>
      <c r="FE954" s="1"/>
      <c r="FF954" s="12"/>
      <c r="FG954" s="6" t="str">
        <f>+IFERROR(VALUE(RIGHT(Tabla28[[#This Row],[B2B]],6)),"")</f>
        <v/>
      </c>
      <c r="FH954" s="6" t="str">
        <f>+IFERROR(VLOOKUP(FF954,Auxiliar!$A:$C,2,0),"")</f>
        <v/>
      </c>
      <c r="FI954" s="7" t="str">
        <f>+IFERROR(VLOOKUP(FF954,Auxiliar!$A:$C,3,0),"")</f>
        <v/>
      </c>
      <c r="FJ954" s="1"/>
      <c r="FK954" s="12"/>
      <c r="FL954" s="6" t="str">
        <f>+IFERROR(VALUE(RIGHT(Tabla29[[#This Row],[B2B]],6)),"")</f>
        <v/>
      </c>
      <c r="FM954" s="6" t="str">
        <f>+IFERROR(VLOOKUP(FK954,Auxiliar!$A:$C,2,0),"")</f>
        <v/>
      </c>
      <c r="FN954" s="7" t="str">
        <f>+IFERROR(VLOOKUP(FK954,Auxiliar!$A:$C,3,0),"")</f>
        <v/>
      </c>
      <c r="FO954" s="1"/>
      <c r="FP954" s="12"/>
      <c r="FQ954" s="6" t="str">
        <f>+IFERROR(VALUE(RIGHT(Tabla30[[#This Row],[B2B]],6)),"")</f>
        <v/>
      </c>
      <c r="FR954" s="6" t="str">
        <f>+IFERROR(VLOOKUP(FP954,Auxiliar!$A:$C,2,0),"")</f>
        <v/>
      </c>
      <c r="FS954" s="7"/>
      <c r="FT954" s="1"/>
      <c r="FU954" s="12"/>
      <c r="FV954" s="6" t="str">
        <f>+IFERROR(VALUE(RIGHT(Tabla31[[#This Row],[B2B]],6)),"")</f>
        <v/>
      </c>
      <c r="FW954" s="6" t="str">
        <f>+IFERROR(VLOOKUP(FU954,Auxiliar!$A:$C,2,0),"")</f>
        <v/>
      </c>
      <c r="FX954" s="7" t="str">
        <f>+IFERROR(VLOOKUP(FU954,Auxiliar!$A:$C,3,0),"")</f>
        <v/>
      </c>
      <c r="FY954" s="1"/>
      <c r="FZ954" s="12"/>
      <c r="GA954" s="6" t="str">
        <f>+IFERROR(VALUE(RIGHT(Tabla32[[#This Row],[B2B]],6)),"")</f>
        <v/>
      </c>
      <c r="GB954" s="6" t="str">
        <f>+IFERROR(VLOOKUP(FZ954,Auxiliar!$A:$C,2,0),"")</f>
        <v/>
      </c>
      <c r="GC954" s="7" t="str">
        <f>+IFERROR(VLOOKUP(FZ954,Auxiliar!$A:$C,3,0),"")</f>
        <v/>
      </c>
      <c r="GD954" s="1"/>
      <c r="GE954" s="12"/>
      <c r="GF954" s="6" t="str">
        <f>+IFERROR(VALUE(RIGHT(Tabla33[[#This Row],[B2B]],6)),"")</f>
        <v/>
      </c>
      <c r="GG954" s="6" t="str">
        <f>+IFERROR(VLOOKUP(GE954,Auxiliar!$A:$C,2,0),"")</f>
        <v/>
      </c>
      <c r="GH954" s="7" t="str">
        <f>+IFERROR(VLOOKUP(GE954,Auxiliar!$A:$C,3,0),"")</f>
        <v/>
      </c>
    </row>
    <row r="955" spans="19:190" x14ac:dyDescent="0.25">
      <c r="S955" s="1">
        <v>13092</v>
      </c>
      <c r="T955" s="1" t="s">
        <v>9</v>
      </c>
      <c r="U955" s="6">
        <f>+IFERROR(VALUE(RIGHT(Tabla4[[#This Row],[B2B]],6)),"")</f>
        <v>13092</v>
      </c>
      <c r="V955" s="6" t="str">
        <f>+IFERROR(VLOOKUP(T955,Auxiliar!$A:$C,2,0),"")</f>
        <v>CORE</v>
      </c>
      <c r="W955" s="7" t="str">
        <f>+IFERROR(VLOOKUP(T955,Auxiliar!$A:$C,3,0),"")</f>
        <v>0b 1% | 2b 5% | 4b 6%</v>
      </c>
      <c r="AK955" s="1">
        <v>11787</v>
      </c>
      <c r="AL955" s="1" t="s">
        <v>30</v>
      </c>
      <c r="AM955" s="6">
        <f>+IFERROR(VALUE(RIGHT(Tabla7[[#This Row],[B2B]],6)),"")</f>
        <v>11787</v>
      </c>
      <c r="AN955" s="6" t="str">
        <f>+IFERROR(VLOOKUP(AL955,Auxiliar!$A:$C,2,0),"")</f>
        <v>LATONES</v>
      </c>
      <c r="AO955" s="7" t="str">
        <f>+IFERROR(VLOOKUP(AL955,Auxiliar!$A:$C,3,0),"")</f>
        <v>1b 4% | 5b 7% | 97b 0%</v>
      </c>
      <c r="AW955" s="1"/>
      <c r="AX955" s="1" t="s">
        <v>32</v>
      </c>
      <c r="AY955" s="6" t="str">
        <f>+IFERROR(VALUE(RIGHT(Tabla9[[#This Row],[B2B]],6)),"")</f>
        <v/>
      </c>
      <c r="AZ955" s="6" t="str">
        <f>+IFERROR(VLOOKUP(AX955,Auxiliar!$A:$C,2,0),"")</f>
        <v>LATONES</v>
      </c>
      <c r="BA955" s="7" t="str">
        <f>+IFERROR(VLOOKUP(AX955,Auxiliar!$A:$C,3,0),"")</f>
        <v>2b 3% | 4b 4% | 6b 5% | 10b 8%  | 385b 0%</v>
      </c>
      <c r="CA955" s="1">
        <v>6528</v>
      </c>
      <c r="CB955" s="1" t="s">
        <v>35</v>
      </c>
      <c r="CC955" s="6">
        <f>+IFERROR(VALUE(RIGHT(Tabla14[[#This Row],[B2B]],6)),"")</f>
        <v>6528</v>
      </c>
      <c r="CD955" s="6" t="str">
        <f>+IFERROR(VLOOKUP(CB955,Auxiliar!$A:$C,2,0),"")</f>
        <v>Corona 710cc</v>
      </c>
      <c r="CE955" s="7" t="str">
        <f>+IFERROR(VLOOKUP(CB955,Auxiliar!$A:$C,3,0),"")</f>
        <v>1b 10% | 85b 0%</v>
      </c>
      <c r="CM955" s="1">
        <v>6437</v>
      </c>
      <c r="CN955" s="1" t="s">
        <v>20</v>
      </c>
      <c r="CO955" s="6">
        <v>6437</v>
      </c>
      <c r="CP955" s="6" t="s">
        <v>20</v>
      </c>
      <c r="CQ955" s="7" t="s">
        <v>21</v>
      </c>
      <c r="CY955" s="1">
        <v>6437</v>
      </c>
      <c r="CZ955" s="1" t="s">
        <v>16</v>
      </c>
      <c r="DA955" s="6">
        <f>+IFERROR(VALUE(RIGHT(Tabla18[[#This Row],[B2B]],6)),"")</f>
        <v>6437</v>
      </c>
      <c r="DB955" s="6" t="str">
        <f>+IFERROR(VLOOKUP(CZ955,Auxiliar!$A:$C,2,0),"")</f>
        <v>PREMIUM</v>
      </c>
      <c r="DC955" s="7" t="str">
        <f>+IFERROR(VLOOKUP(CZ955,Auxiliar!$A:$C,3,0),"")</f>
        <v>0b 0% | 2b 2% | 5b 3,5% | 10b 5%</v>
      </c>
      <c r="DE955" s="1">
        <v>6437</v>
      </c>
      <c r="DF955" s="1" t="s">
        <v>19</v>
      </c>
      <c r="DG955" s="6">
        <f>+IFERROR(VALUE(RIGHT(Tabla19[[#This Row],[B2B]],6)),"")</f>
        <v>6437</v>
      </c>
      <c r="DH955" s="6" t="str">
        <f>+IFERROR(VLOOKUP(DF955,Auxiliar!$A:$C,2,0),"")</f>
        <v>MICHELOB</v>
      </c>
      <c r="DI955" s="7" t="str">
        <f>+IFERROR(VLOOKUP(DF955,Auxiliar!$A:$C,3,0),"")</f>
        <v>1b 7% | 3b 22% | 8b 27%</v>
      </c>
      <c r="DK955" s="1"/>
      <c r="DL955" s="1"/>
      <c r="DM955" s="6" t="str">
        <f>+IFERROR(VALUE(RIGHT(Tabla20[[#This Row],[B2B]],6)),"")</f>
        <v/>
      </c>
      <c r="DN955" s="6" t="str">
        <f>+IFERROR(VLOOKUP(DL955,Auxiliar!$A:$C,2,0),"")</f>
        <v/>
      </c>
      <c r="DO955" s="7" t="str">
        <f>+IFERROR(VLOOKUP(DL955,Auxiliar!$A:$C,3,0),"")</f>
        <v/>
      </c>
      <c r="DQ955" s="1">
        <v>6437</v>
      </c>
      <c r="DR955" s="12" t="s">
        <v>24</v>
      </c>
      <c r="DS955" s="6">
        <f>+IFERROR(VALUE(RIGHT(Tabla21[[#This Row],[B2B]],6)),"")</f>
        <v>6437</v>
      </c>
      <c r="DT955" s="6" t="str">
        <f>+IFERROR(VLOOKUP(DR955,Auxiliar!$A:$C,2,0),"")</f>
        <v>CORONA PORRON</v>
      </c>
      <c r="DU955" s="7" t="str">
        <f>+IFERROR(VLOOKUP(DR955,Auxiliar!$A:$C,3,0),"")</f>
        <v>1b 5% | 20b 0%</v>
      </c>
      <c r="DW955" s="1"/>
      <c r="DX955" s="12"/>
      <c r="DY955" s="6" t="str">
        <f>+IFERROR(VALUE(RIGHT(Tabla22[[#This Row],[B2B]],6)),"")</f>
        <v/>
      </c>
      <c r="DZ955" s="6" t="str">
        <f>+IFERROR(VLOOKUP(DX955,Auxiliar!$A:$C,2,0),"")</f>
        <v/>
      </c>
      <c r="EA955" s="7" t="str">
        <f>+IFERROR(VLOOKUP(DX955,Auxiliar!$A:$C,3,0),"")</f>
        <v/>
      </c>
      <c r="EC955" s="1"/>
      <c r="ED955" s="12"/>
      <c r="EE955" s="6" t="str">
        <f>+IFERROR(VALUE(RIGHT(Tabla23[[#This Row],[B2B]],6)),"")</f>
        <v/>
      </c>
      <c r="EF955" s="6" t="str">
        <f>+IFERROR(VLOOKUP(ED955,Auxiliar!$A:$C,2,0),"")</f>
        <v/>
      </c>
      <c r="EG955" s="7" t="str">
        <f>+IFERROR(VLOOKUP(ED955,Auxiliar!$A:$C,3,0),"")</f>
        <v/>
      </c>
      <c r="EI955" s="1"/>
      <c r="EJ955" s="12"/>
      <c r="EK955" s="6" t="str">
        <f>+IFERROR(VALUE(RIGHT(Tabla24[[#This Row],[B2B]],6)),"")</f>
        <v/>
      </c>
      <c r="EL955" s="6" t="str">
        <f>+IFERROR(VLOOKUP(EJ955,Auxiliar!$A:$C,2,0),"")</f>
        <v/>
      </c>
      <c r="EM955" s="7" t="str">
        <f>+IFERROR(VLOOKUP(EJ955,Auxiliar!$A:$C,3,0),"")</f>
        <v/>
      </c>
      <c r="EO955" s="1"/>
      <c r="EP955" s="12"/>
      <c r="EQ955" s="6" t="str">
        <f>+IFERROR(VALUE(RIGHT(Tabla25[[#This Row],[B2B]],6)),"")</f>
        <v/>
      </c>
      <c r="ER955" s="6" t="str">
        <f>+IFERROR(VLOOKUP(EP955,Auxiliar!$A:$C,2,0),"")</f>
        <v/>
      </c>
      <c r="ES955" s="7" t="str">
        <f>+IFERROR(VLOOKUP(EP955,Auxiliar!$A:$C,3,0),"")</f>
        <v/>
      </c>
      <c r="EU955" s="1"/>
      <c r="EV955" s="12"/>
      <c r="EW955" s="6" t="str">
        <f>+IFERROR(VALUE(RIGHT(Tabla26[[#This Row],[B2B]],6)),"")</f>
        <v/>
      </c>
      <c r="EX955" s="6" t="str">
        <f>+IFERROR(VLOOKUP(EV955,Auxiliar!$A:$C,2,0),"")</f>
        <v/>
      </c>
      <c r="EY955" s="7" t="str">
        <f>+IFERROR(VLOOKUP(EV955,Auxiliar!$A:$C,3,0),"")</f>
        <v/>
      </c>
      <c r="EZ955" s="1"/>
      <c r="FA955" s="12"/>
      <c r="FB955" s="6" t="str">
        <f>+IFERROR(VALUE(RIGHT(Tabla27[[#This Row],[B2B]],6)),"")</f>
        <v/>
      </c>
      <c r="FC955" s="6" t="str">
        <f>+IFERROR(VLOOKUP(FA955,Auxiliar!$A:$C,2,0),"")</f>
        <v/>
      </c>
      <c r="FD955" s="7" t="str">
        <f>+IFERROR(VLOOKUP(FA955,Auxiliar!$A:$C,3,0),"")</f>
        <v/>
      </c>
      <c r="FE955" s="1"/>
      <c r="FF955" s="12"/>
      <c r="FG955" s="6" t="str">
        <f>+IFERROR(VALUE(RIGHT(Tabla28[[#This Row],[B2B]],6)),"")</f>
        <v/>
      </c>
      <c r="FH955" s="6" t="str">
        <f>+IFERROR(VLOOKUP(FF955,Auxiliar!$A:$C,2,0),"")</f>
        <v/>
      </c>
      <c r="FI955" s="7" t="str">
        <f>+IFERROR(VLOOKUP(FF955,Auxiliar!$A:$C,3,0),"")</f>
        <v/>
      </c>
      <c r="FJ955" s="1"/>
      <c r="FK955" s="12"/>
      <c r="FL955" s="6" t="str">
        <f>+IFERROR(VALUE(RIGHT(Tabla29[[#This Row],[B2B]],6)),"")</f>
        <v/>
      </c>
      <c r="FM955" s="6" t="str">
        <f>+IFERROR(VLOOKUP(FK955,Auxiliar!$A:$C,2,0),"")</f>
        <v/>
      </c>
      <c r="FN955" s="7" t="str">
        <f>+IFERROR(VLOOKUP(FK955,Auxiliar!$A:$C,3,0),"")</f>
        <v/>
      </c>
      <c r="FO955" s="1"/>
      <c r="FP955" s="12"/>
      <c r="FQ955" s="6" t="str">
        <f>+IFERROR(VALUE(RIGHT(Tabla30[[#This Row],[B2B]],6)),"")</f>
        <v/>
      </c>
      <c r="FR955" s="6" t="str">
        <f>+IFERROR(VLOOKUP(FP955,Auxiliar!$A:$C,2,0),"")</f>
        <v/>
      </c>
      <c r="FS955" s="7"/>
      <c r="FT955" s="1"/>
      <c r="FU955" s="12"/>
      <c r="FV955" s="6" t="str">
        <f>+IFERROR(VALUE(RIGHT(Tabla31[[#This Row],[B2B]],6)),"")</f>
        <v/>
      </c>
      <c r="FW955" s="6" t="str">
        <f>+IFERROR(VLOOKUP(FU955,Auxiliar!$A:$C,2,0),"")</f>
        <v/>
      </c>
      <c r="FX955" s="7" t="str">
        <f>+IFERROR(VLOOKUP(FU955,Auxiliar!$A:$C,3,0),"")</f>
        <v/>
      </c>
      <c r="FY955" s="1"/>
      <c r="FZ955" s="12"/>
      <c r="GA955" s="6" t="str">
        <f>+IFERROR(VALUE(RIGHT(Tabla32[[#This Row],[B2B]],6)),"")</f>
        <v/>
      </c>
      <c r="GB955" s="6" t="str">
        <f>+IFERROR(VLOOKUP(FZ955,Auxiliar!$A:$C,2,0),"")</f>
        <v/>
      </c>
      <c r="GC955" s="7" t="str">
        <f>+IFERROR(VLOOKUP(FZ955,Auxiliar!$A:$C,3,0),"")</f>
        <v/>
      </c>
      <c r="GD955" s="1"/>
      <c r="GE955" s="12"/>
      <c r="GF955" s="6" t="str">
        <f>+IFERROR(VALUE(RIGHT(Tabla33[[#This Row],[B2B]],6)),"")</f>
        <v/>
      </c>
      <c r="GG955" s="6" t="str">
        <f>+IFERROR(VLOOKUP(GE955,Auxiliar!$A:$C,2,0),"")</f>
        <v/>
      </c>
      <c r="GH955" s="7" t="str">
        <f>+IFERROR(VLOOKUP(GE955,Auxiliar!$A:$C,3,0),"")</f>
        <v/>
      </c>
    </row>
    <row r="956" spans="19:190" x14ac:dyDescent="0.25">
      <c r="S956" s="1">
        <v>13094</v>
      </c>
      <c r="T956" s="1" t="s">
        <v>9</v>
      </c>
      <c r="U956" s="6">
        <f>+IFERROR(VALUE(RIGHT(Tabla4[[#This Row],[B2B]],6)),"")</f>
        <v>13094</v>
      </c>
      <c r="V956" s="6" t="str">
        <f>+IFERROR(VLOOKUP(T956,Auxiliar!$A:$C,2,0),"")</f>
        <v>CORE</v>
      </c>
      <c r="W956" s="7" t="str">
        <f>+IFERROR(VLOOKUP(T956,Auxiliar!$A:$C,3,0),"")</f>
        <v>0b 1% | 2b 5% | 4b 6%</v>
      </c>
      <c r="AK956" s="1">
        <v>11795</v>
      </c>
      <c r="AL956" s="1" t="s">
        <v>30</v>
      </c>
      <c r="AM956" s="6">
        <f>+IFERROR(VALUE(RIGHT(Tabla7[[#This Row],[B2B]],6)),"")</f>
        <v>11795</v>
      </c>
      <c r="AN956" s="6" t="str">
        <f>+IFERROR(VLOOKUP(AL956,Auxiliar!$A:$C,2,0),"")</f>
        <v>LATONES</v>
      </c>
      <c r="AO956" s="7" t="str">
        <f>+IFERROR(VLOOKUP(AL956,Auxiliar!$A:$C,3,0),"")</f>
        <v>1b 4% | 5b 7% | 97b 0%</v>
      </c>
      <c r="AW956" s="1"/>
      <c r="AX956" s="1" t="s">
        <v>32</v>
      </c>
      <c r="AY956" s="6" t="str">
        <f>+IFERROR(VALUE(RIGHT(Tabla9[[#This Row],[B2B]],6)),"")</f>
        <v/>
      </c>
      <c r="AZ956" s="6" t="str">
        <f>+IFERROR(VLOOKUP(AX956,Auxiliar!$A:$C,2,0),"")</f>
        <v>LATONES</v>
      </c>
      <c r="BA956" s="7" t="str">
        <f>+IFERROR(VLOOKUP(AX956,Auxiliar!$A:$C,3,0),"")</f>
        <v>2b 3% | 4b 4% | 6b 5% | 10b 8%  | 385b 0%</v>
      </c>
      <c r="CA956" s="1">
        <v>6530</v>
      </c>
      <c r="CB956" s="1" t="s">
        <v>35</v>
      </c>
      <c r="CC956" s="6">
        <f>+IFERROR(VALUE(RIGHT(Tabla14[[#This Row],[B2B]],6)),"")</f>
        <v>6530</v>
      </c>
      <c r="CD956" s="6" t="str">
        <f>+IFERROR(VLOOKUP(CB956,Auxiliar!$A:$C,2,0),"")</f>
        <v>Corona 710cc</v>
      </c>
      <c r="CE956" s="7" t="str">
        <f>+IFERROR(VLOOKUP(CB956,Auxiliar!$A:$C,3,0),"")</f>
        <v>1b 10% | 85b 0%</v>
      </c>
      <c r="CM956" s="1">
        <v>6439</v>
      </c>
      <c r="CN956" s="1" t="s">
        <v>20</v>
      </c>
      <c r="CO956" s="6">
        <v>6439</v>
      </c>
      <c r="CP956" s="6" t="s">
        <v>20</v>
      </c>
      <c r="CQ956" s="7" t="s">
        <v>21</v>
      </c>
      <c r="CY956" s="1">
        <v>6439</v>
      </c>
      <c r="CZ956" s="1" t="s">
        <v>16</v>
      </c>
      <c r="DA956" s="6">
        <f>+IFERROR(VALUE(RIGHT(Tabla18[[#This Row],[B2B]],6)),"")</f>
        <v>6439</v>
      </c>
      <c r="DB956" s="6" t="str">
        <f>+IFERROR(VLOOKUP(CZ956,Auxiliar!$A:$C,2,0),"")</f>
        <v>PREMIUM</v>
      </c>
      <c r="DC956" s="7" t="str">
        <f>+IFERROR(VLOOKUP(CZ956,Auxiliar!$A:$C,3,0),"")</f>
        <v>0b 0% | 2b 2% | 5b 3,5% | 10b 5%</v>
      </c>
      <c r="DE956" s="1">
        <v>6439</v>
      </c>
      <c r="DF956" s="1" t="s">
        <v>19</v>
      </c>
      <c r="DG956" s="6">
        <f>+IFERROR(VALUE(RIGHT(Tabla19[[#This Row],[B2B]],6)),"")</f>
        <v>6439</v>
      </c>
      <c r="DH956" s="6" t="str">
        <f>+IFERROR(VLOOKUP(DF956,Auxiliar!$A:$C,2,0),"")</f>
        <v>MICHELOB</v>
      </c>
      <c r="DI956" s="7" t="str">
        <f>+IFERROR(VLOOKUP(DF956,Auxiliar!$A:$C,3,0),"")</f>
        <v>1b 7% | 3b 22% | 8b 27%</v>
      </c>
      <c r="DK956" s="1"/>
      <c r="DL956" s="1"/>
      <c r="DM956" s="6" t="str">
        <f>+IFERROR(VALUE(RIGHT(Tabla20[[#This Row],[B2B]],6)),"")</f>
        <v/>
      </c>
      <c r="DN956" s="6" t="str">
        <f>+IFERROR(VLOOKUP(DL956,Auxiliar!$A:$C,2,0),"")</f>
        <v/>
      </c>
      <c r="DO956" s="7" t="str">
        <f>+IFERROR(VLOOKUP(DL956,Auxiliar!$A:$C,3,0),"")</f>
        <v/>
      </c>
      <c r="DQ956" s="1">
        <v>6439</v>
      </c>
      <c r="DR956" s="12" t="s">
        <v>24</v>
      </c>
      <c r="DS956" s="6">
        <f>+IFERROR(VALUE(RIGHT(Tabla21[[#This Row],[B2B]],6)),"")</f>
        <v>6439</v>
      </c>
      <c r="DT956" s="6" t="str">
        <f>+IFERROR(VLOOKUP(DR956,Auxiliar!$A:$C,2,0),"")</f>
        <v>CORONA PORRON</v>
      </c>
      <c r="DU956" s="7" t="str">
        <f>+IFERROR(VLOOKUP(DR956,Auxiliar!$A:$C,3,0),"")</f>
        <v>1b 5% | 20b 0%</v>
      </c>
      <c r="DW956" s="1"/>
      <c r="DX956" s="12"/>
      <c r="DY956" s="6" t="str">
        <f>+IFERROR(VALUE(RIGHT(Tabla22[[#This Row],[B2B]],6)),"")</f>
        <v/>
      </c>
      <c r="DZ956" s="6" t="str">
        <f>+IFERROR(VLOOKUP(DX956,Auxiliar!$A:$C,2,0),"")</f>
        <v/>
      </c>
      <c r="EA956" s="7" t="str">
        <f>+IFERROR(VLOOKUP(DX956,Auxiliar!$A:$C,3,0),"")</f>
        <v/>
      </c>
      <c r="EC956" s="1"/>
      <c r="ED956" s="12"/>
      <c r="EE956" s="6" t="str">
        <f>+IFERROR(VALUE(RIGHT(Tabla23[[#This Row],[B2B]],6)),"")</f>
        <v/>
      </c>
      <c r="EF956" s="6" t="str">
        <f>+IFERROR(VLOOKUP(ED956,Auxiliar!$A:$C,2,0),"")</f>
        <v/>
      </c>
      <c r="EG956" s="7" t="str">
        <f>+IFERROR(VLOOKUP(ED956,Auxiliar!$A:$C,3,0),"")</f>
        <v/>
      </c>
      <c r="EI956" s="1"/>
      <c r="EJ956" s="12"/>
      <c r="EK956" s="6" t="str">
        <f>+IFERROR(VALUE(RIGHT(Tabla24[[#This Row],[B2B]],6)),"")</f>
        <v/>
      </c>
      <c r="EL956" s="6" t="str">
        <f>+IFERROR(VLOOKUP(EJ956,Auxiliar!$A:$C,2,0),"")</f>
        <v/>
      </c>
      <c r="EM956" s="7" t="str">
        <f>+IFERROR(VLOOKUP(EJ956,Auxiliar!$A:$C,3,0),"")</f>
        <v/>
      </c>
      <c r="EO956" s="1"/>
      <c r="EP956" s="12"/>
      <c r="EQ956" s="6" t="str">
        <f>+IFERROR(VALUE(RIGHT(Tabla25[[#This Row],[B2B]],6)),"")</f>
        <v/>
      </c>
      <c r="ER956" s="6" t="str">
        <f>+IFERROR(VLOOKUP(EP956,Auxiliar!$A:$C,2,0),"")</f>
        <v/>
      </c>
      <c r="ES956" s="7" t="str">
        <f>+IFERROR(VLOOKUP(EP956,Auxiliar!$A:$C,3,0),"")</f>
        <v/>
      </c>
      <c r="EU956" s="1"/>
      <c r="EV956" s="12"/>
      <c r="EW956" s="6" t="str">
        <f>+IFERROR(VALUE(RIGHT(Tabla26[[#This Row],[B2B]],6)),"")</f>
        <v/>
      </c>
      <c r="EX956" s="6" t="str">
        <f>+IFERROR(VLOOKUP(EV956,Auxiliar!$A:$C,2,0),"")</f>
        <v/>
      </c>
      <c r="EY956" s="7" t="str">
        <f>+IFERROR(VLOOKUP(EV956,Auxiliar!$A:$C,3,0),"")</f>
        <v/>
      </c>
      <c r="EZ956" s="1"/>
      <c r="FA956" s="12"/>
      <c r="FB956" s="6" t="str">
        <f>+IFERROR(VALUE(RIGHT(Tabla27[[#This Row],[B2B]],6)),"")</f>
        <v/>
      </c>
      <c r="FC956" s="6" t="str">
        <f>+IFERROR(VLOOKUP(FA956,Auxiliar!$A:$C,2,0),"")</f>
        <v/>
      </c>
      <c r="FD956" s="7" t="str">
        <f>+IFERROR(VLOOKUP(FA956,Auxiliar!$A:$C,3,0),"")</f>
        <v/>
      </c>
      <c r="FE956" s="1"/>
      <c r="FF956" s="12"/>
      <c r="FG956" s="6" t="str">
        <f>+IFERROR(VALUE(RIGHT(Tabla28[[#This Row],[B2B]],6)),"")</f>
        <v/>
      </c>
      <c r="FH956" s="6" t="str">
        <f>+IFERROR(VLOOKUP(FF956,Auxiliar!$A:$C,2,0),"")</f>
        <v/>
      </c>
      <c r="FI956" s="7" t="str">
        <f>+IFERROR(VLOOKUP(FF956,Auxiliar!$A:$C,3,0),"")</f>
        <v/>
      </c>
      <c r="FJ956" s="1"/>
      <c r="FK956" s="12"/>
      <c r="FL956" s="6" t="str">
        <f>+IFERROR(VALUE(RIGHT(Tabla29[[#This Row],[B2B]],6)),"")</f>
        <v/>
      </c>
      <c r="FM956" s="6" t="str">
        <f>+IFERROR(VLOOKUP(FK956,Auxiliar!$A:$C,2,0),"")</f>
        <v/>
      </c>
      <c r="FN956" s="7" t="str">
        <f>+IFERROR(VLOOKUP(FK956,Auxiliar!$A:$C,3,0),"")</f>
        <v/>
      </c>
      <c r="FO956" s="1"/>
      <c r="FP956" s="12"/>
      <c r="FQ956" s="6" t="str">
        <f>+IFERROR(VALUE(RIGHT(Tabla30[[#This Row],[B2B]],6)),"")</f>
        <v/>
      </c>
      <c r="FR956" s="6" t="str">
        <f>+IFERROR(VLOOKUP(FP956,Auxiliar!$A:$C,2,0),"")</f>
        <v/>
      </c>
      <c r="FS956" s="7"/>
      <c r="FT956" s="1"/>
      <c r="FU956" s="12"/>
      <c r="FV956" s="6" t="str">
        <f>+IFERROR(VALUE(RIGHT(Tabla31[[#This Row],[B2B]],6)),"")</f>
        <v/>
      </c>
      <c r="FW956" s="6" t="str">
        <f>+IFERROR(VLOOKUP(FU956,Auxiliar!$A:$C,2,0),"")</f>
        <v/>
      </c>
      <c r="FX956" s="7" t="str">
        <f>+IFERROR(VLOOKUP(FU956,Auxiliar!$A:$C,3,0),"")</f>
        <v/>
      </c>
      <c r="FY956" s="1"/>
      <c r="FZ956" s="12"/>
      <c r="GA956" s="6" t="str">
        <f>+IFERROR(VALUE(RIGHT(Tabla32[[#This Row],[B2B]],6)),"")</f>
        <v/>
      </c>
      <c r="GB956" s="6" t="str">
        <f>+IFERROR(VLOOKUP(FZ956,Auxiliar!$A:$C,2,0),"")</f>
        <v/>
      </c>
      <c r="GC956" s="7" t="str">
        <f>+IFERROR(VLOOKUP(FZ956,Auxiliar!$A:$C,3,0),"")</f>
        <v/>
      </c>
      <c r="GD956" s="1"/>
      <c r="GE956" s="12"/>
      <c r="GF956" s="6" t="str">
        <f>+IFERROR(VALUE(RIGHT(Tabla33[[#This Row],[B2B]],6)),"")</f>
        <v/>
      </c>
      <c r="GG956" s="6" t="str">
        <f>+IFERROR(VLOOKUP(GE956,Auxiliar!$A:$C,2,0),"")</f>
        <v/>
      </c>
      <c r="GH956" s="7" t="str">
        <f>+IFERROR(VLOOKUP(GE956,Auxiliar!$A:$C,3,0),"")</f>
        <v/>
      </c>
    </row>
    <row r="957" spans="19:190" x14ac:dyDescent="0.25">
      <c r="S957" s="1">
        <v>13096</v>
      </c>
      <c r="T957" s="1" t="s">
        <v>9</v>
      </c>
      <c r="U957" s="6">
        <f>+IFERROR(VALUE(RIGHT(Tabla4[[#This Row],[B2B]],6)),"")</f>
        <v>13096</v>
      </c>
      <c r="V957" s="6" t="str">
        <f>+IFERROR(VLOOKUP(T957,Auxiliar!$A:$C,2,0),"")</f>
        <v>CORE</v>
      </c>
      <c r="W957" s="7" t="str">
        <f>+IFERROR(VLOOKUP(T957,Auxiliar!$A:$C,3,0),"")</f>
        <v>0b 1% | 2b 5% | 4b 6%</v>
      </c>
      <c r="AK957" s="1">
        <v>11798</v>
      </c>
      <c r="AL957" s="1" t="s">
        <v>30</v>
      </c>
      <c r="AM957" s="6">
        <f>+IFERROR(VALUE(RIGHT(Tabla7[[#This Row],[B2B]],6)),"")</f>
        <v>11798</v>
      </c>
      <c r="AN957" s="6" t="str">
        <f>+IFERROR(VLOOKUP(AL957,Auxiliar!$A:$C,2,0),"")</f>
        <v>LATONES</v>
      </c>
      <c r="AO957" s="7" t="str">
        <f>+IFERROR(VLOOKUP(AL957,Auxiliar!$A:$C,3,0),"")</f>
        <v>1b 4% | 5b 7% | 97b 0%</v>
      </c>
      <c r="AW957" s="1"/>
      <c r="AX957" s="1" t="s">
        <v>32</v>
      </c>
      <c r="AY957" s="6" t="str">
        <f>+IFERROR(VALUE(RIGHT(Tabla9[[#This Row],[B2B]],6)),"")</f>
        <v/>
      </c>
      <c r="AZ957" s="6" t="str">
        <f>+IFERROR(VLOOKUP(AX957,Auxiliar!$A:$C,2,0),"")</f>
        <v>LATONES</v>
      </c>
      <c r="BA957" s="7" t="str">
        <f>+IFERROR(VLOOKUP(AX957,Auxiliar!$A:$C,3,0),"")</f>
        <v>2b 3% | 4b 4% | 6b 5% | 10b 8%  | 385b 0%</v>
      </c>
      <c r="CA957" s="1">
        <v>6539</v>
      </c>
      <c r="CB957" s="1" t="s">
        <v>35</v>
      </c>
      <c r="CC957" s="6">
        <f>+IFERROR(VALUE(RIGHT(Tabla14[[#This Row],[B2B]],6)),"")</f>
        <v>6539</v>
      </c>
      <c r="CD957" s="6" t="str">
        <f>+IFERROR(VLOOKUP(CB957,Auxiliar!$A:$C,2,0),"")</f>
        <v>Corona 710cc</v>
      </c>
      <c r="CE957" s="7" t="str">
        <f>+IFERROR(VLOOKUP(CB957,Auxiliar!$A:$C,3,0),"")</f>
        <v>1b 10% | 85b 0%</v>
      </c>
      <c r="CM957" s="1">
        <v>6442</v>
      </c>
      <c r="CN957" s="1" t="s">
        <v>20</v>
      </c>
      <c r="CO957" s="6">
        <v>6442</v>
      </c>
      <c r="CP957" s="6" t="s">
        <v>20</v>
      </c>
      <c r="CQ957" s="7" t="s">
        <v>21</v>
      </c>
      <c r="CY957" s="1">
        <v>6442</v>
      </c>
      <c r="CZ957" s="1" t="s">
        <v>16</v>
      </c>
      <c r="DA957" s="6">
        <f>+IFERROR(VALUE(RIGHT(Tabla18[[#This Row],[B2B]],6)),"")</f>
        <v>6442</v>
      </c>
      <c r="DB957" s="6" t="str">
        <f>+IFERROR(VLOOKUP(CZ957,Auxiliar!$A:$C,2,0),"")</f>
        <v>PREMIUM</v>
      </c>
      <c r="DC957" s="7" t="str">
        <f>+IFERROR(VLOOKUP(CZ957,Auxiliar!$A:$C,3,0),"")</f>
        <v>0b 0% | 2b 2% | 5b 3,5% | 10b 5%</v>
      </c>
      <c r="DE957" s="1">
        <v>6442</v>
      </c>
      <c r="DF957" s="1" t="s">
        <v>19</v>
      </c>
      <c r="DG957" s="6">
        <f>+IFERROR(VALUE(RIGHT(Tabla19[[#This Row],[B2B]],6)),"")</f>
        <v>6442</v>
      </c>
      <c r="DH957" s="6" t="str">
        <f>+IFERROR(VLOOKUP(DF957,Auxiliar!$A:$C,2,0),"")</f>
        <v>MICHELOB</v>
      </c>
      <c r="DI957" s="7" t="str">
        <f>+IFERROR(VLOOKUP(DF957,Auxiliar!$A:$C,3,0),"")</f>
        <v>1b 7% | 3b 22% | 8b 27%</v>
      </c>
      <c r="DK957" s="1"/>
      <c r="DL957" s="1"/>
      <c r="DM957" s="6" t="str">
        <f>+IFERROR(VALUE(RIGHT(Tabla20[[#This Row],[B2B]],6)),"")</f>
        <v/>
      </c>
      <c r="DN957" s="6" t="str">
        <f>+IFERROR(VLOOKUP(DL957,Auxiliar!$A:$C,2,0),"")</f>
        <v/>
      </c>
      <c r="DO957" s="7" t="str">
        <f>+IFERROR(VLOOKUP(DL957,Auxiliar!$A:$C,3,0),"")</f>
        <v/>
      </c>
      <c r="DQ957" s="1">
        <v>6442</v>
      </c>
      <c r="DR957" s="12" t="s">
        <v>24</v>
      </c>
      <c r="DS957" s="6">
        <f>+IFERROR(VALUE(RIGHT(Tabla21[[#This Row],[B2B]],6)),"")</f>
        <v>6442</v>
      </c>
      <c r="DT957" s="6" t="str">
        <f>+IFERROR(VLOOKUP(DR957,Auxiliar!$A:$C,2,0),"")</f>
        <v>CORONA PORRON</v>
      </c>
      <c r="DU957" s="7" t="str">
        <f>+IFERROR(VLOOKUP(DR957,Auxiliar!$A:$C,3,0),"")</f>
        <v>1b 5% | 20b 0%</v>
      </c>
      <c r="DW957" s="1"/>
      <c r="DX957" s="12"/>
      <c r="DY957" s="6" t="str">
        <f>+IFERROR(VALUE(RIGHT(Tabla22[[#This Row],[B2B]],6)),"")</f>
        <v/>
      </c>
      <c r="DZ957" s="6" t="str">
        <f>+IFERROR(VLOOKUP(DX957,Auxiliar!$A:$C,2,0),"")</f>
        <v/>
      </c>
      <c r="EA957" s="7" t="str">
        <f>+IFERROR(VLOOKUP(DX957,Auxiliar!$A:$C,3,0),"")</f>
        <v/>
      </c>
      <c r="EC957" s="1"/>
      <c r="ED957" s="12"/>
      <c r="EE957" s="6" t="str">
        <f>+IFERROR(VALUE(RIGHT(Tabla23[[#This Row],[B2B]],6)),"")</f>
        <v/>
      </c>
      <c r="EF957" s="6" t="str">
        <f>+IFERROR(VLOOKUP(ED957,Auxiliar!$A:$C,2,0),"")</f>
        <v/>
      </c>
      <c r="EG957" s="7" t="str">
        <f>+IFERROR(VLOOKUP(ED957,Auxiliar!$A:$C,3,0),"")</f>
        <v/>
      </c>
      <c r="EI957" s="1"/>
      <c r="EJ957" s="12"/>
      <c r="EK957" s="6" t="str">
        <f>+IFERROR(VALUE(RIGHT(Tabla24[[#This Row],[B2B]],6)),"")</f>
        <v/>
      </c>
      <c r="EL957" s="6" t="str">
        <f>+IFERROR(VLOOKUP(EJ957,Auxiliar!$A:$C,2,0),"")</f>
        <v/>
      </c>
      <c r="EM957" s="7" t="str">
        <f>+IFERROR(VLOOKUP(EJ957,Auxiliar!$A:$C,3,0),"")</f>
        <v/>
      </c>
      <c r="EO957" s="1"/>
      <c r="EP957" s="12"/>
      <c r="EQ957" s="6" t="str">
        <f>+IFERROR(VALUE(RIGHT(Tabla25[[#This Row],[B2B]],6)),"")</f>
        <v/>
      </c>
      <c r="ER957" s="6" t="str">
        <f>+IFERROR(VLOOKUP(EP957,Auxiliar!$A:$C,2,0),"")</f>
        <v/>
      </c>
      <c r="ES957" s="7" t="str">
        <f>+IFERROR(VLOOKUP(EP957,Auxiliar!$A:$C,3,0),"")</f>
        <v/>
      </c>
      <c r="EU957" s="1"/>
      <c r="EV957" s="12"/>
      <c r="EW957" s="6" t="str">
        <f>+IFERROR(VALUE(RIGHT(Tabla26[[#This Row],[B2B]],6)),"")</f>
        <v/>
      </c>
      <c r="EX957" s="6" t="str">
        <f>+IFERROR(VLOOKUP(EV957,Auxiliar!$A:$C,2,0),"")</f>
        <v/>
      </c>
      <c r="EY957" s="7" t="str">
        <f>+IFERROR(VLOOKUP(EV957,Auxiliar!$A:$C,3,0),"")</f>
        <v/>
      </c>
      <c r="EZ957" s="1"/>
      <c r="FA957" s="12"/>
      <c r="FB957" s="6" t="str">
        <f>+IFERROR(VALUE(RIGHT(Tabla27[[#This Row],[B2B]],6)),"")</f>
        <v/>
      </c>
      <c r="FC957" s="6" t="str">
        <f>+IFERROR(VLOOKUP(FA957,Auxiliar!$A:$C,2,0),"")</f>
        <v/>
      </c>
      <c r="FD957" s="7" t="str">
        <f>+IFERROR(VLOOKUP(FA957,Auxiliar!$A:$C,3,0),"")</f>
        <v/>
      </c>
      <c r="FE957" s="1"/>
      <c r="FF957" s="12"/>
      <c r="FG957" s="6" t="str">
        <f>+IFERROR(VALUE(RIGHT(Tabla28[[#This Row],[B2B]],6)),"")</f>
        <v/>
      </c>
      <c r="FH957" s="6" t="str">
        <f>+IFERROR(VLOOKUP(FF957,Auxiliar!$A:$C,2,0),"")</f>
        <v/>
      </c>
      <c r="FI957" s="7" t="str">
        <f>+IFERROR(VLOOKUP(FF957,Auxiliar!$A:$C,3,0),"")</f>
        <v/>
      </c>
      <c r="FJ957" s="1"/>
      <c r="FK957" s="12"/>
      <c r="FL957" s="6" t="str">
        <f>+IFERROR(VALUE(RIGHT(Tabla29[[#This Row],[B2B]],6)),"")</f>
        <v/>
      </c>
      <c r="FM957" s="6" t="str">
        <f>+IFERROR(VLOOKUP(FK957,Auxiliar!$A:$C,2,0),"")</f>
        <v/>
      </c>
      <c r="FN957" s="7" t="str">
        <f>+IFERROR(VLOOKUP(FK957,Auxiliar!$A:$C,3,0),"")</f>
        <v/>
      </c>
      <c r="FO957" s="1"/>
      <c r="FP957" s="12"/>
      <c r="FQ957" s="6" t="str">
        <f>+IFERROR(VALUE(RIGHT(Tabla30[[#This Row],[B2B]],6)),"")</f>
        <v/>
      </c>
      <c r="FR957" s="6" t="str">
        <f>+IFERROR(VLOOKUP(FP957,Auxiliar!$A:$C,2,0),"")</f>
        <v/>
      </c>
      <c r="FS957" s="7"/>
      <c r="FT957" s="1"/>
      <c r="FU957" s="12"/>
      <c r="FV957" s="6" t="str">
        <f>+IFERROR(VALUE(RIGHT(Tabla31[[#This Row],[B2B]],6)),"")</f>
        <v/>
      </c>
      <c r="FW957" s="6" t="str">
        <f>+IFERROR(VLOOKUP(FU957,Auxiliar!$A:$C,2,0),"")</f>
        <v/>
      </c>
      <c r="FX957" s="7" t="str">
        <f>+IFERROR(VLOOKUP(FU957,Auxiliar!$A:$C,3,0),"")</f>
        <v/>
      </c>
      <c r="FY957" s="1"/>
      <c r="FZ957" s="12"/>
      <c r="GA957" s="6" t="str">
        <f>+IFERROR(VALUE(RIGHT(Tabla32[[#This Row],[B2B]],6)),"")</f>
        <v/>
      </c>
      <c r="GB957" s="6" t="str">
        <f>+IFERROR(VLOOKUP(FZ957,Auxiliar!$A:$C,2,0),"")</f>
        <v/>
      </c>
      <c r="GC957" s="7" t="str">
        <f>+IFERROR(VLOOKUP(FZ957,Auxiliar!$A:$C,3,0),"")</f>
        <v/>
      </c>
      <c r="GD957" s="1"/>
      <c r="GE957" s="12"/>
      <c r="GF957" s="6" t="str">
        <f>+IFERROR(VALUE(RIGHT(Tabla33[[#This Row],[B2B]],6)),"")</f>
        <v/>
      </c>
      <c r="GG957" s="6" t="str">
        <f>+IFERROR(VLOOKUP(GE957,Auxiliar!$A:$C,2,0),"")</f>
        <v/>
      </c>
      <c r="GH957" s="7" t="str">
        <f>+IFERROR(VLOOKUP(GE957,Auxiliar!$A:$C,3,0),"")</f>
        <v/>
      </c>
    </row>
    <row r="958" spans="19:190" x14ac:dyDescent="0.25">
      <c r="S958" s="1">
        <v>13097</v>
      </c>
      <c r="T958" s="1" t="s">
        <v>9</v>
      </c>
      <c r="U958" s="6">
        <f>+IFERROR(VALUE(RIGHT(Tabla4[[#This Row],[B2B]],6)),"")</f>
        <v>13097</v>
      </c>
      <c r="V958" s="6" t="str">
        <f>+IFERROR(VLOOKUP(T958,Auxiliar!$A:$C,2,0),"")</f>
        <v>CORE</v>
      </c>
      <c r="W958" s="7" t="str">
        <f>+IFERROR(VLOOKUP(T958,Auxiliar!$A:$C,3,0),"")</f>
        <v>0b 1% | 2b 5% | 4b 6%</v>
      </c>
      <c r="AK958" s="1">
        <v>11799</v>
      </c>
      <c r="AL958" s="1" t="s">
        <v>30</v>
      </c>
      <c r="AM958" s="6">
        <f>+IFERROR(VALUE(RIGHT(Tabla7[[#This Row],[B2B]],6)),"")</f>
        <v>11799</v>
      </c>
      <c r="AN958" s="6" t="str">
        <f>+IFERROR(VLOOKUP(AL958,Auxiliar!$A:$C,2,0),"")</f>
        <v>LATONES</v>
      </c>
      <c r="AO958" s="7" t="str">
        <f>+IFERROR(VLOOKUP(AL958,Auxiliar!$A:$C,3,0),"")</f>
        <v>1b 4% | 5b 7% | 97b 0%</v>
      </c>
      <c r="AW958" s="1"/>
      <c r="AX958" s="1" t="s">
        <v>32</v>
      </c>
      <c r="AY958" s="6" t="str">
        <f>+IFERROR(VALUE(RIGHT(Tabla9[[#This Row],[B2B]],6)),"")</f>
        <v/>
      </c>
      <c r="AZ958" s="6" t="str">
        <f>+IFERROR(VLOOKUP(AX958,Auxiliar!$A:$C,2,0),"")</f>
        <v>LATONES</v>
      </c>
      <c r="BA958" s="7" t="str">
        <f>+IFERROR(VLOOKUP(AX958,Auxiliar!$A:$C,3,0),"")</f>
        <v>2b 3% | 4b 4% | 6b 5% | 10b 8%  | 385b 0%</v>
      </c>
      <c r="CA958" s="1">
        <v>6551</v>
      </c>
      <c r="CB958" s="1" t="s">
        <v>35</v>
      </c>
      <c r="CC958" s="6">
        <f>+IFERROR(VALUE(RIGHT(Tabla14[[#This Row],[B2B]],6)),"")</f>
        <v>6551</v>
      </c>
      <c r="CD958" s="6" t="str">
        <f>+IFERROR(VLOOKUP(CB958,Auxiliar!$A:$C,2,0),"")</f>
        <v>Corona 710cc</v>
      </c>
      <c r="CE958" s="7" t="str">
        <f>+IFERROR(VLOOKUP(CB958,Auxiliar!$A:$C,3,0),"")</f>
        <v>1b 10% | 85b 0%</v>
      </c>
      <c r="CM958" s="1">
        <v>6444</v>
      </c>
      <c r="CN958" s="1" t="s">
        <v>20</v>
      </c>
      <c r="CO958" s="6">
        <v>6444</v>
      </c>
      <c r="CP958" s="6" t="s">
        <v>20</v>
      </c>
      <c r="CQ958" s="7" t="s">
        <v>21</v>
      </c>
      <c r="CY958" s="1">
        <v>6444</v>
      </c>
      <c r="CZ958" s="1" t="s">
        <v>16</v>
      </c>
      <c r="DA958" s="6">
        <f>+IFERROR(VALUE(RIGHT(Tabla18[[#This Row],[B2B]],6)),"")</f>
        <v>6444</v>
      </c>
      <c r="DB958" s="6" t="str">
        <f>+IFERROR(VLOOKUP(CZ958,Auxiliar!$A:$C,2,0),"")</f>
        <v>PREMIUM</v>
      </c>
      <c r="DC958" s="7" t="str">
        <f>+IFERROR(VLOOKUP(CZ958,Auxiliar!$A:$C,3,0),"")</f>
        <v>0b 0% | 2b 2% | 5b 3,5% | 10b 5%</v>
      </c>
      <c r="DE958" s="1">
        <v>6444</v>
      </c>
      <c r="DF958" s="1" t="s">
        <v>19</v>
      </c>
      <c r="DG958" s="6">
        <f>+IFERROR(VALUE(RIGHT(Tabla19[[#This Row],[B2B]],6)),"")</f>
        <v>6444</v>
      </c>
      <c r="DH958" s="6" t="str">
        <f>+IFERROR(VLOOKUP(DF958,Auxiliar!$A:$C,2,0),"")</f>
        <v>MICHELOB</v>
      </c>
      <c r="DI958" s="7" t="str">
        <f>+IFERROR(VLOOKUP(DF958,Auxiliar!$A:$C,3,0),"")</f>
        <v>1b 7% | 3b 22% | 8b 27%</v>
      </c>
      <c r="DK958" s="1"/>
      <c r="DL958" s="1"/>
      <c r="DM958" s="6" t="str">
        <f>+IFERROR(VALUE(RIGHT(Tabla20[[#This Row],[B2B]],6)),"")</f>
        <v/>
      </c>
      <c r="DN958" s="6" t="str">
        <f>+IFERROR(VLOOKUP(DL958,Auxiliar!$A:$C,2,0),"")</f>
        <v/>
      </c>
      <c r="DO958" s="7" t="str">
        <f>+IFERROR(VLOOKUP(DL958,Auxiliar!$A:$C,3,0),"")</f>
        <v/>
      </c>
      <c r="DQ958" s="1">
        <v>6444</v>
      </c>
      <c r="DR958" s="12" t="s">
        <v>24</v>
      </c>
      <c r="DS958" s="6">
        <f>+IFERROR(VALUE(RIGHT(Tabla21[[#This Row],[B2B]],6)),"")</f>
        <v>6444</v>
      </c>
      <c r="DT958" s="6" t="str">
        <f>+IFERROR(VLOOKUP(DR958,Auxiliar!$A:$C,2,0),"")</f>
        <v>CORONA PORRON</v>
      </c>
      <c r="DU958" s="7" t="str">
        <f>+IFERROR(VLOOKUP(DR958,Auxiliar!$A:$C,3,0),"")</f>
        <v>1b 5% | 20b 0%</v>
      </c>
      <c r="DW958" s="1"/>
      <c r="DX958" s="12"/>
      <c r="DY958" s="6" t="str">
        <f>+IFERROR(VALUE(RIGHT(Tabla22[[#This Row],[B2B]],6)),"")</f>
        <v/>
      </c>
      <c r="DZ958" s="6" t="str">
        <f>+IFERROR(VLOOKUP(DX958,Auxiliar!$A:$C,2,0),"")</f>
        <v/>
      </c>
      <c r="EA958" s="7" t="str">
        <f>+IFERROR(VLOOKUP(DX958,Auxiliar!$A:$C,3,0),"")</f>
        <v/>
      </c>
      <c r="EC958" s="1"/>
      <c r="ED958" s="12"/>
      <c r="EE958" s="6" t="str">
        <f>+IFERROR(VALUE(RIGHT(Tabla23[[#This Row],[B2B]],6)),"")</f>
        <v/>
      </c>
      <c r="EF958" s="6" t="str">
        <f>+IFERROR(VLOOKUP(ED958,Auxiliar!$A:$C,2,0),"")</f>
        <v/>
      </c>
      <c r="EG958" s="7" t="str">
        <f>+IFERROR(VLOOKUP(ED958,Auxiliar!$A:$C,3,0),"")</f>
        <v/>
      </c>
      <c r="EI958" s="1"/>
      <c r="EJ958" s="12"/>
      <c r="EK958" s="6" t="str">
        <f>+IFERROR(VALUE(RIGHT(Tabla24[[#This Row],[B2B]],6)),"")</f>
        <v/>
      </c>
      <c r="EL958" s="6" t="str">
        <f>+IFERROR(VLOOKUP(EJ958,Auxiliar!$A:$C,2,0),"")</f>
        <v/>
      </c>
      <c r="EM958" s="7" t="str">
        <f>+IFERROR(VLOOKUP(EJ958,Auxiliar!$A:$C,3,0),"")</f>
        <v/>
      </c>
      <c r="EO958" s="1"/>
      <c r="EP958" s="12"/>
      <c r="EQ958" s="6" t="str">
        <f>+IFERROR(VALUE(RIGHT(Tabla25[[#This Row],[B2B]],6)),"")</f>
        <v/>
      </c>
      <c r="ER958" s="6" t="str">
        <f>+IFERROR(VLOOKUP(EP958,Auxiliar!$A:$C,2,0),"")</f>
        <v/>
      </c>
      <c r="ES958" s="7" t="str">
        <f>+IFERROR(VLOOKUP(EP958,Auxiliar!$A:$C,3,0),"")</f>
        <v/>
      </c>
      <c r="EU958" s="1"/>
      <c r="EV958" s="12"/>
      <c r="EW958" s="6" t="str">
        <f>+IFERROR(VALUE(RIGHT(Tabla26[[#This Row],[B2B]],6)),"")</f>
        <v/>
      </c>
      <c r="EX958" s="6" t="str">
        <f>+IFERROR(VLOOKUP(EV958,Auxiliar!$A:$C,2,0),"")</f>
        <v/>
      </c>
      <c r="EY958" s="7" t="str">
        <f>+IFERROR(VLOOKUP(EV958,Auxiliar!$A:$C,3,0),"")</f>
        <v/>
      </c>
      <c r="EZ958" s="1"/>
      <c r="FA958" s="12"/>
      <c r="FB958" s="6" t="str">
        <f>+IFERROR(VALUE(RIGHT(Tabla27[[#This Row],[B2B]],6)),"")</f>
        <v/>
      </c>
      <c r="FC958" s="6" t="str">
        <f>+IFERROR(VLOOKUP(FA958,Auxiliar!$A:$C,2,0),"")</f>
        <v/>
      </c>
      <c r="FD958" s="7" t="str">
        <f>+IFERROR(VLOOKUP(FA958,Auxiliar!$A:$C,3,0),"")</f>
        <v/>
      </c>
      <c r="FE958" s="1"/>
      <c r="FF958" s="12"/>
      <c r="FG958" s="6" t="str">
        <f>+IFERROR(VALUE(RIGHT(Tabla28[[#This Row],[B2B]],6)),"")</f>
        <v/>
      </c>
      <c r="FH958" s="6" t="str">
        <f>+IFERROR(VLOOKUP(FF958,Auxiliar!$A:$C,2,0),"")</f>
        <v/>
      </c>
      <c r="FI958" s="7" t="str">
        <f>+IFERROR(VLOOKUP(FF958,Auxiliar!$A:$C,3,0),"")</f>
        <v/>
      </c>
      <c r="FJ958" s="1"/>
      <c r="FK958" s="12"/>
      <c r="FL958" s="6" t="str">
        <f>+IFERROR(VALUE(RIGHT(Tabla29[[#This Row],[B2B]],6)),"")</f>
        <v/>
      </c>
      <c r="FM958" s="6" t="str">
        <f>+IFERROR(VLOOKUP(FK958,Auxiliar!$A:$C,2,0),"")</f>
        <v/>
      </c>
      <c r="FN958" s="7" t="str">
        <f>+IFERROR(VLOOKUP(FK958,Auxiliar!$A:$C,3,0),"")</f>
        <v/>
      </c>
      <c r="FO958" s="1"/>
      <c r="FP958" s="12"/>
      <c r="FQ958" s="6" t="str">
        <f>+IFERROR(VALUE(RIGHT(Tabla30[[#This Row],[B2B]],6)),"")</f>
        <v/>
      </c>
      <c r="FR958" s="6" t="str">
        <f>+IFERROR(VLOOKUP(FP958,Auxiliar!$A:$C,2,0),"")</f>
        <v/>
      </c>
      <c r="FS958" s="7"/>
      <c r="FT958" s="1"/>
      <c r="FU958" s="12"/>
      <c r="FV958" s="6" t="str">
        <f>+IFERROR(VALUE(RIGHT(Tabla31[[#This Row],[B2B]],6)),"")</f>
        <v/>
      </c>
      <c r="FW958" s="6" t="str">
        <f>+IFERROR(VLOOKUP(FU958,Auxiliar!$A:$C,2,0),"")</f>
        <v/>
      </c>
      <c r="FX958" s="7" t="str">
        <f>+IFERROR(VLOOKUP(FU958,Auxiliar!$A:$C,3,0),"")</f>
        <v/>
      </c>
      <c r="FY958" s="1"/>
      <c r="FZ958" s="12"/>
      <c r="GA958" s="6" t="str">
        <f>+IFERROR(VALUE(RIGHT(Tabla32[[#This Row],[B2B]],6)),"")</f>
        <v/>
      </c>
      <c r="GB958" s="6" t="str">
        <f>+IFERROR(VLOOKUP(FZ958,Auxiliar!$A:$C,2,0),"")</f>
        <v/>
      </c>
      <c r="GC958" s="7" t="str">
        <f>+IFERROR(VLOOKUP(FZ958,Auxiliar!$A:$C,3,0),"")</f>
        <v/>
      </c>
      <c r="GD958" s="1"/>
      <c r="GE958" s="12"/>
      <c r="GF958" s="6" t="str">
        <f>+IFERROR(VALUE(RIGHT(Tabla33[[#This Row],[B2B]],6)),"")</f>
        <v/>
      </c>
      <c r="GG958" s="6" t="str">
        <f>+IFERROR(VLOOKUP(GE958,Auxiliar!$A:$C,2,0),"")</f>
        <v/>
      </c>
      <c r="GH958" s="7" t="str">
        <f>+IFERROR(VLOOKUP(GE958,Auxiliar!$A:$C,3,0),"")</f>
        <v/>
      </c>
    </row>
    <row r="959" spans="19:190" x14ac:dyDescent="0.25">
      <c r="S959" s="1">
        <v>20001</v>
      </c>
      <c r="T959" s="1" t="s">
        <v>9</v>
      </c>
      <c r="U959" s="6">
        <f>+IFERROR(VALUE(RIGHT(Tabla4[[#This Row],[B2B]],6)),"")</f>
        <v>20001</v>
      </c>
      <c r="V959" s="6" t="str">
        <f>+IFERROR(VLOOKUP(T959,Auxiliar!$A:$C,2,0),"")</f>
        <v>CORE</v>
      </c>
      <c r="W959" s="7" t="str">
        <f>+IFERROR(VLOOKUP(T959,Auxiliar!$A:$C,3,0),"")</f>
        <v>0b 1% | 2b 5% | 4b 6%</v>
      </c>
      <c r="AK959" s="1">
        <v>11803</v>
      </c>
      <c r="AL959" s="1" t="s">
        <v>30</v>
      </c>
      <c r="AM959" s="6">
        <f>+IFERROR(VALUE(RIGHT(Tabla7[[#This Row],[B2B]],6)),"")</f>
        <v>11803</v>
      </c>
      <c r="AN959" s="6" t="str">
        <f>+IFERROR(VLOOKUP(AL959,Auxiliar!$A:$C,2,0),"")</f>
        <v>LATONES</v>
      </c>
      <c r="AO959" s="7" t="str">
        <f>+IFERROR(VLOOKUP(AL959,Auxiliar!$A:$C,3,0),"")</f>
        <v>1b 4% | 5b 7% | 97b 0%</v>
      </c>
      <c r="AW959" s="1"/>
      <c r="AX959" s="1" t="s">
        <v>32</v>
      </c>
      <c r="AY959" s="6" t="str">
        <f>+IFERROR(VALUE(RIGHT(Tabla9[[#This Row],[B2B]],6)),"")</f>
        <v/>
      </c>
      <c r="AZ959" s="6" t="str">
        <f>+IFERROR(VLOOKUP(AX959,Auxiliar!$A:$C,2,0),"")</f>
        <v>LATONES</v>
      </c>
      <c r="BA959" s="7" t="str">
        <f>+IFERROR(VLOOKUP(AX959,Auxiliar!$A:$C,3,0),"")</f>
        <v>2b 3% | 4b 4% | 6b 5% | 10b 8%  | 385b 0%</v>
      </c>
      <c r="CA959" s="1">
        <v>6553</v>
      </c>
      <c r="CB959" s="1" t="s">
        <v>35</v>
      </c>
      <c r="CC959" s="6">
        <f>+IFERROR(VALUE(RIGHT(Tabla14[[#This Row],[B2B]],6)),"")</f>
        <v>6553</v>
      </c>
      <c r="CD959" s="6" t="str">
        <f>+IFERROR(VLOOKUP(CB959,Auxiliar!$A:$C,2,0),"")</f>
        <v>Corona 710cc</v>
      </c>
      <c r="CE959" s="7" t="str">
        <f>+IFERROR(VLOOKUP(CB959,Auxiliar!$A:$C,3,0),"")</f>
        <v>1b 10% | 85b 0%</v>
      </c>
      <c r="CM959" s="1">
        <v>6445</v>
      </c>
      <c r="CN959" s="1" t="s">
        <v>20</v>
      </c>
      <c r="CO959" s="6">
        <v>6445</v>
      </c>
      <c r="CP959" s="6" t="s">
        <v>20</v>
      </c>
      <c r="CQ959" s="7" t="s">
        <v>21</v>
      </c>
      <c r="CY959" s="1">
        <v>6445</v>
      </c>
      <c r="CZ959" s="1" t="s">
        <v>16</v>
      </c>
      <c r="DA959" s="6">
        <f>+IFERROR(VALUE(RIGHT(Tabla18[[#This Row],[B2B]],6)),"")</f>
        <v>6445</v>
      </c>
      <c r="DB959" s="6" t="str">
        <f>+IFERROR(VLOOKUP(CZ959,Auxiliar!$A:$C,2,0),"")</f>
        <v>PREMIUM</v>
      </c>
      <c r="DC959" s="7" t="str">
        <f>+IFERROR(VLOOKUP(CZ959,Auxiliar!$A:$C,3,0),"")</f>
        <v>0b 0% | 2b 2% | 5b 3,5% | 10b 5%</v>
      </c>
      <c r="DE959" s="1">
        <v>6445</v>
      </c>
      <c r="DF959" s="1" t="s">
        <v>19</v>
      </c>
      <c r="DG959" s="6">
        <f>+IFERROR(VALUE(RIGHT(Tabla19[[#This Row],[B2B]],6)),"")</f>
        <v>6445</v>
      </c>
      <c r="DH959" s="6" t="str">
        <f>+IFERROR(VLOOKUP(DF959,Auxiliar!$A:$C,2,0),"")</f>
        <v>MICHELOB</v>
      </c>
      <c r="DI959" s="7" t="str">
        <f>+IFERROR(VLOOKUP(DF959,Auxiliar!$A:$C,3,0),"")</f>
        <v>1b 7% | 3b 22% | 8b 27%</v>
      </c>
      <c r="DK959" s="1"/>
      <c r="DL959" s="1"/>
      <c r="DM959" s="6" t="str">
        <f>+IFERROR(VALUE(RIGHT(Tabla20[[#This Row],[B2B]],6)),"")</f>
        <v/>
      </c>
      <c r="DN959" s="6" t="str">
        <f>+IFERROR(VLOOKUP(DL959,Auxiliar!$A:$C,2,0),"")</f>
        <v/>
      </c>
      <c r="DO959" s="7" t="str">
        <f>+IFERROR(VLOOKUP(DL959,Auxiliar!$A:$C,3,0),"")</f>
        <v/>
      </c>
      <c r="DQ959" s="1">
        <v>6445</v>
      </c>
      <c r="DR959" s="12" t="s">
        <v>24</v>
      </c>
      <c r="DS959" s="6">
        <f>+IFERROR(VALUE(RIGHT(Tabla21[[#This Row],[B2B]],6)),"")</f>
        <v>6445</v>
      </c>
      <c r="DT959" s="6" t="str">
        <f>+IFERROR(VLOOKUP(DR959,Auxiliar!$A:$C,2,0),"")</f>
        <v>CORONA PORRON</v>
      </c>
      <c r="DU959" s="7" t="str">
        <f>+IFERROR(VLOOKUP(DR959,Auxiliar!$A:$C,3,0),"")</f>
        <v>1b 5% | 20b 0%</v>
      </c>
      <c r="DW959" s="1"/>
      <c r="DX959" s="12"/>
      <c r="DY959" s="6" t="str">
        <f>+IFERROR(VALUE(RIGHT(Tabla22[[#This Row],[B2B]],6)),"")</f>
        <v/>
      </c>
      <c r="DZ959" s="6" t="str">
        <f>+IFERROR(VLOOKUP(DX959,Auxiliar!$A:$C,2,0),"")</f>
        <v/>
      </c>
      <c r="EA959" s="7" t="str">
        <f>+IFERROR(VLOOKUP(DX959,Auxiliar!$A:$C,3,0),"")</f>
        <v/>
      </c>
      <c r="EC959" s="1"/>
      <c r="ED959" s="12"/>
      <c r="EE959" s="6" t="str">
        <f>+IFERROR(VALUE(RIGHT(Tabla23[[#This Row],[B2B]],6)),"")</f>
        <v/>
      </c>
      <c r="EF959" s="6" t="str">
        <f>+IFERROR(VLOOKUP(ED959,Auxiliar!$A:$C,2,0),"")</f>
        <v/>
      </c>
      <c r="EG959" s="7" t="str">
        <f>+IFERROR(VLOOKUP(ED959,Auxiliar!$A:$C,3,0),"")</f>
        <v/>
      </c>
      <c r="EI959" s="1"/>
      <c r="EJ959" s="12"/>
      <c r="EK959" s="6" t="str">
        <f>+IFERROR(VALUE(RIGHT(Tabla24[[#This Row],[B2B]],6)),"")</f>
        <v/>
      </c>
      <c r="EL959" s="6" t="str">
        <f>+IFERROR(VLOOKUP(EJ959,Auxiliar!$A:$C,2,0),"")</f>
        <v/>
      </c>
      <c r="EM959" s="7" t="str">
        <f>+IFERROR(VLOOKUP(EJ959,Auxiliar!$A:$C,3,0),"")</f>
        <v/>
      </c>
      <c r="EO959" s="1"/>
      <c r="EP959" s="12"/>
      <c r="EQ959" s="6" t="str">
        <f>+IFERROR(VALUE(RIGHT(Tabla25[[#This Row],[B2B]],6)),"")</f>
        <v/>
      </c>
      <c r="ER959" s="6" t="str">
        <f>+IFERROR(VLOOKUP(EP959,Auxiliar!$A:$C,2,0),"")</f>
        <v/>
      </c>
      <c r="ES959" s="7" t="str">
        <f>+IFERROR(VLOOKUP(EP959,Auxiliar!$A:$C,3,0),"")</f>
        <v/>
      </c>
      <c r="EU959" s="1"/>
      <c r="EV959" s="12"/>
      <c r="EW959" s="6" t="str">
        <f>+IFERROR(VALUE(RIGHT(Tabla26[[#This Row],[B2B]],6)),"")</f>
        <v/>
      </c>
      <c r="EX959" s="6" t="str">
        <f>+IFERROR(VLOOKUP(EV959,Auxiliar!$A:$C,2,0),"")</f>
        <v/>
      </c>
      <c r="EY959" s="7" t="str">
        <f>+IFERROR(VLOOKUP(EV959,Auxiliar!$A:$C,3,0),"")</f>
        <v/>
      </c>
      <c r="EZ959" s="1"/>
      <c r="FA959" s="12"/>
      <c r="FB959" s="6" t="str">
        <f>+IFERROR(VALUE(RIGHT(Tabla27[[#This Row],[B2B]],6)),"")</f>
        <v/>
      </c>
      <c r="FC959" s="6" t="str">
        <f>+IFERROR(VLOOKUP(FA959,Auxiliar!$A:$C,2,0),"")</f>
        <v/>
      </c>
      <c r="FD959" s="7" t="str">
        <f>+IFERROR(VLOOKUP(FA959,Auxiliar!$A:$C,3,0),"")</f>
        <v/>
      </c>
      <c r="FE959" s="1"/>
      <c r="FF959" s="12"/>
      <c r="FG959" s="6" t="str">
        <f>+IFERROR(VALUE(RIGHT(Tabla28[[#This Row],[B2B]],6)),"")</f>
        <v/>
      </c>
      <c r="FH959" s="6" t="str">
        <f>+IFERROR(VLOOKUP(FF959,Auxiliar!$A:$C,2,0),"")</f>
        <v/>
      </c>
      <c r="FI959" s="7" t="str">
        <f>+IFERROR(VLOOKUP(FF959,Auxiliar!$A:$C,3,0),"")</f>
        <v/>
      </c>
      <c r="FJ959" s="1"/>
      <c r="FK959" s="12"/>
      <c r="FL959" s="6" t="str">
        <f>+IFERROR(VALUE(RIGHT(Tabla29[[#This Row],[B2B]],6)),"")</f>
        <v/>
      </c>
      <c r="FM959" s="6" t="str">
        <f>+IFERROR(VLOOKUP(FK959,Auxiliar!$A:$C,2,0),"")</f>
        <v/>
      </c>
      <c r="FN959" s="7" t="str">
        <f>+IFERROR(VLOOKUP(FK959,Auxiliar!$A:$C,3,0),"")</f>
        <v/>
      </c>
      <c r="FO959" s="1"/>
      <c r="FP959" s="12"/>
      <c r="FQ959" s="6" t="str">
        <f>+IFERROR(VALUE(RIGHT(Tabla30[[#This Row],[B2B]],6)),"")</f>
        <v/>
      </c>
      <c r="FR959" s="6" t="str">
        <f>+IFERROR(VLOOKUP(FP959,Auxiliar!$A:$C,2,0),"")</f>
        <v/>
      </c>
      <c r="FS959" s="7"/>
      <c r="FT959" s="1"/>
      <c r="FU959" s="12"/>
      <c r="FV959" s="6" t="str">
        <f>+IFERROR(VALUE(RIGHT(Tabla31[[#This Row],[B2B]],6)),"")</f>
        <v/>
      </c>
      <c r="FW959" s="6" t="str">
        <f>+IFERROR(VLOOKUP(FU959,Auxiliar!$A:$C,2,0),"")</f>
        <v/>
      </c>
      <c r="FX959" s="7" t="str">
        <f>+IFERROR(VLOOKUP(FU959,Auxiliar!$A:$C,3,0),"")</f>
        <v/>
      </c>
      <c r="FY959" s="1"/>
      <c r="FZ959" s="12"/>
      <c r="GA959" s="6" t="str">
        <f>+IFERROR(VALUE(RIGHT(Tabla32[[#This Row],[B2B]],6)),"")</f>
        <v/>
      </c>
      <c r="GB959" s="6" t="str">
        <f>+IFERROR(VLOOKUP(FZ959,Auxiliar!$A:$C,2,0),"")</f>
        <v/>
      </c>
      <c r="GC959" s="7" t="str">
        <f>+IFERROR(VLOOKUP(FZ959,Auxiliar!$A:$C,3,0),"")</f>
        <v/>
      </c>
      <c r="GD959" s="1"/>
      <c r="GE959" s="12"/>
      <c r="GF959" s="6" t="str">
        <f>+IFERROR(VALUE(RIGHT(Tabla33[[#This Row],[B2B]],6)),"")</f>
        <v/>
      </c>
      <c r="GG959" s="6" t="str">
        <f>+IFERROR(VLOOKUP(GE959,Auxiliar!$A:$C,2,0),"")</f>
        <v/>
      </c>
      <c r="GH959" s="7" t="str">
        <f>+IFERROR(VLOOKUP(GE959,Auxiliar!$A:$C,3,0),"")</f>
        <v/>
      </c>
    </row>
    <row r="960" spans="19:190" x14ac:dyDescent="0.25">
      <c r="S960" s="1">
        <v>20003</v>
      </c>
      <c r="T960" s="1" t="s">
        <v>9</v>
      </c>
      <c r="U960" s="6">
        <f>+IFERROR(VALUE(RIGHT(Tabla4[[#This Row],[B2B]],6)),"")</f>
        <v>20003</v>
      </c>
      <c r="V960" s="6" t="str">
        <f>+IFERROR(VLOOKUP(T960,Auxiliar!$A:$C,2,0),"")</f>
        <v>CORE</v>
      </c>
      <c r="W960" s="7" t="str">
        <f>+IFERROR(VLOOKUP(T960,Auxiliar!$A:$C,3,0),"")</f>
        <v>0b 1% | 2b 5% | 4b 6%</v>
      </c>
      <c r="AK960" s="1">
        <v>11804</v>
      </c>
      <c r="AL960" s="1" t="s">
        <v>30</v>
      </c>
      <c r="AM960" s="6">
        <f>+IFERROR(VALUE(RIGHT(Tabla7[[#This Row],[B2B]],6)),"")</f>
        <v>11804</v>
      </c>
      <c r="AN960" s="6" t="str">
        <f>+IFERROR(VLOOKUP(AL960,Auxiliar!$A:$C,2,0),"")</f>
        <v>LATONES</v>
      </c>
      <c r="AO960" s="7" t="str">
        <f>+IFERROR(VLOOKUP(AL960,Auxiliar!$A:$C,3,0),"")</f>
        <v>1b 4% | 5b 7% | 97b 0%</v>
      </c>
      <c r="AW960" s="1"/>
      <c r="AX960" s="1" t="s">
        <v>32</v>
      </c>
      <c r="AY960" s="6" t="str">
        <f>+IFERROR(VALUE(RIGHT(Tabla9[[#This Row],[B2B]],6)),"")</f>
        <v/>
      </c>
      <c r="AZ960" s="6" t="str">
        <f>+IFERROR(VLOOKUP(AX960,Auxiliar!$A:$C,2,0),"")</f>
        <v>LATONES</v>
      </c>
      <c r="BA960" s="7" t="str">
        <f>+IFERROR(VLOOKUP(AX960,Auxiliar!$A:$C,3,0),"")</f>
        <v>2b 3% | 4b 4% | 6b 5% | 10b 8%  | 385b 0%</v>
      </c>
      <c r="CA960" s="1">
        <v>6554</v>
      </c>
      <c r="CB960" s="1" t="s">
        <v>35</v>
      </c>
      <c r="CC960" s="6">
        <f>+IFERROR(VALUE(RIGHT(Tabla14[[#This Row],[B2B]],6)),"")</f>
        <v>6554</v>
      </c>
      <c r="CD960" s="6" t="str">
        <f>+IFERROR(VLOOKUP(CB960,Auxiliar!$A:$C,2,0),"")</f>
        <v>Corona 710cc</v>
      </c>
      <c r="CE960" s="7" t="str">
        <f>+IFERROR(VLOOKUP(CB960,Auxiliar!$A:$C,3,0),"")</f>
        <v>1b 10% | 85b 0%</v>
      </c>
      <c r="CM960" s="1">
        <v>6446</v>
      </c>
      <c r="CN960" s="1" t="s">
        <v>20</v>
      </c>
      <c r="CO960" s="6">
        <v>6446</v>
      </c>
      <c r="CP960" s="6" t="s">
        <v>20</v>
      </c>
      <c r="CQ960" s="7" t="s">
        <v>21</v>
      </c>
      <c r="CY960" s="1">
        <v>6446</v>
      </c>
      <c r="CZ960" s="1" t="s">
        <v>16</v>
      </c>
      <c r="DA960" s="6">
        <f>+IFERROR(VALUE(RIGHT(Tabla18[[#This Row],[B2B]],6)),"")</f>
        <v>6446</v>
      </c>
      <c r="DB960" s="6" t="str">
        <f>+IFERROR(VLOOKUP(CZ960,Auxiliar!$A:$C,2,0),"")</f>
        <v>PREMIUM</v>
      </c>
      <c r="DC960" s="7" t="str">
        <f>+IFERROR(VLOOKUP(CZ960,Auxiliar!$A:$C,3,0),"")</f>
        <v>0b 0% | 2b 2% | 5b 3,5% | 10b 5%</v>
      </c>
      <c r="DE960" s="1">
        <v>6446</v>
      </c>
      <c r="DF960" s="1" t="s">
        <v>19</v>
      </c>
      <c r="DG960" s="6">
        <f>+IFERROR(VALUE(RIGHT(Tabla19[[#This Row],[B2B]],6)),"")</f>
        <v>6446</v>
      </c>
      <c r="DH960" s="6" t="str">
        <f>+IFERROR(VLOOKUP(DF960,Auxiliar!$A:$C,2,0),"")</f>
        <v>MICHELOB</v>
      </c>
      <c r="DI960" s="7" t="str">
        <f>+IFERROR(VLOOKUP(DF960,Auxiliar!$A:$C,3,0),"")</f>
        <v>1b 7% | 3b 22% | 8b 27%</v>
      </c>
      <c r="DK960" s="1"/>
      <c r="DL960" s="1"/>
      <c r="DM960" s="6" t="str">
        <f>+IFERROR(VALUE(RIGHT(Tabla20[[#This Row],[B2B]],6)),"")</f>
        <v/>
      </c>
      <c r="DN960" s="6" t="str">
        <f>+IFERROR(VLOOKUP(DL960,Auxiliar!$A:$C,2,0),"")</f>
        <v/>
      </c>
      <c r="DO960" s="7" t="str">
        <f>+IFERROR(VLOOKUP(DL960,Auxiliar!$A:$C,3,0),"")</f>
        <v/>
      </c>
      <c r="DQ960" s="1">
        <v>6446</v>
      </c>
      <c r="DR960" s="12" t="s">
        <v>24</v>
      </c>
      <c r="DS960" s="6">
        <f>+IFERROR(VALUE(RIGHT(Tabla21[[#This Row],[B2B]],6)),"")</f>
        <v>6446</v>
      </c>
      <c r="DT960" s="6" t="str">
        <f>+IFERROR(VLOOKUP(DR960,Auxiliar!$A:$C,2,0),"")</f>
        <v>CORONA PORRON</v>
      </c>
      <c r="DU960" s="7" t="str">
        <f>+IFERROR(VLOOKUP(DR960,Auxiliar!$A:$C,3,0),"")</f>
        <v>1b 5% | 20b 0%</v>
      </c>
      <c r="DW960" s="1"/>
      <c r="DX960" s="12"/>
      <c r="DY960" s="6" t="str">
        <f>+IFERROR(VALUE(RIGHT(Tabla22[[#This Row],[B2B]],6)),"")</f>
        <v/>
      </c>
      <c r="DZ960" s="6" t="str">
        <f>+IFERROR(VLOOKUP(DX960,Auxiliar!$A:$C,2,0),"")</f>
        <v/>
      </c>
      <c r="EA960" s="7" t="str">
        <f>+IFERROR(VLOOKUP(DX960,Auxiliar!$A:$C,3,0),"")</f>
        <v/>
      </c>
      <c r="EC960" s="1"/>
      <c r="ED960" s="12"/>
      <c r="EE960" s="6" t="str">
        <f>+IFERROR(VALUE(RIGHT(Tabla23[[#This Row],[B2B]],6)),"")</f>
        <v/>
      </c>
      <c r="EF960" s="6" t="str">
        <f>+IFERROR(VLOOKUP(ED960,Auxiliar!$A:$C,2,0),"")</f>
        <v/>
      </c>
      <c r="EG960" s="7" t="str">
        <f>+IFERROR(VLOOKUP(ED960,Auxiliar!$A:$C,3,0),"")</f>
        <v/>
      </c>
      <c r="EI960" s="1"/>
      <c r="EJ960" s="12"/>
      <c r="EK960" s="6" t="str">
        <f>+IFERROR(VALUE(RIGHT(Tabla24[[#This Row],[B2B]],6)),"")</f>
        <v/>
      </c>
      <c r="EL960" s="6" t="str">
        <f>+IFERROR(VLOOKUP(EJ960,Auxiliar!$A:$C,2,0),"")</f>
        <v/>
      </c>
      <c r="EM960" s="7" t="str">
        <f>+IFERROR(VLOOKUP(EJ960,Auxiliar!$A:$C,3,0),"")</f>
        <v/>
      </c>
      <c r="EO960" s="1"/>
      <c r="EP960" s="12"/>
      <c r="EQ960" s="6" t="str">
        <f>+IFERROR(VALUE(RIGHT(Tabla25[[#This Row],[B2B]],6)),"")</f>
        <v/>
      </c>
      <c r="ER960" s="6" t="str">
        <f>+IFERROR(VLOOKUP(EP960,Auxiliar!$A:$C,2,0),"")</f>
        <v/>
      </c>
      <c r="ES960" s="7" t="str">
        <f>+IFERROR(VLOOKUP(EP960,Auxiliar!$A:$C,3,0),"")</f>
        <v/>
      </c>
      <c r="EU960" s="1"/>
      <c r="EV960" s="12"/>
      <c r="EW960" s="6" t="str">
        <f>+IFERROR(VALUE(RIGHT(Tabla26[[#This Row],[B2B]],6)),"")</f>
        <v/>
      </c>
      <c r="EX960" s="6" t="str">
        <f>+IFERROR(VLOOKUP(EV960,Auxiliar!$A:$C,2,0),"")</f>
        <v/>
      </c>
      <c r="EY960" s="7" t="str">
        <f>+IFERROR(VLOOKUP(EV960,Auxiliar!$A:$C,3,0),"")</f>
        <v/>
      </c>
      <c r="EZ960" s="1"/>
      <c r="FA960" s="12"/>
      <c r="FB960" s="6" t="str">
        <f>+IFERROR(VALUE(RIGHT(Tabla27[[#This Row],[B2B]],6)),"")</f>
        <v/>
      </c>
      <c r="FC960" s="6" t="str">
        <f>+IFERROR(VLOOKUP(FA960,Auxiliar!$A:$C,2,0),"")</f>
        <v/>
      </c>
      <c r="FD960" s="7" t="str">
        <f>+IFERROR(VLOOKUP(FA960,Auxiliar!$A:$C,3,0),"")</f>
        <v/>
      </c>
      <c r="FE960" s="1"/>
      <c r="FF960" s="12"/>
      <c r="FG960" s="6" t="str">
        <f>+IFERROR(VALUE(RIGHT(Tabla28[[#This Row],[B2B]],6)),"")</f>
        <v/>
      </c>
      <c r="FH960" s="6" t="str">
        <f>+IFERROR(VLOOKUP(FF960,Auxiliar!$A:$C,2,0),"")</f>
        <v/>
      </c>
      <c r="FI960" s="7" t="str">
        <f>+IFERROR(VLOOKUP(FF960,Auxiliar!$A:$C,3,0),"")</f>
        <v/>
      </c>
      <c r="FJ960" s="1"/>
      <c r="FK960" s="12"/>
      <c r="FL960" s="6" t="str">
        <f>+IFERROR(VALUE(RIGHT(Tabla29[[#This Row],[B2B]],6)),"")</f>
        <v/>
      </c>
      <c r="FM960" s="6" t="str">
        <f>+IFERROR(VLOOKUP(FK960,Auxiliar!$A:$C,2,0),"")</f>
        <v/>
      </c>
      <c r="FN960" s="7" t="str">
        <f>+IFERROR(VLOOKUP(FK960,Auxiliar!$A:$C,3,0),"")</f>
        <v/>
      </c>
      <c r="FO960" s="1"/>
      <c r="FP960" s="12"/>
      <c r="FQ960" s="6" t="str">
        <f>+IFERROR(VALUE(RIGHT(Tabla30[[#This Row],[B2B]],6)),"")</f>
        <v/>
      </c>
      <c r="FR960" s="6" t="str">
        <f>+IFERROR(VLOOKUP(FP960,Auxiliar!$A:$C,2,0),"")</f>
        <v/>
      </c>
      <c r="FS960" s="7"/>
      <c r="FT960" s="1"/>
      <c r="FU960" s="12"/>
      <c r="FV960" s="6" t="str">
        <f>+IFERROR(VALUE(RIGHT(Tabla31[[#This Row],[B2B]],6)),"")</f>
        <v/>
      </c>
      <c r="FW960" s="6" t="str">
        <f>+IFERROR(VLOOKUP(FU960,Auxiliar!$A:$C,2,0),"")</f>
        <v/>
      </c>
      <c r="FX960" s="7" t="str">
        <f>+IFERROR(VLOOKUP(FU960,Auxiliar!$A:$C,3,0),"")</f>
        <v/>
      </c>
      <c r="FY960" s="1"/>
      <c r="FZ960" s="12"/>
      <c r="GA960" s="6" t="str">
        <f>+IFERROR(VALUE(RIGHT(Tabla32[[#This Row],[B2B]],6)),"")</f>
        <v/>
      </c>
      <c r="GB960" s="6" t="str">
        <f>+IFERROR(VLOOKUP(FZ960,Auxiliar!$A:$C,2,0),"")</f>
        <v/>
      </c>
      <c r="GC960" s="7" t="str">
        <f>+IFERROR(VLOOKUP(FZ960,Auxiliar!$A:$C,3,0),"")</f>
        <v/>
      </c>
      <c r="GD960" s="1"/>
      <c r="GE960" s="12"/>
      <c r="GF960" s="6" t="str">
        <f>+IFERROR(VALUE(RIGHT(Tabla33[[#This Row],[B2B]],6)),"")</f>
        <v/>
      </c>
      <c r="GG960" s="6" t="str">
        <f>+IFERROR(VLOOKUP(GE960,Auxiliar!$A:$C,2,0),"")</f>
        <v/>
      </c>
      <c r="GH960" s="7" t="str">
        <f>+IFERROR(VLOOKUP(GE960,Auxiliar!$A:$C,3,0),"")</f>
        <v/>
      </c>
    </row>
    <row r="961" spans="19:190" x14ac:dyDescent="0.25">
      <c r="S961" s="1">
        <v>20005</v>
      </c>
      <c r="T961" s="1" t="s">
        <v>9</v>
      </c>
      <c r="U961" s="6">
        <f>+IFERROR(VALUE(RIGHT(Tabla4[[#This Row],[B2B]],6)),"")</f>
        <v>20005</v>
      </c>
      <c r="V961" s="6" t="str">
        <f>+IFERROR(VLOOKUP(T961,Auxiliar!$A:$C,2,0),"")</f>
        <v>CORE</v>
      </c>
      <c r="W961" s="7" t="str">
        <f>+IFERROR(VLOOKUP(T961,Auxiliar!$A:$C,3,0),"")</f>
        <v>0b 1% | 2b 5% | 4b 6%</v>
      </c>
      <c r="AK961" s="1">
        <v>11811</v>
      </c>
      <c r="AL961" s="1" t="s">
        <v>30</v>
      </c>
      <c r="AM961" s="6">
        <f>+IFERROR(VALUE(RIGHT(Tabla7[[#This Row],[B2B]],6)),"")</f>
        <v>11811</v>
      </c>
      <c r="AN961" s="6" t="str">
        <f>+IFERROR(VLOOKUP(AL961,Auxiliar!$A:$C,2,0),"")</f>
        <v>LATONES</v>
      </c>
      <c r="AO961" s="7" t="str">
        <f>+IFERROR(VLOOKUP(AL961,Auxiliar!$A:$C,3,0),"")</f>
        <v>1b 4% | 5b 7% | 97b 0%</v>
      </c>
      <c r="AW961" s="1"/>
      <c r="AX961" s="1" t="s">
        <v>32</v>
      </c>
      <c r="AY961" s="6" t="str">
        <f>+IFERROR(VALUE(RIGHT(Tabla9[[#This Row],[B2B]],6)),"")</f>
        <v/>
      </c>
      <c r="AZ961" s="6" t="str">
        <f>+IFERROR(VLOOKUP(AX961,Auxiliar!$A:$C,2,0),"")</f>
        <v>LATONES</v>
      </c>
      <c r="BA961" s="7" t="str">
        <f>+IFERROR(VLOOKUP(AX961,Auxiliar!$A:$C,3,0),"")</f>
        <v>2b 3% | 4b 4% | 6b 5% | 10b 8%  | 385b 0%</v>
      </c>
      <c r="CA961" s="1">
        <v>6558</v>
      </c>
      <c r="CB961" s="1" t="s">
        <v>35</v>
      </c>
      <c r="CC961" s="6">
        <f>+IFERROR(VALUE(RIGHT(Tabla14[[#This Row],[B2B]],6)),"")</f>
        <v>6558</v>
      </c>
      <c r="CD961" s="6" t="str">
        <f>+IFERROR(VLOOKUP(CB961,Auxiliar!$A:$C,2,0),"")</f>
        <v>Corona 710cc</v>
      </c>
      <c r="CE961" s="7" t="str">
        <f>+IFERROR(VLOOKUP(CB961,Auxiliar!$A:$C,3,0),"")</f>
        <v>1b 10% | 85b 0%</v>
      </c>
      <c r="CM961" s="1">
        <v>6449</v>
      </c>
      <c r="CN961" s="1" t="s">
        <v>20</v>
      </c>
      <c r="CO961" s="6">
        <v>6449</v>
      </c>
      <c r="CP961" s="6" t="s">
        <v>20</v>
      </c>
      <c r="CQ961" s="7" t="s">
        <v>21</v>
      </c>
      <c r="CY961" s="1">
        <v>6449</v>
      </c>
      <c r="CZ961" s="1" t="s">
        <v>16</v>
      </c>
      <c r="DA961" s="6">
        <f>+IFERROR(VALUE(RIGHT(Tabla18[[#This Row],[B2B]],6)),"")</f>
        <v>6449</v>
      </c>
      <c r="DB961" s="6" t="str">
        <f>+IFERROR(VLOOKUP(CZ961,Auxiliar!$A:$C,2,0),"")</f>
        <v>PREMIUM</v>
      </c>
      <c r="DC961" s="7" t="str">
        <f>+IFERROR(VLOOKUP(CZ961,Auxiliar!$A:$C,3,0),"")</f>
        <v>0b 0% | 2b 2% | 5b 3,5% | 10b 5%</v>
      </c>
      <c r="DE961" s="1">
        <v>6449</v>
      </c>
      <c r="DF961" s="1" t="s">
        <v>19</v>
      </c>
      <c r="DG961" s="6">
        <f>+IFERROR(VALUE(RIGHT(Tabla19[[#This Row],[B2B]],6)),"")</f>
        <v>6449</v>
      </c>
      <c r="DH961" s="6" t="str">
        <f>+IFERROR(VLOOKUP(DF961,Auxiliar!$A:$C,2,0),"")</f>
        <v>MICHELOB</v>
      </c>
      <c r="DI961" s="7" t="str">
        <f>+IFERROR(VLOOKUP(DF961,Auxiliar!$A:$C,3,0),"")</f>
        <v>1b 7% | 3b 22% | 8b 27%</v>
      </c>
      <c r="DK961" s="1"/>
      <c r="DL961" s="1"/>
      <c r="DM961" s="6" t="str">
        <f>+IFERROR(VALUE(RIGHT(Tabla20[[#This Row],[B2B]],6)),"")</f>
        <v/>
      </c>
      <c r="DN961" s="6" t="str">
        <f>+IFERROR(VLOOKUP(DL961,Auxiliar!$A:$C,2,0),"")</f>
        <v/>
      </c>
      <c r="DO961" s="7" t="str">
        <f>+IFERROR(VLOOKUP(DL961,Auxiliar!$A:$C,3,0),"")</f>
        <v/>
      </c>
      <c r="DQ961" s="1">
        <v>6449</v>
      </c>
      <c r="DR961" s="12" t="s">
        <v>24</v>
      </c>
      <c r="DS961" s="6">
        <f>+IFERROR(VALUE(RIGHT(Tabla21[[#This Row],[B2B]],6)),"")</f>
        <v>6449</v>
      </c>
      <c r="DT961" s="6" t="str">
        <f>+IFERROR(VLOOKUP(DR961,Auxiliar!$A:$C,2,0),"")</f>
        <v>CORONA PORRON</v>
      </c>
      <c r="DU961" s="7" t="str">
        <f>+IFERROR(VLOOKUP(DR961,Auxiliar!$A:$C,3,0),"")</f>
        <v>1b 5% | 20b 0%</v>
      </c>
      <c r="DW961" s="1"/>
      <c r="DX961" s="12"/>
      <c r="DY961" s="6" t="str">
        <f>+IFERROR(VALUE(RIGHT(Tabla22[[#This Row],[B2B]],6)),"")</f>
        <v/>
      </c>
      <c r="DZ961" s="6" t="str">
        <f>+IFERROR(VLOOKUP(DX961,Auxiliar!$A:$C,2,0),"")</f>
        <v/>
      </c>
      <c r="EA961" s="7" t="str">
        <f>+IFERROR(VLOOKUP(DX961,Auxiliar!$A:$C,3,0),"")</f>
        <v/>
      </c>
      <c r="EC961" s="1"/>
      <c r="ED961" s="12"/>
      <c r="EE961" s="6" t="str">
        <f>+IFERROR(VALUE(RIGHT(Tabla23[[#This Row],[B2B]],6)),"")</f>
        <v/>
      </c>
      <c r="EF961" s="6" t="str">
        <f>+IFERROR(VLOOKUP(ED961,Auxiliar!$A:$C,2,0),"")</f>
        <v/>
      </c>
      <c r="EG961" s="7" t="str">
        <f>+IFERROR(VLOOKUP(ED961,Auxiliar!$A:$C,3,0),"")</f>
        <v/>
      </c>
      <c r="EI961" s="1"/>
      <c r="EJ961" s="12"/>
      <c r="EK961" s="6" t="str">
        <f>+IFERROR(VALUE(RIGHT(Tabla24[[#This Row],[B2B]],6)),"")</f>
        <v/>
      </c>
      <c r="EL961" s="6" t="str">
        <f>+IFERROR(VLOOKUP(EJ961,Auxiliar!$A:$C,2,0),"")</f>
        <v/>
      </c>
      <c r="EM961" s="7" t="str">
        <f>+IFERROR(VLOOKUP(EJ961,Auxiliar!$A:$C,3,0),"")</f>
        <v/>
      </c>
      <c r="EO961" s="1"/>
      <c r="EP961" s="12"/>
      <c r="EQ961" s="6" t="str">
        <f>+IFERROR(VALUE(RIGHT(Tabla25[[#This Row],[B2B]],6)),"")</f>
        <v/>
      </c>
      <c r="ER961" s="6" t="str">
        <f>+IFERROR(VLOOKUP(EP961,Auxiliar!$A:$C,2,0),"")</f>
        <v/>
      </c>
      <c r="ES961" s="7" t="str">
        <f>+IFERROR(VLOOKUP(EP961,Auxiliar!$A:$C,3,0),"")</f>
        <v/>
      </c>
      <c r="EU961" s="1"/>
      <c r="EV961" s="12"/>
      <c r="EW961" s="6" t="str">
        <f>+IFERROR(VALUE(RIGHT(Tabla26[[#This Row],[B2B]],6)),"")</f>
        <v/>
      </c>
      <c r="EX961" s="6" t="str">
        <f>+IFERROR(VLOOKUP(EV961,Auxiliar!$A:$C,2,0),"")</f>
        <v/>
      </c>
      <c r="EY961" s="7" t="str">
        <f>+IFERROR(VLOOKUP(EV961,Auxiliar!$A:$C,3,0),"")</f>
        <v/>
      </c>
      <c r="EZ961" s="1"/>
      <c r="FA961" s="12"/>
      <c r="FB961" s="6" t="str">
        <f>+IFERROR(VALUE(RIGHT(Tabla27[[#This Row],[B2B]],6)),"")</f>
        <v/>
      </c>
      <c r="FC961" s="6" t="str">
        <f>+IFERROR(VLOOKUP(FA961,Auxiliar!$A:$C,2,0),"")</f>
        <v/>
      </c>
      <c r="FD961" s="7" t="str">
        <f>+IFERROR(VLOOKUP(FA961,Auxiliar!$A:$C,3,0),"")</f>
        <v/>
      </c>
      <c r="FE961" s="1"/>
      <c r="FF961" s="12"/>
      <c r="FG961" s="6" t="str">
        <f>+IFERROR(VALUE(RIGHT(Tabla28[[#This Row],[B2B]],6)),"")</f>
        <v/>
      </c>
      <c r="FH961" s="6" t="str">
        <f>+IFERROR(VLOOKUP(FF961,Auxiliar!$A:$C,2,0),"")</f>
        <v/>
      </c>
      <c r="FI961" s="7" t="str">
        <f>+IFERROR(VLOOKUP(FF961,Auxiliar!$A:$C,3,0),"")</f>
        <v/>
      </c>
      <c r="FJ961" s="1"/>
      <c r="FK961" s="12"/>
      <c r="FL961" s="6" t="str">
        <f>+IFERROR(VALUE(RIGHT(Tabla29[[#This Row],[B2B]],6)),"")</f>
        <v/>
      </c>
      <c r="FM961" s="6" t="str">
        <f>+IFERROR(VLOOKUP(FK961,Auxiliar!$A:$C,2,0),"")</f>
        <v/>
      </c>
      <c r="FN961" s="7" t="str">
        <f>+IFERROR(VLOOKUP(FK961,Auxiliar!$A:$C,3,0),"")</f>
        <v/>
      </c>
      <c r="FO961" s="1"/>
      <c r="FP961" s="12"/>
      <c r="FQ961" s="6" t="str">
        <f>+IFERROR(VALUE(RIGHT(Tabla30[[#This Row],[B2B]],6)),"")</f>
        <v/>
      </c>
      <c r="FR961" s="6" t="str">
        <f>+IFERROR(VLOOKUP(FP961,Auxiliar!$A:$C,2,0),"")</f>
        <v/>
      </c>
      <c r="FS961" s="7"/>
      <c r="FT961" s="1"/>
      <c r="FU961" s="12"/>
      <c r="FV961" s="6" t="str">
        <f>+IFERROR(VALUE(RIGHT(Tabla31[[#This Row],[B2B]],6)),"")</f>
        <v/>
      </c>
      <c r="FW961" s="6" t="str">
        <f>+IFERROR(VLOOKUP(FU961,Auxiliar!$A:$C,2,0),"")</f>
        <v/>
      </c>
      <c r="FX961" s="7" t="str">
        <f>+IFERROR(VLOOKUP(FU961,Auxiliar!$A:$C,3,0),"")</f>
        <v/>
      </c>
      <c r="FY961" s="1"/>
      <c r="FZ961" s="12"/>
      <c r="GA961" s="6" t="str">
        <f>+IFERROR(VALUE(RIGHT(Tabla32[[#This Row],[B2B]],6)),"")</f>
        <v/>
      </c>
      <c r="GB961" s="6" t="str">
        <f>+IFERROR(VLOOKUP(FZ961,Auxiliar!$A:$C,2,0),"")</f>
        <v/>
      </c>
      <c r="GC961" s="7" t="str">
        <f>+IFERROR(VLOOKUP(FZ961,Auxiliar!$A:$C,3,0),"")</f>
        <v/>
      </c>
      <c r="GD961" s="1"/>
      <c r="GE961" s="12"/>
      <c r="GF961" s="6" t="str">
        <f>+IFERROR(VALUE(RIGHT(Tabla33[[#This Row],[B2B]],6)),"")</f>
        <v/>
      </c>
      <c r="GG961" s="6" t="str">
        <f>+IFERROR(VLOOKUP(GE961,Auxiliar!$A:$C,2,0),"")</f>
        <v/>
      </c>
      <c r="GH961" s="7" t="str">
        <f>+IFERROR(VLOOKUP(GE961,Auxiliar!$A:$C,3,0),"")</f>
        <v/>
      </c>
    </row>
    <row r="962" spans="19:190" x14ac:dyDescent="0.25">
      <c r="S962" s="1">
        <v>20008</v>
      </c>
      <c r="T962" s="1" t="s">
        <v>9</v>
      </c>
      <c r="U962" s="6">
        <f>+IFERROR(VALUE(RIGHT(Tabla4[[#This Row],[B2B]],6)),"")</f>
        <v>20008</v>
      </c>
      <c r="V962" s="6" t="str">
        <f>+IFERROR(VLOOKUP(T962,Auxiliar!$A:$C,2,0),"")</f>
        <v>CORE</v>
      </c>
      <c r="W962" s="7" t="str">
        <f>+IFERROR(VLOOKUP(T962,Auxiliar!$A:$C,3,0),"")</f>
        <v>0b 1% | 2b 5% | 4b 6%</v>
      </c>
      <c r="AK962" s="1">
        <v>11812</v>
      </c>
      <c r="AL962" s="1" t="s">
        <v>30</v>
      </c>
      <c r="AM962" s="6">
        <f>+IFERROR(VALUE(RIGHT(Tabla7[[#This Row],[B2B]],6)),"")</f>
        <v>11812</v>
      </c>
      <c r="AN962" s="6" t="str">
        <f>+IFERROR(VLOOKUP(AL962,Auxiliar!$A:$C,2,0),"")</f>
        <v>LATONES</v>
      </c>
      <c r="AO962" s="7" t="str">
        <f>+IFERROR(VLOOKUP(AL962,Auxiliar!$A:$C,3,0),"")</f>
        <v>1b 4% | 5b 7% | 97b 0%</v>
      </c>
      <c r="AW962" s="1"/>
      <c r="AX962" s="1" t="s">
        <v>32</v>
      </c>
      <c r="AY962" s="6" t="str">
        <f>+IFERROR(VALUE(RIGHT(Tabla9[[#This Row],[B2B]],6)),"")</f>
        <v/>
      </c>
      <c r="AZ962" s="6" t="str">
        <f>+IFERROR(VLOOKUP(AX962,Auxiliar!$A:$C,2,0),"")</f>
        <v>LATONES</v>
      </c>
      <c r="BA962" s="7" t="str">
        <f>+IFERROR(VLOOKUP(AX962,Auxiliar!$A:$C,3,0),"")</f>
        <v>2b 3% | 4b 4% | 6b 5% | 10b 8%  | 385b 0%</v>
      </c>
      <c r="CA962" s="1">
        <v>6568</v>
      </c>
      <c r="CB962" s="1" t="s">
        <v>35</v>
      </c>
      <c r="CC962" s="6">
        <f>+IFERROR(VALUE(RIGHT(Tabla14[[#This Row],[B2B]],6)),"")</f>
        <v>6568</v>
      </c>
      <c r="CD962" s="6" t="str">
        <f>+IFERROR(VLOOKUP(CB962,Auxiliar!$A:$C,2,0),"")</f>
        <v>Corona 710cc</v>
      </c>
      <c r="CE962" s="7" t="str">
        <f>+IFERROR(VLOOKUP(CB962,Auxiliar!$A:$C,3,0),"")</f>
        <v>1b 10% | 85b 0%</v>
      </c>
      <c r="CM962" s="1">
        <v>6451</v>
      </c>
      <c r="CN962" s="1" t="s">
        <v>20</v>
      </c>
      <c r="CO962" s="6">
        <v>6451</v>
      </c>
      <c r="CP962" s="6" t="s">
        <v>20</v>
      </c>
      <c r="CQ962" s="7" t="s">
        <v>21</v>
      </c>
      <c r="CY962" s="1">
        <v>6451</v>
      </c>
      <c r="CZ962" s="1" t="s">
        <v>16</v>
      </c>
      <c r="DA962" s="6">
        <f>+IFERROR(VALUE(RIGHT(Tabla18[[#This Row],[B2B]],6)),"")</f>
        <v>6451</v>
      </c>
      <c r="DB962" s="6" t="str">
        <f>+IFERROR(VLOOKUP(CZ962,Auxiliar!$A:$C,2,0),"")</f>
        <v>PREMIUM</v>
      </c>
      <c r="DC962" s="7" t="str">
        <f>+IFERROR(VLOOKUP(CZ962,Auxiliar!$A:$C,3,0),"")</f>
        <v>0b 0% | 2b 2% | 5b 3,5% | 10b 5%</v>
      </c>
      <c r="DE962" s="1">
        <v>6451</v>
      </c>
      <c r="DF962" s="1" t="s">
        <v>19</v>
      </c>
      <c r="DG962" s="6">
        <f>+IFERROR(VALUE(RIGHT(Tabla19[[#This Row],[B2B]],6)),"")</f>
        <v>6451</v>
      </c>
      <c r="DH962" s="6" t="str">
        <f>+IFERROR(VLOOKUP(DF962,Auxiliar!$A:$C,2,0),"")</f>
        <v>MICHELOB</v>
      </c>
      <c r="DI962" s="7" t="str">
        <f>+IFERROR(VLOOKUP(DF962,Auxiliar!$A:$C,3,0),"")</f>
        <v>1b 7% | 3b 22% | 8b 27%</v>
      </c>
      <c r="DK962" s="1"/>
      <c r="DL962" s="1"/>
      <c r="DM962" s="6" t="str">
        <f>+IFERROR(VALUE(RIGHT(Tabla20[[#This Row],[B2B]],6)),"")</f>
        <v/>
      </c>
      <c r="DN962" s="6" t="str">
        <f>+IFERROR(VLOOKUP(DL962,Auxiliar!$A:$C,2,0),"")</f>
        <v/>
      </c>
      <c r="DO962" s="7" t="str">
        <f>+IFERROR(VLOOKUP(DL962,Auxiliar!$A:$C,3,0),"")</f>
        <v/>
      </c>
      <c r="DQ962" s="1">
        <v>6451</v>
      </c>
      <c r="DR962" s="12" t="s">
        <v>24</v>
      </c>
      <c r="DS962" s="6">
        <f>+IFERROR(VALUE(RIGHT(Tabla21[[#This Row],[B2B]],6)),"")</f>
        <v>6451</v>
      </c>
      <c r="DT962" s="6" t="str">
        <f>+IFERROR(VLOOKUP(DR962,Auxiliar!$A:$C,2,0),"")</f>
        <v>CORONA PORRON</v>
      </c>
      <c r="DU962" s="7" t="str">
        <f>+IFERROR(VLOOKUP(DR962,Auxiliar!$A:$C,3,0),"")</f>
        <v>1b 5% | 20b 0%</v>
      </c>
      <c r="DW962" s="1"/>
      <c r="DX962" s="12"/>
      <c r="DY962" s="6" t="str">
        <f>+IFERROR(VALUE(RIGHT(Tabla22[[#This Row],[B2B]],6)),"")</f>
        <v/>
      </c>
      <c r="DZ962" s="6" t="str">
        <f>+IFERROR(VLOOKUP(DX962,Auxiliar!$A:$C,2,0),"")</f>
        <v/>
      </c>
      <c r="EA962" s="7" t="str">
        <f>+IFERROR(VLOOKUP(DX962,Auxiliar!$A:$C,3,0),"")</f>
        <v/>
      </c>
      <c r="EC962" s="1"/>
      <c r="ED962" s="12"/>
      <c r="EE962" s="6" t="str">
        <f>+IFERROR(VALUE(RIGHT(Tabla23[[#This Row],[B2B]],6)),"")</f>
        <v/>
      </c>
      <c r="EF962" s="6" t="str">
        <f>+IFERROR(VLOOKUP(ED962,Auxiliar!$A:$C,2,0),"")</f>
        <v/>
      </c>
      <c r="EG962" s="7" t="str">
        <f>+IFERROR(VLOOKUP(ED962,Auxiliar!$A:$C,3,0),"")</f>
        <v/>
      </c>
      <c r="EI962" s="1"/>
      <c r="EJ962" s="12"/>
      <c r="EK962" s="6" t="str">
        <f>+IFERROR(VALUE(RIGHT(Tabla24[[#This Row],[B2B]],6)),"")</f>
        <v/>
      </c>
      <c r="EL962" s="6" t="str">
        <f>+IFERROR(VLOOKUP(EJ962,Auxiliar!$A:$C,2,0),"")</f>
        <v/>
      </c>
      <c r="EM962" s="7" t="str">
        <f>+IFERROR(VLOOKUP(EJ962,Auxiliar!$A:$C,3,0),"")</f>
        <v/>
      </c>
      <c r="EO962" s="1"/>
      <c r="EP962" s="12"/>
      <c r="EQ962" s="6" t="str">
        <f>+IFERROR(VALUE(RIGHT(Tabla25[[#This Row],[B2B]],6)),"")</f>
        <v/>
      </c>
      <c r="ER962" s="6" t="str">
        <f>+IFERROR(VLOOKUP(EP962,Auxiliar!$A:$C,2,0),"")</f>
        <v/>
      </c>
      <c r="ES962" s="7" t="str">
        <f>+IFERROR(VLOOKUP(EP962,Auxiliar!$A:$C,3,0),"")</f>
        <v/>
      </c>
      <c r="EU962" s="1"/>
      <c r="EV962" s="12"/>
      <c r="EW962" s="6" t="str">
        <f>+IFERROR(VALUE(RIGHT(Tabla26[[#This Row],[B2B]],6)),"")</f>
        <v/>
      </c>
      <c r="EX962" s="6" t="str">
        <f>+IFERROR(VLOOKUP(EV962,Auxiliar!$A:$C,2,0),"")</f>
        <v/>
      </c>
      <c r="EY962" s="7" t="str">
        <f>+IFERROR(VLOOKUP(EV962,Auxiliar!$A:$C,3,0),"")</f>
        <v/>
      </c>
      <c r="EZ962" s="1"/>
      <c r="FA962" s="12"/>
      <c r="FB962" s="6" t="str">
        <f>+IFERROR(VALUE(RIGHT(Tabla27[[#This Row],[B2B]],6)),"")</f>
        <v/>
      </c>
      <c r="FC962" s="6" t="str">
        <f>+IFERROR(VLOOKUP(FA962,Auxiliar!$A:$C,2,0),"")</f>
        <v/>
      </c>
      <c r="FD962" s="7" t="str">
        <f>+IFERROR(VLOOKUP(FA962,Auxiliar!$A:$C,3,0),"")</f>
        <v/>
      </c>
      <c r="FE962" s="1"/>
      <c r="FF962" s="12"/>
      <c r="FG962" s="6" t="str">
        <f>+IFERROR(VALUE(RIGHT(Tabla28[[#This Row],[B2B]],6)),"")</f>
        <v/>
      </c>
      <c r="FH962" s="6" t="str">
        <f>+IFERROR(VLOOKUP(FF962,Auxiliar!$A:$C,2,0),"")</f>
        <v/>
      </c>
      <c r="FI962" s="7" t="str">
        <f>+IFERROR(VLOOKUP(FF962,Auxiliar!$A:$C,3,0),"")</f>
        <v/>
      </c>
      <c r="FJ962" s="1"/>
      <c r="FK962" s="12"/>
      <c r="FL962" s="6" t="str">
        <f>+IFERROR(VALUE(RIGHT(Tabla29[[#This Row],[B2B]],6)),"")</f>
        <v/>
      </c>
      <c r="FM962" s="6" t="str">
        <f>+IFERROR(VLOOKUP(FK962,Auxiliar!$A:$C,2,0),"")</f>
        <v/>
      </c>
      <c r="FN962" s="7" t="str">
        <f>+IFERROR(VLOOKUP(FK962,Auxiliar!$A:$C,3,0),"")</f>
        <v/>
      </c>
      <c r="FO962" s="1"/>
      <c r="FP962" s="12"/>
      <c r="FQ962" s="6" t="str">
        <f>+IFERROR(VALUE(RIGHT(Tabla30[[#This Row],[B2B]],6)),"")</f>
        <v/>
      </c>
      <c r="FR962" s="6" t="str">
        <f>+IFERROR(VLOOKUP(FP962,Auxiliar!$A:$C,2,0),"")</f>
        <v/>
      </c>
      <c r="FS962" s="7"/>
      <c r="FT962" s="1"/>
      <c r="FU962" s="12"/>
      <c r="FV962" s="6" t="str">
        <f>+IFERROR(VALUE(RIGHT(Tabla31[[#This Row],[B2B]],6)),"")</f>
        <v/>
      </c>
      <c r="FW962" s="6" t="str">
        <f>+IFERROR(VLOOKUP(FU962,Auxiliar!$A:$C,2,0),"")</f>
        <v/>
      </c>
      <c r="FX962" s="7" t="str">
        <f>+IFERROR(VLOOKUP(FU962,Auxiliar!$A:$C,3,0),"")</f>
        <v/>
      </c>
      <c r="FY962" s="1"/>
      <c r="FZ962" s="12"/>
      <c r="GA962" s="6" t="str">
        <f>+IFERROR(VALUE(RIGHT(Tabla32[[#This Row],[B2B]],6)),"")</f>
        <v/>
      </c>
      <c r="GB962" s="6" t="str">
        <f>+IFERROR(VLOOKUP(FZ962,Auxiliar!$A:$C,2,0),"")</f>
        <v/>
      </c>
      <c r="GC962" s="7" t="str">
        <f>+IFERROR(VLOOKUP(FZ962,Auxiliar!$A:$C,3,0),"")</f>
        <v/>
      </c>
      <c r="GD962" s="1"/>
      <c r="GE962" s="12"/>
      <c r="GF962" s="6" t="str">
        <f>+IFERROR(VALUE(RIGHT(Tabla33[[#This Row],[B2B]],6)),"")</f>
        <v/>
      </c>
      <c r="GG962" s="6" t="str">
        <f>+IFERROR(VLOOKUP(GE962,Auxiliar!$A:$C,2,0),"")</f>
        <v/>
      </c>
      <c r="GH962" s="7" t="str">
        <f>+IFERROR(VLOOKUP(GE962,Auxiliar!$A:$C,3,0),"")</f>
        <v/>
      </c>
    </row>
    <row r="963" spans="19:190" x14ac:dyDescent="0.25">
      <c r="S963" s="1">
        <v>20009</v>
      </c>
      <c r="T963" s="1" t="s">
        <v>9</v>
      </c>
      <c r="U963" s="6">
        <f>+IFERROR(VALUE(RIGHT(Tabla4[[#This Row],[B2B]],6)),"")</f>
        <v>20009</v>
      </c>
      <c r="V963" s="6" t="str">
        <f>+IFERROR(VLOOKUP(T963,Auxiliar!$A:$C,2,0),"")</f>
        <v>CORE</v>
      </c>
      <c r="W963" s="7" t="str">
        <f>+IFERROR(VLOOKUP(T963,Auxiliar!$A:$C,3,0),"")</f>
        <v>0b 1% | 2b 5% | 4b 6%</v>
      </c>
      <c r="AK963" s="1">
        <v>11815</v>
      </c>
      <c r="AL963" s="1" t="s">
        <v>30</v>
      </c>
      <c r="AM963" s="6">
        <f>+IFERROR(VALUE(RIGHT(Tabla7[[#This Row],[B2B]],6)),"")</f>
        <v>11815</v>
      </c>
      <c r="AN963" s="6" t="str">
        <f>+IFERROR(VLOOKUP(AL963,Auxiliar!$A:$C,2,0),"")</f>
        <v>LATONES</v>
      </c>
      <c r="AO963" s="7" t="str">
        <f>+IFERROR(VLOOKUP(AL963,Auxiliar!$A:$C,3,0),"")</f>
        <v>1b 4% | 5b 7% | 97b 0%</v>
      </c>
      <c r="AW963" s="1"/>
      <c r="AX963" s="1" t="s">
        <v>32</v>
      </c>
      <c r="AY963" s="6" t="str">
        <f>+IFERROR(VALUE(RIGHT(Tabla9[[#This Row],[B2B]],6)),"")</f>
        <v/>
      </c>
      <c r="AZ963" s="6" t="str">
        <f>+IFERROR(VLOOKUP(AX963,Auxiliar!$A:$C,2,0),"")</f>
        <v>LATONES</v>
      </c>
      <c r="BA963" s="7" t="str">
        <f>+IFERROR(VLOOKUP(AX963,Auxiliar!$A:$C,3,0),"")</f>
        <v>2b 3% | 4b 4% | 6b 5% | 10b 8%  | 385b 0%</v>
      </c>
      <c r="CA963" s="1">
        <v>6569</v>
      </c>
      <c r="CB963" s="1" t="s">
        <v>35</v>
      </c>
      <c r="CC963" s="6">
        <f>+IFERROR(VALUE(RIGHT(Tabla14[[#This Row],[B2B]],6)),"")</f>
        <v>6569</v>
      </c>
      <c r="CD963" s="6" t="str">
        <f>+IFERROR(VLOOKUP(CB963,Auxiliar!$A:$C,2,0),"")</f>
        <v>Corona 710cc</v>
      </c>
      <c r="CE963" s="7" t="str">
        <f>+IFERROR(VLOOKUP(CB963,Auxiliar!$A:$C,3,0),"")</f>
        <v>1b 10% | 85b 0%</v>
      </c>
      <c r="CM963" s="1">
        <v>6461</v>
      </c>
      <c r="CN963" s="1" t="s">
        <v>20</v>
      </c>
      <c r="CO963" s="6">
        <v>6461</v>
      </c>
      <c r="CP963" s="6" t="s">
        <v>20</v>
      </c>
      <c r="CQ963" s="7" t="s">
        <v>21</v>
      </c>
      <c r="CY963" s="1">
        <v>6461</v>
      </c>
      <c r="CZ963" s="1" t="s">
        <v>16</v>
      </c>
      <c r="DA963" s="6">
        <f>+IFERROR(VALUE(RIGHT(Tabla18[[#This Row],[B2B]],6)),"")</f>
        <v>6461</v>
      </c>
      <c r="DB963" s="6" t="str">
        <f>+IFERROR(VLOOKUP(CZ963,Auxiliar!$A:$C,2,0),"")</f>
        <v>PREMIUM</v>
      </c>
      <c r="DC963" s="7" t="str">
        <f>+IFERROR(VLOOKUP(CZ963,Auxiliar!$A:$C,3,0),"")</f>
        <v>0b 0% | 2b 2% | 5b 3,5% | 10b 5%</v>
      </c>
      <c r="DE963" s="1">
        <v>6461</v>
      </c>
      <c r="DF963" s="1" t="s">
        <v>19</v>
      </c>
      <c r="DG963" s="6">
        <f>+IFERROR(VALUE(RIGHT(Tabla19[[#This Row],[B2B]],6)),"")</f>
        <v>6461</v>
      </c>
      <c r="DH963" s="6" t="str">
        <f>+IFERROR(VLOOKUP(DF963,Auxiliar!$A:$C,2,0),"")</f>
        <v>MICHELOB</v>
      </c>
      <c r="DI963" s="7" t="str">
        <f>+IFERROR(VLOOKUP(DF963,Auxiliar!$A:$C,3,0),"")</f>
        <v>1b 7% | 3b 22% | 8b 27%</v>
      </c>
      <c r="DK963" s="1"/>
      <c r="DL963" s="1"/>
      <c r="DM963" s="6" t="str">
        <f>+IFERROR(VALUE(RIGHT(Tabla20[[#This Row],[B2B]],6)),"")</f>
        <v/>
      </c>
      <c r="DN963" s="6" t="str">
        <f>+IFERROR(VLOOKUP(DL963,Auxiliar!$A:$C,2,0),"")</f>
        <v/>
      </c>
      <c r="DO963" s="7" t="str">
        <f>+IFERROR(VLOOKUP(DL963,Auxiliar!$A:$C,3,0),"")</f>
        <v/>
      </c>
      <c r="DQ963" s="1">
        <v>6461</v>
      </c>
      <c r="DR963" s="12" t="s">
        <v>24</v>
      </c>
      <c r="DS963" s="6">
        <f>+IFERROR(VALUE(RIGHT(Tabla21[[#This Row],[B2B]],6)),"")</f>
        <v>6461</v>
      </c>
      <c r="DT963" s="6" t="str">
        <f>+IFERROR(VLOOKUP(DR963,Auxiliar!$A:$C,2,0),"")</f>
        <v>CORONA PORRON</v>
      </c>
      <c r="DU963" s="7" t="str">
        <f>+IFERROR(VLOOKUP(DR963,Auxiliar!$A:$C,3,0),"")</f>
        <v>1b 5% | 20b 0%</v>
      </c>
      <c r="DW963" s="1"/>
      <c r="DX963" s="12"/>
      <c r="DY963" s="6" t="str">
        <f>+IFERROR(VALUE(RIGHT(Tabla22[[#This Row],[B2B]],6)),"")</f>
        <v/>
      </c>
      <c r="DZ963" s="6" t="str">
        <f>+IFERROR(VLOOKUP(DX963,Auxiliar!$A:$C,2,0),"")</f>
        <v/>
      </c>
      <c r="EA963" s="7" t="str">
        <f>+IFERROR(VLOOKUP(DX963,Auxiliar!$A:$C,3,0),"")</f>
        <v/>
      </c>
      <c r="EC963" s="1"/>
      <c r="ED963" s="12"/>
      <c r="EE963" s="6" t="str">
        <f>+IFERROR(VALUE(RIGHT(Tabla23[[#This Row],[B2B]],6)),"")</f>
        <v/>
      </c>
      <c r="EF963" s="6" t="str">
        <f>+IFERROR(VLOOKUP(ED963,Auxiliar!$A:$C,2,0),"")</f>
        <v/>
      </c>
      <c r="EG963" s="7" t="str">
        <f>+IFERROR(VLOOKUP(ED963,Auxiliar!$A:$C,3,0),"")</f>
        <v/>
      </c>
      <c r="EI963" s="1"/>
      <c r="EJ963" s="12"/>
      <c r="EK963" s="6" t="str">
        <f>+IFERROR(VALUE(RIGHT(Tabla24[[#This Row],[B2B]],6)),"")</f>
        <v/>
      </c>
      <c r="EL963" s="6" t="str">
        <f>+IFERROR(VLOOKUP(EJ963,Auxiliar!$A:$C,2,0),"")</f>
        <v/>
      </c>
      <c r="EM963" s="7" t="str">
        <f>+IFERROR(VLOOKUP(EJ963,Auxiliar!$A:$C,3,0),"")</f>
        <v/>
      </c>
      <c r="EO963" s="1"/>
      <c r="EP963" s="12"/>
      <c r="EQ963" s="6" t="str">
        <f>+IFERROR(VALUE(RIGHT(Tabla25[[#This Row],[B2B]],6)),"")</f>
        <v/>
      </c>
      <c r="ER963" s="6" t="str">
        <f>+IFERROR(VLOOKUP(EP963,Auxiliar!$A:$C,2,0),"")</f>
        <v/>
      </c>
      <c r="ES963" s="7" t="str">
        <f>+IFERROR(VLOOKUP(EP963,Auxiliar!$A:$C,3,0),"")</f>
        <v/>
      </c>
      <c r="EU963" s="1"/>
      <c r="EV963" s="12"/>
      <c r="EW963" s="6" t="str">
        <f>+IFERROR(VALUE(RIGHT(Tabla26[[#This Row],[B2B]],6)),"")</f>
        <v/>
      </c>
      <c r="EX963" s="6" t="str">
        <f>+IFERROR(VLOOKUP(EV963,Auxiliar!$A:$C,2,0),"")</f>
        <v/>
      </c>
      <c r="EY963" s="7" t="str">
        <f>+IFERROR(VLOOKUP(EV963,Auxiliar!$A:$C,3,0),"")</f>
        <v/>
      </c>
      <c r="EZ963" s="1"/>
      <c r="FA963" s="12"/>
      <c r="FB963" s="6" t="str">
        <f>+IFERROR(VALUE(RIGHT(Tabla27[[#This Row],[B2B]],6)),"")</f>
        <v/>
      </c>
      <c r="FC963" s="6" t="str">
        <f>+IFERROR(VLOOKUP(FA963,Auxiliar!$A:$C,2,0),"")</f>
        <v/>
      </c>
      <c r="FD963" s="7" t="str">
        <f>+IFERROR(VLOOKUP(FA963,Auxiliar!$A:$C,3,0),"")</f>
        <v/>
      </c>
      <c r="FE963" s="1"/>
      <c r="FF963" s="12"/>
      <c r="FG963" s="6" t="str">
        <f>+IFERROR(VALUE(RIGHT(Tabla28[[#This Row],[B2B]],6)),"")</f>
        <v/>
      </c>
      <c r="FH963" s="6" t="str">
        <f>+IFERROR(VLOOKUP(FF963,Auxiliar!$A:$C,2,0),"")</f>
        <v/>
      </c>
      <c r="FI963" s="7" t="str">
        <f>+IFERROR(VLOOKUP(FF963,Auxiliar!$A:$C,3,0),"")</f>
        <v/>
      </c>
      <c r="FJ963" s="1"/>
      <c r="FK963" s="12"/>
      <c r="FL963" s="6" t="str">
        <f>+IFERROR(VALUE(RIGHT(Tabla29[[#This Row],[B2B]],6)),"")</f>
        <v/>
      </c>
      <c r="FM963" s="6" t="str">
        <f>+IFERROR(VLOOKUP(FK963,Auxiliar!$A:$C,2,0),"")</f>
        <v/>
      </c>
      <c r="FN963" s="7" t="str">
        <f>+IFERROR(VLOOKUP(FK963,Auxiliar!$A:$C,3,0),"")</f>
        <v/>
      </c>
      <c r="FO963" s="1"/>
      <c r="FP963" s="12"/>
      <c r="FQ963" s="6" t="str">
        <f>+IFERROR(VALUE(RIGHT(Tabla30[[#This Row],[B2B]],6)),"")</f>
        <v/>
      </c>
      <c r="FR963" s="6" t="str">
        <f>+IFERROR(VLOOKUP(FP963,Auxiliar!$A:$C,2,0),"")</f>
        <v/>
      </c>
      <c r="FS963" s="7"/>
      <c r="FT963" s="1"/>
      <c r="FU963" s="12"/>
      <c r="FV963" s="6" t="str">
        <f>+IFERROR(VALUE(RIGHT(Tabla31[[#This Row],[B2B]],6)),"")</f>
        <v/>
      </c>
      <c r="FW963" s="6" t="str">
        <f>+IFERROR(VLOOKUP(FU963,Auxiliar!$A:$C,2,0),"")</f>
        <v/>
      </c>
      <c r="FX963" s="7" t="str">
        <f>+IFERROR(VLOOKUP(FU963,Auxiliar!$A:$C,3,0),"")</f>
        <v/>
      </c>
      <c r="FY963" s="1"/>
      <c r="FZ963" s="12"/>
      <c r="GA963" s="6" t="str">
        <f>+IFERROR(VALUE(RIGHT(Tabla32[[#This Row],[B2B]],6)),"")</f>
        <v/>
      </c>
      <c r="GB963" s="6" t="str">
        <f>+IFERROR(VLOOKUP(FZ963,Auxiliar!$A:$C,2,0),"")</f>
        <v/>
      </c>
      <c r="GC963" s="7" t="str">
        <f>+IFERROR(VLOOKUP(FZ963,Auxiliar!$A:$C,3,0),"")</f>
        <v/>
      </c>
      <c r="GD963" s="1"/>
      <c r="GE963" s="12"/>
      <c r="GF963" s="6" t="str">
        <f>+IFERROR(VALUE(RIGHT(Tabla33[[#This Row],[B2B]],6)),"")</f>
        <v/>
      </c>
      <c r="GG963" s="6" t="str">
        <f>+IFERROR(VLOOKUP(GE963,Auxiliar!$A:$C,2,0),"")</f>
        <v/>
      </c>
      <c r="GH963" s="7" t="str">
        <f>+IFERROR(VLOOKUP(GE963,Auxiliar!$A:$C,3,0),"")</f>
        <v/>
      </c>
    </row>
    <row r="964" spans="19:190" x14ac:dyDescent="0.25">
      <c r="S964" s="1">
        <v>20012</v>
      </c>
      <c r="T964" s="1" t="s">
        <v>9</v>
      </c>
      <c r="U964" s="6">
        <f>+IFERROR(VALUE(RIGHT(Tabla4[[#This Row],[B2B]],6)),"")</f>
        <v>20012</v>
      </c>
      <c r="V964" s="6" t="str">
        <f>+IFERROR(VLOOKUP(T964,Auxiliar!$A:$C,2,0),"")</f>
        <v>CORE</v>
      </c>
      <c r="W964" s="7" t="str">
        <f>+IFERROR(VLOOKUP(T964,Auxiliar!$A:$C,3,0),"")</f>
        <v>0b 1% | 2b 5% | 4b 6%</v>
      </c>
      <c r="AK964" s="1">
        <v>11816</v>
      </c>
      <c r="AL964" s="1" t="s">
        <v>30</v>
      </c>
      <c r="AM964" s="6">
        <f>+IFERROR(VALUE(RIGHT(Tabla7[[#This Row],[B2B]],6)),"")</f>
        <v>11816</v>
      </c>
      <c r="AN964" s="6" t="str">
        <f>+IFERROR(VLOOKUP(AL964,Auxiliar!$A:$C,2,0),"")</f>
        <v>LATONES</v>
      </c>
      <c r="AO964" s="7" t="str">
        <f>+IFERROR(VLOOKUP(AL964,Auxiliar!$A:$C,3,0),"")</f>
        <v>1b 4% | 5b 7% | 97b 0%</v>
      </c>
      <c r="AW964" s="1"/>
      <c r="AX964" s="1" t="s">
        <v>32</v>
      </c>
      <c r="AY964" s="6" t="str">
        <f>+IFERROR(VALUE(RIGHT(Tabla9[[#This Row],[B2B]],6)),"")</f>
        <v/>
      </c>
      <c r="AZ964" s="6" t="str">
        <f>+IFERROR(VLOOKUP(AX964,Auxiliar!$A:$C,2,0),"")</f>
        <v>LATONES</v>
      </c>
      <c r="BA964" s="7" t="str">
        <f>+IFERROR(VLOOKUP(AX964,Auxiliar!$A:$C,3,0),"")</f>
        <v>2b 3% | 4b 4% | 6b 5% | 10b 8%  | 385b 0%</v>
      </c>
      <c r="CA964" s="1">
        <v>6571</v>
      </c>
      <c r="CB964" s="1" t="s">
        <v>35</v>
      </c>
      <c r="CC964" s="6">
        <f>+IFERROR(VALUE(RIGHT(Tabla14[[#This Row],[B2B]],6)),"")</f>
        <v>6571</v>
      </c>
      <c r="CD964" s="6" t="str">
        <f>+IFERROR(VLOOKUP(CB964,Auxiliar!$A:$C,2,0),"")</f>
        <v>Corona 710cc</v>
      </c>
      <c r="CE964" s="7" t="str">
        <f>+IFERROR(VLOOKUP(CB964,Auxiliar!$A:$C,3,0),"")</f>
        <v>1b 10% | 85b 0%</v>
      </c>
      <c r="CM964" s="1">
        <v>6468</v>
      </c>
      <c r="CN964" s="1" t="s">
        <v>20</v>
      </c>
      <c r="CO964" s="6">
        <v>6468</v>
      </c>
      <c r="CP964" s="6" t="s">
        <v>20</v>
      </c>
      <c r="CQ964" s="7" t="s">
        <v>21</v>
      </c>
      <c r="CY964" s="1">
        <v>6468</v>
      </c>
      <c r="CZ964" s="1" t="s">
        <v>16</v>
      </c>
      <c r="DA964" s="6">
        <f>+IFERROR(VALUE(RIGHT(Tabla18[[#This Row],[B2B]],6)),"")</f>
        <v>6468</v>
      </c>
      <c r="DB964" s="6" t="str">
        <f>+IFERROR(VLOOKUP(CZ964,Auxiliar!$A:$C,2,0),"")</f>
        <v>PREMIUM</v>
      </c>
      <c r="DC964" s="7" t="str">
        <f>+IFERROR(VLOOKUP(CZ964,Auxiliar!$A:$C,3,0),"")</f>
        <v>0b 0% | 2b 2% | 5b 3,5% | 10b 5%</v>
      </c>
      <c r="DE964" s="1">
        <v>6468</v>
      </c>
      <c r="DF964" s="1" t="s">
        <v>19</v>
      </c>
      <c r="DG964" s="6">
        <f>+IFERROR(VALUE(RIGHT(Tabla19[[#This Row],[B2B]],6)),"")</f>
        <v>6468</v>
      </c>
      <c r="DH964" s="6" t="str">
        <f>+IFERROR(VLOOKUP(DF964,Auxiliar!$A:$C,2,0),"")</f>
        <v>MICHELOB</v>
      </c>
      <c r="DI964" s="7" t="str">
        <f>+IFERROR(VLOOKUP(DF964,Auxiliar!$A:$C,3,0),"")</f>
        <v>1b 7% | 3b 22% | 8b 27%</v>
      </c>
      <c r="DK964" s="1"/>
      <c r="DL964" s="1"/>
      <c r="DM964" s="6" t="str">
        <f>+IFERROR(VALUE(RIGHT(Tabla20[[#This Row],[B2B]],6)),"")</f>
        <v/>
      </c>
      <c r="DN964" s="6" t="str">
        <f>+IFERROR(VLOOKUP(DL964,Auxiliar!$A:$C,2,0),"")</f>
        <v/>
      </c>
      <c r="DO964" s="7" t="str">
        <f>+IFERROR(VLOOKUP(DL964,Auxiliar!$A:$C,3,0),"")</f>
        <v/>
      </c>
      <c r="DQ964" s="1">
        <v>6468</v>
      </c>
      <c r="DR964" s="12" t="s">
        <v>24</v>
      </c>
      <c r="DS964" s="6">
        <f>+IFERROR(VALUE(RIGHT(Tabla21[[#This Row],[B2B]],6)),"")</f>
        <v>6468</v>
      </c>
      <c r="DT964" s="6" t="str">
        <f>+IFERROR(VLOOKUP(DR964,Auxiliar!$A:$C,2,0),"")</f>
        <v>CORONA PORRON</v>
      </c>
      <c r="DU964" s="7" t="str">
        <f>+IFERROR(VLOOKUP(DR964,Auxiliar!$A:$C,3,0),"")</f>
        <v>1b 5% | 20b 0%</v>
      </c>
      <c r="DW964" s="1"/>
      <c r="DX964" s="12"/>
      <c r="DY964" s="6" t="str">
        <f>+IFERROR(VALUE(RIGHT(Tabla22[[#This Row],[B2B]],6)),"")</f>
        <v/>
      </c>
      <c r="DZ964" s="6" t="str">
        <f>+IFERROR(VLOOKUP(DX964,Auxiliar!$A:$C,2,0),"")</f>
        <v/>
      </c>
      <c r="EA964" s="7" t="str">
        <f>+IFERROR(VLOOKUP(DX964,Auxiliar!$A:$C,3,0),"")</f>
        <v/>
      </c>
      <c r="EC964" s="1"/>
      <c r="ED964" s="12"/>
      <c r="EE964" s="6" t="str">
        <f>+IFERROR(VALUE(RIGHT(Tabla23[[#This Row],[B2B]],6)),"")</f>
        <v/>
      </c>
      <c r="EF964" s="6" t="str">
        <f>+IFERROR(VLOOKUP(ED964,Auxiliar!$A:$C,2,0),"")</f>
        <v/>
      </c>
      <c r="EG964" s="7" t="str">
        <f>+IFERROR(VLOOKUP(ED964,Auxiliar!$A:$C,3,0),"")</f>
        <v/>
      </c>
      <c r="EI964" s="1"/>
      <c r="EJ964" s="12"/>
      <c r="EK964" s="6" t="str">
        <f>+IFERROR(VALUE(RIGHT(Tabla24[[#This Row],[B2B]],6)),"")</f>
        <v/>
      </c>
      <c r="EL964" s="6" t="str">
        <f>+IFERROR(VLOOKUP(EJ964,Auxiliar!$A:$C,2,0),"")</f>
        <v/>
      </c>
      <c r="EM964" s="7" t="str">
        <f>+IFERROR(VLOOKUP(EJ964,Auxiliar!$A:$C,3,0),"")</f>
        <v/>
      </c>
      <c r="EO964" s="1"/>
      <c r="EP964" s="12"/>
      <c r="EQ964" s="6" t="str">
        <f>+IFERROR(VALUE(RIGHT(Tabla25[[#This Row],[B2B]],6)),"")</f>
        <v/>
      </c>
      <c r="ER964" s="6" t="str">
        <f>+IFERROR(VLOOKUP(EP964,Auxiliar!$A:$C,2,0),"")</f>
        <v/>
      </c>
      <c r="ES964" s="7" t="str">
        <f>+IFERROR(VLOOKUP(EP964,Auxiliar!$A:$C,3,0),"")</f>
        <v/>
      </c>
      <c r="EU964" s="1"/>
      <c r="EV964" s="12"/>
      <c r="EW964" s="6" t="str">
        <f>+IFERROR(VALUE(RIGHT(Tabla26[[#This Row],[B2B]],6)),"")</f>
        <v/>
      </c>
      <c r="EX964" s="6" t="str">
        <f>+IFERROR(VLOOKUP(EV964,Auxiliar!$A:$C,2,0),"")</f>
        <v/>
      </c>
      <c r="EY964" s="7" t="str">
        <f>+IFERROR(VLOOKUP(EV964,Auxiliar!$A:$C,3,0),"")</f>
        <v/>
      </c>
      <c r="EZ964" s="1"/>
      <c r="FA964" s="12"/>
      <c r="FB964" s="6" t="str">
        <f>+IFERROR(VALUE(RIGHT(Tabla27[[#This Row],[B2B]],6)),"")</f>
        <v/>
      </c>
      <c r="FC964" s="6" t="str">
        <f>+IFERROR(VLOOKUP(FA964,Auxiliar!$A:$C,2,0),"")</f>
        <v/>
      </c>
      <c r="FD964" s="7" t="str">
        <f>+IFERROR(VLOOKUP(FA964,Auxiliar!$A:$C,3,0),"")</f>
        <v/>
      </c>
      <c r="FE964" s="1"/>
      <c r="FF964" s="12"/>
      <c r="FG964" s="6" t="str">
        <f>+IFERROR(VALUE(RIGHT(Tabla28[[#This Row],[B2B]],6)),"")</f>
        <v/>
      </c>
      <c r="FH964" s="6" t="str">
        <f>+IFERROR(VLOOKUP(FF964,Auxiliar!$A:$C,2,0),"")</f>
        <v/>
      </c>
      <c r="FI964" s="7" t="str">
        <f>+IFERROR(VLOOKUP(FF964,Auxiliar!$A:$C,3,0),"")</f>
        <v/>
      </c>
      <c r="FJ964" s="1"/>
      <c r="FK964" s="12"/>
      <c r="FL964" s="6" t="str">
        <f>+IFERROR(VALUE(RIGHT(Tabla29[[#This Row],[B2B]],6)),"")</f>
        <v/>
      </c>
      <c r="FM964" s="6" t="str">
        <f>+IFERROR(VLOOKUP(FK964,Auxiliar!$A:$C,2,0),"")</f>
        <v/>
      </c>
      <c r="FN964" s="7" t="str">
        <f>+IFERROR(VLOOKUP(FK964,Auxiliar!$A:$C,3,0),"")</f>
        <v/>
      </c>
      <c r="FO964" s="1"/>
      <c r="FP964" s="12"/>
      <c r="FQ964" s="6" t="str">
        <f>+IFERROR(VALUE(RIGHT(Tabla30[[#This Row],[B2B]],6)),"")</f>
        <v/>
      </c>
      <c r="FR964" s="6" t="str">
        <f>+IFERROR(VLOOKUP(FP964,Auxiliar!$A:$C,2,0),"")</f>
        <v/>
      </c>
      <c r="FS964" s="7"/>
      <c r="FT964" s="1"/>
      <c r="FU964" s="12"/>
      <c r="FV964" s="6" t="str">
        <f>+IFERROR(VALUE(RIGHT(Tabla31[[#This Row],[B2B]],6)),"")</f>
        <v/>
      </c>
      <c r="FW964" s="6" t="str">
        <f>+IFERROR(VLOOKUP(FU964,Auxiliar!$A:$C,2,0),"")</f>
        <v/>
      </c>
      <c r="FX964" s="7" t="str">
        <f>+IFERROR(VLOOKUP(FU964,Auxiliar!$A:$C,3,0),"")</f>
        <v/>
      </c>
      <c r="FY964" s="1"/>
      <c r="FZ964" s="12"/>
      <c r="GA964" s="6" t="str">
        <f>+IFERROR(VALUE(RIGHT(Tabla32[[#This Row],[B2B]],6)),"")</f>
        <v/>
      </c>
      <c r="GB964" s="6" t="str">
        <f>+IFERROR(VLOOKUP(FZ964,Auxiliar!$A:$C,2,0),"")</f>
        <v/>
      </c>
      <c r="GC964" s="7" t="str">
        <f>+IFERROR(VLOOKUP(FZ964,Auxiliar!$A:$C,3,0),"")</f>
        <v/>
      </c>
      <c r="GD964" s="1"/>
      <c r="GE964" s="12"/>
      <c r="GF964" s="6" t="str">
        <f>+IFERROR(VALUE(RIGHT(Tabla33[[#This Row],[B2B]],6)),"")</f>
        <v/>
      </c>
      <c r="GG964" s="6" t="str">
        <f>+IFERROR(VLOOKUP(GE964,Auxiliar!$A:$C,2,0),"")</f>
        <v/>
      </c>
      <c r="GH964" s="7" t="str">
        <f>+IFERROR(VLOOKUP(GE964,Auxiliar!$A:$C,3,0),"")</f>
        <v/>
      </c>
    </row>
    <row r="965" spans="19:190" x14ac:dyDescent="0.25">
      <c r="S965" s="1">
        <v>20015</v>
      </c>
      <c r="T965" s="1" t="s">
        <v>9</v>
      </c>
      <c r="U965" s="6">
        <f>+IFERROR(VALUE(RIGHT(Tabla4[[#This Row],[B2B]],6)),"")</f>
        <v>20015</v>
      </c>
      <c r="V965" s="6" t="str">
        <f>+IFERROR(VLOOKUP(T965,Auxiliar!$A:$C,2,0),"")</f>
        <v>CORE</v>
      </c>
      <c r="W965" s="7" t="str">
        <f>+IFERROR(VLOOKUP(T965,Auxiliar!$A:$C,3,0),"")</f>
        <v>0b 1% | 2b 5% | 4b 6%</v>
      </c>
      <c r="AK965" s="1">
        <v>11819</v>
      </c>
      <c r="AL965" s="1" t="s">
        <v>30</v>
      </c>
      <c r="AM965" s="6">
        <f>+IFERROR(VALUE(RIGHT(Tabla7[[#This Row],[B2B]],6)),"")</f>
        <v>11819</v>
      </c>
      <c r="AN965" s="6" t="str">
        <f>+IFERROR(VLOOKUP(AL965,Auxiliar!$A:$C,2,0),"")</f>
        <v>LATONES</v>
      </c>
      <c r="AO965" s="7" t="str">
        <f>+IFERROR(VLOOKUP(AL965,Auxiliar!$A:$C,3,0),"")</f>
        <v>1b 4% | 5b 7% | 97b 0%</v>
      </c>
      <c r="AW965" s="1"/>
      <c r="AX965" s="1" t="s">
        <v>32</v>
      </c>
      <c r="AY965" s="6" t="str">
        <f>+IFERROR(VALUE(RIGHT(Tabla9[[#This Row],[B2B]],6)),"")</f>
        <v/>
      </c>
      <c r="AZ965" s="6" t="str">
        <f>+IFERROR(VLOOKUP(AX965,Auxiliar!$A:$C,2,0),"")</f>
        <v>LATONES</v>
      </c>
      <c r="BA965" s="7" t="str">
        <f>+IFERROR(VLOOKUP(AX965,Auxiliar!$A:$C,3,0),"")</f>
        <v>2b 3% | 4b 4% | 6b 5% | 10b 8%  | 385b 0%</v>
      </c>
      <c r="CA965" s="1">
        <v>6572</v>
      </c>
      <c r="CB965" s="1" t="s">
        <v>35</v>
      </c>
      <c r="CC965" s="6">
        <f>+IFERROR(VALUE(RIGHT(Tabla14[[#This Row],[B2B]],6)),"")</f>
        <v>6572</v>
      </c>
      <c r="CD965" s="6" t="str">
        <f>+IFERROR(VLOOKUP(CB965,Auxiliar!$A:$C,2,0),"")</f>
        <v>Corona 710cc</v>
      </c>
      <c r="CE965" s="7" t="str">
        <f>+IFERROR(VLOOKUP(CB965,Auxiliar!$A:$C,3,0),"")</f>
        <v>1b 10% | 85b 0%</v>
      </c>
      <c r="CM965" s="1">
        <v>6469</v>
      </c>
      <c r="CN965" s="1" t="s">
        <v>20</v>
      </c>
      <c r="CO965" s="6">
        <v>6469</v>
      </c>
      <c r="CP965" s="6" t="s">
        <v>20</v>
      </c>
      <c r="CQ965" s="7" t="s">
        <v>21</v>
      </c>
      <c r="CY965" s="1">
        <v>6469</v>
      </c>
      <c r="CZ965" s="1" t="s">
        <v>16</v>
      </c>
      <c r="DA965" s="6">
        <f>+IFERROR(VALUE(RIGHT(Tabla18[[#This Row],[B2B]],6)),"")</f>
        <v>6469</v>
      </c>
      <c r="DB965" s="6" t="str">
        <f>+IFERROR(VLOOKUP(CZ965,Auxiliar!$A:$C,2,0),"")</f>
        <v>PREMIUM</v>
      </c>
      <c r="DC965" s="7" t="str">
        <f>+IFERROR(VLOOKUP(CZ965,Auxiliar!$A:$C,3,0),"")</f>
        <v>0b 0% | 2b 2% | 5b 3,5% | 10b 5%</v>
      </c>
      <c r="DE965" s="1">
        <v>6469</v>
      </c>
      <c r="DF965" s="1" t="s">
        <v>19</v>
      </c>
      <c r="DG965" s="6">
        <f>+IFERROR(VALUE(RIGHT(Tabla19[[#This Row],[B2B]],6)),"")</f>
        <v>6469</v>
      </c>
      <c r="DH965" s="6" t="str">
        <f>+IFERROR(VLOOKUP(DF965,Auxiliar!$A:$C,2,0),"")</f>
        <v>MICHELOB</v>
      </c>
      <c r="DI965" s="7" t="str">
        <f>+IFERROR(VLOOKUP(DF965,Auxiliar!$A:$C,3,0),"")</f>
        <v>1b 7% | 3b 22% | 8b 27%</v>
      </c>
      <c r="DK965" s="1"/>
      <c r="DL965" s="1"/>
      <c r="DM965" s="6" t="str">
        <f>+IFERROR(VALUE(RIGHT(Tabla20[[#This Row],[B2B]],6)),"")</f>
        <v/>
      </c>
      <c r="DN965" s="6" t="str">
        <f>+IFERROR(VLOOKUP(DL965,Auxiliar!$A:$C,2,0),"")</f>
        <v/>
      </c>
      <c r="DO965" s="7" t="str">
        <f>+IFERROR(VLOOKUP(DL965,Auxiliar!$A:$C,3,0),"")</f>
        <v/>
      </c>
      <c r="DQ965" s="1">
        <v>6469</v>
      </c>
      <c r="DR965" s="12" t="s">
        <v>24</v>
      </c>
      <c r="DS965" s="6">
        <f>+IFERROR(VALUE(RIGHT(Tabla21[[#This Row],[B2B]],6)),"")</f>
        <v>6469</v>
      </c>
      <c r="DT965" s="6" t="str">
        <f>+IFERROR(VLOOKUP(DR965,Auxiliar!$A:$C,2,0),"")</f>
        <v>CORONA PORRON</v>
      </c>
      <c r="DU965" s="7" t="str">
        <f>+IFERROR(VLOOKUP(DR965,Auxiliar!$A:$C,3,0),"")</f>
        <v>1b 5% | 20b 0%</v>
      </c>
      <c r="DW965" s="1"/>
      <c r="DX965" s="12"/>
      <c r="DY965" s="6" t="str">
        <f>+IFERROR(VALUE(RIGHT(Tabla22[[#This Row],[B2B]],6)),"")</f>
        <v/>
      </c>
      <c r="DZ965" s="6" t="str">
        <f>+IFERROR(VLOOKUP(DX965,Auxiliar!$A:$C,2,0),"")</f>
        <v/>
      </c>
      <c r="EA965" s="7" t="str">
        <f>+IFERROR(VLOOKUP(DX965,Auxiliar!$A:$C,3,0),"")</f>
        <v/>
      </c>
      <c r="EC965" s="1"/>
      <c r="ED965" s="12"/>
      <c r="EE965" s="6" t="str">
        <f>+IFERROR(VALUE(RIGHT(Tabla23[[#This Row],[B2B]],6)),"")</f>
        <v/>
      </c>
      <c r="EF965" s="6" t="str">
        <f>+IFERROR(VLOOKUP(ED965,Auxiliar!$A:$C,2,0),"")</f>
        <v/>
      </c>
      <c r="EG965" s="7" t="str">
        <f>+IFERROR(VLOOKUP(ED965,Auxiliar!$A:$C,3,0),"")</f>
        <v/>
      </c>
      <c r="EI965" s="1"/>
      <c r="EJ965" s="12"/>
      <c r="EK965" s="6" t="str">
        <f>+IFERROR(VALUE(RIGHT(Tabla24[[#This Row],[B2B]],6)),"")</f>
        <v/>
      </c>
      <c r="EL965" s="6" t="str">
        <f>+IFERROR(VLOOKUP(EJ965,Auxiliar!$A:$C,2,0),"")</f>
        <v/>
      </c>
      <c r="EM965" s="7" t="str">
        <f>+IFERROR(VLOOKUP(EJ965,Auxiliar!$A:$C,3,0),"")</f>
        <v/>
      </c>
      <c r="EO965" s="1"/>
      <c r="EP965" s="12"/>
      <c r="EQ965" s="6" t="str">
        <f>+IFERROR(VALUE(RIGHT(Tabla25[[#This Row],[B2B]],6)),"")</f>
        <v/>
      </c>
      <c r="ER965" s="6" t="str">
        <f>+IFERROR(VLOOKUP(EP965,Auxiliar!$A:$C,2,0),"")</f>
        <v/>
      </c>
      <c r="ES965" s="7" t="str">
        <f>+IFERROR(VLOOKUP(EP965,Auxiliar!$A:$C,3,0),"")</f>
        <v/>
      </c>
      <c r="EU965" s="1"/>
      <c r="EV965" s="12"/>
      <c r="EW965" s="6" t="str">
        <f>+IFERROR(VALUE(RIGHT(Tabla26[[#This Row],[B2B]],6)),"")</f>
        <v/>
      </c>
      <c r="EX965" s="6" t="str">
        <f>+IFERROR(VLOOKUP(EV965,Auxiliar!$A:$C,2,0),"")</f>
        <v/>
      </c>
      <c r="EY965" s="7" t="str">
        <f>+IFERROR(VLOOKUP(EV965,Auxiliar!$A:$C,3,0),"")</f>
        <v/>
      </c>
      <c r="EZ965" s="1"/>
      <c r="FA965" s="12"/>
      <c r="FB965" s="6" t="str">
        <f>+IFERROR(VALUE(RIGHT(Tabla27[[#This Row],[B2B]],6)),"")</f>
        <v/>
      </c>
      <c r="FC965" s="6" t="str">
        <f>+IFERROR(VLOOKUP(FA965,Auxiliar!$A:$C,2,0),"")</f>
        <v/>
      </c>
      <c r="FD965" s="7" t="str">
        <f>+IFERROR(VLOOKUP(FA965,Auxiliar!$A:$C,3,0),"")</f>
        <v/>
      </c>
      <c r="FE965" s="1"/>
      <c r="FF965" s="12"/>
      <c r="FG965" s="6" t="str">
        <f>+IFERROR(VALUE(RIGHT(Tabla28[[#This Row],[B2B]],6)),"")</f>
        <v/>
      </c>
      <c r="FH965" s="6" t="str">
        <f>+IFERROR(VLOOKUP(FF965,Auxiliar!$A:$C,2,0),"")</f>
        <v/>
      </c>
      <c r="FI965" s="7" t="str">
        <f>+IFERROR(VLOOKUP(FF965,Auxiliar!$A:$C,3,0),"")</f>
        <v/>
      </c>
      <c r="FJ965" s="1"/>
      <c r="FK965" s="12"/>
      <c r="FL965" s="6" t="str">
        <f>+IFERROR(VALUE(RIGHT(Tabla29[[#This Row],[B2B]],6)),"")</f>
        <v/>
      </c>
      <c r="FM965" s="6" t="str">
        <f>+IFERROR(VLOOKUP(FK965,Auxiliar!$A:$C,2,0),"")</f>
        <v/>
      </c>
      <c r="FN965" s="7" t="str">
        <f>+IFERROR(VLOOKUP(FK965,Auxiliar!$A:$C,3,0),"")</f>
        <v/>
      </c>
      <c r="FO965" s="1"/>
      <c r="FP965" s="12"/>
      <c r="FQ965" s="6" t="str">
        <f>+IFERROR(VALUE(RIGHT(Tabla30[[#This Row],[B2B]],6)),"")</f>
        <v/>
      </c>
      <c r="FR965" s="6" t="str">
        <f>+IFERROR(VLOOKUP(FP965,Auxiliar!$A:$C,2,0),"")</f>
        <v/>
      </c>
      <c r="FS965" s="7"/>
      <c r="FT965" s="1"/>
      <c r="FU965" s="12"/>
      <c r="FV965" s="6" t="str">
        <f>+IFERROR(VALUE(RIGHT(Tabla31[[#This Row],[B2B]],6)),"")</f>
        <v/>
      </c>
      <c r="FW965" s="6" t="str">
        <f>+IFERROR(VLOOKUP(FU965,Auxiliar!$A:$C,2,0),"")</f>
        <v/>
      </c>
      <c r="FX965" s="7" t="str">
        <f>+IFERROR(VLOOKUP(FU965,Auxiliar!$A:$C,3,0),"")</f>
        <v/>
      </c>
      <c r="FY965" s="1"/>
      <c r="FZ965" s="12"/>
      <c r="GA965" s="6" t="str">
        <f>+IFERROR(VALUE(RIGHT(Tabla32[[#This Row],[B2B]],6)),"")</f>
        <v/>
      </c>
      <c r="GB965" s="6" t="str">
        <f>+IFERROR(VLOOKUP(FZ965,Auxiliar!$A:$C,2,0),"")</f>
        <v/>
      </c>
      <c r="GC965" s="7" t="str">
        <f>+IFERROR(VLOOKUP(FZ965,Auxiliar!$A:$C,3,0),"")</f>
        <v/>
      </c>
      <c r="GD965" s="1"/>
      <c r="GE965" s="12"/>
      <c r="GF965" s="6" t="str">
        <f>+IFERROR(VALUE(RIGHT(Tabla33[[#This Row],[B2B]],6)),"")</f>
        <v/>
      </c>
      <c r="GG965" s="6" t="str">
        <f>+IFERROR(VLOOKUP(GE965,Auxiliar!$A:$C,2,0),"")</f>
        <v/>
      </c>
      <c r="GH965" s="7" t="str">
        <f>+IFERROR(VLOOKUP(GE965,Auxiliar!$A:$C,3,0),"")</f>
        <v/>
      </c>
    </row>
    <row r="966" spans="19:190" x14ac:dyDescent="0.25">
      <c r="S966" s="1">
        <v>20024</v>
      </c>
      <c r="T966" s="1" t="s">
        <v>9</v>
      </c>
      <c r="U966" s="6">
        <f>+IFERROR(VALUE(RIGHT(Tabla4[[#This Row],[B2B]],6)),"")</f>
        <v>20024</v>
      </c>
      <c r="V966" s="6" t="str">
        <f>+IFERROR(VLOOKUP(T966,Auxiliar!$A:$C,2,0),"")</f>
        <v>CORE</v>
      </c>
      <c r="W966" s="7" t="str">
        <f>+IFERROR(VLOOKUP(T966,Auxiliar!$A:$C,3,0),"")</f>
        <v>0b 1% | 2b 5% | 4b 6%</v>
      </c>
      <c r="AK966" s="1">
        <v>11821</v>
      </c>
      <c r="AL966" s="1" t="s">
        <v>30</v>
      </c>
      <c r="AM966" s="6">
        <f>+IFERROR(VALUE(RIGHT(Tabla7[[#This Row],[B2B]],6)),"")</f>
        <v>11821</v>
      </c>
      <c r="AN966" s="6" t="str">
        <f>+IFERROR(VLOOKUP(AL966,Auxiliar!$A:$C,2,0),"")</f>
        <v>LATONES</v>
      </c>
      <c r="AO966" s="7" t="str">
        <f>+IFERROR(VLOOKUP(AL966,Auxiliar!$A:$C,3,0),"")</f>
        <v>1b 4% | 5b 7% | 97b 0%</v>
      </c>
      <c r="AW966" s="1"/>
      <c r="AX966" s="1" t="s">
        <v>32</v>
      </c>
      <c r="AY966" s="6" t="str">
        <f>+IFERROR(VALUE(RIGHT(Tabla9[[#This Row],[B2B]],6)),"")</f>
        <v/>
      </c>
      <c r="AZ966" s="6" t="str">
        <f>+IFERROR(VLOOKUP(AX966,Auxiliar!$A:$C,2,0),"")</f>
        <v>LATONES</v>
      </c>
      <c r="BA966" s="7" t="str">
        <f>+IFERROR(VLOOKUP(AX966,Auxiliar!$A:$C,3,0),"")</f>
        <v>2b 3% | 4b 4% | 6b 5% | 10b 8%  | 385b 0%</v>
      </c>
      <c r="CA966" s="1">
        <v>6573</v>
      </c>
      <c r="CB966" s="1" t="s">
        <v>35</v>
      </c>
      <c r="CC966" s="6">
        <f>+IFERROR(VALUE(RIGHT(Tabla14[[#This Row],[B2B]],6)),"")</f>
        <v>6573</v>
      </c>
      <c r="CD966" s="6" t="str">
        <f>+IFERROR(VLOOKUP(CB966,Auxiliar!$A:$C,2,0),"")</f>
        <v>Corona 710cc</v>
      </c>
      <c r="CE966" s="7" t="str">
        <f>+IFERROR(VLOOKUP(CB966,Auxiliar!$A:$C,3,0),"")</f>
        <v>1b 10% | 85b 0%</v>
      </c>
      <c r="CM966" s="1">
        <v>6475</v>
      </c>
      <c r="CN966" s="1" t="s">
        <v>20</v>
      </c>
      <c r="CO966" s="6">
        <v>6475</v>
      </c>
      <c r="CP966" s="6" t="s">
        <v>20</v>
      </c>
      <c r="CQ966" s="7" t="s">
        <v>21</v>
      </c>
      <c r="CY966" s="1">
        <v>6475</v>
      </c>
      <c r="CZ966" s="1" t="s">
        <v>16</v>
      </c>
      <c r="DA966" s="6">
        <f>+IFERROR(VALUE(RIGHT(Tabla18[[#This Row],[B2B]],6)),"")</f>
        <v>6475</v>
      </c>
      <c r="DB966" s="6" t="str">
        <f>+IFERROR(VLOOKUP(CZ966,Auxiliar!$A:$C,2,0),"")</f>
        <v>PREMIUM</v>
      </c>
      <c r="DC966" s="7" t="str">
        <f>+IFERROR(VLOOKUP(CZ966,Auxiliar!$A:$C,3,0),"")</f>
        <v>0b 0% | 2b 2% | 5b 3,5% | 10b 5%</v>
      </c>
      <c r="DE966" s="1">
        <v>6475</v>
      </c>
      <c r="DF966" s="1" t="s">
        <v>19</v>
      </c>
      <c r="DG966" s="6">
        <f>+IFERROR(VALUE(RIGHT(Tabla19[[#This Row],[B2B]],6)),"")</f>
        <v>6475</v>
      </c>
      <c r="DH966" s="6" t="str">
        <f>+IFERROR(VLOOKUP(DF966,Auxiliar!$A:$C,2,0),"")</f>
        <v>MICHELOB</v>
      </c>
      <c r="DI966" s="7" t="str">
        <f>+IFERROR(VLOOKUP(DF966,Auxiliar!$A:$C,3,0),"")</f>
        <v>1b 7% | 3b 22% | 8b 27%</v>
      </c>
      <c r="DK966" s="1"/>
      <c r="DL966" s="1"/>
      <c r="DM966" s="6" t="str">
        <f>+IFERROR(VALUE(RIGHT(Tabla20[[#This Row],[B2B]],6)),"")</f>
        <v/>
      </c>
      <c r="DN966" s="6" t="str">
        <f>+IFERROR(VLOOKUP(DL966,Auxiliar!$A:$C,2,0),"")</f>
        <v/>
      </c>
      <c r="DO966" s="7" t="str">
        <f>+IFERROR(VLOOKUP(DL966,Auxiliar!$A:$C,3,0),"")</f>
        <v/>
      </c>
      <c r="DQ966" s="1">
        <v>6475</v>
      </c>
      <c r="DR966" s="12" t="s">
        <v>24</v>
      </c>
      <c r="DS966" s="6">
        <f>+IFERROR(VALUE(RIGHT(Tabla21[[#This Row],[B2B]],6)),"")</f>
        <v>6475</v>
      </c>
      <c r="DT966" s="6" t="str">
        <f>+IFERROR(VLOOKUP(DR966,Auxiliar!$A:$C,2,0),"")</f>
        <v>CORONA PORRON</v>
      </c>
      <c r="DU966" s="7" t="str">
        <f>+IFERROR(VLOOKUP(DR966,Auxiliar!$A:$C,3,0),"")</f>
        <v>1b 5% | 20b 0%</v>
      </c>
      <c r="DW966" s="1"/>
      <c r="DX966" s="12"/>
      <c r="DY966" s="6" t="str">
        <f>+IFERROR(VALUE(RIGHT(Tabla22[[#This Row],[B2B]],6)),"")</f>
        <v/>
      </c>
      <c r="DZ966" s="6" t="str">
        <f>+IFERROR(VLOOKUP(DX966,Auxiliar!$A:$C,2,0),"")</f>
        <v/>
      </c>
      <c r="EA966" s="7" t="str">
        <f>+IFERROR(VLOOKUP(DX966,Auxiliar!$A:$C,3,0),"")</f>
        <v/>
      </c>
      <c r="EC966" s="1"/>
      <c r="ED966" s="12"/>
      <c r="EE966" s="6" t="str">
        <f>+IFERROR(VALUE(RIGHT(Tabla23[[#This Row],[B2B]],6)),"")</f>
        <v/>
      </c>
      <c r="EF966" s="6" t="str">
        <f>+IFERROR(VLOOKUP(ED966,Auxiliar!$A:$C,2,0),"")</f>
        <v/>
      </c>
      <c r="EG966" s="7" t="str">
        <f>+IFERROR(VLOOKUP(ED966,Auxiliar!$A:$C,3,0),"")</f>
        <v/>
      </c>
      <c r="EI966" s="1"/>
      <c r="EJ966" s="12"/>
      <c r="EK966" s="6" t="str">
        <f>+IFERROR(VALUE(RIGHT(Tabla24[[#This Row],[B2B]],6)),"")</f>
        <v/>
      </c>
      <c r="EL966" s="6" t="str">
        <f>+IFERROR(VLOOKUP(EJ966,Auxiliar!$A:$C,2,0),"")</f>
        <v/>
      </c>
      <c r="EM966" s="7" t="str">
        <f>+IFERROR(VLOOKUP(EJ966,Auxiliar!$A:$C,3,0),"")</f>
        <v/>
      </c>
      <c r="EO966" s="1"/>
      <c r="EP966" s="12"/>
      <c r="EQ966" s="6" t="str">
        <f>+IFERROR(VALUE(RIGHT(Tabla25[[#This Row],[B2B]],6)),"")</f>
        <v/>
      </c>
      <c r="ER966" s="6" t="str">
        <f>+IFERROR(VLOOKUP(EP966,Auxiliar!$A:$C,2,0),"")</f>
        <v/>
      </c>
      <c r="ES966" s="7" t="str">
        <f>+IFERROR(VLOOKUP(EP966,Auxiliar!$A:$C,3,0),"")</f>
        <v/>
      </c>
      <c r="EU966" s="1"/>
      <c r="EV966" s="12"/>
      <c r="EW966" s="6" t="str">
        <f>+IFERROR(VALUE(RIGHT(Tabla26[[#This Row],[B2B]],6)),"")</f>
        <v/>
      </c>
      <c r="EX966" s="6" t="str">
        <f>+IFERROR(VLOOKUP(EV966,Auxiliar!$A:$C,2,0),"")</f>
        <v/>
      </c>
      <c r="EY966" s="7" t="str">
        <f>+IFERROR(VLOOKUP(EV966,Auxiliar!$A:$C,3,0),"")</f>
        <v/>
      </c>
      <c r="EZ966" s="1"/>
      <c r="FA966" s="12"/>
      <c r="FB966" s="6" t="str">
        <f>+IFERROR(VALUE(RIGHT(Tabla27[[#This Row],[B2B]],6)),"")</f>
        <v/>
      </c>
      <c r="FC966" s="6" t="str">
        <f>+IFERROR(VLOOKUP(FA966,Auxiliar!$A:$C,2,0),"")</f>
        <v/>
      </c>
      <c r="FD966" s="7" t="str">
        <f>+IFERROR(VLOOKUP(FA966,Auxiliar!$A:$C,3,0),"")</f>
        <v/>
      </c>
      <c r="FE966" s="1"/>
      <c r="FF966" s="12"/>
      <c r="FG966" s="6" t="str">
        <f>+IFERROR(VALUE(RIGHT(Tabla28[[#This Row],[B2B]],6)),"")</f>
        <v/>
      </c>
      <c r="FH966" s="6" t="str">
        <f>+IFERROR(VLOOKUP(FF966,Auxiliar!$A:$C,2,0),"")</f>
        <v/>
      </c>
      <c r="FI966" s="7" t="str">
        <f>+IFERROR(VLOOKUP(FF966,Auxiliar!$A:$C,3,0),"")</f>
        <v/>
      </c>
      <c r="FJ966" s="1"/>
      <c r="FK966" s="12"/>
      <c r="FL966" s="6" t="str">
        <f>+IFERROR(VALUE(RIGHT(Tabla29[[#This Row],[B2B]],6)),"")</f>
        <v/>
      </c>
      <c r="FM966" s="6" t="str">
        <f>+IFERROR(VLOOKUP(FK966,Auxiliar!$A:$C,2,0),"")</f>
        <v/>
      </c>
      <c r="FN966" s="7" t="str">
        <f>+IFERROR(VLOOKUP(FK966,Auxiliar!$A:$C,3,0),"")</f>
        <v/>
      </c>
      <c r="FO966" s="1"/>
      <c r="FP966" s="12"/>
      <c r="FQ966" s="6" t="str">
        <f>+IFERROR(VALUE(RIGHT(Tabla30[[#This Row],[B2B]],6)),"")</f>
        <v/>
      </c>
      <c r="FR966" s="6" t="str">
        <f>+IFERROR(VLOOKUP(FP966,Auxiliar!$A:$C,2,0),"")</f>
        <v/>
      </c>
      <c r="FS966" s="7"/>
      <c r="FT966" s="1"/>
      <c r="FU966" s="12"/>
      <c r="FV966" s="6" t="str">
        <f>+IFERROR(VALUE(RIGHT(Tabla31[[#This Row],[B2B]],6)),"")</f>
        <v/>
      </c>
      <c r="FW966" s="6" t="str">
        <f>+IFERROR(VLOOKUP(FU966,Auxiliar!$A:$C,2,0),"")</f>
        <v/>
      </c>
      <c r="FX966" s="7" t="str">
        <f>+IFERROR(VLOOKUP(FU966,Auxiliar!$A:$C,3,0),"")</f>
        <v/>
      </c>
      <c r="FY966" s="1"/>
      <c r="FZ966" s="12"/>
      <c r="GA966" s="6" t="str">
        <f>+IFERROR(VALUE(RIGHT(Tabla32[[#This Row],[B2B]],6)),"")</f>
        <v/>
      </c>
      <c r="GB966" s="6" t="str">
        <f>+IFERROR(VLOOKUP(FZ966,Auxiliar!$A:$C,2,0),"")</f>
        <v/>
      </c>
      <c r="GC966" s="7" t="str">
        <f>+IFERROR(VLOOKUP(FZ966,Auxiliar!$A:$C,3,0),"")</f>
        <v/>
      </c>
      <c r="GD966" s="1"/>
      <c r="GE966" s="12"/>
      <c r="GF966" s="6" t="str">
        <f>+IFERROR(VALUE(RIGHT(Tabla33[[#This Row],[B2B]],6)),"")</f>
        <v/>
      </c>
      <c r="GG966" s="6" t="str">
        <f>+IFERROR(VLOOKUP(GE966,Auxiliar!$A:$C,2,0),"")</f>
        <v/>
      </c>
      <c r="GH966" s="7" t="str">
        <f>+IFERROR(VLOOKUP(GE966,Auxiliar!$A:$C,3,0),"")</f>
        <v/>
      </c>
    </row>
    <row r="967" spans="19:190" x14ac:dyDescent="0.25">
      <c r="S967" s="1">
        <v>20034</v>
      </c>
      <c r="T967" s="1" t="s">
        <v>9</v>
      </c>
      <c r="U967" s="6">
        <f>+IFERROR(VALUE(RIGHT(Tabla4[[#This Row],[B2B]],6)),"")</f>
        <v>20034</v>
      </c>
      <c r="V967" s="6" t="str">
        <f>+IFERROR(VLOOKUP(T967,Auxiliar!$A:$C,2,0),"")</f>
        <v>CORE</v>
      </c>
      <c r="W967" s="7" t="str">
        <f>+IFERROR(VLOOKUP(T967,Auxiliar!$A:$C,3,0),"")</f>
        <v>0b 1% | 2b 5% | 4b 6%</v>
      </c>
      <c r="AK967" s="1">
        <v>11827</v>
      </c>
      <c r="AL967" s="1" t="s">
        <v>30</v>
      </c>
      <c r="AM967" s="6">
        <f>+IFERROR(VALUE(RIGHT(Tabla7[[#This Row],[B2B]],6)),"")</f>
        <v>11827</v>
      </c>
      <c r="AN967" s="6" t="str">
        <f>+IFERROR(VLOOKUP(AL967,Auxiliar!$A:$C,2,0),"")</f>
        <v>LATONES</v>
      </c>
      <c r="AO967" s="7" t="str">
        <f>+IFERROR(VLOOKUP(AL967,Auxiliar!$A:$C,3,0),"")</f>
        <v>1b 4% | 5b 7% | 97b 0%</v>
      </c>
      <c r="AW967" s="1"/>
      <c r="AX967" s="1" t="s">
        <v>32</v>
      </c>
      <c r="AY967" s="6" t="str">
        <f>+IFERROR(VALUE(RIGHT(Tabla9[[#This Row],[B2B]],6)),"")</f>
        <v/>
      </c>
      <c r="AZ967" s="6" t="str">
        <f>+IFERROR(VLOOKUP(AX967,Auxiliar!$A:$C,2,0),"")</f>
        <v>LATONES</v>
      </c>
      <c r="BA967" s="7" t="str">
        <f>+IFERROR(VLOOKUP(AX967,Auxiliar!$A:$C,3,0),"")</f>
        <v>2b 3% | 4b 4% | 6b 5% | 10b 8%  | 385b 0%</v>
      </c>
      <c r="CA967" s="1">
        <v>6575</v>
      </c>
      <c r="CB967" s="1" t="s">
        <v>35</v>
      </c>
      <c r="CC967" s="6">
        <f>+IFERROR(VALUE(RIGHT(Tabla14[[#This Row],[B2B]],6)),"")</f>
        <v>6575</v>
      </c>
      <c r="CD967" s="6" t="str">
        <f>+IFERROR(VLOOKUP(CB967,Auxiliar!$A:$C,2,0),"")</f>
        <v>Corona 710cc</v>
      </c>
      <c r="CE967" s="7" t="str">
        <f>+IFERROR(VLOOKUP(CB967,Auxiliar!$A:$C,3,0),"")</f>
        <v>1b 10% | 85b 0%</v>
      </c>
      <c r="CM967" s="1">
        <v>6476</v>
      </c>
      <c r="CN967" s="1" t="s">
        <v>20</v>
      </c>
      <c r="CO967" s="6">
        <v>6476</v>
      </c>
      <c r="CP967" s="6" t="s">
        <v>20</v>
      </c>
      <c r="CQ967" s="7" t="s">
        <v>21</v>
      </c>
      <c r="CY967" s="1">
        <v>6476</v>
      </c>
      <c r="CZ967" s="1" t="s">
        <v>16</v>
      </c>
      <c r="DA967" s="6">
        <f>+IFERROR(VALUE(RIGHT(Tabla18[[#This Row],[B2B]],6)),"")</f>
        <v>6476</v>
      </c>
      <c r="DB967" s="6" t="str">
        <f>+IFERROR(VLOOKUP(CZ967,Auxiliar!$A:$C,2,0),"")</f>
        <v>PREMIUM</v>
      </c>
      <c r="DC967" s="7" t="str">
        <f>+IFERROR(VLOOKUP(CZ967,Auxiliar!$A:$C,3,0),"")</f>
        <v>0b 0% | 2b 2% | 5b 3,5% | 10b 5%</v>
      </c>
      <c r="DE967" s="1">
        <v>6476</v>
      </c>
      <c r="DF967" s="1" t="s">
        <v>19</v>
      </c>
      <c r="DG967" s="6">
        <f>+IFERROR(VALUE(RIGHT(Tabla19[[#This Row],[B2B]],6)),"")</f>
        <v>6476</v>
      </c>
      <c r="DH967" s="6" t="str">
        <f>+IFERROR(VLOOKUP(DF967,Auxiliar!$A:$C,2,0),"")</f>
        <v>MICHELOB</v>
      </c>
      <c r="DI967" s="7" t="str">
        <f>+IFERROR(VLOOKUP(DF967,Auxiliar!$A:$C,3,0),"")</f>
        <v>1b 7% | 3b 22% | 8b 27%</v>
      </c>
      <c r="DK967" s="1"/>
      <c r="DL967" s="1"/>
      <c r="DM967" s="6" t="str">
        <f>+IFERROR(VALUE(RIGHT(Tabla20[[#This Row],[B2B]],6)),"")</f>
        <v/>
      </c>
      <c r="DN967" s="6" t="str">
        <f>+IFERROR(VLOOKUP(DL967,Auxiliar!$A:$C,2,0),"")</f>
        <v/>
      </c>
      <c r="DO967" s="7" t="str">
        <f>+IFERROR(VLOOKUP(DL967,Auxiliar!$A:$C,3,0),"")</f>
        <v/>
      </c>
      <c r="DQ967" s="1">
        <v>6476</v>
      </c>
      <c r="DR967" s="12" t="s">
        <v>24</v>
      </c>
      <c r="DS967" s="6">
        <f>+IFERROR(VALUE(RIGHT(Tabla21[[#This Row],[B2B]],6)),"")</f>
        <v>6476</v>
      </c>
      <c r="DT967" s="6" t="str">
        <f>+IFERROR(VLOOKUP(DR967,Auxiliar!$A:$C,2,0),"")</f>
        <v>CORONA PORRON</v>
      </c>
      <c r="DU967" s="7" t="str">
        <f>+IFERROR(VLOOKUP(DR967,Auxiliar!$A:$C,3,0),"")</f>
        <v>1b 5% | 20b 0%</v>
      </c>
      <c r="DW967" s="1"/>
      <c r="DX967" s="12"/>
      <c r="DY967" s="6" t="str">
        <f>+IFERROR(VALUE(RIGHT(Tabla22[[#This Row],[B2B]],6)),"")</f>
        <v/>
      </c>
      <c r="DZ967" s="6" t="str">
        <f>+IFERROR(VLOOKUP(DX967,Auxiliar!$A:$C,2,0),"")</f>
        <v/>
      </c>
      <c r="EA967" s="7" t="str">
        <f>+IFERROR(VLOOKUP(DX967,Auxiliar!$A:$C,3,0),"")</f>
        <v/>
      </c>
      <c r="EC967" s="1"/>
      <c r="ED967" s="12"/>
      <c r="EE967" s="6" t="str">
        <f>+IFERROR(VALUE(RIGHT(Tabla23[[#This Row],[B2B]],6)),"")</f>
        <v/>
      </c>
      <c r="EF967" s="6" t="str">
        <f>+IFERROR(VLOOKUP(ED967,Auxiliar!$A:$C,2,0),"")</f>
        <v/>
      </c>
      <c r="EG967" s="7" t="str">
        <f>+IFERROR(VLOOKUP(ED967,Auxiliar!$A:$C,3,0),"")</f>
        <v/>
      </c>
      <c r="EI967" s="1"/>
      <c r="EJ967" s="12"/>
      <c r="EK967" s="6" t="str">
        <f>+IFERROR(VALUE(RIGHT(Tabla24[[#This Row],[B2B]],6)),"")</f>
        <v/>
      </c>
      <c r="EL967" s="6" t="str">
        <f>+IFERROR(VLOOKUP(EJ967,Auxiliar!$A:$C,2,0),"")</f>
        <v/>
      </c>
      <c r="EM967" s="7" t="str">
        <f>+IFERROR(VLOOKUP(EJ967,Auxiliar!$A:$C,3,0),"")</f>
        <v/>
      </c>
      <c r="EO967" s="1"/>
      <c r="EP967" s="12"/>
      <c r="EQ967" s="6" t="str">
        <f>+IFERROR(VALUE(RIGHT(Tabla25[[#This Row],[B2B]],6)),"")</f>
        <v/>
      </c>
      <c r="ER967" s="6" t="str">
        <f>+IFERROR(VLOOKUP(EP967,Auxiliar!$A:$C,2,0),"")</f>
        <v/>
      </c>
      <c r="ES967" s="7" t="str">
        <f>+IFERROR(VLOOKUP(EP967,Auxiliar!$A:$C,3,0),"")</f>
        <v/>
      </c>
      <c r="EU967" s="1"/>
      <c r="EV967" s="12"/>
      <c r="EW967" s="6" t="str">
        <f>+IFERROR(VALUE(RIGHT(Tabla26[[#This Row],[B2B]],6)),"")</f>
        <v/>
      </c>
      <c r="EX967" s="6" t="str">
        <f>+IFERROR(VLOOKUP(EV967,Auxiliar!$A:$C,2,0),"")</f>
        <v/>
      </c>
      <c r="EY967" s="7" t="str">
        <f>+IFERROR(VLOOKUP(EV967,Auxiliar!$A:$C,3,0),"")</f>
        <v/>
      </c>
      <c r="EZ967" s="1"/>
      <c r="FA967" s="12"/>
      <c r="FB967" s="6" t="str">
        <f>+IFERROR(VALUE(RIGHT(Tabla27[[#This Row],[B2B]],6)),"")</f>
        <v/>
      </c>
      <c r="FC967" s="6" t="str">
        <f>+IFERROR(VLOOKUP(FA967,Auxiliar!$A:$C,2,0),"")</f>
        <v/>
      </c>
      <c r="FD967" s="7" t="str">
        <f>+IFERROR(VLOOKUP(FA967,Auxiliar!$A:$C,3,0),"")</f>
        <v/>
      </c>
      <c r="FE967" s="1"/>
      <c r="FF967" s="12"/>
      <c r="FG967" s="6" t="str">
        <f>+IFERROR(VALUE(RIGHT(Tabla28[[#This Row],[B2B]],6)),"")</f>
        <v/>
      </c>
      <c r="FH967" s="6" t="str">
        <f>+IFERROR(VLOOKUP(FF967,Auxiliar!$A:$C,2,0),"")</f>
        <v/>
      </c>
      <c r="FI967" s="7" t="str">
        <f>+IFERROR(VLOOKUP(FF967,Auxiliar!$A:$C,3,0),"")</f>
        <v/>
      </c>
      <c r="FJ967" s="1"/>
      <c r="FK967" s="12"/>
      <c r="FL967" s="6" t="str">
        <f>+IFERROR(VALUE(RIGHT(Tabla29[[#This Row],[B2B]],6)),"")</f>
        <v/>
      </c>
      <c r="FM967" s="6" t="str">
        <f>+IFERROR(VLOOKUP(FK967,Auxiliar!$A:$C,2,0),"")</f>
        <v/>
      </c>
      <c r="FN967" s="7" t="str">
        <f>+IFERROR(VLOOKUP(FK967,Auxiliar!$A:$C,3,0),"")</f>
        <v/>
      </c>
      <c r="FO967" s="1"/>
      <c r="FP967" s="12"/>
      <c r="FQ967" s="6" t="str">
        <f>+IFERROR(VALUE(RIGHT(Tabla30[[#This Row],[B2B]],6)),"")</f>
        <v/>
      </c>
      <c r="FR967" s="6" t="str">
        <f>+IFERROR(VLOOKUP(FP967,Auxiliar!$A:$C,2,0),"")</f>
        <v/>
      </c>
      <c r="FS967" s="7"/>
      <c r="FT967" s="1"/>
      <c r="FU967" s="12"/>
      <c r="FV967" s="6" t="str">
        <f>+IFERROR(VALUE(RIGHT(Tabla31[[#This Row],[B2B]],6)),"")</f>
        <v/>
      </c>
      <c r="FW967" s="6" t="str">
        <f>+IFERROR(VLOOKUP(FU967,Auxiliar!$A:$C,2,0),"")</f>
        <v/>
      </c>
      <c r="FX967" s="7" t="str">
        <f>+IFERROR(VLOOKUP(FU967,Auxiliar!$A:$C,3,0),"")</f>
        <v/>
      </c>
      <c r="FY967" s="1"/>
      <c r="FZ967" s="12"/>
      <c r="GA967" s="6" t="str">
        <f>+IFERROR(VALUE(RIGHT(Tabla32[[#This Row],[B2B]],6)),"")</f>
        <v/>
      </c>
      <c r="GB967" s="6" t="str">
        <f>+IFERROR(VLOOKUP(FZ967,Auxiliar!$A:$C,2,0),"")</f>
        <v/>
      </c>
      <c r="GC967" s="7" t="str">
        <f>+IFERROR(VLOOKUP(FZ967,Auxiliar!$A:$C,3,0),"")</f>
        <v/>
      </c>
      <c r="GD967" s="1"/>
      <c r="GE967" s="12"/>
      <c r="GF967" s="6" t="str">
        <f>+IFERROR(VALUE(RIGHT(Tabla33[[#This Row],[B2B]],6)),"")</f>
        <v/>
      </c>
      <c r="GG967" s="6" t="str">
        <f>+IFERROR(VLOOKUP(GE967,Auxiliar!$A:$C,2,0),"")</f>
        <v/>
      </c>
      <c r="GH967" s="7" t="str">
        <f>+IFERROR(VLOOKUP(GE967,Auxiliar!$A:$C,3,0),"")</f>
        <v/>
      </c>
    </row>
    <row r="968" spans="19:190" x14ac:dyDescent="0.25">
      <c r="S968" s="1">
        <v>20037</v>
      </c>
      <c r="T968" s="1" t="s">
        <v>9</v>
      </c>
      <c r="U968" s="6">
        <f>+IFERROR(VALUE(RIGHT(Tabla4[[#This Row],[B2B]],6)),"")</f>
        <v>20037</v>
      </c>
      <c r="V968" s="6" t="str">
        <f>+IFERROR(VLOOKUP(T968,Auxiliar!$A:$C,2,0),"")</f>
        <v>CORE</v>
      </c>
      <c r="W968" s="7" t="str">
        <f>+IFERROR(VLOOKUP(T968,Auxiliar!$A:$C,3,0),"")</f>
        <v>0b 1% | 2b 5% | 4b 6%</v>
      </c>
      <c r="AK968" s="1">
        <v>11829</v>
      </c>
      <c r="AL968" s="1" t="s">
        <v>30</v>
      </c>
      <c r="AM968" s="6">
        <f>+IFERROR(VALUE(RIGHT(Tabla7[[#This Row],[B2B]],6)),"")</f>
        <v>11829</v>
      </c>
      <c r="AN968" s="6" t="str">
        <f>+IFERROR(VLOOKUP(AL968,Auxiliar!$A:$C,2,0),"")</f>
        <v>LATONES</v>
      </c>
      <c r="AO968" s="7" t="str">
        <f>+IFERROR(VLOOKUP(AL968,Auxiliar!$A:$C,3,0),"")</f>
        <v>1b 4% | 5b 7% | 97b 0%</v>
      </c>
      <c r="AW968" s="1"/>
      <c r="AX968" s="1" t="s">
        <v>32</v>
      </c>
      <c r="AY968" s="6" t="str">
        <f>+IFERROR(VALUE(RIGHT(Tabla9[[#This Row],[B2B]],6)),"")</f>
        <v/>
      </c>
      <c r="AZ968" s="6" t="str">
        <f>+IFERROR(VLOOKUP(AX968,Auxiliar!$A:$C,2,0),"")</f>
        <v>LATONES</v>
      </c>
      <c r="BA968" s="7" t="str">
        <f>+IFERROR(VLOOKUP(AX968,Auxiliar!$A:$C,3,0),"")</f>
        <v>2b 3% | 4b 4% | 6b 5% | 10b 8%  | 385b 0%</v>
      </c>
      <c r="CA968" s="1">
        <v>6578</v>
      </c>
      <c r="CB968" s="1" t="s">
        <v>35</v>
      </c>
      <c r="CC968" s="6">
        <f>+IFERROR(VALUE(RIGHT(Tabla14[[#This Row],[B2B]],6)),"")</f>
        <v>6578</v>
      </c>
      <c r="CD968" s="6" t="str">
        <f>+IFERROR(VLOOKUP(CB968,Auxiliar!$A:$C,2,0),"")</f>
        <v>Corona 710cc</v>
      </c>
      <c r="CE968" s="7" t="str">
        <f>+IFERROR(VLOOKUP(CB968,Auxiliar!$A:$C,3,0),"")</f>
        <v>1b 10% | 85b 0%</v>
      </c>
      <c r="CM968" s="1">
        <v>6481</v>
      </c>
      <c r="CN968" s="1" t="s">
        <v>20</v>
      </c>
      <c r="CO968" s="6">
        <v>6481</v>
      </c>
      <c r="CP968" s="6" t="s">
        <v>20</v>
      </c>
      <c r="CQ968" s="7" t="s">
        <v>21</v>
      </c>
      <c r="CY968" s="1">
        <v>6481</v>
      </c>
      <c r="CZ968" s="1" t="s">
        <v>16</v>
      </c>
      <c r="DA968" s="6">
        <f>+IFERROR(VALUE(RIGHT(Tabla18[[#This Row],[B2B]],6)),"")</f>
        <v>6481</v>
      </c>
      <c r="DB968" s="6" t="str">
        <f>+IFERROR(VLOOKUP(CZ968,Auxiliar!$A:$C,2,0),"")</f>
        <v>PREMIUM</v>
      </c>
      <c r="DC968" s="7" t="str">
        <f>+IFERROR(VLOOKUP(CZ968,Auxiliar!$A:$C,3,0),"")</f>
        <v>0b 0% | 2b 2% | 5b 3,5% | 10b 5%</v>
      </c>
      <c r="DE968" s="1">
        <v>6481</v>
      </c>
      <c r="DF968" s="1" t="s">
        <v>19</v>
      </c>
      <c r="DG968" s="6">
        <f>+IFERROR(VALUE(RIGHT(Tabla19[[#This Row],[B2B]],6)),"")</f>
        <v>6481</v>
      </c>
      <c r="DH968" s="6" t="str">
        <f>+IFERROR(VLOOKUP(DF968,Auxiliar!$A:$C,2,0),"")</f>
        <v>MICHELOB</v>
      </c>
      <c r="DI968" s="7" t="str">
        <f>+IFERROR(VLOOKUP(DF968,Auxiliar!$A:$C,3,0),"")</f>
        <v>1b 7% | 3b 22% | 8b 27%</v>
      </c>
      <c r="DK968" s="1"/>
      <c r="DL968" s="1"/>
      <c r="DM968" s="6" t="str">
        <f>+IFERROR(VALUE(RIGHT(Tabla20[[#This Row],[B2B]],6)),"")</f>
        <v/>
      </c>
      <c r="DN968" s="6" t="str">
        <f>+IFERROR(VLOOKUP(DL968,Auxiliar!$A:$C,2,0),"")</f>
        <v/>
      </c>
      <c r="DO968" s="7" t="str">
        <f>+IFERROR(VLOOKUP(DL968,Auxiliar!$A:$C,3,0),"")</f>
        <v/>
      </c>
      <c r="DQ968" s="1">
        <v>6481</v>
      </c>
      <c r="DR968" s="12" t="s">
        <v>24</v>
      </c>
      <c r="DS968" s="6">
        <f>+IFERROR(VALUE(RIGHT(Tabla21[[#This Row],[B2B]],6)),"")</f>
        <v>6481</v>
      </c>
      <c r="DT968" s="6" t="str">
        <f>+IFERROR(VLOOKUP(DR968,Auxiliar!$A:$C,2,0),"")</f>
        <v>CORONA PORRON</v>
      </c>
      <c r="DU968" s="7" t="str">
        <f>+IFERROR(VLOOKUP(DR968,Auxiliar!$A:$C,3,0),"")</f>
        <v>1b 5% | 20b 0%</v>
      </c>
      <c r="DW968" s="1"/>
      <c r="DX968" s="12"/>
      <c r="DY968" s="6" t="str">
        <f>+IFERROR(VALUE(RIGHT(Tabla22[[#This Row],[B2B]],6)),"")</f>
        <v/>
      </c>
      <c r="DZ968" s="6" t="str">
        <f>+IFERROR(VLOOKUP(DX968,Auxiliar!$A:$C,2,0),"")</f>
        <v/>
      </c>
      <c r="EA968" s="7" t="str">
        <f>+IFERROR(VLOOKUP(DX968,Auxiliar!$A:$C,3,0),"")</f>
        <v/>
      </c>
      <c r="EC968" s="1"/>
      <c r="ED968" s="12"/>
      <c r="EE968" s="6" t="str">
        <f>+IFERROR(VALUE(RIGHT(Tabla23[[#This Row],[B2B]],6)),"")</f>
        <v/>
      </c>
      <c r="EF968" s="6" t="str">
        <f>+IFERROR(VLOOKUP(ED968,Auxiliar!$A:$C,2,0),"")</f>
        <v/>
      </c>
      <c r="EG968" s="7" t="str">
        <f>+IFERROR(VLOOKUP(ED968,Auxiliar!$A:$C,3,0),"")</f>
        <v/>
      </c>
      <c r="EI968" s="1"/>
      <c r="EJ968" s="12"/>
      <c r="EK968" s="6" t="str">
        <f>+IFERROR(VALUE(RIGHT(Tabla24[[#This Row],[B2B]],6)),"")</f>
        <v/>
      </c>
      <c r="EL968" s="6" t="str">
        <f>+IFERROR(VLOOKUP(EJ968,Auxiliar!$A:$C,2,0),"")</f>
        <v/>
      </c>
      <c r="EM968" s="7" t="str">
        <f>+IFERROR(VLOOKUP(EJ968,Auxiliar!$A:$C,3,0),"")</f>
        <v/>
      </c>
      <c r="EO968" s="1"/>
      <c r="EP968" s="12"/>
      <c r="EQ968" s="6" t="str">
        <f>+IFERROR(VALUE(RIGHT(Tabla25[[#This Row],[B2B]],6)),"")</f>
        <v/>
      </c>
      <c r="ER968" s="6" t="str">
        <f>+IFERROR(VLOOKUP(EP968,Auxiliar!$A:$C,2,0),"")</f>
        <v/>
      </c>
      <c r="ES968" s="7" t="str">
        <f>+IFERROR(VLOOKUP(EP968,Auxiliar!$A:$C,3,0),"")</f>
        <v/>
      </c>
      <c r="EU968" s="1"/>
      <c r="EV968" s="12"/>
      <c r="EW968" s="6" t="str">
        <f>+IFERROR(VALUE(RIGHT(Tabla26[[#This Row],[B2B]],6)),"")</f>
        <v/>
      </c>
      <c r="EX968" s="6" t="str">
        <f>+IFERROR(VLOOKUP(EV968,Auxiliar!$A:$C,2,0),"")</f>
        <v/>
      </c>
      <c r="EY968" s="7" t="str">
        <f>+IFERROR(VLOOKUP(EV968,Auxiliar!$A:$C,3,0),"")</f>
        <v/>
      </c>
      <c r="EZ968" s="1"/>
      <c r="FA968" s="12"/>
      <c r="FB968" s="6" t="str">
        <f>+IFERROR(VALUE(RIGHT(Tabla27[[#This Row],[B2B]],6)),"")</f>
        <v/>
      </c>
      <c r="FC968" s="6" t="str">
        <f>+IFERROR(VLOOKUP(FA968,Auxiliar!$A:$C,2,0),"")</f>
        <v/>
      </c>
      <c r="FD968" s="7" t="str">
        <f>+IFERROR(VLOOKUP(FA968,Auxiliar!$A:$C,3,0),"")</f>
        <v/>
      </c>
      <c r="FE968" s="1"/>
      <c r="FF968" s="12"/>
      <c r="FG968" s="6" t="str">
        <f>+IFERROR(VALUE(RIGHT(Tabla28[[#This Row],[B2B]],6)),"")</f>
        <v/>
      </c>
      <c r="FH968" s="6" t="str">
        <f>+IFERROR(VLOOKUP(FF968,Auxiliar!$A:$C,2,0),"")</f>
        <v/>
      </c>
      <c r="FI968" s="7" t="str">
        <f>+IFERROR(VLOOKUP(FF968,Auxiliar!$A:$C,3,0),"")</f>
        <v/>
      </c>
      <c r="FJ968" s="1"/>
      <c r="FK968" s="12"/>
      <c r="FL968" s="6" t="str">
        <f>+IFERROR(VALUE(RIGHT(Tabla29[[#This Row],[B2B]],6)),"")</f>
        <v/>
      </c>
      <c r="FM968" s="6" t="str">
        <f>+IFERROR(VLOOKUP(FK968,Auxiliar!$A:$C,2,0),"")</f>
        <v/>
      </c>
      <c r="FN968" s="7" t="str">
        <f>+IFERROR(VLOOKUP(FK968,Auxiliar!$A:$C,3,0),"")</f>
        <v/>
      </c>
      <c r="FO968" s="1"/>
      <c r="FP968" s="12"/>
      <c r="FQ968" s="6" t="str">
        <f>+IFERROR(VALUE(RIGHT(Tabla30[[#This Row],[B2B]],6)),"")</f>
        <v/>
      </c>
      <c r="FR968" s="6" t="str">
        <f>+IFERROR(VLOOKUP(FP968,Auxiliar!$A:$C,2,0),"")</f>
        <v/>
      </c>
      <c r="FS968" s="7"/>
      <c r="FT968" s="1"/>
      <c r="FU968" s="12"/>
      <c r="FV968" s="6" t="str">
        <f>+IFERROR(VALUE(RIGHT(Tabla31[[#This Row],[B2B]],6)),"")</f>
        <v/>
      </c>
      <c r="FW968" s="6" t="str">
        <f>+IFERROR(VLOOKUP(FU968,Auxiliar!$A:$C,2,0),"")</f>
        <v/>
      </c>
      <c r="FX968" s="7" t="str">
        <f>+IFERROR(VLOOKUP(FU968,Auxiliar!$A:$C,3,0),"")</f>
        <v/>
      </c>
      <c r="FY968" s="1"/>
      <c r="FZ968" s="12"/>
      <c r="GA968" s="6" t="str">
        <f>+IFERROR(VALUE(RIGHT(Tabla32[[#This Row],[B2B]],6)),"")</f>
        <v/>
      </c>
      <c r="GB968" s="6" t="str">
        <f>+IFERROR(VLOOKUP(FZ968,Auxiliar!$A:$C,2,0),"")</f>
        <v/>
      </c>
      <c r="GC968" s="7" t="str">
        <f>+IFERROR(VLOOKUP(FZ968,Auxiliar!$A:$C,3,0),"")</f>
        <v/>
      </c>
      <c r="GD968" s="1"/>
      <c r="GE968" s="12"/>
      <c r="GF968" s="6" t="str">
        <f>+IFERROR(VALUE(RIGHT(Tabla33[[#This Row],[B2B]],6)),"")</f>
        <v/>
      </c>
      <c r="GG968" s="6" t="str">
        <f>+IFERROR(VLOOKUP(GE968,Auxiliar!$A:$C,2,0),"")</f>
        <v/>
      </c>
      <c r="GH968" s="7" t="str">
        <f>+IFERROR(VLOOKUP(GE968,Auxiliar!$A:$C,3,0),"")</f>
        <v/>
      </c>
    </row>
    <row r="969" spans="19:190" x14ac:dyDescent="0.25">
      <c r="S969" s="1">
        <v>20047</v>
      </c>
      <c r="T969" s="1" t="s">
        <v>9</v>
      </c>
      <c r="U969" s="6">
        <f>+IFERROR(VALUE(RIGHT(Tabla4[[#This Row],[B2B]],6)),"")</f>
        <v>20047</v>
      </c>
      <c r="V969" s="6" t="str">
        <f>+IFERROR(VLOOKUP(T969,Auxiliar!$A:$C,2,0),"")</f>
        <v>CORE</v>
      </c>
      <c r="W969" s="7" t="str">
        <f>+IFERROR(VLOOKUP(T969,Auxiliar!$A:$C,3,0),"")</f>
        <v>0b 1% | 2b 5% | 4b 6%</v>
      </c>
      <c r="AK969" s="1">
        <v>11833</v>
      </c>
      <c r="AL969" s="1" t="s">
        <v>30</v>
      </c>
      <c r="AM969" s="6">
        <f>+IFERROR(VALUE(RIGHT(Tabla7[[#This Row],[B2B]],6)),"")</f>
        <v>11833</v>
      </c>
      <c r="AN969" s="6" t="str">
        <f>+IFERROR(VLOOKUP(AL969,Auxiliar!$A:$C,2,0),"")</f>
        <v>LATONES</v>
      </c>
      <c r="AO969" s="7" t="str">
        <f>+IFERROR(VLOOKUP(AL969,Auxiliar!$A:$C,3,0),"")</f>
        <v>1b 4% | 5b 7% | 97b 0%</v>
      </c>
      <c r="AW969" s="1"/>
      <c r="AX969" s="1" t="s">
        <v>32</v>
      </c>
      <c r="AY969" s="6" t="str">
        <f>+IFERROR(VALUE(RIGHT(Tabla9[[#This Row],[B2B]],6)),"")</f>
        <v/>
      </c>
      <c r="AZ969" s="6" t="str">
        <f>+IFERROR(VLOOKUP(AX969,Auxiliar!$A:$C,2,0),"")</f>
        <v>LATONES</v>
      </c>
      <c r="BA969" s="7" t="str">
        <f>+IFERROR(VLOOKUP(AX969,Auxiliar!$A:$C,3,0),"")</f>
        <v>2b 3% | 4b 4% | 6b 5% | 10b 8%  | 385b 0%</v>
      </c>
      <c r="CA969" s="1">
        <v>6582</v>
      </c>
      <c r="CB969" s="1" t="s">
        <v>35</v>
      </c>
      <c r="CC969" s="6">
        <f>+IFERROR(VALUE(RIGHT(Tabla14[[#This Row],[B2B]],6)),"")</f>
        <v>6582</v>
      </c>
      <c r="CD969" s="6" t="str">
        <f>+IFERROR(VLOOKUP(CB969,Auxiliar!$A:$C,2,0),"")</f>
        <v>Corona 710cc</v>
      </c>
      <c r="CE969" s="7" t="str">
        <f>+IFERROR(VLOOKUP(CB969,Auxiliar!$A:$C,3,0),"")</f>
        <v>1b 10% | 85b 0%</v>
      </c>
      <c r="CM969" s="1">
        <v>6482</v>
      </c>
      <c r="CN969" s="1" t="s">
        <v>20</v>
      </c>
      <c r="CO969" s="6">
        <v>6482</v>
      </c>
      <c r="CP969" s="6" t="s">
        <v>20</v>
      </c>
      <c r="CQ969" s="7" t="s">
        <v>21</v>
      </c>
      <c r="CY969" s="1">
        <v>6482</v>
      </c>
      <c r="CZ969" s="1" t="s">
        <v>16</v>
      </c>
      <c r="DA969" s="6">
        <f>+IFERROR(VALUE(RIGHT(Tabla18[[#This Row],[B2B]],6)),"")</f>
        <v>6482</v>
      </c>
      <c r="DB969" s="6" t="str">
        <f>+IFERROR(VLOOKUP(CZ969,Auxiliar!$A:$C,2,0),"")</f>
        <v>PREMIUM</v>
      </c>
      <c r="DC969" s="7" t="str">
        <f>+IFERROR(VLOOKUP(CZ969,Auxiliar!$A:$C,3,0),"")</f>
        <v>0b 0% | 2b 2% | 5b 3,5% | 10b 5%</v>
      </c>
      <c r="DE969" s="1">
        <v>6482</v>
      </c>
      <c r="DF969" s="1" t="s">
        <v>19</v>
      </c>
      <c r="DG969" s="6">
        <f>+IFERROR(VALUE(RIGHT(Tabla19[[#This Row],[B2B]],6)),"")</f>
        <v>6482</v>
      </c>
      <c r="DH969" s="6" t="str">
        <f>+IFERROR(VLOOKUP(DF969,Auxiliar!$A:$C,2,0),"")</f>
        <v>MICHELOB</v>
      </c>
      <c r="DI969" s="7" t="str">
        <f>+IFERROR(VLOOKUP(DF969,Auxiliar!$A:$C,3,0),"")</f>
        <v>1b 7% | 3b 22% | 8b 27%</v>
      </c>
      <c r="DK969" s="1"/>
      <c r="DL969" s="1"/>
      <c r="DM969" s="6" t="str">
        <f>+IFERROR(VALUE(RIGHT(Tabla20[[#This Row],[B2B]],6)),"")</f>
        <v/>
      </c>
      <c r="DN969" s="6" t="str">
        <f>+IFERROR(VLOOKUP(DL969,Auxiliar!$A:$C,2,0),"")</f>
        <v/>
      </c>
      <c r="DO969" s="7" t="str">
        <f>+IFERROR(VLOOKUP(DL969,Auxiliar!$A:$C,3,0),"")</f>
        <v/>
      </c>
      <c r="DQ969" s="1">
        <v>6482</v>
      </c>
      <c r="DR969" s="12" t="s">
        <v>24</v>
      </c>
      <c r="DS969" s="6">
        <f>+IFERROR(VALUE(RIGHT(Tabla21[[#This Row],[B2B]],6)),"")</f>
        <v>6482</v>
      </c>
      <c r="DT969" s="6" t="str">
        <f>+IFERROR(VLOOKUP(DR969,Auxiliar!$A:$C,2,0),"")</f>
        <v>CORONA PORRON</v>
      </c>
      <c r="DU969" s="7" t="str">
        <f>+IFERROR(VLOOKUP(DR969,Auxiliar!$A:$C,3,0),"")</f>
        <v>1b 5% | 20b 0%</v>
      </c>
      <c r="DW969" s="1"/>
      <c r="DX969" s="12"/>
      <c r="DY969" s="6" t="str">
        <f>+IFERROR(VALUE(RIGHT(Tabla22[[#This Row],[B2B]],6)),"")</f>
        <v/>
      </c>
      <c r="DZ969" s="6" t="str">
        <f>+IFERROR(VLOOKUP(DX969,Auxiliar!$A:$C,2,0),"")</f>
        <v/>
      </c>
      <c r="EA969" s="7" t="str">
        <f>+IFERROR(VLOOKUP(DX969,Auxiliar!$A:$C,3,0),"")</f>
        <v/>
      </c>
      <c r="EC969" s="1"/>
      <c r="ED969" s="12"/>
      <c r="EE969" s="6" t="str">
        <f>+IFERROR(VALUE(RIGHT(Tabla23[[#This Row],[B2B]],6)),"")</f>
        <v/>
      </c>
      <c r="EF969" s="6" t="str">
        <f>+IFERROR(VLOOKUP(ED969,Auxiliar!$A:$C,2,0),"")</f>
        <v/>
      </c>
      <c r="EG969" s="7" t="str">
        <f>+IFERROR(VLOOKUP(ED969,Auxiliar!$A:$C,3,0),"")</f>
        <v/>
      </c>
      <c r="EI969" s="1"/>
      <c r="EJ969" s="12"/>
      <c r="EK969" s="6" t="str">
        <f>+IFERROR(VALUE(RIGHT(Tabla24[[#This Row],[B2B]],6)),"")</f>
        <v/>
      </c>
      <c r="EL969" s="6" t="str">
        <f>+IFERROR(VLOOKUP(EJ969,Auxiliar!$A:$C,2,0),"")</f>
        <v/>
      </c>
      <c r="EM969" s="7" t="str">
        <f>+IFERROR(VLOOKUP(EJ969,Auxiliar!$A:$C,3,0),"")</f>
        <v/>
      </c>
      <c r="EO969" s="1"/>
      <c r="EP969" s="12"/>
      <c r="EQ969" s="6" t="str">
        <f>+IFERROR(VALUE(RIGHT(Tabla25[[#This Row],[B2B]],6)),"")</f>
        <v/>
      </c>
      <c r="ER969" s="6" t="str">
        <f>+IFERROR(VLOOKUP(EP969,Auxiliar!$A:$C,2,0),"")</f>
        <v/>
      </c>
      <c r="ES969" s="7" t="str">
        <f>+IFERROR(VLOOKUP(EP969,Auxiliar!$A:$C,3,0),"")</f>
        <v/>
      </c>
      <c r="EU969" s="1"/>
      <c r="EV969" s="12"/>
      <c r="EW969" s="6" t="str">
        <f>+IFERROR(VALUE(RIGHT(Tabla26[[#This Row],[B2B]],6)),"")</f>
        <v/>
      </c>
      <c r="EX969" s="6" t="str">
        <f>+IFERROR(VLOOKUP(EV969,Auxiliar!$A:$C,2,0),"")</f>
        <v/>
      </c>
      <c r="EY969" s="7" t="str">
        <f>+IFERROR(VLOOKUP(EV969,Auxiliar!$A:$C,3,0),"")</f>
        <v/>
      </c>
      <c r="EZ969" s="1"/>
      <c r="FA969" s="12"/>
      <c r="FB969" s="6" t="str">
        <f>+IFERROR(VALUE(RIGHT(Tabla27[[#This Row],[B2B]],6)),"")</f>
        <v/>
      </c>
      <c r="FC969" s="6" t="str">
        <f>+IFERROR(VLOOKUP(FA969,Auxiliar!$A:$C,2,0),"")</f>
        <v/>
      </c>
      <c r="FD969" s="7" t="str">
        <f>+IFERROR(VLOOKUP(FA969,Auxiliar!$A:$C,3,0),"")</f>
        <v/>
      </c>
      <c r="FE969" s="1"/>
      <c r="FF969" s="12"/>
      <c r="FG969" s="6" t="str">
        <f>+IFERROR(VALUE(RIGHT(Tabla28[[#This Row],[B2B]],6)),"")</f>
        <v/>
      </c>
      <c r="FH969" s="6" t="str">
        <f>+IFERROR(VLOOKUP(FF969,Auxiliar!$A:$C,2,0),"")</f>
        <v/>
      </c>
      <c r="FI969" s="7" t="str">
        <f>+IFERROR(VLOOKUP(FF969,Auxiliar!$A:$C,3,0),"")</f>
        <v/>
      </c>
      <c r="FJ969" s="1"/>
      <c r="FK969" s="12"/>
      <c r="FL969" s="6" t="str">
        <f>+IFERROR(VALUE(RIGHT(Tabla29[[#This Row],[B2B]],6)),"")</f>
        <v/>
      </c>
      <c r="FM969" s="6" t="str">
        <f>+IFERROR(VLOOKUP(FK969,Auxiliar!$A:$C,2,0),"")</f>
        <v/>
      </c>
      <c r="FN969" s="7" t="str">
        <f>+IFERROR(VLOOKUP(FK969,Auxiliar!$A:$C,3,0),"")</f>
        <v/>
      </c>
      <c r="FO969" s="1"/>
      <c r="FP969" s="12"/>
      <c r="FQ969" s="6" t="str">
        <f>+IFERROR(VALUE(RIGHT(Tabla30[[#This Row],[B2B]],6)),"")</f>
        <v/>
      </c>
      <c r="FR969" s="6" t="str">
        <f>+IFERROR(VLOOKUP(FP969,Auxiliar!$A:$C,2,0),"")</f>
        <v/>
      </c>
      <c r="FS969" s="7"/>
      <c r="FT969" s="1"/>
      <c r="FU969" s="12"/>
      <c r="FV969" s="6" t="str">
        <f>+IFERROR(VALUE(RIGHT(Tabla31[[#This Row],[B2B]],6)),"")</f>
        <v/>
      </c>
      <c r="FW969" s="6" t="str">
        <f>+IFERROR(VLOOKUP(FU969,Auxiliar!$A:$C,2,0),"")</f>
        <v/>
      </c>
      <c r="FX969" s="7" t="str">
        <f>+IFERROR(VLOOKUP(FU969,Auxiliar!$A:$C,3,0),"")</f>
        <v/>
      </c>
      <c r="FY969" s="1"/>
      <c r="FZ969" s="12"/>
      <c r="GA969" s="6" t="str">
        <f>+IFERROR(VALUE(RIGHT(Tabla32[[#This Row],[B2B]],6)),"")</f>
        <v/>
      </c>
      <c r="GB969" s="6" t="str">
        <f>+IFERROR(VLOOKUP(FZ969,Auxiliar!$A:$C,2,0),"")</f>
        <v/>
      </c>
      <c r="GC969" s="7" t="str">
        <f>+IFERROR(VLOOKUP(FZ969,Auxiliar!$A:$C,3,0),"")</f>
        <v/>
      </c>
      <c r="GD969" s="1"/>
      <c r="GE969" s="12"/>
      <c r="GF969" s="6" t="str">
        <f>+IFERROR(VALUE(RIGHT(Tabla33[[#This Row],[B2B]],6)),"")</f>
        <v/>
      </c>
      <c r="GG969" s="6" t="str">
        <f>+IFERROR(VLOOKUP(GE969,Auxiliar!$A:$C,2,0),"")</f>
        <v/>
      </c>
      <c r="GH969" s="7" t="str">
        <f>+IFERROR(VLOOKUP(GE969,Auxiliar!$A:$C,3,0),"")</f>
        <v/>
      </c>
    </row>
    <row r="970" spans="19:190" x14ac:dyDescent="0.25">
      <c r="S970" s="1">
        <v>20055</v>
      </c>
      <c r="T970" s="1" t="s">
        <v>9</v>
      </c>
      <c r="U970" s="6">
        <f>+IFERROR(VALUE(RIGHT(Tabla4[[#This Row],[B2B]],6)),"")</f>
        <v>20055</v>
      </c>
      <c r="V970" s="6" t="str">
        <f>+IFERROR(VLOOKUP(T970,Auxiliar!$A:$C,2,0),"")</f>
        <v>CORE</v>
      </c>
      <c r="W970" s="7" t="str">
        <f>+IFERROR(VLOOKUP(T970,Auxiliar!$A:$C,3,0),"")</f>
        <v>0b 1% | 2b 5% | 4b 6%</v>
      </c>
      <c r="AK970" s="1">
        <v>11838</v>
      </c>
      <c r="AL970" s="1" t="s">
        <v>30</v>
      </c>
      <c r="AM970" s="6">
        <f>+IFERROR(VALUE(RIGHT(Tabla7[[#This Row],[B2B]],6)),"")</f>
        <v>11838</v>
      </c>
      <c r="AN970" s="6" t="str">
        <f>+IFERROR(VLOOKUP(AL970,Auxiliar!$A:$C,2,0),"")</f>
        <v>LATONES</v>
      </c>
      <c r="AO970" s="7" t="str">
        <f>+IFERROR(VLOOKUP(AL970,Auxiliar!$A:$C,3,0),"")</f>
        <v>1b 4% | 5b 7% | 97b 0%</v>
      </c>
      <c r="AW970" s="1"/>
      <c r="AX970" s="1" t="s">
        <v>32</v>
      </c>
      <c r="AY970" s="6" t="str">
        <f>+IFERROR(VALUE(RIGHT(Tabla9[[#This Row],[B2B]],6)),"")</f>
        <v/>
      </c>
      <c r="AZ970" s="6" t="str">
        <f>+IFERROR(VLOOKUP(AX970,Auxiliar!$A:$C,2,0),"")</f>
        <v>LATONES</v>
      </c>
      <c r="BA970" s="7" t="str">
        <f>+IFERROR(VLOOKUP(AX970,Auxiliar!$A:$C,3,0),"")</f>
        <v>2b 3% | 4b 4% | 6b 5% | 10b 8%  | 385b 0%</v>
      </c>
      <c r="CA970" s="1">
        <v>6586</v>
      </c>
      <c r="CB970" s="1" t="s">
        <v>35</v>
      </c>
      <c r="CC970" s="6">
        <f>+IFERROR(VALUE(RIGHT(Tabla14[[#This Row],[B2B]],6)),"")</f>
        <v>6586</v>
      </c>
      <c r="CD970" s="6" t="str">
        <f>+IFERROR(VLOOKUP(CB970,Auxiliar!$A:$C,2,0),"")</f>
        <v>Corona 710cc</v>
      </c>
      <c r="CE970" s="7" t="str">
        <f>+IFERROR(VLOOKUP(CB970,Auxiliar!$A:$C,3,0),"")</f>
        <v>1b 10% | 85b 0%</v>
      </c>
      <c r="CM970" s="1">
        <v>6491</v>
      </c>
      <c r="CN970" s="1" t="s">
        <v>20</v>
      </c>
      <c r="CO970" s="6">
        <v>6491</v>
      </c>
      <c r="CP970" s="6" t="s">
        <v>20</v>
      </c>
      <c r="CQ970" s="7" t="s">
        <v>21</v>
      </c>
      <c r="CY970" s="1">
        <v>6491</v>
      </c>
      <c r="CZ970" s="1" t="s">
        <v>16</v>
      </c>
      <c r="DA970" s="6">
        <f>+IFERROR(VALUE(RIGHT(Tabla18[[#This Row],[B2B]],6)),"")</f>
        <v>6491</v>
      </c>
      <c r="DB970" s="6" t="str">
        <f>+IFERROR(VLOOKUP(CZ970,Auxiliar!$A:$C,2,0),"")</f>
        <v>PREMIUM</v>
      </c>
      <c r="DC970" s="7" t="str">
        <f>+IFERROR(VLOOKUP(CZ970,Auxiliar!$A:$C,3,0),"")</f>
        <v>0b 0% | 2b 2% | 5b 3,5% | 10b 5%</v>
      </c>
      <c r="DE970" s="1">
        <v>6491</v>
      </c>
      <c r="DF970" s="1" t="s">
        <v>19</v>
      </c>
      <c r="DG970" s="6">
        <f>+IFERROR(VALUE(RIGHT(Tabla19[[#This Row],[B2B]],6)),"")</f>
        <v>6491</v>
      </c>
      <c r="DH970" s="6" t="str">
        <f>+IFERROR(VLOOKUP(DF970,Auxiliar!$A:$C,2,0),"")</f>
        <v>MICHELOB</v>
      </c>
      <c r="DI970" s="7" t="str">
        <f>+IFERROR(VLOOKUP(DF970,Auxiliar!$A:$C,3,0),"")</f>
        <v>1b 7% | 3b 22% | 8b 27%</v>
      </c>
      <c r="DK970" s="1"/>
      <c r="DL970" s="1"/>
      <c r="DM970" s="6" t="str">
        <f>+IFERROR(VALUE(RIGHT(Tabla20[[#This Row],[B2B]],6)),"")</f>
        <v/>
      </c>
      <c r="DN970" s="6" t="str">
        <f>+IFERROR(VLOOKUP(DL970,Auxiliar!$A:$C,2,0),"")</f>
        <v/>
      </c>
      <c r="DO970" s="7" t="str">
        <f>+IFERROR(VLOOKUP(DL970,Auxiliar!$A:$C,3,0),"")</f>
        <v/>
      </c>
      <c r="DQ970" s="1">
        <v>6491</v>
      </c>
      <c r="DR970" s="12" t="s">
        <v>24</v>
      </c>
      <c r="DS970" s="6">
        <f>+IFERROR(VALUE(RIGHT(Tabla21[[#This Row],[B2B]],6)),"")</f>
        <v>6491</v>
      </c>
      <c r="DT970" s="6" t="str">
        <f>+IFERROR(VLOOKUP(DR970,Auxiliar!$A:$C,2,0),"")</f>
        <v>CORONA PORRON</v>
      </c>
      <c r="DU970" s="7" t="str">
        <f>+IFERROR(VLOOKUP(DR970,Auxiliar!$A:$C,3,0),"")</f>
        <v>1b 5% | 20b 0%</v>
      </c>
      <c r="DW970" s="1"/>
      <c r="DX970" s="12"/>
      <c r="DY970" s="6" t="str">
        <f>+IFERROR(VALUE(RIGHT(Tabla22[[#This Row],[B2B]],6)),"")</f>
        <v/>
      </c>
      <c r="DZ970" s="6" t="str">
        <f>+IFERROR(VLOOKUP(DX970,Auxiliar!$A:$C,2,0),"")</f>
        <v/>
      </c>
      <c r="EA970" s="7" t="str">
        <f>+IFERROR(VLOOKUP(DX970,Auxiliar!$A:$C,3,0),"")</f>
        <v/>
      </c>
      <c r="EC970" s="1"/>
      <c r="ED970" s="12"/>
      <c r="EE970" s="6" t="str">
        <f>+IFERROR(VALUE(RIGHT(Tabla23[[#This Row],[B2B]],6)),"")</f>
        <v/>
      </c>
      <c r="EF970" s="6" t="str">
        <f>+IFERROR(VLOOKUP(ED970,Auxiliar!$A:$C,2,0),"")</f>
        <v/>
      </c>
      <c r="EG970" s="7" t="str">
        <f>+IFERROR(VLOOKUP(ED970,Auxiliar!$A:$C,3,0),"")</f>
        <v/>
      </c>
      <c r="EI970" s="1"/>
      <c r="EJ970" s="12"/>
      <c r="EK970" s="6" t="str">
        <f>+IFERROR(VALUE(RIGHT(Tabla24[[#This Row],[B2B]],6)),"")</f>
        <v/>
      </c>
      <c r="EL970" s="6" t="str">
        <f>+IFERROR(VLOOKUP(EJ970,Auxiliar!$A:$C,2,0),"")</f>
        <v/>
      </c>
      <c r="EM970" s="7" t="str">
        <f>+IFERROR(VLOOKUP(EJ970,Auxiliar!$A:$C,3,0),"")</f>
        <v/>
      </c>
      <c r="EO970" s="1"/>
      <c r="EP970" s="12"/>
      <c r="EQ970" s="6" t="str">
        <f>+IFERROR(VALUE(RIGHT(Tabla25[[#This Row],[B2B]],6)),"")</f>
        <v/>
      </c>
      <c r="ER970" s="6" t="str">
        <f>+IFERROR(VLOOKUP(EP970,Auxiliar!$A:$C,2,0),"")</f>
        <v/>
      </c>
      <c r="ES970" s="7" t="str">
        <f>+IFERROR(VLOOKUP(EP970,Auxiliar!$A:$C,3,0),"")</f>
        <v/>
      </c>
      <c r="EU970" s="1"/>
      <c r="EV970" s="12"/>
      <c r="EW970" s="6" t="str">
        <f>+IFERROR(VALUE(RIGHT(Tabla26[[#This Row],[B2B]],6)),"")</f>
        <v/>
      </c>
      <c r="EX970" s="6" t="str">
        <f>+IFERROR(VLOOKUP(EV970,Auxiliar!$A:$C,2,0),"")</f>
        <v/>
      </c>
      <c r="EY970" s="7" t="str">
        <f>+IFERROR(VLOOKUP(EV970,Auxiliar!$A:$C,3,0),"")</f>
        <v/>
      </c>
      <c r="EZ970" s="1"/>
      <c r="FA970" s="12"/>
      <c r="FB970" s="6" t="str">
        <f>+IFERROR(VALUE(RIGHT(Tabla27[[#This Row],[B2B]],6)),"")</f>
        <v/>
      </c>
      <c r="FC970" s="6" t="str">
        <f>+IFERROR(VLOOKUP(FA970,Auxiliar!$A:$C,2,0),"")</f>
        <v/>
      </c>
      <c r="FD970" s="7" t="str">
        <f>+IFERROR(VLOOKUP(FA970,Auxiliar!$A:$C,3,0),"")</f>
        <v/>
      </c>
      <c r="FE970" s="1"/>
      <c r="FF970" s="12"/>
      <c r="FG970" s="6" t="str">
        <f>+IFERROR(VALUE(RIGHT(Tabla28[[#This Row],[B2B]],6)),"")</f>
        <v/>
      </c>
      <c r="FH970" s="6" t="str">
        <f>+IFERROR(VLOOKUP(FF970,Auxiliar!$A:$C,2,0),"")</f>
        <v/>
      </c>
      <c r="FI970" s="7" t="str">
        <f>+IFERROR(VLOOKUP(FF970,Auxiliar!$A:$C,3,0),"")</f>
        <v/>
      </c>
      <c r="FJ970" s="1"/>
      <c r="FK970" s="12"/>
      <c r="FL970" s="6" t="str">
        <f>+IFERROR(VALUE(RIGHT(Tabla29[[#This Row],[B2B]],6)),"")</f>
        <v/>
      </c>
      <c r="FM970" s="6" t="str">
        <f>+IFERROR(VLOOKUP(FK970,Auxiliar!$A:$C,2,0),"")</f>
        <v/>
      </c>
      <c r="FN970" s="7" t="str">
        <f>+IFERROR(VLOOKUP(FK970,Auxiliar!$A:$C,3,0),"")</f>
        <v/>
      </c>
      <c r="FO970" s="1"/>
      <c r="FP970" s="12"/>
      <c r="FQ970" s="6" t="str">
        <f>+IFERROR(VALUE(RIGHT(Tabla30[[#This Row],[B2B]],6)),"")</f>
        <v/>
      </c>
      <c r="FR970" s="6" t="str">
        <f>+IFERROR(VLOOKUP(FP970,Auxiliar!$A:$C,2,0),"")</f>
        <v/>
      </c>
      <c r="FS970" s="7"/>
      <c r="FT970" s="1"/>
      <c r="FU970" s="12"/>
      <c r="FV970" s="6" t="str">
        <f>+IFERROR(VALUE(RIGHT(Tabla31[[#This Row],[B2B]],6)),"")</f>
        <v/>
      </c>
      <c r="FW970" s="6" t="str">
        <f>+IFERROR(VLOOKUP(FU970,Auxiliar!$A:$C,2,0),"")</f>
        <v/>
      </c>
      <c r="FX970" s="7" t="str">
        <f>+IFERROR(VLOOKUP(FU970,Auxiliar!$A:$C,3,0),"")</f>
        <v/>
      </c>
      <c r="FY970" s="1"/>
      <c r="FZ970" s="12"/>
      <c r="GA970" s="6" t="str">
        <f>+IFERROR(VALUE(RIGHT(Tabla32[[#This Row],[B2B]],6)),"")</f>
        <v/>
      </c>
      <c r="GB970" s="6" t="str">
        <f>+IFERROR(VLOOKUP(FZ970,Auxiliar!$A:$C,2,0),"")</f>
        <v/>
      </c>
      <c r="GC970" s="7" t="str">
        <f>+IFERROR(VLOOKUP(FZ970,Auxiliar!$A:$C,3,0),"")</f>
        <v/>
      </c>
      <c r="GD970" s="1"/>
      <c r="GE970" s="12"/>
      <c r="GF970" s="6" t="str">
        <f>+IFERROR(VALUE(RIGHT(Tabla33[[#This Row],[B2B]],6)),"")</f>
        <v/>
      </c>
      <c r="GG970" s="6" t="str">
        <f>+IFERROR(VLOOKUP(GE970,Auxiliar!$A:$C,2,0),"")</f>
        <v/>
      </c>
      <c r="GH970" s="7" t="str">
        <f>+IFERROR(VLOOKUP(GE970,Auxiliar!$A:$C,3,0),"")</f>
        <v/>
      </c>
    </row>
    <row r="971" spans="19:190" x14ac:dyDescent="0.25">
      <c r="S971" s="1">
        <v>20059</v>
      </c>
      <c r="T971" s="1" t="s">
        <v>9</v>
      </c>
      <c r="U971" s="6">
        <f>+IFERROR(VALUE(RIGHT(Tabla4[[#This Row],[B2B]],6)),"")</f>
        <v>20059</v>
      </c>
      <c r="V971" s="6" t="str">
        <f>+IFERROR(VLOOKUP(T971,Auxiliar!$A:$C,2,0),"")</f>
        <v>CORE</v>
      </c>
      <c r="W971" s="7" t="str">
        <f>+IFERROR(VLOOKUP(T971,Auxiliar!$A:$C,3,0),"")</f>
        <v>0b 1% | 2b 5% | 4b 6%</v>
      </c>
      <c r="AK971" s="1">
        <v>11840</v>
      </c>
      <c r="AL971" s="1" t="s">
        <v>30</v>
      </c>
      <c r="AM971" s="6">
        <f>+IFERROR(VALUE(RIGHT(Tabla7[[#This Row],[B2B]],6)),"")</f>
        <v>11840</v>
      </c>
      <c r="AN971" s="6" t="str">
        <f>+IFERROR(VLOOKUP(AL971,Auxiliar!$A:$C,2,0),"")</f>
        <v>LATONES</v>
      </c>
      <c r="AO971" s="7" t="str">
        <f>+IFERROR(VLOOKUP(AL971,Auxiliar!$A:$C,3,0),"")</f>
        <v>1b 4% | 5b 7% | 97b 0%</v>
      </c>
      <c r="AW971" s="1"/>
      <c r="AX971" s="1" t="s">
        <v>32</v>
      </c>
      <c r="AY971" s="6" t="str">
        <f>+IFERROR(VALUE(RIGHT(Tabla9[[#This Row],[B2B]],6)),"")</f>
        <v/>
      </c>
      <c r="AZ971" s="6" t="str">
        <f>+IFERROR(VLOOKUP(AX971,Auxiliar!$A:$C,2,0),"")</f>
        <v>LATONES</v>
      </c>
      <c r="BA971" s="7" t="str">
        <f>+IFERROR(VLOOKUP(AX971,Auxiliar!$A:$C,3,0),"")</f>
        <v>2b 3% | 4b 4% | 6b 5% | 10b 8%  | 385b 0%</v>
      </c>
      <c r="CA971" s="1">
        <v>6589</v>
      </c>
      <c r="CB971" s="1" t="s">
        <v>35</v>
      </c>
      <c r="CC971" s="6">
        <f>+IFERROR(VALUE(RIGHT(Tabla14[[#This Row],[B2B]],6)),"")</f>
        <v>6589</v>
      </c>
      <c r="CD971" s="6" t="str">
        <f>+IFERROR(VLOOKUP(CB971,Auxiliar!$A:$C,2,0),"")</f>
        <v>Corona 710cc</v>
      </c>
      <c r="CE971" s="7" t="str">
        <f>+IFERROR(VLOOKUP(CB971,Auxiliar!$A:$C,3,0),"")</f>
        <v>1b 10% | 85b 0%</v>
      </c>
      <c r="CM971" s="1">
        <v>6492</v>
      </c>
      <c r="CN971" s="1" t="s">
        <v>20</v>
      </c>
      <c r="CO971" s="6">
        <v>6492</v>
      </c>
      <c r="CP971" s="6" t="s">
        <v>20</v>
      </c>
      <c r="CQ971" s="7" t="s">
        <v>21</v>
      </c>
      <c r="CY971" s="1">
        <v>6492</v>
      </c>
      <c r="CZ971" s="1" t="s">
        <v>16</v>
      </c>
      <c r="DA971" s="6">
        <f>+IFERROR(VALUE(RIGHT(Tabla18[[#This Row],[B2B]],6)),"")</f>
        <v>6492</v>
      </c>
      <c r="DB971" s="6" t="str">
        <f>+IFERROR(VLOOKUP(CZ971,Auxiliar!$A:$C,2,0),"")</f>
        <v>PREMIUM</v>
      </c>
      <c r="DC971" s="7" t="str">
        <f>+IFERROR(VLOOKUP(CZ971,Auxiliar!$A:$C,3,0),"")</f>
        <v>0b 0% | 2b 2% | 5b 3,5% | 10b 5%</v>
      </c>
      <c r="DE971" s="1">
        <v>6492</v>
      </c>
      <c r="DF971" s="1" t="s">
        <v>19</v>
      </c>
      <c r="DG971" s="6">
        <f>+IFERROR(VALUE(RIGHT(Tabla19[[#This Row],[B2B]],6)),"")</f>
        <v>6492</v>
      </c>
      <c r="DH971" s="6" t="str">
        <f>+IFERROR(VLOOKUP(DF971,Auxiliar!$A:$C,2,0),"")</f>
        <v>MICHELOB</v>
      </c>
      <c r="DI971" s="7" t="str">
        <f>+IFERROR(VLOOKUP(DF971,Auxiliar!$A:$C,3,0),"")</f>
        <v>1b 7% | 3b 22% | 8b 27%</v>
      </c>
      <c r="DK971" s="1"/>
      <c r="DL971" s="1"/>
      <c r="DM971" s="6" t="str">
        <f>+IFERROR(VALUE(RIGHT(Tabla20[[#This Row],[B2B]],6)),"")</f>
        <v/>
      </c>
      <c r="DN971" s="6" t="str">
        <f>+IFERROR(VLOOKUP(DL971,Auxiliar!$A:$C,2,0),"")</f>
        <v/>
      </c>
      <c r="DO971" s="7" t="str">
        <f>+IFERROR(VLOOKUP(DL971,Auxiliar!$A:$C,3,0),"")</f>
        <v/>
      </c>
      <c r="DQ971" s="1">
        <v>6492</v>
      </c>
      <c r="DR971" s="12" t="s">
        <v>24</v>
      </c>
      <c r="DS971" s="6">
        <f>+IFERROR(VALUE(RIGHT(Tabla21[[#This Row],[B2B]],6)),"")</f>
        <v>6492</v>
      </c>
      <c r="DT971" s="6" t="str">
        <f>+IFERROR(VLOOKUP(DR971,Auxiliar!$A:$C,2,0),"")</f>
        <v>CORONA PORRON</v>
      </c>
      <c r="DU971" s="7" t="str">
        <f>+IFERROR(VLOOKUP(DR971,Auxiliar!$A:$C,3,0),"")</f>
        <v>1b 5% | 20b 0%</v>
      </c>
      <c r="DW971" s="1"/>
      <c r="DX971" s="12"/>
      <c r="DY971" s="6" t="str">
        <f>+IFERROR(VALUE(RIGHT(Tabla22[[#This Row],[B2B]],6)),"")</f>
        <v/>
      </c>
      <c r="DZ971" s="6" t="str">
        <f>+IFERROR(VLOOKUP(DX971,Auxiliar!$A:$C,2,0),"")</f>
        <v/>
      </c>
      <c r="EA971" s="7" t="str">
        <f>+IFERROR(VLOOKUP(DX971,Auxiliar!$A:$C,3,0),"")</f>
        <v/>
      </c>
      <c r="EC971" s="1"/>
      <c r="ED971" s="12"/>
      <c r="EE971" s="6" t="str">
        <f>+IFERROR(VALUE(RIGHT(Tabla23[[#This Row],[B2B]],6)),"")</f>
        <v/>
      </c>
      <c r="EF971" s="6" t="str">
        <f>+IFERROR(VLOOKUP(ED971,Auxiliar!$A:$C,2,0),"")</f>
        <v/>
      </c>
      <c r="EG971" s="7" t="str">
        <f>+IFERROR(VLOOKUP(ED971,Auxiliar!$A:$C,3,0),"")</f>
        <v/>
      </c>
      <c r="EI971" s="1"/>
      <c r="EJ971" s="12"/>
      <c r="EK971" s="6" t="str">
        <f>+IFERROR(VALUE(RIGHT(Tabla24[[#This Row],[B2B]],6)),"")</f>
        <v/>
      </c>
      <c r="EL971" s="6" t="str">
        <f>+IFERROR(VLOOKUP(EJ971,Auxiliar!$A:$C,2,0),"")</f>
        <v/>
      </c>
      <c r="EM971" s="7" t="str">
        <f>+IFERROR(VLOOKUP(EJ971,Auxiliar!$A:$C,3,0),"")</f>
        <v/>
      </c>
      <c r="EO971" s="1"/>
      <c r="EP971" s="12"/>
      <c r="EQ971" s="6" t="str">
        <f>+IFERROR(VALUE(RIGHT(Tabla25[[#This Row],[B2B]],6)),"")</f>
        <v/>
      </c>
      <c r="ER971" s="6" t="str">
        <f>+IFERROR(VLOOKUP(EP971,Auxiliar!$A:$C,2,0),"")</f>
        <v/>
      </c>
      <c r="ES971" s="7" t="str">
        <f>+IFERROR(VLOOKUP(EP971,Auxiliar!$A:$C,3,0),"")</f>
        <v/>
      </c>
      <c r="EU971" s="1"/>
      <c r="EV971" s="12"/>
      <c r="EW971" s="6" t="str">
        <f>+IFERROR(VALUE(RIGHT(Tabla26[[#This Row],[B2B]],6)),"")</f>
        <v/>
      </c>
      <c r="EX971" s="6" t="str">
        <f>+IFERROR(VLOOKUP(EV971,Auxiliar!$A:$C,2,0),"")</f>
        <v/>
      </c>
      <c r="EY971" s="7" t="str">
        <f>+IFERROR(VLOOKUP(EV971,Auxiliar!$A:$C,3,0),"")</f>
        <v/>
      </c>
      <c r="EZ971" s="1"/>
      <c r="FA971" s="12"/>
      <c r="FB971" s="6" t="str">
        <f>+IFERROR(VALUE(RIGHT(Tabla27[[#This Row],[B2B]],6)),"")</f>
        <v/>
      </c>
      <c r="FC971" s="6" t="str">
        <f>+IFERROR(VLOOKUP(FA971,Auxiliar!$A:$C,2,0),"")</f>
        <v/>
      </c>
      <c r="FD971" s="7" t="str">
        <f>+IFERROR(VLOOKUP(FA971,Auxiliar!$A:$C,3,0),"")</f>
        <v/>
      </c>
      <c r="FE971" s="1"/>
      <c r="FF971" s="12"/>
      <c r="FG971" s="6" t="str">
        <f>+IFERROR(VALUE(RIGHT(Tabla28[[#This Row],[B2B]],6)),"")</f>
        <v/>
      </c>
      <c r="FH971" s="6" t="str">
        <f>+IFERROR(VLOOKUP(FF971,Auxiliar!$A:$C,2,0),"")</f>
        <v/>
      </c>
      <c r="FI971" s="7" t="str">
        <f>+IFERROR(VLOOKUP(FF971,Auxiliar!$A:$C,3,0),"")</f>
        <v/>
      </c>
      <c r="FJ971" s="1"/>
      <c r="FK971" s="12"/>
      <c r="FL971" s="6" t="str">
        <f>+IFERROR(VALUE(RIGHT(Tabla29[[#This Row],[B2B]],6)),"")</f>
        <v/>
      </c>
      <c r="FM971" s="6" t="str">
        <f>+IFERROR(VLOOKUP(FK971,Auxiliar!$A:$C,2,0),"")</f>
        <v/>
      </c>
      <c r="FN971" s="7" t="str">
        <f>+IFERROR(VLOOKUP(FK971,Auxiliar!$A:$C,3,0),"")</f>
        <v/>
      </c>
      <c r="FO971" s="1"/>
      <c r="FP971" s="12"/>
      <c r="FQ971" s="6" t="str">
        <f>+IFERROR(VALUE(RIGHT(Tabla30[[#This Row],[B2B]],6)),"")</f>
        <v/>
      </c>
      <c r="FR971" s="6" t="str">
        <f>+IFERROR(VLOOKUP(FP971,Auxiliar!$A:$C,2,0),"")</f>
        <v/>
      </c>
      <c r="FS971" s="7"/>
      <c r="FT971" s="1"/>
      <c r="FU971" s="12"/>
      <c r="FV971" s="6" t="str">
        <f>+IFERROR(VALUE(RIGHT(Tabla31[[#This Row],[B2B]],6)),"")</f>
        <v/>
      </c>
      <c r="FW971" s="6" t="str">
        <f>+IFERROR(VLOOKUP(FU971,Auxiliar!$A:$C,2,0),"")</f>
        <v/>
      </c>
      <c r="FX971" s="7" t="str">
        <f>+IFERROR(VLOOKUP(FU971,Auxiliar!$A:$C,3,0),"")</f>
        <v/>
      </c>
      <c r="FY971" s="1"/>
      <c r="FZ971" s="12"/>
      <c r="GA971" s="6" t="str">
        <f>+IFERROR(VALUE(RIGHT(Tabla32[[#This Row],[B2B]],6)),"")</f>
        <v/>
      </c>
      <c r="GB971" s="6" t="str">
        <f>+IFERROR(VLOOKUP(FZ971,Auxiliar!$A:$C,2,0),"")</f>
        <v/>
      </c>
      <c r="GC971" s="7" t="str">
        <f>+IFERROR(VLOOKUP(FZ971,Auxiliar!$A:$C,3,0),"")</f>
        <v/>
      </c>
      <c r="GD971" s="1"/>
      <c r="GE971" s="12"/>
      <c r="GF971" s="6" t="str">
        <f>+IFERROR(VALUE(RIGHT(Tabla33[[#This Row],[B2B]],6)),"")</f>
        <v/>
      </c>
      <c r="GG971" s="6" t="str">
        <f>+IFERROR(VLOOKUP(GE971,Auxiliar!$A:$C,2,0),"")</f>
        <v/>
      </c>
      <c r="GH971" s="7" t="str">
        <f>+IFERROR(VLOOKUP(GE971,Auxiliar!$A:$C,3,0),"")</f>
        <v/>
      </c>
    </row>
    <row r="972" spans="19:190" x14ac:dyDescent="0.25">
      <c r="S972" s="1">
        <v>20066</v>
      </c>
      <c r="T972" s="1" t="s">
        <v>9</v>
      </c>
      <c r="U972" s="6">
        <f>+IFERROR(VALUE(RIGHT(Tabla4[[#This Row],[B2B]],6)),"")</f>
        <v>20066</v>
      </c>
      <c r="V972" s="6" t="str">
        <f>+IFERROR(VLOOKUP(T972,Auxiliar!$A:$C,2,0),"")</f>
        <v>CORE</v>
      </c>
      <c r="W972" s="7" t="str">
        <f>+IFERROR(VLOOKUP(T972,Auxiliar!$A:$C,3,0),"")</f>
        <v>0b 1% | 2b 5% | 4b 6%</v>
      </c>
      <c r="AK972" s="1">
        <v>11844</v>
      </c>
      <c r="AL972" s="1" t="s">
        <v>30</v>
      </c>
      <c r="AM972" s="6">
        <f>+IFERROR(VALUE(RIGHT(Tabla7[[#This Row],[B2B]],6)),"")</f>
        <v>11844</v>
      </c>
      <c r="AN972" s="6" t="str">
        <f>+IFERROR(VLOOKUP(AL972,Auxiliar!$A:$C,2,0),"")</f>
        <v>LATONES</v>
      </c>
      <c r="AO972" s="7" t="str">
        <f>+IFERROR(VLOOKUP(AL972,Auxiliar!$A:$C,3,0),"")</f>
        <v>1b 4% | 5b 7% | 97b 0%</v>
      </c>
      <c r="AW972" s="1"/>
      <c r="AX972" s="1" t="s">
        <v>32</v>
      </c>
      <c r="AY972" s="6" t="str">
        <f>+IFERROR(VALUE(RIGHT(Tabla9[[#This Row],[B2B]],6)),"")</f>
        <v/>
      </c>
      <c r="AZ972" s="6" t="str">
        <f>+IFERROR(VLOOKUP(AX972,Auxiliar!$A:$C,2,0),"")</f>
        <v>LATONES</v>
      </c>
      <c r="BA972" s="7" t="str">
        <f>+IFERROR(VLOOKUP(AX972,Auxiliar!$A:$C,3,0),"")</f>
        <v>2b 3% | 4b 4% | 6b 5% | 10b 8%  | 385b 0%</v>
      </c>
      <c r="CA972" s="1">
        <v>6590</v>
      </c>
      <c r="CB972" s="1" t="s">
        <v>35</v>
      </c>
      <c r="CC972" s="6">
        <f>+IFERROR(VALUE(RIGHT(Tabla14[[#This Row],[B2B]],6)),"")</f>
        <v>6590</v>
      </c>
      <c r="CD972" s="6" t="str">
        <f>+IFERROR(VLOOKUP(CB972,Auxiliar!$A:$C,2,0),"")</f>
        <v>Corona 710cc</v>
      </c>
      <c r="CE972" s="7" t="str">
        <f>+IFERROR(VLOOKUP(CB972,Auxiliar!$A:$C,3,0),"")</f>
        <v>1b 10% | 85b 0%</v>
      </c>
      <c r="CM972" s="1">
        <v>6495</v>
      </c>
      <c r="CN972" s="1" t="s">
        <v>20</v>
      </c>
      <c r="CO972" s="6">
        <v>6495</v>
      </c>
      <c r="CP972" s="6" t="s">
        <v>20</v>
      </c>
      <c r="CQ972" s="7" t="s">
        <v>21</v>
      </c>
      <c r="CY972" s="1">
        <v>6495</v>
      </c>
      <c r="CZ972" s="1" t="s">
        <v>16</v>
      </c>
      <c r="DA972" s="6">
        <f>+IFERROR(VALUE(RIGHT(Tabla18[[#This Row],[B2B]],6)),"")</f>
        <v>6495</v>
      </c>
      <c r="DB972" s="6" t="str">
        <f>+IFERROR(VLOOKUP(CZ972,Auxiliar!$A:$C,2,0),"")</f>
        <v>PREMIUM</v>
      </c>
      <c r="DC972" s="7" t="str">
        <f>+IFERROR(VLOOKUP(CZ972,Auxiliar!$A:$C,3,0),"")</f>
        <v>0b 0% | 2b 2% | 5b 3,5% | 10b 5%</v>
      </c>
      <c r="DE972" s="1">
        <v>6495</v>
      </c>
      <c r="DF972" s="1" t="s">
        <v>19</v>
      </c>
      <c r="DG972" s="6">
        <f>+IFERROR(VALUE(RIGHT(Tabla19[[#This Row],[B2B]],6)),"")</f>
        <v>6495</v>
      </c>
      <c r="DH972" s="6" t="str">
        <f>+IFERROR(VLOOKUP(DF972,Auxiliar!$A:$C,2,0),"")</f>
        <v>MICHELOB</v>
      </c>
      <c r="DI972" s="7" t="str">
        <f>+IFERROR(VLOOKUP(DF972,Auxiliar!$A:$C,3,0),"")</f>
        <v>1b 7% | 3b 22% | 8b 27%</v>
      </c>
      <c r="DK972" s="1"/>
      <c r="DL972" s="1"/>
      <c r="DM972" s="6" t="str">
        <f>+IFERROR(VALUE(RIGHT(Tabla20[[#This Row],[B2B]],6)),"")</f>
        <v/>
      </c>
      <c r="DN972" s="6" t="str">
        <f>+IFERROR(VLOOKUP(DL972,Auxiliar!$A:$C,2,0),"")</f>
        <v/>
      </c>
      <c r="DO972" s="7" t="str">
        <f>+IFERROR(VLOOKUP(DL972,Auxiliar!$A:$C,3,0),"")</f>
        <v/>
      </c>
      <c r="DQ972" s="1">
        <v>6495</v>
      </c>
      <c r="DR972" s="12" t="s">
        <v>24</v>
      </c>
      <c r="DS972" s="6">
        <f>+IFERROR(VALUE(RIGHT(Tabla21[[#This Row],[B2B]],6)),"")</f>
        <v>6495</v>
      </c>
      <c r="DT972" s="6" t="str">
        <f>+IFERROR(VLOOKUP(DR972,Auxiliar!$A:$C,2,0),"")</f>
        <v>CORONA PORRON</v>
      </c>
      <c r="DU972" s="7" t="str">
        <f>+IFERROR(VLOOKUP(DR972,Auxiliar!$A:$C,3,0),"")</f>
        <v>1b 5% | 20b 0%</v>
      </c>
      <c r="DW972" s="1"/>
      <c r="DX972" s="12"/>
      <c r="DY972" s="6" t="str">
        <f>+IFERROR(VALUE(RIGHT(Tabla22[[#This Row],[B2B]],6)),"")</f>
        <v/>
      </c>
      <c r="DZ972" s="6" t="str">
        <f>+IFERROR(VLOOKUP(DX972,Auxiliar!$A:$C,2,0),"")</f>
        <v/>
      </c>
      <c r="EA972" s="7" t="str">
        <f>+IFERROR(VLOOKUP(DX972,Auxiliar!$A:$C,3,0),"")</f>
        <v/>
      </c>
      <c r="EC972" s="1"/>
      <c r="ED972" s="12"/>
      <c r="EE972" s="6" t="str">
        <f>+IFERROR(VALUE(RIGHT(Tabla23[[#This Row],[B2B]],6)),"")</f>
        <v/>
      </c>
      <c r="EF972" s="6" t="str">
        <f>+IFERROR(VLOOKUP(ED972,Auxiliar!$A:$C,2,0),"")</f>
        <v/>
      </c>
      <c r="EG972" s="7" t="str">
        <f>+IFERROR(VLOOKUP(ED972,Auxiliar!$A:$C,3,0),"")</f>
        <v/>
      </c>
      <c r="EI972" s="1"/>
      <c r="EJ972" s="12"/>
      <c r="EK972" s="6" t="str">
        <f>+IFERROR(VALUE(RIGHT(Tabla24[[#This Row],[B2B]],6)),"")</f>
        <v/>
      </c>
      <c r="EL972" s="6" t="str">
        <f>+IFERROR(VLOOKUP(EJ972,Auxiliar!$A:$C,2,0),"")</f>
        <v/>
      </c>
      <c r="EM972" s="7" t="str">
        <f>+IFERROR(VLOOKUP(EJ972,Auxiliar!$A:$C,3,0),"")</f>
        <v/>
      </c>
      <c r="EO972" s="1"/>
      <c r="EP972" s="12"/>
      <c r="EQ972" s="6" t="str">
        <f>+IFERROR(VALUE(RIGHT(Tabla25[[#This Row],[B2B]],6)),"")</f>
        <v/>
      </c>
      <c r="ER972" s="6" t="str">
        <f>+IFERROR(VLOOKUP(EP972,Auxiliar!$A:$C,2,0),"")</f>
        <v/>
      </c>
      <c r="ES972" s="7" t="str">
        <f>+IFERROR(VLOOKUP(EP972,Auxiliar!$A:$C,3,0),"")</f>
        <v/>
      </c>
      <c r="EU972" s="1"/>
      <c r="EV972" s="12"/>
      <c r="EW972" s="6" t="str">
        <f>+IFERROR(VALUE(RIGHT(Tabla26[[#This Row],[B2B]],6)),"")</f>
        <v/>
      </c>
      <c r="EX972" s="6" t="str">
        <f>+IFERROR(VLOOKUP(EV972,Auxiliar!$A:$C,2,0),"")</f>
        <v/>
      </c>
      <c r="EY972" s="7" t="str">
        <f>+IFERROR(VLOOKUP(EV972,Auxiliar!$A:$C,3,0),"")</f>
        <v/>
      </c>
      <c r="EZ972" s="1"/>
      <c r="FA972" s="12"/>
      <c r="FB972" s="6" t="str">
        <f>+IFERROR(VALUE(RIGHT(Tabla27[[#This Row],[B2B]],6)),"")</f>
        <v/>
      </c>
      <c r="FC972" s="6" t="str">
        <f>+IFERROR(VLOOKUP(FA972,Auxiliar!$A:$C,2,0),"")</f>
        <v/>
      </c>
      <c r="FD972" s="7" t="str">
        <f>+IFERROR(VLOOKUP(FA972,Auxiliar!$A:$C,3,0),"")</f>
        <v/>
      </c>
      <c r="FE972" s="1"/>
      <c r="FF972" s="12"/>
      <c r="FG972" s="6" t="str">
        <f>+IFERROR(VALUE(RIGHT(Tabla28[[#This Row],[B2B]],6)),"")</f>
        <v/>
      </c>
      <c r="FH972" s="6" t="str">
        <f>+IFERROR(VLOOKUP(FF972,Auxiliar!$A:$C,2,0),"")</f>
        <v/>
      </c>
      <c r="FI972" s="7" t="str">
        <f>+IFERROR(VLOOKUP(FF972,Auxiliar!$A:$C,3,0),"")</f>
        <v/>
      </c>
      <c r="FJ972" s="1"/>
      <c r="FK972" s="12"/>
      <c r="FL972" s="6" t="str">
        <f>+IFERROR(VALUE(RIGHT(Tabla29[[#This Row],[B2B]],6)),"")</f>
        <v/>
      </c>
      <c r="FM972" s="6" t="str">
        <f>+IFERROR(VLOOKUP(FK972,Auxiliar!$A:$C,2,0),"")</f>
        <v/>
      </c>
      <c r="FN972" s="7" t="str">
        <f>+IFERROR(VLOOKUP(FK972,Auxiliar!$A:$C,3,0),"")</f>
        <v/>
      </c>
      <c r="FO972" s="1"/>
      <c r="FP972" s="12"/>
      <c r="FQ972" s="6" t="str">
        <f>+IFERROR(VALUE(RIGHT(Tabla30[[#This Row],[B2B]],6)),"")</f>
        <v/>
      </c>
      <c r="FR972" s="6" t="str">
        <f>+IFERROR(VLOOKUP(FP972,Auxiliar!$A:$C,2,0),"")</f>
        <v/>
      </c>
      <c r="FS972" s="7"/>
      <c r="FT972" s="1"/>
      <c r="FU972" s="12"/>
      <c r="FV972" s="6" t="str">
        <f>+IFERROR(VALUE(RIGHT(Tabla31[[#This Row],[B2B]],6)),"")</f>
        <v/>
      </c>
      <c r="FW972" s="6" t="str">
        <f>+IFERROR(VLOOKUP(FU972,Auxiliar!$A:$C,2,0),"")</f>
        <v/>
      </c>
      <c r="FX972" s="7" t="str">
        <f>+IFERROR(VLOOKUP(FU972,Auxiliar!$A:$C,3,0),"")</f>
        <v/>
      </c>
      <c r="FY972" s="1"/>
      <c r="FZ972" s="12"/>
      <c r="GA972" s="6" t="str">
        <f>+IFERROR(VALUE(RIGHT(Tabla32[[#This Row],[B2B]],6)),"")</f>
        <v/>
      </c>
      <c r="GB972" s="6" t="str">
        <f>+IFERROR(VLOOKUP(FZ972,Auxiliar!$A:$C,2,0),"")</f>
        <v/>
      </c>
      <c r="GC972" s="7" t="str">
        <f>+IFERROR(VLOOKUP(FZ972,Auxiliar!$A:$C,3,0),"")</f>
        <v/>
      </c>
      <c r="GD972" s="1"/>
      <c r="GE972" s="12"/>
      <c r="GF972" s="6" t="str">
        <f>+IFERROR(VALUE(RIGHT(Tabla33[[#This Row],[B2B]],6)),"")</f>
        <v/>
      </c>
      <c r="GG972" s="6" t="str">
        <f>+IFERROR(VLOOKUP(GE972,Auxiliar!$A:$C,2,0),"")</f>
        <v/>
      </c>
      <c r="GH972" s="7" t="str">
        <f>+IFERROR(VLOOKUP(GE972,Auxiliar!$A:$C,3,0),"")</f>
        <v/>
      </c>
    </row>
    <row r="973" spans="19:190" x14ac:dyDescent="0.25">
      <c r="S973" s="1">
        <v>20071</v>
      </c>
      <c r="T973" s="1" t="s">
        <v>9</v>
      </c>
      <c r="U973" s="6">
        <f>+IFERROR(VALUE(RIGHT(Tabla4[[#This Row],[B2B]],6)),"")</f>
        <v>20071</v>
      </c>
      <c r="V973" s="6" t="str">
        <f>+IFERROR(VLOOKUP(T973,Auxiliar!$A:$C,2,0),"")</f>
        <v>CORE</v>
      </c>
      <c r="W973" s="7" t="str">
        <f>+IFERROR(VLOOKUP(T973,Auxiliar!$A:$C,3,0),"")</f>
        <v>0b 1% | 2b 5% | 4b 6%</v>
      </c>
      <c r="AK973" s="1">
        <v>11845</v>
      </c>
      <c r="AL973" s="1" t="s">
        <v>30</v>
      </c>
      <c r="AM973" s="6">
        <f>+IFERROR(VALUE(RIGHT(Tabla7[[#This Row],[B2B]],6)),"")</f>
        <v>11845</v>
      </c>
      <c r="AN973" s="6" t="str">
        <f>+IFERROR(VLOOKUP(AL973,Auxiliar!$A:$C,2,0),"")</f>
        <v>LATONES</v>
      </c>
      <c r="AO973" s="7" t="str">
        <f>+IFERROR(VLOOKUP(AL973,Auxiliar!$A:$C,3,0),"")</f>
        <v>1b 4% | 5b 7% | 97b 0%</v>
      </c>
      <c r="AW973" s="1"/>
      <c r="AX973" s="1" t="s">
        <v>32</v>
      </c>
      <c r="AY973" s="6" t="str">
        <f>+IFERROR(VALUE(RIGHT(Tabla9[[#This Row],[B2B]],6)),"")</f>
        <v/>
      </c>
      <c r="AZ973" s="6" t="str">
        <f>+IFERROR(VLOOKUP(AX973,Auxiliar!$A:$C,2,0),"")</f>
        <v>LATONES</v>
      </c>
      <c r="BA973" s="7" t="str">
        <f>+IFERROR(VLOOKUP(AX973,Auxiliar!$A:$C,3,0),"")</f>
        <v>2b 3% | 4b 4% | 6b 5% | 10b 8%  | 385b 0%</v>
      </c>
      <c r="CA973" s="1">
        <v>6592</v>
      </c>
      <c r="CB973" s="1" t="s">
        <v>35</v>
      </c>
      <c r="CC973" s="6">
        <f>+IFERROR(VALUE(RIGHT(Tabla14[[#This Row],[B2B]],6)),"")</f>
        <v>6592</v>
      </c>
      <c r="CD973" s="6" t="str">
        <f>+IFERROR(VLOOKUP(CB973,Auxiliar!$A:$C,2,0),"")</f>
        <v>Corona 710cc</v>
      </c>
      <c r="CE973" s="7" t="str">
        <f>+IFERROR(VLOOKUP(CB973,Auxiliar!$A:$C,3,0),"")</f>
        <v>1b 10% | 85b 0%</v>
      </c>
      <c r="CM973" s="1">
        <v>6500</v>
      </c>
      <c r="CN973" s="1" t="s">
        <v>20</v>
      </c>
      <c r="CO973" s="6">
        <v>6500</v>
      </c>
      <c r="CP973" s="6" t="s">
        <v>20</v>
      </c>
      <c r="CQ973" s="7" t="s">
        <v>21</v>
      </c>
      <c r="CY973" s="1">
        <v>6500</v>
      </c>
      <c r="CZ973" s="1" t="s">
        <v>16</v>
      </c>
      <c r="DA973" s="6">
        <f>+IFERROR(VALUE(RIGHT(Tabla18[[#This Row],[B2B]],6)),"")</f>
        <v>6500</v>
      </c>
      <c r="DB973" s="6" t="str">
        <f>+IFERROR(VLOOKUP(CZ973,Auxiliar!$A:$C,2,0),"")</f>
        <v>PREMIUM</v>
      </c>
      <c r="DC973" s="7" t="str">
        <f>+IFERROR(VLOOKUP(CZ973,Auxiliar!$A:$C,3,0),"")</f>
        <v>0b 0% | 2b 2% | 5b 3,5% | 10b 5%</v>
      </c>
      <c r="DE973" s="1">
        <v>6500</v>
      </c>
      <c r="DF973" s="1" t="s">
        <v>19</v>
      </c>
      <c r="DG973" s="6">
        <f>+IFERROR(VALUE(RIGHT(Tabla19[[#This Row],[B2B]],6)),"")</f>
        <v>6500</v>
      </c>
      <c r="DH973" s="6" t="str">
        <f>+IFERROR(VLOOKUP(DF973,Auxiliar!$A:$C,2,0),"")</f>
        <v>MICHELOB</v>
      </c>
      <c r="DI973" s="7" t="str">
        <f>+IFERROR(VLOOKUP(DF973,Auxiliar!$A:$C,3,0),"")</f>
        <v>1b 7% | 3b 22% | 8b 27%</v>
      </c>
      <c r="DK973" s="1"/>
      <c r="DL973" s="1"/>
      <c r="DM973" s="6" t="str">
        <f>+IFERROR(VALUE(RIGHT(Tabla20[[#This Row],[B2B]],6)),"")</f>
        <v/>
      </c>
      <c r="DN973" s="6" t="str">
        <f>+IFERROR(VLOOKUP(DL973,Auxiliar!$A:$C,2,0),"")</f>
        <v/>
      </c>
      <c r="DO973" s="7" t="str">
        <f>+IFERROR(VLOOKUP(DL973,Auxiliar!$A:$C,3,0),"")</f>
        <v/>
      </c>
      <c r="DQ973" s="1">
        <v>6500</v>
      </c>
      <c r="DR973" s="12" t="s">
        <v>24</v>
      </c>
      <c r="DS973" s="6">
        <f>+IFERROR(VALUE(RIGHT(Tabla21[[#This Row],[B2B]],6)),"")</f>
        <v>6500</v>
      </c>
      <c r="DT973" s="6" t="str">
        <f>+IFERROR(VLOOKUP(DR973,Auxiliar!$A:$C,2,0),"")</f>
        <v>CORONA PORRON</v>
      </c>
      <c r="DU973" s="7" t="str">
        <f>+IFERROR(VLOOKUP(DR973,Auxiliar!$A:$C,3,0),"")</f>
        <v>1b 5% | 20b 0%</v>
      </c>
      <c r="DW973" s="1"/>
      <c r="DX973" s="12"/>
      <c r="DY973" s="6" t="str">
        <f>+IFERROR(VALUE(RIGHT(Tabla22[[#This Row],[B2B]],6)),"")</f>
        <v/>
      </c>
      <c r="DZ973" s="6" t="str">
        <f>+IFERROR(VLOOKUP(DX973,Auxiliar!$A:$C,2,0),"")</f>
        <v/>
      </c>
      <c r="EA973" s="7" t="str">
        <f>+IFERROR(VLOOKUP(DX973,Auxiliar!$A:$C,3,0),"")</f>
        <v/>
      </c>
      <c r="EC973" s="1"/>
      <c r="ED973" s="12"/>
      <c r="EE973" s="6" t="str">
        <f>+IFERROR(VALUE(RIGHT(Tabla23[[#This Row],[B2B]],6)),"")</f>
        <v/>
      </c>
      <c r="EF973" s="6" t="str">
        <f>+IFERROR(VLOOKUP(ED973,Auxiliar!$A:$C,2,0),"")</f>
        <v/>
      </c>
      <c r="EG973" s="7" t="str">
        <f>+IFERROR(VLOOKUP(ED973,Auxiliar!$A:$C,3,0),"")</f>
        <v/>
      </c>
      <c r="EI973" s="1"/>
      <c r="EJ973" s="12"/>
      <c r="EK973" s="6" t="str">
        <f>+IFERROR(VALUE(RIGHT(Tabla24[[#This Row],[B2B]],6)),"")</f>
        <v/>
      </c>
      <c r="EL973" s="6" t="str">
        <f>+IFERROR(VLOOKUP(EJ973,Auxiliar!$A:$C,2,0),"")</f>
        <v/>
      </c>
      <c r="EM973" s="7" t="str">
        <f>+IFERROR(VLOOKUP(EJ973,Auxiliar!$A:$C,3,0),"")</f>
        <v/>
      </c>
      <c r="EO973" s="1"/>
      <c r="EP973" s="12"/>
      <c r="EQ973" s="6" t="str">
        <f>+IFERROR(VALUE(RIGHT(Tabla25[[#This Row],[B2B]],6)),"")</f>
        <v/>
      </c>
      <c r="ER973" s="6" t="str">
        <f>+IFERROR(VLOOKUP(EP973,Auxiliar!$A:$C,2,0),"")</f>
        <v/>
      </c>
      <c r="ES973" s="7" t="str">
        <f>+IFERROR(VLOOKUP(EP973,Auxiliar!$A:$C,3,0),"")</f>
        <v/>
      </c>
      <c r="EU973" s="1"/>
      <c r="EV973" s="12"/>
      <c r="EW973" s="6" t="str">
        <f>+IFERROR(VALUE(RIGHT(Tabla26[[#This Row],[B2B]],6)),"")</f>
        <v/>
      </c>
      <c r="EX973" s="6" t="str">
        <f>+IFERROR(VLOOKUP(EV973,Auxiliar!$A:$C,2,0),"")</f>
        <v/>
      </c>
      <c r="EY973" s="7" t="str">
        <f>+IFERROR(VLOOKUP(EV973,Auxiliar!$A:$C,3,0),"")</f>
        <v/>
      </c>
      <c r="EZ973" s="1"/>
      <c r="FA973" s="12"/>
      <c r="FB973" s="6" t="str">
        <f>+IFERROR(VALUE(RIGHT(Tabla27[[#This Row],[B2B]],6)),"")</f>
        <v/>
      </c>
      <c r="FC973" s="6" t="str">
        <f>+IFERROR(VLOOKUP(FA973,Auxiliar!$A:$C,2,0),"")</f>
        <v/>
      </c>
      <c r="FD973" s="7" t="str">
        <f>+IFERROR(VLOOKUP(FA973,Auxiliar!$A:$C,3,0),"")</f>
        <v/>
      </c>
      <c r="FE973" s="1"/>
      <c r="FF973" s="12"/>
      <c r="FG973" s="6" t="str">
        <f>+IFERROR(VALUE(RIGHT(Tabla28[[#This Row],[B2B]],6)),"")</f>
        <v/>
      </c>
      <c r="FH973" s="6" t="str">
        <f>+IFERROR(VLOOKUP(FF973,Auxiliar!$A:$C,2,0),"")</f>
        <v/>
      </c>
      <c r="FI973" s="7" t="str">
        <f>+IFERROR(VLOOKUP(FF973,Auxiliar!$A:$C,3,0),"")</f>
        <v/>
      </c>
      <c r="FJ973" s="1"/>
      <c r="FK973" s="12"/>
      <c r="FL973" s="6" t="str">
        <f>+IFERROR(VALUE(RIGHT(Tabla29[[#This Row],[B2B]],6)),"")</f>
        <v/>
      </c>
      <c r="FM973" s="6" t="str">
        <f>+IFERROR(VLOOKUP(FK973,Auxiliar!$A:$C,2,0),"")</f>
        <v/>
      </c>
      <c r="FN973" s="7" t="str">
        <f>+IFERROR(VLOOKUP(FK973,Auxiliar!$A:$C,3,0),"")</f>
        <v/>
      </c>
      <c r="FO973" s="1"/>
      <c r="FP973" s="12"/>
      <c r="FQ973" s="6" t="str">
        <f>+IFERROR(VALUE(RIGHT(Tabla30[[#This Row],[B2B]],6)),"")</f>
        <v/>
      </c>
      <c r="FR973" s="6" t="str">
        <f>+IFERROR(VLOOKUP(FP973,Auxiliar!$A:$C,2,0),"")</f>
        <v/>
      </c>
      <c r="FS973" s="7"/>
      <c r="FT973" s="1"/>
      <c r="FU973" s="12"/>
      <c r="FV973" s="6" t="str">
        <f>+IFERROR(VALUE(RIGHT(Tabla31[[#This Row],[B2B]],6)),"")</f>
        <v/>
      </c>
      <c r="FW973" s="6" t="str">
        <f>+IFERROR(VLOOKUP(FU973,Auxiliar!$A:$C,2,0),"")</f>
        <v/>
      </c>
      <c r="FX973" s="7" t="str">
        <f>+IFERROR(VLOOKUP(FU973,Auxiliar!$A:$C,3,0),"")</f>
        <v/>
      </c>
      <c r="FY973" s="1"/>
      <c r="FZ973" s="12"/>
      <c r="GA973" s="6" t="str">
        <f>+IFERROR(VALUE(RIGHT(Tabla32[[#This Row],[B2B]],6)),"")</f>
        <v/>
      </c>
      <c r="GB973" s="6" t="str">
        <f>+IFERROR(VLOOKUP(FZ973,Auxiliar!$A:$C,2,0),"")</f>
        <v/>
      </c>
      <c r="GC973" s="7" t="str">
        <f>+IFERROR(VLOOKUP(FZ973,Auxiliar!$A:$C,3,0),"")</f>
        <v/>
      </c>
      <c r="GD973" s="1"/>
      <c r="GE973" s="12"/>
      <c r="GF973" s="6" t="str">
        <f>+IFERROR(VALUE(RIGHT(Tabla33[[#This Row],[B2B]],6)),"")</f>
        <v/>
      </c>
      <c r="GG973" s="6" t="str">
        <f>+IFERROR(VLOOKUP(GE973,Auxiliar!$A:$C,2,0),"")</f>
        <v/>
      </c>
      <c r="GH973" s="7" t="str">
        <f>+IFERROR(VLOOKUP(GE973,Auxiliar!$A:$C,3,0),"")</f>
        <v/>
      </c>
    </row>
    <row r="974" spans="19:190" x14ac:dyDescent="0.25">
      <c r="S974" s="1">
        <v>20076</v>
      </c>
      <c r="T974" s="1" t="s">
        <v>9</v>
      </c>
      <c r="U974" s="6">
        <f>+IFERROR(VALUE(RIGHT(Tabla4[[#This Row],[B2B]],6)),"")</f>
        <v>20076</v>
      </c>
      <c r="V974" s="6" t="str">
        <f>+IFERROR(VLOOKUP(T974,Auxiliar!$A:$C,2,0),"")</f>
        <v>CORE</v>
      </c>
      <c r="W974" s="7" t="str">
        <f>+IFERROR(VLOOKUP(T974,Auxiliar!$A:$C,3,0),"")</f>
        <v>0b 1% | 2b 5% | 4b 6%</v>
      </c>
      <c r="AK974" s="1">
        <v>11846</v>
      </c>
      <c r="AL974" s="1" t="s">
        <v>30</v>
      </c>
      <c r="AM974" s="6">
        <f>+IFERROR(VALUE(RIGHT(Tabla7[[#This Row],[B2B]],6)),"")</f>
        <v>11846</v>
      </c>
      <c r="AN974" s="6" t="str">
        <f>+IFERROR(VLOOKUP(AL974,Auxiliar!$A:$C,2,0),"")</f>
        <v>LATONES</v>
      </c>
      <c r="AO974" s="7" t="str">
        <f>+IFERROR(VLOOKUP(AL974,Auxiliar!$A:$C,3,0),"")</f>
        <v>1b 4% | 5b 7% | 97b 0%</v>
      </c>
      <c r="AW974" s="1"/>
      <c r="AX974" s="1" t="s">
        <v>32</v>
      </c>
      <c r="AY974" s="6" t="str">
        <f>+IFERROR(VALUE(RIGHT(Tabla9[[#This Row],[B2B]],6)),"")</f>
        <v/>
      </c>
      <c r="AZ974" s="6" t="str">
        <f>+IFERROR(VLOOKUP(AX974,Auxiliar!$A:$C,2,0),"")</f>
        <v>LATONES</v>
      </c>
      <c r="BA974" s="7" t="str">
        <f>+IFERROR(VLOOKUP(AX974,Auxiliar!$A:$C,3,0),"")</f>
        <v>2b 3% | 4b 4% | 6b 5% | 10b 8%  | 385b 0%</v>
      </c>
      <c r="CA974" s="1">
        <v>6593</v>
      </c>
      <c r="CB974" s="1" t="s">
        <v>35</v>
      </c>
      <c r="CC974" s="6">
        <f>+IFERROR(VALUE(RIGHT(Tabla14[[#This Row],[B2B]],6)),"")</f>
        <v>6593</v>
      </c>
      <c r="CD974" s="6" t="str">
        <f>+IFERROR(VLOOKUP(CB974,Auxiliar!$A:$C,2,0),"")</f>
        <v>Corona 710cc</v>
      </c>
      <c r="CE974" s="7" t="str">
        <f>+IFERROR(VLOOKUP(CB974,Auxiliar!$A:$C,3,0),"")</f>
        <v>1b 10% | 85b 0%</v>
      </c>
      <c r="CM974" s="1">
        <v>6501</v>
      </c>
      <c r="CN974" s="1" t="s">
        <v>20</v>
      </c>
      <c r="CO974" s="6">
        <v>6501</v>
      </c>
      <c r="CP974" s="6" t="s">
        <v>20</v>
      </c>
      <c r="CQ974" s="7" t="s">
        <v>21</v>
      </c>
      <c r="CY974" s="1">
        <v>6501</v>
      </c>
      <c r="CZ974" s="1" t="s">
        <v>16</v>
      </c>
      <c r="DA974" s="6">
        <f>+IFERROR(VALUE(RIGHT(Tabla18[[#This Row],[B2B]],6)),"")</f>
        <v>6501</v>
      </c>
      <c r="DB974" s="6" t="str">
        <f>+IFERROR(VLOOKUP(CZ974,Auxiliar!$A:$C,2,0),"")</f>
        <v>PREMIUM</v>
      </c>
      <c r="DC974" s="7" t="str">
        <f>+IFERROR(VLOOKUP(CZ974,Auxiliar!$A:$C,3,0),"")</f>
        <v>0b 0% | 2b 2% | 5b 3,5% | 10b 5%</v>
      </c>
      <c r="DE974" s="1">
        <v>6501</v>
      </c>
      <c r="DF974" s="1" t="s">
        <v>19</v>
      </c>
      <c r="DG974" s="6">
        <f>+IFERROR(VALUE(RIGHT(Tabla19[[#This Row],[B2B]],6)),"")</f>
        <v>6501</v>
      </c>
      <c r="DH974" s="6" t="str">
        <f>+IFERROR(VLOOKUP(DF974,Auxiliar!$A:$C,2,0),"")</f>
        <v>MICHELOB</v>
      </c>
      <c r="DI974" s="7" t="str">
        <f>+IFERROR(VLOOKUP(DF974,Auxiliar!$A:$C,3,0),"")</f>
        <v>1b 7% | 3b 22% | 8b 27%</v>
      </c>
      <c r="DK974" s="1"/>
      <c r="DL974" s="1"/>
      <c r="DM974" s="6" t="str">
        <f>+IFERROR(VALUE(RIGHT(Tabla20[[#This Row],[B2B]],6)),"")</f>
        <v/>
      </c>
      <c r="DN974" s="6" t="str">
        <f>+IFERROR(VLOOKUP(DL974,Auxiliar!$A:$C,2,0),"")</f>
        <v/>
      </c>
      <c r="DO974" s="7" t="str">
        <f>+IFERROR(VLOOKUP(DL974,Auxiliar!$A:$C,3,0),"")</f>
        <v/>
      </c>
      <c r="DQ974" s="1">
        <v>6501</v>
      </c>
      <c r="DR974" s="12" t="s">
        <v>24</v>
      </c>
      <c r="DS974" s="6">
        <f>+IFERROR(VALUE(RIGHT(Tabla21[[#This Row],[B2B]],6)),"")</f>
        <v>6501</v>
      </c>
      <c r="DT974" s="6" t="str">
        <f>+IFERROR(VLOOKUP(DR974,Auxiliar!$A:$C,2,0),"")</f>
        <v>CORONA PORRON</v>
      </c>
      <c r="DU974" s="7" t="str">
        <f>+IFERROR(VLOOKUP(DR974,Auxiliar!$A:$C,3,0),"")</f>
        <v>1b 5% | 20b 0%</v>
      </c>
      <c r="DW974" s="1"/>
      <c r="DX974" s="12"/>
      <c r="DY974" s="6" t="str">
        <f>+IFERROR(VALUE(RIGHT(Tabla22[[#This Row],[B2B]],6)),"")</f>
        <v/>
      </c>
      <c r="DZ974" s="6" t="str">
        <f>+IFERROR(VLOOKUP(DX974,Auxiliar!$A:$C,2,0),"")</f>
        <v/>
      </c>
      <c r="EA974" s="7" t="str">
        <f>+IFERROR(VLOOKUP(DX974,Auxiliar!$A:$C,3,0),"")</f>
        <v/>
      </c>
      <c r="EC974" s="1"/>
      <c r="ED974" s="12"/>
      <c r="EE974" s="6" t="str">
        <f>+IFERROR(VALUE(RIGHT(Tabla23[[#This Row],[B2B]],6)),"")</f>
        <v/>
      </c>
      <c r="EF974" s="6" t="str">
        <f>+IFERROR(VLOOKUP(ED974,Auxiliar!$A:$C,2,0),"")</f>
        <v/>
      </c>
      <c r="EG974" s="7" t="str">
        <f>+IFERROR(VLOOKUP(ED974,Auxiliar!$A:$C,3,0),"")</f>
        <v/>
      </c>
      <c r="EI974" s="1"/>
      <c r="EJ974" s="12"/>
      <c r="EK974" s="6" t="str">
        <f>+IFERROR(VALUE(RIGHT(Tabla24[[#This Row],[B2B]],6)),"")</f>
        <v/>
      </c>
      <c r="EL974" s="6" t="str">
        <f>+IFERROR(VLOOKUP(EJ974,Auxiliar!$A:$C,2,0),"")</f>
        <v/>
      </c>
      <c r="EM974" s="7" t="str">
        <f>+IFERROR(VLOOKUP(EJ974,Auxiliar!$A:$C,3,0),"")</f>
        <v/>
      </c>
      <c r="EO974" s="1"/>
      <c r="EP974" s="12"/>
      <c r="EQ974" s="6" t="str">
        <f>+IFERROR(VALUE(RIGHT(Tabla25[[#This Row],[B2B]],6)),"")</f>
        <v/>
      </c>
      <c r="ER974" s="6" t="str">
        <f>+IFERROR(VLOOKUP(EP974,Auxiliar!$A:$C,2,0),"")</f>
        <v/>
      </c>
      <c r="ES974" s="7" t="str">
        <f>+IFERROR(VLOOKUP(EP974,Auxiliar!$A:$C,3,0),"")</f>
        <v/>
      </c>
      <c r="EU974" s="1"/>
      <c r="EV974" s="12"/>
      <c r="EW974" s="6" t="str">
        <f>+IFERROR(VALUE(RIGHT(Tabla26[[#This Row],[B2B]],6)),"")</f>
        <v/>
      </c>
      <c r="EX974" s="6" t="str">
        <f>+IFERROR(VLOOKUP(EV974,Auxiliar!$A:$C,2,0),"")</f>
        <v/>
      </c>
      <c r="EY974" s="7" t="str">
        <f>+IFERROR(VLOOKUP(EV974,Auxiliar!$A:$C,3,0),"")</f>
        <v/>
      </c>
      <c r="EZ974" s="1"/>
      <c r="FA974" s="12"/>
      <c r="FB974" s="6" t="str">
        <f>+IFERROR(VALUE(RIGHT(Tabla27[[#This Row],[B2B]],6)),"")</f>
        <v/>
      </c>
      <c r="FC974" s="6" t="str">
        <f>+IFERROR(VLOOKUP(FA974,Auxiliar!$A:$C,2,0),"")</f>
        <v/>
      </c>
      <c r="FD974" s="7" t="str">
        <f>+IFERROR(VLOOKUP(FA974,Auxiliar!$A:$C,3,0),"")</f>
        <v/>
      </c>
      <c r="FE974" s="1"/>
      <c r="FF974" s="12"/>
      <c r="FG974" s="6" t="str">
        <f>+IFERROR(VALUE(RIGHT(Tabla28[[#This Row],[B2B]],6)),"")</f>
        <v/>
      </c>
      <c r="FH974" s="6" t="str">
        <f>+IFERROR(VLOOKUP(FF974,Auxiliar!$A:$C,2,0),"")</f>
        <v/>
      </c>
      <c r="FI974" s="7" t="str">
        <f>+IFERROR(VLOOKUP(FF974,Auxiliar!$A:$C,3,0),"")</f>
        <v/>
      </c>
      <c r="FJ974" s="1"/>
      <c r="FK974" s="12"/>
      <c r="FL974" s="6" t="str">
        <f>+IFERROR(VALUE(RIGHT(Tabla29[[#This Row],[B2B]],6)),"")</f>
        <v/>
      </c>
      <c r="FM974" s="6" t="str">
        <f>+IFERROR(VLOOKUP(FK974,Auxiliar!$A:$C,2,0),"")</f>
        <v/>
      </c>
      <c r="FN974" s="7" t="str">
        <f>+IFERROR(VLOOKUP(FK974,Auxiliar!$A:$C,3,0),"")</f>
        <v/>
      </c>
      <c r="FO974" s="1"/>
      <c r="FP974" s="12"/>
      <c r="FQ974" s="6" t="str">
        <f>+IFERROR(VALUE(RIGHT(Tabla30[[#This Row],[B2B]],6)),"")</f>
        <v/>
      </c>
      <c r="FR974" s="6" t="str">
        <f>+IFERROR(VLOOKUP(FP974,Auxiliar!$A:$C,2,0),"")</f>
        <v/>
      </c>
      <c r="FS974" s="7"/>
      <c r="FT974" s="1"/>
      <c r="FU974" s="12"/>
      <c r="FV974" s="6" t="str">
        <f>+IFERROR(VALUE(RIGHT(Tabla31[[#This Row],[B2B]],6)),"")</f>
        <v/>
      </c>
      <c r="FW974" s="6" t="str">
        <f>+IFERROR(VLOOKUP(FU974,Auxiliar!$A:$C,2,0),"")</f>
        <v/>
      </c>
      <c r="FX974" s="7" t="str">
        <f>+IFERROR(VLOOKUP(FU974,Auxiliar!$A:$C,3,0),"")</f>
        <v/>
      </c>
      <c r="FY974" s="1"/>
      <c r="FZ974" s="12"/>
      <c r="GA974" s="6" t="str">
        <f>+IFERROR(VALUE(RIGHT(Tabla32[[#This Row],[B2B]],6)),"")</f>
        <v/>
      </c>
      <c r="GB974" s="6" t="str">
        <f>+IFERROR(VLOOKUP(FZ974,Auxiliar!$A:$C,2,0),"")</f>
        <v/>
      </c>
      <c r="GC974" s="7" t="str">
        <f>+IFERROR(VLOOKUP(FZ974,Auxiliar!$A:$C,3,0),"")</f>
        <v/>
      </c>
      <c r="GD974" s="1"/>
      <c r="GE974" s="12"/>
      <c r="GF974" s="6" t="str">
        <f>+IFERROR(VALUE(RIGHT(Tabla33[[#This Row],[B2B]],6)),"")</f>
        <v/>
      </c>
      <c r="GG974" s="6" t="str">
        <f>+IFERROR(VLOOKUP(GE974,Auxiliar!$A:$C,2,0),"")</f>
        <v/>
      </c>
      <c r="GH974" s="7" t="str">
        <f>+IFERROR(VLOOKUP(GE974,Auxiliar!$A:$C,3,0),"")</f>
        <v/>
      </c>
    </row>
    <row r="975" spans="19:190" x14ac:dyDescent="0.25">
      <c r="S975" s="1">
        <v>20079</v>
      </c>
      <c r="T975" s="1" t="s">
        <v>9</v>
      </c>
      <c r="U975" s="6">
        <f>+IFERROR(VALUE(RIGHT(Tabla4[[#This Row],[B2B]],6)),"")</f>
        <v>20079</v>
      </c>
      <c r="V975" s="6" t="str">
        <f>+IFERROR(VLOOKUP(T975,Auxiliar!$A:$C,2,0),"")</f>
        <v>CORE</v>
      </c>
      <c r="W975" s="7" t="str">
        <f>+IFERROR(VLOOKUP(T975,Auxiliar!$A:$C,3,0),"")</f>
        <v>0b 1% | 2b 5% | 4b 6%</v>
      </c>
      <c r="AK975" s="1">
        <v>11849</v>
      </c>
      <c r="AL975" s="1" t="s">
        <v>30</v>
      </c>
      <c r="AM975" s="6">
        <f>+IFERROR(VALUE(RIGHT(Tabla7[[#This Row],[B2B]],6)),"")</f>
        <v>11849</v>
      </c>
      <c r="AN975" s="6" t="str">
        <f>+IFERROR(VLOOKUP(AL975,Auxiliar!$A:$C,2,0),"")</f>
        <v>LATONES</v>
      </c>
      <c r="AO975" s="7" t="str">
        <f>+IFERROR(VLOOKUP(AL975,Auxiliar!$A:$C,3,0),"")</f>
        <v>1b 4% | 5b 7% | 97b 0%</v>
      </c>
      <c r="AW975" s="1"/>
      <c r="AX975" s="1" t="s">
        <v>32</v>
      </c>
      <c r="AY975" s="6" t="str">
        <f>+IFERROR(VALUE(RIGHT(Tabla9[[#This Row],[B2B]],6)),"")</f>
        <v/>
      </c>
      <c r="AZ975" s="6" t="str">
        <f>+IFERROR(VLOOKUP(AX975,Auxiliar!$A:$C,2,0),"")</f>
        <v>LATONES</v>
      </c>
      <c r="BA975" s="7" t="str">
        <f>+IFERROR(VLOOKUP(AX975,Auxiliar!$A:$C,3,0),"")</f>
        <v>2b 3% | 4b 4% | 6b 5% | 10b 8%  | 385b 0%</v>
      </c>
      <c r="CA975" s="1">
        <v>6602</v>
      </c>
      <c r="CB975" s="1" t="s">
        <v>35</v>
      </c>
      <c r="CC975" s="6">
        <f>+IFERROR(VALUE(RIGHT(Tabla14[[#This Row],[B2B]],6)),"")</f>
        <v>6602</v>
      </c>
      <c r="CD975" s="6" t="str">
        <f>+IFERROR(VLOOKUP(CB975,Auxiliar!$A:$C,2,0),"")</f>
        <v>Corona 710cc</v>
      </c>
      <c r="CE975" s="7" t="str">
        <f>+IFERROR(VLOOKUP(CB975,Auxiliar!$A:$C,3,0),"")</f>
        <v>1b 10% | 85b 0%</v>
      </c>
      <c r="CM975" s="1">
        <v>6503</v>
      </c>
      <c r="CN975" s="1" t="s">
        <v>20</v>
      </c>
      <c r="CO975" s="6">
        <v>6503</v>
      </c>
      <c r="CP975" s="6" t="s">
        <v>20</v>
      </c>
      <c r="CQ975" s="7" t="s">
        <v>21</v>
      </c>
      <c r="CY975" s="1">
        <v>6503</v>
      </c>
      <c r="CZ975" s="1" t="s">
        <v>16</v>
      </c>
      <c r="DA975" s="6">
        <f>+IFERROR(VALUE(RIGHT(Tabla18[[#This Row],[B2B]],6)),"")</f>
        <v>6503</v>
      </c>
      <c r="DB975" s="6" t="str">
        <f>+IFERROR(VLOOKUP(CZ975,Auxiliar!$A:$C,2,0),"")</f>
        <v>PREMIUM</v>
      </c>
      <c r="DC975" s="7" t="str">
        <f>+IFERROR(VLOOKUP(CZ975,Auxiliar!$A:$C,3,0),"")</f>
        <v>0b 0% | 2b 2% | 5b 3,5% | 10b 5%</v>
      </c>
      <c r="DE975" s="1">
        <v>6503</v>
      </c>
      <c r="DF975" s="1" t="s">
        <v>19</v>
      </c>
      <c r="DG975" s="6">
        <f>+IFERROR(VALUE(RIGHT(Tabla19[[#This Row],[B2B]],6)),"")</f>
        <v>6503</v>
      </c>
      <c r="DH975" s="6" t="str">
        <f>+IFERROR(VLOOKUP(DF975,Auxiliar!$A:$C,2,0),"")</f>
        <v>MICHELOB</v>
      </c>
      <c r="DI975" s="7" t="str">
        <f>+IFERROR(VLOOKUP(DF975,Auxiliar!$A:$C,3,0),"")</f>
        <v>1b 7% | 3b 22% | 8b 27%</v>
      </c>
      <c r="DK975" s="1"/>
      <c r="DL975" s="1"/>
      <c r="DM975" s="6" t="str">
        <f>+IFERROR(VALUE(RIGHT(Tabla20[[#This Row],[B2B]],6)),"")</f>
        <v/>
      </c>
      <c r="DN975" s="6" t="str">
        <f>+IFERROR(VLOOKUP(DL975,Auxiliar!$A:$C,2,0),"")</f>
        <v/>
      </c>
      <c r="DO975" s="7" t="str">
        <f>+IFERROR(VLOOKUP(DL975,Auxiliar!$A:$C,3,0),"")</f>
        <v/>
      </c>
      <c r="DQ975" s="1">
        <v>6503</v>
      </c>
      <c r="DR975" s="12" t="s">
        <v>24</v>
      </c>
      <c r="DS975" s="6">
        <f>+IFERROR(VALUE(RIGHT(Tabla21[[#This Row],[B2B]],6)),"")</f>
        <v>6503</v>
      </c>
      <c r="DT975" s="6" t="str">
        <f>+IFERROR(VLOOKUP(DR975,Auxiliar!$A:$C,2,0),"")</f>
        <v>CORONA PORRON</v>
      </c>
      <c r="DU975" s="7" t="str">
        <f>+IFERROR(VLOOKUP(DR975,Auxiliar!$A:$C,3,0),"")</f>
        <v>1b 5% | 20b 0%</v>
      </c>
      <c r="DW975" s="1"/>
      <c r="DX975" s="12"/>
      <c r="DY975" s="6" t="str">
        <f>+IFERROR(VALUE(RIGHT(Tabla22[[#This Row],[B2B]],6)),"")</f>
        <v/>
      </c>
      <c r="DZ975" s="6" t="str">
        <f>+IFERROR(VLOOKUP(DX975,Auxiliar!$A:$C,2,0),"")</f>
        <v/>
      </c>
      <c r="EA975" s="7" t="str">
        <f>+IFERROR(VLOOKUP(DX975,Auxiliar!$A:$C,3,0),"")</f>
        <v/>
      </c>
      <c r="EC975" s="1"/>
      <c r="ED975" s="12"/>
      <c r="EE975" s="6" t="str">
        <f>+IFERROR(VALUE(RIGHT(Tabla23[[#This Row],[B2B]],6)),"")</f>
        <v/>
      </c>
      <c r="EF975" s="6" t="str">
        <f>+IFERROR(VLOOKUP(ED975,Auxiliar!$A:$C,2,0),"")</f>
        <v/>
      </c>
      <c r="EG975" s="7" t="str">
        <f>+IFERROR(VLOOKUP(ED975,Auxiliar!$A:$C,3,0),"")</f>
        <v/>
      </c>
      <c r="EI975" s="1"/>
      <c r="EJ975" s="12"/>
      <c r="EK975" s="6" t="str">
        <f>+IFERROR(VALUE(RIGHT(Tabla24[[#This Row],[B2B]],6)),"")</f>
        <v/>
      </c>
      <c r="EL975" s="6" t="str">
        <f>+IFERROR(VLOOKUP(EJ975,Auxiliar!$A:$C,2,0),"")</f>
        <v/>
      </c>
      <c r="EM975" s="7" t="str">
        <f>+IFERROR(VLOOKUP(EJ975,Auxiliar!$A:$C,3,0),"")</f>
        <v/>
      </c>
      <c r="EO975" s="1"/>
      <c r="EP975" s="12"/>
      <c r="EQ975" s="6" t="str">
        <f>+IFERROR(VALUE(RIGHT(Tabla25[[#This Row],[B2B]],6)),"")</f>
        <v/>
      </c>
      <c r="ER975" s="6" t="str">
        <f>+IFERROR(VLOOKUP(EP975,Auxiliar!$A:$C,2,0),"")</f>
        <v/>
      </c>
      <c r="ES975" s="7" t="str">
        <f>+IFERROR(VLOOKUP(EP975,Auxiliar!$A:$C,3,0),"")</f>
        <v/>
      </c>
      <c r="EU975" s="1"/>
      <c r="EV975" s="12"/>
      <c r="EW975" s="6" t="str">
        <f>+IFERROR(VALUE(RIGHT(Tabla26[[#This Row],[B2B]],6)),"")</f>
        <v/>
      </c>
      <c r="EX975" s="6" t="str">
        <f>+IFERROR(VLOOKUP(EV975,Auxiliar!$A:$C,2,0),"")</f>
        <v/>
      </c>
      <c r="EY975" s="7" t="str">
        <f>+IFERROR(VLOOKUP(EV975,Auxiliar!$A:$C,3,0),"")</f>
        <v/>
      </c>
      <c r="EZ975" s="1"/>
      <c r="FA975" s="12"/>
      <c r="FB975" s="6" t="str">
        <f>+IFERROR(VALUE(RIGHT(Tabla27[[#This Row],[B2B]],6)),"")</f>
        <v/>
      </c>
      <c r="FC975" s="6" t="str">
        <f>+IFERROR(VLOOKUP(FA975,Auxiliar!$A:$C,2,0),"")</f>
        <v/>
      </c>
      <c r="FD975" s="7" t="str">
        <f>+IFERROR(VLOOKUP(FA975,Auxiliar!$A:$C,3,0),"")</f>
        <v/>
      </c>
      <c r="FE975" s="1"/>
      <c r="FF975" s="12"/>
      <c r="FG975" s="6" t="str">
        <f>+IFERROR(VALUE(RIGHT(Tabla28[[#This Row],[B2B]],6)),"")</f>
        <v/>
      </c>
      <c r="FH975" s="6" t="str">
        <f>+IFERROR(VLOOKUP(FF975,Auxiliar!$A:$C,2,0),"")</f>
        <v/>
      </c>
      <c r="FI975" s="7" t="str">
        <f>+IFERROR(VLOOKUP(FF975,Auxiliar!$A:$C,3,0),"")</f>
        <v/>
      </c>
      <c r="FJ975" s="1"/>
      <c r="FK975" s="12"/>
      <c r="FL975" s="6" t="str">
        <f>+IFERROR(VALUE(RIGHT(Tabla29[[#This Row],[B2B]],6)),"")</f>
        <v/>
      </c>
      <c r="FM975" s="6" t="str">
        <f>+IFERROR(VLOOKUP(FK975,Auxiliar!$A:$C,2,0),"")</f>
        <v/>
      </c>
      <c r="FN975" s="7" t="str">
        <f>+IFERROR(VLOOKUP(FK975,Auxiliar!$A:$C,3,0),"")</f>
        <v/>
      </c>
      <c r="FO975" s="1"/>
      <c r="FP975" s="12"/>
      <c r="FQ975" s="6" t="str">
        <f>+IFERROR(VALUE(RIGHT(Tabla30[[#This Row],[B2B]],6)),"")</f>
        <v/>
      </c>
      <c r="FR975" s="6" t="str">
        <f>+IFERROR(VLOOKUP(FP975,Auxiliar!$A:$C,2,0),"")</f>
        <v/>
      </c>
      <c r="FS975" s="7"/>
      <c r="FT975" s="1"/>
      <c r="FU975" s="12"/>
      <c r="FV975" s="6" t="str">
        <f>+IFERROR(VALUE(RIGHT(Tabla31[[#This Row],[B2B]],6)),"")</f>
        <v/>
      </c>
      <c r="FW975" s="6" t="str">
        <f>+IFERROR(VLOOKUP(FU975,Auxiliar!$A:$C,2,0),"")</f>
        <v/>
      </c>
      <c r="FX975" s="7" t="str">
        <f>+IFERROR(VLOOKUP(FU975,Auxiliar!$A:$C,3,0),"")</f>
        <v/>
      </c>
      <c r="FY975" s="1"/>
      <c r="FZ975" s="12"/>
      <c r="GA975" s="6" t="str">
        <f>+IFERROR(VALUE(RIGHT(Tabla32[[#This Row],[B2B]],6)),"")</f>
        <v/>
      </c>
      <c r="GB975" s="6" t="str">
        <f>+IFERROR(VLOOKUP(FZ975,Auxiliar!$A:$C,2,0),"")</f>
        <v/>
      </c>
      <c r="GC975" s="7" t="str">
        <f>+IFERROR(VLOOKUP(FZ975,Auxiliar!$A:$C,3,0),"")</f>
        <v/>
      </c>
      <c r="GD975" s="1"/>
      <c r="GE975" s="12"/>
      <c r="GF975" s="6" t="str">
        <f>+IFERROR(VALUE(RIGHT(Tabla33[[#This Row],[B2B]],6)),"")</f>
        <v/>
      </c>
      <c r="GG975" s="6" t="str">
        <f>+IFERROR(VLOOKUP(GE975,Auxiliar!$A:$C,2,0),"")</f>
        <v/>
      </c>
      <c r="GH975" s="7" t="str">
        <f>+IFERROR(VLOOKUP(GE975,Auxiliar!$A:$C,3,0),"")</f>
        <v/>
      </c>
    </row>
    <row r="976" spans="19:190" x14ac:dyDescent="0.25">
      <c r="S976" s="1">
        <v>20086</v>
      </c>
      <c r="T976" s="1" t="s">
        <v>9</v>
      </c>
      <c r="U976" s="6">
        <f>+IFERROR(VALUE(RIGHT(Tabla4[[#This Row],[B2B]],6)),"")</f>
        <v>20086</v>
      </c>
      <c r="V976" s="6" t="str">
        <f>+IFERROR(VLOOKUP(T976,Auxiliar!$A:$C,2,0),"")</f>
        <v>CORE</v>
      </c>
      <c r="W976" s="7" t="str">
        <f>+IFERROR(VLOOKUP(T976,Auxiliar!$A:$C,3,0),"")</f>
        <v>0b 1% | 2b 5% | 4b 6%</v>
      </c>
      <c r="AK976" s="1">
        <v>11850</v>
      </c>
      <c r="AL976" s="1" t="s">
        <v>30</v>
      </c>
      <c r="AM976" s="6">
        <f>+IFERROR(VALUE(RIGHT(Tabla7[[#This Row],[B2B]],6)),"")</f>
        <v>11850</v>
      </c>
      <c r="AN976" s="6" t="str">
        <f>+IFERROR(VLOOKUP(AL976,Auxiliar!$A:$C,2,0),"")</f>
        <v>LATONES</v>
      </c>
      <c r="AO976" s="7" t="str">
        <f>+IFERROR(VLOOKUP(AL976,Auxiliar!$A:$C,3,0),"")</f>
        <v>1b 4% | 5b 7% | 97b 0%</v>
      </c>
      <c r="AW976" s="1"/>
      <c r="AX976" s="1" t="s">
        <v>32</v>
      </c>
      <c r="AY976" s="6" t="str">
        <f>+IFERROR(VALUE(RIGHT(Tabla9[[#This Row],[B2B]],6)),"")</f>
        <v/>
      </c>
      <c r="AZ976" s="6" t="str">
        <f>+IFERROR(VLOOKUP(AX976,Auxiliar!$A:$C,2,0),"")</f>
        <v>LATONES</v>
      </c>
      <c r="BA976" s="7" t="str">
        <f>+IFERROR(VLOOKUP(AX976,Auxiliar!$A:$C,3,0),"")</f>
        <v>2b 3% | 4b 4% | 6b 5% | 10b 8%  | 385b 0%</v>
      </c>
      <c r="CA976" s="1">
        <v>6610</v>
      </c>
      <c r="CB976" s="1" t="s">
        <v>35</v>
      </c>
      <c r="CC976" s="6">
        <f>+IFERROR(VALUE(RIGHT(Tabla14[[#This Row],[B2B]],6)),"")</f>
        <v>6610</v>
      </c>
      <c r="CD976" s="6" t="str">
        <f>+IFERROR(VLOOKUP(CB976,Auxiliar!$A:$C,2,0),"")</f>
        <v>Corona 710cc</v>
      </c>
      <c r="CE976" s="7" t="str">
        <f>+IFERROR(VLOOKUP(CB976,Auxiliar!$A:$C,3,0),"")</f>
        <v>1b 10% | 85b 0%</v>
      </c>
      <c r="CM976" s="1">
        <v>6511</v>
      </c>
      <c r="CN976" s="1" t="s">
        <v>20</v>
      </c>
      <c r="CO976" s="6">
        <v>6511</v>
      </c>
      <c r="CP976" s="6" t="s">
        <v>20</v>
      </c>
      <c r="CQ976" s="7" t="s">
        <v>21</v>
      </c>
      <c r="CY976" s="1">
        <v>6511</v>
      </c>
      <c r="CZ976" s="1" t="s">
        <v>16</v>
      </c>
      <c r="DA976" s="6">
        <f>+IFERROR(VALUE(RIGHT(Tabla18[[#This Row],[B2B]],6)),"")</f>
        <v>6511</v>
      </c>
      <c r="DB976" s="6" t="str">
        <f>+IFERROR(VLOOKUP(CZ976,Auxiliar!$A:$C,2,0),"")</f>
        <v>PREMIUM</v>
      </c>
      <c r="DC976" s="7" t="str">
        <f>+IFERROR(VLOOKUP(CZ976,Auxiliar!$A:$C,3,0),"")</f>
        <v>0b 0% | 2b 2% | 5b 3,5% | 10b 5%</v>
      </c>
      <c r="DE976" s="1">
        <v>6511</v>
      </c>
      <c r="DF976" s="1" t="s">
        <v>19</v>
      </c>
      <c r="DG976" s="6">
        <f>+IFERROR(VALUE(RIGHT(Tabla19[[#This Row],[B2B]],6)),"")</f>
        <v>6511</v>
      </c>
      <c r="DH976" s="6" t="str">
        <f>+IFERROR(VLOOKUP(DF976,Auxiliar!$A:$C,2,0),"")</f>
        <v>MICHELOB</v>
      </c>
      <c r="DI976" s="7" t="str">
        <f>+IFERROR(VLOOKUP(DF976,Auxiliar!$A:$C,3,0),"")</f>
        <v>1b 7% | 3b 22% | 8b 27%</v>
      </c>
      <c r="DK976" s="1"/>
      <c r="DL976" s="1"/>
      <c r="DM976" s="6" t="str">
        <f>+IFERROR(VALUE(RIGHT(Tabla20[[#This Row],[B2B]],6)),"")</f>
        <v/>
      </c>
      <c r="DN976" s="6" t="str">
        <f>+IFERROR(VLOOKUP(DL976,Auxiliar!$A:$C,2,0),"")</f>
        <v/>
      </c>
      <c r="DO976" s="7" t="str">
        <f>+IFERROR(VLOOKUP(DL976,Auxiliar!$A:$C,3,0),"")</f>
        <v/>
      </c>
      <c r="DQ976" s="1">
        <v>6511</v>
      </c>
      <c r="DR976" s="12" t="s">
        <v>24</v>
      </c>
      <c r="DS976" s="6">
        <f>+IFERROR(VALUE(RIGHT(Tabla21[[#This Row],[B2B]],6)),"")</f>
        <v>6511</v>
      </c>
      <c r="DT976" s="6" t="str">
        <f>+IFERROR(VLOOKUP(DR976,Auxiliar!$A:$C,2,0),"")</f>
        <v>CORONA PORRON</v>
      </c>
      <c r="DU976" s="7" t="str">
        <f>+IFERROR(VLOOKUP(DR976,Auxiliar!$A:$C,3,0),"")</f>
        <v>1b 5% | 20b 0%</v>
      </c>
      <c r="DW976" s="1"/>
      <c r="DX976" s="12"/>
      <c r="DY976" s="6" t="str">
        <f>+IFERROR(VALUE(RIGHT(Tabla22[[#This Row],[B2B]],6)),"")</f>
        <v/>
      </c>
      <c r="DZ976" s="6" t="str">
        <f>+IFERROR(VLOOKUP(DX976,Auxiliar!$A:$C,2,0),"")</f>
        <v/>
      </c>
      <c r="EA976" s="7" t="str">
        <f>+IFERROR(VLOOKUP(DX976,Auxiliar!$A:$C,3,0),"")</f>
        <v/>
      </c>
      <c r="EC976" s="1"/>
      <c r="ED976" s="12"/>
      <c r="EE976" s="6" t="str">
        <f>+IFERROR(VALUE(RIGHT(Tabla23[[#This Row],[B2B]],6)),"")</f>
        <v/>
      </c>
      <c r="EF976" s="6" t="str">
        <f>+IFERROR(VLOOKUP(ED976,Auxiliar!$A:$C,2,0),"")</f>
        <v/>
      </c>
      <c r="EG976" s="7" t="str">
        <f>+IFERROR(VLOOKUP(ED976,Auxiliar!$A:$C,3,0),"")</f>
        <v/>
      </c>
      <c r="EI976" s="1"/>
      <c r="EJ976" s="12"/>
      <c r="EK976" s="6" t="str">
        <f>+IFERROR(VALUE(RIGHT(Tabla24[[#This Row],[B2B]],6)),"")</f>
        <v/>
      </c>
      <c r="EL976" s="6" t="str">
        <f>+IFERROR(VLOOKUP(EJ976,Auxiliar!$A:$C,2,0),"")</f>
        <v/>
      </c>
      <c r="EM976" s="7" t="str">
        <f>+IFERROR(VLOOKUP(EJ976,Auxiliar!$A:$C,3,0),"")</f>
        <v/>
      </c>
      <c r="EO976" s="1"/>
      <c r="EP976" s="12"/>
      <c r="EQ976" s="6" t="str">
        <f>+IFERROR(VALUE(RIGHT(Tabla25[[#This Row],[B2B]],6)),"")</f>
        <v/>
      </c>
      <c r="ER976" s="6" t="str">
        <f>+IFERROR(VLOOKUP(EP976,Auxiliar!$A:$C,2,0),"")</f>
        <v/>
      </c>
      <c r="ES976" s="7" t="str">
        <f>+IFERROR(VLOOKUP(EP976,Auxiliar!$A:$C,3,0),"")</f>
        <v/>
      </c>
      <c r="EU976" s="1"/>
      <c r="EV976" s="12"/>
      <c r="EW976" s="6" t="str">
        <f>+IFERROR(VALUE(RIGHT(Tabla26[[#This Row],[B2B]],6)),"")</f>
        <v/>
      </c>
      <c r="EX976" s="6" t="str">
        <f>+IFERROR(VLOOKUP(EV976,Auxiliar!$A:$C,2,0),"")</f>
        <v/>
      </c>
      <c r="EY976" s="7" t="str">
        <f>+IFERROR(VLOOKUP(EV976,Auxiliar!$A:$C,3,0),"")</f>
        <v/>
      </c>
      <c r="EZ976" s="1"/>
      <c r="FA976" s="12"/>
      <c r="FB976" s="6" t="str">
        <f>+IFERROR(VALUE(RIGHT(Tabla27[[#This Row],[B2B]],6)),"")</f>
        <v/>
      </c>
      <c r="FC976" s="6" t="str">
        <f>+IFERROR(VLOOKUP(FA976,Auxiliar!$A:$C,2,0),"")</f>
        <v/>
      </c>
      <c r="FD976" s="7" t="str">
        <f>+IFERROR(VLOOKUP(FA976,Auxiliar!$A:$C,3,0),"")</f>
        <v/>
      </c>
      <c r="FE976" s="1"/>
      <c r="FF976" s="12"/>
      <c r="FG976" s="6" t="str">
        <f>+IFERROR(VALUE(RIGHT(Tabla28[[#This Row],[B2B]],6)),"")</f>
        <v/>
      </c>
      <c r="FH976" s="6" t="str">
        <f>+IFERROR(VLOOKUP(FF976,Auxiliar!$A:$C,2,0),"")</f>
        <v/>
      </c>
      <c r="FI976" s="7" t="str">
        <f>+IFERROR(VLOOKUP(FF976,Auxiliar!$A:$C,3,0),"")</f>
        <v/>
      </c>
      <c r="FJ976" s="1"/>
      <c r="FK976" s="12"/>
      <c r="FL976" s="6" t="str">
        <f>+IFERROR(VALUE(RIGHT(Tabla29[[#This Row],[B2B]],6)),"")</f>
        <v/>
      </c>
      <c r="FM976" s="6" t="str">
        <f>+IFERROR(VLOOKUP(FK976,Auxiliar!$A:$C,2,0),"")</f>
        <v/>
      </c>
      <c r="FN976" s="7" t="str">
        <f>+IFERROR(VLOOKUP(FK976,Auxiliar!$A:$C,3,0),"")</f>
        <v/>
      </c>
      <c r="FO976" s="1"/>
      <c r="FP976" s="12"/>
      <c r="FQ976" s="6" t="str">
        <f>+IFERROR(VALUE(RIGHT(Tabla30[[#This Row],[B2B]],6)),"")</f>
        <v/>
      </c>
      <c r="FR976" s="6" t="str">
        <f>+IFERROR(VLOOKUP(FP976,Auxiliar!$A:$C,2,0),"")</f>
        <v/>
      </c>
      <c r="FS976" s="7"/>
      <c r="FT976" s="1"/>
      <c r="FU976" s="12"/>
      <c r="FV976" s="6" t="str">
        <f>+IFERROR(VALUE(RIGHT(Tabla31[[#This Row],[B2B]],6)),"")</f>
        <v/>
      </c>
      <c r="FW976" s="6" t="str">
        <f>+IFERROR(VLOOKUP(FU976,Auxiliar!$A:$C,2,0),"")</f>
        <v/>
      </c>
      <c r="FX976" s="7" t="str">
        <f>+IFERROR(VLOOKUP(FU976,Auxiliar!$A:$C,3,0),"")</f>
        <v/>
      </c>
      <c r="FY976" s="1"/>
      <c r="FZ976" s="12"/>
      <c r="GA976" s="6" t="str">
        <f>+IFERROR(VALUE(RIGHT(Tabla32[[#This Row],[B2B]],6)),"")</f>
        <v/>
      </c>
      <c r="GB976" s="6" t="str">
        <f>+IFERROR(VLOOKUP(FZ976,Auxiliar!$A:$C,2,0),"")</f>
        <v/>
      </c>
      <c r="GC976" s="7" t="str">
        <f>+IFERROR(VLOOKUP(FZ976,Auxiliar!$A:$C,3,0),"")</f>
        <v/>
      </c>
      <c r="GD976" s="1"/>
      <c r="GE976" s="12"/>
      <c r="GF976" s="6" t="str">
        <f>+IFERROR(VALUE(RIGHT(Tabla33[[#This Row],[B2B]],6)),"")</f>
        <v/>
      </c>
      <c r="GG976" s="6" t="str">
        <f>+IFERROR(VLOOKUP(GE976,Auxiliar!$A:$C,2,0),"")</f>
        <v/>
      </c>
      <c r="GH976" s="7" t="str">
        <f>+IFERROR(VLOOKUP(GE976,Auxiliar!$A:$C,3,0),"")</f>
        <v/>
      </c>
    </row>
    <row r="977" spans="19:190" x14ac:dyDescent="0.25">
      <c r="S977" s="1">
        <v>20090</v>
      </c>
      <c r="T977" s="1" t="s">
        <v>9</v>
      </c>
      <c r="U977" s="6">
        <f>+IFERROR(VALUE(RIGHT(Tabla4[[#This Row],[B2B]],6)),"")</f>
        <v>20090</v>
      </c>
      <c r="V977" s="6" t="str">
        <f>+IFERROR(VLOOKUP(T977,Auxiliar!$A:$C,2,0),"")</f>
        <v>CORE</v>
      </c>
      <c r="W977" s="7" t="str">
        <f>+IFERROR(VLOOKUP(T977,Auxiliar!$A:$C,3,0),"")</f>
        <v>0b 1% | 2b 5% | 4b 6%</v>
      </c>
      <c r="AK977" s="1">
        <v>11855</v>
      </c>
      <c r="AL977" s="1" t="s">
        <v>30</v>
      </c>
      <c r="AM977" s="6">
        <f>+IFERROR(VALUE(RIGHT(Tabla7[[#This Row],[B2B]],6)),"")</f>
        <v>11855</v>
      </c>
      <c r="AN977" s="6" t="str">
        <f>+IFERROR(VLOOKUP(AL977,Auxiliar!$A:$C,2,0),"")</f>
        <v>LATONES</v>
      </c>
      <c r="AO977" s="7" t="str">
        <f>+IFERROR(VLOOKUP(AL977,Auxiliar!$A:$C,3,0),"")</f>
        <v>1b 4% | 5b 7% | 97b 0%</v>
      </c>
      <c r="AW977" s="1"/>
      <c r="AX977" s="1" t="s">
        <v>32</v>
      </c>
      <c r="AY977" s="6" t="str">
        <f>+IFERROR(VALUE(RIGHT(Tabla9[[#This Row],[B2B]],6)),"")</f>
        <v/>
      </c>
      <c r="AZ977" s="6" t="str">
        <f>+IFERROR(VLOOKUP(AX977,Auxiliar!$A:$C,2,0),"")</f>
        <v>LATONES</v>
      </c>
      <c r="BA977" s="7" t="str">
        <f>+IFERROR(VLOOKUP(AX977,Auxiliar!$A:$C,3,0),"")</f>
        <v>2b 3% | 4b 4% | 6b 5% | 10b 8%  | 385b 0%</v>
      </c>
      <c r="CA977" s="1">
        <v>6611</v>
      </c>
      <c r="CB977" s="1" t="s">
        <v>35</v>
      </c>
      <c r="CC977" s="6">
        <f>+IFERROR(VALUE(RIGHT(Tabla14[[#This Row],[B2B]],6)),"")</f>
        <v>6611</v>
      </c>
      <c r="CD977" s="6" t="str">
        <f>+IFERROR(VLOOKUP(CB977,Auxiliar!$A:$C,2,0),"")</f>
        <v>Corona 710cc</v>
      </c>
      <c r="CE977" s="7" t="str">
        <f>+IFERROR(VLOOKUP(CB977,Auxiliar!$A:$C,3,0),"")</f>
        <v>1b 10% | 85b 0%</v>
      </c>
      <c r="CM977" s="1">
        <v>6513</v>
      </c>
      <c r="CN977" s="1" t="s">
        <v>20</v>
      </c>
      <c r="CO977" s="6">
        <v>6513</v>
      </c>
      <c r="CP977" s="6" t="s">
        <v>20</v>
      </c>
      <c r="CQ977" s="7" t="s">
        <v>21</v>
      </c>
      <c r="CY977" s="1">
        <v>6513</v>
      </c>
      <c r="CZ977" s="1" t="s">
        <v>16</v>
      </c>
      <c r="DA977" s="6">
        <f>+IFERROR(VALUE(RIGHT(Tabla18[[#This Row],[B2B]],6)),"")</f>
        <v>6513</v>
      </c>
      <c r="DB977" s="6" t="str">
        <f>+IFERROR(VLOOKUP(CZ977,Auxiliar!$A:$C,2,0),"")</f>
        <v>PREMIUM</v>
      </c>
      <c r="DC977" s="7" t="str">
        <f>+IFERROR(VLOOKUP(CZ977,Auxiliar!$A:$C,3,0),"")</f>
        <v>0b 0% | 2b 2% | 5b 3,5% | 10b 5%</v>
      </c>
      <c r="DE977" s="1">
        <v>6513</v>
      </c>
      <c r="DF977" s="1" t="s">
        <v>19</v>
      </c>
      <c r="DG977" s="6">
        <f>+IFERROR(VALUE(RIGHT(Tabla19[[#This Row],[B2B]],6)),"")</f>
        <v>6513</v>
      </c>
      <c r="DH977" s="6" t="str">
        <f>+IFERROR(VLOOKUP(DF977,Auxiliar!$A:$C,2,0),"")</f>
        <v>MICHELOB</v>
      </c>
      <c r="DI977" s="7" t="str">
        <f>+IFERROR(VLOOKUP(DF977,Auxiliar!$A:$C,3,0),"")</f>
        <v>1b 7% | 3b 22% | 8b 27%</v>
      </c>
      <c r="DK977" s="1"/>
      <c r="DL977" s="1"/>
      <c r="DM977" s="6" t="str">
        <f>+IFERROR(VALUE(RIGHT(Tabla20[[#This Row],[B2B]],6)),"")</f>
        <v/>
      </c>
      <c r="DN977" s="6" t="str">
        <f>+IFERROR(VLOOKUP(DL977,Auxiliar!$A:$C,2,0),"")</f>
        <v/>
      </c>
      <c r="DO977" s="7" t="str">
        <f>+IFERROR(VLOOKUP(DL977,Auxiliar!$A:$C,3,0),"")</f>
        <v/>
      </c>
      <c r="DQ977" s="1">
        <v>6513</v>
      </c>
      <c r="DR977" s="12" t="s">
        <v>24</v>
      </c>
      <c r="DS977" s="6">
        <f>+IFERROR(VALUE(RIGHT(Tabla21[[#This Row],[B2B]],6)),"")</f>
        <v>6513</v>
      </c>
      <c r="DT977" s="6" t="str">
        <f>+IFERROR(VLOOKUP(DR977,Auxiliar!$A:$C,2,0),"")</f>
        <v>CORONA PORRON</v>
      </c>
      <c r="DU977" s="7" t="str">
        <f>+IFERROR(VLOOKUP(DR977,Auxiliar!$A:$C,3,0),"")</f>
        <v>1b 5% | 20b 0%</v>
      </c>
      <c r="DW977" s="1"/>
      <c r="DX977" s="12"/>
      <c r="DY977" s="6" t="str">
        <f>+IFERROR(VALUE(RIGHT(Tabla22[[#This Row],[B2B]],6)),"")</f>
        <v/>
      </c>
      <c r="DZ977" s="6" t="str">
        <f>+IFERROR(VLOOKUP(DX977,Auxiliar!$A:$C,2,0),"")</f>
        <v/>
      </c>
      <c r="EA977" s="7" t="str">
        <f>+IFERROR(VLOOKUP(DX977,Auxiliar!$A:$C,3,0),"")</f>
        <v/>
      </c>
      <c r="EC977" s="1"/>
      <c r="ED977" s="12"/>
      <c r="EE977" s="6" t="str">
        <f>+IFERROR(VALUE(RIGHT(Tabla23[[#This Row],[B2B]],6)),"")</f>
        <v/>
      </c>
      <c r="EF977" s="6" t="str">
        <f>+IFERROR(VLOOKUP(ED977,Auxiliar!$A:$C,2,0),"")</f>
        <v/>
      </c>
      <c r="EG977" s="7" t="str">
        <f>+IFERROR(VLOOKUP(ED977,Auxiliar!$A:$C,3,0),"")</f>
        <v/>
      </c>
      <c r="EI977" s="1"/>
      <c r="EJ977" s="12"/>
      <c r="EK977" s="6" t="str">
        <f>+IFERROR(VALUE(RIGHT(Tabla24[[#This Row],[B2B]],6)),"")</f>
        <v/>
      </c>
      <c r="EL977" s="6" t="str">
        <f>+IFERROR(VLOOKUP(EJ977,Auxiliar!$A:$C,2,0),"")</f>
        <v/>
      </c>
      <c r="EM977" s="7" t="str">
        <f>+IFERROR(VLOOKUP(EJ977,Auxiliar!$A:$C,3,0),"")</f>
        <v/>
      </c>
      <c r="EO977" s="1"/>
      <c r="EP977" s="12"/>
      <c r="EQ977" s="6" t="str">
        <f>+IFERROR(VALUE(RIGHT(Tabla25[[#This Row],[B2B]],6)),"")</f>
        <v/>
      </c>
      <c r="ER977" s="6" t="str">
        <f>+IFERROR(VLOOKUP(EP977,Auxiliar!$A:$C,2,0),"")</f>
        <v/>
      </c>
      <c r="ES977" s="7" t="str">
        <f>+IFERROR(VLOOKUP(EP977,Auxiliar!$A:$C,3,0),"")</f>
        <v/>
      </c>
      <c r="EU977" s="1"/>
      <c r="EV977" s="12"/>
      <c r="EW977" s="6" t="str">
        <f>+IFERROR(VALUE(RIGHT(Tabla26[[#This Row],[B2B]],6)),"")</f>
        <v/>
      </c>
      <c r="EX977" s="6" t="str">
        <f>+IFERROR(VLOOKUP(EV977,Auxiliar!$A:$C,2,0),"")</f>
        <v/>
      </c>
      <c r="EY977" s="7" t="str">
        <f>+IFERROR(VLOOKUP(EV977,Auxiliar!$A:$C,3,0),"")</f>
        <v/>
      </c>
      <c r="EZ977" s="1"/>
      <c r="FA977" s="12"/>
      <c r="FB977" s="6" t="str">
        <f>+IFERROR(VALUE(RIGHT(Tabla27[[#This Row],[B2B]],6)),"")</f>
        <v/>
      </c>
      <c r="FC977" s="6" t="str">
        <f>+IFERROR(VLOOKUP(FA977,Auxiliar!$A:$C,2,0),"")</f>
        <v/>
      </c>
      <c r="FD977" s="7" t="str">
        <f>+IFERROR(VLOOKUP(FA977,Auxiliar!$A:$C,3,0),"")</f>
        <v/>
      </c>
      <c r="FE977" s="1"/>
      <c r="FF977" s="12"/>
      <c r="FG977" s="6" t="str">
        <f>+IFERROR(VALUE(RIGHT(Tabla28[[#This Row],[B2B]],6)),"")</f>
        <v/>
      </c>
      <c r="FH977" s="6" t="str">
        <f>+IFERROR(VLOOKUP(FF977,Auxiliar!$A:$C,2,0),"")</f>
        <v/>
      </c>
      <c r="FI977" s="7" t="str">
        <f>+IFERROR(VLOOKUP(FF977,Auxiliar!$A:$C,3,0),"")</f>
        <v/>
      </c>
      <c r="FJ977" s="1"/>
      <c r="FK977" s="12"/>
      <c r="FL977" s="6" t="str">
        <f>+IFERROR(VALUE(RIGHT(Tabla29[[#This Row],[B2B]],6)),"")</f>
        <v/>
      </c>
      <c r="FM977" s="6" t="str">
        <f>+IFERROR(VLOOKUP(FK977,Auxiliar!$A:$C,2,0),"")</f>
        <v/>
      </c>
      <c r="FN977" s="7" t="str">
        <f>+IFERROR(VLOOKUP(FK977,Auxiliar!$A:$C,3,0),"")</f>
        <v/>
      </c>
      <c r="FO977" s="1"/>
      <c r="FP977" s="12"/>
      <c r="FQ977" s="6" t="str">
        <f>+IFERROR(VALUE(RIGHT(Tabla30[[#This Row],[B2B]],6)),"")</f>
        <v/>
      </c>
      <c r="FR977" s="6" t="str">
        <f>+IFERROR(VLOOKUP(FP977,Auxiliar!$A:$C,2,0),"")</f>
        <v/>
      </c>
      <c r="FS977" s="7"/>
      <c r="FT977" s="1"/>
      <c r="FU977" s="12"/>
      <c r="FV977" s="6" t="str">
        <f>+IFERROR(VALUE(RIGHT(Tabla31[[#This Row],[B2B]],6)),"")</f>
        <v/>
      </c>
      <c r="FW977" s="6" t="str">
        <f>+IFERROR(VLOOKUP(FU977,Auxiliar!$A:$C,2,0),"")</f>
        <v/>
      </c>
      <c r="FX977" s="7" t="str">
        <f>+IFERROR(VLOOKUP(FU977,Auxiliar!$A:$C,3,0),"")</f>
        <v/>
      </c>
      <c r="FY977" s="1"/>
      <c r="FZ977" s="12"/>
      <c r="GA977" s="6" t="str">
        <f>+IFERROR(VALUE(RIGHT(Tabla32[[#This Row],[B2B]],6)),"")</f>
        <v/>
      </c>
      <c r="GB977" s="6" t="str">
        <f>+IFERROR(VLOOKUP(FZ977,Auxiliar!$A:$C,2,0),"")</f>
        <v/>
      </c>
      <c r="GC977" s="7" t="str">
        <f>+IFERROR(VLOOKUP(FZ977,Auxiliar!$A:$C,3,0),"")</f>
        <v/>
      </c>
      <c r="GD977" s="1"/>
      <c r="GE977" s="12"/>
      <c r="GF977" s="6" t="str">
        <f>+IFERROR(VALUE(RIGHT(Tabla33[[#This Row],[B2B]],6)),"")</f>
        <v/>
      </c>
      <c r="GG977" s="6" t="str">
        <f>+IFERROR(VLOOKUP(GE977,Auxiliar!$A:$C,2,0),"")</f>
        <v/>
      </c>
      <c r="GH977" s="7" t="str">
        <f>+IFERROR(VLOOKUP(GE977,Auxiliar!$A:$C,3,0),"")</f>
        <v/>
      </c>
    </row>
    <row r="978" spans="19:190" x14ac:dyDescent="0.25">
      <c r="S978" s="1">
        <v>20101</v>
      </c>
      <c r="T978" s="1" t="s">
        <v>9</v>
      </c>
      <c r="U978" s="6">
        <f>+IFERROR(VALUE(RIGHT(Tabla4[[#This Row],[B2B]],6)),"")</f>
        <v>20101</v>
      </c>
      <c r="V978" s="6" t="str">
        <f>+IFERROR(VLOOKUP(T978,Auxiliar!$A:$C,2,0),"")</f>
        <v>CORE</v>
      </c>
      <c r="W978" s="7" t="str">
        <f>+IFERROR(VLOOKUP(T978,Auxiliar!$A:$C,3,0),"")</f>
        <v>0b 1% | 2b 5% | 4b 6%</v>
      </c>
      <c r="AK978" s="1">
        <v>11856</v>
      </c>
      <c r="AL978" s="1" t="s">
        <v>30</v>
      </c>
      <c r="AM978" s="6">
        <f>+IFERROR(VALUE(RIGHT(Tabla7[[#This Row],[B2B]],6)),"")</f>
        <v>11856</v>
      </c>
      <c r="AN978" s="6" t="str">
        <f>+IFERROR(VLOOKUP(AL978,Auxiliar!$A:$C,2,0),"")</f>
        <v>LATONES</v>
      </c>
      <c r="AO978" s="7" t="str">
        <f>+IFERROR(VLOOKUP(AL978,Auxiliar!$A:$C,3,0),"")</f>
        <v>1b 4% | 5b 7% | 97b 0%</v>
      </c>
      <c r="AW978" s="1"/>
      <c r="AX978" s="1" t="s">
        <v>32</v>
      </c>
      <c r="AY978" s="6" t="str">
        <f>+IFERROR(VALUE(RIGHT(Tabla9[[#This Row],[B2B]],6)),"")</f>
        <v/>
      </c>
      <c r="AZ978" s="6" t="str">
        <f>+IFERROR(VLOOKUP(AX978,Auxiliar!$A:$C,2,0),"")</f>
        <v>LATONES</v>
      </c>
      <c r="BA978" s="7" t="str">
        <f>+IFERROR(VLOOKUP(AX978,Auxiliar!$A:$C,3,0),"")</f>
        <v>2b 3% | 4b 4% | 6b 5% | 10b 8%  | 385b 0%</v>
      </c>
      <c r="CA978" s="1">
        <v>6613</v>
      </c>
      <c r="CB978" s="1" t="s">
        <v>35</v>
      </c>
      <c r="CC978" s="6">
        <f>+IFERROR(VALUE(RIGHT(Tabla14[[#This Row],[B2B]],6)),"")</f>
        <v>6613</v>
      </c>
      <c r="CD978" s="6" t="str">
        <f>+IFERROR(VLOOKUP(CB978,Auxiliar!$A:$C,2,0),"")</f>
        <v>Corona 710cc</v>
      </c>
      <c r="CE978" s="7" t="str">
        <f>+IFERROR(VLOOKUP(CB978,Auxiliar!$A:$C,3,0),"")</f>
        <v>1b 10% | 85b 0%</v>
      </c>
      <c r="CM978" s="1">
        <v>6514</v>
      </c>
      <c r="CN978" s="1" t="s">
        <v>20</v>
      </c>
      <c r="CO978" s="6">
        <v>6514</v>
      </c>
      <c r="CP978" s="6" t="s">
        <v>20</v>
      </c>
      <c r="CQ978" s="7" t="s">
        <v>21</v>
      </c>
      <c r="CY978" s="1">
        <v>6514</v>
      </c>
      <c r="CZ978" s="1" t="s">
        <v>16</v>
      </c>
      <c r="DA978" s="6">
        <f>+IFERROR(VALUE(RIGHT(Tabla18[[#This Row],[B2B]],6)),"")</f>
        <v>6514</v>
      </c>
      <c r="DB978" s="6" t="str">
        <f>+IFERROR(VLOOKUP(CZ978,Auxiliar!$A:$C,2,0),"")</f>
        <v>PREMIUM</v>
      </c>
      <c r="DC978" s="7" t="str">
        <f>+IFERROR(VLOOKUP(CZ978,Auxiliar!$A:$C,3,0),"")</f>
        <v>0b 0% | 2b 2% | 5b 3,5% | 10b 5%</v>
      </c>
      <c r="DE978" s="1">
        <v>6514</v>
      </c>
      <c r="DF978" s="1" t="s">
        <v>19</v>
      </c>
      <c r="DG978" s="6">
        <f>+IFERROR(VALUE(RIGHT(Tabla19[[#This Row],[B2B]],6)),"")</f>
        <v>6514</v>
      </c>
      <c r="DH978" s="6" t="str">
        <f>+IFERROR(VLOOKUP(DF978,Auxiliar!$A:$C,2,0),"")</f>
        <v>MICHELOB</v>
      </c>
      <c r="DI978" s="7" t="str">
        <f>+IFERROR(VLOOKUP(DF978,Auxiliar!$A:$C,3,0),"")</f>
        <v>1b 7% | 3b 22% | 8b 27%</v>
      </c>
      <c r="DK978" s="1"/>
      <c r="DL978" s="1"/>
      <c r="DM978" s="6" t="str">
        <f>+IFERROR(VALUE(RIGHT(Tabla20[[#This Row],[B2B]],6)),"")</f>
        <v/>
      </c>
      <c r="DN978" s="6" t="str">
        <f>+IFERROR(VLOOKUP(DL978,Auxiliar!$A:$C,2,0),"")</f>
        <v/>
      </c>
      <c r="DO978" s="7" t="str">
        <f>+IFERROR(VLOOKUP(DL978,Auxiliar!$A:$C,3,0),"")</f>
        <v/>
      </c>
      <c r="DQ978" s="1">
        <v>6514</v>
      </c>
      <c r="DR978" s="12" t="s">
        <v>24</v>
      </c>
      <c r="DS978" s="6">
        <f>+IFERROR(VALUE(RIGHT(Tabla21[[#This Row],[B2B]],6)),"")</f>
        <v>6514</v>
      </c>
      <c r="DT978" s="6" t="str">
        <f>+IFERROR(VLOOKUP(DR978,Auxiliar!$A:$C,2,0),"")</f>
        <v>CORONA PORRON</v>
      </c>
      <c r="DU978" s="7" t="str">
        <f>+IFERROR(VLOOKUP(DR978,Auxiliar!$A:$C,3,0),"")</f>
        <v>1b 5% | 20b 0%</v>
      </c>
      <c r="DW978" s="1"/>
      <c r="DX978" s="12"/>
      <c r="DY978" s="6" t="str">
        <f>+IFERROR(VALUE(RIGHT(Tabla22[[#This Row],[B2B]],6)),"")</f>
        <v/>
      </c>
      <c r="DZ978" s="6" t="str">
        <f>+IFERROR(VLOOKUP(DX978,Auxiliar!$A:$C,2,0),"")</f>
        <v/>
      </c>
      <c r="EA978" s="7" t="str">
        <f>+IFERROR(VLOOKUP(DX978,Auxiliar!$A:$C,3,0),"")</f>
        <v/>
      </c>
      <c r="EC978" s="1"/>
      <c r="ED978" s="12"/>
      <c r="EE978" s="6" t="str">
        <f>+IFERROR(VALUE(RIGHT(Tabla23[[#This Row],[B2B]],6)),"")</f>
        <v/>
      </c>
      <c r="EF978" s="6" t="str">
        <f>+IFERROR(VLOOKUP(ED978,Auxiliar!$A:$C,2,0),"")</f>
        <v/>
      </c>
      <c r="EG978" s="7" t="str">
        <f>+IFERROR(VLOOKUP(ED978,Auxiliar!$A:$C,3,0),"")</f>
        <v/>
      </c>
      <c r="EI978" s="1"/>
      <c r="EJ978" s="12"/>
      <c r="EK978" s="6" t="str">
        <f>+IFERROR(VALUE(RIGHT(Tabla24[[#This Row],[B2B]],6)),"")</f>
        <v/>
      </c>
      <c r="EL978" s="6" t="str">
        <f>+IFERROR(VLOOKUP(EJ978,Auxiliar!$A:$C,2,0),"")</f>
        <v/>
      </c>
      <c r="EM978" s="7" t="str">
        <f>+IFERROR(VLOOKUP(EJ978,Auxiliar!$A:$C,3,0),"")</f>
        <v/>
      </c>
      <c r="EO978" s="1"/>
      <c r="EP978" s="12"/>
      <c r="EQ978" s="6" t="str">
        <f>+IFERROR(VALUE(RIGHT(Tabla25[[#This Row],[B2B]],6)),"")</f>
        <v/>
      </c>
      <c r="ER978" s="6" t="str">
        <f>+IFERROR(VLOOKUP(EP978,Auxiliar!$A:$C,2,0),"")</f>
        <v/>
      </c>
      <c r="ES978" s="7" t="str">
        <f>+IFERROR(VLOOKUP(EP978,Auxiliar!$A:$C,3,0),"")</f>
        <v/>
      </c>
      <c r="EU978" s="1"/>
      <c r="EV978" s="12"/>
      <c r="EW978" s="6" t="str">
        <f>+IFERROR(VALUE(RIGHT(Tabla26[[#This Row],[B2B]],6)),"")</f>
        <v/>
      </c>
      <c r="EX978" s="6" t="str">
        <f>+IFERROR(VLOOKUP(EV978,Auxiliar!$A:$C,2,0),"")</f>
        <v/>
      </c>
      <c r="EY978" s="7" t="str">
        <f>+IFERROR(VLOOKUP(EV978,Auxiliar!$A:$C,3,0),"")</f>
        <v/>
      </c>
      <c r="EZ978" s="1"/>
      <c r="FA978" s="12"/>
      <c r="FB978" s="6" t="str">
        <f>+IFERROR(VALUE(RIGHT(Tabla27[[#This Row],[B2B]],6)),"")</f>
        <v/>
      </c>
      <c r="FC978" s="6" t="str">
        <f>+IFERROR(VLOOKUP(FA978,Auxiliar!$A:$C,2,0),"")</f>
        <v/>
      </c>
      <c r="FD978" s="7" t="str">
        <f>+IFERROR(VLOOKUP(FA978,Auxiliar!$A:$C,3,0),"")</f>
        <v/>
      </c>
      <c r="FE978" s="1"/>
      <c r="FF978" s="12"/>
      <c r="FG978" s="6" t="str">
        <f>+IFERROR(VALUE(RIGHT(Tabla28[[#This Row],[B2B]],6)),"")</f>
        <v/>
      </c>
      <c r="FH978" s="6" t="str">
        <f>+IFERROR(VLOOKUP(FF978,Auxiliar!$A:$C,2,0),"")</f>
        <v/>
      </c>
      <c r="FI978" s="7" t="str">
        <f>+IFERROR(VLOOKUP(FF978,Auxiliar!$A:$C,3,0),"")</f>
        <v/>
      </c>
      <c r="FJ978" s="1"/>
      <c r="FK978" s="12"/>
      <c r="FL978" s="6" t="str">
        <f>+IFERROR(VALUE(RIGHT(Tabla29[[#This Row],[B2B]],6)),"")</f>
        <v/>
      </c>
      <c r="FM978" s="6" t="str">
        <f>+IFERROR(VLOOKUP(FK978,Auxiliar!$A:$C,2,0),"")</f>
        <v/>
      </c>
      <c r="FN978" s="7" t="str">
        <f>+IFERROR(VLOOKUP(FK978,Auxiliar!$A:$C,3,0),"")</f>
        <v/>
      </c>
      <c r="FO978" s="1"/>
      <c r="FP978" s="12"/>
      <c r="FQ978" s="6" t="str">
        <f>+IFERROR(VALUE(RIGHT(Tabla30[[#This Row],[B2B]],6)),"")</f>
        <v/>
      </c>
      <c r="FR978" s="6" t="str">
        <f>+IFERROR(VLOOKUP(FP978,Auxiliar!$A:$C,2,0),"")</f>
        <v/>
      </c>
      <c r="FS978" s="7"/>
      <c r="FT978" s="1"/>
      <c r="FU978" s="12"/>
      <c r="FV978" s="6" t="str">
        <f>+IFERROR(VALUE(RIGHT(Tabla31[[#This Row],[B2B]],6)),"")</f>
        <v/>
      </c>
      <c r="FW978" s="6" t="str">
        <f>+IFERROR(VLOOKUP(FU978,Auxiliar!$A:$C,2,0),"")</f>
        <v/>
      </c>
      <c r="FX978" s="7" t="str">
        <f>+IFERROR(VLOOKUP(FU978,Auxiliar!$A:$C,3,0),"")</f>
        <v/>
      </c>
      <c r="FY978" s="1"/>
      <c r="FZ978" s="12"/>
      <c r="GA978" s="6" t="str">
        <f>+IFERROR(VALUE(RIGHT(Tabla32[[#This Row],[B2B]],6)),"")</f>
        <v/>
      </c>
      <c r="GB978" s="6" t="str">
        <f>+IFERROR(VLOOKUP(FZ978,Auxiliar!$A:$C,2,0),"")</f>
        <v/>
      </c>
      <c r="GC978" s="7" t="str">
        <f>+IFERROR(VLOOKUP(FZ978,Auxiliar!$A:$C,3,0),"")</f>
        <v/>
      </c>
      <c r="GD978" s="1"/>
      <c r="GE978" s="12"/>
      <c r="GF978" s="6" t="str">
        <f>+IFERROR(VALUE(RIGHT(Tabla33[[#This Row],[B2B]],6)),"")</f>
        <v/>
      </c>
      <c r="GG978" s="6" t="str">
        <f>+IFERROR(VLOOKUP(GE978,Auxiliar!$A:$C,2,0),"")</f>
        <v/>
      </c>
      <c r="GH978" s="7" t="str">
        <f>+IFERROR(VLOOKUP(GE978,Auxiliar!$A:$C,3,0),"")</f>
        <v/>
      </c>
    </row>
    <row r="979" spans="19:190" x14ac:dyDescent="0.25">
      <c r="S979" s="1">
        <v>20104</v>
      </c>
      <c r="T979" s="1" t="s">
        <v>9</v>
      </c>
      <c r="U979" s="6">
        <f>+IFERROR(VALUE(RIGHT(Tabla4[[#This Row],[B2B]],6)),"")</f>
        <v>20104</v>
      </c>
      <c r="V979" s="6" t="str">
        <f>+IFERROR(VLOOKUP(T979,Auxiliar!$A:$C,2,0),"")</f>
        <v>CORE</v>
      </c>
      <c r="W979" s="7" t="str">
        <f>+IFERROR(VLOOKUP(T979,Auxiliar!$A:$C,3,0),"")</f>
        <v>0b 1% | 2b 5% | 4b 6%</v>
      </c>
      <c r="AK979" s="1">
        <v>11860</v>
      </c>
      <c r="AL979" s="1" t="s">
        <v>30</v>
      </c>
      <c r="AM979" s="6">
        <f>+IFERROR(VALUE(RIGHT(Tabla7[[#This Row],[B2B]],6)),"")</f>
        <v>11860</v>
      </c>
      <c r="AN979" s="6" t="str">
        <f>+IFERROR(VLOOKUP(AL979,Auxiliar!$A:$C,2,0),"")</f>
        <v>LATONES</v>
      </c>
      <c r="AO979" s="7" t="str">
        <f>+IFERROR(VLOOKUP(AL979,Auxiliar!$A:$C,3,0),"")</f>
        <v>1b 4% | 5b 7% | 97b 0%</v>
      </c>
      <c r="AW979" s="1"/>
      <c r="AX979" s="1" t="s">
        <v>32</v>
      </c>
      <c r="AY979" s="6" t="str">
        <f>+IFERROR(VALUE(RIGHT(Tabla9[[#This Row],[B2B]],6)),"")</f>
        <v/>
      </c>
      <c r="AZ979" s="6" t="str">
        <f>+IFERROR(VLOOKUP(AX979,Auxiliar!$A:$C,2,0),"")</f>
        <v>LATONES</v>
      </c>
      <c r="BA979" s="7" t="str">
        <f>+IFERROR(VLOOKUP(AX979,Auxiliar!$A:$C,3,0),"")</f>
        <v>2b 3% | 4b 4% | 6b 5% | 10b 8%  | 385b 0%</v>
      </c>
      <c r="CA979" s="1">
        <v>6620</v>
      </c>
      <c r="CB979" s="1" t="s">
        <v>35</v>
      </c>
      <c r="CC979" s="6">
        <f>+IFERROR(VALUE(RIGHT(Tabla14[[#This Row],[B2B]],6)),"")</f>
        <v>6620</v>
      </c>
      <c r="CD979" s="6" t="str">
        <f>+IFERROR(VLOOKUP(CB979,Auxiliar!$A:$C,2,0),"")</f>
        <v>Corona 710cc</v>
      </c>
      <c r="CE979" s="7" t="str">
        <f>+IFERROR(VLOOKUP(CB979,Auxiliar!$A:$C,3,0),"")</f>
        <v>1b 10% | 85b 0%</v>
      </c>
      <c r="CM979" s="1">
        <v>6518</v>
      </c>
      <c r="CN979" s="1" t="s">
        <v>20</v>
      </c>
      <c r="CO979" s="6">
        <v>6518</v>
      </c>
      <c r="CP979" s="6" t="s">
        <v>20</v>
      </c>
      <c r="CQ979" s="7" t="s">
        <v>21</v>
      </c>
      <c r="CY979" s="1">
        <v>6518</v>
      </c>
      <c r="CZ979" s="1" t="s">
        <v>16</v>
      </c>
      <c r="DA979" s="6">
        <f>+IFERROR(VALUE(RIGHT(Tabla18[[#This Row],[B2B]],6)),"")</f>
        <v>6518</v>
      </c>
      <c r="DB979" s="6" t="str">
        <f>+IFERROR(VLOOKUP(CZ979,Auxiliar!$A:$C,2,0),"")</f>
        <v>PREMIUM</v>
      </c>
      <c r="DC979" s="7" t="str">
        <f>+IFERROR(VLOOKUP(CZ979,Auxiliar!$A:$C,3,0),"")</f>
        <v>0b 0% | 2b 2% | 5b 3,5% | 10b 5%</v>
      </c>
      <c r="DE979" s="1">
        <v>6518</v>
      </c>
      <c r="DF979" s="1" t="s">
        <v>19</v>
      </c>
      <c r="DG979" s="6">
        <f>+IFERROR(VALUE(RIGHT(Tabla19[[#This Row],[B2B]],6)),"")</f>
        <v>6518</v>
      </c>
      <c r="DH979" s="6" t="str">
        <f>+IFERROR(VLOOKUP(DF979,Auxiliar!$A:$C,2,0),"")</f>
        <v>MICHELOB</v>
      </c>
      <c r="DI979" s="7" t="str">
        <f>+IFERROR(VLOOKUP(DF979,Auxiliar!$A:$C,3,0),"")</f>
        <v>1b 7% | 3b 22% | 8b 27%</v>
      </c>
      <c r="DK979" s="1"/>
      <c r="DL979" s="1"/>
      <c r="DM979" s="6" t="str">
        <f>+IFERROR(VALUE(RIGHT(Tabla20[[#This Row],[B2B]],6)),"")</f>
        <v/>
      </c>
      <c r="DN979" s="6" t="str">
        <f>+IFERROR(VLOOKUP(DL979,Auxiliar!$A:$C,2,0),"")</f>
        <v/>
      </c>
      <c r="DO979" s="7" t="str">
        <f>+IFERROR(VLOOKUP(DL979,Auxiliar!$A:$C,3,0),"")</f>
        <v/>
      </c>
      <c r="DQ979" s="1">
        <v>6518</v>
      </c>
      <c r="DR979" s="12" t="s">
        <v>24</v>
      </c>
      <c r="DS979" s="6">
        <f>+IFERROR(VALUE(RIGHT(Tabla21[[#This Row],[B2B]],6)),"")</f>
        <v>6518</v>
      </c>
      <c r="DT979" s="6" t="str">
        <f>+IFERROR(VLOOKUP(DR979,Auxiliar!$A:$C,2,0),"")</f>
        <v>CORONA PORRON</v>
      </c>
      <c r="DU979" s="7" t="str">
        <f>+IFERROR(VLOOKUP(DR979,Auxiliar!$A:$C,3,0),"")</f>
        <v>1b 5% | 20b 0%</v>
      </c>
      <c r="DW979" s="1"/>
      <c r="DX979" s="12"/>
      <c r="DY979" s="6" t="str">
        <f>+IFERROR(VALUE(RIGHT(Tabla22[[#This Row],[B2B]],6)),"")</f>
        <v/>
      </c>
      <c r="DZ979" s="6" t="str">
        <f>+IFERROR(VLOOKUP(DX979,Auxiliar!$A:$C,2,0),"")</f>
        <v/>
      </c>
      <c r="EA979" s="7" t="str">
        <f>+IFERROR(VLOOKUP(DX979,Auxiliar!$A:$C,3,0),"")</f>
        <v/>
      </c>
      <c r="EC979" s="1"/>
      <c r="ED979" s="12"/>
      <c r="EE979" s="6" t="str">
        <f>+IFERROR(VALUE(RIGHT(Tabla23[[#This Row],[B2B]],6)),"")</f>
        <v/>
      </c>
      <c r="EF979" s="6" t="str">
        <f>+IFERROR(VLOOKUP(ED979,Auxiliar!$A:$C,2,0),"")</f>
        <v/>
      </c>
      <c r="EG979" s="7" t="str">
        <f>+IFERROR(VLOOKUP(ED979,Auxiliar!$A:$C,3,0),"")</f>
        <v/>
      </c>
      <c r="EI979" s="1"/>
      <c r="EJ979" s="12"/>
      <c r="EK979" s="6" t="str">
        <f>+IFERROR(VALUE(RIGHT(Tabla24[[#This Row],[B2B]],6)),"")</f>
        <v/>
      </c>
      <c r="EL979" s="6" t="str">
        <f>+IFERROR(VLOOKUP(EJ979,Auxiliar!$A:$C,2,0),"")</f>
        <v/>
      </c>
      <c r="EM979" s="7" t="str">
        <f>+IFERROR(VLOOKUP(EJ979,Auxiliar!$A:$C,3,0),"")</f>
        <v/>
      </c>
      <c r="EO979" s="1"/>
      <c r="EP979" s="12"/>
      <c r="EQ979" s="6" t="str">
        <f>+IFERROR(VALUE(RIGHT(Tabla25[[#This Row],[B2B]],6)),"")</f>
        <v/>
      </c>
      <c r="ER979" s="6" t="str">
        <f>+IFERROR(VLOOKUP(EP979,Auxiliar!$A:$C,2,0),"")</f>
        <v/>
      </c>
      <c r="ES979" s="7" t="str">
        <f>+IFERROR(VLOOKUP(EP979,Auxiliar!$A:$C,3,0),"")</f>
        <v/>
      </c>
      <c r="EU979" s="1"/>
      <c r="EV979" s="12"/>
      <c r="EW979" s="6" t="str">
        <f>+IFERROR(VALUE(RIGHT(Tabla26[[#This Row],[B2B]],6)),"")</f>
        <v/>
      </c>
      <c r="EX979" s="6" t="str">
        <f>+IFERROR(VLOOKUP(EV979,Auxiliar!$A:$C,2,0),"")</f>
        <v/>
      </c>
      <c r="EY979" s="7" t="str">
        <f>+IFERROR(VLOOKUP(EV979,Auxiliar!$A:$C,3,0),"")</f>
        <v/>
      </c>
      <c r="EZ979" s="1"/>
      <c r="FA979" s="12"/>
      <c r="FB979" s="6" t="str">
        <f>+IFERROR(VALUE(RIGHT(Tabla27[[#This Row],[B2B]],6)),"")</f>
        <v/>
      </c>
      <c r="FC979" s="6" t="str">
        <f>+IFERROR(VLOOKUP(FA979,Auxiliar!$A:$C,2,0),"")</f>
        <v/>
      </c>
      <c r="FD979" s="7" t="str">
        <f>+IFERROR(VLOOKUP(FA979,Auxiliar!$A:$C,3,0),"")</f>
        <v/>
      </c>
      <c r="FE979" s="1"/>
      <c r="FF979" s="12"/>
      <c r="FG979" s="6" t="str">
        <f>+IFERROR(VALUE(RIGHT(Tabla28[[#This Row],[B2B]],6)),"")</f>
        <v/>
      </c>
      <c r="FH979" s="6" t="str">
        <f>+IFERROR(VLOOKUP(FF979,Auxiliar!$A:$C,2,0),"")</f>
        <v/>
      </c>
      <c r="FI979" s="7" t="str">
        <f>+IFERROR(VLOOKUP(FF979,Auxiliar!$A:$C,3,0),"")</f>
        <v/>
      </c>
      <c r="FJ979" s="1"/>
      <c r="FK979" s="12"/>
      <c r="FL979" s="6" t="str">
        <f>+IFERROR(VALUE(RIGHT(Tabla29[[#This Row],[B2B]],6)),"")</f>
        <v/>
      </c>
      <c r="FM979" s="6" t="str">
        <f>+IFERROR(VLOOKUP(FK979,Auxiliar!$A:$C,2,0),"")</f>
        <v/>
      </c>
      <c r="FN979" s="7" t="str">
        <f>+IFERROR(VLOOKUP(FK979,Auxiliar!$A:$C,3,0),"")</f>
        <v/>
      </c>
      <c r="FO979" s="1"/>
      <c r="FP979" s="12"/>
      <c r="FQ979" s="6" t="str">
        <f>+IFERROR(VALUE(RIGHT(Tabla30[[#This Row],[B2B]],6)),"")</f>
        <v/>
      </c>
      <c r="FR979" s="6" t="str">
        <f>+IFERROR(VLOOKUP(FP979,Auxiliar!$A:$C,2,0),"")</f>
        <v/>
      </c>
      <c r="FS979" s="7"/>
      <c r="FT979" s="1"/>
      <c r="FU979" s="12"/>
      <c r="FV979" s="6" t="str">
        <f>+IFERROR(VALUE(RIGHT(Tabla31[[#This Row],[B2B]],6)),"")</f>
        <v/>
      </c>
      <c r="FW979" s="6" t="str">
        <f>+IFERROR(VLOOKUP(FU979,Auxiliar!$A:$C,2,0),"")</f>
        <v/>
      </c>
      <c r="FX979" s="7" t="str">
        <f>+IFERROR(VLOOKUP(FU979,Auxiliar!$A:$C,3,0),"")</f>
        <v/>
      </c>
      <c r="FY979" s="1"/>
      <c r="FZ979" s="12"/>
      <c r="GA979" s="6" t="str">
        <f>+IFERROR(VALUE(RIGHT(Tabla32[[#This Row],[B2B]],6)),"")</f>
        <v/>
      </c>
      <c r="GB979" s="6" t="str">
        <f>+IFERROR(VLOOKUP(FZ979,Auxiliar!$A:$C,2,0),"")</f>
        <v/>
      </c>
      <c r="GC979" s="7" t="str">
        <f>+IFERROR(VLOOKUP(FZ979,Auxiliar!$A:$C,3,0),"")</f>
        <v/>
      </c>
      <c r="GD979" s="1"/>
      <c r="GE979" s="12"/>
      <c r="GF979" s="6" t="str">
        <f>+IFERROR(VALUE(RIGHT(Tabla33[[#This Row],[B2B]],6)),"")</f>
        <v/>
      </c>
      <c r="GG979" s="6" t="str">
        <f>+IFERROR(VLOOKUP(GE979,Auxiliar!$A:$C,2,0),"")</f>
        <v/>
      </c>
      <c r="GH979" s="7" t="str">
        <f>+IFERROR(VLOOKUP(GE979,Auxiliar!$A:$C,3,0),"")</f>
        <v/>
      </c>
    </row>
    <row r="980" spans="19:190" x14ac:dyDescent="0.25">
      <c r="S980" s="1">
        <v>20109</v>
      </c>
      <c r="T980" s="1" t="s">
        <v>9</v>
      </c>
      <c r="U980" s="6">
        <f>+IFERROR(VALUE(RIGHT(Tabla4[[#This Row],[B2B]],6)),"")</f>
        <v>20109</v>
      </c>
      <c r="V980" s="6" t="str">
        <f>+IFERROR(VLOOKUP(T980,Auxiliar!$A:$C,2,0),"")</f>
        <v>CORE</v>
      </c>
      <c r="W980" s="7" t="str">
        <f>+IFERROR(VLOOKUP(T980,Auxiliar!$A:$C,3,0),"")</f>
        <v>0b 1% | 2b 5% | 4b 6%</v>
      </c>
      <c r="AK980" s="1">
        <v>11861</v>
      </c>
      <c r="AL980" s="1" t="s">
        <v>30</v>
      </c>
      <c r="AM980" s="6">
        <f>+IFERROR(VALUE(RIGHT(Tabla7[[#This Row],[B2B]],6)),"")</f>
        <v>11861</v>
      </c>
      <c r="AN980" s="6" t="str">
        <f>+IFERROR(VLOOKUP(AL980,Auxiliar!$A:$C,2,0),"")</f>
        <v>LATONES</v>
      </c>
      <c r="AO980" s="7" t="str">
        <f>+IFERROR(VLOOKUP(AL980,Auxiliar!$A:$C,3,0),"")</f>
        <v>1b 4% | 5b 7% | 97b 0%</v>
      </c>
      <c r="AW980" s="1"/>
      <c r="AX980" s="1" t="s">
        <v>32</v>
      </c>
      <c r="AY980" s="6" t="str">
        <f>+IFERROR(VALUE(RIGHT(Tabla9[[#This Row],[B2B]],6)),"")</f>
        <v/>
      </c>
      <c r="AZ980" s="6" t="str">
        <f>+IFERROR(VLOOKUP(AX980,Auxiliar!$A:$C,2,0),"")</f>
        <v>LATONES</v>
      </c>
      <c r="BA980" s="7" t="str">
        <f>+IFERROR(VLOOKUP(AX980,Auxiliar!$A:$C,3,0),"")</f>
        <v>2b 3% | 4b 4% | 6b 5% | 10b 8%  | 385b 0%</v>
      </c>
      <c r="CA980" s="1">
        <v>6622</v>
      </c>
      <c r="CB980" s="1" t="s">
        <v>35</v>
      </c>
      <c r="CC980" s="6">
        <f>+IFERROR(VALUE(RIGHT(Tabla14[[#This Row],[B2B]],6)),"")</f>
        <v>6622</v>
      </c>
      <c r="CD980" s="6" t="str">
        <f>+IFERROR(VLOOKUP(CB980,Auxiliar!$A:$C,2,0),"")</f>
        <v>Corona 710cc</v>
      </c>
      <c r="CE980" s="7" t="str">
        <f>+IFERROR(VLOOKUP(CB980,Auxiliar!$A:$C,3,0),"")</f>
        <v>1b 10% | 85b 0%</v>
      </c>
      <c r="CM980" s="1">
        <v>6520</v>
      </c>
      <c r="CN980" s="1" t="s">
        <v>20</v>
      </c>
      <c r="CO980" s="6">
        <v>6520</v>
      </c>
      <c r="CP980" s="6" t="s">
        <v>20</v>
      </c>
      <c r="CQ980" s="7" t="s">
        <v>21</v>
      </c>
      <c r="CY980" s="1">
        <v>6520</v>
      </c>
      <c r="CZ980" s="1" t="s">
        <v>16</v>
      </c>
      <c r="DA980" s="6">
        <f>+IFERROR(VALUE(RIGHT(Tabla18[[#This Row],[B2B]],6)),"")</f>
        <v>6520</v>
      </c>
      <c r="DB980" s="6" t="str">
        <f>+IFERROR(VLOOKUP(CZ980,Auxiliar!$A:$C,2,0),"")</f>
        <v>PREMIUM</v>
      </c>
      <c r="DC980" s="7" t="str">
        <f>+IFERROR(VLOOKUP(CZ980,Auxiliar!$A:$C,3,0),"")</f>
        <v>0b 0% | 2b 2% | 5b 3,5% | 10b 5%</v>
      </c>
      <c r="DE980" s="1">
        <v>6520</v>
      </c>
      <c r="DF980" s="1" t="s">
        <v>19</v>
      </c>
      <c r="DG980" s="6">
        <f>+IFERROR(VALUE(RIGHT(Tabla19[[#This Row],[B2B]],6)),"")</f>
        <v>6520</v>
      </c>
      <c r="DH980" s="6" t="str">
        <f>+IFERROR(VLOOKUP(DF980,Auxiliar!$A:$C,2,0),"")</f>
        <v>MICHELOB</v>
      </c>
      <c r="DI980" s="7" t="str">
        <f>+IFERROR(VLOOKUP(DF980,Auxiliar!$A:$C,3,0),"")</f>
        <v>1b 7% | 3b 22% | 8b 27%</v>
      </c>
      <c r="DK980" s="1"/>
      <c r="DL980" s="1"/>
      <c r="DM980" s="6" t="str">
        <f>+IFERROR(VALUE(RIGHT(Tabla20[[#This Row],[B2B]],6)),"")</f>
        <v/>
      </c>
      <c r="DN980" s="6" t="str">
        <f>+IFERROR(VLOOKUP(DL980,Auxiliar!$A:$C,2,0),"")</f>
        <v/>
      </c>
      <c r="DO980" s="7" t="str">
        <f>+IFERROR(VLOOKUP(DL980,Auxiliar!$A:$C,3,0),"")</f>
        <v/>
      </c>
      <c r="DQ980" s="1">
        <v>6520</v>
      </c>
      <c r="DR980" s="12" t="s">
        <v>24</v>
      </c>
      <c r="DS980" s="6">
        <f>+IFERROR(VALUE(RIGHT(Tabla21[[#This Row],[B2B]],6)),"")</f>
        <v>6520</v>
      </c>
      <c r="DT980" s="6" t="str">
        <f>+IFERROR(VLOOKUP(DR980,Auxiliar!$A:$C,2,0),"")</f>
        <v>CORONA PORRON</v>
      </c>
      <c r="DU980" s="7" t="str">
        <f>+IFERROR(VLOOKUP(DR980,Auxiliar!$A:$C,3,0),"")</f>
        <v>1b 5% | 20b 0%</v>
      </c>
      <c r="DW980" s="1"/>
      <c r="DX980" s="12"/>
      <c r="DY980" s="6" t="str">
        <f>+IFERROR(VALUE(RIGHT(Tabla22[[#This Row],[B2B]],6)),"")</f>
        <v/>
      </c>
      <c r="DZ980" s="6" t="str">
        <f>+IFERROR(VLOOKUP(DX980,Auxiliar!$A:$C,2,0),"")</f>
        <v/>
      </c>
      <c r="EA980" s="7" t="str">
        <f>+IFERROR(VLOOKUP(DX980,Auxiliar!$A:$C,3,0),"")</f>
        <v/>
      </c>
      <c r="EC980" s="1"/>
      <c r="ED980" s="12"/>
      <c r="EE980" s="6" t="str">
        <f>+IFERROR(VALUE(RIGHT(Tabla23[[#This Row],[B2B]],6)),"")</f>
        <v/>
      </c>
      <c r="EF980" s="6" t="str">
        <f>+IFERROR(VLOOKUP(ED980,Auxiliar!$A:$C,2,0),"")</f>
        <v/>
      </c>
      <c r="EG980" s="7" t="str">
        <f>+IFERROR(VLOOKUP(ED980,Auxiliar!$A:$C,3,0),"")</f>
        <v/>
      </c>
      <c r="EI980" s="1"/>
      <c r="EJ980" s="12"/>
      <c r="EK980" s="6" t="str">
        <f>+IFERROR(VALUE(RIGHT(Tabla24[[#This Row],[B2B]],6)),"")</f>
        <v/>
      </c>
      <c r="EL980" s="6" t="str">
        <f>+IFERROR(VLOOKUP(EJ980,Auxiliar!$A:$C,2,0),"")</f>
        <v/>
      </c>
      <c r="EM980" s="7" t="str">
        <f>+IFERROR(VLOOKUP(EJ980,Auxiliar!$A:$C,3,0),"")</f>
        <v/>
      </c>
      <c r="EO980" s="1"/>
      <c r="EP980" s="12"/>
      <c r="EQ980" s="6" t="str">
        <f>+IFERROR(VALUE(RIGHT(Tabla25[[#This Row],[B2B]],6)),"")</f>
        <v/>
      </c>
      <c r="ER980" s="6" t="str">
        <f>+IFERROR(VLOOKUP(EP980,Auxiliar!$A:$C,2,0),"")</f>
        <v/>
      </c>
      <c r="ES980" s="7" t="str">
        <f>+IFERROR(VLOOKUP(EP980,Auxiliar!$A:$C,3,0),"")</f>
        <v/>
      </c>
      <c r="EU980" s="1"/>
      <c r="EV980" s="12"/>
      <c r="EW980" s="6" t="str">
        <f>+IFERROR(VALUE(RIGHT(Tabla26[[#This Row],[B2B]],6)),"")</f>
        <v/>
      </c>
      <c r="EX980" s="6" t="str">
        <f>+IFERROR(VLOOKUP(EV980,Auxiliar!$A:$C,2,0),"")</f>
        <v/>
      </c>
      <c r="EY980" s="7" t="str">
        <f>+IFERROR(VLOOKUP(EV980,Auxiliar!$A:$C,3,0),"")</f>
        <v/>
      </c>
      <c r="EZ980" s="1"/>
      <c r="FA980" s="12"/>
      <c r="FB980" s="6" t="str">
        <f>+IFERROR(VALUE(RIGHT(Tabla27[[#This Row],[B2B]],6)),"")</f>
        <v/>
      </c>
      <c r="FC980" s="6" t="str">
        <f>+IFERROR(VLOOKUP(FA980,Auxiliar!$A:$C,2,0),"")</f>
        <v/>
      </c>
      <c r="FD980" s="7" t="str">
        <f>+IFERROR(VLOOKUP(FA980,Auxiliar!$A:$C,3,0),"")</f>
        <v/>
      </c>
      <c r="FE980" s="1"/>
      <c r="FF980" s="12"/>
      <c r="FG980" s="6" t="str">
        <f>+IFERROR(VALUE(RIGHT(Tabla28[[#This Row],[B2B]],6)),"")</f>
        <v/>
      </c>
      <c r="FH980" s="6" t="str">
        <f>+IFERROR(VLOOKUP(FF980,Auxiliar!$A:$C,2,0),"")</f>
        <v/>
      </c>
      <c r="FI980" s="7" t="str">
        <f>+IFERROR(VLOOKUP(FF980,Auxiliar!$A:$C,3,0),"")</f>
        <v/>
      </c>
      <c r="FJ980" s="1"/>
      <c r="FK980" s="12"/>
      <c r="FL980" s="6" t="str">
        <f>+IFERROR(VALUE(RIGHT(Tabla29[[#This Row],[B2B]],6)),"")</f>
        <v/>
      </c>
      <c r="FM980" s="6" t="str">
        <f>+IFERROR(VLOOKUP(FK980,Auxiliar!$A:$C,2,0),"")</f>
        <v/>
      </c>
      <c r="FN980" s="7" t="str">
        <f>+IFERROR(VLOOKUP(FK980,Auxiliar!$A:$C,3,0),"")</f>
        <v/>
      </c>
      <c r="FO980" s="1"/>
      <c r="FP980" s="12"/>
      <c r="FQ980" s="6" t="str">
        <f>+IFERROR(VALUE(RIGHT(Tabla30[[#This Row],[B2B]],6)),"")</f>
        <v/>
      </c>
      <c r="FR980" s="6" t="str">
        <f>+IFERROR(VLOOKUP(FP980,Auxiliar!$A:$C,2,0),"")</f>
        <v/>
      </c>
      <c r="FS980" s="7"/>
      <c r="FT980" s="1"/>
      <c r="FU980" s="12"/>
      <c r="FV980" s="6" t="str">
        <f>+IFERROR(VALUE(RIGHT(Tabla31[[#This Row],[B2B]],6)),"")</f>
        <v/>
      </c>
      <c r="FW980" s="6" t="str">
        <f>+IFERROR(VLOOKUP(FU980,Auxiliar!$A:$C,2,0),"")</f>
        <v/>
      </c>
      <c r="FX980" s="7" t="str">
        <f>+IFERROR(VLOOKUP(FU980,Auxiliar!$A:$C,3,0),"")</f>
        <v/>
      </c>
      <c r="FY980" s="1"/>
      <c r="FZ980" s="12"/>
      <c r="GA980" s="6" t="str">
        <f>+IFERROR(VALUE(RIGHT(Tabla32[[#This Row],[B2B]],6)),"")</f>
        <v/>
      </c>
      <c r="GB980" s="6" t="str">
        <f>+IFERROR(VLOOKUP(FZ980,Auxiliar!$A:$C,2,0),"")</f>
        <v/>
      </c>
      <c r="GC980" s="7" t="str">
        <f>+IFERROR(VLOOKUP(FZ980,Auxiliar!$A:$C,3,0),"")</f>
        <v/>
      </c>
      <c r="GD980" s="1"/>
      <c r="GE980" s="12"/>
      <c r="GF980" s="6" t="str">
        <f>+IFERROR(VALUE(RIGHT(Tabla33[[#This Row],[B2B]],6)),"")</f>
        <v/>
      </c>
      <c r="GG980" s="6" t="str">
        <f>+IFERROR(VLOOKUP(GE980,Auxiliar!$A:$C,2,0),"")</f>
        <v/>
      </c>
      <c r="GH980" s="7" t="str">
        <f>+IFERROR(VLOOKUP(GE980,Auxiliar!$A:$C,3,0),"")</f>
        <v/>
      </c>
    </row>
    <row r="981" spans="19:190" x14ac:dyDescent="0.25">
      <c r="S981" s="1">
        <v>20113</v>
      </c>
      <c r="T981" s="1" t="s">
        <v>9</v>
      </c>
      <c r="U981" s="6">
        <f>+IFERROR(VALUE(RIGHT(Tabla4[[#This Row],[B2B]],6)),"")</f>
        <v>20113</v>
      </c>
      <c r="V981" s="6" t="str">
        <f>+IFERROR(VLOOKUP(T981,Auxiliar!$A:$C,2,0),"")</f>
        <v>CORE</v>
      </c>
      <c r="W981" s="7" t="str">
        <f>+IFERROR(VLOOKUP(T981,Auxiliar!$A:$C,3,0),"")</f>
        <v>0b 1% | 2b 5% | 4b 6%</v>
      </c>
      <c r="AK981" s="1">
        <v>11863</v>
      </c>
      <c r="AL981" s="1" t="s">
        <v>30</v>
      </c>
      <c r="AM981" s="6">
        <f>+IFERROR(VALUE(RIGHT(Tabla7[[#This Row],[B2B]],6)),"")</f>
        <v>11863</v>
      </c>
      <c r="AN981" s="6" t="str">
        <f>+IFERROR(VLOOKUP(AL981,Auxiliar!$A:$C,2,0),"")</f>
        <v>LATONES</v>
      </c>
      <c r="AO981" s="7" t="str">
        <f>+IFERROR(VLOOKUP(AL981,Auxiliar!$A:$C,3,0),"")</f>
        <v>1b 4% | 5b 7% | 97b 0%</v>
      </c>
      <c r="AW981" s="1"/>
      <c r="AX981" s="1" t="s">
        <v>32</v>
      </c>
      <c r="AY981" s="6" t="str">
        <f>+IFERROR(VALUE(RIGHT(Tabla9[[#This Row],[B2B]],6)),"")</f>
        <v/>
      </c>
      <c r="AZ981" s="6" t="str">
        <f>+IFERROR(VLOOKUP(AX981,Auxiliar!$A:$C,2,0),"")</f>
        <v>LATONES</v>
      </c>
      <c r="BA981" s="7" t="str">
        <f>+IFERROR(VLOOKUP(AX981,Auxiliar!$A:$C,3,0),"")</f>
        <v>2b 3% | 4b 4% | 6b 5% | 10b 8%  | 385b 0%</v>
      </c>
      <c r="CA981" s="1">
        <v>6628</v>
      </c>
      <c r="CB981" s="1" t="s">
        <v>35</v>
      </c>
      <c r="CC981" s="6">
        <f>+IFERROR(VALUE(RIGHT(Tabla14[[#This Row],[B2B]],6)),"")</f>
        <v>6628</v>
      </c>
      <c r="CD981" s="6" t="str">
        <f>+IFERROR(VLOOKUP(CB981,Auxiliar!$A:$C,2,0),"")</f>
        <v>Corona 710cc</v>
      </c>
      <c r="CE981" s="7" t="str">
        <f>+IFERROR(VLOOKUP(CB981,Auxiliar!$A:$C,3,0),"")</f>
        <v>1b 10% | 85b 0%</v>
      </c>
      <c r="CM981" s="1">
        <v>6528</v>
      </c>
      <c r="CN981" s="1" t="s">
        <v>20</v>
      </c>
      <c r="CO981" s="6">
        <v>6528</v>
      </c>
      <c r="CP981" s="6" t="s">
        <v>20</v>
      </c>
      <c r="CQ981" s="7" t="s">
        <v>21</v>
      </c>
      <c r="CY981" s="1">
        <v>6528</v>
      </c>
      <c r="CZ981" s="1" t="s">
        <v>16</v>
      </c>
      <c r="DA981" s="6">
        <f>+IFERROR(VALUE(RIGHT(Tabla18[[#This Row],[B2B]],6)),"")</f>
        <v>6528</v>
      </c>
      <c r="DB981" s="6" t="str">
        <f>+IFERROR(VLOOKUP(CZ981,Auxiliar!$A:$C,2,0),"")</f>
        <v>PREMIUM</v>
      </c>
      <c r="DC981" s="7" t="str">
        <f>+IFERROR(VLOOKUP(CZ981,Auxiliar!$A:$C,3,0),"")</f>
        <v>0b 0% | 2b 2% | 5b 3,5% | 10b 5%</v>
      </c>
      <c r="DE981" s="1">
        <v>6528</v>
      </c>
      <c r="DF981" s="1" t="s">
        <v>19</v>
      </c>
      <c r="DG981" s="6">
        <f>+IFERROR(VALUE(RIGHT(Tabla19[[#This Row],[B2B]],6)),"")</f>
        <v>6528</v>
      </c>
      <c r="DH981" s="6" t="str">
        <f>+IFERROR(VLOOKUP(DF981,Auxiliar!$A:$C,2,0),"")</f>
        <v>MICHELOB</v>
      </c>
      <c r="DI981" s="7" t="str">
        <f>+IFERROR(VLOOKUP(DF981,Auxiliar!$A:$C,3,0),"")</f>
        <v>1b 7% | 3b 22% | 8b 27%</v>
      </c>
      <c r="DK981" s="1"/>
      <c r="DL981" s="1"/>
      <c r="DM981" s="6" t="str">
        <f>+IFERROR(VALUE(RIGHT(Tabla20[[#This Row],[B2B]],6)),"")</f>
        <v/>
      </c>
      <c r="DN981" s="6" t="str">
        <f>+IFERROR(VLOOKUP(DL981,Auxiliar!$A:$C,2,0),"")</f>
        <v/>
      </c>
      <c r="DO981" s="7" t="str">
        <f>+IFERROR(VLOOKUP(DL981,Auxiliar!$A:$C,3,0),"")</f>
        <v/>
      </c>
      <c r="DQ981" s="1">
        <v>6528</v>
      </c>
      <c r="DR981" s="12" t="s">
        <v>24</v>
      </c>
      <c r="DS981" s="6">
        <f>+IFERROR(VALUE(RIGHT(Tabla21[[#This Row],[B2B]],6)),"")</f>
        <v>6528</v>
      </c>
      <c r="DT981" s="6" t="str">
        <f>+IFERROR(VLOOKUP(DR981,Auxiliar!$A:$C,2,0),"")</f>
        <v>CORONA PORRON</v>
      </c>
      <c r="DU981" s="7" t="str">
        <f>+IFERROR(VLOOKUP(DR981,Auxiliar!$A:$C,3,0),"")</f>
        <v>1b 5% | 20b 0%</v>
      </c>
      <c r="DW981" s="1"/>
      <c r="DX981" s="12"/>
      <c r="DY981" s="6" t="str">
        <f>+IFERROR(VALUE(RIGHT(Tabla22[[#This Row],[B2B]],6)),"")</f>
        <v/>
      </c>
      <c r="DZ981" s="6" t="str">
        <f>+IFERROR(VLOOKUP(DX981,Auxiliar!$A:$C,2,0),"")</f>
        <v/>
      </c>
      <c r="EA981" s="7" t="str">
        <f>+IFERROR(VLOOKUP(DX981,Auxiliar!$A:$C,3,0),"")</f>
        <v/>
      </c>
      <c r="EC981" s="1"/>
      <c r="ED981" s="12"/>
      <c r="EE981" s="6" t="str">
        <f>+IFERROR(VALUE(RIGHT(Tabla23[[#This Row],[B2B]],6)),"")</f>
        <v/>
      </c>
      <c r="EF981" s="6" t="str">
        <f>+IFERROR(VLOOKUP(ED981,Auxiliar!$A:$C,2,0),"")</f>
        <v/>
      </c>
      <c r="EG981" s="7" t="str">
        <f>+IFERROR(VLOOKUP(ED981,Auxiliar!$A:$C,3,0),"")</f>
        <v/>
      </c>
      <c r="EI981" s="1"/>
      <c r="EJ981" s="12"/>
      <c r="EK981" s="6" t="str">
        <f>+IFERROR(VALUE(RIGHT(Tabla24[[#This Row],[B2B]],6)),"")</f>
        <v/>
      </c>
      <c r="EL981" s="6" t="str">
        <f>+IFERROR(VLOOKUP(EJ981,Auxiliar!$A:$C,2,0),"")</f>
        <v/>
      </c>
      <c r="EM981" s="7" t="str">
        <f>+IFERROR(VLOOKUP(EJ981,Auxiliar!$A:$C,3,0),"")</f>
        <v/>
      </c>
      <c r="EO981" s="1"/>
      <c r="EP981" s="12"/>
      <c r="EQ981" s="6" t="str">
        <f>+IFERROR(VALUE(RIGHT(Tabla25[[#This Row],[B2B]],6)),"")</f>
        <v/>
      </c>
      <c r="ER981" s="6" t="str">
        <f>+IFERROR(VLOOKUP(EP981,Auxiliar!$A:$C,2,0),"")</f>
        <v/>
      </c>
      <c r="ES981" s="7" t="str">
        <f>+IFERROR(VLOOKUP(EP981,Auxiliar!$A:$C,3,0),"")</f>
        <v/>
      </c>
      <c r="EU981" s="1"/>
      <c r="EV981" s="12"/>
      <c r="EW981" s="6" t="str">
        <f>+IFERROR(VALUE(RIGHT(Tabla26[[#This Row],[B2B]],6)),"")</f>
        <v/>
      </c>
      <c r="EX981" s="6" t="str">
        <f>+IFERROR(VLOOKUP(EV981,Auxiliar!$A:$C,2,0),"")</f>
        <v/>
      </c>
      <c r="EY981" s="7" t="str">
        <f>+IFERROR(VLOOKUP(EV981,Auxiliar!$A:$C,3,0),"")</f>
        <v/>
      </c>
      <c r="EZ981" s="1"/>
      <c r="FA981" s="12"/>
      <c r="FB981" s="6" t="str">
        <f>+IFERROR(VALUE(RIGHT(Tabla27[[#This Row],[B2B]],6)),"")</f>
        <v/>
      </c>
      <c r="FC981" s="6" t="str">
        <f>+IFERROR(VLOOKUP(FA981,Auxiliar!$A:$C,2,0),"")</f>
        <v/>
      </c>
      <c r="FD981" s="7" t="str">
        <f>+IFERROR(VLOOKUP(FA981,Auxiliar!$A:$C,3,0),"")</f>
        <v/>
      </c>
      <c r="FE981" s="1"/>
      <c r="FF981" s="12"/>
      <c r="FG981" s="6" t="str">
        <f>+IFERROR(VALUE(RIGHT(Tabla28[[#This Row],[B2B]],6)),"")</f>
        <v/>
      </c>
      <c r="FH981" s="6" t="str">
        <f>+IFERROR(VLOOKUP(FF981,Auxiliar!$A:$C,2,0),"")</f>
        <v/>
      </c>
      <c r="FI981" s="7" t="str">
        <f>+IFERROR(VLOOKUP(FF981,Auxiliar!$A:$C,3,0),"")</f>
        <v/>
      </c>
      <c r="FJ981" s="1"/>
      <c r="FK981" s="12"/>
      <c r="FL981" s="6" t="str">
        <f>+IFERROR(VALUE(RIGHT(Tabla29[[#This Row],[B2B]],6)),"")</f>
        <v/>
      </c>
      <c r="FM981" s="6" t="str">
        <f>+IFERROR(VLOOKUP(FK981,Auxiliar!$A:$C,2,0),"")</f>
        <v/>
      </c>
      <c r="FN981" s="7" t="str">
        <f>+IFERROR(VLOOKUP(FK981,Auxiliar!$A:$C,3,0),"")</f>
        <v/>
      </c>
      <c r="FO981" s="1"/>
      <c r="FP981" s="12"/>
      <c r="FQ981" s="6" t="str">
        <f>+IFERROR(VALUE(RIGHT(Tabla30[[#This Row],[B2B]],6)),"")</f>
        <v/>
      </c>
      <c r="FR981" s="6" t="str">
        <f>+IFERROR(VLOOKUP(FP981,Auxiliar!$A:$C,2,0),"")</f>
        <v/>
      </c>
      <c r="FS981" s="7"/>
      <c r="FT981" s="1"/>
      <c r="FU981" s="12"/>
      <c r="FV981" s="6" t="str">
        <f>+IFERROR(VALUE(RIGHT(Tabla31[[#This Row],[B2B]],6)),"")</f>
        <v/>
      </c>
      <c r="FW981" s="6" t="str">
        <f>+IFERROR(VLOOKUP(FU981,Auxiliar!$A:$C,2,0),"")</f>
        <v/>
      </c>
      <c r="FX981" s="7" t="str">
        <f>+IFERROR(VLOOKUP(FU981,Auxiliar!$A:$C,3,0),"")</f>
        <v/>
      </c>
      <c r="FY981" s="1"/>
      <c r="FZ981" s="12"/>
      <c r="GA981" s="6" t="str">
        <f>+IFERROR(VALUE(RIGHT(Tabla32[[#This Row],[B2B]],6)),"")</f>
        <v/>
      </c>
      <c r="GB981" s="6" t="str">
        <f>+IFERROR(VLOOKUP(FZ981,Auxiliar!$A:$C,2,0),"")</f>
        <v/>
      </c>
      <c r="GC981" s="7" t="str">
        <f>+IFERROR(VLOOKUP(FZ981,Auxiliar!$A:$C,3,0),"")</f>
        <v/>
      </c>
      <c r="GD981" s="1"/>
      <c r="GE981" s="12"/>
      <c r="GF981" s="6" t="str">
        <f>+IFERROR(VALUE(RIGHT(Tabla33[[#This Row],[B2B]],6)),"")</f>
        <v/>
      </c>
      <c r="GG981" s="6" t="str">
        <f>+IFERROR(VLOOKUP(GE981,Auxiliar!$A:$C,2,0),"")</f>
        <v/>
      </c>
      <c r="GH981" s="7" t="str">
        <f>+IFERROR(VLOOKUP(GE981,Auxiliar!$A:$C,3,0),"")</f>
        <v/>
      </c>
    </row>
    <row r="982" spans="19:190" x14ac:dyDescent="0.25">
      <c r="S982" s="1">
        <v>20114</v>
      </c>
      <c r="T982" s="1" t="s">
        <v>9</v>
      </c>
      <c r="U982" s="6">
        <f>+IFERROR(VALUE(RIGHT(Tabla4[[#This Row],[B2B]],6)),"")</f>
        <v>20114</v>
      </c>
      <c r="V982" s="6" t="str">
        <f>+IFERROR(VLOOKUP(T982,Auxiliar!$A:$C,2,0),"")</f>
        <v>CORE</v>
      </c>
      <c r="W982" s="7" t="str">
        <f>+IFERROR(VLOOKUP(T982,Auxiliar!$A:$C,3,0),"")</f>
        <v>0b 1% | 2b 5% | 4b 6%</v>
      </c>
      <c r="AK982" s="1">
        <v>11865</v>
      </c>
      <c r="AL982" s="1" t="s">
        <v>30</v>
      </c>
      <c r="AM982" s="6">
        <f>+IFERROR(VALUE(RIGHT(Tabla7[[#This Row],[B2B]],6)),"")</f>
        <v>11865</v>
      </c>
      <c r="AN982" s="6" t="str">
        <f>+IFERROR(VLOOKUP(AL982,Auxiliar!$A:$C,2,0),"")</f>
        <v>LATONES</v>
      </c>
      <c r="AO982" s="7" t="str">
        <f>+IFERROR(VLOOKUP(AL982,Auxiliar!$A:$C,3,0),"")</f>
        <v>1b 4% | 5b 7% | 97b 0%</v>
      </c>
      <c r="AW982" s="1"/>
      <c r="AX982" s="1" t="s">
        <v>32</v>
      </c>
      <c r="AY982" s="6" t="str">
        <f>+IFERROR(VALUE(RIGHT(Tabla9[[#This Row],[B2B]],6)),"")</f>
        <v/>
      </c>
      <c r="AZ982" s="6" t="str">
        <f>+IFERROR(VLOOKUP(AX982,Auxiliar!$A:$C,2,0),"")</f>
        <v>LATONES</v>
      </c>
      <c r="BA982" s="7" t="str">
        <f>+IFERROR(VLOOKUP(AX982,Auxiliar!$A:$C,3,0),"")</f>
        <v>2b 3% | 4b 4% | 6b 5% | 10b 8%  | 385b 0%</v>
      </c>
      <c r="CA982" s="1">
        <v>6629</v>
      </c>
      <c r="CB982" s="1" t="s">
        <v>35</v>
      </c>
      <c r="CC982" s="6">
        <f>+IFERROR(VALUE(RIGHT(Tabla14[[#This Row],[B2B]],6)),"")</f>
        <v>6629</v>
      </c>
      <c r="CD982" s="6" t="str">
        <f>+IFERROR(VLOOKUP(CB982,Auxiliar!$A:$C,2,0),"")</f>
        <v>Corona 710cc</v>
      </c>
      <c r="CE982" s="7" t="str">
        <f>+IFERROR(VLOOKUP(CB982,Auxiliar!$A:$C,3,0),"")</f>
        <v>1b 10% | 85b 0%</v>
      </c>
      <c r="CM982" s="1">
        <v>6530</v>
      </c>
      <c r="CN982" s="1" t="s">
        <v>20</v>
      </c>
      <c r="CO982" s="6">
        <v>6530</v>
      </c>
      <c r="CP982" s="6" t="s">
        <v>20</v>
      </c>
      <c r="CQ982" s="7" t="s">
        <v>21</v>
      </c>
      <c r="CY982" s="1">
        <v>6530</v>
      </c>
      <c r="CZ982" s="1" t="s">
        <v>16</v>
      </c>
      <c r="DA982" s="6">
        <f>+IFERROR(VALUE(RIGHT(Tabla18[[#This Row],[B2B]],6)),"")</f>
        <v>6530</v>
      </c>
      <c r="DB982" s="6" t="str">
        <f>+IFERROR(VLOOKUP(CZ982,Auxiliar!$A:$C,2,0),"")</f>
        <v>PREMIUM</v>
      </c>
      <c r="DC982" s="7" t="str">
        <f>+IFERROR(VLOOKUP(CZ982,Auxiliar!$A:$C,3,0),"")</f>
        <v>0b 0% | 2b 2% | 5b 3,5% | 10b 5%</v>
      </c>
      <c r="DE982" s="1">
        <v>6530</v>
      </c>
      <c r="DF982" s="1" t="s">
        <v>19</v>
      </c>
      <c r="DG982" s="6">
        <f>+IFERROR(VALUE(RIGHT(Tabla19[[#This Row],[B2B]],6)),"")</f>
        <v>6530</v>
      </c>
      <c r="DH982" s="6" t="str">
        <f>+IFERROR(VLOOKUP(DF982,Auxiliar!$A:$C,2,0),"")</f>
        <v>MICHELOB</v>
      </c>
      <c r="DI982" s="7" t="str">
        <f>+IFERROR(VLOOKUP(DF982,Auxiliar!$A:$C,3,0),"")</f>
        <v>1b 7% | 3b 22% | 8b 27%</v>
      </c>
      <c r="DK982" s="1"/>
      <c r="DL982" s="1"/>
      <c r="DM982" s="6" t="str">
        <f>+IFERROR(VALUE(RIGHT(Tabla20[[#This Row],[B2B]],6)),"")</f>
        <v/>
      </c>
      <c r="DN982" s="6" t="str">
        <f>+IFERROR(VLOOKUP(DL982,Auxiliar!$A:$C,2,0),"")</f>
        <v/>
      </c>
      <c r="DO982" s="7" t="str">
        <f>+IFERROR(VLOOKUP(DL982,Auxiliar!$A:$C,3,0),"")</f>
        <v/>
      </c>
      <c r="DQ982" s="1">
        <v>6530</v>
      </c>
      <c r="DR982" s="12" t="s">
        <v>24</v>
      </c>
      <c r="DS982" s="6">
        <f>+IFERROR(VALUE(RIGHT(Tabla21[[#This Row],[B2B]],6)),"")</f>
        <v>6530</v>
      </c>
      <c r="DT982" s="6" t="str">
        <f>+IFERROR(VLOOKUP(DR982,Auxiliar!$A:$C,2,0),"")</f>
        <v>CORONA PORRON</v>
      </c>
      <c r="DU982" s="7" t="str">
        <f>+IFERROR(VLOOKUP(DR982,Auxiliar!$A:$C,3,0),"")</f>
        <v>1b 5% | 20b 0%</v>
      </c>
      <c r="DW982" s="1"/>
      <c r="DX982" s="12"/>
      <c r="DY982" s="6" t="str">
        <f>+IFERROR(VALUE(RIGHT(Tabla22[[#This Row],[B2B]],6)),"")</f>
        <v/>
      </c>
      <c r="DZ982" s="6" t="str">
        <f>+IFERROR(VLOOKUP(DX982,Auxiliar!$A:$C,2,0),"")</f>
        <v/>
      </c>
      <c r="EA982" s="7" t="str">
        <f>+IFERROR(VLOOKUP(DX982,Auxiliar!$A:$C,3,0),"")</f>
        <v/>
      </c>
      <c r="EC982" s="1"/>
      <c r="ED982" s="12"/>
      <c r="EE982" s="6" t="str">
        <f>+IFERROR(VALUE(RIGHT(Tabla23[[#This Row],[B2B]],6)),"")</f>
        <v/>
      </c>
      <c r="EF982" s="6" t="str">
        <f>+IFERROR(VLOOKUP(ED982,Auxiliar!$A:$C,2,0),"")</f>
        <v/>
      </c>
      <c r="EG982" s="7" t="str">
        <f>+IFERROR(VLOOKUP(ED982,Auxiliar!$A:$C,3,0),"")</f>
        <v/>
      </c>
      <c r="EI982" s="1"/>
      <c r="EJ982" s="12"/>
      <c r="EK982" s="6" t="str">
        <f>+IFERROR(VALUE(RIGHT(Tabla24[[#This Row],[B2B]],6)),"")</f>
        <v/>
      </c>
      <c r="EL982" s="6" t="str">
        <f>+IFERROR(VLOOKUP(EJ982,Auxiliar!$A:$C,2,0),"")</f>
        <v/>
      </c>
      <c r="EM982" s="7" t="str">
        <f>+IFERROR(VLOOKUP(EJ982,Auxiliar!$A:$C,3,0),"")</f>
        <v/>
      </c>
      <c r="EO982" s="1"/>
      <c r="EP982" s="12"/>
      <c r="EQ982" s="6" t="str">
        <f>+IFERROR(VALUE(RIGHT(Tabla25[[#This Row],[B2B]],6)),"")</f>
        <v/>
      </c>
      <c r="ER982" s="6" t="str">
        <f>+IFERROR(VLOOKUP(EP982,Auxiliar!$A:$C,2,0),"")</f>
        <v/>
      </c>
      <c r="ES982" s="7" t="str">
        <f>+IFERROR(VLOOKUP(EP982,Auxiliar!$A:$C,3,0),"")</f>
        <v/>
      </c>
      <c r="EU982" s="1"/>
      <c r="EV982" s="12"/>
      <c r="EW982" s="6" t="str">
        <f>+IFERROR(VALUE(RIGHT(Tabla26[[#This Row],[B2B]],6)),"")</f>
        <v/>
      </c>
      <c r="EX982" s="6" t="str">
        <f>+IFERROR(VLOOKUP(EV982,Auxiliar!$A:$C,2,0),"")</f>
        <v/>
      </c>
      <c r="EY982" s="7" t="str">
        <f>+IFERROR(VLOOKUP(EV982,Auxiliar!$A:$C,3,0),"")</f>
        <v/>
      </c>
      <c r="EZ982" s="1"/>
      <c r="FA982" s="12"/>
      <c r="FB982" s="6" t="str">
        <f>+IFERROR(VALUE(RIGHT(Tabla27[[#This Row],[B2B]],6)),"")</f>
        <v/>
      </c>
      <c r="FC982" s="6" t="str">
        <f>+IFERROR(VLOOKUP(FA982,Auxiliar!$A:$C,2,0),"")</f>
        <v/>
      </c>
      <c r="FD982" s="7" t="str">
        <f>+IFERROR(VLOOKUP(FA982,Auxiliar!$A:$C,3,0),"")</f>
        <v/>
      </c>
      <c r="FE982" s="1"/>
      <c r="FF982" s="12"/>
      <c r="FG982" s="6" t="str">
        <f>+IFERROR(VALUE(RIGHT(Tabla28[[#This Row],[B2B]],6)),"")</f>
        <v/>
      </c>
      <c r="FH982" s="6" t="str">
        <f>+IFERROR(VLOOKUP(FF982,Auxiliar!$A:$C,2,0),"")</f>
        <v/>
      </c>
      <c r="FI982" s="7" t="str">
        <f>+IFERROR(VLOOKUP(FF982,Auxiliar!$A:$C,3,0),"")</f>
        <v/>
      </c>
      <c r="FJ982" s="1"/>
      <c r="FK982" s="12"/>
      <c r="FL982" s="6" t="str">
        <f>+IFERROR(VALUE(RIGHT(Tabla29[[#This Row],[B2B]],6)),"")</f>
        <v/>
      </c>
      <c r="FM982" s="6" t="str">
        <f>+IFERROR(VLOOKUP(FK982,Auxiliar!$A:$C,2,0),"")</f>
        <v/>
      </c>
      <c r="FN982" s="7" t="str">
        <f>+IFERROR(VLOOKUP(FK982,Auxiliar!$A:$C,3,0),"")</f>
        <v/>
      </c>
      <c r="FO982" s="1"/>
      <c r="FP982" s="12"/>
      <c r="FQ982" s="6" t="str">
        <f>+IFERROR(VALUE(RIGHT(Tabla30[[#This Row],[B2B]],6)),"")</f>
        <v/>
      </c>
      <c r="FR982" s="6" t="str">
        <f>+IFERROR(VLOOKUP(FP982,Auxiliar!$A:$C,2,0),"")</f>
        <v/>
      </c>
      <c r="FS982" s="7"/>
      <c r="FT982" s="1"/>
      <c r="FU982" s="12"/>
      <c r="FV982" s="6" t="str">
        <f>+IFERROR(VALUE(RIGHT(Tabla31[[#This Row],[B2B]],6)),"")</f>
        <v/>
      </c>
      <c r="FW982" s="6" t="str">
        <f>+IFERROR(VLOOKUP(FU982,Auxiliar!$A:$C,2,0),"")</f>
        <v/>
      </c>
      <c r="FX982" s="7" t="str">
        <f>+IFERROR(VLOOKUP(FU982,Auxiliar!$A:$C,3,0),"")</f>
        <v/>
      </c>
      <c r="FY982" s="1"/>
      <c r="FZ982" s="12"/>
      <c r="GA982" s="6" t="str">
        <f>+IFERROR(VALUE(RIGHT(Tabla32[[#This Row],[B2B]],6)),"")</f>
        <v/>
      </c>
      <c r="GB982" s="6" t="str">
        <f>+IFERROR(VLOOKUP(FZ982,Auxiliar!$A:$C,2,0),"")</f>
        <v/>
      </c>
      <c r="GC982" s="7" t="str">
        <f>+IFERROR(VLOOKUP(FZ982,Auxiliar!$A:$C,3,0),"")</f>
        <v/>
      </c>
      <c r="GD982" s="1"/>
      <c r="GE982" s="12"/>
      <c r="GF982" s="6" t="str">
        <f>+IFERROR(VALUE(RIGHT(Tabla33[[#This Row],[B2B]],6)),"")</f>
        <v/>
      </c>
      <c r="GG982" s="6" t="str">
        <f>+IFERROR(VLOOKUP(GE982,Auxiliar!$A:$C,2,0),"")</f>
        <v/>
      </c>
      <c r="GH982" s="7" t="str">
        <f>+IFERROR(VLOOKUP(GE982,Auxiliar!$A:$C,3,0),"")</f>
        <v/>
      </c>
    </row>
    <row r="983" spans="19:190" x14ac:dyDescent="0.25">
      <c r="S983" s="1">
        <v>20126</v>
      </c>
      <c r="T983" s="1" t="s">
        <v>9</v>
      </c>
      <c r="U983" s="6">
        <f>+IFERROR(VALUE(RIGHT(Tabla4[[#This Row],[B2B]],6)),"")</f>
        <v>20126</v>
      </c>
      <c r="V983" s="6" t="str">
        <f>+IFERROR(VLOOKUP(T983,Auxiliar!$A:$C,2,0),"")</f>
        <v>CORE</v>
      </c>
      <c r="W983" s="7" t="str">
        <f>+IFERROR(VLOOKUP(T983,Auxiliar!$A:$C,3,0),"")</f>
        <v>0b 1% | 2b 5% | 4b 6%</v>
      </c>
      <c r="AK983" s="1">
        <v>11866</v>
      </c>
      <c r="AL983" s="1" t="s">
        <v>30</v>
      </c>
      <c r="AM983" s="6">
        <f>+IFERROR(VALUE(RIGHT(Tabla7[[#This Row],[B2B]],6)),"")</f>
        <v>11866</v>
      </c>
      <c r="AN983" s="6" t="str">
        <f>+IFERROR(VLOOKUP(AL983,Auxiliar!$A:$C,2,0),"")</f>
        <v>LATONES</v>
      </c>
      <c r="AO983" s="7" t="str">
        <f>+IFERROR(VLOOKUP(AL983,Auxiliar!$A:$C,3,0),"")</f>
        <v>1b 4% | 5b 7% | 97b 0%</v>
      </c>
      <c r="AW983" s="1"/>
      <c r="AX983" s="1" t="s">
        <v>32</v>
      </c>
      <c r="AY983" s="6" t="str">
        <f>+IFERROR(VALUE(RIGHT(Tabla9[[#This Row],[B2B]],6)),"")</f>
        <v/>
      </c>
      <c r="AZ983" s="6" t="str">
        <f>+IFERROR(VLOOKUP(AX983,Auxiliar!$A:$C,2,0),"")</f>
        <v>LATONES</v>
      </c>
      <c r="BA983" s="7" t="str">
        <f>+IFERROR(VLOOKUP(AX983,Auxiliar!$A:$C,3,0),"")</f>
        <v>2b 3% | 4b 4% | 6b 5% | 10b 8%  | 385b 0%</v>
      </c>
      <c r="CA983" s="1">
        <v>6630</v>
      </c>
      <c r="CB983" s="1" t="s">
        <v>35</v>
      </c>
      <c r="CC983" s="6">
        <f>+IFERROR(VALUE(RIGHT(Tabla14[[#This Row],[B2B]],6)),"")</f>
        <v>6630</v>
      </c>
      <c r="CD983" s="6" t="str">
        <f>+IFERROR(VLOOKUP(CB983,Auxiliar!$A:$C,2,0),"")</f>
        <v>Corona 710cc</v>
      </c>
      <c r="CE983" s="7" t="str">
        <f>+IFERROR(VLOOKUP(CB983,Auxiliar!$A:$C,3,0),"")</f>
        <v>1b 10% | 85b 0%</v>
      </c>
      <c r="CM983" s="1">
        <v>6539</v>
      </c>
      <c r="CN983" s="1" t="s">
        <v>20</v>
      </c>
      <c r="CO983" s="6">
        <v>6539</v>
      </c>
      <c r="CP983" s="6" t="s">
        <v>20</v>
      </c>
      <c r="CQ983" s="7" t="s">
        <v>21</v>
      </c>
      <c r="CY983" s="1">
        <v>6539</v>
      </c>
      <c r="CZ983" s="1" t="s">
        <v>16</v>
      </c>
      <c r="DA983" s="6">
        <f>+IFERROR(VALUE(RIGHT(Tabla18[[#This Row],[B2B]],6)),"")</f>
        <v>6539</v>
      </c>
      <c r="DB983" s="6" t="str">
        <f>+IFERROR(VLOOKUP(CZ983,Auxiliar!$A:$C,2,0),"")</f>
        <v>PREMIUM</v>
      </c>
      <c r="DC983" s="7" t="str">
        <f>+IFERROR(VLOOKUP(CZ983,Auxiliar!$A:$C,3,0),"")</f>
        <v>0b 0% | 2b 2% | 5b 3,5% | 10b 5%</v>
      </c>
      <c r="DE983" s="1">
        <v>6539</v>
      </c>
      <c r="DF983" s="1" t="s">
        <v>19</v>
      </c>
      <c r="DG983" s="6">
        <f>+IFERROR(VALUE(RIGHT(Tabla19[[#This Row],[B2B]],6)),"")</f>
        <v>6539</v>
      </c>
      <c r="DH983" s="6" t="str">
        <f>+IFERROR(VLOOKUP(DF983,Auxiliar!$A:$C,2,0),"")</f>
        <v>MICHELOB</v>
      </c>
      <c r="DI983" s="7" t="str">
        <f>+IFERROR(VLOOKUP(DF983,Auxiliar!$A:$C,3,0),"")</f>
        <v>1b 7% | 3b 22% | 8b 27%</v>
      </c>
      <c r="DK983" s="1"/>
      <c r="DL983" s="1"/>
      <c r="DM983" s="6" t="str">
        <f>+IFERROR(VALUE(RIGHT(Tabla20[[#This Row],[B2B]],6)),"")</f>
        <v/>
      </c>
      <c r="DN983" s="6" t="str">
        <f>+IFERROR(VLOOKUP(DL983,Auxiliar!$A:$C,2,0),"")</f>
        <v/>
      </c>
      <c r="DO983" s="7" t="str">
        <f>+IFERROR(VLOOKUP(DL983,Auxiliar!$A:$C,3,0),"")</f>
        <v/>
      </c>
      <c r="DQ983" s="1">
        <v>6539</v>
      </c>
      <c r="DR983" s="12" t="s">
        <v>24</v>
      </c>
      <c r="DS983" s="6">
        <f>+IFERROR(VALUE(RIGHT(Tabla21[[#This Row],[B2B]],6)),"")</f>
        <v>6539</v>
      </c>
      <c r="DT983" s="6" t="str">
        <f>+IFERROR(VLOOKUP(DR983,Auxiliar!$A:$C,2,0),"")</f>
        <v>CORONA PORRON</v>
      </c>
      <c r="DU983" s="7" t="str">
        <f>+IFERROR(VLOOKUP(DR983,Auxiliar!$A:$C,3,0),"")</f>
        <v>1b 5% | 20b 0%</v>
      </c>
      <c r="DW983" s="1"/>
      <c r="DX983" s="12"/>
      <c r="DY983" s="6" t="str">
        <f>+IFERROR(VALUE(RIGHT(Tabla22[[#This Row],[B2B]],6)),"")</f>
        <v/>
      </c>
      <c r="DZ983" s="6" t="str">
        <f>+IFERROR(VLOOKUP(DX983,Auxiliar!$A:$C,2,0),"")</f>
        <v/>
      </c>
      <c r="EA983" s="7" t="str">
        <f>+IFERROR(VLOOKUP(DX983,Auxiliar!$A:$C,3,0),"")</f>
        <v/>
      </c>
      <c r="EC983" s="1"/>
      <c r="ED983" s="12"/>
      <c r="EE983" s="6" t="str">
        <f>+IFERROR(VALUE(RIGHT(Tabla23[[#This Row],[B2B]],6)),"")</f>
        <v/>
      </c>
      <c r="EF983" s="6" t="str">
        <f>+IFERROR(VLOOKUP(ED983,Auxiliar!$A:$C,2,0),"")</f>
        <v/>
      </c>
      <c r="EG983" s="7" t="str">
        <f>+IFERROR(VLOOKUP(ED983,Auxiliar!$A:$C,3,0),"")</f>
        <v/>
      </c>
      <c r="EI983" s="1"/>
      <c r="EJ983" s="12"/>
      <c r="EK983" s="6" t="str">
        <f>+IFERROR(VALUE(RIGHT(Tabla24[[#This Row],[B2B]],6)),"")</f>
        <v/>
      </c>
      <c r="EL983" s="6" t="str">
        <f>+IFERROR(VLOOKUP(EJ983,Auxiliar!$A:$C,2,0),"")</f>
        <v/>
      </c>
      <c r="EM983" s="7" t="str">
        <f>+IFERROR(VLOOKUP(EJ983,Auxiliar!$A:$C,3,0),"")</f>
        <v/>
      </c>
      <c r="EO983" s="1"/>
      <c r="EP983" s="12"/>
      <c r="EQ983" s="6" t="str">
        <f>+IFERROR(VALUE(RIGHT(Tabla25[[#This Row],[B2B]],6)),"")</f>
        <v/>
      </c>
      <c r="ER983" s="6" t="str">
        <f>+IFERROR(VLOOKUP(EP983,Auxiliar!$A:$C,2,0),"")</f>
        <v/>
      </c>
      <c r="ES983" s="7" t="str">
        <f>+IFERROR(VLOOKUP(EP983,Auxiliar!$A:$C,3,0),"")</f>
        <v/>
      </c>
      <c r="EU983" s="1"/>
      <c r="EV983" s="12"/>
      <c r="EW983" s="6" t="str">
        <f>+IFERROR(VALUE(RIGHT(Tabla26[[#This Row],[B2B]],6)),"")</f>
        <v/>
      </c>
      <c r="EX983" s="6" t="str">
        <f>+IFERROR(VLOOKUP(EV983,Auxiliar!$A:$C,2,0),"")</f>
        <v/>
      </c>
      <c r="EY983" s="7" t="str">
        <f>+IFERROR(VLOOKUP(EV983,Auxiliar!$A:$C,3,0),"")</f>
        <v/>
      </c>
      <c r="EZ983" s="1"/>
      <c r="FA983" s="12"/>
      <c r="FB983" s="6" t="str">
        <f>+IFERROR(VALUE(RIGHT(Tabla27[[#This Row],[B2B]],6)),"")</f>
        <v/>
      </c>
      <c r="FC983" s="6" t="str">
        <f>+IFERROR(VLOOKUP(FA983,Auxiliar!$A:$C,2,0),"")</f>
        <v/>
      </c>
      <c r="FD983" s="7" t="str">
        <f>+IFERROR(VLOOKUP(FA983,Auxiliar!$A:$C,3,0),"")</f>
        <v/>
      </c>
      <c r="FE983" s="1"/>
      <c r="FF983" s="12"/>
      <c r="FG983" s="6" t="str">
        <f>+IFERROR(VALUE(RIGHT(Tabla28[[#This Row],[B2B]],6)),"")</f>
        <v/>
      </c>
      <c r="FH983" s="6" t="str">
        <f>+IFERROR(VLOOKUP(FF983,Auxiliar!$A:$C,2,0),"")</f>
        <v/>
      </c>
      <c r="FI983" s="7" t="str">
        <f>+IFERROR(VLOOKUP(FF983,Auxiliar!$A:$C,3,0),"")</f>
        <v/>
      </c>
      <c r="FJ983" s="1"/>
      <c r="FK983" s="12"/>
      <c r="FL983" s="6" t="str">
        <f>+IFERROR(VALUE(RIGHT(Tabla29[[#This Row],[B2B]],6)),"")</f>
        <v/>
      </c>
      <c r="FM983" s="6" t="str">
        <f>+IFERROR(VLOOKUP(FK983,Auxiliar!$A:$C,2,0),"")</f>
        <v/>
      </c>
      <c r="FN983" s="7" t="str">
        <f>+IFERROR(VLOOKUP(FK983,Auxiliar!$A:$C,3,0),"")</f>
        <v/>
      </c>
      <c r="FO983" s="1"/>
      <c r="FP983" s="12"/>
      <c r="FQ983" s="6" t="str">
        <f>+IFERROR(VALUE(RIGHT(Tabla30[[#This Row],[B2B]],6)),"")</f>
        <v/>
      </c>
      <c r="FR983" s="6" t="str">
        <f>+IFERROR(VLOOKUP(FP983,Auxiliar!$A:$C,2,0),"")</f>
        <v/>
      </c>
      <c r="FS983" s="7"/>
      <c r="FT983" s="1"/>
      <c r="FU983" s="12"/>
      <c r="FV983" s="6" t="str">
        <f>+IFERROR(VALUE(RIGHT(Tabla31[[#This Row],[B2B]],6)),"")</f>
        <v/>
      </c>
      <c r="FW983" s="6" t="str">
        <f>+IFERROR(VLOOKUP(FU983,Auxiliar!$A:$C,2,0),"")</f>
        <v/>
      </c>
      <c r="FX983" s="7" t="str">
        <f>+IFERROR(VLOOKUP(FU983,Auxiliar!$A:$C,3,0),"")</f>
        <v/>
      </c>
      <c r="FY983" s="1"/>
      <c r="FZ983" s="12"/>
      <c r="GA983" s="6" t="str">
        <f>+IFERROR(VALUE(RIGHT(Tabla32[[#This Row],[B2B]],6)),"")</f>
        <v/>
      </c>
      <c r="GB983" s="6" t="str">
        <f>+IFERROR(VLOOKUP(FZ983,Auxiliar!$A:$C,2,0),"")</f>
        <v/>
      </c>
      <c r="GC983" s="7" t="str">
        <f>+IFERROR(VLOOKUP(FZ983,Auxiliar!$A:$C,3,0),"")</f>
        <v/>
      </c>
      <c r="GD983" s="1"/>
      <c r="GE983" s="12"/>
      <c r="GF983" s="6" t="str">
        <f>+IFERROR(VALUE(RIGHT(Tabla33[[#This Row],[B2B]],6)),"")</f>
        <v/>
      </c>
      <c r="GG983" s="6" t="str">
        <f>+IFERROR(VLOOKUP(GE983,Auxiliar!$A:$C,2,0),"")</f>
        <v/>
      </c>
      <c r="GH983" s="7" t="str">
        <f>+IFERROR(VLOOKUP(GE983,Auxiliar!$A:$C,3,0),"")</f>
        <v/>
      </c>
    </row>
    <row r="984" spans="19:190" x14ac:dyDescent="0.25">
      <c r="S984" s="1">
        <v>20128</v>
      </c>
      <c r="T984" s="1" t="s">
        <v>9</v>
      </c>
      <c r="U984" s="6">
        <f>+IFERROR(VALUE(RIGHT(Tabla4[[#This Row],[B2B]],6)),"")</f>
        <v>20128</v>
      </c>
      <c r="V984" s="6" t="str">
        <f>+IFERROR(VLOOKUP(T984,Auxiliar!$A:$C,2,0),"")</f>
        <v>CORE</v>
      </c>
      <c r="W984" s="7" t="str">
        <f>+IFERROR(VLOOKUP(T984,Auxiliar!$A:$C,3,0),"")</f>
        <v>0b 1% | 2b 5% | 4b 6%</v>
      </c>
      <c r="AK984" s="1">
        <v>11867</v>
      </c>
      <c r="AL984" s="1" t="s">
        <v>30</v>
      </c>
      <c r="AM984" s="6">
        <f>+IFERROR(VALUE(RIGHT(Tabla7[[#This Row],[B2B]],6)),"")</f>
        <v>11867</v>
      </c>
      <c r="AN984" s="6" t="str">
        <f>+IFERROR(VLOOKUP(AL984,Auxiliar!$A:$C,2,0),"")</f>
        <v>LATONES</v>
      </c>
      <c r="AO984" s="7" t="str">
        <f>+IFERROR(VLOOKUP(AL984,Auxiliar!$A:$C,3,0),"")</f>
        <v>1b 4% | 5b 7% | 97b 0%</v>
      </c>
      <c r="AW984" s="1"/>
      <c r="AX984" s="1" t="s">
        <v>32</v>
      </c>
      <c r="AY984" s="6" t="str">
        <f>+IFERROR(VALUE(RIGHT(Tabla9[[#This Row],[B2B]],6)),"")</f>
        <v/>
      </c>
      <c r="AZ984" s="6" t="str">
        <f>+IFERROR(VLOOKUP(AX984,Auxiliar!$A:$C,2,0),"")</f>
        <v>LATONES</v>
      </c>
      <c r="BA984" s="7" t="str">
        <f>+IFERROR(VLOOKUP(AX984,Auxiliar!$A:$C,3,0),"")</f>
        <v>2b 3% | 4b 4% | 6b 5% | 10b 8%  | 385b 0%</v>
      </c>
      <c r="CA984" s="1">
        <v>6631</v>
      </c>
      <c r="CB984" s="1" t="s">
        <v>35</v>
      </c>
      <c r="CC984" s="6">
        <f>+IFERROR(VALUE(RIGHT(Tabla14[[#This Row],[B2B]],6)),"")</f>
        <v>6631</v>
      </c>
      <c r="CD984" s="6" t="str">
        <f>+IFERROR(VLOOKUP(CB984,Auxiliar!$A:$C,2,0),"")</f>
        <v>Corona 710cc</v>
      </c>
      <c r="CE984" s="7" t="str">
        <f>+IFERROR(VLOOKUP(CB984,Auxiliar!$A:$C,3,0),"")</f>
        <v>1b 10% | 85b 0%</v>
      </c>
      <c r="CM984" s="1">
        <v>6551</v>
      </c>
      <c r="CN984" s="1" t="s">
        <v>20</v>
      </c>
      <c r="CO984" s="6">
        <v>6551</v>
      </c>
      <c r="CP984" s="6" t="s">
        <v>20</v>
      </c>
      <c r="CQ984" s="7" t="s">
        <v>21</v>
      </c>
      <c r="CY984" s="1">
        <v>6551</v>
      </c>
      <c r="CZ984" s="1" t="s">
        <v>16</v>
      </c>
      <c r="DA984" s="6">
        <f>+IFERROR(VALUE(RIGHT(Tabla18[[#This Row],[B2B]],6)),"")</f>
        <v>6551</v>
      </c>
      <c r="DB984" s="6" t="str">
        <f>+IFERROR(VLOOKUP(CZ984,Auxiliar!$A:$C,2,0),"")</f>
        <v>PREMIUM</v>
      </c>
      <c r="DC984" s="7" t="str">
        <f>+IFERROR(VLOOKUP(CZ984,Auxiliar!$A:$C,3,0),"")</f>
        <v>0b 0% | 2b 2% | 5b 3,5% | 10b 5%</v>
      </c>
      <c r="DE984" s="1">
        <v>6551</v>
      </c>
      <c r="DF984" s="1" t="s">
        <v>19</v>
      </c>
      <c r="DG984" s="6">
        <f>+IFERROR(VALUE(RIGHT(Tabla19[[#This Row],[B2B]],6)),"")</f>
        <v>6551</v>
      </c>
      <c r="DH984" s="6" t="str">
        <f>+IFERROR(VLOOKUP(DF984,Auxiliar!$A:$C,2,0),"")</f>
        <v>MICHELOB</v>
      </c>
      <c r="DI984" s="7" t="str">
        <f>+IFERROR(VLOOKUP(DF984,Auxiliar!$A:$C,3,0),"")</f>
        <v>1b 7% | 3b 22% | 8b 27%</v>
      </c>
      <c r="DK984" s="1"/>
      <c r="DL984" s="1"/>
      <c r="DM984" s="6" t="str">
        <f>+IFERROR(VALUE(RIGHT(Tabla20[[#This Row],[B2B]],6)),"")</f>
        <v/>
      </c>
      <c r="DN984" s="6" t="str">
        <f>+IFERROR(VLOOKUP(DL984,Auxiliar!$A:$C,2,0),"")</f>
        <v/>
      </c>
      <c r="DO984" s="7" t="str">
        <f>+IFERROR(VLOOKUP(DL984,Auxiliar!$A:$C,3,0),"")</f>
        <v/>
      </c>
      <c r="DQ984" s="1">
        <v>6551</v>
      </c>
      <c r="DR984" s="12" t="s">
        <v>24</v>
      </c>
      <c r="DS984" s="6">
        <f>+IFERROR(VALUE(RIGHT(Tabla21[[#This Row],[B2B]],6)),"")</f>
        <v>6551</v>
      </c>
      <c r="DT984" s="6" t="str">
        <f>+IFERROR(VLOOKUP(DR984,Auxiliar!$A:$C,2,0),"")</f>
        <v>CORONA PORRON</v>
      </c>
      <c r="DU984" s="7" t="str">
        <f>+IFERROR(VLOOKUP(DR984,Auxiliar!$A:$C,3,0),"")</f>
        <v>1b 5% | 20b 0%</v>
      </c>
      <c r="DW984" s="1"/>
      <c r="DX984" s="12"/>
      <c r="DY984" s="6" t="str">
        <f>+IFERROR(VALUE(RIGHT(Tabla22[[#This Row],[B2B]],6)),"")</f>
        <v/>
      </c>
      <c r="DZ984" s="6" t="str">
        <f>+IFERROR(VLOOKUP(DX984,Auxiliar!$A:$C,2,0),"")</f>
        <v/>
      </c>
      <c r="EA984" s="7" t="str">
        <f>+IFERROR(VLOOKUP(DX984,Auxiliar!$A:$C,3,0),"")</f>
        <v/>
      </c>
      <c r="EC984" s="1"/>
      <c r="ED984" s="12"/>
      <c r="EE984" s="6" t="str">
        <f>+IFERROR(VALUE(RIGHT(Tabla23[[#This Row],[B2B]],6)),"")</f>
        <v/>
      </c>
      <c r="EF984" s="6" t="str">
        <f>+IFERROR(VLOOKUP(ED984,Auxiliar!$A:$C,2,0),"")</f>
        <v/>
      </c>
      <c r="EG984" s="7" t="str">
        <f>+IFERROR(VLOOKUP(ED984,Auxiliar!$A:$C,3,0),"")</f>
        <v/>
      </c>
      <c r="EI984" s="1"/>
      <c r="EJ984" s="12"/>
      <c r="EK984" s="6" t="str">
        <f>+IFERROR(VALUE(RIGHT(Tabla24[[#This Row],[B2B]],6)),"")</f>
        <v/>
      </c>
      <c r="EL984" s="6" t="str">
        <f>+IFERROR(VLOOKUP(EJ984,Auxiliar!$A:$C,2,0),"")</f>
        <v/>
      </c>
      <c r="EM984" s="7" t="str">
        <f>+IFERROR(VLOOKUP(EJ984,Auxiliar!$A:$C,3,0),"")</f>
        <v/>
      </c>
      <c r="EO984" s="1"/>
      <c r="EP984" s="12"/>
      <c r="EQ984" s="6" t="str">
        <f>+IFERROR(VALUE(RIGHT(Tabla25[[#This Row],[B2B]],6)),"")</f>
        <v/>
      </c>
      <c r="ER984" s="6" t="str">
        <f>+IFERROR(VLOOKUP(EP984,Auxiliar!$A:$C,2,0),"")</f>
        <v/>
      </c>
      <c r="ES984" s="7" t="str">
        <f>+IFERROR(VLOOKUP(EP984,Auxiliar!$A:$C,3,0),"")</f>
        <v/>
      </c>
      <c r="EU984" s="1"/>
      <c r="EV984" s="12"/>
      <c r="EW984" s="6" t="str">
        <f>+IFERROR(VALUE(RIGHT(Tabla26[[#This Row],[B2B]],6)),"")</f>
        <v/>
      </c>
      <c r="EX984" s="6" t="str">
        <f>+IFERROR(VLOOKUP(EV984,Auxiliar!$A:$C,2,0),"")</f>
        <v/>
      </c>
      <c r="EY984" s="7" t="str">
        <f>+IFERROR(VLOOKUP(EV984,Auxiliar!$A:$C,3,0),"")</f>
        <v/>
      </c>
      <c r="EZ984" s="1"/>
      <c r="FA984" s="12"/>
      <c r="FB984" s="6" t="str">
        <f>+IFERROR(VALUE(RIGHT(Tabla27[[#This Row],[B2B]],6)),"")</f>
        <v/>
      </c>
      <c r="FC984" s="6" t="str">
        <f>+IFERROR(VLOOKUP(FA984,Auxiliar!$A:$C,2,0),"")</f>
        <v/>
      </c>
      <c r="FD984" s="7" t="str">
        <f>+IFERROR(VLOOKUP(FA984,Auxiliar!$A:$C,3,0),"")</f>
        <v/>
      </c>
      <c r="FE984" s="1"/>
      <c r="FF984" s="12"/>
      <c r="FG984" s="6" t="str">
        <f>+IFERROR(VALUE(RIGHT(Tabla28[[#This Row],[B2B]],6)),"")</f>
        <v/>
      </c>
      <c r="FH984" s="6" t="str">
        <f>+IFERROR(VLOOKUP(FF984,Auxiliar!$A:$C,2,0),"")</f>
        <v/>
      </c>
      <c r="FI984" s="7" t="str">
        <f>+IFERROR(VLOOKUP(FF984,Auxiliar!$A:$C,3,0),"")</f>
        <v/>
      </c>
      <c r="FJ984" s="1"/>
      <c r="FK984" s="12"/>
      <c r="FL984" s="6" t="str">
        <f>+IFERROR(VALUE(RIGHT(Tabla29[[#This Row],[B2B]],6)),"")</f>
        <v/>
      </c>
      <c r="FM984" s="6" t="str">
        <f>+IFERROR(VLOOKUP(FK984,Auxiliar!$A:$C,2,0),"")</f>
        <v/>
      </c>
      <c r="FN984" s="7" t="str">
        <f>+IFERROR(VLOOKUP(FK984,Auxiliar!$A:$C,3,0),"")</f>
        <v/>
      </c>
      <c r="FO984" s="1"/>
      <c r="FP984" s="12"/>
      <c r="FQ984" s="6" t="str">
        <f>+IFERROR(VALUE(RIGHT(Tabla30[[#This Row],[B2B]],6)),"")</f>
        <v/>
      </c>
      <c r="FR984" s="6" t="str">
        <f>+IFERROR(VLOOKUP(FP984,Auxiliar!$A:$C,2,0),"")</f>
        <v/>
      </c>
      <c r="FS984" s="7"/>
      <c r="FT984" s="1"/>
      <c r="FU984" s="12"/>
      <c r="FV984" s="6" t="str">
        <f>+IFERROR(VALUE(RIGHT(Tabla31[[#This Row],[B2B]],6)),"")</f>
        <v/>
      </c>
      <c r="FW984" s="6" t="str">
        <f>+IFERROR(VLOOKUP(FU984,Auxiliar!$A:$C,2,0),"")</f>
        <v/>
      </c>
      <c r="FX984" s="7" t="str">
        <f>+IFERROR(VLOOKUP(FU984,Auxiliar!$A:$C,3,0),"")</f>
        <v/>
      </c>
      <c r="FY984" s="1"/>
      <c r="FZ984" s="12"/>
      <c r="GA984" s="6" t="str">
        <f>+IFERROR(VALUE(RIGHT(Tabla32[[#This Row],[B2B]],6)),"")</f>
        <v/>
      </c>
      <c r="GB984" s="6" t="str">
        <f>+IFERROR(VLOOKUP(FZ984,Auxiliar!$A:$C,2,0),"")</f>
        <v/>
      </c>
      <c r="GC984" s="7" t="str">
        <f>+IFERROR(VLOOKUP(FZ984,Auxiliar!$A:$C,3,0),"")</f>
        <v/>
      </c>
      <c r="GD984" s="1"/>
      <c r="GE984" s="12"/>
      <c r="GF984" s="6" t="str">
        <f>+IFERROR(VALUE(RIGHT(Tabla33[[#This Row],[B2B]],6)),"")</f>
        <v/>
      </c>
      <c r="GG984" s="6" t="str">
        <f>+IFERROR(VLOOKUP(GE984,Auxiliar!$A:$C,2,0),"")</f>
        <v/>
      </c>
      <c r="GH984" s="7" t="str">
        <f>+IFERROR(VLOOKUP(GE984,Auxiliar!$A:$C,3,0),"")</f>
        <v/>
      </c>
    </row>
    <row r="985" spans="19:190" x14ac:dyDescent="0.25">
      <c r="S985" s="1">
        <v>20135</v>
      </c>
      <c r="T985" s="1" t="s">
        <v>9</v>
      </c>
      <c r="U985" s="6">
        <f>+IFERROR(VALUE(RIGHT(Tabla4[[#This Row],[B2B]],6)),"")</f>
        <v>20135</v>
      </c>
      <c r="V985" s="6" t="str">
        <f>+IFERROR(VLOOKUP(T985,Auxiliar!$A:$C,2,0),"")</f>
        <v>CORE</v>
      </c>
      <c r="W985" s="7" t="str">
        <f>+IFERROR(VLOOKUP(T985,Auxiliar!$A:$C,3,0),"")</f>
        <v>0b 1% | 2b 5% | 4b 6%</v>
      </c>
      <c r="AK985" s="1">
        <v>11869</v>
      </c>
      <c r="AL985" s="1" t="s">
        <v>30</v>
      </c>
      <c r="AM985" s="6">
        <f>+IFERROR(VALUE(RIGHT(Tabla7[[#This Row],[B2B]],6)),"")</f>
        <v>11869</v>
      </c>
      <c r="AN985" s="6" t="str">
        <f>+IFERROR(VLOOKUP(AL985,Auxiliar!$A:$C,2,0),"")</f>
        <v>LATONES</v>
      </c>
      <c r="AO985" s="7" t="str">
        <f>+IFERROR(VLOOKUP(AL985,Auxiliar!$A:$C,3,0),"")</f>
        <v>1b 4% | 5b 7% | 97b 0%</v>
      </c>
      <c r="AW985" s="1"/>
      <c r="AX985" s="1" t="s">
        <v>32</v>
      </c>
      <c r="AY985" s="6" t="str">
        <f>+IFERROR(VALUE(RIGHT(Tabla9[[#This Row],[B2B]],6)),"")</f>
        <v/>
      </c>
      <c r="AZ985" s="6" t="str">
        <f>+IFERROR(VLOOKUP(AX985,Auxiliar!$A:$C,2,0),"")</f>
        <v>LATONES</v>
      </c>
      <c r="BA985" s="7" t="str">
        <f>+IFERROR(VLOOKUP(AX985,Auxiliar!$A:$C,3,0),"")</f>
        <v>2b 3% | 4b 4% | 6b 5% | 10b 8%  | 385b 0%</v>
      </c>
      <c r="CA985" s="1">
        <v>6633</v>
      </c>
      <c r="CB985" s="1" t="s">
        <v>35</v>
      </c>
      <c r="CC985" s="6">
        <f>+IFERROR(VALUE(RIGHT(Tabla14[[#This Row],[B2B]],6)),"")</f>
        <v>6633</v>
      </c>
      <c r="CD985" s="6" t="str">
        <f>+IFERROR(VLOOKUP(CB985,Auxiliar!$A:$C,2,0),"")</f>
        <v>Corona 710cc</v>
      </c>
      <c r="CE985" s="7" t="str">
        <f>+IFERROR(VLOOKUP(CB985,Auxiliar!$A:$C,3,0),"")</f>
        <v>1b 10% | 85b 0%</v>
      </c>
      <c r="CM985" s="1">
        <v>6553</v>
      </c>
      <c r="CN985" s="1" t="s">
        <v>20</v>
      </c>
      <c r="CO985" s="6">
        <v>6553</v>
      </c>
      <c r="CP985" s="6" t="s">
        <v>20</v>
      </c>
      <c r="CQ985" s="7" t="s">
        <v>21</v>
      </c>
      <c r="CY985" s="1">
        <v>6553</v>
      </c>
      <c r="CZ985" s="1" t="s">
        <v>16</v>
      </c>
      <c r="DA985" s="6">
        <f>+IFERROR(VALUE(RIGHT(Tabla18[[#This Row],[B2B]],6)),"")</f>
        <v>6553</v>
      </c>
      <c r="DB985" s="6" t="str">
        <f>+IFERROR(VLOOKUP(CZ985,Auxiliar!$A:$C,2,0),"")</f>
        <v>PREMIUM</v>
      </c>
      <c r="DC985" s="7" t="str">
        <f>+IFERROR(VLOOKUP(CZ985,Auxiliar!$A:$C,3,0),"")</f>
        <v>0b 0% | 2b 2% | 5b 3,5% | 10b 5%</v>
      </c>
      <c r="DE985" s="1">
        <v>6553</v>
      </c>
      <c r="DF985" s="1" t="s">
        <v>19</v>
      </c>
      <c r="DG985" s="6">
        <f>+IFERROR(VALUE(RIGHT(Tabla19[[#This Row],[B2B]],6)),"")</f>
        <v>6553</v>
      </c>
      <c r="DH985" s="6" t="str">
        <f>+IFERROR(VLOOKUP(DF985,Auxiliar!$A:$C,2,0),"")</f>
        <v>MICHELOB</v>
      </c>
      <c r="DI985" s="7" t="str">
        <f>+IFERROR(VLOOKUP(DF985,Auxiliar!$A:$C,3,0),"")</f>
        <v>1b 7% | 3b 22% | 8b 27%</v>
      </c>
      <c r="DK985" s="1"/>
      <c r="DL985" s="1"/>
      <c r="DM985" s="6" t="str">
        <f>+IFERROR(VALUE(RIGHT(Tabla20[[#This Row],[B2B]],6)),"")</f>
        <v/>
      </c>
      <c r="DN985" s="6" t="str">
        <f>+IFERROR(VLOOKUP(DL985,Auxiliar!$A:$C,2,0),"")</f>
        <v/>
      </c>
      <c r="DO985" s="7" t="str">
        <f>+IFERROR(VLOOKUP(DL985,Auxiliar!$A:$C,3,0),"")</f>
        <v/>
      </c>
      <c r="DQ985" s="1">
        <v>6553</v>
      </c>
      <c r="DR985" s="12" t="s">
        <v>24</v>
      </c>
      <c r="DS985" s="6">
        <f>+IFERROR(VALUE(RIGHT(Tabla21[[#This Row],[B2B]],6)),"")</f>
        <v>6553</v>
      </c>
      <c r="DT985" s="6" t="str">
        <f>+IFERROR(VLOOKUP(DR985,Auxiliar!$A:$C,2,0),"")</f>
        <v>CORONA PORRON</v>
      </c>
      <c r="DU985" s="7" t="str">
        <f>+IFERROR(VLOOKUP(DR985,Auxiliar!$A:$C,3,0),"")</f>
        <v>1b 5% | 20b 0%</v>
      </c>
      <c r="DW985" s="1"/>
      <c r="DX985" s="12"/>
      <c r="DY985" s="6" t="str">
        <f>+IFERROR(VALUE(RIGHT(Tabla22[[#This Row],[B2B]],6)),"")</f>
        <v/>
      </c>
      <c r="DZ985" s="6" t="str">
        <f>+IFERROR(VLOOKUP(DX985,Auxiliar!$A:$C,2,0),"")</f>
        <v/>
      </c>
      <c r="EA985" s="7" t="str">
        <f>+IFERROR(VLOOKUP(DX985,Auxiliar!$A:$C,3,0),"")</f>
        <v/>
      </c>
      <c r="EC985" s="1"/>
      <c r="ED985" s="12"/>
      <c r="EE985" s="6" t="str">
        <f>+IFERROR(VALUE(RIGHT(Tabla23[[#This Row],[B2B]],6)),"")</f>
        <v/>
      </c>
      <c r="EF985" s="6" t="str">
        <f>+IFERROR(VLOOKUP(ED985,Auxiliar!$A:$C,2,0),"")</f>
        <v/>
      </c>
      <c r="EG985" s="7" t="str">
        <f>+IFERROR(VLOOKUP(ED985,Auxiliar!$A:$C,3,0),"")</f>
        <v/>
      </c>
      <c r="EI985" s="1"/>
      <c r="EJ985" s="12"/>
      <c r="EK985" s="6" t="str">
        <f>+IFERROR(VALUE(RIGHT(Tabla24[[#This Row],[B2B]],6)),"")</f>
        <v/>
      </c>
      <c r="EL985" s="6" t="str">
        <f>+IFERROR(VLOOKUP(EJ985,Auxiliar!$A:$C,2,0),"")</f>
        <v/>
      </c>
      <c r="EM985" s="7" t="str">
        <f>+IFERROR(VLOOKUP(EJ985,Auxiliar!$A:$C,3,0),"")</f>
        <v/>
      </c>
      <c r="EO985" s="1"/>
      <c r="EP985" s="12"/>
      <c r="EQ985" s="6" t="str">
        <f>+IFERROR(VALUE(RIGHT(Tabla25[[#This Row],[B2B]],6)),"")</f>
        <v/>
      </c>
      <c r="ER985" s="6" t="str">
        <f>+IFERROR(VLOOKUP(EP985,Auxiliar!$A:$C,2,0),"")</f>
        <v/>
      </c>
      <c r="ES985" s="7" t="str">
        <f>+IFERROR(VLOOKUP(EP985,Auxiliar!$A:$C,3,0),"")</f>
        <v/>
      </c>
      <c r="EU985" s="1"/>
      <c r="EV985" s="12"/>
      <c r="EW985" s="6" t="str">
        <f>+IFERROR(VALUE(RIGHT(Tabla26[[#This Row],[B2B]],6)),"")</f>
        <v/>
      </c>
      <c r="EX985" s="6" t="str">
        <f>+IFERROR(VLOOKUP(EV985,Auxiliar!$A:$C,2,0),"")</f>
        <v/>
      </c>
      <c r="EY985" s="7" t="str">
        <f>+IFERROR(VLOOKUP(EV985,Auxiliar!$A:$C,3,0),"")</f>
        <v/>
      </c>
      <c r="EZ985" s="1"/>
      <c r="FA985" s="12"/>
      <c r="FB985" s="6" t="str">
        <f>+IFERROR(VALUE(RIGHT(Tabla27[[#This Row],[B2B]],6)),"")</f>
        <v/>
      </c>
      <c r="FC985" s="6" t="str">
        <f>+IFERROR(VLOOKUP(FA985,Auxiliar!$A:$C,2,0),"")</f>
        <v/>
      </c>
      <c r="FD985" s="7" t="str">
        <f>+IFERROR(VLOOKUP(FA985,Auxiliar!$A:$C,3,0),"")</f>
        <v/>
      </c>
      <c r="FE985" s="1"/>
      <c r="FF985" s="12"/>
      <c r="FG985" s="6" t="str">
        <f>+IFERROR(VALUE(RIGHT(Tabla28[[#This Row],[B2B]],6)),"")</f>
        <v/>
      </c>
      <c r="FH985" s="6" t="str">
        <f>+IFERROR(VLOOKUP(FF985,Auxiliar!$A:$C,2,0),"")</f>
        <v/>
      </c>
      <c r="FI985" s="7" t="str">
        <f>+IFERROR(VLOOKUP(FF985,Auxiliar!$A:$C,3,0),"")</f>
        <v/>
      </c>
      <c r="FJ985" s="1"/>
      <c r="FK985" s="12"/>
      <c r="FL985" s="6" t="str">
        <f>+IFERROR(VALUE(RIGHT(Tabla29[[#This Row],[B2B]],6)),"")</f>
        <v/>
      </c>
      <c r="FM985" s="6" t="str">
        <f>+IFERROR(VLOOKUP(FK985,Auxiliar!$A:$C,2,0),"")</f>
        <v/>
      </c>
      <c r="FN985" s="7" t="str">
        <f>+IFERROR(VLOOKUP(FK985,Auxiliar!$A:$C,3,0),"")</f>
        <v/>
      </c>
      <c r="FO985" s="1"/>
      <c r="FP985" s="12"/>
      <c r="FQ985" s="6" t="str">
        <f>+IFERROR(VALUE(RIGHT(Tabla30[[#This Row],[B2B]],6)),"")</f>
        <v/>
      </c>
      <c r="FR985" s="6" t="str">
        <f>+IFERROR(VLOOKUP(FP985,Auxiliar!$A:$C,2,0),"")</f>
        <v/>
      </c>
      <c r="FS985" s="7"/>
      <c r="FT985" s="1"/>
      <c r="FU985" s="12"/>
      <c r="FV985" s="6" t="str">
        <f>+IFERROR(VALUE(RIGHT(Tabla31[[#This Row],[B2B]],6)),"")</f>
        <v/>
      </c>
      <c r="FW985" s="6" t="str">
        <f>+IFERROR(VLOOKUP(FU985,Auxiliar!$A:$C,2,0),"")</f>
        <v/>
      </c>
      <c r="FX985" s="7" t="str">
        <f>+IFERROR(VLOOKUP(FU985,Auxiliar!$A:$C,3,0),"")</f>
        <v/>
      </c>
      <c r="FY985" s="1"/>
      <c r="FZ985" s="12"/>
      <c r="GA985" s="6" t="str">
        <f>+IFERROR(VALUE(RIGHT(Tabla32[[#This Row],[B2B]],6)),"")</f>
        <v/>
      </c>
      <c r="GB985" s="6" t="str">
        <f>+IFERROR(VLOOKUP(FZ985,Auxiliar!$A:$C,2,0),"")</f>
        <v/>
      </c>
      <c r="GC985" s="7" t="str">
        <f>+IFERROR(VLOOKUP(FZ985,Auxiliar!$A:$C,3,0),"")</f>
        <v/>
      </c>
      <c r="GD985" s="1"/>
      <c r="GE985" s="12"/>
      <c r="GF985" s="6" t="str">
        <f>+IFERROR(VALUE(RIGHT(Tabla33[[#This Row],[B2B]],6)),"")</f>
        <v/>
      </c>
      <c r="GG985" s="6" t="str">
        <f>+IFERROR(VLOOKUP(GE985,Auxiliar!$A:$C,2,0),"")</f>
        <v/>
      </c>
      <c r="GH985" s="7" t="str">
        <f>+IFERROR(VLOOKUP(GE985,Auxiliar!$A:$C,3,0),"")</f>
        <v/>
      </c>
    </row>
    <row r="986" spans="19:190" x14ac:dyDescent="0.25">
      <c r="S986" s="1">
        <v>20136</v>
      </c>
      <c r="T986" s="1" t="s">
        <v>9</v>
      </c>
      <c r="U986" s="6">
        <f>+IFERROR(VALUE(RIGHT(Tabla4[[#This Row],[B2B]],6)),"")</f>
        <v>20136</v>
      </c>
      <c r="V986" s="6" t="str">
        <f>+IFERROR(VLOOKUP(T986,Auxiliar!$A:$C,2,0),"")</f>
        <v>CORE</v>
      </c>
      <c r="W986" s="7" t="str">
        <f>+IFERROR(VLOOKUP(T986,Auxiliar!$A:$C,3,0),"")</f>
        <v>0b 1% | 2b 5% | 4b 6%</v>
      </c>
      <c r="AK986" s="1">
        <v>11870</v>
      </c>
      <c r="AL986" s="1" t="s">
        <v>30</v>
      </c>
      <c r="AM986" s="6">
        <f>+IFERROR(VALUE(RIGHT(Tabla7[[#This Row],[B2B]],6)),"")</f>
        <v>11870</v>
      </c>
      <c r="AN986" s="6" t="str">
        <f>+IFERROR(VLOOKUP(AL986,Auxiliar!$A:$C,2,0),"")</f>
        <v>LATONES</v>
      </c>
      <c r="AO986" s="7" t="str">
        <f>+IFERROR(VLOOKUP(AL986,Auxiliar!$A:$C,3,0),"")</f>
        <v>1b 4% | 5b 7% | 97b 0%</v>
      </c>
      <c r="AW986" s="1"/>
      <c r="AX986" s="1" t="s">
        <v>32</v>
      </c>
      <c r="AY986" s="6" t="str">
        <f>+IFERROR(VALUE(RIGHT(Tabla9[[#This Row],[B2B]],6)),"")</f>
        <v/>
      </c>
      <c r="AZ986" s="6" t="str">
        <f>+IFERROR(VLOOKUP(AX986,Auxiliar!$A:$C,2,0),"")</f>
        <v>LATONES</v>
      </c>
      <c r="BA986" s="7" t="str">
        <f>+IFERROR(VLOOKUP(AX986,Auxiliar!$A:$C,3,0),"")</f>
        <v>2b 3% | 4b 4% | 6b 5% | 10b 8%  | 385b 0%</v>
      </c>
      <c r="CA986" s="1">
        <v>6634</v>
      </c>
      <c r="CB986" s="1" t="s">
        <v>35</v>
      </c>
      <c r="CC986" s="6">
        <f>+IFERROR(VALUE(RIGHT(Tabla14[[#This Row],[B2B]],6)),"")</f>
        <v>6634</v>
      </c>
      <c r="CD986" s="6" t="str">
        <f>+IFERROR(VLOOKUP(CB986,Auxiliar!$A:$C,2,0),"")</f>
        <v>Corona 710cc</v>
      </c>
      <c r="CE986" s="7" t="str">
        <f>+IFERROR(VLOOKUP(CB986,Auxiliar!$A:$C,3,0),"")</f>
        <v>1b 10% | 85b 0%</v>
      </c>
      <c r="CM986" s="1">
        <v>6554</v>
      </c>
      <c r="CN986" s="1" t="s">
        <v>20</v>
      </c>
      <c r="CO986" s="6">
        <v>6554</v>
      </c>
      <c r="CP986" s="6" t="s">
        <v>20</v>
      </c>
      <c r="CQ986" s="7" t="s">
        <v>21</v>
      </c>
      <c r="CY986" s="1">
        <v>6554</v>
      </c>
      <c r="CZ986" s="1" t="s">
        <v>16</v>
      </c>
      <c r="DA986" s="6">
        <f>+IFERROR(VALUE(RIGHT(Tabla18[[#This Row],[B2B]],6)),"")</f>
        <v>6554</v>
      </c>
      <c r="DB986" s="6" t="str">
        <f>+IFERROR(VLOOKUP(CZ986,Auxiliar!$A:$C,2,0),"")</f>
        <v>PREMIUM</v>
      </c>
      <c r="DC986" s="7" t="str">
        <f>+IFERROR(VLOOKUP(CZ986,Auxiliar!$A:$C,3,0),"")</f>
        <v>0b 0% | 2b 2% | 5b 3,5% | 10b 5%</v>
      </c>
      <c r="DE986" s="1">
        <v>6554</v>
      </c>
      <c r="DF986" s="1" t="s">
        <v>19</v>
      </c>
      <c r="DG986" s="6">
        <f>+IFERROR(VALUE(RIGHT(Tabla19[[#This Row],[B2B]],6)),"")</f>
        <v>6554</v>
      </c>
      <c r="DH986" s="6" t="str">
        <f>+IFERROR(VLOOKUP(DF986,Auxiliar!$A:$C,2,0),"")</f>
        <v>MICHELOB</v>
      </c>
      <c r="DI986" s="7" t="str">
        <f>+IFERROR(VLOOKUP(DF986,Auxiliar!$A:$C,3,0),"")</f>
        <v>1b 7% | 3b 22% | 8b 27%</v>
      </c>
      <c r="DK986" s="1"/>
      <c r="DL986" s="1"/>
      <c r="DM986" s="6" t="str">
        <f>+IFERROR(VALUE(RIGHT(Tabla20[[#This Row],[B2B]],6)),"")</f>
        <v/>
      </c>
      <c r="DN986" s="6" t="str">
        <f>+IFERROR(VLOOKUP(DL986,Auxiliar!$A:$C,2,0),"")</f>
        <v/>
      </c>
      <c r="DO986" s="7" t="str">
        <f>+IFERROR(VLOOKUP(DL986,Auxiliar!$A:$C,3,0),"")</f>
        <v/>
      </c>
      <c r="DQ986" s="1">
        <v>6554</v>
      </c>
      <c r="DR986" s="12" t="s">
        <v>24</v>
      </c>
      <c r="DS986" s="6">
        <f>+IFERROR(VALUE(RIGHT(Tabla21[[#This Row],[B2B]],6)),"")</f>
        <v>6554</v>
      </c>
      <c r="DT986" s="6" t="str">
        <f>+IFERROR(VLOOKUP(DR986,Auxiliar!$A:$C,2,0),"")</f>
        <v>CORONA PORRON</v>
      </c>
      <c r="DU986" s="7" t="str">
        <f>+IFERROR(VLOOKUP(DR986,Auxiliar!$A:$C,3,0),"")</f>
        <v>1b 5% | 20b 0%</v>
      </c>
      <c r="DW986" s="1"/>
      <c r="DX986" s="12"/>
      <c r="DY986" s="6" t="str">
        <f>+IFERROR(VALUE(RIGHT(Tabla22[[#This Row],[B2B]],6)),"")</f>
        <v/>
      </c>
      <c r="DZ986" s="6" t="str">
        <f>+IFERROR(VLOOKUP(DX986,Auxiliar!$A:$C,2,0),"")</f>
        <v/>
      </c>
      <c r="EA986" s="7" t="str">
        <f>+IFERROR(VLOOKUP(DX986,Auxiliar!$A:$C,3,0),"")</f>
        <v/>
      </c>
      <c r="EC986" s="1"/>
      <c r="ED986" s="12"/>
      <c r="EE986" s="6" t="str">
        <f>+IFERROR(VALUE(RIGHT(Tabla23[[#This Row],[B2B]],6)),"")</f>
        <v/>
      </c>
      <c r="EF986" s="6" t="str">
        <f>+IFERROR(VLOOKUP(ED986,Auxiliar!$A:$C,2,0),"")</f>
        <v/>
      </c>
      <c r="EG986" s="7" t="str">
        <f>+IFERROR(VLOOKUP(ED986,Auxiliar!$A:$C,3,0),"")</f>
        <v/>
      </c>
      <c r="EI986" s="1"/>
      <c r="EJ986" s="12"/>
      <c r="EK986" s="6" t="str">
        <f>+IFERROR(VALUE(RIGHT(Tabla24[[#This Row],[B2B]],6)),"")</f>
        <v/>
      </c>
      <c r="EL986" s="6" t="str">
        <f>+IFERROR(VLOOKUP(EJ986,Auxiliar!$A:$C,2,0),"")</f>
        <v/>
      </c>
      <c r="EM986" s="7" t="str">
        <f>+IFERROR(VLOOKUP(EJ986,Auxiliar!$A:$C,3,0),"")</f>
        <v/>
      </c>
      <c r="EO986" s="1"/>
      <c r="EP986" s="12"/>
      <c r="EQ986" s="6" t="str">
        <f>+IFERROR(VALUE(RIGHT(Tabla25[[#This Row],[B2B]],6)),"")</f>
        <v/>
      </c>
      <c r="ER986" s="6" t="str">
        <f>+IFERROR(VLOOKUP(EP986,Auxiliar!$A:$C,2,0),"")</f>
        <v/>
      </c>
      <c r="ES986" s="7" t="str">
        <f>+IFERROR(VLOOKUP(EP986,Auxiliar!$A:$C,3,0),"")</f>
        <v/>
      </c>
      <c r="EU986" s="1"/>
      <c r="EV986" s="12"/>
      <c r="EW986" s="6" t="str">
        <f>+IFERROR(VALUE(RIGHT(Tabla26[[#This Row],[B2B]],6)),"")</f>
        <v/>
      </c>
      <c r="EX986" s="6" t="str">
        <f>+IFERROR(VLOOKUP(EV986,Auxiliar!$A:$C,2,0),"")</f>
        <v/>
      </c>
      <c r="EY986" s="7" t="str">
        <f>+IFERROR(VLOOKUP(EV986,Auxiliar!$A:$C,3,0),"")</f>
        <v/>
      </c>
      <c r="EZ986" s="1"/>
      <c r="FA986" s="12"/>
      <c r="FB986" s="6" t="str">
        <f>+IFERROR(VALUE(RIGHT(Tabla27[[#This Row],[B2B]],6)),"")</f>
        <v/>
      </c>
      <c r="FC986" s="6" t="str">
        <f>+IFERROR(VLOOKUP(FA986,Auxiliar!$A:$C,2,0),"")</f>
        <v/>
      </c>
      <c r="FD986" s="7" t="str">
        <f>+IFERROR(VLOOKUP(FA986,Auxiliar!$A:$C,3,0),"")</f>
        <v/>
      </c>
      <c r="FE986" s="1"/>
      <c r="FF986" s="12"/>
      <c r="FG986" s="6" t="str">
        <f>+IFERROR(VALUE(RIGHT(Tabla28[[#This Row],[B2B]],6)),"")</f>
        <v/>
      </c>
      <c r="FH986" s="6" t="str">
        <f>+IFERROR(VLOOKUP(FF986,Auxiliar!$A:$C,2,0),"")</f>
        <v/>
      </c>
      <c r="FI986" s="7" t="str">
        <f>+IFERROR(VLOOKUP(FF986,Auxiliar!$A:$C,3,0),"")</f>
        <v/>
      </c>
      <c r="FJ986" s="1"/>
      <c r="FK986" s="12"/>
      <c r="FL986" s="6" t="str">
        <f>+IFERROR(VALUE(RIGHT(Tabla29[[#This Row],[B2B]],6)),"")</f>
        <v/>
      </c>
      <c r="FM986" s="6" t="str">
        <f>+IFERROR(VLOOKUP(FK986,Auxiliar!$A:$C,2,0),"")</f>
        <v/>
      </c>
      <c r="FN986" s="7" t="str">
        <f>+IFERROR(VLOOKUP(FK986,Auxiliar!$A:$C,3,0),"")</f>
        <v/>
      </c>
      <c r="FO986" s="1"/>
      <c r="FP986" s="12"/>
      <c r="FQ986" s="6" t="str">
        <f>+IFERROR(VALUE(RIGHT(Tabla30[[#This Row],[B2B]],6)),"")</f>
        <v/>
      </c>
      <c r="FR986" s="6" t="str">
        <f>+IFERROR(VLOOKUP(FP986,Auxiliar!$A:$C,2,0),"")</f>
        <v/>
      </c>
      <c r="FS986" s="7"/>
      <c r="FT986" s="1"/>
      <c r="FU986" s="12"/>
      <c r="FV986" s="6" t="str">
        <f>+IFERROR(VALUE(RIGHT(Tabla31[[#This Row],[B2B]],6)),"")</f>
        <v/>
      </c>
      <c r="FW986" s="6" t="str">
        <f>+IFERROR(VLOOKUP(FU986,Auxiliar!$A:$C,2,0),"")</f>
        <v/>
      </c>
      <c r="FX986" s="7" t="str">
        <f>+IFERROR(VLOOKUP(FU986,Auxiliar!$A:$C,3,0),"")</f>
        <v/>
      </c>
      <c r="FY986" s="1"/>
      <c r="FZ986" s="12"/>
      <c r="GA986" s="6" t="str">
        <f>+IFERROR(VALUE(RIGHT(Tabla32[[#This Row],[B2B]],6)),"")</f>
        <v/>
      </c>
      <c r="GB986" s="6" t="str">
        <f>+IFERROR(VLOOKUP(FZ986,Auxiliar!$A:$C,2,0),"")</f>
        <v/>
      </c>
      <c r="GC986" s="7" t="str">
        <f>+IFERROR(VLOOKUP(FZ986,Auxiliar!$A:$C,3,0),"")</f>
        <v/>
      </c>
      <c r="GD986" s="1"/>
      <c r="GE986" s="12"/>
      <c r="GF986" s="6" t="str">
        <f>+IFERROR(VALUE(RIGHT(Tabla33[[#This Row],[B2B]],6)),"")</f>
        <v/>
      </c>
      <c r="GG986" s="6" t="str">
        <f>+IFERROR(VLOOKUP(GE986,Auxiliar!$A:$C,2,0),"")</f>
        <v/>
      </c>
      <c r="GH986" s="7" t="str">
        <f>+IFERROR(VLOOKUP(GE986,Auxiliar!$A:$C,3,0),"")</f>
        <v/>
      </c>
    </row>
    <row r="987" spans="19:190" x14ac:dyDescent="0.25">
      <c r="S987" s="1">
        <v>20141</v>
      </c>
      <c r="T987" s="1" t="s">
        <v>9</v>
      </c>
      <c r="U987" s="6">
        <f>+IFERROR(VALUE(RIGHT(Tabla4[[#This Row],[B2B]],6)),"")</f>
        <v>20141</v>
      </c>
      <c r="V987" s="6" t="str">
        <f>+IFERROR(VLOOKUP(T987,Auxiliar!$A:$C,2,0),"")</f>
        <v>CORE</v>
      </c>
      <c r="W987" s="7" t="str">
        <f>+IFERROR(VLOOKUP(T987,Auxiliar!$A:$C,3,0),"")</f>
        <v>0b 1% | 2b 5% | 4b 6%</v>
      </c>
      <c r="AK987" s="1">
        <v>11871</v>
      </c>
      <c r="AL987" s="1" t="s">
        <v>30</v>
      </c>
      <c r="AM987" s="6">
        <f>+IFERROR(VALUE(RIGHT(Tabla7[[#This Row],[B2B]],6)),"")</f>
        <v>11871</v>
      </c>
      <c r="AN987" s="6" t="str">
        <f>+IFERROR(VLOOKUP(AL987,Auxiliar!$A:$C,2,0),"")</f>
        <v>LATONES</v>
      </c>
      <c r="AO987" s="7" t="str">
        <f>+IFERROR(VLOOKUP(AL987,Auxiliar!$A:$C,3,0),"")</f>
        <v>1b 4% | 5b 7% | 97b 0%</v>
      </c>
      <c r="AW987" s="1"/>
      <c r="AX987" s="1" t="s">
        <v>32</v>
      </c>
      <c r="AY987" s="6" t="str">
        <f>+IFERROR(VALUE(RIGHT(Tabla9[[#This Row],[B2B]],6)),"")</f>
        <v/>
      </c>
      <c r="AZ987" s="6" t="str">
        <f>+IFERROR(VLOOKUP(AX987,Auxiliar!$A:$C,2,0),"")</f>
        <v>LATONES</v>
      </c>
      <c r="BA987" s="7" t="str">
        <f>+IFERROR(VLOOKUP(AX987,Auxiliar!$A:$C,3,0),"")</f>
        <v>2b 3% | 4b 4% | 6b 5% | 10b 8%  | 385b 0%</v>
      </c>
      <c r="CA987" s="1">
        <v>6635</v>
      </c>
      <c r="CB987" s="1" t="s">
        <v>35</v>
      </c>
      <c r="CC987" s="6">
        <f>+IFERROR(VALUE(RIGHT(Tabla14[[#This Row],[B2B]],6)),"")</f>
        <v>6635</v>
      </c>
      <c r="CD987" s="6" t="str">
        <f>+IFERROR(VLOOKUP(CB987,Auxiliar!$A:$C,2,0),"")</f>
        <v>Corona 710cc</v>
      </c>
      <c r="CE987" s="7" t="str">
        <f>+IFERROR(VLOOKUP(CB987,Auxiliar!$A:$C,3,0),"")</f>
        <v>1b 10% | 85b 0%</v>
      </c>
      <c r="CM987" s="1">
        <v>6558</v>
      </c>
      <c r="CN987" s="1" t="s">
        <v>20</v>
      </c>
      <c r="CO987" s="6">
        <v>6558</v>
      </c>
      <c r="CP987" s="6" t="s">
        <v>20</v>
      </c>
      <c r="CQ987" s="7" t="s">
        <v>21</v>
      </c>
      <c r="CY987" s="1">
        <v>6558</v>
      </c>
      <c r="CZ987" s="1" t="s">
        <v>16</v>
      </c>
      <c r="DA987" s="6">
        <f>+IFERROR(VALUE(RIGHT(Tabla18[[#This Row],[B2B]],6)),"")</f>
        <v>6558</v>
      </c>
      <c r="DB987" s="6" t="str">
        <f>+IFERROR(VLOOKUP(CZ987,Auxiliar!$A:$C,2,0),"")</f>
        <v>PREMIUM</v>
      </c>
      <c r="DC987" s="7" t="str">
        <f>+IFERROR(VLOOKUP(CZ987,Auxiliar!$A:$C,3,0),"")</f>
        <v>0b 0% | 2b 2% | 5b 3,5% | 10b 5%</v>
      </c>
      <c r="DE987" s="1">
        <v>6558</v>
      </c>
      <c r="DF987" s="1" t="s">
        <v>19</v>
      </c>
      <c r="DG987" s="6">
        <f>+IFERROR(VALUE(RIGHT(Tabla19[[#This Row],[B2B]],6)),"")</f>
        <v>6558</v>
      </c>
      <c r="DH987" s="6" t="str">
        <f>+IFERROR(VLOOKUP(DF987,Auxiliar!$A:$C,2,0),"")</f>
        <v>MICHELOB</v>
      </c>
      <c r="DI987" s="7" t="str">
        <f>+IFERROR(VLOOKUP(DF987,Auxiliar!$A:$C,3,0),"")</f>
        <v>1b 7% | 3b 22% | 8b 27%</v>
      </c>
      <c r="DK987" s="1"/>
      <c r="DL987" s="1"/>
      <c r="DM987" s="6" t="str">
        <f>+IFERROR(VALUE(RIGHT(Tabla20[[#This Row],[B2B]],6)),"")</f>
        <v/>
      </c>
      <c r="DN987" s="6" t="str">
        <f>+IFERROR(VLOOKUP(DL987,Auxiliar!$A:$C,2,0),"")</f>
        <v/>
      </c>
      <c r="DO987" s="7" t="str">
        <f>+IFERROR(VLOOKUP(DL987,Auxiliar!$A:$C,3,0),"")</f>
        <v/>
      </c>
      <c r="DQ987" s="1">
        <v>6558</v>
      </c>
      <c r="DR987" s="12" t="s">
        <v>24</v>
      </c>
      <c r="DS987" s="6">
        <f>+IFERROR(VALUE(RIGHT(Tabla21[[#This Row],[B2B]],6)),"")</f>
        <v>6558</v>
      </c>
      <c r="DT987" s="6" t="str">
        <f>+IFERROR(VLOOKUP(DR987,Auxiliar!$A:$C,2,0),"")</f>
        <v>CORONA PORRON</v>
      </c>
      <c r="DU987" s="7" t="str">
        <f>+IFERROR(VLOOKUP(DR987,Auxiliar!$A:$C,3,0),"")</f>
        <v>1b 5% | 20b 0%</v>
      </c>
      <c r="DW987" s="1"/>
      <c r="DX987" s="12"/>
      <c r="DY987" s="6" t="str">
        <f>+IFERROR(VALUE(RIGHT(Tabla22[[#This Row],[B2B]],6)),"")</f>
        <v/>
      </c>
      <c r="DZ987" s="6" t="str">
        <f>+IFERROR(VLOOKUP(DX987,Auxiliar!$A:$C,2,0),"")</f>
        <v/>
      </c>
      <c r="EA987" s="7" t="str">
        <f>+IFERROR(VLOOKUP(DX987,Auxiliar!$A:$C,3,0),"")</f>
        <v/>
      </c>
      <c r="EC987" s="1"/>
      <c r="ED987" s="12"/>
      <c r="EE987" s="6" t="str">
        <f>+IFERROR(VALUE(RIGHT(Tabla23[[#This Row],[B2B]],6)),"")</f>
        <v/>
      </c>
      <c r="EF987" s="6" t="str">
        <f>+IFERROR(VLOOKUP(ED987,Auxiliar!$A:$C,2,0),"")</f>
        <v/>
      </c>
      <c r="EG987" s="7" t="str">
        <f>+IFERROR(VLOOKUP(ED987,Auxiliar!$A:$C,3,0),"")</f>
        <v/>
      </c>
      <c r="EI987" s="1"/>
      <c r="EJ987" s="12"/>
      <c r="EK987" s="6" t="str">
        <f>+IFERROR(VALUE(RIGHT(Tabla24[[#This Row],[B2B]],6)),"")</f>
        <v/>
      </c>
      <c r="EL987" s="6" t="str">
        <f>+IFERROR(VLOOKUP(EJ987,Auxiliar!$A:$C,2,0),"")</f>
        <v/>
      </c>
      <c r="EM987" s="7" t="str">
        <f>+IFERROR(VLOOKUP(EJ987,Auxiliar!$A:$C,3,0),"")</f>
        <v/>
      </c>
      <c r="EO987" s="1"/>
      <c r="EP987" s="12"/>
      <c r="EQ987" s="6" t="str">
        <f>+IFERROR(VALUE(RIGHT(Tabla25[[#This Row],[B2B]],6)),"")</f>
        <v/>
      </c>
      <c r="ER987" s="6" t="str">
        <f>+IFERROR(VLOOKUP(EP987,Auxiliar!$A:$C,2,0),"")</f>
        <v/>
      </c>
      <c r="ES987" s="7" t="str">
        <f>+IFERROR(VLOOKUP(EP987,Auxiliar!$A:$C,3,0),"")</f>
        <v/>
      </c>
      <c r="EU987" s="1"/>
      <c r="EV987" s="12"/>
      <c r="EW987" s="6" t="str">
        <f>+IFERROR(VALUE(RIGHT(Tabla26[[#This Row],[B2B]],6)),"")</f>
        <v/>
      </c>
      <c r="EX987" s="6" t="str">
        <f>+IFERROR(VLOOKUP(EV987,Auxiliar!$A:$C,2,0),"")</f>
        <v/>
      </c>
      <c r="EY987" s="7" t="str">
        <f>+IFERROR(VLOOKUP(EV987,Auxiliar!$A:$C,3,0),"")</f>
        <v/>
      </c>
      <c r="EZ987" s="1"/>
      <c r="FA987" s="12"/>
      <c r="FB987" s="6" t="str">
        <f>+IFERROR(VALUE(RIGHT(Tabla27[[#This Row],[B2B]],6)),"")</f>
        <v/>
      </c>
      <c r="FC987" s="6" t="str">
        <f>+IFERROR(VLOOKUP(FA987,Auxiliar!$A:$C,2,0),"")</f>
        <v/>
      </c>
      <c r="FD987" s="7" t="str">
        <f>+IFERROR(VLOOKUP(FA987,Auxiliar!$A:$C,3,0),"")</f>
        <v/>
      </c>
      <c r="FE987" s="1"/>
      <c r="FF987" s="12"/>
      <c r="FG987" s="6" t="str">
        <f>+IFERROR(VALUE(RIGHT(Tabla28[[#This Row],[B2B]],6)),"")</f>
        <v/>
      </c>
      <c r="FH987" s="6" t="str">
        <f>+IFERROR(VLOOKUP(FF987,Auxiliar!$A:$C,2,0),"")</f>
        <v/>
      </c>
      <c r="FI987" s="7" t="str">
        <f>+IFERROR(VLOOKUP(FF987,Auxiliar!$A:$C,3,0),"")</f>
        <v/>
      </c>
      <c r="FJ987" s="1"/>
      <c r="FK987" s="12"/>
      <c r="FL987" s="6" t="str">
        <f>+IFERROR(VALUE(RIGHT(Tabla29[[#This Row],[B2B]],6)),"")</f>
        <v/>
      </c>
      <c r="FM987" s="6" t="str">
        <f>+IFERROR(VLOOKUP(FK987,Auxiliar!$A:$C,2,0),"")</f>
        <v/>
      </c>
      <c r="FN987" s="7" t="str">
        <f>+IFERROR(VLOOKUP(FK987,Auxiliar!$A:$C,3,0),"")</f>
        <v/>
      </c>
      <c r="FO987" s="1"/>
      <c r="FP987" s="12"/>
      <c r="FQ987" s="6" t="str">
        <f>+IFERROR(VALUE(RIGHT(Tabla30[[#This Row],[B2B]],6)),"")</f>
        <v/>
      </c>
      <c r="FR987" s="6" t="str">
        <f>+IFERROR(VLOOKUP(FP987,Auxiliar!$A:$C,2,0),"")</f>
        <v/>
      </c>
      <c r="FS987" s="7"/>
      <c r="FT987" s="1"/>
      <c r="FU987" s="12"/>
      <c r="FV987" s="6" t="str">
        <f>+IFERROR(VALUE(RIGHT(Tabla31[[#This Row],[B2B]],6)),"")</f>
        <v/>
      </c>
      <c r="FW987" s="6" t="str">
        <f>+IFERROR(VLOOKUP(FU987,Auxiliar!$A:$C,2,0),"")</f>
        <v/>
      </c>
      <c r="FX987" s="7" t="str">
        <f>+IFERROR(VLOOKUP(FU987,Auxiliar!$A:$C,3,0),"")</f>
        <v/>
      </c>
      <c r="FY987" s="1"/>
      <c r="FZ987" s="12"/>
      <c r="GA987" s="6" t="str">
        <f>+IFERROR(VALUE(RIGHT(Tabla32[[#This Row],[B2B]],6)),"")</f>
        <v/>
      </c>
      <c r="GB987" s="6" t="str">
        <f>+IFERROR(VLOOKUP(FZ987,Auxiliar!$A:$C,2,0),"")</f>
        <v/>
      </c>
      <c r="GC987" s="7" t="str">
        <f>+IFERROR(VLOOKUP(FZ987,Auxiliar!$A:$C,3,0),"")</f>
        <v/>
      </c>
      <c r="GD987" s="1"/>
      <c r="GE987" s="12"/>
      <c r="GF987" s="6" t="str">
        <f>+IFERROR(VALUE(RIGHT(Tabla33[[#This Row],[B2B]],6)),"")</f>
        <v/>
      </c>
      <c r="GG987" s="6" t="str">
        <f>+IFERROR(VLOOKUP(GE987,Auxiliar!$A:$C,2,0),"")</f>
        <v/>
      </c>
      <c r="GH987" s="7" t="str">
        <f>+IFERROR(VLOOKUP(GE987,Auxiliar!$A:$C,3,0),"")</f>
        <v/>
      </c>
    </row>
    <row r="988" spans="19:190" x14ac:dyDescent="0.25">
      <c r="S988" s="1">
        <v>20147</v>
      </c>
      <c r="T988" s="1" t="s">
        <v>9</v>
      </c>
      <c r="U988" s="6">
        <f>+IFERROR(VALUE(RIGHT(Tabla4[[#This Row],[B2B]],6)),"")</f>
        <v>20147</v>
      </c>
      <c r="V988" s="6" t="str">
        <f>+IFERROR(VLOOKUP(T988,Auxiliar!$A:$C,2,0),"")</f>
        <v>CORE</v>
      </c>
      <c r="W988" s="7" t="str">
        <f>+IFERROR(VLOOKUP(T988,Auxiliar!$A:$C,3,0),"")</f>
        <v>0b 1% | 2b 5% | 4b 6%</v>
      </c>
      <c r="AK988" s="1">
        <v>11872</v>
      </c>
      <c r="AL988" s="1" t="s">
        <v>30</v>
      </c>
      <c r="AM988" s="6">
        <f>+IFERROR(VALUE(RIGHT(Tabla7[[#This Row],[B2B]],6)),"")</f>
        <v>11872</v>
      </c>
      <c r="AN988" s="6" t="str">
        <f>+IFERROR(VLOOKUP(AL988,Auxiliar!$A:$C,2,0),"")</f>
        <v>LATONES</v>
      </c>
      <c r="AO988" s="7" t="str">
        <f>+IFERROR(VLOOKUP(AL988,Auxiliar!$A:$C,3,0),"")</f>
        <v>1b 4% | 5b 7% | 97b 0%</v>
      </c>
      <c r="AW988" s="1"/>
      <c r="AX988" s="1" t="s">
        <v>32</v>
      </c>
      <c r="AY988" s="6" t="str">
        <f>+IFERROR(VALUE(RIGHT(Tabla9[[#This Row],[B2B]],6)),"")</f>
        <v/>
      </c>
      <c r="AZ988" s="6" t="str">
        <f>+IFERROR(VLOOKUP(AX988,Auxiliar!$A:$C,2,0),"")</f>
        <v>LATONES</v>
      </c>
      <c r="BA988" s="7" t="str">
        <f>+IFERROR(VLOOKUP(AX988,Auxiliar!$A:$C,3,0),"")</f>
        <v>2b 3% | 4b 4% | 6b 5% | 10b 8%  | 385b 0%</v>
      </c>
      <c r="CA988" s="1">
        <v>6640</v>
      </c>
      <c r="CB988" s="1" t="s">
        <v>35</v>
      </c>
      <c r="CC988" s="6">
        <f>+IFERROR(VALUE(RIGHT(Tabla14[[#This Row],[B2B]],6)),"")</f>
        <v>6640</v>
      </c>
      <c r="CD988" s="6" t="str">
        <f>+IFERROR(VLOOKUP(CB988,Auxiliar!$A:$C,2,0),"")</f>
        <v>Corona 710cc</v>
      </c>
      <c r="CE988" s="7" t="str">
        <f>+IFERROR(VLOOKUP(CB988,Auxiliar!$A:$C,3,0),"")</f>
        <v>1b 10% | 85b 0%</v>
      </c>
      <c r="CM988" s="1">
        <v>6568</v>
      </c>
      <c r="CN988" s="1" t="s">
        <v>20</v>
      </c>
      <c r="CO988" s="6">
        <v>6568</v>
      </c>
      <c r="CP988" s="6" t="s">
        <v>20</v>
      </c>
      <c r="CQ988" s="7" t="s">
        <v>21</v>
      </c>
      <c r="CY988" s="1">
        <v>6568</v>
      </c>
      <c r="CZ988" s="1" t="s">
        <v>16</v>
      </c>
      <c r="DA988" s="6">
        <f>+IFERROR(VALUE(RIGHT(Tabla18[[#This Row],[B2B]],6)),"")</f>
        <v>6568</v>
      </c>
      <c r="DB988" s="6" t="str">
        <f>+IFERROR(VLOOKUP(CZ988,Auxiliar!$A:$C,2,0),"")</f>
        <v>PREMIUM</v>
      </c>
      <c r="DC988" s="7" t="str">
        <f>+IFERROR(VLOOKUP(CZ988,Auxiliar!$A:$C,3,0),"")</f>
        <v>0b 0% | 2b 2% | 5b 3,5% | 10b 5%</v>
      </c>
      <c r="DE988" s="1">
        <v>6568</v>
      </c>
      <c r="DF988" s="1" t="s">
        <v>19</v>
      </c>
      <c r="DG988" s="6">
        <f>+IFERROR(VALUE(RIGHT(Tabla19[[#This Row],[B2B]],6)),"")</f>
        <v>6568</v>
      </c>
      <c r="DH988" s="6" t="str">
        <f>+IFERROR(VLOOKUP(DF988,Auxiliar!$A:$C,2,0),"")</f>
        <v>MICHELOB</v>
      </c>
      <c r="DI988" s="7" t="str">
        <f>+IFERROR(VLOOKUP(DF988,Auxiliar!$A:$C,3,0),"")</f>
        <v>1b 7% | 3b 22% | 8b 27%</v>
      </c>
      <c r="DK988" s="1"/>
      <c r="DL988" s="1"/>
      <c r="DM988" s="6" t="str">
        <f>+IFERROR(VALUE(RIGHT(Tabla20[[#This Row],[B2B]],6)),"")</f>
        <v/>
      </c>
      <c r="DN988" s="6" t="str">
        <f>+IFERROR(VLOOKUP(DL988,Auxiliar!$A:$C,2,0),"")</f>
        <v/>
      </c>
      <c r="DO988" s="7" t="str">
        <f>+IFERROR(VLOOKUP(DL988,Auxiliar!$A:$C,3,0),"")</f>
        <v/>
      </c>
      <c r="DQ988" s="1">
        <v>6568</v>
      </c>
      <c r="DR988" s="12" t="s">
        <v>24</v>
      </c>
      <c r="DS988" s="6">
        <f>+IFERROR(VALUE(RIGHT(Tabla21[[#This Row],[B2B]],6)),"")</f>
        <v>6568</v>
      </c>
      <c r="DT988" s="6" t="str">
        <f>+IFERROR(VLOOKUP(DR988,Auxiliar!$A:$C,2,0),"")</f>
        <v>CORONA PORRON</v>
      </c>
      <c r="DU988" s="7" t="str">
        <f>+IFERROR(VLOOKUP(DR988,Auxiliar!$A:$C,3,0),"")</f>
        <v>1b 5% | 20b 0%</v>
      </c>
      <c r="DW988" s="1"/>
      <c r="DX988" s="12"/>
      <c r="DY988" s="6" t="str">
        <f>+IFERROR(VALUE(RIGHT(Tabla22[[#This Row],[B2B]],6)),"")</f>
        <v/>
      </c>
      <c r="DZ988" s="6" t="str">
        <f>+IFERROR(VLOOKUP(DX988,Auxiliar!$A:$C,2,0),"")</f>
        <v/>
      </c>
      <c r="EA988" s="7" t="str">
        <f>+IFERROR(VLOOKUP(DX988,Auxiliar!$A:$C,3,0),"")</f>
        <v/>
      </c>
      <c r="EC988" s="1"/>
      <c r="ED988" s="12"/>
      <c r="EE988" s="6" t="str">
        <f>+IFERROR(VALUE(RIGHT(Tabla23[[#This Row],[B2B]],6)),"")</f>
        <v/>
      </c>
      <c r="EF988" s="6" t="str">
        <f>+IFERROR(VLOOKUP(ED988,Auxiliar!$A:$C,2,0),"")</f>
        <v/>
      </c>
      <c r="EG988" s="7" t="str">
        <f>+IFERROR(VLOOKUP(ED988,Auxiliar!$A:$C,3,0),"")</f>
        <v/>
      </c>
      <c r="EI988" s="1"/>
      <c r="EJ988" s="12"/>
      <c r="EK988" s="6" t="str">
        <f>+IFERROR(VALUE(RIGHT(Tabla24[[#This Row],[B2B]],6)),"")</f>
        <v/>
      </c>
      <c r="EL988" s="6" t="str">
        <f>+IFERROR(VLOOKUP(EJ988,Auxiliar!$A:$C,2,0),"")</f>
        <v/>
      </c>
      <c r="EM988" s="7" t="str">
        <f>+IFERROR(VLOOKUP(EJ988,Auxiliar!$A:$C,3,0),"")</f>
        <v/>
      </c>
      <c r="EO988" s="1"/>
      <c r="EP988" s="12"/>
      <c r="EQ988" s="6" t="str">
        <f>+IFERROR(VALUE(RIGHT(Tabla25[[#This Row],[B2B]],6)),"")</f>
        <v/>
      </c>
      <c r="ER988" s="6" t="str">
        <f>+IFERROR(VLOOKUP(EP988,Auxiliar!$A:$C,2,0),"")</f>
        <v/>
      </c>
      <c r="ES988" s="7" t="str">
        <f>+IFERROR(VLOOKUP(EP988,Auxiliar!$A:$C,3,0),"")</f>
        <v/>
      </c>
      <c r="EU988" s="1"/>
      <c r="EV988" s="12"/>
      <c r="EW988" s="6" t="str">
        <f>+IFERROR(VALUE(RIGHT(Tabla26[[#This Row],[B2B]],6)),"")</f>
        <v/>
      </c>
      <c r="EX988" s="6" t="str">
        <f>+IFERROR(VLOOKUP(EV988,Auxiliar!$A:$C,2,0),"")</f>
        <v/>
      </c>
      <c r="EY988" s="7" t="str">
        <f>+IFERROR(VLOOKUP(EV988,Auxiliar!$A:$C,3,0),"")</f>
        <v/>
      </c>
      <c r="EZ988" s="1"/>
      <c r="FA988" s="12"/>
      <c r="FB988" s="6" t="str">
        <f>+IFERROR(VALUE(RIGHT(Tabla27[[#This Row],[B2B]],6)),"")</f>
        <v/>
      </c>
      <c r="FC988" s="6" t="str">
        <f>+IFERROR(VLOOKUP(FA988,Auxiliar!$A:$C,2,0),"")</f>
        <v/>
      </c>
      <c r="FD988" s="7" t="str">
        <f>+IFERROR(VLOOKUP(FA988,Auxiliar!$A:$C,3,0),"")</f>
        <v/>
      </c>
      <c r="FE988" s="1"/>
      <c r="FF988" s="12"/>
      <c r="FG988" s="6" t="str">
        <f>+IFERROR(VALUE(RIGHT(Tabla28[[#This Row],[B2B]],6)),"")</f>
        <v/>
      </c>
      <c r="FH988" s="6" t="str">
        <f>+IFERROR(VLOOKUP(FF988,Auxiliar!$A:$C,2,0),"")</f>
        <v/>
      </c>
      <c r="FI988" s="7" t="str">
        <f>+IFERROR(VLOOKUP(FF988,Auxiliar!$A:$C,3,0),"")</f>
        <v/>
      </c>
      <c r="FJ988" s="1"/>
      <c r="FK988" s="12"/>
      <c r="FL988" s="6" t="str">
        <f>+IFERROR(VALUE(RIGHT(Tabla29[[#This Row],[B2B]],6)),"")</f>
        <v/>
      </c>
      <c r="FM988" s="6" t="str">
        <f>+IFERROR(VLOOKUP(FK988,Auxiliar!$A:$C,2,0),"")</f>
        <v/>
      </c>
      <c r="FN988" s="7" t="str">
        <f>+IFERROR(VLOOKUP(FK988,Auxiliar!$A:$C,3,0),"")</f>
        <v/>
      </c>
      <c r="FO988" s="1"/>
      <c r="FP988" s="12"/>
      <c r="FQ988" s="6" t="str">
        <f>+IFERROR(VALUE(RIGHT(Tabla30[[#This Row],[B2B]],6)),"")</f>
        <v/>
      </c>
      <c r="FR988" s="6" t="str">
        <f>+IFERROR(VLOOKUP(FP988,Auxiliar!$A:$C,2,0),"")</f>
        <v/>
      </c>
      <c r="FS988" s="7"/>
      <c r="FT988" s="1"/>
      <c r="FU988" s="12"/>
      <c r="FV988" s="6" t="str">
        <f>+IFERROR(VALUE(RIGHT(Tabla31[[#This Row],[B2B]],6)),"")</f>
        <v/>
      </c>
      <c r="FW988" s="6" t="str">
        <f>+IFERROR(VLOOKUP(FU988,Auxiliar!$A:$C,2,0),"")</f>
        <v/>
      </c>
      <c r="FX988" s="7" t="str">
        <f>+IFERROR(VLOOKUP(FU988,Auxiliar!$A:$C,3,0),"")</f>
        <v/>
      </c>
      <c r="FY988" s="1"/>
      <c r="FZ988" s="12"/>
      <c r="GA988" s="6" t="str">
        <f>+IFERROR(VALUE(RIGHT(Tabla32[[#This Row],[B2B]],6)),"")</f>
        <v/>
      </c>
      <c r="GB988" s="6" t="str">
        <f>+IFERROR(VLOOKUP(FZ988,Auxiliar!$A:$C,2,0),"")</f>
        <v/>
      </c>
      <c r="GC988" s="7" t="str">
        <f>+IFERROR(VLOOKUP(FZ988,Auxiliar!$A:$C,3,0),"")</f>
        <v/>
      </c>
      <c r="GD988" s="1"/>
      <c r="GE988" s="12"/>
      <c r="GF988" s="6" t="str">
        <f>+IFERROR(VALUE(RIGHT(Tabla33[[#This Row],[B2B]],6)),"")</f>
        <v/>
      </c>
      <c r="GG988" s="6" t="str">
        <f>+IFERROR(VLOOKUP(GE988,Auxiliar!$A:$C,2,0),"")</f>
        <v/>
      </c>
      <c r="GH988" s="7" t="str">
        <f>+IFERROR(VLOOKUP(GE988,Auxiliar!$A:$C,3,0),"")</f>
        <v/>
      </c>
    </row>
    <row r="989" spans="19:190" x14ac:dyDescent="0.25">
      <c r="S989" s="1">
        <v>20150</v>
      </c>
      <c r="T989" s="1" t="s">
        <v>9</v>
      </c>
      <c r="U989" s="6">
        <f>+IFERROR(VALUE(RIGHT(Tabla4[[#This Row],[B2B]],6)),"")</f>
        <v>20150</v>
      </c>
      <c r="V989" s="6" t="str">
        <f>+IFERROR(VLOOKUP(T989,Auxiliar!$A:$C,2,0),"")</f>
        <v>CORE</v>
      </c>
      <c r="W989" s="7" t="str">
        <f>+IFERROR(VLOOKUP(T989,Auxiliar!$A:$C,3,0),"")</f>
        <v>0b 1% | 2b 5% | 4b 6%</v>
      </c>
      <c r="AK989" s="1">
        <v>11873</v>
      </c>
      <c r="AL989" s="1" t="s">
        <v>30</v>
      </c>
      <c r="AM989" s="6">
        <f>+IFERROR(VALUE(RIGHT(Tabla7[[#This Row],[B2B]],6)),"")</f>
        <v>11873</v>
      </c>
      <c r="AN989" s="6" t="str">
        <f>+IFERROR(VLOOKUP(AL989,Auxiliar!$A:$C,2,0),"")</f>
        <v>LATONES</v>
      </c>
      <c r="AO989" s="7" t="str">
        <f>+IFERROR(VLOOKUP(AL989,Auxiliar!$A:$C,3,0),"")</f>
        <v>1b 4% | 5b 7% | 97b 0%</v>
      </c>
      <c r="AW989" s="1"/>
      <c r="AX989" s="1" t="s">
        <v>32</v>
      </c>
      <c r="AY989" s="6" t="str">
        <f>+IFERROR(VALUE(RIGHT(Tabla9[[#This Row],[B2B]],6)),"")</f>
        <v/>
      </c>
      <c r="AZ989" s="6" t="str">
        <f>+IFERROR(VLOOKUP(AX989,Auxiliar!$A:$C,2,0),"")</f>
        <v>LATONES</v>
      </c>
      <c r="BA989" s="7" t="str">
        <f>+IFERROR(VLOOKUP(AX989,Auxiliar!$A:$C,3,0),"")</f>
        <v>2b 3% | 4b 4% | 6b 5% | 10b 8%  | 385b 0%</v>
      </c>
      <c r="CA989" s="1">
        <v>6644</v>
      </c>
      <c r="CB989" s="1" t="s">
        <v>35</v>
      </c>
      <c r="CC989" s="6">
        <f>+IFERROR(VALUE(RIGHT(Tabla14[[#This Row],[B2B]],6)),"")</f>
        <v>6644</v>
      </c>
      <c r="CD989" s="6" t="str">
        <f>+IFERROR(VLOOKUP(CB989,Auxiliar!$A:$C,2,0),"")</f>
        <v>Corona 710cc</v>
      </c>
      <c r="CE989" s="7" t="str">
        <f>+IFERROR(VLOOKUP(CB989,Auxiliar!$A:$C,3,0),"")</f>
        <v>1b 10% | 85b 0%</v>
      </c>
      <c r="CM989" s="1">
        <v>6569</v>
      </c>
      <c r="CN989" s="1" t="s">
        <v>20</v>
      </c>
      <c r="CO989" s="6">
        <v>6569</v>
      </c>
      <c r="CP989" s="6" t="s">
        <v>20</v>
      </c>
      <c r="CQ989" s="7" t="s">
        <v>21</v>
      </c>
      <c r="CY989" s="1">
        <v>6569</v>
      </c>
      <c r="CZ989" s="1" t="s">
        <v>16</v>
      </c>
      <c r="DA989" s="6">
        <f>+IFERROR(VALUE(RIGHT(Tabla18[[#This Row],[B2B]],6)),"")</f>
        <v>6569</v>
      </c>
      <c r="DB989" s="6" t="str">
        <f>+IFERROR(VLOOKUP(CZ989,Auxiliar!$A:$C,2,0),"")</f>
        <v>PREMIUM</v>
      </c>
      <c r="DC989" s="7" t="str">
        <f>+IFERROR(VLOOKUP(CZ989,Auxiliar!$A:$C,3,0),"")</f>
        <v>0b 0% | 2b 2% | 5b 3,5% | 10b 5%</v>
      </c>
      <c r="DE989" s="1">
        <v>6569</v>
      </c>
      <c r="DF989" s="1" t="s">
        <v>19</v>
      </c>
      <c r="DG989" s="6">
        <f>+IFERROR(VALUE(RIGHT(Tabla19[[#This Row],[B2B]],6)),"")</f>
        <v>6569</v>
      </c>
      <c r="DH989" s="6" t="str">
        <f>+IFERROR(VLOOKUP(DF989,Auxiliar!$A:$C,2,0),"")</f>
        <v>MICHELOB</v>
      </c>
      <c r="DI989" s="7" t="str">
        <f>+IFERROR(VLOOKUP(DF989,Auxiliar!$A:$C,3,0),"")</f>
        <v>1b 7% | 3b 22% | 8b 27%</v>
      </c>
      <c r="DK989" s="1"/>
      <c r="DL989" s="1"/>
      <c r="DM989" s="6" t="str">
        <f>+IFERROR(VALUE(RIGHT(Tabla20[[#This Row],[B2B]],6)),"")</f>
        <v/>
      </c>
      <c r="DN989" s="6" t="str">
        <f>+IFERROR(VLOOKUP(DL989,Auxiliar!$A:$C,2,0),"")</f>
        <v/>
      </c>
      <c r="DO989" s="7" t="str">
        <f>+IFERROR(VLOOKUP(DL989,Auxiliar!$A:$C,3,0),"")</f>
        <v/>
      </c>
      <c r="DQ989" s="1">
        <v>6569</v>
      </c>
      <c r="DR989" s="12" t="s">
        <v>24</v>
      </c>
      <c r="DS989" s="6">
        <f>+IFERROR(VALUE(RIGHT(Tabla21[[#This Row],[B2B]],6)),"")</f>
        <v>6569</v>
      </c>
      <c r="DT989" s="6" t="str">
        <f>+IFERROR(VLOOKUP(DR989,Auxiliar!$A:$C,2,0),"")</f>
        <v>CORONA PORRON</v>
      </c>
      <c r="DU989" s="7" t="str">
        <f>+IFERROR(VLOOKUP(DR989,Auxiliar!$A:$C,3,0),"")</f>
        <v>1b 5% | 20b 0%</v>
      </c>
      <c r="DW989" s="1"/>
      <c r="DX989" s="12"/>
      <c r="DY989" s="6" t="str">
        <f>+IFERROR(VALUE(RIGHT(Tabla22[[#This Row],[B2B]],6)),"")</f>
        <v/>
      </c>
      <c r="DZ989" s="6" t="str">
        <f>+IFERROR(VLOOKUP(DX989,Auxiliar!$A:$C,2,0),"")</f>
        <v/>
      </c>
      <c r="EA989" s="7" t="str">
        <f>+IFERROR(VLOOKUP(DX989,Auxiliar!$A:$C,3,0),"")</f>
        <v/>
      </c>
      <c r="EC989" s="1"/>
      <c r="ED989" s="12"/>
      <c r="EE989" s="6" t="str">
        <f>+IFERROR(VALUE(RIGHT(Tabla23[[#This Row],[B2B]],6)),"")</f>
        <v/>
      </c>
      <c r="EF989" s="6" t="str">
        <f>+IFERROR(VLOOKUP(ED989,Auxiliar!$A:$C,2,0),"")</f>
        <v/>
      </c>
      <c r="EG989" s="7" t="str">
        <f>+IFERROR(VLOOKUP(ED989,Auxiliar!$A:$C,3,0),"")</f>
        <v/>
      </c>
      <c r="EI989" s="1"/>
      <c r="EJ989" s="12"/>
      <c r="EK989" s="6" t="str">
        <f>+IFERROR(VALUE(RIGHT(Tabla24[[#This Row],[B2B]],6)),"")</f>
        <v/>
      </c>
      <c r="EL989" s="6" t="str">
        <f>+IFERROR(VLOOKUP(EJ989,Auxiliar!$A:$C,2,0),"")</f>
        <v/>
      </c>
      <c r="EM989" s="7" t="str">
        <f>+IFERROR(VLOOKUP(EJ989,Auxiliar!$A:$C,3,0),"")</f>
        <v/>
      </c>
      <c r="EO989" s="1"/>
      <c r="EP989" s="12"/>
      <c r="EQ989" s="6" t="str">
        <f>+IFERROR(VALUE(RIGHT(Tabla25[[#This Row],[B2B]],6)),"")</f>
        <v/>
      </c>
      <c r="ER989" s="6" t="str">
        <f>+IFERROR(VLOOKUP(EP989,Auxiliar!$A:$C,2,0),"")</f>
        <v/>
      </c>
      <c r="ES989" s="7" t="str">
        <f>+IFERROR(VLOOKUP(EP989,Auxiliar!$A:$C,3,0),"")</f>
        <v/>
      </c>
      <c r="EU989" s="1"/>
      <c r="EV989" s="12"/>
      <c r="EW989" s="6" t="str">
        <f>+IFERROR(VALUE(RIGHT(Tabla26[[#This Row],[B2B]],6)),"")</f>
        <v/>
      </c>
      <c r="EX989" s="6" t="str">
        <f>+IFERROR(VLOOKUP(EV989,Auxiliar!$A:$C,2,0),"")</f>
        <v/>
      </c>
      <c r="EY989" s="7" t="str">
        <f>+IFERROR(VLOOKUP(EV989,Auxiliar!$A:$C,3,0),"")</f>
        <v/>
      </c>
      <c r="EZ989" s="1"/>
      <c r="FA989" s="12"/>
      <c r="FB989" s="6" t="str">
        <f>+IFERROR(VALUE(RIGHT(Tabla27[[#This Row],[B2B]],6)),"")</f>
        <v/>
      </c>
      <c r="FC989" s="6" t="str">
        <f>+IFERROR(VLOOKUP(FA989,Auxiliar!$A:$C,2,0),"")</f>
        <v/>
      </c>
      <c r="FD989" s="7" t="str">
        <f>+IFERROR(VLOOKUP(FA989,Auxiliar!$A:$C,3,0),"")</f>
        <v/>
      </c>
      <c r="FE989" s="1"/>
      <c r="FF989" s="12"/>
      <c r="FG989" s="6" t="str">
        <f>+IFERROR(VALUE(RIGHT(Tabla28[[#This Row],[B2B]],6)),"")</f>
        <v/>
      </c>
      <c r="FH989" s="6" t="str">
        <f>+IFERROR(VLOOKUP(FF989,Auxiliar!$A:$C,2,0),"")</f>
        <v/>
      </c>
      <c r="FI989" s="7" t="str">
        <f>+IFERROR(VLOOKUP(FF989,Auxiliar!$A:$C,3,0),"")</f>
        <v/>
      </c>
      <c r="FJ989" s="1"/>
      <c r="FK989" s="12"/>
      <c r="FL989" s="6" t="str">
        <f>+IFERROR(VALUE(RIGHT(Tabla29[[#This Row],[B2B]],6)),"")</f>
        <v/>
      </c>
      <c r="FM989" s="6" t="str">
        <f>+IFERROR(VLOOKUP(FK989,Auxiliar!$A:$C,2,0),"")</f>
        <v/>
      </c>
      <c r="FN989" s="7" t="str">
        <f>+IFERROR(VLOOKUP(FK989,Auxiliar!$A:$C,3,0),"")</f>
        <v/>
      </c>
      <c r="FO989" s="1"/>
      <c r="FP989" s="12"/>
      <c r="FQ989" s="6" t="str">
        <f>+IFERROR(VALUE(RIGHT(Tabla30[[#This Row],[B2B]],6)),"")</f>
        <v/>
      </c>
      <c r="FR989" s="6" t="str">
        <f>+IFERROR(VLOOKUP(FP989,Auxiliar!$A:$C,2,0),"")</f>
        <v/>
      </c>
      <c r="FS989" s="7"/>
      <c r="FT989" s="1"/>
      <c r="FU989" s="12"/>
      <c r="FV989" s="6" t="str">
        <f>+IFERROR(VALUE(RIGHT(Tabla31[[#This Row],[B2B]],6)),"")</f>
        <v/>
      </c>
      <c r="FW989" s="6" t="str">
        <f>+IFERROR(VLOOKUP(FU989,Auxiliar!$A:$C,2,0),"")</f>
        <v/>
      </c>
      <c r="FX989" s="7" t="str">
        <f>+IFERROR(VLOOKUP(FU989,Auxiliar!$A:$C,3,0),"")</f>
        <v/>
      </c>
      <c r="FY989" s="1"/>
      <c r="FZ989" s="12"/>
      <c r="GA989" s="6" t="str">
        <f>+IFERROR(VALUE(RIGHT(Tabla32[[#This Row],[B2B]],6)),"")</f>
        <v/>
      </c>
      <c r="GB989" s="6" t="str">
        <f>+IFERROR(VLOOKUP(FZ989,Auxiliar!$A:$C,2,0),"")</f>
        <v/>
      </c>
      <c r="GC989" s="7" t="str">
        <f>+IFERROR(VLOOKUP(FZ989,Auxiliar!$A:$C,3,0),"")</f>
        <v/>
      </c>
      <c r="GD989" s="1"/>
      <c r="GE989" s="12"/>
      <c r="GF989" s="6" t="str">
        <f>+IFERROR(VALUE(RIGHT(Tabla33[[#This Row],[B2B]],6)),"")</f>
        <v/>
      </c>
      <c r="GG989" s="6" t="str">
        <f>+IFERROR(VLOOKUP(GE989,Auxiliar!$A:$C,2,0),"")</f>
        <v/>
      </c>
      <c r="GH989" s="7" t="str">
        <f>+IFERROR(VLOOKUP(GE989,Auxiliar!$A:$C,3,0),"")</f>
        <v/>
      </c>
    </row>
    <row r="990" spans="19:190" x14ac:dyDescent="0.25">
      <c r="S990" s="1">
        <v>20158</v>
      </c>
      <c r="T990" s="1" t="s">
        <v>9</v>
      </c>
      <c r="U990" s="6">
        <f>+IFERROR(VALUE(RIGHT(Tabla4[[#This Row],[B2B]],6)),"")</f>
        <v>20158</v>
      </c>
      <c r="V990" s="6" t="str">
        <f>+IFERROR(VLOOKUP(T990,Auxiliar!$A:$C,2,0),"")</f>
        <v>CORE</v>
      </c>
      <c r="W990" s="7" t="str">
        <f>+IFERROR(VLOOKUP(T990,Auxiliar!$A:$C,3,0),"")</f>
        <v>0b 1% | 2b 5% | 4b 6%</v>
      </c>
      <c r="AK990" s="1">
        <v>11875</v>
      </c>
      <c r="AL990" s="1" t="s">
        <v>30</v>
      </c>
      <c r="AM990" s="6">
        <f>+IFERROR(VALUE(RIGHT(Tabla7[[#This Row],[B2B]],6)),"")</f>
        <v>11875</v>
      </c>
      <c r="AN990" s="6" t="str">
        <f>+IFERROR(VLOOKUP(AL990,Auxiliar!$A:$C,2,0),"")</f>
        <v>LATONES</v>
      </c>
      <c r="AO990" s="7" t="str">
        <f>+IFERROR(VLOOKUP(AL990,Auxiliar!$A:$C,3,0),"")</f>
        <v>1b 4% | 5b 7% | 97b 0%</v>
      </c>
      <c r="AW990" s="1"/>
      <c r="AX990" s="1" t="s">
        <v>32</v>
      </c>
      <c r="AY990" s="6" t="str">
        <f>+IFERROR(VALUE(RIGHT(Tabla9[[#This Row],[B2B]],6)),"")</f>
        <v/>
      </c>
      <c r="AZ990" s="6" t="str">
        <f>+IFERROR(VLOOKUP(AX990,Auxiliar!$A:$C,2,0),"")</f>
        <v>LATONES</v>
      </c>
      <c r="BA990" s="7" t="str">
        <f>+IFERROR(VLOOKUP(AX990,Auxiliar!$A:$C,3,0),"")</f>
        <v>2b 3% | 4b 4% | 6b 5% | 10b 8%  | 385b 0%</v>
      </c>
      <c r="CA990" s="1">
        <v>6645</v>
      </c>
      <c r="CB990" s="1" t="s">
        <v>35</v>
      </c>
      <c r="CC990" s="6">
        <f>+IFERROR(VALUE(RIGHT(Tabla14[[#This Row],[B2B]],6)),"")</f>
        <v>6645</v>
      </c>
      <c r="CD990" s="6" t="str">
        <f>+IFERROR(VLOOKUP(CB990,Auxiliar!$A:$C,2,0),"")</f>
        <v>Corona 710cc</v>
      </c>
      <c r="CE990" s="7" t="str">
        <f>+IFERROR(VLOOKUP(CB990,Auxiliar!$A:$C,3,0),"")</f>
        <v>1b 10% | 85b 0%</v>
      </c>
      <c r="CM990" s="1">
        <v>6571</v>
      </c>
      <c r="CN990" s="1" t="s">
        <v>20</v>
      </c>
      <c r="CO990" s="6">
        <v>6571</v>
      </c>
      <c r="CP990" s="6" t="s">
        <v>20</v>
      </c>
      <c r="CQ990" s="7" t="s">
        <v>21</v>
      </c>
      <c r="CY990" s="1">
        <v>6571</v>
      </c>
      <c r="CZ990" s="1" t="s">
        <v>16</v>
      </c>
      <c r="DA990" s="6">
        <f>+IFERROR(VALUE(RIGHT(Tabla18[[#This Row],[B2B]],6)),"")</f>
        <v>6571</v>
      </c>
      <c r="DB990" s="6" t="str">
        <f>+IFERROR(VLOOKUP(CZ990,Auxiliar!$A:$C,2,0),"")</f>
        <v>PREMIUM</v>
      </c>
      <c r="DC990" s="7" t="str">
        <f>+IFERROR(VLOOKUP(CZ990,Auxiliar!$A:$C,3,0),"")</f>
        <v>0b 0% | 2b 2% | 5b 3,5% | 10b 5%</v>
      </c>
      <c r="DE990" s="1">
        <v>6571</v>
      </c>
      <c r="DF990" s="1" t="s">
        <v>19</v>
      </c>
      <c r="DG990" s="6">
        <f>+IFERROR(VALUE(RIGHT(Tabla19[[#This Row],[B2B]],6)),"")</f>
        <v>6571</v>
      </c>
      <c r="DH990" s="6" t="str">
        <f>+IFERROR(VLOOKUP(DF990,Auxiliar!$A:$C,2,0),"")</f>
        <v>MICHELOB</v>
      </c>
      <c r="DI990" s="7" t="str">
        <f>+IFERROR(VLOOKUP(DF990,Auxiliar!$A:$C,3,0),"")</f>
        <v>1b 7% | 3b 22% | 8b 27%</v>
      </c>
      <c r="DK990" s="1"/>
      <c r="DL990" s="1"/>
      <c r="DM990" s="6" t="str">
        <f>+IFERROR(VALUE(RIGHT(Tabla20[[#This Row],[B2B]],6)),"")</f>
        <v/>
      </c>
      <c r="DN990" s="6" t="str">
        <f>+IFERROR(VLOOKUP(DL990,Auxiliar!$A:$C,2,0),"")</f>
        <v/>
      </c>
      <c r="DO990" s="7" t="str">
        <f>+IFERROR(VLOOKUP(DL990,Auxiliar!$A:$C,3,0),"")</f>
        <v/>
      </c>
      <c r="DQ990" s="1">
        <v>6571</v>
      </c>
      <c r="DR990" s="12" t="s">
        <v>24</v>
      </c>
      <c r="DS990" s="6">
        <f>+IFERROR(VALUE(RIGHT(Tabla21[[#This Row],[B2B]],6)),"")</f>
        <v>6571</v>
      </c>
      <c r="DT990" s="6" t="str">
        <f>+IFERROR(VLOOKUP(DR990,Auxiliar!$A:$C,2,0),"")</f>
        <v>CORONA PORRON</v>
      </c>
      <c r="DU990" s="7" t="str">
        <f>+IFERROR(VLOOKUP(DR990,Auxiliar!$A:$C,3,0),"")</f>
        <v>1b 5% | 20b 0%</v>
      </c>
      <c r="DW990" s="1"/>
      <c r="DX990" s="12"/>
      <c r="DY990" s="6" t="str">
        <f>+IFERROR(VALUE(RIGHT(Tabla22[[#This Row],[B2B]],6)),"")</f>
        <v/>
      </c>
      <c r="DZ990" s="6" t="str">
        <f>+IFERROR(VLOOKUP(DX990,Auxiliar!$A:$C,2,0),"")</f>
        <v/>
      </c>
      <c r="EA990" s="7" t="str">
        <f>+IFERROR(VLOOKUP(DX990,Auxiliar!$A:$C,3,0),"")</f>
        <v/>
      </c>
      <c r="EC990" s="1"/>
      <c r="ED990" s="12"/>
      <c r="EE990" s="6" t="str">
        <f>+IFERROR(VALUE(RIGHT(Tabla23[[#This Row],[B2B]],6)),"")</f>
        <v/>
      </c>
      <c r="EF990" s="6" t="str">
        <f>+IFERROR(VLOOKUP(ED990,Auxiliar!$A:$C,2,0),"")</f>
        <v/>
      </c>
      <c r="EG990" s="7" t="str">
        <f>+IFERROR(VLOOKUP(ED990,Auxiliar!$A:$C,3,0),"")</f>
        <v/>
      </c>
      <c r="EI990" s="1"/>
      <c r="EJ990" s="12"/>
      <c r="EK990" s="6" t="str">
        <f>+IFERROR(VALUE(RIGHT(Tabla24[[#This Row],[B2B]],6)),"")</f>
        <v/>
      </c>
      <c r="EL990" s="6" t="str">
        <f>+IFERROR(VLOOKUP(EJ990,Auxiliar!$A:$C,2,0),"")</f>
        <v/>
      </c>
      <c r="EM990" s="7" t="str">
        <f>+IFERROR(VLOOKUP(EJ990,Auxiliar!$A:$C,3,0),"")</f>
        <v/>
      </c>
      <c r="EO990" s="1"/>
      <c r="EP990" s="12"/>
      <c r="EQ990" s="6" t="str">
        <f>+IFERROR(VALUE(RIGHT(Tabla25[[#This Row],[B2B]],6)),"")</f>
        <v/>
      </c>
      <c r="ER990" s="6" t="str">
        <f>+IFERROR(VLOOKUP(EP990,Auxiliar!$A:$C,2,0),"")</f>
        <v/>
      </c>
      <c r="ES990" s="7" t="str">
        <f>+IFERROR(VLOOKUP(EP990,Auxiliar!$A:$C,3,0),"")</f>
        <v/>
      </c>
      <c r="EU990" s="1"/>
      <c r="EV990" s="12"/>
      <c r="EW990" s="6" t="str">
        <f>+IFERROR(VALUE(RIGHT(Tabla26[[#This Row],[B2B]],6)),"")</f>
        <v/>
      </c>
      <c r="EX990" s="6" t="str">
        <f>+IFERROR(VLOOKUP(EV990,Auxiliar!$A:$C,2,0),"")</f>
        <v/>
      </c>
      <c r="EY990" s="7" t="str">
        <f>+IFERROR(VLOOKUP(EV990,Auxiliar!$A:$C,3,0),"")</f>
        <v/>
      </c>
      <c r="EZ990" s="1"/>
      <c r="FA990" s="12"/>
      <c r="FB990" s="6" t="str">
        <f>+IFERROR(VALUE(RIGHT(Tabla27[[#This Row],[B2B]],6)),"")</f>
        <v/>
      </c>
      <c r="FC990" s="6" t="str">
        <f>+IFERROR(VLOOKUP(FA990,Auxiliar!$A:$C,2,0),"")</f>
        <v/>
      </c>
      <c r="FD990" s="7" t="str">
        <f>+IFERROR(VLOOKUP(FA990,Auxiliar!$A:$C,3,0),"")</f>
        <v/>
      </c>
      <c r="FE990" s="1"/>
      <c r="FF990" s="12"/>
      <c r="FG990" s="6" t="str">
        <f>+IFERROR(VALUE(RIGHT(Tabla28[[#This Row],[B2B]],6)),"")</f>
        <v/>
      </c>
      <c r="FH990" s="6" t="str">
        <f>+IFERROR(VLOOKUP(FF990,Auxiliar!$A:$C,2,0),"")</f>
        <v/>
      </c>
      <c r="FI990" s="7" t="str">
        <f>+IFERROR(VLOOKUP(FF990,Auxiliar!$A:$C,3,0),"")</f>
        <v/>
      </c>
      <c r="FJ990" s="1"/>
      <c r="FK990" s="12"/>
      <c r="FL990" s="6" t="str">
        <f>+IFERROR(VALUE(RIGHT(Tabla29[[#This Row],[B2B]],6)),"")</f>
        <v/>
      </c>
      <c r="FM990" s="6" t="str">
        <f>+IFERROR(VLOOKUP(FK990,Auxiliar!$A:$C,2,0),"")</f>
        <v/>
      </c>
      <c r="FN990" s="7" t="str">
        <f>+IFERROR(VLOOKUP(FK990,Auxiliar!$A:$C,3,0),"")</f>
        <v/>
      </c>
      <c r="FO990" s="1"/>
      <c r="FP990" s="12"/>
      <c r="FQ990" s="6" t="str">
        <f>+IFERROR(VALUE(RIGHT(Tabla30[[#This Row],[B2B]],6)),"")</f>
        <v/>
      </c>
      <c r="FR990" s="6" t="str">
        <f>+IFERROR(VLOOKUP(FP990,Auxiliar!$A:$C,2,0),"")</f>
        <v/>
      </c>
      <c r="FS990" s="7"/>
      <c r="FT990" s="1"/>
      <c r="FU990" s="12"/>
      <c r="FV990" s="6" t="str">
        <f>+IFERROR(VALUE(RIGHT(Tabla31[[#This Row],[B2B]],6)),"")</f>
        <v/>
      </c>
      <c r="FW990" s="6" t="str">
        <f>+IFERROR(VLOOKUP(FU990,Auxiliar!$A:$C,2,0),"")</f>
        <v/>
      </c>
      <c r="FX990" s="7" t="str">
        <f>+IFERROR(VLOOKUP(FU990,Auxiliar!$A:$C,3,0),"")</f>
        <v/>
      </c>
      <c r="FY990" s="1"/>
      <c r="FZ990" s="12"/>
      <c r="GA990" s="6" t="str">
        <f>+IFERROR(VALUE(RIGHT(Tabla32[[#This Row],[B2B]],6)),"")</f>
        <v/>
      </c>
      <c r="GB990" s="6" t="str">
        <f>+IFERROR(VLOOKUP(FZ990,Auxiliar!$A:$C,2,0),"")</f>
        <v/>
      </c>
      <c r="GC990" s="7" t="str">
        <f>+IFERROR(VLOOKUP(FZ990,Auxiliar!$A:$C,3,0),"")</f>
        <v/>
      </c>
      <c r="GD990" s="1"/>
      <c r="GE990" s="12"/>
      <c r="GF990" s="6" t="str">
        <f>+IFERROR(VALUE(RIGHT(Tabla33[[#This Row],[B2B]],6)),"")</f>
        <v/>
      </c>
      <c r="GG990" s="6" t="str">
        <f>+IFERROR(VLOOKUP(GE990,Auxiliar!$A:$C,2,0),"")</f>
        <v/>
      </c>
      <c r="GH990" s="7" t="str">
        <f>+IFERROR(VLOOKUP(GE990,Auxiliar!$A:$C,3,0),"")</f>
        <v/>
      </c>
    </row>
    <row r="991" spans="19:190" x14ac:dyDescent="0.25">
      <c r="S991" s="1">
        <v>20160</v>
      </c>
      <c r="T991" s="1" t="s">
        <v>9</v>
      </c>
      <c r="U991" s="6">
        <f>+IFERROR(VALUE(RIGHT(Tabla4[[#This Row],[B2B]],6)),"")</f>
        <v>20160</v>
      </c>
      <c r="V991" s="6" t="str">
        <f>+IFERROR(VLOOKUP(T991,Auxiliar!$A:$C,2,0),"")</f>
        <v>CORE</v>
      </c>
      <c r="W991" s="7" t="str">
        <f>+IFERROR(VLOOKUP(T991,Auxiliar!$A:$C,3,0),"")</f>
        <v>0b 1% | 2b 5% | 4b 6%</v>
      </c>
      <c r="AK991" s="1">
        <v>11876</v>
      </c>
      <c r="AL991" s="1" t="s">
        <v>30</v>
      </c>
      <c r="AM991" s="6">
        <f>+IFERROR(VALUE(RIGHT(Tabla7[[#This Row],[B2B]],6)),"")</f>
        <v>11876</v>
      </c>
      <c r="AN991" s="6" t="str">
        <f>+IFERROR(VLOOKUP(AL991,Auxiliar!$A:$C,2,0),"")</f>
        <v>LATONES</v>
      </c>
      <c r="AO991" s="7" t="str">
        <f>+IFERROR(VLOOKUP(AL991,Auxiliar!$A:$C,3,0),"")</f>
        <v>1b 4% | 5b 7% | 97b 0%</v>
      </c>
      <c r="AW991" s="1"/>
      <c r="AX991" s="1" t="s">
        <v>32</v>
      </c>
      <c r="AY991" s="6" t="str">
        <f>+IFERROR(VALUE(RIGHT(Tabla9[[#This Row],[B2B]],6)),"")</f>
        <v/>
      </c>
      <c r="AZ991" s="6" t="str">
        <f>+IFERROR(VLOOKUP(AX991,Auxiliar!$A:$C,2,0),"")</f>
        <v>LATONES</v>
      </c>
      <c r="BA991" s="7" t="str">
        <f>+IFERROR(VLOOKUP(AX991,Auxiliar!$A:$C,3,0),"")</f>
        <v>2b 3% | 4b 4% | 6b 5% | 10b 8%  | 385b 0%</v>
      </c>
      <c r="CA991" s="1">
        <v>6651</v>
      </c>
      <c r="CB991" s="1" t="s">
        <v>35</v>
      </c>
      <c r="CC991" s="6">
        <f>+IFERROR(VALUE(RIGHT(Tabla14[[#This Row],[B2B]],6)),"")</f>
        <v>6651</v>
      </c>
      <c r="CD991" s="6" t="str">
        <f>+IFERROR(VLOOKUP(CB991,Auxiliar!$A:$C,2,0),"")</f>
        <v>Corona 710cc</v>
      </c>
      <c r="CE991" s="7" t="str">
        <f>+IFERROR(VLOOKUP(CB991,Auxiliar!$A:$C,3,0),"")</f>
        <v>1b 10% | 85b 0%</v>
      </c>
      <c r="CM991" s="1">
        <v>6572</v>
      </c>
      <c r="CN991" s="1" t="s">
        <v>20</v>
      </c>
      <c r="CO991" s="6">
        <v>6572</v>
      </c>
      <c r="CP991" s="6" t="s">
        <v>20</v>
      </c>
      <c r="CQ991" s="7" t="s">
        <v>21</v>
      </c>
      <c r="CY991" s="1">
        <v>6572</v>
      </c>
      <c r="CZ991" s="1" t="s">
        <v>16</v>
      </c>
      <c r="DA991" s="6">
        <f>+IFERROR(VALUE(RIGHT(Tabla18[[#This Row],[B2B]],6)),"")</f>
        <v>6572</v>
      </c>
      <c r="DB991" s="6" t="str">
        <f>+IFERROR(VLOOKUP(CZ991,Auxiliar!$A:$C,2,0),"")</f>
        <v>PREMIUM</v>
      </c>
      <c r="DC991" s="7" t="str">
        <f>+IFERROR(VLOOKUP(CZ991,Auxiliar!$A:$C,3,0),"")</f>
        <v>0b 0% | 2b 2% | 5b 3,5% | 10b 5%</v>
      </c>
      <c r="DE991" s="1">
        <v>6572</v>
      </c>
      <c r="DF991" s="1" t="s">
        <v>19</v>
      </c>
      <c r="DG991" s="6">
        <f>+IFERROR(VALUE(RIGHT(Tabla19[[#This Row],[B2B]],6)),"")</f>
        <v>6572</v>
      </c>
      <c r="DH991" s="6" t="str">
        <f>+IFERROR(VLOOKUP(DF991,Auxiliar!$A:$C,2,0),"")</f>
        <v>MICHELOB</v>
      </c>
      <c r="DI991" s="7" t="str">
        <f>+IFERROR(VLOOKUP(DF991,Auxiliar!$A:$C,3,0),"")</f>
        <v>1b 7% | 3b 22% | 8b 27%</v>
      </c>
      <c r="DK991" s="1"/>
      <c r="DL991" s="1"/>
      <c r="DM991" s="6" t="str">
        <f>+IFERROR(VALUE(RIGHT(Tabla20[[#This Row],[B2B]],6)),"")</f>
        <v/>
      </c>
      <c r="DN991" s="6" t="str">
        <f>+IFERROR(VLOOKUP(DL991,Auxiliar!$A:$C,2,0),"")</f>
        <v/>
      </c>
      <c r="DO991" s="7" t="str">
        <f>+IFERROR(VLOOKUP(DL991,Auxiliar!$A:$C,3,0),"")</f>
        <v/>
      </c>
      <c r="DQ991" s="1">
        <v>6572</v>
      </c>
      <c r="DR991" s="12" t="s">
        <v>24</v>
      </c>
      <c r="DS991" s="6">
        <f>+IFERROR(VALUE(RIGHT(Tabla21[[#This Row],[B2B]],6)),"")</f>
        <v>6572</v>
      </c>
      <c r="DT991" s="6" t="str">
        <f>+IFERROR(VLOOKUP(DR991,Auxiliar!$A:$C,2,0),"")</f>
        <v>CORONA PORRON</v>
      </c>
      <c r="DU991" s="7" t="str">
        <f>+IFERROR(VLOOKUP(DR991,Auxiliar!$A:$C,3,0),"")</f>
        <v>1b 5% | 20b 0%</v>
      </c>
      <c r="DW991" s="1"/>
      <c r="DX991" s="12"/>
      <c r="DY991" s="6" t="str">
        <f>+IFERROR(VALUE(RIGHT(Tabla22[[#This Row],[B2B]],6)),"")</f>
        <v/>
      </c>
      <c r="DZ991" s="6" t="str">
        <f>+IFERROR(VLOOKUP(DX991,Auxiliar!$A:$C,2,0),"")</f>
        <v/>
      </c>
      <c r="EA991" s="7" t="str">
        <f>+IFERROR(VLOOKUP(DX991,Auxiliar!$A:$C,3,0),"")</f>
        <v/>
      </c>
      <c r="EC991" s="1"/>
      <c r="ED991" s="12"/>
      <c r="EE991" s="6" t="str">
        <f>+IFERROR(VALUE(RIGHT(Tabla23[[#This Row],[B2B]],6)),"")</f>
        <v/>
      </c>
      <c r="EF991" s="6" t="str">
        <f>+IFERROR(VLOOKUP(ED991,Auxiliar!$A:$C,2,0),"")</f>
        <v/>
      </c>
      <c r="EG991" s="7" t="str">
        <f>+IFERROR(VLOOKUP(ED991,Auxiliar!$A:$C,3,0),"")</f>
        <v/>
      </c>
      <c r="EI991" s="1"/>
      <c r="EJ991" s="12"/>
      <c r="EK991" s="6" t="str">
        <f>+IFERROR(VALUE(RIGHT(Tabla24[[#This Row],[B2B]],6)),"")</f>
        <v/>
      </c>
      <c r="EL991" s="6" t="str">
        <f>+IFERROR(VLOOKUP(EJ991,Auxiliar!$A:$C,2,0),"")</f>
        <v/>
      </c>
      <c r="EM991" s="7" t="str">
        <f>+IFERROR(VLOOKUP(EJ991,Auxiliar!$A:$C,3,0),"")</f>
        <v/>
      </c>
      <c r="EO991" s="1"/>
      <c r="EP991" s="12"/>
      <c r="EQ991" s="6" t="str">
        <f>+IFERROR(VALUE(RIGHT(Tabla25[[#This Row],[B2B]],6)),"")</f>
        <v/>
      </c>
      <c r="ER991" s="6" t="str">
        <f>+IFERROR(VLOOKUP(EP991,Auxiliar!$A:$C,2,0),"")</f>
        <v/>
      </c>
      <c r="ES991" s="7" t="str">
        <f>+IFERROR(VLOOKUP(EP991,Auxiliar!$A:$C,3,0),"")</f>
        <v/>
      </c>
      <c r="EU991" s="1"/>
      <c r="EV991" s="12"/>
      <c r="EW991" s="6" t="str">
        <f>+IFERROR(VALUE(RIGHT(Tabla26[[#This Row],[B2B]],6)),"")</f>
        <v/>
      </c>
      <c r="EX991" s="6" t="str">
        <f>+IFERROR(VLOOKUP(EV991,Auxiliar!$A:$C,2,0),"")</f>
        <v/>
      </c>
      <c r="EY991" s="7" t="str">
        <f>+IFERROR(VLOOKUP(EV991,Auxiliar!$A:$C,3,0),"")</f>
        <v/>
      </c>
      <c r="EZ991" s="1"/>
      <c r="FA991" s="12"/>
      <c r="FB991" s="6" t="str">
        <f>+IFERROR(VALUE(RIGHT(Tabla27[[#This Row],[B2B]],6)),"")</f>
        <v/>
      </c>
      <c r="FC991" s="6" t="str">
        <f>+IFERROR(VLOOKUP(FA991,Auxiliar!$A:$C,2,0),"")</f>
        <v/>
      </c>
      <c r="FD991" s="7" t="str">
        <f>+IFERROR(VLOOKUP(FA991,Auxiliar!$A:$C,3,0),"")</f>
        <v/>
      </c>
      <c r="FE991" s="1"/>
      <c r="FF991" s="12"/>
      <c r="FG991" s="6" t="str">
        <f>+IFERROR(VALUE(RIGHT(Tabla28[[#This Row],[B2B]],6)),"")</f>
        <v/>
      </c>
      <c r="FH991" s="6" t="str">
        <f>+IFERROR(VLOOKUP(FF991,Auxiliar!$A:$C,2,0),"")</f>
        <v/>
      </c>
      <c r="FI991" s="7" t="str">
        <f>+IFERROR(VLOOKUP(FF991,Auxiliar!$A:$C,3,0),"")</f>
        <v/>
      </c>
      <c r="FJ991" s="1"/>
      <c r="FK991" s="12"/>
      <c r="FL991" s="6" t="str">
        <f>+IFERROR(VALUE(RIGHT(Tabla29[[#This Row],[B2B]],6)),"")</f>
        <v/>
      </c>
      <c r="FM991" s="6" t="str">
        <f>+IFERROR(VLOOKUP(FK991,Auxiliar!$A:$C,2,0),"")</f>
        <v/>
      </c>
      <c r="FN991" s="7" t="str">
        <f>+IFERROR(VLOOKUP(FK991,Auxiliar!$A:$C,3,0),"")</f>
        <v/>
      </c>
      <c r="FO991" s="1"/>
      <c r="FP991" s="12"/>
      <c r="FQ991" s="6" t="str">
        <f>+IFERROR(VALUE(RIGHT(Tabla30[[#This Row],[B2B]],6)),"")</f>
        <v/>
      </c>
      <c r="FR991" s="6" t="str">
        <f>+IFERROR(VLOOKUP(FP991,Auxiliar!$A:$C,2,0),"")</f>
        <v/>
      </c>
      <c r="FS991" s="7"/>
      <c r="FT991" s="1"/>
      <c r="FU991" s="12"/>
      <c r="FV991" s="6" t="str">
        <f>+IFERROR(VALUE(RIGHT(Tabla31[[#This Row],[B2B]],6)),"")</f>
        <v/>
      </c>
      <c r="FW991" s="6" t="str">
        <f>+IFERROR(VLOOKUP(FU991,Auxiliar!$A:$C,2,0),"")</f>
        <v/>
      </c>
      <c r="FX991" s="7" t="str">
        <f>+IFERROR(VLOOKUP(FU991,Auxiliar!$A:$C,3,0),"")</f>
        <v/>
      </c>
      <c r="FY991" s="1"/>
      <c r="FZ991" s="12"/>
      <c r="GA991" s="6" t="str">
        <f>+IFERROR(VALUE(RIGHT(Tabla32[[#This Row],[B2B]],6)),"")</f>
        <v/>
      </c>
      <c r="GB991" s="6" t="str">
        <f>+IFERROR(VLOOKUP(FZ991,Auxiliar!$A:$C,2,0),"")</f>
        <v/>
      </c>
      <c r="GC991" s="7" t="str">
        <f>+IFERROR(VLOOKUP(FZ991,Auxiliar!$A:$C,3,0),"")</f>
        <v/>
      </c>
      <c r="GD991" s="1"/>
      <c r="GE991" s="12"/>
      <c r="GF991" s="6" t="str">
        <f>+IFERROR(VALUE(RIGHT(Tabla33[[#This Row],[B2B]],6)),"")</f>
        <v/>
      </c>
      <c r="GG991" s="6" t="str">
        <f>+IFERROR(VLOOKUP(GE991,Auxiliar!$A:$C,2,0),"")</f>
        <v/>
      </c>
      <c r="GH991" s="7" t="str">
        <f>+IFERROR(VLOOKUP(GE991,Auxiliar!$A:$C,3,0),"")</f>
        <v/>
      </c>
    </row>
    <row r="992" spans="19:190" x14ac:dyDescent="0.25">
      <c r="S992" s="1">
        <v>20164</v>
      </c>
      <c r="T992" s="1" t="s">
        <v>9</v>
      </c>
      <c r="U992" s="6">
        <f>+IFERROR(VALUE(RIGHT(Tabla4[[#This Row],[B2B]],6)),"")</f>
        <v>20164</v>
      </c>
      <c r="V992" s="6" t="str">
        <f>+IFERROR(VLOOKUP(T992,Auxiliar!$A:$C,2,0),"")</f>
        <v>CORE</v>
      </c>
      <c r="W992" s="7" t="str">
        <f>+IFERROR(VLOOKUP(T992,Auxiliar!$A:$C,3,0),"")</f>
        <v>0b 1% | 2b 5% | 4b 6%</v>
      </c>
      <c r="AK992" s="1">
        <v>11878</v>
      </c>
      <c r="AL992" s="1" t="s">
        <v>30</v>
      </c>
      <c r="AM992" s="6">
        <f>+IFERROR(VALUE(RIGHT(Tabla7[[#This Row],[B2B]],6)),"")</f>
        <v>11878</v>
      </c>
      <c r="AN992" s="6" t="str">
        <f>+IFERROR(VLOOKUP(AL992,Auxiliar!$A:$C,2,0),"")</f>
        <v>LATONES</v>
      </c>
      <c r="AO992" s="7" t="str">
        <f>+IFERROR(VLOOKUP(AL992,Auxiliar!$A:$C,3,0),"")</f>
        <v>1b 4% | 5b 7% | 97b 0%</v>
      </c>
      <c r="AW992" s="1"/>
      <c r="AX992" s="1" t="s">
        <v>32</v>
      </c>
      <c r="AY992" s="6" t="str">
        <f>+IFERROR(VALUE(RIGHT(Tabla9[[#This Row],[B2B]],6)),"")</f>
        <v/>
      </c>
      <c r="AZ992" s="6" t="str">
        <f>+IFERROR(VLOOKUP(AX992,Auxiliar!$A:$C,2,0),"")</f>
        <v>LATONES</v>
      </c>
      <c r="BA992" s="7" t="str">
        <f>+IFERROR(VLOOKUP(AX992,Auxiliar!$A:$C,3,0),"")</f>
        <v>2b 3% | 4b 4% | 6b 5% | 10b 8%  | 385b 0%</v>
      </c>
      <c r="CA992" s="1">
        <v>6661</v>
      </c>
      <c r="CB992" s="1" t="s">
        <v>35</v>
      </c>
      <c r="CC992" s="6">
        <f>+IFERROR(VALUE(RIGHT(Tabla14[[#This Row],[B2B]],6)),"")</f>
        <v>6661</v>
      </c>
      <c r="CD992" s="6" t="str">
        <f>+IFERROR(VLOOKUP(CB992,Auxiliar!$A:$C,2,0),"")</f>
        <v>Corona 710cc</v>
      </c>
      <c r="CE992" s="7" t="str">
        <f>+IFERROR(VLOOKUP(CB992,Auxiliar!$A:$C,3,0),"")</f>
        <v>1b 10% | 85b 0%</v>
      </c>
      <c r="CM992" s="1">
        <v>6573</v>
      </c>
      <c r="CN992" s="1" t="s">
        <v>20</v>
      </c>
      <c r="CO992" s="6">
        <v>6573</v>
      </c>
      <c r="CP992" s="6" t="s">
        <v>20</v>
      </c>
      <c r="CQ992" s="7" t="s">
        <v>21</v>
      </c>
      <c r="CY992" s="1">
        <v>6573</v>
      </c>
      <c r="CZ992" s="1" t="s">
        <v>16</v>
      </c>
      <c r="DA992" s="6">
        <f>+IFERROR(VALUE(RIGHT(Tabla18[[#This Row],[B2B]],6)),"")</f>
        <v>6573</v>
      </c>
      <c r="DB992" s="6" t="str">
        <f>+IFERROR(VLOOKUP(CZ992,Auxiliar!$A:$C,2,0),"")</f>
        <v>PREMIUM</v>
      </c>
      <c r="DC992" s="7" t="str">
        <f>+IFERROR(VLOOKUP(CZ992,Auxiliar!$A:$C,3,0),"")</f>
        <v>0b 0% | 2b 2% | 5b 3,5% | 10b 5%</v>
      </c>
      <c r="DE992" s="1">
        <v>6573</v>
      </c>
      <c r="DF992" s="1" t="s">
        <v>19</v>
      </c>
      <c r="DG992" s="6">
        <f>+IFERROR(VALUE(RIGHT(Tabla19[[#This Row],[B2B]],6)),"")</f>
        <v>6573</v>
      </c>
      <c r="DH992" s="6" t="str">
        <f>+IFERROR(VLOOKUP(DF992,Auxiliar!$A:$C,2,0),"")</f>
        <v>MICHELOB</v>
      </c>
      <c r="DI992" s="7" t="str">
        <f>+IFERROR(VLOOKUP(DF992,Auxiliar!$A:$C,3,0),"")</f>
        <v>1b 7% | 3b 22% | 8b 27%</v>
      </c>
      <c r="DK992" s="1"/>
      <c r="DL992" s="1"/>
      <c r="DM992" s="6" t="str">
        <f>+IFERROR(VALUE(RIGHT(Tabla20[[#This Row],[B2B]],6)),"")</f>
        <v/>
      </c>
      <c r="DN992" s="6" t="str">
        <f>+IFERROR(VLOOKUP(DL992,Auxiliar!$A:$C,2,0),"")</f>
        <v/>
      </c>
      <c r="DO992" s="7" t="str">
        <f>+IFERROR(VLOOKUP(DL992,Auxiliar!$A:$C,3,0),"")</f>
        <v/>
      </c>
      <c r="DQ992" s="1">
        <v>6573</v>
      </c>
      <c r="DR992" s="12" t="s">
        <v>24</v>
      </c>
      <c r="DS992" s="6">
        <f>+IFERROR(VALUE(RIGHT(Tabla21[[#This Row],[B2B]],6)),"")</f>
        <v>6573</v>
      </c>
      <c r="DT992" s="6" t="str">
        <f>+IFERROR(VLOOKUP(DR992,Auxiliar!$A:$C,2,0),"")</f>
        <v>CORONA PORRON</v>
      </c>
      <c r="DU992" s="7" t="str">
        <f>+IFERROR(VLOOKUP(DR992,Auxiliar!$A:$C,3,0),"")</f>
        <v>1b 5% | 20b 0%</v>
      </c>
      <c r="DW992" s="1"/>
      <c r="DX992" s="12"/>
      <c r="DY992" s="6" t="str">
        <f>+IFERROR(VALUE(RIGHT(Tabla22[[#This Row],[B2B]],6)),"")</f>
        <v/>
      </c>
      <c r="DZ992" s="6" t="str">
        <f>+IFERROR(VLOOKUP(DX992,Auxiliar!$A:$C,2,0),"")</f>
        <v/>
      </c>
      <c r="EA992" s="7" t="str">
        <f>+IFERROR(VLOOKUP(DX992,Auxiliar!$A:$C,3,0),"")</f>
        <v/>
      </c>
      <c r="EC992" s="1"/>
      <c r="ED992" s="12"/>
      <c r="EE992" s="6" t="str">
        <f>+IFERROR(VALUE(RIGHT(Tabla23[[#This Row],[B2B]],6)),"")</f>
        <v/>
      </c>
      <c r="EF992" s="6" t="str">
        <f>+IFERROR(VLOOKUP(ED992,Auxiliar!$A:$C,2,0),"")</f>
        <v/>
      </c>
      <c r="EG992" s="7" t="str">
        <f>+IFERROR(VLOOKUP(ED992,Auxiliar!$A:$C,3,0),"")</f>
        <v/>
      </c>
      <c r="EI992" s="1"/>
      <c r="EJ992" s="12"/>
      <c r="EK992" s="6" t="str">
        <f>+IFERROR(VALUE(RIGHT(Tabla24[[#This Row],[B2B]],6)),"")</f>
        <v/>
      </c>
      <c r="EL992" s="6" t="str">
        <f>+IFERROR(VLOOKUP(EJ992,Auxiliar!$A:$C,2,0),"")</f>
        <v/>
      </c>
      <c r="EM992" s="7" t="str">
        <f>+IFERROR(VLOOKUP(EJ992,Auxiliar!$A:$C,3,0),"")</f>
        <v/>
      </c>
      <c r="EO992" s="1"/>
      <c r="EP992" s="12"/>
      <c r="EQ992" s="6" t="str">
        <f>+IFERROR(VALUE(RIGHT(Tabla25[[#This Row],[B2B]],6)),"")</f>
        <v/>
      </c>
      <c r="ER992" s="6" t="str">
        <f>+IFERROR(VLOOKUP(EP992,Auxiliar!$A:$C,2,0),"")</f>
        <v/>
      </c>
      <c r="ES992" s="7" t="str">
        <f>+IFERROR(VLOOKUP(EP992,Auxiliar!$A:$C,3,0),"")</f>
        <v/>
      </c>
      <c r="EU992" s="1"/>
      <c r="EV992" s="12"/>
      <c r="EW992" s="6" t="str">
        <f>+IFERROR(VALUE(RIGHT(Tabla26[[#This Row],[B2B]],6)),"")</f>
        <v/>
      </c>
      <c r="EX992" s="6" t="str">
        <f>+IFERROR(VLOOKUP(EV992,Auxiliar!$A:$C,2,0),"")</f>
        <v/>
      </c>
      <c r="EY992" s="7" t="str">
        <f>+IFERROR(VLOOKUP(EV992,Auxiliar!$A:$C,3,0),"")</f>
        <v/>
      </c>
      <c r="EZ992" s="1"/>
      <c r="FA992" s="12"/>
      <c r="FB992" s="6" t="str">
        <f>+IFERROR(VALUE(RIGHT(Tabla27[[#This Row],[B2B]],6)),"")</f>
        <v/>
      </c>
      <c r="FC992" s="6" t="str">
        <f>+IFERROR(VLOOKUP(FA992,Auxiliar!$A:$C,2,0),"")</f>
        <v/>
      </c>
      <c r="FD992" s="7" t="str">
        <f>+IFERROR(VLOOKUP(FA992,Auxiliar!$A:$C,3,0),"")</f>
        <v/>
      </c>
      <c r="FE992" s="1"/>
      <c r="FF992" s="12"/>
      <c r="FG992" s="6" t="str">
        <f>+IFERROR(VALUE(RIGHT(Tabla28[[#This Row],[B2B]],6)),"")</f>
        <v/>
      </c>
      <c r="FH992" s="6" t="str">
        <f>+IFERROR(VLOOKUP(FF992,Auxiliar!$A:$C,2,0),"")</f>
        <v/>
      </c>
      <c r="FI992" s="7" t="str">
        <f>+IFERROR(VLOOKUP(FF992,Auxiliar!$A:$C,3,0),"")</f>
        <v/>
      </c>
      <c r="FJ992" s="1"/>
      <c r="FK992" s="12"/>
      <c r="FL992" s="6" t="str">
        <f>+IFERROR(VALUE(RIGHT(Tabla29[[#This Row],[B2B]],6)),"")</f>
        <v/>
      </c>
      <c r="FM992" s="6" t="str">
        <f>+IFERROR(VLOOKUP(FK992,Auxiliar!$A:$C,2,0),"")</f>
        <v/>
      </c>
      <c r="FN992" s="7" t="str">
        <f>+IFERROR(VLOOKUP(FK992,Auxiliar!$A:$C,3,0),"")</f>
        <v/>
      </c>
      <c r="FO992" s="1"/>
      <c r="FP992" s="12"/>
      <c r="FQ992" s="6" t="str">
        <f>+IFERROR(VALUE(RIGHT(Tabla30[[#This Row],[B2B]],6)),"")</f>
        <v/>
      </c>
      <c r="FR992" s="6" t="str">
        <f>+IFERROR(VLOOKUP(FP992,Auxiliar!$A:$C,2,0),"")</f>
        <v/>
      </c>
      <c r="FS992" s="7"/>
      <c r="FT992" s="1"/>
      <c r="FU992" s="12"/>
      <c r="FV992" s="6" t="str">
        <f>+IFERROR(VALUE(RIGHT(Tabla31[[#This Row],[B2B]],6)),"")</f>
        <v/>
      </c>
      <c r="FW992" s="6" t="str">
        <f>+IFERROR(VLOOKUP(FU992,Auxiliar!$A:$C,2,0),"")</f>
        <v/>
      </c>
      <c r="FX992" s="7" t="str">
        <f>+IFERROR(VLOOKUP(FU992,Auxiliar!$A:$C,3,0),"")</f>
        <v/>
      </c>
      <c r="FY992" s="1"/>
      <c r="FZ992" s="12"/>
      <c r="GA992" s="6" t="str">
        <f>+IFERROR(VALUE(RIGHT(Tabla32[[#This Row],[B2B]],6)),"")</f>
        <v/>
      </c>
      <c r="GB992" s="6" t="str">
        <f>+IFERROR(VLOOKUP(FZ992,Auxiliar!$A:$C,2,0),"")</f>
        <v/>
      </c>
      <c r="GC992" s="7" t="str">
        <f>+IFERROR(VLOOKUP(FZ992,Auxiliar!$A:$C,3,0),"")</f>
        <v/>
      </c>
      <c r="GD992" s="1"/>
      <c r="GE992" s="12"/>
      <c r="GF992" s="6" t="str">
        <f>+IFERROR(VALUE(RIGHT(Tabla33[[#This Row],[B2B]],6)),"")</f>
        <v/>
      </c>
      <c r="GG992" s="6" t="str">
        <f>+IFERROR(VLOOKUP(GE992,Auxiliar!$A:$C,2,0),"")</f>
        <v/>
      </c>
      <c r="GH992" s="7" t="str">
        <f>+IFERROR(VLOOKUP(GE992,Auxiliar!$A:$C,3,0),"")</f>
        <v/>
      </c>
    </row>
    <row r="993" spans="19:190" x14ac:dyDescent="0.25">
      <c r="S993" s="1">
        <v>20171</v>
      </c>
      <c r="T993" s="1" t="s">
        <v>9</v>
      </c>
      <c r="U993" s="6">
        <f>+IFERROR(VALUE(RIGHT(Tabla4[[#This Row],[B2B]],6)),"")</f>
        <v>20171</v>
      </c>
      <c r="V993" s="6" t="str">
        <f>+IFERROR(VLOOKUP(T993,Auxiliar!$A:$C,2,0),"")</f>
        <v>CORE</v>
      </c>
      <c r="W993" s="7" t="str">
        <f>+IFERROR(VLOOKUP(T993,Auxiliar!$A:$C,3,0),"")</f>
        <v>0b 1% | 2b 5% | 4b 6%</v>
      </c>
      <c r="AK993" s="1">
        <v>11879</v>
      </c>
      <c r="AL993" s="1" t="s">
        <v>30</v>
      </c>
      <c r="AM993" s="6">
        <f>+IFERROR(VALUE(RIGHT(Tabla7[[#This Row],[B2B]],6)),"")</f>
        <v>11879</v>
      </c>
      <c r="AN993" s="6" t="str">
        <f>+IFERROR(VLOOKUP(AL993,Auxiliar!$A:$C,2,0),"")</f>
        <v>LATONES</v>
      </c>
      <c r="AO993" s="7" t="str">
        <f>+IFERROR(VLOOKUP(AL993,Auxiliar!$A:$C,3,0),"")</f>
        <v>1b 4% | 5b 7% | 97b 0%</v>
      </c>
      <c r="AW993" s="1"/>
      <c r="AX993" s="1" t="s">
        <v>32</v>
      </c>
      <c r="AY993" s="6" t="str">
        <f>+IFERROR(VALUE(RIGHT(Tabla9[[#This Row],[B2B]],6)),"")</f>
        <v/>
      </c>
      <c r="AZ993" s="6" t="str">
        <f>+IFERROR(VLOOKUP(AX993,Auxiliar!$A:$C,2,0),"")</f>
        <v>LATONES</v>
      </c>
      <c r="BA993" s="7" t="str">
        <f>+IFERROR(VLOOKUP(AX993,Auxiliar!$A:$C,3,0),"")</f>
        <v>2b 3% | 4b 4% | 6b 5% | 10b 8%  | 385b 0%</v>
      </c>
      <c r="CA993" s="1">
        <v>6667</v>
      </c>
      <c r="CB993" s="1" t="s">
        <v>35</v>
      </c>
      <c r="CC993" s="6">
        <f>+IFERROR(VALUE(RIGHT(Tabla14[[#This Row],[B2B]],6)),"")</f>
        <v>6667</v>
      </c>
      <c r="CD993" s="6" t="str">
        <f>+IFERROR(VLOOKUP(CB993,Auxiliar!$A:$C,2,0),"")</f>
        <v>Corona 710cc</v>
      </c>
      <c r="CE993" s="7" t="str">
        <f>+IFERROR(VLOOKUP(CB993,Auxiliar!$A:$C,3,0),"")</f>
        <v>1b 10% | 85b 0%</v>
      </c>
      <c r="CM993" s="1">
        <v>6575</v>
      </c>
      <c r="CN993" s="1" t="s">
        <v>20</v>
      </c>
      <c r="CO993" s="6">
        <v>6575</v>
      </c>
      <c r="CP993" s="6" t="s">
        <v>20</v>
      </c>
      <c r="CQ993" s="7" t="s">
        <v>21</v>
      </c>
      <c r="CY993" s="1">
        <v>6575</v>
      </c>
      <c r="CZ993" s="1" t="s">
        <v>16</v>
      </c>
      <c r="DA993" s="6">
        <f>+IFERROR(VALUE(RIGHT(Tabla18[[#This Row],[B2B]],6)),"")</f>
        <v>6575</v>
      </c>
      <c r="DB993" s="6" t="str">
        <f>+IFERROR(VLOOKUP(CZ993,Auxiliar!$A:$C,2,0),"")</f>
        <v>PREMIUM</v>
      </c>
      <c r="DC993" s="7" t="str">
        <f>+IFERROR(VLOOKUP(CZ993,Auxiliar!$A:$C,3,0),"")</f>
        <v>0b 0% | 2b 2% | 5b 3,5% | 10b 5%</v>
      </c>
      <c r="DE993" s="1">
        <v>6575</v>
      </c>
      <c r="DF993" s="1" t="s">
        <v>19</v>
      </c>
      <c r="DG993" s="6">
        <f>+IFERROR(VALUE(RIGHT(Tabla19[[#This Row],[B2B]],6)),"")</f>
        <v>6575</v>
      </c>
      <c r="DH993" s="6" t="str">
        <f>+IFERROR(VLOOKUP(DF993,Auxiliar!$A:$C,2,0),"")</f>
        <v>MICHELOB</v>
      </c>
      <c r="DI993" s="7" t="str">
        <f>+IFERROR(VLOOKUP(DF993,Auxiliar!$A:$C,3,0),"")</f>
        <v>1b 7% | 3b 22% | 8b 27%</v>
      </c>
      <c r="DK993" s="1"/>
      <c r="DL993" s="1"/>
      <c r="DM993" s="6" t="str">
        <f>+IFERROR(VALUE(RIGHT(Tabla20[[#This Row],[B2B]],6)),"")</f>
        <v/>
      </c>
      <c r="DN993" s="6" t="str">
        <f>+IFERROR(VLOOKUP(DL993,Auxiliar!$A:$C,2,0),"")</f>
        <v/>
      </c>
      <c r="DO993" s="7" t="str">
        <f>+IFERROR(VLOOKUP(DL993,Auxiliar!$A:$C,3,0),"")</f>
        <v/>
      </c>
      <c r="DQ993" s="1">
        <v>6575</v>
      </c>
      <c r="DR993" s="12" t="s">
        <v>24</v>
      </c>
      <c r="DS993" s="6">
        <f>+IFERROR(VALUE(RIGHT(Tabla21[[#This Row],[B2B]],6)),"")</f>
        <v>6575</v>
      </c>
      <c r="DT993" s="6" t="str">
        <f>+IFERROR(VLOOKUP(DR993,Auxiliar!$A:$C,2,0),"")</f>
        <v>CORONA PORRON</v>
      </c>
      <c r="DU993" s="7" t="str">
        <f>+IFERROR(VLOOKUP(DR993,Auxiliar!$A:$C,3,0),"")</f>
        <v>1b 5% | 20b 0%</v>
      </c>
      <c r="DW993" s="1"/>
      <c r="DX993" s="12"/>
      <c r="DY993" s="6" t="str">
        <f>+IFERROR(VALUE(RIGHT(Tabla22[[#This Row],[B2B]],6)),"")</f>
        <v/>
      </c>
      <c r="DZ993" s="6" t="str">
        <f>+IFERROR(VLOOKUP(DX993,Auxiliar!$A:$C,2,0),"")</f>
        <v/>
      </c>
      <c r="EA993" s="7" t="str">
        <f>+IFERROR(VLOOKUP(DX993,Auxiliar!$A:$C,3,0),"")</f>
        <v/>
      </c>
      <c r="EC993" s="1"/>
      <c r="ED993" s="12"/>
      <c r="EE993" s="6" t="str">
        <f>+IFERROR(VALUE(RIGHT(Tabla23[[#This Row],[B2B]],6)),"")</f>
        <v/>
      </c>
      <c r="EF993" s="6" t="str">
        <f>+IFERROR(VLOOKUP(ED993,Auxiliar!$A:$C,2,0),"")</f>
        <v/>
      </c>
      <c r="EG993" s="7" t="str">
        <f>+IFERROR(VLOOKUP(ED993,Auxiliar!$A:$C,3,0),"")</f>
        <v/>
      </c>
      <c r="EI993" s="1"/>
      <c r="EJ993" s="12"/>
      <c r="EK993" s="6" t="str">
        <f>+IFERROR(VALUE(RIGHT(Tabla24[[#This Row],[B2B]],6)),"")</f>
        <v/>
      </c>
      <c r="EL993" s="6" t="str">
        <f>+IFERROR(VLOOKUP(EJ993,Auxiliar!$A:$C,2,0),"")</f>
        <v/>
      </c>
      <c r="EM993" s="7" t="str">
        <f>+IFERROR(VLOOKUP(EJ993,Auxiliar!$A:$C,3,0),"")</f>
        <v/>
      </c>
      <c r="EO993" s="1"/>
      <c r="EP993" s="12"/>
      <c r="EQ993" s="6" t="str">
        <f>+IFERROR(VALUE(RIGHT(Tabla25[[#This Row],[B2B]],6)),"")</f>
        <v/>
      </c>
      <c r="ER993" s="6" t="str">
        <f>+IFERROR(VLOOKUP(EP993,Auxiliar!$A:$C,2,0),"")</f>
        <v/>
      </c>
      <c r="ES993" s="7" t="str">
        <f>+IFERROR(VLOOKUP(EP993,Auxiliar!$A:$C,3,0),"")</f>
        <v/>
      </c>
      <c r="EU993" s="1"/>
      <c r="EV993" s="12"/>
      <c r="EW993" s="6" t="str">
        <f>+IFERROR(VALUE(RIGHT(Tabla26[[#This Row],[B2B]],6)),"")</f>
        <v/>
      </c>
      <c r="EX993" s="6" t="str">
        <f>+IFERROR(VLOOKUP(EV993,Auxiliar!$A:$C,2,0),"")</f>
        <v/>
      </c>
      <c r="EY993" s="7" t="str">
        <f>+IFERROR(VLOOKUP(EV993,Auxiliar!$A:$C,3,0),"")</f>
        <v/>
      </c>
      <c r="EZ993" s="1"/>
      <c r="FA993" s="12"/>
      <c r="FB993" s="6" t="str">
        <f>+IFERROR(VALUE(RIGHT(Tabla27[[#This Row],[B2B]],6)),"")</f>
        <v/>
      </c>
      <c r="FC993" s="6" t="str">
        <f>+IFERROR(VLOOKUP(FA993,Auxiliar!$A:$C,2,0),"")</f>
        <v/>
      </c>
      <c r="FD993" s="7" t="str">
        <f>+IFERROR(VLOOKUP(FA993,Auxiliar!$A:$C,3,0),"")</f>
        <v/>
      </c>
      <c r="FE993" s="1"/>
      <c r="FF993" s="12"/>
      <c r="FG993" s="6" t="str">
        <f>+IFERROR(VALUE(RIGHT(Tabla28[[#This Row],[B2B]],6)),"")</f>
        <v/>
      </c>
      <c r="FH993" s="6" t="str">
        <f>+IFERROR(VLOOKUP(FF993,Auxiliar!$A:$C,2,0),"")</f>
        <v/>
      </c>
      <c r="FI993" s="7" t="str">
        <f>+IFERROR(VLOOKUP(FF993,Auxiliar!$A:$C,3,0),"")</f>
        <v/>
      </c>
      <c r="FJ993" s="1"/>
      <c r="FK993" s="12"/>
      <c r="FL993" s="6" t="str">
        <f>+IFERROR(VALUE(RIGHT(Tabla29[[#This Row],[B2B]],6)),"")</f>
        <v/>
      </c>
      <c r="FM993" s="6" t="str">
        <f>+IFERROR(VLOOKUP(FK993,Auxiliar!$A:$C,2,0),"")</f>
        <v/>
      </c>
      <c r="FN993" s="7" t="str">
        <f>+IFERROR(VLOOKUP(FK993,Auxiliar!$A:$C,3,0),"")</f>
        <v/>
      </c>
      <c r="FO993" s="1"/>
      <c r="FP993" s="12"/>
      <c r="FQ993" s="6" t="str">
        <f>+IFERROR(VALUE(RIGHT(Tabla30[[#This Row],[B2B]],6)),"")</f>
        <v/>
      </c>
      <c r="FR993" s="6" t="str">
        <f>+IFERROR(VLOOKUP(FP993,Auxiliar!$A:$C,2,0),"")</f>
        <v/>
      </c>
      <c r="FS993" s="7"/>
      <c r="FT993" s="1"/>
      <c r="FU993" s="12"/>
      <c r="FV993" s="6" t="str">
        <f>+IFERROR(VALUE(RIGHT(Tabla31[[#This Row],[B2B]],6)),"")</f>
        <v/>
      </c>
      <c r="FW993" s="6" t="str">
        <f>+IFERROR(VLOOKUP(FU993,Auxiliar!$A:$C,2,0),"")</f>
        <v/>
      </c>
      <c r="FX993" s="7" t="str">
        <f>+IFERROR(VLOOKUP(FU993,Auxiliar!$A:$C,3,0),"")</f>
        <v/>
      </c>
      <c r="FY993" s="1"/>
      <c r="FZ993" s="12"/>
      <c r="GA993" s="6" t="str">
        <f>+IFERROR(VALUE(RIGHT(Tabla32[[#This Row],[B2B]],6)),"")</f>
        <v/>
      </c>
      <c r="GB993" s="6" t="str">
        <f>+IFERROR(VLOOKUP(FZ993,Auxiliar!$A:$C,2,0),"")</f>
        <v/>
      </c>
      <c r="GC993" s="7" t="str">
        <f>+IFERROR(VLOOKUP(FZ993,Auxiliar!$A:$C,3,0),"")</f>
        <v/>
      </c>
      <c r="GD993" s="1"/>
      <c r="GE993" s="12"/>
      <c r="GF993" s="6" t="str">
        <f>+IFERROR(VALUE(RIGHT(Tabla33[[#This Row],[B2B]],6)),"")</f>
        <v/>
      </c>
      <c r="GG993" s="6" t="str">
        <f>+IFERROR(VLOOKUP(GE993,Auxiliar!$A:$C,2,0),"")</f>
        <v/>
      </c>
      <c r="GH993" s="7" t="str">
        <f>+IFERROR(VLOOKUP(GE993,Auxiliar!$A:$C,3,0),"")</f>
        <v/>
      </c>
    </row>
    <row r="994" spans="19:190" x14ac:dyDescent="0.25">
      <c r="S994" s="1">
        <v>20172</v>
      </c>
      <c r="T994" s="1" t="s">
        <v>9</v>
      </c>
      <c r="U994" s="6">
        <f>+IFERROR(VALUE(RIGHT(Tabla4[[#This Row],[B2B]],6)),"")</f>
        <v>20172</v>
      </c>
      <c r="V994" s="6" t="str">
        <f>+IFERROR(VLOOKUP(T994,Auxiliar!$A:$C,2,0),"")</f>
        <v>CORE</v>
      </c>
      <c r="W994" s="7" t="str">
        <f>+IFERROR(VLOOKUP(T994,Auxiliar!$A:$C,3,0),"")</f>
        <v>0b 1% | 2b 5% | 4b 6%</v>
      </c>
      <c r="AK994" s="1">
        <v>11880</v>
      </c>
      <c r="AL994" s="1" t="s">
        <v>30</v>
      </c>
      <c r="AM994" s="6">
        <f>+IFERROR(VALUE(RIGHT(Tabla7[[#This Row],[B2B]],6)),"")</f>
        <v>11880</v>
      </c>
      <c r="AN994" s="6" t="str">
        <f>+IFERROR(VLOOKUP(AL994,Auxiliar!$A:$C,2,0),"")</f>
        <v>LATONES</v>
      </c>
      <c r="AO994" s="7" t="str">
        <f>+IFERROR(VLOOKUP(AL994,Auxiliar!$A:$C,3,0),"")</f>
        <v>1b 4% | 5b 7% | 97b 0%</v>
      </c>
      <c r="AW994" s="1"/>
      <c r="AX994" s="1" t="s">
        <v>32</v>
      </c>
      <c r="AY994" s="6" t="str">
        <f>+IFERROR(VALUE(RIGHT(Tabla9[[#This Row],[B2B]],6)),"")</f>
        <v/>
      </c>
      <c r="AZ994" s="6" t="str">
        <f>+IFERROR(VLOOKUP(AX994,Auxiliar!$A:$C,2,0),"")</f>
        <v>LATONES</v>
      </c>
      <c r="BA994" s="7" t="str">
        <f>+IFERROR(VLOOKUP(AX994,Auxiliar!$A:$C,3,0),"")</f>
        <v>2b 3% | 4b 4% | 6b 5% | 10b 8%  | 385b 0%</v>
      </c>
      <c r="CA994" s="1">
        <v>6668</v>
      </c>
      <c r="CB994" s="1" t="s">
        <v>35</v>
      </c>
      <c r="CC994" s="6">
        <f>+IFERROR(VALUE(RIGHT(Tabla14[[#This Row],[B2B]],6)),"")</f>
        <v>6668</v>
      </c>
      <c r="CD994" s="6" t="str">
        <f>+IFERROR(VLOOKUP(CB994,Auxiliar!$A:$C,2,0),"")</f>
        <v>Corona 710cc</v>
      </c>
      <c r="CE994" s="7" t="str">
        <f>+IFERROR(VLOOKUP(CB994,Auxiliar!$A:$C,3,0),"")</f>
        <v>1b 10% | 85b 0%</v>
      </c>
      <c r="CM994" s="1">
        <v>6578</v>
      </c>
      <c r="CN994" s="1" t="s">
        <v>20</v>
      </c>
      <c r="CO994" s="6">
        <v>6578</v>
      </c>
      <c r="CP994" s="6" t="s">
        <v>20</v>
      </c>
      <c r="CQ994" s="7" t="s">
        <v>21</v>
      </c>
      <c r="CY994" s="1">
        <v>6578</v>
      </c>
      <c r="CZ994" s="1" t="s">
        <v>16</v>
      </c>
      <c r="DA994" s="6">
        <f>+IFERROR(VALUE(RIGHT(Tabla18[[#This Row],[B2B]],6)),"")</f>
        <v>6578</v>
      </c>
      <c r="DB994" s="6" t="str">
        <f>+IFERROR(VLOOKUP(CZ994,Auxiliar!$A:$C,2,0),"")</f>
        <v>PREMIUM</v>
      </c>
      <c r="DC994" s="7" t="str">
        <f>+IFERROR(VLOOKUP(CZ994,Auxiliar!$A:$C,3,0),"")</f>
        <v>0b 0% | 2b 2% | 5b 3,5% | 10b 5%</v>
      </c>
      <c r="DE994" s="1">
        <v>6578</v>
      </c>
      <c r="DF994" s="1" t="s">
        <v>19</v>
      </c>
      <c r="DG994" s="6">
        <f>+IFERROR(VALUE(RIGHT(Tabla19[[#This Row],[B2B]],6)),"")</f>
        <v>6578</v>
      </c>
      <c r="DH994" s="6" t="str">
        <f>+IFERROR(VLOOKUP(DF994,Auxiliar!$A:$C,2,0),"")</f>
        <v>MICHELOB</v>
      </c>
      <c r="DI994" s="7" t="str">
        <f>+IFERROR(VLOOKUP(DF994,Auxiliar!$A:$C,3,0),"")</f>
        <v>1b 7% | 3b 22% | 8b 27%</v>
      </c>
      <c r="DK994" s="1"/>
      <c r="DL994" s="1"/>
      <c r="DM994" s="6" t="str">
        <f>+IFERROR(VALUE(RIGHT(Tabla20[[#This Row],[B2B]],6)),"")</f>
        <v/>
      </c>
      <c r="DN994" s="6" t="str">
        <f>+IFERROR(VLOOKUP(DL994,Auxiliar!$A:$C,2,0),"")</f>
        <v/>
      </c>
      <c r="DO994" s="7" t="str">
        <f>+IFERROR(VLOOKUP(DL994,Auxiliar!$A:$C,3,0),"")</f>
        <v/>
      </c>
      <c r="DQ994" s="1">
        <v>6578</v>
      </c>
      <c r="DR994" s="12" t="s">
        <v>24</v>
      </c>
      <c r="DS994" s="6">
        <f>+IFERROR(VALUE(RIGHT(Tabla21[[#This Row],[B2B]],6)),"")</f>
        <v>6578</v>
      </c>
      <c r="DT994" s="6" t="str">
        <f>+IFERROR(VLOOKUP(DR994,Auxiliar!$A:$C,2,0),"")</f>
        <v>CORONA PORRON</v>
      </c>
      <c r="DU994" s="7" t="str">
        <f>+IFERROR(VLOOKUP(DR994,Auxiliar!$A:$C,3,0),"")</f>
        <v>1b 5% | 20b 0%</v>
      </c>
      <c r="DW994" s="1"/>
      <c r="DX994" s="12"/>
      <c r="DY994" s="6" t="str">
        <f>+IFERROR(VALUE(RIGHT(Tabla22[[#This Row],[B2B]],6)),"")</f>
        <v/>
      </c>
      <c r="DZ994" s="6" t="str">
        <f>+IFERROR(VLOOKUP(DX994,Auxiliar!$A:$C,2,0),"")</f>
        <v/>
      </c>
      <c r="EA994" s="7" t="str">
        <f>+IFERROR(VLOOKUP(DX994,Auxiliar!$A:$C,3,0),"")</f>
        <v/>
      </c>
      <c r="EC994" s="1"/>
      <c r="ED994" s="12"/>
      <c r="EE994" s="6" t="str">
        <f>+IFERROR(VALUE(RIGHT(Tabla23[[#This Row],[B2B]],6)),"")</f>
        <v/>
      </c>
      <c r="EF994" s="6" t="str">
        <f>+IFERROR(VLOOKUP(ED994,Auxiliar!$A:$C,2,0),"")</f>
        <v/>
      </c>
      <c r="EG994" s="7" t="str">
        <f>+IFERROR(VLOOKUP(ED994,Auxiliar!$A:$C,3,0),"")</f>
        <v/>
      </c>
      <c r="EI994" s="1"/>
      <c r="EJ994" s="12"/>
      <c r="EK994" s="6" t="str">
        <f>+IFERROR(VALUE(RIGHT(Tabla24[[#This Row],[B2B]],6)),"")</f>
        <v/>
      </c>
      <c r="EL994" s="6" t="str">
        <f>+IFERROR(VLOOKUP(EJ994,Auxiliar!$A:$C,2,0),"")</f>
        <v/>
      </c>
      <c r="EM994" s="7" t="str">
        <f>+IFERROR(VLOOKUP(EJ994,Auxiliar!$A:$C,3,0),"")</f>
        <v/>
      </c>
      <c r="EO994" s="1"/>
      <c r="EP994" s="12"/>
      <c r="EQ994" s="6" t="str">
        <f>+IFERROR(VALUE(RIGHT(Tabla25[[#This Row],[B2B]],6)),"")</f>
        <v/>
      </c>
      <c r="ER994" s="6" t="str">
        <f>+IFERROR(VLOOKUP(EP994,Auxiliar!$A:$C,2,0),"")</f>
        <v/>
      </c>
      <c r="ES994" s="7" t="str">
        <f>+IFERROR(VLOOKUP(EP994,Auxiliar!$A:$C,3,0),"")</f>
        <v/>
      </c>
      <c r="EU994" s="1"/>
      <c r="EV994" s="12"/>
      <c r="EW994" s="6" t="str">
        <f>+IFERROR(VALUE(RIGHT(Tabla26[[#This Row],[B2B]],6)),"")</f>
        <v/>
      </c>
      <c r="EX994" s="6" t="str">
        <f>+IFERROR(VLOOKUP(EV994,Auxiliar!$A:$C,2,0),"")</f>
        <v/>
      </c>
      <c r="EY994" s="7" t="str">
        <f>+IFERROR(VLOOKUP(EV994,Auxiliar!$A:$C,3,0),"")</f>
        <v/>
      </c>
      <c r="EZ994" s="1"/>
      <c r="FA994" s="12"/>
      <c r="FB994" s="6" t="str">
        <f>+IFERROR(VALUE(RIGHT(Tabla27[[#This Row],[B2B]],6)),"")</f>
        <v/>
      </c>
      <c r="FC994" s="6" t="str">
        <f>+IFERROR(VLOOKUP(FA994,Auxiliar!$A:$C,2,0),"")</f>
        <v/>
      </c>
      <c r="FD994" s="7" t="str">
        <f>+IFERROR(VLOOKUP(FA994,Auxiliar!$A:$C,3,0),"")</f>
        <v/>
      </c>
      <c r="FE994" s="1"/>
      <c r="FF994" s="12"/>
      <c r="FG994" s="6" t="str">
        <f>+IFERROR(VALUE(RIGHT(Tabla28[[#This Row],[B2B]],6)),"")</f>
        <v/>
      </c>
      <c r="FH994" s="6" t="str">
        <f>+IFERROR(VLOOKUP(FF994,Auxiliar!$A:$C,2,0),"")</f>
        <v/>
      </c>
      <c r="FI994" s="7" t="str">
        <f>+IFERROR(VLOOKUP(FF994,Auxiliar!$A:$C,3,0),"")</f>
        <v/>
      </c>
      <c r="FJ994" s="1"/>
      <c r="FK994" s="12"/>
      <c r="FL994" s="6" t="str">
        <f>+IFERROR(VALUE(RIGHT(Tabla29[[#This Row],[B2B]],6)),"")</f>
        <v/>
      </c>
      <c r="FM994" s="6" t="str">
        <f>+IFERROR(VLOOKUP(FK994,Auxiliar!$A:$C,2,0),"")</f>
        <v/>
      </c>
      <c r="FN994" s="7" t="str">
        <f>+IFERROR(VLOOKUP(FK994,Auxiliar!$A:$C,3,0),"")</f>
        <v/>
      </c>
      <c r="FO994" s="1"/>
      <c r="FP994" s="12"/>
      <c r="FQ994" s="6" t="str">
        <f>+IFERROR(VALUE(RIGHT(Tabla30[[#This Row],[B2B]],6)),"")</f>
        <v/>
      </c>
      <c r="FR994" s="6" t="str">
        <f>+IFERROR(VLOOKUP(FP994,Auxiliar!$A:$C,2,0),"")</f>
        <v/>
      </c>
      <c r="FS994" s="7"/>
      <c r="FT994" s="1"/>
      <c r="FU994" s="12"/>
      <c r="FV994" s="6" t="str">
        <f>+IFERROR(VALUE(RIGHT(Tabla31[[#This Row],[B2B]],6)),"")</f>
        <v/>
      </c>
      <c r="FW994" s="6" t="str">
        <f>+IFERROR(VLOOKUP(FU994,Auxiliar!$A:$C,2,0),"")</f>
        <v/>
      </c>
      <c r="FX994" s="7" t="str">
        <f>+IFERROR(VLOOKUP(FU994,Auxiliar!$A:$C,3,0),"")</f>
        <v/>
      </c>
      <c r="FY994" s="1"/>
      <c r="FZ994" s="12"/>
      <c r="GA994" s="6" t="str">
        <f>+IFERROR(VALUE(RIGHT(Tabla32[[#This Row],[B2B]],6)),"")</f>
        <v/>
      </c>
      <c r="GB994" s="6" t="str">
        <f>+IFERROR(VLOOKUP(FZ994,Auxiliar!$A:$C,2,0),"")</f>
        <v/>
      </c>
      <c r="GC994" s="7" t="str">
        <f>+IFERROR(VLOOKUP(FZ994,Auxiliar!$A:$C,3,0),"")</f>
        <v/>
      </c>
      <c r="GD994" s="1"/>
      <c r="GE994" s="12"/>
      <c r="GF994" s="6" t="str">
        <f>+IFERROR(VALUE(RIGHT(Tabla33[[#This Row],[B2B]],6)),"")</f>
        <v/>
      </c>
      <c r="GG994" s="6" t="str">
        <f>+IFERROR(VLOOKUP(GE994,Auxiliar!$A:$C,2,0),"")</f>
        <v/>
      </c>
      <c r="GH994" s="7" t="str">
        <f>+IFERROR(VLOOKUP(GE994,Auxiliar!$A:$C,3,0),"")</f>
        <v/>
      </c>
    </row>
    <row r="995" spans="19:190" x14ac:dyDescent="0.25">
      <c r="S995" s="1">
        <v>20179</v>
      </c>
      <c r="T995" s="1" t="s">
        <v>9</v>
      </c>
      <c r="U995" s="6">
        <f>+IFERROR(VALUE(RIGHT(Tabla4[[#This Row],[B2B]],6)),"")</f>
        <v>20179</v>
      </c>
      <c r="V995" s="6" t="str">
        <f>+IFERROR(VLOOKUP(T995,Auxiliar!$A:$C,2,0),"")</f>
        <v>CORE</v>
      </c>
      <c r="W995" s="7" t="str">
        <f>+IFERROR(VLOOKUP(T995,Auxiliar!$A:$C,3,0),"")</f>
        <v>0b 1% | 2b 5% | 4b 6%</v>
      </c>
      <c r="AK995" s="1">
        <v>11881</v>
      </c>
      <c r="AL995" s="1" t="s">
        <v>30</v>
      </c>
      <c r="AM995" s="6">
        <f>+IFERROR(VALUE(RIGHT(Tabla7[[#This Row],[B2B]],6)),"")</f>
        <v>11881</v>
      </c>
      <c r="AN995" s="6" t="str">
        <f>+IFERROR(VLOOKUP(AL995,Auxiliar!$A:$C,2,0),"")</f>
        <v>LATONES</v>
      </c>
      <c r="AO995" s="7" t="str">
        <f>+IFERROR(VLOOKUP(AL995,Auxiliar!$A:$C,3,0),"")</f>
        <v>1b 4% | 5b 7% | 97b 0%</v>
      </c>
      <c r="AW995" s="1"/>
      <c r="AX995" s="1" t="s">
        <v>32</v>
      </c>
      <c r="AY995" s="6" t="str">
        <f>+IFERROR(VALUE(RIGHT(Tabla9[[#This Row],[B2B]],6)),"")</f>
        <v/>
      </c>
      <c r="AZ995" s="6" t="str">
        <f>+IFERROR(VLOOKUP(AX995,Auxiliar!$A:$C,2,0),"")</f>
        <v>LATONES</v>
      </c>
      <c r="BA995" s="7" t="str">
        <f>+IFERROR(VLOOKUP(AX995,Auxiliar!$A:$C,3,0),"")</f>
        <v>2b 3% | 4b 4% | 6b 5% | 10b 8%  | 385b 0%</v>
      </c>
      <c r="CA995" s="1">
        <v>6669</v>
      </c>
      <c r="CB995" s="1" t="s">
        <v>35</v>
      </c>
      <c r="CC995" s="6">
        <f>+IFERROR(VALUE(RIGHT(Tabla14[[#This Row],[B2B]],6)),"")</f>
        <v>6669</v>
      </c>
      <c r="CD995" s="6" t="str">
        <f>+IFERROR(VLOOKUP(CB995,Auxiliar!$A:$C,2,0),"")</f>
        <v>Corona 710cc</v>
      </c>
      <c r="CE995" s="7" t="str">
        <f>+IFERROR(VLOOKUP(CB995,Auxiliar!$A:$C,3,0),"")</f>
        <v>1b 10% | 85b 0%</v>
      </c>
      <c r="CM995" s="1">
        <v>6582</v>
      </c>
      <c r="CN995" s="1" t="s">
        <v>20</v>
      </c>
      <c r="CO995" s="6">
        <v>6582</v>
      </c>
      <c r="CP995" s="6" t="s">
        <v>20</v>
      </c>
      <c r="CQ995" s="7" t="s">
        <v>21</v>
      </c>
      <c r="CY995" s="1">
        <v>6582</v>
      </c>
      <c r="CZ995" s="1" t="s">
        <v>16</v>
      </c>
      <c r="DA995" s="6">
        <f>+IFERROR(VALUE(RIGHT(Tabla18[[#This Row],[B2B]],6)),"")</f>
        <v>6582</v>
      </c>
      <c r="DB995" s="6" t="str">
        <f>+IFERROR(VLOOKUP(CZ995,Auxiliar!$A:$C,2,0),"")</f>
        <v>PREMIUM</v>
      </c>
      <c r="DC995" s="7" t="str">
        <f>+IFERROR(VLOOKUP(CZ995,Auxiliar!$A:$C,3,0),"")</f>
        <v>0b 0% | 2b 2% | 5b 3,5% | 10b 5%</v>
      </c>
      <c r="DE995" s="1">
        <v>6582</v>
      </c>
      <c r="DF995" s="1" t="s">
        <v>19</v>
      </c>
      <c r="DG995" s="6">
        <f>+IFERROR(VALUE(RIGHT(Tabla19[[#This Row],[B2B]],6)),"")</f>
        <v>6582</v>
      </c>
      <c r="DH995" s="6" t="str">
        <f>+IFERROR(VLOOKUP(DF995,Auxiliar!$A:$C,2,0),"")</f>
        <v>MICHELOB</v>
      </c>
      <c r="DI995" s="7" t="str">
        <f>+IFERROR(VLOOKUP(DF995,Auxiliar!$A:$C,3,0),"")</f>
        <v>1b 7% | 3b 22% | 8b 27%</v>
      </c>
      <c r="DK995" s="1"/>
      <c r="DL995" s="1"/>
      <c r="DM995" s="6" t="str">
        <f>+IFERROR(VALUE(RIGHT(Tabla20[[#This Row],[B2B]],6)),"")</f>
        <v/>
      </c>
      <c r="DN995" s="6" t="str">
        <f>+IFERROR(VLOOKUP(DL995,Auxiliar!$A:$C,2,0),"")</f>
        <v/>
      </c>
      <c r="DO995" s="7" t="str">
        <f>+IFERROR(VLOOKUP(DL995,Auxiliar!$A:$C,3,0),"")</f>
        <v/>
      </c>
      <c r="DQ995" s="1">
        <v>6582</v>
      </c>
      <c r="DR995" s="12" t="s">
        <v>24</v>
      </c>
      <c r="DS995" s="6">
        <f>+IFERROR(VALUE(RIGHT(Tabla21[[#This Row],[B2B]],6)),"")</f>
        <v>6582</v>
      </c>
      <c r="DT995" s="6" t="str">
        <f>+IFERROR(VLOOKUP(DR995,Auxiliar!$A:$C,2,0),"")</f>
        <v>CORONA PORRON</v>
      </c>
      <c r="DU995" s="7" t="str">
        <f>+IFERROR(VLOOKUP(DR995,Auxiliar!$A:$C,3,0),"")</f>
        <v>1b 5% | 20b 0%</v>
      </c>
      <c r="DW995" s="1"/>
      <c r="DX995" s="12"/>
      <c r="DY995" s="6" t="str">
        <f>+IFERROR(VALUE(RIGHT(Tabla22[[#This Row],[B2B]],6)),"")</f>
        <v/>
      </c>
      <c r="DZ995" s="6" t="str">
        <f>+IFERROR(VLOOKUP(DX995,Auxiliar!$A:$C,2,0),"")</f>
        <v/>
      </c>
      <c r="EA995" s="7" t="str">
        <f>+IFERROR(VLOOKUP(DX995,Auxiliar!$A:$C,3,0),"")</f>
        <v/>
      </c>
      <c r="EC995" s="1"/>
      <c r="ED995" s="12"/>
      <c r="EE995" s="6" t="str">
        <f>+IFERROR(VALUE(RIGHT(Tabla23[[#This Row],[B2B]],6)),"")</f>
        <v/>
      </c>
      <c r="EF995" s="6" t="str">
        <f>+IFERROR(VLOOKUP(ED995,Auxiliar!$A:$C,2,0),"")</f>
        <v/>
      </c>
      <c r="EG995" s="7" t="str">
        <f>+IFERROR(VLOOKUP(ED995,Auxiliar!$A:$C,3,0),"")</f>
        <v/>
      </c>
      <c r="EI995" s="1"/>
      <c r="EJ995" s="12"/>
      <c r="EK995" s="6" t="str">
        <f>+IFERROR(VALUE(RIGHT(Tabla24[[#This Row],[B2B]],6)),"")</f>
        <v/>
      </c>
      <c r="EL995" s="6" t="str">
        <f>+IFERROR(VLOOKUP(EJ995,Auxiliar!$A:$C,2,0),"")</f>
        <v/>
      </c>
      <c r="EM995" s="7" t="str">
        <f>+IFERROR(VLOOKUP(EJ995,Auxiliar!$A:$C,3,0),"")</f>
        <v/>
      </c>
      <c r="EO995" s="1"/>
      <c r="EP995" s="12"/>
      <c r="EQ995" s="6" t="str">
        <f>+IFERROR(VALUE(RIGHT(Tabla25[[#This Row],[B2B]],6)),"")</f>
        <v/>
      </c>
      <c r="ER995" s="6" t="str">
        <f>+IFERROR(VLOOKUP(EP995,Auxiliar!$A:$C,2,0),"")</f>
        <v/>
      </c>
      <c r="ES995" s="7" t="str">
        <f>+IFERROR(VLOOKUP(EP995,Auxiliar!$A:$C,3,0),"")</f>
        <v/>
      </c>
      <c r="EU995" s="1"/>
      <c r="EV995" s="12"/>
      <c r="EW995" s="6" t="str">
        <f>+IFERROR(VALUE(RIGHT(Tabla26[[#This Row],[B2B]],6)),"")</f>
        <v/>
      </c>
      <c r="EX995" s="6" t="str">
        <f>+IFERROR(VLOOKUP(EV995,Auxiliar!$A:$C,2,0),"")</f>
        <v/>
      </c>
      <c r="EY995" s="7" t="str">
        <f>+IFERROR(VLOOKUP(EV995,Auxiliar!$A:$C,3,0),"")</f>
        <v/>
      </c>
      <c r="EZ995" s="1"/>
      <c r="FA995" s="12"/>
      <c r="FB995" s="6" t="str">
        <f>+IFERROR(VALUE(RIGHT(Tabla27[[#This Row],[B2B]],6)),"")</f>
        <v/>
      </c>
      <c r="FC995" s="6" t="str">
        <f>+IFERROR(VLOOKUP(FA995,Auxiliar!$A:$C,2,0),"")</f>
        <v/>
      </c>
      <c r="FD995" s="7" t="str">
        <f>+IFERROR(VLOOKUP(FA995,Auxiliar!$A:$C,3,0),"")</f>
        <v/>
      </c>
      <c r="FE995" s="1"/>
      <c r="FF995" s="12"/>
      <c r="FG995" s="6" t="str">
        <f>+IFERROR(VALUE(RIGHT(Tabla28[[#This Row],[B2B]],6)),"")</f>
        <v/>
      </c>
      <c r="FH995" s="6" t="str">
        <f>+IFERROR(VLOOKUP(FF995,Auxiliar!$A:$C,2,0),"")</f>
        <v/>
      </c>
      <c r="FI995" s="7" t="str">
        <f>+IFERROR(VLOOKUP(FF995,Auxiliar!$A:$C,3,0),"")</f>
        <v/>
      </c>
      <c r="FJ995" s="1"/>
      <c r="FK995" s="12"/>
      <c r="FL995" s="6" t="str">
        <f>+IFERROR(VALUE(RIGHT(Tabla29[[#This Row],[B2B]],6)),"")</f>
        <v/>
      </c>
      <c r="FM995" s="6" t="str">
        <f>+IFERROR(VLOOKUP(FK995,Auxiliar!$A:$C,2,0),"")</f>
        <v/>
      </c>
      <c r="FN995" s="7" t="str">
        <f>+IFERROR(VLOOKUP(FK995,Auxiliar!$A:$C,3,0),"")</f>
        <v/>
      </c>
      <c r="FO995" s="1"/>
      <c r="FP995" s="12"/>
      <c r="FQ995" s="6" t="str">
        <f>+IFERROR(VALUE(RIGHT(Tabla30[[#This Row],[B2B]],6)),"")</f>
        <v/>
      </c>
      <c r="FR995" s="6" t="str">
        <f>+IFERROR(VLOOKUP(FP995,Auxiliar!$A:$C,2,0),"")</f>
        <v/>
      </c>
      <c r="FS995" s="7"/>
      <c r="FT995" s="1"/>
      <c r="FU995" s="12"/>
      <c r="FV995" s="6" t="str">
        <f>+IFERROR(VALUE(RIGHT(Tabla31[[#This Row],[B2B]],6)),"")</f>
        <v/>
      </c>
      <c r="FW995" s="6" t="str">
        <f>+IFERROR(VLOOKUP(FU995,Auxiliar!$A:$C,2,0),"")</f>
        <v/>
      </c>
      <c r="FX995" s="7" t="str">
        <f>+IFERROR(VLOOKUP(FU995,Auxiliar!$A:$C,3,0),"")</f>
        <v/>
      </c>
      <c r="FY995" s="1"/>
      <c r="FZ995" s="12"/>
      <c r="GA995" s="6" t="str">
        <f>+IFERROR(VALUE(RIGHT(Tabla32[[#This Row],[B2B]],6)),"")</f>
        <v/>
      </c>
      <c r="GB995" s="6" t="str">
        <f>+IFERROR(VLOOKUP(FZ995,Auxiliar!$A:$C,2,0),"")</f>
        <v/>
      </c>
      <c r="GC995" s="7" t="str">
        <f>+IFERROR(VLOOKUP(FZ995,Auxiliar!$A:$C,3,0),"")</f>
        <v/>
      </c>
      <c r="GD995" s="1"/>
      <c r="GE995" s="12"/>
      <c r="GF995" s="6" t="str">
        <f>+IFERROR(VALUE(RIGHT(Tabla33[[#This Row],[B2B]],6)),"")</f>
        <v/>
      </c>
      <c r="GG995" s="6" t="str">
        <f>+IFERROR(VLOOKUP(GE995,Auxiliar!$A:$C,2,0),"")</f>
        <v/>
      </c>
      <c r="GH995" s="7" t="str">
        <f>+IFERROR(VLOOKUP(GE995,Auxiliar!$A:$C,3,0),"")</f>
        <v/>
      </c>
    </row>
    <row r="996" spans="19:190" x14ac:dyDescent="0.25">
      <c r="S996" s="1">
        <v>20181</v>
      </c>
      <c r="T996" s="1" t="s">
        <v>9</v>
      </c>
      <c r="U996" s="6">
        <f>+IFERROR(VALUE(RIGHT(Tabla4[[#This Row],[B2B]],6)),"")</f>
        <v>20181</v>
      </c>
      <c r="V996" s="6" t="str">
        <f>+IFERROR(VLOOKUP(T996,Auxiliar!$A:$C,2,0),"")</f>
        <v>CORE</v>
      </c>
      <c r="W996" s="7" t="str">
        <f>+IFERROR(VLOOKUP(T996,Auxiliar!$A:$C,3,0),"")</f>
        <v>0b 1% | 2b 5% | 4b 6%</v>
      </c>
      <c r="AK996" s="1">
        <v>11883</v>
      </c>
      <c r="AL996" s="1" t="s">
        <v>30</v>
      </c>
      <c r="AM996" s="6">
        <f>+IFERROR(VALUE(RIGHT(Tabla7[[#This Row],[B2B]],6)),"")</f>
        <v>11883</v>
      </c>
      <c r="AN996" s="6" t="str">
        <f>+IFERROR(VLOOKUP(AL996,Auxiliar!$A:$C,2,0),"")</f>
        <v>LATONES</v>
      </c>
      <c r="AO996" s="7" t="str">
        <f>+IFERROR(VLOOKUP(AL996,Auxiliar!$A:$C,3,0),"")</f>
        <v>1b 4% | 5b 7% | 97b 0%</v>
      </c>
      <c r="AW996" s="1"/>
      <c r="AX996" s="1" t="s">
        <v>32</v>
      </c>
      <c r="AY996" s="6" t="str">
        <f>+IFERROR(VALUE(RIGHT(Tabla9[[#This Row],[B2B]],6)),"")</f>
        <v/>
      </c>
      <c r="AZ996" s="6" t="str">
        <f>+IFERROR(VLOOKUP(AX996,Auxiliar!$A:$C,2,0),"")</f>
        <v>LATONES</v>
      </c>
      <c r="BA996" s="7" t="str">
        <f>+IFERROR(VLOOKUP(AX996,Auxiliar!$A:$C,3,0),"")</f>
        <v>2b 3% | 4b 4% | 6b 5% | 10b 8%  | 385b 0%</v>
      </c>
      <c r="CA996" s="1">
        <v>6671</v>
      </c>
      <c r="CB996" s="1" t="s">
        <v>35</v>
      </c>
      <c r="CC996" s="6">
        <f>+IFERROR(VALUE(RIGHT(Tabla14[[#This Row],[B2B]],6)),"")</f>
        <v>6671</v>
      </c>
      <c r="CD996" s="6" t="str">
        <f>+IFERROR(VLOOKUP(CB996,Auxiliar!$A:$C,2,0),"")</f>
        <v>Corona 710cc</v>
      </c>
      <c r="CE996" s="7" t="str">
        <f>+IFERROR(VLOOKUP(CB996,Auxiliar!$A:$C,3,0),"")</f>
        <v>1b 10% | 85b 0%</v>
      </c>
      <c r="CM996" s="1">
        <v>6586</v>
      </c>
      <c r="CN996" s="1" t="s">
        <v>20</v>
      </c>
      <c r="CO996" s="6">
        <v>6586</v>
      </c>
      <c r="CP996" s="6" t="s">
        <v>20</v>
      </c>
      <c r="CQ996" s="7" t="s">
        <v>21</v>
      </c>
      <c r="CY996" s="1">
        <v>6586</v>
      </c>
      <c r="CZ996" s="1" t="s">
        <v>16</v>
      </c>
      <c r="DA996" s="6">
        <f>+IFERROR(VALUE(RIGHT(Tabla18[[#This Row],[B2B]],6)),"")</f>
        <v>6586</v>
      </c>
      <c r="DB996" s="6" t="str">
        <f>+IFERROR(VLOOKUP(CZ996,Auxiliar!$A:$C,2,0),"")</f>
        <v>PREMIUM</v>
      </c>
      <c r="DC996" s="7" t="str">
        <f>+IFERROR(VLOOKUP(CZ996,Auxiliar!$A:$C,3,0),"")</f>
        <v>0b 0% | 2b 2% | 5b 3,5% | 10b 5%</v>
      </c>
      <c r="DE996" s="1">
        <v>6586</v>
      </c>
      <c r="DF996" s="1" t="s">
        <v>19</v>
      </c>
      <c r="DG996" s="6">
        <f>+IFERROR(VALUE(RIGHT(Tabla19[[#This Row],[B2B]],6)),"")</f>
        <v>6586</v>
      </c>
      <c r="DH996" s="6" t="str">
        <f>+IFERROR(VLOOKUP(DF996,Auxiliar!$A:$C,2,0),"")</f>
        <v>MICHELOB</v>
      </c>
      <c r="DI996" s="7" t="str">
        <f>+IFERROR(VLOOKUP(DF996,Auxiliar!$A:$C,3,0),"")</f>
        <v>1b 7% | 3b 22% | 8b 27%</v>
      </c>
      <c r="DK996" s="1"/>
      <c r="DL996" s="1"/>
      <c r="DM996" s="6" t="str">
        <f>+IFERROR(VALUE(RIGHT(Tabla20[[#This Row],[B2B]],6)),"")</f>
        <v/>
      </c>
      <c r="DN996" s="6" t="str">
        <f>+IFERROR(VLOOKUP(DL996,Auxiliar!$A:$C,2,0),"")</f>
        <v/>
      </c>
      <c r="DO996" s="7" t="str">
        <f>+IFERROR(VLOOKUP(DL996,Auxiliar!$A:$C,3,0),"")</f>
        <v/>
      </c>
      <c r="DQ996" s="1">
        <v>6586</v>
      </c>
      <c r="DR996" s="12" t="s">
        <v>24</v>
      </c>
      <c r="DS996" s="6">
        <f>+IFERROR(VALUE(RIGHT(Tabla21[[#This Row],[B2B]],6)),"")</f>
        <v>6586</v>
      </c>
      <c r="DT996" s="6" t="str">
        <f>+IFERROR(VLOOKUP(DR996,Auxiliar!$A:$C,2,0),"")</f>
        <v>CORONA PORRON</v>
      </c>
      <c r="DU996" s="7" t="str">
        <f>+IFERROR(VLOOKUP(DR996,Auxiliar!$A:$C,3,0),"")</f>
        <v>1b 5% | 20b 0%</v>
      </c>
      <c r="DW996" s="1"/>
      <c r="DX996" s="12"/>
      <c r="DY996" s="6" t="str">
        <f>+IFERROR(VALUE(RIGHT(Tabla22[[#This Row],[B2B]],6)),"")</f>
        <v/>
      </c>
      <c r="DZ996" s="6" t="str">
        <f>+IFERROR(VLOOKUP(DX996,Auxiliar!$A:$C,2,0),"")</f>
        <v/>
      </c>
      <c r="EA996" s="7" t="str">
        <f>+IFERROR(VLOOKUP(DX996,Auxiliar!$A:$C,3,0),"")</f>
        <v/>
      </c>
      <c r="EC996" s="1"/>
      <c r="ED996" s="12"/>
      <c r="EE996" s="6" t="str">
        <f>+IFERROR(VALUE(RIGHT(Tabla23[[#This Row],[B2B]],6)),"")</f>
        <v/>
      </c>
      <c r="EF996" s="6" t="str">
        <f>+IFERROR(VLOOKUP(ED996,Auxiliar!$A:$C,2,0),"")</f>
        <v/>
      </c>
      <c r="EG996" s="7" t="str">
        <f>+IFERROR(VLOOKUP(ED996,Auxiliar!$A:$C,3,0),"")</f>
        <v/>
      </c>
      <c r="EI996" s="1"/>
      <c r="EJ996" s="12"/>
      <c r="EK996" s="6" t="str">
        <f>+IFERROR(VALUE(RIGHT(Tabla24[[#This Row],[B2B]],6)),"")</f>
        <v/>
      </c>
      <c r="EL996" s="6" t="str">
        <f>+IFERROR(VLOOKUP(EJ996,Auxiliar!$A:$C,2,0),"")</f>
        <v/>
      </c>
      <c r="EM996" s="7" t="str">
        <f>+IFERROR(VLOOKUP(EJ996,Auxiliar!$A:$C,3,0),"")</f>
        <v/>
      </c>
      <c r="EO996" s="1"/>
      <c r="EP996" s="12"/>
      <c r="EQ996" s="6" t="str">
        <f>+IFERROR(VALUE(RIGHT(Tabla25[[#This Row],[B2B]],6)),"")</f>
        <v/>
      </c>
      <c r="ER996" s="6" t="str">
        <f>+IFERROR(VLOOKUP(EP996,Auxiliar!$A:$C,2,0),"")</f>
        <v/>
      </c>
      <c r="ES996" s="7" t="str">
        <f>+IFERROR(VLOOKUP(EP996,Auxiliar!$A:$C,3,0),"")</f>
        <v/>
      </c>
      <c r="EU996" s="1"/>
      <c r="EV996" s="12"/>
      <c r="EW996" s="6" t="str">
        <f>+IFERROR(VALUE(RIGHT(Tabla26[[#This Row],[B2B]],6)),"")</f>
        <v/>
      </c>
      <c r="EX996" s="6" t="str">
        <f>+IFERROR(VLOOKUP(EV996,Auxiliar!$A:$C,2,0),"")</f>
        <v/>
      </c>
      <c r="EY996" s="7" t="str">
        <f>+IFERROR(VLOOKUP(EV996,Auxiliar!$A:$C,3,0),"")</f>
        <v/>
      </c>
      <c r="EZ996" s="1"/>
      <c r="FA996" s="12"/>
      <c r="FB996" s="6" t="str">
        <f>+IFERROR(VALUE(RIGHT(Tabla27[[#This Row],[B2B]],6)),"")</f>
        <v/>
      </c>
      <c r="FC996" s="6" t="str">
        <f>+IFERROR(VLOOKUP(FA996,Auxiliar!$A:$C,2,0),"")</f>
        <v/>
      </c>
      <c r="FD996" s="7" t="str">
        <f>+IFERROR(VLOOKUP(FA996,Auxiliar!$A:$C,3,0),"")</f>
        <v/>
      </c>
      <c r="FE996" s="1"/>
      <c r="FF996" s="12"/>
      <c r="FG996" s="6" t="str">
        <f>+IFERROR(VALUE(RIGHT(Tabla28[[#This Row],[B2B]],6)),"")</f>
        <v/>
      </c>
      <c r="FH996" s="6" t="str">
        <f>+IFERROR(VLOOKUP(FF996,Auxiliar!$A:$C,2,0),"")</f>
        <v/>
      </c>
      <c r="FI996" s="7" t="str">
        <f>+IFERROR(VLOOKUP(FF996,Auxiliar!$A:$C,3,0),"")</f>
        <v/>
      </c>
      <c r="FJ996" s="1"/>
      <c r="FK996" s="12"/>
      <c r="FL996" s="6" t="str">
        <f>+IFERROR(VALUE(RIGHT(Tabla29[[#This Row],[B2B]],6)),"")</f>
        <v/>
      </c>
      <c r="FM996" s="6" t="str">
        <f>+IFERROR(VLOOKUP(FK996,Auxiliar!$A:$C,2,0),"")</f>
        <v/>
      </c>
      <c r="FN996" s="7" t="str">
        <f>+IFERROR(VLOOKUP(FK996,Auxiliar!$A:$C,3,0),"")</f>
        <v/>
      </c>
      <c r="FO996" s="1"/>
      <c r="FP996" s="12"/>
      <c r="FQ996" s="6" t="str">
        <f>+IFERROR(VALUE(RIGHT(Tabla30[[#This Row],[B2B]],6)),"")</f>
        <v/>
      </c>
      <c r="FR996" s="6" t="str">
        <f>+IFERROR(VLOOKUP(FP996,Auxiliar!$A:$C,2,0),"")</f>
        <v/>
      </c>
      <c r="FS996" s="7"/>
      <c r="FT996" s="1"/>
      <c r="FU996" s="12"/>
      <c r="FV996" s="6" t="str">
        <f>+IFERROR(VALUE(RIGHT(Tabla31[[#This Row],[B2B]],6)),"")</f>
        <v/>
      </c>
      <c r="FW996" s="6" t="str">
        <f>+IFERROR(VLOOKUP(FU996,Auxiliar!$A:$C,2,0),"")</f>
        <v/>
      </c>
      <c r="FX996" s="7" t="str">
        <f>+IFERROR(VLOOKUP(FU996,Auxiliar!$A:$C,3,0),"")</f>
        <v/>
      </c>
      <c r="FY996" s="1"/>
      <c r="FZ996" s="12"/>
      <c r="GA996" s="6" t="str">
        <f>+IFERROR(VALUE(RIGHT(Tabla32[[#This Row],[B2B]],6)),"")</f>
        <v/>
      </c>
      <c r="GB996" s="6" t="str">
        <f>+IFERROR(VLOOKUP(FZ996,Auxiliar!$A:$C,2,0),"")</f>
        <v/>
      </c>
      <c r="GC996" s="7" t="str">
        <f>+IFERROR(VLOOKUP(FZ996,Auxiliar!$A:$C,3,0),"")</f>
        <v/>
      </c>
      <c r="GD996" s="1"/>
      <c r="GE996" s="12"/>
      <c r="GF996" s="6" t="str">
        <f>+IFERROR(VALUE(RIGHT(Tabla33[[#This Row],[B2B]],6)),"")</f>
        <v/>
      </c>
      <c r="GG996" s="6" t="str">
        <f>+IFERROR(VLOOKUP(GE996,Auxiliar!$A:$C,2,0),"")</f>
        <v/>
      </c>
      <c r="GH996" s="7" t="str">
        <f>+IFERROR(VLOOKUP(GE996,Auxiliar!$A:$C,3,0),"")</f>
        <v/>
      </c>
    </row>
    <row r="997" spans="19:190" x14ac:dyDescent="0.25">
      <c r="S997" s="1">
        <v>20183</v>
      </c>
      <c r="T997" s="1" t="s">
        <v>9</v>
      </c>
      <c r="U997" s="6">
        <f>+IFERROR(VALUE(RIGHT(Tabla4[[#This Row],[B2B]],6)),"")</f>
        <v>20183</v>
      </c>
      <c r="V997" s="6" t="str">
        <f>+IFERROR(VLOOKUP(T997,Auxiliar!$A:$C,2,0),"")</f>
        <v>CORE</v>
      </c>
      <c r="W997" s="7" t="str">
        <f>+IFERROR(VLOOKUP(T997,Auxiliar!$A:$C,3,0),"")</f>
        <v>0b 1% | 2b 5% | 4b 6%</v>
      </c>
      <c r="AK997" s="1">
        <v>11887</v>
      </c>
      <c r="AL997" s="1" t="s">
        <v>30</v>
      </c>
      <c r="AM997" s="6">
        <f>+IFERROR(VALUE(RIGHT(Tabla7[[#This Row],[B2B]],6)),"")</f>
        <v>11887</v>
      </c>
      <c r="AN997" s="6" t="str">
        <f>+IFERROR(VLOOKUP(AL997,Auxiliar!$A:$C,2,0),"")</f>
        <v>LATONES</v>
      </c>
      <c r="AO997" s="7" t="str">
        <f>+IFERROR(VLOOKUP(AL997,Auxiliar!$A:$C,3,0),"")</f>
        <v>1b 4% | 5b 7% | 97b 0%</v>
      </c>
      <c r="AW997" s="1"/>
      <c r="AX997" s="1" t="s">
        <v>32</v>
      </c>
      <c r="AY997" s="6" t="str">
        <f>+IFERROR(VALUE(RIGHT(Tabla9[[#This Row],[B2B]],6)),"")</f>
        <v/>
      </c>
      <c r="AZ997" s="6" t="str">
        <f>+IFERROR(VLOOKUP(AX997,Auxiliar!$A:$C,2,0),"")</f>
        <v>LATONES</v>
      </c>
      <c r="BA997" s="7" t="str">
        <f>+IFERROR(VLOOKUP(AX997,Auxiliar!$A:$C,3,0),"")</f>
        <v>2b 3% | 4b 4% | 6b 5% | 10b 8%  | 385b 0%</v>
      </c>
      <c r="CA997" s="1">
        <v>6672</v>
      </c>
      <c r="CB997" s="1" t="s">
        <v>35</v>
      </c>
      <c r="CC997" s="6">
        <f>+IFERROR(VALUE(RIGHT(Tabla14[[#This Row],[B2B]],6)),"")</f>
        <v>6672</v>
      </c>
      <c r="CD997" s="6" t="str">
        <f>+IFERROR(VLOOKUP(CB997,Auxiliar!$A:$C,2,0),"")</f>
        <v>Corona 710cc</v>
      </c>
      <c r="CE997" s="7" t="str">
        <f>+IFERROR(VLOOKUP(CB997,Auxiliar!$A:$C,3,0),"")</f>
        <v>1b 10% | 85b 0%</v>
      </c>
      <c r="CM997" s="1">
        <v>6587</v>
      </c>
      <c r="CN997" s="1" t="s">
        <v>20</v>
      </c>
      <c r="CO997" s="6">
        <v>6587</v>
      </c>
      <c r="CP997" s="6" t="s">
        <v>20</v>
      </c>
      <c r="CQ997" s="7" t="s">
        <v>21</v>
      </c>
      <c r="CY997" s="1">
        <v>6587</v>
      </c>
      <c r="CZ997" s="1" t="s">
        <v>16</v>
      </c>
      <c r="DA997" s="6">
        <f>+IFERROR(VALUE(RIGHT(Tabla18[[#This Row],[B2B]],6)),"")</f>
        <v>6587</v>
      </c>
      <c r="DB997" s="6" t="str">
        <f>+IFERROR(VLOOKUP(CZ997,Auxiliar!$A:$C,2,0),"")</f>
        <v>PREMIUM</v>
      </c>
      <c r="DC997" s="7" t="str">
        <f>+IFERROR(VLOOKUP(CZ997,Auxiliar!$A:$C,3,0),"")</f>
        <v>0b 0% | 2b 2% | 5b 3,5% | 10b 5%</v>
      </c>
      <c r="DE997" s="1">
        <v>6587</v>
      </c>
      <c r="DF997" s="1" t="s">
        <v>19</v>
      </c>
      <c r="DG997" s="6">
        <f>+IFERROR(VALUE(RIGHT(Tabla19[[#This Row],[B2B]],6)),"")</f>
        <v>6587</v>
      </c>
      <c r="DH997" s="6" t="str">
        <f>+IFERROR(VLOOKUP(DF997,Auxiliar!$A:$C,2,0),"")</f>
        <v>MICHELOB</v>
      </c>
      <c r="DI997" s="7" t="str">
        <f>+IFERROR(VLOOKUP(DF997,Auxiliar!$A:$C,3,0),"")</f>
        <v>1b 7% | 3b 22% | 8b 27%</v>
      </c>
      <c r="DK997" s="1"/>
      <c r="DL997" s="1"/>
      <c r="DM997" s="6" t="str">
        <f>+IFERROR(VALUE(RIGHT(Tabla20[[#This Row],[B2B]],6)),"")</f>
        <v/>
      </c>
      <c r="DN997" s="6" t="str">
        <f>+IFERROR(VLOOKUP(DL997,Auxiliar!$A:$C,2,0),"")</f>
        <v/>
      </c>
      <c r="DO997" s="7" t="str">
        <f>+IFERROR(VLOOKUP(DL997,Auxiliar!$A:$C,3,0),"")</f>
        <v/>
      </c>
      <c r="DQ997" s="1">
        <v>6587</v>
      </c>
      <c r="DR997" s="12" t="s">
        <v>24</v>
      </c>
      <c r="DS997" s="6">
        <f>+IFERROR(VALUE(RIGHT(Tabla21[[#This Row],[B2B]],6)),"")</f>
        <v>6587</v>
      </c>
      <c r="DT997" s="6" t="str">
        <f>+IFERROR(VLOOKUP(DR997,Auxiliar!$A:$C,2,0),"")</f>
        <v>CORONA PORRON</v>
      </c>
      <c r="DU997" s="7" t="str">
        <f>+IFERROR(VLOOKUP(DR997,Auxiliar!$A:$C,3,0),"")</f>
        <v>1b 5% | 20b 0%</v>
      </c>
      <c r="DW997" s="1"/>
      <c r="DX997" s="12"/>
      <c r="DY997" s="6" t="str">
        <f>+IFERROR(VALUE(RIGHT(Tabla22[[#This Row],[B2B]],6)),"")</f>
        <v/>
      </c>
      <c r="DZ997" s="6" t="str">
        <f>+IFERROR(VLOOKUP(DX997,Auxiliar!$A:$C,2,0),"")</f>
        <v/>
      </c>
      <c r="EA997" s="7" t="str">
        <f>+IFERROR(VLOOKUP(DX997,Auxiliar!$A:$C,3,0),"")</f>
        <v/>
      </c>
      <c r="EC997" s="1"/>
      <c r="ED997" s="12"/>
      <c r="EE997" s="6" t="str">
        <f>+IFERROR(VALUE(RIGHT(Tabla23[[#This Row],[B2B]],6)),"")</f>
        <v/>
      </c>
      <c r="EF997" s="6" t="str">
        <f>+IFERROR(VLOOKUP(ED997,Auxiliar!$A:$C,2,0),"")</f>
        <v/>
      </c>
      <c r="EG997" s="7" t="str">
        <f>+IFERROR(VLOOKUP(ED997,Auxiliar!$A:$C,3,0),"")</f>
        <v/>
      </c>
      <c r="EI997" s="1"/>
      <c r="EJ997" s="12"/>
      <c r="EK997" s="6" t="str">
        <f>+IFERROR(VALUE(RIGHT(Tabla24[[#This Row],[B2B]],6)),"")</f>
        <v/>
      </c>
      <c r="EL997" s="6" t="str">
        <f>+IFERROR(VLOOKUP(EJ997,Auxiliar!$A:$C,2,0),"")</f>
        <v/>
      </c>
      <c r="EM997" s="7" t="str">
        <f>+IFERROR(VLOOKUP(EJ997,Auxiliar!$A:$C,3,0),"")</f>
        <v/>
      </c>
      <c r="EO997" s="1"/>
      <c r="EP997" s="12"/>
      <c r="EQ997" s="6" t="str">
        <f>+IFERROR(VALUE(RIGHT(Tabla25[[#This Row],[B2B]],6)),"")</f>
        <v/>
      </c>
      <c r="ER997" s="6" t="str">
        <f>+IFERROR(VLOOKUP(EP997,Auxiliar!$A:$C,2,0),"")</f>
        <v/>
      </c>
      <c r="ES997" s="7" t="str">
        <f>+IFERROR(VLOOKUP(EP997,Auxiliar!$A:$C,3,0),"")</f>
        <v/>
      </c>
      <c r="EU997" s="1"/>
      <c r="EV997" s="12"/>
      <c r="EW997" s="6" t="str">
        <f>+IFERROR(VALUE(RIGHT(Tabla26[[#This Row],[B2B]],6)),"")</f>
        <v/>
      </c>
      <c r="EX997" s="6" t="str">
        <f>+IFERROR(VLOOKUP(EV997,Auxiliar!$A:$C,2,0),"")</f>
        <v/>
      </c>
      <c r="EY997" s="7" t="str">
        <f>+IFERROR(VLOOKUP(EV997,Auxiliar!$A:$C,3,0),"")</f>
        <v/>
      </c>
      <c r="EZ997" s="1"/>
      <c r="FA997" s="12"/>
      <c r="FB997" s="6" t="str">
        <f>+IFERROR(VALUE(RIGHT(Tabla27[[#This Row],[B2B]],6)),"")</f>
        <v/>
      </c>
      <c r="FC997" s="6" t="str">
        <f>+IFERROR(VLOOKUP(FA997,Auxiliar!$A:$C,2,0),"")</f>
        <v/>
      </c>
      <c r="FD997" s="7" t="str">
        <f>+IFERROR(VLOOKUP(FA997,Auxiliar!$A:$C,3,0),"")</f>
        <v/>
      </c>
      <c r="FE997" s="1"/>
      <c r="FF997" s="12"/>
      <c r="FG997" s="6" t="str">
        <f>+IFERROR(VALUE(RIGHT(Tabla28[[#This Row],[B2B]],6)),"")</f>
        <v/>
      </c>
      <c r="FH997" s="6" t="str">
        <f>+IFERROR(VLOOKUP(FF997,Auxiliar!$A:$C,2,0),"")</f>
        <v/>
      </c>
      <c r="FI997" s="7" t="str">
        <f>+IFERROR(VLOOKUP(FF997,Auxiliar!$A:$C,3,0),"")</f>
        <v/>
      </c>
      <c r="FJ997" s="1"/>
      <c r="FK997" s="12"/>
      <c r="FL997" s="6" t="str">
        <f>+IFERROR(VALUE(RIGHT(Tabla29[[#This Row],[B2B]],6)),"")</f>
        <v/>
      </c>
      <c r="FM997" s="6" t="str">
        <f>+IFERROR(VLOOKUP(FK997,Auxiliar!$A:$C,2,0),"")</f>
        <v/>
      </c>
      <c r="FN997" s="7" t="str">
        <f>+IFERROR(VLOOKUP(FK997,Auxiliar!$A:$C,3,0),"")</f>
        <v/>
      </c>
      <c r="FO997" s="1"/>
      <c r="FP997" s="12"/>
      <c r="FQ997" s="6" t="str">
        <f>+IFERROR(VALUE(RIGHT(Tabla30[[#This Row],[B2B]],6)),"")</f>
        <v/>
      </c>
      <c r="FR997" s="6" t="str">
        <f>+IFERROR(VLOOKUP(FP997,Auxiliar!$A:$C,2,0),"")</f>
        <v/>
      </c>
      <c r="FS997" s="7"/>
      <c r="FT997" s="1"/>
      <c r="FU997" s="12"/>
      <c r="FV997" s="6" t="str">
        <f>+IFERROR(VALUE(RIGHT(Tabla31[[#This Row],[B2B]],6)),"")</f>
        <v/>
      </c>
      <c r="FW997" s="6" t="str">
        <f>+IFERROR(VLOOKUP(FU997,Auxiliar!$A:$C,2,0),"")</f>
        <v/>
      </c>
      <c r="FX997" s="7" t="str">
        <f>+IFERROR(VLOOKUP(FU997,Auxiliar!$A:$C,3,0),"")</f>
        <v/>
      </c>
      <c r="FY997" s="1"/>
      <c r="FZ997" s="12"/>
      <c r="GA997" s="6" t="str">
        <f>+IFERROR(VALUE(RIGHT(Tabla32[[#This Row],[B2B]],6)),"")</f>
        <v/>
      </c>
      <c r="GB997" s="6" t="str">
        <f>+IFERROR(VLOOKUP(FZ997,Auxiliar!$A:$C,2,0),"")</f>
        <v/>
      </c>
      <c r="GC997" s="7" t="str">
        <f>+IFERROR(VLOOKUP(FZ997,Auxiliar!$A:$C,3,0),"")</f>
        <v/>
      </c>
      <c r="GD997" s="1"/>
      <c r="GE997" s="12"/>
      <c r="GF997" s="6" t="str">
        <f>+IFERROR(VALUE(RIGHT(Tabla33[[#This Row],[B2B]],6)),"")</f>
        <v/>
      </c>
      <c r="GG997" s="6" t="str">
        <f>+IFERROR(VLOOKUP(GE997,Auxiliar!$A:$C,2,0),"")</f>
        <v/>
      </c>
      <c r="GH997" s="7" t="str">
        <f>+IFERROR(VLOOKUP(GE997,Auxiliar!$A:$C,3,0),"")</f>
        <v/>
      </c>
    </row>
    <row r="998" spans="19:190" x14ac:dyDescent="0.25">
      <c r="S998" s="1">
        <v>20191</v>
      </c>
      <c r="T998" s="1" t="s">
        <v>9</v>
      </c>
      <c r="U998" s="6">
        <f>+IFERROR(VALUE(RIGHT(Tabla4[[#This Row],[B2B]],6)),"")</f>
        <v>20191</v>
      </c>
      <c r="V998" s="6" t="str">
        <f>+IFERROR(VLOOKUP(T998,Auxiliar!$A:$C,2,0),"")</f>
        <v>CORE</v>
      </c>
      <c r="W998" s="7" t="str">
        <f>+IFERROR(VLOOKUP(T998,Auxiliar!$A:$C,3,0),"")</f>
        <v>0b 1% | 2b 5% | 4b 6%</v>
      </c>
      <c r="AK998" s="1">
        <v>11888</v>
      </c>
      <c r="AL998" s="1" t="s">
        <v>30</v>
      </c>
      <c r="AM998" s="6">
        <f>+IFERROR(VALUE(RIGHT(Tabla7[[#This Row],[B2B]],6)),"")</f>
        <v>11888</v>
      </c>
      <c r="AN998" s="6" t="str">
        <f>+IFERROR(VLOOKUP(AL998,Auxiliar!$A:$C,2,0),"")</f>
        <v>LATONES</v>
      </c>
      <c r="AO998" s="7" t="str">
        <f>+IFERROR(VLOOKUP(AL998,Auxiliar!$A:$C,3,0),"")</f>
        <v>1b 4% | 5b 7% | 97b 0%</v>
      </c>
      <c r="AW998" s="1"/>
      <c r="AX998" s="1" t="s">
        <v>32</v>
      </c>
      <c r="AY998" s="6" t="str">
        <f>+IFERROR(VALUE(RIGHT(Tabla9[[#This Row],[B2B]],6)),"")</f>
        <v/>
      </c>
      <c r="AZ998" s="6" t="str">
        <f>+IFERROR(VLOOKUP(AX998,Auxiliar!$A:$C,2,0),"")</f>
        <v>LATONES</v>
      </c>
      <c r="BA998" s="7" t="str">
        <f>+IFERROR(VLOOKUP(AX998,Auxiliar!$A:$C,3,0),"")</f>
        <v>2b 3% | 4b 4% | 6b 5% | 10b 8%  | 385b 0%</v>
      </c>
      <c r="CA998" s="1">
        <v>6675</v>
      </c>
      <c r="CB998" s="1" t="s">
        <v>35</v>
      </c>
      <c r="CC998" s="6">
        <f>+IFERROR(VALUE(RIGHT(Tabla14[[#This Row],[B2B]],6)),"")</f>
        <v>6675</v>
      </c>
      <c r="CD998" s="6" t="str">
        <f>+IFERROR(VLOOKUP(CB998,Auxiliar!$A:$C,2,0),"")</f>
        <v>Corona 710cc</v>
      </c>
      <c r="CE998" s="7" t="str">
        <f>+IFERROR(VLOOKUP(CB998,Auxiliar!$A:$C,3,0),"")</f>
        <v>1b 10% | 85b 0%</v>
      </c>
      <c r="CM998" s="1">
        <v>6589</v>
      </c>
      <c r="CN998" s="1" t="s">
        <v>20</v>
      </c>
      <c r="CO998" s="6">
        <v>6589</v>
      </c>
      <c r="CP998" s="6" t="s">
        <v>20</v>
      </c>
      <c r="CQ998" s="7" t="s">
        <v>21</v>
      </c>
      <c r="CY998" s="1">
        <v>6589</v>
      </c>
      <c r="CZ998" s="1" t="s">
        <v>16</v>
      </c>
      <c r="DA998" s="6">
        <f>+IFERROR(VALUE(RIGHT(Tabla18[[#This Row],[B2B]],6)),"")</f>
        <v>6589</v>
      </c>
      <c r="DB998" s="6" t="str">
        <f>+IFERROR(VLOOKUP(CZ998,Auxiliar!$A:$C,2,0),"")</f>
        <v>PREMIUM</v>
      </c>
      <c r="DC998" s="7" t="str">
        <f>+IFERROR(VLOOKUP(CZ998,Auxiliar!$A:$C,3,0),"")</f>
        <v>0b 0% | 2b 2% | 5b 3,5% | 10b 5%</v>
      </c>
      <c r="DE998" s="1">
        <v>6589</v>
      </c>
      <c r="DF998" s="1" t="s">
        <v>19</v>
      </c>
      <c r="DG998" s="6">
        <f>+IFERROR(VALUE(RIGHT(Tabla19[[#This Row],[B2B]],6)),"")</f>
        <v>6589</v>
      </c>
      <c r="DH998" s="6" t="str">
        <f>+IFERROR(VLOOKUP(DF998,Auxiliar!$A:$C,2,0),"")</f>
        <v>MICHELOB</v>
      </c>
      <c r="DI998" s="7" t="str">
        <f>+IFERROR(VLOOKUP(DF998,Auxiliar!$A:$C,3,0),"")</f>
        <v>1b 7% | 3b 22% | 8b 27%</v>
      </c>
      <c r="DK998" s="1"/>
      <c r="DL998" s="1"/>
      <c r="DM998" s="6" t="str">
        <f>+IFERROR(VALUE(RIGHT(Tabla20[[#This Row],[B2B]],6)),"")</f>
        <v/>
      </c>
      <c r="DN998" s="6" t="str">
        <f>+IFERROR(VLOOKUP(DL998,Auxiliar!$A:$C,2,0),"")</f>
        <v/>
      </c>
      <c r="DO998" s="7" t="str">
        <f>+IFERROR(VLOOKUP(DL998,Auxiliar!$A:$C,3,0),"")</f>
        <v/>
      </c>
      <c r="DQ998" s="1">
        <v>6589</v>
      </c>
      <c r="DR998" s="12" t="s">
        <v>24</v>
      </c>
      <c r="DS998" s="6">
        <f>+IFERROR(VALUE(RIGHT(Tabla21[[#This Row],[B2B]],6)),"")</f>
        <v>6589</v>
      </c>
      <c r="DT998" s="6" t="str">
        <f>+IFERROR(VLOOKUP(DR998,Auxiliar!$A:$C,2,0),"")</f>
        <v>CORONA PORRON</v>
      </c>
      <c r="DU998" s="7" t="str">
        <f>+IFERROR(VLOOKUP(DR998,Auxiliar!$A:$C,3,0),"")</f>
        <v>1b 5% | 20b 0%</v>
      </c>
      <c r="DW998" s="1"/>
      <c r="DX998" s="12"/>
      <c r="DY998" s="6" t="str">
        <f>+IFERROR(VALUE(RIGHT(Tabla22[[#This Row],[B2B]],6)),"")</f>
        <v/>
      </c>
      <c r="DZ998" s="6" t="str">
        <f>+IFERROR(VLOOKUP(DX998,Auxiliar!$A:$C,2,0),"")</f>
        <v/>
      </c>
      <c r="EA998" s="7" t="str">
        <f>+IFERROR(VLOOKUP(DX998,Auxiliar!$A:$C,3,0),"")</f>
        <v/>
      </c>
      <c r="EC998" s="1"/>
      <c r="ED998" s="12"/>
      <c r="EE998" s="6" t="str">
        <f>+IFERROR(VALUE(RIGHT(Tabla23[[#This Row],[B2B]],6)),"")</f>
        <v/>
      </c>
      <c r="EF998" s="6" t="str">
        <f>+IFERROR(VLOOKUP(ED998,Auxiliar!$A:$C,2,0),"")</f>
        <v/>
      </c>
      <c r="EG998" s="7" t="str">
        <f>+IFERROR(VLOOKUP(ED998,Auxiliar!$A:$C,3,0),"")</f>
        <v/>
      </c>
      <c r="EI998" s="1"/>
      <c r="EJ998" s="12"/>
      <c r="EK998" s="6" t="str">
        <f>+IFERROR(VALUE(RIGHT(Tabla24[[#This Row],[B2B]],6)),"")</f>
        <v/>
      </c>
      <c r="EL998" s="6" t="str">
        <f>+IFERROR(VLOOKUP(EJ998,Auxiliar!$A:$C,2,0),"")</f>
        <v/>
      </c>
      <c r="EM998" s="7" t="str">
        <f>+IFERROR(VLOOKUP(EJ998,Auxiliar!$A:$C,3,0),"")</f>
        <v/>
      </c>
      <c r="EO998" s="1"/>
      <c r="EP998" s="12"/>
      <c r="EQ998" s="6" t="str">
        <f>+IFERROR(VALUE(RIGHT(Tabla25[[#This Row],[B2B]],6)),"")</f>
        <v/>
      </c>
      <c r="ER998" s="6" t="str">
        <f>+IFERROR(VLOOKUP(EP998,Auxiliar!$A:$C,2,0),"")</f>
        <v/>
      </c>
      <c r="ES998" s="7" t="str">
        <f>+IFERROR(VLOOKUP(EP998,Auxiliar!$A:$C,3,0),"")</f>
        <v/>
      </c>
      <c r="EU998" s="1"/>
      <c r="EV998" s="12"/>
      <c r="EW998" s="6" t="str">
        <f>+IFERROR(VALUE(RIGHT(Tabla26[[#This Row],[B2B]],6)),"")</f>
        <v/>
      </c>
      <c r="EX998" s="6" t="str">
        <f>+IFERROR(VLOOKUP(EV998,Auxiliar!$A:$C,2,0),"")</f>
        <v/>
      </c>
      <c r="EY998" s="7" t="str">
        <f>+IFERROR(VLOOKUP(EV998,Auxiliar!$A:$C,3,0),"")</f>
        <v/>
      </c>
      <c r="EZ998" s="1"/>
      <c r="FA998" s="12"/>
      <c r="FB998" s="6" t="str">
        <f>+IFERROR(VALUE(RIGHT(Tabla27[[#This Row],[B2B]],6)),"")</f>
        <v/>
      </c>
      <c r="FC998" s="6" t="str">
        <f>+IFERROR(VLOOKUP(FA998,Auxiliar!$A:$C,2,0),"")</f>
        <v/>
      </c>
      <c r="FD998" s="7" t="str">
        <f>+IFERROR(VLOOKUP(FA998,Auxiliar!$A:$C,3,0),"")</f>
        <v/>
      </c>
      <c r="FE998" s="1"/>
      <c r="FF998" s="12"/>
      <c r="FG998" s="6" t="str">
        <f>+IFERROR(VALUE(RIGHT(Tabla28[[#This Row],[B2B]],6)),"")</f>
        <v/>
      </c>
      <c r="FH998" s="6" t="str">
        <f>+IFERROR(VLOOKUP(FF998,Auxiliar!$A:$C,2,0),"")</f>
        <v/>
      </c>
      <c r="FI998" s="7" t="str">
        <f>+IFERROR(VLOOKUP(FF998,Auxiliar!$A:$C,3,0),"")</f>
        <v/>
      </c>
      <c r="FJ998" s="1"/>
      <c r="FK998" s="12"/>
      <c r="FL998" s="6" t="str">
        <f>+IFERROR(VALUE(RIGHT(Tabla29[[#This Row],[B2B]],6)),"")</f>
        <v/>
      </c>
      <c r="FM998" s="6" t="str">
        <f>+IFERROR(VLOOKUP(FK998,Auxiliar!$A:$C,2,0),"")</f>
        <v/>
      </c>
      <c r="FN998" s="7" t="str">
        <f>+IFERROR(VLOOKUP(FK998,Auxiliar!$A:$C,3,0),"")</f>
        <v/>
      </c>
      <c r="FO998" s="1"/>
      <c r="FP998" s="12"/>
      <c r="FQ998" s="6" t="str">
        <f>+IFERROR(VALUE(RIGHT(Tabla30[[#This Row],[B2B]],6)),"")</f>
        <v/>
      </c>
      <c r="FR998" s="6" t="str">
        <f>+IFERROR(VLOOKUP(FP998,Auxiliar!$A:$C,2,0),"")</f>
        <v/>
      </c>
      <c r="FS998" s="7"/>
      <c r="FT998" s="1"/>
      <c r="FU998" s="12"/>
      <c r="FV998" s="6" t="str">
        <f>+IFERROR(VALUE(RIGHT(Tabla31[[#This Row],[B2B]],6)),"")</f>
        <v/>
      </c>
      <c r="FW998" s="6" t="str">
        <f>+IFERROR(VLOOKUP(FU998,Auxiliar!$A:$C,2,0),"")</f>
        <v/>
      </c>
      <c r="FX998" s="7" t="str">
        <f>+IFERROR(VLOOKUP(FU998,Auxiliar!$A:$C,3,0),"")</f>
        <v/>
      </c>
      <c r="FY998" s="1"/>
      <c r="FZ998" s="12"/>
      <c r="GA998" s="6" t="str">
        <f>+IFERROR(VALUE(RIGHT(Tabla32[[#This Row],[B2B]],6)),"")</f>
        <v/>
      </c>
      <c r="GB998" s="6" t="str">
        <f>+IFERROR(VLOOKUP(FZ998,Auxiliar!$A:$C,2,0),"")</f>
        <v/>
      </c>
      <c r="GC998" s="7" t="str">
        <f>+IFERROR(VLOOKUP(FZ998,Auxiliar!$A:$C,3,0),"")</f>
        <v/>
      </c>
      <c r="GD998" s="1"/>
      <c r="GE998" s="12"/>
      <c r="GF998" s="6" t="str">
        <f>+IFERROR(VALUE(RIGHT(Tabla33[[#This Row],[B2B]],6)),"")</f>
        <v/>
      </c>
      <c r="GG998" s="6" t="str">
        <f>+IFERROR(VLOOKUP(GE998,Auxiliar!$A:$C,2,0),"")</f>
        <v/>
      </c>
      <c r="GH998" s="7" t="str">
        <f>+IFERROR(VLOOKUP(GE998,Auxiliar!$A:$C,3,0),"")</f>
        <v/>
      </c>
    </row>
    <row r="999" spans="19:190" x14ac:dyDescent="0.25">
      <c r="S999" s="1">
        <v>20193</v>
      </c>
      <c r="T999" s="1" t="s">
        <v>9</v>
      </c>
      <c r="U999" s="6">
        <f>+IFERROR(VALUE(RIGHT(Tabla4[[#This Row],[B2B]],6)),"")</f>
        <v>20193</v>
      </c>
      <c r="V999" s="6" t="str">
        <f>+IFERROR(VLOOKUP(T999,Auxiliar!$A:$C,2,0),"")</f>
        <v>CORE</v>
      </c>
      <c r="W999" s="7" t="str">
        <f>+IFERROR(VLOOKUP(T999,Auxiliar!$A:$C,3,0),"")</f>
        <v>0b 1% | 2b 5% | 4b 6%</v>
      </c>
      <c r="AK999" s="1">
        <v>11889</v>
      </c>
      <c r="AL999" s="1" t="s">
        <v>30</v>
      </c>
      <c r="AM999" s="6">
        <f>+IFERROR(VALUE(RIGHT(Tabla7[[#This Row],[B2B]],6)),"")</f>
        <v>11889</v>
      </c>
      <c r="AN999" s="6" t="str">
        <f>+IFERROR(VLOOKUP(AL999,Auxiliar!$A:$C,2,0),"")</f>
        <v>LATONES</v>
      </c>
      <c r="AO999" s="7" t="str">
        <f>+IFERROR(VLOOKUP(AL999,Auxiliar!$A:$C,3,0),"")</f>
        <v>1b 4% | 5b 7% | 97b 0%</v>
      </c>
      <c r="AW999" s="1"/>
      <c r="AX999" s="1" t="s">
        <v>32</v>
      </c>
      <c r="AY999" s="6" t="str">
        <f>+IFERROR(VALUE(RIGHT(Tabla9[[#This Row],[B2B]],6)),"")</f>
        <v/>
      </c>
      <c r="AZ999" s="6" t="str">
        <f>+IFERROR(VLOOKUP(AX999,Auxiliar!$A:$C,2,0),"")</f>
        <v>LATONES</v>
      </c>
      <c r="BA999" s="7" t="str">
        <f>+IFERROR(VLOOKUP(AX999,Auxiliar!$A:$C,3,0),"")</f>
        <v>2b 3% | 4b 4% | 6b 5% | 10b 8%  | 385b 0%</v>
      </c>
      <c r="CA999" s="1">
        <v>6676</v>
      </c>
      <c r="CB999" s="1" t="s">
        <v>35</v>
      </c>
      <c r="CC999" s="6">
        <f>+IFERROR(VALUE(RIGHT(Tabla14[[#This Row],[B2B]],6)),"")</f>
        <v>6676</v>
      </c>
      <c r="CD999" s="6" t="str">
        <f>+IFERROR(VLOOKUP(CB999,Auxiliar!$A:$C,2,0),"")</f>
        <v>Corona 710cc</v>
      </c>
      <c r="CE999" s="7" t="str">
        <f>+IFERROR(VLOOKUP(CB999,Auxiliar!$A:$C,3,0),"")</f>
        <v>1b 10% | 85b 0%</v>
      </c>
      <c r="CM999" s="1">
        <v>6590</v>
      </c>
      <c r="CN999" s="1" t="s">
        <v>20</v>
      </c>
      <c r="CO999" s="6">
        <v>6590</v>
      </c>
      <c r="CP999" s="6" t="s">
        <v>20</v>
      </c>
      <c r="CQ999" s="7" t="s">
        <v>21</v>
      </c>
      <c r="CY999" s="1">
        <v>6590</v>
      </c>
      <c r="CZ999" s="1" t="s">
        <v>16</v>
      </c>
      <c r="DA999" s="6">
        <f>+IFERROR(VALUE(RIGHT(Tabla18[[#This Row],[B2B]],6)),"")</f>
        <v>6590</v>
      </c>
      <c r="DB999" s="6" t="str">
        <f>+IFERROR(VLOOKUP(CZ999,Auxiliar!$A:$C,2,0),"")</f>
        <v>PREMIUM</v>
      </c>
      <c r="DC999" s="7" t="str">
        <f>+IFERROR(VLOOKUP(CZ999,Auxiliar!$A:$C,3,0),"")</f>
        <v>0b 0% | 2b 2% | 5b 3,5% | 10b 5%</v>
      </c>
      <c r="DE999" s="1">
        <v>6590</v>
      </c>
      <c r="DF999" s="1" t="s">
        <v>19</v>
      </c>
      <c r="DG999" s="6">
        <f>+IFERROR(VALUE(RIGHT(Tabla19[[#This Row],[B2B]],6)),"")</f>
        <v>6590</v>
      </c>
      <c r="DH999" s="6" t="str">
        <f>+IFERROR(VLOOKUP(DF999,Auxiliar!$A:$C,2,0),"")</f>
        <v>MICHELOB</v>
      </c>
      <c r="DI999" s="7" t="str">
        <f>+IFERROR(VLOOKUP(DF999,Auxiliar!$A:$C,3,0),"")</f>
        <v>1b 7% | 3b 22% | 8b 27%</v>
      </c>
      <c r="DK999" s="1"/>
      <c r="DL999" s="1"/>
      <c r="DM999" s="6" t="str">
        <f>+IFERROR(VALUE(RIGHT(Tabla20[[#This Row],[B2B]],6)),"")</f>
        <v/>
      </c>
      <c r="DN999" s="6" t="str">
        <f>+IFERROR(VLOOKUP(DL999,Auxiliar!$A:$C,2,0),"")</f>
        <v/>
      </c>
      <c r="DO999" s="7" t="str">
        <f>+IFERROR(VLOOKUP(DL999,Auxiliar!$A:$C,3,0),"")</f>
        <v/>
      </c>
      <c r="DQ999" s="1">
        <v>6590</v>
      </c>
      <c r="DR999" s="12" t="s">
        <v>24</v>
      </c>
      <c r="DS999" s="6">
        <f>+IFERROR(VALUE(RIGHT(Tabla21[[#This Row],[B2B]],6)),"")</f>
        <v>6590</v>
      </c>
      <c r="DT999" s="6" t="str">
        <f>+IFERROR(VLOOKUP(DR999,Auxiliar!$A:$C,2,0),"")</f>
        <v>CORONA PORRON</v>
      </c>
      <c r="DU999" s="7" t="str">
        <f>+IFERROR(VLOOKUP(DR999,Auxiliar!$A:$C,3,0),"")</f>
        <v>1b 5% | 20b 0%</v>
      </c>
      <c r="DW999" s="1"/>
      <c r="DX999" s="12"/>
      <c r="DY999" s="6" t="str">
        <f>+IFERROR(VALUE(RIGHT(Tabla22[[#This Row],[B2B]],6)),"")</f>
        <v/>
      </c>
      <c r="DZ999" s="6" t="str">
        <f>+IFERROR(VLOOKUP(DX999,Auxiliar!$A:$C,2,0),"")</f>
        <v/>
      </c>
      <c r="EA999" s="7" t="str">
        <f>+IFERROR(VLOOKUP(DX999,Auxiliar!$A:$C,3,0),"")</f>
        <v/>
      </c>
      <c r="EC999" s="1"/>
      <c r="ED999" s="12"/>
      <c r="EE999" s="6" t="str">
        <f>+IFERROR(VALUE(RIGHT(Tabla23[[#This Row],[B2B]],6)),"")</f>
        <v/>
      </c>
      <c r="EF999" s="6" t="str">
        <f>+IFERROR(VLOOKUP(ED999,Auxiliar!$A:$C,2,0),"")</f>
        <v/>
      </c>
      <c r="EG999" s="7" t="str">
        <f>+IFERROR(VLOOKUP(ED999,Auxiliar!$A:$C,3,0),"")</f>
        <v/>
      </c>
      <c r="EI999" s="1"/>
      <c r="EJ999" s="12"/>
      <c r="EK999" s="6" t="str">
        <f>+IFERROR(VALUE(RIGHT(Tabla24[[#This Row],[B2B]],6)),"")</f>
        <v/>
      </c>
      <c r="EL999" s="6" t="str">
        <f>+IFERROR(VLOOKUP(EJ999,Auxiliar!$A:$C,2,0),"")</f>
        <v/>
      </c>
      <c r="EM999" s="7" t="str">
        <f>+IFERROR(VLOOKUP(EJ999,Auxiliar!$A:$C,3,0),"")</f>
        <v/>
      </c>
      <c r="EO999" s="1"/>
      <c r="EP999" s="12"/>
      <c r="EQ999" s="6" t="str">
        <f>+IFERROR(VALUE(RIGHT(Tabla25[[#This Row],[B2B]],6)),"")</f>
        <v/>
      </c>
      <c r="ER999" s="6" t="str">
        <f>+IFERROR(VLOOKUP(EP999,Auxiliar!$A:$C,2,0),"")</f>
        <v/>
      </c>
      <c r="ES999" s="7" t="str">
        <f>+IFERROR(VLOOKUP(EP999,Auxiliar!$A:$C,3,0),"")</f>
        <v/>
      </c>
      <c r="EU999" s="1"/>
      <c r="EV999" s="12"/>
      <c r="EW999" s="6" t="str">
        <f>+IFERROR(VALUE(RIGHT(Tabla26[[#This Row],[B2B]],6)),"")</f>
        <v/>
      </c>
      <c r="EX999" s="6" t="str">
        <f>+IFERROR(VLOOKUP(EV999,Auxiliar!$A:$C,2,0),"")</f>
        <v/>
      </c>
      <c r="EY999" s="7" t="str">
        <f>+IFERROR(VLOOKUP(EV999,Auxiliar!$A:$C,3,0),"")</f>
        <v/>
      </c>
      <c r="EZ999" s="1"/>
      <c r="FA999" s="12"/>
      <c r="FB999" s="6" t="str">
        <f>+IFERROR(VALUE(RIGHT(Tabla27[[#This Row],[B2B]],6)),"")</f>
        <v/>
      </c>
      <c r="FC999" s="6" t="str">
        <f>+IFERROR(VLOOKUP(FA999,Auxiliar!$A:$C,2,0),"")</f>
        <v/>
      </c>
      <c r="FD999" s="7" t="str">
        <f>+IFERROR(VLOOKUP(FA999,Auxiliar!$A:$C,3,0),"")</f>
        <v/>
      </c>
      <c r="FE999" s="1"/>
      <c r="FF999" s="12"/>
      <c r="FG999" s="6" t="str">
        <f>+IFERROR(VALUE(RIGHT(Tabla28[[#This Row],[B2B]],6)),"")</f>
        <v/>
      </c>
      <c r="FH999" s="6" t="str">
        <f>+IFERROR(VLOOKUP(FF999,Auxiliar!$A:$C,2,0),"")</f>
        <v/>
      </c>
      <c r="FI999" s="7" t="str">
        <f>+IFERROR(VLOOKUP(FF999,Auxiliar!$A:$C,3,0),"")</f>
        <v/>
      </c>
      <c r="FJ999" s="1"/>
      <c r="FK999" s="12"/>
      <c r="FL999" s="6" t="str">
        <f>+IFERROR(VALUE(RIGHT(Tabla29[[#This Row],[B2B]],6)),"")</f>
        <v/>
      </c>
      <c r="FM999" s="6" t="str">
        <f>+IFERROR(VLOOKUP(FK999,Auxiliar!$A:$C,2,0),"")</f>
        <v/>
      </c>
      <c r="FN999" s="7" t="str">
        <f>+IFERROR(VLOOKUP(FK999,Auxiliar!$A:$C,3,0),"")</f>
        <v/>
      </c>
      <c r="FO999" s="1"/>
      <c r="FP999" s="12"/>
      <c r="FQ999" s="6" t="str">
        <f>+IFERROR(VALUE(RIGHT(Tabla30[[#This Row],[B2B]],6)),"")</f>
        <v/>
      </c>
      <c r="FR999" s="6" t="str">
        <f>+IFERROR(VLOOKUP(FP999,Auxiliar!$A:$C,2,0),"")</f>
        <v/>
      </c>
      <c r="FS999" s="7"/>
      <c r="FT999" s="1"/>
      <c r="FU999" s="12"/>
      <c r="FV999" s="6" t="str">
        <f>+IFERROR(VALUE(RIGHT(Tabla31[[#This Row],[B2B]],6)),"")</f>
        <v/>
      </c>
      <c r="FW999" s="6" t="str">
        <f>+IFERROR(VLOOKUP(FU999,Auxiliar!$A:$C,2,0),"")</f>
        <v/>
      </c>
      <c r="FX999" s="7" t="str">
        <f>+IFERROR(VLOOKUP(FU999,Auxiliar!$A:$C,3,0),"")</f>
        <v/>
      </c>
      <c r="FY999" s="1"/>
      <c r="FZ999" s="12"/>
      <c r="GA999" s="6" t="str">
        <f>+IFERROR(VALUE(RIGHT(Tabla32[[#This Row],[B2B]],6)),"")</f>
        <v/>
      </c>
      <c r="GB999" s="6" t="str">
        <f>+IFERROR(VLOOKUP(FZ999,Auxiliar!$A:$C,2,0),"")</f>
        <v/>
      </c>
      <c r="GC999" s="7" t="str">
        <f>+IFERROR(VLOOKUP(FZ999,Auxiliar!$A:$C,3,0),"")</f>
        <v/>
      </c>
      <c r="GD999" s="1"/>
      <c r="GE999" s="12"/>
      <c r="GF999" s="6" t="str">
        <f>+IFERROR(VALUE(RIGHT(Tabla33[[#This Row],[B2B]],6)),"")</f>
        <v/>
      </c>
      <c r="GG999" s="6" t="str">
        <f>+IFERROR(VLOOKUP(GE999,Auxiliar!$A:$C,2,0),"")</f>
        <v/>
      </c>
      <c r="GH999" s="7" t="str">
        <f>+IFERROR(VLOOKUP(GE999,Auxiliar!$A:$C,3,0),"")</f>
        <v/>
      </c>
    </row>
    <row r="1000" spans="19:190" x14ac:dyDescent="0.25">
      <c r="S1000" s="1">
        <v>20197</v>
      </c>
      <c r="T1000" s="1" t="s">
        <v>9</v>
      </c>
      <c r="U1000" s="6">
        <f>+IFERROR(VALUE(RIGHT(Tabla4[[#This Row],[B2B]],6)),"")</f>
        <v>20197</v>
      </c>
      <c r="V1000" s="6" t="str">
        <f>+IFERROR(VLOOKUP(T1000,Auxiliar!$A:$C,2,0),"")</f>
        <v>CORE</v>
      </c>
      <c r="W1000" s="7" t="str">
        <f>+IFERROR(VLOOKUP(T1000,Auxiliar!$A:$C,3,0),"")</f>
        <v>0b 1% | 2b 5% | 4b 6%</v>
      </c>
      <c r="AK1000" s="1">
        <v>11896</v>
      </c>
      <c r="AL1000" s="1" t="s">
        <v>30</v>
      </c>
      <c r="AM1000" s="6">
        <f>+IFERROR(VALUE(RIGHT(Tabla7[[#This Row],[B2B]],6)),"")</f>
        <v>11896</v>
      </c>
      <c r="AN1000" s="6" t="str">
        <f>+IFERROR(VLOOKUP(AL1000,Auxiliar!$A:$C,2,0),"")</f>
        <v>LATONES</v>
      </c>
      <c r="AO1000" s="7" t="str">
        <f>+IFERROR(VLOOKUP(AL1000,Auxiliar!$A:$C,3,0),"")</f>
        <v>1b 4% | 5b 7% | 97b 0%</v>
      </c>
      <c r="AW1000" s="1"/>
      <c r="AX1000" s="1" t="s">
        <v>32</v>
      </c>
      <c r="AY1000" s="6" t="str">
        <f>+IFERROR(VALUE(RIGHT(Tabla9[[#This Row],[B2B]],6)),"")</f>
        <v/>
      </c>
      <c r="AZ1000" s="6" t="str">
        <f>+IFERROR(VLOOKUP(AX1000,Auxiliar!$A:$C,2,0),"")</f>
        <v>LATONES</v>
      </c>
      <c r="BA1000" s="7" t="str">
        <f>+IFERROR(VLOOKUP(AX1000,Auxiliar!$A:$C,3,0),"")</f>
        <v>2b 3% | 4b 4% | 6b 5% | 10b 8%  | 385b 0%</v>
      </c>
      <c r="CA1000" s="1">
        <v>6681</v>
      </c>
      <c r="CB1000" s="1" t="s">
        <v>35</v>
      </c>
      <c r="CC1000" s="6">
        <f>+IFERROR(VALUE(RIGHT(Tabla14[[#This Row],[B2B]],6)),"")</f>
        <v>6681</v>
      </c>
      <c r="CD1000" s="6" t="str">
        <f>+IFERROR(VLOOKUP(CB1000,Auxiliar!$A:$C,2,0),"")</f>
        <v>Corona 710cc</v>
      </c>
      <c r="CE1000" s="7" t="str">
        <f>+IFERROR(VLOOKUP(CB1000,Auxiliar!$A:$C,3,0),"")</f>
        <v>1b 10% | 85b 0%</v>
      </c>
      <c r="CM1000" s="1">
        <v>6592</v>
      </c>
      <c r="CN1000" s="1" t="s">
        <v>20</v>
      </c>
      <c r="CO1000" s="6">
        <v>6592</v>
      </c>
      <c r="CP1000" s="6" t="s">
        <v>20</v>
      </c>
      <c r="CQ1000" s="7" t="s">
        <v>21</v>
      </c>
      <c r="CY1000" s="1">
        <v>6592</v>
      </c>
      <c r="CZ1000" s="1" t="s">
        <v>16</v>
      </c>
      <c r="DA1000" s="6">
        <f>+IFERROR(VALUE(RIGHT(Tabla18[[#This Row],[B2B]],6)),"")</f>
        <v>6592</v>
      </c>
      <c r="DB1000" s="6" t="str">
        <f>+IFERROR(VLOOKUP(CZ1000,Auxiliar!$A:$C,2,0),"")</f>
        <v>PREMIUM</v>
      </c>
      <c r="DC1000" s="7" t="str">
        <f>+IFERROR(VLOOKUP(CZ1000,Auxiliar!$A:$C,3,0),"")</f>
        <v>0b 0% | 2b 2% | 5b 3,5% | 10b 5%</v>
      </c>
      <c r="DE1000" s="1">
        <v>6592</v>
      </c>
      <c r="DF1000" s="1" t="s">
        <v>19</v>
      </c>
      <c r="DG1000" s="6">
        <f>+IFERROR(VALUE(RIGHT(Tabla19[[#This Row],[B2B]],6)),"")</f>
        <v>6592</v>
      </c>
      <c r="DH1000" s="6" t="str">
        <f>+IFERROR(VLOOKUP(DF1000,Auxiliar!$A:$C,2,0),"")</f>
        <v>MICHELOB</v>
      </c>
      <c r="DI1000" s="7" t="str">
        <f>+IFERROR(VLOOKUP(DF1000,Auxiliar!$A:$C,3,0),"")</f>
        <v>1b 7% | 3b 22% | 8b 27%</v>
      </c>
      <c r="DK1000" s="1"/>
      <c r="DL1000" s="1"/>
      <c r="DM1000" s="6" t="str">
        <f>+IFERROR(VALUE(RIGHT(Tabla20[[#This Row],[B2B]],6)),"")</f>
        <v/>
      </c>
      <c r="DN1000" s="6" t="str">
        <f>+IFERROR(VLOOKUP(DL1000,Auxiliar!$A:$C,2,0),"")</f>
        <v/>
      </c>
      <c r="DO1000" s="7" t="str">
        <f>+IFERROR(VLOOKUP(DL1000,Auxiliar!$A:$C,3,0),"")</f>
        <v/>
      </c>
      <c r="DQ1000" s="1">
        <v>6592</v>
      </c>
      <c r="DR1000" s="12" t="s">
        <v>24</v>
      </c>
      <c r="DS1000" s="6">
        <f>+IFERROR(VALUE(RIGHT(Tabla21[[#This Row],[B2B]],6)),"")</f>
        <v>6592</v>
      </c>
      <c r="DT1000" s="6" t="str">
        <f>+IFERROR(VLOOKUP(DR1000,Auxiliar!$A:$C,2,0),"")</f>
        <v>CORONA PORRON</v>
      </c>
      <c r="DU1000" s="7" t="str">
        <f>+IFERROR(VLOOKUP(DR1000,Auxiliar!$A:$C,3,0),"")</f>
        <v>1b 5% | 20b 0%</v>
      </c>
      <c r="DW1000" s="1"/>
      <c r="DX1000" s="12"/>
      <c r="DY1000" s="6" t="str">
        <f>+IFERROR(VALUE(RIGHT(Tabla22[[#This Row],[B2B]],6)),"")</f>
        <v/>
      </c>
      <c r="DZ1000" s="6" t="str">
        <f>+IFERROR(VLOOKUP(DX1000,Auxiliar!$A:$C,2,0),"")</f>
        <v/>
      </c>
      <c r="EA1000" s="7" t="str">
        <f>+IFERROR(VLOOKUP(DX1000,Auxiliar!$A:$C,3,0),"")</f>
        <v/>
      </c>
      <c r="EC1000" s="1"/>
      <c r="ED1000" s="12"/>
      <c r="EE1000" s="6" t="str">
        <f>+IFERROR(VALUE(RIGHT(Tabla23[[#This Row],[B2B]],6)),"")</f>
        <v/>
      </c>
      <c r="EF1000" s="6" t="str">
        <f>+IFERROR(VLOOKUP(ED1000,Auxiliar!$A:$C,2,0),"")</f>
        <v/>
      </c>
      <c r="EG1000" s="7" t="str">
        <f>+IFERROR(VLOOKUP(ED1000,Auxiliar!$A:$C,3,0),"")</f>
        <v/>
      </c>
      <c r="EI1000" s="1"/>
      <c r="EJ1000" s="12"/>
      <c r="EK1000" s="6" t="str">
        <f>+IFERROR(VALUE(RIGHT(Tabla24[[#This Row],[B2B]],6)),"")</f>
        <v/>
      </c>
      <c r="EL1000" s="6" t="str">
        <f>+IFERROR(VLOOKUP(EJ1000,Auxiliar!$A:$C,2,0),"")</f>
        <v/>
      </c>
      <c r="EM1000" s="7" t="str">
        <f>+IFERROR(VLOOKUP(EJ1000,Auxiliar!$A:$C,3,0),"")</f>
        <v/>
      </c>
      <c r="EO1000" s="1"/>
      <c r="EP1000" s="12"/>
      <c r="EQ1000" s="6" t="str">
        <f>+IFERROR(VALUE(RIGHT(Tabla25[[#This Row],[B2B]],6)),"")</f>
        <v/>
      </c>
      <c r="ER1000" s="6" t="str">
        <f>+IFERROR(VLOOKUP(EP1000,Auxiliar!$A:$C,2,0),"")</f>
        <v/>
      </c>
      <c r="ES1000" s="7" t="str">
        <f>+IFERROR(VLOOKUP(EP1000,Auxiliar!$A:$C,3,0),"")</f>
        <v/>
      </c>
      <c r="EU1000" s="1"/>
      <c r="EV1000" s="12"/>
      <c r="EW1000" s="6" t="str">
        <f>+IFERROR(VALUE(RIGHT(Tabla26[[#This Row],[B2B]],6)),"")</f>
        <v/>
      </c>
      <c r="EX1000" s="6" t="str">
        <f>+IFERROR(VLOOKUP(EV1000,Auxiliar!$A:$C,2,0),"")</f>
        <v/>
      </c>
      <c r="EY1000" s="7" t="str">
        <f>+IFERROR(VLOOKUP(EV1000,Auxiliar!$A:$C,3,0),"")</f>
        <v/>
      </c>
      <c r="EZ1000" s="1"/>
      <c r="FA1000" s="12"/>
      <c r="FB1000" s="6" t="str">
        <f>+IFERROR(VALUE(RIGHT(Tabla27[[#This Row],[B2B]],6)),"")</f>
        <v/>
      </c>
      <c r="FC1000" s="6" t="str">
        <f>+IFERROR(VLOOKUP(FA1000,Auxiliar!$A:$C,2,0),"")</f>
        <v/>
      </c>
      <c r="FD1000" s="7" t="str">
        <f>+IFERROR(VLOOKUP(FA1000,Auxiliar!$A:$C,3,0),"")</f>
        <v/>
      </c>
      <c r="FE1000" s="1"/>
      <c r="FF1000" s="12"/>
      <c r="FG1000" s="6" t="str">
        <f>+IFERROR(VALUE(RIGHT(Tabla28[[#This Row],[B2B]],6)),"")</f>
        <v/>
      </c>
      <c r="FH1000" s="6" t="str">
        <f>+IFERROR(VLOOKUP(FF1000,Auxiliar!$A:$C,2,0),"")</f>
        <v/>
      </c>
      <c r="FI1000" s="7" t="str">
        <f>+IFERROR(VLOOKUP(FF1000,Auxiliar!$A:$C,3,0),"")</f>
        <v/>
      </c>
      <c r="FJ1000" s="1"/>
      <c r="FK1000" s="12"/>
      <c r="FL1000" s="6" t="str">
        <f>+IFERROR(VALUE(RIGHT(Tabla29[[#This Row],[B2B]],6)),"")</f>
        <v/>
      </c>
      <c r="FM1000" s="6" t="str">
        <f>+IFERROR(VLOOKUP(FK1000,Auxiliar!$A:$C,2,0),"")</f>
        <v/>
      </c>
      <c r="FN1000" s="7" t="str">
        <f>+IFERROR(VLOOKUP(FK1000,Auxiliar!$A:$C,3,0),"")</f>
        <v/>
      </c>
      <c r="FO1000" s="1"/>
      <c r="FP1000" s="12"/>
      <c r="FQ1000" s="6" t="str">
        <f>+IFERROR(VALUE(RIGHT(Tabla30[[#This Row],[B2B]],6)),"")</f>
        <v/>
      </c>
      <c r="FR1000" s="6" t="str">
        <f>+IFERROR(VLOOKUP(FP1000,Auxiliar!$A:$C,2,0),"")</f>
        <v/>
      </c>
      <c r="FS1000" s="7"/>
      <c r="FT1000" s="1"/>
      <c r="FU1000" s="12"/>
      <c r="FV1000" s="6" t="str">
        <f>+IFERROR(VALUE(RIGHT(Tabla31[[#This Row],[B2B]],6)),"")</f>
        <v/>
      </c>
      <c r="FW1000" s="6" t="str">
        <f>+IFERROR(VLOOKUP(FU1000,Auxiliar!$A:$C,2,0),"")</f>
        <v/>
      </c>
      <c r="FX1000" s="7" t="str">
        <f>+IFERROR(VLOOKUP(FU1000,Auxiliar!$A:$C,3,0),"")</f>
        <v/>
      </c>
      <c r="FY1000" s="1"/>
      <c r="FZ1000" s="12"/>
      <c r="GA1000" s="6" t="str">
        <f>+IFERROR(VALUE(RIGHT(Tabla32[[#This Row],[B2B]],6)),"")</f>
        <v/>
      </c>
      <c r="GB1000" s="6" t="str">
        <f>+IFERROR(VLOOKUP(FZ1000,Auxiliar!$A:$C,2,0),"")</f>
        <v/>
      </c>
      <c r="GC1000" s="7" t="str">
        <f>+IFERROR(VLOOKUP(FZ1000,Auxiliar!$A:$C,3,0),"")</f>
        <v/>
      </c>
      <c r="GD1000" s="1"/>
      <c r="GE1000" s="12"/>
      <c r="GF1000" s="6" t="str">
        <f>+IFERROR(VALUE(RIGHT(Tabla33[[#This Row],[B2B]],6)),"")</f>
        <v/>
      </c>
      <c r="GG1000" s="6" t="str">
        <f>+IFERROR(VLOOKUP(GE1000,Auxiliar!$A:$C,2,0),"")</f>
        <v/>
      </c>
      <c r="GH1000" s="7" t="str">
        <f>+IFERROR(VLOOKUP(GE1000,Auxiliar!$A:$C,3,0),"")</f>
        <v/>
      </c>
    </row>
    <row r="1001" spans="19:190" x14ac:dyDescent="0.25">
      <c r="S1001" s="1">
        <v>20202</v>
      </c>
      <c r="T1001" s="1" t="s">
        <v>9</v>
      </c>
      <c r="U1001" s="6">
        <f>+IFERROR(VALUE(RIGHT(Tabla4[[#This Row],[B2B]],6)),"")</f>
        <v>20202</v>
      </c>
      <c r="V1001" s="6" t="str">
        <f>+IFERROR(VLOOKUP(T1001,Auxiliar!$A:$C,2,0),"")</f>
        <v>CORE</v>
      </c>
      <c r="W1001" s="7" t="str">
        <f>+IFERROR(VLOOKUP(T1001,Auxiliar!$A:$C,3,0),"")</f>
        <v>0b 1% | 2b 5% | 4b 6%</v>
      </c>
      <c r="AK1001" s="1">
        <v>11897</v>
      </c>
      <c r="AL1001" s="1" t="s">
        <v>30</v>
      </c>
      <c r="AM1001" s="6">
        <f>+IFERROR(VALUE(RIGHT(Tabla7[[#This Row],[B2B]],6)),"")</f>
        <v>11897</v>
      </c>
      <c r="AN1001" s="6" t="str">
        <f>+IFERROR(VLOOKUP(AL1001,Auxiliar!$A:$C,2,0),"")</f>
        <v>LATONES</v>
      </c>
      <c r="AO1001" s="7" t="str">
        <f>+IFERROR(VLOOKUP(AL1001,Auxiliar!$A:$C,3,0),"")</f>
        <v>1b 4% | 5b 7% | 97b 0%</v>
      </c>
      <c r="AW1001" s="1"/>
      <c r="AX1001" s="1" t="s">
        <v>32</v>
      </c>
      <c r="AY1001" s="6" t="str">
        <f>+IFERROR(VALUE(RIGHT(Tabla9[[#This Row],[B2B]],6)),"")</f>
        <v/>
      </c>
      <c r="AZ1001" s="6" t="str">
        <f>+IFERROR(VLOOKUP(AX1001,Auxiliar!$A:$C,2,0),"")</f>
        <v>LATONES</v>
      </c>
      <c r="BA1001" s="7" t="str">
        <f>+IFERROR(VLOOKUP(AX1001,Auxiliar!$A:$C,3,0),"")</f>
        <v>2b 3% | 4b 4% | 6b 5% | 10b 8%  | 385b 0%</v>
      </c>
      <c r="CA1001" s="1">
        <v>6683</v>
      </c>
      <c r="CB1001" s="1" t="s">
        <v>35</v>
      </c>
      <c r="CC1001" s="6">
        <f>+IFERROR(VALUE(RIGHT(Tabla14[[#This Row],[B2B]],6)),"")</f>
        <v>6683</v>
      </c>
      <c r="CD1001" s="6" t="str">
        <f>+IFERROR(VLOOKUP(CB1001,Auxiliar!$A:$C,2,0),"")</f>
        <v>Corona 710cc</v>
      </c>
      <c r="CE1001" s="7" t="str">
        <f>+IFERROR(VLOOKUP(CB1001,Auxiliar!$A:$C,3,0),"")</f>
        <v>1b 10% | 85b 0%</v>
      </c>
      <c r="CM1001" s="1">
        <v>6593</v>
      </c>
      <c r="CN1001" s="1" t="s">
        <v>20</v>
      </c>
      <c r="CO1001" s="6">
        <v>6593</v>
      </c>
      <c r="CP1001" s="6" t="s">
        <v>20</v>
      </c>
      <c r="CQ1001" s="7" t="s">
        <v>21</v>
      </c>
      <c r="CY1001" s="1">
        <v>6593</v>
      </c>
      <c r="CZ1001" s="1" t="s">
        <v>16</v>
      </c>
      <c r="DA1001" s="6">
        <f>+IFERROR(VALUE(RIGHT(Tabla18[[#This Row],[B2B]],6)),"")</f>
        <v>6593</v>
      </c>
      <c r="DB1001" s="6" t="str">
        <f>+IFERROR(VLOOKUP(CZ1001,Auxiliar!$A:$C,2,0),"")</f>
        <v>PREMIUM</v>
      </c>
      <c r="DC1001" s="7" t="str">
        <f>+IFERROR(VLOOKUP(CZ1001,Auxiliar!$A:$C,3,0),"")</f>
        <v>0b 0% | 2b 2% | 5b 3,5% | 10b 5%</v>
      </c>
      <c r="DE1001" s="1">
        <v>6593</v>
      </c>
      <c r="DF1001" s="1" t="s">
        <v>19</v>
      </c>
      <c r="DG1001" s="6">
        <f>+IFERROR(VALUE(RIGHT(Tabla19[[#This Row],[B2B]],6)),"")</f>
        <v>6593</v>
      </c>
      <c r="DH1001" s="6" t="str">
        <f>+IFERROR(VLOOKUP(DF1001,Auxiliar!$A:$C,2,0),"")</f>
        <v>MICHELOB</v>
      </c>
      <c r="DI1001" s="7" t="str">
        <f>+IFERROR(VLOOKUP(DF1001,Auxiliar!$A:$C,3,0),"")</f>
        <v>1b 7% | 3b 22% | 8b 27%</v>
      </c>
      <c r="DK1001" s="1"/>
      <c r="DL1001" s="1"/>
      <c r="DM1001" s="6" t="str">
        <f>+IFERROR(VALUE(RIGHT(Tabla20[[#This Row],[B2B]],6)),"")</f>
        <v/>
      </c>
      <c r="DN1001" s="6" t="str">
        <f>+IFERROR(VLOOKUP(DL1001,Auxiliar!$A:$C,2,0),"")</f>
        <v/>
      </c>
      <c r="DO1001" s="7" t="str">
        <f>+IFERROR(VLOOKUP(DL1001,Auxiliar!$A:$C,3,0),"")</f>
        <v/>
      </c>
      <c r="DQ1001" s="1">
        <v>6593</v>
      </c>
      <c r="DR1001" s="12" t="s">
        <v>24</v>
      </c>
      <c r="DS1001" s="6">
        <f>+IFERROR(VALUE(RIGHT(Tabla21[[#This Row],[B2B]],6)),"")</f>
        <v>6593</v>
      </c>
      <c r="DT1001" s="6" t="str">
        <f>+IFERROR(VLOOKUP(DR1001,Auxiliar!$A:$C,2,0),"")</f>
        <v>CORONA PORRON</v>
      </c>
      <c r="DU1001" s="7" t="str">
        <f>+IFERROR(VLOOKUP(DR1001,Auxiliar!$A:$C,3,0),"")</f>
        <v>1b 5% | 20b 0%</v>
      </c>
      <c r="DW1001" s="1"/>
      <c r="DX1001" s="12"/>
      <c r="DY1001" s="6" t="str">
        <f>+IFERROR(VALUE(RIGHT(Tabla22[[#This Row],[B2B]],6)),"")</f>
        <v/>
      </c>
      <c r="DZ1001" s="6" t="str">
        <f>+IFERROR(VLOOKUP(DX1001,Auxiliar!$A:$C,2,0),"")</f>
        <v/>
      </c>
      <c r="EA1001" s="7" t="str">
        <f>+IFERROR(VLOOKUP(DX1001,Auxiliar!$A:$C,3,0),"")</f>
        <v/>
      </c>
      <c r="EC1001" s="1"/>
      <c r="ED1001" s="12"/>
      <c r="EE1001" s="6" t="str">
        <f>+IFERROR(VALUE(RIGHT(Tabla23[[#This Row],[B2B]],6)),"")</f>
        <v/>
      </c>
      <c r="EF1001" s="6" t="str">
        <f>+IFERROR(VLOOKUP(ED1001,Auxiliar!$A:$C,2,0),"")</f>
        <v/>
      </c>
      <c r="EG1001" s="7" t="str">
        <f>+IFERROR(VLOOKUP(ED1001,Auxiliar!$A:$C,3,0),"")</f>
        <v/>
      </c>
      <c r="EI1001" s="1"/>
      <c r="EJ1001" s="12"/>
      <c r="EK1001" s="6" t="str">
        <f>+IFERROR(VALUE(RIGHT(Tabla24[[#This Row],[B2B]],6)),"")</f>
        <v/>
      </c>
      <c r="EL1001" s="6" t="str">
        <f>+IFERROR(VLOOKUP(EJ1001,Auxiliar!$A:$C,2,0),"")</f>
        <v/>
      </c>
      <c r="EM1001" s="7" t="str">
        <f>+IFERROR(VLOOKUP(EJ1001,Auxiliar!$A:$C,3,0),"")</f>
        <v/>
      </c>
      <c r="EO1001" s="1"/>
      <c r="EP1001" s="12"/>
      <c r="EQ1001" s="6" t="str">
        <f>+IFERROR(VALUE(RIGHT(Tabla25[[#This Row],[B2B]],6)),"")</f>
        <v/>
      </c>
      <c r="ER1001" s="6" t="str">
        <f>+IFERROR(VLOOKUP(EP1001,Auxiliar!$A:$C,2,0),"")</f>
        <v/>
      </c>
      <c r="ES1001" s="7" t="str">
        <f>+IFERROR(VLOOKUP(EP1001,Auxiliar!$A:$C,3,0),"")</f>
        <v/>
      </c>
      <c r="EU1001" s="1"/>
      <c r="EV1001" s="12"/>
      <c r="EW1001" s="6" t="str">
        <f>+IFERROR(VALUE(RIGHT(Tabla26[[#This Row],[B2B]],6)),"")</f>
        <v/>
      </c>
      <c r="EX1001" s="6" t="str">
        <f>+IFERROR(VLOOKUP(EV1001,Auxiliar!$A:$C,2,0),"")</f>
        <v/>
      </c>
      <c r="EY1001" s="7" t="str">
        <f>+IFERROR(VLOOKUP(EV1001,Auxiliar!$A:$C,3,0),"")</f>
        <v/>
      </c>
      <c r="EZ1001" s="1"/>
      <c r="FA1001" s="12"/>
      <c r="FB1001" s="6" t="str">
        <f>+IFERROR(VALUE(RIGHT(Tabla27[[#This Row],[B2B]],6)),"")</f>
        <v/>
      </c>
      <c r="FC1001" s="6" t="str">
        <f>+IFERROR(VLOOKUP(FA1001,Auxiliar!$A:$C,2,0),"")</f>
        <v/>
      </c>
      <c r="FD1001" s="7" t="str">
        <f>+IFERROR(VLOOKUP(FA1001,Auxiliar!$A:$C,3,0),"")</f>
        <v/>
      </c>
      <c r="FE1001" s="1"/>
      <c r="FF1001" s="12"/>
      <c r="FG1001" s="6" t="str">
        <f>+IFERROR(VALUE(RIGHT(Tabla28[[#This Row],[B2B]],6)),"")</f>
        <v/>
      </c>
      <c r="FH1001" s="6" t="str">
        <f>+IFERROR(VLOOKUP(FF1001,Auxiliar!$A:$C,2,0),"")</f>
        <v/>
      </c>
      <c r="FI1001" s="7" t="str">
        <f>+IFERROR(VLOOKUP(FF1001,Auxiliar!$A:$C,3,0),"")</f>
        <v/>
      </c>
      <c r="FJ1001" s="1"/>
      <c r="FK1001" s="12"/>
      <c r="FL1001" s="6" t="str">
        <f>+IFERROR(VALUE(RIGHT(Tabla29[[#This Row],[B2B]],6)),"")</f>
        <v/>
      </c>
      <c r="FM1001" s="6" t="str">
        <f>+IFERROR(VLOOKUP(FK1001,Auxiliar!$A:$C,2,0),"")</f>
        <v/>
      </c>
      <c r="FN1001" s="7" t="str">
        <f>+IFERROR(VLOOKUP(FK1001,Auxiliar!$A:$C,3,0),"")</f>
        <v/>
      </c>
      <c r="FO1001" s="1"/>
      <c r="FP1001" s="12"/>
      <c r="FQ1001" s="6" t="str">
        <f>+IFERROR(VALUE(RIGHT(Tabla30[[#This Row],[B2B]],6)),"")</f>
        <v/>
      </c>
      <c r="FR1001" s="6" t="str">
        <f>+IFERROR(VLOOKUP(FP1001,Auxiliar!$A:$C,2,0),"")</f>
        <v/>
      </c>
      <c r="FS1001" s="7"/>
      <c r="FT1001" s="1"/>
      <c r="FU1001" s="12"/>
      <c r="FV1001" s="6" t="str">
        <f>+IFERROR(VALUE(RIGHT(Tabla31[[#This Row],[B2B]],6)),"")</f>
        <v/>
      </c>
      <c r="FW1001" s="6" t="str">
        <f>+IFERROR(VLOOKUP(FU1001,Auxiliar!$A:$C,2,0),"")</f>
        <v/>
      </c>
      <c r="FX1001" s="7" t="str">
        <f>+IFERROR(VLOOKUP(FU1001,Auxiliar!$A:$C,3,0),"")</f>
        <v/>
      </c>
      <c r="FY1001" s="1"/>
      <c r="FZ1001" s="12"/>
      <c r="GA1001" s="6" t="str">
        <f>+IFERROR(VALUE(RIGHT(Tabla32[[#This Row],[B2B]],6)),"")</f>
        <v/>
      </c>
      <c r="GB1001" s="6" t="str">
        <f>+IFERROR(VLOOKUP(FZ1001,Auxiliar!$A:$C,2,0),"")</f>
        <v/>
      </c>
      <c r="GC1001" s="7" t="str">
        <f>+IFERROR(VLOOKUP(FZ1001,Auxiliar!$A:$C,3,0),"")</f>
        <v/>
      </c>
      <c r="GD1001" s="1"/>
      <c r="GE1001" s="12"/>
      <c r="GF1001" s="6" t="str">
        <f>+IFERROR(VALUE(RIGHT(Tabla33[[#This Row],[B2B]],6)),"")</f>
        <v/>
      </c>
      <c r="GG1001" s="6" t="str">
        <f>+IFERROR(VLOOKUP(GE1001,Auxiliar!$A:$C,2,0),"")</f>
        <v/>
      </c>
      <c r="GH1001" s="7" t="str">
        <f>+IFERROR(VLOOKUP(GE1001,Auxiliar!$A:$C,3,0),"")</f>
        <v/>
      </c>
    </row>
    <row r="1002" spans="19:190" x14ac:dyDescent="0.25">
      <c r="S1002" s="1">
        <v>20204</v>
      </c>
      <c r="T1002" s="1" t="s">
        <v>9</v>
      </c>
      <c r="U1002" s="6">
        <f>+IFERROR(VALUE(RIGHT(Tabla4[[#This Row],[B2B]],6)),"")</f>
        <v>20204</v>
      </c>
      <c r="V1002" s="6" t="str">
        <f>+IFERROR(VLOOKUP(T1002,Auxiliar!$A:$C,2,0),"")</f>
        <v>CORE</v>
      </c>
      <c r="W1002" s="7" t="str">
        <f>+IFERROR(VLOOKUP(T1002,Auxiliar!$A:$C,3,0),"")</f>
        <v>0b 1% | 2b 5% | 4b 6%</v>
      </c>
      <c r="AK1002" s="1">
        <v>11898</v>
      </c>
      <c r="AL1002" s="1" t="s">
        <v>30</v>
      </c>
      <c r="AM1002" s="6">
        <f>+IFERROR(VALUE(RIGHT(Tabla7[[#This Row],[B2B]],6)),"")</f>
        <v>11898</v>
      </c>
      <c r="AN1002" s="6" t="str">
        <f>+IFERROR(VLOOKUP(AL1002,Auxiliar!$A:$C,2,0),"")</f>
        <v>LATONES</v>
      </c>
      <c r="AO1002" s="7" t="str">
        <f>+IFERROR(VLOOKUP(AL1002,Auxiliar!$A:$C,3,0),"")</f>
        <v>1b 4% | 5b 7% | 97b 0%</v>
      </c>
      <c r="AW1002" s="1"/>
      <c r="AX1002" s="1" t="s">
        <v>32</v>
      </c>
      <c r="AY1002" s="6" t="str">
        <f>+IFERROR(VALUE(RIGHT(Tabla9[[#This Row],[B2B]],6)),"")</f>
        <v/>
      </c>
      <c r="AZ1002" s="6" t="str">
        <f>+IFERROR(VLOOKUP(AX1002,Auxiliar!$A:$C,2,0),"")</f>
        <v>LATONES</v>
      </c>
      <c r="BA1002" s="7" t="str">
        <f>+IFERROR(VLOOKUP(AX1002,Auxiliar!$A:$C,3,0),"")</f>
        <v>2b 3% | 4b 4% | 6b 5% | 10b 8%  | 385b 0%</v>
      </c>
      <c r="CA1002" s="1">
        <v>6689</v>
      </c>
      <c r="CB1002" s="1" t="s">
        <v>35</v>
      </c>
      <c r="CC1002" s="6">
        <f>+IFERROR(VALUE(RIGHT(Tabla14[[#This Row],[B2B]],6)),"")</f>
        <v>6689</v>
      </c>
      <c r="CD1002" s="6" t="str">
        <f>+IFERROR(VLOOKUP(CB1002,Auxiliar!$A:$C,2,0),"")</f>
        <v>Corona 710cc</v>
      </c>
      <c r="CE1002" s="7" t="str">
        <f>+IFERROR(VLOOKUP(CB1002,Auxiliar!$A:$C,3,0),"")</f>
        <v>1b 10% | 85b 0%</v>
      </c>
      <c r="CM1002" s="1">
        <v>6602</v>
      </c>
      <c r="CN1002" s="1" t="s">
        <v>20</v>
      </c>
      <c r="CO1002" s="6">
        <v>6602</v>
      </c>
      <c r="CP1002" s="6" t="s">
        <v>20</v>
      </c>
      <c r="CQ1002" s="7" t="s">
        <v>21</v>
      </c>
      <c r="CY1002" s="1">
        <v>6602</v>
      </c>
      <c r="CZ1002" s="1" t="s">
        <v>16</v>
      </c>
      <c r="DA1002" s="6">
        <f>+IFERROR(VALUE(RIGHT(Tabla18[[#This Row],[B2B]],6)),"")</f>
        <v>6602</v>
      </c>
      <c r="DB1002" s="6" t="str">
        <f>+IFERROR(VLOOKUP(CZ1002,Auxiliar!$A:$C,2,0),"")</f>
        <v>PREMIUM</v>
      </c>
      <c r="DC1002" s="7" t="str">
        <f>+IFERROR(VLOOKUP(CZ1002,Auxiliar!$A:$C,3,0),"")</f>
        <v>0b 0% | 2b 2% | 5b 3,5% | 10b 5%</v>
      </c>
      <c r="DE1002" s="1">
        <v>6602</v>
      </c>
      <c r="DF1002" s="1" t="s">
        <v>19</v>
      </c>
      <c r="DG1002" s="6">
        <f>+IFERROR(VALUE(RIGHT(Tabla19[[#This Row],[B2B]],6)),"")</f>
        <v>6602</v>
      </c>
      <c r="DH1002" s="6" t="str">
        <f>+IFERROR(VLOOKUP(DF1002,Auxiliar!$A:$C,2,0),"")</f>
        <v>MICHELOB</v>
      </c>
      <c r="DI1002" s="7" t="str">
        <f>+IFERROR(VLOOKUP(DF1002,Auxiliar!$A:$C,3,0),"")</f>
        <v>1b 7% | 3b 22% | 8b 27%</v>
      </c>
      <c r="DK1002" s="1"/>
      <c r="DL1002" s="1"/>
      <c r="DM1002" s="6" t="str">
        <f>+IFERROR(VALUE(RIGHT(Tabla20[[#This Row],[B2B]],6)),"")</f>
        <v/>
      </c>
      <c r="DN1002" s="6" t="str">
        <f>+IFERROR(VLOOKUP(DL1002,Auxiliar!$A:$C,2,0),"")</f>
        <v/>
      </c>
      <c r="DO1002" s="7" t="str">
        <f>+IFERROR(VLOOKUP(DL1002,Auxiliar!$A:$C,3,0),"")</f>
        <v/>
      </c>
      <c r="DQ1002" s="1">
        <v>6602</v>
      </c>
      <c r="DR1002" s="12" t="s">
        <v>24</v>
      </c>
      <c r="DS1002" s="6">
        <f>+IFERROR(VALUE(RIGHT(Tabla21[[#This Row],[B2B]],6)),"")</f>
        <v>6602</v>
      </c>
      <c r="DT1002" s="6" t="str">
        <f>+IFERROR(VLOOKUP(DR1002,Auxiliar!$A:$C,2,0),"")</f>
        <v>CORONA PORRON</v>
      </c>
      <c r="DU1002" s="7" t="str">
        <f>+IFERROR(VLOOKUP(DR1002,Auxiliar!$A:$C,3,0),"")</f>
        <v>1b 5% | 20b 0%</v>
      </c>
      <c r="DW1002" s="1"/>
      <c r="DX1002" s="12"/>
      <c r="DY1002" s="6" t="str">
        <f>+IFERROR(VALUE(RIGHT(Tabla22[[#This Row],[B2B]],6)),"")</f>
        <v/>
      </c>
      <c r="DZ1002" s="6" t="str">
        <f>+IFERROR(VLOOKUP(DX1002,Auxiliar!$A:$C,2,0),"")</f>
        <v/>
      </c>
      <c r="EA1002" s="7" t="str">
        <f>+IFERROR(VLOOKUP(DX1002,Auxiliar!$A:$C,3,0),"")</f>
        <v/>
      </c>
      <c r="EC1002" s="1"/>
      <c r="ED1002" s="12"/>
      <c r="EE1002" s="6" t="str">
        <f>+IFERROR(VALUE(RIGHT(Tabla23[[#This Row],[B2B]],6)),"")</f>
        <v/>
      </c>
      <c r="EF1002" s="6" t="str">
        <f>+IFERROR(VLOOKUP(ED1002,Auxiliar!$A:$C,2,0),"")</f>
        <v/>
      </c>
      <c r="EG1002" s="7" t="str">
        <f>+IFERROR(VLOOKUP(ED1002,Auxiliar!$A:$C,3,0),"")</f>
        <v/>
      </c>
      <c r="EI1002" s="1"/>
      <c r="EJ1002" s="12"/>
      <c r="EK1002" s="6" t="str">
        <f>+IFERROR(VALUE(RIGHT(Tabla24[[#This Row],[B2B]],6)),"")</f>
        <v/>
      </c>
      <c r="EL1002" s="6" t="str">
        <f>+IFERROR(VLOOKUP(EJ1002,Auxiliar!$A:$C,2,0),"")</f>
        <v/>
      </c>
      <c r="EM1002" s="7" t="str">
        <f>+IFERROR(VLOOKUP(EJ1002,Auxiliar!$A:$C,3,0),"")</f>
        <v/>
      </c>
      <c r="EO1002" s="1"/>
      <c r="EP1002" s="12"/>
      <c r="EQ1002" s="6" t="str">
        <f>+IFERROR(VALUE(RIGHT(Tabla25[[#This Row],[B2B]],6)),"")</f>
        <v/>
      </c>
      <c r="ER1002" s="6" t="str">
        <f>+IFERROR(VLOOKUP(EP1002,Auxiliar!$A:$C,2,0),"")</f>
        <v/>
      </c>
      <c r="ES1002" s="7" t="str">
        <f>+IFERROR(VLOOKUP(EP1002,Auxiliar!$A:$C,3,0),"")</f>
        <v/>
      </c>
      <c r="EU1002" s="1"/>
      <c r="EV1002" s="12"/>
      <c r="EW1002" s="6" t="str">
        <f>+IFERROR(VALUE(RIGHT(Tabla26[[#This Row],[B2B]],6)),"")</f>
        <v/>
      </c>
      <c r="EX1002" s="6" t="str">
        <f>+IFERROR(VLOOKUP(EV1002,Auxiliar!$A:$C,2,0),"")</f>
        <v/>
      </c>
      <c r="EY1002" s="7" t="str">
        <f>+IFERROR(VLOOKUP(EV1002,Auxiliar!$A:$C,3,0),"")</f>
        <v/>
      </c>
      <c r="EZ1002" s="1"/>
      <c r="FA1002" s="12"/>
      <c r="FB1002" s="6" t="str">
        <f>+IFERROR(VALUE(RIGHT(Tabla27[[#This Row],[B2B]],6)),"")</f>
        <v/>
      </c>
      <c r="FC1002" s="6" t="str">
        <f>+IFERROR(VLOOKUP(FA1002,Auxiliar!$A:$C,2,0),"")</f>
        <v/>
      </c>
      <c r="FD1002" s="7" t="str">
        <f>+IFERROR(VLOOKUP(FA1002,Auxiliar!$A:$C,3,0),"")</f>
        <v/>
      </c>
      <c r="FE1002" s="1"/>
      <c r="FF1002" s="12"/>
      <c r="FG1002" s="6" t="str">
        <f>+IFERROR(VALUE(RIGHT(Tabla28[[#This Row],[B2B]],6)),"")</f>
        <v/>
      </c>
      <c r="FH1002" s="6" t="str">
        <f>+IFERROR(VLOOKUP(FF1002,Auxiliar!$A:$C,2,0),"")</f>
        <v/>
      </c>
      <c r="FI1002" s="7" t="str">
        <f>+IFERROR(VLOOKUP(FF1002,Auxiliar!$A:$C,3,0),"")</f>
        <v/>
      </c>
      <c r="FJ1002" s="1"/>
      <c r="FK1002" s="12"/>
      <c r="FL1002" s="6" t="str">
        <f>+IFERROR(VALUE(RIGHT(Tabla29[[#This Row],[B2B]],6)),"")</f>
        <v/>
      </c>
      <c r="FM1002" s="6" t="str">
        <f>+IFERROR(VLOOKUP(FK1002,Auxiliar!$A:$C,2,0),"")</f>
        <v/>
      </c>
      <c r="FN1002" s="7" t="str">
        <f>+IFERROR(VLOOKUP(FK1002,Auxiliar!$A:$C,3,0),"")</f>
        <v/>
      </c>
      <c r="FO1002" s="1"/>
      <c r="FP1002" s="12"/>
      <c r="FQ1002" s="6" t="str">
        <f>+IFERROR(VALUE(RIGHT(Tabla30[[#This Row],[B2B]],6)),"")</f>
        <v/>
      </c>
      <c r="FR1002" s="6" t="str">
        <f>+IFERROR(VLOOKUP(FP1002,Auxiliar!$A:$C,2,0),"")</f>
        <v/>
      </c>
      <c r="FS1002" s="7"/>
      <c r="FT1002" s="1"/>
      <c r="FU1002" s="12"/>
      <c r="FV1002" s="6" t="str">
        <f>+IFERROR(VALUE(RIGHT(Tabla31[[#This Row],[B2B]],6)),"")</f>
        <v/>
      </c>
      <c r="FW1002" s="6" t="str">
        <f>+IFERROR(VLOOKUP(FU1002,Auxiliar!$A:$C,2,0),"")</f>
        <v/>
      </c>
      <c r="FX1002" s="7" t="str">
        <f>+IFERROR(VLOOKUP(FU1002,Auxiliar!$A:$C,3,0),"")</f>
        <v/>
      </c>
      <c r="FY1002" s="1"/>
      <c r="FZ1002" s="12"/>
      <c r="GA1002" s="6" t="str">
        <f>+IFERROR(VALUE(RIGHT(Tabla32[[#This Row],[B2B]],6)),"")</f>
        <v/>
      </c>
      <c r="GB1002" s="6" t="str">
        <f>+IFERROR(VLOOKUP(FZ1002,Auxiliar!$A:$C,2,0),"")</f>
        <v/>
      </c>
      <c r="GC1002" s="7" t="str">
        <f>+IFERROR(VLOOKUP(FZ1002,Auxiliar!$A:$C,3,0),"")</f>
        <v/>
      </c>
      <c r="GD1002" s="1"/>
      <c r="GE1002" s="12"/>
      <c r="GF1002" s="6" t="str">
        <f>+IFERROR(VALUE(RIGHT(Tabla33[[#This Row],[B2B]],6)),"")</f>
        <v/>
      </c>
      <c r="GG1002" s="6" t="str">
        <f>+IFERROR(VLOOKUP(GE1002,Auxiliar!$A:$C,2,0),"")</f>
        <v/>
      </c>
      <c r="GH1002" s="7" t="str">
        <f>+IFERROR(VLOOKUP(GE1002,Auxiliar!$A:$C,3,0),"")</f>
        <v/>
      </c>
    </row>
    <row r="1003" spans="19:190" x14ac:dyDescent="0.25">
      <c r="S1003" s="1">
        <v>20221</v>
      </c>
      <c r="T1003" s="1" t="s">
        <v>9</v>
      </c>
      <c r="U1003" s="6">
        <f>+IFERROR(VALUE(RIGHT(Tabla4[[#This Row],[B2B]],6)),"")</f>
        <v>20221</v>
      </c>
      <c r="V1003" s="6" t="str">
        <f>+IFERROR(VLOOKUP(T1003,Auxiliar!$A:$C,2,0),"")</f>
        <v>CORE</v>
      </c>
      <c r="W1003" s="7" t="str">
        <f>+IFERROR(VLOOKUP(T1003,Auxiliar!$A:$C,3,0),"")</f>
        <v>0b 1% | 2b 5% | 4b 6%</v>
      </c>
      <c r="AK1003" s="1">
        <v>11899</v>
      </c>
      <c r="AL1003" s="1" t="s">
        <v>30</v>
      </c>
      <c r="AM1003" s="6">
        <f>+IFERROR(VALUE(RIGHT(Tabla7[[#This Row],[B2B]],6)),"")</f>
        <v>11899</v>
      </c>
      <c r="AN1003" s="6" t="str">
        <f>+IFERROR(VLOOKUP(AL1003,Auxiliar!$A:$C,2,0),"")</f>
        <v>LATONES</v>
      </c>
      <c r="AO1003" s="7" t="str">
        <f>+IFERROR(VLOOKUP(AL1003,Auxiliar!$A:$C,3,0),"")</f>
        <v>1b 4% | 5b 7% | 97b 0%</v>
      </c>
      <c r="AW1003" s="1"/>
      <c r="AX1003" s="1" t="s">
        <v>32</v>
      </c>
      <c r="AY1003" s="6" t="str">
        <f>+IFERROR(VALUE(RIGHT(Tabla9[[#This Row],[B2B]],6)),"")</f>
        <v/>
      </c>
      <c r="AZ1003" s="6" t="str">
        <f>+IFERROR(VLOOKUP(AX1003,Auxiliar!$A:$C,2,0),"")</f>
        <v>LATONES</v>
      </c>
      <c r="BA1003" s="7" t="str">
        <f>+IFERROR(VLOOKUP(AX1003,Auxiliar!$A:$C,3,0),"")</f>
        <v>2b 3% | 4b 4% | 6b 5% | 10b 8%  | 385b 0%</v>
      </c>
      <c r="CA1003" s="1">
        <v>6690</v>
      </c>
      <c r="CB1003" s="1" t="s">
        <v>35</v>
      </c>
      <c r="CC1003" s="6">
        <f>+IFERROR(VALUE(RIGHT(Tabla14[[#This Row],[B2B]],6)),"")</f>
        <v>6690</v>
      </c>
      <c r="CD1003" s="6" t="str">
        <f>+IFERROR(VLOOKUP(CB1003,Auxiliar!$A:$C,2,0),"")</f>
        <v>Corona 710cc</v>
      </c>
      <c r="CE1003" s="7" t="str">
        <f>+IFERROR(VLOOKUP(CB1003,Auxiliar!$A:$C,3,0),"")</f>
        <v>1b 10% | 85b 0%</v>
      </c>
      <c r="CM1003" s="1">
        <v>6610</v>
      </c>
      <c r="CN1003" s="1" t="s">
        <v>20</v>
      </c>
      <c r="CO1003" s="6">
        <v>6610</v>
      </c>
      <c r="CP1003" s="6" t="s">
        <v>20</v>
      </c>
      <c r="CQ1003" s="7" t="s">
        <v>21</v>
      </c>
      <c r="CY1003" s="1">
        <v>6610</v>
      </c>
      <c r="CZ1003" s="1" t="s">
        <v>16</v>
      </c>
      <c r="DA1003" s="6">
        <f>+IFERROR(VALUE(RIGHT(Tabla18[[#This Row],[B2B]],6)),"")</f>
        <v>6610</v>
      </c>
      <c r="DB1003" s="6" t="str">
        <f>+IFERROR(VLOOKUP(CZ1003,Auxiliar!$A:$C,2,0),"")</f>
        <v>PREMIUM</v>
      </c>
      <c r="DC1003" s="7" t="str">
        <f>+IFERROR(VLOOKUP(CZ1003,Auxiliar!$A:$C,3,0),"")</f>
        <v>0b 0% | 2b 2% | 5b 3,5% | 10b 5%</v>
      </c>
      <c r="DE1003" s="1">
        <v>6610</v>
      </c>
      <c r="DF1003" s="1" t="s">
        <v>19</v>
      </c>
      <c r="DG1003" s="6">
        <f>+IFERROR(VALUE(RIGHT(Tabla19[[#This Row],[B2B]],6)),"")</f>
        <v>6610</v>
      </c>
      <c r="DH1003" s="6" t="str">
        <f>+IFERROR(VLOOKUP(DF1003,Auxiliar!$A:$C,2,0),"")</f>
        <v>MICHELOB</v>
      </c>
      <c r="DI1003" s="7" t="str">
        <f>+IFERROR(VLOOKUP(DF1003,Auxiliar!$A:$C,3,0),"")</f>
        <v>1b 7% | 3b 22% | 8b 27%</v>
      </c>
      <c r="DK1003" s="1"/>
      <c r="DL1003" s="1"/>
      <c r="DM1003" s="6" t="str">
        <f>+IFERROR(VALUE(RIGHT(Tabla20[[#This Row],[B2B]],6)),"")</f>
        <v/>
      </c>
      <c r="DN1003" s="6" t="str">
        <f>+IFERROR(VLOOKUP(DL1003,Auxiliar!$A:$C,2,0),"")</f>
        <v/>
      </c>
      <c r="DO1003" s="7" t="str">
        <f>+IFERROR(VLOOKUP(DL1003,Auxiliar!$A:$C,3,0),"")</f>
        <v/>
      </c>
      <c r="DQ1003" s="1">
        <v>6610</v>
      </c>
      <c r="DR1003" s="12" t="s">
        <v>24</v>
      </c>
      <c r="DS1003" s="6">
        <f>+IFERROR(VALUE(RIGHT(Tabla21[[#This Row],[B2B]],6)),"")</f>
        <v>6610</v>
      </c>
      <c r="DT1003" s="6" t="str">
        <f>+IFERROR(VLOOKUP(DR1003,Auxiliar!$A:$C,2,0),"")</f>
        <v>CORONA PORRON</v>
      </c>
      <c r="DU1003" s="7" t="str">
        <f>+IFERROR(VLOOKUP(DR1003,Auxiliar!$A:$C,3,0),"")</f>
        <v>1b 5% | 20b 0%</v>
      </c>
      <c r="DW1003" s="1"/>
      <c r="DX1003" s="12"/>
      <c r="DY1003" s="6" t="str">
        <f>+IFERROR(VALUE(RIGHT(Tabla22[[#This Row],[B2B]],6)),"")</f>
        <v/>
      </c>
      <c r="DZ1003" s="6" t="str">
        <f>+IFERROR(VLOOKUP(DX1003,Auxiliar!$A:$C,2,0),"")</f>
        <v/>
      </c>
      <c r="EA1003" s="7" t="str">
        <f>+IFERROR(VLOOKUP(DX1003,Auxiliar!$A:$C,3,0),"")</f>
        <v/>
      </c>
      <c r="EC1003" s="1"/>
      <c r="ED1003" s="12"/>
      <c r="EE1003" s="6" t="str">
        <f>+IFERROR(VALUE(RIGHT(Tabla23[[#This Row],[B2B]],6)),"")</f>
        <v/>
      </c>
      <c r="EF1003" s="6" t="str">
        <f>+IFERROR(VLOOKUP(ED1003,Auxiliar!$A:$C,2,0),"")</f>
        <v/>
      </c>
      <c r="EG1003" s="7" t="str">
        <f>+IFERROR(VLOOKUP(ED1003,Auxiliar!$A:$C,3,0),"")</f>
        <v/>
      </c>
      <c r="EI1003" s="1"/>
      <c r="EJ1003" s="12"/>
      <c r="EK1003" s="6" t="str">
        <f>+IFERROR(VALUE(RIGHT(Tabla24[[#This Row],[B2B]],6)),"")</f>
        <v/>
      </c>
      <c r="EL1003" s="6" t="str">
        <f>+IFERROR(VLOOKUP(EJ1003,Auxiliar!$A:$C,2,0),"")</f>
        <v/>
      </c>
      <c r="EM1003" s="7" t="str">
        <f>+IFERROR(VLOOKUP(EJ1003,Auxiliar!$A:$C,3,0),"")</f>
        <v/>
      </c>
      <c r="EO1003" s="1"/>
      <c r="EP1003" s="12"/>
      <c r="EQ1003" s="6" t="str">
        <f>+IFERROR(VALUE(RIGHT(Tabla25[[#This Row],[B2B]],6)),"")</f>
        <v/>
      </c>
      <c r="ER1003" s="6" t="str">
        <f>+IFERROR(VLOOKUP(EP1003,Auxiliar!$A:$C,2,0),"")</f>
        <v/>
      </c>
      <c r="ES1003" s="7" t="str">
        <f>+IFERROR(VLOOKUP(EP1003,Auxiliar!$A:$C,3,0),"")</f>
        <v/>
      </c>
      <c r="EU1003" s="1"/>
      <c r="EV1003" s="12"/>
      <c r="EW1003" s="6" t="str">
        <f>+IFERROR(VALUE(RIGHT(Tabla26[[#This Row],[B2B]],6)),"")</f>
        <v/>
      </c>
      <c r="EX1003" s="6" t="str">
        <f>+IFERROR(VLOOKUP(EV1003,Auxiliar!$A:$C,2,0),"")</f>
        <v/>
      </c>
      <c r="EY1003" s="7" t="str">
        <f>+IFERROR(VLOOKUP(EV1003,Auxiliar!$A:$C,3,0),"")</f>
        <v/>
      </c>
      <c r="EZ1003" s="1"/>
      <c r="FA1003" s="12"/>
      <c r="FB1003" s="6" t="str">
        <f>+IFERROR(VALUE(RIGHT(Tabla27[[#This Row],[B2B]],6)),"")</f>
        <v/>
      </c>
      <c r="FC1003" s="6" t="str">
        <f>+IFERROR(VLOOKUP(FA1003,Auxiliar!$A:$C,2,0),"")</f>
        <v/>
      </c>
      <c r="FD1003" s="7" t="str">
        <f>+IFERROR(VLOOKUP(FA1003,Auxiliar!$A:$C,3,0),"")</f>
        <v/>
      </c>
      <c r="FE1003" s="1"/>
      <c r="FF1003" s="12"/>
      <c r="FG1003" s="6" t="str">
        <f>+IFERROR(VALUE(RIGHT(Tabla28[[#This Row],[B2B]],6)),"")</f>
        <v/>
      </c>
      <c r="FH1003" s="6" t="str">
        <f>+IFERROR(VLOOKUP(FF1003,Auxiliar!$A:$C,2,0),"")</f>
        <v/>
      </c>
      <c r="FI1003" s="7" t="str">
        <f>+IFERROR(VLOOKUP(FF1003,Auxiliar!$A:$C,3,0),"")</f>
        <v/>
      </c>
      <c r="FJ1003" s="1"/>
      <c r="FK1003" s="12"/>
      <c r="FL1003" s="6" t="str">
        <f>+IFERROR(VALUE(RIGHT(Tabla29[[#This Row],[B2B]],6)),"")</f>
        <v/>
      </c>
      <c r="FM1003" s="6" t="str">
        <f>+IFERROR(VLOOKUP(FK1003,Auxiliar!$A:$C,2,0),"")</f>
        <v/>
      </c>
      <c r="FN1003" s="7" t="str">
        <f>+IFERROR(VLOOKUP(FK1003,Auxiliar!$A:$C,3,0),"")</f>
        <v/>
      </c>
      <c r="FO1003" s="1"/>
      <c r="FP1003" s="12"/>
      <c r="FQ1003" s="6" t="str">
        <f>+IFERROR(VALUE(RIGHT(Tabla30[[#This Row],[B2B]],6)),"")</f>
        <v/>
      </c>
      <c r="FR1003" s="6" t="str">
        <f>+IFERROR(VLOOKUP(FP1003,Auxiliar!$A:$C,2,0),"")</f>
        <v/>
      </c>
      <c r="FS1003" s="7"/>
      <c r="FT1003" s="1"/>
      <c r="FU1003" s="12"/>
      <c r="FV1003" s="6" t="str">
        <f>+IFERROR(VALUE(RIGHT(Tabla31[[#This Row],[B2B]],6)),"")</f>
        <v/>
      </c>
      <c r="FW1003" s="6" t="str">
        <f>+IFERROR(VLOOKUP(FU1003,Auxiliar!$A:$C,2,0),"")</f>
        <v/>
      </c>
      <c r="FX1003" s="7" t="str">
        <f>+IFERROR(VLOOKUP(FU1003,Auxiliar!$A:$C,3,0),"")</f>
        <v/>
      </c>
      <c r="FY1003" s="1"/>
      <c r="FZ1003" s="12"/>
      <c r="GA1003" s="6" t="str">
        <f>+IFERROR(VALUE(RIGHT(Tabla32[[#This Row],[B2B]],6)),"")</f>
        <v/>
      </c>
      <c r="GB1003" s="6" t="str">
        <f>+IFERROR(VLOOKUP(FZ1003,Auxiliar!$A:$C,2,0),"")</f>
        <v/>
      </c>
      <c r="GC1003" s="7" t="str">
        <f>+IFERROR(VLOOKUP(FZ1003,Auxiliar!$A:$C,3,0),"")</f>
        <v/>
      </c>
      <c r="GD1003" s="1"/>
      <c r="GE1003" s="12"/>
      <c r="GF1003" s="6" t="str">
        <f>+IFERROR(VALUE(RIGHT(Tabla33[[#This Row],[B2B]],6)),"")</f>
        <v/>
      </c>
      <c r="GG1003" s="6" t="str">
        <f>+IFERROR(VLOOKUP(GE1003,Auxiliar!$A:$C,2,0),"")</f>
        <v/>
      </c>
      <c r="GH1003" s="7" t="str">
        <f>+IFERROR(VLOOKUP(GE1003,Auxiliar!$A:$C,3,0),"")</f>
        <v/>
      </c>
    </row>
    <row r="1004" spans="19:190" x14ac:dyDescent="0.25">
      <c r="S1004" s="1">
        <v>20225</v>
      </c>
      <c r="T1004" s="1" t="s">
        <v>9</v>
      </c>
      <c r="U1004" s="6">
        <f>+IFERROR(VALUE(RIGHT(Tabla4[[#This Row],[B2B]],6)),"")</f>
        <v>20225</v>
      </c>
      <c r="V1004" s="6" t="str">
        <f>+IFERROR(VLOOKUP(T1004,Auxiliar!$A:$C,2,0),"")</f>
        <v>CORE</v>
      </c>
      <c r="W1004" s="7" t="str">
        <f>+IFERROR(VLOOKUP(T1004,Auxiliar!$A:$C,3,0),"")</f>
        <v>0b 1% | 2b 5% | 4b 6%</v>
      </c>
      <c r="AK1004" s="1">
        <v>11900</v>
      </c>
      <c r="AL1004" s="1" t="s">
        <v>30</v>
      </c>
      <c r="AM1004" s="6">
        <f>+IFERROR(VALUE(RIGHT(Tabla7[[#This Row],[B2B]],6)),"")</f>
        <v>11900</v>
      </c>
      <c r="AN1004" s="6" t="str">
        <f>+IFERROR(VLOOKUP(AL1004,Auxiliar!$A:$C,2,0),"")</f>
        <v>LATONES</v>
      </c>
      <c r="AO1004" s="7" t="str">
        <f>+IFERROR(VLOOKUP(AL1004,Auxiliar!$A:$C,3,0),"")</f>
        <v>1b 4% | 5b 7% | 97b 0%</v>
      </c>
      <c r="AW1004" s="1"/>
      <c r="AX1004" s="1" t="s">
        <v>32</v>
      </c>
      <c r="AY1004" s="6" t="str">
        <f>+IFERROR(VALUE(RIGHT(Tabla9[[#This Row],[B2B]],6)),"")</f>
        <v/>
      </c>
      <c r="AZ1004" s="6" t="str">
        <f>+IFERROR(VLOOKUP(AX1004,Auxiliar!$A:$C,2,0),"")</f>
        <v>LATONES</v>
      </c>
      <c r="BA1004" s="7" t="str">
        <f>+IFERROR(VLOOKUP(AX1004,Auxiliar!$A:$C,3,0),"")</f>
        <v>2b 3% | 4b 4% | 6b 5% | 10b 8%  | 385b 0%</v>
      </c>
      <c r="CA1004" s="1">
        <v>6692</v>
      </c>
      <c r="CB1004" s="1" t="s">
        <v>35</v>
      </c>
      <c r="CC1004" s="6">
        <f>+IFERROR(VALUE(RIGHT(Tabla14[[#This Row],[B2B]],6)),"")</f>
        <v>6692</v>
      </c>
      <c r="CD1004" s="6" t="str">
        <f>+IFERROR(VLOOKUP(CB1004,Auxiliar!$A:$C,2,0),"")</f>
        <v>Corona 710cc</v>
      </c>
      <c r="CE1004" s="7" t="str">
        <f>+IFERROR(VLOOKUP(CB1004,Auxiliar!$A:$C,3,0),"")</f>
        <v>1b 10% | 85b 0%</v>
      </c>
      <c r="CM1004" s="1">
        <v>6611</v>
      </c>
      <c r="CN1004" s="1" t="s">
        <v>20</v>
      </c>
      <c r="CO1004" s="6">
        <v>6611</v>
      </c>
      <c r="CP1004" s="6" t="s">
        <v>20</v>
      </c>
      <c r="CQ1004" s="7" t="s">
        <v>21</v>
      </c>
      <c r="CY1004" s="1">
        <v>6611</v>
      </c>
      <c r="CZ1004" s="1" t="s">
        <v>16</v>
      </c>
      <c r="DA1004" s="6">
        <f>+IFERROR(VALUE(RIGHT(Tabla18[[#This Row],[B2B]],6)),"")</f>
        <v>6611</v>
      </c>
      <c r="DB1004" s="6" t="str">
        <f>+IFERROR(VLOOKUP(CZ1004,Auxiliar!$A:$C,2,0),"")</f>
        <v>PREMIUM</v>
      </c>
      <c r="DC1004" s="7" t="str">
        <f>+IFERROR(VLOOKUP(CZ1004,Auxiliar!$A:$C,3,0),"")</f>
        <v>0b 0% | 2b 2% | 5b 3,5% | 10b 5%</v>
      </c>
      <c r="DE1004" s="1">
        <v>6611</v>
      </c>
      <c r="DF1004" s="1" t="s">
        <v>19</v>
      </c>
      <c r="DG1004" s="6">
        <f>+IFERROR(VALUE(RIGHT(Tabla19[[#This Row],[B2B]],6)),"")</f>
        <v>6611</v>
      </c>
      <c r="DH1004" s="6" t="str">
        <f>+IFERROR(VLOOKUP(DF1004,Auxiliar!$A:$C,2,0),"")</f>
        <v>MICHELOB</v>
      </c>
      <c r="DI1004" s="7" t="str">
        <f>+IFERROR(VLOOKUP(DF1004,Auxiliar!$A:$C,3,0),"")</f>
        <v>1b 7% | 3b 22% | 8b 27%</v>
      </c>
      <c r="DK1004" s="1"/>
      <c r="DL1004" s="1"/>
      <c r="DM1004" s="6" t="str">
        <f>+IFERROR(VALUE(RIGHT(Tabla20[[#This Row],[B2B]],6)),"")</f>
        <v/>
      </c>
      <c r="DN1004" s="6" t="str">
        <f>+IFERROR(VLOOKUP(DL1004,Auxiliar!$A:$C,2,0),"")</f>
        <v/>
      </c>
      <c r="DO1004" s="7" t="str">
        <f>+IFERROR(VLOOKUP(DL1004,Auxiliar!$A:$C,3,0),"")</f>
        <v/>
      </c>
      <c r="DQ1004" s="1">
        <v>6611</v>
      </c>
      <c r="DR1004" s="12" t="s">
        <v>24</v>
      </c>
      <c r="DS1004" s="6">
        <f>+IFERROR(VALUE(RIGHT(Tabla21[[#This Row],[B2B]],6)),"")</f>
        <v>6611</v>
      </c>
      <c r="DT1004" s="6" t="str">
        <f>+IFERROR(VLOOKUP(DR1004,Auxiliar!$A:$C,2,0),"")</f>
        <v>CORONA PORRON</v>
      </c>
      <c r="DU1004" s="7" t="str">
        <f>+IFERROR(VLOOKUP(DR1004,Auxiliar!$A:$C,3,0),"")</f>
        <v>1b 5% | 20b 0%</v>
      </c>
      <c r="DW1004" s="1"/>
      <c r="DX1004" s="12"/>
      <c r="DY1004" s="6" t="str">
        <f>+IFERROR(VALUE(RIGHT(Tabla22[[#This Row],[B2B]],6)),"")</f>
        <v/>
      </c>
      <c r="DZ1004" s="6" t="str">
        <f>+IFERROR(VLOOKUP(DX1004,Auxiliar!$A:$C,2,0),"")</f>
        <v/>
      </c>
      <c r="EA1004" s="7" t="str">
        <f>+IFERROR(VLOOKUP(DX1004,Auxiliar!$A:$C,3,0),"")</f>
        <v/>
      </c>
      <c r="EC1004" s="1"/>
      <c r="ED1004" s="12"/>
      <c r="EE1004" s="6" t="str">
        <f>+IFERROR(VALUE(RIGHT(Tabla23[[#This Row],[B2B]],6)),"")</f>
        <v/>
      </c>
      <c r="EF1004" s="6" t="str">
        <f>+IFERROR(VLOOKUP(ED1004,Auxiliar!$A:$C,2,0),"")</f>
        <v/>
      </c>
      <c r="EG1004" s="7" t="str">
        <f>+IFERROR(VLOOKUP(ED1004,Auxiliar!$A:$C,3,0),"")</f>
        <v/>
      </c>
      <c r="EI1004" s="1"/>
      <c r="EJ1004" s="12"/>
      <c r="EK1004" s="6" t="str">
        <f>+IFERROR(VALUE(RIGHT(Tabla24[[#This Row],[B2B]],6)),"")</f>
        <v/>
      </c>
      <c r="EL1004" s="6" t="str">
        <f>+IFERROR(VLOOKUP(EJ1004,Auxiliar!$A:$C,2,0),"")</f>
        <v/>
      </c>
      <c r="EM1004" s="7" t="str">
        <f>+IFERROR(VLOOKUP(EJ1004,Auxiliar!$A:$C,3,0),"")</f>
        <v/>
      </c>
      <c r="EO1004" s="1"/>
      <c r="EP1004" s="12"/>
      <c r="EQ1004" s="6" t="str">
        <f>+IFERROR(VALUE(RIGHT(Tabla25[[#This Row],[B2B]],6)),"")</f>
        <v/>
      </c>
      <c r="ER1004" s="6" t="str">
        <f>+IFERROR(VLOOKUP(EP1004,Auxiliar!$A:$C,2,0),"")</f>
        <v/>
      </c>
      <c r="ES1004" s="7" t="str">
        <f>+IFERROR(VLOOKUP(EP1004,Auxiliar!$A:$C,3,0),"")</f>
        <v/>
      </c>
      <c r="EU1004" s="1"/>
      <c r="EV1004" s="12"/>
      <c r="EW1004" s="6" t="str">
        <f>+IFERROR(VALUE(RIGHT(Tabla26[[#This Row],[B2B]],6)),"")</f>
        <v/>
      </c>
      <c r="EX1004" s="6" t="str">
        <f>+IFERROR(VLOOKUP(EV1004,Auxiliar!$A:$C,2,0),"")</f>
        <v/>
      </c>
      <c r="EY1004" s="7" t="str">
        <f>+IFERROR(VLOOKUP(EV1004,Auxiliar!$A:$C,3,0),"")</f>
        <v/>
      </c>
      <c r="EZ1004" s="1"/>
      <c r="FA1004" s="12"/>
      <c r="FB1004" s="6" t="str">
        <f>+IFERROR(VALUE(RIGHT(Tabla27[[#This Row],[B2B]],6)),"")</f>
        <v/>
      </c>
      <c r="FC1004" s="6" t="str">
        <f>+IFERROR(VLOOKUP(FA1004,Auxiliar!$A:$C,2,0),"")</f>
        <v/>
      </c>
      <c r="FD1004" s="7" t="str">
        <f>+IFERROR(VLOOKUP(FA1004,Auxiliar!$A:$C,3,0),"")</f>
        <v/>
      </c>
      <c r="FE1004" s="1"/>
      <c r="FF1004" s="12"/>
      <c r="FG1004" s="6" t="str">
        <f>+IFERROR(VALUE(RIGHT(Tabla28[[#This Row],[B2B]],6)),"")</f>
        <v/>
      </c>
      <c r="FH1004" s="6" t="str">
        <f>+IFERROR(VLOOKUP(FF1004,Auxiliar!$A:$C,2,0),"")</f>
        <v/>
      </c>
      <c r="FI1004" s="7" t="str">
        <f>+IFERROR(VLOOKUP(FF1004,Auxiliar!$A:$C,3,0),"")</f>
        <v/>
      </c>
      <c r="FJ1004" s="1"/>
      <c r="FK1004" s="12"/>
      <c r="FL1004" s="6" t="str">
        <f>+IFERROR(VALUE(RIGHT(Tabla29[[#This Row],[B2B]],6)),"")</f>
        <v/>
      </c>
      <c r="FM1004" s="6" t="str">
        <f>+IFERROR(VLOOKUP(FK1004,Auxiliar!$A:$C,2,0),"")</f>
        <v/>
      </c>
      <c r="FN1004" s="7" t="str">
        <f>+IFERROR(VLOOKUP(FK1004,Auxiliar!$A:$C,3,0),"")</f>
        <v/>
      </c>
      <c r="FO1004" s="1"/>
      <c r="FP1004" s="12"/>
      <c r="FQ1004" s="6" t="str">
        <f>+IFERROR(VALUE(RIGHT(Tabla30[[#This Row],[B2B]],6)),"")</f>
        <v/>
      </c>
      <c r="FR1004" s="6" t="str">
        <f>+IFERROR(VLOOKUP(FP1004,Auxiliar!$A:$C,2,0),"")</f>
        <v/>
      </c>
      <c r="FS1004" s="7"/>
      <c r="FT1004" s="1"/>
      <c r="FU1004" s="12"/>
      <c r="FV1004" s="6" t="str">
        <f>+IFERROR(VALUE(RIGHT(Tabla31[[#This Row],[B2B]],6)),"")</f>
        <v/>
      </c>
      <c r="FW1004" s="6" t="str">
        <f>+IFERROR(VLOOKUP(FU1004,Auxiliar!$A:$C,2,0),"")</f>
        <v/>
      </c>
      <c r="FX1004" s="7" t="str">
        <f>+IFERROR(VLOOKUP(FU1004,Auxiliar!$A:$C,3,0),"")</f>
        <v/>
      </c>
      <c r="FY1004" s="1"/>
      <c r="FZ1004" s="12"/>
      <c r="GA1004" s="6" t="str">
        <f>+IFERROR(VALUE(RIGHT(Tabla32[[#This Row],[B2B]],6)),"")</f>
        <v/>
      </c>
      <c r="GB1004" s="6" t="str">
        <f>+IFERROR(VLOOKUP(FZ1004,Auxiliar!$A:$C,2,0),"")</f>
        <v/>
      </c>
      <c r="GC1004" s="7" t="str">
        <f>+IFERROR(VLOOKUP(FZ1004,Auxiliar!$A:$C,3,0),"")</f>
        <v/>
      </c>
      <c r="GD1004" s="1"/>
      <c r="GE1004" s="12"/>
      <c r="GF1004" s="6" t="str">
        <f>+IFERROR(VALUE(RIGHT(Tabla33[[#This Row],[B2B]],6)),"")</f>
        <v/>
      </c>
      <c r="GG1004" s="6" t="str">
        <f>+IFERROR(VLOOKUP(GE1004,Auxiliar!$A:$C,2,0),"")</f>
        <v/>
      </c>
      <c r="GH1004" s="7" t="str">
        <f>+IFERROR(VLOOKUP(GE1004,Auxiliar!$A:$C,3,0),"")</f>
        <v/>
      </c>
    </row>
    <row r="1005" spans="19:190" x14ac:dyDescent="0.25">
      <c r="S1005" s="1">
        <v>20236</v>
      </c>
      <c r="T1005" s="1" t="s">
        <v>9</v>
      </c>
      <c r="U1005" s="6">
        <f>+IFERROR(VALUE(RIGHT(Tabla4[[#This Row],[B2B]],6)),"")</f>
        <v>20236</v>
      </c>
      <c r="V1005" s="6" t="str">
        <f>+IFERROR(VLOOKUP(T1005,Auxiliar!$A:$C,2,0),"")</f>
        <v>CORE</v>
      </c>
      <c r="W1005" s="7" t="str">
        <f>+IFERROR(VLOOKUP(T1005,Auxiliar!$A:$C,3,0),"")</f>
        <v>0b 1% | 2b 5% | 4b 6%</v>
      </c>
      <c r="AK1005" s="1">
        <v>11901</v>
      </c>
      <c r="AL1005" s="1" t="s">
        <v>30</v>
      </c>
      <c r="AM1005" s="6">
        <f>+IFERROR(VALUE(RIGHT(Tabla7[[#This Row],[B2B]],6)),"")</f>
        <v>11901</v>
      </c>
      <c r="AN1005" s="6" t="str">
        <f>+IFERROR(VLOOKUP(AL1005,Auxiliar!$A:$C,2,0),"")</f>
        <v>LATONES</v>
      </c>
      <c r="AO1005" s="7" t="str">
        <f>+IFERROR(VLOOKUP(AL1005,Auxiliar!$A:$C,3,0),"")</f>
        <v>1b 4% | 5b 7% | 97b 0%</v>
      </c>
      <c r="AW1005" s="1"/>
      <c r="AX1005" s="1" t="s">
        <v>32</v>
      </c>
      <c r="AY1005" s="6" t="str">
        <f>+IFERROR(VALUE(RIGHT(Tabla9[[#This Row],[B2B]],6)),"")</f>
        <v/>
      </c>
      <c r="AZ1005" s="6" t="str">
        <f>+IFERROR(VLOOKUP(AX1005,Auxiliar!$A:$C,2,0),"")</f>
        <v>LATONES</v>
      </c>
      <c r="BA1005" s="7" t="str">
        <f>+IFERROR(VLOOKUP(AX1005,Auxiliar!$A:$C,3,0),"")</f>
        <v>2b 3% | 4b 4% | 6b 5% | 10b 8%  | 385b 0%</v>
      </c>
      <c r="CA1005" s="1">
        <v>6700</v>
      </c>
      <c r="CB1005" s="1" t="s">
        <v>35</v>
      </c>
      <c r="CC1005" s="6">
        <f>+IFERROR(VALUE(RIGHT(Tabla14[[#This Row],[B2B]],6)),"")</f>
        <v>6700</v>
      </c>
      <c r="CD1005" s="6" t="str">
        <f>+IFERROR(VLOOKUP(CB1005,Auxiliar!$A:$C,2,0),"")</f>
        <v>Corona 710cc</v>
      </c>
      <c r="CE1005" s="7" t="str">
        <f>+IFERROR(VLOOKUP(CB1005,Auxiliar!$A:$C,3,0),"")</f>
        <v>1b 10% | 85b 0%</v>
      </c>
      <c r="CM1005" s="1">
        <v>6613</v>
      </c>
      <c r="CN1005" s="1" t="s">
        <v>20</v>
      </c>
      <c r="CO1005" s="6">
        <v>6613</v>
      </c>
      <c r="CP1005" s="6" t="s">
        <v>20</v>
      </c>
      <c r="CQ1005" s="7" t="s">
        <v>21</v>
      </c>
      <c r="CY1005" s="1">
        <v>6613</v>
      </c>
      <c r="CZ1005" s="1" t="s">
        <v>16</v>
      </c>
      <c r="DA1005" s="6">
        <f>+IFERROR(VALUE(RIGHT(Tabla18[[#This Row],[B2B]],6)),"")</f>
        <v>6613</v>
      </c>
      <c r="DB1005" s="6" t="str">
        <f>+IFERROR(VLOOKUP(CZ1005,Auxiliar!$A:$C,2,0),"")</f>
        <v>PREMIUM</v>
      </c>
      <c r="DC1005" s="7" t="str">
        <f>+IFERROR(VLOOKUP(CZ1005,Auxiliar!$A:$C,3,0),"")</f>
        <v>0b 0% | 2b 2% | 5b 3,5% | 10b 5%</v>
      </c>
      <c r="DE1005" s="1">
        <v>6613</v>
      </c>
      <c r="DF1005" s="1" t="s">
        <v>19</v>
      </c>
      <c r="DG1005" s="6">
        <f>+IFERROR(VALUE(RIGHT(Tabla19[[#This Row],[B2B]],6)),"")</f>
        <v>6613</v>
      </c>
      <c r="DH1005" s="6" t="str">
        <f>+IFERROR(VLOOKUP(DF1005,Auxiliar!$A:$C,2,0),"")</f>
        <v>MICHELOB</v>
      </c>
      <c r="DI1005" s="7" t="str">
        <f>+IFERROR(VLOOKUP(DF1005,Auxiliar!$A:$C,3,0),"")</f>
        <v>1b 7% | 3b 22% | 8b 27%</v>
      </c>
      <c r="DK1005" s="1"/>
      <c r="DL1005" s="1"/>
      <c r="DM1005" s="6" t="str">
        <f>+IFERROR(VALUE(RIGHT(Tabla20[[#This Row],[B2B]],6)),"")</f>
        <v/>
      </c>
      <c r="DN1005" s="6" t="str">
        <f>+IFERROR(VLOOKUP(DL1005,Auxiliar!$A:$C,2,0),"")</f>
        <v/>
      </c>
      <c r="DO1005" s="7" t="str">
        <f>+IFERROR(VLOOKUP(DL1005,Auxiliar!$A:$C,3,0),"")</f>
        <v/>
      </c>
      <c r="DQ1005" s="1">
        <v>6613</v>
      </c>
      <c r="DR1005" s="12" t="s">
        <v>24</v>
      </c>
      <c r="DS1005" s="6">
        <f>+IFERROR(VALUE(RIGHT(Tabla21[[#This Row],[B2B]],6)),"")</f>
        <v>6613</v>
      </c>
      <c r="DT1005" s="6" t="str">
        <f>+IFERROR(VLOOKUP(DR1005,Auxiliar!$A:$C,2,0),"")</f>
        <v>CORONA PORRON</v>
      </c>
      <c r="DU1005" s="7" t="str">
        <f>+IFERROR(VLOOKUP(DR1005,Auxiliar!$A:$C,3,0),"")</f>
        <v>1b 5% | 20b 0%</v>
      </c>
      <c r="DW1005" s="1"/>
      <c r="DX1005" s="12"/>
      <c r="DY1005" s="6" t="str">
        <f>+IFERROR(VALUE(RIGHT(Tabla22[[#This Row],[B2B]],6)),"")</f>
        <v/>
      </c>
      <c r="DZ1005" s="6" t="str">
        <f>+IFERROR(VLOOKUP(DX1005,Auxiliar!$A:$C,2,0),"")</f>
        <v/>
      </c>
      <c r="EA1005" s="7" t="str">
        <f>+IFERROR(VLOOKUP(DX1005,Auxiliar!$A:$C,3,0),"")</f>
        <v/>
      </c>
      <c r="EC1005" s="1"/>
      <c r="ED1005" s="12"/>
      <c r="EE1005" s="6" t="str">
        <f>+IFERROR(VALUE(RIGHT(Tabla23[[#This Row],[B2B]],6)),"")</f>
        <v/>
      </c>
      <c r="EF1005" s="6" t="str">
        <f>+IFERROR(VLOOKUP(ED1005,Auxiliar!$A:$C,2,0),"")</f>
        <v/>
      </c>
      <c r="EG1005" s="7" t="str">
        <f>+IFERROR(VLOOKUP(ED1005,Auxiliar!$A:$C,3,0),"")</f>
        <v/>
      </c>
      <c r="EI1005" s="1"/>
      <c r="EJ1005" s="12"/>
      <c r="EK1005" s="6" t="str">
        <f>+IFERROR(VALUE(RIGHT(Tabla24[[#This Row],[B2B]],6)),"")</f>
        <v/>
      </c>
      <c r="EL1005" s="6" t="str">
        <f>+IFERROR(VLOOKUP(EJ1005,Auxiliar!$A:$C,2,0),"")</f>
        <v/>
      </c>
      <c r="EM1005" s="7" t="str">
        <f>+IFERROR(VLOOKUP(EJ1005,Auxiliar!$A:$C,3,0),"")</f>
        <v/>
      </c>
      <c r="EO1005" s="1"/>
      <c r="EP1005" s="12"/>
      <c r="EQ1005" s="6" t="str">
        <f>+IFERROR(VALUE(RIGHT(Tabla25[[#This Row],[B2B]],6)),"")</f>
        <v/>
      </c>
      <c r="ER1005" s="6" t="str">
        <f>+IFERROR(VLOOKUP(EP1005,Auxiliar!$A:$C,2,0),"")</f>
        <v/>
      </c>
      <c r="ES1005" s="7" t="str">
        <f>+IFERROR(VLOOKUP(EP1005,Auxiliar!$A:$C,3,0),"")</f>
        <v/>
      </c>
      <c r="EU1005" s="1"/>
      <c r="EV1005" s="12"/>
      <c r="EW1005" s="6" t="str">
        <f>+IFERROR(VALUE(RIGHT(Tabla26[[#This Row],[B2B]],6)),"")</f>
        <v/>
      </c>
      <c r="EX1005" s="6" t="str">
        <f>+IFERROR(VLOOKUP(EV1005,Auxiliar!$A:$C,2,0),"")</f>
        <v/>
      </c>
      <c r="EY1005" s="7" t="str">
        <f>+IFERROR(VLOOKUP(EV1005,Auxiliar!$A:$C,3,0),"")</f>
        <v/>
      </c>
      <c r="EZ1005" s="1"/>
      <c r="FA1005" s="12"/>
      <c r="FB1005" s="6" t="str">
        <f>+IFERROR(VALUE(RIGHT(Tabla27[[#This Row],[B2B]],6)),"")</f>
        <v/>
      </c>
      <c r="FC1005" s="6" t="str">
        <f>+IFERROR(VLOOKUP(FA1005,Auxiliar!$A:$C,2,0),"")</f>
        <v/>
      </c>
      <c r="FD1005" s="7" t="str">
        <f>+IFERROR(VLOOKUP(FA1005,Auxiliar!$A:$C,3,0),"")</f>
        <v/>
      </c>
      <c r="FE1005" s="1"/>
      <c r="FF1005" s="12"/>
      <c r="FG1005" s="6" t="str">
        <f>+IFERROR(VALUE(RIGHT(Tabla28[[#This Row],[B2B]],6)),"")</f>
        <v/>
      </c>
      <c r="FH1005" s="6" t="str">
        <f>+IFERROR(VLOOKUP(FF1005,Auxiliar!$A:$C,2,0),"")</f>
        <v/>
      </c>
      <c r="FI1005" s="7" t="str">
        <f>+IFERROR(VLOOKUP(FF1005,Auxiliar!$A:$C,3,0),"")</f>
        <v/>
      </c>
      <c r="FJ1005" s="1"/>
      <c r="FK1005" s="12"/>
      <c r="FL1005" s="6" t="str">
        <f>+IFERROR(VALUE(RIGHT(Tabla29[[#This Row],[B2B]],6)),"")</f>
        <v/>
      </c>
      <c r="FM1005" s="6" t="str">
        <f>+IFERROR(VLOOKUP(FK1005,Auxiliar!$A:$C,2,0),"")</f>
        <v/>
      </c>
      <c r="FN1005" s="7" t="str">
        <f>+IFERROR(VLOOKUP(FK1005,Auxiliar!$A:$C,3,0),"")</f>
        <v/>
      </c>
      <c r="FO1005" s="1"/>
      <c r="FP1005" s="12"/>
      <c r="FQ1005" s="6" t="str">
        <f>+IFERROR(VALUE(RIGHT(Tabla30[[#This Row],[B2B]],6)),"")</f>
        <v/>
      </c>
      <c r="FR1005" s="6" t="str">
        <f>+IFERROR(VLOOKUP(FP1005,Auxiliar!$A:$C,2,0),"")</f>
        <v/>
      </c>
      <c r="FS1005" s="7"/>
      <c r="FT1005" s="1"/>
      <c r="FU1005" s="12"/>
      <c r="FV1005" s="6" t="str">
        <f>+IFERROR(VALUE(RIGHT(Tabla31[[#This Row],[B2B]],6)),"")</f>
        <v/>
      </c>
      <c r="FW1005" s="6" t="str">
        <f>+IFERROR(VLOOKUP(FU1005,Auxiliar!$A:$C,2,0),"")</f>
        <v/>
      </c>
      <c r="FX1005" s="7" t="str">
        <f>+IFERROR(VLOOKUP(FU1005,Auxiliar!$A:$C,3,0),"")</f>
        <v/>
      </c>
      <c r="FY1005" s="1"/>
      <c r="FZ1005" s="12"/>
      <c r="GA1005" s="6" t="str">
        <f>+IFERROR(VALUE(RIGHT(Tabla32[[#This Row],[B2B]],6)),"")</f>
        <v/>
      </c>
      <c r="GB1005" s="6" t="str">
        <f>+IFERROR(VLOOKUP(FZ1005,Auxiliar!$A:$C,2,0),"")</f>
        <v/>
      </c>
      <c r="GC1005" s="7" t="str">
        <f>+IFERROR(VLOOKUP(FZ1005,Auxiliar!$A:$C,3,0),"")</f>
        <v/>
      </c>
      <c r="GD1005" s="1"/>
      <c r="GE1005" s="12"/>
      <c r="GF1005" s="6" t="str">
        <f>+IFERROR(VALUE(RIGHT(Tabla33[[#This Row],[B2B]],6)),"")</f>
        <v/>
      </c>
      <c r="GG1005" s="6" t="str">
        <f>+IFERROR(VLOOKUP(GE1005,Auxiliar!$A:$C,2,0),"")</f>
        <v/>
      </c>
      <c r="GH1005" s="7" t="str">
        <f>+IFERROR(VLOOKUP(GE1005,Auxiliar!$A:$C,3,0),"")</f>
        <v/>
      </c>
    </row>
    <row r="1006" spans="19:190" x14ac:dyDescent="0.25">
      <c r="S1006" s="1">
        <v>20242</v>
      </c>
      <c r="T1006" s="1" t="s">
        <v>9</v>
      </c>
      <c r="U1006" s="6">
        <f>+IFERROR(VALUE(RIGHT(Tabla4[[#This Row],[B2B]],6)),"")</f>
        <v>20242</v>
      </c>
      <c r="V1006" s="6" t="str">
        <f>+IFERROR(VLOOKUP(T1006,Auxiliar!$A:$C,2,0),"")</f>
        <v>CORE</v>
      </c>
      <c r="W1006" s="7" t="str">
        <f>+IFERROR(VLOOKUP(T1006,Auxiliar!$A:$C,3,0),"")</f>
        <v>0b 1% | 2b 5% | 4b 6%</v>
      </c>
      <c r="AK1006" s="1">
        <v>11902</v>
      </c>
      <c r="AL1006" s="1" t="s">
        <v>30</v>
      </c>
      <c r="AM1006" s="6">
        <f>+IFERROR(VALUE(RIGHT(Tabla7[[#This Row],[B2B]],6)),"")</f>
        <v>11902</v>
      </c>
      <c r="AN1006" s="6" t="str">
        <f>+IFERROR(VLOOKUP(AL1006,Auxiliar!$A:$C,2,0),"")</f>
        <v>LATONES</v>
      </c>
      <c r="AO1006" s="7" t="str">
        <f>+IFERROR(VLOOKUP(AL1006,Auxiliar!$A:$C,3,0),"")</f>
        <v>1b 4% | 5b 7% | 97b 0%</v>
      </c>
      <c r="AW1006" s="1"/>
      <c r="AX1006" s="1" t="s">
        <v>32</v>
      </c>
      <c r="AY1006" s="6" t="str">
        <f>+IFERROR(VALUE(RIGHT(Tabla9[[#This Row],[B2B]],6)),"")</f>
        <v/>
      </c>
      <c r="AZ1006" s="6" t="str">
        <f>+IFERROR(VLOOKUP(AX1006,Auxiliar!$A:$C,2,0),"")</f>
        <v>LATONES</v>
      </c>
      <c r="BA1006" s="7" t="str">
        <f>+IFERROR(VLOOKUP(AX1006,Auxiliar!$A:$C,3,0),"")</f>
        <v>2b 3% | 4b 4% | 6b 5% | 10b 8%  | 385b 0%</v>
      </c>
      <c r="CA1006" s="1">
        <v>6705</v>
      </c>
      <c r="CB1006" s="1" t="s">
        <v>35</v>
      </c>
      <c r="CC1006" s="6">
        <f>+IFERROR(VALUE(RIGHT(Tabla14[[#This Row],[B2B]],6)),"")</f>
        <v>6705</v>
      </c>
      <c r="CD1006" s="6" t="str">
        <f>+IFERROR(VLOOKUP(CB1006,Auxiliar!$A:$C,2,0),"")</f>
        <v>Corona 710cc</v>
      </c>
      <c r="CE1006" s="7" t="str">
        <f>+IFERROR(VLOOKUP(CB1006,Auxiliar!$A:$C,3,0),"")</f>
        <v>1b 10% | 85b 0%</v>
      </c>
      <c r="CM1006" s="1">
        <v>6620</v>
      </c>
      <c r="CN1006" s="1" t="s">
        <v>20</v>
      </c>
      <c r="CO1006" s="6">
        <v>6620</v>
      </c>
      <c r="CP1006" s="6" t="s">
        <v>20</v>
      </c>
      <c r="CQ1006" s="7" t="s">
        <v>21</v>
      </c>
      <c r="CY1006" s="1">
        <v>6620</v>
      </c>
      <c r="CZ1006" s="1" t="s">
        <v>16</v>
      </c>
      <c r="DA1006" s="6">
        <f>+IFERROR(VALUE(RIGHT(Tabla18[[#This Row],[B2B]],6)),"")</f>
        <v>6620</v>
      </c>
      <c r="DB1006" s="6" t="str">
        <f>+IFERROR(VLOOKUP(CZ1006,Auxiliar!$A:$C,2,0),"")</f>
        <v>PREMIUM</v>
      </c>
      <c r="DC1006" s="7" t="str">
        <f>+IFERROR(VLOOKUP(CZ1006,Auxiliar!$A:$C,3,0),"")</f>
        <v>0b 0% | 2b 2% | 5b 3,5% | 10b 5%</v>
      </c>
      <c r="DE1006" s="1">
        <v>6620</v>
      </c>
      <c r="DF1006" s="1" t="s">
        <v>19</v>
      </c>
      <c r="DG1006" s="6">
        <f>+IFERROR(VALUE(RIGHT(Tabla19[[#This Row],[B2B]],6)),"")</f>
        <v>6620</v>
      </c>
      <c r="DH1006" s="6" t="str">
        <f>+IFERROR(VLOOKUP(DF1006,Auxiliar!$A:$C,2,0),"")</f>
        <v>MICHELOB</v>
      </c>
      <c r="DI1006" s="7" t="str">
        <f>+IFERROR(VLOOKUP(DF1006,Auxiliar!$A:$C,3,0),"")</f>
        <v>1b 7% | 3b 22% | 8b 27%</v>
      </c>
      <c r="DK1006" s="1"/>
      <c r="DL1006" s="1"/>
      <c r="DM1006" s="6" t="str">
        <f>+IFERROR(VALUE(RIGHT(Tabla20[[#This Row],[B2B]],6)),"")</f>
        <v/>
      </c>
      <c r="DN1006" s="6" t="str">
        <f>+IFERROR(VLOOKUP(DL1006,Auxiliar!$A:$C,2,0),"")</f>
        <v/>
      </c>
      <c r="DO1006" s="7" t="str">
        <f>+IFERROR(VLOOKUP(DL1006,Auxiliar!$A:$C,3,0),"")</f>
        <v/>
      </c>
      <c r="DQ1006" s="1">
        <v>6620</v>
      </c>
      <c r="DR1006" s="12" t="s">
        <v>24</v>
      </c>
      <c r="DS1006" s="6">
        <f>+IFERROR(VALUE(RIGHT(Tabla21[[#This Row],[B2B]],6)),"")</f>
        <v>6620</v>
      </c>
      <c r="DT1006" s="6" t="str">
        <f>+IFERROR(VLOOKUP(DR1006,Auxiliar!$A:$C,2,0),"")</f>
        <v>CORONA PORRON</v>
      </c>
      <c r="DU1006" s="7" t="str">
        <f>+IFERROR(VLOOKUP(DR1006,Auxiliar!$A:$C,3,0),"")</f>
        <v>1b 5% | 20b 0%</v>
      </c>
      <c r="DW1006" s="1"/>
      <c r="DX1006" s="12"/>
      <c r="DY1006" s="6" t="str">
        <f>+IFERROR(VALUE(RIGHT(Tabla22[[#This Row],[B2B]],6)),"")</f>
        <v/>
      </c>
      <c r="DZ1006" s="6" t="str">
        <f>+IFERROR(VLOOKUP(DX1006,Auxiliar!$A:$C,2,0),"")</f>
        <v/>
      </c>
      <c r="EA1006" s="7" t="str">
        <f>+IFERROR(VLOOKUP(DX1006,Auxiliar!$A:$C,3,0),"")</f>
        <v/>
      </c>
      <c r="EC1006" s="1"/>
      <c r="ED1006" s="12"/>
      <c r="EE1006" s="6" t="str">
        <f>+IFERROR(VALUE(RIGHT(Tabla23[[#This Row],[B2B]],6)),"")</f>
        <v/>
      </c>
      <c r="EF1006" s="6" t="str">
        <f>+IFERROR(VLOOKUP(ED1006,Auxiliar!$A:$C,2,0),"")</f>
        <v/>
      </c>
      <c r="EG1006" s="7" t="str">
        <f>+IFERROR(VLOOKUP(ED1006,Auxiliar!$A:$C,3,0),"")</f>
        <v/>
      </c>
      <c r="EI1006" s="1"/>
      <c r="EJ1006" s="12"/>
      <c r="EK1006" s="6" t="str">
        <f>+IFERROR(VALUE(RIGHT(Tabla24[[#This Row],[B2B]],6)),"")</f>
        <v/>
      </c>
      <c r="EL1006" s="6" t="str">
        <f>+IFERROR(VLOOKUP(EJ1006,Auxiliar!$A:$C,2,0),"")</f>
        <v/>
      </c>
      <c r="EM1006" s="7" t="str">
        <f>+IFERROR(VLOOKUP(EJ1006,Auxiliar!$A:$C,3,0),"")</f>
        <v/>
      </c>
      <c r="EO1006" s="1"/>
      <c r="EP1006" s="12"/>
      <c r="EQ1006" s="6" t="str">
        <f>+IFERROR(VALUE(RIGHT(Tabla25[[#This Row],[B2B]],6)),"")</f>
        <v/>
      </c>
      <c r="ER1006" s="6" t="str">
        <f>+IFERROR(VLOOKUP(EP1006,Auxiliar!$A:$C,2,0),"")</f>
        <v/>
      </c>
      <c r="ES1006" s="7" t="str">
        <f>+IFERROR(VLOOKUP(EP1006,Auxiliar!$A:$C,3,0),"")</f>
        <v/>
      </c>
      <c r="EU1006" s="1"/>
      <c r="EV1006" s="12"/>
      <c r="EW1006" s="6" t="str">
        <f>+IFERROR(VALUE(RIGHT(Tabla26[[#This Row],[B2B]],6)),"")</f>
        <v/>
      </c>
      <c r="EX1006" s="6" t="str">
        <f>+IFERROR(VLOOKUP(EV1006,Auxiliar!$A:$C,2,0),"")</f>
        <v/>
      </c>
      <c r="EY1006" s="7" t="str">
        <f>+IFERROR(VLOOKUP(EV1006,Auxiliar!$A:$C,3,0),"")</f>
        <v/>
      </c>
      <c r="EZ1006" s="1"/>
      <c r="FA1006" s="12"/>
      <c r="FB1006" s="6" t="str">
        <f>+IFERROR(VALUE(RIGHT(Tabla27[[#This Row],[B2B]],6)),"")</f>
        <v/>
      </c>
      <c r="FC1006" s="6" t="str">
        <f>+IFERROR(VLOOKUP(FA1006,Auxiliar!$A:$C,2,0),"")</f>
        <v/>
      </c>
      <c r="FD1006" s="7" t="str">
        <f>+IFERROR(VLOOKUP(FA1006,Auxiliar!$A:$C,3,0),"")</f>
        <v/>
      </c>
      <c r="FE1006" s="1"/>
      <c r="FF1006" s="12"/>
      <c r="FG1006" s="6" t="str">
        <f>+IFERROR(VALUE(RIGHT(Tabla28[[#This Row],[B2B]],6)),"")</f>
        <v/>
      </c>
      <c r="FH1006" s="6" t="str">
        <f>+IFERROR(VLOOKUP(FF1006,Auxiliar!$A:$C,2,0),"")</f>
        <v/>
      </c>
      <c r="FI1006" s="7" t="str">
        <f>+IFERROR(VLOOKUP(FF1006,Auxiliar!$A:$C,3,0),"")</f>
        <v/>
      </c>
      <c r="FJ1006" s="1"/>
      <c r="FK1006" s="12"/>
      <c r="FL1006" s="6" t="str">
        <f>+IFERROR(VALUE(RIGHT(Tabla29[[#This Row],[B2B]],6)),"")</f>
        <v/>
      </c>
      <c r="FM1006" s="6" t="str">
        <f>+IFERROR(VLOOKUP(FK1006,Auxiliar!$A:$C,2,0),"")</f>
        <v/>
      </c>
      <c r="FN1006" s="7" t="str">
        <f>+IFERROR(VLOOKUP(FK1006,Auxiliar!$A:$C,3,0),"")</f>
        <v/>
      </c>
      <c r="FO1006" s="1"/>
      <c r="FP1006" s="12"/>
      <c r="FQ1006" s="6" t="str">
        <f>+IFERROR(VALUE(RIGHT(Tabla30[[#This Row],[B2B]],6)),"")</f>
        <v/>
      </c>
      <c r="FR1006" s="6" t="str">
        <f>+IFERROR(VLOOKUP(FP1006,Auxiliar!$A:$C,2,0),"")</f>
        <v/>
      </c>
      <c r="FS1006" s="7"/>
      <c r="FT1006" s="1"/>
      <c r="FU1006" s="12"/>
      <c r="FV1006" s="6" t="str">
        <f>+IFERROR(VALUE(RIGHT(Tabla31[[#This Row],[B2B]],6)),"")</f>
        <v/>
      </c>
      <c r="FW1006" s="6" t="str">
        <f>+IFERROR(VLOOKUP(FU1006,Auxiliar!$A:$C,2,0),"")</f>
        <v/>
      </c>
      <c r="FX1006" s="7" t="str">
        <f>+IFERROR(VLOOKUP(FU1006,Auxiliar!$A:$C,3,0),"")</f>
        <v/>
      </c>
      <c r="FY1006" s="1"/>
      <c r="FZ1006" s="12"/>
      <c r="GA1006" s="6" t="str">
        <f>+IFERROR(VALUE(RIGHT(Tabla32[[#This Row],[B2B]],6)),"")</f>
        <v/>
      </c>
      <c r="GB1006" s="6" t="str">
        <f>+IFERROR(VLOOKUP(FZ1006,Auxiliar!$A:$C,2,0),"")</f>
        <v/>
      </c>
      <c r="GC1006" s="7" t="str">
        <f>+IFERROR(VLOOKUP(FZ1006,Auxiliar!$A:$C,3,0),"")</f>
        <v/>
      </c>
      <c r="GD1006" s="1"/>
      <c r="GE1006" s="12"/>
      <c r="GF1006" s="6" t="str">
        <f>+IFERROR(VALUE(RIGHT(Tabla33[[#This Row],[B2B]],6)),"")</f>
        <v/>
      </c>
      <c r="GG1006" s="6" t="str">
        <f>+IFERROR(VLOOKUP(GE1006,Auxiliar!$A:$C,2,0),"")</f>
        <v/>
      </c>
      <c r="GH1006" s="7" t="str">
        <f>+IFERROR(VLOOKUP(GE1006,Auxiliar!$A:$C,3,0),"")</f>
        <v/>
      </c>
    </row>
    <row r="1007" spans="19:190" x14ac:dyDescent="0.25">
      <c r="S1007" s="1">
        <v>20245</v>
      </c>
      <c r="T1007" s="1" t="s">
        <v>9</v>
      </c>
      <c r="U1007" s="6">
        <f>+IFERROR(VALUE(RIGHT(Tabla4[[#This Row],[B2B]],6)),"")</f>
        <v>20245</v>
      </c>
      <c r="V1007" s="6" t="str">
        <f>+IFERROR(VLOOKUP(T1007,Auxiliar!$A:$C,2,0),"")</f>
        <v>CORE</v>
      </c>
      <c r="W1007" s="7" t="str">
        <f>+IFERROR(VLOOKUP(T1007,Auxiliar!$A:$C,3,0),"")</f>
        <v>0b 1% | 2b 5% | 4b 6%</v>
      </c>
      <c r="AK1007" s="1">
        <v>11907</v>
      </c>
      <c r="AL1007" s="1" t="s">
        <v>30</v>
      </c>
      <c r="AM1007" s="6">
        <f>+IFERROR(VALUE(RIGHT(Tabla7[[#This Row],[B2B]],6)),"")</f>
        <v>11907</v>
      </c>
      <c r="AN1007" s="6" t="str">
        <f>+IFERROR(VLOOKUP(AL1007,Auxiliar!$A:$C,2,0),"")</f>
        <v>LATONES</v>
      </c>
      <c r="AO1007" s="7" t="str">
        <f>+IFERROR(VLOOKUP(AL1007,Auxiliar!$A:$C,3,0),"")</f>
        <v>1b 4% | 5b 7% | 97b 0%</v>
      </c>
      <c r="AW1007" s="1"/>
      <c r="AX1007" s="1" t="s">
        <v>32</v>
      </c>
      <c r="AY1007" s="6" t="str">
        <f>+IFERROR(VALUE(RIGHT(Tabla9[[#This Row],[B2B]],6)),"")</f>
        <v/>
      </c>
      <c r="AZ1007" s="6" t="str">
        <f>+IFERROR(VLOOKUP(AX1007,Auxiliar!$A:$C,2,0),"")</f>
        <v>LATONES</v>
      </c>
      <c r="BA1007" s="7" t="str">
        <f>+IFERROR(VLOOKUP(AX1007,Auxiliar!$A:$C,3,0),"")</f>
        <v>2b 3% | 4b 4% | 6b 5% | 10b 8%  | 385b 0%</v>
      </c>
      <c r="CA1007" s="1">
        <v>6706</v>
      </c>
      <c r="CB1007" s="1" t="s">
        <v>35</v>
      </c>
      <c r="CC1007" s="6">
        <f>+IFERROR(VALUE(RIGHT(Tabla14[[#This Row],[B2B]],6)),"")</f>
        <v>6706</v>
      </c>
      <c r="CD1007" s="6" t="str">
        <f>+IFERROR(VLOOKUP(CB1007,Auxiliar!$A:$C,2,0),"")</f>
        <v>Corona 710cc</v>
      </c>
      <c r="CE1007" s="7" t="str">
        <f>+IFERROR(VLOOKUP(CB1007,Auxiliar!$A:$C,3,0),"")</f>
        <v>1b 10% | 85b 0%</v>
      </c>
      <c r="CM1007" s="1">
        <v>6622</v>
      </c>
      <c r="CN1007" s="1" t="s">
        <v>20</v>
      </c>
      <c r="CO1007" s="6">
        <v>6622</v>
      </c>
      <c r="CP1007" s="6" t="s">
        <v>20</v>
      </c>
      <c r="CQ1007" s="7" t="s">
        <v>21</v>
      </c>
      <c r="CY1007" s="1">
        <v>6622</v>
      </c>
      <c r="CZ1007" s="1" t="s">
        <v>16</v>
      </c>
      <c r="DA1007" s="6">
        <f>+IFERROR(VALUE(RIGHT(Tabla18[[#This Row],[B2B]],6)),"")</f>
        <v>6622</v>
      </c>
      <c r="DB1007" s="6" t="str">
        <f>+IFERROR(VLOOKUP(CZ1007,Auxiliar!$A:$C,2,0),"")</f>
        <v>PREMIUM</v>
      </c>
      <c r="DC1007" s="7" t="str">
        <f>+IFERROR(VLOOKUP(CZ1007,Auxiliar!$A:$C,3,0),"")</f>
        <v>0b 0% | 2b 2% | 5b 3,5% | 10b 5%</v>
      </c>
      <c r="DE1007" s="1">
        <v>6622</v>
      </c>
      <c r="DF1007" s="1" t="s">
        <v>19</v>
      </c>
      <c r="DG1007" s="6">
        <f>+IFERROR(VALUE(RIGHT(Tabla19[[#This Row],[B2B]],6)),"")</f>
        <v>6622</v>
      </c>
      <c r="DH1007" s="6" t="str">
        <f>+IFERROR(VLOOKUP(DF1007,Auxiliar!$A:$C,2,0),"")</f>
        <v>MICHELOB</v>
      </c>
      <c r="DI1007" s="7" t="str">
        <f>+IFERROR(VLOOKUP(DF1007,Auxiliar!$A:$C,3,0),"")</f>
        <v>1b 7% | 3b 22% | 8b 27%</v>
      </c>
      <c r="DK1007" s="1"/>
      <c r="DL1007" s="1"/>
      <c r="DM1007" s="6" t="str">
        <f>+IFERROR(VALUE(RIGHT(Tabla20[[#This Row],[B2B]],6)),"")</f>
        <v/>
      </c>
      <c r="DN1007" s="6" t="str">
        <f>+IFERROR(VLOOKUP(DL1007,Auxiliar!$A:$C,2,0),"")</f>
        <v/>
      </c>
      <c r="DO1007" s="7" t="str">
        <f>+IFERROR(VLOOKUP(DL1007,Auxiliar!$A:$C,3,0),"")</f>
        <v/>
      </c>
      <c r="DQ1007" s="1">
        <v>6622</v>
      </c>
      <c r="DR1007" s="12" t="s">
        <v>24</v>
      </c>
      <c r="DS1007" s="6">
        <f>+IFERROR(VALUE(RIGHT(Tabla21[[#This Row],[B2B]],6)),"")</f>
        <v>6622</v>
      </c>
      <c r="DT1007" s="6" t="str">
        <f>+IFERROR(VLOOKUP(DR1007,Auxiliar!$A:$C,2,0),"")</f>
        <v>CORONA PORRON</v>
      </c>
      <c r="DU1007" s="7" t="str">
        <f>+IFERROR(VLOOKUP(DR1007,Auxiliar!$A:$C,3,0),"")</f>
        <v>1b 5% | 20b 0%</v>
      </c>
      <c r="DW1007" s="1"/>
      <c r="DX1007" s="12"/>
      <c r="DY1007" s="6" t="str">
        <f>+IFERROR(VALUE(RIGHT(Tabla22[[#This Row],[B2B]],6)),"")</f>
        <v/>
      </c>
      <c r="DZ1007" s="6" t="str">
        <f>+IFERROR(VLOOKUP(DX1007,Auxiliar!$A:$C,2,0),"")</f>
        <v/>
      </c>
      <c r="EA1007" s="7" t="str">
        <f>+IFERROR(VLOOKUP(DX1007,Auxiliar!$A:$C,3,0),"")</f>
        <v/>
      </c>
      <c r="EC1007" s="1"/>
      <c r="ED1007" s="12"/>
      <c r="EE1007" s="6" t="str">
        <f>+IFERROR(VALUE(RIGHT(Tabla23[[#This Row],[B2B]],6)),"")</f>
        <v/>
      </c>
      <c r="EF1007" s="6" t="str">
        <f>+IFERROR(VLOOKUP(ED1007,Auxiliar!$A:$C,2,0),"")</f>
        <v/>
      </c>
      <c r="EG1007" s="7" t="str">
        <f>+IFERROR(VLOOKUP(ED1007,Auxiliar!$A:$C,3,0),"")</f>
        <v/>
      </c>
      <c r="EI1007" s="1"/>
      <c r="EJ1007" s="12"/>
      <c r="EK1007" s="6" t="str">
        <f>+IFERROR(VALUE(RIGHT(Tabla24[[#This Row],[B2B]],6)),"")</f>
        <v/>
      </c>
      <c r="EL1007" s="6" t="str">
        <f>+IFERROR(VLOOKUP(EJ1007,Auxiliar!$A:$C,2,0),"")</f>
        <v/>
      </c>
      <c r="EM1007" s="7" t="str">
        <f>+IFERROR(VLOOKUP(EJ1007,Auxiliar!$A:$C,3,0),"")</f>
        <v/>
      </c>
      <c r="EO1007" s="1"/>
      <c r="EP1007" s="12"/>
      <c r="EQ1007" s="6" t="str">
        <f>+IFERROR(VALUE(RIGHT(Tabla25[[#This Row],[B2B]],6)),"")</f>
        <v/>
      </c>
      <c r="ER1007" s="6" t="str">
        <f>+IFERROR(VLOOKUP(EP1007,Auxiliar!$A:$C,2,0),"")</f>
        <v/>
      </c>
      <c r="ES1007" s="7" t="str">
        <f>+IFERROR(VLOOKUP(EP1007,Auxiliar!$A:$C,3,0),"")</f>
        <v/>
      </c>
      <c r="EU1007" s="1"/>
      <c r="EV1007" s="12"/>
      <c r="EW1007" s="6" t="str">
        <f>+IFERROR(VALUE(RIGHT(Tabla26[[#This Row],[B2B]],6)),"")</f>
        <v/>
      </c>
      <c r="EX1007" s="6" t="str">
        <f>+IFERROR(VLOOKUP(EV1007,Auxiliar!$A:$C,2,0),"")</f>
        <v/>
      </c>
      <c r="EY1007" s="7" t="str">
        <f>+IFERROR(VLOOKUP(EV1007,Auxiliar!$A:$C,3,0),"")</f>
        <v/>
      </c>
      <c r="EZ1007" s="1"/>
      <c r="FA1007" s="12"/>
      <c r="FB1007" s="6" t="str">
        <f>+IFERROR(VALUE(RIGHT(Tabla27[[#This Row],[B2B]],6)),"")</f>
        <v/>
      </c>
      <c r="FC1007" s="6" t="str">
        <f>+IFERROR(VLOOKUP(FA1007,Auxiliar!$A:$C,2,0),"")</f>
        <v/>
      </c>
      <c r="FD1007" s="7" t="str">
        <f>+IFERROR(VLOOKUP(FA1007,Auxiliar!$A:$C,3,0),"")</f>
        <v/>
      </c>
      <c r="FE1007" s="1"/>
      <c r="FF1007" s="12"/>
      <c r="FG1007" s="6" t="str">
        <f>+IFERROR(VALUE(RIGHT(Tabla28[[#This Row],[B2B]],6)),"")</f>
        <v/>
      </c>
      <c r="FH1007" s="6" t="str">
        <f>+IFERROR(VLOOKUP(FF1007,Auxiliar!$A:$C,2,0),"")</f>
        <v/>
      </c>
      <c r="FI1007" s="7" t="str">
        <f>+IFERROR(VLOOKUP(FF1007,Auxiliar!$A:$C,3,0),"")</f>
        <v/>
      </c>
      <c r="FJ1007" s="1"/>
      <c r="FK1007" s="12"/>
      <c r="FL1007" s="6" t="str">
        <f>+IFERROR(VALUE(RIGHT(Tabla29[[#This Row],[B2B]],6)),"")</f>
        <v/>
      </c>
      <c r="FM1007" s="6" t="str">
        <f>+IFERROR(VLOOKUP(FK1007,Auxiliar!$A:$C,2,0),"")</f>
        <v/>
      </c>
      <c r="FN1007" s="7" t="str">
        <f>+IFERROR(VLOOKUP(FK1007,Auxiliar!$A:$C,3,0),"")</f>
        <v/>
      </c>
      <c r="FO1007" s="1"/>
      <c r="FP1007" s="12"/>
      <c r="FQ1007" s="6" t="str">
        <f>+IFERROR(VALUE(RIGHT(Tabla30[[#This Row],[B2B]],6)),"")</f>
        <v/>
      </c>
      <c r="FR1007" s="6" t="str">
        <f>+IFERROR(VLOOKUP(FP1007,Auxiliar!$A:$C,2,0),"")</f>
        <v/>
      </c>
      <c r="FS1007" s="7"/>
      <c r="FT1007" s="1"/>
      <c r="FU1007" s="12"/>
      <c r="FV1007" s="6" t="str">
        <f>+IFERROR(VALUE(RIGHT(Tabla31[[#This Row],[B2B]],6)),"")</f>
        <v/>
      </c>
      <c r="FW1007" s="6" t="str">
        <f>+IFERROR(VLOOKUP(FU1007,Auxiliar!$A:$C,2,0),"")</f>
        <v/>
      </c>
      <c r="FX1007" s="7" t="str">
        <f>+IFERROR(VLOOKUP(FU1007,Auxiliar!$A:$C,3,0),"")</f>
        <v/>
      </c>
      <c r="FY1007" s="1"/>
      <c r="FZ1007" s="12"/>
      <c r="GA1007" s="6" t="str">
        <f>+IFERROR(VALUE(RIGHT(Tabla32[[#This Row],[B2B]],6)),"")</f>
        <v/>
      </c>
      <c r="GB1007" s="6" t="str">
        <f>+IFERROR(VLOOKUP(FZ1007,Auxiliar!$A:$C,2,0),"")</f>
        <v/>
      </c>
      <c r="GC1007" s="7" t="str">
        <f>+IFERROR(VLOOKUP(FZ1007,Auxiliar!$A:$C,3,0),"")</f>
        <v/>
      </c>
      <c r="GD1007" s="1"/>
      <c r="GE1007" s="12"/>
      <c r="GF1007" s="6" t="str">
        <f>+IFERROR(VALUE(RIGHT(Tabla33[[#This Row],[B2B]],6)),"")</f>
        <v/>
      </c>
      <c r="GG1007" s="6" t="str">
        <f>+IFERROR(VLOOKUP(GE1007,Auxiliar!$A:$C,2,0),"")</f>
        <v/>
      </c>
      <c r="GH1007" s="7" t="str">
        <f>+IFERROR(VLOOKUP(GE1007,Auxiliar!$A:$C,3,0),"")</f>
        <v/>
      </c>
    </row>
    <row r="1008" spans="19:190" x14ac:dyDescent="0.25">
      <c r="S1008" s="1">
        <v>20247</v>
      </c>
      <c r="T1008" s="1" t="s">
        <v>9</v>
      </c>
      <c r="U1008" s="6">
        <f>+IFERROR(VALUE(RIGHT(Tabla4[[#This Row],[B2B]],6)),"")</f>
        <v>20247</v>
      </c>
      <c r="V1008" s="6" t="str">
        <f>+IFERROR(VLOOKUP(T1008,Auxiliar!$A:$C,2,0),"")</f>
        <v>CORE</v>
      </c>
      <c r="W1008" s="7" t="str">
        <f>+IFERROR(VLOOKUP(T1008,Auxiliar!$A:$C,3,0),"")</f>
        <v>0b 1% | 2b 5% | 4b 6%</v>
      </c>
      <c r="AK1008" s="1">
        <v>11909</v>
      </c>
      <c r="AL1008" s="1" t="s">
        <v>30</v>
      </c>
      <c r="AM1008" s="6">
        <f>+IFERROR(VALUE(RIGHT(Tabla7[[#This Row],[B2B]],6)),"")</f>
        <v>11909</v>
      </c>
      <c r="AN1008" s="6" t="str">
        <f>+IFERROR(VLOOKUP(AL1008,Auxiliar!$A:$C,2,0),"")</f>
        <v>LATONES</v>
      </c>
      <c r="AO1008" s="7" t="str">
        <f>+IFERROR(VLOOKUP(AL1008,Auxiliar!$A:$C,3,0),"")</f>
        <v>1b 4% | 5b 7% | 97b 0%</v>
      </c>
      <c r="AW1008" s="1"/>
      <c r="AX1008" s="1" t="s">
        <v>32</v>
      </c>
      <c r="AY1008" s="6" t="str">
        <f>+IFERROR(VALUE(RIGHT(Tabla9[[#This Row],[B2B]],6)),"")</f>
        <v/>
      </c>
      <c r="AZ1008" s="6" t="str">
        <f>+IFERROR(VLOOKUP(AX1008,Auxiliar!$A:$C,2,0),"")</f>
        <v>LATONES</v>
      </c>
      <c r="BA1008" s="7" t="str">
        <f>+IFERROR(VLOOKUP(AX1008,Auxiliar!$A:$C,3,0),"")</f>
        <v>2b 3% | 4b 4% | 6b 5% | 10b 8%  | 385b 0%</v>
      </c>
      <c r="CA1008" s="1">
        <v>6707</v>
      </c>
      <c r="CB1008" s="1" t="s">
        <v>35</v>
      </c>
      <c r="CC1008" s="6">
        <f>+IFERROR(VALUE(RIGHT(Tabla14[[#This Row],[B2B]],6)),"")</f>
        <v>6707</v>
      </c>
      <c r="CD1008" s="6" t="str">
        <f>+IFERROR(VLOOKUP(CB1008,Auxiliar!$A:$C,2,0),"")</f>
        <v>Corona 710cc</v>
      </c>
      <c r="CE1008" s="7" t="str">
        <f>+IFERROR(VLOOKUP(CB1008,Auxiliar!$A:$C,3,0),"")</f>
        <v>1b 10% | 85b 0%</v>
      </c>
      <c r="CM1008" s="1">
        <v>6628</v>
      </c>
      <c r="CN1008" s="1" t="s">
        <v>20</v>
      </c>
      <c r="CO1008" s="6">
        <v>6628</v>
      </c>
      <c r="CP1008" s="6" t="s">
        <v>20</v>
      </c>
      <c r="CQ1008" s="7" t="s">
        <v>21</v>
      </c>
      <c r="CY1008" s="1">
        <v>6628</v>
      </c>
      <c r="CZ1008" s="1" t="s">
        <v>16</v>
      </c>
      <c r="DA1008" s="6">
        <f>+IFERROR(VALUE(RIGHT(Tabla18[[#This Row],[B2B]],6)),"")</f>
        <v>6628</v>
      </c>
      <c r="DB1008" s="6" t="str">
        <f>+IFERROR(VLOOKUP(CZ1008,Auxiliar!$A:$C,2,0),"")</f>
        <v>PREMIUM</v>
      </c>
      <c r="DC1008" s="7" t="str">
        <f>+IFERROR(VLOOKUP(CZ1008,Auxiliar!$A:$C,3,0),"")</f>
        <v>0b 0% | 2b 2% | 5b 3,5% | 10b 5%</v>
      </c>
      <c r="DE1008" s="1">
        <v>6628</v>
      </c>
      <c r="DF1008" s="1" t="s">
        <v>19</v>
      </c>
      <c r="DG1008" s="6">
        <f>+IFERROR(VALUE(RIGHT(Tabla19[[#This Row],[B2B]],6)),"")</f>
        <v>6628</v>
      </c>
      <c r="DH1008" s="6" t="str">
        <f>+IFERROR(VLOOKUP(DF1008,Auxiliar!$A:$C,2,0),"")</f>
        <v>MICHELOB</v>
      </c>
      <c r="DI1008" s="7" t="str">
        <f>+IFERROR(VLOOKUP(DF1008,Auxiliar!$A:$C,3,0),"")</f>
        <v>1b 7% | 3b 22% | 8b 27%</v>
      </c>
      <c r="DK1008" s="1"/>
      <c r="DL1008" s="1"/>
      <c r="DM1008" s="6" t="str">
        <f>+IFERROR(VALUE(RIGHT(Tabla20[[#This Row],[B2B]],6)),"")</f>
        <v/>
      </c>
      <c r="DN1008" s="6" t="str">
        <f>+IFERROR(VLOOKUP(DL1008,Auxiliar!$A:$C,2,0),"")</f>
        <v/>
      </c>
      <c r="DO1008" s="7" t="str">
        <f>+IFERROR(VLOOKUP(DL1008,Auxiliar!$A:$C,3,0),"")</f>
        <v/>
      </c>
      <c r="DQ1008" s="1">
        <v>6628</v>
      </c>
      <c r="DR1008" s="12" t="s">
        <v>24</v>
      </c>
      <c r="DS1008" s="6">
        <f>+IFERROR(VALUE(RIGHT(Tabla21[[#This Row],[B2B]],6)),"")</f>
        <v>6628</v>
      </c>
      <c r="DT1008" s="6" t="str">
        <f>+IFERROR(VLOOKUP(DR1008,Auxiliar!$A:$C,2,0),"")</f>
        <v>CORONA PORRON</v>
      </c>
      <c r="DU1008" s="7" t="str">
        <f>+IFERROR(VLOOKUP(DR1008,Auxiliar!$A:$C,3,0),"")</f>
        <v>1b 5% | 20b 0%</v>
      </c>
      <c r="DW1008" s="1"/>
      <c r="DX1008" s="12"/>
      <c r="DY1008" s="6" t="str">
        <f>+IFERROR(VALUE(RIGHT(Tabla22[[#This Row],[B2B]],6)),"")</f>
        <v/>
      </c>
      <c r="DZ1008" s="6" t="str">
        <f>+IFERROR(VLOOKUP(DX1008,Auxiliar!$A:$C,2,0),"")</f>
        <v/>
      </c>
      <c r="EA1008" s="7" t="str">
        <f>+IFERROR(VLOOKUP(DX1008,Auxiliar!$A:$C,3,0),"")</f>
        <v/>
      </c>
      <c r="EC1008" s="1"/>
      <c r="ED1008" s="12"/>
      <c r="EE1008" s="6" t="str">
        <f>+IFERROR(VALUE(RIGHT(Tabla23[[#This Row],[B2B]],6)),"")</f>
        <v/>
      </c>
      <c r="EF1008" s="6" t="str">
        <f>+IFERROR(VLOOKUP(ED1008,Auxiliar!$A:$C,2,0),"")</f>
        <v/>
      </c>
      <c r="EG1008" s="7" t="str">
        <f>+IFERROR(VLOOKUP(ED1008,Auxiliar!$A:$C,3,0),"")</f>
        <v/>
      </c>
      <c r="EI1008" s="1"/>
      <c r="EJ1008" s="12"/>
      <c r="EK1008" s="6" t="str">
        <f>+IFERROR(VALUE(RIGHT(Tabla24[[#This Row],[B2B]],6)),"")</f>
        <v/>
      </c>
      <c r="EL1008" s="6" t="str">
        <f>+IFERROR(VLOOKUP(EJ1008,Auxiliar!$A:$C,2,0),"")</f>
        <v/>
      </c>
      <c r="EM1008" s="7" t="str">
        <f>+IFERROR(VLOOKUP(EJ1008,Auxiliar!$A:$C,3,0),"")</f>
        <v/>
      </c>
      <c r="EO1008" s="1"/>
      <c r="EP1008" s="12"/>
      <c r="EQ1008" s="6" t="str">
        <f>+IFERROR(VALUE(RIGHT(Tabla25[[#This Row],[B2B]],6)),"")</f>
        <v/>
      </c>
      <c r="ER1008" s="6" t="str">
        <f>+IFERROR(VLOOKUP(EP1008,Auxiliar!$A:$C,2,0),"")</f>
        <v/>
      </c>
      <c r="ES1008" s="7" t="str">
        <f>+IFERROR(VLOOKUP(EP1008,Auxiliar!$A:$C,3,0),"")</f>
        <v/>
      </c>
      <c r="EU1008" s="1"/>
      <c r="EV1008" s="12"/>
      <c r="EW1008" s="6" t="str">
        <f>+IFERROR(VALUE(RIGHT(Tabla26[[#This Row],[B2B]],6)),"")</f>
        <v/>
      </c>
      <c r="EX1008" s="6" t="str">
        <f>+IFERROR(VLOOKUP(EV1008,Auxiliar!$A:$C,2,0),"")</f>
        <v/>
      </c>
      <c r="EY1008" s="7" t="str">
        <f>+IFERROR(VLOOKUP(EV1008,Auxiliar!$A:$C,3,0),"")</f>
        <v/>
      </c>
      <c r="EZ1008" s="1"/>
      <c r="FA1008" s="12"/>
      <c r="FB1008" s="6" t="str">
        <f>+IFERROR(VALUE(RIGHT(Tabla27[[#This Row],[B2B]],6)),"")</f>
        <v/>
      </c>
      <c r="FC1008" s="6" t="str">
        <f>+IFERROR(VLOOKUP(FA1008,Auxiliar!$A:$C,2,0),"")</f>
        <v/>
      </c>
      <c r="FD1008" s="7" t="str">
        <f>+IFERROR(VLOOKUP(FA1008,Auxiliar!$A:$C,3,0),"")</f>
        <v/>
      </c>
      <c r="FE1008" s="1"/>
      <c r="FF1008" s="12"/>
      <c r="FG1008" s="6" t="str">
        <f>+IFERROR(VALUE(RIGHT(Tabla28[[#This Row],[B2B]],6)),"")</f>
        <v/>
      </c>
      <c r="FH1008" s="6" t="str">
        <f>+IFERROR(VLOOKUP(FF1008,Auxiliar!$A:$C,2,0),"")</f>
        <v/>
      </c>
      <c r="FI1008" s="7" t="str">
        <f>+IFERROR(VLOOKUP(FF1008,Auxiliar!$A:$C,3,0),"")</f>
        <v/>
      </c>
      <c r="FJ1008" s="1"/>
      <c r="FK1008" s="12"/>
      <c r="FL1008" s="6" t="str">
        <f>+IFERROR(VALUE(RIGHT(Tabla29[[#This Row],[B2B]],6)),"")</f>
        <v/>
      </c>
      <c r="FM1008" s="6" t="str">
        <f>+IFERROR(VLOOKUP(FK1008,Auxiliar!$A:$C,2,0),"")</f>
        <v/>
      </c>
      <c r="FN1008" s="7" t="str">
        <f>+IFERROR(VLOOKUP(FK1008,Auxiliar!$A:$C,3,0),"")</f>
        <v/>
      </c>
      <c r="FO1008" s="1"/>
      <c r="FP1008" s="12"/>
      <c r="FQ1008" s="6" t="str">
        <f>+IFERROR(VALUE(RIGHT(Tabla30[[#This Row],[B2B]],6)),"")</f>
        <v/>
      </c>
      <c r="FR1008" s="6" t="str">
        <f>+IFERROR(VLOOKUP(FP1008,Auxiliar!$A:$C,2,0),"")</f>
        <v/>
      </c>
      <c r="FS1008" s="7"/>
      <c r="FT1008" s="1"/>
      <c r="FU1008" s="12"/>
      <c r="FV1008" s="6" t="str">
        <f>+IFERROR(VALUE(RIGHT(Tabla31[[#This Row],[B2B]],6)),"")</f>
        <v/>
      </c>
      <c r="FW1008" s="6" t="str">
        <f>+IFERROR(VLOOKUP(FU1008,Auxiliar!$A:$C,2,0),"")</f>
        <v/>
      </c>
      <c r="FX1008" s="7" t="str">
        <f>+IFERROR(VLOOKUP(FU1008,Auxiliar!$A:$C,3,0),"")</f>
        <v/>
      </c>
      <c r="FY1008" s="1"/>
      <c r="FZ1008" s="12"/>
      <c r="GA1008" s="6" t="str">
        <f>+IFERROR(VALUE(RIGHT(Tabla32[[#This Row],[B2B]],6)),"")</f>
        <v/>
      </c>
      <c r="GB1008" s="6" t="str">
        <f>+IFERROR(VLOOKUP(FZ1008,Auxiliar!$A:$C,2,0),"")</f>
        <v/>
      </c>
      <c r="GC1008" s="7" t="str">
        <f>+IFERROR(VLOOKUP(FZ1008,Auxiliar!$A:$C,3,0),"")</f>
        <v/>
      </c>
      <c r="GD1008" s="1"/>
      <c r="GE1008" s="12"/>
      <c r="GF1008" s="6" t="str">
        <f>+IFERROR(VALUE(RIGHT(Tabla33[[#This Row],[B2B]],6)),"")</f>
        <v/>
      </c>
      <c r="GG1008" s="6" t="str">
        <f>+IFERROR(VLOOKUP(GE1008,Auxiliar!$A:$C,2,0),"")</f>
        <v/>
      </c>
      <c r="GH1008" s="7" t="str">
        <f>+IFERROR(VLOOKUP(GE1008,Auxiliar!$A:$C,3,0),"")</f>
        <v/>
      </c>
    </row>
    <row r="1009" spans="19:190" x14ac:dyDescent="0.25">
      <c r="S1009" s="1">
        <v>20249</v>
      </c>
      <c r="T1009" s="1" t="s">
        <v>9</v>
      </c>
      <c r="U1009" s="6">
        <f>+IFERROR(VALUE(RIGHT(Tabla4[[#This Row],[B2B]],6)),"")</f>
        <v>20249</v>
      </c>
      <c r="V1009" s="6" t="str">
        <f>+IFERROR(VLOOKUP(T1009,Auxiliar!$A:$C,2,0),"")</f>
        <v>CORE</v>
      </c>
      <c r="W1009" s="7" t="str">
        <f>+IFERROR(VLOOKUP(T1009,Auxiliar!$A:$C,3,0),"")</f>
        <v>0b 1% | 2b 5% | 4b 6%</v>
      </c>
      <c r="AK1009" s="1">
        <v>11910</v>
      </c>
      <c r="AL1009" s="1" t="s">
        <v>30</v>
      </c>
      <c r="AM1009" s="6">
        <f>+IFERROR(VALUE(RIGHT(Tabla7[[#This Row],[B2B]],6)),"")</f>
        <v>11910</v>
      </c>
      <c r="AN1009" s="6" t="str">
        <f>+IFERROR(VLOOKUP(AL1009,Auxiliar!$A:$C,2,0),"")</f>
        <v>LATONES</v>
      </c>
      <c r="AO1009" s="7" t="str">
        <f>+IFERROR(VLOOKUP(AL1009,Auxiliar!$A:$C,3,0),"")</f>
        <v>1b 4% | 5b 7% | 97b 0%</v>
      </c>
      <c r="AW1009" s="1"/>
      <c r="AX1009" s="1" t="s">
        <v>32</v>
      </c>
      <c r="AY1009" s="6" t="str">
        <f>+IFERROR(VALUE(RIGHT(Tabla9[[#This Row],[B2B]],6)),"")</f>
        <v/>
      </c>
      <c r="AZ1009" s="6" t="str">
        <f>+IFERROR(VLOOKUP(AX1009,Auxiliar!$A:$C,2,0),"")</f>
        <v>LATONES</v>
      </c>
      <c r="BA1009" s="7" t="str">
        <f>+IFERROR(VLOOKUP(AX1009,Auxiliar!$A:$C,3,0),"")</f>
        <v>2b 3% | 4b 4% | 6b 5% | 10b 8%  | 385b 0%</v>
      </c>
      <c r="CA1009" s="1">
        <v>6719</v>
      </c>
      <c r="CB1009" s="1" t="s">
        <v>35</v>
      </c>
      <c r="CC1009" s="6">
        <f>+IFERROR(VALUE(RIGHT(Tabla14[[#This Row],[B2B]],6)),"")</f>
        <v>6719</v>
      </c>
      <c r="CD1009" s="6" t="str">
        <f>+IFERROR(VLOOKUP(CB1009,Auxiliar!$A:$C,2,0),"")</f>
        <v>Corona 710cc</v>
      </c>
      <c r="CE1009" s="7" t="str">
        <f>+IFERROR(VLOOKUP(CB1009,Auxiliar!$A:$C,3,0),"")</f>
        <v>1b 10% | 85b 0%</v>
      </c>
      <c r="CM1009" s="1">
        <v>6629</v>
      </c>
      <c r="CN1009" s="1" t="s">
        <v>20</v>
      </c>
      <c r="CO1009" s="6">
        <v>6629</v>
      </c>
      <c r="CP1009" s="6" t="s">
        <v>20</v>
      </c>
      <c r="CQ1009" s="7" t="s">
        <v>21</v>
      </c>
      <c r="CY1009" s="1">
        <v>6629</v>
      </c>
      <c r="CZ1009" s="1" t="s">
        <v>16</v>
      </c>
      <c r="DA1009" s="6">
        <f>+IFERROR(VALUE(RIGHT(Tabla18[[#This Row],[B2B]],6)),"")</f>
        <v>6629</v>
      </c>
      <c r="DB1009" s="6" t="str">
        <f>+IFERROR(VLOOKUP(CZ1009,Auxiliar!$A:$C,2,0),"")</f>
        <v>PREMIUM</v>
      </c>
      <c r="DC1009" s="7" t="str">
        <f>+IFERROR(VLOOKUP(CZ1009,Auxiliar!$A:$C,3,0),"")</f>
        <v>0b 0% | 2b 2% | 5b 3,5% | 10b 5%</v>
      </c>
      <c r="DE1009" s="1">
        <v>6629</v>
      </c>
      <c r="DF1009" s="1" t="s">
        <v>19</v>
      </c>
      <c r="DG1009" s="6">
        <f>+IFERROR(VALUE(RIGHT(Tabla19[[#This Row],[B2B]],6)),"")</f>
        <v>6629</v>
      </c>
      <c r="DH1009" s="6" t="str">
        <f>+IFERROR(VLOOKUP(DF1009,Auxiliar!$A:$C,2,0),"")</f>
        <v>MICHELOB</v>
      </c>
      <c r="DI1009" s="7" t="str">
        <f>+IFERROR(VLOOKUP(DF1009,Auxiliar!$A:$C,3,0),"")</f>
        <v>1b 7% | 3b 22% | 8b 27%</v>
      </c>
      <c r="DK1009" s="1"/>
      <c r="DL1009" s="1"/>
      <c r="DM1009" s="6" t="str">
        <f>+IFERROR(VALUE(RIGHT(Tabla20[[#This Row],[B2B]],6)),"")</f>
        <v/>
      </c>
      <c r="DN1009" s="6" t="str">
        <f>+IFERROR(VLOOKUP(DL1009,Auxiliar!$A:$C,2,0),"")</f>
        <v/>
      </c>
      <c r="DO1009" s="7" t="str">
        <f>+IFERROR(VLOOKUP(DL1009,Auxiliar!$A:$C,3,0),"")</f>
        <v/>
      </c>
      <c r="DQ1009" s="1">
        <v>6629</v>
      </c>
      <c r="DR1009" s="12" t="s">
        <v>24</v>
      </c>
      <c r="DS1009" s="6">
        <f>+IFERROR(VALUE(RIGHT(Tabla21[[#This Row],[B2B]],6)),"")</f>
        <v>6629</v>
      </c>
      <c r="DT1009" s="6" t="str">
        <f>+IFERROR(VLOOKUP(DR1009,Auxiliar!$A:$C,2,0),"")</f>
        <v>CORONA PORRON</v>
      </c>
      <c r="DU1009" s="7" t="str">
        <f>+IFERROR(VLOOKUP(DR1009,Auxiliar!$A:$C,3,0),"")</f>
        <v>1b 5% | 20b 0%</v>
      </c>
      <c r="DW1009" s="1"/>
      <c r="DX1009" s="12"/>
      <c r="DY1009" s="6" t="str">
        <f>+IFERROR(VALUE(RIGHT(Tabla22[[#This Row],[B2B]],6)),"")</f>
        <v/>
      </c>
      <c r="DZ1009" s="6" t="str">
        <f>+IFERROR(VLOOKUP(DX1009,Auxiliar!$A:$C,2,0),"")</f>
        <v/>
      </c>
      <c r="EA1009" s="7" t="str">
        <f>+IFERROR(VLOOKUP(DX1009,Auxiliar!$A:$C,3,0),"")</f>
        <v/>
      </c>
      <c r="EC1009" s="1"/>
      <c r="ED1009" s="12"/>
      <c r="EE1009" s="6" t="str">
        <f>+IFERROR(VALUE(RIGHT(Tabla23[[#This Row],[B2B]],6)),"")</f>
        <v/>
      </c>
      <c r="EF1009" s="6" t="str">
        <f>+IFERROR(VLOOKUP(ED1009,Auxiliar!$A:$C,2,0),"")</f>
        <v/>
      </c>
      <c r="EG1009" s="7" t="str">
        <f>+IFERROR(VLOOKUP(ED1009,Auxiliar!$A:$C,3,0),"")</f>
        <v/>
      </c>
      <c r="EI1009" s="1"/>
      <c r="EJ1009" s="12"/>
      <c r="EK1009" s="6" t="str">
        <f>+IFERROR(VALUE(RIGHT(Tabla24[[#This Row],[B2B]],6)),"")</f>
        <v/>
      </c>
      <c r="EL1009" s="6" t="str">
        <f>+IFERROR(VLOOKUP(EJ1009,Auxiliar!$A:$C,2,0),"")</f>
        <v/>
      </c>
      <c r="EM1009" s="7" t="str">
        <f>+IFERROR(VLOOKUP(EJ1009,Auxiliar!$A:$C,3,0),"")</f>
        <v/>
      </c>
      <c r="EO1009" s="1"/>
      <c r="EP1009" s="12"/>
      <c r="EQ1009" s="6" t="str">
        <f>+IFERROR(VALUE(RIGHT(Tabla25[[#This Row],[B2B]],6)),"")</f>
        <v/>
      </c>
      <c r="ER1009" s="6" t="str">
        <f>+IFERROR(VLOOKUP(EP1009,Auxiliar!$A:$C,2,0),"")</f>
        <v/>
      </c>
      <c r="ES1009" s="7" t="str">
        <f>+IFERROR(VLOOKUP(EP1009,Auxiliar!$A:$C,3,0),"")</f>
        <v/>
      </c>
      <c r="EU1009" s="1"/>
      <c r="EV1009" s="12"/>
      <c r="EW1009" s="6" t="str">
        <f>+IFERROR(VALUE(RIGHT(Tabla26[[#This Row],[B2B]],6)),"")</f>
        <v/>
      </c>
      <c r="EX1009" s="6" t="str">
        <f>+IFERROR(VLOOKUP(EV1009,Auxiliar!$A:$C,2,0),"")</f>
        <v/>
      </c>
      <c r="EY1009" s="7" t="str">
        <f>+IFERROR(VLOOKUP(EV1009,Auxiliar!$A:$C,3,0),"")</f>
        <v/>
      </c>
      <c r="EZ1009" s="1"/>
      <c r="FA1009" s="12"/>
      <c r="FB1009" s="6" t="str">
        <f>+IFERROR(VALUE(RIGHT(Tabla27[[#This Row],[B2B]],6)),"")</f>
        <v/>
      </c>
      <c r="FC1009" s="6" t="str">
        <f>+IFERROR(VLOOKUP(FA1009,Auxiliar!$A:$C,2,0),"")</f>
        <v/>
      </c>
      <c r="FD1009" s="7" t="str">
        <f>+IFERROR(VLOOKUP(FA1009,Auxiliar!$A:$C,3,0),"")</f>
        <v/>
      </c>
      <c r="FE1009" s="1"/>
      <c r="FF1009" s="12"/>
      <c r="FG1009" s="6" t="str">
        <f>+IFERROR(VALUE(RIGHT(Tabla28[[#This Row],[B2B]],6)),"")</f>
        <v/>
      </c>
      <c r="FH1009" s="6" t="str">
        <f>+IFERROR(VLOOKUP(FF1009,Auxiliar!$A:$C,2,0),"")</f>
        <v/>
      </c>
      <c r="FI1009" s="7" t="str">
        <f>+IFERROR(VLOOKUP(FF1009,Auxiliar!$A:$C,3,0),"")</f>
        <v/>
      </c>
      <c r="FJ1009" s="1"/>
      <c r="FK1009" s="12"/>
      <c r="FL1009" s="6" t="str">
        <f>+IFERROR(VALUE(RIGHT(Tabla29[[#This Row],[B2B]],6)),"")</f>
        <v/>
      </c>
      <c r="FM1009" s="6" t="str">
        <f>+IFERROR(VLOOKUP(FK1009,Auxiliar!$A:$C,2,0),"")</f>
        <v/>
      </c>
      <c r="FN1009" s="7" t="str">
        <f>+IFERROR(VLOOKUP(FK1009,Auxiliar!$A:$C,3,0),"")</f>
        <v/>
      </c>
      <c r="FO1009" s="1"/>
      <c r="FP1009" s="12"/>
      <c r="FQ1009" s="6" t="str">
        <f>+IFERROR(VALUE(RIGHT(Tabla30[[#This Row],[B2B]],6)),"")</f>
        <v/>
      </c>
      <c r="FR1009" s="6" t="str">
        <f>+IFERROR(VLOOKUP(FP1009,Auxiliar!$A:$C,2,0),"")</f>
        <v/>
      </c>
      <c r="FS1009" s="7"/>
      <c r="FT1009" s="1"/>
      <c r="FU1009" s="12"/>
      <c r="FV1009" s="6" t="str">
        <f>+IFERROR(VALUE(RIGHT(Tabla31[[#This Row],[B2B]],6)),"")</f>
        <v/>
      </c>
      <c r="FW1009" s="6" t="str">
        <f>+IFERROR(VLOOKUP(FU1009,Auxiliar!$A:$C,2,0),"")</f>
        <v/>
      </c>
      <c r="FX1009" s="7" t="str">
        <f>+IFERROR(VLOOKUP(FU1009,Auxiliar!$A:$C,3,0),"")</f>
        <v/>
      </c>
      <c r="FY1009" s="1"/>
      <c r="FZ1009" s="12"/>
      <c r="GA1009" s="6" t="str">
        <f>+IFERROR(VALUE(RIGHT(Tabla32[[#This Row],[B2B]],6)),"")</f>
        <v/>
      </c>
      <c r="GB1009" s="6" t="str">
        <f>+IFERROR(VLOOKUP(FZ1009,Auxiliar!$A:$C,2,0),"")</f>
        <v/>
      </c>
      <c r="GC1009" s="7" t="str">
        <f>+IFERROR(VLOOKUP(FZ1009,Auxiliar!$A:$C,3,0),"")</f>
        <v/>
      </c>
      <c r="GD1009" s="1"/>
      <c r="GE1009" s="12"/>
      <c r="GF1009" s="6" t="str">
        <f>+IFERROR(VALUE(RIGHT(Tabla33[[#This Row],[B2B]],6)),"")</f>
        <v/>
      </c>
      <c r="GG1009" s="6" t="str">
        <f>+IFERROR(VLOOKUP(GE1009,Auxiliar!$A:$C,2,0),"")</f>
        <v/>
      </c>
      <c r="GH1009" s="7" t="str">
        <f>+IFERROR(VLOOKUP(GE1009,Auxiliar!$A:$C,3,0),"")</f>
        <v/>
      </c>
    </row>
    <row r="1010" spans="19:190" x14ac:dyDescent="0.25">
      <c r="S1010" s="1">
        <v>20252</v>
      </c>
      <c r="T1010" s="1" t="s">
        <v>9</v>
      </c>
      <c r="U1010" s="6">
        <f>+IFERROR(VALUE(RIGHT(Tabla4[[#This Row],[B2B]],6)),"")</f>
        <v>20252</v>
      </c>
      <c r="V1010" s="6" t="str">
        <f>+IFERROR(VLOOKUP(T1010,Auxiliar!$A:$C,2,0),"")</f>
        <v>CORE</v>
      </c>
      <c r="W1010" s="7" t="str">
        <f>+IFERROR(VLOOKUP(T1010,Auxiliar!$A:$C,3,0),"")</f>
        <v>0b 1% | 2b 5% | 4b 6%</v>
      </c>
      <c r="AK1010" s="1">
        <v>11912</v>
      </c>
      <c r="AL1010" s="1" t="s">
        <v>30</v>
      </c>
      <c r="AM1010" s="6">
        <f>+IFERROR(VALUE(RIGHT(Tabla7[[#This Row],[B2B]],6)),"")</f>
        <v>11912</v>
      </c>
      <c r="AN1010" s="6" t="str">
        <f>+IFERROR(VLOOKUP(AL1010,Auxiliar!$A:$C,2,0),"")</f>
        <v>LATONES</v>
      </c>
      <c r="AO1010" s="7" t="str">
        <f>+IFERROR(VLOOKUP(AL1010,Auxiliar!$A:$C,3,0),"")</f>
        <v>1b 4% | 5b 7% | 97b 0%</v>
      </c>
      <c r="AW1010" s="1"/>
      <c r="AX1010" s="1" t="s">
        <v>32</v>
      </c>
      <c r="AY1010" s="6" t="str">
        <f>+IFERROR(VALUE(RIGHT(Tabla9[[#This Row],[B2B]],6)),"")</f>
        <v/>
      </c>
      <c r="AZ1010" s="6" t="str">
        <f>+IFERROR(VLOOKUP(AX1010,Auxiliar!$A:$C,2,0),"")</f>
        <v>LATONES</v>
      </c>
      <c r="BA1010" s="7" t="str">
        <f>+IFERROR(VLOOKUP(AX1010,Auxiliar!$A:$C,3,0),"")</f>
        <v>2b 3% | 4b 4% | 6b 5% | 10b 8%  | 385b 0%</v>
      </c>
      <c r="CA1010" s="1">
        <v>6721</v>
      </c>
      <c r="CB1010" s="1" t="s">
        <v>35</v>
      </c>
      <c r="CC1010" s="6">
        <f>+IFERROR(VALUE(RIGHT(Tabla14[[#This Row],[B2B]],6)),"")</f>
        <v>6721</v>
      </c>
      <c r="CD1010" s="6" t="str">
        <f>+IFERROR(VLOOKUP(CB1010,Auxiliar!$A:$C,2,0),"")</f>
        <v>Corona 710cc</v>
      </c>
      <c r="CE1010" s="7" t="str">
        <f>+IFERROR(VLOOKUP(CB1010,Auxiliar!$A:$C,3,0),"")</f>
        <v>1b 10% | 85b 0%</v>
      </c>
      <c r="CM1010" s="1">
        <v>6630</v>
      </c>
      <c r="CN1010" s="1" t="s">
        <v>20</v>
      </c>
      <c r="CO1010" s="6">
        <v>6630</v>
      </c>
      <c r="CP1010" s="6" t="s">
        <v>20</v>
      </c>
      <c r="CQ1010" s="7" t="s">
        <v>21</v>
      </c>
      <c r="CY1010" s="1">
        <v>6630</v>
      </c>
      <c r="CZ1010" s="1" t="s">
        <v>16</v>
      </c>
      <c r="DA1010" s="6">
        <f>+IFERROR(VALUE(RIGHT(Tabla18[[#This Row],[B2B]],6)),"")</f>
        <v>6630</v>
      </c>
      <c r="DB1010" s="6" t="str">
        <f>+IFERROR(VLOOKUP(CZ1010,Auxiliar!$A:$C,2,0),"")</f>
        <v>PREMIUM</v>
      </c>
      <c r="DC1010" s="7" t="str">
        <f>+IFERROR(VLOOKUP(CZ1010,Auxiliar!$A:$C,3,0),"")</f>
        <v>0b 0% | 2b 2% | 5b 3,5% | 10b 5%</v>
      </c>
      <c r="DE1010" s="1">
        <v>6630</v>
      </c>
      <c r="DF1010" s="1" t="s">
        <v>19</v>
      </c>
      <c r="DG1010" s="6">
        <f>+IFERROR(VALUE(RIGHT(Tabla19[[#This Row],[B2B]],6)),"")</f>
        <v>6630</v>
      </c>
      <c r="DH1010" s="6" t="str">
        <f>+IFERROR(VLOOKUP(DF1010,Auxiliar!$A:$C,2,0),"")</f>
        <v>MICHELOB</v>
      </c>
      <c r="DI1010" s="7" t="str">
        <f>+IFERROR(VLOOKUP(DF1010,Auxiliar!$A:$C,3,0),"")</f>
        <v>1b 7% | 3b 22% | 8b 27%</v>
      </c>
      <c r="DK1010" s="1"/>
      <c r="DL1010" s="1"/>
      <c r="DM1010" s="6" t="str">
        <f>+IFERROR(VALUE(RIGHT(Tabla20[[#This Row],[B2B]],6)),"")</f>
        <v/>
      </c>
      <c r="DN1010" s="6" t="str">
        <f>+IFERROR(VLOOKUP(DL1010,Auxiliar!$A:$C,2,0),"")</f>
        <v/>
      </c>
      <c r="DO1010" s="7" t="str">
        <f>+IFERROR(VLOOKUP(DL1010,Auxiliar!$A:$C,3,0),"")</f>
        <v/>
      </c>
      <c r="DQ1010" s="1">
        <v>6630</v>
      </c>
      <c r="DR1010" s="12" t="s">
        <v>24</v>
      </c>
      <c r="DS1010" s="6">
        <f>+IFERROR(VALUE(RIGHT(Tabla21[[#This Row],[B2B]],6)),"")</f>
        <v>6630</v>
      </c>
      <c r="DT1010" s="6" t="str">
        <f>+IFERROR(VLOOKUP(DR1010,Auxiliar!$A:$C,2,0),"")</f>
        <v>CORONA PORRON</v>
      </c>
      <c r="DU1010" s="7" t="str">
        <f>+IFERROR(VLOOKUP(DR1010,Auxiliar!$A:$C,3,0),"")</f>
        <v>1b 5% | 20b 0%</v>
      </c>
      <c r="DW1010" s="1"/>
      <c r="DX1010" s="12"/>
      <c r="DY1010" s="6" t="str">
        <f>+IFERROR(VALUE(RIGHT(Tabla22[[#This Row],[B2B]],6)),"")</f>
        <v/>
      </c>
      <c r="DZ1010" s="6" t="str">
        <f>+IFERROR(VLOOKUP(DX1010,Auxiliar!$A:$C,2,0),"")</f>
        <v/>
      </c>
      <c r="EA1010" s="7" t="str">
        <f>+IFERROR(VLOOKUP(DX1010,Auxiliar!$A:$C,3,0),"")</f>
        <v/>
      </c>
      <c r="EC1010" s="1"/>
      <c r="ED1010" s="12"/>
      <c r="EE1010" s="6" t="str">
        <f>+IFERROR(VALUE(RIGHT(Tabla23[[#This Row],[B2B]],6)),"")</f>
        <v/>
      </c>
      <c r="EF1010" s="6" t="str">
        <f>+IFERROR(VLOOKUP(ED1010,Auxiliar!$A:$C,2,0),"")</f>
        <v/>
      </c>
      <c r="EG1010" s="7" t="str">
        <f>+IFERROR(VLOOKUP(ED1010,Auxiliar!$A:$C,3,0),"")</f>
        <v/>
      </c>
      <c r="EI1010" s="1"/>
      <c r="EJ1010" s="12"/>
      <c r="EK1010" s="6" t="str">
        <f>+IFERROR(VALUE(RIGHT(Tabla24[[#This Row],[B2B]],6)),"")</f>
        <v/>
      </c>
      <c r="EL1010" s="6" t="str">
        <f>+IFERROR(VLOOKUP(EJ1010,Auxiliar!$A:$C,2,0),"")</f>
        <v/>
      </c>
      <c r="EM1010" s="7" t="str">
        <f>+IFERROR(VLOOKUP(EJ1010,Auxiliar!$A:$C,3,0),"")</f>
        <v/>
      </c>
      <c r="EO1010" s="1"/>
      <c r="EP1010" s="12"/>
      <c r="EQ1010" s="6" t="str">
        <f>+IFERROR(VALUE(RIGHT(Tabla25[[#This Row],[B2B]],6)),"")</f>
        <v/>
      </c>
      <c r="ER1010" s="6" t="str">
        <f>+IFERROR(VLOOKUP(EP1010,Auxiliar!$A:$C,2,0),"")</f>
        <v/>
      </c>
      <c r="ES1010" s="7" t="str">
        <f>+IFERROR(VLOOKUP(EP1010,Auxiliar!$A:$C,3,0),"")</f>
        <v/>
      </c>
      <c r="EU1010" s="1"/>
      <c r="EV1010" s="12"/>
      <c r="EW1010" s="6" t="str">
        <f>+IFERROR(VALUE(RIGHT(Tabla26[[#This Row],[B2B]],6)),"")</f>
        <v/>
      </c>
      <c r="EX1010" s="6" t="str">
        <f>+IFERROR(VLOOKUP(EV1010,Auxiliar!$A:$C,2,0),"")</f>
        <v/>
      </c>
      <c r="EY1010" s="7" t="str">
        <f>+IFERROR(VLOOKUP(EV1010,Auxiliar!$A:$C,3,0),"")</f>
        <v/>
      </c>
      <c r="EZ1010" s="1"/>
      <c r="FA1010" s="12"/>
      <c r="FB1010" s="6" t="str">
        <f>+IFERROR(VALUE(RIGHT(Tabla27[[#This Row],[B2B]],6)),"")</f>
        <v/>
      </c>
      <c r="FC1010" s="6" t="str">
        <f>+IFERROR(VLOOKUP(FA1010,Auxiliar!$A:$C,2,0),"")</f>
        <v/>
      </c>
      <c r="FD1010" s="7" t="str">
        <f>+IFERROR(VLOOKUP(FA1010,Auxiliar!$A:$C,3,0),"")</f>
        <v/>
      </c>
      <c r="FE1010" s="1"/>
      <c r="FF1010" s="12"/>
      <c r="FG1010" s="6" t="str">
        <f>+IFERROR(VALUE(RIGHT(Tabla28[[#This Row],[B2B]],6)),"")</f>
        <v/>
      </c>
      <c r="FH1010" s="6" t="str">
        <f>+IFERROR(VLOOKUP(FF1010,Auxiliar!$A:$C,2,0),"")</f>
        <v/>
      </c>
      <c r="FI1010" s="7" t="str">
        <f>+IFERROR(VLOOKUP(FF1010,Auxiliar!$A:$C,3,0),"")</f>
        <v/>
      </c>
      <c r="FJ1010" s="1"/>
      <c r="FK1010" s="12"/>
      <c r="FL1010" s="6" t="str">
        <f>+IFERROR(VALUE(RIGHT(Tabla29[[#This Row],[B2B]],6)),"")</f>
        <v/>
      </c>
      <c r="FM1010" s="6" t="str">
        <f>+IFERROR(VLOOKUP(FK1010,Auxiliar!$A:$C,2,0),"")</f>
        <v/>
      </c>
      <c r="FN1010" s="7" t="str">
        <f>+IFERROR(VLOOKUP(FK1010,Auxiliar!$A:$C,3,0),"")</f>
        <v/>
      </c>
      <c r="FO1010" s="1"/>
      <c r="FP1010" s="12"/>
      <c r="FQ1010" s="6" t="str">
        <f>+IFERROR(VALUE(RIGHT(Tabla30[[#This Row],[B2B]],6)),"")</f>
        <v/>
      </c>
      <c r="FR1010" s="6" t="str">
        <f>+IFERROR(VLOOKUP(FP1010,Auxiliar!$A:$C,2,0),"")</f>
        <v/>
      </c>
      <c r="FS1010" s="7"/>
      <c r="FT1010" s="1"/>
      <c r="FU1010" s="12"/>
      <c r="FV1010" s="6" t="str">
        <f>+IFERROR(VALUE(RIGHT(Tabla31[[#This Row],[B2B]],6)),"")</f>
        <v/>
      </c>
      <c r="FW1010" s="6" t="str">
        <f>+IFERROR(VLOOKUP(FU1010,Auxiliar!$A:$C,2,0),"")</f>
        <v/>
      </c>
      <c r="FX1010" s="7" t="str">
        <f>+IFERROR(VLOOKUP(FU1010,Auxiliar!$A:$C,3,0),"")</f>
        <v/>
      </c>
      <c r="FY1010" s="1"/>
      <c r="FZ1010" s="12"/>
      <c r="GA1010" s="6" t="str">
        <f>+IFERROR(VALUE(RIGHT(Tabla32[[#This Row],[B2B]],6)),"")</f>
        <v/>
      </c>
      <c r="GB1010" s="6" t="str">
        <f>+IFERROR(VLOOKUP(FZ1010,Auxiliar!$A:$C,2,0),"")</f>
        <v/>
      </c>
      <c r="GC1010" s="7" t="str">
        <f>+IFERROR(VLOOKUP(FZ1010,Auxiliar!$A:$C,3,0),"")</f>
        <v/>
      </c>
      <c r="GD1010" s="1"/>
      <c r="GE1010" s="12"/>
      <c r="GF1010" s="6" t="str">
        <f>+IFERROR(VALUE(RIGHT(Tabla33[[#This Row],[B2B]],6)),"")</f>
        <v/>
      </c>
      <c r="GG1010" s="6" t="str">
        <f>+IFERROR(VLOOKUP(GE1010,Auxiliar!$A:$C,2,0),"")</f>
        <v/>
      </c>
      <c r="GH1010" s="7" t="str">
        <f>+IFERROR(VLOOKUP(GE1010,Auxiliar!$A:$C,3,0),"")</f>
        <v/>
      </c>
    </row>
    <row r="1011" spans="19:190" x14ac:dyDescent="0.25">
      <c r="S1011" s="1">
        <v>6669</v>
      </c>
      <c r="T1011" s="1" t="s">
        <v>9</v>
      </c>
      <c r="U1011" s="6">
        <f>+IFERROR(VALUE(RIGHT(Tabla4[[#This Row],[B2B]],6)),"")</f>
        <v>6669</v>
      </c>
      <c r="V1011" s="6" t="str">
        <f>+IFERROR(VLOOKUP(T1011,Auxiliar!$A:$C,2,0),"")</f>
        <v>CORE</v>
      </c>
      <c r="W1011" s="7" t="str">
        <f>+IFERROR(VLOOKUP(T1011,Auxiliar!$A:$C,3,0),"")</f>
        <v>0b 1% | 2b 5% | 4b 6%</v>
      </c>
      <c r="AK1011" s="1">
        <v>11917</v>
      </c>
      <c r="AL1011" s="1" t="s">
        <v>30</v>
      </c>
      <c r="AM1011" s="6">
        <f>+IFERROR(VALUE(RIGHT(Tabla7[[#This Row],[B2B]],6)),"")</f>
        <v>11917</v>
      </c>
      <c r="AN1011" s="6" t="str">
        <f>+IFERROR(VLOOKUP(AL1011,Auxiliar!$A:$C,2,0),"")</f>
        <v>LATONES</v>
      </c>
      <c r="AO1011" s="7" t="str">
        <f>+IFERROR(VLOOKUP(AL1011,Auxiliar!$A:$C,3,0),"")</f>
        <v>1b 4% | 5b 7% | 97b 0%</v>
      </c>
      <c r="AW1011" s="1"/>
      <c r="AX1011" s="1" t="s">
        <v>32</v>
      </c>
      <c r="AY1011" s="6" t="str">
        <f>+IFERROR(VALUE(RIGHT(Tabla9[[#This Row],[B2B]],6)),"")</f>
        <v/>
      </c>
      <c r="AZ1011" s="6" t="str">
        <f>+IFERROR(VLOOKUP(AX1011,Auxiliar!$A:$C,2,0),"")</f>
        <v>LATONES</v>
      </c>
      <c r="BA1011" s="7" t="str">
        <f>+IFERROR(VLOOKUP(AX1011,Auxiliar!$A:$C,3,0),"")</f>
        <v>2b 3% | 4b 4% | 6b 5% | 10b 8%  | 385b 0%</v>
      </c>
      <c r="CA1011" s="1">
        <v>6723</v>
      </c>
      <c r="CB1011" s="1" t="s">
        <v>35</v>
      </c>
      <c r="CC1011" s="6">
        <f>+IFERROR(VALUE(RIGHT(Tabla14[[#This Row],[B2B]],6)),"")</f>
        <v>6723</v>
      </c>
      <c r="CD1011" s="6" t="str">
        <f>+IFERROR(VLOOKUP(CB1011,Auxiliar!$A:$C,2,0),"")</f>
        <v>Corona 710cc</v>
      </c>
      <c r="CE1011" s="7" t="str">
        <f>+IFERROR(VLOOKUP(CB1011,Auxiliar!$A:$C,3,0),"")</f>
        <v>1b 10% | 85b 0%</v>
      </c>
      <c r="CM1011" s="1">
        <v>6631</v>
      </c>
      <c r="CN1011" s="1" t="s">
        <v>20</v>
      </c>
      <c r="CO1011" s="6">
        <v>6631</v>
      </c>
      <c r="CP1011" s="6" t="s">
        <v>20</v>
      </c>
      <c r="CQ1011" s="7" t="s">
        <v>21</v>
      </c>
      <c r="CY1011" s="1">
        <v>6631</v>
      </c>
      <c r="CZ1011" s="1" t="s">
        <v>16</v>
      </c>
      <c r="DA1011" s="6">
        <f>+IFERROR(VALUE(RIGHT(Tabla18[[#This Row],[B2B]],6)),"")</f>
        <v>6631</v>
      </c>
      <c r="DB1011" s="6" t="str">
        <f>+IFERROR(VLOOKUP(CZ1011,Auxiliar!$A:$C,2,0),"")</f>
        <v>PREMIUM</v>
      </c>
      <c r="DC1011" s="7" t="str">
        <f>+IFERROR(VLOOKUP(CZ1011,Auxiliar!$A:$C,3,0),"")</f>
        <v>0b 0% | 2b 2% | 5b 3,5% | 10b 5%</v>
      </c>
      <c r="DE1011" s="1">
        <v>6631</v>
      </c>
      <c r="DF1011" s="1" t="s">
        <v>19</v>
      </c>
      <c r="DG1011" s="6">
        <f>+IFERROR(VALUE(RIGHT(Tabla19[[#This Row],[B2B]],6)),"")</f>
        <v>6631</v>
      </c>
      <c r="DH1011" s="6" t="str">
        <f>+IFERROR(VLOOKUP(DF1011,Auxiliar!$A:$C,2,0),"")</f>
        <v>MICHELOB</v>
      </c>
      <c r="DI1011" s="7" t="str">
        <f>+IFERROR(VLOOKUP(DF1011,Auxiliar!$A:$C,3,0),"")</f>
        <v>1b 7% | 3b 22% | 8b 27%</v>
      </c>
      <c r="DK1011" s="1"/>
      <c r="DL1011" s="1"/>
      <c r="DM1011" s="6" t="str">
        <f>+IFERROR(VALUE(RIGHT(Tabla20[[#This Row],[B2B]],6)),"")</f>
        <v/>
      </c>
      <c r="DN1011" s="6" t="str">
        <f>+IFERROR(VLOOKUP(DL1011,Auxiliar!$A:$C,2,0),"")</f>
        <v/>
      </c>
      <c r="DO1011" s="7" t="str">
        <f>+IFERROR(VLOOKUP(DL1011,Auxiliar!$A:$C,3,0),"")</f>
        <v/>
      </c>
      <c r="DQ1011" s="1">
        <v>6631</v>
      </c>
      <c r="DR1011" s="12" t="s">
        <v>24</v>
      </c>
      <c r="DS1011" s="6">
        <f>+IFERROR(VALUE(RIGHT(Tabla21[[#This Row],[B2B]],6)),"")</f>
        <v>6631</v>
      </c>
      <c r="DT1011" s="6" t="str">
        <f>+IFERROR(VLOOKUP(DR1011,Auxiliar!$A:$C,2,0),"")</f>
        <v>CORONA PORRON</v>
      </c>
      <c r="DU1011" s="7" t="str">
        <f>+IFERROR(VLOOKUP(DR1011,Auxiliar!$A:$C,3,0),"")</f>
        <v>1b 5% | 20b 0%</v>
      </c>
      <c r="DW1011" s="1"/>
      <c r="DX1011" s="12"/>
      <c r="DY1011" s="6" t="str">
        <f>+IFERROR(VALUE(RIGHT(Tabla22[[#This Row],[B2B]],6)),"")</f>
        <v/>
      </c>
      <c r="DZ1011" s="6" t="str">
        <f>+IFERROR(VLOOKUP(DX1011,Auxiliar!$A:$C,2,0),"")</f>
        <v/>
      </c>
      <c r="EA1011" s="7" t="str">
        <f>+IFERROR(VLOOKUP(DX1011,Auxiliar!$A:$C,3,0),"")</f>
        <v/>
      </c>
      <c r="EC1011" s="1"/>
      <c r="ED1011" s="12"/>
      <c r="EE1011" s="6" t="str">
        <f>+IFERROR(VALUE(RIGHT(Tabla23[[#This Row],[B2B]],6)),"")</f>
        <v/>
      </c>
      <c r="EF1011" s="6" t="str">
        <f>+IFERROR(VLOOKUP(ED1011,Auxiliar!$A:$C,2,0),"")</f>
        <v/>
      </c>
      <c r="EG1011" s="7" t="str">
        <f>+IFERROR(VLOOKUP(ED1011,Auxiliar!$A:$C,3,0),"")</f>
        <v/>
      </c>
      <c r="EI1011" s="1"/>
      <c r="EJ1011" s="12"/>
      <c r="EK1011" s="6" t="str">
        <f>+IFERROR(VALUE(RIGHT(Tabla24[[#This Row],[B2B]],6)),"")</f>
        <v/>
      </c>
      <c r="EL1011" s="6" t="str">
        <f>+IFERROR(VLOOKUP(EJ1011,Auxiliar!$A:$C,2,0),"")</f>
        <v/>
      </c>
      <c r="EM1011" s="7" t="str">
        <f>+IFERROR(VLOOKUP(EJ1011,Auxiliar!$A:$C,3,0),"")</f>
        <v/>
      </c>
      <c r="EO1011" s="1"/>
      <c r="EP1011" s="12"/>
      <c r="EQ1011" s="6" t="str">
        <f>+IFERROR(VALUE(RIGHT(Tabla25[[#This Row],[B2B]],6)),"")</f>
        <v/>
      </c>
      <c r="ER1011" s="6" t="str">
        <f>+IFERROR(VLOOKUP(EP1011,Auxiliar!$A:$C,2,0),"")</f>
        <v/>
      </c>
      <c r="ES1011" s="7" t="str">
        <f>+IFERROR(VLOOKUP(EP1011,Auxiliar!$A:$C,3,0),"")</f>
        <v/>
      </c>
      <c r="EU1011" s="1"/>
      <c r="EV1011" s="12"/>
      <c r="EW1011" s="6" t="str">
        <f>+IFERROR(VALUE(RIGHT(Tabla26[[#This Row],[B2B]],6)),"")</f>
        <v/>
      </c>
      <c r="EX1011" s="6" t="str">
        <f>+IFERROR(VLOOKUP(EV1011,Auxiliar!$A:$C,2,0),"")</f>
        <v/>
      </c>
      <c r="EY1011" s="7" t="str">
        <f>+IFERROR(VLOOKUP(EV1011,Auxiliar!$A:$C,3,0),"")</f>
        <v/>
      </c>
      <c r="EZ1011" s="1"/>
      <c r="FA1011" s="12"/>
      <c r="FB1011" s="6" t="str">
        <f>+IFERROR(VALUE(RIGHT(Tabla27[[#This Row],[B2B]],6)),"")</f>
        <v/>
      </c>
      <c r="FC1011" s="6" t="str">
        <f>+IFERROR(VLOOKUP(FA1011,Auxiliar!$A:$C,2,0),"")</f>
        <v/>
      </c>
      <c r="FD1011" s="7" t="str">
        <f>+IFERROR(VLOOKUP(FA1011,Auxiliar!$A:$C,3,0),"")</f>
        <v/>
      </c>
      <c r="FE1011" s="1"/>
      <c r="FF1011" s="12"/>
      <c r="FG1011" s="6" t="str">
        <f>+IFERROR(VALUE(RIGHT(Tabla28[[#This Row],[B2B]],6)),"")</f>
        <v/>
      </c>
      <c r="FH1011" s="6" t="str">
        <f>+IFERROR(VLOOKUP(FF1011,Auxiliar!$A:$C,2,0),"")</f>
        <v/>
      </c>
      <c r="FI1011" s="7" t="str">
        <f>+IFERROR(VLOOKUP(FF1011,Auxiliar!$A:$C,3,0),"")</f>
        <v/>
      </c>
      <c r="FJ1011" s="1"/>
      <c r="FK1011" s="12"/>
      <c r="FL1011" s="6" t="str">
        <f>+IFERROR(VALUE(RIGHT(Tabla29[[#This Row],[B2B]],6)),"")</f>
        <v/>
      </c>
      <c r="FM1011" s="6" t="str">
        <f>+IFERROR(VLOOKUP(FK1011,Auxiliar!$A:$C,2,0),"")</f>
        <v/>
      </c>
      <c r="FN1011" s="7" t="str">
        <f>+IFERROR(VLOOKUP(FK1011,Auxiliar!$A:$C,3,0),"")</f>
        <v/>
      </c>
      <c r="FO1011" s="1"/>
      <c r="FP1011" s="12"/>
      <c r="FQ1011" s="6" t="str">
        <f>+IFERROR(VALUE(RIGHT(Tabla30[[#This Row],[B2B]],6)),"")</f>
        <v/>
      </c>
      <c r="FR1011" s="6" t="str">
        <f>+IFERROR(VLOOKUP(FP1011,Auxiliar!$A:$C,2,0),"")</f>
        <v/>
      </c>
      <c r="FS1011" s="7"/>
      <c r="FT1011" s="1"/>
      <c r="FU1011" s="12"/>
      <c r="FV1011" s="6" t="str">
        <f>+IFERROR(VALUE(RIGHT(Tabla31[[#This Row],[B2B]],6)),"")</f>
        <v/>
      </c>
      <c r="FW1011" s="6" t="str">
        <f>+IFERROR(VLOOKUP(FU1011,Auxiliar!$A:$C,2,0),"")</f>
        <v/>
      </c>
      <c r="FX1011" s="7" t="str">
        <f>+IFERROR(VLOOKUP(FU1011,Auxiliar!$A:$C,3,0),"")</f>
        <v/>
      </c>
      <c r="FY1011" s="1"/>
      <c r="FZ1011" s="12"/>
      <c r="GA1011" s="6" t="str">
        <f>+IFERROR(VALUE(RIGHT(Tabla32[[#This Row],[B2B]],6)),"")</f>
        <v/>
      </c>
      <c r="GB1011" s="6" t="str">
        <f>+IFERROR(VLOOKUP(FZ1011,Auxiliar!$A:$C,2,0),"")</f>
        <v/>
      </c>
      <c r="GC1011" s="7" t="str">
        <f>+IFERROR(VLOOKUP(FZ1011,Auxiliar!$A:$C,3,0),"")</f>
        <v/>
      </c>
      <c r="GD1011" s="1"/>
      <c r="GE1011" s="12"/>
      <c r="GF1011" s="6" t="str">
        <f>+IFERROR(VALUE(RIGHT(Tabla33[[#This Row],[B2B]],6)),"")</f>
        <v/>
      </c>
      <c r="GG1011" s="6" t="str">
        <f>+IFERROR(VLOOKUP(GE1011,Auxiliar!$A:$C,2,0),"")</f>
        <v/>
      </c>
      <c r="GH1011" s="7" t="str">
        <f>+IFERROR(VLOOKUP(GE1011,Auxiliar!$A:$C,3,0),"")</f>
        <v/>
      </c>
    </row>
    <row r="1012" spans="19:190" x14ac:dyDescent="0.25">
      <c r="AK1012" s="1">
        <v>11921</v>
      </c>
      <c r="AL1012" s="1" t="s">
        <v>30</v>
      </c>
      <c r="AM1012" s="6">
        <f>+IFERROR(VALUE(RIGHT(Tabla7[[#This Row],[B2B]],6)),"")</f>
        <v>11921</v>
      </c>
      <c r="AN1012" s="6" t="str">
        <f>+IFERROR(VLOOKUP(AL1012,Auxiliar!$A:$C,2,0),"")</f>
        <v>LATONES</v>
      </c>
      <c r="AO1012" s="7" t="str">
        <f>+IFERROR(VLOOKUP(AL1012,Auxiliar!$A:$C,3,0),"")</f>
        <v>1b 4% | 5b 7% | 97b 0%</v>
      </c>
      <c r="AW1012" s="1"/>
      <c r="AX1012" s="1" t="s">
        <v>32</v>
      </c>
      <c r="AY1012" s="6" t="str">
        <f>+IFERROR(VALUE(RIGHT(Tabla9[[#This Row],[B2B]],6)),"")</f>
        <v/>
      </c>
      <c r="AZ1012" s="6" t="str">
        <f>+IFERROR(VLOOKUP(AX1012,Auxiliar!$A:$C,2,0),"")</f>
        <v>LATONES</v>
      </c>
      <c r="BA1012" s="7" t="str">
        <f>+IFERROR(VLOOKUP(AX1012,Auxiliar!$A:$C,3,0),"")</f>
        <v>2b 3% | 4b 4% | 6b 5% | 10b 8%  | 385b 0%</v>
      </c>
      <c r="CA1012" s="1">
        <v>6724</v>
      </c>
      <c r="CB1012" s="1" t="s">
        <v>35</v>
      </c>
      <c r="CC1012" s="6">
        <f>+IFERROR(VALUE(RIGHT(Tabla14[[#This Row],[B2B]],6)),"")</f>
        <v>6724</v>
      </c>
      <c r="CD1012" s="6" t="str">
        <f>+IFERROR(VLOOKUP(CB1012,Auxiliar!$A:$C,2,0),"")</f>
        <v>Corona 710cc</v>
      </c>
      <c r="CE1012" s="7" t="str">
        <f>+IFERROR(VLOOKUP(CB1012,Auxiliar!$A:$C,3,0),"")</f>
        <v>1b 10% | 85b 0%</v>
      </c>
      <c r="CM1012" s="1">
        <v>6633</v>
      </c>
      <c r="CN1012" s="1" t="s">
        <v>20</v>
      </c>
      <c r="CO1012" s="6">
        <v>6633</v>
      </c>
      <c r="CP1012" s="6" t="s">
        <v>20</v>
      </c>
      <c r="CQ1012" s="7" t="s">
        <v>21</v>
      </c>
      <c r="CY1012" s="1">
        <v>6633</v>
      </c>
      <c r="CZ1012" s="1" t="s">
        <v>16</v>
      </c>
      <c r="DA1012" s="6">
        <f>+IFERROR(VALUE(RIGHT(Tabla18[[#This Row],[B2B]],6)),"")</f>
        <v>6633</v>
      </c>
      <c r="DB1012" s="6" t="str">
        <f>+IFERROR(VLOOKUP(CZ1012,Auxiliar!$A:$C,2,0),"")</f>
        <v>PREMIUM</v>
      </c>
      <c r="DC1012" s="7" t="str">
        <f>+IFERROR(VLOOKUP(CZ1012,Auxiliar!$A:$C,3,0),"")</f>
        <v>0b 0% | 2b 2% | 5b 3,5% | 10b 5%</v>
      </c>
      <c r="DE1012" s="1">
        <v>6633</v>
      </c>
      <c r="DF1012" s="1" t="s">
        <v>19</v>
      </c>
      <c r="DG1012" s="6">
        <f>+IFERROR(VALUE(RIGHT(Tabla19[[#This Row],[B2B]],6)),"")</f>
        <v>6633</v>
      </c>
      <c r="DH1012" s="6" t="str">
        <f>+IFERROR(VLOOKUP(DF1012,Auxiliar!$A:$C,2,0),"")</f>
        <v>MICHELOB</v>
      </c>
      <c r="DI1012" s="7" t="str">
        <f>+IFERROR(VLOOKUP(DF1012,Auxiliar!$A:$C,3,0),"")</f>
        <v>1b 7% | 3b 22% | 8b 27%</v>
      </c>
      <c r="DK1012" s="1"/>
      <c r="DL1012" s="1"/>
      <c r="DM1012" s="6" t="str">
        <f>+IFERROR(VALUE(RIGHT(Tabla20[[#This Row],[B2B]],6)),"")</f>
        <v/>
      </c>
      <c r="DN1012" s="6" t="str">
        <f>+IFERROR(VLOOKUP(DL1012,Auxiliar!$A:$C,2,0),"")</f>
        <v/>
      </c>
      <c r="DO1012" s="7" t="str">
        <f>+IFERROR(VLOOKUP(DL1012,Auxiliar!$A:$C,3,0),"")</f>
        <v/>
      </c>
      <c r="DQ1012" s="1">
        <v>6633</v>
      </c>
      <c r="DR1012" s="12" t="s">
        <v>24</v>
      </c>
      <c r="DS1012" s="6">
        <f>+IFERROR(VALUE(RIGHT(Tabla21[[#This Row],[B2B]],6)),"")</f>
        <v>6633</v>
      </c>
      <c r="DT1012" s="6" t="str">
        <f>+IFERROR(VLOOKUP(DR1012,Auxiliar!$A:$C,2,0),"")</f>
        <v>CORONA PORRON</v>
      </c>
      <c r="DU1012" s="7" t="str">
        <f>+IFERROR(VLOOKUP(DR1012,Auxiliar!$A:$C,3,0),"")</f>
        <v>1b 5% | 20b 0%</v>
      </c>
      <c r="DW1012" s="1"/>
      <c r="DX1012" s="12"/>
      <c r="DY1012" s="6" t="str">
        <f>+IFERROR(VALUE(RIGHT(Tabla22[[#This Row],[B2B]],6)),"")</f>
        <v/>
      </c>
      <c r="DZ1012" s="6" t="str">
        <f>+IFERROR(VLOOKUP(DX1012,Auxiliar!$A:$C,2,0),"")</f>
        <v/>
      </c>
      <c r="EA1012" s="7" t="str">
        <f>+IFERROR(VLOOKUP(DX1012,Auxiliar!$A:$C,3,0),"")</f>
        <v/>
      </c>
      <c r="EC1012" s="1"/>
      <c r="ED1012" s="12"/>
      <c r="EE1012" s="6" t="str">
        <f>+IFERROR(VALUE(RIGHT(Tabla23[[#This Row],[B2B]],6)),"")</f>
        <v/>
      </c>
      <c r="EF1012" s="6" t="str">
        <f>+IFERROR(VLOOKUP(ED1012,Auxiliar!$A:$C,2,0),"")</f>
        <v/>
      </c>
      <c r="EG1012" s="7" t="str">
        <f>+IFERROR(VLOOKUP(ED1012,Auxiliar!$A:$C,3,0),"")</f>
        <v/>
      </c>
      <c r="EI1012" s="1"/>
      <c r="EJ1012" s="12"/>
      <c r="EK1012" s="6" t="str">
        <f>+IFERROR(VALUE(RIGHT(Tabla24[[#This Row],[B2B]],6)),"")</f>
        <v/>
      </c>
      <c r="EL1012" s="6" t="str">
        <f>+IFERROR(VLOOKUP(EJ1012,Auxiliar!$A:$C,2,0),"")</f>
        <v/>
      </c>
      <c r="EM1012" s="7" t="str">
        <f>+IFERROR(VLOOKUP(EJ1012,Auxiliar!$A:$C,3,0),"")</f>
        <v/>
      </c>
      <c r="EO1012" s="1"/>
      <c r="EP1012" s="12"/>
      <c r="EQ1012" s="6" t="str">
        <f>+IFERROR(VALUE(RIGHT(Tabla25[[#This Row],[B2B]],6)),"")</f>
        <v/>
      </c>
      <c r="ER1012" s="6" t="str">
        <f>+IFERROR(VLOOKUP(EP1012,Auxiliar!$A:$C,2,0),"")</f>
        <v/>
      </c>
      <c r="ES1012" s="7" t="str">
        <f>+IFERROR(VLOOKUP(EP1012,Auxiliar!$A:$C,3,0),"")</f>
        <v/>
      </c>
      <c r="EU1012" s="1"/>
      <c r="EV1012" s="12"/>
      <c r="EW1012" s="6" t="str">
        <f>+IFERROR(VALUE(RIGHT(Tabla26[[#This Row],[B2B]],6)),"")</f>
        <v/>
      </c>
      <c r="EX1012" s="6" t="str">
        <f>+IFERROR(VLOOKUP(EV1012,Auxiliar!$A:$C,2,0),"")</f>
        <v/>
      </c>
      <c r="EY1012" s="7" t="str">
        <f>+IFERROR(VLOOKUP(EV1012,Auxiliar!$A:$C,3,0),"")</f>
        <v/>
      </c>
      <c r="EZ1012" s="1"/>
      <c r="FA1012" s="12"/>
      <c r="FB1012" s="6" t="str">
        <f>+IFERROR(VALUE(RIGHT(Tabla27[[#This Row],[B2B]],6)),"")</f>
        <v/>
      </c>
      <c r="FC1012" s="6" t="str">
        <f>+IFERROR(VLOOKUP(FA1012,Auxiliar!$A:$C,2,0),"")</f>
        <v/>
      </c>
      <c r="FD1012" s="7" t="str">
        <f>+IFERROR(VLOOKUP(FA1012,Auxiliar!$A:$C,3,0),"")</f>
        <v/>
      </c>
      <c r="FE1012" s="1"/>
      <c r="FF1012" s="12"/>
      <c r="FG1012" s="6" t="str">
        <f>+IFERROR(VALUE(RIGHT(Tabla28[[#This Row],[B2B]],6)),"")</f>
        <v/>
      </c>
      <c r="FH1012" s="6" t="str">
        <f>+IFERROR(VLOOKUP(FF1012,Auxiliar!$A:$C,2,0),"")</f>
        <v/>
      </c>
      <c r="FI1012" s="7" t="str">
        <f>+IFERROR(VLOOKUP(FF1012,Auxiliar!$A:$C,3,0),"")</f>
        <v/>
      </c>
      <c r="FJ1012" s="1"/>
      <c r="FK1012" s="12"/>
      <c r="FL1012" s="6" t="str">
        <f>+IFERROR(VALUE(RIGHT(Tabla29[[#This Row],[B2B]],6)),"")</f>
        <v/>
      </c>
      <c r="FM1012" s="6" t="str">
        <f>+IFERROR(VLOOKUP(FK1012,Auxiliar!$A:$C,2,0),"")</f>
        <v/>
      </c>
      <c r="FN1012" s="7" t="str">
        <f>+IFERROR(VLOOKUP(FK1012,Auxiliar!$A:$C,3,0),"")</f>
        <v/>
      </c>
      <c r="FO1012" s="1"/>
      <c r="FP1012" s="12"/>
      <c r="FQ1012" s="6" t="str">
        <f>+IFERROR(VALUE(RIGHT(Tabla30[[#This Row],[B2B]],6)),"")</f>
        <v/>
      </c>
      <c r="FR1012" s="6" t="str">
        <f>+IFERROR(VLOOKUP(FP1012,Auxiliar!$A:$C,2,0),"")</f>
        <v/>
      </c>
      <c r="FS1012" s="7"/>
      <c r="FT1012" s="1"/>
      <c r="FU1012" s="12"/>
      <c r="FV1012" s="6" t="str">
        <f>+IFERROR(VALUE(RIGHT(Tabla31[[#This Row],[B2B]],6)),"")</f>
        <v/>
      </c>
      <c r="FW1012" s="6" t="str">
        <f>+IFERROR(VLOOKUP(FU1012,Auxiliar!$A:$C,2,0),"")</f>
        <v/>
      </c>
      <c r="FX1012" s="7" t="str">
        <f>+IFERROR(VLOOKUP(FU1012,Auxiliar!$A:$C,3,0),"")</f>
        <v/>
      </c>
      <c r="FY1012" s="1"/>
      <c r="FZ1012" s="12"/>
      <c r="GA1012" s="6" t="str">
        <f>+IFERROR(VALUE(RIGHT(Tabla32[[#This Row],[B2B]],6)),"")</f>
        <v/>
      </c>
      <c r="GB1012" s="6" t="str">
        <f>+IFERROR(VLOOKUP(FZ1012,Auxiliar!$A:$C,2,0),"")</f>
        <v/>
      </c>
      <c r="GC1012" s="7" t="str">
        <f>+IFERROR(VLOOKUP(FZ1012,Auxiliar!$A:$C,3,0),"")</f>
        <v/>
      </c>
      <c r="GD1012" s="1"/>
      <c r="GE1012" s="12"/>
      <c r="GF1012" s="6" t="str">
        <f>+IFERROR(VALUE(RIGHT(Tabla33[[#This Row],[B2B]],6)),"")</f>
        <v/>
      </c>
      <c r="GG1012" s="6" t="str">
        <f>+IFERROR(VLOOKUP(GE1012,Auxiliar!$A:$C,2,0),"")</f>
        <v/>
      </c>
      <c r="GH1012" s="7" t="str">
        <f>+IFERROR(VLOOKUP(GE1012,Auxiliar!$A:$C,3,0),"")</f>
        <v/>
      </c>
    </row>
    <row r="1013" spans="19:190" x14ac:dyDescent="0.25">
      <c r="AK1013" s="1">
        <v>11924</v>
      </c>
      <c r="AL1013" s="1" t="s">
        <v>30</v>
      </c>
      <c r="AM1013" s="6">
        <f>+IFERROR(VALUE(RIGHT(Tabla7[[#This Row],[B2B]],6)),"")</f>
        <v>11924</v>
      </c>
      <c r="AN1013" s="6" t="str">
        <f>+IFERROR(VLOOKUP(AL1013,Auxiliar!$A:$C,2,0),"")</f>
        <v>LATONES</v>
      </c>
      <c r="AO1013" s="7" t="str">
        <f>+IFERROR(VLOOKUP(AL1013,Auxiliar!$A:$C,3,0),"")</f>
        <v>1b 4% | 5b 7% | 97b 0%</v>
      </c>
      <c r="AW1013" s="1"/>
      <c r="AX1013" s="1" t="s">
        <v>32</v>
      </c>
      <c r="AY1013" s="6" t="str">
        <f>+IFERROR(VALUE(RIGHT(Tabla9[[#This Row],[B2B]],6)),"")</f>
        <v/>
      </c>
      <c r="AZ1013" s="6" t="str">
        <f>+IFERROR(VLOOKUP(AX1013,Auxiliar!$A:$C,2,0),"")</f>
        <v>LATONES</v>
      </c>
      <c r="BA1013" s="7" t="str">
        <f>+IFERROR(VLOOKUP(AX1013,Auxiliar!$A:$C,3,0),"")</f>
        <v>2b 3% | 4b 4% | 6b 5% | 10b 8%  | 385b 0%</v>
      </c>
      <c r="CA1013" s="1">
        <v>6726</v>
      </c>
      <c r="CB1013" s="1" t="s">
        <v>35</v>
      </c>
      <c r="CC1013" s="6">
        <f>+IFERROR(VALUE(RIGHT(Tabla14[[#This Row],[B2B]],6)),"")</f>
        <v>6726</v>
      </c>
      <c r="CD1013" s="6" t="str">
        <f>+IFERROR(VLOOKUP(CB1013,Auxiliar!$A:$C,2,0),"")</f>
        <v>Corona 710cc</v>
      </c>
      <c r="CE1013" s="7" t="str">
        <f>+IFERROR(VLOOKUP(CB1013,Auxiliar!$A:$C,3,0),"")</f>
        <v>1b 10% | 85b 0%</v>
      </c>
      <c r="CM1013" s="1">
        <v>6634</v>
      </c>
      <c r="CN1013" s="1" t="s">
        <v>20</v>
      </c>
      <c r="CO1013" s="6">
        <v>6634</v>
      </c>
      <c r="CP1013" s="6" t="s">
        <v>20</v>
      </c>
      <c r="CQ1013" s="7" t="s">
        <v>21</v>
      </c>
      <c r="CY1013" s="1">
        <v>6634</v>
      </c>
      <c r="CZ1013" s="1" t="s">
        <v>16</v>
      </c>
      <c r="DA1013" s="6">
        <f>+IFERROR(VALUE(RIGHT(Tabla18[[#This Row],[B2B]],6)),"")</f>
        <v>6634</v>
      </c>
      <c r="DB1013" s="6" t="str">
        <f>+IFERROR(VLOOKUP(CZ1013,Auxiliar!$A:$C,2,0),"")</f>
        <v>PREMIUM</v>
      </c>
      <c r="DC1013" s="7" t="str">
        <f>+IFERROR(VLOOKUP(CZ1013,Auxiliar!$A:$C,3,0),"")</f>
        <v>0b 0% | 2b 2% | 5b 3,5% | 10b 5%</v>
      </c>
      <c r="DE1013" s="1">
        <v>6634</v>
      </c>
      <c r="DF1013" s="1" t="s">
        <v>19</v>
      </c>
      <c r="DG1013" s="6">
        <f>+IFERROR(VALUE(RIGHT(Tabla19[[#This Row],[B2B]],6)),"")</f>
        <v>6634</v>
      </c>
      <c r="DH1013" s="6" t="str">
        <f>+IFERROR(VLOOKUP(DF1013,Auxiliar!$A:$C,2,0),"")</f>
        <v>MICHELOB</v>
      </c>
      <c r="DI1013" s="7" t="str">
        <f>+IFERROR(VLOOKUP(DF1013,Auxiliar!$A:$C,3,0),"")</f>
        <v>1b 7% | 3b 22% | 8b 27%</v>
      </c>
      <c r="DK1013" s="1"/>
      <c r="DL1013" s="1"/>
      <c r="DM1013" s="6" t="str">
        <f>+IFERROR(VALUE(RIGHT(Tabla20[[#This Row],[B2B]],6)),"")</f>
        <v/>
      </c>
      <c r="DN1013" s="6" t="str">
        <f>+IFERROR(VLOOKUP(DL1013,Auxiliar!$A:$C,2,0),"")</f>
        <v/>
      </c>
      <c r="DO1013" s="7" t="str">
        <f>+IFERROR(VLOOKUP(DL1013,Auxiliar!$A:$C,3,0),"")</f>
        <v/>
      </c>
      <c r="DQ1013" s="1">
        <v>6634</v>
      </c>
      <c r="DR1013" s="12" t="s">
        <v>24</v>
      </c>
      <c r="DS1013" s="6">
        <f>+IFERROR(VALUE(RIGHT(Tabla21[[#This Row],[B2B]],6)),"")</f>
        <v>6634</v>
      </c>
      <c r="DT1013" s="6" t="str">
        <f>+IFERROR(VLOOKUP(DR1013,Auxiliar!$A:$C,2,0),"")</f>
        <v>CORONA PORRON</v>
      </c>
      <c r="DU1013" s="7" t="str">
        <f>+IFERROR(VLOOKUP(DR1013,Auxiliar!$A:$C,3,0),"")</f>
        <v>1b 5% | 20b 0%</v>
      </c>
      <c r="DW1013" s="1"/>
      <c r="DX1013" s="12"/>
      <c r="DY1013" s="6" t="str">
        <f>+IFERROR(VALUE(RIGHT(Tabla22[[#This Row],[B2B]],6)),"")</f>
        <v/>
      </c>
      <c r="DZ1013" s="6" t="str">
        <f>+IFERROR(VLOOKUP(DX1013,Auxiliar!$A:$C,2,0),"")</f>
        <v/>
      </c>
      <c r="EA1013" s="7" t="str">
        <f>+IFERROR(VLOOKUP(DX1013,Auxiliar!$A:$C,3,0),"")</f>
        <v/>
      </c>
      <c r="EC1013" s="1"/>
      <c r="ED1013" s="12"/>
      <c r="EE1013" s="6" t="str">
        <f>+IFERROR(VALUE(RIGHT(Tabla23[[#This Row],[B2B]],6)),"")</f>
        <v/>
      </c>
      <c r="EF1013" s="6" t="str">
        <f>+IFERROR(VLOOKUP(ED1013,Auxiliar!$A:$C,2,0),"")</f>
        <v/>
      </c>
      <c r="EG1013" s="7" t="str">
        <f>+IFERROR(VLOOKUP(ED1013,Auxiliar!$A:$C,3,0),"")</f>
        <v/>
      </c>
      <c r="EI1013" s="1"/>
      <c r="EJ1013" s="12"/>
      <c r="EK1013" s="6" t="str">
        <f>+IFERROR(VALUE(RIGHT(Tabla24[[#This Row],[B2B]],6)),"")</f>
        <v/>
      </c>
      <c r="EL1013" s="6" t="str">
        <f>+IFERROR(VLOOKUP(EJ1013,Auxiliar!$A:$C,2,0),"")</f>
        <v/>
      </c>
      <c r="EM1013" s="7" t="str">
        <f>+IFERROR(VLOOKUP(EJ1013,Auxiliar!$A:$C,3,0),"")</f>
        <v/>
      </c>
      <c r="EO1013" s="1"/>
      <c r="EP1013" s="12"/>
      <c r="EQ1013" s="6" t="str">
        <f>+IFERROR(VALUE(RIGHT(Tabla25[[#This Row],[B2B]],6)),"")</f>
        <v/>
      </c>
      <c r="ER1013" s="6" t="str">
        <f>+IFERROR(VLOOKUP(EP1013,Auxiliar!$A:$C,2,0),"")</f>
        <v/>
      </c>
      <c r="ES1013" s="7" t="str">
        <f>+IFERROR(VLOOKUP(EP1013,Auxiliar!$A:$C,3,0),"")</f>
        <v/>
      </c>
      <c r="EU1013" s="1"/>
      <c r="EV1013" s="12"/>
      <c r="EW1013" s="6" t="str">
        <f>+IFERROR(VALUE(RIGHT(Tabla26[[#This Row],[B2B]],6)),"")</f>
        <v/>
      </c>
      <c r="EX1013" s="6" t="str">
        <f>+IFERROR(VLOOKUP(EV1013,Auxiliar!$A:$C,2,0),"")</f>
        <v/>
      </c>
      <c r="EY1013" s="7" t="str">
        <f>+IFERROR(VLOOKUP(EV1013,Auxiliar!$A:$C,3,0),"")</f>
        <v/>
      </c>
      <c r="EZ1013" s="1"/>
      <c r="FA1013" s="12"/>
      <c r="FB1013" s="6" t="str">
        <f>+IFERROR(VALUE(RIGHT(Tabla27[[#This Row],[B2B]],6)),"")</f>
        <v/>
      </c>
      <c r="FC1013" s="6" t="str">
        <f>+IFERROR(VLOOKUP(FA1013,Auxiliar!$A:$C,2,0),"")</f>
        <v/>
      </c>
      <c r="FD1013" s="7" t="str">
        <f>+IFERROR(VLOOKUP(FA1013,Auxiliar!$A:$C,3,0),"")</f>
        <v/>
      </c>
      <c r="FE1013" s="1"/>
      <c r="FF1013" s="12"/>
      <c r="FG1013" s="6" t="str">
        <f>+IFERROR(VALUE(RIGHT(Tabla28[[#This Row],[B2B]],6)),"")</f>
        <v/>
      </c>
      <c r="FH1013" s="6" t="str">
        <f>+IFERROR(VLOOKUP(FF1013,Auxiliar!$A:$C,2,0),"")</f>
        <v/>
      </c>
      <c r="FI1013" s="7" t="str">
        <f>+IFERROR(VLOOKUP(FF1013,Auxiliar!$A:$C,3,0),"")</f>
        <v/>
      </c>
      <c r="FJ1013" s="1"/>
      <c r="FK1013" s="12"/>
      <c r="FL1013" s="6" t="str">
        <f>+IFERROR(VALUE(RIGHT(Tabla29[[#This Row],[B2B]],6)),"")</f>
        <v/>
      </c>
      <c r="FM1013" s="6" t="str">
        <f>+IFERROR(VLOOKUP(FK1013,Auxiliar!$A:$C,2,0),"")</f>
        <v/>
      </c>
      <c r="FN1013" s="7" t="str">
        <f>+IFERROR(VLOOKUP(FK1013,Auxiliar!$A:$C,3,0),"")</f>
        <v/>
      </c>
      <c r="FO1013" s="1"/>
      <c r="FP1013" s="12"/>
      <c r="FQ1013" s="6" t="str">
        <f>+IFERROR(VALUE(RIGHT(Tabla30[[#This Row],[B2B]],6)),"")</f>
        <v/>
      </c>
      <c r="FR1013" s="6" t="str">
        <f>+IFERROR(VLOOKUP(FP1013,Auxiliar!$A:$C,2,0),"")</f>
        <v/>
      </c>
      <c r="FS1013" s="7"/>
      <c r="FT1013" s="1"/>
      <c r="FU1013" s="12"/>
      <c r="FV1013" s="6" t="str">
        <f>+IFERROR(VALUE(RIGHT(Tabla31[[#This Row],[B2B]],6)),"")</f>
        <v/>
      </c>
      <c r="FW1013" s="6" t="str">
        <f>+IFERROR(VLOOKUP(FU1013,Auxiliar!$A:$C,2,0),"")</f>
        <v/>
      </c>
      <c r="FX1013" s="7" t="str">
        <f>+IFERROR(VLOOKUP(FU1013,Auxiliar!$A:$C,3,0),"")</f>
        <v/>
      </c>
      <c r="FY1013" s="1"/>
      <c r="FZ1013" s="12"/>
      <c r="GA1013" s="6" t="str">
        <f>+IFERROR(VALUE(RIGHT(Tabla32[[#This Row],[B2B]],6)),"")</f>
        <v/>
      </c>
      <c r="GB1013" s="6" t="str">
        <f>+IFERROR(VLOOKUP(FZ1013,Auxiliar!$A:$C,2,0),"")</f>
        <v/>
      </c>
      <c r="GC1013" s="7" t="str">
        <f>+IFERROR(VLOOKUP(FZ1013,Auxiliar!$A:$C,3,0),"")</f>
        <v/>
      </c>
      <c r="GD1013" s="1"/>
      <c r="GE1013" s="12"/>
      <c r="GF1013" s="6" t="str">
        <f>+IFERROR(VALUE(RIGHT(Tabla33[[#This Row],[B2B]],6)),"")</f>
        <v/>
      </c>
      <c r="GG1013" s="6" t="str">
        <f>+IFERROR(VLOOKUP(GE1013,Auxiliar!$A:$C,2,0),"")</f>
        <v/>
      </c>
      <c r="GH1013" s="7" t="str">
        <f>+IFERROR(VLOOKUP(GE1013,Auxiliar!$A:$C,3,0),"")</f>
        <v/>
      </c>
    </row>
    <row r="1014" spans="19:190" x14ac:dyDescent="0.25">
      <c r="AK1014" s="1">
        <v>11925</v>
      </c>
      <c r="AL1014" s="1" t="s">
        <v>30</v>
      </c>
      <c r="AM1014" s="6">
        <f>+IFERROR(VALUE(RIGHT(Tabla7[[#This Row],[B2B]],6)),"")</f>
        <v>11925</v>
      </c>
      <c r="AN1014" s="6" t="str">
        <f>+IFERROR(VLOOKUP(AL1014,Auxiliar!$A:$C,2,0),"")</f>
        <v>LATONES</v>
      </c>
      <c r="AO1014" s="7" t="str">
        <f>+IFERROR(VLOOKUP(AL1014,Auxiliar!$A:$C,3,0),"")</f>
        <v>1b 4% | 5b 7% | 97b 0%</v>
      </c>
      <c r="AW1014" s="1"/>
      <c r="AX1014" s="1" t="s">
        <v>32</v>
      </c>
      <c r="AY1014" s="6" t="str">
        <f>+IFERROR(VALUE(RIGHT(Tabla9[[#This Row],[B2B]],6)),"")</f>
        <v/>
      </c>
      <c r="AZ1014" s="6" t="str">
        <f>+IFERROR(VLOOKUP(AX1014,Auxiliar!$A:$C,2,0),"")</f>
        <v>LATONES</v>
      </c>
      <c r="BA1014" s="7" t="str">
        <f>+IFERROR(VLOOKUP(AX1014,Auxiliar!$A:$C,3,0),"")</f>
        <v>2b 3% | 4b 4% | 6b 5% | 10b 8%  | 385b 0%</v>
      </c>
      <c r="CA1014" s="1">
        <v>6727</v>
      </c>
      <c r="CB1014" s="1" t="s">
        <v>35</v>
      </c>
      <c r="CC1014" s="6">
        <f>+IFERROR(VALUE(RIGHT(Tabla14[[#This Row],[B2B]],6)),"")</f>
        <v>6727</v>
      </c>
      <c r="CD1014" s="6" t="str">
        <f>+IFERROR(VLOOKUP(CB1014,Auxiliar!$A:$C,2,0),"")</f>
        <v>Corona 710cc</v>
      </c>
      <c r="CE1014" s="7" t="str">
        <f>+IFERROR(VLOOKUP(CB1014,Auxiliar!$A:$C,3,0),"")</f>
        <v>1b 10% | 85b 0%</v>
      </c>
      <c r="CM1014" s="1">
        <v>6635</v>
      </c>
      <c r="CN1014" s="1" t="s">
        <v>20</v>
      </c>
      <c r="CO1014" s="6">
        <v>6635</v>
      </c>
      <c r="CP1014" s="6" t="s">
        <v>20</v>
      </c>
      <c r="CQ1014" s="7" t="s">
        <v>21</v>
      </c>
      <c r="CY1014" s="1">
        <v>6635</v>
      </c>
      <c r="CZ1014" s="1" t="s">
        <v>16</v>
      </c>
      <c r="DA1014" s="6">
        <f>+IFERROR(VALUE(RIGHT(Tabla18[[#This Row],[B2B]],6)),"")</f>
        <v>6635</v>
      </c>
      <c r="DB1014" s="6" t="str">
        <f>+IFERROR(VLOOKUP(CZ1014,Auxiliar!$A:$C,2,0),"")</f>
        <v>PREMIUM</v>
      </c>
      <c r="DC1014" s="7" t="str">
        <f>+IFERROR(VLOOKUP(CZ1014,Auxiliar!$A:$C,3,0),"")</f>
        <v>0b 0% | 2b 2% | 5b 3,5% | 10b 5%</v>
      </c>
      <c r="DE1014" s="1">
        <v>6635</v>
      </c>
      <c r="DF1014" s="1" t="s">
        <v>19</v>
      </c>
      <c r="DG1014" s="6">
        <f>+IFERROR(VALUE(RIGHT(Tabla19[[#This Row],[B2B]],6)),"")</f>
        <v>6635</v>
      </c>
      <c r="DH1014" s="6" t="str">
        <f>+IFERROR(VLOOKUP(DF1014,Auxiliar!$A:$C,2,0),"")</f>
        <v>MICHELOB</v>
      </c>
      <c r="DI1014" s="7" t="str">
        <f>+IFERROR(VLOOKUP(DF1014,Auxiliar!$A:$C,3,0),"")</f>
        <v>1b 7% | 3b 22% | 8b 27%</v>
      </c>
      <c r="DK1014" s="1"/>
      <c r="DL1014" s="1"/>
      <c r="DM1014" s="6" t="str">
        <f>+IFERROR(VALUE(RIGHT(Tabla20[[#This Row],[B2B]],6)),"")</f>
        <v/>
      </c>
      <c r="DN1014" s="6" t="str">
        <f>+IFERROR(VLOOKUP(DL1014,Auxiliar!$A:$C,2,0),"")</f>
        <v/>
      </c>
      <c r="DO1014" s="7" t="str">
        <f>+IFERROR(VLOOKUP(DL1014,Auxiliar!$A:$C,3,0),"")</f>
        <v/>
      </c>
      <c r="DQ1014" s="1">
        <v>6635</v>
      </c>
      <c r="DR1014" s="12" t="s">
        <v>24</v>
      </c>
      <c r="DS1014" s="6">
        <f>+IFERROR(VALUE(RIGHT(Tabla21[[#This Row],[B2B]],6)),"")</f>
        <v>6635</v>
      </c>
      <c r="DT1014" s="6" t="str">
        <f>+IFERROR(VLOOKUP(DR1014,Auxiliar!$A:$C,2,0),"")</f>
        <v>CORONA PORRON</v>
      </c>
      <c r="DU1014" s="7" t="str">
        <f>+IFERROR(VLOOKUP(DR1014,Auxiliar!$A:$C,3,0),"")</f>
        <v>1b 5% | 20b 0%</v>
      </c>
      <c r="DW1014" s="1"/>
      <c r="DX1014" s="12"/>
      <c r="DY1014" s="6" t="str">
        <f>+IFERROR(VALUE(RIGHT(Tabla22[[#This Row],[B2B]],6)),"")</f>
        <v/>
      </c>
      <c r="DZ1014" s="6" t="str">
        <f>+IFERROR(VLOOKUP(DX1014,Auxiliar!$A:$C,2,0),"")</f>
        <v/>
      </c>
      <c r="EA1014" s="7" t="str">
        <f>+IFERROR(VLOOKUP(DX1014,Auxiliar!$A:$C,3,0),"")</f>
        <v/>
      </c>
      <c r="EC1014" s="1"/>
      <c r="ED1014" s="12"/>
      <c r="EE1014" s="6" t="str">
        <f>+IFERROR(VALUE(RIGHT(Tabla23[[#This Row],[B2B]],6)),"")</f>
        <v/>
      </c>
      <c r="EF1014" s="6" t="str">
        <f>+IFERROR(VLOOKUP(ED1014,Auxiliar!$A:$C,2,0),"")</f>
        <v/>
      </c>
      <c r="EG1014" s="7" t="str">
        <f>+IFERROR(VLOOKUP(ED1014,Auxiliar!$A:$C,3,0),"")</f>
        <v/>
      </c>
      <c r="EI1014" s="1"/>
      <c r="EJ1014" s="12"/>
      <c r="EK1014" s="6" t="str">
        <f>+IFERROR(VALUE(RIGHT(Tabla24[[#This Row],[B2B]],6)),"")</f>
        <v/>
      </c>
      <c r="EL1014" s="6" t="str">
        <f>+IFERROR(VLOOKUP(EJ1014,Auxiliar!$A:$C,2,0),"")</f>
        <v/>
      </c>
      <c r="EM1014" s="7" t="str">
        <f>+IFERROR(VLOOKUP(EJ1014,Auxiliar!$A:$C,3,0),"")</f>
        <v/>
      </c>
      <c r="EO1014" s="1"/>
      <c r="EP1014" s="12"/>
      <c r="EQ1014" s="6" t="str">
        <f>+IFERROR(VALUE(RIGHT(Tabla25[[#This Row],[B2B]],6)),"")</f>
        <v/>
      </c>
      <c r="ER1014" s="6" t="str">
        <f>+IFERROR(VLOOKUP(EP1014,Auxiliar!$A:$C,2,0),"")</f>
        <v/>
      </c>
      <c r="ES1014" s="7" t="str">
        <f>+IFERROR(VLOOKUP(EP1014,Auxiliar!$A:$C,3,0),"")</f>
        <v/>
      </c>
      <c r="EU1014" s="1"/>
      <c r="EV1014" s="12"/>
      <c r="EW1014" s="6" t="str">
        <f>+IFERROR(VALUE(RIGHT(Tabla26[[#This Row],[B2B]],6)),"")</f>
        <v/>
      </c>
      <c r="EX1014" s="6" t="str">
        <f>+IFERROR(VLOOKUP(EV1014,Auxiliar!$A:$C,2,0),"")</f>
        <v/>
      </c>
      <c r="EY1014" s="7" t="str">
        <f>+IFERROR(VLOOKUP(EV1014,Auxiliar!$A:$C,3,0),"")</f>
        <v/>
      </c>
      <c r="EZ1014" s="1"/>
      <c r="FA1014" s="12"/>
      <c r="FB1014" s="6" t="str">
        <f>+IFERROR(VALUE(RIGHT(Tabla27[[#This Row],[B2B]],6)),"")</f>
        <v/>
      </c>
      <c r="FC1014" s="6" t="str">
        <f>+IFERROR(VLOOKUP(FA1014,Auxiliar!$A:$C,2,0),"")</f>
        <v/>
      </c>
      <c r="FD1014" s="7" t="str">
        <f>+IFERROR(VLOOKUP(FA1014,Auxiliar!$A:$C,3,0),"")</f>
        <v/>
      </c>
      <c r="FE1014" s="1"/>
      <c r="FF1014" s="12"/>
      <c r="FG1014" s="6" t="str">
        <f>+IFERROR(VALUE(RIGHT(Tabla28[[#This Row],[B2B]],6)),"")</f>
        <v/>
      </c>
      <c r="FH1014" s="6" t="str">
        <f>+IFERROR(VLOOKUP(FF1014,Auxiliar!$A:$C,2,0),"")</f>
        <v/>
      </c>
      <c r="FI1014" s="7" t="str">
        <f>+IFERROR(VLOOKUP(FF1014,Auxiliar!$A:$C,3,0),"")</f>
        <v/>
      </c>
      <c r="FJ1014" s="1"/>
      <c r="FK1014" s="12"/>
      <c r="FL1014" s="6" t="str">
        <f>+IFERROR(VALUE(RIGHT(Tabla29[[#This Row],[B2B]],6)),"")</f>
        <v/>
      </c>
      <c r="FM1014" s="6" t="str">
        <f>+IFERROR(VLOOKUP(FK1014,Auxiliar!$A:$C,2,0),"")</f>
        <v/>
      </c>
      <c r="FN1014" s="7" t="str">
        <f>+IFERROR(VLOOKUP(FK1014,Auxiliar!$A:$C,3,0),"")</f>
        <v/>
      </c>
      <c r="FO1014" s="1"/>
      <c r="FP1014" s="12"/>
      <c r="FQ1014" s="6" t="str">
        <f>+IFERROR(VALUE(RIGHT(Tabla30[[#This Row],[B2B]],6)),"")</f>
        <v/>
      </c>
      <c r="FR1014" s="6" t="str">
        <f>+IFERROR(VLOOKUP(FP1014,Auxiliar!$A:$C,2,0),"")</f>
        <v/>
      </c>
      <c r="FS1014" s="7"/>
      <c r="FT1014" s="1"/>
      <c r="FU1014" s="12"/>
      <c r="FV1014" s="6" t="str">
        <f>+IFERROR(VALUE(RIGHT(Tabla31[[#This Row],[B2B]],6)),"")</f>
        <v/>
      </c>
      <c r="FW1014" s="6" t="str">
        <f>+IFERROR(VLOOKUP(FU1014,Auxiliar!$A:$C,2,0),"")</f>
        <v/>
      </c>
      <c r="FX1014" s="7" t="str">
        <f>+IFERROR(VLOOKUP(FU1014,Auxiliar!$A:$C,3,0),"")</f>
        <v/>
      </c>
      <c r="FY1014" s="1"/>
      <c r="FZ1014" s="12"/>
      <c r="GA1014" s="6" t="str">
        <f>+IFERROR(VALUE(RIGHT(Tabla32[[#This Row],[B2B]],6)),"")</f>
        <v/>
      </c>
      <c r="GB1014" s="6" t="str">
        <f>+IFERROR(VLOOKUP(FZ1014,Auxiliar!$A:$C,2,0),"")</f>
        <v/>
      </c>
      <c r="GC1014" s="7" t="str">
        <f>+IFERROR(VLOOKUP(FZ1014,Auxiliar!$A:$C,3,0),"")</f>
        <v/>
      </c>
      <c r="GD1014" s="1"/>
      <c r="GE1014" s="12"/>
      <c r="GF1014" s="6" t="str">
        <f>+IFERROR(VALUE(RIGHT(Tabla33[[#This Row],[B2B]],6)),"")</f>
        <v/>
      </c>
      <c r="GG1014" s="6" t="str">
        <f>+IFERROR(VLOOKUP(GE1014,Auxiliar!$A:$C,2,0),"")</f>
        <v/>
      </c>
      <c r="GH1014" s="7" t="str">
        <f>+IFERROR(VLOOKUP(GE1014,Auxiliar!$A:$C,3,0),"")</f>
        <v/>
      </c>
    </row>
    <row r="1015" spans="19:190" x14ac:dyDescent="0.25">
      <c r="AK1015" s="1">
        <v>11927</v>
      </c>
      <c r="AL1015" s="1" t="s">
        <v>30</v>
      </c>
      <c r="AM1015" s="6">
        <f>+IFERROR(VALUE(RIGHT(Tabla7[[#This Row],[B2B]],6)),"")</f>
        <v>11927</v>
      </c>
      <c r="AN1015" s="6" t="str">
        <f>+IFERROR(VLOOKUP(AL1015,Auxiliar!$A:$C,2,0),"")</f>
        <v>LATONES</v>
      </c>
      <c r="AO1015" s="7" t="str">
        <f>+IFERROR(VLOOKUP(AL1015,Auxiliar!$A:$C,3,0),"")</f>
        <v>1b 4% | 5b 7% | 97b 0%</v>
      </c>
      <c r="AW1015" s="1"/>
      <c r="AX1015" s="1" t="s">
        <v>32</v>
      </c>
      <c r="AY1015" s="6" t="str">
        <f>+IFERROR(VALUE(RIGHT(Tabla9[[#This Row],[B2B]],6)),"")</f>
        <v/>
      </c>
      <c r="AZ1015" s="6" t="str">
        <f>+IFERROR(VLOOKUP(AX1015,Auxiliar!$A:$C,2,0),"")</f>
        <v>LATONES</v>
      </c>
      <c r="BA1015" s="7" t="str">
        <f>+IFERROR(VLOOKUP(AX1015,Auxiliar!$A:$C,3,0),"")</f>
        <v>2b 3% | 4b 4% | 6b 5% | 10b 8%  | 385b 0%</v>
      </c>
      <c r="CA1015" s="1">
        <v>6731</v>
      </c>
      <c r="CB1015" s="1" t="s">
        <v>35</v>
      </c>
      <c r="CC1015" s="6">
        <f>+IFERROR(VALUE(RIGHT(Tabla14[[#This Row],[B2B]],6)),"")</f>
        <v>6731</v>
      </c>
      <c r="CD1015" s="6" t="str">
        <f>+IFERROR(VLOOKUP(CB1015,Auxiliar!$A:$C,2,0),"")</f>
        <v>Corona 710cc</v>
      </c>
      <c r="CE1015" s="7" t="str">
        <f>+IFERROR(VLOOKUP(CB1015,Auxiliar!$A:$C,3,0),"")</f>
        <v>1b 10% | 85b 0%</v>
      </c>
      <c r="CM1015" s="1">
        <v>6640</v>
      </c>
      <c r="CN1015" s="1" t="s">
        <v>20</v>
      </c>
      <c r="CO1015" s="6">
        <v>6640</v>
      </c>
      <c r="CP1015" s="6" t="s">
        <v>20</v>
      </c>
      <c r="CQ1015" s="7" t="s">
        <v>21</v>
      </c>
      <c r="CY1015" s="1">
        <v>6640</v>
      </c>
      <c r="CZ1015" s="1" t="s">
        <v>16</v>
      </c>
      <c r="DA1015" s="6">
        <f>+IFERROR(VALUE(RIGHT(Tabla18[[#This Row],[B2B]],6)),"")</f>
        <v>6640</v>
      </c>
      <c r="DB1015" s="6" t="str">
        <f>+IFERROR(VLOOKUP(CZ1015,Auxiliar!$A:$C,2,0),"")</f>
        <v>PREMIUM</v>
      </c>
      <c r="DC1015" s="7" t="str">
        <f>+IFERROR(VLOOKUP(CZ1015,Auxiliar!$A:$C,3,0),"")</f>
        <v>0b 0% | 2b 2% | 5b 3,5% | 10b 5%</v>
      </c>
      <c r="DE1015" s="1">
        <v>6640</v>
      </c>
      <c r="DF1015" s="1" t="s">
        <v>19</v>
      </c>
      <c r="DG1015" s="6">
        <f>+IFERROR(VALUE(RIGHT(Tabla19[[#This Row],[B2B]],6)),"")</f>
        <v>6640</v>
      </c>
      <c r="DH1015" s="6" t="str">
        <f>+IFERROR(VLOOKUP(DF1015,Auxiliar!$A:$C,2,0),"")</f>
        <v>MICHELOB</v>
      </c>
      <c r="DI1015" s="7" t="str">
        <f>+IFERROR(VLOOKUP(DF1015,Auxiliar!$A:$C,3,0),"")</f>
        <v>1b 7% | 3b 22% | 8b 27%</v>
      </c>
      <c r="DK1015" s="1"/>
      <c r="DL1015" s="1"/>
      <c r="DM1015" s="6" t="str">
        <f>+IFERROR(VALUE(RIGHT(Tabla20[[#This Row],[B2B]],6)),"")</f>
        <v/>
      </c>
      <c r="DN1015" s="6" t="str">
        <f>+IFERROR(VLOOKUP(DL1015,Auxiliar!$A:$C,2,0),"")</f>
        <v/>
      </c>
      <c r="DO1015" s="7" t="str">
        <f>+IFERROR(VLOOKUP(DL1015,Auxiliar!$A:$C,3,0),"")</f>
        <v/>
      </c>
      <c r="DQ1015" s="1">
        <v>6640</v>
      </c>
      <c r="DR1015" s="12" t="s">
        <v>24</v>
      </c>
      <c r="DS1015" s="6">
        <f>+IFERROR(VALUE(RIGHT(Tabla21[[#This Row],[B2B]],6)),"")</f>
        <v>6640</v>
      </c>
      <c r="DT1015" s="6" t="str">
        <f>+IFERROR(VLOOKUP(DR1015,Auxiliar!$A:$C,2,0),"")</f>
        <v>CORONA PORRON</v>
      </c>
      <c r="DU1015" s="7" t="str">
        <f>+IFERROR(VLOOKUP(DR1015,Auxiliar!$A:$C,3,0),"")</f>
        <v>1b 5% | 20b 0%</v>
      </c>
      <c r="DW1015" s="1"/>
      <c r="DX1015" s="12"/>
      <c r="DY1015" s="6" t="str">
        <f>+IFERROR(VALUE(RIGHT(Tabla22[[#This Row],[B2B]],6)),"")</f>
        <v/>
      </c>
      <c r="DZ1015" s="6" t="str">
        <f>+IFERROR(VLOOKUP(DX1015,Auxiliar!$A:$C,2,0),"")</f>
        <v/>
      </c>
      <c r="EA1015" s="7" t="str">
        <f>+IFERROR(VLOOKUP(DX1015,Auxiliar!$A:$C,3,0),"")</f>
        <v/>
      </c>
      <c r="EC1015" s="1"/>
      <c r="ED1015" s="12"/>
      <c r="EE1015" s="6" t="str">
        <f>+IFERROR(VALUE(RIGHT(Tabla23[[#This Row],[B2B]],6)),"")</f>
        <v/>
      </c>
      <c r="EF1015" s="6" t="str">
        <f>+IFERROR(VLOOKUP(ED1015,Auxiliar!$A:$C,2,0),"")</f>
        <v/>
      </c>
      <c r="EG1015" s="7" t="str">
        <f>+IFERROR(VLOOKUP(ED1015,Auxiliar!$A:$C,3,0),"")</f>
        <v/>
      </c>
      <c r="EI1015" s="1"/>
      <c r="EJ1015" s="12"/>
      <c r="EK1015" s="6" t="str">
        <f>+IFERROR(VALUE(RIGHT(Tabla24[[#This Row],[B2B]],6)),"")</f>
        <v/>
      </c>
      <c r="EL1015" s="6" t="str">
        <f>+IFERROR(VLOOKUP(EJ1015,Auxiliar!$A:$C,2,0),"")</f>
        <v/>
      </c>
      <c r="EM1015" s="7" t="str">
        <f>+IFERROR(VLOOKUP(EJ1015,Auxiliar!$A:$C,3,0),"")</f>
        <v/>
      </c>
      <c r="EO1015" s="1"/>
      <c r="EP1015" s="12"/>
      <c r="EQ1015" s="6" t="str">
        <f>+IFERROR(VALUE(RIGHT(Tabla25[[#This Row],[B2B]],6)),"")</f>
        <v/>
      </c>
      <c r="ER1015" s="6" t="str">
        <f>+IFERROR(VLOOKUP(EP1015,Auxiliar!$A:$C,2,0),"")</f>
        <v/>
      </c>
      <c r="ES1015" s="7" t="str">
        <f>+IFERROR(VLOOKUP(EP1015,Auxiliar!$A:$C,3,0),"")</f>
        <v/>
      </c>
      <c r="EU1015" s="1"/>
      <c r="EV1015" s="12"/>
      <c r="EW1015" s="6" t="str">
        <f>+IFERROR(VALUE(RIGHT(Tabla26[[#This Row],[B2B]],6)),"")</f>
        <v/>
      </c>
      <c r="EX1015" s="6" t="str">
        <f>+IFERROR(VLOOKUP(EV1015,Auxiliar!$A:$C,2,0),"")</f>
        <v/>
      </c>
      <c r="EY1015" s="7" t="str">
        <f>+IFERROR(VLOOKUP(EV1015,Auxiliar!$A:$C,3,0),"")</f>
        <v/>
      </c>
      <c r="EZ1015" s="1"/>
      <c r="FA1015" s="12"/>
      <c r="FB1015" s="6" t="str">
        <f>+IFERROR(VALUE(RIGHT(Tabla27[[#This Row],[B2B]],6)),"")</f>
        <v/>
      </c>
      <c r="FC1015" s="6" t="str">
        <f>+IFERROR(VLOOKUP(FA1015,Auxiliar!$A:$C,2,0),"")</f>
        <v/>
      </c>
      <c r="FD1015" s="7" t="str">
        <f>+IFERROR(VLOOKUP(FA1015,Auxiliar!$A:$C,3,0),"")</f>
        <v/>
      </c>
      <c r="FE1015" s="1"/>
      <c r="FF1015" s="12"/>
      <c r="FG1015" s="6" t="str">
        <f>+IFERROR(VALUE(RIGHT(Tabla28[[#This Row],[B2B]],6)),"")</f>
        <v/>
      </c>
      <c r="FH1015" s="6" t="str">
        <f>+IFERROR(VLOOKUP(FF1015,Auxiliar!$A:$C,2,0),"")</f>
        <v/>
      </c>
      <c r="FI1015" s="7" t="str">
        <f>+IFERROR(VLOOKUP(FF1015,Auxiliar!$A:$C,3,0),"")</f>
        <v/>
      </c>
      <c r="FJ1015" s="1"/>
      <c r="FK1015" s="12"/>
      <c r="FL1015" s="6" t="str">
        <f>+IFERROR(VALUE(RIGHT(Tabla29[[#This Row],[B2B]],6)),"")</f>
        <v/>
      </c>
      <c r="FM1015" s="6" t="str">
        <f>+IFERROR(VLOOKUP(FK1015,Auxiliar!$A:$C,2,0),"")</f>
        <v/>
      </c>
      <c r="FN1015" s="7" t="str">
        <f>+IFERROR(VLOOKUP(FK1015,Auxiliar!$A:$C,3,0),"")</f>
        <v/>
      </c>
      <c r="FO1015" s="1"/>
      <c r="FP1015" s="12"/>
      <c r="FQ1015" s="6" t="str">
        <f>+IFERROR(VALUE(RIGHT(Tabla30[[#This Row],[B2B]],6)),"")</f>
        <v/>
      </c>
      <c r="FR1015" s="6" t="str">
        <f>+IFERROR(VLOOKUP(FP1015,Auxiliar!$A:$C,2,0),"")</f>
        <v/>
      </c>
      <c r="FS1015" s="7"/>
      <c r="FT1015" s="1"/>
      <c r="FU1015" s="12"/>
      <c r="FV1015" s="6" t="str">
        <f>+IFERROR(VALUE(RIGHT(Tabla31[[#This Row],[B2B]],6)),"")</f>
        <v/>
      </c>
      <c r="FW1015" s="6" t="str">
        <f>+IFERROR(VLOOKUP(FU1015,Auxiliar!$A:$C,2,0),"")</f>
        <v/>
      </c>
      <c r="FX1015" s="7" t="str">
        <f>+IFERROR(VLOOKUP(FU1015,Auxiliar!$A:$C,3,0),"")</f>
        <v/>
      </c>
      <c r="FY1015" s="1"/>
      <c r="FZ1015" s="12"/>
      <c r="GA1015" s="6" t="str">
        <f>+IFERROR(VALUE(RIGHT(Tabla32[[#This Row],[B2B]],6)),"")</f>
        <v/>
      </c>
      <c r="GB1015" s="6" t="str">
        <f>+IFERROR(VLOOKUP(FZ1015,Auxiliar!$A:$C,2,0),"")</f>
        <v/>
      </c>
      <c r="GC1015" s="7" t="str">
        <f>+IFERROR(VLOOKUP(FZ1015,Auxiliar!$A:$C,3,0),"")</f>
        <v/>
      </c>
      <c r="GD1015" s="1"/>
      <c r="GE1015" s="12"/>
      <c r="GF1015" s="6" t="str">
        <f>+IFERROR(VALUE(RIGHT(Tabla33[[#This Row],[B2B]],6)),"")</f>
        <v/>
      </c>
      <c r="GG1015" s="6" t="str">
        <f>+IFERROR(VLOOKUP(GE1015,Auxiliar!$A:$C,2,0),"")</f>
        <v/>
      </c>
      <c r="GH1015" s="7" t="str">
        <f>+IFERROR(VLOOKUP(GE1015,Auxiliar!$A:$C,3,0),"")</f>
        <v/>
      </c>
    </row>
    <row r="1016" spans="19:190" x14ac:dyDescent="0.25">
      <c r="AK1016" s="1">
        <v>11928</v>
      </c>
      <c r="AL1016" s="1" t="s">
        <v>30</v>
      </c>
      <c r="AM1016" s="6">
        <f>+IFERROR(VALUE(RIGHT(Tabla7[[#This Row],[B2B]],6)),"")</f>
        <v>11928</v>
      </c>
      <c r="AN1016" s="6" t="str">
        <f>+IFERROR(VLOOKUP(AL1016,Auxiliar!$A:$C,2,0),"")</f>
        <v>LATONES</v>
      </c>
      <c r="AO1016" s="7" t="str">
        <f>+IFERROR(VLOOKUP(AL1016,Auxiliar!$A:$C,3,0),"")</f>
        <v>1b 4% | 5b 7% | 97b 0%</v>
      </c>
      <c r="AW1016" s="1"/>
      <c r="AX1016" s="1" t="s">
        <v>32</v>
      </c>
      <c r="AY1016" s="6" t="str">
        <f>+IFERROR(VALUE(RIGHT(Tabla9[[#This Row],[B2B]],6)),"")</f>
        <v/>
      </c>
      <c r="AZ1016" s="6" t="str">
        <f>+IFERROR(VLOOKUP(AX1016,Auxiliar!$A:$C,2,0),"")</f>
        <v>LATONES</v>
      </c>
      <c r="BA1016" s="7" t="str">
        <f>+IFERROR(VLOOKUP(AX1016,Auxiliar!$A:$C,3,0),"")</f>
        <v>2b 3% | 4b 4% | 6b 5% | 10b 8%  | 385b 0%</v>
      </c>
      <c r="CA1016" s="1">
        <v>6745</v>
      </c>
      <c r="CB1016" s="1" t="s">
        <v>35</v>
      </c>
      <c r="CC1016" s="6">
        <f>+IFERROR(VALUE(RIGHT(Tabla14[[#This Row],[B2B]],6)),"")</f>
        <v>6745</v>
      </c>
      <c r="CD1016" s="6" t="str">
        <f>+IFERROR(VLOOKUP(CB1016,Auxiliar!$A:$C,2,0),"")</f>
        <v>Corona 710cc</v>
      </c>
      <c r="CE1016" s="7" t="str">
        <f>+IFERROR(VLOOKUP(CB1016,Auxiliar!$A:$C,3,0),"")</f>
        <v>1b 10% | 85b 0%</v>
      </c>
      <c r="CM1016" s="1">
        <v>6644</v>
      </c>
      <c r="CN1016" s="1" t="s">
        <v>20</v>
      </c>
      <c r="CO1016" s="6">
        <v>6644</v>
      </c>
      <c r="CP1016" s="6" t="s">
        <v>20</v>
      </c>
      <c r="CQ1016" s="7" t="s">
        <v>21</v>
      </c>
      <c r="CY1016" s="1">
        <v>6644</v>
      </c>
      <c r="CZ1016" s="1" t="s">
        <v>16</v>
      </c>
      <c r="DA1016" s="6">
        <f>+IFERROR(VALUE(RIGHT(Tabla18[[#This Row],[B2B]],6)),"")</f>
        <v>6644</v>
      </c>
      <c r="DB1016" s="6" t="str">
        <f>+IFERROR(VLOOKUP(CZ1016,Auxiliar!$A:$C,2,0),"")</f>
        <v>PREMIUM</v>
      </c>
      <c r="DC1016" s="7" t="str">
        <f>+IFERROR(VLOOKUP(CZ1016,Auxiliar!$A:$C,3,0),"")</f>
        <v>0b 0% | 2b 2% | 5b 3,5% | 10b 5%</v>
      </c>
      <c r="DE1016" s="1">
        <v>6644</v>
      </c>
      <c r="DF1016" s="1" t="s">
        <v>19</v>
      </c>
      <c r="DG1016" s="6">
        <f>+IFERROR(VALUE(RIGHT(Tabla19[[#This Row],[B2B]],6)),"")</f>
        <v>6644</v>
      </c>
      <c r="DH1016" s="6" t="str">
        <f>+IFERROR(VLOOKUP(DF1016,Auxiliar!$A:$C,2,0),"")</f>
        <v>MICHELOB</v>
      </c>
      <c r="DI1016" s="7" t="str">
        <f>+IFERROR(VLOOKUP(DF1016,Auxiliar!$A:$C,3,0),"")</f>
        <v>1b 7% | 3b 22% | 8b 27%</v>
      </c>
      <c r="DK1016" s="1"/>
      <c r="DL1016" s="1"/>
      <c r="DM1016" s="6" t="str">
        <f>+IFERROR(VALUE(RIGHT(Tabla20[[#This Row],[B2B]],6)),"")</f>
        <v/>
      </c>
      <c r="DN1016" s="6" t="str">
        <f>+IFERROR(VLOOKUP(DL1016,Auxiliar!$A:$C,2,0),"")</f>
        <v/>
      </c>
      <c r="DO1016" s="7" t="str">
        <f>+IFERROR(VLOOKUP(DL1016,Auxiliar!$A:$C,3,0),"")</f>
        <v/>
      </c>
      <c r="DQ1016" s="1">
        <v>6644</v>
      </c>
      <c r="DR1016" s="12" t="s">
        <v>24</v>
      </c>
      <c r="DS1016" s="6">
        <f>+IFERROR(VALUE(RIGHT(Tabla21[[#This Row],[B2B]],6)),"")</f>
        <v>6644</v>
      </c>
      <c r="DT1016" s="6" t="str">
        <f>+IFERROR(VLOOKUP(DR1016,Auxiliar!$A:$C,2,0),"")</f>
        <v>CORONA PORRON</v>
      </c>
      <c r="DU1016" s="7" t="str">
        <f>+IFERROR(VLOOKUP(DR1016,Auxiliar!$A:$C,3,0),"")</f>
        <v>1b 5% | 20b 0%</v>
      </c>
      <c r="DW1016" s="1"/>
      <c r="DX1016" s="12"/>
      <c r="DY1016" s="6" t="str">
        <f>+IFERROR(VALUE(RIGHT(Tabla22[[#This Row],[B2B]],6)),"")</f>
        <v/>
      </c>
      <c r="DZ1016" s="6" t="str">
        <f>+IFERROR(VLOOKUP(DX1016,Auxiliar!$A:$C,2,0),"")</f>
        <v/>
      </c>
      <c r="EA1016" s="7" t="str">
        <f>+IFERROR(VLOOKUP(DX1016,Auxiliar!$A:$C,3,0),"")</f>
        <v/>
      </c>
      <c r="EC1016" s="1"/>
      <c r="ED1016" s="12"/>
      <c r="EE1016" s="6" t="str">
        <f>+IFERROR(VALUE(RIGHT(Tabla23[[#This Row],[B2B]],6)),"")</f>
        <v/>
      </c>
      <c r="EF1016" s="6" t="str">
        <f>+IFERROR(VLOOKUP(ED1016,Auxiliar!$A:$C,2,0),"")</f>
        <v/>
      </c>
      <c r="EG1016" s="7" t="str">
        <f>+IFERROR(VLOOKUP(ED1016,Auxiliar!$A:$C,3,0),"")</f>
        <v/>
      </c>
      <c r="EI1016" s="1"/>
      <c r="EJ1016" s="12"/>
      <c r="EK1016" s="6" t="str">
        <f>+IFERROR(VALUE(RIGHT(Tabla24[[#This Row],[B2B]],6)),"")</f>
        <v/>
      </c>
      <c r="EL1016" s="6" t="str">
        <f>+IFERROR(VLOOKUP(EJ1016,Auxiliar!$A:$C,2,0),"")</f>
        <v/>
      </c>
      <c r="EM1016" s="7" t="str">
        <f>+IFERROR(VLOOKUP(EJ1016,Auxiliar!$A:$C,3,0),"")</f>
        <v/>
      </c>
      <c r="EO1016" s="1"/>
      <c r="EP1016" s="12"/>
      <c r="EQ1016" s="6" t="str">
        <f>+IFERROR(VALUE(RIGHT(Tabla25[[#This Row],[B2B]],6)),"")</f>
        <v/>
      </c>
      <c r="ER1016" s="6" t="str">
        <f>+IFERROR(VLOOKUP(EP1016,Auxiliar!$A:$C,2,0),"")</f>
        <v/>
      </c>
      <c r="ES1016" s="7" t="str">
        <f>+IFERROR(VLOOKUP(EP1016,Auxiliar!$A:$C,3,0),"")</f>
        <v/>
      </c>
      <c r="EU1016" s="1"/>
      <c r="EV1016" s="12"/>
      <c r="EW1016" s="6" t="str">
        <f>+IFERROR(VALUE(RIGHT(Tabla26[[#This Row],[B2B]],6)),"")</f>
        <v/>
      </c>
      <c r="EX1016" s="6" t="str">
        <f>+IFERROR(VLOOKUP(EV1016,Auxiliar!$A:$C,2,0),"")</f>
        <v/>
      </c>
      <c r="EY1016" s="7" t="str">
        <f>+IFERROR(VLOOKUP(EV1016,Auxiliar!$A:$C,3,0),"")</f>
        <v/>
      </c>
      <c r="EZ1016" s="1"/>
      <c r="FA1016" s="12"/>
      <c r="FB1016" s="6" t="str">
        <f>+IFERROR(VALUE(RIGHT(Tabla27[[#This Row],[B2B]],6)),"")</f>
        <v/>
      </c>
      <c r="FC1016" s="6" t="str">
        <f>+IFERROR(VLOOKUP(FA1016,Auxiliar!$A:$C,2,0),"")</f>
        <v/>
      </c>
      <c r="FD1016" s="7" t="str">
        <f>+IFERROR(VLOOKUP(FA1016,Auxiliar!$A:$C,3,0),"")</f>
        <v/>
      </c>
      <c r="FE1016" s="1"/>
      <c r="FF1016" s="12"/>
      <c r="FG1016" s="6" t="str">
        <f>+IFERROR(VALUE(RIGHT(Tabla28[[#This Row],[B2B]],6)),"")</f>
        <v/>
      </c>
      <c r="FH1016" s="6" t="str">
        <f>+IFERROR(VLOOKUP(FF1016,Auxiliar!$A:$C,2,0),"")</f>
        <v/>
      </c>
      <c r="FI1016" s="7" t="str">
        <f>+IFERROR(VLOOKUP(FF1016,Auxiliar!$A:$C,3,0),"")</f>
        <v/>
      </c>
      <c r="FJ1016" s="1"/>
      <c r="FK1016" s="12"/>
      <c r="FL1016" s="6" t="str">
        <f>+IFERROR(VALUE(RIGHT(Tabla29[[#This Row],[B2B]],6)),"")</f>
        <v/>
      </c>
      <c r="FM1016" s="6" t="str">
        <f>+IFERROR(VLOOKUP(FK1016,Auxiliar!$A:$C,2,0),"")</f>
        <v/>
      </c>
      <c r="FN1016" s="7" t="str">
        <f>+IFERROR(VLOOKUP(FK1016,Auxiliar!$A:$C,3,0),"")</f>
        <v/>
      </c>
      <c r="FO1016" s="1"/>
      <c r="FP1016" s="12"/>
      <c r="FQ1016" s="6" t="str">
        <f>+IFERROR(VALUE(RIGHT(Tabla30[[#This Row],[B2B]],6)),"")</f>
        <v/>
      </c>
      <c r="FR1016" s="6" t="str">
        <f>+IFERROR(VLOOKUP(FP1016,Auxiliar!$A:$C,2,0),"")</f>
        <v/>
      </c>
      <c r="FS1016" s="7"/>
      <c r="FT1016" s="1"/>
      <c r="FU1016" s="12"/>
      <c r="FV1016" s="6" t="str">
        <f>+IFERROR(VALUE(RIGHT(Tabla31[[#This Row],[B2B]],6)),"")</f>
        <v/>
      </c>
      <c r="FW1016" s="6" t="str">
        <f>+IFERROR(VLOOKUP(FU1016,Auxiliar!$A:$C,2,0),"")</f>
        <v/>
      </c>
      <c r="FX1016" s="7" t="str">
        <f>+IFERROR(VLOOKUP(FU1016,Auxiliar!$A:$C,3,0),"")</f>
        <v/>
      </c>
      <c r="FY1016" s="1"/>
      <c r="FZ1016" s="12"/>
      <c r="GA1016" s="6" t="str">
        <f>+IFERROR(VALUE(RIGHT(Tabla32[[#This Row],[B2B]],6)),"")</f>
        <v/>
      </c>
      <c r="GB1016" s="6" t="str">
        <f>+IFERROR(VLOOKUP(FZ1016,Auxiliar!$A:$C,2,0),"")</f>
        <v/>
      </c>
      <c r="GC1016" s="7" t="str">
        <f>+IFERROR(VLOOKUP(FZ1016,Auxiliar!$A:$C,3,0),"")</f>
        <v/>
      </c>
      <c r="GD1016" s="1"/>
      <c r="GE1016" s="12"/>
      <c r="GF1016" s="6" t="str">
        <f>+IFERROR(VALUE(RIGHT(Tabla33[[#This Row],[B2B]],6)),"")</f>
        <v/>
      </c>
      <c r="GG1016" s="6" t="str">
        <f>+IFERROR(VLOOKUP(GE1016,Auxiliar!$A:$C,2,0),"")</f>
        <v/>
      </c>
      <c r="GH1016" s="7" t="str">
        <f>+IFERROR(VLOOKUP(GE1016,Auxiliar!$A:$C,3,0),"")</f>
        <v/>
      </c>
    </row>
    <row r="1017" spans="19:190" x14ac:dyDescent="0.25">
      <c r="AK1017" s="1">
        <v>11929</v>
      </c>
      <c r="AL1017" s="1" t="s">
        <v>30</v>
      </c>
      <c r="AM1017" s="6">
        <f>+IFERROR(VALUE(RIGHT(Tabla7[[#This Row],[B2B]],6)),"")</f>
        <v>11929</v>
      </c>
      <c r="AN1017" s="6" t="str">
        <f>+IFERROR(VLOOKUP(AL1017,Auxiliar!$A:$C,2,0),"")</f>
        <v>LATONES</v>
      </c>
      <c r="AO1017" s="7" t="str">
        <f>+IFERROR(VLOOKUP(AL1017,Auxiliar!$A:$C,3,0),"")</f>
        <v>1b 4% | 5b 7% | 97b 0%</v>
      </c>
      <c r="AW1017" s="1"/>
      <c r="AX1017" s="1" t="s">
        <v>32</v>
      </c>
      <c r="AY1017" s="6" t="str">
        <f>+IFERROR(VALUE(RIGHT(Tabla9[[#This Row],[B2B]],6)),"")</f>
        <v/>
      </c>
      <c r="AZ1017" s="6" t="str">
        <f>+IFERROR(VLOOKUP(AX1017,Auxiliar!$A:$C,2,0),"")</f>
        <v>LATONES</v>
      </c>
      <c r="BA1017" s="7" t="str">
        <f>+IFERROR(VLOOKUP(AX1017,Auxiliar!$A:$C,3,0),"")</f>
        <v>2b 3% | 4b 4% | 6b 5% | 10b 8%  | 385b 0%</v>
      </c>
      <c r="CA1017" s="1">
        <v>6750</v>
      </c>
      <c r="CB1017" s="1" t="s">
        <v>35</v>
      </c>
      <c r="CC1017" s="6">
        <f>+IFERROR(VALUE(RIGHT(Tabla14[[#This Row],[B2B]],6)),"")</f>
        <v>6750</v>
      </c>
      <c r="CD1017" s="6" t="str">
        <f>+IFERROR(VLOOKUP(CB1017,Auxiliar!$A:$C,2,0),"")</f>
        <v>Corona 710cc</v>
      </c>
      <c r="CE1017" s="7" t="str">
        <f>+IFERROR(VLOOKUP(CB1017,Auxiliar!$A:$C,3,0),"")</f>
        <v>1b 10% | 85b 0%</v>
      </c>
      <c r="CM1017" s="1">
        <v>6645</v>
      </c>
      <c r="CN1017" s="1" t="s">
        <v>20</v>
      </c>
      <c r="CO1017" s="6">
        <v>6645</v>
      </c>
      <c r="CP1017" s="6" t="s">
        <v>20</v>
      </c>
      <c r="CQ1017" s="7" t="s">
        <v>21</v>
      </c>
      <c r="CY1017" s="1">
        <v>6645</v>
      </c>
      <c r="CZ1017" s="1" t="s">
        <v>16</v>
      </c>
      <c r="DA1017" s="6">
        <f>+IFERROR(VALUE(RIGHT(Tabla18[[#This Row],[B2B]],6)),"")</f>
        <v>6645</v>
      </c>
      <c r="DB1017" s="6" t="str">
        <f>+IFERROR(VLOOKUP(CZ1017,Auxiliar!$A:$C,2,0),"")</f>
        <v>PREMIUM</v>
      </c>
      <c r="DC1017" s="7" t="str">
        <f>+IFERROR(VLOOKUP(CZ1017,Auxiliar!$A:$C,3,0),"")</f>
        <v>0b 0% | 2b 2% | 5b 3,5% | 10b 5%</v>
      </c>
      <c r="DE1017" s="1">
        <v>6645</v>
      </c>
      <c r="DF1017" s="1" t="s">
        <v>19</v>
      </c>
      <c r="DG1017" s="6">
        <f>+IFERROR(VALUE(RIGHT(Tabla19[[#This Row],[B2B]],6)),"")</f>
        <v>6645</v>
      </c>
      <c r="DH1017" s="6" t="str">
        <f>+IFERROR(VLOOKUP(DF1017,Auxiliar!$A:$C,2,0),"")</f>
        <v>MICHELOB</v>
      </c>
      <c r="DI1017" s="7" t="str">
        <f>+IFERROR(VLOOKUP(DF1017,Auxiliar!$A:$C,3,0),"")</f>
        <v>1b 7% | 3b 22% | 8b 27%</v>
      </c>
      <c r="DK1017" s="1"/>
      <c r="DL1017" s="1"/>
      <c r="DM1017" s="6" t="str">
        <f>+IFERROR(VALUE(RIGHT(Tabla20[[#This Row],[B2B]],6)),"")</f>
        <v/>
      </c>
      <c r="DN1017" s="6" t="str">
        <f>+IFERROR(VLOOKUP(DL1017,Auxiliar!$A:$C,2,0),"")</f>
        <v/>
      </c>
      <c r="DO1017" s="7" t="str">
        <f>+IFERROR(VLOOKUP(DL1017,Auxiliar!$A:$C,3,0),"")</f>
        <v/>
      </c>
      <c r="DQ1017" s="1">
        <v>6645</v>
      </c>
      <c r="DR1017" s="12" t="s">
        <v>24</v>
      </c>
      <c r="DS1017" s="6">
        <f>+IFERROR(VALUE(RIGHT(Tabla21[[#This Row],[B2B]],6)),"")</f>
        <v>6645</v>
      </c>
      <c r="DT1017" s="6" t="str">
        <f>+IFERROR(VLOOKUP(DR1017,Auxiliar!$A:$C,2,0),"")</f>
        <v>CORONA PORRON</v>
      </c>
      <c r="DU1017" s="7" t="str">
        <f>+IFERROR(VLOOKUP(DR1017,Auxiliar!$A:$C,3,0),"")</f>
        <v>1b 5% | 20b 0%</v>
      </c>
      <c r="DW1017" s="1"/>
      <c r="DX1017" s="12"/>
      <c r="DY1017" s="6" t="str">
        <f>+IFERROR(VALUE(RIGHT(Tabla22[[#This Row],[B2B]],6)),"")</f>
        <v/>
      </c>
      <c r="DZ1017" s="6" t="str">
        <f>+IFERROR(VLOOKUP(DX1017,Auxiliar!$A:$C,2,0),"")</f>
        <v/>
      </c>
      <c r="EA1017" s="7" t="str">
        <f>+IFERROR(VLOOKUP(DX1017,Auxiliar!$A:$C,3,0),"")</f>
        <v/>
      </c>
      <c r="EC1017" s="1"/>
      <c r="ED1017" s="12"/>
      <c r="EE1017" s="6" t="str">
        <f>+IFERROR(VALUE(RIGHT(Tabla23[[#This Row],[B2B]],6)),"")</f>
        <v/>
      </c>
      <c r="EF1017" s="6" t="str">
        <f>+IFERROR(VLOOKUP(ED1017,Auxiliar!$A:$C,2,0),"")</f>
        <v/>
      </c>
      <c r="EG1017" s="7" t="str">
        <f>+IFERROR(VLOOKUP(ED1017,Auxiliar!$A:$C,3,0),"")</f>
        <v/>
      </c>
      <c r="EI1017" s="1"/>
      <c r="EJ1017" s="12"/>
      <c r="EK1017" s="6" t="str">
        <f>+IFERROR(VALUE(RIGHT(Tabla24[[#This Row],[B2B]],6)),"")</f>
        <v/>
      </c>
      <c r="EL1017" s="6" t="str">
        <f>+IFERROR(VLOOKUP(EJ1017,Auxiliar!$A:$C,2,0),"")</f>
        <v/>
      </c>
      <c r="EM1017" s="7" t="str">
        <f>+IFERROR(VLOOKUP(EJ1017,Auxiliar!$A:$C,3,0),"")</f>
        <v/>
      </c>
      <c r="EO1017" s="1"/>
      <c r="EP1017" s="12"/>
      <c r="EQ1017" s="6" t="str">
        <f>+IFERROR(VALUE(RIGHT(Tabla25[[#This Row],[B2B]],6)),"")</f>
        <v/>
      </c>
      <c r="ER1017" s="6" t="str">
        <f>+IFERROR(VLOOKUP(EP1017,Auxiliar!$A:$C,2,0),"")</f>
        <v/>
      </c>
      <c r="ES1017" s="7" t="str">
        <f>+IFERROR(VLOOKUP(EP1017,Auxiliar!$A:$C,3,0),"")</f>
        <v/>
      </c>
      <c r="EU1017" s="1"/>
      <c r="EV1017" s="12"/>
      <c r="EW1017" s="6" t="str">
        <f>+IFERROR(VALUE(RIGHT(Tabla26[[#This Row],[B2B]],6)),"")</f>
        <v/>
      </c>
      <c r="EX1017" s="6" t="str">
        <f>+IFERROR(VLOOKUP(EV1017,Auxiliar!$A:$C,2,0),"")</f>
        <v/>
      </c>
      <c r="EY1017" s="7" t="str">
        <f>+IFERROR(VLOOKUP(EV1017,Auxiliar!$A:$C,3,0),"")</f>
        <v/>
      </c>
      <c r="EZ1017" s="1"/>
      <c r="FA1017" s="12"/>
      <c r="FB1017" s="6" t="str">
        <f>+IFERROR(VALUE(RIGHT(Tabla27[[#This Row],[B2B]],6)),"")</f>
        <v/>
      </c>
      <c r="FC1017" s="6" t="str">
        <f>+IFERROR(VLOOKUP(FA1017,Auxiliar!$A:$C,2,0),"")</f>
        <v/>
      </c>
      <c r="FD1017" s="7" t="str">
        <f>+IFERROR(VLOOKUP(FA1017,Auxiliar!$A:$C,3,0),"")</f>
        <v/>
      </c>
      <c r="FE1017" s="1"/>
      <c r="FF1017" s="12"/>
      <c r="FG1017" s="6" t="str">
        <f>+IFERROR(VALUE(RIGHT(Tabla28[[#This Row],[B2B]],6)),"")</f>
        <v/>
      </c>
      <c r="FH1017" s="6" t="str">
        <f>+IFERROR(VLOOKUP(FF1017,Auxiliar!$A:$C,2,0),"")</f>
        <v/>
      </c>
      <c r="FI1017" s="7" t="str">
        <f>+IFERROR(VLOOKUP(FF1017,Auxiliar!$A:$C,3,0),"")</f>
        <v/>
      </c>
      <c r="FJ1017" s="1"/>
      <c r="FK1017" s="12"/>
      <c r="FL1017" s="6" t="str">
        <f>+IFERROR(VALUE(RIGHT(Tabla29[[#This Row],[B2B]],6)),"")</f>
        <v/>
      </c>
      <c r="FM1017" s="6" t="str">
        <f>+IFERROR(VLOOKUP(FK1017,Auxiliar!$A:$C,2,0),"")</f>
        <v/>
      </c>
      <c r="FN1017" s="7" t="str">
        <f>+IFERROR(VLOOKUP(FK1017,Auxiliar!$A:$C,3,0),"")</f>
        <v/>
      </c>
      <c r="FO1017" s="1"/>
      <c r="FP1017" s="12"/>
      <c r="FQ1017" s="6" t="str">
        <f>+IFERROR(VALUE(RIGHT(Tabla30[[#This Row],[B2B]],6)),"")</f>
        <v/>
      </c>
      <c r="FR1017" s="6" t="str">
        <f>+IFERROR(VLOOKUP(FP1017,Auxiliar!$A:$C,2,0),"")</f>
        <v/>
      </c>
      <c r="FS1017" s="7"/>
      <c r="FT1017" s="1"/>
      <c r="FU1017" s="12"/>
      <c r="FV1017" s="6" t="str">
        <f>+IFERROR(VALUE(RIGHT(Tabla31[[#This Row],[B2B]],6)),"")</f>
        <v/>
      </c>
      <c r="FW1017" s="6" t="str">
        <f>+IFERROR(VLOOKUP(FU1017,Auxiliar!$A:$C,2,0),"")</f>
        <v/>
      </c>
      <c r="FX1017" s="7" t="str">
        <f>+IFERROR(VLOOKUP(FU1017,Auxiliar!$A:$C,3,0),"")</f>
        <v/>
      </c>
      <c r="FY1017" s="1"/>
      <c r="FZ1017" s="12"/>
      <c r="GA1017" s="6" t="str">
        <f>+IFERROR(VALUE(RIGHT(Tabla32[[#This Row],[B2B]],6)),"")</f>
        <v/>
      </c>
      <c r="GB1017" s="6" t="str">
        <f>+IFERROR(VLOOKUP(FZ1017,Auxiliar!$A:$C,2,0),"")</f>
        <v/>
      </c>
      <c r="GC1017" s="7" t="str">
        <f>+IFERROR(VLOOKUP(FZ1017,Auxiliar!$A:$C,3,0),"")</f>
        <v/>
      </c>
      <c r="GD1017" s="1"/>
      <c r="GE1017" s="12"/>
      <c r="GF1017" s="6" t="str">
        <f>+IFERROR(VALUE(RIGHT(Tabla33[[#This Row],[B2B]],6)),"")</f>
        <v/>
      </c>
      <c r="GG1017" s="6" t="str">
        <f>+IFERROR(VLOOKUP(GE1017,Auxiliar!$A:$C,2,0),"")</f>
        <v/>
      </c>
      <c r="GH1017" s="7" t="str">
        <f>+IFERROR(VLOOKUP(GE1017,Auxiliar!$A:$C,3,0),"")</f>
        <v/>
      </c>
    </row>
    <row r="1018" spans="19:190" x14ac:dyDescent="0.25">
      <c r="AK1018" s="1">
        <v>11930</v>
      </c>
      <c r="AL1018" s="1" t="s">
        <v>30</v>
      </c>
      <c r="AM1018" s="6">
        <f>+IFERROR(VALUE(RIGHT(Tabla7[[#This Row],[B2B]],6)),"")</f>
        <v>11930</v>
      </c>
      <c r="AN1018" s="6" t="str">
        <f>+IFERROR(VLOOKUP(AL1018,Auxiliar!$A:$C,2,0),"")</f>
        <v>LATONES</v>
      </c>
      <c r="AO1018" s="7" t="str">
        <f>+IFERROR(VLOOKUP(AL1018,Auxiliar!$A:$C,3,0),"")</f>
        <v>1b 4% | 5b 7% | 97b 0%</v>
      </c>
      <c r="AW1018" s="1"/>
      <c r="AX1018" s="1" t="s">
        <v>32</v>
      </c>
      <c r="AY1018" s="6" t="str">
        <f>+IFERROR(VALUE(RIGHT(Tabla9[[#This Row],[B2B]],6)),"")</f>
        <v/>
      </c>
      <c r="AZ1018" s="6" t="str">
        <f>+IFERROR(VLOOKUP(AX1018,Auxiliar!$A:$C,2,0),"")</f>
        <v>LATONES</v>
      </c>
      <c r="BA1018" s="7" t="str">
        <f>+IFERROR(VLOOKUP(AX1018,Auxiliar!$A:$C,3,0),"")</f>
        <v>2b 3% | 4b 4% | 6b 5% | 10b 8%  | 385b 0%</v>
      </c>
      <c r="CA1018" s="1">
        <v>6752</v>
      </c>
      <c r="CB1018" s="1" t="s">
        <v>35</v>
      </c>
      <c r="CC1018" s="6">
        <f>+IFERROR(VALUE(RIGHT(Tabla14[[#This Row],[B2B]],6)),"")</f>
        <v>6752</v>
      </c>
      <c r="CD1018" s="6" t="str">
        <f>+IFERROR(VLOOKUP(CB1018,Auxiliar!$A:$C,2,0),"")</f>
        <v>Corona 710cc</v>
      </c>
      <c r="CE1018" s="7" t="str">
        <f>+IFERROR(VLOOKUP(CB1018,Auxiliar!$A:$C,3,0),"")</f>
        <v>1b 10% | 85b 0%</v>
      </c>
      <c r="CM1018" s="1">
        <v>6651</v>
      </c>
      <c r="CN1018" s="1" t="s">
        <v>20</v>
      </c>
      <c r="CO1018" s="6">
        <v>6651</v>
      </c>
      <c r="CP1018" s="6" t="s">
        <v>20</v>
      </c>
      <c r="CQ1018" s="7" t="s">
        <v>21</v>
      </c>
      <c r="CY1018" s="1">
        <v>6651</v>
      </c>
      <c r="CZ1018" s="1" t="s">
        <v>16</v>
      </c>
      <c r="DA1018" s="6">
        <f>+IFERROR(VALUE(RIGHT(Tabla18[[#This Row],[B2B]],6)),"")</f>
        <v>6651</v>
      </c>
      <c r="DB1018" s="6" t="str">
        <f>+IFERROR(VLOOKUP(CZ1018,Auxiliar!$A:$C,2,0),"")</f>
        <v>PREMIUM</v>
      </c>
      <c r="DC1018" s="7" t="str">
        <f>+IFERROR(VLOOKUP(CZ1018,Auxiliar!$A:$C,3,0),"")</f>
        <v>0b 0% | 2b 2% | 5b 3,5% | 10b 5%</v>
      </c>
      <c r="DE1018" s="1">
        <v>6651</v>
      </c>
      <c r="DF1018" s="1" t="s">
        <v>19</v>
      </c>
      <c r="DG1018" s="6">
        <f>+IFERROR(VALUE(RIGHT(Tabla19[[#This Row],[B2B]],6)),"")</f>
        <v>6651</v>
      </c>
      <c r="DH1018" s="6" t="str">
        <f>+IFERROR(VLOOKUP(DF1018,Auxiliar!$A:$C,2,0),"")</f>
        <v>MICHELOB</v>
      </c>
      <c r="DI1018" s="7" t="str">
        <f>+IFERROR(VLOOKUP(DF1018,Auxiliar!$A:$C,3,0),"")</f>
        <v>1b 7% | 3b 22% | 8b 27%</v>
      </c>
      <c r="DK1018" s="1"/>
      <c r="DL1018" s="1"/>
      <c r="DM1018" s="6" t="str">
        <f>+IFERROR(VALUE(RIGHT(Tabla20[[#This Row],[B2B]],6)),"")</f>
        <v/>
      </c>
      <c r="DN1018" s="6" t="str">
        <f>+IFERROR(VLOOKUP(DL1018,Auxiliar!$A:$C,2,0),"")</f>
        <v/>
      </c>
      <c r="DO1018" s="7" t="str">
        <f>+IFERROR(VLOOKUP(DL1018,Auxiliar!$A:$C,3,0),"")</f>
        <v/>
      </c>
      <c r="DQ1018" s="1">
        <v>6651</v>
      </c>
      <c r="DR1018" s="12" t="s">
        <v>24</v>
      </c>
      <c r="DS1018" s="6">
        <f>+IFERROR(VALUE(RIGHT(Tabla21[[#This Row],[B2B]],6)),"")</f>
        <v>6651</v>
      </c>
      <c r="DT1018" s="6" t="str">
        <f>+IFERROR(VLOOKUP(DR1018,Auxiliar!$A:$C,2,0),"")</f>
        <v>CORONA PORRON</v>
      </c>
      <c r="DU1018" s="7" t="str">
        <f>+IFERROR(VLOOKUP(DR1018,Auxiliar!$A:$C,3,0),"")</f>
        <v>1b 5% | 20b 0%</v>
      </c>
      <c r="DW1018" s="1"/>
      <c r="DX1018" s="12"/>
      <c r="DY1018" s="6" t="str">
        <f>+IFERROR(VALUE(RIGHT(Tabla22[[#This Row],[B2B]],6)),"")</f>
        <v/>
      </c>
      <c r="DZ1018" s="6" t="str">
        <f>+IFERROR(VLOOKUP(DX1018,Auxiliar!$A:$C,2,0),"")</f>
        <v/>
      </c>
      <c r="EA1018" s="7" t="str">
        <f>+IFERROR(VLOOKUP(DX1018,Auxiliar!$A:$C,3,0),"")</f>
        <v/>
      </c>
      <c r="EC1018" s="1"/>
      <c r="ED1018" s="12"/>
      <c r="EE1018" s="6" t="str">
        <f>+IFERROR(VALUE(RIGHT(Tabla23[[#This Row],[B2B]],6)),"")</f>
        <v/>
      </c>
      <c r="EF1018" s="6" t="str">
        <f>+IFERROR(VLOOKUP(ED1018,Auxiliar!$A:$C,2,0),"")</f>
        <v/>
      </c>
      <c r="EG1018" s="7" t="str">
        <f>+IFERROR(VLOOKUP(ED1018,Auxiliar!$A:$C,3,0),"")</f>
        <v/>
      </c>
      <c r="EI1018" s="1"/>
      <c r="EJ1018" s="12"/>
      <c r="EK1018" s="6" t="str">
        <f>+IFERROR(VALUE(RIGHT(Tabla24[[#This Row],[B2B]],6)),"")</f>
        <v/>
      </c>
      <c r="EL1018" s="6" t="str">
        <f>+IFERROR(VLOOKUP(EJ1018,Auxiliar!$A:$C,2,0),"")</f>
        <v/>
      </c>
      <c r="EM1018" s="7" t="str">
        <f>+IFERROR(VLOOKUP(EJ1018,Auxiliar!$A:$C,3,0),"")</f>
        <v/>
      </c>
      <c r="EO1018" s="1"/>
      <c r="EP1018" s="12"/>
      <c r="EQ1018" s="6" t="str">
        <f>+IFERROR(VALUE(RIGHT(Tabla25[[#This Row],[B2B]],6)),"")</f>
        <v/>
      </c>
      <c r="ER1018" s="6" t="str">
        <f>+IFERROR(VLOOKUP(EP1018,Auxiliar!$A:$C,2,0),"")</f>
        <v/>
      </c>
      <c r="ES1018" s="7" t="str">
        <f>+IFERROR(VLOOKUP(EP1018,Auxiliar!$A:$C,3,0),"")</f>
        <v/>
      </c>
      <c r="EU1018" s="1"/>
      <c r="EV1018" s="12"/>
      <c r="EW1018" s="6" t="str">
        <f>+IFERROR(VALUE(RIGHT(Tabla26[[#This Row],[B2B]],6)),"")</f>
        <v/>
      </c>
      <c r="EX1018" s="6" t="str">
        <f>+IFERROR(VLOOKUP(EV1018,Auxiliar!$A:$C,2,0),"")</f>
        <v/>
      </c>
      <c r="EY1018" s="7" t="str">
        <f>+IFERROR(VLOOKUP(EV1018,Auxiliar!$A:$C,3,0),"")</f>
        <v/>
      </c>
      <c r="EZ1018" s="1"/>
      <c r="FA1018" s="12"/>
      <c r="FB1018" s="6" t="str">
        <f>+IFERROR(VALUE(RIGHT(Tabla27[[#This Row],[B2B]],6)),"")</f>
        <v/>
      </c>
      <c r="FC1018" s="6" t="str">
        <f>+IFERROR(VLOOKUP(FA1018,Auxiliar!$A:$C,2,0),"")</f>
        <v/>
      </c>
      <c r="FD1018" s="7" t="str">
        <f>+IFERROR(VLOOKUP(FA1018,Auxiliar!$A:$C,3,0),"")</f>
        <v/>
      </c>
      <c r="FE1018" s="1"/>
      <c r="FF1018" s="12"/>
      <c r="FG1018" s="6" t="str">
        <f>+IFERROR(VALUE(RIGHT(Tabla28[[#This Row],[B2B]],6)),"")</f>
        <v/>
      </c>
      <c r="FH1018" s="6" t="str">
        <f>+IFERROR(VLOOKUP(FF1018,Auxiliar!$A:$C,2,0),"")</f>
        <v/>
      </c>
      <c r="FI1018" s="7" t="str">
        <f>+IFERROR(VLOOKUP(FF1018,Auxiliar!$A:$C,3,0),"")</f>
        <v/>
      </c>
      <c r="FJ1018" s="1"/>
      <c r="FK1018" s="12"/>
      <c r="FL1018" s="6" t="str">
        <f>+IFERROR(VALUE(RIGHT(Tabla29[[#This Row],[B2B]],6)),"")</f>
        <v/>
      </c>
      <c r="FM1018" s="6" t="str">
        <f>+IFERROR(VLOOKUP(FK1018,Auxiliar!$A:$C,2,0),"")</f>
        <v/>
      </c>
      <c r="FN1018" s="7" t="str">
        <f>+IFERROR(VLOOKUP(FK1018,Auxiliar!$A:$C,3,0),"")</f>
        <v/>
      </c>
      <c r="FO1018" s="1"/>
      <c r="FP1018" s="12"/>
      <c r="FQ1018" s="6" t="str">
        <f>+IFERROR(VALUE(RIGHT(Tabla30[[#This Row],[B2B]],6)),"")</f>
        <v/>
      </c>
      <c r="FR1018" s="6" t="str">
        <f>+IFERROR(VLOOKUP(FP1018,Auxiliar!$A:$C,2,0),"")</f>
        <v/>
      </c>
      <c r="FS1018" s="7"/>
      <c r="FT1018" s="1"/>
      <c r="FU1018" s="12"/>
      <c r="FV1018" s="6" t="str">
        <f>+IFERROR(VALUE(RIGHT(Tabla31[[#This Row],[B2B]],6)),"")</f>
        <v/>
      </c>
      <c r="FW1018" s="6" t="str">
        <f>+IFERROR(VLOOKUP(FU1018,Auxiliar!$A:$C,2,0),"")</f>
        <v/>
      </c>
      <c r="FX1018" s="7" t="str">
        <f>+IFERROR(VLOOKUP(FU1018,Auxiliar!$A:$C,3,0),"")</f>
        <v/>
      </c>
      <c r="FY1018" s="1"/>
      <c r="FZ1018" s="12"/>
      <c r="GA1018" s="6" t="str">
        <f>+IFERROR(VALUE(RIGHT(Tabla32[[#This Row],[B2B]],6)),"")</f>
        <v/>
      </c>
      <c r="GB1018" s="6" t="str">
        <f>+IFERROR(VLOOKUP(FZ1018,Auxiliar!$A:$C,2,0),"")</f>
        <v/>
      </c>
      <c r="GC1018" s="7" t="str">
        <f>+IFERROR(VLOOKUP(FZ1018,Auxiliar!$A:$C,3,0),"")</f>
        <v/>
      </c>
      <c r="GD1018" s="1"/>
      <c r="GE1018" s="12"/>
      <c r="GF1018" s="6" t="str">
        <f>+IFERROR(VALUE(RIGHT(Tabla33[[#This Row],[B2B]],6)),"")</f>
        <v/>
      </c>
      <c r="GG1018" s="6" t="str">
        <f>+IFERROR(VLOOKUP(GE1018,Auxiliar!$A:$C,2,0),"")</f>
        <v/>
      </c>
      <c r="GH1018" s="7" t="str">
        <f>+IFERROR(VLOOKUP(GE1018,Auxiliar!$A:$C,3,0),"")</f>
        <v/>
      </c>
    </row>
    <row r="1019" spans="19:190" x14ac:dyDescent="0.25">
      <c r="AK1019" s="1">
        <v>11933</v>
      </c>
      <c r="AL1019" s="1" t="s">
        <v>30</v>
      </c>
      <c r="AM1019" s="6">
        <f>+IFERROR(VALUE(RIGHT(Tabla7[[#This Row],[B2B]],6)),"")</f>
        <v>11933</v>
      </c>
      <c r="AN1019" s="6" t="str">
        <f>+IFERROR(VLOOKUP(AL1019,Auxiliar!$A:$C,2,0),"")</f>
        <v>LATONES</v>
      </c>
      <c r="AO1019" s="7" t="str">
        <f>+IFERROR(VLOOKUP(AL1019,Auxiliar!$A:$C,3,0),"")</f>
        <v>1b 4% | 5b 7% | 97b 0%</v>
      </c>
      <c r="AW1019" s="1"/>
      <c r="AX1019" s="1" t="s">
        <v>32</v>
      </c>
      <c r="AY1019" s="6" t="str">
        <f>+IFERROR(VALUE(RIGHT(Tabla9[[#This Row],[B2B]],6)),"")</f>
        <v/>
      </c>
      <c r="AZ1019" s="6" t="str">
        <f>+IFERROR(VLOOKUP(AX1019,Auxiliar!$A:$C,2,0),"")</f>
        <v>LATONES</v>
      </c>
      <c r="BA1019" s="7" t="str">
        <f>+IFERROR(VLOOKUP(AX1019,Auxiliar!$A:$C,3,0),"")</f>
        <v>2b 3% | 4b 4% | 6b 5% | 10b 8%  | 385b 0%</v>
      </c>
      <c r="CA1019" s="1">
        <v>6755</v>
      </c>
      <c r="CB1019" s="1" t="s">
        <v>35</v>
      </c>
      <c r="CC1019" s="6">
        <f>+IFERROR(VALUE(RIGHT(Tabla14[[#This Row],[B2B]],6)),"")</f>
        <v>6755</v>
      </c>
      <c r="CD1019" s="6" t="str">
        <f>+IFERROR(VLOOKUP(CB1019,Auxiliar!$A:$C,2,0),"")</f>
        <v>Corona 710cc</v>
      </c>
      <c r="CE1019" s="7" t="str">
        <f>+IFERROR(VLOOKUP(CB1019,Auxiliar!$A:$C,3,0),"")</f>
        <v>1b 10% | 85b 0%</v>
      </c>
      <c r="CM1019" s="1">
        <v>6661</v>
      </c>
      <c r="CN1019" s="1" t="s">
        <v>20</v>
      </c>
      <c r="CO1019" s="6">
        <v>6661</v>
      </c>
      <c r="CP1019" s="6" t="s">
        <v>20</v>
      </c>
      <c r="CQ1019" s="7" t="s">
        <v>21</v>
      </c>
      <c r="CY1019" s="1">
        <v>6661</v>
      </c>
      <c r="CZ1019" s="1" t="s">
        <v>16</v>
      </c>
      <c r="DA1019" s="6">
        <f>+IFERROR(VALUE(RIGHT(Tabla18[[#This Row],[B2B]],6)),"")</f>
        <v>6661</v>
      </c>
      <c r="DB1019" s="6" t="str">
        <f>+IFERROR(VLOOKUP(CZ1019,Auxiliar!$A:$C,2,0),"")</f>
        <v>PREMIUM</v>
      </c>
      <c r="DC1019" s="7" t="str">
        <f>+IFERROR(VLOOKUP(CZ1019,Auxiliar!$A:$C,3,0),"")</f>
        <v>0b 0% | 2b 2% | 5b 3,5% | 10b 5%</v>
      </c>
      <c r="DE1019" s="1">
        <v>6661</v>
      </c>
      <c r="DF1019" s="1" t="s">
        <v>19</v>
      </c>
      <c r="DG1019" s="6">
        <f>+IFERROR(VALUE(RIGHT(Tabla19[[#This Row],[B2B]],6)),"")</f>
        <v>6661</v>
      </c>
      <c r="DH1019" s="6" t="str">
        <f>+IFERROR(VLOOKUP(DF1019,Auxiliar!$A:$C,2,0),"")</f>
        <v>MICHELOB</v>
      </c>
      <c r="DI1019" s="7" t="str">
        <f>+IFERROR(VLOOKUP(DF1019,Auxiliar!$A:$C,3,0),"")</f>
        <v>1b 7% | 3b 22% | 8b 27%</v>
      </c>
      <c r="DK1019" s="1"/>
      <c r="DL1019" s="1"/>
      <c r="DM1019" s="6" t="str">
        <f>+IFERROR(VALUE(RIGHT(Tabla20[[#This Row],[B2B]],6)),"")</f>
        <v/>
      </c>
      <c r="DN1019" s="6" t="str">
        <f>+IFERROR(VLOOKUP(DL1019,Auxiliar!$A:$C,2,0),"")</f>
        <v/>
      </c>
      <c r="DO1019" s="7" t="str">
        <f>+IFERROR(VLOOKUP(DL1019,Auxiliar!$A:$C,3,0),"")</f>
        <v/>
      </c>
      <c r="DQ1019" s="1">
        <v>6661</v>
      </c>
      <c r="DR1019" s="12" t="s">
        <v>24</v>
      </c>
      <c r="DS1019" s="6">
        <f>+IFERROR(VALUE(RIGHT(Tabla21[[#This Row],[B2B]],6)),"")</f>
        <v>6661</v>
      </c>
      <c r="DT1019" s="6" t="str">
        <f>+IFERROR(VLOOKUP(DR1019,Auxiliar!$A:$C,2,0),"")</f>
        <v>CORONA PORRON</v>
      </c>
      <c r="DU1019" s="7" t="str">
        <f>+IFERROR(VLOOKUP(DR1019,Auxiliar!$A:$C,3,0),"")</f>
        <v>1b 5% | 20b 0%</v>
      </c>
      <c r="DW1019" s="1"/>
      <c r="DX1019" s="12"/>
      <c r="DY1019" s="6" t="str">
        <f>+IFERROR(VALUE(RIGHT(Tabla22[[#This Row],[B2B]],6)),"")</f>
        <v/>
      </c>
      <c r="DZ1019" s="6" t="str">
        <f>+IFERROR(VLOOKUP(DX1019,Auxiliar!$A:$C,2,0),"")</f>
        <v/>
      </c>
      <c r="EA1019" s="7" t="str">
        <f>+IFERROR(VLOOKUP(DX1019,Auxiliar!$A:$C,3,0),"")</f>
        <v/>
      </c>
      <c r="EC1019" s="1"/>
      <c r="ED1019" s="12"/>
      <c r="EE1019" s="6" t="str">
        <f>+IFERROR(VALUE(RIGHT(Tabla23[[#This Row],[B2B]],6)),"")</f>
        <v/>
      </c>
      <c r="EF1019" s="6" t="str">
        <f>+IFERROR(VLOOKUP(ED1019,Auxiliar!$A:$C,2,0),"")</f>
        <v/>
      </c>
      <c r="EG1019" s="7" t="str">
        <f>+IFERROR(VLOOKUP(ED1019,Auxiliar!$A:$C,3,0),"")</f>
        <v/>
      </c>
      <c r="EI1019" s="1"/>
      <c r="EJ1019" s="12"/>
      <c r="EK1019" s="6" t="str">
        <f>+IFERROR(VALUE(RIGHT(Tabla24[[#This Row],[B2B]],6)),"")</f>
        <v/>
      </c>
      <c r="EL1019" s="6" t="str">
        <f>+IFERROR(VLOOKUP(EJ1019,Auxiliar!$A:$C,2,0),"")</f>
        <v/>
      </c>
      <c r="EM1019" s="7" t="str">
        <f>+IFERROR(VLOOKUP(EJ1019,Auxiliar!$A:$C,3,0),"")</f>
        <v/>
      </c>
      <c r="EO1019" s="1"/>
      <c r="EP1019" s="12"/>
      <c r="EQ1019" s="6" t="str">
        <f>+IFERROR(VALUE(RIGHT(Tabla25[[#This Row],[B2B]],6)),"")</f>
        <v/>
      </c>
      <c r="ER1019" s="6" t="str">
        <f>+IFERROR(VLOOKUP(EP1019,Auxiliar!$A:$C,2,0),"")</f>
        <v/>
      </c>
      <c r="ES1019" s="7" t="str">
        <f>+IFERROR(VLOOKUP(EP1019,Auxiliar!$A:$C,3,0),"")</f>
        <v/>
      </c>
      <c r="EU1019" s="1"/>
      <c r="EV1019" s="12"/>
      <c r="EW1019" s="6" t="str">
        <f>+IFERROR(VALUE(RIGHT(Tabla26[[#This Row],[B2B]],6)),"")</f>
        <v/>
      </c>
      <c r="EX1019" s="6" t="str">
        <f>+IFERROR(VLOOKUP(EV1019,Auxiliar!$A:$C,2,0),"")</f>
        <v/>
      </c>
      <c r="EY1019" s="7" t="str">
        <f>+IFERROR(VLOOKUP(EV1019,Auxiliar!$A:$C,3,0),"")</f>
        <v/>
      </c>
      <c r="EZ1019" s="1"/>
      <c r="FA1019" s="12"/>
      <c r="FB1019" s="6" t="str">
        <f>+IFERROR(VALUE(RIGHT(Tabla27[[#This Row],[B2B]],6)),"")</f>
        <v/>
      </c>
      <c r="FC1019" s="6" t="str">
        <f>+IFERROR(VLOOKUP(FA1019,Auxiliar!$A:$C,2,0),"")</f>
        <v/>
      </c>
      <c r="FD1019" s="7" t="str">
        <f>+IFERROR(VLOOKUP(FA1019,Auxiliar!$A:$C,3,0),"")</f>
        <v/>
      </c>
      <c r="FE1019" s="1"/>
      <c r="FF1019" s="12"/>
      <c r="FG1019" s="6" t="str">
        <f>+IFERROR(VALUE(RIGHT(Tabla28[[#This Row],[B2B]],6)),"")</f>
        <v/>
      </c>
      <c r="FH1019" s="6" t="str">
        <f>+IFERROR(VLOOKUP(FF1019,Auxiliar!$A:$C,2,0),"")</f>
        <v/>
      </c>
      <c r="FI1019" s="7" t="str">
        <f>+IFERROR(VLOOKUP(FF1019,Auxiliar!$A:$C,3,0),"")</f>
        <v/>
      </c>
      <c r="FJ1019" s="1"/>
      <c r="FK1019" s="12"/>
      <c r="FL1019" s="6" t="str">
        <f>+IFERROR(VALUE(RIGHT(Tabla29[[#This Row],[B2B]],6)),"")</f>
        <v/>
      </c>
      <c r="FM1019" s="6" t="str">
        <f>+IFERROR(VLOOKUP(FK1019,Auxiliar!$A:$C,2,0),"")</f>
        <v/>
      </c>
      <c r="FN1019" s="7" t="str">
        <f>+IFERROR(VLOOKUP(FK1019,Auxiliar!$A:$C,3,0),"")</f>
        <v/>
      </c>
      <c r="FO1019" s="1"/>
      <c r="FP1019" s="12"/>
      <c r="FQ1019" s="6" t="str">
        <f>+IFERROR(VALUE(RIGHT(Tabla30[[#This Row],[B2B]],6)),"")</f>
        <v/>
      </c>
      <c r="FR1019" s="6" t="str">
        <f>+IFERROR(VLOOKUP(FP1019,Auxiliar!$A:$C,2,0),"")</f>
        <v/>
      </c>
      <c r="FS1019" s="7"/>
      <c r="FT1019" s="1"/>
      <c r="FU1019" s="12"/>
      <c r="FV1019" s="6" t="str">
        <f>+IFERROR(VALUE(RIGHT(Tabla31[[#This Row],[B2B]],6)),"")</f>
        <v/>
      </c>
      <c r="FW1019" s="6" t="str">
        <f>+IFERROR(VLOOKUP(FU1019,Auxiliar!$A:$C,2,0),"")</f>
        <v/>
      </c>
      <c r="FX1019" s="7" t="str">
        <f>+IFERROR(VLOOKUP(FU1019,Auxiliar!$A:$C,3,0),"")</f>
        <v/>
      </c>
      <c r="FY1019" s="1"/>
      <c r="FZ1019" s="12"/>
      <c r="GA1019" s="6" t="str">
        <f>+IFERROR(VALUE(RIGHT(Tabla32[[#This Row],[B2B]],6)),"")</f>
        <v/>
      </c>
      <c r="GB1019" s="6" t="str">
        <f>+IFERROR(VLOOKUP(FZ1019,Auxiliar!$A:$C,2,0),"")</f>
        <v/>
      </c>
      <c r="GC1019" s="7" t="str">
        <f>+IFERROR(VLOOKUP(FZ1019,Auxiliar!$A:$C,3,0),"")</f>
        <v/>
      </c>
      <c r="GD1019" s="1"/>
      <c r="GE1019" s="12"/>
      <c r="GF1019" s="6" t="str">
        <f>+IFERROR(VALUE(RIGHT(Tabla33[[#This Row],[B2B]],6)),"")</f>
        <v/>
      </c>
      <c r="GG1019" s="6" t="str">
        <f>+IFERROR(VLOOKUP(GE1019,Auxiliar!$A:$C,2,0),"")</f>
        <v/>
      </c>
      <c r="GH1019" s="7" t="str">
        <f>+IFERROR(VLOOKUP(GE1019,Auxiliar!$A:$C,3,0),"")</f>
        <v/>
      </c>
    </row>
    <row r="1020" spans="19:190" x14ac:dyDescent="0.25">
      <c r="AK1020" s="1">
        <v>11934</v>
      </c>
      <c r="AL1020" s="1" t="s">
        <v>30</v>
      </c>
      <c r="AM1020" s="6">
        <f>+IFERROR(VALUE(RIGHT(Tabla7[[#This Row],[B2B]],6)),"")</f>
        <v>11934</v>
      </c>
      <c r="AN1020" s="6" t="str">
        <f>+IFERROR(VLOOKUP(AL1020,Auxiliar!$A:$C,2,0),"")</f>
        <v>LATONES</v>
      </c>
      <c r="AO1020" s="7" t="str">
        <f>+IFERROR(VLOOKUP(AL1020,Auxiliar!$A:$C,3,0),"")</f>
        <v>1b 4% | 5b 7% | 97b 0%</v>
      </c>
      <c r="AW1020" s="1"/>
      <c r="AX1020" s="1" t="s">
        <v>32</v>
      </c>
      <c r="AY1020" s="6" t="str">
        <f>+IFERROR(VALUE(RIGHT(Tabla9[[#This Row],[B2B]],6)),"")</f>
        <v/>
      </c>
      <c r="AZ1020" s="6" t="str">
        <f>+IFERROR(VLOOKUP(AX1020,Auxiliar!$A:$C,2,0),"")</f>
        <v>LATONES</v>
      </c>
      <c r="BA1020" s="7" t="str">
        <f>+IFERROR(VLOOKUP(AX1020,Auxiliar!$A:$C,3,0),"")</f>
        <v>2b 3% | 4b 4% | 6b 5% | 10b 8%  | 385b 0%</v>
      </c>
      <c r="CA1020" s="1">
        <v>6756</v>
      </c>
      <c r="CB1020" s="1" t="s">
        <v>35</v>
      </c>
      <c r="CC1020" s="6">
        <f>+IFERROR(VALUE(RIGHT(Tabla14[[#This Row],[B2B]],6)),"")</f>
        <v>6756</v>
      </c>
      <c r="CD1020" s="6" t="str">
        <f>+IFERROR(VLOOKUP(CB1020,Auxiliar!$A:$C,2,0),"")</f>
        <v>Corona 710cc</v>
      </c>
      <c r="CE1020" s="7" t="str">
        <f>+IFERROR(VLOOKUP(CB1020,Auxiliar!$A:$C,3,0),"")</f>
        <v>1b 10% | 85b 0%</v>
      </c>
      <c r="CM1020" s="1">
        <v>6667</v>
      </c>
      <c r="CN1020" s="1" t="s">
        <v>20</v>
      </c>
      <c r="CO1020" s="6">
        <v>6667</v>
      </c>
      <c r="CP1020" s="6" t="s">
        <v>20</v>
      </c>
      <c r="CQ1020" s="7" t="s">
        <v>21</v>
      </c>
      <c r="CY1020" s="1">
        <v>6667</v>
      </c>
      <c r="CZ1020" s="1" t="s">
        <v>16</v>
      </c>
      <c r="DA1020" s="6">
        <f>+IFERROR(VALUE(RIGHT(Tabla18[[#This Row],[B2B]],6)),"")</f>
        <v>6667</v>
      </c>
      <c r="DB1020" s="6" t="str">
        <f>+IFERROR(VLOOKUP(CZ1020,Auxiliar!$A:$C,2,0),"")</f>
        <v>PREMIUM</v>
      </c>
      <c r="DC1020" s="7" t="str">
        <f>+IFERROR(VLOOKUP(CZ1020,Auxiliar!$A:$C,3,0),"")</f>
        <v>0b 0% | 2b 2% | 5b 3,5% | 10b 5%</v>
      </c>
      <c r="DE1020" s="1">
        <v>6667</v>
      </c>
      <c r="DF1020" s="1" t="s">
        <v>19</v>
      </c>
      <c r="DG1020" s="6">
        <f>+IFERROR(VALUE(RIGHT(Tabla19[[#This Row],[B2B]],6)),"")</f>
        <v>6667</v>
      </c>
      <c r="DH1020" s="6" t="str">
        <f>+IFERROR(VLOOKUP(DF1020,Auxiliar!$A:$C,2,0),"")</f>
        <v>MICHELOB</v>
      </c>
      <c r="DI1020" s="7" t="str">
        <f>+IFERROR(VLOOKUP(DF1020,Auxiliar!$A:$C,3,0),"")</f>
        <v>1b 7% | 3b 22% | 8b 27%</v>
      </c>
      <c r="DK1020" s="1"/>
      <c r="DL1020" s="1"/>
      <c r="DM1020" s="6" t="str">
        <f>+IFERROR(VALUE(RIGHT(Tabla20[[#This Row],[B2B]],6)),"")</f>
        <v/>
      </c>
      <c r="DN1020" s="6" t="str">
        <f>+IFERROR(VLOOKUP(DL1020,Auxiliar!$A:$C,2,0),"")</f>
        <v/>
      </c>
      <c r="DO1020" s="7" t="str">
        <f>+IFERROR(VLOOKUP(DL1020,Auxiliar!$A:$C,3,0),"")</f>
        <v/>
      </c>
      <c r="DQ1020" s="1">
        <v>6667</v>
      </c>
      <c r="DR1020" s="12" t="s">
        <v>24</v>
      </c>
      <c r="DS1020" s="6">
        <f>+IFERROR(VALUE(RIGHT(Tabla21[[#This Row],[B2B]],6)),"")</f>
        <v>6667</v>
      </c>
      <c r="DT1020" s="6" t="str">
        <f>+IFERROR(VLOOKUP(DR1020,Auxiliar!$A:$C,2,0),"")</f>
        <v>CORONA PORRON</v>
      </c>
      <c r="DU1020" s="7" t="str">
        <f>+IFERROR(VLOOKUP(DR1020,Auxiliar!$A:$C,3,0),"")</f>
        <v>1b 5% | 20b 0%</v>
      </c>
      <c r="DW1020" s="1"/>
      <c r="DX1020" s="12"/>
      <c r="DY1020" s="6" t="str">
        <f>+IFERROR(VALUE(RIGHT(Tabla22[[#This Row],[B2B]],6)),"")</f>
        <v/>
      </c>
      <c r="DZ1020" s="6" t="str">
        <f>+IFERROR(VLOOKUP(DX1020,Auxiliar!$A:$C,2,0),"")</f>
        <v/>
      </c>
      <c r="EA1020" s="7" t="str">
        <f>+IFERROR(VLOOKUP(DX1020,Auxiliar!$A:$C,3,0),"")</f>
        <v/>
      </c>
      <c r="EC1020" s="1"/>
      <c r="ED1020" s="12"/>
      <c r="EE1020" s="6" t="str">
        <f>+IFERROR(VALUE(RIGHT(Tabla23[[#This Row],[B2B]],6)),"")</f>
        <v/>
      </c>
      <c r="EF1020" s="6" t="str">
        <f>+IFERROR(VLOOKUP(ED1020,Auxiliar!$A:$C,2,0),"")</f>
        <v/>
      </c>
      <c r="EG1020" s="7" t="str">
        <f>+IFERROR(VLOOKUP(ED1020,Auxiliar!$A:$C,3,0),"")</f>
        <v/>
      </c>
      <c r="EI1020" s="1"/>
      <c r="EJ1020" s="12"/>
      <c r="EK1020" s="6" t="str">
        <f>+IFERROR(VALUE(RIGHT(Tabla24[[#This Row],[B2B]],6)),"")</f>
        <v/>
      </c>
      <c r="EL1020" s="6" t="str">
        <f>+IFERROR(VLOOKUP(EJ1020,Auxiliar!$A:$C,2,0),"")</f>
        <v/>
      </c>
      <c r="EM1020" s="7" t="str">
        <f>+IFERROR(VLOOKUP(EJ1020,Auxiliar!$A:$C,3,0),"")</f>
        <v/>
      </c>
      <c r="EO1020" s="1"/>
      <c r="EP1020" s="12"/>
      <c r="EQ1020" s="6" t="str">
        <f>+IFERROR(VALUE(RIGHT(Tabla25[[#This Row],[B2B]],6)),"")</f>
        <v/>
      </c>
      <c r="ER1020" s="6" t="str">
        <f>+IFERROR(VLOOKUP(EP1020,Auxiliar!$A:$C,2,0),"")</f>
        <v/>
      </c>
      <c r="ES1020" s="7" t="str">
        <f>+IFERROR(VLOOKUP(EP1020,Auxiliar!$A:$C,3,0),"")</f>
        <v/>
      </c>
      <c r="EU1020" s="1"/>
      <c r="EV1020" s="12"/>
      <c r="EW1020" s="6" t="str">
        <f>+IFERROR(VALUE(RIGHT(Tabla26[[#This Row],[B2B]],6)),"")</f>
        <v/>
      </c>
      <c r="EX1020" s="6" t="str">
        <f>+IFERROR(VLOOKUP(EV1020,Auxiliar!$A:$C,2,0),"")</f>
        <v/>
      </c>
      <c r="EY1020" s="7" t="str">
        <f>+IFERROR(VLOOKUP(EV1020,Auxiliar!$A:$C,3,0),"")</f>
        <v/>
      </c>
      <c r="EZ1020" s="1"/>
      <c r="FA1020" s="12"/>
      <c r="FB1020" s="6" t="str">
        <f>+IFERROR(VALUE(RIGHT(Tabla27[[#This Row],[B2B]],6)),"")</f>
        <v/>
      </c>
      <c r="FC1020" s="6" t="str">
        <f>+IFERROR(VLOOKUP(FA1020,Auxiliar!$A:$C,2,0),"")</f>
        <v/>
      </c>
      <c r="FD1020" s="7" t="str">
        <f>+IFERROR(VLOOKUP(FA1020,Auxiliar!$A:$C,3,0),"")</f>
        <v/>
      </c>
      <c r="FE1020" s="1"/>
      <c r="FF1020" s="12"/>
      <c r="FG1020" s="6" t="str">
        <f>+IFERROR(VALUE(RIGHT(Tabla28[[#This Row],[B2B]],6)),"")</f>
        <v/>
      </c>
      <c r="FH1020" s="6" t="str">
        <f>+IFERROR(VLOOKUP(FF1020,Auxiliar!$A:$C,2,0),"")</f>
        <v/>
      </c>
      <c r="FI1020" s="7" t="str">
        <f>+IFERROR(VLOOKUP(FF1020,Auxiliar!$A:$C,3,0),"")</f>
        <v/>
      </c>
      <c r="FJ1020" s="1"/>
      <c r="FK1020" s="12"/>
      <c r="FL1020" s="6" t="str">
        <f>+IFERROR(VALUE(RIGHT(Tabla29[[#This Row],[B2B]],6)),"")</f>
        <v/>
      </c>
      <c r="FM1020" s="6" t="str">
        <f>+IFERROR(VLOOKUP(FK1020,Auxiliar!$A:$C,2,0),"")</f>
        <v/>
      </c>
      <c r="FN1020" s="7" t="str">
        <f>+IFERROR(VLOOKUP(FK1020,Auxiliar!$A:$C,3,0),"")</f>
        <v/>
      </c>
      <c r="FO1020" s="1"/>
      <c r="FP1020" s="12"/>
      <c r="FQ1020" s="6" t="str">
        <f>+IFERROR(VALUE(RIGHT(Tabla30[[#This Row],[B2B]],6)),"")</f>
        <v/>
      </c>
      <c r="FR1020" s="6" t="str">
        <f>+IFERROR(VLOOKUP(FP1020,Auxiliar!$A:$C,2,0),"")</f>
        <v/>
      </c>
      <c r="FS1020" s="7"/>
      <c r="FT1020" s="1"/>
      <c r="FU1020" s="12"/>
      <c r="FV1020" s="6" t="str">
        <f>+IFERROR(VALUE(RIGHT(Tabla31[[#This Row],[B2B]],6)),"")</f>
        <v/>
      </c>
      <c r="FW1020" s="6" t="str">
        <f>+IFERROR(VLOOKUP(FU1020,Auxiliar!$A:$C,2,0),"")</f>
        <v/>
      </c>
      <c r="FX1020" s="7" t="str">
        <f>+IFERROR(VLOOKUP(FU1020,Auxiliar!$A:$C,3,0),"")</f>
        <v/>
      </c>
      <c r="FY1020" s="1"/>
      <c r="FZ1020" s="12"/>
      <c r="GA1020" s="6" t="str">
        <f>+IFERROR(VALUE(RIGHT(Tabla32[[#This Row],[B2B]],6)),"")</f>
        <v/>
      </c>
      <c r="GB1020" s="6" t="str">
        <f>+IFERROR(VLOOKUP(FZ1020,Auxiliar!$A:$C,2,0),"")</f>
        <v/>
      </c>
      <c r="GC1020" s="7" t="str">
        <f>+IFERROR(VLOOKUP(FZ1020,Auxiliar!$A:$C,3,0),"")</f>
        <v/>
      </c>
      <c r="GD1020" s="1"/>
      <c r="GE1020" s="12"/>
      <c r="GF1020" s="6" t="str">
        <f>+IFERROR(VALUE(RIGHT(Tabla33[[#This Row],[B2B]],6)),"")</f>
        <v/>
      </c>
      <c r="GG1020" s="6" t="str">
        <f>+IFERROR(VLOOKUP(GE1020,Auxiliar!$A:$C,2,0),"")</f>
        <v/>
      </c>
      <c r="GH1020" s="7" t="str">
        <f>+IFERROR(VLOOKUP(GE1020,Auxiliar!$A:$C,3,0),"")</f>
        <v/>
      </c>
    </row>
    <row r="1021" spans="19:190" x14ac:dyDescent="0.25">
      <c r="AK1021" s="1">
        <v>11935</v>
      </c>
      <c r="AL1021" s="1" t="s">
        <v>30</v>
      </c>
      <c r="AM1021" s="6">
        <f>+IFERROR(VALUE(RIGHT(Tabla7[[#This Row],[B2B]],6)),"")</f>
        <v>11935</v>
      </c>
      <c r="AN1021" s="6" t="str">
        <f>+IFERROR(VLOOKUP(AL1021,Auxiliar!$A:$C,2,0),"")</f>
        <v>LATONES</v>
      </c>
      <c r="AO1021" s="7" t="str">
        <f>+IFERROR(VLOOKUP(AL1021,Auxiliar!$A:$C,3,0),"")</f>
        <v>1b 4% | 5b 7% | 97b 0%</v>
      </c>
      <c r="AW1021" s="1"/>
      <c r="AX1021" s="1" t="s">
        <v>32</v>
      </c>
      <c r="AY1021" s="6" t="str">
        <f>+IFERROR(VALUE(RIGHT(Tabla9[[#This Row],[B2B]],6)),"")</f>
        <v/>
      </c>
      <c r="AZ1021" s="6" t="str">
        <f>+IFERROR(VLOOKUP(AX1021,Auxiliar!$A:$C,2,0),"")</f>
        <v>LATONES</v>
      </c>
      <c r="BA1021" s="7" t="str">
        <f>+IFERROR(VLOOKUP(AX1021,Auxiliar!$A:$C,3,0),"")</f>
        <v>2b 3% | 4b 4% | 6b 5% | 10b 8%  | 385b 0%</v>
      </c>
      <c r="CA1021" s="1">
        <v>6761</v>
      </c>
      <c r="CB1021" s="1" t="s">
        <v>35</v>
      </c>
      <c r="CC1021" s="6">
        <f>+IFERROR(VALUE(RIGHT(Tabla14[[#This Row],[B2B]],6)),"")</f>
        <v>6761</v>
      </c>
      <c r="CD1021" s="6" t="str">
        <f>+IFERROR(VLOOKUP(CB1021,Auxiliar!$A:$C,2,0),"")</f>
        <v>Corona 710cc</v>
      </c>
      <c r="CE1021" s="7" t="str">
        <f>+IFERROR(VLOOKUP(CB1021,Auxiliar!$A:$C,3,0),"")</f>
        <v>1b 10% | 85b 0%</v>
      </c>
      <c r="CM1021" s="1">
        <v>6668</v>
      </c>
      <c r="CN1021" s="1" t="s">
        <v>20</v>
      </c>
      <c r="CO1021" s="6">
        <v>6668</v>
      </c>
      <c r="CP1021" s="6" t="s">
        <v>20</v>
      </c>
      <c r="CQ1021" s="7" t="s">
        <v>21</v>
      </c>
      <c r="CY1021" s="1">
        <v>6668</v>
      </c>
      <c r="CZ1021" s="1" t="s">
        <v>16</v>
      </c>
      <c r="DA1021" s="6">
        <f>+IFERROR(VALUE(RIGHT(Tabla18[[#This Row],[B2B]],6)),"")</f>
        <v>6668</v>
      </c>
      <c r="DB1021" s="6" t="str">
        <f>+IFERROR(VLOOKUP(CZ1021,Auxiliar!$A:$C,2,0),"")</f>
        <v>PREMIUM</v>
      </c>
      <c r="DC1021" s="7" t="str">
        <f>+IFERROR(VLOOKUP(CZ1021,Auxiliar!$A:$C,3,0),"")</f>
        <v>0b 0% | 2b 2% | 5b 3,5% | 10b 5%</v>
      </c>
      <c r="DE1021" s="1">
        <v>6668</v>
      </c>
      <c r="DF1021" s="1" t="s">
        <v>19</v>
      </c>
      <c r="DG1021" s="6">
        <f>+IFERROR(VALUE(RIGHT(Tabla19[[#This Row],[B2B]],6)),"")</f>
        <v>6668</v>
      </c>
      <c r="DH1021" s="6" t="str">
        <f>+IFERROR(VLOOKUP(DF1021,Auxiliar!$A:$C,2,0),"")</f>
        <v>MICHELOB</v>
      </c>
      <c r="DI1021" s="7" t="str">
        <f>+IFERROR(VLOOKUP(DF1021,Auxiliar!$A:$C,3,0),"")</f>
        <v>1b 7% | 3b 22% | 8b 27%</v>
      </c>
      <c r="DK1021" s="1"/>
      <c r="DL1021" s="1"/>
      <c r="DM1021" s="6" t="str">
        <f>+IFERROR(VALUE(RIGHT(Tabla20[[#This Row],[B2B]],6)),"")</f>
        <v/>
      </c>
      <c r="DN1021" s="6" t="str">
        <f>+IFERROR(VLOOKUP(DL1021,Auxiliar!$A:$C,2,0),"")</f>
        <v/>
      </c>
      <c r="DO1021" s="7" t="str">
        <f>+IFERROR(VLOOKUP(DL1021,Auxiliar!$A:$C,3,0),"")</f>
        <v/>
      </c>
      <c r="DQ1021" s="1">
        <v>6668</v>
      </c>
      <c r="DR1021" s="12" t="s">
        <v>24</v>
      </c>
      <c r="DS1021" s="6">
        <f>+IFERROR(VALUE(RIGHT(Tabla21[[#This Row],[B2B]],6)),"")</f>
        <v>6668</v>
      </c>
      <c r="DT1021" s="6" t="str">
        <f>+IFERROR(VLOOKUP(DR1021,Auxiliar!$A:$C,2,0),"")</f>
        <v>CORONA PORRON</v>
      </c>
      <c r="DU1021" s="7" t="str">
        <f>+IFERROR(VLOOKUP(DR1021,Auxiliar!$A:$C,3,0),"")</f>
        <v>1b 5% | 20b 0%</v>
      </c>
      <c r="DW1021" s="1"/>
      <c r="DX1021" s="12"/>
      <c r="DY1021" s="6" t="str">
        <f>+IFERROR(VALUE(RIGHT(Tabla22[[#This Row],[B2B]],6)),"")</f>
        <v/>
      </c>
      <c r="DZ1021" s="6" t="str">
        <f>+IFERROR(VLOOKUP(DX1021,Auxiliar!$A:$C,2,0),"")</f>
        <v/>
      </c>
      <c r="EA1021" s="7" t="str">
        <f>+IFERROR(VLOOKUP(DX1021,Auxiliar!$A:$C,3,0),"")</f>
        <v/>
      </c>
      <c r="EC1021" s="1"/>
      <c r="ED1021" s="12"/>
      <c r="EE1021" s="6" t="str">
        <f>+IFERROR(VALUE(RIGHT(Tabla23[[#This Row],[B2B]],6)),"")</f>
        <v/>
      </c>
      <c r="EF1021" s="6" t="str">
        <f>+IFERROR(VLOOKUP(ED1021,Auxiliar!$A:$C,2,0),"")</f>
        <v/>
      </c>
      <c r="EG1021" s="7" t="str">
        <f>+IFERROR(VLOOKUP(ED1021,Auxiliar!$A:$C,3,0),"")</f>
        <v/>
      </c>
      <c r="EI1021" s="1"/>
      <c r="EJ1021" s="12"/>
      <c r="EK1021" s="6" t="str">
        <f>+IFERROR(VALUE(RIGHT(Tabla24[[#This Row],[B2B]],6)),"")</f>
        <v/>
      </c>
      <c r="EL1021" s="6" t="str">
        <f>+IFERROR(VLOOKUP(EJ1021,Auxiliar!$A:$C,2,0),"")</f>
        <v/>
      </c>
      <c r="EM1021" s="7" t="str">
        <f>+IFERROR(VLOOKUP(EJ1021,Auxiliar!$A:$C,3,0),"")</f>
        <v/>
      </c>
      <c r="EO1021" s="1"/>
      <c r="EP1021" s="12"/>
      <c r="EQ1021" s="6" t="str">
        <f>+IFERROR(VALUE(RIGHT(Tabla25[[#This Row],[B2B]],6)),"")</f>
        <v/>
      </c>
      <c r="ER1021" s="6" t="str">
        <f>+IFERROR(VLOOKUP(EP1021,Auxiliar!$A:$C,2,0),"")</f>
        <v/>
      </c>
      <c r="ES1021" s="7" t="str">
        <f>+IFERROR(VLOOKUP(EP1021,Auxiliar!$A:$C,3,0),"")</f>
        <v/>
      </c>
      <c r="EU1021" s="1"/>
      <c r="EV1021" s="12"/>
      <c r="EW1021" s="6" t="str">
        <f>+IFERROR(VALUE(RIGHT(Tabla26[[#This Row],[B2B]],6)),"")</f>
        <v/>
      </c>
      <c r="EX1021" s="6" t="str">
        <f>+IFERROR(VLOOKUP(EV1021,Auxiliar!$A:$C,2,0),"")</f>
        <v/>
      </c>
      <c r="EY1021" s="7" t="str">
        <f>+IFERROR(VLOOKUP(EV1021,Auxiliar!$A:$C,3,0),"")</f>
        <v/>
      </c>
      <c r="EZ1021" s="1"/>
      <c r="FA1021" s="12"/>
      <c r="FB1021" s="6" t="str">
        <f>+IFERROR(VALUE(RIGHT(Tabla27[[#This Row],[B2B]],6)),"")</f>
        <v/>
      </c>
      <c r="FC1021" s="6" t="str">
        <f>+IFERROR(VLOOKUP(FA1021,Auxiliar!$A:$C,2,0),"")</f>
        <v/>
      </c>
      <c r="FD1021" s="7" t="str">
        <f>+IFERROR(VLOOKUP(FA1021,Auxiliar!$A:$C,3,0),"")</f>
        <v/>
      </c>
      <c r="FE1021" s="1"/>
      <c r="FF1021" s="12"/>
      <c r="FG1021" s="6" t="str">
        <f>+IFERROR(VALUE(RIGHT(Tabla28[[#This Row],[B2B]],6)),"")</f>
        <v/>
      </c>
      <c r="FH1021" s="6" t="str">
        <f>+IFERROR(VLOOKUP(FF1021,Auxiliar!$A:$C,2,0),"")</f>
        <v/>
      </c>
      <c r="FI1021" s="7" t="str">
        <f>+IFERROR(VLOOKUP(FF1021,Auxiliar!$A:$C,3,0),"")</f>
        <v/>
      </c>
      <c r="FJ1021" s="1"/>
      <c r="FK1021" s="12"/>
      <c r="FL1021" s="6" t="str">
        <f>+IFERROR(VALUE(RIGHT(Tabla29[[#This Row],[B2B]],6)),"")</f>
        <v/>
      </c>
      <c r="FM1021" s="6" t="str">
        <f>+IFERROR(VLOOKUP(FK1021,Auxiliar!$A:$C,2,0),"")</f>
        <v/>
      </c>
      <c r="FN1021" s="7" t="str">
        <f>+IFERROR(VLOOKUP(FK1021,Auxiliar!$A:$C,3,0),"")</f>
        <v/>
      </c>
      <c r="FO1021" s="1"/>
      <c r="FP1021" s="12"/>
      <c r="FQ1021" s="6" t="str">
        <f>+IFERROR(VALUE(RIGHT(Tabla30[[#This Row],[B2B]],6)),"")</f>
        <v/>
      </c>
      <c r="FR1021" s="6" t="str">
        <f>+IFERROR(VLOOKUP(FP1021,Auxiliar!$A:$C,2,0),"")</f>
        <v/>
      </c>
      <c r="FS1021" s="7"/>
      <c r="FT1021" s="1"/>
      <c r="FU1021" s="12"/>
      <c r="FV1021" s="6" t="str">
        <f>+IFERROR(VALUE(RIGHT(Tabla31[[#This Row],[B2B]],6)),"")</f>
        <v/>
      </c>
      <c r="FW1021" s="6" t="str">
        <f>+IFERROR(VLOOKUP(FU1021,Auxiliar!$A:$C,2,0),"")</f>
        <v/>
      </c>
      <c r="FX1021" s="7" t="str">
        <f>+IFERROR(VLOOKUP(FU1021,Auxiliar!$A:$C,3,0),"")</f>
        <v/>
      </c>
      <c r="FY1021" s="1"/>
      <c r="FZ1021" s="12"/>
      <c r="GA1021" s="6" t="str">
        <f>+IFERROR(VALUE(RIGHT(Tabla32[[#This Row],[B2B]],6)),"")</f>
        <v/>
      </c>
      <c r="GB1021" s="6" t="str">
        <f>+IFERROR(VLOOKUP(FZ1021,Auxiliar!$A:$C,2,0),"")</f>
        <v/>
      </c>
      <c r="GC1021" s="7" t="str">
        <f>+IFERROR(VLOOKUP(FZ1021,Auxiliar!$A:$C,3,0),"")</f>
        <v/>
      </c>
      <c r="GD1021" s="1"/>
      <c r="GE1021" s="12"/>
      <c r="GF1021" s="6" t="str">
        <f>+IFERROR(VALUE(RIGHT(Tabla33[[#This Row],[B2B]],6)),"")</f>
        <v/>
      </c>
      <c r="GG1021" s="6" t="str">
        <f>+IFERROR(VLOOKUP(GE1021,Auxiliar!$A:$C,2,0),"")</f>
        <v/>
      </c>
      <c r="GH1021" s="7" t="str">
        <f>+IFERROR(VLOOKUP(GE1021,Auxiliar!$A:$C,3,0),"")</f>
        <v/>
      </c>
    </row>
    <row r="1022" spans="19:190" x14ac:dyDescent="0.25">
      <c r="AK1022" s="1">
        <v>11936</v>
      </c>
      <c r="AL1022" s="1" t="s">
        <v>30</v>
      </c>
      <c r="AM1022" s="6">
        <f>+IFERROR(VALUE(RIGHT(Tabla7[[#This Row],[B2B]],6)),"")</f>
        <v>11936</v>
      </c>
      <c r="AN1022" s="6" t="str">
        <f>+IFERROR(VLOOKUP(AL1022,Auxiliar!$A:$C,2,0),"")</f>
        <v>LATONES</v>
      </c>
      <c r="AO1022" s="7" t="str">
        <f>+IFERROR(VLOOKUP(AL1022,Auxiliar!$A:$C,3,0),"")</f>
        <v>1b 4% | 5b 7% | 97b 0%</v>
      </c>
      <c r="AW1022" s="1"/>
      <c r="AX1022" s="1" t="s">
        <v>32</v>
      </c>
      <c r="AY1022" s="6" t="str">
        <f>+IFERROR(VALUE(RIGHT(Tabla9[[#This Row],[B2B]],6)),"")</f>
        <v/>
      </c>
      <c r="AZ1022" s="6" t="str">
        <f>+IFERROR(VLOOKUP(AX1022,Auxiliar!$A:$C,2,0),"")</f>
        <v>LATONES</v>
      </c>
      <c r="BA1022" s="7" t="str">
        <f>+IFERROR(VLOOKUP(AX1022,Auxiliar!$A:$C,3,0),"")</f>
        <v>2b 3% | 4b 4% | 6b 5% | 10b 8%  | 385b 0%</v>
      </c>
      <c r="CA1022" s="1">
        <v>6764</v>
      </c>
      <c r="CB1022" s="1" t="s">
        <v>35</v>
      </c>
      <c r="CC1022" s="6">
        <f>+IFERROR(VALUE(RIGHT(Tabla14[[#This Row],[B2B]],6)),"")</f>
        <v>6764</v>
      </c>
      <c r="CD1022" s="6" t="str">
        <f>+IFERROR(VLOOKUP(CB1022,Auxiliar!$A:$C,2,0),"")</f>
        <v>Corona 710cc</v>
      </c>
      <c r="CE1022" s="7" t="str">
        <f>+IFERROR(VLOOKUP(CB1022,Auxiliar!$A:$C,3,0),"")</f>
        <v>1b 10% | 85b 0%</v>
      </c>
      <c r="CM1022" s="1">
        <v>6669</v>
      </c>
      <c r="CN1022" s="1" t="s">
        <v>20</v>
      </c>
      <c r="CO1022" s="6">
        <v>6669</v>
      </c>
      <c r="CP1022" s="6" t="s">
        <v>20</v>
      </c>
      <c r="CQ1022" s="7" t="s">
        <v>21</v>
      </c>
      <c r="CY1022" s="1">
        <v>6669</v>
      </c>
      <c r="CZ1022" s="1" t="s">
        <v>16</v>
      </c>
      <c r="DA1022" s="6">
        <f>+IFERROR(VALUE(RIGHT(Tabla18[[#This Row],[B2B]],6)),"")</f>
        <v>6669</v>
      </c>
      <c r="DB1022" s="6" t="str">
        <f>+IFERROR(VLOOKUP(CZ1022,Auxiliar!$A:$C,2,0),"")</f>
        <v>PREMIUM</v>
      </c>
      <c r="DC1022" s="7" t="str">
        <f>+IFERROR(VLOOKUP(CZ1022,Auxiliar!$A:$C,3,0),"")</f>
        <v>0b 0% | 2b 2% | 5b 3,5% | 10b 5%</v>
      </c>
      <c r="DE1022" s="1">
        <v>6669</v>
      </c>
      <c r="DF1022" s="1" t="s">
        <v>19</v>
      </c>
      <c r="DG1022" s="6">
        <f>+IFERROR(VALUE(RIGHT(Tabla19[[#This Row],[B2B]],6)),"")</f>
        <v>6669</v>
      </c>
      <c r="DH1022" s="6" t="str">
        <f>+IFERROR(VLOOKUP(DF1022,Auxiliar!$A:$C,2,0),"")</f>
        <v>MICHELOB</v>
      </c>
      <c r="DI1022" s="7" t="str">
        <f>+IFERROR(VLOOKUP(DF1022,Auxiliar!$A:$C,3,0),"")</f>
        <v>1b 7% | 3b 22% | 8b 27%</v>
      </c>
      <c r="DK1022" s="1"/>
      <c r="DL1022" s="1"/>
      <c r="DM1022" s="6" t="str">
        <f>+IFERROR(VALUE(RIGHT(Tabla20[[#This Row],[B2B]],6)),"")</f>
        <v/>
      </c>
      <c r="DN1022" s="6" t="str">
        <f>+IFERROR(VLOOKUP(DL1022,Auxiliar!$A:$C,2,0),"")</f>
        <v/>
      </c>
      <c r="DO1022" s="7" t="str">
        <f>+IFERROR(VLOOKUP(DL1022,Auxiliar!$A:$C,3,0),"")</f>
        <v/>
      </c>
      <c r="DQ1022" s="1">
        <v>6669</v>
      </c>
      <c r="DR1022" s="12" t="s">
        <v>24</v>
      </c>
      <c r="DS1022" s="6">
        <f>+IFERROR(VALUE(RIGHT(Tabla21[[#This Row],[B2B]],6)),"")</f>
        <v>6669</v>
      </c>
      <c r="DT1022" s="6" t="str">
        <f>+IFERROR(VLOOKUP(DR1022,Auxiliar!$A:$C,2,0),"")</f>
        <v>CORONA PORRON</v>
      </c>
      <c r="DU1022" s="7" t="str">
        <f>+IFERROR(VLOOKUP(DR1022,Auxiliar!$A:$C,3,0),"")</f>
        <v>1b 5% | 20b 0%</v>
      </c>
      <c r="DW1022" s="1"/>
      <c r="DX1022" s="12"/>
      <c r="DY1022" s="6" t="str">
        <f>+IFERROR(VALUE(RIGHT(Tabla22[[#This Row],[B2B]],6)),"")</f>
        <v/>
      </c>
      <c r="DZ1022" s="6" t="str">
        <f>+IFERROR(VLOOKUP(DX1022,Auxiliar!$A:$C,2,0),"")</f>
        <v/>
      </c>
      <c r="EA1022" s="7" t="str">
        <f>+IFERROR(VLOOKUP(DX1022,Auxiliar!$A:$C,3,0),"")</f>
        <v/>
      </c>
      <c r="EC1022" s="1"/>
      <c r="ED1022" s="12"/>
      <c r="EE1022" s="6" t="str">
        <f>+IFERROR(VALUE(RIGHT(Tabla23[[#This Row],[B2B]],6)),"")</f>
        <v/>
      </c>
      <c r="EF1022" s="6" t="str">
        <f>+IFERROR(VLOOKUP(ED1022,Auxiliar!$A:$C,2,0),"")</f>
        <v/>
      </c>
      <c r="EG1022" s="7" t="str">
        <f>+IFERROR(VLOOKUP(ED1022,Auxiliar!$A:$C,3,0),"")</f>
        <v/>
      </c>
      <c r="EI1022" s="1"/>
      <c r="EJ1022" s="12"/>
      <c r="EK1022" s="6" t="str">
        <f>+IFERROR(VALUE(RIGHT(Tabla24[[#This Row],[B2B]],6)),"")</f>
        <v/>
      </c>
      <c r="EL1022" s="6" t="str">
        <f>+IFERROR(VLOOKUP(EJ1022,Auxiliar!$A:$C,2,0),"")</f>
        <v/>
      </c>
      <c r="EM1022" s="7" t="str">
        <f>+IFERROR(VLOOKUP(EJ1022,Auxiliar!$A:$C,3,0),"")</f>
        <v/>
      </c>
      <c r="EO1022" s="1"/>
      <c r="EP1022" s="12"/>
      <c r="EQ1022" s="6" t="str">
        <f>+IFERROR(VALUE(RIGHT(Tabla25[[#This Row],[B2B]],6)),"")</f>
        <v/>
      </c>
      <c r="ER1022" s="6" t="str">
        <f>+IFERROR(VLOOKUP(EP1022,Auxiliar!$A:$C,2,0),"")</f>
        <v/>
      </c>
      <c r="ES1022" s="7" t="str">
        <f>+IFERROR(VLOOKUP(EP1022,Auxiliar!$A:$C,3,0),"")</f>
        <v/>
      </c>
      <c r="EU1022" s="1"/>
      <c r="EV1022" s="12"/>
      <c r="EW1022" s="6" t="str">
        <f>+IFERROR(VALUE(RIGHT(Tabla26[[#This Row],[B2B]],6)),"")</f>
        <v/>
      </c>
      <c r="EX1022" s="6" t="str">
        <f>+IFERROR(VLOOKUP(EV1022,Auxiliar!$A:$C,2,0),"")</f>
        <v/>
      </c>
      <c r="EY1022" s="7" t="str">
        <f>+IFERROR(VLOOKUP(EV1022,Auxiliar!$A:$C,3,0),"")</f>
        <v/>
      </c>
      <c r="EZ1022" s="1"/>
      <c r="FA1022" s="12"/>
      <c r="FB1022" s="6" t="str">
        <f>+IFERROR(VALUE(RIGHT(Tabla27[[#This Row],[B2B]],6)),"")</f>
        <v/>
      </c>
      <c r="FC1022" s="6" t="str">
        <f>+IFERROR(VLOOKUP(FA1022,Auxiliar!$A:$C,2,0),"")</f>
        <v/>
      </c>
      <c r="FD1022" s="7" t="str">
        <f>+IFERROR(VLOOKUP(FA1022,Auxiliar!$A:$C,3,0),"")</f>
        <v/>
      </c>
      <c r="FE1022" s="1"/>
      <c r="FF1022" s="12"/>
      <c r="FG1022" s="6" t="str">
        <f>+IFERROR(VALUE(RIGHT(Tabla28[[#This Row],[B2B]],6)),"")</f>
        <v/>
      </c>
      <c r="FH1022" s="6" t="str">
        <f>+IFERROR(VLOOKUP(FF1022,Auxiliar!$A:$C,2,0),"")</f>
        <v/>
      </c>
      <c r="FI1022" s="7" t="str">
        <f>+IFERROR(VLOOKUP(FF1022,Auxiliar!$A:$C,3,0),"")</f>
        <v/>
      </c>
      <c r="FJ1022" s="1"/>
      <c r="FK1022" s="12"/>
      <c r="FL1022" s="6" t="str">
        <f>+IFERROR(VALUE(RIGHT(Tabla29[[#This Row],[B2B]],6)),"")</f>
        <v/>
      </c>
      <c r="FM1022" s="6" t="str">
        <f>+IFERROR(VLOOKUP(FK1022,Auxiliar!$A:$C,2,0),"")</f>
        <v/>
      </c>
      <c r="FN1022" s="7" t="str">
        <f>+IFERROR(VLOOKUP(FK1022,Auxiliar!$A:$C,3,0),"")</f>
        <v/>
      </c>
      <c r="FO1022" s="1"/>
      <c r="FP1022" s="12"/>
      <c r="FQ1022" s="6" t="str">
        <f>+IFERROR(VALUE(RIGHT(Tabla30[[#This Row],[B2B]],6)),"")</f>
        <v/>
      </c>
      <c r="FR1022" s="6" t="str">
        <f>+IFERROR(VLOOKUP(FP1022,Auxiliar!$A:$C,2,0),"")</f>
        <v/>
      </c>
      <c r="FS1022" s="7"/>
      <c r="FT1022" s="1"/>
      <c r="FU1022" s="12"/>
      <c r="FV1022" s="6" t="str">
        <f>+IFERROR(VALUE(RIGHT(Tabla31[[#This Row],[B2B]],6)),"")</f>
        <v/>
      </c>
      <c r="FW1022" s="6" t="str">
        <f>+IFERROR(VLOOKUP(FU1022,Auxiliar!$A:$C,2,0),"")</f>
        <v/>
      </c>
      <c r="FX1022" s="7" t="str">
        <f>+IFERROR(VLOOKUP(FU1022,Auxiliar!$A:$C,3,0),"")</f>
        <v/>
      </c>
      <c r="FY1022" s="1"/>
      <c r="FZ1022" s="12"/>
      <c r="GA1022" s="6" t="str">
        <f>+IFERROR(VALUE(RIGHT(Tabla32[[#This Row],[B2B]],6)),"")</f>
        <v/>
      </c>
      <c r="GB1022" s="6" t="str">
        <f>+IFERROR(VLOOKUP(FZ1022,Auxiliar!$A:$C,2,0),"")</f>
        <v/>
      </c>
      <c r="GC1022" s="7" t="str">
        <f>+IFERROR(VLOOKUP(FZ1022,Auxiliar!$A:$C,3,0),"")</f>
        <v/>
      </c>
      <c r="GD1022" s="1"/>
      <c r="GE1022" s="12"/>
      <c r="GF1022" s="6" t="str">
        <f>+IFERROR(VALUE(RIGHT(Tabla33[[#This Row],[B2B]],6)),"")</f>
        <v/>
      </c>
      <c r="GG1022" s="6" t="str">
        <f>+IFERROR(VLOOKUP(GE1022,Auxiliar!$A:$C,2,0),"")</f>
        <v/>
      </c>
      <c r="GH1022" s="7" t="str">
        <f>+IFERROR(VLOOKUP(GE1022,Auxiliar!$A:$C,3,0),"")</f>
        <v/>
      </c>
    </row>
    <row r="1023" spans="19:190" x14ac:dyDescent="0.25">
      <c r="AK1023" s="1">
        <v>11940</v>
      </c>
      <c r="AL1023" s="1" t="s">
        <v>30</v>
      </c>
      <c r="AM1023" s="6">
        <f>+IFERROR(VALUE(RIGHT(Tabla7[[#This Row],[B2B]],6)),"")</f>
        <v>11940</v>
      </c>
      <c r="AN1023" s="6" t="str">
        <f>+IFERROR(VLOOKUP(AL1023,Auxiliar!$A:$C,2,0),"")</f>
        <v>LATONES</v>
      </c>
      <c r="AO1023" s="7" t="str">
        <f>+IFERROR(VLOOKUP(AL1023,Auxiliar!$A:$C,3,0),"")</f>
        <v>1b 4% | 5b 7% | 97b 0%</v>
      </c>
      <c r="AW1023" s="1"/>
      <c r="AX1023" s="1" t="s">
        <v>32</v>
      </c>
      <c r="AY1023" s="6" t="str">
        <f>+IFERROR(VALUE(RIGHT(Tabla9[[#This Row],[B2B]],6)),"")</f>
        <v/>
      </c>
      <c r="AZ1023" s="6" t="str">
        <f>+IFERROR(VLOOKUP(AX1023,Auxiliar!$A:$C,2,0),"")</f>
        <v>LATONES</v>
      </c>
      <c r="BA1023" s="7" t="str">
        <f>+IFERROR(VLOOKUP(AX1023,Auxiliar!$A:$C,3,0),"")</f>
        <v>2b 3% | 4b 4% | 6b 5% | 10b 8%  | 385b 0%</v>
      </c>
      <c r="CA1023" s="1">
        <v>6769</v>
      </c>
      <c r="CB1023" s="1" t="s">
        <v>35</v>
      </c>
      <c r="CC1023" s="6">
        <f>+IFERROR(VALUE(RIGHT(Tabla14[[#This Row],[B2B]],6)),"")</f>
        <v>6769</v>
      </c>
      <c r="CD1023" s="6" t="str">
        <f>+IFERROR(VLOOKUP(CB1023,Auxiliar!$A:$C,2,0),"")</f>
        <v>Corona 710cc</v>
      </c>
      <c r="CE1023" s="7" t="str">
        <f>+IFERROR(VLOOKUP(CB1023,Auxiliar!$A:$C,3,0),"")</f>
        <v>1b 10% | 85b 0%</v>
      </c>
      <c r="CM1023" s="1">
        <v>6726</v>
      </c>
      <c r="CN1023" s="1" t="s">
        <v>20</v>
      </c>
      <c r="CO1023" s="6">
        <v>6726</v>
      </c>
      <c r="CP1023" s="6" t="s">
        <v>20</v>
      </c>
      <c r="CQ1023" s="7" t="s">
        <v>21</v>
      </c>
      <c r="CY1023" s="1">
        <v>6726</v>
      </c>
      <c r="CZ1023" s="1" t="s">
        <v>16</v>
      </c>
      <c r="DA1023" s="6">
        <f>+IFERROR(VALUE(RIGHT(Tabla18[[#This Row],[B2B]],6)),"")</f>
        <v>6726</v>
      </c>
      <c r="DB1023" s="6" t="str">
        <f>+IFERROR(VLOOKUP(CZ1023,Auxiliar!$A:$C,2,0),"")</f>
        <v>PREMIUM</v>
      </c>
      <c r="DC1023" s="7" t="str">
        <f>+IFERROR(VLOOKUP(CZ1023,Auxiliar!$A:$C,3,0),"")</f>
        <v>0b 0% | 2b 2% | 5b 3,5% | 10b 5%</v>
      </c>
      <c r="DE1023" s="1">
        <v>6726</v>
      </c>
      <c r="DF1023" s="1" t="s">
        <v>19</v>
      </c>
      <c r="DG1023" s="6">
        <f>+IFERROR(VALUE(RIGHT(Tabla19[[#This Row],[B2B]],6)),"")</f>
        <v>6726</v>
      </c>
      <c r="DH1023" s="6" t="str">
        <f>+IFERROR(VLOOKUP(DF1023,Auxiliar!$A:$C,2,0),"")</f>
        <v>MICHELOB</v>
      </c>
      <c r="DI1023" s="7" t="str">
        <f>+IFERROR(VLOOKUP(DF1023,Auxiliar!$A:$C,3,0),"")</f>
        <v>1b 7% | 3b 22% | 8b 27%</v>
      </c>
      <c r="DK1023" s="1"/>
      <c r="DL1023" s="1"/>
      <c r="DM1023" s="6" t="str">
        <f>+IFERROR(VALUE(RIGHT(Tabla20[[#This Row],[B2B]],6)),"")</f>
        <v/>
      </c>
      <c r="DN1023" s="6" t="str">
        <f>+IFERROR(VLOOKUP(DL1023,Auxiliar!$A:$C,2,0),"")</f>
        <v/>
      </c>
      <c r="DO1023" s="7" t="str">
        <f>+IFERROR(VLOOKUP(DL1023,Auxiliar!$A:$C,3,0),"")</f>
        <v/>
      </c>
      <c r="DQ1023" s="1">
        <v>6671</v>
      </c>
      <c r="DR1023" s="12" t="s">
        <v>24</v>
      </c>
      <c r="DS1023" s="6">
        <f>+IFERROR(VALUE(RIGHT(Tabla21[[#This Row],[B2B]],6)),"")</f>
        <v>6671</v>
      </c>
      <c r="DT1023" s="6" t="str">
        <f>+IFERROR(VLOOKUP(DR1023,Auxiliar!$A:$C,2,0),"")</f>
        <v>CORONA PORRON</v>
      </c>
      <c r="DU1023" s="7" t="str">
        <f>+IFERROR(VLOOKUP(DR1023,Auxiliar!$A:$C,3,0),"")</f>
        <v>1b 5% | 20b 0%</v>
      </c>
      <c r="DW1023" s="1"/>
      <c r="DX1023" s="12"/>
      <c r="DY1023" s="6" t="str">
        <f>+IFERROR(VALUE(RIGHT(Tabla22[[#This Row],[B2B]],6)),"")</f>
        <v/>
      </c>
      <c r="DZ1023" s="6" t="str">
        <f>+IFERROR(VLOOKUP(DX1023,Auxiliar!$A:$C,2,0),"")</f>
        <v/>
      </c>
      <c r="EA1023" s="7" t="str">
        <f>+IFERROR(VLOOKUP(DX1023,Auxiliar!$A:$C,3,0),"")</f>
        <v/>
      </c>
      <c r="EC1023" s="1"/>
      <c r="ED1023" s="12"/>
      <c r="EE1023" s="6" t="str">
        <f>+IFERROR(VALUE(RIGHT(Tabla23[[#This Row],[B2B]],6)),"")</f>
        <v/>
      </c>
      <c r="EF1023" s="6" t="str">
        <f>+IFERROR(VLOOKUP(ED1023,Auxiliar!$A:$C,2,0),"")</f>
        <v/>
      </c>
      <c r="EG1023" s="7" t="str">
        <f>+IFERROR(VLOOKUP(ED1023,Auxiliar!$A:$C,3,0),"")</f>
        <v/>
      </c>
      <c r="EI1023" s="1"/>
      <c r="EJ1023" s="12"/>
      <c r="EK1023" s="6" t="str">
        <f>+IFERROR(VALUE(RIGHT(Tabla24[[#This Row],[B2B]],6)),"")</f>
        <v/>
      </c>
      <c r="EL1023" s="6" t="str">
        <f>+IFERROR(VLOOKUP(EJ1023,Auxiliar!$A:$C,2,0),"")</f>
        <v/>
      </c>
      <c r="EM1023" s="7" t="str">
        <f>+IFERROR(VLOOKUP(EJ1023,Auxiliar!$A:$C,3,0),"")</f>
        <v/>
      </c>
      <c r="EO1023" s="1"/>
      <c r="EP1023" s="12"/>
      <c r="EQ1023" s="6" t="str">
        <f>+IFERROR(VALUE(RIGHT(Tabla25[[#This Row],[B2B]],6)),"")</f>
        <v/>
      </c>
      <c r="ER1023" s="6" t="str">
        <f>+IFERROR(VLOOKUP(EP1023,Auxiliar!$A:$C,2,0),"")</f>
        <v/>
      </c>
      <c r="ES1023" s="7" t="str">
        <f>+IFERROR(VLOOKUP(EP1023,Auxiliar!$A:$C,3,0),"")</f>
        <v/>
      </c>
      <c r="EU1023" s="1"/>
      <c r="EV1023" s="12"/>
      <c r="EW1023" s="6" t="str">
        <f>+IFERROR(VALUE(RIGHT(Tabla26[[#This Row],[B2B]],6)),"")</f>
        <v/>
      </c>
      <c r="EX1023" s="6" t="str">
        <f>+IFERROR(VLOOKUP(EV1023,Auxiliar!$A:$C,2,0),"")</f>
        <v/>
      </c>
      <c r="EY1023" s="7" t="str">
        <f>+IFERROR(VLOOKUP(EV1023,Auxiliar!$A:$C,3,0),"")</f>
        <v/>
      </c>
      <c r="EZ1023" s="1"/>
      <c r="FA1023" s="12"/>
      <c r="FB1023" s="6" t="str">
        <f>+IFERROR(VALUE(RIGHT(Tabla27[[#This Row],[B2B]],6)),"")</f>
        <v/>
      </c>
      <c r="FC1023" s="6" t="str">
        <f>+IFERROR(VLOOKUP(FA1023,Auxiliar!$A:$C,2,0),"")</f>
        <v/>
      </c>
      <c r="FD1023" s="7" t="str">
        <f>+IFERROR(VLOOKUP(FA1023,Auxiliar!$A:$C,3,0),"")</f>
        <v/>
      </c>
      <c r="FE1023" s="1"/>
      <c r="FF1023" s="12"/>
      <c r="FG1023" s="6" t="str">
        <f>+IFERROR(VALUE(RIGHT(Tabla28[[#This Row],[B2B]],6)),"")</f>
        <v/>
      </c>
      <c r="FH1023" s="6" t="str">
        <f>+IFERROR(VLOOKUP(FF1023,Auxiliar!$A:$C,2,0),"")</f>
        <v/>
      </c>
      <c r="FI1023" s="7" t="str">
        <f>+IFERROR(VLOOKUP(FF1023,Auxiliar!$A:$C,3,0),"")</f>
        <v/>
      </c>
      <c r="FJ1023" s="1"/>
      <c r="FK1023" s="12"/>
      <c r="FL1023" s="6" t="str">
        <f>+IFERROR(VALUE(RIGHT(Tabla29[[#This Row],[B2B]],6)),"")</f>
        <v/>
      </c>
      <c r="FM1023" s="6" t="str">
        <f>+IFERROR(VLOOKUP(FK1023,Auxiliar!$A:$C,2,0),"")</f>
        <v/>
      </c>
      <c r="FN1023" s="7" t="str">
        <f>+IFERROR(VLOOKUP(FK1023,Auxiliar!$A:$C,3,0),"")</f>
        <v/>
      </c>
      <c r="FO1023" s="1"/>
      <c r="FP1023" s="12"/>
      <c r="FQ1023" s="6" t="str">
        <f>+IFERROR(VALUE(RIGHT(Tabla30[[#This Row],[B2B]],6)),"")</f>
        <v/>
      </c>
      <c r="FR1023" s="6" t="str">
        <f>+IFERROR(VLOOKUP(FP1023,Auxiliar!$A:$C,2,0),"")</f>
        <v/>
      </c>
      <c r="FS1023" s="7"/>
      <c r="FT1023" s="1"/>
      <c r="FU1023" s="12"/>
      <c r="FV1023" s="6" t="str">
        <f>+IFERROR(VALUE(RIGHT(Tabla31[[#This Row],[B2B]],6)),"")</f>
        <v/>
      </c>
      <c r="FW1023" s="6" t="str">
        <f>+IFERROR(VLOOKUP(FU1023,Auxiliar!$A:$C,2,0),"")</f>
        <v/>
      </c>
      <c r="FX1023" s="7" t="str">
        <f>+IFERROR(VLOOKUP(FU1023,Auxiliar!$A:$C,3,0),"")</f>
        <v/>
      </c>
      <c r="FY1023" s="1"/>
      <c r="FZ1023" s="12"/>
      <c r="GA1023" s="6" t="str">
        <f>+IFERROR(VALUE(RIGHT(Tabla32[[#This Row],[B2B]],6)),"")</f>
        <v/>
      </c>
      <c r="GB1023" s="6" t="str">
        <f>+IFERROR(VLOOKUP(FZ1023,Auxiliar!$A:$C,2,0),"")</f>
        <v/>
      </c>
      <c r="GC1023" s="7" t="str">
        <f>+IFERROR(VLOOKUP(FZ1023,Auxiliar!$A:$C,3,0),"")</f>
        <v/>
      </c>
      <c r="GD1023" s="1"/>
      <c r="GE1023" s="12"/>
      <c r="GF1023" s="6" t="str">
        <f>+IFERROR(VALUE(RIGHT(Tabla33[[#This Row],[B2B]],6)),"")</f>
        <v/>
      </c>
      <c r="GG1023" s="6" t="str">
        <f>+IFERROR(VLOOKUP(GE1023,Auxiliar!$A:$C,2,0),"")</f>
        <v/>
      </c>
      <c r="GH1023" s="7" t="str">
        <f>+IFERROR(VLOOKUP(GE1023,Auxiliar!$A:$C,3,0),"")</f>
        <v/>
      </c>
    </row>
    <row r="1024" spans="19:190" x14ac:dyDescent="0.25">
      <c r="AK1024" s="1">
        <v>11942</v>
      </c>
      <c r="AL1024" s="1" t="s">
        <v>30</v>
      </c>
      <c r="AM1024" s="6">
        <f>+IFERROR(VALUE(RIGHT(Tabla7[[#This Row],[B2B]],6)),"")</f>
        <v>11942</v>
      </c>
      <c r="AN1024" s="6" t="str">
        <f>+IFERROR(VLOOKUP(AL1024,Auxiliar!$A:$C,2,0),"")</f>
        <v>LATONES</v>
      </c>
      <c r="AO1024" s="7" t="str">
        <f>+IFERROR(VLOOKUP(AL1024,Auxiliar!$A:$C,3,0),"")</f>
        <v>1b 4% | 5b 7% | 97b 0%</v>
      </c>
      <c r="AW1024" s="1"/>
      <c r="AX1024" s="1" t="s">
        <v>32</v>
      </c>
      <c r="AY1024" s="6" t="str">
        <f>+IFERROR(VALUE(RIGHT(Tabla9[[#This Row],[B2B]],6)),"")</f>
        <v/>
      </c>
      <c r="AZ1024" s="6" t="str">
        <f>+IFERROR(VLOOKUP(AX1024,Auxiliar!$A:$C,2,0),"")</f>
        <v>LATONES</v>
      </c>
      <c r="BA1024" s="7" t="str">
        <f>+IFERROR(VLOOKUP(AX1024,Auxiliar!$A:$C,3,0),"")</f>
        <v>2b 3% | 4b 4% | 6b 5% | 10b 8%  | 385b 0%</v>
      </c>
      <c r="CA1024" s="1">
        <v>6781</v>
      </c>
      <c r="CB1024" s="1" t="s">
        <v>35</v>
      </c>
      <c r="CC1024" s="6">
        <f>+IFERROR(VALUE(RIGHT(Tabla14[[#This Row],[B2B]],6)),"")</f>
        <v>6781</v>
      </c>
      <c r="CD1024" s="6" t="str">
        <f>+IFERROR(VLOOKUP(CB1024,Auxiliar!$A:$C,2,0),"")</f>
        <v>Corona 710cc</v>
      </c>
      <c r="CE1024" s="7" t="str">
        <f>+IFERROR(VLOOKUP(CB1024,Auxiliar!$A:$C,3,0),"")</f>
        <v>1b 10% | 85b 0%</v>
      </c>
      <c r="CM1024" s="1">
        <v>6743</v>
      </c>
      <c r="CN1024" s="1" t="s">
        <v>20</v>
      </c>
      <c r="CO1024" s="6">
        <v>6743</v>
      </c>
      <c r="CP1024" s="6" t="s">
        <v>20</v>
      </c>
      <c r="CQ1024" s="7" t="s">
        <v>21</v>
      </c>
      <c r="CY1024" s="1">
        <v>6743</v>
      </c>
      <c r="CZ1024" s="1" t="s">
        <v>16</v>
      </c>
      <c r="DA1024" s="6">
        <f>+IFERROR(VALUE(RIGHT(Tabla18[[#This Row],[B2B]],6)),"")</f>
        <v>6743</v>
      </c>
      <c r="DB1024" s="6" t="str">
        <f>+IFERROR(VLOOKUP(CZ1024,Auxiliar!$A:$C,2,0),"")</f>
        <v>PREMIUM</v>
      </c>
      <c r="DC1024" s="7" t="str">
        <f>+IFERROR(VLOOKUP(CZ1024,Auxiliar!$A:$C,3,0),"")</f>
        <v>0b 0% | 2b 2% | 5b 3,5% | 10b 5%</v>
      </c>
      <c r="DE1024" s="1">
        <v>6743</v>
      </c>
      <c r="DF1024" s="1" t="s">
        <v>19</v>
      </c>
      <c r="DG1024" s="6">
        <f>+IFERROR(VALUE(RIGHT(Tabla19[[#This Row],[B2B]],6)),"")</f>
        <v>6743</v>
      </c>
      <c r="DH1024" s="6" t="str">
        <f>+IFERROR(VLOOKUP(DF1024,Auxiliar!$A:$C,2,0),"")</f>
        <v>MICHELOB</v>
      </c>
      <c r="DI1024" s="7" t="str">
        <f>+IFERROR(VLOOKUP(DF1024,Auxiliar!$A:$C,3,0),"")</f>
        <v>1b 7% | 3b 22% | 8b 27%</v>
      </c>
      <c r="DK1024" s="1"/>
      <c r="DL1024" s="1"/>
      <c r="DM1024" s="6" t="str">
        <f>+IFERROR(VALUE(RIGHT(Tabla20[[#This Row],[B2B]],6)),"")</f>
        <v/>
      </c>
      <c r="DN1024" s="6" t="str">
        <f>+IFERROR(VLOOKUP(DL1024,Auxiliar!$A:$C,2,0),"")</f>
        <v/>
      </c>
      <c r="DO1024" s="7" t="str">
        <f>+IFERROR(VLOOKUP(DL1024,Auxiliar!$A:$C,3,0),"")</f>
        <v/>
      </c>
      <c r="DQ1024" s="1">
        <v>6672</v>
      </c>
      <c r="DR1024" s="12" t="s">
        <v>24</v>
      </c>
      <c r="DS1024" s="6">
        <f>+IFERROR(VALUE(RIGHT(Tabla21[[#This Row],[B2B]],6)),"")</f>
        <v>6672</v>
      </c>
      <c r="DT1024" s="6" t="str">
        <f>+IFERROR(VLOOKUP(DR1024,Auxiliar!$A:$C,2,0),"")</f>
        <v>CORONA PORRON</v>
      </c>
      <c r="DU1024" s="7" t="str">
        <f>+IFERROR(VLOOKUP(DR1024,Auxiliar!$A:$C,3,0),"")</f>
        <v>1b 5% | 20b 0%</v>
      </c>
      <c r="DW1024" s="1"/>
      <c r="DX1024" s="12"/>
      <c r="DY1024" s="6" t="str">
        <f>+IFERROR(VALUE(RIGHT(Tabla22[[#This Row],[B2B]],6)),"")</f>
        <v/>
      </c>
      <c r="DZ1024" s="6" t="str">
        <f>+IFERROR(VLOOKUP(DX1024,Auxiliar!$A:$C,2,0),"")</f>
        <v/>
      </c>
      <c r="EA1024" s="7" t="str">
        <f>+IFERROR(VLOOKUP(DX1024,Auxiliar!$A:$C,3,0),"")</f>
        <v/>
      </c>
      <c r="EC1024" s="1"/>
      <c r="ED1024" s="12"/>
      <c r="EE1024" s="6" t="str">
        <f>+IFERROR(VALUE(RIGHT(Tabla23[[#This Row],[B2B]],6)),"")</f>
        <v/>
      </c>
      <c r="EF1024" s="6" t="str">
        <f>+IFERROR(VLOOKUP(ED1024,Auxiliar!$A:$C,2,0),"")</f>
        <v/>
      </c>
      <c r="EG1024" s="7" t="str">
        <f>+IFERROR(VLOOKUP(ED1024,Auxiliar!$A:$C,3,0),"")</f>
        <v/>
      </c>
      <c r="EI1024" s="1"/>
      <c r="EJ1024" s="12"/>
      <c r="EK1024" s="6" t="str">
        <f>+IFERROR(VALUE(RIGHT(Tabla24[[#This Row],[B2B]],6)),"")</f>
        <v/>
      </c>
      <c r="EL1024" s="6" t="str">
        <f>+IFERROR(VLOOKUP(EJ1024,Auxiliar!$A:$C,2,0),"")</f>
        <v/>
      </c>
      <c r="EM1024" s="7" t="str">
        <f>+IFERROR(VLOOKUP(EJ1024,Auxiliar!$A:$C,3,0),"")</f>
        <v/>
      </c>
      <c r="EO1024" s="1"/>
      <c r="EP1024" s="12"/>
      <c r="EQ1024" s="6" t="str">
        <f>+IFERROR(VALUE(RIGHT(Tabla25[[#This Row],[B2B]],6)),"")</f>
        <v/>
      </c>
      <c r="ER1024" s="6" t="str">
        <f>+IFERROR(VLOOKUP(EP1024,Auxiliar!$A:$C,2,0),"")</f>
        <v/>
      </c>
      <c r="ES1024" s="7" t="str">
        <f>+IFERROR(VLOOKUP(EP1024,Auxiliar!$A:$C,3,0),"")</f>
        <v/>
      </c>
      <c r="EU1024" s="1"/>
      <c r="EV1024" s="12"/>
      <c r="EW1024" s="6" t="str">
        <f>+IFERROR(VALUE(RIGHT(Tabla26[[#This Row],[B2B]],6)),"")</f>
        <v/>
      </c>
      <c r="EX1024" s="6" t="str">
        <f>+IFERROR(VLOOKUP(EV1024,Auxiliar!$A:$C,2,0),"")</f>
        <v/>
      </c>
      <c r="EY1024" s="7" t="str">
        <f>+IFERROR(VLOOKUP(EV1024,Auxiliar!$A:$C,3,0),"")</f>
        <v/>
      </c>
      <c r="EZ1024" s="1"/>
      <c r="FA1024" s="12"/>
      <c r="FB1024" s="6" t="str">
        <f>+IFERROR(VALUE(RIGHT(Tabla27[[#This Row],[B2B]],6)),"")</f>
        <v/>
      </c>
      <c r="FC1024" s="6" t="str">
        <f>+IFERROR(VLOOKUP(FA1024,Auxiliar!$A:$C,2,0),"")</f>
        <v/>
      </c>
      <c r="FD1024" s="7" t="str">
        <f>+IFERROR(VLOOKUP(FA1024,Auxiliar!$A:$C,3,0),"")</f>
        <v/>
      </c>
      <c r="FE1024" s="1"/>
      <c r="FF1024" s="12"/>
      <c r="FG1024" s="6" t="str">
        <f>+IFERROR(VALUE(RIGHT(Tabla28[[#This Row],[B2B]],6)),"")</f>
        <v/>
      </c>
      <c r="FH1024" s="6" t="str">
        <f>+IFERROR(VLOOKUP(FF1024,Auxiliar!$A:$C,2,0),"")</f>
        <v/>
      </c>
      <c r="FI1024" s="7" t="str">
        <f>+IFERROR(VLOOKUP(FF1024,Auxiliar!$A:$C,3,0),"")</f>
        <v/>
      </c>
      <c r="FJ1024" s="1"/>
      <c r="FK1024" s="12"/>
      <c r="FL1024" s="6" t="str">
        <f>+IFERROR(VALUE(RIGHT(Tabla29[[#This Row],[B2B]],6)),"")</f>
        <v/>
      </c>
      <c r="FM1024" s="6" t="str">
        <f>+IFERROR(VLOOKUP(FK1024,Auxiliar!$A:$C,2,0),"")</f>
        <v/>
      </c>
      <c r="FN1024" s="7" t="str">
        <f>+IFERROR(VLOOKUP(FK1024,Auxiliar!$A:$C,3,0),"")</f>
        <v/>
      </c>
      <c r="FO1024" s="1"/>
      <c r="FP1024" s="12"/>
      <c r="FQ1024" s="6" t="str">
        <f>+IFERROR(VALUE(RIGHT(Tabla30[[#This Row],[B2B]],6)),"")</f>
        <v/>
      </c>
      <c r="FR1024" s="6" t="str">
        <f>+IFERROR(VLOOKUP(FP1024,Auxiliar!$A:$C,2,0),"")</f>
        <v/>
      </c>
      <c r="FS1024" s="7"/>
      <c r="FT1024" s="1"/>
      <c r="FU1024" s="12"/>
      <c r="FV1024" s="6" t="str">
        <f>+IFERROR(VALUE(RIGHT(Tabla31[[#This Row],[B2B]],6)),"")</f>
        <v/>
      </c>
      <c r="FW1024" s="6" t="str">
        <f>+IFERROR(VLOOKUP(FU1024,Auxiliar!$A:$C,2,0),"")</f>
        <v/>
      </c>
      <c r="FX1024" s="7" t="str">
        <f>+IFERROR(VLOOKUP(FU1024,Auxiliar!$A:$C,3,0),"")</f>
        <v/>
      </c>
      <c r="FY1024" s="1"/>
      <c r="FZ1024" s="12"/>
      <c r="GA1024" s="6" t="str">
        <f>+IFERROR(VALUE(RIGHT(Tabla32[[#This Row],[B2B]],6)),"")</f>
        <v/>
      </c>
      <c r="GB1024" s="6" t="str">
        <f>+IFERROR(VLOOKUP(FZ1024,Auxiliar!$A:$C,2,0),"")</f>
        <v/>
      </c>
      <c r="GC1024" s="7" t="str">
        <f>+IFERROR(VLOOKUP(FZ1024,Auxiliar!$A:$C,3,0),"")</f>
        <v/>
      </c>
      <c r="GD1024" s="1"/>
      <c r="GE1024" s="12"/>
      <c r="GF1024" s="6" t="str">
        <f>+IFERROR(VALUE(RIGHT(Tabla33[[#This Row],[B2B]],6)),"")</f>
        <v/>
      </c>
      <c r="GG1024" s="6" t="str">
        <f>+IFERROR(VLOOKUP(GE1024,Auxiliar!$A:$C,2,0),"")</f>
        <v/>
      </c>
      <c r="GH1024" s="7" t="str">
        <f>+IFERROR(VLOOKUP(GE1024,Auxiliar!$A:$C,3,0),"")</f>
        <v/>
      </c>
    </row>
    <row r="1025" spans="37:190" x14ac:dyDescent="0.25">
      <c r="AK1025" s="1">
        <v>11943</v>
      </c>
      <c r="AL1025" s="1" t="s">
        <v>30</v>
      </c>
      <c r="AM1025" s="6">
        <f>+IFERROR(VALUE(RIGHT(Tabla7[[#This Row],[B2B]],6)),"")</f>
        <v>11943</v>
      </c>
      <c r="AN1025" s="6" t="str">
        <f>+IFERROR(VLOOKUP(AL1025,Auxiliar!$A:$C,2,0),"")</f>
        <v>LATONES</v>
      </c>
      <c r="AO1025" s="7" t="str">
        <f>+IFERROR(VLOOKUP(AL1025,Auxiliar!$A:$C,3,0),"")</f>
        <v>1b 4% | 5b 7% | 97b 0%</v>
      </c>
      <c r="AW1025" s="1"/>
      <c r="AX1025" s="1" t="s">
        <v>32</v>
      </c>
      <c r="AY1025" s="6" t="str">
        <f>+IFERROR(VALUE(RIGHT(Tabla9[[#This Row],[B2B]],6)),"")</f>
        <v/>
      </c>
      <c r="AZ1025" s="6" t="str">
        <f>+IFERROR(VLOOKUP(AX1025,Auxiliar!$A:$C,2,0),"")</f>
        <v>LATONES</v>
      </c>
      <c r="BA1025" s="7" t="str">
        <f>+IFERROR(VLOOKUP(AX1025,Auxiliar!$A:$C,3,0),"")</f>
        <v>2b 3% | 4b 4% | 6b 5% | 10b 8%  | 385b 0%</v>
      </c>
      <c r="CA1025" s="1">
        <v>6782</v>
      </c>
      <c r="CB1025" s="1" t="s">
        <v>35</v>
      </c>
      <c r="CC1025" s="6">
        <f>+IFERROR(VALUE(RIGHT(Tabla14[[#This Row],[B2B]],6)),"")</f>
        <v>6782</v>
      </c>
      <c r="CD1025" s="6" t="str">
        <f>+IFERROR(VLOOKUP(CB1025,Auxiliar!$A:$C,2,0),"")</f>
        <v>Corona 710cc</v>
      </c>
      <c r="CE1025" s="7" t="str">
        <f>+IFERROR(VLOOKUP(CB1025,Auxiliar!$A:$C,3,0),"")</f>
        <v>1b 10% | 85b 0%</v>
      </c>
      <c r="CM1025" s="1">
        <v>6745</v>
      </c>
      <c r="CN1025" s="1" t="s">
        <v>20</v>
      </c>
      <c r="CO1025" s="6">
        <v>6745</v>
      </c>
      <c r="CP1025" s="6" t="s">
        <v>20</v>
      </c>
      <c r="CQ1025" s="7" t="s">
        <v>21</v>
      </c>
      <c r="CY1025" s="1">
        <v>6745</v>
      </c>
      <c r="CZ1025" s="1" t="s">
        <v>16</v>
      </c>
      <c r="DA1025" s="6">
        <f>+IFERROR(VALUE(RIGHT(Tabla18[[#This Row],[B2B]],6)),"")</f>
        <v>6745</v>
      </c>
      <c r="DB1025" s="6" t="str">
        <f>+IFERROR(VLOOKUP(CZ1025,Auxiliar!$A:$C,2,0),"")</f>
        <v>PREMIUM</v>
      </c>
      <c r="DC1025" s="7" t="str">
        <f>+IFERROR(VLOOKUP(CZ1025,Auxiliar!$A:$C,3,0),"")</f>
        <v>0b 0% | 2b 2% | 5b 3,5% | 10b 5%</v>
      </c>
      <c r="DE1025" s="1">
        <v>6745</v>
      </c>
      <c r="DF1025" s="1" t="s">
        <v>19</v>
      </c>
      <c r="DG1025" s="6">
        <f>+IFERROR(VALUE(RIGHT(Tabla19[[#This Row],[B2B]],6)),"")</f>
        <v>6745</v>
      </c>
      <c r="DH1025" s="6" t="str">
        <f>+IFERROR(VLOOKUP(DF1025,Auxiliar!$A:$C,2,0),"")</f>
        <v>MICHELOB</v>
      </c>
      <c r="DI1025" s="7" t="str">
        <f>+IFERROR(VLOOKUP(DF1025,Auxiliar!$A:$C,3,0),"")</f>
        <v>1b 7% | 3b 22% | 8b 27%</v>
      </c>
      <c r="DK1025" s="1"/>
      <c r="DL1025" s="1"/>
      <c r="DM1025" s="6" t="str">
        <f>+IFERROR(VALUE(RIGHT(Tabla20[[#This Row],[B2B]],6)),"")</f>
        <v/>
      </c>
      <c r="DN1025" s="6" t="str">
        <f>+IFERROR(VLOOKUP(DL1025,Auxiliar!$A:$C,2,0),"")</f>
        <v/>
      </c>
      <c r="DO1025" s="7" t="str">
        <f>+IFERROR(VLOOKUP(DL1025,Auxiliar!$A:$C,3,0),"")</f>
        <v/>
      </c>
      <c r="DQ1025" s="1">
        <v>6673</v>
      </c>
      <c r="DR1025" s="12" t="s">
        <v>24</v>
      </c>
      <c r="DS1025" s="6">
        <f>+IFERROR(VALUE(RIGHT(Tabla21[[#This Row],[B2B]],6)),"")</f>
        <v>6673</v>
      </c>
      <c r="DT1025" s="6" t="str">
        <f>+IFERROR(VLOOKUP(DR1025,Auxiliar!$A:$C,2,0),"")</f>
        <v>CORONA PORRON</v>
      </c>
      <c r="DU1025" s="7" t="str">
        <f>+IFERROR(VLOOKUP(DR1025,Auxiliar!$A:$C,3,0),"")</f>
        <v>1b 5% | 20b 0%</v>
      </c>
      <c r="DW1025" s="1"/>
      <c r="DX1025" s="12"/>
      <c r="DY1025" s="6" t="str">
        <f>+IFERROR(VALUE(RIGHT(Tabla22[[#This Row],[B2B]],6)),"")</f>
        <v/>
      </c>
      <c r="DZ1025" s="6" t="str">
        <f>+IFERROR(VLOOKUP(DX1025,Auxiliar!$A:$C,2,0),"")</f>
        <v/>
      </c>
      <c r="EA1025" s="7" t="str">
        <f>+IFERROR(VLOOKUP(DX1025,Auxiliar!$A:$C,3,0),"")</f>
        <v/>
      </c>
      <c r="EC1025" s="1"/>
      <c r="ED1025" s="12"/>
      <c r="EE1025" s="6" t="str">
        <f>+IFERROR(VALUE(RIGHT(Tabla23[[#This Row],[B2B]],6)),"")</f>
        <v/>
      </c>
      <c r="EF1025" s="6" t="str">
        <f>+IFERROR(VLOOKUP(ED1025,Auxiliar!$A:$C,2,0),"")</f>
        <v/>
      </c>
      <c r="EG1025" s="7" t="str">
        <f>+IFERROR(VLOOKUP(ED1025,Auxiliar!$A:$C,3,0),"")</f>
        <v/>
      </c>
      <c r="EI1025" s="1"/>
      <c r="EJ1025" s="12"/>
      <c r="EK1025" s="6" t="str">
        <f>+IFERROR(VALUE(RIGHT(Tabla24[[#This Row],[B2B]],6)),"")</f>
        <v/>
      </c>
      <c r="EL1025" s="6" t="str">
        <f>+IFERROR(VLOOKUP(EJ1025,Auxiliar!$A:$C,2,0),"")</f>
        <v/>
      </c>
      <c r="EM1025" s="7" t="str">
        <f>+IFERROR(VLOOKUP(EJ1025,Auxiliar!$A:$C,3,0),"")</f>
        <v/>
      </c>
      <c r="EO1025" s="1"/>
      <c r="EP1025" s="12"/>
      <c r="EQ1025" s="6" t="str">
        <f>+IFERROR(VALUE(RIGHT(Tabla25[[#This Row],[B2B]],6)),"")</f>
        <v/>
      </c>
      <c r="ER1025" s="6" t="str">
        <f>+IFERROR(VLOOKUP(EP1025,Auxiliar!$A:$C,2,0),"")</f>
        <v/>
      </c>
      <c r="ES1025" s="7" t="str">
        <f>+IFERROR(VLOOKUP(EP1025,Auxiliar!$A:$C,3,0),"")</f>
        <v/>
      </c>
      <c r="EU1025" s="1"/>
      <c r="EV1025" s="12"/>
      <c r="EW1025" s="6" t="str">
        <f>+IFERROR(VALUE(RIGHT(Tabla26[[#This Row],[B2B]],6)),"")</f>
        <v/>
      </c>
      <c r="EX1025" s="6" t="str">
        <f>+IFERROR(VLOOKUP(EV1025,Auxiliar!$A:$C,2,0),"")</f>
        <v/>
      </c>
      <c r="EY1025" s="7" t="str">
        <f>+IFERROR(VLOOKUP(EV1025,Auxiliar!$A:$C,3,0),"")</f>
        <v/>
      </c>
      <c r="EZ1025" s="1"/>
      <c r="FA1025" s="12"/>
      <c r="FB1025" s="6" t="str">
        <f>+IFERROR(VALUE(RIGHT(Tabla27[[#This Row],[B2B]],6)),"")</f>
        <v/>
      </c>
      <c r="FC1025" s="6" t="str">
        <f>+IFERROR(VLOOKUP(FA1025,Auxiliar!$A:$C,2,0),"")</f>
        <v/>
      </c>
      <c r="FD1025" s="7" t="str">
        <f>+IFERROR(VLOOKUP(FA1025,Auxiliar!$A:$C,3,0),"")</f>
        <v/>
      </c>
      <c r="FE1025" s="1"/>
      <c r="FF1025" s="12"/>
      <c r="FG1025" s="6" t="str">
        <f>+IFERROR(VALUE(RIGHT(Tabla28[[#This Row],[B2B]],6)),"")</f>
        <v/>
      </c>
      <c r="FH1025" s="6" t="str">
        <f>+IFERROR(VLOOKUP(FF1025,Auxiliar!$A:$C,2,0),"")</f>
        <v/>
      </c>
      <c r="FI1025" s="7" t="str">
        <f>+IFERROR(VLOOKUP(FF1025,Auxiliar!$A:$C,3,0),"")</f>
        <v/>
      </c>
      <c r="FJ1025" s="1"/>
      <c r="FK1025" s="12"/>
      <c r="FL1025" s="6" t="str">
        <f>+IFERROR(VALUE(RIGHT(Tabla29[[#This Row],[B2B]],6)),"")</f>
        <v/>
      </c>
      <c r="FM1025" s="6" t="str">
        <f>+IFERROR(VLOOKUP(FK1025,Auxiliar!$A:$C,2,0),"")</f>
        <v/>
      </c>
      <c r="FN1025" s="7" t="str">
        <f>+IFERROR(VLOOKUP(FK1025,Auxiliar!$A:$C,3,0),"")</f>
        <v/>
      </c>
      <c r="FO1025" s="1"/>
      <c r="FP1025" s="12"/>
      <c r="FQ1025" s="6" t="str">
        <f>+IFERROR(VALUE(RIGHT(Tabla30[[#This Row],[B2B]],6)),"")</f>
        <v/>
      </c>
      <c r="FR1025" s="6" t="str">
        <f>+IFERROR(VLOOKUP(FP1025,Auxiliar!$A:$C,2,0),"")</f>
        <v/>
      </c>
      <c r="FS1025" s="7"/>
      <c r="FT1025" s="1"/>
      <c r="FU1025" s="12"/>
      <c r="FV1025" s="6" t="str">
        <f>+IFERROR(VALUE(RIGHT(Tabla31[[#This Row],[B2B]],6)),"")</f>
        <v/>
      </c>
      <c r="FW1025" s="6" t="str">
        <f>+IFERROR(VLOOKUP(FU1025,Auxiliar!$A:$C,2,0),"")</f>
        <v/>
      </c>
      <c r="FX1025" s="7" t="str">
        <f>+IFERROR(VLOOKUP(FU1025,Auxiliar!$A:$C,3,0),"")</f>
        <v/>
      </c>
      <c r="FY1025" s="1"/>
      <c r="FZ1025" s="12"/>
      <c r="GA1025" s="6" t="str">
        <f>+IFERROR(VALUE(RIGHT(Tabla32[[#This Row],[B2B]],6)),"")</f>
        <v/>
      </c>
      <c r="GB1025" s="6" t="str">
        <f>+IFERROR(VLOOKUP(FZ1025,Auxiliar!$A:$C,2,0),"")</f>
        <v/>
      </c>
      <c r="GC1025" s="7" t="str">
        <f>+IFERROR(VLOOKUP(FZ1025,Auxiliar!$A:$C,3,0),"")</f>
        <v/>
      </c>
      <c r="GD1025" s="1"/>
      <c r="GE1025" s="12"/>
      <c r="GF1025" s="6" t="str">
        <f>+IFERROR(VALUE(RIGHT(Tabla33[[#This Row],[B2B]],6)),"")</f>
        <v/>
      </c>
      <c r="GG1025" s="6" t="str">
        <f>+IFERROR(VLOOKUP(GE1025,Auxiliar!$A:$C,2,0),"")</f>
        <v/>
      </c>
      <c r="GH1025" s="7" t="str">
        <f>+IFERROR(VLOOKUP(GE1025,Auxiliar!$A:$C,3,0),"")</f>
        <v/>
      </c>
    </row>
    <row r="1026" spans="37:190" x14ac:dyDescent="0.25">
      <c r="AK1026" s="1">
        <v>11944</v>
      </c>
      <c r="AL1026" s="1" t="s">
        <v>30</v>
      </c>
      <c r="AM1026" s="6">
        <f>+IFERROR(VALUE(RIGHT(Tabla7[[#This Row],[B2B]],6)),"")</f>
        <v>11944</v>
      </c>
      <c r="AN1026" s="6" t="str">
        <f>+IFERROR(VLOOKUP(AL1026,Auxiliar!$A:$C,2,0),"")</f>
        <v>LATONES</v>
      </c>
      <c r="AO1026" s="7" t="str">
        <f>+IFERROR(VLOOKUP(AL1026,Auxiliar!$A:$C,3,0),"")</f>
        <v>1b 4% | 5b 7% | 97b 0%</v>
      </c>
      <c r="AW1026" s="1"/>
      <c r="AX1026" s="1" t="s">
        <v>32</v>
      </c>
      <c r="AY1026" s="6" t="str">
        <f>+IFERROR(VALUE(RIGHT(Tabla9[[#This Row],[B2B]],6)),"")</f>
        <v/>
      </c>
      <c r="AZ1026" s="6" t="str">
        <f>+IFERROR(VLOOKUP(AX1026,Auxiliar!$A:$C,2,0),"")</f>
        <v>LATONES</v>
      </c>
      <c r="BA1026" s="7" t="str">
        <f>+IFERROR(VLOOKUP(AX1026,Auxiliar!$A:$C,3,0),"")</f>
        <v>2b 3% | 4b 4% | 6b 5% | 10b 8%  | 385b 0%</v>
      </c>
      <c r="CA1026" s="1">
        <v>6783</v>
      </c>
      <c r="CB1026" s="1" t="s">
        <v>35</v>
      </c>
      <c r="CC1026" s="6">
        <f>+IFERROR(VALUE(RIGHT(Tabla14[[#This Row],[B2B]],6)),"")</f>
        <v>6783</v>
      </c>
      <c r="CD1026" s="6" t="str">
        <f>+IFERROR(VLOOKUP(CB1026,Auxiliar!$A:$C,2,0),"")</f>
        <v>Corona 710cc</v>
      </c>
      <c r="CE1026" s="7" t="str">
        <f>+IFERROR(VLOOKUP(CB1026,Auxiliar!$A:$C,3,0),"")</f>
        <v>1b 10% | 85b 0%</v>
      </c>
      <c r="CM1026" s="1">
        <v>6790</v>
      </c>
      <c r="CN1026" s="1" t="s">
        <v>20</v>
      </c>
      <c r="CO1026" s="6">
        <v>6790</v>
      </c>
      <c r="CP1026" s="6" t="s">
        <v>20</v>
      </c>
      <c r="CQ1026" s="7" t="s">
        <v>21</v>
      </c>
      <c r="CY1026" s="1">
        <v>6790</v>
      </c>
      <c r="CZ1026" s="1" t="s">
        <v>16</v>
      </c>
      <c r="DA1026" s="6">
        <f>+IFERROR(VALUE(RIGHT(Tabla18[[#This Row],[B2B]],6)),"")</f>
        <v>6790</v>
      </c>
      <c r="DB1026" s="6" t="str">
        <f>+IFERROR(VLOOKUP(CZ1026,Auxiliar!$A:$C,2,0),"")</f>
        <v>PREMIUM</v>
      </c>
      <c r="DC1026" s="7" t="str">
        <f>+IFERROR(VLOOKUP(CZ1026,Auxiliar!$A:$C,3,0),"")</f>
        <v>0b 0% | 2b 2% | 5b 3,5% | 10b 5%</v>
      </c>
      <c r="DE1026" s="1">
        <v>6790</v>
      </c>
      <c r="DF1026" s="1" t="s">
        <v>19</v>
      </c>
      <c r="DG1026" s="6">
        <f>+IFERROR(VALUE(RIGHT(Tabla19[[#This Row],[B2B]],6)),"")</f>
        <v>6790</v>
      </c>
      <c r="DH1026" s="6" t="str">
        <f>+IFERROR(VLOOKUP(DF1026,Auxiliar!$A:$C,2,0),"")</f>
        <v>MICHELOB</v>
      </c>
      <c r="DI1026" s="7" t="str">
        <f>+IFERROR(VLOOKUP(DF1026,Auxiliar!$A:$C,3,0),"")</f>
        <v>1b 7% | 3b 22% | 8b 27%</v>
      </c>
      <c r="DK1026" s="1"/>
      <c r="DL1026" s="1"/>
      <c r="DM1026" s="6" t="str">
        <f>+IFERROR(VALUE(RIGHT(Tabla20[[#This Row],[B2B]],6)),"")</f>
        <v/>
      </c>
      <c r="DN1026" s="6" t="str">
        <f>+IFERROR(VLOOKUP(DL1026,Auxiliar!$A:$C,2,0),"")</f>
        <v/>
      </c>
      <c r="DO1026" s="7" t="str">
        <f>+IFERROR(VLOOKUP(DL1026,Auxiliar!$A:$C,3,0),"")</f>
        <v/>
      </c>
      <c r="DQ1026" s="1">
        <v>6675</v>
      </c>
      <c r="DR1026" s="12" t="s">
        <v>24</v>
      </c>
      <c r="DS1026" s="6">
        <f>+IFERROR(VALUE(RIGHT(Tabla21[[#This Row],[B2B]],6)),"")</f>
        <v>6675</v>
      </c>
      <c r="DT1026" s="6" t="str">
        <f>+IFERROR(VLOOKUP(DR1026,Auxiliar!$A:$C,2,0),"")</f>
        <v>CORONA PORRON</v>
      </c>
      <c r="DU1026" s="7" t="str">
        <f>+IFERROR(VLOOKUP(DR1026,Auxiliar!$A:$C,3,0),"")</f>
        <v>1b 5% | 20b 0%</v>
      </c>
      <c r="DW1026" s="1"/>
      <c r="DX1026" s="12"/>
      <c r="DY1026" s="6" t="str">
        <f>+IFERROR(VALUE(RIGHT(Tabla22[[#This Row],[B2B]],6)),"")</f>
        <v/>
      </c>
      <c r="DZ1026" s="6" t="str">
        <f>+IFERROR(VLOOKUP(DX1026,Auxiliar!$A:$C,2,0),"")</f>
        <v/>
      </c>
      <c r="EA1026" s="7" t="str">
        <f>+IFERROR(VLOOKUP(DX1026,Auxiliar!$A:$C,3,0),"")</f>
        <v/>
      </c>
      <c r="EC1026" s="1"/>
      <c r="ED1026" s="12"/>
      <c r="EE1026" s="6" t="str">
        <f>+IFERROR(VALUE(RIGHT(Tabla23[[#This Row],[B2B]],6)),"")</f>
        <v/>
      </c>
      <c r="EF1026" s="6" t="str">
        <f>+IFERROR(VLOOKUP(ED1026,Auxiliar!$A:$C,2,0),"")</f>
        <v/>
      </c>
      <c r="EG1026" s="7" t="str">
        <f>+IFERROR(VLOOKUP(ED1026,Auxiliar!$A:$C,3,0),"")</f>
        <v/>
      </c>
      <c r="EI1026" s="1"/>
      <c r="EJ1026" s="12"/>
      <c r="EK1026" s="6" t="str">
        <f>+IFERROR(VALUE(RIGHT(Tabla24[[#This Row],[B2B]],6)),"")</f>
        <v/>
      </c>
      <c r="EL1026" s="6" t="str">
        <f>+IFERROR(VLOOKUP(EJ1026,Auxiliar!$A:$C,2,0),"")</f>
        <v/>
      </c>
      <c r="EM1026" s="7" t="str">
        <f>+IFERROR(VLOOKUP(EJ1026,Auxiliar!$A:$C,3,0),"")</f>
        <v/>
      </c>
      <c r="EO1026" s="1"/>
      <c r="EP1026" s="12"/>
      <c r="EQ1026" s="6" t="str">
        <f>+IFERROR(VALUE(RIGHT(Tabla25[[#This Row],[B2B]],6)),"")</f>
        <v/>
      </c>
      <c r="ER1026" s="6" t="str">
        <f>+IFERROR(VLOOKUP(EP1026,Auxiliar!$A:$C,2,0),"")</f>
        <v/>
      </c>
      <c r="ES1026" s="7" t="str">
        <f>+IFERROR(VLOOKUP(EP1026,Auxiliar!$A:$C,3,0),"")</f>
        <v/>
      </c>
      <c r="EU1026" s="1"/>
      <c r="EV1026" s="12"/>
      <c r="EW1026" s="6" t="str">
        <f>+IFERROR(VALUE(RIGHT(Tabla26[[#This Row],[B2B]],6)),"")</f>
        <v/>
      </c>
      <c r="EX1026" s="6" t="str">
        <f>+IFERROR(VLOOKUP(EV1026,Auxiliar!$A:$C,2,0),"")</f>
        <v/>
      </c>
      <c r="EY1026" s="7" t="str">
        <f>+IFERROR(VLOOKUP(EV1026,Auxiliar!$A:$C,3,0),"")</f>
        <v/>
      </c>
      <c r="EZ1026" s="1"/>
      <c r="FA1026" s="12"/>
      <c r="FB1026" s="6" t="str">
        <f>+IFERROR(VALUE(RIGHT(Tabla27[[#This Row],[B2B]],6)),"")</f>
        <v/>
      </c>
      <c r="FC1026" s="6" t="str">
        <f>+IFERROR(VLOOKUP(FA1026,Auxiliar!$A:$C,2,0),"")</f>
        <v/>
      </c>
      <c r="FD1026" s="7" t="str">
        <f>+IFERROR(VLOOKUP(FA1026,Auxiliar!$A:$C,3,0),"")</f>
        <v/>
      </c>
      <c r="FE1026" s="1"/>
      <c r="FF1026" s="12"/>
      <c r="FG1026" s="6" t="str">
        <f>+IFERROR(VALUE(RIGHT(Tabla28[[#This Row],[B2B]],6)),"")</f>
        <v/>
      </c>
      <c r="FH1026" s="6" t="str">
        <f>+IFERROR(VLOOKUP(FF1026,Auxiliar!$A:$C,2,0),"")</f>
        <v/>
      </c>
      <c r="FI1026" s="7" t="str">
        <f>+IFERROR(VLOOKUP(FF1026,Auxiliar!$A:$C,3,0),"")</f>
        <v/>
      </c>
      <c r="FJ1026" s="1"/>
      <c r="FK1026" s="12"/>
      <c r="FL1026" s="6" t="str">
        <f>+IFERROR(VALUE(RIGHT(Tabla29[[#This Row],[B2B]],6)),"")</f>
        <v/>
      </c>
      <c r="FM1026" s="6" t="str">
        <f>+IFERROR(VLOOKUP(FK1026,Auxiliar!$A:$C,2,0),"")</f>
        <v/>
      </c>
      <c r="FN1026" s="7" t="str">
        <f>+IFERROR(VLOOKUP(FK1026,Auxiliar!$A:$C,3,0),"")</f>
        <v/>
      </c>
      <c r="FO1026" s="1"/>
      <c r="FP1026" s="12"/>
      <c r="FQ1026" s="6" t="str">
        <f>+IFERROR(VALUE(RIGHT(Tabla30[[#This Row],[B2B]],6)),"")</f>
        <v/>
      </c>
      <c r="FR1026" s="6" t="str">
        <f>+IFERROR(VLOOKUP(FP1026,Auxiliar!$A:$C,2,0),"")</f>
        <v/>
      </c>
      <c r="FS1026" s="7"/>
      <c r="FT1026" s="1"/>
      <c r="FU1026" s="12"/>
      <c r="FV1026" s="6" t="str">
        <f>+IFERROR(VALUE(RIGHT(Tabla31[[#This Row],[B2B]],6)),"")</f>
        <v/>
      </c>
      <c r="FW1026" s="6" t="str">
        <f>+IFERROR(VLOOKUP(FU1026,Auxiliar!$A:$C,2,0),"")</f>
        <v/>
      </c>
      <c r="FX1026" s="7" t="str">
        <f>+IFERROR(VLOOKUP(FU1026,Auxiliar!$A:$C,3,0),"")</f>
        <v/>
      </c>
      <c r="FY1026" s="1"/>
      <c r="FZ1026" s="12"/>
      <c r="GA1026" s="6" t="str">
        <f>+IFERROR(VALUE(RIGHT(Tabla32[[#This Row],[B2B]],6)),"")</f>
        <v/>
      </c>
      <c r="GB1026" s="6" t="str">
        <f>+IFERROR(VLOOKUP(FZ1026,Auxiliar!$A:$C,2,0),"")</f>
        <v/>
      </c>
      <c r="GC1026" s="7" t="str">
        <f>+IFERROR(VLOOKUP(FZ1026,Auxiliar!$A:$C,3,0),"")</f>
        <v/>
      </c>
      <c r="GD1026" s="1"/>
      <c r="GE1026" s="12"/>
      <c r="GF1026" s="6" t="str">
        <f>+IFERROR(VALUE(RIGHT(Tabla33[[#This Row],[B2B]],6)),"")</f>
        <v/>
      </c>
      <c r="GG1026" s="6" t="str">
        <f>+IFERROR(VLOOKUP(GE1026,Auxiliar!$A:$C,2,0),"")</f>
        <v/>
      </c>
      <c r="GH1026" s="7" t="str">
        <f>+IFERROR(VLOOKUP(GE1026,Auxiliar!$A:$C,3,0),"")</f>
        <v/>
      </c>
    </row>
    <row r="1027" spans="37:190" x14ac:dyDescent="0.25">
      <c r="AK1027" s="1">
        <v>11945</v>
      </c>
      <c r="AL1027" s="1" t="s">
        <v>30</v>
      </c>
      <c r="AM1027" s="6">
        <f>+IFERROR(VALUE(RIGHT(Tabla7[[#This Row],[B2B]],6)),"")</f>
        <v>11945</v>
      </c>
      <c r="AN1027" s="6" t="str">
        <f>+IFERROR(VLOOKUP(AL1027,Auxiliar!$A:$C,2,0),"")</f>
        <v>LATONES</v>
      </c>
      <c r="AO1027" s="7" t="str">
        <f>+IFERROR(VLOOKUP(AL1027,Auxiliar!$A:$C,3,0),"")</f>
        <v>1b 4% | 5b 7% | 97b 0%</v>
      </c>
      <c r="AW1027" s="1"/>
      <c r="AX1027" s="1" t="s">
        <v>32</v>
      </c>
      <c r="AY1027" s="6" t="str">
        <f>+IFERROR(VALUE(RIGHT(Tabla9[[#This Row],[B2B]],6)),"")</f>
        <v/>
      </c>
      <c r="AZ1027" s="6" t="str">
        <f>+IFERROR(VLOOKUP(AX1027,Auxiliar!$A:$C,2,0),"")</f>
        <v>LATONES</v>
      </c>
      <c r="BA1027" s="7" t="str">
        <f>+IFERROR(VLOOKUP(AX1027,Auxiliar!$A:$C,3,0),"")</f>
        <v>2b 3% | 4b 4% | 6b 5% | 10b 8%  | 385b 0%</v>
      </c>
      <c r="CA1027" s="1">
        <v>6790</v>
      </c>
      <c r="CB1027" s="1" t="s">
        <v>35</v>
      </c>
      <c r="CC1027" s="6">
        <f>+IFERROR(VALUE(RIGHT(Tabla14[[#This Row],[B2B]],6)),"")</f>
        <v>6790</v>
      </c>
      <c r="CD1027" s="6" t="str">
        <f>+IFERROR(VLOOKUP(CB1027,Auxiliar!$A:$C,2,0),"")</f>
        <v>Corona 710cc</v>
      </c>
      <c r="CE1027" s="7" t="str">
        <f>+IFERROR(VLOOKUP(CB1027,Auxiliar!$A:$C,3,0),"")</f>
        <v>1b 10% | 85b 0%</v>
      </c>
      <c r="CM1027" s="1">
        <v>6840</v>
      </c>
      <c r="CN1027" s="1" t="s">
        <v>20</v>
      </c>
      <c r="CO1027" s="6">
        <v>6840</v>
      </c>
      <c r="CP1027" s="6" t="s">
        <v>20</v>
      </c>
      <c r="CQ1027" s="7" t="s">
        <v>21</v>
      </c>
      <c r="CY1027" s="1">
        <v>6840</v>
      </c>
      <c r="CZ1027" s="1" t="s">
        <v>16</v>
      </c>
      <c r="DA1027" s="6">
        <f>+IFERROR(VALUE(RIGHT(Tabla18[[#This Row],[B2B]],6)),"")</f>
        <v>6840</v>
      </c>
      <c r="DB1027" s="6" t="str">
        <f>+IFERROR(VLOOKUP(CZ1027,Auxiliar!$A:$C,2,0),"")</f>
        <v>PREMIUM</v>
      </c>
      <c r="DC1027" s="7" t="str">
        <f>+IFERROR(VLOOKUP(CZ1027,Auxiliar!$A:$C,3,0),"")</f>
        <v>0b 0% | 2b 2% | 5b 3,5% | 10b 5%</v>
      </c>
      <c r="DE1027" s="1">
        <v>6840</v>
      </c>
      <c r="DF1027" s="1" t="s">
        <v>19</v>
      </c>
      <c r="DG1027" s="6">
        <f>+IFERROR(VALUE(RIGHT(Tabla19[[#This Row],[B2B]],6)),"")</f>
        <v>6840</v>
      </c>
      <c r="DH1027" s="6" t="str">
        <f>+IFERROR(VLOOKUP(DF1027,Auxiliar!$A:$C,2,0),"")</f>
        <v>MICHELOB</v>
      </c>
      <c r="DI1027" s="7" t="str">
        <f>+IFERROR(VLOOKUP(DF1027,Auxiliar!$A:$C,3,0),"")</f>
        <v>1b 7% | 3b 22% | 8b 27%</v>
      </c>
      <c r="DK1027" s="1"/>
      <c r="DL1027" s="1"/>
      <c r="DM1027" s="6" t="str">
        <f>+IFERROR(VALUE(RIGHT(Tabla20[[#This Row],[B2B]],6)),"")</f>
        <v/>
      </c>
      <c r="DN1027" s="6" t="str">
        <f>+IFERROR(VLOOKUP(DL1027,Auxiliar!$A:$C,2,0),"")</f>
        <v/>
      </c>
      <c r="DO1027" s="7" t="str">
        <f>+IFERROR(VLOOKUP(DL1027,Auxiliar!$A:$C,3,0),"")</f>
        <v/>
      </c>
      <c r="DQ1027" s="1">
        <v>6681</v>
      </c>
      <c r="DR1027" s="12" t="s">
        <v>24</v>
      </c>
      <c r="DS1027" s="6">
        <f>+IFERROR(VALUE(RIGHT(Tabla21[[#This Row],[B2B]],6)),"")</f>
        <v>6681</v>
      </c>
      <c r="DT1027" s="6" t="str">
        <f>+IFERROR(VLOOKUP(DR1027,Auxiliar!$A:$C,2,0),"")</f>
        <v>CORONA PORRON</v>
      </c>
      <c r="DU1027" s="7" t="str">
        <f>+IFERROR(VLOOKUP(DR1027,Auxiliar!$A:$C,3,0),"")</f>
        <v>1b 5% | 20b 0%</v>
      </c>
      <c r="DW1027" s="1"/>
      <c r="DX1027" s="12"/>
      <c r="DY1027" s="6" t="str">
        <f>+IFERROR(VALUE(RIGHT(Tabla22[[#This Row],[B2B]],6)),"")</f>
        <v/>
      </c>
      <c r="DZ1027" s="6" t="str">
        <f>+IFERROR(VLOOKUP(DX1027,Auxiliar!$A:$C,2,0),"")</f>
        <v/>
      </c>
      <c r="EA1027" s="7" t="str">
        <f>+IFERROR(VLOOKUP(DX1027,Auxiliar!$A:$C,3,0),"")</f>
        <v/>
      </c>
      <c r="EC1027" s="1"/>
      <c r="ED1027" s="12"/>
      <c r="EE1027" s="6" t="str">
        <f>+IFERROR(VALUE(RIGHT(Tabla23[[#This Row],[B2B]],6)),"")</f>
        <v/>
      </c>
      <c r="EF1027" s="6" t="str">
        <f>+IFERROR(VLOOKUP(ED1027,Auxiliar!$A:$C,2,0),"")</f>
        <v/>
      </c>
      <c r="EG1027" s="7" t="str">
        <f>+IFERROR(VLOOKUP(ED1027,Auxiliar!$A:$C,3,0),"")</f>
        <v/>
      </c>
      <c r="EI1027" s="1"/>
      <c r="EJ1027" s="12"/>
      <c r="EK1027" s="6" t="str">
        <f>+IFERROR(VALUE(RIGHT(Tabla24[[#This Row],[B2B]],6)),"")</f>
        <v/>
      </c>
      <c r="EL1027" s="6" t="str">
        <f>+IFERROR(VLOOKUP(EJ1027,Auxiliar!$A:$C,2,0),"")</f>
        <v/>
      </c>
      <c r="EM1027" s="7" t="str">
        <f>+IFERROR(VLOOKUP(EJ1027,Auxiliar!$A:$C,3,0),"")</f>
        <v/>
      </c>
      <c r="EO1027" s="1"/>
      <c r="EP1027" s="12"/>
      <c r="EQ1027" s="6" t="str">
        <f>+IFERROR(VALUE(RIGHT(Tabla25[[#This Row],[B2B]],6)),"")</f>
        <v/>
      </c>
      <c r="ER1027" s="6" t="str">
        <f>+IFERROR(VLOOKUP(EP1027,Auxiliar!$A:$C,2,0),"")</f>
        <v/>
      </c>
      <c r="ES1027" s="7" t="str">
        <f>+IFERROR(VLOOKUP(EP1027,Auxiliar!$A:$C,3,0),"")</f>
        <v/>
      </c>
      <c r="EU1027" s="1"/>
      <c r="EV1027" s="12"/>
      <c r="EW1027" s="6" t="str">
        <f>+IFERROR(VALUE(RIGHT(Tabla26[[#This Row],[B2B]],6)),"")</f>
        <v/>
      </c>
      <c r="EX1027" s="6" t="str">
        <f>+IFERROR(VLOOKUP(EV1027,Auxiliar!$A:$C,2,0),"")</f>
        <v/>
      </c>
      <c r="EY1027" s="7" t="str">
        <f>+IFERROR(VLOOKUP(EV1027,Auxiliar!$A:$C,3,0),"")</f>
        <v/>
      </c>
      <c r="EZ1027" s="1"/>
      <c r="FA1027" s="12"/>
      <c r="FB1027" s="6" t="str">
        <f>+IFERROR(VALUE(RIGHT(Tabla27[[#This Row],[B2B]],6)),"")</f>
        <v/>
      </c>
      <c r="FC1027" s="6" t="str">
        <f>+IFERROR(VLOOKUP(FA1027,Auxiliar!$A:$C,2,0),"")</f>
        <v/>
      </c>
      <c r="FD1027" s="7" t="str">
        <f>+IFERROR(VLOOKUP(FA1027,Auxiliar!$A:$C,3,0),"")</f>
        <v/>
      </c>
      <c r="FE1027" s="1"/>
      <c r="FF1027" s="12"/>
      <c r="FG1027" s="6" t="str">
        <f>+IFERROR(VALUE(RIGHT(Tabla28[[#This Row],[B2B]],6)),"")</f>
        <v/>
      </c>
      <c r="FH1027" s="6" t="str">
        <f>+IFERROR(VLOOKUP(FF1027,Auxiliar!$A:$C,2,0),"")</f>
        <v/>
      </c>
      <c r="FI1027" s="7" t="str">
        <f>+IFERROR(VLOOKUP(FF1027,Auxiliar!$A:$C,3,0),"")</f>
        <v/>
      </c>
      <c r="FJ1027" s="1"/>
      <c r="FK1027" s="12"/>
      <c r="FL1027" s="6" t="str">
        <f>+IFERROR(VALUE(RIGHT(Tabla29[[#This Row],[B2B]],6)),"")</f>
        <v/>
      </c>
      <c r="FM1027" s="6" t="str">
        <f>+IFERROR(VLOOKUP(FK1027,Auxiliar!$A:$C,2,0),"")</f>
        <v/>
      </c>
      <c r="FN1027" s="7" t="str">
        <f>+IFERROR(VLOOKUP(FK1027,Auxiliar!$A:$C,3,0),"")</f>
        <v/>
      </c>
      <c r="FO1027" s="1"/>
      <c r="FP1027" s="12"/>
      <c r="FQ1027" s="6" t="str">
        <f>+IFERROR(VALUE(RIGHT(Tabla30[[#This Row],[B2B]],6)),"")</f>
        <v/>
      </c>
      <c r="FR1027" s="6" t="str">
        <f>+IFERROR(VLOOKUP(FP1027,Auxiliar!$A:$C,2,0),"")</f>
        <v/>
      </c>
      <c r="FS1027" s="7"/>
      <c r="FT1027" s="1"/>
      <c r="FU1027" s="12"/>
      <c r="FV1027" s="6" t="str">
        <f>+IFERROR(VALUE(RIGHT(Tabla31[[#This Row],[B2B]],6)),"")</f>
        <v/>
      </c>
      <c r="FW1027" s="6" t="str">
        <f>+IFERROR(VLOOKUP(FU1027,Auxiliar!$A:$C,2,0),"")</f>
        <v/>
      </c>
      <c r="FX1027" s="7" t="str">
        <f>+IFERROR(VLOOKUP(FU1027,Auxiliar!$A:$C,3,0),"")</f>
        <v/>
      </c>
      <c r="FY1027" s="1"/>
      <c r="FZ1027" s="12"/>
      <c r="GA1027" s="6" t="str">
        <f>+IFERROR(VALUE(RIGHT(Tabla32[[#This Row],[B2B]],6)),"")</f>
        <v/>
      </c>
      <c r="GB1027" s="6" t="str">
        <f>+IFERROR(VLOOKUP(FZ1027,Auxiliar!$A:$C,2,0),"")</f>
        <v/>
      </c>
      <c r="GC1027" s="7" t="str">
        <f>+IFERROR(VLOOKUP(FZ1027,Auxiliar!$A:$C,3,0),"")</f>
        <v/>
      </c>
      <c r="GD1027" s="1"/>
      <c r="GE1027" s="12"/>
      <c r="GF1027" s="6" t="str">
        <f>+IFERROR(VALUE(RIGHT(Tabla33[[#This Row],[B2B]],6)),"")</f>
        <v/>
      </c>
      <c r="GG1027" s="6" t="str">
        <f>+IFERROR(VLOOKUP(GE1027,Auxiliar!$A:$C,2,0),"")</f>
        <v/>
      </c>
      <c r="GH1027" s="7" t="str">
        <f>+IFERROR(VLOOKUP(GE1027,Auxiliar!$A:$C,3,0),"")</f>
        <v/>
      </c>
    </row>
    <row r="1028" spans="37:190" x14ac:dyDescent="0.25">
      <c r="AK1028" s="1">
        <v>11946</v>
      </c>
      <c r="AL1028" s="1" t="s">
        <v>30</v>
      </c>
      <c r="AM1028" s="6">
        <f>+IFERROR(VALUE(RIGHT(Tabla7[[#This Row],[B2B]],6)),"")</f>
        <v>11946</v>
      </c>
      <c r="AN1028" s="6" t="str">
        <f>+IFERROR(VLOOKUP(AL1028,Auxiliar!$A:$C,2,0),"")</f>
        <v>LATONES</v>
      </c>
      <c r="AO1028" s="7" t="str">
        <f>+IFERROR(VLOOKUP(AL1028,Auxiliar!$A:$C,3,0),"")</f>
        <v>1b 4% | 5b 7% | 97b 0%</v>
      </c>
      <c r="AW1028" s="1"/>
      <c r="AX1028" s="1" t="s">
        <v>32</v>
      </c>
      <c r="AY1028" s="6" t="str">
        <f>+IFERROR(VALUE(RIGHT(Tabla9[[#This Row],[B2B]],6)),"")</f>
        <v/>
      </c>
      <c r="AZ1028" s="6" t="str">
        <f>+IFERROR(VLOOKUP(AX1028,Auxiliar!$A:$C,2,0),"")</f>
        <v>LATONES</v>
      </c>
      <c r="BA1028" s="7" t="str">
        <f>+IFERROR(VLOOKUP(AX1028,Auxiliar!$A:$C,3,0),"")</f>
        <v>2b 3% | 4b 4% | 6b 5% | 10b 8%  | 385b 0%</v>
      </c>
      <c r="CA1028" s="1">
        <v>6795</v>
      </c>
      <c r="CB1028" s="1" t="s">
        <v>35</v>
      </c>
      <c r="CC1028" s="6">
        <f>+IFERROR(VALUE(RIGHT(Tabla14[[#This Row],[B2B]],6)),"")</f>
        <v>6795</v>
      </c>
      <c r="CD1028" s="6" t="str">
        <f>+IFERROR(VLOOKUP(CB1028,Auxiliar!$A:$C,2,0),"")</f>
        <v>Corona 710cc</v>
      </c>
      <c r="CE1028" s="7" t="str">
        <f>+IFERROR(VLOOKUP(CB1028,Auxiliar!$A:$C,3,0),"")</f>
        <v>1b 10% | 85b 0%</v>
      </c>
      <c r="CM1028" s="1">
        <v>7095</v>
      </c>
      <c r="CN1028" s="1" t="s">
        <v>20</v>
      </c>
      <c r="CO1028" s="6">
        <v>7095</v>
      </c>
      <c r="CP1028" s="6" t="s">
        <v>20</v>
      </c>
      <c r="CQ1028" s="7" t="s">
        <v>21</v>
      </c>
      <c r="CY1028" s="1">
        <v>7095</v>
      </c>
      <c r="CZ1028" s="1" t="s">
        <v>16</v>
      </c>
      <c r="DA1028" s="6">
        <f>+IFERROR(VALUE(RIGHT(Tabla18[[#This Row],[B2B]],6)),"")</f>
        <v>7095</v>
      </c>
      <c r="DB1028" s="6" t="str">
        <f>+IFERROR(VLOOKUP(CZ1028,Auxiliar!$A:$C,2,0),"")</f>
        <v>PREMIUM</v>
      </c>
      <c r="DC1028" s="7" t="str">
        <f>+IFERROR(VLOOKUP(CZ1028,Auxiliar!$A:$C,3,0),"")</f>
        <v>0b 0% | 2b 2% | 5b 3,5% | 10b 5%</v>
      </c>
      <c r="DE1028" s="1">
        <v>7095</v>
      </c>
      <c r="DF1028" s="1" t="s">
        <v>19</v>
      </c>
      <c r="DG1028" s="6">
        <f>+IFERROR(VALUE(RIGHT(Tabla19[[#This Row],[B2B]],6)),"")</f>
        <v>7095</v>
      </c>
      <c r="DH1028" s="6" t="str">
        <f>+IFERROR(VLOOKUP(DF1028,Auxiliar!$A:$C,2,0),"")</f>
        <v>MICHELOB</v>
      </c>
      <c r="DI1028" s="7" t="str">
        <f>+IFERROR(VLOOKUP(DF1028,Auxiliar!$A:$C,3,0),"")</f>
        <v>1b 7% | 3b 22% | 8b 27%</v>
      </c>
      <c r="DK1028" s="1"/>
      <c r="DL1028" s="1"/>
      <c r="DM1028" s="6" t="str">
        <f>+IFERROR(VALUE(RIGHT(Tabla20[[#This Row],[B2B]],6)),"")</f>
        <v/>
      </c>
      <c r="DN1028" s="6" t="str">
        <f>+IFERROR(VLOOKUP(DL1028,Auxiliar!$A:$C,2,0),"")</f>
        <v/>
      </c>
      <c r="DO1028" s="7" t="str">
        <f>+IFERROR(VLOOKUP(DL1028,Auxiliar!$A:$C,3,0),"")</f>
        <v/>
      </c>
      <c r="DQ1028" s="1">
        <v>6683</v>
      </c>
      <c r="DR1028" s="12" t="s">
        <v>24</v>
      </c>
      <c r="DS1028" s="6">
        <f>+IFERROR(VALUE(RIGHT(Tabla21[[#This Row],[B2B]],6)),"")</f>
        <v>6683</v>
      </c>
      <c r="DT1028" s="6" t="str">
        <f>+IFERROR(VLOOKUP(DR1028,Auxiliar!$A:$C,2,0),"")</f>
        <v>CORONA PORRON</v>
      </c>
      <c r="DU1028" s="7" t="str">
        <f>+IFERROR(VLOOKUP(DR1028,Auxiliar!$A:$C,3,0),"")</f>
        <v>1b 5% | 20b 0%</v>
      </c>
      <c r="DW1028" s="1"/>
      <c r="DX1028" s="12"/>
      <c r="DY1028" s="6" t="str">
        <f>+IFERROR(VALUE(RIGHT(Tabla22[[#This Row],[B2B]],6)),"")</f>
        <v/>
      </c>
      <c r="DZ1028" s="6" t="str">
        <f>+IFERROR(VLOOKUP(DX1028,Auxiliar!$A:$C,2,0),"")</f>
        <v/>
      </c>
      <c r="EA1028" s="7" t="str">
        <f>+IFERROR(VLOOKUP(DX1028,Auxiliar!$A:$C,3,0),"")</f>
        <v/>
      </c>
      <c r="EC1028" s="1"/>
      <c r="ED1028" s="12"/>
      <c r="EE1028" s="6" t="str">
        <f>+IFERROR(VALUE(RIGHT(Tabla23[[#This Row],[B2B]],6)),"")</f>
        <v/>
      </c>
      <c r="EF1028" s="6" t="str">
        <f>+IFERROR(VLOOKUP(ED1028,Auxiliar!$A:$C,2,0),"")</f>
        <v/>
      </c>
      <c r="EG1028" s="7" t="str">
        <f>+IFERROR(VLOOKUP(ED1028,Auxiliar!$A:$C,3,0),"")</f>
        <v/>
      </c>
      <c r="EI1028" s="1"/>
      <c r="EJ1028" s="12"/>
      <c r="EK1028" s="6" t="str">
        <f>+IFERROR(VALUE(RIGHT(Tabla24[[#This Row],[B2B]],6)),"")</f>
        <v/>
      </c>
      <c r="EL1028" s="6" t="str">
        <f>+IFERROR(VLOOKUP(EJ1028,Auxiliar!$A:$C,2,0),"")</f>
        <v/>
      </c>
      <c r="EM1028" s="7" t="str">
        <f>+IFERROR(VLOOKUP(EJ1028,Auxiliar!$A:$C,3,0),"")</f>
        <v/>
      </c>
      <c r="EO1028" s="1"/>
      <c r="EP1028" s="12"/>
      <c r="EQ1028" s="6" t="str">
        <f>+IFERROR(VALUE(RIGHT(Tabla25[[#This Row],[B2B]],6)),"")</f>
        <v/>
      </c>
      <c r="ER1028" s="6" t="str">
        <f>+IFERROR(VLOOKUP(EP1028,Auxiliar!$A:$C,2,0),"")</f>
        <v/>
      </c>
      <c r="ES1028" s="7" t="str">
        <f>+IFERROR(VLOOKUP(EP1028,Auxiliar!$A:$C,3,0),"")</f>
        <v/>
      </c>
      <c r="EU1028" s="1"/>
      <c r="EV1028" s="12"/>
      <c r="EW1028" s="6" t="str">
        <f>+IFERROR(VALUE(RIGHT(Tabla26[[#This Row],[B2B]],6)),"")</f>
        <v/>
      </c>
      <c r="EX1028" s="6" t="str">
        <f>+IFERROR(VLOOKUP(EV1028,Auxiliar!$A:$C,2,0),"")</f>
        <v/>
      </c>
      <c r="EY1028" s="7" t="str">
        <f>+IFERROR(VLOOKUP(EV1028,Auxiliar!$A:$C,3,0),"")</f>
        <v/>
      </c>
      <c r="EZ1028" s="1"/>
      <c r="FA1028" s="12"/>
      <c r="FB1028" s="6" t="str">
        <f>+IFERROR(VALUE(RIGHT(Tabla27[[#This Row],[B2B]],6)),"")</f>
        <v/>
      </c>
      <c r="FC1028" s="6" t="str">
        <f>+IFERROR(VLOOKUP(FA1028,Auxiliar!$A:$C,2,0),"")</f>
        <v/>
      </c>
      <c r="FD1028" s="7" t="str">
        <f>+IFERROR(VLOOKUP(FA1028,Auxiliar!$A:$C,3,0),"")</f>
        <v/>
      </c>
      <c r="FE1028" s="1"/>
      <c r="FF1028" s="12"/>
      <c r="FG1028" s="6" t="str">
        <f>+IFERROR(VALUE(RIGHT(Tabla28[[#This Row],[B2B]],6)),"")</f>
        <v/>
      </c>
      <c r="FH1028" s="6" t="str">
        <f>+IFERROR(VLOOKUP(FF1028,Auxiliar!$A:$C,2,0),"")</f>
        <v/>
      </c>
      <c r="FI1028" s="7" t="str">
        <f>+IFERROR(VLOOKUP(FF1028,Auxiliar!$A:$C,3,0),"")</f>
        <v/>
      </c>
      <c r="FJ1028" s="1"/>
      <c r="FK1028" s="12"/>
      <c r="FL1028" s="6" t="str">
        <f>+IFERROR(VALUE(RIGHT(Tabla29[[#This Row],[B2B]],6)),"")</f>
        <v/>
      </c>
      <c r="FM1028" s="6" t="str">
        <f>+IFERROR(VLOOKUP(FK1028,Auxiliar!$A:$C,2,0),"")</f>
        <v/>
      </c>
      <c r="FN1028" s="7" t="str">
        <f>+IFERROR(VLOOKUP(FK1028,Auxiliar!$A:$C,3,0),"")</f>
        <v/>
      </c>
      <c r="FO1028" s="1"/>
      <c r="FP1028" s="12"/>
      <c r="FQ1028" s="6" t="str">
        <f>+IFERROR(VALUE(RIGHT(Tabla30[[#This Row],[B2B]],6)),"")</f>
        <v/>
      </c>
      <c r="FR1028" s="6" t="str">
        <f>+IFERROR(VLOOKUP(FP1028,Auxiliar!$A:$C,2,0),"")</f>
        <v/>
      </c>
      <c r="FS1028" s="7"/>
      <c r="FT1028" s="1"/>
      <c r="FU1028" s="12"/>
      <c r="FV1028" s="6" t="str">
        <f>+IFERROR(VALUE(RIGHT(Tabla31[[#This Row],[B2B]],6)),"")</f>
        <v/>
      </c>
      <c r="FW1028" s="6" t="str">
        <f>+IFERROR(VLOOKUP(FU1028,Auxiliar!$A:$C,2,0),"")</f>
        <v/>
      </c>
      <c r="FX1028" s="7" t="str">
        <f>+IFERROR(VLOOKUP(FU1028,Auxiliar!$A:$C,3,0),"")</f>
        <v/>
      </c>
      <c r="FY1028" s="1"/>
      <c r="FZ1028" s="12"/>
      <c r="GA1028" s="6" t="str">
        <f>+IFERROR(VALUE(RIGHT(Tabla32[[#This Row],[B2B]],6)),"")</f>
        <v/>
      </c>
      <c r="GB1028" s="6" t="str">
        <f>+IFERROR(VLOOKUP(FZ1028,Auxiliar!$A:$C,2,0),"")</f>
        <v/>
      </c>
      <c r="GC1028" s="7" t="str">
        <f>+IFERROR(VLOOKUP(FZ1028,Auxiliar!$A:$C,3,0),"")</f>
        <v/>
      </c>
      <c r="GD1028" s="1"/>
      <c r="GE1028" s="12"/>
      <c r="GF1028" s="6" t="str">
        <f>+IFERROR(VALUE(RIGHT(Tabla33[[#This Row],[B2B]],6)),"")</f>
        <v/>
      </c>
      <c r="GG1028" s="6" t="str">
        <f>+IFERROR(VLOOKUP(GE1028,Auxiliar!$A:$C,2,0),"")</f>
        <v/>
      </c>
      <c r="GH1028" s="7" t="str">
        <f>+IFERROR(VLOOKUP(GE1028,Auxiliar!$A:$C,3,0),"")</f>
        <v/>
      </c>
    </row>
    <row r="1029" spans="37:190" x14ac:dyDescent="0.25">
      <c r="AK1029" s="1">
        <v>11947</v>
      </c>
      <c r="AL1029" s="1" t="s">
        <v>30</v>
      </c>
      <c r="AM1029" s="6">
        <f>+IFERROR(VALUE(RIGHT(Tabla7[[#This Row],[B2B]],6)),"")</f>
        <v>11947</v>
      </c>
      <c r="AN1029" s="6" t="str">
        <f>+IFERROR(VLOOKUP(AL1029,Auxiliar!$A:$C,2,0),"")</f>
        <v>LATONES</v>
      </c>
      <c r="AO1029" s="7" t="str">
        <f>+IFERROR(VLOOKUP(AL1029,Auxiliar!$A:$C,3,0),"")</f>
        <v>1b 4% | 5b 7% | 97b 0%</v>
      </c>
      <c r="AW1029" s="1"/>
      <c r="AX1029" s="1" t="s">
        <v>32</v>
      </c>
      <c r="AY1029" s="6" t="str">
        <f>+IFERROR(VALUE(RIGHT(Tabla9[[#This Row],[B2B]],6)),"")</f>
        <v/>
      </c>
      <c r="AZ1029" s="6" t="str">
        <f>+IFERROR(VLOOKUP(AX1029,Auxiliar!$A:$C,2,0),"")</f>
        <v>LATONES</v>
      </c>
      <c r="BA1029" s="7" t="str">
        <f>+IFERROR(VLOOKUP(AX1029,Auxiliar!$A:$C,3,0),"")</f>
        <v>2b 3% | 4b 4% | 6b 5% | 10b 8%  | 385b 0%</v>
      </c>
      <c r="CA1029" s="1">
        <v>6796</v>
      </c>
      <c r="CB1029" s="1" t="s">
        <v>35</v>
      </c>
      <c r="CC1029" s="6">
        <f>+IFERROR(VALUE(RIGHT(Tabla14[[#This Row],[B2B]],6)),"")</f>
        <v>6796</v>
      </c>
      <c r="CD1029" s="6" t="str">
        <f>+IFERROR(VLOOKUP(CB1029,Auxiliar!$A:$C,2,0),"")</f>
        <v>Corona 710cc</v>
      </c>
      <c r="CE1029" s="7" t="str">
        <f>+IFERROR(VLOOKUP(CB1029,Auxiliar!$A:$C,3,0),"")</f>
        <v>1b 10% | 85b 0%</v>
      </c>
      <c r="CM1029" s="1">
        <v>7110</v>
      </c>
      <c r="CN1029" s="1" t="s">
        <v>20</v>
      </c>
      <c r="CO1029" s="6">
        <v>7110</v>
      </c>
      <c r="CP1029" s="6" t="s">
        <v>20</v>
      </c>
      <c r="CQ1029" s="7" t="s">
        <v>21</v>
      </c>
      <c r="CY1029" s="1">
        <v>7110</v>
      </c>
      <c r="CZ1029" s="1" t="s">
        <v>16</v>
      </c>
      <c r="DA1029" s="6">
        <f>+IFERROR(VALUE(RIGHT(Tabla18[[#This Row],[B2B]],6)),"")</f>
        <v>7110</v>
      </c>
      <c r="DB1029" s="6" t="str">
        <f>+IFERROR(VLOOKUP(CZ1029,Auxiliar!$A:$C,2,0),"")</f>
        <v>PREMIUM</v>
      </c>
      <c r="DC1029" s="7" t="str">
        <f>+IFERROR(VLOOKUP(CZ1029,Auxiliar!$A:$C,3,0),"")</f>
        <v>0b 0% | 2b 2% | 5b 3,5% | 10b 5%</v>
      </c>
      <c r="DE1029" s="1">
        <v>7110</v>
      </c>
      <c r="DF1029" s="1" t="s">
        <v>19</v>
      </c>
      <c r="DG1029" s="6">
        <f>+IFERROR(VALUE(RIGHT(Tabla19[[#This Row],[B2B]],6)),"")</f>
        <v>7110</v>
      </c>
      <c r="DH1029" s="6" t="str">
        <f>+IFERROR(VLOOKUP(DF1029,Auxiliar!$A:$C,2,0),"")</f>
        <v>MICHELOB</v>
      </c>
      <c r="DI1029" s="7" t="str">
        <f>+IFERROR(VLOOKUP(DF1029,Auxiliar!$A:$C,3,0),"")</f>
        <v>1b 7% | 3b 22% | 8b 27%</v>
      </c>
      <c r="DK1029" s="1"/>
      <c r="DL1029" s="1"/>
      <c r="DM1029" s="6" t="str">
        <f>+IFERROR(VALUE(RIGHT(Tabla20[[#This Row],[B2B]],6)),"")</f>
        <v/>
      </c>
      <c r="DN1029" s="6" t="str">
        <f>+IFERROR(VLOOKUP(DL1029,Auxiliar!$A:$C,2,0),"")</f>
        <v/>
      </c>
      <c r="DO1029" s="7" t="str">
        <f>+IFERROR(VLOOKUP(DL1029,Auxiliar!$A:$C,3,0),"")</f>
        <v/>
      </c>
      <c r="DQ1029" s="1">
        <v>6689</v>
      </c>
      <c r="DR1029" s="12" t="s">
        <v>24</v>
      </c>
      <c r="DS1029" s="6">
        <f>+IFERROR(VALUE(RIGHT(Tabla21[[#This Row],[B2B]],6)),"")</f>
        <v>6689</v>
      </c>
      <c r="DT1029" s="6" t="str">
        <f>+IFERROR(VLOOKUP(DR1029,Auxiliar!$A:$C,2,0),"")</f>
        <v>CORONA PORRON</v>
      </c>
      <c r="DU1029" s="7" t="str">
        <f>+IFERROR(VLOOKUP(DR1029,Auxiliar!$A:$C,3,0),"")</f>
        <v>1b 5% | 20b 0%</v>
      </c>
      <c r="DW1029" s="1"/>
      <c r="DX1029" s="12"/>
      <c r="DY1029" s="6" t="str">
        <f>+IFERROR(VALUE(RIGHT(Tabla22[[#This Row],[B2B]],6)),"")</f>
        <v/>
      </c>
      <c r="DZ1029" s="6" t="str">
        <f>+IFERROR(VLOOKUP(DX1029,Auxiliar!$A:$C,2,0),"")</f>
        <v/>
      </c>
      <c r="EA1029" s="7" t="str">
        <f>+IFERROR(VLOOKUP(DX1029,Auxiliar!$A:$C,3,0),"")</f>
        <v/>
      </c>
      <c r="EC1029" s="1"/>
      <c r="ED1029" s="12"/>
      <c r="EE1029" s="6" t="str">
        <f>+IFERROR(VALUE(RIGHT(Tabla23[[#This Row],[B2B]],6)),"")</f>
        <v/>
      </c>
      <c r="EF1029" s="6" t="str">
        <f>+IFERROR(VLOOKUP(ED1029,Auxiliar!$A:$C,2,0),"")</f>
        <v/>
      </c>
      <c r="EG1029" s="7" t="str">
        <f>+IFERROR(VLOOKUP(ED1029,Auxiliar!$A:$C,3,0),"")</f>
        <v/>
      </c>
      <c r="EI1029" s="1"/>
      <c r="EJ1029" s="12"/>
      <c r="EK1029" s="6" t="str">
        <f>+IFERROR(VALUE(RIGHT(Tabla24[[#This Row],[B2B]],6)),"")</f>
        <v/>
      </c>
      <c r="EL1029" s="6" t="str">
        <f>+IFERROR(VLOOKUP(EJ1029,Auxiliar!$A:$C,2,0),"")</f>
        <v/>
      </c>
      <c r="EM1029" s="7" t="str">
        <f>+IFERROR(VLOOKUP(EJ1029,Auxiliar!$A:$C,3,0),"")</f>
        <v/>
      </c>
      <c r="EO1029" s="1"/>
      <c r="EP1029" s="12"/>
      <c r="EQ1029" s="6" t="str">
        <f>+IFERROR(VALUE(RIGHT(Tabla25[[#This Row],[B2B]],6)),"")</f>
        <v/>
      </c>
      <c r="ER1029" s="6" t="str">
        <f>+IFERROR(VLOOKUP(EP1029,Auxiliar!$A:$C,2,0),"")</f>
        <v/>
      </c>
      <c r="ES1029" s="7" t="str">
        <f>+IFERROR(VLOOKUP(EP1029,Auxiliar!$A:$C,3,0),"")</f>
        <v/>
      </c>
      <c r="EU1029" s="1"/>
      <c r="EV1029" s="12"/>
      <c r="EW1029" s="6" t="str">
        <f>+IFERROR(VALUE(RIGHT(Tabla26[[#This Row],[B2B]],6)),"")</f>
        <v/>
      </c>
      <c r="EX1029" s="6" t="str">
        <f>+IFERROR(VLOOKUP(EV1029,Auxiliar!$A:$C,2,0),"")</f>
        <v/>
      </c>
      <c r="EY1029" s="7" t="str">
        <f>+IFERROR(VLOOKUP(EV1029,Auxiliar!$A:$C,3,0),"")</f>
        <v/>
      </c>
      <c r="EZ1029" s="1"/>
      <c r="FA1029" s="12"/>
      <c r="FB1029" s="6" t="str">
        <f>+IFERROR(VALUE(RIGHT(Tabla27[[#This Row],[B2B]],6)),"")</f>
        <v/>
      </c>
      <c r="FC1029" s="6" t="str">
        <f>+IFERROR(VLOOKUP(FA1029,Auxiliar!$A:$C,2,0),"")</f>
        <v/>
      </c>
      <c r="FD1029" s="7" t="str">
        <f>+IFERROR(VLOOKUP(FA1029,Auxiliar!$A:$C,3,0),"")</f>
        <v/>
      </c>
      <c r="FE1029" s="1"/>
      <c r="FF1029" s="12"/>
      <c r="FG1029" s="6" t="str">
        <f>+IFERROR(VALUE(RIGHT(Tabla28[[#This Row],[B2B]],6)),"")</f>
        <v/>
      </c>
      <c r="FH1029" s="6" t="str">
        <f>+IFERROR(VLOOKUP(FF1029,Auxiliar!$A:$C,2,0),"")</f>
        <v/>
      </c>
      <c r="FI1029" s="7" t="str">
        <f>+IFERROR(VLOOKUP(FF1029,Auxiliar!$A:$C,3,0),"")</f>
        <v/>
      </c>
      <c r="FJ1029" s="1"/>
      <c r="FK1029" s="12"/>
      <c r="FL1029" s="6" t="str">
        <f>+IFERROR(VALUE(RIGHT(Tabla29[[#This Row],[B2B]],6)),"")</f>
        <v/>
      </c>
      <c r="FM1029" s="6" t="str">
        <f>+IFERROR(VLOOKUP(FK1029,Auxiliar!$A:$C,2,0),"")</f>
        <v/>
      </c>
      <c r="FN1029" s="7" t="str">
        <f>+IFERROR(VLOOKUP(FK1029,Auxiliar!$A:$C,3,0),"")</f>
        <v/>
      </c>
      <c r="FO1029" s="1"/>
      <c r="FP1029" s="12"/>
      <c r="FQ1029" s="6" t="str">
        <f>+IFERROR(VALUE(RIGHT(Tabla30[[#This Row],[B2B]],6)),"")</f>
        <v/>
      </c>
      <c r="FR1029" s="6" t="str">
        <f>+IFERROR(VLOOKUP(FP1029,Auxiliar!$A:$C,2,0),"")</f>
        <v/>
      </c>
      <c r="FS1029" s="7"/>
      <c r="FT1029" s="1"/>
      <c r="FU1029" s="12"/>
      <c r="FV1029" s="6" t="str">
        <f>+IFERROR(VALUE(RIGHT(Tabla31[[#This Row],[B2B]],6)),"")</f>
        <v/>
      </c>
      <c r="FW1029" s="6" t="str">
        <f>+IFERROR(VLOOKUP(FU1029,Auxiliar!$A:$C,2,0),"")</f>
        <v/>
      </c>
      <c r="FX1029" s="7" t="str">
        <f>+IFERROR(VLOOKUP(FU1029,Auxiliar!$A:$C,3,0),"")</f>
        <v/>
      </c>
      <c r="FY1029" s="1"/>
      <c r="FZ1029" s="12"/>
      <c r="GA1029" s="6" t="str">
        <f>+IFERROR(VALUE(RIGHT(Tabla32[[#This Row],[B2B]],6)),"")</f>
        <v/>
      </c>
      <c r="GB1029" s="6" t="str">
        <f>+IFERROR(VLOOKUP(FZ1029,Auxiliar!$A:$C,2,0),"")</f>
        <v/>
      </c>
      <c r="GC1029" s="7" t="str">
        <f>+IFERROR(VLOOKUP(FZ1029,Auxiliar!$A:$C,3,0),"")</f>
        <v/>
      </c>
      <c r="GD1029" s="1"/>
      <c r="GE1029" s="12"/>
      <c r="GF1029" s="6" t="str">
        <f>+IFERROR(VALUE(RIGHT(Tabla33[[#This Row],[B2B]],6)),"")</f>
        <v/>
      </c>
      <c r="GG1029" s="6" t="str">
        <f>+IFERROR(VLOOKUP(GE1029,Auxiliar!$A:$C,2,0),"")</f>
        <v/>
      </c>
      <c r="GH1029" s="7" t="str">
        <f>+IFERROR(VLOOKUP(GE1029,Auxiliar!$A:$C,3,0),"")</f>
        <v/>
      </c>
    </row>
    <row r="1030" spans="37:190" x14ac:dyDescent="0.25">
      <c r="AK1030" s="1">
        <v>11948</v>
      </c>
      <c r="AL1030" s="1" t="s">
        <v>30</v>
      </c>
      <c r="AM1030" s="6">
        <f>+IFERROR(VALUE(RIGHT(Tabla7[[#This Row],[B2B]],6)),"")</f>
        <v>11948</v>
      </c>
      <c r="AN1030" s="6" t="str">
        <f>+IFERROR(VLOOKUP(AL1030,Auxiliar!$A:$C,2,0),"")</f>
        <v>LATONES</v>
      </c>
      <c r="AO1030" s="7" t="str">
        <f>+IFERROR(VLOOKUP(AL1030,Auxiliar!$A:$C,3,0),"")</f>
        <v>1b 4% | 5b 7% | 97b 0%</v>
      </c>
      <c r="AW1030" s="1"/>
      <c r="AX1030" s="1" t="s">
        <v>32</v>
      </c>
      <c r="AY1030" s="6" t="str">
        <f>+IFERROR(VALUE(RIGHT(Tabla9[[#This Row],[B2B]],6)),"")</f>
        <v/>
      </c>
      <c r="AZ1030" s="6" t="str">
        <f>+IFERROR(VLOOKUP(AX1030,Auxiliar!$A:$C,2,0),"")</f>
        <v>LATONES</v>
      </c>
      <c r="BA1030" s="7" t="str">
        <f>+IFERROR(VLOOKUP(AX1030,Auxiliar!$A:$C,3,0),"")</f>
        <v>2b 3% | 4b 4% | 6b 5% | 10b 8%  | 385b 0%</v>
      </c>
      <c r="CA1030" s="1">
        <v>6799</v>
      </c>
      <c r="CB1030" s="1" t="s">
        <v>35</v>
      </c>
      <c r="CC1030" s="6">
        <f>+IFERROR(VALUE(RIGHT(Tabla14[[#This Row],[B2B]],6)),"")</f>
        <v>6799</v>
      </c>
      <c r="CD1030" s="6" t="str">
        <f>+IFERROR(VLOOKUP(CB1030,Auxiliar!$A:$C,2,0),"")</f>
        <v>Corona 710cc</v>
      </c>
      <c r="CE1030" s="7" t="str">
        <f>+IFERROR(VLOOKUP(CB1030,Auxiliar!$A:$C,3,0),"")</f>
        <v>1b 10% | 85b 0%</v>
      </c>
      <c r="CM1030" s="1">
        <v>7179</v>
      </c>
      <c r="CN1030" s="1" t="s">
        <v>20</v>
      </c>
      <c r="CO1030" s="6">
        <v>7179</v>
      </c>
      <c r="CP1030" s="6" t="s">
        <v>20</v>
      </c>
      <c r="CQ1030" s="7" t="s">
        <v>21</v>
      </c>
      <c r="CY1030" s="1">
        <v>7179</v>
      </c>
      <c r="CZ1030" s="1" t="s">
        <v>16</v>
      </c>
      <c r="DA1030" s="6">
        <f>+IFERROR(VALUE(RIGHT(Tabla18[[#This Row],[B2B]],6)),"")</f>
        <v>7179</v>
      </c>
      <c r="DB1030" s="6" t="str">
        <f>+IFERROR(VLOOKUP(CZ1030,Auxiliar!$A:$C,2,0),"")</f>
        <v>PREMIUM</v>
      </c>
      <c r="DC1030" s="7" t="str">
        <f>+IFERROR(VLOOKUP(CZ1030,Auxiliar!$A:$C,3,0),"")</f>
        <v>0b 0% | 2b 2% | 5b 3,5% | 10b 5%</v>
      </c>
      <c r="DE1030" s="1">
        <v>7179</v>
      </c>
      <c r="DF1030" s="1" t="s">
        <v>19</v>
      </c>
      <c r="DG1030" s="6">
        <f>+IFERROR(VALUE(RIGHT(Tabla19[[#This Row],[B2B]],6)),"")</f>
        <v>7179</v>
      </c>
      <c r="DH1030" s="6" t="str">
        <f>+IFERROR(VLOOKUP(DF1030,Auxiliar!$A:$C,2,0),"")</f>
        <v>MICHELOB</v>
      </c>
      <c r="DI1030" s="7" t="str">
        <f>+IFERROR(VLOOKUP(DF1030,Auxiliar!$A:$C,3,0),"")</f>
        <v>1b 7% | 3b 22% | 8b 27%</v>
      </c>
      <c r="DK1030" s="1"/>
      <c r="DL1030" s="1"/>
      <c r="DM1030" s="6" t="str">
        <f>+IFERROR(VALUE(RIGHT(Tabla20[[#This Row],[B2B]],6)),"")</f>
        <v/>
      </c>
      <c r="DN1030" s="6" t="str">
        <f>+IFERROR(VLOOKUP(DL1030,Auxiliar!$A:$C,2,0),"")</f>
        <v/>
      </c>
      <c r="DO1030" s="7" t="str">
        <f>+IFERROR(VLOOKUP(DL1030,Auxiliar!$A:$C,3,0),"")</f>
        <v/>
      </c>
      <c r="DQ1030" s="1">
        <v>6690</v>
      </c>
      <c r="DR1030" s="12" t="s">
        <v>24</v>
      </c>
      <c r="DS1030" s="6">
        <f>+IFERROR(VALUE(RIGHT(Tabla21[[#This Row],[B2B]],6)),"")</f>
        <v>6690</v>
      </c>
      <c r="DT1030" s="6" t="str">
        <f>+IFERROR(VLOOKUP(DR1030,Auxiliar!$A:$C,2,0),"")</f>
        <v>CORONA PORRON</v>
      </c>
      <c r="DU1030" s="7" t="str">
        <f>+IFERROR(VLOOKUP(DR1030,Auxiliar!$A:$C,3,0),"")</f>
        <v>1b 5% | 20b 0%</v>
      </c>
      <c r="DW1030" s="1"/>
      <c r="DX1030" s="12"/>
      <c r="DY1030" s="6" t="str">
        <f>+IFERROR(VALUE(RIGHT(Tabla22[[#This Row],[B2B]],6)),"")</f>
        <v/>
      </c>
      <c r="DZ1030" s="6" t="str">
        <f>+IFERROR(VLOOKUP(DX1030,Auxiliar!$A:$C,2,0),"")</f>
        <v/>
      </c>
      <c r="EA1030" s="7" t="str">
        <f>+IFERROR(VLOOKUP(DX1030,Auxiliar!$A:$C,3,0),"")</f>
        <v/>
      </c>
      <c r="EC1030" s="1"/>
      <c r="ED1030" s="12"/>
      <c r="EE1030" s="6" t="str">
        <f>+IFERROR(VALUE(RIGHT(Tabla23[[#This Row],[B2B]],6)),"")</f>
        <v/>
      </c>
      <c r="EF1030" s="6" t="str">
        <f>+IFERROR(VLOOKUP(ED1030,Auxiliar!$A:$C,2,0),"")</f>
        <v/>
      </c>
      <c r="EG1030" s="7" t="str">
        <f>+IFERROR(VLOOKUP(ED1030,Auxiliar!$A:$C,3,0),"")</f>
        <v/>
      </c>
      <c r="EI1030" s="1"/>
      <c r="EJ1030" s="12"/>
      <c r="EK1030" s="6" t="str">
        <f>+IFERROR(VALUE(RIGHT(Tabla24[[#This Row],[B2B]],6)),"")</f>
        <v/>
      </c>
      <c r="EL1030" s="6" t="str">
        <f>+IFERROR(VLOOKUP(EJ1030,Auxiliar!$A:$C,2,0),"")</f>
        <v/>
      </c>
      <c r="EM1030" s="7" t="str">
        <f>+IFERROR(VLOOKUP(EJ1030,Auxiliar!$A:$C,3,0),"")</f>
        <v/>
      </c>
      <c r="EO1030" s="1"/>
      <c r="EP1030" s="12"/>
      <c r="EQ1030" s="6" t="str">
        <f>+IFERROR(VALUE(RIGHT(Tabla25[[#This Row],[B2B]],6)),"")</f>
        <v/>
      </c>
      <c r="ER1030" s="6" t="str">
        <f>+IFERROR(VLOOKUP(EP1030,Auxiliar!$A:$C,2,0),"")</f>
        <v/>
      </c>
      <c r="ES1030" s="7" t="str">
        <f>+IFERROR(VLOOKUP(EP1030,Auxiliar!$A:$C,3,0),"")</f>
        <v/>
      </c>
      <c r="EU1030" s="1"/>
      <c r="EV1030" s="12"/>
      <c r="EW1030" s="6" t="str">
        <f>+IFERROR(VALUE(RIGHT(Tabla26[[#This Row],[B2B]],6)),"")</f>
        <v/>
      </c>
      <c r="EX1030" s="6" t="str">
        <f>+IFERROR(VLOOKUP(EV1030,Auxiliar!$A:$C,2,0),"")</f>
        <v/>
      </c>
      <c r="EY1030" s="7" t="str">
        <f>+IFERROR(VLOOKUP(EV1030,Auxiliar!$A:$C,3,0),"")</f>
        <v/>
      </c>
      <c r="EZ1030" s="1"/>
      <c r="FA1030" s="12"/>
      <c r="FB1030" s="6" t="str">
        <f>+IFERROR(VALUE(RIGHT(Tabla27[[#This Row],[B2B]],6)),"")</f>
        <v/>
      </c>
      <c r="FC1030" s="6" t="str">
        <f>+IFERROR(VLOOKUP(FA1030,Auxiliar!$A:$C,2,0),"")</f>
        <v/>
      </c>
      <c r="FD1030" s="7" t="str">
        <f>+IFERROR(VLOOKUP(FA1030,Auxiliar!$A:$C,3,0),"")</f>
        <v/>
      </c>
      <c r="FE1030" s="1"/>
      <c r="FF1030" s="12"/>
      <c r="FG1030" s="6" t="str">
        <f>+IFERROR(VALUE(RIGHT(Tabla28[[#This Row],[B2B]],6)),"")</f>
        <v/>
      </c>
      <c r="FH1030" s="6" t="str">
        <f>+IFERROR(VLOOKUP(FF1030,Auxiliar!$A:$C,2,0),"")</f>
        <v/>
      </c>
      <c r="FI1030" s="7" t="str">
        <f>+IFERROR(VLOOKUP(FF1030,Auxiliar!$A:$C,3,0),"")</f>
        <v/>
      </c>
      <c r="FJ1030" s="1"/>
      <c r="FK1030" s="12"/>
      <c r="FL1030" s="6" t="str">
        <f>+IFERROR(VALUE(RIGHT(Tabla29[[#This Row],[B2B]],6)),"")</f>
        <v/>
      </c>
      <c r="FM1030" s="6" t="str">
        <f>+IFERROR(VLOOKUP(FK1030,Auxiliar!$A:$C,2,0),"")</f>
        <v/>
      </c>
      <c r="FN1030" s="7" t="str">
        <f>+IFERROR(VLOOKUP(FK1030,Auxiliar!$A:$C,3,0),"")</f>
        <v/>
      </c>
      <c r="FO1030" s="1"/>
      <c r="FP1030" s="12"/>
      <c r="FQ1030" s="6" t="str">
        <f>+IFERROR(VALUE(RIGHT(Tabla30[[#This Row],[B2B]],6)),"")</f>
        <v/>
      </c>
      <c r="FR1030" s="6" t="str">
        <f>+IFERROR(VLOOKUP(FP1030,Auxiliar!$A:$C,2,0),"")</f>
        <v/>
      </c>
      <c r="FS1030" s="7"/>
      <c r="FT1030" s="1"/>
      <c r="FU1030" s="12"/>
      <c r="FV1030" s="6" t="str">
        <f>+IFERROR(VALUE(RIGHT(Tabla31[[#This Row],[B2B]],6)),"")</f>
        <v/>
      </c>
      <c r="FW1030" s="6" t="str">
        <f>+IFERROR(VLOOKUP(FU1030,Auxiliar!$A:$C,2,0),"")</f>
        <v/>
      </c>
      <c r="FX1030" s="7" t="str">
        <f>+IFERROR(VLOOKUP(FU1030,Auxiliar!$A:$C,3,0),"")</f>
        <v/>
      </c>
      <c r="FY1030" s="1"/>
      <c r="FZ1030" s="12"/>
      <c r="GA1030" s="6" t="str">
        <f>+IFERROR(VALUE(RIGHT(Tabla32[[#This Row],[B2B]],6)),"")</f>
        <v/>
      </c>
      <c r="GB1030" s="6" t="str">
        <f>+IFERROR(VLOOKUP(FZ1030,Auxiliar!$A:$C,2,0),"")</f>
        <v/>
      </c>
      <c r="GC1030" s="7" t="str">
        <f>+IFERROR(VLOOKUP(FZ1030,Auxiliar!$A:$C,3,0),"")</f>
        <v/>
      </c>
      <c r="GD1030" s="1"/>
      <c r="GE1030" s="12"/>
      <c r="GF1030" s="6" t="str">
        <f>+IFERROR(VALUE(RIGHT(Tabla33[[#This Row],[B2B]],6)),"")</f>
        <v/>
      </c>
      <c r="GG1030" s="6" t="str">
        <f>+IFERROR(VLOOKUP(GE1030,Auxiliar!$A:$C,2,0),"")</f>
        <v/>
      </c>
      <c r="GH1030" s="7" t="str">
        <f>+IFERROR(VLOOKUP(GE1030,Auxiliar!$A:$C,3,0),"")</f>
        <v/>
      </c>
    </row>
    <row r="1031" spans="37:190" x14ac:dyDescent="0.25">
      <c r="AK1031" s="1">
        <v>11950</v>
      </c>
      <c r="AL1031" s="1" t="s">
        <v>30</v>
      </c>
      <c r="AM1031" s="6">
        <f>+IFERROR(VALUE(RIGHT(Tabla7[[#This Row],[B2B]],6)),"")</f>
        <v>11950</v>
      </c>
      <c r="AN1031" s="6" t="str">
        <f>+IFERROR(VLOOKUP(AL1031,Auxiliar!$A:$C,2,0),"")</f>
        <v>LATONES</v>
      </c>
      <c r="AO1031" s="7" t="str">
        <f>+IFERROR(VLOOKUP(AL1031,Auxiliar!$A:$C,3,0),"")</f>
        <v>1b 4% | 5b 7% | 97b 0%</v>
      </c>
      <c r="AW1031" s="1"/>
      <c r="AX1031" s="1" t="s">
        <v>32</v>
      </c>
      <c r="AY1031" s="6" t="str">
        <f>+IFERROR(VALUE(RIGHT(Tabla9[[#This Row],[B2B]],6)),"")</f>
        <v/>
      </c>
      <c r="AZ1031" s="6" t="str">
        <f>+IFERROR(VLOOKUP(AX1031,Auxiliar!$A:$C,2,0),"")</f>
        <v>LATONES</v>
      </c>
      <c r="BA1031" s="7" t="str">
        <f>+IFERROR(VLOOKUP(AX1031,Auxiliar!$A:$C,3,0),"")</f>
        <v>2b 3% | 4b 4% | 6b 5% | 10b 8%  | 385b 0%</v>
      </c>
      <c r="CA1031" s="1">
        <v>6800</v>
      </c>
      <c r="CB1031" s="1" t="s">
        <v>35</v>
      </c>
      <c r="CC1031" s="6">
        <f>+IFERROR(VALUE(RIGHT(Tabla14[[#This Row],[B2B]],6)),"")</f>
        <v>6800</v>
      </c>
      <c r="CD1031" s="6" t="str">
        <f>+IFERROR(VLOOKUP(CB1031,Auxiliar!$A:$C,2,0),"")</f>
        <v>Corona 710cc</v>
      </c>
      <c r="CE1031" s="7" t="str">
        <f>+IFERROR(VLOOKUP(CB1031,Auxiliar!$A:$C,3,0),"")</f>
        <v>1b 10% | 85b 0%</v>
      </c>
      <c r="CM1031" s="1">
        <v>7216</v>
      </c>
      <c r="CN1031" s="1" t="s">
        <v>20</v>
      </c>
      <c r="CO1031" s="6">
        <v>7216</v>
      </c>
      <c r="CP1031" s="6" t="s">
        <v>20</v>
      </c>
      <c r="CQ1031" s="7" t="s">
        <v>21</v>
      </c>
      <c r="CY1031" s="1">
        <v>7216</v>
      </c>
      <c r="CZ1031" s="1" t="s">
        <v>16</v>
      </c>
      <c r="DA1031" s="6">
        <f>+IFERROR(VALUE(RIGHT(Tabla18[[#This Row],[B2B]],6)),"")</f>
        <v>7216</v>
      </c>
      <c r="DB1031" s="6" t="str">
        <f>+IFERROR(VLOOKUP(CZ1031,Auxiliar!$A:$C,2,0),"")</f>
        <v>PREMIUM</v>
      </c>
      <c r="DC1031" s="7" t="str">
        <f>+IFERROR(VLOOKUP(CZ1031,Auxiliar!$A:$C,3,0),"")</f>
        <v>0b 0% | 2b 2% | 5b 3,5% | 10b 5%</v>
      </c>
      <c r="DE1031" s="1">
        <v>7216</v>
      </c>
      <c r="DF1031" s="1" t="s">
        <v>19</v>
      </c>
      <c r="DG1031" s="6">
        <f>+IFERROR(VALUE(RIGHT(Tabla19[[#This Row],[B2B]],6)),"")</f>
        <v>7216</v>
      </c>
      <c r="DH1031" s="6" t="str">
        <f>+IFERROR(VLOOKUP(DF1031,Auxiliar!$A:$C,2,0),"")</f>
        <v>MICHELOB</v>
      </c>
      <c r="DI1031" s="7" t="str">
        <f>+IFERROR(VLOOKUP(DF1031,Auxiliar!$A:$C,3,0),"")</f>
        <v>1b 7% | 3b 22% | 8b 27%</v>
      </c>
      <c r="DK1031" s="1"/>
      <c r="DL1031" s="1"/>
      <c r="DM1031" s="6" t="str">
        <f>+IFERROR(VALUE(RIGHT(Tabla20[[#This Row],[B2B]],6)),"")</f>
        <v/>
      </c>
      <c r="DN1031" s="6" t="str">
        <f>+IFERROR(VLOOKUP(DL1031,Auxiliar!$A:$C,2,0),"")</f>
        <v/>
      </c>
      <c r="DO1031" s="7" t="str">
        <f>+IFERROR(VLOOKUP(DL1031,Auxiliar!$A:$C,3,0),"")</f>
        <v/>
      </c>
      <c r="DQ1031" s="1">
        <v>6692</v>
      </c>
      <c r="DR1031" s="12" t="s">
        <v>24</v>
      </c>
      <c r="DS1031" s="6">
        <f>+IFERROR(VALUE(RIGHT(Tabla21[[#This Row],[B2B]],6)),"")</f>
        <v>6692</v>
      </c>
      <c r="DT1031" s="6" t="str">
        <f>+IFERROR(VLOOKUP(DR1031,Auxiliar!$A:$C,2,0),"")</f>
        <v>CORONA PORRON</v>
      </c>
      <c r="DU1031" s="7" t="str">
        <f>+IFERROR(VLOOKUP(DR1031,Auxiliar!$A:$C,3,0),"")</f>
        <v>1b 5% | 20b 0%</v>
      </c>
      <c r="DW1031" s="1"/>
      <c r="DX1031" s="12"/>
      <c r="DY1031" s="6" t="str">
        <f>+IFERROR(VALUE(RIGHT(Tabla22[[#This Row],[B2B]],6)),"")</f>
        <v/>
      </c>
      <c r="DZ1031" s="6" t="str">
        <f>+IFERROR(VLOOKUP(DX1031,Auxiliar!$A:$C,2,0),"")</f>
        <v/>
      </c>
      <c r="EA1031" s="7" t="str">
        <f>+IFERROR(VLOOKUP(DX1031,Auxiliar!$A:$C,3,0),"")</f>
        <v/>
      </c>
      <c r="EC1031" s="1"/>
      <c r="ED1031" s="12"/>
      <c r="EE1031" s="6" t="str">
        <f>+IFERROR(VALUE(RIGHT(Tabla23[[#This Row],[B2B]],6)),"")</f>
        <v/>
      </c>
      <c r="EF1031" s="6" t="str">
        <f>+IFERROR(VLOOKUP(ED1031,Auxiliar!$A:$C,2,0),"")</f>
        <v/>
      </c>
      <c r="EG1031" s="7" t="str">
        <f>+IFERROR(VLOOKUP(ED1031,Auxiliar!$A:$C,3,0),"")</f>
        <v/>
      </c>
      <c r="EI1031" s="1"/>
      <c r="EJ1031" s="12"/>
      <c r="EK1031" s="6" t="str">
        <f>+IFERROR(VALUE(RIGHT(Tabla24[[#This Row],[B2B]],6)),"")</f>
        <v/>
      </c>
      <c r="EL1031" s="6" t="str">
        <f>+IFERROR(VLOOKUP(EJ1031,Auxiliar!$A:$C,2,0),"")</f>
        <v/>
      </c>
      <c r="EM1031" s="7" t="str">
        <f>+IFERROR(VLOOKUP(EJ1031,Auxiliar!$A:$C,3,0),"")</f>
        <v/>
      </c>
      <c r="EO1031" s="1"/>
      <c r="EP1031" s="12"/>
      <c r="EQ1031" s="6" t="str">
        <f>+IFERROR(VALUE(RIGHT(Tabla25[[#This Row],[B2B]],6)),"")</f>
        <v/>
      </c>
      <c r="ER1031" s="6" t="str">
        <f>+IFERROR(VLOOKUP(EP1031,Auxiliar!$A:$C,2,0),"")</f>
        <v/>
      </c>
      <c r="ES1031" s="7" t="str">
        <f>+IFERROR(VLOOKUP(EP1031,Auxiliar!$A:$C,3,0),"")</f>
        <v/>
      </c>
      <c r="EU1031" s="1"/>
      <c r="EV1031" s="12"/>
      <c r="EW1031" s="6" t="str">
        <f>+IFERROR(VALUE(RIGHT(Tabla26[[#This Row],[B2B]],6)),"")</f>
        <v/>
      </c>
      <c r="EX1031" s="6" t="str">
        <f>+IFERROR(VLOOKUP(EV1031,Auxiliar!$A:$C,2,0),"")</f>
        <v/>
      </c>
      <c r="EY1031" s="7" t="str">
        <f>+IFERROR(VLOOKUP(EV1031,Auxiliar!$A:$C,3,0),"")</f>
        <v/>
      </c>
      <c r="EZ1031" s="1"/>
      <c r="FA1031" s="12"/>
      <c r="FB1031" s="6" t="str">
        <f>+IFERROR(VALUE(RIGHT(Tabla27[[#This Row],[B2B]],6)),"")</f>
        <v/>
      </c>
      <c r="FC1031" s="6" t="str">
        <f>+IFERROR(VLOOKUP(FA1031,Auxiliar!$A:$C,2,0),"")</f>
        <v/>
      </c>
      <c r="FD1031" s="7" t="str">
        <f>+IFERROR(VLOOKUP(FA1031,Auxiliar!$A:$C,3,0),"")</f>
        <v/>
      </c>
      <c r="FE1031" s="1"/>
      <c r="FF1031" s="12"/>
      <c r="FG1031" s="6" t="str">
        <f>+IFERROR(VALUE(RIGHT(Tabla28[[#This Row],[B2B]],6)),"")</f>
        <v/>
      </c>
      <c r="FH1031" s="6" t="str">
        <f>+IFERROR(VLOOKUP(FF1031,Auxiliar!$A:$C,2,0),"")</f>
        <v/>
      </c>
      <c r="FI1031" s="7" t="str">
        <f>+IFERROR(VLOOKUP(FF1031,Auxiliar!$A:$C,3,0),"")</f>
        <v/>
      </c>
      <c r="FJ1031" s="1"/>
      <c r="FK1031" s="12"/>
      <c r="FL1031" s="6" t="str">
        <f>+IFERROR(VALUE(RIGHT(Tabla29[[#This Row],[B2B]],6)),"")</f>
        <v/>
      </c>
      <c r="FM1031" s="6" t="str">
        <f>+IFERROR(VLOOKUP(FK1031,Auxiliar!$A:$C,2,0),"")</f>
        <v/>
      </c>
      <c r="FN1031" s="7" t="str">
        <f>+IFERROR(VLOOKUP(FK1031,Auxiliar!$A:$C,3,0),"")</f>
        <v/>
      </c>
      <c r="FO1031" s="1"/>
      <c r="FP1031" s="12"/>
      <c r="FQ1031" s="6" t="str">
        <f>+IFERROR(VALUE(RIGHT(Tabla30[[#This Row],[B2B]],6)),"")</f>
        <v/>
      </c>
      <c r="FR1031" s="6" t="str">
        <f>+IFERROR(VLOOKUP(FP1031,Auxiliar!$A:$C,2,0),"")</f>
        <v/>
      </c>
      <c r="FS1031" s="7"/>
      <c r="FT1031" s="1"/>
      <c r="FU1031" s="12"/>
      <c r="FV1031" s="6" t="str">
        <f>+IFERROR(VALUE(RIGHT(Tabla31[[#This Row],[B2B]],6)),"")</f>
        <v/>
      </c>
      <c r="FW1031" s="6" t="str">
        <f>+IFERROR(VLOOKUP(FU1031,Auxiliar!$A:$C,2,0),"")</f>
        <v/>
      </c>
      <c r="FX1031" s="7" t="str">
        <f>+IFERROR(VLOOKUP(FU1031,Auxiliar!$A:$C,3,0),"")</f>
        <v/>
      </c>
      <c r="FY1031" s="1"/>
      <c r="FZ1031" s="12"/>
      <c r="GA1031" s="6" t="str">
        <f>+IFERROR(VALUE(RIGHT(Tabla32[[#This Row],[B2B]],6)),"")</f>
        <v/>
      </c>
      <c r="GB1031" s="6" t="str">
        <f>+IFERROR(VLOOKUP(FZ1031,Auxiliar!$A:$C,2,0),"")</f>
        <v/>
      </c>
      <c r="GC1031" s="7" t="str">
        <f>+IFERROR(VLOOKUP(FZ1031,Auxiliar!$A:$C,3,0),"")</f>
        <v/>
      </c>
      <c r="GD1031" s="1"/>
      <c r="GE1031" s="12"/>
      <c r="GF1031" s="6" t="str">
        <f>+IFERROR(VALUE(RIGHT(Tabla33[[#This Row],[B2B]],6)),"")</f>
        <v/>
      </c>
      <c r="GG1031" s="6" t="str">
        <f>+IFERROR(VLOOKUP(GE1031,Auxiliar!$A:$C,2,0),"")</f>
        <v/>
      </c>
      <c r="GH1031" s="7" t="str">
        <f>+IFERROR(VLOOKUP(GE1031,Auxiliar!$A:$C,3,0),"")</f>
        <v/>
      </c>
    </row>
    <row r="1032" spans="37:190" x14ac:dyDescent="0.25">
      <c r="AK1032" s="1">
        <v>11951</v>
      </c>
      <c r="AL1032" s="1" t="s">
        <v>30</v>
      </c>
      <c r="AM1032" s="6">
        <f>+IFERROR(VALUE(RIGHT(Tabla7[[#This Row],[B2B]],6)),"")</f>
        <v>11951</v>
      </c>
      <c r="AN1032" s="6" t="str">
        <f>+IFERROR(VLOOKUP(AL1032,Auxiliar!$A:$C,2,0),"")</f>
        <v>LATONES</v>
      </c>
      <c r="AO1032" s="7" t="str">
        <f>+IFERROR(VLOOKUP(AL1032,Auxiliar!$A:$C,3,0),"")</f>
        <v>1b 4% | 5b 7% | 97b 0%</v>
      </c>
      <c r="AW1032" s="1"/>
      <c r="AX1032" s="1" t="s">
        <v>32</v>
      </c>
      <c r="AY1032" s="6" t="str">
        <f>+IFERROR(VALUE(RIGHT(Tabla9[[#This Row],[B2B]],6)),"")</f>
        <v/>
      </c>
      <c r="AZ1032" s="6" t="str">
        <f>+IFERROR(VLOOKUP(AX1032,Auxiliar!$A:$C,2,0),"")</f>
        <v>LATONES</v>
      </c>
      <c r="BA1032" s="7" t="str">
        <f>+IFERROR(VLOOKUP(AX1032,Auxiliar!$A:$C,3,0),"")</f>
        <v>2b 3% | 4b 4% | 6b 5% | 10b 8%  | 385b 0%</v>
      </c>
      <c r="CA1032" s="1">
        <v>6801</v>
      </c>
      <c r="CB1032" s="1" t="s">
        <v>35</v>
      </c>
      <c r="CC1032" s="6">
        <f>+IFERROR(VALUE(RIGHT(Tabla14[[#This Row],[B2B]],6)),"")</f>
        <v>6801</v>
      </c>
      <c r="CD1032" s="6" t="str">
        <f>+IFERROR(VLOOKUP(CB1032,Auxiliar!$A:$C,2,0),"")</f>
        <v>Corona 710cc</v>
      </c>
      <c r="CE1032" s="7" t="str">
        <f>+IFERROR(VLOOKUP(CB1032,Auxiliar!$A:$C,3,0),"")</f>
        <v>1b 10% | 85b 0%</v>
      </c>
      <c r="CM1032" s="1">
        <v>7339</v>
      </c>
      <c r="CN1032" s="1" t="s">
        <v>20</v>
      </c>
      <c r="CO1032" s="6">
        <v>7339</v>
      </c>
      <c r="CP1032" s="6" t="s">
        <v>20</v>
      </c>
      <c r="CQ1032" s="7" t="s">
        <v>21</v>
      </c>
      <c r="CY1032" s="1">
        <v>7339</v>
      </c>
      <c r="CZ1032" s="1" t="s">
        <v>16</v>
      </c>
      <c r="DA1032" s="6">
        <f>+IFERROR(VALUE(RIGHT(Tabla18[[#This Row],[B2B]],6)),"")</f>
        <v>7339</v>
      </c>
      <c r="DB1032" s="6" t="str">
        <f>+IFERROR(VLOOKUP(CZ1032,Auxiliar!$A:$C,2,0),"")</f>
        <v>PREMIUM</v>
      </c>
      <c r="DC1032" s="7" t="str">
        <f>+IFERROR(VLOOKUP(CZ1032,Auxiliar!$A:$C,3,0),"")</f>
        <v>0b 0% | 2b 2% | 5b 3,5% | 10b 5%</v>
      </c>
      <c r="DE1032" s="1">
        <v>7339</v>
      </c>
      <c r="DF1032" s="1" t="s">
        <v>19</v>
      </c>
      <c r="DG1032" s="6">
        <f>+IFERROR(VALUE(RIGHT(Tabla19[[#This Row],[B2B]],6)),"")</f>
        <v>7339</v>
      </c>
      <c r="DH1032" s="6" t="str">
        <f>+IFERROR(VLOOKUP(DF1032,Auxiliar!$A:$C,2,0),"")</f>
        <v>MICHELOB</v>
      </c>
      <c r="DI1032" s="7" t="str">
        <f>+IFERROR(VLOOKUP(DF1032,Auxiliar!$A:$C,3,0),"")</f>
        <v>1b 7% | 3b 22% | 8b 27%</v>
      </c>
      <c r="DK1032" s="1"/>
      <c r="DL1032" s="1"/>
      <c r="DM1032" s="6" t="str">
        <f>+IFERROR(VALUE(RIGHT(Tabla20[[#This Row],[B2B]],6)),"")</f>
        <v/>
      </c>
      <c r="DN1032" s="6" t="str">
        <f>+IFERROR(VLOOKUP(DL1032,Auxiliar!$A:$C,2,0),"")</f>
        <v/>
      </c>
      <c r="DO1032" s="7" t="str">
        <f>+IFERROR(VLOOKUP(DL1032,Auxiliar!$A:$C,3,0),"")</f>
        <v/>
      </c>
      <c r="DQ1032" s="1">
        <v>6726</v>
      </c>
      <c r="DR1032" s="12" t="s">
        <v>24</v>
      </c>
      <c r="DS1032" s="6">
        <f>+IFERROR(VALUE(RIGHT(Tabla21[[#This Row],[B2B]],6)),"")</f>
        <v>6726</v>
      </c>
      <c r="DT1032" s="6" t="str">
        <f>+IFERROR(VLOOKUP(DR1032,Auxiliar!$A:$C,2,0),"")</f>
        <v>CORONA PORRON</v>
      </c>
      <c r="DU1032" s="7" t="str">
        <f>+IFERROR(VLOOKUP(DR1032,Auxiliar!$A:$C,3,0),"")</f>
        <v>1b 5% | 20b 0%</v>
      </c>
      <c r="DW1032" s="1"/>
      <c r="DX1032" s="12"/>
      <c r="DY1032" s="6" t="str">
        <f>+IFERROR(VALUE(RIGHT(Tabla22[[#This Row],[B2B]],6)),"")</f>
        <v/>
      </c>
      <c r="DZ1032" s="6" t="str">
        <f>+IFERROR(VLOOKUP(DX1032,Auxiliar!$A:$C,2,0),"")</f>
        <v/>
      </c>
      <c r="EA1032" s="7" t="str">
        <f>+IFERROR(VLOOKUP(DX1032,Auxiliar!$A:$C,3,0),"")</f>
        <v/>
      </c>
      <c r="EC1032" s="1"/>
      <c r="ED1032" s="12"/>
      <c r="EE1032" s="6" t="str">
        <f>+IFERROR(VALUE(RIGHT(Tabla23[[#This Row],[B2B]],6)),"")</f>
        <v/>
      </c>
      <c r="EF1032" s="6" t="str">
        <f>+IFERROR(VLOOKUP(ED1032,Auxiliar!$A:$C,2,0),"")</f>
        <v/>
      </c>
      <c r="EG1032" s="7" t="str">
        <f>+IFERROR(VLOOKUP(ED1032,Auxiliar!$A:$C,3,0),"")</f>
        <v/>
      </c>
      <c r="EI1032" s="1"/>
      <c r="EJ1032" s="12"/>
      <c r="EK1032" s="6" t="str">
        <f>+IFERROR(VALUE(RIGHT(Tabla24[[#This Row],[B2B]],6)),"")</f>
        <v/>
      </c>
      <c r="EL1032" s="6" t="str">
        <f>+IFERROR(VLOOKUP(EJ1032,Auxiliar!$A:$C,2,0),"")</f>
        <v/>
      </c>
      <c r="EM1032" s="7" t="str">
        <f>+IFERROR(VLOOKUP(EJ1032,Auxiliar!$A:$C,3,0),"")</f>
        <v/>
      </c>
      <c r="EO1032" s="1"/>
      <c r="EP1032" s="12"/>
      <c r="EQ1032" s="6" t="str">
        <f>+IFERROR(VALUE(RIGHT(Tabla25[[#This Row],[B2B]],6)),"")</f>
        <v/>
      </c>
      <c r="ER1032" s="6" t="str">
        <f>+IFERROR(VLOOKUP(EP1032,Auxiliar!$A:$C,2,0),"")</f>
        <v/>
      </c>
      <c r="ES1032" s="7" t="str">
        <f>+IFERROR(VLOOKUP(EP1032,Auxiliar!$A:$C,3,0),"")</f>
        <v/>
      </c>
      <c r="EU1032" s="1"/>
      <c r="EV1032" s="12"/>
      <c r="EW1032" s="6" t="str">
        <f>+IFERROR(VALUE(RIGHT(Tabla26[[#This Row],[B2B]],6)),"")</f>
        <v/>
      </c>
      <c r="EX1032" s="6" t="str">
        <f>+IFERROR(VLOOKUP(EV1032,Auxiliar!$A:$C,2,0),"")</f>
        <v/>
      </c>
      <c r="EY1032" s="7" t="str">
        <f>+IFERROR(VLOOKUP(EV1032,Auxiliar!$A:$C,3,0),"")</f>
        <v/>
      </c>
      <c r="EZ1032" s="1"/>
      <c r="FA1032" s="12"/>
      <c r="FB1032" s="6" t="str">
        <f>+IFERROR(VALUE(RIGHT(Tabla27[[#This Row],[B2B]],6)),"")</f>
        <v/>
      </c>
      <c r="FC1032" s="6" t="str">
        <f>+IFERROR(VLOOKUP(FA1032,Auxiliar!$A:$C,2,0),"")</f>
        <v/>
      </c>
      <c r="FD1032" s="7" t="str">
        <f>+IFERROR(VLOOKUP(FA1032,Auxiliar!$A:$C,3,0),"")</f>
        <v/>
      </c>
      <c r="FE1032" s="1"/>
      <c r="FF1032" s="12"/>
      <c r="FG1032" s="6" t="str">
        <f>+IFERROR(VALUE(RIGHT(Tabla28[[#This Row],[B2B]],6)),"")</f>
        <v/>
      </c>
      <c r="FH1032" s="6" t="str">
        <f>+IFERROR(VLOOKUP(FF1032,Auxiliar!$A:$C,2,0),"")</f>
        <v/>
      </c>
      <c r="FI1032" s="7" t="str">
        <f>+IFERROR(VLOOKUP(FF1032,Auxiliar!$A:$C,3,0),"")</f>
        <v/>
      </c>
      <c r="FJ1032" s="1"/>
      <c r="FK1032" s="12"/>
      <c r="FL1032" s="6" t="str">
        <f>+IFERROR(VALUE(RIGHT(Tabla29[[#This Row],[B2B]],6)),"")</f>
        <v/>
      </c>
      <c r="FM1032" s="6" t="str">
        <f>+IFERROR(VLOOKUP(FK1032,Auxiliar!$A:$C,2,0),"")</f>
        <v/>
      </c>
      <c r="FN1032" s="7" t="str">
        <f>+IFERROR(VLOOKUP(FK1032,Auxiliar!$A:$C,3,0),"")</f>
        <v/>
      </c>
      <c r="FO1032" s="1"/>
      <c r="FP1032" s="12"/>
      <c r="FQ1032" s="6" t="str">
        <f>+IFERROR(VALUE(RIGHT(Tabla30[[#This Row],[B2B]],6)),"")</f>
        <v/>
      </c>
      <c r="FR1032" s="6" t="str">
        <f>+IFERROR(VLOOKUP(FP1032,Auxiliar!$A:$C,2,0),"")</f>
        <v/>
      </c>
      <c r="FS1032" s="7"/>
      <c r="FT1032" s="1"/>
      <c r="FU1032" s="12"/>
      <c r="FV1032" s="6" t="str">
        <f>+IFERROR(VALUE(RIGHT(Tabla31[[#This Row],[B2B]],6)),"")</f>
        <v/>
      </c>
      <c r="FW1032" s="6" t="str">
        <f>+IFERROR(VLOOKUP(FU1032,Auxiliar!$A:$C,2,0),"")</f>
        <v/>
      </c>
      <c r="FX1032" s="7" t="str">
        <f>+IFERROR(VLOOKUP(FU1032,Auxiliar!$A:$C,3,0),"")</f>
        <v/>
      </c>
      <c r="FY1032" s="1"/>
      <c r="FZ1032" s="12"/>
      <c r="GA1032" s="6" t="str">
        <f>+IFERROR(VALUE(RIGHT(Tabla32[[#This Row],[B2B]],6)),"")</f>
        <v/>
      </c>
      <c r="GB1032" s="6" t="str">
        <f>+IFERROR(VLOOKUP(FZ1032,Auxiliar!$A:$C,2,0),"")</f>
        <v/>
      </c>
      <c r="GC1032" s="7" t="str">
        <f>+IFERROR(VLOOKUP(FZ1032,Auxiliar!$A:$C,3,0),"")</f>
        <v/>
      </c>
      <c r="GD1032" s="1"/>
      <c r="GE1032" s="12"/>
      <c r="GF1032" s="6" t="str">
        <f>+IFERROR(VALUE(RIGHT(Tabla33[[#This Row],[B2B]],6)),"")</f>
        <v/>
      </c>
      <c r="GG1032" s="6" t="str">
        <f>+IFERROR(VLOOKUP(GE1032,Auxiliar!$A:$C,2,0),"")</f>
        <v/>
      </c>
      <c r="GH1032" s="7" t="str">
        <f>+IFERROR(VLOOKUP(GE1032,Auxiliar!$A:$C,3,0),"")</f>
        <v/>
      </c>
    </row>
    <row r="1033" spans="37:190" x14ac:dyDescent="0.25">
      <c r="AK1033" s="1">
        <v>11952</v>
      </c>
      <c r="AL1033" s="1" t="s">
        <v>30</v>
      </c>
      <c r="AM1033" s="6">
        <f>+IFERROR(VALUE(RIGHT(Tabla7[[#This Row],[B2B]],6)),"")</f>
        <v>11952</v>
      </c>
      <c r="AN1033" s="6" t="str">
        <f>+IFERROR(VLOOKUP(AL1033,Auxiliar!$A:$C,2,0),"")</f>
        <v>LATONES</v>
      </c>
      <c r="AO1033" s="7" t="str">
        <f>+IFERROR(VLOOKUP(AL1033,Auxiliar!$A:$C,3,0),"")</f>
        <v>1b 4% | 5b 7% | 97b 0%</v>
      </c>
      <c r="AW1033" s="1"/>
      <c r="AX1033" s="1" t="s">
        <v>32</v>
      </c>
      <c r="AY1033" s="6" t="str">
        <f>+IFERROR(VALUE(RIGHT(Tabla9[[#This Row],[B2B]],6)),"")</f>
        <v/>
      </c>
      <c r="AZ1033" s="6" t="str">
        <f>+IFERROR(VLOOKUP(AX1033,Auxiliar!$A:$C,2,0),"")</f>
        <v>LATONES</v>
      </c>
      <c r="BA1033" s="7" t="str">
        <f>+IFERROR(VLOOKUP(AX1033,Auxiliar!$A:$C,3,0),"")</f>
        <v>2b 3% | 4b 4% | 6b 5% | 10b 8%  | 385b 0%</v>
      </c>
      <c r="CA1033" s="1">
        <v>6840</v>
      </c>
      <c r="CB1033" s="1" t="s">
        <v>35</v>
      </c>
      <c r="CC1033" s="6">
        <f>+IFERROR(VALUE(RIGHT(Tabla14[[#This Row],[B2B]],6)),"")</f>
        <v>6840</v>
      </c>
      <c r="CD1033" s="6" t="str">
        <f>+IFERROR(VLOOKUP(CB1033,Auxiliar!$A:$C,2,0),"")</f>
        <v>Corona 710cc</v>
      </c>
      <c r="CE1033" s="7" t="str">
        <f>+IFERROR(VLOOKUP(CB1033,Auxiliar!$A:$C,3,0),"")</f>
        <v>1b 10% | 85b 0%</v>
      </c>
      <c r="CM1033" s="1">
        <v>7349</v>
      </c>
      <c r="CN1033" s="1" t="s">
        <v>20</v>
      </c>
      <c r="CO1033" s="6">
        <v>7349</v>
      </c>
      <c r="CP1033" s="6" t="s">
        <v>20</v>
      </c>
      <c r="CQ1033" s="7" t="s">
        <v>21</v>
      </c>
      <c r="CY1033" s="1">
        <v>7349</v>
      </c>
      <c r="CZ1033" s="1" t="s">
        <v>16</v>
      </c>
      <c r="DA1033" s="6">
        <f>+IFERROR(VALUE(RIGHT(Tabla18[[#This Row],[B2B]],6)),"")</f>
        <v>7349</v>
      </c>
      <c r="DB1033" s="6" t="str">
        <f>+IFERROR(VLOOKUP(CZ1033,Auxiliar!$A:$C,2,0),"")</f>
        <v>PREMIUM</v>
      </c>
      <c r="DC1033" s="7" t="str">
        <f>+IFERROR(VLOOKUP(CZ1033,Auxiliar!$A:$C,3,0),"")</f>
        <v>0b 0% | 2b 2% | 5b 3,5% | 10b 5%</v>
      </c>
      <c r="DE1033" s="1">
        <v>7349</v>
      </c>
      <c r="DF1033" s="1" t="s">
        <v>19</v>
      </c>
      <c r="DG1033" s="6">
        <f>+IFERROR(VALUE(RIGHT(Tabla19[[#This Row],[B2B]],6)),"")</f>
        <v>7349</v>
      </c>
      <c r="DH1033" s="6" t="str">
        <f>+IFERROR(VLOOKUP(DF1033,Auxiliar!$A:$C,2,0),"")</f>
        <v>MICHELOB</v>
      </c>
      <c r="DI1033" s="7" t="str">
        <f>+IFERROR(VLOOKUP(DF1033,Auxiliar!$A:$C,3,0),"")</f>
        <v>1b 7% | 3b 22% | 8b 27%</v>
      </c>
      <c r="DK1033" s="1"/>
      <c r="DL1033" s="1"/>
      <c r="DM1033" s="6" t="str">
        <f>+IFERROR(VALUE(RIGHT(Tabla20[[#This Row],[B2B]],6)),"")</f>
        <v/>
      </c>
      <c r="DN1033" s="6" t="str">
        <f>+IFERROR(VLOOKUP(DL1033,Auxiliar!$A:$C,2,0),"")</f>
        <v/>
      </c>
      <c r="DO1033" s="7" t="str">
        <f>+IFERROR(VLOOKUP(DL1033,Auxiliar!$A:$C,3,0),"")</f>
        <v/>
      </c>
      <c r="DQ1033" s="1">
        <v>6745</v>
      </c>
      <c r="DR1033" s="12" t="s">
        <v>24</v>
      </c>
      <c r="DS1033" s="6">
        <f>+IFERROR(VALUE(RIGHT(Tabla21[[#This Row],[B2B]],6)),"")</f>
        <v>6745</v>
      </c>
      <c r="DT1033" s="6" t="str">
        <f>+IFERROR(VLOOKUP(DR1033,Auxiliar!$A:$C,2,0),"")</f>
        <v>CORONA PORRON</v>
      </c>
      <c r="DU1033" s="7" t="str">
        <f>+IFERROR(VLOOKUP(DR1033,Auxiliar!$A:$C,3,0),"")</f>
        <v>1b 5% | 20b 0%</v>
      </c>
      <c r="DW1033" s="1"/>
      <c r="DX1033" s="12"/>
      <c r="DY1033" s="6" t="str">
        <f>+IFERROR(VALUE(RIGHT(Tabla22[[#This Row],[B2B]],6)),"")</f>
        <v/>
      </c>
      <c r="DZ1033" s="6" t="str">
        <f>+IFERROR(VLOOKUP(DX1033,Auxiliar!$A:$C,2,0),"")</f>
        <v/>
      </c>
      <c r="EA1033" s="7" t="str">
        <f>+IFERROR(VLOOKUP(DX1033,Auxiliar!$A:$C,3,0),"")</f>
        <v/>
      </c>
      <c r="EC1033" s="1"/>
      <c r="ED1033" s="12"/>
      <c r="EE1033" s="6" t="str">
        <f>+IFERROR(VALUE(RIGHT(Tabla23[[#This Row],[B2B]],6)),"")</f>
        <v/>
      </c>
      <c r="EF1033" s="6" t="str">
        <f>+IFERROR(VLOOKUP(ED1033,Auxiliar!$A:$C,2,0),"")</f>
        <v/>
      </c>
      <c r="EG1033" s="7" t="str">
        <f>+IFERROR(VLOOKUP(ED1033,Auxiliar!$A:$C,3,0),"")</f>
        <v/>
      </c>
      <c r="EI1033" s="1"/>
      <c r="EJ1033" s="12"/>
      <c r="EK1033" s="6" t="str">
        <f>+IFERROR(VALUE(RIGHT(Tabla24[[#This Row],[B2B]],6)),"")</f>
        <v/>
      </c>
      <c r="EL1033" s="6" t="str">
        <f>+IFERROR(VLOOKUP(EJ1033,Auxiliar!$A:$C,2,0),"")</f>
        <v/>
      </c>
      <c r="EM1033" s="7" t="str">
        <f>+IFERROR(VLOOKUP(EJ1033,Auxiliar!$A:$C,3,0),"")</f>
        <v/>
      </c>
      <c r="EO1033" s="1"/>
      <c r="EP1033" s="12"/>
      <c r="EQ1033" s="6" t="str">
        <f>+IFERROR(VALUE(RIGHT(Tabla25[[#This Row],[B2B]],6)),"")</f>
        <v/>
      </c>
      <c r="ER1033" s="6" t="str">
        <f>+IFERROR(VLOOKUP(EP1033,Auxiliar!$A:$C,2,0),"")</f>
        <v/>
      </c>
      <c r="ES1033" s="7" t="str">
        <f>+IFERROR(VLOOKUP(EP1033,Auxiliar!$A:$C,3,0),"")</f>
        <v/>
      </c>
      <c r="EU1033" s="1"/>
      <c r="EV1033" s="12"/>
      <c r="EW1033" s="6" t="str">
        <f>+IFERROR(VALUE(RIGHT(Tabla26[[#This Row],[B2B]],6)),"")</f>
        <v/>
      </c>
      <c r="EX1033" s="6" t="str">
        <f>+IFERROR(VLOOKUP(EV1033,Auxiliar!$A:$C,2,0),"")</f>
        <v/>
      </c>
      <c r="EY1033" s="7" t="str">
        <f>+IFERROR(VLOOKUP(EV1033,Auxiliar!$A:$C,3,0),"")</f>
        <v/>
      </c>
      <c r="EZ1033" s="1"/>
      <c r="FA1033" s="12"/>
      <c r="FB1033" s="6" t="str">
        <f>+IFERROR(VALUE(RIGHT(Tabla27[[#This Row],[B2B]],6)),"")</f>
        <v/>
      </c>
      <c r="FC1033" s="6" t="str">
        <f>+IFERROR(VLOOKUP(FA1033,Auxiliar!$A:$C,2,0),"")</f>
        <v/>
      </c>
      <c r="FD1033" s="7" t="str">
        <f>+IFERROR(VLOOKUP(FA1033,Auxiliar!$A:$C,3,0),"")</f>
        <v/>
      </c>
      <c r="FE1033" s="1"/>
      <c r="FF1033" s="12"/>
      <c r="FG1033" s="6" t="str">
        <f>+IFERROR(VALUE(RIGHT(Tabla28[[#This Row],[B2B]],6)),"")</f>
        <v/>
      </c>
      <c r="FH1033" s="6" t="str">
        <f>+IFERROR(VLOOKUP(FF1033,Auxiliar!$A:$C,2,0),"")</f>
        <v/>
      </c>
      <c r="FI1033" s="7" t="str">
        <f>+IFERROR(VLOOKUP(FF1033,Auxiliar!$A:$C,3,0),"")</f>
        <v/>
      </c>
      <c r="FJ1033" s="1"/>
      <c r="FK1033" s="12"/>
      <c r="FL1033" s="6" t="str">
        <f>+IFERROR(VALUE(RIGHT(Tabla29[[#This Row],[B2B]],6)),"")</f>
        <v/>
      </c>
      <c r="FM1033" s="6" t="str">
        <f>+IFERROR(VLOOKUP(FK1033,Auxiliar!$A:$C,2,0),"")</f>
        <v/>
      </c>
      <c r="FN1033" s="7" t="str">
        <f>+IFERROR(VLOOKUP(FK1033,Auxiliar!$A:$C,3,0),"")</f>
        <v/>
      </c>
      <c r="FO1033" s="1"/>
      <c r="FP1033" s="12"/>
      <c r="FQ1033" s="6" t="str">
        <f>+IFERROR(VALUE(RIGHT(Tabla30[[#This Row],[B2B]],6)),"")</f>
        <v/>
      </c>
      <c r="FR1033" s="6" t="str">
        <f>+IFERROR(VLOOKUP(FP1033,Auxiliar!$A:$C,2,0),"")</f>
        <v/>
      </c>
      <c r="FS1033" s="7"/>
      <c r="FT1033" s="1"/>
      <c r="FU1033" s="12"/>
      <c r="FV1033" s="6" t="str">
        <f>+IFERROR(VALUE(RIGHT(Tabla31[[#This Row],[B2B]],6)),"")</f>
        <v/>
      </c>
      <c r="FW1033" s="6" t="str">
        <f>+IFERROR(VLOOKUP(FU1033,Auxiliar!$A:$C,2,0),"")</f>
        <v/>
      </c>
      <c r="FX1033" s="7" t="str">
        <f>+IFERROR(VLOOKUP(FU1033,Auxiliar!$A:$C,3,0),"")</f>
        <v/>
      </c>
      <c r="FY1033" s="1"/>
      <c r="FZ1033" s="12"/>
      <c r="GA1033" s="6" t="str">
        <f>+IFERROR(VALUE(RIGHT(Tabla32[[#This Row],[B2B]],6)),"")</f>
        <v/>
      </c>
      <c r="GB1033" s="6" t="str">
        <f>+IFERROR(VLOOKUP(FZ1033,Auxiliar!$A:$C,2,0),"")</f>
        <v/>
      </c>
      <c r="GC1033" s="7" t="str">
        <f>+IFERROR(VLOOKUP(FZ1033,Auxiliar!$A:$C,3,0),"")</f>
        <v/>
      </c>
      <c r="GD1033" s="1"/>
      <c r="GE1033" s="12"/>
      <c r="GF1033" s="6" t="str">
        <f>+IFERROR(VALUE(RIGHT(Tabla33[[#This Row],[B2B]],6)),"")</f>
        <v/>
      </c>
      <c r="GG1033" s="6" t="str">
        <f>+IFERROR(VLOOKUP(GE1033,Auxiliar!$A:$C,2,0),"")</f>
        <v/>
      </c>
      <c r="GH1033" s="7" t="str">
        <f>+IFERROR(VLOOKUP(GE1033,Auxiliar!$A:$C,3,0),"")</f>
        <v/>
      </c>
    </row>
    <row r="1034" spans="37:190" x14ac:dyDescent="0.25">
      <c r="AK1034" s="1">
        <v>11954</v>
      </c>
      <c r="AL1034" s="1" t="s">
        <v>30</v>
      </c>
      <c r="AM1034" s="6">
        <f>+IFERROR(VALUE(RIGHT(Tabla7[[#This Row],[B2B]],6)),"")</f>
        <v>11954</v>
      </c>
      <c r="AN1034" s="6" t="str">
        <f>+IFERROR(VLOOKUP(AL1034,Auxiliar!$A:$C,2,0),"")</f>
        <v>LATONES</v>
      </c>
      <c r="AO1034" s="7" t="str">
        <f>+IFERROR(VLOOKUP(AL1034,Auxiliar!$A:$C,3,0),"")</f>
        <v>1b 4% | 5b 7% | 97b 0%</v>
      </c>
      <c r="AW1034" s="1"/>
      <c r="AX1034" s="1" t="s">
        <v>32</v>
      </c>
      <c r="AY1034" s="6" t="str">
        <f>+IFERROR(VALUE(RIGHT(Tabla9[[#This Row],[B2B]],6)),"")</f>
        <v/>
      </c>
      <c r="AZ1034" s="6" t="str">
        <f>+IFERROR(VLOOKUP(AX1034,Auxiliar!$A:$C,2,0),"")</f>
        <v>LATONES</v>
      </c>
      <c r="BA1034" s="7" t="str">
        <f>+IFERROR(VLOOKUP(AX1034,Auxiliar!$A:$C,3,0),"")</f>
        <v>2b 3% | 4b 4% | 6b 5% | 10b 8%  | 385b 0%</v>
      </c>
      <c r="CA1034" s="1">
        <v>7095</v>
      </c>
      <c r="CB1034" s="1" t="s">
        <v>35</v>
      </c>
      <c r="CC1034" s="6">
        <f>+IFERROR(VALUE(RIGHT(Tabla14[[#This Row],[B2B]],6)),"")</f>
        <v>7095</v>
      </c>
      <c r="CD1034" s="6" t="str">
        <f>+IFERROR(VLOOKUP(CB1034,Auxiliar!$A:$C,2,0),"")</f>
        <v>Corona 710cc</v>
      </c>
      <c r="CE1034" s="7" t="str">
        <f>+IFERROR(VLOOKUP(CB1034,Auxiliar!$A:$C,3,0),"")</f>
        <v>1b 10% | 85b 0%</v>
      </c>
      <c r="CM1034" s="1">
        <v>10001</v>
      </c>
      <c r="CN1034" s="1" t="s">
        <v>20</v>
      </c>
      <c r="CO1034" s="6">
        <v>10001</v>
      </c>
      <c r="CP1034" s="6" t="s">
        <v>20</v>
      </c>
      <c r="CQ1034" s="7" t="s">
        <v>21</v>
      </c>
      <c r="CY1034" s="1">
        <v>10001</v>
      </c>
      <c r="CZ1034" s="1" t="s">
        <v>16</v>
      </c>
      <c r="DA1034" s="6">
        <f>+IFERROR(VALUE(RIGHT(Tabla18[[#This Row],[B2B]],6)),"")</f>
        <v>10001</v>
      </c>
      <c r="DB1034" s="6" t="str">
        <f>+IFERROR(VLOOKUP(CZ1034,Auxiliar!$A:$C,2,0),"")</f>
        <v>PREMIUM</v>
      </c>
      <c r="DC1034" s="7" t="str">
        <f>+IFERROR(VLOOKUP(CZ1034,Auxiliar!$A:$C,3,0),"")</f>
        <v>0b 0% | 2b 2% | 5b 3,5% | 10b 5%</v>
      </c>
      <c r="DE1034" s="1">
        <v>10001</v>
      </c>
      <c r="DF1034" s="1" t="s">
        <v>19</v>
      </c>
      <c r="DG1034" s="6">
        <f>+IFERROR(VALUE(RIGHT(Tabla19[[#This Row],[B2B]],6)),"")</f>
        <v>10001</v>
      </c>
      <c r="DH1034" s="6" t="str">
        <f>+IFERROR(VLOOKUP(DF1034,Auxiliar!$A:$C,2,0),"")</f>
        <v>MICHELOB</v>
      </c>
      <c r="DI1034" s="7" t="str">
        <f>+IFERROR(VLOOKUP(DF1034,Auxiliar!$A:$C,3,0),"")</f>
        <v>1b 7% | 3b 22% | 8b 27%</v>
      </c>
      <c r="DK1034" s="1"/>
      <c r="DL1034" s="1"/>
      <c r="DM1034" s="6" t="str">
        <f>+IFERROR(VALUE(RIGHT(Tabla20[[#This Row],[B2B]],6)),"")</f>
        <v/>
      </c>
      <c r="DN1034" s="6" t="str">
        <f>+IFERROR(VLOOKUP(DL1034,Auxiliar!$A:$C,2,0),"")</f>
        <v/>
      </c>
      <c r="DO1034" s="7" t="str">
        <f>+IFERROR(VLOOKUP(DL1034,Auxiliar!$A:$C,3,0),"")</f>
        <v/>
      </c>
      <c r="DQ1034" s="1">
        <v>6790</v>
      </c>
      <c r="DR1034" s="12" t="s">
        <v>24</v>
      </c>
      <c r="DS1034" s="6">
        <f>+IFERROR(VALUE(RIGHT(Tabla21[[#This Row],[B2B]],6)),"")</f>
        <v>6790</v>
      </c>
      <c r="DT1034" s="6" t="str">
        <f>+IFERROR(VLOOKUP(DR1034,Auxiliar!$A:$C,2,0),"")</f>
        <v>CORONA PORRON</v>
      </c>
      <c r="DU1034" s="7" t="str">
        <f>+IFERROR(VLOOKUP(DR1034,Auxiliar!$A:$C,3,0),"")</f>
        <v>1b 5% | 20b 0%</v>
      </c>
      <c r="DW1034" s="1"/>
      <c r="DX1034" s="12"/>
      <c r="DY1034" s="6" t="str">
        <f>+IFERROR(VALUE(RIGHT(Tabla22[[#This Row],[B2B]],6)),"")</f>
        <v/>
      </c>
      <c r="DZ1034" s="6" t="str">
        <f>+IFERROR(VLOOKUP(DX1034,Auxiliar!$A:$C,2,0),"")</f>
        <v/>
      </c>
      <c r="EA1034" s="7" t="str">
        <f>+IFERROR(VLOOKUP(DX1034,Auxiliar!$A:$C,3,0),"")</f>
        <v/>
      </c>
      <c r="EC1034" s="1"/>
      <c r="ED1034" s="12"/>
      <c r="EE1034" s="6" t="str">
        <f>+IFERROR(VALUE(RIGHT(Tabla23[[#This Row],[B2B]],6)),"")</f>
        <v/>
      </c>
      <c r="EF1034" s="6" t="str">
        <f>+IFERROR(VLOOKUP(ED1034,Auxiliar!$A:$C,2,0),"")</f>
        <v/>
      </c>
      <c r="EG1034" s="7" t="str">
        <f>+IFERROR(VLOOKUP(ED1034,Auxiliar!$A:$C,3,0),"")</f>
        <v/>
      </c>
      <c r="EI1034" s="1"/>
      <c r="EJ1034" s="12"/>
      <c r="EK1034" s="6" t="str">
        <f>+IFERROR(VALUE(RIGHT(Tabla24[[#This Row],[B2B]],6)),"")</f>
        <v/>
      </c>
      <c r="EL1034" s="6" t="str">
        <f>+IFERROR(VLOOKUP(EJ1034,Auxiliar!$A:$C,2,0),"")</f>
        <v/>
      </c>
      <c r="EM1034" s="7" t="str">
        <f>+IFERROR(VLOOKUP(EJ1034,Auxiliar!$A:$C,3,0),"")</f>
        <v/>
      </c>
      <c r="EO1034" s="1"/>
      <c r="EP1034" s="12"/>
      <c r="EQ1034" s="6" t="str">
        <f>+IFERROR(VALUE(RIGHT(Tabla25[[#This Row],[B2B]],6)),"")</f>
        <v/>
      </c>
      <c r="ER1034" s="6" t="str">
        <f>+IFERROR(VLOOKUP(EP1034,Auxiliar!$A:$C,2,0),"")</f>
        <v/>
      </c>
      <c r="ES1034" s="7" t="str">
        <f>+IFERROR(VLOOKUP(EP1034,Auxiliar!$A:$C,3,0),"")</f>
        <v/>
      </c>
      <c r="EU1034" s="1"/>
      <c r="EV1034" s="12"/>
      <c r="EW1034" s="6" t="str">
        <f>+IFERROR(VALUE(RIGHT(Tabla26[[#This Row],[B2B]],6)),"")</f>
        <v/>
      </c>
      <c r="EX1034" s="6" t="str">
        <f>+IFERROR(VLOOKUP(EV1034,Auxiliar!$A:$C,2,0),"")</f>
        <v/>
      </c>
      <c r="EY1034" s="7" t="str">
        <f>+IFERROR(VLOOKUP(EV1034,Auxiliar!$A:$C,3,0),"")</f>
        <v/>
      </c>
      <c r="EZ1034" s="1"/>
      <c r="FA1034" s="12"/>
      <c r="FB1034" s="6" t="str">
        <f>+IFERROR(VALUE(RIGHT(Tabla27[[#This Row],[B2B]],6)),"")</f>
        <v/>
      </c>
      <c r="FC1034" s="6" t="str">
        <f>+IFERROR(VLOOKUP(FA1034,Auxiliar!$A:$C,2,0),"")</f>
        <v/>
      </c>
      <c r="FD1034" s="7" t="str">
        <f>+IFERROR(VLOOKUP(FA1034,Auxiliar!$A:$C,3,0),"")</f>
        <v/>
      </c>
      <c r="FE1034" s="1"/>
      <c r="FF1034" s="12"/>
      <c r="FG1034" s="6" t="str">
        <f>+IFERROR(VALUE(RIGHT(Tabla28[[#This Row],[B2B]],6)),"")</f>
        <v/>
      </c>
      <c r="FH1034" s="6" t="str">
        <f>+IFERROR(VLOOKUP(FF1034,Auxiliar!$A:$C,2,0),"")</f>
        <v/>
      </c>
      <c r="FI1034" s="7" t="str">
        <f>+IFERROR(VLOOKUP(FF1034,Auxiliar!$A:$C,3,0),"")</f>
        <v/>
      </c>
      <c r="FJ1034" s="1"/>
      <c r="FK1034" s="12"/>
      <c r="FL1034" s="6" t="str">
        <f>+IFERROR(VALUE(RIGHT(Tabla29[[#This Row],[B2B]],6)),"")</f>
        <v/>
      </c>
      <c r="FM1034" s="6" t="str">
        <f>+IFERROR(VLOOKUP(FK1034,Auxiliar!$A:$C,2,0),"")</f>
        <v/>
      </c>
      <c r="FN1034" s="7" t="str">
        <f>+IFERROR(VLOOKUP(FK1034,Auxiliar!$A:$C,3,0),"")</f>
        <v/>
      </c>
      <c r="FO1034" s="1"/>
      <c r="FP1034" s="12"/>
      <c r="FQ1034" s="6" t="str">
        <f>+IFERROR(VALUE(RIGHT(Tabla30[[#This Row],[B2B]],6)),"")</f>
        <v/>
      </c>
      <c r="FR1034" s="6" t="str">
        <f>+IFERROR(VLOOKUP(FP1034,Auxiliar!$A:$C,2,0),"")</f>
        <v/>
      </c>
      <c r="FS1034" s="7"/>
      <c r="FT1034" s="1"/>
      <c r="FU1034" s="12"/>
      <c r="FV1034" s="6" t="str">
        <f>+IFERROR(VALUE(RIGHT(Tabla31[[#This Row],[B2B]],6)),"")</f>
        <v/>
      </c>
      <c r="FW1034" s="6" t="str">
        <f>+IFERROR(VLOOKUP(FU1034,Auxiliar!$A:$C,2,0),"")</f>
        <v/>
      </c>
      <c r="FX1034" s="7" t="str">
        <f>+IFERROR(VLOOKUP(FU1034,Auxiliar!$A:$C,3,0),"")</f>
        <v/>
      </c>
      <c r="FY1034" s="1"/>
      <c r="FZ1034" s="12"/>
      <c r="GA1034" s="6" t="str">
        <f>+IFERROR(VALUE(RIGHT(Tabla32[[#This Row],[B2B]],6)),"")</f>
        <v/>
      </c>
      <c r="GB1034" s="6" t="str">
        <f>+IFERROR(VLOOKUP(FZ1034,Auxiliar!$A:$C,2,0),"")</f>
        <v/>
      </c>
      <c r="GC1034" s="7" t="str">
        <f>+IFERROR(VLOOKUP(FZ1034,Auxiliar!$A:$C,3,0),"")</f>
        <v/>
      </c>
      <c r="GD1034" s="1"/>
      <c r="GE1034" s="12"/>
      <c r="GF1034" s="6" t="str">
        <f>+IFERROR(VALUE(RIGHT(Tabla33[[#This Row],[B2B]],6)),"")</f>
        <v/>
      </c>
      <c r="GG1034" s="6" t="str">
        <f>+IFERROR(VLOOKUP(GE1034,Auxiliar!$A:$C,2,0),"")</f>
        <v/>
      </c>
      <c r="GH1034" s="7" t="str">
        <f>+IFERROR(VLOOKUP(GE1034,Auxiliar!$A:$C,3,0),"")</f>
        <v/>
      </c>
    </row>
    <row r="1035" spans="37:190" x14ac:dyDescent="0.25">
      <c r="AK1035" s="1">
        <v>11955</v>
      </c>
      <c r="AL1035" s="1" t="s">
        <v>30</v>
      </c>
      <c r="AM1035" s="6">
        <f>+IFERROR(VALUE(RIGHT(Tabla7[[#This Row],[B2B]],6)),"")</f>
        <v>11955</v>
      </c>
      <c r="AN1035" s="6" t="str">
        <f>+IFERROR(VLOOKUP(AL1035,Auxiliar!$A:$C,2,0),"")</f>
        <v>LATONES</v>
      </c>
      <c r="AO1035" s="7" t="str">
        <f>+IFERROR(VLOOKUP(AL1035,Auxiliar!$A:$C,3,0),"")</f>
        <v>1b 4% | 5b 7% | 97b 0%</v>
      </c>
      <c r="AW1035" s="1"/>
      <c r="AX1035" s="1" t="s">
        <v>32</v>
      </c>
      <c r="AY1035" s="6" t="str">
        <f>+IFERROR(VALUE(RIGHT(Tabla9[[#This Row],[B2B]],6)),"")</f>
        <v/>
      </c>
      <c r="AZ1035" s="6" t="str">
        <f>+IFERROR(VLOOKUP(AX1035,Auxiliar!$A:$C,2,0),"")</f>
        <v>LATONES</v>
      </c>
      <c r="BA1035" s="7" t="str">
        <f>+IFERROR(VLOOKUP(AX1035,Auxiliar!$A:$C,3,0),"")</f>
        <v>2b 3% | 4b 4% | 6b 5% | 10b 8%  | 385b 0%</v>
      </c>
      <c r="CA1035" s="1">
        <v>7110</v>
      </c>
      <c r="CB1035" s="1" t="s">
        <v>35</v>
      </c>
      <c r="CC1035" s="6">
        <f>+IFERROR(VALUE(RIGHT(Tabla14[[#This Row],[B2B]],6)),"")</f>
        <v>7110</v>
      </c>
      <c r="CD1035" s="6" t="str">
        <f>+IFERROR(VLOOKUP(CB1035,Auxiliar!$A:$C,2,0),"")</f>
        <v>Corona 710cc</v>
      </c>
      <c r="CE1035" s="7" t="str">
        <f>+IFERROR(VLOOKUP(CB1035,Auxiliar!$A:$C,3,0),"")</f>
        <v>1b 10% | 85b 0%</v>
      </c>
      <c r="CM1035" s="1">
        <v>10002</v>
      </c>
      <c r="CN1035" s="1" t="s">
        <v>20</v>
      </c>
      <c r="CO1035" s="6">
        <v>10002</v>
      </c>
      <c r="CP1035" s="6" t="s">
        <v>20</v>
      </c>
      <c r="CQ1035" s="7" t="s">
        <v>21</v>
      </c>
      <c r="CY1035" s="1">
        <v>10002</v>
      </c>
      <c r="CZ1035" s="1" t="s">
        <v>16</v>
      </c>
      <c r="DA1035" s="6">
        <f>+IFERROR(VALUE(RIGHT(Tabla18[[#This Row],[B2B]],6)),"")</f>
        <v>10002</v>
      </c>
      <c r="DB1035" s="6" t="str">
        <f>+IFERROR(VLOOKUP(CZ1035,Auxiliar!$A:$C,2,0),"")</f>
        <v>PREMIUM</v>
      </c>
      <c r="DC1035" s="7" t="str">
        <f>+IFERROR(VLOOKUP(CZ1035,Auxiliar!$A:$C,3,0),"")</f>
        <v>0b 0% | 2b 2% | 5b 3,5% | 10b 5%</v>
      </c>
      <c r="DE1035" s="1">
        <v>10002</v>
      </c>
      <c r="DF1035" s="1" t="s">
        <v>19</v>
      </c>
      <c r="DG1035" s="6">
        <f>+IFERROR(VALUE(RIGHT(Tabla19[[#This Row],[B2B]],6)),"")</f>
        <v>10002</v>
      </c>
      <c r="DH1035" s="6" t="str">
        <f>+IFERROR(VLOOKUP(DF1035,Auxiliar!$A:$C,2,0),"")</f>
        <v>MICHELOB</v>
      </c>
      <c r="DI1035" s="7" t="str">
        <f>+IFERROR(VLOOKUP(DF1035,Auxiliar!$A:$C,3,0),"")</f>
        <v>1b 7% | 3b 22% | 8b 27%</v>
      </c>
      <c r="DK1035" s="1"/>
      <c r="DL1035" s="1"/>
      <c r="DM1035" s="6" t="str">
        <f>+IFERROR(VALUE(RIGHT(Tabla20[[#This Row],[B2B]],6)),"")</f>
        <v/>
      </c>
      <c r="DN1035" s="6" t="str">
        <f>+IFERROR(VLOOKUP(DL1035,Auxiliar!$A:$C,2,0),"")</f>
        <v/>
      </c>
      <c r="DO1035" s="7" t="str">
        <f>+IFERROR(VLOOKUP(DL1035,Auxiliar!$A:$C,3,0),"")</f>
        <v/>
      </c>
      <c r="DQ1035" s="1">
        <v>6840</v>
      </c>
      <c r="DR1035" s="12" t="s">
        <v>24</v>
      </c>
      <c r="DS1035" s="6">
        <f>+IFERROR(VALUE(RIGHT(Tabla21[[#This Row],[B2B]],6)),"")</f>
        <v>6840</v>
      </c>
      <c r="DT1035" s="6" t="str">
        <f>+IFERROR(VLOOKUP(DR1035,Auxiliar!$A:$C,2,0),"")</f>
        <v>CORONA PORRON</v>
      </c>
      <c r="DU1035" s="7" t="str">
        <f>+IFERROR(VLOOKUP(DR1035,Auxiliar!$A:$C,3,0),"")</f>
        <v>1b 5% | 20b 0%</v>
      </c>
      <c r="DW1035" s="1"/>
      <c r="DX1035" s="12"/>
      <c r="DY1035" s="6" t="str">
        <f>+IFERROR(VALUE(RIGHT(Tabla22[[#This Row],[B2B]],6)),"")</f>
        <v/>
      </c>
      <c r="DZ1035" s="6" t="str">
        <f>+IFERROR(VLOOKUP(DX1035,Auxiliar!$A:$C,2,0),"")</f>
        <v/>
      </c>
      <c r="EA1035" s="7" t="str">
        <f>+IFERROR(VLOOKUP(DX1035,Auxiliar!$A:$C,3,0),"")</f>
        <v/>
      </c>
      <c r="EC1035" s="1"/>
      <c r="ED1035" s="12"/>
      <c r="EE1035" s="6" t="str">
        <f>+IFERROR(VALUE(RIGHT(Tabla23[[#This Row],[B2B]],6)),"")</f>
        <v/>
      </c>
      <c r="EF1035" s="6" t="str">
        <f>+IFERROR(VLOOKUP(ED1035,Auxiliar!$A:$C,2,0),"")</f>
        <v/>
      </c>
      <c r="EG1035" s="7" t="str">
        <f>+IFERROR(VLOOKUP(ED1035,Auxiliar!$A:$C,3,0),"")</f>
        <v/>
      </c>
      <c r="EI1035" s="1"/>
      <c r="EJ1035" s="12"/>
      <c r="EK1035" s="6" t="str">
        <f>+IFERROR(VALUE(RIGHT(Tabla24[[#This Row],[B2B]],6)),"")</f>
        <v/>
      </c>
      <c r="EL1035" s="6" t="str">
        <f>+IFERROR(VLOOKUP(EJ1035,Auxiliar!$A:$C,2,0),"")</f>
        <v/>
      </c>
      <c r="EM1035" s="7" t="str">
        <f>+IFERROR(VLOOKUP(EJ1035,Auxiliar!$A:$C,3,0),"")</f>
        <v/>
      </c>
      <c r="EO1035" s="1"/>
      <c r="EP1035" s="12"/>
      <c r="EQ1035" s="6" t="str">
        <f>+IFERROR(VALUE(RIGHT(Tabla25[[#This Row],[B2B]],6)),"")</f>
        <v/>
      </c>
      <c r="ER1035" s="6" t="str">
        <f>+IFERROR(VLOOKUP(EP1035,Auxiliar!$A:$C,2,0),"")</f>
        <v/>
      </c>
      <c r="ES1035" s="7" t="str">
        <f>+IFERROR(VLOOKUP(EP1035,Auxiliar!$A:$C,3,0),"")</f>
        <v/>
      </c>
      <c r="EU1035" s="1"/>
      <c r="EV1035" s="12"/>
      <c r="EW1035" s="6" t="str">
        <f>+IFERROR(VALUE(RIGHT(Tabla26[[#This Row],[B2B]],6)),"")</f>
        <v/>
      </c>
      <c r="EX1035" s="6" t="str">
        <f>+IFERROR(VLOOKUP(EV1035,Auxiliar!$A:$C,2,0),"")</f>
        <v/>
      </c>
      <c r="EY1035" s="7" t="str">
        <f>+IFERROR(VLOOKUP(EV1035,Auxiliar!$A:$C,3,0),"")</f>
        <v/>
      </c>
      <c r="EZ1035" s="1"/>
      <c r="FA1035" s="12"/>
      <c r="FB1035" s="6" t="str">
        <f>+IFERROR(VALUE(RIGHT(Tabla27[[#This Row],[B2B]],6)),"")</f>
        <v/>
      </c>
      <c r="FC1035" s="6" t="str">
        <f>+IFERROR(VLOOKUP(FA1035,Auxiliar!$A:$C,2,0),"")</f>
        <v/>
      </c>
      <c r="FD1035" s="7" t="str">
        <f>+IFERROR(VLOOKUP(FA1035,Auxiliar!$A:$C,3,0),"")</f>
        <v/>
      </c>
      <c r="FE1035" s="1"/>
      <c r="FF1035" s="12"/>
      <c r="FG1035" s="6" t="str">
        <f>+IFERROR(VALUE(RIGHT(Tabla28[[#This Row],[B2B]],6)),"")</f>
        <v/>
      </c>
      <c r="FH1035" s="6" t="str">
        <f>+IFERROR(VLOOKUP(FF1035,Auxiliar!$A:$C,2,0),"")</f>
        <v/>
      </c>
      <c r="FI1035" s="7" t="str">
        <f>+IFERROR(VLOOKUP(FF1035,Auxiliar!$A:$C,3,0),"")</f>
        <v/>
      </c>
      <c r="FJ1035" s="1"/>
      <c r="FK1035" s="12"/>
      <c r="FL1035" s="6" t="str">
        <f>+IFERROR(VALUE(RIGHT(Tabla29[[#This Row],[B2B]],6)),"")</f>
        <v/>
      </c>
      <c r="FM1035" s="6" t="str">
        <f>+IFERROR(VLOOKUP(FK1035,Auxiliar!$A:$C,2,0),"")</f>
        <v/>
      </c>
      <c r="FN1035" s="7" t="str">
        <f>+IFERROR(VLOOKUP(FK1035,Auxiliar!$A:$C,3,0),"")</f>
        <v/>
      </c>
      <c r="FO1035" s="1"/>
      <c r="FP1035" s="12"/>
      <c r="FQ1035" s="6" t="str">
        <f>+IFERROR(VALUE(RIGHT(Tabla30[[#This Row],[B2B]],6)),"")</f>
        <v/>
      </c>
      <c r="FR1035" s="6" t="str">
        <f>+IFERROR(VLOOKUP(FP1035,Auxiliar!$A:$C,2,0),"")</f>
        <v/>
      </c>
      <c r="FS1035" s="7"/>
      <c r="FT1035" s="1"/>
      <c r="FU1035" s="12"/>
      <c r="FV1035" s="6" t="str">
        <f>+IFERROR(VALUE(RIGHT(Tabla31[[#This Row],[B2B]],6)),"")</f>
        <v/>
      </c>
      <c r="FW1035" s="6" t="str">
        <f>+IFERROR(VLOOKUP(FU1035,Auxiliar!$A:$C,2,0),"")</f>
        <v/>
      </c>
      <c r="FX1035" s="7" t="str">
        <f>+IFERROR(VLOOKUP(FU1035,Auxiliar!$A:$C,3,0),"")</f>
        <v/>
      </c>
      <c r="FY1035" s="1"/>
      <c r="FZ1035" s="12"/>
      <c r="GA1035" s="6" t="str">
        <f>+IFERROR(VALUE(RIGHT(Tabla32[[#This Row],[B2B]],6)),"")</f>
        <v/>
      </c>
      <c r="GB1035" s="6" t="str">
        <f>+IFERROR(VLOOKUP(FZ1035,Auxiliar!$A:$C,2,0),"")</f>
        <v/>
      </c>
      <c r="GC1035" s="7" t="str">
        <f>+IFERROR(VLOOKUP(FZ1035,Auxiliar!$A:$C,3,0),"")</f>
        <v/>
      </c>
      <c r="GD1035" s="1"/>
      <c r="GE1035" s="12"/>
      <c r="GF1035" s="6" t="str">
        <f>+IFERROR(VALUE(RIGHT(Tabla33[[#This Row],[B2B]],6)),"")</f>
        <v/>
      </c>
      <c r="GG1035" s="6" t="str">
        <f>+IFERROR(VLOOKUP(GE1035,Auxiliar!$A:$C,2,0),"")</f>
        <v/>
      </c>
      <c r="GH1035" s="7" t="str">
        <f>+IFERROR(VLOOKUP(GE1035,Auxiliar!$A:$C,3,0),"")</f>
        <v/>
      </c>
    </row>
    <row r="1036" spans="37:190" x14ac:dyDescent="0.25">
      <c r="AK1036" s="1">
        <v>11957</v>
      </c>
      <c r="AL1036" s="1" t="s">
        <v>30</v>
      </c>
      <c r="AM1036" s="6">
        <f>+IFERROR(VALUE(RIGHT(Tabla7[[#This Row],[B2B]],6)),"")</f>
        <v>11957</v>
      </c>
      <c r="AN1036" s="6" t="str">
        <f>+IFERROR(VLOOKUP(AL1036,Auxiliar!$A:$C,2,0),"")</f>
        <v>LATONES</v>
      </c>
      <c r="AO1036" s="7" t="str">
        <f>+IFERROR(VLOOKUP(AL1036,Auxiliar!$A:$C,3,0),"")</f>
        <v>1b 4% | 5b 7% | 97b 0%</v>
      </c>
      <c r="AW1036" s="1"/>
      <c r="AX1036" s="1" t="s">
        <v>32</v>
      </c>
      <c r="AY1036" s="6" t="str">
        <f>+IFERROR(VALUE(RIGHT(Tabla9[[#This Row],[B2B]],6)),"")</f>
        <v/>
      </c>
      <c r="AZ1036" s="6" t="str">
        <f>+IFERROR(VLOOKUP(AX1036,Auxiliar!$A:$C,2,0),"")</f>
        <v>LATONES</v>
      </c>
      <c r="BA1036" s="7" t="str">
        <f>+IFERROR(VLOOKUP(AX1036,Auxiliar!$A:$C,3,0),"")</f>
        <v>2b 3% | 4b 4% | 6b 5% | 10b 8%  | 385b 0%</v>
      </c>
      <c r="CA1036" s="1">
        <v>7179</v>
      </c>
      <c r="CB1036" s="1" t="s">
        <v>35</v>
      </c>
      <c r="CC1036" s="6">
        <f>+IFERROR(VALUE(RIGHT(Tabla14[[#This Row],[B2B]],6)),"")</f>
        <v>7179</v>
      </c>
      <c r="CD1036" s="6" t="str">
        <f>+IFERROR(VLOOKUP(CB1036,Auxiliar!$A:$C,2,0),"")</f>
        <v>Corona 710cc</v>
      </c>
      <c r="CE1036" s="7" t="str">
        <f>+IFERROR(VLOOKUP(CB1036,Auxiliar!$A:$C,3,0),"")</f>
        <v>1b 10% | 85b 0%</v>
      </c>
      <c r="CM1036" s="1">
        <v>10008</v>
      </c>
      <c r="CN1036" s="1" t="s">
        <v>20</v>
      </c>
      <c r="CO1036" s="6">
        <v>10008</v>
      </c>
      <c r="CP1036" s="6" t="s">
        <v>20</v>
      </c>
      <c r="CQ1036" s="7" t="s">
        <v>21</v>
      </c>
      <c r="CY1036" s="1">
        <v>10008</v>
      </c>
      <c r="CZ1036" s="1" t="s">
        <v>16</v>
      </c>
      <c r="DA1036" s="6">
        <f>+IFERROR(VALUE(RIGHT(Tabla18[[#This Row],[B2B]],6)),"")</f>
        <v>10008</v>
      </c>
      <c r="DB1036" s="6" t="str">
        <f>+IFERROR(VLOOKUP(CZ1036,Auxiliar!$A:$C,2,0),"")</f>
        <v>PREMIUM</v>
      </c>
      <c r="DC1036" s="7" t="str">
        <f>+IFERROR(VLOOKUP(CZ1036,Auxiliar!$A:$C,3,0),"")</f>
        <v>0b 0% | 2b 2% | 5b 3,5% | 10b 5%</v>
      </c>
      <c r="DE1036" s="1">
        <v>10008</v>
      </c>
      <c r="DF1036" s="1" t="s">
        <v>19</v>
      </c>
      <c r="DG1036" s="6">
        <f>+IFERROR(VALUE(RIGHT(Tabla19[[#This Row],[B2B]],6)),"")</f>
        <v>10008</v>
      </c>
      <c r="DH1036" s="6" t="str">
        <f>+IFERROR(VLOOKUP(DF1036,Auxiliar!$A:$C,2,0),"")</f>
        <v>MICHELOB</v>
      </c>
      <c r="DI1036" s="7" t="str">
        <f>+IFERROR(VLOOKUP(DF1036,Auxiliar!$A:$C,3,0),"")</f>
        <v>1b 7% | 3b 22% | 8b 27%</v>
      </c>
      <c r="DK1036" s="1"/>
      <c r="DL1036" s="1"/>
      <c r="DM1036" s="6" t="str">
        <f>+IFERROR(VALUE(RIGHT(Tabla20[[#This Row],[B2B]],6)),"")</f>
        <v/>
      </c>
      <c r="DN1036" s="6" t="str">
        <f>+IFERROR(VLOOKUP(DL1036,Auxiliar!$A:$C,2,0),"")</f>
        <v/>
      </c>
      <c r="DO1036" s="7" t="str">
        <f>+IFERROR(VLOOKUP(DL1036,Auxiliar!$A:$C,3,0),"")</f>
        <v/>
      </c>
      <c r="DQ1036" s="1">
        <v>7095</v>
      </c>
      <c r="DR1036" s="12" t="s">
        <v>24</v>
      </c>
      <c r="DS1036" s="6">
        <f>+IFERROR(VALUE(RIGHT(Tabla21[[#This Row],[B2B]],6)),"")</f>
        <v>7095</v>
      </c>
      <c r="DT1036" s="6" t="str">
        <f>+IFERROR(VLOOKUP(DR1036,Auxiliar!$A:$C,2,0),"")</f>
        <v>CORONA PORRON</v>
      </c>
      <c r="DU1036" s="7" t="str">
        <f>+IFERROR(VLOOKUP(DR1036,Auxiliar!$A:$C,3,0),"")</f>
        <v>1b 5% | 20b 0%</v>
      </c>
      <c r="DW1036" s="1"/>
      <c r="DX1036" s="12"/>
      <c r="DY1036" s="6" t="str">
        <f>+IFERROR(VALUE(RIGHT(Tabla22[[#This Row],[B2B]],6)),"")</f>
        <v/>
      </c>
      <c r="DZ1036" s="6" t="str">
        <f>+IFERROR(VLOOKUP(DX1036,Auxiliar!$A:$C,2,0),"")</f>
        <v/>
      </c>
      <c r="EA1036" s="7" t="str">
        <f>+IFERROR(VLOOKUP(DX1036,Auxiliar!$A:$C,3,0),"")</f>
        <v/>
      </c>
      <c r="EC1036" s="1"/>
      <c r="ED1036" s="12"/>
      <c r="EE1036" s="6" t="str">
        <f>+IFERROR(VALUE(RIGHT(Tabla23[[#This Row],[B2B]],6)),"")</f>
        <v/>
      </c>
      <c r="EF1036" s="6" t="str">
        <f>+IFERROR(VLOOKUP(ED1036,Auxiliar!$A:$C,2,0),"")</f>
        <v/>
      </c>
      <c r="EG1036" s="7" t="str">
        <f>+IFERROR(VLOOKUP(ED1036,Auxiliar!$A:$C,3,0),"")</f>
        <v/>
      </c>
      <c r="EI1036" s="1"/>
      <c r="EJ1036" s="12"/>
      <c r="EK1036" s="6" t="str">
        <f>+IFERROR(VALUE(RIGHT(Tabla24[[#This Row],[B2B]],6)),"")</f>
        <v/>
      </c>
      <c r="EL1036" s="6" t="str">
        <f>+IFERROR(VLOOKUP(EJ1036,Auxiliar!$A:$C,2,0),"")</f>
        <v/>
      </c>
      <c r="EM1036" s="7" t="str">
        <f>+IFERROR(VLOOKUP(EJ1036,Auxiliar!$A:$C,3,0),"")</f>
        <v/>
      </c>
      <c r="EO1036" s="1"/>
      <c r="EP1036" s="12"/>
      <c r="EQ1036" s="6" t="str">
        <f>+IFERROR(VALUE(RIGHT(Tabla25[[#This Row],[B2B]],6)),"")</f>
        <v/>
      </c>
      <c r="ER1036" s="6" t="str">
        <f>+IFERROR(VLOOKUP(EP1036,Auxiliar!$A:$C,2,0),"")</f>
        <v/>
      </c>
      <c r="ES1036" s="7" t="str">
        <f>+IFERROR(VLOOKUP(EP1036,Auxiliar!$A:$C,3,0),"")</f>
        <v/>
      </c>
      <c r="EU1036" s="1"/>
      <c r="EV1036" s="12"/>
      <c r="EW1036" s="6" t="str">
        <f>+IFERROR(VALUE(RIGHT(Tabla26[[#This Row],[B2B]],6)),"")</f>
        <v/>
      </c>
      <c r="EX1036" s="6" t="str">
        <f>+IFERROR(VLOOKUP(EV1036,Auxiliar!$A:$C,2,0),"")</f>
        <v/>
      </c>
      <c r="EY1036" s="7" t="str">
        <f>+IFERROR(VLOOKUP(EV1036,Auxiliar!$A:$C,3,0),"")</f>
        <v/>
      </c>
      <c r="EZ1036" s="1"/>
      <c r="FA1036" s="12"/>
      <c r="FB1036" s="6" t="str">
        <f>+IFERROR(VALUE(RIGHT(Tabla27[[#This Row],[B2B]],6)),"")</f>
        <v/>
      </c>
      <c r="FC1036" s="6" t="str">
        <f>+IFERROR(VLOOKUP(FA1036,Auxiliar!$A:$C,2,0),"")</f>
        <v/>
      </c>
      <c r="FD1036" s="7" t="str">
        <f>+IFERROR(VLOOKUP(FA1036,Auxiliar!$A:$C,3,0),"")</f>
        <v/>
      </c>
      <c r="FE1036" s="1"/>
      <c r="FF1036" s="12"/>
      <c r="FG1036" s="6" t="str">
        <f>+IFERROR(VALUE(RIGHT(Tabla28[[#This Row],[B2B]],6)),"")</f>
        <v/>
      </c>
      <c r="FH1036" s="6" t="str">
        <f>+IFERROR(VLOOKUP(FF1036,Auxiliar!$A:$C,2,0),"")</f>
        <v/>
      </c>
      <c r="FI1036" s="7" t="str">
        <f>+IFERROR(VLOOKUP(FF1036,Auxiliar!$A:$C,3,0),"")</f>
        <v/>
      </c>
      <c r="FJ1036" s="1"/>
      <c r="FK1036" s="12"/>
      <c r="FL1036" s="6" t="str">
        <f>+IFERROR(VALUE(RIGHT(Tabla29[[#This Row],[B2B]],6)),"")</f>
        <v/>
      </c>
      <c r="FM1036" s="6" t="str">
        <f>+IFERROR(VLOOKUP(FK1036,Auxiliar!$A:$C,2,0),"")</f>
        <v/>
      </c>
      <c r="FN1036" s="7" t="str">
        <f>+IFERROR(VLOOKUP(FK1036,Auxiliar!$A:$C,3,0),"")</f>
        <v/>
      </c>
      <c r="FO1036" s="1"/>
      <c r="FP1036" s="12"/>
      <c r="FQ1036" s="6" t="str">
        <f>+IFERROR(VALUE(RIGHT(Tabla30[[#This Row],[B2B]],6)),"")</f>
        <v/>
      </c>
      <c r="FR1036" s="6" t="str">
        <f>+IFERROR(VLOOKUP(FP1036,Auxiliar!$A:$C,2,0),"")</f>
        <v/>
      </c>
      <c r="FS1036" s="7"/>
      <c r="FT1036" s="1"/>
      <c r="FU1036" s="12"/>
      <c r="FV1036" s="6" t="str">
        <f>+IFERROR(VALUE(RIGHT(Tabla31[[#This Row],[B2B]],6)),"")</f>
        <v/>
      </c>
      <c r="FW1036" s="6" t="str">
        <f>+IFERROR(VLOOKUP(FU1036,Auxiliar!$A:$C,2,0),"")</f>
        <v/>
      </c>
      <c r="FX1036" s="7" t="str">
        <f>+IFERROR(VLOOKUP(FU1036,Auxiliar!$A:$C,3,0),"")</f>
        <v/>
      </c>
      <c r="FY1036" s="1"/>
      <c r="FZ1036" s="12"/>
      <c r="GA1036" s="6" t="str">
        <f>+IFERROR(VALUE(RIGHT(Tabla32[[#This Row],[B2B]],6)),"")</f>
        <v/>
      </c>
      <c r="GB1036" s="6" t="str">
        <f>+IFERROR(VLOOKUP(FZ1036,Auxiliar!$A:$C,2,0),"")</f>
        <v/>
      </c>
      <c r="GC1036" s="7" t="str">
        <f>+IFERROR(VLOOKUP(FZ1036,Auxiliar!$A:$C,3,0),"")</f>
        <v/>
      </c>
      <c r="GD1036" s="1"/>
      <c r="GE1036" s="12"/>
      <c r="GF1036" s="6" t="str">
        <f>+IFERROR(VALUE(RIGHT(Tabla33[[#This Row],[B2B]],6)),"")</f>
        <v/>
      </c>
      <c r="GG1036" s="6" t="str">
        <f>+IFERROR(VLOOKUP(GE1036,Auxiliar!$A:$C,2,0),"")</f>
        <v/>
      </c>
      <c r="GH1036" s="7" t="str">
        <f>+IFERROR(VLOOKUP(GE1036,Auxiliar!$A:$C,3,0),"")</f>
        <v/>
      </c>
    </row>
    <row r="1037" spans="37:190" x14ac:dyDescent="0.25">
      <c r="AK1037" s="1">
        <v>11958</v>
      </c>
      <c r="AL1037" s="1" t="s">
        <v>30</v>
      </c>
      <c r="AM1037" s="6">
        <f>+IFERROR(VALUE(RIGHT(Tabla7[[#This Row],[B2B]],6)),"")</f>
        <v>11958</v>
      </c>
      <c r="AN1037" s="6" t="str">
        <f>+IFERROR(VLOOKUP(AL1037,Auxiliar!$A:$C,2,0),"")</f>
        <v>LATONES</v>
      </c>
      <c r="AO1037" s="7" t="str">
        <f>+IFERROR(VLOOKUP(AL1037,Auxiliar!$A:$C,3,0),"")</f>
        <v>1b 4% | 5b 7% | 97b 0%</v>
      </c>
      <c r="AW1037" s="1"/>
      <c r="AX1037" s="1" t="s">
        <v>32</v>
      </c>
      <c r="AY1037" s="6" t="str">
        <f>+IFERROR(VALUE(RIGHT(Tabla9[[#This Row],[B2B]],6)),"")</f>
        <v/>
      </c>
      <c r="AZ1037" s="6" t="str">
        <f>+IFERROR(VLOOKUP(AX1037,Auxiliar!$A:$C,2,0),"")</f>
        <v>LATONES</v>
      </c>
      <c r="BA1037" s="7" t="str">
        <f>+IFERROR(VLOOKUP(AX1037,Auxiliar!$A:$C,3,0),"")</f>
        <v>2b 3% | 4b 4% | 6b 5% | 10b 8%  | 385b 0%</v>
      </c>
      <c r="CA1037" s="1">
        <v>7216</v>
      </c>
      <c r="CB1037" s="1" t="s">
        <v>35</v>
      </c>
      <c r="CC1037" s="6">
        <f>+IFERROR(VALUE(RIGHT(Tabla14[[#This Row],[B2B]],6)),"")</f>
        <v>7216</v>
      </c>
      <c r="CD1037" s="6" t="str">
        <f>+IFERROR(VLOOKUP(CB1037,Auxiliar!$A:$C,2,0),"")</f>
        <v>Corona 710cc</v>
      </c>
      <c r="CE1037" s="7" t="str">
        <f>+IFERROR(VLOOKUP(CB1037,Auxiliar!$A:$C,3,0),"")</f>
        <v>1b 10% | 85b 0%</v>
      </c>
      <c r="CM1037" s="1">
        <v>10011</v>
      </c>
      <c r="CN1037" s="1" t="s">
        <v>20</v>
      </c>
      <c r="CO1037" s="6">
        <v>10011</v>
      </c>
      <c r="CP1037" s="6" t="s">
        <v>20</v>
      </c>
      <c r="CQ1037" s="7" t="s">
        <v>21</v>
      </c>
      <c r="CY1037" s="1">
        <v>10011</v>
      </c>
      <c r="CZ1037" s="1" t="s">
        <v>16</v>
      </c>
      <c r="DA1037" s="6">
        <f>+IFERROR(VALUE(RIGHT(Tabla18[[#This Row],[B2B]],6)),"")</f>
        <v>10011</v>
      </c>
      <c r="DB1037" s="6" t="str">
        <f>+IFERROR(VLOOKUP(CZ1037,Auxiliar!$A:$C,2,0),"")</f>
        <v>PREMIUM</v>
      </c>
      <c r="DC1037" s="7" t="str">
        <f>+IFERROR(VLOOKUP(CZ1037,Auxiliar!$A:$C,3,0),"")</f>
        <v>0b 0% | 2b 2% | 5b 3,5% | 10b 5%</v>
      </c>
      <c r="DE1037" s="1">
        <v>10011</v>
      </c>
      <c r="DF1037" s="1" t="s">
        <v>19</v>
      </c>
      <c r="DG1037" s="6">
        <f>+IFERROR(VALUE(RIGHT(Tabla19[[#This Row],[B2B]],6)),"")</f>
        <v>10011</v>
      </c>
      <c r="DH1037" s="6" t="str">
        <f>+IFERROR(VLOOKUP(DF1037,Auxiliar!$A:$C,2,0),"")</f>
        <v>MICHELOB</v>
      </c>
      <c r="DI1037" s="7" t="str">
        <f>+IFERROR(VLOOKUP(DF1037,Auxiliar!$A:$C,3,0),"")</f>
        <v>1b 7% | 3b 22% | 8b 27%</v>
      </c>
      <c r="DK1037" s="1"/>
      <c r="DL1037" s="1"/>
      <c r="DM1037" s="6" t="str">
        <f>+IFERROR(VALUE(RIGHT(Tabla20[[#This Row],[B2B]],6)),"")</f>
        <v/>
      </c>
      <c r="DN1037" s="6" t="str">
        <f>+IFERROR(VLOOKUP(DL1037,Auxiliar!$A:$C,2,0),"")</f>
        <v/>
      </c>
      <c r="DO1037" s="7" t="str">
        <f>+IFERROR(VLOOKUP(DL1037,Auxiliar!$A:$C,3,0),"")</f>
        <v/>
      </c>
      <c r="DQ1037" s="1">
        <v>7110</v>
      </c>
      <c r="DR1037" s="12" t="s">
        <v>24</v>
      </c>
      <c r="DS1037" s="6">
        <f>+IFERROR(VALUE(RIGHT(Tabla21[[#This Row],[B2B]],6)),"")</f>
        <v>7110</v>
      </c>
      <c r="DT1037" s="6" t="str">
        <f>+IFERROR(VLOOKUP(DR1037,Auxiliar!$A:$C,2,0),"")</f>
        <v>CORONA PORRON</v>
      </c>
      <c r="DU1037" s="7" t="str">
        <f>+IFERROR(VLOOKUP(DR1037,Auxiliar!$A:$C,3,0),"")</f>
        <v>1b 5% | 20b 0%</v>
      </c>
      <c r="DW1037" s="1"/>
      <c r="DX1037" s="12"/>
      <c r="DY1037" s="6" t="str">
        <f>+IFERROR(VALUE(RIGHT(Tabla22[[#This Row],[B2B]],6)),"")</f>
        <v/>
      </c>
      <c r="DZ1037" s="6" t="str">
        <f>+IFERROR(VLOOKUP(DX1037,Auxiliar!$A:$C,2,0),"")</f>
        <v/>
      </c>
      <c r="EA1037" s="7" t="str">
        <f>+IFERROR(VLOOKUP(DX1037,Auxiliar!$A:$C,3,0),"")</f>
        <v/>
      </c>
      <c r="EC1037" s="1"/>
      <c r="ED1037" s="12"/>
      <c r="EE1037" s="6" t="str">
        <f>+IFERROR(VALUE(RIGHT(Tabla23[[#This Row],[B2B]],6)),"")</f>
        <v/>
      </c>
      <c r="EF1037" s="6" t="str">
        <f>+IFERROR(VLOOKUP(ED1037,Auxiliar!$A:$C,2,0),"")</f>
        <v/>
      </c>
      <c r="EG1037" s="7" t="str">
        <f>+IFERROR(VLOOKUP(ED1037,Auxiliar!$A:$C,3,0),"")</f>
        <v/>
      </c>
      <c r="EI1037" s="1"/>
      <c r="EJ1037" s="12"/>
      <c r="EK1037" s="6" t="str">
        <f>+IFERROR(VALUE(RIGHT(Tabla24[[#This Row],[B2B]],6)),"")</f>
        <v/>
      </c>
      <c r="EL1037" s="6" t="str">
        <f>+IFERROR(VLOOKUP(EJ1037,Auxiliar!$A:$C,2,0),"")</f>
        <v/>
      </c>
      <c r="EM1037" s="7" t="str">
        <f>+IFERROR(VLOOKUP(EJ1037,Auxiliar!$A:$C,3,0),"")</f>
        <v/>
      </c>
      <c r="EO1037" s="1"/>
      <c r="EP1037" s="12"/>
      <c r="EQ1037" s="6" t="str">
        <f>+IFERROR(VALUE(RIGHT(Tabla25[[#This Row],[B2B]],6)),"")</f>
        <v/>
      </c>
      <c r="ER1037" s="6" t="str">
        <f>+IFERROR(VLOOKUP(EP1037,Auxiliar!$A:$C,2,0),"")</f>
        <v/>
      </c>
      <c r="ES1037" s="7" t="str">
        <f>+IFERROR(VLOOKUP(EP1037,Auxiliar!$A:$C,3,0),"")</f>
        <v/>
      </c>
      <c r="EU1037" s="1"/>
      <c r="EV1037" s="12"/>
      <c r="EW1037" s="6" t="str">
        <f>+IFERROR(VALUE(RIGHT(Tabla26[[#This Row],[B2B]],6)),"")</f>
        <v/>
      </c>
      <c r="EX1037" s="6" t="str">
        <f>+IFERROR(VLOOKUP(EV1037,Auxiliar!$A:$C,2,0),"")</f>
        <v/>
      </c>
      <c r="EY1037" s="7" t="str">
        <f>+IFERROR(VLOOKUP(EV1037,Auxiliar!$A:$C,3,0),"")</f>
        <v/>
      </c>
      <c r="EZ1037" s="1"/>
      <c r="FA1037" s="12"/>
      <c r="FB1037" s="6" t="str">
        <f>+IFERROR(VALUE(RIGHT(Tabla27[[#This Row],[B2B]],6)),"")</f>
        <v/>
      </c>
      <c r="FC1037" s="6" t="str">
        <f>+IFERROR(VLOOKUP(FA1037,Auxiliar!$A:$C,2,0),"")</f>
        <v/>
      </c>
      <c r="FD1037" s="7" t="str">
        <f>+IFERROR(VLOOKUP(FA1037,Auxiliar!$A:$C,3,0),"")</f>
        <v/>
      </c>
      <c r="FE1037" s="1"/>
      <c r="FF1037" s="12"/>
      <c r="FG1037" s="6" t="str">
        <f>+IFERROR(VALUE(RIGHT(Tabla28[[#This Row],[B2B]],6)),"")</f>
        <v/>
      </c>
      <c r="FH1037" s="6" t="str">
        <f>+IFERROR(VLOOKUP(FF1037,Auxiliar!$A:$C,2,0),"")</f>
        <v/>
      </c>
      <c r="FI1037" s="7" t="str">
        <f>+IFERROR(VLOOKUP(FF1037,Auxiliar!$A:$C,3,0),"")</f>
        <v/>
      </c>
      <c r="FJ1037" s="1"/>
      <c r="FK1037" s="12"/>
      <c r="FL1037" s="6" t="str">
        <f>+IFERROR(VALUE(RIGHT(Tabla29[[#This Row],[B2B]],6)),"")</f>
        <v/>
      </c>
      <c r="FM1037" s="6" t="str">
        <f>+IFERROR(VLOOKUP(FK1037,Auxiliar!$A:$C,2,0),"")</f>
        <v/>
      </c>
      <c r="FN1037" s="7" t="str">
        <f>+IFERROR(VLOOKUP(FK1037,Auxiliar!$A:$C,3,0),"")</f>
        <v/>
      </c>
      <c r="FO1037" s="1"/>
      <c r="FP1037" s="12"/>
      <c r="FQ1037" s="6" t="str">
        <f>+IFERROR(VALUE(RIGHT(Tabla30[[#This Row],[B2B]],6)),"")</f>
        <v/>
      </c>
      <c r="FR1037" s="6" t="str">
        <f>+IFERROR(VLOOKUP(FP1037,Auxiliar!$A:$C,2,0),"")</f>
        <v/>
      </c>
      <c r="FS1037" s="7"/>
      <c r="FT1037" s="1"/>
      <c r="FU1037" s="12"/>
      <c r="FV1037" s="6" t="str">
        <f>+IFERROR(VALUE(RIGHT(Tabla31[[#This Row],[B2B]],6)),"")</f>
        <v/>
      </c>
      <c r="FW1037" s="6" t="str">
        <f>+IFERROR(VLOOKUP(FU1037,Auxiliar!$A:$C,2,0),"")</f>
        <v/>
      </c>
      <c r="FX1037" s="7" t="str">
        <f>+IFERROR(VLOOKUP(FU1037,Auxiliar!$A:$C,3,0),"")</f>
        <v/>
      </c>
      <c r="FY1037" s="1"/>
      <c r="FZ1037" s="12"/>
      <c r="GA1037" s="6" t="str">
        <f>+IFERROR(VALUE(RIGHT(Tabla32[[#This Row],[B2B]],6)),"")</f>
        <v/>
      </c>
      <c r="GB1037" s="6" t="str">
        <f>+IFERROR(VLOOKUP(FZ1037,Auxiliar!$A:$C,2,0),"")</f>
        <v/>
      </c>
      <c r="GC1037" s="7" t="str">
        <f>+IFERROR(VLOOKUP(FZ1037,Auxiliar!$A:$C,3,0),"")</f>
        <v/>
      </c>
      <c r="GD1037" s="1"/>
      <c r="GE1037" s="12"/>
      <c r="GF1037" s="6" t="str">
        <f>+IFERROR(VALUE(RIGHT(Tabla33[[#This Row],[B2B]],6)),"")</f>
        <v/>
      </c>
      <c r="GG1037" s="6" t="str">
        <f>+IFERROR(VLOOKUP(GE1037,Auxiliar!$A:$C,2,0),"")</f>
        <v/>
      </c>
      <c r="GH1037" s="7" t="str">
        <f>+IFERROR(VLOOKUP(GE1037,Auxiliar!$A:$C,3,0),"")</f>
        <v/>
      </c>
    </row>
    <row r="1038" spans="37:190" x14ac:dyDescent="0.25">
      <c r="AK1038" s="1">
        <v>11959</v>
      </c>
      <c r="AL1038" s="1" t="s">
        <v>30</v>
      </c>
      <c r="AM1038" s="6">
        <f>+IFERROR(VALUE(RIGHT(Tabla7[[#This Row],[B2B]],6)),"")</f>
        <v>11959</v>
      </c>
      <c r="AN1038" s="6" t="str">
        <f>+IFERROR(VLOOKUP(AL1038,Auxiliar!$A:$C,2,0),"")</f>
        <v>LATONES</v>
      </c>
      <c r="AO1038" s="7" t="str">
        <f>+IFERROR(VLOOKUP(AL1038,Auxiliar!$A:$C,3,0),"")</f>
        <v>1b 4% | 5b 7% | 97b 0%</v>
      </c>
      <c r="AW1038" s="1"/>
      <c r="AX1038" s="1" t="s">
        <v>32</v>
      </c>
      <c r="AY1038" s="6" t="str">
        <f>+IFERROR(VALUE(RIGHT(Tabla9[[#This Row],[B2B]],6)),"")</f>
        <v/>
      </c>
      <c r="AZ1038" s="6" t="str">
        <f>+IFERROR(VLOOKUP(AX1038,Auxiliar!$A:$C,2,0),"")</f>
        <v>LATONES</v>
      </c>
      <c r="BA1038" s="7" t="str">
        <f>+IFERROR(VLOOKUP(AX1038,Auxiliar!$A:$C,3,0),"")</f>
        <v>2b 3% | 4b 4% | 6b 5% | 10b 8%  | 385b 0%</v>
      </c>
      <c r="CA1038" s="1">
        <v>7339</v>
      </c>
      <c r="CB1038" s="1" t="s">
        <v>35</v>
      </c>
      <c r="CC1038" s="6">
        <f>+IFERROR(VALUE(RIGHT(Tabla14[[#This Row],[B2B]],6)),"")</f>
        <v>7339</v>
      </c>
      <c r="CD1038" s="6" t="str">
        <f>+IFERROR(VLOOKUP(CB1038,Auxiliar!$A:$C,2,0),"")</f>
        <v>Corona 710cc</v>
      </c>
      <c r="CE1038" s="7" t="str">
        <f>+IFERROR(VLOOKUP(CB1038,Auxiliar!$A:$C,3,0),"")</f>
        <v>1b 10% | 85b 0%</v>
      </c>
      <c r="CM1038" s="1">
        <v>10014</v>
      </c>
      <c r="CN1038" s="1" t="s">
        <v>20</v>
      </c>
      <c r="CO1038" s="6">
        <v>10014</v>
      </c>
      <c r="CP1038" s="6" t="s">
        <v>20</v>
      </c>
      <c r="CQ1038" s="7" t="s">
        <v>21</v>
      </c>
      <c r="CY1038" s="1">
        <v>10014</v>
      </c>
      <c r="CZ1038" s="1" t="s">
        <v>16</v>
      </c>
      <c r="DA1038" s="6">
        <f>+IFERROR(VALUE(RIGHT(Tabla18[[#This Row],[B2B]],6)),"")</f>
        <v>10014</v>
      </c>
      <c r="DB1038" s="6" t="str">
        <f>+IFERROR(VLOOKUP(CZ1038,Auxiliar!$A:$C,2,0),"")</f>
        <v>PREMIUM</v>
      </c>
      <c r="DC1038" s="7" t="str">
        <f>+IFERROR(VLOOKUP(CZ1038,Auxiliar!$A:$C,3,0),"")</f>
        <v>0b 0% | 2b 2% | 5b 3,5% | 10b 5%</v>
      </c>
      <c r="DE1038" s="1">
        <v>10014</v>
      </c>
      <c r="DF1038" s="1" t="s">
        <v>19</v>
      </c>
      <c r="DG1038" s="6">
        <f>+IFERROR(VALUE(RIGHT(Tabla19[[#This Row],[B2B]],6)),"")</f>
        <v>10014</v>
      </c>
      <c r="DH1038" s="6" t="str">
        <f>+IFERROR(VLOOKUP(DF1038,Auxiliar!$A:$C,2,0),"")</f>
        <v>MICHELOB</v>
      </c>
      <c r="DI1038" s="7" t="str">
        <f>+IFERROR(VLOOKUP(DF1038,Auxiliar!$A:$C,3,0),"")</f>
        <v>1b 7% | 3b 22% | 8b 27%</v>
      </c>
      <c r="DK1038" s="1"/>
      <c r="DL1038" s="1"/>
      <c r="DM1038" s="6" t="str">
        <f>+IFERROR(VALUE(RIGHT(Tabla20[[#This Row],[B2B]],6)),"")</f>
        <v/>
      </c>
      <c r="DN1038" s="6" t="str">
        <f>+IFERROR(VLOOKUP(DL1038,Auxiliar!$A:$C,2,0),"")</f>
        <v/>
      </c>
      <c r="DO1038" s="7" t="str">
        <f>+IFERROR(VLOOKUP(DL1038,Auxiliar!$A:$C,3,0),"")</f>
        <v/>
      </c>
      <c r="DQ1038" s="1">
        <v>7179</v>
      </c>
      <c r="DR1038" s="12" t="s">
        <v>24</v>
      </c>
      <c r="DS1038" s="6">
        <f>+IFERROR(VALUE(RIGHT(Tabla21[[#This Row],[B2B]],6)),"")</f>
        <v>7179</v>
      </c>
      <c r="DT1038" s="6" t="str">
        <f>+IFERROR(VLOOKUP(DR1038,Auxiliar!$A:$C,2,0),"")</f>
        <v>CORONA PORRON</v>
      </c>
      <c r="DU1038" s="7" t="str">
        <f>+IFERROR(VLOOKUP(DR1038,Auxiliar!$A:$C,3,0),"")</f>
        <v>1b 5% | 20b 0%</v>
      </c>
      <c r="DW1038" s="1"/>
      <c r="DX1038" s="12"/>
      <c r="DY1038" s="6" t="str">
        <f>+IFERROR(VALUE(RIGHT(Tabla22[[#This Row],[B2B]],6)),"")</f>
        <v/>
      </c>
      <c r="DZ1038" s="6" t="str">
        <f>+IFERROR(VLOOKUP(DX1038,Auxiliar!$A:$C,2,0),"")</f>
        <v/>
      </c>
      <c r="EA1038" s="7" t="str">
        <f>+IFERROR(VLOOKUP(DX1038,Auxiliar!$A:$C,3,0),"")</f>
        <v/>
      </c>
      <c r="EC1038" s="1"/>
      <c r="ED1038" s="12"/>
      <c r="EE1038" s="6" t="str">
        <f>+IFERROR(VALUE(RIGHT(Tabla23[[#This Row],[B2B]],6)),"")</f>
        <v/>
      </c>
      <c r="EF1038" s="6" t="str">
        <f>+IFERROR(VLOOKUP(ED1038,Auxiliar!$A:$C,2,0),"")</f>
        <v/>
      </c>
      <c r="EG1038" s="7" t="str">
        <f>+IFERROR(VLOOKUP(ED1038,Auxiliar!$A:$C,3,0),"")</f>
        <v/>
      </c>
      <c r="EI1038" s="1"/>
      <c r="EJ1038" s="12"/>
      <c r="EK1038" s="6" t="str">
        <f>+IFERROR(VALUE(RIGHT(Tabla24[[#This Row],[B2B]],6)),"")</f>
        <v/>
      </c>
      <c r="EL1038" s="6" t="str">
        <f>+IFERROR(VLOOKUP(EJ1038,Auxiliar!$A:$C,2,0),"")</f>
        <v/>
      </c>
      <c r="EM1038" s="7" t="str">
        <f>+IFERROR(VLOOKUP(EJ1038,Auxiliar!$A:$C,3,0),"")</f>
        <v/>
      </c>
      <c r="EO1038" s="1"/>
      <c r="EP1038" s="12"/>
      <c r="EQ1038" s="6" t="str">
        <f>+IFERROR(VALUE(RIGHT(Tabla25[[#This Row],[B2B]],6)),"")</f>
        <v/>
      </c>
      <c r="ER1038" s="6" t="str">
        <f>+IFERROR(VLOOKUP(EP1038,Auxiliar!$A:$C,2,0),"")</f>
        <v/>
      </c>
      <c r="ES1038" s="7" t="str">
        <f>+IFERROR(VLOOKUP(EP1038,Auxiliar!$A:$C,3,0),"")</f>
        <v/>
      </c>
      <c r="EU1038" s="1"/>
      <c r="EV1038" s="12"/>
      <c r="EW1038" s="6" t="str">
        <f>+IFERROR(VALUE(RIGHT(Tabla26[[#This Row],[B2B]],6)),"")</f>
        <v/>
      </c>
      <c r="EX1038" s="6" t="str">
        <f>+IFERROR(VLOOKUP(EV1038,Auxiliar!$A:$C,2,0),"")</f>
        <v/>
      </c>
      <c r="EY1038" s="7" t="str">
        <f>+IFERROR(VLOOKUP(EV1038,Auxiliar!$A:$C,3,0),"")</f>
        <v/>
      </c>
      <c r="EZ1038" s="1"/>
      <c r="FA1038" s="12"/>
      <c r="FB1038" s="6" t="str">
        <f>+IFERROR(VALUE(RIGHT(Tabla27[[#This Row],[B2B]],6)),"")</f>
        <v/>
      </c>
      <c r="FC1038" s="6" t="str">
        <f>+IFERROR(VLOOKUP(FA1038,Auxiliar!$A:$C,2,0),"")</f>
        <v/>
      </c>
      <c r="FD1038" s="7" t="str">
        <f>+IFERROR(VLOOKUP(FA1038,Auxiliar!$A:$C,3,0),"")</f>
        <v/>
      </c>
      <c r="FE1038" s="1"/>
      <c r="FF1038" s="12"/>
      <c r="FG1038" s="6" t="str">
        <f>+IFERROR(VALUE(RIGHT(Tabla28[[#This Row],[B2B]],6)),"")</f>
        <v/>
      </c>
      <c r="FH1038" s="6" t="str">
        <f>+IFERROR(VLOOKUP(FF1038,Auxiliar!$A:$C,2,0),"")</f>
        <v/>
      </c>
      <c r="FI1038" s="7" t="str">
        <f>+IFERROR(VLOOKUP(FF1038,Auxiliar!$A:$C,3,0),"")</f>
        <v/>
      </c>
      <c r="FJ1038" s="1"/>
      <c r="FK1038" s="12"/>
      <c r="FL1038" s="6" t="str">
        <f>+IFERROR(VALUE(RIGHT(Tabla29[[#This Row],[B2B]],6)),"")</f>
        <v/>
      </c>
      <c r="FM1038" s="6" t="str">
        <f>+IFERROR(VLOOKUP(FK1038,Auxiliar!$A:$C,2,0),"")</f>
        <v/>
      </c>
      <c r="FN1038" s="7" t="str">
        <f>+IFERROR(VLOOKUP(FK1038,Auxiliar!$A:$C,3,0),"")</f>
        <v/>
      </c>
      <c r="FO1038" s="1"/>
      <c r="FP1038" s="12"/>
      <c r="FQ1038" s="6" t="str">
        <f>+IFERROR(VALUE(RIGHT(Tabla30[[#This Row],[B2B]],6)),"")</f>
        <v/>
      </c>
      <c r="FR1038" s="6" t="str">
        <f>+IFERROR(VLOOKUP(FP1038,Auxiliar!$A:$C,2,0),"")</f>
        <v/>
      </c>
      <c r="FS1038" s="7"/>
      <c r="FT1038" s="1"/>
      <c r="FU1038" s="12"/>
      <c r="FV1038" s="6" t="str">
        <f>+IFERROR(VALUE(RIGHT(Tabla31[[#This Row],[B2B]],6)),"")</f>
        <v/>
      </c>
      <c r="FW1038" s="6" t="str">
        <f>+IFERROR(VLOOKUP(FU1038,Auxiliar!$A:$C,2,0),"")</f>
        <v/>
      </c>
      <c r="FX1038" s="7" t="str">
        <f>+IFERROR(VLOOKUP(FU1038,Auxiliar!$A:$C,3,0),"")</f>
        <v/>
      </c>
      <c r="FY1038" s="1"/>
      <c r="FZ1038" s="12"/>
      <c r="GA1038" s="6" t="str">
        <f>+IFERROR(VALUE(RIGHT(Tabla32[[#This Row],[B2B]],6)),"")</f>
        <v/>
      </c>
      <c r="GB1038" s="6" t="str">
        <f>+IFERROR(VLOOKUP(FZ1038,Auxiliar!$A:$C,2,0),"")</f>
        <v/>
      </c>
      <c r="GC1038" s="7" t="str">
        <f>+IFERROR(VLOOKUP(FZ1038,Auxiliar!$A:$C,3,0),"")</f>
        <v/>
      </c>
      <c r="GD1038" s="1"/>
      <c r="GE1038" s="12"/>
      <c r="GF1038" s="6" t="str">
        <f>+IFERROR(VALUE(RIGHT(Tabla33[[#This Row],[B2B]],6)),"")</f>
        <v/>
      </c>
      <c r="GG1038" s="6" t="str">
        <f>+IFERROR(VLOOKUP(GE1038,Auxiliar!$A:$C,2,0),"")</f>
        <v/>
      </c>
      <c r="GH1038" s="7" t="str">
        <f>+IFERROR(VLOOKUP(GE1038,Auxiliar!$A:$C,3,0),"")</f>
        <v/>
      </c>
    </row>
    <row r="1039" spans="37:190" x14ac:dyDescent="0.25">
      <c r="AK1039" s="1">
        <v>11960</v>
      </c>
      <c r="AL1039" s="1" t="s">
        <v>30</v>
      </c>
      <c r="AM1039" s="6">
        <f>+IFERROR(VALUE(RIGHT(Tabla7[[#This Row],[B2B]],6)),"")</f>
        <v>11960</v>
      </c>
      <c r="AN1039" s="6" t="str">
        <f>+IFERROR(VLOOKUP(AL1039,Auxiliar!$A:$C,2,0),"")</f>
        <v>LATONES</v>
      </c>
      <c r="AO1039" s="7" t="str">
        <f>+IFERROR(VLOOKUP(AL1039,Auxiliar!$A:$C,3,0),"")</f>
        <v>1b 4% | 5b 7% | 97b 0%</v>
      </c>
      <c r="AW1039" s="1"/>
      <c r="AX1039" s="1" t="s">
        <v>32</v>
      </c>
      <c r="AY1039" s="6" t="str">
        <f>+IFERROR(VALUE(RIGHT(Tabla9[[#This Row],[B2B]],6)),"")</f>
        <v/>
      </c>
      <c r="AZ1039" s="6" t="str">
        <f>+IFERROR(VLOOKUP(AX1039,Auxiliar!$A:$C,2,0),"")</f>
        <v>LATONES</v>
      </c>
      <c r="BA1039" s="7" t="str">
        <f>+IFERROR(VLOOKUP(AX1039,Auxiliar!$A:$C,3,0),"")</f>
        <v>2b 3% | 4b 4% | 6b 5% | 10b 8%  | 385b 0%</v>
      </c>
      <c r="CA1039" s="1">
        <v>7349</v>
      </c>
      <c r="CB1039" s="1" t="s">
        <v>35</v>
      </c>
      <c r="CC1039" s="6">
        <f>+IFERROR(VALUE(RIGHT(Tabla14[[#This Row],[B2B]],6)),"")</f>
        <v>7349</v>
      </c>
      <c r="CD1039" s="6" t="str">
        <f>+IFERROR(VLOOKUP(CB1039,Auxiliar!$A:$C,2,0),"")</f>
        <v>Corona 710cc</v>
      </c>
      <c r="CE1039" s="7" t="str">
        <f>+IFERROR(VLOOKUP(CB1039,Auxiliar!$A:$C,3,0),"")</f>
        <v>1b 10% | 85b 0%</v>
      </c>
      <c r="CM1039" s="1">
        <v>10020</v>
      </c>
      <c r="CN1039" s="1" t="s">
        <v>20</v>
      </c>
      <c r="CO1039" s="6">
        <v>10020</v>
      </c>
      <c r="CP1039" s="6" t="s">
        <v>20</v>
      </c>
      <c r="CQ1039" s="7" t="s">
        <v>21</v>
      </c>
      <c r="CY1039" s="1">
        <v>10020</v>
      </c>
      <c r="CZ1039" s="1" t="s">
        <v>16</v>
      </c>
      <c r="DA1039" s="6">
        <f>+IFERROR(VALUE(RIGHT(Tabla18[[#This Row],[B2B]],6)),"")</f>
        <v>10020</v>
      </c>
      <c r="DB1039" s="6" t="str">
        <f>+IFERROR(VLOOKUP(CZ1039,Auxiliar!$A:$C,2,0),"")</f>
        <v>PREMIUM</v>
      </c>
      <c r="DC1039" s="7" t="str">
        <f>+IFERROR(VLOOKUP(CZ1039,Auxiliar!$A:$C,3,0),"")</f>
        <v>0b 0% | 2b 2% | 5b 3,5% | 10b 5%</v>
      </c>
      <c r="DE1039" s="1">
        <v>10020</v>
      </c>
      <c r="DF1039" s="1" t="s">
        <v>19</v>
      </c>
      <c r="DG1039" s="6">
        <f>+IFERROR(VALUE(RIGHT(Tabla19[[#This Row],[B2B]],6)),"")</f>
        <v>10020</v>
      </c>
      <c r="DH1039" s="6" t="str">
        <f>+IFERROR(VLOOKUP(DF1039,Auxiliar!$A:$C,2,0),"")</f>
        <v>MICHELOB</v>
      </c>
      <c r="DI1039" s="7" t="str">
        <f>+IFERROR(VLOOKUP(DF1039,Auxiliar!$A:$C,3,0),"")</f>
        <v>1b 7% | 3b 22% | 8b 27%</v>
      </c>
      <c r="DK1039" s="1"/>
      <c r="DL1039" s="1"/>
      <c r="DM1039" s="6" t="str">
        <f>+IFERROR(VALUE(RIGHT(Tabla20[[#This Row],[B2B]],6)),"")</f>
        <v/>
      </c>
      <c r="DN1039" s="6" t="str">
        <f>+IFERROR(VLOOKUP(DL1039,Auxiliar!$A:$C,2,0),"")</f>
        <v/>
      </c>
      <c r="DO1039" s="7" t="str">
        <f>+IFERROR(VLOOKUP(DL1039,Auxiliar!$A:$C,3,0),"")</f>
        <v/>
      </c>
      <c r="DQ1039" s="1">
        <v>7216</v>
      </c>
      <c r="DR1039" s="12" t="s">
        <v>24</v>
      </c>
      <c r="DS1039" s="6">
        <f>+IFERROR(VALUE(RIGHT(Tabla21[[#This Row],[B2B]],6)),"")</f>
        <v>7216</v>
      </c>
      <c r="DT1039" s="6" t="str">
        <f>+IFERROR(VLOOKUP(DR1039,Auxiliar!$A:$C,2,0),"")</f>
        <v>CORONA PORRON</v>
      </c>
      <c r="DU1039" s="7" t="str">
        <f>+IFERROR(VLOOKUP(DR1039,Auxiliar!$A:$C,3,0),"")</f>
        <v>1b 5% | 20b 0%</v>
      </c>
      <c r="DW1039" s="1"/>
      <c r="DX1039" s="12"/>
      <c r="DY1039" s="6" t="str">
        <f>+IFERROR(VALUE(RIGHT(Tabla22[[#This Row],[B2B]],6)),"")</f>
        <v/>
      </c>
      <c r="DZ1039" s="6" t="str">
        <f>+IFERROR(VLOOKUP(DX1039,Auxiliar!$A:$C,2,0),"")</f>
        <v/>
      </c>
      <c r="EA1039" s="7" t="str">
        <f>+IFERROR(VLOOKUP(DX1039,Auxiliar!$A:$C,3,0),"")</f>
        <v/>
      </c>
      <c r="EC1039" s="1"/>
      <c r="ED1039" s="12"/>
      <c r="EE1039" s="6" t="str">
        <f>+IFERROR(VALUE(RIGHT(Tabla23[[#This Row],[B2B]],6)),"")</f>
        <v/>
      </c>
      <c r="EF1039" s="6" t="str">
        <f>+IFERROR(VLOOKUP(ED1039,Auxiliar!$A:$C,2,0),"")</f>
        <v/>
      </c>
      <c r="EG1039" s="7" t="str">
        <f>+IFERROR(VLOOKUP(ED1039,Auxiliar!$A:$C,3,0),"")</f>
        <v/>
      </c>
      <c r="EI1039" s="1"/>
      <c r="EJ1039" s="12"/>
      <c r="EK1039" s="6" t="str">
        <f>+IFERROR(VALUE(RIGHT(Tabla24[[#This Row],[B2B]],6)),"")</f>
        <v/>
      </c>
      <c r="EL1039" s="6" t="str">
        <f>+IFERROR(VLOOKUP(EJ1039,Auxiliar!$A:$C,2,0),"")</f>
        <v/>
      </c>
      <c r="EM1039" s="7" t="str">
        <f>+IFERROR(VLOOKUP(EJ1039,Auxiliar!$A:$C,3,0),"")</f>
        <v/>
      </c>
      <c r="EO1039" s="1"/>
      <c r="EP1039" s="12"/>
      <c r="EQ1039" s="6" t="str">
        <f>+IFERROR(VALUE(RIGHT(Tabla25[[#This Row],[B2B]],6)),"")</f>
        <v/>
      </c>
      <c r="ER1039" s="6" t="str">
        <f>+IFERROR(VLOOKUP(EP1039,Auxiliar!$A:$C,2,0),"")</f>
        <v/>
      </c>
      <c r="ES1039" s="7" t="str">
        <f>+IFERROR(VLOOKUP(EP1039,Auxiliar!$A:$C,3,0),"")</f>
        <v/>
      </c>
      <c r="EU1039" s="1"/>
      <c r="EV1039" s="12"/>
      <c r="EW1039" s="6" t="str">
        <f>+IFERROR(VALUE(RIGHT(Tabla26[[#This Row],[B2B]],6)),"")</f>
        <v/>
      </c>
      <c r="EX1039" s="6" t="str">
        <f>+IFERROR(VLOOKUP(EV1039,Auxiliar!$A:$C,2,0),"")</f>
        <v/>
      </c>
      <c r="EY1039" s="7" t="str">
        <f>+IFERROR(VLOOKUP(EV1039,Auxiliar!$A:$C,3,0),"")</f>
        <v/>
      </c>
      <c r="EZ1039" s="1"/>
      <c r="FA1039" s="12"/>
      <c r="FB1039" s="6" t="str">
        <f>+IFERROR(VALUE(RIGHT(Tabla27[[#This Row],[B2B]],6)),"")</f>
        <v/>
      </c>
      <c r="FC1039" s="6" t="str">
        <f>+IFERROR(VLOOKUP(FA1039,Auxiliar!$A:$C,2,0),"")</f>
        <v/>
      </c>
      <c r="FD1039" s="7" t="str">
        <f>+IFERROR(VLOOKUP(FA1039,Auxiliar!$A:$C,3,0),"")</f>
        <v/>
      </c>
      <c r="FE1039" s="1"/>
      <c r="FF1039" s="12"/>
      <c r="FG1039" s="6" t="str">
        <f>+IFERROR(VALUE(RIGHT(Tabla28[[#This Row],[B2B]],6)),"")</f>
        <v/>
      </c>
      <c r="FH1039" s="6" t="str">
        <f>+IFERROR(VLOOKUP(FF1039,Auxiliar!$A:$C,2,0),"")</f>
        <v/>
      </c>
      <c r="FI1039" s="7" t="str">
        <f>+IFERROR(VLOOKUP(FF1039,Auxiliar!$A:$C,3,0),"")</f>
        <v/>
      </c>
      <c r="FJ1039" s="1"/>
      <c r="FK1039" s="12"/>
      <c r="FL1039" s="6" t="str">
        <f>+IFERROR(VALUE(RIGHT(Tabla29[[#This Row],[B2B]],6)),"")</f>
        <v/>
      </c>
      <c r="FM1039" s="6" t="str">
        <f>+IFERROR(VLOOKUP(FK1039,Auxiliar!$A:$C,2,0),"")</f>
        <v/>
      </c>
      <c r="FN1039" s="7" t="str">
        <f>+IFERROR(VLOOKUP(FK1039,Auxiliar!$A:$C,3,0),"")</f>
        <v/>
      </c>
      <c r="FO1039" s="1"/>
      <c r="FP1039" s="12"/>
      <c r="FQ1039" s="6" t="str">
        <f>+IFERROR(VALUE(RIGHT(Tabla30[[#This Row],[B2B]],6)),"")</f>
        <v/>
      </c>
      <c r="FR1039" s="6" t="str">
        <f>+IFERROR(VLOOKUP(FP1039,Auxiliar!$A:$C,2,0),"")</f>
        <v/>
      </c>
      <c r="FS1039" s="7"/>
      <c r="FT1039" s="1"/>
      <c r="FU1039" s="12"/>
      <c r="FV1039" s="6" t="str">
        <f>+IFERROR(VALUE(RIGHT(Tabla31[[#This Row],[B2B]],6)),"")</f>
        <v/>
      </c>
      <c r="FW1039" s="6" t="str">
        <f>+IFERROR(VLOOKUP(FU1039,Auxiliar!$A:$C,2,0),"")</f>
        <v/>
      </c>
      <c r="FX1039" s="7" t="str">
        <f>+IFERROR(VLOOKUP(FU1039,Auxiliar!$A:$C,3,0),"")</f>
        <v/>
      </c>
      <c r="FY1039" s="1"/>
      <c r="FZ1039" s="12"/>
      <c r="GA1039" s="6" t="str">
        <f>+IFERROR(VALUE(RIGHT(Tabla32[[#This Row],[B2B]],6)),"")</f>
        <v/>
      </c>
      <c r="GB1039" s="6" t="str">
        <f>+IFERROR(VLOOKUP(FZ1039,Auxiliar!$A:$C,2,0),"")</f>
        <v/>
      </c>
      <c r="GC1039" s="7" t="str">
        <f>+IFERROR(VLOOKUP(FZ1039,Auxiliar!$A:$C,3,0),"")</f>
        <v/>
      </c>
      <c r="GD1039" s="1"/>
      <c r="GE1039" s="12"/>
      <c r="GF1039" s="6" t="str">
        <f>+IFERROR(VALUE(RIGHT(Tabla33[[#This Row],[B2B]],6)),"")</f>
        <v/>
      </c>
      <c r="GG1039" s="6" t="str">
        <f>+IFERROR(VLOOKUP(GE1039,Auxiliar!$A:$C,2,0),"")</f>
        <v/>
      </c>
      <c r="GH1039" s="7" t="str">
        <f>+IFERROR(VLOOKUP(GE1039,Auxiliar!$A:$C,3,0),"")</f>
        <v/>
      </c>
    </row>
    <row r="1040" spans="37:190" x14ac:dyDescent="0.25">
      <c r="AK1040" s="1">
        <v>11963</v>
      </c>
      <c r="AL1040" s="1" t="s">
        <v>30</v>
      </c>
      <c r="AM1040" s="6">
        <f>+IFERROR(VALUE(RIGHT(Tabla7[[#This Row],[B2B]],6)),"")</f>
        <v>11963</v>
      </c>
      <c r="AN1040" s="6" t="str">
        <f>+IFERROR(VLOOKUP(AL1040,Auxiliar!$A:$C,2,0),"")</f>
        <v>LATONES</v>
      </c>
      <c r="AO1040" s="7" t="str">
        <f>+IFERROR(VLOOKUP(AL1040,Auxiliar!$A:$C,3,0),"")</f>
        <v>1b 4% | 5b 7% | 97b 0%</v>
      </c>
      <c r="AW1040" s="1"/>
      <c r="AX1040" s="1" t="s">
        <v>32</v>
      </c>
      <c r="AY1040" s="6" t="str">
        <f>+IFERROR(VALUE(RIGHT(Tabla9[[#This Row],[B2B]],6)),"")</f>
        <v/>
      </c>
      <c r="AZ1040" s="6" t="str">
        <f>+IFERROR(VLOOKUP(AX1040,Auxiliar!$A:$C,2,0),"")</f>
        <v>LATONES</v>
      </c>
      <c r="BA1040" s="7" t="str">
        <f>+IFERROR(VLOOKUP(AX1040,Auxiliar!$A:$C,3,0),"")</f>
        <v>2b 3% | 4b 4% | 6b 5% | 10b 8%  | 385b 0%</v>
      </c>
      <c r="CA1040" s="1">
        <v>10001</v>
      </c>
      <c r="CB1040" s="1" t="s">
        <v>35</v>
      </c>
      <c r="CC1040" s="6">
        <f>+IFERROR(VALUE(RIGHT(Tabla14[[#This Row],[B2B]],6)),"")</f>
        <v>10001</v>
      </c>
      <c r="CD1040" s="6" t="str">
        <f>+IFERROR(VLOOKUP(CB1040,Auxiliar!$A:$C,2,0),"")</f>
        <v>Corona 710cc</v>
      </c>
      <c r="CE1040" s="7" t="str">
        <f>+IFERROR(VLOOKUP(CB1040,Auxiliar!$A:$C,3,0),"")</f>
        <v>1b 10% | 85b 0%</v>
      </c>
      <c r="CM1040" s="1">
        <v>10054</v>
      </c>
      <c r="CN1040" s="1" t="s">
        <v>20</v>
      </c>
      <c r="CO1040" s="6">
        <v>10054</v>
      </c>
      <c r="CP1040" s="6" t="s">
        <v>20</v>
      </c>
      <c r="CQ1040" s="7" t="s">
        <v>21</v>
      </c>
      <c r="CY1040" s="1">
        <v>10054</v>
      </c>
      <c r="CZ1040" s="1" t="s">
        <v>16</v>
      </c>
      <c r="DA1040" s="6">
        <f>+IFERROR(VALUE(RIGHT(Tabla18[[#This Row],[B2B]],6)),"")</f>
        <v>10054</v>
      </c>
      <c r="DB1040" s="6" t="str">
        <f>+IFERROR(VLOOKUP(CZ1040,Auxiliar!$A:$C,2,0),"")</f>
        <v>PREMIUM</v>
      </c>
      <c r="DC1040" s="7" t="str">
        <f>+IFERROR(VLOOKUP(CZ1040,Auxiliar!$A:$C,3,0),"")</f>
        <v>0b 0% | 2b 2% | 5b 3,5% | 10b 5%</v>
      </c>
      <c r="DE1040" s="1">
        <v>10054</v>
      </c>
      <c r="DF1040" s="1" t="s">
        <v>19</v>
      </c>
      <c r="DG1040" s="6">
        <f>+IFERROR(VALUE(RIGHT(Tabla19[[#This Row],[B2B]],6)),"")</f>
        <v>10054</v>
      </c>
      <c r="DH1040" s="6" t="str">
        <f>+IFERROR(VLOOKUP(DF1040,Auxiliar!$A:$C,2,0),"")</f>
        <v>MICHELOB</v>
      </c>
      <c r="DI1040" s="7" t="str">
        <f>+IFERROR(VLOOKUP(DF1040,Auxiliar!$A:$C,3,0),"")</f>
        <v>1b 7% | 3b 22% | 8b 27%</v>
      </c>
      <c r="DK1040" s="1"/>
      <c r="DL1040" s="1"/>
      <c r="DM1040" s="6" t="str">
        <f>+IFERROR(VALUE(RIGHT(Tabla20[[#This Row],[B2B]],6)),"")</f>
        <v/>
      </c>
      <c r="DN1040" s="6" t="str">
        <f>+IFERROR(VLOOKUP(DL1040,Auxiliar!$A:$C,2,0),"")</f>
        <v/>
      </c>
      <c r="DO1040" s="7" t="str">
        <f>+IFERROR(VLOOKUP(DL1040,Auxiliar!$A:$C,3,0),"")</f>
        <v/>
      </c>
      <c r="DQ1040" s="1">
        <v>7339</v>
      </c>
      <c r="DR1040" s="12" t="s">
        <v>24</v>
      </c>
      <c r="DS1040" s="6">
        <f>+IFERROR(VALUE(RIGHT(Tabla21[[#This Row],[B2B]],6)),"")</f>
        <v>7339</v>
      </c>
      <c r="DT1040" s="6" t="str">
        <f>+IFERROR(VLOOKUP(DR1040,Auxiliar!$A:$C,2,0),"")</f>
        <v>CORONA PORRON</v>
      </c>
      <c r="DU1040" s="7" t="str">
        <f>+IFERROR(VLOOKUP(DR1040,Auxiliar!$A:$C,3,0),"")</f>
        <v>1b 5% | 20b 0%</v>
      </c>
      <c r="DW1040" s="1"/>
      <c r="DX1040" s="12"/>
      <c r="DY1040" s="6" t="str">
        <f>+IFERROR(VALUE(RIGHT(Tabla22[[#This Row],[B2B]],6)),"")</f>
        <v/>
      </c>
      <c r="DZ1040" s="6" t="str">
        <f>+IFERROR(VLOOKUP(DX1040,Auxiliar!$A:$C,2,0),"")</f>
        <v/>
      </c>
      <c r="EA1040" s="7" t="str">
        <f>+IFERROR(VLOOKUP(DX1040,Auxiliar!$A:$C,3,0),"")</f>
        <v/>
      </c>
      <c r="EC1040" s="1"/>
      <c r="ED1040" s="12"/>
      <c r="EE1040" s="6" t="str">
        <f>+IFERROR(VALUE(RIGHT(Tabla23[[#This Row],[B2B]],6)),"")</f>
        <v/>
      </c>
      <c r="EF1040" s="6" t="str">
        <f>+IFERROR(VLOOKUP(ED1040,Auxiliar!$A:$C,2,0),"")</f>
        <v/>
      </c>
      <c r="EG1040" s="7" t="str">
        <f>+IFERROR(VLOOKUP(ED1040,Auxiliar!$A:$C,3,0),"")</f>
        <v/>
      </c>
      <c r="EI1040" s="1"/>
      <c r="EJ1040" s="12"/>
      <c r="EK1040" s="6" t="str">
        <f>+IFERROR(VALUE(RIGHT(Tabla24[[#This Row],[B2B]],6)),"")</f>
        <v/>
      </c>
      <c r="EL1040" s="6" t="str">
        <f>+IFERROR(VLOOKUP(EJ1040,Auxiliar!$A:$C,2,0),"")</f>
        <v/>
      </c>
      <c r="EM1040" s="7" t="str">
        <f>+IFERROR(VLOOKUP(EJ1040,Auxiliar!$A:$C,3,0),"")</f>
        <v/>
      </c>
      <c r="EO1040" s="1"/>
      <c r="EP1040" s="12"/>
      <c r="EQ1040" s="6" t="str">
        <f>+IFERROR(VALUE(RIGHT(Tabla25[[#This Row],[B2B]],6)),"")</f>
        <v/>
      </c>
      <c r="ER1040" s="6" t="str">
        <f>+IFERROR(VLOOKUP(EP1040,Auxiliar!$A:$C,2,0),"")</f>
        <v/>
      </c>
      <c r="ES1040" s="7" t="str">
        <f>+IFERROR(VLOOKUP(EP1040,Auxiliar!$A:$C,3,0),"")</f>
        <v/>
      </c>
      <c r="EU1040" s="1"/>
      <c r="EV1040" s="12"/>
      <c r="EW1040" s="6" t="str">
        <f>+IFERROR(VALUE(RIGHT(Tabla26[[#This Row],[B2B]],6)),"")</f>
        <v/>
      </c>
      <c r="EX1040" s="6" t="str">
        <f>+IFERROR(VLOOKUP(EV1040,Auxiliar!$A:$C,2,0),"")</f>
        <v/>
      </c>
      <c r="EY1040" s="7" t="str">
        <f>+IFERROR(VLOOKUP(EV1040,Auxiliar!$A:$C,3,0),"")</f>
        <v/>
      </c>
      <c r="EZ1040" s="1"/>
      <c r="FA1040" s="12"/>
      <c r="FB1040" s="6" t="str">
        <f>+IFERROR(VALUE(RIGHT(Tabla27[[#This Row],[B2B]],6)),"")</f>
        <v/>
      </c>
      <c r="FC1040" s="6" t="str">
        <f>+IFERROR(VLOOKUP(FA1040,Auxiliar!$A:$C,2,0),"")</f>
        <v/>
      </c>
      <c r="FD1040" s="7" t="str">
        <f>+IFERROR(VLOOKUP(FA1040,Auxiliar!$A:$C,3,0),"")</f>
        <v/>
      </c>
      <c r="FE1040" s="1"/>
      <c r="FF1040" s="12"/>
      <c r="FG1040" s="6" t="str">
        <f>+IFERROR(VALUE(RIGHT(Tabla28[[#This Row],[B2B]],6)),"")</f>
        <v/>
      </c>
      <c r="FH1040" s="6" t="str">
        <f>+IFERROR(VLOOKUP(FF1040,Auxiliar!$A:$C,2,0),"")</f>
        <v/>
      </c>
      <c r="FI1040" s="7" t="str">
        <f>+IFERROR(VLOOKUP(FF1040,Auxiliar!$A:$C,3,0),"")</f>
        <v/>
      </c>
      <c r="FJ1040" s="1"/>
      <c r="FK1040" s="12"/>
      <c r="FL1040" s="6" t="str">
        <f>+IFERROR(VALUE(RIGHT(Tabla29[[#This Row],[B2B]],6)),"")</f>
        <v/>
      </c>
      <c r="FM1040" s="6" t="str">
        <f>+IFERROR(VLOOKUP(FK1040,Auxiliar!$A:$C,2,0),"")</f>
        <v/>
      </c>
      <c r="FN1040" s="7" t="str">
        <f>+IFERROR(VLOOKUP(FK1040,Auxiliar!$A:$C,3,0),"")</f>
        <v/>
      </c>
      <c r="FO1040" s="1"/>
      <c r="FP1040" s="12"/>
      <c r="FQ1040" s="6" t="str">
        <f>+IFERROR(VALUE(RIGHT(Tabla30[[#This Row],[B2B]],6)),"")</f>
        <v/>
      </c>
      <c r="FR1040" s="6" t="str">
        <f>+IFERROR(VLOOKUP(FP1040,Auxiliar!$A:$C,2,0),"")</f>
        <v/>
      </c>
      <c r="FS1040" s="7"/>
      <c r="FT1040" s="1"/>
      <c r="FU1040" s="12"/>
      <c r="FV1040" s="6" t="str">
        <f>+IFERROR(VALUE(RIGHT(Tabla31[[#This Row],[B2B]],6)),"")</f>
        <v/>
      </c>
      <c r="FW1040" s="6" t="str">
        <f>+IFERROR(VLOOKUP(FU1040,Auxiliar!$A:$C,2,0),"")</f>
        <v/>
      </c>
      <c r="FX1040" s="7" t="str">
        <f>+IFERROR(VLOOKUP(FU1040,Auxiliar!$A:$C,3,0),"")</f>
        <v/>
      </c>
      <c r="FY1040" s="1"/>
      <c r="FZ1040" s="12"/>
      <c r="GA1040" s="6" t="str">
        <f>+IFERROR(VALUE(RIGHT(Tabla32[[#This Row],[B2B]],6)),"")</f>
        <v/>
      </c>
      <c r="GB1040" s="6" t="str">
        <f>+IFERROR(VLOOKUP(FZ1040,Auxiliar!$A:$C,2,0),"")</f>
        <v/>
      </c>
      <c r="GC1040" s="7" t="str">
        <f>+IFERROR(VLOOKUP(FZ1040,Auxiliar!$A:$C,3,0),"")</f>
        <v/>
      </c>
      <c r="GD1040" s="1"/>
      <c r="GE1040" s="12"/>
      <c r="GF1040" s="6" t="str">
        <f>+IFERROR(VALUE(RIGHT(Tabla33[[#This Row],[B2B]],6)),"")</f>
        <v/>
      </c>
      <c r="GG1040" s="6" t="str">
        <f>+IFERROR(VLOOKUP(GE1040,Auxiliar!$A:$C,2,0),"")</f>
        <v/>
      </c>
      <c r="GH1040" s="7" t="str">
        <f>+IFERROR(VLOOKUP(GE1040,Auxiliar!$A:$C,3,0),"")</f>
        <v/>
      </c>
    </row>
    <row r="1041" spans="37:190" x14ac:dyDescent="0.25">
      <c r="AK1041" s="1">
        <v>11964</v>
      </c>
      <c r="AL1041" s="1" t="s">
        <v>30</v>
      </c>
      <c r="AM1041" s="6">
        <f>+IFERROR(VALUE(RIGHT(Tabla7[[#This Row],[B2B]],6)),"")</f>
        <v>11964</v>
      </c>
      <c r="AN1041" s="6" t="str">
        <f>+IFERROR(VLOOKUP(AL1041,Auxiliar!$A:$C,2,0),"")</f>
        <v>LATONES</v>
      </c>
      <c r="AO1041" s="7" t="str">
        <f>+IFERROR(VLOOKUP(AL1041,Auxiliar!$A:$C,3,0),"")</f>
        <v>1b 4% | 5b 7% | 97b 0%</v>
      </c>
      <c r="AW1041" s="1"/>
      <c r="AX1041" s="1" t="s">
        <v>32</v>
      </c>
      <c r="AY1041" s="6" t="str">
        <f>+IFERROR(VALUE(RIGHT(Tabla9[[#This Row],[B2B]],6)),"")</f>
        <v/>
      </c>
      <c r="AZ1041" s="6" t="str">
        <f>+IFERROR(VLOOKUP(AX1041,Auxiliar!$A:$C,2,0),"")</f>
        <v>LATONES</v>
      </c>
      <c r="BA1041" s="7" t="str">
        <f>+IFERROR(VLOOKUP(AX1041,Auxiliar!$A:$C,3,0),"")</f>
        <v>2b 3% | 4b 4% | 6b 5% | 10b 8%  | 385b 0%</v>
      </c>
      <c r="CA1041" s="1">
        <v>10002</v>
      </c>
      <c r="CB1041" s="1" t="s">
        <v>35</v>
      </c>
      <c r="CC1041" s="6">
        <f>+IFERROR(VALUE(RIGHT(Tabla14[[#This Row],[B2B]],6)),"")</f>
        <v>10002</v>
      </c>
      <c r="CD1041" s="6" t="str">
        <f>+IFERROR(VLOOKUP(CB1041,Auxiliar!$A:$C,2,0),"")</f>
        <v>Corona 710cc</v>
      </c>
      <c r="CE1041" s="7" t="str">
        <f>+IFERROR(VLOOKUP(CB1041,Auxiliar!$A:$C,3,0),"")</f>
        <v>1b 10% | 85b 0%</v>
      </c>
      <c r="CM1041" s="1">
        <v>10061</v>
      </c>
      <c r="CN1041" s="1" t="s">
        <v>20</v>
      </c>
      <c r="CO1041" s="6">
        <v>10061</v>
      </c>
      <c r="CP1041" s="6" t="s">
        <v>20</v>
      </c>
      <c r="CQ1041" s="7" t="s">
        <v>21</v>
      </c>
      <c r="CY1041" s="1">
        <v>10061</v>
      </c>
      <c r="CZ1041" s="1" t="s">
        <v>16</v>
      </c>
      <c r="DA1041" s="6">
        <f>+IFERROR(VALUE(RIGHT(Tabla18[[#This Row],[B2B]],6)),"")</f>
        <v>10061</v>
      </c>
      <c r="DB1041" s="6" t="str">
        <f>+IFERROR(VLOOKUP(CZ1041,Auxiliar!$A:$C,2,0),"")</f>
        <v>PREMIUM</v>
      </c>
      <c r="DC1041" s="7" t="str">
        <f>+IFERROR(VLOOKUP(CZ1041,Auxiliar!$A:$C,3,0),"")</f>
        <v>0b 0% | 2b 2% | 5b 3,5% | 10b 5%</v>
      </c>
      <c r="DE1041" s="1">
        <v>10061</v>
      </c>
      <c r="DF1041" s="1" t="s">
        <v>19</v>
      </c>
      <c r="DG1041" s="6">
        <f>+IFERROR(VALUE(RIGHT(Tabla19[[#This Row],[B2B]],6)),"")</f>
        <v>10061</v>
      </c>
      <c r="DH1041" s="6" t="str">
        <f>+IFERROR(VLOOKUP(DF1041,Auxiliar!$A:$C,2,0),"")</f>
        <v>MICHELOB</v>
      </c>
      <c r="DI1041" s="7" t="str">
        <f>+IFERROR(VLOOKUP(DF1041,Auxiliar!$A:$C,3,0),"")</f>
        <v>1b 7% | 3b 22% | 8b 27%</v>
      </c>
      <c r="DK1041" s="1"/>
      <c r="DL1041" s="1"/>
      <c r="DM1041" s="6" t="str">
        <f>+IFERROR(VALUE(RIGHT(Tabla20[[#This Row],[B2B]],6)),"")</f>
        <v/>
      </c>
      <c r="DN1041" s="6" t="str">
        <f>+IFERROR(VLOOKUP(DL1041,Auxiliar!$A:$C,2,0),"")</f>
        <v/>
      </c>
      <c r="DO1041" s="7" t="str">
        <f>+IFERROR(VLOOKUP(DL1041,Auxiliar!$A:$C,3,0),"")</f>
        <v/>
      </c>
      <c r="DQ1041" s="1">
        <v>7349</v>
      </c>
      <c r="DR1041" s="12" t="s">
        <v>24</v>
      </c>
      <c r="DS1041" s="6">
        <f>+IFERROR(VALUE(RIGHT(Tabla21[[#This Row],[B2B]],6)),"")</f>
        <v>7349</v>
      </c>
      <c r="DT1041" s="6" t="str">
        <f>+IFERROR(VLOOKUP(DR1041,Auxiliar!$A:$C,2,0),"")</f>
        <v>CORONA PORRON</v>
      </c>
      <c r="DU1041" s="7" t="str">
        <f>+IFERROR(VLOOKUP(DR1041,Auxiliar!$A:$C,3,0),"")</f>
        <v>1b 5% | 20b 0%</v>
      </c>
      <c r="DW1041" s="1"/>
      <c r="DX1041" s="12"/>
      <c r="DY1041" s="6" t="str">
        <f>+IFERROR(VALUE(RIGHT(Tabla22[[#This Row],[B2B]],6)),"")</f>
        <v/>
      </c>
      <c r="DZ1041" s="6" t="str">
        <f>+IFERROR(VLOOKUP(DX1041,Auxiliar!$A:$C,2,0),"")</f>
        <v/>
      </c>
      <c r="EA1041" s="7" t="str">
        <f>+IFERROR(VLOOKUP(DX1041,Auxiliar!$A:$C,3,0),"")</f>
        <v/>
      </c>
      <c r="EC1041" s="1"/>
      <c r="ED1041" s="12"/>
      <c r="EE1041" s="6" t="str">
        <f>+IFERROR(VALUE(RIGHT(Tabla23[[#This Row],[B2B]],6)),"")</f>
        <v/>
      </c>
      <c r="EF1041" s="6" t="str">
        <f>+IFERROR(VLOOKUP(ED1041,Auxiliar!$A:$C,2,0),"")</f>
        <v/>
      </c>
      <c r="EG1041" s="7" t="str">
        <f>+IFERROR(VLOOKUP(ED1041,Auxiliar!$A:$C,3,0),"")</f>
        <v/>
      </c>
      <c r="EI1041" s="1"/>
      <c r="EJ1041" s="12"/>
      <c r="EK1041" s="6" t="str">
        <f>+IFERROR(VALUE(RIGHT(Tabla24[[#This Row],[B2B]],6)),"")</f>
        <v/>
      </c>
      <c r="EL1041" s="6" t="str">
        <f>+IFERROR(VLOOKUP(EJ1041,Auxiliar!$A:$C,2,0),"")</f>
        <v/>
      </c>
      <c r="EM1041" s="7" t="str">
        <f>+IFERROR(VLOOKUP(EJ1041,Auxiliar!$A:$C,3,0),"")</f>
        <v/>
      </c>
      <c r="EO1041" s="1"/>
      <c r="EP1041" s="12"/>
      <c r="EQ1041" s="6" t="str">
        <f>+IFERROR(VALUE(RIGHT(Tabla25[[#This Row],[B2B]],6)),"")</f>
        <v/>
      </c>
      <c r="ER1041" s="6" t="str">
        <f>+IFERROR(VLOOKUP(EP1041,Auxiliar!$A:$C,2,0),"")</f>
        <v/>
      </c>
      <c r="ES1041" s="7" t="str">
        <f>+IFERROR(VLOOKUP(EP1041,Auxiliar!$A:$C,3,0),"")</f>
        <v/>
      </c>
      <c r="EU1041" s="1"/>
      <c r="EV1041" s="12"/>
      <c r="EW1041" s="6" t="str">
        <f>+IFERROR(VALUE(RIGHT(Tabla26[[#This Row],[B2B]],6)),"")</f>
        <v/>
      </c>
      <c r="EX1041" s="6" t="str">
        <f>+IFERROR(VLOOKUP(EV1041,Auxiliar!$A:$C,2,0),"")</f>
        <v/>
      </c>
      <c r="EY1041" s="7" t="str">
        <f>+IFERROR(VLOOKUP(EV1041,Auxiliar!$A:$C,3,0),"")</f>
        <v/>
      </c>
      <c r="EZ1041" s="1"/>
      <c r="FA1041" s="12"/>
      <c r="FB1041" s="6" t="str">
        <f>+IFERROR(VALUE(RIGHT(Tabla27[[#This Row],[B2B]],6)),"")</f>
        <v/>
      </c>
      <c r="FC1041" s="6" t="str">
        <f>+IFERROR(VLOOKUP(FA1041,Auxiliar!$A:$C,2,0),"")</f>
        <v/>
      </c>
      <c r="FD1041" s="7" t="str">
        <f>+IFERROR(VLOOKUP(FA1041,Auxiliar!$A:$C,3,0),"")</f>
        <v/>
      </c>
      <c r="FE1041" s="1"/>
      <c r="FF1041" s="12"/>
      <c r="FG1041" s="6" t="str">
        <f>+IFERROR(VALUE(RIGHT(Tabla28[[#This Row],[B2B]],6)),"")</f>
        <v/>
      </c>
      <c r="FH1041" s="6" t="str">
        <f>+IFERROR(VLOOKUP(FF1041,Auxiliar!$A:$C,2,0),"")</f>
        <v/>
      </c>
      <c r="FI1041" s="7" t="str">
        <f>+IFERROR(VLOOKUP(FF1041,Auxiliar!$A:$C,3,0),"")</f>
        <v/>
      </c>
      <c r="FJ1041" s="1"/>
      <c r="FK1041" s="12"/>
      <c r="FL1041" s="6" t="str">
        <f>+IFERROR(VALUE(RIGHT(Tabla29[[#This Row],[B2B]],6)),"")</f>
        <v/>
      </c>
      <c r="FM1041" s="6" t="str">
        <f>+IFERROR(VLOOKUP(FK1041,Auxiliar!$A:$C,2,0),"")</f>
        <v/>
      </c>
      <c r="FN1041" s="7" t="str">
        <f>+IFERROR(VLOOKUP(FK1041,Auxiliar!$A:$C,3,0),"")</f>
        <v/>
      </c>
      <c r="FO1041" s="1"/>
      <c r="FP1041" s="12"/>
      <c r="FQ1041" s="6" t="str">
        <f>+IFERROR(VALUE(RIGHT(Tabla30[[#This Row],[B2B]],6)),"")</f>
        <v/>
      </c>
      <c r="FR1041" s="6" t="str">
        <f>+IFERROR(VLOOKUP(FP1041,Auxiliar!$A:$C,2,0),"")</f>
        <v/>
      </c>
      <c r="FS1041" s="7"/>
      <c r="FT1041" s="1"/>
      <c r="FU1041" s="12"/>
      <c r="FV1041" s="6" t="str">
        <f>+IFERROR(VALUE(RIGHT(Tabla31[[#This Row],[B2B]],6)),"")</f>
        <v/>
      </c>
      <c r="FW1041" s="6" t="str">
        <f>+IFERROR(VLOOKUP(FU1041,Auxiliar!$A:$C,2,0),"")</f>
        <v/>
      </c>
      <c r="FX1041" s="7" t="str">
        <f>+IFERROR(VLOOKUP(FU1041,Auxiliar!$A:$C,3,0),"")</f>
        <v/>
      </c>
      <c r="FY1041" s="1"/>
      <c r="FZ1041" s="12"/>
      <c r="GA1041" s="6" t="str">
        <f>+IFERROR(VALUE(RIGHT(Tabla32[[#This Row],[B2B]],6)),"")</f>
        <v/>
      </c>
      <c r="GB1041" s="6" t="str">
        <f>+IFERROR(VLOOKUP(FZ1041,Auxiliar!$A:$C,2,0),"")</f>
        <v/>
      </c>
      <c r="GC1041" s="7" t="str">
        <f>+IFERROR(VLOOKUP(FZ1041,Auxiliar!$A:$C,3,0),"")</f>
        <v/>
      </c>
      <c r="GD1041" s="1"/>
      <c r="GE1041" s="12"/>
      <c r="GF1041" s="6" t="str">
        <f>+IFERROR(VALUE(RIGHT(Tabla33[[#This Row],[B2B]],6)),"")</f>
        <v/>
      </c>
      <c r="GG1041" s="6" t="str">
        <f>+IFERROR(VLOOKUP(GE1041,Auxiliar!$A:$C,2,0),"")</f>
        <v/>
      </c>
      <c r="GH1041" s="7" t="str">
        <f>+IFERROR(VLOOKUP(GE1041,Auxiliar!$A:$C,3,0),"")</f>
        <v/>
      </c>
    </row>
    <row r="1042" spans="37:190" x14ac:dyDescent="0.25">
      <c r="AK1042" s="1">
        <v>11965</v>
      </c>
      <c r="AL1042" s="1" t="s">
        <v>30</v>
      </c>
      <c r="AM1042" s="6">
        <f>+IFERROR(VALUE(RIGHT(Tabla7[[#This Row],[B2B]],6)),"")</f>
        <v>11965</v>
      </c>
      <c r="AN1042" s="6" t="str">
        <f>+IFERROR(VLOOKUP(AL1042,Auxiliar!$A:$C,2,0),"")</f>
        <v>LATONES</v>
      </c>
      <c r="AO1042" s="7" t="str">
        <f>+IFERROR(VLOOKUP(AL1042,Auxiliar!$A:$C,3,0),"")</f>
        <v>1b 4% | 5b 7% | 97b 0%</v>
      </c>
      <c r="AW1042" s="1"/>
      <c r="AX1042" s="1" t="s">
        <v>32</v>
      </c>
      <c r="AY1042" s="6" t="str">
        <f>+IFERROR(VALUE(RIGHT(Tabla9[[#This Row],[B2B]],6)),"")</f>
        <v/>
      </c>
      <c r="AZ1042" s="6" t="str">
        <f>+IFERROR(VLOOKUP(AX1042,Auxiliar!$A:$C,2,0),"")</f>
        <v>LATONES</v>
      </c>
      <c r="BA1042" s="7" t="str">
        <f>+IFERROR(VLOOKUP(AX1042,Auxiliar!$A:$C,3,0),"")</f>
        <v>2b 3% | 4b 4% | 6b 5% | 10b 8%  | 385b 0%</v>
      </c>
      <c r="CA1042" s="1">
        <v>10008</v>
      </c>
      <c r="CB1042" s="1" t="s">
        <v>35</v>
      </c>
      <c r="CC1042" s="6">
        <f>+IFERROR(VALUE(RIGHT(Tabla14[[#This Row],[B2B]],6)),"")</f>
        <v>10008</v>
      </c>
      <c r="CD1042" s="6" t="str">
        <f>+IFERROR(VLOOKUP(CB1042,Auxiliar!$A:$C,2,0),"")</f>
        <v>Corona 710cc</v>
      </c>
      <c r="CE1042" s="7" t="str">
        <f>+IFERROR(VLOOKUP(CB1042,Auxiliar!$A:$C,3,0),"")</f>
        <v>1b 10% | 85b 0%</v>
      </c>
      <c r="CM1042" s="1">
        <v>10062</v>
      </c>
      <c r="CN1042" s="1" t="s">
        <v>20</v>
      </c>
      <c r="CO1042" s="6">
        <v>10062</v>
      </c>
      <c r="CP1042" s="6" t="s">
        <v>20</v>
      </c>
      <c r="CQ1042" s="7" t="s">
        <v>21</v>
      </c>
      <c r="CY1042" s="1">
        <v>10062</v>
      </c>
      <c r="CZ1042" s="1" t="s">
        <v>16</v>
      </c>
      <c r="DA1042" s="6">
        <f>+IFERROR(VALUE(RIGHT(Tabla18[[#This Row],[B2B]],6)),"")</f>
        <v>10062</v>
      </c>
      <c r="DB1042" s="6" t="str">
        <f>+IFERROR(VLOOKUP(CZ1042,Auxiliar!$A:$C,2,0),"")</f>
        <v>PREMIUM</v>
      </c>
      <c r="DC1042" s="7" t="str">
        <f>+IFERROR(VLOOKUP(CZ1042,Auxiliar!$A:$C,3,0),"")</f>
        <v>0b 0% | 2b 2% | 5b 3,5% | 10b 5%</v>
      </c>
      <c r="DE1042" s="1">
        <v>10062</v>
      </c>
      <c r="DF1042" s="1" t="s">
        <v>19</v>
      </c>
      <c r="DG1042" s="6">
        <f>+IFERROR(VALUE(RIGHT(Tabla19[[#This Row],[B2B]],6)),"")</f>
        <v>10062</v>
      </c>
      <c r="DH1042" s="6" t="str">
        <f>+IFERROR(VLOOKUP(DF1042,Auxiliar!$A:$C,2,0),"")</f>
        <v>MICHELOB</v>
      </c>
      <c r="DI1042" s="7" t="str">
        <f>+IFERROR(VLOOKUP(DF1042,Auxiliar!$A:$C,3,0),"")</f>
        <v>1b 7% | 3b 22% | 8b 27%</v>
      </c>
      <c r="DK1042" s="1"/>
      <c r="DL1042" s="1"/>
      <c r="DM1042" s="6" t="str">
        <f>+IFERROR(VALUE(RIGHT(Tabla20[[#This Row],[B2B]],6)),"")</f>
        <v/>
      </c>
      <c r="DN1042" s="6" t="str">
        <f>+IFERROR(VLOOKUP(DL1042,Auxiliar!$A:$C,2,0),"")</f>
        <v/>
      </c>
      <c r="DO1042" s="7" t="str">
        <f>+IFERROR(VLOOKUP(DL1042,Auxiliar!$A:$C,3,0),"")</f>
        <v/>
      </c>
      <c r="DQ1042" s="1">
        <v>10001</v>
      </c>
      <c r="DR1042" s="12" t="s">
        <v>24</v>
      </c>
      <c r="DS1042" s="6">
        <f>+IFERROR(VALUE(RIGHT(Tabla21[[#This Row],[B2B]],6)),"")</f>
        <v>10001</v>
      </c>
      <c r="DT1042" s="6" t="str">
        <f>+IFERROR(VLOOKUP(DR1042,Auxiliar!$A:$C,2,0),"")</f>
        <v>CORONA PORRON</v>
      </c>
      <c r="DU1042" s="7" t="str">
        <f>+IFERROR(VLOOKUP(DR1042,Auxiliar!$A:$C,3,0),"")</f>
        <v>1b 5% | 20b 0%</v>
      </c>
      <c r="DW1042" s="1"/>
      <c r="DX1042" s="12"/>
      <c r="DY1042" s="6" t="str">
        <f>+IFERROR(VALUE(RIGHT(Tabla22[[#This Row],[B2B]],6)),"")</f>
        <v/>
      </c>
      <c r="DZ1042" s="6" t="str">
        <f>+IFERROR(VLOOKUP(DX1042,Auxiliar!$A:$C,2,0),"")</f>
        <v/>
      </c>
      <c r="EA1042" s="7" t="str">
        <f>+IFERROR(VLOOKUP(DX1042,Auxiliar!$A:$C,3,0),"")</f>
        <v/>
      </c>
      <c r="EC1042" s="1"/>
      <c r="ED1042" s="12"/>
      <c r="EE1042" s="6" t="str">
        <f>+IFERROR(VALUE(RIGHT(Tabla23[[#This Row],[B2B]],6)),"")</f>
        <v/>
      </c>
      <c r="EF1042" s="6" t="str">
        <f>+IFERROR(VLOOKUP(ED1042,Auxiliar!$A:$C,2,0),"")</f>
        <v/>
      </c>
      <c r="EG1042" s="7" t="str">
        <f>+IFERROR(VLOOKUP(ED1042,Auxiliar!$A:$C,3,0),"")</f>
        <v/>
      </c>
      <c r="EI1042" s="1"/>
      <c r="EJ1042" s="12"/>
      <c r="EK1042" s="6" t="str">
        <f>+IFERROR(VALUE(RIGHT(Tabla24[[#This Row],[B2B]],6)),"")</f>
        <v/>
      </c>
      <c r="EL1042" s="6" t="str">
        <f>+IFERROR(VLOOKUP(EJ1042,Auxiliar!$A:$C,2,0),"")</f>
        <v/>
      </c>
      <c r="EM1042" s="7" t="str">
        <f>+IFERROR(VLOOKUP(EJ1042,Auxiliar!$A:$C,3,0),"")</f>
        <v/>
      </c>
      <c r="EO1042" s="1"/>
      <c r="EP1042" s="12"/>
      <c r="EQ1042" s="6" t="str">
        <f>+IFERROR(VALUE(RIGHT(Tabla25[[#This Row],[B2B]],6)),"")</f>
        <v/>
      </c>
      <c r="ER1042" s="6" t="str">
        <f>+IFERROR(VLOOKUP(EP1042,Auxiliar!$A:$C,2,0),"")</f>
        <v/>
      </c>
      <c r="ES1042" s="7" t="str">
        <f>+IFERROR(VLOOKUP(EP1042,Auxiliar!$A:$C,3,0),"")</f>
        <v/>
      </c>
      <c r="EU1042" s="1"/>
      <c r="EV1042" s="12"/>
      <c r="EW1042" s="6" t="str">
        <f>+IFERROR(VALUE(RIGHT(Tabla26[[#This Row],[B2B]],6)),"")</f>
        <v/>
      </c>
      <c r="EX1042" s="6" t="str">
        <f>+IFERROR(VLOOKUP(EV1042,Auxiliar!$A:$C,2,0),"")</f>
        <v/>
      </c>
      <c r="EY1042" s="7" t="str">
        <f>+IFERROR(VLOOKUP(EV1042,Auxiliar!$A:$C,3,0),"")</f>
        <v/>
      </c>
      <c r="EZ1042" s="1"/>
      <c r="FA1042" s="12"/>
      <c r="FB1042" s="6" t="str">
        <f>+IFERROR(VALUE(RIGHT(Tabla27[[#This Row],[B2B]],6)),"")</f>
        <v/>
      </c>
      <c r="FC1042" s="6" t="str">
        <f>+IFERROR(VLOOKUP(FA1042,Auxiliar!$A:$C,2,0),"")</f>
        <v/>
      </c>
      <c r="FD1042" s="7" t="str">
        <f>+IFERROR(VLOOKUP(FA1042,Auxiliar!$A:$C,3,0),"")</f>
        <v/>
      </c>
      <c r="FE1042" s="1"/>
      <c r="FF1042" s="12"/>
      <c r="FG1042" s="6" t="str">
        <f>+IFERROR(VALUE(RIGHT(Tabla28[[#This Row],[B2B]],6)),"")</f>
        <v/>
      </c>
      <c r="FH1042" s="6" t="str">
        <f>+IFERROR(VLOOKUP(FF1042,Auxiliar!$A:$C,2,0),"")</f>
        <v/>
      </c>
      <c r="FI1042" s="7" t="str">
        <f>+IFERROR(VLOOKUP(FF1042,Auxiliar!$A:$C,3,0),"")</f>
        <v/>
      </c>
      <c r="FJ1042" s="1"/>
      <c r="FK1042" s="12"/>
      <c r="FL1042" s="6" t="str">
        <f>+IFERROR(VALUE(RIGHT(Tabla29[[#This Row],[B2B]],6)),"")</f>
        <v/>
      </c>
      <c r="FM1042" s="6" t="str">
        <f>+IFERROR(VLOOKUP(FK1042,Auxiliar!$A:$C,2,0),"")</f>
        <v/>
      </c>
      <c r="FN1042" s="7" t="str">
        <f>+IFERROR(VLOOKUP(FK1042,Auxiliar!$A:$C,3,0),"")</f>
        <v/>
      </c>
      <c r="FO1042" s="1"/>
      <c r="FP1042" s="12"/>
      <c r="FQ1042" s="6" t="str">
        <f>+IFERROR(VALUE(RIGHT(Tabla30[[#This Row],[B2B]],6)),"")</f>
        <v/>
      </c>
      <c r="FR1042" s="6" t="str">
        <f>+IFERROR(VLOOKUP(FP1042,Auxiliar!$A:$C,2,0),"")</f>
        <v/>
      </c>
      <c r="FS1042" s="7"/>
      <c r="FT1042" s="1"/>
      <c r="FU1042" s="12"/>
      <c r="FV1042" s="6" t="str">
        <f>+IFERROR(VALUE(RIGHT(Tabla31[[#This Row],[B2B]],6)),"")</f>
        <v/>
      </c>
      <c r="FW1042" s="6" t="str">
        <f>+IFERROR(VLOOKUP(FU1042,Auxiliar!$A:$C,2,0),"")</f>
        <v/>
      </c>
      <c r="FX1042" s="7" t="str">
        <f>+IFERROR(VLOOKUP(FU1042,Auxiliar!$A:$C,3,0),"")</f>
        <v/>
      </c>
      <c r="FY1042" s="1"/>
      <c r="FZ1042" s="12"/>
      <c r="GA1042" s="6" t="str">
        <f>+IFERROR(VALUE(RIGHT(Tabla32[[#This Row],[B2B]],6)),"")</f>
        <v/>
      </c>
      <c r="GB1042" s="6" t="str">
        <f>+IFERROR(VLOOKUP(FZ1042,Auxiliar!$A:$C,2,0),"")</f>
        <v/>
      </c>
      <c r="GC1042" s="7" t="str">
        <f>+IFERROR(VLOOKUP(FZ1042,Auxiliar!$A:$C,3,0),"")</f>
        <v/>
      </c>
      <c r="GD1042" s="1"/>
      <c r="GE1042" s="12"/>
      <c r="GF1042" s="6" t="str">
        <f>+IFERROR(VALUE(RIGHT(Tabla33[[#This Row],[B2B]],6)),"")</f>
        <v/>
      </c>
      <c r="GG1042" s="6" t="str">
        <f>+IFERROR(VLOOKUP(GE1042,Auxiliar!$A:$C,2,0),"")</f>
        <v/>
      </c>
      <c r="GH1042" s="7" t="str">
        <f>+IFERROR(VLOOKUP(GE1042,Auxiliar!$A:$C,3,0),"")</f>
        <v/>
      </c>
    </row>
    <row r="1043" spans="37:190" x14ac:dyDescent="0.25">
      <c r="AK1043" s="1">
        <v>11968</v>
      </c>
      <c r="AL1043" s="1" t="s">
        <v>30</v>
      </c>
      <c r="AM1043" s="6">
        <f>+IFERROR(VALUE(RIGHT(Tabla7[[#This Row],[B2B]],6)),"")</f>
        <v>11968</v>
      </c>
      <c r="AN1043" s="6" t="str">
        <f>+IFERROR(VLOOKUP(AL1043,Auxiliar!$A:$C,2,0),"")</f>
        <v>LATONES</v>
      </c>
      <c r="AO1043" s="7" t="str">
        <f>+IFERROR(VLOOKUP(AL1043,Auxiliar!$A:$C,3,0),"")</f>
        <v>1b 4% | 5b 7% | 97b 0%</v>
      </c>
      <c r="AW1043" s="1"/>
      <c r="AX1043" s="1" t="s">
        <v>32</v>
      </c>
      <c r="AY1043" s="6" t="str">
        <f>+IFERROR(VALUE(RIGHT(Tabla9[[#This Row],[B2B]],6)),"")</f>
        <v/>
      </c>
      <c r="AZ1043" s="6" t="str">
        <f>+IFERROR(VLOOKUP(AX1043,Auxiliar!$A:$C,2,0),"")</f>
        <v>LATONES</v>
      </c>
      <c r="BA1043" s="7" t="str">
        <f>+IFERROR(VLOOKUP(AX1043,Auxiliar!$A:$C,3,0),"")</f>
        <v>2b 3% | 4b 4% | 6b 5% | 10b 8%  | 385b 0%</v>
      </c>
      <c r="CA1043" s="1">
        <v>10011</v>
      </c>
      <c r="CB1043" s="1" t="s">
        <v>35</v>
      </c>
      <c r="CC1043" s="6">
        <f>+IFERROR(VALUE(RIGHT(Tabla14[[#This Row],[B2B]],6)),"")</f>
        <v>10011</v>
      </c>
      <c r="CD1043" s="6" t="str">
        <f>+IFERROR(VLOOKUP(CB1043,Auxiliar!$A:$C,2,0),"")</f>
        <v>Corona 710cc</v>
      </c>
      <c r="CE1043" s="7" t="str">
        <f>+IFERROR(VLOOKUP(CB1043,Auxiliar!$A:$C,3,0),"")</f>
        <v>1b 10% | 85b 0%</v>
      </c>
      <c r="CM1043" s="1">
        <v>10064</v>
      </c>
      <c r="CN1043" s="1" t="s">
        <v>20</v>
      </c>
      <c r="CO1043" s="6">
        <v>10064</v>
      </c>
      <c r="CP1043" s="6" t="s">
        <v>20</v>
      </c>
      <c r="CQ1043" s="7" t="s">
        <v>21</v>
      </c>
      <c r="CY1043" s="1">
        <v>10064</v>
      </c>
      <c r="CZ1043" s="1" t="s">
        <v>16</v>
      </c>
      <c r="DA1043" s="6">
        <f>+IFERROR(VALUE(RIGHT(Tabla18[[#This Row],[B2B]],6)),"")</f>
        <v>10064</v>
      </c>
      <c r="DB1043" s="6" t="str">
        <f>+IFERROR(VLOOKUP(CZ1043,Auxiliar!$A:$C,2,0),"")</f>
        <v>PREMIUM</v>
      </c>
      <c r="DC1043" s="7" t="str">
        <f>+IFERROR(VLOOKUP(CZ1043,Auxiliar!$A:$C,3,0),"")</f>
        <v>0b 0% | 2b 2% | 5b 3,5% | 10b 5%</v>
      </c>
      <c r="DE1043" s="1">
        <v>10064</v>
      </c>
      <c r="DF1043" s="1" t="s">
        <v>19</v>
      </c>
      <c r="DG1043" s="6">
        <f>+IFERROR(VALUE(RIGHT(Tabla19[[#This Row],[B2B]],6)),"")</f>
        <v>10064</v>
      </c>
      <c r="DH1043" s="6" t="str">
        <f>+IFERROR(VLOOKUP(DF1043,Auxiliar!$A:$C,2,0),"")</f>
        <v>MICHELOB</v>
      </c>
      <c r="DI1043" s="7" t="str">
        <f>+IFERROR(VLOOKUP(DF1043,Auxiliar!$A:$C,3,0),"")</f>
        <v>1b 7% | 3b 22% | 8b 27%</v>
      </c>
      <c r="DK1043" s="1"/>
      <c r="DL1043" s="1"/>
      <c r="DM1043" s="6" t="str">
        <f>+IFERROR(VALUE(RIGHT(Tabla20[[#This Row],[B2B]],6)),"")</f>
        <v/>
      </c>
      <c r="DN1043" s="6" t="str">
        <f>+IFERROR(VLOOKUP(DL1043,Auxiliar!$A:$C,2,0),"")</f>
        <v/>
      </c>
      <c r="DO1043" s="7" t="str">
        <f>+IFERROR(VLOOKUP(DL1043,Auxiliar!$A:$C,3,0),"")</f>
        <v/>
      </c>
      <c r="DQ1043" s="1">
        <v>10002</v>
      </c>
      <c r="DR1043" s="12" t="s">
        <v>24</v>
      </c>
      <c r="DS1043" s="6">
        <f>+IFERROR(VALUE(RIGHT(Tabla21[[#This Row],[B2B]],6)),"")</f>
        <v>10002</v>
      </c>
      <c r="DT1043" s="6" t="str">
        <f>+IFERROR(VLOOKUP(DR1043,Auxiliar!$A:$C,2,0),"")</f>
        <v>CORONA PORRON</v>
      </c>
      <c r="DU1043" s="7" t="str">
        <f>+IFERROR(VLOOKUP(DR1043,Auxiliar!$A:$C,3,0),"")</f>
        <v>1b 5% | 20b 0%</v>
      </c>
      <c r="DW1043" s="1"/>
      <c r="DX1043" s="12"/>
      <c r="DY1043" s="6" t="str">
        <f>+IFERROR(VALUE(RIGHT(Tabla22[[#This Row],[B2B]],6)),"")</f>
        <v/>
      </c>
      <c r="DZ1043" s="6" t="str">
        <f>+IFERROR(VLOOKUP(DX1043,Auxiliar!$A:$C,2,0),"")</f>
        <v/>
      </c>
      <c r="EA1043" s="7" t="str">
        <f>+IFERROR(VLOOKUP(DX1043,Auxiliar!$A:$C,3,0),"")</f>
        <v/>
      </c>
      <c r="EC1043" s="1"/>
      <c r="ED1043" s="12"/>
      <c r="EE1043" s="6" t="str">
        <f>+IFERROR(VALUE(RIGHT(Tabla23[[#This Row],[B2B]],6)),"")</f>
        <v/>
      </c>
      <c r="EF1043" s="6" t="str">
        <f>+IFERROR(VLOOKUP(ED1043,Auxiliar!$A:$C,2,0),"")</f>
        <v/>
      </c>
      <c r="EG1043" s="7" t="str">
        <f>+IFERROR(VLOOKUP(ED1043,Auxiliar!$A:$C,3,0),"")</f>
        <v/>
      </c>
      <c r="EI1043" s="1"/>
      <c r="EJ1043" s="12"/>
      <c r="EK1043" s="6" t="str">
        <f>+IFERROR(VALUE(RIGHT(Tabla24[[#This Row],[B2B]],6)),"")</f>
        <v/>
      </c>
      <c r="EL1043" s="6" t="str">
        <f>+IFERROR(VLOOKUP(EJ1043,Auxiliar!$A:$C,2,0),"")</f>
        <v/>
      </c>
      <c r="EM1043" s="7" t="str">
        <f>+IFERROR(VLOOKUP(EJ1043,Auxiliar!$A:$C,3,0),"")</f>
        <v/>
      </c>
      <c r="EO1043" s="1"/>
      <c r="EP1043" s="12"/>
      <c r="EQ1043" s="6" t="str">
        <f>+IFERROR(VALUE(RIGHT(Tabla25[[#This Row],[B2B]],6)),"")</f>
        <v/>
      </c>
      <c r="ER1043" s="6" t="str">
        <f>+IFERROR(VLOOKUP(EP1043,Auxiliar!$A:$C,2,0),"")</f>
        <v/>
      </c>
      <c r="ES1043" s="7" t="str">
        <f>+IFERROR(VLOOKUP(EP1043,Auxiliar!$A:$C,3,0),"")</f>
        <v/>
      </c>
      <c r="EU1043" s="1"/>
      <c r="EV1043" s="12"/>
      <c r="EW1043" s="6" t="str">
        <f>+IFERROR(VALUE(RIGHT(Tabla26[[#This Row],[B2B]],6)),"")</f>
        <v/>
      </c>
      <c r="EX1043" s="6" t="str">
        <f>+IFERROR(VLOOKUP(EV1043,Auxiliar!$A:$C,2,0),"")</f>
        <v/>
      </c>
      <c r="EY1043" s="7" t="str">
        <f>+IFERROR(VLOOKUP(EV1043,Auxiliar!$A:$C,3,0),"")</f>
        <v/>
      </c>
      <c r="EZ1043" s="1"/>
      <c r="FA1043" s="12"/>
      <c r="FB1043" s="6" t="str">
        <f>+IFERROR(VALUE(RIGHT(Tabla27[[#This Row],[B2B]],6)),"")</f>
        <v/>
      </c>
      <c r="FC1043" s="6" t="str">
        <f>+IFERROR(VLOOKUP(FA1043,Auxiliar!$A:$C,2,0),"")</f>
        <v/>
      </c>
      <c r="FD1043" s="7" t="str">
        <f>+IFERROR(VLOOKUP(FA1043,Auxiliar!$A:$C,3,0),"")</f>
        <v/>
      </c>
      <c r="FE1043" s="1"/>
      <c r="FF1043" s="12"/>
      <c r="FG1043" s="6" t="str">
        <f>+IFERROR(VALUE(RIGHT(Tabla28[[#This Row],[B2B]],6)),"")</f>
        <v/>
      </c>
      <c r="FH1043" s="6" t="str">
        <f>+IFERROR(VLOOKUP(FF1043,Auxiliar!$A:$C,2,0),"")</f>
        <v/>
      </c>
      <c r="FI1043" s="7" t="str">
        <f>+IFERROR(VLOOKUP(FF1043,Auxiliar!$A:$C,3,0),"")</f>
        <v/>
      </c>
      <c r="FJ1043" s="1"/>
      <c r="FK1043" s="12"/>
      <c r="FL1043" s="6" t="str">
        <f>+IFERROR(VALUE(RIGHT(Tabla29[[#This Row],[B2B]],6)),"")</f>
        <v/>
      </c>
      <c r="FM1043" s="6" t="str">
        <f>+IFERROR(VLOOKUP(FK1043,Auxiliar!$A:$C,2,0),"")</f>
        <v/>
      </c>
      <c r="FN1043" s="7" t="str">
        <f>+IFERROR(VLOOKUP(FK1043,Auxiliar!$A:$C,3,0),"")</f>
        <v/>
      </c>
      <c r="FO1043" s="1"/>
      <c r="FP1043" s="12"/>
      <c r="FQ1043" s="6" t="str">
        <f>+IFERROR(VALUE(RIGHT(Tabla30[[#This Row],[B2B]],6)),"")</f>
        <v/>
      </c>
      <c r="FR1043" s="6" t="str">
        <f>+IFERROR(VLOOKUP(FP1043,Auxiliar!$A:$C,2,0),"")</f>
        <v/>
      </c>
      <c r="FS1043" s="7"/>
      <c r="FT1043" s="1"/>
      <c r="FU1043" s="12"/>
      <c r="FV1043" s="6" t="str">
        <f>+IFERROR(VALUE(RIGHT(Tabla31[[#This Row],[B2B]],6)),"")</f>
        <v/>
      </c>
      <c r="FW1043" s="6" t="str">
        <f>+IFERROR(VLOOKUP(FU1043,Auxiliar!$A:$C,2,0),"")</f>
        <v/>
      </c>
      <c r="FX1043" s="7" t="str">
        <f>+IFERROR(VLOOKUP(FU1043,Auxiliar!$A:$C,3,0),"")</f>
        <v/>
      </c>
      <c r="FY1043" s="1"/>
      <c r="FZ1043" s="12"/>
      <c r="GA1043" s="6" t="str">
        <f>+IFERROR(VALUE(RIGHT(Tabla32[[#This Row],[B2B]],6)),"")</f>
        <v/>
      </c>
      <c r="GB1043" s="6" t="str">
        <f>+IFERROR(VLOOKUP(FZ1043,Auxiliar!$A:$C,2,0),"")</f>
        <v/>
      </c>
      <c r="GC1043" s="7" t="str">
        <f>+IFERROR(VLOOKUP(FZ1043,Auxiliar!$A:$C,3,0),"")</f>
        <v/>
      </c>
      <c r="GD1043" s="1"/>
      <c r="GE1043" s="12"/>
      <c r="GF1043" s="6" t="str">
        <f>+IFERROR(VALUE(RIGHT(Tabla33[[#This Row],[B2B]],6)),"")</f>
        <v/>
      </c>
      <c r="GG1043" s="6" t="str">
        <f>+IFERROR(VLOOKUP(GE1043,Auxiliar!$A:$C,2,0),"")</f>
        <v/>
      </c>
      <c r="GH1043" s="7" t="str">
        <f>+IFERROR(VLOOKUP(GE1043,Auxiliar!$A:$C,3,0),"")</f>
        <v/>
      </c>
    </row>
    <row r="1044" spans="37:190" x14ac:dyDescent="0.25">
      <c r="AK1044" s="1">
        <v>11969</v>
      </c>
      <c r="AL1044" s="1" t="s">
        <v>30</v>
      </c>
      <c r="AM1044" s="6">
        <f>+IFERROR(VALUE(RIGHT(Tabla7[[#This Row],[B2B]],6)),"")</f>
        <v>11969</v>
      </c>
      <c r="AN1044" s="6" t="str">
        <f>+IFERROR(VLOOKUP(AL1044,Auxiliar!$A:$C,2,0),"")</f>
        <v>LATONES</v>
      </c>
      <c r="AO1044" s="7" t="str">
        <f>+IFERROR(VLOOKUP(AL1044,Auxiliar!$A:$C,3,0),"")</f>
        <v>1b 4% | 5b 7% | 97b 0%</v>
      </c>
      <c r="AW1044" s="1"/>
      <c r="AX1044" s="1" t="s">
        <v>32</v>
      </c>
      <c r="AY1044" s="6" t="str">
        <f>+IFERROR(VALUE(RIGHT(Tabla9[[#This Row],[B2B]],6)),"")</f>
        <v/>
      </c>
      <c r="AZ1044" s="6" t="str">
        <f>+IFERROR(VLOOKUP(AX1044,Auxiliar!$A:$C,2,0),"")</f>
        <v>LATONES</v>
      </c>
      <c r="BA1044" s="7" t="str">
        <f>+IFERROR(VLOOKUP(AX1044,Auxiliar!$A:$C,3,0),"")</f>
        <v>2b 3% | 4b 4% | 6b 5% | 10b 8%  | 385b 0%</v>
      </c>
      <c r="CA1044" s="1">
        <v>10014</v>
      </c>
      <c r="CB1044" s="1" t="s">
        <v>35</v>
      </c>
      <c r="CC1044" s="6">
        <f>+IFERROR(VALUE(RIGHT(Tabla14[[#This Row],[B2B]],6)),"")</f>
        <v>10014</v>
      </c>
      <c r="CD1044" s="6" t="str">
        <f>+IFERROR(VLOOKUP(CB1044,Auxiliar!$A:$C,2,0),"")</f>
        <v>Corona 710cc</v>
      </c>
      <c r="CE1044" s="7" t="str">
        <f>+IFERROR(VLOOKUP(CB1044,Auxiliar!$A:$C,3,0),"")</f>
        <v>1b 10% | 85b 0%</v>
      </c>
      <c r="CM1044" s="1">
        <v>10065</v>
      </c>
      <c r="CN1044" s="1" t="s">
        <v>20</v>
      </c>
      <c r="CO1044" s="6">
        <v>10065</v>
      </c>
      <c r="CP1044" s="6" t="s">
        <v>20</v>
      </c>
      <c r="CQ1044" s="7" t="s">
        <v>21</v>
      </c>
      <c r="CY1044" s="1">
        <v>10065</v>
      </c>
      <c r="CZ1044" s="1" t="s">
        <v>16</v>
      </c>
      <c r="DA1044" s="6">
        <f>+IFERROR(VALUE(RIGHT(Tabla18[[#This Row],[B2B]],6)),"")</f>
        <v>10065</v>
      </c>
      <c r="DB1044" s="6" t="str">
        <f>+IFERROR(VLOOKUP(CZ1044,Auxiliar!$A:$C,2,0),"")</f>
        <v>PREMIUM</v>
      </c>
      <c r="DC1044" s="7" t="str">
        <f>+IFERROR(VLOOKUP(CZ1044,Auxiliar!$A:$C,3,0),"")</f>
        <v>0b 0% | 2b 2% | 5b 3,5% | 10b 5%</v>
      </c>
      <c r="DE1044" s="1">
        <v>10065</v>
      </c>
      <c r="DF1044" s="1" t="s">
        <v>19</v>
      </c>
      <c r="DG1044" s="6">
        <f>+IFERROR(VALUE(RIGHT(Tabla19[[#This Row],[B2B]],6)),"")</f>
        <v>10065</v>
      </c>
      <c r="DH1044" s="6" t="str">
        <f>+IFERROR(VLOOKUP(DF1044,Auxiliar!$A:$C,2,0),"")</f>
        <v>MICHELOB</v>
      </c>
      <c r="DI1044" s="7" t="str">
        <f>+IFERROR(VLOOKUP(DF1044,Auxiliar!$A:$C,3,0),"")</f>
        <v>1b 7% | 3b 22% | 8b 27%</v>
      </c>
      <c r="DK1044" s="1"/>
      <c r="DL1044" s="1"/>
      <c r="DM1044" s="6" t="str">
        <f>+IFERROR(VALUE(RIGHT(Tabla20[[#This Row],[B2B]],6)),"")</f>
        <v/>
      </c>
      <c r="DN1044" s="6" t="str">
        <f>+IFERROR(VLOOKUP(DL1044,Auxiliar!$A:$C,2,0),"")</f>
        <v/>
      </c>
      <c r="DO1044" s="7" t="str">
        <f>+IFERROR(VLOOKUP(DL1044,Auxiliar!$A:$C,3,0),"")</f>
        <v/>
      </c>
      <c r="DQ1044" s="1">
        <v>10008</v>
      </c>
      <c r="DR1044" s="12" t="s">
        <v>24</v>
      </c>
      <c r="DS1044" s="6">
        <f>+IFERROR(VALUE(RIGHT(Tabla21[[#This Row],[B2B]],6)),"")</f>
        <v>10008</v>
      </c>
      <c r="DT1044" s="6" t="str">
        <f>+IFERROR(VLOOKUP(DR1044,Auxiliar!$A:$C,2,0),"")</f>
        <v>CORONA PORRON</v>
      </c>
      <c r="DU1044" s="7" t="str">
        <f>+IFERROR(VLOOKUP(DR1044,Auxiliar!$A:$C,3,0),"")</f>
        <v>1b 5% | 20b 0%</v>
      </c>
      <c r="DW1044" s="1"/>
      <c r="DX1044" s="12"/>
      <c r="DY1044" s="6" t="str">
        <f>+IFERROR(VALUE(RIGHT(Tabla22[[#This Row],[B2B]],6)),"")</f>
        <v/>
      </c>
      <c r="DZ1044" s="6" t="str">
        <f>+IFERROR(VLOOKUP(DX1044,Auxiliar!$A:$C,2,0),"")</f>
        <v/>
      </c>
      <c r="EA1044" s="7" t="str">
        <f>+IFERROR(VLOOKUP(DX1044,Auxiliar!$A:$C,3,0),"")</f>
        <v/>
      </c>
      <c r="EC1044" s="1"/>
      <c r="ED1044" s="12"/>
      <c r="EE1044" s="6" t="str">
        <f>+IFERROR(VALUE(RIGHT(Tabla23[[#This Row],[B2B]],6)),"")</f>
        <v/>
      </c>
      <c r="EF1044" s="6" t="str">
        <f>+IFERROR(VLOOKUP(ED1044,Auxiliar!$A:$C,2,0),"")</f>
        <v/>
      </c>
      <c r="EG1044" s="7" t="str">
        <f>+IFERROR(VLOOKUP(ED1044,Auxiliar!$A:$C,3,0),"")</f>
        <v/>
      </c>
      <c r="EI1044" s="1"/>
      <c r="EJ1044" s="12"/>
      <c r="EK1044" s="6" t="str">
        <f>+IFERROR(VALUE(RIGHT(Tabla24[[#This Row],[B2B]],6)),"")</f>
        <v/>
      </c>
      <c r="EL1044" s="6" t="str">
        <f>+IFERROR(VLOOKUP(EJ1044,Auxiliar!$A:$C,2,0),"")</f>
        <v/>
      </c>
      <c r="EM1044" s="7" t="str">
        <f>+IFERROR(VLOOKUP(EJ1044,Auxiliar!$A:$C,3,0),"")</f>
        <v/>
      </c>
      <c r="EO1044" s="1"/>
      <c r="EP1044" s="12"/>
      <c r="EQ1044" s="6" t="str">
        <f>+IFERROR(VALUE(RIGHT(Tabla25[[#This Row],[B2B]],6)),"")</f>
        <v/>
      </c>
      <c r="ER1044" s="6" t="str">
        <f>+IFERROR(VLOOKUP(EP1044,Auxiliar!$A:$C,2,0),"")</f>
        <v/>
      </c>
      <c r="ES1044" s="7" t="str">
        <f>+IFERROR(VLOOKUP(EP1044,Auxiliar!$A:$C,3,0),"")</f>
        <v/>
      </c>
      <c r="EU1044" s="1"/>
      <c r="EV1044" s="12"/>
      <c r="EW1044" s="6" t="str">
        <f>+IFERROR(VALUE(RIGHT(Tabla26[[#This Row],[B2B]],6)),"")</f>
        <v/>
      </c>
      <c r="EX1044" s="6" t="str">
        <f>+IFERROR(VLOOKUP(EV1044,Auxiliar!$A:$C,2,0),"")</f>
        <v/>
      </c>
      <c r="EY1044" s="7" t="str">
        <f>+IFERROR(VLOOKUP(EV1044,Auxiliar!$A:$C,3,0),"")</f>
        <v/>
      </c>
      <c r="EZ1044" s="1"/>
      <c r="FA1044" s="12"/>
      <c r="FB1044" s="6" t="str">
        <f>+IFERROR(VALUE(RIGHT(Tabla27[[#This Row],[B2B]],6)),"")</f>
        <v/>
      </c>
      <c r="FC1044" s="6" t="str">
        <f>+IFERROR(VLOOKUP(FA1044,Auxiliar!$A:$C,2,0),"")</f>
        <v/>
      </c>
      <c r="FD1044" s="7" t="str">
        <f>+IFERROR(VLOOKUP(FA1044,Auxiliar!$A:$C,3,0),"")</f>
        <v/>
      </c>
      <c r="FE1044" s="1"/>
      <c r="FF1044" s="12"/>
      <c r="FG1044" s="6" t="str">
        <f>+IFERROR(VALUE(RIGHT(Tabla28[[#This Row],[B2B]],6)),"")</f>
        <v/>
      </c>
      <c r="FH1044" s="6" t="str">
        <f>+IFERROR(VLOOKUP(FF1044,Auxiliar!$A:$C,2,0),"")</f>
        <v/>
      </c>
      <c r="FI1044" s="7" t="str">
        <f>+IFERROR(VLOOKUP(FF1044,Auxiliar!$A:$C,3,0),"")</f>
        <v/>
      </c>
      <c r="FJ1044" s="1"/>
      <c r="FK1044" s="12"/>
      <c r="FL1044" s="6" t="str">
        <f>+IFERROR(VALUE(RIGHT(Tabla29[[#This Row],[B2B]],6)),"")</f>
        <v/>
      </c>
      <c r="FM1044" s="6" t="str">
        <f>+IFERROR(VLOOKUP(FK1044,Auxiliar!$A:$C,2,0),"")</f>
        <v/>
      </c>
      <c r="FN1044" s="7" t="str">
        <f>+IFERROR(VLOOKUP(FK1044,Auxiliar!$A:$C,3,0),"")</f>
        <v/>
      </c>
      <c r="FO1044" s="1"/>
      <c r="FP1044" s="12"/>
      <c r="FQ1044" s="6" t="str">
        <f>+IFERROR(VALUE(RIGHT(Tabla30[[#This Row],[B2B]],6)),"")</f>
        <v/>
      </c>
      <c r="FR1044" s="6" t="str">
        <f>+IFERROR(VLOOKUP(FP1044,Auxiliar!$A:$C,2,0),"")</f>
        <v/>
      </c>
      <c r="FS1044" s="7"/>
      <c r="FT1044" s="1"/>
      <c r="FU1044" s="12"/>
      <c r="FV1044" s="6" t="str">
        <f>+IFERROR(VALUE(RIGHT(Tabla31[[#This Row],[B2B]],6)),"")</f>
        <v/>
      </c>
      <c r="FW1044" s="6" t="str">
        <f>+IFERROR(VLOOKUP(FU1044,Auxiliar!$A:$C,2,0),"")</f>
        <v/>
      </c>
      <c r="FX1044" s="7" t="str">
        <f>+IFERROR(VLOOKUP(FU1044,Auxiliar!$A:$C,3,0),"")</f>
        <v/>
      </c>
      <c r="FY1044" s="1"/>
      <c r="FZ1044" s="12"/>
      <c r="GA1044" s="6" t="str">
        <f>+IFERROR(VALUE(RIGHT(Tabla32[[#This Row],[B2B]],6)),"")</f>
        <v/>
      </c>
      <c r="GB1044" s="6" t="str">
        <f>+IFERROR(VLOOKUP(FZ1044,Auxiliar!$A:$C,2,0),"")</f>
        <v/>
      </c>
      <c r="GC1044" s="7" t="str">
        <f>+IFERROR(VLOOKUP(FZ1044,Auxiliar!$A:$C,3,0),"")</f>
        <v/>
      </c>
      <c r="GD1044" s="1"/>
      <c r="GE1044" s="12"/>
      <c r="GF1044" s="6" t="str">
        <f>+IFERROR(VALUE(RIGHT(Tabla33[[#This Row],[B2B]],6)),"")</f>
        <v/>
      </c>
      <c r="GG1044" s="6" t="str">
        <f>+IFERROR(VLOOKUP(GE1044,Auxiliar!$A:$C,2,0),"")</f>
        <v/>
      </c>
      <c r="GH1044" s="7" t="str">
        <f>+IFERROR(VLOOKUP(GE1044,Auxiliar!$A:$C,3,0),"")</f>
        <v/>
      </c>
    </row>
    <row r="1045" spans="37:190" x14ac:dyDescent="0.25">
      <c r="AK1045" s="1">
        <v>11970</v>
      </c>
      <c r="AL1045" s="1" t="s">
        <v>30</v>
      </c>
      <c r="AM1045" s="6">
        <f>+IFERROR(VALUE(RIGHT(Tabla7[[#This Row],[B2B]],6)),"")</f>
        <v>11970</v>
      </c>
      <c r="AN1045" s="6" t="str">
        <f>+IFERROR(VLOOKUP(AL1045,Auxiliar!$A:$C,2,0),"")</f>
        <v>LATONES</v>
      </c>
      <c r="AO1045" s="7" t="str">
        <f>+IFERROR(VLOOKUP(AL1045,Auxiliar!$A:$C,3,0),"")</f>
        <v>1b 4% | 5b 7% | 97b 0%</v>
      </c>
      <c r="AW1045" s="1"/>
      <c r="AX1045" s="1" t="s">
        <v>32</v>
      </c>
      <c r="AY1045" s="6" t="str">
        <f>+IFERROR(VALUE(RIGHT(Tabla9[[#This Row],[B2B]],6)),"")</f>
        <v/>
      </c>
      <c r="AZ1045" s="6" t="str">
        <f>+IFERROR(VLOOKUP(AX1045,Auxiliar!$A:$C,2,0),"")</f>
        <v>LATONES</v>
      </c>
      <c r="BA1045" s="7" t="str">
        <f>+IFERROR(VLOOKUP(AX1045,Auxiliar!$A:$C,3,0),"")</f>
        <v>2b 3% | 4b 4% | 6b 5% | 10b 8%  | 385b 0%</v>
      </c>
      <c r="CA1045" s="1">
        <v>10020</v>
      </c>
      <c r="CB1045" s="1" t="s">
        <v>35</v>
      </c>
      <c r="CC1045" s="6">
        <f>+IFERROR(VALUE(RIGHT(Tabla14[[#This Row],[B2B]],6)),"")</f>
        <v>10020</v>
      </c>
      <c r="CD1045" s="6" t="str">
        <f>+IFERROR(VLOOKUP(CB1045,Auxiliar!$A:$C,2,0),"")</f>
        <v>Corona 710cc</v>
      </c>
      <c r="CE1045" s="7" t="str">
        <f>+IFERROR(VLOOKUP(CB1045,Auxiliar!$A:$C,3,0),"")</f>
        <v>1b 10% | 85b 0%</v>
      </c>
      <c r="CM1045" s="1">
        <v>10076</v>
      </c>
      <c r="CN1045" s="1" t="s">
        <v>20</v>
      </c>
      <c r="CO1045" s="6">
        <v>10076</v>
      </c>
      <c r="CP1045" s="6" t="s">
        <v>20</v>
      </c>
      <c r="CQ1045" s="7" t="s">
        <v>21</v>
      </c>
      <c r="CY1045" s="1">
        <v>10076</v>
      </c>
      <c r="CZ1045" s="1" t="s">
        <v>16</v>
      </c>
      <c r="DA1045" s="6">
        <f>+IFERROR(VALUE(RIGHT(Tabla18[[#This Row],[B2B]],6)),"")</f>
        <v>10076</v>
      </c>
      <c r="DB1045" s="6" t="str">
        <f>+IFERROR(VLOOKUP(CZ1045,Auxiliar!$A:$C,2,0),"")</f>
        <v>PREMIUM</v>
      </c>
      <c r="DC1045" s="7" t="str">
        <f>+IFERROR(VLOOKUP(CZ1045,Auxiliar!$A:$C,3,0),"")</f>
        <v>0b 0% | 2b 2% | 5b 3,5% | 10b 5%</v>
      </c>
      <c r="DE1045" s="1">
        <v>10076</v>
      </c>
      <c r="DF1045" s="1" t="s">
        <v>19</v>
      </c>
      <c r="DG1045" s="6">
        <f>+IFERROR(VALUE(RIGHT(Tabla19[[#This Row],[B2B]],6)),"")</f>
        <v>10076</v>
      </c>
      <c r="DH1045" s="6" t="str">
        <f>+IFERROR(VLOOKUP(DF1045,Auxiliar!$A:$C,2,0),"")</f>
        <v>MICHELOB</v>
      </c>
      <c r="DI1045" s="7" t="str">
        <f>+IFERROR(VLOOKUP(DF1045,Auxiliar!$A:$C,3,0),"")</f>
        <v>1b 7% | 3b 22% | 8b 27%</v>
      </c>
      <c r="DK1045" s="1"/>
      <c r="DL1045" s="1"/>
      <c r="DM1045" s="6" t="str">
        <f>+IFERROR(VALUE(RIGHT(Tabla20[[#This Row],[B2B]],6)),"")</f>
        <v/>
      </c>
      <c r="DN1045" s="6" t="str">
        <f>+IFERROR(VLOOKUP(DL1045,Auxiliar!$A:$C,2,0),"")</f>
        <v/>
      </c>
      <c r="DO1045" s="7" t="str">
        <f>+IFERROR(VLOOKUP(DL1045,Auxiliar!$A:$C,3,0),"")</f>
        <v/>
      </c>
      <c r="DQ1045" s="1">
        <v>10011</v>
      </c>
      <c r="DR1045" s="12" t="s">
        <v>24</v>
      </c>
      <c r="DS1045" s="6">
        <f>+IFERROR(VALUE(RIGHT(Tabla21[[#This Row],[B2B]],6)),"")</f>
        <v>10011</v>
      </c>
      <c r="DT1045" s="6" t="str">
        <f>+IFERROR(VLOOKUP(DR1045,Auxiliar!$A:$C,2,0),"")</f>
        <v>CORONA PORRON</v>
      </c>
      <c r="DU1045" s="7" t="str">
        <f>+IFERROR(VLOOKUP(DR1045,Auxiliar!$A:$C,3,0),"")</f>
        <v>1b 5% | 20b 0%</v>
      </c>
      <c r="DW1045" s="1"/>
      <c r="DX1045" s="12"/>
      <c r="DY1045" s="6" t="str">
        <f>+IFERROR(VALUE(RIGHT(Tabla22[[#This Row],[B2B]],6)),"")</f>
        <v/>
      </c>
      <c r="DZ1045" s="6" t="str">
        <f>+IFERROR(VLOOKUP(DX1045,Auxiliar!$A:$C,2,0),"")</f>
        <v/>
      </c>
      <c r="EA1045" s="7" t="str">
        <f>+IFERROR(VLOOKUP(DX1045,Auxiliar!$A:$C,3,0),"")</f>
        <v/>
      </c>
      <c r="EC1045" s="1"/>
      <c r="ED1045" s="12"/>
      <c r="EE1045" s="6" t="str">
        <f>+IFERROR(VALUE(RIGHT(Tabla23[[#This Row],[B2B]],6)),"")</f>
        <v/>
      </c>
      <c r="EF1045" s="6" t="str">
        <f>+IFERROR(VLOOKUP(ED1045,Auxiliar!$A:$C,2,0),"")</f>
        <v/>
      </c>
      <c r="EG1045" s="7" t="str">
        <f>+IFERROR(VLOOKUP(ED1045,Auxiliar!$A:$C,3,0),"")</f>
        <v/>
      </c>
      <c r="EI1045" s="1"/>
      <c r="EJ1045" s="12"/>
      <c r="EK1045" s="6" t="str">
        <f>+IFERROR(VALUE(RIGHT(Tabla24[[#This Row],[B2B]],6)),"")</f>
        <v/>
      </c>
      <c r="EL1045" s="6" t="str">
        <f>+IFERROR(VLOOKUP(EJ1045,Auxiliar!$A:$C,2,0),"")</f>
        <v/>
      </c>
      <c r="EM1045" s="7" t="str">
        <f>+IFERROR(VLOOKUP(EJ1045,Auxiliar!$A:$C,3,0),"")</f>
        <v/>
      </c>
      <c r="EO1045" s="1"/>
      <c r="EP1045" s="12"/>
      <c r="EQ1045" s="6" t="str">
        <f>+IFERROR(VALUE(RIGHT(Tabla25[[#This Row],[B2B]],6)),"")</f>
        <v/>
      </c>
      <c r="ER1045" s="6" t="str">
        <f>+IFERROR(VLOOKUP(EP1045,Auxiliar!$A:$C,2,0),"")</f>
        <v/>
      </c>
      <c r="ES1045" s="7" t="str">
        <f>+IFERROR(VLOOKUP(EP1045,Auxiliar!$A:$C,3,0),"")</f>
        <v/>
      </c>
      <c r="EU1045" s="1"/>
      <c r="EV1045" s="12"/>
      <c r="EW1045" s="6" t="str">
        <f>+IFERROR(VALUE(RIGHT(Tabla26[[#This Row],[B2B]],6)),"")</f>
        <v/>
      </c>
      <c r="EX1045" s="6" t="str">
        <f>+IFERROR(VLOOKUP(EV1045,Auxiliar!$A:$C,2,0),"")</f>
        <v/>
      </c>
      <c r="EY1045" s="7" t="str">
        <f>+IFERROR(VLOOKUP(EV1045,Auxiliar!$A:$C,3,0),"")</f>
        <v/>
      </c>
      <c r="EZ1045" s="1"/>
      <c r="FA1045" s="12"/>
      <c r="FB1045" s="6" t="str">
        <f>+IFERROR(VALUE(RIGHT(Tabla27[[#This Row],[B2B]],6)),"")</f>
        <v/>
      </c>
      <c r="FC1045" s="6" t="str">
        <f>+IFERROR(VLOOKUP(FA1045,Auxiliar!$A:$C,2,0),"")</f>
        <v/>
      </c>
      <c r="FD1045" s="7" t="str">
        <f>+IFERROR(VLOOKUP(FA1045,Auxiliar!$A:$C,3,0),"")</f>
        <v/>
      </c>
      <c r="FE1045" s="1"/>
      <c r="FF1045" s="12"/>
      <c r="FG1045" s="6" t="str">
        <f>+IFERROR(VALUE(RIGHT(Tabla28[[#This Row],[B2B]],6)),"")</f>
        <v/>
      </c>
      <c r="FH1045" s="6" t="str">
        <f>+IFERROR(VLOOKUP(FF1045,Auxiliar!$A:$C,2,0),"")</f>
        <v/>
      </c>
      <c r="FI1045" s="7" t="str">
        <f>+IFERROR(VLOOKUP(FF1045,Auxiliar!$A:$C,3,0),"")</f>
        <v/>
      </c>
      <c r="FJ1045" s="1"/>
      <c r="FK1045" s="12"/>
      <c r="FL1045" s="6" t="str">
        <f>+IFERROR(VALUE(RIGHT(Tabla29[[#This Row],[B2B]],6)),"")</f>
        <v/>
      </c>
      <c r="FM1045" s="6" t="str">
        <f>+IFERROR(VLOOKUP(FK1045,Auxiliar!$A:$C,2,0),"")</f>
        <v/>
      </c>
      <c r="FN1045" s="7" t="str">
        <f>+IFERROR(VLOOKUP(FK1045,Auxiliar!$A:$C,3,0),"")</f>
        <v/>
      </c>
      <c r="FO1045" s="1"/>
      <c r="FP1045" s="12"/>
      <c r="FQ1045" s="6" t="str">
        <f>+IFERROR(VALUE(RIGHT(Tabla30[[#This Row],[B2B]],6)),"")</f>
        <v/>
      </c>
      <c r="FR1045" s="6" t="str">
        <f>+IFERROR(VLOOKUP(FP1045,Auxiliar!$A:$C,2,0),"")</f>
        <v/>
      </c>
      <c r="FS1045" s="7"/>
      <c r="FT1045" s="1"/>
      <c r="FU1045" s="12"/>
      <c r="FV1045" s="6" t="str">
        <f>+IFERROR(VALUE(RIGHT(Tabla31[[#This Row],[B2B]],6)),"")</f>
        <v/>
      </c>
      <c r="FW1045" s="6" t="str">
        <f>+IFERROR(VLOOKUP(FU1045,Auxiliar!$A:$C,2,0),"")</f>
        <v/>
      </c>
      <c r="FX1045" s="7" t="str">
        <f>+IFERROR(VLOOKUP(FU1045,Auxiliar!$A:$C,3,0),"")</f>
        <v/>
      </c>
      <c r="FY1045" s="1"/>
      <c r="FZ1045" s="12"/>
      <c r="GA1045" s="6" t="str">
        <f>+IFERROR(VALUE(RIGHT(Tabla32[[#This Row],[B2B]],6)),"")</f>
        <v/>
      </c>
      <c r="GB1045" s="6" t="str">
        <f>+IFERROR(VLOOKUP(FZ1045,Auxiliar!$A:$C,2,0),"")</f>
        <v/>
      </c>
      <c r="GC1045" s="7" t="str">
        <f>+IFERROR(VLOOKUP(FZ1045,Auxiliar!$A:$C,3,0),"")</f>
        <v/>
      </c>
      <c r="GD1045" s="1"/>
      <c r="GE1045" s="12"/>
      <c r="GF1045" s="6" t="str">
        <f>+IFERROR(VALUE(RIGHT(Tabla33[[#This Row],[B2B]],6)),"")</f>
        <v/>
      </c>
      <c r="GG1045" s="6" t="str">
        <f>+IFERROR(VLOOKUP(GE1045,Auxiliar!$A:$C,2,0),"")</f>
        <v/>
      </c>
      <c r="GH1045" s="7" t="str">
        <f>+IFERROR(VLOOKUP(GE1045,Auxiliar!$A:$C,3,0),"")</f>
        <v/>
      </c>
    </row>
    <row r="1046" spans="37:190" x14ac:dyDescent="0.25">
      <c r="AK1046" s="1">
        <v>11971</v>
      </c>
      <c r="AL1046" s="1" t="s">
        <v>30</v>
      </c>
      <c r="AM1046" s="6">
        <f>+IFERROR(VALUE(RIGHT(Tabla7[[#This Row],[B2B]],6)),"")</f>
        <v>11971</v>
      </c>
      <c r="AN1046" s="6" t="str">
        <f>+IFERROR(VLOOKUP(AL1046,Auxiliar!$A:$C,2,0),"")</f>
        <v>LATONES</v>
      </c>
      <c r="AO1046" s="7" t="str">
        <f>+IFERROR(VLOOKUP(AL1046,Auxiliar!$A:$C,3,0),"")</f>
        <v>1b 4% | 5b 7% | 97b 0%</v>
      </c>
      <c r="AW1046" s="1"/>
      <c r="AX1046" s="1" t="s">
        <v>32</v>
      </c>
      <c r="AY1046" s="6" t="str">
        <f>+IFERROR(VALUE(RIGHT(Tabla9[[#This Row],[B2B]],6)),"")</f>
        <v/>
      </c>
      <c r="AZ1046" s="6" t="str">
        <f>+IFERROR(VLOOKUP(AX1046,Auxiliar!$A:$C,2,0),"")</f>
        <v>LATONES</v>
      </c>
      <c r="BA1046" s="7" t="str">
        <f>+IFERROR(VLOOKUP(AX1046,Auxiliar!$A:$C,3,0),"")</f>
        <v>2b 3% | 4b 4% | 6b 5% | 10b 8%  | 385b 0%</v>
      </c>
      <c r="CA1046" s="1">
        <v>10054</v>
      </c>
      <c r="CB1046" s="1" t="s">
        <v>35</v>
      </c>
      <c r="CC1046" s="6">
        <f>+IFERROR(VALUE(RIGHT(Tabla14[[#This Row],[B2B]],6)),"")</f>
        <v>10054</v>
      </c>
      <c r="CD1046" s="6" t="str">
        <f>+IFERROR(VLOOKUP(CB1046,Auxiliar!$A:$C,2,0),"")</f>
        <v>Corona 710cc</v>
      </c>
      <c r="CE1046" s="7" t="str">
        <f>+IFERROR(VLOOKUP(CB1046,Auxiliar!$A:$C,3,0),"")</f>
        <v>1b 10% | 85b 0%</v>
      </c>
      <c r="CM1046" s="1">
        <v>10088</v>
      </c>
      <c r="CN1046" s="1" t="s">
        <v>20</v>
      </c>
      <c r="CO1046" s="6">
        <v>10088</v>
      </c>
      <c r="CP1046" s="6" t="s">
        <v>20</v>
      </c>
      <c r="CQ1046" s="7" t="s">
        <v>21</v>
      </c>
      <c r="CY1046" s="1">
        <v>10088</v>
      </c>
      <c r="CZ1046" s="1" t="s">
        <v>16</v>
      </c>
      <c r="DA1046" s="6">
        <f>+IFERROR(VALUE(RIGHT(Tabla18[[#This Row],[B2B]],6)),"")</f>
        <v>10088</v>
      </c>
      <c r="DB1046" s="6" t="str">
        <f>+IFERROR(VLOOKUP(CZ1046,Auxiliar!$A:$C,2,0),"")</f>
        <v>PREMIUM</v>
      </c>
      <c r="DC1046" s="7" t="str">
        <f>+IFERROR(VLOOKUP(CZ1046,Auxiliar!$A:$C,3,0),"")</f>
        <v>0b 0% | 2b 2% | 5b 3,5% | 10b 5%</v>
      </c>
      <c r="DE1046" s="1">
        <v>10088</v>
      </c>
      <c r="DF1046" s="1" t="s">
        <v>19</v>
      </c>
      <c r="DG1046" s="6">
        <f>+IFERROR(VALUE(RIGHT(Tabla19[[#This Row],[B2B]],6)),"")</f>
        <v>10088</v>
      </c>
      <c r="DH1046" s="6" t="str">
        <f>+IFERROR(VLOOKUP(DF1046,Auxiliar!$A:$C,2,0),"")</f>
        <v>MICHELOB</v>
      </c>
      <c r="DI1046" s="7" t="str">
        <f>+IFERROR(VLOOKUP(DF1046,Auxiliar!$A:$C,3,0),"")</f>
        <v>1b 7% | 3b 22% | 8b 27%</v>
      </c>
      <c r="DK1046" s="1"/>
      <c r="DL1046" s="1"/>
      <c r="DM1046" s="6" t="str">
        <f>+IFERROR(VALUE(RIGHT(Tabla20[[#This Row],[B2B]],6)),"")</f>
        <v/>
      </c>
      <c r="DN1046" s="6" t="str">
        <f>+IFERROR(VLOOKUP(DL1046,Auxiliar!$A:$C,2,0),"")</f>
        <v/>
      </c>
      <c r="DO1046" s="7" t="str">
        <f>+IFERROR(VLOOKUP(DL1046,Auxiliar!$A:$C,3,0),"")</f>
        <v/>
      </c>
      <c r="DQ1046" s="1">
        <v>10014</v>
      </c>
      <c r="DR1046" s="12" t="s">
        <v>24</v>
      </c>
      <c r="DS1046" s="6">
        <f>+IFERROR(VALUE(RIGHT(Tabla21[[#This Row],[B2B]],6)),"")</f>
        <v>10014</v>
      </c>
      <c r="DT1046" s="6" t="str">
        <f>+IFERROR(VLOOKUP(DR1046,Auxiliar!$A:$C,2,0),"")</f>
        <v>CORONA PORRON</v>
      </c>
      <c r="DU1046" s="7" t="str">
        <f>+IFERROR(VLOOKUP(DR1046,Auxiliar!$A:$C,3,0),"")</f>
        <v>1b 5% | 20b 0%</v>
      </c>
      <c r="DW1046" s="1"/>
      <c r="DX1046" s="12"/>
      <c r="DY1046" s="6" t="str">
        <f>+IFERROR(VALUE(RIGHT(Tabla22[[#This Row],[B2B]],6)),"")</f>
        <v/>
      </c>
      <c r="DZ1046" s="6" t="str">
        <f>+IFERROR(VLOOKUP(DX1046,Auxiliar!$A:$C,2,0),"")</f>
        <v/>
      </c>
      <c r="EA1046" s="7" t="str">
        <f>+IFERROR(VLOOKUP(DX1046,Auxiliar!$A:$C,3,0),"")</f>
        <v/>
      </c>
      <c r="EC1046" s="1"/>
      <c r="ED1046" s="12"/>
      <c r="EE1046" s="6" t="str">
        <f>+IFERROR(VALUE(RIGHT(Tabla23[[#This Row],[B2B]],6)),"")</f>
        <v/>
      </c>
      <c r="EF1046" s="6" t="str">
        <f>+IFERROR(VLOOKUP(ED1046,Auxiliar!$A:$C,2,0),"")</f>
        <v/>
      </c>
      <c r="EG1046" s="7" t="str">
        <f>+IFERROR(VLOOKUP(ED1046,Auxiliar!$A:$C,3,0),"")</f>
        <v/>
      </c>
      <c r="EI1046" s="1"/>
      <c r="EJ1046" s="12"/>
      <c r="EK1046" s="6" t="str">
        <f>+IFERROR(VALUE(RIGHT(Tabla24[[#This Row],[B2B]],6)),"")</f>
        <v/>
      </c>
      <c r="EL1046" s="6" t="str">
        <f>+IFERROR(VLOOKUP(EJ1046,Auxiliar!$A:$C,2,0),"")</f>
        <v/>
      </c>
      <c r="EM1046" s="7" t="str">
        <f>+IFERROR(VLOOKUP(EJ1046,Auxiliar!$A:$C,3,0),"")</f>
        <v/>
      </c>
      <c r="EO1046" s="1"/>
      <c r="EP1046" s="12"/>
      <c r="EQ1046" s="6" t="str">
        <f>+IFERROR(VALUE(RIGHT(Tabla25[[#This Row],[B2B]],6)),"")</f>
        <v/>
      </c>
      <c r="ER1046" s="6" t="str">
        <f>+IFERROR(VLOOKUP(EP1046,Auxiliar!$A:$C,2,0),"")</f>
        <v/>
      </c>
      <c r="ES1046" s="7" t="str">
        <f>+IFERROR(VLOOKUP(EP1046,Auxiliar!$A:$C,3,0),"")</f>
        <v/>
      </c>
      <c r="EU1046" s="1"/>
      <c r="EV1046" s="12"/>
      <c r="EW1046" s="6" t="str">
        <f>+IFERROR(VALUE(RIGHT(Tabla26[[#This Row],[B2B]],6)),"")</f>
        <v/>
      </c>
      <c r="EX1046" s="6" t="str">
        <f>+IFERROR(VLOOKUP(EV1046,Auxiliar!$A:$C,2,0),"")</f>
        <v/>
      </c>
      <c r="EY1046" s="7" t="str">
        <f>+IFERROR(VLOOKUP(EV1046,Auxiliar!$A:$C,3,0),"")</f>
        <v/>
      </c>
      <c r="EZ1046" s="1"/>
      <c r="FA1046" s="12"/>
      <c r="FB1046" s="6" t="str">
        <f>+IFERROR(VALUE(RIGHT(Tabla27[[#This Row],[B2B]],6)),"")</f>
        <v/>
      </c>
      <c r="FC1046" s="6" t="str">
        <f>+IFERROR(VLOOKUP(FA1046,Auxiliar!$A:$C,2,0),"")</f>
        <v/>
      </c>
      <c r="FD1046" s="7" t="str">
        <f>+IFERROR(VLOOKUP(FA1046,Auxiliar!$A:$C,3,0),"")</f>
        <v/>
      </c>
      <c r="FE1046" s="1"/>
      <c r="FF1046" s="12"/>
      <c r="FG1046" s="6" t="str">
        <f>+IFERROR(VALUE(RIGHT(Tabla28[[#This Row],[B2B]],6)),"")</f>
        <v/>
      </c>
      <c r="FH1046" s="6" t="str">
        <f>+IFERROR(VLOOKUP(FF1046,Auxiliar!$A:$C,2,0),"")</f>
        <v/>
      </c>
      <c r="FI1046" s="7" t="str">
        <f>+IFERROR(VLOOKUP(FF1046,Auxiliar!$A:$C,3,0),"")</f>
        <v/>
      </c>
      <c r="FJ1046" s="1"/>
      <c r="FK1046" s="12"/>
      <c r="FL1046" s="6" t="str">
        <f>+IFERROR(VALUE(RIGHT(Tabla29[[#This Row],[B2B]],6)),"")</f>
        <v/>
      </c>
      <c r="FM1046" s="6" t="str">
        <f>+IFERROR(VLOOKUP(FK1046,Auxiliar!$A:$C,2,0),"")</f>
        <v/>
      </c>
      <c r="FN1046" s="7" t="str">
        <f>+IFERROR(VLOOKUP(FK1046,Auxiliar!$A:$C,3,0),"")</f>
        <v/>
      </c>
      <c r="FO1046" s="1"/>
      <c r="FP1046" s="12"/>
      <c r="FQ1046" s="6" t="str">
        <f>+IFERROR(VALUE(RIGHT(Tabla30[[#This Row],[B2B]],6)),"")</f>
        <v/>
      </c>
      <c r="FR1046" s="6" t="str">
        <f>+IFERROR(VLOOKUP(FP1046,Auxiliar!$A:$C,2,0),"")</f>
        <v/>
      </c>
      <c r="FS1046" s="7"/>
      <c r="FT1046" s="1"/>
      <c r="FU1046" s="12"/>
      <c r="FV1046" s="6" t="str">
        <f>+IFERROR(VALUE(RIGHT(Tabla31[[#This Row],[B2B]],6)),"")</f>
        <v/>
      </c>
      <c r="FW1046" s="6" t="str">
        <f>+IFERROR(VLOOKUP(FU1046,Auxiliar!$A:$C,2,0),"")</f>
        <v/>
      </c>
      <c r="FX1046" s="7" t="str">
        <f>+IFERROR(VLOOKUP(FU1046,Auxiliar!$A:$C,3,0),"")</f>
        <v/>
      </c>
      <c r="FY1046" s="1"/>
      <c r="FZ1046" s="12"/>
      <c r="GA1046" s="6" t="str">
        <f>+IFERROR(VALUE(RIGHT(Tabla32[[#This Row],[B2B]],6)),"")</f>
        <v/>
      </c>
      <c r="GB1046" s="6" t="str">
        <f>+IFERROR(VLOOKUP(FZ1046,Auxiliar!$A:$C,2,0),"")</f>
        <v/>
      </c>
      <c r="GC1046" s="7" t="str">
        <f>+IFERROR(VLOOKUP(FZ1046,Auxiliar!$A:$C,3,0),"")</f>
        <v/>
      </c>
      <c r="GD1046" s="1"/>
      <c r="GE1046" s="12"/>
      <c r="GF1046" s="6" t="str">
        <f>+IFERROR(VALUE(RIGHT(Tabla33[[#This Row],[B2B]],6)),"")</f>
        <v/>
      </c>
      <c r="GG1046" s="6" t="str">
        <f>+IFERROR(VLOOKUP(GE1046,Auxiliar!$A:$C,2,0),"")</f>
        <v/>
      </c>
      <c r="GH1046" s="7" t="str">
        <f>+IFERROR(VLOOKUP(GE1046,Auxiliar!$A:$C,3,0),"")</f>
        <v/>
      </c>
    </row>
    <row r="1047" spans="37:190" x14ac:dyDescent="0.25">
      <c r="AK1047" s="1">
        <v>11972</v>
      </c>
      <c r="AL1047" s="1" t="s">
        <v>30</v>
      </c>
      <c r="AM1047" s="6">
        <f>+IFERROR(VALUE(RIGHT(Tabla7[[#This Row],[B2B]],6)),"")</f>
        <v>11972</v>
      </c>
      <c r="AN1047" s="6" t="str">
        <f>+IFERROR(VLOOKUP(AL1047,Auxiliar!$A:$C,2,0),"")</f>
        <v>LATONES</v>
      </c>
      <c r="AO1047" s="7" t="str">
        <f>+IFERROR(VLOOKUP(AL1047,Auxiliar!$A:$C,3,0),"")</f>
        <v>1b 4% | 5b 7% | 97b 0%</v>
      </c>
      <c r="AW1047" s="1"/>
      <c r="AX1047" s="1" t="s">
        <v>32</v>
      </c>
      <c r="AY1047" s="6" t="str">
        <f>+IFERROR(VALUE(RIGHT(Tabla9[[#This Row],[B2B]],6)),"")</f>
        <v/>
      </c>
      <c r="AZ1047" s="6" t="str">
        <f>+IFERROR(VLOOKUP(AX1047,Auxiliar!$A:$C,2,0),"")</f>
        <v>LATONES</v>
      </c>
      <c r="BA1047" s="7" t="str">
        <f>+IFERROR(VLOOKUP(AX1047,Auxiliar!$A:$C,3,0),"")</f>
        <v>2b 3% | 4b 4% | 6b 5% | 10b 8%  | 385b 0%</v>
      </c>
      <c r="CA1047" s="1">
        <v>10061</v>
      </c>
      <c r="CB1047" s="1" t="s">
        <v>35</v>
      </c>
      <c r="CC1047" s="6">
        <f>+IFERROR(VALUE(RIGHT(Tabla14[[#This Row],[B2B]],6)),"")</f>
        <v>10061</v>
      </c>
      <c r="CD1047" s="6" t="str">
        <f>+IFERROR(VLOOKUP(CB1047,Auxiliar!$A:$C,2,0),"")</f>
        <v>Corona 710cc</v>
      </c>
      <c r="CE1047" s="7" t="str">
        <f>+IFERROR(VLOOKUP(CB1047,Auxiliar!$A:$C,3,0),"")</f>
        <v>1b 10% | 85b 0%</v>
      </c>
      <c r="CM1047" s="1">
        <v>10095</v>
      </c>
      <c r="CN1047" s="1" t="s">
        <v>20</v>
      </c>
      <c r="CO1047" s="6">
        <v>10095</v>
      </c>
      <c r="CP1047" s="6" t="s">
        <v>20</v>
      </c>
      <c r="CQ1047" s="7" t="s">
        <v>21</v>
      </c>
      <c r="CY1047" s="1">
        <v>10095</v>
      </c>
      <c r="CZ1047" s="1" t="s">
        <v>16</v>
      </c>
      <c r="DA1047" s="6">
        <f>+IFERROR(VALUE(RIGHT(Tabla18[[#This Row],[B2B]],6)),"")</f>
        <v>10095</v>
      </c>
      <c r="DB1047" s="6" t="str">
        <f>+IFERROR(VLOOKUP(CZ1047,Auxiliar!$A:$C,2,0),"")</f>
        <v>PREMIUM</v>
      </c>
      <c r="DC1047" s="7" t="str">
        <f>+IFERROR(VLOOKUP(CZ1047,Auxiliar!$A:$C,3,0),"")</f>
        <v>0b 0% | 2b 2% | 5b 3,5% | 10b 5%</v>
      </c>
      <c r="DE1047" s="1">
        <v>10095</v>
      </c>
      <c r="DF1047" s="1" t="s">
        <v>19</v>
      </c>
      <c r="DG1047" s="6">
        <f>+IFERROR(VALUE(RIGHT(Tabla19[[#This Row],[B2B]],6)),"")</f>
        <v>10095</v>
      </c>
      <c r="DH1047" s="6" t="str">
        <f>+IFERROR(VLOOKUP(DF1047,Auxiliar!$A:$C,2,0),"")</f>
        <v>MICHELOB</v>
      </c>
      <c r="DI1047" s="7" t="str">
        <f>+IFERROR(VLOOKUP(DF1047,Auxiliar!$A:$C,3,0),"")</f>
        <v>1b 7% | 3b 22% | 8b 27%</v>
      </c>
      <c r="DK1047" s="1"/>
      <c r="DL1047" s="1"/>
      <c r="DM1047" s="6" t="str">
        <f>+IFERROR(VALUE(RIGHT(Tabla20[[#This Row],[B2B]],6)),"")</f>
        <v/>
      </c>
      <c r="DN1047" s="6" t="str">
        <f>+IFERROR(VLOOKUP(DL1047,Auxiliar!$A:$C,2,0),"")</f>
        <v/>
      </c>
      <c r="DO1047" s="7" t="str">
        <f>+IFERROR(VLOOKUP(DL1047,Auxiliar!$A:$C,3,0),"")</f>
        <v/>
      </c>
      <c r="DQ1047" s="1">
        <v>10020</v>
      </c>
      <c r="DR1047" s="12" t="s">
        <v>24</v>
      </c>
      <c r="DS1047" s="6">
        <f>+IFERROR(VALUE(RIGHT(Tabla21[[#This Row],[B2B]],6)),"")</f>
        <v>10020</v>
      </c>
      <c r="DT1047" s="6" t="str">
        <f>+IFERROR(VLOOKUP(DR1047,Auxiliar!$A:$C,2,0),"")</f>
        <v>CORONA PORRON</v>
      </c>
      <c r="DU1047" s="7" t="str">
        <f>+IFERROR(VLOOKUP(DR1047,Auxiliar!$A:$C,3,0),"")</f>
        <v>1b 5% | 20b 0%</v>
      </c>
      <c r="DW1047" s="1"/>
      <c r="DX1047" s="12"/>
      <c r="DY1047" s="6" t="str">
        <f>+IFERROR(VALUE(RIGHT(Tabla22[[#This Row],[B2B]],6)),"")</f>
        <v/>
      </c>
      <c r="DZ1047" s="6" t="str">
        <f>+IFERROR(VLOOKUP(DX1047,Auxiliar!$A:$C,2,0),"")</f>
        <v/>
      </c>
      <c r="EA1047" s="7" t="str">
        <f>+IFERROR(VLOOKUP(DX1047,Auxiliar!$A:$C,3,0),"")</f>
        <v/>
      </c>
      <c r="EC1047" s="1"/>
      <c r="ED1047" s="12"/>
      <c r="EE1047" s="6" t="str">
        <f>+IFERROR(VALUE(RIGHT(Tabla23[[#This Row],[B2B]],6)),"")</f>
        <v/>
      </c>
      <c r="EF1047" s="6" t="str">
        <f>+IFERROR(VLOOKUP(ED1047,Auxiliar!$A:$C,2,0),"")</f>
        <v/>
      </c>
      <c r="EG1047" s="7" t="str">
        <f>+IFERROR(VLOOKUP(ED1047,Auxiliar!$A:$C,3,0),"")</f>
        <v/>
      </c>
      <c r="EI1047" s="1"/>
      <c r="EJ1047" s="12"/>
      <c r="EK1047" s="6" t="str">
        <f>+IFERROR(VALUE(RIGHT(Tabla24[[#This Row],[B2B]],6)),"")</f>
        <v/>
      </c>
      <c r="EL1047" s="6" t="str">
        <f>+IFERROR(VLOOKUP(EJ1047,Auxiliar!$A:$C,2,0),"")</f>
        <v/>
      </c>
      <c r="EM1047" s="7" t="str">
        <f>+IFERROR(VLOOKUP(EJ1047,Auxiliar!$A:$C,3,0),"")</f>
        <v/>
      </c>
      <c r="EO1047" s="1"/>
      <c r="EP1047" s="12"/>
      <c r="EQ1047" s="6" t="str">
        <f>+IFERROR(VALUE(RIGHT(Tabla25[[#This Row],[B2B]],6)),"")</f>
        <v/>
      </c>
      <c r="ER1047" s="6" t="str">
        <f>+IFERROR(VLOOKUP(EP1047,Auxiliar!$A:$C,2,0),"")</f>
        <v/>
      </c>
      <c r="ES1047" s="7" t="str">
        <f>+IFERROR(VLOOKUP(EP1047,Auxiliar!$A:$C,3,0),"")</f>
        <v/>
      </c>
      <c r="EU1047" s="1"/>
      <c r="EV1047" s="12"/>
      <c r="EW1047" s="6" t="str">
        <f>+IFERROR(VALUE(RIGHT(Tabla26[[#This Row],[B2B]],6)),"")</f>
        <v/>
      </c>
      <c r="EX1047" s="6" t="str">
        <f>+IFERROR(VLOOKUP(EV1047,Auxiliar!$A:$C,2,0),"")</f>
        <v/>
      </c>
      <c r="EY1047" s="7" t="str">
        <f>+IFERROR(VLOOKUP(EV1047,Auxiliar!$A:$C,3,0),"")</f>
        <v/>
      </c>
      <c r="EZ1047" s="1"/>
      <c r="FA1047" s="12"/>
      <c r="FB1047" s="6" t="str">
        <f>+IFERROR(VALUE(RIGHT(Tabla27[[#This Row],[B2B]],6)),"")</f>
        <v/>
      </c>
      <c r="FC1047" s="6" t="str">
        <f>+IFERROR(VLOOKUP(FA1047,Auxiliar!$A:$C,2,0),"")</f>
        <v/>
      </c>
      <c r="FD1047" s="7" t="str">
        <f>+IFERROR(VLOOKUP(FA1047,Auxiliar!$A:$C,3,0),"")</f>
        <v/>
      </c>
      <c r="FE1047" s="1"/>
      <c r="FF1047" s="12"/>
      <c r="FG1047" s="6" t="str">
        <f>+IFERROR(VALUE(RIGHT(Tabla28[[#This Row],[B2B]],6)),"")</f>
        <v/>
      </c>
      <c r="FH1047" s="6" t="str">
        <f>+IFERROR(VLOOKUP(FF1047,Auxiliar!$A:$C,2,0),"")</f>
        <v/>
      </c>
      <c r="FI1047" s="7" t="str">
        <f>+IFERROR(VLOOKUP(FF1047,Auxiliar!$A:$C,3,0),"")</f>
        <v/>
      </c>
      <c r="FJ1047" s="1"/>
      <c r="FK1047" s="12"/>
      <c r="FL1047" s="6" t="str">
        <f>+IFERROR(VALUE(RIGHT(Tabla29[[#This Row],[B2B]],6)),"")</f>
        <v/>
      </c>
      <c r="FM1047" s="6" t="str">
        <f>+IFERROR(VLOOKUP(FK1047,Auxiliar!$A:$C,2,0),"")</f>
        <v/>
      </c>
      <c r="FN1047" s="7" t="str">
        <f>+IFERROR(VLOOKUP(FK1047,Auxiliar!$A:$C,3,0),"")</f>
        <v/>
      </c>
      <c r="FO1047" s="1"/>
      <c r="FP1047" s="12"/>
      <c r="FQ1047" s="6" t="str">
        <f>+IFERROR(VALUE(RIGHT(Tabla30[[#This Row],[B2B]],6)),"")</f>
        <v/>
      </c>
      <c r="FR1047" s="6" t="str">
        <f>+IFERROR(VLOOKUP(FP1047,Auxiliar!$A:$C,2,0),"")</f>
        <v/>
      </c>
      <c r="FS1047" s="7"/>
      <c r="FT1047" s="1"/>
      <c r="FU1047" s="12"/>
      <c r="FV1047" s="6" t="str">
        <f>+IFERROR(VALUE(RIGHT(Tabla31[[#This Row],[B2B]],6)),"")</f>
        <v/>
      </c>
      <c r="FW1047" s="6" t="str">
        <f>+IFERROR(VLOOKUP(FU1047,Auxiliar!$A:$C,2,0),"")</f>
        <v/>
      </c>
      <c r="FX1047" s="7" t="str">
        <f>+IFERROR(VLOOKUP(FU1047,Auxiliar!$A:$C,3,0),"")</f>
        <v/>
      </c>
      <c r="FY1047" s="1"/>
      <c r="FZ1047" s="12"/>
      <c r="GA1047" s="6" t="str">
        <f>+IFERROR(VALUE(RIGHT(Tabla32[[#This Row],[B2B]],6)),"")</f>
        <v/>
      </c>
      <c r="GB1047" s="6" t="str">
        <f>+IFERROR(VLOOKUP(FZ1047,Auxiliar!$A:$C,2,0),"")</f>
        <v/>
      </c>
      <c r="GC1047" s="7" t="str">
        <f>+IFERROR(VLOOKUP(FZ1047,Auxiliar!$A:$C,3,0),"")</f>
        <v/>
      </c>
      <c r="GD1047" s="1"/>
      <c r="GE1047" s="12"/>
      <c r="GF1047" s="6" t="str">
        <f>+IFERROR(VALUE(RIGHT(Tabla33[[#This Row],[B2B]],6)),"")</f>
        <v/>
      </c>
      <c r="GG1047" s="6" t="str">
        <f>+IFERROR(VLOOKUP(GE1047,Auxiliar!$A:$C,2,0),"")</f>
        <v/>
      </c>
      <c r="GH1047" s="7" t="str">
        <f>+IFERROR(VLOOKUP(GE1047,Auxiliar!$A:$C,3,0),"")</f>
        <v/>
      </c>
    </row>
    <row r="1048" spans="37:190" x14ac:dyDescent="0.25">
      <c r="AK1048" s="1">
        <v>11973</v>
      </c>
      <c r="AL1048" s="1" t="s">
        <v>30</v>
      </c>
      <c r="AM1048" s="6">
        <f>+IFERROR(VALUE(RIGHT(Tabla7[[#This Row],[B2B]],6)),"")</f>
        <v>11973</v>
      </c>
      <c r="AN1048" s="6" t="str">
        <f>+IFERROR(VLOOKUP(AL1048,Auxiliar!$A:$C,2,0),"")</f>
        <v>LATONES</v>
      </c>
      <c r="AO1048" s="7" t="str">
        <f>+IFERROR(VLOOKUP(AL1048,Auxiliar!$A:$C,3,0),"")</f>
        <v>1b 4% | 5b 7% | 97b 0%</v>
      </c>
      <c r="AW1048" s="1"/>
      <c r="AX1048" s="1" t="s">
        <v>32</v>
      </c>
      <c r="AY1048" s="6" t="str">
        <f>+IFERROR(VALUE(RIGHT(Tabla9[[#This Row],[B2B]],6)),"")</f>
        <v/>
      </c>
      <c r="AZ1048" s="6" t="str">
        <f>+IFERROR(VLOOKUP(AX1048,Auxiliar!$A:$C,2,0),"")</f>
        <v>LATONES</v>
      </c>
      <c r="BA1048" s="7" t="str">
        <f>+IFERROR(VLOOKUP(AX1048,Auxiliar!$A:$C,3,0),"")</f>
        <v>2b 3% | 4b 4% | 6b 5% | 10b 8%  | 385b 0%</v>
      </c>
      <c r="CA1048" s="1">
        <v>10062</v>
      </c>
      <c r="CB1048" s="1" t="s">
        <v>35</v>
      </c>
      <c r="CC1048" s="6">
        <f>+IFERROR(VALUE(RIGHT(Tabla14[[#This Row],[B2B]],6)),"")</f>
        <v>10062</v>
      </c>
      <c r="CD1048" s="6" t="str">
        <f>+IFERROR(VLOOKUP(CB1048,Auxiliar!$A:$C,2,0),"")</f>
        <v>Corona 710cc</v>
      </c>
      <c r="CE1048" s="7" t="str">
        <f>+IFERROR(VLOOKUP(CB1048,Auxiliar!$A:$C,3,0),"")</f>
        <v>1b 10% | 85b 0%</v>
      </c>
      <c r="CM1048" s="1">
        <v>10096</v>
      </c>
      <c r="CN1048" s="1" t="s">
        <v>20</v>
      </c>
      <c r="CO1048" s="6">
        <v>10096</v>
      </c>
      <c r="CP1048" s="6" t="s">
        <v>20</v>
      </c>
      <c r="CQ1048" s="7" t="s">
        <v>21</v>
      </c>
      <c r="CY1048" s="1">
        <v>10096</v>
      </c>
      <c r="CZ1048" s="1" t="s">
        <v>16</v>
      </c>
      <c r="DA1048" s="6">
        <f>+IFERROR(VALUE(RIGHT(Tabla18[[#This Row],[B2B]],6)),"")</f>
        <v>10096</v>
      </c>
      <c r="DB1048" s="6" t="str">
        <f>+IFERROR(VLOOKUP(CZ1048,Auxiliar!$A:$C,2,0),"")</f>
        <v>PREMIUM</v>
      </c>
      <c r="DC1048" s="7" t="str">
        <f>+IFERROR(VLOOKUP(CZ1048,Auxiliar!$A:$C,3,0),"")</f>
        <v>0b 0% | 2b 2% | 5b 3,5% | 10b 5%</v>
      </c>
      <c r="DE1048" s="1">
        <v>10096</v>
      </c>
      <c r="DF1048" s="1" t="s">
        <v>19</v>
      </c>
      <c r="DG1048" s="6">
        <f>+IFERROR(VALUE(RIGHT(Tabla19[[#This Row],[B2B]],6)),"")</f>
        <v>10096</v>
      </c>
      <c r="DH1048" s="6" t="str">
        <f>+IFERROR(VLOOKUP(DF1048,Auxiliar!$A:$C,2,0),"")</f>
        <v>MICHELOB</v>
      </c>
      <c r="DI1048" s="7" t="str">
        <f>+IFERROR(VLOOKUP(DF1048,Auxiliar!$A:$C,3,0),"")</f>
        <v>1b 7% | 3b 22% | 8b 27%</v>
      </c>
      <c r="DK1048" s="1"/>
      <c r="DL1048" s="1"/>
      <c r="DM1048" s="6" t="str">
        <f>+IFERROR(VALUE(RIGHT(Tabla20[[#This Row],[B2B]],6)),"")</f>
        <v/>
      </c>
      <c r="DN1048" s="6" t="str">
        <f>+IFERROR(VLOOKUP(DL1048,Auxiliar!$A:$C,2,0),"")</f>
        <v/>
      </c>
      <c r="DO1048" s="7" t="str">
        <f>+IFERROR(VLOOKUP(DL1048,Auxiliar!$A:$C,3,0),"")</f>
        <v/>
      </c>
      <c r="DQ1048" s="1">
        <v>10054</v>
      </c>
      <c r="DR1048" s="12" t="s">
        <v>24</v>
      </c>
      <c r="DS1048" s="6">
        <f>+IFERROR(VALUE(RIGHT(Tabla21[[#This Row],[B2B]],6)),"")</f>
        <v>10054</v>
      </c>
      <c r="DT1048" s="6" t="str">
        <f>+IFERROR(VLOOKUP(DR1048,Auxiliar!$A:$C,2,0),"")</f>
        <v>CORONA PORRON</v>
      </c>
      <c r="DU1048" s="7" t="str">
        <f>+IFERROR(VLOOKUP(DR1048,Auxiliar!$A:$C,3,0),"")</f>
        <v>1b 5% | 20b 0%</v>
      </c>
      <c r="DW1048" s="1"/>
      <c r="DX1048" s="12"/>
      <c r="DY1048" s="6" t="str">
        <f>+IFERROR(VALUE(RIGHT(Tabla22[[#This Row],[B2B]],6)),"")</f>
        <v/>
      </c>
      <c r="DZ1048" s="6" t="str">
        <f>+IFERROR(VLOOKUP(DX1048,Auxiliar!$A:$C,2,0),"")</f>
        <v/>
      </c>
      <c r="EA1048" s="7" t="str">
        <f>+IFERROR(VLOOKUP(DX1048,Auxiliar!$A:$C,3,0),"")</f>
        <v/>
      </c>
      <c r="EC1048" s="1"/>
      <c r="ED1048" s="12"/>
      <c r="EE1048" s="6" t="str">
        <f>+IFERROR(VALUE(RIGHT(Tabla23[[#This Row],[B2B]],6)),"")</f>
        <v/>
      </c>
      <c r="EF1048" s="6" t="str">
        <f>+IFERROR(VLOOKUP(ED1048,Auxiliar!$A:$C,2,0),"")</f>
        <v/>
      </c>
      <c r="EG1048" s="7" t="str">
        <f>+IFERROR(VLOOKUP(ED1048,Auxiliar!$A:$C,3,0),"")</f>
        <v/>
      </c>
      <c r="EI1048" s="1"/>
      <c r="EJ1048" s="12"/>
      <c r="EK1048" s="6" t="str">
        <f>+IFERROR(VALUE(RIGHT(Tabla24[[#This Row],[B2B]],6)),"")</f>
        <v/>
      </c>
      <c r="EL1048" s="6" t="str">
        <f>+IFERROR(VLOOKUP(EJ1048,Auxiliar!$A:$C,2,0),"")</f>
        <v/>
      </c>
      <c r="EM1048" s="7" t="str">
        <f>+IFERROR(VLOOKUP(EJ1048,Auxiliar!$A:$C,3,0),"")</f>
        <v/>
      </c>
      <c r="EO1048" s="1"/>
      <c r="EP1048" s="12"/>
      <c r="EQ1048" s="6" t="str">
        <f>+IFERROR(VALUE(RIGHT(Tabla25[[#This Row],[B2B]],6)),"")</f>
        <v/>
      </c>
      <c r="ER1048" s="6" t="str">
        <f>+IFERROR(VLOOKUP(EP1048,Auxiliar!$A:$C,2,0),"")</f>
        <v/>
      </c>
      <c r="ES1048" s="7" t="str">
        <f>+IFERROR(VLOOKUP(EP1048,Auxiliar!$A:$C,3,0),"")</f>
        <v/>
      </c>
      <c r="EU1048" s="1"/>
      <c r="EV1048" s="12"/>
      <c r="EW1048" s="6" t="str">
        <f>+IFERROR(VALUE(RIGHT(Tabla26[[#This Row],[B2B]],6)),"")</f>
        <v/>
      </c>
      <c r="EX1048" s="6" t="str">
        <f>+IFERROR(VLOOKUP(EV1048,Auxiliar!$A:$C,2,0),"")</f>
        <v/>
      </c>
      <c r="EY1048" s="7" t="str">
        <f>+IFERROR(VLOOKUP(EV1048,Auxiliar!$A:$C,3,0),"")</f>
        <v/>
      </c>
      <c r="EZ1048" s="1"/>
      <c r="FA1048" s="12"/>
      <c r="FB1048" s="6" t="str">
        <f>+IFERROR(VALUE(RIGHT(Tabla27[[#This Row],[B2B]],6)),"")</f>
        <v/>
      </c>
      <c r="FC1048" s="6" t="str">
        <f>+IFERROR(VLOOKUP(FA1048,Auxiliar!$A:$C,2,0),"")</f>
        <v/>
      </c>
      <c r="FD1048" s="7" t="str">
        <f>+IFERROR(VLOOKUP(FA1048,Auxiliar!$A:$C,3,0),"")</f>
        <v/>
      </c>
      <c r="FE1048" s="1"/>
      <c r="FF1048" s="12"/>
      <c r="FG1048" s="6" t="str">
        <f>+IFERROR(VALUE(RIGHT(Tabla28[[#This Row],[B2B]],6)),"")</f>
        <v/>
      </c>
      <c r="FH1048" s="6" t="str">
        <f>+IFERROR(VLOOKUP(FF1048,Auxiliar!$A:$C,2,0),"")</f>
        <v/>
      </c>
      <c r="FI1048" s="7" t="str">
        <f>+IFERROR(VLOOKUP(FF1048,Auxiliar!$A:$C,3,0),"")</f>
        <v/>
      </c>
      <c r="FJ1048" s="1"/>
      <c r="FK1048" s="12"/>
      <c r="FL1048" s="6" t="str">
        <f>+IFERROR(VALUE(RIGHT(Tabla29[[#This Row],[B2B]],6)),"")</f>
        <v/>
      </c>
      <c r="FM1048" s="6" t="str">
        <f>+IFERROR(VLOOKUP(FK1048,Auxiliar!$A:$C,2,0),"")</f>
        <v/>
      </c>
      <c r="FN1048" s="7" t="str">
        <f>+IFERROR(VLOOKUP(FK1048,Auxiliar!$A:$C,3,0),"")</f>
        <v/>
      </c>
      <c r="FO1048" s="1"/>
      <c r="FP1048" s="12"/>
      <c r="FQ1048" s="6" t="str">
        <f>+IFERROR(VALUE(RIGHT(Tabla30[[#This Row],[B2B]],6)),"")</f>
        <v/>
      </c>
      <c r="FR1048" s="6" t="str">
        <f>+IFERROR(VLOOKUP(FP1048,Auxiliar!$A:$C,2,0),"")</f>
        <v/>
      </c>
      <c r="FS1048" s="7"/>
      <c r="FT1048" s="1"/>
      <c r="FU1048" s="12"/>
      <c r="FV1048" s="6" t="str">
        <f>+IFERROR(VALUE(RIGHT(Tabla31[[#This Row],[B2B]],6)),"")</f>
        <v/>
      </c>
      <c r="FW1048" s="6" t="str">
        <f>+IFERROR(VLOOKUP(FU1048,Auxiliar!$A:$C,2,0),"")</f>
        <v/>
      </c>
      <c r="FX1048" s="7" t="str">
        <f>+IFERROR(VLOOKUP(FU1048,Auxiliar!$A:$C,3,0),"")</f>
        <v/>
      </c>
      <c r="FY1048" s="1"/>
      <c r="FZ1048" s="12"/>
      <c r="GA1048" s="6" t="str">
        <f>+IFERROR(VALUE(RIGHT(Tabla32[[#This Row],[B2B]],6)),"")</f>
        <v/>
      </c>
      <c r="GB1048" s="6" t="str">
        <f>+IFERROR(VLOOKUP(FZ1048,Auxiliar!$A:$C,2,0),"")</f>
        <v/>
      </c>
      <c r="GC1048" s="7" t="str">
        <f>+IFERROR(VLOOKUP(FZ1048,Auxiliar!$A:$C,3,0),"")</f>
        <v/>
      </c>
      <c r="GD1048" s="1"/>
      <c r="GE1048" s="12"/>
      <c r="GF1048" s="6" t="str">
        <f>+IFERROR(VALUE(RIGHT(Tabla33[[#This Row],[B2B]],6)),"")</f>
        <v/>
      </c>
      <c r="GG1048" s="6" t="str">
        <f>+IFERROR(VLOOKUP(GE1048,Auxiliar!$A:$C,2,0),"")</f>
        <v/>
      </c>
      <c r="GH1048" s="7" t="str">
        <f>+IFERROR(VLOOKUP(GE1048,Auxiliar!$A:$C,3,0),"")</f>
        <v/>
      </c>
    </row>
    <row r="1049" spans="37:190" x14ac:dyDescent="0.25">
      <c r="AK1049" s="1">
        <v>11975</v>
      </c>
      <c r="AL1049" s="1" t="s">
        <v>30</v>
      </c>
      <c r="AM1049" s="6">
        <f>+IFERROR(VALUE(RIGHT(Tabla7[[#This Row],[B2B]],6)),"")</f>
        <v>11975</v>
      </c>
      <c r="AN1049" s="6" t="str">
        <f>+IFERROR(VLOOKUP(AL1049,Auxiliar!$A:$C,2,0),"")</f>
        <v>LATONES</v>
      </c>
      <c r="AO1049" s="7" t="str">
        <f>+IFERROR(VLOOKUP(AL1049,Auxiliar!$A:$C,3,0),"")</f>
        <v>1b 4% | 5b 7% | 97b 0%</v>
      </c>
      <c r="AW1049" s="1"/>
      <c r="AX1049" s="1" t="s">
        <v>32</v>
      </c>
      <c r="AY1049" s="6" t="str">
        <f>+IFERROR(VALUE(RIGHT(Tabla9[[#This Row],[B2B]],6)),"")</f>
        <v/>
      </c>
      <c r="AZ1049" s="6" t="str">
        <f>+IFERROR(VLOOKUP(AX1049,Auxiliar!$A:$C,2,0),"")</f>
        <v>LATONES</v>
      </c>
      <c r="BA1049" s="7" t="str">
        <f>+IFERROR(VLOOKUP(AX1049,Auxiliar!$A:$C,3,0),"")</f>
        <v>2b 3% | 4b 4% | 6b 5% | 10b 8%  | 385b 0%</v>
      </c>
      <c r="CA1049" s="1">
        <v>10064</v>
      </c>
      <c r="CB1049" s="1" t="s">
        <v>35</v>
      </c>
      <c r="CC1049" s="6">
        <f>+IFERROR(VALUE(RIGHT(Tabla14[[#This Row],[B2B]],6)),"")</f>
        <v>10064</v>
      </c>
      <c r="CD1049" s="6" t="str">
        <f>+IFERROR(VLOOKUP(CB1049,Auxiliar!$A:$C,2,0),"")</f>
        <v>Corona 710cc</v>
      </c>
      <c r="CE1049" s="7" t="str">
        <f>+IFERROR(VLOOKUP(CB1049,Auxiliar!$A:$C,3,0),"")</f>
        <v>1b 10% | 85b 0%</v>
      </c>
      <c r="CM1049" s="1">
        <v>10097</v>
      </c>
      <c r="CN1049" s="1" t="s">
        <v>20</v>
      </c>
      <c r="CO1049" s="6">
        <v>10097</v>
      </c>
      <c r="CP1049" s="6" t="s">
        <v>20</v>
      </c>
      <c r="CQ1049" s="7" t="s">
        <v>21</v>
      </c>
      <c r="CY1049" s="1">
        <v>10097</v>
      </c>
      <c r="CZ1049" s="1" t="s">
        <v>16</v>
      </c>
      <c r="DA1049" s="6">
        <f>+IFERROR(VALUE(RIGHT(Tabla18[[#This Row],[B2B]],6)),"")</f>
        <v>10097</v>
      </c>
      <c r="DB1049" s="6" t="str">
        <f>+IFERROR(VLOOKUP(CZ1049,Auxiliar!$A:$C,2,0),"")</f>
        <v>PREMIUM</v>
      </c>
      <c r="DC1049" s="7" t="str">
        <f>+IFERROR(VLOOKUP(CZ1049,Auxiliar!$A:$C,3,0),"")</f>
        <v>0b 0% | 2b 2% | 5b 3,5% | 10b 5%</v>
      </c>
      <c r="DE1049" s="1">
        <v>10097</v>
      </c>
      <c r="DF1049" s="1" t="s">
        <v>19</v>
      </c>
      <c r="DG1049" s="6">
        <f>+IFERROR(VALUE(RIGHT(Tabla19[[#This Row],[B2B]],6)),"")</f>
        <v>10097</v>
      </c>
      <c r="DH1049" s="6" t="str">
        <f>+IFERROR(VLOOKUP(DF1049,Auxiliar!$A:$C,2,0),"")</f>
        <v>MICHELOB</v>
      </c>
      <c r="DI1049" s="7" t="str">
        <f>+IFERROR(VLOOKUP(DF1049,Auxiliar!$A:$C,3,0),"")</f>
        <v>1b 7% | 3b 22% | 8b 27%</v>
      </c>
      <c r="DK1049" s="1"/>
      <c r="DL1049" s="1"/>
      <c r="DM1049" s="6" t="str">
        <f>+IFERROR(VALUE(RIGHT(Tabla20[[#This Row],[B2B]],6)),"")</f>
        <v/>
      </c>
      <c r="DN1049" s="6" t="str">
        <f>+IFERROR(VLOOKUP(DL1049,Auxiliar!$A:$C,2,0),"")</f>
        <v/>
      </c>
      <c r="DO1049" s="7" t="str">
        <f>+IFERROR(VLOOKUP(DL1049,Auxiliar!$A:$C,3,0),"")</f>
        <v/>
      </c>
      <c r="DQ1049" s="1">
        <v>10061</v>
      </c>
      <c r="DR1049" s="12" t="s">
        <v>24</v>
      </c>
      <c r="DS1049" s="6">
        <f>+IFERROR(VALUE(RIGHT(Tabla21[[#This Row],[B2B]],6)),"")</f>
        <v>10061</v>
      </c>
      <c r="DT1049" s="6" t="str">
        <f>+IFERROR(VLOOKUP(DR1049,Auxiliar!$A:$C,2,0),"")</f>
        <v>CORONA PORRON</v>
      </c>
      <c r="DU1049" s="7" t="str">
        <f>+IFERROR(VLOOKUP(DR1049,Auxiliar!$A:$C,3,0),"")</f>
        <v>1b 5% | 20b 0%</v>
      </c>
      <c r="DW1049" s="1"/>
      <c r="DX1049" s="12"/>
      <c r="DY1049" s="6" t="str">
        <f>+IFERROR(VALUE(RIGHT(Tabla22[[#This Row],[B2B]],6)),"")</f>
        <v/>
      </c>
      <c r="DZ1049" s="6" t="str">
        <f>+IFERROR(VLOOKUP(DX1049,Auxiliar!$A:$C,2,0),"")</f>
        <v/>
      </c>
      <c r="EA1049" s="7" t="str">
        <f>+IFERROR(VLOOKUP(DX1049,Auxiliar!$A:$C,3,0),"")</f>
        <v/>
      </c>
      <c r="EC1049" s="1"/>
      <c r="ED1049" s="12"/>
      <c r="EE1049" s="6" t="str">
        <f>+IFERROR(VALUE(RIGHT(Tabla23[[#This Row],[B2B]],6)),"")</f>
        <v/>
      </c>
      <c r="EF1049" s="6" t="str">
        <f>+IFERROR(VLOOKUP(ED1049,Auxiliar!$A:$C,2,0),"")</f>
        <v/>
      </c>
      <c r="EG1049" s="7" t="str">
        <f>+IFERROR(VLOOKUP(ED1049,Auxiliar!$A:$C,3,0),"")</f>
        <v/>
      </c>
      <c r="EI1049" s="1"/>
      <c r="EJ1049" s="12"/>
      <c r="EK1049" s="6" t="str">
        <f>+IFERROR(VALUE(RIGHT(Tabla24[[#This Row],[B2B]],6)),"")</f>
        <v/>
      </c>
      <c r="EL1049" s="6" t="str">
        <f>+IFERROR(VLOOKUP(EJ1049,Auxiliar!$A:$C,2,0),"")</f>
        <v/>
      </c>
      <c r="EM1049" s="7" t="str">
        <f>+IFERROR(VLOOKUP(EJ1049,Auxiliar!$A:$C,3,0),"")</f>
        <v/>
      </c>
      <c r="EO1049" s="1"/>
      <c r="EP1049" s="12"/>
      <c r="EQ1049" s="6" t="str">
        <f>+IFERROR(VALUE(RIGHT(Tabla25[[#This Row],[B2B]],6)),"")</f>
        <v/>
      </c>
      <c r="ER1049" s="6" t="str">
        <f>+IFERROR(VLOOKUP(EP1049,Auxiliar!$A:$C,2,0),"")</f>
        <v/>
      </c>
      <c r="ES1049" s="7" t="str">
        <f>+IFERROR(VLOOKUP(EP1049,Auxiliar!$A:$C,3,0),"")</f>
        <v/>
      </c>
      <c r="EU1049" s="1"/>
      <c r="EV1049" s="12"/>
      <c r="EW1049" s="6" t="str">
        <f>+IFERROR(VALUE(RIGHT(Tabla26[[#This Row],[B2B]],6)),"")</f>
        <v/>
      </c>
      <c r="EX1049" s="6" t="str">
        <f>+IFERROR(VLOOKUP(EV1049,Auxiliar!$A:$C,2,0),"")</f>
        <v/>
      </c>
      <c r="EY1049" s="7" t="str">
        <f>+IFERROR(VLOOKUP(EV1049,Auxiliar!$A:$C,3,0),"")</f>
        <v/>
      </c>
      <c r="EZ1049" s="1"/>
      <c r="FA1049" s="12"/>
      <c r="FB1049" s="6" t="str">
        <f>+IFERROR(VALUE(RIGHT(Tabla27[[#This Row],[B2B]],6)),"")</f>
        <v/>
      </c>
      <c r="FC1049" s="6" t="str">
        <f>+IFERROR(VLOOKUP(FA1049,Auxiliar!$A:$C,2,0),"")</f>
        <v/>
      </c>
      <c r="FD1049" s="7" t="str">
        <f>+IFERROR(VLOOKUP(FA1049,Auxiliar!$A:$C,3,0),"")</f>
        <v/>
      </c>
      <c r="FE1049" s="1"/>
      <c r="FF1049" s="12"/>
      <c r="FG1049" s="6" t="str">
        <f>+IFERROR(VALUE(RIGHT(Tabla28[[#This Row],[B2B]],6)),"")</f>
        <v/>
      </c>
      <c r="FH1049" s="6" t="str">
        <f>+IFERROR(VLOOKUP(FF1049,Auxiliar!$A:$C,2,0),"")</f>
        <v/>
      </c>
      <c r="FI1049" s="7" t="str">
        <f>+IFERROR(VLOOKUP(FF1049,Auxiliar!$A:$C,3,0),"")</f>
        <v/>
      </c>
      <c r="FJ1049" s="1"/>
      <c r="FK1049" s="12"/>
      <c r="FL1049" s="6" t="str">
        <f>+IFERROR(VALUE(RIGHT(Tabla29[[#This Row],[B2B]],6)),"")</f>
        <v/>
      </c>
      <c r="FM1049" s="6" t="str">
        <f>+IFERROR(VLOOKUP(FK1049,Auxiliar!$A:$C,2,0),"")</f>
        <v/>
      </c>
      <c r="FN1049" s="7" t="str">
        <f>+IFERROR(VLOOKUP(FK1049,Auxiliar!$A:$C,3,0),"")</f>
        <v/>
      </c>
      <c r="FO1049" s="1"/>
      <c r="FP1049" s="12"/>
      <c r="FQ1049" s="6" t="str">
        <f>+IFERROR(VALUE(RIGHT(Tabla30[[#This Row],[B2B]],6)),"")</f>
        <v/>
      </c>
      <c r="FR1049" s="6" t="str">
        <f>+IFERROR(VLOOKUP(FP1049,Auxiliar!$A:$C,2,0),"")</f>
        <v/>
      </c>
      <c r="FS1049" s="7"/>
      <c r="FT1049" s="1"/>
      <c r="FU1049" s="12"/>
      <c r="FV1049" s="6" t="str">
        <f>+IFERROR(VALUE(RIGHT(Tabla31[[#This Row],[B2B]],6)),"")</f>
        <v/>
      </c>
      <c r="FW1049" s="6" t="str">
        <f>+IFERROR(VLOOKUP(FU1049,Auxiliar!$A:$C,2,0),"")</f>
        <v/>
      </c>
      <c r="FX1049" s="7" t="str">
        <f>+IFERROR(VLOOKUP(FU1049,Auxiliar!$A:$C,3,0),"")</f>
        <v/>
      </c>
      <c r="FY1049" s="1"/>
      <c r="FZ1049" s="12"/>
      <c r="GA1049" s="6" t="str">
        <f>+IFERROR(VALUE(RIGHT(Tabla32[[#This Row],[B2B]],6)),"")</f>
        <v/>
      </c>
      <c r="GB1049" s="6" t="str">
        <f>+IFERROR(VLOOKUP(FZ1049,Auxiliar!$A:$C,2,0),"")</f>
        <v/>
      </c>
      <c r="GC1049" s="7" t="str">
        <f>+IFERROR(VLOOKUP(FZ1049,Auxiliar!$A:$C,3,0),"")</f>
        <v/>
      </c>
      <c r="GD1049" s="1"/>
      <c r="GE1049" s="12"/>
      <c r="GF1049" s="6" t="str">
        <f>+IFERROR(VALUE(RIGHT(Tabla33[[#This Row],[B2B]],6)),"")</f>
        <v/>
      </c>
      <c r="GG1049" s="6" t="str">
        <f>+IFERROR(VLOOKUP(GE1049,Auxiliar!$A:$C,2,0),"")</f>
        <v/>
      </c>
      <c r="GH1049" s="7" t="str">
        <f>+IFERROR(VLOOKUP(GE1049,Auxiliar!$A:$C,3,0),"")</f>
        <v/>
      </c>
    </row>
    <row r="1050" spans="37:190" x14ac:dyDescent="0.25">
      <c r="AK1050" s="1">
        <v>11976</v>
      </c>
      <c r="AL1050" s="1" t="s">
        <v>30</v>
      </c>
      <c r="AM1050" s="6">
        <f>+IFERROR(VALUE(RIGHT(Tabla7[[#This Row],[B2B]],6)),"")</f>
        <v>11976</v>
      </c>
      <c r="AN1050" s="6" t="str">
        <f>+IFERROR(VLOOKUP(AL1050,Auxiliar!$A:$C,2,0),"")</f>
        <v>LATONES</v>
      </c>
      <c r="AO1050" s="7" t="str">
        <f>+IFERROR(VLOOKUP(AL1050,Auxiliar!$A:$C,3,0),"")</f>
        <v>1b 4% | 5b 7% | 97b 0%</v>
      </c>
      <c r="AW1050" s="1"/>
      <c r="AX1050" s="1" t="s">
        <v>32</v>
      </c>
      <c r="AY1050" s="6" t="str">
        <f>+IFERROR(VALUE(RIGHT(Tabla9[[#This Row],[B2B]],6)),"")</f>
        <v/>
      </c>
      <c r="AZ1050" s="6" t="str">
        <f>+IFERROR(VLOOKUP(AX1050,Auxiliar!$A:$C,2,0),"")</f>
        <v>LATONES</v>
      </c>
      <c r="BA1050" s="7" t="str">
        <f>+IFERROR(VLOOKUP(AX1050,Auxiliar!$A:$C,3,0),"")</f>
        <v>2b 3% | 4b 4% | 6b 5% | 10b 8%  | 385b 0%</v>
      </c>
      <c r="CA1050" s="1">
        <v>10065</v>
      </c>
      <c r="CB1050" s="1" t="s">
        <v>35</v>
      </c>
      <c r="CC1050" s="6">
        <f>+IFERROR(VALUE(RIGHT(Tabla14[[#This Row],[B2B]],6)),"")</f>
        <v>10065</v>
      </c>
      <c r="CD1050" s="6" t="str">
        <f>+IFERROR(VLOOKUP(CB1050,Auxiliar!$A:$C,2,0),"")</f>
        <v>Corona 710cc</v>
      </c>
      <c r="CE1050" s="7" t="str">
        <f>+IFERROR(VLOOKUP(CB1050,Auxiliar!$A:$C,3,0),"")</f>
        <v>1b 10% | 85b 0%</v>
      </c>
      <c r="CM1050" s="1">
        <v>10125</v>
      </c>
      <c r="CN1050" s="1" t="s">
        <v>20</v>
      </c>
      <c r="CO1050" s="6">
        <v>10125</v>
      </c>
      <c r="CP1050" s="6" t="s">
        <v>20</v>
      </c>
      <c r="CQ1050" s="7" t="s">
        <v>21</v>
      </c>
      <c r="CY1050" s="1">
        <v>10125</v>
      </c>
      <c r="CZ1050" s="1" t="s">
        <v>16</v>
      </c>
      <c r="DA1050" s="6">
        <f>+IFERROR(VALUE(RIGHT(Tabla18[[#This Row],[B2B]],6)),"")</f>
        <v>10125</v>
      </c>
      <c r="DB1050" s="6" t="str">
        <f>+IFERROR(VLOOKUP(CZ1050,Auxiliar!$A:$C,2,0),"")</f>
        <v>PREMIUM</v>
      </c>
      <c r="DC1050" s="7" t="str">
        <f>+IFERROR(VLOOKUP(CZ1050,Auxiliar!$A:$C,3,0),"")</f>
        <v>0b 0% | 2b 2% | 5b 3,5% | 10b 5%</v>
      </c>
      <c r="DE1050" s="1">
        <v>10125</v>
      </c>
      <c r="DF1050" s="1" t="s">
        <v>19</v>
      </c>
      <c r="DG1050" s="6">
        <f>+IFERROR(VALUE(RIGHT(Tabla19[[#This Row],[B2B]],6)),"")</f>
        <v>10125</v>
      </c>
      <c r="DH1050" s="6" t="str">
        <f>+IFERROR(VLOOKUP(DF1050,Auxiliar!$A:$C,2,0),"")</f>
        <v>MICHELOB</v>
      </c>
      <c r="DI1050" s="7" t="str">
        <f>+IFERROR(VLOOKUP(DF1050,Auxiliar!$A:$C,3,0),"")</f>
        <v>1b 7% | 3b 22% | 8b 27%</v>
      </c>
      <c r="DK1050" s="1"/>
      <c r="DL1050" s="1"/>
      <c r="DM1050" s="6" t="str">
        <f>+IFERROR(VALUE(RIGHT(Tabla20[[#This Row],[B2B]],6)),"")</f>
        <v/>
      </c>
      <c r="DN1050" s="6" t="str">
        <f>+IFERROR(VLOOKUP(DL1050,Auxiliar!$A:$C,2,0),"")</f>
        <v/>
      </c>
      <c r="DO1050" s="7" t="str">
        <f>+IFERROR(VLOOKUP(DL1050,Auxiliar!$A:$C,3,0),"")</f>
        <v/>
      </c>
      <c r="DQ1050" s="1">
        <v>10062</v>
      </c>
      <c r="DR1050" s="12" t="s">
        <v>24</v>
      </c>
      <c r="DS1050" s="6">
        <f>+IFERROR(VALUE(RIGHT(Tabla21[[#This Row],[B2B]],6)),"")</f>
        <v>10062</v>
      </c>
      <c r="DT1050" s="6" t="str">
        <f>+IFERROR(VLOOKUP(DR1050,Auxiliar!$A:$C,2,0),"")</f>
        <v>CORONA PORRON</v>
      </c>
      <c r="DU1050" s="7" t="str">
        <f>+IFERROR(VLOOKUP(DR1050,Auxiliar!$A:$C,3,0),"")</f>
        <v>1b 5% | 20b 0%</v>
      </c>
      <c r="DW1050" s="1"/>
      <c r="DX1050" s="12"/>
      <c r="DY1050" s="6" t="str">
        <f>+IFERROR(VALUE(RIGHT(Tabla22[[#This Row],[B2B]],6)),"")</f>
        <v/>
      </c>
      <c r="DZ1050" s="6" t="str">
        <f>+IFERROR(VLOOKUP(DX1050,Auxiliar!$A:$C,2,0),"")</f>
        <v/>
      </c>
      <c r="EA1050" s="7" t="str">
        <f>+IFERROR(VLOOKUP(DX1050,Auxiliar!$A:$C,3,0),"")</f>
        <v/>
      </c>
      <c r="EC1050" s="1"/>
      <c r="ED1050" s="12"/>
      <c r="EE1050" s="6" t="str">
        <f>+IFERROR(VALUE(RIGHT(Tabla23[[#This Row],[B2B]],6)),"")</f>
        <v/>
      </c>
      <c r="EF1050" s="6" t="str">
        <f>+IFERROR(VLOOKUP(ED1050,Auxiliar!$A:$C,2,0),"")</f>
        <v/>
      </c>
      <c r="EG1050" s="7" t="str">
        <f>+IFERROR(VLOOKUP(ED1050,Auxiliar!$A:$C,3,0),"")</f>
        <v/>
      </c>
      <c r="EI1050" s="1"/>
      <c r="EJ1050" s="12"/>
      <c r="EK1050" s="6" t="str">
        <f>+IFERROR(VALUE(RIGHT(Tabla24[[#This Row],[B2B]],6)),"")</f>
        <v/>
      </c>
      <c r="EL1050" s="6" t="str">
        <f>+IFERROR(VLOOKUP(EJ1050,Auxiliar!$A:$C,2,0),"")</f>
        <v/>
      </c>
      <c r="EM1050" s="7" t="str">
        <f>+IFERROR(VLOOKUP(EJ1050,Auxiliar!$A:$C,3,0),"")</f>
        <v/>
      </c>
      <c r="EO1050" s="1"/>
      <c r="EP1050" s="12"/>
      <c r="EQ1050" s="6" t="str">
        <f>+IFERROR(VALUE(RIGHT(Tabla25[[#This Row],[B2B]],6)),"")</f>
        <v/>
      </c>
      <c r="ER1050" s="6" t="str">
        <f>+IFERROR(VLOOKUP(EP1050,Auxiliar!$A:$C,2,0),"")</f>
        <v/>
      </c>
      <c r="ES1050" s="7" t="str">
        <f>+IFERROR(VLOOKUP(EP1050,Auxiliar!$A:$C,3,0),"")</f>
        <v/>
      </c>
      <c r="EU1050" s="1"/>
      <c r="EV1050" s="12"/>
      <c r="EW1050" s="6" t="str">
        <f>+IFERROR(VALUE(RIGHT(Tabla26[[#This Row],[B2B]],6)),"")</f>
        <v/>
      </c>
      <c r="EX1050" s="6" t="str">
        <f>+IFERROR(VLOOKUP(EV1050,Auxiliar!$A:$C,2,0),"")</f>
        <v/>
      </c>
      <c r="EY1050" s="7" t="str">
        <f>+IFERROR(VLOOKUP(EV1050,Auxiliar!$A:$C,3,0),"")</f>
        <v/>
      </c>
      <c r="EZ1050" s="1"/>
      <c r="FA1050" s="12"/>
      <c r="FB1050" s="6" t="str">
        <f>+IFERROR(VALUE(RIGHT(Tabla27[[#This Row],[B2B]],6)),"")</f>
        <v/>
      </c>
      <c r="FC1050" s="6" t="str">
        <f>+IFERROR(VLOOKUP(FA1050,Auxiliar!$A:$C,2,0),"")</f>
        <v/>
      </c>
      <c r="FD1050" s="7" t="str">
        <f>+IFERROR(VLOOKUP(FA1050,Auxiliar!$A:$C,3,0),"")</f>
        <v/>
      </c>
      <c r="FE1050" s="1"/>
      <c r="FF1050" s="12"/>
      <c r="FG1050" s="6" t="str">
        <f>+IFERROR(VALUE(RIGHT(Tabla28[[#This Row],[B2B]],6)),"")</f>
        <v/>
      </c>
      <c r="FH1050" s="6" t="str">
        <f>+IFERROR(VLOOKUP(FF1050,Auxiliar!$A:$C,2,0),"")</f>
        <v/>
      </c>
      <c r="FI1050" s="7" t="str">
        <f>+IFERROR(VLOOKUP(FF1050,Auxiliar!$A:$C,3,0),"")</f>
        <v/>
      </c>
      <c r="FJ1050" s="1"/>
      <c r="FK1050" s="12"/>
      <c r="FL1050" s="6" t="str">
        <f>+IFERROR(VALUE(RIGHT(Tabla29[[#This Row],[B2B]],6)),"")</f>
        <v/>
      </c>
      <c r="FM1050" s="6" t="str">
        <f>+IFERROR(VLOOKUP(FK1050,Auxiliar!$A:$C,2,0),"")</f>
        <v/>
      </c>
      <c r="FN1050" s="7" t="str">
        <f>+IFERROR(VLOOKUP(FK1050,Auxiliar!$A:$C,3,0),"")</f>
        <v/>
      </c>
      <c r="FO1050" s="1"/>
      <c r="FP1050" s="12"/>
      <c r="FQ1050" s="6" t="str">
        <f>+IFERROR(VALUE(RIGHT(Tabla30[[#This Row],[B2B]],6)),"")</f>
        <v/>
      </c>
      <c r="FR1050" s="6" t="str">
        <f>+IFERROR(VLOOKUP(FP1050,Auxiliar!$A:$C,2,0),"")</f>
        <v/>
      </c>
      <c r="FS1050" s="7"/>
      <c r="FT1050" s="1"/>
      <c r="FU1050" s="12"/>
      <c r="FV1050" s="6" t="str">
        <f>+IFERROR(VALUE(RIGHT(Tabla31[[#This Row],[B2B]],6)),"")</f>
        <v/>
      </c>
      <c r="FW1050" s="6" t="str">
        <f>+IFERROR(VLOOKUP(FU1050,Auxiliar!$A:$C,2,0),"")</f>
        <v/>
      </c>
      <c r="FX1050" s="7" t="str">
        <f>+IFERROR(VLOOKUP(FU1050,Auxiliar!$A:$C,3,0),"")</f>
        <v/>
      </c>
      <c r="FY1050" s="1"/>
      <c r="FZ1050" s="12"/>
      <c r="GA1050" s="6" t="str">
        <f>+IFERROR(VALUE(RIGHT(Tabla32[[#This Row],[B2B]],6)),"")</f>
        <v/>
      </c>
      <c r="GB1050" s="6" t="str">
        <f>+IFERROR(VLOOKUP(FZ1050,Auxiliar!$A:$C,2,0),"")</f>
        <v/>
      </c>
      <c r="GC1050" s="7" t="str">
        <f>+IFERROR(VLOOKUP(FZ1050,Auxiliar!$A:$C,3,0),"")</f>
        <v/>
      </c>
      <c r="GD1050" s="1"/>
      <c r="GE1050" s="12"/>
      <c r="GF1050" s="6" t="str">
        <f>+IFERROR(VALUE(RIGHT(Tabla33[[#This Row],[B2B]],6)),"")</f>
        <v/>
      </c>
      <c r="GG1050" s="6" t="str">
        <f>+IFERROR(VLOOKUP(GE1050,Auxiliar!$A:$C,2,0),"")</f>
        <v/>
      </c>
      <c r="GH1050" s="7" t="str">
        <f>+IFERROR(VLOOKUP(GE1050,Auxiliar!$A:$C,3,0),"")</f>
        <v/>
      </c>
    </row>
    <row r="1051" spans="37:190" x14ac:dyDescent="0.25">
      <c r="AK1051" s="1">
        <v>11977</v>
      </c>
      <c r="AL1051" s="1" t="s">
        <v>30</v>
      </c>
      <c r="AM1051" s="6">
        <f>+IFERROR(VALUE(RIGHT(Tabla7[[#This Row],[B2B]],6)),"")</f>
        <v>11977</v>
      </c>
      <c r="AN1051" s="6" t="str">
        <f>+IFERROR(VLOOKUP(AL1051,Auxiliar!$A:$C,2,0),"")</f>
        <v>LATONES</v>
      </c>
      <c r="AO1051" s="7" t="str">
        <f>+IFERROR(VLOOKUP(AL1051,Auxiliar!$A:$C,3,0),"")</f>
        <v>1b 4% | 5b 7% | 97b 0%</v>
      </c>
      <c r="AW1051" s="1"/>
      <c r="AX1051" s="1" t="s">
        <v>32</v>
      </c>
      <c r="AY1051" s="6" t="str">
        <f>+IFERROR(VALUE(RIGHT(Tabla9[[#This Row],[B2B]],6)),"")</f>
        <v/>
      </c>
      <c r="AZ1051" s="6" t="str">
        <f>+IFERROR(VLOOKUP(AX1051,Auxiliar!$A:$C,2,0),"")</f>
        <v>LATONES</v>
      </c>
      <c r="BA1051" s="7" t="str">
        <f>+IFERROR(VLOOKUP(AX1051,Auxiliar!$A:$C,3,0),"")</f>
        <v>2b 3% | 4b 4% | 6b 5% | 10b 8%  | 385b 0%</v>
      </c>
      <c r="CA1051" s="1">
        <v>10076</v>
      </c>
      <c r="CB1051" s="1" t="s">
        <v>35</v>
      </c>
      <c r="CC1051" s="6">
        <f>+IFERROR(VALUE(RIGHT(Tabla14[[#This Row],[B2B]],6)),"")</f>
        <v>10076</v>
      </c>
      <c r="CD1051" s="6" t="str">
        <f>+IFERROR(VLOOKUP(CB1051,Auxiliar!$A:$C,2,0),"")</f>
        <v>Corona 710cc</v>
      </c>
      <c r="CE1051" s="7" t="str">
        <f>+IFERROR(VLOOKUP(CB1051,Auxiliar!$A:$C,3,0),"")</f>
        <v>1b 10% | 85b 0%</v>
      </c>
      <c r="CM1051" s="1">
        <v>10126</v>
      </c>
      <c r="CN1051" s="1" t="s">
        <v>20</v>
      </c>
      <c r="CO1051" s="6">
        <v>10126</v>
      </c>
      <c r="CP1051" s="6" t="s">
        <v>20</v>
      </c>
      <c r="CQ1051" s="7" t="s">
        <v>21</v>
      </c>
      <c r="CY1051" s="1">
        <v>10126</v>
      </c>
      <c r="CZ1051" s="1" t="s">
        <v>16</v>
      </c>
      <c r="DA1051" s="6">
        <f>+IFERROR(VALUE(RIGHT(Tabla18[[#This Row],[B2B]],6)),"")</f>
        <v>10126</v>
      </c>
      <c r="DB1051" s="6" t="str">
        <f>+IFERROR(VLOOKUP(CZ1051,Auxiliar!$A:$C,2,0),"")</f>
        <v>PREMIUM</v>
      </c>
      <c r="DC1051" s="7" t="str">
        <f>+IFERROR(VLOOKUP(CZ1051,Auxiliar!$A:$C,3,0),"")</f>
        <v>0b 0% | 2b 2% | 5b 3,5% | 10b 5%</v>
      </c>
      <c r="DE1051" s="1">
        <v>10126</v>
      </c>
      <c r="DF1051" s="1" t="s">
        <v>19</v>
      </c>
      <c r="DG1051" s="6">
        <f>+IFERROR(VALUE(RIGHT(Tabla19[[#This Row],[B2B]],6)),"")</f>
        <v>10126</v>
      </c>
      <c r="DH1051" s="6" t="str">
        <f>+IFERROR(VLOOKUP(DF1051,Auxiliar!$A:$C,2,0),"")</f>
        <v>MICHELOB</v>
      </c>
      <c r="DI1051" s="7" t="str">
        <f>+IFERROR(VLOOKUP(DF1051,Auxiliar!$A:$C,3,0),"")</f>
        <v>1b 7% | 3b 22% | 8b 27%</v>
      </c>
      <c r="DK1051" s="1"/>
      <c r="DL1051" s="1"/>
      <c r="DM1051" s="6" t="str">
        <f>+IFERROR(VALUE(RIGHT(Tabla20[[#This Row],[B2B]],6)),"")</f>
        <v/>
      </c>
      <c r="DN1051" s="6" t="str">
        <f>+IFERROR(VLOOKUP(DL1051,Auxiliar!$A:$C,2,0),"")</f>
        <v/>
      </c>
      <c r="DO1051" s="7" t="str">
        <f>+IFERROR(VLOOKUP(DL1051,Auxiliar!$A:$C,3,0),"")</f>
        <v/>
      </c>
      <c r="DQ1051" s="1">
        <v>10064</v>
      </c>
      <c r="DR1051" s="12" t="s">
        <v>24</v>
      </c>
      <c r="DS1051" s="6">
        <f>+IFERROR(VALUE(RIGHT(Tabla21[[#This Row],[B2B]],6)),"")</f>
        <v>10064</v>
      </c>
      <c r="DT1051" s="6" t="str">
        <f>+IFERROR(VLOOKUP(DR1051,Auxiliar!$A:$C,2,0),"")</f>
        <v>CORONA PORRON</v>
      </c>
      <c r="DU1051" s="7" t="str">
        <f>+IFERROR(VLOOKUP(DR1051,Auxiliar!$A:$C,3,0),"")</f>
        <v>1b 5% | 20b 0%</v>
      </c>
      <c r="DW1051" s="1"/>
      <c r="DX1051" s="12"/>
      <c r="DY1051" s="6" t="str">
        <f>+IFERROR(VALUE(RIGHT(Tabla22[[#This Row],[B2B]],6)),"")</f>
        <v/>
      </c>
      <c r="DZ1051" s="6" t="str">
        <f>+IFERROR(VLOOKUP(DX1051,Auxiliar!$A:$C,2,0),"")</f>
        <v/>
      </c>
      <c r="EA1051" s="7" t="str">
        <f>+IFERROR(VLOOKUP(DX1051,Auxiliar!$A:$C,3,0),"")</f>
        <v/>
      </c>
      <c r="EC1051" s="1"/>
      <c r="ED1051" s="12"/>
      <c r="EE1051" s="6" t="str">
        <f>+IFERROR(VALUE(RIGHT(Tabla23[[#This Row],[B2B]],6)),"")</f>
        <v/>
      </c>
      <c r="EF1051" s="6" t="str">
        <f>+IFERROR(VLOOKUP(ED1051,Auxiliar!$A:$C,2,0),"")</f>
        <v/>
      </c>
      <c r="EG1051" s="7" t="str">
        <f>+IFERROR(VLOOKUP(ED1051,Auxiliar!$A:$C,3,0),"")</f>
        <v/>
      </c>
      <c r="EI1051" s="1"/>
      <c r="EJ1051" s="12"/>
      <c r="EK1051" s="6" t="str">
        <f>+IFERROR(VALUE(RIGHT(Tabla24[[#This Row],[B2B]],6)),"")</f>
        <v/>
      </c>
      <c r="EL1051" s="6" t="str">
        <f>+IFERROR(VLOOKUP(EJ1051,Auxiliar!$A:$C,2,0),"")</f>
        <v/>
      </c>
      <c r="EM1051" s="7" t="str">
        <f>+IFERROR(VLOOKUP(EJ1051,Auxiliar!$A:$C,3,0),"")</f>
        <v/>
      </c>
      <c r="EO1051" s="1"/>
      <c r="EP1051" s="12"/>
      <c r="EQ1051" s="6" t="str">
        <f>+IFERROR(VALUE(RIGHT(Tabla25[[#This Row],[B2B]],6)),"")</f>
        <v/>
      </c>
      <c r="ER1051" s="6" t="str">
        <f>+IFERROR(VLOOKUP(EP1051,Auxiliar!$A:$C,2,0),"")</f>
        <v/>
      </c>
      <c r="ES1051" s="7" t="str">
        <f>+IFERROR(VLOOKUP(EP1051,Auxiliar!$A:$C,3,0),"")</f>
        <v/>
      </c>
      <c r="EU1051" s="1"/>
      <c r="EV1051" s="12"/>
      <c r="EW1051" s="6" t="str">
        <f>+IFERROR(VALUE(RIGHT(Tabla26[[#This Row],[B2B]],6)),"")</f>
        <v/>
      </c>
      <c r="EX1051" s="6" t="str">
        <f>+IFERROR(VLOOKUP(EV1051,Auxiliar!$A:$C,2,0),"")</f>
        <v/>
      </c>
      <c r="EY1051" s="7" t="str">
        <f>+IFERROR(VLOOKUP(EV1051,Auxiliar!$A:$C,3,0),"")</f>
        <v/>
      </c>
      <c r="EZ1051" s="1"/>
      <c r="FA1051" s="12"/>
      <c r="FB1051" s="6" t="str">
        <f>+IFERROR(VALUE(RIGHT(Tabla27[[#This Row],[B2B]],6)),"")</f>
        <v/>
      </c>
      <c r="FC1051" s="6" t="str">
        <f>+IFERROR(VLOOKUP(FA1051,Auxiliar!$A:$C,2,0),"")</f>
        <v/>
      </c>
      <c r="FD1051" s="7" t="str">
        <f>+IFERROR(VLOOKUP(FA1051,Auxiliar!$A:$C,3,0),"")</f>
        <v/>
      </c>
      <c r="FE1051" s="1"/>
      <c r="FF1051" s="12"/>
      <c r="FG1051" s="6" t="str">
        <f>+IFERROR(VALUE(RIGHT(Tabla28[[#This Row],[B2B]],6)),"")</f>
        <v/>
      </c>
      <c r="FH1051" s="6" t="str">
        <f>+IFERROR(VLOOKUP(FF1051,Auxiliar!$A:$C,2,0),"")</f>
        <v/>
      </c>
      <c r="FI1051" s="7" t="str">
        <f>+IFERROR(VLOOKUP(FF1051,Auxiliar!$A:$C,3,0),"")</f>
        <v/>
      </c>
      <c r="FJ1051" s="1"/>
      <c r="FK1051" s="12"/>
      <c r="FL1051" s="6" t="str">
        <f>+IFERROR(VALUE(RIGHT(Tabla29[[#This Row],[B2B]],6)),"")</f>
        <v/>
      </c>
      <c r="FM1051" s="6" t="str">
        <f>+IFERROR(VLOOKUP(FK1051,Auxiliar!$A:$C,2,0),"")</f>
        <v/>
      </c>
      <c r="FN1051" s="7" t="str">
        <f>+IFERROR(VLOOKUP(FK1051,Auxiliar!$A:$C,3,0),"")</f>
        <v/>
      </c>
      <c r="FO1051" s="1"/>
      <c r="FP1051" s="12"/>
      <c r="FQ1051" s="6" t="str">
        <f>+IFERROR(VALUE(RIGHT(Tabla30[[#This Row],[B2B]],6)),"")</f>
        <v/>
      </c>
      <c r="FR1051" s="6" t="str">
        <f>+IFERROR(VLOOKUP(FP1051,Auxiliar!$A:$C,2,0),"")</f>
        <v/>
      </c>
      <c r="FS1051" s="7"/>
      <c r="FT1051" s="1"/>
      <c r="FU1051" s="12"/>
      <c r="FV1051" s="6" t="str">
        <f>+IFERROR(VALUE(RIGHT(Tabla31[[#This Row],[B2B]],6)),"")</f>
        <v/>
      </c>
      <c r="FW1051" s="6" t="str">
        <f>+IFERROR(VLOOKUP(FU1051,Auxiliar!$A:$C,2,0),"")</f>
        <v/>
      </c>
      <c r="FX1051" s="7" t="str">
        <f>+IFERROR(VLOOKUP(FU1051,Auxiliar!$A:$C,3,0),"")</f>
        <v/>
      </c>
      <c r="FY1051" s="1"/>
      <c r="FZ1051" s="12"/>
      <c r="GA1051" s="6" t="str">
        <f>+IFERROR(VALUE(RIGHT(Tabla32[[#This Row],[B2B]],6)),"")</f>
        <v/>
      </c>
      <c r="GB1051" s="6" t="str">
        <f>+IFERROR(VLOOKUP(FZ1051,Auxiliar!$A:$C,2,0),"")</f>
        <v/>
      </c>
      <c r="GC1051" s="7" t="str">
        <f>+IFERROR(VLOOKUP(FZ1051,Auxiliar!$A:$C,3,0),"")</f>
        <v/>
      </c>
      <c r="GD1051" s="1"/>
      <c r="GE1051" s="12"/>
      <c r="GF1051" s="6" t="str">
        <f>+IFERROR(VALUE(RIGHT(Tabla33[[#This Row],[B2B]],6)),"")</f>
        <v/>
      </c>
      <c r="GG1051" s="6" t="str">
        <f>+IFERROR(VLOOKUP(GE1051,Auxiliar!$A:$C,2,0),"")</f>
        <v/>
      </c>
      <c r="GH1051" s="7" t="str">
        <f>+IFERROR(VLOOKUP(GE1051,Auxiliar!$A:$C,3,0),"")</f>
        <v/>
      </c>
    </row>
    <row r="1052" spans="37:190" x14ac:dyDescent="0.25">
      <c r="AK1052" s="1">
        <v>11978</v>
      </c>
      <c r="AL1052" s="1" t="s">
        <v>30</v>
      </c>
      <c r="AM1052" s="6">
        <f>+IFERROR(VALUE(RIGHT(Tabla7[[#This Row],[B2B]],6)),"")</f>
        <v>11978</v>
      </c>
      <c r="AN1052" s="6" t="str">
        <f>+IFERROR(VLOOKUP(AL1052,Auxiliar!$A:$C,2,0),"")</f>
        <v>LATONES</v>
      </c>
      <c r="AO1052" s="7" t="str">
        <f>+IFERROR(VLOOKUP(AL1052,Auxiliar!$A:$C,3,0),"")</f>
        <v>1b 4% | 5b 7% | 97b 0%</v>
      </c>
      <c r="AW1052" s="1"/>
      <c r="AX1052" s="1" t="s">
        <v>32</v>
      </c>
      <c r="AY1052" s="6" t="str">
        <f>+IFERROR(VALUE(RIGHT(Tabla9[[#This Row],[B2B]],6)),"")</f>
        <v/>
      </c>
      <c r="AZ1052" s="6" t="str">
        <f>+IFERROR(VLOOKUP(AX1052,Auxiliar!$A:$C,2,0),"")</f>
        <v>LATONES</v>
      </c>
      <c r="BA1052" s="7" t="str">
        <f>+IFERROR(VLOOKUP(AX1052,Auxiliar!$A:$C,3,0),"")</f>
        <v>2b 3% | 4b 4% | 6b 5% | 10b 8%  | 385b 0%</v>
      </c>
      <c r="CA1052" s="1">
        <v>10088</v>
      </c>
      <c r="CB1052" s="1" t="s">
        <v>35</v>
      </c>
      <c r="CC1052" s="6">
        <f>+IFERROR(VALUE(RIGHT(Tabla14[[#This Row],[B2B]],6)),"")</f>
        <v>10088</v>
      </c>
      <c r="CD1052" s="6" t="str">
        <f>+IFERROR(VLOOKUP(CB1052,Auxiliar!$A:$C,2,0),"")</f>
        <v>Corona 710cc</v>
      </c>
      <c r="CE1052" s="7" t="str">
        <f>+IFERROR(VLOOKUP(CB1052,Auxiliar!$A:$C,3,0),"")</f>
        <v>1b 10% | 85b 0%</v>
      </c>
      <c r="CM1052" s="1">
        <v>10128</v>
      </c>
      <c r="CN1052" s="1" t="s">
        <v>20</v>
      </c>
      <c r="CO1052" s="6">
        <v>10128</v>
      </c>
      <c r="CP1052" s="6" t="s">
        <v>20</v>
      </c>
      <c r="CQ1052" s="7" t="s">
        <v>21</v>
      </c>
      <c r="CY1052" s="1">
        <v>10128</v>
      </c>
      <c r="CZ1052" s="1" t="s">
        <v>16</v>
      </c>
      <c r="DA1052" s="6">
        <f>+IFERROR(VALUE(RIGHT(Tabla18[[#This Row],[B2B]],6)),"")</f>
        <v>10128</v>
      </c>
      <c r="DB1052" s="6" t="str">
        <f>+IFERROR(VLOOKUP(CZ1052,Auxiliar!$A:$C,2,0),"")</f>
        <v>PREMIUM</v>
      </c>
      <c r="DC1052" s="7" t="str">
        <f>+IFERROR(VLOOKUP(CZ1052,Auxiliar!$A:$C,3,0),"")</f>
        <v>0b 0% | 2b 2% | 5b 3,5% | 10b 5%</v>
      </c>
      <c r="DE1052" s="1">
        <v>10128</v>
      </c>
      <c r="DF1052" s="1" t="s">
        <v>19</v>
      </c>
      <c r="DG1052" s="6">
        <f>+IFERROR(VALUE(RIGHT(Tabla19[[#This Row],[B2B]],6)),"")</f>
        <v>10128</v>
      </c>
      <c r="DH1052" s="6" t="str">
        <f>+IFERROR(VLOOKUP(DF1052,Auxiliar!$A:$C,2,0),"")</f>
        <v>MICHELOB</v>
      </c>
      <c r="DI1052" s="7" t="str">
        <f>+IFERROR(VLOOKUP(DF1052,Auxiliar!$A:$C,3,0),"")</f>
        <v>1b 7% | 3b 22% | 8b 27%</v>
      </c>
      <c r="DK1052" s="1"/>
      <c r="DL1052" s="1"/>
      <c r="DM1052" s="6" t="str">
        <f>+IFERROR(VALUE(RIGHT(Tabla20[[#This Row],[B2B]],6)),"")</f>
        <v/>
      </c>
      <c r="DN1052" s="6" t="str">
        <f>+IFERROR(VLOOKUP(DL1052,Auxiliar!$A:$C,2,0),"")</f>
        <v/>
      </c>
      <c r="DO1052" s="7" t="str">
        <f>+IFERROR(VLOOKUP(DL1052,Auxiliar!$A:$C,3,0),"")</f>
        <v/>
      </c>
      <c r="DQ1052" s="1">
        <v>10065</v>
      </c>
      <c r="DR1052" s="12" t="s">
        <v>24</v>
      </c>
      <c r="DS1052" s="6">
        <f>+IFERROR(VALUE(RIGHT(Tabla21[[#This Row],[B2B]],6)),"")</f>
        <v>10065</v>
      </c>
      <c r="DT1052" s="6" t="str">
        <f>+IFERROR(VLOOKUP(DR1052,Auxiliar!$A:$C,2,0),"")</f>
        <v>CORONA PORRON</v>
      </c>
      <c r="DU1052" s="7" t="str">
        <f>+IFERROR(VLOOKUP(DR1052,Auxiliar!$A:$C,3,0),"")</f>
        <v>1b 5% | 20b 0%</v>
      </c>
      <c r="DW1052" s="1"/>
      <c r="DX1052" s="12"/>
      <c r="DY1052" s="6" t="str">
        <f>+IFERROR(VALUE(RIGHT(Tabla22[[#This Row],[B2B]],6)),"")</f>
        <v/>
      </c>
      <c r="DZ1052" s="6" t="str">
        <f>+IFERROR(VLOOKUP(DX1052,Auxiliar!$A:$C,2,0),"")</f>
        <v/>
      </c>
      <c r="EA1052" s="7" t="str">
        <f>+IFERROR(VLOOKUP(DX1052,Auxiliar!$A:$C,3,0),"")</f>
        <v/>
      </c>
      <c r="EC1052" s="1"/>
      <c r="ED1052" s="12"/>
      <c r="EE1052" s="6" t="str">
        <f>+IFERROR(VALUE(RIGHT(Tabla23[[#This Row],[B2B]],6)),"")</f>
        <v/>
      </c>
      <c r="EF1052" s="6" t="str">
        <f>+IFERROR(VLOOKUP(ED1052,Auxiliar!$A:$C,2,0),"")</f>
        <v/>
      </c>
      <c r="EG1052" s="7" t="str">
        <f>+IFERROR(VLOOKUP(ED1052,Auxiliar!$A:$C,3,0),"")</f>
        <v/>
      </c>
      <c r="EI1052" s="1"/>
      <c r="EJ1052" s="12"/>
      <c r="EK1052" s="6" t="str">
        <f>+IFERROR(VALUE(RIGHT(Tabla24[[#This Row],[B2B]],6)),"")</f>
        <v/>
      </c>
      <c r="EL1052" s="6" t="str">
        <f>+IFERROR(VLOOKUP(EJ1052,Auxiliar!$A:$C,2,0),"")</f>
        <v/>
      </c>
      <c r="EM1052" s="7" t="str">
        <f>+IFERROR(VLOOKUP(EJ1052,Auxiliar!$A:$C,3,0),"")</f>
        <v/>
      </c>
      <c r="EO1052" s="1"/>
      <c r="EP1052" s="12"/>
      <c r="EQ1052" s="6" t="str">
        <f>+IFERROR(VALUE(RIGHT(Tabla25[[#This Row],[B2B]],6)),"")</f>
        <v/>
      </c>
      <c r="ER1052" s="6" t="str">
        <f>+IFERROR(VLOOKUP(EP1052,Auxiliar!$A:$C,2,0),"")</f>
        <v/>
      </c>
      <c r="ES1052" s="7" t="str">
        <f>+IFERROR(VLOOKUP(EP1052,Auxiliar!$A:$C,3,0),"")</f>
        <v/>
      </c>
      <c r="EU1052" s="1"/>
      <c r="EV1052" s="12"/>
      <c r="EW1052" s="6" t="str">
        <f>+IFERROR(VALUE(RIGHT(Tabla26[[#This Row],[B2B]],6)),"")</f>
        <v/>
      </c>
      <c r="EX1052" s="6" t="str">
        <f>+IFERROR(VLOOKUP(EV1052,Auxiliar!$A:$C,2,0),"")</f>
        <v/>
      </c>
      <c r="EY1052" s="7" t="str">
        <f>+IFERROR(VLOOKUP(EV1052,Auxiliar!$A:$C,3,0),"")</f>
        <v/>
      </c>
      <c r="EZ1052" s="1"/>
      <c r="FA1052" s="12"/>
      <c r="FB1052" s="6" t="str">
        <f>+IFERROR(VALUE(RIGHT(Tabla27[[#This Row],[B2B]],6)),"")</f>
        <v/>
      </c>
      <c r="FC1052" s="6" t="str">
        <f>+IFERROR(VLOOKUP(FA1052,Auxiliar!$A:$C,2,0),"")</f>
        <v/>
      </c>
      <c r="FD1052" s="7" t="str">
        <f>+IFERROR(VLOOKUP(FA1052,Auxiliar!$A:$C,3,0),"")</f>
        <v/>
      </c>
      <c r="FE1052" s="1"/>
      <c r="FF1052" s="12"/>
      <c r="FG1052" s="6" t="str">
        <f>+IFERROR(VALUE(RIGHT(Tabla28[[#This Row],[B2B]],6)),"")</f>
        <v/>
      </c>
      <c r="FH1052" s="6" t="str">
        <f>+IFERROR(VLOOKUP(FF1052,Auxiliar!$A:$C,2,0),"")</f>
        <v/>
      </c>
      <c r="FI1052" s="7" t="str">
        <f>+IFERROR(VLOOKUP(FF1052,Auxiliar!$A:$C,3,0),"")</f>
        <v/>
      </c>
      <c r="FJ1052" s="1"/>
      <c r="FK1052" s="12"/>
      <c r="FL1052" s="6" t="str">
        <f>+IFERROR(VALUE(RIGHT(Tabla29[[#This Row],[B2B]],6)),"")</f>
        <v/>
      </c>
      <c r="FM1052" s="6" t="str">
        <f>+IFERROR(VLOOKUP(FK1052,Auxiliar!$A:$C,2,0),"")</f>
        <v/>
      </c>
      <c r="FN1052" s="7" t="str">
        <f>+IFERROR(VLOOKUP(FK1052,Auxiliar!$A:$C,3,0),"")</f>
        <v/>
      </c>
      <c r="FO1052" s="1"/>
      <c r="FP1052" s="12"/>
      <c r="FQ1052" s="6" t="str">
        <f>+IFERROR(VALUE(RIGHT(Tabla30[[#This Row],[B2B]],6)),"")</f>
        <v/>
      </c>
      <c r="FR1052" s="6" t="str">
        <f>+IFERROR(VLOOKUP(FP1052,Auxiliar!$A:$C,2,0),"")</f>
        <v/>
      </c>
      <c r="FS1052" s="7"/>
      <c r="FT1052" s="1"/>
      <c r="FU1052" s="12"/>
      <c r="FV1052" s="6" t="str">
        <f>+IFERROR(VALUE(RIGHT(Tabla31[[#This Row],[B2B]],6)),"")</f>
        <v/>
      </c>
      <c r="FW1052" s="6" t="str">
        <f>+IFERROR(VLOOKUP(FU1052,Auxiliar!$A:$C,2,0),"")</f>
        <v/>
      </c>
      <c r="FX1052" s="7" t="str">
        <f>+IFERROR(VLOOKUP(FU1052,Auxiliar!$A:$C,3,0),"")</f>
        <v/>
      </c>
      <c r="FY1052" s="1"/>
      <c r="FZ1052" s="12"/>
      <c r="GA1052" s="6" t="str">
        <f>+IFERROR(VALUE(RIGHT(Tabla32[[#This Row],[B2B]],6)),"")</f>
        <v/>
      </c>
      <c r="GB1052" s="6" t="str">
        <f>+IFERROR(VLOOKUP(FZ1052,Auxiliar!$A:$C,2,0),"")</f>
        <v/>
      </c>
      <c r="GC1052" s="7" t="str">
        <f>+IFERROR(VLOOKUP(FZ1052,Auxiliar!$A:$C,3,0),"")</f>
        <v/>
      </c>
      <c r="GD1052" s="1"/>
      <c r="GE1052" s="12"/>
      <c r="GF1052" s="6" t="str">
        <f>+IFERROR(VALUE(RIGHT(Tabla33[[#This Row],[B2B]],6)),"")</f>
        <v/>
      </c>
      <c r="GG1052" s="6" t="str">
        <f>+IFERROR(VLOOKUP(GE1052,Auxiliar!$A:$C,2,0),"")</f>
        <v/>
      </c>
      <c r="GH1052" s="7" t="str">
        <f>+IFERROR(VLOOKUP(GE1052,Auxiliar!$A:$C,3,0),"")</f>
        <v/>
      </c>
    </row>
    <row r="1053" spans="37:190" x14ac:dyDescent="0.25">
      <c r="AK1053" s="1">
        <v>11980</v>
      </c>
      <c r="AL1053" s="1" t="s">
        <v>30</v>
      </c>
      <c r="AM1053" s="6">
        <f>+IFERROR(VALUE(RIGHT(Tabla7[[#This Row],[B2B]],6)),"")</f>
        <v>11980</v>
      </c>
      <c r="AN1053" s="6" t="str">
        <f>+IFERROR(VLOOKUP(AL1053,Auxiliar!$A:$C,2,0),"")</f>
        <v>LATONES</v>
      </c>
      <c r="AO1053" s="7" t="str">
        <f>+IFERROR(VLOOKUP(AL1053,Auxiliar!$A:$C,3,0),"")</f>
        <v>1b 4% | 5b 7% | 97b 0%</v>
      </c>
      <c r="AW1053" s="1"/>
      <c r="AX1053" s="1" t="s">
        <v>32</v>
      </c>
      <c r="AY1053" s="6" t="str">
        <f>+IFERROR(VALUE(RIGHT(Tabla9[[#This Row],[B2B]],6)),"")</f>
        <v/>
      </c>
      <c r="AZ1053" s="6" t="str">
        <f>+IFERROR(VLOOKUP(AX1053,Auxiliar!$A:$C,2,0),"")</f>
        <v>LATONES</v>
      </c>
      <c r="BA1053" s="7" t="str">
        <f>+IFERROR(VLOOKUP(AX1053,Auxiliar!$A:$C,3,0),"")</f>
        <v>2b 3% | 4b 4% | 6b 5% | 10b 8%  | 385b 0%</v>
      </c>
      <c r="CA1053" s="1">
        <v>10095</v>
      </c>
      <c r="CB1053" s="1" t="s">
        <v>35</v>
      </c>
      <c r="CC1053" s="6">
        <f>+IFERROR(VALUE(RIGHT(Tabla14[[#This Row],[B2B]],6)),"")</f>
        <v>10095</v>
      </c>
      <c r="CD1053" s="6" t="str">
        <f>+IFERROR(VLOOKUP(CB1053,Auxiliar!$A:$C,2,0),"")</f>
        <v>Corona 710cc</v>
      </c>
      <c r="CE1053" s="7" t="str">
        <f>+IFERROR(VLOOKUP(CB1053,Auxiliar!$A:$C,3,0),"")</f>
        <v>1b 10% | 85b 0%</v>
      </c>
      <c r="CM1053" s="1">
        <v>10131</v>
      </c>
      <c r="CN1053" s="1" t="s">
        <v>20</v>
      </c>
      <c r="CO1053" s="6">
        <v>10131</v>
      </c>
      <c r="CP1053" s="6" t="s">
        <v>20</v>
      </c>
      <c r="CQ1053" s="7" t="s">
        <v>21</v>
      </c>
      <c r="CY1053" s="1">
        <v>10131</v>
      </c>
      <c r="CZ1053" s="1" t="s">
        <v>16</v>
      </c>
      <c r="DA1053" s="6">
        <f>+IFERROR(VALUE(RIGHT(Tabla18[[#This Row],[B2B]],6)),"")</f>
        <v>10131</v>
      </c>
      <c r="DB1053" s="6" t="str">
        <f>+IFERROR(VLOOKUP(CZ1053,Auxiliar!$A:$C,2,0),"")</f>
        <v>PREMIUM</v>
      </c>
      <c r="DC1053" s="7" t="str">
        <f>+IFERROR(VLOOKUP(CZ1053,Auxiliar!$A:$C,3,0),"")</f>
        <v>0b 0% | 2b 2% | 5b 3,5% | 10b 5%</v>
      </c>
      <c r="DE1053" s="1">
        <v>10131</v>
      </c>
      <c r="DF1053" s="1" t="s">
        <v>19</v>
      </c>
      <c r="DG1053" s="6">
        <f>+IFERROR(VALUE(RIGHT(Tabla19[[#This Row],[B2B]],6)),"")</f>
        <v>10131</v>
      </c>
      <c r="DH1053" s="6" t="str">
        <f>+IFERROR(VLOOKUP(DF1053,Auxiliar!$A:$C,2,0),"")</f>
        <v>MICHELOB</v>
      </c>
      <c r="DI1053" s="7" t="str">
        <f>+IFERROR(VLOOKUP(DF1053,Auxiliar!$A:$C,3,0),"")</f>
        <v>1b 7% | 3b 22% | 8b 27%</v>
      </c>
      <c r="DK1053" s="1"/>
      <c r="DL1053" s="1"/>
      <c r="DM1053" s="6" t="str">
        <f>+IFERROR(VALUE(RIGHT(Tabla20[[#This Row],[B2B]],6)),"")</f>
        <v/>
      </c>
      <c r="DN1053" s="6" t="str">
        <f>+IFERROR(VLOOKUP(DL1053,Auxiliar!$A:$C,2,0),"")</f>
        <v/>
      </c>
      <c r="DO1053" s="7" t="str">
        <f>+IFERROR(VLOOKUP(DL1053,Auxiliar!$A:$C,3,0),"")</f>
        <v/>
      </c>
      <c r="DQ1053" s="1">
        <v>10076</v>
      </c>
      <c r="DR1053" s="12" t="s">
        <v>24</v>
      </c>
      <c r="DS1053" s="6">
        <f>+IFERROR(VALUE(RIGHT(Tabla21[[#This Row],[B2B]],6)),"")</f>
        <v>10076</v>
      </c>
      <c r="DT1053" s="6" t="str">
        <f>+IFERROR(VLOOKUP(DR1053,Auxiliar!$A:$C,2,0),"")</f>
        <v>CORONA PORRON</v>
      </c>
      <c r="DU1053" s="7" t="str">
        <f>+IFERROR(VLOOKUP(DR1053,Auxiliar!$A:$C,3,0),"")</f>
        <v>1b 5% | 20b 0%</v>
      </c>
      <c r="DW1053" s="1"/>
      <c r="DX1053" s="12"/>
      <c r="DY1053" s="6" t="str">
        <f>+IFERROR(VALUE(RIGHT(Tabla22[[#This Row],[B2B]],6)),"")</f>
        <v/>
      </c>
      <c r="DZ1053" s="6" t="str">
        <f>+IFERROR(VLOOKUP(DX1053,Auxiliar!$A:$C,2,0),"")</f>
        <v/>
      </c>
      <c r="EA1053" s="7" t="str">
        <f>+IFERROR(VLOOKUP(DX1053,Auxiliar!$A:$C,3,0),"")</f>
        <v/>
      </c>
      <c r="EC1053" s="1"/>
      <c r="ED1053" s="12"/>
      <c r="EE1053" s="6" t="str">
        <f>+IFERROR(VALUE(RIGHT(Tabla23[[#This Row],[B2B]],6)),"")</f>
        <v/>
      </c>
      <c r="EF1053" s="6" t="str">
        <f>+IFERROR(VLOOKUP(ED1053,Auxiliar!$A:$C,2,0),"")</f>
        <v/>
      </c>
      <c r="EG1053" s="7" t="str">
        <f>+IFERROR(VLOOKUP(ED1053,Auxiliar!$A:$C,3,0),"")</f>
        <v/>
      </c>
      <c r="EI1053" s="1"/>
      <c r="EJ1053" s="12"/>
      <c r="EK1053" s="6" t="str">
        <f>+IFERROR(VALUE(RIGHT(Tabla24[[#This Row],[B2B]],6)),"")</f>
        <v/>
      </c>
      <c r="EL1053" s="6" t="str">
        <f>+IFERROR(VLOOKUP(EJ1053,Auxiliar!$A:$C,2,0),"")</f>
        <v/>
      </c>
      <c r="EM1053" s="7" t="str">
        <f>+IFERROR(VLOOKUP(EJ1053,Auxiliar!$A:$C,3,0),"")</f>
        <v/>
      </c>
      <c r="EO1053" s="1"/>
      <c r="EP1053" s="12"/>
      <c r="EQ1053" s="6" t="str">
        <f>+IFERROR(VALUE(RIGHT(Tabla25[[#This Row],[B2B]],6)),"")</f>
        <v/>
      </c>
      <c r="ER1053" s="6" t="str">
        <f>+IFERROR(VLOOKUP(EP1053,Auxiliar!$A:$C,2,0),"")</f>
        <v/>
      </c>
      <c r="ES1053" s="7" t="str">
        <f>+IFERROR(VLOOKUP(EP1053,Auxiliar!$A:$C,3,0),"")</f>
        <v/>
      </c>
      <c r="EU1053" s="1"/>
      <c r="EV1053" s="12"/>
      <c r="EW1053" s="6" t="str">
        <f>+IFERROR(VALUE(RIGHT(Tabla26[[#This Row],[B2B]],6)),"")</f>
        <v/>
      </c>
      <c r="EX1053" s="6" t="str">
        <f>+IFERROR(VLOOKUP(EV1053,Auxiliar!$A:$C,2,0),"")</f>
        <v/>
      </c>
      <c r="EY1053" s="7" t="str">
        <f>+IFERROR(VLOOKUP(EV1053,Auxiliar!$A:$C,3,0),"")</f>
        <v/>
      </c>
      <c r="EZ1053" s="1"/>
      <c r="FA1053" s="12"/>
      <c r="FB1053" s="6" t="str">
        <f>+IFERROR(VALUE(RIGHT(Tabla27[[#This Row],[B2B]],6)),"")</f>
        <v/>
      </c>
      <c r="FC1053" s="6" t="str">
        <f>+IFERROR(VLOOKUP(FA1053,Auxiliar!$A:$C,2,0),"")</f>
        <v/>
      </c>
      <c r="FD1053" s="7" t="str">
        <f>+IFERROR(VLOOKUP(FA1053,Auxiliar!$A:$C,3,0),"")</f>
        <v/>
      </c>
      <c r="FE1053" s="1"/>
      <c r="FF1053" s="12"/>
      <c r="FG1053" s="6" t="str">
        <f>+IFERROR(VALUE(RIGHT(Tabla28[[#This Row],[B2B]],6)),"")</f>
        <v/>
      </c>
      <c r="FH1053" s="6" t="str">
        <f>+IFERROR(VLOOKUP(FF1053,Auxiliar!$A:$C,2,0),"")</f>
        <v/>
      </c>
      <c r="FI1053" s="7" t="str">
        <f>+IFERROR(VLOOKUP(FF1053,Auxiliar!$A:$C,3,0),"")</f>
        <v/>
      </c>
      <c r="FJ1053" s="1"/>
      <c r="FK1053" s="12"/>
      <c r="FL1053" s="6" t="str">
        <f>+IFERROR(VALUE(RIGHT(Tabla29[[#This Row],[B2B]],6)),"")</f>
        <v/>
      </c>
      <c r="FM1053" s="6" t="str">
        <f>+IFERROR(VLOOKUP(FK1053,Auxiliar!$A:$C,2,0),"")</f>
        <v/>
      </c>
      <c r="FN1053" s="7" t="str">
        <f>+IFERROR(VLOOKUP(FK1053,Auxiliar!$A:$C,3,0),"")</f>
        <v/>
      </c>
      <c r="FO1053" s="1"/>
      <c r="FP1053" s="12"/>
      <c r="FQ1053" s="6" t="str">
        <f>+IFERROR(VALUE(RIGHT(Tabla30[[#This Row],[B2B]],6)),"")</f>
        <v/>
      </c>
      <c r="FR1053" s="6" t="str">
        <f>+IFERROR(VLOOKUP(FP1053,Auxiliar!$A:$C,2,0),"")</f>
        <v/>
      </c>
      <c r="FS1053" s="7"/>
      <c r="FT1053" s="1"/>
      <c r="FU1053" s="12"/>
      <c r="FV1053" s="6" t="str">
        <f>+IFERROR(VALUE(RIGHT(Tabla31[[#This Row],[B2B]],6)),"")</f>
        <v/>
      </c>
      <c r="FW1053" s="6" t="str">
        <f>+IFERROR(VLOOKUP(FU1053,Auxiliar!$A:$C,2,0),"")</f>
        <v/>
      </c>
      <c r="FX1053" s="7" t="str">
        <f>+IFERROR(VLOOKUP(FU1053,Auxiliar!$A:$C,3,0),"")</f>
        <v/>
      </c>
      <c r="FY1053" s="1"/>
      <c r="FZ1053" s="12"/>
      <c r="GA1053" s="6" t="str">
        <f>+IFERROR(VALUE(RIGHT(Tabla32[[#This Row],[B2B]],6)),"")</f>
        <v/>
      </c>
      <c r="GB1053" s="6" t="str">
        <f>+IFERROR(VLOOKUP(FZ1053,Auxiliar!$A:$C,2,0),"")</f>
        <v/>
      </c>
      <c r="GC1053" s="7" t="str">
        <f>+IFERROR(VLOOKUP(FZ1053,Auxiliar!$A:$C,3,0),"")</f>
        <v/>
      </c>
      <c r="GD1053" s="1"/>
      <c r="GE1053" s="12"/>
      <c r="GF1053" s="6" t="str">
        <f>+IFERROR(VALUE(RIGHT(Tabla33[[#This Row],[B2B]],6)),"")</f>
        <v/>
      </c>
      <c r="GG1053" s="6" t="str">
        <f>+IFERROR(VLOOKUP(GE1053,Auxiliar!$A:$C,2,0),"")</f>
        <v/>
      </c>
      <c r="GH1053" s="7" t="str">
        <f>+IFERROR(VLOOKUP(GE1053,Auxiliar!$A:$C,3,0),"")</f>
        <v/>
      </c>
    </row>
    <row r="1054" spans="37:190" x14ac:dyDescent="0.25">
      <c r="AK1054" s="1">
        <v>11982</v>
      </c>
      <c r="AL1054" s="1" t="s">
        <v>30</v>
      </c>
      <c r="AM1054" s="6">
        <f>+IFERROR(VALUE(RIGHT(Tabla7[[#This Row],[B2B]],6)),"")</f>
        <v>11982</v>
      </c>
      <c r="AN1054" s="6" t="str">
        <f>+IFERROR(VLOOKUP(AL1054,Auxiliar!$A:$C,2,0),"")</f>
        <v>LATONES</v>
      </c>
      <c r="AO1054" s="7" t="str">
        <f>+IFERROR(VLOOKUP(AL1054,Auxiliar!$A:$C,3,0),"")</f>
        <v>1b 4% | 5b 7% | 97b 0%</v>
      </c>
      <c r="AW1054" s="1"/>
      <c r="AX1054" s="1" t="s">
        <v>32</v>
      </c>
      <c r="AY1054" s="6" t="str">
        <f>+IFERROR(VALUE(RIGHT(Tabla9[[#This Row],[B2B]],6)),"")</f>
        <v/>
      </c>
      <c r="AZ1054" s="6" t="str">
        <f>+IFERROR(VLOOKUP(AX1054,Auxiliar!$A:$C,2,0),"")</f>
        <v>LATONES</v>
      </c>
      <c r="BA1054" s="7" t="str">
        <f>+IFERROR(VLOOKUP(AX1054,Auxiliar!$A:$C,3,0),"")</f>
        <v>2b 3% | 4b 4% | 6b 5% | 10b 8%  | 385b 0%</v>
      </c>
      <c r="CA1054" s="1">
        <v>10096</v>
      </c>
      <c r="CB1054" s="1" t="s">
        <v>35</v>
      </c>
      <c r="CC1054" s="6">
        <f>+IFERROR(VALUE(RIGHT(Tabla14[[#This Row],[B2B]],6)),"")</f>
        <v>10096</v>
      </c>
      <c r="CD1054" s="6" t="str">
        <f>+IFERROR(VLOOKUP(CB1054,Auxiliar!$A:$C,2,0),"")</f>
        <v>Corona 710cc</v>
      </c>
      <c r="CE1054" s="7" t="str">
        <f>+IFERROR(VLOOKUP(CB1054,Auxiliar!$A:$C,3,0),"")</f>
        <v>1b 10% | 85b 0%</v>
      </c>
      <c r="CM1054" s="1">
        <v>10133</v>
      </c>
      <c r="CN1054" s="1" t="s">
        <v>20</v>
      </c>
      <c r="CO1054" s="6">
        <v>10133</v>
      </c>
      <c r="CP1054" s="6" t="s">
        <v>20</v>
      </c>
      <c r="CQ1054" s="7" t="s">
        <v>21</v>
      </c>
      <c r="CY1054" s="1">
        <v>10133</v>
      </c>
      <c r="CZ1054" s="1" t="s">
        <v>16</v>
      </c>
      <c r="DA1054" s="6">
        <f>+IFERROR(VALUE(RIGHT(Tabla18[[#This Row],[B2B]],6)),"")</f>
        <v>10133</v>
      </c>
      <c r="DB1054" s="6" t="str">
        <f>+IFERROR(VLOOKUP(CZ1054,Auxiliar!$A:$C,2,0),"")</f>
        <v>PREMIUM</v>
      </c>
      <c r="DC1054" s="7" t="str">
        <f>+IFERROR(VLOOKUP(CZ1054,Auxiliar!$A:$C,3,0),"")</f>
        <v>0b 0% | 2b 2% | 5b 3,5% | 10b 5%</v>
      </c>
      <c r="DE1054" s="1">
        <v>10133</v>
      </c>
      <c r="DF1054" s="1" t="s">
        <v>19</v>
      </c>
      <c r="DG1054" s="6">
        <f>+IFERROR(VALUE(RIGHT(Tabla19[[#This Row],[B2B]],6)),"")</f>
        <v>10133</v>
      </c>
      <c r="DH1054" s="6" t="str">
        <f>+IFERROR(VLOOKUP(DF1054,Auxiliar!$A:$C,2,0),"")</f>
        <v>MICHELOB</v>
      </c>
      <c r="DI1054" s="7" t="str">
        <f>+IFERROR(VLOOKUP(DF1054,Auxiliar!$A:$C,3,0),"")</f>
        <v>1b 7% | 3b 22% | 8b 27%</v>
      </c>
      <c r="DK1054" s="1"/>
      <c r="DL1054" s="1"/>
      <c r="DM1054" s="6" t="str">
        <f>+IFERROR(VALUE(RIGHT(Tabla20[[#This Row],[B2B]],6)),"")</f>
        <v/>
      </c>
      <c r="DN1054" s="6" t="str">
        <f>+IFERROR(VLOOKUP(DL1054,Auxiliar!$A:$C,2,0),"")</f>
        <v/>
      </c>
      <c r="DO1054" s="7" t="str">
        <f>+IFERROR(VLOOKUP(DL1054,Auxiliar!$A:$C,3,0),"")</f>
        <v/>
      </c>
      <c r="DQ1054" s="1">
        <v>10088</v>
      </c>
      <c r="DR1054" s="12" t="s">
        <v>24</v>
      </c>
      <c r="DS1054" s="6">
        <f>+IFERROR(VALUE(RIGHT(Tabla21[[#This Row],[B2B]],6)),"")</f>
        <v>10088</v>
      </c>
      <c r="DT1054" s="6" t="str">
        <f>+IFERROR(VLOOKUP(DR1054,Auxiliar!$A:$C,2,0),"")</f>
        <v>CORONA PORRON</v>
      </c>
      <c r="DU1054" s="7" t="str">
        <f>+IFERROR(VLOOKUP(DR1054,Auxiliar!$A:$C,3,0),"")</f>
        <v>1b 5% | 20b 0%</v>
      </c>
      <c r="DW1054" s="1"/>
      <c r="DX1054" s="12"/>
      <c r="DY1054" s="6" t="str">
        <f>+IFERROR(VALUE(RIGHT(Tabla22[[#This Row],[B2B]],6)),"")</f>
        <v/>
      </c>
      <c r="DZ1054" s="6" t="str">
        <f>+IFERROR(VLOOKUP(DX1054,Auxiliar!$A:$C,2,0),"")</f>
        <v/>
      </c>
      <c r="EA1054" s="7" t="str">
        <f>+IFERROR(VLOOKUP(DX1054,Auxiliar!$A:$C,3,0),"")</f>
        <v/>
      </c>
      <c r="EC1054" s="1"/>
      <c r="ED1054" s="12"/>
      <c r="EE1054" s="6" t="str">
        <f>+IFERROR(VALUE(RIGHT(Tabla23[[#This Row],[B2B]],6)),"")</f>
        <v/>
      </c>
      <c r="EF1054" s="6" t="str">
        <f>+IFERROR(VLOOKUP(ED1054,Auxiliar!$A:$C,2,0),"")</f>
        <v/>
      </c>
      <c r="EG1054" s="7" t="str">
        <f>+IFERROR(VLOOKUP(ED1054,Auxiliar!$A:$C,3,0),"")</f>
        <v/>
      </c>
      <c r="EI1054" s="1"/>
      <c r="EJ1054" s="12"/>
      <c r="EK1054" s="6" t="str">
        <f>+IFERROR(VALUE(RIGHT(Tabla24[[#This Row],[B2B]],6)),"")</f>
        <v/>
      </c>
      <c r="EL1054" s="6" t="str">
        <f>+IFERROR(VLOOKUP(EJ1054,Auxiliar!$A:$C,2,0),"")</f>
        <v/>
      </c>
      <c r="EM1054" s="7" t="str">
        <f>+IFERROR(VLOOKUP(EJ1054,Auxiliar!$A:$C,3,0),"")</f>
        <v/>
      </c>
      <c r="EO1054" s="1"/>
      <c r="EP1054" s="12"/>
      <c r="EQ1054" s="6" t="str">
        <f>+IFERROR(VALUE(RIGHT(Tabla25[[#This Row],[B2B]],6)),"")</f>
        <v/>
      </c>
      <c r="ER1054" s="6" t="str">
        <f>+IFERROR(VLOOKUP(EP1054,Auxiliar!$A:$C,2,0),"")</f>
        <v/>
      </c>
      <c r="ES1054" s="7" t="str">
        <f>+IFERROR(VLOOKUP(EP1054,Auxiliar!$A:$C,3,0),"")</f>
        <v/>
      </c>
      <c r="EU1054" s="1"/>
      <c r="EV1054" s="12"/>
      <c r="EW1054" s="6" t="str">
        <f>+IFERROR(VALUE(RIGHT(Tabla26[[#This Row],[B2B]],6)),"")</f>
        <v/>
      </c>
      <c r="EX1054" s="6" t="str">
        <f>+IFERROR(VLOOKUP(EV1054,Auxiliar!$A:$C,2,0),"")</f>
        <v/>
      </c>
      <c r="EY1054" s="7" t="str">
        <f>+IFERROR(VLOOKUP(EV1054,Auxiliar!$A:$C,3,0),"")</f>
        <v/>
      </c>
      <c r="EZ1054" s="1"/>
      <c r="FA1054" s="12"/>
      <c r="FB1054" s="6" t="str">
        <f>+IFERROR(VALUE(RIGHT(Tabla27[[#This Row],[B2B]],6)),"")</f>
        <v/>
      </c>
      <c r="FC1054" s="6" t="str">
        <f>+IFERROR(VLOOKUP(FA1054,Auxiliar!$A:$C,2,0),"")</f>
        <v/>
      </c>
      <c r="FD1054" s="7" t="str">
        <f>+IFERROR(VLOOKUP(FA1054,Auxiliar!$A:$C,3,0),"")</f>
        <v/>
      </c>
      <c r="FE1054" s="1"/>
      <c r="FF1054" s="12"/>
      <c r="FG1054" s="6" t="str">
        <f>+IFERROR(VALUE(RIGHT(Tabla28[[#This Row],[B2B]],6)),"")</f>
        <v/>
      </c>
      <c r="FH1054" s="6" t="str">
        <f>+IFERROR(VLOOKUP(FF1054,Auxiliar!$A:$C,2,0),"")</f>
        <v/>
      </c>
      <c r="FI1054" s="7" t="str">
        <f>+IFERROR(VLOOKUP(FF1054,Auxiliar!$A:$C,3,0),"")</f>
        <v/>
      </c>
      <c r="FJ1054" s="1"/>
      <c r="FK1054" s="12"/>
      <c r="FL1054" s="6" t="str">
        <f>+IFERROR(VALUE(RIGHT(Tabla29[[#This Row],[B2B]],6)),"")</f>
        <v/>
      </c>
      <c r="FM1054" s="6" t="str">
        <f>+IFERROR(VLOOKUP(FK1054,Auxiliar!$A:$C,2,0),"")</f>
        <v/>
      </c>
      <c r="FN1054" s="7" t="str">
        <f>+IFERROR(VLOOKUP(FK1054,Auxiliar!$A:$C,3,0),"")</f>
        <v/>
      </c>
      <c r="FO1054" s="1"/>
      <c r="FP1054" s="12"/>
      <c r="FQ1054" s="6" t="str">
        <f>+IFERROR(VALUE(RIGHT(Tabla30[[#This Row],[B2B]],6)),"")</f>
        <v/>
      </c>
      <c r="FR1054" s="6" t="str">
        <f>+IFERROR(VLOOKUP(FP1054,Auxiliar!$A:$C,2,0),"")</f>
        <v/>
      </c>
      <c r="FS1054" s="7"/>
      <c r="FT1054" s="1"/>
      <c r="FU1054" s="12"/>
      <c r="FV1054" s="6" t="str">
        <f>+IFERROR(VALUE(RIGHT(Tabla31[[#This Row],[B2B]],6)),"")</f>
        <v/>
      </c>
      <c r="FW1054" s="6" t="str">
        <f>+IFERROR(VLOOKUP(FU1054,Auxiliar!$A:$C,2,0),"")</f>
        <v/>
      </c>
      <c r="FX1054" s="7" t="str">
        <f>+IFERROR(VLOOKUP(FU1054,Auxiliar!$A:$C,3,0),"")</f>
        <v/>
      </c>
      <c r="FY1054" s="1"/>
      <c r="FZ1054" s="12"/>
      <c r="GA1054" s="6" t="str">
        <f>+IFERROR(VALUE(RIGHT(Tabla32[[#This Row],[B2B]],6)),"")</f>
        <v/>
      </c>
      <c r="GB1054" s="6" t="str">
        <f>+IFERROR(VLOOKUP(FZ1054,Auxiliar!$A:$C,2,0),"")</f>
        <v/>
      </c>
      <c r="GC1054" s="7" t="str">
        <f>+IFERROR(VLOOKUP(FZ1054,Auxiliar!$A:$C,3,0),"")</f>
        <v/>
      </c>
      <c r="GD1054" s="1"/>
      <c r="GE1054" s="12"/>
      <c r="GF1054" s="6" t="str">
        <f>+IFERROR(VALUE(RIGHT(Tabla33[[#This Row],[B2B]],6)),"")</f>
        <v/>
      </c>
      <c r="GG1054" s="6" t="str">
        <f>+IFERROR(VLOOKUP(GE1054,Auxiliar!$A:$C,2,0),"")</f>
        <v/>
      </c>
      <c r="GH1054" s="7" t="str">
        <f>+IFERROR(VLOOKUP(GE1054,Auxiliar!$A:$C,3,0),"")</f>
        <v/>
      </c>
    </row>
    <row r="1055" spans="37:190" x14ac:dyDescent="0.25">
      <c r="AK1055" s="1">
        <v>11984</v>
      </c>
      <c r="AL1055" s="1" t="s">
        <v>30</v>
      </c>
      <c r="AM1055" s="6">
        <f>+IFERROR(VALUE(RIGHT(Tabla7[[#This Row],[B2B]],6)),"")</f>
        <v>11984</v>
      </c>
      <c r="AN1055" s="6" t="str">
        <f>+IFERROR(VLOOKUP(AL1055,Auxiliar!$A:$C,2,0),"")</f>
        <v>LATONES</v>
      </c>
      <c r="AO1055" s="7" t="str">
        <f>+IFERROR(VLOOKUP(AL1055,Auxiliar!$A:$C,3,0),"")</f>
        <v>1b 4% | 5b 7% | 97b 0%</v>
      </c>
      <c r="AW1055" s="1"/>
      <c r="AX1055" s="1" t="s">
        <v>32</v>
      </c>
      <c r="AY1055" s="6" t="str">
        <f>+IFERROR(VALUE(RIGHT(Tabla9[[#This Row],[B2B]],6)),"")</f>
        <v/>
      </c>
      <c r="AZ1055" s="6" t="str">
        <f>+IFERROR(VLOOKUP(AX1055,Auxiliar!$A:$C,2,0),"")</f>
        <v>LATONES</v>
      </c>
      <c r="BA1055" s="7" t="str">
        <f>+IFERROR(VLOOKUP(AX1055,Auxiliar!$A:$C,3,0),"")</f>
        <v>2b 3% | 4b 4% | 6b 5% | 10b 8%  | 385b 0%</v>
      </c>
      <c r="CA1055" s="1">
        <v>10097</v>
      </c>
      <c r="CB1055" s="1" t="s">
        <v>35</v>
      </c>
      <c r="CC1055" s="6">
        <f>+IFERROR(VALUE(RIGHT(Tabla14[[#This Row],[B2B]],6)),"")</f>
        <v>10097</v>
      </c>
      <c r="CD1055" s="6" t="str">
        <f>+IFERROR(VLOOKUP(CB1055,Auxiliar!$A:$C,2,0),"")</f>
        <v>Corona 710cc</v>
      </c>
      <c r="CE1055" s="7" t="str">
        <f>+IFERROR(VLOOKUP(CB1055,Auxiliar!$A:$C,3,0),"")</f>
        <v>1b 10% | 85b 0%</v>
      </c>
      <c r="CM1055" s="1">
        <v>10134</v>
      </c>
      <c r="CN1055" s="1" t="s">
        <v>20</v>
      </c>
      <c r="CO1055" s="6">
        <v>10134</v>
      </c>
      <c r="CP1055" s="6" t="s">
        <v>20</v>
      </c>
      <c r="CQ1055" s="7" t="s">
        <v>21</v>
      </c>
      <c r="CY1055" s="1">
        <v>10134</v>
      </c>
      <c r="CZ1055" s="1" t="s">
        <v>16</v>
      </c>
      <c r="DA1055" s="6">
        <f>+IFERROR(VALUE(RIGHT(Tabla18[[#This Row],[B2B]],6)),"")</f>
        <v>10134</v>
      </c>
      <c r="DB1055" s="6" t="str">
        <f>+IFERROR(VLOOKUP(CZ1055,Auxiliar!$A:$C,2,0),"")</f>
        <v>PREMIUM</v>
      </c>
      <c r="DC1055" s="7" t="str">
        <f>+IFERROR(VLOOKUP(CZ1055,Auxiliar!$A:$C,3,0),"")</f>
        <v>0b 0% | 2b 2% | 5b 3,5% | 10b 5%</v>
      </c>
      <c r="DE1055" s="1">
        <v>10134</v>
      </c>
      <c r="DF1055" s="1" t="s">
        <v>19</v>
      </c>
      <c r="DG1055" s="6">
        <f>+IFERROR(VALUE(RIGHT(Tabla19[[#This Row],[B2B]],6)),"")</f>
        <v>10134</v>
      </c>
      <c r="DH1055" s="6" t="str">
        <f>+IFERROR(VLOOKUP(DF1055,Auxiliar!$A:$C,2,0),"")</f>
        <v>MICHELOB</v>
      </c>
      <c r="DI1055" s="7" t="str">
        <f>+IFERROR(VLOOKUP(DF1055,Auxiliar!$A:$C,3,0),"")</f>
        <v>1b 7% | 3b 22% | 8b 27%</v>
      </c>
      <c r="DK1055" s="1"/>
      <c r="DL1055" s="1"/>
      <c r="DM1055" s="6" t="str">
        <f>+IFERROR(VALUE(RIGHT(Tabla20[[#This Row],[B2B]],6)),"")</f>
        <v/>
      </c>
      <c r="DN1055" s="6" t="str">
        <f>+IFERROR(VLOOKUP(DL1055,Auxiliar!$A:$C,2,0),"")</f>
        <v/>
      </c>
      <c r="DO1055" s="7" t="str">
        <f>+IFERROR(VLOOKUP(DL1055,Auxiliar!$A:$C,3,0),"")</f>
        <v/>
      </c>
      <c r="DQ1055" s="1">
        <v>10095</v>
      </c>
      <c r="DR1055" s="12" t="s">
        <v>24</v>
      </c>
      <c r="DS1055" s="6">
        <f>+IFERROR(VALUE(RIGHT(Tabla21[[#This Row],[B2B]],6)),"")</f>
        <v>10095</v>
      </c>
      <c r="DT1055" s="6" t="str">
        <f>+IFERROR(VLOOKUP(DR1055,Auxiliar!$A:$C,2,0),"")</f>
        <v>CORONA PORRON</v>
      </c>
      <c r="DU1055" s="7" t="str">
        <f>+IFERROR(VLOOKUP(DR1055,Auxiliar!$A:$C,3,0),"")</f>
        <v>1b 5% | 20b 0%</v>
      </c>
      <c r="DW1055" s="1"/>
      <c r="DX1055" s="12"/>
      <c r="DY1055" s="6" t="str">
        <f>+IFERROR(VALUE(RIGHT(Tabla22[[#This Row],[B2B]],6)),"")</f>
        <v/>
      </c>
      <c r="DZ1055" s="6" t="str">
        <f>+IFERROR(VLOOKUP(DX1055,Auxiliar!$A:$C,2,0),"")</f>
        <v/>
      </c>
      <c r="EA1055" s="7" t="str">
        <f>+IFERROR(VLOOKUP(DX1055,Auxiliar!$A:$C,3,0),"")</f>
        <v/>
      </c>
      <c r="EC1055" s="1"/>
      <c r="ED1055" s="12"/>
      <c r="EE1055" s="6" t="str">
        <f>+IFERROR(VALUE(RIGHT(Tabla23[[#This Row],[B2B]],6)),"")</f>
        <v/>
      </c>
      <c r="EF1055" s="6" t="str">
        <f>+IFERROR(VLOOKUP(ED1055,Auxiliar!$A:$C,2,0),"")</f>
        <v/>
      </c>
      <c r="EG1055" s="7" t="str">
        <f>+IFERROR(VLOOKUP(ED1055,Auxiliar!$A:$C,3,0),"")</f>
        <v/>
      </c>
      <c r="EI1055" s="1"/>
      <c r="EJ1055" s="12"/>
      <c r="EK1055" s="6" t="str">
        <f>+IFERROR(VALUE(RIGHT(Tabla24[[#This Row],[B2B]],6)),"")</f>
        <v/>
      </c>
      <c r="EL1055" s="6" t="str">
        <f>+IFERROR(VLOOKUP(EJ1055,Auxiliar!$A:$C,2,0),"")</f>
        <v/>
      </c>
      <c r="EM1055" s="7" t="str">
        <f>+IFERROR(VLOOKUP(EJ1055,Auxiliar!$A:$C,3,0),"")</f>
        <v/>
      </c>
      <c r="EO1055" s="1"/>
      <c r="EP1055" s="12"/>
      <c r="EQ1055" s="6" t="str">
        <f>+IFERROR(VALUE(RIGHT(Tabla25[[#This Row],[B2B]],6)),"")</f>
        <v/>
      </c>
      <c r="ER1055" s="6" t="str">
        <f>+IFERROR(VLOOKUP(EP1055,Auxiliar!$A:$C,2,0),"")</f>
        <v/>
      </c>
      <c r="ES1055" s="7" t="str">
        <f>+IFERROR(VLOOKUP(EP1055,Auxiliar!$A:$C,3,0),"")</f>
        <v/>
      </c>
      <c r="EU1055" s="1"/>
      <c r="EV1055" s="12"/>
      <c r="EW1055" s="6" t="str">
        <f>+IFERROR(VALUE(RIGHT(Tabla26[[#This Row],[B2B]],6)),"")</f>
        <v/>
      </c>
      <c r="EX1055" s="6" t="str">
        <f>+IFERROR(VLOOKUP(EV1055,Auxiliar!$A:$C,2,0),"")</f>
        <v/>
      </c>
      <c r="EY1055" s="7" t="str">
        <f>+IFERROR(VLOOKUP(EV1055,Auxiliar!$A:$C,3,0),"")</f>
        <v/>
      </c>
      <c r="EZ1055" s="1"/>
      <c r="FA1055" s="12"/>
      <c r="FB1055" s="6" t="str">
        <f>+IFERROR(VALUE(RIGHT(Tabla27[[#This Row],[B2B]],6)),"")</f>
        <v/>
      </c>
      <c r="FC1055" s="6" t="str">
        <f>+IFERROR(VLOOKUP(FA1055,Auxiliar!$A:$C,2,0),"")</f>
        <v/>
      </c>
      <c r="FD1055" s="7" t="str">
        <f>+IFERROR(VLOOKUP(FA1055,Auxiliar!$A:$C,3,0),"")</f>
        <v/>
      </c>
      <c r="FE1055" s="1"/>
      <c r="FF1055" s="12"/>
      <c r="FG1055" s="6" t="str">
        <f>+IFERROR(VALUE(RIGHT(Tabla28[[#This Row],[B2B]],6)),"")</f>
        <v/>
      </c>
      <c r="FH1055" s="6" t="str">
        <f>+IFERROR(VLOOKUP(FF1055,Auxiliar!$A:$C,2,0),"")</f>
        <v/>
      </c>
      <c r="FI1055" s="7" t="str">
        <f>+IFERROR(VLOOKUP(FF1055,Auxiliar!$A:$C,3,0),"")</f>
        <v/>
      </c>
      <c r="FJ1055" s="1"/>
      <c r="FK1055" s="12"/>
      <c r="FL1055" s="6" t="str">
        <f>+IFERROR(VALUE(RIGHT(Tabla29[[#This Row],[B2B]],6)),"")</f>
        <v/>
      </c>
      <c r="FM1055" s="6" t="str">
        <f>+IFERROR(VLOOKUP(FK1055,Auxiliar!$A:$C,2,0),"")</f>
        <v/>
      </c>
      <c r="FN1055" s="7" t="str">
        <f>+IFERROR(VLOOKUP(FK1055,Auxiliar!$A:$C,3,0),"")</f>
        <v/>
      </c>
      <c r="FO1055" s="1"/>
      <c r="FP1055" s="12"/>
      <c r="FQ1055" s="6" t="str">
        <f>+IFERROR(VALUE(RIGHT(Tabla30[[#This Row],[B2B]],6)),"")</f>
        <v/>
      </c>
      <c r="FR1055" s="6" t="str">
        <f>+IFERROR(VLOOKUP(FP1055,Auxiliar!$A:$C,2,0),"")</f>
        <v/>
      </c>
      <c r="FS1055" s="7"/>
      <c r="FT1055" s="1"/>
      <c r="FU1055" s="12"/>
      <c r="FV1055" s="6" t="str">
        <f>+IFERROR(VALUE(RIGHT(Tabla31[[#This Row],[B2B]],6)),"")</f>
        <v/>
      </c>
      <c r="FW1055" s="6" t="str">
        <f>+IFERROR(VLOOKUP(FU1055,Auxiliar!$A:$C,2,0),"")</f>
        <v/>
      </c>
      <c r="FX1055" s="7" t="str">
        <f>+IFERROR(VLOOKUP(FU1055,Auxiliar!$A:$C,3,0),"")</f>
        <v/>
      </c>
      <c r="FY1055" s="1"/>
      <c r="FZ1055" s="12"/>
      <c r="GA1055" s="6" t="str">
        <f>+IFERROR(VALUE(RIGHT(Tabla32[[#This Row],[B2B]],6)),"")</f>
        <v/>
      </c>
      <c r="GB1055" s="6" t="str">
        <f>+IFERROR(VLOOKUP(FZ1055,Auxiliar!$A:$C,2,0),"")</f>
        <v/>
      </c>
      <c r="GC1055" s="7" t="str">
        <f>+IFERROR(VLOOKUP(FZ1055,Auxiliar!$A:$C,3,0),"")</f>
        <v/>
      </c>
      <c r="GD1055" s="1"/>
      <c r="GE1055" s="12"/>
      <c r="GF1055" s="6" t="str">
        <f>+IFERROR(VALUE(RIGHT(Tabla33[[#This Row],[B2B]],6)),"")</f>
        <v/>
      </c>
      <c r="GG1055" s="6" t="str">
        <f>+IFERROR(VLOOKUP(GE1055,Auxiliar!$A:$C,2,0),"")</f>
        <v/>
      </c>
      <c r="GH1055" s="7" t="str">
        <f>+IFERROR(VLOOKUP(GE1055,Auxiliar!$A:$C,3,0),"")</f>
        <v/>
      </c>
    </row>
    <row r="1056" spans="37:190" x14ac:dyDescent="0.25">
      <c r="AK1056" s="1">
        <v>11986</v>
      </c>
      <c r="AL1056" s="1" t="s">
        <v>30</v>
      </c>
      <c r="AM1056" s="6">
        <f>+IFERROR(VALUE(RIGHT(Tabla7[[#This Row],[B2B]],6)),"")</f>
        <v>11986</v>
      </c>
      <c r="AN1056" s="6" t="str">
        <f>+IFERROR(VLOOKUP(AL1056,Auxiliar!$A:$C,2,0),"")</f>
        <v>LATONES</v>
      </c>
      <c r="AO1056" s="7" t="str">
        <f>+IFERROR(VLOOKUP(AL1056,Auxiliar!$A:$C,3,0),"")</f>
        <v>1b 4% | 5b 7% | 97b 0%</v>
      </c>
      <c r="AW1056" s="1"/>
      <c r="AX1056" s="1" t="s">
        <v>32</v>
      </c>
      <c r="AY1056" s="6" t="str">
        <f>+IFERROR(VALUE(RIGHT(Tabla9[[#This Row],[B2B]],6)),"")</f>
        <v/>
      </c>
      <c r="AZ1056" s="6" t="str">
        <f>+IFERROR(VLOOKUP(AX1056,Auxiliar!$A:$C,2,0),"")</f>
        <v>LATONES</v>
      </c>
      <c r="BA1056" s="7" t="str">
        <f>+IFERROR(VLOOKUP(AX1056,Auxiliar!$A:$C,3,0),"")</f>
        <v>2b 3% | 4b 4% | 6b 5% | 10b 8%  | 385b 0%</v>
      </c>
      <c r="CA1056" s="1">
        <v>10125</v>
      </c>
      <c r="CB1056" s="1" t="s">
        <v>35</v>
      </c>
      <c r="CC1056" s="6">
        <f>+IFERROR(VALUE(RIGHT(Tabla14[[#This Row],[B2B]],6)),"")</f>
        <v>10125</v>
      </c>
      <c r="CD1056" s="6" t="str">
        <f>+IFERROR(VLOOKUP(CB1056,Auxiliar!$A:$C,2,0),"")</f>
        <v>Corona 710cc</v>
      </c>
      <c r="CE1056" s="7" t="str">
        <f>+IFERROR(VLOOKUP(CB1056,Auxiliar!$A:$C,3,0),"")</f>
        <v>1b 10% | 85b 0%</v>
      </c>
      <c r="CM1056" s="1">
        <v>10146</v>
      </c>
      <c r="CN1056" s="1" t="s">
        <v>20</v>
      </c>
      <c r="CO1056" s="6">
        <v>10146</v>
      </c>
      <c r="CP1056" s="6" t="s">
        <v>20</v>
      </c>
      <c r="CQ1056" s="7" t="s">
        <v>21</v>
      </c>
      <c r="CY1056" s="1">
        <v>10146</v>
      </c>
      <c r="CZ1056" s="1" t="s">
        <v>16</v>
      </c>
      <c r="DA1056" s="6">
        <f>+IFERROR(VALUE(RIGHT(Tabla18[[#This Row],[B2B]],6)),"")</f>
        <v>10146</v>
      </c>
      <c r="DB1056" s="6" t="str">
        <f>+IFERROR(VLOOKUP(CZ1056,Auxiliar!$A:$C,2,0),"")</f>
        <v>PREMIUM</v>
      </c>
      <c r="DC1056" s="7" t="str">
        <f>+IFERROR(VLOOKUP(CZ1056,Auxiliar!$A:$C,3,0),"")</f>
        <v>0b 0% | 2b 2% | 5b 3,5% | 10b 5%</v>
      </c>
      <c r="DE1056" s="1">
        <v>10146</v>
      </c>
      <c r="DF1056" s="1" t="s">
        <v>19</v>
      </c>
      <c r="DG1056" s="6">
        <f>+IFERROR(VALUE(RIGHT(Tabla19[[#This Row],[B2B]],6)),"")</f>
        <v>10146</v>
      </c>
      <c r="DH1056" s="6" t="str">
        <f>+IFERROR(VLOOKUP(DF1056,Auxiliar!$A:$C,2,0),"")</f>
        <v>MICHELOB</v>
      </c>
      <c r="DI1056" s="7" t="str">
        <f>+IFERROR(VLOOKUP(DF1056,Auxiliar!$A:$C,3,0),"")</f>
        <v>1b 7% | 3b 22% | 8b 27%</v>
      </c>
      <c r="DK1056" s="1"/>
      <c r="DL1056" s="1"/>
      <c r="DM1056" s="6" t="str">
        <f>+IFERROR(VALUE(RIGHT(Tabla20[[#This Row],[B2B]],6)),"")</f>
        <v/>
      </c>
      <c r="DN1056" s="6" t="str">
        <f>+IFERROR(VLOOKUP(DL1056,Auxiliar!$A:$C,2,0),"")</f>
        <v/>
      </c>
      <c r="DO1056" s="7" t="str">
        <f>+IFERROR(VLOOKUP(DL1056,Auxiliar!$A:$C,3,0),"")</f>
        <v/>
      </c>
      <c r="DQ1056" s="1">
        <v>10096</v>
      </c>
      <c r="DR1056" s="12" t="s">
        <v>24</v>
      </c>
      <c r="DS1056" s="6">
        <f>+IFERROR(VALUE(RIGHT(Tabla21[[#This Row],[B2B]],6)),"")</f>
        <v>10096</v>
      </c>
      <c r="DT1056" s="6" t="str">
        <f>+IFERROR(VLOOKUP(DR1056,Auxiliar!$A:$C,2,0),"")</f>
        <v>CORONA PORRON</v>
      </c>
      <c r="DU1056" s="7" t="str">
        <f>+IFERROR(VLOOKUP(DR1056,Auxiliar!$A:$C,3,0),"")</f>
        <v>1b 5% | 20b 0%</v>
      </c>
      <c r="DW1056" s="1"/>
      <c r="DX1056" s="12"/>
      <c r="DY1056" s="6" t="str">
        <f>+IFERROR(VALUE(RIGHT(Tabla22[[#This Row],[B2B]],6)),"")</f>
        <v/>
      </c>
      <c r="DZ1056" s="6" t="str">
        <f>+IFERROR(VLOOKUP(DX1056,Auxiliar!$A:$C,2,0),"")</f>
        <v/>
      </c>
      <c r="EA1056" s="7" t="str">
        <f>+IFERROR(VLOOKUP(DX1056,Auxiliar!$A:$C,3,0),"")</f>
        <v/>
      </c>
      <c r="EC1056" s="1"/>
      <c r="ED1056" s="12"/>
      <c r="EE1056" s="6" t="str">
        <f>+IFERROR(VALUE(RIGHT(Tabla23[[#This Row],[B2B]],6)),"")</f>
        <v/>
      </c>
      <c r="EF1056" s="6" t="str">
        <f>+IFERROR(VLOOKUP(ED1056,Auxiliar!$A:$C,2,0),"")</f>
        <v/>
      </c>
      <c r="EG1056" s="7" t="str">
        <f>+IFERROR(VLOOKUP(ED1056,Auxiliar!$A:$C,3,0),"")</f>
        <v/>
      </c>
      <c r="EI1056" s="1"/>
      <c r="EJ1056" s="12"/>
      <c r="EK1056" s="6" t="str">
        <f>+IFERROR(VALUE(RIGHT(Tabla24[[#This Row],[B2B]],6)),"")</f>
        <v/>
      </c>
      <c r="EL1056" s="6" t="str">
        <f>+IFERROR(VLOOKUP(EJ1056,Auxiliar!$A:$C,2,0),"")</f>
        <v/>
      </c>
      <c r="EM1056" s="7" t="str">
        <f>+IFERROR(VLOOKUP(EJ1056,Auxiliar!$A:$C,3,0),"")</f>
        <v/>
      </c>
      <c r="EO1056" s="1"/>
      <c r="EP1056" s="12"/>
      <c r="EQ1056" s="6" t="str">
        <f>+IFERROR(VALUE(RIGHT(Tabla25[[#This Row],[B2B]],6)),"")</f>
        <v/>
      </c>
      <c r="ER1056" s="6" t="str">
        <f>+IFERROR(VLOOKUP(EP1056,Auxiliar!$A:$C,2,0),"")</f>
        <v/>
      </c>
      <c r="ES1056" s="7" t="str">
        <f>+IFERROR(VLOOKUP(EP1056,Auxiliar!$A:$C,3,0),"")</f>
        <v/>
      </c>
      <c r="EU1056" s="1"/>
      <c r="EV1056" s="12"/>
      <c r="EW1056" s="6" t="str">
        <f>+IFERROR(VALUE(RIGHT(Tabla26[[#This Row],[B2B]],6)),"")</f>
        <v/>
      </c>
      <c r="EX1056" s="6" t="str">
        <f>+IFERROR(VLOOKUP(EV1056,Auxiliar!$A:$C,2,0),"")</f>
        <v/>
      </c>
      <c r="EY1056" s="7" t="str">
        <f>+IFERROR(VLOOKUP(EV1056,Auxiliar!$A:$C,3,0),"")</f>
        <v/>
      </c>
      <c r="EZ1056" s="1"/>
      <c r="FA1056" s="12"/>
      <c r="FB1056" s="6" t="str">
        <f>+IFERROR(VALUE(RIGHT(Tabla27[[#This Row],[B2B]],6)),"")</f>
        <v/>
      </c>
      <c r="FC1056" s="6" t="str">
        <f>+IFERROR(VLOOKUP(FA1056,Auxiliar!$A:$C,2,0),"")</f>
        <v/>
      </c>
      <c r="FD1056" s="7" t="str">
        <f>+IFERROR(VLOOKUP(FA1056,Auxiliar!$A:$C,3,0),"")</f>
        <v/>
      </c>
      <c r="FE1056" s="1"/>
      <c r="FF1056" s="12"/>
      <c r="FG1056" s="6" t="str">
        <f>+IFERROR(VALUE(RIGHT(Tabla28[[#This Row],[B2B]],6)),"")</f>
        <v/>
      </c>
      <c r="FH1056" s="6" t="str">
        <f>+IFERROR(VLOOKUP(FF1056,Auxiliar!$A:$C,2,0),"")</f>
        <v/>
      </c>
      <c r="FI1056" s="7" t="str">
        <f>+IFERROR(VLOOKUP(FF1056,Auxiliar!$A:$C,3,0),"")</f>
        <v/>
      </c>
      <c r="FJ1056" s="1"/>
      <c r="FK1056" s="12"/>
      <c r="FL1056" s="6" t="str">
        <f>+IFERROR(VALUE(RIGHT(Tabla29[[#This Row],[B2B]],6)),"")</f>
        <v/>
      </c>
      <c r="FM1056" s="6" t="str">
        <f>+IFERROR(VLOOKUP(FK1056,Auxiliar!$A:$C,2,0),"")</f>
        <v/>
      </c>
      <c r="FN1056" s="7" t="str">
        <f>+IFERROR(VLOOKUP(FK1056,Auxiliar!$A:$C,3,0),"")</f>
        <v/>
      </c>
      <c r="FO1056" s="1"/>
      <c r="FP1056" s="12"/>
      <c r="FQ1056" s="6" t="str">
        <f>+IFERROR(VALUE(RIGHT(Tabla30[[#This Row],[B2B]],6)),"")</f>
        <v/>
      </c>
      <c r="FR1056" s="6" t="str">
        <f>+IFERROR(VLOOKUP(FP1056,Auxiliar!$A:$C,2,0),"")</f>
        <v/>
      </c>
      <c r="FS1056" s="7"/>
      <c r="FT1056" s="1"/>
      <c r="FU1056" s="12"/>
      <c r="FV1056" s="6" t="str">
        <f>+IFERROR(VALUE(RIGHT(Tabla31[[#This Row],[B2B]],6)),"")</f>
        <v/>
      </c>
      <c r="FW1056" s="6" t="str">
        <f>+IFERROR(VLOOKUP(FU1056,Auxiliar!$A:$C,2,0),"")</f>
        <v/>
      </c>
      <c r="FX1056" s="7" t="str">
        <f>+IFERROR(VLOOKUP(FU1056,Auxiliar!$A:$C,3,0),"")</f>
        <v/>
      </c>
      <c r="FY1056" s="1"/>
      <c r="FZ1056" s="12"/>
      <c r="GA1056" s="6" t="str">
        <f>+IFERROR(VALUE(RIGHT(Tabla32[[#This Row],[B2B]],6)),"")</f>
        <v/>
      </c>
      <c r="GB1056" s="6" t="str">
        <f>+IFERROR(VLOOKUP(FZ1056,Auxiliar!$A:$C,2,0),"")</f>
        <v/>
      </c>
      <c r="GC1056" s="7" t="str">
        <f>+IFERROR(VLOOKUP(FZ1056,Auxiliar!$A:$C,3,0),"")</f>
        <v/>
      </c>
      <c r="GD1056" s="1"/>
      <c r="GE1056" s="12"/>
      <c r="GF1056" s="6" t="str">
        <f>+IFERROR(VALUE(RIGHT(Tabla33[[#This Row],[B2B]],6)),"")</f>
        <v/>
      </c>
      <c r="GG1056" s="6" t="str">
        <f>+IFERROR(VLOOKUP(GE1056,Auxiliar!$A:$C,2,0),"")</f>
        <v/>
      </c>
      <c r="GH1056" s="7" t="str">
        <f>+IFERROR(VLOOKUP(GE1056,Auxiliar!$A:$C,3,0),"")</f>
        <v/>
      </c>
    </row>
    <row r="1057" spans="37:190" x14ac:dyDescent="0.25">
      <c r="AK1057" s="1">
        <v>11987</v>
      </c>
      <c r="AL1057" s="1" t="s">
        <v>30</v>
      </c>
      <c r="AM1057" s="6">
        <f>+IFERROR(VALUE(RIGHT(Tabla7[[#This Row],[B2B]],6)),"")</f>
        <v>11987</v>
      </c>
      <c r="AN1057" s="6" t="str">
        <f>+IFERROR(VLOOKUP(AL1057,Auxiliar!$A:$C,2,0),"")</f>
        <v>LATONES</v>
      </c>
      <c r="AO1057" s="7" t="str">
        <f>+IFERROR(VLOOKUP(AL1057,Auxiliar!$A:$C,3,0),"")</f>
        <v>1b 4% | 5b 7% | 97b 0%</v>
      </c>
      <c r="AW1057" s="1"/>
      <c r="AX1057" s="1" t="s">
        <v>32</v>
      </c>
      <c r="AY1057" s="6" t="str">
        <f>+IFERROR(VALUE(RIGHT(Tabla9[[#This Row],[B2B]],6)),"")</f>
        <v/>
      </c>
      <c r="AZ1057" s="6" t="str">
        <f>+IFERROR(VLOOKUP(AX1057,Auxiliar!$A:$C,2,0),"")</f>
        <v>LATONES</v>
      </c>
      <c r="BA1057" s="7" t="str">
        <f>+IFERROR(VLOOKUP(AX1057,Auxiliar!$A:$C,3,0),"")</f>
        <v>2b 3% | 4b 4% | 6b 5% | 10b 8%  | 385b 0%</v>
      </c>
      <c r="CA1057" s="1">
        <v>10126</v>
      </c>
      <c r="CB1057" s="1" t="s">
        <v>35</v>
      </c>
      <c r="CC1057" s="6">
        <f>+IFERROR(VALUE(RIGHT(Tabla14[[#This Row],[B2B]],6)),"")</f>
        <v>10126</v>
      </c>
      <c r="CD1057" s="6" t="str">
        <f>+IFERROR(VLOOKUP(CB1057,Auxiliar!$A:$C,2,0),"")</f>
        <v>Corona 710cc</v>
      </c>
      <c r="CE1057" s="7" t="str">
        <f>+IFERROR(VLOOKUP(CB1057,Auxiliar!$A:$C,3,0),"")</f>
        <v>1b 10% | 85b 0%</v>
      </c>
      <c r="CM1057" s="1">
        <v>10151</v>
      </c>
      <c r="CN1057" s="1" t="s">
        <v>20</v>
      </c>
      <c r="CO1057" s="6">
        <v>10151</v>
      </c>
      <c r="CP1057" s="6" t="s">
        <v>20</v>
      </c>
      <c r="CQ1057" s="7" t="s">
        <v>21</v>
      </c>
      <c r="CY1057" s="1">
        <v>10151</v>
      </c>
      <c r="CZ1057" s="1" t="s">
        <v>16</v>
      </c>
      <c r="DA1057" s="6">
        <f>+IFERROR(VALUE(RIGHT(Tabla18[[#This Row],[B2B]],6)),"")</f>
        <v>10151</v>
      </c>
      <c r="DB1057" s="6" t="str">
        <f>+IFERROR(VLOOKUP(CZ1057,Auxiliar!$A:$C,2,0),"")</f>
        <v>PREMIUM</v>
      </c>
      <c r="DC1057" s="7" t="str">
        <f>+IFERROR(VLOOKUP(CZ1057,Auxiliar!$A:$C,3,0),"")</f>
        <v>0b 0% | 2b 2% | 5b 3,5% | 10b 5%</v>
      </c>
      <c r="DE1057" s="1">
        <v>10151</v>
      </c>
      <c r="DF1057" s="1" t="s">
        <v>19</v>
      </c>
      <c r="DG1057" s="6">
        <f>+IFERROR(VALUE(RIGHT(Tabla19[[#This Row],[B2B]],6)),"")</f>
        <v>10151</v>
      </c>
      <c r="DH1057" s="6" t="str">
        <f>+IFERROR(VLOOKUP(DF1057,Auxiliar!$A:$C,2,0),"")</f>
        <v>MICHELOB</v>
      </c>
      <c r="DI1057" s="7" t="str">
        <f>+IFERROR(VLOOKUP(DF1057,Auxiliar!$A:$C,3,0),"")</f>
        <v>1b 7% | 3b 22% | 8b 27%</v>
      </c>
      <c r="DK1057" s="1"/>
      <c r="DL1057" s="1"/>
      <c r="DM1057" s="6" t="str">
        <f>+IFERROR(VALUE(RIGHT(Tabla20[[#This Row],[B2B]],6)),"")</f>
        <v/>
      </c>
      <c r="DN1057" s="6" t="str">
        <f>+IFERROR(VLOOKUP(DL1057,Auxiliar!$A:$C,2,0),"")</f>
        <v/>
      </c>
      <c r="DO1057" s="7" t="str">
        <f>+IFERROR(VLOOKUP(DL1057,Auxiliar!$A:$C,3,0),"")</f>
        <v/>
      </c>
      <c r="DQ1057" s="1">
        <v>10097</v>
      </c>
      <c r="DR1057" s="12" t="s">
        <v>24</v>
      </c>
      <c r="DS1057" s="6">
        <f>+IFERROR(VALUE(RIGHT(Tabla21[[#This Row],[B2B]],6)),"")</f>
        <v>10097</v>
      </c>
      <c r="DT1057" s="6" t="str">
        <f>+IFERROR(VLOOKUP(DR1057,Auxiliar!$A:$C,2,0),"")</f>
        <v>CORONA PORRON</v>
      </c>
      <c r="DU1057" s="7" t="str">
        <f>+IFERROR(VLOOKUP(DR1057,Auxiliar!$A:$C,3,0),"")</f>
        <v>1b 5% | 20b 0%</v>
      </c>
      <c r="DW1057" s="1"/>
      <c r="DX1057" s="12"/>
      <c r="DY1057" s="6" t="str">
        <f>+IFERROR(VALUE(RIGHT(Tabla22[[#This Row],[B2B]],6)),"")</f>
        <v/>
      </c>
      <c r="DZ1057" s="6" t="str">
        <f>+IFERROR(VLOOKUP(DX1057,Auxiliar!$A:$C,2,0),"")</f>
        <v/>
      </c>
      <c r="EA1057" s="7" t="str">
        <f>+IFERROR(VLOOKUP(DX1057,Auxiliar!$A:$C,3,0),"")</f>
        <v/>
      </c>
      <c r="EC1057" s="1"/>
      <c r="ED1057" s="12"/>
      <c r="EE1057" s="6" t="str">
        <f>+IFERROR(VALUE(RIGHT(Tabla23[[#This Row],[B2B]],6)),"")</f>
        <v/>
      </c>
      <c r="EF1057" s="6" t="str">
        <f>+IFERROR(VLOOKUP(ED1057,Auxiliar!$A:$C,2,0),"")</f>
        <v/>
      </c>
      <c r="EG1057" s="7" t="str">
        <f>+IFERROR(VLOOKUP(ED1057,Auxiliar!$A:$C,3,0),"")</f>
        <v/>
      </c>
      <c r="EI1057" s="1"/>
      <c r="EJ1057" s="12"/>
      <c r="EK1057" s="6" t="str">
        <f>+IFERROR(VALUE(RIGHT(Tabla24[[#This Row],[B2B]],6)),"")</f>
        <v/>
      </c>
      <c r="EL1057" s="6" t="str">
        <f>+IFERROR(VLOOKUP(EJ1057,Auxiliar!$A:$C,2,0),"")</f>
        <v/>
      </c>
      <c r="EM1057" s="7" t="str">
        <f>+IFERROR(VLOOKUP(EJ1057,Auxiliar!$A:$C,3,0),"")</f>
        <v/>
      </c>
      <c r="EO1057" s="1"/>
      <c r="EP1057" s="12"/>
      <c r="EQ1057" s="6" t="str">
        <f>+IFERROR(VALUE(RIGHT(Tabla25[[#This Row],[B2B]],6)),"")</f>
        <v/>
      </c>
      <c r="ER1057" s="6" t="str">
        <f>+IFERROR(VLOOKUP(EP1057,Auxiliar!$A:$C,2,0),"")</f>
        <v/>
      </c>
      <c r="ES1057" s="7" t="str">
        <f>+IFERROR(VLOOKUP(EP1057,Auxiliar!$A:$C,3,0),"")</f>
        <v/>
      </c>
      <c r="EU1057" s="1"/>
      <c r="EV1057" s="12"/>
      <c r="EW1057" s="6" t="str">
        <f>+IFERROR(VALUE(RIGHT(Tabla26[[#This Row],[B2B]],6)),"")</f>
        <v/>
      </c>
      <c r="EX1057" s="6" t="str">
        <f>+IFERROR(VLOOKUP(EV1057,Auxiliar!$A:$C,2,0),"")</f>
        <v/>
      </c>
      <c r="EY1057" s="7" t="str">
        <f>+IFERROR(VLOOKUP(EV1057,Auxiliar!$A:$C,3,0),"")</f>
        <v/>
      </c>
      <c r="EZ1057" s="1"/>
      <c r="FA1057" s="12"/>
      <c r="FB1057" s="6" t="str">
        <f>+IFERROR(VALUE(RIGHT(Tabla27[[#This Row],[B2B]],6)),"")</f>
        <v/>
      </c>
      <c r="FC1057" s="6" t="str">
        <f>+IFERROR(VLOOKUP(FA1057,Auxiliar!$A:$C,2,0),"")</f>
        <v/>
      </c>
      <c r="FD1057" s="7" t="str">
        <f>+IFERROR(VLOOKUP(FA1057,Auxiliar!$A:$C,3,0),"")</f>
        <v/>
      </c>
      <c r="FE1057" s="1"/>
      <c r="FF1057" s="12"/>
      <c r="FG1057" s="6" t="str">
        <f>+IFERROR(VALUE(RIGHT(Tabla28[[#This Row],[B2B]],6)),"")</f>
        <v/>
      </c>
      <c r="FH1057" s="6" t="str">
        <f>+IFERROR(VLOOKUP(FF1057,Auxiliar!$A:$C,2,0),"")</f>
        <v/>
      </c>
      <c r="FI1057" s="7" t="str">
        <f>+IFERROR(VLOOKUP(FF1057,Auxiliar!$A:$C,3,0),"")</f>
        <v/>
      </c>
      <c r="FJ1057" s="1"/>
      <c r="FK1057" s="12"/>
      <c r="FL1057" s="6" t="str">
        <f>+IFERROR(VALUE(RIGHT(Tabla29[[#This Row],[B2B]],6)),"")</f>
        <v/>
      </c>
      <c r="FM1057" s="6" t="str">
        <f>+IFERROR(VLOOKUP(FK1057,Auxiliar!$A:$C,2,0),"")</f>
        <v/>
      </c>
      <c r="FN1057" s="7" t="str">
        <f>+IFERROR(VLOOKUP(FK1057,Auxiliar!$A:$C,3,0),"")</f>
        <v/>
      </c>
      <c r="FO1057" s="1"/>
      <c r="FP1057" s="12"/>
      <c r="FQ1057" s="6" t="str">
        <f>+IFERROR(VALUE(RIGHT(Tabla30[[#This Row],[B2B]],6)),"")</f>
        <v/>
      </c>
      <c r="FR1057" s="6" t="str">
        <f>+IFERROR(VLOOKUP(FP1057,Auxiliar!$A:$C,2,0),"")</f>
        <v/>
      </c>
      <c r="FS1057" s="7"/>
      <c r="FT1057" s="1"/>
      <c r="FU1057" s="12"/>
      <c r="FV1057" s="6" t="str">
        <f>+IFERROR(VALUE(RIGHT(Tabla31[[#This Row],[B2B]],6)),"")</f>
        <v/>
      </c>
      <c r="FW1057" s="6" t="str">
        <f>+IFERROR(VLOOKUP(FU1057,Auxiliar!$A:$C,2,0),"")</f>
        <v/>
      </c>
      <c r="FX1057" s="7" t="str">
        <f>+IFERROR(VLOOKUP(FU1057,Auxiliar!$A:$C,3,0),"")</f>
        <v/>
      </c>
      <c r="FY1057" s="1"/>
      <c r="FZ1057" s="12"/>
      <c r="GA1057" s="6" t="str">
        <f>+IFERROR(VALUE(RIGHT(Tabla32[[#This Row],[B2B]],6)),"")</f>
        <v/>
      </c>
      <c r="GB1057" s="6" t="str">
        <f>+IFERROR(VLOOKUP(FZ1057,Auxiliar!$A:$C,2,0),"")</f>
        <v/>
      </c>
      <c r="GC1057" s="7" t="str">
        <f>+IFERROR(VLOOKUP(FZ1057,Auxiliar!$A:$C,3,0),"")</f>
        <v/>
      </c>
      <c r="GD1057" s="1"/>
      <c r="GE1057" s="12"/>
      <c r="GF1057" s="6" t="str">
        <f>+IFERROR(VALUE(RIGHT(Tabla33[[#This Row],[B2B]],6)),"")</f>
        <v/>
      </c>
      <c r="GG1057" s="6" t="str">
        <f>+IFERROR(VLOOKUP(GE1057,Auxiliar!$A:$C,2,0),"")</f>
        <v/>
      </c>
      <c r="GH1057" s="7" t="str">
        <f>+IFERROR(VLOOKUP(GE1057,Auxiliar!$A:$C,3,0),"")</f>
        <v/>
      </c>
    </row>
    <row r="1058" spans="37:190" x14ac:dyDescent="0.25">
      <c r="AK1058" s="1">
        <v>11988</v>
      </c>
      <c r="AL1058" s="1" t="s">
        <v>30</v>
      </c>
      <c r="AM1058" s="6">
        <f>+IFERROR(VALUE(RIGHT(Tabla7[[#This Row],[B2B]],6)),"")</f>
        <v>11988</v>
      </c>
      <c r="AN1058" s="6" t="str">
        <f>+IFERROR(VLOOKUP(AL1058,Auxiliar!$A:$C,2,0),"")</f>
        <v>LATONES</v>
      </c>
      <c r="AO1058" s="7" t="str">
        <f>+IFERROR(VLOOKUP(AL1058,Auxiliar!$A:$C,3,0),"")</f>
        <v>1b 4% | 5b 7% | 97b 0%</v>
      </c>
      <c r="AW1058" s="1"/>
      <c r="AX1058" s="1" t="s">
        <v>32</v>
      </c>
      <c r="AY1058" s="6" t="str">
        <f>+IFERROR(VALUE(RIGHT(Tabla9[[#This Row],[B2B]],6)),"")</f>
        <v/>
      </c>
      <c r="AZ1058" s="6" t="str">
        <f>+IFERROR(VLOOKUP(AX1058,Auxiliar!$A:$C,2,0),"")</f>
        <v>LATONES</v>
      </c>
      <c r="BA1058" s="7" t="str">
        <f>+IFERROR(VLOOKUP(AX1058,Auxiliar!$A:$C,3,0),"")</f>
        <v>2b 3% | 4b 4% | 6b 5% | 10b 8%  | 385b 0%</v>
      </c>
      <c r="CA1058" s="1">
        <v>10128</v>
      </c>
      <c r="CB1058" s="1" t="s">
        <v>35</v>
      </c>
      <c r="CC1058" s="6">
        <f>+IFERROR(VALUE(RIGHT(Tabla14[[#This Row],[B2B]],6)),"")</f>
        <v>10128</v>
      </c>
      <c r="CD1058" s="6" t="str">
        <f>+IFERROR(VLOOKUP(CB1058,Auxiliar!$A:$C,2,0),"")</f>
        <v>Corona 710cc</v>
      </c>
      <c r="CE1058" s="7" t="str">
        <f>+IFERROR(VLOOKUP(CB1058,Auxiliar!$A:$C,3,0),"")</f>
        <v>1b 10% | 85b 0%</v>
      </c>
      <c r="CM1058" s="1">
        <v>10159</v>
      </c>
      <c r="CN1058" s="1" t="s">
        <v>20</v>
      </c>
      <c r="CO1058" s="6">
        <v>10159</v>
      </c>
      <c r="CP1058" s="6" t="s">
        <v>20</v>
      </c>
      <c r="CQ1058" s="7" t="s">
        <v>21</v>
      </c>
      <c r="CY1058" s="1">
        <v>10159</v>
      </c>
      <c r="CZ1058" s="1" t="s">
        <v>16</v>
      </c>
      <c r="DA1058" s="6">
        <f>+IFERROR(VALUE(RIGHT(Tabla18[[#This Row],[B2B]],6)),"")</f>
        <v>10159</v>
      </c>
      <c r="DB1058" s="6" t="str">
        <f>+IFERROR(VLOOKUP(CZ1058,Auxiliar!$A:$C,2,0),"")</f>
        <v>PREMIUM</v>
      </c>
      <c r="DC1058" s="7" t="str">
        <f>+IFERROR(VLOOKUP(CZ1058,Auxiliar!$A:$C,3,0),"")</f>
        <v>0b 0% | 2b 2% | 5b 3,5% | 10b 5%</v>
      </c>
      <c r="DE1058" s="1">
        <v>10159</v>
      </c>
      <c r="DF1058" s="1" t="s">
        <v>19</v>
      </c>
      <c r="DG1058" s="6">
        <f>+IFERROR(VALUE(RIGHT(Tabla19[[#This Row],[B2B]],6)),"")</f>
        <v>10159</v>
      </c>
      <c r="DH1058" s="6" t="str">
        <f>+IFERROR(VLOOKUP(DF1058,Auxiliar!$A:$C,2,0),"")</f>
        <v>MICHELOB</v>
      </c>
      <c r="DI1058" s="7" t="str">
        <f>+IFERROR(VLOOKUP(DF1058,Auxiliar!$A:$C,3,0),"")</f>
        <v>1b 7% | 3b 22% | 8b 27%</v>
      </c>
      <c r="DK1058" s="1"/>
      <c r="DL1058" s="1"/>
      <c r="DM1058" s="6" t="str">
        <f>+IFERROR(VALUE(RIGHT(Tabla20[[#This Row],[B2B]],6)),"")</f>
        <v/>
      </c>
      <c r="DN1058" s="6" t="str">
        <f>+IFERROR(VLOOKUP(DL1058,Auxiliar!$A:$C,2,0),"")</f>
        <v/>
      </c>
      <c r="DO1058" s="7" t="str">
        <f>+IFERROR(VLOOKUP(DL1058,Auxiliar!$A:$C,3,0),"")</f>
        <v/>
      </c>
      <c r="DQ1058" s="1">
        <v>10125</v>
      </c>
      <c r="DR1058" s="12" t="s">
        <v>24</v>
      </c>
      <c r="DS1058" s="6">
        <f>+IFERROR(VALUE(RIGHT(Tabla21[[#This Row],[B2B]],6)),"")</f>
        <v>10125</v>
      </c>
      <c r="DT1058" s="6" t="str">
        <f>+IFERROR(VLOOKUP(DR1058,Auxiliar!$A:$C,2,0),"")</f>
        <v>CORONA PORRON</v>
      </c>
      <c r="DU1058" s="7" t="str">
        <f>+IFERROR(VLOOKUP(DR1058,Auxiliar!$A:$C,3,0),"")</f>
        <v>1b 5% | 20b 0%</v>
      </c>
      <c r="DW1058" s="1"/>
      <c r="DX1058" s="12"/>
      <c r="DY1058" s="6" t="str">
        <f>+IFERROR(VALUE(RIGHT(Tabla22[[#This Row],[B2B]],6)),"")</f>
        <v/>
      </c>
      <c r="DZ1058" s="6" t="str">
        <f>+IFERROR(VLOOKUP(DX1058,Auxiliar!$A:$C,2,0),"")</f>
        <v/>
      </c>
      <c r="EA1058" s="7" t="str">
        <f>+IFERROR(VLOOKUP(DX1058,Auxiliar!$A:$C,3,0),"")</f>
        <v/>
      </c>
      <c r="EC1058" s="1"/>
      <c r="ED1058" s="12"/>
      <c r="EE1058" s="6" t="str">
        <f>+IFERROR(VALUE(RIGHT(Tabla23[[#This Row],[B2B]],6)),"")</f>
        <v/>
      </c>
      <c r="EF1058" s="6" t="str">
        <f>+IFERROR(VLOOKUP(ED1058,Auxiliar!$A:$C,2,0),"")</f>
        <v/>
      </c>
      <c r="EG1058" s="7" t="str">
        <f>+IFERROR(VLOOKUP(ED1058,Auxiliar!$A:$C,3,0),"")</f>
        <v/>
      </c>
      <c r="EI1058" s="1"/>
      <c r="EJ1058" s="12"/>
      <c r="EK1058" s="6" t="str">
        <f>+IFERROR(VALUE(RIGHT(Tabla24[[#This Row],[B2B]],6)),"")</f>
        <v/>
      </c>
      <c r="EL1058" s="6" t="str">
        <f>+IFERROR(VLOOKUP(EJ1058,Auxiliar!$A:$C,2,0),"")</f>
        <v/>
      </c>
      <c r="EM1058" s="7" t="str">
        <f>+IFERROR(VLOOKUP(EJ1058,Auxiliar!$A:$C,3,0),"")</f>
        <v/>
      </c>
      <c r="EO1058" s="1"/>
      <c r="EP1058" s="12"/>
      <c r="EQ1058" s="6" t="str">
        <f>+IFERROR(VALUE(RIGHT(Tabla25[[#This Row],[B2B]],6)),"")</f>
        <v/>
      </c>
      <c r="ER1058" s="6" t="str">
        <f>+IFERROR(VLOOKUP(EP1058,Auxiliar!$A:$C,2,0),"")</f>
        <v/>
      </c>
      <c r="ES1058" s="7" t="str">
        <f>+IFERROR(VLOOKUP(EP1058,Auxiliar!$A:$C,3,0),"")</f>
        <v/>
      </c>
      <c r="EU1058" s="1"/>
      <c r="EV1058" s="12"/>
      <c r="EW1058" s="6" t="str">
        <f>+IFERROR(VALUE(RIGHT(Tabla26[[#This Row],[B2B]],6)),"")</f>
        <v/>
      </c>
      <c r="EX1058" s="6" t="str">
        <f>+IFERROR(VLOOKUP(EV1058,Auxiliar!$A:$C,2,0),"")</f>
        <v/>
      </c>
      <c r="EY1058" s="7" t="str">
        <f>+IFERROR(VLOOKUP(EV1058,Auxiliar!$A:$C,3,0),"")</f>
        <v/>
      </c>
      <c r="EZ1058" s="1"/>
      <c r="FA1058" s="12"/>
      <c r="FB1058" s="6" t="str">
        <f>+IFERROR(VALUE(RIGHT(Tabla27[[#This Row],[B2B]],6)),"")</f>
        <v/>
      </c>
      <c r="FC1058" s="6" t="str">
        <f>+IFERROR(VLOOKUP(FA1058,Auxiliar!$A:$C,2,0),"")</f>
        <v/>
      </c>
      <c r="FD1058" s="7" t="str">
        <f>+IFERROR(VLOOKUP(FA1058,Auxiliar!$A:$C,3,0),"")</f>
        <v/>
      </c>
      <c r="FE1058" s="1"/>
      <c r="FF1058" s="12"/>
      <c r="FG1058" s="6" t="str">
        <f>+IFERROR(VALUE(RIGHT(Tabla28[[#This Row],[B2B]],6)),"")</f>
        <v/>
      </c>
      <c r="FH1058" s="6" t="str">
        <f>+IFERROR(VLOOKUP(FF1058,Auxiliar!$A:$C,2,0),"")</f>
        <v/>
      </c>
      <c r="FI1058" s="7" t="str">
        <f>+IFERROR(VLOOKUP(FF1058,Auxiliar!$A:$C,3,0),"")</f>
        <v/>
      </c>
      <c r="FJ1058" s="1"/>
      <c r="FK1058" s="12"/>
      <c r="FL1058" s="6" t="str">
        <f>+IFERROR(VALUE(RIGHT(Tabla29[[#This Row],[B2B]],6)),"")</f>
        <v/>
      </c>
      <c r="FM1058" s="6" t="str">
        <f>+IFERROR(VLOOKUP(FK1058,Auxiliar!$A:$C,2,0),"")</f>
        <v/>
      </c>
      <c r="FN1058" s="7" t="str">
        <f>+IFERROR(VLOOKUP(FK1058,Auxiliar!$A:$C,3,0),"")</f>
        <v/>
      </c>
      <c r="FO1058" s="1"/>
      <c r="FP1058" s="12"/>
      <c r="FQ1058" s="6" t="str">
        <f>+IFERROR(VALUE(RIGHT(Tabla30[[#This Row],[B2B]],6)),"")</f>
        <v/>
      </c>
      <c r="FR1058" s="6" t="str">
        <f>+IFERROR(VLOOKUP(FP1058,Auxiliar!$A:$C,2,0),"")</f>
        <v/>
      </c>
      <c r="FS1058" s="7"/>
      <c r="FT1058" s="1"/>
      <c r="FU1058" s="12"/>
      <c r="FV1058" s="6" t="str">
        <f>+IFERROR(VALUE(RIGHT(Tabla31[[#This Row],[B2B]],6)),"")</f>
        <v/>
      </c>
      <c r="FW1058" s="6" t="str">
        <f>+IFERROR(VLOOKUP(FU1058,Auxiliar!$A:$C,2,0),"")</f>
        <v/>
      </c>
      <c r="FX1058" s="7" t="str">
        <f>+IFERROR(VLOOKUP(FU1058,Auxiliar!$A:$C,3,0),"")</f>
        <v/>
      </c>
      <c r="FY1058" s="1"/>
      <c r="FZ1058" s="12"/>
      <c r="GA1058" s="6" t="str">
        <f>+IFERROR(VALUE(RIGHT(Tabla32[[#This Row],[B2B]],6)),"")</f>
        <v/>
      </c>
      <c r="GB1058" s="6" t="str">
        <f>+IFERROR(VLOOKUP(FZ1058,Auxiliar!$A:$C,2,0),"")</f>
        <v/>
      </c>
      <c r="GC1058" s="7" t="str">
        <f>+IFERROR(VLOOKUP(FZ1058,Auxiliar!$A:$C,3,0),"")</f>
        <v/>
      </c>
      <c r="GD1058" s="1"/>
      <c r="GE1058" s="12"/>
      <c r="GF1058" s="6" t="str">
        <f>+IFERROR(VALUE(RIGHT(Tabla33[[#This Row],[B2B]],6)),"")</f>
        <v/>
      </c>
      <c r="GG1058" s="6" t="str">
        <f>+IFERROR(VLOOKUP(GE1058,Auxiliar!$A:$C,2,0),"")</f>
        <v/>
      </c>
      <c r="GH1058" s="7" t="str">
        <f>+IFERROR(VLOOKUP(GE1058,Auxiliar!$A:$C,3,0),"")</f>
        <v/>
      </c>
    </row>
    <row r="1059" spans="37:190" x14ac:dyDescent="0.25">
      <c r="AK1059" s="1">
        <v>11989</v>
      </c>
      <c r="AL1059" s="1" t="s">
        <v>30</v>
      </c>
      <c r="AM1059" s="6">
        <f>+IFERROR(VALUE(RIGHT(Tabla7[[#This Row],[B2B]],6)),"")</f>
        <v>11989</v>
      </c>
      <c r="AN1059" s="6" t="str">
        <f>+IFERROR(VLOOKUP(AL1059,Auxiliar!$A:$C,2,0),"")</f>
        <v>LATONES</v>
      </c>
      <c r="AO1059" s="7" t="str">
        <f>+IFERROR(VLOOKUP(AL1059,Auxiliar!$A:$C,3,0),"")</f>
        <v>1b 4% | 5b 7% | 97b 0%</v>
      </c>
      <c r="AW1059" s="1"/>
      <c r="AX1059" s="1" t="s">
        <v>32</v>
      </c>
      <c r="AY1059" s="6" t="str">
        <f>+IFERROR(VALUE(RIGHT(Tabla9[[#This Row],[B2B]],6)),"")</f>
        <v/>
      </c>
      <c r="AZ1059" s="6" t="str">
        <f>+IFERROR(VLOOKUP(AX1059,Auxiliar!$A:$C,2,0),"")</f>
        <v>LATONES</v>
      </c>
      <c r="BA1059" s="7" t="str">
        <f>+IFERROR(VLOOKUP(AX1059,Auxiliar!$A:$C,3,0),"")</f>
        <v>2b 3% | 4b 4% | 6b 5% | 10b 8%  | 385b 0%</v>
      </c>
      <c r="CA1059" s="1">
        <v>10131</v>
      </c>
      <c r="CB1059" s="1" t="s">
        <v>35</v>
      </c>
      <c r="CC1059" s="6">
        <f>+IFERROR(VALUE(RIGHT(Tabla14[[#This Row],[B2B]],6)),"")</f>
        <v>10131</v>
      </c>
      <c r="CD1059" s="6" t="str">
        <f>+IFERROR(VLOOKUP(CB1059,Auxiliar!$A:$C,2,0),"")</f>
        <v>Corona 710cc</v>
      </c>
      <c r="CE1059" s="7" t="str">
        <f>+IFERROR(VLOOKUP(CB1059,Auxiliar!$A:$C,3,0),"")</f>
        <v>1b 10% | 85b 0%</v>
      </c>
      <c r="CM1059" s="1">
        <v>10184</v>
      </c>
      <c r="CN1059" s="1" t="s">
        <v>20</v>
      </c>
      <c r="CO1059" s="6">
        <v>10184</v>
      </c>
      <c r="CP1059" s="6" t="s">
        <v>20</v>
      </c>
      <c r="CQ1059" s="7" t="s">
        <v>21</v>
      </c>
      <c r="CY1059" s="1">
        <v>10184</v>
      </c>
      <c r="CZ1059" s="1" t="s">
        <v>16</v>
      </c>
      <c r="DA1059" s="6">
        <f>+IFERROR(VALUE(RIGHT(Tabla18[[#This Row],[B2B]],6)),"")</f>
        <v>10184</v>
      </c>
      <c r="DB1059" s="6" t="str">
        <f>+IFERROR(VLOOKUP(CZ1059,Auxiliar!$A:$C,2,0),"")</f>
        <v>PREMIUM</v>
      </c>
      <c r="DC1059" s="7" t="str">
        <f>+IFERROR(VLOOKUP(CZ1059,Auxiliar!$A:$C,3,0),"")</f>
        <v>0b 0% | 2b 2% | 5b 3,5% | 10b 5%</v>
      </c>
      <c r="DE1059" s="1">
        <v>10184</v>
      </c>
      <c r="DF1059" s="1" t="s">
        <v>19</v>
      </c>
      <c r="DG1059" s="6">
        <f>+IFERROR(VALUE(RIGHT(Tabla19[[#This Row],[B2B]],6)),"")</f>
        <v>10184</v>
      </c>
      <c r="DH1059" s="6" t="str">
        <f>+IFERROR(VLOOKUP(DF1059,Auxiliar!$A:$C,2,0),"")</f>
        <v>MICHELOB</v>
      </c>
      <c r="DI1059" s="7" t="str">
        <f>+IFERROR(VLOOKUP(DF1059,Auxiliar!$A:$C,3,0),"")</f>
        <v>1b 7% | 3b 22% | 8b 27%</v>
      </c>
      <c r="DK1059" s="1"/>
      <c r="DL1059" s="1"/>
      <c r="DM1059" s="6" t="str">
        <f>+IFERROR(VALUE(RIGHT(Tabla20[[#This Row],[B2B]],6)),"")</f>
        <v/>
      </c>
      <c r="DN1059" s="6" t="str">
        <f>+IFERROR(VLOOKUP(DL1059,Auxiliar!$A:$C,2,0),"")</f>
        <v/>
      </c>
      <c r="DO1059" s="7" t="str">
        <f>+IFERROR(VLOOKUP(DL1059,Auxiliar!$A:$C,3,0),"")</f>
        <v/>
      </c>
      <c r="DQ1059" s="1">
        <v>10126</v>
      </c>
      <c r="DR1059" s="12" t="s">
        <v>24</v>
      </c>
      <c r="DS1059" s="6">
        <f>+IFERROR(VALUE(RIGHT(Tabla21[[#This Row],[B2B]],6)),"")</f>
        <v>10126</v>
      </c>
      <c r="DT1059" s="6" t="str">
        <f>+IFERROR(VLOOKUP(DR1059,Auxiliar!$A:$C,2,0),"")</f>
        <v>CORONA PORRON</v>
      </c>
      <c r="DU1059" s="7" t="str">
        <f>+IFERROR(VLOOKUP(DR1059,Auxiliar!$A:$C,3,0),"")</f>
        <v>1b 5% | 20b 0%</v>
      </c>
      <c r="DW1059" s="1"/>
      <c r="DX1059" s="12"/>
      <c r="DY1059" s="6" t="str">
        <f>+IFERROR(VALUE(RIGHT(Tabla22[[#This Row],[B2B]],6)),"")</f>
        <v/>
      </c>
      <c r="DZ1059" s="6" t="str">
        <f>+IFERROR(VLOOKUP(DX1059,Auxiliar!$A:$C,2,0),"")</f>
        <v/>
      </c>
      <c r="EA1059" s="7" t="str">
        <f>+IFERROR(VLOOKUP(DX1059,Auxiliar!$A:$C,3,0),"")</f>
        <v/>
      </c>
      <c r="EC1059" s="1"/>
      <c r="ED1059" s="12"/>
      <c r="EE1059" s="6" t="str">
        <f>+IFERROR(VALUE(RIGHT(Tabla23[[#This Row],[B2B]],6)),"")</f>
        <v/>
      </c>
      <c r="EF1059" s="6" t="str">
        <f>+IFERROR(VLOOKUP(ED1059,Auxiliar!$A:$C,2,0),"")</f>
        <v/>
      </c>
      <c r="EG1059" s="7" t="str">
        <f>+IFERROR(VLOOKUP(ED1059,Auxiliar!$A:$C,3,0),"")</f>
        <v/>
      </c>
      <c r="EI1059" s="1"/>
      <c r="EJ1059" s="12"/>
      <c r="EK1059" s="6" t="str">
        <f>+IFERROR(VALUE(RIGHT(Tabla24[[#This Row],[B2B]],6)),"")</f>
        <v/>
      </c>
      <c r="EL1059" s="6" t="str">
        <f>+IFERROR(VLOOKUP(EJ1059,Auxiliar!$A:$C,2,0),"")</f>
        <v/>
      </c>
      <c r="EM1059" s="7" t="str">
        <f>+IFERROR(VLOOKUP(EJ1059,Auxiliar!$A:$C,3,0),"")</f>
        <v/>
      </c>
      <c r="EO1059" s="1"/>
      <c r="EP1059" s="12"/>
      <c r="EQ1059" s="6" t="str">
        <f>+IFERROR(VALUE(RIGHT(Tabla25[[#This Row],[B2B]],6)),"")</f>
        <v/>
      </c>
      <c r="ER1059" s="6" t="str">
        <f>+IFERROR(VLOOKUP(EP1059,Auxiliar!$A:$C,2,0),"")</f>
        <v/>
      </c>
      <c r="ES1059" s="7" t="str">
        <f>+IFERROR(VLOOKUP(EP1059,Auxiliar!$A:$C,3,0),"")</f>
        <v/>
      </c>
      <c r="EU1059" s="1"/>
      <c r="EV1059" s="12"/>
      <c r="EW1059" s="6" t="str">
        <f>+IFERROR(VALUE(RIGHT(Tabla26[[#This Row],[B2B]],6)),"")</f>
        <v/>
      </c>
      <c r="EX1059" s="6" t="str">
        <f>+IFERROR(VLOOKUP(EV1059,Auxiliar!$A:$C,2,0),"")</f>
        <v/>
      </c>
      <c r="EY1059" s="7" t="str">
        <f>+IFERROR(VLOOKUP(EV1059,Auxiliar!$A:$C,3,0),"")</f>
        <v/>
      </c>
      <c r="EZ1059" s="1"/>
      <c r="FA1059" s="12"/>
      <c r="FB1059" s="6" t="str">
        <f>+IFERROR(VALUE(RIGHT(Tabla27[[#This Row],[B2B]],6)),"")</f>
        <v/>
      </c>
      <c r="FC1059" s="6" t="str">
        <f>+IFERROR(VLOOKUP(FA1059,Auxiliar!$A:$C,2,0),"")</f>
        <v/>
      </c>
      <c r="FD1059" s="7" t="str">
        <f>+IFERROR(VLOOKUP(FA1059,Auxiliar!$A:$C,3,0),"")</f>
        <v/>
      </c>
      <c r="FE1059" s="1"/>
      <c r="FF1059" s="12"/>
      <c r="FG1059" s="6" t="str">
        <f>+IFERROR(VALUE(RIGHT(Tabla28[[#This Row],[B2B]],6)),"")</f>
        <v/>
      </c>
      <c r="FH1059" s="6" t="str">
        <f>+IFERROR(VLOOKUP(FF1059,Auxiliar!$A:$C,2,0),"")</f>
        <v/>
      </c>
      <c r="FI1059" s="7" t="str">
        <f>+IFERROR(VLOOKUP(FF1059,Auxiliar!$A:$C,3,0),"")</f>
        <v/>
      </c>
      <c r="FJ1059" s="1"/>
      <c r="FK1059" s="12"/>
      <c r="FL1059" s="6" t="str">
        <f>+IFERROR(VALUE(RIGHT(Tabla29[[#This Row],[B2B]],6)),"")</f>
        <v/>
      </c>
      <c r="FM1059" s="6" t="str">
        <f>+IFERROR(VLOOKUP(FK1059,Auxiliar!$A:$C,2,0),"")</f>
        <v/>
      </c>
      <c r="FN1059" s="7" t="str">
        <f>+IFERROR(VLOOKUP(FK1059,Auxiliar!$A:$C,3,0),"")</f>
        <v/>
      </c>
      <c r="FO1059" s="1"/>
      <c r="FP1059" s="12"/>
      <c r="FQ1059" s="6" t="str">
        <f>+IFERROR(VALUE(RIGHT(Tabla30[[#This Row],[B2B]],6)),"")</f>
        <v/>
      </c>
      <c r="FR1059" s="6" t="str">
        <f>+IFERROR(VLOOKUP(FP1059,Auxiliar!$A:$C,2,0),"")</f>
        <v/>
      </c>
      <c r="FS1059" s="7"/>
      <c r="FT1059" s="1"/>
      <c r="FU1059" s="12"/>
      <c r="FV1059" s="6" t="str">
        <f>+IFERROR(VALUE(RIGHT(Tabla31[[#This Row],[B2B]],6)),"")</f>
        <v/>
      </c>
      <c r="FW1059" s="6" t="str">
        <f>+IFERROR(VLOOKUP(FU1059,Auxiliar!$A:$C,2,0),"")</f>
        <v/>
      </c>
      <c r="FX1059" s="7" t="str">
        <f>+IFERROR(VLOOKUP(FU1059,Auxiliar!$A:$C,3,0),"")</f>
        <v/>
      </c>
      <c r="FY1059" s="1"/>
      <c r="FZ1059" s="12"/>
      <c r="GA1059" s="6" t="str">
        <f>+IFERROR(VALUE(RIGHT(Tabla32[[#This Row],[B2B]],6)),"")</f>
        <v/>
      </c>
      <c r="GB1059" s="6" t="str">
        <f>+IFERROR(VLOOKUP(FZ1059,Auxiliar!$A:$C,2,0),"")</f>
        <v/>
      </c>
      <c r="GC1059" s="7" t="str">
        <f>+IFERROR(VLOOKUP(FZ1059,Auxiliar!$A:$C,3,0),"")</f>
        <v/>
      </c>
      <c r="GD1059" s="1"/>
      <c r="GE1059" s="12"/>
      <c r="GF1059" s="6" t="str">
        <f>+IFERROR(VALUE(RIGHT(Tabla33[[#This Row],[B2B]],6)),"")</f>
        <v/>
      </c>
      <c r="GG1059" s="6" t="str">
        <f>+IFERROR(VLOOKUP(GE1059,Auxiliar!$A:$C,2,0),"")</f>
        <v/>
      </c>
      <c r="GH1059" s="7" t="str">
        <f>+IFERROR(VLOOKUP(GE1059,Auxiliar!$A:$C,3,0),"")</f>
        <v/>
      </c>
    </row>
    <row r="1060" spans="37:190" x14ac:dyDescent="0.25">
      <c r="AK1060" s="1">
        <v>11990</v>
      </c>
      <c r="AL1060" s="1" t="s">
        <v>30</v>
      </c>
      <c r="AM1060" s="6">
        <f>+IFERROR(VALUE(RIGHT(Tabla7[[#This Row],[B2B]],6)),"")</f>
        <v>11990</v>
      </c>
      <c r="AN1060" s="6" t="str">
        <f>+IFERROR(VLOOKUP(AL1060,Auxiliar!$A:$C,2,0),"")</f>
        <v>LATONES</v>
      </c>
      <c r="AO1060" s="7" t="str">
        <f>+IFERROR(VLOOKUP(AL1060,Auxiliar!$A:$C,3,0),"")</f>
        <v>1b 4% | 5b 7% | 97b 0%</v>
      </c>
      <c r="AW1060" s="1"/>
      <c r="AX1060" s="1" t="s">
        <v>32</v>
      </c>
      <c r="AY1060" s="6" t="str">
        <f>+IFERROR(VALUE(RIGHT(Tabla9[[#This Row],[B2B]],6)),"")</f>
        <v/>
      </c>
      <c r="AZ1060" s="6" t="str">
        <f>+IFERROR(VLOOKUP(AX1060,Auxiliar!$A:$C,2,0),"")</f>
        <v>LATONES</v>
      </c>
      <c r="BA1060" s="7" t="str">
        <f>+IFERROR(VLOOKUP(AX1060,Auxiliar!$A:$C,3,0),"")</f>
        <v>2b 3% | 4b 4% | 6b 5% | 10b 8%  | 385b 0%</v>
      </c>
      <c r="CA1060" s="1">
        <v>10133</v>
      </c>
      <c r="CB1060" s="1" t="s">
        <v>35</v>
      </c>
      <c r="CC1060" s="6">
        <f>+IFERROR(VALUE(RIGHT(Tabla14[[#This Row],[B2B]],6)),"")</f>
        <v>10133</v>
      </c>
      <c r="CD1060" s="6" t="str">
        <f>+IFERROR(VLOOKUP(CB1060,Auxiliar!$A:$C,2,0),"")</f>
        <v>Corona 710cc</v>
      </c>
      <c r="CE1060" s="7" t="str">
        <f>+IFERROR(VLOOKUP(CB1060,Auxiliar!$A:$C,3,0),"")</f>
        <v>1b 10% | 85b 0%</v>
      </c>
      <c r="CM1060" s="1">
        <v>10186</v>
      </c>
      <c r="CN1060" s="1" t="s">
        <v>20</v>
      </c>
      <c r="CO1060" s="6">
        <v>10186</v>
      </c>
      <c r="CP1060" s="6" t="s">
        <v>20</v>
      </c>
      <c r="CQ1060" s="7" t="s">
        <v>21</v>
      </c>
      <c r="CY1060" s="1">
        <v>10186</v>
      </c>
      <c r="CZ1060" s="1" t="s">
        <v>16</v>
      </c>
      <c r="DA1060" s="6">
        <f>+IFERROR(VALUE(RIGHT(Tabla18[[#This Row],[B2B]],6)),"")</f>
        <v>10186</v>
      </c>
      <c r="DB1060" s="6" t="str">
        <f>+IFERROR(VLOOKUP(CZ1060,Auxiliar!$A:$C,2,0),"")</f>
        <v>PREMIUM</v>
      </c>
      <c r="DC1060" s="7" t="str">
        <f>+IFERROR(VLOOKUP(CZ1060,Auxiliar!$A:$C,3,0),"")</f>
        <v>0b 0% | 2b 2% | 5b 3,5% | 10b 5%</v>
      </c>
      <c r="DE1060" s="1">
        <v>10186</v>
      </c>
      <c r="DF1060" s="1" t="s">
        <v>19</v>
      </c>
      <c r="DG1060" s="6">
        <f>+IFERROR(VALUE(RIGHT(Tabla19[[#This Row],[B2B]],6)),"")</f>
        <v>10186</v>
      </c>
      <c r="DH1060" s="6" t="str">
        <f>+IFERROR(VLOOKUP(DF1060,Auxiliar!$A:$C,2,0),"")</f>
        <v>MICHELOB</v>
      </c>
      <c r="DI1060" s="7" t="str">
        <f>+IFERROR(VLOOKUP(DF1060,Auxiliar!$A:$C,3,0),"")</f>
        <v>1b 7% | 3b 22% | 8b 27%</v>
      </c>
      <c r="DK1060" s="1"/>
      <c r="DL1060" s="1"/>
      <c r="DM1060" s="6" t="str">
        <f>+IFERROR(VALUE(RIGHT(Tabla20[[#This Row],[B2B]],6)),"")</f>
        <v/>
      </c>
      <c r="DN1060" s="6" t="str">
        <f>+IFERROR(VLOOKUP(DL1060,Auxiliar!$A:$C,2,0),"")</f>
        <v/>
      </c>
      <c r="DO1060" s="7" t="str">
        <f>+IFERROR(VLOOKUP(DL1060,Auxiliar!$A:$C,3,0),"")</f>
        <v/>
      </c>
      <c r="DQ1060" s="1">
        <v>10128</v>
      </c>
      <c r="DR1060" s="12" t="s">
        <v>24</v>
      </c>
      <c r="DS1060" s="6">
        <f>+IFERROR(VALUE(RIGHT(Tabla21[[#This Row],[B2B]],6)),"")</f>
        <v>10128</v>
      </c>
      <c r="DT1060" s="6" t="str">
        <f>+IFERROR(VLOOKUP(DR1060,Auxiliar!$A:$C,2,0),"")</f>
        <v>CORONA PORRON</v>
      </c>
      <c r="DU1060" s="7" t="str">
        <f>+IFERROR(VLOOKUP(DR1060,Auxiliar!$A:$C,3,0),"")</f>
        <v>1b 5% | 20b 0%</v>
      </c>
      <c r="DW1060" s="1"/>
      <c r="DX1060" s="12"/>
      <c r="DY1060" s="6" t="str">
        <f>+IFERROR(VALUE(RIGHT(Tabla22[[#This Row],[B2B]],6)),"")</f>
        <v/>
      </c>
      <c r="DZ1060" s="6" t="str">
        <f>+IFERROR(VLOOKUP(DX1060,Auxiliar!$A:$C,2,0),"")</f>
        <v/>
      </c>
      <c r="EA1060" s="7" t="str">
        <f>+IFERROR(VLOOKUP(DX1060,Auxiliar!$A:$C,3,0),"")</f>
        <v/>
      </c>
      <c r="EC1060" s="1"/>
      <c r="ED1060" s="12"/>
      <c r="EE1060" s="6" t="str">
        <f>+IFERROR(VALUE(RIGHT(Tabla23[[#This Row],[B2B]],6)),"")</f>
        <v/>
      </c>
      <c r="EF1060" s="6" t="str">
        <f>+IFERROR(VLOOKUP(ED1060,Auxiliar!$A:$C,2,0),"")</f>
        <v/>
      </c>
      <c r="EG1060" s="7" t="str">
        <f>+IFERROR(VLOOKUP(ED1060,Auxiliar!$A:$C,3,0),"")</f>
        <v/>
      </c>
      <c r="EI1060" s="1"/>
      <c r="EJ1060" s="12"/>
      <c r="EK1060" s="6" t="str">
        <f>+IFERROR(VALUE(RIGHT(Tabla24[[#This Row],[B2B]],6)),"")</f>
        <v/>
      </c>
      <c r="EL1060" s="6" t="str">
        <f>+IFERROR(VLOOKUP(EJ1060,Auxiliar!$A:$C,2,0),"")</f>
        <v/>
      </c>
      <c r="EM1060" s="7" t="str">
        <f>+IFERROR(VLOOKUP(EJ1060,Auxiliar!$A:$C,3,0),"")</f>
        <v/>
      </c>
      <c r="EO1060" s="1"/>
      <c r="EP1060" s="12"/>
      <c r="EQ1060" s="6" t="str">
        <f>+IFERROR(VALUE(RIGHT(Tabla25[[#This Row],[B2B]],6)),"")</f>
        <v/>
      </c>
      <c r="ER1060" s="6" t="str">
        <f>+IFERROR(VLOOKUP(EP1060,Auxiliar!$A:$C,2,0),"")</f>
        <v/>
      </c>
      <c r="ES1060" s="7" t="str">
        <f>+IFERROR(VLOOKUP(EP1060,Auxiliar!$A:$C,3,0),"")</f>
        <v/>
      </c>
      <c r="EU1060" s="1"/>
      <c r="EV1060" s="12"/>
      <c r="EW1060" s="6" t="str">
        <f>+IFERROR(VALUE(RIGHT(Tabla26[[#This Row],[B2B]],6)),"")</f>
        <v/>
      </c>
      <c r="EX1060" s="6" t="str">
        <f>+IFERROR(VLOOKUP(EV1060,Auxiliar!$A:$C,2,0),"")</f>
        <v/>
      </c>
      <c r="EY1060" s="7" t="str">
        <f>+IFERROR(VLOOKUP(EV1060,Auxiliar!$A:$C,3,0),"")</f>
        <v/>
      </c>
      <c r="EZ1060" s="1"/>
      <c r="FA1060" s="12"/>
      <c r="FB1060" s="6" t="str">
        <f>+IFERROR(VALUE(RIGHT(Tabla27[[#This Row],[B2B]],6)),"")</f>
        <v/>
      </c>
      <c r="FC1060" s="6" t="str">
        <f>+IFERROR(VLOOKUP(FA1060,Auxiliar!$A:$C,2,0),"")</f>
        <v/>
      </c>
      <c r="FD1060" s="7" t="str">
        <f>+IFERROR(VLOOKUP(FA1060,Auxiliar!$A:$C,3,0),"")</f>
        <v/>
      </c>
      <c r="FE1060" s="1"/>
      <c r="FF1060" s="12"/>
      <c r="FG1060" s="6" t="str">
        <f>+IFERROR(VALUE(RIGHT(Tabla28[[#This Row],[B2B]],6)),"")</f>
        <v/>
      </c>
      <c r="FH1060" s="6" t="str">
        <f>+IFERROR(VLOOKUP(FF1060,Auxiliar!$A:$C,2,0),"")</f>
        <v/>
      </c>
      <c r="FI1060" s="7" t="str">
        <f>+IFERROR(VLOOKUP(FF1060,Auxiliar!$A:$C,3,0),"")</f>
        <v/>
      </c>
      <c r="FJ1060" s="1"/>
      <c r="FK1060" s="12"/>
      <c r="FL1060" s="6" t="str">
        <f>+IFERROR(VALUE(RIGHT(Tabla29[[#This Row],[B2B]],6)),"")</f>
        <v/>
      </c>
      <c r="FM1060" s="6" t="str">
        <f>+IFERROR(VLOOKUP(FK1060,Auxiliar!$A:$C,2,0),"")</f>
        <v/>
      </c>
      <c r="FN1060" s="7" t="str">
        <f>+IFERROR(VLOOKUP(FK1060,Auxiliar!$A:$C,3,0),"")</f>
        <v/>
      </c>
      <c r="FO1060" s="1"/>
      <c r="FP1060" s="12"/>
      <c r="FQ1060" s="6" t="str">
        <f>+IFERROR(VALUE(RIGHT(Tabla30[[#This Row],[B2B]],6)),"")</f>
        <v/>
      </c>
      <c r="FR1060" s="6" t="str">
        <f>+IFERROR(VLOOKUP(FP1060,Auxiliar!$A:$C,2,0),"")</f>
        <v/>
      </c>
      <c r="FS1060" s="7"/>
      <c r="FT1060" s="1"/>
      <c r="FU1060" s="12"/>
      <c r="FV1060" s="6" t="str">
        <f>+IFERROR(VALUE(RIGHT(Tabla31[[#This Row],[B2B]],6)),"")</f>
        <v/>
      </c>
      <c r="FW1060" s="6" t="str">
        <f>+IFERROR(VLOOKUP(FU1060,Auxiliar!$A:$C,2,0),"")</f>
        <v/>
      </c>
      <c r="FX1060" s="7" t="str">
        <f>+IFERROR(VLOOKUP(FU1060,Auxiliar!$A:$C,3,0),"")</f>
        <v/>
      </c>
      <c r="FY1060" s="1"/>
      <c r="FZ1060" s="12"/>
      <c r="GA1060" s="6" t="str">
        <f>+IFERROR(VALUE(RIGHT(Tabla32[[#This Row],[B2B]],6)),"")</f>
        <v/>
      </c>
      <c r="GB1060" s="6" t="str">
        <f>+IFERROR(VLOOKUP(FZ1060,Auxiliar!$A:$C,2,0),"")</f>
        <v/>
      </c>
      <c r="GC1060" s="7" t="str">
        <f>+IFERROR(VLOOKUP(FZ1060,Auxiliar!$A:$C,3,0),"")</f>
        <v/>
      </c>
      <c r="GD1060" s="1"/>
      <c r="GE1060" s="12"/>
      <c r="GF1060" s="6" t="str">
        <f>+IFERROR(VALUE(RIGHT(Tabla33[[#This Row],[B2B]],6)),"")</f>
        <v/>
      </c>
      <c r="GG1060" s="6" t="str">
        <f>+IFERROR(VLOOKUP(GE1060,Auxiliar!$A:$C,2,0),"")</f>
        <v/>
      </c>
      <c r="GH1060" s="7" t="str">
        <f>+IFERROR(VLOOKUP(GE1060,Auxiliar!$A:$C,3,0),"")</f>
        <v/>
      </c>
    </row>
    <row r="1061" spans="37:190" x14ac:dyDescent="0.25">
      <c r="AK1061" s="1">
        <v>11991</v>
      </c>
      <c r="AL1061" s="1" t="s">
        <v>30</v>
      </c>
      <c r="AM1061" s="6">
        <f>+IFERROR(VALUE(RIGHT(Tabla7[[#This Row],[B2B]],6)),"")</f>
        <v>11991</v>
      </c>
      <c r="AN1061" s="6" t="str">
        <f>+IFERROR(VLOOKUP(AL1061,Auxiliar!$A:$C,2,0),"")</f>
        <v>LATONES</v>
      </c>
      <c r="AO1061" s="7" t="str">
        <f>+IFERROR(VLOOKUP(AL1061,Auxiliar!$A:$C,3,0),"")</f>
        <v>1b 4% | 5b 7% | 97b 0%</v>
      </c>
      <c r="AW1061" s="1"/>
      <c r="AX1061" s="1" t="s">
        <v>32</v>
      </c>
      <c r="AY1061" s="6" t="str">
        <f>+IFERROR(VALUE(RIGHT(Tabla9[[#This Row],[B2B]],6)),"")</f>
        <v/>
      </c>
      <c r="AZ1061" s="6" t="str">
        <f>+IFERROR(VLOOKUP(AX1061,Auxiliar!$A:$C,2,0),"")</f>
        <v>LATONES</v>
      </c>
      <c r="BA1061" s="7" t="str">
        <f>+IFERROR(VLOOKUP(AX1061,Auxiliar!$A:$C,3,0),"")</f>
        <v>2b 3% | 4b 4% | 6b 5% | 10b 8%  | 385b 0%</v>
      </c>
      <c r="CA1061" s="1">
        <v>10134</v>
      </c>
      <c r="CB1061" s="1" t="s">
        <v>35</v>
      </c>
      <c r="CC1061" s="6">
        <f>+IFERROR(VALUE(RIGHT(Tabla14[[#This Row],[B2B]],6)),"")</f>
        <v>10134</v>
      </c>
      <c r="CD1061" s="6" t="str">
        <f>+IFERROR(VLOOKUP(CB1061,Auxiliar!$A:$C,2,0),"")</f>
        <v>Corona 710cc</v>
      </c>
      <c r="CE1061" s="7" t="str">
        <f>+IFERROR(VLOOKUP(CB1061,Auxiliar!$A:$C,3,0),"")</f>
        <v>1b 10% | 85b 0%</v>
      </c>
      <c r="CM1061" s="1">
        <v>10189</v>
      </c>
      <c r="CN1061" s="1" t="s">
        <v>20</v>
      </c>
      <c r="CO1061" s="6">
        <v>10189</v>
      </c>
      <c r="CP1061" s="6" t="s">
        <v>20</v>
      </c>
      <c r="CQ1061" s="7" t="s">
        <v>21</v>
      </c>
      <c r="CY1061" s="1">
        <v>10189</v>
      </c>
      <c r="CZ1061" s="1" t="s">
        <v>16</v>
      </c>
      <c r="DA1061" s="6">
        <f>+IFERROR(VALUE(RIGHT(Tabla18[[#This Row],[B2B]],6)),"")</f>
        <v>10189</v>
      </c>
      <c r="DB1061" s="6" t="str">
        <f>+IFERROR(VLOOKUP(CZ1061,Auxiliar!$A:$C,2,0),"")</f>
        <v>PREMIUM</v>
      </c>
      <c r="DC1061" s="7" t="str">
        <f>+IFERROR(VLOOKUP(CZ1061,Auxiliar!$A:$C,3,0),"")</f>
        <v>0b 0% | 2b 2% | 5b 3,5% | 10b 5%</v>
      </c>
      <c r="DE1061" s="1">
        <v>10189</v>
      </c>
      <c r="DF1061" s="1" t="s">
        <v>19</v>
      </c>
      <c r="DG1061" s="6">
        <f>+IFERROR(VALUE(RIGHT(Tabla19[[#This Row],[B2B]],6)),"")</f>
        <v>10189</v>
      </c>
      <c r="DH1061" s="6" t="str">
        <f>+IFERROR(VLOOKUP(DF1061,Auxiliar!$A:$C,2,0),"")</f>
        <v>MICHELOB</v>
      </c>
      <c r="DI1061" s="7" t="str">
        <f>+IFERROR(VLOOKUP(DF1061,Auxiliar!$A:$C,3,0),"")</f>
        <v>1b 7% | 3b 22% | 8b 27%</v>
      </c>
      <c r="DK1061" s="1"/>
      <c r="DL1061" s="1"/>
      <c r="DM1061" s="6" t="str">
        <f>+IFERROR(VALUE(RIGHT(Tabla20[[#This Row],[B2B]],6)),"")</f>
        <v/>
      </c>
      <c r="DN1061" s="6" t="str">
        <f>+IFERROR(VLOOKUP(DL1061,Auxiliar!$A:$C,2,0),"")</f>
        <v/>
      </c>
      <c r="DO1061" s="7" t="str">
        <f>+IFERROR(VLOOKUP(DL1061,Auxiliar!$A:$C,3,0),"")</f>
        <v/>
      </c>
      <c r="DQ1061" s="1">
        <v>10131</v>
      </c>
      <c r="DR1061" s="12" t="s">
        <v>24</v>
      </c>
      <c r="DS1061" s="6">
        <f>+IFERROR(VALUE(RIGHT(Tabla21[[#This Row],[B2B]],6)),"")</f>
        <v>10131</v>
      </c>
      <c r="DT1061" s="6" t="str">
        <f>+IFERROR(VLOOKUP(DR1061,Auxiliar!$A:$C,2,0),"")</f>
        <v>CORONA PORRON</v>
      </c>
      <c r="DU1061" s="7" t="str">
        <f>+IFERROR(VLOOKUP(DR1061,Auxiliar!$A:$C,3,0),"")</f>
        <v>1b 5% | 20b 0%</v>
      </c>
      <c r="DW1061" s="1"/>
      <c r="DX1061" s="12"/>
      <c r="DY1061" s="6" t="str">
        <f>+IFERROR(VALUE(RIGHT(Tabla22[[#This Row],[B2B]],6)),"")</f>
        <v/>
      </c>
      <c r="DZ1061" s="6" t="str">
        <f>+IFERROR(VLOOKUP(DX1061,Auxiliar!$A:$C,2,0),"")</f>
        <v/>
      </c>
      <c r="EA1061" s="7" t="str">
        <f>+IFERROR(VLOOKUP(DX1061,Auxiliar!$A:$C,3,0),"")</f>
        <v/>
      </c>
      <c r="EC1061" s="1"/>
      <c r="ED1061" s="12"/>
      <c r="EE1061" s="6" t="str">
        <f>+IFERROR(VALUE(RIGHT(Tabla23[[#This Row],[B2B]],6)),"")</f>
        <v/>
      </c>
      <c r="EF1061" s="6" t="str">
        <f>+IFERROR(VLOOKUP(ED1061,Auxiliar!$A:$C,2,0),"")</f>
        <v/>
      </c>
      <c r="EG1061" s="7" t="str">
        <f>+IFERROR(VLOOKUP(ED1061,Auxiliar!$A:$C,3,0),"")</f>
        <v/>
      </c>
      <c r="EI1061" s="1"/>
      <c r="EJ1061" s="12"/>
      <c r="EK1061" s="6" t="str">
        <f>+IFERROR(VALUE(RIGHT(Tabla24[[#This Row],[B2B]],6)),"")</f>
        <v/>
      </c>
      <c r="EL1061" s="6" t="str">
        <f>+IFERROR(VLOOKUP(EJ1061,Auxiliar!$A:$C,2,0),"")</f>
        <v/>
      </c>
      <c r="EM1061" s="7" t="str">
        <f>+IFERROR(VLOOKUP(EJ1061,Auxiliar!$A:$C,3,0),"")</f>
        <v/>
      </c>
      <c r="EO1061" s="1"/>
      <c r="EP1061" s="12"/>
      <c r="EQ1061" s="6" t="str">
        <f>+IFERROR(VALUE(RIGHT(Tabla25[[#This Row],[B2B]],6)),"")</f>
        <v/>
      </c>
      <c r="ER1061" s="6" t="str">
        <f>+IFERROR(VLOOKUP(EP1061,Auxiliar!$A:$C,2,0),"")</f>
        <v/>
      </c>
      <c r="ES1061" s="7" t="str">
        <f>+IFERROR(VLOOKUP(EP1061,Auxiliar!$A:$C,3,0),"")</f>
        <v/>
      </c>
      <c r="EU1061" s="1"/>
      <c r="EV1061" s="12"/>
      <c r="EW1061" s="6" t="str">
        <f>+IFERROR(VALUE(RIGHT(Tabla26[[#This Row],[B2B]],6)),"")</f>
        <v/>
      </c>
      <c r="EX1061" s="6" t="str">
        <f>+IFERROR(VLOOKUP(EV1061,Auxiliar!$A:$C,2,0),"")</f>
        <v/>
      </c>
      <c r="EY1061" s="7" t="str">
        <f>+IFERROR(VLOOKUP(EV1061,Auxiliar!$A:$C,3,0),"")</f>
        <v/>
      </c>
      <c r="EZ1061" s="1"/>
      <c r="FA1061" s="12"/>
      <c r="FB1061" s="6" t="str">
        <f>+IFERROR(VALUE(RIGHT(Tabla27[[#This Row],[B2B]],6)),"")</f>
        <v/>
      </c>
      <c r="FC1061" s="6" t="str">
        <f>+IFERROR(VLOOKUP(FA1061,Auxiliar!$A:$C,2,0),"")</f>
        <v/>
      </c>
      <c r="FD1061" s="7" t="str">
        <f>+IFERROR(VLOOKUP(FA1061,Auxiliar!$A:$C,3,0),"")</f>
        <v/>
      </c>
      <c r="FE1061" s="1"/>
      <c r="FF1061" s="12"/>
      <c r="FG1061" s="6" t="str">
        <f>+IFERROR(VALUE(RIGHT(Tabla28[[#This Row],[B2B]],6)),"")</f>
        <v/>
      </c>
      <c r="FH1061" s="6" t="str">
        <f>+IFERROR(VLOOKUP(FF1061,Auxiliar!$A:$C,2,0),"")</f>
        <v/>
      </c>
      <c r="FI1061" s="7" t="str">
        <f>+IFERROR(VLOOKUP(FF1061,Auxiliar!$A:$C,3,0),"")</f>
        <v/>
      </c>
      <c r="FJ1061" s="1"/>
      <c r="FK1061" s="12"/>
      <c r="FL1061" s="6" t="str">
        <f>+IFERROR(VALUE(RIGHT(Tabla29[[#This Row],[B2B]],6)),"")</f>
        <v/>
      </c>
      <c r="FM1061" s="6" t="str">
        <f>+IFERROR(VLOOKUP(FK1061,Auxiliar!$A:$C,2,0),"")</f>
        <v/>
      </c>
      <c r="FN1061" s="7" t="str">
        <f>+IFERROR(VLOOKUP(FK1061,Auxiliar!$A:$C,3,0),"")</f>
        <v/>
      </c>
      <c r="FO1061" s="1"/>
      <c r="FP1061" s="12"/>
      <c r="FQ1061" s="6" t="str">
        <f>+IFERROR(VALUE(RIGHT(Tabla30[[#This Row],[B2B]],6)),"")</f>
        <v/>
      </c>
      <c r="FR1061" s="6" t="str">
        <f>+IFERROR(VLOOKUP(FP1061,Auxiliar!$A:$C,2,0),"")</f>
        <v/>
      </c>
      <c r="FS1061" s="7"/>
      <c r="FT1061" s="1"/>
      <c r="FU1061" s="12"/>
      <c r="FV1061" s="6" t="str">
        <f>+IFERROR(VALUE(RIGHT(Tabla31[[#This Row],[B2B]],6)),"")</f>
        <v/>
      </c>
      <c r="FW1061" s="6" t="str">
        <f>+IFERROR(VLOOKUP(FU1061,Auxiliar!$A:$C,2,0),"")</f>
        <v/>
      </c>
      <c r="FX1061" s="7" t="str">
        <f>+IFERROR(VLOOKUP(FU1061,Auxiliar!$A:$C,3,0),"")</f>
        <v/>
      </c>
      <c r="FY1061" s="1"/>
      <c r="FZ1061" s="12"/>
      <c r="GA1061" s="6" t="str">
        <f>+IFERROR(VALUE(RIGHT(Tabla32[[#This Row],[B2B]],6)),"")</f>
        <v/>
      </c>
      <c r="GB1061" s="6" t="str">
        <f>+IFERROR(VLOOKUP(FZ1061,Auxiliar!$A:$C,2,0),"")</f>
        <v/>
      </c>
      <c r="GC1061" s="7" t="str">
        <f>+IFERROR(VLOOKUP(FZ1061,Auxiliar!$A:$C,3,0),"")</f>
        <v/>
      </c>
      <c r="GD1061" s="1"/>
      <c r="GE1061" s="12"/>
      <c r="GF1061" s="6" t="str">
        <f>+IFERROR(VALUE(RIGHT(Tabla33[[#This Row],[B2B]],6)),"")</f>
        <v/>
      </c>
      <c r="GG1061" s="6" t="str">
        <f>+IFERROR(VLOOKUP(GE1061,Auxiliar!$A:$C,2,0),"")</f>
        <v/>
      </c>
      <c r="GH1061" s="7" t="str">
        <f>+IFERROR(VLOOKUP(GE1061,Auxiliar!$A:$C,3,0),"")</f>
        <v/>
      </c>
    </row>
    <row r="1062" spans="37:190" x14ac:dyDescent="0.25">
      <c r="AK1062" s="1">
        <v>13004</v>
      </c>
      <c r="AL1062" s="1" t="s">
        <v>30</v>
      </c>
      <c r="AM1062" s="6">
        <f>+IFERROR(VALUE(RIGHT(Tabla7[[#This Row],[B2B]],6)),"")</f>
        <v>13004</v>
      </c>
      <c r="AN1062" s="6" t="str">
        <f>+IFERROR(VLOOKUP(AL1062,Auxiliar!$A:$C,2,0),"")</f>
        <v>LATONES</v>
      </c>
      <c r="AO1062" s="7" t="str">
        <f>+IFERROR(VLOOKUP(AL1062,Auxiliar!$A:$C,3,0),"")</f>
        <v>1b 4% | 5b 7% | 97b 0%</v>
      </c>
      <c r="AW1062" s="1"/>
      <c r="AX1062" s="1" t="s">
        <v>32</v>
      </c>
      <c r="AY1062" s="6" t="str">
        <f>+IFERROR(VALUE(RIGHT(Tabla9[[#This Row],[B2B]],6)),"")</f>
        <v/>
      </c>
      <c r="AZ1062" s="6" t="str">
        <f>+IFERROR(VLOOKUP(AX1062,Auxiliar!$A:$C,2,0),"")</f>
        <v>LATONES</v>
      </c>
      <c r="BA1062" s="7" t="str">
        <f>+IFERROR(VLOOKUP(AX1062,Auxiliar!$A:$C,3,0),"")</f>
        <v>2b 3% | 4b 4% | 6b 5% | 10b 8%  | 385b 0%</v>
      </c>
      <c r="CA1062" s="1">
        <v>10146</v>
      </c>
      <c r="CB1062" s="1" t="s">
        <v>35</v>
      </c>
      <c r="CC1062" s="6">
        <f>+IFERROR(VALUE(RIGHT(Tabla14[[#This Row],[B2B]],6)),"")</f>
        <v>10146</v>
      </c>
      <c r="CD1062" s="6" t="str">
        <f>+IFERROR(VLOOKUP(CB1062,Auxiliar!$A:$C,2,0),"")</f>
        <v>Corona 710cc</v>
      </c>
      <c r="CE1062" s="7" t="str">
        <f>+IFERROR(VLOOKUP(CB1062,Auxiliar!$A:$C,3,0),"")</f>
        <v>1b 10% | 85b 0%</v>
      </c>
      <c r="CM1062" s="1">
        <v>10197</v>
      </c>
      <c r="CN1062" s="1" t="s">
        <v>20</v>
      </c>
      <c r="CO1062" s="6">
        <v>10197</v>
      </c>
      <c r="CP1062" s="6" t="s">
        <v>20</v>
      </c>
      <c r="CQ1062" s="7" t="s">
        <v>21</v>
      </c>
      <c r="CY1062" s="1">
        <v>10197</v>
      </c>
      <c r="CZ1062" s="1" t="s">
        <v>16</v>
      </c>
      <c r="DA1062" s="6">
        <f>+IFERROR(VALUE(RIGHT(Tabla18[[#This Row],[B2B]],6)),"")</f>
        <v>10197</v>
      </c>
      <c r="DB1062" s="6" t="str">
        <f>+IFERROR(VLOOKUP(CZ1062,Auxiliar!$A:$C,2,0),"")</f>
        <v>PREMIUM</v>
      </c>
      <c r="DC1062" s="7" t="str">
        <f>+IFERROR(VLOOKUP(CZ1062,Auxiliar!$A:$C,3,0),"")</f>
        <v>0b 0% | 2b 2% | 5b 3,5% | 10b 5%</v>
      </c>
      <c r="DE1062" s="1">
        <v>10197</v>
      </c>
      <c r="DF1062" s="1" t="s">
        <v>19</v>
      </c>
      <c r="DG1062" s="6">
        <f>+IFERROR(VALUE(RIGHT(Tabla19[[#This Row],[B2B]],6)),"")</f>
        <v>10197</v>
      </c>
      <c r="DH1062" s="6" t="str">
        <f>+IFERROR(VLOOKUP(DF1062,Auxiliar!$A:$C,2,0),"")</f>
        <v>MICHELOB</v>
      </c>
      <c r="DI1062" s="7" t="str">
        <f>+IFERROR(VLOOKUP(DF1062,Auxiliar!$A:$C,3,0),"")</f>
        <v>1b 7% | 3b 22% | 8b 27%</v>
      </c>
      <c r="DK1062" s="1"/>
      <c r="DL1062" s="1"/>
      <c r="DM1062" s="6" t="str">
        <f>+IFERROR(VALUE(RIGHT(Tabla20[[#This Row],[B2B]],6)),"")</f>
        <v/>
      </c>
      <c r="DN1062" s="6" t="str">
        <f>+IFERROR(VLOOKUP(DL1062,Auxiliar!$A:$C,2,0),"")</f>
        <v/>
      </c>
      <c r="DO1062" s="7" t="str">
        <f>+IFERROR(VLOOKUP(DL1062,Auxiliar!$A:$C,3,0),"")</f>
        <v/>
      </c>
      <c r="DQ1062" s="1">
        <v>10133</v>
      </c>
      <c r="DR1062" s="12" t="s">
        <v>24</v>
      </c>
      <c r="DS1062" s="6">
        <f>+IFERROR(VALUE(RIGHT(Tabla21[[#This Row],[B2B]],6)),"")</f>
        <v>10133</v>
      </c>
      <c r="DT1062" s="6" t="str">
        <f>+IFERROR(VLOOKUP(DR1062,Auxiliar!$A:$C,2,0),"")</f>
        <v>CORONA PORRON</v>
      </c>
      <c r="DU1062" s="7" t="str">
        <f>+IFERROR(VLOOKUP(DR1062,Auxiliar!$A:$C,3,0),"")</f>
        <v>1b 5% | 20b 0%</v>
      </c>
      <c r="DW1062" s="1"/>
      <c r="DX1062" s="12"/>
      <c r="DY1062" s="6" t="str">
        <f>+IFERROR(VALUE(RIGHT(Tabla22[[#This Row],[B2B]],6)),"")</f>
        <v/>
      </c>
      <c r="DZ1062" s="6" t="str">
        <f>+IFERROR(VLOOKUP(DX1062,Auxiliar!$A:$C,2,0),"")</f>
        <v/>
      </c>
      <c r="EA1062" s="7" t="str">
        <f>+IFERROR(VLOOKUP(DX1062,Auxiliar!$A:$C,3,0),"")</f>
        <v/>
      </c>
      <c r="EC1062" s="1"/>
      <c r="ED1062" s="12"/>
      <c r="EE1062" s="6" t="str">
        <f>+IFERROR(VALUE(RIGHT(Tabla23[[#This Row],[B2B]],6)),"")</f>
        <v/>
      </c>
      <c r="EF1062" s="6" t="str">
        <f>+IFERROR(VLOOKUP(ED1062,Auxiliar!$A:$C,2,0),"")</f>
        <v/>
      </c>
      <c r="EG1062" s="7" t="str">
        <f>+IFERROR(VLOOKUP(ED1062,Auxiliar!$A:$C,3,0),"")</f>
        <v/>
      </c>
      <c r="EI1062" s="1"/>
      <c r="EJ1062" s="12"/>
      <c r="EK1062" s="6" t="str">
        <f>+IFERROR(VALUE(RIGHT(Tabla24[[#This Row],[B2B]],6)),"")</f>
        <v/>
      </c>
      <c r="EL1062" s="6" t="str">
        <f>+IFERROR(VLOOKUP(EJ1062,Auxiliar!$A:$C,2,0),"")</f>
        <v/>
      </c>
      <c r="EM1062" s="7" t="str">
        <f>+IFERROR(VLOOKUP(EJ1062,Auxiliar!$A:$C,3,0),"")</f>
        <v/>
      </c>
      <c r="EO1062" s="1"/>
      <c r="EP1062" s="12"/>
      <c r="EQ1062" s="6" t="str">
        <f>+IFERROR(VALUE(RIGHT(Tabla25[[#This Row],[B2B]],6)),"")</f>
        <v/>
      </c>
      <c r="ER1062" s="6" t="str">
        <f>+IFERROR(VLOOKUP(EP1062,Auxiliar!$A:$C,2,0),"")</f>
        <v/>
      </c>
      <c r="ES1062" s="7" t="str">
        <f>+IFERROR(VLOOKUP(EP1062,Auxiliar!$A:$C,3,0),"")</f>
        <v/>
      </c>
      <c r="EU1062" s="1"/>
      <c r="EV1062" s="12"/>
      <c r="EW1062" s="6" t="str">
        <f>+IFERROR(VALUE(RIGHT(Tabla26[[#This Row],[B2B]],6)),"")</f>
        <v/>
      </c>
      <c r="EX1062" s="6" t="str">
        <f>+IFERROR(VLOOKUP(EV1062,Auxiliar!$A:$C,2,0),"")</f>
        <v/>
      </c>
      <c r="EY1062" s="7" t="str">
        <f>+IFERROR(VLOOKUP(EV1062,Auxiliar!$A:$C,3,0),"")</f>
        <v/>
      </c>
      <c r="EZ1062" s="1"/>
      <c r="FA1062" s="12"/>
      <c r="FB1062" s="6" t="str">
        <f>+IFERROR(VALUE(RIGHT(Tabla27[[#This Row],[B2B]],6)),"")</f>
        <v/>
      </c>
      <c r="FC1062" s="6" t="str">
        <f>+IFERROR(VLOOKUP(FA1062,Auxiliar!$A:$C,2,0),"")</f>
        <v/>
      </c>
      <c r="FD1062" s="7" t="str">
        <f>+IFERROR(VLOOKUP(FA1062,Auxiliar!$A:$C,3,0),"")</f>
        <v/>
      </c>
      <c r="FE1062" s="1"/>
      <c r="FF1062" s="12"/>
      <c r="FG1062" s="6" t="str">
        <f>+IFERROR(VALUE(RIGHT(Tabla28[[#This Row],[B2B]],6)),"")</f>
        <v/>
      </c>
      <c r="FH1062" s="6" t="str">
        <f>+IFERROR(VLOOKUP(FF1062,Auxiliar!$A:$C,2,0),"")</f>
        <v/>
      </c>
      <c r="FI1062" s="7" t="str">
        <f>+IFERROR(VLOOKUP(FF1062,Auxiliar!$A:$C,3,0),"")</f>
        <v/>
      </c>
      <c r="FJ1062" s="1"/>
      <c r="FK1062" s="12"/>
      <c r="FL1062" s="6" t="str">
        <f>+IFERROR(VALUE(RIGHT(Tabla29[[#This Row],[B2B]],6)),"")</f>
        <v/>
      </c>
      <c r="FM1062" s="6" t="str">
        <f>+IFERROR(VLOOKUP(FK1062,Auxiliar!$A:$C,2,0),"")</f>
        <v/>
      </c>
      <c r="FN1062" s="7" t="str">
        <f>+IFERROR(VLOOKUP(FK1062,Auxiliar!$A:$C,3,0),"")</f>
        <v/>
      </c>
      <c r="FO1062" s="1"/>
      <c r="FP1062" s="12"/>
      <c r="FQ1062" s="6" t="str">
        <f>+IFERROR(VALUE(RIGHT(Tabla30[[#This Row],[B2B]],6)),"")</f>
        <v/>
      </c>
      <c r="FR1062" s="6" t="str">
        <f>+IFERROR(VLOOKUP(FP1062,Auxiliar!$A:$C,2,0),"")</f>
        <v/>
      </c>
      <c r="FS1062" s="7"/>
      <c r="FT1062" s="1"/>
      <c r="FU1062" s="12"/>
      <c r="FV1062" s="6" t="str">
        <f>+IFERROR(VALUE(RIGHT(Tabla31[[#This Row],[B2B]],6)),"")</f>
        <v/>
      </c>
      <c r="FW1062" s="6" t="str">
        <f>+IFERROR(VLOOKUP(FU1062,Auxiliar!$A:$C,2,0),"")</f>
        <v/>
      </c>
      <c r="FX1062" s="7" t="str">
        <f>+IFERROR(VLOOKUP(FU1062,Auxiliar!$A:$C,3,0),"")</f>
        <v/>
      </c>
      <c r="FY1062" s="1"/>
      <c r="FZ1062" s="12"/>
      <c r="GA1062" s="6" t="str">
        <f>+IFERROR(VALUE(RIGHT(Tabla32[[#This Row],[B2B]],6)),"")</f>
        <v/>
      </c>
      <c r="GB1062" s="6" t="str">
        <f>+IFERROR(VLOOKUP(FZ1062,Auxiliar!$A:$C,2,0),"")</f>
        <v/>
      </c>
      <c r="GC1062" s="7" t="str">
        <f>+IFERROR(VLOOKUP(FZ1062,Auxiliar!$A:$C,3,0),"")</f>
        <v/>
      </c>
      <c r="GD1062" s="1"/>
      <c r="GE1062" s="12"/>
      <c r="GF1062" s="6" t="str">
        <f>+IFERROR(VALUE(RIGHT(Tabla33[[#This Row],[B2B]],6)),"")</f>
        <v/>
      </c>
      <c r="GG1062" s="6" t="str">
        <f>+IFERROR(VLOOKUP(GE1062,Auxiliar!$A:$C,2,0),"")</f>
        <v/>
      </c>
      <c r="GH1062" s="7" t="str">
        <f>+IFERROR(VLOOKUP(GE1062,Auxiliar!$A:$C,3,0),"")</f>
        <v/>
      </c>
    </row>
    <row r="1063" spans="37:190" x14ac:dyDescent="0.25">
      <c r="AK1063" s="1">
        <v>13006</v>
      </c>
      <c r="AL1063" s="1" t="s">
        <v>30</v>
      </c>
      <c r="AM1063" s="6">
        <f>+IFERROR(VALUE(RIGHT(Tabla7[[#This Row],[B2B]],6)),"")</f>
        <v>13006</v>
      </c>
      <c r="AN1063" s="6" t="str">
        <f>+IFERROR(VLOOKUP(AL1063,Auxiliar!$A:$C,2,0),"")</f>
        <v>LATONES</v>
      </c>
      <c r="AO1063" s="7" t="str">
        <f>+IFERROR(VLOOKUP(AL1063,Auxiliar!$A:$C,3,0),"")</f>
        <v>1b 4% | 5b 7% | 97b 0%</v>
      </c>
      <c r="AW1063" s="1"/>
      <c r="AX1063" s="1" t="s">
        <v>32</v>
      </c>
      <c r="AY1063" s="6" t="str">
        <f>+IFERROR(VALUE(RIGHT(Tabla9[[#This Row],[B2B]],6)),"")</f>
        <v/>
      </c>
      <c r="AZ1063" s="6" t="str">
        <f>+IFERROR(VLOOKUP(AX1063,Auxiliar!$A:$C,2,0),"")</f>
        <v>LATONES</v>
      </c>
      <c r="BA1063" s="7" t="str">
        <f>+IFERROR(VLOOKUP(AX1063,Auxiliar!$A:$C,3,0),"")</f>
        <v>2b 3% | 4b 4% | 6b 5% | 10b 8%  | 385b 0%</v>
      </c>
      <c r="CA1063" s="1">
        <v>10151</v>
      </c>
      <c r="CB1063" s="1" t="s">
        <v>35</v>
      </c>
      <c r="CC1063" s="6">
        <f>+IFERROR(VALUE(RIGHT(Tabla14[[#This Row],[B2B]],6)),"")</f>
        <v>10151</v>
      </c>
      <c r="CD1063" s="6" t="str">
        <f>+IFERROR(VLOOKUP(CB1063,Auxiliar!$A:$C,2,0),"")</f>
        <v>Corona 710cc</v>
      </c>
      <c r="CE1063" s="7" t="str">
        <f>+IFERROR(VLOOKUP(CB1063,Auxiliar!$A:$C,3,0),"")</f>
        <v>1b 10% | 85b 0%</v>
      </c>
      <c r="CM1063" s="1">
        <v>10199</v>
      </c>
      <c r="CN1063" s="1" t="s">
        <v>20</v>
      </c>
      <c r="CO1063" s="6">
        <v>10199</v>
      </c>
      <c r="CP1063" s="6" t="s">
        <v>20</v>
      </c>
      <c r="CQ1063" s="7" t="s">
        <v>21</v>
      </c>
      <c r="CY1063" s="1">
        <v>10199</v>
      </c>
      <c r="CZ1063" s="1" t="s">
        <v>16</v>
      </c>
      <c r="DA1063" s="6">
        <f>+IFERROR(VALUE(RIGHT(Tabla18[[#This Row],[B2B]],6)),"")</f>
        <v>10199</v>
      </c>
      <c r="DB1063" s="6" t="str">
        <f>+IFERROR(VLOOKUP(CZ1063,Auxiliar!$A:$C,2,0),"")</f>
        <v>PREMIUM</v>
      </c>
      <c r="DC1063" s="7" t="str">
        <f>+IFERROR(VLOOKUP(CZ1063,Auxiliar!$A:$C,3,0),"")</f>
        <v>0b 0% | 2b 2% | 5b 3,5% | 10b 5%</v>
      </c>
      <c r="DE1063" s="1">
        <v>10199</v>
      </c>
      <c r="DF1063" s="1" t="s">
        <v>19</v>
      </c>
      <c r="DG1063" s="6">
        <f>+IFERROR(VALUE(RIGHT(Tabla19[[#This Row],[B2B]],6)),"")</f>
        <v>10199</v>
      </c>
      <c r="DH1063" s="6" t="str">
        <f>+IFERROR(VLOOKUP(DF1063,Auxiliar!$A:$C,2,0),"")</f>
        <v>MICHELOB</v>
      </c>
      <c r="DI1063" s="7" t="str">
        <f>+IFERROR(VLOOKUP(DF1063,Auxiliar!$A:$C,3,0),"")</f>
        <v>1b 7% | 3b 22% | 8b 27%</v>
      </c>
      <c r="DK1063" s="1"/>
      <c r="DL1063" s="1"/>
      <c r="DM1063" s="6" t="str">
        <f>+IFERROR(VALUE(RIGHT(Tabla20[[#This Row],[B2B]],6)),"")</f>
        <v/>
      </c>
      <c r="DN1063" s="6" t="str">
        <f>+IFERROR(VLOOKUP(DL1063,Auxiliar!$A:$C,2,0),"")</f>
        <v/>
      </c>
      <c r="DO1063" s="7" t="str">
        <f>+IFERROR(VLOOKUP(DL1063,Auxiliar!$A:$C,3,0),"")</f>
        <v/>
      </c>
      <c r="DQ1063" s="1">
        <v>10134</v>
      </c>
      <c r="DR1063" s="12" t="s">
        <v>24</v>
      </c>
      <c r="DS1063" s="6">
        <f>+IFERROR(VALUE(RIGHT(Tabla21[[#This Row],[B2B]],6)),"")</f>
        <v>10134</v>
      </c>
      <c r="DT1063" s="6" t="str">
        <f>+IFERROR(VLOOKUP(DR1063,Auxiliar!$A:$C,2,0),"")</f>
        <v>CORONA PORRON</v>
      </c>
      <c r="DU1063" s="7" t="str">
        <f>+IFERROR(VLOOKUP(DR1063,Auxiliar!$A:$C,3,0),"")</f>
        <v>1b 5% | 20b 0%</v>
      </c>
      <c r="DW1063" s="1"/>
      <c r="DX1063" s="12"/>
      <c r="DY1063" s="6" t="str">
        <f>+IFERROR(VALUE(RIGHT(Tabla22[[#This Row],[B2B]],6)),"")</f>
        <v/>
      </c>
      <c r="DZ1063" s="6" t="str">
        <f>+IFERROR(VLOOKUP(DX1063,Auxiliar!$A:$C,2,0),"")</f>
        <v/>
      </c>
      <c r="EA1063" s="7" t="str">
        <f>+IFERROR(VLOOKUP(DX1063,Auxiliar!$A:$C,3,0),"")</f>
        <v/>
      </c>
      <c r="EC1063" s="1"/>
      <c r="ED1063" s="12"/>
      <c r="EE1063" s="6" t="str">
        <f>+IFERROR(VALUE(RIGHT(Tabla23[[#This Row],[B2B]],6)),"")</f>
        <v/>
      </c>
      <c r="EF1063" s="6" t="str">
        <f>+IFERROR(VLOOKUP(ED1063,Auxiliar!$A:$C,2,0),"")</f>
        <v/>
      </c>
      <c r="EG1063" s="7" t="str">
        <f>+IFERROR(VLOOKUP(ED1063,Auxiliar!$A:$C,3,0),"")</f>
        <v/>
      </c>
      <c r="EI1063" s="1"/>
      <c r="EJ1063" s="12"/>
      <c r="EK1063" s="6" t="str">
        <f>+IFERROR(VALUE(RIGHT(Tabla24[[#This Row],[B2B]],6)),"")</f>
        <v/>
      </c>
      <c r="EL1063" s="6" t="str">
        <f>+IFERROR(VLOOKUP(EJ1063,Auxiliar!$A:$C,2,0),"")</f>
        <v/>
      </c>
      <c r="EM1063" s="7" t="str">
        <f>+IFERROR(VLOOKUP(EJ1063,Auxiliar!$A:$C,3,0),"")</f>
        <v/>
      </c>
      <c r="EO1063" s="1"/>
      <c r="EP1063" s="12"/>
      <c r="EQ1063" s="6" t="str">
        <f>+IFERROR(VALUE(RIGHT(Tabla25[[#This Row],[B2B]],6)),"")</f>
        <v/>
      </c>
      <c r="ER1063" s="6" t="str">
        <f>+IFERROR(VLOOKUP(EP1063,Auxiliar!$A:$C,2,0),"")</f>
        <v/>
      </c>
      <c r="ES1063" s="7" t="str">
        <f>+IFERROR(VLOOKUP(EP1063,Auxiliar!$A:$C,3,0),"")</f>
        <v/>
      </c>
      <c r="EU1063" s="1"/>
      <c r="EV1063" s="12"/>
      <c r="EW1063" s="6" t="str">
        <f>+IFERROR(VALUE(RIGHT(Tabla26[[#This Row],[B2B]],6)),"")</f>
        <v/>
      </c>
      <c r="EX1063" s="6" t="str">
        <f>+IFERROR(VLOOKUP(EV1063,Auxiliar!$A:$C,2,0),"")</f>
        <v/>
      </c>
      <c r="EY1063" s="7" t="str">
        <f>+IFERROR(VLOOKUP(EV1063,Auxiliar!$A:$C,3,0),"")</f>
        <v/>
      </c>
      <c r="EZ1063" s="1"/>
      <c r="FA1063" s="12"/>
      <c r="FB1063" s="6" t="str">
        <f>+IFERROR(VALUE(RIGHT(Tabla27[[#This Row],[B2B]],6)),"")</f>
        <v/>
      </c>
      <c r="FC1063" s="6" t="str">
        <f>+IFERROR(VLOOKUP(FA1063,Auxiliar!$A:$C,2,0),"")</f>
        <v/>
      </c>
      <c r="FD1063" s="7" t="str">
        <f>+IFERROR(VLOOKUP(FA1063,Auxiliar!$A:$C,3,0),"")</f>
        <v/>
      </c>
      <c r="FE1063" s="1"/>
      <c r="FF1063" s="12"/>
      <c r="FG1063" s="6" t="str">
        <f>+IFERROR(VALUE(RIGHT(Tabla28[[#This Row],[B2B]],6)),"")</f>
        <v/>
      </c>
      <c r="FH1063" s="6" t="str">
        <f>+IFERROR(VLOOKUP(FF1063,Auxiliar!$A:$C,2,0),"")</f>
        <v/>
      </c>
      <c r="FI1063" s="7" t="str">
        <f>+IFERROR(VLOOKUP(FF1063,Auxiliar!$A:$C,3,0),"")</f>
        <v/>
      </c>
      <c r="FJ1063" s="1"/>
      <c r="FK1063" s="12"/>
      <c r="FL1063" s="6" t="str">
        <f>+IFERROR(VALUE(RIGHT(Tabla29[[#This Row],[B2B]],6)),"")</f>
        <v/>
      </c>
      <c r="FM1063" s="6" t="str">
        <f>+IFERROR(VLOOKUP(FK1063,Auxiliar!$A:$C,2,0),"")</f>
        <v/>
      </c>
      <c r="FN1063" s="7" t="str">
        <f>+IFERROR(VLOOKUP(FK1063,Auxiliar!$A:$C,3,0),"")</f>
        <v/>
      </c>
      <c r="FO1063" s="1"/>
      <c r="FP1063" s="12"/>
      <c r="FQ1063" s="6" t="str">
        <f>+IFERROR(VALUE(RIGHT(Tabla30[[#This Row],[B2B]],6)),"")</f>
        <v/>
      </c>
      <c r="FR1063" s="6" t="str">
        <f>+IFERROR(VLOOKUP(FP1063,Auxiliar!$A:$C,2,0),"")</f>
        <v/>
      </c>
      <c r="FS1063" s="7"/>
      <c r="FT1063" s="1"/>
      <c r="FU1063" s="12"/>
      <c r="FV1063" s="6" t="str">
        <f>+IFERROR(VALUE(RIGHT(Tabla31[[#This Row],[B2B]],6)),"")</f>
        <v/>
      </c>
      <c r="FW1063" s="6" t="str">
        <f>+IFERROR(VLOOKUP(FU1063,Auxiliar!$A:$C,2,0),"")</f>
        <v/>
      </c>
      <c r="FX1063" s="7" t="str">
        <f>+IFERROR(VLOOKUP(FU1063,Auxiliar!$A:$C,3,0),"")</f>
        <v/>
      </c>
      <c r="FY1063" s="1"/>
      <c r="FZ1063" s="12"/>
      <c r="GA1063" s="6" t="str">
        <f>+IFERROR(VALUE(RIGHT(Tabla32[[#This Row],[B2B]],6)),"")</f>
        <v/>
      </c>
      <c r="GB1063" s="6" t="str">
        <f>+IFERROR(VLOOKUP(FZ1063,Auxiliar!$A:$C,2,0),"")</f>
        <v/>
      </c>
      <c r="GC1063" s="7" t="str">
        <f>+IFERROR(VLOOKUP(FZ1063,Auxiliar!$A:$C,3,0),"")</f>
        <v/>
      </c>
      <c r="GD1063" s="1"/>
      <c r="GE1063" s="12"/>
      <c r="GF1063" s="6" t="str">
        <f>+IFERROR(VALUE(RIGHT(Tabla33[[#This Row],[B2B]],6)),"")</f>
        <v/>
      </c>
      <c r="GG1063" s="6" t="str">
        <f>+IFERROR(VLOOKUP(GE1063,Auxiliar!$A:$C,2,0),"")</f>
        <v/>
      </c>
      <c r="GH1063" s="7" t="str">
        <f>+IFERROR(VLOOKUP(GE1063,Auxiliar!$A:$C,3,0),"")</f>
        <v/>
      </c>
    </row>
    <row r="1064" spans="37:190" x14ac:dyDescent="0.25">
      <c r="AK1064" s="1">
        <v>13010</v>
      </c>
      <c r="AL1064" s="1" t="s">
        <v>30</v>
      </c>
      <c r="AM1064" s="6">
        <f>+IFERROR(VALUE(RIGHT(Tabla7[[#This Row],[B2B]],6)),"")</f>
        <v>13010</v>
      </c>
      <c r="AN1064" s="6" t="str">
        <f>+IFERROR(VLOOKUP(AL1064,Auxiliar!$A:$C,2,0),"")</f>
        <v>LATONES</v>
      </c>
      <c r="AO1064" s="7" t="str">
        <f>+IFERROR(VLOOKUP(AL1064,Auxiliar!$A:$C,3,0),"")</f>
        <v>1b 4% | 5b 7% | 97b 0%</v>
      </c>
      <c r="AW1064" s="1"/>
      <c r="AX1064" s="1" t="s">
        <v>32</v>
      </c>
      <c r="AY1064" s="6" t="str">
        <f>+IFERROR(VALUE(RIGHT(Tabla9[[#This Row],[B2B]],6)),"")</f>
        <v/>
      </c>
      <c r="AZ1064" s="6" t="str">
        <f>+IFERROR(VLOOKUP(AX1064,Auxiliar!$A:$C,2,0),"")</f>
        <v>LATONES</v>
      </c>
      <c r="BA1064" s="7" t="str">
        <f>+IFERROR(VLOOKUP(AX1064,Auxiliar!$A:$C,3,0),"")</f>
        <v>2b 3% | 4b 4% | 6b 5% | 10b 8%  | 385b 0%</v>
      </c>
      <c r="CA1064" s="1">
        <v>10159</v>
      </c>
      <c r="CB1064" s="1" t="s">
        <v>35</v>
      </c>
      <c r="CC1064" s="6">
        <f>+IFERROR(VALUE(RIGHT(Tabla14[[#This Row],[B2B]],6)),"")</f>
        <v>10159</v>
      </c>
      <c r="CD1064" s="6" t="str">
        <f>+IFERROR(VLOOKUP(CB1064,Auxiliar!$A:$C,2,0),"")</f>
        <v>Corona 710cc</v>
      </c>
      <c r="CE1064" s="7" t="str">
        <f>+IFERROR(VLOOKUP(CB1064,Auxiliar!$A:$C,3,0),"")</f>
        <v>1b 10% | 85b 0%</v>
      </c>
      <c r="CM1064" s="1">
        <v>10202</v>
      </c>
      <c r="CN1064" s="1" t="s">
        <v>20</v>
      </c>
      <c r="CO1064" s="6">
        <v>10202</v>
      </c>
      <c r="CP1064" s="6" t="s">
        <v>20</v>
      </c>
      <c r="CQ1064" s="7" t="s">
        <v>21</v>
      </c>
      <c r="CY1064" s="1">
        <v>10202</v>
      </c>
      <c r="CZ1064" s="1" t="s">
        <v>16</v>
      </c>
      <c r="DA1064" s="6">
        <f>+IFERROR(VALUE(RIGHT(Tabla18[[#This Row],[B2B]],6)),"")</f>
        <v>10202</v>
      </c>
      <c r="DB1064" s="6" t="str">
        <f>+IFERROR(VLOOKUP(CZ1064,Auxiliar!$A:$C,2,0),"")</f>
        <v>PREMIUM</v>
      </c>
      <c r="DC1064" s="7" t="str">
        <f>+IFERROR(VLOOKUP(CZ1064,Auxiliar!$A:$C,3,0),"")</f>
        <v>0b 0% | 2b 2% | 5b 3,5% | 10b 5%</v>
      </c>
      <c r="DE1064" s="1">
        <v>10202</v>
      </c>
      <c r="DF1064" s="1" t="s">
        <v>19</v>
      </c>
      <c r="DG1064" s="6">
        <f>+IFERROR(VALUE(RIGHT(Tabla19[[#This Row],[B2B]],6)),"")</f>
        <v>10202</v>
      </c>
      <c r="DH1064" s="6" t="str">
        <f>+IFERROR(VLOOKUP(DF1064,Auxiliar!$A:$C,2,0),"")</f>
        <v>MICHELOB</v>
      </c>
      <c r="DI1064" s="7" t="str">
        <f>+IFERROR(VLOOKUP(DF1064,Auxiliar!$A:$C,3,0),"")</f>
        <v>1b 7% | 3b 22% | 8b 27%</v>
      </c>
      <c r="DK1064" s="1"/>
      <c r="DL1064" s="1"/>
      <c r="DM1064" s="6" t="str">
        <f>+IFERROR(VALUE(RIGHT(Tabla20[[#This Row],[B2B]],6)),"")</f>
        <v/>
      </c>
      <c r="DN1064" s="6" t="str">
        <f>+IFERROR(VLOOKUP(DL1064,Auxiliar!$A:$C,2,0),"")</f>
        <v/>
      </c>
      <c r="DO1064" s="7" t="str">
        <f>+IFERROR(VLOOKUP(DL1064,Auxiliar!$A:$C,3,0),"")</f>
        <v/>
      </c>
      <c r="DQ1064" s="1">
        <v>10146</v>
      </c>
      <c r="DR1064" s="12" t="s">
        <v>24</v>
      </c>
      <c r="DS1064" s="6">
        <f>+IFERROR(VALUE(RIGHT(Tabla21[[#This Row],[B2B]],6)),"")</f>
        <v>10146</v>
      </c>
      <c r="DT1064" s="6" t="str">
        <f>+IFERROR(VLOOKUP(DR1064,Auxiliar!$A:$C,2,0),"")</f>
        <v>CORONA PORRON</v>
      </c>
      <c r="DU1064" s="7" t="str">
        <f>+IFERROR(VLOOKUP(DR1064,Auxiliar!$A:$C,3,0),"")</f>
        <v>1b 5% | 20b 0%</v>
      </c>
      <c r="DW1064" s="1"/>
      <c r="DX1064" s="12"/>
      <c r="DY1064" s="6" t="str">
        <f>+IFERROR(VALUE(RIGHT(Tabla22[[#This Row],[B2B]],6)),"")</f>
        <v/>
      </c>
      <c r="DZ1064" s="6" t="str">
        <f>+IFERROR(VLOOKUP(DX1064,Auxiliar!$A:$C,2,0),"")</f>
        <v/>
      </c>
      <c r="EA1064" s="7" t="str">
        <f>+IFERROR(VLOOKUP(DX1064,Auxiliar!$A:$C,3,0),"")</f>
        <v/>
      </c>
      <c r="EC1064" s="1"/>
      <c r="ED1064" s="12"/>
      <c r="EE1064" s="6" t="str">
        <f>+IFERROR(VALUE(RIGHT(Tabla23[[#This Row],[B2B]],6)),"")</f>
        <v/>
      </c>
      <c r="EF1064" s="6" t="str">
        <f>+IFERROR(VLOOKUP(ED1064,Auxiliar!$A:$C,2,0),"")</f>
        <v/>
      </c>
      <c r="EG1064" s="7" t="str">
        <f>+IFERROR(VLOOKUP(ED1064,Auxiliar!$A:$C,3,0),"")</f>
        <v/>
      </c>
      <c r="EI1064" s="1"/>
      <c r="EJ1064" s="12"/>
      <c r="EK1064" s="6" t="str">
        <f>+IFERROR(VALUE(RIGHT(Tabla24[[#This Row],[B2B]],6)),"")</f>
        <v/>
      </c>
      <c r="EL1064" s="6" t="str">
        <f>+IFERROR(VLOOKUP(EJ1064,Auxiliar!$A:$C,2,0),"")</f>
        <v/>
      </c>
      <c r="EM1064" s="7" t="str">
        <f>+IFERROR(VLOOKUP(EJ1064,Auxiliar!$A:$C,3,0),"")</f>
        <v/>
      </c>
      <c r="EO1064" s="1"/>
      <c r="EP1064" s="12"/>
      <c r="EQ1064" s="6" t="str">
        <f>+IFERROR(VALUE(RIGHT(Tabla25[[#This Row],[B2B]],6)),"")</f>
        <v/>
      </c>
      <c r="ER1064" s="6" t="str">
        <f>+IFERROR(VLOOKUP(EP1064,Auxiliar!$A:$C,2,0),"")</f>
        <v/>
      </c>
      <c r="ES1064" s="7" t="str">
        <f>+IFERROR(VLOOKUP(EP1064,Auxiliar!$A:$C,3,0),"")</f>
        <v/>
      </c>
      <c r="EU1064" s="1"/>
      <c r="EV1064" s="12"/>
      <c r="EW1064" s="6" t="str">
        <f>+IFERROR(VALUE(RIGHT(Tabla26[[#This Row],[B2B]],6)),"")</f>
        <v/>
      </c>
      <c r="EX1064" s="6" t="str">
        <f>+IFERROR(VLOOKUP(EV1064,Auxiliar!$A:$C,2,0),"")</f>
        <v/>
      </c>
      <c r="EY1064" s="7" t="str">
        <f>+IFERROR(VLOOKUP(EV1064,Auxiliar!$A:$C,3,0),"")</f>
        <v/>
      </c>
      <c r="EZ1064" s="1"/>
      <c r="FA1064" s="12"/>
      <c r="FB1064" s="6" t="str">
        <f>+IFERROR(VALUE(RIGHT(Tabla27[[#This Row],[B2B]],6)),"")</f>
        <v/>
      </c>
      <c r="FC1064" s="6" t="str">
        <f>+IFERROR(VLOOKUP(FA1064,Auxiliar!$A:$C,2,0),"")</f>
        <v/>
      </c>
      <c r="FD1064" s="7" t="str">
        <f>+IFERROR(VLOOKUP(FA1064,Auxiliar!$A:$C,3,0),"")</f>
        <v/>
      </c>
      <c r="FE1064" s="1"/>
      <c r="FF1064" s="12"/>
      <c r="FG1064" s="6" t="str">
        <f>+IFERROR(VALUE(RIGHT(Tabla28[[#This Row],[B2B]],6)),"")</f>
        <v/>
      </c>
      <c r="FH1064" s="6" t="str">
        <f>+IFERROR(VLOOKUP(FF1064,Auxiliar!$A:$C,2,0),"")</f>
        <v/>
      </c>
      <c r="FI1064" s="7" t="str">
        <f>+IFERROR(VLOOKUP(FF1064,Auxiliar!$A:$C,3,0),"")</f>
        <v/>
      </c>
      <c r="FJ1064" s="1"/>
      <c r="FK1064" s="12"/>
      <c r="FL1064" s="6" t="str">
        <f>+IFERROR(VALUE(RIGHT(Tabla29[[#This Row],[B2B]],6)),"")</f>
        <v/>
      </c>
      <c r="FM1064" s="6" t="str">
        <f>+IFERROR(VLOOKUP(FK1064,Auxiliar!$A:$C,2,0),"")</f>
        <v/>
      </c>
      <c r="FN1064" s="7" t="str">
        <f>+IFERROR(VLOOKUP(FK1064,Auxiliar!$A:$C,3,0),"")</f>
        <v/>
      </c>
      <c r="FO1064" s="1"/>
      <c r="FP1064" s="12"/>
      <c r="FQ1064" s="6" t="str">
        <f>+IFERROR(VALUE(RIGHT(Tabla30[[#This Row],[B2B]],6)),"")</f>
        <v/>
      </c>
      <c r="FR1064" s="6" t="str">
        <f>+IFERROR(VLOOKUP(FP1064,Auxiliar!$A:$C,2,0),"")</f>
        <v/>
      </c>
      <c r="FS1064" s="7"/>
      <c r="FT1064" s="1"/>
      <c r="FU1064" s="12"/>
      <c r="FV1064" s="6" t="str">
        <f>+IFERROR(VALUE(RIGHT(Tabla31[[#This Row],[B2B]],6)),"")</f>
        <v/>
      </c>
      <c r="FW1064" s="6" t="str">
        <f>+IFERROR(VLOOKUP(FU1064,Auxiliar!$A:$C,2,0),"")</f>
        <v/>
      </c>
      <c r="FX1064" s="7" t="str">
        <f>+IFERROR(VLOOKUP(FU1064,Auxiliar!$A:$C,3,0),"")</f>
        <v/>
      </c>
      <c r="FY1064" s="1"/>
      <c r="FZ1064" s="12"/>
      <c r="GA1064" s="6" t="str">
        <f>+IFERROR(VALUE(RIGHT(Tabla32[[#This Row],[B2B]],6)),"")</f>
        <v/>
      </c>
      <c r="GB1064" s="6" t="str">
        <f>+IFERROR(VLOOKUP(FZ1064,Auxiliar!$A:$C,2,0),"")</f>
        <v/>
      </c>
      <c r="GC1064" s="7" t="str">
        <f>+IFERROR(VLOOKUP(FZ1064,Auxiliar!$A:$C,3,0),"")</f>
        <v/>
      </c>
      <c r="GD1064" s="1"/>
      <c r="GE1064" s="12"/>
      <c r="GF1064" s="6" t="str">
        <f>+IFERROR(VALUE(RIGHT(Tabla33[[#This Row],[B2B]],6)),"")</f>
        <v/>
      </c>
      <c r="GG1064" s="6" t="str">
        <f>+IFERROR(VLOOKUP(GE1064,Auxiliar!$A:$C,2,0),"")</f>
        <v/>
      </c>
      <c r="GH1064" s="7" t="str">
        <f>+IFERROR(VLOOKUP(GE1064,Auxiliar!$A:$C,3,0),"")</f>
        <v/>
      </c>
    </row>
    <row r="1065" spans="37:190" x14ac:dyDescent="0.25">
      <c r="AK1065" s="1">
        <v>13016</v>
      </c>
      <c r="AL1065" s="1" t="s">
        <v>30</v>
      </c>
      <c r="AM1065" s="6">
        <f>+IFERROR(VALUE(RIGHT(Tabla7[[#This Row],[B2B]],6)),"")</f>
        <v>13016</v>
      </c>
      <c r="AN1065" s="6" t="str">
        <f>+IFERROR(VLOOKUP(AL1065,Auxiliar!$A:$C,2,0),"")</f>
        <v>LATONES</v>
      </c>
      <c r="AO1065" s="7" t="str">
        <f>+IFERROR(VLOOKUP(AL1065,Auxiliar!$A:$C,3,0),"")</f>
        <v>1b 4% | 5b 7% | 97b 0%</v>
      </c>
      <c r="AW1065" s="1"/>
      <c r="AX1065" s="1" t="s">
        <v>32</v>
      </c>
      <c r="AY1065" s="6" t="str">
        <f>+IFERROR(VALUE(RIGHT(Tabla9[[#This Row],[B2B]],6)),"")</f>
        <v/>
      </c>
      <c r="AZ1065" s="6" t="str">
        <f>+IFERROR(VLOOKUP(AX1065,Auxiliar!$A:$C,2,0),"")</f>
        <v>LATONES</v>
      </c>
      <c r="BA1065" s="7" t="str">
        <f>+IFERROR(VLOOKUP(AX1065,Auxiliar!$A:$C,3,0),"")</f>
        <v>2b 3% | 4b 4% | 6b 5% | 10b 8%  | 385b 0%</v>
      </c>
      <c r="CA1065" s="1">
        <v>10184</v>
      </c>
      <c r="CB1065" s="1" t="s">
        <v>35</v>
      </c>
      <c r="CC1065" s="6">
        <f>+IFERROR(VALUE(RIGHT(Tabla14[[#This Row],[B2B]],6)),"")</f>
        <v>10184</v>
      </c>
      <c r="CD1065" s="6" t="str">
        <f>+IFERROR(VLOOKUP(CB1065,Auxiliar!$A:$C,2,0),"")</f>
        <v>Corona 710cc</v>
      </c>
      <c r="CE1065" s="7" t="str">
        <f>+IFERROR(VLOOKUP(CB1065,Auxiliar!$A:$C,3,0),"")</f>
        <v>1b 10% | 85b 0%</v>
      </c>
      <c r="CM1065" s="1">
        <v>10203</v>
      </c>
      <c r="CN1065" s="1" t="s">
        <v>20</v>
      </c>
      <c r="CO1065" s="6">
        <v>10203</v>
      </c>
      <c r="CP1065" s="6" t="s">
        <v>20</v>
      </c>
      <c r="CQ1065" s="7" t="s">
        <v>21</v>
      </c>
      <c r="CY1065" s="1">
        <v>10203</v>
      </c>
      <c r="CZ1065" s="1" t="s">
        <v>16</v>
      </c>
      <c r="DA1065" s="6">
        <f>+IFERROR(VALUE(RIGHT(Tabla18[[#This Row],[B2B]],6)),"")</f>
        <v>10203</v>
      </c>
      <c r="DB1065" s="6" t="str">
        <f>+IFERROR(VLOOKUP(CZ1065,Auxiliar!$A:$C,2,0),"")</f>
        <v>PREMIUM</v>
      </c>
      <c r="DC1065" s="7" t="str">
        <f>+IFERROR(VLOOKUP(CZ1065,Auxiliar!$A:$C,3,0),"")</f>
        <v>0b 0% | 2b 2% | 5b 3,5% | 10b 5%</v>
      </c>
      <c r="DE1065" s="1">
        <v>10203</v>
      </c>
      <c r="DF1065" s="1" t="s">
        <v>19</v>
      </c>
      <c r="DG1065" s="6">
        <f>+IFERROR(VALUE(RIGHT(Tabla19[[#This Row],[B2B]],6)),"")</f>
        <v>10203</v>
      </c>
      <c r="DH1065" s="6" t="str">
        <f>+IFERROR(VLOOKUP(DF1065,Auxiliar!$A:$C,2,0),"")</f>
        <v>MICHELOB</v>
      </c>
      <c r="DI1065" s="7" t="str">
        <f>+IFERROR(VLOOKUP(DF1065,Auxiliar!$A:$C,3,0),"")</f>
        <v>1b 7% | 3b 22% | 8b 27%</v>
      </c>
      <c r="DK1065" s="1"/>
      <c r="DL1065" s="1"/>
      <c r="DM1065" s="6" t="str">
        <f>+IFERROR(VALUE(RIGHT(Tabla20[[#This Row],[B2B]],6)),"")</f>
        <v/>
      </c>
      <c r="DN1065" s="6" t="str">
        <f>+IFERROR(VLOOKUP(DL1065,Auxiliar!$A:$C,2,0),"")</f>
        <v/>
      </c>
      <c r="DO1065" s="7" t="str">
        <f>+IFERROR(VLOOKUP(DL1065,Auxiliar!$A:$C,3,0),"")</f>
        <v/>
      </c>
      <c r="DQ1065" s="1">
        <v>10151</v>
      </c>
      <c r="DR1065" s="12" t="s">
        <v>24</v>
      </c>
      <c r="DS1065" s="6">
        <f>+IFERROR(VALUE(RIGHT(Tabla21[[#This Row],[B2B]],6)),"")</f>
        <v>10151</v>
      </c>
      <c r="DT1065" s="6" t="str">
        <f>+IFERROR(VLOOKUP(DR1065,Auxiliar!$A:$C,2,0),"")</f>
        <v>CORONA PORRON</v>
      </c>
      <c r="DU1065" s="7" t="str">
        <f>+IFERROR(VLOOKUP(DR1065,Auxiliar!$A:$C,3,0),"")</f>
        <v>1b 5% | 20b 0%</v>
      </c>
      <c r="DW1065" s="1"/>
      <c r="DX1065" s="12"/>
      <c r="DY1065" s="6" t="str">
        <f>+IFERROR(VALUE(RIGHT(Tabla22[[#This Row],[B2B]],6)),"")</f>
        <v/>
      </c>
      <c r="DZ1065" s="6" t="str">
        <f>+IFERROR(VLOOKUP(DX1065,Auxiliar!$A:$C,2,0),"")</f>
        <v/>
      </c>
      <c r="EA1065" s="7" t="str">
        <f>+IFERROR(VLOOKUP(DX1065,Auxiliar!$A:$C,3,0),"")</f>
        <v/>
      </c>
      <c r="EC1065" s="1"/>
      <c r="ED1065" s="12"/>
      <c r="EE1065" s="6" t="str">
        <f>+IFERROR(VALUE(RIGHT(Tabla23[[#This Row],[B2B]],6)),"")</f>
        <v/>
      </c>
      <c r="EF1065" s="6" t="str">
        <f>+IFERROR(VLOOKUP(ED1065,Auxiliar!$A:$C,2,0),"")</f>
        <v/>
      </c>
      <c r="EG1065" s="7" t="str">
        <f>+IFERROR(VLOOKUP(ED1065,Auxiliar!$A:$C,3,0),"")</f>
        <v/>
      </c>
      <c r="EI1065" s="1"/>
      <c r="EJ1065" s="12"/>
      <c r="EK1065" s="6" t="str">
        <f>+IFERROR(VALUE(RIGHT(Tabla24[[#This Row],[B2B]],6)),"")</f>
        <v/>
      </c>
      <c r="EL1065" s="6" t="str">
        <f>+IFERROR(VLOOKUP(EJ1065,Auxiliar!$A:$C,2,0),"")</f>
        <v/>
      </c>
      <c r="EM1065" s="7" t="str">
        <f>+IFERROR(VLOOKUP(EJ1065,Auxiliar!$A:$C,3,0),"")</f>
        <v/>
      </c>
      <c r="EO1065" s="1"/>
      <c r="EP1065" s="12"/>
      <c r="EQ1065" s="6" t="str">
        <f>+IFERROR(VALUE(RIGHT(Tabla25[[#This Row],[B2B]],6)),"")</f>
        <v/>
      </c>
      <c r="ER1065" s="6" t="str">
        <f>+IFERROR(VLOOKUP(EP1065,Auxiliar!$A:$C,2,0),"")</f>
        <v/>
      </c>
      <c r="ES1065" s="7" t="str">
        <f>+IFERROR(VLOOKUP(EP1065,Auxiliar!$A:$C,3,0),"")</f>
        <v/>
      </c>
      <c r="EU1065" s="1"/>
      <c r="EV1065" s="12"/>
      <c r="EW1065" s="6" t="str">
        <f>+IFERROR(VALUE(RIGHT(Tabla26[[#This Row],[B2B]],6)),"")</f>
        <v/>
      </c>
      <c r="EX1065" s="6" t="str">
        <f>+IFERROR(VLOOKUP(EV1065,Auxiliar!$A:$C,2,0),"")</f>
        <v/>
      </c>
      <c r="EY1065" s="7" t="str">
        <f>+IFERROR(VLOOKUP(EV1065,Auxiliar!$A:$C,3,0),"")</f>
        <v/>
      </c>
      <c r="EZ1065" s="1"/>
      <c r="FA1065" s="12"/>
      <c r="FB1065" s="6" t="str">
        <f>+IFERROR(VALUE(RIGHT(Tabla27[[#This Row],[B2B]],6)),"")</f>
        <v/>
      </c>
      <c r="FC1065" s="6" t="str">
        <f>+IFERROR(VLOOKUP(FA1065,Auxiliar!$A:$C,2,0),"")</f>
        <v/>
      </c>
      <c r="FD1065" s="7" t="str">
        <f>+IFERROR(VLOOKUP(FA1065,Auxiliar!$A:$C,3,0),"")</f>
        <v/>
      </c>
      <c r="FE1065" s="1"/>
      <c r="FF1065" s="12"/>
      <c r="FG1065" s="6" t="str">
        <f>+IFERROR(VALUE(RIGHT(Tabla28[[#This Row],[B2B]],6)),"")</f>
        <v/>
      </c>
      <c r="FH1065" s="6" t="str">
        <f>+IFERROR(VLOOKUP(FF1065,Auxiliar!$A:$C,2,0),"")</f>
        <v/>
      </c>
      <c r="FI1065" s="7" t="str">
        <f>+IFERROR(VLOOKUP(FF1065,Auxiliar!$A:$C,3,0),"")</f>
        <v/>
      </c>
      <c r="FJ1065" s="1"/>
      <c r="FK1065" s="12"/>
      <c r="FL1065" s="6" t="str">
        <f>+IFERROR(VALUE(RIGHT(Tabla29[[#This Row],[B2B]],6)),"")</f>
        <v/>
      </c>
      <c r="FM1065" s="6" t="str">
        <f>+IFERROR(VLOOKUP(FK1065,Auxiliar!$A:$C,2,0),"")</f>
        <v/>
      </c>
      <c r="FN1065" s="7" t="str">
        <f>+IFERROR(VLOOKUP(FK1065,Auxiliar!$A:$C,3,0),"")</f>
        <v/>
      </c>
      <c r="FO1065" s="1"/>
      <c r="FP1065" s="12"/>
      <c r="FQ1065" s="6" t="str">
        <f>+IFERROR(VALUE(RIGHT(Tabla30[[#This Row],[B2B]],6)),"")</f>
        <v/>
      </c>
      <c r="FR1065" s="6" t="str">
        <f>+IFERROR(VLOOKUP(FP1065,Auxiliar!$A:$C,2,0),"")</f>
        <v/>
      </c>
      <c r="FS1065" s="7"/>
      <c r="FT1065" s="1"/>
      <c r="FU1065" s="12"/>
      <c r="FV1065" s="6" t="str">
        <f>+IFERROR(VALUE(RIGHT(Tabla31[[#This Row],[B2B]],6)),"")</f>
        <v/>
      </c>
      <c r="FW1065" s="6" t="str">
        <f>+IFERROR(VLOOKUP(FU1065,Auxiliar!$A:$C,2,0),"")</f>
        <v/>
      </c>
      <c r="FX1065" s="7" t="str">
        <f>+IFERROR(VLOOKUP(FU1065,Auxiliar!$A:$C,3,0),"")</f>
        <v/>
      </c>
      <c r="FY1065" s="1"/>
      <c r="FZ1065" s="12"/>
      <c r="GA1065" s="6" t="str">
        <f>+IFERROR(VALUE(RIGHT(Tabla32[[#This Row],[B2B]],6)),"")</f>
        <v/>
      </c>
      <c r="GB1065" s="6" t="str">
        <f>+IFERROR(VLOOKUP(FZ1065,Auxiliar!$A:$C,2,0),"")</f>
        <v/>
      </c>
      <c r="GC1065" s="7" t="str">
        <f>+IFERROR(VLOOKUP(FZ1065,Auxiliar!$A:$C,3,0),"")</f>
        <v/>
      </c>
      <c r="GD1065" s="1"/>
      <c r="GE1065" s="12"/>
      <c r="GF1065" s="6" t="str">
        <f>+IFERROR(VALUE(RIGHT(Tabla33[[#This Row],[B2B]],6)),"")</f>
        <v/>
      </c>
      <c r="GG1065" s="6" t="str">
        <f>+IFERROR(VLOOKUP(GE1065,Auxiliar!$A:$C,2,0),"")</f>
        <v/>
      </c>
      <c r="GH1065" s="7" t="str">
        <f>+IFERROR(VLOOKUP(GE1065,Auxiliar!$A:$C,3,0),"")</f>
        <v/>
      </c>
    </row>
    <row r="1066" spans="37:190" x14ac:dyDescent="0.25">
      <c r="AK1066" s="1">
        <v>13019</v>
      </c>
      <c r="AL1066" s="1" t="s">
        <v>30</v>
      </c>
      <c r="AM1066" s="6">
        <f>+IFERROR(VALUE(RIGHT(Tabla7[[#This Row],[B2B]],6)),"")</f>
        <v>13019</v>
      </c>
      <c r="AN1066" s="6" t="str">
        <f>+IFERROR(VLOOKUP(AL1066,Auxiliar!$A:$C,2,0),"")</f>
        <v>LATONES</v>
      </c>
      <c r="AO1066" s="7" t="str">
        <f>+IFERROR(VLOOKUP(AL1066,Auxiliar!$A:$C,3,0),"")</f>
        <v>1b 4% | 5b 7% | 97b 0%</v>
      </c>
      <c r="AW1066" s="1"/>
      <c r="AX1066" s="1" t="s">
        <v>32</v>
      </c>
      <c r="AY1066" s="6" t="str">
        <f>+IFERROR(VALUE(RIGHT(Tabla9[[#This Row],[B2B]],6)),"")</f>
        <v/>
      </c>
      <c r="AZ1066" s="6" t="str">
        <f>+IFERROR(VLOOKUP(AX1066,Auxiliar!$A:$C,2,0),"")</f>
        <v>LATONES</v>
      </c>
      <c r="BA1066" s="7" t="str">
        <f>+IFERROR(VLOOKUP(AX1066,Auxiliar!$A:$C,3,0),"")</f>
        <v>2b 3% | 4b 4% | 6b 5% | 10b 8%  | 385b 0%</v>
      </c>
      <c r="CA1066" s="1">
        <v>10186</v>
      </c>
      <c r="CB1066" s="1" t="s">
        <v>35</v>
      </c>
      <c r="CC1066" s="6">
        <f>+IFERROR(VALUE(RIGHT(Tabla14[[#This Row],[B2B]],6)),"")</f>
        <v>10186</v>
      </c>
      <c r="CD1066" s="6" t="str">
        <f>+IFERROR(VLOOKUP(CB1066,Auxiliar!$A:$C,2,0),"")</f>
        <v>Corona 710cc</v>
      </c>
      <c r="CE1066" s="7" t="str">
        <f>+IFERROR(VLOOKUP(CB1066,Auxiliar!$A:$C,3,0),"")</f>
        <v>1b 10% | 85b 0%</v>
      </c>
      <c r="CM1066" s="1">
        <v>10214</v>
      </c>
      <c r="CN1066" s="1" t="s">
        <v>20</v>
      </c>
      <c r="CO1066" s="6">
        <v>10214</v>
      </c>
      <c r="CP1066" s="6" t="s">
        <v>20</v>
      </c>
      <c r="CQ1066" s="7" t="s">
        <v>21</v>
      </c>
      <c r="CY1066" s="1">
        <v>10214</v>
      </c>
      <c r="CZ1066" s="1" t="s">
        <v>16</v>
      </c>
      <c r="DA1066" s="6">
        <f>+IFERROR(VALUE(RIGHT(Tabla18[[#This Row],[B2B]],6)),"")</f>
        <v>10214</v>
      </c>
      <c r="DB1066" s="6" t="str">
        <f>+IFERROR(VLOOKUP(CZ1066,Auxiliar!$A:$C,2,0),"")</f>
        <v>PREMIUM</v>
      </c>
      <c r="DC1066" s="7" t="str">
        <f>+IFERROR(VLOOKUP(CZ1066,Auxiliar!$A:$C,3,0),"")</f>
        <v>0b 0% | 2b 2% | 5b 3,5% | 10b 5%</v>
      </c>
      <c r="DE1066" s="1">
        <v>10214</v>
      </c>
      <c r="DF1066" s="1" t="s">
        <v>19</v>
      </c>
      <c r="DG1066" s="6">
        <f>+IFERROR(VALUE(RIGHT(Tabla19[[#This Row],[B2B]],6)),"")</f>
        <v>10214</v>
      </c>
      <c r="DH1066" s="6" t="str">
        <f>+IFERROR(VLOOKUP(DF1066,Auxiliar!$A:$C,2,0),"")</f>
        <v>MICHELOB</v>
      </c>
      <c r="DI1066" s="7" t="str">
        <f>+IFERROR(VLOOKUP(DF1066,Auxiliar!$A:$C,3,0),"")</f>
        <v>1b 7% | 3b 22% | 8b 27%</v>
      </c>
      <c r="DK1066" s="1"/>
      <c r="DL1066" s="1"/>
      <c r="DM1066" s="6" t="str">
        <f>+IFERROR(VALUE(RIGHT(Tabla20[[#This Row],[B2B]],6)),"")</f>
        <v/>
      </c>
      <c r="DN1066" s="6" t="str">
        <f>+IFERROR(VLOOKUP(DL1066,Auxiliar!$A:$C,2,0),"")</f>
        <v/>
      </c>
      <c r="DO1066" s="7" t="str">
        <f>+IFERROR(VLOOKUP(DL1066,Auxiliar!$A:$C,3,0),"")</f>
        <v/>
      </c>
      <c r="DQ1066" s="1">
        <v>10159</v>
      </c>
      <c r="DR1066" s="12" t="s">
        <v>24</v>
      </c>
      <c r="DS1066" s="6">
        <f>+IFERROR(VALUE(RIGHT(Tabla21[[#This Row],[B2B]],6)),"")</f>
        <v>10159</v>
      </c>
      <c r="DT1066" s="6" t="str">
        <f>+IFERROR(VLOOKUP(DR1066,Auxiliar!$A:$C,2,0),"")</f>
        <v>CORONA PORRON</v>
      </c>
      <c r="DU1066" s="7" t="str">
        <f>+IFERROR(VLOOKUP(DR1066,Auxiliar!$A:$C,3,0),"")</f>
        <v>1b 5% | 20b 0%</v>
      </c>
      <c r="DW1066" s="1"/>
      <c r="DX1066" s="12"/>
      <c r="DY1066" s="6" t="str">
        <f>+IFERROR(VALUE(RIGHT(Tabla22[[#This Row],[B2B]],6)),"")</f>
        <v/>
      </c>
      <c r="DZ1066" s="6" t="str">
        <f>+IFERROR(VLOOKUP(DX1066,Auxiliar!$A:$C,2,0),"")</f>
        <v/>
      </c>
      <c r="EA1066" s="7" t="str">
        <f>+IFERROR(VLOOKUP(DX1066,Auxiliar!$A:$C,3,0),"")</f>
        <v/>
      </c>
      <c r="EC1066" s="1"/>
      <c r="ED1066" s="12"/>
      <c r="EE1066" s="6" t="str">
        <f>+IFERROR(VALUE(RIGHT(Tabla23[[#This Row],[B2B]],6)),"")</f>
        <v/>
      </c>
      <c r="EF1066" s="6" t="str">
        <f>+IFERROR(VLOOKUP(ED1066,Auxiliar!$A:$C,2,0),"")</f>
        <v/>
      </c>
      <c r="EG1066" s="7" t="str">
        <f>+IFERROR(VLOOKUP(ED1066,Auxiliar!$A:$C,3,0),"")</f>
        <v/>
      </c>
      <c r="EI1066" s="1"/>
      <c r="EJ1066" s="12"/>
      <c r="EK1066" s="6" t="str">
        <f>+IFERROR(VALUE(RIGHT(Tabla24[[#This Row],[B2B]],6)),"")</f>
        <v/>
      </c>
      <c r="EL1066" s="6" t="str">
        <f>+IFERROR(VLOOKUP(EJ1066,Auxiliar!$A:$C,2,0),"")</f>
        <v/>
      </c>
      <c r="EM1066" s="7" t="str">
        <f>+IFERROR(VLOOKUP(EJ1066,Auxiliar!$A:$C,3,0),"")</f>
        <v/>
      </c>
      <c r="EO1066" s="1"/>
      <c r="EP1066" s="12"/>
      <c r="EQ1066" s="6" t="str">
        <f>+IFERROR(VALUE(RIGHT(Tabla25[[#This Row],[B2B]],6)),"")</f>
        <v/>
      </c>
      <c r="ER1066" s="6" t="str">
        <f>+IFERROR(VLOOKUP(EP1066,Auxiliar!$A:$C,2,0),"")</f>
        <v/>
      </c>
      <c r="ES1066" s="7" t="str">
        <f>+IFERROR(VLOOKUP(EP1066,Auxiliar!$A:$C,3,0),"")</f>
        <v/>
      </c>
      <c r="EU1066" s="1"/>
      <c r="EV1066" s="12"/>
      <c r="EW1066" s="6" t="str">
        <f>+IFERROR(VALUE(RIGHT(Tabla26[[#This Row],[B2B]],6)),"")</f>
        <v/>
      </c>
      <c r="EX1066" s="6" t="str">
        <f>+IFERROR(VLOOKUP(EV1066,Auxiliar!$A:$C,2,0),"")</f>
        <v/>
      </c>
      <c r="EY1066" s="7" t="str">
        <f>+IFERROR(VLOOKUP(EV1066,Auxiliar!$A:$C,3,0),"")</f>
        <v/>
      </c>
      <c r="EZ1066" s="1"/>
      <c r="FA1066" s="12"/>
      <c r="FB1066" s="6" t="str">
        <f>+IFERROR(VALUE(RIGHT(Tabla27[[#This Row],[B2B]],6)),"")</f>
        <v/>
      </c>
      <c r="FC1066" s="6" t="str">
        <f>+IFERROR(VLOOKUP(FA1066,Auxiliar!$A:$C,2,0),"")</f>
        <v/>
      </c>
      <c r="FD1066" s="7" t="str">
        <f>+IFERROR(VLOOKUP(FA1066,Auxiliar!$A:$C,3,0),"")</f>
        <v/>
      </c>
      <c r="FE1066" s="1"/>
      <c r="FF1066" s="12"/>
      <c r="FG1066" s="6" t="str">
        <f>+IFERROR(VALUE(RIGHT(Tabla28[[#This Row],[B2B]],6)),"")</f>
        <v/>
      </c>
      <c r="FH1066" s="6" t="str">
        <f>+IFERROR(VLOOKUP(FF1066,Auxiliar!$A:$C,2,0),"")</f>
        <v/>
      </c>
      <c r="FI1066" s="7" t="str">
        <f>+IFERROR(VLOOKUP(FF1066,Auxiliar!$A:$C,3,0),"")</f>
        <v/>
      </c>
      <c r="FJ1066" s="1"/>
      <c r="FK1066" s="12"/>
      <c r="FL1066" s="6" t="str">
        <f>+IFERROR(VALUE(RIGHT(Tabla29[[#This Row],[B2B]],6)),"")</f>
        <v/>
      </c>
      <c r="FM1066" s="6" t="str">
        <f>+IFERROR(VLOOKUP(FK1066,Auxiliar!$A:$C,2,0),"")</f>
        <v/>
      </c>
      <c r="FN1066" s="7" t="str">
        <f>+IFERROR(VLOOKUP(FK1066,Auxiliar!$A:$C,3,0),"")</f>
        <v/>
      </c>
      <c r="FO1066" s="1"/>
      <c r="FP1066" s="12"/>
      <c r="FQ1066" s="6" t="str">
        <f>+IFERROR(VALUE(RIGHT(Tabla30[[#This Row],[B2B]],6)),"")</f>
        <v/>
      </c>
      <c r="FR1066" s="6" t="str">
        <f>+IFERROR(VLOOKUP(FP1066,Auxiliar!$A:$C,2,0),"")</f>
        <v/>
      </c>
      <c r="FS1066" s="7"/>
      <c r="FT1066" s="1"/>
      <c r="FU1066" s="12"/>
      <c r="FV1066" s="6" t="str">
        <f>+IFERROR(VALUE(RIGHT(Tabla31[[#This Row],[B2B]],6)),"")</f>
        <v/>
      </c>
      <c r="FW1066" s="6" t="str">
        <f>+IFERROR(VLOOKUP(FU1066,Auxiliar!$A:$C,2,0),"")</f>
        <v/>
      </c>
      <c r="FX1066" s="7" t="str">
        <f>+IFERROR(VLOOKUP(FU1066,Auxiliar!$A:$C,3,0),"")</f>
        <v/>
      </c>
      <c r="FY1066" s="1"/>
      <c r="FZ1066" s="12"/>
      <c r="GA1066" s="6" t="str">
        <f>+IFERROR(VALUE(RIGHT(Tabla32[[#This Row],[B2B]],6)),"")</f>
        <v/>
      </c>
      <c r="GB1066" s="6" t="str">
        <f>+IFERROR(VLOOKUP(FZ1066,Auxiliar!$A:$C,2,0),"")</f>
        <v/>
      </c>
      <c r="GC1066" s="7" t="str">
        <f>+IFERROR(VLOOKUP(FZ1066,Auxiliar!$A:$C,3,0),"")</f>
        <v/>
      </c>
      <c r="GD1066" s="1"/>
      <c r="GE1066" s="12"/>
      <c r="GF1066" s="6" t="str">
        <f>+IFERROR(VALUE(RIGHT(Tabla33[[#This Row],[B2B]],6)),"")</f>
        <v/>
      </c>
      <c r="GG1066" s="6" t="str">
        <f>+IFERROR(VLOOKUP(GE1066,Auxiliar!$A:$C,2,0),"")</f>
        <v/>
      </c>
      <c r="GH1066" s="7" t="str">
        <f>+IFERROR(VLOOKUP(GE1066,Auxiliar!$A:$C,3,0),"")</f>
        <v/>
      </c>
    </row>
    <row r="1067" spans="37:190" x14ac:dyDescent="0.25">
      <c r="AK1067" s="1">
        <v>13020</v>
      </c>
      <c r="AL1067" s="1" t="s">
        <v>30</v>
      </c>
      <c r="AM1067" s="6">
        <f>+IFERROR(VALUE(RIGHT(Tabla7[[#This Row],[B2B]],6)),"")</f>
        <v>13020</v>
      </c>
      <c r="AN1067" s="6" t="str">
        <f>+IFERROR(VLOOKUP(AL1067,Auxiliar!$A:$C,2,0),"")</f>
        <v>LATONES</v>
      </c>
      <c r="AO1067" s="7" t="str">
        <f>+IFERROR(VLOOKUP(AL1067,Auxiliar!$A:$C,3,0),"")</f>
        <v>1b 4% | 5b 7% | 97b 0%</v>
      </c>
      <c r="AW1067" s="1"/>
      <c r="AX1067" s="1" t="s">
        <v>32</v>
      </c>
      <c r="AY1067" s="6" t="str">
        <f>+IFERROR(VALUE(RIGHT(Tabla9[[#This Row],[B2B]],6)),"")</f>
        <v/>
      </c>
      <c r="AZ1067" s="6" t="str">
        <f>+IFERROR(VLOOKUP(AX1067,Auxiliar!$A:$C,2,0),"")</f>
        <v>LATONES</v>
      </c>
      <c r="BA1067" s="7" t="str">
        <f>+IFERROR(VLOOKUP(AX1067,Auxiliar!$A:$C,3,0),"")</f>
        <v>2b 3% | 4b 4% | 6b 5% | 10b 8%  | 385b 0%</v>
      </c>
      <c r="CA1067" s="1">
        <v>10189</v>
      </c>
      <c r="CB1067" s="1" t="s">
        <v>35</v>
      </c>
      <c r="CC1067" s="6">
        <f>+IFERROR(VALUE(RIGHT(Tabla14[[#This Row],[B2B]],6)),"")</f>
        <v>10189</v>
      </c>
      <c r="CD1067" s="6" t="str">
        <f>+IFERROR(VLOOKUP(CB1067,Auxiliar!$A:$C,2,0),"")</f>
        <v>Corona 710cc</v>
      </c>
      <c r="CE1067" s="7" t="str">
        <f>+IFERROR(VLOOKUP(CB1067,Auxiliar!$A:$C,3,0),"")</f>
        <v>1b 10% | 85b 0%</v>
      </c>
      <c r="CM1067" s="1">
        <v>10221</v>
      </c>
      <c r="CN1067" s="1" t="s">
        <v>20</v>
      </c>
      <c r="CO1067" s="6">
        <v>10221</v>
      </c>
      <c r="CP1067" s="6" t="s">
        <v>20</v>
      </c>
      <c r="CQ1067" s="7" t="s">
        <v>21</v>
      </c>
      <c r="CY1067" s="1">
        <v>10221</v>
      </c>
      <c r="CZ1067" s="1" t="s">
        <v>16</v>
      </c>
      <c r="DA1067" s="6">
        <f>+IFERROR(VALUE(RIGHT(Tabla18[[#This Row],[B2B]],6)),"")</f>
        <v>10221</v>
      </c>
      <c r="DB1067" s="6" t="str">
        <f>+IFERROR(VLOOKUP(CZ1067,Auxiliar!$A:$C,2,0),"")</f>
        <v>PREMIUM</v>
      </c>
      <c r="DC1067" s="7" t="str">
        <f>+IFERROR(VLOOKUP(CZ1067,Auxiliar!$A:$C,3,0),"")</f>
        <v>0b 0% | 2b 2% | 5b 3,5% | 10b 5%</v>
      </c>
      <c r="DE1067" s="1">
        <v>10221</v>
      </c>
      <c r="DF1067" s="1" t="s">
        <v>19</v>
      </c>
      <c r="DG1067" s="6">
        <f>+IFERROR(VALUE(RIGHT(Tabla19[[#This Row],[B2B]],6)),"")</f>
        <v>10221</v>
      </c>
      <c r="DH1067" s="6" t="str">
        <f>+IFERROR(VLOOKUP(DF1067,Auxiliar!$A:$C,2,0),"")</f>
        <v>MICHELOB</v>
      </c>
      <c r="DI1067" s="7" t="str">
        <f>+IFERROR(VLOOKUP(DF1067,Auxiliar!$A:$C,3,0),"")</f>
        <v>1b 7% | 3b 22% | 8b 27%</v>
      </c>
      <c r="DK1067" s="1"/>
      <c r="DL1067" s="1"/>
      <c r="DM1067" s="6" t="str">
        <f>+IFERROR(VALUE(RIGHT(Tabla20[[#This Row],[B2B]],6)),"")</f>
        <v/>
      </c>
      <c r="DN1067" s="6" t="str">
        <f>+IFERROR(VLOOKUP(DL1067,Auxiliar!$A:$C,2,0),"")</f>
        <v/>
      </c>
      <c r="DO1067" s="7" t="str">
        <f>+IFERROR(VLOOKUP(DL1067,Auxiliar!$A:$C,3,0),"")</f>
        <v/>
      </c>
      <c r="DQ1067" s="1">
        <v>10184</v>
      </c>
      <c r="DR1067" s="12" t="s">
        <v>24</v>
      </c>
      <c r="DS1067" s="6">
        <f>+IFERROR(VALUE(RIGHT(Tabla21[[#This Row],[B2B]],6)),"")</f>
        <v>10184</v>
      </c>
      <c r="DT1067" s="6" t="str">
        <f>+IFERROR(VLOOKUP(DR1067,Auxiliar!$A:$C,2,0),"")</f>
        <v>CORONA PORRON</v>
      </c>
      <c r="DU1067" s="7" t="str">
        <f>+IFERROR(VLOOKUP(DR1067,Auxiliar!$A:$C,3,0),"")</f>
        <v>1b 5% | 20b 0%</v>
      </c>
      <c r="DW1067" s="1"/>
      <c r="DX1067" s="12"/>
      <c r="DY1067" s="6" t="str">
        <f>+IFERROR(VALUE(RIGHT(Tabla22[[#This Row],[B2B]],6)),"")</f>
        <v/>
      </c>
      <c r="DZ1067" s="6" t="str">
        <f>+IFERROR(VLOOKUP(DX1067,Auxiliar!$A:$C,2,0),"")</f>
        <v/>
      </c>
      <c r="EA1067" s="7" t="str">
        <f>+IFERROR(VLOOKUP(DX1067,Auxiliar!$A:$C,3,0),"")</f>
        <v/>
      </c>
      <c r="EC1067" s="1"/>
      <c r="ED1067" s="12"/>
      <c r="EE1067" s="6" t="str">
        <f>+IFERROR(VALUE(RIGHT(Tabla23[[#This Row],[B2B]],6)),"")</f>
        <v/>
      </c>
      <c r="EF1067" s="6" t="str">
        <f>+IFERROR(VLOOKUP(ED1067,Auxiliar!$A:$C,2,0),"")</f>
        <v/>
      </c>
      <c r="EG1067" s="7" t="str">
        <f>+IFERROR(VLOOKUP(ED1067,Auxiliar!$A:$C,3,0),"")</f>
        <v/>
      </c>
      <c r="EI1067" s="1"/>
      <c r="EJ1067" s="12"/>
      <c r="EK1067" s="6" t="str">
        <f>+IFERROR(VALUE(RIGHT(Tabla24[[#This Row],[B2B]],6)),"")</f>
        <v/>
      </c>
      <c r="EL1067" s="6" t="str">
        <f>+IFERROR(VLOOKUP(EJ1067,Auxiliar!$A:$C,2,0),"")</f>
        <v/>
      </c>
      <c r="EM1067" s="7" t="str">
        <f>+IFERROR(VLOOKUP(EJ1067,Auxiliar!$A:$C,3,0),"")</f>
        <v/>
      </c>
      <c r="EO1067" s="1"/>
      <c r="EP1067" s="12"/>
      <c r="EQ1067" s="6" t="str">
        <f>+IFERROR(VALUE(RIGHT(Tabla25[[#This Row],[B2B]],6)),"")</f>
        <v/>
      </c>
      <c r="ER1067" s="6" t="str">
        <f>+IFERROR(VLOOKUP(EP1067,Auxiliar!$A:$C,2,0),"")</f>
        <v/>
      </c>
      <c r="ES1067" s="7" t="str">
        <f>+IFERROR(VLOOKUP(EP1067,Auxiliar!$A:$C,3,0),"")</f>
        <v/>
      </c>
      <c r="EU1067" s="1"/>
      <c r="EV1067" s="12"/>
      <c r="EW1067" s="6" t="str">
        <f>+IFERROR(VALUE(RIGHT(Tabla26[[#This Row],[B2B]],6)),"")</f>
        <v/>
      </c>
      <c r="EX1067" s="6" t="str">
        <f>+IFERROR(VLOOKUP(EV1067,Auxiliar!$A:$C,2,0),"")</f>
        <v/>
      </c>
      <c r="EY1067" s="7" t="str">
        <f>+IFERROR(VLOOKUP(EV1067,Auxiliar!$A:$C,3,0),"")</f>
        <v/>
      </c>
      <c r="EZ1067" s="1"/>
      <c r="FA1067" s="12"/>
      <c r="FB1067" s="6" t="str">
        <f>+IFERROR(VALUE(RIGHT(Tabla27[[#This Row],[B2B]],6)),"")</f>
        <v/>
      </c>
      <c r="FC1067" s="6" t="str">
        <f>+IFERROR(VLOOKUP(FA1067,Auxiliar!$A:$C,2,0),"")</f>
        <v/>
      </c>
      <c r="FD1067" s="7" t="str">
        <f>+IFERROR(VLOOKUP(FA1067,Auxiliar!$A:$C,3,0),"")</f>
        <v/>
      </c>
      <c r="FE1067" s="1"/>
      <c r="FF1067" s="12"/>
      <c r="FG1067" s="6" t="str">
        <f>+IFERROR(VALUE(RIGHT(Tabla28[[#This Row],[B2B]],6)),"")</f>
        <v/>
      </c>
      <c r="FH1067" s="6" t="str">
        <f>+IFERROR(VLOOKUP(FF1067,Auxiliar!$A:$C,2,0),"")</f>
        <v/>
      </c>
      <c r="FI1067" s="7" t="str">
        <f>+IFERROR(VLOOKUP(FF1067,Auxiliar!$A:$C,3,0),"")</f>
        <v/>
      </c>
      <c r="FJ1067" s="1"/>
      <c r="FK1067" s="12"/>
      <c r="FL1067" s="6" t="str">
        <f>+IFERROR(VALUE(RIGHT(Tabla29[[#This Row],[B2B]],6)),"")</f>
        <v/>
      </c>
      <c r="FM1067" s="6" t="str">
        <f>+IFERROR(VLOOKUP(FK1067,Auxiliar!$A:$C,2,0),"")</f>
        <v/>
      </c>
      <c r="FN1067" s="7" t="str">
        <f>+IFERROR(VLOOKUP(FK1067,Auxiliar!$A:$C,3,0),"")</f>
        <v/>
      </c>
      <c r="FO1067" s="1"/>
      <c r="FP1067" s="12"/>
      <c r="FQ1067" s="6" t="str">
        <f>+IFERROR(VALUE(RIGHT(Tabla30[[#This Row],[B2B]],6)),"")</f>
        <v/>
      </c>
      <c r="FR1067" s="6" t="str">
        <f>+IFERROR(VLOOKUP(FP1067,Auxiliar!$A:$C,2,0),"")</f>
        <v/>
      </c>
      <c r="FS1067" s="7"/>
      <c r="FT1067" s="1"/>
      <c r="FU1067" s="12"/>
      <c r="FV1067" s="6" t="str">
        <f>+IFERROR(VALUE(RIGHT(Tabla31[[#This Row],[B2B]],6)),"")</f>
        <v/>
      </c>
      <c r="FW1067" s="6" t="str">
        <f>+IFERROR(VLOOKUP(FU1067,Auxiliar!$A:$C,2,0),"")</f>
        <v/>
      </c>
      <c r="FX1067" s="7" t="str">
        <f>+IFERROR(VLOOKUP(FU1067,Auxiliar!$A:$C,3,0),"")</f>
        <v/>
      </c>
      <c r="FY1067" s="1"/>
      <c r="FZ1067" s="12"/>
      <c r="GA1067" s="6" t="str">
        <f>+IFERROR(VALUE(RIGHT(Tabla32[[#This Row],[B2B]],6)),"")</f>
        <v/>
      </c>
      <c r="GB1067" s="6" t="str">
        <f>+IFERROR(VLOOKUP(FZ1067,Auxiliar!$A:$C,2,0),"")</f>
        <v/>
      </c>
      <c r="GC1067" s="7" t="str">
        <f>+IFERROR(VLOOKUP(FZ1067,Auxiliar!$A:$C,3,0),"")</f>
        <v/>
      </c>
      <c r="GD1067" s="1"/>
      <c r="GE1067" s="12"/>
      <c r="GF1067" s="6" t="str">
        <f>+IFERROR(VALUE(RIGHT(Tabla33[[#This Row],[B2B]],6)),"")</f>
        <v/>
      </c>
      <c r="GG1067" s="6" t="str">
        <f>+IFERROR(VLOOKUP(GE1067,Auxiliar!$A:$C,2,0),"")</f>
        <v/>
      </c>
      <c r="GH1067" s="7" t="str">
        <f>+IFERROR(VLOOKUP(GE1067,Auxiliar!$A:$C,3,0),"")</f>
        <v/>
      </c>
    </row>
    <row r="1068" spans="37:190" x14ac:dyDescent="0.25">
      <c r="AK1068" s="1">
        <v>13021</v>
      </c>
      <c r="AL1068" s="1" t="s">
        <v>30</v>
      </c>
      <c r="AM1068" s="6">
        <f>+IFERROR(VALUE(RIGHT(Tabla7[[#This Row],[B2B]],6)),"")</f>
        <v>13021</v>
      </c>
      <c r="AN1068" s="6" t="str">
        <f>+IFERROR(VLOOKUP(AL1068,Auxiliar!$A:$C,2,0),"")</f>
        <v>LATONES</v>
      </c>
      <c r="AO1068" s="7" t="str">
        <f>+IFERROR(VLOOKUP(AL1068,Auxiliar!$A:$C,3,0),"")</f>
        <v>1b 4% | 5b 7% | 97b 0%</v>
      </c>
      <c r="AW1068" s="1"/>
      <c r="AX1068" s="1" t="s">
        <v>32</v>
      </c>
      <c r="AY1068" s="6" t="str">
        <f>+IFERROR(VALUE(RIGHT(Tabla9[[#This Row],[B2B]],6)),"")</f>
        <v/>
      </c>
      <c r="AZ1068" s="6" t="str">
        <f>+IFERROR(VLOOKUP(AX1068,Auxiliar!$A:$C,2,0),"")</f>
        <v>LATONES</v>
      </c>
      <c r="BA1068" s="7" t="str">
        <f>+IFERROR(VLOOKUP(AX1068,Auxiliar!$A:$C,3,0),"")</f>
        <v>2b 3% | 4b 4% | 6b 5% | 10b 8%  | 385b 0%</v>
      </c>
      <c r="CA1068" s="1">
        <v>10197</v>
      </c>
      <c r="CB1068" s="1" t="s">
        <v>35</v>
      </c>
      <c r="CC1068" s="6">
        <f>+IFERROR(VALUE(RIGHT(Tabla14[[#This Row],[B2B]],6)),"")</f>
        <v>10197</v>
      </c>
      <c r="CD1068" s="6" t="str">
        <f>+IFERROR(VLOOKUP(CB1068,Auxiliar!$A:$C,2,0),"")</f>
        <v>Corona 710cc</v>
      </c>
      <c r="CE1068" s="7" t="str">
        <f>+IFERROR(VLOOKUP(CB1068,Auxiliar!$A:$C,3,0),"")</f>
        <v>1b 10% | 85b 0%</v>
      </c>
      <c r="CM1068" s="1">
        <v>10225</v>
      </c>
      <c r="CN1068" s="1" t="s">
        <v>20</v>
      </c>
      <c r="CO1068" s="6">
        <v>10225</v>
      </c>
      <c r="CP1068" s="6" t="s">
        <v>20</v>
      </c>
      <c r="CQ1068" s="7" t="s">
        <v>21</v>
      </c>
      <c r="CY1068" s="1">
        <v>10225</v>
      </c>
      <c r="CZ1068" s="1" t="s">
        <v>16</v>
      </c>
      <c r="DA1068" s="6">
        <f>+IFERROR(VALUE(RIGHT(Tabla18[[#This Row],[B2B]],6)),"")</f>
        <v>10225</v>
      </c>
      <c r="DB1068" s="6" t="str">
        <f>+IFERROR(VLOOKUP(CZ1068,Auxiliar!$A:$C,2,0),"")</f>
        <v>PREMIUM</v>
      </c>
      <c r="DC1068" s="7" t="str">
        <f>+IFERROR(VLOOKUP(CZ1068,Auxiliar!$A:$C,3,0),"")</f>
        <v>0b 0% | 2b 2% | 5b 3,5% | 10b 5%</v>
      </c>
      <c r="DE1068" s="1">
        <v>10225</v>
      </c>
      <c r="DF1068" s="1" t="s">
        <v>19</v>
      </c>
      <c r="DG1068" s="6">
        <f>+IFERROR(VALUE(RIGHT(Tabla19[[#This Row],[B2B]],6)),"")</f>
        <v>10225</v>
      </c>
      <c r="DH1068" s="6" t="str">
        <f>+IFERROR(VLOOKUP(DF1068,Auxiliar!$A:$C,2,0),"")</f>
        <v>MICHELOB</v>
      </c>
      <c r="DI1068" s="7" t="str">
        <f>+IFERROR(VLOOKUP(DF1068,Auxiliar!$A:$C,3,0),"")</f>
        <v>1b 7% | 3b 22% | 8b 27%</v>
      </c>
      <c r="DK1068" s="1"/>
      <c r="DL1068" s="1"/>
      <c r="DM1068" s="6" t="str">
        <f>+IFERROR(VALUE(RIGHT(Tabla20[[#This Row],[B2B]],6)),"")</f>
        <v/>
      </c>
      <c r="DN1068" s="6" t="str">
        <f>+IFERROR(VLOOKUP(DL1068,Auxiliar!$A:$C,2,0),"")</f>
        <v/>
      </c>
      <c r="DO1068" s="7" t="str">
        <f>+IFERROR(VLOOKUP(DL1068,Auxiliar!$A:$C,3,0),"")</f>
        <v/>
      </c>
      <c r="DQ1068" s="1">
        <v>10186</v>
      </c>
      <c r="DR1068" s="12" t="s">
        <v>24</v>
      </c>
      <c r="DS1068" s="6">
        <f>+IFERROR(VALUE(RIGHT(Tabla21[[#This Row],[B2B]],6)),"")</f>
        <v>10186</v>
      </c>
      <c r="DT1068" s="6" t="str">
        <f>+IFERROR(VLOOKUP(DR1068,Auxiliar!$A:$C,2,0),"")</f>
        <v>CORONA PORRON</v>
      </c>
      <c r="DU1068" s="7" t="str">
        <f>+IFERROR(VLOOKUP(DR1068,Auxiliar!$A:$C,3,0),"")</f>
        <v>1b 5% | 20b 0%</v>
      </c>
      <c r="DW1068" s="1"/>
      <c r="DX1068" s="12"/>
      <c r="DY1068" s="6" t="str">
        <f>+IFERROR(VALUE(RIGHT(Tabla22[[#This Row],[B2B]],6)),"")</f>
        <v/>
      </c>
      <c r="DZ1068" s="6" t="str">
        <f>+IFERROR(VLOOKUP(DX1068,Auxiliar!$A:$C,2,0),"")</f>
        <v/>
      </c>
      <c r="EA1068" s="7" t="str">
        <f>+IFERROR(VLOOKUP(DX1068,Auxiliar!$A:$C,3,0),"")</f>
        <v/>
      </c>
      <c r="EC1068" s="1"/>
      <c r="ED1068" s="12"/>
      <c r="EE1068" s="6" t="str">
        <f>+IFERROR(VALUE(RIGHT(Tabla23[[#This Row],[B2B]],6)),"")</f>
        <v/>
      </c>
      <c r="EF1068" s="6" t="str">
        <f>+IFERROR(VLOOKUP(ED1068,Auxiliar!$A:$C,2,0),"")</f>
        <v/>
      </c>
      <c r="EG1068" s="7" t="str">
        <f>+IFERROR(VLOOKUP(ED1068,Auxiliar!$A:$C,3,0),"")</f>
        <v/>
      </c>
      <c r="EI1068" s="1"/>
      <c r="EJ1068" s="12"/>
      <c r="EK1068" s="6" t="str">
        <f>+IFERROR(VALUE(RIGHT(Tabla24[[#This Row],[B2B]],6)),"")</f>
        <v/>
      </c>
      <c r="EL1068" s="6" t="str">
        <f>+IFERROR(VLOOKUP(EJ1068,Auxiliar!$A:$C,2,0),"")</f>
        <v/>
      </c>
      <c r="EM1068" s="7" t="str">
        <f>+IFERROR(VLOOKUP(EJ1068,Auxiliar!$A:$C,3,0),"")</f>
        <v/>
      </c>
      <c r="EO1068" s="1"/>
      <c r="EP1068" s="12"/>
      <c r="EQ1068" s="6" t="str">
        <f>+IFERROR(VALUE(RIGHT(Tabla25[[#This Row],[B2B]],6)),"")</f>
        <v/>
      </c>
      <c r="ER1068" s="6" t="str">
        <f>+IFERROR(VLOOKUP(EP1068,Auxiliar!$A:$C,2,0),"")</f>
        <v/>
      </c>
      <c r="ES1068" s="7" t="str">
        <f>+IFERROR(VLOOKUP(EP1068,Auxiliar!$A:$C,3,0),"")</f>
        <v/>
      </c>
      <c r="EU1068" s="1"/>
      <c r="EV1068" s="12"/>
      <c r="EW1068" s="6" t="str">
        <f>+IFERROR(VALUE(RIGHT(Tabla26[[#This Row],[B2B]],6)),"")</f>
        <v/>
      </c>
      <c r="EX1068" s="6" t="str">
        <f>+IFERROR(VLOOKUP(EV1068,Auxiliar!$A:$C,2,0),"")</f>
        <v/>
      </c>
      <c r="EY1068" s="7" t="str">
        <f>+IFERROR(VLOOKUP(EV1068,Auxiliar!$A:$C,3,0),"")</f>
        <v/>
      </c>
      <c r="EZ1068" s="1"/>
      <c r="FA1068" s="12"/>
      <c r="FB1068" s="6" t="str">
        <f>+IFERROR(VALUE(RIGHT(Tabla27[[#This Row],[B2B]],6)),"")</f>
        <v/>
      </c>
      <c r="FC1068" s="6" t="str">
        <f>+IFERROR(VLOOKUP(FA1068,Auxiliar!$A:$C,2,0),"")</f>
        <v/>
      </c>
      <c r="FD1068" s="7" t="str">
        <f>+IFERROR(VLOOKUP(FA1068,Auxiliar!$A:$C,3,0),"")</f>
        <v/>
      </c>
      <c r="FE1068" s="1"/>
      <c r="FF1068" s="12"/>
      <c r="FG1068" s="6" t="str">
        <f>+IFERROR(VALUE(RIGHT(Tabla28[[#This Row],[B2B]],6)),"")</f>
        <v/>
      </c>
      <c r="FH1068" s="6" t="str">
        <f>+IFERROR(VLOOKUP(FF1068,Auxiliar!$A:$C,2,0),"")</f>
        <v/>
      </c>
      <c r="FI1068" s="7" t="str">
        <f>+IFERROR(VLOOKUP(FF1068,Auxiliar!$A:$C,3,0),"")</f>
        <v/>
      </c>
      <c r="FJ1068" s="1"/>
      <c r="FK1068" s="12"/>
      <c r="FL1068" s="6" t="str">
        <f>+IFERROR(VALUE(RIGHT(Tabla29[[#This Row],[B2B]],6)),"")</f>
        <v/>
      </c>
      <c r="FM1068" s="6" t="str">
        <f>+IFERROR(VLOOKUP(FK1068,Auxiliar!$A:$C,2,0),"")</f>
        <v/>
      </c>
      <c r="FN1068" s="7" t="str">
        <f>+IFERROR(VLOOKUP(FK1068,Auxiliar!$A:$C,3,0),"")</f>
        <v/>
      </c>
      <c r="FO1068" s="1"/>
      <c r="FP1068" s="12"/>
      <c r="FQ1068" s="6" t="str">
        <f>+IFERROR(VALUE(RIGHT(Tabla30[[#This Row],[B2B]],6)),"")</f>
        <v/>
      </c>
      <c r="FR1068" s="6" t="str">
        <f>+IFERROR(VLOOKUP(FP1068,Auxiliar!$A:$C,2,0),"")</f>
        <v/>
      </c>
      <c r="FS1068" s="7"/>
      <c r="FT1068" s="1"/>
      <c r="FU1068" s="12"/>
      <c r="FV1068" s="6" t="str">
        <f>+IFERROR(VALUE(RIGHT(Tabla31[[#This Row],[B2B]],6)),"")</f>
        <v/>
      </c>
      <c r="FW1068" s="6" t="str">
        <f>+IFERROR(VLOOKUP(FU1068,Auxiliar!$A:$C,2,0),"")</f>
        <v/>
      </c>
      <c r="FX1068" s="7" t="str">
        <f>+IFERROR(VLOOKUP(FU1068,Auxiliar!$A:$C,3,0),"")</f>
        <v/>
      </c>
      <c r="FY1068" s="1"/>
      <c r="FZ1068" s="12"/>
      <c r="GA1068" s="6" t="str">
        <f>+IFERROR(VALUE(RIGHT(Tabla32[[#This Row],[B2B]],6)),"")</f>
        <v/>
      </c>
      <c r="GB1068" s="6" t="str">
        <f>+IFERROR(VLOOKUP(FZ1068,Auxiliar!$A:$C,2,0),"")</f>
        <v/>
      </c>
      <c r="GC1068" s="7" t="str">
        <f>+IFERROR(VLOOKUP(FZ1068,Auxiliar!$A:$C,3,0),"")</f>
        <v/>
      </c>
      <c r="GD1068" s="1"/>
      <c r="GE1068" s="12"/>
      <c r="GF1068" s="6" t="str">
        <f>+IFERROR(VALUE(RIGHT(Tabla33[[#This Row],[B2B]],6)),"")</f>
        <v/>
      </c>
      <c r="GG1068" s="6" t="str">
        <f>+IFERROR(VLOOKUP(GE1068,Auxiliar!$A:$C,2,0),"")</f>
        <v/>
      </c>
      <c r="GH1068" s="7" t="str">
        <f>+IFERROR(VLOOKUP(GE1068,Auxiliar!$A:$C,3,0),"")</f>
        <v/>
      </c>
    </row>
    <row r="1069" spans="37:190" x14ac:dyDescent="0.25">
      <c r="AK1069" s="1">
        <v>13029</v>
      </c>
      <c r="AL1069" s="1" t="s">
        <v>30</v>
      </c>
      <c r="AM1069" s="6">
        <f>+IFERROR(VALUE(RIGHT(Tabla7[[#This Row],[B2B]],6)),"")</f>
        <v>13029</v>
      </c>
      <c r="AN1069" s="6" t="str">
        <f>+IFERROR(VLOOKUP(AL1069,Auxiliar!$A:$C,2,0),"")</f>
        <v>LATONES</v>
      </c>
      <c r="AO1069" s="7" t="str">
        <f>+IFERROR(VLOOKUP(AL1069,Auxiliar!$A:$C,3,0),"")</f>
        <v>1b 4% | 5b 7% | 97b 0%</v>
      </c>
      <c r="AW1069" s="1"/>
      <c r="AX1069" s="1" t="s">
        <v>32</v>
      </c>
      <c r="AY1069" s="6" t="str">
        <f>+IFERROR(VALUE(RIGHT(Tabla9[[#This Row],[B2B]],6)),"")</f>
        <v/>
      </c>
      <c r="AZ1069" s="6" t="str">
        <f>+IFERROR(VLOOKUP(AX1069,Auxiliar!$A:$C,2,0),"")</f>
        <v>LATONES</v>
      </c>
      <c r="BA1069" s="7" t="str">
        <f>+IFERROR(VLOOKUP(AX1069,Auxiliar!$A:$C,3,0),"")</f>
        <v>2b 3% | 4b 4% | 6b 5% | 10b 8%  | 385b 0%</v>
      </c>
      <c r="CA1069" s="1">
        <v>10199</v>
      </c>
      <c r="CB1069" s="1" t="s">
        <v>35</v>
      </c>
      <c r="CC1069" s="6">
        <f>+IFERROR(VALUE(RIGHT(Tabla14[[#This Row],[B2B]],6)),"")</f>
        <v>10199</v>
      </c>
      <c r="CD1069" s="6" t="str">
        <f>+IFERROR(VLOOKUP(CB1069,Auxiliar!$A:$C,2,0),"")</f>
        <v>Corona 710cc</v>
      </c>
      <c r="CE1069" s="7" t="str">
        <f>+IFERROR(VLOOKUP(CB1069,Auxiliar!$A:$C,3,0),"")</f>
        <v>1b 10% | 85b 0%</v>
      </c>
      <c r="CM1069" s="1">
        <v>10244</v>
      </c>
      <c r="CN1069" s="1" t="s">
        <v>20</v>
      </c>
      <c r="CO1069" s="6">
        <v>10244</v>
      </c>
      <c r="CP1069" s="6" t="s">
        <v>20</v>
      </c>
      <c r="CQ1069" s="7" t="s">
        <v>21</v>
      </c>
      <c r="CY1069" s="1">
        <v>10244</v>
      </c>
      <c r="CZ1069" s="1" t="s">
        <v>16</v>
      </c>
      <c r="DA1069" s="6">
        <f>+IFERROR(VALUE(RIGHT(Tabla18[[#This Row],[B2B]],6)),"")</f>
        <v>10244</v>
      </c>
      <c r="DB1069" s="6" t="str">
        <f>+IFERROR(VLOOKUP(CZ1069,Auxiliar!$A:$C,2,0),"")</f>
        <v>PREMIUM</v>
      </c>
      <c r="DC1069" s="7" t="str">
        <f>+IFERROR(VLOOKUP(CZ1069,Auxiliar!$A:$C,3,0),"")</f>
        <v>0b 0% | 2b 2% | 5b 3,5% | 10b 5%</v>
      </c>
      <c r="DE1069" s="1">
        <v>10244</v>
      </c>
      <c r="DF1069" s="1" t="s">
        <v>19</v>
      </c>
      <c r="DG1069" s="6">
        <f>+IFERROR(VALUE(RIGHT(Tabla19[[#This Row],[B2B]],6)),"")</f>
        <v>10244</v>
      </c>
      <c r="DH1069" s="6" t="str">
        <f>+IFERROR(VLOOKUP(DF1069,Auxiliar!$A:$C,2,0),"")</f>
        <v>MICHELOB</v>
      </c>
      <c r="DI1069" s="7" t="str">
        <f>+IFERROR(VLOOKUP(DF1069,Auxiliar!$A:$C,3,0),"")</f>
        <v>1b 7% | 3b 22% | 8b 27%</v>
      </c>
      <c r="DK1069" s="1"/>
      <c r="DL1069" s="1"/>
      <c r="DM1069" s="6" t="str">
        <f>+IFERROR(VALUE(RIGHT(Tabla20[[#This Row],[B2B]],6)),"")</f>
        <v/>
      </c>
      <c r="DN1069" s="6" t="str">
        <f>+IFERROR(VLOOKUP(DL1069,Auxiliar!$A:$C,2,0),"")</f>
        <v/>
      </c>
      <c r="DO1069" s="7" t="str">
        <f>+IFERROR(VLOOKUP(DL1069,Auxiliar!$A:$C,3,0),"")</f>
        <v/>
      </c>
      <c r="DQ1069" s="1">
        <v>10189</v>
      </c>
      <c r="DR1069" s="12" t="s">
        <v>24</v>
      </c>
      <c r="DS1069" s="6">
        <f>+IFERROR(VALUE(RIGHT(Tabla21[[#This Row],[B2B]],6)),"")</f>
        <v>10189</v>
      </c>
      <c r="DT1069" s="6" t="str">
        <f>+IFERROR(VLOOKUP(DR1069,Auxiliar!$A:$C,2,0),"")</f>
        <v>CORONA PORRON</v>
      </c>
      <c r="DU1069" s="7" t="str">
        <f>+IFERROR(VLOOKUP(DR1069,Auxiliar!$A:$C,3,0),"")</f>
        <v>1b 5% | 20b 0%</v>
      </c>
      <c r="DW1069" s="1"/>
      <c r="DX1069" s="12"/>
      <c r="DY1069" s="6" t="str">
        <f>+IFERROR(VALUE(RIGHT(Tabla22[[#This Row],[B2B]],6)),"")</f>
        <v/>
      </c>
      <c r="DZ1069" s="6" t="str">
        <f>+IFERROR(VLOOKUP(DX1069,Auxiliar!$A:$C,2,0),"")</f>
        <v/>
      </c>
      <c r="EA1069" s="7" t="str">
        <f>+IFERROR(VLOOKUP(DX1069,Auxiliar!$A:$C,3,0),"")</f>
        <v/>
      </c>
      <c r="EC1069" s="1"/>
      <c r="ED1069" s="12"/>
      <c r="EE1069" s="6" t="str">
        <f>+IFERROR(VALUE(RIGHT(Tabla23[[#This Row],[B2B]],6)),"")</f>
        <v/>
      </c>
      <c r="EF1069" s="6" t="str">
        <f>+IFERROR(VLOOKUP(ED1069,Auxiliar!$A:$C,2,0),"")</f>
        <v/>
      </c>
      <c r="EG1069" s="7" t="str">
        <f>+IFERROR(VLOOKUP(ED1069,Auxiliar!$A:$C,3,0),"")</f>
        <v/>
      </c>
      <c r="EI1069" s="1"/>
      <c r="EJ1069" s="12"/>
      <c r="EK1069" s="6" t="str">
        <f>+IFERROR(VALUE(RIGHT(Tabla24[[#This Row],[B2B]],6)),"")</f>
        <v/>
      </c>
      <c r="EL1069" s="6" t="str">
        <f>+IFERROR(VLOOKUP(EJ1069,Auxiliar!$A:$C,2,0),"")</f>
        <v/>
      </c>
      <c r="EM1069" s="7" t="str">
        <f>+IFERROR(VLOOKUP(EJ1069,Auxiliar!$A:$C,3,0),"")</f>
        <v/>
      </c>
      <c r="EO1069" s="1"/>
      <c r="EP1069" s="12"/>
      <c r="EQ1069" s="6" t="str">
        <f>+IFERROR(VALUE(RIGHT(Tabla25[[#This Row],[B2B]],6)),"")</f>
        <v/>
      </c>
      <c r="ER1069" s="6" t="str">
        <f>+IFERROR(VLOOKUP(EP1069,Auxiliar!$A:$C,2,0),"")</f>
        <v/>
      </c>
      <c r="ES1069" s="7" t="str">
        <f>+IFERROR(VLOOKUP(EP1069,Auxiliar!$A:$C,3,0),"")</f>
        <v/>
      </c>
      <c r="EU1069" s="1"/>
      <c r="EV1069" s="12"/>
      <c r="EW1069" s="6" t="str">
        <f>+IFERROR(VALUE(RIGHT(Tabla26[[#This Row],[B2B]],6)),"")</f>
        <v/>
      </c>
      <c r="EX1069" s="6" t="str">
        <f>+IFERROR(VLOOKUP(EV1069,Auxiliar!$A:$C,2,0),"")</f>
        <v/>
      </c>
      <c r="EY1069" s="7" t="str">
        <f>+IFERROR(VLOOKUP(EV1069,Auxiliar!$A:$C,3,0),"")</f>
        <v/>
      </c>
      <c r="EZ1069" s="1"/>
      <c r="FA1069" s="12"/>
      <c r="FB1069" s="6" t="str">
        <f>+IFERROR(VALUE(RIGHT(Tabla27[[#This Row],[B2B]],6)),"")</f>
        <v/>
      </c>
      <c r="FC1069" s="6" t="str">
        <f>+IFERROR(VLOOKUP(FA1069,Auxiliar!$A:$C,2,0),"")</f>
        <v/>
      </c>
      <c r="FD1069" s="7" t="str">
        <f>+IFERROR(VLOOKUP(FA1069,Auxiliar!$A:$C,3,0),"")</f>
        <v/>
      </c>
      <c r="FE1069" s="1"/>
      <c r="FF1069" s="12"/>
      <c r="FG1069" s="6" t="str">
        <f>+IFERROR(VALUE(RIGHT(Tabla28[[#This Row],[B2B]],6)),"")</f>
        <v/>
      </c>
      <c r="FH1069" s="6" t="str">
        <f>+IFERROR(VLOOKUP(FF1069,Auxiliar!$A:$C,2,0),"")</f>
        <v/>
      </c>
      <c r="FI1069" s="7" t="str">
        <f>+IFERROR(VLOOKUP(FF1069,Auxiliar!$A:$C,3,0),"")</f>
        <v/>
      </c>
      <c r="FJ1069" s="1"/>
      <c r="FK1069" s="12"/>
      <c r="FL1069" s="6" t="str">
        <f>+IFERROR(VALUE(RIGHT(Tabla29[[#This Row],[B2B]],6)),"")</f>
        <v/>
      </c>
      <c r="FM1069" s="6" t="str">
        <f>+IFERROR(VLOOKUP(FK1069,Auxiliar!$A:$C,2,0),"")</f>
        <v/>
      </c>
      <c r="FN1069" s="7" t="str">
        <f>+IFERROR(VLOOKUP(FK1069,Auxiliar!$A:$C,3,0),"")</f>
        <v/>
      </c>
      <c r="FO1069" s="1"/>
      <c r="FP1069" s="12"/>
      <c r="FQ1069" s="6" t="str">
        <f>+IFERROR(VALUE(RIGHT(Tabla30[[#This Row],[B2B]],6)),"")</f>
        <v/>
      </c>
      <c r="FR1069" s="6" t="str">
        <f>+IFERROR(VLOOKUP(FP1069,Auxiliar!$A:$C,2,0),"")</f>
        <v/>
      </c>
      <c r="FS1069" s="7"/>
      <c r="FT1069" s="1"/>
      <c r="FU1069" s="12"/>
      <c r="FV1069" s="6" t="str">
        <f>+IFERROR(VALUE(RIGHT(Tabla31[[#This Row],[B2B]],6)),"")</f>
        <v/>
      </c>
      <c r="FW1069" s="6" t="str">
        <f>+IFERROR(VLOOKUP(FU1069,Auxiliar!$A:$C,2,0),"")</f>
        <v/>
      </c>
      <c r="FX1069" s="7" t="str">
        <f>+IFERROR(VLOOKUP(FU1069,Auxiliar!$A:$C,3,0),"")</f>
        <v/>
      </c>
      <c r="FY1069" s="1"/>
      <c r="FZ1069" s="12"/>
      <c r="GA1069" s="6" t="str">
        <f>+IFERROR(VALUE(RIGHT(Tabla32[[#This Row],[B2B]],6)),"")</f>
        <v/>
      </c>
      <c r="GB1069" s="6" t="str">
        <f>+IFERROR(VLOOKUP(FZ1069,Auxiliar!$A:$C,2,0),"")</f>
        <v/>
      </c>
      <c r="GC1069" s="7" t="str">
        <f>+IFERROR(VLOOKUP(FZ1069,Auxiliar!$A:$C,3,0),"")</f>
        <v/>
      </c>
      <c r="GD1069" s="1"/>
      <c r="GE1069" s="12"/>
      <c r="GF1069" s="6" t="str">
        <f>+IFERROR(VALUE(RIGHT(Tabla33[[#This Row],[B2B]],6)),"")</f>
        <v/>
      </c>
      <c r="GG1069" s="6" t="str">
        <f>+IFERROR(VLOOKUP(GE1069,Auxiliar!$A:$C,2,0),"")</f>
        <v/>
      </c>
      <c r="GH1069" s="7" t="str">
        <f>+IFERROR(VLOOKUP(GE1069,Auxiliar!$A:$C,3,0),"")</f>
        <v/>
      </c>
    </row>
    <row r="1070" spans="37:190" x14ac:dyDescent="0.25">
      <c r="AK1070" s="1">
        <v>13032</v>
      </c>
      <c r="AL1070" s="1" t="s">
        <v>30</v>
      </c>
      <c r="AM1070" s="6">
        <f>+IFERROR(VALUE(RIGHT(Tabla7[[#This Row],[B2B]],6)),"")</f>
        <v>13032</v>
      </c>
      <c r="AN1070" s="6" t="str">
        <f>+IFERROR(VLOOKUP(AL1070,Auxiliar!$A:$C,2,0),"")</f>
        <v>LATONES</v>
      </c>
      <c r="AO1070" s="7" t="str">
        <f>+IFERROR(VLOOKUP(AL1070,Auxiliar!$A:$C,3,0),"")</f>
        <v>1b 4% | 5b 7% | 97b 0%</v>
      </c>
      <c r="AW1070" s="1"/>
      <c r="AX1070" s="1" t="s">
        <v>32</v>
      </c>
      <c r="AY1070" s="6" t="str">
        <f>+IFERROR(VALUE(RIGHT(Tabla9[[#This Row],[B2B]],6)),"")</f>
        <v/>
      </c>
      <c r="AZ1070" s="6" t="str">
        <f>+IFERROR(VLOOKUP(AX1070,Auxiliar!$A:$C,2,0),"")</f>
        <v>LATONES</v>
      </c>
      <c r="BA1070" s="7" t="str">
        <f>+IFERROR(VLOOKUP(AX1070,Auxiliar!$A:$C,3,0),"")</f>
        <v>2b 3% | 4b 4% | 6b 5% | 10b 8%  | 385b 0%</v>
      </c>
      <c r="CA1070" s="1">
        <v>10202</v>
      </c>
      <c r="CB1070" s="1" t="s">
        <v>35</v>
      </c>
      <c r="CC1070" s="6">
        <f>+IFERROR(VALUE(RIGHT(Tabla14[[#This Row],[B2B]],6)),"")</f>
        <v>10202</v>
      </c>
      <c r="CD1070" s="6" t="str">
        <f>+IFERROR(VLOOKUP(CB1070,Auxiliar!$A:$C,2,0),"")</f>
        <v>Corona 710cc</v>
      </c>
      <c r="CE1070" s="7" t="str">
        <f>+IFERROR(VLOOKUP(CB1070,Auxiliar!$A:$C,3,0),"")</f>
        <v>1b 10% | 85b 0%</v>
      </c>
      <c r="CM1070" s="1">
        <v>10246</v>
      </c>
      <c r="CN1070" s="1" t="s">
        <v>20</v>
      </c>
      <c r="CO1070" s="6">
        <v>10246</v>
      </c>
      <c r="CP1070" s="6" t="s">
        <v>20</v>
      </c>
      <c r="CQ1070" s="7" t="s">
        <v>21</v>
      </c>
      <c r="CY1070" s="1">
        <v>10246</v>
      </c>
      <c r="CZ1070" s="1" t="s">
        <v>16</v>
      </c>
      <c r="DA1070" s="6">
        <f>+IFERROR(VALUE(RIGHT(Tabla18[[#This Row],[B2B]],6)),"")</f>
        <v>10246</v>
      </c>
      <c r="DB1070" s="6" t="str">
        <f>+IFERROR(VLOOKUP(CZ1070,Auxiliar!$A:$C,2,0),"")</f>
        <v>PREMIUM</v>
      </c>
      <c r="DC1070" s="7" t="str">
        <f>+IFERROR(VLOOKUP(CZ1070,Auxiliar!$A:$C,3,0),"")</f>
        <v>0b 0% | 2b 2% | 5b 3,5% | 10b 5%</v>
      </c>
      <c r="DE1070" s="1">
        <v>10246</v>
      </c>
      <c r="DF1070" s="1" t="s">
        <v>19</v>
      </c>
      <c r="DG1070" s="6">
        <f>+IFERROR(VALUE(RIGHT(Tabla19[[#This Row],[B2B]],6)),"")</f>
        <v>10246</v>
      </c>
      <c r="DH1070" s="6" t="str">
        <f>+IFERROR(VLOOKUP(DF1070,Auxiliar!$A:$C,2,0),"")</f>
        <v>MICHELOB</v>
      </c>
      <c r="DI1070" s="7" t="str">
        <f>+IFERROR(VLOOKUP(DF1070,Auxiliar!$A:$C,3,0),"")</f>
        <v>1b 7% | 3b 22% | 8b 27%</v>
      </c>
      <c r="DK1070" s="1"/>
      <c r="DL1070" s="1"/>
      <c r="DM1070" s="6" t="str">
        <f>+IFERROR(VALUE(RIGHT(Tabla20[[#This Row],[B2B]],6)),"")</f>
        <v/>
      </c>
      <c r="DN1070" s="6" t="str">
        <f>+IFERROR(VLOOKUP(DL1070,Auxiliar!$A:$C,2,0),"")</f>
        <v/>
      </c>
      <c r="DO1070" s="7" t="str">
        <f>+IFERROR(VLOOKUP(DL1070,Auxiliar!$A:$C,3,0),"")</f>
        <v/>
      </c>
      <c r="DQ1070" s="1">
        <v>10197</v>
      </c>
      <c r="DR1070" s="12" t="s">
        <v>24</v>
      </c>
      <c r="DS1070" s="6">
        <f>+IFERROR(VALUE(RIGHT(Tabla21[[#This Row],[B2B]],6)),"")</f>
        <v>10197</v>
      </c>
      <c r="DT1070" s="6" t="str">
        <f>+IFERROR(VLOOKUP(DR1070,Auxiliar!$A:$C,2,0),"")</f>
        <v>CORONA PORRON</v>
      </c>
      <c r="DU1070" s="7" t="str">
        <f>+IFERROR(VLOOKUP(DR1070,Auxiliar!$A:$C,3,0),"")</f>
        <v>1b 5% | 20b 0%</v>
      </c>
      <c r="DW1070" s="1"/>
      <c r="DX1070" s="12"/>
      <c r="DY1070" s="6" t="str">
        <f>+IFERROR(VALUE(RIGHT(Tabla22[[#This Row],[B2B]],6)),"")</f>
        <v/>
      </c>
      <c r="DZ1070" s="6" t="str">
        <f>+IFERROR(VLOOKUP(DX1070,Auxiliar!$A:$C,2,0),"")</f>
        <v/>
      </c>
      <c r="EA1070" s="7" t="str">
        <f>+IFERROR(VLOOKUP(DX1070,Auxiliar!$A:$C,3,0),"")</f>
        <v/>
      </c>
      <c r="EC1070" s="1"/>
      <c r="ED1070" s="12"/>
      <c r="EE1070" s="6" t="str">
        <f>+IFERROR(VALUE(RIGHT(Tabla23[[#This Row],[B2B]],6)),"")</f>
        <v/>
      </c>
      <c r="EF1070" s="6" t="str">
        <f>+IFERROR(VLOOKUP(ED1070,Auxiliar!$A:$C,2,0),"")</f>
        <v/>
      </c>
      <c r="EG1070" s="7" t="str">
        <f>+IFERROR(VLOOKUP(ED1070,Auxiliar!$A:$C,3,0),"")</f>
        <v/>
      </c>
      <c r="EI1070" s="1"/>
      <c r="EJ1070" s="12"/>
      <c r="EK1070" s="6" t="str">
        <f>+IFERROR(VALUE(RIGHT(Tabla24[[#This Row],[B2B]],6)),"")</f>
        <v/>
      </c>
      <c r="EL1070" s="6" t="str">
        <f>+IFERROR(VLOOKUP(EJ1070,Auxiliar!$A:$C,2,0),"")</f>
        <v/>
      </c>
      <c r="EM1070" s="7" t="str">
        <f>+IFERROR(VLOOKUP(EJ1070,Auxiliar!$A:$C,3,0),"")</f>
        <v/>
      </c>
      <c r="EO1070" s="1"/>
      <c r="EP1070" s="12"/>
      <c r="EQ1070" s="6" t="str">
        <f>+IFERROR(VALUE(RIGHT(Tabla25[[#This Row],[B2B]],6)),"")</f>
        <v/>
      </c>
      <c r="ER1070" s="6" t="str">
        <f>+IFERROR(VLOOKUP(EP1070,Auxiliar!$A:$C,2,0),"")</f>
        <v/>
      </c>
      <c r="ES1070" s="7" t="str">
        <f>+IFERROR(VLOOKUP(EP1070,Auxiliar!$A:$C,3,0),"")</f>
        <v/>
      </c>
      <c r="EU1070" s="1"/>
      <c r="EV1070" s="12"/>
      <c r="EW1070" s="6" t="str">
        <f>+IFERROR(VALUE(RIGHT(Tabla26[[#This Row],[B2B]],6)),"")</f>
        <v/>
      </c>
      <c r="EX1070" s="6" t="str">
        <f>+IFERROR(VLOOKUP(EV1070,Auxiliar!$A:$C,2,0),"")</f>
        <v/>
      </c>
      <c r="EY1070" s="7" t="str">
        <f>+IFERROR(VLOOKUP(EV1070,Auxiliar!$A:$C,3,0),"")</f>
        <v/>
      </c>
      <c r="EZ1070" s="1"/>
      <c r="FA1070" s="12"/>
      <c r="FB1070" s="6" t="str">
        <f>+IFERROR(VALUE(RIGHT(Tabla27[[#This Row],[B2B]],6)),"")</f>
        <v/>
      </c>
      <c r="FC1070" s="6" t="str">
        <f>+IFERROR(VLOOKUP(FA1070,Auxiliar!$A:$C,2,0),"")</f>
        <v/>
      </c>
      <c r="FD1070" s="7" t="str">
        <f>+IFERROR(VLOOKUP(FA1070,Auxiliar!$A:$C,3,0),"")</f>
        <v/>
      </c>
      <c r="FE1070" s="1"/>
      <c r="FF1070" s="12"/>
      <c r="FG1070" s="6" t="str">
        <f>+IFERROR(VALUE(RIGHT(Tabla28[[#This Row],[B2B]],6)),"")</f>
        <v/>
      </c>
      <c r="FH1070" s="6" t="str">
        <f>+IFERROR(VLOOKUP(FF1070,Auxiliar!$A:$C,2,0),"")</f>
        <v/>
      </c>
      <c r="FI1070" s="7" t="str">
        <f>+IFERROR(VLOOKUP(FF1070,Auxiliar!$A:$C,3,0),"")</f>
        <v/>
      </c>
      <c r="FJ1070" s="1"/>
      <c r="FK1070" s="12"/>
      <c r="FL1070" s="6" t="str">
        <f>+IFERROR(VALUE(RIGHT(Tabla29[[#This Row],[B2B]],6)),"")</f>
        <v/>
      </c>
      <c r="FM1070" s="6" t="str">
        <f>+IFERROR(VLOOKUP(FK1070,Auxiliar!$A:$C,2,0),"")</f>
        <v/>
      </c>
      <c r="FN1070" s="7" t="str">
        <f>+IFERROR(VLOOKUP(FK1070,Auxiliar!$A:$C,3,0),"")</f>
        <v/>
      </c>
      <c r="FO1070" s="1"/>
      <c r="FP1070" s="12"/>
      <c r="FQ1070" s="6" t="str">
        <f>+IFERROR(VALUE(RIGHT(Tabla30[[#This Row],[B2B]],6)),"")</f>
        <v/>
      </c>
      <c r="FR1070" s="6" t="str">
        <f>+IFERROR(VLOOKUP(FP1070,Auxiliar!$A:$C,2,0),"")</f>
        <v/>
      </c>
      <c r="FS1070" s="7"/>
      <c r="FT1070" s="1"/>
      <c r="FU1070" s="12"/>
      <c r="FV1070" s="6" t="str">
        <f>+IFERROR(VALUE(RIGHT(Tabla31[[#This Row],[B2B]],6)),"")</f>
        <v/>
      </c>
      <c r="FW1070" s="6" t="str">
        <f>+IFERROR(VLOOKUP(FU1070,Auxiliar!$A:$C,2,0),"")</f>
        <v/>
      </c>
      <c r="FX1070" s="7" t="str">
        <f>+IFERROR(VLOOKUP(FU1070,Auxiliar!$A:$C,3,0),"")</f>
        <v/>
      </c>
      <c r="FY1070" s="1"/>
      <c r="FZ1070" s="12"/>
      <c r="GA1070" s="6" t="str">
        <f>+IFERROR(VALUE(RIGHT(Tabla32[[#This Row],[B2B]],6)),"")</f>
        <v/>
      </c>
      <c r="GB1070" s="6" t="str">
        <f>+IFERROR(VLOOKUP(FZ1070,Auxiliar!$A:$C,2,0),"")</f>
        <v/>
      </c>
      <c r="GC1070" s="7" t="str">
        <f>+IFERROR(VLOOKUP(FZ1070,Auxiliar!$A:$C,3,0),"")</f>
        <v/>
      </c>
      <c r="GD1070" s="1"/>
      <c r="GE1070" s="12"/>
      <c r="GF1070" s="6" t="str">
        <f>+IFERROR(VALUE(RIGHT(Tabla33[[#This Row],[B2B]],6)),"")</f>
        <v/>
      </c>
      <c r="GG1070" s="6" t="str">
        <f>+IFERROR(VLOOKUP(GE1070,Auxiliar!$A:$C,2,0),"")</f>
        <v/>
      </c>
      <c r="GH1070" s="7" t="str">
        <f>+IFERROR(VLOOKUP(GE1070,Auxiliar!$A:$C,3,0),"")</f>
        <v/>
      </c>
    </row>
    <row r="1071" spans="37:190" x14ac:dyDescent="0.25">
      <c r="AK1071" s="1">
        <v>13034</v>
      </c>
      <c r="AL1071" s="1" t="s">
        <v>30</v>
      </c>
      <c r="AM1071" s="6">
        <f>+IFERROR(VALUE(RIGHT(Tabla7[[#This Row],[B2B]],6)),"")</f>
        <v>13034</v>
      </c>
      <c r="AN1071" s="6" t="str">
        <f>+IFERROR(VLOOKUP(AL1071,Auxiliar!$A:$C,2,0),"")</f>
        <v>LATONES</v>
      </c>
      <c r="AO1071" s="7" t="str">
        <f>+IFERROR(VLOOKUP(AL1071,Auxiliar!$A:$C,3,0),"")</f>
        <v>1b 4% | 5b 7% | 97b 0%</v>
      </c>
      <c r="AW1071" s="1"/>
      <c r="AX1071" s="1" t="s">
        <v>32</v>
      </c>
      <c r="AY1071" s="6" t="str">
        <f>+IFERROR(VALUE(RIGHT(Tabla9[[#This Row],[B2B]],6)),"")</f>
        <v/>
      </c>
      <c r="AZ1071" s="6" t="str">
        <f>+IFERROR(VLOOKUP(AX1071,Auxiliar!$A:$C,2,0),"")</f>
        <v>LATONES</v>
      </c>
      <c r="BA1071" s="7" t="str">
        <f>+IFERROR(VLOOKUP(AX1071,Auxiliar!$A:$C,3,0),"")</f>
        <v>2b 3% | 4b 4% | 6b 5% | 10b 8%  | 385b 0%</v>
      </c>
      <c r="CA1071" s="1">
        <v>10203</v>
      </c>
      <c r="CB1071" s="1" t="s">
        <v>35</v>
      </c>
      <c r="CC1071" s="6">
        <f>+IFERROR(VALUE(RIGHT(Tabla14[[#This Row],[B2B]],6)),"")</f>
        <v>10203</v>
      </c>
      <c r="CD1071" s="6" t="str">
        <f>+IFERROR(VLOOKUP(CB1071,Auxiliar!$A:$C,2,0),"")</f>
        <v>Corona 710cc</v>
      </c>
      <c r="CE1071" s="7" t="str">
        <f>+IFERROR(VLOOKUP(CB1071,Auxiliar!$A:$C,3,0),"")</f>
        <v>1b 10% | 85b 0%</v>
      </c>
      <c r="CM1071" s="1">
        <v>10250</v>
      </c>
      <c r="CN1071" s="1" t="s">
        <v>20</v>
      </c>
      <c r="CO1071" s="6">
        <v>10250</v>
      </c>
      <c r="CP1071" s="6" t="s">
        <v>20</v>
      </c>
      <c r="CQ1071" s="7" t="s">
        <v>21</v>
      </c>
      <c r="CY1071" s="1">
        <v>10250</v>
      </c>
      <c r="CZ1071" s="1" t="s">
        <v>16</v>
      </c>
      <c r="DA1071" s="6">
        <f>+IFERROR(VALUE(RIGHT(Tabla18[[#This Row],[B2B]],6)),"")</f>
        <v>10250</v>
      </c>
      <c r="DB1071" s="6" t="str">
        <f>+IFERROR(VLOOKUP(CZ1071,Auxiliar!$A:$C,2,0),"")</f>
        <v>PREMIUM</v>
      </c>
      <c r="DC1071" s="7" t="str">
        <f>+IFERROR(VLOOKUP(CZ1071,Auxiliar!$A:$C,3,0),"")</f>
        <v>0b 0% | 2b 2% | 5b 3,5% | 10b 5%</v>
      </c>
      <c r="DE1071" s="1">
        <v>10250</v>
      </c>
      <c r="DF1071" s="1" t="s">
        <v>19</v>
      </c>
      <c r="DG1071" s="6">
        <f>+IFERROR(VALUE(RIGHT(Tabla19[[#This Row],[B2B]],6)),"")</f>
        <v>10250</v>
      </c>
      <c r="DH1071" s="6" t="str">
        <f>+IFERROR(VLOOKUP(DF1071,Auxiliar!$A:$C,2,0),"")</f>
        <v>MICHELOB</v>
      </c>
      <c r="DI1071" s="7" t="str">
        <f>+IFERROR(VLOOKUP(DF1071,Auxiliar!$A:$C,3,0),"")</f>
        <v>1b 7% | 3b 22% | 8b 27%</v>
      </c>
      <c r="DK1071" s="1"/>
      <c r="DL1071" s="1"/>
      <c r="DM1071" s="6" t="str">
        <f>+IFERROR(VALUE(RIGHT(Tabla20[[#This Row],[B2B]],6)),"")</f>
        <v/>
      </c>
      <c r="DN1071" s="6" t="str">
        <f>+IFERROR(VLOOKUP(DL1071,Auxiliar!$A:$C,2,0),"")</f>
        <v/>
      </c>
      <c r="DO1071" s="7" t="str">
        <f>+IFERROR(VLOOKUP(DL1071,Auxiliar!$A:$C,3,0),"")</f>
        <v/>
      </c>
      <c r="DQ1071" s="1">
        <v>10199</v>
      </c>
      <c r="DR1071" s="12" t="s">
        <v>24</v>
      </c>
      <c r="DS1071" s="6">
        <f>+IFERROR(VALUE(RIGHT(Tabla21[[#This Row],[B2B]],6)),"")</f>
        <v>10199</v>
      </c>
      <c r="DT1071" s="6" t="str">
        <f>+IFERROR(VLOOKUP(DR1071,Auxiliar!$A:$C,2,0),"")</f>
        <v>CORONA PORRON</v>
      </c>
      <c r="DU1071" s="7" t="str">
        <f>+IFERROR(VLOOKUP(DR1071,Auxiliar!$A:$C,3,0),"")</f>
        <v>1b 5% | 20b 0%</v>
      </c>
      <c r="DW1071" s="1"/>
      <c r="DX1071" s="12"/>
      <c r="DY1071" s="6" t="str">
        <f>+IFERROR(VALUE(RIGHT(Tabla22[[#This Row],[B2B]],6)),"")</f>
        <v/>
      </c>
      <c r="DZ1071" s="6" t="str">
        <f>+IFERROR(VLOOKUP(DX1071,Auxiliar!$A:$C,2,0),"")</f>
        <v/>
      </c>
      <c r="EA1071" s="7" t="str">
        <f>+IFERROR(VLOOKUP(DX1071,Auxiliar!$A:$C,3,0),"")</f>
        <v/>
      </c>
      <c r="EC1071" s="1"/>
      <c r="ED1071" s="12"/>
      <c r="EE1071" s="6" t="str">
        <f>+IFERROR(VALUE(RIGHT(Tabla23[[#This Row],[B2B]],6)),"")</f>
        <v/>
      </c>
      <c r="EF1071" s="6" t="str">
        <f>+IFERROR(VLOOKUP(ED1071,Auxiliar!$A:$C,2,0),"")</f>
        <v/>
      </c>
      <c r="EG1071" s="7" t="str">
        <f>+IFERROR(VLOOKUP(ED1071,Auxiliar!$A:$C,3,0),"")</f>
        <v/>
      </c>
      <c r="EI1071" s="1"/>
      <c r="EJ1071" s="12"/>
      <c r="EK1071" s="6" t="str">
        <f>+IFERROR(VALUE(RIGHT(Tabla24[[#This Row],[B2B]],6)),"")</f>
        <v/>
      </c>
      <c r="EL1071" s="6" t="str">
        <f>+IFERROR(VLOOKUP(EJ1071,Auxiliar!$A:$C,2,0),"")</f>
        <v/>
      </c>
      <c r="EM1071" s="7" t="str">
        <f>+IFERROR(VLOOKUP(EJ1071,Auxiliar!$A:$C,3,0),"")</f>
        <v/>
      </c>
      <c r="EO1071" s="1"/>
      <c r="EP1071" s="12"/>
      <c r="EQ1071" s="6" t="str">
        <f>+IFERROR(VALUE(RIGHT(Tabla25[[#This Row],[B2B]],6)),"")</f>
        <v/>
      </c>
      <c r="ER1071" s="6" t="str">
        <f>+IFERROR(VLOOKUP(EP1071,Auxiliar!$A:$C,2,0),"")</f>
        <v/>
      </c>
      <c r="ES1071" s="7" t="str">
        <f>+IFERROR(VLOOKUP(EP1071,Auxiliar!$A:$C,3,0),"")</f>
        <v/>
      </c>
      <c r="EU1071" s="1"/>
      <c r="EV1071" s="12"/>
      <c r="EW1071" s="6" t="str">
        <f>+IFERROR(VALUE(RIGHT(Tabla26[[#This Row],[B2B]],6)),"")</f>
        <v/>
      </c>
      <c r="EX1071" s="6" t="str">
        <f>+IFERROR(VLOOKUP(EV1071,Auxiliar!$A:$C,2,0),"")</f>
        <v/>
      </c>
      <c r="EY1071" s="7" t="str">
        <f>+IFERROR(VLOOKUP(EV1071,Auxiliar!$A:$C,3,0),"")</f>
        <v/>
      </c>
      <c r="EZ1071" s="1"/>
      <c r="FA1071" s="12"/>
      <c r="FB1071" s="6" t="str">
        <f>+IFERROR(VALUE(RIGHT(Tabla27[[#This Row],[B2B]],6)),"")</f>
        <v/>
      </c>
      <c r="FC1071" s="6" t="str">
        <f>+IFERROR(VLOOKUP(FA1071,Auxiliar!$A:$C,2,0),"")</f>
        <v/>
      </c>
      <c r="FD1071" s="7" t="str">
        <f>+IFERROR(VLOOKUP(FA1071,Auxiliar!$A:$C,3,0),"")</f>
        <v/>
      </c>
      <c r="FE1071" s="1"/>
      <c r="FF1071" s="12"/>
      <c r="FG1071" s="6" t="str">
        <f>+IFERROR(VALUE(RIGHT(Tabla28[[#This Row],[B2B]],6)),"")</f>
        <v/>
      </c>
      <c r="FH1071" s="6" t="str">
        <f>+IFERROR(VLOOKUP(FF1071,Auxiliar!$A:$C,2,0),"")</f>
        <v/>
      </c>
      <c r="FI1071" s="7" t="str">
        <f>+IFERROR(VLOOKUP(FF1071,Auxiliar!$A:$C,3,0),"")</f>
        <v/>
      </c>
      <c r="FJ1071" s="1"/>
      <c r="FK1071" s="12"/>
      <c r="FL1071" s="6" t="str">
        <f>+IFERROR(VALUE(RIGHT(Tabla29[[#This Row],[B2B]],6)),"")</f>
        <v/>
      </c>
      <c r="FM1071" s="6" t="str">
        <f>+IFERROR(VLOOKUP(FK1071,Auxiliar!$A:$C,2,0),"")</f>
        <v/>
      </c>
      <c r="FN1071" s="7" t="str">
        <f>+IFERROR(VLOOKUP(FK1071,Auxiliar!$A:$C,3,0),"")</f>
        <v/>
      </c>
      <c r="FO1071" s="1"/>
      <c r="FP1071" s="12"/>
      <c r="FQ1071" s="6" t="str">
        <f>+IFERROR(VALUE(RIGHT(Tabla30[[#This Row],[B2B]],6)),"")</f>
        <v/>
      </c>
      <c r="FR1071" s="6" t="str">
        <f>+IFERROR(VLOOKUP(FP1071,Auxiliar!$A:$C,2,0),"")</f>
        <v/>
      </c>
      <c r="FS1071" s="7"/>
      <c r="FT1071" s="1"/>
      <c r="FU1071" s="12"/>
      <c r="FV1071" s="6" t="str">
        <f>+IFERROR(VALUE(RIGHT(Tabla31[[#This Row],[B2B]],6)),"")</f>
        <v/>
      </c>
      <c r="FW1071" s="6" t="str">
        <f>+IFERROR(VLOOKUP(FU1071,Auxiliar!$A:$C,2,0),"")</f>
        <v/>
      </c>
      <c r="FX1071" s="7" t="str">
        <f>+IFERROR(VLOOKUP(FU1071,Auxiliar!$A:$C,3,0),"")</f>
        <v/>
      </c>
      <c r="FY1071" s="1"/>
      <c r="FZ1071" s="12"/>
      <c r="GA1071" s="6" t="str">
        <f>+IFERROR(VALUE(RIGHT(Tabla32[[#This Row],[B2B]],6)),"")</f>
        <v/>
      </c>
      <c r="GB1071" s="6" t="str">
        <f>+IFERROR(VLOOKUP(FZ1071,Auxiliar!$A:$C,2,0),"")</f>
        <v/>
      </c>
      <c r="GC1071" s="7" t="str">
        <f>+IFERROR(VLOOKUP(FZ1071,Auxiliar!$A:$C,3,0),"")</f>
        <v/>
      </c>
      <c r="GD1071" s="1"/>
      <c r="GE1071" s="12"/>
      <c r="GF1071" s="6" t="str">
        <f>+IFERROR(VALUE(RIGHT(Tabla33[[#This Row],[B2B]],6)),"")</f>
        <v/>
      </c>
      <c r="GG1071" s="6" t="str">
        <f>+IFERROR(VLOOKUP(GE1071,Auxiliar!$A:$C,2,0),"")</f>
        <v/>
      </c>
      <c r="GH1071" s="7" t="str">
        <f>+IFERROR(VLOOKUP(GE1071,Auxiliar!$A:$C,3,0),"")</f>
        <v/>
      </c>
    </row>
    <row r="1072" spans="37:190" x14ac:dyDescent="0.25">
      <c r="AK1072" s="1">
        <v>13035</v>
      </c>
      <c r="AL1072" s="1" t="s">
        <v>30</v>
      </c>
      <c r="AM1072" s="6">
        <f>+IFERROR(VALUE(RIGHT(Tabla7[[#This Row],[B2B]],6)),"")</f>
        <v>13035</v>
      </c>
      <c r="AN1072" s="6" t="str">
        <f>+IFERROR(VLOOKUP(AL1072,Auxiliar!$A:$C,2,0),"")</f>
        <v>LATONES</v>
      </c>
      <c r="AO1072" s="7" t="str">
        <f>+IFERROR(VLOOKUP(AL1072,Auxiliar!$A:$C,3,0),"")</f>
        <v>1b 4% | 5b 7% | 97b 0%</v>
      </c>
      <c r="AW1072" s="1"/>
      <c r="AX1072" s="1" t="s">
        <v>32</v>
      </c>
      <c r="AY1072" s="6" t="str">
        <f>+IFERROR(VALUE(RIGHT(Tabla9[[#This Row],[B2B]],6)),"")</f>
        <v/>
      </c>
      <c r="AZ1072" s="6" t="str">
        <f>+IFERROR(VLOOKUP(AX1072,Auxiliar!$A:$C,2,0),"")</f>
        <v>LATONES</v>
      </c>
      <c r="BA1072" s="7" t="str">
        <f>+IFERROR(VLOOKUP(AX1072,Auxiliar!$A:$C,3,0),"")</f>
        <v>2b 3% | 4b 4% | 6b 5% | 10b 8%  | 385b 0%</v>
      </c>
      <c r="CA1072" s="1">
        <v>10214</v>
      </c>
      <c r="CB1072" s="1" t="s">
        <v>35</v>
      </c>
      <c r="CC1072" s="6">
        <f>+IFERROR(VALUE(RIGHT(Tabla14[[#This Row],[B2B]],6)),"")</f>
        <v>10214</v>
      </c>
      <c r="CD1072" s="6" t="str">
        <f>+IFERROR(VLOOKUP(CB1072,Auxiliar!$A:$C,2,0),"")</f>
        <v>Corona 710cc</v>
      </c>
      <c r="CE1072" s="7" t="str">
        <f>+IFERROR(VLOOKUP(CB1072,Auxiliar!$A:$C,3,0),"")</f>
        <v>1b 10% | 85b 0%</v>
      </c>
      <c r="CM1072" s="1">
        <v>10251</v>
      </c>
      <c r="CN1072" s="1" t="s">
        <v>20</v>
      </c>
      <c r="CO1072" s="6">
        <v>10251</v>
      </c>
      <c r="CP1072" s="6" t="s">
        <v>20</v>
      </c>
      <c r="CQ1072" s="7" t="s">
        <v>21</v>
      </c>
      <c r="CY1072" s="1">
        <v>10251</v>
      </c>
      <c r="CZ1072" s="1" t="s">
        <v>16</v>
      </c>
      <c r="DA1072" s="6">
        <f>+IFERROR(VALUE(RIGHT(Tabla18[[#This Row],[B2B]],6)),"")</f>
        <v>10251</v>
      </c>
      <c r="DB1072" s="6" t="str">
        <f>+IFERROR(VLOOKUP(CZ1072,Auxiliar!$A:$C,2,0),"")</f>
        <v>PREMIUM</v>
      </c>
      <c r="DC1072" s="7" t="str">
        <f>+IFERROR(VLOOKUP(CZ1072,Auxiliar!$A:$C,3,0),"")</f>
        <v>0b 0% | 2b 2% | 5b 3,5% | 10b 5%</v>
      </c>
      <c r="DE1072" s="1">
        <v>10251</v>
      </c>
      <c r="DF1072" s="1" t="s">
        <v>19</v>
      </c>
      <c r="DG1072" s="6">
        <f>+IFERROR(VALUE(RIGHT(Tabla19[[#This Row],[B2B]],6)),"")</f>
        <v>10251</v>
      </c>
      <c r="DH1072" s="6" t="str">
        <f>+IFERROR(VLOOKUP(DF1072,Auxiliar!$A:$C,2,0),"")</f>
        <v>MICHELOB</v>
      </c>
      <c r="DI1072" s="7" t="str">
        <f>+IFERROR(VLOOKUP(DF1072,Auxiliar!$A:$C,3,0),"")</f>
        <v>1b 7% | 3b 22% | 8b 27%</v>
      </c>
      <c r="DK1072" s="1"/>
      <c r="DL1072" s="1"/>
      <c r="DM1072" s="6" t="str">
        <f>+IFERROR(VALUE(RIGHT(Tabla20[[#This Row],[B2B]],6)),"")</f>
        <v/>
      </c>
      <c r="DN1072" s="6" t="str">
        <f>+IFERROR(VLOOKUP(DL1072,Auxiliar!$A:$C,2,0),"")</f>
        <v/>
      </c>
      <c r="DO1072" s="7" t="str">
        <f>+IFERROR(VLOOKUP(DL1072,Auxiliar!$A:$C,3,0),"")</f>
        <v/>
      </c>
      <c r="DQ1072" s="1">
        <v>10202</v>
      </c>
      <c r="DR1072" s="12" t="s">
        <v>24</v>
      </c>
      <c r="DS1072" s="6">
        <f>+IFERROR(VALUE(RIGHT(Tabla21[[#This Row],[B2B]],6)),"")</f>
        <v>10202</v>
      </c>
      <c r="DT1072" s="6" t="str">
        <f>+IFERROR(VLOOKUP(DR1072,Auxiliar!$A:$C,2,0),"")</f>
        <v>CORONA PORRON</v>
      </c>
      <c r="DU1072" s="7" t="str">
        <f>+IFERROR(VLOOKUP(DR1072,Auxiliar!$A:$C,3,0),"")</f>
        <v>1b 5% | 20b 0%</v>
      </c>
      <c r="DW1072" s="1"/>
      <c r="DX1072" s="12"/>
      <c r="DY1072" s="6" t="str">
        <f>+IFERROR(VALUE(RIGHT(Tabla22[[#This Row],[B2B]],6)),"")</f>
        <v/>
      </c>
      <c r="DZ1072" s="6" t="str">
        <f>+IFERROR(VLOOKUP(DX1072,Auxiliar!$A:$C,2,0),"")</f>
        <v/>
      </c>
      <c r="EA1072" s="7" t="str">
        <f>+IFERROR(VLOOKUP(DX1072,Auxiliar!$A:$C,3,0),"")</f>
        <v/>
      </c>
      <c r="EC1072" s="1"/>
      <c r="ED1072" s="12"/>
      <c r="EE1072" s="6" t="str">
        <f>+IFERROR(VALUE(RIGHT(Tabla23[[#This Row],[B2B]],6)),"")</f>
        <v/>
      </c>
      <c r="EF1072" s="6" t="str">
        <f>+IFERROR(VLOOKUP(ED1072,Auxiliar!$A:$C,2,0),"")</f>
        <v/>
      </c>
      <c r="EG1072" s="7" t="str">
        <f>+IFERROR(VLOOKUP(ED1072,Auxiliar!$A:$C,3,0),"")</f>
        <v/>
      </c>
      <c r="EI1072" s="1"/>
      <c r="EJ1072" s="12"/>
      <c r="EK1072" s="6" t="str">
        <f>+IFERROR(VALUE(RIGHT(Tabla24[[#This Row],[B2B]],6)),"")</f>
        <v/>
      </c>
      <c r="EL1072" s="6" t="str">
        <f>+IFERROR(VLOOKUP(EJ1072,Auxiliar!$A:$C,2,0),"")</f>
        <v/>
      </c>
      <c r="EM1072" s="7" t="str">
        <f>+IFERROR(VLOOKUP(EJ1072,Auxiliar!$A:$C,3,0),"")</f>
        <v/>
      </c>
      <c r="EO1072" s="1"/>
      <c r="EP1072" s="12"/>
      <c r="EQ1072" s="6" t="str">
        <f>+IFERROR(VALUE(RIGHT(Tabla25[[#This Row],[B2B]],6)),"")</f>
        <v/>
      </c>
      <c r="ER1072" s="6" t="str">
        <f>+IFERROR(VLOOKUP(EP1072,Auxiliar!$A:$C,2,0),"")</f>
        <v/>
      </c>
      <c r="ES1072" s="7" t="str">
        <f>+IFERROR(VLOOKUP(EP1072,Auxiliar!$A:$C,3,0),"")</f>
        <v/>
      </c>
      <c r="EU1072" s="1"/>
      <c r="EV1072" s="12"/>
      <c r="EW1072" s="6" t="str">
        <f>+IFERROR(VALUE(RIGHT(Tabla26[[#This Row],[B2B]],6)),"")</f>
        <v/>
      </c>
      <c r="EX1072" s="6" t="str">
        <f>+IFERROR(VLOOKUP(EV1072,Auxiliar!$A:$C,2,0),"")</f>
        <v/>
      </c>
      <c r="EY1072" s="7" t="str">
        <f>+IFERROR(VLOOKUP(EV1072,Auxiliar!$A:$C,3,0),"")</f>
        <v/>
      </c>
      <c r="EZ1072" s="1"/>
      <c r="FA1072" s="12"/>
      <c r="FB1072" s="6" t="str">
        <f>+IFERROR(VALUE(RIGHT(Tabla27[[#This Row],[B2B]],6)),"")</f>
        <v/>
      </c>
      <c r="FC1072" s="6" t="str">
        <f>+IFERROR(VLOOKUP(FA1072,Auxiliar!$A:$C,2,0),"")</f>
        <v/>
      </c>
      <c r="FD1072" s="7" t="str">
        <f>+IFERROR(VLOOKUP(FA1072,Auxiliar!$A:$C,3,0),"")</f>
        <v/>
      </c>
      <c r="FE1072" s="1"/>
      <c r="FF1072" s="12"/>
      <c r="FG1072" s="6" t="str">
        <f>+IFERROR(VALUE(RIGHT(Tabla28[[#This Row],[B2B]],6)),"")</f>
        <v/>
      </c>
      <c r="FH1072" s="6" t="str">
        <f>+IFERROR(VLOOKUP(FF1072,Auxiliar!$A:$C,2,0),"")</f>
        <v/>
      </c>
      <c r="FI1072" s="7" t="str">
        <f>+IFERROR(VLOOKUP(FF1072,Auxiliar!$A:$C,3,0),"")</f>
        <v/>
      </c>
      <c r="FJ1072" s="1"/>
      <c r="FK1072" s="12"/>
      <c r="FL1072" s="6" t="str">
        <f>+IFERROR(VALUE(RIGHT(Tabla29[[#This Row],[B2B]],6)),"")</f>
        <v/>
      </c>
      <c r="FM1072" s="6" t="str">
        <f>+IFERROR(VLOOKUP(FK1072,Auxiliar!$A:$C,2,0),"")</f>
        <v/>
      </c>
      <c r="FN1072" s="7" t="str">
        <f>+IFERROR(VLOOKUP(FK1072,Auxiliar!$A:$C,3,0),"")</f>
        <v/>
      </c>
      <c r="FO1072" s="1"/>
      <c r="FP1072" s="12"/>
      <c r="FQ1072" s="6" t="str">
        <f>+IFERROR(VALUE(RIGHT(Tabla30[[#This Row],[B2B]],6)),"")</f>
        <v/>
      </c>
      <c r="FR1072" s="6" t="str">
        <f>+IFERROR(VLOOKUP(FP1072,Auxiliar!$A:$C,2,0),"")</f>
        <v/>
      </c>
      <c r="FS1072" s="7"/>
      <c r="FT1072" s="1"/>
      <c r="FU1072" s="12"/>
      <c r="FV1072" s="6" t="str">
        <f>+IFERROR(VALUE(RIGHT(Tabla31[[#This Row],[B2B]],6)),"")</f>
        <v/>
      </c>
      <c r="FW1072" s="6" t="str">
        <f>+IFERROR(VLOOKUP(FU1072,Auxiliar!$A:$C,2,0),"")</f>
        <v/>
      </c>
      <c r="FX1072" s="7" t="str">
        <f>+IFERROR(VLOOKUP(FU1072,Auxiliar!$A:$C,3,0),"")</f>
        <v/>
      </c>
      <c r="FY1072" s="1"/>
      <c r="FZ1072" s="12"/>
      <c r="GA1072" s="6" t="str">
        <f>+IFERROR(VALUE(RIGHT(Tabla32[[#This Row],[B2B]],6)),"")</f>
        <v/>
      </c>
      <c r="GB1072" s="6" t="str">
        <f>+IFERROR(VLOOKUP(FZ1072,Auxiliar!$A:$C,2,0),"")</f>
        <v/>
      </c>
      <c r="GC1072" s="7" t="str">
        <f>+IFERROR(VLOOKUP(FZ1072,Auxiliar!$A:$C,3,0),"")</f>
        <v/>
      </c>
      <c r="GD1072" s="1"/>
      <c r="GE1072" s="12"/>
      <c r="GF1072" s="6" t="str">
        <f>+IFERROR(VALUE(RIGHT(Tabla33[[#This Row],[B2B]],6)),"")</f>
        <v/>
      </c>
      <c r="GG1072" s="6" t="str">
        <f>+IFERROR(VLOOKUP(GE1072,Auxiliar!$A:$C,2,0),"")</f>
        <v/>
      </c>
      <c r="GH1072" s="7" t="str">
        <f>+IFERROR(VLOOKUP(GE1072,Auxiliar!$A:$C,3,0),"")</f>
        <v/>
      </c>
    </row>
    <row r="1073" spans="37:190" x14ac:dyDescent="0.25">
      <c r="AK1073" s="1">
        <v>13036</v>
      </c>
      <c r="AL1073" s="1" t="s">
        <v>30</v>
      </c>
      <c r="AM1073" s="6">
        <f>+IFERROR(VALUE(RIGHT(Tabla7[[#This Row],[B2B]],6)),"")</f>
        <v>13036</v>
      </c>
      <c r="AN1073" s="6" t="str">
        <f>+IFERROR(VLOOKUP(AL1073,Auxiliar!$A:$C,2,0),"")</f>
        <v>LATONES</v>
      </c>
      <c r="AO1073" s="7" t="str">
        <f>+IFERROR(VLOOKUP(AL1073,Auxiliar!$A:$C,3,0),"")</f>
        <v>1b 4% | 5b 7% | 97b 0%</v>
      </c>
      <c r="AW1073" s="1"/>
      <c r="AX1073" s="1" t="s">
        <v>32</v>
      </c>
      <c r="AY1073" s="6" t="str">
        <f>+IFERROR(VALUE(RIGHT(Tabla9[[#This Row],[B2B]],6)),"")</f>
        <v/>
      </c>
      <c r="AZ1073" s="6" t="str">
        <f>+IFERROR(VLOOKUP(AX1073,Auxiliar!$A:$C,2,0),"")</f>
        <v>LATONES</v>
      </c>
      <c r="BA1073" s="7" t="str">
        <f>+IFERROR(VLOOKUP(AX1073,Auxiliar!$A:$C,3,0),"")</f>
        <v>2b 3% | 4b 4% | 6b 5% | 10b 8%  | 385b 0%</v>
      </c>
      <c r="CA1073" s="1">
        <v>10221</v>
      </c>
      <c r="CB1073" s="1" t="s">
        <v>35</v>
      </c>
      <c r="CC1073" s="6">
        <f>+IFERROR(VALUE(RIGHT(Tabla14[[#This Row],[B2B]],6)),"")</f>
        <v>10221</v>
      </c>
      <c r="CD1073" s="6" t="str">
        <f>+IFERROR(VLOOKUP(CB1073,Auxiliar!$A:$C,2,0),"")</f>
        <v>Corona 710cc</v>
      </c>
      <c r="CE1073" s="7" t="str">
        <f>+IFERROR(VLOOKUP(CB1073,Auxiliar!$A:$C,3,0),"")</f>
        <v>1b 10% | 85b 0%</v>
      </c>
      <c r="CM1073" s="1">
        <v>10253</v>
      </c>
      <c r="CN1073" s="1" t="s">
        <v>20</v>
      </c>
      <c r="CO1073" s="6">
        <v>10253</v>
      </c>
      <c r="CP1073" s="6" t="s">
        <v>20</v>
      </c>
      <c r="CQ1073" s="7" t="s">
        <v>21</v>
      </c>
      <c r="CY1073" s="1">
        <v>10253</v>
      </c>
      <c r="CZ1073" s="1" t="s">
        <v>16</v>
      </c>
      <c r="DA1073" s="6">
        <f>+IFERROR(VALUE(RIGHT(Tabla18[[#This Row],[B2B]],6)),"")</f>
        <v>10253</v>
      </c>
      <c r="DB1073" s="6" t="str">
        <f>+IFERROR(VLOOKUP(CZ1073,Auxiliar!$A:$C,2,0),"")</f>
        <v>PREMIUM</v>
      </c>
      <c r="DC1073" s="7" t="str">
        <f>+IFERROR(VLOOKUP(CZ1073,Auxiliar!$A:$C,3,0),"")</f>
        <v>0b 0% | 2b 2% | 5b 3,5% | 10b 5%</v>
      </c>
      <c r="DE1073" s="1">
        <v>10253</v>
      </c>
      <c r="DF1073" s="1" t="s">
        <v>19</v>
      </c>
      <c r="DG1073" s="6">
        <f>+IFERROR(VALUE(RIGHT(Tabla19[[#This Row],[B2B]],6)),"")</f>
        <v>10253</v>
      </c>
      <c r="DH1073" s="6" t="str">
        <f>+IFERROR(VLOOKUP(DF1073,Auxiliar!$A:$C,2,0),"")</f>
        <v>MICHELOB</v>
      </c>
      <c r="DI1073" s="7" t="str">
        <f>+IFERROR(VLOOKUP(DF1073,Auxiliar!$A:$C,3,0),"")</f>
        <v>1b 7% | 3b 22% | 8b 27%</v>
      </c>
      <c r="DK1073" s="1"/>
      <c r="DL1073" s="1"/>
      <c r="DM1073" s="6" t="str">
        <f>+IFERROR(VALUE(RIGHT(Tabla20[[#This Row],[B2B]],6)),"")</f>
        <v/>
      </c>
      <c r="DN1073" s="6" t="str">
        <f>+IFERROR(VLOOKUP(DL1073,Auxiliar!$A:$C,2,0),"")</f>
        <v/>
      </c>
      <c r="DO1073" s="7" t="str">
        <f>+IFERROR(VLOOKUP(DL1073,Auxiliar!$A:$C,3,0),"")</f>
        <v/>
      </c>
      <c r="DQ1073" s="1">
        <v>10203</v>
      </c>
      <c r="DR1073" s="12" t="s">
        <v>24</v>
      </c>
      <c r="DS1073" s="6">
        <f>+IFERROR(VALUE(RIGHT(Tabla21[[#This Row],[B2B]],6)),"")</f>
        <v>10203</v>
      </c>
      <c r="DT1073" s="6" t="str">
        <f>+IFERROR(VLOOKUP(DR1073,Auxiliar!$A:$C,2,0),"")</f>
        <v>CORONA PORRON</v>
      </c>
      <c r="DU1073" s="7" t="str">
        <f>+IFERROR(VLOOKUP(DR1073,Auxiliar!$A:$C,3,0),"")</f>
        <v>1b 5% | 20b 0%</v>
      </c>
      <c r="DW1073" s="1"/>
      <c r="DX1073" s="12"/>
      <c r="DY1073" s="6" t="str">
        <f>+IFERROR(VALUE(RIGHT(Tabla22[[#This Row],[B2B]],6)),"")</f>
        <v/>
      </c>
      <c r="DZ1073" s="6" t="str">
        <f>+IFERROR(VLOOKUP(DX1073,Auxiliar!$A:$C,2,0),"")</f>
        <v/>
      </c>
      <c r="EA1073" s="7" t="str">
        <f>+IFERROR(VLOOKUP(DX1073,Auxiliar!$A:$C,3,0),"")</f>
        <v/>
      </c>
      <c r="EC1073" s="1"/>
      <c r="ED1073" s="12"/>
      <c r="EE1073" s="6" t="str">
        <f>+IFERROR(VALUE(RIGHT(Tabla23[[#This Row],[B2B]],6)),"")</f>
        <v/>
      </c>
      <c r="EF1073" s="6" t="str">
        <f>+IFERROR(VLOOKUP(ED1073,Auxiliar!$A:$C,2,0),"")</f>
        <v/>
      </c>
      <c r="EG1073" s="7" t="str">
        <f>+IFERROR(VLOOKUP(ED1073,Auxiliar!$A:$C,3,0),"")</f>
        <v/>
      </c>
      <c r="EI1073" s="1"/>
      <c r="EJ1073" s="12"/>
      <c r="EK1073" s="6" t="str">
        <f>+IFERROR(VALUE(RIGHT(Tabla24[[#This Row],[B2B]],6)),"")</f>
        <v/>
      </c>
      <c r="EL1073" s="6" t="str">
        <f>+IFERROR(VLOOKUP(EJ1073,Auxiliar!$A:$C,2,0),"")</f>
        <v/>
      </c>
      <c r="EM1073" s="7" t="str">
        <f>+IFERROR(VLOOKUP(EJ1073,Auxiliar!$A:$C,3,0),"")</f>
        <v/>
      </c>
      <c r="EO1073" s="1"/>
      <c r="EP1073" s="12"/>
      <c r="EQ1073" s="6" t="str">
        <f>+IFERROR(VALUE(RIGHT(Tabla25[[#This Row],[B2B]],6)),"")</f>
        <v/>
      </c>
      <c r="ER1073" s="6" t="str">
        <f>+IFERROR(VLOOKUP(EP1073,Auxiliar!$A:$C,2,0),"")</f>
        <v/>
      </c>
      <c r="ES1073" s="7" t="str">
        <f>+IFERROR(VLOOKUP(EP1073,Auxiliar!$A:$C,3,0),"")</f>
        <v/>
      </c>
      <c r="EU1073" s="1"/>
      <c r="EV1073" s="12"/>
      <c r="EW1073" s="6" t="str">
        <f>+IFERROR(VALUE(RIGHT(Tabla26[[#This Row],[B2B]],6)),"")</f>
        <v/>
      </c>
      <c r="EX1073" s="6" t="str">
        <f>+IFERROR(VLOOKUP(EV1073,Auxiliar!$A:$C,2,0),"")</f>
        <v/>
      </c>
      <c r="EY1073" s="7" t="str">
        <f>+IFERROR(VLOOKUP(EV1073,Auxiliar!$A:$C,3,0),"")</f>
        <v/>
      </c>
      <c r="EZ1073" s="1"/>
      <c r="FA1073" s="12"/>
      <c r="FB1073" s="6" t="str">
        <f>+IFERROR(VALUE(RIGHT(Tabla27[[#This Row],[B2B]],6)),"")</f>
        <v/>
      </c>
      <c r="FC1073" s="6" t="str">
        <f>+IFERROR(VLOOKUP(FA1073,Auxiliar!$A:$C,2,0),"")</f>
        <v/>
      </c>
      <c r="FD1073" s="7" t="str">
        <f>+IFERROR(VLOOKUP(FA1073,Auxiliar!$A:$C,3,0),"")</f>
        <v/>
      </c>
      <c r="FE1073" s="1"/>
      <c r="FF1073" s="12"/>
      <c r="FG1073" s="6" t="str">
        <f>+IFERROR(VALUE(RIGHT(Tabla28[[#This Row],[B2B]],6)),"")</f>
        <v/>
      </c>
      <c r="FH1073" s="6" t="str">
        <f>+IFERROR(VLOOKUP(FF1073,Auxiliar!$A:$C,2,0),"")</f>
        <v/>
      </c>
      <c r="FI1073" s="7" t="str">
        <f>+IFERROR(VLOOKUP(FF1073,Auxiliar!$A:$C,3,0),"")</f>
        <v/>
      </c>
      <c r="FJ1073" s="1"/>
      <c r="FK1073" s="12"/>
      <c r="FL1073" s="6" t="str">
        <f>+IFERROR(VALUE(RIGHT(Tabla29[[#This Row],[B2B]],6)),"")</f>
        <v/>
      </c>
      <c r="FM1073" s="6" t="str">
        <f>+IFERROR(VLOOKUP(FK1073,Auxiliar!$A:$C,2,0),"")</f>
        <v/>
      </c>
      <c r="FN1073" s="7" t="str">
        <f>+IFERROR(VLOOKUP(FK1073,Auxiliar!$A:$C,3,0),"")</f>
        <v/>
      </c>
      <c r="FO1073" s="1"/>
      <c r="FP1073" s="12"/>
      <c r="FQ1073" s="6" t="str">
        <f>+IFERROR(VALUE(RIGHT(Tabla30[[#This Row],[B2B]],6)),"")</f>
        <v/>
      </c>
      <c r="FR1073" s="6" t="str">
        <f>+IFERROR(VLOOKUP(FP1073,Auxiliar!$A:$C,2,0),"")</f>
        <v/>
      </c>
      <c r="FS1073" s="7"/>
      <c r="FT1073" s="1"/>
      <c r="FU1073" s="12"/>
      <c r="FV1073" s="6" t="str">
        <f>+IFERROR(VALUE(RIGHT(Tabla31[[#This Row],[B2B]],6)),"")</f>
        <v/>
      </c>
      <c r="FW1073" s="6" t="str">
        <f>+IFERROR(VLOOKUP(FU1073,Auxiliar!$A:$C,2,0),"")</f>
        <v/>
      </c>
      <c r="FX1073" s="7" t="str">
        <f>+IFERROR(VLOOKUP(FU1073,Auxiliar!$A:$C,3,0),"")</f>
        <v/>
      </c>
      <c r="FY1073" s="1"/>
      <c r="FZ1073" s="12"/>
      <c r="GA1073" s="6" t="str">
        <f>+IFERROR(VALUE(RIGHT(Tabla32[[#This Row],[B2B]],6)),"")</f>
        <v/>
      </c>
      <c r="GB1073" s="6" t="str">
        <f>+IFERROR(VLOOKUP(FZ1073,Auxiliar!$A:$C,2,0),"")</f>
        <v/>
      </c>
      <c r="GC1073" s="7" t="str">
        <f>+IFERROR(VLOOKUP(FZ1073,Auxiliar!$A:$C,3,0),"")</f>
        <v/>
      </c>
      <c r="GD1073" s="1"/>
      <c r="GE1073" s="12"/>
      <c r="GF1073" s="6" t="str">
        <f>+IFERROR(VALUE(RIGHT(Tabla33[[#This Row],[B2B]],6)),"")</f>
        <v/>
      </c>
      <c r="GG1073" s="6" t="str">
        <f>+IFERROR(VLOOKUP(GE1073,Auxiliar!$A:$C,2,0),"")</f>
        <v/>
      </c>
      <c r="GH1073" s="7" t="str">
        <f>+IFERROR(VLOOKUP(GE1073,Auxiliar!$A:$C,3,0),"")</f>
        <v/>
      </c>
    </row>
    <row r="1074" spans="37:190" x14ac:dyDescent="0.25">
      <c r="AK1074" s="1">
        <v>13040</v>
      </c>
      <c r="AL1074" s="1" t="s">
        <v>30</v>
      </c>
      <c r="AM1074" s="6">
        <f>+IFERROR(VALUE(RIGHT(Tabla7[[#This Row],[B2B]],6)),"")</f>
        <v>13040</v>
      </c>
      <c r="AN1074" s="6" t="str">
        <f>+IFERROR(VLOOKUP(AL1074,Auxiliar!$A:$C,2,0),"")</f>
        <v>LATONES</v>
      </c>
      <c r="AO1074" s="7" t="str">
        <f>+IFERROR(VLOOKUP(AL1074,Auxiliar!$A:$C,3,0),"")</f>
        <v>1b 4% | 5b 7% | 97b 0%</v>
      </c>
      <c r="AW1074" s="1"/>
      <c r="AX1074" s="1" t="s">
        <v>32</v>
      </c>
      <c r="AY1074" s="6" t="str">
        <f>+IFERROR(VALUE(RIGHT(Tabla9[[#This Row],[B2B]],6)),"")</f>
        <v/>
      </c>
      <c r="AZ1074" s="6" t="str">
        <f>+IFERROR(VLOOKUP(AX1074,Auxiliar!$A:$C,2,0),"")</f>
        <v>LATONES</v>
      </c>
      <c r="BA1074" s="7" t="str">
        <f>+IFERROR(VLOOKUP(AX1074,Auxiliar!$A:$C,3,0),"")</f>
        <v>2b 3% | 4b 4% | 6b 5% | 10b 8%  | 385b 0%</v>
      </c>
      <c r="CA1074" s="1">
        <v>10225</v>
      </c>
      <c r="CB1074" s="1" t="s">
        <v>35</v>
      </c>
      <c r="CC1074" s="6">
        <f>+IFERROR(VALUE(RIGHT(Tabla14[[#This Row],[B2B]],6)),"")</f>
        <v>10225</v>
      </c>
      <c r="CD1074" s="6" t="str">
        <f>+IFERROR(VLOOKUP(CB1074,Auxiliar!$A:$C,2,0),"")</f>
        <v>Corona 710cc</v>
      </c>
      <c r="CE1074" s="7" t="str">
        <f>+IFERROR(VLOOKUP(CB1074,Auxiliar!$A:$C,3,0),"")</f>
        <v>1b 10% | 85b 0%</v>
      </c>
      <c r="CM1074" s="1">
        <v>10270</v>
      </c>
      <c r="CN1074" s="1" t="s">
        <v>20</v>
      </c>
      <c r="CO1074" s="6">
        <v>10270</v>
      </c>
      <c r="CP1074" s="6" t="s">
        <v>20</v>
      </c>
      <c r="CQ1074" s="7" t="s">
        <v>21</v>
      </c>
      <c r="CY1074" s="1">
        <v>10270</v>
      </c>
      <c r="CZ1074" s="1" t="s">
        <v>16</v>
      </c>
      <c r="DA1074" s="6">
        <f>+IFERROR(VALUE(RIGHT(Tabla18[[#This Row],[B2B]],6)),"")</f>
        <v>10270</v>
      </c>
      <c r="DB1074" s="6" t="str">
        <f>+IFERROR(VLOOKUP(CZ1074,Auxiliar!$A:$C,2,0),"")</f>
        <v>PREMIUM</v>
      </c>
      <c r="DC1074" s="7" t="str">
        <f>+IFERROR(VLOOKUP(CZ1074,Auxiliar!$A:$C,3,0),"")</f>
        <v>0b 0% | 2b 2% | 5b 3,5% | 10b 5%</v>
      </c>
      <c r="DE1074" s="1">
        <v>10270</v>
      </c>
      <c r="DF1074" s="1" t="s">
        <v>19</v>
      </c>
      <c r="DG1074" s="6">
        <f>+IFERROR(VALUE(RIGHT(Tabla19[[#This Row],[B2B]],6)),"")</f>
        <v>10270</v>
      </c>
      <c r="DH1074" s="6" t="str">
        <f>+IFERROR(VLOOKUP(DF1074,Auxiliar!$A:$C,2,0),"")</f>
        <v>MICHELOB</v>
      </c>
      <c r="DI1074" s="7" t="str">
        <f>+IFERROR(VLOOKUP(DF1074,Auxiliar!$A:$C,3,0),"")</f>
        <v>1b 7% | 3b 22% | 8b 27%</v>
      </c>
      <c r="DK1074" s="1"/>
      <c r="DL1074" s="1"/>
      <c r="DM1074" s="6" t="str">
        <f>+IFERROR(VALUE(RIGHT(Tabla20[[#This Row],[B2B]],6)),"")</f>
        <v/>
      </c>
      <c r="DN1074" s="6" t="str">
        <f>+IFERROR(VLOOKUP(DL1074,Auxiliar!$A:$C,2,0),"")</f>
        <v/>
      </c>
      <c r="DO1074" s="7" t="str">
        <f>+IFERROR(VLOOKUP(DL1074,Auxiliar!$A:$C,3,0),"")</f>
        <v/>
      </c>
      <c r="DQ1074" s="1">
        <v>10214</v>
      </c>
      <c r="DR1074" s="12" t="s">
        <v>24</v>
      </c>
      <c r="DS1074" s="6">
        <f>+IFERROR(VALUE(RIGHT(Tabla21[[#This Row],[B2B]],6)),"")</f>
        <v>10214</v>
      </c>
      <c r="DT1074" s="6" t="str">
        <f>+IFERROR(VLOOKUP(DR1074,Auxiliar!$A:$C,2,0),"")</f>
        <v>CORONA PORRON</v>
      </c>
      <c r="DU1074" s="7" t="str">
        <f>+IFERROR(VLOOKUP(DR1074,Auxiliar!$A:$C,3,0),"")</f>
        <v>1b 5% | 20b 0%</v>
      </c>
      <c r="DW1074" s="1"/>
      <c r="DX1074" s="12"/>
      <c r="DY1074" s="6" t="str">
        <f>+IFERROR(VALUE(RIGHT(Tabla22[[#This Row],[B2B]],6)),"")</f>
        <v/>
      </c>
      <c r="DZ1074" s="6" t="str">
        <f>+IFERROR(VLOOKUP(DX1074,Auxiliar!$A:$C,2,0),"")</f>
        <v/>
      </c>
      <c r="EA1074" s="7" t="str">
        <f>+IFERROR(VLOOKUP(DX1074,Auxiliar!$A:$C,3,0),"")</f>
        <v/>
      </c>
      <c r="EC1074" s="1"/>
      <c r="ED1074" s="12"/>
      <c r="EE1074" s="6" t="str">
        <f>+IFERROR(VALUE(RIGHT(Tabla23[[#This Row],[B2B]],6)),"")</f>
        <v/>
      </c>
      <c r="EF1074" s="6" t="str">
        <f>+IFERROR(VLOOKUP(ED1074,Auxiliar!$A:$C,2,0),"")</f>
        <v/>
      </c>
      <c r="EG1074" s="7" t="str">
        <f>+IFERROR(VLOOKUP(ED1074,Auxiliar!$A:$C,3,0),"")</f>
        <v/>
      </c>
      <c r="EI1074" s="1"/>
      <c r="EJ1074" s="12"/>
      <c r="EK1074" s="6" t="str">
        <f>+IFERROR(VALUE(RIGHT(Tabla24[[#This Row],[B2B]],6)),"")</f>
        <v/>
      </c>
      <c r="EL1074" s="6" t="str">
        <f>+IFERROR(VLOOKUP(EJ1074,Auxiliar!$A:$C,2,0),"")</f>
        <v/>
      </c>
      <c r="EM1074" s="7" t="str">
        <f>+IFERROR(VLOOKUP(EJ1074,Auxiliar!$A:$C,3,0),"")</f>
        <v/>
      </c>
      <c r="EO1074" s="1"/>
      <c r="EP1074" s="12"/>
      <c r="EQ1074" s="6" t="str">
        <f>+IFERROR(VALUE(RIGHT(Tabla25[[#This Row],[B2B]],6)),"")</f>
        <v/>
      </c>
      <c r="ER1074" s="6" t="str">
        <f>+IFERROR(VLOOKUP(EP1074,Auxiliar!$A:$C,2,0),"")</f>
        <v/>
      </c>
      <c r="ES1074" s="7" t="str">
        <f>+IFERROR(VLOOKUP(EP1074,Auxiliar!$A:$C,3,0),"")</f>
        <v/>
      </c>
      <c r="EU1074" s="1"/>
      <c r="EV1074" s="12"/>
      <c r="EW1074" s="6" t="str">
        <f>+IFERROR(VALUE(RIGHT(Tabla26[[#This Row],[B2B]],6)),"")</f>
        <v/>
      </c>
      <c r="EX1074" s="6" t="str">
        <f>+IFERROR(VLOOKUP(EV1074,Auxiliar!$A:$C,2,0),"")</f>
        <v/>
      </c>
      <c r="EY1074" s="7" t="str">
        <f>+IFERROR(VLOOKUP(EV1074,Auxiliar!$A:$C,3,0),"")</f>
        <v/>
      </c>
      <c r="EZ1074" s="1"/>
      <c r="FA1074" s="12"/>
      <c r="FB1074" s="6" t="str">
        <f>+IFERROR(VALUE(RIGHT(Tabla27[[#This Row],[B2B]],6)),"")</f>
        <v/>
      </c>
      <c r="FC1074" s="6" t="str">
        <f>+IFERROR(VLOOKUP(FA1074,Auxiliar!$A:$C,2,0),"")</f>
        <v/>
      </c>
      <c r="FD1074" s="7" t="str">
        <f>+IFERROR(VLOOKUP(FA1074,Auxiliar!$A:$C,3,0),"")</f>
        <v/>
      </c>
      <c r="FE1074" s="1"/>
      <c r="FF1074" s="12"/>
      <c r="FG1074" s="6" t="str">
        <f>+IFERROR(VALUE(RIGHT(Tabla28[[#This Row],[B2B]],6)),"")</f>
        <v/>
      </c>
      <c r="FH1074" s="6" t="str">
        <f>+IFERROR(VLOOKUP(FF1074,Auxiliar!$A:$C,2,0),"")</f>
        <v/>
      </c>
      <c r="FI1074" s="7" t="str">
        <f>+IFERROR(VLOOKUP(FF1074,Auxiliar!$A:$C,3,0),"")</f>
        <v/>
      </c>
      <c r="FJ1074" s="1"/>
      <c r="FK1074" s="12"/>
      <c r="FL1074" s="6" t="str">
        <f>+IFERROR(VALUE(RIGHT(Tabla29[[#This Row],[B2B]],6)),"")</f>
        <v/>
      </c>
      <c r="FM1074" s="6" t="str">
        <f>+IFERROR(VLOOKUP(FK1074,Auxiliar!$A:$C,2,0),"")</f>
        <v/>
      </c>
      <c r="FN1074" s="7" t="str">
        <f>+IFERROR(VLOOKUP(FK1074,Auxiliar!$A:$C,3,0),"")</f>
        <v/>
      </c>
      <c r="FO1074" s="1"/>
      <c r="FP1074" s="12"/>
      <c r="FQ1074" s="6" t="str">
        <f>+IFERROR(VALUE(RIGHT(Tabla30[[#This Row],[B2B]],6)),"")</f>
        <v/>
      </c>
      <c r="FR1074" s="6" t="str">
        <f>+IFERROR(VLOOKUP(FP1074,Auxiliar!$A:$C,2,0),"")</f>
        <v/>
      </c>
      <c r="FS1074" s="7"/>
      <c r="FT1074" s="1"/>
      <c r="FU1074" s="12"/>
      <c r="FV1074" s="6" t="str">
        <f>+IFERROR(VALUE(RIGHT(Tabla31[[#This Row],[B2B]],6)),"")</f>
        <v/>
      </c>
      <c r="FW1074" s="6" t="str">
        <f>+IFERROR(VLOOKUP(FU1074,Auxiliar!$A:$C,2,0),"")</f>
        <v/>
      </c>
      <c r="FX1074" s="7" t="str">
        <f>+IFERROR(VLOOKUP(FU1074,Auxiliar!$A:$C,3,0),"")</f>
        <v/>
      </c>
      <c r="FY1074" s="1"/>
      <c r="FZ1074" s="12"/>
      <c r="GA1074" s="6" t="str">
        <f>+IFERROR(VALUE(RIGHT(Tabla32[[#This Row],[B2B]],6)),"")</f>
        <v/>
      </c>
      <c r="GB1074" s="6" t="str">
        <f>+IFERROR(VLOOKUP(FZ1074,Auxiliar!$A:$C,2,0),"")</f>
        <v/>
      </c>
      <c r="GC1074" s="7" t="str">
        <f>+IFERROR(VLOOKUP(FZ1074,Auxiliar!$A:$C,3,0),"")</f>
        <v/>
      </c>
      <c r="GD1074" s="1"/>
      <c r="GE1074" s="12"/>
      <c r="GF1074" s="6" t="str">
        <f>+IFERROR(VALUE(RIGHT(Tabla33[[#This Row],[B2B]],6)),"")</f>
        <v/>
      </c>
      <c r="GG1074" s="6" t="str">
        <f>+IFERROR(VLOOKUP(GE1074,Auxiliar!$A:$C,2,0),"")</f>
        <v/>
      </c>
      <c r="GH1074" s="7" t="str">
        <f>+IFERROR(VLOOKUP(GE1074,Auxiliar!$A:$C,3,0),"")</f>
        <v/>
      </c>
    </row>
    <row r="1075" spans="37:190" x14ac:dyDescent="0.25">
      <c r="AK1075" s="1">
        <v>13047</v>
      </c>
      <c r="AL1075" s="1" t="s">
        <v>30</v>
      </c>
      <c r="AM1075" s="6">
        <f>+IFERROR(VALUE(RIGHT(Tabla7[[#This Row],[B2B]],6)),"")</f>
        <v>13047</v>
      </c>
      <c r="AN1075" s="6" t="str">
        <f>+IFERROR(VLOOKUP(AL1075,Auxiliar!$A:$C,2,0),"")</f>
        <v>LATONES</v>
      </c>
      <c r="AO1075" s="7" t="str">
        <f>+IFERROR(VLOOKUP(AL1075,Auxiliar!$A:$C,3,0),"")</f>
        <v>1b 4% | 5b 7% | 97b 0%</v>
      </c>
      <c r="AW1075" s="1"/>
      <c r="AX1075" s="1" t="s">
        <v>32</v>
      </c>
      <c r="AY1075" s="6" t="str">
        <f>+IFERROR(VALUE(RIGHT(Tabla9[[#This Row],[B2B]],6)),"")</f>
        <v/>
      </c>
      <c r="AZ1075" s="6" t="str">
        <f>+IFERROR(VLOOKUP(AX1075,Auxiliar!$A:$C,2,0),"")</f>
        <v>LATONES</v>
      </c>
      <c r="BA1075" s="7" t="str">
        <f>+IFERROR(VLOOKUP(AX1075,Auxiliar!$A:$C,3,0),"")</f>
        <v>2b 3% | 4b 4% | 6b 5% | 10b 8%  | 385b 0%</v>
      </c>
      <c r="CA1075" s="1">
        <v>10244</v>
      </c>
      <c r="CB1075" s="1" t="s">
        <v>35</v>
      </c>
      <c r="CC1075" s="6">
        <f>+IFERROR(VALUE(RIGHT(Tabla14[[#This Row],[B2B]],6)),"")</f>
        <v>10244</v>
      </c>
      <c r="CD1075" s="6" t="str">
        <f>+IFERROR(VLOOKUP(CB1075,Auxiliar!$A:$C,2,0),"")</f>
        <v>Corona 710cc</v>
      </c>
      <c r="CE1075" s="7" t="str">
        <f>+IFERROR(VLOOKUP(CB1075,Auxiliar!$A:$C,3,0),"")</f>
        <v>1b 10% | 85b 0%</v>
      </c>
      <c r="CM1075" s="1">
        <v>10276</v>
      </c>
      <c r="CN1075" s="1" t="s">
        <v>20</v>
      </c>
      <c r="CO1075" s="6">
        <v>10276</v>
      </c>
      <c r="CP1075" s="6" t="s">
        <v>20</v>
      </c>
      <c r="CQ1075" s="7" t="s">
        <v>21</v>
      </c>
      <c r="CY1075" s="1">
        <v>10276</v>
      </c>
      <c r="CZ1075" s="1" t="s">
        <v>16</v>
      </c>
      <c r="DA1075" s="6">
        <f>+IFERROR(VALUE(RIGHT(Tabla18[[#This Row],[B2B]],6)),"")</f>
        <v>10276</v>
      </c>
      <c r="DB1075" s="6" t="str">
        <f>+IFERROR(VLOOKUP(CZ1075,Auxiliar!$A:$C,2,0),"")</f>
        <v>PREMIUM</v>
      </c>
      <c r="DC1075" s="7" t="str">
        <f>+IFERROR(VLOOKUP(CZ1075,Auxiliar!$A:$C,3,0),"")</f>
        <v>0b 0% | 2b 2% | 5b 3,5% | 10b 5%</v>
      </c>
      <c r="DE1075" s="1">
        <v>10276</v>
      </c>
      <c r="DF1075" s="1" t="s">
        <v>19</v>
      </c>
      <c r="DG1075" s="6">
        <f>+IFERROR(VALUE(RIGHT(Tabla19[[#This Row],[B2B]],6)),"")</f>
        <v>10276</v>
      </c>
      <c r="DH1075" s="6" t="str">
        <f>+IFERROR(VLOOKUP(DF1075,Auxiliar!$A:$C,2,0),"")</f>
        <v>MICHELOB</v>
      </c>
      <c r="DI1075" s="7" t="str">
        <f>+IFERROR(VLOOKUP(DF1075,Auxiliar!$A:$C,3,0),"")</f>
        <v>1b 7% | 3b 22% | 8b 27%</v>
      </c>
      <c r="DK1075" s="1"/>
      <c r="DL1075" s="1"/>
      <c r="DM1075" s="6" t="str">
        <f>+IFERROR(VALUE(RIGHT(Tabla20[[#This Row],[B2B]],6)),"")</f>
        <v/>
      </c>
      <c r="DN1075" s="6" t="str">
        <f>+IFERROR(VLOOKUP(DL1075,Auxiliar!$A:$C,2,0),"")</f>
        <v/>
      </c>
      <c r="DO1075" s="7" t="str">
        <f>+IFERROR(VLOOKUP(DL1075,Auxiliar!$A:$C,3,0),"")</f>
        <v/>
      </c>
      <c r="DQ1075" s="1">
        <v>10221</v>
      </c>
      <c r="DR1075" s="12" t="s">
        <v>24</v>
      </c>
      <c r="DS1075" s="6">
        <f>+IFERROR(VALUE(RIGHT(Tabla21[[#This Row],[B2B]],6)),"")</f>
        <v>10221</v>
      </c>
      <c r="DT1075" s="6" t="str">
        <f>+IFERROR(VLOOKUP(DR1075,Auxiliar!$A:$C,2,0),"")</f>
        <v>CORONA PORRON</v>
      </c>
      <c r="DU1075" s="7" t="str">
        <f>+IFERROR(VLOOKUP(DR1075,Auxiliar!$A:$C,3,0),"")</f>
        <v>1b 5% | 20b 0%</v>
      </c>
      <c r="DW1075" s="1"/>
      <c r="DX1075" s="12"/>
      <c r="DY1075" s="6" t="str">
        <f>+IFERROR(VALUE(RIGHT(Tabla22[[#This Row],[B2B]],6)),"")</f>
        <v/>
      </c>
      <c r="DZ1075" s="6" t="str">
        <f>+IFERROR(VLOOKUP(DX1075,Auxiliar!$A:$C,2,0),"")</f>
        <v/>
      </c>
      <c r="EA1075" s="7" t="str">
        <f>+IFERROR(VLOOKUP(DX1075,Auxiliar!$A:$C,3,0),"")</f>
        <v/>
      </c>
      <c r="EC1075" s="1"/>
      <c r="ED1075" s="12"/>
      <c r="EE1075" s="6" t="str">
        <f>+IFERROR(VALUE(RIGHT(Tabla23[[#This Row],[B2B]],6)),"")</f>
        <v/>
      </c>
      <c r="EF1075" s="6" t="str">
        <f>+IFERROR(VLOOKUP(ED1075,Auxiliar!$A:$C,2,0),"")</f>
        <v/>
      </c>
      <c r="EG1075" s="7" t="str">
        <f>+IFERROR(VLOOKUP(ED1075,Auxiliar!$A:$C,3,0),"")</f>
        <v/>
      </c>
      <c r="EI1075" s="1"/>
      <c r="EJ1075" s="12"/>
      <c r="EK1075" s="6" t="str">
        <f>+IFERROR(VALUE(RIGHT(Tabla24[[#This Row],[B2B]],6)),"")</f>
        <v/>
      </c>
      <c r="EL1075" s="6" t="str">
        <f>+IFERROR(VLOOKUP(EJ1075,Auxiliar!$A:$C,2,0),"")</f>
        <v/>
      </c>
      <c r="EM1075" s="7" t="str">
        <f>+IFERROR(VLOOKUP(EJ1075,Auxiliar!$A:$C,3,0),"")</f>
        <v/>
      </c>
      <c r="EO1075" s="1"/>
      <c r="EP1075" s="12"/>
      <c r="EQ1075" s="6" t="str">
        <f>+IFERROR(VALUE(RIGHT(Tabla25[[#This Row],[B2B]],6)),"")</f>
        <v/>
      </c>
      <c r="ER1075" s="6" t="str">
        <f>+IFERROR(VLOOKUP(EP1075,Auxiliar!$A:$C,2,0),"")</f>
        <v/>
      </c>
      <c r="ES1075" s="7" t="str">
        <f>+IFERROR(VLOOKUP(EP1075,Auxiliar!$A:$C,3,0),"")</f>
        <v/>
      </c>
      <c r="EU1075" s="1"/>
      <c r="EV1075" s="12"/>
      <c r="EW1075" s="6" t="str">
        <f>+IFERROR(VALUE(RIGHT(Tabla26[[#This Row],[B2B]],6)),"")</f>
        <v/>
      </c>
      <c r="EX1075" s="6" t="str">
        <f>+IFERROR(VLOOKUP(EV1075,Auxiliar!$A:$C,2,0),"")</f>
        <v/>
      </c>
      <c r="EY1075" s="7" t="str">
        <f>+IFERROR(VLOOKUP(EV1075,Auxiliar!$A:$C,3,0),"")</f>
        <v/>
      </c>
      <c r="EZ1075" s="1"/>
      <c r="FA1075" s="12"/>
      <c r="FB1075" s="6" t="str">
        <f>+IFERROR(VALUE(RIGHT(Tabla27[[#This Row],[B2B]],6)),"")</f>
        <v/>
      </c>
      <c r="FC1075" s="6" t="str">
        <f>+IFERROR(VLOOKUP(FA1075,Auxiliar!$A:$C,2,0),"")</f>
        <v/>
      </c>
      <c r="FD1075" s="7" t="str">
        <f>+IFERROR(VLOOKUP(FA1075,Auxiliar!$A:$C,3,0),"")</f>
        <v/>
      </c>
      <c r="FE1075" s="1"/>
      <c r="FF1075" s="12"/>
      <c r="FG1075" s="6" t="str">
        <f>+IFERROR(VALUE(RIGHT(Tabla28[[#This Row],[B2B]],6)),"")</f>
        <v/>
      </c>
      <c r="FH1075" s="6" t="str">
        <f>+IFERROR(VLOOKUP(FF1075,Auxiliar!$A:$C,2,0),"")</f>
        <v/>
      </c>
      <c r="FI1075" s="7" t="str">
        <f>+IFERROR(VLOOKUP(FF1075,Auxiliar!$A:$C,3,0),"")</f>
        <v/>
      </c>
      <c r="FJ1075" s="1"/>
      <c r="FK1075" s="12"/>
      <c r="FL1075" s="6" t="str">
        <f>+IFERROR(VALUE(RIGHT(Tabla29[[#This Row],[B2B]],6)),"")</f>
        <v/>
      </c>
      <c r="FM1075" s="6" t="str">
        <f>+IFERROR(VLOOKUP(FK1075,Auxiliar!$A:$C,2,0),"")</f>
        <v/>
      </c>
      <c r="FN1075" s="7" t="str">
        <f>+IFERROR(VLOOKUP(FK1075,Auxiliar!$A:$C,3,0),"")</f>
        <v/>
      </c>
      <c r="FO1075" s="1"/>
      <c r="FP1075" s="12"/>
      <c r="FQ1075" s="6" t="str">
        <f>+IFERROR(VALUE(RIGHT(Tabla30[[#This Row],[B2B]],6)),"")</f>
        <v/>
      </c>
      <c r="FR1075" s="6" t="str">
        <f>+IFERROR(VLOOKUP(FP1075,Auxiliar!$A:$C,2,0),"")</f>
        <v/>
      </c>
      <c r="FS1075" s="7"/>
      <c r="FT1075" s="1"/>
      <c r="FU1075" s="12"/>
      <c r="FV1075" s="6" t="str">
        <f>+IFERROR(VALUE(RIGHT(Tabla31[[#This Row],[B2B]],6)),"")</f>
        <v/>
      </c>
      <c r="FW1075" s="6" t="str">
        <f>+IFERROR(VLOOKUP(FU1075,Auxiliar!$A:$C,2,0),"")</f>
        <v/>
      </c>
      <c r="FX1075" s="7" t="str">
        <f>+IFERROR(VLOOKUP(FU1075,Auxiliar!$A:$C,3,0),"")</f>
        <v/>
      </c>
      <c r="FY1075" s="1"/>
      <c r="FZ1075" s="12"/>
      <c r="GA1075" s="6" t="str">
        <f>+IFERROR(VALUE(RIGHT(Tabla32[[#This Row],[B2B]],6)),"")</f>
        <v/>
      </c>
      <c r="GB1075" s="6" t="str">
        <f>+IFERROR(VLOOKUP(FZ1075,Auxiliar!$A:$C,2,0),"")</f>
        <v/>
      </c>
      <c r="GC1075" s="7" t="str">
        <f>+IFERROR(VLOOKUP(FZ1075,Auxiliar!$A:$C,3,0),"")</f>
        <v/>
      </c>
      <c r="GD1075" s="1"/>
      <c r="GE1075" s="12"/>
      <c r="GF1075" s="6" t="str">
        <f>+IFERROR(VALUE(RIGHT(Tabla33[[#This Row],[B2B]],6)),"")</f>
        <v/>
      </c>
      <c r="GG1075" s="6" t="str">
        <f>+IFERROR(VLOOKUP(GE1075,Auxiliar!$A:$C,2,0),"")</f>
        <v/>
      </c>
      <c r="GH1075" s="7" t="str">
        <f>+IFERROR(VLOOKUP(GE1075,Auxiliar!$A:$C,3,0),"")</f>
        <v/>
      </c>
    </row>
    <row r="1076" spans="37:190" x14ac:dyDescent="0.25">
      <c r="AK1076" s="1">
        <v>13048</v>
      </c>
      <c r="AL1076" s="1" t="s">
        <v>30</v>
      </c>
      <c r="AM1076" s="6">
        <f>+IFERROR(VALUE(RIGHT(Tabla7[[#This Row],[B2B]],6)),"")</f>
        <v>13048</v>
      </c>
      <c r="AN1076" s="6" t="str">
        <f>+IFERROR(VLOOKUP(AL1076,Auxiliar!$A:$C,2,0),"")</f>
        <v>LATONES</v>
      </c>
      <c r="AO1076" s="7" t="str">
        <f>+IFERROR(VLOOKUP(AL1076,Auxiliar!$A:$C,3,0),"")</f>
        <v>1b 4% | 5b 7% | 97b 0%</v>
      </c>
      <c r="AW1076" s="1"/>
      <c r="AX1076" s="1" t="s">
        <v>32</v>
      </c>
      <c r="AY1076" s="6" t="str">
        <f>+IFERROR(VALUE(RIGHT(Tabla9[[#This Row],[B2B]],6)),"")</f>
        <v/>
      </c>
      <c r="AZ1076" s="6" t="str">
        <f>+IFERROR(VLOOKUP(AX1076,Auxiliar!$A:$C,2,0),"")</f>
        <v>LATONES</v>
      </c>
      <c r="BA1076" s="7" t="str">
        <f>+IFERROR(VLOOKUP(AX1076,Auxiliar!$A:$C,3,0),"")</f>
        <v>2b 3% | 4b 4% | 6b 5% | 10b 8%  | 385b 0%</v>
      </c>
      <c r="CA1076" s="1">
        <v>10246</v>
      </c>
      <c r="CB1076" s="1" t="s">
        <v>35</v>
      </c>
      <c r="CC1076" s="6">
        <f>+IFERROR(VALUE(RIGHT(Tabla14[[#This Row],[B2B]],6)),"")</f>
        <v>10246</v>
      </c>
      <c r="CD1076" s="6" t="str">
        <f>+IFERROR(VLOOKUP(CB1076,Auxiliar!$A:$C,2,0),"")</f>
        <v>Corona 710cc</v>
      </c>
      <c r="CE1076" s="7" t="str">
        <f>+IFERROR(VLOOKUP(CB1076,Auxiliar!$A:$C,3,0),"")</f>
        <v>1b 10% | 85b 0%</v>
      </c>
      <c r="CM1076" s="1">
        <v>10277</v>
      </c>
      <c r="CN1076" s="1" t="s">
        <v>20</v>
      </c>
      <c r="CO1076" s="6">
        <v>10277</v>
      </c>
      <c r="CP1076" s="6" t="s">
        <v>20</v>
      </c>
      <c r="CQ1076" s="7" t="s">
        <v>21</v>
      </c>
      <c r="CY1076" s="1">
        <v>10277</v>
      </c>
      <c r="CZ1076" s="1" t="s">
        <v>16</v>
      </c>
      <c r="DA1076" s="6">
        <f>+IFERROR(VALUE(RIGHT(Tabla18[[#This Row],[B2B]],6)),"")</f>
        <v>10277</v>
      </c>
      <c r="DB1076" s="6" t="str">
        <f>+IFERROR(VLOOKUP(CZ1076,Auxiliar!$A:$C,2,0),"")</f>
        <v>PREMIUM</v>
      </c>
      <c r="DC1076" s="7" t="str">
        <f>+IFERROR(VLOOKUP(CZ1076,Auxiliar!$A:$C,3,0),"")</f>
        <v>0b 0% | 2b 2% | 5b 3,5% | 10b 5%</v>
      </c>
      <c r="DE1076" s="1">
        <v>10277</v>
      </c>
      <c r="DF1076" s="1" t="s">
        <v>19</v>
      </c>
      <c r="DG1076" s="6">
        <f>+IFERROR(VALUE(RIGHT(Tabla19[[#This Row],[B2B]],6)),"")</f>
        <v>10277</v>
      </c>
      <c r="DH1076" s="6" t="str">
        <f>+IFERROR(VLOOKUP(DF1076,Auxiliar!$A:$C,2,0),"")</f>
        <v>MICHELOB</v>
      </c>
      <c r="DI1076" s="7" t="str">
        <f>+IFERROR(VLOOKUP(DF1076,Auxiliar!$A:$C,3,0),"")</f>
        <v>1b 7% | 3b 22% | 8b 27%</v>
      </c>
      <c r="DK1076" s="1"/>
      <c r="DL1076" s="1"/>
      <c r="DM1076" s="6" t="str">
        <f>+IFERROR(VALUE(RIGHT(Tabla20[[#This Row],[B2B]],6)),"")</f>
        <v/>
      </c>
      <c r="DN1076" s="6" t="str">
        <f>+IFERROR(VLOOKUP(DL1076,Auxiliar!$A:$C,2,0),"")</f>
        <v/>
      </c>
      <c r="DO1076" s="7" t="str">
        <f>+IFERROR(VLOOKUP(DL1076,Auxiliar!$A:$C,3,0),"")</f>
        <v/>
      </c>
      <c r="DQ1076" s="1">
        <v>10225</v>
      </c>
      <c r="DR1076" s="12" t="s">
        <v>24</v>
      </c>
      <c r="DS1076" s="6">
        <f>+IFERROR(VALUE(RIGHT(Tabla21[[#This Row],[B2B]],6)),"")</f>
        <v>10225</v>
      </c>
      <c r="DT1076" s="6" t="str">
        <f>+IFERROR(VLOOKUP(DR1076,Auxiliar!$A:$C,2,0),"")</f>
        <v>CORONA PORRON</v>
      </c>
      <c r="DU1076" s="7" t="str">
        <f>+IFERROR(VLOOKUP(DR1076,Auxiliar!$A:$C,3,0),"")</f>
        <v>1b 5% | 20b 0%</v>
      </c>
      <c r="DW1076" s="1"/>
      <c r="DX1076" s="12"/>
      <c r="DY1076" s="6" t="str">
        <f>+IFERROR(VALUE(RIGHT(Tabla22[[#This Row],[B2B]],6)),"")</f>
        <v/>
      </c>
      <c r="DZ1076" s="6" t="str">
        <f>+IFERROR(VLOOKUP(DX1076,Auxiliar!$A:$C,2,0),"")</f>
        <v/>
      </c>
      <c r="EA1076" s="7" t="str">
        <f>+IFERROR(VLOOKUP(DX1076,Auxiliar!$A:$C,3,0),"")</f>
        <v/>
      </c>
      <c r="EC1076" s="1"/>
      <c r="ED1076" s="12"/>
      <c r="EE1076" s="6" t="str">
        <f>+IFERROR(VALUE(RIGHT(Tabla23[[#This Row],[B2B]],6)),"")</f>
        <v/>
      </c>
      <c r="EF1076" s="6" t="str">
        <f>+IFERROR(VLOOKUP(ED1076,Auxiliar!$A:$C,2,0),"")</f>
        <v/>
      </c>
      <c r="EG1076" s="7" t="str">
        <f>+IFERROR(VLOOKUP(ED1076,Auxiliar!$A:$C,3,0),"")</f>
        <v/>
      </c>
      <c r="EI1076" s="1"/>
      <c r="EJ1076" s="12"/>
      <c r="EK1076" s="6" t="str">
        <f>+IFERROR(VALUE(RIGHT(Tabla24[[#This Row],[B2B]],6)),"")</f>
        <v/>
      </c>
      <c r="EL1076" s="6" t="str">
        <f>+IFERROR(VLOOKUP(EJ1076,Auxiliar!$A:$C,2,0),"")</f>
        <v/>
      </c>
      <c r="EM1076" s="7" t="str">
        <f>+IFERROR(VLOOKUP(EJ1076,Auxiliar!$A:$C,3,0),"")</f>
        <v/>
      </c>
      <c r="EO1076" s="1"/>
      <c r="EP1076" s="12"/>
      <c r="EQ1076" s="6" t="str">
        <f>+IFERROR(VALUE(RIGHT(Tabla25[[#This Row],[B2B]],6)),"")</f>
        <v/>
      </c>
      <c r="ER1076" s="6" t="str">
        <f>+IFERROR(VLOOKUP(EP1076,Auxiliar!$A:$C,2,0),"")</f>
        <v/>
      </c>
      <c r="ES1076" s="7" t="str">
        <f>+IFERROR(VLOOKUP(EP1076,Auxiliar!$A:$C,3,0),"")</f>
        <v/>
      </c>
      <c r="EU1076" s="1"/>
      <c r="EV1076" s="12"/>
      <c r="EW1076" s="6" t="str">
        <f>+IFERROR(VALUE(RIGHT(Tabla26[[#This Row],[B2B]],6)),"")</f>
        <v/>
      </c>
      <c r="EX1076" s="6" t="str">
        <f>+IFERROR(VLOOKUP(EV1076,Auxiliar!$A:$C,2,0),"")</f>
        <v/>
      </c>
      <c r="EY1076" s="7" t="str">
        <f>+IFERROR(VLOOKUP(EV1076,Auxiliar!$A:$C,3,0),"")</f>
        <v/>
      </c>
      <c r="EZ1076" s="1"/>
      <c r="FA1076" s="12"/>
      <c r="FB1076" s="6" t="str">
        <f>+IFERROR(VALUE(RIGHT(Tabla27[[#This Row],[B2B]],6)),"")</f>
        <v/>
      </c>
      <c r="FC1076" s="6" t="str">
        <f>+IFERROR(VLOOKUP(FA1076,Auxiliar!$A:$C,2,0),"")</f>
        <v/>
      </c>
      <c r="FD1076" s="7" t="str">
        <f>+IFERROR(VLOOKUP(FA1076,Auxiliar!$A:$C,3,0),"")</f>
        <v/>
      </c>
      <c r="FE1076" s="1"/>
      <c r="FF1076" s="12"/>
      <c r="FG1076" s="6" t="str">
        <f>+IFERROR(VALUE(RIGHT(Tabla28[[#This Row],[B2B]],6)),"")</f>
        <v/>
      </c>
      <c r="FH1076" s="6" t="str">
        <f>+IFERROR(VLOOKUP(FF1076,Auxiliar!$A:$C,2,0),"")</f>
        <v/>
      </c>
      <c r="FI1076" s="7" t="str">
        <f>+IFERROR(VLOOKUP(FF1076,Auxiliar!$A:$C,3,0),"")</f>
        <v/>
      </c>
      <c r="FJ1076" s="1"/>
      <c r="FK1076" s="12"/>
      <c r="FL1076" s="6" t="str">
        <f>+IFERROR(VALUE(RIGHT(Tabla29[[#This Row],[B2B]],6)),"")</f>
        <v/>
      </c>
      <c r="FM1076" s="6" t="str">
        <f>+IFERROR(VLOOKUP(FK1076,Auxiliar!$A:$C,2,0),"")</f>
        <v/>
      </c>
      <c r="FN1076" s="7" t="str">
        <f>+IFERROR(VLOOKUP(FK1076,Auxiliar!$A:$C,3,0),"")</f>
        <v/>
      </c>
      <c r="FO1076" s="1"/>
      <c r="FP1076" s="12"/>
      <c r="FQ1076" s="6" t="str">
        <f>+IFERROR(VALUE(RIGHT(Tabla30[[#This Row],[B2B]],6)),"")</f>
        <v/>
      </c>
      <c r="FR1076" s="6" t="str">
        <f>+IFERROR(VLOOKUP(FP1076,Auxiliar!$A:$C,2,0),"")</f>
        <v/>
      </c>
      <c r="FS1076" s="7"/>
      <c r="FT1076" s="1"/>
      <c r="FU1076" s="12"/>
      <c r="FV1076" s="6" t="str">
        <f>+IFERROR(VALUE(RIGHT(Tabla31[[#This Row],[B2B]],6)),"")</f>
        <v/>
      </c>
      <c r="FW1076" s="6" t="str">
        <f>+IFERROR(VLOOKUP(FU1076,Auxiliar!$A:$C,2,0),"")</f>
        <v/>
      </c>
      <c r="FX1076" s="7" t="str">
        <f>+IFERROR(VLOOKUP(FU1076,Auxiliar!$A:$C,3,0),"")</f>
        <v/>
      </c>
      <c r="FY1076" s="1"/>
      <c r="FZ1076" s="12"/>
      <c r="GA1076" s="6" t="str">
        <f>+IFERROR(VALUE(RIGHT(Tabla32[[#This Row],[B2B]],6)),"")</f>
        <v/>
      </c>
      <c r="GB1076" s="6" t="str">
        <f>+IFERROR(VLOOKUP(FZ1076,Auxiliar!$A:$C,2,0),"")</f>
        <v/>
      </c>
      <c r="GC1076" s="7" t="str">
        <f>+IFERROR(VLOOKUP(FZ1076,Auxiliar!$A:$C,3,0),"")</f>
        <v/>
      </c>
      <c r="GD1076" s="1"/>
      <c r="GE1076" s="12"/>
      <c r="GF1076" s="6" t="str">
        <f>+IFERROR(VALUE(RIGHT(Tabla33[[#This Row],[B2B]],6)),"")</f>
        <v/>
      </c>
      <c r="GG1076" s="6" t="str">
        <f>+IFERROR(VLOOKUP(GE1076,Auxiliar!$A:$C,2,0),"")</f>
        <v/>
      </c>
      <c r="GH1076" s="7" t="str">
        <f>+IFERROR(VLOOKUP(GE1076,Auxiliar!$A:$C,3,0),"")</f>
        <v/>
      </c>
    </row>
    <row r="1077" spans="37:190" x14ac:dyDescent="0.25">
      <c r="AK1077" s="1">
        <v>13051</v>
      </c>
      <c r="AL1077" s="1" t="s">
        <v>30</v>
      </c>
      <c r="AM1077" s="6">
        <f>+IFERROR(VALUE(RIGHT(Tabla7[[#This Row],[B2B]],6)),"")</f>
        <v>13051</v>
      </c>
      <c r="AN1077" s="6" t="str">
        <f>+IFERROR(VLOOKUP(AL1077,Auxiliar!$A:$C,2,0),"")</f>
        <v>LATONES</v>
      </c>
      <c r="AO1077" s="7" t="str">
        <f>+IFERROR(VLOOKUP(AL1077,Auxiliar!$A:$C,3,0),"")</f>
        <v>1b 4% | 5b 7% | 97b 0%</v>
      </c>
      <c r="AW1077" s="1"/>
      <c r="AX1077" s="1" t="s">
        <v>32</v>
      </c>
      <c r="AY1077" s="6" t="str">
        <f>+IFERROR(VALUE(RIGHT(Tabla9[[#This Row],[B2B]],6)),"")</f>
        <v/>
      </c>
      <c r="AZ1077" s="6" t="str">
        <f>+IFERROR(VLOOKUP(AX1077,Auxiliar!$A:$C,2,0),"")</f>
        <v>LATONES</v>
      </c>
      <c r="BA1077" s="7" t="str">
        <f>+IFERROR(VLOOKUP(AX1077,Auxiliar!$A:$C,3,0),"")</f>
        <v>2b 3% | 4b 4% | 6b 5% | 10b 8%  | 385b 0%</v>
      </c>
      <c r="CA1077" s="1">
        <v>10250</v>
      </c>
      <c r="CB1077" s="1" t="s">
        <v>35</v>
      </c>
      <c r="CC1077" s="6">
        <f>+IFERROR(VALUE(RIGHT(Tabla14[[#This Row],[B2B]],6)),"")</f>
        <v>10250</v>
      </c>
      <c r="CD1077" s="6" t="str">
        <f>+IFERROR(VLOOKUP(CB1077,Auxiliar!$A:$C,2,0),"")</f>
        <v>Corona 710cc</v>
      </c>
      <c r="CE1077" s="7" t="str">
        <f>+IFERROR(VLOOKUP(CB1077,Auxiliar!$A:$C,3,0),"")</f>
        <v>1b 10% | 85b 0%</v>
      </c>
      <c r="CM1077" s="1">
        <v>10280</v>
      </c>
      <c r="CN1077" s="1" t="s">
        <v>20</v>
      </c>
      <c r="CO1077" s="6">
        <v>10280</v>
      </c>
      <c r="CP1077" s="6" t="s">
        <v>20</v>
      </c>
      <c r="CQ1077" s="7" t="s">
        <v>21</v>
      </c>
      <c r="CY1077" s="1">
        <v>10280</v>
      </c>
      <c r="CZ1077" s="1" t="s">
        <v>16</v>
      </c>
      <c r="DA1077" s="6">
        <f>+IFERROR(VALUE(RIGHT(Tabla18[[#This Row],[B2B]],6)),"")</f>
        <v>10280</v>
      </c>
      <c r="DB1077" s="6" t="str">
        <f>+IFERROR(VLOOKUP(CZ1077,Auxiliar!$A:$C,2,0),"")</f>
        <v>PREMIUM</v>
      </c>
      <c r="DC1077" s="7" t="str">
        <f>+IFERROR(VLOOKUP(CZ1077,Auxiliar!$A:$C,3,0),"")</f>
        <v>0b 0% | 2b 2% | 5b 3,5% | 10b 5%</v>
      </c>
      <c r="DE1077" s="1">
        <v>10280</v>
      </c>
      <c r="DF1077" s="1" t="s">
        <v>19</v>
      </c>
      <c r="DG1077" s="6">
        <f>+IFERROR(VALUE(RIGHT(Tabla19[[#This Row],[B2B]],6)),"")</f>
        <v>10280</v>
      </c>
      <c r="DH1077" s="6" t="str">
        <f>+IFERROR(VLOOKUP(DF1077,Auxiliar!$A:$C,2,0),"")</f>
        <v>MICHELOB</v>
      </c>
      <c r="DI1077" s="7" t="str">
        <f>+IFERROR(VLOOKUP(DF1077,Auxiliar!$A:$C,3,0),"")</f>
        <v>1b 7% | 3b 22% | 8b 27%</v>
      </c>
      <c r="DK1077" s="1"/>
      <c r="DL1077" s="1"/>
      <c r="DM1077" s="6" t="str">
        <f>+IFERROR(VALUE(RIGHT(Tabla20[[#This Row],[B2B]],6)),"")</f>
        <v/>
      </c>
      <c r="DN1077" s="6" t="str">
        <f>+IFERROR(VLOOKUP(DL1077,Auxiliar!$A:$C,2,0),"")</f>
        <v/>
      </c>
      <c r="DO1077" s="7" t="str">
        <f>+IFERROR(VLOOKUP(DL1077,Auxiliar!$A:$C,3,0),"")</f>
        <v/>
      </c>
      <c r="DQ1077" s="1">
        <v>10244</v>
      </c>
      <c r="DR1077" s="12" t="s">
        <v>24</v>
      </c>
      <c r="DS1077" s="6">
        <f>+IFERROR(VALUE(RIGHT(Tabla21[[#This Row],[B2B]],6)),"")</f>
        <v>10244</v>
      </c>
      <c r="DT1077" s="6" t="str">
        <f>+IFERROR(VLOOKUP(DR1077,Auxiliar!$A:$C,2,0),"")</f>
        <v>CORONA PORRON</v>
      </c>
      <c r="DU1077" s="7" t="str">
        <f>+IFERROR(VLOOKUP(DR1077,Auxiliar!$A:$C,3,0),"")</f>
        <v>1b 5% | 20b 0%</v>
      </c>
      <c r="DW1077" s="1"/>
      <c r="DX1077" s="12"/>
      <c r="DY1077" s="6" t="str">
        <f>+IFERROR(VALUE(RIGHT(Tabla22[[#This Row],[B2B]],6)),"")</f>
        <v/>
      </c>
      <c r="DZ1077" s="6" t="str">
        <f>+IFERROR(VLOOKUP(DX1077,Auxiliar!$A:$C,2,0),"")</f>
        <v/>
      </c>
      <c r="EA1077" s="7" t="str">
        <f>+IFERROR(VLOOKUP(DX1077,Auxiliar!$A:$C,3,0),"")</f>
        <v/>
      </c>
      <c r="EC1077" s="1"/>
      <c r="ED1077" s="12"/>
      <c r="EE1077" s="6" t="str">
        <f>+IFERROR(VALUE(RIGHT(Tabla23[[#This Row],[B2B]],6)),"")</f>
        <v/>
      </c>
      <c r="EF1077" s="6" t="str">
        <f>+IFERROR(VLOOKUP(ED1077,Auxiliar!$A:$C,2,0),"")</f>
        <v/>
      </c>
      <c r="EG1077" s="7" t="str">
        <f>+IFERROR(VLOOKUP(ED1077,Auxiliar!$A:$C,3,0),"")</f>
        <v/>
      </c>
      <c r="EI1077" s="1"/>
      <c r="EJ1077" s="12"/>
      <c r="EK1077" s="6" t="str">
        <f>+IFERROR(VALUE(RIGHT(Tabla24[[#This Row],[B2B]],6)),"")</f>
        <v/>
      </c>
      <c r="EL1077" s="6" t="str">
        <f>+IFERROR(VLOOKUP(EJ1077,Auxiliar!$A:$C,2,0),"")</f>
        <v/>
      </c>
      <c r="EM1077" s="7" t="str">
        <f>+IFERROR(VLOOKUP(EJ1077,Auxiliar!$A:$C,3,0),"")</f>
        <v/>
      </c>
      <c r="EO1077" s="1"/>
      <c r="EP1077" s="12"/>
      <c r="EQ1077" s="6" t="str">
        <f>+IFERROR(VALUE(RIGHT(Tabla25[[#This Row],[B2B]],6)),"")</f>
        <v/>
      </c>
      <c r="ER1077" s="6" t="str">
        <f>+IFERROR(VLOOKUP(EP1077,Auxiliar!$A:$C,2,0),"")</f>
        <v/>
      </c>
      <c r="ES1077" s="7" t="str">
        <f>+IFERROR(VLOOKUP(EP1077,Auxiliar!$A:$C,3,0),"")</f>
        <v/>
      </c>
      <c r="EU1077" s="1"/>
      <c r="EV1077" s="12"/>
      <c r="EW1077" s="6" t="str">
        <f>+IFERROR(VALUE(RIGHT(Tabla26[[#This Row],[B2B]],6)),"")</f>
        <v/>
      </c>
      <c r="EX1077" s="6" t="str">
        <f>+IFERROR(VLOOKUP(EV1077,Auxiliar!$A:$C,2,0),"")</f>
        <v/>
      </c>
      <c r="EY1077" s="7" t="str">
        <f>+IFERROR(VLOOKUP(EV1077,Auxiliar!$A:$C,3,0),"")</f>
        <v/>
      </c>
      <c r="EZ1077" s="1"/>
      <c r="FA1077" s="12"/>
      <c r="FB1077" s="6" t="str">
        <f>+IFERROR(VALUE(RIGHT(Tabla27[[#This Row],[B2B]],6)),"")</f>
        <v/>
      </c>
      <c r="FC1077" s="6" t="str">
        <f>+IFERROR(VLOOKUP(FA1077,Auxiliar!$A:$C,2,0),"")</f>
        <v/>
      </c>
      <c r="FD1077" s="7" t="str">
        <f>+IFERROR(VLOOKUP(FA1077,Auxiliar!$A:$C,3,0),"")</f>
        <v/>
      </c>
      <c r="FE1077" s="1"/>
      <c r="FF1077" s="12"/>
      <c r="FG1077" s="6" t="str">
        <f>+IFERROR(VALUE(RIGHT(Tabla28[[#This Row],[B2B]],6)),"")</f>
        <v/>
      </c>
      <c r="FH1077" s="6" t="str">
        <f>+IFERROR(VLOOKUP(FF1077,Auxiliar!$A:$C,2,0),"")</f>
        <v/>
      </c>
      <c r="FI1077" s="7" t="str">
        <f>+IFERROR(VLOOKUP(FF1077,Auxiliar!$A:$C,3,0),"")</f>
        <v/>
      </c>
      <c r="FJ1077" s="1"/>
      <c r="FK1077" s="12"/>
      <c r="FL1077" s="6" t="str">
        <f>+IFERROR(VALUE(RIGHT(Tabla29[[#This Row],[B2B]],6)),"")</f>
        <v/>
      </c>
      <c r="FM1077" s="6" t="str">
        <f>+IFERROR(VLOOKUP(FK1077,Auxiliar!$A:$C,2,0),"")</f>
        <v/>
      </c>
      <c r="FN1077" s="7" t="str">
        <f>+IFERROR(VLOOKUP(FK1077,Auxiliar!$A:$C,3,0),"")</f>
        <v/>
      </c>
      <c r="FO1077" s="1"/>
      <c r="FP1077" s="12"/>
      <c r="FQ1077" s="6" t="str">
        <f>+IFERROR(VALUE(RIGHT(Tabla30[[#This Row],[B2B]],6)),"")</f>
        <v/>
      </c>
      <c r="FR1077" s="6" t="str">
        <f>+IFERROR(VLOOKUP(FP1077,Auxiliar!$A:$C,2,0),"")</f>
        <v/>
      </c>
      <c r="FS1077" s="7"/>
      <c r="FT1077" s="1"/>
      <c r="FU1077" s="12"/>
      <c r="FV1077" s="6" t="str">
        <f>+IFERROR(VALUE(RIGHT(Tabla31[[#This Row],[B2B]],6)),"")</f>
        <v/>
      </c>
      <c r="FW1077" s="6" t="str">
        <f>+IFERROR(VLOOKUP(FU1077,Auxiliar!$A:$C,2,0),"")</f>
        <v/>
      </c>
      <c r="FX1077" s="7" t="str">
        <f>+IFERROR(VLOOKUP(FU1077,Auxiliar!$A:$C,3,0),"")</f>
        <v/>
      </c>
      <c r="FY1077" s="1"/>
      <c r="FZ1077" s="12"/>
      <c r="GA1077" s="6" t="str">
        <f>+IFERROR(VALUE(RIGHT(Tabla32[[#This Row],[B2B]],6)),"")</f>
        <v/>
      </c>
      <c r="GB1077" s="6" t="str">
        <f>+IFERROR(VLOOKUP(FZ1077,Auxiliar!$A:$C,2,0),"")</f>
        <v/>
      </c>
      <c r="GC1077" s="7" t="str">
        <f>+IFERROR(VLOOKUP(FZ1077,Auxiliar!$A:$C,3,0),"")</f>
        <v/>
      </c>
      <c r="GD1077" s="1"/>
      <c r="GE1077" s="12"/>
      <c r="GF1077" s="6" t="str">
        <f>+IFERROR(VALUE(RIGHT(Tabla33[[#This Row],[B2B]],6)),"")</f>
        <v/>
      </c>
      <c r="GG1077" s="6" t="str">
        <f>+IFERROR(VLOOKUP(GE1077,Auxiliar!$A:$C,2,0),"")</f>
        <v/>
      </c>
      <c r="GH1077" s="7" t="str">
        <f>+IFERROR(VLOOKUP(GE1077,Auxiliar!$A:$C,3,0),"")</f>
        <v/>
      </c>
    </row>
    <row r="1078" spans="37:190" x14ac:dyDescent="0.25">
      <c r="AK1078" s="1">
        <v>13058</v>
      </c>
      <c r="AL1078" s="1" t="s">
        <v>30</v>
      </c>
      <c r="AM1078" s="6">
        <f>+IFERROR(VALUE(RIGHT(Tabla7[[#This Row],[B2B]],6)),"")</f>
        <v>13058</v>
      </c>
      <c r="AN1078" s="6" t="str">
        <f>+IFERROR(VLOOKUP(AL1078,Auxiliar!$A:$C,2,0),"")</f>
        <v>LATONES</v>
      </c>
      <c r="AO1078" s="7" t="str">
        <f>+IFERROR(VLOOKUP(AL1078,Auxiliar!$A:$C,3,0),"")</f>
        <v>1b 4% | 5b 7% | 97b 0%</v>
      </c>
      <c r="AW1078" s="1"/>
      <c r="AX1078" s="1" t="s">
        <v>32</v>
      </c>
      <c r="AY1078" s="6" t="str">
        <f>+IFERROR(VALUE(RIGHT(Tabla9[[#This Row],[B2B]],6)),"")</f>
        <v/>
      </c>
      <c r="AZ1078" s="6" t="str">
        <f>+IFERROR(VLOOKUP(AX1078,Auxiliar!$A:$C,2,0),"")</f>
        <v>LATONES</v>
      </c>
      <c r="BA1078" s="7" t="str">
        <f>+IFERROR(VLOOKUP(AX1078,Auxiliar!$A:$C,3,0),"")</f>
        <v>2b 3% | 4b 4% | 6b 5% | 10b 8%  | 385b 0%</v>
      </c>
      <c r="CA1078" s="1">
        <v>10251</v>
      </c>
      <c r="CB1078" s="1" t="s">
        <v>35</v>
      </c>
      <c r="CC1078" s="6">
        <f>+IFERROR(VALUE(RIGHT(Tabla14[[#This Row],[B2B]],6)),"")</f>
        <v>10251</v>
      </c>
      <c r="CD1078" s="6" t="str">
        <f>+IFERROR(VLOOKUP(CB1078,Auxiliar!$A:$C,2,0),"")</f>
        <v>Corona 710cc</v>
      </c>
      <c r="CE1078" s="7" t="str">
        <f>+IFERROR(VLOOKUP(CB1078,Auxiliar!$A:$C,3,0),"")</f>
        <v>1b 10% | 85b 0%</v>
      </c>
      <c r="CM1078" s="1">
        <v>10287</v>
      </c>
      <c r="CN1078" s="1" t="s">
        <v>20</v>
      </c>
      <c r="CO1078" s="6">
        <v>10287</v>
      </c>
      <c r="CP1078" s="6" t="s">
        <v>20</v>
      </c>
      <c r="CQ1078" s="7" t="s">
        <v>21</v>
      </c>
      <c r="CY1078" s="1">
        <v>10287</v>
      </c>
      <c r="CZ1078" s="1" t="s">
        <v>16</v>
      </c>
      <c r="DA1078" s="6">
        <f>+IFERROR(VALUE(RIGHT(Tabla18[[#This Row],[B2B]],6)),"")</f>
        <v>10287</v>
      </c>
      <c r="DB1078" s="6" t="str">
        <f>+IFERROR(VLOOKUP(CZ1078,Auxiliar!$A:$C,2,0),"")</f>
        <v>PREMIUM</v>
      </c>
      <c r="DC1078" s="7" t="str">
        <f>+IFERROR(VLOOKUP(CZ1078,Auxiliar!$A:$C,3,0),"")</f>
        <v>0b 0% | 2b 2% | 5b 3,5% | 10b 5%</v>
      </c>
      <c r="DE1078" s="1">
        <v>10287</v>
      </c>
      <c r="DF1078" s="1" t="s">
        <v>19</v>
      </c>
      <c r="DG1078" s="6">
        <f>+IFERROR(VALUE(RIGHT(Tabla19[[#This Row],[B2B]],6)),"")</f>
        <v>10287</v>
      </c>
      <c r="DH1078" s="6" t="str">
        <f>+IFERROR(VLOOKUP(DF1078,Auxiliar!$A:$C,2,0),"")</f>
        <v>MICHELOB</v>
      </c>
      <c r="DI1078" s="7" t="str">
        <f>+IFERROR(VLOOKUP(DF1078,Auxiliar!$A:$C,3,0),"")</f>
        <v>1b 7% | 3b 22% | 8b 27%</v>
      </c>
      <c r="DK1078" s="1"/>
      <c r="DL1078" s="1"/>
      <c r="DM1078" s="6" t="str">
        <f>+IFERROR(VALUE(RIGHT(Tabla20[[#This Row],[B2B]],6)),"")</f>
        <v/>
      </c>
      <c r="DN1078" s="6" t="str">
        <f>+IFERROR(VLOOKUP(DL1078,Auxiliar!$A:$C,2,0),"")</f>
        <v/>
      </c>
      <c r="DO1078" s="7" t="str">
        <f>+IFERROR(VLOOKUP(DL1078,Auxiliar!$A:$C,3,0),"")</f>
        <v/>
      </c>
      <c r="DQ1078" s="1">
        <v>10246</v>
      </c>
      <c r="DR1078" s="12" t="s">
        <v>24</v>
      </c>
      <c r="DS1078" s="6">
        <f>+IFERROR(VALUE(RIGHT(Tabla21[[#This Row],[B2B]],6)),"")</f>
        <v>10246</v>
      </c>
      <c r="DT1078" s="6" t="str">
        <f>+IFERROR(VLOOKUP(DR1078,Auxiliar!$A:$C,2,0),"")</f>
        <v>CORONA PORRON</v>
      </c>
      <c r="DU1078" s="7" t="str">
        <f>+IFERROR(VLOOKUP(DR1078,Auxiliar!$A:$C,3,0),"")</f>
        <v>1b 5% | 20b 0%</v>
      </c>
      <c r="DW1078" s="1"/>
      <c r="DX1078" s="12"/>
      <c r="DY1078" s="6" t="str">
        <f>+IFERROR(VALUE(RIGHT(Tabla22[[#This Row],[B2B]],6)),"")</f>
        <v/>
      </c>
      <c r="DZ1078" s="6" t="str">
        <f>+IFERROR(VLOOKUP(DX1078,Auxiliar!$A:$C,2,0),"")</f>
        <v/>
      </c>
      <c r="EA1078" s="7" t="str">
        <f>+IFERROR(VLOOKUP(DX1078,Auxiliar!$A:$C,3,0),"")</f>
        <v/>
      </c>
      <c r="EC1078" s="1"/>
      <c r="ED1078" s="12"/>
      <c r="EE1078" s="6" t="str">
        <f>+IFERROR(VALUE(RIGHT(Tabla23[[#This Row],[B2B]],6)),"")</f>
        <v/>
      </c>
      <c r="EF1078" s="6" t="str">
        <f>+IFERROR(VLOOKUP(ED1078,Auxiliar!$A:$C,2,0),"")</f>
        <v/>
      </c>
      <c r="EG1078" s="7" t="str">
        <f>+IFERROR(VLOOKUP(ED1078,Auxiliar!$A:$C,3,0),"")</f>
        <v/>
      </c>
      <c r="EI1078" s="1"/>
      <c r="EJ1078" s="12"/>
      <c r="EK1078" s="6" t="str">
        <f>+IFERROR(VALUE(RIGHT(Tabla24[[#This Row],[B2B]],6)),"")</f>
        <v/>
      </c>
      <c r="EL1078" s="6" t="str">
        <f>+IFERROR(VLOOKUP(EJ1078,Auxiliar!$A:$C,2,0),"")</f>
        <v/>
      </c>
      <c r="EM1078" s="7" t="str">
        <f>+IFERROR(VLOOKUP(EJ1078,Auxiliar!$A:$C,3,0),"")</f>
        <v/>
      </c>
      <c r="EO1078" s="1"/>
      <c r="EP1078" s="12"/>
      <c r="EQ1078" s="6" t="str">
        <f>+IFERROR(VALUE(RIGHT(Tabla25[[#This Row],[B2B]],6)),"")</f>
        <v/>
      </c>
      <c r="ER1078" s="6" t="str">
        <f>+IFERROR(VLOOKUP(EP1078,Auxiliar!$A:$C,2,0),"")</f>
        <v/>
      </c>
      <c r="ES1078" s="7" t="str">
        <f>+IFERROR(VLOOKUP(EP1078,Auxiliar!$A:$C,3,0),"")</f>
        <v/>
      </c>
      <c r="EU1078" s="1"/>
      <c r="EV1078" s="12"/>
      <c r="EW1078" s="6" t="str">
        <f>+IFERROR(VALUE(RIGHT(Tabla26[[#This Row],[B2B]],6)),"")</f>
        <v/>
      </c>
      <c r="EX1078" s="6" t="str">
        <f>+IFERROR(VLOOKUP(EV1078,Auxiliar!$A:$C,2,0),"")</f>
        <v/>
      </c>
      <c r="EY1078" s="7" t="str">
        <f>+IFERROR(VLOOKUP(EV1078,Auxiliar!$A:$C,3,0),"")</f>
        <v/>
      </c>
      <c r="EZ1078" s="1"/>
      <c r="FA1078" s="12"/>
      <c r="FB1078" s="6" t="str">
        <f>+IFERROR(VALUE(RIGHT(Tabla27[[#This Row],[B2B]],6)),"")</f>
        <v/>
      </c>
      <c r="FC1078" s="6" t="str">
        <f>+IFERROR(VLOOKUP(FA1078,Auxiliar!$A:$C,2,0),"")</f>
        <v/>
      </c>
      <c r="FD1078" s="7" t="str">
        <f>+IFERROR(VLOOKUP(FA1078,Auxiliar!$A:$C,3,0),"")</f>
        <v/>
      </c>
      <c r="FE1078" s="1"/>
      <c r="FF1078" s="12"/>
      <c r="FG1078" s="6" t="str">
        <f>+IFERROR(VALUE(RIGHT(Tabla28[[#This Row],[B2B]],6)),"")</f>
        <v/>
      </c>
      <c r="FH1078" s="6" t="str">
        <f>+IFERROR(VLOOKUP(FF1078,Auxiliar!$A:$C,2,0),"")</f>
        <v/>
      </c>
      <c r="FI1078" s="7" t="str">
        <f>+IFERROR(VLOOKUP(FF1078,Auxiliar!$A:$C,3,0),"")</f>
        <v/>
      </c>
      <c r="FJ1078" s="1"/>
      <c r="FK1078" s="12"/>
      <c r="FL1078" s="6" t="str">
        <f>+IFERROR(VALUE(RIGHT(Tabla29[[#This Row],[B2B]],6)),"")</f>
        <v/>
      </c>
      <c r="FM1078" s="6" t="str">
        <f>+IFERROR(VLOOKUP(FK1078,Auxiliar!$A:$C,2,0),"")</f>
        <v/>
      </c>
      <c r="FN1078" s="7" t="str">
        <f>+IFERROR(VLOOKUP(FK1078,Auxiliar!$A:$C,3,0),"")</f>
        <v/>
      </c>
      <c r="FO1078" s="1"/>
      <c r="FP1078" s="12"/>
      <c r="FQ1078" s="6" t="str">
        <f>+IFERROR(VALUE(RIGHT(Tabla30[[#This Row],[B2B]],6)),"")</f>
        <v/>
      </c>
      <c r="FR1078" s="6" t="str">
        <f>+IFERROR(VLOOKUP(FP1078,Auxiliar!$A:$C,2,0),"")</f>
        <v/>
      </c>
      <c r="FS1078" s="7"/>
      <c r="FT1078" s="1"/>
      <c r="FU1078" s="12"/>
      <c r="FV1078" s="6" t="str">
        <f>+IFERROR(VALUE(RIGHT(Tabla31[[#This Row],[B2B]],6)),"")</f>
        <v/>
      </c>
      <c r="FW1078" s="6" t="str">
        <f>+IFERROR(VLOOKUP(FU1078,Auxiliar!$A:$C,2,0),"")</f>
        <v/>
      </c>
      <c r="FX1078" s="7" t="str">
        <f>+IFERROR(VLOOKUP(FU1078,Auxiliar!$A:$C,3,0),"")</f>
        <v/>
      </c>
      <c r="FY1078" s="1"/>
      <c r="FZ1078" s="12"/>
      <c r="GA1078" s="6" t="str">
        <f>+IFERROR(VALUE(RIGHT(Tabla32[[#This Row],[B2B]],6)),"")</f>
        <v/>
      </c>
      <c r="GB1078" s="6" t="str">
        <f>+IFERROR(VLOOKUP(FZ1078,Auxiliar!$A:$C,2,0),"")</f>
        <v/>
      </c>
      <c r="GC1078" s="7" t="str">
        <f>+IFERROR(VLOOKUP(FZ1078,Auxiliar!$A:$C,3,0),"")</f>
        <v/>
      </c>
      <c r="GD1078" s="1"/>
      <c r="GE1078" s="12"/>
      <c r="GF1078" s="6" t="str">
        <f>+IFERROR(VALUE(RIGHT(Tabla33[[#This Row],[B2B]],6)),"")</f>
        <v/>
      </c>
      <c r="GG1078" s="6" t="str">
        <f>+IFERROR(VLOOKUP(GE1078,Auxiliar!$A:$C,2,0),"")</f>
        <v/>
      </c>
      <c r="GH1078" s="7" t="str">
        <f>+IFERROR(VLOOKUP(GE1078,Auxiliar!$A:$C,3,0),"")</f>
        <v/>
      </c>
    </row>
    <row r="1079" spans="37:190" x14ac:dyDescent="0.25">
      <c r="AK1079" s="1">
        <v>13068</v>
      </c>
      <c r="AL1079" s="1" t="s">
        <v>30</v>
      </c>
      <c r="AM1079" s="6">
        <f>+IFERROR(VALUE(RIGHT(Tabla7[[#This Row],[B2B]],6)),"")</f>
        <v>13068</v>
      </c>
      <c r="AN1079" s="6" t="str">
        <f>+IFERROR(VLOOKUP(AL1079,Auxiliar!$A:$C,2,0),"")</f>
        <v>LATONES</v>
      </c>
      <c r="AO1079" s="7" t="str">
        <f>+IFERROR(VLOOKUP(AL1079,Auxiliar!$A:$C,3,0),"")</f>
        <v>1b 4% | 5b 7% | 97b 0%</v>
      </c>
      <c r="AW1079" s="1"/>
      <c r="AX1079" s="1" t="s">
        <v>32</v>
      </c>
      <c r="AY1079" s="6" t="str">
        <f>+IFERROR(VALUE(RIGHT(Tabla9[[#This Row],[B2B]],6)),"")</f>
        <v/>
      </c>
      <c r="AZ1079" s="6" t="str">
        <f>+IFERROR(VLOOKUP(AX1079,Auxiliar!$A:$C,2,0),"")</f>
        <v>LATONES</v>
      </c>
      <c r="BA1079" s="7" t="str">
        <f>+IFERROR(VLOOKUP(AX1079,Auxiliar!$A:$C,3,0),"")</f>
        <v>2b 3% | 4b 4% | 6b 5% | 10b 8%  | 385b 0%</v>
      </c>
      <c r="CA1079" s="1">
        <v>10253</v>
      </c>
      <c r="CB1079" s="1" t="s">
        <v>35</v>
      </c>
      <c r="CC1079" s="6">
        <f>+IFERROR(VALUE(RIGHT(Tabla14[[#This Row],[B2B]],6)),"")</f>
        <v>10253</v>
      </c>
      <c r="CD1079" s="6" t="str">
        <f>+IFERROR(VLOOKUP(CB1079,Auxiliar!$A:$C,2,0),"")</f>
        <v>Corona 710cc</v>
      </c>
      <c r="CE1079" s="7" t="str">
        <f>+IFERROR(VLOOKUP(CB1079,Auxiliar!$A:$C,3,0),"")</f>
        <v>1b 10% | 85b 0%</v>
      </c>
      <c r="CM1079" s="1">
        <v>10306</v>
      </c>
      <c r="CN1079" s="1" t="s">
        <v>20</v>
      </c>
      <c r="CO1079" s="6">
        <v>10306</v>
      </c>
      <c r="CP1079" s="6" t="s">
        <v>20</v>
      </c>
      <c r="CQ1079" s="7" t="s">
        <v>21</v>
      </c>
      <c r="CY1079" s="1">
        <v>10306</v>
      </c>
      <c r="CZ1079" s="1" t="s">
        <v>16</v>
      </c>
      <c r="DA1079" s="6">
        <f>+IFERROR(VALUE(RIGHT(Tabla18[[#This Row],[B2B]],6)),"")</f>
        <v>10306</v>
      </c>
      <c r="DB1079" s="6" t="str">
        <f>+IFERROR(VLOOKUP(CZ1079,Auxiliar!$A:$C,2,0),"")</f>
        <v>PREMIUM</v>
      </c>
      <c r="DC1079" s="7" t="str">
        <f>+IFERROR(VLOOKUP(CZ1079,Auxiliar!$A:$C,3,0),"")</f>
        <v>0b 0% | 2b 2% | 5b 3,5% | 10b 5%</v>
      </c>
      <c r="DE1079" s="1">
        <v>10306</v>
      </c>
      <c r="DF1079" s="1" t="s">
        <v>19</v>
      </c>
      <c r="DG1079" s="6">
        <f>+IFERROR(VALUE(RIGHT(Tabla19[[#This Row],[B2B]],6)),"")</f>
        <v>10306</v>
      </c>
      <c r="DH1079" s="6" t="str">
        <f>+IFERROR(VLOOKUP(DF1079,Auxiliar!$A:$C,2,0),"")</f>
        <v>MICHELOB</v>
      </c>
      <c r="DI1079" s="7" t="str">
        <f>+IFERROR(VLOOKUP(DF1079,Auxiliar!$A:$C,3,0),"")</f>
        <v>1b 7% | 3b 22% | 8b 27%</v>
      </c>
      <c r="DK1079" s="1"/>
      <c r="DL1079" s="1"/>
      <c r="DM1079" s="6" t="str">
        <f>+IFERROR(VALUE(RIGHT(Tabla20[[#This Row],[B2B]],6)),"")</f>
        <v/>
      </c>
      <c r="DN1079" s="6" t="str">
        <f>+IFERROR(VLOOKUP(DL1079,Auxiliar!$A:$C,2,0),"")</f>
        <v/>
      </c>
      <c r="DO1079" s="7" t="str">
        <f>+IFERROR(VLOOKUP(DL1079,Auxiliar!$A:$C,3,0),"")</f>
        <v/>
      </c>
      <c r="DQ1079" s="1">
        <v>10250</v>
      </c>
      <c r="DR1079" s="12" t="s">
        <v>24</v>
      </c>
      <c r="DS1079" s="6">
        <f>+IFERROR(VALUE(RIGHT(Tabla21[[#This Row],[B2B]],6)),"")</f>
        <v>10250</v>
      </c>
      <c r="DT1079" s="6" t="str">
        <f>+IFERROR(VLOOKUP(DR1079,Auxiliar!$A:$C,2,0),"")</f>
        <v>CORONA PORRON</v>
      </c>
      <c r="DU1079" s="7" t="str">
        <f>+IFERROR(VLOOKUP(DR1079,Auxiliar!$A:$C,3,0),"")</f>
        <v>1b 5% | 20b 0%</v>
      </c>
      <c r="DW1079" s="1"/>
      <c r="DX1079" s="12"/>
      <c r="DY1079" s="6" t="str">
        <f>+IFERROR(VALUE(RIGHT(Tabla22[[#This Row],[B2B]],6)),"")</f>
        <v/>
      </c>
      <c r="DZ1079" s="6" t="str">
        <f>+IFERROR(VLOOKUP(DX1079,Auxiliar!$A:$C,2,0),"")</f>
        <v/>
      </c>
      <c r="EA1079" s="7" t="str">
        <f>+IFERROR(VLOOKUP(DX1079,Auxiliar!$A:$C,3,0),"")</f>
        <v/>
      </c>
      <c r="EC1079" s="1"/>
      <c r="ED1079" s="12"/>
      <c r="EE1079" s="6" t="str">
        <f>+IFERROR(VALUE(RIGHT(Tabla23[[#This Row],[B2B]],6)),"")</f>
        <v/>
      </c>
      <c r="EF1079" s="6" t="str">
        <f>+IFERROR(VLOOKUP(ED1079,Auxiliar!$A:$C,2,0),"")</f>
        <v/>
      </c>
      <c r="EG1079" s="7" t="str">
        <f>+IFERROR(VLOOKUP(ED1079,Auxiliar!$A:$C,3,0),"")</f>
        <v/>
      </c>
      <c r="EI1079" s="1"/>
      <c r="EJ1079" s="12"/>
      <c r="EK1079" s="6" t="str">
        <f>+IFERROR(VALUE(RIGHT(Tabla24[[#This Row],[B2B]],6)),"")</f>
        <v/>
      </c>
      <c r="EL1079" s="6" t="str">
        <f>+IFERROR(VLOOKUP(EJ1079,Auxiliar!$A:$C,2,0),"")</f>
        <v/>
      </c>
      <c r="EM1079" s="7" t="str">
        <f>+IFERROR(VLOOKUP(EJ1079,Auxiliar!$A:$C,3,0),"")</f>
        <v/>
      </c>
      <c r="EO1079" s="1"/>
      <c r="EP1079" s="12"/>
      <c r="EQ1079" s="6" t="str">
        <f>+IFERROR(VALUE(RIGHT(Tabla25[[#This Row],[B2B]],6)),"")</f>
        <v/>
      </c>
      <c r="ER1079" s="6" t="str">
        <f>+IFERROR(VLOOKUP(EP1079,Auxiliar!$A:$C,2,0),"")</f>
        <v/>
      </c>
      <c r="ES1079" s="7" t="str">
        <f>+IFERROR(VLOOKUP(EP1079,Auxiliar!$A:$C,3,0),"")</f>
        <v/>
      </c>
      <c r="EU1079" s="1"/>
      <c r="EV1079" s="12"/>
      <c r="EW1079" s="6" t="str">
        <f>+IFERROR(VALUE(RIGHT(Tabla26[[#This Row],[B2B]],6)),"")</f>
        <v/>
      </c>
      <c r="EX1079" s="6" t="str">
        <f>+IFERROR(VLOOKUP(EV1079,Auxiliar!$A:$C,2,0),"")</f>
        <v/>
      </c>
      <c r="EY1079" s="7" t="str">
        <f>+IFERROR(VLOOKUP(EV1079,Auxiliar!$A:$C,3,0),"")</f>
        <v/>
      </c>
      <c r="EZ1079" s="1"/>
      <c r="FA1079" s="12"/>
      <c r="FB1079" s="6" t="str">
        <f>+IFERROR(VALUE(RIGHT(Tabla27[[#This Row],[B2B]],6)),"")</f>
        <v/>
      </c>
      <c r="FC1079" s="6" t="str">
        <f>+IFERROR(VLOOKUP(FA1079,Auxiliar!$A:$C,2,0),"")</f>
        <v/>
      </c>
      <c r="FD1079" s="7" t="str">
        <f>+IFERROR(VLOOKUP(FA1079,Auxiliar!$A:$C,3,0),"")</f>
        <v/>
      </c>
      <c r="FE1079" s="1"/>
      <c r="FF1079" s="12"/>
      <c r="FG1079" s="6" t="str">
        <f>+IFERROR(VALUE(RIGHT(Tabla28[[#This Row],[B2B]],6)),"")</f>
        <v/>
      </c>
      <c r="FH1079" s="6" t="str">
        <f>+IFERROR(VLOOKUP(FF1079,Auxiliar!$A:$C,2,0),"")</f>
        <v/>
      </c>
      <c r="FI1079" s="7" t="str">
        <f>+IFERROR(VLOOKUP(FF1079,Auxiliar!$A:$C,3,0),"")</f>
        <v/>
      </c>
      <c r="FJ1079" s="1"/>
      <c r="FK1079" s="12"/>
      <c r="FL1079" s="6" t="str">
        <f>+IFERROR(VALUE(RIGHT(Tabla29[[#This Row],[B2B]],6)),"")</f>
        <v/>
      </c>
      <c r="FM1079" s="6" t="str">
        <f>+IFERROR(VLOOKUP(FK1079,Auxiliar!$A:$C,2,0),"")</f>
        <v/>
      </c>
      <c r="FN1079" s="7" t="str">
        <f>+IFERROR(VLOOKUP(FK1079,Auxiliar!$A:$C,3,0),"")</f>
        <v/>
      </c>
      <c r="FO1079" s="1"/>
      <c r="FP1079" s="12"/>
      <c r="FQ1079" s="6" t="str">
        <f>+IFERROR(VALUE(RIGHT(Tabla30[[#This Row],[B2B]],6)),"")</f>
        <v/>
      </c>
      <c r="FR1079" s="6" t="str">
        <f>+IFERROR(VLOOKUP(FP1079,Auxiliar!$A:$C,2,0),"")</f>
        <v/>
      </c>
      <c r="FS1079" s="7"/>
      <c r="FT1079" s="1"/>
      <c r="FU1079" s="12"/>
      <c r="FV1079" s="6" t="str">
        <f>+IFERROR(VALUE(RIGHT(Tabla31[[#This Row],[B2B]],6)),"")</f>
        <v/>
      </c>
      <c r="FW1079" s="6" t="str">
        <f>+IFERROR(VLOOKUP(FU1079,Auxiliar!$A:$C,2,0),"")</f>
        <v/>
      </c>
      <c r="FX1079" s="7" t="str">
        <f>+IFERROR(VLOOKUP(FU1079,Auxiliar!$A:$C,3,0),"")</f>
        <v/>
      </c>
      <c r="FY1079" s="1"/>
      <c r="FZ1079" s="12"/>
      <c r="GA1079" s="6" t="str">
        <f>+IFERROR(VALUE(RIGHT(Tabla32[[#This Row],[B2B]],6)),"")</f>
        <v/>
      </c>
      <c r="GB1079" s="6" t="str">
        <f>+IFERROR(VLOOKUP(FZ1079,Auxiliar!$A:$C,2,0),"")</f>
        <v/>
      </c>
      <c r="GC1079" s="7" t="str">
        <f>+IFERROR(VLOOKUP(FZ1079,Auxiliar!$A:$C,3,0),"")</f>
        <v/>
      </c>
      <c r="GD1079" s="1"/>
      <c r="GE1079" s="12"/>
      <c r="GF1079" s="6" t="str">
        <f>+IFERROR(VALUE(RIGHT(Tabla33[[#This Row],[B2B]],6)),"")</f>
        <v/>
      </c>
      <c r="GG1079" s="6" t="str">
        <f>+IFERROR(VLOOKUP(GE1079,Auxiliar!$A:$C,2,0),"")</f>
        <v/>
      </c>
      <c r="GH1079" s="7" t="str">
        <f>+IFERROR(VLOOKUP(GE1079,Auxiliar!$A:$C,3,0),"")</f>
        <v/>
      </c>
    </row>
    <row r="1080" spans="37:190" x14ac:dyDescent="0.25">
      <c r="AK1080" s="1">
        <v>13071</v>
      </c>
      <c r="AL1080" s="1" t="s">
        <v>30</v>
      </c>
      <c r="AM1080" s="6">
        <f>+IFERROR(VALUE(RIGHT(Tabla7[[#This Row],[B2B]],6)),"")</f>
        <v>13071</v>
      </c>
      <c r="AN1080" s="6" t="str">
        <f>+IFERROR(VLOOKUP(AL1080,Auxiliar!$A:$C,2,0),"")</f>
        <v>LATONES</v>
      </c>
      <c r="AO1080" s="7" t="str">
        <f>+IFERROR(VLOOKUP(AL1080,Auxiliar!$A:$C,3,0),"")</f>
        <v>1b 4% | 5b 7% | 97b 0%</v>
      </c>
      <c r="AW1080" s="1"/>
      <c r="AX1080" s="1" t="s">
        <v>32</v>
      </c>
      <c r="AY1080" s="6" t="str">
        <f>+IFERROR(VALUE(RIGHT(Tabla9[[#This Row],[B2B]],6)),"")</f>
        <v/>
      </c>
      <c r="AZ1080" s="6" t="str">
        <f>+IFERROR(VLOOKUP(AX1080,Auxiliar!$A:$C,2,0),"")</f>
        <v>LATONES</v>
      </c>
      <c r="BA1080" s="7" t="str">
        <f>+IFERROR(VLOOKUP(AX1080,Auxiliar!$A:$C,3,0),"")</f>
        <v>2b 3% | 4b 4% | 6b 5% | 10b 8%  | 385b 0%</v>
      </c>
      <c r="CA1080" s="1">
        <v>10270</v>
      </c>
      <c r="CB1080" s="1" t="s">
        <v>35</v>
      </c>
      <c r="CC1080" s="6">
        <f>+IFERROR(VALUE(RIGHT(Tabla14[[#This Row],[B2B]],6)),"")</f>
        <v>10270</v>
      </c>
      <c r="CD1080" s="6" t="str">
        <f>+IFERROR(VLOOKUP(CB1080,Auxiliar!$A:$C,2,0),"")</f>
        <v>Corona 710cc</v>
      </c>
      <c r="CE1080" s="7" t="str">
        <f>+IFERROR(VLOOKUP(CB1080,Auxiliar!$A:$C,3,0),"")</f>
        <v>1b 10% | 85b 0%</v>
      </c>
      <c r="CM1080" s="1">
        <v>10311</v>
      </c>
      <c r="CN1080" s="1" t="s">
        <v>20</v>
      </c>
      <c r="CO1080" s="6">
        <v>10311</v>
      </c>
      <c r="CP1080" s="6" t="s">
        <v>20</v>
      </c>
      <c r="CQ1080" s="7" t="s">
        <v>21</v>
      </c>
      <c r="CY1080" s="1">
        <v>10311</v>
      </c>
      <c r="CZ1080" s="1" t="s">
        <v>16</v>
      </c>
      <c r="DA1080" s="6">
        <f>+IFERROR(VALUE(RIGHT(Tabla18[[#This Row],[B2B]],6)),"")</f>
        <v>10311</v>
      </c>
      <c r="DB1080" s="6" t="str">
        <f>+IFERROR(VLOOKUP(CZ1080,Auxiliar!$A:$C,2,0),"")</f>
        <v>PREMIUM</v>
      </c>
      <c r="DC1080" s="7" t="str">
        <f>+IFERROR(VLOOKUP(CZ1080,Auxiliar!$A:$C,3,0),"")</f>
        <v>0b 0% | 2b 2% | 5b 3,5% | 10b 5%</v>
      </c>
      <c r="DE1080" s="1">
        <v>10311</v>
      </c>
      <c r="DF1080" s="1" t="s">
        <v>19</v>
      </c>
      <c r="DG1080" s="6">
        <f>+IFERROR(VALUE(RIGHT(Tabla19[[#This Row],[B2B]],6)),"")</f>
        <v>10311</v>
      </c>
      <c r="DH1080" s="6" t="str">
        <f>+IFERROR(VLOOKUP(DF1080,Auxiliar!$A:$C,2,0),"")</f>
        <v>MICHELOB</v>
      </c>
      <c r="DI1080" s="7" t="str">
        <f>+IFERROR(VLOOKUP(DF1080,Auxiliar!$A:$C,3,0),"")</f>
        <v>1b 7% | 3b 22% | 8b 27%</v>
      </c>
      <c r="DK1080" s="1"/>
      <c r="DL1080" s="1"/>
      <c r="DM1080" s="6" t="str">
        <f>+IFERROR(VALUE(RIGHT(Tabla20[[#This Row],[B2B]],6)),"")</f>
        <v/>
      </c>
      <c r="DN1080" s="6" t="str">
        <f>+IFERROR(VLOOKUP(DL1080,Auxiliar!$A:$C,2,0),"")</f>
        <v/>
      </c>
      <c r="DO1080" s="7" t="str">
        <f>+IFERROR(VLOOKUP(DL1080,Auxiliar!$A:$C,3,0),"")</f>
        <v/>
      </c>
      <c r="DQ1080" s="1">
        <v>10251</v>
      </c>
      <c r="DR1080" s="12" t="s">
        <v>24</v>
      </c>
      <c r="DS1080" s="6">
        <f>+IFERROR(VALUE(RIGHT(Tabla21[[#This Row],[B2B]],6)),"")</f>
        <v>10251</v>
      </c>
      <c r="DT1080" s="6" t="str">
        <f>+IFERROR(VLOOKUP(DR1080,Auxiliar!$A:$C,2,0),"")</f>
        <v>CORONA PORRON</v>
      </c>
      <c r="DU1080" s="7" t="str">
        <f>+IFERROR(VLOOKUP(DR1080,Auxiliar!$A:$C,3,0),"")</f>
        <v>1b 5% | 20b 0%</v>
      </c>
      <c r="DW1080" s="1"/>
      <c r="DX1080" s="12"/>
      <c r="DY1080" s="6" t="str">
        <f>+IFERROR(VALUE(RIGHT(Tabla22[[#This Row],[B2B]],6)),"")</f>
        <v/>
      </c>
      <c r="DZ1080" s="6" t="str">
        <f>+IFERROR(VLOOKUP(DX1080,Auxiliar!$A:$C,2,0),"")</f>
        <v/>
      </c>
      <c r="EA1080" s="7" t="str">
        <f>+IFERROR(VLOOKUP(DX1080,Auxiliar!$A:$C,3,0),"")</f>
        <v/>
      </c>
      <c r="EC1080" s="1"/>
      <c r="ED1080" s="12"/>
      <c r="EE1080" s="6" t="str">
        <f>+IFERROR(VALUE(RIGHT(Tabla23[[#This Row],[B2B]],6)),"")</f>
        <v/>
      </c>
      <c r="EF1080" s="6" t="str">
        <f>+IFERROR(VLOOKUP(ED1080,Auxiliar!$A:$C,2,0),"")</f>
        <v/>
      </c>
      <c r="EG1080" s="7" t="str">
        <f>+IFERROR(VLOOKUP(ED1080,Auxiliar!$A:$C,3,0),"")</f>
        <v/>
      </c>
      <c r="EI1080" s="1"/>
      <c r="EJ1080" s="12"/>
      <c r="EK1080" s="6" t="str">
        <f>+IFERROR(VALUE(RIGHT(Tabla24[[#This Row],[B2B]],6)),"")</f>
        <v/>
      </c>
      <c r="EL1080" s="6" t="str">
        <f>+IFERROR(VLOOKUP(EJ1080,Auxiliar!$A:$C,2,0),"")</f>
        <v/>
      </c>
      <c r="EM1080" s="7" t="str">
        <f>+IFERROR(VLOOKUP(EJ1080,Auxiliar!$A:$C,3,0),"")</f>
        <v/>
      </c>
      <c r="EO1080" s="1"/>
      <c r="EP1080" s="12"/>
      <c r="EQ1080" s="6" t="str">
        <f>+IFERROR(VALUE(RIGHT(Tabla25[[#This Row],[B2B]],6)),"")</f>
        <v/>
      </c>
      <c r="ER1080" s="6" t="str">
        <f>+IFERROR(VLOOKUP(EP1080,Auxiliar!$A:$C,2,0),"")</f>
        <v/>
      </c>
      <c r="ES1080" s="7" t="str">
        <f>+IFERROR(VLOOKUP(EP1080,Auxiliar!$A:$C,3,0),"")</f>
        <v/>
      </c>
      <c r="EU1080" s="1"/>
      <c r="EV1080" s="12"/>
      <c r="EW1080" s="6" t="str">
        <f>+IFERROR(VALUE(RIGHT(Tabla26[[#This Row],[B2B]],6)),"")</f>
        <v/>
      </c>
      <c r="EX1080" s="6" t="str">
        <f>+IFERROR(VLOOKUP(EV1080,Auxiliar!$A:$C,2,0),"")</f>
        <v/>
      </c>
      <c r="EY1080" s="7" t="str">
        <f>+IFERROR(VLOOKUP(EV1080,Auxiliar!$A:$C,3,0),"")</f>
        <v/>
      </c>
      <c r="EZ1080" s="1"/>
      <c r="FA1080" s="12"/>
      <c r="FB1080" s="6" t="str">
        <f>+IFERROR(VALUE(RIGHT(Tabla27[[#This Row],[B2B]],6)),"")</f>
        <v/>
      </c>
      <c r="FC1080" s="6" t="str">
        <f>+IFERROR(VLOOKUP(FA1080,Auxiliar!$A:$C,2,0),"")</f>
        <v/>
      </c>
      <c r="FD1080" s="7" t="str">
        <f>+IFERROR(VLOOKUP(FA1080,Auxiliar!$A:$C,3,0),"")</f>
        <v/>
      </c>
      <c r="FE1080" s="1"/>
      <c r="FF1080" s="12"/>
      <c r="FG1080" s="6" t="str">
        <f>+IFERROR(VALUE(RIGHT(Tabla28[[#This Row],[B2B]],6)),"")</f>
        <v/>
      </c>
      <c r="FH1080" s="6" t="str">
        <f>+IFERROR(VLOOKUP(FF1080,Auxiliar!$A:$C,2,0),"")</f>
        <v/>
      </c>
      <c r="FI1080" s="7" t="str">
        <f>+IFERROR(VLOOKUP(FF1080,Auxiliar!$A:$C,3,0),"")</f>
        <v/>
      </c>
      <c r="FJ1080" s="1"/>
      <c r="FK1080" s="12"/>
      <c r="FL1080" s="6" t="str">
        <f>+IFERROR(VALUE(RIGHT(Tabla29[[#This Row],[B2B]],6)),"")</f>
        <v/>
      </c>
      <c r="FM1080" s="6" t="str">
        <f>+IFERROR(VLOOKUP(FK1080,Auxiliar!$A:$C,2,0),"")</f>
        <v/>
      </c>
      <c r="FN1080" s="7" t="str">
        <f>+IFERROR(VLOOKUP(FK1080,Auxiliar!$A:$C,3,0),"")</f>
        <v/>
      </c>
      <c r="FO1080" s="1"/>
      <c r="FP1080" s="12"/>
      <c r="FQ1080" s="6" t="str">
        <f>+IFERROR(VALUE(RIGHT(Tabla30[[#This Row],[B2B]],6)),"")</f>
        <v/>
      </c>
      <c r="FR1080" s="6" t="str">
        <f>+IFERROR(VLOOKUP(FP1080,Auxiliar!$A:$C,2,0),"")</f>
        <v/>
      </c>
      <c r="FS1080" s="7"/>
      <c r="FT1080" s="1"/>
      <c r="FU1080" s="12"/>
      <c r="FV1080" s="6" t="str">
        <f>+IFERROR(VALUE(RIGHT(Tabla31[[#This Row],[B2B]],6)),"")</f>
        <v/>
      </c>
      <c r="FW1080" s="6" t="str">
        <f>+IFERROR(VLOOKUP(FU1080,Auxiliar!$A:$C,2,0),"")</f>
        <v/>
      </c>
      <c r="FX1080" s="7" t="str">
        <f>+IFERROR(VLOOKUP(FU1080,Auxiliar!$A:$C,3,0),"")</f>
        <v/>
      </c>
      <c r="FY1080" s="1"/>
      <c r="FZ1080" s="12"/>
      <c r="GA1080" s="6" t="str">
        <f>+IFERROR(VALUE(RIGHT(Tabla32[[#This Row],[B2B]],6)),"")</f>
        <v/>
      </c>
      <c r="GB1080" s="6" t="str">
        <f>+IFERROR(VLOOKUP(FZ1080,Auxiliar!$A:$C,2,0),"")</f>
        <v/>
      </c>
      <c r="GC1080" s="7" t="str">
        <f>+IFERROR(VLOOKUP(FZ1080,Auxiliar!$A:$C,3,0),"")</f>
        <v/>
      </c>
      <c r="GD1080" s="1"/>
      <c r="GE1080" s="12"/>
      <c r="GF1080" s="6" t="str">
        <f>+IFERROR(VALUE(RIGHT(Tabla33[[#This Row],[B2B]],6)),"")</f>
        <v/>
      </c>
      <c r="GG1080" s="6" t="str">
        <f>+IFERROR(VLOOKUP(GE1080,Auxiliar!$A:$C,2,0),"")</f>
        <v/>
      </c>
      <c r="GH1080" s="7" t="str">
        <f>+IFERROR(VLOOKUP(GE1080,Auxiliar!$A:$C,3,0),"")</f>
        <v/>
      </c>
    </row>
    <row r="1081" spans="37:190" x14ac:dyDescent="0.25">
      <c r="AK1081" s="1">
        <v>13074</v>
      </c>
      <c r="AL1081" s="1" t="s">
        <v>30</v>
      </c>
      <c r="AM1081" s="6">
        <f>+IFERROR(VALUE(RIGHT(Tabla7[[#This Row],[B2B]],6)),"")</f>
        <v>13074</v>
      </c>
      <c r="AN1081" s="6" t="str">
        <f>+IFERROR(VLOOKUP(AL1081,Auxiliar!$A:$C,2,0),"")</f>
        <v>LATONES</v>
      </c>
      <c r="AO1081" s="7" t="str">
        <f>+IFERROR(VLOOKUP(AL1081,Auxiliar!$A:$C,3,0),"")</f>
        <v>1b 4% | 5b 7% | 97b 0%</v>
      </c>
      <c r="AW1081" s="1"/>
      <c r="AX1081" s="1" t="s">
        <v>32</v>
      </c>
      <c r="AY1081" s="6" t="str">
        <f>+IFERROR(VALUE(RIGHT(Tabla9[[#This Row],[B2B]],6)),"")</f>
        <v/>
      </c>
      <c r="AZ1081" s="6" t="str">
        <f>+IFERROR(VLOOKUP(AX1081,Auxiliar!$A:$C,2,0),"")</f>
        <v>LATONES</v>
      </c>
      <c r="BA1081" s="7" t="str">
        <f>+IFERROR(VLOOKUP(AX1081,Auxiliar!$A:$C,3,0),"")</f>
        <v>2b 3% | 4b 4% | 6b 5% | 10b 8%  | 385b 0%</v>
      </c>
      <c r="CA1081" s="1">
        <v>10276</v>
      </c>
      <c r="CB1081" s="1" t="s">
        <v>35</v>
      </c>
      <c r="CC1081" s="6">
        <f>+IFERROR(VALUE(RIGHT(Tabla14[[#This Row],[B2B]],6)),"")</f>
        <v>10276</v>
      </c>
      <c r="CD1081" s="6" t="str">
        <f>+IFERROR(VLOOKUP(CB1081,Auxiliar!$A:$C,2,0),"")</f>
        <v>Corona 710cc</v>
      </c>
      <c r="CE1081" s="7" t="str">
        <f>+IFERROR(VLOOKUP(CB1081,Auxiliar!$A:$C,3,0),"")</f>
        <v>1b 10% | 85b 0%</v>
      </c>
      <c r="CM1081" s="1">
        <v>10317</v>
      </c>
      <c r="CN1081" s="1" t="s">
        <v>20</v>
      </c>
      <c r="CO1081" s="6">
        <v>10317</v>
      </c>
      <c r="CP1081" s="6" t="s">
        <v>20</v>
      </c>
      <c r="CQ1081" s="7" t="s">
        <v>21</v>
      </c>
      <c r="CY1081" s="1">
        <v>10317</v>
      </c>
      <c r="CZ1081" s="1" t="s">
        <v>16</v>
      </c>
      <c r="DA1081" s="6">
        <f>+IFERROR(VALUE(RIGHT(Tabla18[[#This Row],[B2B]],6)),"")</f>
        <v>10317</v>
      </c>
      <c r="DB1081" s="6" t="str">
        <f>+IFERROR(VLOOKUP(CZ1081,Auxiliar!$A:$C,2,0),"")</f>
        <v>PREMIUM</v>
      </c>
      <c r="DC1081" s="7" t="str">
        <f>+IFERROR(VLOOKUP(CZ1081,Auxiliar!$A:$C,3,0),"")</f>
        <v>0b 0% | 2b 2% | 5b 3,5% | 10b 5%</v>
      </c>
      <c r="DE1081" s="1">
        <v>10317</v>
      </c>
      <c r="DF1081" s="1" t="s">
        <v>19</v>
      </c>
      <c r="DG1081" s="6">
        <f>+IFERROR(VALUE(RIGHT(Tabla19[[#This Row],[B2B]],6)),"")</f>
        <v>10317</v>
      </c>
      <c r="DH1081" s="6" t="str">
        <f>+IFERROR(VLOOKUP(DF1081,Auxiliar!$A:$C,2,0),"")</f>
        <v>MICHELOB</v>
      </c>
      <c r="DI1081" s="7" t="str">
        <f>+IFERROR(VLOOKUP(DF1081,Auxiliar!$A:$C,3,0),"")</f>
        <v>1b 7% | 3b 22% | 8b 27%</v>
      </c>
      <c r="DK1081" s="1"/>
      <c r="DL1081" s="1"/>
      <c r="DM1081" s="6" t="str">
        <f>+IFERROR(VALUE(RIGHT(Tabla20[[#This Row],[B2B]],6)),"")</f>
        <v/>
      </c>
      <c r="DN1081" s="6" t="str">
        <f>+IFERROR(VLOOKUP(DL1081,Auxiliar!$A:$C,2,0),"")</f>
        <v/>
      </c>
      <c r="DO1081" s="7" t="str">
        <f>+IFERROR(VLOOKUP(DL1081,Auxiliar!$A:$C,3,0),"")</f>
        <v/>
      </c>
      <c r="DQ1081" s="1">
        <v>10253</v>
      </c>
      <c r="DR1081" s="12" t="s">
        <v>24</v>
      </c>
      <c r="DS1081" s="6">
        <f>+IFERROR(VALUE(RIGHT(Tabla21[[#This Row],[B2B]],6)),"")</f>
        <v>10253</v>
      </c>
      <c r="DT1081" s="6" t="str">
        <f>+IFERROR(VLOOKUP(DR1081,Auxiliar!$A:$C,2,0),"")</f>
        <v>CORONA PORRON</v>
      </c>
      <c r="DU1081" s="7" t="str">
        <f>+IFERROR(VLOOKUP(DR1081,Auxiliar!$A:$C,3,0),"")</f>
        <v>1b 5% | 20b 0%</v>
      </c>
      <c r="DW1081" s="1"/>
      <c r="DX1081" s="12"/>
      <c r="DY1081" s="6" t="str">
        <f>+IFERROR(VALUE(RIGHT(Tabla22[[#This Row],[B2B]],6)),"")</f>
        <v/>
      </c>
      <c r="DZ1081" s="6" t="str">
        <f>+IFERROR(VLOOKUP(DX1081,Auxiliar!$A:$C,2,0),"")</f>
        <v/>
      </c>
      <c r="EA1081" s="7" t="str">
        <f>+IFERROR(VLOOKUP(DX1081,Auxiliar!$A:$C,3,0),"")</f>
        <v/>
      </c>
      <c r="EC1081" s="1"/>
      <c r="ED1081" s="12"/>
      <c r="EE1081" s="6" t="str">
        <f>+IFERROR(VALUE(RIGHT(Tabla23[[#This Row],[B2B]],6)),"")</f>
        <v/>
      </c>
      <c r="EF1081" s="6" t="str">
        <f>+IFERROR(VLOOKUP(ED1081,Auxiliar!$A:$C,2,0),"")</f>
        <v/>
      </c>
      <c r="EG1081" s="7" t="str">
        <f>+IFERROR(VLOOKUP(ED1081,Auxiliar!$A:$C,3,0),"")</f>
        <v/>
      </c>
      <c r="EI1081" s="1"/>
      <c r="EJ1081" s="12"/>
      <c r="EK1081" s="6" t="str">
        <f>+IFERROR(VALUE(RIGHT(Tabla24[[#This Row],[B2B]],6)),"")</f>
        <v/>
      </c>
      <c r="EL1081" s="6" t="str">
        <f>+IFERROR(VLOOKUP(EJ1081,Auxiliar!$A:$C,2,0),"")</f>
        <v/>
      </c>
      <c r="EM1081" s="7" t="str">
        <f>+IFERROR(VLOOKUP(EJ1081,Auxiliar!$A:$C,3,0),"")</f>
        <v/>
      </c>
      <c r="EO1081" s="1"/>
      <c r="EP1081" s="12"/>
      <c r="EQ1081" s="6" t="str">
        <f>+IFERROR(VALUE(RIGHT(Tabla25[[#This Row],[B2B]],6)),"")</f>
        <v/>
      </c>
      <c r="ER1081" s="6" t="str">
        <f>+IFERROR(VLOOKUP(EP1081,Auxiliar!$A:$C,2,0),"")</f>
        <v/>
      </c>
      <c r="ES1081" s="7" t="str">
        <f>+IFERROR(VLOOKUP(EP1081,Auxiliar!$A:$C,3,0),"")</f>
        <v/>
      </c>
      <c r="EU1081" s="1"/>
      <c r="EV1081" s="12"/>
      <c r="EW1081" s="6" t="str">
        <f>+IFERROR(VALUE(RIGHT(Tabla26[[#This Row],[B2B]],6)),"")</f>
        <v/>
      </c>
      <c r="EX1081" s="6" t="str">
        <f>+IFERROR(VLOOKUP(EV1081,Auxiliar!$A:$C,2,0),"")</f>
        <v/>
      </c>
      <c r="EY1081" s="7" t="str">
        <f>+IFERROR(VLOOKUP(EV1081,Auxiliar!$A:$C,3,0),"")</f>
        <v/>
      </c>
      <c r="EZ1081" s="1"/>
      <c r="FA1081" s="12"/>
      <c r="FB1081" s="6" t="str">
        <f>+IFERROR(VALUE(RIGHT(Tabla27[[#This Row],[B2B]],6)),"")</f>
        <v/>
      </c>
      <c r="FC1081" s="6" t="str">
        <f>+IFERROR(VLOOKUP(FA1081,Auxiliar!$A:$C,2,0),"")</f>
        <v/>
      </c>
      <c r="FD1081" s="7" t="str">
        <f>+IFERROR(VLOOKUP(FA1081,Auxiliar!$A:$C,3,0),"")</f>
        <v/>
      </c>
      <c r="FE1081" s="1"/>
      <c r="FF1081" s="12"/>
      <c r="FG1081" s="6" t="str">
        <f>+IFERROR(VALUE(RIGHT(Tabla28[[#This Row],[B2B]],6)),"")</f>
        <v/>
      </c>
      <c r="FH1081" s="6" t="str">
        <f>+IFERROR(VLOOKUP(FF1081,Auxiliar!$A:$C,2,0),"")</f>
        <v/>
      </c>
      <c r="FI1081" s="7" t="str">
        <f>+IFERROR(VLOOKUP(FF1081,Auxiliar!$A:$C,3,0),"")</f>
        <v/>
      </c>
      <c r="FJ1081" s="1"/>
      <c r="FK1081" s="12"/>
      <c r="FL1081" s="6" t="str">
        <f>+IFERROR(VALUE(RIGHT(Tabla29[[#This Row],[B2B]],6)),"")</f>
        <v/>
      </c>
      <c r="FM1081" s="6" t="str">
        <f>+IFERROR(VLOOKUP(FK1081,Auxiliar!$A:$C,2,0),"")</f>
        <v/>
      </c>
      <c r="FN1081" s="7" t="str">
        <f>+IFERROR(VLOOKUP(FK1081,Auxiliar!$A:$C,3,0),"")</f>
        <v/>
      </c>
      <c r="FO1081" s="1"/>
      <c r="FP1081" s="12"/>
      <c r="FQ1081" s="6" t="str">
        <f>+IFERROR(VALUE(RIGHT(Tabla30[[#This Row],[B2B]],6)),"")</f>
        <v/>
      </c>
      <c r="FR1081" s="6" t="str">
        <f>+IFERROR(VLOOKUP(FP1081,Auxiliar!$A:$C,2,0),"")</f>
        <v/>
      </c>
      <c r="FS1081" s="7"/>
      <c r="FT1081" s="1"/>
      <c r="FU1081" s="12"/>
      <c r="FV1081" s="6" t="str">
        <f>+IFERROR(VALUE(RIGHT(Tabla31[[#This Row],[B2B]],6)),"")</f>
        <v/>
      </c>
      <c r="FW1081" s="6" t="str">
        <f>+IFERROR(VLOOKUP(FU1081,Auxiliar!$A:$C,2,0),"")</f>
        <v/>
      </c>
      <c r="FX1081" s="7" t="str">
        <f>+IFERROR(VLOOKUP(FU1081,Auxiliar!$A:$C,3,0),"")</f>
        <v/>
      </c>
      <c r="FY1081" s="1"/>
      <c r="FZ1081" s="12"/>
      <c r="GA1081" s="6" t="str">
        <f>+IFERROR(VALUE(RIGHT(Tabla32[[#This Row],[B2B]],6)),"")</f>
        <v/>
      </c>
      <c r="GB1081" s="6" t="str">
        <f>+IFERROR(VLOOKUP(FZ1081,Auxiliar!$A:$C,2,0),"")</f>
        <v/>
      </c>
      <c r="GC1081" s="7" t="str">
        <f>+IFERROR(VLOOKUP(FZ1081,Auxiliar!$A:$C,3,0),"")</f>
        <v/>
      </c>
      <c r="GD1081" s="1"/>
      <c r="GE1081" s="12"/>
      <c r="GF1081" s="6" t="str">
        <f>+IFERROR(VALUE(RIGHT(Tabla33[[#This Row],[B2B]],6)),"")</f>
        <v/>
      </c>
      <c r="GG1081" s="6" t="str">
        <f>+IFERROR(VLOOKUP(GE1081,Auxiliar!$A:$C,2,0),"")</f>
        <v/>
      </c>
      <c r="GH1081" s="7" t="str">
        <f>+IFERROR(VLOOKUP(GE1081,Auxiliar!$A:$C,3,0),"")</f>
        <v/>
      </c>
    </row>
    <row r="1082" spans="37:190" x14ac:dyDescent="0.25">
      <c r="AK1082" s="1">
        <v>13078</v>
      </c>
      <c r="AL1082" s="1" t="s">
        <v>30</v>
      </c>
      <c r="AM1082" s="6">
        <f>+IFERROR(VALUE(RIGHT(Tabla7[[#This Row],[B2B]],6)),"")</f>
        <v>13078</v>
      </c>
      <c r="AN1082" s="6" t="str">
        <f>+IFERROR(VLOOKUP(AL1082,Auxiliar!$A:$C,2,0),"")</f>
        <v>LATONES</v>
      </c>
      <c r="AO1082" s="7" t="str">
        <f>+IFERROR(VLOOKUP(AL1082,Auxiliar!$A:$C,3,0),"")</f>
        <v>1b 4% | 5b 7% | 97b 0%</v>
      </c>
      <c r="AW1082" s="1"/>
      <c r="AX1082" s="1" t="s">
        <v>32</v>
      </c>
      <c r="AY1082" s="6" t="str">
        <f>+IFERROR(VALUE(RIGHT(Tabla9[[#This Row],[B2B]],6)),"")</f>
        <v/>
      </c>
      <c r="AZ1082" s="6" t="str">
        <f>+IFERROR(VLOOKUP(AX1082,Auxiliar!$A:$C,2,0),"")</f>
        <v>LATONES</v>
      </c>
      <c r="BA1082" s="7" t="str">
        <f>+IFERROR(VLOOKUP(AX1082,Auxiliar!$A:$C,3,0),"")</f>
        <v>2b 3% | 4b 4% | 6b 5% | 10b 8%  | 385b 0%</v>
      </c>
      <c r="CA1082" s="1">
        <v>10277</v>
      </c>
      <c r="CB1082" s="1" t="s">
        <v>35</v>
      </c>
      <c r="CC1082" s="6">
        <f>+IFERROR(VALUE(RIGHT(Tabla14[[#This Row],[B2B]],6)),"")</f>
        <v>10277</v>
      </c>
      <c r="CD1082" s="6" t="str">
        <f>+IFERROR(VLOOKUP(CB1082,Auxiliar!$A:$C,2,0),"")</f>
        <v>Corona 710cc</v>
      </c>
      <c r="CE1082" s="7" t="str">
        <f>+IFERROR(VLOOKUP(CB1082,Auxiliar!$A:$C,3,0),"")</f>
        <v>1b 10% | 85b 0%</v>
      </c>
      <c r="CM1082" s="1">
        <v>10319</v>
      </c>
      <c r="CN1082" s="1" t="s">
        <v>20</v>
      </c>
      <c r="CO1082" s="6">
        <v>10319</v>
      </c>
      <c r="CP1082" s="6" t="s">
        <v>20</v>
      </c>
      <c r="CQ1082" s="7" t="s">
        <v>21</v>
      </c>
      <c r="CY1082" s="1">
        <v>10319</v>
      </c>
      <c r="CZ1082" s="1" t="s">
        <v>16</v>
      </c>
      <c r="DA1082" s="6">
        <f>+IFERROR(VALUE(RIGHT(Tabla18[[#This Row],[B2B]],6)),"")</f>
        <v>10319</v>
      </c>
      <c r="DB1082" s="6" t="str">
        <f>+IFERROR(VLOOKUP(CZ1082,Auxiliar!$A:$C,2,0),"")</f>
        <v>PREMIUM</v>
      </c>
      <c r="DC1082" s="7" t="str">
        <f>+IFERROR(VLOOKUP(CZ1082,Auxiliar!$A:$C,3,0),"")</f>
        <v>0b 0% | 2b 2% | 5b 3,5% | 10b 5%</v>
      </c>
      <c r="DE1082" s="1">
        <v>10319</v>
      </c>
      <c r="DF1082" s="1" t="s">
        <v>19</v>
      </c>
      <c r="DG1082" s="6">
        <f>+IFERROR(VALUE(RIGHT(Tabla19[[#This Row],[B2B]],6)),"")</f>
        <v>10319</v>
      </c>
      <c r="DH1082" s="6" t="str">
        <f>+IFERROR(VLOOKUP(DF1082,Auxiliar!$A:$C,2,0),"")</f>
        <v>MICHELOB</v>
      </c>
      <c r="DI1082" s="7" t="str">
        <f>+IFERROR(VLOOKUP(DF1082,Auxiliar!$A:$C,3,0),"")</f>
        <v>1b 7% | 3b 22% | 8b 27%</v>
      </c>
      <c r="DK1082" s="1"/>
      <c r="DL1082" s="1"/>
      <c r="DM1082" s="6" t="str">
        <f>+IFERROR(VALUE(RIGHT(Tabla20[[#This Row],[B2B]],6)),"")</f>
        <v/>
      </c>
      <c r="DN1082" s="6" t="str">
        <f>+IFERROR(VLOOKUP(DL1082,Auxiliar!$A:$C,2,0),"")</f>
        <v/>
      </c>
      <c r="DO1082" s="7" t="str">
        <f>+IFERROR(VLOOKUP(DL1082,Auxiliar!$A:$C,3,0),"")</f>
        <v/>
      </c>
      <c r="DQ1082" s="1">
        <v>10270</v>
      </c>
      <c r="DR1082" s="12" t="s">
        <v>24</v>
      </c>
      <c r="DS1082" s="6">
        <f>+IFERROR(VALUE(RIGHT(Tabla21[[#This Row],[B2B]],6)),"")</f>
        <v>10270</v>
      </c>
      <c r="DT1082" s="6" t="str">
        <f>+IFERROR(VLOOKUP(DR1082,Auxiliar!$A:$C,2,0),"")</f>
        <v>CORONA PORRON</v>
      </c>
      <c r="DU1082" s="7" t="str">
        <f>+IFERROR(VLOOKUP(DR1082,Auxiliar!$A:$C,3,0),"")</f>
        <v>1b 5% | 20b 0%</v>
      </c>
      <c r="DW1082" s="1"/>
      <c r="DX1082" s="12"/>
      <c r="DY1082" s="6" t="str">
        <f>+IFERROR(VALUE(RIGHT(Tabla22[[#This Row],[B2B]],6)),"")</f>
        <v/>
      </c>
      <c r="DZ1082" s="6" t="str">
        <f>+IFERROR(VLOOKUP(DX1082,Auxiliar!$A:$C,2,0),"")</f>
        <v/>
      </c>
      <c r="EA1082" s="7" t="str">
        <f>+IFERROR(VLOOKUP(DX1082,Auxiliar!$A:$C,3,0),"")</f>
        <v/>
      </c>
      <c r="EC1082" s="1"/>
      <c r="ED1082" s="12"/>
      <c r="EE1082" s="6" t="str">
        <f>+IFERROR(VALUE(RIGHT(Tabla23[[#This Row],[B2B]],6)),"")</f>
        <v/>
      </c>
      <c r="EF1082" s="6" t="str">
        <f>+IFERROR(VLOOKUP(ED1082,Auxiliar!$A:$C,2,0),"")</f>
        <v/>
      </c>
      <c r="EG1082" s="7" t="str">
        <f>+IFERROR(VLOOKUP(ED1082,Auxiliar!$A:$C,3,0),"")</f>
        <v/>
      </c>
      <c r="EI1082" s="1"/>
      <c r="EJ1082" s="12"/>
      <c r="EK1082" s="6" t="str">
        <f>+IFERROR(VALUE(RIGHT(Tabla24[[#This Row],[B2B]],6)),"")</f>
        <v/>
      </c>
      <c r="EL1082" s="6" t="str">
        <f>+IFERROR(VLOOKUP(EJ1082,Auxiliar!$A:$C,2,0),"")</f>
        <v/>
      </c>
      <c r="EM1082" s="7" t="str">
        <f>+IFERROR(VLOOKUP(EJ1082,Auxiliar!$A:$C,3,0),"")</f>
        <v/>
      </c>
      <c r="EO1082" s="1"/>
      <c r="EP1082" s="12"/>
      <c r="EQ1082" s="6" t="str">
        <f>+IFERROR(VALUE(RIGHT(Tabla25[[#This Row],[B2B]],6)),"")</f>
        <v/>
      </c>
      <c r="ER1082" s="6" t="str">
        <f>+IFERROR(VLOOKUP(EP1082,Auxiliar!$A:$C,2,0),"")</f>
        <v/>
      </c>
      <c r="ES1082" s="7" t="str">
        <f>+IFERROR(VLOOKUP(EP1082,Auxiliar!$A:$C,3,0),"")</f>
        <v/>
      </c>
      <c r="EU1082" s="1"/>
      <c r="EV1082" s="12"/>
      <c r="EW1082" s="6" t="str">
        <f>+IFERROR(VALUE(RIGHT(Tabla26[[#This Row],[B2B]],6)),"")</f>
        <v/>
      </c>
      <c r="EX1082" s="6" t="str">
        <f>+IFERROR(VLOOKUP(EV1082,Auxiliar!$A:$C,2,0),"")</f>
        <v/>
      </c>
      <c r="EY1082" s="7" t="str">
        <f>+IFERROR(VLOOKUP(EV1082,Auxiliar!$A:$C,3,0),"")</f>
        <v/>
      </c>
      <c r="EZ1082" s="1"/>
      <c r="FA1082" s="12"/>
      <c r="FB1082" s="6" t="str">
        <f>+IFERROR(VALUE(RIGHT(Tabla27[[#This Row],[B2B]],6)),"")</f>
        <v/>
      </c>
      <c r="FC1082" s="6" t="str">
        <f>+IFERROR(VLOOKUP(FA1082,Auxiliar!$A:$C,2,0),"")</f>
        <v/>
      </c>
      <c r="FD1082" s="7" t="str">
        <f>+IFERROR(VLOOKUP(FA1082,Auxiliar!$A:$C,3,0),"")</f>
        <v/>
      </c>
      <c r="FE1082" s="1"/>
      <c r="FF1082" s="12"/>
      <c r="FG1082" s="6" t="str">
        <f>+IFERROR(VALUE(RIGHT(Tabla28[[#This Row],[B2B]],6)),"")</f>
        <v/>
      </c>
      <c r="FH1082" s="6" t="str">
        <f>+IFERROR(VLOOKUP(FF1082,Auxiliar!$A:$C,2,0),"")</f>
        <v/>
      </c>
      <c r="FI1082" s="7" t="str">
        <f>+IFERROR(VLOOKUP(FF1082,Auxiliar!$A:$C,3,0),"")</f>
        <v/>
      </c>
      <c r="FJ1082" s="1"/>
      <c r="FK1082" s="12"/>
      <c r="FL1082" s="6" t="str">
        <f>+IFERROR(VALUE(RIGHT(Tabla29[[#This Row],[B2B]],6)),"")</f>
        <v/>
      </c>
      <c r="FM1082" s="6" t="str">
        <f>+IFERROR(VLOOKUP(FK1082,Auxiliar!$A:$C,2,0),"")</f>
        <v/>
      </c>
      <c r="FN1082" s="7" t="str">
        <f>+IFERROR(VLOOKUP(FK1082,Auxiliar!$A:$C,3,0),"")</f>
        <v/>
      </c>
      <c r="FO1082" s="1"/>
      <c r="FP1082" s="12"/>
      <c r="FQ1082" s="6" t="str">
        <f>+IFERROR(VALUE(RIGHT(Tabla30[[#This Row],[B2B]],6)),"")</f>
        <v/>
      </c>
      <c r="FR1082" s="6" t="str">
        <f>+IFERROR(VLOOKUP(FP1082,Auxiliar!$A:$C,2,0),"")</f>
        <v/>
      </c>
      <c r="FS1082" s="7"/>
      <c r="FT1082" s="1"/>
      <c r="FU1082" s="12"/>
      <c r="FV1082" s="6" t="str">
        <f>+IFERROR(VALUE(RIGHT(Tabla31[[#This Row],[B2B]],6)),"")</f>
        <v/>
      </c>
      <c r="FW1082" s="6" t="str">
        <f>+IFERROR(VLOOKUP(FU1082,Auxiliar!$A:$C,2,0),"")</f>
        <v/>
      </c>
      <c r="FX1082" s="7" t="str">
        <f>+IFERROR(VLOOKUP(FU1082,Auxiliar!$A:$C,3,0),"")</f>
        <v/>
      </c>
      <c r="FY1082" s="1"/>
      <c r="FZ1082" s="12"/>
      <c r="GA1082" s="6" t="str">
        <f>+IFERROR(VALUE(RIGHT(Tabla32[[#This Row],[B2B]],6)),"")</f>
        <v/>
      </c>
      <c r="GB1082" s="6" t="str">
        <f>+IFERROR(VLOOKUP(FZ1082,Auxiliar!$A:$C,2,0),"")</f>
        <v/>
      </c>
      <c r="GC1082" s="7" t="str">
        <f>+IFERROR(VLOOKUP(FZ1082,Auxiliar!$A:$C,3,0),"")</f>
        <v/>
      </c>
      <c r="GD1082" s="1"/>
      <c r="GE1082" s="12"/>
      <c r="GF1082" s="6" t="str">
        <f>+IFERROR(VALUE(RIGHT(Tabla33[[#This Row],[B2B]],6)),"")</f>
        <v/>
      </c>
      <c r="GG1082" s="6" t="str">
        <f>+IFERROR(VLOOKUP(GE1082,Auxiliar!$A:$C,2,0),"")</f>
        <v/>
      </c>
      <c r="GH1082" s="7" t="str">
        <f>+IFERROR(VLOOKUP(GE1082,Auxiliar!$A:$C,3,0),"")</f>
        <v/>
      </c>
    </row>
    <row r="1083" spans="37:190" x14ac:dyDescent="0.25">
      <c r="AK1083" s="1">
        <v>13080</v>
      </c>
      <c r="AL1083" s="1" t="s">
        <v>30</v>
      </c>
      <c r="AM1083" s="6">
        <f>+IFERROR(VALUE(RIGHT(Tabla7[[#This Row],[B2B]],6)),"")</f>
        <v>13080</v>
      </c>
      <c r="AN1083" s="6" t="str">
        <f>+IFERROR(VLOOKUP(AL1083,Auxiliar!$A:$C,2,0),"")</f>
        <v>LATONES</v>
      </c>
      <c r="AO1083" s="7" t="str">
        <f>+IFERROR(VLOOKUP(AL1083,Auxiliar!$A:$C,3,0),"")</f>
        <v>1b 4% | 5b 7% | 97b 0%</v>
      </c>
      <c r="AW1083" s="1"/>
      <c r="AX1083" s="1" t="s">
        <v>32</v>
      </c>
      <c r="AY1083" s="6" t="str">
        <f>+IFERROR(VALUE(RIGHT(Tabla9[[#This Row],[B2B]],6)),"")</f>
        <v/>
      </c>
      <c r="AZ1083" s="6" t="str">
        <f>+IFERROR(VLOOKUP(AX1083,Auxiliar!$A:$C,2,0),"")</f>
        <v>LATONES</v>
      </c>
      <c r="BA1083" s="7" t="str">
        <f>+IFERROR(VLOOKUP(AX1083,Auxiliar!$A:$C,3,0),"")</f>
        <v>2b 3% | 4b 4% | 6b 5% | 10b 8%  | 385b 0%</v>
      </c>
      <c r="CA1083" s="1">
        <v>10280</v>
      </c>
      <c r="CB1083" s="1" t="s">
        <v>35</v>
      </c>
      <c r="CC1083" s="6">
        <f>+IFERROR(VALUE(RIGHT(Tabla14[[#This Row],[B2B]],6)),"")</f>
        <v>10280</v>
      </c>
      <c r="CD1083" s="6" t="str">
        <f>+IFERROR(VLOOKUP(CB1083,Auxiliar!$A:$C,2,0),"")</f>
        <v>Corona 710cc</v>
      </c>
      <c r="CE1083" s="7" t="str">
        <f>+IFERROR(VLOOKUP(CB1083,Auxiliar!$A:$C,3,0),"")</f>
        <v>1b 10% | 85b 0%</v>
      </c>
      <c r="CM1083" s="1">
        <v>10321</v>
      </c>
      <c r="CN1083" s="1" t="s">
        <v>20</v>
      </c>
      <c r="CO1083" s="6">
        <v>10321</v>
      </c>
      <c r="CP1083" s="6" t="s">
        <v>20</v>
      </c>
      <c r="CQ1083" s="7" t="s">
        <v>21</v>
      </c>
      <c r="CY1083" s="1">
        <v>10321</v>
      </c>
      <c r="CZ1083" s="1" t="s">
        <v>16</v>
      </c>
      <c r="DA1083" s="6">
        <f>+IFERROR(VALUE(RIGHT(Tabla18[[#This Row],[B2B]],6)),"")</f>
        <v>10321</v>
      </c>
      <c r="DB1083" s="6" t="str">
        <f>+IFERROR(VLOOKUP(CZ1083,Auxiliar!$A:$C,2,0),"")</f>
        <v>PREMIUM</v>
      </c>
      <c r="DC1083" s="7" t="str">
        <f>+IFERROR(VLOOKUP(CZ1083,Auxiliar!$A:$C,3,0),"")</f>
        <v>0b 0% | 2b 2% | 5b 3,5% | 10b 5%</v>
      </c>
      <c r="DE1083" s="1">
        <v>10321</v>
      </c>
      <c r="DF1083" s="1" t="s">
        <v>19</v>
      </c>
      <c r="DG1083" s="6">
        <f>+IFERROR(VALUE(RIGHT(Tabla19[[#This Row],[B2B]],6)),"")</f>
        <v>10321</v>
      </c>
      <c r="DH1083" s="6" t="str">
        <f>+IFERROR(VLOOKUP(DF1083,Auxiliar!$A:$C,2,0),"")</f>
        <v>MICHELOB</v>
      </c>
      <c r="DI1083" s="7" t="str">
        <f>+IFERROR(VLOOKUP(DF1083,Auxiliar!$A:$C,3,0),"")</f>
        <v>1b 7% | 3b 22% | 8b 27%</v>
      </c>
      <c r="DK1083" s="1"/>
      <c r="DL1083" s="1"/>
      <c r="DM1083" s="6" t="str">
        <f>+IFERROR(VALUE(RIGHT(Tabla20[[#This Row],[B2B]],6)),"")</f>
        <v/>
      </c>
      <c r="DN1083" s="6" t="str">
        <f>+IFERROR(VLOOKUP(DL1083,Auxiliar!$A:$C,2,0),"")</f>
        <v/>
      </c>
      <c r="DO1083" s="7" t="str">
        <f>+IFERROR(VLOOKUP(DL1083,Auxiliar!$A:$C,3,0),"")</f>
        <v/>
      </c>
      <c r="DQ1083" s="1">
        <v>10276</v>
      </c>
      <c r="DR1083" s="12" t="s">
        <v>24</v>
      </c>
      <c r="DS1083" s="6">
        <f>+IFERROR(VALUE(RIGHT(Tabla21[[#This Row],[B2B]],6)),"")</f>
        <v>10276</v>
      </c>
      <c r="DT1083" s="6" t="str">
        <f>+IFERROR(VLOOKUP(DR1083,Auxiliar!$A:$C,2,0),"")</f>
        <v>CORONA PORRON</v>
      </c>
      <c r="DU1083" s="7" t="str">
        <f>+IFERROR(VLOOKUP(DR1083,Auxiliar!$A:$C,3,0),"")</f>
        <v>1b 5% | 20b 0%</v>
      </c>
      <c r="DW1083" s="1"/>
      <c r="DX1083" s="12"/>
      <c r="DY1083" s="6" t="str">
        <f>+IFERROR(VALUE(RIGHT(Tabla22[[#This Row],[B2B]],6)),"")</f>
        <v/>
      </c>
      <c r="DZ1083" s="6" t="str">
        <f>+IFERROR(VLOOKUP(DX1083,Auxiliar!$A:$C,2,0),"")</f>
        <v/>
      </c>
      <c r="EA1083" s="7" t="str">
        <f>+IFERROR(VLOOKUP(DX1083,Auxiliar!$A:$C,3,0),"")</f>
        <v/>
      </c>
      <c r="EC1083" s="1"/>
      <c r="ED1083" s="12"/>
      <c r="EE1083" s="6" t="str">
        <f>+IFERROR(VALUE(RIGHT(Tabla23[[#This Row],[B2B]],6)),"")</f>
        <v/>
      </c>
      <c r="EF1083" s="6" t="str">
        <f>+IFERROR(VLOOKUP(ED1083,Auxiliar!$A:$C,2,0),"")</f>
        <v/>
      </c>
      <c r="EG1083" s="7" t="str">
        <f>+IFERROR(VLOOKUP(ED1083,Auxiliar!$A:$C,3,0),"")</f>
        <v/>
      </c>
      <c r="EI1083" s="1"/>
      <c r="EJ1083" s="12"/>
      <c r="EK1083" s="6" t="str">
        <f>+IFERROR(VALUE(RIGHT(Tabla24[[#This Row],[B2B]],6)),"")</f>
        <v/>
      </c>
      <c r="EL1083" s="6" t="str">
        <f>+IFERROR(VLOOKUP(EJ1083,Auxiliar!$A:$C,2,0),"")</f>
        <v/>
      </c>
      <c r="EM1083" s="7" t="str">
        <f>+IFERROR(VLOOKUP(EJ1083,Auxiliar!$A:$C,3,0),"")</f>
        <v/>
      </c>
      <c r="EO1083" s="1"/>
      <c r="EP1083" s="12"/>
      <c r="EQ1083" s="6" t="str">
        <f>+IFERROR(VALUE(RIGHT(Tabla25[[#This Row],[B2B]],6)),"")</f>
        <v/>
      </c>
      <c r="ER1083" s="6" t="str">
        <f>+IFERROR(VLOOKUP(EP1083,Auxiliar!$A:$C,2,0),"")</f>
        <v/>
      </c>
      <c r="ES1083" s="7" t="str">
        <f>+IFERROR(VLOOKUP(EP1083,Auxiliar!$A:$C,3,0),"")</f>
        <v/>
      </c>
      <c r="EU1083" s="1"/>
      <c r="EV1083" s="12"/>
      <c r="EW1083" s="6" t="str">
        <f>+IFERROR(VALUE(RIGHT(Tabla26[[#This Row],[B2B]],6)),"")</f>
        <v/>
      </c>
      <c r="EX1083" s="6" t="str">
        <f>+IFERROR(VLOOKUP(EV1083,Auxiliar!$A:$C,2,0),"")</f>
        <v/>
      </c>
      <c r="EY1083" s="7" t="str">
        <f>+IFERROR(VLOOKUP(EV1083,Auxiliar!$A:$C,3,0),"")</f>
        <v/>
      </c>
      <c r="EZ1083" s="1"/>
      <c r="FA1083" s="12"/>
      <c r="FB1083" s="6" t="str">
        <f>+IFERROR(VALUE(RIGHT(Tabla27[[#This Row],[B2B]],6)),"")</f>
        <v/>
      </c>
      <c r="FC1083" s="6" t="str">
        <f>+IFERROR(VLOOKUP(FA1083,Auxiliar!$A:$C,2,0),"")</f>
        <v/>
      </c>
      <c r="FD1083" s="7" t="str">
        <f>+IFERROR(VLOOKUP(FA1083,Auxiliar!$A:$C,3,0),"")</f>
        <v/>
      </c>
      <c r="FE1083" s="1"/>
      <c r="FF1083" s="12"/>
      <c r="FG1083" s="6" t="str">
        <f>+IFERROR(VALUE(RIGHT(Tabla28[[#This Row],[B2B]],6)),"")</f>
        <v/>
      </c>
      <c r="FH1083" s="6" t="str">
        <f>+IFERROR(VLOOKUP(FF1083,Auxiliar!$A:$C,2,0),"")</f>
        <v/>
      </c>
      <c r="FI1083" s="7" t="str">
        <f>+IFERROR(VLOOKUP(FF1083,Auxiliar!$A:$C,3,0),"")</f>
        <v/>
      </c>
      <c r="FJ1083" s="1"/>
      <c r="FK1083" s="12"/>
      <c r="FL1083" s="6" t="str">
        <f>+IFERROR(VALUE(RIGHT(Tabla29[[#This Row],[B2B]],6)),"")</f>
        <v/>
      </c>
      <c r="FM1083" s="6" t="str">
        <f>+IFERROR(VLOOKUP(FK1083,Auxiliar!$A:$C,2,0),"")</f>
        <v/>
      </c>
      <c r="FN1083" s="7" t="str">
        <f>+IFERROR(VLOOKUP(FK1083,Auxiliar!$A:$C,3,0),"")</f>
        <v/>
      </c>
      <c r="FO1083" s="1"/>
      <c r="FP1083" s="12"/>
      <c r="FQ1083" s="6" t="str">
        <f>+IFERROR(VALUE(RIGHT(Tabla30[[#This Row],[B2B]],6)),"")</f>
        <v/>
      </c>
      <c r="FR1083" s="6" t="str">
        <f>+IFERROR(VLOOKUP(FP1083,Auxiliar!$A:$C,2,0),"")</f>
        <v/>
      </c>
      <c r="FS1083" s="7"/>
      <c r="FT1083" s="1"/>
      <c r="FU1083" s="12"/>
      <c r="FV1083" s="6" t="str">
        <f>+IFERROR(VALUE(RIGHT(Tabla31[[#This Row],[B2B]],6)),"")</f>
        <v/>
      </c>
      <c r="FW1083" s="6" t="str">
        <f>+IFERROR(VLOOKUP(FU1083,Auxiliar!$A:$C,2,0),"")</f>
        <v/>
      </c>
      <c r="FX1083" s="7" t="str">
        <f>+IFERROR(VLOOKUP(FU1083,Auxiliar!$A:$C,3,0),"")</f>
        <v/>
      </c>
      <c r="FY1083" s="1"/>
      <c r="FZ1083" s="12"/>
      <c r="GA1083" s="6" t="str">
        <f>+IFERROR(VALUE(RIGHT(Tabla32[[#This Row],[B2B]],6)),"")</f>
        <v/>
      </c>
      <c r="GB1083" s="6" t="str">
        <f>+IFERROR(VLOOKUP(FZ1083,Auxiliar!$A:$C,2,0),"")</f>
        <v/>
      </c>
      <c r="GC1083" s="7" t="str">
        <f>+IFERROR(VLOOKUP(FZ1083,Auxiliar!$A:$C,3,0),"")</f>
        <v/>
      </c>
      <c r="GD1083" s="1"/>
      <c r="GE1083" s="12"/>
      <c r="GF1083" s="6" t="str">
        <f>+IFERROR(VALUE(RIGHT(Tabla33[[#This Row],[B2B]],6)),"")</f>
        <v/>
      </c>
      <c r="GG1083" s="6" t="str">
        <f>+IFERROR(VLOOKUP(GE1083,Auxiliar!$A:$C,2,0),"")</f>
        <v/>
      </c>
      <c r="GH1083" s="7" t="str">
        <f>+IFERROR(VLOOKUP(GE1083,Auxiliar!$A:$C,3,0),"")</f>
        <v/>
      </c>
    </row>
    <row r="1084" spans="37:190" x14ac:dyDescent="0.25">
      <c r="AK1084" s="1">
        <v>13087</v>
      </c>
      <c r="AL1084" s="1" t="s">
        <v>30</v>
      </c>
      <c r="AM1084" s="6">
        <f>+IFERROR(VALUE(RIGHT(Tabla7[[#This Row],[B2B]],6)),"")</f>
        <v>13087</v>
      </c>
      <c r="AN1084" s="6" t="str">
        <f>+IFERROR(VLOOKUP(AL1084,Auxiliar!$A:$C,2,0),"")</f>
        <v>LATONES</v>
      </c>
      <c r="AO1084" s="7" t="str">
        <f>+IFERROR(VLOOKUP(AL1084,Auxiliar!$A:$C,3,0),"")</f>
        <v>1b 4% | 5b 7% | 97b 0%</v>
      </c>
      <c r="AW1084" s="1"/>
      <c r="AX1084" s="1" t="s">
        <v>32</v>
      </c>
      <c r="AY1084" s="6" t="str">
        <f>+IFERROR(VALUE(RIGHT(Tabla9[[#This Row],[B2B]],6)),"")</f>
        <v/>
      </c>
      <c r="AZ1084" s="6" t="str">
        <f>+IFERROR(VLOOKUP(AX1084,Auxiliar!$A:$C,2,0),"")</f>
        <v>LATONES</v>
      </c>
      <c r="BA1084" s="7" t="str">
        <f>+IFERROR(VLOOKUP(AX1084,Auxiliar!$A:$C,3,0),"")</f>
        <v>2b 3% | 4b 4% | 6b 5% | 10b 8%  | 385b 0%</v>
      </c>
      <c r="CA1084" s="1">
        <v>10287</v>
      </c>
      <c r="CB1084" s="1" t="s">
        <v>35</v>
      </c>
      <c r="CC1084" s="6">
        <f>+IFERROR(VALUE(RIGHT(Tabla14[[#This Row],[B2B]],6)),"")</f>
        <v>10287</v>
      </c>
      <c r="CD1084" s="6" t="str">
        <f>+IFERROR(VLOOKUP(CB1084,Auxiliar!$A:$C,2,0),"")</f>
        <v>Corona 710cc</v>
      </c>
      <c r="CE1084" s="7" t="str">
        <f>+IFERROR(VLOOKUP(CB1084,Auxiliar!$A:$C,3,0),"")</f>
        <v>1b 10% | 85b 0%</v>
      </c>
      <c r="CM1084" s="1">
        <v>10325</v>
      </c>
      <c r="CN1084" s="1" t="s">
        <v>20</v>
      </c>
      <c r="CO1084" s="6">
        <v>10325</v>
      </c>
      <c r="CP1084" s="6" t="s">
        <v>20</v>
      </c>
      <c r="CQ1084" s="7" t="s">
        <v>21</v>
      </c>
      <c r="CY1084" s="1">
        <v>10325</v>
      </c>
      <c r="CZ1084" s="1" t="s">
        <v>16</v>
      </c>
      <c r="DA1084" s="6">
        <f>+IFERROR(VALUE(RIGHT(Tabla18[[#This Row],[B2B]],6)),"")</f>
        <v>10325</v>
      </c>
      <c r="DB1084" s="6" t="str">
        <f>+IFERROR(VLOOKUP(CZ1084,Auxiliar!$A:$C,2,0),"")</f>
        <v>PREMIUM</v>
      </c>
      <c r="DC1084" s="7" t="str">
        <f>+IFERROR(VLOOKUP(CZ1084,Auxiliar!$A:$C,3,0),"")</f>
        <v>0b 0% | 2b 2% | 5b 3,5% | 10b 5%</v>
      </c>
      <c r="DE1084" s="1">
        <v>10325</v>
      </c>
      <c r="DF1084" s="1" t="s">
        <v>19</v>
      </c>
      <c r="DG1084" s="6">
        <f>+IFERROR(VALUE(RIGHT(Tabla19[[#This Row],[B2B]],6)),"")</f>
        <v>10325</v>
      </c>
      <c r="DH1084" s="6" t="str">
        <f>+IFERROR(VLOOKUP(DF1084,Auxiliar!$A:$C,2,0),"")</f>
        <v>MICHELOB</v>
      </c>
      <c r="DI1084" s="7" t="str">
        <f>+IFERROR(VLOOKUP(DF1084,Auxiliar!$A:$C,3,0),"")</f>
        <v>1b 7% | 3b 22% | 8b 27%</v>
      </c>
      <c r="DK1084" s="1"/>
      <c r="DL1084" s="1"/>
      <c r="DM1084" s="6" t="str">
        <f>+IFERROR(VALUE(RIGHT(Tabla20[[#This Row],[B2B]],6)),"")</f>
        <v/>
      </c>
      <c r="DN1084" s="6" t="str">
        <f>+IFERROR(VLOOKUP(DL1084,Auxiliar!$A:$C,2,0),"")</f>
        <v/>
      </c>
      <c r="DO1084" s="7" t="str">
        <f>+IFERROR(VLOOKUP(DL1084,Auxiliar!$A:$C,3,0),"")</f>
        <v/>
      </c>
      <c r="DQ1084" s="1">
        <v>10277</v>
      </c>
      <c r="DR1084" s="12" t="s">
        <v>24</v>
      </c>
      <c r="DS1084" s="6">
        <f>+IFERROR(VALUE(RIGHT(Tabla21[[#This Row],[B2B]],6)),"")</f>
        <v>10277</v>
      </c>
      <c r="DT1084" s="6" t="str">
        <f>+IFERROR(VLOOKUP(DR1084,Auxiliar!$A:$C,2,0),"")</f>
        <v>CORONA PORRON</v>
      </c>
      <c r="DU1084" s="7" t="str">
        <f>+IFERROR(VLOOKUP(DR1084,Auxiliar!$A:$C,3,0),"")</f>
        <v>1b 5% | 20b 0%</v>
      </c>
      <c r="DW1084" s="1"/>
      <c r="DX1084" s="12"/>
      <c r="DY1084" s="6" t="str">
        <f>+IFERROR(VALUE(RIGHT(Tabla22[[#This Row],[B2B]],6)),"")</f>
        <v/>
      </c>
      <c r="DZ1084" s="6" t="str">
        <f>+IFERROR(VLOOKUP(DX1084,Auxiliar!$A:$C,2,0),"")</f>
        <v/>
      </c>
      <c r="EA1084" s="7" t="str">
        <f>+IFERROR(VLOOKUP(DX1084,Auxiliar!$A:$C,3,0),"")</f>
        <v/>
      </c>
      <c r="EC1084" s="1"/>
      <c r="ED1084" s="12"/>
      <c r="EE1084" s="6" t="str">
        <f>+IFERROR(VALUE(RIGHT(Tabla23[[#This Row],[B2B]],6)),"")</f>
        <v/>
      </c>
      <c r="EF1084" s="6" t="str">
        <f>+IFERROR(VLOOKUP(ED1084,Auxiliar!$A:$C,2,0),"")</f>
        <v/>
      </c>
      <c r="EG1084" s="7" t="str">
        <f>+IFERROR(VLOOKUP(ED1084,Auxiliar!$A:$C,3,0),"")</f>
        <v/>
      </c>
      <c r="EI1084" s="1"/>
      <c r="EJ1084" s="12"/>
      <c r="EK1084" s="6" t="str">
        <f>+IFERROR(VALUE(RIGHT(Tabla24[[#This Row],[B2B]],6)),"")</f>
        <v/>
      </c>
      <c r="EL1084" s="6" t="str">
        <f>+IFERROR(VLOOKUP(EJ1084,Auxiliar!$A:$C,2,0),"")</f>
        <v/>
      </c>
      <c r="EM1084" s="7" t="str">
        <f>+IFERROR(VLOOKUP(EJ1084,Auxiliar!$A:$C,3,0),"")</f>
        <v/>
      </c>
      <c r="EO1084" s="1"/>
      <c r="EP1084" s="12"/>
      <c r="EQ1084" s="6" t="str">
        <f>+IFERROR(VALUE(RIGHT(Tabla25[[#This Row],[B2B]],6)),"")</f>
        <v/>
      </c>
      <c r="ER1084" s="6" t="str">
        <f>+IFERROR(VLOOKUP(EP1084,Auxiliar!$A:$C,2,0),"")</f>
        <v/>
      </c>
      <c r="ES1084" s="7" t="str">
        <f>+IFERROR(VLOOKUP(EP1084,Auxiliar!$A:$C,3,0),"")</f>
        <v/>
      </c>
      <c r="EU1084" s="1"/>
      <c r="EV1084" s="12"/>
      <c r="EW1084" s="6" t="str">
        <f>+IFERROR(VALUE(RIGHT(Tabla26[[#This Row],[B2B]],6)),"")</f>
        <v/>
      </c>
      <c r="EX1084" s="6" t="str">
        <f>+IFERROR(VLOOKUP(EV1084,Auxiliar!$A:$C,2,0),"")</f>
        <v/>
      </c>
      <c r="EY1084" s="7" t="str">
        <f>+IFERROR(VLOOKUP(EV1084,Auxiliar!$A:$C,3,0),"")</f>
        <v/>
      </c>
      <c r="EZ1084" s="1"/>
      <c r="FA1084" s="12"/>
      <c r="FB1084" s="6" t="str">
        <f>+IFERROR(VALUE(RIGHT(Tabla27[[#This Row],[B2B]],6)),"")</f>
        <v/>
      </c>
      <c r="FC1084" s="6" t="str">
        <f>+IFERROR(VLOOKUP(FA1084,Auxiliar!$A:$C,2,0),"")</f>
        <v/>
      </c>
      <c r="FD1084" s="7" t="str">
        <f>+IFERROR(VLOOKUP(FA1084,Auxiliar!$A:$C,3,0),"")</f>
        <v/>
      </c>
      <c r="FE1084" s="1"/>
      <c r="FF1084" s="12"/>
      <c r="FG1084" s="6" t="str">
        <f>+IFERROR(VALUE(RIGHT(Tabla28[[#This Row],[B2B]],6)),"")</f>
        <v/>
      </c>
      <c r="FH1084" s="6" t="str">
        <f>+IFERROR(VLOOKUP(FF1084,Auxiliar!$A:$C,2,0),"")</f>
        <v/>
      </c>
      <c r="FI1084" s="7" t="str">
        <f>+IFERROR(VLOOKUP(FF1084,Auxiliar!$A:$C,3,0),"")</f>
        <v/>
      </c>
      <c r="FJ1084" s="1"/>
      <c r="FK1084" s="12"/>
      <c r="FL1084" s="6" t="str">
        <f>+IFERROR(VALUE(RIGHT(Tabla29[[#This Row],[B2B]],6)),"")</f>
        <v/>
      </c>
      <c r="FM1084" s="6" t="str">
        <f>+IFERROR(VLOOKUP(FK1084,Auxiliar!$A:$C,2,0),"")</f>
        <v/>
      </c>
      <c r="FN1084" s="7" t="str">
        <f>+IFERROR(VLOOKUP(FK1084,Auxiliar!$A:$C,3,0),"")</f>
        <v/>
      </c>
      <c r="FO1084" s="1"/>
      <c r="FP1084" s="12"/>
      <c r="FQ1084" s="6" t="str">
        <f>+IFERROR(VALUE(RIGHT(Tabla30[[#This Row],[B2B]],6)),"")</f>
        <v/>
      </c>
      <c r="FR1084" s="6" t="str">
        <f>+IFERROR(VLOOKUP(FP1084,Auxiliar!$A:$C,2,0),"")</f>
        <v/>
      </c>
      <c r="FS1084" s="7"/>
      <c r="FT1084" s="1"/>
      <c r="FU1084" s="12"/>
      <c r="FV1084" s="6" t="str">
        <f>+IFERROR(VALUE(RIGHT(Tabla31[[#This Row],[B2B]],6)),"")</f>
        <v/>
      </c>
      <c r="FW1084" s="6" t="str">
        <f>+IFERROR(VLOOKUP(FU1084,Auxiliar!$A:$C,2,0),"")</f>
        <v/>
      </c>
      <c r="FX1084" s="7" t="str">
        <f>+IFERROR(VLOOKUP(FU1084,Auxiliar!$A:$C,3,0),"")</f>
        <v/>
      </c>
      <c r="FY1084" s="1"/>
      <c r="FZ1084" s="12"/>
      <c r="GA1084" s="6" t="str">
        <f>+IFERROR(VALUE(RIGHT(Tabla32[[#This Row],[B2B]],6)),"")</f>
        <v/>
      </c>
      <c r="GB1084" s="6" t="str">
        <f>+IFERROR(VLOOKUP(FZ1084,Auxiliar!$A:$C,2,0),"")</f>
        <v/>
      </c>
      <c r="GC1084" s="7" t="str">
        <f>+IFERROR(VLOOKUP(FZ1084,Auxiliar!$A:$C,3,0),"")</f>
        <v/>
      </c>
      <c r="GD1084" s="1"/>
      <c r="GE1084" s="12"/>
      <c r="GF1084" s="6" t="str">
        <f>+IFERROR(VALUE(RIGHT(Tabla33[[#This Row],[B2B]],6)),"")</f>
        <v/>
      </c>
      <c r="GG1084" s="6" t="str">
        <f>+IFERROR(VLOOKUP(GE1084,Auxiliar!$A:$C,2,0),"")</f>
        <v/>
      </c>
      <c r="GH1084" s="7" t="str">
        <f>+IFERROR(VLOOKUP(GE1084,Auxiliar!$A:$C,3,0),"")</f>
        <v/>
      </c>
    </row>
    <row r="1085" spans="37:190" x14ac:dyDescent="0.25">
      <c r="AK1085" s="1">
        <v>13088</v>
      </c>
      <c r="AL1085" s="1" t="s">
        <v>30</v>
      </c>
      <c r="AM1085" s="6">
        <f>+IFERROR(VALUE(RIGHT(Tabla7[[#This Row],[B2B]],6)),"")</f>
        <v>13088</v>
      </c>
      <c r="AN1085" s="6" t="str">
        <f>+IFERROR(VLOOKUP(AL1085,Auxiliar!$A:$C,2,0),"")</f>
        <v>LATONES</v>
      </c>
      <c r="AO1085" s="7" t="str">
        <f>+IFERROR(VLOOKUP(AL1085,Auxiliar!$A:$C,3,0),"")</f>
        <v>1b 4% | 5b 7% | 97b 0%</v>
      </c>
      <c r="AW1085" s="1"/>
      <c r="AX1085" s="1" t="s">
        <v>32</v>
      </c>
      <c r="AY1085" s="6" t="str">
        <f>+IFERROR(VALUE(RIGHT(Tabla9[[#This Row],[B2B]],6)),"")</f>
        <v/>
      </c>
      <c r="AZ1085" s="6" t="str">
        <f>+IFERROR(VLOOKUP(AX1085,Auxiliar!$A:$C,2,0),"")</f>
        <v>LATONES</v>
      </c>
      <c r="BA1085" s="7" t="str">
        <f>+IFERROR(VLOOKUP(AX1085,Auxiliar!$A:$C,3,0),"")</f>
        <v>2b 3% | 4b 4% | 6b 5% | 10b 8%  | 385b 0%</v>
      </c>
      <c r="CA1085" s="1">
        <v>10306</v>
      </c>
      <c r="CB1085" s="1" t="s">
        <v>35</v>
      </c>
      <c r="CC1085" s="6">
        <f>+IFERROR(VALUE(RIGHT(Tabla14[[#This Row],[B2B]],6)),"")</f>
        <v>10306</v>
      </c>
      <c r="CD1085" s="6" t="str">
        <f>+IFERROR(VLOOKUP(CB1085,Auxiliar!$A:$C,2,0),"")</f>
        <v>Corona 710cc</v>
      </c>
      <c r="CE1085" s="7" t="str">
        <f>+IFERROR(VLOOKUP(CB1085,Auxiliar!$A:$C,3,0),"")</f>
        <v>1b 10% | 85b 0%</v>
      </c>
      <c r="CM1085" s="1">
        <v>10333</v>
      </c>
      <c r="CN1085" s="1" t="s">
        <v>20</v>
      </c>
      <c r="CO1085" s="6">
        <v>10333</v>
      </c>
      <c r="CP1085" s="6" t="s">
        <v>20</v>
      </c>
      <c r="CQ1085" s="7" t="s">
        <v>21</v>
      </c>
      <c r="CY1085" s="1">
        <v>10333</v>
      </c>
      <c r="CZ1085" s="1" t="s">
        <v>16</v>
      </c>
      <c r="DA1085" s="6">
        <f>+IFERROR(VALUE(RIGHT(Tabla18[[#This Row],[B2B]],6)),"")</f>
        <v>10333</v>
      </c>
      <c r="DB1085" s="6" t="str">
        <f>+IFERROR(VLOOKUP(CZ1085,Auxiliar!$A:$C,2,0),"")</f>
        <v>PREMIUM</v>
      </c>
      <c r="DC1085" s="7" t="str">
        <f>+IFERROR(VLOOKUP(CZ1085,Auxiliar!$A:$C,3,0),"")</f>
        <v>0b 0% | 2b 2% | 5b 3,5% | 10b 5%</v>
      </c>
      <c r="DE1085" s="1">
        <v>10333</v>
      </c>
      <c r="DF1085" s="1" t="s">
        <v>19</v>
      </c>
      <c r="DG1085" s="6">
        <f>+IFERROR(VALUE(RIGHT(Tabla19[[#This Row],[B2B]],6)),"")</f>
        <v>10333</v>
      </c>
      <c r="DH1085" s="6" t="str">
        <f>+IFERROR(VLOOKUP(DF1085,Auxiliar!$A:$C,2,0),"")</f>
        <v>MICHELOB</v>
      </c>
      <c r="DI1085" s="7" t="str">
        <f>+IFERROR(VLOOKUP(DF1085,Auxiliar!$A:$C,3,0),"")</f>
        <v>1b 7% | 3b 22% | 8b 27%</v>
      </c>
      <c r="DK1085" s="1"/>
      <c r="DL1085" s="1"/>
      <c r="DM1085" s="6" t="str">
        <f>+IFERROR(VALUE(RIGHT(Tabla20[[#This Row],[B2B]],6)),"")</f>
        <v/>
      </c>
      <c r="DN1085" s="6" t="str">
        <f>+IFERROR(VLOOKUP(DL1085,Auxiliar!$A:$C,2,0),"")</f>
        <v/>
      </c>
      <c r="DO1085" s="7" t="str">
        <f>+IFERROR(VLOOKUP(DL1085,Auxiliar!$A:$C,3,0),"")</f>
        <v/>
      </c>
      <c r="DQ1085" s="1">
        <v>10280</v>
      </c>
      <c r="DR1085" s="12" t="s">
        <v>24</v>
      </c>
      <c r="DS1085" s="6">
        <f>+IFERROR(VALUE(RIGHT(Tabla21[[#This Row],[B2B]],6)),"")</f>
        <v>10280</v>
      </c>
      <c r="DT1085" s="6" t="str">
        <f>+IFERROR(VLOOKUP(DR1085,Auxiliar!$A:$C,2,0),"")</f>
        <v>CORONA PORRON</v>
      </c>
      <c r="DU1085" s="7" t="str">
        <f>+IFERROR(VLOOKUP(DR1085,Auxiliar!$A:$C,3,0),"")</f>
        <v>1b 5% | 20b 0%</v>
      </c>
      <c r="DW1085" s="1"/>
      <c r="DX1085" s="12"/>
      <c r="DY1085" s="6" t="str">
        <f>+IFERROR(VALUE(RIGHT(Tabla22[[#This Row],[B2B]],6)),"")</f>
        <v/>
      </c>
      <c r="DZ1085" s="6" t="str">
        <f>+IFERROR(VLOOKUP(DX1085,Auxiliar!$A:$C,2,0),"")</f>
        <v/>
      </c>
      <c r="EA1085" s="7" t="str">
        <f>+IFERROR(VLOOKUP(DX1085,Auxiliar!$A:$C,3,0),"")</f>
        <v/>
      </c>
      <c r="EC1085" s="1"/>
      <c r="ED1085" s="12"/>
      <c r="EE1085" s="6" t="str">
        <f>+IFERROR(VALUE(RIGHT(Tabla23[[#This Row],[B2B]],6)),"")</f>
        <v/>
      </c>
      <c r="EF1085" s="6" t="str">
        <f>+IFERROR(VLOOKUP(ED1085,Auxiliar!$A:$C,2,0),"")</f>
        <v/>
      </c>
      <c r="EG1085" s="7" t="str">
        <f>+IFERROR(VLOOKUP(ED1085,Auxiliar!$A:$C,3,0),"")</f>
        <v/>
      </c>
      <c r="EI1085" s="1"/>
      <c r="EJ1085" s="12"/>
      <c r="EK1085" s="6" t="str">
        <f>+IFERROR(VALUE(RIGHT(Tabla24[[#This Row],[B2B]],6)),"")</f>
        <v/>
      </c>
      <c r="EL1085" s="6" t="str">
        <f>+IFERROR(VLOOKUP(EJ1085,Auxiliar!$A:$C,2,0),"")</f>
        <v/>
      </c>
      <c r="EM1085" s="7" t="str">
        <f>+IFERROR(VLOOKUP(EJ1085,Auxiliar!$A:$C,3,0),"")</f>
        <v/>
      </c>
      <c r="EO1085" s="1"/>
      <c r="EP1085" s="12"/>
      <c r="EQ1085" s="6" t="str">
        <f>+IFERROR(VALUE(RIGHT(Tabla25[[#This Row],[B2B]],6)),"")</f>
        <v/>
      </c>
      <c r="ER1085" s="6" t="str">
        <f>+IFERROR(VLOOKUP(EP1085,Auxiliar!$A:$C,2,0),"")</f>
        <v/>
      </c>
      <c r="ES1085" s="7" t="str">
        <f>+IFERROR(VLOOKUP(EP1085,Auxiliar!$A:$C,3,0),"")</f>
        <v/>
      </c>
      <c r="EU1085" s="1"/>
      <c r="EV1085" s="12"/>
      <c r="EW1085" s="6" t="str">
        <f>+IFERROR(VALUE(RIGHT(Tabla26[[#This Row],[B2B]],6)),"")</f>
        <v/>
      </c>
      <c r="EX1085" s="6" t="str">
        <f>+IFERROR(VLOOKUP(EV1085,Auxiliar!$A:$C,2,0),"")</f>
        <v/>
      </c>
      <c r="EY1085" s="7" t="str">
        <f>+IFERROR(VLOOKUP(EV1085,Auxiliar!$A:$C,3,0),"")</f>
        <v/>
      </c>
      <c r="EZ1085" s="1"/>
      <c r="FA1085" s="12"/>
      <c r="FB1085" s="6" t="str">
        <f>+IFERROR(VALUE(RIGHT(Tabla27[[#This Row],[B2B]],6)),"")</f>
        <v/>
      </c>
      <c r="FC1085" s="6" t="str">
        <f>+IFERROR(VLOOKUP(FA1085,Auxiliar!$A:$C,2,0),"")</f>
        <v/>
      </c>
      <c r="FD1085" s="7" t="str">
        <f>+IFERROR(VLOOKUP(FA1085,Auxiliar!$A:$C,3,0),"")</f>
        <v/>
      </c>
      <c r="FE1085" s="1"/>
      <c r="FF1085" s="12"/>
      <c r="FG1085" s="6" t="str">
        <f>+IFERROR(VALUE(RIGHT(Tabla28[[#This Row],[B2B]],6)),"")</f>
        <v/>
      </c>
      <c r="FH1085" s="6" t="str">
        <f>+IFERROR(VLOOKUP(FF1085,Auxiliar!$A:$C,2,0),"")</f>
        <v/>
      </c>
      <c r="FI1085" s="7" t="str">
        <f>+IFERROR(VLOOKUP(FF1085,Auxiliar!$A:$C,3,0),"")</f>
        <v/>
      </c>
      <c r="FJ1085" s="1"/>
      <c r="FK1085" s="12"/>
      <c r="FL1085" s="6" t="str">
        <f>+IFERROR(VALUE(RIGHT(Tabla29[[#This Row],[B2B]],6)),"")</f>
        <v/>
      </c>
      <c r="FM1085" s="6" t="str">
        <f>+IFERROR(VLOOKUP(FK1085,Auxiliar!$A:$C,2,0),"")</f>
        <v/>
      </c>
      <c r="FN1085" s="7" t="str">
        <f>+IFERROR(VLOOKUP(FK1085,Auxiliar!$A:$C,3,0),"")</f>
        <v/>
      </c>
      <c r="FO1085" s="1"/>
      <c r="FP1085" s="12"/>
      <c r="FQ1085" s="6" t="str">
        <f>+IFERROR(VALUE(RIGHT(Tabla30[[#This Row],[B2B]],6)),"")</f>
        <v/>
      </c>
      <c r="FR1085" s="6" t="str">
        <f>+IFERROR(VLOOKUP(FP1085,Auxiliar!$A:$C,2,0),"")</f>
        <v/>
      </c>
      <c r="FS1085" s="7"/>
      <c r="FT1085" s="1"/>
      <c r="FU1085" s="12"/>
      <c r="FV1085" s="6" t="str">
        <f>+IFERROR(VALUE(RIGHT(Tabla31[[#This Row],[B2B]],6)),"")</f>
        <v/>
      </c>
      <c r="FW1085" s="6" t="str">
        <f>+IFERROR(VLOOKUP(FU1085,Auxiliar!$A:$C,2,0),"")</f>
        <v/>
      </c>
      <c r="FX1085" s="7" t="str">
        <f>+IFERROR(VLOOKUP(FU1085,Auxiliar!$A:$C,3,0),"")</f>
        <v/>
      </c>
      <c r="FY1085" s="1"/>
      <c r="FZ1085" s="12"/>
      <c r="GA1085" s="6" t="str">
        <f>+IFERROR(VALUE(RIGHT(Tabla32[[#This Row],[B2B]],6)),"")</f>
        <v/>
      </c>
      <c r="GB1085" s="6" t="str">
        <f>+IFERROR(VLOOKUP(FZ1085,Auxiliar!$A:$C,2,0),"")</f>
        <v/>
      </c>
      <c r="GC1085" s="7" t="str">
        <f>+IFERROR(VLOOKUP(FZ1085,Auxiliar!$A:$C,3,0),"")</f>
        <v/>
      </c>
      <c r="GD1085" s="1"/>
      <c r="GE1085" s="12"/>
      <c r="GF1085" s="6" t="str">
        <f>+IFERROR(VALUE(RIGHT(Tabla33[[#This Row],[B2B]],6)),"")</f>
        <v/>
      </c>
      <c r="GG1085" s="6" t="str">
        <f>+IFERROR(VLOOKUP(GE1085,Auxiliar!$A:$C,2,0),"")</f>
        <v/>
      </c>
      <c r="GH1085" s="7" t="str">
        <f>+IFERROR(VLOOKUP(GE1085,Auxiliar!$A:$C,3,0),"")</f>
        <v/>
      </c>
    </row>
    <row r="1086" spans="37:190" x14ac:dyDescent="0.25">
      <c r="AK1086" s="1">
        <v>13092</v>
      </c>
      <c r="AL1086" s="1" t="s">
        <v>30</v>
      </c>
      <c r="AM1086" s="6">
        <f>+IFERROR(VALUE(RIGHT(Tabla7[[#This Row],[B2B]],6)),"")</f>
        <v>13092</v>
      </c>
      <c r="AN1086" s="6" t="str">
        <f>+IFERROR(VLOOKUP(AL1086,Auxiliar!$A:$C,2,0),"")</f>
        <v>LATONES</v>
      </c>
      <c r="AO1086" s="7" t="str">
        <f>+IFERROR(VLOOKUP(AL1086,Auxiliar!$A:$C,3,0),"")</f>
        <v>1b 4% | 5b 7% | 97b 0%</v>
      </c>
      <c r="AW1086" s="1"/>
      <c r="AX1086" s="1" t="s">
        <v>32</v>
      </c>
      <c r="AY1086" s="6" t="str">
        <f>+IFERROR(VALUE(RIGHT(Tabla9[[#This Row],[B2B]],6)),"")</f>
        <v/>
      </c>
      <c r="AZ1086" s="6" t="str">
        <f>+IFERROR(VLOOKUP(AX1086,Auxiliar!$A:$C,2,0),"")</f>
        <v>LATONES</v>
      </c>
      <c r="BA1086" s="7" t="str">
        <f>+IFERROR(VLOOKUP(AX1086,Auxiliar!$A:$C,3,0),"")</f>
        <v>2b 3% | 4b 4% | 6b 5% | 10b 8%  | 385b 0%</v>
      </c>
      <c r="CA1086" s="1">
        <v>10311</v>
      </c>
      <c r="CB1086" s="1" t="s">
        <v>35</v>
      </c>
      <c r="CC1086" s="6">
        <f>+IFERROR(VALUE(RIGHT(Tabla14[[#This Row],[B2B]],6)),"")</f>
        <v>10311</v>
      </c>
      <c r="CD1086" s="6" t="str">
        <f>+IFERROR(VLOOKUP(CB1086,Auxiliar!$A:$C,2,0),"")</f>
        <v>Corona 710cc</v>
      </c>
      <c r="CE1086" s="7" t="str">
        <f>+IFERROR(VLOOKUP(CB1086,Auxiliar!$A:$C,3,0),"")</f>
        <v>1b 10% | 85b 0%</v>
      </c>
      <c r="CM1086" s="1">
        <v>10351</v>
      </c>
      <c r="CN1086" s="1" t="s">
        <v>20</v>
      </c>
      <c r="CO1086" s="6">
        <v>10351</v>
      </c>
      <c r="CP1086" s="6" t="s">
        <v>20</v>
      </c>
      <c r="CQ1086" s="7" t="s">
        <v>21</v>
      </c>
      <c r="CY1086" s="1">
        <v>10351</v>
      </c>
      <c r="CZ1086" s="1" t="s">
        <v>16</v>
      </c>
      <c r="DA1086" s="6">
        <f>+IFERROR(VALUE(RIGHT(Tabla18[[#This Row],[B2B]],6)),"")</f>
        <v>10351</v>
      </c>
      <c r="DB1086" s="6" t="str">
        <f>+IFERROR(VLOOKUP(CZ1086,Auxiliar!$A:$C,2,0),"")</f>
        <v>PREMIUM</v>
      </c>
      <c r="DC1086" s="7" t="str">
        <f>+IFERROR(VLOOKUP(CZ1086,Auxiliar!$A:$C,3,0),"")</f>
        <v>0b 0% | 2b 2% | 5b 3,5% | 10b 5%</v>
      </c>
      <c r="DE1086" s="1">
        <v>10351</v>
      </c>
      <c r="DF1086" s="1" t="s">
        <v>19</v>
      </c>
      <c r="DG1086" s="6">
        <f>+IFERROR(VALUE(RIGHT(Tabla19[[#This Row],[B2B]],6)),"")</f>
        <v>10351</v>
      </c>
      <c r="DH1086" s="6" t="str">
        <f>+IFERROR(VLOOKUP(DF1086,Auxiliar!$A:$C,2,0),"")</f>
        <v>MICHELOB</v>
      </c>
      <c r="DI1086" s="7" t="str">
        <f>+IFERROR(VLOOKUP(DF1086,Auxiliar!$A:$C,3,0),"")</f>
        <v>1b 7% | 3b 22% | 8b 27%</v>
      </c>
      <c r="DK1086" s="1"/>
      <c r="DL1086" s="1"/>
      <c r="DM1086" s="6" t="str">
        <f>+IFERROR(VALUE(RIGHT(Tabla20[[#This Row],[B2B]],6)),"")</f>
        <v/>
      </c>
      <c r="DN1086" s="6" t="str">
        <f>+IFERROR(VLOOKUP(DL1086,Auxiliar!$A:$C,2,0),"")</f>
        <v/>
      </c>
      <c r="DO1086" s="7" t="str">
        <f>+IFERROR(VLOOKUP(DL1086,Auxiliar!$A:$C,3,0),"")</f>
        <v/>
      </c>
      <c r="DQ1086" s="1">
        <v>10287</v>
      </c>
      <c r="DR1086" s="12" t="s">
        <v>24</v>
      </c>
      <c r="DS1086" s="6">
        <f>+IFERROR(VALUE(RIGHT(Tabla21[[#This Row],[B2B]],6)),"")</f>
        <v>10287</v>
      </c>
      <c r="DT1086" s="6" t="str">
        <f>+IFERROR(VLOOKUP(DR1086,Auxiliar!$A:$C,2,0),"")</f>
        <v>CORONA PORRON</v>
      </c>
      <c r="DU1086" s="7" t="str">
        <f>+IFERROR(VLOOKUP(DR1086,Auxiliar!$A:$C,3,0),"")</f>
        <v>1b 5% | 20b 0%</v>
      </c>
      <c r="DW1086" s="1"/>
      <c r="DX1086" s="12"/>
      <c r="DY1086" s="6" t="str">
        <f>+IFERROR(VALUE(RIGHT(Tabla22[[#This Row],[B2B]],6)),"")</f>
        <v/>
      </c>
      <c r="DZ1086" s="6" t="str">
        <f>+IFERROR(VLOOKUP(DX1086,Auxiliar!$A:$C,2,0),"")</f>
        <v/>
      </c>
      <c r="EA1086" s="7" t="str">
        <f>+IFERROR(VLOOKUP(DX1086,Auxiliar!$A:$C,3,0),"")</f>
        <v/>
      </c>
      <c r="EC1086" s="1"/>
      <c r="ED1086" s="12"/>
      <c r="EE1086" s="6" t="str">
        <f>+IFERROR(VALUE(RIGHT(Tabla23[[#This Row],[B2B]],6)),"")</f>
        <v/>
      </c>
      <c r="EF1086" s="6" t="str">
        <f>+IFERROR(VLOOKUP(ED1086,Auxiliar!$A:$C,2,0),"")</f>
        <v/>
      </c>
      <c r="EG1086" s="7" t="str">
        <f>+IFERROR(VLOOKUP(ED1086,Auxiliar!$A:$C,3,0),"")</f>
        <v/>
      </c>
      <c r="EI1086" s="1"/>
      <c r="EJ1086" s="12"/>
      <c r="EK1086" s="6" t="str">
        <f>+IFERROR(VALUE(RIGHT(Tabla24[[#This Row],[B2B]],6)),"")</f>
        <v/>
      </c>
      <c r="EL1086" s="6" t="str">
        <f>+IFERROR(VLOOKUP(EJ1086,Auxiliar!$A:$C,2,0),"")</f>
        <v/>
      </c>
      <c r="EM1086" s="7" t="str">
        <f>+IFERROR(VLOOKUP(EJ1086,Auxiliar!$A:$C,3,0),"")</f>
        <v/>
      </c>
      <c r="EO1086" s="1"/>
      <c r="EP1086" s="12"/>
      <c r="EQ1086" s="6" t="str">
        <f>+IFERROR(VALUE(RIGHT(Tabla25[[#This Row],[B2B]],6)),"")</f>
        <v/>
      </c>
      <c r="ER1086" s="6" t="str">
        <f>+IFERROR(VLOOKUP(EP1086,Auxiliar!$A:$C,2,0),"")</f>
        <v/>
      </c>
      <c r="ES1086" s="7" t="str">
        <f>+IFERROR(VLOOKUP(EP1086,Auxiliar!$A:$C,3,0),"")</f>
        <v/>
      </c>
      <c r="EU1086" s="1"/>
      <c r="EV1086" s="12"/>
      <c r="EW1086" s="6" t="str">
        <f>+IFERROR(VALUE(RIGHT(Tabla26[[#This Row],[B2B]],6)),"")</f>
        <v/>
      </c>
      <c r="EX1086" s="6" t="str">
        <f>+IFERROR(VLOOKUP(EV1086,Auxiliar!$A:$C,2,0),"")</f>
        <v/>
      </c>
      <c r="EY1086" s="7" t="str">
        <f>+IFERROR(VLOOKUP(EV1086,Auxiliar!$A:$C,3,0),"")</f>
        <v/>
      </c>
      <c r="EZ1086" s="1"/>
      <c r="FA1086" s="12"/>
      <c r="FB1086" s="6" t="str">
        <f>+IFERROR(VALUE(RIGHT(Tabla27[[#This Row],[B2B]],6)),"")</f>
        <v/>
      </c>
      <c r="FC1086" s="6" t="str">
        <f>+IFERROR(VLOOKUP(FA1086,Auxiliar!$A:$C,2,0),"")</f>
        <v/>
      </c>
      <c r="FD1086" s="7" t="str">
        <f>+IFERROR(VLOOKUP(FA1086,Auxiliar!$A:$C,3,0),"")</f>
        <v/>
      </c>
      <c r="FE1086" s="1"/>
      <c r="FF1086" s="12"/>
      <c r="FG1086" s="6" t="str">
        <f>+IFERROR(VALUE(RIGHT(Tabla28[[#This Row],[B2B]],6)),"")</f>
        <v/>
      </c>
      <c r="FH1086" s="6" t="str">
        <f>+IFERROR(VLOOKUP(FF1086,Auxiliar!$A:$C,2,0),"")</f>
        <v/>
      </c>
      <c r="FI1086" s="7" t="str">
        <f>+IFERROR(VLOOKUP(FF1086,Auxiliar!$A:$C,3,0),"")</f>
        <v/>
      </c>
      <c r="FJ1086" s="1"/>
      <c r="FK1086" s="12"/>
      <c r="FL1086" s="6" t="str">
        <f>+IFERROR(VALUE(RIGHT(Tabla29[[#This Row],[B2B]],6)),"")</f>
        <v/>
      </c>
      <c r="FM1086" s="6" t="str">
        <f>+IFERROR(VLOOKUP(FK1086,Auxiliar!$A:$C,2,0),"")</f>
        <v/>
      </c>
      <c r="FN1086" s="7" t="str">
        <f>+IFERROR(VLOOKUP(FK1086,Auxiliar!$A:$C,3,0),"")</f>
        <v/>
      </c>
      <c r="FO1086" s="1"/>
      <c r="FP1086" s="12"/>
      <c r="FQ1086" s="6" t="str">
        <f>+IFERROR(VALUE(RIGHT(Tabla30[[#This Row],[B2B]],6)),"")</f>
        <v/>
      </c>
      <c r="FR1086" s="6" t="str">
        <f>+IFERROR(VLOOKUP(FP1086,Auxiliar!$A:$C,2,0),"")</f>
        <v/>
      </c>
      <c r="FS1086" s="7"/>
      <c r="FT1086" s="1"/>
      <c r="FU1086" s="12"/>
      <c r="FV1086" s="6" t="str">
        <f>+IFERROR(VALUE(RIGHT(Tabla31[[#This Row],[B2B]],6)),"")</f>
        <v/>
      </c>
      <c r="FW1086" s="6" t="str">
        <f>+IFERROR(VLOOKUP(FU1086,Auxiliar!$A:$C,2,0),"")</f>
        <v/>
      </c>
      <c r="FX1086" s="7" t="str">
        <f>+IFERROR(VLOOKUP(FU1086,Auxiliar!$A:$C,3,0),"")</f>
        <v/>
      </c>
      <c r="FY1086" s="1"/>
      <c r="FZ1086" s="12"/>
      <c r="GA1086" s="6" t="str">
        <f>+IFERROR(VALUE(RIGHT(Tabla32[[#This Row],[B2B]],6)),"")</f>
        <v/>
      </c>
      <c r="GB1086" s="6" t="str">
        <f>+IFERROR(VLOOKUP(FZ1086,Auxiliar!$A:$C,2,0),"")</f>
        <v/>
      </c>
      <c r="GC1086" s="7" t="str">
        <f>+IFERROR(VLOOKUP(FZ1086,Auxiliar!$A:$C,3,0),"")</f>
        <v/>
      </c>
      <c r="GD1086" s="1"/>
      <c r="GE1086" s="12"/>
      <c r="GF1086" s="6" t="str">
        <f>+IFERROR(VALUE(RIGHT(Tabla33[[#This Row],[B2B]],6)),"")</f>
        <v/>
      </c>
      <c r="GG1086" s="6" t="str">
        <f>+IFERROR(VLOOKUP(GE1086,Auxiliar!$A:$C,2,0),"")</f>
        <v/>
      </c>
      <c r="GH1086" s="7" t="str">
        <f>+IFERROR(VLOOKUP(GE1086,Auxiliar!$A:$C,3,0),"")</f>
        <v/>
      </c>
    </row>
    <row r="1087" spans="37:190" x14ac:dyDescent="0.25">
      <c r="AK1087" s="1">
        <v>13094</v>
      </c>
      <c r="AL1087" s="1" t="s">
        <v>30</v>
      </c>
      <c r="AM1087" s="6">
        <f>+IFERROR(VALUE(RIGHT(Tabla7[[#This Row],[B2B]],6)),"")</f>
        <v>13094</v>
      </c>
      <c r="AN1087" s="6" t="str">
        <f>+IFERROR(VLOOKUP(AL1087,Auxiliar!$A:$C,2,0),"")</f>
        <v>LATONES</v>
      </c>
      <c r="AO1087" s="7" t="str">
        <f>+IFERROR(VLOOKUP(AL1087,Auxiliar!$A:$C,3,0),"")</f>
        <v>1b 4% | 5b 7% | 97b 0%</v>
      </c>
      <c r="AW1087" s="1"/>
      <c r="AX1087" s="1" t="s">
        <v>32</v>
      </c>
      <c r="AY1087" s="6" t="str">
        <f>+IFERROR(VALUE(RIGHT(Tabla9[[#This Row],[B2B]],6)),"")</f>
        <v/>
      </c>
      <c r="AZ1087" s="6" t="str">
        <f>+IFERROR(VLOOKUP(AX1087,Auxiliar!$A:$C,2,0),"")</f>
        <v>LATONES</v>
      </c>
      <c r="BA1087" s="7" t="str">
        <f>+IFERROR(VLOOKUP(AX1087,Auxiliar!$A:$C,3,0),"")</f>
        <v>2b 3% | 4b 4% | 6b 5% | 10b 8%  | 385b 0%</v>
      </c>
      <c r="CA1087" s="1">
        <v>10317</v>
      </c>
      <c r="CB1087" s="1" t="s">
        <v>35</v>
      </c>
      <c r="CC1087" s="6">
        <f>+IFERROR(VALUE(RIGHT(Tabla14[[#This Row],[B2B]],6)),"")</f>
        <v>10317</v>
      </c>
      <c r="CD1087" s="6" t="str">
        <f>+IFERROR(VLOOKUP(CB1087,Auxiliar!$A:$C,2,0),"")</f>
        <v>Corona 710cc</v>
      </c>
      <c r="CE1087" s="7" t="str">
        <f>+IFERROR(VLOOKUP(CB1087,Auxiliar!$A:$C,3,0),"")</f>
        <v>1b 10% | 85b 0%</v>
      </c>
      <c r="CM1087" s="1">
        <v>10353</v>
      </c>
      <c r="CN1087" s="1" t="s">
        <v>20</v>
      </c>
      <c r="CO1087" s="6">
        <v>10353</v>
      </c>
      <c r="CP1087" s="6" t="s">
        <v>20</v>
      </c>
      <c r="CQ1087" s="7" t="s">
        <v>21</v>
      </c>
      <c r="CY1087" s="1">
        <v>10353</v>
      </c>
      <c r="CZ1087" s="1" t="s">
        <v>16</v>
      </c>
      <c r="DA1087" s="6">
        <f>+IFERROR(VALUE(RIGHT(Tabla18[[#This Row],[B2B]],6)),"")</f>
        <v>10353</v>
      </c>
      <c r="DB1087" s="6" t="str">
        <f>+IFERROR(VLOOKUP(CZ1087,Auxiliar!$A:$C,2,0),"")</f>
        <v>PREMIUM</v>
      </c>
      <c r="DC1087" s="7" t="str">
        <f>+IFERROR(VLOOKUP(CZ1087,Auxiliar!$A:$C,3,0),"")</f>
        <v>0b 0% | 2b 2% | 5b 3,5% | 10b 5%</v>
      </c>
      <c r="DE1087" s="1">
        <v>10353</v>
      </c>
      <c r="DF1087" s="1" t="s">
        <v>19</v>
      </c>
      <c r="DG1087" s="6">
        <f>+IFERROR(VALUE(RIGHT(Tabla19[[#This Row],[B2B]],6)),"")</f>
        <v>10353</v>
      </c>
      <c r="DH1087" s="6" t="str">
        <f>+IFERROR(VLOOKUP(DF1087,Auxiliar!$A:$C,2,0),"")</f>
        <v>MICHELOB</v>
      </c>
      <c r="DI1087" s="7" t="str">
        <f>+IFERROR(VLOOKUP(DF1087,Auxiliar!$A:$C,3,0),"")</f>
        <v>1b 7% | 3b 22% | 8b 27%</v>
      </c>
      <c r="DK1087" s="1"/>
      <c r="DL1087" s="1"/>
      <c r="DM1087" s="6" t="str">
        <f>+IFERROR(VALUE(RIGHT(Tabla20[[#This Row],[B2B]],6)),"")</f>
        <v/>
      </c>
      <c r="DN1087" s="6" t="str">
        <f>+IFERROR(VLOOKUP(DL1087,Auxiliar!$A:$C,2,0),"")</f>
        <v/>
      </c>
      <c r="DO1087" s="7" t="str">
        <f>+IFERROR(VLOOKUP(DL1087,Auxiliar!$A:$C,3,0),"")</f>
        <v/>
      </c>
      <c r="DQ1087" s="1">
        <v>10306</v>
      </c>
      <c r="DR1087" s="12" t="s">
        <v>24</v>
      </c>
      <c r="DS1087" s="6">
        <f>+IFERROR(VALUE(RIGHT(Tabla21[[#This Row],[B2B]],6)),"")</f>
        <v>10306</v>
      </c>
      <c r="DT1087" s="6" t="str">
        <f>+IFERROR(VLOOKUP(DR1087,Auxiliar!$A:$C,2,0),"")</f>
        <v>CORONA PORRON</v>
      </c>
      <c r="DU1087" s="7" t="str">
        <f>+IFERROR(VLOOKUP(DR1087,Auxiliar!$A:$C,3,0),"")</f>
        <v>1b 5% | 20b 0%</v>
      </c>
      <c r="DW1087" s="1"/>
      <c r="DX1087" s="12"/>
      <c r="DY1087" s="6" t="str">
        <f>+IFERROR(VALUE(RIGHT(Tabla22[[#This Row],[B2B]],6)),"")</f>
        <v/>
      </c>
      <c r="DZ1087" s="6" t="str">
        <f>+IFERROR(VLOOKUP(DX1087,Auxiliar!$A:$C,2,0),"")</f>
        <v/>
      </c>
      <c r="EA1087" s="7" t="str">
        <f>+IFERROR(VLOOKUP(DX1087,Auxiliar!$A:$C,3,0),"")</f>
        <v/>
      </c>
      <c r="EC1087" s="1"/>
      <c r="ED1087" s="12"/>
      <c r="EE1087" s="6" t="str">
        <f>+IFERROR(VALUE(RIGHT(Tabla23[[#This Row],[B2B]],6)),"")</f>
        <v/>
      </c>
      <c r="EF1087" s="6" t="str">
        <f>+IFERROR(VLOOKUP(ED1087,Auxiliar!$A:$C,2,0),"")</f>
        <v/>
      </c>
      <c r="EG1087" s="7" t="str">
        <f>+IFERROR(VLOOKUP(ED1087,Auxiliar!$A:$C,3,0),"")</f>
        <v/>
      </c>
      <c r="EI1087" s="1"/>
      <c r="EJ1087" s="12"/>
      <c r="EK1087" s="6" t="str">
        <f>+IFERROR(VALUE(RIGHT(Tabla24[[#This Row],[B2B]],6)),"")</f>
        <v/>
      </c>
      <c r="EL1087" s="6" t="str">
        <f>+IFERROR(VLOOKUP(EJ1087,Auxiliar!$A:$C,2,0),"")</f>
        <v/>
      </c>
      <c r="EM1087" s="7" t="str">
        <f>+IFERROR(VLOOKUP(EJ1087,Auxiliar!$A:$C,3,0),"")</f>
        <v/>
      </c>
      <c r="EO1087" s="1"/>
      <c r="EP1087" s="12"/>
      <c r="EQ1087" s="6" t="str">
        <f>+IFERROR(VALUE(RIGHT(Tabla25[[#This Row],[B2B]],6)),"")</f>
        <v/>
      </c>
      <c r="ER1087" s="6" t="str">
        <f>+IFERROR(VLOOKUP(EP1087,Auxiliar!$A:$C,2,0),"")</f>
        <v/>
      </c>
      <c r="ES1087" s="7" t="str">
        <f>+IFERROR(VLOOKUP(EP1087,Auxiliar!$A:$C,3,0),"")</f>
        <v/>
      </c>
      <c r="EU1087" s="1"/>
      <c r="EV1087" s="12"/>
      <c r="EW1087" s="6" t="str">
        <f>+IFERROR(VALUE(RIGHT(Tabla26[[#This Row],[B2B]],6)),"")</f>
        <v/>
      </c>
      <c r="EX1087" s="6" t="str">
        <f>+IFERROR(VLOOKUP(EV1087,Auxiliar!$A:$C,2,0),"")</f>
        <v/>
      </c>
      <c r="EY1087" s="7" t="str">
        <f>+IFERROR(VLOOKUP(EV1087,Auxiliar!$A:$C,3,0),"")</f>
        <v/>
      </c>
      <c r="EZ1087" s="1"/>
      <c r="FA1087" s="12"/>
      <c r="FB1087" s="6" t="str">
        <f>+IFERROR(VALUE(RIGHT(Tabla27[[#This Row],[B2B]],6)),"")</f>
        <v/>
      </c>
      <c r="FC1087" s="6" t="str">
        <f>+IFERROR(VLOOKUP(FA1087,Auxiliar!$A:$C,2,0),"")</f>
        <v/>
      </c>
      <c r="FD1087" s="7" t="str">
        <f>+IFERROR(VLOOKUP(FA1087,Auxiliar!$A:$C,3,0),"")</f>
        <v/>
      </c>
      <c r="FE1087" s="1"/>
      <c r="FF1087" s="12"/>
      <c r="FG1087" s="6" t="str">
        <f>+IFERROR(VALUE(RIGHT(Tabla28[[#This Row],[B2B]],6)),"")</f>
        <v/>
      </c>
      <c r="FH1087" s="6" t="str">
        <f>+IFERROR(VLOOKUP(FF1087,Auxiliar!$A:$C,2,0),"")</f>
        <v/>
      </c>
      <c r="FI1087" s="7" t="str">
        <f>+IFERROR(VLOOKUP(FF1087,Auxiliar!$A:$C,3,0),"")</f>
        <v/>
      </c>
      <c r="FJ1087" s="1"/>
      <c r="FK1087" s="12"/>
      <c r="FL1087" s="6" t="str">
        <f>+IFERROR(VALUE(RIGHT(Tabla29[[#This Row],[B2B]],6)),"")</f>
        <v/>
      </c>
      <c r="FM1087" s="6" t="str">
        <f>+IFERROR(VLOOKUP(FK1087,Auxiliar!$A:$C,2,0),"")</f>
        <v/>
      </c>
      <c r="FN1087" s="7" t="str">
        <f>+IFERROR(VLOOKUP(FK1087,Auxiliar!$A:$C,3,0),"")</f>
        <v/>
      </c>
      <c r="FO1087" s="1"/>
      <c r="FP1087" s="12"/>
      <c r="FQ1087" s="6" t="str">
        <f>+IFERROR(VALUE(RIGHT(Tabla30[[#This Row],[B2B]],6)),"")</f>
        <v/>
      </c>
      <c r="FR1087" s="6" t="str">
        <f>+IFERROR(VLOOKUP(FP1087,Auxiliar!$A:$C,2,0),"")</f>
        <v/>
      </c>
      <c r="FS1087" s="7"/>
      <c r="FT1087" s="1"/>
      <c r="FU1087" s="12"/>
      <c r="FV1087" s="6" t="str">
        <f>+IFERROR(VALUE(RIGHT(Tabla31[[#This Row],[B2B]],6)),"")</f>
        <v/>
      </c>
      <c r="FW1087" s="6" t="str">
        <f>+IFERROR(VLOOKUP(FU1087,Auxiliar!$A:$C,2,0),"")</f>
        <v/>
      </c>
      <c r="FX1087" s="7" t="str">
        <f>+IFERROR(VLOOKUP(FU1087,Auxiliar!$A:$C,3,0),"")</f>
        <v/>
      </c>
      <c r="FY1087" s="1"/>
      <c r="FZ1087" s="12"/>
      <c r="GA1087" s="6" t="str">
        <f>+IFERROR(VALUE(RIGHT(Tabla32[[#This Row],[B2B]],6)),"")</f>
        <v/>
      </c>
      <c r="GB1087" s="6" t="str">
        <f>+IFERROR(VLOOKUP(FZ1087,Auxiliar!$A:$C,2,0),"")</f>
        <v/>
      </c>
      <c r="GC1087" s="7" t="str">
        <f>+IFERROR(VLOOKUP(FZ1087,Auxiliar!$A:$C,3,0),"")</f>
        <v/>
      </c>
      <c r="GD1087" s="1"/>
      <c r="GE1087" s="12"/>
      <c r="GF1087" s="6" t="str">
        <f>+IFERROR(VALUE(RIGHT(Tabla33[[#This Row],[B2B]],6)),"")</f>
        <v/>
      </c>
      <c r="GG1087" s="6" t="str">
        <f>+IFERROR(VLOOKUP(GE1087,Auxiliar!$A:$C,2,0),"")</f>
        <v/>
      </c>
      <c r="GH1087" s="7" t="str">
        <f>+IFERROR(VLOOKUP(GE1087,Auxiliar!$A:$C,3,0),"")</f>
        <v/>
      </c>
    </row>
    <row r="1088" spans="37:190" x14ac:dyDescent="0.25">
      <c r="AK1088" s="1">
        <v>13096</v>
      </c>
      <c r="AL1088" s="1" t="s">
        <v>30</v>
      </c>
      <c r="AM1088" s="6">
        <f>+IFERROR(VALUE(RIGHT(Tabla7[[#This Row],[B2B]],6)),"")</f>
        <v>13096</v>
      </c>
      <c r="AN1088" s="6" t="str">
        <f>+IFERROR(VLOOKUP(AL1088,Auxiliar!$A:$C,2,0),"")</f>
        <v>LATONES</v>
      </c>
      <c r="AO1088" s="7" t="str">
        <f>+IFERROR(VLOOKUP(AL1088,Auxiliar!$A:$C,3,0),"")</f>
        <v>1b 4% | 5b 7% | 97b 0%</v>
      </c>
      <c r="AW1088" s="1"/>
      <c r="AX1088" s="1" t="s">
        <v>32</v>
      </c>
      <c r="AY1088" s="6" t="str">
        <f>+IFERROR(VALUE(RIGHT(Tabla9[[#This Row],[B2B]],6)),"")</f>
        <v/>
      </c>
      <c r="AZ1088" s="6" t="str">
        <f>+IFERROR(VLOOKUP(AX1088,Auxiliar!$A:$C,2,0),"")</f>
        <v>LATONES</v>
      </c>
      <c r="BA1088" s="7" t="str">
        <f>+IFERROR(VLOOKUP(AX1088,Auxiliar!$A:$C,3,0),"")</f>
        <v>2b 3% | 4b 4% | 6b 5% | 10b 8%  | 385b 0%</v>
      </c>
      <c r="CA1088" s="1">
        <v>10319</v>
      </c>
      <c r="CB1088" s="1" t="s">
        <v>35</v>
      </c>
      <c r="CC1088" s="6">
        <f>+IFERROR(VALUE(RIGHT(Tabla14[[#This Row],[B2B]],6)),"")</f>
        <v>10319</v>
      </c>
      <c r="CD1088" s="6" t="str">
        <f>+IFERROR(VLOOKUP(CB1088,Auxiliar!$A:$C,2,0),"")</f>
        <v>Corona 710cc</v>
      </c>
      <c r="CE1088" s="7" t="str">
        <f>+IFERROR(VLOOKUP(CB1088,Auxiliar!$A:$C,3,0),"")</f>
        <v>1b 10% | 85b 0%</v>
      </c>
      <c r="CM1088" s="1">
        <v>10354</v>
      </c>
      <c r="CN1088" s="1" t="s">
        <v>20</v>
      </c>
      <c r="CO1088" s="6">
        <v>10354</v>
      </c>
      <c r="CP1088" s="6" t="s">
        <v>20</v>
      </c>
      <c r="CQ1088" s="7" t="s">
        <v>21</v>
      </c>
      <c r="CY1088" s="1">
        <v>10354</v>
      </c>
      <c r="CZ1088" s="1" t="s">
        <v>16</v>
      </c>
      <c r="DA1088" s="6">
        <f>+IFERROR(VALUE(RIGHT(Tabla18[[#This Row],[B2B]],6)),"")</f>
        <v>10354</v>
      </c>
      <c r="DB1088" s="6" t="str">
        <f>+IFERROR(VLOOKUP(CZ1088,Auxiliar!$A:$C,2,0),"")</f>
        <v>PREMIUM</v>
      </c>
      <c r="DC1088" s="7" t="str">
        <f>+IFERROR(VLOOKUP(CZ1088,Auxiliar!$A:$C,3,0),"")</f>
        <v>0b 0% | 2b 2% | 5b 3,5% | 10b 5%</v>
      </c>
      <c r="DE1088" s="1">
        <v>10354</v>
      </c>
      <c r="DF1088" s="1" t="s">
        <v>19</v>
      </c>
      <c r="DG1088" s="6">
        <f>+IFERROR(VALUE(RIGHT(Tabla19[[#This Row],[B2B]],6)),"")</f>
        <v>10354</v>
      </c>
      <c r="DH1088" s="6" t="str">
        <f>+IFERROR(VLOOKUP(DF1088,Auxiliar!$A:$C,2,0),"")</f>
        <v>MICHELOB</v>
      </c>
      <c r="DI1088" s="7" t="str">
        <f>+IFERROR(VLOOKUP(DF1088,Auxiliar!$A:$C,3,0),"")</f>
        <v>1b 7% | 3b 22% | 8b 27%</v>
      </c>
      <c r="DK1088" s="1"/>
      <c r="DL1088" s="1"/>
      <c r="DM1088" s="6" t="str">
        <f>+IFERROR(VALUE(RIGHT(Tabla20[[#This Row],[B2B]],6)),"")</f>
        <v/>
      </c>
      <c r="DN1088" s="6" t="str">
        <f>+IFERROR(VLOOKUP(DL1088,Auxiliar!$A:$C,2,0),"")</f>
        <v/>
      </c>
      <c r="DO1088" s="7" t="str">
        <f>+IFERROR(VLOOKUP(DL1088,Auxiliar!$A:$C,3,0),"")</f>
        <v/>
      </c>
      <c r="DQ1088" s="1">
        <v>10311</v>
      </c>
      <c r="DR1088" s="12" t="s">
        <v>24</v>
      </c>
      <c r="DS1088" s="6">
        <f>+IFERROR(VALUE(RIGHT(Tabla21[[#This Row],[B2B]],6)),"")</f>
        <v>10311</v>
      </c>
      <c r="DT1088" s="6" t="str">
        <f>+IFERROR(VLOOKUP(DR1088,Auxiliar!$A:$C,2,0),"")</f>
        <v>CORONA PORRON</v>
      </c>
      <c r="DU1088" s="7" t="str">
        <f>+IFERROR(VLOOKUP(DR1088,Auxiliar!$A:$C,3,0),"")</f>
        <v>1b 5% | 20b 0%</v>
      </c>
      <c r="DW1088" s="1"/>
      <c r="DX1088" s="12"/>
      <c r="DY1088" s="6" t="str">
        <f>+IFERROR(VALUE(RIGHT(Tabla22[[#This Row],[B2B]],6)),"")</f>
        <v/>
      </c>
      <c r="DZ1088" s="6" t="str">
        <f>+IFERROR(VLOOKUP(DX1088,Auxiliar!$A:$C,2,0),"")</f>
        <v/>
      </c>
      <c r="EA1088" s="7" t="str">
        <f>+IFERROR(VLOOKUP(DX1088,Auxiliar!$A:$C,3,0),"")</f>
        <v/>
      </c>
      <c r="EC1088" s="1"/>
      <c r="ED1088" s="12"/>
      <c r="EE1088" s="6" t="str">
        <f>+IFERROR(VALUE(RIGHT(Tabla23[[#This Row],[B2B]],6)),"")</f>
        <v/>
      </c>
      <c r="EF1088" s="6" t="str">
        <f>+IFERROR(VLOOKUP(ED1088,Auxiliar!$A:$C,2,0),"")</f>
        <v/>
      </c>
      <c r="EG1088" s="7" t="str">
        <f>+IFERROR(VLOOKUP(ED1088,Auxiliar!$A:$C,3,0),"")</f>
        <v/>
      </c>
      <c r="EI1088" s="1"/>
      <c r="EJ1088" s="12"/>
      <c r="EK1088" s="6" t="str">
        <f>+IFERROR(VALUE(RIGHT(Tabla24[[#This Row],[B2B]],6)),"")</f>
        <v/>
      </c>
      <c r="EL1088" s="6" t="str">
        <f>+IFERROR(VLOOKUP(EJ1088,Auxiliar!$A:$C,2,0),"")</f>
        <v/>
      </c>
      <c r="EM1088" s="7" t="str">
        <f>+IFERROR(VLOOKUP(EJ1088,Auxiliar!$A:$C,3,0),"")</f>
        <v/>
      </c>
      <c r="EO1088" s="1"/>
      <c r="EP1088" s="12"/>
      <c r="EQ1088" s="6" t="str">
        <f>+IFERROR(VALUE(RIGHT(Tabla25[[#This Row],[B2B]],6)),"")</f>
        <v/>
      </c>
      <c r="ER1088" s="6" t="str">
        <f>+IFERROR(VLOOKUP(EP1088,Auxiliar!$A:$C,2,0),"")</f>
        <v/>
      </c>
      <c r="ES1088" s="7" t="str">
        <f>+IFERROR(VLOOKUP(EP1088,Auxiliar!$A:$C,3,0),"")</f>
        <v/>
      </c>
      <c r="EU1088" s="1"/>
      <c r="EV1088" s="12"/>
      <c r="EW1088" s="6" t="str">
        <f>+IFERROR(VALUE(RIGHT(Tabla26[[#This Row],[B2B]],6)),"")</f>
        <v/>
      </c>
      <c r="EX1088" s="6" t="str">
        <f>+IFERROR(VLOOKUP(EV1088,Auxiliar!$A:$C,2,0),"")</f>
        <v/>
      </c>
      <c r="EY1088" s="7" t="str">
        <f>+IFERROR(VLOOKUP(EV1088,Auxiliar!$A:$C,3,0),"")</f>
        <v/>
      </c>
      <c r="EZ1088" s="1"/>
      <c r="FA1088" s="12"/>
      <c r="FB1088" s="6" t="str">
        <f>+IFERROR(VALUE(RIGHT(Tabla27[[#This Row],[B2B]],6)),"")</f>
        <v/>
      </c>
      <c r="FC1088" s="6" t="str">
        <f>+IFERROR(VLOOKUP(FA1088,Auxiliar!$A:$C,2,0),"")</f>
        <v/>
      </c>
      <c r="FD1088" s="7" t="str">
        <f>+IFERROR(VLOOKUP(FA1088,Auxiliar!$A:$C,3,0),"")</f>
        <v/>
      </c>
      <c r="FE1088" s="1"/>
      <c r="FF1088" s="12"/>
      <c r="FG1088" s="6" t="str">
        <f>+IFERROR(VALUE(RIGHT(Tabla28[[#This Row],[B2B]],6)),"")</f>
        <v/>
      </c>
      <c r="FH1088" s="6" t="str">
        <f>+IFERROR(VLOOKUP(FF1088,Auxiliar!$A:$C,2,0),"")</f>
        <v/>
      </c>
      <c r="FI1088" s="7" t="str">
        <f>+IFERROR(VLOOKUP(FF1088,Auxiliar!$A:$C,3,0),"")</f>
        <v/>
      </c>
      <c r="FJ1088" s="1"/>
      <c r="FK1088" s="12"/>
      <c r="FL1088" s="6" t="str">
        <f>+IFERROR(VALUE(RIGHT(Tabla29[[#This Row],[B2B]],6)),"")</f>
        <v/>
      </c>
      <c r="FM1088" s="6" t="str">
        <f>+IFERROR(VLOOKUP(FK1088,Auxiliar!$A:$C,2,0),"")</f>
        <v/>
      </c>
      <c r="FN1088" s="7" t="str">
        <f>+IFERROR(VLOOKUP(FK1088,Auxiliar!$A:$C,3,0),"")</f>
        <v/>
      </c>
      <c r="FO1088" s="1"/>
      <c r="FP1088" s="12"/>
      <c r="FQ1088" s="6" t="str">
        <f>+IFERROR(VALUE(RIGHT(Tabla30[[#This Row],[B2B]],6)),"")</f>
        <v/>
      </c>
      <c r="FR1088" s="6" t="str">
        <f>+IFERROR(VLOOKUP(FP1088,Auxiliar!$A:$C,2,0),"")</f>
        <v/>
      </c>
      <c r="FS1088" s="7"/>
      <c r="FT1088" s="1"/>
      <c r="FU1088" s="12"/>
      <c r="FV1088" s="6" t="str">
        <f>+IFERROR(VALUE(RIGHT(Tabla31[[#This Row],[B2B]],6)),"")</f>
        <v/>
      </c>
      <c r="FW1088" s="6" t="str">
        <f>+IFERROR(VLOOKUP(FU1088,Auxiliar!$A:$C,2,0),"")</f>
        <v/>
      </c>
      <c r="FX1088" s="7" t="str">
        <f>+IFERROR(VLOOKUP(FU1088,Auxiliar!$A:$C,3,0),"")</f>
        <v/>
      </c>
      <c r="FY1088" s="1"/>
      <c r="FZ1088" s="12"/>
      <c r="GA1088" s="6" t="str">
        <f>+IFERROR(VALUE(RIGHT(Tabla32[[#This Row],[B2B]],6)),"")</f>
        <v/>
      </c>
      <c r="GB1088" s="6" t="str">
        <f>+IFERROR(VLOOKUP(FZ1088,Auxiliar!$A:$C,2,0),"")</f>
        <v/>
      </c>
      <c r="GC1088" s="7" t="str">
        <f>+IFERROR(VLOOKUP(FZ1088,Auxiliar!$A:$C,3,0),"")</f>
        <v/>
      </c>
      <c r="GD1088" s="1"/>
      <c r="GE1088" s="12"/>
      <c r="GF1088" s="6" t="str">
        <f>+IFERROR(VALUE(RIGHT(Tabla33[[#This Row],[B2B]],6)),"")</f>
        <v/>
      </c>
      <c r="GG1088" s="6" t="str">
        <f>+IFERROR(VLOOKUP(GE1088,Auxiliar!$A:$C,2,0),"")</f>
        <v/>
      </c>
      <c r="GH1088" s="7" t="str">
        <f>+IFERROR(VLOOKUP(GE1088,Auxiliar!$A:$C,3,0),"")</f>
        <v/>
      </c>
    </row>
    <row r="1089" spans="37:190" x14ac:dyDescent="0.25">
      <c r="AK1089" s="1">
        <v>13097</v>
      </c>
      <c r="AL1089" s="1" t="s">
        <v>30</v>
      </c>
      <c r="AM1089" s="6">
        <f>+IFERROR(VALUE(RIGHT(Tabla7[[#This Row],[B2B]],6)),"")</f>
        <v>13097</v>
      </c>
      <c r="AN1089" s="6" t="str">
        <f>+IFERROR(VLOOKUP(AL1089,Auxiliar!$A:$C,2,0),"")</f>
        <v>LATONES</v>
      </c>
      <c r="AO1089" s="7" t="str">
        <f>+IFERROR(VLOOKUP(AL1089,Auxiliar!$A:$C,3,0),"")</f>
        <v>1b 4% | 5b 7% | 97b 0%</v>
      </c>
      <c r="AW1089" s="1"/>
      <c r="AX1089" s="1" t="s">
        <v>32</v>
      </c>
      <c r="AY1089" s="6" t="str">
        <f>+IFERROR(VALUE(RIGHT(Tabla9[[#This Row],[B2B]],6)),"")</f>
        <v/>
      </c>
      <c r="AZ1089" s="6" t="str">
        <f>+IFERROR(VLOOKUP(AX1089,Auxiliar!$A:$C,2,0),"")</f>
        <v>LATONES</v>
      </c>
      <c r="BA1089" s="7" t="str">
        <f>+IFERROR(VLOOKUP(AX1089,Auxiliar!$A:$C,3,0),"")</f>
        <v>2b 3% | 4b 4% | 6b 5% | 10b 8%  | 385b 0%</v>
      </c>
      <c r="CA1089" s="1">
        <v>10321</v>
      </c>
      <c r="CB1089" s="1" t="s">
        <v>35</v>
      </c>
      <c r="CC1089" s="6">
        <f>+IFERROR(VALUE(RIGHT(Tabla14[[#This Row],[B2B]],6)),"")</f>
        <v>10321</v>
      </c>
      <c r="CD1089" s="6" t="str">
        <f>+IFERROR(VLOOKUP(CB1089,Auxiliar!$A:$C,2,0),"")</f>
        <v>Corona 710cc</v>
      </c>
      <c r="CE1089" s="7" t="str">
        <f>+IFERROR(VLOOKUP(CB1089,Auxiliar!$A:$C,3,0),"")</f>
        <v>1b 10% | 85b 0%</v>
      </c>
      <c r="CM1089" s="1">
        <v>10363</v>
      </c>
      <c r="CN1089" s="1" t="s">
        <v>20</v>
      </c>
      <c r="CO1089" s="6">
        <v>10363</v>
      </c>
      <c r="CP1089" s="6" t="s">
        <v>20</v>
      </c>
      <c r="CQ1089" s="7" t="s">
        <v>21</v>
      </c>
      <c r="CY1089" s="1">
        <v>10363</v>
      </c>
      <c r="CZ1089" s="1" t="s">
        <v>16</v>
      </c>
      <c r="DA1089" s="6">
        <f>+IFERROR(VALUE(RIGHT(Tabla18[[#This Row],[B2B]],6)),"")</f>
        <v>10363</v>
      </c>
      <c r="DB1089" s="6" t="str">
        <f>+IFERROR(VLOOKUP(CZ1089,Auxiliar!$A:$C,2,0),"")</f>
        <v>PREMIUM</v>
      </c>
      <c r="DC1089" s="7" t="str">
        <f>+IFERROR(VLOOKUP(CZ1089,Auxiliar!$A:$C,3,0),"")</f>
        <v>0b 0% | 2b 2% | 5b 3,5% | 10b 5%</v>
      </c>
      <c r="DE1089" s="1">
        <v>10363</v>
      </c>
      <c r="DF1089" s="1" t="s">
        <v>19</v>
      </c>
      <c r="DG1089" s="6">
        <f>+IFERROR(VALUE(RIGHT(Tabla19[[#This Row],[B2B]],6)),"")</f>
        <v>10363</v>
      </c>
      <c r="DH1089" s="6" t="str">
        <f>+IFERROR(VLOOKUP(DF1089,Auxiliar!$A:$C,2,0),"")</f>
        <v>MICHELOB</v>
      </c>
      <c r="DI1089" s="7" t="str">
        <f>+IFERROR(VLOOKUP(DF1089,Auxiliar!$A:$C,3,0),"")</f>
        <v>1b 7% | 3b 22% | 8b 27%</v>
      </c>
      <c r="DK1089" s="1"/>
      <c r="DL1089" s="1"/>
      <c r="DM1089" s="6" t="str">
        <f>+IFERROR(VALUE(RIGHT(Tabla20[[#This Row],[B2B]],6)),"")</f>
        <v/>
      </c>
      <c r="DN1089" s="6" t="str">
        <f>+IFERROR(VLOOKUP(DL1089,Auxiliar!$A:$C,2,0),"")</f>
        <v/>
      </c>
      <c r="DO1089" s="7" t="str">
        <f>+IFERROR(VLOOKUP(DL1089,Auxiliar!$A:$C,3,0),"")</f>
        <v/>
      </c>
      <c r="DQ1089" s="1">
        <v>10317</v>
      </c>
      <c r="DR1089" s="12" t="s">
        <v>24</v>
      </c>
      <c r="DS1089" s="6">
        <f>+IFERROR(VALUE(RIGHT(Tabla21[[#This Row],[B2B]],6)),"")</f>
        <v>10317</v>
      </c>
      <c r="DT1089" s="6" t="str">
        <f>+IFERROR(VLOOKUP(DR1089,Auxiliar!$A:$C,2,0),"")</f>
        <v>CORONA PORRON</v>
      </c>
      <c r="DU1089" s="7" t="str">
        <f>+IFERROR(VLOOKUP(DR1089,Auxiliar!$A:$C,3,0),"")</f>
        <v>1b 5% | 20b 0%</v>
      </c>
      <c r="DW1089" s="1"/>
      <c r="DX1089" s="12"/>
      <c r="DY1089" s="6" t="str">
        <f>+IFERROR(VALUE(RIGHT(Tabla22[[#This Row],[B2B]],6)),"")</f>
        <v/>
      </c>
      <c r="DZ1089" s="6" t="str">
        <f>+IFERROR(VLOOKUP(DX1089,Auxiliar!$A:$C,2,0),"")</f>
        <v/>
      </c>
      <c r="EA1089" s="7" t="str">
        <f>+IFERROR(VLOOKUP(DX1089,Auxiliar!$A:$C,3,0),"")</f>
        <v/>
      </c>
      <c r="EC1089" s="1"/>
      <c r="ED1089" s="12"/>
      <c r="EE1089" s="6" t="str">
        <f>+IFERROR(VALUE(RIGHT(Tabla23[[#This Row],[B2B]],6)),"")</f>
        <v/>
      </c>
      <c r="EF1089" s="6" t="str">
        <f>+IFERROR(VLOOKUP(ED1089,Auxiliar!$A:$C,2,0),"")</f>
        <v/>
      </c>
      <c r="EG1089" s="7" t="str">
        <f>+IFERROR(VLOOKUP(ED1089,Auxiliar!$A:$C,3,0),"")</f>
        <v/>
      </c>
      <c r="EI1089" s="1"/>
      <c r="EJ1089" s="12"/>
      <c r="EK1089" s="6" t="str">
        <f>+IFERROR(VALUE(RIGHT(Tabla24[[#This Row],[B2B]],6)),"")</f>
        <v/>
      </c>
      <c r="EL1089" s="6" t="str">
        <f>+IFERROR(VLOOKUP(EJ1089,Auxiliar!$A:$C,2,0),"")</f>
        <v/>
      </c>
      <c r="EM1089" s="7" t="str">
        <f>+IFERROR(VLOOKUP(EJ1089,Auxiliar!$A:$C,3,0),"")</f>
        <v/>
      </c>
      <c r="EO1089" s="1"/>
      <c r="EP1089" s="12"/>
      <c r="EQ1089" s="6" t="str">
        <f>+IFERROR(VALUE(RIGHT(Tabla25[[#This Row],[B2B]],6)),"")</f>
        <v/>
      </c>
      <c r="ER1089" s="6" t="str">
        <f>+IFERROR(VLOOKUP(EP1089,Auxiliar!$A:$C,2,0),"")</f>
        <v/>
      </c>
      <c r="ES1089" s="7" t="str">
        <f>+IFERROR(VLOOKUP(EP1089,Auxiliar!$A:$C,3,0),"")</f>
        <v/>
      </c>
      <c r="EU1089" s="1"/>
      <c r="EV1089" s="12"/>
      <c r="EW1089" s="6" t="str">
        <f>+IFERROR(VALUE(RIGHT(Tabla26[[#This Row],[B2B]],6)),"")</f>
        <v/>
      </c>
      <c r="EX1089" s="6" t="str">
        <f>+IFERROR(VLOOKUP(EV1089,Auxiliar!$A:$C,2,0),"")</f>
        <v/>
      </c>
      <c r="EY1089" s="7" t="str">
        <f>+IFERROR(VLOOKUP(EV1089,Auxiliar!$A:$C,3,0),"")</f>
        <v/>
      </c>
      <c r="EZ1089" s="1"/>
      <c r="FA1089" s="12"/>
      <c r="FB1089" s="6" t="str">
        <f>+IFERROR(VALUE(RIGHT(Tabla27[[#This Row],[B2B]],6)),"")</f>
        <v/>
      </c>
      <c r="FC1089" s="6" t="str">
        <f>+IFERROR(VLOOKUP(FA1089,Auxiliar!$A:$C,2,0),"")</f>
        <v/>
      </c>
      <c r="FD1089" s="7" t="str">
        <f>+IFERROR(VLOOKUP(FA1089,Auxiliar!$A:$C,3,0),"")</f>
        <v/>
      </c>
      <c r="FE1089" s="1"/>
      <c r="FF1089" s="12"/>
      <c r="FG1089" s="6" t="str">
        <f>+IFERROR(VALUE(RIGHT(Tabla28[[#This Row],[B2B]],6)),"")</f>
        <v/>
      </c>
      <c r="FH1089" s="6" t="str">
        <f>+IFERROR(VLOOKUP(FF1089,Auxiliar!$A:$C,2,0),"")</f>
        <v/>
      </c>
      <c r="FI1089" s="7" t="str">
        <f>+IFERROR(VLOOKUP(FF1089,Auxiliar!$A:$C,3,0),"")</f>
        <v/>
      </c>
      <c r="FJ1089" s="1"/>
      <c r="FK1089" s="12"/>
      <c r="FL1089" s="6" t="str">
        <f>+IFERROR(VALUE(RIGHT(Tabla29[[#This Row],[B2B]],6)),"")</f>
        <v/>
      </c>
      <c r="FM1089" s="6" t="str">
        <f>+IFERROR(VLOOKUP(FK1089,Auxiliar!$A:$C,2,0),"")</f>
        <v/>
      </c>
      <c r="FN1089" s="7" t="str">
        <f>+IFERROR(VLOOKUP(FK1089,Auxiliar!$A:$C,3,0),"")</f>
        <v/>
      </c>
      <c r="FO1089" s="1"/>
      <c r="FP1089" s="12"/>
      <c r="FQ1089" s="6" t="str">
        <f>+IFERROR(VALUE(RIGHT(Tabla30[[#This Row],[B2B]],6)),"")</f>
        <v/>
      </c>
      <c r="FR1089" s="6" t="str">
        <f>+IFERROR(VLOOKUP(FP1089,Auxiliar!$A:$C,2,0),"")</f>
        <v/>
      </c>
      <c r="FS1089" s="7"/>
      <c r="FT1089" s="1"/>
      <c r="FU1089" s="12"/>
      <c r="FV1089" s="6" t="str">
        <f>+IFERROR(VALUE(RIGHT(Tabla31[[#This Row],[B2B]],6)),"")</f>
        <v/>
      </c>
      <c r="FW1089" s="6" t="str">
        <f>+IFERROR(VLOOKUP(FU1089,Auxiliar!$A:$C,2,0),"")</f>
        <v/>
      </c>
      <c r="FX1089" s="7" t="str">
        <f>+IFERROR(VLOOKUP(FU1089,Auxiliar!$A:$C,3,0),"")</f>
        <v/>
      </c>
      <c r="FY1089" s="1"/>
      <c r="FZ1089" s="12"/>
      <c r="GA1089" s="6" t="str">
        <f>+IFERROR(VALUE(RIGHT(Tabla32[[#This Row],[B2B]],6)),"")</f>
        <v/>
      </c>
      <c r="GB1089" s="6" t="str">
        <f>+IFERROR(VLOOKUP(FZ1089,Auxiliar!$A:$C,2,0),"")</f>
        <v/>
      </c>
      <c r="GC1089" s="7" t="str">
        <f>+IFERROR(VLOOKUP(FZ1089,Auxiliar!$A:$C,3,0),"")</f>
        <v/>
      </c>
      <c r="GD1089" s="1"/>
      <c r="GE1089" s="12"/>
      <c r="GF1089" s="6" t="str">
        <f>+IFERROR(VALUE(RIGHT(Tabla33[[#This Row],[B2B]],6)),"")</f>
        <v/>
      </c>
      <c r="GG1089" s="6" t="str">
        <f>+IFERROR(VLOOKUP(GE1089,Auxiliar!$A:$C,2,0),"")</f>
        <v/>
      </c>
      <c r="GH1089" s="7" t="str">
        <f>+IFERROR(VLOOKUP(GE1089,Auxiliar!$A:$C,3,0),"")</f>
        <v/>
      </c>
    </row>
    <row r="1090" spans="37:190" x14ac:dyDescent="0.25">
      <c r="AK1090" s="1">
        <v>20000</v>
      </c>
      <c r="AL1090" s="1" t="s">
        <v>30</v>
      </c>
      <c r="AM1090" s="6">
        <f>+IFERROR(VALUE(RIGHT(Tabla7[[#This Row],[B2B]],6)),"")</f>
        <v>20000</v>
      </c>
      <c r="AN1090" s="6" t="str">
        <f>+IFERROR(VLOOKUP(AL1090,Auxiliar!$A:$C,2,0),"")</f>
        <v>LATONES</v>
      </c>
      <c r="AO1090" s="7" t="str">
        <f>+IFERROR(VLOOKUP(AL1090,Auxiliar!$A:$C,3,0),"")</f>
        <v>1b 4% | 5b 7% | 97b 0%</v>
      </c>
      <c r="AW1090" s="1"/>
      <c r="AX1090" s="1" t="s">
        <v>32</v>
      </c>
      <c r="AY1090" s="6" t="str">
        <f>+IFERROR(VALUE(RIGHT(Tabla9[[#This Row],[B2B]],6)),"")</f>
        <v/>
      </c>
      <c r="AZ1090" s="6" t="str">
        <f>+IFERROR(VLOOKUP(AX1090,Auxiliar!$A:$C,2,0),"")</f>
        <v>LATONES</v>
      </c>
      <c r="BA1090" s="7" t="str">
        <f>+IFERROR(VLOOKUP(AX1090,Auxiliar!$A:$C,3,0),"")</f>
        <v>2b 3% | 4b 4% | 6b 5% | 10b 8%  | 385b 0%</v>
      </c>
      <c r="CA1090" s="1">
        <v>10325</v>
      </c>
      <c r="CB1090" s="1" t="s">
        <v>35</v>
      </c>
      <c r="CC1090" s="6">
        <f>+IFERROR(VALUE(RIGHT(Tabla14[[#This Row],[B2B]],6)),"")</f>
        <v>10325</v>
      </c>
      <c r="CD1090" s="6" t="str">
        <f>+IFERROR(VLOOKUP(CB1090,Auxiliar!$A:$C,2,0),"")</f>
        <v>Corona 710cc</v>
      </c>
      <c r="CE1090" s="7" t="str">
        <f>+IFERROR(VLOOKUP(CB1090,Auxiliar!$A:$C,3,0),"")</f>
        <v>1b 10% | 85b 0%</v>
      </c>
      <c r="CM1090" s="1">
        <v>10373</v>
      </c>
      <c r="CN1090" s="1" t="s">
        <v>20</v>
      </c>
      <c r="CO1090" s="6">
        <v>10373</v>
      </c>
      <c r="CP1090" s="6" t="s">
        <v>20</v>
      </c>
      <c r="CQ1090" s="7" t="s">
        <v>21</v>
      </c>
      <c r="CY1090" s="1">
        <v>10373</v>
      </c>
      <c r="CZ1090" s="1" t="s">
        <v>16</v>
      </c>
      <c r="DA1090" s="6">
        <f>+IFERROR(VALUE(RIGHT(Tabla18[[#This Row],[B2B]],6)),"")</f>
        <v>10373</v>
      </c>
      <c r="DB1090" s="6" t="str">
        <f>+IFERROR(VLOOKUP(CZ1090,Auxiliar!$A:$C,2,0),"")</f>
        <v>PREMIUM</v>
      </c>
      <c r="DC1090" s="7" t="str">
        <f>+IFERROR(VLOOKUP(CZ1090,Auxiliar!$A:$C,3,0),"")</f>
        <v>0b 0% | 2b 2% | 5b 3,5% | 10b 5%</v>
      </c>
      <c r="DE1090" s="1">
        <v>10373</v>
      </c>
      <c r="DF1090" s="1" t="s">
        <v>19</v>
      </c>
      <c r="DG1090" s="6">
        <f>+IFERROR(VALUE(RIGHT(Tabla19[[#This Row],[B2B]],6)),"")</f>
        <v>10373</v>
      </c>
      <c r="DH1090" s="6" t="str">
        <f>+IFERROR(VLOOKUP(DF1090,Auxiliar!$A:$C,2,0),"")</f>
        <v>MICHELOB</v>
      </c>
      <c r="DI1090" s="7" t="str">
        <f>+IFERROR(VLOOKUP(DF1090,Auxiliar!$A:$C,3,0),"")</f>
        <v>1b 7% | 3b 22% | 8b 27%</v>
      </c>
      <c r="DK1090" s="1"/>
      <c r="DL1090" s="1"/>
      <c r="DM1090" s="6" t="str">
        <f>+IFERROR(VALUE(RIGHT(Tabla20[[#This Row],[B2B]],6)),"")</f>
        <v/>
      </c>
      <c r="DN1090" s="6" t="str">
        <f>+IFERROR(VLOOKUP(DL1090,Auxiliar!$A:$C,2,0),"")</f>
        <v/>
      </c>
      <c r="DO1090" s="7" t="str">
        <f>+IFERROR(VLOOKUP(DL1090,Auxiliar!$A:$C,3,0),"")</f>
        <v/>
      </c>
      <c r="DQ1090" s="1">
        <v>10319</v>
      </c>
      <c r="DR1090" s="12" t="s">
        <v>24</v>
      </c>
      <c r="DS1090" s="6">
        <f>+IFERROR(VALUE(RIGHT(Tabla21[[#This Row],[B2B]],6)),"")</f>
        <v>10319</v>
      </c>
      <c r="DT1090" s="6" t="str">
        <f>+IFERROR(VLOOKUP(DR1090,Auxiliar!$A:$C,2,0),"")</f>
        <v>CORONA PORRON</v>
      </c>
      <c r="DU1090" s="7" t="str">
        <f>+IFERROR(VLOOKUP(DR1090,Auxiliar!$A:$C,3,0),"")</f>
        <v>1b 5% | 20b 0%</v>
      </c>
      <c r="DW1090" s="1"/>
      <c r="DX1090" s="12"/>
      <c r="DY1090" s="6" t="str">
        <f>+IFERROR(VALUE(RIGHT(Tabla22[[#This Row],[B2B]],6)),"")</f>
        <v/>
      </c>
      <c r="DZ1090" s="6" t="str">
        <f>+IFERROR(VLOOKUP(DX1090,Auxiliar!$A:$C,2,0),"")</f>
        <v/>
      </c>
      <c r="EA1090" s="7" t="str">
        <f>+IFERROR(VLOOKUP(DX1090,Auxiliar!$A:$C,3,0),"")</f>
        <v/>
      </c>
      <c r="EC1090" s="1"/>
      <c r="ED1090" s="12"/>
      <c r="EE1090" s="6" t="str">
        <f>+IFERROR(VALUE(RIGHT(Tabla23[[#This Row],[B2B]],6)),"")</f>
        <v/>
      </c>
      <c r="EF1090" s="6" t="str">
        <f>+IFERROR(VLOOKUP(ED1090,Auxiliar!$A:$C,2,0),"")</f>
        <v/>
      </c>
      <c r="EG1090" s="7" t="str">
        <f>+IFERROR(VLOOKUP(ED1090,Auxiliar!$A:$C,3,0),"")</f>
        <v/>
      </c>
      <c r="EI1090" s="1"/>
      <c r="EJ1090" s="12"/>
      <c r="EK1090" s="6" t="str">
        <f>+IFERROR(VALUE(RIGHT(Tabla24[[#This Row],[B2B]],6)),"")</f>
        <v/>
      </c>
      <c r="EL1090" s="6" t="str">
        <f>+IFERROR(VLOOKUP(EJ1090,Auxiliar!$A:$C,2,0),"")</f>
        <v/>
      </c>
      <c r="EM1090" s="7" t="str">
        <f>+IFERROR(VLOOKUP(EJ1090,Auxiliar!$A:$C,3,0),"")</f>
        <v/>
      </c>
      <c r="EO1090" s="1"/>
      <c r="EP1090" s="12"/>
      <c r="EQ1090" s="6" t="str">
        <f>+IFERROR(VALUE(RIGHT(Tabla25[[#This Row],[B2B]],6)),"")</f>
        <v/>
      </c>
      <c r="ER1090" s="6" t="str">
        <f>+IFERROR(VLOOKUP(EP1090,Auxiliar!$A:$C,2,0),"")</f>
        <v/>
      </c>
      <c r="ES1090" s="7" t="str">
        <f>+IFERROR(VLOOKUP(EP1090,Auxiliar!$A:$C,3,0),"")</f>
        <v/>
      </c>
      <c r="EU1090" s="1"/>
      <c r="EV1090" s="12"/>
      <c r="EW1090" s="6" t="str">
        <f>+IFERROR(VALUE(RIGHT(Tabla26[[#This Row],[B2B]],6)),"")</f>
        <v/>
      </c>
      <c r="EX1090" s="6" t="str">
        <f>+IFERROR(VLOOKUP(EV1090,Auxiliar!$A:$C,2,0),"")</f>
        <v/>
      </c>
      <c r="EY1090" s="7" t="str">
        <f>+IFERROR(VLOOKUP(EV1090,Auxiliar!$A:$C,3,0),"")</f>
        <v/>
      </c>
      <c r="EZ1090" s="1"/>
      <c r="FA1090" s="12"/>
      <c r="FB1090" s="6" t="str">
        <f>+IFERROR(VALUE(RIGHT(Tabla27[[#This Row],[B2B]],6)),"")</f>
        <v/>
      </c>
      <c r="FC1090" s="6" t="str">
        <f>+IFERROR(VLOOKUP(FA1090,Auxiliar!$A:$C,2,0),"")</f>
        <v/>
      </c>
      <c r="FD1090" s="7" t="str">
        <f>+IFERROR(VLOOKUP(FA1090,Auxiliar!$A:$C,3,0),"")</f>
        <v/>
      </c>
      <c r="FE1090" s="1"/>
      <c r="FF1090" s="12"/>
      <c r="FG1090" s="6" t="str">
        <f>+IFERROR(VALUE(RIGHT(Tabla28[[#This Row],[B2B]],6)),"")</f>
        <v/>
      </c>
      <c r="FH1090" s="6" t="str">
        <f>+IFERROR(VLOOKUP(FF1090,Auxiliar!$A:$C,2,0),"")</f>
        <v/>
      </c>
      <c r="FI1090" s="7" t="str">
        <f>+IFERROR(VLOOKUP(FF1090,Auxiliar!$A:$C,3,0),"")</f>
        <v/>
      </c>
      <c r="FJ1090" s="1"/>
      <c r="FK1090" s="12"/>
      <c r="FL1090" s="6" t="str">
        <f>+IFERROR(VALUE(RIGHT(Tabla29[[#This Row],[B2B]],6)),"")</f>
        <v/>
      </c>
      <c r="FM1090" s="6" t="str">
        <f>+IFERROR(VLOOKUP(FK1090,Auxiliar!$A:$C,2,0),"")</f>
        <v/>
      </c>
      <c r="FN1090" s="7" t="str">
        <f>+IFERROR(VLOOKUP(FK1090,Auxiliar!$A:$C,3,0),"")</f>
        <v/>
      </c>
      <c r="FO1090" s="1"/>
      <c r="FP1090" s="12"/>
      <c r="FQ1090" s="6" t="str">
        <f>+IFERROR(VALUE(RIGHT(Tabla30[[#This Row],[B2B]],6)),"")</f>
        <v/>
      </c>
      <c r="FR1090" s="6" t="str">
        <f>+IFERROR(VLOOKUP(FP1090,Auxiliar!$A:$C,2,0),"")</f>
        <v/>
      </c>
      <c r="FS1090" s="7"/>
      <c r="FT1090" s="1"/>
      <c r="FU1090" s="12"/>
      <c r="FV1090" s="6" t="str">
        <f>+IFERROR(VALUE(RIGHT(Tabla31[[#This Row],[B2B]],6)),"")</f>
        <v/>
      </c>
      <c r="FW1090" s="6" t="str">
        <f>+IFERROR(VLOOKUP(FU1090,Auxiliar!$A:$C,2,0),"")</f>
        <v/>
      </c>
      <c r="FX1090" s="7" t="str">
        <f>+IFERROR(VLOOKUP(FU1090,Auxiliar!$A:$C,3,0),"")</f>
        <v/>
      </c>
      <c r="FY1090" s="1"/>
      <c r="FZ1090" s="12"/>
      <c r="GA1090" s="6" t="str">
        <f>+IFERROR(VALUE(RIGHT(Tabla32[[#This Row],[B2B]],6)),"")</f>
        <v/>
      </c>
      <c r="GB1090" s="6" t="str">
        <f>+IFERROR(VLOOKUP(FZ1090,Auxiliar!$A:$C,2,0),"")</f>
        <v/>
      </c>
      <c r="GC1090" s="7" t="str">
        <f>+IFERROR(VLOOKUP(FZ1090,Auxiliar!$A:$C,3,0),"")</f>
        <v/>
      </c>
      <c r="GD1090" s="1"/>
      <c r="GE1090" s="12"/>
      <c r="GF1090" s="6" t="str">
        <f>+IFERROR(VALUE(RIGHT(Tabla33[[#This Row],[B2B]],6)),"")</f>
        <v/>
      </c>
      <c r="GG1090" s="6" t="str">
        <f>+IFERROR(VLOOKUP(GE1090,Auxiliar!$A:$C,2,0),"")</f>
        <v/>
      </c>
      <c r="GH1090" s="7" t="str">
        <f>+IFERROR(VLOOKUP(GE1090,Auxiliar!$A:$C,3,0),"")</f>
        <v/>
      </c>
    </row>
    <row r="1091" spans="37:190" x14ac:dyDescent="0.25">
      <c r="AK1091" s="1">
        <v>20001</v>
      </c>
      <c r="AL1091" s="1" t="s">
        <v>30</v>
      </c>
      <c r="AM1091" s="6">
        <f>+IFERROR(VALUE(RIGHT(Tabla7[[#This Row],[B2B]],6)),"")</f>
        <v>20001</v>
      </c>
      <c r="AN1091" s="6" t="str">
        <f>+IFERROR(VLOOKUP(AL1091,Auxiliar!$A:$C,2,0),"")</f>
        <v>LATONES</v>
      </c>
      <c r="AO1091" s="7" t="str">
        <f>+IFERROR(VLOOKUP(AL1091,Auxiliar!$A:$C,3,0),"")</f>
        <v>1b 4% | 5b 7% | 97b 0%</v>
      </c>
      <c r="AW1091" s="1"/>
      <c r="AX1091" s="1" t="s">
        <v>32</v>
      </c>
      <c r="AY1091" s="6" t="str">
        <f>+IFERROR(VALUE(RIGHT(Tabla9[[#This Row],[B2B]],6)),"")</f>
        <v/>
      </c>
      <c r="AZ1091" s="6" t="str">
        <f>+IFERROR(VLOOKUP(AX1091,Auxiliar!$A:$C,2,0),"")</f>
        <v>LATONES</v>
      </c>
      <c r="BA1091" s="7" t="str">
        <f>+IFERROR(VLOOKUP(AX1091,Auxiliar!$A:$C,3,0),"")</f>
        <v>2b 3% | 4b 4% | 6b 5% | 10b 8%  | 385b 0%</v>
      </c>
      <c r="CA1091" s="1">
        <v>10333</v>
      </c>
      <c r="CB1091" s="1" t="s">
        <v>35</v>
      </c>
      <c r="CC1091" s="6">
        <f>+IFERROR(VALUE(RIGHT(Tabla14[[#This Row],[B2B]],6)),"")</f>
        <v>10333</v>
      </c>
      <c r="CD1091" s="6" t="str">
        <f>+IFERROR(VLOOKUP(CB1091,Auxiliar!$A:$C,2,0),"")</f>
        <v>Corona 710cc</v>
      </c>
      <c r="CE1091" s="7" t="str">
        <f>+IFERROR(VLOOKUP(CB1091,Auxiliar!$A:$C,3,0),"")</f>
        <v>1b 10% | 85b 0%</v>
      </c>
      <c r="CM1091" s="1">
        <v>10374</v>
      </c>
      <c r="CN1091" s="1" t="s">
        <v>20</v>
      </c>
      <c r="CO1091" s="6">
        <v>10374</v>
      </c>
      <c r="CP1091" s="6" t="s">
        <v>20</v>
      </c>
      <c r="CQ1091" s="7" t="s">
        <v>21</v>
      </c>
      <c r="CY1091" s="1">
        <v>10374</v>
      </c>
      <c r="CZ1091" s="1" t="s">
        <v>16</v>
      </c>
      <c r="DA1091" s="6">
        <f>+IFERROR(VALUE(RIGHT(Tabla18[[#This Row],[B2B]],6)),"")</f>
        <v>10374</v>
      </c>
      <c r="DB1091" s="6" t="str">
        <f>+IFERROR(VLOOKUP(CZ1091,Auxiliar!$A:$C,2,0),"")</f>
        <v>PREMIUM</v>
      </c>
      <c r="DC1091" s="7" t="str">
        <f>+IFERROR(VLOOKUP(CZ1091,Auxiliar!$A:$C,3,0),"")</f>
        <v>0b 0% | 2b 2% | 5b 3,5% | 10b 5%</v>
      </c>
      <c r="DE1091" s="1">
        <v>10374</v>
      </c>
      <c r="DF1091" s="1" t="s">
        <v>19</v>
      </c>
      <c r="DG1091" s="6">
        <f>+IFERROR(VALUE(RIGHT(Tabla19[[#This Row],[B2B]],6)),"")</f>
        <v>10374</v>
      </c>
      <c r="DH1091" s="6" t="str">
        <f>+IFERROR(VLOOKUP(DF1091,Auxiliar!$A:$C,2,0),"")</f>
        <v>MICHELOB</v>
      </c>
      <c r="DI1091" s="7" t="str">
        <f>+IFERROR(VLOOKUP(DF1091,Auxiliar!$A:$C,3,0),"")</f>
        <v>1b 7% | 3b 22% | 8b 27%</v>
      </c>
      <c r="DK1091" s="1"/>
      <c r="DL1091" s="1"/>
      <c r="DM1091" s="6" t="str">
        <f>+IFERROR(VALUE(RIGHT(Tabla20[[#This Row],[B2B]],6)),"")</f>
        <v/>
      </c>
      <c r="DN1091" s="6" t="str">
        <f>+IFERROR(VLOOKUP(DL1091,Auxiliar!$A:$C,2,0),"")</f>
        <v/>
      </c>
      <c r="DO1091" s="7" t="str">
        <f>+IFERROR(VLOOKUP(DL1091,Auxiliar!$A:$C,3,0),"")</f>
        <v/>
      </c>
      <c r="DQ1091" s="1">
        <v>10321</v>
      </c>
      <c r="DR1091" s="12" t="s">
        <v>24</v>
      </c>
      <c r="DS1091" s="6">
        <f>+IFERROR(VALUE(RIGHT(Tabla21[[#This Row],[B2B]],6)),"")</f>
        <v>10321</v>
      </c>
      <c r="DT1091" s="6" t="str">
        <f>+IFERROR(VLOOKUP(DR1091,Auxiliar!$A:$C,2,0),"")</f>
        <v>CORONA PORRON</v>
      </c>
      <c r="DU1091" s="7" t="str">
        <f>+IFERROR(VLOOKUP(DR1091,Auxiliar!$A:$C,3,0),"")</f>
        <v>1b 5% | 20b 0%</v>
      </c>
      <c r="DW1091" s="1"/>
      <c r="DX1091" s="12"/>
      <c r="DY1091" s="6" t="str">
        <f>+IFERROR(VALUE(RIGHT(Tabla22[[#This Row],[B2B]],6)),"")</f>
        <v/>
      </c>
      <c r="DZ1091" s="6" t="str">
        <f>+IFERROR(VLOOKUP(DX1091,Auxiliar!$A:$C,2,0),"")</f>
        <v/>
      </c>
      <c r="EA1091" s="7" t="str">
        <f>+IFERROR(VLOOKUP(DX1091,Auxiliar!$A:$C,3,0),"")</f>
        <v/>
      </c>
      <c r="EC1091" s="1"/>
      <c r="ED1091" s="12"/>
      <c r="EE1091" s="6" t="str">
        <f>+IFERROR(VALUE(RIGHT(Tabla23[[#This Row],[B2B]],6)),"")</f>
        <v/>
      </c>
      <c r="EF1091" s="6" t="str">
        <f>+IFERROR(VLOOKUP(ED1091,Auxiliar!$A:$C,2,0),"")</f>
        <v/>
      </c>
      <c r="EG1091" s="7" t="str">
        <f>+IFERROR(VLOOKUP(ED1091,Auxiliar!$A:$C,3,0),"")</f>
        <v/>
      </c>
      <c r="EI1091" s="1"/>
      <c r="EJ1091" s="12"/>
      <c r="EK1091" s="6" t="str">
        <f>+IFERROR(VALUE(RIGHT(Tabla24[[#This Row],[B2B]],6)),"")</f>
        <v/>
      </c>
      <c r="EL1091" s="6" t="str">
        <f>+IFERROR(VLOOKUP(EJ1091,Auxiliar!$A:$C,2,0),"")</f>
        <v/>
      </c>
      <c r="EM1091" s="7" t="str">
        <f>+IFERROR(VLOOKUP(EJ1091,Auxiliar!$A:$C,3,0),"")</f>
        <v/>
      </c>
      <c r="EO1091" s="1"/>
      <c r="EP1091" s="12"/>
      <c r="EQ1091" s="6" t="str">
        <f>+IFERROR(VALUE(RIGHT(Tabla25[[#This Row],[B2B]],6)),"")</f>
        <v/>
      </c>
      <c r="ER1091" s="6" t="str">
        <f>+IFERROR(VLOOKUP(EP1091,Auxiliar!$A:$C,2,0),"")</f>
        <v/>
      </c>
      <c r="ES1091" s="7" t="str">
        <f>+IFERROR(VLOOKUP(EP1091,Auxiliar!$A:$C,3,0),"")</f>
        <v/>
      </c>
      <c r="EU1091" s="1"/>
      <c r="EV1091" s="12"/>
      <c r="EW1091" s="6" t="str">
        <f>+IFERROR(VALUE(RIGHT(Tabla26[[#This Row],[B2B]],6)),"")</f>
        <v/>
      </c>
      <c r="EX1091" s="6" t="str">
        <f>+IFERROR(VLOOKUP(EV1091,Auxiliar!$A:$C,2,0),"")</f>
        <v/>
      </c>
      <c r="EY1091" s="7" t="str">
        <f>+IFERROR(VLOOKUP(EV1091,Auxiliar!$A:$C,3,0),"")</f>
        <v/>
      </c>
      <c r="EZ1091" s="1"/>
      <c r="FA1091" s="12"/>
      <c r="FB1091" s="6" t="str">
        <f>+IFERROR(VALUE(RIGHT(Tabla27[[#This Row],[B2B]],6)),"")</f>
        <v/>
      </c>
      <c r="FC1091" s="6" t="str">
        <f>+IFERROR(VLOOKUP(FA1091,Auxiliar!$A:$C,2,0),"")</f>
        <v/>
      </c>
      <c r="FD1091" s="7" t="str">
        <f>+IFERROR(VLOOKUP(FA1091,Auxiliar!$A:$C,3,0),"")</f>
        <v/>
      </c>
      <c r="FE1091" s="1"/>
      <c r="FF1091" s="12"/>
      <c r="FG1091" s="6" t="str">
        <f>+IFERROR(VALUE(RIGHT(Tabla28[[#This Row],[B2B]],6)),"")</f>
        <v/>
      </c>
      <c r="FH1091" s="6" t="str">
        <f>+IFERROR(VLOOKUP(FF1091,Auxiliar!$A:$C,2,0),"")</f>
        <v/>
      </c>
      <c r="FI1091" s="7" t="str">
        <f>+IFERROR(VLOOKUP(FF1091,Auxiliar!$A:$C,3,0),"")</f>
        <v/>
      </c>
      <c r="FJ1091" s="1"/>
      <c r="FK1091" s="12"/>
      <c r="FL1091" s="6" t="str">
        <f>+IFERROR(VALUE(RIGHT(Tabla29[[#This Row],[B2B]],6)),"")</f>
        <v/>
      </c>
      <c r="FM1091" s="6" t="str">
        <f>+IFERROR(VLOOKUP(FK1091,Auxiliar!$A:$C,2,0),"")</f>
        <v/>
      </c>
      <c r="FN1091" s="7" t="str">
        <f>+IFERROR(VLOOKUP(FK1091,Auxiliar!$A:$C,3,0),"")</f>
        <v/>
      </c>
      <c r="FO1091" s="1"/>
      <c r="FP1091" s="12"/>
      <c r="FQ1091" s="6" t="str">
        <f>+IFERROR(VALUE(RIGHT(Tabla30[[#This Row],[B2B]],6)),"")</f>
        <v/>
      </c>
      <c r="FR1091" s="6" t="str">
        <f>+IFERROR(VLOOKUP(FP1091,Auxiliar!$A:$C,2,0),"")</f>
        <v/>
      </c>
      <c r="FS1091" s="7"/>
      <c r="FT1091" s="1"/>
      <c r="FU1091" s="12"/>
      <c r="FV1091" s="6" t="str">
        <f>+IFERROR(VALUE(RIGHT(Tabla31[[#This Row],[B2B]],6)),"")</f>
        <v/>
      </c>
      <c r="FW1091" s="6" t="str">
        <f>+IFERROR(VLOOKUP(FU1091,Auxiliar!$A:$C,2,0),"")</f>
        <v/>
      </c>
      <c r="FX1091" s="7" t="str">
        <f>+IFERROR(VLOOKUP(FU1091,Auxiliar!$A:$C,3,0),"")</f>
        <v/>
      </c>
      <c r="FY1091" s="1"/>
      <c r="FZ1091" s="12"/>
      <c r="GA1091" s="6" t="str">
        <f>+IFERROR(VALUE(RIGHT(Tabla32[[#This Row],[B2B]],6)),"")</f>
        <v/>
      </c>
      <c r="GB1091" s="6" t="str">
        <f>+IFERROR(VLOOKUP(FZ1091,Auxiliar!$A:$C,2,0),"")</f>
        <v/>
      </c>
      <c r="GC1091" s="7" t="str">
        <f>+IFERROR(VLOOKUP(FZ1091,Auxiliar!$A:$C,3,0),"")</f>
        <v/>
      </c>
      <c r="GD1091" s="1"/>
      <c r="GE1091" s="12"/>
      <c r="GF1091" s="6" t="str">
        <f>+IFERROR(VALUE(RIGHT(Tabla33[[#This Row],[B2B]],6)),"")</f>
        <v/>
      </c>
      <c r="GG1091" s="6" t="str">
        <f>+IFERROR(VLOOKUP(GE1091,Auxiliar!$A:$C,2,0),"")</f>
        <v/>
      </c>
      <c r="GH1091" s="7" t="str">
        <f>+IFERROR(VLOOKUP(GE1091,Auxiliar!$A:$C,3,0),"")</f>
        <v/>
      </c>
    </row>
    <row r="1092" spans="37:190" x14ac:dyDescent="0.25">
      <c r="AK1092" s="1">
        <v>20002</v>
      </c>
      <c r="AL1092" s="1" t="s">
        <v>30</v>
      </c>
      <c r="AM1092" s="6">
        <f>+IFERROR(VALUE(RIGHT(Tabla7[[#This Row],[B2B]],6)),"")</f>
        <v>20002</v>
      </c>
      <c r="AN1092" s="6" t="str">
        <f>+IFERROR(VLOOKUP(AL1092,Auxiliar!$A:$C,2,0),"")</f>
        <v>LATONES</v>
      </c>
      <c r="AO1092" s="7" t="str">
        <f>+IFERROR(VLOOKUP(AL1092,Auxiliar!$A:$C,3,0),"")</f>
        <v>1b 4% | 5b 7% | 97b 0%</v>
      </c>
      <c r="AW1092" s="1"/>
      <c r="AX1092" s="1" t="s">
        <v>32</v>
      </c>
      <c r="AY1092" s="6" t="str">
        <f>+IFERROR(VALUE(RIGHT(Tabla9[[#This Row],[B2B]],6)),"")</f>
        <v/>
      </c>
      <c r="AZ1092" s="6" t="str">
        <f>+IFERROR(VLOOKUP(AX1092,Auxiliar!$A:$C,2,0),"")</f>
        <v>LATONES</v>
      </c>
      <c r="BA1092" s="7" t="str">
        <f>+IFERROR(VLOOKUP(AX1092,Auxiliar!$A:$C,3,0),"")</f>
        <v>2b 3% | 4b 4% | 6b 5% | 10b 8%  | 385b 0%</v>
      </c>
      <c r="CA1092" s="1">
        <v>10351</v>
      </c>
      <c r="CB1092" s="1" t="s">
        <v>35</v>
      </c>
      <c r="CC1092" s="6">
        <f>+IFERROR(VALUE(RIGHT(Tabla14[[#This Row],[B2B]],6)),"")</f>
        <v>10351</v>
      </c>
      <c r="CD1092" s="6" t="str">
        <f>+IFERROR(VLOOKUP(CB1092,Auxiliar!$A:$C,2,0),"")</f>
        <v>Corona 710cc</v>
      </c>
      <c r="CE1092" s="7" t="str">
        <f>+IFERROR(VLOOKUP(CB1092,Auxiliar!$A:$C,3,0),"")</f>
        <v>1b 10% | 85b 0%</v>
      </c>
      <c r="CM1092" s="1">
        <v>10377</v>
      </c>
      <c r="CN1092" s="1" t="s">
        <v>20</v>
      </c>
      <c r="CO1092" s="6">
        <v>10377</v>
      </c>
      <c r="CP1092" s="6" t="s">
        <v>20</v>
      </c>
      <c r="CQ1092" s="7" t="s">
        <v>21</v>
      </c>
      <c r="CY1092" s="1">
        <v>10377</v>
      </c>
      <c r="CZ1092" s="1" t="s">
        <v>16</v>
      </c>
      <c r="DA1092" s="6">
        <f>+IFERROR(VALUE(RIGHT(Tabla18[[#This Row],[B2B]],6)),"")</f>
        <v>10377</v>
      </c>
      <c r="DB1092" s="6" t="str">
        <f>+IFERROR(VLOOKUP(CZ1092,Auxiliar!$A:$C,2,0),"")</f>
        <v>PREMIUM</v>
      </c>
      <c r="DC1092" s="7" t="str">
        <f>+IFERROR(VLOOKUP(CZ1092,Auxiliar!$A:$C,3,0),"")</f>
        <v>0b 0% | 2b 2% | 5b 3,5% | 10b 5%</v>
      </c>
      <c r="DE1092" s="1">
        <v>10377</v>
      </c>
      <c r="DF1092" s="1" t="s">
        <v>19</v>
      </c>
      <c r="DG1092" s="6">
        <f>+IFERROR(VALUE(RIGHT(Tabla19[[#This Row],[B2B]],6)),"")</f>
        <v>10377</v>
      </c>
      <c r="DH1092" s="6" t="str">
        <f>+IFERROR(VLOOKUP(DF1092,Auxiliar!$A:$C,2,0),"")</f>
        <v>MICHELOB</v>
      </c>
      <c r="DI1092" s="7" t="str">
        <f>+IFERROR(VLOOKUP(DF1092,Auxiliar!$A:$C,3,0),"")</f>
        <v>1b 7% | 3b 22% | 8b 27%</v>
      </c>
      <c r="DK1092" s="1"/>
      <c r="DL1092" s="1"/>
      <c r="DM1092" s="6" t="str">
        <f>+IFERROR(VALUE(RIGHT(Tabla20[[#This Row],[B2B]],6)),"")</f>
        <v/>
      </c>
      <c r="DN1092" s="6" t="str">
        <f>+IFERROR(VLOOKUP(DL1092,Auxiliar!$A:$C,2,0),"")</f>
        <v/>
      </c>
      <c r="DO1092" s="7" t="str">
        <f>+IFERROR(VLOOKUP(DL1092,Auxiliar!$A:$C,3,0),"")</f>
        <v/>
      </c>
      <c r="DQ1092" s="1">
        <v>10325</v>
      </c>
      <c r="DR1092" s="12" t="s">
        <v>24</v>
      </c>
      <c r="DS1092" s="6">
        <f>+IFERROR(VALUE(RIGHT(Tabla21[[#This Row],[B2B]],6)),"")</f>
        <v>10325</v>
      </c>
      <c r="DT1092" s="6" t="str">
        <f>+IFERROR(VLOOKUP(DR1092,Auxiliar!$A:$C,2,0),"")</f>
        <v>CORONA PORRON</v>
      </c>
      <c r="DU1092" s="7" t="str">
        <f>+IFERROR(VLOOKUP(DR1092,Auxiliar!$A:$C,3,0),"")</f>
        <v>1b 5% | 20b 0%</v>
      </c>
      <c r="DW1092" s="1"/>
      <c r="DX1092" s="12"/>
      <c r="DY1092" s="6" t="str">
        <f>+IFERROR(VALUE(RIGHT(Tabla22[[#This Row],[B2B]],6)),"")</f>
        <v/>
      </c>
      <c r="DZ1092" s="6" t="str">
        <f>+IFERROR(VLOOKUP(DX1092,Auxiliar!$A:$C,2,0),"")</f>
        <v/>
      </c>
      <c r="EA1092" s="7" t="str">
        <f>+IFERROR(VLOOKUP(DX1092,Auxiliar!$A:$C,3,0),"")</f>
        <v/>
      </c>
      <c r="EC1092" s="1"/>
      <c r="ED1092" s="12"/>
      <c r="EE1092" s="6" t="str">
        <f>+IFERROR(VALUE(RIGHT(Tabla23[[#This Row],[B2B]],6)),"")</f>
        <v/>
      </c>
      <c r="EF1092" s="6" t="str">
        <f>+IFERROR(VLOOKUP(ED1092,Auxiliar!$A:$C,2,0),"")</f>
        <v/>
      </c>
      <c r="EG1092" s="7" t="str">
        <f>+IFERROR(VLOOKUP(ED1092,Auxiliar!$A:$C,3,0),"")</f>
        <v/>
      </c>
      <c r="EI1092" s="1"/>
      <c r="EJ1092" s="12"/>
      <c r="EK1092" s="6" t="str">
        <f>+IFERROR(VALUE(RIGHT(Tabla24[[#This Row],[B2B]],6)),"")</f>
        <v/>
      </c>
      <c r="EL1092" s="6" t="str">
        <f>+IFERROR(VLOOKUP(EJ1092,Auxiliar!$A:$C,2,0),"")</f>
        <v/>
      </c>
      <c r="EM1092" s="7" t="str">
        <f>+IFERROR(VLOOKUP(EJ1092,Auxiliar!$A:$C,3,0),"")</f>
        <v/>
      </c>
      <c r="EO1092" s="1"/>
      <c r="EP1092" s="12"/>
      <c r="EQ1092" s="6" t="str">
        <f>+IFERROR(VALUE(RIGHT(Tabla25[[#This Row],[B2B]],6)),"")</f>
        <v/>
      </c>
      <c r="ER1092" s="6" t="str">
        <f>+IFERROR(VLOOKUP(EP1092,Auxiliar!$A:$C,2,0),"")</f>
        <v/>
      </c>
      <c r="ES1092" s="7" t="str">
        <f>+IFERROR(VLOOKUP(EP1092,Auxiliar!$A:$C,3,0),"")</f>
        <v/>
      </c>
      <c r="EU1092" s="1"/>
      <c r="EV1092" s="12"/>
      <c r="EW1092" s="6" t="str">
        <f>+IFERROR(VALUE(RIGHT(Tabla26[[#This Row],[B2B]],6)),"")</f>
        <v/>
      </c>
      <c r="EX1092" s="6" t="str">
        <f>+IFERROR(VLOOKUP(EV1092,Auxiliar!$A:$C,2,0),"")</f>
        <v/>
      </c>
      <c r="EY1092" s="7" t="str">
        <f>+IFERROR(VLOOKUP(EV1092,Auxiliar!$A:$C,3,0),"")</f>
        <v/>
      </c>
      <c r="EZ1092" s="1"/>
      <c r="FA1092" s="12"/>
      <c r="FB1092" s="6" t="str">
        <f>+IFERROR(VALUE(RIGHT(Tabla27[[#This Row],[B2B]],6)),"")</f>
        <v/>
      </c>
      <c r="FC1092" s="6" t="str">
        <f>+IFERROR(VLOOKUP(FA1092,Auxiliar!$A:$C,2,0),"")</f>
        <v/>
      </c>
      <c r="FD1092" s="7" t="str">
        <f>+IFERROR(VLOOKUP(FA1092,Auxiliar!$A:$C,3,0),"")</f>
        <v/>
      </c>
      <c r="FE1092" s="1"/>
      <c r="FF1092" s="12"/>
      <c r="FG1092" s="6" t="str">
        <f>+IFERROR(VALUE(RIGHT(Tabla28[[#This Row],[B2B]],6)),"")</f>
        <v/>
      </c>
      <c r="FH1092" s="6" t="str">
        <f>+IFERROR(VLOOKUP(FF1092,Auxiliar!$A:$C,2,0),"")</f>
        <v/>
      </c>
      <c r="FI1092" s="7" t="str">
        <f>+IFERROR(VLOOKUP(FF1092,Auxiliar!$A:$C,3,0),"")</f>
        <v/>
      </c>
      <c r="FJ1092" s="1"/>
      <c r="FK1092" s="12"/>
      <c r="FL1092" s="6" t="str">
        <f>+IFERROR(VALUE(RIGHT(Tabla29[[#This Row],[B2B]],6)),"")</f>
        <v/>
      </c>
      <c r="FM1092" s="6" t="str">
        <f>+IFERROR(VLOOKUP(FK1092,Auxiliar!$A:$C,2,0),"")</f>
        <v/>
      </c>
      <c r="FN1092" s="7" t="str">
        <f>+IFERROR(VLOOKUP(FK1092,Auxiliar!$A:$C,3,0),"")</f>
        <v/>
      </c>
      <c r="FO1092" s="1"/>
      <c r="FP1092" s="12"/>
      <c r="FQ1092" s="6" t="str">
        <f>+IFERROR(VALUE(RIGHT(Tabla30[[#This Row],[B2B]],6)),"")</f>
        <v/>
      </c>
      <c r="FR1092" s="6" t="str">
        <f>+IFERROR(VLOOKUP(FP1092,Auxiliar!$A:$C,2,0),"")</f>
        <v/>
      </c>
      <c r="FS1092" s="7"/>
      <c r="FT1092" s="1"/>
      <c r="FU1092" s="12"/>
      <c r="FV1092" s="6" t="str">
        <f>+IFERROR(VALUE(RIGHT(Tabla31[[#This Row],[B2B]],6)),"")</f>
        <v/>
      </c>
      <c r="FW1092" s="6" t="str">
        <f>+IFERROR(VLOOKUP(FU1092,Auxiliar!$A:$C,2,0),"")</f>
        <v/>
      </c>
      <c r="FX1092" s="7" t="str">
        <f>+IFERROR(VLOOKUP(FU1092,Auxiliar!$A:$C,3,0),"")</f>
        <v/>
      </c>
      <c r="FY1092" s="1"/>
      <c r="FZ1092" s="12"/>
      <c r="GA1092" s="6" t="str">
        <f>+IFERROR(VALUE(RIGHT(Tabla32[[#This Row],[B2B]],6)),"")</f>
        <v/>
      </c>
      <c r="GB1092" s="6" t="str">
        <f>+IFERROR(VLOOKUP(FZ1092,Auxiliar!$A:$C,2,0),"")</f>
        <v/>
      </c>
      <c r="GC1092" s="7" t="str">
        <f>+IFERROR(VLOOKUP(FZ1092,Auxiliar!$A:$C,3,0),"")</f>
        <v/>
      </c>
      <c r="GD1092" s="1"/>
      <c r="GE1092" s="12"/>
      <c r="GF1092" s="6" t="str">
        <f>+IFERROR(VALUE(RIGHT(Tabla33[[#This Row],[B2B]],6)),"")</f>
        <v/>
      </c>
      <c r="GG1092" s="6" t="str">
        <f>+IFERROR(VLOOKUP(GE1092,Auxiliar!$A:$C,2,0),"")</f>
        <v/>
      </c>
      <c r="GH1092" s="7" t="str">
        <f>+IFERROR(VLOOKUP(GE1092,Auxiliar!$A:$C,3,0),"")</f>
        <v/>
      </c>
    </row>
    <row r="1093" spans="37:190" x14ac:dyDescent="0.25">
      <c r="AK1093" s="1">
        <v>20003</v>
      </c>
      <c r="AL1093" s="1" t="s">
        <v>30</v>
      </c>
      <c r="AM1093" s="6">
        <f>+IFERROR(VALUE(RIGHT(Tabla7[[#This Row],[B2B]],6)),"")</f>
        <v>20003</v>
      </c>
      <c r="AN1093" s="6" t="str">
        <f>+IFERROR(VLOOKUP(AL1093,Auxiliar!$A:$C,2,0),"")</f>
        <v>LATONES</v>
      </c>
      <c r="AO1093" s="7" t="str">
        <f>+IFERROR(VLOOKUP(AL1093,Auxiliar!$A:$C,3,0),"")</f>
        <v>1b 4% | 5b 7% | 97b 0%</v>
      </c>
      <c r="AW1093" s="1"/>
      <c r="AX1093" s="1" t="s">
        <v>32</v>
      </c>
      <c r="AY1093" s="6" t="str">
        <f>+IFERROR(VALUE(RIGHT(Tabla9[[#This Row],[B2B]],6)),"")</f>
        <v/>
      </c>
      <c r="AZ1093" s="6" t="str">
        <f>+IFERROR(VLOOKUP(AX1093,Auxiliar!$A:$C,2,0),"")</f>
        <v>LATONES</v>
      </c>
      <c r="BA1093" s="7" t="str">
        <f>+IFERROR(VLOOKUP(AX1093,Auxiliar!$A:$C,3,0),"")</f>
        <v>2b 3% | 4b 4% | 6b 5% | 10b 8%  | 385b 0%</v>
      </c>
      <c r="CA1093" s="1">
        <v>10353</v>
      </c>
      <c r="CB1093" s="1" t="s">
        <v>35</v>
      </c>
      <c r="CC1093" s="6">
        <f>+IFERROR(VALUE(RIGHT(Tabla14[[#This Row],[B2B]],6)),"")</f>
        <v>10353</v>
      </c>
      <c r="CD1093" s="6" t="str">
        <f>+IFERROR(VLOOKUP(CB1093,Auxiliar!$A:$C,2,0),"")</f>
        <v>Corona 710cc</v>
      </c>
      <c r="CE1093" s="7" t="str">
        <f>+IFERROR(VLOOKUP(CB1093,Auxiliar!$A:$C,3,0),"")</f>
        <v>1b 10% | 85b 0%</v>
      </c>
      <c r="CM1093" s="1">
        <v>10378</v>
      </c>
      <c r="CN1093" s="1" t="s">
        <v>20</v>
      </c>
      <c r="CO1093" s="6">
        <v>10378</v>
      </c>
      <c r="CP1093" s="6" t="s">
        <v>20</v>
      </c>
      <c r="CQ1093" s="7" t="s">
        <v>21</v>
      </c>
      <c r="CY1093" s="1">
        <v>10378</v>
      </c>
      <c r="CZ1093" s="1" t="s">
        <v>16</v>
      </c>
      <c r="DA1093" s="6">
        <f>+IFERROR(VALUE(RIGHT(Tabla18[[#This Row],[B2B]],6)),"")</f>
        <v>10378</v>
      </c>
      <c r="DB1093" s="6" t="str">
        <f>+IFERROR(VLOOKUP(CZ1093,Auxiliar!$A:$C,2,0),"")</f>
        <v>PREMIUM</v>
      </c>
      <c r="DC1093" s="7" t="str">
        <f>+IFERROR(VLOOKUP(CZ1093,Auxiliar!$A:$C,3,0),"")</f>
        <v>0b 0% | 2b 2% | 5b 3,5% | 10b 5%</v>
      </c>
      <c r="DE1093" s="1">
        <v>10378</v>
      </c>
      <c r="DF1093" s="1" t="s">
        <v>19</v>
      </c>
      <c r="DG1093" s="6">
        <f>+IFERROR(VALUE(RIGHT(Tabla19[[#This Row],[B2B]],6)),"")</f>
        <v>10378</v>
      </c>
      <c r="DH1093" s="6" t="str">
        <f>+IFERROR(VLOOKUP(DF1093,Auxiliar!$A:$C,2,0),"")</f>
        <v>MICHELOB</v>
      </c>
      <c r="DI1093" s="7" t="str">
        <f>+IFERROR(VLOOKUP(DF1093,Auxiliar!$A:$C,3,0),"")</f>
        <v>1b 7% | 3b 22% | 8b 27%</v>
      </c>
      <c r="DK1093" s="1"/>
      <c r="DL1093" s="1"/>
      <c r="DM1093" s="6" t="str">
        <f>+IFERROR(VALUE(RIGHT(Tabla20[[#This Row],[B2B]],6)),"")</f>
        <v/>
      </c>
      <c r="DN1093" s="6" t="str">
        <f>+IFERROR(VLOOKUP(DL1093,Auxiliar!$A:$C,2,0),"")</f>
        <v/>
      </c>
      <c r="DO1093" s="7" t="str">
        <f>+IFERROR(VLOOKUP(DL1093,Auxiliar!$A:$C,3,0),"")</f>
        <v/>
      </c>
      <c r="DQ1093" s="1">
        <v>10333</v>
      </c>
      <c r="DR1093" s="12" t="s">
        <v>24</v>
      </c>
      <c r="DS1093" s="6">
        <f>+IFERROR(VALUE(RIGHT(Tabla21[[#This Row],[B2B]],6)),"")</f>
        <v>10333</v>
      </c>
      <c r="DT1093" s="6" t="str">
        <f>+IFERROR(VLOOKUP(DR1093,Auxiliar!$A:$C,2,0),"")</f>
        <v>CORONA PORRON</v>
      </c>
      <c r="DU1093" s="7" t="str">
        <f>+IFERROR(VLOOKUP(DR1093,Auxiliar!$A:$C,3,0),"")</f>
        <v>1b 5% | 20b 0%</v>
      </c>
      <c r="DW1093" s="1"/>
      <c r="DX1093" s="12"/>
      <c r="DY1093" s="6" t="str">
        <f>+IFERROR(VALUE(RIGHT(Tabla22[[#This Row],[B2B]],6)),"")</f>
        <v/>
      </c>
      <c r="DZ1093" s="6" t="str">
        <f>+IFERROR(VLOOKUP(DX1093,Auxiliar!$A:$C,2,0),"")</f>
        <v/>
      </c>
      <c r="EA1093" s="7" t="str">
        <f>+IFERROR(VLOOKUP(DX1093,Auxiliar!$A:$C,3,0),"")</f>
        <v/>
      </c>
      <c r="EC1093" s="1"/>
      <c r="ED1093" s="12"/>
      <c r="EE1093" s="6" t="str">
        <f>+IFERROR(VALUE(RIGHT(Tabla23[[#This Row],[B2B]],6)),"")</f>
        <v/>
      </c>
      <c r="EF1093" s="6" t="str">
        <f>+IFERROR(VLOOKUP(ED1093,Auxiliar!$A:$C,2,0),"")</f>
        <v/>
      </c>
      <c r="EG1093" s="7" t="str">
        <f>+IFERROR(VLOOKUP(ED1093,Auxiliar!$A:$C,3,0),"")</f>
        <v/>
      </c>
      <c r="EI1093" s="1"/>
      <c r="EJ1093" s="12"/>
      <c r="EK1093" s="6" t="str">
        <f>+IFERROR(VALUE(RIGHT(Tabla24[[#This Row],[B2B]],6)),"")</f>
        <v/>
      </c>
      <c r="EL1093" s="6" t="str">
        <f>+IFERROR(VLOOKUP(EJ1093,Auxiliar!$A:$C,2,0),"")</f>
        <v/>
      </c>
      <c r="EM1093" s="7" t="str">
        <f>+IFERROR(VLOOKUP(EJ1093,Auxiliar!$A:$C,3,0),"")</f>
        <v/>
      </c>
      <c r="EO1093" s="1"/>
      <c r="EP1093" s="12"/>
      <c r="EQ1093" s="6" t="str">
        <f>+IFERROR(VALUE(RIGHT(Tabla25[[#This Row],[B2B]],6)),"")</f>
        <v/>
      </c>
      <c r="ER1093" s="6" t="str">
        <f>+IFERROR(VLOOKUP(EP1093,Auxiliar!$A:$C,2,0),"")</f>
        <v/>
      </c>
      <c r="ES1093" s="7" t="str">
        <f>+IFERROR(VLOOKUP(EP1093,Auxiliar!$A:$C,3,0),"")</f>
        <v/>
      </c>
      <c r="EU1093" s="1"/>
      <c r="EV1093" s="12"/>
      <c r="EW1093" s="6" t="str">
        <f>+IFERROR(VALUE(RIGHT(Tabla26[[#This Row],[B2B]],6)),"")</f>
        <v/>
      </c>
      <c r="EX1093" s="6" t="str">
        <f>+IFERROR(VLOOKUP(EV1093,Auxiliar!$A:$C,2,0),"")</f>
        <v/>
      </c>
      <c r="EY1093" s="7" t="str">
        <f>+IFERROR(VLOOKUP(EV1093,Auxiliar!$A:$C,3,0),"")</f>
        <v/>
      </c>
      <c r="EZ1093" s="1"/>
      <c r="FA1093" s="12"/>
      <c r="FB1093" s="6" t="str">
        <f>+IFERROR(VALUE(RIGHT(Tabla27[[#This Row],[B2B]],6)),"")</f>
        <v/>
      </c>
      <c r="FC1093" s="6" t="str">
        <f>+IFERROR(VLOOKUP(FA1093,Auxiliar!$A:$C,2,0),"")</f>
        <v/>
      </c>
      <c r="FD1093" s="7" t="str">
        <f>+IFERROR(VLOOKUP(FA1093,Auxiliar!$A:$C,3,0),"")</f>
        <v/>
      </c>
      <c r="FE1093" s="1"/>
      <c r="FF1093" s="12"/>
      <c r="FG1093" s="6" t="str">
        <f>+IFERROR(VALUE(RIGHT(Tabla28[[#This Row],[B2B]],6)),"")</f>
        <v/>
      </c>
      <c r="FH1093" s="6" t="str">
        <f>+IFERROR(VLOOKUP(FF1093,Auxiliar!$A:$C,2,0),"")</f>
        <v/>
      </c>
      <c r="FI1093" s="7" t="str">
        <f>+IFERROR(VLOOKUP(FF1093,Auxiliar!$A:$C,3,0),"")</f>
        <v/>
      </c>
      <c r="FJ1093" s="1"/>
      <c r="FK1093" s="12"/>
      <c r="FL1093" s="6" t="str">
        <f>+IFERROR(VALUE(RIGHT(Tabla29[[#This Row],[B2B]],6)),"")</f>
        <v/>
      </c>
      <c r="FM1093" s="6" t="str">
        <f>+IFERROR(VLOOKUP(FK1093,Auxiliar!$A:$C,2,0),"")</f>
        <v/>
      </c>
      <c r="FN1093" s="7" t="str">
        <f>+IFERROR(VLOOKUP(FK1093,Auxiliar!$A:$C,3,0),"")</f>
        <v/>
      </c>
      <c r="FO1093" s="1"/>
      <c r="FP1093" s="12"/>
      <c r="FQ1093" s="6" t="str">
        <f>+IFERROR(VALUE(RIGHT(Tabla30[[#This Row],[B2B]],6)),"")</f>
        <v/>
      </c>
      <c r="FR1093" s="6" t="str">
        <f>+IFERROR(VLOOKUP(FP1093,Auxiliar!$A:$C,2,0),"")</f>
        <v/>
      </c>
      <c r="FS1093" s="7"/>
      <c r="FT1093" s="1"/>
      <c r="FU1093" s="12"/>
      <c r="FV1093" s="6" t="str">
        <f>+IFERROR(VALUE(RIGHT(Tabla31[[#This Row],[B2B]],6)),"")</f>
        <v/>
      </c>
      <c r="FW1093" s="6" t="str">
        <f>+IFERROR(VLOOKUP(FU1093,Auxiliar!$A:$C,2,0),"")</f>
        <v/>
      </c>
      <c r="FX1093" s="7" t="str">
        <f>+IFERROR(VLOOKUP(FU1093,Auxiliar!$A:$C,3,0),"")</f>
        <v/>
      </c>
      <c r="FY1093" s="1"/>
      <c r="FZ1093" s="12"/>
      <c r="GA1093" s="6" t="str">
        <f>+IFERROR(VALUE(RIGHT(Tabla32[[#This Row],[B2B]],6)),"")</f>
        <v/>
      </c>
      <c r="GB1093" s="6" t="str">
        <f>+IFERROR(VLOOKUP(FZ1093,Auxiliar!$A:$C,2,0),"")</f>
        <v/>
      </c>
      <c r="GC1093" s="7" t="str">
        <f>+IFERROR(VLOOKUP(FZ1093,Auxiliar!$A:$C,3,0),"")</f>
        <v/>
      </c>
      <c r="GD1093" s="1"/>
      <c r="GE1093" s="12"/>
      <c r="GF1093" s="6" t="str">
        <f>+IFERROR(VALUE(RIGHT(Tabla33[[#This Row],[B2B]],6)),"")</f>
        <v/>
      </c>
      <c r="GG1093" s="6" t="str">
        <f>+IFERROR(VLOOKUP(GE1093,Auxiliar!$A:$C,2,0),"")</f>
        <v/>
      </c>
      <c r="GH1093" s="7" t="str">
        <f>+IFERROR(VLOOKUP(GE1093,Auxiliar!$A:$C,3,0),"")</f>
        <v/>
      </c>
    </row>
    <row r="1094" spans="37:190" x14ac:dyDescent="0.25">
      <c r="AK1094" s="1">
        <v>20005</v>
      </c>
      <c r="AL1094" s="1" t="s">
        <v>30</v>
      </c>
      <c r="AM1094" s="6">
        <f>+IFERROR(VALUE(RIGHT(Tabla7[[#This Row],[B2B]],6)),"")</f>
        <v>20005</v>
      </c>
      <c r="AN1094" s="6" t="str">
        <f>+IFERROR(VLOOKUP(AL1094,Auxiliar!$A:$C,2,0),"")</f>
        <v>LATONES</v>
      </c>
      <c r="AO1094" s="7" t="str">
        <f>+IFERROR(VLOOKUP(AL1094,Auxiliar!$A:$C,3,0),"")</f>
        <v>1b 4% | 5b 7% | 97b 0%</v>
      </c>
      <c r="AW1094" s="1"/>
      <c r="AX1094" s="1" t="s">
        <v>32</v>
      </c>
      <c r="AY1094" s="6" t="str">
        <f>+IFERROR(VALUE(RIGHT(Tabla9[[#This Row],[B2B]],6)),"")</f>
        <v/>
      </c>
      <c r="AZ1094" s="6" t="str">
        <f>+IFERROR(VLOOKUP(AX1094,Auxiliar!$A:$C,2,0),"")</f>
        <v>LATONES</v>
      </c>
      <c r="BA1094" s="7" t="str">
        <f>+IFERROR(VLOOKUP(AX1094,Auxiliar!$A:$C,3,0),"")</f>
        <v>2b 3% | 4b 4% | 6b 5% | 10b 8%  | 385b 0%</v>
      </c>
      <c r="CA1094" s="1">
        <v>10354</v>
      </c>
      <c r="CB1094" s="1" t="s">
        <v>35</v>
      </c>
      <c r="CC1094" s="6">
        <f>+IFERROR(VALUE(RIGHT(Tabla14[[#This Row],[B2B]],6)),"")</f>
        <v>10354</v>
      </c>
      <c r="CD1094" s="6" t="str">
        <f>+IFERROR(VLOOKUP(CB1094,Auxiliar!$A:$C,2,0),"")</f>
        <v>Corona 710cc</v>
      </c>
      <c r="CE1094" s="7" t="str">
        <f>+IFERROR(VLOOKUP(CB1094,Auxiliar!$A:$C,3,0),"")</f>
        <v>1b 10% | 85b 0%</v>
      </c>
      <c r="CM1094" s="1">
        <v>10384</v>
      </c>
      <c r="CN1094" s="1" t="s">
        <v>20</v>
      </c>
      <c r="CO1094" s="6">
        <v>10384</v>
      </c>
      <c r="CP1094" s="6" t="s">
        <v>20</v>
      </c>
      <c r="CQ1094" s="7" t="s">
        <v>21</v>
      </c>
      <c r="CY1094" s="1">
        <v>10384</v>
      </c>
      <c r="CZ1094" s="1" t="s">
        <v>16</v>
      </c>
      <c r="DA1094" s="6">
        <f>+IFERROR(VALUE(RIGHT(Tabla18[[#This Row],[B2B]],6)),"")</f>
        <v>10384</v>
      </c>
      <c r="DB1094" s="6" t="str">
        <f>+IFERROR(VLOOKUP(CZ1094,Auxiliar!$A:$C,2,0),"")</f>
        <v>PREMIUM</v>
      </c>
      <c r="DC1094" s="7" t="str">
        <f>+IFERROR(VLOOKUP(CZ1094,Auxiliar!$A:$C,3,0),"")</f>
        <v>0b 0% | 2b 2% | 5b 3,5% | 10b 5%</v>
      </c>
      <c r="DE1094" s="1">
        <v>10384</v>
      </c>
      <c r="DF1094" s="1" t="s">
        <v>19</v>
      </c>
      <c r="DG1094" s="6">
        <f>+IFERROR(VALUE(RIGHT(Tabla19[[#This Row],[B2B]],6)),"")</f>
        <v>10384</v>
      </c>
      <c r="DH1094" s="6" t="str">
        <f>+IFERROR(VLOOKUP(DF1094,Auxiliar!$A:$C,2,0),"")</f>
        <v>MICHELOB</v>
      </c>
      <c r="DI1094" s="7" t="str">
        <f>+IFERROR(VLOOKUP(DF1094,Auxiliar!$A:$C,3,0),"")</f>
        <v>1b 7% | 3b 22% | 8b 27%</v>
      </c>
      <c r="DK1094" s="1"/>
      <c r="DL1094" s="1"/>
      <c r="DM1094" s="6" t="str">
        <f>+IFERROR(VALUE(RIGHT(Tabla20[[#This Row],[B2B]],6)),"")</f>
        <v/>
      </c>
      <c r="DN1094" s="6" t="str">
        <f>+IFERROR(VLOOKUP(DL1094,Auxiliar!$A:$C,2,0),"")</f>
        <v/>
      </c>
      <c r="DO1094" s="7" t="str">
        <f>+IFERROR(VLOOKUP(DL1094,Auxiliar!$A:$C,3,0),"")</f>
        <v/>
      </c>
      <c r="DQ1094" s="1">
        <v>10351</v>
      </c>
      <c r="DR1094" s="12" t="s">
        <v>24</v>
      </c>
      <c r="DS1094" s="6">
        <f>+IFERROR(VALUE(RIGHT(Tabla21[[#This Row],[B2B]],6)),"")</f>
        <v>10351</v>
      </c>
      <c r="DT1094" s="6" t="str">
        <f>+IFERROR(VLOOKUP(DR1094,Auxiliar!$A:$C,2,0),"")</f>
        <v>CORONA PORRON</v>
      </c>
      <c r="DU1094" s="7" t="str">
        <f>+IFERROR(VLOOKUP(DR1094,Auxiliar!$A:$C,3,0),"")</f>
        <v>1b 5% | 20b 0%</v>
      </c>
      <c r="DW1094" s="1"/>
      <c r="DX1094" s="12"/>
      <c r="DY1094" s="6" t="str">
        <f>+IFERROR(VALUE(RIGHT(Tabla22[[#This Row],[B2B]],6)),"")</f>
        <v/>
      </c>
      <c r="DZ1094" s="6" t="str">
        <f>+IFERROR(VLOOKUP(DX1094,Auxiliar!$A:$C,2,0),"")</f>
        <v/>
      </c>
      <c r="EA1094" s="7" t="str">
        <f>+IFERROR(VLOOKUP(DX1094,Auxiliar!$A:$C,3,0),"")</f>
        <v/>
      </c>
      <c r="EC1094" s="1"/>
      <c r="ED1094" s="12"/>
      <c r="EE1094" s="6" t="str">
        <f>+IFERROR(VALUE(RIGHT(Tabla23[[#This Row],[B2B]],6)),"")</f>
        <v/>
      </c>
      <c r="EF1094" s="6" t="str">
        <f>+IFERROR(VLOOKUP(ED1094,Auxiliar!$A:$C,2,0),"")</f>
        <v/>
      </c>
      <c r="EG1094" s="7" t="str">
        <f>+IFERROR(VLOOKUP(ED1094,Auxiliar!$A:$C,3,0),"")</f>
        <v/>
      </c>
      <c r="EI1094" s="1"/>
      <c r="EJ1094" s="12"/>
      <c r="EK1094" s="6" t="str">
        <f>+IFERROR(VALUE(RIGHT(Tabla24[[#This Row],[B2B]],6)),"")</f>
        <v/>
      </c>
      <c r="EL1094" s="6" t="str">
        <f>+IFERROR(VLOOKUP(EJ1094,Auxiliar!$A:$C,2,0),"")</f>
        <v/>
      </c>
      <c r="EM1094" s="7" t="str">
        <f>+IFERROR(VLOOKUP(EJ1094,Auxiliar!$A:$C,3,0),"")</f>
        <v/>
      </c>
      <c r="EO1094" s="1"/>
      <c r="EP1094" s="12"/>
      <c r="EQ1094" s="6" t="str">
        <f>+IFERROR(VALUE(RIGHT(Tabla25[[#This Row],[B2B]],6)),"")</f>
        <v/>
      </c>
      <c r="ER1094" s="6" t="str">
        <f>+IFERROR(VLOOKUP(EP1094,Auxiliar!$A:$C,2,0),"")</f>
        <v/>
      </c>
      <c r="ES1094" s="7" t="str">
        <f>+IFERROR(VLOOKUP(EP1094,Auxiliar!$A:$C,3,0),"")</f>
        <v/>
      </c>
      <c r="EU1094" s="1"/>
      <c r="EV1094" s="12"/>
      <c r="EW1094" s="6" t="str">
        <f>+IFERROR(VALUE(RIGHT(Tabla26[[#This Row],[B2B]],6)),"")</f>
        <v/>
      </c>
      <c r="EX1094" s="6" t="str">
        <f>+IFERROR(VLOOKUP(EV1094,Auxiliar!$A:$C,2,0),"")</f>
        <v/>
      </c>
      <c r="EY1094" s="7" t="str">
        <f>+IFERROR(VLOOKUP(EV1094,Auxiliar!$A:$C,3,0),"")</f>
        <v/>
      </c>
      <c r="EZ1094" s="1"/>
      <c r="FA1094" s="12"/>
      <c r="FB1094" s="6" t="str">
        <f>+IFERROR(VALUE(RIGHT(Tabla27[[#This Row],[B2B]],6)),"")</f>
        <v/>
      </c>
      <c r="FC1094" s="6" t="str">
        <f>+IFERROR(VLOOKUP(FA1094,Auxiliar!$A:$C,2,0),"")</f>
        <v/>
      </c>
      <c r="FD1094" s="7" t="str">
        <f>+IFERROR(VLOOKUP(FA1094,Auxiliar!$A:$C,3,0),"")</f>
        <v/>
      </c>
      <c r="FE1094" s="1"/>
      <c r="FF1094" s="12"/>
      <c r="FG1094" s="6" t="str">
        <f>+IFERROR(VALUE(RIGHT(Tabla28[[#This Row],[B2B]],6)),"")</f>
        <v/>
      </c>
      <c r="FH1094" s="6" t="str">
        <f>+IFERROR(VLOOKUP(FF1094,Auxiliar!$A:$C,2,0),"")</f>
        <v/>
      </c>
      <c r="FI1094" s="7" t="str">
        <f>+IFERROR(VLOOKUP(FF1094,Auxiliar!$A:$C,3,0),"")</f>
        <v/>
      </c>
      <c r="FJ1094" s="1"/>
      <c r="FK1094" s="12"/>
      <c r="FL1094" s="6" t="str">
        <f>+IFERROR(VALUE(RIGHT(Tabla29[[#This Row],[B2B]],6)),"")</f>
        <v/>
      </c>
      <c r="FM1094" s="6" t="str">
        <f>+IFERROR(VLOOKUP(FK1094,Auxiliar!$A:$C,2,0),"")</f>
        <v/>
      </c>
      <c r="FN1094" s="7" t="str">
        <f>+IFERROR(VLOOKUP(FK1094,Auxiliar!$A:$C,3,0),"")</f>
        <v/>
      </c>
      <c r="FO1094" s="1"/>
      <c r="FP1094" s="12"/>
      <c r="FQ1094" s="6" t="str">
        <f>+IFERROR(VALUE(RIGHT(Tabla30[[#This Row],[B2B]],6)),"")</f>
        <v/>
      </c>
      <c r="FR1094" s="6" t="str">
        <f>+IFERROR(VLOOKUP(FP1094,Auxiliar!$A:$C,2,0),"")</f>
        <v/>
      </c>
      <c r="FS1094" s="7"/>
      <c r="FT1094" s="1"/>
      <c r="FU1094" s="12"/>
      <c r="FV1094" s="6" t="str">
        <f>+IFERROR(VALUE(RIGHT(Tabla31[[#This Row],[B2B]],6)),"")</f>
        <v/>
      </c>
      <c r="FW1094" s="6" t="str">
        <f>+IFERROR(VLOOKUP(FU1094,Auxiliar!$A:$C,2,0),"")</f>
        <v/>
      </c>
      <c r="FX1094" s="7" t="str">
        <f>+IFERROR(VLOOKUP(FU1094,Auxiliar!$A:$C,3,0),"")</f>
        <v/>
      </c>
      <c r="FY1094" s="1"/>
      <c r="FZ1094" s="12"/>
      <c r="GA1094" s="6" t="str">
        <f>+IFERROR(VALUE(RIGHT(Tabla32[[#This Row],[B2B]],6)),"")</f>
        <v/>
      </c>
      <c r="GB1094" s="6" t="str">
        <f>+IFERROR(VLOOKUP(FZ1094,Auxiliar!$A:$C,2,0),"")</f>
        <v/>
      </c>
      <c r="GC1094" s="7" t="str">
        <f>+IFERROR(VLOOKUP(FZ1094,Auxiliar!$A:$C,3,0),"")</f>
        <v/>
      </c>
      <c r="GD1094" s="1"/>
      <c r="GE1094" s="12"/>
      <c r="GF1094" s="6" t="str">
        <f>+IFERROR(VALUE(RIGHT(Tabla33[[#This Row],[B2B]],6)),"")</f>
        <v/>
      </c>
      <c r="GG1094" s="6" t="str">
        <f>+IFERROR(VLOOKUP(GE1094,Auxiliar!$A:$C,2,0),"")</f>
        <v/>
      </c>
      <c r="GH1094" s="7" t="str">
        <f>+IFERROR(VLOOKUP(GE1094,Auxiliar!$A:$C,3,0),"")</f>
        <v/>
      </c>
    </row>
    <row r="1095" spans="37:190" x14ac:dyDescent="0.25">
      <c r="AK1095" s="1">
        <v>20008</v>
      </c>
      <c r="AL1095" s="1" t="s">
        <v>30</v>
      </c>
      <c r="AM1095" s="6">
        <f>+IFERROR(VALUE(RIGHT(Tabla7[[#This Row],[B2B]],6)),"")</f>
        <v>20008</v>
      </c>
      <c r="AN1095" s="6" t="str">
        <f>+IFERROR(VLOOKUP(AL1095,Auxiliar!$A:$C,2,0),"")</f>
        <v>LATONES</v>
      </c>
      <c r="AO1095" s="7" t="str">
        <f>+IFERROR(VLOOKUP(AL1095,Auxiliar!$A:$C,3,0),"")</f>
        <v>1b 4% | 5b 7% | 97b 0%</v>
      </c>
      <c r="AW1095" s="1"/>
      <c r="AX1095" s="1" t="s">
        <v>32</v>
      </c>
      <c r="AY1095" s="6" t="str">
        <f>+IFERROR(VALUE(RIGHT(Tabla9[[#This Row],[B2B]],6)),"")</f>
        <v/>
      </c>
      <c r="AZ1095" s="6" t="str">
        <f>+IFERROR(VLOOKUP(AX1095,Auxiliar!$A:$C,2,0),"")</f>
        <v>LATONES</v>
      </c>
      <c r="BA1095" s="7" t="str">
        <f>+IFERROR(VLOOKUP(AX1095,Auxiliar!$A:$C,3,0),"")</f>
        <v>2b 3% | 4b 4% | 6b 5% | 10b 8%  | 385b 0%</v>
      </c>
      <c r="CA1095" s="1">
        <v>10363</v>
      </c>
      <c r="CB1095" s="1" t="s">
        <v>35</v>
      </c>
      <c r="CC1095" s="6">
        <f>+IFERROR(VALUE(RIGHT(Tabla14[[#This Row],[B2B]],6)),"")</f>
        <v>10363</v>
      </c>
      <c r="CD1095" s="6" t="str">
        <f>+IFERROR(VLOOKUP(CB1095,Auxiliar!$A:$C,2,0),"")</f>
        <v>Corona 710cc</v>
      </c>
      <c r="CE1095" s="7" t="str">
        <f>+IFERROR(VLOOKUP(CB1095,Auxiliar!$A:$C,3,0),"")</f>
        <v>1b 10% | 85b 0%</v>
      </c>
      <c r="CM1095" s="1">
        <v>10386</v>
      </c>
      <c r="CN1095" s="1" t="s">
        <v>20</v>
      </c>
      <c r="CO1095" s="6">
        <v>10386</v>
      </c>
      <c r="CP1095" s="6" t="s">
        <v>20</v>
      </c>
      <c r="CQ1095" s="7" t="s">
        <v>21</v>
      </c>
      <c r="CY1095" s="1">
        <v>10386</v>
      </c>
      <c r="CZ1095" s="1" t="s">
        <v>16</v>
      </c>
      <c r="DA1095" s="6">
        <f>+IFERROR(VALUE(RIGHT(Tabla18[[#This Row],[B2B]],6)),"")</f>
        <v>10386</v>
      </c>
      <c r="DB1095" s="6" t="str">
        <f>+IFERROR(VLOOKUP(CZ1095,Auxiliar!$A:$C,2,0),"")</f>
        <v>PREMIUM</v>
      </c>
      <c r="DC1095" s="7" t="str">
        <f>+IFERROR(VLOOKUP(CZ1095,Auxiliar!$A:$C,3,0),"")</f>
        <v>0b 0% | 2b 2% | 5b 3,5% | 10b 5%</v>
      </c>
      <c r="DE1095" s="1">
        <v>10386</v>
      </c>
      <c r="DF1095" s="1" t="s">
        <v>19</v>
      </c>
      <c r="DG1095" s="6">
        <f>+IFERROR(VALUE(RIGHT(Tabla19[[#This Row],[B2B]],6)),"")</f>
        <v>10386</v>
      </c>
      <c r="DH1095" s="6" t="str">
        <f>+IFERROR(VLOOKUP(DF1095,Auxiliar!$A:$C,2,0),"")</f>
        <v>MICHELOB</v>
      </c>
      <c r="DI1095" s="7" t="str">
        <f>+IFERROR(VLOOKUP(DF1095,Auxiliar!$A:$C,3,0),"")</f>
        <v>1b 7% | 3b 22% | 8b 27%</v>
      </c>
      <c r="DK1095" s="1"/>
      <c r="DL1095" s="1"/>
      <c r="DM1095" s="6" t="str">
        <f>+IFERROR(VALUE(RIGHT(Tabla20[[#This Row],[B2B]],6)),"")</f>
        <v/>
      </c>
      <c r="DN1095" s="6" t="str">
        <f>+IFERROR(VLOOKUP(DL1095,Auxiliar!$A:$C,2,0),"")</f>
        <v/>
      </c>
      <c r="DO1095" s="7" t="str">
        <f>+IFERROR(VLOOKUP(DL1095,Auxiliar!$A:$C,3,0),"")</f>
        <v/>
      </c>
      <c r="DQ1095" s="1">
        <v>10353</v>
      </c>
      <c r="DR1095" s="12" t="s">
        <v>24</v>
      </c>
      <c r="DS1095" s="6">
        <f>+IFERROR(VALUE(RIGHT(Tabla21[[#This Row],[B2B]],6)),"")</f>
        <v>10353</v>
      </c>
      <c r="DT1095" s="6" t="str">
        <f>+IFERROR(VLOOKUP(DR1095,Auxiliar!$A:$C,2,0),"")</f>
        <v>CORONA PORRON</v>
      </c>
      <c r="DU1095" s="7" t="str">
        <f>+IFERROR(VLOOKUP(DR1095,Auxiliar!$A:$C,3,0),"")</f>
        <v>1b 5% | 20b 0%</v>
      </c>
      <c r="DW1095" s="1"/>
      <c r="DX1095" s="12"/>
      <c r="DY1095" s="6" t="str">
        <f>+IFERROR(VALUE(RIGHT(Tabla22[[#This Row],[B2B]],6)),"")</f>
        <v/>
      </c>
      <c r="DZ1095" s="6" t="str">
        <f>+IFERROR(VLOOKUP(DX1095,Auxiliar!$A:$C,2,0),"")</f>
        <v/>
      </c>
      <c r="EA1095" s="7" t="str">
        <f>+IFERROR(VLOOKUP(DX1095,Auxiliar!$A:$C,3,0),"")</f>
        <v/>
      </c>
      <c r="EC1095" s="1"/>
      <c r="ED1095" s="12"/>
      <c r="EE1095" s="6" t="str">
        <f>+IFERROR(VALUE(RIGHT(Tabla23[[#This Row],[B2B]],6)),"")</f>
        <v/>
      </c>
      <c r="EF1095" s="6" t="str">
        <f>+IFERROR(VLOOKUP(ED1095,Auxiliar!$A:$C,2,0),"")</f>
        <v/>
      </c>
      <c r="EG1095" s="7" t="str">
        <f>+IFERROR(VLOOKUP(ED1095,Auxiliar!$A:$C,3,0),"")</f>
        <v/>
      </c>
      <c r="EI1095" s="1"/>
      <c r="EJ1095" s="12"/>
      <c r="EK1095" s="6" t="str">
        <f>+IFERROR(VALUE(RIGHT(Tabla24[[#This Row],[B2B]],6)),"")</f>
        <v/>
      </c>
      <c r="EL1095" s="6" t="str">
        <f>+IFERROR(VLOOKUP(EJ1095,Auxiliar!$A:$C,2,0),"")</f>
        <v/>
      </c>
      <c r="EM1095" s="7" t="str">
        <f>+IFERROR(VLOOKUP(EJ1095,Auxiliar!$A:$C,3,0),"")</f>
        <v/>
      </c>
      <c r="EO1095" s="1"/>
      <c r="EP1095" s="12"/>
      <c r="EQ1095" s="6" t="str">
        <f>+IFERROR(VALUE(RIGHT(Tabla25[[#This Row],[B2B]],6)),"")</f>
        <v/>
      </c>
      <c r="ER1095" s="6" t="str">
        <f>+IFERROR(VLOOKUP(EP1095,Auxiliar!$A:$C,2,0),"")</f>
        <v/>
      </c>
      <c r="ES1095" s="7" t="str">
        <f>+IFERROR(VLOOKUP(EP1095,Auxiliar!$A:$C,3,0),"")</f>
        <v/>
      </c>
      <c r="EU1095" s="1"/>
      <c r="EV1095" s="12"/>
      <c r="EW1095" s="6" t="str">
        <f>+IFERROR(VALUE(RIGHT(Tabla26[[#This Row],[B2B]],6)),"")</f>
        <v/>
      </c>
      <c r="EX1095" s="6" t="str">
        <f>+IFERROR(VLOOKUP(EV1095,Auxiliar!$A:$C,2,0),"")</f>
        <v/>
      </c>
      <c r="EY1095" s="7" t="str">
        <f>+IFERROR(VLOOKUP(EV1095,Auxiliar!$A:$C,3,0),"")</f>
        <v/>
      </c>
      <c r="EZ1095" s="1"/>
      <c r="FA1095" s="12"/>
      <c r="FB1095" s="6" t="str">
        <f>+IFERROR(VALUE(RIGHT(Tabla27[[#This Row],[B2B]],6)),"")</f>
        <v/>
      </c>
      <c r="FC1095" s="6" t="str">
        <f>+IFERROR(VLOOKUP(FA1095,Auxiliar!$A:$C,2,0),"")</f>
        <v/>
      </c>
      <c r="FD1095" s="7" t="str">
        <f>+IFERROR(VLOOKUP(FA1095,Auxiliar!$A:$C,3,0),"")</f>
        <v/>
      </c>
      <c r="FE1095" s="1"/>
      <c r="FF1095" s="12"/>
      <c r="FG1095" s="6" t="str">
        <f>+IFERROR(VALUE(RIGHT(Tabla28[[#This Row],[B2B]],6)),"")</f>
        <v/>
      </c>
      <c r="FH1095" s="6" t="str">
        <f>+IFERROR(VLOOKUP(FF1095,Auxiliar!$A:$C,2,0),"")</f>
        <v/>
      </c>
      <c r="FI1095" s="7" t="str">
        <f>+IFERROR(VLOOKUP(FF1095,Auxiliar!$A:$C,3,0),"")</f>
        <v/>
      </c>
      <c r="FJ1095" s="1"/>
      <c r="FK1095" s="12"/>
      <c r="FL1095" s="6" t="str">
        <f>+IFERROR(VALUE(RIGHT(Tabla29[[#This Row],[B2B]],6)),"")</f>
        <v/>
      </c>
      <c r="FM1095" s="6" t="str">
        <f>+IFERROR(VLOOKUP(FK1095,Auxiliar!$A:$C,2,0),"")</f>
        <v/>
      </c>
      <c r="FN1095" s="7" t="str">
        <f>+IFERROR(VLOOKUP(FK1095,Auxiliar!$A:$C,3,0),"")</f>
        <v/>
      </c>
      <c r="FO1095" s="1"/>
      <c r="FP1095" s="12"/>
      <c r="FQ1095" s="6" t="str">
        <f>+IFERROR(VALUE(RIGHT(Tabla30[[#This Row],[B2B]],6)),"")</f>
        <v/>
      </c>
      <c r="FR1095" s="6" t="str">
        <f>+IFERROR(VLOOKUP(FP1095,Auxiliar!$A:$C,2,0),"")</f>
        <v/>
      </c>
      <c r="FS1095" s="7"/>
      <c r="FT1095" s="1"/>
      <c r="FU1095" s="12"/>
      <c r="FV1095" s="6" t="str">
        <f>+IFERROR(VALUE(RIGHT(Tabla31[[#This Row],[B2B]],6)),"")</f>
        <v/>
      </c>
      <c r="FW1095" s="6" t="str">
        <f>+IFERROR(VLOOKUP(FU1095,Auxiliar!$A:$C,2,0),"")</f>
        <v/>
      </c>
      <c r="FX1095" s="7" t="str">
        <f>+IFERROR(VLOOKUP(FU1095,Auxiliar!$A:$C,3,0),"")</f>
        <v/>
      </c>
      <c r="FY1095" s="1"/>
      <c r="FZ1095" s="12"/>
      <c r="GA1095" s="6" t="str">
        <f>+IFERROR(VALUE(RIGHT(Tabla32[[#This Row],[B2B]],6)),"")</f>
        <v/>
      </c>
      <c r="GB1095" s="6" t="str">
        <f>+IFERROR(VLOOKUP(FZ1095,Auxiliar!$A:$C,2,0),"")</f>
        <v/>
      </c>
      <c r="GC1095" s="7" t="str">
        <f>+IFERROR(VLOOKUP(FZ1095,Auxiliar!$A:$C,3,0),"")</f>
        <v/>
      </c>
      <c r="GD1095" s="1"/>
      <c r="GE1095" s="12"/>
      <c r="GF1095" s="6" t="str">
        <f>+IFERROR(VALUE(RIGHT(Tabla33[[#This Row],[B2B]],6)),"")</f>
        <v/>
      </c>
      <c r="GG1095" s="6" t="str">
        <f>+IFERROR(VLOOKUP(GE1095,Auxiliar!$A:$C,2,0),"")</f>
        <v/>
      </c>
      <c r="GH1095" s="7" t="str">
        <f>+IFERROR(VLOOKUP(GE1095,Auxiliar!$A:$C,3,0),"")</f>
        <v/>
      </c>
    </row>
    <row r="1096" spans="37:190" x14ac:dyDescent="0.25">
      <c r="AK1096" s="1">
        <v>20010</v>
      </c>
      <c r="AL1096" s="1" t="s">
        <v>30</v>
      </c>
      <c r="AM1096" s="6">
        <f>+IFERROR(VALUE(RIGHT(Tabla7[[#This Row],[B2B]],6)),"")</f>
        <v>20010</v>
      </c>
      <c r="AN1096" s="6" t="str">
        <f>+IFERROR(VLOOKUP(AL1096,Auxiliar!$A:$C,2,0),"")</f>
        <v>LATONES</v>
      </c>
      <c r="AO1096" s="7" t="str">
        <f>+IFERROR(VLOOKUP(AL1096,Auxiliar!$A:$C,3,0),"")</f>
        <v>1b 4% | 5b 7% | 97b 0%</v>
      </c>
      <c r="AW1096" s="1"/>
      <c r="AX1096" s="1" t="s">
        <v>32</v>
      </c>
      <c r="AY1096" s="6" t="str">
        <f>+IFERROR(VALUE(RIGHT(Tabla9[[#This Row],[B2B]],6)),"")</f>
        <v/>
      </c>
      <c r="AZ1096" s="6" t="str">
        <f>+IFERROR(VLOOKUP(AX1096,Auxiliar!$A:$C,2,0),"")</f>
        <v>LATONES</v>
      </c>
      <c r="BA1096" s="7" t="str">
        <f>+IFERROR(VLOOKUP(AX1096,Auxiliar!$A:$C,3,0),"")</f>
        <v>2b 3% | 4b 4% | 6b 5% | 10b 8%  | 385b 0%</v>
      </c>
      <c r="CA1096" s="1">
        <v>10373</v>
      </c>
      <c r="CB1096" s="1" t="s">
        <v>35</v>
      </c>
      <c r="CC1096" s="6">
        <f>+IFERROR(VALUE(RIGHT(Tabla14[[#This Row],[B2B]],6)),"")</f>
        <v>10373</v>
      </c>
      <c r="CD1096" s="6" t="str">
        <f>+IFERROR(VLOOKUP(CB1096,Auxiliar!$A:$C,2,0),"")</f>
        <v>Corona 710cc</v>
      </c>
      <c r="CE1096" s="7" t="str">
        <f>+IFERROR(VLOOKUP(CB1096,Auxiliar!$A:$C,3,0),"")</f>
        <v>1b 10% | 85b 0%</v>
      </c>
      <c r="CM1096" s="1">
        <v>10392</v>
      </c>
      <c r="CN1096" s="1" t="s">
        <v>20</v>
      </c>
      <c r="CO1096" s="6">
        <v>10392</v>
      </c>
      <c r="CP1096" s="6" t="s">
        <v>20</v>
      </c>
      <c r="CQ1096" s="7" t="s">
        <v>21</v>
      </c>
      <c r="CY1096" s="1">
        <v>10392</v>
      </c>
      <c r="CZ1096" s="1" t="s">
        <v>16</v>
      </c>
      <c r="DA1096" s="6">
        <f>+IFERROR(VALUE(RIGHT(Tabla18[[#This Row],[B2B]],6)),"")</f>
        <v>10392</v>
      </c>
      <c r="DB1096" s="6" t="str">
        <f>+IFERROR(VLOOKUP(CZ1096,Auxiliar!$A:$C,2,0),"")</f>
        <v>PREMIUM</v>
      </c>
      <c r="DC1096" s="7" t="str">
        <f>+IFERROR(VLOOKUP(CZ1096,Auxiliar!$A:$C,3,0),"")</f>
        <v>0b 0% | 2b 2% | 5b 3,5% | 10b 5%</v>
      </c>
      <c r="DE1096" s="1">
        <v>10392</v>
      </c>
      <c r="DF1096" s="1" t="s">
        <v>19</v>
      </c>
      <c r="DG1096" s="6">
        <f>+IFERROR(VALUE(RIGHT(Tabla19[[#This Row],[B2B]],6)),"")</f>
        <v>10392</v>
      </c>
      <c r="DH1096" s="6" t="str">
        <f>+IFERROR(VLOOKUP(DF1096,Auxiliar!$A:$C,2,0),"")</f>
        <v>MICHELOB</v>
      </c>
      <c r="DI1096" s="7" t="str">
        <f>+IFERROR(VLOOKUP(DF1096,Auxiliar!$A:$C,3,0),"")</f>
        <v>1b 7% | 3b 22% | 8b 27%</v>
      </c>
      <c r="DK1096" s="1"/>
      <c r="DL1096" s="1"/>
      <c r="DM1096" s="6" t="str">
        <f>+IFERROR(VALUE(RIGHT(Tabla20[[#This Row],[B2B]],6)),"")</f>
        <v/>
      </c>
      <c r="DN1096" s="6" t="str">
        <f>+IFERROR(VLOOKUP(DL1096,Auxiliar!$A:$C,2,0),"")</f>
        <v/>
      </c>
      <c r="DO1096" s="7" t="str">
        <f>+IFERROR(VLOOKUP(DL1096,Auxiliar!$A:$C,3,0),"")</f>
        <v/>
      </c>
      <c r="DQ1096" s="1">
        <v>10354</v>
      </c>
      <c r="DR1096" s="12" t="s">
        <v>24</v>
      </c>
      <c r="DS1096" s="6">
        <f>+IFERROR(VALUE(RIGHT(Tabla21[[#This Row],[B2B]],6)),"")</f>
        <v>10354</v>
      </c>
      <c r="DT1096" s="6" t="str">
        <f>+IFERROR(VLOOKUP(DR1096,Auxiliar!$A:$C,2,0),"")</f>
        <v>CORONA PORRON</v>
      </c>
      <c r="DU1096" s="7" t="str">
        <f>+IFERROR(VLOOKUP(DR1096,Auxiliar!$A:$C,3,0),"")</f>
        <v>1b 5% | 20b 0%</v>
      </c>
      <c r="DW1096" s="1"/>
      <c r="DX1096" s="12"/>
      <c r="DY1096" s="6" t="str">
        <f>+IFERROR(VALUE(RIGHT(Tabla22[[#This Row],[B2B]],6)),"")</f>
        <v/>
      </c>
      <c r="DZ1096" s="6" t="str">
        <f>+IFERROR(VLOOKUP(DX1096,Auxiliar!$A:$C,2,0),"")</f>
        <v/>
      </c>
      <c r="EA1096" s="7" t="str">
        <f>+IFERROR(VLOOKUP(DX1096,Auxiliar!$A:$C,3,0),"")</f>
        <v/>
      </c>
      <c r="EC1096" s="1"/>
      <c r="ED1096" s="12"/>
      <c r="EE1096" s="6" t="str">
        <f>+IFERROR(VALUE(RIGHT(Tabla23[[#This Row],[B2B]],6)),"")</f>
        <v/>
      </c>
      <c r="EF1096" s="6" t="str">
        <f>+IFERROR(VLOOKUP(ED1096,Auxiliar!$A:$C,2,0),"")</f>
        <v/>
      </c>
      <c r="EG1096" s="7" t="str">
        <f>+IFERROR(VLOOKUP(ED1096,Auxiliar!$A:$C,3,0),"")</f>
        <v/>
      </c>
      <c r="EI1096" s="1"/>
      <c r="EJ1096" s="12"/>
      <c r="EK1096" s="6" t="str">
        <f>+IFERROR(VALUE(RIGHT(Tabla24[[#This Row],[B2B]],6)),"")</f>
        <v/>
      </c>
      <c r="EL1096" s="6" t="str">
        <f>+IFERROR(VLOOKUP(EJ1096,Auxiliar!$A:$C,2,0),"")</f>
        <v/>
      </c>
      <c r="EM1096" s="7" t="str">
        <f>+IFERROR(VLOOKUP(EJ1096,Auxiliar!$A:$C,3,0),"")</f>
        <v/>
      </c>
      <c r="EO1096" s="1"/>
      <c r="EP1096" s="12"/>
      <c r="EQ1096" s="6" t="str">
        <f>+IFERROR(VALUE(RIGHT(Tabla25[[#This Row],[B2B]],6)),"")</f>
        <v/>
      </c>
      <c r="ER1096" s="6" t="str">
        <f>+IFERROR(VLOOKUP(EP1096,Auxiliar!$A:$C,2,0),"")</f>
        <v/>
      </c>
      <c r="ES1096" s="7" t="str">
        <f>+IFERROR(VLOOKUP(EP1096,Auxiliar!$A:$C,3,0),"")</f>
        <v/>
      </c>
      <c r="EU1096" s="1"/>
      <c r="EV1096" s="12"/>
      <c r="EW1096" s="6" t="str">
        <f>+IFERROR(VALUE(RIGHT(Tabla26[[#This Row],[B2B]],6)),"")</f>
        <v/>
      </c>
      <c r="EX1096" s="6" t="str">
        <f>+IFERROR(VLOOKUP(EV1096,Auxiliar!$A:$C,2,0),"")</f>
        <v/>
      </c>
      <c r="EY1096" s="7" t="str">
        <f>+IFERROR(VLOOKUP(EV1096,Auxiliar!$A:$C,3,0),"")</f>
        <v/>
      </c>
      <c r="EZ1096" s="1"/>
      <c r="FA1096" s="12"/>
      <c r="FB1096" s="6" t="str">
        <f>+IFERROR(VALUE(RIGHT(Tabla27[[#This Row],[B2B]],6)),"")</f>
        <v/>
      </c>
      <c r="FC1096" s="6" t="str">
        <f>+IFERROR(VLOOKUP(FA1096,Auxiliar!$A:$C,2,0),"")</f>
        <v/>
      </c>
      <c r="FD1096" s="7" t="str">
        <f>+IFERROR(VLOOKUP(FA1096,Auxiliar!$A:$C,3,0),"")</f>
        <v/>
      </c>
      <c r="FE1096" s="1"/>
      <c r="FF1096" s="12"/>
      <c r="FG1096" s="6" t="str">
        <f>+IFERROR(VALUE(RIGHT(Tabla28[[#This Row],[B2B]],6)),"")</f>
        <v/>
      </c>
      <c r="FH1096" s="6" t="str">
        <f>+IFERROR(VLOOKUP(FF1096,Auxiliar!$A:$C,2,0),"")</f>
        <v/>
      </c>
      <c r="FI1096" s="7" t="str">
        <f>+IFERROR(VLOOKUP(FF1096,Auxiliar!$A:$C,3,0),"")</f>
        <v/>
      </c>
      <c r="FJ1096" s="1"/>
      <c r="FK1096" s="12"/>
      <c r="FL1096" s="6" t="str">
        <f>+IFERROR(VALUE(RIGHT(Tabla29[[#This Row],[B2B]],6)),"")</f>
        <v/>
      </c>
      <c r="FM1096" s="6" t="str">
        <f>+IFERROR(VLOOKUP(FK1096,Auxiliar!$A:$C,2,0),"")</f>
        <v/>
      </c>
      <c r="FN1096" s="7" t="str">
        <f>+IFERROR(VLOOKUP(FK1096,Auxiliar!$A:$C,3,0),"")</f>
        <v/>
      </c>
      <c r="FO1096" s="1"/>
      <c r="FP1096" s="12"/>
      <c r="FQ1096" s="6" t="str">
        <f>+IFERROR(VALUE(RIGHT(Tabla30[[#This Row],[B2B]],6)),"")</f>
        <v/>
      </c>
      <c r="FR1096" s="6" t="str">
        <f>+IFERROR(VLOOKUP(FP1096,Auxiliar!$A:$C,2,0),"")</f>
        <v/>
      </c>
      <c r="FS1096" s="7"/>
      <c r="FT1096" s="1"/>
      <c r="FU1096" s="12"/>
      <c r="FV1096" s="6" t="str">
        <f>+IFERROR(VALUE(RIGHT(Tabla31[[#This Row],[B2B]],6)),"")</f>
        <v/>
      </c>
      <c r="FW1096" s="6" t="str">
        <f>+IFERROR(VLOOKUP(FU1096,Auxiliar!$A:$C,2,0),"")</f>
        <v/>
      </c>
      <c r="FX1096" s="7" t="str">
        <f>+IFERROR(VLOOKUP(FU1096,Auxiliar!$A:$C,3,0),"")</f>
        <v/>
      </c>
      <c r="FY1096" s="1"/>
      <c r="FZ1096" s="12"/>
      <c r="GA1096" s="6" t="str">
        <f>+IFERROR(VALUE(RIGHT(Tabla32[[#This Row],[B2B]],6)),"")</f>
        <v/>
      </c>
      <c r="GB1096" s="6" t="str">
        <f>+IFERROR(VLOOKUP(FZ1096,Auxiliar!$A:$C,2,0),"")</f>
        <v/>
      </c>
      <c r="GC1096" s="7" t="str">
        <f>+IFERROR(VLOOKUP(FZ1096,Auxiliar!$A:$C,3,0),"")</f>
        <v/>
      </c>
      <c r="GD1096" s="1"/>
      <c r="GE1096" s="12"/>
      <c r="GF1096" s="6" t="str">
        <f>+IFERROR(VALUE(RIGHT(Tabla33[[#This Row],[B2B]],6)),"")</f>
        <v/>
      </c>
      <c r="GG1096" s="6" t="str">
        <f>+IFERROR(VLOOKUP(GE1096,Auxiliar!$A:$C,2,0),"")</f>
        <v/>
      </c>
      <c r="GH1096" s="7" t="str">
        <f>+IFERROR(VLOOKUP(GE1096,Auxiliar!$A:$C,3,0),"")</f>
        <v/>
      </c>
    </row>
    <row r="1097" spans="37:190" x14ac:dyDescent="0.25">
      <c r="AK1097" s="1">
        <v>20011</v>
      </c>
      <c r="AL1097" s="1" t="s">
        <v>30</v>
      </c>
      <c r="AM1097" s="6">
        <f>+IFERROR(VALUE(RIGHT(Tabla7[[#This Row],[B2B]],6)),"")</f>
        <v>20011</v>
      </c>
      <c r="AN1097" s="6" t="str">
        <f>+IFERROR(VLOOKUP(AL1097,Auxiliar!$A:$C,2,0),"")</f>
        <v>LATONES</v>
      </c>
      <c r="AO1097" s="7" t="str">
        <f>+IFERROR(VLOOKUP(AL1097,Auxiliar!$A:$C,3,0),"")</f>
        <v>1b 4% | 5b 7% | 97b 0%</v>
      </c>
      <c r="AW1097" s="1"/>
      <c r="AX1097" s="1" t="s">
        <v>32</v>
      </c>
      <c r="AY1097" s="6" t="str">
        <f>+IFERROR(VALUE(RIGHT(Tabla9[[#This Row],[B2B]],6)),"")</f>
        <v/>
      </c>
      <c r="AZ1097" s="6" t="str">
        <f>+IFERROR(VLOOKUP(AX1097,Auxiliar!$A:$C,2,0),"")</f>
        <v>LATONES</v>
      </c>
      <c r="BA1097" s="7" t="str">
        <f>+IFERROR(VLOOKUP(AX1097,Auxiliar!$A:$C,3,0),"")</f>
        <v>2b 3% | 4b 4% | 6b 5% | 10b 8%  | 385b 0%</v>
      </c>
      <c r="CA1097" s="1">
        <v>10374</v>
      </c>
      <c r="CB1097" s="1" t="s">
        <v>35</v>
      </c>
      <c r="CC1097" s="6">
        <f>+IFERROR(VALUE(RIGHT(Tabla14[[#This Row],[B2B]],6)),"")</f>
        <v>10374</v>
      </c>
      <c r="CD1097" s="6" t="str">
        <f>+IFERROR(VLOOKUP(CB1097,Auxiliar!$A:$C,2,0),"")</f>
        <v>Corona 710cc</v>
      </c>
      <c r="CE1097" s="7" t="str">
        <f>+IFERROR(VLOOKUP(CB1097,Auxiliar!$A:$C,3,0),"")</f>
        <v>1b 10% | 85b 0%</v>
      </c>
      <c r="CM1097" s="1">
        <v>10393</v>
      </c>
      <c r="CN1097" s="1" t="s">
        <v>20</v>
      </c>
      <c r="CO1097" s="6">
        <v>10393</v>
      </c>
      <c r="CP1097" s="6" t="s">
        <v>20</v>
      </c>
      <c r="CQ1097" s="7" t="s">
        <v>21</v>
      </c>
      <c r="CY1097" s="1">
        <v>10393</v>
      </c>
      <c r="CZ1097" s="1" t="s">
        <v>16</v>
      </c>
      <c r="DA1097" s="6">
        <f>+IFERROR(VALUE(RIGHT(Tabla18[[#This Row],[B2B]],6)),"")</f>
        <v>10393</v>
      </c>
      <c r="DB1097" s="6" t="str">
        <f>+IFERROR(VLOOKUP(CZ1097,Auxiliar!$A:$C,2,0),"")</f>
        <v>PREMIUM</v>
      </c>
      <c r="DC1097" s="7" t="str">
        <f>+IFERROR(VLOOKUP(CZ1097,Auxiliar!$A:$C,3,0),"")</f>
        <v>0b 0% | 2b 2% | 5b 3,5% | 10b 5%</v>
      </c>
      <c r="DE1097" s="1">
        <v>10393</v>
      </c>
      <c r="DF1097" s="1" t="s">
        <v>19</v>
      </c>
      <c r="DG1097" s="6">
        <f>+IFERROR(VALUE(RIGHT(Tabla19[[#This Row],[B2B]],6)),"")</f>
        <v>10393</v>
      </c>
      <c r="DH1097" s="6" t="str">
        <f>+IFERROR(VLOOKUP(DF1097,Auxiliar!$A:$C,2,0),"")</f>
        <v>MICHELOB</v>
      </c>
      <c r="DI1097" s="7" t="str">
        <f>+IFERROR(VLOOKUP(DF1097,Auxiliar!$A:$C,3,0),"")</f>
        <v>1b 7% | 3b 22% | 8b 27%</v>
      </c>
      <c r="DK1097" s="1"/>
      <c r="DL1097" s="1"/>
      <c r="DM1097" s="6" t="str">
        <f>+IFERROR(VALUE(RIGHT(Tabla20[[#This Row],[B2B]],6)),"")</f>
        <v/>
      </c>
      <c r="DN1097" s="6" t="str">
        <f>+IFERROR(VLOOKUP(DL1097,Auxiliar!$A:$C,2,0),"")</f>
        <v/>
      </c>
      <c r="DO1097" s="7" t="str">
        <f>+IFERROR(VLOOKUP(DL1097,Auxiliar!$A:$C,3,0),"")</f>
        <v/>
      </c>
      <c r="DQ1097" s="1">
        <v>10363</v>
      </c>
      <c r="DR1097" s="12" t="s">
        <v>24</v>
      </c>
      <c r="DS1097" s="6">
        <f>+IFERROR(VALUE(RIGHT(Tabla21[[#This Row],[B2B]],6)),"")</f>
        <v>10363</v>
      </c>
      <c r="DT1097" s="6" t="str">
        <f>+IFERROR(VLOOKUP(DR1097,Auxiliar!$A:$C,2,0),"")</f>
        <v>CORONA PORRON</v>
      </c>
      <c r="DU1097" s="7" t="str">
        <f>+IFERROR(VLOOKUP(DR1097,Auxiliar!$A:$C,3,0),"")</f>
        <v>1b 5% | 20b 0%</v>
      </c>
      <c r="DW1097" s="1"/>
      <c r="DX1097" s="12"/>
      <c r="DY1097" s="6" t="str">
        <f>+IFERROR(VALUE(RIGHT(Tabla22[[#This Row],[B2B]],6)),"")</f>
        <v/>
      </c>
      <c r="DZ1097" s="6" t="str">
        <f>+IFERROR(VLOOKUP(DX1097,Auxiliar!$A:$C,2,0),"")</f>
        <v/>
      </c>
      <c r="EA1097" s="7" t="str">
        <f>+IFERROR(VLOOKUP(DX1097,Auxiliar!$A:$C,3,0),"")</f>
        <v/>
      </c>
      <c r="EC1097" s="1"/>
      <c r="ED1097" s="12"/>
      <c r="EE1097" s="6" t="str">
        <f>+IFERROR(VALUE(RIGHT(Tabla23[[#This Row],[B2B]],6)),"")</f>
        <v/>
      </c>
      <c r="EF1097" s="6" t="str">
        <f>+IFERROR(VLOOKUP(ED1097,Auxiliar!$A:$C,2,0),"")</f>
        <v/>
      </c>
      <c r="EG1097" s="7" t="str">
        <f>+IFERROR(VLOOKUP(ED1097,Auxiliar!$A:$C,3,0),"")</f>
        <v/>
      </c>
      <c r="EI1097" s="1"/>
      <c r="EJ1097" s="12"/>
      <c r="EK1097" s="6" t="str">
        <f>+IFERROR(VALUE(RIGHT(Tabla24[[#This Row],[B2B]],6)),"")</f>
        <v/>
      </c>
      <c r="EL1097" s="6" t="str">
        <f>+IFERROR(VLOOKUP(EJ1097,Auxiliar!$A:$C,2,0),"")</f>
        <v/>
      </c>
      <c r="EM1097" s="7" t="str">
        <f>+IFERROR(VLOOKUP(EJ1097,Auxiliar!$A:$C,3,0),"")</f>
        <v/>
      </c>
      <c r="EO1097" s="1"/>
      <c r="EP1097" s="12"/>
      <c r="EQ1097" s="6" t="str">
        <f>+IFERROR(VALUE(RIGHT(Tabla25[[#This Row],[B2B]],6)),"")</f>
        <v/>
      </c>
      <c r="ER1097" s="6" t="str">
        <f>+IFERROR(VLOOKUP(EP1097,Auxiliar!$A:$C,2,0),"")</f>
        <v/>
      </c>
      <c r="ES1097" s="7" t="str">
        <f>+IFERROR(VLOOKUP(EP1097,Auxiliar!$A:$C,3,0),"")</f>
        <v/>
      </c>
      <c r="EU1097" s="1"/>
      <c r="EV1097" s="12"/>
      <c r="EW1097" s="6" t="str">
        <f>+IFERROR(VALUE(RIGHT(Tabla26[[#This Row],[B2B]],6)),"")</f>
        <v/>
      </c>
      <c r="EX1097" s="6" t="str">
        <f>+IFERROR(VLOOKUP(EV1097,Auxiliar!$A:$C,2,0),"")</f>
        <v/>
      </c>
      <c r="EY1097" s="7" t="str">
        <f>+IFERROR(VLOOKUP(EV1097,Auxiliar!$A:$C,3,0),"")</f>
        <v/>
      </c>
      <c r="EZ1097" s="1"/>
      <c r="FA1097" s="12"/>
      <c r="FB1097" s="6" t="str">
        <f>+IFERROR(VALUE(RIGHT(Tabla27[[#This Row],[B2B]],6)),"")</f>
        <v/>
      </c>
      <c r="FC1097" s="6" t="str">
        <f>+IFERROR(VLOOKUP(FA1097,Auxiliar!$A:$C,2,0),"")</f>
        <v/>
      </c>
      <c r="FD1097" s="7" t="str">
        <f>+IFERROR(VLOOKUP(FA1097,Auxiliar!$A:$C,3,0),"")</f>
        <v/>
      </c>
      <c r="FE1097" s="1"/>
      <c r="FF1097" s="12"/>
      <c r="FG1097" s="6" t="str">
        <f>+IFERROR(VALUE(RIGHT(Tabla28[[#This Row],[B2B]],6)),"")</f>
        <v/>
      </c>
      <c r="FH1097" s="6" t="str">
        <f>+IFERROR(VLOOKUP(FF1097,Auxiliar!$A:$C,2,0),"")</f>
        <v/>
      </c>
      <c r="FI1097" s="7" t="str">
        <f>+IFERROR(VLOOKUP(FF1097,Auxiliar!$A:$C,3,0),"")</f>
        <v/>
      </c>
      <c r="FJ1097" s="1"/>
      <c r="FK1097" s="12"/>
      <c r="FL1097" s="6" t="str">
        <f>+IFERROR(VALUE(RIGHT(Tabla29[[#This Row],[B2B]],6)),"")</f>
        <v/>
      </c>
      <c r="FM1097" s="6" t="str">
        <f>+IFERROR(VLOOKUP(FK1097,Auxiliar!$A:$C,2,0),"")</f>
        <v/>
      </c>
      <c r="FN1097" s="7" t="str">
        <f>+IFERROR(VLOOKUP(FK1097,Auxiliar!$A:$C,3,0),"")</f>
        <v/>
      </c>
      <c r="FO1097" s="1"/>
      <c r="FP1097" s="12"/>
      <c r="FQ1097" s="6" t="str">
        <f>+IFERROR(VALUE(RIGHT(Tabla30[[#This Row],[B2B]],6)),"")</f>
        <v/>
      </c>
      <c r="FR1097" s="6" t="str">
        <f>+IFERROR(VLOOKUP(FP1097,Auxiliar!$A:$C,2,0),"")</f>
        <v/>
      </c>
      <c r="FS1097" s="7"/>
      <c r="FT1097" s="1"/>
      <c r="FU1097" s="12"/>
      <c r="FV1097" s="6" t="str">
        <f>+IFERROR(VALUE(RIGHT(Tabla31[[#This Row],[B2B]],6)),"")</f>
        <v/>
      </c>
      <c r="FW1097" s="6" t="str">
        <f>+IFERROR(VLOOKUP(FU1097,Auxiliar!$A:$C,2,0),"")</f>
        <v/>
      </c>
      <c r="FX1097" s="7" t="str">
        <f>+IFERROR(VLOOKUP(FU1097,Auxiliar!$A:$C,3,0),"")</f>
        <v/>
      </c>
      <c r="FY1097" s="1"/>
      <c r="FZ1097" s="12"/>
      <c r="GA1097" s="6" t="str">
        <f>+IFERROR(VALUE(RIGHT(Tabla32[[#This Row],[B2B]],6)),"")</f>
        <v/>
      </c>
      <c r="GB1097" s="6" t="str">
        <f>+IFERROR(VLOOKUP(FZ1097,Auxiliar!$A:$C,2,0),"")</f>
        <v/>
      </c>
      <c r="GC1097" s="7" t="str">
        <f>+IFERROR(VLOOKUP(FZ1097,Auxiliar!$A:$C,3,0),"")</f>
        <v/>
      </c>
      <c r="GD1097" s="1"/>
      <c r="GE1097" s="12"/>
      <c r="GF1097" s="6" t="str">
        <f>+IFERROR(VALUE(RIGHT(Tabla33[[#This Row],[B2B]],6)),"")</f>
        <v/>
      </c>
      <c r="GG1097" s="6" t="str">
        <f>+IFERROR(VLOOKUP(GE1097,Auxiliar!$A:$C,2,0),"")</f>
        <v/>
      </c>
      <c r="GH1097" s="7" t="str">
        <f>+IFERROR(VLOOKUP(GE1097,Auxiliar!$A:$C,3,0),"")</f>
        <v/>
      </c>
    </row>
    <row r="1098" spans="37:190" x14ac:dyDescent="0.25">
      <c r="AK1098" s="1">
        <v>20012</v>
      </c>
      <c r="AL1098" s="1" t="s">
        <v>30</v>
      </c>
      <c r="AM1098" s="6">
        <f>+IFERROR(VALUE(RIGHT(Tabla7[[#This Row],[B2B]],6)),"")</f>
        <v>20012</v>
      </c>
      <c r="AN1098" s="6" t="str">
        <f>+IFERROR(VLOOKUP(AL1098,Auxiliar!$A:$C,2,0),"")</f>
        <v>LATONES</v>
      </c>
      <c r="AO1098" s="7" t="str">
        <f>+IFERROR(VLOOKUP(AL1098,Auxiliar!$A:$C,3,0),"")</f>
        <v>1b 4% | 5b 7% | 97b 0%</v>
      </c>
      <c r="AW1098" s="1"/>
      <c r="AX1098" s="1" t="s">
        <v>32</v>
      </c>
      <c r="AY1098" s="6" t="str">
        <f>+IFERROR(VALUE(RIGHT(Tabla9[[#This Row],[B2B]],6)),"")</f>
        <v/>
      </c>
      <c r="AZ1098" s="6" t="str">
        <f>+IFERROR(VLOOKUP(AX1098,Auxiliar!$A:$C,2,0),"")</f>
        <v>LATONES</v>
      </c>
      <c r="BA1098" s="7" t="str">
        <f>+IFERROR(VLOOKUP(AX1098,Auxiliar!$A:$C,3,0),"")</f>
        <v>2b 3% | 4b 4% | 6b 5% | 10b 8%  | 385b 0%</v>
      </c>
      <c r="CA1098" s="1">
        <v>10377</v>
      </c>
      <c r="CB1098" s="1" t="s">
        <v>35</v>
      </c>
      <c r="CC1098" s="6">
        <f>+IFERROR(VALUE(RIGHT(Tabla14[[#This Row],[B2B]],6)),"")</f>
        <v>10377</v>
      </c>
      <c r="CD1098" s="6" t="str">
        <f>+IFERROR(VLOOKUP(CB1098,Auxiliar!$A:$C,2,0),"")</f>
        <v>Corona 710cc</v>
      </c>
      <c r="CE1098" s="7" t="str">
        <f>+IFERROR(VLOOKUP(CB1098,Auxiliar!$A:$C,3,0),"")</f>
        <v>1b 10% | 85b 0%</v>
      </c>
      <c r="CM1098" s="1">
        <v>10394</v>
      </c>
      <c r="CN1098" s="1" t="s">
        <v>20</v>
      </c>
      <c r="CO1098" s="6">
        <v>10394</v>
      </c>
      <c r="CP1098" s="6" t="s">
        <v>20</v>
      </c>
      <c r="CQ1098" s="7" t="s">
        <v>21</v>
      </c>
      <c r="CY1098" s="1">
        <v>10394</v>
      </c>
      <c r="CZ1098" s="1" t="s">
        <v>16</v>
      </c>
      <c r="DA1098" s="6">
        <f>+IFERROR(VALUE(RIGHT(Tabla18[[#This Row],[B2B]],6)),"")</f>
        <v>10394</v>
      </c>
      <c r="DB1098" s="6" t="str">
        <f>+IFERROR(VLOOKUP(CZ1098,Auxiliar!$A:$C,2,0),"")</f>
        <v>PREMIUM</v>
      </c>
      <c r="DC1098" s="7" t="str">
        <f>+IFERROR(VLOOKUP(CZ1098,Auxiliar!$A:$C,3,0),"")</f>
        <v>0b 0% | 2b 2% | 5b 3,5% | 10b 5%</v>
      </c>
      <c r="DE1098" s="1">
        <v>10394</v>
      </c>
      <c r="DF1098" s="1" t="s">
        <v>19</v>
      </c>
      <c r="DG1098" s="6">
        <f>+IFERROR(VALUE(RIGHT(Tabla19[[#This Row],[B2B]],6)),"")</f>
        <v>10394</v>
      </c>
      <c r="DH1098" s="6" t="str">
        <f>+IFERROR(VLOOKUP(DF1098,Auxiliar!$A:$C,2,0),"")</f>
        <v>MICHELOB</v>
      </c>
      <c r="DI1098" s="7" t="str">
        <f>+IFERROR(VLOOKUP(DF1098,Auxiliar!$A:$C,3,0),"")</f>
        <v>1b 7% | 3b 22% | 8b 27%</v>
      </c>
      <c r="DK1098" s="1"/>
      <c r="DL1098" s="1"/>
      <c r="DM1098" s="6" t="str">
        <f>+IFERROR(VALUE(RIGHT(Tabla20[[#This Row],[B2B]],6)),"")</f>
        <v/>
      </c>
      <c r="DN1098" s="6" t="str">
        <f>+IFERROR(VLOOKUP(DL1098,Auxiliar!$A:$C,2,0),"")</f>
        <v/>
      </c>
      <c r="DO1098" s="7" t="str">
        <f>+IFERROR(VLOOKUP(DL1098,Auxiliar!$A:$C,3,0),"")</f>
        <v/>
      </c>
      <c r="DQ1098" s="1">
        <v>10373</v>
      </c>
      <c r="DR1098" s="12" t="s">
        <v>24</v>
      </c>
      <c r="DS1098" s="6">
        <f>+IFERROR(VALUE(RIGHT(Tabla21[[#This Row],[B2B]],6)),"")</f>
        <v>10373</v>
      </c>
      <c r="DT1098" s="6" t="str">
        <f>+IFERROR(VLOOKUP(DR1098,Auxiliar!$A:$C,2,0),"")</f>
        <v>CORONA PORRON</v>
      </c>
      <c r="DU1098" s="7" t="str">
        <f>+IFERROR(VLOOKUP(DR1098,Auxiliar!$A:$C,3,0),"")</f>
        <v>1b 5% | 20b 0%</v>
      </c>
      <c r="DW1098" s="1"/>
      <c r="DX1098" s="12"/>
      <c r="DY1098" s="6" t="str">
        <f>+IFERROR(VALUE(RIGHT(Tabla22[[#This Row],[B2B]],6)),"")</f>
        <v/>
      </c>
      <c r="DZ1098" s="6" t="str">
        <f>+IFERROR(VLOOKUP(DX1098,Auxiliar!$A:$C,2,0),"")</f>
        <v/>
      </c>
      <c r="EA1098" s="7" t="str">
        <f>+IFERROR(VLOOKUP(DX1098,Auxiliar!$A:$C,3,0),"")</f>
        <v/>
      </c>
      <c r="EC1098" s="1"/>
      <c r="ED1098" s="12"/>
      <c r="EE1098" s="6" t="str">
        <f>+IFERROR(VALUE(RIGHT(Tabla23[[#This Row],[B2B]],6)),"")</f>
        <v/>
      </c>
      <c r="EF1098" s="6" t="str">
        <f>+IFERROR(VLOOKUP(ED1098,Auxiliar!$A:$C,2,0),"")</f>
        <v/>
      </c>
      <c r="EG1098" s="7" t="str">
        <f>+IFERROR(VLOOKUP(ED1098,Auxiliar!$A:$C,3,0),"")</f>
        <v/>
      </c>
      <c r="EI1098" s="1"/>
      <c r="EJ1098" s="12"/>
      <c r="EK1098" s="6" t="str">
        <f>+IFERROR(VALUE(RIGHT(Tabla24[[#This Row],[B2B]],6)),"")</f>
        <v/>
      </c>
      <c r="EL1098" s="6" t="str">
        <f>+IFERROR(VLOOKUP(EJ1098,Auxiliar!$A:$C,2,0),"")</f>
        <v/>
      </c>
      <c r="EM1098" s="7" t="str">
        <f>+IFERROR(VLOOKUP(EJ1098,Auxiliar!$A:$C,3,0),"")</f>
        <v/>
      </c>
      <c r="EO1098" s="1"/>
      <c r="EP1098" s="12"/>
      <c r="EQ1098" s="6" t="str">
        <f>+IFERROR(VALUE(RIGHT(Tabla25[[#This Row],[B2B]],6)),"")</f>
        <v/>
      </c>
      <c r="ER1098" s="6" t="str">
        <f>+IFERROR(VLOOKUP(EP1098,Auxiliar!$A:$C,2,0),"")</f>
        <v/>
      </c>
      <c r="ES1098" s="7" t="str">
        <f>+IFERROR(VLOOKUP(EP1098,Auxiliar!$A:$C,3,0),"")</f>
        <v/>
      </c>
      <c r="EU1098" s="1"/>
      <c r="EV1098" s="12"/>
      <c r="EW1098" s="6" t="str">
        <f>+IFERROR(VALUE(RIGHT(Tabla26[[#This Row],[B2B]],6)),"")</f>
        <v/>
      </c>
      <c r="EX1098" s="6" t="str">
        <f>+IFERROR(VLOOKUP(EV1098,Auxiliar!$A:$C,2,0),"")</f>
        <v/>
      </c>
      <c r="EY1098" s="7" t="str">
        <f>+IFERROR(VLOOKUP(EV1098,Auxiliar!$A:$C,3,0),"")</f>
        <v/>
      </c>
      <c r="EZ1098" s="1"/>
      <c r="FA1098" s="12"/>
      <c r="FB1098" s="6" t="str">
        <f>+IFERROR(VALUE(RIGHT(Tabla27[[#This Row],[B2B]],6)),"")</f>
        <v/>
      </c>
      <c r="FC1098" s="6" t="str">
        <f>+IFERROR(VLOOKUP(FA1098,Auxiliar!$A:$C,2,0),"")</f>
        <v/>
      </c>
      <c r="FD1098" s="7" t="str">
        <f>+IFERROR(VLOOKUP(FA1098,Auxiliar!$A:$C,3,0),"")</f>
        <v/>
      </c>
      <c r="FE1098" s="1"/>
      <c r="FF1098" s="12"/>
      <c r="FG1098" s="6" t="str">
        <f>+IFERROR(VALUE(RIGHT(Tabla28[[#This Row],[B2B]],6)),"")</f>
        <v/>
      </c>
      <c r="FH1098" s="6" t="str">
        <f>+IFERROR(VLOOKUP(FF1098,Auxiliar!$A:$C,2,0),"")</f>
        <v/>
      </c>
      <c r="FI1098" s="7" t="str">
        <f>+IFERROR(VLOOKUP(FF1098,Auxiliar!$A:$C,3,0),"")</f>
        <v/>
      </c>
      <c r="FJ1098" s="1"/>
      <c r="FK1098" s="12"/>
      <c r="FL1098" s="6" t="str">
        <f>+IFERROR(VALUE(RIGHT(Tabla29[[#This Row],[B2B]],6)),"")</f>
        <v/>
      </c>
      <c r="FM1098" s="6" t="str">
        <f>+IFERROR(VLOOKUP(FK1098,Auxiliar!$A:$C,2,0),"")</f>
        <v/>
      </c>
      <c r="FN1098" s="7" t="str">
        <f>+IFERROR(VLOOKUP(FK1098,Auxiliar!$A:$C,3,0),"")</f>
        <v/>
      </c>
      <c r="FO1098" s="1"/>
      <c r="FP1098" s="12"/>
      <c r="FQ1098" s="6" t="str">
        <f>+IFERROR(VALUE(RIGHT(Tabla30[[#This Row],[B2B]],6)),"")</f>
        <v/>
      </c>
      <c r="FR1098" s="6" t="str">
        <f>+IFERROR(VLOOKUP(FP1098,Auxiliar!$A:$C,2,0),"")</f>
        <v/>
      </c>
      <c r="FS1098" s="7"/>
      <c r="FT1098" s="1"/>
      <c r="FU1098" s="12"/>
      <c r="FV1098" s="6" t="str">
        <f>+IFERROR(VALUE(RIGHT(Tabla31[[#This Row],[B2B]],6)),"")</f>
        <v/>
      </c>
      <c r="FW1098" s="6" t="str">
        <f>+IFERROR(VLOOKUP(FU1098,Auxiliar!$A:$C,2,0),"")</f>
        <v/>
      </c>
      <c r="FX1098" s="7" t="str">
        <f>+IFERROR(VLOOKUP(FU1098,Auxiliar!$A:$C,3,0),"")</f>
        <v/>
      </c>
      <c r="FY1098" s="1"/>
      <c r="FZ1098" s="12"/>
      <c r="GA1098" s="6" t="str">
        <f>+IFERROR(VALUE(RIGHT(Tabla32[[#This Row],[B2B]],6)),"")</f>
        <v/>
      </c>
      <c r="GB1098" s="6" t="str">
        <f>+IFERROR(VLOOKUP(FZ1098,Auxiliar!$A:$C,2,0),"")</f>
        <v/>
      </c>
      <c r="GC1098" s="7" t="str">
        <f>+IFERROR(VLOOKUP(FZ1098,Auxiliar!$A:$C,3,0),"")</f>
        <v/>
      </c>
      <c r="GD1098" s="1"/>
      <c r="GE1098" s="12"/>
      <c r="GF1098" s="6" t="str">
        <f>+IFERROR(VALUE(RIGHT(Tabla33[[#This Row],[B2B]],6)),"")</f>
        <v/>
      </c>
      <c r="GG1098" s="6" t="str">
        <f>+IFERROR(VLOOKUP(GE1098,Auxiliar!$A:$C,2,0),"")</f>
        <v/>
      </c>
      <c r="GH1098" s="7" t="str">
        <f>+IFERROR(VLOOKUP(GE1098,Auxiliar!$A:$C,3,0),"")</f>
        <v/>
      </c>
    </row>
    <row r="1099" spans="37:190" x14ac:dyDescent="0.25">
      <c r="AK1099" s="1">
        <v>20015</v>
      </c>
      <c r="AL1099" s="1" t="s">
        <v>30</v>
      </c>
      <c r="AM1099" s="6">
        <f>+IFERROR(VALUE(RIGHT(Tabla7[[#This Row],[B2B]],6)),"")</f>
        <v>20015</v>
      </c>
      <c r="AN1099" s="6" t="str">
        <f>+IFERROR(VLOOKUP(AL1099,Auxiliar!$A:$C,2,0),"")</f>
        <v>LATONES</v>
      </c>
      <c r="AO1099" s="7" t="str">
        <f>+IFERROR(VLOOKUP(AL1099,Auxiliar!$A:$C,3,0),"")</f>
        <v>1b 4% | 5b 7% | 97b 0%</v>
      </c>
      <c r="AW1099" s="1"/>
      <c r="AX1099" s="1" t="s">
        <v>32</v>
      </c>
      <c r="AY1099" s="6" t="str">
        <f>+IFERROR(VALUE(RIGHT(Tabla9[[#This Row],[B2B]],6)),"")</f>
        <v/>
      </c>
      <c r="AZ1099" s="6" t="str">
        <f>+IFERROR(VLOOKUP(AX1099,Auxiliar!$A:$C,2,0),"")</f>
        <v>LATONES</v>
      </c>
      <c r="BA1099" s="7" t="str">
        <f>+IFERROR(VLOOKUP(AX1099,Auxiliar!$A:$C,3,0),"")</f>
        <v>2b 3% | 4b 4% | 6b 5% | 10b 8%  | 385b 0%</v>
      </c>
      <c r="CA1099" s="1">
        <v>10378</v>
      </c>
      <c r="CB1099" s="1" t="s">
        <v>35</v>
      </c>
      <c r="CC1099" s="6">
        <f>+IFERROR(VALUE(RIGHT(Tabla14[[#This Row],[B2B]],6)),"")</f>
        <v>10378</v>
      </c>
      <c r="CD1099" s="6" t="str">
        <f>+IFERROR(VLOOKUP(CB1099,Auxiliar!$A:$C,2,0),"")</f>
        <v>Corona 710cc</v>
      </c>
      <c r="CE1099" s="7" t="str">
        <f>+IFERROR(VLOOKUP(CB1099,Auxiliar!$A:$C,3,0),"")</f>
        <v>1b 10% | 85b 0%</v>
      </c>
      <c r="CM1099" s="1">
        <v>10395</v>
      </c>
      <c r="CN1099" s="1" t="s">
        <v>20</v>
      </c>
      <c r="CO1099" s="6">
        <v>10395</v>
      </c>
      <c r="CP1099" s="6" t="s">
        <v>20</v>
      </c>
      <c r="CQ1099" s="7" t="s">
        <v>21</v>
      </c>
      <c r="CY1099" s="1">
        <v>10395</v>
      </c>
      <c r="CZ1099" s="1" t="s">
        <v>16</v>
      </c>
      <c r="DA1099" s="6">
        <f>+IFERROR(VALUE(RIGHT(Tabla18[[#This Row],[B2B]],6)),"")</f>
        <v>10395</v>
      </c>
      <c r="DB1099" s="6" t="str">
        <f>+IFERROR(VLOOKUP(CZ1099,Auxiliar!$A:$C,2,0),"")</f>
        <v>PREMIUM</v>
      </c>
      <c r="DC1099" s="7" t="str">
        <f>+IFERROR(VLOOKUP(CZ1099,Auxiliar!$A:$C,3,0),"")</f>
        <v>0b 0% | 2b 2% | 5b 3,5% | 10b 5%</v>
      </c>
      <c r="DE1099" s="1">
        <v>10395</v>
      </c>
      <c r="DF1099" s="1" t="s">
        <v>19</v>
      </c>
      <c r="DG1099" s="6">
        <f>+IFERROR(VALUE(RIGHT(Tabla19[[#This Row],[B2B]],6)),"")</f>
        <v>10395</v>
      </c>
      <c r="DH1099" s="6" t="str">
        <f>+IFERROR(VLOOKUP(DF1099,Auxiliar!$A:$C,2,0),"")</f>
        <v>MICHELOB</v>
      </c>
      <c r="DI1099" s="7" t="str">
        <f>+IFERROR(VLOOKUP(DF1099,Auxiliar!$A:$C,3,0),"")</f>
        <v>1b 7% | 3b 22% | 8b 27%</v>
      </c>
      <c r="DK1099" s="1"/>
      <c r="DL1099" s="1"/>
      <c r="DM1099" s="6" t="str">
        <f>+IFERROR(VALUE(RIGHT(Tabla20[[#This Row],[B2B]],6)),"")</f>
        <v/>
      </c>
      <c r="DN1099" s="6" t="str">
        <f>+IFERROR(VLOOKUP(DL1099,Auxiliar!$A:$C,2,0),"")</f>
        <v/>
      </c>
      <c r="DO1099" s="7" t="str">
        <f>+IFERROR(VLOOKUP(DL1099,Auxiliar!$A:$C,3,0),"")</f>
        <v/>
      </c>
      <c r="DQ1099" s="1">
        <v>10374</v>
      </c>
      <c r="DR1099" s="12" t="s">
        <v>24</v>
      </c>
      <c r="DS1099" s="6">
        <f>+IFERROR(VALUE(RIGHT(Tabla21[[#This Row],[B2B]],6)),"")</f>
        <v>10374</v>
      </c>
      <c r="DT1099" s="6" t="str">
        <f>+IFERROR(VLOOKUP(DR1099,Auxiliar!$A:$C,2,0),"")</f>
        <v>CORONA PORRON</v>
      </c>
      <c r="DU1099" s="7" t="str">
        <f>+IFERROR(VLOOKUP(DR1099,Auxiliar!$A:$C,3,0),"")</f>
        <v>1b 5% | 20b 0%</v>
      </c>
      <c r="DW1099" s="1"/>
      <c r="DX1099" s="12"/>
      <c r="DY1099" s="6" t="str">
        <f>+IFERROR(VALUE(RIGHT(Tabla22[[#This Row],[B2B]],6)),"")</f>
        <v/>
      </c>
      <c r="DZ1099" s="6" t="str">
        <f>+IFERROR(VLOOKUP(DX1099,Auxiliar!$A:$C,2,0),"")</f>
        <v/>
      </c>
      <c r="EA1099" s="7" t="str">
        <f>+IFERROR(VLOOKUP(DX1099,Auxiliar!$A:$C,3,0),"")</f>
        <v/>
      </c>
      <c r="EC1099" s="1"/>
      <c r="ED1099" s="12"/>
      <c r="EE1099" s="6" t="str">
        <f>+IFERROR(VALUE(RIGHT(Tabla23[[#This Row],[B2B]],6)),"")</f>
        <v/>
      </c>
      <c r="EF1099" s="6" t="str">
        <f>+IFERROR(VLOOKUP(ED1099,Auxiliar!$A:$C,2,0),"")</f>
        <v/>
      </c>
      <c r="EG1099" s="7" t="str">
        <f>+IFERROR(VLOOKUP(ED1099,Auxiliar!$A:$C,3,0),"")</f>
        <v/>
      </c>
      <c r="EI1099" s="1"/>
      <c r="EJ1099" s="12"/>
      <c r="EK1099" s="6" t="str">
        <f>+IFERROR(VALUE(RIGHT(Tabla24[[#This Row],[B2B]],6)),"")</f>
        <v/>
      </c>
      <c r="EL1099" s="6" t="str">
        <f>+IFERROR(VLOOKUP(EJ1099,Auxiliar!$A:$C,2,0),"")</f>
        <v/>
      </c>
      <c r="EM1099" s="7" t="str">
        <f>+IFERROR(VLOOKUP(EJ1099,Auxiliar!$A:$C,3,0),"")</f>
        <v/>
      </c>
      <c r="EO1099" s="1"/>
      <c r="EP1099" s="12"/>
      <c r="EQ1099" s="6" t="str">
        <f>+IFERROR(VALUE(RIGHT(Tabla25[[#This Row],[B2B]],6)),"")</f>
        <v/>
      </c>
      <c r="ER1099" s="6" t="str">
        <f>+IFERROR(VLOOKUP(EP1099,Auxiliar!$A:$C,2,0),"")</f>
        <v/>
      </c>
      <c r="ES1099" s="7" t="str">
        <f>+IFERROR(VLOOKUP(EP1099,Auxiliar!$A:$C,3,0),"")</f>
        <v/>
      </c>
      <c r="EU1099" s="1"/>
      <c r="EV1099" s="12"/>
      <c r="EW1099" s="6" t="str">
        <f>+IFERROR(VALUE(RIGHT(Tabla26[[#This Row],[B2B]],6)),"")</f>
        <v/>
      </c>
      <c r="EX1099" s="6" t="str">
        <f>+IFERROR(VLOOKUP(EV1099,Auxiliar!$A:$C,2,0),"")</f>
        <v/>
      </c>
      <c r="EY1099" s="7" t="str">
        <f>+IFERROR(VLOOKUP(EV1099,Auxiliar!$A:$C,3,0),"")</f>
        <v/>
      </c>
      <c r="EZ1099" s="1"/>
      <c r="FA1099" s="12"/>
      <c r="FB1099" s="6" t="str">
        <f>+IFERROR(VALUE(RIGHT(Tabla27[[#This Row],[B2B]],6)),"")</f>
        <v/>
      </c>
      <c r="FC1099" s="6" t="str">
        <f>+IFERROR(VLOOKUP(FA1099,Auxiliar!$A:$C,2,0),"")</f>
        <v/>
      </c>
      <c r="FD1099" s="7" t="str">
        <f>+IFERROR(VLOOKUP(FA1099,Auxiliar!$A:$C,3,0),"")</f>
        <v/>
      </c>
      <c r="FE1099" s="1"/>
      <c r="FF1099" s="12"/>
      <c r="FG1099" s="6" t="str">
        <f>+IFERROR(VALUE(RIGHT(Tabla28[[#This Row],[B2B]],6)),"")</f>
        <v/>
      </c>
      <c r="FH1099" s="6" t="str">
        <f>+IFERROR(VLOOKUP(FF1099,Auxiliar!$A:$C,2,0),"")</f>
        <v/>
      </c>
      <c r="FI1099" s="7" t="str">
        <f>+IFERROR(VLOOKUP(FF1099,Auxiliar!$A:$C,3,0),"")</f>
        <v/>
      </c>
      <c r="FJ1099" s="1"/>
      <c r="FK1099" s="12"/>
      <c r="FL1099" s="6" t="str">
        <f>+IFERROR(VALUE(RIGHT(Tabla29[[#This Row],[B2B]],6)),"")</f>
        <v/>
      </c>
      <c r="FM1099" s="6" t="str">
        <f>+IFERROR(VLOOKUP(FK1099,Auxiliar!$A:$C,2,0),"")</f>
        <v/>
      </c>
      <c r="FN1099" s="7" t="str">
        <f>+IFERROR(VLOOKUP(FK1099,Auxiliar!$A:$C,3,0),"")</f>
        <v/>
      </c>
      <c r="FO1099" s="1"/>
      <c r="FP1099" s="12"/>
      <c r="FQ1099" s="6" t="str">
        <f>+IFERROR(VALUE(RIGHT(Tabla30[[#This Row],[B2B]],6)),"")</f>
        <v/>
      </c>
      <c r="FR1099" s="6" t="str">
        <f>+IFERROR(VLOOKUP(FP1099,Auxiliar!$A:$C,2,0),"")</f>
        <v/>
      </c>
      <c r="FS1099" s="7"/>
      <c r="FT1099" s="1"/>
      <c r="FU1099" s="12"/>
      <c r="FV1099" s="6" t="str">
        <f>+IFERROR(VALUE(RIGHT(Tabla31[[#This Row],[B2B]],6)),"")</f>
        <v/>
      </c>
      <c r="FW1099" s="6" t="str">
        <f>+IFERROR(VLOOKUP(FU1099,Auxiliar!$A:$C,2,0),"")</f>
        <v/>
      </c>
      <c r="FX1099" s="7" t="str">
        <f>+IFERROR(VLOOKUP(FU1099,Auxiliar!$A:$C,3,0),"")</f>
        <v/>
      </c>
      <c r="FY1099" s="1"/>
      <c r="FZ1099" s="12"/>
      <c r="GA1099" s="6" t="str">
        <f>+IFERROR(VALUE(RIGHT(Tabla32[[#This Row],[B2B]],6)),"")</f>
        <v/>
      </c>
      <c r="GB1099" s="6" t="str">
        <f>+IFERROR(VLOOKUP(FZ1099,Auxiliar!$A:$C,2,0),"")</f>
        <v/>
      </c>
      <c r="GC1099" s="7" t="str">
        <f>+IFERROR(VLOOKUP(FZ1099,Auxiliar!$A:$C,3,0),"")</f>
        <v/>
      </c>
      <c r="GD1099" s="1"/>
      <c r="GE1099" s="12"/>
      <c r="GF1099" s="6" t="str">
        <f>+IFERROR(VALUE(RIGHT(Tabla33[[#This Row],[B2B]],6)),"")</f>
        <v/>
      </c>
      <c r="GG1099" s="6" t="str">
        <f>+IFERROR(VLOOKUP(GE1099,Auxiliar!$A:$C,2,0),"")</f>
        <v/>
      </c>
      <c r="GH1099" s="7" t="str">
        <f>+IFERROR(VLOOKUP(GE1099,Auxiliar!$A:$C,3,0),"")</f>
        <v/>
      </c>
    </row>
    <row r="1100" spans="37:190" x14ac:dyDescent="0.25">
      <c r="AK1100" s="1">
        <v>20025</v>
      </c>
      <c r="AL1100" s="1" t="s">
        <v>30</v>
      </c>
      <c r="AM1100" s="6">
        <f>+IFERROR(VALUE(RIGHT(Tabla7[[#This Row],[B2B]],6)),"")</f>
        <v>20025</v>
      </c>
      <c r="AN1100" s="6" t="str">
        <f>+IFERROR(VLOOKUP(AL1100,Auxiliar!$A:$C,2,0),"")</f>
        <v>LATONES</v>
      </c>
      <c r="AO1100" s="7" t="str">
        <f>+IFERROR(VLOOKUP(AL1100,Auxiliar!$A:$C,3,0),"")</f>
        <v>1b 4% | 5b 7% | 97b 0%</v>
      </c>
      <c r="AW1100" s="1"/>
      <c r="AX1100" s="1" t="s">
        <v>32</v>
      </c>
      <c r="AY1100" s="6" t="str">
        <f>+IFERROR(VALUE(RIGHT(Tabla9[[#This Row],[B2B]],6)),"")</f>
        <v/>
      </c>
      <c r="AZ1100" s="6" t="str">
        <f>+IFERROR(VLOOKUP(AX1100,Auxiliar!$A:$C,2,0),"")</f>
        <v>LATONES</v>
      </c>
      <c r="BA1100" s="7" t="str">
        <f>+IFERROR(VLOOKUP(AX1100,Auxiliar!$A:$C,3,0),"")</f>
        <v>2b 3% | 4b 4% | 6b 5% | 10b 8%  | 385b 0%</v>
      </c>
      <c r="CA1100" s="1">
        <v>10384</v>
      </c>
      <c r="CB1100" s="1" t="s">
        <v>35</v>
      </c>
      <c r="CC1100" s="6">
        <f>+IFERROR(VALUE(RIGHT(Tabla14[[#This Row],[B2B]],6)),"")</f>
        <v>10384</v>
      </c>
      <c r="CD1100" s="6" t="str">
        <f>+IFERROR(VLOOKUP(CB1100,Auxiliar!$A:$C,2,0),"")</f>
        <v>Corona 710cc</v>
      </c>
      <c r="CE1100" s="7" t="str">
        <f>+IFERROR(VLOOKUP(CB1100,Auxiliar!$A:$C,3,0),"")</f>
        <v>1b 10% | 85b 0%</v>
      </c>
      <c r="CM1100" s="1">
        <v>10396</v>
      </c>
      <c r="CN1100" s="1" t="s">
        <v>20</v>
      </c>
      <c r="CO1100" s="6">
        <v>10396</v>
      </c>
      <c r="CP1100" s="6" t="s">
        <v>20</v>
      </c>
      <c r="CQ1100" s="7" t="s">
        <v>21</v>
      </c>
      <c r="CY1100" s="1">
        <v>10396</v>
      </c>
      <c r="CZ1100" s="1" t="s">
        <v>16</v>
      </c>
      <c r="DA1100" s="6">
        <f>+IFERROR(VALUE(RIGHT(Tabla18[[#This Row],[B2B]],6)),"")</f>
        <v>10396</v>
      </c>
      <c r="DB1100" s="6" t="str">
        <f>+IFERROR(VLOOKUP(CZ1100,Auxiliar!$A:$C,2,0),"")</f>
        <v>PREMIUM</v>
      </c>
      <c r="DC1100" s="7" t="str">
        <f>+IFERROR(VLOOKUP(CZ1100,Auxiliar!$A:$C,3,0),"")</f>
        <v>0b 0% | 2b 2% | 5b 3,5% | 10b 5%</v>
      </c>
      <c r="DE1100" s="1">
        <v>10396</v>
      </c>
      <c r="DF1100" s="1" t="s">
        <v>19</v>
      </c>
      <c r="DG1100" s="6">
        <f>+IFERROR(VALUE(RIGHT(Tabla19[[#This Row],[B2B]],6)),"")</f>
        <v>10396</v>
      </c>
      <c r="DH1100" s="6" t="str">
        <f>+IFERROR(VLOOKUP(DF1100,Auxiliar!$A:$C,2,0),"")</f>
        <v>MICHELOB</v>
      </c>
      <c r="DI1100" s="7" t="str">
        <f>+IFERROR(VLOOKUP(DF1100,Auxiliar!$A:$C,3,0),"")</f>
        <v>1b 7% | 3b 22% | 8b 27%</v>
      </c>
      <c r="DK1100" s="1"/>
      <c r="DL1100" s="1"/>
      <c r="DM1100" s="6" t="str">
        <f>+IFERROR(VALUE(RIGHT(Tabla20[[#This Row],[B2B]],6)),"")</f>
        <v/>
      </c>
      <c r="DN1100" s="6" t="str">
        <f>+IFERROR(VLOOKUP(DL1100,Auxiliar!$A:$C,2,0),"")</f>
        <v/>
      </c>
      <c r="DO1100" s="7" t="str">
        <f>+IFERROR(VLOOKUP(DL1100,Auxiliar!$A:$C,3,0),"")</f>
        <v/>
      </c>
      <c r="DQ1100" s="1">
        <v>10377</v>
      </c>
      <c r="DR1100" s="12" t="s">
        <v>24</v>
      </c>
      <c r="DS1100" s="6">
        <f>+IFERROR(VALUE(RIGHT(Tabla21[[#This Row],[B2B]],6)),"")</f>
        <v>10377</v>
      </c>
      <c r="DT1100" s="6" t="str">
        <f>+IFERROR(VLOOKUP(DR1100,Auxiliar!$A:$C,2,0),"")</f>
        <v>CORONA PORRON</v>
      </c>
      <c r="DU1100" s="7" t="str">
        <f>+IFERROR(VLOOKUP(DR1100,Auxiliar!$A:$C,3,0),"")</f>
        <v>1b 5% | 20b 0%</v>
      </c>
      <c r="DW1100" s="1"/>
      <c r="DX1100" s="12"/>
      <c r="DY1100" s="6" t="str">
        <f>+IFERROR(VALUE(RIGHT(Tabla22[[#This Row],[B2B]],6)),"")</f>
        <v/>
      </c>
      <c r="DZ1100" s="6" t="str">
        <f>+IFERROR(VLOOKUP(DX1100,Auxiliar!$A:$C,2,0),"")</f>
        <v/>
      </c>
      <c r="EA1100" s="7" t="str">
        <f>+IFERROR(VLOOKUP(DX1100,Auxiliar!$A:$C,3,0),"")</f>
        <v/>
      </c>
      <c r="EC1100" s="1"/>
      <c r="ED1100" s="12"/>
      <c r="EE1100" s="6" t="str">
        <f>+IFERROR(VALUE(RIGHT(Tabla23[[#This Row],[B2B]],6)),"")</f>
        <v/>
      </c>
      <c r="EF1100" s="6" t="str">
        <f>+IFERROR(VLOOKUP(ED1100,Auxiliar!$A:$C,2,0),"")</f>
        <v/>
      </c>
      <c r="EG1100" s="7" t="str">
        <f>+IFERROR(VLOOKUP(ED1100,Auxiliar!$A:$C,3,0),"")</f>
        <v/>
      </c>
      <c r="EI1100" s="1"/>
      <c r="EJ1100" s="12"/>
      <c r="EK1100" s="6" t="str">
        <f>+IFERROR(VALUE(RIGHT(Tabla24[[#This Row],[B2B]],6)),"")</f>
        <v/>
      </c>
      <c r="EL1100" s="6" t="str">
        <f>+IFERROR(VLOOKUP(EJ1100,Auxiliar!$A:$C,2,0),"")</f>
        <v/>
      </c>
      <c r="EM1100" s="7" t="str">
        <f>+IFERROR(VLOOKUP(EJ1100,Auxiliar!$A:$C,3,0),"")</f>
        <v/>
      </c>
      <c r="EO1100" s="1"/>
      <c r="EP1100" s="12"/>
      <c r="EQ1100" s="6" t="str">
        <f>+IFERROR(VALUE(RIGHT(Tabla25[[#This Row],[B2B]],6)),"")</f>
        <v/>
      </c>
      <c r="ER1100" s="6" t="str">
        <f>+IFERROR(VLOOKUP(EP1100,Auxiliar!$A:$C,2,0),"")</f>
        <v/>
      </c>
      <c r="ES1100" s="7" t="str">
        <f>+IFERROR(VLOOKUP(EP1100,Auxiliar!$A:$C,3,0),"")</f>
        <v/>
      </c>
      <c r="EU1100" s="1"/>
      <c r="EV1100" s="12"/>
      <c r="EW1100" s="6" t="str">
        <f>+IFERROR(VALUE(RIGHT(Tabla26[[#This Row],[B2B]],6)),"")</f>
        <v/>
      </c>
      <c r="EX1100" s="6" t="str">
        <f>+IFERROR(VLOOKUP(EV1100,Auxiliar!$A:$C,2,0),"")</f>
        <v/>
      </c>
      <c r="EY1100" s="7" t="str">
        <f>+IFERROR(VLOOKUP(EV1100,Auxiliar!$A:$C,3,0),"")</f>
        <v/>
      </c>
      <c r="EZ1100" s="1"/>
      <c r="FA1100" s="12"/>
      <c r="FB1100" s="6" t="str">
        <f>+IFERROR(VALUE(RIGHT(Tabla27[[#This Row],[B2B]],6)),"")</f>
        <v/>
      </c>
      <c r="FC1100" s="6" t="str">
        <f>+IFERROR(VLOOKUP(FA1100,Auxiliar!$A:$C,2,0),"")</f>
        <v/>
      </c>
      <c r="FD1100" s="7" t="str">
        <f>+IFERROR(VLOOKUP(FA1100,Auxiliar!$A:$C,3,0),"")</f>
        <v/>
      </c>
      <c r="FE1100" s="1"/>
      <c r="FF1100" s="12"/>
      <c r="FG1100" s="6" t="str">
        <f>+IFERROR(VALUE(RIGHT(Tabla28[[#This Row],[B2B]],6)),"")</f>
        <v/>
      </c>
      <c r="FH1100" s="6" t="str">
        <f>+IFERROR(VLOOKUP(FF1100,Auxiliar!$A:$C,2,0),"")</f>
        <v/>
      </c>
      <c r="FI1100" s="7" t="str">
        <f>+IFERROR(VLOOKUP(FF1100,Auxiliar!$A:$C,3,0),"")</f>
        <v/>
      </c>
      <c r="FJ1100" s="1"/>
      <c r="FK1100" s="12"/>
      <c r="FL1100" s="6" t="str">
        <f>+IFERROR(VALUE(RIGHT(Tabla29[[#This Row],[B2B]],6)),"")</f>
        <v/>
      </c>
      <c r="FM1100" s="6" t="str">
        <f>+IFERROR(VLOOKUP(FK1100,Auxiliar!$A:$C,2,0),"")</f>
        <v/>
      </c>
      <c r="FN1100" s="7" t="str">
        <f>+IFERROR(VLOOKUP(FK1100,Auxiliar!$A:$C,3,0),"")</f>
        <v/>
      </c>
      <c r="FO1100" s="1"/>
      <c r="FP1100" s="12"/>
      <c r="FQ1100" s="6" t="str">
        <f>+IFERROR(VALUE(RIGHT(Tabla30[[#This Row],[B2B]],6)),"")</f>
        <v/>
      </c>
      <c r="FR1100" s="6" t="str">
        <f>+IFERROR(VLOOKUP(FP1100,Auxiliar!$A:$C,2,0),"")</f>
        <v/>
      </c>
      <c r="FS1100" s="7"/>
      <c r="FT1100" s="1"/>
      <c r="FU1100" s="12"/>
      <c r="FV1100" s="6" t="str">
        <f>+IFERROR(VALUE(RIGHT(Tabla31[[#This Row],[B2B]],6)),"")</f>
        <v/>
      </c>
      <c r="FW1100" s="6" t="str">
        <f>+IFERROR(VLOOKUP(FU1100,Auxiliar!$A:$C,2,0),"")</f>
        <v/>
      </c>
      <c r="FX1100" s="7" t="str">
        <f>+IFERROR(VLOOKUP(FU1100,Auxiliar!$A:$C,3,0),"")</f>
        <v/>
      </c>
      <c r="FY1100" s="1"/>
      <c r="FZ1100" s="12"/>
      <c r="GA1100" s="6" t="str">
        <f>+IFERROR(VALUE(RIGHT(Tabla32[[#This Row],[B2B]],6)),"")</f>
        <v/>
      </c>
      <c r="GB1100" s="6" t="str">
        <f>+IFERROR(VLOOKUP(FZ1100,Auxiliar!$A:$C,2,0),"")</f>
        <v/>
      </c>
      <c r="GC1100" s="7" t="str">
        <f>+IFERROR(VLOOKUP(FZ1100,Auxiliar!$A:$C,3,0),"")</f>
        <v/>
      </c>
      <c r="GD1100" s="1"/>
      <c r="GE1100" s="12"/>
      <c r="GF1100" s="6" t="str">
        <f>+IFERROR(VALUE(RIGHT(Tabla33[[#This Row],[B2B]],6)),"")</f>
        <v/>
      </c>
      <c r="GG1100" s="6" t="str">
        <f>+IFERROR(VLOOKUP(GE1100,Auxiliar!$A:$C,2,0),"")</f>
        <v/>
      </c>
      <c r="GH1100" s="7" t="str">
        <f>+IFERROR(VLOOKUP(GE1100,Auxiliar!$A:$C,3,0),"")</f>
        <v/>
      </c>
    </row>
    <row r="1101" spans="37:190" x14ac:dyDescent="0.25">
      <c r="AK1101" s="1">
        <v>20030</v>
      </c>
      <c r="AL1101" s="1" t="s">
        <v>30</v>
      </c>
      <c r="AM1101" s="6">
        <f>+IFERROR(VALUE(RIGHT(Tabla7[[#This Row],[B2B]],6)),"")</f>
        <v>20030</v>
      </c>
      <c r="AN1101" s="6" t="str">
        <f>+IFERROR(VLOOKUP(AL1101,Auxiliar!$A:$C,2,0),"")</f>
        <v>LATONES</v>
      </c>
      <c r="AO1101" s="7" t="str">
        <f>+IFERROR(VLOOKUP(AL1101,Auxiliar!$A:$C,3,0),"")</f>
        <v>1b 4% | 5b 7% | 97b 0%</v>
      </c>
      <c r="AW1101" s="1"/>
      <c r="AX1101" s="1" t="s">
        <v>32</v>
      </c>
      <c r="AY1101" s="6" t="str">
        <f>+IFERROR(VALUE(RIGHT(Tabla9[[#This Row],[B2B]],6)),"")</f>
        <v/>
      </c>
      <c r="AZ1101" s="6" t="str">
        <f>+IFERROR(VLOOKUP(AX1101,Auxiliar!$A:$C,2,0),"")</f>
        <v>LATONES</v>
      </c>
      <c r="BA1101" s="7" t="str">
        <f>+IFERROR(VLOOKUP(AX1101,Auxiliar!$A:$C,3,0),"")</f>
        <v>2b 3% | 4b 4% | 6b 5% | 10b 8%  | 385b 0%</v>
      </c>
      <c r="CA1101" s="1">
        <v>10386</v>
      </c>
      <c r="CB1101" s="1" t="s">
        <v>35</v>
      </c>
      <c r="CC1101" s="6">
        <f>+IFERROR(VALUE(RIGHT(Tabla14[[#This Row],[B2B]],6)),"")</f>
        <v>10386</v>
      </c>
      <c r="CD1101" s="6" t="str">
        <f>+IFERROR(VLOOKUP(CB1101,Auxiliar!$A:$C,2,0),"")</f>
        <v>Corona 710cc</v>
      </c>
      <c r="CE1101" s="7" t="str">
        <f>+IFERROR(VLOOKUP(CB1101,Auxiliar!$A:$C,3,0),"")</f>
        <v>1b 10% | 85b 0%</v>
      </c>
      <c r="CM1101" s="1">
        <v>10397</v>
      </c>
      <c r="CN1101" s="1" t="s">
        <v>20</v>
      </c>
      <c r="CO1101" s="6">
        <v>10397</v>
      </c>
      <c r="CP1101" s="6" t="s">
        <v>20</v>
      </c>
      <c r="CQ1101" s="7" t="s">
        <v>21</v>
      </c>
      <c r="CY1101" s="1">
        <v>10397</v>
      </c>
      <c r="CZ1101" s="1" t="s">
        <v>16</v>
      </c>
      <c r="DA1101" s="6">
        <f>+IFERROR(VALUE(RIGHT(Tabla18[[#This Row],[B2B]],6)),"")</f>
        <v>10397</v>
      </c>
      <c r="DB1101" s="6" t="str">
        <f>+IFERROR(VLOOKUP(CZ1101,Auxiliar!$A:$C,2,0),"")</f>
        <v>PREMIUM</v>
      </c>
      <c r="DC1101" s="7" t="str">
        <f>+IFERROR(VLOOKUP(CZ1101,Auxiliar!$A:$C,3,0),"")</f>
        <v>0b 0% | 2b 2% | 5b 3,5% | 10b 5%</v>
      </c>
      <c r="DE1101" s="1">
        <v>10397</v>
      </c>
      <c r="DF1101" s="1" t="s">
        <v>19</v>
      </c>
      <c r="DG1101" s="6">
        <f>+IFERROR(VALUE(RIGHT(Tabla19[[#This Row],[B2B]],6)),"")</f>
        <v>10397</v>
      </c>
      <c r="DH1101" s="6" t="str">
        <f>+IFERROR(VLOOKUP(DF1101,Auxiliar!$A:$C,2,0),"")</f>
        <v>MICHELOB</v>
      </c>
      <c r="DI1101" s="7" t="str">
        <f>+IFERROR(VLOOKUP(DF1101,Auxiliar!$A:$C,3,0),"")</f>
        <v>1b 7% | 3b 22% | 8b 27%</v>
      </c>
      <c r="DK1101" s="1"/>
      <c r="DL1101" s="1"/>
      <c r="DM1101" s="6" t="str">
        <f>+IFERROR(VALUE(RIGHT(Tabla20[[#This Row],[B2B]],6)),"")</f>
        <v/>
      </c>
      <c r="DN1101" s="6" t="str">
        <f>+IFERROR(VLOOKUP(DL1101,Auxiliar!$A:$C,2,0),"")</f>
        <v/>
      </c>
      <c r="DO1101" s="7" t="str">
        <f>+IFERROR(VLOOKUP(DL1101,Auxiliar!$A:$C,3,0),"")</f>
        <v/>
      </c>
      <c r="DQ1101" s="1">
        <v>10378</v>
      </c>
      <c r="DR1101" s="12" t="s">
        <v>24</v>
      </c>
      <c r="DS1101" s="6">
        <f>+IFERROR(VALUE(RIGHT(Tabla21[[#This Row],[B2B]],6)),"")</f>
        <v>10378</v>
      </c>
      <c r="DT1101" s="6" t="str">
        <f>+IFERROR(VLOOKUP(DR1101,Auxiliar!$A:$C,2,0),"")</f>
        <v>CORONA PORRON</v>
      </c>
      <c r="DU1101" s="7" t="str">
        <f>+IFERROR(VLOOKUP(DR1101,Auxiliar!$A:$C,3,0),"")</f>
        <v>1b 5% | 20b 0%</v>
      </c>
      <c r="DW1101" s="1"/>
      <c r="DX1101" s="12"/>
      <c r="DY1101" s="6" t="str">
        <f>+IFERROR(VALUE(RIGHT(Tabla22[[#This Row],[B2B]],6)),"")</f>
        <v/>
      </c>
      <c r="DZ1101" s="6" t="str">
        <f>+IFERROR(VLOOKUP(DX1101,Auxiliar!$A:$C,2,0),"")</f>
        <v/>
      </c>
      <c r="EA1101" s="7" t="str">
        <f>+IFERROR(VLOOKUP(DX1101,Auxiliar!$A:$C,3,0),"")</f>
        <v/>
      </c>
      <c r="EC1101" s="1"/>
      <c r="ED1101" s="12"/>
      <c r="EE1101" s="6" t="str">
        <f>+IFERROR(VALUE(RIGHT(Tabla23[[#This Row],[B2B]],6)),"")</f>
        <v/>
      </c>
      <c r="EF1101" s="6" t="str">
        <f>+IFERROR(VLOOKUP(ED1101,Auxiliar!$A:$C,2,0),"")</f>
        <v/>
      </c>
      <c r="EG1101" s="7" t="str">
        <f>+IFERROR(VLOOKUP(ED1101,Auxiliar!$A:$C,3,0),"")</f>
        <v/>
      </c>
      <c r="EI1101" s="1"/>
      <c r="EJ1101" s="12"/>
      <c r="EK1101" s="6" t="str">
        <f>+IFERROR(VALUE(RIGHT(Tabla24[[#This Row],[B2B]],6)),"")</f>
        <v/>
      </c>
      <c r="EL1101" s="6" t="str">
        <f>+IFERROR(VLOOKUP(EJ1101,Auxiliar!$A:$C,2,0),"")</f>
        <v/>
      </c>
      <c r="EM1101" s="7" t="str">
        <f>+IFERROR(VLOOKUP(EJ1101,Auxiliar!$A:$C,3,0),"")</f>
        <v/>
      </c>
      <c r="EO1101" s="1"/>
      <c r="EP1101" s="12"/>
      <c r="EQ1101" s="6" t="str">
        <f>+IFERROR(VALUE(RIGHT(Tabla25[[#This Row],[B2B]],6)),"")</f>
        <v/>
      </c>
      <c r="ER1101" s="6" t="str">
        <f>+IFERROR(VLOOKUP(EP1101,Auxiliar!$A:$C,2,0),"")</f>
        <v/>
      </c>
      <c r="ES1101" s="7" t="str">
        <f>+IFERROR(VLOOKUP(EP1101,Auxiliar!$A:$C,3,0),"")</f>
        <v/>
      </c>
      <c r="EU1101" s="1"/>
      <c r="EV1101" s="12"/>
      <c r="EW1101" s="6" t="str">
        <f>+IFERROR(VALUE(RIGHT(Tabla26[[#This Row],[B2B]],6)),"")</f>
        <v/>
      </c>
      <c r="EX1101" s="6" t="str">
        <f>+IFERROR(VLOOKUP(EV1101,Auxiliar!$A:$C,2,0),"")</f>
        <v/>
      </c>
      <c r="EY1101" s="7" t="str">
        <f>+IFERROR(VLOOKUP(EV1101,Auxiliar!$A:$C,3,0),"")</f>
        <v/>
      </c>
      <c r="EZ1101" s="1"/>
      <c r="FA1101" s="12"/>
      <c r="FB1101" s="6" t="str">
        <f>+IFERROR(VALUE(RIGHT(Tabla27[[#This Row],[B2B]],6)),"")</f>
        <v/>
      </c>
      <c r="FC1101" s="6" t="str">
        <f>+IFERROR(VLOOKUP(FA1101,Auxiliar!$A:$C,2,0),"")</f>
        <v/>
      </c>
      <c r="FD1101" s="7" t="str">
        <f>+IFERROR(VLOOKUP(FA1101,Auxiliar!$A:$C,3,0),"")</f>
        <v/>
      </c>
      <c r="FE1101" s="1"/>
      <c r="FF1101" s="12"/>
      <c r="FG1101" s="6" t="str">
        <f>+IFERROR(VALUE(RIGHT(Tabla28[[#This Row],[B2B]],6)),"")</f>
        <v/>
      </c>
      <c r="FH1101" s="6" t="str">
        <f>+IFERROR(VLOOKUP(FF1101,Auxiliar!$A:$C,2,0),"")</f>
        <v/>
      </c>
      <c r="FI1101" s="7" t="str">
        <f>+IFERROR(VLOOKUP(FF1101,Auxiliar!$A:$C,3,0),"")</f>
        <v/>
      </c>
      <c r="FJ1101" s="1"/>
      <c r="FK1101" s="12"/>
      <c r="FL1101" s="6" t="str">
        <f>+IFERROR(VALUE(RIGHT(Tabla29[[#This Row],[B2B]],6)),"")</f>
        <v/>
      </c>
      <c r="FM1101" s="6" t="str">
        <f>+IFERROR(VLOOKUP(FK1101,Auxiliar!$A:$C,2,0),"")</f>
        <v/>
      </c>
      <c r="FN1101" s="7" t="str">
        <f>+IFERROR(VLOOKUP(FK1101,Auxiliar!$A:$C,3,0),"")</f>
        <v/>
      </c>
      <c r="FO1101" s="1"/>
      <c r="FP1101" s="12"/>
      <c r="FQ1101" s="6" t="str">
        <f>+IFERROR(VALUE(RIGHT(Tabla30[[#This Row],[B2B]],6)),"")</f>
        <v/>
      </c>
      <c r="FR1101" s="6" t="str">
        <f>+IFERROR(VLOOKUP(FP1101,Auxiliar!$A:$C,2,0),"")</f>
        <v/>
      </c>
      <c r="FS1101" s="7"/>
      <c r="FT1101" s="1"/>
      <c r="FU1101" s="12"/>
      <c r="FV1101" s="6" t="str">
        <f>+IFERROR(VALUE(RIGHT(Tabla31[[#This Row],[B2B]],6)),"")</f>
        <v/>
      </c>
      <c r="FW1101" s="6" t="str">
        <f>+IFERROR(VLOOKUP(FU1101,Auxiliar!$A:$C,2,0),"")</f>
        <v/>
      </c>
      <c r="FX1101" s="7" t="str">
        <f>+IFERROR(VLOOKUP(FU1101,Auxiliar!$A:$C,3,0),"")</f>
        <v/>
      </c>
      <c r="FY1101" s="1"/>
      <c r="FZ1101" s="12"/>
      <c r="GA1101" s="6" t="str">
        <f>+IFERROR(VALUE(RIGHT(Tabla32[[#This Row],[B2B]],6)),"")</f>
        <v/>
      </c>
      <c r="GB1101" s="6" t="str">
        <f>+IFERROR(VLOOKUP(FZ1101,Auxiliar!$A:$C,2,0),"")</f>
        <v/>
      </c>
      <c r="GC1101" s="7" t="str">
        <f>+IFERROR(VLOOKUP(FZ1101,Auxiliar!$A:$C,3,0),"")</f>
        <v/>
      </c>
      <c r="GD1101" s="1"/>
      <c r="GE1101" s="12"/>
      <c r="GF1101" s="6" t="str">
        <f>+IFERROR(VALUE(RIGHT(Tabla33[[#This Row],[B2B]],6)),"")</f>
        <v/>
      </c>
      <c r="GG1101" s="6" t="str">
        <f>+IFERROR(VLOOKUP(GE1101,Auxiliar!$A:$C,2,0),"")</f>
        <v/>
      </c>
      <c r="GH1101" s="7" t="str">
        <f>+IFERROR(VLOOKUP(GE1101,Auxiliar!$A:$C,3,0),"")</f>
        <v/>
      </c>
    </row>
    <row r="1102" spans="37:190" x14ac:dyDescent="0.25">
      <c r="AK1102" s="1">
        <v>20034</v>
      </c>
      <c r="AL1102" s="1" t="s">
        <v>30</v>
      </c>
      <c r="AM1102" s="6">
        <f>+IFERROR(VALUE(RIGHT(Tabla7[[#This Row],[B2B]],6)),"")</f>
        <v>20034</v>
      </c>
      <c r="AN1102" s="6" t="str">
        <f>+IFERROR(VLOOKUP(AL1102,Auxiliar!$A:$C,2,0),"")</f>
        <v>LATONES</v>
      </c>
      <c r="AO1102" s="7" t="str">
        <f>+IFERROR(VLOOKUP(AL1102,Auxiliar!$A:$C,3,0),"")</f>
        <v>1b 4% | 5b 7% | 97b 0%</v>
      </c>
      <c r="AW1102" s="1"/>
      <c r="AX1102" s="1" t="s">
        <v>32</v>
      </c>
      <c r="AY1102" s="6" t="str">
        <f>+IFERROR(VALUE(RIGHT(Tabla9[[#This Row],[B2B]],6)),"")</f>
        <v/>
      </c>
      <c r="AZ1102" s="6" t="str">
        <f>+IFERROR(VLOOKUP(AX1102,Auxiliar!$A:$C,2,0),"")</f>
        <v>LATONES</v>
      </c>
      <c r="BA1102" s="7" t="str">
        <f>+IFERROR(VLOOKUP(AX1102,Auxiliar!$A:$C,3,0),"")</f>
        <v>2b 3% | 4b 4% | 6b 5% | 10b 8%  | 385b 0%</v>
      </c>
      <c r="CA1102" s="1">
        <v>10392</v>
      </c>
      <c r="CB1102" s="1" t="s">
        <v>35</v>
      </c>
      <c r="CC1102" s="6">
        <f>+IFERROR(VALUE(RIGHT(Tabla14[[#This Row],[B2B]],6)),"")</f>
        <v>10392</v>
      </c>
      <c r="CD1102" s="6" t="str">
        <f>+IFERROR(VLOOKUP(CB1102,Auxiliar!$A:$C,2,0),"")</f>
        <v>Corona 710cc</v>
      </c>
      <c r="CE1102" s="7" t="str">
        <f>+IFERROR(VLOOKUP(CB1102,Auxiliar!$A:$C,3,0),"")</f>
        <v>1b 10% | 85b 0%</v>
      </c>
      <c r="CM1102" s="1">
        <v>10400</v>
      </c>
      <c r="CN1102" s="1" t="s">
        <v>20</v>
      </c>
      <c r="CO1102" s="6">
        <v>10400</v>
      </c>
      <c r="CP1102" s="6" t="s">
        <v>20</v>
      </c>
      <c r="CQ1102" s="7" t="s">
        <v>21</v>
      </c>
      <c r="CY1102" s="1">
        <v>10400</v>
      </c>
      <c r="CZ1102" s="1" t="s">
        <v>16</v>
      </c>
      <c r="DA1102" s="6">
        <f>+IFERROR(VALUE(RIGHT(Tabla18[[#This Row],[B2B]],6)),"")</f>
        <v>10400</v>
      </c>
      <c r="DB1102" s="6" t="str">
        <f>+IFERROR(VLOOKUP(CZ1102,Auxiliar!$A:$C,2,0),"")</f>
        <v>PREMIUM</v>
      </c>
      <c r="DC1102" s="7" t="str">
        <f>+IFERROR(VLOOKUP(CZ1102,Auxiliar!$A:$C,3,0),"")</f>
        <v>0b 0% | 2b 2% | 5b 3,5% | 10b 5%</v>
      </c>
      <c r="DE1102" s="1">
        <v>10400</v>
      </c>
      <c r="DF1102" s="1" t="s">
        <v>19</v>
      </c>
      <c r="DG1102" s="6">
        <f>+IFERROR(VALUE(RIGHT(Tabla19[[#This Row],[B2B]],6)),"")</f>
        <v>10400</v>
      </c>
      <c r="DH1102" s="6" t="str">
        <f>+IFERROR(VLOOKUP(DF1102,Auxiliar!$A:$C,2,0),"")</f>
        <v>MICHELOB</v>
      </c>
      <c r="DI1102" s="7" t="str">
        <f>+IFERROR(VLOOKUP(DF1102,Auxiliar!$A:$C,3,0),"")</f>
        <v>1b 7% | 3b 22% | 8b 27%</v>
      </c>
      <c r="DK1102" s="1"/>
      <c r="DL1102" s="1"/>
      <c r="DM1102" s="6" t="str">
        <f>+IFERROR(VALUE(RIGHT(Tabla20[[#This Row],[B2B]],6)),"")</f>
        <v/>
      </c>
      <c r="DN1102" s="6" t="str">
        <f>+IFERROR(VLOOKUP(DL1102,Auxiliar!$A:$C,2,0),"")</f>
        <v/>
      </c>
      <c r="DO1102" s="7" t="str">
        <f>+IFERROR(VLOOKUP(DL1102,Auxiliar!$A:$C,3,0),"")</f>
        <v/>
      </c>
      <c r="DQ1102" s="1">
        <v>10384</v>
      </c>
      <c r="DR1102" s="12" t="s">
        <v>24</v>
      </c>
      <c r="DS1102" s="6">
        <f>+IFERROR(VALUE(RIGHT(Tabla21[[#This Row],[B2B]],6)),"")</f>
        <v>10384</v>
      </c>
      <c r="DT1102" s="6" t="str">
        <f>+IFERROR(VLOOKUP(DR1102,Auxiliar!$A:$C,2,0),"")</f>
        <v>CORONA PORRON</v>
      </c>
      <c r="DU1102" s="7" t="str">
        <f>+IFERROR(VLOOKUP(DR1102,Auxiliar!$A:$C,3,0),"")</f>
        <v>1b 5% | 20b 0%</v>
      </c>
      <c r="DW1102" s="1"/>
      <c r="DX1102" s="12"/>
      <c r="DY1102" s="6" t="str">
        <f>+IFERROR(VALUE(RIGHT(Tabla22[[#This Row],[B2B]],6)),"")</f>
        <v/>
      </c>
      <c r="DZ1102" s="6" t="str">
        <f>+IFERROR(VLOOKUP(DX1102,Auxiliar!$A:$C,2,0),"")</f>
        <v/>
      </c>
      <c r="EA1102" s="7" t="str">
        <f>+IFERROR(VLOOKUP(DX1102,Auxiliar!$A:$C,3,0),"")</f>
        <v/>
      </c>
      <c r="EC1102" s="1"/>
      <c r="ED1102" s="12"/>
      <c r="EE1102" s="6" t="str">
        <f>+IFERROR(VALUE(RIGHT(Tabla23[[#This Row],[B2B]],6)),"")</f>
        <v/>
      </c>
      <c r="EF1102" s="6" t="str">
        <f>+IFERROR(VLOOKUP(ED1102,Auxiliar!$A:$C,2,0),"")</f>
        <v/>
      </c>
      <c r="EG1102" s="7" t="str">
        <f>+IFERROR(VLOOKUP(ED1102,Auxiliar!$A:$C,3,0),"")</f>
        <v/>
      </c>
      <c r="EI1102" s="1"/>
      <c r="EJ1102" s="12"/>
      <c r="EK1102" s="6" t="str">
        <f>+IFERROR(VALUE(RIGHT(Tabla24[[#This Row],[B2B]],6)),"")</f>
        <v/>
      </c>
      <c r="EL1102" s="6" t="str">
        <f>+IFERROR(VLOOKUP(EJ1102,Auxiliar!$A:$C,2,0),"")</f>
        <v/>
      </c>
      <c r="EM1102" s="7" t="str">
        <f>+IFERROR(VLOOKUP(EJ1102,Auxiliar!$A:$C,3,0),"")</f>
        <v/>
      </c>
      <c r="EO1102" s="1"/>
      <c r="EP1102" s="12"/>
      <c r="EQ1102" s="6" t="str">
        <f>+IFERROR(VALUE(RIGHT(Tabla25[[#This Row],[B2B]],6)),"")</f>
        <v/>
      </c>
      <c r="ER1102" s="6" t="str">
        <f>+IFERROR(VLOOKUP(EP1102,Auxiliar!$A:$C,2,0),"")</f>
        <v/>
      </c>
      <c r="ES1102" s="7" t="str">
        <f>+IFERROR(VLOOKUP(EP1102,Auxiliar!$A:$C,3,0),"")</f>
        <v/>
      </c>
      <c r="EU1102" s="1"/>
      <c r="EV1102" s="12"/>
      <c r="EW1102" s="6" t="str">
        <f>+IFERROR(VALUE(RIGHT(Tabla26[[#This Row],[B2B]],6)),"")</f>
        <v/>
      </c>
      <c r="EX1102" s="6" t="str">
        <f>+IFERROR(VLOOKUP(EV1102,Auxiliar!$A:$C,2,0),"")</f>
        <v/>
      </c>
      <c r="EY1102" s="7" t="str">
        <f>+IFERROR(VLOOKUP(EV1102,Auxiliar!$A:$C,3,0),"")</f>
        <v/>
      </c>
      <c r="EZ1102" s="1"/>
      <c r="FA1102" s="12"/>
      <c r="FB1102" s="6" t="str">
        <f>+IFERROR(VALUE(RIGHT(Tabla27[[#This Row],[B2B]],6)),"")</f>
        <v/>
      </c>
      <c r="FC1102" s="6" t="str">
        <f>+IFERROR(VLOOKUP(FA1102,Auxiliar!$A:$C,2,0),"")</f>
        <v/>
      </c>
      <c r="FD1102" s="7" t="str">
        <f>+IFERROR(VLOOKUP(FA1102,Auxiliar!$A:$C,3,0),"")</f>
        <v/>
      </c>
      <c r="FE1102" s="1"/>
      <c r="FF1102" s="12"/>
      <c r="FG1102" s="6" t="str">
        <f>+IFERROR(VALUE(RIGHT(Tabla28[[#This Row],[B2B]],6)),"")</f>
        <v/>
      </c>
      <c r="FH1102" s="6" t="str">
        <f>+IFERROR(VLOOKUP(FF1102,Auxiliar!$A:$C,2,0),"")</f>
        <v/>
      </c>
      <c r="FI1102" s="7" t="str">
        <f>+IFERROR(VLOOKUP(FF1102,Auxiliar!$A:$C,3,0),"")</f>
        <v/>
      </c>
      <c r="FJ1102" s="1"/>
      <c r="FK1102" s="12"/>
      <c r="FL1102" s="6" t="str">
        <f>+IFERROR(VALUE(RIGHT(Tabla29[[#This Row],[B2B]],6)),"")</f>
        <v/>
      </c>
      <c r="FM1102" s="6" t="str">
        <f>+IFERROR(VLOOKUP(FK1102,Auxiliar!$A:$C,2,0),"")</f>
        <v/>
      </c>
      <c r="FN1102" s="7" t="str">
        <f>+IFERROR(VLOOKUP(FK1102,Auxiliar!$A:$C,3,0),"")</f>
        <v/>
      </c>
      <c r="FO1102" s="1"/>
      <c r="FP1102" s="12"/>
      <c r="FQ1102" s="6" t="str">
        <f>+IFERROR(VALUE(RIGHT(Tabla30[[#This Row],[B2B]],6)),"")</f>
        <v/>
      </c>
      <c r="FR1102" s="6" t="str">
        <f>+IFERROR(VLOOKUP(FP1102,Auxiliar!$A:$C,2,0),"")</f>
        <v/>
      </c>
      <c r="FS1102" s="7"/>
      <c r="FT1102" s="1"/>
      <c r="FU1102" s="12"/>
      <c r="FV1102" s="6" t="str">
        <f>+IFERROR(VALUE(RIGHT(Tabla31[[#This Row],[B2B]],6)),"")</f>
        <v/>
      </c>
      <c r="FW1102" s="6" t="str">
        <f>+IFERROR(VLOOKUP(FU1102,Auxiliar!$A:$C,2,0),"")</f>
        <v/>
      </c>
      <c r="FX1102" s="7" t="str">
        <f>+IFERROR(VLOOKUP(FU1102,Auxiliar!$A:$C,3,0),"")</f>
        <v/>
      </c>
      <c r="FY1102" s="1"/>
      <c r="FZ1102" s="12"/>
      <c r="GA1102" s="6" t="str">
        <f>+IFERROR(VALUE(RIGHT(Tabla32[[#This Row],[B2B]],6)),"")</f>
        <v/>
      </c>
      <c r="GB1102" s="6" t="str">
        <f>+IFERROR(VLOOKUP(FZ1102,Auxiliar!$A:$C,2,0),"")</f>
        <v/>
      </c>
      <c r="GC1102" s="7" t="str">
        <f>+IFERROR(VLOOKUP(FZ1102,Auxiliar!$A:$C,3,0),"")</f>
        <v/>
      </c>
      <c r="GD1102" s="1"/>
      <c r="GE1102" s="12"/>
      <c r="GF1102" s="6" t="str">
        <f>+IFERROR(VALUE(RIGHT(Tabla33[[#This Row],[B2B]],6)),"")</f>
        <v/>
      </c>
      <c r="GG1102" s="6" t="str">
        <f>+IFERROR(VLOOKUP(GE1102,Auxiliar!$A:$C,2,0),"")</f>
        <v/>
      </c>
      <c r="GH1102" s="7" t="str">
        <f>+IFERROR(VLOOKUP(GE1102,Auxiliar!$A:$C,3,0),"")</f>
        <v/>
      </c>
    </row>
    <row r="1103" spans="37:190" x14ac:dyDescent="0.25">
      <c r="AK1103" s="1">
        <v>20037</v>
      </c>
      <c r="AL1103" s="1" t="s">
        <v>30</v>
      </c>
      <c r="AM1103" s="6">
        <f>+IFERROR(VALUE(RIGHT(Tabla7[[#This Row],[B2B]],6)),"")</f>
        <v>20037</v>
      </c>
      <c r="AN1103" s="6" t="str">
        <f>+IFERROR(VLOOKUP(AL1103,Auxiliar!$A:$C,2,0),"")</f>
        <v>LATONES</v>
      </c>
      <c r="AO1103" s="7" t="str">
        <f>+IFERROR(VLOOKUP(AL1103,Auxiliar!$A:$C,3,0),"")</f>
        <v>1b 4% | 5b 7% | 97b 0%</v>
      </c>
      <c r="AW1103" s="1"/>
      <c r="AX1103" s="1" t="s">
        <v>32</v>
      </c>
      <c r="AY1103" s="6" t="str">
        <f>+IFERROR(VALUE(RIGHT(Tabla9[[#This Row],[B2B]],6)),"")</f>
        <v/>
      </c>
      <c r="AZ1103" s="6" t="str">
        <f>+IFERROR(VLOOKUP(AX1103,Auxiliar!$A:$C,2,0),"")</f>
        <v>LATONES</v>
      </c>
      <c r="BA1103" s="7" t="str">
        <f>+IFERROR(VLOOKUP(AX1103,Auxiliar!$A:$C,3,0),"")</f>
        <v>2b 3% | 4b 4% | 6b 5% | 10b 8%  | 385b 0%</v>
      </c>
      <c r="CA1103" s="1">
        <v>10393</v>
      </c>
      <c r="CB1103" s="1" t="s">
        <v>35</v>
      </c>
      <c r="CC1103" s="6">
        <f>+IFERROR(VALUE(RIGHT(Tabla14[[#This Row],[B2B]],6)),"")</f>
        <v>10393</v>
      </c>
      <c r="CD1103" s="6" t="str">
        <f>+IFERROR(VLOOKUP(CB1103,Auxiliar!$A:$C,2,0),"")</f>
        <v>Corona 710cc</v>
      </c>
      <c r="CE1103" s="7" t="str">
        <f>+IFERROR(VLOOKUP(CB1103,Auxiliar!$A:$C,3,0),"")</f>
        <v>1b 10% | 85b 0%</v>
      </c>
      <c r="CM1103" s="1">
        <v>10404</v>
      </c>
      <c r="CN1103" s="1" t="s">
        <v>20</v>
      </c>
      <c r="CO1103" s="6">
        <v>10404</v>
      </c>
      <c r="CP1103" s="6" t="s">
        <v>20</v>
      </c>
      <c r="CQ1103" s="7" t="s">
        <v>21</v>
      </c>
      <c r="CY1103" s="1">
        <v>10404</v>
      </c>
      <c r="CZ1103" s="1" t="s">
        <v>16</v>
      </c>
      <c r="DA1103" s="6">
        <f>+IFERROR(VALUE(RIGHT(Tabla18[[#This Row],[B2B]],6)),"")</f>
        <v>10404</v>
      </c>
      <c r="DB1103" s="6" t="str">
        <f>+IFERROR(VLOOKUP(CZ1103,Auxiliar!$A:$C,2,0),"")</f>
        <v>PREMIUM</v>
      </c>
      <c r="DC1103" s="7" t="str">
        <f>+IFERROR(VLOOKUP(CZ1103,Auxiliar!$A:$C,3,0),"")</f>
        <v>0b 0% | 2b 2% | 5b 3,5% | 10b 5%</v>
      </c>
      <c r="DE1103" s="1">
        <v>10404</v>
      </c>
      <c r="DF1103" s="1" t="s">
        <v>19</v>
      </c>
      <c r="DG1103" s="6">
        <f>+IFERROR(VALUE(RIGHT(Tabla19[[#This Row],[B2B]],6)),"")</f>
        <v>10404</v>
      </c>
      <c r="DH1103" s="6" t="str">
        <f>+IFERROR(VLOOKUP(DF1103,Auxiliar!$A:$C,2,0),"")</f>
        <v>MICHELOB</v>
      </c>
      <c r="DI1103" s="7" t="str">
        <f>+IFERROR(VLOOKUP(DF1103,Auxiliar!$A:$C,3,0),"")</f>
        <v>1b 7% | 3b 22% | 8b 27%</v>
      </c>
      <c r="DK1103" s="1"/>
      <c r="DL1103" s="1"/>
      <c r="DM1103" s="6" t="str">
        <f>+IFERROR(VALUE(RIGHT(Tabla20[[#This Row],[B2B]],6)),"")</f>
        <v/>
      </c>
      <c r="DN1103" s="6" t="str">
        <f>+IFERROR(VLOOKUP(DL1103,Auxiliar!$A:$C,2,0),"")</f>
        <v/>
      </c>
      <c r="DO1103" s="7" t="str">
        <f>+IFERROR(VLOOKUP(DL1103,Auxiliar!$A:$C,3,0),"")</f>
        <v/>
      </c>
      <c r="DQ1103" s="1">
        <v>10386</v>
      </c>
      <c r="DR1103" s="12" t="s">
        <v>24</v>
      </c>
      <c r="DS1103" s="6">
        <f>+IFERROR(VALUE(RIGHT(Tabla21[[#This Row],[B2B]],6)),"")</f>
        <v>10386</v>
      </c>
      <c r="DT1103" s="6" t="str">
        <f>+IFERROR(VLOOKUP(DR1103,Auxiliar!$A:$C,2,0),"")</f>
        <v>CORONA PORRON</v>
      </c>
      <c r="DU1103" s="7" t="str">
        <f>+IFERROR(VLOOKUP(DR1103,Auxiliar!$A:$C,3,0),"")</f>
        <v>1b 5% | 20b 0%</v>
      </c>
      <c r="DW1103" s="1"/>
      <c r="DX1103" s="12"/>
      <c r="DY1103" s="6" t="str">
        <f>+IFERROR(VALUE(RIGHT(Tabla22[[#This Row],[B2B]],6)),"")</f>
        <v/>
      </c>
      <c r="DZ1103" s="6" t="str">
        <f>+IFERROR(VLOOKUP(DX1103,Auxiliar!$A:$C,2,0),"")</f>
        <v/>
      </c>
      <c r="EA1103" s="7" t="str">
        <f>+IFERROR(VLOOKUP(DX1103,Auxiliar!$A:$C,3,0),"")</f>
        <v/>
      </c>
      <c r="EC1103" s="1"/>
      <c r="ED1103" s="12"/>
      <c r="EE1103" s="6" t="str">
        <f>+IFERROR(VALUE(RIGHT(Tabla23[[#This Row],[B2B]],6)),"")</f>
        <v/>
      </c>
      <c r="EF1103" s="6" t="str">
        <f>+IFERROR(VLOOKUP(ED1103,Auxiliar!$A:$C,2,0),"")</f>
        <v/>
      </c>
      <c r="EG1103" s="7" t="str">
        <f>+IFERROR(VLOOKUP(ED1103,Auxiliar!$A:$C,3,0),"")</f>
        <v/>
      </c>
      <c r="EI1103" s="1"/>
      <c r="EJ1103" s="12"/>
      <c r="EK1103" s="6" t="str">
        <f>+IFERROR(VALUE(RIGHT(Tabla24[[#This Row],[B2B]],6)),"")</f>
        <v/>
      </c>
      <c r="EL1103" s="6" t="str">
        <f>+IFERROR(VLOOKUP(EJ1103,Auxiliar!$A:$C,2,0),"")</f>
        <v/>
      </c>
      <c r="EM1103" s="7" t="str">
        <f>+IFERROR(VLOOKUP(EJ1103,Auxiliar!$A:$C,3,0),"")</f>
        <v/>
      </c>
      <c r="EO1103" s="1"/>
      <c r="EP1103" s="12"/>
      <c r="EQ1103" s="6" t="str">
        <f>+IFERROR(VALUE(RIGHT(Tabla25[[#This Row],[B2B]],6)),"")</f>
        <v/>
      </c>
      <c r="ER1103" s="6" t="str">
        <f>+IFERROR(VLOOKUP(EP1103,Auxiliar!$A:$C,2,0),"")</f>
        <v/>
      </c>
      <c r="ES1103" s="7" t="str">
        <f>+IFERROR(VLOOKUP(EP1103,Auxiliar!$A:$C,3,0),"")</f>
        <v/>
      </c>
      <c r="EU1103" s="1"/>
      <c r="EV1103" s="12"/>
      <c r="EW1103" s="6" t="str">
        <f>+IFERROR(VALUE(RIGHT(Tabla26[[#This Row],[B2B]],6)),"")</f>
        <v/>
      </c>
      <c r="EX1103" s="6" t="str">
        <f>+IFERROR(VLOOKUP(EV1103,Auxiliar!$A:$C,2,0),"")</f>
        <v/>
      </c>
      <c r="EY1103" s="7" t="str">
        <f>+IFERROR(VLOOKUP(EV1103,Auxiliar!$A:$C,3,0),"")</f>
        <v/>
      </c>
      <c r="EZ1103" s="1"/>
      <c r="FA1103" s="12"/>
      <c r="FB1103" s="6" t="str">
        <f>+IFERROR(VALUE(RIGHT(Tabla27[[#This Row],[B2B]],6)),"")</f>
        <v/>
      </c>
      <c r="FC1103" s="6" t="str">
        <f>+IFERROR(VLOOKUP(FA1103,Auxiliar!$A:$C,2,0),"")</f>
        <v/>
      </c>
      <c r="FD1103" s="7" t="str">
        <f>+IFERROR(VLOOKUP(FA1103,Auxiliar!$A:$C,3,0),"")</f>
        <v/>
      </c>
      <c r="FE1103" s="1"/>
      <c r="FF1103" s="12"/>
      <c r="FG1103" s="6" t="str">
        <f>+IFERROR(VALUE(RIGHT(Tabla28[[#This Row],[B2B]],6)),"")</f>
        <v/>
      </c>
      <c r="FH1103" s="6" t="str">
        <f>+IFERROR(VLOOKUP(FF1103,Auxiliar!$A:$C,2,0),"")</f>
        <v/>
      </c>
      <c r="FI1103" s="7" t="str">
        <f>+IFERROR(VLOOKUP(FF1103,Auxiliar!$A:$C,3,0),"")</f>
        <v/>
      </c>
      <c r="FJ1103" s="1"/>
      <c r="FK1103" s="12"/>
      <c r="FL1103" s="6" t="str">
        <f>+IFERROR(VALUE(RIGHT(Tabla29[[#This Row],[B2B]],6)),"")</f>
        <v/>
      </c>
      <c r="FM1103" s="6" t="str">
        <f>+IFERROR(VLOOKUP(FK1103,Auxiliar!$A:$C,2,0),"")</f>
        <v/>
      </c>
      <c r="FN1103" s="7" t="str">
        <f>+IFERROR(VLOOKUP(FK1103,Auxiliar!$A:$C,3,0),"")</f>
        <v/>
      </c>
      <c r="FO1103" s="1"/>
      <c r="FP1103" s="12"/>
      <c r="FQ1103" s="6" t="str">
        <f>+IFERROR(VALUE(RIGHT(Tabla30[[#This Row],[B2B]],6)),"")</f>
        <v/>
      </c>
      <c r="FR1103" s="6" t="str">
        <f>+IFERROR(VLOOKUP(FP1103,Auxiliar!$A:$C,2,0),"")</f>
        <v/>
      </c>
      <c r="FS1103" s="7"/>
      <c r="FT1103" s="1"/>
      <c r="FU1103" s="12"/>
      <c r="FV1103" s="6" t="str">
        <f>+IFERROR(VALUE(RIGHT(Tabla31[[#This Row],[B2B]],6)),"")</f>
        <v/>
      </c>
      <c r="FW1103" s="6" t="str">
        <f>+IFERROR(VLOOKUP(FU1103,Auxiliar!$A:$C,2,0),"")</f>
        <v/>
      </c>
      <c r="FX1103" s="7" t="str">
        <f>+IFERROR(VLOOKUP(FU1103,Auxiliar!$A:$C,3,0),"")</f>
        <v/>
      </c>
      <c r="FY1103" s="1"/>
      <c r="FZ1103" s="12"/>
      <c r="GA1103" s="6" t="str">
        <f>+IFERROR(VALUE(RIGHT(Tabla32[[#This Row],[B2B]],6)),"")</f>
        <v/>
      </c>
      <c r="GB1103" s="6" t="str">
        <f>+IFERROR(VLOOKUP(FZ1103,Auxiliar!$A:$C,2,0),"")</f>
        <v/>
      </c>
      <c r="GC1103" s="7" t="str">
        <f>+IFERROR(VLOOKUP(FZ1103,Auxiliar!$A:$C,3,0),"")</f>
        <v/>
      </c>
      <c r="GD1103" s="1"/>
      <c r="GE1103" s="12"/>
      <c r="GF1103" s="6" t="str">
        <f>+IFERROR(VALUE(RIGHT(Tabla33[[#This Row],[B2B]],6)),"")</f>
        <v/>
      </c>
      <c r="GG1103" s="6" t="str">
        <f>+IFERROR(VLOOKUP(GE1103,Auxiliar!$A:$C,2,0),"")</f>
        <v/>
      </c>
      <c r="GH1103" s="7" t="str">
        <f>+IFERROR(VLOOKUP(GE1103,Auxiliar!$A:$C,3,0),"")</f>
        <v/>
      </c>
    </row>
    <row r="1104" spans="37:190" x14ac:dyDescent="0.25">
      <c r="AK1104" s="1">
        <v>20047</v>
      </c>
      <c r="AL1104" s="1" t="s">
        <v>30</v>
      </c>
      <c r="AM1104" s="6">
        <f>+IFERROR(VALUE(RIGHT(Tabla7[[#This Row],[B2B]],6)),"")</f>
        <v>20047</v>
      </c>
      <c r="AN1104" s="6" t="str">
        <f>+IFERROR(VLOOKUP(AL1104,Auxiliar!$A:$C,2,0),"")</f>
        <v>LATONES</v>
      </c>
      <c r="AO1104" s="7" t="str">
        <f>+IFERROR(VLOOKUP(AL1104,Auxiliar!$A:$C,3,0),"")</f>
        <v>1b 4% | 5b 7% | 97b 0%</v>
      </c>
      <c r="AW1104" s="1"/>
      <c r="AX1104" s="1" t="s">
        <v>32</v>
      </c>
      <c r="AY1104" s="6" t="str">
        <f>+IFERROR(VALUE(RIGHT(Tabla9[[#This Row],[B2B]],6)),"")</f>
        <v/>
      </c>
      <c r="AZ1104" s="6" t="str">
        <f>+IFERROR(VLOOKUP(AX1104,Auxiliar!$A:$C,2,0),"")</f>
        <v>LATONES</v>
      </c>
      <c r="BA1104" s="7" t="str">
        <f>+IFERROR(VLOOKUP(AX1104,Auxiliar!$A:$C,3,0),"")</f>
        <v>2b 3% | 4b 4% | 6b 5% | 10b 8%  | 385b 0%</v>
      </c>
      <c r="CA1104" s="1">
        <v>10394</v>
      </c>
      <c r="CB1104" s="1" t="s">
        <v>35</v>
      </c>
      <c r="CC1104" s="6">
        <f>+IFERROR(VALUE(RIGHT(Tabla14[[#This Row],[B2B]],6)),"")</f>
        <v>10394</v>
      </c>
      <c r="CD1104" s="6" t="str">
        <f>+IFERROR(VLOOKUP(CB1104,Auxiliar!$A:$C,2,0),"")</f>
        <v>Corona 710cc</v>
      </c>
      <c r="CE1104" s="7" t="str">
        <f>+IFERROR(VLOOKUP(CB1104,Auxiliar!$A:$C,3,0),"")</f>
        <v>1b 10% | 85b 0%</v>
      </c>
      <c r="CM1104" s="1">
        <v>10411</v>
      </c>
      <c r="CN1104" s="1" t="s">
        <v>20</v>
      </c>
      <c r="CO1104" s="6">
        <v>10411</v>
      </c>
      <c r="CP1104" s="6" t="s">
        <v>20</v>
      </c>
      <c r="CQ1104" s="7" t="s">
        <v>21</v>
      </c>
      <c r="CY1104" s="1">
        <v>10411</v>
      </c>
      <c r="CZ1104" s="1" t="s">
        <v>16</v>
      </c>
      <c r="DA1104" s="6">
        <f>+IFERROR(VALUE(RIGHT(Tabla18[[#This Row],[B2B]],6)),"")</f>
        <v>10411</v>
      </c>
      <c r="DB1104" s="6" t="str">
        <f>+IFERROR(VLOOKUP(CZ1104,Auxiliar!$A:$C,2,0),"")</f>
        <v>PREMIUM</v>
      </c>
      <c r="DC1104" s="7" t="str">
        <f>+IFERROR(VLOOKUP(CZ1104,Auxiliar!$A:$C,3,0),"")</f>
        <v>0b 0% | 2b 2% | 5b 3,5% | 10b 5%</v>
      </c>
      <c r="DE1104" s="1">
        <v>10411</v>
      </c>
      <c r="DF1104" s="1" t="s">
        <v>19</v>
      </c>
      <c r="DG1104" s="6">
        <f>+IFERROR(VALUE(RIGHT(Tabla19[[#This Row],[B2B]],6)),"")</f>
        <v>10411</v>
      </c>
      <c r="DH1104" s="6" t="str">
        <f>+IFERROR(VLOOKUP(DF1104,Auxiliar!$A:$C,2,0),"")</f>
        <v>MICHELOB</v>
      </c>
      <c r="DI1104" s="7" t="str">
        <f>+IFERROR(VLOOKUP(DF1104,Auxiliar!$A:$C,3,0),"")</f>
        <v>1b 7% | 3b 22% | 8b 27%</v>
      </c>
      <c r="DK1104" s="1"/>
      <c r="DL1104" s="1"/>
      <c r="DM1104" s="6" t="str">
        <f>+IFERROR(VALUE(RIGHT(Tabla20[[#This Row],[B2B]],6)),"")</f>
        <v/>
      </c>
      <c r="DN1104" s="6" t="str">
        <f>+IFERROR(VLOOKUP(DL1104,Auxiliar!$A:$C,2,0),"")</f>
        <v/>
      </c>
      <c r="DO1104" s="7" t="str">
        <f>+IFERROR(VLOOKUP(DL1104,Auxiliar!$A:$C,3,0),"")</f>
        <v/>
      </c>
      <c r="DQ1104" s="1">
        <v>10392</v>
      </c>
      <c r="DR1104" s="12" t="s">
        <v>24</v>
      </c>
      <c r="DS1104" s="6">
        <f>+IFERROR(VALUE(RIGHT(Tabla21[[#This Row],[B2B]],6)),"")</f>
        <v>10392</v>
      </c>
      <c r="DT1104" s="6" t="str">
        <f>+IFERROR(VLOOKUP(DR1104,Auxiliar!$A:$C,2,0),"")</f>
        <v>CORONA PORRON</v>
      </c>
      <c r="DU1104" s="7" t="str">
        <f>+IFERROR(VLOOKUP(DR1104,Auxiliar!$A:$C,3,0),"")</f>
        <v>1b 5% | 20b 0%</v>
      </c>
      <c r="DW1104" s="1"/>
      <c r="DX1104" s="12"/>
      <c r="DY1104" s="6" t="str">
        <f>+IFERROR(VALUE(RIGHT(Tabla22[[#This Row],[B2B]],6)),"")</f>
        <v/>
      </c>
      <c r="DZ1104" s="6" t="str">
        <f>+IFERROR(VLOOKUP(DX1104,Auxiliar!$A:$C,2,0),"")</f>
        <v/>
      </c>
      <c r="EA1104" s="7" t="str">
        <f>+IFERROR(VLOOKUP(DX1104,Auxiliar!$A:$C,3,0),"")</f>
        <v/>
      </c>
      <c r="EC1104" s="1"/>
      <c r="ED1104" s="12"/>
      <c r="EE1104" s="6" t="str">
        <f>+IFERROR(VALUE(RIGHT(Tabla23[[#This Row],[B2B]],6)),"")</f>
        <v/>
      </c>
      <c r="EF1104" s="6" t="str">
        <f>+IFERROR(VLOOKUP(ED1104,Auxiliar!$A:$C,2,0),"")</f>
        <v/>
      </c>
      <c r="EG1104" s="7" t="str">
        <f>+IFERROR(VLOOKUP(ED1104,Auxiliar!$A:$C,3,0),"")</f>
        <v/>
      </c>
      <c r="EI1104" s="1"/>
      <c r="EJ1104" s="12"/>
      <c r="EK1104" s="6" t="str">
        <f>+IFERROR(VALUE(RIGHT(Tabla24[[#This Row],[B2B]],6)),"")</f>
        <v/>
      </c>
      <c r="EL1104" s="6" t="str">
        <f>+IFERROR(VLOOKUP(EJ1104,Auxiliar!$A:$C,2,0),"")</f>
        <v/>
      </c>
      <c r="EM1104" s="7" t="str">
        <f>+IFERROR(VLOOKUP(EJ1104,Auxiliar!$A:$C,3,0),"")</f>
        <v/>
      </c>
      <c r="EO1104" s="1"/>
      <c r="EP1104" s="12"/>
      <c r="EQ1104" s="6" t="str">
        <f>+IFERROR(VALUE(RIGHT(Tabla25[[#This Row],[B2B]],6)),"")</f>
        <v/>
      </c>
      <c r="ER1104" s="6" t="str">
        <f>+IFERROR(VLOOKUP(EP1104,Auxiliar!$A:$C,2,0),"")</f>
        <v/>
      </c>
      <c r="ES1104" s="7" t="str">
        <f>+IFERROR(VLOOKUP(EP1104,Auxiliar!$A:$C,3,0),"")</f>
        <v/>
      </c>
      <c r="EU1104" s="1"/>
      <c r="EV1104" s="12"/>
      <c r="EW1104" s="6" t="str">
        <f>+IFERROR(VALUE(RIGHT(Tabla26[[#This Row],[B2B]],6)),"")</f>
        <v/>
      </c>
      <c r="EX1104" s="6" t="str">
        <f>+IFERROR(VLOOKUP(EV1104,Auxiliar!$A:$C,2,0),"")</f>
        <v/>
      </c>
      <c r="EY1104" s="7" t="str">
        <f>+IFERROR(VLOOKUP(EV1104,Auxiliar!$A:$C,3,0),"")</f>
        <v/>
      </c>
      <c r="EZ1104" s="1"/>
      <c r="FA1104" s="12"/>
      <c r="FB1104" s="6" t="str">
        <f>+IFERROR(VALUE(RIGHT(Tabla27[[#This Row],[B2B]],6)),"")</f>
        <v/>
      </c>
      <c r="FC1104" s="6" t="str">
        <f>+IFERROR(VLOOKUP(FA1104,Auxiliar!$A:$C,2,0),"")</f>
        <v/>
      </c>
      <c r="FD1104" s="7" t="str">
        <f>+IFERROR(VLOOKUP(FA1104,Auxiliar!$A:$C,3,0),"")</f>
        <v/>
      </c>
      <c r="FE1104" s="1"/>
      <c r="FF1104" s="12"/>
      <c r="FG1104" s="6" t="str">
        <f>+IFERROR(VALUE(RIGHT(Tabla28[[#This Row],[B2B]],6)),"")</f>
        <v/>
      </c>
      <c r="FH1104" s="6" t="str">
        <f>+IFERROR(VLOOKUP(FF1104,Auxiliar!$A:$C,2,0),"")</f>
        <v/>
      </c>
      <c r="FI1104" s="7" t="str">
        <f>+IFERROR(VLOOKUP(FF1104,Auxiliar!$A:$C,3,0),"")</f>
        <v/>
      </c>
      <c r="FJ1104" s="1"/>
      <c r="FK1104" s="12"/>
      <c r="FL1104" s="6" t="str">
        <f>+IFERROR(VALUE(RIGHT(Tabla29[[#This Row],[B2B]],6)),"")</f>
        <v/>
      </c>
      <c r="FM1104" s="6" t="str">
        <f>+IFERROR(VLOOKUP(FK1104,Auxiliar!$A:$C,2,0),"")</f>
        <v/>
      </c>
      <c r="FN1104" s="7" t="str">
        <f>+IFERROR(VLOOKUP(FK1104,Auxiliar!$A:$C,3,0),"")</f>
        <v/>
      </c>
      <c r="FO1104" s="1"/>
      <c r="FP1104" s="12"/>
      <c r="FQ1104" s="6" t="str">
        <f>+IFERROR(VALUE(RIGHT(Tabla30[[#This Row],[B2B]],6)),"")</f>
        <v/>
      </c>
      <c r="FR1104" s="6" t="str">
        <f>+IFERROR(VLOOKUP(FP1104,Auxiliar!$A:$C,2,0),"")</f>
        <v/>
      </c>
      <c r="FS1104" s="7"/>
      <c r="FT1104" s="1"/>
      <c r="FU1104" s="12"/>
      <c r="FV1104" s="6" t="str">
        <f>+IFERROR(VALUE(RIGHT(Tabla31[[#This Row],[B2B]],6)),"")</f>
        <v/>
      </c>
      <c r="FW1104" s="6" t="str">
        <f>+IFERROR(VLOOKUP(FU1104,Auxiliar!$A:$C,2,0),"")</f>
        <v/>
      </c>
      <c r="FX1104" s="7" t="str">
        <f>+IFERROR(VLOOKUP(FU1104,Auxiliar!$A:$C,3,0),"")</f>
        <v/>
      </c>
      <c r="FY1104" s="1"/>
      <c r="FZ1104" s="12"/>
      <c r="GA1104" s="6" t="str">
        <f>+IFERROR(VALUE(RIGHT(Tabla32[[#This Row],[B2B]],6)),"")</f>
        <v/>
      </c>
      <c r="GB1104" s="6" t="str">
        <f>+IFERROR(VLOOKUP(FZ1104,Auxiliar!$A:$C,2,0),"")</f>
        <v/>
      </c>
      <c r="GC1104" s="7" t="str">
        <f>+IFERROR(VLOOKUP(FZ1104,Auxiliar!$A:$C,3,0),"")</f>
        <v/>
      </c>
      <c r="GD1104" s="1"/>
      <c r="GE1104" s="12"/>
      <c r="GF1104" s="6" t="str">
        <f>+IFERROR(VALUE(RIGHT(Tabla33[[#This Row],[B2B]],6)),"")</f>
        <v/>
      </c>
      <c r="GG1104" s="6" t="str">
        <f>+IFERROR(VLOOKUP(GE1104,Auxiliar!$A:$C,2,0),"")</f>
        <v/>
      </c>
      <c r="GH1104" s="7" t="str">
        <f>+IFERROR(VLOOKUP(GE1104,Auxiliar!$A:$C,3,0),"")</f>
        <v/>
      </c>
    </row>
    <row r="1105" spans="37:190" x14ac:dyDescent="0.25">
      <c r="AK1105" s="1">
        <v>20056</v>
      </c>
      <c r="AL1105" s="1" t="s">
        <v>30</v>
      </c>
      <c r="AM1105" s="6">
        <f>+IFERROR(VALUE(RIGHT(Tabla7[[#This Row],[B2B]],6)),"")</f>
        <v>20056</v>
      </c>
      <c r="AN1105" s="6" t="str">
        <f>+IFERROR(VLOOKUP(AL1105,Auxiliar!$A:$C,2,0),"")</f>
        <v>LATONES</v>
      </c>
      <c r="AO1105" s="7" t="str">
        <f>+IFERROR(VLOOKUP(AL1105,Auxiliar!$A:$C,3,0),"")</f>
        <v>1b 4% | 5b 7% | 97b 0%</v>
      </c>
      <c r="AW1105" s="1"/>
      <c r="AX1105" s="1" t="s">
        <v>32</v>
      </c>
      <c r="AY1105" s="6" t="str">
        <f>+IFERROR(VALUE(RIGHT(Tabla9[[#This Row],[B2B]],6)),"")</f>
        <v/>
      </c>
      <c r="AZ1105" s="6" t="str">
        <f>+IFERROR(VLOOKUP(AX1105,Auxiliar!$A:$C,2,0),"")</f>
        <v>LATONES</v>
      </c>
      <c r="BA1105" s="7" t="str">
        <f>+IFERROR(VLOOKUP(AX1105,Auxiliar!$A:$C,3,0),"")</f>
        <v>2b 3% | 4b 4% | 6b 5% | 10b 8%  | 385b 0%</v>
      </c>
      <c r="CA1105" s="1">
        <v>10395</v>
      </c>
      <c r="CB1105" s="1" t="s">
        <v>35</v>
      </c>
      <c r="CC1105" s="6">
        <f>+IFERROR(VALUE(RIGHT(Tabla14[[#This Row],[B2B]],6)),"")</f>
        <v>10395</v>
      </c>
      <c r="CD1105" s="6" t="str">
        <f>+IFERROR(VLOOKUP(CB1105,Auxiliar!$A:$C,2,0),"")</f>
        <v>Corona 710cc</v>
      </c>
      <c r="CE1105" s="7" t="str">
        <f>+IFERROR(VLOOKUP(CB1105,Auxiliar!$A:$C,3,0),"")</f>
        <v>1b 10% | 85b 0%</v>
      </c>
      <c r="CM1105" s="1">
        <v>10425</v>
      </c>
      <c r="CN1105" s="1" t="s">
        <v>20</v>
      </c>
      <c r="CO1105" s="6">
        <v>10425</v>
      </c>
      <c r="CP1105" s="6" t="s">
        <v>20</v>
      </c>
      <c r="CQ1105" s="7" t="s">
        <v>21</v>
      </c>
      <c r="CY1105" s="1">
        <v>10425</v>
      </c>
      <c r="CZ1105" s="1" t="s">
        <v>16</v>
      </c>
      <c r="DA1105" s="6">
        <f>+IFERROR(VALUE(RIGHT(Tabla18[[#This Row],[B2B]],6)),"")</f>
        <v>10425</v>
      </c>
      <c r="DB1105" s="6" t="str">
        <f>+IFERROR(VLOOKUP(CZ1105,Auxiliar!$A:$C,2,0),"")</f>
        <v>PREMIUM</v>
      </c>
      <c r="DC1105" s="7" t="str">
        <f>+IFERROR(VLOOKUP(CZ1105,Auxiliar!$A:$C,3,0),"")</f>
        <v>0b 0% | 2b 2% | 5b 3,5% | 10b 5%</v>
      </c>
      <c r="DE1105" s="1">
        <v>10425</v>
      </c>
      <c r="DF1105" s="1" t="s">
        <v>19</v>
      </c>
      <c r="DG1105" s="6">
        <f>+IFERROR(VALUE(RIGHT(Tabla19[[#This Row],[B2B]],6)),"")</f>
        <v>10425</v>
      </c>
      <c r="DH1105" s="6" t="str">
        <f>+IFERROR(VLOOKUP(DF1105,Auxiliar!$A:$C,2,0),"")</f>
        <v>MICHELOB</v>
      </c>
      <c r="DI1105" s="7" t="str">
        <f>+IFERROR(VLOOKUP(DF1105,Auxiliar!$A:$C,3,0),"")</f>
        <v>1b 7% | 3b 22% | 8b 27%</v>
      </c>
      <c r="DK1105" s="1"/>
      <c r="DL1105" s="1"/>
      <c r="DM1105" s="6" t="str">
        <f>+IFERROR(VALUE(RIGHT(Tabla20[[#This Row],[B2B]],6)),"")</f>
        <v/>
      </c>
      <c r="DN1105" s="6" t="str">
        <f>+IFERROR(VLOOKUP(DL1105,Auxiliar!$A:$C,2,0),"")</f>
        <v/>
      </c>
      <c r="DO1105" s="7" t="str">
        <f>+IFERROR(VLOOKUP(DL1105,Auxiliar!$A:$C,3,0),"")</f>
        <v/>
      </c>
      <c r="DQ1105" s="1">
        <v>10393</v>
      </c>
      <c r="DR1105" s="12" t="s">
        <v>24</v>
      </c>
      <c r="DS1105" s="6">
        <f>+IFERROR(VALUE(RIGHT(Tabla21[[#This Row],[B2B]],6)),"")</f>
        <v>10393</v>
      </c>
      <c r="DT1105" s="6" t="str">
        <f>+IFERROR(VLOOKUP(DR1105,Auxiliar!$A:$C,2,0),"")</f>
        <v>CORONA PORRON</v>
      </c>
      <c r="DU1105" s="7" t="str">
        <f>+IFERROR(VLOOKUP(DR1105,Auxiliar!$A:$C,3,0),"")</f>
        <v>1b 5% | 20b 0%</v>
      </c>
      <c r="DW1105" s="1"/>
      <c r="DX1105" s="12"/>
      <c r="DY1105" s="6" t="str">
        <f>+IFERROR(VALUE(RIGHT(Tabla22[[#This Row],[B2B]],6)),"")</f>
        <v/>
      </c>
      <c r="DZ1105" s="6" t="str">
        <f>+IFERROR(VLOOKUP(DX1105,Auxiliar!$A:$C,2,0),"")</f>
        <v/>
      </c>
      <c r="EA1105" s="7" t="str">
        <f>+IFERROR(VLOOKUP(DX1105,Auxiliar!$A:$C,3,0),"")</f>
        <v/>
      </c>
      <c r="EC1105" s="1"/>
      <c r="ED1105" s="12"/>
      <c r="EE1105" s="6" t="str">
        <f>+IFERROR(VALUE(RIGHT(Tabla23[[#This Row],[B2B]],6)),"")</f>
        <v/>
      </c>
      <c r="EF1105" s="6" t="str">
        <f>+IFERROR(VLOOKUP(ED1105,Auxiliar!$A:$C,2,0),"")</f>
        <v/>
      </c>
      <c r="EG1105" s="7" t="str">
        <f>+IFERROR(VLOOKUP(ED1105,Auxiliar!$A:$C,3,0),"")</f>
        <v/>
      </c>
      <c r="EI1105" s="1"/>
      <c r="EJ1105" s="12"/>
      <c r="EK1105" s="6" t="str">
        <f>+IFERROR(VALUE(RIGHT(Tabla24[[#This Row],[B2B]],6)),"")</f>
        <v/>
      </c>
      <c r="EL1105" s="6" t="str">
        <f>+IFERROR(VLOOKUP(EJ1105,Auxiliar!$A:$C,2,0),"")</f>
        <v/>
      </c>
      <c r="EM1105" s="7" t="str">
        <f>+IFERROR(VLOOKUP(EJ1105,Auxiliar!$A:$C,3,0),"")</f>
        <v/>
      </c>
      <c r="EO1105" s="1"/>
      <c r="EP1105" s="12"/>
      <c r="EQ1105" s="6" t="str">
        <f>+IFERROR(VALUE(RIGHT(Tabla25[[#This Row],[B2B]],6)),"")</f>
        <v/>
      </c>
      <c r="ER1105" s="6" t="str">
        <f>+IFERROR(VLOOKUP(EP1105,Auxiliar!$A:$C,2,0),"")</f>
        <v/>
      </c>
      <c r="ES1105" s="7" t="str">
        <f>+IFERROR(VLOOKUP(EP1105,Auxiliar!$A:$C,3,0),"")</f>
        <v/>
      </c>
      <c r="EU1105" s="1"/>
      <c r="EV1105" s="12"/>
      <c r="EW1105" s="6" t="str">
        <f>+IFERROR(VALUE(RIGHT(Tabla26[[#This Row],[B2B]],6)),"")</f>
        <v/>
      </c>
      <c r="EX1105" s="6" t="str">
        <f>+IFERROR(VLOOKUP(EV1105,Auxiliar!$A:$C,2,0),"")</f>
        <v/>
      </c>
      <c r="EY1105" s="7" t="str">
        <f>+IFERROR(VLOOKUP(EV1105,Auxiliar!$A:$C,3,0),"")</f>
        <v/>
      </c>
      <c r="EZ1105" s="1"/>
      <c r="FA1105" s="12"/>
      <c r="FB1105" s="6" t="str">
        <f>+IFERROR(VALUE(RIGHT(Tabla27[[#This Row],[B2B]],6)),"")</f>
        <v/>
      </c>
      <c r="FC1105" s="6" t="str">
        <f>+IFERROR(VLOOKUP(FA1105,Auxiliar!$A:$C,2,0),"")</f>
        <v/>
      </c>
      <c r="FD1105" s="7" t="str">
        <f>+IFERROR(VLOOKUP(FA1105,Auxiliar!$A:$C,3,0),"")</f>
        <v/>
      </c>
      <c r="FE1105" s="1"/>
      <c r="FF1105" s="12"/>
      <c r="FG1105" s="6" t="str">
        <f>+IFERROR(VALUE(RIGHT(Tabla28[[#This Row],[B2B]],6)),"")</f>
        <v/>
      </c>
      <c r="FH1105" s="6" t="str">
        <f>+IFERROR(VLOOKUP(FF1105,Auxiliar!$A:$C,2,0),"")</f>
        <v/>
      </c>
      <c r="FI1105" s="7" t="str">
        <f>+IFERROR(VLOOKUP(FF1105,Auxiliar!$A:$C,3,0),"")</f>
        <v/>
      </c>
      <c r="FJ1105" s="1"/>
      <c r="FK1105" s="12"/>
      <c r="FL1105" s="6" t="str">
        <f>+IFERROR(VALUE(RIGHT(Tabla29[[#This Row],[B2B]],6)),"")</f>
        <v/>
      </c>
      <c r="FM1105" s="6" t="str">
        <f>+IFERROR(VLOOKUP(FK1105,Auxiliar!$A:$C,2,0),"")</f>
        <v/>
      </c>
      <c r="FN1105" s="7" t="str">
        <f>+IFERROR(VLOOKUP(FK1105,Auxiliar!$A:$C,3,0),"")</f>
        <v/>
      </c>
      <c r="FO1105" s="1"/>
      <c r="FP1105" s="12"/>
      <c r="FQ1105" s="6" t="str">
        <f>+IFERROR(VALUE(RIGHT(Tabla30[[#This Row],[B2B]],6)),"")</f>
        <v/>
      </c>
      <c r="FR1105" s="6" t="str">
        <f>+IFERROR(VLOOKUP(FP1105,Auxiliar!$A:$C,2,0),"")</f>
        <v/>
      </c>
      <c r="FS1105" s="7"/>
      <c r="FT1105" s="1"/>
      <c r="FU1105" s="12"/>
      <c r="FV1105" s="6" t="str">
        <f>+IFERROR(VALUE(RIGHT(Tabla31[[#This Row],[B2B]],6)),"")</f>
        <v/>
      </c>
      <c r="FW1105" s="6" t="str">
        <f>+IFERROR(VLOOKUP(FU1105,Auxiliar!$A:$C,2,0),"")</f>
        <v/>
      </c>
      <c r="FX1105" s="7" t="str">
        <f>+IFERROR(VLOOKUP(FU1105,Auxiliar!$A:$C,3,0),"")</f>
        <v/>
      </c>
      <c r="FY1105" s="1"/>
      <c r="FZ1105" s="12"/>
      <c r="GA1105" s="6" t="str">
        <f>+IFERROR(VALUE(RIGHT(Tabla32[[#This Row],[B2B]],6)),"")</f>
        <v/>
      </c>
      <c r="GB1105" s="6" t="str">
        <f>+IFERROR(VLOOKUP(FZ1105,Auxiliar!$A:$C,2,0),"")</f>
        <v/>
      </c>
      <c r="GC1105" s="7" t="str">
        <f>+IFERROR(VLOOKUP(FZ1105,Auxiliar!$A:$C,3,0),"")</f>
        <v/>
      </c>
      <c r="GD1105" s="1"/>
      <c r="GE1105" s="12"/>
      <c r="GF1105" s="6" t="str">
        <f>+IFERROR(VALUE(RIGHT(Tabla33[[#This Row],[B2B]],6)),"")</f>
        <v/>
      </c>
      <c r="GG1105" s="6" t="str">
        <f>+IFERROR(VLOOKUP(GE1105,Auxiliar!$A:$C,2,0),"")</f>
        <v/>
      </c>
      <c r="GH1105" s="7" t="str">
        <f>+IFERROR(VLOOKUP(GE1105,Auxiliar!$A:$C,3,0),"")</f>
        <v/>
      </c>
    </row>
    <row r="1106" spans="37:190" x14ac:dyDescent="0.25">
      <c r="AK1106" s="1">
        <v>20059</v>
      </c>
      <c r="AL1106" s="1" t="s">
        <v>30</v>
      </c>
      <c r="AM1106" s="6">
        <f>+IFERROR(VALUE(RIGHT(Tabla7[[#This Row],[B2B]],6)),"")</f>
        <v>20059</v>
      </c>
      <c r="AN1106" s="6" t="str">
        <f>+IFERROR(VLOOKUP(AL1106,Auxiliar!$A:$C,2,0),"")</f>
        <v>LATONES</v>
      </c>
      <c r="AO1106" s="7" t="str">
        <f>+IFERROR(VLOOKUP(AL1106,Auxiliar!$A:$C,3,0),"")</f>
        <v>1b 4% | 5b 7% | 97b 0%</v>
      </c>
      <c r="AW1106" s="1"/>
      <c r="AX1106" s="1" t="s">
        <v>32</v>
      </c>
      <c r="AY1106" s="6" t="str">
        <f>+IFERROR(VALUE(RIGHT(Tabla9[[#This Row],[B2B]],6)),"")</f>
        <v/>
      </c>
      <c r="AZ1106" s="6" t="str">
        <f>+IFERROR(VLOOKUP(AX1106,Auxiliar!$A:$C,2,0),"")</f>
        <v>LATONES</v>
      </c>
      <c r="BA1106" s="7" t="str">
        <f>+IFERROR(VLOOKUP(AX1106,Auxiliar!$A:$C,3,0),"")</f>
        <v>2b 3% | 4b 4% | 6b 5% | 10b 8%  | 385b 0%</v>
      </c>
      <c r="CA1106" s="1">
        <v>10396</v>
      </c>
      <c r="CB1106" s="1" t="s">
        <v>35</v>
      </c>
      <c r="CC1106" s="6">
        <f>+IFERROR(VALUE(RIGHT(Tabla14[[#This Row],[B2B]],6)),"")</f>
        <v>10396</v>
      </c>
      <c r="CD1106" s="6" t="str">
        <f>+IFERROR(VLOOKUP(CB1106,Auxiliar!$A:$C,2,0),"")</f>
        <v>Corona 710cc</v>
      </c>
      <c r="CE1106" s="7" t="str">
        <f>+IFERROR(VLOOKUP(CB1106,Auxiliar!$A:$C,3,0),"")</f>
        <v>1b 10% | 85b 0%</v>
      </c>
      <c r="CM1106" s="1">
        <v>10441</v>
      </c>
      <c r="CN1106" s="1" t="s">
        <v>20</v>
      </c>
      <c r="CO1106" s="6">
        <v>10441</v>
      </c>
      <c r="CP1106" s="6" t="s">
        <v>20</v>
      </c>
      <c r="CQ1106" s="7" t="s">
        <v>21</v>
      </c>
      <c r="CY1106" s="1">
        <v>10441</v>
      </c>
      <c r="CZ1106" s="1" t="s">
        <v>16</v>
      </c>
      <c r="DA1106" s="6">
        <f>+IFERROR(VALUE(RIGHT(Tabla18[[#This Row],[B2B]],6)),"")</f>
        <v>10441</v>
      </c>
      <c r="DB1106" s="6" t="str">
        <f>+IFERROR(VLOOKUP(CZ1106,Auxiliar!$A:$C,2,0),"")</f>
        <v>PREMIUM</v>
      </c>
      <c r="DC1106" s="7" t="str">
        <f>+IFERROR(VLOOKUP(CZ1106,Auxiliar!$A:$C,3,0),"")</f>
        <v>0b 0% | 2b 2% | 5b 3,5% | 10b 5%</v>
      </c>
      <c r="DE1106" s="1">
        <v>10441</v>
      </c>
      <c r="DF1106" s="1" t="s">
        <v>19</v>
      </c>
      <c r="DG1106" s="6">
        <f>+IFERROR(VALUE(RIGHT(Tabla19[[#This Row],[B2B]],6)),"")</f>
        <v>10441</v>
      </c>
      <c r="DH1106" s="6" t="str">
        <f>+IFERROR(VLOOKUP(DF1106,Auxiliar!$A:$C,2,0),"")</f>
        <v>MICHELOB</v>
      </c>
      <c r="DI1106" s="7" t="str">
        <f>+IFERROR(VLOOKUP(DF1106,Auxiliar!$A:$C,3,0),"")</f>
        <v>1b 7% | 3b 22% | 8b 27%</v>
      </c>
      <c r="DK1106" s="1"/>
      <c r="DL1106" s="1"/>
      <c r="DM1106" s="6" t="str">
        <f>+IFERROR(VALUE(RIGHT(Tabla20[[#This Row],[B2B]],6)),"")</f>
        <v/>
      </c>
      <c r="DN1106" s="6" t="str">
        <f>+IFERROR(VLOOKUP(DL1106,Auxiliar!$A:$C,2,0),"")</f>
        <v/>
      </c>
      <c r="DO1106" s="7" t="str">
        <f>+IFERROR(VLOOKUP(DL1106,Auxiliar!$A:$C,3,0),"")</f>
        <v/>
      </c>
      <c r="DQ1106" s="1">
        <v>10394</v>
      </c>
      <c r="DR1106" s="12" t="s">
        <v>24</v>
      </c>
      <c r="DS1106" s="6">
        <f>+IFERROR(VALUE(RIGHT(Tabla21[[#This Row],[B2B]],6)),"")</f>
        <v>10394</v>
      </c>
      <c r="DT1106" s="6" t="str">
        <f>+IFERROR(VLOOKUP(DR1106,Auxiliar!$A:$C,2,0),"")</f>
        <v>CORONA PORRON</v>
      </c>
      <c r="DU1106" s="7" t="str">
        <f>+IFERROR(VLOOKUP(DR1106,Auxiliar!$A:$C,3,0),"")</f>
        <v>1b 5% | 20b 0%</v>
      </c>
      <c r="DW1106" s="1"/>
      <c r="DX1106" s="12"/>
      <c r="DY1106" s="6" t="str">
        <f>+IFERROR(VALUE(RIGHT(Tabla22[[#This Row],[B2B]],6)),"")</f>
        <v/>
      </c>
      <c r="DZ1106" s="6" t="str">
        <f>+IFERROR(VLOOKUP(DX1106,Auxiliar!$A:$C,2,0),"")</f>
        <v/>
      </c>
      <c r="EA1106" s="7" t="str">
        <f>+IFERROR(VLOOKUP(DX1106,Auxiliar!$A:$C,3,0),"")</f>
        <v/>
      </c>
      <c r="EC1106" s="1"/>
      <c r="ED1106" s="12"/>
      <c r="EE1106" s="6" t="str">
        <f>+IFERROR(VALUE(RIGHT(Tabla23[[#This Row],[B2B]],6)),"")</f>
        <v/>
      </c>
      <c r="EF1106" s="6" t="str">
        <f>+IFERROR(VLOOKUP(ED1106,Auxiliar!$A:$C,2,0),"")</f>
        <v/>
      </c>
      <c r="EG1106" s="7" t="str">
        <f>+IFERROR(VLOOKUP(ED1106,Auxiliar!$A:$C,3,0),"")</f>
        <v/>
      </c>
      <c r="EI1106" s="1"/>
      <c r="EJ1106" s="12"/>
      <c r="EK1106" s="6" t="str">
        <f>+IFERROR(VALUE(RIGHT(Tabla24[[#This Row],[B2B]],6)),"")</f>
        <v/>
      </c>
      <c r="EL1106" s="6" t="str">
        <f>+IFERROR(VLOOKUP(EJ1106,Auxiliar!$A:$C,2,0),"")</f>
        <v/>
      </c>
      <c r="EM1106" s="7" t="str">
        <f>+IFERROR(VLOOKUP(EJ1106,Auxiliar!$A:$C,3,0),"")</f>
        <v/>
      </c>
      <c r="EO1106" s="1"/>
      <c r="EP1106" s="12"/>
      <c r="EQ1106" s="6" t="str">
        <f>+IFERROR(VALUE(RIGHT(Tabla25[[#This Row],[B2B]],6)),"")</f>
        <v/>
      </c>
      <c r="ER1106" s="6" t="str">
        <f>+IFERROR(VLOOKUP(EP1106,Auxiliar!$A:$C,2,0),"")</f>
        <v/>
      </c>
      <c r="ES1106" s="7" t="str">
        <f>+IFERROR(VLOOKUP(EP1106,Auxiliar!$A:$C,3,0),"")</f>
        <v/>
      </c>
      <c r="EU1106" s="1"/>
      <c r="EV1106" s="12"/>
      <c r="EW1106" s="6" t="str">
        <f>+IFERROR(VALUE(RIGHT(Tabla26[[#This Row],[B2B]],6)),"")</f>
        <v/>
      </c>
      <c r="EX1106" s="6" t="str">
        <f>+IFERROR(VLOOKUP(EV1106,Auxiliar!$A:$C,2,0),"")</f>
        <v/>
      </c>
      <c r="EY1106" s="7" t="str">
        <f>+IFERROR(VLOOKUP(EV1106,Auxiliar!$A:$C,3,0),"")</f>
        <v/>
      </c>
      <c r="EZ1106" s="1"/>
      <c r="FA1106" s="12"/>
      <c r="FB1106" s="6" t="str">
        <f>+IFERROR(VALUE(RIGHT(Tabla27[[#This Row],[B2B]],6)),"")</f>
        <v/>
      </c>
      <c r="FC1106" s="6" t="str">
        <f>+IFERROR(VLOOKUP(FA1106,Auxiliar!$A:$C,2,0),"")</f>
        <v/>
      </c>
      <c r="FD1106" s="7" t="str">
        <f>+IFERROR(VLOOKUP(FA1106,Auxiliar!$A:$C,3,0),"")</f>
        <v/>
      </c>
      <c r="FE1106" s="1"/>
      <c r="FF1106" s="12"/>
      <c r="FG1106" s="6" t="str">
        <f>+IFERROR(VALUE(RIGHT(Tabla28[[#This Row],[B2B]],6)),"")</f>
        <v/>
      </c>
      <c r="FH1106" s="6" t="str">
        <f>+IFERROR(VLOOKUP(FF1106,Auxiliar!$A:$C,2,0),"")</f>
        <v/>
      </c>
      <c r="FI1106" s="7" t="str">
        <f>+IFERROR(VLOOKUP(FF1106,Auxiliar!$A:$C,3,0),"")</f>
        <v/>
      </c>
      <c r="FJ1106" s="1"/>
      <c r="FK1106" s="12"/>
      <c r="FL1106" s="6" t="str">
        <f>+IFERROR(VALUE(RIGHT(Tabla29[[#This Row],[B2B]],6)),"")</f>
        <v/>
      </c>
      <c r="FM1106" s="6" t="str">
        <f>+IFERROR(VLOOKUP(FK1106,Auxiliar!$A:$C,2,0),"")</f>
        <v/>
      </c>
      <c r="FN1106" s="7" t="str">
        <f>+IFERROR(VLOOKUP(FK1106,Auxiliar!$A:$C,3,0),"")</f>
        <v/>
      </c>
      <c r="FO1106" s="1"/>
      <c r="FP1106" s="12"/>
      <c r="FQ1106" s="6" t="str">
        <f>+IFERROR(VALUE(RIGHT(Tabla30[[#This Row],[B2B]],6)),"")</f>
        <v/>
      </c>
      <c r="FR1106" s="6" t="str">
        <f>+IFERROR(VLOOKUP(FP1106,Auxiliar!$A:$C,2,0),"")</f>
        <v/>
      </c>
      <c r="FS1106" s="7"/>
      <c r="FT1106" s="1"/>
      <c r="FU1106" s="12"/>
      <c r="FV1106" s="6" t="str">
        <f>+IFERROR(VALUE(RIGHT(Tabla31[[#This Row],[B2B]],6)),"")</f>
        <v/>
      </c>
      <c r="FW1106" s="6" t="str">
        <f>+IFERROR(VLOOKUP(FU1106,Auxiliar!$A:$C,2,0),"")</f>
        <v/>
      </c>
      <c r="FX1106" s="7" t="str">
        <f>+IFERROR(VLOOKUP(FU1106,Auxiliar!$A:$C,3,0),"")</f>
        <v/>
      </c>
      <c r="FY1106" s="1"/>
      <c r="FZ1106" s="12"/>
      <c r="GA1106" s="6" t="str">
        <f>+IFERROR(VALUE(RIGHT(Tabla32[[#This Row],[B2B]],6)),"")</f>
        <v/>
      </c>
      <c r="GB1106" s="6" t="str">
        <f>+IFERROR(VLOOKUP(FZ1106,Auxiliar!$A:$C,2,0),"")</f>
        <v/>
      </c>
      <c r="GC1106" s="7" t="str">
        <f>+IFERROR(VLOOKUP(FZ1106,Auxiliar!$A:$C,3,0),"")</f>
        <v/>
      </c>
      <c r="GD1106" s="1"/>
      <c r="GE1106" s="12"/>
      <c r="GF1106" s="6" t="str">
        <f>+IFERROR(VALUE(RIGHT(Tabla33[[#This Row],[B2B]],6)),"")</f>
        <v/>
      </c>
      <c r="GG1106" s="6" t="str">
        <f>+IFERROR(VLOOKUP(GE1106,Auxiliar!$A:$C,2,0),"")</f>
        <v/>
      </c>
      <c r="GH1106" s="7" t="str">
        <f>+IFERROR(VLOOKUP(GE1106,Auxiliar!$A:$C,3,0),"")</f>
        <v/>
      </c>
    </row>
    <row r="1107" spans="37:190" x14ac:dyDescent="0.25">
      <c r="AK1107" s="1">
        <v>20067</v>
      </c>
      <c r="AL1107" s="1" t="s">
        <v>30</v>
      </c>
      <c r="AM1107" s="6">
        <f>+IFERROR(VALUE(RIGHT(Tabla7[[#This Row],[B2B]],6)),"")</f>
        <v>20067</v>
      </c>
      <c r="AN1107" s="6" t="str">
        <f>+IFERROR(VLOOKUP(AL1107,Auxiliar!$A:$C,2,0),"")</f>
        <v>LATONES</v>
      </c>
      <c r="AO1107" s="7" t="str">
        <f>+IFERROR(VLOOKUP(AL1107,Auxiliar!$A:$C,3,0),"")</f>
        <v>1b 4% | 5b 7% | 97b 0%</v>
      </c>
      <c r="AW1107" s="1"/>
      <c r="AX1107" s="1" t="s">
        <v>32</v>
      </c>
      <c r="AY1107" s="6" t="str">
        <f>+IFERROR(VALUE(RIGHT(Tabla9[[#This Row],[B2B]],6)),"")</f>
        <v/>
      </c>
      <c r="AZ1107" s="6" t="str">
        <f>+IFERROR(VLOOKUP(AX1107,Auxiliar!$A:$C,2,0),"")</f>
        <v>LATONES</v>
      </c>
      <c r="BA1107" s="7" t="str">
        <f>+IFERROR(VLOOKUP(AX1107,Auxiliar!$A:$C,3,0),"")</f>
        <v>2b 3% | 4b 4% | 6b 5% | 10b 8%  | 385b 0%</v>
      </c>
      <c r="CA1107" s="1">
        <v>10397</v>
      </c>
      <c r="CB1107" s="1" t="s">
        <v>35</v>
      </c>
      <c r="CC1107" s="6">
        <f>+IFERROR(VALUE(RIGHT(Tabla14[[#This Row],[B2B]],6)),"")</f>
        <v>10397</v>
      </c>
      <c r="CD1107" s="6" t="str">
        <f>+IFERROR(VLOOKUP(CB1107,Auxiliar!$A:$C,2,0),"")</f>
        <v>Corona 710cc</v>
      </c>
      <c r="CE1107" s="7" t="str">
        <f>+IFERROR(VLOOKUP(CB1107,Auxiliar!$A:$C,3,0),"")</f>
        <v>1b 10% | 85b 0%</v>
      </c>
      <c r="CM1107" s="1">
        <v>10455</v>
      </c>
      <c r="CN1107" s="1" t="s">
        <v>20</v>
      </c>
      <c r="CO1107" s="6">
        <v>10455</v>
      </c>
      <c r="CP1107" s="6" t="s">
        <v>20</v>
      </c>
      <c r="CQ1107" s="7" t="s">
        <v>21</v>
      </c>
      <c r="CY1107" s="1">
        <v>10455</v>
      </c>
      <c r="CZ1107" s="1" t="s">
        <v>16</v>
      </c>
      <c r="DA1107" s="6">
        <f>+IFERROR(VALUE(RIGHT(Tabla18[[#This Row],[B2B]],6)),"")</f>
        <v>10455</v>
      </c>
      <c r="DB1107" s="6" t="str">
        <f>+IFERROR(VLOOKUP(CZ1107,Auxiliar!$A:$C,2,0),"")</f>
        <v>PREMIUM</v>
      </c>
      <c r="DC1107" s="7" t="str">
        <f>+IFERROR(VLOOKUP(CZ1107,Auxiliar!$A:$C,3,0),"")</f>
        <v>0b 0% | 2b 2% | 5b 3,5% | 10b 5%</v>
      </c>
      <c r="DE1107" s="1">
        <v>10455</v>
      </c>
      <c r="DF1107" s="1" t="s">
        <v>19</v>
      </c>
      <c r="DG1107" s="6">
        <f>+IFERROR(VALUE(RIGHT(Tabla19[[#This Row],[B2B]],6)),"")</f>
        <v>10455</v>
      </c>
      <c r="DH1107" s="6" t="str">
        <f>+IFERROR(VLOOKUP(DF1107,Auxiliar!$A:$C,2,0),"")</f>
        <v>MICHELOB</v>
      </c>
      <c r="DI1107" s="7" t="str">
        <f>+IFERROR(VLOOKUP(DF1107,Auxiliar!$A:$C,3,0),"")</f>
        <v>1b 7% | 3b 22% | 8b 27%</v>
      </c>
      <c r="DK1107" s="1"/>
      <c r="DL1107" s="1"/>
      <c r="DM1107" s="6" t="str">
        <f>+IFERROR(VALUE(RIGHT(Tabla20[[#This Row],[B2B]],6)),"")</f>
        <v/>
      </c>
      <c r="DN1107" s="6" t="str">
        <f>+IFERROR(VLOOKUP(DL1107,Auxiliar!$A:$C,2,0),"")</f>
        <v/>
      </c>
      <c r="DO1107" s="7" t="str">
        <f>+IFERROR(VLOOKUP(DL1107,Auxiliar!$A:$C,3,0),"")</f>
        <v/>
      </c>
      <c r="DQ1107" s="1">
        <v>10395</v>
      </c>
      <c r="DR1107" s="12" t="s">
        <v>24</v>
      </c>
      <c r="DS1107" s="6">
        <f>+IFERROR(VALUE(RIGHT(Tabla21[[#This Row],[B2B]],6)),"")</f>
        <v>10395</v>
      </c>
      <c r="DT1107" s="6" t="str">
        <f>+IFERROR(VLOOKUP(DR1107,Auxiliar!$A:$C,2,0),"")</f>
        <v>CORONA PORRON</v>
      </c>
      <c r="DU1107" s="7" t="str">
        <f>+IFERROR(VLOOKUP(DR1107,Auxiliar!$A:$C,3,0),"")</f>
        <v>1b 5% | 20b 0%</v>
      </c>
      <c r="DW1107" s="1"/>
      <c r="DX1107" s="12"/>
      <c r="DY1107" s="6" t="str">
        <f>+IFERROR(VALUE(RIGHT(Tabla22[[#This Row],[B2B]],6)),"")</f>
        <v/>
      </c>
      <c r="DZ1107" s="6" t="str">
        <f>+IFERROR(VLOOKUP(DX1107,Auxiliar!$A:$C,2,0),"")</f>
        <v/>
      </c>
      <c r="EA1107" s="7" t="str">
        <f>+IFERROR(VLOOKUP(DX1107,Auxiliar!$A:$C,3,0),"")</f>
        <v/>
      </c>
      <c r="EC1107" s="1"/>
      <c r="ED1107" s="12"/>
      <c r="EE1107" s="6" t="str">
        <f>+IFERROR(VALUE(RIGHT(Tabla23[[#This Row],[B2B]],6)),"")</f>
        <v/>
      </c>
      <c r="EF1107" s="6" t="str">
        <f>+IFERROR(VLOOKUP(ED1107,Auxiliar!$A:$C,2,0),"")</f>
        <v/>
      </c>
      <c r="EG1107" s="7" t="str">
        <f>+IFERROR(VLOOKUP(ED1107,Auxiliar!$A:$C,3,0),"")</f>
        <v/>
      </c>
      <c r="EI1107" s="1"/>
      <c r="EJ1107" s="12"/>
      <c r="EK1107" s="6" t="str">
        <f>+IFERROR(VALUE(RIGHT(Tabla24[[#This Row],[B2B]],6)),"")</f>
        <v/>
      </c>
      <c r="EL1107" s="6" t="str">
        <f>+IFERROR(VLOOKUP(EJ1107,Auxiliar!$A:$C,2,0),"")</f>
        <v/>
      </c>
      <c r="EM1107" s="7" t="str">
        <f>+IFERROR(VLOOKUP(EJ1107,Auxiliar!$A:$C,3,0),"")</f>
        <v/>
      </c>
      <c r="EO1107" s="1"/>
      <c r="EP1107" s="12"/>
      <c r="EQ1107" s="6" t="str">
        <f>+IFERROR(VALUE(RIGHT(Tabla25[[#This Row],[B2B]],6)),"")</f>
        <v/>
      </c>
      <c r="ER1107" s="6" t="str">
        <f>+IFERROR(VLOOKUP(EP1107,Auxiliar!$A:$C,2,0),"")</f>
        <v/>
      </c>
      <c r="ES1107" s="7" t="str">
        <f>+IFERROR(VLOOKUP(EP1107,Auxiliar!$A:$C,3,0),"")</f>
        <v/>
      </c>
      <c r="EU1107" s="1"/>
      <c r="EV1107" s="12"/>
      <c r="EW1107" s="6" t="str">
        <f>+IFERROR(VALUE(RIGHT(Tabla26[[#This Row],[B2B]],6)),"")</f>
        <v/>
      </c>
      <c r="EX1107" s="6" t="str">
        <f>+IFERROR(VLOOKUP(EV1107,Auxiliar!$A:$C,2,0),"")</f>
        <v/>
      </c>
      <c r="EY1107" s="7" t="str">
        <f>+IFERROR(VLOOKUP(EV1107,Auxiliar!$A:$C,3,0),"")</f>
        <v/>
      </c>
      <c r="EZ1107" s="1"/>
      <c r="FA1107" s="12"/>
      <c r="FB1107" s="6" t="str">
        <f>+IFERROR(VALUE(RIGHT(Tabla27[[#This Row],[B2B]],6)),"")</f>
        <v/>
      </c>
      <c r="FC1107" s="6" t="str">
        <f>+IFERROR(VLOOKUP(FA1107,Auxiliar!$A:$C,2,0),"")</f>
        <v/>
      </c>
      <c r="FD1107" s="7" t="str">
        <f>+IFERROR(VLOOKUP(FA1107,Auxiliar!$A:$C,3,0),"")</f>
        <v/>
      </c>
      <c r="FE1107" s="1"/>
      <c r="FF1107" s="12"/>
      <c r="FG1107" s="6" t="str">
        <f>+IFERROR(VALUE(RIGHT(Tabla28[[#This Row],[B2B]],6)),"")</f>
        <v/>
      </c>
      <c r="FH1107" s="6" t="str">
        <f>+IFERROR(VLOOKUP(FF1107,Auxiliar!$A:$C,2,0),"")</f>
        <v/>
      </c>
      <c r="FI1107" s="7" t="str">
        <f>+IFERROR(VLOOKUP(FF1107,Auxiliar!$A:$C,3,0),"")</f>
        <v/>
      </c>
      <c r="FJ1107" s="1"/>
      <c r="FK1107" s="12"/>
      <c r="FL1107" s="6" t="str">
        <f>+IFERROR(VALUE(RIGHT(Tabla29[[#This Row],[B2B]],6)),"")</f>
        <v/>
      </c>
      <c r="FM1107" s="6" t="str">
        <f>+IFERROR(VLOOKUP(FK1107,Auxiliar!$A:$C,2,0),"")</f>
        <v/>
      </c>
      <c r="FN1107" s="7" t="str">
        <f>+IFERROR(VLOOKUP(FK1107,Auxiliar!$A:$C,3,0),"")</f>
        <v/>
      </c>
      <c r="FO1107" s="1"/>
      <c r="FP1107" s="12"/>
      <c r="FQ1107" s="6" t="str">
        <f>+IFERROR(VALUE(RIGHT(Tabla30[[#This Row],[B2B]],6)),"")</f>
        <v/>
      </c>
      <c r="FR1107" s="6" t="str">
        <f>+IFERROR(VLOOKUP(FP1107,Auxiliar!$A:$C,2,0),"")</f>
        <v/>
      </c>
      <c r="FS1107" s="7"/>
      <c r="FT1107" s="1"/>
      <c r="FU1107" s="12"/>
      <c r="FV1107" s="6" t="str">
        <f>+IFERROR(VALUE(RIGHT(Tabla31[[#This Row],[B2B]],6)),"")</f>
        <v/>
      </c>
      <c r="FW1107" s="6" t="str">
        <f>+IFERROR(VLOOKUP(FU1107,Auxiliar!$A:$C,2,0),"")</f>
        <v/>
      </c>
      <c r="FX1107" s="7" t="str">
        <f>+IFERROR(VLOOKUP(FU1107,Auxiliar!$A:$C,3,0),"")</f>
        <v/>
      </c>
      <c r="FY1107" s="1"/>
      <c r="FZ1107" s="12"/>
      <c r="GA1107" s="6" t="str">
        <f>+IFERROR(VALUE(RIGHT(Tabla32[[#This Row],[B2B]],6)),"")</f>
        <v/>
      </c>
      <c r="GB1107" s="6" t="str">
        <f>+IFERROR(VLOOKUP(FZ1107,Auxiliar!$A:$C,2,0),"")</f>
        <v/>
      </c>
      <c r="GC1107" s="7" t="str">
        <f>+IFERROR(VLOOKUP(FZ1107,Auxiliar!$A:$C,3,0),"")</f>
        <v/>
      </c>
      <c r="GD1107" s="1"/>
      <c r="GE1107" s="12"/>
      <c r="GF1107" s="6" t="str">
        <f>+IFERROR(VALUE(RIGHT(Tabla33[[#This Row],[B2B]],6)),"")</f>
        <v/>
      </c>
      <c r="GG1107" s="6" t="str">
        <f>+IFERROR(VLOOKUP(GE1107,Auxiliar!$A:$C,2,0),"")</f>
        <v/>
      </c>
      <c r="GH1107" s="7" t="str">
        <f>+IFERROR(VLOOKUP(GE1107,Auxiliar!$A:$C,3,0),"")</f>
        <v/>
      </c>
    </row>
    <row r="1108" spans="37:190" x14ac:dyDescent="0.25">
      <c r="AK1108" s="1">
        <v>20069</v>
      </c>
      <c r="AL1108" s="1" t="s">
        <v>30</v>
      </c>
      <c r="AM1108" s="6">
        <f>+IFERROR(VALUE(RIGHT(Tabla7[[#This Row],[B2B]],6)),"")</f>
        <v>20069</v>
      </c>
      <c r="AN1108" s="6" t="str">
        <f>+IFERROR(VLOOKUP(AL1108,Auxiliar!$A:$C,2,0),"")</f>
        <v>LATONES</v>
      </c>
      <c r="AO1108" s="7" t="str">
        <f>+IFERROR(VLOOKUP(AL1108,Auxiliar!$A:$C,3,0),"")</f>
        <v>1b 4% | 5b 7% | 97b 0%</v>
      </c>
      <c r="AW1108" s="1"/>
      <c r="AX1108" s="1" t="s">
        <v>32</v>
      </c>
      <c r="AY1108" s="6" t="str">
        <f>+IFERROR(VALUE(RIGHT(Tabla9[[#This Row],[B2B]],6)),"")</f>
        <v/>
      </c>
      <c r="AZ1108" s="6" t="str">
        <f>+IFERROR(VLOOKUP(AX1108,Auxiliar!$A:$C,2,0),"")</f>
        <v>LATONES</v>
      </c>
      <c r="BA1108" s="7" t="str">
        <f>+IFERROR(VLOOKUP(AX1108,Auxiliar!$A:$C,3,0),"")</f>
        <v>2b 3% | 4b 4% | 6b 5% | 10b 8%  | 385b 0%</v>
      </c>
      <c r="CA1108" s="1">
        <v>10400</v>
      </c>
      <c r="CB1108" s="1" t="s">
        <v>35</v>
      </c>
      <c r="CC1108" s="6">
        <f>+IFERROR(VALUE(RIGHT(Tabla14[[#This Row],[B2B]],6)),"")</f>
        <v>10400</v>
      </c>
      <c r="CD1108" s="6" t="str">
        <f>+IFERROR(VLOOKUP(CB1108,Auxiliar!$A:$C,2,0),"")</f>
        <v>Corona 710cc</v>
      </c>
      <c r="CE1108" s="7" t="str">
        <f>+IFERROR(VLOOKUP(CB1108,Auxiliar!$A:$C,3,0),"")</f>
        <v>1b 10% | 85b 0%</v>
      </c>
      <c r="CM1108" s="1">
        <v>10465</v>
      </c>
      <c r="CN1108" s="1" t="s">
        <v>20</v>
      </c>
      <c r="CO1108" s="6">
        <v>10465</v>
      </c>
      <c r="CP1108" s="6" t="s">
        <v>20</v>
      </c>
      <c r="CQ1108" s="7" t="s">
        <v>21</v>
      </c>
      <c r="CY1108" s="1">
        <v>10465</v>
      </c>
      <c r="CZ1108" s="1" t="s">
        <v>16</v>
      </c>
      <c r="DA1108" s="6">
        <f>+IFERROR(VALUE(RIGHT(Tabla18[[#This Row],[B2B]],6)),"")</f>
        <v>10465</v>
      </c>
      <c r="DB1108" s="6" t="str">
        <f>+IFERROR(VLOOKUP(CZ1108,Auxiliar!$A:$C,2,0),"")</f>
        <v>PREMIUM</v>
      </c>
      <c r="DC1108" s="7" t="str">
        <f>+IFERROR(VLOOKUP(CZ1108,Auxiliar!$A:$C,3,0),"")</f>
        <v>0b 0% | 2b 2% | 5b 3,5% | 10b 5%</v>
      </c>
      <c r="DE1108" s="1">
        <v>10465</v>
      </c>
      <c r="DF1108" s="1" t="s">
        <v>19</v>
      </c>
      <c r="DG1108" s="6">
        <f>+IFERROR(VALUE(RIGHT(Tabla19[[#This Row],[B2B]],6)),"")</f>
        <v>10465</v>
      </c>
      <c r="DH1108" s="6" t="str">
        <f>+IFERROR(VLOOKUP(DF1108,Auxiliar!$A:$C,2,0),"")</f>
        <v>MICHELOB</v>
      </c>
      <c r="DI1108" s="7" t="str">
        <f>+IFERROR(VLOOKUP(DF1108,Auxiliar!$A:$C,3,0),"")</f>
        <v>1b 7% | 3b 22% | 8b 27%</v>
      </c>
      <c r="DK1108" s="1"/>
      <c r="DL1108" s="1"/>
      <c r="DM1108" s="6" t="str">
        <f>+IFERROR(VALUE(RIGHT(Tabla20[[#This Row],[B2B]],6)),"")</f>
        <v/>
      </c>
      <c r="DN1108" s="6" t="str">
        <f>+IFERROR(VLOOKUP(DL1108,Auxiliar!$A:$C,2,0),"")</f>
        <v/>
      </c>
      <c r="DO1108" s="7" t="str">
        <f>+IFERROR(VLOOKUP(DL1108,Auxiliar!$A:$C,3,0),"")</f>
        <v/>
      </c>
      <c r="DQ1108" s="1">
        <v>10396</v>
      </c>
      <c r="DR1108" s="12" t="s">
        <v>24</v>
      </c>
      <c r="DS1108" s="6">
        <f>+IFERROR(VALUE(RIGHT(Tabla21[[#This Row],[B2B]],6)),"")</f>
        <v>10396</v>
      </c>
      <c r="DT1108" s="6" t="str">
        <f>+IFERROR(VLOOKUP(DR1108,Auxiliar!$A:$C,2,0),"")</f>
        <v>CORONA PORRON</v>
      </c>
      <c r="DU1108" s="7" t="str">
        <f>+IFERROR(VLOOKUP(DR1108,Auxiliar!$A:$C,3,0),"")</f>
        <v>1b 5% | 20b 0%</v>
      </c>
      <c r="DW1108" s="1"/>
      <c r="DX1108" s="12"/>
      <c r="DY1108" s="6" t="str">
        <f>+IFERROR(VALUE(RIGHT(Tabla22[[#This Row],[B2B]],6)),"")</f>
        <v/>
      </c>
      <c r="DZ1108" s="6" t="str">
        <f>+IFERROR(VLOOKUP(DX1108,Auxiliar!$A:$C,2,0),"")</f>
        <v/>
      </c>
      <c r="EA1108" s="7" t="str">
        <f>+IFERROR(VLOOKUP(DX1108,Auxiliar!$A:$C,3,0),"")</f>
        <v/>
      </c>
      <c r="EC1108" s="1"/>
      <c r="ED1108" s="12"/>
      <c r="EE1108" s="6" t="str">
        <f>+IFERROR(VALUE(RIGHT(Tabla23[[#This Row],[B2B]],6)),"")</f>
        <v/>
      </c>
      <c r="EF1108" s="6" t="str">
        <f>+IFERROR(VLOOKUP(ED1108,Auxiliar!$A:$C,2,0),"")</f>
        <v/>
      </c>
      <c r="EG1108" s="7" t="str">
        <f>+IFERROR(VLOOKUP(ED1108,Auxiliar!$A:$C,3,0),"")</f>
        <v/>
      </c>
      <c r="EI1108" s="1"/>
      <c r="EJ1108" s="12"/>
      <c r="EK1108" s="6" t="str">
        <f>+IFERROR(VALUE(RIGHT(Tabla24[[#This Row],[B2B]],6)),"")</f>
        <v/>
      </c>
      <c r="EL1108" s="6" t="str">
        <f>+IFERROR(VLOOKUP(EJ1108,Auxiliar!$A:$C,2,0),"")</f>
        <v/>
      </c>
      <c r="EM1108" s="7" t="str">
        <f>+IFERROR(VLOOKUP(EJ1108,Auxiliar!$A:$C,3,0),"")</f>
        <v/>
      </c>
      <c r="EO1108" s="1"/>
      <c r="EP1108" s="12"/>
      <c r="EQ1108" s="6" t="str">
        <f>+IFERROR(VALUE(RIGHT(Tabla25[[#This Row],[B2B]],6)),"")</f>
        <v/>
      </c>
      <c r="ER1108" s="6" t="str">
        <f>+IFERROR(VLOOKUP(EP1108,Auxiliar!$A:$C,2,0),"")</f>
        <v/>
      </c>
      <c r="ES1108" s="7" t="str">
        <f>+IFERROR(VLOOKUP(EP1108,Auxiliar!$A:$C,3,0),"")</f>
        <v/>
      </c>
      <c r="EU1108" s="1"/>
      <c r="EV1108" s="12"/>
      <c r="EW1108" s="6" t="str">
        <f>+IFERROR(VALUE(RIGHT(Tabla26[[#This Row],[B2B]],6)),"")</f>
        <v/>
      </c>
      <c r="EX1108" s="6" t="str">
        <f>+IFERROR(VLOOKUP(EV1108,Auxiliar!$A:$C,2,0),"")</f>
        <v/>
      </c>
      <c r="EY1108" s="7" t="str">
        <f>+IFERROR(VLOOKUP(EV1108,Auxiliar!$A:$C,3,0),"")</f>
        <v/>
      </c>
      <c r="EZ1108" s="1"/>
      <c r="FA1108" s="12"/>
      <c r="FB1108" s="6" t="str">
        <f>+IFERROR(VALUE(RIGHT(Tabla27[[#This Row],[B2B]],6)),"")</f>
        <v/>
      </c>
      <c r="FC1108" s="6" t="str">
        <f>+IFERROR(VLOOKUP(FA1108,Auxiliar!$A:$C,2,0),"")</f>
        <v/>
      </c>
      <c r="FD1108" s="7" t="str">
        <f>+IFERROR(VLOOKUP(FA1108,Auxiliar!$A:$C,3,0),"")</f>
        <v/>
      </c>
      <c r="FE1108" s="1"/>
      <c r="FF1108" s="12"/>
      <c r="FG1108" s="6" t="str">
        <f>+IFERROR(VALUE(RIGHT(Tabla28[[#This Row],[B2B]],6)),"")</f>
        <v/>
      </c>
      <c r="FH1108" s="6" t="str">
        <f>+IFERROR(VLOOKUP(FF1108,Auxiliar!$A:$C,2,0),"")</f>
        <v/>
      </c>
      <c r="FI1108" s="7" t="str">
        <f>+IFERROR(VLOOKUP(FF1108,Auxiliar!$A:$C,3,0),"")</f>
        <v/>
      </c>
      <c r="FJ1108" s="1"/>
      <c r="FK1108" s="12"/>
      <c r="FL1108" s="6" t="str">
        <f>+IFERROR(VALUE(RIGHT(Tabla29[[#This Row],[B2B]],6)),"")</f>
        <v/>
      </c>
      <c r="FM1108" s="6" t="str">
        <f>+IFERROR(VLOOKUP(FK1108,Auxiliar!$A:$C,2,0),"")</f>
        <v/>
      </c>
      <c r="FN1108" s="7" t="str">
        <f>+IFERROR(VLOOKUP(FK1108,Auxiliar!$A:$C,3,0),"")</f>
        <v/>
      </c>
      <c r="FO1108" s="1"/>
      <c r="FP1108" s="12"/>
      <c r="FQ1108" s="6" t="str">
        <f>+IFERROR(VALUE(RIGHT(Tabla30[[#This Row],[B2B]],6)),"")</f>
        <v/>
      </c>
      <c r="FR1108" s="6" t="str">
        <f>+IFERROR(VLOOKUP(FP1108,Auxiliar!$A:$C,2,0),"")</f>
        <v/>
      </c>
      <c r="FS1108" s="7"/>
      <c r="FT1108" s="1"/>
      <c r="FU1108" s="12"/>
      <c r="FV1108" s="6" t="str">
        <f>+IFERROR(VALUE(RIGHT(Tabla31[[#This Row],[B2B]],6)),"")</f>
        <v/>
      </c>
      <c r="FW1108" s="6" t="str">
        <f>+IFERROR(VLOOKUP(FU1108,Auxiliar!$A:$C,2,0),"")</f>
        <v/>
      </c>
      <c r="FX1108" s="7" t="str">
        <f>+IFERROR(VLOOKUP(FU1108,Auxiliar!$A:$C,3,0),"")</f>
        <v/>
      </c>
      <c r="FY1108" s="1"/>
      <c r="FZ1108" s="12"/>
      <c r="GA1108" s="6" t="str">
        <f>+IFERROR(VALUE(RIGHT(Tabla32[[#This Row],[B2B]],6)),"")</f>
        <v/>
      </c>
      <c r="GB1108" s="6" t="str">
        <f>+IFERROR(VLOOKUP(FZ1108,Auxiliar!$A:$C,2,0),"")</f>
        <v/>
      </c>
      <c r="GC1108" s="7" t="str">
        <f>+IFERROR(VLOOKUP(FZ1108,Auxiliar!$A:$C,3,0),"")</f>
        <v/>
      </c>
      <c r="GD1108" s="1"/>
      <c r="GE1108" s="12"/>
      <c r="GF1108" s="6" t="str">
        <f>+IFERROR(VALUE(RIGHT(Tabla33[[#This Row],[B2B]],6)),"")</f>
        <v/>
      </c>
      <c r="GG1108" s="6" t="str">
        <f>+IFERROR(VLOOKUP(GE1108,Auxiliar!$A:$C,2,0),"")</f>
        <v/>
      </c>
      <c r="GH1108" s="7" t="str">
        <f>+IFERROR(VLOOKUP(GE1108,Auxiliar!$A:$C,3,0),"")</f>
        <v/>
      </c>
    </row>
    <row r="1109" spans="37:190" x14ac:dyDescent="0.25">
      <c r="AK1109" s="1">
        <v>20071</v>
      </c>
      <c r="AL1109" s="1" t="s">
        <v>30</v>
      </c>
      <c r="AM1109" s="6">
        <f>+IFERROR(VALUE(RIGHT(Tabla7[[#This Row],[B2B]],6)),"")</f>
        <v>20071</v>
      </c>
      <c r="AN1109" s="6" t="str">
        <f>+IFERROR(VLOOKUP(AL1109,Auxiliar!$A:$C,2,0),"")</f>
        <v>LATONES</v>
      </c>
      <c r="AO1109" s="7" t="str">
        <f>+IFERROR(VLOOKUP(AL1109,Auxiliar!$A:$C,3,0),"")</f>
        <v>1b 4% | 5b 7% | 97b 0%</v>
      </c>
      <c r="AW1109" s="1"/>
      <c r="AX1109" s="1" t="s">
        <v>32</v>
      </c>
      <c r="AY1109" s="6" t="str">
        <f>+IFERROR(VALUE(RIGHT(Tabla9[[#This Row],[B2B]],6)),"")</f>
        <v/>
      </c>
      <c r="AZ1109" s="6" t="str">
        <f>+IFERROR(VLOOKUP(AX1109,Auxiliar!$A:$C,2,0),"")</f>
        <v>LATONES</v>
      </c>
      <c r="BA1109" s="7" t="str">
        <f>+IFERROR(VLOOKUP(AX1109,Auxiliar!$A:$C,3,0),"")</f>
        <v>2b 3% | 4b 4% | 6b 5% | 10b 8%  | 385b 0%</v>
      </c>
      <c r="CA1109" s="1">
        <v>10404</v>
      </c>
      <c r="CB1109" s="1" t="s">
        <v>35</v>
      </c>
      <c r="CC1109" s="6">
        <f>+IFERROR(VALUE(RIGHT(Tabla14[[#This Row],[B2B]],6)),"")</f>
        <v>10404</v>
      </c>
      <c r="CD1109" s="6" t="str">
        <f>+IFERROR(VLOOKUP(CB1109,Auxiliar!$A:$C,2,0),"")</f>
        <v>Corona 710cc</v>
      </c>
      <c r="CE1109" s="7" t="str">
        <f>+IFERROR(VLOOKUP(CB1109,Auxiliar!$A:$C,3,0),"")</f>
        <v>1b 10% | 85b 0%</v>
      </c>
      <c r="CM1109" s="1">
        <v>10469</v>
      </c>
      <c r="CN1109" s="1" t="s">
        <v>20</v>
      </c>
      <c r="CO1109" s="6">
        <v>10469</v>
      </c>
      <c r="CP1109" s="6" t="s">
        <v>20</v>
      </c>
      <c r="CQ1109" s="7" t="s">
        <v>21</v>
      </c>
      <c r="CY1109" s="1">
        <v>10469</v>
      </c>
      <c r="CZ1109" s="1" t="s">
        <v>16</v>
      </c>
      <c r="DA1109" s="6">
        <f>+IFERROR(VALUE(RIGHT(Tabla18[[#This Row],[B2B]],6)),"")</f>
        <v>10469</v>
      </c>
      <c r="DB1109" s="6" t="str">
        <f>+IFERROR(VLOOKUP(CZ1109,Auxiliar!$A:$C,2,0),"")</f>
        <v>PREMIUM</v>
      </c>
      <c r="DC1109" s="7" t="str">
        <f>+IFERROR(VLOOKUP(CZ1109,Auxiliar!$A:$C,3,0),"")</f>
        <v>0b 0% | 2b 2% | 5b 3,5% | 10b 5%</v>
      </c>
      <c r="DE1109" s="1">
        <v>10469</v>
      </c>
      <c r="DF1109" s="1" t="s">
        <v>19</v>
      </c>
      <c r="DG1109" s="6">
        <f>+IFERROR(VALUE(RIGHT(Tabla19[[#This Row],[B2B]],6)),"")</f>
        <v>10469</v>
      </c>
      <c r="DH1109" s="6" t="str">
        <f>+IFERROR(VLOOKUP(DF1109,Auxiliar!$A:$C,2,0),"")</f>
        <v>MICHELOB</v>
      </c>
      <c r="DI1109" s="7" t="str">
        <f>+IFERROR(VLOOKUP(DF1109,Auxiliar!$A:$C,3,0),"")</f>
        <v>1b 7% | 3b 22% | 8b 27%</v>
      </c>
      <c r="DK1109" s="1"/>
      <c r="DL1109" s="1"/>
      <c r="DM1109" s="6" t="str">
        <f>+IFERROR(VALUE(RIGHT(Tabla20[[#This Row],[B2B]],6)),"")</f>
        <v/>
      </c>
      <c r="DN1109" s="6" t="str">
        <f>+IFERROR(VLOOKUP(DL1109,Auxiliar!$A:$C,2,0),"")</f>
        <v/>
      </c>
      <c r="DO1109" s="7" t="str">
        <f>+IFERROR(VLOOKUP(DL1109,Auxiliar!$A:$C,3,0),"")</f>
        <v/>
      </c>
      <c r="DQ1109" s="1">
        <v>10397</v>
      </c>
      <c r="DR1109" s="12" t="s">
        <v>24</v>
      </c>
      <c r="DS1109" s="6">
        <f>+IFERROR(VALUE(RIGHT(Tabla21[[#This Row],[B2B]],6)),"")</f>
        <v>10397</v>
      </c>
      <c r="DT1109" s="6" t="str">
        <f>+IFERROR(VLOOKUP(DR1109,Auxiliar!$A:$C,2,0),"")</f>
        <v>CORONA PORRON</v>
      </c>
      <c r="DU1109" s="7" t="str">
        <f>+IFERROR(VLOOKUP(DR1109,Auxiliar!$A:$C,3,0),"")</f>
        <v>1b 5% | 20b 0%</v>
      </c>
      <c r="DW1109" s="1"/>
      <c r="DX1109" s="12"/>
      <c r="DY1109" s="6" t="str">
        <f>+IFERROR(VALUE(RIGHT(Tabla22[[#This Row],[B2B]],6)),"")</f>
        <v/>
      </c>
      <c r="DZ1109" s="6" t="str">
        <f>+IFERROR(VLOOKUP(DX1109,Auxiliar!$A:$C,2,0),"")</f>
        <v/>
      </c>
      <c r="EA1109" s="7" t="str">
        <f>+IFERROR(VLOOKUP(DX1109,Auxiliar!$A:$C,3,0),"")</f>
        <v/>
      </c>
      <c r="EC1109" s="1"/>
      <c r="ED1109" s="12"/>
      <c r="EE1109" s="6" t="str">
        <f>+IFERROR(VALUE(RIGHT(Tabla23[[#This Row],[B2B]],6)),"")</f>
        <v/>
      </c>
      <c r="EF1109" s="6" t="str">
        <f>+IFERROR(VLOOKUP(ED1109,Auxiliar!$A:$C,2,0),"")</f>
        <v/>
      </c>
      <c r="EG1109" s="7" t="str">
        <f>+IFERROR(VLOOKUP(ED1109,Auxiliar!$A:$C,3,0),"")</f>
        <v/>
      </c>
      <c r="EI1109" s="1"/>
      <c r="EJ1109" s="12"/>
      <c r="EK1109" s="6" t="str">
        <f>+IFERROR(VALUE(RIGHT(Tabla24[[#This Row],[B2B]],6)),"")</f>
        <v/>
      </c>
      <c r="EL1109" s="6" t="str">
        <f>+IFERROR(VLOOKUP(EJ1109,Auxiliar!$A:$C,2,0),"")</f>
        <v/>
      </c>
      <c r="EM1109" s="7" t="str">
        <f>+IFERROR(VLOOKUP(EJ1109,Auxiliar!$A:$C,3,0),"")</f>
        <v/>
      </c>
      <c r="EO1109" s="1"/>
      <c r="EP1109" s="12"/>
      <c r="EQ1109" s="6" t="str">
        <f>+IFERROR(VALUE(RIGHT(Tabla25[[#This Row],[B2B]],6)),"")</f>
        <v/>
      </c>
      <c r="ER1109" s="6" t="str">
        <f>+IFERROR(VLOOKUP(EP1109,Auxiliar!$A:$C,2,0),"")</f>
        <v/>
      </c>
      <c r="ES1109" s="7" t="str">
        <f>+IFERROR(VLOOKUP(EP1109,Auxiliar!$A:$C,3,0),"")</f>
        <v/>
      </c>
      <c r="EU1109" s="1"/>
      <c r="EV1109" s="12"/>
      <c r="EW1109" s="6" t="str">
        <f>+IFERROR(VALUE(RIGHT(Tabla26[[#This Row],[B2B]],6)),"")</f>
        <v/>
      </c>
      <c r="EX1109" s="6" t="str">
        <f>+IFERROR(VLOOKUP(EV1109,Auxiliar!$A:$C,2,0),"")</f>
        <v/>
      </c>
      <c r="EY1109" s="7" t="str">
        <f>+IFERROR(VLOOKUP(EV1109,Auxiliar!$A:$C,3,0),"")</f>
        <v/>
      </c>
      <c r="EZ1109" s="1"/>
      <c r="FA1109" s="12"/>
      <c r="FB1109" s="6" t="str">
        <f>+IFERROR(VALUE(RIGHT(Tabla27[[#This Row],[B2B]],6)),"")</f>
        <v/>
      </c>
      <c r="FC1109" s="6" t="str">
        <f>+IFERROR(VLOOKUP(FA1109,Auxiliar!$A:$C,2,0),"")</f>
        <v/>
      </c>
      <c r="FD1109" s="7" t="str">
        <f>+IFERROR(VLOOKUP(FA1109,Auxiliar!$A:$C,3,0),"")</f>
        <v/>
      </c>
      <c r="FE1109" s="1"/>
      <c r="FF1109" s="12"/>
      <c r="FG1109" s="6" t="str">
        <f>+IFERROR(VALUE(RIGHT(Tabla28[[#This Row],[B2B]],6)),"")</f>
        <v/>
      </c>
      <c r="FH1109" s="6" t="str">
        <f>+IFERROR(VLOOKUP(FF1109,Auxiliar!$A:$C,2,0),"")</f>
        <v/>
      </c>
      <c r="FI1109" s="7" t="str">
        <f>+IFERROR(VLOOKUP(FF1109,Auxiliar!$A:$C,3,0),"")</f>
        <v/>
      </c>
      <c r="FJ1109" s="1"/>
      <c r="FK1109" s="12"/>
      <c r="FL1109" s="6" t="str">
        <f>+IFERROR(VALUE(RIGHT(Tabla29[[#This Row],[B2B]],6)),"")</f>
        <v/>
      </c>
      <c r="FM1109" s="6" t="str">
        <f>+IFERROR(VLOOKUP(FK1109,Auxiliar!$A:$C,2,0),"")</f>
        <v/>
      </c>
      <c r="FN1109" s="7" t="str">
        <f>+IFERROR(VLOOKUP(FK1109,Auxiliar!$A:$C,3,0),"")</f>
        <v/>
      </c>
      <c r="FO1109" s="1"/>
      <c r="FP1109" s="12"/>
      <c r="FQ1109" s="6" t="str">
        <f>+IFERROR(VALUE(RIGHT(Tabla30[[#This Row],[B2B]],6)),"")</f>
        <v/>
      </c>
      <c r="FR1109" s="6" t="str">
        <f>+IFERROR(VLOOKUP(FP1109,Auxiliar!$A:$C,2,0),"")</f>
        <v/>
      </c>
      <c r="FS1109" s="7"/>
      <c r="FT1109" s="1"/>
      <c r="FU1109" s="12"/>
      <c r="FV1109" s="6" t="str">
        <f>+IFERROR(VALUE(RIGHT(Tabla31[[#This Row],[B2B]],6)),"")</f>
        <v/>
      </c>
      <c r="FW1109" s="6" t="str">
        <f>+IFERROR(VLOOKUP(FU1109,Auxiliar!$A:$C,2,0),"")</f>
        <v/>
      </c>
      <c r="FX1109" s="7" t="str">
        <f>+IFERROR(VLOOKUP(FU1109,Auxiliar!$A:$C,3,0),"")</f>
        <v/>
      </c>
      <c r="FY1109" s="1"/>
      <c r="FZ1109" s="12"/>
      <c r="GA1109" s="6" t="str">
        <f>+IFERROR(VALUE(RIGHT(Tabla32[[#This Row],[B2B]],6)),"")</f>
        <v/>
      </c>
      <c r="GB1109" s="6" t="str">
        <f>+IFERROR(VLOOKUP(FZ1109,Auxiliar!$A:$C,2,0),"")</f>
        <v/>
      </c>
      <c r="GC1109" s="7" t="str">
        <f>+IFERROR(VLOOKUP(FZ1109,Auxiliar!$A:$C,3,0),"")</f>
        <v/>
      </c>
      <c r="GD1109" s="1"/>
      <c r="GE1109" s="12"/>
      <c r="GF1109" s="6" t="str">
        <f>+IFERROR(VALUE(RIGHT(Tabla33[[#This Row],[B2B]],6)),"")</f>
        <v/>
      </c>
      <c r="GG1109" s="6" t="str">
        <f>+IFERROR(VLOOKUP(GE1109,Auxiliar!$A:$C,2,0),"")</f>
        <v/>
      </c>
      <c r="GH1109" s="7" t="str">
        <f>+IFERROR(VLOOKUP(GE1109,Auxiliar!$A:$C,3,0),"")</f>
        <v/>
      </c>
    </row>
    <row r="1110" spans="37:190" x14ac:dyDescent="0.25">
      <c r="AK1110" s="1">
        <v>20076</v>
      </c>
      <c r="AL1110" s="1" t="s">
        <v>30</v>
      </c>
      <c r="AM1110" s="6">
        <f>+IFERROR(VALUE(RIGHT(Tabla7[[#This Row],[B2B]],6)),"")</f>
        <v>20076</v>
      </c>
      <c r="AN1110" s="6" t="str">
        <f>+IFERROR(VLOOKUP(AL1110,Auxiliar!$A:$C,2,0),"")</f>
        <v>LATONES</v>
      </c>
      <c r="AO1110" s="7" t="str">
        <f>+IFERROR(VLOOKUP(AL1110,Auxiliar!$A:$C,3,0),"")</f>
        <v>1b 4% | 5b 7% | 97b 0%</v>
      </c>
      <c r="AW1110" s="1"/>
      <c r="AX1110" s="1" t="s">
        <v>32</v>
      </c>
      <c r="AY1110" s="6" t="str">
        <f>+IFERROR(VALUE(RIGHT(Tabla9[[#This Row],[B2B]],6)),"")</f>
        <v/>
      </c>
      <c r="AZ1110" s="6" t="str">
        <f>+IFERROR(VLOOKUP(AX1110,Auxiliar!$A:$C,2,0),"")</f>
        <v>LATONES</v>
      </c>
      <c r="BA1110" s="7" t="str">
        <f>+IFERROR(VLOOKUP(AX1110,Auxiliar!$A:$C,3,0),"")</f>
        <v>2b 3% | 4b 4% | 6b 5% | 10b 8%  | 385b 0%</v>
      </c>
      <c r="CA1110" s="1">
        <v>10411</v>
      </c>
      <c r="CB1110" s="1" t="s">
        <v>35</v>
      </c>
      <c r="CC1110" s="6">
        <f>+IFERROR(VALUE(RIGHT(Tabla14[[#This Row],[B2B]],6)),"")</f>
        <v>10411</v>
      </c>
      <c r="CD1110" s="6" t="str">
        <f>+IFERROR(VLOOKUP(CB1110,Auxiliar!$A:$C,2,0),"")</f>
        <v>Corona 710cc</v>
      </c>
      <c r="CE1110" s="7" t="str">
        <f>+IFERROR(VLOOKUP(CB1110,Auxiliar!$A:$C,3,0),"")</f>
        <v>1b 10% | 85b 0%</v>
      </c>
      <c r="CM1110" s="1">
        <v>10505</v>
      </c>
      <c r="CN1110" s="1" t="s">
        <v>20</v>
      </c>
      <c r="CO1110" s="6">
        <v>10505</v>
      </c>
      <c r="CP1110" s="6" t="s">
        <v>20</v>
      </c>
      <c r="CQ1110" s="7" t="s">
        <v>21</v>
      </c>
      <c r="CY1110" s="1">
        <v>10505</v>
      </c>
      <c r="CZ1110" s="1" t="s">
        <v>16</v>
      </c>
      <c r="DA1110" s="6">
        <f>+IFERROR(VALUE(RIGHT(Tabla18[[#This Row],[B2B]],6)),"")</f>
        <v>10505</v>
      </c>
      <c r="DB1110" s="6" t="str">
        <f>+IFERROR(VLOOKUP(CZ1110,Auxiliar!$A:$C,2,0),"")</f>
        <v>PREMIUM</v>
      </c>
      <c r="DC1110" s="7" t="str">
        <f>+IFERROR(VLOOKUP(CZ1110,Auxiliar!$A:$C,3,0),"")</f>
        <v>0b 0% | 2b 2% | 5b 3,5% | 10b 5%</v>
      </c>
      <c r="DE1110" s="1">
        <v>10505</v>
      </c>
      <c r="DF1110" s="1" t="s">
        <v>19</v>
      </c>
      <c r="DG1110" s="6">
        <f>+IFERROR(VALUE(RIGHT(Tabla19[[#This Row],[B2B]],6)),"")</f>
        <v>10505</v>
      </c>
      <c r="DH1110" s="6" t="str">
        <f>+IFERROR(VLOOKUP(DF1110,Auxiliar!$A:$C,2,0),"")</f>
        <v>MICHELOB</v>
      </c>
      <c r="DI1110" s="7" t="str">
        <f>+IFERROR(VLOOKUP(DF1110,Auxiliar!$A:$C,3,0),"")</f>
        <v>1b 7% | 3b 22% | 8b 27%</v>
      </c>
      <c r="DK1110" s="1"/>
      <c r="DL1110" s="1"/>
      <c r="DM1110" s="6" t="str">
        <f>+IFERROR(VALUE(RIGHT(Tabla20[[#This Row],[B2B]],6)),"")</f>
        <v/>
      </c>
      <c r="DN1110" s="6" t="str">
        <f>+IFERROR(VLOOKUP(DL1110,Auxiliar!$A:$C,2,0),"")</f>
        <v/>
      </c>
      <c r="DO1110" s="7" t="str">
        <f>+IFERROR(VLOOKUP(DL1110,Auxiliar!$A:$C,3,0),"")</f>
        <v/>
      </c>
      <c r="DQ1110" s="1">
        <v>10400</v>
      </c>
      <c r="DR1110" s="12" t="s">
        <v>24</v>
      </c>
      <c r="DS1110" s="6">
        <f>+IFERROR(VALUE(RIGHT(Tabla21[[#This Row],[B2B]],6)),"")</f>
        <v>10400</v>
      </c>
      <c r="DT1110" s="6" t="str">
        <f>+IFERROR(VLOOKUP(DR1110,Auxiliar!$A:$C,2,0),"")</f>
        <v>CORONA PORRON</v>
      </c>
      <c r="DU1110" s="7" t="str">
        <f>+IFERROR(VLOOKUP(DR1110,Auxiliar!$A:$C,3,0),"")</f>
        <v>1b 5% | 20b 0%</v>
      </c>
      <c r="DW1110" s="1"/>
      <c r="DX1110" s="12"/>
      <c r="DY1110" s="6" t="str">
        <f>+IFERROR(VALUE(RIGHT(Tabla22[[#This Row],[B2B]],6)),"")</f>
        <v/>
      </c>
      <c r="DZ1110" s="6" t="str">
        <f>+IFERROR(VLOOKUP(DX1110,Auxiliar!$A:$C,2,0),"")</f>
        <v/>
      </c>
      <c r="EA1110" s="7" t="str">
        <f>+IFERROR(VLOOKUP(DX1110,Auxiliar!$A:$C,3,0),"")</f>
        <v/>
      </c>
      <c r="EC1110" s="1"/>
      <c r="ED1110" s="12"/>
      <c r="EE1110" s="6" t="str">
        <f>+IFERROR(VALUE(RIGHT(Tabla23[[#This Row],[B2B]],6)),"")</f>
        <v/>
      </c>
      <c r="EF1110" s="6" t="str">
        <f>+IFERROR(VLOOKUP(ED1110,Auxiliar!$A:$C,2,0),"")</f>
        <v/>
      </c>
      <c r="EG1110" s="7" t="str">
        <f>+IFERROR(VLOOKUP(ED1110,Auxiliar!$A:$C,3,0),"")</f>
        <v/>
      </c>
      <c r="EI1110" s="1"/>
      <c r="EJ1110" s="12"/>
      <c r="EK1110" s="6" t="str">
        <f>+IFERROR(VALUE(RIGHT(Tabla24[[#This Row],[B2B]],6)),"")</f>
        <v/>
      </c>
      <c r="EL1110" s="6" t="str">
        <f>+IFERROR(VLOOKUP(EJ1110,Auxiliar!$A:$C,2,0),"")</f>
        <v/>
      </c>
      <c r="EM1110" s="7" t="str">
        <f>+IFERROR(VLOOKUP(EJ1110,Auxiliar!$A:$C,3,0),"")</f>
        <v/>
      </c>
      <c r="EO1110" s="1"/>
      <c r="EP1110" s="12"/>
      <c r="EQ1110" s="6" t="str">
        <f>+IFERROR(VALUE(RIGHT(Tabla25[[#This Row],[B2B]],6)),"")</f>
        <v/>
      </c>
      <c r="ER1110" s="6" t="str">
        <f>+IFERROR(VLOOKUP(EP1110,Auxiliar!$A:$C,2,0),"")</f>
        <v/>
      </c>
      <c r="ES1110" s="7" t="str">
        <f>+IFERROR(VLOOKUP(EP1110,Auxiliar!$A:$C,3,0),"")</f>
        <v/>
      </c>
      <c r="EU1110" s="1"/>
      <c r="EV1110" s="12"/>
      <c r="EW1110" s="6" t="str">
        <f>+IFERROR(VALUE(RIGHT(Tabla26[[#This Row],[B2B]],6)),"")</f>
        <v/>
      </c>
      <c r="EX1110" s="6" t="str">
        <f>+IFERROR(VLOOKUP(EV1110,Auxiliar!$A:$C,2,0),"")</f>
        <v/>
      </c>
      <c r="EY1110" s="7" t="str">
        <f>+IFERROR(VLOOKUP(EV1110,Auxiliar!$A:$C,3,0),"")</f>
        <v/>
      </c>
      <c r="EZ1110" s="1"/>
      <c r="FA1110" s="12"/>
      <c r="FB1110" s="6" t="str">
        <f>+IFERROR(VALUE(RIGHT(Tabla27[[#This Row],[B2B]],6)),"")</f>
        <v/>
      </c>
      <c r="FC1110" s="6" t="str">
        <f>+IFERROR(VLOOKUP(FA1110,Auxiliar!$A:$C,2,0),"")</f>
        <v/>
      </c>
      <c r="FD1110" s="7" t="str">
        <f>+IFERROR(VLOOKUP(FA1110,Auxiliar!$A:$C,3,0),"")</f>
        <v/>
      </c>
      <c r="FE1110" s="1"/>
      <c r="FF1110" s="12"/>
      <c r="FG1110" s="6" t="str">
        <f>+IFERROR(VALUE(RIGHT(Tabla28[[#This Row],[B2B]],6)),"")</f>
        <v/>
      </c>
      <c r="FH1110" s="6" t="str">
        <f>+IFERROR(VLOOKUP(FF1110,Auxiliar!$A:$C,2,0),"")</f>
        <v/>
      </c>
      <c r="FI1110" s="7" t="str">
        <f>+IFERROR(VLOOKUP(FF1110,Auxiliar!$A:$C,3,0),"")</f>
        <v/>
      </c>
      <c r="FJ1110" s="1"/>
      <c r="FK1110" s="12"/>
      <c r="FL1110" s="6" t="str">
        <f>+IFERROR(VALUE(RIGHT(Tabla29[[#This Row],[B2B]],6)),"")</f>
        <v/>
      </c>
      <c r="FM1110" s="6" t="str">
        <f>+IFERROR(VLOOKUP(FK1110,Auxiliar!$A:$C,2,0),"")</f>
        <v/>
      </c>
      <c r="FN1110" s="7" t="str">
        <f>+IFERROR(VLOOKUP(FK1110,Auxiliar!$A:$C,3,0),"")</f>
        <v/>
      </c>
      <c r="FO1110" s="1"/>
      <c r="FP1110" s="12"/>
      <c r="FQ1110" s="6" t="str">
        <f>+IFERROR(VALUE(RIGHT(Tabla30[[#This Row],[B2B]],6)),"")</f>
        <v/>
      </c>
      <c r="FR1110" s="6" t="str">
        <f>+IFERROR(VLOOKUP(FP1110,Auxiliar!$A:$C,2,0),"")</f>
        <v/>
      </c>
      <c r="FS1110" s="7"/>
      <c r="FT1110" s="1"/>
      <c r="FU1110" s="12"/>
      <c r="FV1110" s="6" t="str">
        <f>+IFERROR(VALUE(RIGHT(Tabla31[[#This Row],[B2B]],6)),"")</f>
        <v/>
      </c>
      <c r="FW1110" s="6" t="str">
        <f>+IFERROR(VLOOKUP(FU1110,Auxiliar!$A:$C,2,0),"")</f>
        <v/>
      </c>
      <c r="FX1110" s="7" t="str">
        <f>+IFERROR(VLOOKUP(FU1110,Auxiliar!$A:$C,3,0),"")</f>
        <v/>
      </c>
      <c r="FY1110" s="1"/>
      <c r="FZ1110" s="12"/>
      <c r="GA1110" s="6" t="str">
        <f>+IFERROR(VALUE(RIGHT(Tabla32[[#This Row],[B2B]],6)),"")</f>
        <v/>
      </c>
      <c r="GB1110" s="6" t="str">
        <f>+IFERROR(VLOOKUP(FZ1110,Auxiliar!$A:$C,2,0),"")</f>
        <v/>
      </c>
      <c r="GC1110" s="7" t="str">
        <f>+IFERROR(VLOOKUP(FZ1110,Auxiliar!$A:$C,3,0),"")</f>
        <v/>
      </c>
      <c r="GD1110" s="1"/>
      <c r="GE1110" s="12"/>
      <c r="GF1110" s="6" t="str">
        <f>+IFERROR(VALUE(RIGHT(Tabla33[[#This Row],[B2B]],6)),"")</f>
        <v/>
      </c>
      <c r="GG1110" s="6" t="str">
        <f>+IFERROR(VLOOKUP(GE1110,Auxiliar!$A:$C,2,0),"")</f>
        <v/>
      </c>
      <c r="GH1110" s="7" t="str">
        <f>+IFERROR(VLOOKUP(GE1110,Auxiliar!$A:$C,3,0),"")</f>
        <v/>
      </c>
    </row>
    <row r="1111" spans="37:190" x14ac:dyDescent="0.25">
      <c r="AK1111" s="1">
        <v>20081</v>
      </c>
      <c r="AL1111" s="1" t="s">
        <v>30</v>
      </c>
      <c r="AM1111" s="6">
        <f>+IFERROR(VALUE(RIGHT(Tabla7[[#This Row],[B2B]],6)),"")</f>
        <v>20081</v>
      </c>
      <c r="AN1111" s="6" t="str">
        <f>+IFERROR(VLOOKUP(AL1111,Auxiliar!$A:$C,2,0),"")</f>
        <v>LATONES</v>
      </c>
      <c r="AO1111" s="7" t="str">
        <f>+IFERROR(VLOOKUP(AL1111,Auxiliar!$A:$C,3,0),"")</f>
        <v>1b 4% | 5b 7% | 97b 0%</v>
      </c>
      <c r="AW1111" s="1"/>
      <c r="AX1111" s="1" t="s">
        <v>32</v>
      </c>
      <c r="AY1111" s="6" t="str">
        <f>+IFERROR(VALUE(RIGHT(Tabla9[[#This Row],[B2B]],6)),"")</f>
        <v/>
      </c>
      <c r="AZ1111" s="6" t="str">
        <f>+IFERROR(VLOOKUP(AX1111,Auxiliar!$A:$C,2,0),"")</f>
        <v>LATONES</v>
      </c>
      <c r="BA1111" s="7" t="str">
        <f>+IFERROR(VLOOKUP(AX1111,Auxiliar!$A:$C,3,0),"")</f>
        <v>2b 3% | 4b 4% | 6b 5% | 10b 8%  | 385b 0%</v>
      </c>
      <c r="CA1111" s="1">
        <v>10425</v>
      </c>
      <c r="CB1111" s="1" t="s">
        <v>35</v>
      </c>
      <c r="CC1111" s="6">
        <f>+IFERROR(VALUE(RIGHT(Tabla14[[#This Row],[B2B]],6)),"")</f>
        <v>10425</v>
      </c>
      <c r="CD1111" s="6" t="str">
        <f>+IFERROR(VLOOKUP(CB1111,Auxiliar!$A:$C,2,0),"")</f>
        <v>Corona 710cc</v>
      </c>
      <c r="CE1111" s="7" t="str">
        <f>+IFERROR(VLOOKUP(CB1111,Auxiliar!$A:$C,3,0),"")</f>
        <v>1b 10% | 85b 0%</v>
      </c>
      <c r="CM1111" s="1">
        <v>10509</v>
      </c>
      <c r="CN1111" s="1" t="s">
        <v>20</v>
      </c>
      <c r="CO1111" s="6">
        <v>10509</v>
      </c>
      <c r="CP1111" s="6" t="s">
        <v>20</v>
      </c>
      <c r="CQ1111" s="7" t="s">
        <v>21</v>
      </c>
      <c r="CY1111" s="1">
        <v>10509</v>
      </c>
      <c r="CZ1111" s="1" t="s">
        <v>16</v>
      </c>
      <c r="DA1111" s="6">
        <f>+IFERROR(VALUE(RIGHT(Tabla18[[#This Row],[B2B]],6)),"")</f>
        <v>10509</v>
      </c>
      <c r="DB1111" s="6" t="str">
        <f>+IFERROR(VLOOKUP(CZ1111,Auxiliar!$A:$C,2,0),"")</f>
        <v>PREMIUM</v>
      </c>
      <c r="DC1111" s="7" t="str">
        <f>+IFERROR(VLOOKUP(CZ1111,Auxiliar!$A:$C,3,0),"")</f>
        <v>0b 0% | 2b 2% | 5b 3,5% | 10b 5%</v>
      </c>
      <c r="DE1111" s="1">
        <v>10509</v>
      </c>
      <c r="DF1111" s="1" t="s">
        <v>19</v>
      </c>
      <c r="DG1111" s="6">
        <f>+IFERROR(VALUE(RIGHT(Tabla19[[#This Row],[B2B]],6)),"")</f>
        <v>10509</v>
      </c>
      <c r="DH1111" s="6" t="str">
        <f>+IFERROR(VLOOKUP(DF1111,Auxiliar!$A:$C,2,0),"")</f>
        <v>MICHELOB</v>
      </c>
      <c r="DI1111" s="7" t="str">
        <f>+IFERROR(VLOOKUP(DF1111,Auxiliar!$A:$C,3,0),"")</f>
        <v>1b 7% | 3b 22% | 8b 27%</v>
      </c>
      <c r="DK1111" s="1"/>
      <c r="DL1111" s="1"/>
      <c r="DM1111" s="6" t="str">
        <f>+IFERROR(VALUE(RIGHT(Tabla20[[#This Row],[B2B]],6)),"")</f>
        <v/>
      </c>
      <c r="DN1111" s="6" t="str">
        <f>+IFERROR(VLOOKUP(DL1111,Auxiliar!$A:$C,2,0),"")</f>
        <v/>
      </c>
      <c r="DO1111" s="7" t="str">
        <f>+IFERROR(VLOOKUP(DL1111,Auxiliar!$A:$C,3,0),"")</f>
        <v/>
      </c>
      <c r="DQ1111" s="1">
        <v>10404</v>
      </c>
      <c r="DR1111" s="12" t="s">
        <v>24</v>
      </c>
      <c r="DS1111" s="6">
        <f>+IFERROR(VALUE(RIGHT(Tabla21[[#This Row],[B2B]],6)),"")</f>
        <v>10404</v>
      </c>
      <c r="DT1111" s="6" t="str">
        <f>+IFERROR(VLOOKUP(DR1111,Auxiliar!$A:$C,2,0),"")</f>
        <v>CORONA PORRON</v>
      </c>
      <c r="DU1111" s="7" t="str">
        <f>+IFERROR(VLOOKUP(DR1111,Auxiliar!$A:$C,3,0),"")</f>
        <v>1b 5% | 20b 0%</v>
      </c>
      <c r="DW1111" s="1"/>
      <c r="DX1111" s="12"/>
      <c r="DY1111" s="6" t="str">
        <f>+IFERROR(VALUE(RIGHT(Tabla22[[#This Row],[B2B]],6)),"")</f>
        <v/>
      </c>
      <c r="DZ1111" s="6" t="str">
        <f>+IFERROR(VLOOKUP(DX1111,Auxiliar!$A:$C,2,0),"")</f>
        <v/>
      </c>
      <c r="EA1111" s="7" t="str">
        <f>+IFERROR(VLOOKUP(DX1111,Auxiliar!$A:$C,3,0),"")</f>
        <v/>
      </c>
      <c r="EC1111" s="1"/>
      <c r="ED1111" s="12"/>
      <c r="EE1111" s="6" t="str">
        <f>+IFERROR(VALUE(RIGHT(Tabla23[[#This Row],[B2B]],6)),"")</f>
        <v/>
      </c>
      <c r="EF1111" s="6" t="str">
        <f>+IFERROR(VLOOKUP(ED1111,Auxiliar!$A:$C,2,0),"")</f>
        <v/>
      </c>
      <c r="EG1111" s="7" t="str">
        <f>+IFERROR(VLOOKUP(ED1111,Auxiliar!$A:$C,3,0),"")</f>
        <v/>
      </c>
      <c r="EI1111" s="1"/>
      <c r="EJ1111" s="12"/>
      <c r="EK1111" s="6" t="str">
        <f>+IFERROR(VALUE(RIGHT(Tabla24[[#This Row],[B2B]],6)),"")</f>
        <v/>
      </c>
      <c r="EL1111" s="6" t="str">
        <f>+IFERROR(VLOOKUP(EJ1111,Auxiliar!$A:$C,2,0),"")</f>
        <v/>
      </c>
      <c r="EM1111" s="7" t="str">
        <f>+IFERROR(VLOOKUP(EJ1111,Auxiliar!$A:$C,3,0),"")</f>
        <v/>
      </c>
      <c r="EO1111" s="1"/>
      <c r="EP1111" s="12"/>
      <c r="EQ1111" s="6" t="str">
        <f>+IFERROR(VALUE(RIGHT(Tabla25[[#This Row],[B2B]],6)),"")</f>
        <v/>
      </c>
      <c r="ER1111" s="6" t="str">
        <f>+IFERROR(VLOOKUP(EP1111,Auxiliar!$A:$C,2,0),"")</f>
        <v/>
      </c>
      <c r="ES1111" s="7" t="str">
        <f>+IFERROR(VLOOKUP(EP1111,Auxiliar!$A:$C,3,0),"")</f>
        <v/>
      </c>
      <c r="EU1111" s="1"/>
      <c r="EV1111" s="12"/>
      <c r="EW1111" s="6" t="str">
        <f>+IFERROR(VALUE(RIGHT(Tabla26[[#This Row],[B2B]],6)),"")</f>
        <v/>
      </c>
      <c r="EX1111" s="6" t="str">
        <f>+IFERROR(VLOOKUP(EV1111,Auxiliar!$A:$C,2,0),"")</f>
        <v/>
      </c>
      <c r="EY1111" s="7" t="str">
        <f>+IFERROR(VLOOKUP(EV1111,Auxiliar!$A:$C,3,0),"")</f>
        <v/>
      </c>
      <c r="EZ1111" s="1"/>
      <c r="FA1111" s="12"/>
      <c r="FB1111" s="6" t="str">
        <f>+IFERROR(VALUE(RIGHT(Tabla27[[#This Row],[B2B]],6)),"")</f>
        <v/>
      </c>
      <c r="FC1111" s="6" t="str">
        <f>+IFERROR(VLOOKUP(FA1111,Auxiliar!$A:$C,2,0),"")</f>
        <v/>
      </c>
      <c r="FD1111" s="7" t="str">
        <f>+IFERROR(VLOOKUP(FA1111,Auxiliar!$A:$C,3,0),"")</f>
        <v/>
      </c>
      <c r="FE1111" s="1"/>
      <c r="FF1111" s="12"/>
      <c r="FG1111" s="6" t="str">
        <f>+IFERROR(VALUE(RIGHT(Tabla28[[#This Row],[B2B]],6)),"")</f>
        <v/>
      </c>
      <c r="FH1111" s="6" t="str">
        <f>+IFERROR(VLOOKUP(FF1111,Auxiliar!$A:$C,2,0),"")</f>
        <v/>
      </c>
      <c r="FI1111" s="7" t="str">
        <f>+IFERROR(VLOOKUP(FF1111,Auxiliar!$A:$C,3,0),"")</f>
        <v/>
      </c>
      <c r="FJ1111" s="1"/>
      <c r="FK1111" s="12"/>
      <c r="FL1111" s="6" t="str">
        <f>+IFERROR(VALUE(RIGHT(Tabla29[[#This Row],[B2B]],6)),"")</f>
        <v/>
      </c>
      <c r="FM1111" s="6" t="str">
        <f>+IFERROR(VLOOKUP(FK1111,Auxiliar!$A:$C,2,0),"")</f>
        <v/>
      </c>
      <c r="FN1111" s="7" t="str">
        <f>+IFERROR(VLOOKUP(FK1111,Auxiliar!$A:$C,3,0),"")</f>
        <v/>
      </c>
      <c r="FO1111" s="1"/>
      <c r="FP1111" s="12"/>
      <c r="FQ1111" s="6" t="str">
        <f>+IFERROR(VALUE(RIGHT(Tabla30[[#This Row],[B2B]],6)),"")</f>
        <v/>
      </c>
      <c r="FR1111" s="6" t="str">
        <f>+IFERROR(VLOOKUP(FP1111,Auxiliar!$A:$C,2,0),"")</f>
        <v/>
      </c>
      <c r="FS1111" s="7"/>
      <c r="FT1111" s="1"/>
      <c r="FU1111" s="12"/>
      <c r="FV1111" s="6" t="str">
        <f>+IFERROR(VALUE(RIGHT(Tabla31[[#This Row],[B2B]],6)),"")</f>
        <v/>
      </c>
      <c r="FW1111" s="6" t="str">
        <f>+IFERROR(VLOOKUP(FU1111,Auxiliar!$A:$C,2,0),"")</f>
        <v/>
      </c>
      <c r="FX1111" s="7" t="str">
        <f>+IFERROR(VLOOKUP(FU1111,Auxiliar!$A:$C,3,0),"")</f>
        <v/>
      </c>
      <c r="FY1111" s="1"/>
      <c r="FZ1111" s="12"/>
      <c r="GA1111" s="6" t="str">
        <f>+IFERROR(VALUE(RIGHT(Tabla32[[#This Row],[B2B]],6)),"")</f>
        <v/>
      </c>
      <c r="GB1111" s="6" t="str">
        <f>+IFERROR(VLOOKUP(FZ1111,Auxiliar!$A:$C,2,0),"")</f>
        <v/>
      </c>
      <c r="GC1111" s="7" t="str">
        <f>+IFERROR(VLOOKUP(FZ1111,Auxiliar!$A:$C,3,0),"")</f>
        <v/>
      </c>
      <c r="GD1111" s="1"/>
      <c r="GE1111" s="12"/>
      <c r="GF1111" s="6" t="str">
        <f>+IFERROR(VALUE(RIGHT(Tabla33[[#This Row],[B2B]],6)),"")</f>
        <v/>
      </c>
      <c r="GG1111" s="6" t="str">
        <f>+IFERROR(VLOOKUP(GE1111,Auxiliar!$A:$C,2,0),"")</f>
        <v/>
      </c>
      <c r="GH1111" s="7" t="str">
        <f>+IFERROR(VLOOKUP(GE1111,Auxiliar!$A:$C,3,0),"")</f>
        <v/>
      </c>
    </row>
    <row r="1112" spans="37:190" x14ac:dyDescent="0.25">
      <c r="AK1112" s="1">
        <v>20086</v>
      </c>
      <c r="AL1112" s="1" t="s">
        <v>30</v>
      </c>
      <c r="AM1112" s="6">
        <f>+IFERROR(VALUE(RIGHT(Tabla7[[#This Row],[B2B]],6)),"")</f>
        <v>20086</v>
      </c>
      <c r="AN1112" s="6" t="str">
        <f>+IFERROR(VLOOKUP(AL1112,Auxiliar!$A:$C,2,0),"")</f>
        <v>LATONES</v>
      </c>
      <c r="AO1112" s="7" t="str">
        <f>+IFERROR(VLOOKUP(AL1112,Auxiliar!$A:$C,3,0),"")</f>
        <v>1b 4% | 5b 7% | 97b 0%</v>
      </c>
      <c r="AW1112" s="1"/>
      <c r="AX1112" s="1" t="s">
        <v>32</v>
      </c>
      <c r="AY1112" s="6" t="str">
        <f>+IFERROR(VALUE(RIGHT(Tabla9[[#This Row],[B2B]],6)),"")</f>
        <v/>
      </c>
      <c r="AZ1112" s="6" t="str">
        <f>+IFERROR(VLOOKUP(AX1112,Auxiliar!$A:$C,2,0),"")</f>
        <v>LATONES</v>
      </c>
      <c r="BA1112" s="7" t="str">
        <f>+IFERROR(VLOOKUP(AX1112,Auxiliar!$A:$C,3,0),"")</f>
        <v>2b 3% | 4b 4% | 6b 5% | 10b 8%  | 385b 0%</v>
      </c>
      <c r="CA1112" s="1">
        <v>10441</v>
      </c>
      <c r="CB1112" s="1" t="s">
        <v>35</v>
      </c>
      <c r="CC1112" s="6">
        <f>+IFERROR(VALUE(RIGHT(Tabla14[[#This Row],[B2B]],6)),"")</f>
        <v>10441</v>
      </c>
      <c r="CD1112" s="6" t="str">
        <f>+IFERROR(VLOOKUP(CB1112,Auxiliar!$A:$C,2,0),"")</f>
        <v>Corona 710cc</v>
      </c>
      <c r="CE1112" s="7" t="str">
        <f>+IFERROR(VLOOKUP(CB1112,Auxiliar!$A:$C,3,0),"")</f>
        <v>1b 10% | 85b 0%</v>
      </c>
      <c r="CM1112" s="1">
        <v>10518</v>
      </c>
      <c r="CN1112" s="1" t="s">
        <v>20</v>
      </c>
      <c r="CO1112" s="6">
        <v>10518</v>
      </c>
      <c r="CP1112" s="6" t="s">
        <v>20</v>
      </c>
      <c r="CQ1112" s="7" t="s">
        <v>21</v>
      </c>
      <c r="CY1112" s="1">
        <v>10518</v>
      </c>
      <c r="CZ1112" s="1" t="s">
        <v>16</v>
      </c>
      <c r="DA1112" s="6">
        <f>+IFERROR(VALUE(RIGHT(Tabla18[[#This Row],[B2B]],6)),"")</f>
        <v>10518</v>
      </c>
      <c r="DB1112" s="6" t="str">
        <f>+IFERROR(VLOOKUP(CZ1112,Auxiliar!$A:$C,2,0),"")</f>
        <v>PREMIUM</v>
      </c>
      <c r="DC1112" s="7" t="str">
        <f>+IFERROR(VLOOKUP(CZ1112,Auxiliar!$A:$C,3,0),"")</f>
        <v>0b 0% | 2b 2% | 5b 3,5% | 10b 5%</v>
      </c>
      <c r="DE1112" s="1">
        <v>10518</v>
      </c>
      <c r="DF1112" s="1" t="s">
        <v>19</v>
      </c>
      <c r="DG1112" s="6">
        <f>+IFERROR(VALUE(RIGHT(Tabla19[[#This Row],[B2B]],6)),"")</f>
        <v>10518</v>
      </c>
      <c r="DH1112" s="6" t="str">
        <f>+IFERROR(VLOOKUP(DF1112,Auxiliar!$A:$C,2,0),"")</f>
        <v>MICHELOB</v>
      </c>
      <c r="DI1112" s="7" t="str">
        <f>+IFERROR(VLOOKUP(DF1112,Auxiliar!$A:$C,3,0),"")</f>
        <v>1b 7% | 3b 22% | 8b 27%</v>
      </c>
      <c r="DK1112" s="1"/>
      <c r="DL1112" s="1"/>
      <c r="DM1112" s="6" t="str">
        <f>+IFERROR(VALUE(RIGHT(Tabla20[[#This Row],[B2B]],6)),"")</f>
        <v/>
      </c>
      <c r="DN1112" s="6" t="str">
        <f>+IFERROR(VLOOKUP(DL1112,Auxiliar!$A:$C,2,0),"")</f>
        <v/>
      </c>
      <c r="DO1112" s="7" t="str">
        <f>+IFERROR(VLOOKUP(DL1112,Auxiliar!$A:$C,3,0),"")</f>
        <v/>
      </c>
      <c r="DQ1112" s="1">
        <v>10411</v>
      </c>
      <c r="DR1112" s="12" t="s">
        <v>24</v>
      </c>
      <c r="DS1112" s="6">
        <f>+IFERROR(VALUE(RIGHT(Tabla21[[#This Row],[B2B]],6)),"")</f>
        <v>10411</v>
      </c>
      <c r="DT1112" s="6" t="str">
        <f>+IFERROR(VLOOKUP(DR1112,Auxiliar!$A:$C,2,0),"")</f>
        <v>CORONA PORRON</v>
      </c>
      <c r="DU1112" s="7" t="str">
        <f>+IFERROR(VLOOKUP(DR1112,Auxiliar!$A:$C,3,0),"")</f>
        <v>1b 5% | 20b 0%</v>
      </c>
      <c r="DW1112" s="1"/>
      <c r="DX1112" s="12"/>
      <c r="DY1112" s="6" t="str">
        <f>+IFERROR(VALUE(RIGHT(Tabla22[[#This Row],[B2B]],6)),"")</f>
        <v/>
      </c>
      <c r="DZ1112" s="6" t="str">
        <f>+IFERROR(VLOOKUP(DX1112,Auxiliar!$A:$C,2,0),"")</f>
        <v/>
      </c>
      <c r="EA1112" s="7" t="str">
        <f>+IFERROR(VLOOKUP(DX1112,Auxiliar!$A:$C,3,0),"")</f>
        <v/>
      </c>
      <c r="EC1112" s="1"/>
      <c r="ED1112" s="12"/>
      <c r="EE1112" s="6" t="str">
        <f>+IFERROR(VALUE(RIGHT(Tabla23[[#This Row],[B2B]],6)),"")</f>
        <v/>
      </c>
      <c r="EF1112" s="6" t="str">
        <f>+IFERROR(VLOOKUP(ED1112,Auxiliar!$A:$C,2,0),"")</f>
        <v/>
      </c>
      <c r="EG1112" s="7" t="str">
        <f>+IFERROR(VLOOKUP(ED1112,Auxiliar!$A:$C,3,0),"")</f>
        <v/>
      </c>
      <c r="EI1112" s="1"/>
      <c r="EJ1112" s="12"/>
      <c r="EK1112" s="6" t="str">
        <f>+IFERROR(VALUE(RIGHT(Tabla24[[#This Row],[B2B]],6)),"")</f>
        <v/>
      </c>
      <c r="EL1112" s="6" t="str">
        <f>+IFERROR(VLOOKUP(EJ1112,Auxiliar!$A:$C,2,0),"")</f>
        <v/>
      </c>
      <c r="EM1112" s="7" t="str">
        <f>+IFERROR(VLOOKUP(EJ1112,Auxiliar!$A:$C,3,0),"")</f>
        <v/>
      </c>
      <c r="EO1112" s="1"/>
      <c r="EP1112" s="12"/>
      <c r="EQ1112" s="6" t="str">
        <f>+IFERROR(VALUE(RIGHT(Tabla25[[#This Row],[B2B]],6)),"")</f>
        <v/>
      </c>
      <c r="ER1112" s="6" t="str">
        <f>+IFERROR(VLOOKUP(EP1112,Auxiliar!$A:$C,2,0),"")</f>
        <v/>
      </c>
      <c r="ES1112" s="7" t="str">
        <f>+IFERROR(VLOOKUP(EP1112,Auxiliar!$A:$C,3,0),"")</f>
        <v/>
      </c>
      <c r="EU1112" s="1"/>
      <c r="EV1112" s="12"/>
      <c r="EW1112" s="6" t="str">
        <f>+IFERROR(VALUE(RIGHT(Tabla26[[#This Row],[B2B]],6)),"")</f>
        <v/>
      </c>
      <c r="EX1112" s="6" t="str">
        <f>+IFERROR(VLOOKUP(EV1112,Auxiliar!$A:$C,2,0),"")</f>
        <v/>
      </c>
      <c r="EY1112" s="7" t="str">
        <f>+IFERROR(VLOOKUP(EV1112,Auxiliar!$A:$C,3,0),"")</f>
        <v/>
      </c>
      <c r="EZ1112" s="1"/>
      <c r="FA1112" s="12"/>
      <c r="FB1112" s="6" t="str">
        <f>+IFERROR(VALUE(RIGHT(Tabla27[[#This Row],[B2B]],6)),"")</f>
        <v/>
      </c>
      <c r="FC1112" s="6" t="str">
        <f>+IFERROR(VLOOKUP(FA1112,Auxiliar!$A:$C,2,0),"")</f>
        <v/>
      </c>
      <c r="FD1112" s="7" t="str">
        <f>+IFERROR(VLOOKUP(FA1112,Auxiliar!$A:$C,3,0),"")</f>
        <v/>
      </c>
      <c r="FE1112" s="1"/>
      <c r="FF1112" s="12"/>
      <c r="FG1112" s="6" t="str">
        <f>+IFERROR(VALUE(RIGHT(Tabla28[[#This Row],[B2B]],6)),"")</f>
        <v/>
      </c>
      <c r="FH1112" s="6" t="str">
        <f>+IFERROR(VLOOKUP(FF1112,Auxiliar!$A:$C,2,0),"")</f>
        <v/>
      </c>
      <c r="FI1112" s="7" t="str">
        <f>+IFERROR(VLOOKUP(FF1112,Auxiliar!$A:$C,3,0),"")</f>
        <v/>
      </c>
      <c r="FJ1112" s="1"/>
      <c r="FK1112" s="12"/>
      <c r="FL1112" s="6" t="str">
        <f>+IFERROR(VALUE(RIGHT(Tabla29[[#This Row],[B2B]],6)),"")</f>
        <v/>
      </c>
      <c r="FM1112" s="6" t="str">
        <f>+IFERROR(VLOOKUP(FK1112,Auxiliar!$A:$C,2,0),"")</f>
        <v/>
      </c>
      <c r="FN1112" s="7" t="str">
        <f>+IFERROR(VLOOKUP(FK1112,Auxiliar!$A:$C,3,0),"")</f>
        <v/>
      </c>
      <c r="FO1112" s="1"/>
      <c r="FP1112" s="12"/>
      <c r="FQ1112" s="6" t="str">
        <f>+IFERROR(VALUE(RIGHT(Tabla30[[#This Row],[B2B]],6)),"")</f>
        <v/>
      </c>
      <c r="FR1112" s="6" t="str">
        <f>+IFERROR(VLOOKUP(FP1112,Auxiliar!$A:$C,2,0),"")</f>
        <v/>
      </c>
      <c r="FS1112" s="7"/>
      <c r="FT1112" s="1"/>
      <c r="FU1112" s="12"/>
      <c r="FV1112" s="6" t="str">
        <f>+IFERROR(VALUE(RIGHT(Tabla31[[#This Row],[B2B]],6)),"")</f>
        <v/>
      </c>
      <c r="FW1112" s="6" t="str">
        <f>+IFERROR(VLOOKUP(FU1112,Auxiliar!$A:$C,2,0),"")</f>
        <v/>
      </c>
      <c r="FX1112" s="7" t="str">
        <f>+IFERROR(VLOOKUP(FU1112,Auxiliar!$A:$C,3,0),"")</f>
        <v/>
      </c>
      <c r="FY1112" s="1"/>
      <c r="FZ1112" s="12"/>
      <c r="GA1112" s="6" t="str">
        <f>+IFERROR(VALUE(RIGHT(Tabla32[[#This Row],[B2B]],6)),"")</f>
        <v/>
      </c>
      <c r="GB1112" s="6" t="str">
        <f>+IFERROR(VLOOKUP(FZ1112,Auxiliar!$A:$C,2,0),"")</f>
        <v/>
      </c>
      <c r="GC1112" s="7" t="str">
        <f>+IFERROR(VLOOKUP(FZ1112,Auxiliar!$A:$C,3,0),"")</f>
        <v/>
      </c>
      <c r="GD1112" s="1"/>
      <c r="GE1112" s="12"/>
      <c r="GF1112" s="6" t="str">
        <f>+IFERROR(VALUE(RIGHT(Tabla33[[#This Row],[B2B]],6)),"")</f>
        <v/>
      </c>
      <c r="GG1112" s="6" t="str">
        <f>+IFERROR(VLOOKUP(GE1112,Auxiliar!$A:$C,2,0),"")</f>
        <v/>
      </c>
      <c r="GH1112" s="7" t="str">
        <f>+IFERROR(VLOOKUP(GE1112,Auxiliar!$A:$C,3,0),"")</f>
        <v/>
      </c>
    </row>
    <row r="1113" spans="37:190" x14ac:dyDescent="0.25">
      <c r="AK1113" s="1">
        <v>20090</v>
      </c>
      <c r="AL1113" s="1" t="s">
        <v>30</v>
      </c>
      <c r="AM1113" s="6">
        <f>+IFERROR(VALUE(RIGHT(Tabla7[[#This Row],[B2B]],6)),"")</f>
        <v>20090</v>
      </c>
      <c r="AN1113" s="6" t="str">
        <f>+IFERROR(VLOOKUP(AL1113,Auxiliar!$A:$C,2,0),"")</f>
        <v>LATONES</v>
      </c>
      <c r="AO1113" s="7" t="str">
        <f>+IFERROR(VLOOKUP(AL1113,Auxiliar!$A:$C,3,0),"")</f>
        <v>1b 4% | 5b 7% | 97b 0%</v>
      </c>
      <c r="AW1113" s="1"/>
      <c r="AX1113" s="1" t="s">
        <v>32</v>
      </c>
      <c r="AY1113" s="6" t="str">
        <f>+IFERROR(VALUE(RIGHT(Tabla9[[#This Row],[B2B]],6)),"")</f>
        <v/>
      </c>
      <c r="AZ1113" s="6" t="str">
        <f>+IFERROR(VLOOKUP(AX1113,Auxiliar!$A:$C,2,0),"")</f>
        <v>LATONES</v>
      </c>
      <c r="BA1113" s="7" t="str">
        <f>+IFERROR(VLOOKUP(AX1113,Auxiliar!$A:$C,3,0),"")</f>
        <v>2b 3% | 4b 4% | 6b 5% | 10b 8%  | 385b 0%</v>
      </c>
      <c r="CA1113" s="1">
        <v>10455</v>
      </c>
      <c r="CB1113" s="1" t="s">
        <v>35</v>
      </c>
      <c r="CC1113" s="6">
        <f>+IFERROR(VALUE(RIGHT(Tabla14[[#This Row],[B2B]],6)),"")</f>
        <v>10455</v>
      </c>
      <c r="CD1113" s="6" t="str">
        <f>+IFERROR(VLOOKUP(CB1113,Auxiliar!$A:$C,2,0),"")</f>
        <v>Corona 710cc</v>
      </c>
      <c r="CE1113" s="7" t="str">
        <f>+IFERROR(VLOOKUP(CB1113,Auxiliar!$A:$C,3,0),"")</f>
        <v>1b 10% | 85b 0%</v>
      </c>
      <c r="CM1113" s="1">
        <v>10521</v>
      </c>
      <c r="CN1113" s="1" t="s">
        <v>20</v>
      </c>
      <c r="CO1113" s="6">
        <v>10521</v>
      </c>
      <c r="CP1113" s="6" t="s">
        <v>20</v>
      </c>
      <c r="CQ1113" s="7" t="s">
        <v>21</v>
      </c>
      <c r="CY1113" s="1">
        <v>10521</v>
      </c>
      <c r="CZ1113" s="1" t="s">
        <v>16</v>
      </c>
      <c r="DA1113" s="6">
        <f>+IFERROR(VALUE(RIGHT(Tabla18[[#This Row],[B2B]],6)),"")</f>
        <v>10521</v>
      </c>
      <c r="DB1113" s="6" t="str">
        <f>+IFERROR(VLOOKUP(CZ1113,Auxiliar!$A:$C,2,0),"")</f>
        <v>PREMIUM</v>
      </c>
      <c r="DC1113" s="7" t="str">
        <f>+IFERROR(VLOOKUP(CZ1113,Auxiliar!$A:$C,3,0),"")</f>
        <v>0b 0% | 2b 2% | 5b 3,5% | 10b 5%</v>
      </c>
      <c r="DE1113" s="1">
        <v>10521</v>
      </c>
      <c r="DF1113" s="1" t="s">
        <v>19</v>
      </c>
      <c r="DG1113" s="6">
        <f>+IFERROR(VALUE(RIGHT(Tabla19[[#This Row],[B2B]],6)),"")</f>
        <v>10521</v>
      </c>
      <c r="DH1113" s="6" t="str">
        <f>+IFERROR(VLOOKUP(DF1113,Auxiliar!$A:$C,2,0),"")</f>
        <v>MICHELOB</v>
      </c>
      <c r="DI1113" s="7" t="str">
        <f>+IFERROR(VLOOKUP(DF1113,Auxiliar!$A:$C,3,0),"")</f>
        <v>1b 7% | 3b 22% | 8b 27%</v>
      </c>
      <c r="DK1113" s="1"/>
      <c r="DL1113" s="1"/>
      <c r="DM1113" s="6" t="str">
        <f>+IFERROR(VALUE(RIGHT(Tabla20[[#This Row],[B2B]],6)),"")</f>
        <v/>
      </c>
      <c r="DN1113" s="6" t="str">
        <f>+IFERROR(VLOOKUP(DL1113,Auxiliar!$A:$C,2,0),"")</f>
        <v/>
      </c>
      <c r="DO1113" s="7" t="str">
        <f>+IFERROR(VLOOKUP(DL1113,Auxiliar!$A:$C,3,0),"")</f>
        <v/>
      </c>
      <c r="DQ1113" s="1">
        <v>10425</v>
      </c>
      <c r="DR1113" s="12" t="s">
        <v>24</v>
      </c>
      <c r="DS1113" s="6">
        <f>+IFERROR(VALUE(RIGHT(Tabla21[[#This Row],[B2B]],6)),"")</f>
        <v>10425</v>
      </c>
      <c r="DT1113" s="6" t="str">
        <f>+IFERROR(VLOOKUP(DR1113,Auxiliar!$A:$C,2,0),"")</f>
        <v>CORONA PORRON</v>
      </c>
      <c r="DU1113" s="7" t="str">
        <f>+IFERROR(VLOOKUP(DR1113,Auxiliar!$A:$C,3,0),"")</f>
        <v>1b 5% | 20b 0%</v>
      </c>
      <c r="DW1113" s="1"/>
      <c r="DX1113" s="12"/>
      <c r="DY1113" s="6" t="str">
        <f>+IFERROR(VALUE(RIGHT(Tabla22[[#This Row],[B2B]],6)),"")</f>
        <v/>
      </c>
      <c r="DZ1113" s="6" t="str">
        <f>+IFERROR(VLOOKUP(DX1113,Auxiliar!$A:$C,2,0),"")</f>
        <v/>
      </c>
      <c r="EA1113" s="7" t="str">
        <f>+IFERROR(VLOOKUP(DX1113,Auxiliar!$A:$C,3,0),"")</f>
        <v/>
      </c>
      <c r="EC1113" s="1"/>
      <c r="ED1113" s="12"/>
      <c r="EE1113" s="6" t="str">
        <f>+IFERROR(VALUE(RIGHT(Tabla23[[#This Row],[B2B]],6)),"")</f>
        <v/>
      </c>
      <c r="EF1113" s="6" t="str">
        <f>+IFERROR(VLOOKUP(ED1113,Auxiliar!$A:$C,2,0),"")</f>
        <v/>
      </c>
      <c r="EG1113" s="7" t="str">
        <f>+IFERROR(VLOOKUP(ED1113,Auxiliar!$A:$C,3,0),"")</f>
        <v/>
      </c>
      <c r="EI1113" s="1"/>
      <c r="EJ1113" s="12"/>
      <c r="EK1113" s="6" t="str">
        <f>+IFERROR(VALUE(RIGHT(Tabla24[[#This Row],[B2B]],6)),"")</f>
        <v/>
      </c>
      <c r="EL1113" s="6" t="str">
        <f>+IFERROR(VLOOKUP(EJ1113,Auxiliar!$A:$C,2,0),"")</f>
        <v/>
      </c>
      <c r="EM1113" s="7" t="str">
        <f>+IFERROR(VLOOKUP(EJ1113,Auxiliar!$A:$C,3,0),"")</f>
        <v/>
      </c>
      <c r="EO1113" s="1"/>
      <c r="EP1113" s="12"/>
      <c r="EQ1113" s="6" t="str">
        <f>+IFERROR(VALUE(RIGHT(Tabla25[[#This Row],[B2B]],6)),"")</f>
        <v/>
      </c>
      <c r="ER1113" s="6" t="str">
        <f>+IFERROR(VLOOKUP(EP1113,Auxiliar!$A:$C,2,0),"")</f>
        <v/>
      </c>
      <c r="ES1113" s="7" t="str">
        <f>+IFERROR(VLOOKUP(EP1113,Auxiliar!$A:$C,3,0),"")</f>
        <v/>
      </c>
      <c r="EU1113" s="1"/>
      <c r="EV1113" s="12"/>
      <c r="EW1113" s="6" t="str">
        <f>+IFERROR(VALUE(RIGHT(Tabla26[[#This Row],[B2B]],6)),"")</f>
        <v/>
      </c>
      <c r="EX1113" s="6" t="str">
        <f>+IFERROR(VLOOKUP(EV1113,Auxiliar!$A:$C,2,0),"")</f>
        <v/>
      </c>
      <c r="EY1113" s="7" t="str">
        <f>+IFERROR(VLOOKUP(EV1113,Auxiliar!$A:$C,3,0),"")</f>
        <v/>
      </c>
      <c r="EZ1113" s="1"/>
      <c r="FA1113" s="12"/>
      <c r="FB1113" s="6" t="str">
        <f>+IFERROR(VALUE(RIGHT(Tabla27[[#This Row],[B2B]],6)),"")</f>
        <v/>
      </c>
      <c r="FC1113" s="6" t="str">
        <f>+IFERROR(VLOOKUP(FA1113,Auxiliar!$A:$C,2,0),"")</f>
        <v/>
      </c>
      <c r="FD1113" s="7" t="str">
        <f>+IFERROR(VLOOKUP(FA1113,Auxiliar!$A:$C,3,0),"")</f>
        <v/>
      </c>
      <c r="FE1113" s="1"/>
      <c r="FF1113" s="12"/>
      <c r="FG1113" s="6" t="str">
        <f>+IFERROR(VALUE(RIGHT(Tabla28[[#This Row],[B2B]],6)),"")</f>
        <v/>
      </c>
      <c r="FH1113" s="6" t="str">
        <f>+IFERROR(VLOOKUP(FF1113,Auxiliar!$A:$C,2,0),"")</f>
        <v/>
      </c>
      <c r="FI1113" s="7" t="str">
        <f>+IFERROR(VLOOKUP(FF1113,Auxiliar!$A:$C,3,0),"")</f>
        <v/>
      </c>
      <c r="FJ1113" s="1"/>
      <c r="FK1113" s="12"/>
      <c r="FL1113" s="6" t="str">
        <f>+IFERROR(VALUE(RIGHT(Tabla29[[#This Row],[B2B]],6)),"")</f>
        <v/>
      </c>
      <c r="FM1113" s="6" t="str">
        <f>+IFERROR(VLOOKUP(FK1113,Auxiliar!$A:$C,2,0),"")</f>
        <v/>
      </c>
      <c r="FN1113" s="7" t="str">
        <f>+IFERROR(VLOOKUP(FK1113,Auxiliar!$A:$C,3,0),"")</f>
        <v/>
      </c>
      <c r="FO1113" s="1"/>
      <c r="FP1113" s="12"/>
      <c r="FQ1113" s="6" t="str">
        <f>+IFERROR(VALUE(RIGHT(Tabla30[[#This Row],[B2B]],6)),"")</f>
        <v/>
      </c>
      <c r="FR1113" s="6" t="str">
        <f>+IFERROR(VLOOKUP(FP1113,Auxiliar!$A:$C,2,0),"")</f>
        <v/>
      </c>
      <c r="FS1113" s="7"/>
      <c r="FT1113" s="1"/>
      <c r="FU1113" s="12"/>
      <c r="FV1113" s="6" t="str">
        <f>+IFERROR(VALUE(RIGHT(Tabla31[[#This Row],[B2B]],6)),"")</f>
        <v/>
      </c>
      <c r="FW1113" s="6" t="str">
        <f>+IFERROR(VLOOKUP(FU1113,Auxiliar!$A:$C,2,0),"")</f>
        <v/>
      </c>
      <c r="FX1113" s="7" t="str">
        <f>+IFERROR(VLOOKUP(FU1113,Auxiliar!$A:$C,3,0),"")</f>
        <v/>
      </c>
      <c r="FY1113" s="1"/>
      <c r="FZ1113" s="12"/>
      <c r="GA1113" s="6" t="str">
        <f>+IFERROR(VALUE(RIGHT(Tabla32[[#This Row],[B2B]],6)),"")</f>
        <v/>
      </c>
      <c r="GB1113" s="6" t="str">
        <f>+IFERROR(VLOOKUP(FZ1113,Auxiliar!$A:$C,2,0),"")</f>
        <v/>
      </c>
      <c r="GC1113" s="7" t="str">
        <f>+IFERROR(VLOOKUP(FZ1113,Auxiliar!$A:$C,3,0),"")</f>
        <v/>
      </c>
      <c r="GD1113" s="1"/>
      <c r="GE1113" s="12"/>
      <c r="GF1113" s="6" t="str">
        <f>+IFERROR(VALUE(RIGHT(Tabla33[[#This Row],[B2B]],6)),"")</f>
        <v/>
      </c>
      <c r="GG1113" s="6" t="str">
        <f>+IFERROR(VLOOKUP(GE1113,Auxiliar!$A:$C,2,0),"")</f>
        <v/>
      </c>
      <c r="GH1113" s="7" t="str">
        <f>+IFERROR(VLOOKUP(GE1113,Auxiliar!$A:$C,3,0),"")</f>
        <v/>
      </c>
    </row>
    <row r="1114" spans="37:190" x14ac:dyDescent="0.25">
      <c r="AK1114" s="1">
        <v>20100</v>
      </c>
      <c r="AL1114" s="1" t="s">
        <v>30</v>
      </c>
      <c r="AM1114" s="6">
        <f>+IFERROR(VALUE(RIGHT(Tabla7[[#This Row],[B2B]],6)),"")</f>
        <v>20100</v>
      </c>
      <c r="AN1114" s="6" t="str">
        <f>+IFERROR(VLOOKUP(AL1114,Auxiliar!$A:$C,2,0),"")</f>
        <v>LATONES</v>
      </c>
      <c r="AO1114" s="7" t="str">
        <f>+IFERROR(VLOOKUP(AL1114,Auxiliar!$A:$C,3,0),"")</f>
        <v>1b 4% | 5b 7% | 97b 0%</v>
      </c>
      <c r="AW1114" s="1"/>
      <c r="AX1114" s="1" t="s">
        <v>32</v>
      </c>
      <c r="AY1114" s="6" t="str">
        <f>+IFERROR(VALUE(RIGHT(Tabla9[[#This Row],[B2B]],6)),"")</f>
        <v/>
      </c>
      <c r="AZ1114" s="6" t="str">
        <f>+IFERROR(VLOOKUP(AX1114,Auxiliar!$A:$C,2,0),"")</f>
        <v>LATONES</v>
      </c>
      <c r="BA1114" s="7" t="str">
        <f>+IFERROR(VLOOKUP(AX1114,Auxiliar!$A:$C,3,0),"")</f>
        <v>2b 3% | 4b 4% | 6b 5% | 10b 8%  | 385b 0%</v>
      </c>
      <c r="CA1114" s="1">
        <v>10465</v>
      </c>
      <c r="CB1114" s="1" t="s">
        <v>35</v>
      </c>
      <c r="CC1114" s="6">
        <f>+IFERROR(VALUE(RIGHT(Tabla14[[#This Row],[B2B]],6)),"")</f>
        <v>10465</v>
      </c>
      <c r="CD1114" s="6" t="str">
        <f>+IFERROR(VLOOKUP(CB1114,Auxiliar!$A:$C,2,0),"")</f>
        <v>Corona 710cc</v>
      </c>
      <c r="CE1114" s="7" t="str">
        <f>+IFERROR(VLOOKUP(CB1114,Auxiliar!$A:$C,3,0),"")</f>
        <v>1b 10% | 85b 0%</v>
      </c>
      <c r="CM1114" s="1">
        <v>10553</v>
      </c>
      <c r="CN1114" s="1" t="s">
        <v>20</v>
      </c>
      <c r="CO1114" s="6">
        <v>10553</v>
      </c>
      <c r="CP1114" s="6" t="s">
        <v>20</v>
      </c>
      <c r="CQ1114" s="7" t="s">
        <v>21</v>
      </c>
      <c r="CY1114" s="1">
        <v>10553</v>
      </c>
      <c r="CZ1114" s="1" t="s">
        <v>16</v>
      </c>
      <c r="DA1114" s="6">
        <f>+IFERROR(VALUE(RIGHT(Tabla18[[#This Row],[B2B]],6)),"")</f>
        <v>10553</v>
      </c>
      <c r="DB1114" s="6" t="str">
        <f>+IFERROR(VLOOKUP(CZ1114,Auxiliar!$A:$C,2,0),"")</f>
        <v>PREMIUM</v>
      </c>
      <c r="DC1114" s="7" t="str">
        <f>+IFERROR(VLOOKUP(CZ1114,Auxiliar!$A:$C,3,0),"")</f>
        <v>0b 0% | 2b 2% | 5b 3,5% | 10b 5%</v>
      </c>
      <c r="DE1114" s="1">
        <v>10553</v>
      </c>
      <c r="DF1114" s="1" t="s">
        <v>19</v>
      </c>
      <c r="DG1114" s="6">
        <f>+IFERROR(VALUE(RIGHT(Tabla19[[#This Row],[B2B]],6)),"")</f>
        <v>10553</v>
      </c>
      <c r="DH1114" s="6" t="str">
        <f>+IFERROR(VLOOKUP(DF1114,Auxiliar!$A:$C,2,0),"")</f>
        <v>MICHELOB</v>
      </c>
      <c r="DI1114" s="7" t="str">
        <f>+IFERROR(VLOOKUP(DF1114,Auxiliar!$A:$C,3,0),"")</f>
        <v>1b 7% | 3b 22% | 8b 27%</v>
      </c>
      <c r="DK1114" s="1"/>
      <c r="DL1114" s="1"/>
      <c r="DM1114" s="6" t="str">
        <f>+IFERROR(VALUE(RIGHT(Tabla20[[#This Row],[B2B]],6)),"")</f>
        <v/>
      </c>
      <c r="DN1114" s="6" t="str">
        <f>+IFERROR(VLOOKUP(DL1114,Auxiliar!$A:$C,2,0),"")</f>
        <v/>
      </c>
      <c r="DO1114" s="7" t="str">
        <f>+IFERROR(VLOOKUP(DL1114,Auxiliar!$A:$C,3,0),"")</f>
        <v/>
      </c>
      <c r="DQ1114" s="1">
        <v>10441</v>
      </c>
      <c r="DR1114" s="12" t="s">
        <v>24</v>
      </c>
      <c r="DS1114" s="6">
        <f>+IFERROR(VALUE(RIGHT(Tabla21[[#This Row],[B2B]],6)),"")</f>
        <v>10441</v>
      </c>
      <c r="DT1114" s="6" t="str">
        <f>+IFERROR(VLOOKUP(DR1114,Auxiliar!$A:$C,2,0),"")</f>
        <v>CORONA PORRON</v>
      </c>
      <c r="DU1114" s="7" t="str">
        <f>+IFERROR(VLOOKUP(DR1114,Auxiliar!$A:$C,3,0),"")</f>
        <v>1b 5% | 20b 0%</v>
      </c>
      <c r="DW1114" s="1"/>
      <c r="DX1114" s="12"/>
      <c r="DY1114" s="6" t="str">
        <f>+IFERROR(VALUE(RIGHT(Tabla22[[#This Row],[B2B]],6)),"")</f>
        <v/>
      </c>
      <c r="DZ1114" s="6" t="str">
        <f>+IFERROR(VLOOKUP(DX1114,Auxiliar!$A:$C,2,0),"")</f>
        <v/>
      </c>
      <c r="EA1114" s="7" t="str">
        <f>+IFERROR(VLOOKUP(DX1114,Auxiliar!$A:$C,3,0),"")</f>
        <v/>
      </c>
      <c r="EC1114" s="1"/>
      <c r="ED1114" s="12"/>
      <c r="EE1114" s="6" t="str">
        <f>+IFERROR(VALUE(RIGHT(Tabla23[[#This Row],[B2B]],6)),"")</f>
        <v/>
      </c>
      <c r="EF1114" s="6" t="str">
        <f>+IFERROR(VLOOKUP(ED1114,Auxiliar!$A:$C,2,0),"")</f>
        <v/>
      </c>
      <c r="EG1114" s="7" t="str">
        <f>+IFERROR(VLOOKUP(ED1114,Auxiliar!$A:$C,3,0),"")</f>
        <v/>
      </c>
      <c r="EI1114" s="1"/>
      <c r="EJ1114" s="12"/>
      <c r="EK1114" s="6" t="str">
        <f>+IFERROR(VALUE(RIGHT(Tabla24[[#This Row],[B2B]],6)),"")</f>
        <v/>
      </c>
      <c r="EL1114" s="6" t="str">
        <f>+IFERROR(VLOOKUP(EJ1114,Auxiliar!$A:$C,2,0),"")</f>
        <v/>
      </c>
      <c r="EM1114" s="7" t="str">
        <f>+IFERROR(VLOOKUP(EJ1114,Auxiliar!$A:$C,3,0),"")</f>
        <v/>
      </c>
      <c r="EO1114" s="1"/>
      <c r="EP1114" s="12"/>
      <c r="EQ1114" s="6" t="str">
        <f>+IFERROR(VALUE(RIGHT(Tabla25[[#This Row],[B2B]],6)),"")</f>
        <v/>
      </c>
      <c r="ER1114" s="6" t="str">
        <f>+IFERROR(VLOOKUP(EP1114,Auxiliar!$A:$C,2,0),"")</f>
        <v/>
      </c>
      <c r="ES1114" s="7" t="str">
        <f>+IFERROR(VLOOKUP(EP1114,Auxiliar!$A:$C,3,0),"")</f>
        <v/>
      </c>
      <c r="EU1114" s="1"/>
      <c r="EV1114" s="12"/>
      <c r="EW1114" s="6" t="str">
        <f>+IFERROR(VALUE(RIGHT(Tabla26[[#This Row],[B2B]],6)),"")</f>
        <v/>
      </c>
      <c r="EX1114" s="6" t="str">
        <f>+IFERROR(VLOOKUP(EV1114,Auxiliar!$A:$C,2,0),"")</f>
        <v/>
      </c>
      <c r="EY1114" s="7" t="str">
        <f>+IFERROR(VLOOKUP(EV1114,Auxiliar!$A:$C,3,0),"")</f>
        <v/>
      </c>
      <c r="EZ1114" s="1"/>
      <c r="FA1114" s="12"/>
      <c r="FB1114" s="6" t="str">
        <f>+IFERROR(VALUE(RIGHT(Tabla27[[#This Row],[B2B]],6)),"")</f>
        <v/>
      </c>
      <c r="FC1114" s="6" t="str">
        <f>+IFERROR(VLOOKUP(FA1114,Auxiliar!$A:$C,2,0),"")</f>
        <v/>
      </c>
      <c r="FD1114" s="7" t="str">
        <f>+IFERROR(VLOOKUP(FA1114,Auxiliar!$A:$C,3,0),"")</f>
        <v/>
      </c>
      <c r="FE1114" s="1"/>
      <c r="FF1114" s="12"/>
      <c r="FG1114" s="6" t="str">
        <f>+IFERROR(VALUE(RIGHT(Tabla28[[#This Row],[B2B]],6)),"")</f>
        <v/>
      </c>
      <c r="FH1114" s="6" t="str">
        <f>+IFERROR(VLOOKUP(FF1114,Auxiliar!$A:$C,2,0),"")</f>
        <v/>
      </c>
      <c r="FI1114" s="7" t="str">
        <f>+IFERROR(VLOOKUP(FF1114,Auxiliar!$A:$C,3,0),"")</f>
        <v/>
      </c>
      <c r="FJ1114" s="1"/>
      <c r="FK1114" s="12"/>
      <c r="FL1114" s="6" t="str">
        <f>+IFERROR(VALUE(RIGHT(Tabla29[[#This Row],[B2B]],6)),"")</f>
        <v/>
      </c>
      <c r="FM1114" s="6" t="str">
        <f>+IFERROR(VLOOKUP(FK1114,Auxiliar!$A:$C,2,0),"")</f>
        <v/>
      </c>
      <c r="FN1114" s="7" t="str">
        <f>+IFERROR(VLOOKUP(FK1114,Auxiliar!$A:$C,3,0),"")</f>
        <v/>
      </c>
      <c r="FO1114" s="1"/>
      <c r="FP1114" s="12"/>
      <c r="FQ1114" s="6" t="str">
        <f>+IFERROR(VALUE(RIGHT(Tabla30[[#This Row],[B2B]],6)),"")</f>
        <v/>
      </c>
      <c r="FR1114" s="6" t="str">
        <f>+IFERROR(VLOOKUP(FP1114,Auxiliar!$A:$C,2,0),"")</f>
        <v/>
      </c>
      <c r="FS1114" s="7"/>
      <c r="FT1114" s="1"/>
      <c r="FU1114" s="12"/>
      <c r="FV1114" s="6" t="str">
        <f>+IFERROR(VALUE(RIGHT(Tabla31[[#This Row],[B2B]],6)),"")</f>
        <v/>
      </c>
      <c r="FW1114" s="6" t="str">
        <f>+IFERROR(VLOOKUP(FU1114,Auxiliar!$A:$C,2,0),"")</f>
        <v/>
      </c>
      <c r="FX1114" s="7" t="str">
        <f>+IFERROR(VLOOKUP(FU1114,Auxiliar!$A:$C,3,0),"")</f>
        <v/>
      </c>
      <c r="FY1114" s="1"/>
      <c r="FZ1114" s="12"/>
      <c r="GA1114" s="6" t="str">
        <f>+IFERROR(VALUE(RIGHT(Tabla32[[#This Row],[B2B]],6)),"")</f>
        <v/>
      </c>
      <c r="GB1114" s="6" t="str">
        <f>+IFERROR(VLOOKUP(FZ1114,Auxiliar!$A:$C,2,0),"")</f>
        <v/>
      </c>
      <c r="GC1114" s="7" t="str">
        <f>+IFERROR(VLOOKUP(FZ1114,Auxiliar!$A:$C,3,0),"")</f>
        <v/>
      </c>
      <c r="GD1114" s="1"/>
      <c r="GE1114" s="12"/>
      <c r="GF1114" s="6" t="str">
        <f>+IFERROR(VALUE(RIGHT(Tabla33[[#This Row],[B2B]],6)),"")</f>
        <v/>
      </c>
      <c r="GG1114" s="6" t="str">
        <f>+IFERROR(VLOOKUP(GE1114,Auxiliar!$A:$C,2,0),"")</f>
        <v/>
      </c>
      <c r="GH1114" s="7" t="str">
        <f>+IFERROR(VLOOKUP(GE1114,Auxiliar!$A:$C,3,0),"")</f>
        <v/>
      </c>
    </row>
    <row r="1115" spans="37:190" x14ac:dyDescent="0.25">
      <c r="AK1115" s="1">
        <v>20109</v>
      </c>
      <c r="AL1115" s="1" t="s">
        <v>30</v>
      </c>
      <c r="AM1115" s="6">
        <f>+IFERROR(VALUE(RIGHT(Tabla7[[#This Row],[B2B]],6)),"")</f>
        <v>20109</v>
      </c>
      <c r="AN1115" s="6" t="str">
        <f>+IFERROR(VLOOKUP(AL1115,Auxiliar!$A:$C,2,0),"")</f>
        <v>LATONES</v>
      </c>
      <c r="AO1115" s="7" t="str">
        <f>+IFERROR(VLOOKUP(AL1115,Auxiliar!$A:$C,3,0),"")</f>
        <v>1b 4% | 5b 7% | 97b 0%</v>
      </c>
      <c r="AW1115" s="1"/>
      <c r="AX1115" s="1" t="s">
        <v>32</v>
      </c>
      <c r="AY1115" s="6" t="str">
        <f>+IFERROR(VALUE(RIGHT(Tabla9[[#This Row],[B2B]],6)),"")</f>
        <v/>
      </c>
      <c r="AZ1115" s="6" t="str">
        <f>+IFERROR(VLOOKUP(AX1115,Auxiliar!$A:$C,2,0),"")</f>
        <v>LATONES</v>
      </c>
      <c r="BA1115" s="7" t="str">
        <f>+IFERROR(VLOOKUP(AX1115,Auxiliar!$A:$C,3,0),"")</f>
        <v>2b 3% | 4b 4% | 6b 5% | 10b 8%  | 385b 0%</v>
      </c>
      <c r="CA1115" s="1">
        <v>10469</v>
      </c>
      <c r="CB1115" s="1" t="s">
        <v>35</v>
      </c>
      <c r="CC1115" s="6">
        <f>+IFERROR(VALUE(RIGHT(Tabla14[[#This Row],[B2B]],6)),"")</f>
        <v>10469</v>
      </c>
      <c r="CD1115" s="6" t="str">
        <f>+IFERROR(VLOOKUP(CB1115,Auxiliar!$A:$C,2,0),"")</f>
        <v>Corona 710cc</v>
      </c>
      <c r="CE1115" s="7" t="str">
        <f>+IFERROR(VLOOKUP(CB1115,Auxiliar!$A:$C,3,0),"")</f>
        <v>1b 10% | 85b 0%</v>
      </c>
      <c r="CM1115" s="1">
        <v>10562</v>
      </c>
      <c r="CN1115" s="1" t="s">
        <v>20</v>
      </c>
      <c r="CO1115" s="6">
        <v>10562</v>
      </c>
      <c r="CP1115" s="6" t="s">
        <v>20</v>
      </c>
      <c r="CQ1115" s="7" t="s">
        <v>21</v>
      </c>
      <c r="CY1115" s="1">
        <v>10562</v>
      </c>
      <c r="CZ1115" s="1" t="s">
        <v>16</v>
      </c>
      <c r="DA1115" s="6">
        <f>+IFERROR(VALUE(RIGHT(Tabla18[[#This Row],[B2B]],6)),"")</f>
        <v>10562</v>
      </c>
      <c r="DB1115" s="6" t="str">
        <f>+IFERROR(VLOOKUP(CZ1115,Auxiliar!$A:$C,2,0),"")</f>
        <v>PREMIUM</v>
      </c>
      <c r="DC1115" s="7" t="str">
        <f>+IFERROR(VLOOKUP(CZ1115,Auxiliar!$A:$C,3,0),"")</f>
        <v>0b 0% | 2b 2% | 5b 3,5% | 10b 5%</v>
      </c>
      <c r="DE1115" s="1">
        <v>10562</v>
      </c>
      <c r="DF1115" s="1" t="s">
        <v>19</v>
      </c>
      <c r="DG1115" s="6">
        <f>+IFERROR(VALUE(RIGHT(Tabla19[[#This Row],[B2B]],6)),"")</f>
        <v>10562</v>
      </c>
      <c r="DH1115" s="6" t="str">
        <f>+IFERROR(VLOOKUP(DF1115,Auxiliar!$A:$C,2,0),"")</f>
        <v>MICHELOB</v>
      </c>
      <c r="DI1115" s="7" t="str">
        <f>+IFERROR(VLOOKUP(DF1115,Auxiliar!$A:$C,3,0),"")</f>
        <v>1b 7% | 3b 22% | 8b 27%</v>
      </c>
      <c r="DK1115" s="1"/>
      <c r="DL1115" s="1"/>
      <c r="DM1115" s="6" t="str">
        <f>+IFERROR(VALUE(RIGHT(Tabla20[[#This Row],[B2B]],6)),"")</f>
        <v/>
      </c>
      <c r="DN1115" s="6" t="str">
        <f>+IFERROR(VLOOKUP(DL1115,Auxiliar!$A:$C,2,0),"")</f>
        <v/>
      </c>
      <c r="DO1115" s="7" t="str">
        <f>+IFERROR(VLOOKUP(DL1115,Auxiliar!$A:$C,3,0),"")</f>
        <v/>
      </c>
      <c r="DQ1115" s="1">
        <v>10455</v>
      </c>
      <c r="DR1115" s="12" t="s">
        <v>24</v>
      </c>
      <c r="DS1115" s="6">
        <f>+IFERROR(VALUE(RIGHT(Tabla21[[#This Row],[B2B]],6)),"")</f>
        <v>10455</v>
      </c>
      <c r="DT1115" s="6" t="str">
        <f>+IFERROR(VLOOKUP(DR1115,Auxiliar!$A:$C,2,0),"")</f>
        <v>CORONA PORRON</v>
      </c>
      <c r="DU1115" s="7" t="str">
        <f>+IFERROR(VLOOKUP(DR1115,Auxiliar!$A:$C,3,0),"")</f>
        <v>1b 5% | 20b 0%</v>
      </c>
      <c r="DW1115" s="1"/>
      <c r="DX1115" s="12"/>
      <c r="DY1115" s="6" t="str">
        <f>+IFERROR(VALUE(RIGHT(Tabla22[[#This Row],[B2B]],6)),"")</f>
        <v/>
      </c>
      <c r="DZ1115" s="6" t="str">
        <f>+IFERROR(VLOOKUP(DX1115,Auxiliar!$A:$C,2,0),"")</f>
        <v/>
      </c>
      <c r="EA1115" s="7" t="str">
        <f>+IFERROR(VLOOKUP(DX1115,Auxiliar!$A:$C,3,0),"")</f>
        <v/>
      </c>
      <c r="EC1115" s="1"/>
      <c r="ED1115" s="12"/>
      <c r="EE1115" s="6" t="str">
        <f>+IFERROR(VALUE(RIGHT(Tabla23[[#This Row],[B2B]],6)),"")</f>
        <v/>
      </c>
      <c r="EF1115" s="6" t="str">
        <f>+IFERROR(VLOOKUP(ED1115,Auxiliar!$A:$C,2,0),"")</f>
        <v/>
      </c>
      <c r="EG1115" s="7" t="str">
        <f>+IFERROR(VLOOKUP(ED1115,Auxiliar!$A:$C,3,0),"")</f>
        <v/>
      </c>
      <c r="EI1115" s="1"/>
      <c r="EJ1115" s="12"/>
      <c r="EK1115" s="6" t="str">
        <f>+IFERROR(VALUE(RIGHT(Tabla24[[#This Row],[B2B]],6)),"")</f>
        <v/>
      </c>
      <c r="EL1115" s="6" t="str">
        <f>+IFERROR(VLOOKUP(EJ1115,Auxiliar!$A:$C,2,0),"")</f>
        <v/>
      </c>
      <c r="EM1115" s="7" t="str">
        <f>+IFERROR(VLOOKUP(EJ1115,Auxiliar!$A:$C,3,0),"")</f>
        <v/>
      </c>
      <c r="EO1115" s="1"/>
      <c r="EP1115" s="12"/>
      <c r="EQ1115" s="6" t="str">
        <f>+IFERROR(VALUE(RIGHT(Tabla25[[#This Row],[B2B]],6)),"")</f>
        <v/>
      </c>
      <c r="ER1115" s="6" t="str">
        <f>+IFERROR(VLOOKUP(EP1115,Auxiliar!$A:$C,2,0),"")</f>
        <v/>
      </c>
      <c r="ES1115" s="7" t="str">
        <f>+IFERROR(VLOOKUP(EP1115,Auxiliar!$A:$C,3,0),"")</f>
        <v/>
      </c>
      <c r="EU1115" s="1"/>
      <c r="EV1115" s="12"/>
      <c r="EW1115" s="6" t="str">
        <f>+IFERROR(VALUE(RIGHT(Tabla26[[#This Row],[B2B]],6)),"")</f>
        <v/>
      </c>
      <c r="EX1115" s="6" t="str">
        <f>+IFERROR(VLOOKUP(EV1115,Auxiliar!$A:$C,2,0),"")</f>
        <v/>
      </c>
      <c r="EY1115" s="7" t="str">
        <f>+IFERROR(VLOOKUP(EV1115,Auxiliar!$A:$C,3,0),"")</f>
        <v/>
      </c>
      <c r="EZ1115" s="1"/>
      <c r="FA1115" s="12"/>
      <c r="FB1115" s="6" t="str">
        <f>+IFERROR(VALUE(RIGHT(Tabla27[[#This Row],[B2B]],6)),"")</f>
        <v/>
      </c>
      <c r="FC1115" s="6" t="str">
        <f>+IFERROR(VLOOKUP(FA1115,Auxiliar!$A:$C,2,0),"")</f>
        <v/>
      </c>
      <c r="FD1115" s="7" t="str">
        <f>+IFERROR(VLOOKUP(FA1115,Auxiliar!$A:$C,3,0),"")</f>
        <v/>
      </c>
      <c r="FE1115" s="1"/>
      <c r="FF1115" s="12"/>
      <c r="FG1115" s="6" t="str">
        <f>+IFERROR(VALUE(RIGHT(Tabla28[[#This Row],[B2B]],6)),"")</f>
        <v/>
      </c>
      <c r="FH1115" s="6" t="str">
        <f>+IFERROR(VLOOKUP(FF1115,Auxiliar!$A:$C,2,0),"")</f>
        <v/>
      </c>
      <c r="FI1115" s="7" t="str">
        <f>+IFERROR(VLOOKUP(FF1115,Auxiliar!$A:$C,3,0),"")</f>
        <v/>
      </c>
      <c r="FJ1115" s="1"/>
      <c r="FK1115" s="12"/>
      <c r="FL1115" s="6" t="str">
        <f>+IFERROR(VALUE(RIGHT(Tabla29[[#This Row],[B2B]],6)),"")</f>
        <v/>
      </c>
      <c r="FM1115" s="6" t="str">
        <f>+IFERROR(VLOOKUP(FK1115,Auxiliar!$A:$C,2,0),"")</f>
        <v/>
      </c>
      <c r="FN1115" s="7" t="str">
        <f>+IFERROR(VLOOKUP(FK1115,Auxiliar!$A:$C,3,0),"")</f>
        <v/>
      </c>
      <c r="FO1115" s="1"/>
      <c r="FP1115" s="12"/>
      <c r="FQ1115" s="6" t="str">
        <f>+IFERROR(VALUE(RIGHT(Tabla30[[#This Row],[B2B]],6)),"")</f>
        <v/>
      </c>
      <c r="FR1115" s="6" t="str">
        <f>+IFERROR(VLOOKUP(FP1115,Auxiliar!$A:$C,2,0),"")</f>
        <v/>
      </c>
      <c r="FS1115" s="7"/>
      <c r="FT1115" s="1"/>
      <c r="FU1115" s="12"/>
      <c r="FV1115" s="6" t="str">
        <f>+IFERROR(VALUE(RIGHT(Tabla31[[#This Row],[B2B]],6)),"")</f>
        <v/>
      </c>
      <c r="FW1115" s="6" t="str">
        <f>+IFERROR(VLOOKUP(FU1115,Auxiliar!$A:$C,2,0),"")</f>
        <v/>
      </c>
      <c r="FX1115" s="7" t="str">
        <f>+IFERROR(VLOOKUP(FU1115,Auxiliar!$A:$C,3,0),"")</f>
        <v/>
      </c>
      <c r="FY1115" s="1"/>
      <c r="FZ1115" s="12"/>
      <c r="GA1115" s="6" t="str">
        <f>+IFERROR(VALUE(RIGHT(Tabla32[[#This Row],[B2B]],6)),"")</f>
        <v/>
      </c>
      <c r="GB1115" s="6" t="str">
        <f>+IFERROR(VLOOKUP(FZ1115,Auxiliar!$A:$C,2,0),"")</f>
        <v/>
      </c>
      <c r="GC1115" s="7" t="str">
        <f>+IFERROR(VLOOKUP(FZ1115,Auxiliar!$A:$C,3,0),"")</f>
        <v/>
      </c>
      <c r="GD1115" s="1"/>
      <c r="GE1115" s="12"/>
      <c r="GF1115" s="6" t="str">
        <f>+IFERROR(VALUE(RIGHT(Tabla33[[#This Row],[B2B]],6)),"")</f>
        <v/>
      </c>
      <c r="GG1115" s="6" t="str">
        <f>+IFERROR(VLOOKUP(GE1115,Auxiliar!$A:$C,2,0),"")</f>
        <v/>
      </c>
      <c r="GH1115" s="7" t="str">
        <f>+IFERROR(VLOOKUP(GE1115,Auxiliar!$A:$C,3,0),"")</f>
        <v/>
      </c>
    </row>
    <row r="1116" spans="37:190" x14ac:dyDescent="0.25">
      <c r="AK1116" s="1">
        <v>20113</v>
      </c>
      <c r="AL1116" s="1" t="s">
        <v>30</v>
      </c>
      <c r="AM1116" s="6">
        <f>+IFERROR(VALUE(RIGHT(Tabla7[[#This Row],[B2B]],6)),"")</f>
        <v>20113</v>
      </c>
      <c r="AN1116" s="6" t="str">
        <f>+IFERROR(VLOOKUP(AL1116,Auxiliar!$A:$C,2,0),"")</f>
        <v>LATONES</v>
      </c>
      <c r="AO1116" s="7" t="str">
        <f>+IFERROR(VLOOKUP(AL1116,Auxiliar!$A:$C,3,0),"")</f>
        <v>1b 4% | 5b 7% | 97b 0%</v>
      </c>
      <c r="AW1116" s="1"/>
      <c r="AX1116" s="1" t="s">
        <v>32</v>
      </c>
      <c r="AY1116" s="6" t="str">
        <f>+IFERROR(VALUE(RIGHT(Tabla9[[#This Row],[B2B]],6)),"")</f>
        <v/>
      </c>
      <c r="AZ1116" s="6" t="str">
        <f>+IFERROR(VLOOKUP(AX1116,Auxiliar!$A:$C,2,0),"")</f>
        <v>LATONES</v>
      </c>
      <c r="BA1116" s="7" t="str">
        <f>+IFERROR(VLOOKUP(AX1116,Auxiliar!$A:$C,3,0),"")</f>
        <v>2b 3% | 4b 4% | 6b 5% | 10b 8%  | 385b 0%</v>
      </c>
      <c r="CA1116" s="1">
        <v>10505</v>
      </c>
      <c r="CB1116" s="1" t="s">
        <v>35</v>
      </c>
      <c r="CC1116" s="6">
        <f>+IFERROR(VALUE(RIGHT(Tabla14[[#This Row],[B2B]],6)),"")</f>
        <v>10505</v>
      </c>
      <c r="CD1116" s="6" t="str">
        <f>+IFERROR(VLOOKUP(CB1116,Auxiliar!$A:$C,2,0),"")</f>
        <v>Corona 710cc</v>
      </c>
      <c r="CE1116" s="7" t="str">
        <f>+IFERROR(VLOOKUP(CB1116,Auxiliar!$A:$C,3,0),"")</f>
        <v>1b 10% | 85b 0%</v>
      </c>
      <c r="CM1116" s="1">
        <v>10623</v>
      </c>
      <c r="CN1116" s="1" t="s">
        <v>20</v>
      </c>
      <c r="CO1116" s="6">
        <v>10623</v>
      </c>
      <c r="CP1116" s="6" t="s">
        <v>20</v>
      </c>
      <c r="CQ1116" s="7" t="s">
        <v>21</v>
      </c>
      <c r="CY1116" s="1">
        <v>10623</v>
      </c>
      <c r="CZ1116" s="1" t="s">
        <v>16</v>
      </c>
      <c r="DA1116" s="6">
        <f>+IFERROR(VALUE(RIGHT(Tabla18[[#This Row],[B2B]],6)),"")</f>
        <v>10623</v>
      </c>
      <c r="DB1116" s="6" t="str">
        <f>+IFERROR(VLOOKUP(CZ1116,Auxiliar!$A:$C,2,0),"")</f>
        <v>PREMIUM</v>
      </c>
      <c r="DC1116" s="7" t="str">
        <f>+IFERROR(VLOOKUP(CZ1116,Auxiliar!$A:$C,3,0),"")</f>
        <v>0b 0% | 2b 2% | 5b 3,5% | 10b 5%</v>
      </c>
      <c r="DE1116" s="1">
        <v>10623</v>
      </c>
      <c r="DF1116" s="1" t="s">
        <v>19</v>
      </c>
      <c r="DG1116" s="6">
        <f>+IFERROR(VALUE(RIGHT(Tabla19[[#This Row],[B2B]],6)),"")</f>
        <v>10623</v>
      </c>
      <c r="DH1116" s="6" t="str">
        <f>+IFERROR(VLOOKUP(DF1116,Auxiliar!$A:$C,2,0),"")</f>
        <v>MICHELOB</v>
      </c>
      <c r="DI1116" s="7" t="str">
        <f>+IFERROR(VLOOKUP(DF1116,Auxiliar!$A:$C,3,0),"")</f>
        <v>1b 7% | 3b 22% | 8b 27%</v>
      </c>
      <c r="DK1116" s="1"/>
      <c r="DL1116" s="1"/>
      <c r="DM1116" s="6" t="str">
        <f>+IFERROR(VALUE(RIGHT(Tabla20[[#This Row],[B2B]],6)),"")</f>
        <v/>
      </c>
      <c r="DN1116" s="6" t="str">
        <f>+IFERROR(VLOOKUP(DL1116,Auxiliar!$A:$C,2,0),"")</f>
        <v/>
      </c>
      <c r="DO1116" s="7" t="str">
        <f>+IFERROR(VLOOKUP(DL1116,Auxiliar!$A:$C,3,0),"")</f>
        <v/>
      </c>
      <c r="DQ1116" s="1">
        <v>10465</v>
      </c>
      <c r="DR1116" s="12" t="s">
        <v>24</v>
      </c>
      <c r="DS1116" s="6">
        <f>+IFERROR(VALUE(RIGHT(Tabla21[[#This Row],[B2B]],6)),"")</f>
        <v>10465</v>
      </c>
      <c r="DT1116" s="6" t="str">
        <f>+IFERROR(VLOOKUP(DR1116,Auxiliar!$A:$C,2,0),"")</f>
        <v>CORONA PORRON</v>
      </c>
      <c r="DU1116" s="7" t="str">
        <f>+IFERROR(VLOOKUP(DR1116,Auxiliar!$A:$C,3,0),"")</f>
        <v>1b 5% | 20b 0%</v>
      </c>
      <c r="DW1116" s="1"/>
      <c r="DX1116" s="12"/>
      <c r="DY1116" s="6" t="str">
        <f>+IFERROR(VALUE(RIGHT(Tabla22[[#This Row],[B2B]],6)),"")</f>
        <v/>
      </c>
      <c r="DZ1116" s="6" t="str">
        <f>+IFERROR(VLOOKUP(DX1116,Auxiliar!$A:$C,2,0),"")</f>
        <v/>
      </c>
      <c r="EA1116" s="7" t="str">
        <f>+IFERROR(VLOOKUP(DX1116,Auxiliar!$A:$C,3,0),"")</f>
        <v/>
      </c>
      <c r="EC1116" s="1"/>
      <c r="ED1116" s="12"/>
      <c r="EE1116" s="6" t="str">
        <f>+IFERROR(VALUE(RIGHT(Tabla23[[#This Row],[B2B]],6)),"")</f>
        <v/>
      </c>
      <c r="EF1116" s="6" t="str">
        <f>+IFERROR(VLOOKUP(ED1116,Auxiliar!$A:$C,2,0),"")</f>
        <v/>
      </c>
      <c r="EG1116" s="7" t="str">
        <f>+IFERROR(VLOOKUP(ED1116,Auxiliar!$A:$C,3,0),"")</f>
        <v/>
      </c>
      <c r="EI1116" s="1"/>
      <c r="EJ1116" s="12"/>
      <c r="EK1116" s="6" t="str">
        <f>+IFERROR(VALUE(RIGHT(Tabla24[[#This Row],[B2B]],6)),"")</f>
        <v/>
      </c>
      <c r="EL1116" s="6" t="str">
        <f>+IFERROR(VLOOKUP(EJ1116,Auxiliar!$A:$C,2,0),"")</f>
        <v/>
      </c>
      <c r="EM1116" s="7" t="str">
        <f>+IFERROR(VLOOKUP(EJ1116,Auxiliar!$A:$C,3,0),"")</f>
        <v/>
      </c>
      <c r="EO1116" s="1"/>
      <c r="EP1116" s="12"/>
      <c r="EQ1116" s="6" t="str">
        <f>+IFERROR(VALUE(RIGHT(Tabla25[[#This Row],[B2B]],6)),"")</f>
        <v/>
      </c>
      <c r="ER1116" s="6" t="str">
        <f>+IFERROR(VLOOKUP(EP1116,Auxiliar!$A:$C,2,0),"")</f>
        <v/>
      </c>
      <c r="ES1116" s="7" t="str">
        <f>+IFERROR(VLOOKUP(EP1116,Auxiliar!$A:$C,3,0),"")</f>
        <v/>
      </c>
      <c r="EU1116" s="1"/>
      <c r="EV1116" s="12"/>
      <c r="EW1116" s="6" t="str">
        <f>+IFERROR(VALUE(RIGHT(Tabla26[[#This Row],[B2B]],6)),"")</f>
        <v/>
      </c>
      <c r="EX1116" s="6" t="str">
        <f>+IFERROR(VLOOKUP(EV1116,Auxiliar!$A:$C,2,0),"")</f>
        <v/>
      </c>
      <c r="EY1116" s="7" t="str">
        <f>+IFERROR(VLOOKUP(EV1116,Auxiliar!$A:$C,3,0),"")</f>
        <v/>
      </c>
      <c r="EZ1116" s="1"/>
      <c r="FA1116" s="12"/>
      <c r="FB1116" s="6" t="str">
        <f>+IFERROR(VALUE(RIGHT(Tabla27[[#This Row],[B2B]],6)),"")</f>
        <v/>
      </c>
      <c r="FC1116" s="6" t="str">
        <f>+IFERROR(VLOOKUP(FA1116,Auxiliar!$A:$C,2,0),"")</f>
        <v/>
      </c>
      <c r="FD1116" s="7" t="str">
        <f>+IFERROR(VLOOKUP(FA1116,Auxiliar!$A:$C,3,0),"")</f>
        <v/>
      </c>
      <c r="FE1116" s="1"/>
      <c r="FF1116" s="12"/>
      <c r="FG1116" s="6" t="str">
        <f>+IFERROR(VALUE(RIGHT(Tabla28[[#This Row],[B2B]],6)),"")</f>
        <v/>
      </c>
      <c r="FH1116" s="6" t="str">
        <f>+IFERROR(VLOOKUP(FF1116,Auxiliar!$A:$C,2,0),"")</f>
        <v/>
      </c>
      <c r="FI1116" s="7" t="str">
        <f>+IFERROR(VLOOKUP(FF1116,Auxiliar!$A:$C,3,0),"")</f>
        <v/>
      </c>
      <c r="FJ1116" s="1"/>
      <c r="FK1116" s="12"/>
      <c r="FL1116" s="6" t="str">
        <f>+IFERROR(VALUE(RIGHT(Tabla29[[#This Row],[B2B]],6)),"")</f>
        <v/>
      </c>
      <c r="FM1116" s="6" t="str">
        <f>+IFERROR(VLOOKUP(FK1116,Auxiliar!$A:$C,2,0),"")</f>
        <v/>
      </c>
      <c r="FN1116" s="7" t="str">
        <f>+IFERROR(VLOOKUP(FK1116,Auxiliar!$A:$C,3,0),"")</f>
        <v/>
      </c>
      <c r="FO1116" s="1"/>
      <c r="FP1116" s="12"/>
      <c r="FQ1116" s="6" t="str">
        <f>+IFERROR(VALUE(RIGHT(Tabla30[[#This Row],[B2B]],6)),"")</f>
        <v/>
      </c>
      <c r="FR1116" s="6" t="str">
        <f>+IFERROR(VLOOKUP(FP1116,Auxiliar!$A:$C,2,0),"")</f>
        <v/>
      </c>
      <c r="FS1116" s="7"/>
      <c r="FT1116" s="1"/>
      <c r="FU1116" s="12"/>
      <c r="FV1116" s="6" t="str">
        <f>+IFERROR(VALUE(RIGHT(Tabla31[[#This Row],[B2B]],6)),"")</f>
        <v/>
      </c>
      <c r="FW1116" s="6" t="str">
        <f>+IFERROR(VLOOKUP(FU1116,Auxiliar!$A:$C,2,0),"")</f>
        <v/>
      </c>
      <c r="FX1116" s="7" t="str">
        <f>+IFERROR(VLOOKUP(FU1116,Auxiliar!$A:$C,3,0),"")</f>
        <v/>
      </c>
      <c r="FY1116" s="1"/>
      <c r="FZ1116" s="12"/>
      <c r="GA1116" s="6" t="str">
        <f>+IFERROR(VALUE(RIGHT(Tabla32[[#This Row],[B2B]],6)),"")</f>
        <v/>
      </c>
      <c r="GB1116" s="6" t="str">
        <f>+IFERROR(VLOOKUP(FZ1116,Auxiliar!$A:$C,2,0),"")</f>
        <v/>
      </c>
      <c r="GC1116" s="7" t="str">
        <f>+IFERROR(VLOOKUP(FZ1116,Auxiliar!$A:$C,3,0),"")</f>
        <v/>
      </c>
      <c r="GD1116" s="1"/>
      <c r="GE1116" s="12"/>
      <c r="GF1116" s="6" t="str">
        <f>+IFERROR(VALUE(RIGHT(Tabla33[[#This Row],[B2B]],6)),"")</f>
        <v/>
      </c>
      <c r="GG1116" s="6" t="str">
        <f>+IFERROR(VLOOKUP(GE1116,Auxiliar!$A:$C,2,0),"")</f>
        <v/>
      </c>
      <c r="GH1116" s="7" t="str">
        <f>+IFERROR(VLOOKUP(GE1116,Auxiliar!$A:$C,3,0),"")</f>
        <v/>
      </c>
    </row>
    <row r="1117" spans="37:190" x14ac:dyDescent="0.25">
      <c r="AK1117" s="1">
        <v>20114</v>
      </c>
      <c r="AL1117" s="1" t="s">
        <v>30</v>
      </c>
      <c r="AM1117" s="6">
        <f>+IFERROR(VALUE(RIGHT(Tabla7[[#This Row],[B2B]],6)),"")</f>
        <v>20114</v>
      </c>
      <c r="AN1117" s="6" t="str">
        <f>+IFERROR(VLOOKUP(AL1117,Auxiliar!$A:$C,2,0),"")</f>
        <v>LATONES</v>
      </c>
      <c r="AO1117" s="7" t="str">
        <f>+IFERROR(VLOOKUP(AL1117,Auxiliar!$A:$C,3,0),"")</f>
        <v>1b 4% | 5b 7% | 97b 0%</v>
      </c>
      <c r="AW1117" s="1"/>
      <c r="AX1117" s="1" t="s">
        <v>32</v>
      </c>
      <c r="AY1117" s="6" t="str">
        <f>+IFERROR(VALUE(RIGHT(Tabla9[[#This Row],[B2B]],6)),"")</f>
        <v/>
      </c>
      <c r="AZ1117" s="6" t="str">
        <f>+IFERROR(VLOOKUP(AX1117,Auxiliar!$A:$C,2,0),"")</f>
        <v>LATONES</v>
      </c>
      <c r="BA1117" s="7" t="str">
        <f>+IFERROR(VLOOKUP(AX1117,Auxiliar!$A:$C,3,0),"")</f>
        <v>2b 3% | 4b 4% | 6b 5% | 10b 8%  | 385b 0%</v>
      </c>
      <c r="CA1117" s="1">
        <v>10509</v>
      </c>
      <c r="CB1117" s="1" t="s">
        <v>35</v>
      </c>
      <c r="CC1117" s="6">
        <f>+IFERROR(VALUE(RIGHT(Tabla14[[#This Row],[B2B]],6)),"")</f>
        <v>10509</v>
      </c>
      <c r="CD1117" s="6" t="str">
        <f>+IFERROR(VLOOKUP(CB1117,Auxiliar!$A:$C,2,0),"")</f>
        <v>Corona 710cc</v>
      </c>
      <c r="CE1117" s="7" t="str">
        <f>+IFERROR(VLOOKUP(CB1117,Auxiliar!$A:$C,3,0),"")</f>
        <v>1b 10% | 85b 0%</v>
      </c>
      <c r="CM1117" s="1">
        <v>10637</v>
      </c>
      <c r="CN1117" s="1" t="s">
        <v>20</v>
      </c>
      <c r="CO1117" s="6">
        <v>10637</v>
      </c>
      <c r="CP1117" s="6" t="s">
        <v>20</v>
      </c>
      <c r="CQ1117" s="7" t="s">
        <v>21</v>
      </c>
      <c r="CY1117" s="1">
        <v>10637</v>
      </c>
      <c r="CZ1117" s="1" t="s">
        <v>16</v>
      </c>
      <c r="DA1117" s="6">
        <f>+IFERROR(VALUE(RIGHT(Tabla18[[#This Row],[B2B]],6)),"")</f>
        <v>10637</v>
      </c>
      <c r="DB1117" s="6" t="str">
        <f>+IFERROR(VLOOKUP(CZ1117,Auxiliar!$A:$C,2,0),"")</f>
        <v>PREMIUM</v>
      </c>
      <c r="DC1117" s="7" t="str">
        <f>+IFERROR(VLOOKUP(CZ1117,Auxiliar!$A:$C,3,0),"")</f>
        <v>0b 0% | 2b 2% | 5b 3,5% | 10b 5%</v>
      </c>
      <c r="DE1117" s="1">
        <v>10637</v>
      </c>
      <c r="DF1117" s="1" t="s">
        <v>19</v>
      </c>
      <c r="DG1117" s="6">
        <f>+IFERROR(VALUE(RIGHT(Tabla19[[#This Row],[B2B]],6)),"")</f>
        <v>10637</v>
      </c>
      <c r="DH1117" s="6" t="str">
        <f>+IFERROR(VLOOKUP(DF1117,Auxiliar!$A:$C,2,0),"")</f>
        <v>MICHELOB</v>
      </c>
      <c r="DI1117" s="7" t="str">
        <f>+IFERROR(VLOOKUP(DF1117,Auxiliar!$A:$C,3,0),"")</f>
        <v>1b 7% | 3b 22% | 8b 27%</v>
      </c>
      <c r="DK1117" s="1"/>
      <c r="DL1117" s="1"/>
      <c r="DM1117" s="6" t="str">
        <f>+IFERROR(VALUE(RIGHT(Tabla20[[#This Row],[B2B]],6)),"")</f>
        <v/>
      </c>
      <c r="DN1117" s="6" t="str">
        <f>+IFERROR(VLOOKUP(DL1117,Auxiliar!$A:$C,2,0),"")</f>
        <v/>
      </c>
      <c r="DO1117" s="7" t="str">
        <f>+IFERROR(VLOOKUP(DL1117,Auxiliar!$A:$C,3,0),"")</f>
        <v/>
      </c>
      <c r="DQ1117" s="1">
        <v>10469</v>
      </c>
      <c r="DR1117" s="12" t="s">
        <v>24</v>
      </c>
      <c r="DS1117" s="6">
        <f>+IFERROR(VALUE(RIGHT(Tabla21[[#This Row],[B2B]],6)),"")</f>
        <v>10469</v>
      </c>
      <c r="DT1117" s="6" t="str">
        <f>+IFERROR(VLOOKUP(DR1117,Auxiliar!$A:$C,2,0),"")</f>
        <v>CORONA PORRON</v>
      </c>
      <c r="DU1117" s="7" t="str">
        <f>+IFERROR(VLOOKUP(DR1117,Auxiliar!$A:$C,3,0),"")</f>
        <v>1b 5% | 20b 0%</v>
      </c>
      <c r="DW1117" s="1"/>
      <c r="DX1117" s="12"/>
      <c r="DY1117" s="6" t="str">
        <f>+IFERROR(VALUE(RIGHT(Tabla22[[#This Row],[B2B]],6)),"")</f>
        <v/>
      </c>
      <c r="DZ1117" s="6" t="str">
        <f>+IFERROR(VLOOKUP(DX1117,Auxiliar!$A:$C,2,0),"")</f>
        <v/>
      </c>
      <c r="EA1117" s="7" t="str">
        <f>+IFERROR(VLOOKUP(DX1117,Auxiliar!$A:$C,3,0),"")</f>
        <v/>
      </c>
      <c r="EC1117" s="1"/>
      <c r="ED1117" s="12"/>
      <c r="EE1117" s="6" t="str">
        <f>+IFERROR(VALUE(RIGHT(Tabla23[[#This Row],[B2B]],6)),"")</f>
        <v/>
      </c>
      <c r="EF1117" s="6" t="str">
        <f>+IFERROR(VLOOKUP(ED1117,Auxiliar!$A:$C,2,0),"")</f>
        <v/>
      </c>
      <c r="EG1117" s="7" t="str">
        <f>+IFERROR(VLOOKUP(ED1117,Auxiliar!$A:$C,3,0),"")</f>
        <v/>
      </c>
      <c r="EI1117" s="1"/>
      <c r="EJ1117" s="12"/>
      <c r="EK1117" s="6" t="str">
        <f>+IFERROR(VALUE(RIGHT(Tabla24[[#This Row],[B2B]],6)),"")</f>
        <v/>
      </c>
      <c r="EL1117" s="6" t="str">
        <f>+IFERROR(VLOOKUP(EJ1117,Auxiliar!$A:$C,2,0),"")</f>
        <v/>
      </c>
      <c r="EM1117" s="7" t="str">
        <f>+IFERROR(VLOOKUP(EJ1117,Auxiliar!$A:$C,3,0),"")</f>
        <v/>
      </c>
      <c r="EO1117" s="1"/>
      <c r="EP1117" s="12"/>
      <c r="EQ1117" s="6" t="str">
        <f>+IFERROR(VALUE(RIGHT(Tabla25[[#This Row],[B2B]],6)),"")</f>
        <v/>
      </c>
      <c r="ER1117" s="6" t="str">
        <f>+IFERROR(VLOOKUP(EP1117,Auxiliar!$A:$C,2,0),"")</f>
        <v/>
      </c>
      <c r="ES1117" s="7" t="str">
        <f>+IFERROR(VLOOKUP(EP1117,Auxiliar!$A:$C,3,0),"")</f>
        <v/>
      </c>
      <c r="EU1117" s="1"/>
      <c r="EV1117" s="12"/>
      <c r="EW1117" s="6" t="str">
        <f>+IFERROR(VALUE(RIGHT(Tabla26[[#This Row],[B2B]],6)),"")</f>
        <v/>
      </c>
      <c r="EX1117" s="6" t="str">
        <f>+IFERROR(VLOOKUP(EV1117,Auxiliar!$A:$C,2,0),"")</f>
        <v/>
      </c>
      <c r="EY1117" s="7" t="str">
        <f>+IFERROR(VLOOKUP(EV1117,Auxiliar!$A:$C,3,0),"")</f>
        <v/>
      </c>
      <c r="EZ1117" s="1"/>
      <c r="FA1117" s="12"/>
      <c r="FB1117" s="6" t="str">
        <f>+IFERROR(VALUE(RIGHT(Tabla27[[#This Row],[B2B]],6)),"")</f>
        <v/>
      </c>
      <c r="FC1117" s="6" t="str">
        <f>+IFERROR(VLOOKUP(FA1117,Auxiliar!$A:$C,2,0),"")</f>
        <v/>
      </c>
      <c r="FD1117" s="7" t="str">
        <f>+IFERROR(VLOOKUP(FA1117,Auxiliar!$A:$C,3,0),"")</f>
        <v/>
      </c>
      <c r="FE1117" s="1"/>
      <c r="FF1117" s="12"/>
      <c r="FG1117" s="6" t="str">
        <f>+IFERROR(VALUE(RIGHT(Tabla28[[#This Row],[B2B]],6)),"")</f>
        <v/>
      </c>
      <c r="FH1117" s="6" t="str">
        <f>+IFERROR(VLOOKUP(FF1117,Auxiliar!$A:$C,2,0),"")</f>
        <v/>
      </c>
      <c r="FI1117" s="7" t="str">
        <f>+IFERROR(VLOOKUP(FF1117,Auxiliar!$A:$C,3,0),"")</f>
        <v/>
      </c>
      <c r="FJ1117" s="1"/>
      <c r="FK1117" s="12"/>
      <c r="FL1117" s="6" t="str">
        <f>+IFERROR(VALUE(RIGHT(Tabla29[[#This Row],[B2B]],6)),"")</f>
        <v/>
      </c>
      <c r="FM1117" s="6" t="str">
        <f>+IFERROR(VLOOKUP(FK1117,Auxiliar!$A:$C,2,0),"")</f>
        <v/>
      </c>
      <c r="FN1117" s="7" t="str">
        <f>+IFERROR(VLOOKUP(FK1117,Auxiliar!$A:$C,3,0),"")</f>
        <v/>
      </c>
      <c r="FO1117" s="1"/>
      <c r="FP1117" s="12"/>
      <c r="FQ1117" s="6" t="str">
        <f>+IFERROR(VALUE(RIGHT(Tabla30[[#This Row],[B2B]],6)),"")</f>
        <v/>
      </c>
      <c r="FR1117" s="6" t="str">
        <f>+IFERROR(VLOOKUP(FP1117,Auxiliar!$A:$C,2,0),"")</f>
        <v/>
      </c>
      <c r="FS1117" s="7"/>
      <c r="FT1117" s="1"/>
      <c r="FU1117" s="12"/>
      <c r="FV1117" s="6" t="str">
        <f>+IFERROR(VALUE(RIGHT(Tabla31[[#This Row],[B2B]],6)),"")</f>
        <v/>
      </c>
      <c r="FW1117" s="6" t="str">
        <f>+IFERROR(VLOOKUP(FU1117,Auxiliar!$A:$C,2,0),"")</f>
        <v/>
      </c>
      <c r="FX1117" s="7" t="str">
        <f>+IFERROR(VLOOKUP(FU1117,Auxiliar!$A:$C,3,0),"")</f>
        <v/>
      </c>
      <c r="FY1117" s="1"/>
      <c r="FZ1117" s="12"/>
      <c r="GA1117" s="6" t="str">
        <f>+IFERROR(VALUE(RIGHT(Tabla32[[#This Row],[B2B]],6)),"")</f>
        <v/>
      </c>
      <c r="GB1117" s="6" t="str">
        <f>+IFERROR(VLOOKUP(FZ1117,Auxiliar!$A:$C,2,0),"")</f>
        <v/>
      </c>
      <c r="GC1117" s="7" t="str">
        <f>+IFERROR(VLOOKUP(FZ1117,Auxiliar!$A:$C,3,0),"")</f>
        <v/>
      </c>
      <c r="GD1117" s="1"/>
      <c r="GE1117" s="12"/>
      <c r="GF1117" s="6" t="str">
        <f>+IFERROR(VALUE(RIGHT(Tabla33[[#This Row],[B2B]],6)),"")</f>
        <v/>
      </c>
      <c r="GG1117" s="6" t="str">
        <f>+IFERROR(VLOOKUP(GE1117,Auxiliar!$A:$C,2,0),"")</f>
        <v/>
      </c>
      <c r="GH1117" s="7" t="str">
        <f>+IFERROR(VLOOKUP(GE1117,Auxiliar!$A:$C,3,0),"")</f>
        <v/>
      </c>
    </row>
    <row r="1118" spans="37:190" x14ac:dyDescent="0.25">
      <c r="AK1118" s="1">
        <v>20123</v>
      </c>
      <c r="AL1118" s="1" t="s">
        <v>30</v>
      </c>
      <c r="AM1118" s="6">
        <f>+IFERROR(VALUE(RIGHT(Tabla7[[#This Row],[B2B]],6)),"")</f>
        <v>20123</v>
      </c>
      <c r="AN1118" s="6" t="str">
        <f>+IFERROR(VLOOKUP(AL1118,Auxiliar!$A:$C,2,0),"")</f>
        <v>LATONES</v>
      </c>
      <c r="AO1118" s="7" t="str">
        <f>+IFERROR(VLOOKUP(AL1118,Auxiliar!$A:$C,3,0),"")</f>
        <v>1b 4% | 5b 7% | 97b 0%</v>
      </c>
      <c r="AW1118" s="1"/>
      <c r="AX1118" s="1" t="s">
        <v>32</v>
      </c>
      <c r="AY1118" s="6" t="str">
        <f>+IFERROR(VALUE(RIGHT(Tabla9[[#This Row],[B2B]],6)),"")</f>
        <v/>
      </c>
      <c r="AZ1118" s="6" t="str">
        <f>+IFERROR(VLOOKUP(AX1118,Auxiliar!$A:$C,2,0),"")</f>
        <v>LATONES</v>
      </c>
      <c r="BA1118" s="7" t="str">
        <f>+IFERROR(VLOOKUP(AX1118,Auxiliar!$A:$C,3,0),"")</f>
        <v>2b 3% | 4b 4% | 6b 5% | 10b 8%  | 385b 0%</v>
      </c>
      <c r="CA1118" s="1">
        <v>10518</v>
      </c>
      <c r="CB1118" s="1" t="s">
        <v>35</v>
      </c>
      <c r="CC1118" s="6">
        <f>+IFERROR(VALUE(RIGHT(Tabla14[[#This Row],[B2B]],6)),"")</f>
        <v>10518</v>
      </c>
      <c r="CD1118" s="6" t="str">
        <f>+IFERROR(VLOOKUP(CB1118,Auxiliar!$A:$C,2,0),"")</f>
        <v>Corona 710cc</v>
      </c>
      <c r="CE1118" s="7" t="str">
        <f>+IFERROR(VLOOKUP(CB1118,Auxiliar!$A:$C,3,0),"")</f>
        <v>1b 10% | 85b 0%</v>
      </c>
      <c r="CM1118" s="1">
        <v>10648</v>
      </c>
      <c r="CN1118" s="1" t="s">
        <v>20</v>
      </c>
      <c r="CO1118" s="6">
        <v>10648</v>
      </c>
      <c r="CP1118" s="6" t="s">
        <v>20</v>
      </c>
      <c r="CQ1118" s="7" t="s">
        <v>21</v>
      </c>
      <c r="CY1118" s="1">
        <v>10648</v>
      </c>
      <c r="CZ1118" s="1" t="s">
        <v>16</v>
      </c>
      <c r="DA1118" s="6">
        <f>+IFERROR(VALUE(RIGHT(Tabla18[[#This Row],[B2B]],6)),"")</f>
        <v>10648</v>
      </c>
      <c r="DB1118" s="6" t="str">
        <f>+IFERROR(VLOOKUP(CZ1118,Auxiliar!$A:$C,2,0),"")</f>
        <v>PREMIUM</v>
      </c>
      <c r="DC1118" s="7" t="str">
        <f>+IFERROR(VLOOKUP(CZ1118,Auxiliar!$A:$C,3,0),"")</f>
        <v>0b 0% | 2b 2% | 5b 3,5% | 10b 5%</v>
      </c>
      <c r="DE1118" s="1">
        <v>10648</v>
      </c>
      <c r="DF1118" s="1" t="s">
        <v>19</v>
      </c>
      <c r="DG1118" s="6">
        <f>+IFERROR(VALUE(RIGHT(Tabla19[[#This Row],[B2B]],6)),"")</f>
        <v>10648</v>
      </c>
      <c r="DH1118" s="6" t="str">
        <f>+IFERROR(VLOOKUP(DF1118,Auxiliar!$A:$C,2,0),"")</f>
        <v>MICHELOB</v>
      </c>
      <c r="DI1118" s="7" t="str">
        <f>+IFERROR(VLOOKUP(DF1118,Auxiliar!$A:$C,3,0),"")</f>
        <v>1b 7% | 3b 22% | 8b 27%</v>
      </c>
      <c r="DK1118" s="1"/>
      <c r="DL1118" s="1"/>
      <c r="DM1118" s="6" t="str">
        <f>+IFERROR(VALUE(RIGHT(Tabla20[[#This Row],[B2B]],6)),"")</f>
        <v/>
      </c>
      <c r="DN1118" s="6" t="str">
        <f>+IFERROR(VLOOKUP(DL1118,Auxiliar!$A:$C,2,0),"")</f>
        <v/>
      </c>
      <c r="DO1118" s="7" t="str">
        <f>+IFERROR(VLOOKUP(DL1118,Auxiliar!$A:$C,3,0),"")</f>
        <v/>
      </c>
      <c r="DQ1118" s="1">
        <v>10505</v>
      </c>
      <c r="DR1118" s="12" t="s">
        <v>24</v>
      </c>
      <c r="DS1118" s="6">
        <f>+IFERROR(VALUE(RIGHT(Tabla21[[#This Row],[B2B]],6)),"")</f>
        <v>10505</v>
      </c>
      <c r="DT1118" s="6" t="str">
        <f>+IFERROR(VLOOKUP(DR1118,Auxiliar!$A:$C,2,0),"")</f>
        <v>CORONA PORRON</v>
      </c>
      <c r="DU1118" s="7" t="str">
        <f>+IFERROR(VLOOKUP(DR1118,Auxiliar!$A:$C,3,0),"")</f>
        <v>1b 5% | 20b 0%</v>
      </c>
      <c r="DW1118" s="1"/>
      <c r="DX1118" s="12"/>
      <c r="DY1118" s="6" t="str">
        <f>+IFERROR(VALUE(RIGHT(Tabla22[[#This Row],[B2B]],6)),"")</f>
        <v/>
      </c>
      <c r="DZ1118" s="6" t="str">
        <f>+IFERROR(VLOOKUP(DX1118,Auxiliar!$A:$C,2,0),"")</f>
        <v/>
      </c>
      <c r="EA1118" s="7" t="str">
        <f>+IFERROR(VLOOKUP(DX1118,Auxiliar!$A:$C,3,0),"")</f>
        <v/>
      </c>
      <c r="EC1118" s="1"/>
      <c r="ED1118" s="12"/>
      <c r="EE1118" s="6" t="str">
        <f>+IFERROR(VALUE(RIGHT(Tabla23[[#This Row],[B2B]],6)),"")</f>
        <v/>
      </c>
      <c r="EF1118" s="6" t="str">
        <f>+IFERROR(VLOOKUP(ED1118,Auxiliar!$A:$C,2,0),"")</f>
        <v/>
      </c>
      <c r="EG1118" s="7" t="str">
        <f>+IFERROR(VLOOKUP(ED1118,Auxiliar!$A:$C,3,0),"")</f>
        <v/>
      </c>
      <c r="EI1118" s="1"/>
      <c r="EJ1118" s="12"/>
      <c r="EK1118" s="6" t="str">
        <f>+IFERROR(VALUE(RIGHT(Tabla24[[#This Row],[B2B]],6)),"")</f>
        <v/>
      </c>
      <c r="EL1118" s="6" t="str">
        <f>+IFERROR(VLOOKUP(EJ1118,Auxiliar!$A:$C,2,0),"")</f>
        <v/>
      </c>
      <c r="EM1118" s="7" t="str">
        <f>+IFERROR(VLOOKUP(EJ1118,Auxiliar!$A:$C,3,0),"")</f>
        <v/>
      </c>
      <c r="EO1118" s="1"/>
      <c r="EP1118" s="12"/>
      <c r="EQ1118" s="6" t="str">
        <f>+IFERROR(VALUE(RIGHT(Tabla25[[#This Row],[B2B]],6)),"")</f>
        <v/>
      </c>
      <c r="ER1118" s="6" t="str">
        <f>+IFERROR(VLOOKUP(EP1118,Auxiliar!$A:$C,2,0),"")</f>
        <v/>
      </c>
      <c r="ES1118" s="7" t="str">
        <f>+IFERROR(VLOOKUP(EP1118,Auxiliar!$A:$C,3,0),"")</f>
        <v/>
      </c>
      <c r="EU1118" s="1"/>
      <c r="EV1118" s="12"/>
      <c r="EW1118" s="6" t="str">
        <f>+IFERROR(VALUE(RIGHT(Tabla26[[#This Row],[B2B]],6)),"")</f>
        <v/>
      </c>
      <c r="EX1118" s="6" t="str">
        <f>+IFERROR(VLOOKUP(EV1118,Auxiliar!$A:$C,2,0),"")</f>
        <v/>
      </c>
      <c r="EY1118" s="7" t="str">
        <f>+IFERROR(VLOOKUP(EV1118,Auxiliar!$A:$C,3,0),"")</f>
        <v/>
      </c>
      <c r="EZ1118" s="1"/>
      <c r="FA1118" s="12"/>
      <c r="FB1118" s="6" t="str">
        <f>+IFERROR(VALUE(RIGHT(Tabla27[[#This Row],[B2B]],6)),"")</f>
        <v/>
      </c>
      <c r="FC1118" s="6" t="str">
        <f>+IFERROR(VLOOKUP(FA1118,Auxiliar!$A:$C,2,0),"")</f>
        <v/>
      </c>
      <c r="FD1118" s="7" t="str">
        <f>+IFERROR(VLOOKUP(FA1118,Auxiliar!$A:$C,3,0),"")</f>
        <v/>
      </c>
      <c r="FE1118" s="1"/>
      <c r="FF1118" s="12"/>
      <c r="FG1118" s="6" t="str">
        <f>+IFERROR(VALUE(RIGHT(Tabla28[[#This Row],[B2B]],6)),"")</f>
        <v/>
      </c>
      <c r="FH1118" s="6" t="str">
        <f>+IFERROR(VLOOKUP(FF1118,Auxiliar!$A:$C,2,0),"")</f>
        <v/>
      </c>
      <c r="FI1118" s="7" t="str">
        <f>+IFERROR(VLOOKUP(FF1118,Auxiliar!$A:$C,3,0),"")</f>
        <v/>
      </c>
      <c r="FJ1118" s="1"/>
      <c r="FK1118" s="12"/>
      <c r="FL1118" s="6" t="str">
        <f>+IFERROR(VALUE(RIGHT(Tabla29[[#This Row],[B2B]],6)),"")</f>
        <v/>
      </c>
      <c r="FM1118" s="6" t="str">
        <f>+IFERROR(VLOOKUP(FK1118,Auxiliar!$A:$C,2,0),"")</f>
        <v/>
      </c>
      <c r="FN1118" s="7" t="str">
        <f>+IFERROR(VLOOKUP(FK1118,Auxiliar!$A:$C,3,0),"")</f>
        <v/>
      </c>
      <c r="FO1118" s="1"/>
      <c r="FP1118" s="12"/>
      <c r="FQ1118" s="6" t="str">
        <f>+IFERROR(VALUE(RIGHT(Tabla30[[#This Row],[B2B]],6)),"")</f>
        <v/>
      </c>
      <c r="FR1118" s="6" t="str">
        <f>+IFERROR(VLOOKUP(FP1118,Auxiliar!$A:$C,2,0),"")</f>
        <v/>
      </c>
      <c r="FS1118" s="7"/>
      <c r="FT1118" s="1"/>
      <c r="FU1118" s="12"/>
      <c r="FV1118" s="6" t="str">
        <f>+IFERROR(VALUE(RIGHT(Tabla31[[#This Row],[B2B]],6)),"")</f>
        <v/>
      </c>
      <c r="FW1118" s="6" t="str">
        <f>+IFERROR(VLOOKUP(FU1118,Auxiliar!$A:$C,2,0),"")</f>
        <v/>
      </c>
      <c r="FX1118" s="7" t="str">
        <f>+IFERROR(VLOOKUP(FU1118,Auxiliar!$A:$C,3,0),"")</f>
        <v/>
      </c>
      <c r="FY1118" s="1"/>
      <c r="FZ1118" s="12"/>
      <c r="GA1118" s="6" t="str">
        <f>+IFERROR(VALUE(RIGHT(Tabla32[[#This Row],[B2B]],6)),"")</f>
        <v/>
      </c>
      <c r="GB1118" s="6" t="str">
        <f>+IFERROR(VLOOKUP(FZ1118,Auxiliar!$A:$C,2,0),"")</f>
        <v/>
      </c>
      <c r="GC1118" s="7" t="str">
        <f>+IFERROR(VLOOKUP(FZ1118,Auxiliar!$A:$C,3,0),"")</f>
        <v/>
      </c>
      <c r="GD1118" s="1"/>
      <c r="GE1118" s="12"/>
      <c r="GF1118" s="6" t="str">
        <f>+IFERROR(VALUE(RIGHT(Tabla33[[#This Row],[B2B]],6)),"")</f>
        <v/>
      </c>
      <c r="GG1118" s="6" t="str">
        <f>+IFERROR(VLOOKUP(GE1118,Auxiliar!$A:$C,2,0),"")</f>
        <v/>
      </c>
      <c r="GH1118" s="7" t="str">
        <f>+IFERROR(VLOOKUP(GE1118,Auxiliar!$A:$C,3,0),"")</f>
        <v/>
      </c>
    </row>
    <row r="1119" spans="37:190" x14ac:dyDescent="0.25">
      <c r="AK1119" s="1">
        <v>20128</v>
      </c>
      <c r="AL1119" s="1" t="s">
        <v>30</v>
      </c>
      <c r="AM1119" s="6">
        <f>+IFERROR(VALUE(RIGHT(Tabla7[[#This Row],[B2B]],6)),"")</f>
        <v>20128</v>
      </c>
      <c r="AN1119" s="6" t="str">
        <f>+IFERROR(VLOOKUP(AL1119,Auxiliar!$A:$C,2,0),"")</f>
        <v>LATONES</v>
      </c>
      <c r="AO1119" s="7" t="str">
        <f>+IFERROR(VLOOKUP(AL1119,Auxiliar!$A:$C,3,0),"")</f>
        <v>1b 4% | 5b 7% | 97b 0%</v>
      </c>
      <c r="AW1119" s="1"/>
      <c r="AX1119" s="1" t="s">
        <v>32</v>
      </c>
      <c r="AY1119" s="6" t="str">
        <f>+IFERROR(VALUE(RIGHT(Tabla9[[#This Row],[B2B]],6)),"")</f>
        <v/>
      </c>
      <c r="AZ1119" s="6" t="str">
        <f>+IFERROR(VLOOKUP(AX1119,Auxiliar!$A:$C,2,0),"")</f>
        <v>LATONES</v>
      </c>
      <c r="BA1119" s="7" t="str">
        <f>+IFERROR(VLOOKUP(AX1119,Auxiliar!$A:$C,3,0),"")</f>
        <v>2b 3% | 4b 4% | 6b 5% | 10b 8%  | 385b 0%</v>
      </c>
      <c r="CA1119" s="1">
        <v>10521</v>
      </c>
      <c r="CB1119" s="1" t="s">
        <v>35</v>
      </c>
      <c r="CC1119" s="6">
        <f>+IFERROR(VALUE(RIGHT(Tabla14[[#This Row],[B2B]],6)),"")</f>
        <v>10521</v>
      </c>
      <c r="CD1119" s="6" t="str">
        <f>+IFERROR(VLOOKUP(CB1119,Auxiliar!$A:$C,2,0),"")</f>
        <v>Corona 710cc</v>
      </c>
      <c r="CE1119" s="7" t="str">
        <f>+IFERROR(VLOOKUP(CB1119,Auxiliar!$A:$C,3,0),"")</f>
        <v>1b 10% | 85b 0%</v>
      </c>
      <c r="CM1119" s="1">
        <v>10655</v>
      </c>
      <c r="CN1119" s="1" t="s">
        <v>20</v>
      </c>
      <c r="CO1119" s="6">
        <v>10655</v>
      </c>
      <c r="CP1119" s="6" t="s">
        <v>20</v>
      </c>
      <c r="CQ1119" s="7" t="s">
        <v>21</v>
      </c>
      <c r="CY1119" s="1">
        <v>10655</v>
      </c>
      <c r="CZ1119" s="1" t="s">
        <v>16</v>
      </c>
      <c r="DA1119" s="6">
        <f>+IFERROR(VALUE(RIGHT(Tabla18[[#This Row],[B2B]],6)),"")</f>
        <v>10655</v>
      </c>
      <c r="DB1119" s="6" t="str">
        <f>+IFERROR(VLOOKUP(CZ1119,Auxiliar!$A:$C,2,0),"")</f>
        <v>PREMIUM</v>
      </c>
      <c r="DC1119" s="7" t="str">
        <f>+IFERROR(VLOOKUP(CZ1119,Auxiliar!$A:$C,3,0),"")</f>
        <v>0b 0% | 2b 2% | 5b 3,5% | 10b 5%</v>
      </c>
      <c r="DE1119" s="1">
        <v>10655</v>
      </c>
      <c r="DF1119" s="1" t="s">
        <v>19</v>
      </c>
      <c r="DG1119" s="6">
        <f>+IFERROR(VALUE(RIGHT(Tabla19[[#This Row],[B2B]],6)),"")</f>
        <v>10655</v>
      </c>
      <c r="DH1119" s="6" t="str">
        <f>+IFERROR(VLOOKUP(DF1119,Auxiliar!$A:$C,2,0),"")</f>
        <v>MICHELOB</v>
      </c>
      <c r="DI1119" s="7" t="str">
        <f>+IFERROR(VLOOKUP(DF1119,Auxiliar!$A:$C,3,0),"")</f>
        <v>1b 7% | 3b 22% | 8b 27%</v>
      </c>
      <c r="DK1119" s="1"/>
      <c r="DL1119" s="1"/>
      <c r="DM1119" s="6" t="str">
        <f>+IFERROR(VALUE(RIGHT(Tabla20[[#This Row],[B2B]],6)),"")</f>
        <v/>
      </c>
      <c r="DN1119" s="6" t="str">
        <f>+IFERROR(VLOOKUP(DL1119,Auxiliar!$A:$C,2,0),"")</f>
        <v/>
      </c>
      <c r="DO1119" s="7" t="str">
        <f>+IFERROR(VLOOKUP(DL1119,Auxiliar!$A:$C,3,0),"")</f>
        <v/>
      </c>
      <c r="DQ1119" s="1">
        <v>10509</v>
      </c>
      <c r="DR1119" s="12" t="s">
        <v>24</v>
      </c>
      <c r="DS1119" s="6">
        <f>+IFERROR(VALUE(RIGHT(Tabla21[[#This Row],[B2B]],6)),"")</f>
        <v>10509</v>
      </c>
      <c r="DT1119" s="6" t="str">
        <f>+IFERROR(VLOOKUP(DR1119,Auxiliar!$A:$C,2,0),"")</f>
        <v>CORONA PORRON</v>
      </c>
      <c r="DU1119" s="7" t="str">
        <f>+IFERROR(VLOOKUP(DR1119,Auxiliar!$A:$C,3,0),"")</f>
        <v>1b 5% | 20b 0%</v>
      </c>
      <c r="DW1119" s="1"/>
      <c r="DX1119" s="12"/>
      <c r="DY1119" s="6" t="str">
        <f>+IFERROR(VALUE(RIGHT(Tabla22[[#This Row],[B2B]],6)),"")</f>
        <v/>
      </c>
      <c r="DZ1119" s="6" t="str">
        <f>+IFERROR(VLOOKUP(DX1119,Auxiliar!$A:$C,2,0),"")</f>
        <v/>
      </c>
      <c r="EA1119" s="7" t="str">
        <f>+IFERROR(VLOOKUP(DX1119,Auxiliar!$A:$C,3,0),"")</f>
        <v/>
      </c>
      <c r="EC1119" s="1"/>
      <c r="ED1119" s="12"/>
      <c r="EE1119" s="6" t="str">
        <f>+IFERROR(VALUE(RIGHT(Tabla23[[#This Row],[B2B]],6)),"")</f>
        <v/>
      </c>
      <c r="EF1119" s="6" t="str">
        <f>+IFERROR(VLOOKUP(ED1119,Auxiliar!$A:$C,2,0),"")</f>
        <v/>
      </c>
      <c r="EG1119" s="7" t="str">
        <f>+IFERROR(VLOOKUP(ED1119,Auxiliar!$A:$C,3,0),"")</f>
        <v/>
      </c>
      <c r="EI1119" s="1"/>
      <c r="EJ1119" s="12"/>
      <c r="EK1119" s="6" t="str">
        <f>+IFERROR(VALUE(RIGHT(Tabla24[[#This Row],[B2B]],6)),"")</f>
        <v/>
      </c>
      <c r="EL1119" s="6" t="str">
        <f>+IFERROR(VLOOKUP(EJ1119,Auxiliar!$A:$C,2,0),"")</f>
        <v/>
      </c>
      <c r="EM1119" s="7" t="str">
        <f>+IFERROR(VLOOKUP(EJ1119,Auxiliar!$A:$C,3,0),"")</f>
        <v/>
      </c>
      <c r="EO1119" s="1"/>
      <c r="EP1119" s="12"/>
      <c r="EQ1119" s="6" t="str">
        <f>+IFERROR(VALUE(RIGHT(Tabla25[[#This Row],[B2B]],6)),"")</f>
        <v/>
      </c>
      <c r="ER1119" s="6" t="str">
        <f>+IFERROR(VLOOKUP(EP1119,Auxiliar!$A:$C,2,0),"")</f>
        <v/>
      </c>
      <c r="ES1119" s="7" t="str">
        <f>+IFERROR(VLOOKUP(EP1119,Auxiliar!$A:$C,3,0),"")</f>
        <v/>
      </c>
      <c r="EU1119" s="1"/>
      <c r="EV1119" s="12"/>
      <c r="EW1119" s="6" t="str">
        <f>+IFERROR(VALUE(RIGHT(Tabla26[[#This Row],[B2B]],6)),"")</f>
        <v/>
      </c>
      <c r="EX1119" s="6" t="str">
        <f>+IFERROR(VLOOKUP(EV1119,Auxiliar!$A:$C,2,0),"")</f>
        <v/>
      </c>
      <c r="EY1119" s="7" t="str">
        <f>+IFERROR(VLOOKUP(EV1119,Auxiliar!$A:$C,3,0),"")</f>
        <v/>
      </c>
      <c r="EZ1119" s="1"/>
      <c r="FA1119" s="12"/>
      <c r="FB1119" s="6" t="str">
        <f>+IFERROR(VALUE(RIGHT(Tabla27[[#This Row],[B2B]],6)),"")</f>
        <v/>
      </c>
      <c r="FC1119" s="6" t="str">
        <f>+IFERROR(VLOOKUP(FA1119,Auxiliar!$A:$C,2,0),"")</f>
        <v/>
      </c>
      <c r="FD1119" s="7" t="str">
        <f>+IFERROR(VLOOKUP(FA1119,Auxiliar!$A:$C,3,0),"")</f>
        <v/>
      </c>
      <c r="FE1119" s="1"/>
      <c r="FF1119" s="12"/>
      <c r="FG1119" s="6" t="str">
        <f>+IFERROR(VALUE(RIGHT(Tabla28[[#This Row],[B2B]],6)),"")</f>
        <v/>
      </c>
      <c r="FH1119" s="6" t="str">
        <f>+IFERROR(VLOOKUP(FF1119,Auxiliar!$A:$C,2,0),"")</f>
        <v/>
      </c>
      <c r="FI1119" s="7" t="str">
        <f>+IFERROR(VLOOKUP(FF1119,Auxiliar!$A:$C,3,0),"")</f>
        <v/>
      </c>
      <c r="FJ1119" s="1"/>
      <c r="FK1119" s="12"/>
      <c r="FL1119" s="6" t="str">
        <f>+IFERROR(VALUE(RIGHT(Tabla29[[#This Row],[B2B]],6)),"")</f>
        <v/>
      </c>
      <c r="FM1119" s="6" t="str">
        <f>+IFERROR(VLOOKUP(FK1119,Auxiliar!$A:$C,2,0),"")</f>
        <v/>
      </c>
      <c r="FN1119" s="7" t="str">
        <f>+IFERROR(VLOOKUP(FK1119,Auxiliar!$A:$C,3,0),"")</f>
        <v/>
      </c>
      <c r="FO1119" s="1"/>
      <c r="FP1119" s="12"/>
      <c r="FQ1119" s="6" t="str">
        <f>+IFERROR(VALUE(RIGHT(Tabla30[[#This Row],[B2B]],6)),"")</f>
        <v/>
      </c>
      <c r="FR1119" s="6" t="str">
        <f>+IFERROR(VLOOKUP(FP1119,Auxiliar!$A:$C,2,0),"")</f>
        <v/>
      </c>
      <c r="FS1119" s="7"/>
      <c r="FT1119" s="1"/>
      <c r="FU1119" s="12"/>
      <c r="FV1119" s="6" t="str">
        <f>+IFERROR(VALUE(RIGHT(Tabla31[[#This Row],[B2B]],6)),"")</f>
        <v/>
      </c>
      <c r="FW1119" s="6" t="str">
        <f>+IFERROR(VLOOKUP(FU1119,Auxiliar!$A:$C,2,0),"")</f>
        <v/>
      </c>
      <c r="FX1119" s="7" t="str">
        <f>+IFERROR(VLOOKUP(FU1119,Auxiliar!$A:$C,3,0),"")</f>
        <v/>
      </c>
      <c r="FY1119" s="1"/>
      <c r="FZ1119" s="12"/>
      <c r="GA1119" s="6" t="str">
        <f>+IFERROR(VALUE(RIGHT(Tabla32[[#This Row],[B2B]],6)),"")</f>
        <v/>
      </c>
      <c r="GB1119" s="6" t="str">
        <f>+IFERROR(VLOOKUP(FZ1119,Auxiliar!$A:$C,2,0),"")</f>
        <v/>
      </c>
      <c r="GC1119" s="7" t="str">
        <f>+IFERROR(VLOOKUP(FZ1119,Auxiliar!$A:$C,3,0),"")</f>
        <v/>
      </c>
      <c r="GD1119" s="1"/>
      <c r="GE1119" s="12"/>
      <c r="GF1119" s="6" t="str">
        <f>+IFERROR(VALUE(RIGHT(Tabla33[[#This Row],[B2B]],6)),"")</f>
        <v/>
      </c>
      <c r="GG1119" s="6" t="str">
        <f>+IFERROR(VLOOKUP(GE1119,Auxiliar!$A:$C,2,0),"")</f>
        <v/>
      </c>
      <c r="GH1119" s="7" t="str">
        <f>+IFERROR(VLOOKUP(GE1119,Auxiliar!$A:$C,3,0),"")</f>
        <v/>
      </c>
    </row>
    <row r="1120" spans="37:190" x14ac:dyDescent="0.25">
      <c r="AK1120" s="1">
        <v>20135</v>
      </c>
      <c r="AL1120" s="1" t="s">
        <v>30</v>
      </c>
      <c r="AM1120" s="6">
        <f>+IFERROR(VALUE(RIGHT(Tabla7[[#This Row],[B2B]],6)),"")</f>
        <v>20135</v>
      </c>
      <c r="AN1120" s="6" t="str">
        <f>+IFERROR(VLOOKUP(AL1120,Auxiliar!$A:$C,2,0),"")</f>
        <v>LATONES</v>
      </c>
      <c r="AO1120" s="7" t="str">
        <f>+IFERROR(VLOOKUP(AL1120,Auxiliar!$A:$C,3,0),"")</f>
        <v>1b 4% | 5b 7% | 97b 0%</v>
      </c>
      <c r="AW1120" s="1"/>
      <c r="AX1120" s="1" t="s">
        <v>32</v>
      </c>
      <c r="AY1120" s="6" t="str">
        <f>+IFERROR(VALUE(RIGHT(Tabla9[[#This Row],[B2B]],6)),"")</f>
        <v/>
      </c>
      <c r="AZ1120" s="6" t="str">
        <f>+IFERROR(VLOOKUP(AX1120,Auxiliar!$A:$C,2,0),"")</f>
        <v>LATONES</v>
      </c>
      <c r="BA1120" s="7" t="str">
        <f>+IFERROR(VLOOKUP(AX1120,Auxiliar!$A:$C,3,0),"")</f>
        <v>2b 3% | 4b 4% | 6b 5% | 10b 8%  | 385b 0%</v>
      </c>
      <c r="CA1120" s="1">
        <v>10553</v>
      </c>
      <c r="CB1120" s="1" t="s">
        <v>35</v>
      </c>
      <c r="CC1120" s="6">
        <f>+IFERROR(VALUE(RIGHT(Tabla14[[#This Row],[B2B]],6)),"")</f>
        <v>10553</v>
      </c>
      <c r="CD1120" s="6" t="str">
        <f>+IFERROR(VLOOKUP(CB1120,Auxiliar!$A:$C,2,0),"")</f>
        <v>Corona 710cc</v>
      </c>
      <c r="CE1120" s="7" t="str">
        <f>+IFERROR(VLOOKUP(CB1120,Auxiliar!$A:$C,3,0),"")</f>
        <v>1b 10% | 85b 0%</v>
      </c>
      <c r="CM1120" s="1">
        <v>10667</v>
      </c>
      <c r="CN1120" s="1" t="s">
        <v>20</v>
      </c>
      <c r="CO1120" s="6">
        <v>10667</v>
      </c>
      <c r="CP1120" s="6" t="s">
        <v>20</v>
      </c>
      <c r="CQ1120" s="7" t="s">
        <v>21</v>
      </c>
      <c r="CY1120" s="1">
        <v>10667</v>
      </c>
      <c r="CZ1120" s="1" t="s">
        <v>16</v>
      </c>
      <c r="DA1120" s="6">
        <f>+IFERROR(VALUE(RIGHT(Tabla18[[#This Row],[B2B]],6)),"")</f>
        <v>10667</v>
      </c>
      <c r="DB1120" s="6" t="str">
        <f>+IFERROR(VLOOKUP(CZ1120,Auxiliar!$A:$C,2,0),"")</f>
        <v>PREMIUM</v>
      </c>
      <c r="DC1120" s="7" t="str">
        <f>+IFERROR(VLOOKUP(CZ1120,Auxiliar!$A:$C,3,0),"")</f>
        <v>0b 0% | 2b 2% | 5b 3,5% | 10b 5%</v>
      </c>
      <c r="DE1120" s="1">
        <v>10667</v>
      </c>
      <c r="DF1120" s="1" t="s">
        <v>19</v>
      </c>
      <c r="DG1120" s="6">
        <f>+IFERROR(VALUE(RIGHT(Tabla19[[#This Row],[B2B]],6)),"")</f>
        <v>10667</v>
      </c>
      <c r="DH1120" s="6" t="str">
        <f>+IFERROR(VLOOKUP(DF1120,Auxiliar!$A:$C,2,0),"")</f>
        <v>MICHELOB</v>
      </c>
      <c r="DI1120" s="7" t="str">
        <f>+IFERROR(VLOOKUP(DF1120,Auxiliar!$A:$C,3,0),"")</f>
        <v>1b 7% | 3b 22% | 8b 27%</v>
      </c>
      <c r="DK1120" s="1"/>
      <c r="DL1120" s="1"/>
      <c r="DM1120" s="6" t="str">
        <f>+IFERROR(VALUE(RIGHT(Tabla20[[#This Row],[B2B]],6)),"")</f>
        <v/>
      </c>
      <c r="DN1120" s="6" t="str">
        <f>+IFERROR(VLOOKUP(DL1120,Auxiliar!$A:$C,2,0),"")</f>
        <v/>
      </c>
      <c r="DO1120" s="7" t="str">
        <f>+IFERROR(VLOOKUP(DL1120,Auxiliar!$A:$C,3,0),"")</f>
        <v/>
      </c>
      <c r="DQ1120" s="1">
        <v>10518</v>
      </c>
      <c r="DR1120" s="12" t="s">
        <v>24</v>
      </c>
      <c r="DS1120" s="6">
        <f>+IFERROR(VALUE(RIGHT(Tabla21[[#This Row],[B2B]],6)),"")</f>
        <v>10518</v>
      </c>
      <c r="DT1120" s="6" t="str">
        <f>+IFERROR(VLOOKUP(DR1120,Auxiliar!$A:$C,2,0),"")</f>
        <v>CORONA PORRON</v>
      </c>
      <c r="DU1120" s="7" t="str">
        <f>+IFERROR(VLOOKUP(DR1120,Auxiliar!$A:$C,3,0),"")</f>
        <v>1b 5% | 20b 0%</v>
      </c>
      <c r="DW1120" s="1"/>
      <c r="DX1120" s="12"/>
      <c r="DY1120" s="6" t="str">
        <f>+IFERROR(VALUE(RIGHT(Tabla22[[#This Row],[B2B]],6)),"")</f>
        <v/>
      </c>
      <c r="DZ1120" s="6" t="str">
        <f>+IFERROR(VLOOKUP(DX1120,Auxiliar!$A:$C,2,0),"")</f>
        <v/>
      </c>
      <c r="EA1120" s="7" t="str">
        <f>+IFERROR(VLOOKUP(DX1120,Auxiliar!$A:$C,3,0),"")</f>
        <v/>
      </c>
      <c r="EC1120" s="1"/>
      <c r="ED1120" s="12"/>
      <c r="EE1120" s="6" t="str">
        <f>+IFERROR(VALUE(RIGHT(Tabla23[[#This Row],[B2B]],6)),"")</f>
        <v/>
      </c>
      <c r="EF1120" s="6" t="str">
        <f>+IFERROR(VLOOKUP(ED1120,Auxiliar!$A:$C,2,0),"")</f>
        <v/>
      </c>
      <c r="EG1120" s="7" t="str">
        <f>+IFERROR(VLOOKUP(ED1120,Auxiliar!$A:$C,3,0),"")</f>
        <v/>
      </c>
      <c r="EI1120" s="1"/>
      <c r="EJ1120" s="12"/>
      <c r="EK1120" s="6" t="str">
        <f>+IFERROR(VALUE(RIGHT(Tabla24[[#This Row],[B2B]],6)),"")</f>
        <v/>
      </c>
      <c r="EL1120" s="6" t="str">
        <f>+IFERROR(VLOOKUP(EJ1120,Auxiliar!$A:$C,2,0),"")</f>
        <v/>
      </c>
      <c r="EM1120" s="7" t="str">
        <f>+IFERROR(VLOOKUP(EJ1120,Auxiliar!$A:$C,3,0),"")</f>
        <v/>
      </c>
      <c r="EO1120" s="1"/>
      <c r="EP1120" s="12"/>
      <c r="EQ1120" s="6" t="str">
        <f>+IFERROR(VALUE(RIGHT(Tabla25[[#This Row],[B2B]],6)),"")</f>
        <v/>
      </c>
      <c r="ER1120" s="6" t="str">
        <f>+IFERROR(VLOOKUP(EP1120,Auxiliar!$A:$C,2,0),"")</f>
        <v/>
      </c>
      <c r="ES1120" s="7" t="str">
        <f>+IFERROR(VLOOKUP(EP1120,Auxiliar!$A:$C,3,0),"")</f>
        <v/>
      </c>
      <c r="EU1120" s="1"/>
      <c r="EV1120" s="12"/>
      <c r="EW1120" s="6" t="str">
        <f>+IFERROR(VALUE(RIGHT(Tabla26[[#This Row],[B2B]],6)),"")</f>
        <v/>
      </c>
      <c r="EX1120" s="6" t="str">
        <f>+IFERROR(VLOOKUP(EV1120,Auxiliar!$A:$C,2,0),"")</f>
        <v/>
      </c>
      <c r="EY1120" s="7" t="str">
        <f>+IFERROR(VLOOKUP(EV1120,Auxiliar!$A:$C,3,0),"")</f>
        <v/>
      </c>
      <c r="EZ1120" s="1"/>
      <c r="FA1120" s="12"/>
      <c r="FB1120" s="6" t="str">
        <f>+IFERROR(VALUE(RIGHT(Tabla27[[#This Row],[B2B]],6)),"")</f>
        <v/>
      </c>
      <c r="FC1120" s="6" t="str">
        <f>+IFERROR(VLOOKUP(FA1120,Auxiliar!$A:$C,2,0),"")</f>
        <v/>
      </c>
      <c r="FD1120" s="7" t="str">
        <f>+IFERROR(VLOOKUP(FA1120,Auxiliar!$A:$C,3,0),"")</f>
        <v/>
      </c>
      <c r="FE1120" s="1"/>
      <c r="FF1120" s="12"/>
      <c r="FG1120" s="6" t="str">
        <f>+IFERROR(VALUE(RIGHT(Tabla28[[#This Row],[B2B]],6)),"")</f>
        <v/>
      </c>
      <c r="FH1120" s="6" t="str">
        <f>+IFERROR(VLOOKUP(FF1120,Auxiliar!$A:$C,2,0),"")</f>
        <v/>
      </c>
      <c r="FI1120" s="7" t="str">
        <f>+IFERROR(VLOOKUP(FF1120,Auxiliar!$A:$C,3,0),"")</f>
        <v/>
      </c>
      <c r="FJ1120" s="1"/>
      <c r="FK1120" s="12"/>
      <c r="FL1120" s="6" t="str">
        <f>+IFERROR(VALUE(RIGHT(Tabla29[[#This Row],[B2B]],6)),"")</f>
        <v/>
      </c>
      <c r="FM1120" s="6" t="str">
        <f>+IFERROR(VLOOKUP(FK1120,Auxiliar!$A:$C,2,0),"")</f>
        <v/>
      </c>
      <c r="FN1120" s="7" t="str">
        <f>+IFERROR(VLOOKUP(FK1120,Auxiliar!$A:$C,3,0),"")</f>
        <v/>
      </c>
      <c r="FO1120" s="1"/>
      <c r="FP1120" s="12"/>
      <c r="FQ1120" s="6" t="str">
        <f>+IFERROR(VALUE(RIGHT(Tabla30[[#This Row],[B2B]],6)),"")</f>
        <v/>
      </c>
      <c r="FR1120" s="6" t="str">
        <f>+IFERROR(VLOOKUP(FP1120,Auxiliar!$A:$C,2,0),"")</f>
        <v/>
      </c>
      <c r="FS1120" s="7"/>
      <c r="FT1120" s="1"/>
      <c r="FU1120" s="12"/>
      <c r="FV1120" s="6" t="str">
        <f>+IFERROR(VALUE(RIGHT(Tabla31[[#This Row],[B2B]],6)),"")</f>
        <v/>
      </c>
      <c r="FW1120" s="6" t="str">
        <f>+IFERROR(VLOOKUP(FU1120,Auxiliar!$A:$C,2,0),"")</f>
        <v/>
      </c>
      <c r="FX1120" s="7" t="str">
        <f>+IFERROR(VLOOKUP(FU1120,Auxiliar!$A:$C,3,0),"")</f>
        <v/>
      </c>
      <c r="FY1120" s="1"/>
      <c r="FZ1120" s="12"/>
      <c r="GA1120" s="6" t="str">
        <f>+IFERROR(VALUE(RIGHT(Tabla32[[#This Row],[B2B]],6)),"")</f>
        <v/>
      </c>
      <c r="GB1120" s="6" t="str">
        <f>+IFERROR(VLOOKUP(FZ1120,Auxiliar!$A:$C,2,0),"")</f>
        <v/>
      </c>
      <c r="GC1120" s="7" t="str">
        <f>+IFERROR(VLOOKUP(FZ1120,Auxiliar!$A:$C,3,0),"")</f>
        <v/>
      </c>
      <c r="GD1120" s="1"/>
      <c r="GE1120" s="12"/>
      <c r="GF1120" s="6" t="str">
        <f>+IFERROR(VALUE(RIGHT(Tabla33[[#This Row],[B2B]],6)),"")</f>
        <v/>
      </c>
      <c r="GG1120" s="6" t="str">
        <f>+IFERROR(VLOOKUP(GE1120,Auxiliar!$A:$C,2,0),"")</f>
        <v/>
      </c>
      <c r="GH1120" s="7" t="str">
        <f>+IFERROR(VLOOKUP(GE1120,Auxiliar!$A:$C,3,0),"")</f>
        <v/>
      </c>
    </row>
    <row r="1121" spans="37:190" x14ac:dyDescent="0.25">
      <c r="AK1121" s="1">
        <v>20141</v>
      </c>
      <c r="AL1121" s="1" t="s">
        <v>30</v>
      </c>
      <c r="AM1121" s="6">
        <f>+IFERROR(VALUE(RIGHT(Tabla7[[#This Row],[B2B]],6)),"")</f>
        <v>20141</v>
      </c>
      <c r="AN1121" s="6" t="str">
        <f>+IFERROR(VLOOKUP(AL1121,Auxiliar!$A:$C,2,0),"")</f>
        <v>LATONES</v>
      </c>
      <c r="AO1121" s="7" t="str">
        <f>+IFERROR(VLOOKUP(AL1121,Auxiliar!$A:$C,3,0),"")</f>
        <v>1b 4% | 5b 7% | 97b 0%</v>
      </c>
      <c r="AW1121" s="1"/>
      <c r="AX1121" s="1" t="s">
        <v>32</v>
      </c>
      <c r="AY1121" s="6" t="str">
        <f>+IFERROR(VALUE(RIGHT(Tabla9[[#This Row],[B2B]],6)),"")</f>
        <v/>
      </c>
      <c r="AZ1121" s="6" t="str">
        <f>+IFERROR(VLOOKUP(AX1121,Auxiliar!$A:$C,2,0),"")</f>
        <v>LATONES</v>
      </c>
      <c r="BA1121" s="7" t="str">
        <f>+IFERROR(VLOOKUP(AX1121,Auxiliar!$A:$C,3,0),"")</f>
        <v>2b 3% | 4b 4% | 6b 5% | 10b 8%  | 385b 0%</v>
      </c>
      <c r="CA1121" s="1">
        <v>10562</v>
      </c>
      <c r="CB1121" s="1" t="s">
        <v>35</v>
      </c>
      <c r="CC1121" s="6">
        <f>+IFERROR(VALUE(RIGHT(Tabla14[[#This Row],[B2B]],6)),"")</f>
        <v>10562</v>
      </c>
      <c r="CD1121" s="6" t="str">
        <f>+IFERROR(VLOOKUP(CB1121,Auxiliar!$A:$C,2,0),"")</f>
        <v>Corona 710cc</v>
      </c>
      <c r="CE1121" s="7" t="str">
        <f>+IFERROR(VLOOKUP(CB1121,Auxiliar!$A:$C,3,0),"")</f>
        <v>1b 10% | 85b 0%</v>
      </c>
      <c r="CM1121" s="1">
        <v>10678</v>
      </c>
      <c r="CN1121" s="1" t="s">
        <v>20</v>
      </c>
      <c r="CO1121" s="6">
        <v>10678</v>
      </c>
      <c r="CP1121" s="6" t="s">
        <v>20</v>
      </c>
      <c r="CQ1121" s="7" t="s">
        <v>21</v>
      </c>
      <c r="CY1121" s="1">
        <v>10678</v>
      </c>
      <c r="CZ1121" s="1" t="s">
        <v>16</v>
      </c>
      <c r="DA1121" s="6">
        <f>+IFERROR(VALUE(RIGHT(Tabla18[[#This Row],[B2B]],6)),"")</f>
        <v>10678</v>
      </c>
      <c r="DB1121" s="6" t="str">
        <f>+IFERROR(VLOOKUP(CZ1121,Auxiliar!$A:$C,2,0),"")</f>
        <v>PREMIUM</v>
      </c>
      <c r="DC1121" s="7" t="str">
        <f>+IFERROR(VLOOKUP(CZ1121,Auxiliar!$A:$C,3,0),"")</f>
        <v>0b 0% | 2b 2% | 5b 3,5% | 10b 5%</v>
      </c>
      <c r="DE1121" s="1">
        <v>10678</v>
      </c>
      <c r="DF1121" s="1" t="s">
        <v>19</v>
      </c>
      <c r="DG1121" s="6">
        <f>+IFERROR(VALUE(RIGHT(Tabla19[[#This Row],[B2B]],6)),"")</f>
        <v>10678</v>
      </c>
      <c r="DH1121" s="6" t="str">
        <f>+IFERROR(VLOOKUP(DF1121,Auxiliar!$A:$C,2,0),"")</f>
        <v>MICHELOB</v>
      </c>
      <c r="DI1121" s="7" t="str">
        <f>+IFERROR(VLOOKUP(DF1121,Auxiliar!$A:$C,3,0),"")</f>
        <v>1b 7% | 3b 22% | 8b 27%</v>
      </c>
      <c r="DK1121" s="1"/>
      <c r="DL1121" s="1"/>
      <c r="DM1121" s="6" t="str">
        <f>+IFERROR(VALUE(RIGHT(Tabla20[[#This Row],[B2B]],6)),"")</f>
        <v/>
      </c>
      <c r="DN1121" s="6" t="str">
        <f>+IFERROR(VLOOKUP(DL1121,Auxiliar!$A:$C,2,0),"")</f>
        <v/>
      </c>
      <c r="DO1121" s="7" t="str">
        <f>+IFERROR(VLOOKUP(DL1121,Auxiliar!$A:$C,3,0),"")</f>
        <v/>
      </c>
      <c r="DQ1121" s="1">
        <v>10521</v>
      </c>
      <c r="DR1121" s="12" t="s">
        <v>24</v>
      </c>
      <c r="DS1121" s="6">
        <f>+IFERROR(VALUE(RIGHT(Tabla21[[#This Row],[B2B]],6)),"")</f>
        <v>10521</v>
      </c>
      <c r="DT1121" s="6" t="str">
        <f>+IFERROR(VLOOKUP(DR1121,Auxiliar!$A:$C,2,0),"")</f>
        <v>CORONA PORRON</v>
      </c>
      <c r="DU1121" s="7" t="str">
        <f>+IFERROR(VLOOKUP(DR1121,Auxiliar!$A:$C,3,0),"")</f>
        <v>1b 5% | 20b 0%</v>
      </c>
      <c r="DW1121" s="1"/>
      <c r="DX1121" s="12"/>
      <c r="DY1121" s="6" t="str">
        <f>+IFERROR(VALUE(RIGHT(Tabla22[[#This Row],[B2B]],6)),"")</f>
        <v/>
      </c>
      <c r="DZ1121" s="6" t="str">
        <f>+IFERROR(VLOOKUP(DX1121,Auxiliar!$A:$C,2,0),"")</f>
        <v/>
      </c>
      <c r="EA1121" s="7" t="str">
        <f>+IFERROR(VLOOKUP(DX1121,Auxiliar!$A:$C,3,0),"")</f>
        <v/>
      </c>
      <c r="EC1121" s="1"/>
      <c r="ED1121" s="12"/>
      <c r="EE1121" s="6" t="str">
        <f>+IFERROR(VALUE(RIGHT(Tabla23[[#This Row],[B2B]],6)),"")</f>
        <v/>
      </c>
      <c r="EF1121" s="6" t="str">
        <f>+IFERROR(VLOOKUP(ED1121,Auxiliar!$A:$C,2,0),"")</f>
        <v/>
      </c>
      <c r="EG1121" s="7" t="str">
        <f>+IFERROR(VLOOKUP(ED1121,Auxiliar!$A:$C,3,0),"")</f>
        <v/>
      </c>
      <c r="EI1121" s="1"/>
      <c r="EJ1121" s="12"/>
      <c r="EK1121" s="6" t="str">
        <f>+IFERROR(VALUE(RIGHT(Tabla24[[#This Row],[B2B]],6)),"")</f>
        <v/>
      </c>
      <c r="EL1121" s="6" t="str">
        <f>+IFERROR(VLOOKUP(EJ1121,Auxiliar!$A:$C,2,0),"")</f>
        <v/>
      </c>
      <c r="EM1121" s="7" t="str">
        <f>+IFERROR(VLOOKUP(EJ1121,Auxiliar!$A:$C,3,0),"")</f>
        <v/>
      </c>
      <c r="EO1121" s="1"/>
      <c r="EP1121" s="12"/>
      <c r="EQ1121" s="6" t="str">
        <f>+IFERROR(VALUE(RIGHT(Tabla25[[#This Row],[B2B]],6)),"")</f>
        <v/>
      </c>
      <c r="ER1121" s="6" t="str">
        <f>+IFERROR(VLOOKUP(EP1121,Auxiliar!$A:$C,2,0),"")</f>
        <v/>
      </c>
      <c r="ES1121" s="7" t="str">
        <f>+IFERROR(VLOOKUP(EP1121,Auxiliar!$A:$C,3,0),"")</f>
        <v/>
      </c>
      <c r="EU1121" s="1"/>
      <c r="EV1121" s="12"/>
      <c r="EW1121" s="6" t="str">
        <f>+IFERROR(VALUE(RIGHT(Tabla26[[#This Row],[B2B]],6)),"")</f>
        <v/>
      </c>
      <c r="EX1121" s="6" t="str">
        <f>+IFERROR(VLOOKUP(EV1121,Auxiliar!$A:$C,2,0),"")</f>
        <v/>
      </c>
      <c r="EY1121" s="7" t="str">
        <f>+IFERROR(VLOOKUP(EV1121,Auxiliar!$A:$C,3,0),"")</f>
        <v/>
      </c>
      <c r="EZ1121" s="1"/>
      <c r="FA1121" s="12"/>
      <c r="FB1121" s="6" t="str">
        <f>+IFERROR(VALUE(RIGHT(Tabla27[[#This Row],[B2B]],6)),"")</f>
        <v/>
      </c>
      <c r="FC1121" s="6" t="str">
        <f>+IFERROR(VLOOKUP(FA1121,Auxiliar!$A:$C,2,0),"")</f>
        <v/>
      </c>
      <c r="FD1121" s="7" t="str">
        <f>+IFERROR(VLOOKUP(FA1121,Auxiliar!$A:$C,3,0),"")</f>
        <v/>
      </c>
      <c r="FE1121" s="1"/>
      <c r="FF1121" s="12"/>
      <c r="FG1121" s="6" t="str">
        <f>+IFERROR(VALUE(RIGHT(Tabla28[[#This Row],[B2B]],6)),"")</f>
        <v/>
      </c>
      <c r="FH1121" s="6" t="str">
        <f>+IFERROR(VLOOKUP(FF1121,Auxiliar!$A:$C,2,0),"")</f>
        <v/>
      </c>
      <c r="FI1121" s="7" t="str">
        <f>+IFERROR(VLOOKUP(FF1121,Auxiliar!$A:$C,3,0),"")</f>
        <v/>
      </c>
      <c r="FJ1121" s="1"/>
      <c r="FK1121" s="12"/>
      <c r="FL1121" s="6" t="str">
        <f>+IFERROR(VALUE(RIGHT(Tabla29[[#This Row],[B2B]],6)),"")</f>
        <v/>
      </c>
      <c r="FM1121" s="6" t="str">
        <f>+IFERROR(VLOOKUP(FK1121,Auxiliar!$A:$C,2,0),"")</f>
        <v/>
      </c>
      <c r="FN1121" s="7" t="str">
        <f>+IFERROR(VLOOKUP(FK1121,Auxiliar!$A:$C,3,0),"")</f>
        <v/>
      </c>
      <c r="FO1121" s="1"/>
      <c r="FP1121" s="12"/>
      <c r="FQ1121" s="6" t="str">
        <f>+IFERROR(VALUE(RIGHT(Tabla30[[#This Row],[B2B]],6)),"")</f>
        <v/>
      </c>
      <c r="FR1121" s="6" t="str">
        <f>+IFERROR(VLOOKUP(FP1121,Auxiliar!$A:$C,2,0),"")</f>
        <v/>
      </c>
      <c r="FS1121" s="7"/>
      <c r="FT1121" s="1"/>
      <c r="FU1121" s="12"/>
      <c r="FV1121" s="6" t="str">
        <f>+IFERROR(VALUE(RIGHT(Tabla31[[#This Row],[B2B]],6)),"")</f>
        <v/>
      </c>
      <c r="FW1121" s="6" t="str">
        <f>+IFERROR(VLOOKUP(FU1121,Auxiliar!$A:$C,2,0),"")</f>
        <v/>
      </c>
      <c r="FX1121" s="7" t="str">
        <f>+IFERROR(VLOOKUP(FU1121,Auxiliar!$A:$C,3,0),"")</f>
        <v/>
      </c>
      <c r="FY1121" s="1"/>
      <c r="FZ1121" s="12"/>
      <c r="GA1121" s="6" t="str">
        <f>+IFERROR(VALUE(RIGHT(Tabla32[[#This Row],[B2B]],6)),"")</f>
        <v/>
      </c>
      <c r="GB1121" s="6" t="str">
        <f>+IFERROR(VLOOKUP(FZ1121,Auxiliar!$A:$C,2,0),"")</f>
        <v/>
      </c>
      <c r="GC1121" s="7" t="str">
        <f>+IFERROR(VLOOKUP(FZ1121,Auxiliar!$A:$C,3,0),"")</f>
        <v/>
      </c>
      <c r="GD1121" s="1"/>
      <c r="GE1121" s="12"/>
      <c r="GF1121" s="6" t="str">
        <f>+IFERROR(VALUE(RIGHT(Tabla33[[#This Row],[B2B]],6)),"")</f>
        <v/>
      </c>
      <c r="GG1121" s="6" t="str">
        <f>+IFERROR(VLOOKUP(GE1121,Auxiliar!$A:$C,2,0),"")</f>
        <v/>
      </c>
      <c r="GH1121" s="7" t="str">
        <f>+IFERROR(VLOOKUP(GE1121,Auxiliar!$A:$C,3,0),"")</f>
        <v/>
      </c>
    </row>
    <row r="1122" spans="37:190" x14ac:dyDescent="0.25">
      <c r="AK1122" s="1">
        <v>20147</v>
      </c>
      <c r="AL1122" s="1" t="s">
        <v>30</v>
      </c>
      <c r="AM1122" s="6">
        <f>+IFERROR(VALUE(RIGHT(Tabla7[[#This Row],[B2B]],6)),"")</f>
        <v>20147</v>
      </c>
      <c r="AN1122" s="6" t="str">
        <f>+IFERROR(VLOOKUP(AL1122,Auxiliar!$A:$C,2,0),"")</f>
        <v>LATONES</v>
      </c>
      <c r="AO1122" s="7" t="str">
        <f>+IFERROR(VLOOKUP(AL1122,Auxiliar!$A:$C,3,0),"")</f>
        <v>1b 4% | 5b 7% | 97b 0%</v>
      </c>
      <c r="AW1122" s="1"/>
      <c r="AX1122" s="1" t="s">
        <v>32</v>
      </c>
      <c r="AY1122" s="6" t="str">
        <f>+IFERROR(VALUE(RIGHT(Tabla9[[#This Row],[B2B]],6)),"")</f>
        <v/>
      </c>
      <c r="AZ1122" s="6" t="str">
        <f>+IFERROR(VLOOKUP(AX1122,Auxiliar!$A:$C,2,0),"")</f>
        <v>LATONES</v>
      </c>
      <c r="BA1122" s="7" t="str">
        <f>+IFERROR(VLOOKUP(AX1122,Auxiliar!$A:$C,3,0),"")</f>
        <v>2b 3% | 4b 4% | 6b 5% | 10b 8%  | 385b 0%</v>
      </c>
      <c r="CA1122" s="1">
        <v>10623</v>
      </c>
      <c r="CB1122" s="1" t="s">
        <v>35</v>
      </c>
      <c r="CC1122" s="6">
        <f>+IFERROR(VALUE(RIGHT(Tabla14[[#This Row],[B2B]],6)),"")</f>
        <v>10623</v>
      </c>
      <c r="CD1122" s="6" t="str">
        <f>+IFERROR(VLOOKUP(CB1122,Auxiliar!$A:$C,2,0),"")</f>
        <v>Corona 710cc</v>
      </c>
      <c r="CE1122" s="7" t="str">
        <f>+IFERROR(VLOOKUP(CB1122,Auxiliar!$A:$C,3,0),"")</f>
        <v>1b 10% | 85b 0%</v>
      </c>
      <c r="CM1122" s="1">
        <v>10687</v>
      </c>
      <c r="CN1122" s="1" t="s">
        <v>20</v>
      </c>
      <c r="CO1122" s="6">
        <v>10687</v>
      </c>
      <c r="CP1122" s="6" t="s">
        <v>20</v>
      </c>
      <c r="CQ1122" s="7" t="s">
        <v>21</v>
      </c>
      <c r="CY1122" s="1">
        <v>10687</v>
      </c>
      <c r="CZ1122" s="1" t="s">
        <v>16</v>
      </c>
      <c r="DA1122" s="6">
        <f>+IFERROR(VALUE(RIGHT(Tabla18[[#This Row],[B2B]],6)),"")</f>
        <v>10687</v>
      </c>
      <c r="DB1122" s="6" t="str">
        <f>+IFERROR(VLOOKUP(CZ1122,Auxiliar!$A:$C,2,0),"")</f>
        <v>PREMIUM</v>
      </c>
      <c r="DC1122" s="7" t="str">
        <f>+IFERROR(VLOOKUP(CZ1122,Auxiliar!$A:$C,3,0),"")</f>
        <v>0b 0% | 2b 2% | 5b 3,5% | 10b 5%</v>
      </c>
      <c r="DE1122" s="1">
        <v>10687</v>
      </c>
      <c r="DF1122" s="1" t="s">
        <v>19</v>
      </c>
      <c r="DG1122" s="6">
        <f>+IFERROR(VALUE(RIGHT(Tabla19[[#This Row],[B2B]],6)),"")</f>
        <v>10687</v>
      </c>
      <c r="DH1122" s="6" t="str">
        <f>+IFERROR(VLOOKUP(DF1122,Auxiliar!$A:$C,2,0),"")</f>
        <v>MICHELOB</v>
      </c>
      <c r="DI1122" s="7" t="str">
        <f>+IFERROR(VLOOKUP(DF1122,Auxiliar!$A:$C,3,0),"")</f>
        <v>1b 7% | 3b 22% | 8b 27%</v>
      </c>
      <c r="DK1122" s="1"/>
      <c r="DL1122" s="1"/>
      <c r="DM1122" s="6" t="str">
        <f>+IFERROR(VALUE(RIGHT(Tabla20[[#This Row],[B2B]],6)),"")</f>
        <v/>
      </c>
      <c r="DN1122" s="6" t="str">
        <f>+IFERROR(VLOOKUP(DL1122,Auxiliar!$A:$C,2,0),"")</f>
        <v/>
      </c>
      <c r="DO1122" s="7" t="str">
        <f>+IFERROR(VLOOKUP(DL1122,Auxiliar!$A:$C,3,0),"")</f>
        <v/>
      </c>
      <c r="DQ1122" s="1">
        <v>10553</v>
      </c>
      <c r="DR1122" s="12" t="s">
        <v>24</v>
      </c>
      <c r="DS1122" s="6">
        <f>+IFERROR(VALUE(RIGHT(Tabla21[[#This Row],[B2B]],6)),"")</f>
        <v>10553</v>
      </c>
      <c r="DT1122" s="6" t="str">
        <f>+IFERROR(VLOOKUP(DR1122,Auxiliar!$A:$C,2,0),"")</f>
        <v>CORONA PORRON</v>
      </c>
      <c r="DU1122" s="7" t="str">
        <f>+IFERROR(VLOOKUP(DR1122,Auxiliar!$A:$C,3,0),"")</f>
        <v>1b 5% | 20b 0%</v>
      </c>
      <c r="DW1122" s="1"/>
      <c r="DX1122" s="12"/>
      <c r="DY1122" s="6" t="str">
        <f>+IFERROR(VALUE(RIGHT(Tabla22[[#This Row],[B2B]],6)),"")</f>
        <v/>
      </c>
      <c r="DZ1122" s="6" t="str">
        <f>+IFERROR(VLOOKUP(DX1122,Auxiliar!$A:$C,2,0),"")</f>
        <v/>
      </c>
      <c r="EA1122" s="7" t="str">
        <f>+IFERROR(VLOOKUP(DX1122,Auxiliar!$A:$C,3,0),"")</f>
        <v/>
      </c>
      <c r="EC1122" s="1"/>
      <c r="ED1122" s="12"/>
      <c r="EE1122" s="6" t="str">
        <f>+IFERROR(VALUE(RIGHT(Tabla23[[#This Row],[B2B]],6)),"")</f>
        <v/>
      </c>
      <c r="EF1122" s="6" t="str">
        <f>+IFERROR(VLOOKUP(ED1122,Auxiliar!$A:$C,2,0),"")</f>
        <v/>
      </c>
      <c r="EG1122" s="7" t="str">
        <f>+IFERROR(VLOOKUP(ED1122,Auxiliar!$A:$C,3,0),"")</f>
        <v/>
      </c>
      <c r="EI1122" s="1"/>
      <c r="EJ1122" s="12"/>
      <c r="EK1122" s="6" t="str">
        <f>+IFERROR(VALUE(RIGHT(Tabla24[[#This Row],[B2B]],6)),"")</f>
        <v/>
      </c>
      <c r="EL1122" s="6" t="str">
        <f>+IFERROR(VLOOKUP(EJ1122,Auxiliar!$A:$C,2,0),"")</f>
        <v/>
      </c>
      <c r="EM1122" s="7" t="str">
        <f>+IFERROR(VLOOKUP(EJ1122,Auxiliar!$A:$C,3,0),"")</f>
        <v/>
      </c>
      <c r="EO1122" s="1"/>
      <c r="EP1122" s="12"/>
      <c r="EQ1122" s="6" t="str">
        <f>+IFERROR(VALUE(RIGHT(Tabla25[[#This Row],[B2B]],6)),"")</f>
        <v/>
      </c>
      <c r="ER1122" s="6" t="str">
        <f>+IFERROR(VLOOKUP(EP1122,Auxiliar!$A:$C,2,0),"")</f>
        <v/>
      </c>
      <c r="ES1122" s="7" t="str">
        <f>+IFERROR(VLOOKUP(EP1122,Auxiliar!$A:$C,3,0),"")</f>
        <v/>
      </c>
      <c r="EU1122" s="1"/>
      <c r="EV1122" s="12"/>
      <c r="EW1122" s="6" t="str">
        <f>+IFERROR(VALUE(RIGHT(Tabla26[[#This Row],[B2B]],6)),"")</f>
        <v/>
      </c>
      <c r="EX1122" s="6" t="str">
        <f>+IFERROR(VLOOKUP(EV1122,Auxiliar!$A:$C,2,0),"")</f>
        <v/>
      </c>
      <c r="EY1122" s="7" t="str">
        <f>+IFERROR(VLOOKUP(EV1122,Auxiliar!$A:$C,3,0),"")</f>
        <v/>
      </c>
      <c r="EZ1122" s="1"/>
      <c r="FA1122" s="12"/>
      <c r="FB1122" s="6" t="str">
        <f>+IFERROR(VALUE(RIGHT(Tabla27[[#This Row],[B2B]],6)),"")</f>
        <v/>
      </c>
      <c r="FC1122" s="6" t="str">
        <f>+IFERROR(VLOOKUP(FA1122,Auxiliar!$A:$C,2,0),"")</f>
        <v/>
      </c>
      <c r="FD1122" s="7" t="str">
        <f>+IFERROR(VLOOKUP(FA1122,Auxiliar!$A:$C,3,0),"")</f>
        <v/>
      </c>
      <c r="FE1122" s="1"/>
      <c r="FF1122" s="12"/>
      <c r="FG1122" s="6" t="str">
        <f>+IFERROR(VALUE(RIGHT(Tabla28[[#This Row],[B2B]],6)),"")</f>
        <v/>
      </c>
      <c r="FH1122" s="6" t="str">
        <f>+IFERROR(VLOOKUP(FF1122,Auxiliar!$A:$C,2,0),"")</f>
        <v/>
      </c>
      <c r="FI1122" s="7" t="str">
        <f>+IFERROR(VLOOKUP(FF1122,Auxiliar!$A:$C,3,0),"")</f>
        <v/>
      </c>
      <c r="FJ1122" s="1"/>
      <c r="FK1122" s="12"/>
      <c r="FL1122" s="6" t="str">
        <f>+IFERROR(VALUE(RIGHT(Tabla29[[#This Row],[B2B]],6)),"")</f>
        <v/>
      </c>
      <c r="FM1122" s="6" t="str">
        <f>+IFERROR(VLOOKUP(FK1122,Auxiliar!$A:$C,2,0),"")</f>
        <v/>
      </c>
      <c r="FN1122" s="7" t="str">
        <f>+IFERROR(VLOOKUP(FK1122,Auxiliar!$A:$C,3,0),"")</f>
        <v/>
      </c>
      <c r="FO1122" s="1"/>
      <c r="FP1122" s="12"/>
      <c r="FQ1122" s="6" t="str">
        <f>+IFERROR(VALUE(RIGHT(Tabla30[[#This Row],[B2B]],6)),"")</f>
        <v/>
      </c>
      <c r="FR1122" s="6" t="str">
        <f>+IFERROR(VLOOKUP(FP1122,Auxiliar!$A:$C,2,0),"")</f>
        <v/>
      </c>
      <c r="FS1122" s="7"/>
      <c r="FT1122" s="1"/>
      <c r="FU1122" s="12"/>
      <c r="FV1122" s="6" t="str">
        <f>+IFERROR(VALUE(RIGHT(Tabla31[[#This Row],[B2B]],6)),"")</f>
        <v/>
      </c>
      <c r="FW1122" s="6" t="str">
        <f>+IFERROR(VLOOKUP(FU1122,Auxiliar!$A:$C,2,0),"")</f>
        <v/>
      </c>
      <c r="FX1122" s="7" t="str">
        <f>+IFERROR(VLOOKUP(FU1122,Auxiliar!$A:$C,3,0),"")</f>
        <v/>
      </c>
      <c r="FY1122" s="1"/>
      <c r="FZ1122" s="12"/>
      <c r="GA1122" s="6" t="str">
        <f>+IFERROR(VALUE(RIGHT(Tabla32[[#This Row],[B2B]],6)),"")</f>
        <v/>
      </c>
      <c r="GB1122" s="6" t="str">
        <f>+IFERROR(VLOOKUP(FZ1122,Auxiliar!$A:$C,2,0),"")</f>
        <v/>
      </c>
      <c r="GC1122" s="7" t="str">
        <f>+IFERROR(VLOOKUP(FZ1122,Auxiliar!$A:$C,3,0),"")</f>
        <v/>
      </c>
      <c r="GD1122" s="1"/>
      <c r="GE1122" s="12"/>
      <c r="GF1122" s="6" t="str">
        <f>+IFERROR(VALUE(RIGHT(Tabla33[[#This Row],[B2B]],6)),"")</f>
        <v/>
      </c>
      <c r="GG1122" s="6" t="str">
        <f>+IFERROR(VLOOKUP(GE1122,Auxiliar!$A:$C,2,0),"")</f>
        <v/>
      </c>
      <c r="GH1122" s="7" t="str">
        <f>+IFERROR(VLOOKUP(GE1122,Auxiliar!$A:$C,3,0),"")</f>
        <v/>
      </c>
    </row>
    <row r="1123" spans="37:190" x14ac:dyDescent="0.25">
      <c r="AK1123" s="1">
        <v>20150</v>
      </c>
      <c r="AL1123" s="1" t="s">
        <v>30</v>
      </c>
      <c r="AM1123" s="6">
        <f>+IFERROR(VALUE(RIGHT(Tabla7[[#This Row],[B2B]],6)),"")</f>
        <v>20150</v>
      </c>
      <c r="AN1123" s="6" t="str">
        <f>+IFERROR(VLOOKUP(AL1123,Auxiliar!$A:$C,2,0),"")</f>
        <v>LATONES</v>
      </c>
      <c r="AO1123" s="7" t="str">
        <f>+IFERROR(VLOOKUP(AL1123,Auxiliar!$A:$C,3,0),"")</f>
        <v>1b 4% | 5b 7% | 97b 0%</v>
      </c>
      <c r="AW1123" s="1"/>
      <c r="AX1123" s="1" t="s">
        <v>32</v>
      </c>
      <c r="AY1123" s="6" t="str">
        <f>+IFERROR(VALUE(RIGHT(Tabla9[[#This Row],[B2B]],6)),"")</f>
        <v/>
      </c>
      <c r="AZ1123" s="6" t="str">
        <f>+IFERROR(VLOOKUP(AX1123,Auxiliar!$A:$C,2,0),"")</f>
        <v>LATONES</v>
      </c>
      <c r="BA1123" s="7" t="str">
        <f>+IFERROR(VLOOKUP(AX1123,Auxiliar!$A:$C,3,0),"")</f>
        <v>2b 3% | 4b 4% | 6b 5% | 10b 8%  | 385b 0%</v>
      </c>
      <c r="CA1123" s="1">
        <v>10637</v>
      </c>
      <c r="CB1123" s="1" t="s">
        <v>35</v>
      </c>
      <c r="CC1123" s="6">
        <f>+IFERROR(VALUE(RIGHT(Tabla14[[#This Row],[B2B]],6)),"")</f>
        <v>10637</v>
      </c>
      <c r="CD1123" s="6" t="str">
        <f>+IFERROR(VLOOKUP(CB1123,Auxiliar!$A:$C,2,0),"")</f>
        <v>Corona 710cc</v>
      </c>
      <c r="CE1123" s="7" t="str">
        <f>+IFERROR(VLOOKUP(CB1123,Auxiliar!$A:$C,3,0),"")</f>
        <v>1b 10% | 85b 0%</v>
      </c>
      <c r="CM1123" s="1">
        <v>10696</v>
      </c>
      <c r="CN1123" s="1" t="s">
        <v>20</v>
      </c>
      <c r="CO1123" s="6">
        <v>10696</v>
      </c>
      <c r="CP1123" s="6" t="s">
        <v>20</v>
      </c>
      <c r="CQ1123" s="7" t="s">
        <v>21</v>
      </c>
      <c r="CY1123" s="1">
        <v>10696</v>
      </c>
      <c r="CZ1123" s="1" t="s">
        <v>16</v>
      </c>
      <c r="DA1123" s="6">
        <f>+IFERROR(VALUE(RIGHT(Tabla18[[#This Row],[B2B]],6)),"")</f>
        <v>10696</v>
      </c>
      <c r="DB1123" s="6" t="str">
        <f>+IFERROR(VLOOKUP(CZ1123,Auxiliar!$A:$C,2,0),"")</f>
        <v>PREMIUM</v>
      </c>
      <c r="DC1123" s="7" t="str">
        <f>+IFERROR(VLOOKUP(CZ1123,Auxiliar!$A:$C,3,0),"")</f>
        <v>0b 0% | 2b 2% | 5b 3,5% | 10b 5%</v>
      </c>
      <c r="DE1123" s="1">
        <v>10696</v>
      </c>
      <c r="DF1123" s="1" t="s">
        <v>19</v>
      </c>
      <c r="DG1123" s="6">
        <f>+IFERROR(VALUE(RIGHT(Tabla19[[#This Row],[B2B]],6)),"")</f>
        <v>10696</v>
      </c>
      <c r="DH1123" s="6" t="str">
        <f>+IFERROR(VLOOKUP(DF1123,Auxiliar!$A:$C,2,0),"")</f>
        <v>MICHELOB</v>
      </c>
      <c r="DI1123" s="7" t="str">
        <f>+IFERROR(VLOOKUP(DF1123,Auxiliar!$A:$C,3,0),"")</f>
        <v>1b 7% | 3b 22% | 8b 27%</v>
      </c>
      <c r="DK1123" s="1"/>
      <c r="DL1123" s="1"/>
      <c r="DM1123" s="6" t="str">
        <f>+IFERROR(VALUE(RIGHT(Tabla20[[#This Row],[B2B]],6)),"")</f>
        <v/>
      </c>
      <c r="DN1123" s="6" t="str">
        <f>+IFERROR(VLOOKUP(DL1123,Auxiliar!$A:$C,2,0),"")</f>
        <v/>
      </c>
      <c r="DO1123" s="7" t="str">
        <f>+IFERROR(VLOOKUP(DL1123,Auxiliar!$A:$C,3,0),"")</f>
        <v/>
      </c>
      <c r="DQ1123" s="1">
        <v>10562</v>
      </c>
      <c r="DR1123" s="12" t="s">
        <v>24</v>
      </c>
      <c r="DS1123" s="6">
        <f>+IFERROR(VALUE(RIGHT(Tabla21[[#This Row],[B2B]],6)),"")</f>
        <v>10562</v>
      </c>
      <c r="DT1123" s="6" t="str">
        <f>+IFERROR(VLOOKUP(DR1123,Auxiliar!$A:$C,2,0),"")</f>
        <v>CORONA PORRON</v>
      </c>
      <c r="DU1123" s="7" t="str">
        <f>+IFERROR(VLOOKUP(DR1123,Auxiliar!$A:$C,3,0),"")</f>
        <v>1b 5% | 20b 0%</v>
      </c>
      <c r="DW1123" s="1"/>
      <c r="DX1123" s="12"/>
      <c r="DY1123" s="6" t="str">
        <f>+IFERROR(VALUE(RIGHT(Tabla22[[#This Row],[B2B]],6)),"")</f>
        <v/>
      </c>
      <c r="DZ1123" s="6" t="str">
        <f>+IFERROR(VLOOKUP(DX1123,Auxiliar!$A:$C,2,0),"")</f>
        <v/>
      </c>
      <c r="EA1123" s="7" t="str">
        <f>+IFERROR(VLOOKUP(DX1123,Auxiliar!$A:$C,3,0),"")</f>
        <v/>
      </c>
      <c r="EC1123" s="1"/>
      <c r="ED1123" s="12"/>
      <c r="EE1123" s="6" t="str">
        <f>+IFERROR(VALUE(RIGHT(Tabla23[[#This Row],[B2B]],6)),"")</f>
        <v/>
      </c>
      <c r="EF1123" s="6" t="str">
        <f>+IFERROR(VLOOKUP(ED1123,Auxiliar!$A:$C,2,0),"")</f>
        <v/>
      </c>
      <c r="EG1123" s="7" t="str">
        <f>+IFERROR(VLOOKUP(ED1123,Auxiliar!$A:$C,3,0),"")</f>
        <v/>
      </c>
      <c r="EI1123" s="1"/>
      <c r="EJ1123" s="12"/>
      <c r="EK1123" s="6" t="str">
        <f>+IFERROR(VALUE(RIGHT(Tabla24[[#This Row],[B2B]],6)),"")</f>
        <v/>
      </c>
      <c r="EL1123" s="6" t="str">
        <f>+IFERROR(VLOOKUP(EJ1123,Auxiliar!$A:$C,2,0),"")</f>
        <v/>
      </c>
      <c r="EM1123" s="7" t="str">
        <f>+IFERROR(VLOOKUP(EJ1123,Auxiliar!$A:$C,3,0),"")</f>
        <v/>
      </c>
      <c r="EO1123" s="1"/>
      <c r="EP1123" s="12"/>
      <c r="EQ1123" s="6" t="str">
        <f>+IFERROR(VALUE(RIGHT(Tabla25[[#This Row],[B2B]],6)),"")</f>
        <v/>
      </c>
      <c r="ER1123" s="6" t="str">
        <f>+IFERROR(VLOOKUP(EP1123,Auxiliar!$A:$C,2,0),"")</f>
        <v/>
      </c>
      <c r="ES1123" s="7" t="str">
        <f>+IFERROR(VLOOKUP(EP1123,Auxiliar!$A:$C,3,0),"")</f>
        <v/>
      </c>
      <c r="EU1123" s="1"/>
      <c r="EV1123" s="12"/>
      <c r="EW1123" s="6" t="str">
        <f>+IFERROR(VALUE(RIGHT(Tabla26[[#This Row],[B2B]],6)),"")</f>
        <v/>
      </c>
      <c r="EX1123" s="6" t="str">
        <f>+IFERROR(VLOOKUP(EV1123,Auxiliar!$A:$C,2,0),"")</f>
        <v/>
      </c>
      <c r="EY1123" s="7" t="str">
        <f>+IFERROR(VLOOKUP(EV1123,Auxiliar!$A:$C,3,0),"")</f>
        <v/>
      </c>
      <c r="EZ1123" s="1"/>
      <c r="FA1123" s="12"/>
      <c r="FB1123" s="6" t="str">
        <f>+IFERROR(VALUE(RIGHT(Tabla27[[#This Row],[B2B]],6)),"")</f>
        <v/>
      </c>
      <c r="FC1123" s="6" t="str">
        <f>+IFERROR(VLOOKUP(FA1123,Auxiliar!$A:$C,2,0),"")</f>
        <v/>
      </c>
      <c r="FD1123" s="7" t="str">
        <f>+IFERROR(VLOOKUP(FA1123,Auxiliar!$A:$C,3,0),"")</f>
        <v/>
      </c>
      <c r="FE1123" s="1"/>
      <c r="FF1123" s="12"/>
      <c r="FG1123" s="6" t="str">
        <f>+IFERROR(VALUE(RIGHT(Tabla28[[#This Row],[B2B]],6)),"")</f>
        <v/>
      </c>
      <c r="FH1123" s="6" t="str">
        <f>+IFERROR(VLOOKUP(FF1123,Auxiliar!$A:$C,2,0),"")</f>
        <v/>
      </c>
      <c r="FI1123" s="7" t="str">
        <f>+IFERROR(VLOOKUP(FF1123,Auxiliar!$A:$C,3,0),"")</f>
        <v/>
      </c>
      <c r="FJ1123" s="1"/>
      <c r="FK1123" s="12"/>
      <c r="FL1123" s="6" t="str">
        <f>+IFERROR(VALUE(RIGHT(Tabla29[[#This Row],[B2B]],6)),"")</f>
        <v/>
      </c>
      <c r="FM1123" s="6" t="str">
        <f>+IFERROR(VLOOKUP(FK1123,Auxiliar!$A:$C,2,0),"")</f>
        <v/>
      </c>
      <c r="FN1123" s="7" t="str">
        <f>+IFERROR(VLOOKUP(FK1123,Auxiliar!$A:$C,3,0),"")</f>
        <v/>
      </c>
      <c r="FO1123" s="1"/>
      <c r="FP1123" s="12"/>
      <c r="FQ1123" s="6" t="str">
        <f>+IFERROR(VALUE(RIGHT(Tabla30[[#This Row],[B2B]],6)),"")</f>
        <v/>
      </c>
      <c r="FR1123" s="6" t="str">
        <f>+IFERROR(VLOOKUP(FP1123,Auxiliar!$A:$C,2,0),"")</f>
        <v/>
      </c>
      <c r="FS1123" s="7"/>
      <c r="FT1123" s="1"/>
      <c r="FU1123" s="12"/>
      <c r="FV1123" s="6" t="str">
        <f>+IFERROR(VALUE(RIGHT(Tabla31[[#This Row],[B2B]],6)),"")</f>
        <v/>
      </c>
      <c r="FW1123" s="6" t="str">
        <f>+IFERROR(VLOOKUP(FU1123,Auxiliar!$A:$C,2,0),"")</f>
        <v/>
      </c>
      <c r="FX1123" s="7" t="str">
        <f>+IFERROR(VLOOKUP(FU1123,Auxiliar!$A:$C,3,0),"")</f>
        <v/>
      </c>
      <c r="FY1123" s="1"/>
      <c r="FZ1123" s="12"/>
      <c r="GA1123" s="6" t="str">
        <f>+IFERROR(VALUE(RIGHT(Tabla32[[#This Row],[B2B]],6)),"")</f>
        <v/>
      </c>
      <c r="GB1123" s="6" t="str">
        <f>+IFERROR(VLOOKUP(FZ1123,Auxiliar!$A:$C,2,0),"")</f>
        <v/>
      </c>
      <c r="GC1123" s="7" t="str">
        <f>+IFERROR(VLOOKUP(FZ1123,Auxiliar!$A:$C,3,0),"")</f>
        <v/>
      </c>
      <c r="GD1123" s="1"/>
      <c r="GE1123" s="12"/>
      <c r="GF1123" s="6" t="str">
        <f>+IFERROR(VALUE(RIGHT(Tabla33[[#This Row],[B2B]],6)),"")</f>
        <v/>
      </c>
      <c r="GG1123" s="6" t="str">
        <f>+IFERROR(VLOOKUP(GE1123,Auxiliar!$A:$C,2,0),"")</f>
        <v/>
      </c>
      <c r="GH1123" s="7" t="str">
        <f>+IFERROR(VLOOKUP(GE1123,Auxiliar!$A:$C,3,0),"")</f>
        <v/>
      </c>
    </row>
    <row r="1124" spans="37:190" x14ac:dyDescent="0.25">
      <c r="AK1124" s="1">
        <v>20154</v>
      </c>
      <c r="AL1124" s="1" t="s">
        <v>30</v>
      </c>
      <c r="AM1124" s="6">
        <f>+IFERROR(VALUE(RIGHT(Tabla7[[#This Row],[B2B]],6)),"")</f>
        <v>20154</v>
      </c>
      <c r="AN1124" s="6" t="str">
        <f>+IFERROR(VLOOKUP(AL1124,Auxiliar!$A:$C,2,0),"")</f>
        <v>LATONES</v>
      </c>
      <c r="AO1124" s="7" t="str">
        <f>+IFERROR(VLOOKUP(AL1124,Auxiliar!$A:$C,3,0),"")</f>
        <v>1b 4% | 5b 7% | 97b 0%</v>
      </c>
      <c r="AW1124" s="1"/>
      <c r="AX1124" s="1" t="s">
        <v>32</v>
      </c>
      <c r="AY1124" s="6" t="str">
        <f>+IFERROR(VALUE(RIGHT(Tabla9[[#This Row],[B2B]],6)),"")</f>
        <v/>
      </c>
      <c r="AZ1124" s="6" t="str">
        <f>+IFERROR(VLOOKUP(AX1124,Auxiliar!$A:$C,2,0),"")</f>
        <v>LATONES</v>
      </c>
      <c r="BA1124" s="7" t="str">
        <f>+IFERROR(VLOOKUP(AX1124,Auxiliar!$A:$C,3,0),"")</f>
        <v>2b 3% | 4b 4% | 6b 5% | 10b 8%  | 385b 0%</v>
      </c>
      <c r="CA1124" s="1">
        <v>10648</v>
      </c>
      <c r="CB1124" s="1" t="s">
        <v>35</v>
      </c>
      <c r="CC1124" s="6">
        <f>+IFERROR(VALUE(RIGHT(Tabla14[[#This Row],[B2B]],6)),"")</f>
        <v>10648</v>
      </c>
      <c r="CD1124" s="6" t="str">
        <f>+IFERROR(VLOOKUP(CB1124,Auxiliar!$A:$C,2,0),"")</f>
        <v>Corona 710cc</v>
      </c>
      <c r="CE1124" s="7" t="str">
        <f>+IFERROR(VLOOKUP(CB1124,Auxiliar!$A:$C,3,0),"")</f>
        <v>1b 10% | 85b 0%</v>
      </c>
      <c r="CM1124" s="1">
        <v>10706</v>
      </c>
      <c r="CN1124" s="1" t="s">
        <v>20</v>
      </c>
      <c r="CO1124" s="6">
        <v>10706</v>
      </c>
      <c r="CP1124" s="6" t="s">
        <v>20</v>
      </c>
      <c r="CQ1124" s="7" t="s">
        <v>21</v>
      </c>
      <c r="CY1124" s="1">
        <v>10706</v>
      </c>
      <c r="CZ1124" s="1" t="s">
        <v>16</v>
      </c>
      <c r="DA1124" s="6">
        <f>+IFERROR(VALUE(RIGHT(Tabla18[[#This Row],[B2B]],6)),"")</f>
        <v>10706</v>
      </c>
      <c r="DB1124" s="6" t="str">
        <f>+IFERROR(VLOOKUP(CZ1124,Auxiliar!$A:$C,2,0),"")</f>
        <v>PREMIUM</v>
      </c>
      <c r="DC1124" s="7" t="str">
        <f>+IFERROR(VLOOKUP(CZ1124,Auxiliar!$A:$C,3,0),"")</f>
        <v>0b 0% | 2b 2% | 5b 3,5% | 10b 5%</v>
      </c>
      <c r="DE1124" s="1">
        <v>10706</v>
      </c>
      <c r="DF1124" s="1" t="s">
        <v>19</v>
      </c>
      <c r="DG1124" s="6">
        <f>+IFERROR(VALUE(RIGHT(Tabla19[[#This Row],[B2B]],6)),"")</f>
        <v>10706</v>
      </c>
      <c r="DH1124" s="6" t="str">
        <f>+IFERROR(VLOOKUP(DF1124,Auxiliar!$A:$C,2,0),"")</f>
        <v>MICHELOB</v>
      </c>
      <c r="DI1124" s="7" t="str">
        <f>+IFERROR(VLOOKUP(DF1124,Auxiliar!$A:$C,3,0),"")</f>
        <v>1b 7% | 3b 22% | 8b 27%</v>
      </c>
      <c r="DK1124" s="1"/>
      <c r="DL1124" s="1"/>
      <c r="DM1124" s="6" t="str">
        <f>+IFERROR(VALUE(RIGHT(Tabla20[[#This Row],[B2B]],6)),"")</f>
        <v/>
      </c>
      <c r="DN1124" s="6" t="str">
        <f>+IFERROR(VLOOKUP(DL1124,Auxiliar!$A:$C,2,0),"")</f>
        <v/>
      </c>
      <c r="DO1124" s="7" t="str">
        <f>+IFERROR(VLOOKUP(DL1124,Auxiliar!$A:$C,3,0),"")</f>
        <v/>
      </c>
      <c r="DQ1124" s="1">
        <v>10623</v>
      </c>
      <c r="DR1124" s="12" t="s">
        <v>24</v>
      </c>
      <c r="DS1124" s="6">
        <f>+IFERROR(VALUE(RIGHT(Tabla21[[#This Row],[B2B]],6)),"")</f>
        <v>10623</v>
      </c>
      <c r="DT1124" s="6" t="str">
        <f>+IFERROR(VLOOKUP(DR1124,Auxiliar!$A:$C,2,0),"")</f>
        <v>CORONA PORRON</v>
      </c>
      <c r="DU1124" s="7" t="str">
        <f>+IFERROR(VLOOKUP(DR1124,Auxiliar!$A:$C,3,0),"")</f>
        <v>1b 5% | 20b 0%</v>
      </c>
      <c r="DW1124" s="1"/>
      <c r="DX1124" s="12"/>
      <c r="DY1124" s="6" t="str">
        <f>+IFERROR(VALUE(RIGHT(Tabla22[[#This Row],[B2B]],6)),"")</f>
        <v/>
      </c>
      <c r="DZ1124" s="6" t="str">
        <f>+IFERROR(VLOOKUP(DX1124,Auxiliar!$A:$C,2,0),"")</f>
        <v/>
      </c>
      <c r="EA1124" s="7" t="str">
        <f>+IFERROR(VLOOKUP(DX1124,Auxiliar!$A:$C,3,0),"")</f>
        <v/>
      </c>
      <c r="EC1124" s="1"/>
      <c r="ED1124" s="12"/>
      <c r="EE1124" s="6" t="str">
        <f>+IFERROR(VALUE(RIGHT(Tabla23[[#This Row],[B2B]],6)),"")</f>
        <v/>
      </c>
      <c r="EF1124" s="6" t="str">
        <f>+IFERROR(VLOOKUP(ED1124,Auxiliar!$A:$C,2,0),"")</f>
        <v/>
      </c>
      <c r="EG1124" s="7" t="str">
        <f>+IFERROR(VLOOKUP(ED1124,Auxiliar!$A:$C,3,0),"")</f>
        <v/>
      </c>
      <c r="EI1124" s="1"/>
      <c r="EJ1124" s="12"/>
      <c r="EK1124" s="6" t="str">
        <f>+IFERROR(VALUE(RIGHT(Tabla24[[#This Row],[B2B]],6)),"")</f>
        <v/>
      </c>
      <c r="EL1124" s="6" t="str">
        <f>+IFERROR(VLOOKUP(EJ1124,Auxiliar!$A:$C,2,0),"")</f>
        <v/>
      </c>
      <c r="EM1124" s="7" t="str">
        <f>+IFERROR(VLOOKUP(EJ1124,Auxiliar!$A:$C,3,0),"")</f>
        <v/>
      </c>
      <c r="EO1124" s="1"/>
      <c r="EP1124" s="12"/>
      <c r="EQ1124" s="6" t="str">
        <f>+IFERROR(VALUE(RIGHT(Tabla25[[#This Row],[B2B]],6)),"")</f>
        <v/>
      </c>
      <c r="ER1124" s="6" t="str">
        <f>+IFERROR(VLOOKUP(EP1124,Auxiliar!$A:$C,2,0),"")</f>
        <v/>
      </c>
      <c r="ES1124" s="7" t="str">
        <f>+IFERROR(VLOOKUP(EP1124,Auxiliar!$A:$C,3,0),"")</f>
        <v/>
      </c>
      <c r="EU1124" s="1"/>
      <c r="EV1124" s="12"/>
      <c r="EW1124" s="6" t="str">
        <f>+IFERROR(VALUE(RIGHT(Tabla26[[#This Row],[B2B]],6)),"")</f>
        <v/>
      </c>
      <c r="EX1124" s="6" t="str">
        <f>+IFERROR(VLOOKUP(EV1124,Auxiliar!$A:$C,2,0),"")</f>
        <v/>
      </c>
      <c r="EY1124" s="7" t="str">
        <f>+IFERROR(VLOOKUP(EV1124,Auxiliar!$A:$C,3,0),"")</f>
        <v/>
      </c>
      <c r="EZ1124" s="1"/>
      <c r="FA1124" s="12"/>
      <c r="FB1124" s="6" t="str">
        <f>+IFERROR(VALUE(RIGHT(Tabla27[[#This Row],[B2B]],6)),"")</f>
        <v/>
      </c>
      <c r="FC1124" s="6" t="str">
        <f>+IFERROR(VLOOKUP(FA1124,Auxiliar!$A:$C,2,0),"")</f>
        <v/>
      </c>
      <c r="FD1124" s="7" t="str">
        <f>+IFERROR(VLOOKUP(FA1124,Auxiliar!$A:$C,3,0),"")</f>
        <v/>
      </c>
      <c r="FE1124" s="1"/>
      <c r="FF1124" s="12"/>
      <c r="FG1124" s="6" t="str">
        <f>+IFERROR(VALUE(RIGHT(Tabla28[[#This Row],[B2B]],6)),"")</f>
        <v/>
      </c>
      <c r="FH1124" s="6" t="str">
        <f>+IFERROR(VLOOKUP(FF1124,Auxiliar!$A:$C,2,0),"")</f>
        <v/>
      </c>
      <c r="FI1124" s="7" t="str">
        <f>+IFERROR(VLOOKUP(FF1124,Auxiliar!$A:$C,3,0),"")</f>
        <v/>
      </c>
      <c r="FJ1124" s="1"/>
      <c r="FK1124" s="12"/>
      <c r="FL1124" s="6" t="str">
        <f>+IFERROR(VALUE(RIGHT(Tabla29[[#This Row],[B2B]],6)),"")</f>
        <v/>
      </c>
      <c r="FM1124" s="6" t="str">
        <f>+IFERROR(VLOOKUP(FK1124,Auxiliar!$A:$C,2,0),"")</f>
        <v/>
      </c>
      <c r="FN1124" s="7" t="str">
        <f>+IFERROR(VLOOKUP(FK1124,Auxiliar!$A:$C,3,0),"")</f>
        <v/>
      </c>
      <c r="FO1124" s="1"/>
      <c r="FP1124" s="12"/>
      <c r="FQ1124" s="6" t="str">
        <f>+IFERROR(VALUE(RIGHT(Tabla30[[#This Row],[B2B]],6)),"")</f>
        <v/>
      </c>
      <c r="FR1124" s="6" t="str">
        <f>+IFERROR(VLOOKUP(FP1124,Auxiliar!$A:$C,2,0),"")</f>
        <v/>
      </c>
      <c r="FS1124" s="7"/>
      <c r="FT1124" s="1"/>
      <c r="FU1124" s="12"/>
      <c r="FV1124" s="6" t="str">
        <f>+IFERROR(VALUE(RIGHT(Tabla31[[#This Row],[B2B]],6)),"")</f>
        <v/>
      </c>
      <c r="FW1124" s="6" t="str">
        <f>+IFERROR(VLOOKUP(FU1124,Auxiliar!$A:$C,2,0),"")</f>
        <v/>
      </c>
      <c r="FX1124" s="7" t="str">
        <f>+IFERROR(VLOOKUP(FU1124,Auxiliar!$A:$C,3,0),"")</f>
        <v/>
      </c>
      <c r="FY1124" s="1"/>
      <c r="FZ1124" s="12"/>
      <c r="GA1124" s="6" t="str">
        <f>+IFERROR(VALUE(RIGHT(Tabla32[[#This Row],[B2B]],6)),"")</f>
        <v/>
      </c>
      <c r="GB1124" s="6" t="str">
        <f>+IFERROR(VLOOKUP(FZ1124,Auxiliar!$A:$C,2,0),"")</f>
        <v/>
      </c>
      <c r="GC1124" s="7" t="str">
        <f>+IFERROR(VLOOKUP(FZ1124,Auxiliar!$A:$C,3,0),"")</f>
        <v/>
      </c>
      <c r="GD1124" s="1"/>
      <c r="GE1124" s="12"/>
      <c r="GF1124" s="6" t="str">
        <f>+IFERROR(VALUE(RIGHT(Tabla33[[#This Row],[B2B]],6)),"")</f>
        <v/>
      </c>
      <c r="GG1124" s="6" t="str">
        <f>+IFERROR(VLOOKUP(GE1124,Auxiliar!$A:$C,2,0),"")</f>
        <v/>
      </c>
      <c r="GH1124" s="7" t="str">
        <f>+IFERROR(VLOOKUP(GE1124,Auxiliar!$A:$C,3,0),"")</f>
        <v/>
      </c>
    </row>
    <row r="1125" spans="37:190" x14ac:dyDescent="0.25">
      <c r="AK1125" s="1">
        <v>20164</v>
      </c>
      <c r="AL1125" s="1" t="s">
        <v>30</v>
      </c>
      <c r="AM1125" s="6">
        <f>+IFERROR(VALUE(RIGHT(Tabla7[[#This Row],[B2B]],6)),"")</f>
        <v>20164</v>
      </c>
      <c r="AN1125" s="6" t="str">
        <f>+IFERROR(VLOOKUP(AL1125,Auxiliar!$A:$C,2,0),"")</f>
        <v>LATONES</v>
      </c>
      <c r="AO1125" s="7" t="str">
        <f>+IFERROR(VLOOKUP(AL1125,Auxiliar!$A:$C,3,0),"")</f>
        <v>1b 4% | 5b 7% | 97b 0%</v>
      </c>
      <c r="AW1125" s="1"/>
      <c r="AX1125" s="1" t="s">
        <v>32</v>
      </c>
      <c r="AY1125" s="6" t="str">
        <f>+IFERROR(VALUE(RIGHT(Tabla9[[#This Row],[B2B]],6)),"")</f>
        <v/>
      </c>
      <c r="AZ1125" s="6" t="str">
        <f>+IFERROR(VLOOKUP(AX1125,Auxiliar!$A:$C,2,0),"")</f>
        <v>LATONES</v>
      </c>
      <c r="BA1125" s="7" t="str">
        <f>+IFERROR(VLOOKUP(AX1125,Auxiliar!$A:$C,3,0),"")</f>
        <v>2b 3% | 4b 4% | 6b 5% | 10b 8%  | 385b 0%</v>
      </c>
      <c r="CA1125" s="1">
        <v>10655</v>
      </c>
      <c r="CB1125" s="1" t="s">
        <v>35</v>
      </c>
      <c r="CC1125" s="6">
        <f>+IFERROR(VALUE(RIGHT(Tabla14[[#This Row],[B2B]],6)),"")</f>
        <v>10655</v>
      </c>
      <c r="CD1125" s="6" t="str">
        <f>+IFERROR(VLOOKUP(CB1125,Auxiliar!$A:$C,2,0),"")</f>
        <v>Corona 710cc</v>
      </c>
      <c r="CE1125" s="7" t="str">
        <f>+IFERROR(VLOOKUP(CB1125,Auxiliar!$A:$C,3,0),"")</f>
        <v>1b 10% | 85b 0%</v>
      </c>
      <c r="CM1125" s="1">
        <v>10716</v>
      </c>
      <c r="CN1125" s="1" t="s">
        <v>20</v>
      </c>
      <c r="CO1125" s="6">
        <v>10716</v>
      </c>
      <c r="CP1125" s="6" t="s">
        <v>20</v>
      </c>
      <c r="CQ1125" s="7" t="s">
        <v>21</v>
      </c>
      <c r="CY1125" s="1">
        <v>10716</v>
      </c>
      <c r="CZ1125" s="1" t="s">
        <v>16</v>
      </c>
      <c r="DA1125" s="6">
        <f>+IFERROR(VALUE(RIGHT(Tabla18[[#This Row],[B2B]],6)),"")</f>
        <v>10716</v>
      </c>
      <c r="DB1125" s="6" t="str">
        <f>+IFERROR(VLOOKUP(CZ1125,Auxiliar!$A:$C,2,0),"")</f>
        <v>PREMIUM</v>
      </c>
      <c r="DC1125" s="7" t="str">
        <f>+IFERROR(VLOOKUP(CZ1125,Auxiliar!$A:$C,3,0),"")</f>
        <v>0b 0% | 2b 2% | 5b 3,5% | 10b 5%</v>
      </c>
      <c r="DE1125" s="1">
        <v>10716</v>
      </c>
      <c r="DF1125" s="1" t="s">
        <v>19</v>
      </c>
      <c r="DG1125" s="6">
        <f>+IFERROR(VALUE(RIGHT(Tabla19[[#This Row],[B2B]],6)),"")</f>
        <v>10716</v>
      </c>
      <c r="DH1125" s="6" t="str">
        <f>+IFERROR(VLOOKUP(DF1125,Auxiliar!$A:$C,2,0),"")</f>
        <v>MICHELOB</v>
      </c>
      <c r="DI1125" s="7" t="str">
        <f>+IFERROR(VLOOKUP(DF1125,Auxiliar!$A:$C,3,0),"")</f>
        <v>1b 7% | 3b 22% | 8b 27%</v>
      </c>
      <c r="DK1125" s="1"/>
      <c r="DL1125" s="1"/>
      <c r="DM1125" s="6" t="str">
        <f>+IFERROR(VALUE(RIGHT(Tabla20[[#This Row],[B2B]],6)),"")</f>
        <v/>
      </c>
      <c r="DN1125" s="6" t="str">
        <f>+IFERROR(VLOOKUP(DL1125,Auxiliar!$A:$C,2,0),"")</f>
        <v/>
      </c>
      <c r="DO1125" s="7" t="str">
        <f>+IFERROR(VLOOKUP(DL1125,Auxiliar!$A:$C,3,0),"")</f>
        <v/>
      </c>
      <c r="DQ1125" s="1">
        <v>10637</v>
      </c>
      <c r="DR1125" s="12" t="s">
        <v>24</v>
      </c>
      <c r="DS1125" s="6">
        <f>+IFERROR(VALUE(RIGHT(Tabla21[[#This Row],[B2B]],6)),"")</f>
        <v>10637</v>
      </c>
      <c r="DT1125" s="6" t="str">
        <f>+IFERROR(VLOOKUP(DR1125,Auxiliar!$A:$C,2,0),"")</f>
        <v>CORONA PORRON</v>
      </c>
      <c r="DU1125" s="7" t="str">
        <f>+IFERROR(VLOOKUP(DR1125,Auxiliar!$A:$C,3,0),"")</f>
        <v>1b 5% | 20b 0%</v>
      </c>
      <c r="DW1125" s="1"/>
      <c r="DX1125" s="12"/>
      <c r="DY1125" s="6" t="str">
        <f>+IFERROR(VALUE(RIGHT(Tabla22[[#This Row],[B2B]],6)),"")</f>
        <v/>
      </c>
      <c r="DZ1125" s="6" t="str">
        <f>+IFERROR(VLOOKUP(DX1125,Auxiliar!$A:$C,2,0),"")</f>
        <v/>
      </c>
      <c r="EA1125" s="7" t="str">
        <f>+IFERROR(VLOOKUP(DX1125,Auxiliar!$A:$C,3,0),"")</f>
        <v/>
      </c>
      <c r="EC1125" s="1"/>
      <c r="ED1125" s="12"/>
      <c r="EE1125" s="6" t="str">
        <f>+IFERROR(VALUE(RIGHT(Tabla23[[#This Row],[B2B]],6)),"")</f>
        <v/>
      </c>
      <c r="EF1125" s="6" t="str">
        <f>+IFERROR(VLOOKUP(ED1125,Auxiliar!$A:$C,2,0),"")</f>
        <v/>
      </c>
      <c r="EG1125" s="7" t="str">
        <f>+IFERROR(VLOOKUP(ED1125,Auxiliar!$A:$C,3,0),"")</f>
        <v/>
      </c>
      <c r="EI1125" s="1"/>
      <c r="EJ1125" s="12"/>
      <c r="EK1125" s="6" t="str">
        <f>+IFERROR(VALUE(RIGHT(Tabla24[[#This Row],[B2B]],6)),"")</f>
        <v/>
      </c>
      <c r="EL1125" s="6" t="str">
        <f>+IFERROR(VLOOKUP(EJ1125,Auxiliar!$A:$C,2,0),"")</f>
        <v/>
      </c>
      <c r="EM1125" s="7" t="str">
        <f>+IFERROR(VLOOKUP(EJ1125,Auxiliar!$A:$C,3,0),"")</f>
        <v/>
      </c>
      <c r="EO1125" s="1"/>
      <c r="EP1125" s="12"/>
      <c r="EQ1125" s="6" t="str">
        <f>+IFERROR(VALUE(RIGHT(Tabla25[[#This Row],[B2B]],6)),"")</f>
        <v/>
      </c>
      <c r="ER1125" s="6" t="str">
        <f>+IFERROR(VLOOKUP(EP1125,Auxiliar!$A:$C,2,0),"")</f>
        <v/>
      </c>
      <c r="ES1125" s="7" t="str">
        <f>+IFERROR(VLOOKUP(EP1125,Auxiliar!$A:$C,3,0),"")</f>
        <v/>
      </c>
      <c r="EU1125" s="1"/>
      <c r="EV1125" s="12"/>
      <c r="EW1125" s="6" t="str">
        <f>+IFERROR(VALUE(RIGHT(Tabla26[[#This Row],[B2B]],6)),"")</f>
        <v/>
      </c>
      <c r="EX1125" s="6" t="str">
        <f>+IFERROR(VLOOKUP(EV1125,Auxiliar!$A:$C,2,0),"")</f>
        <v/>
      </c>
      <c r="EY1125" s="7" t="str">
        <f>+IFERROR(VLOOKUP(EV1125,Auxiliar!$A:$C,3,0),"")</f>
        <v/>
      </c>
      <c r="EZ1125" s="1"/>
      <c r="FA1125" s="12"/>
      <c r="FB1125" s="6" t="str">
        <f>+IFERROR(VALUE(RIGHT(Tabla27[[#This Row],[B2B]],6)),"")</f>
        <v/>
      </c>
      <c r="FC1125" s="6" t="str">
        <f>+IFERROR(VLOOKUP(FA1125,Auxiliar!$A:$C,2,0),"")</f>
        <v/>
      </c>
      <c r="FD1125" s="7" t="str">
        <f>+IFERROR(VLOOKUP(FA1125,Auxiliar!$A:$C,3,0),"")</f>
        <v/>
      </c>
      <c r="FE1125" s="1"/>
      <c r="FF1125" s="12"/>
      <c r="FG1125" s="6" t="str">
        <f>+IFERROR(VALUE(RIGHT(Tabla28[[#This Row],[B2B]],6)),"")</f>
        <v/>
      </c>
      <c r="FH1125" s="6" t="str">
        <f>+IFERROR(VLOOKUP(FF1125,Auxiliar!$A:$C,2,0),"")</f>
        <v/>
      </c>
      <c r="FI1125" s="7" t="str">
        <f>+IFERROR(VLOOKUP(FF1125,Auxiliar!$A:$C,3,0),"")</f>
        <v/>
      </c>
      <c r="FJ1125" s="1"/>
      <c r="FK1125" s="12"/>
      <c r="FL1125" s="6" t="str">
        <f>+IFERROR(VALUE(RIGHT(Tabla29[[#This Row],[B2B]],6)),"")</f>
        <v/>
      </c>
      <c r="FM1125" s="6" t="str">
        <f>+IFERROR(VLOOKUP(FK1125,Auxiliar!$A:$C,2,0),"")</f>
        <v/>
      </c>
      <c r="FN1125" s="7" t="str">
        <f>+IFERROR(VLOOKUP(FK1125,Auxiliar!$A:$C,3,0),"")</f>
        <v/>
      </c>
      <c r="FO1125" s="1"/>
      <c r="FP1125" s="12"/>
      <c r="FQ1125" s="6" t="str">
        <f>+IFERROR(VALUE(RIGHT(Tabla30[[#This Row],[B2B]],6)),"")</f>
        <v/>
      </c>
      <c r="FR1125" s="6" t="str">
        <f>+IFERROR(VLOOKUP(FP1125,Auxiliar!$A:$C,2,0),"")</f>
        <v/>
      </c>
      <c r="FS1125" s="7"/>
      <c r="FT1125" s="1"/>
      <c r="FU1125" s="12"/>
      <c r="FV1125" s="6" t="str">
        <f>+IFERROR(VALUE(RIGHT(Tabla31[[#This Row],[B2B]],6)),"")</f>
        <v/>
      </c>
      <c r="FW1125" s="6" t="str">
        <f>+IFERROR(VLOOKUP(FU1125,Auxiliar!$A:$C,2,0),"")</f>
        <v/>
      </c>
      <c r="FX1125" s="7" t="str">
        <f>+IFERROR(VLOOKUP(FU1125,Auxiliar!$A:$C,3,0),"")</f>
        <v/>
      </c>
      <c r="FY1125" s="1"/>
      <c r="FZ1125" s="12"/>
      <c r="GA1125" s="6" t="str">
        <f>+IFERROR(VALUE(RIGHT(Tabla32[[#This Row],[B2B]],6)),"")</f>
        <v/>
      </c>
      <c r="GB1125" s="6" t="str">
        <f>+IFERROR(VLOOKUP(FZ1125,Auxiliar!$A:$C,2,0),"")</f>
        <v/>
      </c>
      <c r="GC1125" s="7" t="str">
        <f>+IFERROR(VLOOKUP(FZ1125,Auxiliar!$A:$C,3,0),"")</f>
        <v/>
      </c>
      <c r="GD1125" s="1"/>
      <c r="GE1125" s="12"/>
      <c r="GF1125" s="6" t="str">
        <f>+IFERROR(VALUE(RIGHT(Tabla33[[#This Row],[B2B]],6)),"")</f>
        <v/>
      </c>
      <c r="GG1125" s="6" t="str">
        <f>+IFERROR(VLOOKUP(GE1125,Auxiliar!$A:$C,2,0),"")</f>
        <v/>
      </c>
      <c r="GH1125" s="7" t="str">
        <f>+IFERROR(VLOOKUP(GE1125,Auxiliar!$A:$C,3,0),"")</f>
        <v/>
      </c>
    </row>
    <row r="1126" spans="37:190" x14ac:dyDescent="0.25">
      <c r="AK1126" s="1">
        <v>20171</v>
      </c>
      <c r="AL1126" s="1" t="s">
        <v>30</v>
      </c>
      <c r="AM1126" s="6">
        <f>+IFERROR(VALUE(RIGHT(Tabla7[[#This Row],[B2B]],6)),"")</f>
        <v>20171</v>
      </c>
      <c r="AN1126" s="6" t="str">
        <f>+IFERROR(VLOOKUP(AL1126,Auxiliar!$A:$C,2,0),"")</f>
        <v>LATONES</v>
      </c>
      <c r="AO1126" s="7" t="str">
        <f>+IFERROR(VLOOKUP(AL1126,Auxiliar!$A:$C,3,0),"")</f>
        <v>1b 4% | 5b 7% | 97b 0%</v>
      </c>
      <c r="AW1126" s="1"/>
      <c r="AX1126" s="1" t="s">
        <v>32</v>
      </c>
      <c r="AY1126" s="6" t="str">
        <f>+IFERROR(VALUE(RIGHT(Tabla9[[#This Row],[B2B]],6)),"")</f>
        <v/>
      </c>
      <c r="AZ1126" s="6" t="str">
        <f>+IFERROR(VLOOKUP(AX1126,Auxiliar!$A:$C,2,0),"")</f>
        <v>LATONES</v>
      </c>
      <c r="BA1126" s="7" t="str">
        <f>+IFERROR(VLOOKUP(AX1126,Auxiliar!$A:$C,3,0),"")</f>
        <v>2b 3% | 4b 4% | 6b 5% | 10b 8%  | 385b 0%</v>
      </c>
      <c r="CA1126" s="1">
        <v>10667</v>
      </c>
      <c r="CB1126" s="1" t="s">
        <v>35</v>
      </c>
      <c r="CC1126" s="6">
        <f>+IFERROR(VALUE(RIGHT(Tabla14[[#This Row],[B2B]],6)),"")</f>
        <v>10667</v>
      </c>
      <c r="CD1126" s="6" t="str">
        <f>+IFERROR(VLOOKUP(CB1126,Auxiliar!$A:$C,2,0),"")</f>
        <v>Corona 710cc</v>
      </c>
      <c r="CE1126" s="7" t="str">
        <f>+IFERROR(VLOOKUP(CB1126,Auxiliar!$A:$C,3,0),"")</f>
        <v>1b 10% | 85b 0%</v>
      </c>
      <c r="CM1126" s="1">
        <v>10735</v>
      </c>
      <c r="CN1126" s="1" t="s">
        <v>20</v>
      </c>
      <c r="CO1126" s="6">
        <v>10735</v>
      </c>
      <c r="CP1126" s="6" t="s">
        <v>20</v>
      </c>
      <c r="CQ1126" s="7" t="s">
        <v>21</v>
      </c>
      <c r="CY1126" s="1">
        <v>10735</v>
      </c>
      <c r="CZ1126" s="1" t="s">
        <v>16</v>
      </c>
      <c r="DA1126" s="6">
        <f>+IFERROR(VALUE(RIGHT(Tabla18[[#This Row],[B2B]],6)),"")</f>
        <v>10735</v>
      </c>
      <c r="DB1126" s="6" t="str">
        <f>+IFERROR(VLOOKUP(CZ1126,Auxiliar!$A:$C,2,0),"")</f>
        <v>PREMIUM</v>
      </c>
      <c r="DC1126" s="7" t="str">
        <f>+IFERROR(VLOOKUP(CZ1126,Auxiliar!$A:$C,3,0),"")</f>
        <v>0b 0% | 2b 2% | 5b 3,5% | 10b 5%</v>
      </c>
      <c r="DE1126" s="1">
        <v>10735</v>
      </c>
      <c r="DF1126" s="1" t="s">
        <v>19</v>
      </c>
      <c r="DG1126" s="6">
        <f>+IFERROR(VALUE(RIGHT(Tabla19[[#This Row],[B2B]],6)),"")</f>
        <v>10735</v>
      </c>
      <c r="DH1126" s="6" t="str">
        <f>+IFERROR(VLOOKUP(DF1126,Auxiliar!$A:$C,2,0),"")</f>
        <v>MICHELOB</v>
      </c>
      <c r="DI1126" s="7" t="str">
        <f>+IFERROR(VLOOKUP(DF1126,Auxiliar!$A:$C,3,0),"")</f>
        <v>1b 7% | 3b 22% | 8b 27%</v>
      </c>
      <c r="DK1126" s="1"/>
      <c r="DL1126" s="1"/>
      <c r="DM1126" s="6" t="str">
        <f>+IFERROR(VALUE(RIGHT(Tabla20[[#This Row],[B2B]],6)),"")</f>
        <v/>
      </c>
      <c r="DN1126" s="6" t="str">
        <f>+IFERROR(VLOOKUP(DL1126,Auxiliar!$A:$C,2,0),"")</f>
        <v/>
      </c>
      <c r="DO1126" s="7" t="str">
        <f>+IFERROR(VLOOKUP(DL1126,Auxiliar!$A:$C,3,0),"")</f>
        <v/>
      </c>
      <c r="DQ1126" s="1">
        <v>10648</v>
      </c>
      <c r="DR1126" s="12" t="s">
        <v>24</v>
      </c>
      <c r="DS1126" s="6">
        <f>+IFERROR(VALUE(RIGHT(Tabla21[[#This Row],[B2B]],6)),"")</f>
        <v>10648</v>
      </c>
      <c r="DT1126" s="6" t="str">
        <f>+IFERROR(VLOOKUP(DR1126,Auxiliar!$A:$C,2,0),"")</f>
        <v>CORONA PORRON</v>
      </c>
      <c r="DU1126" s="7" t="str">
        <f>+IFERROR(VLOOKUP(DR1126,Auxiliar!$A:$C,3,0),"")</f>
        <v>1b 5% | 20b 0%</v>
      </c>
      <c r="DW1126" s="1"/>
      <c r="DX1126" s="12"/>
      <c r="DY1126" s="6" t="str">
        <f>+IFERROR(VALUE(RIGHT(Tabla22[[#This Row],[B2B]],6)),"")</f>
        <v/>
      </c>
      <c r="DZ1126" s="6" t="str">
        <f>+IFERROR(VLOOKUP(DX1126,Auxiliar!$A:$C,2,0),"")</f>
        <v/>
      </c>
      <c r="EA1126" s="7" t="str">
        <f>+IFERROR(VLOOKUP(DX1126,Auxiliar!$A:$C,3,0),"")</f>
        <v/>
      </c>
      <c r="EC1126" s="1"/>
      <c r="ED1126" s="12"/>
      <c r="EE1126" s="6" t="str">
        <f>+IFERROR(VALUE(RIGHT(Tabla23[[#This Row],[B2B]],6)),"")</f>
        <v/>
      </c>
      <c r="EF1126" s="6" t="str">
        <f>+IFERROR(VLOOKUP(ED1126,Auxiliar!$A:$C,2,0),"")</f>
        <v/>
      </c>
      <c r="EG1126" s="7" t="str">
        <f>+IFERROR(VLOOKUP(ED1126,Auxiliar!$A:$C,3,0),"")</f>
        <v/>
      </c>
      <c r="EI1126" s="1"/>
      <c r="EJ1126" s="12"/>
      <c r="EK1126" s="6" t="str">
        <f>+IFERROR(VALUE(RIGHT(Tabla24[[#This Row],[B2B]],6)),"")</f>
        <v/>
      </c>
      <c r="EL1126" s="6" t="str">
        <f>+IFERROR(VLOOKUP(EJ1126,Auxiliar!$A:$C,2,0),"")</f>
        <v/>
      </c>
      <c r="EM1126" s="7" t="str">
        <f>+IFERROR(VLOOKUP(EJ1126,Auxiliar!$A:$C,3,0),"")</f>
        <v/>
      </c>
      <c r="EO1126" s="1"/>
      <c r="EP1126" s="12"/>
      <c r="EQ1126" s="6" t="str">
        <f>+IFERROR(VALUE(RIGHT(Tabla25[[#This Row],[B2B]],6)),"")</f>
        <v/>
      </c>
      <c r="ER1126" s="6" t="str">
        <f>+IFERROR(VLOOKUP(EP1126,Auxiliar!$A:$C,2,0),"")</f>
        <v/>
      </c>
      <c r="ES1126" s="7" t="str">
        <f>+IFERROR(VLOOKUP(EP1126,Auxiliar!$A:$C,3,0),"")</f>
        <v/>
      </c>
      <c r="EU1126" s="1"/>
      <c r="EV1126" s="12"/>
      <c r="EW1126" s="6" t="str">
        <f>+IFERROR(VALUE(RIGHT(Tabla26[[#This Row],[B2B]],6)),"")</f>
        <v/>
      </c>
      <c r="EX1126" s="6" t="str">
        <f>+IFERROR(VLOOKUP(EV1126,Auxiliar!$A:$C,2,0),"")</f>
        <v/>
      </c>
      <c r="EY1126" s="7" t="str">
        <f>+IFERROR(VLOOKUP(EV1126,Auxiliar!$A:$C,3,0),"")</f>
        <v/>
      </c>
      <c r="EZ1126" s="1"/>
      <c r="FA1126" s="12"/>
      <c r="FB1126" s="6" t="str">
        <f>+IFERROR(VALUE(RIGHT(Tabla27[[#This Row],[B2B]],6)),"")</f>
        <v/>
      </c>
      <c r="FC1126" s="6" t="str">
        <f>+IFERROR(VLOOKUP(FA1126,Auxiliar!$A:$C,2,0),"")</f>
        <v/>
      </c>
      <c r="FD1126" s="7" t="str">
        <f>+IFERROR(VLOOKUP(FA1126,Auxiliar!$A:$C,3,0),"")</f>
        <v/>
      </c>
      <c r="FE1126" s="1"/>
      <c r="FF1126" s="12"/>
      <c r="FG1126" s="6" t="str">
        <f>+IFERROR(VALUE(RIGHT(Tabla28[[#This Row],[B2B]],6)),"")</f>
        <v/>
      </c>
      <c r="FH1126" s="6" t="str">
        <f>+IFERROR(VLOOKUP(FF1126,Auxiliar!$A:$C,2,0),"")</f>
        <v/>
      </c>
      <c r="FI1126" s="7" t="str">
        <f>+IFERROR(VLOOKUP(FF1126,Auxiliar!$A:$C,3,0),"")</f>
        <v/>
      </c>
      <c r="FJ1126" s="1"/>
      <c r="FK1126" s="12"/>
      <c r="FL1126" s="6" t="str">
        <f>+IFERROR(VALUE(RIGHT(Tabla29[[#This Row],[B2B]],6)),"")</f>
        <v/>
      </c>
      <c r="FM1126" s="6" t="str">
        <f>+IFERROR(VLOOKUP(FK1126,Auxiliar!$A:$C,2,0),"")</f>
        <v/>
      </c>
      <c r="FN1126" s="7" t="str">
        <f>+IFERROR(VLOOKUP(FK1126,Auxiliar!$A:$C,3,0),"")</f>
        <v/>
      </c>
      <c r="FO1126" s="1"/>
      <c r="FP1126" s="12"/>
      <c r="FQ1126" s="6" t="str">
        <f>+IFERROR(VALUE(RIGHT(Tabla30[[#This Row],[B2B]],6)),"")</f>
        <v/>
      </c>
      <c r="FR1126" s="6" t="str">
        <f>+IFERROR(VLOOKUP(FP1126,Auxiliar!$A:$C,2,0),"")</f>
        <v/>
      </c>
      <c r="FS1126" s="7"/>
      <c r="FT1126" s="1"/>
      <c r="FU1126" s="12"/>
      <c r="FV1126" s="6" t="str">
        <f>+IFERROR(VALUE(RIGHT(Tabla31[[#This Row],[B2B]],6)),"")</f>
        <v/>
      </c>
      <c r="FW1126" s="6" t="str">
        <f>+IFERROR(VLOOKUP(FU1126,Auxiliar!$A:$C,2,0),"")</f>
        <v/>
      </c>
      <c r="FX1126" s="7" t="str">
        <f>+IFERROR(VLOOKUP(FU1126,Auxiliar!$A:$C,3,0),"")</f>
        <v/>
      </c>
      <c r="FY1126" s="1"/>
      <c r="FZ1126" s="12"/>
      <c r="GA1126" s="6" t="str">
        <f>+IFERROR(VALUE(RIGHT(Tabla32[[#This Row],[B2B]],6)),"")</f>
        <v/>
      </c>
      <c r="GB1126" s="6" t="str">
        <f>+IFERROR(VLOOKUP(FZ1126,Auxiliar!$A:$C,2,0),"")</f>
        <v/>
      </c>
      <c r="GC1126" s="7" t="str">
        <f>+IFERROR(VLOOKUP(FZ1126,Auxiliar!$A:$C,3,0),"")</f>
        <v/>
      </c>
      <c r="GD1126" s="1"/>
      <c r="GE1126" s="12"/>
      <c r="GF1126" s="6" t="str">
        <f>+IFERROR(VALUE(RIGHT(Tabla33[[#This Row],[B2B]],6)),"")</f>
        <v/>
      </c>
      <c r="GG1126" s="6" t="str">
        <f>+IFERROR(VLOOKUP(GE1126,Auxiliar!$A:$C,2,0),"")</f>
        <v/>
      </c>
      <c r="GH1126" s="7" t="str">
        <f>+IFERROR(VLOOKUP(GE1126,Auxiliar!$A:$C,3,0),"")</f>
        <v/>
      </c>
    </row>
    <row r="1127" spans="37:190" x14ac:dyDescent="0.25">
      <c r="AK1127" s="1">
        <v>20172</v>
      </c>
      <c r="AL1127" s="1" t="s">
        <v>30</v>
      </c>
      <c r="AM1127" s="6">
        <f>+IFERROR(VALUE(RIGHT(Tabla7[[#This Row],[B2B]],6)),"")</f>
        <v>20172</v>
      </c>
      <c r="AN1127" s="6" t="str">
        <f>+IFERROR(VLOOKUP(AL1127,Auxiliar!$A:$C,2,0),"")</f>
        <v>LATONES</v>
      </c>
      <c r="AO1127" s="7" t="str">
        <f>+IFERROR(VLOOKUP(AL1127,Auxiliar!$A:$C,3,0),"")</f>
        <v>1b 4% | 5b 7% | 97b 0%</v>
      </c>
      <c r="AW1127" s="1"/>
      <c r="AX1127" s="1" t="s">
        <v>32</v>
      </c>
      <c r="AY1127" s="6" t="str">
        <f>+IFERROR(VALUE(RIGHT(Tabla9[[#This Row],[B2B]],6)),"")</f>
        <v/>
      </c>
      <c r="AZ1127" s="6" t="str">
        <f>+IFERROR(VLOOKUP(AX1127,Auxiliar!$A:$C,2,0),"")</f>
        <v>LATONES</v>
      </c>
      <c r="BA1127" s="7" t="str">
        <f>+IFERROR(VLOOKUP(AX1127,Auxiliar!$A:$C,3,0),"")</f>
        <v>2b 3% | 4b 4% | 6b 5% | 10b 8%  | 385b 0%</v>
      </c>
      <c r="CA1127" s="1">
        <v>10678</v>
      </c>
      <c r="CB1127" s="1" t="s">
        <v>35</v>
      </c>
      <c r="CC1127" s="6">
        <f>+IFERROR(VALUE(RIGHT(Tabla14[[#This Row],[B2B]],6)),"")</f>
        <v>10678</v>
      </c>
      <c r="CD1127" s="6" t="str">
        <f>+IFERROR(VLOOKUP(CB1127,Auxiliar!$A:$C,2,0),"")</f>
        <v>Corona 710cc</v>
      </c>
      <c r="CE1127" s="7" t="str">
        <f>+IFERROR(VLOOKUP(CB1127,Auxiliar!$A:$C,3,0),"")</f>
        <v>1b 10% | 85b 0%</v>
      </c>
      <c r="CM1127" s="1">
        <v>10749</v>
      </c>
      <c r="CN1127" s="1" t="s">
        <v>20</v>
      </c>
      <c r="CO1127" s="6">
        <v>10749</v>
      </c>
      <c r="CP1127" s="6" t="s">
        <v>20</v>
      </c>
      <c r="CQ1127" s="7" t="s">
        <v>21</v>
      </c>
      <c r="CY1127" s="1">
        <v>10749</v>
      </c>
      <c r="CZ1127" s="1" t="s">
        <v>16</v>
      </c>
      <c r="DA1127" s="6">
        <f>+IFERROR(VALUE(RIGHT(Tabla18[[#This Row],[B2B]],6)),"")</f>
        <v>10749</v>
      </c>
      <c r="DB1127" s="6" t="str">
        <f>+IFERROR(VLOOKUP(CZ1127,Auxiliar!$A:$C,2,0),"")</f>
        <v>PREMIUM</v>
      </c>
      <c r="DC1127" s="7" t="str">
        <f>+IFERROR(VLOOKUP(CZ1127,Auxiliar!$A:$C,3,0),"")</f>
        <v>0b 0% | 2b 2% | 5b 3,5% | 10b 5%</v>
      </c>
      <c r="DE1127" s="1">
        <v>10749</v>
      </c>
      <c r="DF1127" s="1" t="s">
        <v>19</v>
      </c>
      <c r="DG1127" s="6">
        <f>+IFERROR(VALUE(RIGHT(Tabla19[[#This Row],[B2B]],6)),"")</f>
        <v>10749</v>
      </c>
      <c r="DH1127" s="6" t="str">
        <f>+IFERROR(VLOOKUP(DF1127,Auxiliar!$A:$C,2,0),"")</f>
        <v>MICHELOB</v>
      </c>
      <c r="DI1127" s="7" t="str">
        <f>+IFERROR(VLOOKUP(DF1127,Auxiliar!$A:$C,3,0),"")</f>
        <v>1b 7% | 3b 22% | 8b 27%</v>
      </c>
      <c r="DK1127" s="1"/>
      <c r="DL1127" s="1"/>
      <c r="DM1127" s="6" t="str">
        <f>+IFERROR(VALUE(RIGHT(Tabla20[[#This Row],[B2B]],6)),"")</f>
        <v/>
      </c>
      <c r="DN1127" s="6" t="str">
        <f>+IFERROR(VLOOKUP(DL1127,Auxiliar!$A:$C,2,0),"")</f>
        <v/>
      </c>
      <c r="DO1127" s="7" t="str">
        <f>+IFERROR(VLOOKUP(DL1127,Auxiliar!$A:$C,3,0),"")</f>
        <v/>
      </c>
      <c r="DQ1127" s="1">
        <v>10655</v>
      </c>
      <c r="DR1127" s="12" t="s">
        <v>24</v>
      </c>
      <c r="DS1127" s="6">
        <f>+IFERROR(VALUE(RIGHT(Tabla21[[#This Row],[B2B]],6)),"")</f>
        <v>10655</v>
      </c>
      <c r="DT1127" s="6" t="str">
        <f>+IFERROR(VLOOKUP(DR1127,Auxiliar!$A:$C,2,0),"")</f>
        <v>CORONA PORRON</v>
      </c>
      <c r="DU1127" s="7" t="str">
        <f>+IFERROR(VLOOKUP(DR1127,Auxiliar!$A:$C,3,0),"")</f>
        <v>1b 5% | 20b 0%</v>
      </c>
      <c r="DW1127" s="1"/>
      <c r="DX1127" s="12"/>
      <c r="DY1127" s="6" t="str">
        <f>+IFERROR(VALUE(RIGHT(Tabla22[[#This Row],[B2B]],6)),"")</f>
        <v/>
      </c>
      <c r="DZ1127" s="6" t="str">
        <f>+IFERROR(VLOOKUP(DX1127,Auxiliar!$A:$C,2,0),"")</f>
        <v/>
      </c>
      <c r="EA1127" s="7" t="str">
        <f>+IFERROR(VLOOKUP(DX1127,Auxiliar!$A:$C,3,0),"")</f>
        <v/>
      </c>
      <c r="EC1127" s="1"/>
      <c r="ED1127" s="12"/>
      <c r="EE1127" s="6" t="str">
        <f>+IFERROR(VALUE(RIGHT(Tabla23[[#This Row],[B2B]],6)),"")</f>
        <v/>
      </c>
      <c r="EF1127" s="6" t="str">
        <f>+IFERROR(VLOOKUP(ED1127,Auxiliar!$A:$C,2,0),"")</f>
        <v/>
      </c>
      <c r="EG1127" s="7" t="str">
        <f>+IFERROR(VLOOKUP(ED1127,Auxiliar!$A:$C,3,0),"")</f>
        <v/>
      </c>
      <c r="EI1127" s="1"/>
      <c r="EJ1127" s="12"/>
      <c r="EK1127" s="6" t="str">
        <f>+IFERROR(VALUE(RIGHT(Tabla24[[#This Row],[B2B]],6)),"")</f>
        <v/>
      </c>
      <c r="EL1127" s="6" t="str">
        <f>+IFERROR(VLOOKUP(EJ1127,Auxiliar!$A:$C,2,0),"")</f>
        <v/>
      </c>
      <c r="EM1127" s="7" t="str">
        <f>+IFERROR(VLOOKUP(EJ1127,Auxiliar!$A:$C,3,0),"")</f>
        <v/>
      </c>
      <c r="EO1127" s="1"/>
      <c r="EP1127" s="12"/>
      <c r="EQ1127" s="6" t="str">
        <f>+IFERROR(VALUE(RIGHT(Tabla25[[#This Row],[B2B]],6)),"")</f>
        <v/>
      </c>
      <c r="ER1127" s="6" t="str">
        <f>+IFERROR(VLOOKUP(EP1127,Auxiliar!$A:$C,2,0),"")</f>
        <v/>
      </c>
      <c r="ES1127" s="7" t="str">
        <f>+IFERROR(VLOOKUP(EP1127,Auxiliar!$A:$C,3,0),"")</f>
        <v/>
      </c>
      <c r="EU1127" s="1"/>
      <c r="EV1127" s="12"/>
      <c r="EW1127" s="6" t="str">
        <f>+IFERROR(VALUE(RIGHT(Tabla26[[#This Row],[B2B]],6)),"")</f>
        <v/>
      </c>
      <c r="EX1127" s="6" t="str">
        <f>+IFERROR(VLOOKUP(EV1127,Auxiliar!$A:$C,2,0),"")</f>
        <v/>
      </c>
      <c r="EY1127" s="7" t="str">
        <f>+IFERROR(VLOOKUP(EV1127,Auxiliar!$A:$C,3,0),"")</f>
        <v/>
      </c>
      <c r="EZ1127" s="1"/>
      <c r="FA1127" s="12"/>
      <c r="FB1127" s="6" t="str">
        <f>+IFERROR(VALUE(RIGHT(Tabla27[[#This Row],[B2B]],6)),"")</f>
        <v/>
      </c>
      <c r="FC1127" s="6" t="str">
        <f>+IFERROR(VLOOKUP(FA1127,Auxiliar!$A:$C,2,0),"")</f>
        <v/>
      </c>
      <c r="FD1127" s="7" t="str">
        <f>+IFERROR(VLOOKUP(FA1127,Auxiliar!$A:$C,3,0),"")</f>
        <v/>
      </c>
      <c r="FE1127" s="1"/>
      <c r="FF1127" s="12"/>
      <c r="FG1127" s="6" t="str">
        <f>+IFERROR(VALUE(RIGHT(Tabla28[[#This Row],[B2B]],6)),"")</f>
        <v/>
      </c>
      <c r="FH1127" s="6" t="str">
        <f>+IFERROR(VLOOKUP(FF1127,Auxiliar!$A:$C,2,0),"")</f>
        <v/>
      </c>
      <c r="FI1127" s="7" t="str">
        <f>+IFERROR(VLOOKUP(FF1127,Auxiliar!$A:$C,3,0),"")</f>
        <v/>
      </c>
      <c r="FJ1127" s="1"/>
      <c r="FK1127" s="12"/>
      <c r="FL1127" s="6" t="str">
        <f>+IFERROR(VALUE(RIGHT(Tabla29[[#This Row],[B2B]],6)),"")</f>
        <v/>
      </c>
      <c r="FM1127" s="6" t="str">
        <f>+IFERROR(VLOOKUP(FK1127,Auxiliar!$A:$C,2,0),"")</f>
        <v/>
      </c>
      <c r="FN1127" s="7" t="str">
        <f>+IFERROR(VLOOKUP(FK1127,Auxiliar!$A:$C,3,0),"")</f>
        <v/>
      </c>
      <c r="FO1127" s="1"/>
      <c r="FP1127" s="12"/>
      <c r="FQ1127" s="6" t="str">
        <f>+IFERROR(VALUE(RIGHT(Tabla30[[#This Row],[B2B]],6)),"")</f>
        <v/>
      </c>
      <c r="FR1127" s="6" t="str">
        <f>+IFERROR(VLOOKUP(FP1127,Auxiliar!$A:$C,2,0),"")</f>
        <v/>
      </c>
      <c r="FS1127" s="7"/>
      <c r="FT1127" s="1"/>
      <c r="FU1127" s="12"/>
      <c r="FV1127" s="6" t="str">
        <f>+IFERROR(VALUE(RIGHT(Tabla31[[#This Row],[B2B]],6)),"")</f>
        <v/>
      </c>
      <c r="FW1127" s="6" t="str">
        <f>+IFERROR(VLOOKUP(FU1127,Auxiliar!$A:$C,2,0),"")</f>
        <v/>
      </c>
      <c r="FX1127" s="7" t="str">
        <f>+IFERROR(VLOOKUP(FU1127,Auxiliar!$A:$C,3,0),"")</f>
        <v/>
      </c>
      <c r="FY1127" s="1"/>
      <c r="FZ1127" s="12"/>
      <c r="GA1127" s="6" t="str">
        <f>+IFERROR(VALUE(RIGHT(Tabla32[[#This Row],[B2B]],6)),"")</f>
        <v/>
      </c>
      <c r="GB1127" s="6" t="str">
        <f>+IFERROR(VLOOKUP(FZ1127,Auxiliar!$A:$C,2,0),"")</f>
        <v/>
      </c>
      <c r="GC1127" s="7" t="str">
        <f>+IFERROR(VLOOKUP(FZ1127,Auxiliar!$A:$C,3,0),"")</f>
        <v/>
      </c>
      <c r="GD1127" s="1"/>
      <c r="GE1127" s="12"/>
      <c r="GF1127" s="6" t="str">
        <f>+IFERROR(VALUE(RIGHT(Tabla33[[#This Row],[B2B]],6)),"")</f>
        <v/>
      </c>
      <c r="GG1127" s="6" t="str">
        <f>+IFERROR(VLOOKUP(GE1127,Auxiliar!$A:$C,2,0),"")</f>
        <v/>
      </c>
      <c r="GH1127" s="7" t="str">
        <f>+IFERROR(VLOOKUP(GE1127,Auxiliar!$A:$C,3,0),"")</f>
        <v/>
      </c>
    </row>
    <row r="1128" spans="37:190" x14ac:dyDescent="0.25">
      <c r="AK1128" s="1">
        <v>20178</v>
      </c>
      <c r="AL1128" s="1" t="s">
        <v>30</v>
      </c>
      <c r="AM1128" s="6">
        <f>+IFERROR(VALUE(RIGHT(Tabla7[[#This Row],[B2B]],6)),"")</f>
        <v>20178</v>
      </c>
      <c r="AN1128" s="6" t="str">
        <f>+IFERROR(VLOOKUP(AL1128,Auxiliar!$A:$C,2,0),"")</f>
        <v>LATONES</v>
      </c>
      <c r="AO1128" s="7" t="str">
        <f>+IFERROR(VLOOKUP(AL1128,Auxiliar!$A:$C,3,0),"")</f>
        <v>1b 4% | 5b 7% | 97b 0%</v>
      </c>
      <c r="AW1128" s="1"/>
      <c r="AX1128" s="1" t="s">
        <v>32</v>
      </c>
      <c r="AY1128" s="6" t="str">
        <f>+IFERROR(VALUE(RIGHT(Tabla9[[#This Row],[B2B]],6)),"")</f>
        <v/>
      </c>
      <c r="AZ1128" s="6" t="str">
        <f>+IFERROR(VLOOKUP(AX1128,Auxiliar!$A:$C,2,0),"")</f>
        <v>LATONES</v>
      </c>
      <c r="BA1128" s="7" t="str">
        <f>+IFERROR(VLOOKUP(AX1128,Auxiliar!$A:$C,3,0),"")</f>
        <v>2b 3% | 4b 4% | 6b 5% | 10b 8%  | 385b 0%</v>
      </c>
      <c r="CA1128" s="1">
        <v>10687</v>
      </c>
      <c r="CB1128" s="1" t="s">
        <v>35</v>
      </c>
      <c r="CC1128" s="6">
        <f>+IFERROR(VALUE(RIGHT(Tabla14[[#This Row],[B2B]],6)),"")</f>
        <v>10687</v>
      </c>
      <c r="CD1128" s="6" t="str">
        <f>+IFERROR(VLOOKUP(CB1128,Auxiliar!$A:$C,2,0),"")</f>
        <v>Corona 710cc</v>
      </c>
      <c r="CE1128" s="7" t="str">
        <f>+IFERROR(VLOOKUP(CB1128,Auxiliar!$A:$C,3,0),"")</f>
        <v>1b 10% | 85b 0%</v>
      </c>
      <c r="CM1128" s="1">
        <v>10761</v>
      </c>
      <c r="CN1128" s="1" t="s">
        <v>20</v>
      </c>
      <c r="CO1128" s="6">
        <v>10761</v>
      </c>
      <c r="CP1128" s="6" t="s">
        <v>20</v>
      </c>
      <c r="CQ1128" s="7" t="s">
        <v>21</v>
      </c>
      <c r="CY1128" s="1">
        <v>10761</v>
      </c>
      <c r="CZ1128" s="1" t="s">
        <v>16</v>
      </c>
      <c r="DA1128" s="6">
        <f>+IFERROR(VALUE(RIGHT(Tabla18[[#This Row],[B2B]],6)),"")</f>
        <v>10761</v>
      </c>
      <c r="DB1128" s="6" t="str">
        <f>+IFERROR(VLOOKUP(CZ1128,Auxiliar!$A:$C,2,0),"")</f>
        <v>PREMIUM</v>
      </c>
      <c r="DC1128" s="7" t="str">
        <f>+IFERROR(VLOOKUP(CZ1128,Auxiliar!$A:$C,3,0),"")</f>
        <v>0b 0% | 2b 2% | 5b 3,5% | 10b 5%</v>
      </c>
      <c r="DE1128" s="1">
        <v>10761</v>
      </c>
      <c r="DF1128" s="1" t="s">
        <v>19</v>
      </c>
      <c r="DG1128" s="6">
        <f>+IFERROR(VALUE(RIGHT(Tabla19[[#This Row],[B2B]],6)),"")</f>
        <v>10761</v>
      </c>
      <c r="DH1128" s="6" t="str">
        <f>+IFERROR(VLOOKUP(DF1128,Auxiliar!$A:$C,2,0),"")</f>
        <v>MICHELOB</v>
      </c>
      <c r="DI1128" s="7" t="str">
        <f>+IFERROR(VLOOKUP(DF1128,Auxiliar!$A:$C,3,0),"")</f>
        <v>1b 7% | 3b 22% | 8b 27%</v>
      </c>
      <c r="DK1128" s="1"/>
      <c r="DL1128" s="1"/>
      <c r="DM1128" s="6" t="str">
        <f>+IFERROR(VALUE(RIGHT(Tabla20[[#This Row],[B2B]],6)),"")</f>
        <v/>
      </c>
      <c r="DN1128" s="6" t="str">
        <f>+IFERROR(VLOOKUP(DL1128,Auxiliar!$A:$C,2,0),"")</f>
        <v/>
      </c>
      <c r="DO1128" s="7" t="str">
        <f>+IFERROR(VLOOKUP(DL1128,Auxiliar!$A:$C,3,0),"")</f>
        <v/>
      </c>
      <c r="DQ1128" s="1">
        <v>10667</v>
      </c>
      <c r="DR1128" s="12" t="s">
        <v>24</v>
      </c>
      <c r="DS1128" s="6">
        <f>+IFERROR(VALUE(RIGHT(Tabla21[[#This Row],[B2B]],6)),"")</f>
        <v>10667</v>
      </c>
      <c r="DT1128" s="6" t="str">
        <f>+IFERROR(VLOOKUP(DR1128,Auxiliar!$A:$C,2,0),"")</f>
        <v>CORONA PORRON</v>
      </c>
      <c r="DU1128" s="7" t="str">
        <f>+IFERROR(VLOOKUP(DR1128,Auxiliar!$A:$C,3,0),"")</f>
        <v>1b 5% | 20b 0%</v>
      </c>
      <c r="DW1128" s="1"/>
      <c r="DX1128" s="12"/>
      <c r="DY1128" s="6" t="str">
        <f>+IFERROR(VALUE(RIGHT(Tabla22[[#This Row],[B2B]],6)),"")</f>
        <v/>
      </c>
      <c r="DZ1128" s="6" t="str">
        <f>+IFERROR(VLOOKUP(DX1128,Auxiliar!$A:$C,2,0),"")</f>
        <v/>
      </c>
      <c r="EA1128" s="7" t="str">
        <f>+IFERROR(VLOOKUP(DX1128,Auxiliar!$A:$C,3,0),"")</f>
        <v/>
      </c>
      <c r="EC1128" s="1"/>
      <c r="ED1128" s="12"/>
      <c r="EE1128" s="6" t="str">
        <f>+IFERROR(VALUE(RIGHT(Tabla23[[#This Row],[B2B]],6)),"")</f>
        <v/>
      </c>
      <c r="EF1128" s="6" t="str">
        <f>+IFERROR(VLOOKUP(ED1128,Auxiliar!$A:$C,2,0),"")</f>
        <v/>
      </c>
      <c r="EG1128" s="7" t="str">
        <f>+IFERROR(VLOOKUP(ED1128,Auxiliar!$A:$C,3,0),"")</f>
        <v/>
      </c>
      <c r="EI1128" s="1"/>
      <c r="EJ1128" s="12"/>
      <c r="EK1128" s="6" t="str">
        <f>+IFERROR(VALUE(RIGHT(Tabla24[[#This Row],[B2B]],6)),"")</f>
        <v/>
      </c>
      <c r="EL1128" s="6" t="str">
        <f>+IFERROR(VLOOKUP(EJ1128,Auxiliar!$A:$C,2,0),"")</f>
        <v/>
      </c>
      <c r="EM1128" s="7" t="str">
        <f>+IFERROR(VLOOKUP(EJ1128,Auxiliar!$A:$C,3,0),"")</f>
        <v/>
      </c>
      <c r="EO1128" s="1"/>
      <c r="EP1128" s="12"/>
      <c r="EQ1128" s="6" t="str">
        <f>+IFERROR(VALUE(RIGHT(Tabla25[[#This Row],[B2B]],6)),"")</f>
        <v/>
      </c>
      <c r="ER1128" s="6" t="str">
        <f>+IFERROR(VLOOKUP(EP1128,Auxiliar!$A:$C,2,0),"")</f>
        <v/>
      </c>
      <c r="ES1128" s="7" t="str">
        <f>+IFERROR(VLOOKUP(EP1128,Auxiliar!$A:$C,3,0),"")</f>
        <v/>
      </c>
      <c r="EU1128" s="1"/>
      <c r="EV1128" s="12"/>
      <c r="EW1128" s="6" t="str">
        <f>+IFERROR(VALUE(RIGHT(Tabla26[[#This Row],[B2B]],6)),"")</f>
        <v/>
      </c>
      <c r="EX1128" s="6" t="str">
        <f>+IFERROR(VLOOKUP(EV1128,Auxiliar!$A:$C,2,0),"")</f>
        <v/>
      </c>
      <c r="EY1128" s="7" t="str">
        <f>+IFERROR(VLOOKUP(EV1128,Auxiliar!$A:$C,3,0),"")</f>
        <v/>
      </c>
      <c r="EZ1128" s="1"/>
      <c r="FA1128" s="12"/>
      <c r="FB1128" s="6" t="str">
        <f>+IFERROR(VALUE(RIGHT(Tabla27[[#This Row],[B2B]],6)),"")</f>
        <v/>
      </c>
      <c r="FC1128" s="6" t="str">
        <f>+IFERROR(VLOOKUP(FA1128,Auxiliar!$A:$C,2,0),"")</f>
        <v/>
      </c>
      <c r="FD1128" s="7" t="str">
        <f>+IFERROR(VLOOKUP(FA1128,Auxiliar!$A:$C,3,0),"")</f>
        <v/>
      </c>
      <c r="FE1128" s="1"/>
      <c r="FF1128" s="12"/>
      <c r="FG1128" s="6" t="str">
        <f>+IFERROR(VALUE(RIGHT(Tabla28[[#This Row],[B2B]],6)),"")</f>
        <v/>
      </c>
      <c r="FH1128" s="6" t="str">
        <f>+IFERROR(VLOOKUP(FF1128,Auxiliar!$A:$C,2,0),"")</f>
        <v/>
      </c>
      <c r="FI1128" s="7" t="str">
        <f>+IFERROR(VLOOKUP(FF1128,Auxiliar!$A:$C,3,0),"")</f>
        <v/>
      </c>
      <c r="FJ1128" s="1"/>
      <c r="FK1128" s="12"/>
      <c r="FL1128" s="6" t="str">
        <f>+IFERROR(VALUE(RIGHT(Tabla29[[#This Row],[B2B]],6)),"")</f>
        <v/>
      </c>
      <c r="FM1128" s="6" t="str">
        <f>+IFERROR(VLOOKUP(FK1128,Auxiliar!$A:$C,2,0),"")</f>
        <v/>
      </c>
      <c r="FN1128" s="7" t="str">
        <f>+IFERROR(VLOOKUP(FK1128,Auxiliar!$A:$C,3,0),"")</f>
        <v/>
      </c>
      <c r="FO1128" s="1"/>
      <c r="FP1128" s="12"/>
      <c r="FQ1128" s="6" t="str">
        <f>+IFERROR(VALUE(RIGHT(Tabla30[[#This Row],[B2B]],6)),"")</f>
        <v/>
      </c>
      <c r="FR1128" s="6" t="str">
        <f>+IFERROR(VLOOKUP(FP1128,Auxiliar!$A:$C,2,0),"")</f>
        <v/>
      </c>
      <c r="FS1128" s="7"/>
      <c r="FT1128" s="1"/>
      <c r="FU1128" s="12"/>
      <c r="FV1128" s="6" t="str">
        <f>+IFERROR(VALUE(RIGHT(Tabla31[[#This Row],[B2B]],6)),"")</f>
        <v/>
      </c>
      <c r="FW1128" s="6" t="str">
        <f>+IFERROR(VLOOKUP(FU1128,Auxiliar!$A:$C,2,0),"")</f>
        <v/>
      </c>
      <c r="FX1128" s="7" t="str">
        <f>+IFERROR(VLOOKUP(FU1128,Auxiliar!$A:$C,3,0),"")</f>
        <v/>
      </c>
      <c r="FY1128" s="1"/>
      <c r="FZ1128" s="12"/>
      <c r="GA1128" s="6" t="str">
        <f>+IFERROR(VALUE(RIGHT(Tabla32[[#This Row],[B2B]],6)),"")</f>
        <v/>
      </c>
      <c r="GB1128" s="6" t="str">
        <f>+IFERROR(VLOOKUP(FZ1128,Auxiliar!$A:$C,2,0),"")</f>
        <v/>
      </c>
      <c r="GC1128" s="7" t="str">
        <f>+IFERROR(VLOOKUP(FZ1128,Auxiliar!$A:$C,3,0),"")</f>
        <v/>
      </c>
      <c r="GD1128" s="1"/>
      <c r="GE1128" s="12"/>
      <c r="GF1128" s="6" t="str">
        <f>+IFERROR(VALUE(RIGHT(Tabla33[[#This Row],[B2B]],6)),"")</f>
        <v/>
      </c>
      <c r="GG1128" s="6" t="str">
        <f>+IFERROR(VLOOKUP(GE1128,Auxiliar!$A:$C,2,0),"")</f>
        <v/>
      </c>
      <c r="GH1128" s="7" t="str">
        <f>+IFERROR(VLOOKUP(GE1128,Auxiliar!$A:$C,3,0),"")</f>
        <v/>
      </c>
    </row>
    <row r="1129" spans="37:190" x14ac:dyDescent="0.25">
      <c r="AK1129" s="1">
        <v>20179</v>
      </c>
      <c r="AL1129" s="1" t="s">
        <v>30</v>
      </c>
      <c r="AM1129" s="6">
        <f>+IFERROR(VALUE(RIGHT(Tabla7[[#This Row],[B2B]],6)),"")</f>
        <v>20179</v>
      </c>
      <c r="AN1129" s="6" t="str">
        <f>+IFERROR(VLOOKUP(AL1129,Auxiliar!$A:$C,2,0),"")</f>
        <v>LATONES</v>
      </c>
      <c r="AO1129" s="7" t="str">
        <f>+IFERROR(VLOOKUP(AL1129,Auxiliar!$A:$C,3,0),"")</f>
        <v>1b 4% | 5b 7% | 97b 0%</v>
      </c>
      <c r="AW1129" s="1"/>
      <c r="AX1129" s="1" t="s">
        <v>32</v>
      </c>
      <c r="AY1129" s="6" t="str">
        <f>+IFERROR(VALUE(RIGHT(Tabla9[[#This Row],[B2B]],6)),"")</f>
        <v/>
      </c>
      <c r="AZ1129" s="6" t="str">
        <f>+IFERROR(VLOOKUP(AX1129,Auxiliar!$A:$C,2,0),"")</f>
        <v>LATONES</v>
      </c>
      <c r="BA1129" s="7" t="str">
        <f>+IFERROR(VLOOKUP(AX1129,Auxiliar!$A:$C,3,0),"")</f>
        <v>2b 3% | 4b 4% | 6b 5% | 10b 8%  | 385b 0%</v>
      </c>
      <c r="CA1129" s="1">
        <v>10696</v>
      </c>
      <c r="CB1129" s="1" t="s">
        <v>35</v>
      </c>
      <c r="CC1129" s="6">
        <f>+IFERROR(VALUE(RIGHT(Tabla14[[#This Row],[B2B]],6)),"")</f>
        <v>10696</v>
      </c>
      <c r="CD1129" s="6" t="str">
        <f>+IFERROR(VLOOKUP(CB1129,Auxiliar!$A:$C,2,0),"")</f>
        <v>Corona 710cc</v>
      </c>
      <c r="CE1129" s="7" t="str">
        <f>+IFERROR(VLOOKUP(CB1129,Auxiliar!$A:$C,3,0),"")</f>
        <v>1b 10% | 85b 0%</v>
      </c>
      <c r="CM1129" s="1">
        <v>10778</v>
      </c>
      <c r="CN1129" s="1" t="s">
        <v>20</v>
      </c>
      <c r="CO1129" s="6">
        <v>10778</v>
      </c>
      <c r="CP1129" s="6" t="s">
        <v>20</v>
      </c>
      <c r="CQ1129" s="7" t="s">
        <v>21</v>
      </c>
      <c r="CY1129" s="1">
        <v>10778</v>
      </c>
      <c r="CZ1129" s="1" t="s">
        <v>16</v>
      </c>
      <c r="DA1129" s="6">
        <f>+IFERROR(VALUE(RIGHT(Tabla18[[#This Row],[B2B]],6)),"")</f>
        <v>10778</v>
      </c>
      <c r="DB1129" s="6" t="str">
        <f>+IFERROR(VLOOKUP(CZ1129,Auxiliar!$A:$C,2,0),"")</f>
        <v>PREMIUM</v>
      </c>
      <c r="DC1129" s="7" t="str">
        <f>+IFERROR(VLOOKUP(CZ1129,Auxiliar!$A:$C,3,0),"")</f>
        <v>0b 0% | 2b 2% | 5b 3,5% | 10b 5%</v>
      </c>
      <c r="DE1129" s="1">
        <v>10778</v>
      </c>
      <c r="DF1129" s="1" t="s">
        <v>19</v>
      </c>
      <c r="DG1129" s="6">
        <f>+IFERROR(VALUE(RIGHT(Tabla19[[#This Row],[B2B]],6)),"")</f>
        <v>10778</v>
      </c>
      <c r="DH1129" s="6" t="str">
        <f>+IFERROR(VLOOKUP(DF1129,Auxiliar!$A:$C,2,0),"")</f>
        <v>MICHELOB</v>
      </c>
      <c r="DI1129" s="7" t="str">
        <f>+IFERROR(VLOOKUP(DF1129,Auxiliar!$A:$C,3,0),"")</f>
        <v>1b 7% | 3b 22% | 8b 27%</v>
      </c>
      <c r="DK1129" s="1"/>
      <c r="DL1129" s="1"/>
      <c r="DM1129" s="6" t="str">
        <f>+IFERROR(VALUE(RIGHT(Tabla20[[#This Row],[B2B]],6)),"")</f>
        <v/>
      </c>
      <c r="DN1129" s="6" t="str">
        <f>+IFERROR(VLOOKUP(DL1129,Auxiliar!$A:$C,2,0),"")</f>
        <v/>
      </c>
      <c r="DO1129" s="7" t="str">
        <f>+IFERROR(VLOOKUP(DL1129,Auxiliar!$A:$C,3,0),"")</f>
        <v/>
      </c>
      <c r="DQ1129" s="1">
        <v>10678</v>
      </c>
      <c r="DR1129" s="12" t="s">
        <v>24</v>
      </c>
      <c r="DS1129" s="6">
        <f>+IFERROR(VALUE(RIGHT(Tabla21[[#This Row],[B2B]],6)),"")</f>
        <v>10678</v>
      </c>
      <c r="DT1129" s="6" t="str">
        <f>+IFERROR(VLOOKUP(DR1129,Auxiliar!$A:$C,2,0),"")</f>
        <v>CORONA PORRON</v>
      </c>
      <c r="DU1129" s="7" t="str">
        <f>+IFERROR(VLOOKUP(DR1129,Auxiliar!$A:$C,3,0),"")</f>
        <v>1b 5% | 20b 0%</v>
      </c>
      <c r="DW1129" s="1"/>
      <c r="DX1129" s="12"/>
      <c r="DY1129" s="6" t="str">
        <f>+IFERROR(VALUE(RIGHT(Tabla22[[#This Row],[B2B]],6)),"")</f>
        <v/>
      </c>
      <c r="DZ1129" s="6" t="str">
        <f>+IFERROR(VLOOKUP(DX1129,Auxiliar!$A:$C,2,0),"")</f>
        <v/>
      </c>
      <c r="EA1129" s="7" t="str">
        <f>+IFERROR(VLOOKUP(DX1129,Auxiliar!$A:$C,3,0),"")</f>
        <v/>
      </c>
      <c r="EC1129" s="1"/>
      <c r="ED1129" s="12"/>
      <c r="EE1129" s="6" t="str">
        <f>+IFERROR(VALUE(RIGHT(Tabla23[[#This Row],[B2B]],6)),"")</f>
        <v/>
      </c>
      <c r="EF1129" s="6" t="str">
        <f>+IFERROR(VLOOKUP(ED1129,Auxiliar!$A:$C,2,0),"")</f>
        <v/>
      </c>
      <c r="EG1129" s="7" t="str">
        <f>+IFERROR(VLOOKUP(ED1129,Auxiliar!$A:$C,3,0),"")</f>
        <v/>
      </c>
      <c r="EI1129" s="1"/>
      <c r="EJ1129" s="12"/>
      <c r="EK1129" s="6" t="str">
        <f>+IFERROR(VALUE(RIGHT(Tabla24[[#This Row],[B2B]],6)),"")</f>
        <v/>
      </c>
      <c r="EL1129" s="6" t="str">
        <f>+IFERROR(VLOOKUP(EJ1129,Auxiliar!$A:$C,2,0),"")</f>
        <v/>
      </c>
      <c r="EM1129" s="7" t="str">
        <f>+IFERROR(VLOOKUP(EJ1129,Auxiliar!$A:$C,3,0),"")</f>
        <v/>
      </c>
      <c r="EO1129" s="1"/>
      <c r="EP1129" s="12"/>
      <c r="EQ1129" s="6" t="str">
        <f>+IFERROR(VALUE(RIGHT(Tabla25[[#This Row],[B2B]],6)),"")</f>
        <v/>
      </c>
      <c r="ER1129" s="6" t="str">
        <f>+IFERROR(VLOOKUP(EP1129,Auxiliar!$A:$C,2,0),"")</f>
        <v/>
      </c>
      <c r="ES1129" s="7" t="str">
        <f>+IFERROR(VLOOKUP(EP1129,Auxiliar!$A:$C,3,0),"")</f>
        <v/>
      </c>
      <c r="EU1129" s="1"/>
      <c r="EV1129" s="12"/>
      <c r="EW1129" s="6" t="str">
        <f>+IFERROR(VALUE(RIGHT(Tabla26[[#This Row],[B2B]],6)),"")</f>
        <v/>
      </c>
      <c r="EX1129" s="6" t="str">
        <f>+IFERROR(VLOOKUP(EV1129,Auxiliar!$A:$C,2,0),"")</f>
        <v/>
      </c>
      <c r="EY1129" s="7" t="str">
        <f>+IFERROR(VLOOKUP(EV1129,Auxiliar!$A:$C,3,0),"")</f>
        <v/>
      </c>
      <c r="EZ1129" s="1"/>
      <c r="FA1129" s="12"/>
      <c r="FB1129" s="6" t="str">
        <f>+IFERROR(VALUE(RIGHT(Tabla27[[#This Row],[B2B]],6)),"")</f>
        <v/>
      </c>
      <c r="FC1129" s="6" t="str">
        <f>+IFERROR(VLOOKUP(FA1129,Auxiliar!$A:$C,2,0),"")</f>
        <v/>
      </c>
      <c r="FD1129" s="7" t="str">
        <f>+IFERROR(VLOOKUP(FA1129,Auxiliar!$A:$C,3,0),"")</f>
        <v/>
      </c>
      <c r="FE1129" s="1"/>
      <c r="FF1129" s="12"/>
      <c r="FG1129" s="6" t="str">
        <f>+IFERROR(VALUE(RIGHT(Tabla28[[#This Row],[B2B]],6)),"")</f>
        <v/>
      </c>
      <c r="FH1129" s="6" t="str">
        <f>+IFERROR(VLOOKUP(FF1129,Auxiliar!$A:$C,2,0),"")</f>
        <v/>
      </c>
      <c r="FI1129" s="7" t="str">
        <f>+IFERROR(VLOOKUP(FF1129,Auxiliar!$A:$C,3,0),"")</f>
        <v/>
      </c>
      <c r="FJ1129" s="1"/>
      <c r="FK1129" s="12"/>
      <c r="FL1129" s="6" t="str">
        <f>+IFERROR(VALUE(RIGHT(Tabla29[[#This Row],[B2B]],6)),"")</f>
        <v/>
      </c>
      <c r="FM1129" s="6" t="str">
        <f>+IFERROR(VLOOKUP(FK1129,Auxiliar!$A:$C,2,0),"")</f>
        <v/>
      </c>
      <c r="FN1129" s="7" t="str">
        <f>+IFERROR(VLOOKUP(FK1129,Auxiliar!$A:$C,3,0),"")</f>
        <v/>
      </c>
      <c r="FO1129" s="1"/>
      <c r="FP1129" s="12"/>
      <c r="FQ1129" s="6" t="str">
        <f>+IFERROR(VALUE(RIGHT(Tabla30[[#This Row],[B2B]],6)),"")</f>
        <v/>
      </c>
      <c r="FR1129" s="6" t="str">
        <f>+IFERROR(VLOOKUP(FP1129,Auxiliar!$A:$C,2,0),"")</f>
        <v/>
      </c>
      <c r="FS1129" s="7"/>
      <c r="FT1129" s="1"/>
      <c r="FU1129" s="12"/>
      <c r="FV1129" s="6" t="str">
        <f>+IFERROR(VALUE(RIGHT(Tabla31[[#This Row],[B2B]],6)),"")</f>
        <v/>
      </c>
      <c r="FW1129" s="6" t="str">
        <f>+IFERROR(VLOOKUP(FU1129,Auxiliar!$A:$C,2,0),"")</f>
        <v/>
      </c>
      <c r="FX1129" s="7" t="str">
        <f>+IFERROR(VLOOKUP(FU1129,Auxiliar!$A:$C,3,0),"")</f>
        <v/>
      </c>
      <c r="FY1129" s="1"/>
      <c r="FZ1129" s="12"/>
      <c r="GA1129" s="6" t="str">
        <f>+IFERROR(VALUE(RIGHT(Tabla32[[#This Row],[B2B]],6)),"")</f>
        <v/>
      </c>
      <c r="GB1129" s="6" t="str">
        <f>+IFERROR(VLOOKUP(FZ1129,Auxiliar!$A:$C,2,0),"")</f>
        <v/>
      </c>
      <c r="GC1129" s="7" t="str">
        <f>+IFERROR(VLOOKUP(FZ1129,Auxiliar!$A:$C,3,0),"")</f>
        <v/>
      </c>
      <c r="GD1129" s="1"/>
      <c r="GE1129" s="12"/>
      <c r="GF1129" s="6" t="str">
        <f>+IFERROR(VALUE(RIGHT(Tabla33[[#This Row],[B2B]],6)),"")</f>
        <v/>
      </c>
      <c r="GG1129" s="6" t="str">
        <f>+IFERROR(VLOOKUP(GE1129,Auxiliar!$A:$C,2,0),"")</f>
        <v/>
      </c>
      <c r="GH1129" s="7" t="str">
        <f>+IFERROR(VLOOKUP(GE1129,Auxiliar!$A:$C,3,0),"")</f>
        <v/>
      </c>
    </row>
    <row r="1130" spans="37:190" x14ac:dyDescent="0.25">
      <c r="AK1130" s="1">
        <v>20181</v>
      </c>
      <c r="AL1130" s="1" t="s">
        <v>30</v>
      </c>
      <c r="AM1130" s="6">
        <f>+IFERROR(VALUE(RIGHT(Tabla7[[#This Row],[B2B]],6)),"")</f>
        <v>20181</v>
      </c>
      <c r="AN1130" s="6" t="str">
        <f>+IFERROR(VLOOKUP(AL1130,Auxiliar!$A:$C,2,0),"")</f>
        <v>LATONES</v>
      </c>
      <c r="AO1130" s="7" t="str">
        <f>+IFERROR(VLOOKUP(AL1130,Auxiliar!$A:$C,3,0),"")</f>
        <v>1b 4% | 5b 7% | 97b 0%</v>
      </c>
      <c r="AW1130" s="1"/>
      <c r="AX1130" s="1" t="s">
        <v>32</v>
      </c>
      <c r="AY1130" s="6" t="str">
        <f>+IFERROR(VALUE(RIGHT(Tabla9[[#This Row],[B2B]],6)),"")</f>
        <v/>
      </c>
      <c r="AZ1130" s="6" t="str">
        <f>+IFERROR(VLOOKUP(AX1130,Auxiliar!$A:$C,2,0),"")</f>
        <v>LATONES</v>
      </c>
      <c r="BA1130" s="7" t="str">
        <f>+IFERROR(VLOOKUP(AX1130,Auxiliar!$A:$C,3,0),"")</f>
        <v>2b 3% | 4b 4% | 6b 5% | 10b 8%  | 385b 0%</v>
      </c>
      <c r="CA1130" s="1">
        <v>10706</v>
      </c>
      <c r="CB1130" s="1" t="s">
        <v>35</v>
      </c>
      <c r="CC1130" s="6">
        <f>+IFERROR(VALUE(RIGHT(Tabla14[[#This Row],[B2B]],6)),"")</f>
        <v>10706</v>
      </c>
      <c r="CD1130" s="6" t="str">
        <f>+IFERROR(VLOOKUP(CB1130,Auxiliar!$A:$C,2,0),"")</f>
        <v>Corona 710cc</v>
      </c>
      <c r="CE1130" s="7" t="str">
        <f>+IFERROR(VLOOKUP(CB1130,Auxiliar!$A:$C,3,0),"")</f>
        <v>1b 10% | 85b 0%</v>
      </c>
      <c r="CM1130" s="1">
        <v>10781</v>
      </c>
      <c r="CN1130" s="1" t="s">
        <v>20</v>
      </c>
      <c r="CO1130" s="6">
        <v>10781</v>
      </c>
      <c r="CP1130" s="6" t="s">
        <v>20</v>
      </c>
      <c r="CQ1130" s="7" t="s">
        <v>21</v>
      </c>
      <c r="CY1130" s="1">
        <v>10781</v>
      </c>
      <c r="CZ1130" s="1" t="s">
        <v>16</v>
      </c>
      <c r="DA1130" s="6">
        <f>+IFERROR(VALUE(RIGHT(Tabla18[[#This Row],[B2B]],6)),"")</f>
        <v>10781</v>
      </c>
      <c r="DB1130" s="6" t="str">
        <f>+IFERROR(VLOOKUP(CZ1130,Auxiliar!$A:$C,2,0),"")</f>
        <v>PREMIUM</v>
      </c>
      <c r="DC1130" s="7" t="str">
        <f>+IFERROR(VLOOKUP(CZ1130,Auxiliar!$A:$C,3,0),"")</f>
        <v>0b 0% | 2b 2% | 5b 3,5% | 10b 5%</v>
      </c>
      <c r="DE1130" s="1">
        <v>10781</v>
      </c>
      <c r="DF1130" s="1" t="s">
        <v>19</v>
      </c>
      <c r="DG1130" s="6">
        <f>+IFERROR(VALUE(RIGHT(Tabla19[[#This Row],[B2B]],6)),"")</f>
        <v>10781</v>
      </c>
      <c r="DH1130" s="6" t="str">
        <f>+IFERROR(VLOOKUP(DF1130,Auxiliar!$A:$C,2,0),"")</f>
        <v>MICHELOB</v>
      </c>
      <c r="DI1130" s="7" t="str">
        <f>+IFERROR(VLOOKUP(DF1130,Auxiliar!$A:$C,3,0),"")</f>
        <v>1b 7% | 3b 22% | 8b 27%</v>
      </c>
      <c r="DK1130" s="1"/>
      <c r="DL1130" s="1"/>
      <c r="DM1130" s="6" t="str">
        <f>+IFERROR(VALUE(RIGHT(Tabla20[[#This Row],[B2B]],6)),"")</f>
        <v/>
      </c>
      <c r="DN1130" s="6" t="str">
        <f>+IFERROR(VLOOKUP(DL1130,Auxiliar!$A:$C,2,0),"")</f>
        <v/>
      </c>
      <c r="DO1130" s="7" t="str">
        <f>+IFERROR(VLOOKUP(DL1130,Auxiliar!$A:$C,3,0),"")</f>
        <v/>
      </c>
      <c r="DQ1130" s="1">
        <v>10687</v>
      </c>
      <c r="DR1130" s="12" t="s">
        <v>24</v>
      </c>
      <c r="DS1130" s="6">
        <f>+IFERROR(VALUE(RIGHT(Tabla21[[#This Row],[B2B]],6)),"")</f>
        <v>10687</v>
      </c>
      <c r="DT1130" s="6" t="str">
        <f>+IFERROR(VLOOKUP(DR1130,Auxiliar!$A:$C,2,0),"")</f>
        <v>CORONA PORRON</v>
      </c>
      <c r="DU1130" s="7" t="str">
        <f>+IFERROR(VLOOKUP(DR1130,Auxiliar!$A:$C,3,0),"")</f>
        <v>1b 5% | 20b 0%</v>
      </c>
      <c r="DW1130" s="1"/>
      <c r="DX1130" s="12"/>
      <c r="DY1130" s="6" t="str">
        <f>+IFERROR(VALUE(RIGHT(Tabla22[[#This Row],[B2B]],6)),"")</f>
        <v/>
      </c>
      <c r="DZ1130" s="6" t="str">
        <f>+IFERROR(VLOOKUP(DX1130,Auxiliar!$A:$C,2,0),"")</f>
        <v/>
      </c>
      <c r="EA1130" s="7" t="str">
        <f>+IFERROR(VLOOKUP(DX1130,Auxiliar!$A:$C,3,0),"")</f>
        <v/>
      </c>
      <c r="EC1130" s="1"/>
      <c r="ED1130" s="12"/>
      <c r="EE1130" s="6" t="str">
        <f>+IFERROR(VALUE(RIGHT(Tabla23[[#This Row],[B2B]],6)),"")</f>
        <v/>
      </c>
      <c r="EF1130" s="6" t="str">
        <f>+IFERROR(VLOOKUP(ED1130,Auxiliar!$A:$C,2,0),"")</f>
        <v/>
      </c>
      <c r="EG1130" s="7" t="str">
        <f>+IFERROR(VLOOKUP(ED1130,Auxiliar!$A:$C,3,0),"")</f>
        <v/>
      </c>
      <c r="EI1130" s="1"/>
      <c r="EJ1130" s="12"/>
      <c r="EK1130" s="6" t="str">
        <f>+IFERROR(VALUE(RIGHT(Tabla24[[#This Row],[B2B]],6)),"")</f>
        <v/>
      </c>
      <c r="EL1130" s="6" t="str">
        <f>+IFERROR(VLOOKUP(EJ1130,Auxiliar!$A:$C,2,0),"")</f>
        <v/>
      </c>
      <c r="EM1130" s="7" t="str">
        <f>+IFERROR(VLOOKUP(EJ1130,Auxiliar!$A:$C,3,0),"")</f>
        <v/>
      </c>
      <c r="EO1130" s="1"/>
      <c r="EP1130" s="12"/>
      <c r="EQ1130" s="6" t="str">
        <f>+IFERROR(VALUE(RIGHT(Tabla25[[#This Row],[B2B]],6)),"")</f>
        <v/>
      </c>
      <c r="ER1130" s="6" t="str">
        <f>+IFERROR(VLOOKUP(EP1130,Auxiliar!$A:$C,2,0),"")</f>
        <v/>
      </c>
      <c r="ES1130" s="7" t="str">
        <f>+IFERROR(VLOOKUP(EP1130,Auxiliar!$A:$C,3,0),"")</f>
        <v/>
      </c>
      <c r="EU1130" s="1"/>
      <c r="EV1130" s="12"/>
      <c r="EW1130" s="6" t="str">
        <f>+IFERROR(VALUE(RIGHT(Tabla26[[#This Row],[B2B]],6)),"")</f>
        <v/>
      </c>
      <c r="EX1130" s="6" t="str">
        <f>+IFERROR(VLOOKUP(EV1130,Auxiliar!$A:$C,2,0),"")</f>
        <v/>
      </c>
      <c r="EY1130" s="7" t="str">
        <f>+IFERROR(VLOOKUP(EV1130,Auxiliar!$A:$C,3,0),"")</f>
        <v/>
      </c>
      <c r="EZ1130" s="1"/>
      <c r="FA1130" s="12"/>
      <c r="FB1130" s="6" t="str">
        <f>+IFERROR(VALUE(RIGHT(Tabla27[[#This Row],[B2B]],6)),"")</f>
        <v/>
      </c>
      <c r="FC1130" s="6" t="str">
        <f>+IFERROR(VLOOKUP(FA1130,Auxiliar!$A:$C,2,0),"")</f>
        <v/>
      </c>
      <c r="FD1130" s="7" t="str">
        <f>+IFERROR(VLOOKUP(FA1130,Auxiliar!$A:$C,3,0),"")</f>
        <v/>
      </c>
      <c r="FE1130" s="1"/>
      <c r="FF1130" s="12"/>
      <c r="FG1130" s="6" t="str">
        <f>+IFERROR(VALUE(RIGHT(Tabla28[[#This Row],[B2B]],6)),"")</f>
        <v/>
      </c>
      <c r="FH1130" s="6" t="str">
        <f>+IFERROR(VLOOKUP(FF1130,Auxiliar!$A:$C,2,0),"")</f>
        <v/>
      </c>
      <c r="FI1130" s="7" t="str">
        <f>+IFERROR(VLOOKUP(FF1130,Auxiliar!$A:$C,3,0),"")</f>
        <v/>
      </c>
      <c r="FJ1130" s="1"/>
      <c r="FK1130" s="12"/>
      <c r="FL1130" s="6" t="str">
        <f>+IFERROR(VALUE(RIGHT(Tabla29[[#This Row],[B2B]],6)),"")</f>
        <v/>
      </c>
      <c r="FM1130" s="6" t="str">
        <f>+IFERROR(VLOOKUP(FK1130,Auxiliar!$A:$C,2,0),"")</f>
        <v/>
      </c>
      <c r="FN1130" s="7" t="str">
        <f>+IFERROR(VLOOKUP(FK1130,Auxiliar!$A:$C,3,0),"")</f>
        <v/>
      </c>
      <c r="FO1130" s="1"/>
      <c r="FP1130" s="12"/>
      <c r="FQ1130" s="6" t="str">
        <f>+IFERROR(VALUE(RIGHT(Tabla30[[#This Row],[B2B]],6)),"")</f>
        <v/>
      </c>
      <c r="FR1130" s="6" t="str">
        <f>+IFERROR(VLOOKUP(FP1130,Auxiliar!$A:$C,2,0),"")</f>
        <v/>
      </c>
      <c r="FS1130" s="7"/>
      <c r="FT1130" s="1"/>
      <c r="FU1130" s="12"/>
      <c r="FV1130" s="6" t="str">
        <f>+IFERROR(VALUE(RIGHT(Tabla31[[#This Row],[B2B]],6)),"")</f>
        <v/>
      </c>
      <c r="FW1130" s="6" t="str">
        <f>+IFERROR(VLOOKUP(FU1130,Auxiliar!$A:$C,2,0),"")</f>
        <v/>
      </c>
      <c r="FX1130" s="7" t="str">
        <f>+IFERROR(VLOOKUP(FU1130,Auxiliar!$A:$C,3,0),"")</f>
        <v/>
      </c>
      <c r="FY1130" s="1"/>
      <c r="FZ1130" s="12"/>
      <c r="GA1130" s="6" t="str">
        <f>+IFERROR(VALUE(RIGHT(Tabla32[[#This Row],[B2B]],6)),"")</f>
        <v/>
      </c>
      <c r="GB1130" s="6" t="str">
        <f>+IFERROR(VLOOKUP(FZ1130,Auxiliar!$A:$C,2,0),"")</f>
        <v/>
      </c>
      <c r="GC1130" s="7" t="str">
        <f>+IFERROR(VLOOKUP(FZ1130,Auxiliar!$A:$C,3,0),"")</f>
        <v/>
      </c>
      <c r="GD1130" s="1"/>
      <c r="GE1130" s="12"/>
      <c r="GF1130" s="6" t="str">
        <f>+IFERROR(VALUE(RIGHT(Tabla33[[#This Row],[B2B]],6)),"")</f>
        <v/>
      </c>
      <c r="GG1130" s="6" t="str">
        <f>+IFERROR(VLOOKUP(GE1130,Auxiliar!$A:$C,2,0),"")</f>
        <v/>
      </c>
      <c r="GH1130" s="7" t="str">
        <f>+IFERROR(VLOOKUP(GE1130,Auxiliar!$A:$C,3,0),"")</f>
        <v/>
      </c>
    </row>
    <row r="1131" spans="37:190" x14ac:dyDescent="0.25">
      <c r="AK1131" s="1">
        <v>20183</v>
      </c>
      <c r="AL1131" s="1" t="s">
        <v>30</v>
      </c>
      <c r="AM1131" s="6">
        <f>+IFERROR(VALUE(RIGHT(Tabla7[[#This Row],[B2B]],6)),"")</f>
        <v>20183</v>
      </c>
      <c r="AN1131" s="6" t="str">
        <f>+IFERROR(VLOOKUP(AL1131,Auxiliar!$A:$C,2,0),"")</f>
        <v>LATONES</v>
      </c>
      <c r="AO1131" s="7" t="str">
        <f>+IFERROR(VLOOKUP(AL1131,Auxiliar!$A:$C,3,0),"")</f>
        <v>1b 4% | 5b 7% | 97b 0%</v>
      </c>
      <c r="AW1131" s="1"/>
      <c r="AX1131" s="1" t="s">
        <v>32</v>
      </c>
      <c r="AY1131" s="6" t="str">
        <f>+IFERROR(VALUE(RIGHT(Tabla9[[#This Row],[B2B]],6)),"")</f>
        <v/>
      </c>
      <c r="AZ1131" s="6" t="str">
        <f>+IFERROR(VLOOKUP(AX1131,Auxiliar!$A:$C,2,0),"")</f>
        <v>LATONES</v>
      </c>
      <c r="BA1131" s="7" t="str">
        <f>+IFERROR(VLOOKUP(AX1131,Auxiliar!$A:$C,3,0),"")</f>
        <v>2b 3% | 4b 4% | 6b 5% | 10b 8%  | 385b 0%</v>
      </c>
      <c r="CA1131" s="1">
        <v>10716</v>
      </c>
      <c r="CB1131" s="1" t="s">
        <v>35</v>
      </c>
      <c r="CC1131" s="6">
        <f>+IFERROR(VALUE(RIGHT(Tabla14[[#This Row],[B2B]],6)),"")</f>
        <v>10716</v>
      </c>
      <c r="CD1131" s="6" t="str">
        <f>+IFERROR(VLOOKUP(CB1131,Auxiliar!$A:$C,2,0),"")</f>
        <v>Corona 710cc</v>
      </c>
      <c r="CE1131" s="7" t="str">
        <f>+IFERROR(VLOOKUP(CB1131,Auxiliar!$A:$C,3,0),"")</f>
        <v>1b 10% | 85b 0%</v>
      </c>
      <c r="CM1131" s="1">
        <v>10824</v>
      </c>
      <c r="CN1131" s="1" t="s">
        <v>20</v>
      </c>
      <c r="CO1131" s="6">
        <v>10824</v>
      </c>
      <c r="CP1131" s="6" t="s">
        <v>20</v>
      </c>
      <c r="CQ1131" s="7" t="s">
        <v>21</v>
      </c>
      <c r="CY1131" s="1">
        <v>10824</v>
      </c>
      <c r="CZ1131" s="1" t="s">
        <v>16</v>
      </c>
      <c r="DA1131" s="6">
        <f>+IFERROR(VALUE(RIGHT(Tabla18[[#This Row],[B2B]],6)),"")</f>
        <v>10824</v>
      </c>
      <c r="DB1131" s="6" t="str">
        <f>+IFERROR(VLOOKUP(CZ1131,Auxiliar!$A:$C,2,0),"")</f>
        <v>PREMIUM</v>
      </c>
      <c r="DC1131" s="7" t="str">
        <f>+IFERROR(VLOOKUP(CZ1131,Auxiliar!$A:$C,3,0),"")</f>
        <v>0b 0% | 2b 2% | 5b 3,5% | 10b 5%</v>
      </c>
      <c r="DE1131" s="1">
        <v>10824</v>
      </c>
      <c r="DF1131" s="1" t="s">
        <v>19</v>
      </c>
      <c r="DG1131" s="6">
        <f>+IFERROR(VALUE(RIGHT(Tabla19[[#This Row],[B2B]],6)),"")</f>
        <v>10824</v>
      </c>
      <c r="DH1131" s="6" t="str">
        <f>+IFERROR(VLOOKUP(DF1131,Auxiliar!$A:$C,2,0),"")</f>
        <v>MICHELOB</v>
      </c>
      <c r="DI1131" s="7" t="str">
        <f>+IFERROR(VLOOKUP(DF1131,Auxiliar!$A:$C,3,0),"")</f>
        <v>1b 7% | 3b 22% | 8b 27%</v>
      </c>
      <c r="DK1131" s="1"/>
      <c r="DL1131" s="1"/>
      <c r="DM1131" s="6" t="str">
        <f>+IFERROR(VALUE(RIGHT(Tabla20[[#This Row],[B2B]],6)),"")</f>
        <v/>
      </c>
      <c r="DN1131" s="6" t="str">
        <f>+IFERROR(VLOOKUP(DL1131,Auxiliar!$A:$C,2,0),"")</f>
        <v/>
      </c>
      <c r="DO1131" s="7" t="str">
        <f>+IFERROR(VLOOKUP(DL1131,Auxiliar!$A:$C,3,0),"")</f>
        <v/>
      </c>
      <c r="DQ1131" s="1">
        <v>10696</v>
      </c>
      <c r="DR1131" s="12" t="s">
        <v>24</v>
      </c>
      <c r="DS1131" s="6">
        <f>+IFERROR(VALUE(RIGHT(Tabla21[[#This Row],[B2B]],6)),"")</f>
        <v>10696</v>
      </c>
      <c r="DT1131" s="6" t="str">
        <f>+IFERROR(VLOOKUP(DR1131,Auxiliar!$A:$C,2,0),"")</f>
        <v>CORONA PORRON</v>
      </c>
      <c r="DU1131" s="7" t="str">
        <f>+IFERROR(VLOOKUP(DR1131,Auxiliar!$A:$C,3,0),"")</f>
        <v>1b 5% | 20b 0%</v>
      </c>
      <c r="DW1131" s="1"/>
      <c r="DX1131" s="12"/>
      <c r="DY1131" s="6" t="str">
        <f>+IFERROR(VALUE(RIGHT(Tabla22[[#This Row],[B2B]],6)),"")</f>
        <v/>
      </c>
      <c r="DZ1131" s="6" t="str">
        <f>+IFERROR(VLOOKUP(DX1131,Auxiliar!$A:$C,2,0),"")</f>
        <v/>
      </c>
      <c r="EA1131" s="7" t="str">
        <f>+IFERROR(VLOOKUP(DX1131,Auxiliar!$A:$C,3,0),"")</f>
        <v/>
      </c>
      <c r="EC1131" s="1"/>
      <c r="ED1131" s="12"/>
      <c r="EE1131" s="6" t="str">
        <f>+IFERROR(VALUE(RIGHT(Tabla23[[#This Row],[B2B]],6)),"")</f>
        <v/>
      </c>
      <c r="EF1131" s="6" t="str">
        <f>+IFERROR(VLOOKUP(ED1131,Auxiliar!$A:$C,2,0),"")</f>
        <v/>
      </c>
      <c r="EG1131" s="7" t="str">
        <f>+IFERROR(VLOOKUP(ED1131,Auxiliar!$A:$C,3,0),"")</f>
        <v/>
      </c>
      <c r="EI1131" s="1"/>
      <c r="EJ1131" s="12"/>
      <c r="EK1131" s="6" t="str">
        <f>+IFERROR(VALUE(RIGHT(Tabla24[[#This Row],[B2B]],6)),"")</f>
        <v/>
      </c>
      <c r="EL1131" s="6" t="str">
        <f>+IFERROR(VLOOKUP(EJ1131,Auxiliar!$A:$C,2,0),"")</f>
        <v/>
      </c>
      <c r="EM1131" s="7" t="str">
        <f>+IFERROR(VLOOKUP(EJ1131,Auxiliar!$A:$C,3,0),"")</f>
        <v/>
      </c>
      <c r="EO1131" s="1"/>
      <c r="EP1131" s="12"/>
      <c r="EQ1131" s="6" t="str">
        <f>+IFERROR(VALUE(RIGHT(Tabla25[[#This Row],[B2B]],6)),"")</f>
        <v/>
      </c>
      <c r="ER1131" s="6" t="str">
        <f>+IFERROR(VLOOKUP(EP1131,Auxiliar!$A:$C,2,0),"")</f>
        <v/>
      </c>
      <c r="ES1131" s="7" t="str">
        <f>+IFERROR(VLOOKUP(EP1131,Auxiliar!$A:$C,3,0),"")</f>
        <v/>
      </c>
      <c r="EU1131" s="1"/>
      <c r="EV1131" s="12"/>
      <c r="EW1131" s="6" t="str">
        <f>+IFERROR(VALUE(RIGHT(Tabla26[[#This Row],[B2B]],6)),"")</f>
        <v/>
      </c>
      <c r="EX1131" s="6" t="str">
        <f>+IFERROR(VLOOKUP(EV1131,Auxiliar!$A:$C,2,0),"")</f>
        <v/>
      </c>
      <c r="EY1131" s="7" t="str">
        <f>+IFERROR(VLOOKUP(EV1131,Auxiliar!$A:$C,3,0),"")</f>
        <v/>
      </c>
      <c r="EZ1131" s="1"/>
      <c r="FA1131" s="12"/>
      <c r="FB1131" s="6" t="str">
        <f>+IFERROR(VALUE(RIGHT(Tabla27[[#This Row],[B2B]],6)),"")</f>
        <v/>
      </c>
      <c r="FC1131" s="6" t="str">
        <f>+IFERROR(VLOOKUP(FA1131,Auxiliar!$A:$C,2,0),"")</f>
        <v/>
      </c>
      <c r="FD1131" s="7" t="str">
        <f>+IFERROR(VLOOKUP(FA1131,Auxiliar!$A:$C,3,0),"")</f>
        <v/>
      </c>
      <c r="FE1131" s="1"/>
      <c r="FF1131" s="12"/>
      <c r="FG1131" s="6" t="str">
        <f>+IFERROR(VALUE(RIGHT(Tabla28[[#This Row],[B2B]],6)),"")</f>
        <v/>
      </c>
      <c r="FH1131" s="6" t="str">
        <f>+IFERROR(VLOOKUP(FF1131,Auxiliar!$A:$C,2,0),"")</f>
        <v/>
      </c>
      <c r="FI1131" s="7" t="str">
        <f>+IFERROR(VLOOKUP(FF1131,Auxiliar!$A:$C,3,0),"")</f>
        <v/>
      </c>
      <c r="FJ1131" s="1"/>
      <c r="FK1131" s="12"/>
      <c r="FL1131" s="6" t="str">
        <f>+IFERROR(VALUE(RIGHT(Tabla29[[#This Row],[B2B]],6)),"")</f>
        <v/>
      </c>
      <c r="FM1131" s="6" t="str">
        <f>+IFERROR(VLOOKUP(FK1131,Auxiliar!$A:$C,2,0),"")</f>
        <v/>
      </c>
      <c r="FN1131" s="7" t="str">
        <f>+IFERROR(VLOOKUP(FK1131,Auxiliar!$A:$C,3,0),"")</f>
        <v/>
      </c>
      <c r="FO1131" s="1"/>
      <c r="FP1131" s="12"/>
      <c r="FQ1131" s="6" t="str">
        <f>+IFERROR(VALUE(RIGHT(Tabla30[[#This Row],[B2B]],6)),"")</f>
        <v/>
      </c>
      <c r="FR1131" s="6" t="str">
        <f>+IFERROR(VLOOKUP(FP1131,Auxiliar!$A:$C,2,0),"")</f>
        <v/>
      </c>
      <c r="FS1131" s="7"/>
      <c r="FT1131" s="1"/>
      <c r="FU1131" s="12"/>
      <c r="FV1131" s="6" t="str">
        <f>+IFERROR(VALUE(RIGHT(Tabla31[[#This Row],[B2B]],6)),"")</f>
        <v/>
      </c>
      <c r="FW1131" s="6" t="str">
        <f>+IFERROR(VLOOKUP(FU1131,Auxiliar!$A:$C,2,0),"")</f>
        <v/>
      </c>
      <c r="FX1131" s="7" t="str">
        <f>+IFERROR(VLOOKUP(FU1131,Auxiliar!$A:$C,3,0),"")</f>
        <v/>
      </c>
      <c r="FY1131" s="1"/>
      <c r="FZ1131" s="12"/>
      <c r="GA1131" s="6" t="str">
        <f>+IFERROR(VALUE(RIGHT(Tabla32[[#This Row],[B2B]],6)),"")</f>
        <v/>
      </c>
      <c r="GB1131" s="6" t="str">
        <f>+IFERROR(VLOOKUP(FZ1131,Auxiliar!$A:$C,2,0),"")</f>
        <v/>
      </c>
      <c r="GC1131" s="7" t="str">
        <f>+IFERROR(VLOOKUP(FZ1131,Auxiliar!$A:$C,3,0),"")</f>
        <v/>
      </c>
      <c r="GD1131" s="1"/>
      <c r="GE1131" s="12"/>
      <c r="GF1131" s="6" t="str">
        <f>+IFERROR(VALUE(RIGHT(Tabla33[[#This Row],[B2B]],6)),"")</f>
        <v/>
      </c>
      <c r="GG1131" s="6" t="str">
        <f>+IFERROR(VLOOKUP(GE1131,Auxiliar!$A:$C,2,0),"")</f>
        <v/>
      </c>
      <c r="GH1131" s="7" t="str">
        <f>+IFERROR(VLOOKUP(GE1131,Auxiliar!$A:$C,3,0),"")</f>
        <v/>
      </c>
    </row>
    <row r="1132" spans="37:190" x14ac:dyDescent="0.25">
      <c r="AK1132" s="1">
        <v>20191</v>
      </c>
      <c r="AL1132" s="1" t="s">
        <v>30</v>
      </c>
      <c r="AM1132" s="6">
        <f>+IFERROR(VALUE(RIGHT(Tabla7[[#This Row],[B2B]],6)),"")</f>
        <v>20191</v>
      </c>
      <c r="AN1132" s="6" t="str">
        <f>+IFERROR(VLOOKUP(AL1132,Auxiliar!$A:$C,2,0),"")</f>
        <v>LATONES</v>
      </c>
      <c r="AO1132" s="7" t="str">
        <f>+IFERROR(VLOOKUP(AL1132,Auxiliar!$A:$C,3,0),"")</f>
        <v>1b 4% | 5b 7% | 97b 0%</v>
      </c>
      <c r="AW1132" s="1"/>
      <c r="AX1132" s="1" t="s">
        <v>32</v>
      </c>
      <c r="AY1132" s="6" t="str">
        <f>+IFERROR(VALUE(RIGHT(Tabla9[[#This Row],[B2B]],6)),"")</f>
        <v/>
      </c>
      <c r="AZ1132" s="6" t="str">
        <f>+IFERROR(VLOOKUP(AX1132,Auxiliar!$A:$C,2,0),"")</f>
        <v>LATONES</v>
      </c>
      <c r="BA1132" s="7" t="str">
        <f>+IFERROR(VLOOKUP(AX1132,Auxiliar!$A:$C,3,0),"")</f>
        <v>2b 3% | 4b 4% | 6b 5% | 10b 8%  | 385b 0%</v>
      </c>
      <c r="CA1132" s="1">
        <v>10735</v>
      </c>
      <c r="CB1132" s="1" t="s">
        <v>35</v>
      </c>
      <c r="CC1132" s="6">
        <f>+IFERROR(VALUE(RIGHT(Tabla14[[#This Row],[B2B]],6)),"")</f>
        <v>10735</v>
      </c>
      <c r="CD1132" s="6" t="str">
        <f>+IFERROR(VLOOKUP(CB1132,Auxiliar!$A:$C,2,0),"")</f>
        <v>Corona 710cc</v>
      </c>
      <c r="CE1132" s="7" t="str">
        <f>+IFERROR(VLOOKUP(CB1132,Auxiliar!$A:$C,3,0),"")</f>
        <v>1b 10% | 85b 0%</v>
      </c>
      <c r="CM1132" s="1">
        <v>10873</v>
      </c>
      <c r="CN1132" s="1" t="s">
        <v>20</v>
      </c>
      <c r="CO1132" s="6">
        <v>10873</v>
      </c>
      <c r="CP1132" s="6" t="s">
        <v>20</v>
      </c>
      <c r="CQ1132" s="7" t="s">
        <v>21</v>
      </c>
      <c r="CY1132" s="1">
        <v>10873</v>
      </c>
      <c r="CZ1132" s="1" t="s">
        <v>16</v>
      </c>
      <c r="DA1132" s="6">
        <f>+IFERROR(VALUE(RIGHT(Tabla18[[#This Row],[B2B]],6)),"")</f>
        <v>10873</v>
      </c>
      <c r="DB1132" s="6" t="str">
        <f>+IFERROR(VLOOKUP(CZ1132,Auxiliar!$A:$C,2,0),"")</f>
        <v>PREMIUM</v>
      </c>
      <c r="DC1132" s="7" t="str">
        <f>+IFERROR(VLOOKUP(CZ1132,Auxiliar!$A:$C,3,0),"")</f>
        <v>0b 0% | 2b 2% | 5b 3,5% | 10b 5%</v>
      </c>
      <c r="DE1132" s="1">
        <v>10873</v>
      </c>
      <c r="DF1132" s="1" t="s">
        <v>19</v>
      </c>
      <c r="DG1132" s="6">
        <f>+IFERROR(VALUE(RIGHT(Tabla19[[#This Row],[B2B]],6)),"")</f>
        <v>10873</v>
      </c>
      <c r="DH1132" s="6" t="str">
        <f>+IFERROR(VLOOKUP(DF1132,Auxiliar!$A:$C,2,0),"")</f>
        <v>MICHELOB</v>
      </c>
      <c r="DI1132" s="7" t="str">
        <f>+IFERROR(VLOOKUP(DF1132,Auxiliar!$A:$C,3,0),"")</f>
        <v>1b 7% | 3b 22% | 8b 27%</v>
      </c>
      <c r="DK1132" s="1"/>
      <c r="DL1132" s="1"/>
      <c r="DM1132" s="6" t="str">
        <f>+IFERROR(VALUE(RIGHT(Tabla20[[#This Row],[B2B]],6)),"")</f>
        <v/>
      </c>
      <c r="DN1132" s="6" t="str">
        <f>+IFERROR(VLOOKUP(DL1132,Auxiliar!$A:$C,2,0),"")</f>
        <v/>
      </c>
      <c r="DO1132" s="7" t="str">
        <f>+IFERROR(VLOOKUP(DL1132,Auxiliar!$A:$C,3,0),"")</f>
        <v/>
      </c>
      <c r="DQ1132" s="1">
        <v>10706</v>
      </c>
      <c r="DR1132" s="12" t="s">
        <v>24</v>
      </c>
      <c r="DS1132" s="6">
        <f>+IFERROR(VALUE(RIGHT(Tabla21[[#This Row],[B2B]],6)),"")</f>
        <v>10706</v>
      </c>
      <c r="DT1132" s="6" t="str">
        <f>+IFERROR(VLOOKUP(DR1132,Auxiliar!$A:$C,2,0),"")</f>
        <v>CORONA PORRON</v>
      </c>
      <c r="DU1132" s="7" t="str">
        <f>+IFERROR(VLOOKUP(DR1132,Auxiliar!$A:$C,3,0),"")</f>
        <v>1b 5% | 20b 0%</v>
      </c>
      <c r="DW1132" s="1"/>
      <c r="DX1132" s="12"/>
      <c r="DY1132" s="6" t="str">
        <f>+IFERROR(VALUE(RIGHT(Tabla22[[#This Row],[B2B]],6)),"")</f>
        <v/>
      </c>
      <c r="DZ1132" s="6" t="str">
        <f>+IFERROR(VLOOKUP(DX1132,Auxiliar!$A:$C,2,0),"")</f>
        <v/>
      </c>
      <c r="EA1132" s="7" t="str">
        <f>+IFERROR(VLOOKUP(DX1132,Auxiliar!$A:$C,3,0),"")</f>
        <v/>
      </c>
      <c r="EC1132" s="1"/>
      <c r="ED1132" s="12"/>
      <c r="EE1132" s="6" t="str">
        <f>+IFERROR(VALUE(RIGHT(Tabla23[[#This Row],[B2B]],6)),"")</f>
        <v/>
      </c>
      <c r="EF1132" s="6" t="str">
        <f>+IFERROR(VLOOKUP(ED1132,Auxiliar!$A:$C,2,0),"")</f>
        <v/>
      </c>
      <c r="EG1132" s="7" t="str">
        <f>+IFERROR(VLOOKUP(ED1132,Auxiliar!$A:$C,3,0),"")</f>
        <v/>
      </c>
      <c r="EI1132" s="1"/>
      <c r="EJ1132" s="12"/>
      <c r="EK1132" s="6" t="str">
        <f>+IFERROR(VALUE(RIGHT(Tabla24[[#This Row],[B2B]],6)),"")</f>
        <v/>
      </c>
      <c r="EL1132" s="6" t="str">
        <f>+IFERROR(VLOOKUP(EJ1132,Auxiliar!$A:$C,2,0),"")</f>
        <v/>
      </c>
      <c r="EM1132" s="7" t="str">
        <f>+IFERROR(VLOOKUP(EJ1132,Auxiliar!$A:$C,3,0),"")</f>
        <v/>
      </c>
      <c r="EO1132" s="1"/>
      <c r="EP1132" s="12"/>
      <c r="EQ1132" s="6" t="str">
        <f>+IFERROR(VALUE(RIGHT(Tabla25[[#This Row],[B2B]],6)),"")</f>
        <v/>
      </c>
      <c r="ER1132" s="6" t="str">
        <f>+IFERROR(VLOOKUP(EP1132,Auxiliar!$A:$C,2,0),"")</f>
        <v/>
      </c>
      <c r="ES1132" s="7" t="str">
        <f>+IFERROR(VLOOKUP(EP1132,Auxiliar!$A:$C,3,0),"")</f>
        <v/>
      </c>
      <c r="EU1132" s="1"/>
      <c r="EV1132" s="12"/>
      <c r="EW1132" s="6" t="str">
        <f>+IFERROR(VALUE(RIGHT(Tabla26[[#This Row],[B2B]],6)),"")</f>
        <v/>
      </c>
      <c r="EX1132" s="6" t="str">
        <f>+IFERROR(VLOOKUP(EV1132,Auxiliar!$A:$C,2,0),"")</f>
        <v/>
      </c>
      <c r="EY1132" s="7" t="str">
        <f>+IFERROR(VLOOKUP(EV1132,Auxiliar!$A:$C,3,0),"")</f>
        <v/>
      </c>
      <c r="EZ1132" s="1"/>
      <c r="FA1132" s="12"/>
      <c r="FB1132" s="6" t="str">
        <f>+IFERROR(VALUE(RIGHT(Tabla27[[#This Row],[B2B]],6)),"")</f>
        <v/>
      </c>
      <c r="FC1132" s="6" t="str">
        <f>+IFERROR(VLOOKUP(FA1132,Auxiliar!$A:$C,2,0),"")</f>
        <v/>
      </c>
      <c r="FD1132" s="7" t="str">
        <f>+IFERROR(VLOOKUP(FA1132,Auxiliar!$A:$C,3,0),"")</f>
        <v/>
      </c>
      <c r="FE1132" s="1"/>
      <c r="FF1132" s="12"/>
      <c r="FG1132" s="6" t="str">
        <f>+IFERROR(VALUE(RIGHT(Tabla28[[#This Row],[B2B]],6)),"")</f>
        <v/>
      </c>
      <c r="FH1132" s="6" t="str">
        <f>+IFERROR(VLOOKUP(FF1132,Auxiliar!$A:$C,2,0),"")</f>
        <v/>
      </c>
      <c r="FI1132" s="7" t="str">
        <f>+IFERROR(VLOOKUP(FF1132,Auxiliar!$A:$C,3,0),"")</f>
        <v/>
      </c>
      <c r="FJ1132" s="1"/>
      <c r="FK1132" s="12"/>
      <c r="FL1132" s="6" t="str">
        <f>+IFERROR(VALUE(RIGHT(Tabla29[[#This Row],[B2B]],6)),"")</f>
        <v/>
      </c>
      <c r="FM1132" s="6" t="str">
        <f>+IFERROR(VLOOKUP(FK1132,Auxiliar!$A:$C,2,0),"")</f>
        <v/>
      </c>
      <c r="FN1132" s="7" t="str">
        <f>+IFERROR(VLOOKUP(FK1132,Auxiliar!$A:$C,3,0),"")</f>
        <v/>
      </c>
      <c r="FO1132" s="1"/>
      <c r="FP1132" s="12"/>
      <c r="FQ1132" s="6" t="str">
        <f>+IFERROR(VALUE(RIGHT(Tabla30[[#This Row],[B2B]],6)),"")</f>
        <v/>
      </c>
      <c r="FR1132" s="6" t="str">
        <f>+IFERROR(VLOOKUP(FP1132,Auxiliar!$A:$C,2,0),"")</f>
        <v/>
      </c>
      <c r="FS1132" s="7"/>
      <c r="FT1132" s="1"/>
      <c r="FU1132" s="12"/>
      <c r="FV1132" s="6" t="str">
        <f>+IFERROR(VALUE(RIGHT(Tabla31[[#This Row],[B2B]],6)),"")</f>
        <v/>
      </c>
      <c r="FW1132" s="6" t="str">
        <f>+IFERROR(VLOOKUP(FU1132,Auxiliar!$A:$C,2,0),"")</f>
        <v/>
      </c>
      <c r="FX1132" s="7" t="str">
        <f>+IFERROR(VLOOKUP(FU1132,Auxiliar!$A:$C,3,0),"")</f>
        <v/>
      </c>
      <c r="FY1132" s="1"/>
      <c r="FZ1132" s="12"/>
      <c r="GA1132" s="6" t="str">
        <f>+IFERROR(VALUE(RIGHT(Tabla32[[#This Row],[B2B]],6)),"")</f>
        <v/>
      </c>
      <c r="GB1132" s="6" t="str">
        <f>+IFERROR(VLOOKUP(FZ1132,Auxiliar!$A:$C,2,0),"")</f>
        <v/>
      </c>
      <c r="GC1132" s="7" t="str">
        <f>+IFERROR(VLOOKUP(FZ1132,Auxiliar!$A:$C,3,0),"")</f>
        <v/>
      </c>
      <c r="GD1132" s="1"/>
      <c r="GE1132" s="12"/>
      <c r="GF1132" s="6" t="str">
        <f>+IFERROR(VALUE(RIGHT(Tabla33[[#This Row],[B2B]],6)),"")</f>
        <v/>
      </c>
      <c r="GG1132" s="6" t="str">
        <f>+IFERROR(VLOOKUP(GE1132,Auxiliar!$A:$C,2,0),"")</f>
        <v/>
      </c>
      <c r="GH1132" s="7" t="str">
        <f>+IFERROR(VLOOKUP(GE1132,Auxiliar!$A:$C,3,0),"")</f>
        <v/>
      </c>
    </row>
    <row r="1133" spans="37:190" x14ac:dyDescent="0.25">
      <c r="AK1133" s="1">
        <v>20193</v>
      </c>
      <c r="AL1133" s="1" t="s">
        <v>30</v>
      </c>
      <c r="AM1133" s="6">
        <f>+IFERROR(VALUE(RIGHT(Tabla7[[#This Row],[B2B]],6)),"")</f>
        <v>20193</v>
      </c>
      <c r="AN1133" s="6" t="str">
        <f>+IFERROR(VLOOKUP(AL1133,Auxiliar!$A:$C,2,0),"")</f>
        <v>LATONES</v>
      </c>
      <c r="AO1133" s="7" t="str">
        <f>+IFERROR(VLOOKUP(AL1133,Auxiliar!$A:$C,3,0),"")</f>
        <v>1b 4% | 5b 7% | 97b 0%</v>
      </c>
      <c r="AW1133" s="1"/>
      <c r="AX1133" s="1" t="s">
        <v>32</v>
      </c>
      <c r="AY1133" s="6" t="str">
        <f>+IFERROR(VALUE(RIGHT(Tabla9[[#This Row],[B2B]],6)),"")</f>
        <v/>
      </c>
      <c r="AZ1133" s="6" t="str">
        <f>+IFERROR(VLOOKUP(AX1133,Auxiliar!$A:$C,2,0),"")</f>
        <v>LATONES</v>
      </c>
      <c r="BA1133" s="7" t="str">
        <f>+IFERROR(VLOOKUP(AX1133,Auxiliar!$A:$C,3,0),"")</f>
        <v>2b 3% | 4b 4% | 6b 5% | 10b 8%  | 385b 0%</v>
      </c>
      <c r="CA1133" s="1">
        <v>10749</v>
      </c>
      <c r="CB1133" s="1" t="s">
        <v>35</v>
      </c>
      <c r="CC1133" s="6">
        <f>+IFERROR(VALUE(RIGHT(Tabla14[[#This Row],[B2B]],6)),"")</f>
        <v>10749</v>
      </c>
      <c r="CD1133" s="6" t="str">
        <f>+IFERROR(VLOOKUP(CB1133,Auxiliar!$A:$C,2,0),"")</f>
        <v>Corona 710cc</v>
      </c>
      <c r="CE1133" s="7" t="str">
        <f>+IFERROR(VLOOKUP(CB1133,Auxiliar!$A:$C,3,0),"")</f>
        <v>1b 10% | 85b 0%</v>
      </c>
      <c r="CM1133" s="1">
        <v>10879</v>
      </c>
      <c r="CN1133" s="1" t="s">
        <v>20</v>
      </c>
      <c r="CO1133" s="6">
        <v>10879</v>
      </c>
      <c r="CP1133" s="6" t="s">
        <v>20</v>
      </c>
      <c r="CQ1133" s="7" t="s">
        <v>21</v>
      </c>
      <c r="CY1133" s="1">
        <v>10879</v>
      </c>
      <c r="CZ1133" s="1" t="s">
        <v>16</v>
      </c>
      <c r="DA1133" s="6">
        <f>+IFERROR(VALUE(RIGHT(Tabla18[[#This Row],[B2B]],6)),"")</f>
        <v>10879</v>
      </c>
      <c r="DB1133" s="6" t="str">
        <f>+IFERROR(VLOOKUP(CZ1133,Auxiliar!$A:$C,2,0),"")</f>
        <v>PREMIUM</v>
      </c>
      <c r="DC1133" s="7" t="str">
        <f>+IFERROR(VLOOKUP(CZ1133,Auxiliar!$A:$C,3,0),"")</f>
        <v>0b 0% | 2b 2% | 5b 3,5% | 10b 5%</v>
      </c>
      <c r="DE1133" s="1">
        <v>10879</v>
      </c>
      <c r="DF1133" s="1" t="s">
        <v>19</v>
      </c>
      <c r="DG1133" s="6">
        <f>+IFERROR(VALUE(RIGHT(Tabla19[[#This Row],[B2B]],6)),"")</f>
        <v>10879</v>
      </c>
      <c r="DH1133" s="6" t="str">
        <f>+IFERROR(VLOOKUP(DF1133,Auxiliar!$A:$C,2,0),"")</f>
        <v>MICHELOB</v>
      </c>
      <c r="DI1133" s="7" t="str">
        <f>+IFERROR(VLOOKUP(DF1133,Auxiliar!$A:$C,3,0),"")</f>
        <v>1b 7% | 3b 22% | 8b 27%</v>
      </c>
      <c r="DK1133" s="1"/>
      <c r="DL1133" s="1"/>
      <c r="DM1133" s="6" t="str">
        <f>+IFERROR(VALUE(RIGHT(Tabla20[[#This Row],[B2B]],6)),"")</f>
        <v/>
      </c>
      <c r="DN1133" s="6" t="str">
        <f>+IFERROR(VLOOKUP(DL1133,Auxiliar!$A:$C,2,0),"")</f>
        <v/>
      </c>
      <c r="DO1133" s="7" t="str">
        <f>+IFERROR(VLOOKUP(DL1133,Auxiliar!$A:$C,3,0),"")</f>
        <v/>
      </c>
      <c r="DQ1133" s="1">
        <v>10716</v>
      </c>
      <c r="DR1133" s="12" t="s">
        <v>24</v>
      </c>
      <c r="DS1133" s="6">
        <f>+IFERROR(VALUE(RIGHT(Tabla21[[#This Row],[B2B]],6)),"")</f>
        <v>10716</v>
      </c>
      <c r="DT1133" s="6" t="str">
        <f>+IFERROR(VLOOKUP(DR1133,Auxiliar!$A:$C,2,0),"")</f>
        <v>CORONA PORRON</v>
      </c>
      <c r="DU1133" s="7" t="str">
        <f>+IFERROR(VLOOKUP(DR1133,Auxiliar!$A:$C,3,0),"")</f>
        <v>1b 5% | 20b 0%</v>
      </c>
      <c r="DW1133" s="1"/>
      <c r="DX1133" s="12"/>
      <c r="DY1133" s="6" t="str">
        <f>+IFERROR(VALUE(RIGHT(Tabla22[[#This Row],[B2B]],6)),"")</f>
        <v/>
      </c>
      <c r="DZ1133" s="6" t="str">
        <f>+IFERROR(VLOOKUP(DX1133,Auxiliar!$A:$C,2,0),"")</f>
        <v/>
      </c>
      <c r="EA1133" s="7" t="str">
        <f>+IFERROR(VLOOKUP(DX1133,Auxiliar!$A:$C,3,0),"")</f>
        <v/>
      </c>
      <c r="EC1133" s="1"/>
      <c r="ED1133" s="12"/>
      <c r="EE1133" s="6" t="str">
        <f>+IFERROR(VALUE(RIGHT(Tabla23[[#This Row],[B2B]],6)),"")</f>
        <v/>
      </c>
      <c r="EF1133" s="6" t="str">
        <f>+IFERROR(VLOOKUP(ED1133,Auxiliar!$A:$C,2,0),"")</f>
        <v/>
      </c>
      <c r="EG1133" s="7" t="str">
        <f>+IFERROR(VLOOKUP(ED1133,Auxiliar!$A:$C,3,0),"")</f>
        <v/>
      </c>
      <c r="EI1133" s="1"/>
      <c r="EJ1133" s="12"/>
      <c r="EK1133" s="6" t="str">
        <f>+IFERROR(VALUE(RIGHT(Tabla24[[#This Row],[B2B]],6)),"")</f>
        <v/>
      </c>
      <c r="EL1133" s="6" t="str">
        <f>+IFERROR(VLOOKUP(EJ1133,Auxiliar!$A:$C,2,0),"")</f>
        <v/>
      </c>
      <c r="EM1133" s="7" t="str">
        <f>+IFERROR(VLOOKUP(EJ1133,Auxiliar!$A:$C,3,0),"")</f>
        <v/>
      </c>
      <c r="EO1133" s="1"/>
      <c r="EP1133" s="12"/>
      <c r="EQ1133" s="6" t="str">
        <f>+IFERROR(VALUE(RIGHT(Tabla25[[#This Row],[B2B]],6)),"")</f>
        <v/>
      </c>
      <c r="ER1133" s="6" t="str">
        <f>+IFERROR(VLOOKUP(EP1133,Auxiliar!$A:$C,2,0),"")</f>
        <v/>
      </c>
      <c r="ES1133" s="7" t="str">
        <f>+IFERROR(VLOOKUP(EP1133,Auxiliar!$A:$C,3,0),"")</f>
        <v/>
      </c>
      <c r="EU1133" s="1"/>
      <c r="EV1133" s="12"/>
      <c r="EW1133" s="6" t="str">
        <f>+IFERROR(VALUE(RIGHT(Tabla26[[#This Row],[B2B]],6)),"")</f>
        <v/>
      </c>
      <c r="EX1133" s="6" t="str">
        <f>+IFERROR(VLOOKUP(EV1133,Auxiliar!$A:$C,2,0),"")</f>
        <v/>
      </c>
      <c r="EY1133" s="7" t="str">
        <f>+IFERROR(VLOOKUP(EV1133,Auxiliar!$A:$C,3,0),"")</f>
        <v/>
      </c>
      <c r="EZ1133" s="1"/>
      <c r="FA1133" s="12"/>
      <c r="FB1133" s="6" t="str">
        <f>+IFERROR(VALUE(RIGHT(Tabla27[[#This Row],[B2B]],6)),"")</f>
        <v/>
      </c>
      <c r="FC1133" s="6" t="str">
        <f>+IFERROR(VLOOKUP(FA1133,Auxiliar!$A:$C,2,0),"")</f>
        <v/>
      </c>
      <c r="FD1133" s="7" t="str">
        <f>+IFERROR(VLOOKUP(FA1133,Auxiliar!$A:$C,3,0),"")</f>
        <v/>
      </c>
      <c r="FE1133" s="1"/>
      <c r="FF1133" s="12"/>
      <c r="FG1133" s="6" t="str">
        <f>+IFERROR(VALUE(RIGHT(Tabla28[[#This Row],[B2B]],6)),"")</f>
        <v/>
      </c>
      <c r="FH1133" s="6" t="str">
        <f>+IFERROR(VLOOKUP(FF1133,Auxiliar!$A:$C,2,0),"")</f>
        <v/>
      </c>
      <c r="FI1133" s="7" t="str">
        <f>+IFERROR(VLOOKUP(FF1133,Auxiliar!$A:$C,3,0),"")</f>
        <v/>
      </c>
      <c r="FJ1133" s="1"/>
      <c r="FK1133" s="12"/>
      <c r="FL1133" s="6" t="str">
        <f>+IFERROR(VALUE(RIGHT(Tabla29[[#This Row],[B2B]],6)),"")</f>
        <v/>
      </c>
      <c r="FM1133" s="6" t="str">
        <f>+IFERROR(VLOOKUP(FK1133,Auxiliar!$A:$C,2,0),"")</f>
        <v/>
      </c>
      <c r="FN1133" s="7" t="str">
        <f>+IFERROR(VLOOKUP(FK1133,Auxiliar!$A:$C,3,0),"")</f>
        <v/>
      </c>
      <c r="FO1133" s="1"/>
      <c r="FP1133" s="12"/>
      <c r="FQ1133" s="6" t="str">
        <f>+IFERROR(VALUE(RIGHT(Tabla30[[#This Row],[B2B]],6)),"")</f>
        <v/>
      </c>
      <c r="FR1133" s="6" t="str">
        <f>+IFERROR(VLOOKUP(FP1133,Auxiliar!$A:$C,2,0),"")</f>
        <v/>
      </c>
      <c r="FS1133" s="7"/>
      <c r="FT1133" s="1"/>
      <c r="FU1133" s="12"/>
      <c r="FV1133" s="6" t="str">
        <f>+IFERROR(VALUE(RIGHT(Tabla31[[#This Row],[B2B]],6)),"")</f>
        <v/>
      </c>
      <c r="FW1133" s="6" t="str">
        <f>+IFERROR(VLOOKUP(FU1133,Auxiliar!$A:$C,2,0),"")</f>
        <v/>
      </c>
      <c r="FX1133" s="7" t="str">
        <f>+IFERROR(VLOOKUP(FU1133,Auxiliar!$A:$C,3,0),"")</f>
        <v/>
      </c>
      <c r="FY1133" s="1"/>
      <c r="FZ1133" s="12"/>
      <c r="GA1133" s="6" t="str">
        <f>+IFERROR(VALUE(RIGHT(Tabla32[[#This Row],[B2B]],6)),"")</f>
        <v/>
      </c>
      <c r="GB1133" s="6" t="str">
        <f>+IFERROR(VLOOKUP(FZ1133,Auxiliar!$A:$C,2,0),"")</f>
        <v/>
      </c>
      <c r="GC1133" s="7" t="str">
        <f>+IFERROR(VLOOKUP(FZ1133,Auxiliar!$A:$C,3,0),"")</f>
        <v/>
      </c>
      <c r="GD1133" s="1"/>
      <c r="GE1133" s="12"/>
      <c r="GF1133" s="6" t="str">
        <f>+IFERROR(VALUE(RIGHT(Tabla33[[#This Row],[B2B]],6)),"")</f>
        <v/>
      </c>
      <c r="GG1133" s="6" t="str">
        <f>+IFERROR(VLOOKUP(GE1133,Auxiliar!$A:$C,2,0),"")</f>
        <v/>
      </c>
      <c r="GH1133" s="7" t="str">
        <f>+IFERROR(VLOOKUP(GE1133,Auxiliar!$A:$C,3,0),"")</f>
        <v/>
      </c>
    </row>
    <row r="1134" spans="37:190" x14ac:dyDescent="0.25">
      <c r="AK1134" s="1">
        <v>20197</v>
      </c>
      <c r="AL1134" s="1" t="s">
        <v>30</v>
      </c>
      <c r="AM1134" s="6">
        <f>+IFERROR(VALUE(RIGHT(Tabla7[[#This Row],[B2B]],6)),"")</f>
        <v>20197</v>
      </c>
      <c r="AN1134" s="6" t="str">
        <f>+IFERROR(VLOOKUP(AL1134,Auxiliar!$A:$C,2,0),"")</f>
        <v>LATONES</v>
      </c>
      <c r="AO1134" s="7" t="str">
        <f>+IFERROR(VLOOKUP(AL1134,Auxiliar!$A:$C,3,0),"")</f>
        <v>1b 4% | 5b 7% | 97b 0%</v>
      </c>
      <c r="AW1134" s="1"/>
      <c r="AX1134" s="1" t="s">
        <v>32</v>
      </c>
      <c r="AY1134" s="6" t="str">
        <f>+IFERROR(VALUE(RIGHT(Tabla9[[#This Row],[B2B]],6)),"")</f>
        <v/>
      </c>
      <c r="AZ1134" s="6" t="str">
        <f>+IFERROR(VLOOKUP(AX1134,Auxiliar!$A:$C,2,0),"")</f>
        <v>LATONES</v>
      </c>
      <c r="BA1134" s="7" t="str">
        <f>+IFERROR(VLOOKUP(AX1134,Auxiliar!$A:$C,3,0),"")</f>
        <v>2b 3% | 4b 4% | 6b 5% | 10b 8%  | 385b 0%</v>
      </c>
      <c r="CA1134" s="1">
        <v>10761</v>
      </c>
      <c r="CB1134" s="1" t="s">
        <v>35</v>
      </c>
      <c r="CC1134" s="6">
        <f>+IFERROR(VALUE(RIGHT(Tabla14[[#This Row],[B2B]],6)),"")</f>
        <v>10761</v>
      </c>
      <c r="CD1134" s="6" t="str">
        <f>+IFERROR(VLOOKUP(CB1134,Auxiliar!$A:$C,2,0),"")</f>
        <v>Corona 710cc</v>
      </c>
      <c r="CE1134" s="7" t="str">
        <f>+IFERROR(VLOOKUP(CB1134,Auxiliar!$A:$C,3,0),"")</f>
        <v>1b 10% | 85b 0%</v>
      </c>
      <c r="CM1134" s="1">
        <v>10888</v>
      </c>
      <c r="CN1134" s="1" t="s">
        <v>20</v>
      </c>
      <c r="CO1134" s="6">
        <v>10888</v>
      </c>
      <c r="CP1134" s="6" t="s">
        <v>20</v>
      </c>
      <c r="CQ1134" s="7" t="s">
        <v>21</v>
      </c>
      <c r="CY1134" s="1">
        <v>10888</v>
      </c>
      <c r="CZ1134" s="1" t="s">
        <v>16</v>
      </c>
      <c r="DA1134" s="6">
        <f>+IFERROR(VALUE(RIGHT(Tabla18[[#This Row],[B2B]],6)),"")</f>
        <v>10888</v>
      </c>
      <c r="DB1134" s="6" t="str">
        <f>+IFERROR(VLOOKUP(CZ1134,Auxiliar!$A:$C,2,0),"")</f>
        <v>PREMIUM</v>
      </c>
      <c r="DC1134" s="7" t="str">
        <f>+IFERROR(VLOOKUP(CZ1134,Auxiliar!$A:$C,3,0),"")</f>
        <v>0b 0% | 2b 2% | 5b 3,5% | 10b 5%</v>
      </c>
      <c r="DE1134" s="1">
        <v>10888</v>
      </c>
      <c r="DF1134" s="1" t="s">
        <v>19</v>
      </c>
      <c r="DG1134" s="6">
        <f>+IFERROR(VALUE(RIGHT(Tabla19[[#This Row],[B2B]],6)),"")</f>
        <v>10888</v>
      </c>
      <c r="DH1134" s="6" t="str">
        <f>+IFERROR(VLOOKUP(DF1134,Auxiliar!$A:$C,2,0),"")</f>
        <v>MICHELOB</v>
      </c>
      <c r="DI1134" s="7" t="str">
        <f>+IFERROR(VLOOKUP(DF1134,Auxiliar!$A:$C,3,0),"")</f>
        <v>1b 7% | 3b 22% | 8b 27%</v>
      </c>
      <c r="DK1134" s="1"/>
      <c r="DL1134" s="1"/>
      <c r="DM1134" s="6" t="str">
        <f>+IFERROR(VALUE(RIGHT(Tabla20[[#This Row],[B2B]],6)),"")</f>
        <v/>
      </c>
      <c r="DN1134" s="6" t="str">
        <f>+IFERROR(VLOOKUP(DL1134,Auxiliar!$A:$C,2,0),"")</f>
        <v/>
      </c>
      <c r="DO1134" s="7" t="str">
        <f>+IFERROR(VLOOKUP(DL1134,Auxiliar!$A:$C,3,0),"")</f>
        <v/>
      </c>
      <c r="DQ1134" s="1">
        <v>10735</v>
      </c>
      <c r="DR1134" s="12" t="s">
        <v>24</v>
      </c>
      <c r="DS1134" s="6">
        <f>+IFERROR(VALUE(RIGHT(Tabla21[[#This Row],[B2B]],6)),"")</f>
        <v>10735</v>
      </c>
      <c r="DT1134" s="6" t="str">
        <f>+IFERROR(VLOOKUP(DR1134,Auxiliar!$A:$C,2,0),"")</f>
        <v>CORONA PORRON</v>
      </c>
      <c r="DU1134" s="7" t="str">
        <f>+IFERROR(VLOOKUP(DR1134,Auxiliar!$A:$C,3,0),"")</f>
        <v>1b 5% | 20b 0%</v>
      </c>
      <c r="DW1134" s="1"/>
      <c r="DX1134" s="12"/>
      <c r="DY1134" s="6" t="str">
        <f>+IFERROR(VALUE(RIGHT(Tabla22[[#This Row],[B2B]],6)),"")</f>
        <v/>
      </c>
      <c r="DZ1134" s="6" t="str">
        <f>+IFERROR(VLOOKUP(DX1134,Auxiliar!$A:$C,2,0),"")</f>
        <v/>
      </c>
      <c r="EA1134" s="7" t="str">
        <f>+IFERROR(VLOOKUP(DX1134,Auxiliar!$A:$C,3,0),"")</f>
        <v/>
      </c>
      <c r="EC1134" s="1"/>
      <c r="ED1134" s="12"/>
      <c r="EE1134" s="6" t="str">
        <f>+IFERROR(VALUE(RIGHT(Tabla23[[#This Row],[B2B]],6)),"")</f>
        <v/>
      </c>
      <c r="EF1134" s="6" t="str">
        <f>+IFERROR(VLOOKUP(ED1134,Auxiliar!$A:$C,2,0),"")</f>
        <v/>
      </c>
      <c r="EG1134" s="7" t="str">
        <f>+IFERROR(VLOOKUP(ED1134,Auxiliar!$A:$C,3,0),"")</f>
        <v/>
      </c>
      <c r="EI1134" s="1"/>
      <c r="EJ1134" s="12"/>
      <c r="EK1134" s="6" t="str">
        <f>+IFERROR(VALUE(RIGHT(Tabla24[[#This Row],[B2B]],6)),"")</f>
        <v/>
      </c>
      <c r="EL1134" s="6" t="str">
        <f>+IFERROR(VLOOKUP(EJ1134,Auxiliar!$A:$C,2,0),"")</f>
        <v/>
      </c>
      <c r="EM1134" s="7" t="str">
        <f>+IFERROR(VLOOKUP(EJ1134,Auxiliar!$A:$C,3,0),"")</f>
        <v/>
      </c>
      <c r="EO1134" s="1"/>
      <c r="EP1134" s="12"/>
      <c r="EQ1134" s="6" t="str">
        <f>+IFERROR(VALUE(RIGHT(Tabla25[[#This Row],[B2B]],6)),"")</f>
        <v/>
      </c>
      <c r="ER1134" s="6" t="str">
        <f>+IFERROR(VLOOKUP(EP1134,Auxiliar!$A:$C,2,0),"")</f>
        <v/>
      </c>
      <c r="ES1134" s="7" t="str">
        <f>+IFERROR(VLOOKUP(EP1134,Auxiliar!$A:$C,3,0),"")</f>
        <v/>
      </c>
      <c r="EU1134" s="1"/>
      <c r="EV1134" s="12"/>
      <c r="EW1134" s="6" t="str">
        <f>+IFERROR(VALUE(RIGHT(Tabla26[[#This Row],[B2B]],6)),"")</f>
        <v/>
      </c>
      <c r="EX1134" s="6" t="str">
        <f>+IFERROR(VLOOKUP(EV1134,Auxiliar!$A:$C,2,0),"")</f>
        <v/>
      </c>
      <c r="EY1134" s="7" t="str">
        <f>+IFERROR(VLOOKUP(EV1134,Auxiliar!$A:$C,3,0),"")</f>
        <v/>
      </c>
      <c r="EZ1134" s="1"/>
      <c r="FA1134" s="12"/>
      <c r="FB1134" s="6" t="str">
        <f>+IFERROR(VALUE(RIGHT(Tabla27[[#This Row],[B2B]],6)),"")</f>
        <v/>
      </c>
      <c r="FC1134" s="6" t="str">
        <f>+IFERROR(VLOOKUP(FA1134,Auxiliar!$A:$C,2,0),"")</f>
        <v/>
      </c>
      <c r="FD1134" s="7" t="str">
        <f>+IFERROR(VLOOKUP(FA1134,Auxiliar!$A:$C,3,0),"")</f>
        <v/>
      </c>
      <c r="FE1134" s="1"/>
      <c r="FF1134" s="12"/>
      <c r="FG1134" s="6" t="str">
        <f>+IFERROR(VALUE(RIGHT(Tabla28[[#This Row],[B2B]],6)),"")</f>
        <v/>
      </c>
      <c r="FH1134" s="6" t="str">
        <f>+IFERROR(VLOOKUP(FF1134,Auxiliar!$A:$C,2,0),"")</f>
        <v/>
      </c>
      <c r="FI1134" s="7" t="str">
        <f>+IFERROR(VLOOKUP(FF1134,Auxiliar!$A:$C,3,0),"")</f>
        <v/>
      </c>
      <c r="FJ1134" s="1"/>
      <c r="FK1134" s="12"/>
      <c r="FL1134" s="6" t="str">
        <f>+IFERROR(VALUE(RIGHT(Tabla29[[#This Row],[B2B]],6)),"")</f>
        <v/>
      </c>
      <c r="FM1134" s="6" t="str">
        <f>+IFERROR(VLOOKUP(FK1134,Auxiliar!$A:$C,2,0),"")</f>
        <v/>
      </c>
      <c r="FN1134" s="7" t="str">
        <f>+IFERROR(VLOOKUP(FK1134,Auxiliar!$A:$C,3,0),"")</f>
        <v/>
      </c>
      <c r="FO1134" s="1"/>
      <c r="FP1134" s="12"/>
      <c r="FQ1134" s="6" t="str">
        <f>+IFERROR(VALUE(RIGHT(Tabla30[[#This Row],[B2B]],6)),"")</f>
        <v/>
      </c>
      <c r="FR1134" s="6" t="str">
        <f>+IFERROR(VLOOKUP(FP1134,Auxiliar!$A:$C,2,0),"")</f>
        <v/>
      </c>
      <c r="FS1134" s="7"/>
      <c r="FT1134" s="1"/>
      <c r="FU1134" s="12"/>
      <c r="FV1134" s="6" t="str">
        <f>+IFERROR(VALUE(RIGHT(Tabla31[[#This Row],[B2B]],6)),"")</f>
        <v/>
      </c>
      <c r="FW1134" s="6" t="str">
        <f>+IFERROR(VLOOKUP(FU1134,Auxiliar!$A:$C,2,0),"")</f>
        <v/>
      </c>
      <c r="FX1134" s="7" t="str">
        <f>+IFERROR(VLOOKUP(FU1134,Auxiliar!$A:$C,3,0),"")</f>
        <v/>
      </c>
      <c r="FY1134" s="1"/>
      <c r="FZ1134" s="12"/>
      <c r="GA1134" s="6" t="str">
        <f>+IFERROR(VALUE(RIGHT(Tabla32[[#This Row],[B2B]],6)),"")</f>
        <v/>
      </c>
      <c r="GB1134" s="6" t="str">
        <f>+IFERROR(VLOOKUP(FZ1134,Auxiliar!$A:$C,2,0),"")</f>
        <v/>
      </c>
      <c r="GC1134" s="7" t="str">
        <f>+IFERROR(VLOOKUP(FZ1134,Auxiliar!$A:$C,3,0),"")</f>
        <v/>
      </c>
      <c r="GD1134" s="1"/>
      <c r="GE1134" s="12"/>
      <c r="GF1134" s="6" t="str">
        <f>+IFERROR(VALUE(RIGHT(Tabla33[[#This Row],[B2B]],6)),"")</f>
        <v/>
      </c>
      <c r="GG1134" s="6" t="str">
        <f>+IFERROR(VLOOKUP(GE1134,Auxiliar!$A:$C,2,0),"")</f>
        <v/>
      </c>
      <c r="GH1134" s="7" t="str">
        <f>+IFERROR(VLOOKUP(GE1134,Auxiliar!$A:$C,3,0),"")</f>
        <v/>
      </c>
    </row>
    <row r="1135" spans="37:190" x14ac:dyDescent="0.25">
      <c r="AK1135" s="1">
        <v>20202</v>
      </c>
      <c r="AL1135" s="1" t="s">
        <v>30</v>
      </c>
      <c r="AM1135" s="6">
        <f>+IFERROR(VALUE(RIGHT(Tabla7[[#This Row],[B2B]],6)),"")</f>
        <v>20202</v>
      </c>
      <c r="AN1135" s="6" t="str">
        <f>+IFERROR(VLOOKUP(AL1135,Auxiliar!$A:$C,2,0),"")</f>
        <v>LATONES</v>
      </c>
      <c r="AO1135" s="7" t="str">
        <f>+IFERROR(VLOOKUP(AL1135,Auxiliar!$A:$C,3,0),"")</f>
        <v>1b 4% | 5b 7% | 97b 0%</v>
      </c>
      <c r="AW1135" s="1"/>
      <c r="AX1135" s="1" t="s">
        <v>32</v>
      </c>
      <c r="AY1135" s="6" t="str">
        <f>+IFERROR(VALUE(RIGHT(Tabla9[[#This Row],[B2B]],6)),"")</f>
        <v/>
      </c>
      <c r="AZ1135" s="6" t="str">
        <f>+IFERROR(VLOOKUP(AX1135,Auxiliar!$A:$C,2,0),"")</f>
        <v>LATONES</v>
      </c>
      <c r="BA1135" s="7" t="str">
        <f>+IFERROR(VLOOKUP(AX1135,Auxiliar!$A:$C,3,0),"")</f>
        <v>2b 3% | 4b 4% | 6b 5% | 10b 8%  | 385b 0%</v>
      </c>
      <c r="CA1135" s="1">
        <v>10778</v>
      </c>
      <c r="CB1135" s="1" t="s">
        <v>35</v>
      </c>
      <c r="CC1135" s="6">
        <f>+IFERROR(VALUE(RIGHT(Tabla14[[#This Row],[B2B]],6)),"")</f>
        <v>10778</v>
      </c>
      <c r="CD1135" s="6" t="str">
        <f>+IFERROR(VLOOKUP(CB1135,Auxiliar!$A:$C,2,0),"")</f>
        <v>Corona 710cc</v>
      </c>
      <c r="CE1135" s="7" t="str">
        <f>+IFERROR(VLOOKUP(CB1135,Auxiliar!$A:$C,3,0),"")</f>
        <v>1b 10% | 85b 0%</v>
      </c>
      <c r="CM1135" s="1">
        <v>10912</v>
      </c>
      <c r="CN1135" s="1" t="s">
        <v>20</v>
      </c>
      <c r="CO1135" s="6">
        <v>10912</v>
      </c>
      <c r="CP1135" s="6" t="s">
        <v>20</v>
      </c>
      <c r="CQ1135" s="7" t="s">
        <v>21</v>
      </c>
      <c r="CY1135" s="1">
        <v>10912</v>
      </c>
      <c r="CZ1135" s="1" t="s">
        <v>16</v>
      </c>
      <c r="DA1135" s="6">
        <f>+IFERROR(VALUE(RIGHT(Tabla18[[#This Row],[B2B]],6)),"")</f>
        <v>10912</v>
      </c>
      <c r="DB1135" s="6" t="str">
        <f>+IFERROR(VLOOKUP(CZ1135,Auxiliar!$A:$C,2,0),"")</f>
        <v>PREMIUM</v>
      </c>
      <c r="DC1135" s="7" t="str">
        <f>+IFERROR(VLOOKUP(CZ1135,Auxiliar!$A:$C,3,0),"")</f>
        <v>0b 0% | 2b 2% | 5b 3,5% | 10b 5%</v>
      </c>
      <c r="DE1135" s="1">
        <v>10912</v>
      </c>
      <c r="DF1135" s="1" t="s">
        <v>19</v>
      </c>
      <c r="DG1135" s="6">
        <f>+IFERROR(VALUE(RIGHT(Tabla19[[#This Row],[B2B]],6)),"")</f>
        <v>10912</v>
      </c>
      <c r="DH1135" s="6" t="str">
        <f>+IFERROR(VLOOKUP(DF1135,Auxiliar!$A:$C,2,0),"")</f>
        <v>MICHELOB</v>
      </c>
      <c r="DI1135" s="7" t="str">
        <f>+IFERROR(VLOOKUP(DF1135,Auxiliar!$A:$C,3,0),"")</f>
        <v>1b 7% | 3b 22% | 8b 27%</v>
      </c>
      <c r="DK1135" s="1"/>
      <c r="DL1135" s="1"/>
      <c r="DM1135" s="6" t="str">
        <f>+IFERROR(VALUE(RIGHT(Tabla20[[#This Row],[B2B]],6)),"")</f>
        <v/>
      </c>
      <c r="DN1135" s="6" t="str">
        <f>+IFERROR(VLOOKUP(DL1135,Auxiliar!$A:$C,2,0),"")</f>
        <v/>
      </c>
      <c r="DO1135" s="7" t="str">
        <f>+IFERROR(VLOOKUP(DL1135,Auxiliar!$A:$C,3,0),"")</f>
        <v/>
      </c>
      <c r="DQ1135" s="1">
        <v>10749</v>
      </c>
      <c r="DR1135" s="12" t="s">
        <v>24</v>
      </c>
      <c r="DS1135" s="6">
        <f>+IFERROR(VALUE(RIGHT(Tabla21[[#This Row],[B2B]],6)),"")</f>
        <v>10749</v>
      </c>
      <c r="DT1135" s="6" t="str">
        <f>+IFERROR(VLOOKUP(DR1135,Auxiliar!$A:$C,2,0),"")</f>
        <v>CORONA PORRON</v>
      </c>
      <c r="DU1135" s="7" t="str">
        <f>+IFERROR(VLOOKUP(DR1135,Auxiliar!$A:$C,3,0),"")</f>
        <v>1b 5% | 20b 0%</v>
      </c>
      <c r="DW1135" s="1"/>
      <c r="DX1135" s="12"/>
      <c r="DY1135" s="6" t="str">
        <f>+IFERROR(VALUE(RIGHT(Tabla22[[#This Row],[B2B]],6)),"")</f>
        <v/>
      </c>
      <c r="DZ1135" s="6" t="str">
        <f>+IFERROR(VLOOKUP(DX1135,Auxiliar!$A:$C,2,0),"")</f>
        <v/>
      </c>
      <c r="EA1135" s="7" t="str">
        <f>+IFERROR(VLOOKUP(DX1135,Auxiliar!$A:$C,3,0),"")</f>
        <v/>
      </c>
      <c r="EC1135" s="1"/>
      <c r="ED1135" s="12"/>
      <c r="EE1135" s="6" t="str">
        <f>+IFERROR(VALUE(RIGHT(Tabla23[[#This Row],[B2B]],6)),"")</f>
        <v/>
      </c>
      <c r="EF1135" s="6" t="str">
        <f>+IFERROR(VLOOKUP(ED1135,Auxiliar!$A:$C,2,0),"")</f>
        <v/>
      </c>
      <c r="EG1135" s="7" t="str">
        <f>+IFERROR(VLOOKUP(ED1135,Auxiliar!$A:$C,3,0),"")</f>
        <v/>
      </c>
      <c r="EI1135" s="1"/>
      <c r="EJ1135" s="12"/>
      <c r="EK1135" s="6" t="str">
        <f>+IFERROR(VALUE(RIGHT(Tabla24[[#This Row],[B2B]],6)),"")</f>
        <v/>
      </c>
      <c r="EL1135" s="6" t="str">
        <f>+IFERROR(VLOOKUP(EJ1135,Auxiliar!$A:$C,2,0),"")</f>
        <v/>
      </c>
      <c r="EM1135" s="7" t="str">
        <f>+IFERROR(VLOOKUP(EJ1135,Auxiliar!$A:$C,3,0),"")</f>
        <v/>
      </c>
      <c r="EO1135" s="1"/>
      <c r="EP1135" s="12"/>
      <c r="EQ1135" s="6" t="str">
        <f>+IFERROR(VALUE(RIGHT(Tabla25[[#This Row],[B2B]],6)),"")</f>
        <v/>
      </c>
      <c r="ER1135" s="6" t="str">
        <f>+IFERROR(VLOOKUP(EP1135,Auxiliar!$A:$C,2,0),"")</f>
        <v/>
      </c>
      <c r="ES1135" s="7" t="str">
        <f>+IFERROR(VLOOKUP(EP1135,Auxiliar!$A:$C,3,0),"")</f>
        <v/>
      </c>
      <c r="EU1135" s="1"/>
      <c r="EV1135" s="12"/>
      <c r="EW1135" s="6" t="str">
        <f>+IFERROR(VALUE(RIGHT(Tabla26[[#This Row],[B2B]],6)),"")</f>
        <v/>
      </c>
      <c r="EX1135" s="6" t="str">
        <f>+IFERROR(VLOOKUP(EV1135,Auxiliar!$A:$C,2,0),"")</f>
        <v/>
      </c>
      <c r="EY1135" s="7" t="str">
        <f>+IFERROR(VLOOKUP(EV1135,Auxiliar!$A:$C,3,0),"")</f>
        <v/>
      </c>
      <c r="EZ1135" s="1"/>
      <c r="FA1135" s="12"/>
      <c r="FB1135" s="6" t="str">
        <f>+IFERROR(VALUE(RIGHT(Tabla27[[#This Row],[B2B]],6)),"")</f>
        <v/>
      </c>
      <c r="FC1135" s="6" t="str">
        <f>+IFERROR(VLOOKUP(FA1135,Auxiliar!$A:$C,2,0),"")</f>
        <v/>
      </c>
      <c r="FD1135" s="7" t="str">
        <f>+IFERROR(VLOOKUP(FA1135,Auxiliar!$A:$C,3,0),"")</f>
        <v/>
      </c>
      <c r="FE1135" s="1"/>
      <c r="FF1135" s="12"/>
      <c r="FG1135" s="6" t="str">
        <f>+IFERROR(VALUE(RIGHT(Tabla28[[#This Row],[B2B]],6)),"")</f>
        <v/>
      </c>
      <c r="FH1135" s="6" t="str">
        <f>+IFERROR(VLOOKUP(FF1135,Auxiliar!$A:$C,2,0),"")</f>
        <v/>
      </c>
      <c r="FI1135" s="7" t="str">
        <f>+IFERROR(VLOOKUP(FF1135,Auxiliar!$A:$C,3,0),"")</f>
        <v/>
      </c>
      <c r="FJ1135" s="1"/>
      <c r="FK1135" s="12"/>
      <c r="FL1135" s="6" t="str">
        <f>+IFERROR(VALUE(RIGHT(Tabla29[[#This Row],[B2B]],6)),"")</f>
        <v/>
      </c>
      <c r="FM1135" s="6" t="str">
        <f>+IFERROR(VLOOKUP(FK1135,Auxiliar!$A:$C,2,0),"")</f>
        <v/>
      </c>
      <c r="FN1135" s="7" t="str">
        <f>+IFERROR(VLOOKUP(FK1135,Auxiliar!$A:$C,3,0),"")</f>
        <v/>
      </c>
      <c r="FO1135" s="1"/>
      <c r="FP1135" s="12"/>
      <c r="FQ1135" s="6" t="str">
        <f>+IFERROR(VALUE(RIGHT(Tabla30[[#This Row],[B2B]],6)),"")</f>
        <v/>
      </c>
      <c r="FR1135" s="6" t="str">
        <f>+IFERROR(VLOOKUP(FP1135,Auxiliar!$A:$C,2,0),"")</f>
        <v/>
      </c>
      <c r="FS1135" s="7"/>
      <c r="FT1135" s="1"/>
      <c r="FU1135" s="12"/>
      <c r="FV1135" s="6" t="str">
        <f>+IFERROR(VALUE(RIGHT(Tabla31[[#This Row],[B2B]],6)),"")</f>
        <v/>
      </c>
      <c r="FW1135" s="6" t="str">
        <f>+IFERROR(VLOOKUP(FU1135,Auxiliar!$A:$C,2,0),"")</f>
        <v/>
      </c>
      <c r="FX1135" s="7" t="str">
        <f>+IFERROR(VLOOKUP(FU1135,Auxiliar!$A:$C,3,0),"")</f>
        <v/>
      </c>
      <c r="FY1135" s="1"/>
      <c r="FZ1135" s="12"/>
      <c r="GA1135" s="6" t="str">
        <f>+IFERROR(VALUE(RIGHT(Tabla32[[#This Row],[B2B]],6)),"")</f>
        <v/>
      </c>
      <c r="GB1135" s="6" t="str">
        <f>+IFERROR(VLOOKUP(FZ1135,Auxiliar!$A:$C,2,0),"")</f>
        <v/>
      </c>
      <c r="GC1135" s="7" t="str">
        <f>+IFERROR(VLOOKUP(FZ1135,Auxiliar!$A:$C,3,0),"")</f>
        <v/>
      </c>
      <c r="GD1135" s="1"/>
      <c r="GE1135" s="12"/>
      <c r="GF1135" s="6" t="str">
        <f>+IFERROR(VALUE(RIGHT(Tabla33[[#This Row],[B2B]],6)),"")</f>
        <v/>
      </c>
      <c r="GG1135" s="6" t="str">
        <f>+IFERROR(VLOOKUP(GE1135,Auxiliar!$A:$C,2,0),"")</f>
        <v/>
      </c>
      <c r="GH1135" s="7" t="str">
        <f>+IFERROR(VLOOKUP(GE1135,Auxiliar!$A:$C,3,0),"")</f>
        <v/>
      </c>
    </row>
    <row r="1136" spans="37:190" x14ac:dyDescent="0.25">
      <c r="AK1136" s="1">
        <v>20204</v>
      </c>
      <c r="AL1136" s="1" t="s">
        <v>30</v>
      </c>
      <c r="AM1136" s="6">
        <f>+IFERROR(VALUE(RIGHT(Tabla7[[#This Row],[B2B]],6)),"")</f>
        <v>20204</v>
      </c>
      <c r="AN1136" s="6" t="str">
        <f>+IFERROR(VLOOKUP(AL1136,Auxiliar!$A:$C,2,0),"")</f>
        <v>LATONES</v>
      </c>
      <c r="AO1136" s="7" t="str">
        <f>+IFERROR(VLOOKUP(AL1136,Auxiliar!$A:$C,3,0),"")</f>
        <v>1b 4% | 5b 7% | 97b 0%</v>
      </c>
      <c r="AW1136" s="1"/>
      <c r="AX1136" s="1" t="s">
        <v>32</v>
      </c>
      <c r="AY1136" s="6" t="str">
        <f>+IFERROR(VALUE(RIGHT(Tabla9[[#This Row],[B2B]],6)),"")</f>
        <v/>
      </c>
      <c r="AZ1136" s="6" t="str">
        <f>+IFERROR(VLOOKUP(AX1136,Auxiliar!$A:$C,2,0),"")</f>
        <v>LATONES</v>
      </c>
      <c r="BA1136" s="7" t="str">
        <f>+IFERROR(VLOOKUP(AX1136,Auxiliar!$A:$C,3,0),"")</f>
        <v>2b 3% | 4b 4% | 6b 5% | 10b 8%  | 385b 0%</v>
      </c>
      <c r="CA1136" s="1">
        <v>10781</v>
      </c>
      <c r="CB1136" s="1" t="s">
        <v>35</v>
      </c>
      <c r="CC1136" s="6">
        <f>+IFERROR(VALUE(RIGHT(Tabla14[[#This Row],[B2B]],6)),"")</f>
        <v>10781</v>
      </c>
      <c r="CD1136" s="6" t="str">
        <f>+IFERROR(VLOOKUP(CB1136,Auxiliar!$A:$C,2,0),"")</f>
        <v>Corona 710cc</v>
      </c>
      <c r="CE1136" s="7" t="str">
        <f>+IFERROR(VLOOKUP(CB1136,Auxiliar!$A:$C,3,0),"")</f>
        <v>1b 10% | 85b 0%</v>
      </c>
      <c r="CM1136" s="1">
        <v>10917</v>
      </c>
      <c r="CN1136" s="1" t="s">
        <v>20</v>
      </c>
      <c r="CO1136" s="6">
        <v>10917</v>
      </c>
      <c r="CP1136" s="6" t="s">
        <v>20</v>
      </c>
      <c r="CQ1136" s="7" t="s">
        <v>21</v>
      </c>
      <c r="CY1136" s="1">
        <v>10917</v>
      </c>
      <c r="CZ1136" s="1" t="s">
        <v>16</v>
      </c>
      <c r="DA1136" s="6">
        <f>+IFERROR(VALUE(RIGHT(Tabla18[[#This Row],[B2B]],6)),"")</f>
        <v>10917</v>
      </c>
      <c r="DB1136" s="6" t="str">
        <f>+IFERROR(VLOOKUP(CZ1136,Auxiliar!$A:$C,2,0),"")</f>
        <v>PREMIUM</v>
      </c>
      <c r="DC1136" s="7" t="str">
        <f>+IFERROR(VLOOKUP(CZ1136,Auxiliar!$A:$C,3,0),"")</f>
        <v>0b 0% | 2b 2% | 5b 3,5% | 10b 5%</v>
      </c>
      <c r="DE1136" s="1">
        <v>10917</v>
      </c>
      <c r="DF1136" s="1" t="s">
        <v>19</v>
      </c>
      <c r="DG1136" s="6">
        <f>+IFERROR(VALUE(RIGHT(Tabla19[[#This Row],[B2B]],6)),"")</f>
        <v>10917</v>
      </c>
      <c r="DH1136" s="6" t="str">
        <f>+IFERROR(VLOOKUP(DF1136,Auxiliar!$A:$C,2,0),"")</f>
        <v>MICHELOB</v>
      </c>
      <c r="DI1136" s="7" t="str">
        <f>+IFERROR(VLOOKUP(DF1136,Auxiliar!$A:$C,3,0),"")</f>
        <v>1b 7% | 3b 22% | 8b 27%</v>
      </c>
      <c r="DK1136" s="1"/>
      <c r="DL1136" s="1"/>
      <c r="DM1136" s="6" t="str">
        <f>+IFERROR(VALUE(RIGHT(Tabla20[[#This Row],[B2B]],6)),"")</f>
        <v/>
      </c>
      <c r="DN1136" s="6" t="str">
        <f>+IFERROR(VLOOKUP(DL1136,Auxiliar!$A:$C,2,0),"")</f>
        <v/>
      </c>
      <c r="DO1136" s="7" t="str">
        <f>+IFERROR(VLOOKUP(DL1136,Auxiliar!$A:$C,3,0),"")</f>
        <v/>
      </c>
      <c r="DQ1136" s="1">
        <v>10761</v>
      </c>
      <c r="DR1136" s="12" t="s">
        <v>24</v>
      </c>
      <c r="DS1136" s="6">
        <f>+IFERROR(VALUE(RIGHT(Tabla21[[#This Row],[B2B]],6)),"")</f>
        <v>10761</v>
      </c>
      <c r="DT1136" s="6" t="str">
        <f>+IFERROR(VLOOKUP(DR1136,Auxiliar!$A:$C,2,0),"")</f>
        <v>CORONA PORRON</v>
      </c>
      <c r="DU1136" s="7" t="str">
        <f>+IFERROR(VLOOKUP(DR1136,Auxiliar!$A:$C,3,0),"")</f>
        <v>1b 5% | 20b 0%</v>
      </c>
      <c r="DW1136" s="1"/>
      <c r="DX1136" s="12"/>
      <c r="DY1136" s="6" t="str">
        <f>+IFERROR(VALUE(RIGHT(Tabla22[[#This Row],[B2B]],6)),"")</f>
        <v/>
      </c>
      <c r="DZ1136" s="6" t="str">
        <f>+IFERROR(VLOOKUP(DX1136,Auxiliar!$A:$C,2,0),"")</f>
        <v/>
      </c>
      <c r="EA1136" s="7" t="str">
        <f>+IFERROR(VLOOKUP(DX1136,Auxiliar!$A:$C,3,0),"")</f>
        <v/>
      </c>
      <c r="EC1136" s="1"/>
      <c r="ED1136" s="12"/>
      <c r="EE1136" s="6" t="str">
        <f>+IFERROR(VALUE(RIGHT(Tabla23[[#This Row],[B2B]],6)),"")</f>
        <v/>
      </c>
      <c r="EF1136" s="6" t="str">
        <f>+IFERROR(VLOOKUP(ED1136,Auxiliar!$A:$C,2,0),"")</f>
        <v/>
      </c>
      <c r="EG1136" s="7" t="str">
        <f>+IFERROR(VLOOKUP(ED1136,Auxiliar!$A:$C,3,0),"")</f>
        <v/>
      </c>
      <c r="EI1136" s="1"/>
      <c r="EJ1136" s="12"/>
      <c r="EK1136" s="6" t="str">
        <f>+IFERROR(VALUE(RIGHT(Tabla24[[#This Row],[B2B]],6)),"")</f>
        <v/>
      </c>
      <c r="EL1136" s="6" t="str">
        <f>+IFERROR(VLOOKUP(EJ1136,Auxiliar!$A:$C,2,0),"")</f>
        <v/>
      </c>
      <c r="EM1136" s="7" t="str">
        <f>+IFERROR(VLOOKUP(EJ1136,Auxiliar!$A:$C,3,0),"")</f>
        <v/>
      </c>
      <c r="EO1136" s="1"/>
      <c r="EP1136" s="12"/>
      <c r="EQ1136" s="6" t="str">
        <f>+IFERROR(VALUE(RIGHT(Tabla25[[#This Row],[B2B]],6)),"")</f>
        <v/>
      </c>
      <c r="ER1136" s="6" t="str">
        <f>+IFERROR(VLOOKUP(EP1136,Auxiliar!$A:$C,2,0),"")</f>
        <v/>
      </c>
      <c r="ES1136" s="7" t="str">
        <f>+IFERROR(VLOOKUP(EP1136,Auxiliar!$A:$C,3,0),"")</f>
        <v/>
      </c>
      <c r="EU1136" s="1"/>
      <c r="EV1136" s="12"/>
      <c r="EW1136" s="6" t="str">
        <f>+IFERROR(VALUE(RIGHT(Tabla26[[#This Row],[B2B]],6)),"")</f>
        <v/>
      </c>
      <c r="EX1136" s="6" t="str">
        <f>+IFERROR(VLOOKUP(EV1136,Auxiliar!$A:$C,2,0),"")</f>
        <v/>
      </c>
      <c r="EY1136" s="7" t="str">
        <f>+IFERROR(VLOOKUP(EV1136,Auxiliar!$A:$C,3,0),"")</f>
        <v/>
      </c>
      <c r="EZ1136" s="1"/>
      <c r="FA1136" s="12"/>
      <c r="FB1136" s="6" t="str">
        <f>+IFERROR(VALUE(RIGHT(Tabla27[[#This Row],[B2B]],6)),"")</f>
        <v/>
      </c>
      <c r="FC1136" s="6" t="str">
        <f>+IFERROR(VLOOKUP(FA1136,Auxiliar!$A:$C,2,0),"")</f>
        <v/>
      </c>
      <c r="FD1136" s="7" t="str">
        <f>+IFERROR(VLOOKUP(FA1136,Auxiliar!$A:$C,3,0),"")</f>
        <v/>
      </c>
      <c r="FE1136" s="1"/>
      <c r="FF1136" s="12"/>
      <c r="FG1136" s="6" t="str">
        <f>+IFERROR(VALUE(RIGHT(Tabla28[[#This Row],[B2B]],6)),"")</f>
        <v/>
      </c>
      <c r="FH1136" s="6" t="str">
        <f>+IFERROR(VLOOKUP(FF1136,Auxiliar!$A:$C,2,0),"")</f>
        <v/>
      </c>
      <c r="FI1136" s="7" t="str">
        <f>+IFERROR(VLOOKUP(FF1136,Auxiliar!$A:$C,3,0),"")</f>
        <v/>
      </c>
      <c r="FJ1136" s="1"/>
      <c r="FK1136" s="12"/>
      <c r="FL1136" s="6" t="str">
        <f>+IFERROR(VALUE(RIGHT(Tabla29[[#This Row],[B2B]],6)),"")</f>
        <v/>
      </c>
      <c r="FM1136" s="6" t="str">
        <f>+IFERROR(VLOOKUP(FK1136,Auxiliar!$A:$C,2,0),"")</f>
        <v/>
      </c>
      <c r="FN1136" s="7" t="str">
        <f>+IFERROR(VLOOKUP(FK1136,Auxiliar!$A:$C,3,0),"")</f>
        <v/>
      </c>
      <c r="FO1136" s="1"/>
      <c r="FP1136" s="12"/>
      <c r="FQ1136" s="6" t="str">
        <f>+IFERROR(VALUE(RIGHT(Tabla30[[#This Row],[B2B]],6)),"")</f>
        <v/>
      </c>
      <c r="FR1136" s="6" t="str">
        <f>+IFERROR(VLOOKUP(FP1136,Auxiliar!$A:$C,2,0),"")</f>
        <v/>
      </c>
      <c r="FS1136" s="7"/>
      <c r="FT1136" s="1"/>
      <c r="FU1136" s="12"/>
      <c r="FV1136" s="6" t="str">
        <f>+IFERROR(VALUE(RIGHT(Tabla31[[#This Row],[B2B]],6)),"")</f>
        <v/>
      </c>
      <c r="FW1136" s="6" t="str">
        <f>+IFERROR(VLOOKUP(FU1136,Auxiliar!$A:$C,2,0),"")</f>
        <v/>
      </c>
      <c r="FX1136" s="7" t="str">
        <f>+IFERROR(VLOOKUP(FU1136,Auxiliar!$A:$C,3,0),"")</f>
        <v/>
      </c>
      <c r="FY1136" s="1"/>
      <c r="FZ1136" s="12"/>
      <c r="GA1136" s="6" t="str">
        <f>+IFERROR(VALUE(RIGHT(Tabla32[[#This Row],[B2B]],6)),"")</f>
        <v/>
      </c>
      <c r="GB1136" s="6" t="str">
        <f>+IFERROR(VLOOKUP(FZ1136,Auxiliar!$A:$C,2,0),"")</f>
        <v/>
      </c>
      <c r="GC1136" s="7" t="str">
        <f>+IFERROR(VLOOKUP(FZ1136,Auxiliar!$A:$C,3,0),"")</f>
        <v/>
      </c>
      <c r="GD1136" s="1"/>
      <c r="GE1136" s="12"/>
      <c r="GF1136" s="6" t="str">
        <f>+IFERROR(VALUE(RIGHT(Tabla33[[#This Row],[B2B]],6)),"")</f>
        <v/>
      </c>
      <c r="GG1136" s="6" t="str">
        <f>+IFERROR(VLOOKUP(GE1136,Auxiliar!$A:$C,2,0),"")</f>
        <v/>
      </c>
      <c r="GH1136" s="7" t="str">
        <f>+IFERROR(VLOOKUP(GE1136,Auxiliar!$A:$C,3,0),"")</f>
        <v/>
      </c>
    </row>
    <row r="1137" spans="37:190" x14ac:dyDescent="0.25">
      <c r="AK1137" s="1">
        <v>20209</v>
      </c>
      <c r="AL1137" s="1" t="s">
        <v>30</v>
      </c>
      <c r="AM1137" s="6">
        <f>+IFERROR(VALUE(RIGHT(Tabla7[[#This Row],[B2B]],6)),"")</f>
        <v>20209</v>
      </c>
      <c r="AN1137" s="6" t="str">
        <f>+IFERROR(VLOOKUP(AL1137,Auxiliar!$A:$C,2,0),"")</f>
        <v>LATONES</v>
      </c>
      <c r="AO1137" s="7" t="str">
        <f>+IFERROR(VLOOKUP(AL1137,Auxiliar!$A:$C,3,0),"")</f>
        <v>1b 4% | 5b 7% | 97b 0%</v>
      </c>
      <c r="AW1137" s="1"/>
      <c r="AX1137" s="1" t="s">
        <v>32</v>
      </c>
      <c r="AY1137" s="6" t="str">
        <f>+IFERROR(VALUE(RIGHT(Tabla9[[#This Row],[B2B]],6)),"")</f>
        <v/>
      </c>
      <c r="AZ1137" s="6" t="str">
        <f>+IFERROR(VLOOKUP(AX1137,Auxiliar!$A:$C,2,0),"")</f>
        <v>LATONES</v>
      </c>
      <c r="BA1137" s="7" t="str">
        <f>+IFERROR(VLOOKUP(AX1137,Auxiliar!$A:$C,3,0),"")</f>
        <v>2b 3% | 4b 4% | 6b 5% | 10b 8%  | 385b 0%</v>
      </c>
      <c r="CA1137" s="1">
        <v>10824</v>
      </c>
      <c r="CB1137" s="1" t="s">
        <v>35</v>
      </c>
      <c r="CC1137" s="6">
        <f>+IFERROR(VALUE(RIGHT(Tabla14[[#This Row],[B2B]],6)),"")</f>
        <v>10824</v>
      </c>
      <c r="CD1137" s="6" t="str">
        <f>+IFERROR(VLOOKUP(CB1137,Auxiliar!$A:$C,2,0),"")</f>
        <v>Corona 710cc</v>
      </c>
      <c r="CE1137" s="7" t="str">
        <f>+IFERROR(VLOOKUP(CB1137,Auxiliar!$A:$C,3,0),"")</f>
        <v>1b 10% | 85b 0%</v>
      </c>
      <c r="CM1137" s="1">
        <v>10919</v>
      </c>
      <c r="CN1137" s="1" t="s">
        <v>20</v>
      </c>
      <c r="CO1137" s="6">
        <v>10919</v>
      </c>
      <c r="CP1137" s="6" t="s">
        <v>20</v>
      </c>
      <c r="CQ1137" s="7" t="s">
        <v>21</v>
      </c>
      <c r="CY1137" s="1">
        <v>10919</v>
      </c>
      <c r="CZ1137" s="1" t="s">
        <v>16</v>
      </c>
      <c r="DA1137" s="6">
        <f>+IFERROR(VALUE(RIGHT(Tabla18[[#This Row],[B2B]],6)),"")</f>
        <v>10919</v>
      </c>
      <c r="DB1137" s="6" t="str">
        <f>+IFERROR(VLOOKUP(CZ1137,Auxiliar!$A:$C,2,0),"")</f>
        <v>PREMIUM</v>
      </c>
      <c r="DC1137" s="7" t="str">
        <f>+IFERROR(VLOOKUP(CZ1137,Auxiliar!$A:$C,3,0),"")</f>
        <v>0b 0% | 2b 2% | 5b 3,5% | 10b 5%</v>
      </c>
      <c r="DE1137" s="1">
        <v>10919</v>
      </c>
      <c r="DF1137" s="1" t="s">
        <v>19</v>
      </c>
      <c r="DG1137" s="6">
        <f>+IFERROR(VALUE(RIGHT(Tabla19[[#This Row],[B2B]],6)),"")</f>
        <v>10919</v>
      </c>
      <c r="DH1137" s="6" t="str">
        <f>+IFERROR(VLOOKUP(DF1137,Auxiliar!$A:$C,2,0),"")</f>
        <v>MICHELOB</v>
      </c>
      <c r="DI1137" s="7" t="str">
        <f>+IFERROR(VLOOKUP(DF1137,Auxiliar!$A:$C,3,0),"")</f>
        <v>1b 7% | 3b 22% | 8b 27%</v>
      </c>
      <c r="DK1137" s="1"/>
      <c r="DL1137" s="1"/>
      <c r="DM1137" s="6" t="str">
        <f>+IFERROR(VALUE(RIGHT(Tabla20[[#This Row],[B2B]],6)),"")</f>
        <v/>
      </c>
      <c r="DN1137" s="6" t="str">
        <f>+IFERROR(VLOOKUP(DL1137,Auxiliar!$A:$C,2,0),"")</f>
        <v/>
      </c>
      <c r="DO1137" s="7" t="str">
        <f>+IFERROR(VLOOKUP(DL1137,Auxiliar!$A:$C,3,0),"")</f>
        <v/>
      </c>
      <c r="DQ1137" s="1">
        <v>10778</v>
      </c>
      <c r="DR1137" s="12" t="s">
        <v>24</v>
      </c>
      <c r="DS1137" s="6">
        <f>+IFERROR(VALUE(RIGHT(Tabla21[[#This Row],[B2B]],6)),"")</f>
        <v>10778</v>
      </c>
      <c r="DT1137" s="6" t="str">
        <f>+IFERROR(VLOOKUP(DR1137,Auxiliar!$A:$C,2,0),"")</f>
        <v>CORONA PORRON</v>
      </c>
      <c r="DU1137" s="7" t="str">
        <f>+IFERROR(VLOOKUP(DR1137,Auxiliar!$A:$C,3,0),"")</f>
        <v>1b 5% | 20b 0%</v>
      </c>
      <c r="DW1137" s="1"/>
      <c r="DX1137" s="12"/>
      <c r="DY1137" s="6" t="str">
        <f>+IFERROR(VALUE(RIGHT(Tabla22[[#This Row],[B2B]],6)),"")</f>
        <v/>
      </c>
      <c r="DZ1137" s="6" t="str">
        <f>+IFERROR(VLOOKUP(DX1137,Auxiliar!$A:$C,2,0),"")</f>
        <v/>
      </c>
      <c r="EA1137" s="7" t="str">
        <f>+IFERROR(VLOOKUP(DX1137,Auxiliar!$A:$C,3,0),"")</f>
        <v/>
      </c>
      <c r="EC1137" s="1"/>
      <c r="ED1137" s="12"/>
      <c r="EE1137" s="6" t="str">
        <f>+IFERROR(VALUE(RIGHT(Tabla23[[#This Row],[B2B]],6)),"")</f>
        <v/>
      </c>
      <c r="EF1137" s="6" t="str">
        <f>+IFERROR(VLOOKUP(ED1137,Auxiliar!$A:$C,2,0),"")</f>
        <v/>
      </c>
      <c r="EG1137" s="7" t="str">
        <f>+IFERROR(VLOOKUP(ED1137,Auxiliar!$A:$C,3,0),"")</f>
        <v/>
      </c>
      <c r="EI1137" s="1"/>
      <c r="EJ1137" s="12"/>
      <c r="EK1137" s="6" t="str">
        <f>+IFERROR(VALUE(RIGHT(Tabla24[[#This Row],[B2B]],6)),"")</f>
        <v/>
      </c>
      <c r="EL1137" s="6" t="str">
        <f>+IFERROR(VLOOKUP(EJ1137,Auxiliar!$A:$C,2,0),"")</f>
        <v/>
      </c>
      <c r="EM1137" s="7" t="str">
        <f>+IFERROR(VLOOKUP(EJ1137,Auxiliar!$A:$C,3,0),"")</f>
        <v/>
      </c>
      <c r="EO1137" s="1"/>
      <c r="EP1137" s="12"/>
      <c r="EQ1137" s="6" t="str">
        <f>+IFERROR(VALUE(RIGHT(Tabla25[[#This Row],[B2B]],6)),"")</f>
        <v/>
      </c>
      <c r="ER1137" s="6" t="str">
        <f>+IFERROR(VLOOKUP(EP1137,Auxiliar!$A:$C,2,0),"")</f>
        <v/>
      </c>
      <c r="ES1137" s="7" t="str">
        <f>+IFERROR(VLOOKUP(EP1137,Auxiliar!$A:$C,3,0),"")</f>
        <v/>
      </c>
      <c r="EU1137" s="1"/>
      <c r="EV1137" s="12"/>
      <c r="EW1137" s="6" t="str">
        <f>+IFERROR(VALUE(RIGHT(Tabla26[[#This Row],[B2B]],6)),"")</f>
        <v/>
      </c>
      <c r="EX1137" s="6" t="str">
        <f>+IFERROR(VLOOKUP(EV1137,Auxiliar!$A:$C,2,0),"")</f>
        <v/>
      </c>
      <c r="EY1137" s="7" t="str">
        <f>+IFERROR(VLOOKUP(EV1137,Auxiliar!$A:$C,3,0),"")</f>
        <v/>
      </c>
      <c r="EZ1137" s="1"/>
      <c r="FA1137" s="12"/>
      <c r="FB1137" s="6" t="str">
        <f>+IFERROR(VALUE(RIGHT(Tabla27[[#This Row],[B2B]],6)),"")</f>
        <v/>
      </c>
      <c r="FC1137" s="6" t="str">
        <f>+IFERROR(VLOOKUP(FA1137,Auxiliar!$A:$C,2,0),"")</f>
        <v/>
      </c>
      <c r="FD1137" s="7" t="str">
        <f>+IFERROR(VLOOKUP(FA1137,Auxiliar!$A:$C,3,0),"")</f>
        <v/>
      </c>
      <c r="FE1137" s="1"/>
      <c r="FF1137" s="12"/>
      <c r="FG1137" s="6" t="str">
        <f>+IFERROR(VALUE(RIGHT(Tabla28[[#This Row],[B2B]],6)),"")</f>
        <v/>
      </c>
      <c r="FH1137" s="6" t="str">
        <f>+IFERROR(VLOOKUP(FF1137,Auxiliar!$A:$C,2,0),"")</f>
        <v/>
      </c>
      <c r="FI1137" s="7" t="str">
        <f>+IFERROR(VLOOKUP(FF1137,Auxiliar!$A:$C,3,0),"")</f>
        <v/>
      </c>
      <c r="FJ1137" s="1"/>
      <c r="FK1137" s="12"/>
      <c r="FL1137" s="6" t="str">
        <f>+IFERROR(VALUE(RIGHT(Tabla29[[#This Row],[B2B]],6)),"")</f>
        <v/>
      </c>
      <c r="FM1137" s="6" t="str">
        <f>+IFERROR(VLOOKUP(FK1137,Auxiliar!$A:$C,2,0),"")</f>
        <v/>
      </c>
      <c r="FN1137" s="7" t="str">
        <f>+IFERROR(VLOOKUP(FK1137,Auxiliar!$A:$C,3,0),"")</f>
        <v/>
      </c>
      <c r="FO1137" s="1"/>
      <c r="FP1137" s="12"/>
      <c r="FQ1137" s="6" t="str">
        <f>+IFERROR(VALUE(RIGHT(Tabla30[[#This Row],[B2B]],6)),"")</f>
        <v/>
      </c>
      <c r="FR1137" s="6" t="str">
        <f>+IFERROR(VLOOKUP(FP1137,Auxiliar!$A:$C,2,0),"")</f>
        <v/>
      </c>
      <c r="FS1137" s="7"/>
      <c r="FT1137" s="1"/>
      <c r="FU1137" s="12"/>
      <c r="FV1137" s="6" t="str">
        <f>+IFERROR(VALUE(RIGHT(Tabla31[[#This Row],[B2B]],6)),"")</f>
        <v/>
      </c>
      <c r="FW1137" s="6" t="str">
        <f>+IFERROR(VLOOKUP(FU1137,Auxiliar!$A:$C,2,0),"")</f>
        <v/>
      </c>
      <c r="FX1137" s="7" t="str">
        <f>+IFERROR(VLOOKUP(FU1137,Auxiliar!$A:$C,3,0),"")</f>
        <v/>
      </c>
      <c r="FY1137" s="1"/>
      <c r="FZ1137" s="12"/>
      <c r="GA1137" s="6" t="str">
        <f>+IFERROR(VALUE(RIGHT(Tabla32[[#This Row],[B2B]],6)),"")</f>
        <v/>
      </c>
      <c r="GB1137" s="6" t="str">
        <f>+IFERROR(VLOOKUP(FZ1137,Auxiliar!$A:$C,2,0),"")</f>
        <v/>
      </c>
      <c r="GC1137" s="7" t="str">
        <f>+IFERROR(VLOOKUP(FZ1137,Auxiliar!$A:$C,3,0),"")</f>
        <v/>
      </c>
      <c r="GD1137" s="1"/>
      <c r="GE1137" s="12"/>
      <c r="GF1137" s="6" t="str">
        <f>+IFERROR(VALUE(RIGHT(Tabla33[[#This Row],[B2B]],6)),"")</f>
        <v/>
      </c>
      <c r="GG1137" s="6" t="str">
        <f>+IFERROR(VLOOKUP(GE1137,Auxiliar!$A:$C,2,0),"")</f>
        <v/>
      </c>
      <c r="GH1137" s="7" t="str">
        <f>+IFERROR(VLOOKUP(GE1137,Auxiliar!$A:$C,3,0),"")</f>
        <v/>
      </c>
    </row>
    <row r="1138" spans="37:190" x14ac:dyDescent="0.25">
      <c r="AK1138" s="1">
        <v>20213</v>
      </c>
      <c r="AL1138" s="1" t="s">
        <v>30</v>
      </c>
      <c r="AM1138" s="6">
        <f>+IFERROR(VALUE(RIGHT(Tabla7[[#This Row],[B2B]],6)),"")</f>
        <v>20213</v>
      </c>
      <c r="AN1138" s="6" t="str">
        <f>+IFERROR(VLOOKUP(AL1138,Auxiliar!$A:$C,2,0),"")</f>
        <v>LATONES</v>
      </c>
      <c r="AO1138" s="7" t="str">
        <f>+IFERROR(VLOOKUP(AL1138,Auxiliar!$A:$C,3,0),"")</f>
        <v>1b 4% | 5b 7% | 97b 0%</v>
      </c>
      <c r="AW1138" s="1"/>
      <c r="AX1138" s="1" t="s">
        <v>32</v>
      </c>
      <c r="AY1138" s="6" t="str">
        <f>+IFERROR(VALUE(RIGHT(Tabla9[[#This Row],[B2B]],6)),"")</f>
        <v/>
      </c>
      <c r="AZ1138" s="6" t="str">
        <f>+IFERROR(VLOOKUP(AX1138,Auxiliar!$A:$C,2,0),"")</f>
        <v>LATONES</v>
      </c>
      <c r="BA1138" s="7" t="str">
        <f>+IFERROR(VLOOKUP(AX1138,Auxiliar!$A:$C,3,0),"")</f>
        <v>2b 3% | 4b 4% | 6b 5% | 10b 8%  | 385b 0%</v>
      </c>
      <c r="CA1138" s="1">
        <v>10873</v>
      </c>
      <c r="CB1138" s="1" t="s">
        <v>35</v>
      </c>
      <c r="CC1138" s="6">
        <f>+IFERROR(VALUE(RIGHT(Tabla14[[#This Row],[B2B]],6)),"")</f>
        <v>10873</v>
      </c>
      <c r="CD1138" s="6" t="str">
        <f>+IFERROR(VLOOKUP(CB1138,Auxiliar!$A:$C,2,0),"")</f>
        <v>Corona 710cc</v>
      </c>
      <c r="CE1138" s="7" t="str">
        <f>+IFERROR(VLOOKUP(CB1138,Auxiliar!$A:$C,3,0),"")</f>
        <v>1b 10% | 85b 0%</v>
      </c>
      <c r="CM1138" s="1">
        <v>10959</v>
      </c>
      <c r="CN1138" s="1" t="s">
        <v>20</v>
      </c>
      <c r="CO1138" s="6">
        <v>10959</v>
      </c>
      <c r="CP1138" s="6" t="s">
        <v>20</v>
      </c>
      <c r="CQ1138" s="7" t="s">
        <v>21</v>
      </c>
      <c r="CY1138" s="1">
        <v>10959</v>
      </c>
      <c r="CZ1138" s="1" t="s">
        <v>16</v>
      </c>
      <c r="DA1138" s="6">
        <f>+IFERROR(VALUE(RIGHT(Tabla18[[#This Row],[B2B]],6)),"")</f>
        <v>10959</v>
      </c>
      <c r="DB1138" s="6" t="str">
        <f>+IFERROR(VLOOKUP(CZ1138,Auxiliar!$A:$C,2,0),"")</f>
        <v>PREMIUM</v>
      </c>
      <c r="DC1138" s="7" t="str">
        <f>+IFERROR(VLOOKUP(CZ1138,Auxiliar!$A:$C,3,0),"")</f>
        <v>0b 0% | 2b 2% | 5b 3,5% | 10b 5%</v>
      </c>
      <c r="DE1138" s="1">
        <v>10959</v>
      </c>
      <c r="DF1138" s="1" t="s">
        <v>19</v>
      </c>
      <c r="DG1138" s="6">
        <f>+IFERROR(VALUE(RIGHT(Tabla19[[#This Row],[B2B]],6)),"")</f>
        <v>10959</v>
      </c>
      <c r="DH1138" s="6" t="str">
        <f>+IFERROR(VLOOKUP(DF1138,Auxiliar!$A:$C,2,0),"")</f>
        <v>MICHELOB</v>
      </c>
      <c r="DI1138" s="7" t="str">
        <f>+IFERROR(VLOOKUP(DF1138,Auxiliar!$A:$C,3,0),"")</f>
        <v>1b 7% | 3b 22% | 8b 27%</v>
      </c>
      <c r="DK1138" s="1"/>
      <c r="DL1138" s="1"/>
      <c r="DM1138" s="6" t="str">
        <f>+IFERROR(VALUE(RIGHT(Tabla20[[#This Row],[B2B]],6)),"")</f>
        <v/>
      </c>
      <c r="DN1138" s="6" t="str">
        <f>+IFERROR(VLOOKUP(DL1138,Auxiliar!$A:$C,2,0),"")</f>
        <v/>
      </c>
      <c r="DO1138" s="7" t="str">
        <f>+IFERROR(VLOOKUP(DL1138,Auxiliar!$A:$C,3,0),"")</f>
        <v/>
      </c>
      <c r="DQ1138" s="1">
        <v>10781</v>
      </c>
      <c r="DR1138" s="12" t="s">
        <v>24</v>
      </c>
      <c r="DS1138" s="6">
        <f>+IFERROR(VALUE(RIGHT(Tabla21[[#This Row],[B2B]],6)),"")</f>
        <v>10781</v>
      </c>
      <c r="DT1138" s="6" t="str">
        <f>+IFERROR(VLOOKUP(DR1138,Auxiliar!$A:$C,2,0),"")</f>
        <v>CORONA PORRON</v>
      </c>
      <c r="DU1138" s="7" t="str">
        <f>+IFERROR(VLOOKUP(DR1138,Auxiliar!$A:$C,3,0),"")</f>
        <v>1b 5% | 20b 0%</v>
      </c>
      <c r="DW1138" s="1"/>
      <c r="DX1138" s="12"/>
      <c r="DY1138" s="6" t="str">
        <f>+IFERROR(VALUE(RIGHT(Tabla22[[#This Row],[B2B]],6)),"")</f>
        <v/>
      </c>
      <c r="DZ1138" s="6" t="str">
        <f>+IFERROR(VLOOKUP(DX1138,Auxiliar!$A:$C,2,0),"")</f>
        <v/>
      </c>
      <c r="EA1138" s="7" t="str">
        <f>+IFERROR(VLOOKUP(DX1138,Auxiliar!$A:$C,3,0),"")</f>
        <v/>
      </c>
      <c r="EC1138" s="1"/>
      <c r="ED1138" s="12"/>
      <c r="EE1138" s="6" t="str">
        <f>+IFERROR(VALUE(RIGHT(Tabla23[[#This Row],[B2B]],6)),"")</f>
        <v/>
      </c>
      <c r="EF1138" s="6" t="str">
        <f>+IFERROR(VLOOKUP(ED1138,Auxiliar!$A:$C,2,0),"")</f>
        <v/>
      </c>
      <c r="EG1138" s="7" t="str">
        <f>+IFERROR(VLOOKUP(ED1138,Auxiliar!$A:$C,3,0),"")</f>
        <v/>
      </c>
      <c r="EI1138" s="1"/>
      <c r="EJ1138" s="12"/>
      <c r="EK1138" s="6" t="str">
        <f>+IFERROR(VALUE(RIGHT(Tabla24[[#This Row],[B2B]],6)),"")</f>
        <v/>
      </c>
      <c r="EL1138" s="6" t="str">
        <f>+IFERROR(VLOOKUP(EJ1138,Auxiliar!$A:$C,2,0),"")</f>
        <v/>
      </c>
      <c r="EM1138" s="7" t="str">
        <f>+IFERROR(VLOOKUP(EJ1138,Auxiliar!$A:$C,3,0),"")</f>
        <v/>
      </c>
      <c r="EO1138" s="1"/>
      <c r="EP1138" s="12"/>
      <c r="EQ1138" s="6" t="str">
        <f>+IFERROR(VALUE(RIGHT(Tabla25[[#This Row],[B2B]],6)),"")</f>
        <v/>
      </c>
      <c r="ER1138" s="6" t="str">
        <f>+IFERROR(VLOOKUP(EP1138,Auxiliar!$A:$C,2,0),"")</f>
        <v/>
      </c>
      <c r="ES1138" s="7" t="str">
        <f>+IFERROR(VLOOKUP(EP1138,Auxiliar!$A:$C,3,0),"")</f>
        <v/>
      </c>
      <c r="EU1138" s="1"/>
      <c r="EV1138" s="12"/>
      <c r="EW1138" s="6" t="str">
        <f>+IFERROR(VALUE(RIGHT(Tabla26[[#This Row],[B2B]],6)),"")</f>
        <v/>
      </c>
      <c r="EX1138" s="6" t="str">
        <f>+IFERROR(VLOOKUP(EV1138,Auxiliar!$A:$C,2,0),"")</f>
        <v/>
      </c>
      <c r="EY1138" s="7" t="str">
        <f>+IFERROR(VLOOKUP(EV1138,Auxiliar!$A:$C,3,0),"")</f>
        <v/>
      </c>
      <c r="EZ1138" s="1"/>
      <c r="FA1138" s="12"/>
      <c r="FB1138" s="6" t="str">
        <f>+IFERROR(VALUE(RIGHT(Tabla27[[#This Row],[B2B]],6)),"")</f>
        <v/>
      </c>
      <c r="FC1138" s="6" t="str">
        <f>+IFERROR(VLOOKUP(FA1138,Auxiliar!$A:$C,2,0),"")</f>
        <v/>
      </c>
      <c r="FD1138" s="7" t="str">
        <f>+IFERROR(VLOOKUP(FA1138,Auxiliar!$A:$C,3,0),"")</f>
        <v/>
      </c>
      <c r="FE1138" s="1"/>
      <c r="FF1138" s="12"/>
      <c r="FG1138" s="6" t="str">
        <f>+IFERROR(VALUE(RIGHT(Tabla28[[#This Row],[B2B]],6)),"")</f>
        <v/>
      </c>
      <c r="FH1138" s="6" t="str">
        <f>+IFERROR(VLOOKUP(FF1138,Auxiliar!$A:$C,2,0),"")</f>
        <v/>
      </c>
      <c r="FI1138" s="7" t="str">
        <f>+IFERROR(VLOOKUP(FF1138,Auxiliar!$A:$C,3,0),"")</f>
        <v/>
      </c>
      <c r="FJ1138" s="1"/>
      <c r="FK1138" s="12"/>
      <c r="FL1138" s="6" t="str">
        <f>+IFERROR(VALUE(RIGHT(Tabla29[[#This Row],[B2B]],6)),"")</f>
        <v/>
      </c>
      <c r="FM1138" s="6" t="str">
        <f>+IFERROR(VLOOKUP(FK1138,Auxiliar!$A:$C,2,0),"")</f>
        <v/>
      </c>
      <c r="FN1138" s="7" t="str">
        <f>+IFERROR(VLOOKUP(FK1138,Auxiliar!$A:$C,3,0),"")</f>
        <v/>
      </c>
      <c r="FO1138" s="1"/>
      <c r="FP1138" s="12"/>
      <c r="FQ1138" s="6" t="str">
        <f>+IFERROR(VALUE(RIGHT(Tabla30[[#This Row],[B2B]],6)),"")</f>
        <v/>
      </c>
      <c r="FR1138" s="6" t="str">
        <f>+IFERROR(VLOOKUP(FP1138,Auxiliar!$A:$C,2,0),"")</f>
        <v/>
      </c>
      <c r="FS1138" s="7"/>
      <c r="FT1138" s="1"/>
      <c r="FU1138" s="12"/>
      <c r="FV1138" s="6" t="str">
        <f>+IFERROR(VALUE(RIGHT(Tabla31[[#This Row],[B2B]],6)),"")</f>
        <v/>
      </c>
      <c r="FW1138" s="6" t="str">
        <f>+IFERROR(VLOOKUP(FU1138,Auxiliar!$A:$C,2,0),"")</f>
        <v/>
      </c>
      <c r="FX1138" s="7" t="str">
        <f>+IFERROR(VLOOKUP(FU1138,Auxiliar!$A:$C,3,0),"")</f>
        <v/>
      </c>
      <c r="FY1138" s="1"/>
      <c r="FZ1138" s="12"/>
      <c r="GA1138" s="6" t="str">
        <f>+IFERROR(VALUE(RIGHT(Tabla32[[#This Row],[B2B]],6)),"")</f>
        <v/>
      </c>
      <c r="GB1138" s="6" t="str">
        <f>+IFERROR(VLOOKUP(FZ1138,Auxiliar!$A:$C,2,0),"")</f>
        <v/>
      </c>
      <c r="GC1138" s="7" t="str">
        <f>+IFERROR(VLOOKUP(FZ1138,Auxiliar!$A:$C,3,0),"")</f>
        <v/>
      </c>
      <c r="GD1138" s="1"/>
      <c r="GE1138" s="12"/>
      <c r="GF1138" s="6" t="str">
        <f>+IFERROR(VALUE(RIGHT(Tabla33[[#This Row],[B2B]],6)),"")</f>
        <v/>
      </c>
      <c r="GG1138" s="6" t="str">
        <f>+IFERROR(VLOOKUP(GE1138,Auxiliar!$A:$C,2,0),"")</f>
        <v/>
      </c>
      <c r="GH1138" s="7" t="str">
        <f>+IFERROR(VLOOKUP(GE1138,Auxiliar!$A:$C,3,0),"")</f>
        <v/>
      </c>
    </row>
    <row r="1139" spans="37:190" x14ac:dyDescent="0.25">
      <c r="AK1139" s="1">
        <v>20220</v>
      </c>
      <c r="AL1139" s="1" t="s">
        <v>30</v>
      </c>
      <c r="AM1139" s="6">
        <f>+IFERROR(VALUE(RIGHT(Tabla7[[#This Row],[B2B]],6)),"")</f>
        <v>20220</v>
      </c>
      <c r="AN1139" s="6" t="str">
        <f>+IFERROR(VLOOKUP(AL1139,Auxiliar!$A:$C,2,0),"")</f>
        <v>LATONES</v>
      </c>
      <c r="AO1139" s="7" t="str">
        <f>+IFERROR(VLOOKUP(AL1139,Auxiliar!$A:$C,3,0),"")</f>
        <v>1b 4% | 5b 7% | 97b 0%</v>
      </c>
      <c r="AW1139" s="1"/>
      <c r="AX1139" s="1" t="s">
        <v>32</v>
      </c>
      <c r="AY1139" s="6" t="str">
        <f>+IFERROR(VALUE(RIGHT(Tabla9[[#This Row],[B2B]],6)),"")</f>
        <v/>
      </c>
      <c r="AZ1139" s="6" t="str">
        <f>+IFERROR(VLOOKUP(AX1139,Auxiliar!$A:$C,2,0),"")</f>
        <v>LATONES</v>
      </c>
      <c r="BA1139" s="7" t="str">
        <f>+IFERROR(VLOOKUP(AX1139,Auxiliar!$A:$C,3,0),"")</f>
        <v>2b 3% | 4b 4% | 6b 5% | 10b 8%  | 385b 0%</v>
      </c>
      <c r="CA1139" s="1">
        <v>10879</v>
      </c>
      <c r="CB1139" s="1" t="s">
        <v>35</v>
      </c>
      <c r="CC1139" s="6">
        <f>+IFERROR(VALUE(RIGHT(Tabla14[[#This Row],[B2B]],6)),"")</f>
        <v>10879</v>
      </c>
      <c r="CD1139" s="6" t="str">
        <f>+IFERROR(VLOOKUP(CB1139,Auxiliar!$A:$C,2,0),"")</f>
        <v>Corona 710cc</v>
      </c>
      <c r="CE1139" s="7" t="str">
        <f>+IFERROR(VLOOKUP(CB1139,Auxiliar!$A:$C,3,0),"")</f>
        <v>1b 10% | 85b 0%</v>
      </c>
      <c r="CM1139" s="1">
        <v>10965</v>
      </c>
      <c r="CN1139" s="1" t="s">
        <v>20</v>
      </c>
      <c r="CO1139" s="6">
        <v>10965</v>
      </c>
      <c r="CP1139" s="6" t="s">
        <v>20</v>
      </c>
      <c r="CQ1139" s="7" t="s">
        <v>21</v>
      </c>
      <c r="CY1139" s="1">
        <v>10965</v>
      </c>
      <c r="CZ1139" s="1" t="s">
        <v>16</v>
      </c>
      <c r="DA1139" s="6">
        <f>+IFERROR(VALUE(RIGHT(Tabla18[[#This Row],[B2B]],6)),"")</f>
        <v>10965</v>
      </c>
      <c r="DB1139" s="6" t="str">
        <f>+IFERROR(VLOOKUP(CZ1139,Auxiliar!$A:$C,2,0),"")</f>
        <v>PREMIUM</v>
      </c>
      <c r="DC1139" s="7" t="str">
        <f>+IFERROR(VLOOKUP(CZ1139,Auxiliar!$A:$C,3,0),"")</f>
        <v>0b 0% | 2b 2% | 5b 3,5% | 10b 5%</v>
      </c>
      <c r="DE1139" s="1">
        <v>10965</v>
      </c>
      <c r="DF1139" s="1" t="s">
        <v>19</v>
      </c>
      <c r="DG1139" s="6">
        <f>+IFERROR(VALUE(RIGHT(Tabla19[[#This Row],[B2B]],6)),"")</f>
        <v>10965</v>
      </c>
      <c r="DH1139" s="6" t="str">
        <f>+IFERROR(VLOOKUP(DF1139,Auxiliar!$A:$C,2,0),"")</f>
        <v>MICHELOB</v>
      </c>
      <c r="DI1139" s="7" t="str">
        <f>+IFERROR(VLOOKUP(DF1139,Auxiliar!$A:$C,3,0),"")</f>
        <v>1b 7% | 3b 22% | 8b 27%</v>
      </c>
      <c r="DK1139" s="1"/>
      <c r="DL1139" s="1"/>
      <c r="DM1139" s="6" t="str">
        <f>+IFERROR(VALUE(RIGHT(Tabla20[[#This Row],[B2B]],6)),"")</f>
        <v/>
      </c>
      <c r="DN1139" s="6" t="str">
        <f>+IFERROR(VLOOKUP(DL1139,Auxiliar!$A:$C,2,0),"")</f>
        <v/>
      </c>
      <c r="DO1139" s="7" t="str">
        <f>+IFERROR(VLOOKUP(DL1139,Auxiliar!$A:$C,3,0),"")</f>
        <v/>
      </c>
      <c r="DQ1139" s="1">
        <v>10824</v>
      </c>
      <c r="DR1139" s="12" t="s">
        <v>24</v>
      </c>
      <c r="DS1139" s="6">
        <f>+IFERROR(VALUE(RIGHT(Tabla21[[#This Row],[B2B]],6)),"")</f>
        <v>10824</v>
      </c>
      <c r="DT1139" s="6" t="str">
        <f>+IFERROR(VLOOKUP(DR1139,Auxiliar!$A:$C,2,0),"")</f>
        <v>CORONA PORRON</v>
      </c>
      <c r="DU1139" s="7" t="str">
        <f>+IFERROR(VLOOKUP(DR1139,Auxiliar!$A:$C,3,0),"")</f>
        <v>1b 5% | 20b 0%</v>
      </c>
      <c r="DW1139" s="1"/>
      <c r="DX1139" s="12"/>
      <c r="DY1139" s="6" t="str">
        <f>+IFERROR(VALUE(RIGHT(Tabla22[[#This Row],[B2B]],6)),"")</f>
        <v/>
      </c>
      <c r="DZ1139" s="6" t="str">
        <f>+IFERROR(VLOOKUP(DX1139,Auxiliar!$A:$C,2,0),"")</f>
        <v/>
      </c>
      <c r="EA1139" s="7" t="str">
        <f>+IFERROR(VLOOKUP(DX1139,Auxiliar!$A:$C,3,0),"")</f>
        <v/>
      </c>
      <c r="EC1139" s="1"/>
      <c r="ED1139" s="12"/>
      <c r="EE1139" s="6" t="str">
        <f>+IFERROR(VALUE(RIGHT(Tabla23[[#This Row],[B2B]],6)),"")</f>
        <v/>
      </c>
      <c r="EF1139" s="6" t="str">
        <f>+IFERROR(VLOOKUP(ED1139,Auxiliar!$A:$C,2,0),"")</f>
        <v/>
      </c>
      <c r="EG1139" s="7" t="str">
        <f>+IFERROR(VLOOKUP(ED1139,Auxiliar!$A:$C,3,0),"")</f>
        <v/>
      </c>
      <c r="EI1139" s="1"/>
      <c r="EJ1139" s="12"/>
      <c r="EK1139" s="6" t="str">
        <f>+IFERROR(VALUE(RIGHT(Tabla24[[#This Row],[B2B]],6)),"")</f>
        <v/>
      </c>
      <c r="EL1139" s="6" t="str">
        <f>+IFERROR(VLOOKUP(EJ1139,Auxiliar!$A:$C,2,0),"")</f>
        <v/>
      </c>
      <c r="EM1139" s="7" t="str">
        <f>+IFERROR(VLOOKUP(EJ1139,Auxiliar!$A:$C,3,0),"")</f>
        <v/>
      </c>
      <c r="EO1139" s="1"/>
      <c r="EP1139" s="12"/>
      <c r="EQ1139" s="6" t="str">
        <f>+IFERROR(VALUE(RIGHT(Tabla25[[#This Row],[B2B]],6)),"")</f>
        <v/>
      </c>
      <c r="ER1139" s="6" t="str">
        <f>+IFERROR(VLOOKUP(EP1139,Auxiliar!$A:$C,2,0),"")</f>
        <v/>
      </c>
      <c r="ES1139" s="7" t="str">
        <f>+IFERROR(VLOOKUP(EP1139,Auxiliar!$A:$C,3,0),"")</f>
        <v/>
      </c>
      <c r="EU1139" s="1"/>
      <c r="EV1139" s="12"/>
      <c r="EW1139" s="6" t="str">
        <f>+IFERROR(VALUE(RIGHT(Tabla26[[#This Row],[B2B]],6)),"")</f>
        <v/>
      </c>
      <c r="EX1139" s="6" t="str">
        <f>+IFERROR(VLOOKUP(EV1139,Auxiliar!$A:$C,2,0),"")</f>
        <v/>
      </c>
      <c r="EY1139" s="7" t="str">
        <f>+IFERROR(VLOOKUP(EV1139,Auxiliar!$A:$C,3,0),"")</f>
        <v/>
      </c>
      <c r="EZ1139" s="1"/>
      <c r="FA1139" s="12"/>
      <c r="FB1139" s="6" t="str">
        <f>+IFERROR(VALUE(RIGHT(Tabla27[[#This Row],[B2B]],6)),"")</f>
        <v/>
      </c>
      <c r="FC1139" s="6" t="str">
        <f>+IFERROR(VLOOKUP(FA1139,Auxiliar!$A:$C,2,0),"")</f>
        <v/>
      </c>
      <c r="FD1139" s="7" t="str">
        <f>+IFERROR(VLOOKUP(FA1139,Auxiliar!$A:$C,3,0),"")</f>
        <v/>
      </c>
      <c r="FE1139" s="1"/>
      <c r="FF1139" s="12"/>
      <c r="FG1139" s="6" t="str">
        <f>+IFERROR(VALUE(RIGHT(Tabla28[[#This Row],[B2B]],6)),"")</f>
        <v/>
      </c>
      <c r="FH1139" s="6" t="str">
        <f>+IFERROR(VLOOKUP(FF1139,Auxiliar!$A:$C,2,0),"")</f>
        <v/>
      </c>
      <c r="FI1139" s="7" t="str">
        <f>+IFERROR(VLOOKUP(FF1139,Auxiliar!$A:$C,3,0),"")</f>
        <v/>
      </c>
      <c r="FJ1139" s="1"/>
      <c r="FK1139" s="12"/>
      <c r="FL1139" s="6" t="str">
        <f>+IFERROR(VALUE(RIGHT(Tabla29[[#This Row],[B2B]],6)),"")</f>
        <v/>
      </c>
      <c r="FM1139" s="6" t="str">
        <f>+IFERROR(VLOOKUP(FK1139,Auxiliar!$A:$C,2,0),"")</f>
        <v/>
      </c>
      <c r="FN1139" s="7" t="str">
        <f>+IFERROR(VLOOKUP(FK1139,Auxiliar!$A:$C,3,0),"")</f>
        <v/>
      </c>
      <c r="FO1139" s="1"/>
      <c r="FP1139" s="12"/>
      <c r="FQ1139" s="6" t="str">
        <f>+IFERROR(VALUE(RIGHT(Tabla30[[#This Row],[B2B]],6)),"")</f>
        <v/>
      </c>
      <c r="FR1139" s="6" t="str">
        <f>+IFERROR(VLOOKUP(FP1139,Auxiliar!$A:$C,2,0),"")</f>
        <v/>
      </c>
      <c r="FS1139" s="7"/>
      <c r="FT1139" s="1"/>
      <c r="FU1139" s="12"/>
      <c r="FV1139" s="6" t="str">
        <f>+IFERROR(VALUE(RIGHT(Tabla31[[#This Row],[B2B]],6)),"")</f>
        <v/>
      </c>
      <c r="FW1139" s="6" t="str">
        <f>+IFERROR(VLOOKUP(FU1139,Auxiliar!$A:$C,2,0),"")</f>
        <v/>
      </c>
      <c r="FX1139" s="7" t="str">
        <f>+IFERROR(VLOOKUP(FU1139,Auxiliar!$A:$C,3,0),"")</f>
        <v/>
      </c>
      <c r="FY1139" s="1"/>
      <c r="FZ1139" s="12"/>
      <c r="GA1139" s="6" t="str">
        <f>+IFERROR(VALUE(RIGHT(Tabla32[[#This Row],[B2B]],6)),"")</f>
        <v/>
      </c>
      <c r="GB1139" s="6" t="str">
        <f>+IFERROR(VLOOKUP(FZ1139,Auxiliar!$A:$C,2,0),"")</f>
        <v/>
      </c>
      <c r="GC1139" s="7" t="str">
        <f>+IFERROR(VLOOKUP(FZ1139,Auxiliar!$A:$C,3,0),"")</f>
        <v/>
      </c>
      <c r="GD1139" s="1"/>
      <c r="GE1139" s="12"/>
      <c r="GF1139" s="6" t="str">
        <f>+IFERROR(VALUE(RIGHT(Tabla33[[#This Row],[B2B]],6)),"")</f>
        <v/>
      </c>
      <c r="GG1139" s="6" t="str">
        <f>+IFERROR(VLOOKUP(GE1139,Auxiliar!$A:$C,2,0),"")</f>
        <v/>
      </c>
      <c r="GH1139" s="7" t="str">
        <f>+IFERROR(VLOOKUP(GE1139,Auxiliar!$A:$C,3,0),"")</f>
        <v/>
      </c>
    </row>
    <row r="1140" spans="37:190" x14ac:dyDescent="0.25">
      <c r="AK1140" s="1">
        <v>20221</v>
      </c>
      <c r="AL1140" s="1" t="s">
        <v>30</v>
      </c>
      <c r="AM1140" s="6">
        <f>+IFERROR(VALUE(RIGHT(Tabla7[[#This Row],[B2B]],6)),"")</f>
        <v>20221</v>
      </c>
      <c r="AN1140" s="6" t="str">
        <f>+IFERROR(VLOOKUP(AL1140,Auxiliar!$A:$C,2,0),"")</f>
        <v>LATONES</v>
      </c>
      <c r="AO1140" s="7" t="str">
        <f>+IFERROR(VLOOKUP(AL1140,Auxiliar!$A:$C,3,0),"")</f>
        <v>1b 4% | 5b 7% | 97b 0%</v>
      </c>
      <c r="AW1140" s="1"/>
      <c r="AX1140" s="1" t="s">
        <v>32</v>
      </c>
      <c r="AY1140" s="6" t="str">
        <f>+IFERROR(VALUE(RIGHT(Tabla9[[#This Row],[B2B]],6)),"")</f>
        <v/>
      </c>
      <c r="AZ1140" s="6" t="str">
        <f>+IFERROR(VLOOKUP(AX1140,Auxiliar!$A:$C,2,0),"")</f>
        <v>LATONES</v>
      </c>
      <c r="BA1140" s="7" t="str">
        <f>+IFERROR(VLOOKUP(AX1140,Auxiliar!$A:$C,3,0),"")</f>
        <v>2b 3% | 4b 4% | 6b 5% | 10b 8%  | 385b 0%</v>
      </c>
      <c r="CA1140" s="1">
        <v>10888</v>
      </c>
      <c r="CB1140" s="1" t="s">
        <v>35</v>
      </c>
      <c r="CC1140" s="6">
        <f>+IFERROR(VALUE(RIGHT(Tabla14[[#This Row],[B2B]],6)),"")</f>
        <v>10888</v>
      </c>
      <c r="CD1140" s="6" t="str">
        <f>+IFERROR(VLOOKUP(CB1140,Auxiliar!$A:$C,2,0),"")</f>
        <v>Corona 710cc</v>
      </c>
      <c r="CE1140" s="7" t="str">
        <f>+IFERROR(VLOOKUP(CB1140,Auxiliar!$A:$C,3,0),"")</f>
        <v>1b 10% | 85b 0%</v>
      </c>
      <c r="CM1140" s="1">
        <v>10987</v>
      </c>
      <c r="CN1140" s="1" t="s">
        <v>20</v>
      </c>
      <c r="CO1140" s="6">
        <v>10987</v>
      </c>
      <c r="CP1140" s="6" t="s">
        <v>20</v>
      </c>
      <c r="CQ1140" s="7" t="s">
        <v>21</v>
      </c>
      <c r="CY1140" s="1">
        <v>10987</v>
      </c>
      <c r="CZ1140" s="1" t="s">
        <v>16</v>
      </c>
      <c r="DA1140" s="6">
        <f>+IFERROR(VALUE(RIGHT(Tabla18[[#This Row],[B2B]],6)),"")</f>
        <v>10987</v>
      </c>
      <c r="DB1140" s="6" t="str">
        <f>+IFERROR(VLOOKUP(CZ1140,Auxiliar!$A:$C,2,0),"")</f>
        <v>PREMIUM</v>
      </c>
      <c r="DC1140" s="7" t="str">
        <f>+IFERROR(VLOOKUP(CZ1140,Auxiliar!$A:$C,3,0),"")</f>
        <v>0b 0% | 2b 2% | 5b 3,5% | 10b 5%</v>
      </c>
      <c r="DE1140" s="1">
        <v>10987</v>
      </c>
      <c r="DF1140" s="1" t="s">
        <v>19</v>
      </c>
      <c r="DG1140" s="6">
        <f>+IFERROR(VALUE(RIGHT(Tabla19[[#This Row],[B2B]],6)),"")</f>
        <v>10987</v>
      </c>
      <c r="DH1140" s="6" t="str">
        <f>+IFERROR(VLOOKUP(DF1140,Auxiliar!$A:$C,2,0),"")</f>
        <v>MICHELOB</v>
      </c>
      <c r="DI1140" s="7" t="str">
        <f>+IFERROR(VLOOKUP(DF1140,Auxiliar!$A:$C,3,0),"")</f>
        <v>1b 7% | 3b 22% | 8b 27%</v>
      </c>
      <c r="DK1140" s="1"/>
      <c r="DL1140" s="1"/>
      <c r="DM1140" s="6" t="str">
        <f>+IFERROR(VALUE(RIGHT(Tabla20[[#This Row],[B2B]],6)),"")</f>
        <v/>
      </c>
      <c r="DN1140" s="6" t="str">
        <f>+IFERROR(VLOOKUP(DL1140,Auxiliar!$A:$C,2,0),"")</f>
        <v/>
      </c>
      <c r="DO1140" s="7" t="str">
        <f>+IFERROR(VLOOKUP(DL1140,Auxiliar!$A:$C,3,0),"")</f>
        <v/>
      </c>
      <c r="DQ1140" s="1">
        <v>10873</v>
      </c>
      <c r="DR1140" s="12" t="s">
        <v>24</v>
      </c>
      <c r="DS1140" s="6">
        <f>+IFERROR(VALUE(RIGHT(Tabla21[[#This Row],[B2B]],6)),"")</f>
        <v>10873</v>
      </c>
      <c r="DT1140" s="6" t="str">
        <f>+IFERROR(VLOOKUP(DR1140,Auxiliar!$A:$C,2,0),"")</f>
        <v>CORONA PORRON</v>
      </c>
      <c r="DU1140" s="7" t="str">
        <f>+IFERROR(VLOOKUP(DR1140,Auxiliar!$A:$C,3,0),"")</f>
        <v>1b 5% | 20b 0%</v>
      </c>
      <c r="DW1140" s="1"/>
      <c r="DX1140" s="12"/>
      <c r="DY1140" s="6" t="str">
        <f>+IFERROR(VALUE(RIGHT(Tabla22[[#This Row],[B2B]],6)),"")</f>
        <v/>
      </c>
      <c r="DZ1140" s="6" t="str">
        <f>+IFERROR(VLOOKUP(DX1140,Auxiliar!$A:$C,2,0),"")</f>
        <v/>
      </c>
      <c r="EA1140" s="7" t="str">
        <f>+IFERROR(VLOOKUP(DX1140,Auxiliar!$A:$C,3,0),"")</f>
        <v/>
      </c>
      <c r="EC1140" s="1"/>
      <c r="ED1140" s="12"/>
      <c r="EE1140" s="6" t="str">
        <f>+IFERROR(VALUE(RIGHT(Tabla23[[#This Row],[B2B]],6)),"")</f>
        <v/>
      </c>
      <c r="EF1140" s="6" t="str">
        <f>+IFERROR(VLOOKUP(ED1140,Auxiliar!$A:$C,2,0),"")</f>
        <v/>
      </c>
      <c r="EG1140" s="7" t="str">
        <f>+IFERROR(VLOOKUP(ED1140,Auxiliar!$A:$C,3,0),"")</f>
        <v/>
      </c>
      <c r="EI1140" s="1"/>
      <c r="EJ1140" s="12"/>
      <c r="EK1140" s="6" t="str">
        <f>+IFERROR(VALUE(RIGHT(Tabla24[[#This Row],[B2B]],6)),"")</f>
        <v/>
      </c>
      <c r="EL1140" s="6" t="str">
        <f>+IFERROR(VLOOKUP(EJ1140,Auxiliar!$A:$C,2,0),"")</f>
        <v/>
      </c>
      <c r="EM1140" s="7" t="str">
        <f>+IFERROR(VLOOKUP(EJ1140,Auxiliar!$A:$C,3,0),"")</f>
        <v/>
      </c>
      <c r="EO1140" s="1"/>
      <c r="EP1140" s="12"/>
      <c r="EQ1140" s="6" t="str">
        <f>+IFERROR(VALUE(RIGHT(Tabla25[[#This Row],[B2B]],6)),"")</f>
        <v/>
      </c>
      <c r="ER1140" s="6" t="str">
        <f>+IFERROR(VLOOKUP(EP1140,Auxiliar!$A:$C,2,0),"")</f>
        <v/>
      </c>
      <c r="ES1140" s="7" t="str">
        <f>+IFERROR(VLOOKUP(EP1140,Auxiliar!$A:$C,3,0),"")</f>
        <v/>
      </c>
      <c r="EU1140" s="1"/>
      <c r="EV1140" s="12"/>
      <c r="EW1140" s="6" t="str">
        <f>+IFERROR(VALUE(RIGHT(Tabla26[[#This Row],[B2B]],6)),"")</f>
        <v/>
      </c>
      <c r="EX1140" s="6" t="str">
        <f>+IFERROR(VLOOKUP(EV1140,Auxiliar!$A:$C,2,0),"")</f>
        <v/>
      </c>
      <c r="EY1140" s="7" t="str">
        <f>+IFERROR(VLOOKUP(EV1140,Auxiliar!$A:$C,3,0),"")</f>
        <v/>
      </c>
      <c r="EZ1140" s="1"/>
      <c r="FA1140" s="12"/>
      <c r="FB1140" s="6" t="str">
        <f>+IFERROR(VALUE(RIGHT(Tabla27[[#This Row],[B2B]],6)),"")</f>
        <v/>
      </c>
      <c r="FC1140" s="6" t="str">
        <f>+IFERROR(VLOOKUP(FA1140,Auxiliar!$A:$C,2,0),"")</f>
        <v/>
      </c>
      <c r="FD1140" s="7" t="str">
        <f>+IFERROR(VLOOKUP(FA1140,Auxiliar!$A:$C,3,0),"")</f>
        <v/>
      </c>
      <c r="FE1140" s="1"/>
      <c r="FF1140" s="12"/>
      <c r="FG1140" s="6" t="str">
        <f>+IFERROR(VALUE(RIGHT(Tabla28[[#This Row],[B2B]],6)),"")</f>
        <v/>
      </c>
      <c r="FH1140" s="6" t="str">
        <f>+IFERROR(VLOOKUP(FF1140,Auxiliar!$A:$C,2,0),"")</f>
        <v/>
      </c>
      <c r="FI1140" s="7" t="str">
        <f>+IFERROR(VLOOKUP(FF1140,Auxiliar!$A:$C,3,0),"")</f>
        <v/>
      </c>
      <c r="FJ1140" s="1"/>
      <c r="FK1140" s="12"/>
      <c r="FL1140" s="6" t="str">
        <f>+IFERROR(VALUE(RIGHT(Tabla29[[#This Row],[B2B]],6)),"")</f>
        <v/>
      </c>
      <c r="FM1140" s="6" t="str">
        <f>+IFERROR(VLOOKUP(FK1140,Auxiliar!$A:$C,2,0),"")</f>
        <v/>
      </c>
      <c r="FN1140" s="7" t="str">
        <f>+IFERROR(VLOOKUP(FK1140,Auxiliar!$A:$C,3,0),"")</f>
        <v/>
      </c>
      <c r="FO1140" s="1"/>
      <c r="FP1140" s="12"/>
      <c r="FQ1140" s="6" t="str">
        <f>+IFERROR(VALUE(RIGHT(Tabla30[[#This Row],[B2B]],6)),"")</f>
        <v/>
      </c>
      <c r="FR1140" s="6" t="str">
        <f>+IFERROR(VLOOKUP(FP1140,Auxiliar!$A:$C,2,0),"")</f>
        <v/>
      </c>
      <c r="FS1140" s="7"/>
      <c r="FT1140" s="1"/>
      <c r="FU1140" s="12"/>
      <c r="FV1140" s="6" t="str">
        <f>+IFERROR(VALUE(RIGHT(Tabla31[[#This Row],[B2B]],6)),"")</f>
        <v/>
      </c>
      <c r="FW1140" s="6" t="str">
        <f>+IFERROR(VLOOKUP(FU1140,Auxiliar!$A:$C,2,0),"")</f>
        <v/>
      </c>
      <c r="FX1140" s="7" t="str">
        <f>+IFERROR(VLOOKUP(FU1140,Auxiliar!$A:$C,3,0),"")</f>
        <v/>
      </c>
      <c r="FY1140" s="1"/>
      <c r="FZ1140" s="12"/>
      <c r="GA1140" s="6" t="str">
        <f>+IFERROR(VALUE(RIGHT(Tabla32[[#This Row],[B2B]],6)),"")</f>
        <v/>
      </c>
      <c r="GB1140" s="6" t="str">
        <f>+IFERROR(VLOOKUP(FZ1140,Auxiliar!$A:$C,2,0),"")</f>
        <v/>
      </c>
      <c r="GC1140" s="7" t="str">
        <f>+IFERROR(VLOOKUP(FZ1140,Auxiliar!$A:$C,3,0),"")</f>
        <v/>
      </c>
      <c r="GD1140" s="1"/>
      <c r="GE1140" s="12"/>
      <c r="GF1140" s="6" t="str">
        <f>+IFERROR(VALUE(RIGHT(Tabla33[[#This Row],[B2B]],6)),"")</f>
        <v/>
      </c>
      <c r="GG1140" s="6" t="str">
        <f>+IFERROR(VLOOKUP(GE1140,Auxiliar!$A:$C,2,0),"")</f>
        <v/>
      </c>
      <c r="GH1140" s="7" t="str">
        <f>+IFERROR(VLOOKUP(GE1140,Auxiliar!$A:$C,3,0),"")</f>
        <v/>
      </c>
    </row>
    <row r="1141" spans="37:190" x14ac:dyDescent="0.25">
      <c r="AK1141" s="1">
        <v>20224</v>
      </c>
      <c r="AL1141" s="1" t="s">
        <v>30</v>
      </c>
      <c r="AM1141" s="6">
        <f>+IFERROR(VALUE(RIGHT(Tabla7[[#This Row],[B2B]],6)),"")</f>
        <v>20224</v>
      </c>
      <c r="AN1141" s="6" t="str">
        <f>+IFERROR(VLOOKUP(AL1141,Auxiliar!$A:$C,2,0),"")</f>
        <v>LATONES</v>
      </c>
      <c r="AO1141" s="7" t="str">
        <f>+IFERROR(VLOOKUP(AL1141,Auxiliar!$A:$C,3,0),"")</f>
        <v>1b 4% | 5b 7% | 97b 0%</v>
      </c>
      <c r="AW1141" s="1"/>
      <c r="AX1141" s="1" t="s">
        <v>32</v>
      </c>
      <c r="AY1141" s="6" t="str">
        <f>+IFERROR(VALUE(RIGHT(Tabla9[[#This Row],[B2B]],6)),"")</f>
        <v/>
      </c>
      <c r="AZ1141" s="6" t="str">
        <f>+IFERROR(VLOOKUP(AX1141,Auxiliar!$A:$C,2,0),"")</f>
        <v>LATONES</v>
      </c>
      <c r="BA1141" s="7" t="str">
        <f>+IFERROR(VLOOKUP(AX1141,Auxiliar!$A:$C,3,0),"")</f>
        <v>2b 3% | 4b 4% | 6b 5% | 10b 8%  | 385b 0%</v>
      </c>
      <c r="CA1141" s="1">
        <v>10912</v>
      </c>
      <c r="CB1141" s="1" t="s">
        <v>35</v>
      </c>
      <c r="CC1141" s="6">
        <f>+IFERROR(VALUE(RIGHT(Tabla14[[#This Row],[B2B]],6)),"")</f>
        <v>10912</v>
      </c>
      <c r="CD1141" s="6" t="str">
        <f>+IFERROR(VLOOKUP(CB1141,Auxiliar!$A:$C,2,0),"")</f>
        <v>Corona 710cc</v>
      </c>
      <c r="CE1141" s="7" t="str">
        <f>+IFERROR(VLOOKUP(CB1141,Auxiliar!$A:$C,3,0),"")</f>
        <v>1b 10% | 85b 0%</v>
      </c>
      <c r="CM1141" s="1">
        <v>10991</v>
      </c>
      <c r="CN1141" s="1" t="s">
        <v>20</v>
      </c>
      <c r="CO1141" s="6">
        <v>10991</v>
      </c>
      <c r="CP1141" s="6" t="s">
        <v>20</v>
      </c>
      <c r="CQ1141" s="7" t="s">
        <v>21</v>
      </c>
      <c r="CY1141" s="1">
        <v>10991</v>
      </c>
      <c r="CZ1141" s="1" t="s">
        <v>16</v>
      </c>
      <c r="DA1141" s="6">
        <f>+IFERROR(VALUE(RIGHT(Tabla18[[#This Row],[B2B]],6)),"")</f>
        <v>10991</v>
      </c>
      <c r="DB1141" s="6" t="str">
        <f>+IFERROR(VLOOKUP(CZ1141,Auxiliar!$A:$C,2,0),"")</f>
        <v>PREMIUM</v>
      </c>
      <c r="DC1141" s="7" t="str">
        <f>+IFERROR(VLOOKUP(CZ1141,Auxiliar!$A:$C,3,0),"")</f>
        <v>0b 0% | 2b 2% | 5b 3,5% | 10b 5%</v>
      </c>
      <c r="DE1141" s="1">
        <v>10991</v>
      </c>
      <c r="DF1141" s="1" t="s">
        <v>19</v>
      </c>
      <c r="DG1141" s="6">
        <f>+IFERROR(VALUE(RIGHT(Tabla19[[#This Row],[B2B]],6)),"")</f>
        <v>10991</v>
      </c>
      <c r="DH1141" s="6" t="str">
        <f>+IFERROR(VLOOKUP(DF1141,Auxiliar!$A:$C,2,0),"")</f>
        <v>MICHELOB</v>
      </c>
      <c r="DI1141" s="7" t="str">
        <f>+IFERROR(VLOOKUP(DF1141,Auxiliar!$A:$C,3,0),"")</f>
        <v>1b 7% | 3b 22% | 8b 27%</v>
      </c>
      <c r="DK1141" s="1"/>
      <c r="DL1141" s="1"/>
      <c r="DM1141" s="6" t="str">
        <f>+IFERROR(VALUE(RIGHT(Tabla20[[#This Row],[B2B]],6)),"")</f>
        <v/>
      </c>
      <c r="DN1141" s="6" t="str">
        <f>+IFERROR(VLOOKUP(DL1141,Auxiliar!$A:$C,2,0),"")</f>
        <v/>
      </c>
      <c r="DO1141" s="7" t="str">
        <f>+IFERROR(VLOOKUP(DL1141,Auxiliar!$A:$C,3,0),"")</f>
        <v/>
      </c>
      <c r="DQ1141" s="1">
        <v>10879</v>
      </c>
      <c r="DR1141" s="12" t="s">
        <v>24</v>
      </c>
      <c r="DS1141" s="6">
        <f>+IFERROR(VALUE(RIGHT(Tabla21[[#This Row],[B2B]],6)),"")</f>
        <v>10879</v>
      </c>
      <c r="DT1141" s="6" t="str">
        <f>+IFERROR(VLOOKUP(DR1141,Auxiliar!$A:$C,2,0),"")</f>
        <v>CORONA PORRON</v>
      </c>
      <c r="DU1141" s="7" t="str">
        <f>+IFERROR(VLOOKUP(DR1141,Auxiliar!$A:$C,3,0),"")</f>
        <v>1b 5% | 20b 0%</v>
      </c>
      <c r="DW1141" s="1"/>
      <c r="DX1141" s="12"/>
      <c r="DY1141" s="6" t="str">
        <f>+IFERROR(VALUE(RIGHT(Tabla22[[#This Row],[B2B]],6)),"")</f>
        <v/>
      </c>
      <c r="DZ1141" s="6" t="str">
        <f>+IFERROR(VLOOKUP(DX1141,Auxiliar!$A:$C,2,0),"")</f>
        <v/>
      </c>
      <c r="EA1141" s="7" t="str">
        <f>+IFERROR(VLOOKUP(DX1141,Auxiliar!$A:$C,3,0),"")</f>
        <v/>
      </c>
      <c r="EC1141" s="1"/>
      <c r="ED1141" s="12"/>
      <c r="EE1141" s="6" t="str">
        <f>+IFERROR(VALUE(RIGHT(Tabla23[[#This Row],[B2B]],6)),"")</f>
        <v/>
      </c>
      <c r="EF1141" s="6" t="str">
        <f>+IFERROR(VLOOKUP(ED1141,Auxiliar!$A:$C,2,0),"")</f>
        <v/>
      </c>
      <c r="EG1141" s="7" t="str">
        <f>+IFERROR(VLOOKUP(ED1141,Auxiliar!$A:$C,3,0),"")</f>
        <v/>
      </c>
      <c r="EI1141" s="1"/>
      <c r="EJ1141" s="12"/>
      <c r="EK1141" s="6" t="str">
        <f>+IFERROR(VALUE(RIGHT(Tabla24[[#This Row],[B2B]],6)),"")</f>
        <v/>
      </c>
      <c r="EL1141" s="6" t="str">
        <f>+IFERROR(VLOOKUP(EJ1141,Auxiliar!$A:$C,2,0),"")</f>
        <v/>
      </c>
      <c r="EM1141" s="7" t="str">
        <f>+IFERROR(VLOOKUP(EJ1141,Auxiliar!$A:$C,3,0),"")</f>
        <v/>
      </c>
      <c r="EO1141" s="1"/>
      <c r="EP1141" s="12"/>
      <c r="EQ1141" s="6" t="str">
        <f>+IFERROR(VALUE(RIGHT(Tabla25[[#This Row],[B2B]],6)),"")</f>
        <v/>
      </c>
      <c r="ER1141" s="6" t="str">
        <f>+IFERROR(VLOOKUP(EP1141,Auxiliar!$A:$C,2,0),"")</f>
        <v/>
      </c>
      <c r="ES1141" s="7" t="str">
        <f>+IFERROR(VLOOKUP(EP1141,Auxiliar!$A:$C,3,0),"")</f>
        <v/>
      </c>
      <c r="EU1141" s="1"/>
      <c r="EV1141" s="12"/>
      <c r="EW1141" s="6" t="str">
        <f>+IFERROR(VALUE(RIGHT(Tabla26[[#This Row],[B2B]],6)),"")</f>
        <v/>
      </c>
      <c r="EX1141" s="6" t="str">
        <f>+IFERROR(VLOOKUP(EV1141,Auxiliar!$A:$C,2,0),"")</f>
        <v/>
      </c>
      <c r="EY1141" s="7" t="str">
        <f>+IFERROR(VLOOKUP(EV1141,Auxiliar!$A:$C,3,0),"")</f>
        <v/>
      </c>
      <c r="EZ1141" s="1"/>
      <c r="FA1141" s="12"/>
      <c r="FB1141" s="6" t="str">
        <f>+IFERROR(VALUE(RIGHT(Tabla27[[#This Row],[B2B]],6)),"")</f>
        <v/>
      </c>
      <c r="FC1141" s="6" t="str">
        <f>+IFERROR(VLOOKUP(FA1141,Auxiliar!$A:$C,2,0),"")</f>
        <v/>
      </c>
      <c r="FD1141" s="7" t="str">
        <f>+IFERROR(VLOOKUP(FA1141,Auxiliar!$A:$C,3,0),"")</f>
        <v/>
      </c>
      <c r="FE1141" s="1"/>
      <c r="FF1141" s="12"/>
      <c r="FG1141" s="6" t="str">
        <f>+IFERROR(VALUE(RIGHT(Tabla28[[#This Row],[B2B]],6)),"")</f>
        <v/>
      </c>
      <c r="FH1141" s="6" t="str">
        <f>+IFERROR(VLOOKUP(FF1141,Auxiliar!$A:$C,2,0),"")</f>
        <v/>
      </c>
      <c r="FI1141" s="7" t="str">
        <f>+IFERROR(VLOOKUP(FF1141,Auxiliar!$A:$C,3,0),"")</f>
        <v/>
      </c>
      <c r="FJ1141" s="1"/>
      <c r="FK1141" s="12"/>
      <c r="FL1141" s="6" t="str">
        <f>+IFERROR(VALUE(RIGHT(Tabla29[[#This Row],[B2B]],6)),"")</f>
        <v/>
      </c>
      <c r="FM1141" s="6" t="str">
        <f>+IFERROR(VLOOKUP(FK1141,Auxiliar!$A:$C,2,0),"")</f>
        <v/>
      </c>
      <c r="FN1141" s="7" t="str">
        <f>+IFERROR(VLOOKUP(FK1141,Auxiliar!$A:$C,3,0),"")</f>
        <v/>
      </c>
      <c r="FO1141" s="1"/>
      <c r="FP1141" s="12"/>
      <c r="FQ1141" s="6" t="str">
        <f>+IFERROR(VALUE(RIGHT(Tabla30[[#This Row],[B2B]],6)),"")</f>
        <v/>
      </c>
      <c r="FR1141" s="6" t="str">
        <f>+IFERROR(VLOOKUP(FP1141,Auxiliar!$A:$C,2,0),"")</f>
        <v/>
      </c>
      <c r="FS1141" s="7"/>
      <c r="FT1141" s="1"/>
      <c r="FU1141" s="12"/>
      <c r="FV1141" s="6" t="str">
        <f>+IFERROR(VALUE(RIGHT(Tabla31[[#This Row],[B2B]],6)),"")</f>
        <v/>
      </c>
      <c r="FW1141" s="6" t="str">
        <f>+IFERROR(VLOOKUP(FU1141,Auxiliar!$A:$C,2,0),"")</f>
        <v/>
      </c>
      <c r="FX1141" s="7" t="str">
        <f>+IFERROR(VLOOKUP(FU1141,Auxiliar!$A:$C,3,0),"")</f>
        <v/>
      </c>
      <c r="FY1141" s="1"/>
      <c r="FZ1141" s="12"/>
      <c r="GA1141" s="6" t="str">
        <f>+IFERROR(VALUE(RIGHT(Tabla32[[#This Row],[B2B]],6)),"")</f>
        <v/>
      </c>
      <c r="GB1141" s="6" t="str">
        <f>+IFERROR(VLOOKUP(FZ1141,Auxiliar!$A:$C,2,0),"")</f>
        <v/>
      </c>
      <c r="GC1141" s="7" t="str">
        <f>+IFERROR(VLOOKUP(FZ1141,Auxiliar!$A:$C,3,0),"")</f>
        <v/>
      </c>
      <c r="GD1141" s="1"/>
      <c r="GE1141" s="12"/>
      <c r="GF1141" s="6" t="str">
        <f>+IFERROR(VALUE(RIGHT(Tabla33[[#This Row],[B2B]],6)),"")</f>
        <v/>
      </c>
      <c r="GG1141" s="6" t="str">
        <f>+IFERROR(VLOOKUP(GE1141,Auxiliar!$A:$C,2,0),"")</f>
        <v/>
      </c>
      <c r="GH1141" s="7" t="str">
        <f>+IFERROR(VLOOKUP(GE1141,Auxiliar!$A:$C,3,0),"")</f>
        <v/>
      </c>
    </row>
    <row r="1142" spans="37:190" x14ac:dyDescent="0.25">
      <c r="AK1142" s="1">
        <v>20225</v>
      </c>
      <c r="AL1142" s="1" t="s">
        <v>30</v>
      </c>
      <c r="AM1142" s="6">
        <f>+IFERROR(VALUE(RIGHT(Tabla7[[#This Row],[B2B]],6)),"")</f>
        <v>20225</v>
      </c>
      <c r="AN1142" s="6" t="str">
        <f>+IFERROR(VLOOKUP(AL1142,Auxiliar!$A:$C,2,0),"")</f>
        <v>LATONES</v>
      </c>
      <c r="AO1142" s="7" t="str">
        <f>+IFERROR(VLOOKUP(AL1142,Auxiliar!$A:$C,3,0),"")</f>
        <v>1b 4% | 5b 7% | 97b 0%</v>
      </c>
      <c r="AW1142" s="1"/>
      <c r="AX1142" s="1" t="s">
        <v>32</v>
      </c>
      <c r="AY1142" s="6" t="str">
        <f>+IFERROR(VALUE(RIGHT(Tabla9[[#This Row],[B2B]],6)),"")</f>
        <v/>
      </c>
      <c r="AZ1142" s="6" t="str">
        <f>+IFERROR(VLOOKUP(AX1142,Auxiliar!$A:$C,2,0),"")</f>
        <v>LATONES</v>
      </c>
      <c r="BA1142" s="7" t="str">
        <f>+IFERROR(VLOOKUP(AX1142,Auxiliar!$A:$C,3,0),"")</f>
        <v>2b 3% | 4b 4% | 6b 5% | 10b 8%  | 385b 0%</v>
      </c>
      <c r="CA1142" s="1">
        <v>10917</v>
      </c>
      <c r="CB1142" s="1" t="s">
        <v>35</v>
      </c>
      <c r="CC1142" s="6">
        <f>+IFERROR(VALUE(RIGHT(Tabla14[[#This Row],[B2B]],6)),"")</f>
        <v>10917</v>
      </c>
      <c r="CD1142" s="6" t="str">
        <f>+IFERROR(VLOOKUP(CB1142,Auxiliar!$A:$C,2,0),"")</f>
        <v>Corona 710cc</v>
      </c>
      <c r="CE1142" s="7" t="str">
        <f>+IFERROR(VLOOKUP(CB1142,Auxiliar!$A:$C,3,0),"")</f>
        <v>1b 10% | 85b 0%</v>
      </c>
      <c r="CM1142" s="1">
        <v>11016</v>
      </c>
      <c r="CN1142" s="1" t="s">
        <v>20</v>
      </c>
      <c r="CO1142" s="6">
        <v>11016</v>
      </c>
      <c r="CP1142" s="6" t="s">
        <v>20</v>
      </c>
      <c r="CQ1142" s="7" t="s">
        <v>21</v>
      </c>
      <c r="CY1142" s="1">
        <v>11016</v>
      </c>
      <c r="CZ1142" s="1" t="s">
        <v>16</v>
      </c>
      <c r="DA1142" s="6">
        <f>+IFERROR(VALUE(RIGHT(Tabla18[[#This Row],[B2B]],6)),"")</f>
        <v>11016</v>
      </c>
      <c r="DB1142" s="6" t="str">
        <f>+IFERROR(VLOOKUP(CZ1142,Auxiliar!$A:$C,2,0),"")</f>
        <v>PREMIUM</v>
      </c>
      <c r="DC1142" s="7" t="str">
        <f>+IFERROR(VLOOKUP(CZ1142,Auxiliar!$A:$C,3,0),"")</f>
        <v>0b 0% | 2b 2% | 5b 3,5% | 10b 5%</v>
      </c>
      <c r="DE1142" s="1">
        <v>11016</v>
      </c>
      <c r="DF1142" s="1" t="s">
        <v>19</v>
      </c>
      <c r="DG1142" s="6">
        <f>+IFERROR(VALUE(RIGHT(Tabla19[[#This Row],[B2B]],6)),"")</f>
        <v>11016</v>
      </c>
      <c r="DH1142" s="6" t="str">
        <f>+IFERROR(VLOOKUP(DF1142,Auxiliar!$A:$C,2,0),"")</f>
        <v>MICHELOB</v>
      </c>
      <c r="DI1142" s="7" t="str">
        <f>+IFERROR(VLOOKUP(DF1142,Auxiliar!$A:$C,3,0),"")</f>
        <v>1b 7% | 3b 22% | 8b 27%</v>
      </c>
      <c r="DK1142" s="1"/>
      <c r="DL1142" s="1"/>
      <c r="DM1142" s="6" t="str">
        <f>+IFERROR(VALUE(RIGHT(Tabla20[[#This Row],[B2B]],6)),"")</f>
        <v/>
      </c>
      <c r="DN1142" s="6" t="str">
        <f>+IFERROR(VLOOKUP(DL1142,Auxiliar!$A:$C,2,0),"")</f>
        <v/>
      </c>
      <c r="DO1142" s="7" t="str">
        <f>+IFERROR(VLOOKUP(DL1142,Auxiliar!$A:$C,3,0),"")</f>
        <v/>
      </c>
      <c r="DQ1142" s="1">
        <v>10888</v>
      </c>
      <c r="DR1142" s="12" t="s">
        <v>24</v>
      </c>
      <c r="DS1142" s="6">
        <f>+IFERROR(VALUE(RIGHT(Tabla21[[#This Row],[B2B]],6)),"")</f>
        <v>10888</v>
      </c>
      <c r="DT1142" s="6" t="str">
        <f>+IFERROR(VLOOKUP(DR1142,Auxiliar!$A:$C,2,0),"")</f>
        <v>CORONA PORRON</v>
      </c>
      <c r="DU1142" s="7" t="str">
        <f>+IFERROR(VLOOKUP(DR1142,Auxiliar!$A:$C,3,0),"")</f>
        <v>1b 5% | 20b 0%</v>
      </c>
      <c r="DW1142" s="1"/>
      <c r="DX1142" s="12"/>
      <c r="DY1142" s="6" t="str">
        <f>+IFERROR(VALUE(RIGHT(Tabla22[[#This Row],[B2B]],6)),"")</f>
        <v/>
      </c>
      <c r="DZ1142" s="6" t="str">
        <f>+IFERROR(VLOOKUP(DX1142,Auxiliar!$A:$C,2,0),"")</f>
        <v/>
      </c>
      <c r="EA1142" s="7" t="str">
        <f>+IFERROR(VLOOKUP(DX1142,Auxiliar!$A:$C,3,0),"")</f>
        <v/>
      </c>
      <c r="EC1142" s="1"/>
      <c r="ED1142" s="12"/>
      <c r="EE1142" s="6" t="str">
        <f>+IFERROR(VALUE(RIGHT(Tabla23[[#This Row],[B2B]],6)),"")</f>
        <v/>
      </c>
      <c r="EF1142" s="6" t="str">
        <f>+IFERROR(VLOOKUP(ED1142,Auxiliar!$A:$C,2,0),"")</f>
        <v/>
      </c>
      <c r="EG1142" s="7" t="str">
        <f>+IFERROR(VLOOKUP(ED1142,Auxiliar!$A:$C,3,0),"")</f>
        <v/>
      </c>
      <c r="EI1142" s="1"/>
      <c r="EJ1142" s="12"/>
      <c r="EK1142" s="6" t="str">
        <f>+IFERROR(VALUE(RIGHT(Tabla24[[#This Row],[B2B]],6)),"")</f>
        <v/>
      </c>
      <c r="EL1142" s="6" t="str">
        <f>+IFERROR(VLOOKUP(EJ1142,Auxiliar!$A:$C,2,0),"")</f>
        <v/>
      </c>
      <c r="EM1142" s="7" t="str">
        <f>+IFERROR(VLOOKUP(EJ1142,Auxiliar!$A:$C,3,0),"")</f>
        <v/>
      </c>
      <c r="EO1142" s="1"/>
      <c r="EP1142" s="12"/>
      <c r="EQ1142" s="6" t="str">
        <f>+IFERROR(VALUE(RIGHT(Tabla25[[#This Row],[B2B]],6)),"")</f>
        <v/>
      </c>
      <c r="ER1142" s="6" t="str">
        <f>+IFERROR(VLOOKUP(EP1142,Auxiliar!$A:$C,2,0),"")</f>
        <v/>
      </c>
      <c r="ES1142" s="7" t="str">
        <f>+IFERROR(VLOOKUP(EP1142,Auxiliar!$A:$C,3,0),"")</f>
        <v/>
      </c>
      <c r="EU1142" s="1"/>
      <c r="EV1142" s="12"/>
      <c r="EW1142" s="6" t="str">
        <f>+IFERROR(VALUE(RIGHT(Tabla26[[#This Row],[B2B]],6)),"")</f>
        <v/>
      </c>
      <c r="EX1142" s="6" t="str">
        <f>+IFERROR(VLOOKUP(EV1142,Auxiliar!$A:$C,2,0),"")</f>
        <v/>
      </c>
      <c r="EY1142" s="7" t="str">
        <f>+IFERROR(VLOOKUP(EV1142,Auxiliar!$A:$C,3,0),"")</f>
        <v/>
      </c>
      <c r="EZ1142" s="1"/>
      <c r="FA1142" s="12"/>
      <c r="FB1142" s="6" t="str">
        <f>+IFERROR(VALUE(RIGHT(Tabla27[[#This Row],[B2B]],6)),"")</f>
        <v/>
      </c>
      <c r="FC1142" s="6" t="str">
        <f>+IFERROR(VLOOKUP(FA1142,Auxiliar!$A:$C,2,0),"")</f>
        <v/>
      </c>
      <c r="FD1142" s="7" t="str">
        <f>+IFERROR(VLOOKUP(FA1142,Auxiliar!$A:$C,3,0),"")</f>
        <v/>
      </c>
      <c r="FE1142" s="1"/>
      <c r="FF1142" s="12"/>
      <c r="FG1142" s="6" t="str">
        <f>+IFERROR(VALUE(RIGHT(Tabla28[[#This Row],[B2B]],6)),"")</f>
        <v/>
      </c>
      <c r="FH1142" s="6" t="str">
        <f>+IFERROR(VLOOKUP(FF1142,Auxiliar!$A:$C,2,0),"")</f>
        <v/>
      </c>
      <c r="FI1142" s="7" t="str">
        <f>+IFERROR(VLOOKUP(FF1142,Auxiliar!$A:$C,3,0),"")</f>
        <v/>
      </c>
      <c r="FJ1142" s="1"/>
      <c r="FK1142" s="12"/>
      <c r="FL1142" s="6" t="str">
        <f>+IFERROR(VALUE(RIGHT(Tabla29[[#This Row],[B2B]],6)),"")</f>
        <v/>
      </c>
      <c r="FM1142" s="6" t="str">
        <f>+IFERROR(VLOOKUP(FK1142,Auxiliar!$A:$C,2,0),"")</f>
        <v/>
      </c>
      <c r="FN1142" s="7" t="str">
        <f>+IFERROR(VLOOKUP(FK1142,Auxiliar!$A:$C,3,0),"")</f>
        <v/>
      </c>
      <c r="FO1142" s="1"/>
      <c r="FP1142" s="12"/>
      <c r="FQ1142" s="6" t="str">
        <f>+IFERROR(VALUE(RIGHT(Tabla30[[#This Row],[B2B]],6)),"")</f>
        <v/>
      </c>
      <c r="FR1142" s="6" t="str">
        <f>+IFERROR(VLOOKUP(FP1142,Auxiliar!$A:$C,2,0),"")</f>
        <v/>
      </c>
      <c r="FS1142" s="7"/>
      <c r="FT1142" s="1"/>
      <c r="FU1142" s="12"/>
      <c r="FV1142" s="6" t="str">
        <f>+IFERROR(VALUE(RIGHT(Tabla31[[#This Row],[B2B]],6)),"")</f>
        <v/>
      </c>
      <c r="FW1142" s="6" t="str">
        <f>+IFERROR(VLOOKUP(FU1142,Auxiliar!$A:$C,2,0),"")</f>
        <v/>
      </c>
      <c r="FX1142" s="7" t="str">
        <f>+IFERROR(VLOOKUP(FU1142,Auxiliar!$A:$C,3,0),"")</f>
        <v/>
      </c>
      <c r="FY1142" s="1"/>
      <c r="FZ1142" s="12"/>
      <c r="GA1142" s="6" t="str">
        <f>+IFERROR(VALUE(RIGHT(Tabla32[[#This Row],[B2B]],6)),"")</f>
        <v/>
      </c>
      <c r="GB1142" s="6" t="str">
        <f>+IFERROR(VLOOKUP(FZ1142,Auxiliar!$A:$C,2,0),"")</f>
        <v/>
      </c>
      <c r="GC1142" s="7" t="str">
        <f>+IFERROR(VLOOKUP(FZ1142,Auxiliar!$A:$C,3,0),"")</f>
        <v/>
      </c>
      <c r="GD1142" s="1"/>
      <c r="GE1142" s="12"/>
      <c r="GF1142" s="6" t="str">
        <f>+IFERROR(VALUE(RIGHT(Tabla33[[#This Row],[B2B]],6)),"")</f>
        <v/>
      </c>
      <c r="GG1142" s="6" t="str">
        <f>+IFERROR(VLOOKUP(GE1142,Auxiliar!$A:$C,2,0),"")</f>
        <v/>
      </c>
      <c r="GH1142" s="7" t="str">
        <f>+IFERROR(VLOOKUP(GE1142,Auxiliar!$A:$C,3,0),"")</f>
        <v/>
      </c>
    </row>
    <row r="1143" spans="37:190" x14ac:dyDescent="0.25">
      <c r="AK1143" s="1">
        <v>20232</v>
      </c>
      <c r="AL1143" s="1" t="s">
        <v>30</v>
      </c>
      <c r="AM1143" s="6">
        <f>+IFERROR(VALUE(RIGHT(Tabla7[[#This Row],[B2B]],6)),"")</f>
        <v>20232</v>
      </c>
      <c r="AN1143" s="6" t="str">
        <f>+IFERROR(VLOOKUP(AL1143,Auxiliar!$A:$C,2,0),"")</f>
        <v>LATONES</v>
      </c>
      <c r="AO1143" s="7" t="str">
        <f>+IFERROR(VLOOKUP(AL1143,Auxiliar!$A:$C,3,0),"")</f>
        <v>1b 4% | 5b 7% | 97b 0%</v>
      </c>
      <c r="AW1143" s="1"/>
      <c r="AX1143" s="1" t="s">
        <v>32</v>
      </c>
      <c r="AY1143" s="6" t="str">
        <f>+IFERROR(VALUE(RIGHT(Tabla9[[#This Row],[B2B]],6)),"")</f>
        <v/>
      </c>
      <c r="AZ1143" s="6" t="str">
        <f>+IFERROR(VLOOKUP(AX1143,Auxiliar!$A:$C,2,0),"")</f>
        <v>LATONES</v>
      </c>
      <c r="BA1143" s="7" t="str">
        <f>+IFERROR(VLOOKUP(AX1143,Auxiliar!$A:$C,3,0),"")</f>
        <v>2b 3% | 4b 4% | 6b 5% | 10b 8%  | 385b 0%</v>
      </c>
      <c r="CA1143" s="1">
        <v>10919</v>
      </c>
      <c r="CB1143" s="1" t="s">
        <v>35</v>
      </c>
      <c r="CC1143" s="6">
        <f>+IFERROR(VALUE(RIGHT(Tabla14[[#This Row],[B2B]],6)),"")</f>
        <v>10919</v>
      </c>
      <c r="CD1143" s="6" t="str">
        <f>+IFERROR(VLOOKUP(CB1143,Auxiliar!$A:$C,2,0),"")</f>
        <v>Corona 710cc</v>
      </c>
      <c r="CE1143" s="7" t="str">
        <f>+IFERROR(VLOOKUP(CB1143,Auxiliar!$A:$C,3,0),"")</f>
        <v>1b 10% | 85b 0%</v>
      </c>
      <c r="CM1143" s="1">
        <v>11028</v>
      </c>
      <c r="CN1143" s="1" t="s">
        <v>20</v>
      </c>
      <c r="CO1143" s="6">
        <v>11028</v>
      </c>
      <c r="CP1143" s="6" t="s">
        <v>20</v>
      </c>
      <c r="CQ1143" s="7" t="s">
        <v>21</v>
      </c>
      <c r="CY1143" s="1">
        <v>11028</v>
      </c>
      <c r="CZ1143" s="1" t="s">
        <v>16</v>
      </c>
      <c r="DA1143" s="6">
        <f>+IFERROR(VALUE(RIGHT(Tabla18[[#This Row],[B2B]],6)),"")</f>
        <v>11028</v>
      </c>
      <c r="DB1143" s="6" t="str">
        <f>+IFERROR(VLOOKUP(CZ1143,Auxiliar!$A:$C,2,0),"")</f>
        <v>PREMIUM</v>
      </c>
      <c r="DC1143" s="7" t="str">
        <f>+IFERROR(VLOOKUP(CZ1143,Auxiliar!$A:$C,3,0),"")</f>
        <v>0b 0% | 2b 2% | 5b 3,5% | 10b 5%</v>
      </c>
      <c r="DE1143" s="1">
        <v>11028</v>
      </c>
      <c r="DF1143" s="1" t="s">
        <v>19</v>
      </c>
      <c r="DG1143" s="6">
        <f>+IFERROR(VALUE(RIGHT(Tabla19[[#This Row],[B2B]],6)),"")</f>
        <v>11028</v>
      </c>
      <c r="DH1143" s="6" t="str">
        <f>+IFERROR(VLOOKUP(DF1143,Auxiliar!$A:$C,2,0),"")</f>
        <v>MICHELOB</v>
      </c>
      <c r="DI1143" s="7" t="str">
        <f>+IFERROR(VLOOKUP(DF1143,Auxiliar!$A:$C,3,0),"")</f>
        <v>1b 7% | 3b 22% | 8b 27%</v>
      </c>
      <c r="DK1143" s="1"/>
      <c r="DL1143" s="1"/>
      <c r="DM1143" s="6" t="str">
        <f>+IFERROR(VALUE(RIGHT(Tabla20[[#This Row],[B2B]],6)),"")</f>
        <v/>
      </c>
      <c r="DN1143" s="6" t="str">
        <f>+IFERROR(VLOOKUP(DL1143,Auxiliar!$A:$C,2,0),"")</f>
        <v/>
      </c>
      <c r="DO1143" s="7" t="str">
        <f>+IFERROR(VLOOKUP(DL1143,Auxiliar!$A:$C,3,0),"")</f>
        <v/>
      </c>
      <c r="DQ1143" s="1">
        <v>10912</v>
      </c>
      <c r="DR1143" s="12" t="s">
        <v>24</v>
      </c>
      <c r="DS1143" s="6">
        <f>+IFERROR(VALUE(RIGHT(Tabla21[[#This Row],[B2B]],6)),"")</f>
        <v>10912</v>
      </c>
      <c r="DT1143" s="6" t="str">
        <f>+IFERROR(VLOOKUP(DR1143,Auxiliar!$A:$C,2,0),"")</f>
        <v>CORONA PORRON</v>
      </c>
      <c r="DU1143" s="7" t="str">
        <f>+IFERROR(VLOOKUP(DR1143,Auxiliar!$A:$C,3,0),"")</f>
        <v>1b 5% | 20b 0%</v>
      </c>
      <c r="DW1143" s="1"/>
      <c r="DX1143" s="12"/>
      <c r="DY1143" s="6" t="str">
        <f>+IFERROR(VALUE(RIGHT(Tabla22[[#This Row],[B2B]],6)),"")</f>
        <v/>
      </c>
      <c r="DZ1143" s="6" t="str">
        <f>+IFERROR(VLOOKUP(DX1143,Auxiliar!$A:$C,2,0),"")</f>
        <v/>
      </c>
      <c r="EA1143" s="7" t="str">
        <f>+IFERROR(VLOOKUP(DX1143,Auxiliar!$A:$C,3,0),"")</f>
        <v/>
      </c>
      <c r="EC1143" s="1"/>
      <c r="ED1143" s="12"/>
      <c r="EE1143" s="6" t="str">
        <f>+IFERROR(VALUE(RIGHT(Tabla23[[#This Row],[B2B]],6)),"")</f>
        <v/>
      </c>
      <c r="EF1143" s="6" t="str">
        <f>+IFERROR(VLOOKUP(ED1143,Auxiliar!$A:$C,2,0),"")</f>
        <v/>
      </c>
      <c r="EG1143" s="7" t="str">
        <f>+IFERROR(VLOOKUP(ED1143,Auxiliar!$A:$C,3,0),"")</f>
        <v/>
      </c>
      <c r="EI1143" s="1"/>
      <c r="EJ1143" s="12"/>
      <c r="EK1143" s="6" t="str">
        <f>+IFERROR(VALUE(RIGHT(Tabla24[[#This Row],[B2B]],6)),"")</f>
        <v/>
      </c>
      <c r="EL1143" s="6" t="str">
        <f>+IFERROR(VLOOKUP(EJ1143,Auxiliar!$A:$C,2,0),"")</f>
        <v/>
      </c>
      <c r="EM1143" s="7" t="str">
        <f>+IFERROR(VLOOKUP(EJ1143,Auxiliar!$A:$C,3,0),"")</f>
        <v/>
      </c>
      <c r="EO1143" s="1"/>
      <c r="EP1143" s="12"/>
      <c r="EQ1143" s="6" t="str">
        <f>+IFERROR(VALUE(RIGHT(Tabla25[[#This Row],[B2B]],6)),"")</f>
        <v/>
      </c>
      <c r="ER1143" s="6" t="str">
        <f>+IFERROR(VLOOKUP(EP1143,Auxiliar!$A:$C,2,0),"")</f>
        <v/>
      </c>
      <c r="ES1143" s="7" t="str">
        <f>+IFERROR(VLOOKUP(EP1143,Auxiliar!$A:$C,3,0),"")</f>
        <v/>
      </c>
      <c r="EU1143" s="1"/>
      <c r="EV1143" s="12"/>
      <c r="EW1143" s="6" t="str">
        <f>+IFERROR(VALUE(RIGHT(Tabla26[[#This Row],[B2B]],6)),"")</f>
        <v/>
      </c>
      <c r="EX1143" s="6" t="str">
        <f>+IFERROR(VLOOKUP(EV1143,Auxiliar!$A:$C,2,0),"")</f>
        <v/>
      </c>
      <c r="EY1143" s="7" t="str">
        <f>+IFERROR(VLOOKUP(EV1143,Auxiliar!$A:$C,3,0),"")</f>
        <v/>
      </c>
      <c r="EZ1143" s="1"/>
      <c r="FA1143" s="12"/>
      <c r="FB1143" s="6" t="str">
        <f>+IFERROR(VALUE(RIGHT(Tabla27[[#This Row],[B2B]],6)),"")</f>
        <v/>
      </c>
      <c r="FC1143" s="6" t="str">
        <f>+IFERROR(VLOOKUP(FA1143,Auxiliar!$A:$C,2,0),"")</f>
        <v/>
      </c>
      <c r="FD1143" s="7" t="str">
        <f>+IFERROR(VLOOKUP(FA1143,Auxiliar!$A:$C,3,0),"")</f>
        <v/>
      </c>
      <c r="FE1143" s="1"/>
      <c r="FF1143" s="12"/>
      <c r="FG1143" s="6" t="str">
        <f>+IFERROR(VALUE(RIGHT(Tabla28[[#This Row],[B2B]],6)),"")</f>
        <v/>
      </c>
      <c r="FH1143" s="6" t="str">
        <f>+IFERROR(VLOOKUP(FF1143,Auxiliar!$A:$C,2,0),"")</f>
        <v/>
      </c>
      <c r="FI1143" s="7" t="str">
        <f>+IFERROR(VLOOKUP(FF1143,Auxiliar!$A:$C,3,0),"")</f>
        <v/>
      </c>
      <c r="FJ1143" s="1"/>
      <c r="FK1143" s="12"/>
      <c r="FL1143" s="6" t="str">
        <f>+IFERROR(VALUE(RIGHT(Tabla29[[#This Row],[B2B]],6)),"")</f>
        <v/>
      </c>
      <c r="FM1143" s="6" t="str">
        <f>+IFERROR(VLOOKUP(FK1143,Auxiliar!$A:$C,2,0),"")</f>
        <v/>
      </c>
      <c r="FN1143" s="7" t="str">
        <f>+IFERROR(VLOOKUP(FK1143,Auxiliar!$A:$C,3,0),"")</f>
        <v/>
      </c>
      <c r="FO1143" s="1"/>
      <c r="FP1143" s="12"/>
      <c r="FQ1143" s="6" t="str">
        <f>+IFERROR(VALUE(RIGHT(Tabla30[[#This Row],[B2B]],6)),"")</f>
        <v/>
      </c>
      <c r="FR1143" s="6" t="str">
        <f>+IFERROR(VLOOKUP(FP1143,Auxiliar!$A:$C,2,0),"")</f>
        <v/>
      </c>
      <c r="FS1143" s="7"/>
      <c r="FT1143" s="1"/>
      <c r="FU1143" s="12"/>
      <c r="FV1143" s="6" t="str">
        <f>+IFERROR(VALUE(RIGHT(Tabla31[[#This Row],[B2B]],6)),"")</f>
        <v/>
      </c>
      <c r="FW1143" s="6" t="str">
        <f>+IFERROR(VLOOKUP(FU1143,Auxiliar!$A:$C,2,0),"")</f>
        <v/>
      </c>
      <c r="FX1143" s="7" t="str">
        <f>+IFERROR(VLOOKUP(FU1143,Auxiliar!$A:$C,3,0),"")</f>
        <v/>
      </c>
      <c r="FY1143" s="1"/>
      <c r="FZ1143" s="12"/>
      <c r="GA1143" s="6" t="str">
        <f>+IFERROR(VALUE(RIGHT(Tabla32[[#This Row],[B2B]],6)),"")</f>
        <v/>
      </c>
      <c r="GB1143" s="6" t="str">
        <f>+IFERROR(VLOOKUP(FZ1143,Auxiliar!$A:$C,2,0),"")</f>
        <v/>
      </c>
      <c r="GC1143" s="7" t="str">
        <f>+IFERROR(VLOOKUP(FZ1143,Auxiliar!$A:$C,3,0),"")</f>
        <v/>
      </c>
      <c r="GD1143" s="1"/>
      <c r="GE1143" s="12"/>
      <c r="GF1143" s="6" t="str">
        <f>+IFERROR(VALUE(RIGHT(Tabla33[[#This Row],[B2B]],6)),"")</f>
        <v/>
      </c>
      <c r="GG1143" s="6" t="str">
        <f>+IFERROR(VLOOKUP(GE1143,Auxiliar!$A:$C,2,0),"")</f>
        <v/>
      </c>
      <c r="GH1143" s="7" t="str">
        <f>+IFERROR(VLOOKUP(GE1143,Auxiliar!$A:$C,3,0),"")</f>
        <v/>
      </c>
    </row>
    <row r="1144" spans="37:190" x14ac:dyDescent="0.25">
      <c r="AK1144" s="1">
        <v>20233</v>
      </c>
      <c r="AL1144" s="1" t="s">
        <v>30</v>
      </c>
      <c r="AM1144" s="6">
        <f>+IFERROR(VALUE(RIGHT(Tabla7[[#This Row],[B2B]],6)),"")</f>
        <v>20233</v>
      </c>
      <c r="AN1144" s="6" t="str">
        <f>+IFERROR(VLOOKUP(AL1144,Auxiliar!$A:$C,2,0),"")</f>
        <v>LATONES</v>
      </c>
      <c r="AO1144" s="7" t="str">
        <f>+IFERROR(VLOOKUP(AL1144,Auxiliar!$A:$C,3,0),"")</f>
        <v>1b 4% | 5b 7% | 97b 0%</v>
      </c>
      <c r="AW1144" s="1"/>
      <c r="AX1144" s="1" t="s">
        <v>32</v>
      </c>
      <c r="AY1144" s="6" t="str">
        <f>+IFERROR(VALUE(RIGHT(Tabla9[[#This Row],[B2B]],6)),"")</f>
        <v/>
      </c>
      <c r="AZ1144" s="6" t="str">
        <f>+IFERROR(VLOOKUP(AX1144,Auxiliar!$A:$C,2,0),"")</f>
        <v>LATONES</v>
      </c>
      <c r="BA1144" s="7" t="str">
        <f>+IFERROR(VLOOKUP(AX1144,Auxiliar!$A:$C,3,0),"")</f>
        <v>2b 3% | 4b 4% | 6b 5% | 10b 8%  | 385b 0%</v>
      </c>
      <c r="CA1144" s="1">
        <v>10959</v>
      </c>
      <c r="CB1144" s="1" t="s">
        <v>35</v>
      </c>
      <c r="CC1144" s="6">
        <f>+IFERROR(VALUE(RIGHT(Tabla14[[#This Row],[B2B]],6)),"")</f>
        <v>10959</v>
      </c>
      <c r="CD1144" s="6" t="str">
        <f>+IFERROR(VLOOKUP(CB1144,Auxiliar!$A:$C,2,0),"")</f>
        <v>Corona 710cc</v>
      </c>
      <c r="CE1144" s="7" t="str">
        <f>+IFERROR(VLOOKUP(CB1144,Auxiliar!$A:$C,3,0),"")</f>
        <v>1b 10% | 85b 0%</v>
      </c>
      <c r="CM1144" s="1">
        <v>11052</v>
      </c>
      <c r="CN1144" s="1" t="s">
        <v>20</v>
      </c>
      <c r="CO1144" s="6">
        <v>11052</v>
      </c>
      <c r="CP1144" s="6" t="s">
        <v>20</v>
      </c>
      <c r="CQ1144" s="7" t="s">
        <v>21</v>
      </c>
      <c r="CY1144" s="1">
        <v>11052</v>
      </c>
      <c r="CZ1144" s="1" t="s">
        <v>16</v>
      </c>
      <c r="DA1144" s="6">
        <f>+IFERROR(VALUE(RIGHT(Tabla18[[#This Row],[B2B]],6)),"")</f>
        <v>11052</v>
      </c>
      <c r="DB1144" s="6" t="str">
        <f>+IFERROR(VLOOKUP(CZ1144,Auxiliar!$A:$C,2,0),"")</f>
        <v>PREMIUM</v>
      </c>
      <c r="DC1144" s="7" t="str">
        <f>+IFERROR(VLOOKUP(CZ1144,Auxiliar!$A:$C,3,0),"")</f>
        <v>0b 0% | 2b 2% | 5b 3,5% | 10b 5%</v>
      </c>
      <c r="DE1144" s="1">
        <v>11052</v>
      </c>
      <c r="DF1144" s="1" t="s">
        <v>19</v>
      </c>
      <c r="DG1144" s="6">
        <f>+IFERROR(VALUE(RIGHT(Tabla19[[#This Row],[B2B]],6)),"")</f>
        <v>11052</v>
      </c>
      <c r="DH1144" s="6" t="str">
        <f>+IFERROR(VLOOKUP(DF1144,Auxiliar!$A:$C,2,0),"")</f>
        <v>MICHELOB</v>
      </c>
      <c r="DI1144" s="7" t="str">
        <f>+IFERROR(VLOOKUP(DF1144,Auxiliar!$A:$C,3,0),"")</f>
        <v>1b 7% | 3b 22% | 8b 27%</v>
      </c>
      <c r="DK1144" s="1"/>
      <c r="DL1144" s="1"/>
      <c r="DM1144" s="6" t="str">
        <f>+IFERROR(VALUE(RIGHT(Tabla20[[#This Row],[B2B]],6)),"")</f>
        <v/>
      </c>
      <c r="DN1144" s="6" t="str">
        <f>+IFERROR(VLOOKUP(DL1144,Auxiliar!$A:$C,2,0),"")</f>
        <v/>
      </c>
      <c r="DO1144" s="7" t="str">
        <f>+IFERROR(VLOOKUP(DL1144,Auxiliar!$A:$C,3,0),"")</f>
        <v/>
      </c>
      <c r="DQ1144" s="1">
        <v>10917</v>
      </c>
      <c r="DR1144" s="12" t="s">
        <v>24</v>
      </c>
      <c r="DS1144" s="6">
        <f>+IFERROR(VALUE(RIGHT(Tabla21[[#This Row],[B2B]],6)),"")</f>
        <v>10917</v>
      </c>
      <c r="DT1144" s="6" t="str">
        <f>+IFERROR(VLOOKUP(DR1144,Auxiliar!$A:$C,2,0),"")</f>
        <v>CORONA PORRON</v>
      </c>
      <c r="DU1144" s="7" t="str">
        <f>+IFERROR(VLOOKUP(DR1144,Auxiliar!$A:$C,3,0),"")</f>
        <v>1b 5% | 20b 0%</v>
      </c>
      <c r="DW1144" s="1"/>
      <c r="DX1144" s="12"/>
      <c r="DY1144" s="6" t="str">
        <f>+IFERROR(VALUE(RIGHT(Tabla22[[#This Row],[B2B]],6)),"")</f>
        <v/>
      </c>
      <c r="DZ1144" s="6" t="str">
        <f>+IFERROR(VLOOKUP(DX1144,Auxiliar!$A:$C,2,0),"")</f>
        <v/>
      </c>
      <c r="EA1144" s="7" t="str">
        <f>+IFERROR(VLOOKUP(DX1144,Auxiliar!$A:$C,3,0),"")</f>
        <v/>
      </c>
      <c r="EC1144" s="1"/>
      <c r="ED1144" s="12"/>
      <c r="EE1144" s="6" t="str">
        <f>+IFERROR(VALUE(RIGHT(Tabla23[[#This Row],[B2B]],6)),"")</f>
        <v/>
      </c>
      <c r="EF1144" s="6" t="str">
        <f>+IFERROR(VLOOKUP(ED1144,Auxiliar!$A:$C,2,0),"")</f>
        <v/>
      </c>
      <c r="EG1144" s="7" t="str">
        <f>+IFERROR(VLOOKUP(ED1144,Auxiliar!$A:$C,3,0),"")</f>
        <v/>
      </c>
      <c r="EI1144" s="1"/>
      <c r="EJ1144" s="12"/>
      <c r="EK1144" s="6" t="str">
        <f>+IFERROR(VALUE(RIGHT(Tabla24[[#This Row],[B2B]],6)),"")</f>
        <v/>
      </c>
      <c r="EL1144" s="6" t="str">
        <f>+IFERROR(VLOOKUP(EJ1144,Auxiliar!$A:$C,2,0),"")</f>
        <v/>
      </c>
      <c r="EM1144" s="7" t="str">
        <f>+IFERROR(VLOOKUP(EJ1144,Auxiliar!$A:$C,3,0),"")</f>
        <v/>
      </c>
      <c r="EO1144" s="1"/>
      <c r="EP1144" s="12"/>
      <c r="EQ1144" s="6" t="str">
        <f>+IFERROR(VALUE(RIGHT(Tabla25[[#This Row],[B2B]],6)),"")</f>
        <v/>
      </c>
      <c r="ER1144" s="6" t="str">
        <f>+IFERROR(VLOOKUP(EP1144,Auxiliar!$A:$C,2,0),"")</f>
        <v/>
      </c>
      <c r="ES1144" s="7" t="str">
        <f>+IFERROR(VLOOKUP(EP1144,Auxiliar!$A:$C,3,0),"")</f>
        <v/>
      </c>
      <c r="EU1144" s="1"/>
      <c r="EV1144" s="12"/>
      <c r="EW1144" s="6" t="str">
        <f>+IFERROR(VALUE(RIGHT(Tabla26[[#This Row],[B2B]],6)),"")</f>
        <v/>
      </c>
      <c r="EX1144" s="6" t="str">
        <f>+IFERROR(VLOOKUP(EV1144,Auxiliar!$A:$C,2,0),"")</f>
        <v/>
      </c>
      <c r="EY1144" s="7" t="str">
        <f>+IFERROR(VLOOKUP(EV1144,Auxiliar!$A:$C,3,0),"")</f>
        <v/>
      </c>
      <c r="EZ1144" s="1"/>
      <c r="FA1144" s="12"/>
      <c r="FB1144" s="6" t="str">
        <f>+IFERROR(VALUE(RIGHT(Tabla27[[#This Row],[B2B]],6)),"")</f>
        <v/>
      </c>
      <c r="FC1144" s="6" t="str">
        <f>+IFERROR(VLOOKUP(FA1144,Auxiliar!$A:$C,2,0),"")</f>
        <v/>
      </c>
      <c r="FD1144" s="7" t="str">
        <f>+IFERROR(VLOOKUP(FA1144,Auxiliar!$A:$C,3,0),"")</f>
        <v/>
      </c>
      <c r="FE1144" s="1"/>
      <c r="FF1144" s="12"/>
      <c r="FG1144" s="6" t="str">
        <f>+IFERROR(VALUE(RIGHT(Tabla28[[#This Row],[B2B]],6)),"")</f>
        <v/>
      </c>
      <c r="FH1144" s="6" t="str">
        <f>+IFERROR(VLOOKUP(FF1144,Auxiliar!$A:$C,2,0),"")</f>
        <v/>
      </c>
      <c r="FI1144" s="7" t="str">
        <f>+IFERROR(VLOOKUP(FF1144,Auxiliar!$A:$C,3,0),"")</f>
        <v/>
      </c>
      <c r="FJ1144" s="1"/>
      <c r="FK1144" s="12"/>
      <c r="FL1144" s="6" t="str">
        <f>+IFERROR(VALUE(RIGHT(Tabla29[[#This Row],[B2B]],6)),"")</f>
        <v/>
      </c>
      <c r="FM1144" s="6" t="str">
        <f>+IFERROR(VLOOKUP(FK1144,Auxiliar!$A:$C,2,0),"")</f>
        <v/>
      </c>
      <c r="FN1144" s="7" t="str">
        <f>+IFERROR(VLOOKUP(FK1144,Auxiliar!$A:$C,3,0),"")</f>
        <v/>
      </c>
      <c r="FO1144" s="1"/>
      <c r="FP1144" s="12"/>
      <c r="FQ1144" s="6" t="str">
        <f>+IFERROR(VALUE(RIGHT(Tabla30[[#This Row],[B2B]],6)),"")</f>
        <v/>
      </c>
      <c r="FR1144" s="6" t="str">
        <f>+IFERROR(VLOOKUP(FP1144,Auxiliar!$A:$C,2,0),"")</f>
        <v/>
      </c>
      <c r="FS1144" s="7"/>
      <c r="FT1144" s="1"/>
      <c r="FU1144" s="12"/>
      <c r="FV1144" s="6" t="str">
        <f>+IFERROR(VALUE(RIGHT(Tabla31[[#This Row],[B2B]],6)),"")</f>
        <v/>
      </c>
      <c r="FW1144" s="6" t="str">
        <f>+IFERROR(VLOOKUP(FU1144,Auxiliar!$A:$C,2,0),"")</f>
        <v/>
      </c>
      <c r="FX1144" s="7" t="str">
        <f>+IFERROR(VLOOKUP(FU1144,Auxiliar!$A:$C,3,0),"")</f>
        <v/>
      </c>
      <c r="FY1144" s="1"/>
      <c r="FZ1144" s="12"/>
      <c r="GA1144" s="6" t="str">
        <f>+IFERROR(VALUE(RIGHT(Tabla32[[#This Row],[B2B]],6)),"")</f>
        <v/>
      </c>
      <c r="GB1144" s="6" t="str">
        <f>+IFERROR(VLOOKUP(FZ1144,Auxiliar!$A:$C,2,0),"")</f>
        <v/>
      </c>
      <c r="GC1144" s="7" t="str">
        <f>+IFERROR(VLOOKUP(FZ1144,Auxiliar!$A:$C,3,0),"")</f>
        <v/>
      </c>
      <c r="GD1144" s="1"/>
      <c r="GE1144" s="12"/>
      <c r="GF1144" s="6" t="str">
        <f>+IFERROR(VALUE(RIGHT(Tabla33[[#This Row],[B2B]],6)),"")</f>
        <v/>
      </c>
      <c r="GG1144" s="6" t="str">
        <f>+IFERROR(VLOOKUP(GE1144,Auxiliar!$A:$C,2,0),"")</f>
        <v/>
      </c>
      <c r="GH1144" s="7" t="str">
        <f>+IFERROR(VLOOKUP(GE1144,Auxiliar!$A:$C,3,0),"")</f>
        <v/>
      </c>
    </row>
    <row r="1145" spans="37:190" x14ac:dyDescent="0.25">
      <c r="AK1145" s="1">
        <v>20242</v>
      </c>
      <c r="AL1145" s="1" t="s">
        <v>30</v>
      </c>
      <c r="AM1145" s="6">
        <f>+IFERROR(VALUE(RIGHT(Tabla7[[#This Row],[B2B]],6)),"")</f>
        <v>20242</v>
      </c>
      <c r="AN1145" s="6" t="str">
        <f>+IFERROR(VLOOKUP(AL1145,Auxiliar!$A:$C,2,0),"")</f>
        <v>LATONES</v>
      </c>
      <c r="AO1145" s="7" t="str">
        <f>+IFERROR(VLOOKUP(AL1145,Auxiliar!$A:$C,3,0),"")</f>
        <v>1b 4% | 5b 7% | 97b 0%</v>
      </c>
      <c r="AW1145" s="1"/>
      <c r="AX1145" s="1" t="s">
        <v>32</v>
      </c>
      <c r="AY1145" s="6" t="str">
        <f>+IFERROR(VALUE(RIGHT(Tabla9[[#This Row],[B2B]],6)),"")</f>
        <v/>
      </c>
      <c r="AZ1145" s="6" t="str">
        <f>+IFERROR(VLOOKUP(AX1145,Auxiliar!$A:$C,2,0),"")</f>
        <v>LATONES</v>
      </c>
      <c r="BA1145" s="7" t="str">
        <f>+IFERROR(VLOOKUP(AX1145,Auxiliar!$A:$C,3,0),"")</f>
        <v>2b 3% | 4b 4% | 6b 5% | 10b 8%  | 385b 0%</v>
      </c>
      <c r="CA1145" s="1">
        <v>10965</v>
      </c>
      <c r="CB1145" s="1" t="s">
        <v>35</v>
      </c>
      <c r="CC1145" s="6">
        <f>+IFERROR(VALUE(RIGHT(Tabla14[[#This Row],[B2B]],6)),"")</f>
        <v>10965</v>
      </c>
      <c r="CD1145" s="6" t="str">
        <f>+IFERROR(VLOOKUP(CB1145,Auxiliar!$A:$C,2,0),"")</f>
        <v>Corona 710cc</v>
      </c>
      <c r="CE1145" s="7" t="str">
        <f>+IFERROR(VLOOKUP(CB1145,Auxiliar!$A:$C,3,0),"")</f>
        <v>1b 10% | 85b 0%</v>
      </c>
      <c r="CM1145" s="1">
        <v>11055</v>
      </c>
      <c r="CN1145" s="1" t="s">
        <v>20</v>
      </c>
      <c r="CO1145" s="6">
        <v>11055</v>
      </c>
      <c r="CP1145" s="6" t="s">
        <v>20</v>
      </c>
      <c r="CQ1145" s="7" t="s">
        <v>21</v>
      </c>
      <c r="CY1145" s="1">
        <v>11055</v>
      </c>
      <c r="CZ1145" s="1" t="s">
        <v>16</v>
      </c>
      <c r="DA1145" s="6">
        <f>+IFERROR(VALUE(RIGHT(Tabla18[[#This Row],[B2B]],6)),"")</f>
        <v>11055</v>
      </c>
      <c r="DB1145" s="6" t="str">
        <f>+IFERROR(VLOOKUP(CZ1145,Auxiliar!$A:$C,2,0),"")</f>
        <v>PREMIUM</v>
      </c>
      <c r="DC1145" s="7" t="str">
        <f>+IFERROR(VLOOKUP(CZ1145,Auxiliar!$A:$C,3,0),"")</f>
        <v>0b 0% | 2b 2% | 5b 3,5% | 10b 5%</v>
      </c>
      <c r="DE1145" s="1">
        <v>11055</v>
      </c>
      <c r="DF1145" s="1" t="s">
        <v>19</v>
      </c>
      <c r="DG1145" s="6">
        <f>+IFERROR(VALUE(RIGHT(Tabla19[[#This Row],[B2B]],6)),"")</f>
        <v>11055</v>
      </c>
      <c r="DH1145" s="6" t="str">
        <f>+IFERROR(VLOOKUP(DF1145,Auxiliar!$A:$C,2,0),"")</f>
        <v>MICHELOB</v>
      </c>
      <c r="DI1145" s="7" t="str">
        <f>+IFERROR(VLOOKUP(DF1145,Auxiliar!$A:$C,3,0),"")</f>
        <v>1b 7% | 3b 22% | 8b 27%</v>
      </c>
      <c r="DK1145" s="1"/>
      <c r="DL1145" s="1"/>
      <c r="DM1145" s="6" t="str">
        <f>+IFERROR(VALUE(RIGHT(Tabla20[[#This Row],[B2B]],6)),"")</f>
        <v/>
      </c>
      <c r="DN1145" s="6" t="str">
        <f>+IFERROR(VLOOKUP(DL1145,Auxiliar!$A:$C,2,0),"")</f>
        <v/>
      </c>
      <c r="DO1145" s="7" t="str">
        <f>+IFERROR(VLOOKUP(DL1145,Auxiliar!$A:$C,3,0),"")</f>
        <v/>
      </c>
      <c r="DQ1145" s="1">
        <v>10919</v>
      </c>
      <c r="DR1145" s="12" t="s">
        <v>24</v>
      </c>
      <c r="DS1145" s="6">
        <f>+IFERROR(VALUE(RIGHT(Tabla21[[#This Row],[B2B]],6)),"")</f>
        <v>10919</v>
      </c>
      <c r="DT1145" s="6" t="str">
        <f>+IFERROR(VLOOKUP(DR1145,Auxiliar!$A:$C,2,0),"")</f>
        <v>CORONA PORRON</v>
      </c>
      <c r="DU1145" s="7" t="str">
        <f>+IFERROR(VLOOKUP(DR1145,Auxiliar!$A:$C,3,0),"")</f>
        <v>1b 5% | 20b 0%</v>
      </c>
      <c r="DW1145" s="1"/>
      <c r="DX1145" s="12"/>
      <c r="DY1145" s="6" t="str">
        <f>+IFERROR(VALUE(RIGHT(Tabla22[[#This Row],[B2B]],6)),"")</f>
        <v/>
      </c>
      <c r="DZ1145" s="6" t="str">
        <f>+IFERROR(VLOOKUP(DX1145,Auxiliar!$A:$C,2,0),"")</f>
        <v/>
      </c>
      <c r="EA1145" s="7" t="str">
        <f>+IFERROR(VLOOKUP(DX1145,Auxiliar!$A:$C,3,0),"")</f>
        <v/>
      </c>
      <c r="EC1145" s="1"/>
      <c r="ED1145" s="12"/>
      <c r="EE1145" s="6" t="str">
        <f>+IFERROR(VALUE(RIGHT(Tabla23[[#This Row],[B2B]],6)),"")</f>
        <v/>
      </c>
      <c r="EF1145" s="6" t="str">
        <f>+IFERROR(VLOOKUP(ED1145,Auxiliar!$A:$C,2,0),"")</f>
        <v/>
      </c>
      <c r="EG1145" s="7" t="str">
        <f>+IFERROR(VLOOKUP(ED1145,Auxiliar!$A:$C,3,0),"")</f>
        <v/>
      </c>
      <c r="EI1145" s="1"/>
      <c r="EJ1145" s="12"/>
      <c r="EK1145" s="6" t="str">
        <f>+IFERROR(VALUE(RIGHT(Tabla24[[#This Row],[B2B]],6)),"")</f>
        <v/>
      </c>
      <c r="EL1145" s="6" t="str">
        <f>+IFERROR(VLOOKUP(EJ1145,Auxiliar!$A:$C,2,0),"")</f>
        <v/>
      </c>
      <c r="EM1145" s="7" t="str">
        <f>+IFERROR(VLOOKUP(EJ1145,Auxiliar!$A:$C,3,0),"")</f>
        <v/>
      </c>
      <c r="EO1145" s="1"/>
      <c r="EP1145" s="12"/>
      <c r="EQ1145" s="6" t="str">
        <f>+IFERROR(VALUE(RIGHT(Tabla25[[#This Row],[B2B]],6)),"")</f>
        <v/>
      </c>
      <c r="ER1145" s="6" t="str">
        <f>+IFERROR(VLOOKUP(EP1145,Auxiliar!$A:$C,2,0),"")</f>
        <v/>
      </c>
      <c r="ES1145" s="7" t="str">
        <f>+IFERROR(VLOOKUP(EP1145,Auxiliar!$A:$C,3,0),"")</f>
        <v/>
      </c>
      <c r="EU1145" s="1"/>
      <c r="EV1145" s="12"/>
      <c r="EW1145" s="6" t="str">
        <f>+IFERROR(VALUE(RIGHT(Tabla26[[#This Row],[B2B]],6)),"")</f>
        <v/>
      </c>
      <c r="EX1145" s="6" t="str">
        <f>+IFERROR(VLOOKUP(EV1145,Auxiliar!$A:$C,2,0),"")</f>
        <v/>
      </c>
      <c r="EY1145" s="7" t="str">
        <f>+IFERROR(VLOOKUP(EV1145,Auxiliar!$A:$C,3,0),"")</f>
        <v/>
      </c>
      <c r="EZ1145" s="1"/>
      <c r="FA1145" s="12"/>
      <c r="FB1145" s="6" t="str">
        <f>+IFERROR(VALUE(RIGHT(Tabla27[[#This Row],[B2B]],6)),"")</f>
        <v/>
      </c>
      <c r="FC1145" s="6" t="str">
        <f>+IFERROR(VLOOKUP(FA1145,Auxiliar!$A:$C,2,0),"")</f>
        <v/>
      </c>
      <c r="FD1145" s="7" t="str">
        <f>+IFERROR(VLOOKUP(FA1145,Auxiliar!$A:$C,3,0),"")</f>
        <v/>
      </c>
      <c r="FE1145" s="1"/>
      <c r="FF1145" s="12"/>
      <c r="FG1145" s="6" t="str">
        <f>+IFERROR(VALUE(RIGHT(Tabla28[[#This Row],[B2B]],6)),"")</f>
        <v/>
      </c>
      <c r="FH1145" s="6" t="str">
        <f>+IFERROR(VLOOKUP(FF1145,Auxiliar!$A:$C,2,0),"")</f>
        <v/>
      </c>
      <c r="FI1145" s="7" t="str">
        <f>+IFERROR(VLOOKUP(FF1145,Auxiliar!$A:$C,3,0),"")</f>
        <v/>
      </c>
      <c r="FJ1145" s="1"/>
      <c r="FK1145" s="12"/>
      <c r="FL1145" s="6" t="str">
        <f>+IFERROR(VALUE(RIGHT(Tabla29[[#This Row],[B2B]],6)),"")</f>
        <v/>
      </c>
      <c r="FM1145" s="6" t="str">
        <f>+IFERROR(VLOOKUP(FK1145,Auxiliar!$A:$C,2,0),"")</f>
        <v/>
      </c>
      <c r="FN1145" s="7" t="str">
        <f>+IFERROR(VLOOKUP(FK1145,Auxiliar!$A:$C,3,0),"")</f>
        <v/>
      </c>
      <c r="FO1145" s="1"/>
      <c r="FP1145" s="12"/>
      <c r="FQ1145" s="6" t="str">
        <f>+IFERROR(VALUE(RIGHT(Tabla30[[#This Row],[B2B]],6)),"")</f>
        <v/>
      </c>
      <c r="FR1145" s="6" t="str">
        <f>+IFERROR(VLOOKUP(FP1145,Auxiliar!$A:$C,2,0),"")</f>
        <v/>
      </c>
      <c r="FS1145" s="7"/>
      <c r="FT1145" s="1"/>
      <c r="FU1145" s="12"/>
      <c r="FV1145" s="6" t="str">
        <f>+IFERROR(VALUE(RIGHT(Tabla31[[#This Row],[B2B]],6)),"")</f>
        <v/>
      </c>
      <c r="FW1145" s="6" t="str">
        <f>+IFERROR(VLOOKUP(FU1145,Auxiliar!$A:$C,2,0),"")</f>
        <v/>
      </c>
      <c r="FX1145" s="7" t="str">
        <f>+IFERROR(VLOOKUP(FU1145,Auxiliar!$A:$C,3,0),"")</f>
        <v/>
      </c>
      <c r="FY1145" s="1"/>
      <c r="FZ1145" s="12"/>
      <c r="GA1145" s="6" t="str">
        <f>+IFERROR(VALUE(RIGHT(Tabla32[[#This Row],[B2B]],6)),"")</f>
        <v/>
      </c>
      <c r="GB1145" s="6" t="str">
        <f>+IFERROR(VLOOKUP(FZ1145,Auxiliar!$A:$C,2,0),"")</f>
        <v/>
      </c>
      <c r="GC1145" s="7" t="str">
        <f>+IFERROR(VLOOKUP(FZ1145,Auxiliar!$A:$C,3,0),"")</f>
        <v/>
      </c>
      <c r="GD1145" s="1"/>
      <c r="GE1145" s="12"/>
      <c r="GF1145" s="6" t="str">
        <f>+IFERROR(VALUE(RIGHT(Tabla33[[#This Row],[B2B]],6)),"")</f>
        <v/>
      </c>
      <c r="GG1145" s="6" t="str">
        <f>+IFERROR(VLOOKUP(GE1145,Auxiliar!$A:$C,2,0),"")</f>
        <v/>
      </c>
      <c r="GH1145" s="7" t="str">
        <f>+IFERROR(VLOOKUP(GE1145,Auxiliar!$A:$C,3,0),"")</f>
        <v/>
      </c>
    </row>
    <row r="1146" spans="37:190" x14ac:dyDescent="0.25">
      <c r="AK1146" s="1">
        <v>20245</v>
      </c>
      <c r="AL1146" s="1" t="s">
        <v>30</v>
      </c>
      <c r="AM1146" s="6">
        <f>+IFERROR(VALUE(RIGHT(Tabla7[[#This Row],[B2B]],6)),"")</f>
        <v>20245</v>
      </c>
      <c r="AN1146" s="6" t="str">
        <f>+IFERROR(VLOOKUP(AL1146,Auxiliar!$A:$C,2,0),"")</f>
        <v>LATONES</v>
      </c>
      <c r="AO1146" s="7" t="str">
        <f>+IFERROR(VLOOKUP(AL1146,Auxiliar!$A:$C,3,0),"")</f>
        <v>1b 4% | 5b 7% | 97b 0%</v>
      </c>
      <c r="AW1146" s="1"/>
      <c r="AX1146" s="1" t="s">
        <v>32</v>
      </c>
      <c r="AY1146" s="6" t="str">
        <f>+IFERROR(VALUE(RIGHT(Tabla9[[#This Row],[B2B]],6)),"")</f>
        <v/>
      </c>
      <c r="AZ1146" s="6" t="str">
        <f>+IFERROR(VLOOKUP(AX1146,Auxiliar!$A:$C,2,0),"")</f>
        <v>LATONES</v>
      </c>
      <c r="BA1146" s="7" t="str">
        <f>+IFERROR(VLOOKUP(AX1146,Auxiliar!$A:$C,3,0),"")</f>
        <v>2b 3% | 4b 4% | 6b 5% | 10b 8%  | 385b 0%</v>
      </c>
      <c r="CA1146" s="1">
        <v>10987</v>
      </c>
      <c r="CB1146" s="1" t="s">
        <v>35</v>
      </c>
      <c r="CC1146" s="6">
        <f>+IFERROR(VALUE(RIGHT(Tabla14[[#This Row],[B2B]],6)),"")</f>
        <v>10987</v>
      </c>
      <c r="CD1146" s="6" t="str">
        <f>+IFERROR(VLOOKUP(CB1146,Auxiliar!$A:$C,2,0),"")</f>
        <v>Corona 710cc</v>
      </c>
      <c r="CE1146" s="7" t="str">
        <f>+IFERROR(VLOOKUP(CB1146,Auxiliar!$A:$C,3,0),"")</f>
        <v>1b 10% | 85b 0%</v>
      </c>
      <c r="CM1146" s="1">
        <v>11057</v>
      </c>
      <c r="CN1146" s="1" t="s">
        <v>20</v>
      </c>
      <c r="CO1146" s="6">
        <v>11057</v>
      </c>
      <c r="CP1146" s="6" t="s">
        <v>20</v>
      </c>
      <c r="CQ1146" s="7" t="s">
        <v>21</v>
      </c>
      <c r="CY1146" s="1">
        <v>11057</v>
      </c>
      <c r="CZ1146" s="1" t="s">
        <v>16</v>
      </c>
      <c r="DA1146" s="6">
        <f>+IFERROR(VALUE(RIGHT(Tabla18[[#This Row],[B2B]],6)),"")</f>
        <v>11057</v>
      </c>
      <c r="DB1146" s="6" t="str">
        <f>+IFERROR(VLOOKUP(CZ1146,Auxiliar!$A:$C,2,0),"")</f>
        <v>PREMIUM</v>
      </c>
      <c r="DC1146" s="7" t="str">
        <f>+IFERROR(VLOOKUP(CZ1146,Auxiliar!$A:$C,3,0),"")</f>
        <v>0b 0% | 2b 2% | 5b 3,5% | 10b 5%</v>
      </c>
      <c r="DE1146" s="1">
        <v>11057</v>
      </c>
      <c r="DF1146" s="1" t="s">
        <v>19</v>
      </c>
      <c r="DG1146" s="6">
        <f>+IFERROR(VALUE(RIGHT(Tabla19[[#This Row],[B2B]],6)),"")</f>
        <v>11057</v>
      </c>
      <c r="DH1146" s="6" t="str">
        <f>+IFERROR(VLOOKUP(DF1146,Auxiliar!$A:$C,2,0),"")</f>
        <v>MICHELOB</v>
      </c>
      <c r="DI1146" s="7" t="str">
        <f>+IFERROR(VLOOKUP(DF1146,Auxiliar!$A:$C,3,0),"")</f>
        <v>1b 7% | 3b 22% | 8b 27%</v>
      </c>
      <c r="DK1146" s="1"/>
      <c r="DL1146" s="1"/>
      <c r="DM1146" s="6" t="str">
        <f>+IFERROR(VALUE(RIGHT(Tabla20[[#This Row],[B2B]],6)),"")</f>
        <v/>
      </c>
      <c r="DN1146" s="6" t="str">
        <f>+IFERROR(VLOOKUP(DL1146,Auxiliar!$A:$C,2,0),"")</f>
        <v/>
      </c>
      <c r="DO1146" s="7" t="str">
        <f>+IFERROR(VLOOKUP(DL1146,Auxiliar!$A:$C,3,0),"")</f>
        <v/>
      </c>
      <c r="DQ1146" s="1">
        <v>10959</v>
      </c>
      <c r="DR1146" s="12" t="s">
        <v>24</v>
      </c>
      <c r="DS1146" s="6">
        <f>+IFERROR(VALUE(RIGHT(Tabla21[[#This Row],[B2B]],6)),"")</f>
        <v>10959</v>
      </c>
      <c r="DT1146" s="6" t="str">
        <f>+IFERROR(VLOOKUP(DR1146,Auxiliar!$A:$C,2,0),"")</f>
        <v>CORONA PORRON</v>
      </c>
      <c r="DU1146" s="7" t="str">
        <f>+IFERROR(VLOOKUP(DR1146,Auxiliar!$A:$C,3,0),"")</f>
        <v>1b 5% | 20b 0%</v>
      </c>
      <c r="DW1146" s="1"/>
      <c r="DX1146" s="12"/>
      <c r="DY1146" s="6" t="str">
        <f>+IFERROR(VALUE(RIGHT(Tabla22[[#This Row],[B2B]],6)),"")</f>
        <v/>
      </c>
      <c r="DZ1146" s="6" t="str">
        <f>+IFERROR(VLOOKUP(DX1146,Auxiliar!$A:$C,2,0),"")</f>
        <v/>
      </c>
      <c r="EA1146" s="7" t="str">
        <f>+IFERROR(VLOOKUP(DX1146,Auxiliar!$A:$C,3,0),"")</f>
        <v/>
      </c>
      <c r="EC1146" s="1"/>
      <c r="ED1146" s="12"/>
      <c r="EE1146" s="6" t="str">
        <f>+IFERROR(VALUE(RIGHT(Tabla23[[#This Row],[B2B]],6)),"")</f>
        <v/>
      </c>
      <c r="EF1146" s="6" t="str">
        <f>+IFERROR(VLOOKUP(ED1146,Auxiliar!$A:$C,2,0),"")</f>
        <v/>
      </c>
      <c r="EG1146" s="7" t="str">
        <f>+IFERROR(VLOOKUP(ED1146,Auxiliar!$A:$C,3,0),"")</f>
        <v/>
      </c>
      <c r="EI1146" s="1"/>
      <c r="EJ1146" s="12"/>
      <c r="EK1146" s="6" t="str">
        <f>+IFERROR(VALUE(RIGHT(Tabla24[[#This Row],[B2B]],6)),"")</f>
        <v/>
      </c>
      <c r="EL1146" s="6" t="str">
        <f>+IFERROR(VLOOKUP(EJ1146,Auxiliar!$A:$C,2,0),"")</f>
        <v/>
      </c>
      <c r="EM1146" s="7" t="str">
        <f>+IFERROR(VLOOKUP(EJ1146,Auxiliar!$A:$C,3,0),"")</f>
        <v/>
      </c>
      <c r="EO1146" s="1"/>
      <c r="EP1146" s="12"/>
      <c r="EQ1146" s="6" t="str">
        <f>+IFERROR(VALUE(RIGHT(Tabla25[[#This Row],[B2B]],6)),"")</f>
        <v/>
      </c>
      <c r="ER1146" s="6" t="str">
        <f>+IFERROR(VLOOKUP(EP1146,Auxiliar!$A:$C,2,0),"")</f>
        <v/>
      </c>
      <c r="ES1146" s="7" t="str">
        <f>+IFERROR(VLOOKUP(EP1146,Auxiliar!$A:$C,3,0),"")</f>
        <v/>
      </c>
      <c r="EU1146" s="1"/>
      <c r="EV1146" s="12"/>
      <c r="EW1146" s="6" t="str">
        <f>+IFERROR(VALUE(RIGHT(Tabla26[[#This Row],[B2B]],6)),"")</f>
        <v/>
      </c>
      <c r="EX1146" s="6" t="str">
        <f>+IFERROR(VLOOKUP(EV1146,Auxiliar!$A:$C,2,0),"")</f>
        <v/>
      </c>
      <c r="EY1146" s="7" t="str">
        <f>+IFERROR(VLOOKUP(EV1146,Auxiliar!$A:$C,3,0),"")</f>
        <v/>
      </c>
      <c r="EZ1146" s="1"/>
      <c r="FA1146" s="12"/>
      <c r="FB1146" s="6" t="str">
        <f>+IFERROR(VALUE(RIGHT(Tabla27[[#This Row],[B2B]],6)),"")</f>
        <v/>
      </c>
      <c r="FC1146" s="6" t="str">
        <f>+IFERROR(VLOOKUP(FA1146,Auxiliar!$A:$C,2,0),"")</f>
        <v/>
      </c>
      <c r="FD1146" s="7" t="str">
        <f>+IFERROR(VLOOKUP(FA1146,Auxiliar!$A:$C,3,0),"")</f>
        <v/>
      </c>
      <c r="FE1146" s="1"/>
      <c r="FF1146" s="12"/>
      <c r="FG1146" s="6" t="str">
        <f>+IFERROR(VALUE(RIGHT(Tabla28[[#This Row],[B2B]],6)),"")</f>
        <v/>
      </c>
      <c r="FH1146" s="6" t="str">
        <f>+IFERROR(VLOOKUP(FF1146,Auxiliar!$A:$C,2,0),"")</f>
        <v/>
      </c>
      <c r="FI1146" s="7" t="str">
        <f>+IFERROR(VLOOKUP(FF1146,Auxiliar!$A:$C,3,0),"")</f>
        <v/>
      </c>
      <c r="FJ1146" s="1"/>
      <c r="FK1146" s="12"/>
      <c r="FL1146" s="6" t="str">
        <f>+IFERROR(VALUE(RIGHT(Tabla29[[#This Row],[B2B]],6)),"")</f>
        <v/>
      </c>
      <c r="FM1146" s="6" t="str">
        <f>+IFERROR(VLOOKUP(FK1146,Auxiliar!$A:$C,2,0),"")</f>
        <v/>
      </c>
      <c r="FN1146" s="7" t="str">
        <f>+IFERROR(VLOOKUP(FK1146,Auxiliar!$A:$C,3,0),"")</f>
        <v/>
      </c>
      <c r="FO1146" s="1"/>
      <c r="FP1146" s="12"/>
      <c r="FQ1146" s="6" t="str">
        <f>+IFERROR(VALUE(RIGHT(Tabla30[[#This Row],[B2B]],6)),"")</f>
        <v/>
      </c>
      <c r="FR1146" s="6" t="str">
        <f>+IFERROR(VLOOKUP(FP1146,Auxiliar!$A:$C,2,0),"")</f>
        <v/>
      </c>
      <c r="FS1146" s="7"/>
      <c r="FT1146" s="1"/>
      <c r="FU1146" s="12"/>
      <c r="FV1146" s="6" t="str">
        <f>+IFERROR(VALUE(RIGHT(Tabla31[[#This Row],[B2B]],6)),"")</f>
        <v/>
      </c>
      <c r="FW1146" s="6" t="str">
        <f>+IFERROR(VLOOKUP(FU1146,Auxiliar!$A:$C,2,0),"")</f>
        <v/>
      </c>
      <c r="FX1146" s="7" t="str">
        <f>+IFERROR(VLOOKUP(FU1146,Auxiliar!$A:$C,3,0),"")</f>
        <v/>
      </c>
      <c r="FY1146" s="1"/>
      <c r="FZ1146" s="12"/>
      <c r="GA1146" s="6" t="str">
        <f>+IFERROR(VALUE(RIGHT(Tabla32[[#This Row],[B2B]],6)),"")</f>
        <v/>
      </c>
      <c r="GB1146" s="6" t="str">
        <f>+IFERROR(VLOOKUP(FZ1146,Auxiliar!$A:$C,2,0),"")</f>
        <v/>
      </c>
      <c r="GC1146" s="7" t="str">
        <f>+IFERROR(VLOOKUP(FZ1146,Auxiliar!$A:$C,3,0),"")</f>
        <v/>
      </c>
      <c r="GD1146" s="1"/>
      <c r="GE1146" s="12"/>
      <c r="GF1146" s="6" t="str">
        <f>+IFERROR(VALUE(RIGHT(Tabla33[[#This Row],[B2B]],6)),"")</f>
        <v/>
      </c>
      <c r="GG1146" s="6" t="str">
        <f>+IFERROR(VLOOKUP(GE1146,Auxiliar!$A:$C,2,0),"")</f>
        <v/>
      </c>
      <c r="GH1146" s="7" t="str">
        <f>+IFERROR(VLOOKUP(GE1146,Auxiliar!$A:$C,3,0),"")</f>
        <v/>
      </c>
    </row>
    <row r="1147" spans="37:190" x14ac:dyDescent="0.25">
      <c r="AK1147" s="1">
        <v>20249</v>
      </c>
      <c r="AL1147" s="1" t="s">
        <v>30</v>
      </c>
      <c r="AM1147" s="6">
        <f>+IFERROR(VALUE(RIGHT(Tabla7[[#This Row],[B2B]],6)),"")</f>
        <v>20249</v>
      </c>
      <c r="AN1147" s="6" t="str">
        <f>+IFERROR(VLOOKUP(AL1147,Auxiliar!$A:$C,2,0),"")</f>
        <v>LATONES</v>
      </c>
      <c r="AO1147" s="7" t="str">
        <f>+IFERROR(VLOOKUP(AL1147,Auxiliar!$A:$C,3,0),"")</f>
        <v>1b 4% | 5b 7% | 97b 0%</v>
      </c>
      <c r="AW1147" s="1"/>
      <c r="AX1147" s="1" t="s">
        <v>32</v>
      </c>
      <c r="AY1147" s="6" t="str">
        <f>+IFERROR(VALUE(RIGHT(Tabla9[[#This Row],[B2B]],6)),"")</f>
        <v/>
      </c>
      <c r="AZ1147" s="6" t="str">
        <f>+IFERROR(VLOOKUP(AX1147,Auxiliar!$A:$C,2,0),"")</f>
        <v>LATONES</v>
      </c>
      <c r="BA1147" s="7" t="str">
        <f>+IFERROR(VLOOKUP(AX1147,Auxiliar!$A:$C,3,0),"")</f>
        <v>2b 3% | 4b 4% | 6b 5% | 10b 8%  | 385b 0%</v>
      </c>
      <c r="CA1147" s="1">
        <v>10991</v>
      </c>
      <c r="CB1147" s="1" t="s">
        <v>35</v>
      </c>
      <c r="CC1147" s="6">
        <f>+IFERROR(VALUE(RIGHT(Tabla14[[#This Row],[B2B]],6)),"")</f>
        <v>10991</v>
      </c>
      <c r="CD1147" s="6" t="str">
        <f>+IFERROR(VLOOKUP(CB1147,Auxiliar!$A:$C,2,0),"")</f>
        <v>Corona 710cc</v>
      </c>
      <c r="CE1147" s="7" t="str">
        <f>+IFERROR(VLOOKUP(CB1147,Auxiliar!$A:$C,3,0),"")</f>
        <v>1b 10% | 85b 0%</v>
      </c>
      <c r="CM1147" s="1">
        <v>11062</v>
      </c>
      <c r="CN1147" s="1" t="s">
        <v>20</v>
      </c>
      <c r="CO1147" s="6">
        <v>11062</v>
      </c>
      <c r="CP1147" s="6" t="s">
        <v>20</v>
      </c>
      <c r="CQ1147" s="7" t="s">
        <v>21</v>
      </c>
      <c r="CY1147" s="1">
        <v>11062</v>
      </c>
      <c r="CZ1147" s="1" t="s">
        <v>16</v>
      </c>
      <c r="DA1147" s="6">
        <f>+IFERROR(VALUE(RIGHT(Tabla18[[#This Row],[B2B]],6)),"")</f>
        <v>11062</v>
      </c>
      <c r="DB1147" s="6" t="str">
        <f>+IFERROR(VLOOKUP(CZ1147,Auxiliar!$A:$C,2,0),"")</f>
        <v>PREMIUM</v>
      </c>
      <c r="DC1147" s="7" t="str">
        <f>+IFERROR(VLOOKUP(CZ1147,Auxiliar!$A:$C,3,0),"")</f>
        <v>0b 0% | 2b 2% | 5b 3,5% | 10b 5%</v>
      </c>
      <c r="DE1147" s="1">
        <v>11062</v>
      </c>
      <c r="DF1147" s="1" t="s">
        <v>19</v>
      </c>
      <c r="DG1147" s="6">
        <f>+IFERROR(VALUE(RIGHT(Tabla19[[#This Row],[B2B]],6)),"")</f>
        <v>11062</v>
      </c>
      <c r="DH1147" s="6" t="str">
        <f>+IFERROR(VLOOKUP(DF1147,Auxiliar!$A:$C,2,0),"")</f>
        <v>MICHELOB</v>
      </c>
      <c r="DI1147" s="7" t="str">
        <f>+IFERROR(VLOOKUP(DF1147,Auxiliar!$A:$C,3,0),"")</f>
        <v>1b 7% | 3b 22% | 8b 27%</v>
      </c>
      <c r="DK1147" s="1"/>
      <c r="DL1147" s="1"/>
      <c r="DM1147" s="6" t="str">
        <f>+IFERROR(VALUE(RIGHT(Tabla20[[#This Row],[B2B]],6)),"")</f>
        <v/>
      </c>
      <c r="DN1147" s="6" t="str">
        <f>+IFERROR(VLOOKUP(DL1147,Auxiliar!$A:$C,2,0),"")</f>
        <v/>
      </c>
      <c r="DO1147" s="7" t="str">
        <f>+IFERROR(VLOOKUP(DL1147,Auxiliar!$A:$C,3,0),"")</f>
        <v/>
      </c>
      <c r="DQ1147" s="1">
        <v>10965</v>
      </c>
      <c r="DR1147" s="12" t="s">
        <v>24</v>
      </c>
      <c r="DS1147" s="6">
        <f>+IFERROR(VALUE(RIGHT(Tabla21[[#This Row],[B2B]],6)),"")</f>
        <v>10965</v>
      </c>
      <c r="DT1147" s="6" t="str">
        <f>+IFERROR(VLOOKUP(DR1147,Auxiliar!$A:$C,2,0),"")</f>
        <v>CORONA PORRON</v>
      </c>
      <c r="DU1147" s="7" t="str">
        <f>+IFERROR(VLOOKUP(DR1147,Auxiliar!$A:$C,3,0),"")</f>
        <v>1b 5% | 20b 0%</v>
      </c>
      <c r="DW1147" s="1"/>
      <c r="DX1147" s="12"/>
      <c r="DY1147" s="6" t="str">
        <f>+IFERROR(VALUE(RIGHT(Tabla22[[#This Row],[B2B]],6)),"")</f>
        <v/>
      </c>
      <c r="DZ1147" s="6" t="str">
        <f>+IFERROR(VLOOKUP(DX1147,Auxiliar!$A:$C,2,0),"")</f>
        <v/>
      </c>
      <c r="EA1147" s="7" t="str">
        <f>+IFERROR(VLOOKUP(DX1147,Auxiliar!$A:$C,3,0),"")</f>
        <v/>
      </c>
      <c r="EC1147" s="1"/>
      <c r="ED1147" s="12"/>
      <c r="EE1147" s="6" t="str">
        <f>+IFERROR(VALUE(RIGHT(Tabla23[[#This Row],[B2B]],6)),"")</f>
        <v/>
      </c>
      <c r="EF1147" s="6" t="str">
        <f>+IFERROR(VLOOKUP(ED1147,Auxiliar!$A:$C,2,0),"")</f>
        <v/>
      </c>
      <c r="EG1147" s="7" t="str">
        <f>+IFERROR(VLOOKUP(ED1147,Auxiliar!$A:$C,3,0),"")</f>
        <v/>
      </c>
      <c r="EI1147" s="1"/>
      <c r="EJ1147" s="12"/>
      <c r="EK1147" s="6" t="str">
        <f>+IFERROR(VALUE(RIGHT(Tabla24[[#This Row],[B2B]],6)),"")</f>
        <v/>
      </c>
      <c r="EL1147" s="6" t="str">
        <f>+IFERROR(VLOOKUP(EJ1147,Auxiliar!$A:$C,2,0),"")</f>
        <v/>
      </c>
      <c r="EM1147" s="7" t="str">
        <f>+IFERROR(VLOOKUP(EJ1147,Auxiliar!$A:$C,3,0),"")</f>
        <v/>
      </c>
      <c r="EO1147" s="1"/>
      <c r="EP1147" s="12"/>
      <c r="EQ1147" s="6" t="str">
        <f>+IFERROR(VALUE(RIGHT(Tabla25[[#This Row],[B2B]],6)),"")</f>
        <v/>
      </c>
      <c r="ER1147" s="6" t="str">
        <f>+IFERROR(VLOOKUP(EP1147,Auxiliar!$A:$C,2,0),"")</f>
        <v/>
      </c>
      <c r="ES1147" s="7" t="str">
        <f>+IFERROR(VLOOKUP(EP1147,Auxiliar!$A:$C,3,0),"")</f>
        <v/>
      </c>
      <c r="EU1147" s="1"/>
      <c r="EV1147" s="12"/>
      <c r="EW1147" s="6" t="str">
        <f>+IFERROR(VALUE(RIGHT(Tabla26[[#This Row],[B2B]],6)),"")</f>
        <v/>
      </c>
      <c r="EX1147" s="6" t="str">
        <f>+IFERROR(VLOOKUP(EV1147,Auxiliar!$A:$C,2,0),"")</f>
        <v/>
      </c>
      <c r="EY1147" s="7" t="str">
        <f>+IFERROR(VLOOKUP(EV1147,Auxiliar!$A:$C,3,0),"")</f>
        <v/>
      </c>
      <c r="EZ1147" s="1"/>
      <c r="FA1147" s="12"/>
      <c r="FB1147" s="6" t="str">
        <f>+IFERROR(VALUE(RIGHT(Tabla27[[#This Row],[B2B]],6)),"")</f>
        <v/>
      </c>
      <c r="FC1147" s="6" t="str">
        <f>+IFERROR(VLOOKUP(FA1147,Auxiliar!$A:$C,2,0),"")</f>
        <v/>
      </c>
      <c r="FD1147" s="7" t="str">
        <f>+IFERROR(VLOOKUP(FA1147,Auxiliar!$A:$C,3,0),"")</f>
        <v/>
      </c>
      <c r="FE1147" s="1"/>
      <c r="FF1147" s="12"/>
      <c r="FG1147" s="6" t="str">
        <f>+IFERROR(VALUE(RIGHT(Tabla28[[#This Row],[B2B]],6)),"")</f>
        <v/>
      </c>
      <c r="FH1147" s="6" t="str">
        <f>+IFERROR(VLOOKUP(FF1147,Auxiliar!$A:$C,2,0),"")</f>
        <v/>
      </c>
      <c r="FI1147" s="7" t="str">
        <f>+IFERROR(VLOOKUP(FF1147,Auxiliar!$A:$C,3,0),"")</f>
        <v/>
      </c>
      <c r="FJ1147" s="1"/>
      <c r="FK1147" s="12"/>
      <c r="FL1147" s="6" t="str">
        <f>+IFERROR(VALUE(RIGHT(Tabla29[[#This Row],[B2B]],6)),"")</f>
        <v/>
      </c>
      <c r="FM1147" s="6" t="str">
        <f>+IFERROR(VLOOKUP(FK1147,Auxiliar!$A:$C,2,0),"")</f>
        <v/>
      </c>
      <c r="FN1147" s="7" t="str">
        <f>+IFERROR(VLOOKUP(FK1147,Auxiliar!$A:$C,3,0),"")</f>
        <v/>
      </c>
      <c r="FO1147" s="1"/>
      <c r="FP1147" s="12"/>
      <c r="FQ1147" s="6" t="str">
        <f>+IFERROR(VALUE(RIGHT(Tabla30[[#This Row],[B2B]],6)),"")</f>
        <v/>
      </c>
      <c r="FR1147" s="6" t="str">
        <f>+IFERROR(VLOOKUP(FP1147,Auxiliar!$A:$C,2,0),"")</f>
        <v/>
      </c>
      <c r="FS1147" s="7"/>
      <c r="FT1147" s="1"/>
      <c r="FU1147" s="12"/>
      <c r="FV1147" s="6" t="str">
        <f>+IFERROR(VALUE(RIGHT(Tabla31[[#This Row],[B2B]],6)),"")</f>
        <v/>
      </c>
      <c r="FW1147" s="6" t="str">
        <f>+IFERROR(VLOOKUP(FU1147,Auxiliar!$A:$C,2,0),"")</f>
        <v/>
      </c>
      <c r="FX1147" s="7" t="str">
        <f>+IFERROR(VLOOKUP(FU1147,Auxiliar!$A:$C,3,0),"")</f>
        <v/>
      </c>
      <c r="FY1147" s="1"/>
      <c r="FZ1147" s="12"/>
      <c r="GA1147" s="6" t="str">
        <f>+IFERROR(VALUE(RIGHT(Tabla32[[#This Row],[B2B]],6)),"")</f>
        <v/>
      </c>
      <c r="GB1147" s="6" t="str">
        <f>+IFERROR(VLOOKUP(FZ1147,Auxiliar!$A:$C,2,0),"")</f>
        <v/>
      </c>
      <c r="GC1147" s="7" t="str">
        <f>+IFERROR(VLOOKUP(FZ1147,Auxiliar!$A:$C,3,0),"")</f>
        <v/>
      </c>
      <c r="GD1147" s="1"/>
      <c r="GE1147" s="12"/>
      <c r="GF1147" s="6" t="str">
        <f>+IFERROR(VALUE(RIGHT(Tabla33[[#This Row],[B2B]],6)),"")</f>
        <v/>
      </c>
      <c r="GG1147" s="6" t="str">
        <f>+IFERROR(VLOOKUP(GE1147,Auxiliar!$A:$C,2,0),"")</f>
        <v/>
      </c>
      <c r="GH1147" s="7" t="str">
        <f>+IFERROR(VLOOKUP(GE1147,Auxiliar!$A:$C,3,0),"")</f>
        <v/>
      </c>
    </row>
    <row r="1148" spans="37:190" x14ac:dyDescent="0.25">
      <c r="AK1148" s="1">
        <v>20250</v>
      </c>
      <c r="AL1148" s="1" t="s">
        <v>30</v>
      </c>
      <c r="AM1148" s="6">
        <f>+IFERROR(VALUE(RIGHT(Tabla7[[#This Row],[B2B]],6)),"")</f>
        <v>20250</v>
      </c>
      <c r="AN1148" s="6" t="str">
        <f>+IFERROR(VLOOKUP(AL1148,Auxiliar!$A:$C,2,0),"")</f>
        <v>LATONES</v>
      </c>
      <c r="AO1148" s="7" t="str">
        <f>+IFERROR(VLOOKUP(AL1148,Auxiliar!$A:$C,3,0),"")</f>
        <v>1b 4% | 5b 7% | 97b 0%</v>
      </c>
      <c r="AW1148" s="1"/>
      <c r="AX1148" s="1" t="s">
        <v>32</v>
      </c>
      <c r="AY1148" s="6" t="str">
        <f>+IFERROR(VALUE(RIGHT(Tabla9[[#This Row],[B2B]],6)),"")</f>
        <v/>
      </c>
      <c r="AZ1148" s="6" t="str">
        <f>+IFERROR(VLOOKUP(AX1148,Auxiliar!$A:$C,2,0),"")</f>
        <v>LATONES</v>
      </c>
      <c r="BA1148" s="7" t="str">
        <f>+IFERROR(VLOOKUP(AX1148,Auxiliar!$A:$C,3,0),"")</f>
        <v>2b 3% | 4b 4% | 6b 5% | 10b 8%  | 385b 0%</v>
      </c>
      <c r="CA1148" s="1">
        <v>11016</v>
      </c>
      <c r="CB1148" s="1" t="s">
        <v>35</v>
      </c>
      <c r="CC1148" s="6">
        <f>+IFERROR(VALUE(RIGHT(Tabla14[[#This Row],[B2B]],6)),"")</f>
        <v>11016</v>
      </c>
      <c r="CD1148" s="6" t="str">
        <f>+IFERROR(VLOOKUP(CB1148,Auxiliar!$A:$C,2,0),"")</f>
        <v>Corona 710cc</v>
      </c>
      <c r="CE1148" s="7" t="str">
        <f>+IFERROR(VLOOKUP(CB1148,Auxiliar!$A:$C,3,0),"")</f>
        <v>1b 10% | 85b 0%</v>
      </c>
      <c r="CM1148" s="1">
        <v>11078</v>
      </c>
      <c r="CN1148" s="1" t="s">
        <v>20</v>
      </c>
      <c r="CO1148" s="6">
        <v>11078</v>
      </c>
      <c r="CP1148" s="6" t="s">
        <v>20</v>
      </c>
      <c r="CQ1148" s="7" t="s">
        <v>21</v>
      </c>
      <c r="CY1148" s="1">
        <v>11078</v>
      </c>
      <c r="CZ1148" s="1" t="s">
        <v>16</v>
      </c>
      <c r="DA1148" s="6">
        <f>+IFERROR(VALUE(RIGHT(Tabla18[[#This Row],[B2B]],6)),"")</f>
        <v>11078</v>
      </c>
      <c r="DB1148" s="6" t="str">
        <f>+IFERROR(VLOOKUP(CZ1148,Auxiliar!$A:$C,2,0),"")</f>
        <v>PREMIUM</v>
      </c>
      <c r="DC1148" s="7" t="str">
        <f>+IFERROR(VLOOKUP(CZ1148,Auxiliar!$A:$C,3,0),"")</f>
        <v>0b 0% | 2b 2% | 5b 3,5% | 10b 5%</v>
      </c>
      <c r="DE1148" s="1">
        <v>11078</v>
      </c>
      <c r="DF1148" s="1" t="s">
        <v>19</v>
      </c>
      <c r="DG1148" s="6">
        <f>+IFERROR(VALUE(RIGHT(Tabla19[[#This Row],[B2B]],6)),"")</f>
        <v>11078</v>
      </c>
      <c r="DH1148" s="6" t="str">
        <f>+IFERROR(VLOOKUP(DF1148,Auxiliar!$A:$C,2,0),"")</f>
        <v>MICHELOB</v>
      </c>
      <c r="DI1148" s="7" t="str">
        <f>+IFERROR(VLOOKUP(DF1148,Auxiliar!$A:$C,3,0),"")</f>
        <v>1b 7% | 3b 22% | 8b 27%</v>
      </c>
      <c r="DK1148" s="1"/>
      <c r="DL1148" s="1"/>
      <c r="DM1148" s="6" t="str">
        <f>+IFERROR(VALUE(RIGHT(Tabla20[[#This Row],[B2B]],6)),"")</f>
        <v/>
      </c>
      <c r="DN1148" s="6" t="str">
        <f>+IFERROR(VLOOKUP(DL1148,Auxiliar!$A:$C,2,0),"")</f>
        <v/>
      </c>
      <c r="DO1148" s="7" t="str">
        <f>+IFERROR(VLOOKUP(DL1148,Auxiliar!$A:$C,3,0),"")</f>
        <v/>
      </c>
      <c r="DQ1148" s="1">
        <v>10987</v>
      </c>
      <c r="DR1148" s="12" t="s">
        <v>24</v>
      </c>
      <c r="DS1148" s="6">
        <f>+IFERROR(VALUE(RIGHT(Tabla21[[#This Row],[B2B]],6)),"")</f>
        <v>10987</v>
      </c>
      <c r="DT1148" s="6" t="str">
        <f>+IFERROR(VLOOKUP(DR1148,Auxiliar!$A:$C,2,0),"")</f>
        <v>CORONA PORRON</v>
      </c>
      <c r="DU1148" s="7" t="str">
        <f>+IFERROR(VLOOKUP(DR1148,Auxiliar!$A:$C,3,0),"")</f>
        <v>1b 5% | 20b 0%</v>
      </c>
      <c r="DW1148" s="1"/>
      <c r="DX1148" s="12"/>
      <c r="DY1148" s="6" t="str">
        <f>+IFERROR(VALUE(RIGHT(Tabla22[[#This Row],[B2B]],6)),"")</f>
        <v/>
      </c>
      <c r="DZ1148" s="6" t="str">
        <f>+IFERROR(VLOOKUP(DX1148,Auxiliar!$A:$C,2,0),"")</f>
        <v/>
      </c>
      <c r="EA1148" s="7" t="str">
        <f>+IFERROR(VLOOKUP(DX1148,Auxiliar!$A:$C,3,0),"")</f>
        <v/>
      </c>
      <c r="EC1148" s="1"/>
      <c r="ED1148" s="12"/>
      <c r="EE1148" s="6" t="str">
        <f>+IFERROR(VALUE(RIGHT(Tabla23[[#This Row],[B2B]],6)),"")</f>
        <v/>
      </c>
      <c r="EF1148" s="6" t="str">
        <f>+IFERROR(VLOOKUP(ED1148,Auxiliar!$A:$C,2,0),"")</f>
        <v/>
      </c>
      <c r="EG1148" s="7" t="str">
        <f>+IFERROR(VLOOKUP(ED1148,Auxiliar!$A:$C,3,0),"")</f>
        <v/>
      </c>
      <c r="EI1148" s="1"/>
      <c r="EJ1148" s="12"/>
      <c r="EK1148" s="6" t="str">
        <f>+IFERROR(VALUE(RIGHT(Tabla24[[#This Row],[B2B]],6)),"")</f>
        <v/>
      </c>
      <c r="EL1148" s="6" t="str">
        <f>+IFERROR(VLOOKUP(EJ1148,Auxiliar!$A:$C,2,0),"")</f>
        <v/>
      </c>
      <c r="EM1148" s="7" t="str">
        <f>+IFERROR(VLOOKUP(EJ1148,Auxiliar!$A:$C,3,0),"")</f>
        <v/>
      </c>
      <c r="EO1148" s="1"/>
      <c r="EP1148" s="12"/>
      <c r="EQ1148" s="6" t="str">
        <f>+IFERROR(VALUE(RIGHT(Tabla25[[#This Row],[B2B]],6)),"")</f>
        <v/>
      </c>
      <c r="ER1148" s="6" t="str">
        <f>+IFERROR(VLOOKUP(EP1148,Auxiliar!$A:$C,2,0),"")</f>
        <v/>
      </c>
      <c r="ES1148" s="7" t="str">
        <f>+IFERROR(VLOOKUP(EP1148,Auxiliar!$A:$C,3,0),"")</f>
        <v/>
      </c>
      <c r="EU1148" s="1"/>
      <c r="EV1148" s="12"/>
      <c r="EW1148" s="6" t="str">
        <f>+IFERROR(VALUE(RIGHT(Tabla26[[#This Row],[B2B]],6)),"")</f>
        <v/>
      </c>
      <c r="EX1148" s="6" t="str">
        <f>+IFERROR(VLOOKUP(EV1148,Auxiliar!$A:$C,2,0),"")</f>
        <v/>
      </c>
      <c r="EY1148" s="7" t="str">
        <f>+IFERROR(VLOOKUP(EV1148,Auxiliar!$A:$C,3,0),"")</f>
        <v/>
      </c>
      <c r="EZ1148" s="1"/>
      <c r="FA1148" s="12"/>
      <c r="FB1148" s="6" t="str">
        <f>+IFERROR(VALUE(RIGHT(Tabla27[[#This Row],[B2B]],6)),"")</f>
        <v/>
      </c>
      <c r="FC1148" s="6" t="str">
        <f>+IFERROR(VLOOKUP(FA1148,Auxiliar!$A:$C,2,0),"")</f>
        <v/>
      </c>
      <c r="FD1148" s="7" t="str">
        <f>+IFERROR(VLOOKUP(FA1148,Auxiliar!$A:$C,3,0),"")</f>
        <v/>
      </c>
      <c r="FE1148" s="1"/>
      <c r="FF1148" s="12"/>
      <c r="FG1148" s="6" t="str">
        <f>+IFERROR(VALUE(RIGHT(Tabla28[[#This Row],[B2B]],6)),"")</f>
        <v/>
      </c>
      <c r="FH1148" s="6" t="str">
        <f>+IFERROR(VLOOKUP(FF1148,Auxiliar!$A:$C,2,0),"")</f>
        <v/>
      </c>
      <c r="FI1148" s="7" t="str">
        <f>+IFERROR(VLOOKUP(FF1148,Auxiliar!$A:$C,3,0),"")</f>
        <v/>
      </c>
      <c r="FJ1148" s="1"/>
      <c r="FK1148" s="12"/>
      <c r="FL1148" s="6" t="str">
        <f>+IFERROR(VALUE(RIGHT(Tabla29[[#This Row],[B2B]],6)),"")</f>
        <v/>
      </c>
      <c r="FM1148" s="6" t="str">
        <f>+IFERROR(VLOOKUP(FK1148,Auxiliar!$A:$C,2,0),"")</f>
        <v/>
      </c>
      <c r="FN1148" s="7" t="str">
        <f>+IFERROR(VLOOKUP(FK1148,Auxiliar!$A:$C,3,0),"")</f>
        <v/>
      </c>
      <c r="FO1148" s="1"/>
      <c r="FP1148" s="12"/>
      <c r="FQ1148" s="6" t="str">
        <f>+IFERROR(VALUE(RIGHT(Tabla30[[#This Row],[B2B]],6)),"")</f>
        <v/>
      </c>
      <c r="FR1148" s="6" t="str">
        <f>+IFERROR(VLOOKUP(FP1148,Auxiliar!$A:$C,2,0),"")</f>
        <v/>
      </c>
      <c r="FS1148" s="7"/>
      <c r="FT1148" s="1"/>
      <c r="FU1148" s="12"/>
      <c r="FV1148" s="6" t="str">
        <f>+IFERROR(VALUE(RIGHT(Tabla31[[#This Row],[B2B]],6)),"")</f>
        <v/>
      </c>
      <c r="FW1148" s="6" t="str">
        <f>+IFERROR(VLOOKUP(FU1148,Auxiliar!$A:$C,2,0),"")</f>
        <v/>
      </c>
      <c r="FX1148" s="7" t="str">
        <f>+IFERROR(VLOOKUP(FU1148,Auxiliar!$A:$C,3,0),"")</f>
        <v/>
      </c>
      <c r="FY1148" s="1"/>
      <c r="FZ1148" s="12"/>
      <c r="GA1148" s="6" t="str">
        <f>+IFERROR(VALUE(RIGHT(Tabla32[[#This Row],[B2B]],6)),"")</f>
        <v/>
      </c>
      <c r="GB1148" s="6" t="str">
        <f>+IFERROR(VLOOKUP(FZ1148,Auxiliar!$A:$C,2,0),"")</f>
        <v/>
      </c>
      <c r="GC1148" s="7" t="str">
        <f>+IFERROR(VLOOKUP(FZ1148,Auxiliar!$A:$C,3,0),"")</f>
        <v/>
      </c>
      <c r="GD1148" s="1"/>
      <c r="GE1148" s="12"/>
      <c r="GF1148" s="6" t="str">
        <f>+IFERROR(VALUE(RIGHT(Tabla33[[#This Row],[B2B]],6)),"")</f>
        <v/>
      </c>
      <c r="GG1148" s="6" t="str">
        <f>+IFERROR(VLOOKUP(GE1148,Auxiliar!$A:$C,2,0),"")</f>
        <v/>
      </c>
      <c r="GH1148" s="7" t="str">
        <f>+IFERROR(VLOOKUP(GE1148,Auxiliar!$A:$C,3,0),"")</f>
        <v/>
      </c>
    </row>
    <row r="1149" spans="37:190" x14ac:dyDescent="0.25">
      <c r="AK1149" s="1">
        <v>20252</v>
      </c>
      <c r="AL1149" s="1" t="s">
        <v>30</v>
      </c>
      <c r="AM1149" s="6">
        <f>+IFERROR(VALUE(RIGHT(Tabla7[[#This Row],[B2B]],6)),"")</f>
        <v>20252</v>
      </c>
      <c r="AN1149" s="6" t="str">
        <f>+IFERROR(VLOOKUP(AL1149,Auxiliar!$A:$C,2,0),"")</f>
        <v>LATONES</v>
      </c>
      <c r="AO1149" s="7" t="str">
        <f>+IFERROR(VLOOKUP(AL1149,Auxiliar!$A:$C,3,0),"")</f>
        <v>1b 4% | 5b 7% | 97b 0%</v>
      </c>
      <c r="AW1149" s="1"/>
      <c r="AX1149" s="1" t="s">
        <v>32</v>
      </c>
      <c r="AY1149" s="6" t="str">
        <f>+IFERROR(VALUE(RIGHT(Tabla9[[#This Row],[B2B]],6)),"")</f>
        <v/>
      </c>
      <c r="AZ1149" s="6" t="str">
        <f>+IFERROR(VLOOKUP(AX1149,Auxiliar!$A:$C,2,0),"")</f>
        <v>LATONES</v>
      </c>
      <c r="BA1149" s="7" t="str">
        <f>+IFERROR(VLOOKUP(AX1149,Auxiliar!$A:$C,3,0),"")</f>
        <v>2b 3% | 4b 4% | 6b 5% | 10b 8%  | 385b 0%</v>
      </c>
      <c r="CA1149" s="1">
        <v>11028</v>
      </c>
      <c r="CB1149" s="1" t="s">
        <v>35</v>
      </c>
      <c r="CC1149" s="6">
        <f>+IFERROR(VALUE(RIGHT(Tabla14[[#This Row],[B2B]],6)),"")</f>
        <v>11028</v>
      </c>
      <c r="CD1149" s="6" t="str">
        <f>+IFERROR(VLOOKUP(CB1149,Auxiliar!$A:$C,2,0),"")</f>
        <v>Corona 710cc</v>
      </c>
      <c r="CE1149" s="7" t="str">
        <f>+IFERROR(VLOOKUP(CB1149,Auxiliar!$A:$C,3,0),"")</f>
        <v>1b 10% | 85b 0%</v>
      </c>
      <c r="CM1149" s="1">
        <v>11088</v>
      </c>
      <c r="CN1149" s="1" t="s">
        <v>20</v>
      </c>
      <c r="CO1149" s="6">
        <v>11088</v>
      </c>
      <c r="CP1149" s="6" t="s">
        <v>20</v>
      </c>
      <c r="CQ1149" s="7" t="s">
        <v>21</v>
      </c>
      <c r="CY1149" s="1">
        <v>11088</v>
      </c>
      <c r="CZ1149" s="1" t="s">
        <v>16</v>
      </c>
      <c r="DA1149" s="6">
        <f>+IFERROR(VALUE(RIGHT(Tabla18[[#This Row],[B2B]],6)),"")</f>
        <v>11088</v>
      </c>
      <c r="DB1149" s="6" t="str">
        <f>+IFERROR(VLOOKUP(CZ1149,Auxiliar!$A:$C,2,0),"")</f>
        <v>PREMIUM</v>
      </c>
      <c r="DC1149" s="7" t="str">
        <f>+IFERROR(VLOOKUP(CZ1149,Auxiliar!$A:$C,3,0),"")</f>
        <v>0b 0% | 2b 2% | 5b 3,5% | 10b 5%</v>
      </c>
      <c r="DE1149" s="1">
        <v>11088</v>
      </c>
      <c r="DF1149" s="1" t="s">
        <v>19</v>
      </c>
      <c r="DG1149" s="6">
        <f>+IFERROR(VALUE(RIGHT(Tabla19[[#This Row],[B2B]],6)),"")</f>
        <v>11088</v>
      </c>
      <c r="DH1149" s="6" t="str">
        <f>+IFERROR(VLOOKUP(DF1149,Auxiliar!$A:$C,2,0),"")</f>
        <v>MICHELOB</v>
      </c>
      <c r="DI1149" s="7" t="str">
        <f>+IFERROR(VLOOKUP(DF1149,Auxiliar!$A:$C,3,0),"")</f>
        <v>1b 7% | 3b 22% | 8b 27%</v>
      </c>
      <c r="DK1149" s="1"/>
      <c r="DL1149" s="1"/>
      <c r="DM1149" s="6" t="str">
        <f>+IFERROR(VALUE(RIGHT(Tabla20[[#This Row],[B2B]],6)),"")</f>
        <v/>
      </c>
      <c r="DN1149" s="6" t="str">
        <f>+IFERROR(VLOOKUP(DL1149,Auxiliar!$A:$C,2,0),"")</f>
        <v/>
      </c>
      <c r="DO1149" s="7" t="str">
        <f>+IFERROR(VLOOKUP(DL1149,Auxiliar!$A:$C,3,0),"")</f>
        <v/>
      </c>
      <c r="DQ1149" s="1">
        <v>10991</v>
      </c>
      <c r="DR1149" s="12" t="s">
        <v>24</v>
      </c>
      <c r="DS1149" s="6">
        <f>+IFERROR(VALUE(RIGHT(Tabla21[[#This Row],[B2B]],6)),"")</f>
        <v>10991</v>
      </c>
      <c r="DT1149" s="6" t="str">
        <f>+IFERROR(VLOOKUP(DR1149,Auxiliar!$A:$C,2,0),"")</f>
        <v>CORONA PORRON</v>
      </c>
      <c r="DU1149" s="7" t="str">
        <f>+IFERROR(VLOOKUP(DR1149,Auxiliar!$A:$C,3,0),"")</f>
        <v>1b 5% | 20b 0%</v>
      </c>
      <c r="DW1149" s="1"/>
      <c r="DX1149" s="12"/>
      <c r="DY1149" s="6" t="str">
        <f>+IFERROR(VALUE(RIGHT(Tabla22[[#This Row],[B2B]],6)),"")</f>
        <v/>
      </c>
      <c r="DZ1149" s="6" t="str">
        <f>+IFERROR(VLOOKUP(DX1149,Auxiliar!$A:$C,2,0),"")</f>
        <v/>
      </c>
      <c r="EA1149" s="7" t="str">
        <f>+IFERROR(VLOOKUP(DX1149,Auxiliar!$A:$C,3,0),"")</f>
        <v/>
      </c>
      <c r="EC1149" s="1"/>
      <c r="ED1149" s="12"/>
      <c r="EE1149" s="6" t="str">
        <f>+IFERROR(VALUE(RIGHT(Tabla23[[#This Row],[B2B]],6)),"")</f>
        <v/>
      </c>
      <c r="EF1149" s="6" t="str">
        <f>+IFERROR(VLOOKUP(ED1149,Auxiliar!$A:$C,2,0),"")</f>
        <v/>
      </c>
      <c r="EG1149" s="7" t="str">
        <f>+IFERROR(VLOOKUP(ED1149,Auxiliar!$A:$C,3,0),"")</f>
        <v/>
      </c>
      <c r="EI1149" s="1"/>
      <c r="EJ1149" s="12"/>
      <c r="EK1149" s="6" t="str">
        <f>+IFERROR(VALUE(RIGHT(Tabla24[[#This Row],[B2B]],6)),"")</f>
        <v/>
      </c>
      <c r="EL1149" s="6" t="str">
        <f>+IFERROR(VLOOKUP(EJ1149,Auxiliar!$A:$C,2,0),"")</f>
        <v/>
      </c>
      <c r="EM1149" s="7" t="str">
        <f>+IFERROR(VLOOKUP(EJ1149,Auxiliar!$A:$C,3,0),"")</f>
        <v/>
      </c>
      <c r="EO1149" s="1"/>
      <c r="EP1149" s="12"/>
      <c r="EQ1149" s="6" t="str">
        <f>+IFERROR(VALUE(RIGHT(Tabla25[[#This Row],[B2B]],6)),"")</f>
        <v/>
      </c>
      <c r="ER1149" s="6" t="str">
        <f>+IFERROR(VLOOKUP(EP1149,Auxiliar!$A:$C,2,0),"")</f>
        <v/>
      </c>
      <c r="ES1149" s="7" t="str">
        <f>+IFERROR(VLOOKUP(EP1149,Auxiliar!$A:$C,3,0),"")</f>
        <v/>
      </c>
      <c r="EU1149" s="1"/>
      <c r="EV1149" s="12"/>
      <c r="EW1149" s="6" t="str">
        <f>+IFERROR(VALUE(RIGHT(Tabla26[[#This Row],[B2B]],6)),"")</f>
        <v/>
      </c>
      <c r="EX1149" s="6" t="str">
        <f>+IFERROR(VLOOKUP(EV1149,Auxiliar!$A:$C,2,0),"")</f>
        <v/>
      </c>
      <c r="EY1149" s="7" t="str">
        <f>+IFERROR(VLOOKUP(EV1149,Auxiliar!$A:$C,3,0),"")</f>
        <v/>
      </c>
      <c r="EZ1149" s="1"/>
      <c r="FA1149" s="12"/>
      <c r="FB1149" s="6" t="str">
        <f>+IFERROR(VALUE(RIGHT(Tabla27[[#This Row],[B2B]],6)),"")</f>
        <v/>
      </c>
      <c r="FC1149" s="6" t="str">
        <f>+IFERROR(VLOOKUP(FA1149,Auxiliar!$A:$C,2,0),"")</f>
        <v/>
      </c>
      <c r="FD1149" s="7" t="str">
        <f>+IFERROR(VLOOKUP(FA1149,Auxiliar!$A:$C,3,0),"")</f>
        <v/>
      </c>
      <c r="FE1149" s="1"/>
      <c r="FF1149" s="12"/>
      <c r="FG1149" s="6" t="str">
        <f>+IFERROR(VALUE(RIGHT(Tabla28[[#This Row],[B2B]],6)),"")</f>
        <v/>
      </c>
      <c r="FH1149" s="6" t="str">
        <f>+IFERROR(VLOOKUP(FF1149,Auxiliar!$A:$C,2,0),"")</f>
        <v/>
      </c>
      <c r="FI1149" s="7" t="str">
        <f>+IFERROR(VLOOKUP(FF1149,Auxiliar!$A:$C,3,0),"")</f>
        <v/>
      </c>
      <c r="FJ1149" s="1"/>
      <c r="FK1149" s="12"/>
      <c r="FL1149" s="6" t="str">
        <f>+IFERROR(VALUE(RIGHT(Tabla29[[#This Row],[B2B]],6)),"")</f>
        <v/>
      </c>
      <c r="FM1149" s="6" t="str">
        <f>+IFERROR(VLOOKUP(FK1149,Auxiliar!$A:$C,2,0),"")</f>
        <v/>
      </c>
      <c r="FN1149" s="7" t="str">
        <f>+IFERROR(VLOOKUP(FK1149,Auxiliar!$A:$C,3,0),"")</f>
        <v/>
      </c>
      <c r="FO1149" s="1"/>
      <c r="FP1149" s="12"/>
      <c r="FQ1149" s="6" t="str">
        <f>+IFERROR(VALUE(RIGHT(Tabla30[[#This Row],[B2B]],6)),"")</f>
        <v/>
      </c>
      <c r="FR1149" s="6" t="str">
        <f>+IFERROR(VLOOKUP(FP1149,Auxiliar!$A:$C,2,0),"")</f>
        <v/>
      </c>
      <c r="FS1149" s="7"/>
      <c r="FT1149" s="1"/>
      <c r="FU1149" s="12"/>
      <c r="FV1149" s="6" t="str">
        <f>+IFERROR(VALUE(RIGHT(Tabla31[[#This Row],[B2B]],6)),"")</f>
        <v/>
      </c>
      <c r="FW1149" s="6" t="str">
        <f>+IFERROR(VLOOKUP(FU1149,Auxiliar!$A:$C,2,0),"")</f>
        <v/>
      </c>
      <c r="FX1149" s="7" t="str">
        <f>+IFERROR(VLOOKUP(FU1149,Auxiliar!$A:$C,3,0),"")</f>
        <v/>
      </c>
      <c r="FY1149" s="1"/>
      <c r="FZ1149" s="12"/>
      <c r="GA1149" s="6" t="str">
        <f>+IFERROR(VALUE(RIGHT(Tabla32[[#This Row],[B2B]],6)),"")</f>
        <v/>
      </c>
      <c r="GB1149" s="6" t="str">
        <f>+IFERROR(VLOOKUP(FZ1149,Auxiliar!$A:$C,2,0),"")</f>
        <v/>
      </c>
      <c r="GC1149" s="7" t="str">
        <f>+IFERROR(VLOOKUP(FZ1149,Auxiliar!$A:$C,3,0),"")</f>
        <v/>
      </c>
      <c r="GD1149" s="1"/>
      <c r="GE1149" s="12"/>
      <c r="GF1149" s="6" t="str">
        <f>+IFERROR(VALUE(RIGHT(Tabla33[[#This Row],[B2B]],6)),"")</f>
        <v/>
      </c>
      <c r="GG1149" s="6" t="str">
        <f>+IFERROR(VLOOKUP(GE1149,Auxiliar!$A:$C,2,0),"")</f>
        <v/>
      </c>
      <c r="GH1149" s="7" t="str">
        <f>+IFERROR(VLOOKUP(GE1149,Auxiliar!$A:$C,3,0),"")</f>
        <v/>
      </c>
    </row>
    <row r="1150" spans="37:190" x14ac:dyDescent="0.25">
      <c r="CA1150" s="1">
        <v>11052</v>
      </c>
      <c r="CB1150" s="1" t="s">
        <v>35</v>
      </c>
      <c r="CC1150" s="6">
        <f>+IFERROR(VALUE(RIGHT(Tabla14[[#This Row],[B2B]],6)),"")</f>
        <v>11052</v>
      </c>
      <c r="CD1150" s="6" t="str">
        <f>+IFERROR(VLOOKUP(CB1150,Auxiliar!$A:$C,2,0),"")</f>
        <v>Corona 710cc</v>
      </c>
      <c r="CE1150" s="7" t="str">
        <f>+IFERROR(VLOOKUP(CB1150,Auxiliar!$A:$C,3,0),"")</f>
        <v>1b 10% | 85b 0%</v>
      </c>
      <c r="CM1150" s="1">
        <v>11100</v>
      </c>
      <c r="CN1150" s="1" t="s">
        <v>20</v>
      </c>
      <c r="CO1150" s="6">
        <v>11100</v>
      </c>
      <c r="CP1150" s="6" t="s">
        <v>20</v>
      </c>
      <c r="CQ1150" s="7" t="s">
        <v>21</v>
      </c>
      <c r="CY1150" s="1">
        <v>11100</v>
      </c>
      <c r="CZ1150" s="1" t="s">
        <v>16</v>
      </c>
      <c r="DA1150" s="6">
        <f>+IFERROR(VALUE(RIGHT(Tabla18[[#This Row],[B2B]],6)),"")</f>
        <v>11100</v>
      </c>
      <c r="DB1150" s="6" t="str">
        <f>+IFERROR(VLOOKUP(CZ1150,Auxiliar!$A:$C,2,0),"")</f>
        <v>PREMIUM</v>
      </c>
      <c r="DC1150" s="7" t="str">
        <f>+IFERROR(VLOOKUP(CZ1150,Auxiliar!$A:$C,3,0),"")</f>
        <v>0b 0% | 2b 2% | 5b 3,5% | 10b 5%</v>
      </c>
      <c r="DE1150" s="1">
        <v>11100</v>
      </c>
      <c r="DF1150" s="1" t="s">
        <v>19</v>
      </c>
      <c r="DG1150" s="6">
        <f>+IFERROR(VALUE(RIGHT(Tabla19[[#This Row],[B2B]],6)),"")</f>
        <v>11100</v>
      </c>
      <c r="DH1150" s="6" t="str">
        <f>+IFERROR(VLOOKUP(DF1150,Auxiliar!$A:$C,2,0),"")</f>
        <v>MICHELOB</v>
      </c>
      <c r="DI1150" s="7" t="str">
        <f>+IFERROR(VLOOKUP(DF1150,Auxiliar!$A:$C,3,0),"")</f>
        <v>1b 7% | 3b 22% | 8b 27%</v>
      </c>
      <c r="DK1150" s="1"/>
      <c r="DL1150" s="1"/>
      <c r="DM1150" s="6" t="str">
        <f>+IFERROR(VALUE(RIGHT(Tabla20[[#This Row],[B2B]],6)),"")</f>
        <v/>
      </c>
      <c r="DN1150" s="6" t="str">
        <f>+IFERROR(VLOOKUP(DL1150,Auxiliar!$A:$C,2,0),"")</f>
        <v/>
      </c>
      <c r="DO1150" s="7" t="str">
        <f>+IFERROR(VLOOKUP(DL1150,Auxiliar!$A:$C,3,0),"")</f>
        <v/>
      </c>
      <c r="DQ1150" s="1">
        <v>11016</v>
      </c>
      <c r="DR1150" s="12" t="s">
        <v>24</v>
      </c>
      <c r="DS1150" s="6">
        <f>+IFERROR(VALUE(RIGHT(Tabla21[[#This Row],[B2B]],6)),"")</f>
        <v>11016</v>
      </c>
      <c r="DT1150" s="6" t="str">
        <f>+IFERROR(VLOOKUP(DR1150,Auxiliar!$A:$C,2,0),"")</f>
        <v>CORONA PORRON</v>
      </c>
      <c r="DU1150" s="7" t="str">
        <f>+IFERROR(VLOOKUP(DR1150,Auxiliar!$A:$C,3,0),"")</f>
        <v>1b 5% | 20b 0%</v>
      </c>
      <c r="DW1150" s="1"/>
      <c r="DX1150" s="12"/>
      <c r="DY1150" s="6" t="str">
        <f>+IFERROR(VALUE(RIGHT(Tabla22[[#This Row],[B2B]],6)),"")</f>
        <v/>
      </c>
      <c r="DZ1150" s="6" t="str">
        <f>+IFERROR(VLOOKUP(DX1150,Auxiliar!$A:$C,2,0),"")</f>
        <v/>
      </c>
      <c r="EA1150" s="7" t="str">
        <f>+IFERROR(VLOOKUP(DX1150,Auxiliar!$A:$C,3,0),"")</f>
        <v/>
      </c>
      <c r="EC1150" s="1"/>
      <c r="ED1150" s="12"/>
      <c r="EE1150" s="6" t="str">
        <f>+IFERROR(VALUE(RIGHT(Tabla23[[#This Row],[B2B]],6)),"")</f>
        <v/>
      </c>
      <c r="EF1150" s="6" t="str">
        <f>+IFERROR(VLOOKUP(ED1150,Auxiliar!$A:$C,2,0),"")</f>
        <v/>
      </c>
      <c r="EG1150" s="7" t="str">
        <f>+IFERROR(VLOOKUP(ED1150,Auxiliar!$A:$C,3,0),"")</f>
        <v/>
      </c>
      <c r="EI1150" s="1"/>
      <c r="EJ1150" s="12"/>
      <c r="EK1150" s="6" t="str">
        <f>+IFERROR(VALUE(RIGHT(Tabla24[[#This Row],[B2B]],6)),"")</f>
        <v/>
      </c>
      <c r="EL1150" s="6" t="str">
        <f>+IFERROR(VLOOKUP(EJ1150,Auxiliar!$A:$C,2,0),"")</f>
        <v/>
      </c>
      <c r="EM1150" s="7" t="str">
        <f>+IFERROR(VLOOKUP(EJ1150,Auxiliar!$A:$C,3,0),"")</f>
        <v/>
      </c>
      <c r="EO1150" s="1"/>
      <c r="EP1150" s="12"/>
      <c r="EQ1150" s="6" t="str">
        <f>+IFERROR(VALUE(RIGHT(Tabla25[[#This Row],[B2B]],6)),"")</f>
        <v/>
      </c>
      <c r="ER1150" s="6" t="str">
        <f>+IFERROR(VLOOKUP(EP1150,Auxiliar!$A:$C,2,0),"")</f>
        <v/>
      </c>
      <c r="ES1150" s="7" t="str">
        <f>+IFERROR(VLOOKUP(EP1150,Auxiliar!$A:$C,3,0),"")</f>
        <v/>
      </c>
      <c r="EU1150" s="1"/>
      <c r="EV1150" s="12"/>
      <c r="EW1150" s="6" t="str">
        <f>+IFERROR(VALUE(RIGHT(Tabla26[[#This Row],[B2B]],6)),"")</f>
        <v/>
      </c>
      <c r="EX1150" s="6" t="str">
        <f>+IFERROR(VLOOKUP(EV1150,Auxiliar!$A:$C,2,0),"")</f>
        <v/>
      </c>
      <c r="EY1150" s="7" t="str">
        <f>+IFERROR(VLOOKUP(EV1150,Auxiliar!$A:$C,3,0),"")</f>
        <v/>
      </c>
      <c r="EZ1150" s="1"/>
      <c r="FA1150" s="12"/>
      <c r="FB1150" s="6" t="str">
        <f>+IFERROR(VALUE(RIGHT(Tabla27[[#This Row],[B2B]],6)),"")</f>
        <v/>
      </c>
      <c r="FC1150" s="6" t="str">
        <f>+IFERROR(VLOOKUP(FA1150,Auxiliar!$A:$C,2,0),"")</f>
        <v/>
      </c>
      <c r="FD1150" s="7" t="str">
        <f>+IFERROR(VLOOKUP(FA1150,Auxiliar!$A:$C,3,0),"")</f>
        <v/>
      </c>
      <c r="FE1150" s="1"/>
      <c r="FF1150" s="12"/>
      <c r="FG1150" s="6" t="str">
        <f>+IFERROR(VALUE(RIGHT(Tabla28[[#This Row],[B2B]],6)),"")</f>
        <v/>
      </c>
      <c r="FH1150" s="6" t="str">
        <f>+IFERROR(VLOOKUP(FF1150,Auxiliar!$A:$C,2,0),"")</f>
        <v/>
      </c>
      <c r="FI1150" s="7" t="str">
        <f>+IFERROR(VLOOKUP(FF1150,Auxiliar!$A:$C,3,0),"")</f>
        <v/>
      </c>
      <c r="FJ1150" s="1"/>
      <c r="FK1150" s="12"/>
      <c r="FL1150" s="6" t="str">
        <f>+IFERROR(VALUE(RIGHT(Tabla29[[#This Row],[B2B]],6)),"")</f>
        <v/>
      </c>
      <c r="FM1150" s="6" t="str">
        <f>+IFERROR(VLOOKUP(FK1150,Auxiliar!$A:$C,2,0),"")</f>
        <v/>
      </c>
      <c r="FN1150" s="7" t="str">
        <f>+IFERROR(VLOOKUP(FK1150,Auxiliar!$A:$C,3,0),"")</f>
        <v/>
      </c>
      <c r="FO1150" s="1"/>
      <c r="FP1150" s="12"/>
      <c r="FQ1150" s="6" t="str">
        <f>+IFERROR(VALUE(RIGHT(Tabla30[[#This Row],[B2B]],6)),"")</f>
        <v/>
      </c>
      <c r="FR1150" s="6" t="str">
        <f>+IFERROR(VLOOKUP(FP1150,Auxiliar!$A:$C,2,0),"")</f>
        <v/>
      </c>
      <c r="FS1150" s="7"/>
      <c r="FT1150" s="1"/>
      <c r="FU1150" s="12"/>
      <c r="FV1150" s="6" t="str">
        <f>+IFERROR(VALUE(RIGHT(Tabla31[[#This Row],[B2B]],6)),"")</f>
        <v/>
      </c>
      <c r="FW1150" s="6" t="str">
        <f>+IFERROR(VLOOKUP(FU1150,Auxiliar!$A:$C,2,0),"")</f>
        <v/>
      </c>
      <c r="FX1150" s="7" t="str">
        <f>+IFERROR(VLOOKUP(FU1150,Auxiliar!$A:$C,3,0),"")</f>
        <v/>
      </c>
      <c r="FY1150" s="1"/>
      <c r="FZ1150" s="12"/>
      <c r="GA1150" s="6" t="str">
        <f>+IFERROR(VALUE(RIGHT(Tabla32[[#This Row],[B2B]],6)),"")</f>
        <v/>
      </c>
      <c r="GB1150" s="6" t="str">
        <f>+IFERROR(VLOOKUP(FZ1150,Auxiliar!$A:$C,2,0),"")</f>
        <v/>
      </c>
      <c r="GC1150" s="7" t="str">
        <f>+IFERROR(VLOOKUP(FZ1150,Auxiliar!$A:$C,3,0),"")</f>
        <v/>
      </c>
      <c r="GD1150" s="1"/>
      <c r="GE1150" s="12"/>
      <c r="GF1150" s="6" t="str">
        <f>+IFERROR(VALUE(RIGHT(Tabla33[[#This Row],[B2B]],6)),"")</f>
        <v/>
      </c>
      <c r="GG1150" s="6" t="str">
        <f>+IFERROR(VLOOKUP(GE1150,Auxiliar!$A:$C,2,0),"")</f>
        <v/>
      </c>
      <c r="GH1150" s="7" t="str">
        <f>+IFERROR(VLOOKUP(GE1150,Auxiliar!$A:$C,3,0),"")</f>
        <v/>
      </c>
    </row>
    <row r="1151" spans="37:190" x14ac:dyDescent="0.25">
      <c r="CA1151" s="1">
        <v>11055</v>
      </c>
      <c r="CB1151" s="1" t="s">
        <v>35</v>
      </c>
      <c r="CC1151" s="6">
        <f>+IFERROR(VALUE(RIGHT(Tabla14[[#This Row],[B2B]],6)),"")</f>
        <v>11055</v>
      </c>
      <c r="CD1151" s="6" t="str">
        <f>+IFERROR(VLOOKUP(CB1151,Auxiliar!$A:$C,2,0),"")</f>
        <v>Corona 710cc</v>
      </c>
      <c r="CE1151" s="7" t="str">
        <f>+IFERROR(VLOOKUP(CB1151,Auxiliar!$A:$C,3,0),"")</f>
        <v>1b 10% | 85b 0%</v>
      </c>
      <c r="CM1151" s="1">
        <v>11116</v>
      </c>
      <c r="CN1151" s="1" t="s">
        <v>20</v>
      </c>
      <c r="CO1151" s="6">
        <v>11116</v>
      </c>
      <c r="CP1151" s="6" t="s">
        <v>20</v>
      </c>
      <c r="CQ1151" s="7" t="s">
        <v>21</v>
      </c>
      <c r="CY1151" s="1">
        <v>11116</v>
      </c>
      <c r="CZ1151" s="1" t="s">
        <v>16</v>
      </c>
      <c r="DA1151" s="6">
        <f>+IFERROR(VALUE(RIGHT(Tabla18[[#This Row],[B2B]],6)),"")</f>
        <v>11116</v>
      </c>
      <c r="DB1151" s="6" t="str">
        <f>+IFERROR(VLOOKUP(CZ1151,Auxiliar!$A:$C,2,0),"")</f>
        <v>PREMIUM</v>
      </c>
      <c r="DC1151" s="7" t="str">
        <f>+IFERROR(VLOOKUP(CZ1151,Auxiliar!$A:$C,3,0),"")</f>
        <v>0b 0% | 2b 2% | 5b 3,5% | 10b 5%</v>
      </c>
      <c r="DE1151" s="1">
        <v>11116</v>
      </c>
      <c r="DF1151" s="1" t="s">
        <v>19</v>
      </c>
      <c r="DG1151" s="6">
        <f>+IFERROR(VALUE(RIGHT(Tabla19[[#This Row],[B2B]],6)),"")</f>
        <v>11116</v>
      </c>
      <c r="DH1151" s="6" t="str">
        <f>+IFERROR(VLOOKUP(DF1151,Auxiliar!$A:$C,2,0),"")</f>
        <v>MICHELOB</v>
      </c>
      <c r="DI1151" s="7" t="str">
        <f>+IFERROR(VLOOKUP(DF1151,Auxiliar!$A:$C,3,0),"")</f>
        <v>1b 7% | 3b 22% | 8b 27%</v>
      </c>
      <c r="DK1151" s="1"/>
      <c r="DL1151" s="1"/>
      <c r="DM1151" s="6" t="str">
        <f>+IFERROR(VALUE(RIGHT(Tabla20[[#This Row],[B2B]],6)),"")</f>
        <v/>
      </c>
      <c r="DN1151" s="6" t="str">
        <f>+IFERROR(VLOOKUP(DL1151,Auxiliar!$A:$C,2,0),"")</f>
        <v/>
      </c>
      <c r="DO1151" s="7" t="str">
        <f>+IFERROR(VLOOKUP(DL1151,Auxiliar!$A:$C,3,0),"")</f>
        <v/>
      </c>
      <c r="DQ1151" s="1">
        <v>11028</v>
      </c>
      <c r="DR1151" s="12" t="s">
        <v>24</v>
      </c>
      <c r="DS1151" s="6">
        <f>+IFERROR(VALUE(RIGHT(Tabla21[[#This Row],[B2B]],6)),"")</f>
        <v>11028</v>
      </c>
      <c r="DT1151" s="6" t="str">
        <f>+IFERROR(VLOOKUP(DR1151,Auxiliar!$A:$C,2,0),"")</f>
        <v>CORONA PORRON</v>
      </c>
      <c r="DU1151" s="7" t="str">
        <f>+IFERROR(VLOOKUP(DR1151,Auxiliar!$A:$C,3,0),"")</f>
        <v>1b 5% | 20b 0%</v>
      </c>
      <c r="DW1151" s="1"/>
      <c r="DX1151" s="12"/>
      <c r="DY1151" s="6" t="str">
        <f>+IFERROR(VALUE(RIGHT(Tabla22[[#This Row],[B2B]],6)),"")</f>
        <v/>
      </c>
      <c r="DZ1151" s="6" t="str">
        <f>+IFERROR(VLOOKUP(DX1151,Auxiliar!$A:$C,2,0),"")</f>
        <v/>
      </c>
      <c r="EA1151" s="7" t="str">
        <f>+IFERROR(VLOOKUP(DX1151,Auxiliar!$A:$C,3,0),"")</f>
        <v/>
      </c>
      <c r="EC1151" s="1"/>
      <c r="ED1151" s="12"/>
      <c r="EE1151" s="6" t="str">
        <f>+IFERROR(VALUE(RIGHT(Tabla23[[#This Row],[B2B]],6)),"")</f>
        <v/>
      </c>
      <c r="EF1151" s="6" t="str">
        <f>+IFERROR(VLOOKUP(ED1151,Auxiliar!$A:$C,2,0),"")</f>
        <v/>
      </c>
      <c r="EG1151" s="7" t="str">
        <f>+IFERROR(VLOOKUP(ED1151,Auxiliar!$A:$C,3,0),"")</f>
        <v/>
      </c>
      <c r="EI1151" s="1"/>
      <c r="EJ1151" s="12"/>
      <c r="EK1151" s="6" t="str">
        <f>+IFERROR(VALUE(RIGHT(Tabla24[[#This Row],[B2B]],6)),"")</f>
        <v/>
      </c>
      <c r="EL1151" s="6" t="str">
        <f>+IFERROR(VLOOKUP(EJ1151,Auxiliar!$A:$C,2,0),"")</f>
        <v/>
      </c>
      <c r="EM1151" s="7" t="str">
        <f>+IFERROR(VLOOKUP(EJ1151,Auxiliar!$A:$C,3,0),"")</f>
        <v/>
      </c>
      <c r="EO1151" s="1"/>
      <c r="EP1151" s="12"/>
      <c r="EQ1151" s="6" t="str">
        <f>+IFERROR(VALUE(RIGHT(Tabla25[[#This Row],[B2B]],6)),"")</f>
        <v/>
      </c>
      <c r="ER1151" s="6" t="str">
        <f>+IFERROR(VLOOKUP(EP1151,Auxiliar!$A:$C,2,0),"")</f>
        <v/>
      </c>
      <c r="ES1151" s="7" t="str">
        <f>+IFERROR(VLOOKUP(EP1151,Auxiliar!$A:$C,3,0),"")</f>
        <v/>
      </c>
      <c r="EU1151" s="1"/>
      <c r="EV1151" s="12"/>
      <c r="EW1151" s="6" t="str">
        <f>+IFERROR(VALUE(RIGHT(Tabla26[[#This Row],[B2B]],6)),"")</f>
        <v/>
      </c>
      <c r="EX1151" s="6" t="str">
        <f>+IFERROR(VLOOKUP(EV1151,Auxiliar!$A:$C,2,0),"")</f>
        <v/>
      </c>
      <c r="EY1151" s="7" t="str">
        <f>+IFERROR(VLOOKUP(EV1151,Auxiliar!$A:$C,3,0),"")</f>
        <v/>
      </c>
      <c r="EZ1151" s="1"/>
      <c r="FA1151" s="12"/>
      <c r="FB1151" s="6" t="str">
        <f>+IFERROR(VALUE(RIGHT(Tabla27[[#This Row],[B2B]],6)),"")</f>
        <v/>
      </c>
      <c r="FC1151" s="6" t="str">
        <f>+IFERROR(VLOOKUP(FA1151,Auxiliar!$A:$C,2,0),"")</f>
        <v/>
      </c>
      <c r="FD1151" s="7" t="str">
        <f>+IFERROR(VLOOKUP(FA1151,Auxiliar!$A:$C,3,0),"")</f>
        <v/>
      </c>
      <c r="FE1151" s="1"/>
      <c r="FF1151" s="12"/>
      <c r="FG1151" s="6" t="str">
        <f>+IFERROR(VALUE(RIGHT(Tabla28[[#This Row],[B2B]],6)),"")</f>
        <v/>
      </c>
      <c r="FH1151" s="6" t="str">
        <f>+IFERROR(VLOOKUP(FF1151,Auxiliar!$A:$C,2,0),"")</f>
        <v/>
      </c>
      <c r="FI1151" s="7" t="str">
        <f>+IFERROR(VLOOKUP(FF1151,Auxiliar!$A:$C,3,0),"")</f>
        <v/>
      </c>
      <c r="FJ1151" s="1"/>
      <c r="FK1151" s="12"/>
      <c r="FL1151" s="6" t="str">
        <f>+IFERROR(VALUE(RIGHT(Tabla29[[#This Row],[B2B]],6)),"")</f>
        <v/>
      </c>
      <c r="FM1151" s="6" t="str">
        <f>+IFERROR(VLOOKUP(FK1151,Auxiliar!$A:$C,2,0),"")</f>
        <v/>
      </c>
      <c r="FN1151" s="7" t="str">
        <f>+IFERROR(VLOOKUP(FK1151,Auxiliar!$A:$C,3,0),"")</f>
        <v/>
      </c>
      <c r="FO1151" s="1"/>
      <c r="FP1151" s="12"/>
      <c r="FQ1151" s="6" t="str">
        <f>+IFERROR(VALUE(RIGHT(Tabla30[[#This Row],[B2B]],6)),"")</f>
        <v/>
      </c>
      <c r="FR1151" s="6" t="str">
        <f>+IFERROR(VLOOKUP(FP1151,Auxiliar!$A:$C,2,0),"")</f>
        <v/>
      </c>
      <c r="FS1151" s="7"/>
      <c r="FT1151" s="1"/>
      <c r="FU1151" s="12"/>
      <c r="FV1151" s="6" t="str">
        <f>+IFERROR(VALUE(RIGHT(Tabla31[[#This Row],[B2B]],6)),"")</f>
        <v/>
      </c>
      <c r="FW1151" s="6" t="str">
        <f>+IFERROR(VLOOKUP(FU1151,Auxiliar!$A:$C,2,0),"")</f>
        <v/>
      </c>
      <c r="FX1151" s="7" t="str">
        <f>+IFERROR(VLOOKUP(FU1151,Auxiliar!$A:$C,3,0),"")</f>
        <v/>
      </c>
      <c r="FY1151" s="1"/>
      <c r="FZ1151" s="12"/>
      <c r="GA1151" s="6" t="str">
        <f>+IFERROR(VALUE(RIGHT(Tabla32[[#This Row],[B2B]],6)),"")</f>
        <v/>
      </c>
      <c r="GB1151" s="6" t="str">
        <f>+IFERROR(VLOOKUP(FZ1151,Auxiliar!$A:$C,2,0),"")</f>
        <v/>
      </c>
      <c r="GC1151" s="7" t="str">
        <f>+IFERROR(VLOOKUP(FZ1151,Auxiliar!$A:$C,3,0),"")</f>
        <v/>
      </c>
      <c r="GD1151" s="1"/>
      <c r="GE1151" s="12"/>
      <c r="GF1151" s="6" t="str">
        <f>+IFERROR(VALUE(RIGHT(Tabla33[[#This Row],[B2B]],6)),"")</f>
        <v/>
      </c>
      <c r="GG1151" s="6" t="str">
        <f>+IFERROR(VLOOKUP(GE1151,Auxiliar!$A:$C,2,0),"")</f>
        <v/>
      </c>
      <c r="GH1151" s="7" t="str">
        <f>+IFERROR(VLOOKUP(GE1151,Auxiliar!$A:$C,3,0),"")</f>
        <v/>
      </c>
    </row>
    <row r="1152" spans="37:190" x14ac:dyDescent="0.25">
      <c r="CA1152" s="1">
        <v>11057</v>
      </c>
      <c r="CB1152" s="1" t="s">
        <v>35</v>
      </c>
      <c r="CC1152" s="6">
        <f>+IFERROR(VALUE(RIGHT(Tabla14[[#This Row],[B2B]],6)),"")</f>
        <v>11057</v>
      </c>
      <c r="CD1152" s="6" t="str">
        <f>+IFERROR(VLOOKUP(CB1152,Auxiliar!$A:$C,2,0),"")</f>
        <v>Corona 710cc</v>
      </c>
      <c r="CE1152" s="7" t="str">
        <f>+IFERROR(VLOOKUP(CB1152,Auxiliar!$A:$C,3,0),"")</f>
        <v>1b 10% | 85b 0%</v>
      </c>
      <c r="CM1152" s="1">
        <v>11118</v>
      </c>
      <c r="CN1152" s="1" t="s">
        <v>20</v>
      </c>
      <c r="CO1152" s="6">
        <v>11118</v>
      </c>
      <c r="CP1152" s="6" t="s">
        <v>20</v>
      </c>
      <c r="CQ1152" s="7" t="s">
        <v>21</v>
      </c>
      <c r="CY1152" s="1">
        <v>11118</v>
      </c>
      <c r="CZ1152" s="1" t="s">
        <v>16</v>
      </c>
      <c r="DA1152" s="6">
        <f>+IFERROR(VALUE(RIGHT(Tabla18[[#This Row],[B2B]],6)),"")</f>
        <v>11118</v>
      </c>
      <c r="DB1152" s="6" t="str">
        <f>+IFERROR(VLOOKUP(CZ1152,Auxiliar!$A:$C,2,0),"")</f>
        <v>PREMIUM</v>
      </c>
      <c r="DC1152" s="7" t="str">
        <f>+IFERROR(VLOOKUP(CZ1152,Auxiliar!$A:$C,3,0),"")</f>
        <v>0b 0% | 2b 2% | 5b 3,5% | 10b 5%</v>
      </c>
      <c r="DE1152" s="1">
        <v>11118</v>
      </c>
      <c r="DF1152" s="1" t="s">
        <v>19</v>
      </c>
      <c r="DG1152" s="6">
        <f>+IFERROR(VALUE(RIGHT(Tabla19[[#This Row],[B2B]],6)),"")</f>
        <v>11118</v>
      </c>
      <c r="DH1152" s="6" t="str">
        <f>+IFERROR(VLOOKUP(DF1152,Auxiliar!$A:$C,2,0),"")</f>
        <v>MICHELOB</v>
      </c>
      <c r="DI1152" s="7" t="str">
        <f>+IFERROR(VLOOKUP(DF1152,Auxiliar!$A:$C,3,0),"")</f>
        <v>1b 7% | 3b 22% | 8b 27%</v>
      </c>
      <c r="DK1152" s="1"/>
      <c r="DL1152" s="1"/>
      <c r="DM1152" s="6" t="str">
        <f>+IFERROR(VALUE(RIGHT(Tabla20[[#This Row],[B2B]],6)),"")</f>
        <v/>
      </c>
      <c r="DN1152" s="6" t="str">
        <f>+IFERROR(VLOOKUP(DL1152,Auxiliar!$A:$C,2,0),"")</f>
        <v/>
      </c>
      <c r="DO1152" s="7" t="str">
        <f>+IFERROR(VLOOKUP(DL1152,Auxiliar!$A:$C,3,0),"")</f>
        <v/>
      </c>
      <c r="DQ1152" s="1">
        <v>11052</v>
      </c>
      <c r="DR1152" s="12" t="s">
        <v>24</v>
      </c>
      <c r="DS1152" s="6">
        <f>+IFERROR(VALUE(RIGHT(Tabla21[[#This Row],[B2B]],6)),"")</f>
        <v>11052</v>
      </c>
      <c r="DT1152" s="6" t="str">
        <f>+IFERROR(VLOOKUP(DR1152,Auxiliar!$A:$C,2,0),"")</f>
        <v>CORONA PORRON</v>
      </c>
      <c r="DU1152" s="7" t="str">
        <f>+IFERROR(VLOOKUP(DR1152,Auxiliar!$A:$C,3,0),"")</f>
        <v>1b 5% | 20b 0%</v>
      </c>
      <c r="DW1152" s="1"/>
      <c r="DX1152" s="12"/>
      <c r="DY1152" s="6" t="str">
        <f>+IFERROR(VALUE(RIGHT(Tabla22[[#This Row],[B2B]],6)),"")</f>
        <v/>
      </c>
      <c r="DZ1152" s="6" t="str">
        <f>+IFERROR(VLOOKUP(DX1152,Auxiliar!$A:$C,2,0),"")</f>
        <v/>
      </c>
      <c r="EA1152" s="7" t="str">
        <f>+IFERROR(VLOOKUP(DX1152,Auxiliar!$A:$C,3,0),"")</f>
        <v/>
      </c>
      <c r="EC1152" s="1"/>
      <c r="ED1152" s="12"/>
      <c r="EE1152" s="6" t="str">
        <f>+IFERROR(VALUE(RIGHT(Tabla23[[#This Row],[B2B]],6)),"")</f>
        <v/>
      </c>
      <c r="EF1152" s="6" t="str">
        <f>+IFERROR(VLOOKUP(ED1152,Auxiliar!$A:$C,2,0),"")</f>
        <v/>
      </c>
      <c r="EG1152" s="7" t="str">
        <f>+IFERROR(VLOOKUP(ED1152,Auxiliar!$A:$C,3,0),"")</f>
        <v/>
      </c>
      <c r="EI1152" s="1"/>
      <c r="EJ1152" s="12"/>
      <c r="EK1152" s="6" t="str">
        <f>+IFERROR(VALUE(RIGHT(Tabla24[[#This Row],[B2B]],6)),"")</f>
        <v/>
      </c>
      <c r="EL1152" s="6" t="str">
        <f>+IFERROR(VLOOKUP(EJ1152,Auxiliar!$A:$C,2,0),"")</f>
        <v/>
      </c>
      <c r="EM1152" s="7" t="str">
        <f>+IFERROR(VLOOKUP(EJ1152,Auxiliar!$A:$C,3,0),"")</f>
        <v/>
      </c>
      <c r="EO1152" s="1"/>
      <c r="EP1152" s="12"/>
      <c r="EQ1152" s="6" t="str">
        <f>+IFERROR(VALUE(RIGHT(Tabla25[[#This Row],[B2B]],6)),"")</f>
        <v/>
      </c>
      <c r="ER1152" s="6" t="str">
        <f>+IFERROR(VLOOKUP(EP1152,Auxiliar!$A:$C,2,0),"")</f>
        <v/>
      </c>
      <c r="ES1152" s="7" t="str">
        <f>+IFERROR(VLOOKUP(EP1152,Auxiliar!$A:$C,3,0),"")</f>
        <v/>
      </c>
      <c r="EU1152" s="1"/>
      <c r="EV1152" s="12"/>
      <c r="EW1152" s="6" t="str">
        <f>+IFERROR(VALUE(RIGHT(Tabla26[[#This Row],[B2B]],6)),"")</f>
        <v/>
      </c>
      <c r="EX1152" s="6" t="str">
        <f>+IFERROR(VLOOKUP(EV1152,Auxiliar!$A:$C,2,0),"")</f>
        <v/>
      </c>
      <c r="EY1152" s="7" t="str">
        <f>+IFERROR(VLOOKUP(EV1152,Auxiliar!$A:$C,3,0),"")</f>
        <v/>
      </c>
      <c r="EZ1152" s="1"/>
      <c r="FA1152" s="12"/>
      <c r="FB1152" s="6" t="str">
        <f>+IFERROR(VALUE(RIGHT(Tabla27[[#This Row],[B2B]],6)),"")</f>
        <v/>
      </c>
      <c r="FC1152" s="6" t="str">
        <f>+IFERROR(VLOOKUP(FA1152,Auxiliar!$A:$C,2,0),"")</f>
        <v/>
      </c>
      <c r="FD1152" s="7" t="str">
        <f>+IFERROR(VLOOKUP(FA1152,Auxiliar!$A:$C,3,0),"")</f>
        <v/>
      </c>
      <c r="FE1152" s="1"/>
      <c r="FF1152" s="12"/>
      <c r="FG1152" s="6" t="str">
        <f>+IFERROR(VALUE(RIGHT(Tabla28[[#This Row],[B2B]],6)),"")</f>
        <v/>
      </c>
      <c r="FH1152" s="6" t="str">
        <f>+IFERROR(VLOOKUP(FF1152,Auxiliar!$A:$C,2,0),"")</f>
        <v/>
      </c>
      <c r="FI1152" s="7" t="str">
        <f>+IFERROR(VLOOKUP(FF1152,Auxiliar!$A:$C,3,0),"")</f>
        <v/>
      </c>
      <c r="FJ1152" s="1"/>
      <c r="FK1152" s="12"/>
      <c r="FL1152" s="6" t="str">
        <f>+IFERROR(VALUE(RIGHT(Tabla29[[#This Row],[B2B]],6)),"")</f>
        <v/>
      </c>
      <c r="FM1152" s="6" t="str">
        <f>+IFERROR(VLOOKUP(FK1152,Auxiliar!$A:$C,2,0),"")</f>
        <v/>
      </c>
      <c r="FN1152" s="7" t="str">
        <f>+IFERROR(VLOOKUP(FK1152,Auxiliar!$A:$C,3,0),"")</f>
        <v/>
      </c>
      <c r="FO1152" s="1"/>
      <c r="FP1152" s="12"/>
      <c r="FQ1152" s="6" t="str">
        <f>+IFERROR(VALUE(RIGHT(Tabla30[[#This Row],[B2B]],6)),"")</f>
        <v/>
      </c>
      <c r="FR1152" s="6" t="str">
        <f>+IFERROR(VLOOKUP(FP1152,Auxiliar!$A:$C,2,0),"")</f>
        <v/>
      </c>
      <c r="FS1152" s="7"/>
      <c r="FT1152" s="1"/>
      <c r="FU1152" s="12"/>
      <c r="FV1152" s="6" t="str">
        <f>+IFERROR(VALUE(RIGHT(Tabla31[[#This Row],[B2B]],6)),"")</f>
        <v/>
      </c>
      <c r="FW1152" s="6" t="str">
        <f>+IFERROR(VLOOKUP(FU1152,Auxiliar!$A:$C,2,0),"")</f>
        <v/>
      </c>
      <c r="FX1152" s="7" t="str">
        <f>+IFERROR(VLOOKUP(FU1152,Auxiliar!$A:$C,3,0),"")</f>
        <v/>
      </c>
      <c r="FY1152" s="1"/>
      <c r="FZ1152" s="12"/>
      <c r="GA1152" s="6" t="str">
        <f>+IFERROR(VALUE(RIGHT(Tabla32[[#This Row],[B2B]],6)),"")</f>
        <v/>
      </c>
      <c r="GB1152" s="6" t="str">
        <f>+IFERROR(VLOOKUP(FZ1152,Auxiliar!$A:$C,2,0),"")</f>
        <v/>
      </c>
      <c r="GC1152" s="7" t="str">
        <f>+IFERROR(VLOOKUP(FZ1152,Auxiliar!$A:$C,3,0),"")</f>
        <v/>
      </c>
      <c r="GD1152" s="1"/>
      <c r="GE1152" s="12"/>
      <c r="GF1152" s="6" t="str">
        <f>+IFERROR(VALUE(RIGHT(Tabla33[[#This Row],[B2B]],6)),"")</f>
        <v/>
      </c>
      <c r="GG1152" s="6" t="str">
        <f>+IFERROR(VLOOKUP(GE1152,Auxiliar!$A:$C,2,0),"")</f>
        <v/>
      </c>
      <c r="GH1152" s="7" t="str">
        <f>+IFERROR(VLOOKUP(GE1152,Auxiliar!$A:$C,3,0),"")</f>
        <v/>
      </c>
    </row>
    <row r="1153" spans="79:190" x14ac:dyDescent="0.25">
      <c r="CA1153" s="1">
        <v>11062</v>
      </c>
      <c r="CB1153" s="1" t="s">
        <v>35</v>
      </c>
      <c r="CC1153" s="6">
        <f>+IFERROR(VALUE(RIGHT(Tabla14[[#This Row],[B2B]],6)),"")</f>
        <v>11062</v>
      </c>
      <c r="CD1153" s="6" t="str">
        <f>+IFERROR(VLOOKUP(CB1153,Auxiliar!$A:$C,2,0),"")</f>
        <v>Corona 710cc</v>
      </c>
      <c r="CE1153" s="7" t="str">
        <f>+IFERROR(VLOOKUP(CB1153,Auxiliar!$A:$C,3,0),"")</f>
        <v>1b 10% | 85b 0%</v>
      </c>
      <c r="CM1153" s="1">
        <v>11121</v>
      </c>
      <c r="CN1153" s="1" t="s">
        <v>20</v>
      </c>
      <c r="CO1153" s="6">
        <v>11121</v>
      </c>
      <c r="CP1153" s="6" t="s">
        <v>20</v>
      </c>
      <c r="CQ1153" s="7" t="s">
        <v>21</v>
      </c>
      <c r="CY1153" s="1">
        <v>11121</v>
      </c>
      <c r="CZ1153" s="1" t="s">
        <v>16</v>
      </c>
      <c r="DA1153" s="6">
        <f>+IFERROR(VALUE(RIGHT(Tabla18[[#This Row],[B2B]],6)),"")</f>
        <v>11121</v>
      </c>
      <c r="DB1153" s="6" t="str">
        <f>+IFERROR(VLOOKUP(CZ1153,Auxiliar!$A:$C,2,0),"")</f>
        <v>PREMIUM</v>
      </c>
      <c r="DC1153" s="7" t="str">
        <f>+IFERROR(VLOOKUP(CZ1153,Auxiliar!$A:$C,3,0),"")</f>
        <v>0b 0% | 2b 2% | 5b 3,5% | 10b 5%</v>
      </c>
      <c r="DE1153" s="1">
        <v>11121</v>
      </c>
      <c r="DF1153" s="1" t="s">
        <v>19</v>
      </c>
      <c r="DG1153" s="6">
        <f>+IFERROR(VALUE(RIGHT(Tabla19[[#This Row],[B2B]],6)),"")</f>
        <v>11121</v>
      </c>
      <c r="DH1153" s="6" t="str">
        <f>+IFERROR(VLOOKUP(DF1153,Auxiliar!$A:$C,2,0),"")</f>
        <v>MICHELOB</v>
      </c>
      <c r="DI1153" s="7" t="str">
        <f>+IFERROR(VLOOKUP(DF1153,Auxiliar!$A:$C,3,0),"")</f>
        <v>1b 7% | 3b 22% | 8b 27%</v>
      </c>
      <c r="DK1153" s="1"/>
      <c r="DL1153" s="1"/>
      <c r="DM1153" s="6" t="str">
        <f>+IFERROR(VALUE(RIGHT(Tabla20[[#This Row],[B2B]],6)),"")</f>
        <v/>
      </c>
      <c r="DN1153" s="6" t="str">
        <f>+IFERROR(VLOOKUP(DL1153,Auxiliar!$A:$C,2,0),"")</f>
        <v/>
      </c>
      <c r="DO1153" s="7" t="str">
        <f>+IFERROR(VLOOKUP(DL1153,Auxiliar!$A:$C,3,0),"")</f>
        <v/>
      </c>
      <c r="DQ1153" s="1">
        <v>11055</v>
      </c>
      <c r="DR1153" s="12" t="s">
        <v>24</v>
      </c>
      <c r="DS1153" s="6">
        <f>+IFERROR(VALUE(RIGHT(Tabla21[[#This Row],[B2B]],6)),"")</f>
        <v>11055</v>
      </c>
      <c r="DT1153" s="6" t="str">
        <f>+IFERROR(VLOOKUP(DR1153,Auxiliar!$A:$C,2,0),"")</f>
        <v>CORONA PORRON</v>
      </c>
      <c r="DU1153" s="7" t="str">
        <f>+IFERROR(VLOOKUP(DR1153,Auxiliar!$A:$C,3,0),"")</f>
        <v>1b 5% | 20b 0%</v>
      </c>
      <c r="DW1153" s="1"/>
      <c r="DX1153" s="12"/>
      <c r="DY1153" s="6" t="str">
        <f>+IFERROR(VALUE(RIGHT(Tabla22[[#This Row],[B2B]],6)),"")</f>
        <v/>
      </c>
      <c r="DZ1153" s="6" t="str">
        <f>+IFERROR(VLOOKUP(DX1153,Auxiliar!$A:$C,2,0),"")</f>
        <v/>
      </c>
      <c r="EA1153" s="7" t="str">
        <f>+IFERROR(VLOOKUP(DX1153,Auxiliar!$A:$C,3,0),"")</f>
        <v/>
      </c>
      <c r="EC1153" s="1"/>
      <c r="ED1153" s="12"/>
      <c r="EE1153" s="6" t="str">
        <f>+IFERROR(VALUE(RIGHT(Tabla23[[#This Row],[B2B]],6)),"")</f>
        <v/>
      </c>
      <c r="EF1153" s="6" t="str">
        <f>+IFERROR(VLOOKUP(ED1153,Auxiliar!$A:$C,2,0),"")</f>
        <v/>
      </c>
      <c r="EG1153" s="7" t="str">
        <f>+IFERROR(VLOOKUP(ED1153,Auxiliar!$A:$C,3,0),"")</f>
        <v/>
      </c>
      <c r="EI1153" s="1"/>
      <c r="EJ1153" s="12"/>
      <c r="EK1153" s="6" t="str">
        <f>+IFERROR(VALUE(RIGHT(Tabla24[[#This Row],[B2B]],6)),"")</f>
        <v/>
      </c>
      <c r="EL1153" s="6" t="str">
        <f>+IFERROR(VLOOKUP(EJ1153,Auxiliar!$A:$C,2,0),"")</f>
        <v/>
      </c>
      <c r="EM1153" s="7" t="str">
        <f>+IFERROR(VLOOKUP(EJ1153,Auxiliar!$A:$C,3,0),"")</f>
        <v/>
      </c>
      <c r="EO1153" s="1"/>
      <c r="EP1153" s="12"/>
      <c r="EQ1153" s="6" t="str">
        <f>+IFERROR(VALUE(RIGHT(Tabla25[[#This Row],[B2B]],6)),"")</f>
        <v/>
      </c>
      <c r="ER1153" s="6" t="str">
        <f>+IFERROR(VLOOKUP(EP1153,Auxiliar!$A:$C,2,0),"")</f>
        <v/>
      </c>
      <c r="ES1153" s="7" t="str">
        <f>+IFERROR(VLOOKUP(EP1153,Auxiliar!$A:$C,3,0),"")</f>
        <v/>
      </c>
      <c r="EU1153" s="1"/>
      <c r="EV1153" s="12"/>
      <c r="EW1153" s="6" t="str">
        <f>+IFERROR(VALUE(RIGHT(Tabla26[[#This Row],[B2B]],6)),"")</f>
        <v/>
      </c>
      <c r="EX1153" s="6" t="str">
        <f>+IFERROR(VLOOKUP(EV1153,Auxiliar!$A:$C,2,0),"")</f>
        <v/>
      </c>
      <c r="EY1153" s="7" t="str">
        <f>+IFERROR(VLOOKUP(EV1153,Auxiliar!$A:$C,3,0),"")</f>
        <v/>
      </c>
      <c r="EZ1153" s="1"/>
      <c r="FA1153" s="12"/>
      <c r="FB1153" s="6" t="str">
        <f>+IFERROR(VALUE(RIGHT(Tabla27[[#This Row],[B2B]],6)),"")</f>
        <v/>
      </c>
      <c r="FC1153" s="6" t="str">
        <f>+IFERROR(VLOOKUP(FA1153,Auxiliar!$A:$C,2,0),"")</f>
        <v/>
      </c>
      <c r="FD1153" s="7" t="str">
        <f>+IFERROR(VLOOKUP(FA1153,Auxiliar!$A:$C,3,0),"")</f>
        <v/>
      </c>
      <c r="FE1153" s="1"/>
      <c r="FF1153" s="12"/>
      <c r="FG1153" s="6" t="str">
        <f>+IFERROR(VALUE(RIGHT(Tabla28[[#This Row],[B2B]],6)),"")</f>
        <v/>
      </c>
      <c r="FH1153" s="6" t="str">
        <f>+IFERROR(VLOOKUP(FF1153,Auxiliar!$A:$C,2,0),"")</f>
        <v/>
      </c>
      <c r="FI1153" s="7" t="str">
        <f>+IFERROR(VLOOKUP(FF1153,Auxiliar!$A:$C,3,0),"")</f>
        <v/>
      </c>
      <c r="FJ1153" s="1"/>
      <c r="FK1153" s="12"/>
      <c r="FL1153" s="6" t="str">
        <f>+IFERROR(VALUE(RIGHT(Tabla29[[#This Row],[B2B]],6)),"")</f>
        <v/>
      </c>
      <c r="FM1153" s="6" t="str">
        <f>+IFERROR(VLOOKUP(FK1153,Auxiliar!$A:$C,2,0),"")</f>
        <v/>
      </c>
      <c r="FN1153" s="7" t="str">
        <f>+IFERROR(VLOOKUP(FK1153,Auxiliar!$A:$C,3,0),"")</f>
        <v/>
      </c>
      <c r="FO1153" s="1"/>
      <c r="FP1153" s="12"/>
      <c r="FQ1153" s="6" t="str">
        <f>+IFERROR(VALUE(RIGHT(Tabla30[[#This Row],[B2B]],6)),"")</f>
        <v/>
      </c>
      <c r="FR1153" s="6" t="str">
        <f>+IFERROR(VLOOKUP(FP1153,Auxiliar!$A:$C,2,0),"")</f>
        <v/>
      </c>
      <c r="FS1153" s="7"/>
      <c r="FT1153" s="1"/>
      <c r="FU1153" s="12"/>
      <c r="FV1153" s="6" t="str">
        <f>+IFERROR(VALUE(RIGHT(Tabla31[[#This Row],[B2B]],6)),"")</f>
        <v/>
      </c>
      <c r="FW1153" s="6" t="str">
        <f>+IFERROR(VLOOKUP(FU1153,Auxiliar!$A:$C,2,0),"")</f>
        <v/>
      </c>
      <c r="FX1153" s="7" t="str">
        <f>+IFERROR(VLOOKUP(FU1153,Auxiliar!$A:$C,3,0),"")</f>
        <v/>
      </c>
      <c r="FY1153" s="1"/>
      <c r="FZ1153" s="12"/>
      <c r="GA1153" s="6" t="str">
        <f>+IFERROR(VALUE(RIGHT(Tabla32[[#This Row],[B2B]],6)),"")</f>
        <v/>
      </c>
      <c r="GB1153" s="6" t="str">
        <f>+IFERROR(VLOOKUP(FZ1153,Auxiliar!$A:$C,2,0),"")</f>
        <v/>
      </c>
      <c r="GC1153" s="7" t="str">
        <f>+IFERROR(VLOOKUP(FZ1153,Auxiliar!$A:$C,3,0),"")</f>
        <v/>
      </c>
      <c r="GD1153" s="1"/>
      <c r="GE1153" s="12"/>
      <c r="GF1153" s="6" t="str">
        <f>+IFERROR(VALUE(RIGHT(Tabla33[[#This Row],[B2B]],6)),"")</f>
        <v/>
      </c>
      <c r="GG1153" s="6" t="str">
        <f>+IFERROR(VLOOKUP(GE1153,Auxiliar!$A:$C,2,0),"")</f>
        <v/>
      </c>
      <c r="GH1153" s="7" t="str">
        <f>+IFERROR(VLOOKUP(GE1153,Auxiliar!$A:$C,3,0),"")</f>
        <v/>
      </c>
    </row>
    <row r="1154" spans="79:190" x14ac:dyDescent="0.25">
      <c r="CA1154" s="1">
        <v>11078</v>
      </c>
      <c r="CB1154" s="1" t="s">
        <v>35</v>
      </c>
      <c r="CC1154" s="6">
        <f>+IFERROR(VALUE(RIGHT(Tabla14[[#This Row],[B2B]],6)),"")</f>
        <v>11078</v>
      </c>
      <c r="CD1154" s="6" t="str">
        <f>+IFERROR(VLOOKUP(CB1154,Auxiliar!$A:$C,2,0),"")</f>
        <v>Corona 710cc</v>
      </c>
      <c r="CE1154" s="7" t="str">
        <f>+IFERROR(VLOOKUP(CB1154,Auxiliar!$A:$C,3,0),"")</f>
        <v>1b 10% | 85b 0%</v>
      </c>
      <c r="CM1154" s="1">
        <v>11137</v>
      </c>
      <c r="CN1154" s="1" t="s">
        <v>20</v>
      </c>
      <c r="CO1154" s="6">
        <v>11137</v>
      </c>
      <c r="CP1154" s="6" t="s">
        <v>20</v>
      </c>
      <c r="CQ1154" s="7" t="s">
        <v>21</v>
      </c>
      <c r="CY1154" s="1">
        <v>11137</v>
      </c>
      <c r="CZ1154" s="1" t="s">
        <v>16</v>
      </c>
      <c r="DA1154" s="6">
        <f>+IFERROR(VALUE(RIGHT(Tabla18[[#This Row],[B2B]],6)),"")</f>
        <v>11137</v>
      </c>
      <c r="DB1154" s="6" t="str">
        <f>+IFERROR(VLOOKUP(CZ1154,Auxiliar!$A:$C,2,0),"")</f>
        <v>PREMIUM</v>
      </c>
      <c r="DC1154" s="7" t="str">
        <f>+IFERROR(VLOOKUP(CZ1154,Auxiliar!$A:$C,3,0),"")</f>
        <v>0b 0% | 2b 2% | 5b 3,5% | 10b 5%</v>
      </c>
      <c r="DE1154" s="1">
        <v>11137</v>
      </c>
      <c r="DF1154" s="1" t="s">
        <v>19</v>
      </c>
      <c r="DG1154" s="6">
        <f>+IFERROR(VALUE(RIGHT(Tabla19[[#This Row],[B2B]],6)),"")</f>
        <v>11137</v>
      </c>
      <c r="DH1154" s="6" t="str">
        <f>+IFERROR(VLOOKUP(DF1154,Auxiliar!$A:$C,2,0),"")</f>
        <v>MICHELOB</v>
      </c>
      <c r="DI1154" s="7" t="str">
        <f>+IFERROR(VLOOKUP(DF1154,Auxiliar!$A:$C,3,0),"")</f>
        <v>1b 7% | 3b 22% | 8b 27%</v>
      </c>
      <c r="DK1154" s="1"/>
      <c r="DL1154" s="1"/>
      <c r="DM1154" s="6" t="str">
        <f>+IFERROR(VALUE(RIGHT(Tabla20[[#This Row],[B2B]],6)),"")</f>
        <v/>
      </c>
      <c r="DN1154" s="6" t="str">
        <f>+IFERROR(VLOOKUP(DL1154,Auxiliar!$A:$C,2,0),"")</f>
        <v/>
      </c>
      <c r="DO1154" s="7" t="str">
        <f>+IFERROR(VLOOKUP(DL1154,Auxiliar!$A:$C,3,0),"")</f>
        <v/>
      </c>
      <c r="DQ1154" s="1">
        <v>11057</v>
      </c>
      <c r="DR1154" s="12" t="s">
        <v>24</v>
      </c>
      <c r="DS1154" s="6">
        <f>+IFERROR(VALUE(RIGHT(Tabla21[[#This Row],[B2B]],6)),"")</f>
        <v>11057</v>
      </c>
      <c r="DT1154" s="6" t="str">
        <f>+IFERROR(VLOOKUP(DR1154,Auxiliar!$A:$C,2,0),"")</f>
        <v>CORONA PORRON</v>
      </c>
      <c r="DU1154" s="7" t="str">
        <f>+IFERROR(VLOOKUP(DR1154,Auxiliar!$A:$C,3,0),"")</f>
        <v>1b 5% | 20b 0%</v>
      </c>
      <c r="DW1154" s="1"/>
      <c r="DX1154" s="12"/>
      <c r="DY1154" s="6" t="str">
        <f>+IFERROR(VALUE(RIGHT(Tabla22[[#This Row],[B2B]],6)),"")</f>
        <v/>
      </c>
      <c r="DZ1154" s="6" t="str">
        <f>+IFERROR(VLOOKUP(DX1154,Auxiliar!$A:$C,2,0),"")</f>
        <v/>
      </c>
      <c r="EA1154" s="7" t="str">
        <f>+IFERROR(VLOOKUP(DX1154,Auxiliar!$A:$C,3,0),"")</f>
        <v/>
      </c>
      <c r="EC1154" s="1"/>
      <c r="ED1154" s="12"/>
      <c r="EE1154" s="6" t="str">
        <f>+IFERROR(VALUE(RIGHT(Tabla23[[#This Row],[B2B]],6)),"")</f>
        <v/>
      </c>
      <c r="EF1154" s="6" t="str">
        <f>+IFERROR(VLOOKUP(ED1154,Auxiliar!$A:$C,2,0),"")</f>
        <v/>
      </c>
      <c r="EG1154" s="7" t="str">
        <f>+IFERROR(VLOOKUP(ED1154,Auxiliar!$A:$C,3,0),"")</f>
        <v/>
      </c>
      <c r="EI1154" s="1"/>
      <c r="EJ1154" s="12"/>
      <c r="EK1154" s="6" t="str">
        <f>+IFERROR(VALUE(RIGHT(Tabla24[[#This Row],[B2B]],6)),"")</f>
        <v/>
      </c>
      <c r="EL1154" s="6" t="str">
        <f>+IFERROR(VLOOKUP(EJ1154,Auxiliar!$A:$C,2,0),"")</f>
        <v/>
      </c>
      <c r="EM1154" s="7" t="str">
        <f>+IFERROR(VLOOKUP(EJ1154,Auxiliar!$A:$C,3,0),"")</f>
        <v/>
      </c>
      <c r="EO1154" s="1"/>
      <c r="EP1154" s="12"/>
      <c r="EQ1154" s="6" t="str">
        <f>+IFERROR(VALUE(RIGHT(Tabla25[[#This Row],[B2B]],6)),"")</f>
        <v/>
      </c>
      <c r="ER1154" s="6" t="str">
        <f>+IFERROR(VLOOKUP(EP1154,Auxiliar!$A:$C,2,0),"")</f>
        <v/>
      </c>
      <c r="ES1154" s="7" t="str">
        <f>+IFERROR(VLOOKUP(EP1154,Auxiliar!$A:$C,3,0),"")</f>
        <v/>
      </c>
      <c r="EU1154" s="1"/>
      <c r="EV1154" s="12"/>
      <c r="EW1154" s="6" t="str">
        <f>+IFERROR(VALUE(RIGHT(Tabla26[[#This Row],[B2B]],6)),"")</f>
        <v/>
      </c>
      <c r="EX1154" s="6" t="str">
        <f>+IFERROR(VLOOKUP(EV1154,Auxiliar!$A:$C,2,0),"")</f>
        <v/>
      </c>
      <c r="EY1154" s="7" t="str">
        <f>+IFERROR(VLOOKUP(EV1154,Auxiliar!$A:$C,3,0),"")</f>
        <v/>
      </c>
      <c r="EZ1154" s="1"/>
      <c r="FA1154" s="12"/>
      <c r="FB1154" s="6" t="str">
        <f>+IFERROR(VALUE(RIGHT(Tabla27[[#This Row],[B2B]],6)),"")</f>
        <v/>
      </c>
      <c r="FC1154" s="6" t="str">
        <f>+IFERROR(VLOOKUP(FA1154,Auxiliar!$A:$C,2,0),"")</f>
        <v/>
      </c>
      <c r="FD1154" s="7" t="str">
        <f>+IFERROR(VLOOKUP(FA1154,Auxiliar!$A:$C,3,0),"")</f>
        <v/>
      </c>
      <c r="FE1154" s="1"/>
      <c r="FF1154" s="12"/>
      <c r="FG1154" s="6" t="str">
        <f>+IFERROR(VALUE(RIGHT(Tabla28[[#This Row],[B2B]],6)),"")</f>
        <v/>
      </c>
      <c r="FH1154" s="6" t="str">
        <f>+IFERROR(VLOOKUP(FF1154,Auxiliar!$A:$C,2,0),"")</f>
        <v/>
      </c>
      <c r="FI1154" s="7" t="str">
        <f>+IFERROR(VLOOKUP(FF1154,Auxiliar!$A:$C,3,0),"")</f>
        <v/>
      </c>
      <c r="FJ1154" s="1"/>
      <c r="FK1154" s="12"/>
      <c r="FL1154" s="6" t="str">
        <f>+IFERROR(VALUE(RIGHT(Tabla29[[#This Row],[B2B]],6)),"")</f>
        <v/>
      </c>
      <c r="FM1154" s="6" t="str">
        <f>+IFERROR(VLOOKUP(FK1154,Auxiliar!$A:$C,2,0),"")</f>
        <v/>
      </c>
      <c r="FN1154" s="7" t="str">
        <f>+IFERROR(VLOOKUP(FK1154,Auxiliar!$A:$C,3,0),"")</f>
        <v/>
      </c>
      <c r="FO1154" s="1"/>
      <c r="FP1154" s="12"/>
      <c r="FQ1154" s="6" t="str">
        <f>+IFERROR(VALUE(RIGHT(Tabla30[[#This Row],[B2B]],6)),"")</f>
        <v/>
      </c>
      <c r="FR1154" s="6" t="str">
        <f>+IFERROR(VLOOKUP(FP1154,Auxiliar!$A:$C,2,0),"")</f>
        <v/>
      </c>
      <c r="FS1154" s="7"/>
      <c r="FT1154" s="1"/>
      <c r="FU1154" s="12"/>
      <c r="FV1154" s="6" t="str">
        <f>+IFERROR(VALUE(RIGHT(Tabla31[[#This Row],[B2B]],6)),"")</f>
        <v/>
      </c>
      <c r="FW1154" s="6" t="str">
        <f>+IFERROR(VLOOKUP(FU1154,Auxiliar!$A:$C,2,0),"")</f>
        <v/>
      </c>
      <c r="FX1154" s="7" t="str">
        <f>+IFERROR(VLOOKUP(FU1154,Auxiliar!$A:$C,3,0),"")</f>
        <v/>
      </c>
      <c r="FY1154" s="1"/>
      <c r="FZ1154" s="12"/>
      <c r="GA1154" s="6" t="str">
        <f>+IFERROR(VALUE(RIGHT(Tabla32[[#This Row],[B2B]],6)),"")</f>
        <v/>
      </c>
      <c r="GB1154" s="6" t="str">
        <f>+IFERROR(VLOOKUP(FZ1154,Auxiliar!$A:$C,2,0),"")</f>
        <v/>
      </c>
      <c r="GC1154" s="7" t="str">
        <f>+IFERROR(VLOOKUP(FZ1154,Auxiliar!$A:$C,3,0),"")</f>
        <v/>
      </c>
      <c r="GD1154" s="1"/>
      <c r="GE1154" s="12"/>
      <c r="GF1154" s="6" t="str">
        <f>+IFERROR(VALUE(RIGHT(Tabla33[[#This Row],[B2B]],6)),"")</f>
        <v/>
      </c>
      <c r="GG1154" s="6" t="str">
        <f>+IFERROR(VLOOKUP(GE1154,Auxiliar!$A:$C,2,0),"")</f>
        <v/>
      </c>
      <c r="GH1154" s="7" t="str">
        <f>+IFERROR(VLOOKUP(GE1154,Auxiliar!$A:$C,3,0),"")</f>
        <v/>
      </c>
    </row>
    <row r="1155" spans="79:190" x14ac:dyDescent="0.25">
      <c r="CA1155" s="1">
        <v>11088</v>
      </c>
      <c r="CB1155" s="1" t="s">
        <v>35</v>
      </c>
      <c r="CC1155" s="6">
        <f>+IFERROR(VALUE(RIGHT(Tabla14[[#This Row],[B2B]],6)),"")</f>
        <v>11088</v>
      </c>
      <c r="CD1155" s="6" t="str">
        <f>+IFERROR(VLOOKUP(CB1155,Auxiliar!$A:$C,2,0),"")</f>
        <v>Corona 710cc</v>
      </c>
      <c r="CE1155" s="7" t="str">
        <f>+IFERROR(VLOOKUP(CB1155,Auxiliar!$A:$C,3,0),"")</f>
        <v>1b 10% | 85b 0%</v>
      </c>
      <c r="CM1155" s="1">
        <v>11138</v>
      </c>
      <c r="CN1155" s="1" t="s">
        <v>20</v>
      </c>
      <c r="CO1155" s="6">
        <v>11138</v>
      </c>
      <c r="CP1155" s="6" t="s">
        <v>20</v>
      </c>
      <c r="CQ1155" s="7" t="s">
        <v>21</v>
      </c>
      <c r="CY1155" s="1">
        <v>11138</v>
      </c>
      <c r="CZ1155" s="1" t="s">
        <v>16</v>
      </c>
      <c r="DA1155" s="6">
        <f>+IFERROR(VALUE(RIGHT(Tabla18[[#This Row],[B2B]],6)),"")</f>
        <v>11138</v>
      </c>
      <c r="DB1155" s="6" t="str">
        <f>+IFERROR(VLOOKUP(CZ1155,Auxiliar!$A:$C,2,0),"")</f>
        <v>PREMIUM</v>
      </c>
      <c r="DC1155" s="7" t="str">
        <f>+IFERROR(VLOOKUP(CZ1155,Auxiliar!$A:$C,3,0),"")</f>
        <v>0b 0% | 2b 2% | 5b 3,5% | 10b 5%</v>
      </c>
      <c r="DE1155" s="1">
        <v>11138</v>
      </c>
      <c r="DF1155" s="1" t="s">
        <v>19</v>
      </c>
      <c r="DG1155" s="6">
        <f>+IFERROR(VALUE(RIGHT(Tabla19[[#This Row],[B2B]],6)),"")</f>
        <v>11138</v>
      </c>
      <c r="DH1155" s="6" t="str">
        <f>+IFERROR(VLOOKUP(DF1155,Auxiliar!$A:$C,2,0),"")</f>
        <v>MICHELOB</v>
      </c>
      <c r="DI1155" s="7" t="str">
        <f>+IFERROR(VLOOKUP(DF1155,Auxiliar!$A:$C,3,0),"")</f>
        <v>1b 7% | 3b 22% | 8b 27%</v>
      </c>
      <c r="DK1155" s="1"/>
      <c r="DL1155" s="1"/>
      <c r="DM1155" s="6" t="str">
        <f>+IFERROR(VALUE(RIGHT(Tabla20[[#This Row],[B2B]],6)),"")</f>
        <v/>
      </c>
      <c r="DN1155" s="6" t="str">
        <f>+IFERROR(VLOOKUP(DL1155,Auxiliar!$A:$C,2,0),"")</f>
        <v/>
      </c>
      <c r="DO1155" s="7" t="str">
        <f>+IFERROR(VLOOKUP(DL1155,Auxiliar!$A:$C,3,0),"")</f>
        <v/>
      </c>
      <c r="DQ1155" s="1">
        <v>11062</v>
      </c>
      <c r="DR1155" s="12" t="s">
        <v>24</v>
      </c>
      <c r="DS1155" s="6">
        <f>+IFERROR(VALUE(RIGHT(Tabla21[[#This Row],[B2B]],6)),"")</f>
        <v>11062</v>
      </c>
      <c r="DT1155" s="6" t="str">
        <f>+IFERROR(VLOOKUP(DR1155,Auxiliar!$A:$C,2,0),"")</f>
        <v>CORONA PORRON</v>
      </c>
      <c r="DU1155" s="7" t="str">
        <f>+IFERROR(VLOOKUP(DR1155,Auxiliar!$A:$C,3,0),"")</f>
        <v>1b 5% | 20b 0%</v>
      </c>
      <c r="DW1155" s="1"/>
      <c r="DX1155" s="12"/>
      <c r="DY1155" s="6" t="str">
        <f>+IFERROR(VALUE(RIGHT(Tabla22[[#This Row],[B2B]],6)),"")</f>
        <v/>
      </c>
      <c r="DZ1155" s="6" t="str">
        <f>+IFERROR(VLOOKUP(DX1155,Auxiliar!$A:$C,2,0),"")</f>
        <v/>
      </c>
      <c r="EA1155" s="7" t="str">
        <f>+IFERROR(VLOOKUP(DX1155,Auxiliar!$A:$C,3,0),"")</f>
        <v/>
      </c>
      <c r="EC1155" s="1"/>
      <c r="ED1155" s="12"/>
      <c r="EE1155" s="6" t="str">
        <f>+IFERROR(VALUE(RIGHT(Tabla23[[#This Row],[B2B]],6)),"")</f>
        <v/>
      </c>
      <c r="EF1155" s="6" t="str">
        <f>+IFERROR(VLOOKUP(ED1155,Auxiliar!$A:$C,2,0),"")</f>
        <v/>
      </c>
      <c r="EG1155" s="7" t="str">
        <f>+IFERROR(VLOOKUP(ED1155,Auxiliar!$A:$C,3,0),"")</f>
        <v/>
      </c>
      <c r="EI1155" s="1"/>
      <c r="EJ1155" s="12"/>
      <c r="EK1155" s="6" t="str">
        <f>+IFERROR(VALUE(RIGHT(Tabla24[[#This Row],[B2B]],6)),"")</f>
        <v/>
      </c>
      <c r="EL1155" s="6" t="str">
        <f>+IFERROR(VLOOKUP(EJ1155,Auxiliar!$A:$C,2,0),"")</f>
        <v/>
      </c>
      <c r="EM1155" s="7" t="str">
        <f>+IFERROR(VLOOKUP(EJ1155,Auxiliar!$A:$C,3,0),"")</f>
        <v/>
      </c>
      <c r="EO1155" s="1"/>
      <c r="EP1155" s="12"/>
      <c r="EQ1155" s="6" t="str">
        <f>+IFERROR(VALUE(RIGHT(Tabla25[[#This Row],[B2B]],6)),"")</f>
        <v/>
      </c>
      <c r="ER1155" s="6" t="str">
        <f>+IFERROR(VLOOKUP(EP1155,Auxiliar!$A:$C,2,0),"")</f>
        <v/>
      </c>
      <c r="ES1155" s="7" t="str">
        <f>+IFERROR(VLOOKUP(EP1155,Auxiliar!$A:$C,3,0),"")</f>
        <v/>
      </c>
      <c r="EU1155" s="1"/>
      <c r="EV1155" s="12"/>
      <c r="EW1155" s="6" t="str">
        <f>+IFERROR(VALUE(RIGHT(Tabla26[[#This Row],[B2B]],6)),"")</f>
        <v/>
      </c>
      <c r="EX1155" s="6" t="str">
        <f>+IFERROR(VLOOKUP(EV1155,Auxiliar!$A:$C,2,0),"")</f>
        <v/>
      </c>
      <c r="EY1155" s="7" t="str">
        <f>+IFERROR(VLOOKUP(EV1155,Auxiliar!$A:$C,3,0),"")</f>
        <v/>
      </c>
      <c r="EZ1155" s="1"/>
      <c r="FA1155" s="12"/>
      <c r="FB1155" s="6" t="str">
        <f>+IFERROR(VALUE(RIGHT(Tabla27[[#This Row],[B2B]],6)),"")</f>
        <v/>
      </c>
      <c r="FC1155" s="6" t="str">
        <f>+IFERROR(VLOOKUP(FA1155,Auxiliar!$A:$C,2,0),"")</f>
        <v/>
      </c>
      <c r="FD1155" s="7" t="str">
        <f>+IFERROR(VLOOKUP(FA1155,Auxiliar!$A:$C,3,0),"")</f>
        <v/>
      </c>
      <c r="FE1155" s="1"/>
      <c r="FF1155" s="12"/>
      <c r="FG1155" s="6" t="str">
        <f>+IFERROR(VALUE(RIGHT(Tabla28[[#This Row],[B2B]],6)),"")</f>
        <v/>
      </c>
      <c r="FH1155" s="6" t="str">
        <f>+IFERROR(VLOOKUP(FF1155,Auxiliar!$A:$C,2,0),"")</f>
        <v/>
      </c>
      <c r="FI1155" s="7" t="str">
        <f>+IFERROR(VLOOKUP(FF1155,Auxiliar!$A:$C,3,0),"")</f>
        <v/>
      </c>
      <c r="FJ1155" s="1"/>
      <c r="FK1155" s="12"/>
      <c r="FL1155" s="6" t="str">
        <f>+IFERROR(VALUE(RIGHT(Tabla29[[#This Row],[B2B]],6)),"")</f>
        <v/>
      </c>
      <c r="FM1155" s="6" t="str">
        <f>+IFERROR(VLOOKUP(FK1155,Auxiliar!$A:$C,2,0),"")</f>
        <v/>
      </c>
      <c r="FN1155" s="7" t="str">
        <f>+IFERROR(VLOOKUP(FK1155,Auxiliar!$A:$C,3,0),"")</f>
        <v/>
      </c>
      <c r="FO1155" s="1"/>
      <c r="FP1155" s="12"/>
      <c r="FQ1155" s="6" t="str">
        <f>+IFERROR(VALUE(RIGHT(Tabla30[[#This Row],[B2B]],6)),"")</f>
        <v/>
      </c>
      <c r="FR1155" s="6" t="str">
        <f>+IFERROR(VLOOKUP(FP1155,Auxiliar!$A:$C,2,0),"")</f>
        <v/>
      </c>
      <c r="FS1155" s="7"/>
      <c r="FT1155" s="1"/>
      <c r="FU1155" s="12"/>
      <c r="FV1155" s="6" t="str">
        <f>+IFERROR(VALUE(RIGHT(Tabla31[[#This Row],[B2B]],6)),"")</f>
        <v/>
      </c>
      <c r="FW1155" s="6" t="str">
        <f>+IFERROR(VLOOKUP(FU1155,Auxiliar!$A:$C,2,0),"")</f>
        <v/>
      </c>
      <c r="FX1155" s="7" t="str">
        <f>+IFERROR(VLOOKUP(FU1155,Auxiliar!$A:$C,3,0),"")</f>
        <v/>
      </c>
      <c r="FY1155" s="1"/>
      <c r="FZ1155" s="12"/>
      <c r="GA1155" s="6" t="str">
        <f>+IFERROR(VALUE(RIGHT(Tabla32[[#This Row],[B2B]],6)),"")</f>
        <v/>
      </c>
      <c r="GB1155" s="6" t="str">
        <f>+IFERROR(VLOOKUP(FZ1155,Auxiliar!$A:$C,2,0),"")</f>
        <v/>
      </c>
      <c r="GC1155" s="7" t="str">
        <f>+IFERROR(VLOOKUP(FZ1155,Auxiliar!$A:$C,3,0),"")</f>
        <v/>
      </c>
      <c r="GD1155" s="1"/>
      <c r="GE1155" s="12"/>
      <c r="GF1155" s="6" t="str">
        <f>+IFERROR(VALUE(RIGHT(Tabla33[[#This Row],[B2B]],6)),"")</f>
        <v/>
      </c>
      <c r="GG1155" s="6" t="str">
        <f>+IFERROR(VLOOKUP(GE1155,Auxiliar!$A:$C,2,0),"")</f>
        <v/>
      </c>
      <c r="GH1155" s="7" t="str">
        <f>+IFERROR(VLOOKUP(GE1155,Auxiliar!$A:$C,3,0),"")</f>
        <v/>
      </c>
    </row>
    <row r="1156" spans="79:190" x14ac:dyDescent="0.25">
      <c r="CA1156" s="1">
        <v>11100</v>
      </c>
      <c r="CB1156" s="1" t="s">
        <v>35</v>
      </c>
      <c r="CC1156" s="6">
        <f>+IFERROR(VALUE(RIGHT(Tabla14[[#This Row],[B2B]],6)),"")</f>
        <v>11100</v>
      </c>
      <c r="CD1156" s="6" t="str">
        <f>+IFERROR(VLOOKUP(CB1156,Auxiliar!$A:$C,2,0),"")</f>
        <v>Corona 710cc</v>
      </c>
      <c r="CE1156" s="7" t="str">
        <f>+IFERROR(VLOOKUP(CB1156,Auxiliar!$A:$C,3,0),"")</f>
        <v>1b 10% | 85b 0%</v>
      </c>
      <c r="CM1156" s="1">
        <v>11157</v>
      </c>
      <c r="CN1156" s="1" t="s">
        <v>20</v>
      </c>
      <c r="CO1156" s="6">
        <v>11157</v>
      </c>
      <c r="CP1156" s="6" t="s">
        <v>20</v>
      </c>
      <c r="CQ1156" s="7" t="s">
        <v>21</v>
      </c>
      <c r="CY1156" s="1">
        <v>11157</v>
      </c>
      <c r="CZ1156" s="1" t="s">
        <v>16</v>
      </c>
      <c r="DA1156" s="6">
        <f>+IFERROR(VALUE(RIGHT(Tabla18[[#This Row],[B2B]],6)),"")</f>
        <v>11157</v>
      </c>
      <c r="DB1156" s="6" t="str">
        <f>+IFERROR(VLOOKUP(CZ1156,Auxiliar!$A:$C,2,0),"")</f>
        <v>PREMIUM</v>
      </c>
      <c r="DC1156" s="7" t="str">
        <f>+IFERROR(VLOOKUP(CZ1156,Auxiliar!$A:$C,3,0),"")</f>
        <v>0b 0% | 2b 2% | 5b 3,5% | 10b 5%</v>
      </c>
      <c r="DE1156" s="1">
        <v>11157</v>
      </c>
      <c r="DF1156" s="1" t="s">
        <v>19</v>
      </c>
      <c r="DG1156" s="6">
        <f>+IFERROR(VALUE(RIGHT(Tabla19[[#This Row],[B2B]],6)),"")</f>
        <v>11157</v>
      </c>
      <c r="DH1156" s="6" t="str">
        <f>+IFERROR(VLOOKUP(DF1156,Auxiliar!$A:$C,2,0),"")</f>
        <v>MICHELOB</v>
      </c>
      <c r="DI1156" s="7" t="str">
        <f>+IFERROR(VLOOKUP(DF1156,Auxiliar!$A:$C,3,0),"")</f>
        <v>1b 7% | 3b 22% | 8b 27%</v>
      </c>
      <c r="DK1156" s="1"/>
      <c r="DL1156" s="1"/>
      <c r="DM1156" s="6" t="str">
        <f>+IFERROR(VALUE(RIGHT(Tabla20[[#This Row],[B2B]],6)),"")</f>
        <v/>
      </c>
      <c r="DN1156" s="6" t="str">
        <f>+IFERROR(VLOOKUP(DL1156,Auxiliar!$A:$C,2,0),"")</f>
        <v/>
      </c>
      <c r="DO1156" s="7" t="str">
        <f>+IFERROR(VLOOKUP(DL1156,Auxiliar!$A:$C,3,0),"")</f>
        <v/>
      </c>
      <c r="DQ1156" s="1">
        <v>11078</v>
      </c>
      <c r="DR1156" s="12" t="s">
        <v>24</v>
      </c>
      <c r="DS1156" s="6">
        <f>+IFERROR(VALUE(RIGHT(Tabla21[[#This Row],[B2B]],6)),"")</f>
        <v>11078</v>
      </c>
      <c r="DT1156" s="6" t="str">
        <f>+IFERROR(VLOOKUP(DR1156,Auxiliar!$A:$C,2,0),"")</f>
        <v>CORONA PORRON</v>
      </c>
      <c r="DU1156" s="7" t="str">
        <f>+IFERROR(VLOOKUP(DR1156,Auxiliar!$A:$C,3,0),"")</f>
        <v>1b 5% | 20b 0%</v>
      </c>
      <c r="DW1156" s="1"/>
      <c r="DX1156" s="12"/>
      <c r="DY1156" s="6" t="str">
        <f>+IFERROR(VALUE(RIGHT(Tabla22[[#This Row],[B2B]],6)),"")</f>
        <v/>
      </c>
      <c r="DZ1156" s="6" t="str">
        <f>+IFERROR(VLOOKUP(DX1156,Auxiliar!$A:$C,2,0),"")</f>
        <v/>
      </c>
      <c r="EA1156" s="7" t="str">
        <f>+IFERROR(VLOOKUP(DX1156,Auxiliar!$A:$C,3,0),"")</f>
        <v/>
      </c>
      <c r="EC1156" s="1"/>
      <c r="ED1156" s="12"/>
      <c r="EE1156" s="6" t="str">
        <f>+IFERROR(VALUE(RIGHT(Tabla23[[#This Row],[B2B]],6)),"")</f>
        <v/>
      </c>
      <c r="EF1156" s="6" t="str">
        <f>+IFERROR(VLOOKUP(ED1156,Auxiliar!$A:$C,2,0),"")</f>
        <v/>
      </c>
      <c r="EG1156" s="7" t="str">
        <f>+IFERROR(VLOOKUP(ED1156,Auxiliar!$A:$C,3,0),"")</f>
        <v/>
      </c>
      <c r="EI1156" s="1"/>
      <c r="EJ1156" s="12"/>
      <c r="EK1156" s="6" t="str">
        <f>+IFERROR(VALUE(RIGHT(Tabla24[[#This Row],[B2B]],6)),"")</f>
        <v/>
      </c>
      <c r="EL1156" s="6" t="str">
        <f>+IFERROR(VLOOKUP(EJ1156,Auxiliar!$A:$C,2,0),"")</f>
        <v/>
      </c>
      <c r="EM1156" s="7" t="str">
        <f>+IFERROR(VLOOKUP(EJ1156,Auxiliar!$A:$C,3,0),"")</f>
        <v/>
      </c>
      <c r="EO1156" s="1"/>
      <c r="EP1156" s="12"/>
      <c r="EQ1156" s="6" t="str">
        <f>+IFERROR(VALUE(RIGHT(Tabla25[[#This Row],[B2B]],6)),"")</f>
        <v/>
      </c>
      <c r="ER1156" s="6" t="str">
        <f>+IFERROR(VLOOKUP(EP1156,Auxiliar!$A:$C,2,0),"")</f>
        <v/>
      </c>
      <c r="ES1156" s="7" t="str">
        <f>+IFERROR(VLOOKUP(EP1156,Auxiliar!$A:$C,3,0),"")</f>
        <v/>
      </c>
      <c r="EU1156" s="1"/>
      <c r="EV1156" s="12"/>
      <c r="EW1156" s="6" t="str">
        <f>+IFERROR(VALUE(RIGHT(Tabla26[[#This Row],[B2B]],6)),"")</f>
        <v/>
      </c>
      <c r="EX1156" s="6" t="str">
        <f>+IFERROR(VLOOKUP(EV1156,Auxiliar!$A:$C,2,0),"")</f>
        <v/>
      </c>
      <c r="EY1156" s="7" t="str">
        <f>+IFERROR(VLOOKUP(EV1156,Auxiliar!$A:$C,3,0),"")</f>
        <v/>
      </c>
      <c r="EZ1156" s="1"/>
      <c r="FA1156" s="12"/>
      <c r="FB1156" s="6" t="str">
        <f>+IFERROR(VALUE(RIGHT(Tabla27[[#This Row],[B2B]],6)),"")</f>
        <v/>
      </c>
      <c r="FC1156" s="6" t="str">
        <f>+IFERROR(VLOOKUP(FA1156,Auxiliar!$A:$C,2,0),"")</f>
        <v/>
      </c>
      <c r="FD1156" s="7" t="str">
        <f>+IFERROR(VLOOKUP(FA1156,Auxiliar!$A:$C,3,0),"")</f>
        <v/>
      </c>
      <c r="FE1156" s="1"/>
      <c r="FF1156" s="12"/>
      <c r="FG1156" s="6" t="str">
        <f>+IFERROR(VALUE(RIGHT(Tabla28[[#This Row],[B2B]],6)),"")</f>
        <v/>
      </c>
      <c r="FH1156" s="6" t="str">
        <f>+IFERROR(VLOOKUP(FF1156,Auxiliar!$A:$C,2,0),"")</f>
        <v/>
      </c>
      <c r="FI1156" s="7" t="str">
        <f>+IFERROR(VLOOKUP(FF1156,Auxiliar!$A:$C,3,0),"")</f>
        <v/>
      </c>
      <c r="FJ1156" s="1"/>
      <c r="FK1156" s="12"/>
      <c r="FL1156" s="6" t="str">
        <f>+IFERROR(VALUE(RIGHT(Tabla29[[#This Row],[B2B]],6)),"")</f>
        <v/>
      </c>
      <c r="FM1156" s="6" t="str">
        <f>+IFERROR(VLOOKUP(FK1156,Auxiliar!$A:$C,2,0),"")</f>
        <v/>
      </c>
      <c r="FN1156" s="7" t="str">
        <f>+IFERROR(VLOOKUP(FK1156,Auxiliar!$A:$C,3,0),"")</f>
        <v/>
      </c>
      <c r="FO1156" s="1"/>
      <c r="FP1156" s="12"/>
      <c r="FQ1156" s="6" t="str">
        <f>+IFERROR(VALUE(RIGHT(Tabla30[[#This Row],[B2B]],6)),"")</f>
        <v/>
      </c>
      <c r="FR1156" s="6" t="str">
        <f>+IFERROR(VLOOKUP(FP1156,Auxiliar!$A:$C,2,0),"")</f>
        <v/>
      </c>
      <c r="FS1156" s="7"/>
      <c r="FT1156" s="1"/>
      <c r="FU1156" s="12"/>
      <c r="FV1156" s="6" t="str">
        <f>+IFERROR(VALUE(RIGHT(Tabla31[[#This Row],[B2B]],6)),"")</f>
        <v/>
      </c>
      <c r="FW1156" s="6" t="str">
        <f>+IFERROR(VLOOKUP(FU1156,Auxiliar!$A:$C,2,0),"")</f>
        <v/>
      </c>
      <c r="FX1156" s="7" t="str">
        <f>+IFERROR(VLOOKUP(FU1156,Auxiliar!$A:$C,3,0),"")</f>
        <v/>
      </c>
      <c r="FY1156" s="1"/>
      <c r="FZ1156" s="12"/>
      <c r="GA1156" s="6" t="str">
        <f>+IFERROR(VALUE(RIGHT(Tabla32[[#This Row],[B2B]],6)),"")</f>
        <v/>
      </c>
      <c r="GB1156" s="6" t="str">
        <f>+IFERROR(VLOOKUP(FZ1156,Auxiliar!$A:$C,2,0),"")</f>
        <v/>
      </c>
      <c r="GC1156" s="7" t="str">
        <f>+IFERROR(VLOOKUP(FZ1156,Auxiliar!$A:$C,3,0),"")</f>
        <v/>
      </c>
      <c r="GD1156" s="1"/>
      <c r="GE1156" s="12"/>
      <c r="GF1156" s="6" t="str">
        <f>+IFERROR(VALUE(RIGHT(Tabla33[[#This Row],[B2B]],6)),"")</f>
        <v/>
      </c>
      <c r="GG1156" s="6" t="str">
        <f>+IFERROR(VLOOKUP(GE1156,Auxiliar!$A:$C,2,0),"")</f>
        <v/>
      </c>
      <c r="GH1156" s="7" t="str">
        <f>+IFERROR(VLOOKUP(GE1156,Auxiliar!$A:$C,3,0),"")</f>
        <v/>
      </c>
    </row>
    <row r="1157" spans="79:190" x14ac:dyDescent="0.25">
      <c r="CA1157" s="1">
        <v>11116</v>
      </c>
      <c r="CB1157" s="1" t="s">
        <v>35</v>
      </c>
      <c r="CC1157" s="6">
        <f>+IFERROR(VALUE(RIGHT(Tabla14[[#This Row],[B2B]],6)),"")</f>
        <v>11116</v>
      </c>
      <c r="CD1157" s="6" t="str">
        <f>+IFERROR(VLOOKUP(CB1157,Auxiliar!$A:$C,2,0),"")</f>
        <v>Corona 710cc</v>
      </c>
      <c r="CE1157" s="7" t="str">
        <f>+IFERROR(VLOOKUP(CB1157,Auxiliar!$A:$C,3,0),"")</f>
        <v>1b 10% | 85b 0%</v>
      </c>
      <c r="CM1157" s="1">
        <v>11164</v>
      </c>
      <c r="CN1157" s="1" t="s">
        <v>20</v>
      </c>
      <c r="CO1157" s="6">
        <v>11164</v>
      </c>
      <c r="CP1157" s="6" t="s">
        <v>20</v>
      </c>
      <c r="CQ1157" s="7" t="s">
        <v>21</v>
      </c>
      <c r="CY1157" s="1">
        <v>11164</v>
      </c>
      <c r="CZ1157" s="1" t="s">
        <v>16</v>
      </c>
      <c r="DA1157" s="6">
        <f>+IFERROR(VALUE(RIGHT(Tabla18[[#This Row],[B2B]],6)),"")</f>
        <v>11164</v>
      </c>
      <c r="DB1157" s="6" t="str">
        <f>+IFERROR(VLOOKUP(CZ1157,Auxiliar!$A:$C,2,0),"")</f>
        <v>PREMIUM</v>
      </c>
      <c r="DC1157" s="7" t="str">
        <f>+IFERROR(VLOOKUP(CZ1157,Auxiliar!$A:$C,3,0),"")</f>
        <v>0b 0% | 2b 2% | 5b 3,5% | 10b 5%</v>
      </c>
      <c r="DE1157" s="1">
        <v>11164</v>
      </c>
      <c r="DF1157" s="1" t="s">
        <v>19</v>
      </c>
      <c r="DG1157" s="6">
        <f>+IFERROR(VALUE(RIGHT(Tabla19[[#This Row],[B2B]],6)),"")</f>
        <v>11164</v>
      </c>
      <c r="DH1157" s="6" t="str">
        <f>+IFERROR(VLOOKUP(DF1157,Auxiliar!$A:$C,2,0),"")</f>
        <v>MICHELOB</v>
      </c>
      <c r="DI1157" s="7" t="str">
        <f>+IFERROR(VLOOKUP(DF1157,Auxiliar!$A:$C,3,0),"")</f>
        <v>1b 7% | 3b 22% | 8b 27%</v>
      </c>
      <c r="DK1157" s="1"/>
      <c r="DL1157" s="1"/>
      <c r="DM1157" s="6" t="str">
        <f>+IFERROR(VALUE(RIGHT(Tabla20[[#This Row],[B2B]],6)),"")</f>
        <v/>
      </c>
      <c r="DN1157" s="6" t="str">
        <f>+IFERROR(VLOOKUP(DL1157,Auxiliar!$A:$C,2,0),"")</f>
        <v/>
      </c>
      <c r="DO1157" s="7" t="str">
        <f>+IFERROR(VLOOKUP(DL1157,Auxiliar!$A:$C,3,0),"")</f>
        <v/>
      </c>
      <c r="DQ1157" s="1">
        <v>11088</v>
      </c>
      <c r="DR1157" s="12" t="s">
        <v>24</v>
      </c>
      <c r="DS1157" s="6">
        <f>+IFERROR(VALUE(RIGHT(Tabla21[[#This Row],[B2B]],6)),"")</f>
        <v>11088</v>
      </c>
      <c r="DT1157" s="6" t="str">
        <f>+IFERROR(VLOOKUP(DR1157,Auxiliar!$A:$C,2,0),"")</f>
        <v>CORONA PORRON</v>
      </c>
      <c r="DU1157" s="7" t="str">
        <f>+IFERROR(VLOOKUP(DR1157,Auxiliar!$A:$C,3,0),"")</f>
        <v>1b 5% | 20b 0%</v>
      </c>
      <c r="DW1157" s="1"/>
      <c r="DX1157" s="12"/>
      <c r="DY1157" s="6" t="str">
        <f>+IFERROR(VALUE(RIGHT(Tabla22[[#This Row],[B2B]],6)),"")</f>
        <v/>
      </c>
      <c r="DZ1157" s="6" t="str">
        <f>+IFERROR(VLOOKUP(DX1157,Auxiliar!$A:$C,2,0),"")</f>
        <v/>
      </c>
      <c r="EA1157" s="7" t="str">
        <f>+IFERROR(VLOOKUP(DX1157,Auxiliar!$A:$C,3,0),"")</f>
        <v/>
      </c>
      <c r="EC1157" s="1"/>
      <c r="ED1157" s="12"/>
      <c r="EE1157" s="6" t="str">
        <f>+IFERROR(VALUE(RIGHT(Tabla23[[#This Row],[B2B]],6)),"")</f>
        <v/>
      </c>
      <c r="EF1157" s="6" t="str">
        <f>+IFERROR(VLOOKUP(ED1157,Auxiliar!$A:$C,2,0),"")</f>
        <v/>
      </c>
      <c r="EG1157" s="7" t="str">
        <f>+IFERROR(VLOOKUP(ED1157,Auxiliar!$A:$C,3,0),"")</f>
        <v/>
      </c>
      <c r="EI1157" s="1"/>
      <c r="EJ1157" s="12"/>
      <c r="EK1157" s="6" t="str">
        <f>+IFERROR(VALUE(RIGHT(Tabla24[[#This Row],[B2B]],6)),"")</f>
        <v/>
      </c>
      <c r="EL1157" s="6" t="str">
        <f>+IFERROR(VLOOKUP(EJ1157,Auxiliar!$A:$C,2,0),"")</f>
        <v/>
      </c>
      <c r="EM1157" s="7" t="str">
        <f>+IFERROR(VLOOKUP(EJ1157,Auxiliar!$A:$C,3,0),"")</f>
        <v/>
      </c>
      <c r="EO1157" s="1"/>
      <c r="EP1157" s="12"/>
      <c r="EQ1157" s="6" t="str">
        <f>+IFERROR(VALUE(RIGHT(Tabla25[[#This Row],[B2B]],6)),"")</f>
        <v/>
      </c>
      <c r="ER1157" s="6" t="str">
        <f>+IFERROR(VLOOKUP(EP1157,Auxiliar!$A:$C,2,0),"")</f>
        <v/>
      </c>
      <c r="ES1157" s="7" t="str">
        <f>+IFERROR(VLOOKUP(EP1157,Auxiliar!$A:$C,3,0),"")</f>
        <v/>
      </c>
      <c r="EU1157" s="1"/>
      <c r="EV1157" s="12"/>
      <c r="EW1157" s="6" t="str">
        <f>+IFERROR(VALUE(RIGHT(Tabla26[[#This Row],[B2B]],6)),"")</f>
        <v/>
      </c>
      <c r="EX1157" s="6" t="str">
        <f>+IFERROR(VLOOKUP(EV1157,Auxiliar!$A:$C,2,0),"")</f>
        <v/>
      </c>
      <c r="EY1157" s="7" t="str">
        <f>+IFERROR(VLOOKUP(EV1157,Auxiliar!$A:$C,3,0),"")</f>
        <v/>
      </c>
      <c r="EZ1157" s="1"/>
      <c r="FA1157" s="12"/>
      <c r="FB1157" s="6" t="str">
        <f>+IFERROR(VALUE(RIGHT(Tabla27[[#This Row],[B2B]],6)),"")</f>
        <v/>
      </c>
      <c r="FC1157" s="6" t="str">
        <f>+IFERROR(VLOOKUP(FA1157,Auxiliar!$A:$C,2,0),"")</f>
        <v/>
      </c>
      <c r="FD1157" s="7" t="str">
        <f>+IFERROR(VLOOKUP(FA1157,Auxiliar!$A:$C,3,0),"")</f>
        <v/>
      </c>
      <c r="FE1157" s="1"/>
      <c r="FF1157" s="12"/>
      <c r="FG1157" s="6" t="str">
        <f>+IFERROR(VALUE(RIGHT(Tabla28[[#This Row],[B2B]],6)),"")</f>
        <v/>
      </c>
      <c r="FH1157" s="6" t="str">
        <f>+IFERROR(VLOOKUP(FF1157,Auxiliar!$A:$C,2,0),"")</f>
        <v/>
      </c>
      <c r="FI1157" s="7" t="str">
        <f>+IFERROR(VLOOKUP(FF1157,Auxiliar!$A:$C,3,0),"")</f>
        <v/>
      </c>
      <c r="FJ1157" s="1"/>
      <c r="FK1157" s="12"/>
      <c r="FL1157" s="6" t="str">
        <f>+IFERROR(VALUE(RIGHT(Tabla29[[#This Row],[B2B]],6)),"")</f>
        <v/>
      </c>
      <c r="FM1157" s="6" t="str">
        <f>+IFERROR(VLOOKUP(FK1157,Auxiliar!$A:$C,2,0),"")</f>
        <v/>
      </c>
      <c r="FN1157" s="7" t="str">
        <f>+IFERROR(VLOOKUP(FK1157,Auxiliar!$A:$C,3,0),"")</f>
        <v/>
      </c>
      <c r="FO1157" s="1"/>
      <c r="FP1157" s="12"/>
      <c r="FQ1157" s="6" t="str">
        <f>+IFERROR(VALUE(RIGHT(Tabla30[[#This Row],[B2B]],6)),"")</f>
        <v/>
      </c>
      <c r="FR1157" s="6" t="str">
        <f>+IFERROR(VLOOKUP(FP1157,Auxiliar!$A:$C,2,0),"")</f>
        <v/>
      </c>
      <c r="FS1157" s="7"/>
      <c r="FT1157" s="1"/>
      <c r="FU1157" s="12"/>
      <c r="FV1157" s="6" t="str">
        <f>+IFERROR(VALUE(RIGHT(Tabla31[[#This Row],[B2B]],6)),"")</f>
        <v/>
      </c>
      <c r="FW1157" s="6" t="str">
        <f>+IFERROR(VLOOKUP(FU1157,Auxiliar!$A:$C,2,0),"")</f>
        <v/>
      </c>
      <c r="FX1157" s="7" t="str">
        <f>+IFERROR(VLOOKUP(FU1157,Auxiliar!$A:$C,3,0),"")</f>
        <v/>
      </c>
      <c r="FY1157" s="1"/>
      <c r="FZ1157" s="12"/>
      <c r="GA1157" s="6" t="str">
        <f>+IFERROR(VALUE(RIGHT(Tabla32[[#This Row],[B2B]],6)),"")</f>
        <v/>
      </c>
      <c r="GB1157" s="6" t="str">
        <f>+IFERROR(VLOOKUP(FZ1157,Auxiliar!$A:$C,2,0),"")</f>
        <v/>
      </c>
      <c r="GC1157" s="7" t="str">
        <f>+IFERROR(VLOOKUP(FZ1157,Auxiliar!$A:$C,3,0),"")</f>
        <v/>
      </c>
      <c r="GD1157" s="1"/>
      <c r="GE1157" s="12"/>
      <c r="GF1157" s="6" t="str">
        <f>+IFERROR(VALUE(RIGHT(Tabla33[[#This Row],[B2B]],6)),"")</f>
        <v/>
      </c>
      <c r="GG1157" s="6" t="str">
        <f>+IFERROR(VLOOKUP(GE1157,Auxiliar!$A:$C,2,0),"")</f>
        <v/>
      </c>
      <c r="GH1157" s="7" t="str">
        <f>+IFERROR(VLOOKUP(GE1157,Auxiliar!$A:$C,3,0),"")</f>
        <v/>
      </c>
    </row>
    <row r="1158" spans="79:190" x14ac:dyDescent="0.25">
      <c r="CA1158" s="1">
        <v>11118</v>
      </c>
      <c r="CB1158" s="1" t="s">
        <v>35</v>
      </c>
      <c r="CC1158" s="6">
        <f>+IFERROR(VALUE(RIGHT(Tabla14[[#This Row],[B2B]],6)),"")</f>
        <v>11118</v>
      </c>
      <c r="CD1158" s="6" t="str">
        <f>+IFERROR(VLOOKUP(CB1158,Auxiliar!$A:$C,2,0),"")</f>
        <v>Corona 710cc</v>
      </c>
      <c r="CE1158" s="7" t="str">
        <f>+IFERROR(VLOOKUP(CB1158,Auxiliar!$A:$C,3,0),"")</f>
        <v>1b 10% | 85b 0%</v>
      </c>
      <c r="CM1158" s="1">
        <v>11185</v>
      </c>
      <c r="CN1158" s="1" t="s">
        <v>20</v>
      </c>
      <c r="CO1158" s="6">
        <v>11185</v>
      </c>
      <c r="CP1158" s="6" t="s">
        <v>20</v>
      </c>
      <c r="CQ1158" s="7" t="s">
        <v>21</v>
      </c>
      <c r="CY1158" s="1">
        <v>11185</v>
      </c>
      <c r="CZ1158" s="1" t="s">
        <v>16</v>
      </c>
      <c r="DA1158" s="6">
        <f>+IFERROR(VALUE(RIGHT(Tabla18[[#This Row],[B2B]],6)),"")</f>
        <v>11185</v>
      </c>
      <c r="DB1158" s="6" t="str">
        <f>+IFERROR(VLOOKUP(CZ1158,Auxiliar!$A:$C,2,0),"")</f>
        <v>PREMIUM</v>
      </c>
      <c r="DC1158" s="7" t="str">
        <f>+IFERROR(VLOOKUP(CZ1158,Auxiliar!$A:$C,3,0),"")</f>
        <v>0b 0% | 2b 2% | 5b 3,5% | 10b 5%</v>
      </c>
      <c r="DE1158" s="1">
        <v>11185</v>
      </c>
      <c r="DF1158" s="1" t="s">
        <v>19</v>
      </c>
      <c r="DG1158" s="6">
        <f>+IFERROR(VALUE(RIGHT(Tabla19[[#This Row],[B2B]],6)),"")</f>
        <v>11185</v>
      </c>
      <c r="DH1158" s="6" t="str">
        <f>+IFERROR(VLOOKUP(DF1158,Auxiliar!$A:$C,2,0),"")</f>
        <v>MICHELOB</v>
      </c>
      <c r="DI1158" s="7" t="str">
        <f>+IFERROR(VLOOKUP(DF1158,Auxiliar!$A:$C,3,0),"")</f>
        <v>1b 7% | 3b 22% | 8b 27%</v>
      </c>
      <c r="DK1158" s="1"/>
      <c r="DL1158" s="1"/>
      <c r="DM1158" s="6" t="str">
        <f>+IFERROR(VALUE(RIGHT(Tabla20[[#This Row],[B2B]],6)),"")</f>
        <v/>
      </c>
      <c r="DN1158" s="6" t="str">
        <f>+IFERROR(VLOOKUP(DL1158,Auxiliar!$A:$C,2,0),"")</f>
        <v/>
      </c>
      <c r="DO1158" s="7" t="str">
        <f>+IFERROR(VLOOKUP(DL1158,Auxiliar!$A:$C,3,0),"")</f>
        <v/>
      </c>
      <c r="DQ1158" s="1">
        <v>11100</v>
      </c>
      <c r="DR1158" s="12" t="s">
        <v>24</v>
      </c>
      <c r="DS1158" s="6">
        <f>+IFERROR(VALUE(RIGHT(Tabla21[[#This Row],[B2B]],6)),"")</f>
        <v>11100</v>
      </c>
      <c r="DT1158" s="6" t="str">
        <f>+IFERROR(VLOOKUP(DR1158,Auxiliar!$A:$C,2,0),"")</f>
        <v>CORONA PORRON</v>
      </c>
      <c r="DU1158" s="7" t="str">
        <f>+IFERROR(VLOOKUP(DR1158,Auxiliar!$A:$C,3,0),"")</f>
        <v>1b 5% | 20b 0%</v>
      </c>
      <c r="DW1158" s="1"/>
      <c r="DX1158" s="12"/>
      <c r="DY1158" s="6" t="str">
        <f>+IFERROR(VALUE(RIGHT(Tabla22[[#This Row],[B2B]],6)),"")</f>
        <v/>
      </c>
      <c r="DZ1158" s="6" t="str">
        <f>+IFERROR(VLOOKUP(DX1158,Auxiliar!$A:$C,2,0),"")</f>
        <v/>
      </c>
      <c r="EA1158" s="7" t="str">
        <f>+IFERROR(VLOOKUP(DX1158,Auxiliar!$A:$C,3,0),"")</f>
        <v/>
      </c>
      <c r="EC1158" s="1"/>
      <c r="ED1158" s="12"/>
      <c r="EE1158" s="6" t="str">
        <f>+IFERROR(VALUE(RIGHT(Tabla23[[#This Row],[B2B]],6)),"")</f>
        <v/>
      </c>
      <c r="EF1158" s="6" t="str">
        <f>+IFERROR(VLOOKUP(ED1158,Auxiliar!$A:$C,2,0),"")</f>
        <v/>
      </c>
      <c r="EG1158" s="7" t="str">
        <f>+IFERROR(VLOOKUP(ED1158,Auxiliar!$A:$C,3,0),"")</f>
        <v/>
      </c>
      <c r="EI1158" s="1"/>
      <c r="EJ1158" s="12"/>
      <c r="EK1158" s="6" t="str">
        <f>+IFERROR(VALUE(RIGHT(Tabla24[[#This Row],[B2B]],6)),"")</f>
        <v/>
      </c>
      <c r="EL1158" s="6" t="str">
        <f>+IFERROR(VLOOKUP(EJ1158,Auxiliar!$A:$C,2,0),"")</f>
        <v/>
      </c>
      <c r="EM1158" s="7" t="str">
        <f>+IFERROR(VLOOKUP(EJ1158,Auxiliar!$A:$C,3,0),"")</f>
        <v/>
      </c>
      <c r="EO1158" s="1"/>
      <c r="EP1158" s="12"/>
      <c r="EQ1158" s="6" t="str">
        <f>+IFERROR(VALUE(RIGHT(Tabla25[[#This Row],[B2B]],6)),"")</f>
        <v/>
      </c>
      <c r="ER1158" s="6" t="str">
        <f>+IFERROR(VLOOKUP(EP1158,Auxiliar!$A:$C,2,0),"")</f>
        <v/>
      </c>
      <c r="ES1158" s="7" t="str">
        <f>+IFERROR(VLOOKUP(EP1158,Auxiliar!$A:$C,3,0),"")</f>
        <v/>
      </c>
      <c r="EU1158" s="1"/>
      <c r="EV1158" s="12"/>
      <c r="EW1158" s="6" t="str">
        <f>+IFERROR(VALUE(RIGHT(Tabla26[[#This Row],[B2B]],6)),"")</f>
        <v/>
      </c>
      <c r="EX1158" s="6" t="str">
        <f>+IFERROR(VLOOKUP(EV1158,Auxiliar!$A:$C,2,0),"")</f>
        <v/>
      </c>
      <c r="EY1158" s="7" t="str">
        <f>+IFERROR(VLOOKUP(EV1158,Auxiliar!$A:$C,3,0),"")</f>
        <v/>
      </c>
      <c r="EZ1158" s="1"/>
      <c r="FA1158" s="12"/>
      <c r="FB1158" s="6" t="str">
        <f>+IFERROR(VALUE(RIGHT(Tabla27[[#This Row],[B2B]],6)),"")</f>
        <v/>
      </c>
      <c r="FC1158" s="6" t="str">
        <f>+IFERROR(VLOOKUP(FA1158,Auxiliar!$A:$C,2,0),"")</f>
        <v/>
      </c>
      <c r="FD1158" s="7" t="str">
        <f>+IFERROR(VLOOKUP(FA1158,Auxiliar!$A:$C,3,0),"")</f>
        <v/>
      </c>
      <c r="FE1158" s="1"/>
      <c r="FF1158" s="12"/>
      <c r="FG1158" s="6" t="str">
        <f>+IFERROR(VALUE(RIGHT(Tabla28[[#This Row],[B2B]],6)),"")</f>
        <v/>
      </c>
      <c r="FH1158" s="6" t="str">
        <f>+IFERROR(VLOOKUP(FF1158,Auxiliar!$A:$C,2,0),"")</f>
        <v/>
      </c>
      <c r="FI1158" s="7" t="str">
        <f>+IFERROR(VLOOKUP(FF1158,Auxiliar!$A:$C,3,0),"")</f>
        <v/>
      </c>
      <c r="FJ1158" s="1"/>
      <c r="FK1158" s="12"/>
      <c r="FL1158" s="6" t="str">
        <f>+IFERROR(VALUE(RIGHT(Tabla29[[#This Row],[B2B]],6)),"")</f>
        <v/>
      </c>
      <c r="FM1158" s="6" t="str">
        <f>+IFERROR(VLOOKUP(FK1158,Auxiliar!$A:$C,2,0),"")</f>
        <v/>
      </c>
      <c r="FN1158" s="7" t="str">
        <f>+IFERROR(VLOOKUP(FK1158,Auxiliar!$A:$C,3,0),"")</f>
        <v/>
      </c>
      <c r="FO1158" s="1"/>
      <c r="FP1158" s="12"/>
      <c r="FQ1158" s="6" t="str">
        <f>+IFERROR(VALUE(RIGHT(Tabla30[[#This Row],[B2B]],6)),"")</f>
        <v/>
      </c>
      <c r="FR1158" s="6" t="str">
        <f>+IFERROR(VLOOKUP(FP1158,Auxiliar!$A:$C,2,0),"")</f>
        <v/>
      </c>
      <c r="FS1158" s="7"/>
      <c r="FT1158" s="1"/>
      <c r="FU1158" s="12"/>
      <c r="FV1158" s="6" t="str">
        <f>+IFERROR(VALUE(RIGHT(Tabla31[[#This Row],[B2B]],6)),"")</f>
        <v/>
      </c>
      <c r="FW1158" s="6" t="str">
        <f>+IFERROR(VLOOKUP(FU1158,Auxiliar!$A:$C,2,0),"")</f>
        <v/>
      </c>
      <c r="FX1158" s="7" t="str">
        <f>+IFERROR(VLOOKUP(FU1158,Auxiliar!$A:$C,3,0),"")</f>
        <v/>
      </c>
      <c r="FY1158" s="1"/>
      <c r="FZ1158" s="12"/>
      <c r="GA1158" s="6" t="str">
        <f>+IFERROR(VALUE(RIGHT(Tabla32[[#This Row],[B2B]],6)),"")</f>
        <v/>
      </c>
      <c r="GB1158" s="6" t="str">
        <f>+IFERROR(VLOOKUP(FZ1158,Auxiliar!$A:$C,2,0),"")</f>
        <v/>
      </c>
      <c r="GC1158" s="7" t="str">
        <f>+IFERROR(VLOOKUP(FZ1158,Auxiliar!$A:$C,3,0),"")</f>
        <v/>
      </c>
      <c r="GD1158" s="1"/>
      <c r="GE1158" s="12"/>
      <c r="GF1158" s="6" t="str">
        <f>+IFERROR(VALUE(RIGHT(Tabla33[[#This Row],[B2B]],6)),"")</f>
        <v/>
      </c>
      <c r="GG1158" s="6" t="str">
        <f>+IFERROR(VLOOKUP(GE1158,Auxiliar!$A:$C,2,0),"")</f>
        <v/>
      </c>
      <c r="GH1158" s="7" t="str">
        <f>+IFERROR(VLOOKUP(GE1158,Auxiliar!$A:$C,3,0),"")</f>
        <v/>
      </c>
    </row>
    <row r="1159" spans="79:190" x14ac:dyDescent="0.25">
      <c r="CA1159" s="1">
        <v>11121</v>
      </c>
      <c r="CB1159" s="1" t="s">
        <v>35</v>
      </c>
      <c r="CC1159" s="6">
        <f>+IFERROR(VALUE(RIGHT(Tabla14[[#This Row],[B2B]],6)),"")</f>
        <v>11121</v>
      </c>
      <c r="CD1159" s="6" t="str">
        <f>+IFERROR(VLOOKUP(CB1159,Auxiliar!$A:$C,2,0),"")</f>
        <v>Corona 710cc</v>
      </c>
      <c r="CE1159" s="7" t="str">
        <f>+IFERROR(VLOOKUP(CB1159,Auxiliar!$A:$C,3,0),"")</f>
        <v>1b 10% | 85b 0%</v>
      </c>
      <c r="CM1159" s="1">
        <v>11201</v>
      </c>
      <c r="CN1159" s="1" t="s">
        <v>20</v>
      </c>
      <c r="CO1159" s="6">
        <v>11201</v>
      </c>
      <c r="CP1159" s="6" t="s">
        <v>20</v>
      </c>
      <c r="CQ1159" s="7" t="s">
        <v>21</v>
      </c>
      <c r="CY1159" s="1">
        <v>11201</v>
      </c>
      <c r="CZ1159" s="1" t="s">
        <v>16</v>
      </c>
      <c r="DA1159" s="6">
        <f>+IFERROR(VALUE(RIGHT(Tabla18[[#This Row],[B2B]],6)),"")</f>
        <v>11201</v>
      </c>
      <c r="DB1159" s="6" t="str">
        <f>+IFERROR(VLOOKUP(CZ1159,Auxiliar!$A:$C,2,0),"")</f>
        <v>PREMIUM</v>
      </c>
      <c r="DC1159" s="7" t="str">
        <f>+IFERROR(VLOOKUP(CZ1159,Auxiliar!$A:$C,3,0),"")</f>
        <v>0b 0% | 2b 2% | 5b 3,5% | 10b 5%</v>
      </c>
      <c r="DE1159" s="1">
        <v>11201</v>
      </c>
      <c r="DF1159" s="1" t="s">
        <v>19</v>
      </c>
      <c r="DG1159" s="6">
        <f>+IFERROR(VALUE(RIGHT(Tabla19[[#This Row],[B2B]],6)),"")</f>
        <v>11201</v>
      </c>
      <c r="DH1159" s="6" t="str">
        <f>+IFERROR(VLOOKUP(DF1159,Auxiliar!$A:$C,2,0),"")</f>
        <v>MICHELOB</v>
      </c>
      <c r="DI1159" s="7" t="str">
        <f>+IFERROR(VLOOKUP(DF1159,Auxiliar!$A:$C,3,0),"")</f>
        <v>1b 7% | 3b 22% | 8b 27%</v>
      </c>
      <c r="DK1159" s="1"/>
      <c r="DL1159" s="1"/>
      <c r="DM1159" s="6" t="str">
        <f>+IFERROR(VALUE(RIGHT(Tabla20[[#This Row],[B2B]],6)),"")</f>
        <v/>
      </c>
      <c r="DN1159" s="6" t="str">
        <f>+IFERROR(VLOOKUP(DL1159,Auxiliar!$A:$C,2,0),"")</f>
        <v/>
      </c>
      <c r="DO1159" s="7" t="str">
        <f>+IFERROR(VLOOKUP(DL1159,Auxiliar!$A:$C,3,0),"")</f>
        <v/>
      </c>
      <c r="DQ1159" s="1">
        <v>11116</v>
      </c>
      <c r="DR1159" s="12" t="s">
        <v>24</v>
      </c>
      <c r="DS1159" s="6">
        <f>+IFERROR(VALUE(RIGHT(Tabla21[[#This Row],[B2B]],6)),"")</f>
        <v>11116</v>
      </c>
      <c r="DT1159" s="6" t="str">
        <f>+IFERROR(VLOOKUP(DR1159,Auxiliar!$A:$C,2,0),"")</f>
        <v>CORONA PORRON</v>
      </c>
      <c r="DU1159" s="7" t="str">
        <f>+IFERROR(VLOOKUP(DR1159,Auxiliar!$A:$C,3,0),"")</f>
        <v>1b 5% | 20b 0%</v>
      </c>
      <c r="DW1159" s="1"/>
      <c r="DX1159" s="12"/>
      <c r="DY1159" s="6" t="str">
        <f>+IFERROR(VALUE(RIGHT(Tabla22[[#This Row],[B2B]],6)),"")</f>
        <v/>
      </c>
      <c r="DZ1159" s="6" t="str">
        <f>+IFERROR(VLOOKUP(DX1159,Auxiliar!$A:$C,2,0),"")</f>
        <v/>
      </c>
      <c r="EA1159" s="7" t="str">
        <f>+IFERROR(VLOOKUP(DX1159,Auxiliar!$A:$C,3,0),"")</f>
        <v/>
      </c>
      <c r="EC1159" s="1"/>
      <c r="ED1159" s="12"/>
      <c r="EE1159" s="6" t="str">
        <f>+IFERROR(VALUE(RIGHT(Tabla23[[#This Row],[B2B]],6)),"")</f>
        <v/>
      </c>
      <c r="EF1159" s="6" t="str">
        <f>+IFERROR(VLOOKUP(ED1159,Auxiliar!$A:$C,2,0),"")</f>
        <v/>
      </c>
      <c r="EG1159" s="7" t="str">
        <f>+IFERROR(VLOOKUP(ED1159,Auxiliar!$A:$C,3,0),"")</f>
        <v/>
      </c>
      <c r="EI1159" s="1"/>
      <c r="EJ1159" s="12"/>
      <c r="EK1159" s="6" t="str">
        <f>+IFERROR(VALUE(RIGHT(Tabla24[[#This Row],[B2B]],6)),"")</f>
        <v/>
      </c>
      <c r="EL1159" s="6" t="str">
        <f>+IFERROR(VLOOKUP(EJ1159,Auxiliar!$A:$C,2,0),"")</f>
        <v/>
      </c>
      <c r="EM1159" s="7" t="str">
        <f>+IFERROR(VLOOKUP(EJ1159,Auxiliar!$A:$C,3,0),"")</f>
        <v/>
      </c>
      <c r="EO1159" s="1"/>
      <c r="EP1159" s="12"/>
      <c r="EQ1159" s="6" t="str">
        <f>+IFERROR(VALUE(RIGHT(Tabla25[[#This Row],[B2B]],6)),"")</f>
        <v/>
      </c>
      <c r="ER1159" s="6" t="str">
        <f>+IFERROR(VLOOKUP(EP1159,Auxiliar!$A:$C,2,0),"")</f>
        <v/>
      </c>
      <c r="ES1159" s="7" t="str">
        <f>+IFERROR(VLOOKUP(EP1159,Auxiliar!$A:$C,3,0),"")</f>
        <v/>
      </c>
      <c r="EU1159" s="1"/>
      <c r="EV1159" s="12"/>
      <c r="EW1159" s="6" t="str">
        <f>+IFERROR(VALUE(RIGHT(Tabla26[[#This Row],[B2B]],6)),"")</f>
        <v/>
      </c>
      <c r="EX1159" s="6" t="str">
        <f>+IFERROR(VLOOKUP(EV1159,Auxiliar!$A:$C,2,0),"")</f>
        <v/>
      </c>
      <c r="EY1159" s="7" t="str">
        <f>+IFERROR(VLOOKUP(EV1159,Auxiliar!$A:$C,3,0),"")</f>
        <v/>
      </c>
      <c r="EZ1159" s="1"/>
      <c r="FA1159" s="12"/>
      <c r="FB1159" s="6" t="str">
        <f>+IFERROR(VALUE(RIGHT(Tabla27[[#This Row],[B2B]],6)),"")</f>
        <v/>
      </c>
      <c r="FC1159" s="6" t="str">
        <f>+IFERROR(VLOOKUP(FA1159,Auxiliar!$A:$C,2,0),"")</f>
        <v/>
      </c>
      <c r="FD1159" s="7" t="str">
        <f>+IFERROR(VLOOKUP(FA1159,Auxiliar!$A:$C,3,0),"")</f>
        <v/>
      </c>
      <c r="FE1159" s="1"/>
      <c r="FF1159" s="12"/>
      <c r="FG1159" s="6" t="str">
        <f>+IFERROR(VALUE(RIGHT(Tabla28[[#This Row],[B2B]],6)),"")</f>
        <v/>
      </c>
      <c r="FH1159" s="6" t="str">
        <f>+IFERROR(VLOOKUP(FF1159,Auxiliar!$A:$C,2,0),"")</f>
        <v/>
      </c>
      <c r="FI1159" s="7" t="str">
        <f>+IFERROR(VLOOKUP(FF1159,Auxiliar!$A:$C,3,0),"")</f>
        <v/>
      </c>
      <c r="FJ1159" s="1"/>
      <c r="FK1159" s="12"/>
      <c r="FL1159" s="6" t="str">
        <f>+IFERROR(VALUE(RIGHT(Tabla29[[#This Row],[B2B]],6)),"")</f>
        <v/>
      </c>
      <c r="FM1159" s="6" t="str">
        <f>+IFERROR(VLOOKUP(FK1159,Auxiliar!$A:$C,2,0),"")</f>
        <v/>
      </c>
      <c r="FN1159" s="7" t="str">
        <f>+IFERROR(VLOOKUP(FK1159,Auxiliar!$A:$C,3,0),"")</f>
        <v/>
      </c>
      <c r="FO1159" s="1"/>
      <c r="FP1159" s="12"/>
      <c r="FQ1159" s="6" t="str">
        <f>+IFERROR(VALUE(RIGHT(Tabla30[[#This Row],[B2B]],6)),"")</f>
        <v/>
      </c>
      <c r="FR1159" s="6" t="str">
        <f>+IFERROR(VLOOKUP(FP1159,Auxiliar!$A:$C,2,0),"")</f>
        <v/>
      </c>
      <c r="FS1159" s="7"/>
      <c r="FT1159" s="1"/>
      <c r="FU1159" s="12"/>
      <c r="FV1159" s="6" t="str">
        <f>+IFERROR(VALUE(RIGHT(Tabla31[[#This Row],[B2B]],6)),"")</f>
        <v/>
      </c>
      <c r="FW1159" s="6" t="str">
        <f>+IFERROR(VLOOKUP(FU1159,Auxiliar!$A:$C,2,0),"")</f>
        <v/>
      </c>
      <c r="FX1159" s="7" t="str">
        <f>+IFERROR(VLOOKUP(FU1159,Auxiliar!$A:$C,3,0),"")</f>
        <v/>
      </c>
      <c r="FY1159" s="1"/>
      <c r="FZ1159" s="12"/>
      <c r="GA1159" s="6" t="str">
        <f>+IFERROR(VALUE(RIGHT(Tabla32[[#This Row],[B2B]],6)),"")</f>
        <v/>
      </c>
      <c r="GB1159" s="6" t="str">
        <f>+IFERROR(VLOOKUP(FZ1159,Auxiliar!$A:$C,2,0),"")</f>
        <v/>
      </c>
      <c r="GC1159" s="7" t="str">
        <f>+IFERROR(VLOOKUP(FZ1159,Auxiliar!$A:$C,3,0),"")</f>
        <v/>
      </c>
      <c r="GD1159" s="1"/>
      <c r="GE1159" s="12"/>
      <c r="GF1159" s="6" t="str">
        <f>+IFERROR(VALUE(RIGHT(Tabla33[[#This Row],[B2B]],6)),"")</f>
        <v/>
      </c>
      <c r="GG1159" s="6" t="str">
        <f>+IFERROR(VLOOKUP(GE1159,Auxiliar!$A:$C,2,0),"")</f>
        <v/>
      </c>
      <c r="GH1159" s="7" t="str">
        <f>+IFERROR(VLOOKUP(GE1159,Auxiliar!$A:$C,3,0),"")</f>
        <v/>
      </c>
    </row>
    <row r="1160" spans="79:190" x14ac:dyDescent="0.25">
      <c r="CA1160" s="1">
        <v>11137</v>
      </c>
      <c r="CB1160" s="1" t="s">
        <v>35</v>
      </c>
      <c r="CC1160" s="6">
        <f>+IFERROR(VALUE(RIGHT(Tabla14[[#This Row],[B2B]],6)),"")</f>
        <v>11137</v>
      </c>
      <c r="CD1160" s="6" t="str">
        <f>+IFERROR(VLOOKUP(CB1160,Auxiliar!$A:$C,2,0),"")</f>
        <v>Corona 710cc</v>
      </c>
      <c r="CE1160" s="7" t="str">
        <f>+IFERROR(VLOOKUP(CB1160,Auxiliar!$A:$C,3,0),"")</f>
        <v>1b 10% | 85b 0%</v>
      </c>
      <c r="CM1160" s="1">
        <v>11210</v>
      </c>
      <c r="CN1160" s="1" t="s">
        <v>20</v>
      </c>
      <c r="CO1160" s="6">
        <v>11210</v>
      </c>
      <c r="CP1160" s="6" t="s">
        <v>20</v>
      </c>
      <c r="CQ1160" s="7" t="s">
        <v>21</v>
      </c>
      <c r="CY1160" s="1">
        <v>11210</v>
      </c>
      <c r="CZ1160" s="1" t="s">
        <v>16</v>
      </c>
      <c r="DA1160" s="6">
        <f>+IFERROR(VALUE(RIGHT(Tabla18[[#This Row],[B2B]],6)),"")</f>
        <v>11210</v>
      </c>
      <c r="DB1160" s="6" t="str">
        <f>+IFERROR(VLOOKUP(CZ1160,Auxiliar!$A:$C,2,0),"")</f>
        <v>PREMIUM</v>
      </c>
      <c r="DC1160" s="7" t="str">
        <f>+IFERROR(VLOOKUP(CZ1160,Auxiliar!$A:$C,3,0),"")</f>
        <v>0b 0% | 2b 2% | 5b 3,5% | 10b 5%</v>
      </c>
      <c r="DE1160" s="1">
        <v>11210</v>
      </c>
      <c r="DF1160" s="1" t="s">
        <v>19</v>
      </c>
      <c r="DG1160" s="6">
        <f>+IFERROR(VALUE(RIGHT(Tabla19[[#This Row],[B2B]],6)),"")</f>
        <v>11210</v>
      </c>
      <c r="DH1160" s="6" t="str">
        <f>+IFERROR(VLOOKUP(DF1160,Auxiliar!$A:$C,2,0),"")</f>
        <v>MICHELOB</v>
      </c>
      <c r="DI1160" s="7" t="str">
        <f>+IFERROR(VLOOKUP(DF1160,Auxiliar!$A:$C,3,0),"")</f>
        <v>1b 7% | 3b 22% | 8b 27%</v>
      </c>
      <c r="DK1160" s="1"/>
      <c r="DL1160" s="1"/>
      <c r="DM1160" s="6" t="str">
        <f>+IFERROR(VALUE(RIGHT(Tabla20[[#This Row],[B2B]],6)),"")</f>
        <v/>
      </c>
      <c r="DN1160" s="6" t="str">
        <f>+IFERROR(VLOOKUP(DL1160,Auxiliar!$A:$C,2,0),"")</f>
        <v/>
      </c>
      <c r="DO1160" s="7" t="str">
        <f>+IFERROR(VLOOKUP(DL1160,Auxiliar!$A:$C,3,0),"")</f>
        <v/>
      </c>
      <c r="DQ1160" s="1">
        <v>11118</v>
      </c>
      <c r="DR1160" s="12" t="s">
        <v>24</v>
      </c>
      <c r="DS1160" s="6">
        <f>+IFERROR(VALUE(RIGHT(Tabla21[[#This Row],[B2B]],6)),"")</f>
        <v>11118</v>
      </c>
      <c r="DT1160" s="6" t="str">
        <f>+IFERROR(VLOOKUP(DR1160,Auxiliar!$A:$C,2,0),"")</f>
        <v>CORONA PORRON</v>
      </c>
      <c r="DU1160" s="7" t="str">
        <f>+IFERROR(VLOOKUP(DR1160,Auxiliar!$A:$C,3,0),"")</f>
        <v>1b 5% | 20b 0%</v>
      </c>
      <c r="DW1160" s="1"/>
      <c r="DX1160" s="12"/>
      <c r="DY1160" s="6" t="str">
        <f>+IFERROR(VALUE(RIGHT(Tabla22[[#This Row],[B2B]],6)),"")</f>
        <v/>
      </c>
      <c r="DZ1160" s="6" t="str">
        <f>+IFERROR(VLOOKUP(DX1160,Auxiliar!$A:$C,2,0),"")</f>
        <v/>
      </c>
      <c r="EA1160" s="7" t="str">
        <f>+IFERROR(VLOOKUP(DX1160,Auxiliar!$A:$C,3,0),"")</f>
        <v/>
      </c>
      <c r="EC1160" s="1"/>
      <c r="ED1160" s="12"/>
      <c r="EE1160" s="6" t="str">
        <f>+IFERROR(VALUE(RIGHT(Tabla23[[#This Row],[B2B]],6)),"")</f>
        <v/>
      </c>
      <c r="EF1160" s="6" t="str">
        <f>+IFERROR(VLOOKUP(ED1160,Auxiliar!$A:$C,2,0),"")</f>
        <v/>
      </c>
      <c r="EG1160" s="7" t="str">
        <f>+IFERROR(VLOOKUP(ED1160,Auxiliar!$A:$C,3,0),"")</f>
        <v/>
      </c>
      <c r="EI1160" s="1"/>
      <c r="EJ1160" s="12"/>
      <c r="EK1160" s="6" t="str">
        <f>+IFERROR(VALUE(RIGHT(Tabla24[[#This Row],[B2B]],6)),"")</f>
        <v/>
      </c>
      <c r="EL1160" s="6" t="str">
        <f>+IFERROR(VLOOKUP(EJ1160,Auxiliar!$A:$C,2,0),"")</f>
        <v/>
      </c>
      <c r="EM1160" s="7" t="str">
        <f>+IFERROR(VLOOKUP(EJ1160,Auxiliar!$A:$C,3,0),"")</f>
        <v/>
      </c>
      <c r="EO1160" s="1"/>
      <c r="EP1160" s="12"/>
      <c r="EQ1160" s="6" t="str">
        <f>+IFERROR(VALUE(RIGHT(Tabla25[[#This Row],[B2B]],6)),"")</f>
        <v/>
      </c>
      <c r="ER1160" s="6" t="str">
        <f>+IFERROR(VLOOKUP(EP1160,Auxiliar!$A:$C,2,0),"")</f>
        <v/>
      </c>
      <c r="ES1160" s="7" t="str">
        <f>+IFERROR(VLOOKUP(EP1160,Auxiliar!$A:$C,3,0),"")</f>
        <v/>
      </c>
      <c r="EU1160" s="1"/>
      <c r="EV1160" s="12"/>
      <c r="EW1160" s="6" t="str">
        <f>+IFERROR(VALUE(RIGHT(Tabla26[[#This Row],[B2B]],6)),"")</f>
        <v/>
      </c>
      <c r="EX1160" s="6" t="str">
        <f>+IFERROR(VLOOKUP(EV1160,Auxiliar!$A:$C,2,0),"")</f>
        <v/>
      </c>
      <c r="EY1160" s="7" t="str">
        <f>+IFERROR(VLOOKUP(EV1160,Auxiliar!$A:$C,3,0),"")</f>
        <v/>
      </c>
      <c r="EZ1160" s="1"/>
      <c r="FA1160" s="12"/>
      <c r="FB1160" s="6" t="str">
        <f>+IFERROR(VALUE(RIGHT(Tabla27[[#This Row],[B2B]],6)),"")</f>
        <v/>
      </c>
      <c r="FC1160" s="6" t="str">
        <f>+IFERROR(VLOOKUP(FA1160,Auxiliar!$A:$C,2,0),"")</f>
        <v/>
      </c>
      <c r="FD1160" s="7" t="str">
        <f>+IFERROR(VLOOKUP(FA1160,Auxiliar!$A:$C,3,0),"")</f>
        <v/>
      </c>
      <c r="FE1160" s="1"/>
      <c r="FF1160" s="12"/>
      <c r="FG1160" s="6" t="str">
        <f>+IFERROR(VALUE(RIGHT(Tabla28[[#This Row],[B2B]],6)),"")</f>
        <v/>
      </c>
      <c r="FH1160" s="6" t="str">
        <f>+IFERROR(VLOOKUP(FF1160,Auxiliar!$A:$C,2,0),"")</f>
        <v/>
      </c>
      <c r="FI1160" s="7" t="str">
        <f>+IFERROR(VLOOKUP(FF1160,Auxiliar!$A:$C,3,0),"")</f>
        <v/>
      </c>
      <c r="FJ1160" s="1"/>
      <c r="FK1160" s="12"/>
      <c r="FL1160" s="6" t="str">
        <f>+IFERROR(VALUE(RIGHT(Tabla29[[#This Row],[B2B]],6)),"")</f>
        <v/>
      </c>
      <c r="FM1160" s="6" t="str">
        <f>+IFERROR(VLOOKUP(FK1160,Auxiliar!$A:$C,2,0),"")</f>
        <v/>
      </c>
      <c r="FN1160" s="7" t="str">
        <f>+IFERROR(VLOOKUP(FK1160,Auxiliar!$A:$C,3,0),"")</f>
        <v/>
      </c>
      <c r="FO1160" s="1"/>
      <c r="FP1160" s="12"/>
      <c r="FQ1160" s="6" t="str">
        <f>+IFERROR(VALUE(RIGHT(Tabla30[[#This Row],[B2B]],6)),"")</f>
        <v/>
      </c>
      <c r="FR1160" s="6" t="str">
        <f>+IFERROR(VLOOKUP(FP1160,Auxiliar!$A:$C,2,0),"")</f>
        <v/>
      </c>
      <c r="FS1160" s="7"/>
      <c r="FT1160" s="1"/>
      <c r="FU1160" s="12"/>
      <c r="FV1160" s="6" t="str">
        <f>+IFERROR(VALUE(RIGHT(Tabla31[[#This Row],[B2B]],6)),"")</f>
        <v/>
      </c>
      <c r="FW1160" s="6" t="str">
        <f>+IFERROR(VLOOKUP(FU1160,Auxiliar!$A:$C,2,0),"")</f>
        <v/>
      </c>
      <c r="FX1160" s="7" t="str">
        <f>+IFERROR(VLOOKUP(FU1160,Auxiliar!$A:$C,3,0),"")</f>
        <v/>
      </c>
      <c r="FY1160" s="1"/>
      <c r="FZ1160" s="12"/>
      <c r="GA1160" s="6" t="str">
        <f>+IFERROR(VALUE(RIGHT(Tabla32[[#This Row],[B2B]],6)),"")</f>
        <v/>
      </c>
      <c r="GB1160" s="6" t="str">
        <f>+IFERROR(VLOOKUP(FZ1160,Auxiliar!$A:$C,2,0),"")</f>
        <v/>
      </c>
      <c r="GC1160" s="7" t="str">
        <f>+IFERROR(VLOOKUP(FZ1160,Auxiliar!$A:$C,3,0),"")</f>
        <v/>
      </c>
      <c r="GD1160" s="1"/>
      <c r="GE1160" s="12"/>
      <c r="GF1160" s="6" t="str">
        <f>+IFERROR(VALUE(RIGHT(Tabla33[[#This Row],[B2B]],6)),"")</f>
        <v/>
      </c>
      <c r="GG1160" s="6" t="str">
        <f>+IFERROR(VLOOKUP(GE1160,Auxiliar!$A:$C,2,0),"")</f>
        <v/>
      </c>
      <c r="GH1160" s="7" t="str">
        <f>+IFERROR(VLOOKUP(GE1160,Auxiliar!$A:$C,3,0),"")</f>
        <v/>
      </c>
    </row>
    <row r="1161" spans="79:190" x14ac:dyDescent="0.25">
      <c r="CA1161" s="1">
        <v>11138</v>
      </c>
      <c r="CB1161" s="1" t="s">
        <v>35</v>
      </c>
      <c r="CC1161" s="6">
        <f>+IFERROR(VALUE(RIGHT(Tabla14[[#This Row],[B2B]],6)),"")</f>
        <v>11138</v>
      </c>
      <c r="CD1161" s="6" t="str">
        <f>+IFERROR(VLOOKUP(CB1161,Auxiliar!$A:$C,2,0),"")</f>
        <v>Corona 710cc</v>
      </c>
      <c r="CE1161" s="7" t="str">
        <f>+IFERROR(VLOOKUP(CB1161,Auxiliar!$A:$C,3,0),"")</f>
        <v>1b 10% | 85b 0%</v>
      </c>
      <c r="CM1161" s="1">
        <v>11219</v>
      </c>
      <c r="CN1161" s="1" t="s">
        <v>20</v>
      </c>
      <c r="CO1161" s="6">
        <v>11219</v>
      </c>
      <c r="CP1161" s="6" t="s">
        <v>20</v>
      </c>
      <c r="CQ1161" s="7" t="s">
        <v>21</v>
      </c>
      <c r="CY1161" s="1">
        <v>11219</v>
      </c>
      <c r="CZ1161" s="1" t="s">
        <v>16</v>
      </c>
      <c r="DA1161" s="6">
        <f>+IFERROR(VALUE(RIGHT(Tabla18[[#This Row],[B2B]],6)),"")</f>
        <v>11219</v>
      </c>
      <c r="DB1161" s="6" t="str">
        <f>+IFERROR(VLOOKUP(CZ1161,Auxiliar!$A:$C,2,0),"")</f>
        <v>PREMIUM</v>
      </c>
      <c r="DC1161" s="7" t="str">
        <f>+IFERROR(VLOOKUP(CZ1161,Auxiliar!$A:$C,3,0),"")</f>
        <v>0b 0% | 2b 2% | 5b 3,5% | 10b 5%</v>
      </c>
      <c r="DE1161" s="1">
        <v>11219</v>
      </c>
      <c r="DF1161" s="1" t="s">
        <v>19</v>
      </c>
      <c r="DG1161" s="6">
        <f>+IFERROR(VALUE(RIGHT(Tabla19[[#This Row],[B2B]],6)),"")</f>
        <v>11219</v>
      </c>
      <c r="DH1161" s="6" t="str">
        <f>+IFERROR(VLOOKUP(DF1161,Auxiliar!$A:$C,2,0),"")</f>
        <v>MICHELOB</v>
      </c>
      <c r="DI1161" s="7" t="str">
        <f>+IFERROR(VLOOKUP(DF1161,Auxiliar!$A:$C,3,0),"")</f>
        <v>1b 7% | 3b 22% | 8b 27%</v>
      </c>
      <c r="DK1161" s="1"/>
      <c r="DL1161" s="1"/>
      <c r="DM1161" s="6" t="str">
        <f>+IFERROR(VALUE(RIGHT(Tabla20[[#This Row],[B2B]],6)),"")</f>
        <v/>
      </c>
      <c r="DN1161" s="6" t="str">
        <f>+IFERROR(VLOOKUP(DL1161,Auxiliar!$A:$C,2,0),"")</f>
        <v/>
      </c>
      <c r="DO1161" s="7" t="str">
        <f>+IFERROR(VLOOKUP(DL1161,Auxiliar!$A:$C,3,0),"")</f>
        <v/>
      </c>
      <c r="DQ1161" s="1">
        <v>11121</v>
      </c>
      <c r="DR1161" s="12" t="s">
        <v>24</v>
      </c>
      <c r="DS1161" s="6">
        <f>+IFERROR(VALUE(RIGHT(Tabla21[[#This Row],[B2B]],6)),"")</f>
        <v>11121</v>
      </c>
      <c r="DT1161" s="6" t="str">
        <f>+IFERROR(VLOOKUP(DR1161,Auxiliar!$A:$C,2,0),"")</f>
        <v>CORONA PORRON</v>
      </c>
      <c r="DU1161" s="7" t="str">
        <f>+IFERROR(VLOOKUP(DR1161,Auxiliar!$A:$C,3,0),"")</f>
        <v>1b 5% | 20b 0%</v>
      </c>
      <c r="DW1161" s="1"/>
      <c r="DX1161" s="12"/>
      <c r="DY1161" s="6" t="str">
        <f>+IFERROR(VALUE(RIGHT(Tabla22[[#This Row],[B2B]],6)),"")</f>
        <v/>
      </c>
      <c r="DZ1161" s="6" t="str">
        <f>+IFERROR(VLOOKUP(DX1161,Auxiliar!$A:$C,2,0),"")</f>
        <v/>
      </c>
      <c r="EA1161" s="7" t="str">
        <f>+IFERROR(VLOOKUP(DX1161,Auxiliar!$A:$C,3,0),"")</f>
        <v/>
      </c>
      <c r="EC1161" s="1"/>
      <c r="ED1161" s="12"/>
      <c r="EE1161" s="6" t="str">
        <f>+IFERROR(VALUE(RIGHT(Tabla23[[#This Row],[B2B]],6)),"")</f>
        <v/>
      </c>
      <c r="EF1161" s="6" t="str">
        <f>+IFERROR(VLOOKUP(ED1161,Auxiliar!$A:$C,2,0),"")</f>
        <v/>
      </c>
      <c r="EG1161" s="7" t="str">
        <f>+IFERROR(VLOOKUP(ED1161,Auxiliar!$A:$C,3,0),"")</f>
        <v/>
      </c>
      <c r="EI1161" s="1"/>
      <c r="EJ1161" s="12"/>
      <c r="EK1161" s="6" t="str">
        <f>+IFERROR(VALUE(RIGHT(Tabla24[[#This Row],[B2B]],6)),"")</f>
        <v/>
      </c>
      <c r="EL1161" s="6" t="str">
        <f>+IFERROR(VLOOKUP(EJ1161,Auxiliar!$A:$C,2,0),"")</f>
        <v/>
      </c>
      <c r="EM1161" s="7" t="str">
        <f>+IFERROR(VLOOKUP(EJ1161,Auxiliar!$A:$C,3,0),"")</f>
        <v/>
      </c>
      <c r="EO1161" s="1"/>
      <c r="EP1161" s="12"/>
      <c r="EQ1161" s="6" t="str">
        <f>+IFERROR(VALUE(RIGHT(Tabla25[[#This Row],[B2B]],6)),"")</f>
        <v/>
      </c>
      <c r="ER1161" s="6" t="str">
        <f>+IFERROR(VLOOKUP(EP1161,Auxiliar!$A:$C,2,0),"")</f>
        <v/>
      </c>
      <c r="ES1161" s="7" t="str">
        <f>+IFERROR(VLOOKUP(EP1161,Auxiliar!$A:$C,3,0),"")</f>
        <v/>
      </c>
      <c r="EU1161" s="1"/>
      <c r="EV1161" s="12"/>
      <c r="EW1161" s="6" t="str">
        <f>+IFERROR(VALUE(RIGHT(Tabla26[[#This Row],[B2B]],6)),"")</f>
        <v/>
      </c>
      <c r="EX1161" s="6" t="str">
        <f>+IFERROR(VLOOKUP(EV1161,Auxiliar!$A:$C,2,0),"")</f>
        <v/>
      </c>
      <c r="EY1161" s="7" t="str">
        <f>+IFERROR(VLOOKUP(EV1161,Auxiliar!$A:$C,3,0),"")</f>
        <v/>
      </c>
      <c r="EZ1161" s="1"/>
      <c r="FA1161" s="12"/>
      <c r="FB1161" s="6" t="str">
        <f>+IFERROR(VALUE(RIGHT(Tabla27[[#This Row],[B2B]],6)),"")</f>
        <v/>
      </c>
      <c r="FC1161" s="6" t="str">
        <f>+IFERROR(VLOOKUP(FA1161,Auxiliar!$A:$C,2,0),"")</f>
        <v/>
      </c>
      <c r="FD1161" s="7" t="str">
        <f>+IFERROR(VLOOKUP(FA1161,Auxiliar!$A:$C,3,0),"")</f>
        <v/>
      </c>
      <c r="FE1161" s="1"/>
      <c r="FF1161" s="12"/>
      <c r="FG1161" s="6" t="str">
        <f>+IFERROR(VALUE(RIGHT(Tabla28[[#This Row],[B2B]],6)),"")</f>
        <v/>
      </c>
      <c r="FH1161" s="6" t="str">
        <f>+IFERROR(VLOOKUP(FF1161,Auxiliar!$A:$C,2,0),"")</f>
        <v/>
      </c>
      <c r="FI1161" s="7" t="str">
        <f>+IFERROR(VLOOKUP(FF1161,Auxiliar!$A:$C,3,0),"")</f>
        <v/>
      </c>
      <c r="FJ1161" s="1"/>
      <c r="FK1161" s="12"/>
      <c r="FL1161" s="6" t="str">
        <f>+IFERROR(VALUE(RIGHT(Tabla29[[#This Row],[B2B]],6)),"")</f>
        <v/>
      </c>
      <c r="FM1161" s="6" t="str">
        <f>+IFERROR(VLOOKUP(FK1161,Auxiliar!$A:$C,2,0),"")</f>
        <v/>
      </c>
      <c r="FN1161" s="7" t="str">
        <f>+IFERROR(VLOOKUP(FK1161,Auxiliar!$A:$C,3,0),"")</f>
        <v/>
      </c>
      <c r="FO1161" s="1"/>
      <c r="FP1161" s="12"/>
      <c r="FQ1161" s="6" t="str">
        <f>+IFERROR(VALUE(RIGHT(Tabla30[[#This Row],[B2B]],6)),"")</f>
        <v/>
      </c>
      <c r="FR1161" s="6" t="str">
        <f>+IFERROR(VLOOKUP(FP1161,Auxiliar!$A:$C,2,0),"")</f>
        <v/>
      </c>
      <c r="FS1161" s="7"/>
      <c r="FT1161" s="1"/>
      <c r="FU1161" s="12"/>
      <c r="FV1161" s="6" t="str">
        <f>+IFERROR(VALUE(RIGHT(Tabla31[[#This Row],[B2B]],6)),"")</f>
        <v/>
      </c>
      <c r="FW1161" s="6" t="str">
        <f>+IFERROR(VLOOKUP(FU1161,Auxiliar!$A:$C,2,0),"")</f>
        <v/>
      </c>
      <c r="FX1161" s="7" t="str">
        <f>+IFERROR(VLOOKUP(FU1161,Auxiliar!$A:$C,3,0),"")</f>
        <v/>
      </c>
      <c r="FY1161" s="1"/>
      <c r="FZ1161" s="12"/>
      <c r="GA1161" s="6" t="str">
        <f>+IFERROR(VALUE(RIGHT(Tabla32[[#This Row],[B2B]],6)),"")</f>
        <v/>
      </c>
      <c r="GB1161" s="6" t="str">
        <f>+IFERROR(VLOOKUP(FZ1161,Auxiliar!$A:$C,2,0),"")</f>
        <v/>
      </c>
      <c r="GC1161" s="7" t="str">
        <f>+IFERROR(VLOOKUP(FZ1161,Auxiliar!$A:$C,3,0),"")</f>
        <v/>
      </c>
      <c r="GD1161" s="1"/>
      <c r="GE1161" s="12"/>
      <c r="GF1161" s="6" t="str">
        <f>+IFERROR(VALUE(RIGHT(Tabla33[[#This Row],[B2B]],6)),"")</f>
        <v/>
      </c>
      <c r="GG1161" s="6" t="str">
        <f>+IFERROR(VLOOKUP(GE1161,Auxiliar!$A:$C,2,0),"")</f>
        <v/>
      </c>
      <c r="GH1161" s="7" t="str">
        <f>+IFERROR(VLOOKUP(GE1161,Auxiliar!$A:$C,3,0),"")</f>
        <v/>
      </c>
    </row>
    <row r="1162" spans="79:190" x14ac:dyDescent="0.25">
      <c r="CA1162" s="1">
        <v>11157</v>
      </c>
      <c r="CB1162" s="1" t="s">
        <v>35</v>
      </c>
      <c r="CC1162" s="6">
        <f>+IFERROR(VALUE(RIGHT(Tabla14[[#This Row],[B2B]],6)),"")</f>
        <v>11157</v>
      </c>
      <c r="CD1162" s="6" t="str">
        <f>+IFERROR(VLOOKUP(CB1162,Auxiliar!$A:$C,2,0),"")</f>
        <v>Corona 710cc</v>
      </c>
      <c r="CE1162" s="7" t="str">
        <f>+IFERROR(VLOOKUP(CB1162,Auxiliar!$A:$C,3,0),"")</f>
        <v>1b 10% | 85b 0%</v>
      </c>
      <c r="CM1162" s="1">
        <v>11226</v>
      </c>
      <c r="CN1162" s="1" t="s">
        <v>20</v>
      </c>
      <c r="CO1162" s="6">
        <v>11226</v>
      </c>
      <c r="CP1162" s="6" t="s">
        <v>20</v>
      </c>
      <c r="CQ1162" s="7" t="s">
        <v>21</v>
      </c>
      <c r="CY1162" s="1">
        <v>11226</v>
      </c>
      <c r="CZ1162" s="1" t="s">
        <v>16</v>
      </c>
      <c r="DA1162" s="6">
        <f>+IFERROR(VALUE(RIGHT(Tabla18[[#This Row],[B2B]],6)),"")</f>
        <v>11226</v>
      </c>
      <c r="DB1162" s="6" t="str">
        <f>+IFERROR(VLOOKUP(CZ1162,Auxiliar!$A:$C,2,0),"")</f>
        <v>PREMIUM</v>
      </c>
      <c r="DC1162" s="7" t="str">
        <f>+IFERROR(VLOOKUP(CZ1162,Auxiliar!$A:$C,3,0),"")</f>
        <v>0b 0% | 2b 2% | 5b 3,5% | 10b 5%</v>
      </c>
      <c r="DE1162" s="1">
        <v>11226</v>
      </c>
      <c r="DF1162" s="1" t="s">
        <v>19</v>
      </c>
      <c r="DG1162" s="6">
        <f>+IFERROR(VALUE(RIGHT(Tabla19[[#This Row],[B2B]],6)),"")</f>
        <v>11226</v>
      </c>
      <c r="DH1162" s="6" t="str">
        <f>+IFERROR(VLOOKUP(DF1162,Auxiliar!$A:$C,2,0),"")</f>
        <v>MICHELOB</v>
      </c>
      <c r="DI1162" s="7" t="str">
        <f>+IFERROR(VLOOKUP(DF1162,Auxiliar!$A:$C,3,0),"")</f>
        <v>1b 7% | 3b 22% | 8b 27%</v>
      </c>
      <c r="DK1162" s="1"/>
      <c r="DL1162" s="1"/>
      <c r="DM1162" s="6" t="str">
        <f>+IFERROR(VALUE(RIGHT(Tabla20[[#This Row],[B2B]],6)),"")</f>
        <v/>
      </c>
      <c r="DN1162" s="6" t="str">
        <f>+IFERROR(VLOOKUP(DL1162,Auxiliar!$A:$C,2,0),"")</f>
        <v/>
      </c>
      <c r="DO1162" s="7" t="str">
        <f>+IFERROR(VLOOKUP(DL1162,Auxiliar!$A:$C,3,0),"")</f>
        <v/>
      </c>
      <c r="DQ1162" s="1">
        <v>11137</v>
      </c>
      <c r="DR1162" s="12" t="s">
        <v>24</v>
      </c>
      <c r="DS1162" s="6">
        <f>+IFERROR(VALUE(RIGHT(Tabla21[[#This Row],[B2B]],6)),"")</f>
        <v>11137</v>
      </c>
      <c r="DT1162" s="6" t="str">
        <f>+IFERROR(VLOOKUP(DR1162,Auxiliar!$A:$C,2,0),"")</f>
        <v>CORONA PORRON</v>
      </c>
      <c r="DU1162" s="7" t="str">
        <f>+IFERROR(VLOOKUP(DR1162,Auxiliar!$A:$C,3,0),"")</f>
        <v>1b 5% | 20b 0%</v>
      </c>
      <c r="DW1162" s="1"/>
      <c r="DX1162" s="12"/>
      <c r="DY1162" s="6" t="str">
        <f>+IFERROR(VALUE(RIGHT(Tabla22[[#This Row],[B2B]],6)),"")</f>
        <v/>
      </c>
      <c r="DZ1162" s="6" t="str">
        <f>+IFERROR(VLOOKUP(DX1162,Auxiliar!$A:$C,2,0),"")</f>
        <v/>
      </c>
      <c r="EA1162" s="7" t="str">
        <f>+IFERROR(VLOOKUP(DX1162,Auxiliar!$A:$C,3,0),"")</f>
        <v/>
      </c>
      <c r="EC1162" s="1"/>
      <c r="ED1162" s="12"/>
      <c r="EE1162" s="6" t="str">
        <f>+IFERROR(VALUE(RIGHT(Tabla23[[#This Row],[B2B]],6)),"")</f>
        <v/>
      </c>
      <c r="EF1162" s="6" t="str">
        <f>+IFERROR(VLOOKUP(ED1162,Auxiliar!$A:$C,2,0),"")</f>
        <v/>
      </c>
      <c r="EG1162" s="7" t="str">
        <f>+IFERROR(VLOOKUP(ED1162,Auxiliar!$A:$C,3,0),"")</f>
        <v/>
      </c>
      <c r="EI1162" s="1"/>
      <c r="EJ1162" s="12"/>
      <c r="EK1162" s="6" t="str">
        <f>+IFERROR(VALUE(RIGHT(Tabla24[[#This Row],[B2B]],6)),"")</f>
        <v/>
      </c>
      <c r="EL1162" s="6" t="str">
        <f>+IFERROR(VLOOKUP(EJ1162,Auxiliar!$A:$C,2,0),"")</f>
        <v/>
      </c>
      <c r="EM1162" s="7" t="str">
        <f>+IFERROR(VLOOKUP(EJ1162,Auxiliar!$A:$C,3,0),"")</f>
        <v/>
      </c>
      <c r="EO1162" s="1"/>
      <c r="EP1162" s="12"/>
      <c r="EQ1162" s="6" t="str">
        <f>+IFERROR(VALUE(RIGHT(Tabla25[[#This Row],[B2B]],6)),"")</f>
        <v/>
      </c>
      <c r="ER1162" s="6" t="str">
        <f>+IFERROR(VLOOKUP(EP1162,Auxiliar!$A:$C,2,0),"")</f>
        <v/>
      </c>
      <c r="ES1162" s="7" t="str">
        <f>+IFERROR(VLOOKUP(EP1162,Auxiliar!$A:$C,3,0),"")</f>
        <v/>
      </c>
      <c r="EU1162" s="1"/>
      <c r="EV1162" s="12"/>
      <c r="EW1162" s="6" t="str">
        <f>+IFERROR(VALUE(RIGHT(Tabla26[[#This Row],[B2B]],6)),"")</f>
        <v/>
      </c>
      <c r="EX1162" s="6" t="str">
        <f>+IFERROR(VLOOKUP(EV1162,Auxiliar!$A:$C,2,0),"")</f>
        <v/>
      </c>
      <c r="EY1162" s="7" t="str">
        <f>+IFERROR(VLOOKUP(EV1162,Auxiliar!$A:$C,3,0),"")</f>
        <v/>
      </c>
      <c r="EZ1162" s="1"/>
      <c r="FA1162" s="12"/>
      <c r="FB1162" s="6" t="str">
        <f>+IFERROR(VALUE(RIGHT(Tabla27[[#This Row],[B2B]],6)),"")</f>
        <v/>
      </c>
      <c r="FC1162" s="6" t="str">
        <f>+IFERROR(VLOOKUP(FA1162,Auxiliar!$A:$C,2,0),"")</f>
        <v/>
      </c>
      <c r="FD1162" s="7" t="str">
        <f>+IFERROR(VLOOKUP(FA1162,Auxiliar!$A:$C,3,0),"")</f>
        <v/>
      </c>
      <c r="FE1162" s="1"/>
      <c r="FF1162" s="12"/>
      <c r="FG1162" s="6" t="str">
        <f>+IFERROR(VALUE(RIGHT(Tabla28[[#This Row],[B2B]],6)),"")</f>
        <v/>
      </c>
      <c r="FH1162" s="6" t="str">
        <f>+IFERROR(VLOOKUP(FF1162,Auxiliar!$A:$C,2,0),"")</f>
        <v/>
      </c>
      <c r="FI1162" s="7" t="str">
        <f>+IFERROR(VLOOKUP(FF1162,Auxiliar!$A:$C,3,0),"")</f>
        <v/>
      </c>
      <c r="FJ1162" s="1"/>
      <c r="FK1162" s="12"/>
      <c r="FL1162" s="6" t="str">
        <f>+IFERROR(VALUE(RIGHT(Tabla29[[#This Row],[B2B]],6)),"")</f>
        <v/>
      </c>
      <c r="FM1162" s="6" t="str">
        <f>+IFERROR(VLOOKUP(FK1162,Auxiliar!$A:$C,2,0),"")</f>
        <v/>
      </c>
      <c r="FN1162" s="7" t="str">
        <f>+IFERROR(VLOOKUP(FK1162,Auxiliar!$A:$C,3,0),"")</f>
        <v/>
      </c>
      <c r="FO1162" s="1"/>
      <c r="FP1162" s="12"/>
      <c r="FQ1162" s="6" t="str">
        <f>+IFERROR(VALUE(RIGHT(Tabla30[[#This Row],[B2B]],6)),"")</f>
        <v/>
      </c>
      <c r="FR1162" s="6" t="str">
        <f>+IFERROR(VLOOKUP(FP1162,Auxiliar!$A:$C,2,0),"")</f>
        <v/>
      </c>
      <c r="FS1162" s="7"/>
      <c r="FT1162" s="1"/>
      <c r="FU1162" s="12"/>
      <c r="FV1162" s="6" t="str">
        <f>+IFERROR(VALUE(RIGHT(Tabla31[[#This Row],[B2B]],6)),"")</f>
        <v/>
      </c>
      <c r="FW1162" s="6" t="str">
        <f>+IFERROR(VLOOKUP(FU1162,Auxiliar!$A:$C,2,0),"")</f>
        <v/>
      </c>
      <c r="FX1162" s="7" t="str">
        <f>+IFERROR(VLOOKUP(FU1162,Auxiliar!$A:$C,3,0),"")</f>
        <v/>
      </c>
      <c r="FY1162" s="1"/>
      <c r="FZ1162" s="12"/>
      <c r="GA1162" s="6" t="str">
        <f>+IFERROR(VALUE(RIGHT(Tabla32[[#This Row],[B2B]],6)),"")</f>
        <v/>
      </c>
      <c r="GB1162" s="6" t="str">
        <f>+IFERROR(VLOOKUP(FZ1162,Auxiliar!$A:$C,2,0),"")</f>
        <v/>
      </c>
      <c r="GC1162" s="7" t="str">
        <f>+IFERROR(VLOOKUP(FZ1162,Auxiliar!$A:$C,3,0),"")</f>
        <v/>
      </c>
      <c r="GD1162" s="1"/>
      <c r="GE1162" s="12"/>
      <c r="GF1162" s="6" t="str">
        <f>+IFERROR(VALUE(RIGHT(Tabla33[[#This Row],[B2B]],6)),"")</f>
        <v/>
      </c>
      <c r="GG1162" s="6" t="str">
        <f>+IFERROR(VLOOKUP(GE1162,Auxiliar!$A:$C,2,0),"")</f>
        <v/>
      </c>
      <c r="GH1162" s="7" t="str">
        <f>+IFERROR(VLOOKUP(GE1162,Auxiliar!$A:$C,3,0),"")</f>
        <v/>
      </c>
    </row>
    <row r="1163" spans="79:190" x14ac:dyDescent="0.25">
      <c r="CA1163" s="1">
        <v>11164</v>
      </c>
      <c r="CB1163" s="1" t="s">
        <v>35</v>
      </c>
      <c r="CC1163" s="6">
        <f>+IFERROR(VALUE(RIGHT(Tabla14[[#This Row],[B2B]],6)),"")</f>
        <v>11164</v>
      </c>
      <c r="CD1163" s="6" t="str">
        <f>+IFERROR(VLOOKUP(CB1163,Auxiliar!$A:$C,2,0),"")</f>
        <v>Corona 710cc</v>
      </c>
      <c r="CE1163" s="7" t="str">
        <f>+IFERROR(VLOOKUP(CB1163,Auxiliar!$A:$C,3,0),"")</f>
        <v>1b 10% | 85b 0%</v>
      </c>
      <c r="CM1163" s="1">
        <v>11244</v>
      </c>
      <c r="CN1163" s="1" t="s">
        <v>20</v>
      </c>
      <c r="CO1163" s="6">
        <v>11244</v>
      </c>
      <c r="CP1163" s="6" t="s">
        <v>20</v>
      </c>
      <c r="CQ1163" s="7" t="s">
        <v>21</v>
      </c>
      <c r="CY1163" s="1">
        <v>11244</v>
      </c>
      <c r="CZ1163" s="1" t="s">
        <v>16</v>
      </c>
      <c r="DA1163" s="6">
        <f>+IFERROR(VALUE(RIGHT(Tabla18[[#This Row],[B2B]],6)),"")</f>
        <v>11244</v>
      </c>
      <c r="DB1163" s="6" t="str">
        <f>+IFERROR(VLOOKUP(CZ1163,Auxiliar!$A:$C,2,0),"")</f>
        <v>PREMIUM</v>
      </c>
      <c r="DC1163" s="7" t="str">
        <f>+IFERROR(VLOOKUP(CZ1163,Auxiliar!$A:$C,3,0),"")</f>
        <v>0b 0% | 2b 2% | 5b 3,5% | 10b 5%</v>
      </c>
      <c r="DE1163" s="1">
        <v>11244</v>
      </c>
      <c r="DF1163" s="1" t="s">
        <v>19</v>
      </c>
      <c r="DG1163" s="6">
        <f>+IFERROR(VALUE(RIGHT(Tabla19[[#This Row],[B2B]],6)),"")</f>
        <v>11244</v>
      </c>
      <c r="DH1163" s="6" t="str">
        <f>+IFERROR(VLOOKUP(DF1163,Auxiliar!$A:$C,2,0),"")</f>
        <v>MICHELOB</v>
      </c>
      <c r="DI1163" s="7" t="str">
        <f>+IFERROR(VLOOKUP(DF1163,Auxiliar!$A:$C,3,0),"")</f>
        <v>1b 7% | 3b 22% | 8b 27%</v>
      </c>
      <c r="DK1163" s="1"/>
      <c r="DL1163" s="1"/>
      <c r="DM1163" s="6" t="str">
        <f>+IFERROR(VALUE(RIGHT(Tabla20[[#This Row],[B2B]],6)),"")</f>
        <v/>
      </c>
      <c r="DN1163" s="6" t="str">
        <f>+IFERROR(VLOOKUP(DL1163,Auxiliar!$A:$C,2,0),"")</f>
        <v/>
      </c>
      <c r="DO1163" s="7" t="str">
        <f>+IFERROR(VLOOKUP(DL1163,Auxiliar!$A:$C,3,0),"")</f>
        <v/>
      </c>
      <c r="DQ1163" s="1">
        <v>11138</v>
      </c>
      <c r="DR1163" s="12" t="s">
        <v>24</v>
      </c>
      <c r="DS1163" s="6">
        <f>+IFERROR(VALUE(RIGHT(Tabla21[[#This Row],[B2B]],6)),"")</f>
        <v>11138</v>
      </c>
      <c r="DT1163" s="6" t="str">
        <f>+IFERROR(VLOOKUP(DR1163,Auxiliar!$A:$C,2,0),"")</f>
        <v>CORONA PORRON</v>
      </c>
      <c r="DU1163" s="7" t="str">
        <f>+IFERROR(VLOOKUP(DR1163,Auxiliar!$A:$C,3,0),"")</f>
        <v>1b 5% | 20b 0%</v>
      </c>
      <c r="DW1163" s="1"/>
      <c r="DX1163" s="12"/>
      <c r="DY1163" s="6" t="str">
        <f>+IFERROR(VALUE(RIGHT(Tabla22[[#This Row],[B2B]],6)),"")</f>
        <v/>
      </c>
      <c r="DZ1163" s="6" t="str">
        <f>+IFERROR(VLOOKUP(DX1163,Auxiliar!$A:$C,2,0),"")</f>
        <v/>
      </c>
      <c r="EA1163" s="7" t="str">
        <f>+IFERROR(VLOOKUP(DX1163,Auxiliar!$A:$C,3,0),"")</f>
        <v/>
      </c>
      <c r="EC1163" s="1"/>
      <c r="ED1163" s="12"/>
      <c r="EE1163" s="6" t="str">
        <f>+IFERROR(VALUE(RIGHT(Tabla23[[#This Row],[B2B]],6)),"")</f>
        <v/>
      </c>
      <c r="EF1163" s="6" t="str">
        <f>+IFERROR(VLOOKUP(ED1163,Auxiliar!$A:$C,2,0),"")</f>
        <v/>
      </c>
      <c r="EG1163" s="7" t="str">
        <f>+IFERROR(VLOOKUP(ED1163,Auxiliar!$A:$C,3,0),"")</f>
        <v/>
      </c>
      <c r="EI1163" s="1"/>
      <c r="EJ1163" s="12"/>
      <c r="EK1163" s="6" t="str">
        <f>+IFERROR(VALUE(RIGHT(Tabla24[[#This Row],[B2B]],6)),"")</f>
        <v/>
      </c>
      <c r="EL1163" s="6" t="str">
        <f>+IFERROR(VLOOKUP(EJ1163,Auxiliar!$A:$C,2,0),"")</f>
        <v/>
      </c>
      <c r="EM1163" s="7" t="str">
        <f>+IFERROR(VLOOKUP(EJ1163,Auxiliar!$A:$C,3,0),"")</f>
        <v/>
      </c>
      <c r="EO1163" s="1"/>
      <c r="EP1163" s="12"/>
      <c r="EQ1163" s="6" t="str">
        <f>+IFERROR(VALUE(RIGHT(Tabla25[[#This Row],[B2B]],6)),"")</f>
        <v/>
      </c>
      <c r="ER1163" s="6" t="str">
        <f>+IFERROR(VLOOKUP(EP1163,Auxiliar!$A:$C,2,0),"")</f>
        <v/>
      </c>
      <c r="ES1163" s="7" t="str">
        <f>+IFERROR(VLOOKUP(EP1163,Auxiliar!$A:$C,3,0),"")</f>
        <v/>
      </c>
      <c r="EU1163" s="1"/>
      <c r="EV1163" s="12"/>
      <c r="EW1163" s="6" t="str">
        <f>+IFERROR(VALUE(RIGHT(Tabla26[[#This Row],[B2B]],6)),"")</f>
        <v/>
      </c>
      <c r="EX1163" s="6" t="str">
        <f>+IFERROR(VLOOKUP(EV1163,Auxiliar!$A:$C,2,0),"")</f>
        <v/>
      </c>
      <c r="EY1163" s="7" t="str">
        <f>+IFERROR(VLOOKUP(EV1163,Auxiliar!$A:$C,3,0),"")</f>
        <v/>
      </c>
      <c r="EZ1163" s="1"/>
      <c r="FA1163" s="12"/>
      <c r="FB1163" s="6" t="str">
        <f>+IFERROR(VALUE(RIGHT(Tabla27[[#This Row],[B2B]],6)),"")</f>
        <v/>
      </c>
      <c r="FC1163" s="6" t="str">
        <f>+IFERROR(VLOOKUP(FA1163,Auxiliar!$A:$C,2,0),"")</f>
        <v/>
      </c>
      <c r="FD1163" s="7" t="str">
        <f>+IFERROR(VLOOKUP(FA1163,Auxiliar!$A:$C,3,0),"")</f>
        <v/>
      </c>
      <c r="FE1163" s="1"/>
      <c r="FF1163" s="12"/>
      <c r="FG1163" s="6" t="str">
        <f>+IFERROR(VALUE(RIGHT(Tabla28[[#This Row],[B2B]],6)),"")</f>
        <v/>
      </c>
      <c r="FH1163" s="6" t="str">
        <f>+IFERROR(VLOOKUP(FF1163,Auxiliar!$A:$C,2,0),"")</f>
        <v/>
      </c>
      <c r="FI1163" s="7" t="str">
        <f>+IFERROR(VLOOKUP(FF1163,Auxiliar!$A:$C,3,0),"")</f>
        <v/>
      </c>
      <c r="FJ1163" s="1"/>
      <c r="FK1163" s="12"/>
      <c r="FL1163" s="6" t="str">
        <f>+IFERROR(VALUE(RIGHT(Tabla29[[#This Row],[B2B]],6)),"")</f>
        <v/>
      </c>
      <c r="FM1163" s="6" t="str">
        <f>+IFERROR(VLOOKUP(FK1163,Auxiliar!$A:$C,2,0),"")</f>
        <v/>
      </c>
      <c r="FN1163" s="7" t="str">
        <f>+IFERROR(VLOOKUP(FK1163,Auxiliar!$A:$C,3,0),"")</f>
        <v/>
      </c>
      <c r="FO1163" s="1"/>
      <c r="FP1163" s="12"/>
      <c r="FQ1163" s="6" t="str">
        <f>+IFERROR(VALUE(RIGHT(Tabla30[[#This Row],[B2B]],6)),"")</f>
        <v/>
      </c>
      <c r="FR1163" s="6" t="str">
        <f>+IFERROR(VLOOKUP(FP1163,Auxiliar!$A:$C,2,0),"")</f>
        <v/>
      </c>
      <c r="FS1163" s="7"/>
      <c r="FT1163" s="1"/>
      <c r="FU1163" s="12"/>
      <c r="FV1163" s="6" t="str">
        <f>+IFERROR(VALUE(RIGHT(Tabla31[[#This Row],[B2B]],6)),"")</f>
        <v/>
      </c>
      <c r="FW1163" s="6" t="str">
        <f>+IFERROR(VLOOKUP(FU1163,Auxiliar!$A:$C,2,0),"")</f>
        <v/>
      </c>
      <c r="FX1163" s="7" t="str">
        <f>+IFERROR(VLOOKUP(FU1163,Auxiliar!$A:$C,3,0),"")</f>
        <v/>
      </c>
      <c r="FY1163" s="1"/>
      <c r="FZ1163" s="12"/>
      <c r="GA1163" s="6" t="str">
        <f>+IFERROR(VALUE(RIGHT(Tabla32[[#This Row],[B2B]],6)),"")</f>
        <v/>
      </c>
      <c r="GB1163" s="6" t="str">
        <f>+IFERROR(VLOOKUP(FZ1163,Auxiliar!$A:$C,2,0),"")</f>
        <v/>
      </c>
      <c r="GC1163" s="7" t="str">
        <f>+IFERROR(VLOOKUP(FZ1163,Auxiliar!$A:$C,3,0),"")</f>
        <v/>
      </c>
      <c r="GD1163" s="1"/>
      <c r="GE1163" s="12"/>
      <c r="GF1163" s="6" t="str">
        <f>+IFERROR(VALUE(RIGHT(Tabla33[[#This Row],[B2B]],6)),"")</f>
        <v/>
      </c>
      <c r="GG1163" s="6" t="str">
        <f>+IFERROR(VLOOKUP(GE1163,Auxiliar!$A:$C,2,0),"")</f>
        <v/>
      </c>
      <c r="GH1163" s="7" t="str">
        <f>+IFERROR(VLOOKUP(GE1163,Auxiliar!$A:$C,3,0),"")</f>
        <v/>
      </c>
    </row>
    <row r="1164" spans="79:190" x14ac:dyDescent="0.25">
      <c r="CA1164" s="1">
        <v>11185</v>
      </c>
      <c r="CB1164" s="1" t="s">
        <v>35</v>
      </c>
      <c r="CC1164" s="6">
        <f>+IFERROR(VALUE(RIGHT(Tabla14[[#This Row],[B2B]],6)),"")</f>
        <v>11185</v>
      </c>
      <c r="CD1164" s="6" t="str">
        <f>+IFERROR(VLOOKUP(CB1164,Auxiliar!$A:$C,2,0),"")</f>
        <v>Corona 710cc</v>
      </c>
      <c r="CE1164" s="7" t="str">
        <f>+IFERROR(VLOOKUP(CB1164,Auxiliar!$A:$C,3,0),"")</f>
        <v>1b 10% | 85b 0%</v>
      </c>
      <c r="CM1164" s="1">
        <v>11245</v>
      </c>
      <c r="CN1164" s="1" t="s">
        <v>20</v>
      </c>
      <c r="CO1164" s="6">
        <v>11245</v>
      </c>
      <c r="CP1164" s="6" t="s">
        <v>20</v>
      </c>
      <c r="CQ1164" s="7" t="s">
        <v>21</v>
      </c>
      <c r="CY1164" s="1">
        <v>11245</v>
      </c>
      <c r="CZ1164" s="1" t="s">
        <v>16</v>
      </c>
      <c r="DA1164" s="6">
        <f>+IFERROR(VALUE(RIGHT(Tabla18[[#This Row],[B2B]],6)),"")</f>
        <v>11245</v>
      </c>
      <c r="DB1164" s="6" t="str">
        <f>+IFERROR(VLOOKUP(CZ1164,Auxiliar!$A:$C,2,0),"")</f>
        <v>PREMIUM</v>
      </c>
      <c r="DC1164" s="7" t="str">
        <f>+IFERROR(VLOOKUP(CZ1164,Auxiliar!$A:$C,3,0),"")</f>
        <v>0b 0% | 2b 2% | 5b 3,5% | 10b 5%</v>
      </c>
      <c r="DE1164" s="1">
        <v>11245</v>
      </c>
      <c r="DF1164" s="1" t="s">
        <v>19</v>
      </c>
      <c r="DG1164" s="6">
        <f>+IFERROR(VALUE(RIGHT(Tabla19[[#This Row],[B2B]],6)),"")</f>
        <v>11245</v>
      </c>
      <c r="DH1164" s="6" t="str">
        <f>+IFERROR(VLOOKUP(DF1164,Auxiliar!$A:$C,2,0),"")</f>
        <v>MICHELOB</v>
      </c>
      <c r="DI1164" s="7" t="str">
        <f>+IFERROR(VLOOKUP(DF1164,Auxiliar!$A:$C,3,0),"")</f>
        <v>1b 7% | 3b 22% | 8b 27%</v>
      </c>
      <c r="DK1164" s="1"/>
      <c r="DL1164" s="1"/>
      <c r="DM1164" s="6" t="str">
        <f>+IFERROR(VALUE(RIGHT(Tabla20[[#This Row],[B2B]],6)),"")</f>
        <v/>
      </c>
      <c r="DN1164" s="6" t="str">
        <f>+IFERROR(VLOOKUP(DL1164,Auxiliar!$A:$C,2,0),"")</f>
        <v/>
      </c>
      <c r="DO1164" s="7" t="str">
        <f>+IFERROR(VLOOKUP(DL1164,Auxiliar!$A:$C,3,0),"")</f>
        <v/>
      </c>
      <c r="DQ1164" s="1">
        <v>11157</v>
      </c>
      <c r="DR1164" s="12" t="s">
        <v>24</v>
      </c>
      <c r="DS1164" s="6">
        <f>+IFERROR(VALUE(RIGHT(Tabla21[[#This Row],[B2B]],6)),"")</f>
        <v>11157</v>
      </c>
      <c r="DT1164" s="6" t="str">
        <f>+IFERROR(VLOOKUP(DR1164,Auxiliar!$A:$C,2,0),"")</f>
        <v>CORONA PORRON</v>
      </c>
      <c r="DU1164" s="7" t="str">
        <f>+IFERROR(VLOOKUP(DR1164,Auxiliar!$A:$C,3,0),"")</f>
        <v>1b 5% | 20b 0%</v>
      </c>
      <c r="DW1164" s="1"/>
      <c r="DX1164" s="12"/>
      <c r="DY1164" s="6" t="str">
        <f>+IFERROR(VALUE(RIGHT(Tabla22[[#This Row],[B2B]],6)),"")</f>
        <v/>
      </c>
      <c r="DZ1164" s="6" t="str">
        <f>+IFERROR(VLOOKUP(DX1164,Auxiliar!$A:$C,2,0),"")</f>
        <v/>
      </c>
      <c r="EA1164" s="7" t="str">
        <f>+IFERROR(VLOOKUP(DX1164,Auxiliar!$A:$C,3,0),"")</f>
        <v/>
      </c>
      <c r="EC1164" s="1"/>
      <c r="ED1164" s="12"/>
      <c r="EE1164" s="6" t="str">
        <f>+IFERROR(VALUE(RIGHT(Tabla23[[#This Row],[B2B]],6)),"")</f>
        <v/>
      </c>
      <c r="EF1164" s="6" t="str">
        <f>+IFERROR(VLOOKUP(ED1164,Auxiliar!$A:$C,2,0),"")</f>
        <v/>
      </c>
      <c r="EG1164" s="7" t="str">
        <f>+IFERROR(VLOOKUP(ED1164,Auxiliar!$A:$C,3,0),"")</f>
        <v/>
      </c>
      <c r="EI1164" s="1"/>
      <c r="EJ1164" s="12"/>
      <c r="EK1164" s="6" t="str">
        <f>+IFERROR(VALUE(RIGHT(Tabla24[[#This Row],[B2B]],6)),"")</f>
        <v/>
      </c>
      <c r="EL1164" s="6" t="str">
        <f>+IFERROR(VLOOKUP(EJ1164,Auxiliar!$A:$C,2,0),"")</f>
        <v/>
      </c>
      <c r="EM1164" s="7" t="str">
        <f>+IFERROR(VLOOKUP(EJ1164,Auxiliar!$A:$C,3,0),"")</f>
        <v/>
      </c>
      <c r="EO1164" s="1"/>
      <c r="EP1164" s="12"/>
      <c r="EQ1164" s="6" t="str">
        <f>+IFERROR(VALUE(RIGHT(Tabla25[[#This Row],[B2B]],6)),"")</f>
        <v/>
      </c>
      <c r="ER1164" s="6" t="str">
        <f>+IFERROR(VLOOKUP(EP1164,Auxiliar!$A:$C,2,0),"")</f>
        <v/>
      </c>
      <c r="ES1164" s="7" t="str">
        <f>+IFERROR(VLOOKUP(EP1164,Auxiliar!$A:$C,3,0),"")</f>
        <v/>
      </c>
      <c r="EU1164" s="1"/>
      <c r="EV1164" s="12"/>
      <c r="EW1164" s="6" t="str">
        <f>+IFERROR(VALUE(RIGHT(Tabla26[[#This Row],[B2B]],6)),"")</f>
        <v/>
      </c>
      <c r="EX1164" s="6" t="str">
        <f>+IFERROR(VLOOKUP(EV1164,Auxiliar!$A:$C,2,0),"")</f>
        <v/>
      </c>
      <c r="EY1164" s="7" t="str">
        <f>+IFERROR(VLOOKUP(EV1164,Auxiliar!$A:$C,3,0),"")</f>
        <v/>
      </c>
      <c r="EZ1164" s="1"/>
      <c r="FA1164" s="12"/>
      <c r="FB1164" s="6" t="str">
        <f>+IFERROR(VALUE(RIGHT(Tabla27[[#This Row],[B2B]],6)),"")</f>
        <v/>
      </c>
      <c r="FC1164" s="6" t="str">
        <f>+IFERROR(VLOOKUP(FA1164,Auxiliar!$A:$C,2,0),"")</f>
        <v/>
      </c>
      <c r="FD1164" s="7" t="str">
        <f>+IFERROR(VLOOKUP(FA1164,Auxiliar!$A:$C,3,0),"")</f>
        <v/>
      </c>
      <c r="FE1164" s="1"/>
      <c r="FF1164" s="12"/>
      <c r="FG1164" s="6" t="str">
        <f>+IFERROR(VALUE(RIGHT(Tabla28[[#This Row],[B2B]],6)),"")</f>
        <v/>
      </c>
      <c r="FH1164" s="6" t="str">
        <f>+IFERROR(VLOOKUP(FF1164,Auxiliar!$A:$C,2,0),"")</f>
        <v/>
      </c>
      <c r="FI1164" s="7" t="str">
        <f>+IFERROR(VLOOKUP(FF1164,Auxiliar!$A:$C,3,0),"")</f>
        <v/>
      </c>
      <c r="FJ1164" s="1"/>
      <c r="FK1164" s="12"/>
      <c r="FL1164" s="6" t="str">
        <f>+IFERROR(VALUE(RIGHT(Tabla29[[#This Row],[B2B]],6)),"")</f>
        <v/>
      </c>
      <c r="FM1164" s="6" t="str">
        <f>+IFERROR(VLOOKUP(FK1164,Auxiliar!$A:$C,2,0),"")</f>
        <v/>
      </c>
      <c r="FN1164" s="7" t="str">
        <f>+IFERROR(VLOOKUP(FK1164,Auxiliar!$A:$C,3,0),"")</f>
        <v/>
      </c>
      <c r="FO1164" s="1"/>
      <c r="FP1164" s="12"/>
      <c r="FQ1164" s="6" t="str">
        <f>+IFERROR(VALUE(RIGHT(Tabla30[[#This Row],[B2B]],6)),"")</f>
        <v/>
      </c>
      <c r="FR1164" s="6" t="str">
        <f>+IFERROR(VLOOKUP(FP1164,Auxiliar!$A:$C,2,0),"")</f>
        <v/>
      </c>
      <c r="FS1164" s="7"/>
      <c r="FT1164" s="1"/>
      <c r="FU1164" s="12"/>
      <c r="FV1164" s="6" t="str">
        <f>+IFERROR(VALUE(RIGHT(Tabla31[[#This Row],[B2B]],6)),"")</f>
        <v/>
      </c>
      <c r="FW1164" s="6" t="str">
        <f>+IFERROR(VLOOKUP(FU1164,Auxiliar!$A:$C,2,0),"")</f>
        <v/>
      </c>
      <c r="FX1164" s="7" t="str">
        <f>+IFERROR(VLOOKUP(FU1164,Auxiliar!$A:$C,3,0),"")</f>
        <v/>
      </c>
      <c r="FY1164" s="1"/>
      <c r="FZ1164" s="12"/>
      <c r="GA1164" s="6" t="str">
        <f>+IFERROR(VALUE(RIGHT(Tabla32[[#This Row],[B2B]],6)),"")</f>
        <v/>
      </c>
      <c r="GB1164" s="6" t="str">
        <f>+IFERROR(VLOOKUP(FZ1164,Auxiliar!$A:$C,2,0),"")</f>
        <v/>
      </c>
      <c r="GC1164" s="7" t="str">
        <f>+IFERROR(VLOOKUP(FZ1164,Auxiliar!$A:$C,3,0),"")</f>
        <v/>
      </c>
      <c r="GD1164" s="1"/>
      <c r="GE1164" s="12"/>
      <c r="GF1164" s="6" t="str">
        <f>+IFERROR(VALUE(RIGHT(Tabla33[[#This Row],[B2B]],6)),"")</f>
        <v/>
      </c>
      <c r="GG1164" s="6" t="str">
        <f>+IFERROR(VLOOKUP(GE1164,Auxiliar!$A:$C,2,0),"")</f>
        <v/>
      </c>
      <c r="GH1164" s="7" t="str">
        <f>+IFERROR(VLOOKUP(GE1164,Auxiliar!$A:$C,3,0),"")</f>
        <v/>
      </c>
    </row>
    <row r="1165" spans="79:190" x14ac:dyDescent="0.25">
      <c r="CA1165" s="1">
        <v>11201</v>
      </c>
      <c r="CB1165" s="1" t="s">
        <v>35</v>
      </c>
      <c r="CC1165" s="6">
        <f>+IFERROR(VALUE(RIGHT(Tabla14[[#This Row],[B2B]],6)),"")</f>
        <v>11201</v>
      </c>
      <c r="CD1165" s="6" t="str">
        <f>+IFERROR(VLOOKUP(CB1165,Auxiliar!$A:$C,2,0),"")</f>
        <v>Corona 710cc</v>
      </c>
      <c r="CE1165" s="7" t="str">
        <f>+IFERROR(VLOOKUP(CB1165,Auxiliar!$A:$C,3,0),"")</f>
        <v>1b 10% | 85b 0%</v>
      </c>
      <c r="CM1165" s="1">
        <v>11246</v>
      </c>
      <c r="CN1165" s="1" t="s">
        <v>20</v>
      </c>
      <c r="CO1165" s="6">
        <v>11246</v>
      </c>
      <c r="CP1165" s="6" t="s">
        <v>20</v>
      </c>
      <c r="CQ1165" s="7" t="s">
        <v>21</v>
      </c>
      <c r="CY1165" s="1">
        <v>11246</v>
      </c>
      <c r="CZ1165" s="1" t="s">
        <v>16</v>
      </c>
      <c r="DA1165" s="6">
        <f>+IFERROR(VALUE(RIGHT(Tabla18[[#This Row],[B2B]],6)),"")</f>
        <v>11246</v>
      </c>
      <c r="DB1165" s="6" t="str">
        <f>+IFERROR(VLOOKUP(CZ1165,Auxiliar!$A:$C,2,0),"")</f>
        <v>PREMIUM</v>
      </c>
      <c r="DC1165" s="7" t="str">
        <f>+IFERROR(VLOOKUP(CZ1165,Auxiliar!$A:$C,3,0),"")</f>
        <v>0b 0% | 2b 2% | 5b 3,5% | 10b 5%</v>
      </c>
      <c r="DE1165" s="1">
        <v>11246</v>
      </c>
      <c r="DF1165" s="1" t="s">
        <v>19</v>
      </c>
      <c r="DG1165" s="6">
        <f>+IFERROR(VALUE(RIGHT(Tabla19[[#This Row],[B2B]],6)),"")</f>
        <v>11246</v>
      </c>
      <c r="DH1165" s="6" t="str">
        <f>+IFERROR(VLOOKUP(DF1165,Auxiliar!$A:$C,2,0),"")</f>
        <v>MICHELOB</v>
      </c>
      <c r="DI1165" s="7" t="str">
        <f>+IFERROR(VLOOKUP(DF1165,Auxiliar!$A:$C,3,0),"")</f>
        <v>1b 7% | 3b 22% | 8b 27%</v>
      </c>
      <c r="DK1165" s="1"/>
      <c r="DL1165" s="1"/>
      <c r="DM1165" s="6" t="str">
        <f>+IFERROR(VALUE(RIGHT(Tabla20[[#This Row],[B2B]],6)),"")</f>
        <v/>
      </c>
      <c r="DN1165" s="6" t="str">
        <f>+IFERROR(VLOOKUP(DL1165,Auxiliar!$A:$C,2,0),"")</f>
        <v/>
      </c>
      <c r="DO1165" s="7" t="str">
        <f>+IFERROR(VLOOKUP(DL1165,Auxiliar!$A:$C,3,0),"")</f>
        <v/>
      </c>
      <c r="DQ1165" s="1">
        <v>11164</v>
      </c>
      <c r="DR1165" s="12" t="s">
        <v>24</v>
      </c>
      <c r="DS1165" s="6">
        <f>+IFERROR(VALUE(RIGHT(Tabla21[[#This Row],[B2B]],6)),"")</f>
        <v>11164</v>
      </c>
      <c r="DT1165" s="6" t="str">
        <f>+IFERROR(VLOOKUP(DR1165,Auxiliar!$A:$C,2,0),"")</f>
        <v>CORONA PORRON</v>
      </c>
      <c r="DU1165" s="7" t="str">
        <f>+IFERROR(VLOOKUP(DR1165,Auxiliar!$A:$C,3,0),"")</f>
        <v>1b 5% | 20b 0%</v>
      </c>
      <c r="DW1165" s="1"/>
      <c r="DX1165" s="12"/>
      <c r="DY1165" s="6" t="str">
        <f>+IFERROR(VALUE(RIGHT(Tabla22[[#This Row],[B2B]],6)),"")</f>
        <v/>
      </c>
      <c r="DZ1165" s="6" t="str">
        <f>+IFERROR(VLOOKUP(DX1165,Auxiliar!$A:$C,2,0),"")</f>
        <v/>
      </c>
      <c r="EA1165" s="7" t="str">
        <f>+IFERROR(VLOOKUP(DX1165,Auxiliar!$A:$C,3,0),"")</f>
        <v/>
      </c>
      <c r="EC1165" s="1"/>
      <c r="ED1165" s="12"/>
      <c r="EE1165" s="6" t="str">
        <f>+IFERROR(VALUE(RIGHT(Tabla23[[#This Row],[B2B]],6)),"")</f>
        <v/>
      </c>
      <c r="EF1165" s="6" t="str">
        <f>+IFERROR(VLOOKUP(ED1165,Auxiliar!$A:$C,2,0),"")</f>
        <v/>
      </c>
      <c r="EG1165" s="7" t="str">
        <f>+IFERROR(VLOOKUP(ED1165,Auxiliar!$A:$C,3,0),"")</f>
        <v/>
      </c>
      <c r="EI1165" s="1"/>
      <c r="EJ1165" s="12"/>
      <c r="EK1165" s="6" t="str">
        <f>+IFERROR(VALUE(RIGHT(Tabla24[[#This Row],[B2B]],6)),"")</f>
        <v/>
      </c>
      <c r="EL1165" s="6" t="str">
        <f>+IFERROR(VLOOKUP(EJ1165,Auxiliar!$A:$C,2,0),"")</f>
        <v/>
      </c>
      <c r="EM1165" s="7" t="str">
        <f>+IFERROR(VLOOKUP(EJ1165,Auxiliar!$A:$C,3,0),"")</f>
        <v/>
      </c>
      <c r="EO1165" s="1"/>
      <c r="EP1165" s="12"/>
      <c r="EQ1165" s="6" t="str">
        <f>+IFERROR(VALUE(RIGHT(Tabla25[[#This Row],[B2B]],6)),"")</f>
        <v/>
      </c>
      <c r="ER1165" s="6" t="str">
        <f>+IFERROR(VLOOKUP(EP1165,Auxiliar!$A:$C,2,0),"")</f>
        <v/>
      </c>
      <c r="ES1165" s="7" t="str">
        <f>+IFERROR(VLOOKUP(EP1165,Auxiliar!$A:$C,3,0),"")</f>
        <v/>
      </c>
      <c r="EU1165" s="1"/>
      <c r="EV1165" s="12"/>
      <c r="EW1165" s="6" t="str">
        <f>+IFERROR(VALUE(RIGHT(Tabla26[[#This Row],[B2B]],6)),"")</f>
        <v/>
      </c>
      <c r="EX1165" s="6" t="str">
        <f>+IFERROR(VLOOKUP(EV1165,Auxiliar!$A:$C,2,0),"")</f>
        <v/>
      </c>
      <c r="EY1165" s="7" t="str">
        <f>+IFERROR(VLOOKUP(EV1165,Auxiliar!$A:$C,3,0),"")</f>
        <v/>
      </c>
      <c r="EZ1165" s="1"/>
      <c r="FA1165" s="12"/>
      <c r="FB1165" s="6" t="str">
        <f>+IFERROR(VALUE(RIGHT(Tabla27[[#This Row],[B2B]],6)),"")</f>
        <v/>
      </c>
      <c r="FC1165" s="6" t="str">
        <f>+IFERROR(VLOOKUP(FA1165,Auxiliar!$A:$C,2,0),"")</f>
        <v/>
      </c>
      <c r="FD1165" s="7" t="str">
        <f>+IFERROR(VLOOKUP(FA1165,Auxiliar!$A:$C,3,0),"")</f>
        <v/>
      </c>
      <c r="FE1165" s="1"/>
      <c r="FF1165" s="12"/>
      <c r="FG1165" s="6" t="str">
        <f>+IFERROR(VALUE(RIGHT(Tabla28[[#This Row],[B2B]],6)),"")</f>
        <v/>
      </c>
      <c r="FH1165" s="6" t="str">
        <f>+IFERROR(VLOOKUP(FF1165,Auxiliar!$A:$C,2,0),"")</f>
        <v/>
      </c>
      <c r="FI1165" s="7" t="str">
        <f>+IFERROR(VLOOKUP(FF1165,Auxiliar!$A:$C,3,0),"")</f>
        <v/>
      </c>
      <c r="FJ1165" s="1"/>
      <c r="FK1165" s="12"/>
      <c r="FL1165" s="6" t="str">
        <f>+IFERROR(VALUE(RIGHT(Tabla29[[#This Row],[B2B]],6)),"")</f>
        <v/>
      </c>
      <c r="FM1165" s="6" t="str">
        <f>+IFERROR(VLOOKUP(FK1165,Auxiliar!$A:$C,2,0),"")</f>
        <v/>
      </c>
      <c r="FN1165" s="7" t="str">
        <f>+IFERROR(VLOOKUP(FK1165,Auxiliar!$A:$C,3,0),"")</f>
        <v/>
      </c>
      <c r="FO1165" s="1"/>
      <c r="FP1165" s="12"/>
      <c r="FQ1165" s="6" t="str">
        <f>+IFERROR(VALUE(RIGHT(Tabla30[[#This Row],[B2B]],6)),"")</f>
        <v/>
      </c>
      <c r="FR1165" s="6" t="str">
        <f>+IFERROR(VLOOKUP(FP1165,Auxiliar!$A:$C,2,0),"")</f>
        <v/>
      </c>
      <c r="FS1165" s="7"/>
      <c r="FT1165" s="1"/>
      <c r="FU1165" s="12"/>
      <c r="FV1165" s="6" t="str">
        <f>+IFERROR(VALUE(RIGHT(Tabla31[[#This Row],[B2B]],6)),"")</f>
        <v/>
      </c>
      <c r="FW1165" s="6" t="str">
        <f>+IFERROR(VLOOKUP(FU1165,Auxiliar!$A:$C,2,0),"")</f>
        <v/>
      </c>
      <c r="FX1165" s="7" t="str">
        <f>+IFERROR(VLOOKUP(FU1165,Auxiliar!$A:$C,3,0),"")</f>
        <v/>
      </c>
      <c r="FY1165" s="1"/>
      <c r="FZ1165" s="12"/>
      <c r="GA1165" s="6" t="str">
        <f>+IFERROR(VALUE(RIGHT(Tabla32[[#This Row],[B2B]],6)),"")</f>
        <v/>
      </c>
      <c r="GB1165" s="6" t="str">
        <f>+IFERROR(VLOOKUP(FZ1165,Auxiliar!$A:$C,2,0),"")</f>
        <v/>
      </c>
      <c r="GC1165" s="7" t="str">
        <f>+IFERROR(VLOOKUP(FZ1165,Auxiliar!$A:$C,3,0),"")</f>
        <v/>
      </c>
      <c r="GD1165" s="1"/>
      <c r="GE1165" s="12"/>
      <c r="GF1165" s="6" t="str">
        <f>+IFERROR(VALUE(RIGHT(Tabla33[[#This Row],[B2B]],6)),"")</f>
        <v/>
      </c>
      <c r="GG1165" s="6" t="str">
        <f>+IFERROR(VLOOKUP(GE1165,Auxiliar!$A:$C,2,0),"")</f>
        <v/>
      </c>
      <c r="GH1165" s="7" t="str">
        <f>+IFERROR(VLOOKUP(GE1165,Auxiliar!$A:$C,3,0),"")</f>
        <v/>
      </c>
    </row>
    <row r="1166" spans="79:190" x14ac:dyDescent="0.25">
      <c r="CA1166" s="1">
        <v>11210</v>
      </c>
      <c r="CB1166" s="1" t="s">
        <v>35</v>
      </c>
      <c r="CC1166" s="6">
        <f>+IFERROR(VALUE(RIGHT(Tabla14[[#This Row],[B2B]],6)),"")</f>
        <v>11210</v>
      </c>
      <c r="CD1166" s="6" t="str">
        <f>+IFERROR(VLOOKUP(CB1166,Auxiliar!$A:$C,2,0),"")</f>
        <v>Corona 710cc</v>
      </c>
      <c r="CE1166" s="7" t="str">
        <f>+IFERROR(VLOOKUP(CB1166,Auxiliar!$A:$C,3,0),"")</f>
        <v>1b 10% | 85b 0%</v>
      </c>
      <c r="CM1166" s="1">
        <v>11250</v>
      </c>
      <c r="CN1166" s="1" t="s">
        <v>20</v>
      </c>
      <c r="CO1166" s="6">
        <v>11250</v>
      </c>
      <c r="CP1166" s="6" t="s">
        <v>20</v>
      </c>
      <c r="CQ1166" s="7" t="s">
        <v>21</v>
      </c>
      <c r="CY1166" s="1">
        <v>11250</v>
      </c>
      <c r="CZ1166" s="1" t="s">
        <v>16</v>
      </c>
      <c r="DA1166" s="6">
        <f>+IFERROR(VALUE(RIGHT(Tabla18[[#This Row],[B2B]],6)),"")</f>
        <v>11250</v>
      </c>
      <c r="DB1166" s="6" t="str">
        <f>+IFERROR(VLOOKUP(CZ1166,Auxiliar!$A:$C,2,0),"")</f>
        <v>PREMIUM</v>
      </c>
      <c r="DC1166" s="7" t="str">
        <f>+IFERROR(VLOOKUP(CZ1166,Auxiliar!$A:$C,3,0),"")</f>
        <v>0b 0% | 2b 2% | 5b 3,5% | 10b 5%</v>
      </c>
      <c r="DE1166" s="1">
        <v>11250</v>
      </c>
      <c r="DF1166" s="1" t="s">
        <v>19</v>
      </c>
      <c r="DG1166" s="6">
        <f>+IFERROR(VALUE(RIGHT(Tabla19[[#This Row],[B2B]],6)),"")</f>
        <v>11250</v>
      </c>
      <c r="DH1166" s="6" t="str">
        <f>+IFERROR(VLOOKUP(DF1166,Auxiliar!$A:$C,2,0),"")</f>
        <v>MICHELOB</v>
      </c>
      <c r="DI1166" s="7" t="str">
        <f>+IFERROR(VLOOKUP(DF1166,Auxiliar!$A:$C,3,0),"")</f>
        <v>1b 7% | 3b 22% | 8b 27%</v>
      </c>
      <c r="DK1166" s="1"/>
      <c r="DL1166" s="1"/>
      <c r="DM1166" s="6" t="str">
        <f>+IFERROR(VALUE(RIGHT(Tabla20[[#This Row],[B2B]],6)),"")</f>
        <v/>
      </c>
      <c r="DN1166" s="6" t="str">
        <f>+IFERROR(VLOOKUP(DL1166,Auxiliar!$A:$C,2,0),"")</f>
        <v/>
      </c>
      <c r="DO1166" s="7" t="str">
        <f>+IFERROR(VLOOKUP(DL1166,Auxiliar!$A:$C,3,0),"")</f>
        <v/>
      </c>
      <c r="DQ1166" s="1">
        <v>11185</v>
      </c>
      <c r="DR1166" s="12" t="s">
        <v>24</v>
      </c>
      <c r="DS1166" s="6">
        <f>+IFERROR(VALUE(RIGHT(Tabla21[[#This Row],[B2B]],6)),"")</f>
        <v>11185</v>
      </c>
      <c r="DT1166" s="6" t="str">
        <f>+IFERROR(VLOOKUP(DR1166,Auxiliar!$A:$C,2,0),"")</f>
        <v>CORONA PORRON</v>
      </c>
      <c r="DU1166" s="7" t="str">
        <f>+IFERROR(VLOOKUP(DR1166,Auxiliar!$A:$C,3,0),"")</f>
        <v>1b 5% | 20b 0%</v>
      </c>
      <c r="DW1166" s="1"/>
      <c r="DX1166" s="12"/>
      <c r="DY1166" s="6" t="str">
        <f>+IFERROR(VALUE(RIGHT(Tabla22[[#This Row],[B2B]],6)),"")</f>
        <v/>
      </c>
      <c r="DZ1166" s="6" t="str">
        <f>+IFERROR(VLOOKUP(DX1166,Auxiliar!$A:$C,2,0),"")</f>
        <v/>
      </c>
      <c r="EA1166" s="7" t="str">
        <f>+IFERROR(VLOOKUP(DX1166,Auxiliar!$A:$C,3,0),"")</f>
        <v/>
      </c>
      <c r="EC1166" s="1"/>
      <c r="ED1166" s="12"/>
      <c r="EE1166" s="6" t="str">
        <f>+IFERROR(VALUE(RIGHT(Tabla23[[#This Row],[B2B]],6)),"")</f>
        <v/>
      </c>
      <c r="EF1166" s="6" t="str">
        <f>+IFERROR(VLOOKUP(ED1166,Auxiliar!$A:$C,2,0),"")</f>
        <v/>
      </c>
      <c r="EG1166" s="7" t="str">
        <f>+IFERROR(VLOOKUP(ED1166,Auxiliar!$A:$C,3,0),"")</f>
        <v/>
      </c>
      <c r="EI1166" s="1"/>
      <c r="EJ1166" s="12"/>
      <c r="EK1166" s="6" t="str">
        <f>+IFERROR(VALUE(RIGHT(Tabla24[[#This Row],[B2B]],6)),"")</f>
        <v/>
      </c>
      <c r="EL1166" s="6" t="str">
        <f>+IFERROR(VLOOKUP(EJ1166,Auxiliar!$A:$C,2,0),"")</f>
        <v/>
      </c>
      <c r="EM1166" s="7" t="str">
        <f>+IFERROR(VLOOKUP(EJ1166,Auxiliar!$A:$C,3,0),"")</f>
        <v/>
      </c>
      <c r="EO1166" s="1"/>
      <c r="EP1166" s="12"/>
      <c r="EQ1166" s="6" t="str">
        <f>+IFERROR(VALUE(RIGHT(Tabla25[[#This Row],[B2B]],6)),"")</f>
        <v/>
      </c>
      <c r="ER1166" s="6" t="str">
        <f>+IFERROR(VLOOKUP(EP1166,Auxiliar!$A:$C,2,0),"")</f>
        <v/>
      </c>
      <c r="ES1166" s="7" t="str">
        <f>+IFERROR(VLOOKUP(EP1166,Auxiliar!$A:$C,3,0),"")</f>
        <v/>
      </c>
      <c r="EU1166" s="1"/>
      <c r="EV1166" s="12"/>
      <c r="EW1166" s="6" t="str">
        <f>+IFERROR(VALUE(RIGHT(Tabla26[[#This Row],[B2B]],6)),"")</f>
        <v/>
      </c>
      <c r="EX1166" s="6" t="str">
        <f>+IFERROR(VLOOKUP(EV1166,Auxiliar!$A:$C,2,0),"")</f>
        <v/>
      </c>
      <c r="EY1166" s="7" t="str">
        <f>+IFERROR(VLOOKUP(EV1166,Auxiliar!$A:$C,3,0),"")</f>
        <v/>
      </c>
      <c r="EZ1166" s="1"/>
      <c r="FA1166" s="12"/>
      <c r="FB1166" s="6" t="str">
        <f>+IFERROR(VALUE(RIGHT(Tabla27[[#This Row],[B2B]],6)),"")</f>
        <v/>
      </c>
      <c r="FC1166" s="6" t="str">
        <f>+IFERROR(VLOOKUP(FA1166,Auxiliar!$A:$C,2,0),"")</f>
        <v/>
      </c>
      <c r="FD1166" s="7" t="str">
        <f>+IFERROR(VLOOKUP(FA1166,Auxiliar!$A:$C,3,0),"")</f>
        <v/>
      </c>
      <c r="FE1166" s="1"/>
      <c r="FF1166" s="12"/>
      <c r="FG1166" s="6" t="str">
        <f>+IFERROR(VALUE(RIGHT(Tabla28[[#This Row],[B2B]],6)),"")</f>
        <v/>
      </c>
      <c r="FH1166" s="6" t="str">
        <f>+IFERROR(VLOOKUP(FF1166,Auxiliar!$A:$C,2,0),"")</f>
        <v/>
      </c>
      <c r="FI1166" s="7" t="str">
        <f>+IFERROR(VLOOKUP(FF1166,Auxiliar!$A:$C,3,0),"")</f>
        <v/>
      </c>
      <c r="FJ1166" s="1"/>
      <c r="FK1166" s="12"/>
      <c r="FL1166" s="6" t="str">
        <f>+IFERROR(VALUE(RIGHT(Tabla29[[#This Row],[B2B]],6)),"")</f>
        <v/>
      </c>
      <c r="FM1166" s="6" t="str">
        <f>+IFERROR(VLOOKUP(FK1166,Auxiliar!$A:$C,2,0),"")</f>
        <v/>
      </c>
      <c r="FN1166" s="7" t="str">
        <f>+IFERROR(VLOOKUP(FK1166,Auxiliar!$A:$C,3,0),"")</f>
        <v/>
      </c>
      <c r="FO1166" s="1"/>
      <c r="FP1166" s="12"/>
      <c r="FQ1166" s="6" t="str">
        <f>+IFERROR(VALUE(RIGHT(Tabla30[[#This Row],[B2B]],6)),"")</f>
        <v/>
      </c>
      <c r="FR1166" s="6" t="str">
        <f>+IFERROR(VLOOKUP(FP1166,Auxiliar!$A:$C,2,0),"")</f>
        <v/>
      </c>
      <c r="FS1166" s="7"/>
      <c r="FT1166" s="1"/>
      <c r="FU1166" s="12"/>
      <c r="FV1166" s="6" t="str">
        <f>+IFERROR(VALUE(RIGHT(Tabla31[[#This Row],[B2B]],6)),"")</f>
        <v/>
      </c>
      <c r="FW1166" s="6" t="str">
        <f>+IFERROR(VLOOKUP(FU1166,Auxiliar!$A:$C,2,0),"")</f>
        <v/>
      </c>
      <c r="FX1166" s="7" t="str">
        <f>+IFERROR(VLOOKUP(FU1166,Auxiliar!$A:$C,3,0),"")</f>
        <v/>
      </c>
      <c r="FY1166" s="1"/>
      <c r="FZ1166" s="12"/>
      <c r="GA1166" s="6" t="str">
        <f>+IFERROR(VALUE(RIGHT(Tabla32[[#This Row],[B2B]],6)),"")</f>
        <v/>
      </c>
      <c r="GB1166" s="6" t="str">
        <f>+IFERROR(VLOOKUP(FZ1166,Auxiliar!$A:$C,2,0),"")</f>
        <v/>
      </c>
      <c r="GC1166" s="7" t="str">
        <f>+IFERROR(VLOOKUP(FZ1166,Auxiliar!$A:$C,3,0),"")</f>
        <v/>
      </c>
      <c r="GD1166" s="1"/>
      <c r="GE1166" s="12"/>
      <c r="GF1166" s="6" t="str">
        <f>+IFERROR(VALUE(RIGHT(Tabla33[[#This Row],[B2B]],6)),"")</f>
        <v/>
      </c>
      <c r="GG1166" s="6" t="str">
        <f>+IFERROR(VLOOKUP(GE1166,Auxiliar!$A:$C,2,0),"")</f>
        <v/>
      </c>
      <c r="GH1166" s="7" t="str">
        <f>+IFERROR(VLOOKUP(GE1166,Auxiliar!$A:$C,3,0),"")</f>
        <v/>
      </c>
    </row>
    <row r="1167" spans="79:190" x14ac:dyDescent="0.25">
      <c r="CA1167" s="1">
        <v>11219</v>
      </c>
      <c r="CB1167" s="1" t="s">
        <v>35</v>
      </c>
      <c r="CC1167" s="6">
        <f>+IFERROR(VALUE(RIGHT(Tabla14[[#This Row],[B2B]],6)),"")</f>
        <v>11219</v>
      </c>
      <c r="CD1167" s="6" t="str">
        <f>+IFERROR(VLOOKUP(CB1167,Auxiliar!$A:$C,2,0),"")</f>
        <v>Corona 710cc</v>
      </c>
      <c r="CE1167" s="7" t="str">
        <f>+IFERROR(VLOOKUP(CB1167,Auxiliar!$A:$C,3,0),"")</f>
        <v>1b 10% | 85b 0%</v>
      </c>
      <c r="CM1167" s="1">
        <v>11254</v>
      </c>
      <c r="CN1167" s="1" t="s">
        <v>20</v>
      </c>
      <c r="CO1167" s="6">
        <v>11254</v>
      </c>
      <c r="CP1167" s="6" t="s">
        <v>20</v>
      </c>
      <c r="CQ1167" s="7" t="s">
        <v>21</v>
      </c>
      <c r="CY1167" s="1">
        <v>11254</v>
      </c>
      <c r="CZ1167" s="1" t="s">
        <v>16</v>
      </c>
      <c r="DA1167" s="6">
        <f>+IFERROR(VALUE(RIGHT(Tabla18[[#This Row],[B2B]],6)),"")</f>
        <v>11254</v>
      </c>
      <c r="DB1167" s="6" t="str">
        <f>+IFERROR(VLOOKUP(CZ1167,Auxiliar!$A:$C,2,0),"")</f>
        <v>PREMIUM</v>
      </c>
      <c r="DC1167" s="7" t="str">
        <f>+IFERROR(VLOOKUP(CZ1167,Auxiliar!$A:$C,3,0),"")</f>
        <v>0b 0% | 2b 2% | 5b 3,5% | 10b 5%</v>
      </c>
      <c r="DE1167" s="1">
        <v>11254</v>
      </c>
      <c r="DF1167" s="1" t="s">
        <v>19</v>
      </c>
      <c r="DG1167" s="6">
        <f>+IFERROR(VALUE(RIGHT(Tabla19[[#This Row],[B2B]],6)),"")</f>
        <v>11254</v>
      </c>
      <c r="DH1167" s="6" t="str">
        <f>+IFERROR(VLOOKUP(DF1167,Auxiliar!$A:$C,2,0),"")</f>
        <v>MICHELOB</v>
      </c>
      <c r="DI1167" s="7" t="str">
        <f>+IFERROR(VLOOKUP(DF1167,Auxiliar!$A:$C,3,0),"")</f>
        <v>1b 7% | 3b 22% | 8b 27%</v>
      </c>
      <c r="DK1167" s="1"/>
      <c r="DL1167" s="1"/>
      <c r="DM1167" s="6" t="str">
        <f>+IFERROR(VALUE(RIGHT(Tabla20[[#This Row],[B2B]],6)),"")</f>
        <v/>
      </c>
      <c r="DN1167" s="6" t="str">
        <f>+IFERROR(VLOOKUP(DL1167,Auxiliar!$A:$C,2,0),"")</f>
        <v/>
      </c>
      <c r="DO1167" s="7" t="str">
        <f>+IFERROR(VLOOKUP(DL1167,Auxiliar!$A:$C,3,0),"")</f>
        <v/>
      </c>
      <c r="DQ1167" s="1">
        <v>11201</v>
      </c>
      <c r="DR1167" s="12" t="s">
        <v>24</v>
      </c>
      <c r="DS1167" s="6">
        <f>+IFERROR(VALUE(RIGHT(Tabla21[[#This Row],[B2B]],6)),"")</f>
        <v>11201</v>
      </c>
      <c r="DT1167" s="6" t="str">
        <f>+IFERROR(VLOOKUP(DR1167,Auxiliar!$A:$C,2,0),"")</f>
        <v>CORONA PORRON</v>
      </c>
      <c r="DU1167" s="7" t="str">
        <f>+IFERROR(VLOOKUP(DR1167,Auxiliar!$A:$C,3,0),"")</f>
        <v>1b 5% | 20b 0%</v>
      </c>
      <c r="DW1167" s="1"/>
      <c r="DX1167" s="12"/>
      <c r="DY1167" s="6" t="str">
        <f>+IFERROR(VALUE(RIGHT(Tabla22[[#This Row],[B2B]],6)),"")</f>
        <v/>
      </c>
      <c r="DZ1167" s="6" t="str">
        <f>+IFERROR(VLOOKUP(DX1167,Auxiliar!$A:$C,2,0),"")</f>
        <v/>
      </c>
      <c r="EA1167" s="7" t="str">
        <f>+IFERROR(VLOOKUP(DX1167,Auxiliar!$A:$C,3,0),"")</f>
        <v/>
      </c>
      <c r="EC1167" s="1"/>
      <c r="ED1167" s="12"/>
      <c r="EE1167" s="6" t="str">
        <f>+IFERROR(VALUE(RIGHT(Tabla23[[#This Row],[B2B]],6)),"")</f>
        <v/>
      </c>
      <c r="EF1167" s="6" t="str">
        <f>+IFERROR(VLOOKUP(ED1167,Auxiliar!$A:$C,2,0),"")</f>
        <v/>
      </c>
      <c r="EG1167" s="7" t="str">
        <f>+IFERROR(VLOOKUP(ED1167,Auxiliar!$A:$C,3,0),"")</f>
        <v/>
      </c>
      <c r="EI1167" s="1"/>
      <c r="EJ1167" s="12"/>
      <c r="EK1167" s="6" t="str">
        <f>+IFERROR(VALUE(RIGHT(Tabla24[[#This Row],[B2B]],6)),"")</f>
        <v/>
      </c>
      <c r="EL1167" s="6" t="str">
        <f>+IFERROR(VLOOKUP(EJ1167,Auxiliar!$A:$C,2,0),"")</f>
        <v/>
      </c>
      <c r="EM1167" s="7" t="str">
        <f>+IFERROR(VLOOKUP(EJ1167,Auxiliar!$A:$C,3,0),"")</f>
        <v/>
      </c>
      <c r="EO1167" s="1"/>
      <c r="EP1167" s="12"/>
      <c r="EQ1167" s="6" t="str">
        <f>+IFERROR(VALUE(RIGHT(Tabla25[[#This Row],[B2B]],6)),"")</f>
        <v/>
      </c>
      <c r="ER1167" s="6" t="str">
        <f>+IFERROR(VLOOKUP(EP1167,Auxiliar!$A:$C,2,0),"")</f>
        <v/>
      </c>
      <c r="ES1167" s="7" t="str">
        <f>+IFERROR(VLOOKUP(EP1167,Auxiliar!$A:$C,3,0),"")</f>
        <v/>
      </c>
      <c r="EU1167" s="1"/>
      <c r="EV1167" s="12"/>
      <c r="EW1167" s="6" t="str">
        <f>+IFERROR(VALUE(RIGHT(Tabla26[[#This Row],[B2B]],6)),"")</f>
        <v/>
      </c>
      <c r="EX1167" s="6" t="str">
        <f>+IFERROR(VLOOKUP(EV1167,Auxiliar!$A:$C,2,0),"")</f>
        <v/>
      </c>
      <c r="EY1167" s="7" t="str">
        <f>+IFERROR(VLOOKUP(EV1167,Auxiliar!$A:$C,3,0),"")</f>
        <v/>
      </c>
      <c r="EZ1167" s="1"/>
      <c r="FA1167" s="12"/>
      <c r="FB1167" s="6" t="str">
        <f>+IFERROR(VALUE(RIGHT(Tabla27[[#This Row],[B2B]],6)),"")</f>
        <v/>
      </c>
      <c r="FC1167" s="6" t="str">
        <f>+IFERROR(VLOOKUP(FA1167,Auxiliar!$A:$C,2,0),"")</f>
        <v/>
      </c>
      <c r="FD1167" s="7" t="str">
        <f>+IFERROR(VLOOKUP(FA1167,Auxiliar!$A:$C,3,0),"")</f>
        <v/>
      </c>
      <c r="FE1167" s="1"/>
      <c r="FF1167" s="12"/>
      <c r="FG1167" s="6" t="str">
        <f>+IFERROR(VALUE(RIGHT(Tabla28[[#This Row],[B2B]],6)),"")</f>
        <v/>
      </c>
      <c r="FH1167" s="6" t="str">
        <f>+IFERROR(VLOOKUP(FF1167,Auxiliar!$A:$C,2,0),"")</f>
        <v/>
      </c>
      <c r="FI1167" s="7" t="str">
        <f>+IFERROR(VLOOKUP(FF1167,Auxiliar!$A:$C,3,0),"")</f>
        <v/>
      </c>
      <c r="FJ1167" s="1"/>
      <c r="FK1167" s="12"/>
      <c r="FL1167" s="6" t="str">
        <f>+IFERROR(VALUE(RIGHT(Tabla29[[#This Row],[B2B]],6)),"")</f>
        <v/>
      </c>
      <c r="FM1167" s="6" t="str">
        <f>+IFERROR(VLOOKUP(FK1167,Auxiliar!$A:$C,2,0),"")</f>
        <v/>
      </c>
      <c r="FN1167" s="7" t="str">
        <f>+IFERROR(VLOOKUP(FK1167,Auxiliar!$A:$C,3,0),"")</f>
        <v/>
      </c>
      <c r="FO1167" s="1"/>
      <c r="FP1167" s="12"/>
      <c r="FQ1167" s="6" t="str">
        <f>+IFERROR(VALUE(RIGHT(Tabla30[[#This Row],[B2B]],6)),"")</f>
        <v/>
      </c>
      <c r="FR1167" s="6" t="str">
        <f>+IFERROR(VLOOKUP(FP1167,Auxiliar!$A:$C,2,0),"")</f>
        <v/>
      </c>
      <c r="FS1167" s="7"/>
      <c r="FT1167" s="1"/>
      <c r="FU1167" s="12"/>
      <c r="FV1167" s="6" t="str">
        <f>+IFERROR(VALUE(RIGHT(Tabla31[[#This Row],[B2B]],6)),"")</f>
        <v/>
      </c>
      <c r="FW1167" s="6" t="str">
        <f>+IFERROR(VLOOKUP(FU1167,Auxiliar!$A:$C,2,0),"")</f>
        <v/>
      </c>
      <c r="FX1167" s="7" t="str">
        <f>+IFERROR(VLOOKUP(FU1167,Auxiliar!$A:$C,3,0),"")</f>
        <v/>
      </c>
      <c r="FY1167" s="1"/>
      <c r="FZ1167" s="12"/>
      <c r="GA1167" s="6" t="str">
        <f>+IFERROR(VALUE(RIGHT(Tabla32[[#This Row],[B2B]],6)),"")</f>
        <v/>
      </c>
      <c r="GB1167" s="6" t="str">
        <f>+IFERROR(VLOOKUP(FZ1167,Auxiliar!$A:$C,2,0),"")</f>
        <v/>
      </c>
      <c r="GC1167" s="7" t="str">
        <f>+IFERROR(VLOOKUP(FZ1167,Auxiliar!$A:$C,3,0),"")</f>
        <v/>
      </c>
      <c r="GD1167" s="1"/>
      <c r="GE1167" s="12"/>
      <c r="GF1167" s="6" t="str">
        <f>+IFERROR(VALUE(RIGHT(Tabla33[[#This Row],[B2B]],6)),"")</f>
        <v/>
      </c>
      <c r="GG1167" s="6" t="str">
        <f>+IFERROR(VLOOKUP(GE1167,Auxiliar!$A:$C,2,0),"")</f>
        <v/>
      </c>
      <c r="GH1167" s="7" t="str">
        <f>+IFERROR(VLOOKUP(GE1167,Auxiliar!$A:$C,3,0),"")</f>
        <v/>
      </c>
    </row>
    <row r="1168" spans="79:190" x14ac:dyDescent="0.25">
      <c r="CA1168" s="1">
        <v>11226</v>
      </c>
      <c r="CB1168" s="1" t="s">
        <v>35</v>
      </c>
      <c r="CC1168" s="6">
        <f>+IFERROR(VALUE(RIGHT(Tabla14[[#This Row],[B2B]],6)),"")</f>
        <v>11226</v>
      </c>
      <c r="CD1168" s="6" t="str">
        <f>+IFERROR(VLOOKUP(CB1168,Auxiliar!$A:$C,2,0),"")</f>
        <v>Corona 710cc</v>
      </c>
      <c r="CE1168" s="7" t="str">
        <f>+IFERROR(VLOOKUP(CB1168,Auxiliar!$A:$C,3,0),"")</f>
        <v>1b 10% | 85b 0%</v>
      </c>
      <c r="CM1168" s="1">
        <v>11257</v>
      </c>
      <c r="CN1168" s="1" t="s">
        <v>20</v>
      </c>
      <c r="CO1168" s="6">
        <v>11257</v>
      </c>
      <c r="CP1168" s="6" t="s">
        <v>20</v>
      </c>
      <c r="CQ1168" s="7" t="s">
        <v>21</v>
      </c>
      <c r="CY1168" s="1">
        <v>11257</v>
      </c>
      <c r="CZ1168" s="1" t="s">
        <v>16</v>
      </c>
      <c r="DA1168" s="6">
        <f>+IFERROR(VALUE(RIGHT(Tabla18[[#This Row],[B2B]],6)),"")</f>
        <v>11257</v>
      </c>
      <c r="DB1168" s="6" t="str">
        <f>+IFERROR(VLOOKUP(CZ1168,Auxiliar!$A:$C,2,0),"")</f>
        <v>PREMIUM</v>
      </c>
      <c r="DC1168" s="7" t="str">
        <f>+IFERROR(VLOOKUP(CZ1168,Auxiliar!$A:$C,3,0),"")</f>
        <v>0b 0% | 2b 2% | 5b 3,5% | 10b 5%</v>
      </c>
      <c r="DE1168" s="1">
        <v>11257</v>
      </c>
      <c r="DF1168" s="1" t="s">
        <v>19</v>
      </c>
      <c r="DG1168" s="6">
        <f>+IFERROR(VALUE(RIGHT(Tabla19[[#This Row],[B2B]],6)),"")</f>
        <v>11257</v>
      </c>
      <c r="DH1168" s="6" t="str">
        <f>+IFERROR(VLOOKUP(DF1168,Auxiliar!$A:$C,2,0),"")</f>
        <v>MICHELOB</v>
      </c>
      <c r="DI1168" s="7" t="str">
        <f>+IFERROR(VLOOKUP(DF1168,Auxiliar!$A:$C,3,0),"")</f>
        <v>1b 7% | 3b 22% | 8b 27%</v>
      </c>
      <c r="DK1168" s="1"/>
      <c r="DL1168" s="1"/>
      <c r="DM1168" s="6" t="str">
        <f>+IFERROR(VALUE(RIGHT(Tabla20[[#This Row],[B2B]],6)),"")</f>
        <v/>
      </c>
      <c r="DN1168" s="6" t="str">
        <f>+IFERROR(VLOOKUP(DL1168,Auxiliar!$A:$C,2,0),"")</f>
        <v/>
      </c>
      <c r="DO1168" s="7" t="str">
        <f>+IFERROR(VLOOKUP(DL1168,Auxiliar!$A:$C,3,0),"")</f>
        <v/>
      </c>
      <c r="DQ1168" s="1">
        <v>11210</v>
      </c>
      <c r="DR1168" s="12" t="s">
        <v>24</v>
      </c>
      <c r="DS1168" s="6">
        <f>+IFERROR(VALUE(RIGHT(Tabla21[[#This Row],[B2B]],6)),"")</f>
        <v>11210</v>
      </c>
      <c r="DT1168" s="6" t="str">
        <f>+IFERROR(VLOOKUP(DR1168,Auxiliar!$A:$C,2,0),"")</f>
        <v>CORONA PORRON</v>
      </c>
      <c r="DU1168" s="7" t="str">
        <f>+IFERROR(VLOOKUP(DR1168,Auxiliar!$A:$C,3,0),"")</f>
        <v>1b 5% | 20b 0%</v>
      </c>
      <c r="DW1168" s="1"/>
      <c r="DX1168" s="12"/>
      <c r="DY1168" s="6" t="str">
        <f>+IFERROR(VALUE(RIGHT(Tabla22[[#This Row],[B2B]],6)),"")</f>
        <v/>
      </c>
      <c r="DZ1168" s="6" t="str">
        <f>+IFERROR(VLOOKUP(DX1168,Auxiliar!$A:$C,2,0),"")</f>
        <v/>
      </c>
      <c r="EA1168" s="7" t="str">
        <f>+IFERROR(VLOOKUP(DX1168,Auxiliar!$A:$C,3,0),"")</f>
        <v/>
      </c>
      <c r="EC1168" s="1"/>
      <c r="ED1168" s="12"/>
      <c r="EE1168" s="6" t="str">
        <f>+IFERROR(VALUE(RIGHT(Tabla23[[#This Row],[B2B]],6)),"")</f>
        <v/>
      </c>
      <c r="EF1168" s="6" t="str">
        <f>+IFERROR(VLOOKUP(ED1168,Auxiliar!$A:$C,2,0),"")</f>
        <v/>
      </c>
      <c r="EG1168" s="7" t="str">
        <f>+IFERROR(VLOOKUP(ED1168,Auxiliar!$A:$C,3,0),"")</f>
        <v/>
      </c>
      <c r="EI1168" s="1"/>
      <c r="EJ1168" s="12"/>
      <c r="EK1168" s="6" t="str">
        <f>+IFERROR(VALUE(RIGHT(Tabla24[[#This Row],[B2B]],6)),"")</f>
        <v/>
      </c>
      <c r="EL1168" s="6" t="str">
        <f>+IFERROR(VLOOKUP(EJ1168,Auxiliar!$A:$C,2,0),"")</f>
        <v/>
      </c>
      <c r="EM1168" s="7" t="str">
        <f>+IFERROR(VLOOKUP(EJ1168,Auxiliar!$A:$C,3,0),"")</f>
        <v/>
      </c>
      <c r="EO1168" s="1"/>
      <c r="EP1168" s="12"/>
      <c r="EQ1168" s="6" t="str">
        <f>+IFERROR(VALUE(RIGHT(Tabla25[[#This Row],[B2B]],6)),"")</f>
        <v/>
      </c>
      <c r="ER1168" s="6" t="str">
        <f>+IFERROR(VLOOKUP(EP1168,Auxiliar!$A:$C,2,0),"")</f>
        <v/>
      </c>
      <c r="ES1168" s="7" t="str">
        <f>+IFERROR(VLOOKUP(EP1168,Auxiliar!$A:$C,3,0),"")</f>
        <v/>
      </c>
      <c r="EU1168" s="1"/>
      <c r="EV1168" s="12"/>
      <c r="EW1168" s="6" t="str">
        <f>+IFERROR(VALUE(RIGHT(Tabla26[[#This Row],[B2B]],6)),"")</f>
        <v/>
      </c>
      <c r="EX1168" s="6" t="str">
        <f>+IFERROR(VLOOKUP(EV1168,Auxiliar!$A:$C,2,0),"")</f>
        <v/>
      </c>
      <c r="EY1168" s="7" t="str">
        <f>+IFERROR(VLOOKUP(EV1168,Auxiliar!$A:$C,3,0),"")</f>
        <v/>
      </c>
      <c r="EZ1168" s="1"/>
      <c r="FA1168" s="12"/>
      <c r="FB1168" s="6" t="str">
        <f>+IFERROR(VALUE(RIGHT(Tabla27[[#This Row],[B2B]],6)),"")</f>
        <v/>
      </c>
      <c r="FC1168" s="6" t="str">
        <f>+IFERROR(VLOOKUP(FA1168,Auxiliar!$A:$C,2,0),"")</f>
        <v/>
      </c>
      <c r="FD1168" s="7" t="str">
        <f>+IFERROR(VLOOKUP(FA1168,Auxiliar!$A:$C,3,0),"")</f>
        <v/>
      </c>
      <c r="FE1168" s="1"/>
      <c r="FF1168" s="12"/>
      <c r="FG1168" s="6" t="str">
        <f>+IFERROR(VALUE(RIGHT(Tabla28[[#This Row],[B2B]],6)),"")</f>
        <v/>
      </c>
      <c r="FH1168" s="6" t="str">
        <f>+IFERROR(VLOOKUP(FF1168,Auxiliar!$A:$C,2,0),"")</f>
        <v/>
      </c>
      <c r="FI1168" s="7" t="str">
        <f>+IFERROR(VLOOKUP(FF1168,Auxiliar!$A:$C,3,0),"")</f>
        <v/>
      </c>
      <c r="FJ1168" s="1"/>
      <c r="FK1168" s="12"/>
      <c r="FL1168" s="6" t="str">
        <f>+IFERROR(VALUE(RIGHT(Tabla29[[#This Row],[B2B]],6)),"")</f>
        <v/>
      </c>
      <c r="FM1168" s="6" t="str">
        <f>+IFERROR(VLOOKUP(FK1168,Auxiliar!$A:$C,2,0),"")</f>
        <v/>
      </c>
      <c r="FN1168" s="7" t="str">
        <f>+IFERROR(VLOOKUP(FK1168,Auxiliar!$A:$C,3,0),"")</f>
        <v/>
      </c>
      <c r="FO1168" s="1"/>
      <c r="FP1168" s="12"/>
      <c r="FQ1168" s="6" t="str">
        <f>+IFERROR(VALUE(RIGHT(Tabla30[[#This Row],[B2B]],6)),"")</f>
        <v/>
      </c>
      <c r="FR1168" s="6" t="str">
        <f>+IFERROR(VLOOKUP(FP1168,Auxiliar!$A:$C,2,0),"")</f>
        <v/>
      </c>
      <c r="FS1168" s="7"/>
      <c r="FT1168" s="1"/>
      <c r="FU1168" s="12"/>
      <c r="FV1168" s="6" t="str">
        <f>+IFERROR(VALUE(RIGHT(Tabla31[[#This Row],[B2B]],6)),"")</f>
        <v/>
      </c>
      <c r="FW1168" s="6" t="str">
        <f>+IFERROR(VLOOKUP(FU1168,Auxiliar!$A:$C,2,0),"")</f>
        <v/>
      </c>
      <c r="FX1168" s="7" t="str">
        <f>+IFERROR(VLOOKUP(FU1168,Auxiliar!$A:$C,3,0),"")</f>
        <v/>
      </c>
      <c r="FY1168" s="1"/>
      <c r="FZ1168" s="12"/>
      <c r="GA1168" s="6" t="str">
        <f>+IFERROR(VALUE(RIGHT(Tabla32[[#This Row],[B2B]],6)),"")</f>
        <v/>
      </c>
      <c r="GB1168" s="6" t="str">
        <f>+IFERROR(VLOOKUP(FZ1168,Auxiliar!$A:$C,2,0),"")</f>
        <v/>
      </c>
      <c r="GC1168" s="7" t="str">
        <f>+IFERROR(VLOOKUP(FZ1168,Auxiliar!$A:$C,3,0),"")</f>
        <v/>
      </c>
      <c r="GD1168" s="1"/>
      <c r="GE1168" s="12"/>
      <c r="GF1168" s="6" t="str">
        <f>+IFERROR(VALUE(RIGHT(Tabla33[[#This Row],[B2B]],6)),"")</f>
        <v/>
      </c>
      <c r="GG1168" s="6" t="str">
        <f>+IFERROR(VLOOKUP(GE1168,Auxiliar!$A:$C,2,0),"")</f>
        <v/>
      </c>
      <c r="GH1168" s="7" t="str">
        <f>+IFERROR(VLOOKUP(GE1168,Auxiliar!$A:$C,3,0),"")</f>
        <v/>
      </c>
    </row>
    <row r="1169" spans="79:190" x14ac:dyDescent="0.25">
      <c r="CA1169" s="1">
        <v>11244</v>
      </c>
      <c r="CB1169" s="1" t="s">
        <v>35</v>
      </c>
      <c r="CC1169" s="6">
        <f>+IFERROR(VALUE(RIGHT(Tabla14[[#This Row],[B2B]],6)),"")</f>
        <v>11244</v>
      </c>
      <c r="CD1169" s="6" t="str">
        <f>+IFERROR(VLOOKUP(CB1169,Auxiliar!$A:$C,2,0),"")</f>
        <v>Corona 710cc</v>
      </c>
      <c r="CE1169" s="7" t="str">
        <f>+IFERROR(VLOOKUP(CB1169,Auxiliar!$A:$C,3,0),"")</f>
        <v>1b 10% | 85b 0%</v>
      </c>
      <c r="CM1169" s="1">
        <v>11264</v>
      </c>
      <c r="CN1169" s="1" t="s">
        <v>20</v>
      </c>
      <c r="CO1169" s="6">
        <v>11264</v>
      </c>
      <c r="CP1169" s="6" t="s">
        <v>20</v>
      </c>
      <c r="CQ1169" s="7" t="s">
        <v>21</v>
      </c>
      <c r="CY1169" s="1">
        <v>11264</v>
      </c>
      <c r="CZ1169" s="1" t="s">
        <v>16</v>
      </c>
      <c r="DA1169" s="6">
        <f>+IFERROR(VALUE(RIGHT(Tabla18[[#This Row],[B2B]],6)),"")</f>
        <v>11264</v>
      </c>
      <c r="DB1169" s="6" t="str">
        <f>+IFERROR(VLOOKUP(CZ1169,Auxiliar!$A:$C,2,0),"")</f>
        <v>PREMIUM</v>
      </c>
      <c r="DC1169" s="7" t="str">
        <f>+IFERROR(VLOOKUP(CZ1169,Auxiliar!$A:$C,3,0),"")</f>
        <v>0b 0% | 2b 2% | 5b 3,5% | 10b 5%</v>
      </c>
      <c r="DE1169" s="1">
        <v>11264</v>
      </c>
      <c r="DF1169" s="1" t="s">
        <v>19</v>
      </c>
      <c r="DG1169" s="6">
        <f>+IFERROR(VALUE(RIGHT(Tabla19[[#This Row],[B2B]],6)),"")</f>
        <v>11264</v>
      </c>
      <c r="DH1169" s="6" t="str">
        <f>+IFERROR(VLOOKUP(DF1169,Auxiliar!$A:$C,2,0),"")</f>
        <v>MICHELOB</v>
      </c>
      <c r="DI1169" s="7" t="str">
        <f>+IFERROR(VLOOKUP(DF1169,Auxiliar!$A:$C,3,0),"")</f>
        <v>1b 7% | 3b 22% | 8b 27%</v>
      </c>
      <c r="DK1169" s="1"/>
      <c r="DL1169" s="1"/>
      <c r="DM1169" s="6" t="str">
        <f>+IFERROR(VALUE(RIGHT(Tabla20[[#This Row],[B2B]],6)),"")</f>
        <v/>
      </c>
      <c r="DN1169" s="6" t="str">
        <f>+IFERROR(VLOOKUP(DL1169,Auxiliar!$A:$C,2,0),"")</f>
        <v/>
      </c>
      <c r="DO1169" s="7" t="str">
        <f>+IFERROR(VLOOKUP(DL1169,Auxiliar!$A:$C,3,0),"")</f>
        <v/>
      </c>
      <c r="DQ1169" s="1">
        <v>11219</v>
      </c>
      <c r="DR1169" s="12" t="s">
        <v>24</v>
      </c>
      <c r="DS1169" s="6">
        <f>+IFERROR(VALUE(RIGHT(Tabla21[[#This Row],[B2B]],6)),"")</f>
        <v>11219</v>
      </c>
      <c r="DT1169" s="6" t="str">
        <f>+IFERROR(VLOOKUP(DR1169,Auxiliar!$A:$C,2,0),"")</f>
        <v>CORONA PORRON</v>
      </c>
      <c r="DU1169" s="7" t="str">
        <f>+IFERROR(VLOOKUP(DR1169,Auxiliar!$A:$C,3,0),"")</f>
        <v>1b 5% | 20b 0%</v>
      </c>
      <c r="DW1169" s="1"/>
      <c r="DX1169" s="12"/>
      <c r="DY1169" s="6" t="str">
        <f>+IFERROR(VALUE(RIGHT(Tabla22[[#This Row],[B2B]],6)),"")</f>
        <v/>
      </c>
      <c r="DZ1169" s="6" t="str">
        <f>+IFERROR(VLOOKUP(DX1169,Auxiliar!$A:$C,2,0),"")</f>
        <v/>
      </c>
      <c r="EA1169" s="7" t="str">
        <f>+IFERROR(VLOOKUP(DX1169,Auxiliar!$A:$C,3,0),"")</f>
        <v/>
      </c>
      <c r="EC1169" s="1"/>
      <c r="ED1169" s="12"/>
      <c r="EE1169" s="6" t="str">
        <f>+IFERROR(VALUE(RIGHT(Tabla23[[#This Row],[B2B]],6)),"")</f>
        <v/>
      </c>
      <c r="EF1169" s="6" t="str">
        <f>+IFERROR(VLOOKUP(ED1169,Auxiliar!$A:$C,2,0),"")</f>
        <v/>
      </c>
      <c r="EG1169" s="7" t="str">
        <f>+IFERROR(VLOOKUP(ED1169,Auxiliar!$A:$C,3,0),"")</f>
        <v/>
      </c>
      <c r="EI1169" s="1"/>
      <c r="EJ1169" s="12"/>
      <c r="EK1169" s="6" t="str">
        <f>+IFERROR(VALUE(RIGHT(Tabla24[[#This Row],[B2B]],6)),"")</f>
        <v/>
      </c>
      <c r="EL1169" s="6" t="str">
        <f>+IFERROR(VLOOKUP(EJ1169,Auxiliar!$A:$C,2,0),"")</f>
        <v/>
      </c>
      <c r="EM1169" s="7" t="str">
        <f>+IFERROR(VLOOKUP(EJ1169,Auxiliar!$A:$C,3,0),"")</f>
        <v/>
      </c>
      <c r="EO1169" s="1"/>
      <c r="EP1169" s="12"/>
      <c r="EQ1169" s="6" t="str">
        <f>+IFERROR(VALUE(RIGHT(Tabla25[[#This Row],[B2B]],6)),"")</f>
        <v/>
      </c>
      <c r="ER1169" s="6" t="str">
        <f>+IFERROR(VLOOKUP(EP1169,Auxiliar!$A:$C,2,0),"")</f>
        <v/>
      </c>
      <c r="ES1169" s="7" t="str">
        <f>+IFERROR(VLOOKUP(EP1169,Auxiliar!$A:$C,3,0),"")</f>
        <v/>
      </c>
      <c r="EU1169" s="1"/>
      <c r="EV1169" s="12"/>
      <c r="EW1169" s="6" t="str">
        <f>+IFERROR(VALUE(RIGHT(Tabla26[[#This Row],[B2B]],6)),"")</f>
        <v/>
      </c>
      <c r="EX1169" s="6" t="str">
        <f>+IFERROR(VLOOKUP(EV1169,Auxiliar!$A:$C,2,0),"")</f>
        <v/>
      </c>
      <c r="EY1169" s="7" t="str">
        <f>+IFERROR(VLOOKUP(EV1169,Auxiliar!$A:$C,3,0),"")</f>
        <v/>
      </c>
      <c r="EZ1169" s="1"/>
      <c r="FA1169" s="12"/>
      <c r="FB1169" s="6" t="str">
        <f>+IFERROR(VALUE(RIGHT(Tabla27[[#This Row],[B2B]],6)),"")</f>
        <v/>
      </c>
      <c r="FC1169" s="6" t="str">
        <f>+IFERROR(VLOOKUP(FA1169,Auxiliar!$A:$C,2,0),"")</f>
        <v/>
      </c>
      <c r="FD1169" s="7" t="str">
        <f>+IFERROR(VLOOKUP(FA1169,Auxiliar!$A:$C,3,0),"")</f>
        <v/>
      </c>
      <c r="FE1169" s="1"/>
      <c r="FF1169" s="12"/>
      <c r="FG1169" s="6" t="str">
        <f>+IFERROR(VALUE(RIGHT(Tabla28[[#This Row],[B2B]],6)),"")</f>
        <v/>
      </c>
      <c r="FH1169" s="6" t="str">
        <f>+IFERROR(VLOOKUP(FF1169,Auxiliar!$A:$C,2,0),"")</f>
        <v/>
      </c>
      <c r="FI1169" s="7" t="str">
        <f>+IFERROR(VLOOKUP(FF1169,Auxiliar!$A:$C,3,0),"")</f>
        <v/>
      </c>
      <c r="FJ1169" s="1"/>
      <c r="FK1169" s="12"/>
      <c r="FL1169" s="6" t="str">
        <f>+IFERROR(VALUE(RIGHT(Tabla29[[#This Row],[B2B]],6)),"")</f>
        <v/>
      </c>
      <c r="FM1169" s="6" t="str">
        <f>+IFERROR(VLOOKUP(FK1169,Auxiliar!$A:$C,2,0),"")</f>
        <v/>
      </c>
      <c r="FN1169" s="7" t="str">
        <f>+IFERROR(VLOOKUP(FK1169,Auxiliar!$A:$C,3,0),"")</f>
        <v/>
      </c>
      <c r="FO1169" s="1"/>
      <c r="FP1169" s="12"/>
      <c r="FQ1169" s="6" t="str">
        <f>+IFERROR(VALUE(RIGHT(Tabla30[[#This Row],[B2B]],6)),"")</f>
        <v/>
      </c>
      <c r="FR1169" s="6" t="str">
        <f>+IFERROR(VLOOKUP(FP1169,Auxiliar!$A:$C,2,0),"")</f>
        <v/>
      </c>
      <c r="FS1169" s="7"/>
      <c r="FT1169" s="1"/>
      <c r="FU1169" s="12"/>
      <c r="FV1169" s="6" t="str">
        <f>+IFERROR(VALUE(RIGHT(Tabla31[[#This Row],[B2B]],6)),"")</f>
        <v/>
      </c>
      <c r="FW1169" s="6" t="str">
        <f>+IFERROR(VLOOKUP(FU1169,Auxiliar!$A:$C,2,0),"")</f>
        <v/>
      </c>
      <c r="FX1169" s="7" t="str">
        <f>+IFERROR(VLOOKUP(FU1169,Auxiliar!$A:$C,3,0),"")</f>
        <v/>
      </c>
      <c r="FY1169" s="1"/>
      <c r="FZ1169" s="12"/>
      <c r="GA1169" s="6" t="str">
        <f>+IFERROR(VALUE(RIGHT(Tabla32[[#This Row],[B2B]],6)),"")</f>
        <v/>
      </c>
      <c r="GB1169" s="6" t="str">
        <f>+IFERROR(VLOOKUP(FZ1169,Auxiliar!$A:$C,2,0),"")</f>
        <v/>
      </c>
      <c r="GC1169" s="7" t="str">
        <f>+IFERROR(VLOOKUP(FZ1169,Auxiliar!$A:$C,3,0),"")</f>
        <v/>
      </c>
      <c r="GD1169" s="1"/>
      <c r="GE1169" s="12"/>
      <c r="GF1169" s="6" t="str">
        <f>+IFERROR(VALUE(RIGHT(Tabla33[[#This Row],[B2B]],6)),"")</f>
        <v/>
      </c>
      <c r="GG1169" s="6" t="str">
        <f>+IFERROR(VLOOKUP(GE1169,Auxiliar!$A:$C,2,0),"")</f>
        <v/>
      </c>
      <c r="GH1169" s="7" t="str">
        <f>+IFERROR(VLOOKUP(GE1169,Auxiliar!$A:$C,3,0),"")</f>
        <v/>
      </c>
    </row>
    <row r="1170" spans="79:190" x14ac:dyDescent="0.25">
      <c r="CA1170" s="1">
        <v>11245</v>
      </c>
      <c r="CB1170" s="1" t="s">
        <v>35</v>
      </c>
      <c r="CC1170" s="6">
        <f>+IFERROR(VALUE(RIGHT(Tabla14[[#This Row],[B2B]],6)),"")</f>
        <v>11245</v>
      </c>
      <c r="CD1170" s="6" t="str">
        <f>+IFERROR(VLOOKUP(CB1170,Auxiliar!$A:$C,2,0),"")</f>
        <v>Corona 710cc</v>
      </c>
      <c r="CE1170" s="7" t="str">
        <f>+IFERROR(VLOOKUP(CB1170,Auxiliar!$A:$C,3,0),"")</f>
        <v>1b 10% | 85b 0%</v>
      </c>
      <c r="CM1170" s="1">
        <v>11276</v>
      </c>
      <c r="CN1170" s="1" t="s">
        <v>20</v>
      </c>
      <c r="CO1170" s="6">
        <v>11276</v>
      </c>
      <c r="CP1170" s="6" t="s">
        <v>20</v>
      </c>
      <c r="CQ1170" s="7" t="s">
        <v>21</v>
      </c>
      <c r="CY1170" s="1">
        <v>11276</v>
      </c>
      <c r="CZ1170" s="1" t="s">
        <v>16</v>
      </c>
      <c r="DA1170" s="6">
        <f>+IFERROR(VALUE(RIGHT(Tabla18[[#This Row],[B2B]],6)),"")</f>
        <v>11276</v>
      </c>
      <c r="DB1170" s="6" t="str">
        <f>+IFERROR(VLOOKUP(CZ1170,Auxiliar!$A:$C,2,0),"")</f>
        <v>PREMIUM</v>
      </c>
      <c r="DC1170" s="7" t="str">
        <f>+IFERROR(VLOOKUP(CZ1170,Auxiliar!$A:$C,3,0),"")</f>
        <v>0b 0% | 2b 2% | 5b 3,5% | 10b 5%</v>
      </c>
      <c r="DE1170" s="1">
        <v>11276</v>
      </c>
      <c r="DF1170" s="1" t="s">
        <v>19</v>
      </c>
      <c r="DG1170" s="6">
        <f>+IFERROR(VALUE(RIGHT(Tabla19[[#This Row],[B2B]],6)),"")</f>
        <v>11276</v>
      </c>
      <c r="DH1170" s="6" t="str">
        <f>+IFERROR(VLOOKUP(DF1170,Auxiliar!$A:$C,2,0),"")</f>
        <v>MICHELOB</v>
      </c>
      <c r="DI1170" s="7" t="str">
        <f>+IFERROR(VLOOKUP(DF1170,Auxiliar!$A:$C,3,0),"")</f>
        <v>1b 7% | 3b 22% | 8b 27%</v>
      </c>
      <c r="DK1170" s="1"/>
      <c r="DL1170" s="1"/>
      <c r="DM1170" s="6" t="str">
        <f>+IFERROR(VALUE(RIGHT(Tabla20[[#This Row],[B2B]],6)),"")</f>
        <v/>
      </c>
      <c r="DN1170" s="6" t="str">
        <f>+IFERROR(VLOOKUP(DL1170,Auxiliar!$A:$C,2,0),"")</f>
        <v/>
      </c>
      <c r="DO1170" s="7" t="str">
        <f>+IFERROR(VLOOKUP(DL1170,Auxiliar!$A:$C,3,0),"")</f>
        <v/>
      </c>
      <c r="DQ1170" s="1">
        <v>11226</v>
      </c>
      <c r="DR1170" s="12" t="s">
        <v>24</v>
      </c>
      <c r="DS1170" s="6">
        <f>+IFERROR(VALUE(RIGHT(Tabla21[[#This Row],[B2B]],6)),"")</f>
        <v>11226</v>
      </c>
      <c r="DT1170" s="6" t="str">
        <f>+IFERROR(VLOOKUP(DR1170,Auxiliar!$A:$C,2,0),"")</f>
        <v>CORONA PORRON</v>
      </c>
      <c r="DU1170" s="7" t="str">
        <f>+IFERROR(VLOOKUP(DR1170,Auxiliar!$A:$C,3,0),"")</f>
        <v>1b 5% | 20b 0%</v>
      </c>
      <c r="DW1170" s="1"/>
      <c r="DX1170" s="12"/>
      <c r="DY1170" s="6" t="str">
        <f>+IFERROR(VALUE(RIGHT(Tabla22[[#This Row],[B2B]],6)),"")</f>
        <v/>
      </c>
      <c r="DZ1170" s="6" t="str">
        <f>+IFERROR(VLOOKUP(DX1170,Auxiliar!$A:$C,2,0),"")</f>
        <v/>
      </c>
      <c r="EA1170" s="7" t="str">
        <f>+IFERROR(VLOOKUP(DX1170,Auxiliar!$A:$C,3,0),"")</f>
        <v/>
      </c>
      <c r="EC1170" s="1"/>
      <c r="ED1170" s="12"/>
      <c r="EE1170" s="6" t="str">
        <f>+IFERROR(VALUE(RIGHT(Tabla23[[#This Row],[B2B]],6)),"")</f>
        <v/>
      </c>
      <c r="EF1170" s="6" t="str">
        <f>+IFERROR(VLOOKUP(ED1170,Auxiliar!$A:$C,2,0),"")</f>
        <v/>
      </c>
      <c r="EG1170" s="7" t="str">
        <f>+IFERROR(VLOOKUP(ED1170,Auxiliar!$A:$C,3,0),"")</f>
        <v/>
      </c>
      <c r="EI1170" s="1"/>
      <c r="EJ1170" s="12"/>
      <c r="EK1170" s="6" t="str">
        <f>+IFERROR(VALUE(RIGHT(Tabla24[[#This Row],[B2B]],6)),"")</f>
        <v/>
      </c>
      <c r="EL1170" s="6" t="str">
        <f>+IFERROR(VLOOKUP(EJ1170,Auxiliar!$A:$C,2,0),"")</f>
        <v/>
      </c>
      <c r="EM1170" s="7" t="str">
        <f>+IFERROR(VLOOKUP(EJ1170,Auxiliar!$A:$C,3,0),"")</f>
        <v/>
      </c>
      <c r="EO1170" s="1"/>
      <c r="EP1170" s="12"/>
      <c r="EQ1170" s="6" t="str">
        <f>+IFERROR(VALUE(RIGHT(Tabla25[[#This Row],[B2B]],6)),"")</f>
        <v/>
      </c>
      <c r="ER1170" s="6" t="str">
        <f>+IFERROR(VLOOKUP(EP1170,Auxiliar!$A:$C,2,0),"")</f>
        <v/>
      </c>
      <c r="ES1170" s="7" t="str">
        <f>+IFERROR(VLOOKUP(EP1170,Auxiliar!$A:$C,3,0),"")</f>
        <v/>
      </c>
      <c r="EU1170" s="1"/>
      <c r="EV1170" s="12"/>
      <c r="EW1170" s="6" t="str">
        <f>+IFERROR(VALUE(RIGHT(Tabla26[[#This Row],[B2B]],6)),"")</f>
        <v/>
      </c>
      <c r="EX1170" s="6" t="str">
        <f>+IFERROR(VLOOKUP(EV1170,Auxiliar!$A:$C,2,0),"")</f>
        <v/>
      </c>
      <c r="EY1170" s="7" t="str">
        <f>+IFERROR(VLOOKUP(EV1170,Auxiliar!$A:$C,3,0),"")</f>
        <v/>
      </c>
      <c r="EZ1170" s="1"/>
      <c r="FA1170" s="12"/>
      <c r="FB1170" s="6" t="str">
        <f>+IFERROR(VALUE(RIGHT(Tabla27[[#This Row],[B2B]],6)),"")</f>
        <v/>
      </c>
      <c r="FC1170" s="6" t="str">
        <f>+IFERROR(VLOOKUP(FA1170,Auxiliar!$A:$C,2,0),"")</f>
        <v/>
      </c>
      <c r="FD1170" s="7" t="str">
        <f>+IFERROR(VLOOKUP(FA1170,Auxiliar!$A:$C,3,0),"")</f>
        <v/>
      </c>
      <c r="FE1170" s="1"/>
      <c r="FF1170" s="12"/>
      <c r="FG1170" s="6" t="str">
        <f>+IFERROR(VALUE(RIGHT(Tabla28[[#This Row],[B2B]],6)),"")</f>
        <v/>
      </c>
      <c r="FH1170" s="6" t="str">
        <f>+IFERROR(VLOOKUP(FF1170,Auxiliar!$A:$C,2,0),"")</f>
        <v/>
      </c>
      <c r="FI1170" s="7" t="str">
        <f>+IFERROR(VLOOKUP(FF1170,Auxiliar!$A:$C,3,0),"")</f>
        <v/>
      </c>
      <c r="FJ1170" s="1"/>
      <c r="FK1170" s="12"/>
      <c r="FL1170" s="6" t="str">
        <f>+IFERROR(VALUE(RIGHT(Tabla29[[#This Row],[B2B]],6)),"")</f>
        <v/>
      </c>
      <c r="FM1170" s="6" t="str">
        <f>+IFERROR(VLOOKUP(FK1170,Auxiliar!$A:$C,2,0),"")</f>
        <v/>
      </c>
      <c r="FN1170" s="7" t="str">
        <f>+IFERROR(VLOOKUP(FK1170,Auxiliar!$A:$C,3,0),"")</f>
        <v/>
      </c>
      <c r="FO1170" s="1"/>
      <c r="FP1170" s="12"/>
      <c r="FQ1170" s="6" t="str">
        <f>+IFERROR(VALUE(RIGHT(Tabla30[[#This Row],[B2B]],6)),"")</f>
        <v/>
      </c>
      <c r="FR1170" s="6" t="str">
        <f>+IFERROR(VLOOKUP(FP1170,Auxiliar!$A:$C,2,0),"")</f>
        <v/>
      </c>
      <c r="FS1170" s="7"/>
      <c r="FT1170" s="1"/>
      <c r="FU1170" s="12"/>
      <c r="FV1170" s="6" t="str">
        <f>+IFERROR(VALUE(RIGHT(Tabla31[[#This Row],[B2B]],6)),"")</f>
        <v/>
      </c>
      <c r="FW1170" s="6" t="str">
        <f>+IFERROR(VLOOKUP(FU1170,Auxiliar!$A:$C,2,0),"")</f>
        <v/>
      </c>
      <c r="FX1170" s="7" t="str">
        <f>+IFERROR(VLOOKUP(FU1170,Auxiliar!$A:$C,3,0),"")</f>
        <v/>
      </c>
      <c r="FY1170" s="1"/>
      <c r="FZ1170" s="12"/>
      <c r="GA1170" s="6" t="str">
        <f>+IFERROR(VALUE(RIGHT(Tabla32[[#This Row],[B2B]],6)),"")</f>
        <v/>
      </c>
      <c r="GB1170" s="6" t="str">
        <f>+IFERROR(VLOOKUP(FZ1170,Auxiliar!$A:$C,2,0),"")</f>
        <v/>
      </c>
      <c r="GC1170" s="7" t="str">
        <f>+IFERROR(VLOOKUP(FZ1170,Auxiliar!$A:$C,3,0),"")</f>
        <v/>
      </c>
      <c r="GD1170" s="1"/>
      <c r="GE1170" s="12"/>
      <c r="GF1170" s="6" t="str">
        <f>+IFERROR(VALUE(RIGHT(Tabla33[[#This Row],[B2B]],6)),"")</f>
        <v/>
      </c>
      <c r="GG1170" s="6" t="str">
        <f>+IFERROR(VLOOKUP(GE1170,Auxiliar!$A:$C,2,0),"")</f>
        <v/>
      </c>
      <c r="GH1170" s="7" t="str">
        <f>+IFERROR(VLOOKUP(GE1170,Auxiliar!$A:$C,3,0),"")</f>
        <v/>
      </c>
    </row>
    <row r="1171" spans="79:190" x14ac:dyDescent="0.25">
      <c r="CA1171" s="1">
        <v>11246</v>
      </c>
      <c r="CB1171" s="1" t="s">
        <v>35</v>
      </c>
      <c r="CC1171" s="6">
        <f>+IFERROR(VALUE(RIGHT(Tabla14[[#This Row],[B2B]],6)),"")</f>
        <v>11246</v>
      </c>
      <c r="CD1171" s="6" t="str">
        <f>+IFERROR(VLOOKUP(CB1171,Auxiliar!$A:$C,2,0),"")</f>
        <v>Corona 710cc</v>
      </c>
      <c r="CE1171" s="7" t="str">
        <f>+IFERROR(VLOOKUP(CB1171,Auxiliar!$A:$C,3,0),"")</f>
        <v>1b 10% | 85b 0%</v>
      </c>
      <c r="CM1171" s="1">
        <v>11278</v>
      </c>
      <c r="CN1171" s="1" t="s">
        <v>20</v>
      </c>
      <c r="CO1171" s="6">
        <v>11278</v>
      </c>
      <c r="CP1171" s="6" t="s">
        <v>20</v>
      </c>
      <c r="CQ1171" s="7" t="s">
        <v>21</v>
      </c>
      <c r="CY1171" s="1">
        <v>11278</v>
      </c>
      <c r="CZ1171" s="1" t="s">
        <v>16</v>
      </c>
      <c r="DA1171" s="6">
        <f>+IFERROR(VALUE(RIGHT(Tabla18[[#This Row],[B2B]],6)),"")</f>
        <v>11278</v>
      </c>
      <c r="DB1171" s="6" t="str">
        <f>+IFERROR(VLOOKUP(CZ1171,Auxiliar!$A:$C,2,0),"")</f>
        <v>PREMIUM</v>
      </c>
      <c r="DC1171" s="7" t="str">
        <f>+IFERROR(VLOOKUP(CZ1171,Auxiliar!$A:$C,3,0),"")</f>
        <v>0b 0% | 2b 2% | 5b 3,5% | 10b 5%</v>
      </c>
      <c r="DE1171" s="1">
        <v>11278</v>
      </c>
      <c r="DF1171" s="1" t="s">
        <v>19</v>
      </c>
      <c r="DG1171" s="6">
        <f>+IFERROR(VALUE(RIGHT(Tabla19[[#This Row],[B2B]],6)),"")</f>
        <v>11278</v>
      </c>
      <c r="DH1171" s="6" t="str">
        <f>+IFERROR(VLOOKUP(DF1171,Auxiliar!$A:$C,2,0),"")</f>
        <v>MICHELOB</v>
      </c>
      <c r="DI1171" s="7" t="str">
        <f>+IFERROR(VLOOKUP(DF1171,Auxiliar!$A:$C,3,0),"")</f>
        <v>1b 7% | 3b 22% | 8b 27%</v>
      </c>
      <c r="DK1171" s="1"/>
      <c r="DL1171" s="1"/>
      <c r="DM1171" s="6" t="str">
        <f>+IFERROR(VALUE(RIGHT(Tabla20[[#This Row],[B2B]],6)),"")</f>
        <v/>
      </c>
      <c r="DN1171" s="6" t="str">
        <f>+IFERROR(VLOOKUP(DL1171,Auxiliar!$A:$C,2,0),"")</f>
        <v/>
      </c>
      <c r="DO1171" s="7" t="str">
        <f>+IFERROR(VLOOKUP(DL1171,Auxiliar!$A:$C,3,0),"")</f>
        <v/>
      </c>
      <c r="DQ1171" s="1">
        <v>11244</v>
      </c>
      <c r="DR1171" s="12" t="s">
        <v>24</v>
      </c>
      <c r="DS1171" s="6">
        <f>+IFERROR(VALUE(RIGHT(Tabla21[[#This Row],[B2B]],6)),"")</f>
        <v>11244</v>
      </c>
      <c r="DT1171" s="6" t="str">
        <f>+IFERROR(VLOOKUP(DR1171,Auxiliar!$A:$C,2,0),"")</f>
        <v>CORONA PORRON</v>
      </c>
      <c r="DU1171" s="7" t="str">
        <f>+IFERROR(VLOOKUP(DR1171,Auxiliar!$A:$C,3,0),"")</f>
        <v>1b 5% | 20b 0%</v>
      </c>
      <c r="DW1171" s="1"/>
      <c r="DX1171" s="12"/>
      <c r="DY1171" s="6" t="str">
        <f>+IFERROR(VALUE(RIGHT(Tabla22[[#This Row],[B2B]],6)),"")</f>
        <v/>
      </c>
      <c r="DZ1171" s="6" t="str">
        <f>+IFERROR(VLOOKUP(DX1171,Auxiliar!$A:$C,2,0),"")</f>
        <v/>
      </c>
      <c r="EA1171" s="7" t="str">
        <f>+IFERROR(VLOOKUP(DX1171,Auxiliar!$A:$C,3,0),"")</f>
        <v/>
      </c>
      <c r="EC1171" s="1"/>
      <c r="ED1171" s="12"/>
      <c r="EE1171" s="6" t="str">
        <f>+IFERROR(VALUE(RIGHT(Tabla23[[#This Row],[B2B]],6)),"")</f>
        <v/>
      </c>
      <c r="EF1171" s="6" t="str">
        <f>+IFERROR(VLOOKUP(ED1171,Auxiliar!$A:$C,2,0),"")</f>
        <v/>
      </c>
      <c r="EG1171" s="7" t="str">
        <f>+IFERROR(VLOOKUP(ED1171,Auxiliar!$A:$C,3,0),"")</f>
        <v/>
      </c>
      <c r="EI1171" s="1"/>
      <c r="EJ1171" s="12"/>
      <c r="EK1171" s="6" t="str">
        <f>+IFERROR(VALUE(RIGHT(Tabla24[[#This Row],[B2B]],6)),"")</f>
        <v/>
      </c>
      <c r="EL1171" s="6" t="str">
        <f>+IFERROR(VLOOKUP(EJ1171,Auxiliar!$A:$C,2,0),"")</f>
        <v/>
      </c>
      <c r="EM1171" s="7" t="str">
        <f>+IFERROR(VLOOKUP(EJ1171,Auxiliar!$A:$C,3,0),"")</f>
        <v/>
      </c>
      <c r="EO1171" s="1"/>
      <c r="EP1171" s="12"/>
      <c r="EQ1171" s="6" t="str">
        <f>+IFERROR(VALUE(RIGHT(Tabla25[[#This Row],[B2B]],6)),"")</f>
        <v/>
      </c>
      <c r="ER1171" s="6" t="str">
        <f>+IFERROR(VLOOKUP(EP1171,Auxiliar!$A:$C,2,0),"")</f>
        <v/>
      </c>
      <c r="ES1171" s="7" t="str">
        <f>+IFERROR(VLOOKUP(EP1171,Auxiliar!$A:$C,3,0),"")</f>
        <v/>
      </c>
      <c r="EU1171" s="1"/>
      <c r="EV1171" s="12"/>
      <c r="EW1171" s="6" t="str">
        <f>+IFERROR(VALUE(RIGHT(Tabla26[[#This Row],[B2B]],6)),"")</f>
        <v/>
      </c>
      <c r="EX1171" s="6" t="str">
        <f>+IFERROR(VLOOKUP(EV1171,Auxiliar!$A:$C,2,0),"")</f>
        <v/>
      </c>
      <c r="EY1171" s="7" t="str">
        <f>+IFERROR(VLOOKUP(EV1171,Auxiliar!$A:$C,3,0),"")</f>
        <v/>
      </c>
      <c r="EZ1171" s="1"/>
      <c r="FA1171" s="12"/>
      <c r="FB1171" s="6" t="str">
        <f>+IFERROR(VALUE(RIGHT(Tabla27[[#This Row],[B2B]],6)),"")</f>
        <v/>
      </c>
      <c r="FC1171" s="6" t="str">
        <f>+IFERROR(VLOOKUP(FA1171,Auxiliar!$A:$C,2,0),"")</f>
        <v/>
      </c>
      <c r="FD1171" s="7" t="str">
        <f>+IFERROR(VLOOKUP(FA1171,Auxiliar!$A:$C,3,0),"")</f>
        <v/>
      </c>
      <c r="FE1171" s="1"/>
      <c r="FF1171" s="12"/>
      <c r="FG1171" s="6" t="str">
        <f>+IFERROR(VALUE(RIGHT(Tabla28[[#This Row],[B2B]],6)),"")</f>
        <v/>
      </c>
      <c r="FH1171" s="6" t="str">
        <f>+IFERROR(VLOOKUP(FF1171,Auxiliar!$A:$C,2,0),"")</f>
        <v/>
      </c>
      <c r="FI1171" s="7" t="str">
        <f>+IFERROR(VLOOKUP(FF1171,Auxiliar!$A:$C,3,0),"")</f>
        <v/>
      </c>
      <c r="FJ1171" s="1"/>
      <c r="FK1171" s="12"/>
      <c r="FL1171" s="6" t="str">
        <f>+IFERROR(VALUE(RIGHT(Tabla29[[#This Row],[B2B]],6)),"")</f>
        <v/>
      </c>
      <c r="FM1171" s="6" t="str">
        <f>+IFERROR(VLOOKUP(FK1171,Auxiliar!$A:$C,2,0),"")</f>
        <v/>
      </c>
      <c r="FN1171" s="7" t="str">
        <f>+IFERROR(VLOOKUP(FK1171,Auxiliar!$A:$C,3,0),"")</f>
        <v/>
      </c>
      <c r="FO1171" s="1"/>
      <c r="FP1171" s="12"/>
      <c r="FQ1171" s="6" t="str">
        <f>+IFERROR(VALUE(RIGHT(Tabla30[[#This Row],[B2B]],6)),"")</f>
        <v/>
      </c>
      <c r="FR1171" s="6" t="str">
        <f>+IFERROR(VLOOKUP(FP1171,Auxiliar!$A:$C,2,0),"")</f>
        <v/>
      </c>
      <c r="FS1171" s="7"/>
      <c r="FT1171" s="1"/>
      <c r="FU1171" s="12"/>
      <c r="FV1171" s="6" t="str">
        <f>+IFERROR(VALUE(RIGHT(Tabla31[[#This Row],[B2B]],6)),"")</f>
        <v/>
      </c>
      <c r="FW1171" s="6" t="str">
        <f>+IFERROR(VLOOKUP(FU1171,Auxiliar!$A:$C,2,0),"")</f>
        <v/>
      </c>
      <c r="FX1171" s="7" t="str">
        <f>+IFERROR(VLOOKUP(FU1171,Auxiliar!$A:$C,3,0),"")</f>
        <v/>
      </c>
      <c r="FY1171" s="1"/>
      <c r="FZ1171" s="12"/>
      <c r="GA1171" s="6" t="str">
        <f>+IFERROR(VALUE(RIGHT(Tabla32[[#This Row],[B2B]],6)),"")</f>
        <v/>
      </c>
      <c r="GB1171" s="6" t="str">
        <f>+IFERROR(VLOOKUP(FZ1171,Auxiliar!$A:$C,2,0),"")</f>
        <v/>
      </c>
      <c r="GC1171" s="7" t="str">
        <f>+IFERROR(VLOOKUP(FZ1171,Auxiliar!$A:$C,3,0),"")</f>
        <v/>
      </c>
      <c r="GD1171" s="1"/>
      <c r="GE1171" s="12"/>
      <c r="GF1171" s="6" t="str">
        <f>+IFERROR(VALUE(RIGHT(Tabla33[[#This Row],[B2B]],6)),"")</f>
        <v/>
      </c>
      <c r="GG1171" s="6" t="str">
        <f>+IFERROR(VLOOKUP(GE1171,Auxiliar!$A:$C,2,0),"")</f>
        <v/>
      </c>
      <c r="GH1171" s="7" t="str">
        <f>+IFERROR(VLOOKUP(GE1171,Auxiliar!$A:$C,3,0),"")</f>
        <v/>
      </c>
    </row>
    <row r="1172" spans="79:190" x14ac:dyDescent="0.25">
      <c r="CA1172" s="1">
        <v>11250</v>
      </c>
      <c r="CB1172" s="1" t="s">
        <v>35</v>
      </c>
      <c r="CC1172" s="6">
        <f>+IFERROR(VALUE(RIGHT(Tabla14[[#This Row],[B2B]],6)),"")</f>
        <v>11250</v>
      </c>
      <c r="CD1172" s="6" t="str">
        <f>+IFERROR(VLOOKUP(CB1172,Auxiliar!$A:$C,2,0),"")</f>
        <v>Corona 710cc</v>
      </c>
      <c r="CE1172" s="7" t="str">
        <f>+IFERROR(VLOOKUP(CB1172,Auxiliar!$A:$C,3,0),"")</f>
        <v>1b 10% | 85b 0%</v>
      </c>
      <c r="CM1172" s="1">
        <v>11280</v>
      </c>
      <c r="CN1172" s="1" t="s">
        <v>20</v>
      </c>
      <c r="CO1172" s="6">
        <v>11280</v>
      </c>
      <c r="CP1172" s="6" t="s">
        <v>20</v>
      </c>
      <c r="CQ1172" s="7" t="s">
        <v>21</v>
      </c>
      <c r="CY1172" s="1">
        <v>11280</v>
      </c>
      <c r="CZ1172" s="1" t="s">
        <v>16</v>
      </c>
      <c r="DA1172" s="6">
        <f>+IFERROR(VALUE(RIGHT(Tabla18[[#This Row],[B2B]],6)),"")</f>
        <v>11280</v>
      </c>
      <c r="DB1172" s="6" t="str">
        <f>+IFERROR(VLOOKUP(CZ1172,Auxiliar!$A:$C,2,0),"")</f>
        <v>PREMIUM</v>
      </c>
      <c r="DC1172" s="7" t="str">
        <f>+IFERROR(VLOOKUP(CZ1172,Auxiliar!$A:$C,3,0),"")</f>
        <v>0b 0% | 2b 2% | 5b 3,5% | 10b 5%</v>
      </c>
      <c r="DE1172" s="1">
        <v>11280</v>
      </c>
      <c r="DF1172" s="1" t="s">
        <v>19</v>
      </c>
      <c r="DG1172" s="6">
        <f>+IFERROR(VALUE(RIGHT(Tabla19[[#This Row],[B2B]],6)),"")</f>
        <v>11280</v>
      </c>
      <c r="DH1172" s="6" t="str">
        <f>+IFERROR(VLOOKUP(DF1172,Auxiliar!$A:$C,2,0),"")</f>
        <v>MICHELOB</v>
      </c>
      <c r="DI1172" s="7" t="str">
        <f>+IFERROR(VLOOKUP(DF1172,Auxiliar!$A:$C,3,0),"")</f>
        <v>1b 7% | 3b 22% | 8b 27%</v>
      </c>
      <c r="DK1172" s="1"/>
      <c r="DL1172" s="1"/>
      <c r="DM1172" s="6" t="str">
        <f>+IFERROR(VALUE(RIGHT(Tabla20[[#This Row],[B2B]],6)),"")</f>
        <v/>
      </c>
      <c r="DN1172" s="6" t="str">
        <f>+IFERROR(VLOOKUP(DL1172,Auxiliar!$A:$C,2,0),"")</f>
        <v/>
      </c>
      <c r="DO1172" s="7" t="str">
        <f>+IFERROR(VLOOKUP(DL1172,Auxiliar!$A:$C,3,0),"")</f>
        <v/>
      </c>
      <c r="DQ1172" s="1">
        <v>11245</v>
      </c>
      <c r="DR1172" s="12" t="s">
        <v>24</v>
      </c>
      <c r="DS1172" s="6">
        <f>+IFERROR(VALUE(RIGHT(Tabla21[[#This Row],[B2B]],6)),"")</f>
        <v>11245</v>
      </c>
      <c r="DT1172" s="6" t="str">
        <f>+IFERROR(VLOOKUP(DR1172,Auxiliar!$A:$C,2,0),"")</f>
        <v>CORONA PORRON</v>
      </c>
      <c r="DU1172" s="7" t="str">
        <f>+IFERROR(VLOOKUP(DR1172,Auxiliar!$A:$C,3,0),"")</f>
        <v>1b 5% | 20b 0%</v>
      </c>
      <c r="DW1172" s="1"/>
      <c r="DX1172" s="12"/>
      <c r="DY1172" s="6" t="str">
        <f>+IFERROR(VALUE(RIGHT(Tabla22[[#This Row],[B2B]],6)),"")</f>
        <v/>
      </c>
      <c r="DZ1172" s="6" t="str">
        <f>+IFERROR(VLOOKUP(DX1172,Auxiliar!$A:$C,2,0),"")</f>
        <v/>
      </c>
      <c r="EA1172" s="7" t="str">
        <f>+IFERROR(VLOOKUP(DX1172,Auxiliar!$A:$C,3,0),"")</f>
        <v/>
      </c>
      <c r="EC1172" s="1"/>
      <c r="ED1172" s="12"/>
      <c r="EE1172" s="6" t="str">
        <f>+IFERROR(VALUE(RIGHT(Tabla23[[#This Row],[B2B]],6)),"")</f>
        <v/>
      </c>
      <c r="EF1172" s="6" t="str">
        <f>+IFERROR(VLOOKUP(ED1172,Auxiliar!$A:$C,2,0),"")</f>
        <v/>
      </c>
      <c r="EG1172" s="7" t="str">
        <f>+IFERROR(VLOOKUP(ED1172,Auxiliar!$A:$C,3,0),"")</f>
        <v/>
      </c>
      <c r="EI1172" s="1"/>
      <c r="EJ1172" s="12"/>
      <c r="EK1172" s="6" t="str">
        <f>+IFERROR(VALUE(RIGHT(Tabla24[[#This Row],[B2B]],6)),"")</f>
        <v/>
      </c>
      <c r="EL1172" s="6" t="str">
        <f>+IFERROR(VLOOKUP(EJ1172,Auxiliar!$A:$C,2,0),"")</f>
        <v/>
      </c>
      <c r="EM1172" s="7" t="str">
        <f>+IFERROR(VLOOKUP(EJ1172,Auxiliar!$A:$C,3,0),"")</f>
        <v/>
      </c>
      <c r="EO1172" s="1"/>
      <c r="EP1172" s="12"/>
      <c r="EQ1172" s="6" t="str">
        <f>+IFERROR(VALUE(RIGHT(Tabla25[[#This Row],[B2B]],6)),"")</f>
        <v/>
      </c>
      <c r="ER1172" s="6" t="str">
        <f>+IFERROR(VLOOKUP(EP1172,Auxiliar!$A:$C,2,0),"")</f>
        <v/>
      </c>
      <c r="ES1172" s="7" t="str">
        <f>+IFERROR(VLOOKUP(EP1172,Auxiliar!$A:$C,3,0),"")</f>
        <v/>
      </c>
      <c r="EU1172" s="1"/>
      <c r="EV1172" s="12"/>
      <c r="EW1172" s="6" t="str">
        <f>+IFERROR(VALUE(RIGHT(Tabla26[[#This Row],[B2B]],6)),"")</f>
        <v/>
      </c>
      <c r="EX1172" s="6" t="str">
        <f>+IFERROR(VLOOKUP(EV1172,Auxiliar!$A:$C,2,0),"")</f>
        <v/>
      </c>
      <c r="EY1172" s="7" t="str">
        <f>+IFERROR(VLOOKUP(EV1172,Auxiliar!$A:$C,3,0),"")</f>
        <v/>
      </c>
      <c r="EZ1172" s="1"/>
      <c r="FA1172" s="12"/>
      <c r="FB1172" s="6" t="str">
        <f>+IFERROR(VALUE(RIGHT(Tabla27[[#This Row],[B2B]],6)),"")</f>
        <v/>
      </c>
      <c r="FC1172" s="6" t="str">
        <f>+IFERROR(VLOOKUP(FA1172,Auxiliar!$A:$C,2,0),"")</f>
        <v/>
      </c>
      <c r="FD1172" s="7" t="str">
        <f>+IFERROR(VLOOKUP(FA1172,Auxiliar!$A:$C,3,0),"")</f>
        <v/>
      </c>
      <c r="FE1172" s="1"/>
      <c r="FF1172" s="12"/>
      <c r="FG1172" s="6" t="str">
        <f>+IFERROR(VALUE(RIGHT(Tabla28[[#This Row],[B2B]],6)),"")</f>
        <v/>
      </c>
      <c r="FH1172" s="6" t="str">
        <f>+IFERROR(VLOOKUP(FF1172,Auxiliar!$A:$C,2,0),"")</f>
        <v/>
      </c>
      <c r="FI1172" s="7" t="str">
        <f>+IFERROR(VLOOKUP(FF1172,Auxiliar!$A:$C,3,0),"")</f>
        <v/>
      </c>
      <c r="FJ1172" s="1"/>
      <c r="FK1172" s="12"/>
      <c r="FL1172" s="6" t="str">
        <f>+IFERROR(VALUE(RIGHT(Tabla29[[#This Row],[B2B]],6)),"")</f>
        <v/>
      </c>
      <c r="FM1172" s="6" t="str">
        <f>+IFERROR(VLOOKUP(FK1172,Auxiliar!$A:$C,2,0),"")</f>
        <v/>
      </c>
      <c r="FN1172" s="7" t="str">
        <f>+IFERROR(VLOOKUP(FK1172,Auxiliar!$A:$C,3,0),"")</f>
        <v/>
      </c>
      <c r="FO1172" s="1"/>
      <c r="FP1172" s="12"/>
      <c r="FQ1172" s="6" t="str">
        <f>+IFERROR(VALUE(RIGHT(Tabla30[[#This Row],[B2B]],6)),"")</f>
        <v/>
      </c>
      <c r="FR1172" s="6" t="str">
        <f>+IFERROR(VLOOKUP(FP1172,Auxiliar!$A:$C,2,0),"")</f>
        <v/>
      </c>
      <c r="FS1172" s="7"/>
      <c r="FT1172" s="1"/>
      <c r="FU1172" s="12"/>
      <c r="FV1172" s="6" t="str">
        <f>+IFERROR(VALUE(RIGHT(Tabla31[[#This Row],[B2B]],6)),"")</f>
        <v/>
      </c>
      <c r="FW1172" s="6" t="str">
        <f>+IFERROR(VLOOKUP(FU1172,Auxiliar!$A:$C,2,0),"")</f>
        <v/>
      </c>
      <c r="FX1172" s="7" t="str">
        <f>+IFERROR(VLOOKUP(FU1172,Auxiliar!$A:$C,3,0),"")</f>
        <v/>
      </c>
      <c r="FY1172" s="1"/>
      <c r="FZ1172" s="12"/>
      <c r="GA1172" s="6" t="str">
        <f>+IFERROR(VALUE(RIGHT(Tabla32[[#This Row],[B2B]],6)),"")</f>
        <v/>
      </c>
      <c r="GB1172" s="6" t="str">
        <f>+IFERROR(VLOOKUP(FZ1172,Auxiliar!$A:$C,2,0),"")</f>
        <v/>
      </c>
      <c r="GC1172" s="7" t="str">
        <f>+IFERROR(VLOOKUP(FZ1172,Auxiliar!$A:$C,3,0),"")</f>
        <v/>
      </c>
      <c r="GD1172" s="1"/>
      <c r="GE1172" s="12"/>
      <c r="GF1172" s="6" t="str">
        <f>+IFERROR(VALUE(RIGHT(Tabla33[[#This Row],[B2B]],6)),"")</f>
        <v/>
      </c>
      <c r="GG1172" s="6" t="str">
        <f>+IFERROR(VLOOKUP(GE1172,Auxiliar!$A:$C,2,0),"")</f>
        <v/>
      </c>
      <c r="GH1172" s="7" t="str">
        <f>+IFERROR(VLOOKUP(GE1172,Auxiliar!$A:$C,3,0),"")</f>
        <v/>
      </c>
    </row>
    <row r="1173" spans="79:190" x14ac:dyDescent="0.25">
      <c r="CA1173" s="1">
        <v>11254</v>
      </c>
      <c r="CB1173" s="1" t="s">
        <v>35</v>
      </c>
      <c r="CC1173" s="6">
        <f>+IFERROR(VALUE(RIGHT(Tabla14[[#This Row],[B2B]],6)),"")</f>
        <v>11254</v>
      </c>
      <c r="CD1173" s="6" t="str">
        <f>+IFERROR(VLOOKUP(CB1173,Auxiliar!$A:$C,2,0),"")</f>
        <v>Corona 710cc</v>
      </c>
      <c r="CE1173" s="7" t="str">
        <f>+IFERROR(VLOOKUP(CB1173,Auxiliar!$A:$C,3,0),"")</f>
        <v>1b 10% | 85b 0%</v>
      </c>
      <c r="CM1173" s="1">
        <v>11292</v>
      </c>
      <c r="CN1173" s="1" t="s">
        <v>20</v>
      </c>
      <c r="CO1173" s="6">
        <v>11292</v>
      </c>
      <c r="CP1173" s="6" t="s">
        <v>20</v>
      </c>
      <c r="CQ1173" s="7" t="s">
        <v>21</v>
      </c>
      <c r="CY1173" s="1">
        <v>11292</v>
      </c>
      <c r="CZ1173" s="1" t="s">
        <v>16</v>
      </c>
      <c r="DA1173" s="6">
        <f>+IFERROR(VALUE(RIGHT(Tabla18[[#This Row],[B2B]],6)),"")</f>
        <v>11292</v>
      </c>
      <c r="DB1173" s="6" t="str">
        <f>+IFERROR(VLOOKUP(CZ1173,Auxiliar!$A:$C,2,0),"")</f>
        <v>PREMIUM</v>
      </c>
      <c r="DC1173" s="7" t="str">
        <f>+IFERROR(VLOOKUP(CZ1173,Auxiliar!$A:$C,3,0),"")</f>
        <v>0b 0% | 2b 2% | 5b 3,5% | 10b 5%</v>
      </c>
      <c r="DE1173" s="1">
        <v>11292</v>
      </c>
      <c r="DF1173" s="1" t="s">
        <v>19</v>
      </c>
      <c r="DG1173" s="6">
        <f>+IFERROR(VALUE(RIGHT(Tabla19[[#This Row],[B2B]],6)),"")</f>
        <v>11292</v>
      </c>
      <c r="DH1173" s="6" t="str">
        <f>+IFERROR(VLOOKUP(DF1173,Auxiliar!$A:$C,2,0),"")</f>
        <v>MICHELOB</v>
      </c>
      <c r="DI1173" s="7" t="str">
        <f>+IFERROR(VLOOKUP(DF1173,Auxiliar!$A:$C,3,0),"")</f>
        <v>1b 7% | 3b 22% | 8b 27%</v>
      </c>
      <c r="DK1173" s="1"/>
      <c r="DL1173" s="1"/>
      <c r="DM1173" s="6" t="str">
        <f>+IFERROR(VALUE(RIGHT(Tabla20[[#This Row],[B2B]],6)),"")</f>
        <v/>
      </c>
      <c r="DN1173" s="6" t="str">
        <f>+IFERROR(VLOOKUP(DL1173,Auxiliar!$A:$C,2,0),"")</f>
        <v/>
      </c>
      <c r="DO1173" s="7" t="str">
        <f>+IFERROR(VLOOKUP(DL1173,Auxiliar!$A:$C,3,0),"")</f>
        <v/>
      </c>
      <c r="DQ1173" s="1">
        <v>11246</v>
      </c>
      <c r="DR1173" s="12" t="s">
        <v>24</v>
      </c>
      <c r="DS1173" s="6">
        <f>+IFERROR(VALUE(RIGHT(Tabla21[[#This Row],[B2B]],6)),"")</f>
        <v>11246</v>
      </c>
      <c r="DT1173" s="6" t="str">
        <f>+IFERROR(VLOOKUP(DR1173,Auxiliar!$A:$C,2,0),"")</f>
        <v>CORONA PORRON</v>
      </c>
      <c r="DU1173" s="7" t="str">
        <f>+IFERROR(VLOOKUP(DR1173,Auxiliar!$A:$C,3,0),"")</f>
        <v>1b 5% | 20b 0%</v>
      </c>
      <c r="DW1173" s="1"/>
      <c r="DX1173" s="12"/>
      <c r="DY1173" s="6" t="str">
        <f>+IFERROR(VALUE(RIGHT(Tabla22[[#This Row],[B2B]],6)),"")</f>
        <v/>
      </c>
      <c r="DZ1173" s="6" t="str">
        <f>+IFERROR(VLOOKUP(DX1173,Auxiliar!$A:$C,2,0),"")</f>
        <v/>
      </c>
      <c r="EA1173" s="7" t="str">
        <f>+IFERROR(VLOOKUP(DX1173,Auxiliar!$A:$C,3,0),"")</f>
        <v/>
      </c>
      <c r="EC1173" s="1"/>
      <c r="ED1173" s="12"/>
      <c r="EE1173" s="6" t="str">
        <f>+IFERROR(VALUE(RIGHT(Tabla23[[#This Row],[B2B]],6)),"")</f>
        <v/>
      </c>
      <c r="EF1173" s="6" t="str">
        <f>+IFERROR(VLOOKUP(ED1173,Auxiliar!$A:$C,2,0),"")</f>
        <v/>
      </c>
      <c r="EG1173" s="7" t="str">
        <f>+IFERROR(VLOOKUP(ED1173,Auxiliar!$A:$C,3,0),"")</f>
        <v/>
      </c>
      <c r="EI1173" s="1"/>
      <c r="EJ1173" s="12"/>
      <c r="EK1173" s="6" t="str">
        <f>+IFERROR(VALUE(RIGHT(Tabla24[[#This Row],[B2B]],6)),"")</f>
        <v/>
      </c>
      <c r="EL1173" s="6" t="str">
        <f>+IFERROR(VLOOKUP(EJ1173,Auxiliar!$A:$C,2,0),"")</f>
        <v/>
      </c>
      <c r="EM1173" s="7" t="str">
        <f>+IFERROR(VLOOKUP(EJ1173,Auxiliar!$A:$C,3,0),"")</f>
        <v/>
      </c>
      <c r="EO1173" s="1"/>
      <c r="EP1173" s="12"/>
      <c r="EQ1173" s="6" t="str">
        <f>+IFERROR(VALUE(RIGHT(Tabla25[[#This Row],[B2B]],6)),"")</f>
        <v/>
      </c>
      <c r="ER1173" s="6" t="str">
        <f>+IFERROR(VLOOKUP(EP1173,Auxiliar!$A:$C,2,0),"")</f>
        <v/>
      </c>
      <c r="ES1173" s="7" t="str">
        <f>+IFERROR(VLOOKUP(EP1173,Auxiliar!$A:$C,3,0),"")</f>
        <v/>
      </c>
      <c r="EU1173" s="1"/>
      <c r="EV1173" s="12"/>
      <c r="EW1173" s="6" t="str">
        <f>+IFERROR(VALUE(RIGHT(Tabla26[[#This Row],[B2B]],6)),"")</f>
        <v/>
      </c>
      <c r="EX1173" s="6" t="str">
        <f>+IFERROR(VLOOKUP(EV1173,Auxiliar!$A:$C,2,0),"")</f>
        <v/>
      </c>
      <c r="EY1173" s="7" t="str">
        <f>+IFERROR(VLOOKUP(EV1173,Auxiliar!$A:$C,3,0),"")</f>
        <v/>
      </c>
      <c r="EZ1173" s="1"/>
      <c r="FA1173" s="12"/>
      <c r="FB1173" s="6" t="str">
        <f>+IFERROR(VALUE(RIGHT(Tabla27[[#This Row],[B2B]],6)),"")</f>
        <v/>
      </c>
      <c r="FC1173" s="6" t="str">
        <f>+IFERROR(VLOOKUP(FA1173,Auxiliar!$A:$C,2,0),"")</f>
        <v/>
      </c>
      <c r="FD1173" s="7" t="str">
        <f>+IFERROR(VLOOKUP(FA1173,Auxiliar!$A:$C,3,0),"")</f>
        <v/>
      </c>
      <c r="FE1173" s="1"/>
      <c r="FF1173" s="12"/>
      <c r="FG1173" s="6" t="str">
        <f>+IFERROR(VALUE(RIGHT(Tabla28[[#This Row],[B2B]],6)),"")</f>
        <v/>
      </c>
      <c r="FH1173" s="6" t="str">
        <f>+IFERROR(VLOOKUP(FF1173,Auxiliar!$A:$C,2,0),"")</f>
        <v/>
      </c>
      <c r="FI1173" s="7" t="str">
        <f>+IFERROR(VLOOKUP(FF1173,Auxiliar!$A:$C,3,0),"")</f>
        <v/>
      </c>
      <c r="FJ1173" s="1"/>
      <c r="FK1173" s="12"/>
      <c r="FL1173" s="6" t="str">
        <f>+IFERROR(VALUE(RIGHT(Tabla29[[#This Row],[B2B]],6)),"")</f>
        <v/>
      </c>
      <c r="FM1173" s="6" t="str">
        <f>+IFERROR(VLOOKUP(FK1173,Auxiliar!$A:$C,2,0),"")</f>
        <v/>
      </c>
      <c r="FN1173" s="7" t="str">
        <f>+IFERROR(VLOOKUP(FK1173,Auxiliar!$A:$C,3,0),"")</f>
        <v/>
      </c>
      <c r="FO1173" s="1"/>
      <c r="FP1173" s="12"/>
      <c r="FQ1173" s="6" t="str">
        <f>+IFERROR(VALUE(RIGHT(Tabla30[[#This Row],[B2B]],6)),"")</f>
        <v/>
      </c>
      <c r="FR1173" s="6" t="str">
        <f>+IFERROR(VLOOKUP(FP1173,Auxiliar!$A:$C,2,0),"")</f>
        <v/>
      </c>
      <c r="FS1173" s="7"/>
      <c r="FT1173" s="1"/>
      <c r="FU1173" s="12"/>
      <c r="FV1173" s="6" t="str">
        <f>+IFERROR(VALUE(RIGHT(Tabla31[[#This Row],[B2B]],6)),"")</f>
        <v/>
      </c>
      <c r="FW1173" s="6" t="str">
        <f>+IFERROR(VLOOKUP(FU1173,Auxiliar!$A:$C,2,0),"")</f>
        <v/>
      </c>
      <c r="FX1173" s="7" t="str">
        <f>+IFERROR(VLOOKUP(FU1173,Auxiliar!$A:$C,3,0),"")</f>
        <v/>
      </c>
      <c r="FY1173" s="1"/>
      <c r="FZ1173" s="12"/>
      <c r="GA1173" s="6" t="str">
        <f>+IFERROR(VALUE(RIGHT(Tabla32[[#This Row],[B2B]],6)),"")</f>
        <v/>
      </c>
      <c r="GB1173" s="6" t="str">
        <f>+IFERROR(VLOOKUP(FZ1173,Auxiliar!$A:$C,2,0),"")</f>
        <v/>
      </c>
      <c r="GC1173" s="7" t="str">
        <f>+IFERROR(VLOOKUP(FZ1173,Auxiliar!$A:$C,3,0),"")</f>
        <v/>
      </c>
      <c r="GD1173" s="1"/>
      <c r="GE1173" s="12"/>
      <c r="GF1173" s="6" t="str">
        <f>+IFERROR(VALUE(RIGHT(Tabla33[[#This Row],[B2B]],6)),"")</f>
        <v/>
      </c>
      <c r="GG1173" s="6" t="str">
        <f>+IFERROR(VLOOKUP(GE1173,Auxiliar!$A:$C,2,0),"")</f>
        <v/>
      </c>
      <c r="GH1173" s="7" t="str">
        <f>+IFERROR(VLOOKUP(GE1173,Auxiliar!$A:$C,3,0),"")</f>
        <v/>
      </c>
    </row>
    <row r="1174" spans="79:190" x14ac:dyDescent="0.25">
      <c r="CA1174" s="1">
        <v>11257</v>
      </c>
      <c r="CB1174" s="1" t="s">
        <v>35</v>
      </c>
      <c r="CC1174" s="6">
        <f>+IFERROR(VALUE(RIGHT(Tabla14[[#This Row],[B2B]],6)),"")</f>
        <v>11257</v>
      </c>
      <c r="CD1174" s="6" t="str">
        <f>+IFERROR(VLOOKUP(CB1174,Auxiliar!$A:$C,2,0),"")</f>
        <v>Corona 710cc</v>
      </c>
      <c r="CE1174" s="7" t="str">
        <f>+IFERROR(VLOOKUP(CB1174,Auxiliar!$A:$C,3,0),"")</f>
        <v>1b 10% | 85b 0%</v>
      </c>
      <c r="CM1174" s="1">
        <v>11296</v>
      </c>
      <c r="CN1174" s="1" t="s">
        <v>20</v>
      </c>
      <c r="CO1174" s="6">
        <v>11296</v>
      </c>
      <c r="CP1174" s="6" t="s">
        <v>20</v>
      </c>
      <c r="CQ1174" s="7" t="s">
        <v>21</v>
      </c>
      <c r="CY1174" s="1">
        <v>11296</v>
      </c>
      <c r="CZ1174" s="1" t="s">
        <v>16</v>
      </c>
      <c r="DA1174" s="6">
        <f>+IFERROR(VALUE(RIGHT(Tabla18[[#This Row],[B2B]],6)),"")</f>
        <v>11296</v>
      </c>
      <c r="DB1174" s="6" t="str">
        <f>+IFERROR(VLOOKUP(CZ1174,Auxiliar!$A:$C,2,0),"")</f>
        <v>PREMIUM</v>
      </c>
      <c r="DC1174" s="7" t="str">
        <f>+IFERROR(VLOOKUP(CZ1174,Auxiliar!$A:$C,3,0),"")</f>
        <v>0b 0% | 2b 2% | 5b 3,5% | 10b 5%</v>
      </c>
      <c r="DE1174" s="1">
        <v>11296</v>
      </c>
      <c r="DF1174" s="1" t="s">
        <v>19</v>
      </c>
      <c r="DG1174" s="6">
        <f>+IFERROR(VALUE(RIGHT(Tabla19[[#This Row],[B2B]],6)),"")</f>
        <v>11296</v>
      </c>
      <c r="DH1174" s="6" t="str">
        <f>+IFERROR(VLOOKUP(DF1174,Auxiliar!$A:$C,2,0),"")</f>
        <v>MICHELOB</v>
      </c>
      <c r="DI1174" s="7" t="str">
        <f>+IFERROR(VLOOKUP(DF1174,Auxiliar!$A:$C,3,0),"")</f>
        <v>1b 7% | 3b 22% | 8b 27%</v>
      </c>
      <c r="DK1174" s="1"/>
      <c r="DL1174" s="1"/>
      <c r="DM1174" s="6" t="str">
        <f>+IFERROR(VALUE(RIGHT(Tabla20[[#This Row],[B2B]],6)),"")</f>
        <v/>
      </c>
      <c r="DN1174" s="6" t="str">
        <f>+IFERROR(VLOOKUP(DL1174,Auxiliar!$A:$C,2,0),"")</f>
        <v/>
      </c>
      <c r="DO1174" s="7" t="str">
        <f>+IFERROR(VLOOKUP(DL1174,Auxiliar!$A:$C,3,0),"")</f>
        <v/>
      </c>
      <c r="DQ1174" s="1">
        <v>11250</v>
      </c>
      <c r="DR1174" s="12" t="s">
        <v>24</v>
      </c>
      <c r="DS1174" s="6">
        <f>+IFERROR(VALUE(RIGHT(Tabla21[[#This Row],[B2B]],6)),"")</f>
        <v>11250</v>
      </c>
      <c r="DT1174" s="6" t="str">
        <f>+IFERROR(VLOOKUP(DR1174,Auxiliar!$A:$C,2,0),"")</f>
        <v>CORONA PORRON</v>
      </c>
      <c r="DU1174" s="7" t="str">
        <f>+IFERROR(VLOOKUP(DR1174,Auxiliar!$A:$C,3,0),"")</f>
        <v>1b 5% | 20b 0%</v>
      </c>
      <c r="DW1174" s="1"/>
      <c r="DX1174" s="12"/>
      <c r="DY1174" s="6" t="str">
        <f>+IFERROR(VALUE(RIGHT(Tabla22[[#This Row],[B2B]],6)),"")</f>
        <v/>
      </c>
      <c r="DZ1174" s="6" t="str">
        <f>+IFERROR(VLOOKUP(DX1174,Auxiliar!$A:$C,2,0),"")</f>
        <v/>
      </c>
      <c r="EA1174" s="7" t="str">
        <f>+IFERROR(VLOOKUP(DX1174,Auxiliar!$A:$C,3,0),"")</f>
        <v/>
      </c>
      <c r="EC1174" s="1"/>
      <c r="ED1174" s="12"/>
      <c r="EE1174" s="6" t="str">
        <f>+IFERROR(VALUE(RIGHT(Tabla23[[#This Row],[B2B]],6)),"")</f>
        <v/>
      </c>
      <c r="EF1174" s="6" t="str">
        <f>+IFERROR(VLOOKUP(ED1174,Auxiliar!$A:$C,2,0),"")</f>
        <v/>
      </c>
      <c r="EG1174" s="7" t="str">
        <f>+IFERROR(VLOOKUP(ED1174,Auxiliar!$A:$C,3,0),"")</f>
        <v/>
      </c>
      <c r="EI1174" s="1"/>
      <c r="EJ1174" s="12"/>
      <c r="EK1174" s="6" t="str">
        <f>+IFERROR(VALUE(RIGHT(Tabla24[[#This Row],[B2B]],6)),"")</f>
        <v/>
      </c>
      <c r="EL1174" s="6" t="str">
        <f>+IFERROR(VLOOKUP(EJ1174,Auxiliar!$A:$C,2,0),"")</f>
        <v/>
      </c>
      <c r="EM1174" s="7" t="str">
        <f>+IFERROR(VLOOKUP(EJ1174,Auxiliar!$A:$C,3,0),"")</f>
        <v/>
      </c>
      <c r="EO1174" s="1"/>
      <c r="EP1174" s="12"/>
      <c r="EQ1174" s="6" t="str">
        <f>+IFERROR(VALUE(RIGHT(Tabla25[[#This Row],[B2B]],6)),"")</f>
        <v/>
      </c>
      <c r="ER1174" s="6" t="str">
        <f>+IFERROR(VLOOKUP(EP1174,Auxiliar!$A:$C,2,0),"")</f>
        <v/>
      </c>
      <c r="ES1174" s="7" t="str">
        <f>+IFERROR(VLOOKUP(EP1174,Auxiliar!$A:$C,3,0),"")</f>
        <v/>
      </c>
      <c r="EU1174" s="1"/>
      <c r="EV1174" s="12"/>
      <c r="EW1174" s="6" t="str">
        <f>+IFERROR(VALUE(RIGHT(Tabla26[[#This Row],[B2B]],6)),"")</f>
        <v/>
      </c>
      <c r="EX1174" s="6" t="str">
        <f>+IFERROR(VLOOKUP(EV1174,Auxiliar!$A:$C,2,0),"")</f>
        <v/>
      </c>
      <c r="EY1174" s="7" t="str">
        <f>+IFERROR(VLOOKUP(EV1174,Auxiliar!$A:$C,3,0),"")</f>
        <v/>
      </c>
      <c r="EZ1174" s="1"/>
      <c r="FA1174" s="12"/>
      <c r="FB1174" s="6" t="str">
        <f>+IFERROR(VALUE(RIGHT(Tabla27[[#This Row],[B2B]],6)),"")</f>
        <v/>
      </c>
      <c r="FC1174" s="6" t="str">
        <f>+IFERROR(VLOOKUP(FA1174,Auxiliar!$A:$C,2,0),"")</f>
        <v/>
      </c>
      <c r="FD1174" s="7" t="str">
        <f>+IFERROR(VLOOKUP(FA1174,Auxiliar!$A:$C,3,0),"")</f>
        <v/>
      </c>
      <c r="FE1174" s="1"/>
      <c r="FF1174" s="12"/>
      <c r="FG1174" s="6" t="str">
        <f>+IFERROR(VALUE(RIGHT(Tabla28[[#This Row],[B2B]],6)),"")</f>
        <v/>
      </c>
      <c r="FH1174" s="6" t="str">
        <f>+IFERROR(VLOOKUP(FF1174,Auxiliar!$A:$C,2,0),"")</f>
        <v/>
      </c>
      <c r="FI1174" s="7" t="str">
        <f>+IFERROR(VLOOKUP(FF1174,Auxiliar!$A:$C,3,0),"")</f>
        <v/>
      </c>
      <c r="FJ1174" s="1"/>
      <c r="FK1174" s="12"/>
      <c r="FL1174" s="6" t="str">
        <f>+IFERROR(VALUE(RIGHT(Tabla29[[#This Row],[B2B]],6)),"")</f>
        <v/>
      </c>
      <c r="FM1174" s="6" t="str">
        <f>+IFERROR(VLOOKUP(FK1174,Auxiliar!$A:$C,2,0),"")</f>
        <v/>
      </c>
      <c r="FN1174" s="7" t="str">
        <f>+IFERROR(VLOOKUP(FK1174,Auxiliar!$A:$C,3,0),"")</f>
        <v/>
      </c>
      <c r="FO1174" s="1"/>
      <c r="FP1174" s="12"/>
      <c r="FQ1174" s="6" t="str">
        <f>+IFERROR(VALUE(RIGHT(Tabla30[[#This Row],[B2B]],6)),"")</f>
        <v/>
      </c>
      <c r="FR1174" s="6" t="str">
        <f>+IFERROR(VLOOKUP(FP1174,Auxiliar!$A:$C,2,0),"")</f>
        <v/>
      </c>
      <c r="FS1174" s="7"/>
      <c r="FT1174" s="1"/>
      <c r="FU1174" s="12"/>
      <c r="FV1174" s="6" t="str">
        <f>+IFERROR(VALUE(RIGHT(Tabla31[[#This Row],[B2B]],6)),"")</f>
        <v/>
      </c>
      <c r="FW1174" s="6" t="str">
        <f>+IFERROR(VLOOKUP(FU1174,Auxiliar!$A:$C,2,0),"")</f>
        <v/>
      </c>
      <c r="FX1174" s="7" t="str">
        <f>+IFERROR(VLOOKUP(FU1174,Auxiliar!$A:$C,3,0),"")</f>
        <v/>
      </c>
      <c r="FY1174" s="1"/>
      <c r="FZ1174" s="12"/>
      <c r="GA1174" s="6" t="str">
        <f>+IFERROR(VALUE(RIGHT(Tabla32[[#This Row],[B2B]],6)),"")</f>
        <v/>
      </c>
      <c r="GB1174" s="6" t="str">
        <f>+IFERROR(VLOOKUP(FZ1174,Auxiliar!$A:$C,2,0),"")</f>
        <v/>
      </c>
      <c r="GC1174" s="7" t="str">
        <f>+IFERROR(VLOOKUP(FZ1174,Auxiliar!$A:$C,3,0),"")</f>
        <v/>
      </c>
      <c r="GD1174" s="1"/>
      <c r="GE1174" s="12"/>
      <c r="GF1174" s="6" t="str">
        <f>+IFERROR(VALUE(RIGHT(Tabla33[[#This Row],[B2B]],6)),"")</f>
        <v/>
      </c>
      <c r="GG1174" s="6" t="str">
        <f>+IFERROR(VLOOKUP(GE1174,Auxiliar!$A:$C,2,0),"")</f>
        <v/>
      </c>
      <c r="GH1174" s="7" t="str">
        <f>+IFERROR(VLOOKUP(GE1174,Auxiliar!$A:$C,3,0),"")</f>
        <v/>
      </c>
    </row>
    <row r="1175" spans="79:190" x14ac:dyDescent="0.25">
      <c r="CA1175" s="1">
        <v>11264</v>
      </c>
      <c r="CB1175" s="1" t="s">
        <v>35</v>
      </c>
      <c r="CC1175" s="6">
        <f>+IFERROR(VALUE(RIGHT(Tabla14[[#This Row],[B2B]],6)),"")</f>
        <v>11264</v>
      </c>
      <c r="CD1175" s="6" t="str">
        <f>+IFERROR(VLOOKUP(CB1175,Auxiliar!$A:$C,2,0),"")</f>
        <v>Corona 710cc</v>
      </c>
      <c r="CE1175" s="7" t="str">
        <f>+IFERROR(VLOOKUP(CB1175,Auxiliar!$A:$C,3,0),"")</f>
        <v>1b 10% | 85b 0%</v>
      </c>
      <c r="CM1175" s="1">
        <v>11309</v>
      </c>
      <c r="CN1175" s="1" t="s">
        <v>20</v>
      </c>
      <c r="CO1175" s="6">
        <v>11309</v>
      </c>
      <c r="CP1175" s="6" t="s">
        <v>20</v>
      </c>
      <c r="CQ1175" s="7" t="s">
        <v>21</v>
      </c>
      <c r="CY1175" s="1">
        <v>11309</v>
      </c>
      <c r="CZ1175" s="1" t="s">
        <v>16</v>
      </c>
      <c r="DA1175" s="6">
        <f>+IFERROR(VALUE(RIGHT(Tabla18[[#This Row],[B2B]],6)),"")</f>
        <v>11309</v>
      </c>
      <c r="DB1175" s="6" t="str">
        <f>+IFERROR(VLOOKUP(CZ1175,Auxiliar!$A:$C,2,0),"")</f>
        <v>PREMIUM</v>
      </c>
      <c r="DC1175" s="7" t="str">
        <f>+IFERROR(VLOOKUP(CZ1175,Auxiliar!$A:$C,3,0),"")</f>
        <v>0b 0% | 2b 2% | 5b 3,5% | 10b 5%</v>
      </c>
      <c r="DE1175" s="1">
        <v>11309</v>
      </c>
      <c r="DF1175" s="1" t="s">
        <v>19</v>
      </c>
      <c r="DG1175" s="6">
        <f>+IFERROR(VALUE(RIGHT(Tabla19[[#This Row],[B2B]],6)),"")</f>
        <v>11309</v>
      </c>
      <c r="DH1175" s="6" t="str">
        <f>+IFERROR(VLOOKUP(DF1175,Auxiliar!$A:$C,2,0),"")</f>
        <v>MICHELOB</v>
      </c>
      <c r="DI1175" s="7" t="str">
        <f>+IFERROR(VLOOKUP(DF1175,Auxiliar!$A:$C,3,0),"")</f>
        <v>1b 7% | 3b 22% | 8b 27%</v>
      </c>
      <c r="DK1175" s="1"/>
      <c r="DL1175" s="1"/>
      <c r="DM1175" s="6" t="str">
        <f>+IFERROR(VALUE(RIGHT(Tabla20[[#This Row],[B2B]],6)),"")</f>
        <v/>
      </c>
      <c r="DN1175" s="6" t="str">
        <f>+IFERROR(VLOOKUP(DL1175,Auxiliar!$A:$C,2,0),"")</f>
        <v/>
      </c>
      <c r="DO1175" s="7" t="str">
        <f>+IFERROR(VLOOKUP(DL1175,Auxiliar!$A:$C,3,0),"")</f>
        <v/>
      </c>
      <c r="DQ1175" s="1">
        <v>11254</v>
      </c>
      <c r="DR1175" s="12" t="s">
        <v>24</v>
      </c>
      <c r="DS1175" s="6">
        <f>+IFERROR(VALUE(RIGHT(Tabla21[[#This Row],[B2B]],6)),"")</f>
        <v>11254</v>
      </c>
      <c r="DT1175" s="6" t="str">
        <f>+IFERROR(VLOOKUP(DR1175,Auxiliar!$A:$C,2,0),"")</f>
        <v>CORONA PORRON</v>
      </c>
      <c r="DU1175" s="7" t="str">
        <f>+IFERROR(VLOOKUP(DR1175,Auxiliar!$A:$C,3,0),"")</f>
        <v>1b 5% | 20b 0%</v>
      </c>
      <c r="DW1175" s="1"/>
      <c r="DX1175" s="12"/>
      <c r="DY1175" s="6" t="str">
        <f>+IFERROR(VALUE(RIGHT(Tabla22[[#This Row],[B2B]],6)),"")</f>
        <v/>
      </c>
      <c r="DZ1175" s="6" t="str">
        <f>+IFERROR(VLOOKUP(DX1175,Auxiliar!$A:$C,2,0),"")</f>
        <v/>
      </c>
      <c r="EA1175" s="7" t="str">
        <f>+IFERROR(VLOOKUP(DX1175,Auxiliar!$A:$C,3,0),"")</f>
        <v/>
      </c>
      <c r="EC1175" s="1"/>
      <c r="ED1175" s="12"/>
      <c r="EE1175" s="6" t="str">
        <f>+IFERROR(VALUE(RIGHT(Tabla23[[#This Row],[B2B]],6)),"")</f>
        <v/>
      </c>
      <c r="EF1175" s="6" t="str">
        <f>+IFERROR(VLOOKUP(ED1175,Auxiliar!$A:$C,2,0),"")</f>
        <v/>
      </c>
      <c r="EG1175" s="7" t="str">
        <f>+IFERROR(VLOOKUP(ED1175,Auxiliar!$A:$C,3,0),"")</f>
        <v/>
      </c>
      <c r="EI1175" s="1"/>
      <c r="EJ1175" s="12"/>
      <c r="EK1175" s="6" t="str">
        <f>+IFERROR(VALUE(RIGHT(Tabla24[[#This Row],[B2B]],6)),"")</f>
        <v/>
      </c>
      <c r="EL1175" s="6" t="str">
        <f>+IFERROR(VLOOKUP(EJ1175,Auxiliar!$A:$C,2,0),"")</f>
        <v/>
      </c>
      <c r="EM1175" s="7" t="str">
        <f>+IFERROR(VLOOKUP(EJ1175,Auxiliar!$A:$C,3,0),"")</f>
        <v/>
      </c>
      <c r="EO1175" s="1"/>
      <c r="EP1175" s="12"/>
      <c r="EQ1175" s="6" t="str">
        <f>+IFERROR(VALUE(RIGHT(Tabla25[[#This Row],[B2B]],6)),"")</f>
        <v/>
      </c>
      <c r="ER1175" s="6" t="str">
        <f>+IFERROR(VLOOKUP(EP1175,Auxiliar!$A:$C,2,0),"")</f>
        <v/>
      </c>
      <c r="ES1175" s="7" t="str">
        <f>+IFERROR(VLOOKUP(EP1175,Auxiliar!$A:$C,3,0),"")</f>
        <v/>
      </c>
      <c r="EU1175" s="1"/>
      <c r="EV1175" s="12"/>
      <c r="EW1175" s="6" t="str">
        <f>+IFERROR(VALUE(RIGHT(Tabla26[[#This Row],[B2B]],6)),"")</f>
        <v/>
      </c>
      <c r="EX1175" s="6" t="str">
        <f>+IFERROR(VLOOKUP(EV1175,Auxiliar!$A:$C,2,0),"")</f>
        <v/>
      </c>
      <c r="EY1175" s="7" t="str">
        <f>+IFERROR(VLOOKUP(EV1175,Auxiliar!$A:$C,3,0),"")</f>
        <v/>
      </c>
      <c r="EZ1175" s="1"/>
      <c r="FA1175" s="12"/>
      <c r="FB1175" s="6" t="str">
        <f>+IFERROR(VALUE(RIGHT(Tabla27[[#This Row],[B2B]],6)),"")</f>
        <v/>
      </c>
      <c r="FC1175" s="6" t="str">
        <f>+IFERROR(VLOOKUP(FA1175,Auxiliar!$A:$C,2,0),"")</f>
        <v/>
      </c>
      <c r="FD1175" s="7" t="str">
        <f>+IFERROR(VLOOKUP(FA1175,Auxiliar!$A:$C,3,0),"")</f>
        <v/>
      </c>
      <c r="FE1175" s="1"/>
      <c r="FF1175" s="12"/>
      <c r="FG1175" s="6" t="str">
        <f>+IFERROR(VALUE(RIGHT(Tabla28[[#This Row],[B2B]],6)),"")</f>
        <v/>
      </c>
      <c r="FH1175" s="6" t="str">
        <f>+IFERROR(VLOOKUP(FF1175,Auxiliar!$A:$C,2,0),"")</f>
        <v/>
      </c>
      <c r="FI1175" s="7" t="str">
        <f>+IFERROR(VLOOKUP(FF1175,Auxiliar!$A:$C,3,0),"")</f>
        <v/>
      </c>
      <c r="FJ1175" s="1"/>
      <c r="FK1175" s="12"/>
      <c r="FL1175" s="6" t="str">
        <f>+IFERROR(VALUE(RIGHT(Tabla29[[#This Row],[B2B]],6)),"")</f>
        <v/>
      </c>
      <c r="FM1175" s="6" t="str">
        <f>+IFERROR(VLOOKUP(FK1175,Auxiliar!$A:$C,2,0),"")</f>
        <v/>
      </c>
      <c r="FN1175" s="7" t="str">
        <f>+IFERROR(VLOOKUP(FK1175,Auxiliar!$A:$C,3,0),"")</f>
        <v/>
      </c>
      <c r="FO1175" s="1"/>
      <c r="FP1175" s="12"/>
      <c r="FQ1175" s="6" t="str">
        <f>+IFERROR(VALUE(RIGHT(Tabla30[[#This Row],[B2B]],6)),"")</f>
        <v/>
      </c>
      <c r="FR1175" s="6" t="str">
        <f>+IFERROR(VLOOKUP(FP1175,Auxiliar!$A:$C,2,0),"")</f>
        <v/>
      </c>
      <c r="FS1175" s="7"/>
      <c r="FT1175" s="1"/>
      <c r="FU1175" s="12"/>
      <c r="FV1175" s="6" t="str">
        <f>+IFERROR(VALUE(RIGHT(Tabla31[[#This Row],[B2B]],6)),"")</f>
        <v/>
      </c>
      <c r="FW1175" s="6" t="str">
        <f>+IFERROR(VLOOKUP(FU1175,Auxiliar!$A:$C,2,0),"")</f>
        <v/>
      </c>
      <c r="FX1175" s="7" t="str">
        <f>+IFERROR(VLOOKUP(FU1175,Auxiliar!$A:$C,3,0),"")</f>
        <v/>
      </c>
      <c r="FY1175" s="1"/>
      <c r="FZ1175" s="12"/>
      <c r="GA1175" s="6" t="str">
        <f>+IFERROR(VALUE(RIGHT(Tabla32[[#This Row],[B2B]],6)),"")</f>
        <v/>
      </c>
      <c r="GB1175" s="6" t="str">
        <f>+IFERROR(VLOOKUP(FZ1175,Auxiliar!$A:$C,2,0),"")</f>
        <v/>
      </c>
      <c r="GC1175" s="7" t="str">
        <f>+IFERROR(VLOOKUP(FZ1175,Auxiliar!$A:$C,3,0),"")</f>
        <v/>
      </c>
      <c r="GD1175" s="1"/>
      <c r="GE1175" s="12"/>
      <c r="GF1175" s="6" t="str">
        <f>+IFERROR(VALUE(RIGHT(Tabla33[[#This Row],[B2B]],6)),"")</f>
        <v/>
      </c>
      <c r="GG1175" s="6" t="str">
        <f>+IFERROR(VLOOKUP(GE1175,Auxiliar!$A:$C,2,0),"")</f>
        <v/>
      </c>
      <c r="GH1175" s="7" t="str">
        <f>+IFERROR(VLOOKUP(GE1175,Auxiliar!$A:$C,3,0),"")</f>
        <v/>
      </c>
    </row>
    <row r="1176" spans="79:190" x14ac:dyDescent="0.25">
      <c r="CA1176" s="1">
        <v>11276</v>
      </c>
      <c r="CB1176" s="1" t="s">
        <v>35</v>
      </c>
      <c r="CC1176" s="6">
        <f>+IFERROR(VALUE(RIGHT(Tabla14[[#This Row],[B2B]],6)),"")</f>
        <v>11276</v>
      </c>
      <c r="CD1176" s="6" t="str">
        <f>+IFERROR(VLOOKUP(CB1176,Auxiliar!$A:$C,2,0),"")</f>
        <v>Corona 710cc</v>
      </c>
      <c r="CE1176" s="7" t="str">
        <f>+IFERROR(VLOOKUP(CB1176,Auxiliar!$A:$C,3,0),"")</f>
        <v>1b 10% | 85b 0%</v>
      </c>
      <c r="CM1176" s="1">
        <v>11342</v>
      </c>
      <c r="CN1176" s="1" t="s">
        <v>20</v>
      </c>
      <c r="CO1176" s="6">
        <v>11342</v>
      </c>
      <c r="CP1176" s="6" t="s">
        <v>20</v>
      </c>
      <c r="CQ1176" s="7" t="s">
        <v>21</v>
      </c>
      <c r="CY1176" s="1">
        <v>11342</v>
      </c>
      <c r="CZ1176" s="1" t="s">
        <v>16</v>
      </c>
      <c r="DA1176" s="6">
        <f>+IFERROR(VALUE(RIGHT(Tabla18[[#This Row],[B2B]],6)),"")</f>
        <v>11342</v>
      </c>
      <c r="DB1176" s="6" t="str">
        <f>+IFERROR(VLOOKUP(CZ1176,Auxiliar!$A:$C,2,0),"")</f>
        <v>PREMIUM</v>
      </c>
      <c r="DC1176" s="7" t="str">
        <f>+IFERROR(VLOOKUP(CZ1176,Auxiliar!$A:$C,3,0),"")</f>
        <v>0b 0% | 2b 2% | 5b 3,5% | 10b 5%</v>
      </c>
      <c r="DE1176" s="1">
        <v>11342</v>
      </c>
      <c r="DF1176" s="1" t="s">
        <v>19</v>
      </c>
      <c r="DG1176" s="6">
        <f>+IFERROR(VALUE(RIGHT(Tabla19[[#This Row],[B2B]],6)),"")</f>
        <v>11342</v>
      </c>
      <c r="DH1176" s="6" t="str">
        <f>+IFERROR(VLOOKUP(DF1176,Auxiliar!$A:$C,2,0),"")</f>
        <v>MICHELOB</v>
      </c>
      <c r="DI1176" s="7" t="str">
        <f>+IFERROR(VLOOKUP(DF1176,Auxiliar!$A:$C,3,0),"")</f>
        <v>1b 7% | 3b 22% | 8b 27%</v>
      </c>
      <c r="DK1176" s="1"/>
      <c r="DL1176" s="1"/>
      <c r="DM1176" s="6" t="str">
        <f>+IFERROR(VALUE(RIGHT(Tabla20[[#This Row],[B2B]],6)),"")</f>
        <v/>
      </c>
      <c r="DN1176" s="6" t="str">
        <f>+IFERROR(VLOOKUP(DL1176,Auxiliar!$A:$C,2,0),"")</f>
        <v/>
      </c>
      <c r="DO1176" s="7" t="str">
        <f>+IFERROR(VLOOKUP(DL1176,Auxiliar!$A:$C,3,0),"")</f>
        <v/>
      </c>
      <c r="DQ1176" s="1">
        <v>11257</v>
      </c>
      <c r="DR1176" s="12" t="s">
        <v>24</v>
      </c>
      <c r="DS1176" s="6">
        <f>+IFERROR(VALUE(RIGHT(Tabla21[[#This Row],[B2B]],6)),"")</f>
        <v>11257</v>
      </c>
      <c r="DT1176" s="6" t="str">
        <f>+IFERROR(VLOOKUP(DR1176,Auxiliar!$A:$C,2,0),"")</f>
        <v>CORONA PORRON</v>
      </c>
      <c r="DU1176" s="7" t="str">
        <f>+IFERROR(VLOOKUP(DR1176,Auxiliar!$A:$C,3,0),"")</f>
        <v>1b 5% | 20b 0%</v>
      </c>
      <c r="DW1176" s="1"/>
      <c r="DX1176" s="12"/>
      <c r="DY1176" s="6" t="str">
        <f>+IFERROR(VALUE(RIGHT(Tabla22[[#This Row],[B2B]],6)),"")</f>
        <v/>
      </c>
      <c r="DZ1176" s="6" t="str">
        <f>+IFERROR(VLOOKUP(DX1176,Auxiliar!$A:$C,2,0),"")</f>
        <v/>
      </c>
      <c r="EA1176" s="7" t="str">
        <f>+IFERROR(VLOOKUP(DX1176,Auxiliar!$A:$C,3,0),"")</f>
        <v/>
      </c>
      <c r="EC1176" s="1"/>
      <c r="ED1176" s="12"/>
      <c r="EE1176" s="6" t="str">
        <f>+IFERROR(VALUE(RIGHT(Tabla23[[#This Row],[B2B]],6)),"")</f>
        <v/>
      </c>
      <c r="EF1176" s="6" t="str">
        <f>+IFERROR(VLOOKUP(ED1176,Auxiliar!$A:$C,2,0),"")</f>
        <v/>
      </c>
      <c r="EG1176" s="7" t="str">
        <f>+IFERROR(VLOOKUP(ED1176,Auxiliar!$A:$C,3,0),"")</f>
        <v/>
      </c>
      <c r="EI1176" s="1"/>
      <c r="EJ1176" s="12"/>
      <c r="EK1176" s="6" t="str">
        <f>+IFERROR(VALUE(RIGHT(Tabla24[[#This Row],[B2B]],6)),"")</f>
        <v/>
      </c>
      <c r="EL1176" s="6" t="str">
        <f>+IFERROR(VLOOKUP(EJ1176,Auxiliar!$A:$C,2,0),"")</f>
        <v/>
      </c>
      <c r="EM1176" s="7" t="str">
        <f>+IFERROR(VLOOKUP(EJ1176,Auxiliar!$A:$C,3,0),"")</f>
        <v/>
      </c>
      <c r="EO1176" s="1"/>
      <c r="EP1176" s="12"/>
      <c r="EQ1176" s="6" t="str">
        <f>+IFERROR(VALUE(RIGHT(Tabla25[[#This Row],[B2B]],6)),"")</f>
        <v/>
      </c>
      <c r="ER1176" s="6" t="str">
        <f>+IFERROR(VLOOKUP(EP1176,Auxiliar!$A:$C,2,0),"")</f>
        <v/>
      </c>
      <c r="ES1176" s="7" t="str">
        <f>+IFERROR(VLOOKUP(EP1176,Auxiliar!$A:$C,3,0),"")</f>
        <v/>
      </c>
      <c r="EU1176" s="1"/>
      <c r="EV1176" s="12"/>
      <c r="EW1176" s="6" t="str">
        <f>+IFERROR(VALUE(RIGHT(Tabla26[[#This Row],[B2B]],6)),"")</f>
        <v/>
      </c>
      <c r="EX1176" s="6" t="str">
        <f>+IFERROR(VLOOKUP(EV1176,Auxiliar!$A:$C,2,0),"")</f>
        <v/>
      </c>
      <c r="EY1176" s="7" t="str">
        <f>+IFERROR(VLOOKUP(EV1176,Auxiliar!$A:$C,3,0),"")</f>
        <v/>
      </c>
      <c r="EZ1176" s="1"/>
      <c r="FA1176" s="12"/>
      <c r="FB1176" s="6" t="str">
        <f>+IFERROR(VALUE(RIGHT(Tabla27[[#This Row],[B2B]],6)),"")</f>
        <v/>
      </c>
      <c r="FC1176" s="6" t="str">
        <f>+IFERROR(VLOOKUP(FA1176,Auxiliar!$A:$C,2,0),"")</f>
        <v/>
      </c>
      <c r="FD1176" s="7" t="str">
        <f>+IFERROR(VLOOKUP(FA1176,Auxiliar!$A:$C,3,0),"")</f>
        <v/>
      </c>
      <c r="FE1176" s="1"/>
      <c r="FF1176" s="12"/>
      <c r="FG1176" s="6" t="str">
        <f>+IFERROR(VALUE(RIGHT(Tabla28[[#This Row],[B2B]],6)),"")</f>
        <v/>
      </c>
      <c r="FH1176" s="6" t="str">
        <f>+IFERROR(VLOOKUP(FF1176,Auxiliar!$A:$C,2,0),"")</f>
        <v/>
      </c>
      <c r="FI1176" s="7" t="str">
        <f>+IFERROR(VLOOKUP(FF1176,Auxiliar!$A:$C,3,0),"")</f>
        <v/>
      </c>
      <c r="FJ1176" s="1"/>
      <c r="FK1176" s="12"/>
      <c r="FL1176" s="6" t="str">
        <f>+IFERROR(VALUE(RIGHT(Tabla29[[#This Row],[B2B]],6)),"")</f>
        <v/>
      </c>
      <c r="FM1176" s="6" t="str">
        <f>+IFERROR(VLOOKUP(FK1176,Auxiliar!$A:$C,2,0),"")</f>
        <v/>
      </c>
      <c r="FN1176" s="7" t="str">
        <f>+IFERROR(VLOOKUP(FK1176,Auxiliar!$A:$C,3,0),"")</f>
        <v/>
      </c>
      <c r="FO1176" s="1"/>
      <c r="FP1176" s="12"/>
      <c r="FQ1176" s="6" t="str">
        <f>+IFERROR(VALUE(RIGHT(Tabla30[[#This Row],[B2B]],6)),"")</f>
        <v/>
      </c>
      <c r="FR1176" s="6" t="str">
        <f>+IFERROR(VLOOKUP(FP1176,Auxiliar!$A:$C,2,0),"")</f>
        <v/>
      </c>
      <c r="FS1176" s="7"/>
      <c r="FT1176" s="1"/>
      <c r="FU1176" s="12"/>
      <c r="FV1176" s="6" t="str">
        <f>+IFERROR(VALUE(RIGHT(Tabla31[[#This Row],[B2B]],6)),"")</f>
        <v/>
      </c>
      <c r="FW1176" s="6" t="str">
        <f>+IFERROR(VLOOKUP(FU1176,Auxiliar!$A:$C,2,0),"")</f>
        <v/>
      </c>
      <c r="FX1176" s="7" t="str">
        <f>+IFERROR(VLOOKUP(FU1176,Auxiliar!$A:$C,3,0),"")</f>
        <v/>
      </c>
      <c r="FY1176" s="1"/>
      <c r="FZ1176" s="12"/>
      <c r="GA1176" s="6" t="str">
        <f>+IFERROR(VALUE(RIGHT(Tabla32[[#This Row],[B2B]],6)),"")</f>
        <v/>
      </c>
      <c r="GB1176" s="6" t="str">
        <f>+IFERROR(VLOOKUP(FZ1176,Auxiliar!$A:$C,2,0),"")</f>
        <v/>
      </c>
      <c r="GC1176" s="7" t="str">
        <f>+IFERROR(VLOOKUP(FZ1176,Auxiliar!$A:$C,3,0),"")</f>
        <v/>
      </c>
      <c r="GD1176" s="1"/>
      <c r="GE1176" s="12"/>
      <c r="GF1176" s="6" t="str">
        <f>+IFERROR(VALUE(RIGHT(Tabla33[[#This Row],[B2B]],6)),"")</f>
        <v/>
      </c>
      <c r="GG1176" s="6" t="str">
        <f>+IFERROR(VLOOKUP(GE1176,Auxiliar!$A:$C,2,0),"")</f>
        <v/>
      </c>
      <c r="GH1176" s="7" t="str">
        <f>+IFERROR(VLOOKUP(GE1176,Auxiliar!$A:$C,3,0),"")</f>
        <v/>
      </c>
    </row>
    <row r="1177" spans="79:190" x14ac:dyDescent="0.25">
      <c r="CA1177" s="1">
        <v>11278</v>
      </c>
      <c r="CB1177" s="1" t="s">
        <v>35</v>
      </c>
      <c r="CC1177" s="6">
        <f>+IFERROR(VALUE(RIGHT(Tabla14[[#This Row],[B2B]],6)),"")</f>
        <v>11278</v>
      </c>
      <c r="CD1177" s="6" t="str">
        <f>+IFERROR(VLOOKUP(CB1177,Auxiliar!$A:$C,2,0),"")</f>
        <v>Corona 710cc</v>
      </c>
      <c r="CE1177" s="7" t="str">
        <f>+IFERROR(VLOOKUP(CB1177,Auxiliar!$A:$C,3,0),"")</f>
        <v>1b 10% | 85b 0%</v>
      </c>
      <c r="CM1177" s="1">
        <v>11360</v>
      </c>
      <c r="CN1177" s="1" t="s">
        <v>20</v>
      </c>
      <c r="CO1177" s="6">
        <v>11360</v>
      </c>
      <c r="CP1177" s="6" t="s">
        <v>20</v>
      </c>
      <c r="CQ1177" s="7" t="s">
        <v>21</v>
      </c>
      <c r="CY1177" s="1">
        <v>11360</v>
      </c>
      <c r="CZ1177" s="1" t="s">
        <v>16</v>
      </c>
      <c r="DA1177" s="6">
        <f>+IFERROR(VALUE(RIGHT(Tabla18[[#This Row],[B2B]],6)),"")</f>
        <v>11360</v>
      </c>
      <c r="DB1177" s="6" t="str">
        <f>+IFERROR(VLOOKUP(CZ1177,Auxiliar!$A:$C,2,0),"")</f>
        <v>PREMIUM</v>
      </c>
      <c r="DC1177" s="7" t="str">
        <f>+IFERROR(VLOOKUP(CZ1177,Auxiliar!$A:$C,3,0),"")</f>
        <v>0b 0% | 2b 2% | 5b 3,5% | 10b 5%</v>
      </c>
      <c r="DE1177" s="1">
        <v>11360</v>
      </c>
      <c r="DF1177" s="1" t="s">
        <v>19</v>
      </c>
      <c r="DG1177" s="6">
        <f>+IFERROR(VALUE(RIGHT(Tabla19[[#This Row],[B2B]],6)),"")</f>
        <v>11360</v>
      </c>
      <c r="DH1177" s="6" t="str">
        <f>+IFERROR(VLOOKUP(DF1177,Auxiliar!$A:$C,2,0),"")</f>
        <v>MICHELOB</v>
      </c>
      <c r="DI1177" s="7" t="str">
        <f>+IFERROR(VLOOKUP(DF1177,Auxiliar!$A:$C,3,0),"")</f>
        <v>1b 7% | 3b 22% | 8b 27%</v>
      </c>
      <c r="DK1177" s="1"/>
      <c r="DL1177" s="1"/>
      <c r="DM1177" s="6" t="str">
        <f>+IFERROR(VALUE(RIGHT(Tabla20[[#This Row],[B2B]],6)),"")</f>
        <v/>
      </c>
      <c r="DN1177" s="6" t="str">
        <f>+IFERROR(VLOOKUP(DL1177,Auxiliar!$A:$C,2,0),"")</f>
        <v/>
      </c>
      <c r="DO1177" s="7" t="str">
        <f>+IFERROR(VLOOKUP(DL1177,Auxiliar!$A:$C,3,0),"")</f>
        <v/>
      </c>
      <c r="DQ1177" s="1">
        <v>11264</v>
      </c>
      <c r="DR1177" s="12" t="s">
        <v>24</v>
      </c>
      <c r="DS1177" s="6">
        <f>+IFERROR(VALUE(RIGHT(Tabla21[[#This Row],[B2B]],6)),"")</f>
        <v>11264</v>
      </c>
      <c r="DT1177" s="6" t="str">
        <f>+IFERROR(VLOOKUP(DR1177,Auxiliar!$A:$C,2,0),"")</f>
        <v>CORONA PORRON</v>
      </c>
      <c r="DU1177" s="7" t="str">
        <f>+IFERROR(VLOOKUP(DR1177,Auxiliar!$A:$C,3,0),"")</f>
        <v>1b 5% | 20b 0%</v>
      </c>
      <c r="DW1177" s="1"/>
      <c r="DX1177" s="12"/>
      <c r="DY1177" s="6" t="str">
        <f>+IFERROR(VALUE(RIGHT(Tabla22[[#This Row],[B2B]],6)),"")</f>
        <v/>
      </c>
      <c r="DZ1177" s="6" t="str">
        <f>+IFERROR(VLOOKUP(DX1177,Auxiliar!$A:$C,2,0),"")</f>
        <v/>
      </c>
      <c r="EA1177" s="7" t="str">
        <f>+IFERROR(VLOOKUP(DX1177,Auxiliar!$A:$C,3,0),"")</f>
        <v/>
      </c>
      <c r="EC1177" s="1"/>
      <c r="ED1177" s="12"/>
      <c r="EE1177" s="6" t="str">
        <f>+IFERROR(VALUE(RIGHT(Tabla23[[#This Row],[B2B]],6)),"")</f>
        <v/>
      </c>
      <c r="EF1177" s="6" t="str">
        <f>+IFERROR(VLOOKUP(ED1177,Auxiliar!$A:$C,2,0),"")</f>
        <v/>
      </c>
      <c r="EG1177" s="7" t="str">
        <f>+IFERROR(VLOOKUP(ED1177,Auxiliar!$A:$C,3,0),"")</f>
        <v/>
      </c>
      <c r="EI1177" s="1"/>
      <c r="EJ1177" s="12"/>
      <c r="EK1177" s="6" t="str">
        <f>+IFERROR(VALUE(RIGHT(Tabla24[[#This Row],[B2B]],6)),"")</f>
        <v/>
      </c>
      <c r="EL1177" s="6" t="str">
        <f>+IFERROR(VLOOKUP(EJ1177,Auxiliar!$A:$C,2,0),"")</f>
        <v/>
      </c>
      <c r="EM1177" s="7" t="str">
        <f>+IFERROR(VLOOKUP(EJ1177,Auxiliar!$A:$C,3,0),"")</f>
        <v/>
      </c>
      <c r="EO1177" s="1"/>
      <c r="EP1177" s="12"/>
      <c r="EQ1177" s="6" t="str">
        <f>+IFERROR(VALUE(RIGHT(Tabla25[[#This Row],[B2B]],6)),"")</f>
        <v/>
      </c>
      <c r="ER1177" s="6" t="str">
        <f>+IFERROR(VLOOKUP(EP1177,Auxiliar!$A:$C,2,0),"")</f>
        <v/>
      </c>
      <c r="ES1177" s="7" t="str">
        <f>+IFERROR(VLOOKUP(EP1177,Auxiliar!$A:$C,3,0),"")</f>
        <v/>
      </c>
      <c r="EU1177" s="1"/>
      <c r="EV1177" s="12"/>
      <c r="EW1177" s="6" t="str">
        <f>+IFERROR(VALUE(RIGHT(Tabla26[[#This Row],[B2B]],6)),"")</f>
        <v/>
      </c>
      <c r="EX1177" s="6" t="str">
        <f>+IFERROR(VLOOKUP(EV1177,Auxiliar!$A:$C,2,0),"")</f>
        <v/>
      </c>
      <c r="EY1177" s="7" t="str">
        <f>+IFERROR(VLOOKUP(EV1177,Auxiliar!$A:$C,3,0),"")</f>
        <v/>
      </c>
      <c r="EZ1177" s="1"/>
      <c r="FA1177" s="12"/>
      <c r="FB1177" s="6" t="str">
        <f>+IFERROR(VALUE(RIGHT(Tabla27[[#This Row],[B2B]],6)),"")</f>
        <v/>
      </c>
      <c r="FC1177" s="6" t="str">
        <f>+IFERROR(VLOOKUP(FA1177,Auxiliar!$A:$C,2,0),"")</f>
        <v/>
      </c>
      <c r="FD1177" s="7" t="str">
        <f>+IFERROR(VLOOKUP(FA1177,Auxiliar!$A:$C,3,0),"")</f>
        <v/>
      </c>
      <c r="FE1177" s="1"/>
      <c r="FF1177" s="12"/>
      <c r="FG1177" s="6" t="str">
        <f>+IFERROR(VALUE(RIGHT(Tabla28[[#This Row],[B2B]],6)),"")</f>
        <v/>
      </c>
      <c r="FH1177" s="6" t="str">
        <f>+IFERROR(VLOOKUP(FF1177,Auxiliar!$A:$C,2,0),"")</f>
        <v/>
      </c>
      <c r="FI1177" s="7" t="str">
        <f>+IFERROR(VLOOKUP(FF1177,Auxiliar!$A:$C,3,0),"")</f>
        <v/>
      </c>
      <c r="FJ1177" s="1"/>
      <c r="FK1177" s="12"/>
      <c r="FL1177" s="6" t="str">
        <f>+IFERROR(VALUE(RIGHT(Tabla29[[#This Row],[B2B]],6)),"")</f>
        <v/>
      </c>
      <c r="FM1177" s="6" t="str">
        <f>+IFERROR(VLOOKUP(FK1177,Auxiliar!$A:$C,2,0),"")</f>
        <v/>
      </c>
      <c r="FN1177" s="7" t="str">
        <f>+IFERROR(VLOOKUP(FK1177,Auxiliar!$A:$C,3,0),"")</f>
        <v/>
      </c>
      <c r="FO1177" s="1"/>
      <c r="FP1177" s="12"/>
      <c r="FQ1177" s="6" t="str">
        <f>+IFERROR(VALUE(RIGHT(Tabla30[[#This Row],[B2B]],6)),"")</f>
        <v/>
      </c>
      <c r="FR1177" s="6" t="str">
        <f>+IFERROR(VLOOKUP(FP1177,Auxiliar!$A:$C,2,0),"")</f>
        <v/>
      </c>
      <c r="FS1177" s="7"/>
      <c r="FT1177" s="1"/>
      <c r="FU1177" s="12"/>
      <c r="FV1177" s="6" t="str">
        <f>+IFERROR(VALUE(RIGHT(Tabla31[[#This Row],[B2B]],6)),"")</f>
        <v/>
      </c>
      <c r="FW1177" s="6" t="str">
        <f>+IFERROR(VLOOKUP(FU1177,Auxiliar!$A:$C,2,0),"")</f>
        <v/>
      </c>
      <c r="FX1177" s="7" t="str">
        <f>+IFERROR(VLOOKUP(FU1177,Auxiliar!$A:$C,3,0),"")</f>
        <v/>
      </c>
      <c r="FY1177" s="1"/>
      <c r="FZ1177" s="12"/>
      <c r="GA1177" s="6" t="str">
        <f>+IFERROR(VALUE(RIGHT(Tabla32[[#This Row],[B2B]],6)),"")</f>
        <v/>
      </c>
      <c r="GB1177" s="6" t="str">
        <f>+IFERROR(VLOOKUP(FZ1177,Auxiliar!$A:$C,2,0),"")</f>
        <v/>
      </c>
      <c r="GC1177" s="7" t="str">
        <f>+IFERROR(VLOOKUP(FZ1177,Auxiliar!$A:$C,3,0),"")</f>
        <v/>
      </c>
      <c r="GD1177" s="1"/>
      <c r="GE1177" s="12"/>
      <c r="GF1177" s="6" t="str">
        <f>+IFERROR(VALUE(RIGHT(Tabla33[[#This Row],[B2B]],6)),"")</f>
        <v/>
      </c>
      <c r="GG1177" s="6" t="str">
        <f>+IFERROR(VLOOKUP(GE1177,Auxiliar!$A:$C,2,0),"")</f>
        <v/>
      </c>
      <c r="GH1177" s="7" t="str">
        <f>+IFERROR(VLOOKUP(GE1177,Auxiliar!$A:$C,3,0),"")</f>
        <v/>
      </c>
    </row>
    <row r="1178" spans="79:190" x14ac:dyDescent="0.25">
      <c r="CA1178" s="1">
        <v>11280</v>
      </c>
      <c r="CB1178" s="1" t="s">
        <v>35</v>
      </c>
      <c r="CC1178" s="6">
        <f>+IFERROR(VALUE(RIGHT(Tabla14[[#This Row],[B2B]],6)),"")</f>
        <v>11280</v>
      </c>
      <c r="CD1178" s="6" t="str">
        <f>+IFERROR(VLOOKUP(CB1178,Auxiliar!$A:$C,2,0),"")</f>
        <v>Corona 710cc</v>
      </c>
      <c r="CE1178" s="7" t="str">
        <f>+IFERROR(VLOOKUP(CB1178,Auxiliar!$A:$C,3,0),"")</f>
        <v>1b 10% | 85b 0%</v>
      </c>
      <c r="CM1178" s="1">
        <v>11387</v>
      </c>
      <c r="CN1178" s="1" t="s">
        <v>20</v>
      </c>
      <c r="CO1178" s="6">
        <v>11387</v>
      </c>
      <c r="CP1178" s="6" t="s">
        <v>20</v>
      </c>
      <c r="CQ1178" s="7" t="s">
        <v>21</v>
      </c>
      <c r="CY1178" s="1">
        <v>11387</v>
      </c>
      <c r="CZ1178" s="1" t="s">
        <v>16</v>
      </c>
      <c r="DA1178" s="6">
        <f>+IFERROR(VALUE(RIGHT(Tabla18[[#This Row],[B2B]],6)),"")</f>
        <v>11387</v>
      </c>
      <c r="DB1178" s="6" t="str">
        <f>+IFERROR(VLOOKUP(CZ1178,Auxiliar!$A:$C,2,0),"")</f>
        <v>PREMIUM</v>
      </c>
      <c r="DC1178" s="7" t="str">
        <f>+IFERROR(VLOOKUP(CZ1178,Auxiliar!$A:$C,3,0),"")</f>
        <v>0b 0% | 2b 2% | 5b 3,5% | 10b 5%</v>
      </c>
      <c r="DE1178" s="1">
        <v>11387</v>
      </c>
      <c r="DF1178" s="1" t="s">
        <v>19</v>
      </c>
      <c r="DG1178" s="6">
        <f>+IFERROR(VALUE(RIGHT(Tabla19[[#This Row],[B2B]],6)),"")</f>
        <v>11387</v>
      </c>
      <c r="DH1178" s="6" t="str">
        <f>+IFERROR(VLOOKUP(DF1178,Auxiliar!$A:$C,2,0),"")</f>
        <v>MICHELOB</v>
      </c>
      <c r="DI1178" s="7" t="str">
        <f>+IFERROR(VLOOKUP(DF1178,Auxiliar!$A:$C,3,0),"")</f>
        <v>1b 7% | 3b 22% | 8b 27%</v>
      </c>
      <c r="DK1178" s="1"/>
      <c r="DL1178" s="1"/>
      <c r="DM1178" s="6" t="str">
        <f>+IFERROR(VALUE(RIGHT(Tabla20[[#This Row],[B2B]],6)),"")</f>
        <v/>
      </c>
      <c r="DN1178" s="6" t="str">
        <f>+IFERROR(VLOOKUP(DL1178,Auxiliar!$A:$C,2,0),"")</f>
        <v/>
      </c>
      <c r="DO1178" s="7" t="str">
        <f>+IFERROR(VLOOKUP(DL1178,Auxiliar!$A:$C,3,0),"")</f>
        <v/>
      </c>
      <c r="DQ1178" s="1">
        <v>11276</v>
      </c>
      <c r="DR1178" s="12" t="s">
        <v>24</v>
      </c>
      <c r="DS1178" s="6">
        <f>+IFERROR(VALUE(RIGHT(Tabla21[[#This Row],[B2B]],6)),"")</f>
        <v>11276</v>
      </c>
      <c r="DT1178" s="6" t="str">
        <f>+IFERROR(VLOOKUP(DR1178,Auxiliar!$A:$C,2,0),"")</f>
        <v>CORONA PORRON</v>
      </c>
      <c r="DU1178" s="7" t="str">
        <f>+IFERROR(VLOOKUP(DR1178,Auxiliar!$A:$C,3,0),"")</f>
        <v>1b 5% | 20b 0%</v>
      </c>
      <c r="DW1178" s="1"/>
      <c r="DX1178" s="12"/>
      <c r="DY1178" s="6" t="str">
        <f>+IFERROR(VALUE(RIGHT(Tabla22[[#This Row],[B2B]],6)),"")</f>
        <v/>
      </c>
      <c r="DZ1178" s="6" t="str">
        <f>+IFERROR(VLOOKUP(DX1178,Auxiliar!$A:$C,2,0),"")</f>
        <v/>
      </c>
      <c r="EA1178" s="7" t="str">
        <f>+IFERROR(VLOOKUP(DX1178,Auxiliar!$A:$C,3,0),"")</f>
        <v/>
      </c>
      <c r="EC1178" s="1"/>
      <c r="ED1178" s="12"/>
      <c r="EE1178" s="6" t="str">
        <f>+IFERROR(VALUE(RIGHT(Tabla23[[#This Row],[B2B]],6)),"")</f>
        <v/>
      </c>
      <c r="EF1178" s="6" t="str">
        <f>+IFERROR(VLOOKUP(ED1178,Auxiliar!$A:$C,2,0),"")</f>
        <v/>
      </c>
      <c r="EG1178" s="7" t="str">
        <f>+IFERROR(VLOOKUP(ED1178,Auxiliar!$A:$C,3,0),"")</f>
        <v/>
      </c>
      <c r="EI1178" s="1"/>
      <c r="EJ1178" s="12"/>
      <c r="EK1178" s="6" t="str">
        <f>+IFERROR(VALUE(RIGHT(Tabla24[[#This Row],[B2B]],6)),"")</f>
        <v/>
      </c>
      <c r="EL1178" s="6" t="str">
        <f>+IFERROR(VLOOKUP(EJ1178,Auxiliar!$A:$C,2,0),"")</f>
        <v/>
      </c>
      <c r="EM1178" s="7" t="str">
        <f>+IFERROR(VLOOKUP(EJ1178,Auxiliar!$A:$C,3,0),"")</f>
        <v/>
      </c>
      <c r="EO1178" s="1"/>
      <c r="EP1178" s="12"/>
      <c r="EQ1178" s="6" t="str">
        <f>+IFERROR(VALUE(RIGHT(Tabla25[[#This Row],[B2B]],6)),"")</f>
        <v/>
      </c>
      <c r="ER1178" s="6" t="str">
        <f>+IFERROR(VLOOKUP(EP1178,Auxiliar!$A:$C,2,0),"")</f>
        <v/>
      </c>
      <c r="ES1178" s="7" t="str">
        <f>+IFERROR(VLOOKUP(EP1178,Auxiliar!$A:$C,3,0),"")</f>
        <v/>
      </c>
      <c r="EU1178" s="1"/>
      <c r="EV1178" s="12"/>
      <c r="EW1178" s="6" t="str">
        <f>+IFERROR(VALUE(RIGHT(Tabla26[[#This Row],[B2B]],6)),"")</f>
        <v/>
      </c>
      <c r="EX1178" s="6" t="str">
        <f>+IFERROR(VLOOKUP(EV1178,Auxiliar!$A:$C,2,0),"")</f>
        <v/>
      </c>
      <c r="EY1178" s="7" t="str">
        <f>+IFERROR(VLOOKUP(EV1178,Auxiliar!$A:$C,3,0),"")</f>
        <v/>
      </c>
      <c r="EZ1178" s="1"/>
      <c r="FA1178" s="12"/>
      <c r="FB1178" s="6" t="str">
        <f>+IFERROR(VALUE(RIGHT(Tabla27[[#This Row],[B2B]],6)),"")</f>
        <v/>
      </c>
      <c r="FC1178" s="6" t="str">
        <f>+IFERROR(VLOOKUP(FA1178,Auxiliar!$A:$C,2,0),"")</f>
        <v/>
      </c>
      <c r="FD1178" s="7" t="str">
        <f>+IFERROR(VLOOKUP(FA1178,Auxiliar!$A:$C,3,0),"")</f>
        <v/>
      </c>
      <c r="FE1178" s="1"/>
      <c r="FF1178" s="12"/>
      <c r="FG1178" s="6" t="str">
        <f>+IFERROR(VALUE(RIGHT(Tabla28[[#This Row],[B2B]],6)),"")</f>
        <v/>
      </c>
      <c r="FH1178" s="6" t="str">
        <f>+IFERROR(VLOOKUP(FF1178,Auxiliar!$A:$C,2,0),"")</f>
        <v/>
      </c>
      <c r="FI1178" s="7" t="str">
        <f>+IFERROR(VLOOKUP(FF1178,Auxiliar!$A:$C,3,0),"")</f>
        <v/>
      </c>
      <c r="FJ1178" s="1"/>
      <c r="FK1178" s="12"/>
      <c r="FL1178" s="6" t="str">
        <f>+IFERROR(VALUE(RIGHT(Tabla29[[#This Row],[B2B]],6)),"")</f>
        <v/>
      </c>
      <c r="FM1178" s="6" t="str">
        <f>+IFERROR(VLOOKUP(FK1178,Auxiliar!$A:$C,2,0),"")</f>
        <v/>
      </c>
      <c r="FN1178" s="7" t="str">
        <f>+IFERROR(VLOOKUP(FK1178,Auxiliar!$A:$C,3,0),"")</f>
        <v/>
      </c>
      <c r="FO1178" s="1"/>
      <c r="FP1178" s="12"/>
      <c r="FQ1178" s="6" t="str">
        <f>+IFERROR(VALUE(RIGHT(Tabla30[[#This Row],[B2B]],6)),"")</f>
        <v/>
      </c>
      <c r="FR1178" s="6" t="str">
        <f>+IFERROR(VLOOKUP(FP1178,Auxiliar!$A:$C,2,0),"")</f>
        <v/>
      </c>
      <c r="FS1178" s="7"/>
      <c r="FT1178" s="1"/>
      <c r="FU1178" s="12"/>
      <c r="FV1178" s="6" t="str">
        <f>+IFERROR(VALUE(RIGHT(Tabla31[[#This Row],[B2B]],6)),"")</f>
        <v/>
      </c>
      <c r="FW1178" s="6" t="str">
        <f>+IFERROR(VLOOKUP(FU1178,Auxiliar!$A:$C,2,0),"")</f>
        <v/>
      </c>
      <c r="FX1178" s="7" t="str">
        <f>+IFERROR(VLOOKUP(FU1178,Auxiliar!$A:$C,3,0),"")</f>
        <v/>
      </c>
      <c r="FY1178" s="1"/>
      <c r="FZ1178" s="12"/>
      <c r="GA1178" s="6" t="str">
        <f>+IFERROR(VALUE(RIGHT(Tabla32[[#This Row],[B2B]],6)),"")</f>
        <v/>
      </c>
      <c r="GB1178" s="6" t="str">
        <f>+IFERROR(VLOOKUP(FZ1178,Auxiliar!$A:$C,2,0),"")</f>
        <v/>
      </c>
      <c r="GC1178" s="7" t="str">
        <f>+IFERROR(VLOOKUP(FZ1178,Auxiliar!$A:$C,3,0),"")</f>
        <v/>
      </c>
      <c r="GD1178" s="1"/>
      <c r="GE1178" s="12"/>
      <c r="GF1178" s="6" t="str">
        <f>+IFERROR(VALUE(RIGHT(Tabla33[[#This Row],[B2B]],6)),"")</f>
        <v/>
      </c>
      <c r="GG1178" s="6" t="str">
        <f>+IFERROR(VLOOKUP(GE1178,Auxiliar!$A:$C,2,0),"")</f>
        <v/>
      </c>
      <c r="GH1178" s="7" t="str">
        <f>+IFERROR(VLOOKUP(GE1178,Auxiliar!$A:$C,3,0),"")</f>
        <v/>
      </c>
    </row>
    <row r="1179" spans="79:190" x14ac:dyDescent="0.25">
      <c r="CA1179" s="1">
        <v>11292</v>
      </c>
      <c r="CB1179" s="1" t="s">
        <v>35</v>
      </c>
      <c r="CC1179" s="6">
        <f>+IFERROR(VALUE(RIGHT(Tabla14[[#This Row],[B2B]],6)),"")</f>
        <v>11292</v>
      </c>
      <c r="CD1179" s="6" t="str">
        <f>+IFERROR(VLOOKUP(CB1179,Auxiliar!$A:$C,2,0),"")</f>
        <v>Corona 710cc</v>
      </c>
      <c r="CE1179" s="7" t="str">
        <f>+IFERROR(VLOOKUP(CB1179,Auxiliar!$A:$C,3,0),"")</f>
        <v>1b 10% | 85b 0%</v>
      </c>
      <c r="CM1179" s="1">
        <v>11393</v>
      </c>
      <c r="CN1179" s="1" t="s">
        <v>20</v>
      </c>
      <c r="CO1179" s="6">
        <v>11393</v>
      </c>
      <c r="CP1179" s="6" t="s">
        <v>20</v>
      </c>
      <c r="CQ1179" s="7" t="s">
        <v>21</v>
      </c>
      <c r="CY1179" s="1">
        <v>11393</v>
      </c>
      <c r="CZ1179" s="1" t="s">
        <v>16</v>
      </c>
      <c r="DA1179" s="6">
        <f>+IFERROR(VALUE(RIGHT(Tabla18[[#This Row],[B2B]],6)),"")</f>
        <v>11393</v>
      </c>
      <c r="DB1179" s="6" t="str">
        <f>+IFERROR(VLOOKUP(CZ1179,Auxiliar!$A:$C,2,0),"")</f>
        <v>PREMIUM</v>
      </c>
      <c r="DC1179" s="7" t="str">
        <f>+IFERROR(VLOOKUP(CZ1179,Auxiliar!$A:$C,3,0),"")</f>
        <v>0b 0% | 2b 2% | 5b 3,5% | 10b 5%</v>
      </c>
      <c r="DE1179" s="1">
        <v>11393</v>
      </c>
      <c r="DF1179" s="1" t="s">
        <v>19</v>
      </c>
      <c r="DG1179" s="6">
        <f>+IFERROR(VALUE(RIGHT(Tabla19[[#This Row],[B2B]],6)),"")</f>
        <v>11393</v>
      </c>
      <c r="DH1179" s="6" t="str">
        <f>+IFERROR(VLOOKUP(DF1179,Auxiliar!$A:$C,2,0),"")</f>
        <v>MICHELOB</v>
      </c>
      <c r="DI1179" s="7" t="str">
        <f>+IFERROR(VLOOKUP(DF1179,Auxiliar!$A:$C,3,0),"")</f>
        <v>1b 7% | 3b 22% | 8b 27%</v>
      </c>
      <c r="DK1179" s="1"/>
      <c r="DL1179" s="1"/>
      <c r="DM1179" s="6" t="str">
        <f>+IFERROR(VALUE(RIGHT(Tabla20[[#This Row],[B2B]],6)),"")</f>
        <v/>
      </c>
      <c r="DN1179" s="6" t="str">
        <f>+IFERROR(VLOOKUP(DL1179,Auxiliar!$A:$C,2,0),"")</f>
        <v/>
      </c>
      <c r="DO1179" s="7" t="str">
        <f>+IFERROR(VLOOKUP(DL1179,Auxiliar!$A:$C,3,0),"")</f>
        <v/>
      </c>
      <c r="DQ1179" s="1">
        <v>11278</v>
      </c>
      <c r="DR1179" s="12" t="s">
        <v>24</v>
      </c>
      <c r="DS1179" s="6">
        <f>+IFERROR(VALUE(RIGHT(Tabla21[[#This Row],[B2B]],6)),"")</f>
        <v>11278</v>
      </c>
      <c r="DT1179" s="6" t="str">
        <f>+IFERROR(VLOOKUP(DR1179,Auxiliar!$A:$C,2,0),"")</f>
        <v>CORONA PORRON</v>
      </c>
      <c r="DU1179" s="7" t="str">
        <f>+IFERROR(VLOOKUP(DR1179,Auxiliar!$A:$C,3,0),"")</f>
        <v>1b 5% | 20b 0%</v>
      </c>
      <c r="DW1179" s="1"/>
      <c r="DX1179" s="12"/>
      <c r="DY1179" s="6" t="str">
        <f>+IFERROR(VALUE(RIGHT(Tabla22[[#This Row],[B2B]],6)),"")</f>
        <v/>
      </c>
      <c r="DZ1179" s="6" t="str">
        <f>+IFERROR(VLOOKUP(DX1179,Auxiliar!$A:$C,2,0),"")</f>
        <v/>
      </c>
      <c r="EA1179" s="7" t="str">
        <f>+IFERROR(VLOOKUP(DX1179,Auxiliar!$A:$C,3,0),"")</f>
        <v/>
      </c>
      <c r="EC1179" s="1"/>
      <c r="ED1179" s="12"/>
      <c r="EE1179" s="6" t="str">
        <f>+IFERROR(VALUE(RIGHT(Tabla23[[#This Row],[B2B]],6)),"")</f>
        <v/>
      </c>
      <c r="EF1179" s="6" t="str">
        <f>+IFERROR(VLOOKUP(ED1179,Auxiliar!$A:$C,2,0),"")</f>
        <v/>
      </c>
      <c r="EG1179" s="7" t="str">
        <f>+IFERROR(VLOOKUP(ED1179,Auxiliar!$A:$C,3,0),"")</f>
        <v/>
      </c>
      <c r="EI1179" s="1"/>
      <c r="EJ1179" s="12"/>
      <c r="EK1179" s="6" t="str">
        <f>+IFERROR(VALUE(RIGHT(Tabla24[[#This Row],[B2B]],6)),"")</f>
        <v/>
      </c>
      <c r="EL1179" s="6" t="str">
        <f>+IFERROR(VLOOKUP(EJ1179,Auxiliar!$A:$C,2,0),"")</f>
        <v/>
      </c>
      <c r="EM1179" s="7" t="str">
        <f>+IFERROR(VLOOKUP(EJ1179,Auxiliar!$A:$C,3,0),"")</f>
        <v/>
      </c>
      <c r="EO1179" s="1"/>
      <c r="EP1179" s="12"/>
      <c r="EQ1179" s="6" t="str">
        <f>+IFERROR(VALUE(RIGHT(Tabla25[[#This Row],[B2B]],6)),"")</f>
        <v/>
      </c>
      <c r="ER1179" s="6" t="str">
        <f>+IFERROR(VLOOKUP(EP1179,Auxiliar!$A:$C,2,0),"")</f>
        <v/>
      </c>
      <c r="ES1179" s="7" t="str">
        <f>+IFERROR(VLOOKUP(EP1179,Auxiliar!$A:$C,3,0),"")</f>
        <v/>
      </c>
      <c r="EU1179" s="1"/>
      <c r="EV1179" s="12"/>
      <c r="EW1179" s="6" t="str">
        <f>+IFERROR(VALUE(RIGHT(Tabla26[[#This Row],[B2B]],6)),"")</f>
        <v/>
      </c>
      <c r="EX1179" s="6" t="str">
        <f>+IFERROR(VLOOKUP(EV1179,Auxiliar!$A:$C,2,0),"")</f>
        <v/>
      </c>
      <c r="EY1179" s="7" t="str">
        <f>+IFERROR(VLOOKUP(EV1179,Auxiliar!$A:$C,3,0),"")</f>
        <v/>
      </c>
      <c r="EZ1179" s="1"/>
      <c r="FA1179" s="12"/>
      <c r="FB1179" s="6" t="str">
        <f>+IFERROR(VALUE(RIGHT(Tabla27[[#This Row],[B2B]],6)),"")</f>
        <v/>
      </c>
      <c r="FC1179" s="6" t="str">
        <f>+IFERROR(VLOOKUP(FA1179,Auxiliar!$A:$C,2,0),"")</f>
        <v/>
      </c>
      <c r="FD1179" s="7" t="str">
        <f>+IFERROR(VLOOKUP(FA1179,Auxiliar!$A:$C,3,0),"")</f>
        <v/>
      </c>
      <c r="FE1179" s="1"/>
      <c r="FF1179" s="12"/>
      <c r="FG1179" s="6" t="str">
        <f>+IFERROR(VALUE(RIGHT(Tabla28[[#This Row],[B2B]],6)),"")</f>
        <v/>
      </c>
      <c r="FH1179" s="6" t="str">
        <f>+IFERROR(VLOOKUP(FF1179,Auxiliar!$A:$C,2,0),"")</f>
        <v/>
      </c>
      <c r="FI1179" s="7" t="str">
        <f>+IFERROR(VLOOKUP(FF1179,Auxiliar!$A:$C,3,0),"")</f>
        <v/>
      </c>
      <c r="FJ1179" s="1"/>
      <c r="FK1179" s="12"/>
      <c r="FL1179" s="6" t="str">
        <f>+IFERROR(VALUE(RIGHT(Tabla29[[#This Row],[B2B]],6)),"")</f>
        <v/>
      </c>
      <c r="FM1179" s="6" t="str">
        <f>+IFERROR(VLOOKUP(FK1179,Auxiliar!$A:$C,2,0),"")</f>
        <v/>
      </c>
      <c r="FN1179" s="7" t="str">
        <f>+IFERROR(VLOOKUP(FK1179,Auxiliar!$A:$C,3,0),"")</f>
        <v/>
      </c>
      <c r="FO1179" s="1"/>
      <c r="FP1179" s="12"/>
      <c r="FQ1179" s="6" t="str">
        <f>+IFERROR(VALUE(RIGHT(Tabla30[[#This Row],[B2B]],6)),"")</f>
        <v/>
      </c>
      <c r="FR1179" s="6" t="str">
        <f>+IFERROR(VLOOKUP(FP1179,Auxiliar!$A:$C,2,0),"")</f>
        <v/>
      </c>
      <c r="FS1179" s="7"/>
      <c r="FT1179" s="1"/>
      <c r="FU1179" s="12"/>
      <c r="FV1179" s="6" t="str">
        <f>+IFERROR(VALUE(RIGHT(Tabla31[[#This Row],[B2B]],6)),"")</f>
        <v/>
      </c>
      <c r="FW1179" s="6" t="str">
        <f>+IFERROR(VLOOKUP(FU1179,Auxiliar!$A:$C,2,0),"")</f>
        <v/>
      </c>
      <c r="FX1179" s="7" t="str">
        <f>+IFERROR(VLOOKUP(FU1179,Auxiliar!$A:$C,3,0),"")</f>
        <v/>
      </c>
      <c r="FY1179" s="1"/>
      <c r="FZ1179" s="12"/>
      <c r="GA1179" s="6" t="str">
        <f>+IFERROR(VALUE(RIGHT(Tabla32[[#This Row],[B2B]],6)),"")</f>
        <v/>
      </c>
      <c r="GB1179" s="6" t="str">
        <f>+IFERROR(VLOOKUP(FZ1179,Auxiliar!$A:$C,2,0),"")</f>
        <v/>
      </c>
      <c r="GC1179" s="7" t="str">
        <f>+IFERROR(VLOOKUP(FZ1179,Auxiliar!$A:$C,3,0),"")</f>
        <v/>
      </c>
      <c r="GD1179" s="1"/>
      <c r="GE1179" s="12"/>
      <c r="GF1179" s="6" t="str">
        <f>+IFERROR(VALUE(RIGHT(Tabla33[[#This Row],[B2B]],6)),"")</f>
        <v/>
      </c>
      <c r="GG1179" s="6" t="str">
        <f>+IFERROR(VLOOKUP(GE1179,Auxiliar!$A:$C,2,0),"")</f>
        <v/>
      </c>
      <c r="GH1179" s="7" t="str">
        <f>+IFERROR(VLOOKUP(GE1179,Auxiliar!$A:$C,3,0),"")</f>
        <v/>
      </c>
    </row>
    <row r="1180" spans="79:190" x14ac:dyDescent="0.25">
      <c r="CA1180" s="1">
        <v>11296</v>
      </c>
      <c r="CB1180" s="1" t="s">
        <v>35</v>
      </c>
      <c r="CC1180" s="6">
        <f>+IFERROR(VALUE(RIGHT(Tabla14[[#This Row],[B2B]],6)),"")</f>
        <v>11296</v>
      </c>
      <c r="CD1180" s="6" t="str">
        <f>+IFERROR(VLOOKUP(CB1180,Auxiliar!$A:$C,2,0),"")</f>
        <v>Corona 710cc</v>
      </c>
      <c r="CE1180" s="7" t="str">
        <f>+IFERROR(VLOOKUP(CB1180,Auxiliar!$A:$C,3,0),"")</f>
        <v>1b 10% | 85b 0%</v>
      </c>
      <c r="CM1180" s="1">
        <v>11413</v>
      </c>
      <c r="CN1180" s="1" t="s">
        <v>20</v>
      </c>
      <c r="CO1180" s="6">
        <v>11413</v>
      </c>
      <c r="CP1180" s="6" t="s">
        <v>20</v>
      </c>
      <c r="CQ1180" s="7" t="s">
        <v>21</v>
      </c>
      <c r="CY1180" s="1">
        <v>11413</v>
      </c>
      <c r="CZ1180" s="1" t="s">
        <v>16</v>
      </c>
      <c r="DA1180" s="6">
        <f>+IFERROR(VALUE(RIGHT(Tabla18[[#This Row],[B2B]],6)),"")</f>
        <v>11413</v>
      </c>
      <c r="DB1180" s="6" t="str">
        <f>+IFERROR(VLOOKUP(CZ1180,Auxiliar!$A:$C,2,0),"")</f>
        <v>PREMIUM</v>
      </c>
      <c r="DC1180" s="7" t="str">
        <f>+IFERROR(VLOOKUP(CZ1180,Auxiliar!$A:$C,3,0),"")</f>
        <v>0b 0% | 2b 2% | 5b 3,5% | 10b 5%</v>
      </c>
      <c r="DE1180" s="1">
        <v>11413</v>
      </c>
      <c r="DF1180" s="1" t="s">
        <v>19</v>
      </c>
      <c r="DG1180" s="6">
        <f>+IFERROR(VALUE(RIGHT(Tabla19[[#This Row],[B2B]],6)),"")</f>
        <v>11413</v>
      </c>
      <c r="DH1180" s="6" t="str">
        <f>+IFERROR(VLOOKUP(DF1180,Auxiliar!$A:$C,2,0),"")</f>
        <v>MICHELOB</v>
      </c>
      <c r="DI1180" s="7" t="str">
        <f>+IFERROR(VLOOKUP(DF1180,Auxiliar!$A:$C,3,0),"")</f>
        <v>1b 7% | 3b 22% | 8b 27%</v>
      </c>
      <c r="DK1180" s="1"/>
      <c r="DL1180" s="1"/>
      <c r="DM1180" s="6" t="str">
        <f>+IFERROR(VALUE(RIGHT(Tabla20[[#This Row],[B2B]],6)),"")</f>
        <v/>
      </c>
      <c r="DN1180" s="6" t="str">
        <f>+IFERROR(VLOOKUP(DL1180,Auxiliar!$A:$C,2,0),"")</f>
        <v/>
      </c>
      <c r="DO1180" s="7" t="str">
        <f>+IFERROR(VLOOKUP(DL1180,Auxiliar!$A:$C,3,0),"")</f>
        <v/>
      </c>
      <c r="DQ1180" s="1">
        <v>11280</v>
      </c>
      <c r="DR1180" s="12" t="s">
        <v>24</v>
      </c>
      <c r="DS1180" s="6">
        <f>+IFERROR(VALUE(RIGHT(Tabla21[[#This Row],[B2B]],6)),"")</f>
        <v>11280</v>
      </c>
      <c r="DT1180" s="6" t="str">
        <f>+IFERROR(VLOOKUP(DR1180,Auxiliar!$A:$C,2,0),"")</f>
        <v>CORONA PORRON</v>
      </c>
      <c r="DU1180" s="7" t="str">
        <f>+IFERROR(VLOOKUP(DR1180,Auxiliar!$A:$C,3,0),"")</f>
        <v>1b 5% | 20b 0%</v>
      </c>
      <c r="DW1180" s="1"/>
      <c r="DX1180" s="12"/>
      <c r="DY1180" s="6" t="str">
        <f>+IFERROR(VALUE(RIGHT(Tabla22[[#This Row],[B2B]],6)),"")</f>
        <v/>
      </c>
      <c r="DZ1180" s="6" t="str">
        <f>+IFERROR(VLOOKUP(DX1180,Auxiliar!$A:$C,2,0),"")</f>
        <v/>
      </c>
      <c r="EA1180" s="7" t="str">
        <f>+IFERROR(VLOOKUP(DX1180,Auxiliar!$A:$C,3,0),"")</f>
        <v/>
      </c>
      <c r="EC1180" s="1"/>
      <c r="ED1180" s="12"/>
      <c r="EE1180" s="6" t="str">
        <f>+IFERROR(VALUE(RIGHT(Tabla23[[#This Row],[B2B]],6)),"")</f>
        <v/>
      </c>
      <c r="EF1180" s="6" t="str">
        <f>+IFERROR(VLOOKUP(ED1180,Auxiliar!$A:$C,2,0),"")</f>
        <v/>
      </c>
      <c r="EG1180" s="7" t="str">
        <f>+IFERROR(VLOOKUP(ED1180,Auxiliar!$A:$C,3,0),"")</f>
        <v/>
      </c>
      <c r="EI1180" s="1"/>
      <c r="EJ1180" s="12"/>
      <c r="EK1180" s="6" t="str">
        <f>+IFERROR(VALUE(RIGHT(Tabla24[[#This Row],[B2B]],6)),"")</f>
        <v/>
      </c>
      <c r="EL1180" s="6" t="str">
        <f>+IFERROR(VLOOKUP(EJ1180,Auxiliar!$A:$C,2,0),"")</f>
        <v/>
      </c>
      <c r="EM1180" s="7" t="str">
        <f>+IFERROR(VLOOKUP(EJ1180,Auxiliar!$A:$C,3,0),"")</f>
        <v/>
      </c>
      <c r="EO1180" s="1"/>
      <c r="EP1180" s="12"/>
      <c r="EQ1180" s="6" t="str">
        <f>+IFERROR(VALUE(RIGHT(Tabla25[[#This Row],[B2B]],6)),"")</f>
        <v/>
      </c>
      <c r="ER1180" s="6" t="str">
        <f>+IFERROR(VLOOKUP(EP1180,Auxiliar!$A:$C,2,0),"")</f>
        <v/>
      </c>
      <c r="ES1180" s="7" t="str">
        <f>+IFERROR(VLOOKUP(EP1180,Auxiliar!$A:$C,3,0),"")</f>
        <v/>
      </c>
      <c r="EU1180" s="1"/>
      <c r="EV1180" s="12"/>
      <c r="EW1180" s="6" t="str">
        <f>+IFERROR(VALUE(RIGHT(Tabla26[[#This Row],[B2B]],6)),"")</f>
        <v/>
      </c>
      <c r="EX1180" s="6" t="str">
        <f>+IFERROR(VLOOKUP(EV1180,Auxiliar!$A:$C,2,0),"")</f>
        <v/>
      </c>
      <c r="EY1180" s="7" t="str">
        <f>+IFERROR(VLOOKUP(EV1180,Auxiliar!$A:$C,3,0),"")</f>
        <v/>
      </c>
      <c r="EZ1180" s="1"/>
      <c r="FA1180" s="12"/>
      <c r="FB1180" s="6" t="str">
        <f>+IFERROR(VALUE(RIGHT(Tabla27[[#This Row],[B2B]],6)),"")</f>
        <v/>
      </c>
      <c r="FC1180" s="6" t="str">
        <f>+IFERROR(VLOOKUP(FA1180,Auxiliar!$A:$C,2,0),"")</f>
        <v/>
      </c>
      <c r="FD1180" s="7" t="str">
        <f>+IFERROR(VLOOKUP(FA1180,Auxiliar!$A:$C,3,0),"")</f>
        <v/>
      </c>
      <c r="FE1180" s="1"/>
      <c r="FF1180" s="12"/>
      <c r="FG1180" s="6" t="str">
        <f>+IFERROR(VALUE(RIGHT(Tabla28[[#This Row],[B2B]],6)),"")</f>
        <v/>
      </c>
      <c r="FH1180" s="6" t="str">
        <f>+IFERROR(VLOOKUP(FF1180,Auxiliar!$A:$C,2,0),"")</f>
        <v/>
      </c>
      <c r="FI1180" s="7" t="str">
        <f>+IFERROR(VLOOKUP(FF1180,Auxiliar!$A:$C,3,0),"")</f>
        <v/>
      </c>
      <c r="FJ1180" s="1"/>
      <c r="FK1180" s="12"/>
      <c r="FL1180" s="6" t="str">
        <f>+IFERROR(VALUE(RIGHT(Tabla29[[#This Row],[B2B]],6)),"")</f>
        <v/>
      </c>
      <c r="FM1180" s="6" t="str">
        <f>+IFERROR(VLOOKUP(FK1180,Auxiliar!$A:$C,2,0),"")</f>
        <v/>
      </c>
      <c r="FN1180" s="7" t="str">
        <f>+IFERROR(VLOOKUP(FK1180,Auxiliar!$A:$C,3,0),"")</f>
        <v/>
      </c>
      <c r="FO1180" s="1"/>
      <c r="FP1180" s="12"/>
      <c r="FQ1180" s="6" t="str">
        <f>+IFERROR(VALUE(RIGHT(Tabla30[[#This Row],[B2B]],6)),"")</f>
        <v/>
      </c>
      <c r="FR1180" s="6" t="str">
        <f>+IFERROR(VLOOKUP(FP1180,Auxiliar!$A:$C,2,0),"")</f>
        <v/>
      </c>
      <c r="FS1180" s="7"/>
      <c r="FT1180" s="1"/>
      <c r="FU1180" s="12"/>
      <c r="FV1180" s="6" t="str">
        <f>+IFERROR(VALUE(RIGHT(Tabla31[[#This Row],[B2B]],6)),"")</f>
        <v/>
      </c>
      <c r="FW1180" s="6" t="str">
        <f>+IFERROR(VLOOKUP(FU1180,Auxiliar!$A:$C,2,0),"")</f>
        <v/>
      </c>
      <c r="FX1180" s="7" t="str">
        <f>+IFERROR(VLOOKUP(FU1180,Auxiliar!$A:$C,3,0),"")</f>
        <v/>
      </c>
      <c r="FY1180" s="1"/>
      <c r="FZ1180" s="12"/>
      <c r="GA1180" s="6" t="str">
        <f>+IFERROR(VALUE(RIGHT(Tabla32[[#This Row],[B2B]],6)),"")</f>
        <v/>
      </c>
      <c r="GB1180" s="6" t="str">
        <f>+IFERROR(VLOOKUP(FZ1180,Auxiliar!$A:$C,2,0),"")</f>
        <v/>
      </c>
      <c r="GC1180" s="7" t="str">
        <f>+IFERROR(VLOOKUP(FZ1180,Auxiliar!$A:$C,3,0),"")</f>
        <v/>
      </c>
      <c r="GD1180" s="1"/>
      <c r="GE1180" s="12"/>
      <c r="GF1180" s="6" t="str">
        <f>+IFERROR(VALUE(RIGHT(Tabla33[[#This Row],[B2B]],6)),"")</f>
        <v/>
      </c>
      <c r="GG1180" s="6" t="str">
        <f>+IFERROR(VLOOKUP(GE1180,Auxiliar!$A:$C,2,0),"")</f>
        <v/>
      </c>
      <c r="GH1180" s="7" t="str">
        <f>+IFERROR(VLOOKUP(GE1180,Auxiliar!$A:$C,3,0),"")</f>
        <v/>
      </c>
    </row>
    <row r="1181" spans="79:190" x14ac:dyDescent="0.25">
      <c r="CA1181" s="1">
        <v>11309</v>
      </c>
      <c r="CB1181" s="1" t="s">
        <v>35</v>
      </c>
      <c r="CC1181" s="6">
        <f>+IFERROR(VALUE(RIGHT(Tabla14[[#This Row],[B2B]],6)),"")</f>
        <v>11309</v>
      </c>
      <c r="CD1181" s="6" t="str">
        <f>+IFERROR(VLOOKUP(CB1181,Auxiliar!$A:$C,2,0),"")</f>
        <v>Corona 710cc</v>
      </c>
      <c r="CE1181" s="7" t="str">
        <f>+IFERROR(VLOOKUP(CB1181,Auxiliar!$A:$C,3,0),"")</f>
        <v>1b 10% | 85b 0%</v>
      </c>
      <c r="CM1181" s="1">
        <v>11414</v>
      </c>
      <c r="CN1181" s="1" t="s">
        <v>20</v>
      </c>
      <c r="CO1181" s="6">
        <v>11414</v>
      </c>
      <c r="CP1181" s="6" t="s">
        <v>20</v>
      </c>
      <c r="CQ1181" s="7" t="s">
        <v>21</v>
      </c>
      <c r="CY1181" s="1">
        <v>11414</v>
      </c>
      <c r="CZ1181" s="1" t="s">
        <v>16</v>
      </c>
      <c r="DA1181" s="6">
        <f>+IFERROR(VALUE(RIGHT(Tabla18[[#This Row],[B2B]],6)),"")</f>
        <v>11414</v>
      </c>
      <c r="DB1181" s="6" t="str">
        <f>+IFERROR(VLOOKUP(CZ1181,Auxiliar!$A:$C,2,0),"")</f>
        <v>PREMIUM</v>
      </c>
      <c r="DC1181" s="7" t="str">
        <f>+IFERROR(VLOOKUP(CZ1181,Auxiliar!$A:$C,3,0),"")</f>
        <v>0b 0% | 2b 2% | 5b 3,5% | 10b 5%</v>
      </c>
      <c r="DE1181" s="1">
        <v>11414</v>
      </c>
      <c r="DF1181" s="1" t="s">
        <v>19</v>
      </c>
      <c r="DG1181" s="6">
        <f>+IFERROR(VALUE(RIGHT(Tabla19[[#This Row],[B2B]],6)),"")</f>
        <v>11414</v>
      </c>
      <c r="DH1181" s="6" t="str">
        <f>+IFERROR(VLOOKUP(DF1181,Auxiliar!$A:$C,2,0),"")</f>
        <v>MICHELOB</v>
      </c>
      <c r="DI1181" s="7" t="str">
        <f>+IFERROR(VLOOKUP(DF1181,Auxiliar!$A:$C,3,0),"")</f>
        <v>1b 7% | 3b 22% | 8b 27%</v>
      </c>
      <c r="DK1181" s="1"/>
      <c r="DL1181" s="1"/>
      <c r="DM1181" s="6" t="str">
        <f>+IFERROR(VALUE(RIGHT(Tabla20[[#This Row],[B2B]],6)),"")</f>
        <v/>
      </c>
      <c r="DN1181" s="6" t="str">
        <f>+IFERROR(VLOOKUP(DL1181,Auxiliar!$A:$C,2,0),"")</f>
        <v/>
      </c>
      <c r="DO1181" s="7" t="str">
        <f>+IFERROR(VLOOKUP(DL1181,Auxiliar!$A:$C,3,0),"")</f>
        <v/>
      </c>
      <c r="DQ1181" s="1">
        <v>11292</v>
      </c>
      <c r="DR1181" s="12" t="s">
        <v>24</v>
      </c>
      <c r="DS1181" s="6">
        <f>+IFERROR(VALUE(RIGHT(Tabla21[[#This Row],[B2B]],6)),"")</f>
        <v>11292</v>
      </c>
      <c r="DT1181" s="6" t="str">
        <f>+IFERROR(VLOOKUP(DR1181,Auxiliar!$A:$C,2,0),"")</f>
        <v>CORONA PORRON</v>
      </c>
      <c r="DU1181" s="7" t="str">
        <f>+IFERROR(VLOOKUP(DR1181,Auxiliar!$A:$C,3,0),"")</f>
        <v>1b 5% | 20b 0%</v>
      </c>
      <c r="DW1181" s="1"/>
      <c r="DX1181" s="12"/>
      <c r="DY1181" s="6" t="str">
        <f>+IFERROR(VALUE(RIGHT(Tabla22[[#This Row],[B2B]],6)),"")</f>
        <v/>
      </c>
      <c r="DZ1181" s="6" t="str">
        <f>+IFERROR(VLOOKUP(DX1181,Auxiliar!$A:$C,2,0),"")</f>
        <v/>
      </c>
      <c r="EA1181" s="7" t="str">
        <f>+IFERROR(VLOOKUP(DX1181,Auxiliar!$A:$C,3,0),"")</f>
        <v/>
      </c>
      <c r="EC1181" s="1"/>
      <c r="ED1181" s="12"/>
      <c r="EE1181" s="6" t="str">
        <f>+IFERROR(VALUE(RIGHT(Tabla23[[#This Row],[B2B]],6)),"")</f>
        <v/>
      </c>
      <c r="EF1181" s="6" t="str">
        <f>+IFERROR(VLOOKUP(ED1181,Auxiliar!$A:$C,2,0),"")</f>
        <v/>
      </c>
      <c r="EG1181" s="7" t="str">
        <f>+IFERROR(VLOOKUP(ED1181,Auxiliar!$A:$C,3,0),"")</f>
        <v/>
      </c>
      <c r="EI1181" s="1"/>
      <c r="EJ1181" s="12"/>
      <c r="EK1181" s="6" t="str">
        <f>+IFERROR(VALUE(RIGHT(Tabla24[[#This Row],[B2B]],6)),"")</f>
        <v/>
      </c>
      <c r="EL1181" s="6" t="str">
        <f>+IFERROR(VLOOKUP(EJ1181,Auxiliar!$A:$C,2,0),"")</f>
        <v/>
      </c>
      <c r="EM1181" s="7" t="str">
        <f>+IFERROR(VLOOKUP(EJ1181,Auxiliar!$A:$C,3,0),"")</f>
        <v/>
      </c>
      <c r="EO1181" s="1"/>
      <c r="EP1181" s="12"/>
      <c r="EQ1181" s="6" t="str">
        <f>+IFERROR(VALUE(RIGHT(Tabla25[[#This Row],[B2B]],6)),"")</f>
        <v/>
      </c>
      <c r="ER1181" s="6" t="str">
        <f>+IFERROR(VLOOKUP(EP1181,Auxiliar!$A:$C,2,0),"")</f>
        <v/>
      </c>
      <c r="ES1181" s="7" t="str">
        <f>+IFERROR(VLOOKUP(EP1181,Auxiliar!$A:$C,3,0),"")</f>
        <v/>
      </c>
      <c r="EU1181" s="1"/>
      <c r="EV1181" s="12"/>
      <c r="EW1181" s="6" t="str">
        <f>+IFERROR(VALUE(RIGHT(Tabla26[[#This Row],[B2B]],6)),"")</f>
        <v/>
      </c>
      <c r="EX1181" s="6" t="str">
        <f>+IFERROR(VLOOKUP(EV1181,Auxiliar!$A:$C,2,0),"")</f>
        <v/>
      </c>
      <c r="EY1181" s="7" t="str">
        <f>+IFERROR(VLOOKUP(EV1181,Auxiliar!$A:$C,3,0),"")</f>
        <v/>
      </c>
      <c r="EZ1181" s="1"/>
      <c r="FA1181" s="12"/>
      <c r="FB1181" s="6" t="str">
        <f>+IFERROR(VALUE(RIGHT(Tabla27[[#This Row],[B2B]],6)),"")</f>
        <v/>
      </c>
      <c r="FC1181" s="6" t="str">
        <f>+IFERROR(VLOOKUP(FA1181,Auxiliar!$A:$C,2,0),"")</f>
        <v/>
      </c>
      <c r="FD1181" s="7" t="str">
        <f>+IFERROR(VLOOKUP(FA1181,Auxiliar!$A:$C,3,0),"")</f>
        <v/>
      </c>
      <c r="FE1181" s="1"/>
      <c r="FF1181" s="12"/>
      <c r="FG1181" s="6" t="str">
        <f>+IFERROR(VALUE(RIGHT(Tabla28[[#This Row],[B2B]],6)),"")</f>
        <v/>
      </c>
      <c r="FH1181" s="6" t="str">
        <f>+IFERROR(VLOOKUP(FF1181,Auxiliar!$A:$C,2,0),"")</f>
        <v/>
      </c>
      <c r="FI1181" s="7" t="str">
        <f>+IFERROR(VLOOKUP(FF1181,Auxiliar!$A:$C,3,0),"")</f>
        <v/>
      </c>
      <c r="FJ1181" s="1"/>
      <c r="FK1181" s="12"/>
      <c r="FL1181" s="6" t="str">
        <f>+IFERROR(VALUE(RIGHT(Tabla29[[#This Row],[B2B]],6)),"")</f>
        <v/>
      </c>
      <c r="FM1181" s="6" t="str">
        <f>+IFERROR(VLOOKUP(FK1181,Auxiliar!$A:$C,2,0),"")</f>
        <v/>
      </c>
      <c r="FN1181" s="7" t="str">
        <f>+IFERROR(VLOOKUP(FK1181,Auxiliar!$A:$C,3,0),"")</f>
        <v/>
      </c>
      <c r="FO1181" s="1"/>
      <c r="FP1181" s="12"/>
      <c r="FQ1181" s="6" t="str">
        <f>+IFERROR(VALUE(RIGHT(Tabla30[[#This Row],[B2B]],6)),"")</f>
        <v/>
      </c>
      <c r="FR1181" s="6" t="str">
        <f>+IFERROR(VLOOKUP(FP1181,Auxiliar!$A:$C,2,0),"")</f>
        <v/>
      </c>
      <c r="FS1181" s="7"/>
      <c r="FT1181" s="1"/>
      <c r="FU1181" s="12"/>
      <c r="FV1181" s="6" t="str">
        <f>+IFERROR(VALUE(RIGHT(Tabla31[[#This Row],[B2B]],6)),"")</f>
        <v/>
      </c>
      <c r="FW1181" s="6" t="str">
        <f>+IFERROR(VLOOKUP(FU1181,Auxiliar!$A:$C,2,0),"")</f>
        <v/>
      </c>
      <c r="FX1181" s="7" t="str">
        <f>+IFERROR(VLOOKUP(FU1181,Auxiliar!$A:$C,3,0),"")</f>
        <v/>
      </c>
      <c r="FY1181" s="1"/>
      <c r="FZ1181" s="12"/>
      <c r="GA1181" s="6" t="str">
        <f>+IFERROR(VALUE(RIGHT(Tabla32[[#This Row],[B2B]],6)),"")</f>
        <v/>
      </c>
      <c r="GB1181" s="6" t="str">
        <f>+IFERROR(VLOOKUP(FZ1181,Auxiliar!$A:$C,2,0),"")</f>
        <v/>
      </c>
      <c r="GC1181" s="7" t="str">
        <f>+IFERROR(VLOOKUP(FZ1181,Auxiliar!$A:$C,3,0),"")</f>
        <v/>
      </c>
      <c r="GD1181" s="1"/>
      <c r="GE1181" s="12"/>
      <c r="GF1181" s="6" t="str">
        <f>+IFERROR(VALUE(RIGHT(Tabla33[[#This Row],[B2B]],6)),"")</f>
        <v/>
      </c>
      <c r="GG1181" s="6" t="str">
        <f>+IFERROR(VLOOKUP(GE1181,Auxiliar!$A:$C,2,0),"")</f>
        <v/>
      </c>
      <c r="GH1181" s="7" t="str">
        <f>+IFERROR(VLOOKUP(GE1181,Auxiliar!$A:$C,3,0),"")</f>
        <v/>
      </c>
    </row>
    <row r="1182" spans="79:190" x14ac:dyDescent="0.25">
      <c r="CA1182" s="1">
        <v>11342</v>
      </c>
      <c r="CB1182" s="1" t="s">
        <v>35</v>
      </c>
      <c r="CC1182" s="6">
        <f>+IFERROR(VALUE(RIGHT(Tabla14[[#This Row],[B2B]],6)),"")</f>
        <v>11342</v>
      </c>
      <c r="CD1182" s="6" t="str">
        <f>+IFERROR(VLOOKUP(CB1182,Auxiliar!$A:$C,2,0),"")</f>
        <v>Corona 710cc</v>
      </c>
      <c r="CE1182" s="7" t="str">
        <f>+IFERROR(VLOOKUP(CB1182,Auxiliar!$A:$C,3,0),"")</f>
        <v>1b 10% | 85b 0%</v>
      </c>
      <c r="CM1182" s="1">
        <v>11423</v>
      </c>
      <c r="CN1182" s="1" t="s">
        <v>20</v>
      </c>
      <c r="CO1182" s="6">
        <v>11423</v>
      </c>
      <c r="CP1182" s="6" t="s">
        <v>20</v>
      </c>
      <c r="CQ1182" s="7" t="s">
        <v>21</v>
      </c>
      <c r="CY1182" s="1">
        <v>11423</v>
      </c>
      <c r="CZ1182" s="1" t="s">
        <v>16</v>
      </c>
      <c r="DA1182" s="6">
        <f>+IFERROR(VALUE(RIGHT(Tabla18[[#This Row],[B2B]],6)),"")</f>
        <v>11423</v>
      </c>
      <c r="DB1182" s="6" t="str">
        <f>+IFERROR(VLOOKUP(CZ1182,Auxiliar!$A:$C,2,0),"")</f>
        <v>PREMIUM</v>
      </c>
      <c r="DC1182" s="7" t="str">
        <f>+IFERROR(VLOOKUP(CZ1182,Auxiliar!$A:$C,3,0),"")</f>
        <v>0b 0% | 2b 2% | 5b 3,5% | 10b 5%</v>
      </c>
      <c r="DE1182" s="1">
        <v>11423</v>
      </c>
      <c r="DF1182" s="1" t="s">
        <v>19</v>
      </c>
      <c r="DG1182" s="6">
        <f>+IFERROR(VALUE(RIGHT(Tabla19[[#This Row],[B2B]],6)),"")</f>
        <v>11423</v>
      </c>
      <c r="DH1182" s="6" t="str">
        <f>+IFERROR(VLOOKUP(DF1182,Auxiliar!$A:$C,2,0),"")</f>
        <v>MICHELOB</v>
      </c>
      <c r="DI1182" s="7" t="str">
        <f>+IFERROR(VLOOKUP(DF1182,Auxiliar!$A:$C,3,0),"")</f>
        <v>1b 7% | 3b 22% | 8b 27%</v>
      </c>
      <c r="DK1182" s="1"/>
      <c r="DL1182" s="1"/>
      <c r="DM1182" s="6" t="str">
        <f>+IFERROR(VALUE(RIGHT(Tabla20[[#This Row],[B2B]],6)),"")</f>
        <v/>
      </c>
      <c r="DN1182" s="6" t="str">
        <f>+IFERROR(VLOOKUP(DL1182,Auxiliar!$A:$C,2,0),"")</f>
        <v/>
      </c>
      <c r="DO1182" s="7" t="str">
        <f>+IFERROR(VLOOKUP(DL1182,Auxiliar!$A:$C,3,0),"")</f>
        <v/>
      </c>
      <c r="DQ1182" s="1">
        <v>11296</v>
      </c>
      <c r="DR1182" s="12" t="s">
        <v>24</v>
      </c>
      <c r="DS1182" s="6">
        <f>+IFERROR(VALUE(RIGHT(Tabla21[[#This Row],[B2B]],6)),"")</f>
        <v>11296</v>
      </c>
      <c r="DT1182" s="6" t="str">
        <f>+IFERROR(VLOOKUP(DR1182,Auxiliar!$A:$C,2,0),"")</f>
        <v>CORONA PORRON</v>
      </c>
      <c r="DU1182" s="7" t="str">
        <f>+IFERROR(VLOOKUP(DR1182,Auxiliar!$A:$C,3,0),"")</f>
        <v>1b 5% | 20b 0%</v>
      </c>
      <c r="DW1182" s="1"/>
      <c r="DX1182" s="12"/>
      <c r="DY1182" s="6" t="str">
        <f>+IFERROR(VALUE(RIGHT(Tabla22[[#This Row],[B2B]],6)),"")</f>
        <v/>
      </c>
      <c r="DZ1182" s="6" t="str">
        <f>+IFERROR(VLOOKUP(DX1182,Auxiliar!$A:$C,2,0),"")</f>
        <v/>
      </c>
      <c r="EA1182" s="7" t="str">
        <f>+IFERROR(VLOOKUP(DX1182,Auxiliar!$A:$C,3,0),"")</f>
        <v/>
      </c>
      <c r="EC1182" s="1"/>
      <c r="ED1182" s="12"/>
      <c r="EE1182" s="6" t="str">
        <f>+IFERROR(VALUE(RIGHT(Tabla23[[#This Row],[B2B]],6)),"")</f>
        <v/>
      </c>
      <c r="EF1182" s="6" t="str">
        <f>+IFERROR(VLOOKUP(ED1182,Auxiliar!$A:$C,2,0),"")</f>
        <v/>
      </c>
      <c r="EG1182" s="7" t="str">
        <f>+IFERROR(VLOOKUP(ED1182,Auxiliar!$A:$C,3,0),"")</f>
        <v/>
      </c>
      <c r="EI1182" s="1"/>
      <c r="EJ1182" s="12"/>
      <c r="EK1182" s="6" t="str">
        <f>+IFERROR(VALUE(RIGHT(Tabla24[[#This Row],[B2B]],6)),"")</f>
        <v/>
      </c>
      <c r="EL1182" s="6" t="str">
        <f>+IFERROR(VLOOKUP(EJ1182,Auxiliar!$A:$C,2,0),"")</f>
        <v/>
      </c>
      <c r="EM1182" s="7" t="str">
        <f>+IFERROR(VLOOKUP(EJ1182,Auxiliar!$A:$C,3,0),"")</f>
        <v/>
      </c>
      <c r="EO1182" s="1"/>
      <c r="EP1182" s="12"/>
      <c r="EQ1182" s="6" t="str">
        <f>+IFERROR(VALUE(RIGHT(Tabla25[[#This Row],[B2B]],6)),"")</f>
        <v/>
      </c>
      <c r="ER1182" s="6" t="str">
        <f>+IFERROR(VLOOKUP(EP1182,Auxiliar!$A:$C,2,0),"")</f>
        <v/>
      </c>
      <c r="ES1182" s="7" t="str">
        <f>+IFERROR(VLOOKUP(EP1182,Auxiliar!$A:$C,3,0),"")</f>
        <v/>
      </c>
      <c r="EU1182" s="1"/>
      <c r="EV1182" s="12"/>
      <c r="EW1182" s="6" t="str">
        <f>+IFERROR(VALUE(RIGHT(Tabla26[[#This Row],[B2B]],6)),"")</f>
        <v/>
      </c>
      <c r="EX1182" s="6" t="str">
        <f>+IFERROR(VLOOKUP(EV1182,Auxiliar!$A:$C,2,0),"")</f>
        <v/>
      </c>
      <c r="EY1182" s="7" t="str">
        <f>+IFERROR(VLOOKUP(EV1182,Auxiliar!$A:$C,3,0),"")</f>
        <v/>
      </c>
      <c r="EZ1182" s="1"/>
      <c r="FA1182" s="12"/>
      <c r="FB1182" s="6" t="str">
        <f>+IFERROR(VALUE(RIGHT(Tabla27[[#This Row],[B2B]],6)),"")</f>
        <v/>
      </c>
      <c r="FC1182" s="6" t="str">
        <f>+IFERROR(VLOOKUP(FA1182,Auxiliar!$A:$C,2,0),"")</f>
        <v/>
      </c>
      <c r="FD1182" s="7" t="str">
        <f>+IFERROR(VLOOKUP(FA1182,Auxiliar!$A:$C,3,0),"")</f>
        <v/>
      </c>
      <c r="FE1182" s="1"/>
      <c r="FF1182" s="12"/>
      <c r="FG1182" s="6" t="str">
        <f>+IFERROR(VALUE(RIGHT(Tabla28[[#This Row],[B2B]],6)),"")</f>
        <v/>
      </c>
      <c r="FH1182" s="6" t="str">
        <f>+IFERROR(VLOOKUP(FF1182,Auxiliar!$A:$C,2,0),"")</f>
        <v/>
      </c>
      <c r="FI1182" s="7" t="str">
        <f>+IFERROR(VLOOKUP(FF1182,Auxiliar!$A:$C,3,0),"")</f>
        <v/>
      </c>
      <c r="FJ1182" s="1"/>
      <c r="FK1182" s="12"/>
      <c r="FL1182" s="6" t="str">
        <f>+IFERROR(VALUE(RIGHT(Tabla29[[#This Row],[B2B]],6)),"")</f>
        <v/>
      </c>
      <c r="FM1182" s="6" t="str">
        <f>+IFERROR(VLOOKUP(FK1182,Auxiliar!$A:$C,2,0),"")</f>
        <v/>
      </c>
      <c r="FN1182" s="7" t="str">
        <f>+IFERROR(VLOOKUP(FK1182,Auxiliar!$A:$C,3,0),"")</f>
        <v/>
      </c>
      <c r="FO1182" s="1"/>
      <c r="FP1182" s="12"/>
      <c r="FQ1182" s="6" t="str">
        <f>+IFERROR(VALUE(RIGHT(Tabla30[[#This Row],[B2B]],6)),"")</f>
        <v/>
      </c>
      <c r="FR1182" s="6" t="str">
        <f>+IFERROR(VLOOKUP(FP1182,Auxiliar!$A:$C,2,0),"")</f>
        <v/>
      </c>
      <c r="FS1182" s="7"/>
      <c r="FT1182" s="1"/>
      <c r="FU1182" s="12"/>
      <c r="FV1182" s="6" t="str">
        <f>+IFERROR(VALUE(RIGHT(Tabla31[[#This Row],[B2B]],6)),"")</f>
        <v/>
      </c>
      <c r="FW1182" s="6" t="str">
        <f>+IFERROR(VLOOKUP(FU1182,Auxiliar!$A:$C,2,0),"")</f>
        <v/>
      </c>
      <c r="FX1182" s="7" t="str">
        <f>+IFERROR(VLOOKUP(FU1182,Auxiliar!$A:$C,3,0),"")</f>
        <v/>
      </c>
      <c r="FY1182" s="1"/>
      <c r="FZ1182" s="12"/>
      <c r="GA1182" s="6" t="str">
        <f>+IFERROR(VALUE(RIGHT(Tabla32[[#This Row],[B2B]],6)),"")</f>
        <v/>
      </c>
      <c r="GB1182" s="6" t="str">
        <f>+IFERROR(VLOOKUP(FZ1182,Auxiliar!$A:$C,2,0),"")</f>
        <v/>
      </c>
      <c r="GC1182" s="7" t="str">
        <f>+IFERROR(VLOOKUP(FZ1182,Auxiliar!$A:$C,3,0),"")</f>
        <v/>
      </c>
      <c r="GD1182" s="1"/>
      <c r="GE1182" s="12"/>
      <c r="GF1182" s="6" t="str">
        <f>+IFERROR(VALUE(RIGHT(Tabla33[[#This Row],[B2B]],6)),"")</f>
        <v/>
      </c>
      <c r="GG1182" s="6" t="str">
        <f>+IFERROR(VLOOKUP(GE1182,Auxiliar!$A:$C,2,0),"")</f>
        <v/>
      </c>
      <c r="GH1182" s="7" t="str">
        <f>+IFERROR(VLOOKUP(GE1182,Auxiliar!$A:$C,3,0),"")</f>
        <v/>
      </c>
    </row>
    <row r="1183" spans="79:190" x14ac:dyDescent="0.25">
      <c r="CA1183" s="1">
        <v>11387</v>
      </c>
      <c r="CB1183" s="1" t="s">
        <v>35</v>
      </c>
      <c r="CC1183" s="6">
        <f>+IFERROR(VALUE(RIGHT(Tabla14[[#This Row],[B2B]],6)),"")</f>
        <v>11387</v>
      </c>
      <c r="CD1183" s="6" t="str">
        <f>+IFERROR(VLOOKUP(CB1183,Auxiliar!$A:$C,2,0),"")</f>
        <v>Corona 710cc</v>
      </c>
      <c r="CE1183" s="7" t="str">
        <f>+IFERROR(VLOOKUP(CB1183,Auxiliar!$A:$C,3,0),"")</f>
        <v>1b 10% | 85b 0%</v>
      </c>
      <c r="CM1183" s="1">
        <v>11424</v>
      </c>
      <c r="CN1183" s="1" t="s">
        <v>20</v>
      </c>
      <c r="CO1183" s="6">
        <v>11424</v>
      </c>
      <c r="CP1183" s="6" t="s">
        <v>20</v>
      </c>
      <c r="CQ1183" s="7" t="s">
        <v>21</v>
      </c>
      <c r="CY1183" s="1">
        <v>11424</v>
      </c>
      <c r="CZ1183" s="1" t="s">
        <v>16</v>
      </c>
      <c r="DA1183" s="6">
        <f>+IFERROR(VALUE(RIGHT(Tabla18[[#This Row],[B2B]],6)),"")</f>
        <v>11424</v>
      </c>
      <c r="DB1183" s="6" t="str">
        <f>+IFERROR(VLOOKUP(CZ1183,Auxiliar!$A:$C,2,0),"")</f>
        <v>PREMIUM</v>
      </c>
      <c r="DC1183" s="7" t="str">
        <f>+IFERROR(VLOOKUP(CZ1183,Auxiliar!$A:$C,3,0),"")</f>
        <v>0b 0% | 2b 2% | 5b 3,5% | 10b 5%</v>
      </c>
      <c r="DE1183" s="1">
        <v>11424</v>
      </c>
      <c r="DF1183" s="1" t="s">
        <v>19</v>
      </c>
      <c r="DG1183" s="6">
        <f>+IFERROR(VALUE(RIGHT(Tabla19[[#This Row],[B2B]],6)),"")</f>
        <v>11424</v>
      </c>
      <c r="DH1183" s="6" t="str">
        <f>+IFERROR(VLOOKUP(DF1183,Auxiliar!$A:$C,2,0),"")</f>
        <v>MICHELOB</v>
      </c>
      <c r="DI1183" s="7" t="str">
        <f>+IFERROR(VLOOKUP(DF1183,Auxiliar!$A:$C,3,0),"")</f>
        <v>1b 7% | 3b 22% | 8b 27%</v>
      </c>
      <c r="DK1183" s="1"/>
      <c r="DL1183" s="1"/>
      <c r="DM1183" s="6" t="str">
        <f>+IFERROR(VALUE(RIGHT(Tabla20[[#This Row],[B2B]],6)),"")</f>
        <v/>
      </c>
      <c r="DN1183" s="6" t="str">
        <f>+IFERROR(VLOOKUP(DL1183,Auxiliar!$A:$C,2,0),"")</f>
        <v/>
      </c>
      <c r="DO1183" s="7" t="str">
        <f>+IFERROR(VLOOKUP(DL1183,Auxiliar!$A:$C,3,0),"")</f>
        <v/>
      </c>
      <c r="DQ1183" s="1">
        <v>11309</v>
      </c>
      <c r="DR1183" s="12" t="s">
        <v>24</v>
      </c>
      <c r="DS1183" s="6">
        <f>+IFERROR(VALUE(RIGHT(Tabla21[[#This Row],[B2B]],6)),"")</f>
        <v>11309</v>
      </c>
      <c r="DT1183" s="6" t="str">
        <f>+IFERROR(VLOOKUP(DR1183,Auxiliar!$A:$C,2,0),"")</f>
        <v>CORONA PORRON</v>
      </c>
      <c r="DU1183" s="7" t="str">
        <f>+IFERROR(VLOOKUP(DR1183,Auxiliar!$A:$C,3,0),"")</f>
        <v>1b 5% | 20b 0%</v>
      </c>
      <c r="DW1183" s="1"/>
      <c r="DX1183" s="12"/>
      <c r="DY1183" s="6" t="str">
        <f>+IFERROR(VALUE(RIGHT(Tabla22[[#This Row],[B2B]],6)),"")</f>
        <v/>
      </c>
      <c r="DZ1183" s="6" t="str">
        <f>+IFERROR(VLOOKUP(DX1183,Auxiliar!$A:$C,2,0),"")</f>
        <v/>
      </c>
      <c r="EA1183" s="7" t="str">
        <f>+IFERROR(VLOOKUP(DX1183,Auxiliar!$A:$C,3,0),"")</f>
        <v/>
      </c>
      <c r="EC1183" s="1"/>
      <c r="ED1183" s="12"/>
      <c r="EE1183" s="6" t="str">
        <f>+IFERROR(VALUE(RIGHT(Tabla23[[#This Row],[B2B]],6)),"")</f>
        <v/>
      </c>
      <c r="EF1183" s="6" t="str">
        <f>+IFERROR(VLOOKUP(ED1183,Auxiliar!$A:$C,2,0),"")</f>
        <v/>
      </c>
      <c r="EG1183" s="7" t="str">
        <f>+IFERROR(VLOOKUP(ED1183,Auxiliar!$A:$C,3,0),"")</f>
        <v/>
      </c>
      <c r="EI1183" s="1"/>
      <c r="EJ1183" s="12"/>
      <c r="EK1183" s="6" t="str">
        <f>+IFERROR(VALUE(RIGHT(Tabla24[[#This Row],[B2B]],6)),"")</f>
        <v/>
      </c>
      <c r="EL1183" s="6" t="str">
        <f>+IFERROR(VLOOKUP(EJ1183,Auxiliar!$A:$C,2,0),"")</f>
        <v/>
      </c>
      <c r="EM1183" s="7" t="str">
        <f>+IFERROR(VLOOKUP(EJ1183,Auxiliar!$A:$C,3,0),"")</f>
        <v/>
      </c>
      <c r="EO1183" s="1"/>
      <c r="EP1183" s="12"/>
      <c r="EQ1183" s="6" t="str">
        <f>+IFERROR(VALUE(RIGHT(Tabla25[[#This Row],[B2B]],6)),"")</f>
        <v/>
      </c>
      <c r="ER1183" s="6" t="str">
        <f>+IFERROR(VLOOKUP(EP1183,Auxiliar!$A:$C,2,0),"")</f>
        <v/>
      </c>
      <c r="ES1183" s="7" t="str">
        <f>+IFERROR(VLOOKUP(EP1183,Auxiliar!$A:$C,3,0),"")</f>
        <v/>
      </c>
      <c r="EU1183" s="1"/>
      <c r="EV1183" s="12"/>
      <c r="EW1183" s="6" t="str">
        <f>+IFERROR(VALUE(RIGHT(Tabla26[[#This Row],[B2B]],6)),"")</f>
        <v/>
      </c>
      <c r="EX1183" s="6" t="str">
        <f>+IFERROR(VLOOKUP(EV1183,Auxiliar!$A:$C,2,0),"")</f>
        <v/>
      </c>
      <c r="EY1183" s="7" t="str">
        <f>+IFERROR(VLOOKUP(EV1183,Auxiliar!$A:$C,3,0),"")</f>
        <v/>
      </c>
      <c r="EZ1183" s="1"/>
      <c r="FA1183" s="12"/>
      <c r="FB1183" s="6" t="str">
        <f>+IFERROR(VALUE(RIGHT(Tabla27[[#This Row],[B2B]],6)),"")</f>
        <v/>
      </c>
      <c r="FC1183" s="6" t="str">
        <f>+IFERROR(VLOOKUP(FA1183,Auxiliar!$A:$C,2,0),"")</f>
        <v/>
      </c>
      <c r="FD1183" s="7" t="str">
        <f>+IFERROR(VLOOKUP(FA1183,Auxiliar!$A:$C,3,0),"")</f>
        <v/>
      </c>
      <c r="FE1183" s="1"/>
      <c r="FF1183" s="12"/>
      <c r="FG1183" s="6" t="str">
        <f>+IFERROR(VALUE(RIGHT(Tabla28[[#This Row],[B2B]],6)),"")</f>
        <v/>
      </c>
      <c r="FH1183" s="6" t="str">
        <f>+IFERROR(VLOOKUP(FF1183,Auxiliar!$A:$C,2,0),"")</f>
        <v/>
      </c>
      <c r="FI1183" s="7" t="str">
        <f>+IFERROR(VLOOKUP(FF1183,Auxiliar!$A:$C,3,0),"")</f>
        <v/>
      </c>
      <c r="FJ1183" s="1"/>
      <c r="FK1183" s="12"/>
      <c r="FL1183" s="6" t="str">
        <f>+IFERROR(VALUE(RIGHT(Tabla29[[#This Row],[B2B]],6)),"")</f>
        <v/>
      </c>
      <c r="FM1183" s="6" t="str">
        <f>+IFERROR(VLOOKUP(FK1183,Auxiliar!$A:$C,2,0),"")</f>
        <v/>
      </c>
      <c r="FN1183" s="7" t="str">
        <f>+IFERROR(VLOOKUP(FK1183,Auxiliar!$A:$C,3,0),"")</f>
        <v/>
      </c>
      <c r="FO1183" s="1"/>
      <c r="FP1183" s="12"/>
      <c r="FQ1183" s="6" t="str">
        <f>+IFERROR(VALUE(RIGHT(Tabla30[[#This Row],[B2B]],6)),"")</f>
        <v/>
      </c>
      <c r="FR1183" s="6" t="str">
        <f>+IFERROR(VLOOKUP(FP1183,Auxiliar!$A:$C,2,0),"")</f>
        <v/>
      </c>
      <c r="FS1183" s="7"/>
      <c r="FT1183" s="1"/>
      <c r="FU1183" s="12"/>
      <c r="FV1183" s="6" t="str">
        <f>+IFERROR(VALUE(RIGHT(Tabla31[[#This Row],[B2B]],6)),"")</f>
        <v/>
      </c>
      <c r="FW1183" s="6" t="str">
        <f>+IFERROR(VLOOKUP(FU1183,Auxiliar!$A:$C,2,0),"")</f>
        <v/>
      </c>
      <c r="FX1183" s="7" t="str">
        <f>+IFERROR(VLOOKUP(FU1183,Auxiliar!$A:$C,3,0),"")</f>
        <v/>
      </c>
      <c r="FY1183" s="1"/>
      <c r="FZ1183" s="12"/>
      <c r="GA1183" s="6" t="str">
        <f>+IFERROR(VALUE(RIGHT(Tabla32[[#This Row],[B2B]],6)),"")</f>
        <v/>
      </c>
      <c r="GB1183" s="6" t="str">
        <f>+IFERROR(VLOOKUP(FZ1183,Auxiliar!$A:$C,2,0),"")</f>
        <v/>
      </c>
      <c r="GC1183" s="7" t="str">
        <f>+IFERROR(VLOOKUP(FZ1183,Auxiliar!$A:$C,3,0),"")</f>
        <v/>
      </c>
      <c r="GD1183" s="1"/>
      <c r="GE1183" s="12"/>
      <c r="GF1183" s="6" t="str">
        <f>+IFERROR(VALUE(RIGHT(Tabla33[[#This Row],[B2B]],6)),"")</f>
        <v/>
      </c>
      <c r="GG1183" s="6" t="str">
        <f>+IFERROR(VLOOKUP(GE1183,Auxiliar!$A:$C,2,0),"")</f>
        <v/>
      </c>
      <c r="GH1183" s="7" t="str">
        <f>+IFERROR(VLOOKUP(GE1183,Auxiliar!$A:$C,3,0),"")</f>
        <v/>
      </c>
    </row>
    <row r="1184" spans="79:190" x14ac:dyDescent="0.25">
      <c r="CA1184" s="1">
        <v>11393</v>
      </c>
      <c r="CB1184" s="1" t="s">
        <v>35</v>
      </c>
      <c r="CC1184" s="6">
        <f>+IFERROR(VALUE(RIGHT(Tabla14[[#This Row],[B2B]],6)),"")</f>
        <v>11393</v>
      </c>
      <c r="CD1184" s="6" t="str">
        <f>+IFERROR(VLOOKUP(CB1184,Auxiliar!$A:$C,2,0),"")</f>
        <v>Corona 710cc</v>
      </c>
      <c r="CE1184" s="7" t="str">
        <f>+IFERROR(VLOOKUP(CB1184,Auxiliar!$A:$C,3,0),"")</f>
        <v>1b 10% | 85b 0%</v>
      </c>
      <c r="CM1184" s="1">
        <v>11478</v>
      </c>
      <c r="CN1184" s="1" t="s">
        <v>20</v>
      </c>
      <c r="CO1184" s="6">
        <v>11478</v>
      </c>
      <c r="CP1184" s="6" t="s">
        <v>20</v>
      </c>
      <c r="CQ1184" s="7" t="s">
        <v>21</v>
      </c>
      <c r="CY1184" s="1">
        <v>11478</v>
      </c>
      <c r="CZ1184" s="1" t="s">
        <v>16</v>
      </c>
      <c r="DA1184" s="6">
        <f>+IFERROR(VALUE(RIGHT(Tabla18[[#This Row],[B2B]],6)),"")</f>
        <v>11478</v>
      </c>
      <c r="DB1184" s="6" t="str">
        <f>+IFERROR(VLOOKUP(CZ1184,Auxiliar!$A:$C,2,0),"")</f>
        <v>PREMIUM</v>
      </c>
      <c r="DC1184" s="7" t="str">
        <f>+IFERROR(VLOOKUP(CZ1184,Auxiliar!$A:$C,3,0),"")</f>
        <v>0b 0% | 2b 2% | 5b 3,5% | 10b 5%</v>
      </c>
      <c r="DE1184" s="1">
        <v>11478</v>
      </c>
      <c r="DF1184" s="1" t="s">
        <v>19</v>
      </c>
      <c r="DG1184" s="6">
        <f>+IFERROR(VALUE(RIGHT(Tabla19[[#This Row],[B2B]],6)),"")</f>
        <v>11478</v>
      </c>
      <c r="DH1184" s="6" t="str">
        <f>+IFERROR(VLOOKUP(DF1184,Auxiliar!$A:$C,2,0),"")</f>
        <v>MICHELOB</v>
      </c>
      <c r="DI1184" s="7" t="str">
        <f>+IFERROR(VLOOKUP(DF1184,Auxiliar!$A:$C,3,0),"")</f>
        <v>1b 7% | 3b 22% | 8b 27%</v>
      </c>
      <c r="DK1184" s="1"/>
      <c r="DL1184" s="1"/>
      <c r="DM1184" s="6" t="str">
        <f>+IFERROR(VALUE(RIGHT(Tabla20[[#This Row],[B2B]],6)),"")</f>
        <v/>
      </c>
      <c r="DN1184" s="6" t="str">
        <f>+IFERROR(VLOOKUP(DL1184,Auxiliar!$A:$C,2,0),"")</f>
        <v/>
      </c>
      <c r="DO1184" s="7" t="str">
        <f>+IFERROR(VLOOKUP(DL1184,Auxiliar!$A:$C,3,0),"")</f>
        <v/>
      </c>
      <c r="DQ1184" s="1">
        <v>11342</v>
      </c>
      <c r="DR1184" s="12" t="s">
        <v>24</v>
      </c>
      <c r="DS1184" s="6">
        <f>+IFERROR(VALUE(RIGHT(Tabla21[[#This Row],[B2B]],6)),"")</f>
        <v>11342</v>
      </c>
      <c r="DT1184" s="6" t="str">
        <f>+IFERROR(VLOOKUP(DR1184,Auxiliar!$A:$C,2,0),"")</f>
        <v>CORONA PORRON</v>
      </c>
      <c r="DU1184" s="7" t="str">
        <f>+IFERROR(VLOOKUP(DR1184,Auxiliar!$A:$C,3,0),"")</f>
        <v>1b 5% | 20b 0%</v>
      </c>
      <c r="DW1184" s="1"/>
      <c r="DX1184" s="12"/>
      <c r="DY1184" s="6" t="str">
        <f>+IFERROR(VALUE(RIGHT(Tabla22[[#This Row],[B2B]],6)),"")</f>
        <v/>
      </c>
      <c r="DZ1184" s="6" t="str">
        <f>+IFERROR(VLOOKUP(DX1184,Auxiliar!$A:$C,2,0),"")</f>
        <v/>
      </c>
      <c r="EA1184" s="7" t="str">
        <f>+IFERROR(VLOOKUP(DX1184,Auxiliar!$A:$C,3,0),"")</f>
        <v/>
      </c>
      <c r="EC1184" s="1"/>
      <c r="ED1184" s="12"/>
      <c r="EE1184" s="6" t="str">
        <f>+IFERROR(VALUE(RIGHT(Tabla23[[#This Row],[B2B]],6)),"")</f>
        <v/>
      </c>
      <c r="EF1184" s="6" t="str">
        <f>+IFERROR(VLOOKUP(ED1184,Auxiliar!$A:$C,2,0),"")</f>
        <v/>
      </c>
      <c r="EG1184" s="7" t="str">
        <f>+IFERROR(VLOOKUP(ED1184,Auxiliar!$A:$C,3,0),"")</f>
        <v/>
      </c>
      <c r="EI1184" s="1"/>
      <c r="EJ1184" s="12"/>
      <c r="EK1184" s="6" t="str">
        <f>+IFERROR(VALUE(RIGHT(Tabla24[[#This Row],[B2B]],6)),"")</f>
        <v/>
      </c>
      <c r="EL1184" s="6" t="str">
        <f>+IFERROR(VLOOKUP(EJ1184,Auxiliar!$A:$C,2,0),"")</f>
        <v/>
      </c>
      <c r="EM1184" s="7" t="str">
        <f>+IFERROR(VLOOKUP(EJ1184,Auxiliar!$A:$C,3,0),"")</f>
        <v/>
      </c>
      <c r="EO1184" s="1"/>
      <c r="EP1184" s="12"/>
      <c r="EQ1184" s="6" t="str">
        <f>+IFERROR(VALUE(RIGHT(Tabla25[[#This Row],[B2B]],6)),"")</f>
        <v/>
      </c>
      <c r="ER1184" s="6" t="str">
        <f>+IFERROR(VLOOKUP(EP1184,Auxiliar!$A:$C,2,0),"")</f>
        <v/>
      </c>
      <c r="ES1184" s="7" t="str">
        <f>+IFERROR(VLOOKUP(EP1184,Auxiliar!$A:$C,3,0),"")</f>
        <v/>
      </c>
      <c r="EU1184" s="1"/>
      <c r="EV1184" s="12"/>
      <c r="EW1184" s="6" t="str">
        <f>+IFERROR(VALUE(RIGHT(Tabla26[[#This Row],[B2B]],6)),"")</f>
        <v/>
      </c>
      <c r="EX1184" s="6" t="str">
        <f>+IFERROR(VLOOKUP(EV1184,Auxiliar!$A:$C,2,0),"")</f>
        <v/>
      </c>
      <c r="EY1184" s="7" t="str">
        <f>+IFERROR(VLOOKUP(EV1184,Auxiliar!$A:$C,3,0),"")</f>
        <v/>
      </c>
      <c r="EZ1184" s="1"/>
      <c r="FA1184" s="12"/>
      <c r="FB1184" s="6" t="str">
        <f>+IFERROR(VALUE(RIGHT(Tabla27[[#This Row],[B2B]],6)),"")</f>
        <v/>
      </c>
      <c r="FC1184" s="6" t="str">
        <f>+IFERROR(VLOOKUP(FA1184,Auxiliar!$A:$C,2,0),"")</f>
        <v/>
      </c>
      <c r="FD1184" s="7" t="str">
        <f>+IFERROR(VLOOKUP(FA1184,Auxiliar!$A:$C,3,0),"")</f>
        <v/>
      </c>
      <c r="FE1184" s="1"/>
      <c r="FF1184" s="12"/>
      <c r="FG1184" s="6" t="str">
        <f>+IFERROR(VALUE(RIGHT(Tabla28[[#This Row],[B2B]],6)),"")</f>
        <v/>
      </c>
      <c r="FH1184" s="6" t="str">
        <f>+IFERROR(VLOOKUP(FF1184,Auxiliar!$A:$C,2,0),"")</f>
        <v/>
      </c>
      <c r="FI1184" s="7" t="str">
        <f>+IFERROR(VLOOKUP(FF1184,Auxiliar!$A:$C,3,0),"")</f>
        <v/>
      </c>
      <c r="FJ1184" s="1"/>
      <c r="FK1184" s="12"/>
      <c r="FL1184" s="6" t="str">
        <f>+IFERROR(VALUE(RIGHT(Tabla29[[#This Row],[B2B]],6)),"")</f>
        <v/>
      </c>
      <c r="FM1184" s="6" t="str">
        <f>+IFERROR(VLOOKUP(FK1184,Auxiliar!$A:$C,2,0),"")</f>
        <v/>
      </c>
      <c r="FN1184" s="7" t="str">
        <f>+IFERROR(VLOOKUP(FK1184,Auxiliar!$A:$C,3,0),"")</f>
        <v/>
      </c>
      <c r="FO1184" s="1"/>
      <c r="FP1184" s="12"/>
      <c r="FQ1184" s="6" t="str">
        <f>+IFERROR(VALUE(RIGHT(Tabla30[[#This Row],[B2B]],6)),"")</f>
        <v/>
      </c>
      <c r="FR1184" s="6" t="str">
        <f>+IFERROR(VLOOKUP(FP1184,Auxiliar!$A:$C,2,0),"")</f>
        <v/>
      </c>
      <c r="FS1184" s="7"/>
      <c r="FT1184" s="1"/>
      <c r="FU1184" s="12"/>
      <c r="FV1184" s="6" t="str">
        <f>+IFERROR(VALUE(RIGHT(Tabla31[[#This Row],[B2B]],6)),"")</f>
        <v/>
      </c>
      <c r="FW1184" s="6" t="str">
        <f>+IFERROR(VLOOKUP(FU1184,Auxiliar!$A:$C,2,0),"")</f>
        <v/>
      </c>
      <c r="FX1184" s="7" t="str">
        <f>+IFERROR(VLOOKUP(FU1184,Auxiliar!$A:$C,3,0),"")</f>
        <v/>
      </c>
      <c r="FY1184" s="1"/>
      <c r="FZ1184" s="12"/>
      <c r="GA1184" s="6" t="str">
        <f>+IFERROR(VALUE(RIGHT(Tabla32[[#This Row],[B2B]],6)),"")</f>
        <v/>
      </c>
      <c r="GB1184" s="6" t="str">
        <f>+IFERROR(VLOOKUP(FZ1184,Auxiliar!$A:$C,2,0),"")</f>
        <v/>
      </c>
      <c r="GC1184" s="7" t="str">
        <f>+IFERROR(VLOOKUP(FZ1184,Auxiliar!$A:$C,3,0),"")</f>
        <v/>
      </c>
      <c r="GD1184" s="1"/>
      <c r="GE1184" s="12"/>
      <c r="GF1184" s="6" t="str">
        <f>+IFERROR(VALUE(RIGHT(Tabla33[[#This Row],[B2B]],6)),"")</f>
        <v/>
      </c>
      <c r="GG1184" s="6" t="str">
        <f>+IFERROR(VLOOKUP(GE1184,Auxiliar!$A:$C,2,0),"")</f>
        <v/>
      </c>
      <c r="GH1184" s="7" t="str">
        <f>+IFERROR(VLOOKUP(GE1184,Auxiliar!$A:$C,3,0),"")</f>
        <v/>
      </c>
    </row>
    <row r="1185" spans="79:190" x14ac:dyDescent="0.25">
      <c r="CA1185" s="1">
        <v>11413</v>
      </c>
      <c r="CB1185" s="1" t="s">
        <v>35</v>
      </c>
      <c r="CC1185" s="6">
        <f>+IFERROR(VALUE(RIGHT(Tabla14[[#This Row],[B2B]],6)),"")</f>
        <v>11413</v>
      </c>
      <c r="CD1185" s="6" t="str">
        <f>+IFERROR(VLOOKUP(CB1185,Auxiliar!$A:$C,2,0),"")</f>
        <v>Corona 710cc</v>
      </c>
      <c r="CE1185" s="7" t="str">
        <f>+IFERROR(VLOOKUP(CB1185,Auxiliar!$A:$C,3,0),"")</f>
        <v>1b 10% | 85b 0%</v>
      </c>
      <c r="CM1185" s="1">
        <v>11480</v>
      </c>
      <c r="CN1185" s="1" t="s">
        <v>20</v>
      </c>
      <c r="CO1185" s="6">
        <v>11480</v>
      </c>
      <c r="CP1185" s="6" t="s">
        <v>20</v>
      </c>
      <c r="CQ1185" s="7" t="s">
        <v>21</v>
      </c>
      <c r="CY1185" s="1">
        <v>11480</v>
      </c>
      <c r="CZ1185" s="1" t="s">
        <v>16</v>
      </c>
      <c r="DA1185" s="6">
        <f>+IFERROR(VALUE(RIGHT(Tabla18[[#This Row],[B2B]],6)),"")</f>
        <v>11480</v>
      </c>
      <c r="DB1185" s="6" t="str">
        <f>+IFERROR(VLOOKUP(CZ1185,Auxiliar!$A:$C,2,0),"")</f>
        <v>PREMIUM</v>
      </c>
      <c r="DC1185" s="7" t="str">
        <f>+IFERROR(VLOOKUP(CZ1185,Auxiliar!$A:$C,3,0),"")</f>
        <v>0b 0% | 2b 2% | 5b 3,5% | 10b 5%</v>
      </c>
      <c r="DE1185" s="1">
        <v>11480</v>
      </c>
      <c r="DF1185" s="1" t="s">
        <v>19</v>
      </c>
      <c r="DG1185" s="6">
        <f>+IFERROR(VALUE(RIGHT(Tabla19[[#This Row],[B2B]],6)),"")</f>
        <v>11480</v>
      </c>
      <c r="DH1185" s="6" t="str">
        <f>+IFERROR(VLOOKUP(DF1185,Auxiliar!$A:$C,2,0),"")</f>
        <v>MICHELOB</v>
      </c>
      <c r="DI1185" s="7" t="str">
        <f>+IFERROR(VLOOKUP(DF1185,Auxiliar!$A:$C,3,0),"")</f>
        <v>1b 7% | 3b 22% | 8b 27%</v>
      </c>
      <c r="DK1185" s="1"/>
      <c r="DL1185" s="1"/>
      <c r="DM1185" s="6" t="str">
        <f>+IFERROR(VALUE(RIGHT(Tabla20[[#This Row],[B2B]],6)),"")</f>
        <v/>
      </c>
      <c r="DN1185" s="6" t="str">
        <f>+IFERROR(VLOOKUP(DL1185,Auxiliar!$A:$C,2,0),"")</f>
        <v/>
      </c>
      <c r="DO1185" s="7" t="str">
        <f>+IFERROR(VLOOKUP(DL1185,Auxiliar!$A:$C,3,0),"")</f>
        <v/>
      </c>
      <c r="DQ1185" s="1">
        <v>11387</v>
      </c>
      <c r="DR1185" s="12" t="s">
        <v>24</v>
      </c>
      <c r="DS1185" s="6">
        <f>+IFERROR(VALUE(RIGHT(Tabla21[[#This Row],[B2B]],6)),"")</f>
        <v>11387</v>
      </c>
      <c r="DT1185" s="6" t="str">
        <f>+IFERROR(VLOOKUP(DR1185,Auxiliar!$A:$C,2,0),"")</f>
        <v>CORONA PORRON</v>
      </c>
      <c r="DU1185" s="7" t="str">
        <f>+IFERROR(VLOOKUP(DR1185,Auxiliar!$A:$C,3,0),"")</f>
        <v>1b 5% | 20b 0%</v>
      </c>
      <c r="DW1185" s="1"/>
      <c r="DX1185" s="12"/>
      <c r="DY1185" s="6" t="str">
        <f>+IFERROR(VALUE(RIGHT(Tabla22[[#This Row],[B2B]],6)),"")</f>
        <v/>
      </c>
      <c r="DZ1185" s="6" t="str">
        <f>+IFERROR(VLOOKUP(DX1185,Auxiliar!$A:$C,2,0),"")</f>
        <v/>
      </c>
      <c r="EA1185" s="7" t="str">
        <f>+IFERROR(VLOOKUP(DX1185,Auxiliar!$A:$C,3,0),"")</f>
        <v/>
      </c>
      <c r="EC1185" s="1"/>
      <c r="ED1185" s="12"/>
      <c r="EE1185" s="6" t="str">
        <f>+IFERROR(VALUE(RIGHT(Tabla23[[#This Row],[B2B]],6)),"")</f>
        <v/>
      </c>
      <c r="EF1185" s="6" t="str">
        <f>+IFERROR(VLOOKUP(ED1185,Auxiliar!$A:$C,2,0),"")</f>
        <v/>
      </c>
      <c r="EG1185" s="7" t="str">
        <f>+IFERROR(VLOOKUP(ED1185,Auxiliar!$A:$C,3,0),"")</f>
        <v/>
      </c>
      <c r="EI1185" s="1"/>
      <c r="EJ1185" s="12"/>
      <c r="EK1185" s="6" t="str">
        <f>+IFERROR(VALUE(RIGHT(Tabla24[[#This Row],[B2B]],6)),"")</f>
        <v/>
      </c>
      <c r="EL1185" s="6" t="str">
        <f>+IFERROR(VLOOKUP(EJ1185,Auxiliar!$A:$C,2,0),"")</f>
        <v/>
      </c>
      <c r="EM1185" s="7" t="str">
        <f>+IFERROR(VLOOKUP(EJ1185,Auxiliar!$A:$C,3,0),"")</f>
        <v/>
      </c>
      <c r="EO1185" s="1"/>
      <c r="EP1185" s="12"/>
      <c r="EQ1185" s="6" t="str">
        <f>+IFERROR(VALUE(RIGHT(Tabla25[[#This Row],[B2B]],6)),"")</f>
        <v/>
      </c>
      <c r="ER1185" s="6" t="str">
        <f>+IFERROR(VLOOKUP(EP1185,Auxiliar!$A:$C,2,0),"")</f>
        <v/>
      </c>
      <c r="ES1185" s="7" t="str">
        <f>+IFERROR(VLOOKUP(EP1185,Auxiliar!$A:$C,3,0),"")</f>
        <v/>
      </c>
      <c r="EU1185" s="1"/>
      <c r="EV1185" s="12"/>
      <c r="EW1185" s="6" t="str">
        <f>+IFERROR(VALUE(RIGHT(Tabla26[[#This Row],[B2B]],6)),"")</f>
        <v/>
      </c>
      <c r="EX1185" s="6" t="str">
        <f>+IFERROR(VLOOKUP(EV1185,Auxiliar!$A:$C,2,0),"")</f>
        <v/>
      </c>
      <c r="EY1185" s="7" t="str">
        <f>+IFERROR(VLOOKUP(EV1185,Auxiliar!$A:$C,3,0),"")</f>
        <v/>
      </c>
      <c r="EZ1185" s="1"/>
      <c r="FA1185" s="12"/>
      <c r="FB1185" s="6" t="str">
        <f>+IFERROR(VALUE(RIGHT(Tabla27[[#This Row],[B2B]],6)),"")</f>
        <v/>
      </c>
      <c r="FC1185" s="6" t="str">
        <f>+IFERROR(VLOOKUP(FA1185,Auxiliar!$A:$C,2,0),"")</f>
        <v/>
      </c>
      <c r="FD1185" s="7" t="str">
        <f>+IFERROR(VLOOKUP(FA1185,Auxiliar!$A:$C,3,0),"")</f>
        <v/>
      </c>
      <c r="FE1185" s="1"/>
      <c r="FF1185" s="12"/>
      <c r="FG1185" s="6" t="str">
        <f>+IFERROR(VALUE(RIGHT(Tabla28[[#This Row],[B2B]],6)),"")</f>
        <v/>
      </c>
      <c r="FH1185" s="6" t="str">
        <f>+IFERROR(VLOOKUP(FF1185,Auxiliar!$A:$C,2,0),"")</f>
        <v/>
      </c>
      <c r="FI1185" s="7" t="str">
        <f>+IFERROR(VLOOKUP(FF1185,Auxiliar!$A:$C,3,0),"")</f>
        <v/>
      </c>
      <c r="FJ1185" s="1"/>
      <c r="FK1185" s="12"/>
      <c r="FL1185" s="6" t="str">
        <f>+IFERROR(VALUE(RIGHT(Tabla29[[#This Row],[B2B]],6)),"")</f>
        <v/>
      </c>
      <c r="FM1185" s="6" t="str">
        <f>+IFERROR(VLOOKUP(FK1185,Auxiliar!$A:$C,2,0),"")</f>
        <v/>
      </c>
      <c r="FN1185" s="7" t="str">
        <f>+IFERROR(VLOOKUP(FK1185,Auxiliar!$A:$C,3,0),"")</f>
        <v/>
      </c>
      <c r="FO1185" s="1"/>
      <c r="FP1185" s="12"/>
      <c r="FQ1185" s="6" t="str">
        <f>+IFERROR(VALUE(RIGHT(Tabla30[[#This Row],[B2B]],6)),"")</f>
        <v/>
      </c>
      <c r="FR1185" s="6" t="str">
        <f>+IFERROR(VLOOKUP(FP1185,Auxiliar!$A:$C,2,0),"")</f>
        <v/>
      </c>
      <c r="FS1185" s="7"/>
      <c r="FT1185" s="1"/>
      <c r="FU1185" s="12"/>
      <c r="FV1185" s="6" t="str">
        <f>+IFERROR(VALUE(RIGHT(Tabla31[[#This Row],[B2B]],6)),"")</f>
        <v/>
      </c>
      <c r="FW1185" s="6" t="str">
        <f>+IFERROR(VLOOKUP(FU1185,Auxiliar!$A:$C,2,0),"")</f>
        <v/>
      </c>
      <c r="FX1185" s="7" t="str">
        <f>+IFERROR(VLOOKUP(FU1185,Auxiliar!$A:$C,3,0),"")</f>
        <v/>
      </c>
      <c r="FY1185" s="1"/>
      <c r="FZ1185" s="12"/>
      <c r="GA1185" s="6" t="str">
        <f>+IFERROR(VALUE(RIGHT(Tabla32[[#This Row],[B2B]],6)),"")</f>
        <v/>
      </c>
      <c r="GB1185" s="6" t="str">
        <f>+IFERROR(VLOOKUP(FZ1185,Auxiliar!$A:$C,2,0),"")</f>
        <v/>
      </c>
      <c r="GC1185" s="7" t="str">
        <f>+IFERROR(VLOOKUP(FZ1185,Auxiliar!$A:$C,3,0),"")</f>
        <v/>
      </c>
      <c r="GD1185" s="1"/>
      <c r="GE1185" s="12"/>
      <c r="GF1185" s="6" t="str">
        <f>+IFERROR(VALUE(RIGHT(Tabla33[[#This Row],[B2B]],6)),"")</f>
        <v/>
      </c>
      <c r="GG1185" s="6" t="str">
        <f>+IFERROR(VLOOKUP(GE1185,Auxiliar!$A:$C,2,0),"")</f>
        <v/>
      </c>
      <c r="GH1185" s="7" t="str">
        <f>+IFERROR(VLOOKUP(GE1185,Auxiliar!$A:$C,3,0),"")</f>
        <v/>
      </c>
    </row>
    <row r="1186" spans="79:190" x14ac:dyDescent="0.25">
      <c r="CA1186" s="1">
        <v>11414</v>
      </c>
      <c r="CB1186" s="1" t="s">
        <v>35</v>
      </c>
      <c r="CC1186" s="6">
        <f>+IFERROR(VALUE(RIGHT(Tabla14[[#This Row],[B2B]],6)),"")</f>
        <v>11414</v>
      </c>
      <c r="CD1186" s="6" t="str">
        <f>+IFERROR(VLOOKUP(CB1186,Auxiliar!$A:$C,2,0),"")</f>
        <v>Corona 710cc</v>
      </c>
      <c r="CE1186" s="7" t="str">
        <f>+IFERROR(VLOOKUP(CB1186,Auxiliar!$A:$C,3,0),"")</f>
        <v>1b 10% | 85b 0%</v>
      </c>
      <c r="CM1186" s="1">
        <v>11484</v>
      </c>
      <c r="CN1186" s="1" t="s">
        <v>20</v>
      </c>
      <c r="CO1186" s="6">
        <v>11484</v>
      </c>
      <c r="CP1186" s="6" t="s">
        <v>20</v>
      </c>
      <c r="CQ1186" s="7" t="s">
        <v>21</v>
      </c>
      <c r="CY1186" s="1">
        <v>11484</v>
      </c>
      <c r="CZ1186" s="1" t="s">
        <v>16</v>
      </c>
      <c r="DA1186" s="6">
        <f>+IFERROR(VALUE(RIGHT(Tabla18[[#This Row],[B2B]],6)),"")</f>
        <v>11484</v>
      </c>
      <c r="DB1186" s="6" t="str">
        <f>+IFERROR(VLOOKUP(CZ1186,Auxiliar!$A:$C,2,0),"")</f>
        <v>PREMIUM</v>
      </c>
      <c r="DC1186" s="7" t="str">
        <f>+IFERROR(VLOOKUP(CZ1186,Auxiliar!$A:$C,3,0),"")</f>
        <v>0b 0% | 2b 2% | 5b 3,5% | 10b 5%</v>
      </c>
      <c r="DE1186" s="1">
        <v>11484</v>
      </c>
      <c r="DF1186" s="1" t="s">
        <v>19</v>
      </c>
      <c r="DG1186" s="6">
        <f>+IFERROR(VALUE(RIGHT(Tabla19[[#This Row],[B2B]],6)),"")</f>
        <v>11484</v>
      </c>
      <c r="DH1186" s="6" t="str">
        <f>+IFERROR(VLOOKUP(DF1186,Auxiliar!$A:$C,2,0),"")</f>
        <v>MICHELOB</v>
      </c>
      <c r="DI1186" s="7" t="str">
        <f>+IFERROR(VLOOKUP(DF1186,Auxiliar!$A:$C,3,0),"")</f>
        <v>1b 7% | 3b 22% | 8b 27%</v>
      </c>
      <c r="DK1186" s="1"/>
      <c r="DL1186" s="1"/>
      <c r="DM1186" s="6" t="str">
        <f>+IFERROR(VALUE(RIGHT(Tabla20[[#This Row],[B2B]],6)),"")</f>
        <v/>
      </c>
      <c r="DN1186" s="6" t="str">
        <f>+IFERROR(VLOOKUP(DL1186,Auxiliar!$A:$C,2,0),"")</f>
        <v/>
      </c>
      <c r="DO1186" s="7" t="str">
        <f>+IFERROR(VLOOKUP(DL1186,Auxiliar!$A:$C,3,0),"")</f>
        <v/>
      </c>
      <c r="DQ1186" s="1">
        <v>11393</v>
      </c>
      <c r="DR1186" s="12" t="s">
        <v>24</v>
      </c>
      <c r="DS1186" s="6">
        <f>+IFERROR(VALUE(RIGHT(Tabla21[[#This Row],[B2B]],6)),"")</f>
        <v>11393</v>
      </c>
      <c r="DT1186" s="6" t="str">
        <f>+IFERROR(VLOOKUP(DR1186,Auxiliar!$A:$C,2,0),"")</f>
        <v>CORONA PORRON</v>
      </c>
      <c r="DU1186" s="7" t="str">
        <f>+IFERROR(VLOOKUP(DR1186,Auxiliar!$A:$C,3,0),"")</f>
        <v>1b 5% | 20b 0%</v>
      </c>
      <c r="DW1186" s="1"/>
      <c r="DX1186" s="12"/>
      <c r="DY1186" s="6" t="str">
        <f>+IFERROR(VALUE(RIGHT(Tabla22[[#This Row],[B2B]],6)),"")</f>
        <v/>
      </c>
      <c r="DZ1186" s="6" t="str">
        <f>+IFERROR(VLOOKUP(DX1186,Auxiliar!$A:$C,2,0),"")</f>
        <v/>
      </c>
      <c r="EA1186" s="7" t="str">
        <f>+IFERROR(VLOOKUP(DX1186,Auxiliar!$A:$C,3,0),"")</f>
        <v/>
      </c>
      <c r="EC1186" s="1"/>
      <c r="ED1186" s="12"/>
      <c r="EE1186" s="6" t="str">
        <f>+IFERROR(VALUE(RIGHT(Tabla23[[#This Row],[B2B]],6)),"")</f>
        <v/>
      </c>
      <c r="EF1186" s="6" t="str">
        <f>+IFERROR(VLOOKUP(ED1186,Auxiliar!$A:$C,2,0),"")</f>
        <v/>
      </c>
      <c r="EG1186" s="7" t="str">
        <f>+IFERROR(VLOOKUP(ED1186,Auxiliar!$A:$C,3,0),"")</f>
        <v/>
      </c>
      <c r="EI1186" s="1"/>
      <c r="EJ1186" s="12"/>
      <c r="EK1186" s="6" t="str">
        <f>+IFERROR(VALUE(RIGHT(Tabla24[[#This Row],[B2B]],6)),"")</f>
        <v/>
      </c>
      <c r="EL1186" s="6" t="str">
        <f>+IFERROR(VLOOKUP(EJ1186,Auxiliar!$A:$C,2,0),"")</f>
        <v/>
      </c>
      <c r="EM1186" s="7" t="str">
        <f>+IFERROR(VLOOKUP(EJ1186,Auxiliar!$A:$C,3,0),"")</f>
        <v/>
      </c>
      <c r="EO1186" s="1"/>
      <c r="EP1186" s="12"/>
      <c r="EQ1186" s="6" t="str">
        <f>+IFERROR(VALUE(RIGHT(Tabla25[[#This Row],[B2B]],6)),"")</f>
        <v/>
      </c>
      <c r="ER1186" s="6" t="str">
        <f>+IFERROR(VLOOKUP(EP1186,Auxiliar!$A:$C,2,0),"")</f>
        <v/>
      </c>
      <c r="ES1186" s="7" t="str">
        <f>+IFERROR(VLOOKUP(EP1186,Auxiliar!$A:$C,3,0),"")</f>
        <v/>
      </c>
      <c r="EU1186" s="1"/>
      <c r="EV1186" s="12"/>
      <c r="EW1186" s="6" t="str">
        <f>+IFERROR(VALUE(RIGHT(Tabla26[[#This Row],[B2B]],6)),"")</f>
        <v/>
      </c>
      <c r="EX1186" s="6" t="str">
        <f>+IFERROR(VLOOKUP(EV1186,Auxiliar!$A:$C,2,0),"")</f>
        <v/>
      </c>
      <c r="EY1186" s="7" t="str">
        <f>+IFERROR(VLOOKUP(EV1186,Auxiliar!$A:$C,3,0),"")</f>
        <v/>
      </c>
      <c r="EZ1186" s="1"/>
      <c r="FA1186" s="12"/>
      <c r="FB1186" s="6" t="str">
        <f>+IFERROR(VALUE(RIGHT(Tabla27[[#This Row],[B2B]],6)),"")</f>
        <v/>
      </c>
      <c r="FC1186" s="6" t="str">
        <f>+IFERROR(VLOOKUP(FA1186,Auxiliar!$A:$C,2,0),"")</f>
        <v/>
      </c>
      <c r="FD1186" s="7" t="str">
        <f>+IFERROR(VLOOKUP(FA1186,Auxiliar!$A:$C,3,0),"")</f>
        <v/>
      </c>
      <c r="FE1186" s="1"/>
      <c r="FF1186" s="12"/>
      <c r="FG1186" s="6" t="str">
        <f>+IFERROR(VALUE(RIGHT(Tabla28[[#This Row],[B2B]],6)),"")</f>
        <v/>
      </c>
      <c r="FH1186" s="6" t="str">
        <f>+IFERROR(VLOOKUP(FF1186,Auxiliar!$A:$C,2,0),"")</f>
        <v/>
      </c>
      <c r="FI1186" s="7" t="str">
        <f>+IFERROR(VLOOKUP(FF1186,Auxiliar!$A:$C,3,0),"")</f>
        <v/>
      </c>
      <c r="FJ1186" s="1"/>
      <c r="FK1186" s="12"/>
      <c r="FL1186" s="6" t="str">
        <f>+IFERROR(VALUE(RIGHT(Tabla29[[#This Row],[B2B]],6)),"")</f>
        <v/>
      </c>
      <c r="FM1186" s="6" t="str">
        <f>+IFERROR(VLOOKUP(FK1186,Auxiliar!$A:$C,2,0),"")</f>
        <v/>
      </c>
      <c r="FN1186" s="7" t="str">
        <f>+IFERROR(VLOOKUP(FK1186,Auxiliar!$A:$C,3,0),"")</f>
        <v/>
      </c>
      <c r="FO1186" s="1"/>
      <c r="FP1186" s="12"/>
      <c r="FQ1186" s="6" t="str">
        <f>+IFERROR(VALUE(RIGHT(Tabla30[[#This Row],[B2B]],6)),"")</f>
        <v/>
      </c>
      <c r="FR1186" s="6" t="str">
        <f>+IFERROR(VLOOKUP(FP1186,Auxiliar!$A:$C,2,0),"")</f>
        <v/>
      </c>
      <c r="FS1186" s="7"/>
      <c r="FT1186" s="1"/>
      <c r="FU1186" s="12"/>
      <c r="FV1186" s="6" t="str">
        <f>+IFERROR(VALUE(RIGHT(Tabla31[[#This Row],[B2B]],6)),"")</f>
        <v/>
      </c>
      <c r="FW1186" s="6" t="str">
        <f>+IFERROR(VLOOKUP(FU1186,Auxiliar!$A:$C,2,0),"")</f>
        <v/>
      </c>
      <c r="FX1186" s="7" t="str">
        <f>+IFERROR(VLOOKUP(FU1186,Auxiliar!$A:$C,3,0),"")</f>
        <v/>
      </c>
      <c r="FY1186" s="1"/>
      <c r="FZ1186" s="12"/>
      <c r="GA1186" s="6" t="str">
        <f>+IFERROR(VALUE(RIGHT(Tabla32[[#This Row],[B2B]],6)),"")</f>
        <v/>
      </c>
      <c r="GB1186" s="6" t="str">
        <f>+IFERROR(VLOOKUP(FZ1186,Auxiliar!$A:$C,2,0),"")</f>
        <v/>
      </c>
      <c r="GC1186" s="7" t="str">
        <f>+IFERROR(VLOOKUP(FZ1186,Auxiliar!$A:$C,3,0),"")</f>
        <v/>
      </c>
      <c r="GD1186" s="1"/>
      <c r="GE1186" s="12"/>
      <c r="GF1186" s="6" t="str">
        <f>+IFERROR(VALUE(RIGHT(Tabla33[[#This Row],[B2B]],6)),"")</f>
        <v/>
      </c>
      <c r="GG1186" s="6" t="str">
        <f>+IFERROR(VLOOKUP(GE1186,Auxiliar!$A:$C,2,0),"")</f>
        <v/>
      </c>
      <c r="GH1186" s="7" t="str">
        <f>+IFERROR(VLOOKUP(GE1186,Auxiliar!$A:$C,3,0),"")</f>
        <v/>
      </c>
    </row>
    <row r="1187" spans="79:190" x14ac:dyDescent="0.25">
      <c r="CA1187" s="1">
        <v>11423</v>
      </c>
      <c r="CB1187" s="1" t="s">
        <v>35</v>
      </c>
      <c r="CC1187" s="6">
        <f>+IFERROR(VALUE(RIGHT(Tabla14[[#This Row],[B2B]],6)),"")</f>
        <v>11423</v>
      </c>
      <c r="CD1187" s="6" t="str">
        <f>+IFERROR(VLOOKUP(CB1187,Auxiliar!$A:$C,2,0),"")</f>
        <v>Corona 710cc</v>
      </c>
      <c r="CE1187" s="7" t="str">
        <f>+IFERROR(VLOOKUP(CB1187,Auxiliar!$A:$C,3,0),"")</f>
        <v>1b 10% | 85b 0%</v>
      </c>
      <c r="CM1187" s="1">
        <v>11487</v>
      </c>
      <c r="CN1187" s="1" t="s">
        <v>20</v>
      </c>
      <c r="CO1187" s="6">
        <v>11487</v>
      </c>
      <c r="CP1187" s="6" t="s">
        <v>20</v>
      </c>
      <c r="CQ1187" s="7" t="s">
        <v>21</v>
      </c>
      <c r="CY1187" s="1">
        <v>11487</v>
      </c>
      <c r="CZ1187" s="1" t="s">
        <v>16</v>
      </c>
      <c r="DA1187" s="6">
        <f>+IFERROR(VALUE(RIGHT(Tabla18[[#This Row],[B2B]],6)),"")</f>
        <v>11487</v>
      </c>
      <c r="DB1187" s="6" t="str">
        <f>+IFERROR(VLOOKUP(CZ1187,Auxiliar!$A:$C,2,0),"")</f>
        <v>PREMIUM</v>
      </c>
      <c r="DC1187" s="7" t="str">
        <f>+IFERROR(VLOOKUP(CZ1187,Auxiliar!$A:$C,3,0),"")</f>
        <v>0b 0% | 2b 2% | 5b 3,5% | 10b 5%</v>
      </c>
      <c r="DE1187" s="1">
        <v>11487</v>
      </c>
      <c r="DF1187" s="1" t="s">
        <v>19</v>
      </c>
      <c r="DG1187" s="6">
        <f>+IFERROR(VALUE(RIGHT(Tabla19[[#This Row],[B2B]],6)),"")</f>
        <v>11487</v>
      </c>
      <c r="DH1187" s="6" t="str">
        <f>+IFERROR(VLOOKUP(DF1187,Auxiliar!$A:$C,2,0),"")</f>
        <v>MICHELOB</v>
      </c>
      <c r="DI1187" s="7" t="str">
        <f>+IFERROR(VLOOKUP(DF1187,Auxiliar!$A:$C,3,0),"")</f>
        <v>1b 7% | 3b 22% | 8b 27%</v>
      </c>
      <c r="DK1187" s="1"/>
      <c r="DL1187" s="1"/>
      <c r="DM1187" s="6" t="str">
        <f>+IFERROR(VALUE(RIGHT(Tabla20[[#This Row],[B2B]],6)),"")</f>
        <v/>
      </c>
      <c r="DN1187" s="6" t="str">
        <f>+IFERROR(VLOOKUP(DL1187,Auxiliar!$A:$C,2,0),"")</f>
        <v/>
      </c>
      <c r="DO1187" s="7" t="str">
        <f>+IFERROR(VLOOKUP(DL1187,Auxiliar!$A:$C,3,0),"")</f>
        <v/>
      </c>
      <c r="DQ1187" s="1">
        <v>11413</v>
      </c>
      <c r="DR1187" s="12" t="s">
        <v>24</v>
      </c>
      <c r="DS1187" s="6">
        <f>+IFERROR(VALUE(RIGHT(Tabla21[[#This Row],[B2B]],6)),"")</f>
        <v>11413</v>
      </c>
      <c r="DT1187" s="6" t="str">
        <f>+IFERROR(VLOOKUP(DR1187,Auxiliar!$A:$C,2,0),"")</f>
        <v>CORONA PORRON</v>
      </c>
      <c r="DU1187" s="7" t="str">
        <f>+IFERROR(VLOOKUP(DR1187,Auxiliar!$A:$C,3,0),"")</f>
        <v>1b 5% | 20b 0%</v>
      </c>
      <c r="DW1187" s="1"/>
      <c r="DX1187" s="12"/>
      <c r="DY1187" s="6" t="str">
        <f>+IFERROR(VALUE(RIGHT(Tabla22[[#This Row],[B2B]],6)),"")</f>
        <v/>
      </c>
      <c r="DZ1187" s="6" t="str">
        <f>+IFERROR(VLOOKUP(DX1187,Auxiliar!$A:$C,2,0),"")</f>
        <v/>
      </c>
      <c r="EA1187" s="7" t="str">
        <f>+IFERROR(VLOOKUP(DX1187,Auxiliar!$A:$C,3,0),"")</f>
        <v/>
      </c>
      <c r="EC1187" s="1"/>
      <c r="ED1187" s="12"/>
      <c r="EE1187" s="6" t="str">
        <f>+IFERROR(VALUE(RIGHT(Tabla23[[#This Row],[B2B]],6)),"")</f>
        <v/>
      </c>
      <c r="EF1187" s="6" t="str">
        <f>+IFERROR(VLOOKUP(ED1187,Auxiliar!$A:$C,2,0),"")</f>
        <v/>
      </c>
      <c r="EG1187" s="7" t="str">
        <f>+IFERROR(VLOOKUP(ED1187,Auxiliar!$A:$C,3,0),"")</f>
        <v/>
      </c>
      <c r="EI1187" s="1"/>
      <c r="EJ1187" s="12"/>
      <c r="EK1187" s="6" t="str">
        <f>+IFERROR(VALUE(RIGHT(Tabla24[[#This Row],[B2B]],6)),"")</f>
        <v/>
      </c>
      <c r="EL1187" s="6" t="str">
        <f>+IFERROR(VLOOKUP(EJ1187,Auxiliar!$A:$C,2,0),"")</f>
        <v/>
      </c>
      <c r="EM1187" s="7" t="str">
        <f>+IFERROR(VLOOKUP(EJ1187,Auxiliar!$A:$C,3,0),"")</f>
        <v/>
      </c>
      <c r="EO1187" s="1"/>
      <c r="EP1187" s="12"/>
      <c r="EQ1187" s="6" t="str">
        <f>+IFERROR(VALUE(RIGHT(Tabla25[[#This Row],[B2B]],6)),"")</f>
        <v/>
      </c>
      <c r="ER1187" s="6" t="str">
        <f>+IFERROR(VLOOKUP(EP1187,Auxiliar!$A:$C,2,0),"")</f>
        <v/>
      </c>
      <c r="ES1187" s="7" t="str">
        <f>+IFERROR(VLOOKUP(EP1187,Auxiliar!$A:$C,3,0),"")</f>
        <v/>
      </c>
      <c r="EU1187" s="1"/>
      <c r="EV1187" s="12"/>
      <c r="EW1187" s="6" t="str">
        <f>+IFERROR(VALUE(RIGHT(Tabla26[[#This Row],[B2B]],6)),"")</f>
        <v/>
      </c>
      <c r="EX1187" s="6" t="str">
        <f>+IFERROR(VLOOKUP(EV1187,Auxiliar!$A:$C,2,0),"")</f>
        <v/>
      </c>
      <c r="EY1187" s="7" t="str">
        <f>+IFERROR(VLOOKUP(EV1187,Auxiliar!$A:$C,3,0),"")</f>
        <v/>
      </c>
      <c r="EZ1187" s="1"/>
      <c r="FA1187" s="12"/>
      <c r="FB1187" s="6" t="str">
        <f>+IFERROR(VALUE(RIGHT(Tabla27[[#This Row],[B2B]],6)),"")</f>
        <v/>
      </c>
      <c r="FC1187" s="6" t="str">
        <f>+IFERROR(VLOOKUP(FA1187,Auxiliar!$A:$C,2,0),"")</f>
        <v/>
      </c>
      <c r="FD1187" s="7" t="str">
        <f>+IFERROR(VLOOKUP(FA1187,Auxiliar!$A:$C,3,0),"")</f>
        <v/>
      </c>
      <c r="FE1187" s="1"/>
      <c r="FF1187" s="12"/>
      <c r="FG1187" s="6" t="str">
        <f>+IFERROR(VALUE(RIGHT(Tabla28[[#This Row],[B2B]],6)),"")</f>
        <v/>
      </c>
      <c r="FH1187" s="6" t="str">
        <f>+IFERROR(VLOOKUP(FF1187,Auxiliar!$A:$C,2,0),"")</f>
        <v/>
      </c>
      <c r="FI1187" s="7" t="str">
        <f>+IFERROR(VLOOKUP(FF1187,Auxiliar!$A:$C,3,0),"")</f>
        <v/>
      </c>
      <c r="FJ1187" s="1"/>
      <c r="FK1187" s="12"/>
      <c r="FL1187" s="6" t="str">
        <f>+IFERROR(VALUE(RIGHT(Tabla29[[#This Row],[B2B]],6)),"")</f>
        <v/>
      </c>
      <c r="FM1187" s="6" t="str">
        <f>+IFERROR(VLOOKUP(FK1187,Auxiliar!$A:$C,2,0),"")</f>
        <v/>
      </c>
      <c r="FN1187" s="7" t="str">
        <f>+IFERROR(VLOOKUP(FK1187,Auxiliar!$A:$C,3,0),"")</f>
        <v/>
      </c>
      <c r="FO1187" s="1"/>
      <c r="FP1187" s="12"/>
      <c r="FQ1187" s="6" t="str">
        <f>+IFERROR(VALUE(RIGHT(Tabla30[[#This Row],[B2B]],6)),"")</f>
        <v/>
      </c>
      <c r="FR1187" s="6" t="str">
        <f>+IFERROR(VLOOKUP(FP1187,Auxiliar!$A:$C,2,0),"")</f>
        <v/>
      </c>
      <c r="FS1187" s="7"/>
      <c r="FT1187" s="1"/>
      <c r="FU1187" s="12"/>
      <c r="FV1187" s="6" t="str">
        <f>+IFERROR(VALUE(RIGHT(Tabla31[[#This Row],[B2B]],6)),"")</f>
        <v/>
      </c>
      <c r="FW1187" s="6" t="str">
        <f>+IFERROR(VLOOKUP(FU1187,Auxiliar!$A:$C,2,0),"")</f>
        <v/>
      </c>
      <c r="FX1187" s="7" t="str">
        <f>+IFERROR(VLOOKUP(FU1187,Auxiliar!$A:$C,3,0),"")</f>
        <v/>
      </c>
      <c r="FY1187" s="1"/>
      <c r="FZ1187" s="12"/>
      <c r="GA1187" s="6" t="str">
        <f>+IFERROR(VALUE(RIGHT(Tabla32[[#This Row],[B2B]],6)),"")</f>
        <v/>
      </c>
      <c r="GB1187" s="6" t="str">
        <f>+IFERROR(VLOOKUP(FZ1187,Auxiliar!$A:$C,2,0),"")</f>
        <v/>
      </c>
      <c r="GC1187" s="7" t="str">
        <f>+IFERROR(VLOOKUP(FZ1187,Auxiliar!$A:$C,3,0),"")</f>
        <v/>
      </c>
      <c r="GD1187" s="1"/>
      <c r="GE1187" s="12"/>
      <c r="GF1187" s="6" t="str">
        <f>+IFERROR(VALUE(RIGHT(Tabla33[[#This Row],[B2B]],6)),"")</f>
        <v/>
      </c>
      <c r="GG1187" s="6" t="str">
        <f>+IFERROR(VLOOKUP(GE1187,Auxiliar!$A:$C,2,0),"")</f>
        <v/>
      </c>
      <c r="GH1187" s="7" t="str">
        <f>+IFERROR(VLOOKUP(GE1187,Auxiliar!$A:$C,3,0),"")</f>
        <v/>
      </c>
    </row>
    <row r="1188" spans="79:190" x14ac:dyDescent="0.25">
      <c r="CA1188" s="1">
        <v>11424</v>
      </c>
      <c r="CB1188" s="1" t="s">
        <v>35</v>
      </c>
      <c r="CC1188" s="6">
        <f>+IFERROR(VALUE(RIGHT(Tabla14[[#This Row],[B2B]],6)),"")</f>
        <v>11424</v>
      </c>
      <c r="CD1188" s="6" t="str">
        <f>+IFERROR(VLOOKUP(CB1188,Auxiliar!$A:$C,2,0),"")</f>
        <v>Corona 710cc</v>
      </c>
      <c r="CE1188" s="7" t="str">
        <f>+IFERROR(VLOOKUP(CB1188,Auxiliar!$A:$C,3,0),"")</f>
        <v>1b 10% | 85b 0%</v>
      </c>
      <c r="CM1188" s="1">
        <v>11494</v>
      </c>
      <c r="CN1188" s="1" t="s">
        <v>20</v>
      </c>
      <c r="CO1188" s="6">
        <v>11494</v>
      </c>
      <c r="CP1188" s="6" t="s">
        <v>20</v>
      </c>
      <c r="CQ1188" s="7" t="s">
        <v>21</v>
      </c>
      <c r="CY1188" s="1">
        <v>11494</v>
      </c>
      <c r="CZ1188" s="1" t="s">
        <v>16</v>
      </c>
      <c r="DA1188" s="6">
        <f>+IFERROR(VALUE(RIGHT(Tabla18[[#This Row],[B2B]],6)),"")</f>
        <v>11494</v>
      </c>
      <c r="DB1188" s="6" t="str">
        <f>+IFERROR(VLOOKUP(CZ1188,Auxiliar!$A:$C,2,0),"")</f>
        <v>PREMIUM</v>
      </c>
      <c r="DC1188" s="7" t="str">
        <f>+IFERROR(VLOOKUP(CZ1188,Auxiliar!$A:$C,3,0),"")</f>
        <v>0b 0% | 2b 2% | 5b 3,5% | 10b 5%</v>
      </c>
      <c r="DE1188" s="1">
        <v>11494</v>
      </c>
      <c r="DF1188" s="1" t="s">
        <v>19</v>
      </c>
      <c r="DG1188" s="6">
        <f>+IFERROR(VALUE(RIGHT(Tabla19[[#This Row],[B2B]],6)),"")</f>
        <v>11494</v>
      </c>
      <c r="DH1188" s="6" t="str">
        <f>+IFERROR(VLOOKUP(DF1188,Auxiliar!$A:$C,2,0),"")</f>
        <v>MICHELOB</v>
      </c>
      <c r="DI1188" s="7" t="str">
        <f>+IFERROR(VLOOKUP(DF1188,Auxiliar!$A:$C,3,0),"")</f>
        <v>1b 7% | 3b 22% | 8b 27%</v>
      </c>
      <c r="DK1188" s="1"/>
      <c r="DL1188" s="1"/>
      <c r="DM1188" s="6" t="str">
        <f>+IFERROR(VALUE(RIGHT(Tabla20[[#This Row],[B2B]],6)),"")</f>
        <v/>
      </c>
      <c r="DN1188" s="6" t="str">
        <f>+IFERROR(VLOOKUP(DL1188,Auxiliar!$A:$C,2,0),"")</f>
        <v/>
      </c>
      <c r="DO1188" s="7" t="str">
        <f>+IFERROR(VLOOKUP(DL1188,Auxiliar!$A:$C,3,0),"")</f>
        <v/>
      </c>
      <c r="DQ1188" s="1">
        <v>11414</v>
      </c>
      <c r="DR1188" s="12" t="s">
        <v>24</v>
      </c>
      <c r="DS1188" s="6">
        <f>+IFERROR(VALUE(RIGHT(Tabla21[[#This Row],[B2B]],6)),"")</f>
        <v>11414</v>
      </c>
      <c r="DT1188" s="6" t="str">
        <f>+IFERROR(VLOOKUP(DR1188,Auxiliar!$A:$C,2,0),"")</f>
        <v>CORONA PORRON</v>
      </c>
      <c r="DU1188" s="7" t="str">
        <f>+IFERROR(VLOOKUP(DR1188,Auxiliar!$A:$C,3,0),"")</f>
        <v>1b 5% | 20b 0%</v>
      </c>
      <c r="DW1188" s="1"/>
      <c r="DX1188" s="12"/>
      <c r="DY1188" s="6" t="str">
        <f>+IFERROR(VALUE(RIGHT(Tabla22[[#This Row],[B2B]],6)),"")</f>
        <v/>
      </c>
      <c r="DZ1188" s="6" t="str">
        <f>+IFERROR(VLOOKUP(DX1188,Auxiliar!$A:$C,2,0),"")</f>
        <v/>
      </c>
      <c r="EA1188" s="7" t="str">
        <f>+IFERROR(VLOOKUP(DX1188,Auxiliar!$A:$C,3,0),"")</f>
        <v/>
      </c>
      <c r="EC1188" s="1"/>
      <c r="ED1188" s="12"/>
      <c r="EE1188" s="6" t="str">
        <f>+IFERROR(VALUE(RIGHT(Tabla23[[#This Row],[B2B]],6)),"")</f>
        <v/>
      </c>
      <c r="EF1188" s="6" t="str">
        <f>+IFERROR(VLOOKUP(ED1188,Auxiliar!$A:$C,2,0),"")</f>
        <v/>
      </c>
      <c r="EG1188" s="7" t="str">
        <f>+IFERROR(VLOOKUP(ED1188,Auxiliar!$A:$C,3,0),"")</f>
        <v/>
      </c>
      <c r="EI1188" s="1"/>
      <c r="EJ1188" s="12"/>
      <c r="EK1188" s="6" t="str">
        <f>+IFERROR(VALUE(RIGHT(Tabla24[[#This Row],[B2B]],6)),"")</f>
        <v/>
      </c>
      <c r="EL1188" s="6" t="str">
        <f>+IFERROR(VLOOKUP(EJ1188,Auxiliar!$A:$C,2,0),"")</f>
        <v/>
      </c>
      <c r="EM1188" s="7" t="str">
        <f>+IFERROR(VLOOKUP(EJ1188,Auxiliar!$A:$C,3,0),"")</f>
        <v/>
      </c>
      <c r="EO1188" s="1"/>
      <c r="EP1188" s="12"/>
      <c r="EQ1188" s="6" t="str">
        <f>+IFERROR(VALUE(RIGHT(Tabla25[[#This Row],[B2B]],6)),"")</f>
        <v/>
      </c>
      <c r="ER1188" s="6" t="str">
        <f>+IFERROR(VLOOKUP(EP1188,Auxiliar!$A:$C,2,0),"")</f>
        <v/>
      </c>
      <c r="ES1188" s="7" t="str">
        <f>+IFERROR(VLOOKUP(EP1188,Auxiliar!$A:$C,3,0),"")</f>
        <v/>
      </c>
      <c r="EU1188" s="1"/>
      <c r="EV1188" s="12"/>
      <c r="EW1188" s="6" t="str">
        <f>+IFERROR(VALUE(RIGHT(Tabla26[[#This Row],[B2B]],6)),"")</f>
        <v/>
      </c>
      <c r="EX1188" s="6" t="str">
        <f>+IFERROR(VLOOKUP(EV1188,Auxiliar!$A:$C,2,0),"")</f>
        <v/>
      </c>
      <c r="EY1188" s="7" t="str">
        <f>+IFERROR(VLOOKUP(EV1188,Auxiliar!$A:$C,3,0),"")</f>
        <v/>
      </c>
      <c r="EZ1188" s="1"/>
      <c r="FA1188" s="12"/>
      <c r="FB1188" s="6" t="str">
        <f>+IFERROR(VALUE(RIGHT(Tabla27[[#This Row],[B2B]],6)),"")</f>
        <v/>
      </c>
      <c r="FC1188" s="6" t="str">
        <f>+IFERROR(VLOOKUP(FA1188,Auxiliar!$A:$C,2,0),"")</f>
        <v/>
      </c>
      <c r="FD1188" s="7" t="str">
        <f>+IFERROR(VLOOKUP(FA1188,Auxiliar!$A:$C,3,0),"")</f>
        <v/>
      </c>
      <c r="FE1188" s="1"/>
      <c r="FF1188" s="12"/>
      <c r="FG1188" s="6" t="str">
        <f>+IFERROR(VALUE(RIGHT(Tabla28[[#This Row],[B2B]],6)),"")</f>
        <v/>
      </c>
      <c r="FH1188" s="6" t="str">
        <f>+IFERROR(VLOOKUP(FF1188,Auxiliar!$A:$C,2,0),"")</f>
        <v/>
      </c>
      <c r="FI1188" s="7" t="str">
        <f>+IFERROR(VLOOKUP(FF1188,Auxiliar!$A:$C,3,0),"")</f>
        <v/>
      </c>
      <c r="FJ1188" s="1"/>
      <c r="FK1188" s="12"/>
      <c r="FL1188" s="6" t="str">
        <f>+IFERROR(VALUE(RIGHT(Tabla29[[#This Row],[B2B]],6)),"")</f>
        <v/>
      </c>
      <c r="FM1188" s="6" t="str">
        <f>+IFERROR(VLOOKUP(FK1188,Auxiliar!$A:$C,2,0),"")</f>
        <v/>
      </c>
      <c r="FN1188" s="7" t="str">
        <f>+IFERROR(VLOOKUP(FK1188,Auxiliar!$A:$C,3,0),"")</f>
        <v/>
      </c>
      <c r="FO1188" s="1"/>
      <c r="FP1188" s="12"/>
      <c r="FQ1188" s="6" t="str">
        <f>+IFERROR(VALUE(RIGHT(Tabla30[[#This Row],[B2B]],6)),"")</f>
        <v/>
      </c>
      <c r="FR1188" s="6" t="str">
        <f>+IFERROR(VLOOKUP(FP1188,Auxiliar!$A:$C,2,0),"")</f>
        <v/>
      </c>
      <c r="FS1188" s="7"/>
      <c r="FT1188" s="1"/>
      <c r="FU1188" s="12"/>
      <c r="FV1188" s="6" t="str">
        <f>+IFERROR(VALUE(RIGHT(Tabla31[[#This Row],[B2B]],6)),"")</f>
        <v/>
      </c>
      <c r="FW1188" s="6" t="str">
        <f>+IFERROR(VLOOKUP(FU1188,Auxiliar!$A:$C,2,0),"")</f>
        <v/>
      </c>
      <c r="FX1188" s="7" t="str">
        <f>+IFERROR(VLOOKUP(FU1188,Auxiliar!$A:$C,3,0),"")</f>
        <v/>
      </c>
      <c r="FY1188" s="1"/>
      <c r="FZ1188" s="12"/>
      <c r="GA1188" s="6" t="str">
        <f>+IFERROR(VALUE(RIGHT(Tabla32[[#This Row],[B2B]],6)),"")</f>
        <v/>
      </c>
      <c r="GB1188" s="6" t="str">
        <f>+IFERROR(VLOOKUP(FZ1188,Auxiliar!$A:$C,2,0),"")</f>
        <v/>
      </c>
      <c r="GC1188" s="7" t="str">
        <f>+IFERROR(VLOOKUP(FZ1188,Auxiliar!$A:$C,3,0),"")</f>
        <v/>
      </c>
      <c r="GD1188" s="1"/>
      <c r="GE1188" s="12"/>
      <c r="GF1188" s="6" t="str">
        <f>+IFERROR(VALUE(RIGHT(Tabla33[[#This Row],[B2B]],6)),"")</f>
        <v/>
      </c>
      <c r="GG1188" s="6" t="str">
        <f>+IFERROR(VLOOKUP(GE1188,Auxiliar!$A:$C,2,0),"")</f>
        <v/>
      </c>
      <c r="GH1188" s="7" t="str">
        <f>+IFERROR(VLOOKUP(GE1188,Auxiliar!$A:$C,3,0),"")</f>
        <v/>
      </c>
    </row>
    <row r="1189" spans="79:190" x14ac:dyDescent="0.25">
      <c r="CA1189" s="1">
        <v>11478</v>
      </c>
      <c r="CB1189" s="1" t="s">
        <v>35</v>
      </c>
      <c r="CC1189" s="6">
        <f>+IFERROR(VALUE(RIGHT(Tabla14[[#This Row],[B2B]],6)),"")</f>
        <v>11478</v>
      </c>
      <c r="CD1189" s="6" t="str">
        <f>+IFERROR(VLOOKUP(CB1189,Auxiliar!$A:$C,2,0),"")</f>
        <v>Corona 710cc</v>
      </c>
      <c r="CE1189" s="7" t="str">
        <f>+IFERROR(VLOOKUP(CB1189,Auxiliar!$A:$C,3,0),"")</f>
        <v>1b 10% | 85b 0%</v>
      </c>
      <c r="CM1189" s="1">
        <v>11528</v>
      </c>
      <c r="CN1189" s="1" t="s">
        <v>20</v>
      </c>
      <c r="CO1189" s="6">
        <v>11528</v>
      </c>
      <c r="CP1189" s="6" t="s">
        <v>20</v>
      </c>
      <c r="CQ1189" s="7" t="s">
        <v>21</v>
      </c>
      <c r="CY1189" s="1">
        <v>11528</v>
      </c>
      <c r="CZ1189" s="1" t="s">
        <v>16</v>
      </c>
      <c r="DA1189" s="6">
        <f>+IFERROR(VALUE(RIGHT(Tabla18[[#This Row],[B2B]],6)),"")</f>
        <v>11528</v>
      </c>
      <c r="DB1189" s="6" t="str">
        <f>+IFERROR(VLOOKUP(CZ1189,Auxiliar!$A:$C,2,0),"")</f>
        <v>PREMIUM</v>
      </c>
      <c r="DC1189" s="7" t="str">
        <f>+IFERROR(VLOOKUP(CZ1189,Auxiliar!$A:$C,3,0),"")</f>
        <v>0b 0% | 2b 2% | 5b 3,5% | 10b 5%</v>
      </c>
      <c r="DE1189" s="1">
        <v>11528</v>
      </c>
      <c r="DF1189" s="1" t="s">
        <v>19</v>
      </c>
      <c r="DG1189" s="6">
        <f>+IFERROR(VALUE(RIGHT(Tabla19[[#This Row],[B2B]],6)),"")</f>
        <v>11528</v>
      </c>
      <c r="DH1189" s="6" t="str">
        <f>+IFERROR(VLOOKUP(DF1189,Auxiliar!$A:$C,2,0),"")</f>
        <v>MICHELOB</v>
      </c>
      <c r="DI1189" s="7" t="str">
        <f>+IFERROR(VLOOKUP(DF1189,Auxiliar!$A:$C,3,0),"")</f>
        <v>1b 7% | 3b 22% | 8b 27%</v>
      </c>
      <c r="DK1189" s="1"/>
      <c r="DL1189" s="1"/>
      <c r="DM1189" s="6" t="str">
        <f>+IFERROR(VALUE(RIGHT(Tabla20[[#This Row],[B2B]],6)),"")</f>
        <v/>
      </c>
      <c r="DN1189" s="6" t="str">
        <f>+IFERROR(VLOOKUP(DL1189,Auxiliar!$A:$C,2,0),"")</f>
        <v/>
      </c>
      <c r="DO1189" s="7" t="str">
        <f>+IFERROR(VLOOKUP(DL1189,Auxiliar!$A:$C,3,0),"")</f>
        <v/>
      </c>
      <c r="DQ1189" s="1">
        <v>11423</v>
      </c>
      <c r="DR1189" s="12" t="s">
        <v>24</v>
      </c>
      <c r="DS1189" s="6">
        <f>+IFERROR(VALUE(RIGHT(Tabla21[[#This Row],[B2B]],6)),"")</f>
        <v>11423</v>
      </c>
      <c r="DT1189" s="6" t="str">
        <f>+IFERROR(VLOOKUP(DR1189,Auxiliar!$A:$C,2,0),"")</f>
        <v>CORONA PORRON</v>
      </c>
      <c r="DU1189" s="7" t="str">
        <f>+IFERROR(VLOOKUP(DR1189,Auxiliar!$A:$C,3,0),"")</f>
        <v>1b 5% | 20b 0%</v>
      </c>
      <c r="DW1189" s="1"/>
      <c r="DX1189" s="12"/>
      <c r="DY1189" s="6" t="str">
        <f>+IFERROR(VALUE(RIGHT(Tabla22[[#This Row],[B2B]],6)),"")</f>
        <v/>
      </c>
      <c r="DZ1189" s="6" t="str">
        <f>+IFERROR(VLOOKUP(DX1189,Auxiliar!$A:$C,2,0),"")</f>
        <v/>
      </c>
      <c r="EA1189" s="7" t="str">
        <f>+IFERROR(VLOOKUP(DX1189,Auxiliar!$A:$C,3,0),"")</f>
        <v/>
      </c>
      <c r="EC1189" s="1"/>
      <c r="ED1189" s="12"/>
      <c r="EE1189" s="6" t="str">
        <f>+IFERROR(VALUE(RIGHT(Tabla23[[#This Row],[B2B]],6)),"")</f>
        <v/>
      </c>
      <c r="EF1189" s="6" t="str">
        <f>+IFERROR(VLOOKUP(ED1189,Auxiliar!$A:$C,2,0),"")</f>
        <v/>
      </c>
      <c r="EG1189" s="7" t="str">
        <f>+IFERROR(VLOOKUP(ED1189,Auxiliar!$A:$C,3,0),"")</f>
        <v/>
      </c>
      <c r="EI1189" s="1"/>
      <c r="EJ1189" s="12"/>
      <c r="EK1189" s="6" t="str">
        <f>+IFERROR(VALUE(RIGHT(Tabla24[[#This Row],[B2B]],6)),"")</f>
        <v/>
      </c>
      <c r="EL1189" s="6" t="str">
        <f>+IFERROR(VLOOKUP(EJ1189,Auxiliar!$A:$C,2,0),"")</f>
        <v/>
      </c>
      <c r="EM1189" s="7" t="str">
        <f>+IFERROR(VLOOKUP(EJ1189,Auxiliar!$A:$C,3,0),"")</f>
        <v/>
      </c>
      <c r="EO1189" s="1"/>
      <c r="EP1189" s="12"/>
      <c r="EQ1189" s="6" t="str">
        <f>+IFERROR(VALUE(RIGHT(Tabla25[[#This Row],[B2B]],6)),"")</f>
        <v/>
      </c>
      <c r="ER1189" s="6" t="str">
        <f>+IFERROR(VLOOKUP(EP1189,Auxiliar!$A:$C,2,0),"")</f>
        <v/>
      </c>
      <c r="ES1189" s="7" t="str">
        <f>+IFERROR(VLOOKUP(EP1189,Auxiliar!$A:$C,3,0),"")</f>
        <v/>
      </c>
      <c r="EU1189" s="1"/>
      <c r="EV1189" s="12"/>
      <c r="EW1189" s="6" t="str">
        <f>+IFERROR(VALUE(RIGHT(Tabla26[[#This Row],[B2B]],6)),"")</f>
        <v/>
      </c>
      <c r="EX1189" s="6" t="str">
        <f>+IFERROR(VLOOKUP(EV1189,Auxiliar!$A:$C,2,0),"")</f>
        <v/>
      </c>
      <c r="EY1189" s="7" t="str">
        <f>+IFERROR(VLOOKUP(EV1189,Auxiliar!$A:$C,3,0),"")</f>
        <v/>
      </c>
      <c r="EZ1189" s="1"/>
      <c r="FA1189" s="12"/>
      <c r="FB1189" s="6" t="str">
        <f>+IFERROR(VALUE(RIGHT(Tabla27[[#This Row],[B2B]],6)),"")</f>
        <v/>
      </c>
      <c r="FC1189" s="6" t="str">
        <f>+IFERROR(VLOOKUP(FA1189,Auxiliar!$A:$C,2,0),"")</f>
        <v/>
      </c>
      <c r="FD1189" s="7" t="str">
        <f>+IFERROR(VLOOKUP(FA1189,Auxiliar!$A:$C,3,0),"")</f>
        <v/>
      </c>
      <c r="FE1189" s="1"/>
      <c r="FF1189" s="12"/>
      <c r="FG1189" s="6" t="str">
        <f>+IFERROR(VALUE(RIGHT(Tabla28[[#This Row],[B2B]],6)),"")</f>
        <v/>
      </c>
      <c r="FH1189" s="6" t="str">
        <f>+IFERROR(VLOOKUP(FF1189,Auxiliar!$A:$C,2,0),"")</f>
        <v/>
      </c>
      <c r="FI1189" s="7" t="str">
        <f>+IFERROR(VLOOKUP(FF1189,Auxiliar!$A:$C,3,0),"")</f>
        <v/>
      </c>
      <c r="FJ1189" s="1"/>
      <c r="FK1189" s="12"/>
      <c r="FL1189" s="6" t="str">
        <f>+IFERROR(VALUE(RIGHT(Tabla29[[#This Row],[B2B]],6)),"")</f>
        <v/>
      </c>
      <c r="FM1189" s="6" t="str">
        <f>+IFERROR(VLOOKUP(FK1189,Auxiliar!$A:$C,2,0),"")</f>
        <v/>
      </c>
      <c r="FN1189" s="7" t="str">
        <f>+IFERROR(VLOOKUP(FK1189,Auxiliar!$A:$C,3,0),"")</f>
        <v/>
      </c>
      <c r="FO1189" s="1"/>
      <c r="FP1189" s="12"/>
      <c r="FQ1189" s="6" t="str">
        <f>+IFERROR(VALUE(RIGHT(Tabla30[[#This Row],[B2B]],6)),"")</f>
        <v/>
      </c>
      <c r="FR1189" s="6" t="str">
        <f>+IFERROR(VLOOKUP(FP1189,Auxiliar!$A:$C,2,0),"")</f>
        <v/>
      </c>
      <c r="FS1189" s="7"/>
      <c r="FT1189" s="1"/>
      <c r="FU1189" s="12"/>
      <c r="FV1189" s="6" t="str">
        <f>+IFERROR(VALUE(RIGHT(Tabla31[[#This Row],[B2B]],6)),"")</f>
        <v/>
      </c>
      <c r="FW1189" s="6" t="str">
        <f>+IFERROR(VLOOKUP(FU1189,Auxiliar!$A:$C,2,0),"")</f>
        <v/>
      </c>
      <c r="FX1189" s="7" t="str">
        <f>+IFERROR(VLOOKUP(FU1189,Auxiliar!$A:$C,3,0),"")</f>
        <v/>
      </c>
      <c r="FY1189" s="1"/>
      <c r="FZ1189" s="12"/>
      <c r="GA1189" s="6" t="str">
        <f>+IFERROR(VALUE(RIGHT(Tabla32[[#This Row],[B2B]],6)),"")</f>
        <v/>
      </c>
      <c r="GB1189" s="6" t="str">
        <f>+IFERROR(VLOOKUP(FZ1189,Auxiliar!$A:$C,2,0),"")</f>
        <v/>
      </c>
      <c r="GC1189" s="7" t="str">
        <f>+IFERROR(VLOOKUP(FZ1189,Auxiliar!$A:$C,3,0),"")</f>
        <v/>
      </c>
      <c r="GD1189" s="1"/>
      <c r="GE1189" s="12"/>
      <c r="GF1189" s="6" t="str">
        <f>+IFERROR(VALUE(RIGHT(Tabla33[[#This Row],[B2B]],6)),"")</f>
        <v/>
      </c>
      <c r="GG1189" s="6" t="str">
        <f>+IFERROR(VLOOKUP(GE1189,Auxiliar!$A:$C,2,0),"")</f>
        <v/>
      </c>
      <c r="GH1189" s="7" t="str">
        <f>+IFERROR(VLOOKUP(GE1189,Auxiliar!$A:$C,3,0),"")</f>
        <v/>
      </c>
    </row>
    <row r="1190" spans="79:190" x14ac:dyDescent="0.25">
      <c r="CA1190" s="1">
        <v>11480</v>
      </c>
      <c r="CB1190" s="1" t="s">
        <v>35</v>
      </c>
      <c r="CC1190" s="6">
        <f>+IFERROR(VALUE(RIGHT(Tabla14[[#This Row],[B2B]],6)),"")</f>
        <v>11480</v>
      </c>
      <c r="CD1190" s="6" t="str">
        <f>+IFERROR(VLOOKUP(CB1190,Auxiliar!$A:$C,2,0),"")</f>
        <v>Corona 710cc</v>
      </c>
      <c r="CE1190" s="7" t="str">
        <f>+IFERROR(VLOOKUP(CB1190,Auxiliar!$A:$C,3,0),"")</f>
        <v>1b 10% | 85b 0%</v>
      </c>
      <c r="CM1190" s="1">
        <v>11532</v>
      </c>
      <c r="CN1190" s="1" t="s">
        <v>20</v>
      </c>
      <c r="CO1190" s="6">
        <v>11532</v>
      </c>
      <c r="CP1190" s="6" t="s">
        <v>20</v>
      </c>
      <c r="CQ1190" s="7" t="s">
        <v>21</v>
      </c>
      <c r="CY1190" s="1">
        <v>11532</v>
      </c>
      <c r="CZ1190" s="1" t="s">
        <v>16</v>
      </c>
      <c r="DA1190" s="6">
        <f>+IFERROR(VALUE(RIGHT(Tabla18[[#This Row],[B2B]],6)),"")</f>
        <v>11532</v>
      </c>
      <c r="DB1190" s="6" t="str">
        <f>+IFERROR(VLOOKUP(CZ1190,Auxiliar!$A:$C,2,0),"")</f>
        <v>PREMIUM</v>
      </c>
      <c r="DC1190" s="7" t="str">
        <f>+IFERROR(VLOOKUP(CZ1190,Auxiliar!$A:$C,3,0),"")</f>
        <v>0b 0% | 2b 2% | 5b 3,5% | 10b 5%</v>
      </c>
      <c r="DE1190" s="1">
        <v>11532</v>
      </c>
      <c r="DF1190" s="1" t="s">
        <v>19</v>
      </c>
      <c r="DG1190" s="6">
        <f>+IFERROR(VALUE(RIGHT(Tabla19[[#This Row],[B2B]],6)),"")</f>
        <v>11532</v>
      </c>
      <c r="DH1190" s="6" t="str">
        <f>+IFERROR(VLOOKUP(DF1190,Auxiliar!$A:$C,2,0),"")</f>
        <v>MICHELOB</v>
      </c>
      <c r="DI1190" s="7" t="str">
        <f>+IFERROR(VLOOKUP(DF1190,Auxiliar!$A:$C,3,0),"")</f>
        <v>1b 7% | 3b 22% | 8b 27%</v>
      </c>
      <c r="DK1190" s="1"/>
      <c r="DL1190" s="1"/>
      <c r="DM1190" s="6" t="str">
        <f>+IFERROR(VALUE(RIGHT(Tabla20[[#This Row],[B2B]],6)),"")</f>
        <v/>
      </c>
      <c r="DN1190" s="6" t="str">
        <f>+IFERROR(VLOOKUP(DL1190,Auxiliar!$A:$C,2,0),"")</f>
        <v/>
      </c>
      <c r="DO1190" s="7" t="str">
        <f>+IFERROR(VLOOKUP(DL1190,Auxiliar!$A:$C,3,0),"")</f>
        <v/>
      </c>
      <c r="DQ1190" s="1">
        <v>11424</v>
      </c>
      <c r="DR1190" s="12" t="s">
        <v>24</v>
      </c>
      <c r="DS1190" s="6">
        <f>+IFERROR(VALUE(RIGHT(Tabla21[[#This Row],[B2B]],6)),"")</f>
        <v>11424</v>
      </c>
      <c r="DT1190" s="6" t="str">
        <f>+IFERROR(VLOOKUP(DR1190,Auxiliar!$A:$C,2,0),"")</f>
        <v>CORONA PORRON</v>
      </c>
      <c r="DU1190" s="7" t="str">
        <f>+IFERROR(VLOOKUP(DR1190,Auxiliar!$A:$C,3,0),"")</f>
        <v>1b 5% | 20b 0%</v>
      </c>
      <c r="DW1190" s="1"/>
      <c r="DX1190" s="12"/>
      <c r="DY1190" s="6" t="str">
        <f>+IFERROR(VALUE(RIGHT(Tabla22[[#This Row],[B2B]],6)),"")</f>
        <v/>
      </c>
      <c r="DZ1190" s="6" t="str">
        <f>+IFERROR(VLOOKUP(DX1190,Auxiliar!$A:$C,2,0),"")</f>
        <v/>
      </c>
      <c r="EA1190" s="7" t="str">
        <f>+IFERROR(VLOOKUP(DX1190,Auxiliar!$A:$C,3,0),"")</f>
        <v/>
      </c>
      <c r="EC1190" s="1"/>
      <c r="ED1190" s="12"/>
      <c r="EE1190" s="6" t="str">
        <f>+IFERROR(VALUE(RIGHT(Tabla23[[#This Row],[B2B]],6)),"")</f>
        <v/>
      </c>
      <c r="EF1190" s="6" t="str">
        <f>+IFERROR(VLOOKUP(ED1190,Auxiliar!$A:$C,2,0),"")</f>
        <v/>
      </c>
      <c r="EG1190" s="7" t="str">
        <f>+IFERROR(VLOOKUP(ED1190,Auxiliar!$A:$C,3,0),"")</f>
        <v/>
      </c>
      <c r="EI1190" s="1"/>
      <c r="EJ1190" s="12"/>
      <c r="EK1190" s="6" t="str">
        <f>+IFERROR(VALUE(RIGHT(Tabla24[[#This Row],[B2B]],6)),"")</f>
        <v/>
      </c>
      <c r="EL1190" s="6" t="str">
        <f>+IFERROR(VLOOKUP(EJ1190,Auxiliar!$A:$C,2,0),"")</f>
        <v/>
      </c>
      <c r="EM1190" s="7" t="str">
        <f>+IFERROR(VLOOKUP(EJ1190,Auxiliar!$A:$C,3,0),"")</f>
        <v/>
      </c>
      <c r="EO1190" s="1"/>
      <c r="EP1190" s="12"/>
      <c r="EQ1190" s="6" t="str">
        <f>+IFERROR(VALUE(RIGHT(Tabla25[[#This Row],[B2B]],6)),"")</f>
        <v/>
      </c>
      <c r="ER1190" s="6" t="str">
        <f>+IFERROR(VLOOKUP(EP1190,Auxiliar!$A:$C,2,0),"")</f>
        <v/>
      </c>
      <c r="ES1190" s="7" t="str">
        <f>+IFERROR(VLOOKUP(EP1190,Auxiliar!$A:$C,3,0),"")</f>
        <v/>
      </c>
      <c r="EU1190" s="1"/>
      <c r="EV1190" s="12"/>
      <c r="EW1190" s="6" t="str">
        <f>+IFERROR(VALUE(RIGHT(Tabla26[[#This Row],[B2B]],6)),"")</f>
        <v/>
      </c>
      <c r="EX1190" s="6" t="str">
        <f>+IFERROR(VLOOKUP(EV1190,Auxiliar!$A:$C,2,0),"")</f>
        <v/>
      </c>
      <c r="EY1190" s="7" t="str">
        <f>+IFERROR(VLOOKUP(EV1190,Auxiliar!$A:$C,3,0),"")</f>
        <v/>
      </c>
      <c r="EZ1190" s="1"/>
      <c r="FA1190" s="12"/>
      <c r="FB1190" s="6" t="str">
        <f>+IFERROR(VALUE(RIGHT(Tabla27[[#This Row],[B2B]],6)),"")</f>
        <v/>
      </c>
      <c r="FC1190" s="6" t="str">
        <f>+IFERROR(VLOOKUP(FA1190,Auxiliar!$A:$C,2,0),"")</f>
        <v/>
      </c>
      <c r="FD1190" s="7" t="str">
        <f>+IFERROR(VLOOKUP(FA1190,Auxiliar!$A:$C,3,0),"")</f>
        <v/>
      </c>
      <c r="FE1190" s="1"/>
      <c r="FF1190" s="12"/>
      <c r="FG1190" s="6" t="str">
        <f>+IFERROR(VALUE(RIGHT(Tabla28[[#This Row],[B2B]],6)),"")</f>
        <v/>
      </c>
      <c r="FH1190" s="6" t="str">
        <f>+IFERROR(VLOOKUP(FF1190,Auxiliar!$A:$C,2,0),"")</f>
        <v/>
      </c>
      <c r="FI1190" s="7" t="str">
        <f>+IFERROR(VLOOKUP(FF1190,Auxiliar!$A:$C,3,0),"")</f>
        <v/>
      </c>
      <c r="FJ1190" s="1"/>
      <c r="FK1190" s="12"/>
      <c r="FL1190" s="6" t="str">
        <f>+IFERROR(VALUE(RIGHT(Tabla29[[#This Row],[B2B]],6)),"")</f>
        <v/>
      </c>
      <c r="FM1190" s="6" t="str">
        <f>+IFERROR(VLOOKUP(FK1190,Auxiliar!$A:$C,2,0),"")</f>
        <v/>
      </c>
      <c r="FN1190" s="7" t="str">
        <f>+IFERROR(VLOOKUP(FK1190,Auxiliar!$A:$C,3,0),"")</f>
        <v/>
      </c>
      <c r="FO1190" s="1"/>
      <c r="FP1190" s="12"/>
      <c r="FQ1190" s="6" t="str">
        <f>+IFERROR(VALUE(RIGHT(Tabla30[[#This Row],[B2B]],6)),"")</f>
        <v/>
      </c>
      <c r="FR1190" s="6" t="str">
        <f>+IFERROR(VLOOKUP(FP1190,Auxiliar!$A:$C,2,0),"")</f>
        <v/>
      </c>
      <c r="FS1190" s="7"/>
      <c r="FT1190" s="1"/>
      <c r="FU1190" s="12"/>
      <c r="FV1190" s="6" t="str">
        <f>+IFERROR(VALUE(RIGHT(Tabla31[[#This Row],[B2B]],6)),"")</f>
        <v/>
      </c>
      <c r="FW1190" s="6" t="str">
        <f>+IFERROR(VLOOKUP(FU1190,Auxiliar!$A:$C,2,0),"")</f>
        <v/>
      </c>
      <c r="FX1190" s="7" t="str">
        <f>+IFERROR(VLOOKUP(FU1190,Auxiliar!$A:$C,3,0),"")</f>
        <v/>
      </c>
      <c r="FY1190" s="1"/>
      <c r="FZ1190" s="12"/>
      <c r="GA1190" s="6" t="str">
        <f>+IFERROR(VALUE(RIGHT(Tabla32[[#This Row],[B2B]],6)),"")</f>
        <v/>
      </c>
      <c r="GB1190" s="6" t="str">
        <f>+IFERROR(VLOOKUP(FZ1190,Auxiliar!$A:$C,2,0),"")</f>
        <v/>
      </c>
      <c r="GC1190" s="7" t="str">
        <f>+IFERROR(VLOOKUP(FZ1190,Auxiliar!$A:$C,3,0),"")</f>
        <v/>
      </c>
      <c r="GD1190" s="1"/>
      <c r="GE1190" s="12"/>
      <c r="GF1190" s="6" t="str">
        <f>+IFERROR(VALUE(RIGHT(Tabla33[[#This Row],[B2B]],6)),"")</f>
        <v/>
      </c>
      <c r="GG1190" s="6" t="str">
        <f>+IFERROR(VLOOKUP(GE1190,Auxiliar!$A:$C,2,0),"")</f>
        <v/>
      </c>
      <c r="GH1190" s="7" t="str">
        <f>+IFERROR(VLOOKUP(GE1190,Auxiliar!$A:$C,3,0),"")</f>
        <v/>
      </c>
    </row>
    <row r="1191" spans="79:190" x14ac:dyDescent="0.25">
      <c r="CA1191" s="1">
        <v>11484</v>
      </c>
      <c r="CB1191" s="1" t="s">
        <v>35</v>
      </c>
      <c r="CC1191" s="6">
        <f>+IFERROR(VALUE(RIGHT(Tabla14[[#This Row],[B2B]],6)),"")</f>
        <v>11484</v>
      </c>
      <c r="CD1191" s="6" t="str">
        <f>+IFERROR(VLOOKUP(CB1191,Auxiliar!$A:$C,2,0),"")</f>
        <v>Corona 710cc</v>
      </c>
      <c r="CE1191" s="7" t="str">
        <f>+IFERROR(VLOOKUP(CB1191,Auxiliar!$A:$C,3,0),"")</f>
        <v>1b 10% | 85b 0%</v>
      </c>
      <c r="CM1191" s="1">
        <v>11537</v>
      </c>
      <c r="CN1191" s="1" t="s">
        <v>20</v>
      </c>
      <c r="CO1191" s="6">
        <v>11537</v>
      </c>
      <c r="CP1191" s="6" t="s">
        <v>20</v>
      </c>
      <c r="CQ1191" s="7" t="s">
        <v>21</v>
      </c>
      <c r="CY1191" s="1">
        <v>11537</v>
      </c>
      <c r="CZ1191" s="1" t="s">
        <v>16</v>
      </c>
      <c r="DA1191" s="6">
        <f>+IFERROR(VALUE(RIGHT(Tabla18[[#This Row],[B2B]],6)),"")</f>
        <v>11537</v>
      </c>
      <c r="DB1191" s="6" t="str">
        <f>+IFERROR(VLOOKUP(CZ1191,Auxiliar!$A:$C,2,0),"")</f>
        <v>PREMIUM</v>
      </c>
      <c r="DC1191" s="7" t="str">
        <f>+IFERROR(VLOOKUP(CZ1191,Auxiliar!$A:$C,3,0),"")</f>
        <v>0b 0% | 2b 2% | 5b 3,5% | 10b 5%</v>
      </c>
      <c r="DE1191" s="1">
        <v>11537</v>
      </c>
      <c r="DF1191" s="1" t="s">
        <v>19</v>
      </c>
      <c r="DG1191" s="6">
        <f>+IFERROR(VALUE(RIGHT(Tabla19[[#This Row],[B2B]],6)),"")</f>
        <v>11537</v>
      </c>
      <c r="DH1191" s="6" t="str">
        <f>+IFERROR(VLOOKUP(DF1191,Auxiliar!$A:$C,2,0),"")</f>
        <v>MICHELOB</v>
      </c>
      <c r="DI1191" s="7" t="str">
        <f>+IFERROR(VLOOKUP(DF1191,Auxiliar!$A:$C,3,0),"")</f>
        <v>1b 7% | 3b 22% | 8b 27%</v>
      </c>
      <c r="DK1191" s="1"/>
      <c r="DL1191" s="1"/>
      <c r="DM1191" s="6" t="str">
        <f>+IFERROR(VALUE(RIGHT(Tabla20[[#This Row],[B2B]],6)),"")</f>
        <v/>
      </c>
      <c r="DN1191" s="6" t="str">
        <f>+IFERROR(VLOOKUP(DL1191,Auxiliar!$A:$C,2,0),"")</f>
        <v/>
      </c>
      <c r="DO1191" s="7" t="str">
        <f>+IFERROR(VLOOKUP(DL1191,Auxiliar!$A:$C,3,0),"")</f>
        <v/>
      </c>
      <c r="DQ1191" s="1">
        <v>11478</v>
      </c>
      <c r="DR1191" s="12" t="s">
        <v>24</v>
      </c>
      <c r="DS1191" s="6">
        <f>+IFERROR(VALUE(RIGHT(Tabla21[[#This Row],[B2B]],6)),"")</f>
        <v>11478</v>
      </c>
      <c r="DT1191" s="6" t="str">
        <f>+IFERROR(VLOOKUP(DR1191,Auxiliar!$A:$C,2,0),"")</f>
        <v>CORONA PORRON</v>
      </c>
      <c r="DU1191" s="7" t="str">
        <f>+IFERROR(VLOOKUP(DR1191,Auxiliar!$A:$C,3,0),"")</f>
        <v>1b 5% | 20b 0%</v>
      </c>
      <c r="DW1191" s="1"/>
      <c r="DX1191" s="12"/>
      <c r="DY1191" s="6" t="str">
        <f>+IFERROR(VALUE(RIGHT(Tabla22[[#This Row],[B2B]],6)),"")</f>
        <v/>
      </c>
      <c r="DZ1191" s="6" t="str">
        <f>+IFERROR(VLOOKUP(DX1191,Auxiliar!$A:$C,2,0),"")</f>
        <v/>
      </c>
      <c r="EA1191" s="7" t="str">
        <f>+IFERROR(VLOOKUP(DX1191,Auxiliar!$A:$C,3,0),"")</f>
        <v/>
      </c>
      <c r="EC1191" s="1"/>
      <c r="ED1191" s="12"/>
      <c r="EE1191" s="6" t="str">
        <f>+IFERROR(VALUE(RIGHT(Tabla23[[#This Row],[B2B]],6)),"")</f>
        <v/>
      </c>
      <c r="EF1191" s="6" t="str">
        <f>+IFERROR(VLOOKUP(ED1191,Auxiliar!$A:$C,2,0),"")</f>
        <v/>
      </c>
      <c r="EG1191" s="7" t="str">
        <f>+IFERROR(VLOOKUP(ED1191,Auxiliar!$A:$C,3,0),"")</f>
        <v/>
      </c>
      <c r="EI1191" s="1"/>
      <c r="EJ1191" s="12"/>
      <c r="EK1191" s="6" t="str">
        <f>+IFERROR(VALUE(RIGHT(Tabla24[[#This Row],[B2B]],6)),"")</f>
        <v/>
      </c>
      <c r="EL1191" s="6" t="str">
        <f>+IFERROR(VLOOKUP(EJ1191,Auxiliar!$A:$C,2,0),"")</f>
        <v/>
      </c>
      <c r="EM1191" s="7" t="str">
        <f>+IFERROR(VLOOKUP(EJ1191,Auxiliar!$A:$C,3,0),"")</f>
        <v/>
      </c>
      <c r="EO1191" s="1"/>
      <c r="EP1191" s="12"/>
      <c r="EQ1191" s="6" t="str">
        <f>+IFERROR(VALUE(RIGHT(Tabla25[[#This Row],[B2B]],6)),"")</f>
        <v/>
      </c>
      <c r="ER1191" s="6" t="str">
        <f>+IFERROR(VLOOKUP(EP1191,Auxiliar!$A:$C,2,0),"")</f>
        <v/>
      </c>
      <c r="ES1191" s="7" t="str">
        <f>+IFERROR(VLOOKUP(EP1191,Auxiliar!$A:$C,3,0),"")</f>
        <v/>
      </c>
      <c r="EU1191" s="1"/>
      <c r="EV1191" s="12"/>
      <c r="EW1191" s="6" t="str">
        <f>+IFERROR(VALUE(RIGHT(Tabla26[[#This Row],[B2B]],6)),"")</f>
        <v/>
      </c>
      <c r="EX1191" s="6" t="str">
        <f>+IFERROR(VLOOKUP(EV1191,Auxiliar!$A:$C,2,0),"")</f>
        <v/>
      </c>
      <c r="EY1191" s="7" t="str">
        <f>+IFERROR(VLOOKUP(EV1191,Auxiliar!$A:$C,3,0),"")</f>
        <v/>
      </c>
      <c r="EZ1191" s="1"/>
      <c r="FA1191" s="12"/>
      <c r="FB1191" s="6" t="str">
        <f>+IFERROR(VALUE(RIGHT(Tabla27[[#This Row],[B2B]],6)),"")</f>
        <v/>
      </c>
      <c r="FC1191" s="6" t="str">
        <f>+IFERROR(VLOOKUP(FA1191,Auxiliar!$A:$C,2,0),"")</f>
        <v/>
      </c>
      <c r="FD1191" s="7" t="str">
        <f>+IFERROR(VLOOKUP(FA1191,Auxiliar!$A:$C,3,0),"")</f>
        <v/>
      </c>
      <c r="FE1191" s="1"/>
      <c r="FF1191" s="12"/>
      <c r="FG1191" s="6" t="str">
        <f>+IFERROR(VALUE(RIGHT(Tabla28[[#This Row],[B2B]],6)),"")</f>
        <v/>
      </c>
      <c r="FH1191" s="6" t="str">
        <f>+IFERROR(VLOOKUP(FF1191,Auxiliar!$A:$C,2,0),"")</f>
        <v/>
      </c>
      <c r="FI1191" s="7" t="str">
        <f>+IFERROR(VLOOKUP(FF1191,Auxiliar!$A:$C,3,0),"")</f>
        <v/>
      </c>
      <c r="FJ1191" s="1"/>
      <c r="FK1191" s="12"/>
      <c r="FL1191" s="6" t="str">
        <f>+IFERROR(VALUE(RIGHT(Tabla29[[#This Row],[B2B]],6)),"")</f>
        <v/>
      </c>
      <c r="FM1191" s="6" t="str">
        <f>+IFERROR(VLOOKUP(FK1191,Auxiliar!$A:$C,2,0),"")</f>
        <v/>
      </c>
      <c r="FN1191" s="7" t="str">
        <f>+IFERROR(VLOOKUP(FK1191,Auxiliar!$A:$C,3,0),"")</f>
        <v/>
      </c>
      <c r="FO1191" s="1"/>
      <c r="FP1191" s="12"/>
      <c r="FQ1191" s="6" t="str">
        <f>+IFERROR(VALUE(RIGHT(Tabla30[[#This Row],[B2B]],6)),"")</f>
        <v/>
      </c>
      <c r="FR1191" s="6" t="str">
        <f>+IFERROR(VLOOKUP(FP1191,Auxiliar!$A:$C,2,0),"")</f>
        <v/>
      </c>
      <c r="FS1191" s="7"/>
      <c r="FT1191" s="1"/>
      <c r="FU1191" s="12"/>
      <c r="FV1191" s="6" t="str">
        <f>+IFERROR(VALUE(RIGHT(Tabla31[[#This Row],[B2B]],6)),"")</f>
        <v/>
      </c>
      <c r="FW1191" s="6" t="str">
        <f>+IFERROR(VLOOKUP(FU1191,Auxiliar!$A:$C,2,0),"")</f>
        <v/>
      </c>
      <c r="FX1191" s="7" t="str">
        <f>+IFERROR(VLOOKUP(FU1191,Auxiliar!$A:$C,3,0),"")</f>
        <v/>
      </c>
      <c r="FY1191" s="1"/>
      <c r="FZ1191" s="12"/>
      <c r="GA1191" s="6" t="str">
        <f>+IFERROR(VALUE(RIGHT(Tabla32[[#This Row],[B2B]],6)),"")</f>
        <v/>
      </c>
      <c r="GB1191" s="6" t="str">
        <f>+IFERROR(VLOOKUP(FZ1191,Auxiliar!$A:$C,2,0),"")</f>
        <v/>
      </c>
      <c r="GC1191" s="7" t="str">
        <f>+IFERROR(VLOOKUP(FZ1191,Auxiliar!$A:$C,3,0),"")</f>
        <v/>
      </c>
      <c r="GD1191" s="1"/>
      <c r="GE1191" s="12"/>
      <c r="GF1191" s="6" t="str">
        <f>+IFERROR(VALUE(RIGHT(Tabla33[[#This Row],[B2B]],6)),"")</f>
        <v/>
      </c>
      <c r="GG1191" s="6" t="str">
        <f>+IFERROR(VLOOKUP(GE1191,Auxiliar!$A:$C,2,0),"")</f>
        <v/>
      </c>
      <c r="GH1191" s="7" t="str">
        <f>+IFERROR(VLOOKUP(GE1191,Auxiliar!$A:$C,3,0),"")</f>
        <v/>
      </c>
    </row>
    <row r="1192" spans="79:190" x14ac:dyDescent="0.25">
      <c r="CA1192" s="1">
        <v>11487</v>
      </c>
      <c r="CB1192" s="1" t="s">
        <v>35</v>
      </c>
      <c r="CC1192" s="6">
        <f>+IFERROR(VALUE(RIGHT(Tabla14[[#This Row],[B2B]],6)),"")</f>
        <v>11487</v>
      </c>
      <c r="CD1192" s="6" t="str">
        <f>+IFERROR(VLOOKUP(CB1192,Auxiliar!$A:$C,2,0),"")</f>
        <v>Corona 710cc</v>
      </c>
      <c r="CE1192" s="7" t="str">
        <f>+IFERROR(VLOOKUP(CB1192,Auxiliar!$A:$C,3,0),"")</f>
        <v>1b 10% | 85b 0%</v>
      </c>
      <c r="CM1192" s="1">
        <v>11541</v>
      </c>
      <c r="CN1192" s="1" t="s">
        <v>20</v>
      </c>
      <c r="CO1192" s="6">
        <v>11541</v>
      </c>
      <c r="CP1192" s="6" t="s">
        <v>20</v>
      </c>
      <c r="CQ1192" s="7" t="s">
        <v>21</v>
      </c>
      <c r="CY1192" s="1">
        <v>11541</v>
      </c>
      <c r="CZ1192" s="1" t="s">
        <v>16</v>
      </c>
      <c r="DA1192" s="6">
        <f>+IFERROR(VALUE(RIGHT(Tabla18[[#This Row],[B2B]],6)),"")</f>
        <v>11541</v>
      </c>
      <c r="DB1192" s="6" t="str">
        <f>+IFERROR(VLOOKUP(CZ1192,Auxiliar!$A:$C,2,0),"")</f>
        <v>PREMIUM</v>
      </c>
      <c r="DC1192" s="7" t="str">
        <f>+IFERROR(VLOOKUP(CZ1192,Auxiliar!$A:$C,3,0),"")</f>
        <v>0b 0% | 2b 2% | 5b 3,5% | 10b 5%</v>
      </c>
      <c r="DE1192" s="1">
        <v>11541</v>
      </c>
      <c r="DF1192" s="1" t="s">
        <v>19</v>
      </c>
      <c r="DG1192" s="6">
        <f>+IFERROR(VALUE(RIGHT(Tabla19[[#This Row],[B2B]],6)),"")</f>
        <v>11541</v>
      </c>
      <c r="DH1192" s="6" t="str">
        <f>+IFERROR(VLOOKUP(DF1192,Auxiliar!$A:$C,2,0),"")</f>
        <v>MICHELOB</v>
      </c>
      <c r="DI1192" s="7" t="str">
        <f>+IFERROR(VLOOKUP(DF1192,Auxiliar!$A:$C,3,0),"")</f>
        <v>1b 7% | 3b 22% | 8b 27%</v>
      </c>
      <c r="DK1192" s="1"/>
      <c r="DL1192" s="1"/>
      <c r="DM1192" s="6" t="str">
        <f>+IFERROR(VALUE(RIGHT(Tabla20[[#This Row],[B2B]],6)),"")</f>
        <v/>
      </c>
      <c r="DN1192" s="6" t="str">
        <f>+IFERROR(VLOOKUP(DL1192,Auxiliar!$A:$C,2,0),"")</f>
        <v/>
      </c>
      <c r="DO1192" s="7" t="str">
        <f>+IFERROR(VLOOKUP(DL1192,Auxiliar!$A:$C,3,0),"")</f>
        <v/>
      </c>
      <c r="DQ1192" s="1">
        <v>11480</v>
      </c>
      <c r="DR1192" s="12" t="s">
        <v>24</v>
      </c>
      <c r="DS1192" s="6">
        <f>+IFERROR(VALUE(RIGHT(Tabla21[[#This Row],[B2B]],6)),"")</f>
        <v>11480</v>
      </c>
      <c r="DT1192" s="6" t="str">
        <f>+IFERROR(VLOOKUP(DR1192,Auxiliar!$A:$C,2,0),"")</f>
        <v>CORONA PORRON</v>
      </c>
      <c r="DU1192" s="7" t="str">
        <f>+IFERROR(VLOOKUP(DR1192,Auxiliar!$A:$C,3,0),"")</f>
        <v>1b 5% | 20b 0%</v>
      </c>
      <c r="DW1192" s="1"/>
      <c r="DX1192" s="12"/>
      <c r="DY1192" s="6" t="str">
        <f>+IFERROR(VALUE(RIGHT(Tabla22[[#This Row],[B2B]],6)),"")</f>
        <v/>
      </c>
      <c r="DZ1192" s="6" t="str">
        <f>+IFERROR(VLOOKUP(DX1192,Auxiliar!$A:$C,2,0),"")</f>
        <v/>
      </c>
      <c r="EA1192" s="7" t="str">
        <f>+IFERROR(VLOOKUP(DX1192,Auxiliar!$A:$C,3,0),"")</f>
        <v/>
      </c>
      <c r="EC1192" s="1"/>
      <c r="ED1192" s="12"/>
      <c r="EE1192" s="6" t="str">
        <f>+IFERROR(VALUE(RIGHT(Tabla23[[#This Row],[B2B]],6)),"")</f>
        <v/>
      </c>
      <c r="EF1192" s="6" t="str">
        <f>+IFERROR(VLOOKUP(ED1192,Auxiliar!$A:$C,2,0),"")</f>
        <v/>
      </c>
      <c r="EG1192" s="7" t="str">
        <f>+IFERROR(VLOOKUP(ED1192,Auxiliar!$A:$C,3,0),"")</f>
        <v/>
      </c>
      <c r="EI1192" s="1"/>
      <c r="EJ1192" s="12"/>
      <c r="EK1192" s="6" t="str">
        <f>+IFERROR(VALUE(RIGHT(Tabla24[[#This Row],[B2B]],6)),"")</f>
        <v/>
      </c>
      <c r="EL1192" s="6" t="str">
        <f>+IFERROR(VLOOKUP(EJ1192,Auxiliar!$A:$C,2,0),"")</f>
        <v/>
      </c>
      <c r="EM1192" s="7" t="str">
        <f>+IFERROR(VLOOKUP(EJ1192,Auxiliar!$A:$C,3,0),"")</f>
        <v/>
      </c>
      <c r="EO1192" s="1"/>
      <c r="EP1192" s="12"/>
      <c r="EQ1192" s="6" t="str">
        <f>+IFERROR(VALUE(RIGHT(Tabla25[[#This Row],[B2B]],6)),"")</f>
        <v/>
      </c>
      <c r="ER1192" s="6" t="str">
        <f>+IFERROR(VLOOKUP(EP1192,Auxiliar!$A:$C,2,0),"")</f>
        <v/>
      </c>
      <c r="ES1192" s="7" t="str">
        <f>+IFERROR(VLOOKUP(EP1192,Auxiliar!$A:$C,3,0),"")</f>
        <v/>
      </c>
      <c r="EU1192" s="1"/>
      <c r="EV1192" s="12"/>
      <c r="EW1192" s="6" t="str">
        <f>+IFERROR(VALUE(RIGHT(Tabla26[[#This Row],[B2B]],6)),"")</f>
        <v/>
      </c>
      <c r="EX1192" s="6" t="str">
        <f>+IFERROR(VLOOKUP(EV1192,Auxiliar!$A:$C,2,0),"")</f>
        <v/>
      </c>
      <c r="EY1192" s="7" t="str">
        <f>+IFERROR(VLOOKUP(EV1192,Auxiliar!$A:$C,3,0),"")</f>
        <v/>
      </c>
      <c r="EZ1192" s="1"/>
      <c r="FA1192" s="12"/>
      <c r="FB1192" s="6" t="str">
        <f>+IFERROR(VALUE(RIGHT(Tabla27[[#This Row],[B2B]],6)),"")</f>
        <v/>
      </c>
      <c r="FC1192" s="6" t="str">
        <f>+IFERROR(VLOOKUP(FA1192,Auxiliar!$A:$C,2,0),"")</f>
        <v/>
      </c>
      <c r="FD1192" s="7" t="str">
        <f>+IFERROR(VLOOKUP(FA1192,Auxiliar!$A:$C,3,0),"")</f>
        <v/>
      </c>
      <c r="FE1192" s="1"/>
      <c r="FF1192" s="12"/>
      <c r="FG1192" s="6" t="str">
        <f>+IFERROR(VALUE(RIGHT(Tabla28[[#This Row],[B2B]],6)),"")</f>
        <v/>
      </c>
      <c r="FH1192" s="6" t="str">
        <f>+IFERROR(VLOOKUP(FF1192,Auxiliar!$A:$C,2,0),"")</f>
        <v/>
      </c>
      <c r="FI1192" s="7" t="str">
        <f>+IFERROR(VLOOKUP(FF1192,Auxiliar!$A:$C,3,0),"")</f>
        <v/>
      </c>
      <c r="FJ1192" s="1"/>
      <c r="FK1192" s="12"/>
      <c r="FL1192" s="6" t="str">
        <f>+IFERROR(VALUE(RIGHT(Tabla29[[#This Row],[B2B]],6)),"")</f>
        <v/>
      </c>
      <c r="FM1192" s="6" t="str">
        <f>+IFERROR(VLOOKUP(FK1192,Auxiliar!$A:$C,2,0),"")</f>
        <v/>
      </c>
      <c r="FN1192" s="7" t="str">
        <f>+IFERROR(VLOOKUP(FK1192,Auxiliar!$A:$C,3,0),"")</f>
        <v/>
      </c>
      <c r="FO1192" s="1"/>
      <c r="FP1192" s="12"/>
      <c r="FQ1192" s="6" t="str">
        <f>+IFERROR(VALUE(RIGHT(Tabla30[[#This Row],[B2B]],6)),"")</f>
        <v/>
      </c>
      <c r="FR1192" s="6" t="str">
        <f>+IFERROR(VLOOKUP(FP1192,Auxiliar!$A:$C,2,0),"")</f>
        <v/>
      </c>
      <c r="FS1192" s="7"/>
      <c r="FT1192" s="1"/>
      <c r="FU1192" s="12"/>
      <c r="FV1192" s="6" t="str">
        <f>+IFERROR(VALUE(RIGHT(Tabla31[[#This Row],[B2B]],6)),"")</f>
        <v/>
      </c>
      <c r="FW1192" s="6" t="str">
        <f>+IFERROR(VLOOKUP(FU1192,Auxiliar!$A:$C,2,0),"")</f>
        <v/>
      </c>
      <c r="FX1192" s="7" t="str">
        <f>+IFERROR(VLOOKUP(FU1192,Auxiliar!$A:$C,3,0),"")</f>
        <v/>
      </c>
      <c r="FY1192" s="1"/>
      <c r="FZ1192" s="12"/>
      <c r="GA1192" s="6" t="str">
        <f>+IFERROR(VALUE(RIGHT(Tabla32[[#This Row],[B2B]],6)),"")</f>
        <v/>
      </c>
      <c r="GB1192" s="6" t="str">
        <f>+IFERROR(VLOOKUP(FZ1192,Auxiliar!$A:$C,2,0),"")</f>
        <v/>
      </c>
      <c r="GC1192" s="7" t="str">
        <f>+IFERROR(VLOOKUP(FZ1192,Auxiliar!$A:$C,3,0),"")</f>
        <v/>
      </c>
      <c r="GD1192" s="1"/>
      <c r="GE1192" s="12"/>
      <c r="GF1192" s="6" t="str">
        <f>+IFERROR(VALUE(RIGHT(Tabla33[[#This Row],[B2B]],6)),"")</f>
        <v/>
      </c>
      <c r="GG1192" s="6" t="str">
        <f>+IFERROR(VLOOKUP(GE1192,Auxiliar!$A:$C,2,0),"")</f>
        <v/>
      </c>
      <c r="GH1192" s="7" t="str">
        <f>+IFERROR(VLOOKUP(GE1192,Auxiliar!$A:$C,3,0),"")</f>
        <v/>
      </c>
    </row>
    <row r="1193" spans="79:190" x14ac:dyDescent="0.25">
      <c r="CA1193" s="1">
        <v>11494</v>
      </c>
      <c r="CB1193" s="1" t="s">
        <v>35</v>
      </c>
      <c r="CC1193" s="6">
        <f>+IFERROR(VALUE(RIGHT(Tabla14[[#This Row],[B2B]],6)),"")</f>
        <v>11494</v>
      </c>
      <c r="CD1193" s="6" t="str">
        <f>+IFERROR(VLOOKUP(CB1193,Auxiliar!$A:$C,2,0),"")</f>
        <v>Corona 710cc</v>
      </c>
      <c r="CE1193" s="7" t="str">
        <f>+IFERROR(VLOOKUP(CB1193,Auxiliar!$A:$C,3,0),"")</f>
        <v>1b 10% | 85b 0%</v>
      </c>
      <c r="CM1193" s="1">
        <v>11551</v>
      </c>
      <c r="CN1193" s="1" t="s">
        <v>20</v>
      </c>
      <c r="CO1193" s="6">
        <v>11551</v>
      </c>
      <c r="CP1193" s="6" t="s">
        <v>20</v>
      </c>
      <c r="CQ1193" s="7" t="s">
        <v>21</v>
      </c>
      <c r="CY1193" s="1">
        <v>11551</v>
      </c>
      <c r="CZ1193" s="1" t="s">
        <v>16</v>
      </c>
      <c r="DA1193" s="6">
        <f>+IFERROR(VALUE(RIGHT(Tabla18[[#This Row],[B2B]],6)),"")</f>
        <v>11551</v>
      </c>
      <c r="DB1193" s="6" t="str">
        <f>+IFERROR(VLOOKUP(CZ1193,Auxiliar!$A:$C,2,0),"")</f>
        <v>PREMIUM</v>
      </c>
      <c r="DC1193" s="7" t="str">
        <f>+IFERROR(VLOOKUP(CZ1193,Auxiliar!$A:$C,3,0),"")</f>
        <v>0b 0% | 2b 2% | 5b 3,5% | 10b 5%</v>
      </c>
      <c r="DE1193" s="1">
        <v>11551</v>
      </c>
      <c r="DF1193" s="1" t="s">
        <v>19</v>
      </c>
      <c r="DG1193" s="6">
        <f>+IFERROR(VALUE(RIGHT(Tabla19[[#This Row],[B2B]],6)),"")</f>
        <v>11551</v>
      </c>
      <c r="DH1193" s="6" t="str">
        <f>+IFERROR(VLOOKUP(DF1193,Auxiliar!$A:$C,2,0),"")</f>
        <v>MICHELOB</v>
      </c>
      <c r="DI1193" s="7" t="str">
        <f>+IFERROR(VLOOKUP(DF1193,Auxiliar!$A:$C,3,0),"")</f>
        <v>1b 7% | 3b 22% | 8b 27%</v>
      </c>
      <c r="DK1193" s="1"/>
      <c r="DL1193" s="1"/>
      <c r="DM1193" s="6" t="str">
        <f>+IFERROR(VALUE(RIGHT(Tabla20[[#This Row],[B2B]],6)),"")</f>
        <v/>
      </c>
      <c r="DN1193" s="6" t="str">
        <f>+IFERROR(VLOOKUP(DL1193,Auxiliar!$A:$C,2,0),"")</f>
        <v/>
      </c>
      <c r="DO1193" s="7" t="str">
        <f>+IFERROR(VLOOKUP(DL1193,Auxiliar!$A:$C,3,0),"")</f>
        <v/>
      </c>
      <c r="DQ1193" s="1">
        <v>11484</v>
      </c>
      <c r="DR1193" s="12" t="s">
        <v>24</v>
      </c>
      <c r="DS1193" s="6">
        <f>+IFERROR(VALUE(RIGHT(Tabla21[[#This Row],[B2B]],6)),"")</f>
        <v>11484</v>
      </c>
      <c r="DT1193" s="6" t="str">
        <f>+IFERROR(VLOOKUP(DR1193,Auxiliar!$A:$C,2,0),"")</f>
        <v>CORONA PORRON</v>
      </c>
      <c r="DU1193" s="7" t="str">
        <f>+IFERROR(VLOOKUP(DR1193,Auxiliar!$A:$C,3,0),"")</f>
        <v>1b 5% | 20b 0%</v>
      </c>
      <c r="DW1193" s="1"/>
      <c r="DX1193" s="12"/>
      <c r="DY1193" s="6" t="str">
        <f>+IFERROR(VALUE(RIGHT(Tabla22[[#This Row],[B2B]],6)),"")</f>
        <v/>
      </c>
      <c r="DZ1193" s="6" t="str">
        <f>+IFERROR(VLOOKUP(DX1193,Auxiliar!$A:$C,2,0),"")</f>
        <v/>
      </c>
      <c r="EA1193" s="7" t="str">
        <f>+IFERROR(VLOOKUP(DX1193,Auxiliar!$A:$C,3,0),"")</f>
        <v/>
      </c>
      <c r="EC1193" s="1"/>
      <c r="ED1193" s="12"/>
      <c r="EE1193" s="6" t="str">
        <f>+IFERROR(VALUE(RIGHT(Tabla23[[#This Row],[B2B]],6)),"")</f>
        <v/>
      </c>
      <c r="EF1193" s="6" t="str">
        <f>+IFERROR(VLOOKUP(ED1193,Auxiliar!$A:$C,2,0),"")</f>
        <v/>
      </c>
      <c r="EG1193" s="7" t="str">
        <f>+IFERROR(VLOOKUP(ED1193,Auxiliar!$A:$C,3,0),"")</f>
        <v/>
      </c>
      <c r="EI1193" s="1"/>
      <c r="EJ1193" s="12"/>
      <c r="EK1193" s="6" t="str">
        <f>+IFERROR(VALUE(RIGHT(Tabla24[[#This Row],[B2B]],6)),"")</f>
        <v/>
      </c>
      <c r="EL1193" s="6" t="str">
        <f>+IFERROR(VLOOKUP(EJ1193,Auxiliar!$A:$C,2,0),"")</f>
        <v/>
      </c>
      <c r="EM1193" s="7" t="str">
        <f>+IFERROR(VLOOKUP(EJ1193,Auxiliar!$A:$C,3,0),"")</f>
        <v/>
      </c>
      <c r="EO1193" s="1"/>
      <c r="EP1193" s="12"/>
      <c r="EQ1193" s="6" t="str">
        <f>+IFERROR(VALUE(RIGHT(Tabla25[[#This Row],[B2B]],6)),"")</f>
        <v/>
      </c>
      <c r="ER1193" s="6" t="str">
        <f>+IFERROR(VLOOKUP(EP1193,Auxiliar!$A:$C,2,0),"")</f>
        <v/>
      </c>
      <c r="ES1193" s="7" t="str">
        <f>+IFERROR(VLOOKUP(EP1193,Auxiliar!$A:$C,3,0),"")</f>
        <v/>
      </c>
      <c r="EU1193" s="1"/>
      <c r="EV1193" s="12"/>
      <c r="EW1193" s="6" t="str">
        <f>+IFERROR(VALUE(RIGHT(Tabla26[[#This Row],[B2B]],6)),"")</f>
        <v/>
      </c>
      <c r="EX1193" s="6" t="str">
        <f>+IFERROR(VLOOKUP(EV1193,Auxiliar!$A:$C,2,0),"")</f>
        <v/>
      </c>
      <c r="EY1193" s="7" t="str">
        <f>+IFERROR(VLOOKUP(EV1193,Auxiliar!$A:$C,3,0),"")</f>
        <v/>
      </c>
      <c r="EZ1193" s="1"/>
      <c r="FA1193" s="12"/>
      <c r="FB1193" s="6" t="str">
        <f>+IFERROR(VALUE(RIGHT(Tabla27[[#This Row],[B2B]],6)),"")</f>
        <v/>
      </c>
      <c r="FC1193" s="6" t="str">
        <f>+IFERROR(VLOOKUP(FA1193,Auxiliar!$A:$C,2,0),"")</f>
        <v/>
      </c>
      <c r="FD1193" s="7" t="str">
        <f>+IFERROR(VLOOKUP(FA1193,Auxiliar!$A:$C,3,0),"")</f>
        <v/>
      </c>
      <c r="FE1193" s="1"/>
      <c r="FF1193" s="12"/>
      <c r="FG1193" s="6" t="str">
        <f>+IFERROR(VALUE(RIGHT(Tabla28[[#This Row],[B2B]],6)),"")</f>
        <v/>
      </c>
      <c r="FH1193" s="6" t="str">
        <f>+IFERROR(VLOOKUP(FF1193,Auxiliar!$A:$C,2,0),"")</f>
        <v/>
      </c>
      <c r="FI1193" s="7" t="str">
        <f>+IFERROR(VLOOKUP(FF1193,Auxiliar!$A:$C,3,0),"")</f>
        <v/>
      </c>
      <c r="FJ1193" s="1"/>
      <c r="FK1193" s="12"/>
      <c r="FL1193" s="6" t="str">
        <f>+IFERROR(VALUE(RIGHT(Tabla29[[#This Row],[B2B]],6)),"")</f>
        <v/>
      </c>
      <c r="FM1193" s="6" t="str">
        <f>+IFERROR(VLOOKUP(FK1193,Auxiliar!$A:$C,2,0),"")</f>
        <v/>
      </c>
      <c r="FN1193" s="7" t="str">
        <f>+IFERROR(VLOOKUP(FK1193,Auxiliar!$A:$C,3,0),"")</f>
        <v/>
      </c>
      <c r="FO1193" s="1"/>
      <c r="FP1193" s="12"/>
      <c r="FQ1193" s="6" t="str">
        <f>+IFERROR(VALUE(RIGHT(Tabla30[[#This Row],[B2B]],6)),"")</f>
        <v/>
      </c>
      <c r="FR1193" s="6" t="str">
        <f>+IFERROR(VLOOKUP(FP1193,Auxiliar!$A:$C,2,0),"")</f>
        <v/>
      </c>
      <c r="FS1193" s="7"/>
      <c r="FT1193" s="1"/>
      <c r="FU1193" s="12"/>
      <c r="FV1193" s="6" t="str">
        <f>+IFERROR(VALUE(RIGHT(Tabla31[[#This Row],[B2B]],6)),"")</f>
        <v/>
      </c>
      <c r="FW1193" s="6" t="str">
        <f>+IFERROR(VLOOKUP(FU1193,Auxiliar!$A:$C,2,0),"")</f>
        <v/>
      </c>
      <c r="FX1193" s="7" t="str">
        <f>+IFERROR(VLOOKUP(FU1193,Auxiliar!$A:$C,3,0),"")</f>
        <v/>
      </c>
      <c r="FY1193" s="1"/>
      <c r="FZ1193" s="12"/>
      <c r="GA1193" s="6" t="str">
        <f>+IFERROR(VALUE(RIGHT(Tabla32[[#This Row],[B2B]],6)),"")</f>
        <v/>
      </c>
      <c r="GB1193" s="6" t="str">
        <f>+IFERROR(VLOOKUP(FZ1193,Auxiliar!$A:$C,2,0),"")</f>
        <v/>
      </c>
      <c r="GC1193" s="7" t="str">
        <f>+IFERROR(VLOOKUP(FZ1193,Auxiliar!$A:$C,3,0),"")</f>
        <v/>
      </c>
      <c r="GD1193" s="1"/>
      <c r="GE1193" s="12"/>
      <c r="GF1193" s="6" t="str">
        <f>+IFERROR(VALUE(RIGHT(Tabla33[[#This Row],[B2B]],6)),"")</f>
        <v/>
      </c>
      <c r="GG1193" s="6" t="str">
        <f>+IFERROR(VLOOKUP(GE1193,Auxiliar!$A:$C,2,0),"")</f>
        <v/>
      </c>
      <c r="GH1193" s="7" t="str">
        <f>+IFERROR(VLOOKUP(GE1193,Auxiliar!$A:$C,3,0),"")</f>
        <v/>
      </c>
    </row>
    <row r="1194" spans="79:190" x14ac:dyDescent="0.25">
      <c r="CA1194" s="1">
        <v>11528</v>
      </c>
      <c r="CB1194" s="1" t="s">
        <v>35</v>
      </c>
      <c r="CC1194" s="6">
        <f>+IFERROR(VALUE(RIGHT(Tabla14[[#This Row],[B2B]],6)),"")</f>
        <v>11528</v>
      </c>
      <c r="CD1194" s="6" t="str">
        <f>+IFERROR(VLOOKUP(CB1194,Auxiliar!$A:$C,2,0),"")</f>
        <v>Corona 710cc</v>
      </c>
      <c r="CE1194" s="7" t="str">
        <f>+IFERROR(VLOOKUP(CB1194,Auxiliar!$A:$C,3,0),"")</f>
        <v>1b 10% | 85b 0%</v>
      </c>
      <c r="CM1194" s="1">
        <v>11560</v>
      </c>
      <c r="CN1194" s="1" t="s">
        <v>20</v>
      </c>
      <c r="CO1194" s="6">
        <v>11560</v>
      </c>
      <c r="CP1194" s="6" t="s">
        <v>20</v>
      </c>
      <c r="CQ1194" s="7" t="s">
        <v>21</v>
      </c>
      <c r="CY1194" s="1">
        <v>11560</v>
      </c>
      <c r="CZ1194" s="1" t="s">
        <v>16</v>
      </c>
      <c r="DA1194" s="6">
        <f>+IFERROR(VALUE(RIGHT(Tabla18[[#This Row],[B2B]],6)),"")</f>
        <v>11560</v>
      </c>
      <c r="DB1194" s="6" t="str">
        <f>+IFERROR(VLOOKUP(CZ1194,Auxiliar!$A:$C,2,0),"")</f>
        <v>PREMIUM</v>
      </c>
      <c r="DC1194" s="7" t="str">
        <f>+IFERROR(VLOOKUP(CZ1194,Auxiliar!$A:$C,3,0),"")</f>
        <v>0b 0% | 2b 2% | 5b 3,5% | 10b 5%</v>
      </c>
      <c r="DE1194" s="1">
        <v>11560</v>
      </c>
      <c r="DF1194" s="1" t="s">
        <v>19</v>
      </c>
      <c r="DG1194" s="6">
        <f>+IFERROR(VALUE(RIGHT(Tabla19[[#This Row],[B2B]],6)),"")</f>
        <v>11560</v>
      </c>
      <c r="DH1194" s="6" t="str">
        <f>+IFERROR(VLOOKUP(DF1194,Auxiliar!$A:$C,2,0),"")</f>
        <v>MICHELOB</v>
      </c>
      <c r="DI1194" s="7" t="str">
        <f>+IFERROR(VLOOKUP(DF1194,Auxiliar!$A:$C,3,0),"")</f>
        <v>1b 7% | 3b 22% | 8b 27%</v>
      </c>
      <c r="DK1194" s="1"/>
      <c r="DL1194" s="1"/>
      <c r="DM1194" s="6" t="str">
        <f>+IFERROR(VALUE(RIGHT(Tabla20[[#This Row],[B2B]],6)),"")</f>
        <v/>
      </c>
      <c r="DN1194" s="6" t="str">
        <f>+IFERROR(VLOOKUP(DL1194,Auxiliar!$A:$C,2,0),"")</f>
        <v/>
      </c>
      <c r="DO1194" s="7" t="str">
        <f>+IFERROR(VLOOKUP(DL1194,Auxiliar!$A:$C,3,0),"")</f>
        <v/>
      </c>
      <c r="DQ1194" s="1">
        <v>11487</v>
      </c>
      <c r="DR1194" s="12" t="s">
        <v>24</v>
      </c>
      <c r="DS1194" s="6">
        <f>+IFERROR(VALUE(RIGHT(Tabla21[[#This Row],[B2B]],6)),"")</f>
        <v>11487</v>
      </c>
      <c r="DT1194" s="6" t="str">
        <f>+IFERROR(VLOOKUP(DR1194,Auxiliar!$A:$C,2,0),"")</f>
        <v>CORONA PORRON</v>
      </c>
      <c r="DU1194" s="7" t="str">
        <f>+IFERROR(VLOOKUP(DR1194,Auxiliar!$A:$C,3,0),"")</f>
        <v>1b 5% | 20b 0%</v>
      </c>
      <c r="DW1194" s="1"/>
      <c r="DX1194" s="12"/>
      <c r="DY1194" s="6" t="str">
        <f>+IFERROR(VALUE(RIGHT(Tabla22[[#This Row],[B2B]],6)),"")</f>
        <v/>
      </c>
      <c r="DZ1194" s="6" t="str">
        <f>+IFERROR(VLOOKUP(DX1194,Auxiliar!$A:$C,2,0),"")</f>
        <v/>
      </c>
      <c r="EA1194" s="7" t="str">
        <f>+IFERROR(VLOOKUP(DX1194,Auxiliar!$A:$C,3,0),"")</f>
        <v/>
      </c>
      <c r="EC1194" s="1"/>
      <c r="ED1194" s="12"/>
      <c r="EE1194" s="6" t="str">
        <f>+IFERROR(VALUE(RIGHT(Tabla23[[#This Row],[B2B]],6)),"")</f>
        <v/>
      </c>
      <c r="EF1194" s="6" t="str">
        <f>+IFERROR(VLOOKUP(ED1194,Auxiliar!$A:$C,2,0),"")</f>
        <v/>
      </c>
      <c r="EG1194" s="7" t="str">
        <f>+IFERROR(VLOOKUP(ED1194,Auxiliar!$A:$C,3,0),"")</f>
        <v/>
      </c>
      <c r="EI1194" s="1"/>
      <c r="EJ1194" s="12"/>
      <c r="EK1194" s="6" t="str">
        <f>+IFERROR(VALUE(RIGHT(Tabla24[[#This Row],[B2B]],6)),"")</f>
        <v/>
      </c>
      <c r="EL1194" s="6" t="str">
        <f>+IFERROR(VLOOKUP(EJ1194,Auxiliar!$A:$C,2,0),"")</f>
        <v/>
      </c>
      <c r="EM1194" s="7" t="str">
        <f>+IFERROR(VLOOKUP(EJ1194,Auxiliar!$A:$C,3,0),"")</f>
        <v/>
      </c>
      <c r="EO1194" s="1"/>
      <c r="EP1194" s="12"/>
      <c r="EQ1194" s="6" t="str">
        <f>+IFERROR(VALUE(RIGHT(Tabla25[[#This Row],[B2B]],6)),"")</f>
        <v/>
      </c>
      <c r="ER1194" s="6" t="str">
        <f>+IFERROR(VLOOKUP(EP1194,Auxiliar!$A:$C,2,0),"")</f>
        <v/>
      </c>
      <c r="ES1194" s="7" t="str">
        <f>+IFERROR(VLOOKUP(EP1194,Auxiliar!$A:$C,3,0),"")</f>
        <v/>
      </c>
      <c r="EU1194" s="1"/>
      <c r="EV1194" s="12"/>
      <c r="EW1194" s="6" t="str">
        <f>+IFERROR(VALUE(RIGHT(Tabla26[[#This Row],[B2B]],6)),"")</f>
        <v/>
      </c>
      <c r="EX1194" s="6" t="str">
        <f>+IFERROR(VLOOKUP(EV1194,Auxiliar!$A:$C,2,0),"")</f>
        <v/>
      </c>
      <c r="EY1194" s="7" t="str">
        <f>+IFERROR(VLOOKUP(EV1194,Auxiliar!$A:$C,3,0),"")</f>
        <v/>
      </c>
      <c r="EZ1194" s="1"/>
      <c r="FA1194" s="12"/>
      <c r="FB1194" s="6" t="str">
        <f>+IFERROR(VALUE(RIGHT(Tabla27[[#This Row],[B2B]],6)),"")</f>
        <v/>
      </c>
      <c r="FC1194" s="6" t="str">
        <f>+IFERROR(VLOOKUP(FA1194,Auxiliar!$A:$C,2,0),"")</f>
        <v/>
      </c>
      <c r="FD1194" s="7" t="str">
        <f>+IFERROR(VLOOKUP(FA1194,Auxiliar!$A:$C,3,0),"")</f>
        <v/>
      </c>
      <c r="FE1194" s="1"/>
      <c r="FF1194" s="12"/>
      <c r="FG1194" s="6" t="str">
        <f>+IFERROR(VALUE(RIGHT(Tabla28[[#This Row],[B2B]],6)),"")</f>
        <v/>
      </c>
      <c r="FH1194" s="6" t="str">
        <f>+IFERROR(VLOOKUP(FF1194,Auxiliar!$A:$C,2,0),"")</f>
        <v/>
      </c>
      <c r="FI1194" s="7" t="str">
        <f>+IFERROR(VLOOKUP(FF1194,Auxiliar!$A:$C,3,0),"")</f>
        <v/>
      </c>
      <c r="FJ1194" s="1"/>
      <c r="FK1194" s="12"/>
      <c r="FL1194" s="6" t="str">
        <f>+IFERROR(VALUE(RIGHT(Tabla29[[#This Row],[B2B]],6)),"")</f>
        <v/>
      </c>
      <c r="FM1194" s="6" t="str">
        <f>+IFERROR(VLOOKUP(FK1194,Auxiliar!$A:$C,2,0),"")</f>
        <v/>
      </c>
      <c r="FN1194" s="7" t="str">
        <f>+IFERROR(VLOOKUP(FK1194,Auxiliar!$A:$C,3,0),"")</f>
        <v/>
      </c>
      <c r="FO1194" s="1"/>
      <c r="FP1194" s="12"/>
      <c r="FQ1194" s="6" t="str">
        <f>+IFERROR(VALUE(RIGHT(Tabla30[[#This Row],[B2B]],6)),"")</f>
        <v/>
      </c>
      <c r="FR1194" s="6" t="str">
        <f>+IFERROR(VLOOKUP(FP1194,Auxiliar!$A:$C,2,0),"")</f>
        <v/>
      </c>
      <c r="FS1194" s="7"/>
      <c r="FT1194" s="1"/>
      <c r="FU1194" s="12"/>
      <c r="FV1194" s="6" t="str">
        <f>+IFERROR(VALUE(RIGHT(Tabla31[[#This Row],[B2B]],6)),"")</f>
        <v/>
      </c>
      <c r="FW1194" s="6" t="str">
        <f>+IFERROR(VLOOKUP(FU1194,Auxiliar!$A:$C,2,0),"")</f>
        <v/>
      </c>
      <c r="FX1194" s="7" t="str">
        <f>+IFERROR(VLOOKUP(FU1194,Auxiliar!$A:$C,3,0),"")</f>
        <v/>
      </c>
      <c r="FY1194" s="1"/>
      <c r="FZ1194" s="12"/>
      <c r="GA1194" s="6" t="str">
        <f>+IFERROR(VALUE(RIGHT(Tabla32[[#This Row],[B2B]],6)),"")</f>
        <v/>
      </c>
      <c r="GB1194" s="6" t="str">
        <f>+IFERROR(VLOOKUP(FZ1194,Auxiliar!$A:$C,2,0),"")</f>
        <v/>
      </c>
      <c r="GC1194" s="7" t="str">
        <f>+IFERROR(VLOOKUP(FZ1194,Auxiliar!$A:$C,3,0),"")</f>
        <v/>
      </c>
      <c r="GD1194" s="1"/>
      <c r="GE1194" s="12"/>
      <c r="GF1194" s="6" t="str">
        <f>+IFERROR(VALUE(RIGHT(Tabla33[[#This Row],[B2B]],6)),"")</f>
        <v/>
      </c>
      <c r="GG1194" s="6" t="str">
        <f>+IFERROR(VLOOKUP(GE1194,Auxiliar!$A:$C,2,0),"")</f>
        <v/>
      </c>
      <c r="GH1194" s="7" t="str">
        <f>+IFERROR(VLOOKUP(GE1194,Auxiliar!$A:$C,3,0),"")</f>
        <v/>
      </c>
    </row>
    <row r="1195" spans="79:190" x14ac:dyDescent="0.25">
      <c r="CA1195" s="1">
        <v>11532</v>
      </c>
      <c r="CB1195" s="1" t="s">
        <v>35</v>
      </c>
      <c r="CC1195" s="6">
        <f>+IFERROR(VALUE(RIGHT(Tabla14[[#This Row],[B2B]],6)),"")</f>
        <v>11532</v>
      </c>
      <c r="CD1195" s="6" t="str">
        <f>+IFERROR(VLOOKUP(CB1195,Auxiliar!$A:$C,2,0),"")</f>
        <v>Corona 710cc</v>
      </c>
      <c r="CE1195" s="7" t="str">
        <f>+IFERROR(VLOOKUP(CB1195,Auxiliar!$A:$C,3,0),"")</f>
        <v>1b 10% | 85b 0%</v>
      </c>
      <c r="CM1195" s="1">
        <v>11566</v>
      </c>
      <c r="CN1195" s="1" t="s">
        <v>20</v>
      </c>
      <c r="CO1195" s="6">
        <v>11566</v>
      </c>
      <c r="CP1195" s="6" t="s">
        <v>20</v>
      </c>
      <c r="CQ1195" s="7" t="s">
        <v>21</v>
      </c>
      <c r="CY1195" s="1">
        <v>11566</v>
      </c>
      <c r="CZ1195" s="1" t="s">
        <v>16</v>
      </c>
      <c r="DA1195" s="6">
        <f>+IFERROR(VALUE(RIGHT(Tabla18[[#This Row],[B2B]],6)),"")</f>
        <v>11566</v>
      </c>
      <c r="DB1195" s="6" t="str">
        <f>+IFERROR(VLOOKUP(CZ1195,Auxiliar!$A:$C,2,0),"")</f>
        <v>PREMIUM</v>
      </c>
      <c r="DC1195" s="7" t="str">
        <f>+IFERROR(VLOOKUP(CZ1195,Auxiliar!$A:$C,3,0),"")</f>
        <v>0b 0% | 2b 2% | 5b 3,5% | 10b 5%</v>
      </c>
      <c r="DE1195" s="1">
        <v>11566</v>
      </c>
      <c r="DF1195" s="1" t="s">
        <v>19</v>
      </c>
      <c r="DG1195" s="6">
        <f>+IFERROR(VALUE(RIGHT(Tabla19[[#This Row],[B2B]],6)),"")</f>
        <v>11566</v>
      </c>
      <c r="DH1195" s="6" t="str">
        <f>+IFERROR(VLOOKUP(DF1195,Auxiliar!$A:$C,2,0),"")</f>
        <v>MICHELOB</v>
      </c>
      <c r="DI1195" s="7" t="str">
        <f>+IFERROR(VLOOKUP(DF1195,Auxiliar!$A:$C,3,0),"")</f>
        <v>1b 7% | 3b 22% | 8b 27%</v>
      </c>
      <c r="DK1195" s="1"/>
      <c r="DL1195" s="1"/>
      <c r="DM1195" s="6" t="str">
        <f>+IFERROR(VALUE(RIGHT(Tabla20[[#This Row],[B2B]],6)),"")</f>
        <v/>
      </c>
      <c r="DN1195" s="6" t="str">
        <f>+IFERROR(VLOOKUP(DL1195,Auxiliar!$A:$C,2,0),"")</f>
        <v/>
      </c>
      <c r="DO1195" s="7" t="str">
        <f>+IFERROR(VLOOKUP(DL1195,Auxiliar!$A:$C,3,0),"")</f>
        <v/>
      </c>
      <c r="DQ1195" s="1">
        <v>11494</v>
      </c>
      <c r="DR1195" s="12" t="s">
        <v>24</v>
      </c>
      <c r="DS1195" s="6">
        <f>+IFERROR(VALUE(RIGHT(Tabla21[[#This Row],[B2B]],6)),"")</f>
        <v>11494</v>
      </c>
      <c r="DT1195" s="6" t="str">
        <f>+IFERROR(VLOOKUP(DR1195,Auxiliar!$A:$C,2,0),"")</f>
        <v>CORONA PORRON</v>
      </c>
      <c r="DU1195" s="7" t="str">
        <f>+IFERROR(VLOOKUP(DR1195,Auxiliar!$A:$C,3,0),"")</f>
        <v>1b 5% | 20b 0%</v>
      </c>
      <c r="DW1195" s="1"/>
      <c r="DX1195" s="12"/>
      <c r="DY1195" s="6" t="str">
        <f>+IFERROR(VALUE(RIGHT(Tabla22[[#This Row],[B2B]],6)),"")</f>
        <v/>
      </c>
      <c r="DZ1195" s="6" t="str">
        <f>+IFERROR(VLOOKUP(DX1195,Auxiliar!$A:$C,2,0),"")</f>
        <v/>
      </c>
      <c r="EA1195" s="7" t="str">
        <f>+IFERROR(VLOOKUP(DX1195,Auxiliar!$A:$C,3,0),"")</f>
        <v/>
      </c>
      <c r="EC1195" s="1"/>
      <c r="ED1195" s="12"/>
      <c r="EE1195" s="6" t="str">
        <f>+IFERROR(VALUE(RIGHT(Tabla23[[#This Row],[B2B]],6)),"")</f>
        <v/>
      </c>
      <c r="EF1195" s="6" t="str">
        <f>+IFERROR(VLOOKUP(ED1195,Auxiliar!$A:$C,2,0),"")</f>
        <v/>
      </c>
      <c r="EG1195" s="7" t="str">
        <f>+IFERROR(VLOOKUP(ED1195,Auxiliar!$A:$C,3,0),"")</f>
        <v/>
      </c>
      <c r="EI1195" s="1"/>
      <c r="EJ1195" s="12"/>
      <c r="EK1195" s="6" t="str">
        <f>+IFERROR(VALUE(RIGHT(Tabla24[[#This Row],[B2B]],6)),"")</f>
        <v/>
      </c>
      <c r="EL1195" s="6" t="str">
        <f>+IFERROR(VLOOKUP(EJ1195,Auxiliar!$A:$C,2,0),"")</f>
        <v/>
      </c>
      <c r="EM1195" s="7" t="str">
        <f>+IFERROR(VLOOKUP(EJ1195,Auxiliar!$A:$C,3,0),"")</f>
        <v/>
      </c>
      <c r="EO1195" s="1"/>
      <c r="EP1195" s="12"/>
      <c r="EQ1195" s="6" t="str">
        <f>+IFERROR(VALUE(RIGHT(Tabla25[[#This Row],[B2B]],6)),"")</f>
        <v/>
      </c>
      <c r="ER1195" s="6" t="str">
        <f>+IFERROR(VLOOKUP(EP1195,Auxiliar!$A:$C,2,0),"")</f>
        <v/>
      </c>
      <c r="ES1195" s="7" t="str">
        <f>+IFERROR(VLOOKUP(EP1195,Auxiliar!$A:$C,3,0),"")</f>
        <v/>
      </c>
      <c r="EU1195" s="1"/>
      <c r="EV1195" s="12"/>
      <c r="EW1195" s="6" t="str">
        <f>+IFERROR(VALUE(RIGHT(Tabla26[[#This Row],[B2B]],6)),"")</f>
        <v/>
      </c>
      <c r="EX1195" s="6" t="str">
        <f>+IFERROR(VLOOKUP(EV1195,Auxiliar!$A:$C,2,0),"")</f>
        <v/>
      </c>
      <c r="EY1195" s="7" t="str">
        <f>+IFERROR(VLOOKUP(EV1195,Auxiliar!$A:$C,3,0),"")</f>
        <v/>
      </c>
      <c r="EZ1195" s="1"/>
      <c r="FA1195" s="12"/>
      <c r="FB1195" s="6" t="str">
        <f>+IFERROR(VALUE(RIGHT(Tabla27[[#This Row],[B2B]],6)),"")</f>
        <v/>
      </c>
      <c r="FC1195" s="6" t="str">
        <f>+IFERROR(VLOOKUP(FA1195,Auxiliar!$A:$C,2,0),"")</f>
        <v/>
      </c>
      <c r="FD1195" s="7" t="str">
        <f>+IFERROR(VLOOKUP(FA1195,Auxiliar!$A:$C,3,0),"")</f>
        <v/>
      </c>
      <c r="FE1195" s="1"/>
      <c r="FF1195" s="12"/>
      <c r="FG1195" s="6" t="str">
        <f>+IFERROR(VALUE(RIGHT(Tabla28[[#This Row],[B2B]],6)),"")</f>
        <v/>
      </c>
      <c r="FH1195" s="6" t="str">
        <f>+IFERROR(VLOOKUP(FF1195,Auxiliar!$A:$C,2,0),"")</f>
        <v/>
      </c>
      <c r="FI1195" s="7" t="str">
        <f>+IFERROR(VLOOKUP(FF1195,Auxiliar!$A:$C,3,0),"")</f>
        <v/>
      </c>
      <c r="FJ1195" s="1"/>
      <c r="FK1195" s="12"/>
      <c r="FL1195" s="6" t="str">
        <f>+IFERROR(VALUE(RIGHT(Tabla29[[#This Row],[B2B]],6)),"")</f>
        <v/>
      </c>
      <c r="FM1195" s="6" t="str">
        <f>+IFERROR(VLOOKUP(FK1195,Auxiliar!$A:$C,2,0),"")</f>
        <v/>
      </c>
      <c r="FN1195" s="7" t="str">
        <f>+IFERROR(VLOOKUP(FK1195,Auxiliar!$A:$C,3,0),"")</f>
        <v/>
      </c>
      <c r="FO1195" s="1"/>
      <c r="FP1195" s="12"/>
      <c r="FQ1195" s="6" t="str">
        <f>+IFERROR(VALUE(RIGHT(Tabla30[[#This Row],[B2B]],6)),"")</f>
        <v/>
      </c>
      <c r="FR1195" s="6" t="str">
        <f>+IFERROR(VLOOKUP(FP1195,Auxiliar!$A:$C,2,0),"")</f>
        <v/>
      </c>
      <c r="FS1195" s="7"/>
      <c r="FT1195" s="1"/>
      <c r="FU1195" s="12"/>
      <c r="FV1195" s="6" t="str">
        <f>+IFERROR(VALUE(RIGHT(Tabla31[[#This Row],[B2B]],6)),"")</f>
        <v/>
      </c>
      <c r="FW1195" s="6" t="str">
        <f>+IFERROR(VLOOKUP(FU1195,Auxiliar!$A:$C,2,0),"")</f>
        <v/>
      </c>
      <c r="FX1195" s="7" t="str">
        <f>+IFERROR(VLOOKUP(FU1195,Auxiliar!$A:$C,3,0),"")</f>
        <v/>
      </c>
      <c r="FY1195" s="1"/>
      <c r="FZ1195" s="12"/>
      <c r="GA1195" s="6" t="str">
        <f>+IFERROR(VALUE(RIGHT(Tabla32[[#This Row],[B2B]],6)),"")</f>
        <v/>
      </c>
      <c r="GB1195" s="6" t="str">
        <f>+IFERROR(VLOOKUP(FZ1195,Auxiliar!$A:$C,2,0),"")</f>
        <v/>
      </c>
      <c r="GC1195" s="7" t="str">
        <f>+IFERROR(VLOOKUP(FZ1195,Auxiliar!$A:$C,3,0),"")</f>
        <v/>
      </c>
      <c r="GD1195" s="1"/>
      <c r="GE1195" s="12"/>
      <c r="GF1195" s="6" t="str">
        <f>+IFERROR(VALUE(RIGHT(Tabla33[[#This Row],[B2B]],6)),"")</f>
        <v/>
      </c>
      <c r="GG1195" s="6" t="str">
        <f>+IFERROR(VLOOKUP(GE1195,Auxiliar!$A:$C,2,0),"")</f>
        <v/>
      </c>
      <c r="GH1195" s="7" t="str">
        <f>+IFERROR(VLOOKUP(GE1195,Auxiliar!$A:$C,3,0),"")</f>
        <v/>
      </c>
    </row>
    <row r="1196" spans="79:190" x14ac:dyDescent="0.25">
      <c r="CA1196" s="1">
        <v>11537</v>
      </c>
      <c r="CB1196" s="1" t="s">
        <v>35</v>
      </c>
      <c r="CC1196" s="6">
        <f>+IFERROR(VALUE(RIGHT(Tabla14[[#This Row],[B2B]],6)),"")</f>
        <v>11537</v>
      </c>
      <c r="CD1196" s="6" t="str">
        <f>+IFERROR(VLOOKUP(CB1196,Auxiliar!$A:$C,2,0),"")</f>
        <v>Corona 710cc</v>
      </c>
      <c r="CE1196" s="7" t="str">
        <f>+IFERROR(VLOOKUP(CB1196,Auxiliar!$A:$C,3,0),"")</f>
        <v>1b 10% | 85b 0%</v>
      </c>
      <c r="CM1196" s="1">
        <v>11578</v>
      </c>
      <c r="CN1196" s="1" t="s">
        <v>20</v>
      </c>
      <c r="CO1196" s="6">
        <v>11578</v>
      </c>
      <c r="CP1196" s="6" t="s">
        <v>20</v>
      </c>
      <c r="CQ1196" s="7" t="s">
        <v>21</v>
      </c>
      <c r="CY1196" s="1">
        <v>11578</v>
      </c>
      <c r="CZ1196" s="1" t="s">
        <v>16</v>
      </c>
      <c r="DA1196" s="6">
        <f>+IFERROR(VALUE(RIGHT(Tabla18[[#This Row],[B2B]],6)),"")</f>
        <v>11578</v>
      </c>
      <c r="DB1196" s="6" t="str">
        <f>+IFERROR(VLOOKUP(CZ1196,Auxiliar!$A:$C,2,0),"")</f>
        <v>PREMIUM</v>
      </c>
      <c r="DC1196" s="7" t="str">
        <f>+IFERROR(VLOOKUP(CZ1196,Auxiliar!$A:$C,3,0),"")</f>
        <v>0b 0% | 2b 2% | 5b 3,5% | 10b 5%</v>
      </c>
      <c r="DE1196" s="1">
        <v>11578</v>
      </c>
      <c r="DF1196" s="1" t="s">
        <v>19</v>
      </c>
      <c r="DG1196" s="6">
        <f>+IFERROR(VALUE(RIGHT(Tabla19[[#This Row],[B2B]],6)),"")</f>
        <v>11578</v>
      </c>
      <c r="DH1196" s="6" t="str">
        <f>+IFERROR(VLOOKUP(DF1196,Auxiliar!$A:$C,2,0),"")</f>
        <v>MICHELOB</v>
      </c>
      <c r="DI1196" s="7" t="str">
        <f>+IFERROR(VLOOKUP(DF1196,Auxiliar!$A:$C,3,0),"")</f>
        <v>1b 7% | 3b 22% | 8b 27%</v>
      </c>
      <c r="DK1196" s="1"/>
      <c r="DL1196" s="1"/>
      <c r="DM1196" s="6" t="str">
        <f>+IFERROR(VALUE(RIGHT(Tabla20[[#This Row],[B2B]],6)),"")</f>
        <v/>
      </c>
      <c r="DN1196" s="6" t="str">
        <f>+IFERROR(VLOOKUP(DL1196,Auxiliar!$A:$C,2,0),"")</f>
        <v/>
      </c>
      <c r="DO1196" s="7" t="str">
        <f>+IFERROR(VLOOKUP(DL1196,Auxiliar!$A:$C,3,0),"")</f>
        <v/>
      </c>
      <c r="DQ1196" s="1">
        <v>11528</v>
      </c>
      <c r="DR1196" s="12" t="s">
        <v>24</v>
      </c>
      <c r="DS1196" s="6">
        <f>+IFERROR(VALUE(RIGHT(Tabla21[[#This Row],[B2B]],6)),"")</f>
        <v>11528</v>
      </c>
      <c r="DT1196" s="6" t="str">
        <f>+IFERROR(VLOOKUP(DR1196,Auxiliar!$A:$C,2,0),"")</f>
        <v>CORONA PORRON</v>
      </c>
      <c r="DU1196" s="7" t="str">
        <f>+IFERROR(VLOOKUP(DR1196,Auxiliar!$A:$C,3,0),"")</f>
        <v>1b 5% | 20b 0%</v>
      </c>
      <c r="DW1196" s="1"/>
      <c r="DX1196" s="12"/>
      <c r="DY1196" s="6" t="str">
        <f>+IFERROR(VALUE(RIGHT(Tabla22[[#This Row],[B2B]],6)),"")</f>
        <v/>
      </c>
      <c r="DZ1196" s="6" t="str">
        <f>+IFERROR(VLOOKUP(DX1196,Auxiliar!$A:$C,2,0),"")</f>
        <v/>
      </c>
      <c r="EA1196" s="7" t="str">
        <f>+IFERROR(VLOOKUP(DX1196,Auxiliar!$A:$C,3,0),"")</f>
        <v/>
      </c>
      <c r="EC1196" s="1"/>
      <c r="ED1196" s="12"/>
      <c r="EE1196" s="6" t="str">
        <f>+IFERROR(VALUE(RIGHT(Tabla23[[#This Row],[B2B]],6)),"")</f>
        <v/>
      </c>
      <c r="EF1196" s="6" t="str">
        <f>+IFERROR(VLOOKUP(ED1196,Auxiliar!$A:$C,2,0),"")</f>
        <v/>
      </c>
      <c r="EG1196" s="7" t="str">
        <f>+IFERROR(VLOOKUP(ED1196,Auxiliar!$A:$C,3,0),"")</f>
        <v/>
      </c>
      <c r="EI1196" s="1"/>
      <c r="EJ1196" s="12"/>
      <c r="EK1196" s="6" t="str">
        <f>+IFERROR(VALUE(RIGHT(Tabla24[[#This Row],[B2B]],6)),"")</f>
        <v/>
      </c>
      <c r="EL1196" s="6" t="str">
        <f>+IFERROR(VLOOKUP(EJ1196,Auxiliar!$A:$C,2,0),"")</f>
        <v/>
      </c>
      <c r="EM1196" s="7" t="str">
        <f>+IFERROR(VLOOKUP(EJ1196,Auxiliar!$A:$C,3,0),"")</f>
        <v/>
      </c>
      <c r="EO1196" s="1"/>
      <c r="EP1196" s="12"/>
      <c r="EQ1196" s="6" t="str">
        <f>+IFERROR(VALUE(RIGHT(Tabla25[[#This Row],[B2B]],6)),"")</f>
        <v/>
      </c>
      <c r="ER1196" s="6" t="str">
        <f>+IFERROR(VLOOKUP(EP1196,Auxiliar!$A:$C,2,0),"")</f>
        <v/>
      </c>
      <c r="ES1196" s="7" t="str">
        <f>+IFERROR(VLOOKUP(EP1196,Auxiliar!$A:$C,3,0),"")</f>
        <v/>
      </c>
      <c r="EU1196" s="1"/>
      <c r="EV1196" s="12"/>
      <c r="EW1196" s="6" t="str">
        <f>+IFERROR(VALUE(RIGHT(Tabla26[[#This Row],[B2B]],6)),"")</f>
        <v/>
      </c>
      <c r="EX1196" s="6" t="str">
        <f>+IFERROR(VLOOKUP(EV1196,Auxiliar!$A:$C,2,0),"")</f>
        <v/>
      </c>
      <c r="EY1196" s="7" t="str">
        <f>+IFERROR(VLOOKUP(EV1196,Auxiliar!$A:$C,3,0),"")</f>
        <v/>
      </c>
      <c r="EZ1196" s="1"/>
      <c r="FA1196" s="12"/>
      <c r="FB1196" s="6" t="str">
        <f>+IFERROR(VALUE(RIGHT(Tabla27[[#This Row],[B2B]],6)),"")</f>
        <v/>
      </c>
      <c r="FC1196" s="6" t="str">
        <f>+IFERROR(VLOOKUP(FA1196,Auxiliar!$A:$C,2,0),"")</f>
        <v/>
      </c>
      <c r="FD1196" s="7" t="str">
        <f>+IFERROR(VLOOKUP(FA1196,Auxiliar!$A:$C,3,0),"")</f>
        <v/>
      </c>
      <c r="FE1196" s="1"/>
      <c r="FF1196" s="12"/>
      <c r="FG1196" s="6" t="str">
        <f>+IFERROR(VALUE(RIGHT(Tabla28[[#This Row],[B2B]],6)),"")</f>
        <v/>
      </c>
      <c r="FH1196" s="6" t="str">
        <f>+IFERROR(VLOOKUP(FF1196,Auxiliar!$A:$C,2,0),"")</f>
        <v/>
      </c>
      <c r="FI1196" s="7" t="str">
        <f>+IFERROR(VLOOKUP(FF1196,Auxiliar!$A:$C,3,0),"")</f>
        <v/>
      </c>
      <c r="FJ1196" s="1"/>
      <c r="FK1196" s="12"/>
      <c r="FL1196" s="6" t="str">
        <f>+IFERROR(VALUE(RIGHT(Tabla29[[#This Row],[B2B]],6)),"")</f>
        <v/>
      </c>
      <c r="FM1196" s="6" t="str">
        <f>+IFERROR(VLOOKUP(FK1196,Auxiliar!$A:$C,2,0),"")</f>
        <v/>
      </c>
      <c r="FN1196" s="7" t="str">
        <f>+IFERROR(VLOOKUP(FK1196,Auxiliar!$A:$C,3,0),"")</f>
        <v/>
      </c>
      <c r="FO1196" s="1"/>
      <c r="FP1196" s="12"/>
      <c r="FQ1196" s="6" t="str">
        <f>+IFERROR(VALUE(RIGHT(Tabla30[[#This Row],[B2B]],6)),"")</f>
        <v/>
      </c>
      <c r="FR1196" s="6" t="str">
        <f>+IFERROR(VLOOKUP(FP1196,Auxiliar!$A:$C,2,0),"")</f>
        <v/>
      </c>
      <c r="FS1196" s="7"/>
      <c r="FT1196" s="1"/>
      <c r="FU1196" s="12"/>
      <c r="FV1196" s="6" t="str">
        <f>+IFERROR(VALUE(RIGHT(Tabla31[[#This Row],[B2B]],6)),"")</f>
        <v/>
      </c>
      <c r="FW1196" s="6" t="str">
        <f>+IFERROR(VLOOKUP(FU1196,Auxiliar!$A:$C,2,0),"")</f>
        <v/>
      </c>
      <c r="FX1196" s="7" t="str">
        <f>+IFERROR(VLOOKUP(FU1196,Auxiliar!$A:$C,3,0),"")</f>
        <v/>
      </c>
      <c r="FY1196" s="1"/>
      <c r="FZ1196" s="12"/>
      <c r="GA1196" s="6" t="str">
        <f>+IFERROR(VALUE(RIGHT(Tabla32[[#This Row],[B2B]],6)),"")</f>
        <v/>
      </c>
      <c r="GB1196" s="6" t="str">
        <f>+IFERROR(VLOOKUP(FZ1196,Auxiliar!$A:$C,2,0),"")</f>
        <v/>
      </c>
      <c r="GC1196" s="7" t="str">
        <f>+IFERROR(VLOOKUP(FZ1196,Auxiliar!$A:$C,3,0),"")</f>
        <v/>
      </c>
      <c r="GD1196" s="1"/>
      <c r="GE1196" s="12"/>
      <c r="GF1196" s="6" t="str">
        <f>+IFERROR(VALUE(RIGHT(Tabla33[[#This Row],[B2B]],6)),"")</f>
        <v/>
      </c>
      <c r="GG1196" s="6" t="str">
        <f>+IFERROR(VLOOKUP(GE1196,Auxiliar!$A:$C,2,0),"")</f>
        <v/>
      </c>
      <c r="GH1196" s="7" t="str">
        <f>+IFERROR(VLOOKUP(GE1196,Auxiliar!$A:$C,3,0),"")</f>
        <v/>
      </c>
    </row>
    <row r="1197" spans="79:190" x14ac:dyDescent="0.25">
      <c r="CA1197" s="1">
        <v>11541</v>
      </c>
      <c r="CB1197" s="1" t="s">
        <v>35</v>
      </c>
      <c r="CC1197" s="6">
        <f>+IFERROR(VALUE(RIGHT(Tabla14[[#This Row],[B2B]],6)),"")</f>
        <v>11541</v>
      </c>
      <c r="CD1197" s="6" t="str">
        <f>+IFERROR(VLOOKUP(CB1197,Auxiliar!$A:$C,2,0),"")</f>
        <v>Corona 710cc</v>
      </c>
      <c r="CE1197" s="7" t="str">
        <f>+IFERROR(VLOOKUP(CB1197,Auxiliar!$A:$C,3,0),"")</f>
        <v>1b 10% | 85b 0%</v>
      </c>
      <c r="CM1197" s="1">
        <v>11582</v>
      </c>
      <c r="CN1197" s="1" t="s">
        <v>20</v>
      </c>
      <c r="CO1197" s="6">
        <v>11582</v>
      </c>
      <c r="CP1197" s="6" t="s">
        <v>20</v>
      </c>
      <c r="CQ1197" s="7" t="s">
        <v>21</v>
      </c>
      <c r="CY1197" s="1">
        <v>11582</v>
      </c>
      <c r="CZ1197" s="1" t="s">
        <v>16</v>
      </c>
      <c r="DA1197" s="6">
        <f>+IFERROR(VALUE(RIGHT(Tabla18[[#This Row],[B2B]],6)),"")</f>
        <v>11582</v>
      </c>
      <c r="DB1197" s="6" t="str">
        <f>+IFERROR(VLOOKUP(CZ1197,Auxiliar!$A:$C,2,0),"")</f>
        <v>PREMIUM</v>
      </c>
      <c r="DC1197" s="7" t="str">
        <f>+IFERROR(VLOOKUP(CZ1197,Auxiliar!$A:$C,3,0),"")</f>
        <v>0b 0% | 2b 2% | 5b 3,5% | 10b 5%</v>
      </c>
      <c r="DE1197" s="1">
        <v>11582</v>
      </c>
      <c r="DF1197" s="1" t="s">
        <v>19</v>
      </c>
      <c r="DG1197" s="6">
        <f>+IFERROR(VALUE(RIGHT(Tabla19[[#This Row],[B2B]],6)),"")</f>
        <v>11582</v>
      </c>
      <c r="DH1197" s="6" t="str">
        <f>+IFERROR(VLOOKUP(DF1197,Auxiliar!$A:$C,2,0),"")</f>
        <v>MICHELOB</v>
      </c>
      <c r="DI1197" s="7" t="str">
        <f>+IFERROR(VLOOKUP(DF1197,Auxiliar!$A:$C,3,0),"")</f>
        <v>1b 7% | 3b 22% | 8b 27%</v>
      </c>
      <c r="DK1197" s="1"/>
      <c r="DL1197" s="1"/>
      <c r="DM1197" s="6" t="str">
        <f>+IFERROR(VALUE(RIGHT(Tabla20[[#This Row],[B2B]],6)),"")</f>
        <v/>
      </c>
      <c r="DN1197" s="6" t="str">
        <f>+IFERROR(VLOOKUP(DL1197,Auxiliar!$A:$C,2,0),"")</f>
        <v/>
      </c>
      <c r="DO1197" s="7" t="str">
        <f>+IFERROR(VLOOKUP(DL1197,Auxiliar!$A:$C,3,0),"")</f>
        <v/>
      </c>
      <c r="DQ1197" s="1">
        <v>11532</v>
      </c>
      <c r="DR1197" s="12" t="s">
        <v>24</v>
      </c>
      <c r="DS1197" s="6">
        <f>+IFERROR(VALUE(RIGHT(Tabla21[[#This Row],[B2B]],6)),"")</f>
        <v>11532</v>
      </c>
      <c r="DT1197" s="6" t="str">
        <f>+IFERROR(VLOOKUP(DR1197,Auxiliar!$A:$C,2,0),"")</f>
        <v>CORONA PORRON</v>
      </c>
      <c r="DU1197" s="7" t="str">
        <f>+IFERROR(VLOOKUP(DR1197,Auxiliar!$A:$C,3,0),"")</f>
        <v>1b 5% | 20b 0%</v>
      </c>
      <c r="DW1197" s="1"/>
      <c r="DX1197" s="12"/>
      <c r="DY1197" s="6" t="str">
        <f>+IFERROR(VALUE(RIGHT(Tabla22[[#This Row],[B2B]],6)),"")</f>
        <v/>
      </c>
      <c r="DZ1197" s="6" t="str">
        <f>+IFERROR(VLOOKUP(DX1197,Auxiliar!$A:$C,2,0),"")</f>
        <v/>
      </c>
      <c r="EA1197" s="7" t="str">
        <f>+IFERROR(VLOOKUP(DX1197,Auxiliar!$A:$C,3,0),"")</f>
        <v/>
      </c>
      <c r="EC1197" s="1"/>
      <c r="ED1197" s="12"/>
      <c r="EE1197" s="6" t="str">
        <f>+IFERROR(VALUE(RIGHT(Tabla23[[#This Row],[B2B]],6)),"")</f>
        <v/>
      </c>
      <c r="EF1197" s="6" t="str">
        <f>+IFERROR(VLOOKUP(ED1197,Auxiliar!$A:$C,2,0),"")</f>
        <v/>
      </c>
      <c r="EG1197" s="7" t="str">
        <f>+IFERROR(VLOOKUP(ED1197,Auxiliar!$A:$C,3,0),"")</f>
        <v/>
      </c>
      <c r="EI1197" s="1"/>
      <c r="EJ1197" s="12"/>
      <c r="EK1197" s="6" t="str">
        <f>+IFERROR(VALUE(RIGHT(Tabla24[[#This Row],[B2B]],6)),"")</f>
        <v/>
      </c>
      <c r="EL1197" s="6" t="str">
        <f>+IFERROR(VLOOKUP(EJ1197,Auxiliar!$A:$C,2,0),"")</f>
        <v/>
      </c>
      <c r="EM1197" s="7" t="str">
        <f>+IFERROR(VLOOKUP(EJ1197,Auxiliar!$A:$C,3,0),"")</f>
        <v/>
      </c>
      <c r="EO1197" s="1"/>
      <c r="EP1197" s="12"/>
      <c r="EQ1197" s="6" t="str">
        <f>+IFERROR(VALUE(RIGHT(Tabla25[[#This Row],[B2B]],6)),"")</f>
        <v/>
      </c>
      <c r="ER1197" s="6" t="str">
        <f>+IFERROR(VLOOKUP(EP1197,Auxiliar!$A:$C,2,0),"")</f>
        <v/>
      </c>
      <c r="ES1197" s="7" t="str">
        <f>+IFERROR(VLOOKUP(EP1197,Auxiliar!$A:$C,3,0),"")</f>
        <v/>
      </c>
      <c r="EU1197" s="1"/>
      <c r="EV1197" s="12"/>
      <c r="EW1197" s="6" t="str">
        <f>+IFERROR(VALUE(RIGHT(Tabla26[[#This Row],[B2B]],6)),"")</f>
        <v/>
      </c>
      <c r="EX1197" s="6" t="str">
        <f>+IFERROR(VLOOKUP(EV1197,Auxiliar!$A:$C,2,0),"")</f>
        <v/>
      </c>
      <c r="EY1197" s="7" t="str">
        <f>+IFERROR(VLOOKUP(EV1197,Auxiliar!$A:$C,3,0),"")</f>
        <v/>
      </c>
      <c r="EZ1197" s="1"/>
      <c r="FA1197" s="12"/>
      <c r="FB1197" s="6" t="str">
        <f>+IFERROR(VALUE(RIGHT(Tabla27[[#This Row],[B2B]],6)),"")</f>
        <v/>
      </c>
      <c r="FC1197" s="6" t="str">
        <f>+IFERROR(VLOOKUP(FA1197,Auxiliar!$A:$C,2,0),"")</f>
        <v/>
      </c>
      <c r="FD1197" s="7" t="str">
        <f>+IFERROR(VLOOKUP(FA1197,Auxiliar!$A:$C,3,0),"")</f>
        <v/>
      </c>
      <c r="FE1197" s="1"/>
      <c r="FF1197" s="12"/>
      <c r="FG1197" s="6" t="str">
        <f>+IFERROR(VALUE(RIGHT(Tabla28[[#This Row],[B2B]],6)),"")</f>
        <v/>
      </c>
      <c r="FH1197" s="6" t="str">
        <f>+IFERROR(VLOOKUP(FF1197,Auxiliar!$A:$C,2,0),"")</f>
        <v/>
      </c>
      <c r="FI1197" s="7" t="str">
        <f>+IFERROR(VLOOKUP(FF1197,Auxiliar!$A:$C,3,0),"")</f>
        <v/>
      </c>
      <c r="FJ1197" s="1"/>
      <c r="FK1197" s="12"/>
      <c r="FL1197" s="6" t="str">
        <f>+IFERROR(VALUE(RIGHT(Tabla29[[#This Row],[B2B]],6)),"")</f>
        <v/>
      </c>
      <c r="FM1197" s="6" t="str">
        <f>+IFERROR(VLOOKUP(FK1197,Auxiliar!$A:$C,2,0),"")</f>
        <v/>
      </c>
      <c r="FN1197" s="7" t="str">
        <f>+IFERROR(VLOOKUP(FK1197,Auxiliar!$A:$C,3,0),"")</f>
        <v/>
      </c>
      <c r="FO1197" s="1"/>
      <c r="FP1197" s="12"/>
      <c r="FQ1197" s="6" t="str">
        <f>+IFERROR(VALUE(RIGHT(Tabla30[[#This Row],[B2B]],6)),"")</f>
        <v/>
      </c>
      <c r="FR1197" s="6" t="str">
        <f>+IFERROR(VLOOKUP(FP1197,Auxiliar!$A:$C,2,0),"")</f>
        <v/>
      </c>
      <c r="FS1197" s="7"/>
      <c r="FT1197" s="1"/>
      <c r="FU1197" s="12"/>
      <c r="FV1197" s="6" t="str">
        <f>+IFERROR(VALUE(RIGHT(Tabla31[[#This Row],[B2B]],6)),"")</f>
        <v/>
      </c>
      <c r="FW1197" s="6" t="str">
        <f>+IFERROR(VLOOKUP(FU1197,Auxiliar!$A:$C,2,0),"")</f>
        <v/>
      </c>
      <c r="FX1197" s="7" t="str">
        <f>+IFERROR(VLOOKUP(FU1197,Auxiliar!$A:$C,3,0),"")</f>
        <v/>
      </c>
      <c r="FY1197" s="1"/>
      <c r="FZ1197" s="12"/>
      <c r="GA1197" s="6" t="str">
        <f>+IFERROR(VALUE(RIGHT(Tabla32[[#This Row],[B2B]],6)),"")</f>
        <v/>
      </c>
      <c r="GB1197" s="6" t="str">
        <f>+IFERROR(VLOOKUP(FZ1197,Auxiliar!$A:$C,2,0),"")</f>
        <v/>
      </c>
      <c r="GC1197" s="7" t="str">
        <f>+IFERROR(VLOOKUP(FZ1197,Auxiliar!$A:$C,3,0),"")</f>
        <v/>
      </c>
      <c r="GD1197" s="1"/>
      <c r="GE1197" s="12"/>
      <c r="GF1197" s="6" t="str">
        <f>+IFERROR(VALUE(RIGHT(Tabla33[[#This Row],[B2B]],6)),"")</f>
        <v/>
      </c>
      <c r="GG1197" s="6" t="str">
        <f>+IFERROR(VLOOKUP(GE1197,Auxiliar!$A:$C,2,0),"")</f>
        <v/>
      </c>
      <c r="GH1197" s="7" t="str">
        <f>+IFERROR(VLOOKUP(GE1197,Auxiliar!$A:$C,3,0),"")</f>
        <v/>
      </c>
    </row>
    <row r="1198" spans="79:190" x14ac:dyDescent="0.25">
      <c r="CA1198" s="1">
        <v>11551</v>
      </c>
      <c r="CB1198" s="1" t="s">
        <v>35</v>
      </c>
      <c r="CC1198" s="6">
        <f>+IFERROR(VALUE(RIGHT(Tabla14[[#This Row],[B2B]],6)),"")</f>
        <v>11551</v>
      </c>
      <c r="CD1198" s="6" t="str">
        <f>+IFERROR(VLOOKUP(CB1198,Auxiliar!$A:$C,2,0),"")</f>
        <v>Corona 710cc</v>
      </c>
      <c r="CE1198" s="7" t="str">
        <f>+IFERROR(VLOOKUP(CB1198,Auxiliar!$A:$C,3,0),"")</f>
        <v>1b 10% | 85b 0%</v>
      </c>
      <c r="CM1198" s="1">
        <v>11583</v>
      </c>
      <c r="CN1198" s="1" t="s">
        <v>20</v>
      </c>
      <c r="CO1198" s="6">
        <v>11583</v>
      </c>
      <c r="CP1198" s="6" t="s">
        <v>20</v>
      </c>
      <c r="CQ1198" s="7" t="s">
        <v>21</v>
      </c>
      <c r="CY1198" s="1">
        <v>11583</v>
      </c>
      <c r="CZ1198" s="1" t="s">
        <v>16</v>
      </c>
      <c r="DA1198" s="6">
        <f>+IFERROR(VALUE(RIGHT(Tabla18[[#This Row],[B2B]],6)),"")</f>
        <v>11583</v>
      </c>
      <c r="DB1198" s="6" t="str">
        <f>+IFERROR(VLOOKUP(CZ1198,Auxiliar!$A:$C,2,0),"")</f>
        <v>PREMIUM</v>
      </c>
      <c r="DC1198" s="7" t="str">
        <f>+IFERROR(VLOOKUP(CZ1198,Auxiliar!$A:$C,3,0),"")</f>
        <v>0b 0% | 2b 2% | 5b 3,5% | 10b 5%</v>
      </c>
      <c r="DE1198" s="1">
        <v>11583</v>
      </c>
      <c r="DF1198" s="1" t="s">
        <v>19</v>
      </c>
      <c r="DG1198" s="6">
        <f>+IFERROR(VALUE(RIGHT(Tabla19[[#This Row],[B2B]],6)),"")</f>
        <v>11583</v>
      </c>
      <c r="DH1198" s="6" t="str">
        <f>+IFERROR(VLOOKUP(DF1198,Auxiliar!$A:$C,2,0),"")</f>
        <v>MICHELOB</v>
      </c>
      <c r="DI1198" s="7" t="str">
        <f>+IFERROR(VLOOKUP(DF1198,Auxiliar!$A:$C,3,0),"")</f>
        <v>1b 7% | 3b 22% | 8b 27%</v>
      </c>
      <c r="DK1198" s="1"/>
      <c r="DL1198" s="1"/>
      <c r="DM1198" s="6" t="str">
        <f>+IFERROR(VALUE(RIGHT(Tabla20[[#This Row],[B2B]],6)),"")</f>
        <v/>
      </c>
      <c r="DN1198" s="6" t="str">
        <f>+IFERROR(VLOOKUP(DL1198,Auxiliar!$A:$C,2,0),"")</f>
        <v/>
      </c>
      <c r="DO1198" s="7" t="str">
        <f>+IFERROR(VLOOKUP(DL1198,Auxiliar!$A:$C,3,0),"")</f>
        <v/>
      </c>
      <c r="DQ1198" s="1">
        <v>11537</v>
      </c>
      <c r="DR1198" s="12" t="s">
        <v>24</v>
      </c>
      <c r="DS1198" s="6">
        <f>+IFERROR(VALUE(RIGHT(Tabla21[[#This Row],[B2B]],6)),"")</f>
        <v>11537</v>
      </c>
      <c r="DT1198" s="6" t="str">
        <f>+IFERROR(VLOOKUP(DR1198,Auxiliar!$A:$C,2,0),"")</f>
        <v>CORONA PORRON</v>
      </c>
      <c r="DU1198" s="7" t="str">
        <f>+IFERROR(VLOOKUP(DR1198,Auxiliar!$A:$C,3,0),"")</f>
        <v>1b 5% | 20b 0%</v>
      </c>
      <c r="DW1198" s="1"/>
      <c r="DX1198" s="12"/>
      <c r="DY1198" s="6" t="str">
        <f>+IFERROR(VALUE(RIGHT(Tabla22[[#This Row],[B2B]],6)),"")</f>
        <v/>
      </c>
      <c r="DZ1198" s="6" t="str">
        <f>+IFERROR(VLOOKUP(DX1198,Auxiliar!$A:$C,2,0),"")</f>
        <v/>
      </c>
      <c r="EA1198" s="7" t="str">
        <f>+IFERROR(VLOOKUP(DX1198,Auxiliar!$A:$C,3,0),"")</f>
        <v/>
      </c>
      <c r="EC1198" s="1"/>
      <c r="ED1198" s="12"/>
      <c r="EE1198" s="6" t="str">
        <f>+IFERROR(VALUE(RIGHT(Tabla23[[#This Row],[B2B]],6)),"")</f>
        <v/>
      </c>
      <c r="EF1198" s="6" t="str">
        <f>+IFERROR(VLOOKUP(ED1198,Auxiliar!$A:$C,2,0),"")</f>
        <v/>
      </c>
      <c r="EG1198" s="7" t="str">
        <f>+IFERROR(VLOOKUP(ED1198,Auxiliar!$A:$C,3,0),"")</f>
        <v/>
      </c>
      <c r="EI1198" s="1"/>
      <c r="EJ1198" s="12"/>
      <c r="EK1198" s="6" t="str">
        <f>+IFERROR(VALUE(RIGHT(Tabla24[[#This Row],[B2B]],6)),"")</f>
        <v/>
      </c>
      <c r="EL1198" s="6" t="str">
        <f>+IFERROR(VLOOKUP(EJ1198,Auxiliar!$A:$C,2,0),"")</f>
        <v/>
      </c>
      <c r="EM1198" s="7" t="str">
        <f>+IFERROR(VLOOKUP(EJ1198,Auxiliar!$A:$C,3,0),"")</f>
        <v/>
      </c>
      <c r="EO1198" s="1"/>
      <c r="EP1198" s="12"/>
      <c r="EQ1198" s="6" t="str">
        <f>+IFERROR(VALUE(RIGHT(Tabla25[[#This Row],[B2B]],6)),"")</f>
        <v/>
      </c>
      <c r="ER1198" s="6" t="str">
        <f>+IFERROR(VLOOKUP(EP1198,Auxiliar!$A:$C,2,0),"")</f>
        <v/>
      </c>
      <c r="ES1198" s="7" t="str">
        <f>+IFERROR(VLOOKUP(EP1198,Auxiliar!$A:$C,3,0),"")</f>
        <v/>
      </c>
      <c r="EU1198" s="1"/>
      <c r="EV1198" s="12"/>
      <c r="EW1198" s="6" t="str">
        <f>+IFERROR(VALUE(RIGHT(Tabla26[[#This Row],[B2B]],6)),"")</f>
        <v/>
      </c>
      <c r="EX1198" s="6" t="str">
        <f>+IFERROR(VLOOKUP(EV1198,Auxiliar!$A:$C,2,0),"")</f>
        <v/>
      </c>
      <c r="EY1198" s="7" t="str">
        <f>+IFERROR(VLOOKUP(EV1198,Auxiliar!$A:$C,3,0),"")</f>
        <v/>
      </c>
      <c r="EZ1198" s="1"/>
      <c r="FA1198" s="12"/>
      <c r="FB1198" s="6" t="str">
        <f>+IFERROR(VALUE(RIGHT(Tabla27[[#This Row],[B2B]],6)),"")</f>
        <v/>
      </c>
      <c r="FC1198" s="6" t="str">
        <f>+IFERROR(VLOOKUP(FA1198,Auxiliar!$A:$C,2,0),"")</f>
        <v/>
      </c>
      <c r="FD1198" s="7" t="str">
        <f>+IFERROR(VLOOKUP(FA1198,Auxiliar!$A:$C,3,0),"")</f>
        <v/>
      </c>
      <c r="FE1198" s="1"/>
      <c r="FF1198" s="12"/>
      <c r="FG1198" s="6" t="str">
        <f>+IFERROR(VALUE(RIGHT(Tabla28[[#This Row],[B2B]],6)),"")</f>
        <v/>
      </c>
      <c r="FH1198" s="6" t="str">
        <f>+IFERROR(VLOOKUP(FF1198,Auxiliar!$A:$C,2,0),"")</f>
        <v/>
      </c>
      <c r="FI1198" s="7" t="str">
        <f>+IFERROR(VLOOKUP(FF1198,Auxiliar!$A:$C,3,0),"")</f>
        <v/>
      </c>
      <c r="FJ1198" s="1"/>
      <c r="FK1198" s="12"/>
      <c r="FL1198" s="6" t="str">
        <f>+IFERROR(VALUE(RIGHT(Tabla29[[#This Row],[B2B]],6)),"")</f>
        <v/>
      </c>
      <c r="FM1198" s="6" t="str">
        <f>+IFERROR(VLOOKUP(FK1198,Auxiliar!$A:$C,2,0),"")</f>
        <v/>
      </c>
      <c r="FN1198" s="7" t="str">
        <f>+IFERROR(VLOOKUP(FK1198,Auxiliar!$A:$C,3,0),"")</f>
        <v/>
      </c>
      <c r="FO1198" s="1"/>
      <c r="FP1198" s="12"/>
      <c r="FQ1198" s="6" t="str">
        <f>+IFERROR(VALUE(RIGHT(Tabla30[[#This Row],[B2B]],6)),"")</f>
        <v/>
      </c>
      <c r="FR1198" s="6" t="str">
        <f>+IFERROR(VLOOKUP(FP1198,Auxiliar!$A:$C,2,0),"")</f>
        <v/>
      </c>
      <c r="FS1198" s="7"/>
      <c r="FT1198" s="1"/>
      <c r="FU1198" s="12"/>
      <c r="FV1198" s="6" t="str">
        <f>+IFERROR(VALUE(RIGHT(Tabla31[[#This Row],[B2B]],6)),"")</f>
        <v/>
      </c>
      <c r="FW1198" s="6" t="str">
        <f>+IFERROR(VLOOKUP(FU1198,Auxiliar!$A:$C,2,0),"")</f>
        <v/>
      </c>
      <c r="FX1198" s="7" t="str">
        <f>+IFERROR(VLOOKUP(FU1198,Auxiliar!$A:$C,3,0),"")</f>
        <v/>
      </c>
      <c r="FY1198" s="1"/>
      <c r="FZ1198" s="12"/>
      <c r="GA1198" s="6" t="str">
        <f>+IFERROR(VALUE(RIGHT(Tabla32[[#This Row],[B2B]],6)),"")</f>
        <v/>
      </c>
      <c r="GB1198" s="6" t="str">
        <f>+IFERROR(VLOOKUP(FZ1198,Auxiliar!$A:$C,2,0),"")</f>
        <v/>
      </c>
      <c r="GC1198" s="7" t="str">
        <f>+IFERROR(VLOOKUP(FZ1198,Auxiliar!$A:$C,3,0),"")</f>
        <v/>
      </c>
      <c r="GD1198" s="1"/>
      <c r="GE1198" s="12"/>
      <c r="GF1198" s="6" t="str">
        <f>+IFERROR(VALUE(RIGHT(Tabla33[[#This Row],[B2B]],6)),"")</f>
        <v/>
      </c>
      <c r="GG1198" s="6" t="str">
        <f>+IFERROR(VLOOKUP(GE1198,Auxiliar!$A:$C,2,0),"")</f>
        <v/>
      </c>
      <c r="GH1198" s="7" t="str">
        <f>+IFERROR(VLOOKUP(GE1198,Auxiliar!$A:$C,3,0),"")</f>
        <v/>
      </c>
    </row>
    <row r="1199" spans="79:190" x14ac:dyDescent="0.25">
      <c r="CA1199" s="1">
        <v>11560</v>
      </c>
      <c r="CB1199" s="1" t="s">
        <v>35</v>
      </c>
      <c r="CC1199" s="6">
        <f>+IFERROR(VALUE(RIGHT(Tabla14[[#This Row],[B2B]],6)),"")</f>
        <v>11560</v>
      </c>
      <c r="CD1199" s="6" t="str">
        <f>+IFERROR(VLOOKUP(CB1199,Auxiliar!$A:$C,2,0),"")</f>
        <v>Corona 710cc</v>
      </c>
      <c r="CE1199" s="7" t="str">
        <f>+IFERROR(VLOOKUP(CB1199,Auxiliar!$A:$C,3,0),"")</f>
        <v>1b 10% | 85b 0%</v>
      </c>
      <c r="CM1199" s="1">
        <v>11591</v>
      </c>
      <c r="CN1199" s="1" t="s">
        <v>20</v>
      </c>
      <c r="CO1199" s="6">
        <v>11591</v>
      </c>
      <c r="CP1199" s="6" t="s">
        <v>20</v>
      </c>
      <c r="CQ1199" s="7" t="s">
        <v>21</v>
      </c>
      <c r="CY1199" s="1">
        <v>11591</v>
      </c>
      <c r="CZ1199" s="1" t="s">
        <v>16</v>
      </c>
      <c r="DA1199" s="6">
        <f>+IFERROR(VALUE(RIGHT(Tabla18[[#This Row],[B2B]],6)),"")</f>
        <v>11591</v>
      </c>
      <c r="DB1199" s="6" t="str">
        <f>+IFERROR(VLOOKUP(CZ1199,Auxiliar!$A:$C,2,0),"")</f>
        <v>PREMIUM</v>
      </c>
      <c r="DC1199" s="7" t="str">
        <f>+IFERROR(VLOOKUP(CZ1199,Auxiliar!$A:$C,3,0),"")</f>
        <v>0b 0% | 2b 2% | 5b 3,5% | 10b 5%</v>
      </c>
      <c r="DE1199" s="1">
        <v>11591</v>
      </c>
      <c r="DF1199" s="1" t="s">
        <v>19</v>
      </c>
      <c r="DG1199" s="6">
        <f>+IFERROR(VALUE(RIGHT(Tabla19[[#This Row],[B2B]],6)),"")</f>
        <v>11591</v>
      </c>
      <c r="DH1199" s="6" t="str">
        <f>+IFERROR(VLOOKUP(DF1199,Auxiliar!$A:$C,2,0),"")</f>
        <v>MICHELOB</v>
      </c>
      <c r="DI1199" s="7" t="str">
        <f>+IFERROR(VLOOKUP(DF1199,Auxiliar!$A:$C,3,0),"")</f>
        <v>1b 7% | 3b 22% | 8b 27%</v>
      </c>
      <c r="DK1199" s="1"/>
      <c r="DL1199" s="1"/>
      <c r="DM1199" s="6" t="str">
        <f>+IFERROR(VALUE(RIGHT(Tabla20[[#This Row],[B2B]],6)),"")</f>
        <v/>
      </c>
      <c r="DN1199" s="6" t="str">
        <f>+IFERROR(VLOOKUP(DL1199,Auxiliar!$A:$C,2,0),"")</f>
        <v/>
      </c>
      <c r="DO1199" s="7" t="str">
        <f>+IFERROR(VLOOKUP(DL1199,Auxiliar!$A:$C,3,0),"")</f>
        <v/>
      </c>
      <c r="DQ1199" s="1">
        <v>11541</v>
      </c>
      <c r="DR1199" s="12" t="s">
        <v>24</v>
      </c>
      <c r="DS1199" s="6">
        <f>+IFERROR(VALUE(RIGHT(Tabla21[[#This Row],[B2B]],6)),"")</f>
        <v>11541</v>
      </c>
      <c r="DT1199" s="6" t="str">
        <f>+IFERROR(VLOOKUP(DR1199,Auxiliar!$A:$C,2,0),"")</f>
        <v>CORONA PORRON</v>
      </c>
      <c r="DU1199" s="7" t="str">
        <f>+IFERROR(VLOOKUP(DR1199,Auxiliar!$A:$C,3,0),"")</f>
        <v>1b 5% | 20b 0%</v>
      </c>
      <c r="DW1199" s="1"/>
      <c r="DX1199" s="12"/>
      <c r="DY1199" s="6" t="str">
        <f>+IFERROR(VALUE(RIGHT(Tabla22[[#This Row],[B2B]],6)),"")</f>
        <v/>
      </c>
      <c r="DZ1199" s="6" t="str">
        <f>+IFERROR(VLOOKUP(DX1199,Auxiliar!$A:$C,2,0),"")</f>
        <v/>
      </c>
      <c r="EA1199" s="7" t="str">
        <f>+IFERROR(VLOOKUP(DX1199,Auxiliar!$A:$C,3,0),"")</f>
        <v/>
      </c>
      <c r="EC1199" s="1"/>
      <c r="ED1199" s="12"/>
      <c r="EE1199" s="6" t="str">
        <f>+IFERROR(VALUE(RIGHT(Tabla23[[#This Row],[B2B]],6)),"")</f>
        <v/>
      </c>
      <c r="EF1199" s="6" t="str">
        <f>+IFERROR(VLOOKUP(ED1199,Auxiliar!$A:$C,2,0),"")</f>
        <v/>
      </c>
      <c r="EG1199" s="7" t="str">
        <f>+IFERROR(VLOOKUP(ED1199,Auxiliar!$A:$C,3,0),"")</f>
        <v/>
      </c>
      <c r="EI1199" s="1"/>
      <c r="EJ1199" s="12"/>
      <c r="EK1199" s="6" t="str">
        <f>+IFERROR(VALUE(RIGHT(Tabla24[[#This Row],[B2B]],6)),"")</f>
        <v/>
      </c>
      <c r="EL1199" s="6" t="str">
        <f>+IFERROR(VLOOKUP(EJ1199,Auxiliar!$A:$C,2,0),"")</f>
        <v/>
      </c>
      <c r="EM1199" s="7" t="str">
        <f>+IFERROR(VLOOKUP(EJ1199,Auxiliar!$A:$C,3,0),"")</f>
        <v/>
      </c>
      <c r="EO1199" s="1"/>
      <c r="EP1199" s="12"/>
      <c r="EQ1199" s="6" t="str">
        <f>+IFERROR(VALUE(RIGHT(Tabla25[[#This Row],[B2B]],6)),"")</f>
        <v/>
      </c>
      <c r="ER1199" s="6" t="str">
        <f>+IFERROR(VLOOKUP(EP1199,Auxiliar!$A:$C,2,0),"")</f>
        <v/>
      </c>
      <c r="ES1199" s="7" t="str">
        <f>+IFERROR(VLOOKUP(EP1199,Auxiliar!$A:$C,3,0),"")</f>
        <v/>
      </c>
      <c r="EU1199" s="1"/>
      <c r="EV1199" s="12"/>
      <c r="EW1199" s="6" t="str">
        <f>+IFERROR(VALUE(RIGHT(Tabla26[[#This Row],[B2B]],6)),"")</f>
        <v/>
      </c>
      <c r="EX1199" s="6" t="str">
        <f>+IFERROR(VLOOKUP(EV1199,Auxiliar!$A:$C,2,0),"")</f>
        <v/>
      </c>
      <c r="EY1199" s="7" t="str">
        <f>+IFERROR(VLOOKUP(EV1199,Auxiliar!$A:$C,3,0),"")</f>
        <v/>
      </c>
      <c r="EZ1199" s="1"/>
      <c r="FA1199" s="12"/>
      <c r="FB1199" s="6" t="str">
        <f>+IFERROR(VALUE(RIGHT(Tabla27[[#This Row],[B2B]],6)),"")</f>
        <v/>
      </c>
      <c r="FC1199" s="6" t="str">
        <f>+IFERROR(VLOOKUP(FA1199,Auxiliar!$A:$C,2,0),"")</f>
        <v/>
      </c>
      <c r="FD1199" s="7" t="str">
        <f>+IFERROR(VLOOKUP(FA1199,Auxiliar!$A:$C,3,0),"")</f>
        <v/>
      </c>
      <c r="FE1199" s="1"/>
      <c r="FF1199" s="12"/>
      <c r="FG1199" s="6" t="str">
        <f>+IFERROR(VALUE(RIGHT(Tabla28[[#This Row],[B2B]],6)),"")</f>
        <v/>
      </c>
      <c r="FH1199" s="6" t="str">
        <f>+IFERROR(VLOOKUP(FF1199,Auxiliar!$A:$C,2,0),"")</f>
        <v/>
      </c>
      <c r="FI1199" s="7" t="str">
        <f>+IFERROR(VLOOKUP(FF1199,Auxiliar!$A:$C,3,0),"")</f>
        <v/>
      </c>
      <c r="FJ1199" s="1"/>
      <c r="FK1199" s="12"/>
      <c r="FL1199" s="6" t="str">
        <f>+IFERROR(VALUE(RIGHT(Tabla29[[#This Row],[B2B]],6)),"")</f>
        <v/>
      </c>
      <c r="FM1199" s="6" t="str">
        <f>+IFERROR(VLOOKUP(FK1199,Auxiliar!$A:$C,2,0),"")</f>
        <v/>
      </c>
      <c r="FN1199" s="7" t="str">
        <f>+IFERROR(VLOOKUP(FK1199,Auxiliar!$A:$C,3,0),"")</f>
        <v/>
      </c>
      <c r="FO1199" s="1"/>
      <c r="FP1199" s="12"/>
      <c r="FQ1199" s="6" t="str">
        <f>+IFERROR(VALUE(RIGHT(Tabla30[[#This Row],[B2B]],6)),"")</f>
        <v/>
      </c>
      <c r="FR1199" s="6" t="str">
        <f>+IFERROR(VLOOKUP(FP1199,Auxiliar!$A:$C,2,0),"")</f>
        <v/>
      </c>
      <c r="FS1199" s="7"/>
      <c r="FT1199" s="1"/>
      <c r="FU1199" s="12"/>
      <c r="FV1199" s="6" t="str">
        <f>+IFERROR(VALUE(RIGHT(Tabla31[[#This Row],[B2B]],6)),"")</f>
        <v/>
      </c>
      <c r="FW1199" s="6" t="str">
        <f>+IFERROR(VLOOKUP(FU1199,Auxiliar!$A:$C,2,0),"")</f>
        <v/>
      </c>
      <c r="FX1199" s="7" t="str">
        <f>+IFERROR(VLOOKUP(FU1199,Auxiliar!$A:$C,3,0),"")</f>
        <v/>
      </c>
      <c r="FY1199" s="1"/>
      <c r="FZ1199" s="12"/>
      <c r="GA1199" s="6" t="str">
        <f>+IFERROR(VALUE(RIGHT(Tabla32[[#This Row],[B2B]],6)),"")</f>
        <v/>
      </c>
      <c r="GB1199" s="6" t="str">
        <f>+IFERROR(VLOOKUP(FZ1199,Auxiliar!$A:$C,2,0),"")</f>
        <v/>
      </c>
      <c r="GC1199" s="7" t="str">
        <f>+IFERROR(VLOOKUP(FZ1199,Auxiliar!$A:$C,3,0),"")</f>
        <v/>
      </c>
      <c r="GD1199" s="1"/>
      <c r="GE1199" s="12"/>
      <c r="GF1199" s="6" t="str">
        <f>+IFERROR(VALUE(RIGHT(Tabla33[[#This Row],[B2B]],6)),"")</f>
        <v/>
      </c>
      <c r="GG1199" s="6" t="str">
        <f>+IFERROR(VLOOKUP(GE1199,Auxiliar!$A:$C,2,0),"")</f>
        <v/>
      </c>
      <c r="GH1199" s="7" t="str">
        <f>+IFERROR(VLOOKUP(GE1199,Auxiliar!$A:$C,3,0),"")</f>
        <v/>
      </c>
    </row>
    <row r="1200" spans="79:190" x14ac:dyDescent="0.25">
      <c r="CA1200" s="1">
        <v>11566</v>
      </c>
      <c r="CB1200" s="1" t="s">
        <v>35</v>
      </c>
      <c r="CC1200" s="6">
        <f>+IFERROR(VALUE(RIGHT(Tabla14[[#This Row],[B2B]],6)),"")</f>
        <v>11566</v>
      </c>
      <c r="CD1200" s="6" t="str">
        <f>+IFERROR(VLOOKUP(CB1200,Auxiliar!$A:$C,2,0),"")</f>
        <v>Corona 710cc</v>
      </c>
      <c r="CE1200" s="7" t="str">
        <f>+IFERROR(VLOOKUP(CB1200,Auxiliar!$A:$C,3,0),"")</f>
        <v>1b 10% | 85b 0%</v>
      </c>
      <c r="CM1200" s="1">
        <v>11592</v>
      </c>
      <c r="CN1200" s="1" t="s">
        <v>20</v>
      </c>
      <c r="CO1200" s="6">
        <v>11592</v>
      </c>
      <c r="CP1200" s="6" t="s">
        <v>20</v>
      </c>
      <c r="CQ1200" s="7" t="s">
        <v>21</v>
      </c>
      <c r="CY1200" s="1">
        <v>11592</v>
      </c>
      <c r="CZ1200" s="1" t="s">
        <v>16</v>
      </c>
      <c r="DA1200" s="6">
        <f>+IFERROR(VALUE(RIGHT(Tabla18[[#This Row],[B2B]],6)),"")</f>
        <v>11592</v>
      </c>
      <c r="DB1200" s="6" t="str">
        <f>+IFERROR(VLOOKUP(CZ1200,Auxiliar!$A:$C,2,0),"")</f>
        <v>PREMIUM</v>
      </c>
      <c r="DC1200" s="7" t="str">
        <f>+IFERROR(VLOOKUP(CZ1200,Auxiliar!$A:$C,3,0),"")</f>
        <v>0b 0% | 2b 2% | 5b 3,5% | 10b 5%</v>
      </c>
      <c r="DE1200" s="1">
        <v>11592</v>
      </c>
      <c r="DF1200" s="1" t="s">
        <v>19</v>
      </c>
      <c r="DG1200" s="6">
        <f>+IFERROR(VALUE(RIGHT(Tabla19[[#This Row],[B2B]],6)),"")</f>
        <v>11592</v>
      </c>
      <c r="DH1200" s="6" t="str">
        <f>+IFERROR(VLOOKUP(DF1200,Auxiliar!$A:$C,2,0),"")</f>
        <v>MICHELOB</v>
      </c>
      <c r="DI1200" s="7" t="str">
        <f>+IFERROR(VLOOKUP(DF1200,Auxiliar!$A:$C,3,0),"")</f>
        <v>1b 7% | 3b 22% | 8b 27%</v>
      </c>
      <c r="DK1200" s="1"/>
      <c r="DL1200" s="1"/>
      <c r="DM1200" s="6" t="str">
        <f>+IFERROR(VALUE(RIGHT(Tabla20[[#This Row],[B2B]],6)),"")</f>
        <v/>
      </c>
      <c r="DN1200" s="6" t="str">
        <f>+IFERROR(VLOOKUP(DL1200,Auxiliar!$A:$C,2,0),"")</f>
        <v/>
      </c>
      <c r="DO1200" s="7" t="str">
        <f>+IFERROR(VLOOKUP(DL1200,Auxiliar!$A:$C,3,0),"")</f>
        <v/>
      </c>
      <c r="DQ1200" s="1">
        <v>11551</v>
      </c>
      <c r="DR1200" s="12" t="s">
        <v>24</v>
      </c>
      <c r="DS1200" s="6">
        <f>+IFERROR(VALUE(RIGHT(Tabla21[[#This Row],[B2B]],6)),"")</f>
        <v>11551</v>
      </c>
      <c r="DT1200" s="6" t="str">
        <f>+IFERROR(VLOOKUP(DR1200,Auxiliar!$A:$C,2,0),"")</f>
        <v>CORONA PORRON</v>
      </c>
      <c r="DU1200" s="7" t="str">
        <f>+IFERROR(VLOOKUP(DR1200,Auxiliar!$A:$C,3,0),"")</f>
        <v>1b 5% | 20b 0%</v>
      </c>
      <c r="DW1200" s="1"/>
      <c r="DX1200" s="12"/>
      <c r="DY1200" s="6" t="str">
        <f>+IFERROR(VALUE(RIGHT(Tabla22[[#This Row],[B2B]],6)),"")</f>
        <v/>
      </c>
      <c r="DZ1200" s="6" t="str">
        <f>+IFERROR(VLOOKUP(DX1200,Auxiliar!$A:$C,2,0),"")</f>
        <v/>
      </c>
      <c r="EA1200" s="7" t="str">
        <f>+IFERROR(VLOOKUP(DX1200,Auxiliar!$A:$C,3,0),"")</f>
        <v/>
      </c>
      <c r="EC1200" s="1"/>
      <c r="ED1200" s="12"/>
      <c r="EE1200" s="6" t="str">
        <f>+IFERROR(VALUE(RIGHT(Tabla23[[#This Row],[B2B]],6)),"")</f>
        <v/>
      </c>
      <c r="EF1200" s="6" t="str">
        <f>+IFERROR(VLOOKUP(ED1200,Auxiliar!$A:$C,2,0),"")</f>
        <v/>
      </c>
      <c r="EG1200" s="7" t="str">
        <f>+IFERROR(VLOOKUP(ED1200,Auxiliar!$A:$C,3,0),"")</f>
        <v/>
      </c>
      <c r="EI1200" s="1"/>
      <c r="EJ1200" s="12"/>
      <c r="EK1200" s="6" t="str">
        <f>+IFERROR(VALUE(RIGHT(Tabla24[[#This Row],[B2B]],6)),"")</f>
        <v/>
      </c>
      <c r="EL1200" s="6" t="str">
        <f>+IFERROR(VLOOKUP(EJ1200,Auxiliar!$A:$C,2,0),"")</f>
        <v/>
      </c>
      <c r="EM1200" s="7" t="str">
        <f>+IFERROR(VLOOKUP(EJ1200,Auxiliar!$A:$C,3,0),"")</f>
        <v/>
      </c>
      <c r="EO1200" s="1"/>
      <c r="EP1200" s="12"/>
      <c r="EQ1200" s="6" t="str">
        <f>+IFERROR(VALUE(RIGHT(Tabla25[[#This Row],[B2B]],6)),"")</f>
        <v/>
      </c>
      <c r="ER1200" s="6" t="str">
        <f>+IFERROR(VLOOKUP(EP1200,Auxiliar!$A:$C,2,0),"")</f>
        <v/>
      </c>
      <c r="ES1200" s="7" t="str">
        <f>+IFERROR(VLOOKUP(EP1200,Auxiliar!$A:$C,3,0),"")</f>
        <v/>
      </c>
      <c r="EU1200" s="1"/>
      <c r="EV1200" s="12"/>
      <c r="EW1200" s="6" t="str">
        <f>+IFERROR(VALUE(RIGHT(Tabla26[[#This Row],[B2B]],6)),"")</f>
        <v/>
      </c>
      <c r="EX1200" s="6" t="str">
        <f>+IFERROR(VLOOKUP(EV1200,Auxiliar!$A:$C,2,0),"")</f>
        <v/>
      </c>
      <c r="EY1200" s="7" t="str">
        <f>+IFERROR(VLOOKUP(EV1200,Auxiliar!$A:$C,3,0),"")</f>
        <v/>
      </c>
      <c r="EZ1200" s="1"/>
      <c r="FA1200" s="12"/>
      <c r="FB1200" s="6" t="str">
        <f>+IFERROR(VALUE(RIGHT(Tabla27[[#This Row],[B2B]],6)),"")</f>
        <v/>
      </c>
      <c r="FC1200" s="6" t="str">
        <f>+IFERROR(VLOOKUP(FA1200,Auxiliar!$A:$C,2,0),"")</f>
        <v/>
      </c>
      <c r="FD1200" s="7" t="str">
        <f>+IFERROR(VLOOKUP(FA1200,Auxiliar!$A:$C,3,0),"")</f>
        <v/>
      </c>
      <c r="FE1200" s="1"/>
      <c r="FF1200" s="12"/>
      <c r="FG1200" s="6" t="str">
        <f>+IFERROR(VALUE(RIGHT(Tabla28[[#This Row],[B2B]],6)),"")</f>
        <v/>
      </c>
      <c r="FH1200" s="6" t="str">
        <f>+IFERROR(VLOOKUP(FF1200,Auxiliar!$A:$C,2,0),"")</f>
        <v/>
      </c>
      <c r="FI1200" s="7" t="str">
        <f>+IFERROR(VLOOKUP(FF1200,Auxiliar!$A:$C,3,0),"")</f>
        <v/>
      </c>
      <c r="FJ1200" s="1"/>
      <c r="FK1200" s="12"/>
      <c r="FL1200" s="6" t="str">
        <f>+IFERROR(VALUE(RIGHT(Tabla29[[#This Row],[B2B]],6)),"")</f>
        <v/>
      </c>
      <c r="FM1200" s="6" t="str">
        <f>+IFERROR(VLOOKUP(FK1200,Auxiliar!$A:$C,2,0),"")</f>
        <v/>
      </c>
      <c r="FN1200" s="7" t="str">
        <f>+IFERROR(VLOOKUP(FK1200,Auxiliar!$A:$C,3,0),"")</f>
        <v/>
      </c>
      <c r="FO1200" s="1"/>
      <c r="FP1200" s="12"/>
      <c r="FQ1200" s="6" t="str">
        <f>+IFERROR(VALUE(RIGHT(Tabla30[[#This Row],[B2B]],6)),"")</f>
        <v/>
      </c>
      <c r="FR1200" s="6" t="str">
        <f>+IFERROR(VLOOKUP(FP1200,Auxiliar!$A:$C,2,0),"")</f>
        <v/>
      </c>
      <c r="FS1200" s="7"/>
      <c r="FT1200" s="1"/>
      <c r="FU1200" s="12"/>
      <c r="FV1200" s="6" t="str">
        <f>+IFERROR(VALUE(RIGHT(Tabla31[[#This Row],[B2B]],6)),"")</f>
        <v/>
      </c>
      <c r="FW1200" s="6" t="str">
        <f>+IFERROR(VLOOKUP(FU1200,Auxiliar!$A:$C,2,0),"")</f>
        <v/>
      </c>
      <c r="FX1200" s="7" t="str">
        <f>+IFERROR(VLOOKUP(FU1200,Auxiliar!$A:$C,3,0),"")</f>
        <v/>
      </c>
      <c r="FY1200" s="1"/>
      <c r="FZ1200" s="12"/>
      <c r="GA1200" s="6" t="str">
        <f>+IFERROR(VALUE(RIGHT(Tabla32[[#This Row],[B2B]],6)),"")</f>
        <v/>
      </c>
      <c r="GB1200" s="6" t="str">
        <f>+IFERROR(VLOOKUP(FZ1200,Auxiliar!$A:$C,2,0),"")</f>
        <v/>
      </c>
      <c r="GC1200" s="7" t="str">
        <f>+IFERROR(VLOOKUP(FZ1200,Auxiliar!$A:$C,3,0),"")</f>
        <v/>
      </c>
      <c r="GD1200" s="1"/>
      <c r="GE1200" s="12"/>
      <c r="GF1200" s="6" t="str">
        <f>+IFERROR(VALUE(RIGHT(Tabla33[[#This Row],[B2B]],6)),"")</f>
        <v/>
      </c>
      <c r="GG1200" s="6" t="str">
        <f>+IFERROR(VLOOKUP(GE1200,Auxiliar!$A:$C,2,0),"")</f>
        <v/>
      </c>
      <c r="GH1200" s="7" t="str">
        <f>+IFERROR(VLOOKUP(GE1200,Auxiliar!$A:$C,3,0),"")</f>
        <v/>
      </c>
    </row>
    <row r="1201" spans="79:190" x14ac:dyDescent="0.25">
      <c r="CA1201" s="1">
        <v>11578</v>
      </c>
      <c r="CB1201" s="1" t="s">
        <v>35</v>
      </c>
      <c r="CC1201" s="6">
        <f>+IFERROR(VALUE(RIGHT(Tabla14[[#This Row],[B2B]],6)),"")</f>
        <v>11578</v>
      </c>
      <c r="CD1201" s="6" t="str">
        <f>+IFERROR(VLOOKUP(CB1201,Auxiliar!$A:$C,2,0),"")</f>
        <v>Corona 710cc</v>
      </c>
      <c r="CE1201" s="7" t="str">
        <f>+IFERROR(VLOOKUP(CB1201,Auxiliar!$A:$C,3,0),"")</f>
        <v>1b 10% | 85b 0%</v>
      </c>
      <c r="CM1201" s="1">
        <v>11595</v>
      </c>
      <c r="CN1201" s="1" t="s">
        <v>20</v>
      </c>
      <c r="CO1201" s="6">
        <v>11595</v>
      </c>
      <c r="CP1201" s="6" t="s">
        <v>20</v>
      </c>
      <c r="CQ1201" s="7" t="s">
        <v>21</v>
      </c>
      <c r="CY1201" s="1">
        <v>11595</v>
      </c>
      <c r="CZ1201" s="1" t="s">
        <v>16</v>
      </c>
      <c r="DA1201" s="6">
        <f>+IFERROR(VALUE(RIGHT(Tabla18[[#This Row],[B2B]],6)),"")</f>
        <v>11595</v>
      </c>
      <c r="DB1201" s="6" t="str">
        <f>+IFERROR(VLOOKUP(CZ1201,Auxiliar!$A:$C,2,0),"")</f>
        <v>PREMIUM</v>
      </c>
      <c r="DC1201" s="7" t="str">
        <f>+IFERROR(VLOOKUP(CZ1201,Auxiliar!$A:$C,3,0),"")</f>
        <v>0b 0% | 2b 2% | 5b 3,5% | 10b 5%</v>
      </c>
      <c r="DE1201" s="1">
        <v>11595</v>
      </c>
      <c r="DF1201" s="1" t="s">
        <v>19</v>
      </c>
      <c r="DG1201" s="6">
        <f>+IFERROR(VALUE(RIGHT(Tabla19[[#This Row],[B2B]],6)),"")</f>
        <v>11595</v>
      </c>
      <c r="DH1201" s="6" t="str">
        <f>+IFERROR(VLOOKUP(DF1201,Auxiliar!$A:$C,2,0),"")</f>
        <v>MICHELOB</v>
      </c>
      <c r="DI1201" s="7" t="str">
        <f>+IFERROR(VLOOKUP(DF1201,Auxiliar!$A:$C,3,0),"")</f>
        <v>1b 7% | 3b 22% | 8b 27%</v>
      </c>
      <c r="DK1201" s="1"/>
      <c r="DL1201" s="1"/>
      <c r="DM1201" s="6" t="str">
        <f>+IFERROR(VALUE(RIGHT(Tabla20[[#This Row],[B2B]],6)),"")</f>
        <v/>
      </c>
      <c r="DN1201" s="6" t="str">
        <f>+IFERROR(VLOOKUP(DL1201,Auxiliar!$A:$C,2,0),"")</f>
        <v/>
      </c>
      <c r="DO1201" s="7" t="str">
        <f>+IFERROR(VLOOKUP(DL1201,Auxiliar!$A:$C,3,0),"")</f>
        <v/>
      </c>
      <c r="DQ1201" s="1">
        <v>11560</v>
      </c>
      <c r="DR1201" s="12" t="s">
        <v>24</v>
      </c>
      <c r="DS1201" s="6">
        <f>+IFERROR(VALUE(RIGHT(Tabla21[[#This Row],[B2B]],6)),"")</f>
        <v>11560</v>
      </c>
      <c r="DT1201" s="6" t="str">
        <f>+IFERROR(VLOOKUP(DR1201,Auxiliar!$A:$C,2,0),"")</f>
        <v>CORONA PORRON</v>
      </c>
      <c r="DU1201" s="7" t="str">
        <f>+IFERROR(VLOOKUP(DR1201,Auxiliar!$A:$C,3,0),"")</f>
        <v>1b 5% | 20b 0%</v>
      </c>
      <c r="DW1201" s="1"/>
      <c r="DX1201" s="12"/>
      <c r="DY1201" s="6" t="str">
        <f>+IFERROR(VALUE(RIGHT(Tabla22[[#This Row],[B2B]],6)),"")</f>
        <v/>
      </c>
      <c r="DZ1201" s="6" t="str">
        <f>+IFERROR(VLOOKUP(DX1201,Auxiliar!$A:$C,2,0),"")</f>
        <v/>
      </c>
      <c r="EA1201" s="7" t="str">
        <f>+IFERROR(VLOOKUP(DX1201,Auxiliar!$A:$C,3,0),"")</f>
        <v/>
      </c>
      <c r="EC1201" s="1"/>
      <c r="ED1201" s="12"/>
      <c r="EE1201" s="6" t="str">
        <f>+IFERROR(VALUE(RIGHT(Tabla23[[#This Row],[B2B]],6)),"")</f>
        <v/>
      </c>
      <c r="EF1201" s="6" t="str">
        <f>+IFERROR(VLOOKUP(ED1201,Auxiliar!$A:$C,2,0),"")</f>
        <v/>
      </c>
      <c r="EG1201" s="7" t="str">
        <f>+IFERROR(VLOOKUP(ED1201,Auxiliar!$A:$C,3,0),"")</f>
        <v/>
      </c>
      <c r="EI1201" s="1"/>
      <c r="EJ1201" s="12"/>
      <c r="EK1201" s="6" t="str">
        <f>+IFERROR(VALUE(RIGHT(Tabla24[[#This Row],[B2B]],6)),"")</f>
        <v/>
      </c>
      <c r="EL1201" s="6" t="str">
        <f>+IFERROR(VLOOKUP(EJ1201,Auxiliar!$A:$C,2,0),"")</f>
        <v/>
      </c>
      <c r="EM1201" s="7" t="str">
        <f>+IFERROR(VLOOKUP(EJ1201,Auxiliar!$A:$C,3,0),"")</f>
        <v/>
      </c>
      <c r="EO1201" s="1"/>
      <c r="EP1201" s="12"/>
      <c r="EQ1201" s="6" t="str">
        <f>+IFERROR(VALUE(RIGHT(Tabla25[[#This Row],[B2B]],6)),"")</f>
        <v/>
      </c>
      <c r="ER1201" s="6" t="str">
        <f>+IFERROR(VLOOKUP(EP1201,Auxiliar!$A:$C,2,0),"")</f>
        <v/>
      </c>
      <c r="ES1201" s="7" t="str">
        <f>+IFERROR(VLOOKUP(EP1201,Auxiliar!$A:$C,3,0),"")</f>
        <v/>
      </c>
      <c r="EU1201" s="1"/>
      <c r="EV1201" s="12"/>
      <c r="EW1201" s="6" t="str">
        <f>+IFERROR(VALUE(RIGHT(Tabla26[[#This Row],[B2B]],6)),"")</f>
        <v/>
      </c>
      <c r="EX1201" s="6" t="str">
        <f>+IFERROR(VLOOKUP(EV1201,Auxiliar!$A:$C,2,0),"")</f>
        <v/>
      </c>
      <c r="EY1201" s="7" t="str">
        <f>+IFERROR(VLOOKUP(EV1201,Auxiliar!$A:$C,3,0),"")</f>
        <v/>
      </c>
      <c r="EZ1201" s="1"/>
      <c r="FA1201" s="12"/>
      <c r="FB1201" s="6" t="str">
        <f>+IFERROR(VALUE(RIGHT(Tabla27[[#This Row],[B2B]],6)),"")</f>
        <v/>
      </c>
      <c r="FC1201" s="6" t="str">
        <f>+IFERROR(VLOOKUP(FA1201,Auxiliar!$A:$C,2,0),"")</f>
        <v/>
      </c>
      <c r="FD1201" s="7" t="str">
        <f>+IFERROR(VLOOKUP(FA1201,Auxiliar!$A:$C,3,0),"")</f>
        <v/>
      </c>
      <c r="FE1201" s="1"/>
      <c r="FF1201" s="12"/>
      <c r="FG1201" s="6" t="str">
        <f>+IFERROR(VALUE(RIGHT(Tabla28[[#This Row],[B2B]],6)),"")</f>
        <v/>
      </c>
      <c r="FH1201" s="6" t="str">
        <f>+IFERROR(VLOOKUP(FF1201,Auxiliar!$A:$C,2,0),"")</f>
        <v/>
      </c>
      <c r="FI1201" s="7" t="str">
        <f>+IFERROR(VLOOKUP(FF1201,Auxiliar!$A:$C,3,0),"")</f>
        <v/>
      </c>
      <c r="FJ1201" s="1"/>
      <c r="FK1201" s="12"/>
      <c r="FL1201" s="6" t="str">
        <f>+IFERROR(VALUE(RIGHT(Tabla29[[#This Row],[B2B]],6)),"")</f>
        <v/>
      </c>
      <c r="FM1201" s="6" t="str">
        <f>+IFERROR(VLOOKUP(FK1201,Auxiliar!$A:$C,2,0),"")</f>
        <v/>
      </c>
      <c r="FN1201" s="7" t="str">
        <f>+IFERROR(VLOOKUP(FK1201,Auxiliar!$A:$C,3,0),"")</f>
        <v/>
      </c>
      <c r="FO1201" s="1"/>
      <c r="FP1201" s="12"/>
      <c r="FQ1201" s="6" t="str">
        <f>+IFERROR(VALUE(RIGHT(Tabla30[[#This Row],[B2B]],6)),"")</f>
        <v/>
      </c>
      <c r="FR1201" s="6" t="str">
        <f>+IFERROR(VLOOKUP(FP1201,Auxiliar!$A:$C,2,0),"")</f>
        <v/>
      </c>
      <c r="FS1201" s="7"/>
      <c r="FT1201" s="1"/>
      <c r="FU1201" s="12"/>
      <c r="FV1201" s="6" t="str">
        <f>+IFERROR(VALUE(RIGHT(Tabla31[[#This Row],[B2B]],6)),"")</f>
        <v/>
      </c>
      <c r="FW1201" s="6" t="str">
        <f>+IFERROR(VLOOKUP(FU1201,Auxiliar!$A:$C,2,0),"")</f>
        <v/>
      </c>
      <c r="FX1201" s="7" t="str">
        <f>+IFERROR(VLOOKUP(FU1201,Auxiliar!$A:$C,3,0),"")</f>
        <v/>
      </c>
      <c r="FY1201" s="1"/>
      <c r="FZ1201" s="12"/>
      <c r="GA1201" s="6" t="str">
        <f>+IFERROR(VALUE(RIGHT(Tabla32[[#This Row],[B2B]],6)),"")</f>
        <v/>
      </c>
      <c r="GB1201" s="6" t="str">
        <f>+IFERROR(VLOOKUP(FZ1201,Auxiliar!$A:$C,2,0),"")</f>
        <v/>
      </c>
      <c r="GC1201" s="7" t="str">
        <f>+IFERROR(VLOOKUP(FZ1201,Auxiliar!$A:$C,3,0),"")</f>
        <v/>
      </c>
      <c r="GD1201" s="1"/>
      <c r="GE1201" s="12"/>
      <c r="GF1201" s="6" t="str">
        <f>+IFERROR(VALUE(RIGHT(Tabla33[[#This Row],[B2B]],6)),"")</f>
        <v/>
      </c>
      <c r="GG1201" s="6" t="str">
        <f>+IFERROR(VLOOKUP(GE1201,Auxiliar!$A:$C,2,0),"")</f>
        <v/>
      </c>
      <c r="GH1201" s="7" t="str">
        <f>+IFERROR(VLOOKUP(GE1201,Auxiliar!$A:$C,3,0),"")</f>
        <v/>
      </c>
    </row>
    <row r="1202" spans="79:190" x14ac:dyDescent="0.25">
      <c r="CA1202" s="1">
        <v>11582</v>
      </c>
      <c r="CB1202" s="1" t="s">
        <v>35</v>
      </c>
      <c r="CC1202" s="6">
        <f>+IFERROR(VALUE(RIGHT(Tabla14[[#This Row],[B2B]],6)),"")</f>
        <v>11582</v>
      </c>
      <c r="CD1202" s="6" t="str">
        <f>+IFERROR(VLOOKUP(CB1202,Auxiliar!$A:$C,2,0),"")</f>
        <v>Corona 710cc</v>
      </c>
      <c r="CE1202" s="7" t="str">
        <f>+IFERROR(VLOOKUP(CB1202,Auxiliar!$A:$C,3,0),"")</f>
        <v>1b 10% | 85b 0%</v>
      </c>
      <c r="CM1202" s="1">
        <v>11596</v>
      </c>
      <c r="CN1202" s="1" t="s">
        <v>20</v>
      </c>
      <c r="CO1202" s="6">
        <v>11596</v>
      </c>
      <c r="CP1202" s="6" t="s">
        <v>20</v>
      </c>
      <c r="CQ1202" s="7" t="s">
        <v>21</v>
      </c>
      <c r="CY1202" s="1">
        <v>11596</v>
      </c>
      <c r="CZ1202" s="1" t="s">
        <v>16</v>
      </c>
      <c r="DA1202" s="6">
        <f>+IFERROR(VALUE(RIGHT(Tabla18[[#This Row],[B2B]],6)),"")</f>
        <v>11596</v>
      </c>
      <c r="DB1202" s="6" t="str">
        <f>+IFERROR(VLOOKUP(CZ1202,Auxiliar!$A:$C,2,0),"")</f>
        <v>PREMIUM</v>
      </c>
      <c r="DC1202" s="7" t="str">
        <f>+IFERROR(VLOOKUP(CZ1202,Auxiliar!$A:$C,3,0),"")</f>
        <v>0b 0% | 2b 2% | 5b 3,5% | 10b 5%</v>
      </c>
      <c r="DE1202" s="1">
        <v>11596</v>
      </c>
      <c r="DF1202" s="1" t="s">
        <v>19</v>
      </c>
      <c r="DG1202" s="6">
        <f>+IFERROR(VALUE(RIGHT(Tabla19[[#This Row],[B2B]],6)),"")</f>
        <v>11596</v>
      </c>
      <c r="DH1202" s="6" t="str">
        <f>+IFERROR(VLOOKUP(DF1202,Auxiliar!$A:$C,2,0),"")</f>
        <v>MICHELOB</v>
      </c>
      <c r="DI1202" s="7" t="str">
        <f>+IFERROR(VLOOKUP(DF1202,Auxiliar!$A:$C,3,0),"")</f>
        <v>1b 7% | 3b 22% | 8b 27%</v>
      </c>
      <c r="DK1202" s="1"/>
      <c r="DL1202" s="1"/>
      <c r="DM1202" s="6" t="str">
        <f>+IFERROR(VALUE(RIGHT(Tabla20[[#This Row],[B2B]],6)),"")</f>
        <v/>
      </c>
      <c r="DN1202" s="6" t="str">
        <f>+IFERROR(VLOOKUP(DL1202,Auxiliar!$A:$C,2,0),"")</f>
        <v/>
      </c>
      <c r="DO1202" s="7" t="str">
        <f>+IFERROR(VLOOKUP(DL1202,Auxiliar!$A:$C,3,0),"")</f>
        <v/>
      </c>
      <c r="DQ1202" s="1">
        <v>11566</v>
      </c>
      <c r="DR1202" s="12" t="s">
        <v>24</v>
      </c>
      <c r="DS1202" s="6">
        <f>+IFERROR(VALUE(RIGHT(Tabla21[[#This Row],[B2B]],6)),"")</f>
        <v>11566</v>
      </c>
      <c r="DT1202" s="6" t="str">
        <f>+IFERROR(VLOOKUP(DR1202,Auxiliar!$A:$C,2,0),"")</f>
        <v>CORONA PORRON</v>
      </c>
      <c r="DU1202" s="7" t="str">
        <f>+IFERROR(VLOOKUP(DR1202,Auxiliar!$A:$C,3,0),"")</f>
        <v>1b 5% | 20b 0%</v>
      </c>
      <c r="DW1202" s="1"/>
      <c r="DX1202" s="12"/>
      <c r="DY1202" s="6" t="str">
        <f>+IFERROR(VALUE(RIGHT(Tabla22[[#This Row],[B2B]],6)),"")</f>
        <v/>
      </c>
      <c r="DZ1202" s="6" t="str">
        <f>+IFERROR(VLOOKUP(DX1202,Auxiliar!$A:$C,2,0),"")</f>
        <v/>
      </c>
      <c r="EA1202" s="7" t="str">
        <f>+IFERROR(VLOOKUP(DX1202,Auxiliar!$A:$C,3,0),"")</f>
        <v/>
      </c>
      <c r="EC1202" s="1"/>
      <c r="ED1202" s="12"/>
      <c r="EE1202" s="6" t="str">
        <f>+IFERROR(VALUE(RIGHT(Tabla23[[#This Row],[B2B]],6)),"")</f>
        <v/>
      </c>
      <c r="EF1202" s="6" t="str">
        <f>+IFERROR(VLOOKUP(ED1202,Auxiliar!$A:$C,2,0),"")</f>
        <v/>
      </c>
      <c r="EG1202" s="7" t="str">
        <f>+IFERROR(VLOOKUP(ED1202,Auxiliar!$A:$C,3,0),"")</f>
        <v/>
      </c>
      <c r="EI1202" s="1"/>
      <c r="EJ1202" s="12"/>
      <c r="EK1202" s="6" t="str">
        <f>+IFERROR(VALUE(RIGHT(Tabla24[[#This Row],[B2B]],6)),"")</f>
        <v/>
      </c>
      <c r="EL1202" s="6" t="str">
        <f>+IFERROR(VLOOKUP(EJ1202,Auxiliar!$A:$C,2,0),"")</f>
        <v/>
      </c>
      <c r="EM1202" s="7" t="str">
        <f>+IFERROR(VLOOKUP(EJ1202,Auxiliar!$A:$C,3,0),"")</f>
        <v/>
      </c>
      <c r="EO1202" s="1"/>
      <c r="EP1202" s="12"/>
      <c r="EQ1202" s="6" t="str">
        <f>+IFERROR(VALUE(RIGHT(Tabla25[[#This Row],[B2B]],6)),"")</f>
        <v/>
      </c>
      <c r="ER1202" s="6" t="str">
        <f>+IFERROR(VLOOKUP(EP1202,Auxiliar!$A:$C,2,0),"")</f>
        <v/>
      </c>
      <c r="ES1202" s="7" t="str">
        <f>+IFERROR(VLOOKUP(EP1202,Auxiliar!$A:$C,3,0),"")</f>
        <v/>
      </c>
      <c r="EU1202" s="1"/>
      <c r="EV1202" s="12"/>
      <c r="EW1202" s="6" t="str">
        <f>+IFERROR(VALUE(RIGHT(Tabla26[[#This Row],[B2B]],6)),"")</f>
        <v/>
      </c>
      <c r="EX1202" s="6" t="str">
        <f>+IFERROR(VLOOKUP(EV1202,Auxiliar!$A:$C,2,0),"")</f>
        <v/>
      </c>
      <c r="EY1202" s="7" t="str">
        <f>+IFERROR(VLOOKUP(EV1202,Auxiliar!$A:$C,3,0),"")</f>
        <v/>
      </c>
      <c r="EZ1202" s="1"/>
      <c r="FA1202" s="12"/>
      <c r="FB1202" s="6" t="str">
        <f>+IFERROR(VALUE(RIGHT(Tabla27[[#This Row],[B2B]],6)),"")</f>
        <v/>
      </c>
      <c r="FC1202" s="6" t="str">
        <f>+IFERROR(VLOOKUP(FA1202,Auxiliar!$A:$C,2,0),"")</f>
        <v/>
      </c>
      <c r="FD1202" s="7" t="str">
        <f>+IFERROR(VLOOKUP(FA1202,Auxiliar!$A:$C,3,0),"")</f>
        <v/>
      </c>
      <c r="FE1202" s="1"/>
      <c r="FF1202" s="12"/>
      <c r="FG1202" s="6" t="str">
        <f>+IFERROR(VALUE(RIGHT(Tabla28[[#This Row],[B2B]],6)),"")</f>
        <v/>
      </c>
      <c r="FH1202" s="6" t="str">
        <f>+IFERROR(VLOOKUP(FF1202,Auxiliar!$A:$C,2,0),"")</f>
        <v/>
      </c>
      <c r="FI1202" s="7" t="str">
        <f>+IFERROR(VLOOKUP(FF1202,Auxiliar!$A:$C,3,0),"")</f>
        <v/>
      </c>
      <c r="FJ1202" s="1"/>
      <c r="FK1202" s="12"/>
      <c r="FL1202" s="6" t="str">
        <f>+IFERROR(VALUE(RIGHT(Tabla29[[#This Row],[B2B]],6)),"")</f>
        <v/>
      </c>
      <c r="FM1202" s="6" t="str">
        <f>+IFERROR(VLOOKUP(FK1202,Auxiliar!$A:$C,2,0),"")</f>
        <v/>
      </c>
      <c r="FN1202" s="7" t="str">
        <f>+IFERROR(VLOOKUP(FK1202,Auxiliar!$A:$C,3,0),"")</f>
        <v/>
      </c>
      <c r="FO1202" s="1"/>
      <c r="FP1202" s="12"/>
      <c r="FQ1202" s="6" t="str">
        <f>+IFERROR(VALUE(RIGHT(Tabla30[[#This Row],[B2B]],6)),"")</f>
        <v/>
      </c>
      <c r="FR1202" s="6" t="str">
        <f>+IFERROR(VLOOKUP(FP1202,Auxiliar!$A:$C,2,0),"")</f>
        <v/>
      </c>
      <c r="FS1202" s="7"/>
      <c r="FT1202" s="1"/>
      <c r="FU1202" s="12"/>
      <c r="FV1202" s="6" t="str">
        <f>+IFERROR(VALUE(RIGHT(Tabla31[[#This Row],[B2B]],6)),"")</f>
        <v/>
      </c>
      <c r="FW1202" s="6" t="str">
        <f>+IFERROR(VLOOKUP(FU1202,Auxiliar!$A:$C,2,0),"")</f>
        <v/>
      </c>
      <c r="FX1202" s="7" t="str">
        <f>+IFERROR(VLOOKUP(FU1202,Auxiliar!$A:$C,3,0),"")</f>
        <v/>
      </c>
      <c r="FY1202" s="1"/>
      <c r="FZ1202" s="12"/>
      <c r="GA1202" s="6" t="str">
        <f>+IFERROR(VALUE(RIGHT(Tabla32[[#This Row],[B2B]],6)),"")</f>
        <v/>
      </c>
      <c r="GB1202" s="6" t="str">
        <f>+IFERROR(VLOOKUP(FZ1202,Auxiliar!$A:$C,2,0),"")</f>
        <v/>
      </c>
      <c r="GC1202" s="7" t="str">
        <f>+IFERROR(VLOOKUP(FZ1202,Auxiliar!$A:$C,3,0),"")</f>
        <v/>
      </c>
      <c r="GD1202" s="1"/>
      <c r="GE1202" s="12"/>
      <c r="GF1202" s="6" t="str">
        <f>+IFERROR(VALUE(RIGHT(Tabla33[[#This Row],[B2B]],6)),"")</f>
        <v/>
      </c>
      <c r="GG1202" s="6" t="str">
        <f>+IFERROR(VLOOKUP(GE1202,Auxiliar!$A:$C,2,0),"")</f>
        <v/>
      </c>
      <c r="GH1202" s="7" t="str">
        <f>+IFERROR(VLOOKUP(GE1202,Auxiliar!$A:$C,3,0),"")</f>
        <v/>
      </c>
    </row>
    <row r="1203" spans="79:190" x14ac:dyDescent="0.25">
      <c r="CA1203" s="1">
        <v>11583</v>
      </c>
      <c r="CB1203" s="1" t="s">
        <v>35</v>
      </c>
      <c r="CC1203" s="6">
        <f>+IFERROR(VALUE(RIGHT(Tabla14[[#This Row],[B2B]],6)),"")</f>
        <v>11583</v>
      </c>
      <c r="CD1203" s="6" t="str">
        <f>+IFERROR(VLOOKUP(CB1203,Auxiliar!$A:$C,2,0),"")</f>
        <v>Corona 710cc</v>
      </c>
      <c r="CE1203" s="7" t="str">
        <f>+IFERROR(VLOOKUP(CB1203,Auxiliar!$A:$C,3,0),"")</f>
        <v>1b 10% | 85b 0%</v>
      </c>
      <c r="CM1203" s="1">
        <v>11598</v>
      </c>
      <c r="CN1203" s="1" t="s">
        <v>20</v>
      </c>
      <c r="CO1203" s="6">
        <v>11598</v>
      </c>
      <c r="CP1203" s="6" t="s">
        <v>20</v>
      </c>
      <c r="CQ1203" s="7" t="s">
        <v>21</v>
      </c>
      <c r="CY1203" s="1">
        <v>11598</v>
      </c>
      <c r="CZ1203" s="1" t="s">
        <v>16</v>
      </c>
      <c r="DA1203" s="6">
        <f>+IFERROR(VALUE(RIGHT(Tabla18[[#This Row],[B2B]],6)),"")</f>
        <v>11598</v>
      </c>
      <c r="DB1203" s="6" t="str">
        <f>+IFERROR(VLOOKUP(CZ1203,Auxiliar!$A:$C,2,0),"")</f>
        <v>PREMIUM</v>
      </c>
      <c r="DC1203" s="7" t="str">
        <f>+IFERROR(VLOOKUP(CZ1203,Auxiliar!$A:$C,3,0),"")</f>
        <v>0b 0% | 2b 2% | 5b 3,5% | 10b 5%</v>
      </c>
      <c r="DE1203" s="1">
        <v>11598</v>
      </c>
      <c r="DF1203" s="1" t="s">
        <v>19</v>
      </c>
      <c r="DG1203" s="6">
        <f>+IFERROR(VALUE(RIGHT(Tabla19[[#This Row],[B2B]],6)),"")</f>
        <v>11598</v>
      </c>
      <c r="DH1203" s="6" t="str">
        <f>+IFERROR(VLOOKUP(DF1203,Auxiliar!$A:$C,2,0),"")</f>
        <v>MICHELOB</v>
      </c>
      <c r="DI1203" s="7" t="str">
        <f>+IFERROR(VLOOKUP(DF1203,Auxiliar!$A:$C,3,0),"")</f>
        <v>1b 7% | 3b 22% | 8b 27%</v>
      </c>
      <c r="DK1203" s="1"/>
      <c r="DL1203" s="1"/>
      <c r="DM1203" s="6" t="str">
        <f>+IFERROR(VALUE(RIGHT(Tabla20[[#This Row],[B2B]],6)),"")</f>
        <v/>
      </c>
      <c r="DN1203" s="6" t="str">
        <f>+IFERROR(VLOOKUP(DL1203,Auxiliar!$A:$C,2,0),"")</f>
        <v/>
      </c>
      <c r="DO1203" s="7" t="str">
        <f>+IFERROR(VLOOKUP(DL1203,Auxiliar!$A:$C,3,0),"")</f>
        <v/>
      </c>
      <c r="DQ1203" s="1">
        <v>11578</v>
      </c>
      <c r="DR1203" s="12" t="s">
        <v>24</v>
      </c>
      <c r="DS1203" s="6">
        <f>+IFERROR(VALUE(RIGHT(Tabla21[[#This Row],[B2B]],6)),"")</f>
        <v>11578</v>
      </c>
      <c r="DT1203" s="6" t="str">
        <f>+IFERROR(VLOOKUP(DR1203,Auxiliar!$A:$C,2,0),"")</f>
        <v>CORONA PORRON</v>
      </c>
      <c r="DU1203" s="7" t="str">
        <f>+IFERROR(VLOOKUP(DR1203,Auxiliar!$A:$C,3,0),"")</f>
        <v>1b 5% | 20b 0%</v>
      </c>
      <c r="DW1203" s="1"/>
      <c r="DX1203" s="12"/>
      <c r="DY1203" s="6" t="str">
        <f>+IFERROR(VALUE(RIGHT(Tabla22[[#This Row],[B2B]],6)),"")</f>
        <v/>
      </c>
      <c r="DZ1203" s="6" t="str">
        <f>+IFERROR(VLOOKUP(DX1203,Auxiliar!$A:$C,2,0),"")</f>
        <v/>
      </c>
      <c r="EA1203" s="7" t="str">
        <f>+IFERROR(VLOOKUP(DX1203,Auxiliar!$A:$C,3,0),"")</f>
        <v/>
      </c>
      <c r="EC1203" s="1"/>
      <c r="ED1203" s="12"/>
      <c r="EE1203" s="6" t="str">
        <f>+IFERROR(VALUE(RIGHT(Tabla23[[#This Row],[B2B]],6)),"")</f>
        <v/>
      </c>
      <c r="EF1203" s="6" t="str">
        <f>+IFERROR(VLOOKUP(ED1203,Auxiliar!$A:$C,2,0),"")</f>
        <v/>
      </c>
      <c r="EG1203" s="7" t="str">
        <f>+IFERROR(VLOOKUP(ED1203,Auxiliar!$A:$C,3,0),"")</f>
        <v/>
      </c>
      <c r="EI1203" s="1"/>
      <c r="EJ1203" s="12"/>
      <c r="EK1203" s="6" t="str">
        <f>+IFERROR(VALUE(RIGHT(Tabla24[[#This Row],[B2B]],6)),"")</f>
        <v/>
      </c>
      <c r="EL1203" s="6" t="str">
        <f>+IFERROR(VLOOKUP(EJ1203,Auxiliar!$A:$C,2,0),"")</f>
        <v/>
      </c>
      <c r="EM1203" s="7" t="str">
        <f>+IFERROR(VLOOKUP(EJ1203,Auxiliar!$A:$C,3,0),"")</f>
        <v/>
      </c>
      <c r="EO1203" s="1"/>
      <c r="EP1203" s="12"/>
      <c r="EQ1203" s="6" t="str">
        <f>+IFERROR(VALUE(RIGHT(Tabla25[[#This Row],[B2B]],6)),"")</f>
        <v/>
      </c>
      <c r="ER1203" s="6" t="str">
        <f>+IFERROR(VLOOKUP(EP1203,Auxiliar!$A:$C,2,0),"")</f>
        <v/>
      </c>
      <c r="ES1203" s="7" t="str">
        <f>+IFERROR(VLOOKUP(EP1203,Auxiliar!$A:$C,3,0),"")</f>
        <v/>
      </c>
      <c r="EU1203" s="1"/>
      <c r="EV1203" s="12"/>
      <c r="EW1203" s="6" t="str">
        <f>+IFERROR(VALUE(RIGHT(Tabla26[[#This Row],[B2B]],6)),"")</f>
        <v/>
      </c>
      <c r="EX1203" s="6" t="str">
        <f>+IFERROR(VLOOKUP(EV1203,Auxiliar!$A:$C,2,0),"")</f>
        <v/>
      </c>
      <c r="EY1203" s="7" t="str">
        <f>+IFERROR(VLOOKUP(EV1203,Auxiliar!$A:$C,3,0),"")</f>
        <v/>
      </c>
      <c r="EZ1203" s="1"/>
      <c r="FA1203" s="12"/>
      <c r="FB1203" s="6" t="str">
        <f>+IFERROR(VALUE(RIGHT(Tabla27[[#This Row],[B2B]],6)),"")</f>
        <v/>
      </c>
      <c r="FC1203" s="6" t="str">
        <f>+IFERROR(VLOOKUP(FA1203,Auxiliar!$A:$C,2,0),"")</f>
        <v/>
      </c>
      <c r="FD1203" s="7" t="str">
        <f>+IFERROR(VLOOKUP(FA1203,Auxiliar!$A:$C,3,0),"")</f>
        <v/>
      </c>
      <c r="FE1203" s="1"/>
      <c r="FF1203" s="12"/>
      <c r="FG1203" s="6" t="str">
        <f>+IFERROR(VALUE(RIGHT(Tabla28[[#This Row],[B2B]],6)),"")</f>
        <v/>
      </c>
      <c r="FH1203" s="6" t="str">
        <f>+IFERROR(VLOOKUP(FF1203,Auxiliar!$A:$C,2,0),"")</f>
        <v/>
      </c>
      <c r="FI1203" s="7" t="str">
        <f>+IFERROR(VLOOKUP(FF1203,Auxiliar!$A:$C,3,0),"")</f>
        <v/>
      </c>
      <c r="FJ1203" s="1"/>
      <c r="FK1203" s="12"/>
      <c r="FL1203" s="6" t="str">
        <f>+IFERROR(VALUE(RIGHT(Tabla29[[#This Row],[B2B]],6)),"")</f>
        <v/>
      </c>
      <c r="FM1203" s="6" t="str">
        <f>+IFERROR(VLOOKUP(FK1203,Auxiliar!$A:$C,2,0),"")</f>
        <v/>
      </c>
      <c r="FN1203" s="7" t="str">
        <f>+IFERROR(VLOOKUP(FK1203,Auxiliar!$A:$C,3,0),"")</f>
        <v/>
      </c>
      <c r="FO1203" s="1"/>
      <c r="FP1203" s="12"/>
      <c r="FQ1203" s="6" t="str">
        <f>+IFERROR(VALUE(RIGHT(Tabla30[[#This Row],[B2B]],6)),"")</f>
        <v/>
      </c>
      <c r="FR1203" s="6" t="str">
        <f>+IFERROR(VLOOKUP(FP1203,Auxiliar!$A:$C,2,0),"")</f>
        <v/>
      </c>
      <c r="FS1203" s="7"/>
      <c r="FT1203" s="1"/>
      <c r="FU1203" s="12"/>
      <c r="FV1203" s="6" t="str">
        <f>+IFERROR(VALUE(RIGHT(Tabla31[[#This Row],[B2B]],6)),"")</f>
        <v/>
      </c>
      <c r="FW1203" s="6" t="str">
        <f>+IFERROR(VLOOKUP(FU1203,Auxiliar!$A:$C,2,0),"")</f>
        <v/>
      </c>
      <c r="FX1203" s="7" t="str">
        <f>+IFERROR(VLOOKUP(FU1203,Auxiliar!$A:$C,3,0),"")</f>
        <v/>
      </c>
      <c r="FY1203" s="1"/>
      <c r="FZ1203" s="12"/>
      <c r="GA1203" s="6" t="str">
        <f>+IFERROR(VALUE(RIGHT(Tabla32[[#This Row],[B2B]],6)),"")</f>
        <v/>
      </c>
      <c r="GB1203" s="6" t="str">
        <f>+IFERROR(VLOOKUP(FZ1203,Auxiliar!$A:$C,2,0),"")</f>
        <v/>
      </c>
      <c r="GC1203" s="7" t="str">
        <f>+IFERROR(VLOOKUP(FZ1203,Auxiliar!$A:$C,3,0),"")</f>
        <v/>
      </c>
      <c r="GD1203" s="1"/>
      <c r="GE1203" s="12"/>
      <c r="GF1203" s="6" t="str">
        <f>+IFERROR(VALUE(RIGHT(Tabla33[[#This Row],[B2B]],6)),"")</f>
        <v/>
      </c>
      <c r="GG1203" s="6" t="str">
        <f>+IFERROR(VLOOKUP(GE1203,Auxiliar!$A:$C,2,0),"")</f>
        <v/>
      </c>
      <c r="GH1203" s="7" t="str">
        <f>+IFERROR(VLOOKUP(GE1203,Auxiliar!$A:$C,3,0),"")</f>
        <v/>
      </c>
    </row>
    <row r="1204" spans="79:190" x14ac:dyDescent="0.25">
      <c r="CA1204" s="1">
        <v>11591</v>
      </c>
      <c r="CB1204" s="1" t="s">
        <v>35</v>
      </c>
      <c r="CC1204" s="6">
        <f>+IFERROR(VALUE(RIGHT(Tabla14[[#This Row],[B2B]],6)),"")</f>
        <v>11591</v>
      </c>
      <c r="CD1204" s="6" t="str">
        <f>+IFERROR(VLOOKUP(CB1204,Auxiliar!$A:$C,2,0),"")</f>
        <v>Corona 710cc</v>
      </c>
      <c r="CE1204" s="7" t="str">
        <f>+IFERROR(VLOOKUP(CB1204,Auxiliar!$A:$C,3,0),"")</f>
        <v>1b 10% | 85b 0%</v>
      </c>
      <c r="CM1204" s="1">
        <v>11599</v>
      </c>
      <c r="CN1204" s="1" t="s">
        <v>20</v>
      </c>
      <c r="CO1204" s="6">
        <v>11599</v>
      </c>
      <c r="CP1204" s="6" t="s">
        <v>20</v>
      </c>
      <c r="CQ1204" s="7" t="s">
        <v>21</v>
      </c>
      <c r="CY1204" s="1">
        <v>11599</v>
      </c>
      <c r="CZ1204" s="1" t="s">
        <v>16</v>
      </c>
      <c r="DA1204" s="6">
        <f>+IFERROR(VALUE(RIGHT(Tabla18[[#This Row],[B2B]],6)),"")</f>
        <v>11599</v>
      </c>
      <c r="DB1204" s="6" t="str">
        <f>+IFERROR(VLOOKUP(CZ1204,Auxiliar!$A:$C,2,0),"")</f>
        <v>PREMIUM</v>
      </c>
      <c r="DC1204" s="7" t="str">
        <f>+IFERROR(VLOOKUP(CZ1204,Auxiliar!$A:$C,3,0),"")</f>
        <v>0b 0% | 2b 2% | 5b 3,5% | 10b 5%</v>
      </c>
      <c r="DE1204" s="1">
        <v>11599</v>
      </c>
      <c r="DF1204" s="1" t="s">
        <v>19</v>
      </c>
      <c r="DG1204" s="6">
        <f>+IFERROR(VALUE(RIGHT(Tabla19[[#This Row],[B2B]],6)),"")</f>
        <v>11599</v>
      </c>
      <c r="DH1204" s="6" t="str">
        <f>+IFERROR(VLOOKUP(DF1204,Auxiliar!$A:$C,2,0),"")</f>
        <v>MICHELOB</v>
      </c>
      <c r="DI1204" s="7" t="str">
        <f>+IFERROR(VLOOKUP(DF1204,Auxiliar!$A:$C,3,0),"")</f>
        <v>1b 7% | 3b 22% | 8b 27%</v>
      </c>
      <c r="DK1204" s="1"/>
      <c r="DL1204" s="1"/>
      <c r="DM1204" s="6" t="str">
        <f>+IFERROR(VALUE(RIGHT(Tabla20[[#This Row],[B2B]],6)),"")</f>
        <v/>
      </c>
      <c r="DN1204" s="6" t="str">
        <f>+IFERROR(VLOOKUP(DL1204,Auxiliar!$A:$C,2,0),"")</f>
        <v/>
      </c>
      <c r="DO1204" s="7" t="str">
        <f>+IFERROR(VLOOKUP(DL1204,Auxiliar!$A:$C,3,0),"")</f>
        <v/>
      </c>
      <c r="DQ1204" s="1">
        <v>11582</v>
      </c>
      <c r="DR1204" s="12" t="s">
        <v>24</v>
      </c>
      <c r="DS1204" s="6">
        <f>+IFERROR(VALUE(RIGHT(Tabla21[[#This Row],[B2B]],6)),"")</f>
        <v>11582</v>
      </c>
      <c r="DT1204" s="6" t="str">
        <f>+IFERROR(VLOOKUP(DR1204,Auxiliar!$A:$C,2,0),"")</f>
        <v>CORONA PORRON</v>
      </c>
      <c r="DU1204" s="7" t="str">
        <f>+IFERROR(VLOOKUP(DR1204,Auxiliar!$A:$C,3,0),"")</f>
        <v>1b 5% | 20b 0%</v>
      </c>
      <c r="DW1204" s="1"/>
      <c r="DX1204" s="12"/>
      <c r="DY1204" s="6" t="str">
        <f>+IFERROR(VALUE(RIGHT(Tabla22[[#This Row],[B2B]],6)),"")</f>
        <v/>
      </c>
      <c r="DZ1204" s="6" t="str">
        <f>+IFERROR(VLOOKUP(DX1204,Auxiliar!$A:$C,2,0),"")</f>
        <v/>
      </c>
      <c r="EA1204" s="7" t="str">
        <f>+IFERROR(VLOOKUP(DX1204,Auxiliar!$A:$C,3,0),"")</f>
        <v/>
      </c>
      <c r="EC1204" s="1"/>
      <c r="ED1204" s="12"/>
      <c r="EE1204" s="6" t="str">
        <f>+IFERROR(VALUE(RIGHT(Tabla23[[#This Row],[B2B]],6)),"")</f>
        <v/>
      </c>
      <c r="EF1204" s="6" t="str">
        <f>+IFERROR(VLOOKUP(ED1204,Auxiliar!$A:$C,2,0),"")</f>
        <v/>
      </c>
      <c r="EG1204" s="7" t="str">
        <f>+IFERROR(VLOOKUP(ED1204,Auxiliar!$A:$C,3,0),"")</f>
        <v/>
      </c>
      <c r="EI1204" s="1"/>
      <c r="EJ1204" s="12"/>
      <c r="EK1204" s="6" t="str">
        <f>+IFERROR(VALUE(RIGHT(Tabla24[[#This Row],[B2B]],6)),"")</f>
        <v/>
      </c>
      <c r="EL1204" s="6" t="str">
        <f>+IFERROR(VLOOKUP(EJ1204,Auxiliar!$A:$C,2,0),"")</f>
        <v/>
      </c>
      <c r="EM1204" s="7" t="str">
        <f>+IFERROR(VLOOKUP(EJ1204,Auxiliar!$A:$C,3,0),"")</f>
        <v/>
      </c>
      <c r="EO1204" s="1"/>
      <c r="EP1204" s="12"/>
      <c r="EQ1204" s="6" t="str">
        <f>+IFERROR(VALUE(RIGHT(Tabla25[[#This Row],[B2B]],6)),"")</f>
        <v/>
      </c>
      <c r="ER1204" s="6" t="str">
        <f>+IFERROR(VLOOKUP(EP1204,Auxiliar!$A:$C,2,0),"")</f>
        <v/>
      </c>
      <c r="ES1204" s="7" t="str">
        <f>+IFERROR(VLOOKUP(EP1204,Auxiliar!$A:$C,3,0),"")</f>
        <v/>
      </c>
      <c r="EU1204" s="1"/>
      <c r="EV1204" s="12"/>
      <c r="EW1204" s="6" t="str">
        <f>+IFERROR(VALUE(RIGHT(Tabla26[[#This Row],[B2B]],6)),"")</f>
        <v/>
      </c>
      <c r="EX1204" s="6" t="str">
        <f>+IFERROR(VLOOKUP(EV1204,Auxiliar!$A:$C,2,0),"")</f>
        <v/>
      </c>
      <c r="EY1204" s="7" t="str">
        <f>+IFERROR(VLOOKUP(EV1204,Auxiliar!$A:$C,3,0),"")</f>
        <v/>
      </c>
      <c r="EZ1204" s="1"/>
      <c r="FA1204" s="12"/>
      <c r="FB1204" s="6" t="str">
        <f>+IFERROR(VALUE(RIGHT(Tabla27[[#This Row],[B2B]],6)),"")</f>
        <v/>
      </c>
      <c r="FC1204" s="6" t="str">
        <f>+IFERROR(VLOOKUP(FA1204,Auxiliar!$A:$C,2,0),"")</f>
        <v/>
      </c>
      <c r="FD1204" s="7" t="str">
        <f>+IFERROR(VLOOKUP(FA1204,Auxiliar!$A:$C,3,0),"")</f>
        <v/>
      </c>
      <c r="FE1204" s="1"/>
      <c r="FF1204" s="12"/>
      <c r="FG1204" s="6" t="str">
        <f>+IFERROR(VALUE(RIGHT(Tabla28[[#This Row],[B2B]],6)),"")</f>
        <v/>
      </c>
      <c r="FH1204" s="6" t="str">
        <f>+IFERROR(VLOOKUP(FF1204,Auxiliar!$A:$C,2,0),"")</f>
        <v/>
      </c>
      <c r="FI1204" s="7" t="str">
        <f>+IFERROR(VLOOKUP(FF1204,Auxiliar!$A:$C,3,0),"")</f>
        <v/>
      </c>
      <c r="FJ1204" s="1"/>
      <c r="FK1204" s="12"/>
      <c r="FL1204" s="6" t="str">
        <f>+IFERROR(VALUE(RIGHT(Tabla29[[#This Row],[B2B]],6)),"")</f>
        <v/>
      </c>
      <c r="FM1204" s="6" t="str">
        <f>+IFERROR(VLOOKUP(FK1204,Auxiliar!$A:$C,2,0),"")</f>
        <v/>
      </c>
      <c r="FN1204" s="7" t="str">
        <f>+IFERROR(VLOOKUP(FK1204,Auxiliar!$A:$C,3,0),"")</f>
        <v/>
      </c>
      <c r="FO1204" s="1"/>
      <c r="FP1204" s="12"/>
      <c r="FQ1204" s="6" t="str">
        <f>+IFERROR(VALUE(RIGHT(Tabla30[[#This Row],[B2B]],6)),"")</f>
        <v/>
      </c>
      <c r="FR1204" s="6" t="str">
        <f>+IFERROR(VLOOKUP(FP1204,Auxiliar!$A:$C,2,0),"")</f>
        <v/>
      </c>
      <c r="FS1204" s="7"/>
      <c r="FT1204" s="1"/>
      <c r="FU1204" s="12"/>
      <c r="FV1204" s="6" t="str">
        <f>+IFERROR(VALUE(RIGHT(Tabla31[[#This Row],[B2B]],6)),"")</f>
        <v/>
      </c>
      <c r="FW1204" s="6" t="str">
        <f>+IFERROR(VLOOKUP(FU1204,Auxiliar!$A:$C,2,0),"")</f>
        <v/>
      </c>
      <c r="FX1204" s="7" t="str">
        <f>+IFERROR(VLOOKUP(FU1204,Auxiliar!$A:$C,3,0),"")</f>
        <v/>
      </c>
      <c r="FY1204" s="1"/>
      <c r="FZ1204" s="12"/>
      <c r="GA1204" s="6" t="str">
        <f>+IFERROR(VALUE(RIGHT(Tabla32[[#This Row],[B2B]],6)),"")</f>
        <v/>
      </c>
      <c r="GB1204" s="6" t="str">
        <f>+IFERROR(VLOOKUP(FZ1204,Auxiliar!$A:$C,2,0),"")</f>
        <v/>
      </c>
      <c r="GC1204" s="7" t="str">
        <f>+IFERROR(VLOOKUP(FZ1204,Auxiliar!$A:$C,3,0),"")</f>
        <v/>
      </c>
      <c r="GD1204" s="1"/>
      <c r="GE1204" s="12"/>
      <c r="GF1204" s="6" t="str">
        <f>+IFERROR(VALUE(RIGHT(Tabla33[[#This Row],[B2B]],6)),"")</f>
        <v/>
      </c>
      <c r="GG1204" s="6" t="str">
        <f>+IFERROR(VLOOKUP(GE1204,Auxiliar!$A:$C,2,0),"")</f>
        <v/>
      </c>
      <c r="GH1204" s="7" t="str">
        <f>+IFERROR(VLOOKUP(GE1204,Auxiliar!$A:$C,3,0),"")</f>
        <v/>
      </c>
    </row>
    <row r="1205" spans="79:190" x14ac:dyDescent="0.25">
      <c r="CA1205" s="1">
        <v>11592</v>
      </c>
      <c r="CB1205" s="1" t="s">
        <v>35</v>
      </c>
      <c r="CC1205" s="6">
        <f>+IFERROR(VALUE(RIGHT(Tabla14[[#This Row],[B2B]],6)),"")</f>
        <v>11592</v>
      </c>
      <c r="CD1205" s="6" t="str">
        <f>+IFERROR(VLOOKUP(CB1205,Auxiliar!$A:$C,2,0),"")</f>
        <v>Corona 710cc</v>
      </c>
      <c r="CE1205" s="7" t="str">
        <f>+IFERROR(VLOOKUP(CB1205,Auxiliar!$A:$C,3,0),"")</f>
        <v>1b 10% | 85b 0%</v>
      </c>
      <c r="CM1205" s="1">
        <v>11602</v>
      </c>
      <c r="CN1205" s="1" t="s">
        <v>20</v>
      </c>
      <c r="CO1205" s="6">
        <v>11602</v>
      </c>
      <c r="CP1205" s="6" t="s">
        <v>20</v>
      </c>
      <c r="CQ1205" s="7" t="s">
        <v>21</v>
      </c>
      <c r="CY1205" s="1">
        <v>11602</v>
      </c>
      <c r="CZ1205" s="1" t="s">
        <v>16</v>
      </c>
      <c r="DA1205" s="6">
        <f>+IFERROR(VALUE(RIGHT(Tabla18[[#This Row],[B2B]],6)),"")</f>
        <v>11602</v>
      </c>
      <c r="DB1205" s="6" t="str">
        <f>+IFERROR(VLOOKUP(CZ1205,Auxiliar!$A:$C,2,0),"")</f>
        <v>PREMIUM</v>
      </c>
      <c r="DC1205" s="7" t="str">
        <f>+IFERROR(VLOOKUP(CZ1205,Auxiliar!$A:$C,3,0),"")</f>
        <v>0b 0% | 2b 2% | 5b 3,5% | 10b 5%</v>
      </c>
      <c r="DE1205" s="1">
        <v>11602</v>
      </c>
      <c r="DF1205" s="1" t="s">
        <v>19</v>
      </c>
      <c r="DG1205" s="6">
        <f>+IFERROR(VALUE(RIGHT(Tabla19[[#This Row],[B2B]],6)),"")</f>
        <v>11602</v>
      </c>
      <c r="DH1205" s="6" t="str">
        <f>+IFERROR(VLOOKUP(DF1205,Auxiliar!$A:$C,2,0),"")</f>
        <v>MICHELOB</v>
      </c>
      <c r="DI1205" s="7" t="str">
        <f>+IFERROR(VLOOKUP(DF1205,Auxiliar!$A:$C,3,0),"")</f>
        <v>1b 7% | 3b 22% | 8b 27%</v>
      </c>
      <c r="DK1205" s="1"/>
      <c r="DL1205" s="1"/>
      <c r="DM1205" s="6" t="str">
        <f>+IFERROR(VALUE(RIGHT(Tabla20[[#This Row],[B2B]],6)),"")</f>
        <v/>
      </c>
      <c r="DN1205" s="6" t="str">
        <f>+IFERROR(VLOOKUP(DL1205,Auxiliar!$A:$C,2,0),"")</f>
        <v/>
      </c>
      <c r="DO1205" s="7" t="str">
        <f>+IFERROR(VLOOKUP(DL1205,Auxiliar!$A:$C,3,0),"")</f>
        <v/>
      </c>
      <c r="DQ1205" s="1">
        <v>11583</v>
      </c>
      <c r="DR1205" s="12" t="s">
        <v>24</v>
      </c>
      <c r="DS1205" s="6">
        <f>+IFERROR(VALUE(RIGHT(Tabla21[[#This Row],[B2B]],6)),"")</f>
        <v>11583</v>
      </c>
      <c r="DT1205" s="6" t="str">
        <f>+IFERROR(VLOOKUP(DR1205,Auxiliar!$A:$C,2,0),"")</f>
        <v>CORONA PORRON</v>
      </c>
      <c r="DU1205" s="7" t="str">
        <f>+IFERROR(VLOOKUP(DR1205,Auxiliar!$A:$C,3,0),"")</f>
        <v>1b 5% | 20b 0%</v>
      </c>
      <c r="DW1205" s="1"/>
      <c r="DX1205" s="12"/>
      <c r="DY1205" s="6" t="str">
        <f>+IFERROR(VALUE(RIGHT(Tabla22[[#This Row],[B2B]],6)),"")</f>
        <v/>
      </c>
      <c r="DZ1205" s="6" t="str">
        <f>+IFERROR(VLOOKUP(DX1205,Auxiliar!$A:$C,2,0),"")</f>
        <v/>
      </c>
      <c r="EA1205" s="7" t="str">
        <f>+IFERROR(VLOOKUP(DX1205,Auxiliar!$A:$C,3,0),"")</f>
        <v/>
      </c>
      <c r="EC1205" s="1"/>
      <c r="ED1205" s="12"/>
      <c r="EE1205" s="6" t="str">
        <f>+IFERROR(VALUE(RIGHT(Tabla23[[#This Row],[B2B]],6)),"")</f>
        <v/>
      </c>
      <c r="EF1205" s="6" t="str">
        <f>+IFERROR(VLOOKUP(ED1205,Auxiliar!$A:$C,2,0),"")</f>
        <v/>
      </c>
      <c r="EG1205" s="7" t="str">
        <f>+IFERROR(VLOOKUP(ED1205,Auxiliar!$A:$C,3,0),"")</f>
        <v/>
      </c>
      <c r="EI1205" s="1"/>
      <c r="EJ1205" s="12"/>
      <c r="EK1205" s="6" t="str">
        <f>+IFERROR(VALUE(RIGHT(Tabla24[[#This Row],[B2B]],6)),"")</f>
        <v/>
      </c>
      <c r="EL1205" s="6" t="str">
        <f>+IFERROR(VLOOKUP(EJ1205,Auxiliar!$A:$C,2,0),"")</f>
        <v/>
      </c>
      <c r="EM1205" s="7" t="str">
        <f>+IFERROR(VLOOKUP(EJ1205,Auxiliar!$A:$C,3,0),"")</f>
        <v/>
      </c>
      <c r="EO1205" s="1"/>
      <c r="EP1205" s="12"/>
      <c r="EQ1205" s="6" t="str">
        <f>+IFERROR(VALUE(RIGHT(Tabla25[[#This Row],[B2B]],6)),"")</f>
        <v/>
      </c>
      <c r="ER1205" s="6" t="str">
        <f>+IFERROR(VLOOKUP(EP1205,Auxiliar!$A:$C,2,0),"")</f>
        <v/>
      </c>
      <c r="ES1205" s="7" t="str">
        <f>+IFERROR(VLOOKUP(EP1205,Auxiliar!$A:$C,3,0),"")</f>
        <v/>
      </c>
      <c r="EU1205" s="1"/>
      <c r="EV1205" s="12"/>
      <c r="EW1205" s="6" t="str">
        <f>+IFERROR(VALUE(RIGHT(Tabla26[[#This Row],[B2B]],6)),"")</f>
        <v/>
      </c>
      <c r="EX1205" s="6" t="str">
        <f>+IFERROR(VLOOKUP(EV1205,Auxiliar!$A:$C,2,0),"")</f>
        <v/>
      </c>
      <c r="EY1205" s="7" t="str">
        <f>+IFERROR(VLOOKUP(EV1205,Auxiliar!$A:$C,3,0),"")</f>
        <v/>
      </c>
      <c r="EZ1205" s="1"/>
      <c r="FA1205" s="12"/>
      <c r="FB1205" s="6" t="str">
        <f>+IFERROR(VALUE(RIGHT(Tabla27[[#This Row],[B2B]],6)),"")</f>
        <v/>
      </c>
      <c r="FC1205" s="6" t="str">
        <f>+IFERROR(VLOOKUP(FA1205,Auxiliar!$A:$C,2,0),"")</f>
        <v/>
      </c>
      <c r="FD1205" s="7" t="str">
        <f>+IFERROR(VLOOKUP(FA1205,Auxiliar!$A:$C,3,0),"")</f>
        <v/>
      </c>
      <c r="FE1205" s="1"/>
      <c r="FF1205" s="12"/>
      <c r="FG1205" s="6" t="str">
        <f>+IFERROR(VALUE(RIGHT(Tabla28[[#This Row],[B2B]],6)),"")</f>
        <v/>
      </c>
      <c r="FH1205" s="6" t="str">
        <f>+IFERROR(VLOOKUP(FF1205,Auxiliar!$A:$C,2,0),"")</f>
        <v/>
      </c>
      <c r="FI1205" s="7" t="str">
        <f>+IFERROR(VLOOKUP(FF1205,Auxiliar!$A:$C,3,0),"")</f>
        <v/>
      </c>
      <c r="FJ1205" s="1"/>
      <c r="FK1205" s="12"/>
      <c r="FL1205" s="6" t="str">
        <f>+IFERROR(VALUE(RIGHT(Tabla29[[#This Row],[B2B]],6)),"")</f>
        <v/>
      </c>
      <c r="FM1205" s="6" t="str">
        <f>+IFERROR(VLOOKUP(FK1205,Auxiliar!$A:$C,2,0),"")</f>
        <v/>
      </c>
      <c r="FN1205" s="7" t="str">
        <f>+IFERROR(VLOOKUP(FK1205,Auxiliar!$A:$C,3,0),"")</f>
        <v/>
      </c>
      <c r="FO1205" s="1"/>
      <c r="FP1205" s="12"/>
      <c r="FQ1205" s="6" t="str">
        <f>+IFERROR(VALUE(RIGHT(Tabla30[[#This Row],[B2B]],6)),"")</f>
        <v/>
      </c>
      <c r="FR1205" s="6" t="str">
        <f>+IFERROR(VLOOKUP(FP1205,Auxiliar!$A:$C,2,0),"")</f>
        <v/>
      </c>
      <c r="FS1205" s="7"/>
      <c r="FT1205" s="1"/>
      <c r="FU1205" s="12"/>
      <c r="FV1205" s="6" t="str">
        <f>+IFERROR(VALUE(RIGHT(Tabla31[[#This Row],[B2B]],6)),"")</f>
        <v/>
      </c>
      <c r="FW1205" s="6" t="str">
        <f>+IFERROR(VLOOKUP(FU1205,Auxiliar!$A:$C,2,0),"")</f>
        <v/>
      </c>
      <c r="FX1205" s="7" t="str">
        <f>+IFERROR(VLOOKUP(FU1205,Auxiliar!$A:$C,3,0),"")</f>
        <v/>
      </c>
      <c r="FY1205" s="1"/>
      <c r="FZ1205" s="12"/>
      <c r="GA1205" s="6" t="str">
        <f>+IFERROR(VALUE(RIGHT(Tabla32[[#This Row],[B2B]],6)),"")</f>
        <v/>
      </c>
      <c r="GB1205" s="6" t="str">
        <f>+IFERROR(VLOOKUP(FZ1205,Auxiliar!$A:$C,2,0),"")</f>
        <v/>
      </c>
      <c r="GC1205" s="7" t="str">
        <f>+IFERROR(VLOOKUP(FZ1205,Auxiliar!$A:$C,3,0),"")</f>
        <v/>
      </c>
      <c r="GD1205" s="1"/>
      <c r="GE1205" s="12"/>
      <c r="GF1205" s="6" t="str">
        <f>+IFERROR(VALUE(RIGHT(Tabla33[[#This Row],[B2B]],6)),"")</f>
        <v/>
      </c>
      <c r="GG1205" s="6" t="str">
        <f>+IFERROR(VLOOKUP(GE1205,Auxiliar!$A:$C,2,0),"")</f>
        <v/>
      </c>
      <c r="GH1205" s="7" t="str">
        <f>+IFERROR(VLOOKUP(GE1205,Auxiliar!$A:$C,3,0),"")</f>
        <v/>
      </c>
    </row>
    <row r="1206" spans="79:190" x14ac:dyDescent="0.25">
      <c r="CA1206" s="1">
        <v>11595</v>
      </c>
      <c r="CB1206" s="1" t="s">
        <v>35</v>
      </c>
      <c r="CC1206" s="6">
        <f>+IFERROR(VALUE(RIGHT(Tabla14[[#This Row],[B2B]],6)),"")</f>
        <v>11595</v>
      </c>
      <c r="CD1206" s="6" t="str">
        <f>+IFERROR(VLOOKUP(CB1206,Auxiliar!$A:$C,2,0),"")</f>
        <v>Corona 710cc</v>
      </c>
      <c r="CE1206" s="7" t="str">
        <f>+IFERROR(VLOOKUP(CB1206,Auxiliar!$A:$C,3,0),"")</f>
        <v>1b 10% | 85b 0%</v>
      </c>
      <c r="CM1206" s="1">
        <v>11607</v>
      </c>
      <c r="CN1206" s="1" t="s">
        <v>20</v>
      </c>
      <c r="CO1206" s="6">
        <v>11607</v>
      </c>
      <c r="CP1206" s="6" t="s">
        <v>20</v>
      </c>
      <c r="CQ1206" s="7" t="s">
        <v>21</v>
      </c>
      <c r="CY1206" s="1">
        <v>11607</v>
      </c>
      <c r="CZ1206" s="1" t="s">
        <v>16</v>
      </c>
      <c r="DA1206" s="6">
        <f>+IFERROR(VALUE(RIGHT(Tabla18[[#This Row],[B2B]],6)),"")</f>
        <v>11607</v>
      </c>
      <c r="DB1206" s="6" t="str">
        <f>+IFERROR(VLOOKUP(CZ1206,Auxiliar!$A:$C,2,0),"")</f>
        <v>PREMIUM</v>
      </c>
      <c r="DC1206" s="7" t="str">
        <f>+IFERROR(VLOOKUP(CZ1206,Auxiliar!$A:$C,3,0),"")</f>
        <v>0b 0% | 2b 2% | 5b 3,5% | 10b 5%</v>
      </c>
      <c r="DE1206" s="1">
        <v>11607</v>
      </c>
      <c r="DF1206" s="1" t="s">
        <v>19</v>
      </c>
      <c r="DG1206" s="6">
        <f>+IFERROR(VALUE(RIGHT(Tabla19[[#This Row],[B2B]],6)),"")</f>
        <v>11607</v>
      </c>
      <c r="DH1206" s="6" t="str">
        <f>+IFERROR(VLOOKUP(DF1206,Auxiliar!$A:$C,2,0),"")</f>
        <v>MICHELOB</v>
      </c>
      <c r="DI1206" s="7" t="str">
        <f>+IFERROR(VLOOKUP(DF1206,Auxiliar!$A:$C,3,0),"")</f>
        <v>1b 7% | 3b 22% | 8b 27%</v>
      </c>
      <c r="DK1206" s="1"/>
      <c r="DL1206" s="1"/>
      <c r="DM1206" s="6" t="str">
        <f>+IFERROR(VALUE(RIGHT(Tabla20[[#This Row],[B2B]],6)),"")</f>
        <v/>
      </c>
      <c r="DN1206" s="6" t="str">
        <f>+IFERROR(VLOOKUP(DL1206,Auxiliar!$A:$C,2,0),"")</f>
        <v/>
      </c>
      <c r="DO1206" s="7" t="str">
        <f>+IFERROR(VLOOKUP(DL1206,Auxiliar!$A:$C,3,0),"")</f>
        <v/>
      </c>
      <c r="DQ1206" s="1">
        <v>11591</v>
      </c>
      <c r="DR1206" s="12" t="s">
        <v>24</v>
      </c>
      <c r="DS1206" s="6">
        <f>+IFERROR(VALUE(RIGHT(Tabla21[[#This Row],[B2B]],6)),"")</f>
        <v>11591</v>
      </c>
      <c r="DT1206" s="6" t="str">
        <f>+IFERROR(VLOOKUP(DR1206,Auxiliar!$A:$C,2,0),"")</f>
        <v>CORONA PORRON</v>
      </c>
      <c r="DU1206" s="7" t="str">
        <f>+IFERROR(VLOOKUP(DR1206,Auxiliar!$A:$C,3,0),"")</f>
        <v>1b 5% | 20b 0%</v>
      </c>
      <c r="DW1206" s="1"/>
      <c r="DX1206" s="12"/>
      <c r="DY1206" s="6" t="str">
        <f>+IFERROR(VALUE(RIGHT(Tabla22[[#This Row],[B2B]],6)),"")</f>
        <v/>
      </c>
      <c r="DZ1206" s="6" t="str">
        <f>+IFERROR(VLOOKUP(DX1206,Auxiliar!$A:$C,2,0),"")</f>
        <v/>
      </c>
      <c r="EA1206" s="7" t="str">
        <f>+IFERROR(VLOOKUP(DX1206,Auxiliar!$A:$C,3,0),"")</f>
        <v/>
      </c>
      <c r="EC1206" s="1"/>
      <c r="ED1206" s="12"/>
      <c r="EE1206" s="6" t="str">
        <f>+IFERROR(VALUE(RIGHT(Tabla23[[#This Row],[B2B]],6)),"")</f>
        <v/>
      </c>
      <c r="EF1206" s="6" t="str">
        <f>+IFERROR(VLOOKUP(ED1206,Auxiliar!$A:$C,2,0),"")</f>
        <v/>
      </c>
      <c r="EG1206" s="7" t="str">
        <f>+IFERROR(VLOOKUP(ED1206,Auxiliar!$A:$C,3,0),"")</f>
        <v/>
      </c>
      <c r="EI1206" s="1"/>
      <c r="EJ1206" s="12"/>
      <c r="EK1206" s="6" t="str">
        <f>+IFERROR(VALUE(RIGHT(Tabla24[[#This Row],[B2B]],6)),"")</f>
        <v/>
      </c>
      <c r="EL1206" s="6" t="str">
        <f>+IFERROR(VLOOKUP(EJ1206,Auxiliar!$A:$C,2,0),"")</f>
        <v/>
      </c>
      <c r="EM1206" s="7" t="str">
        <f>+IFERROR(VLOOKUP(EJ1206,Auxiliar!$A:$C,3,0),"")</f>
        <v/>
      </c>
      <c r="EO1206" s="1"/>
      <c r="EP1206" s="12"/>
      <c r="EQ1206" s="6" t="str">
        <f>+IFERROR(VALUE(RIGHT(Tabla25[[#This Row],[B2B]],6)),"")</f>
        <v/>
      </c>
      <c r="ER1206" s="6" t="str">
        <f>+IFERROR(VLOOKUP(EP1206,Auxiliar!$A:$C,2,0),"")</f>
        <v/>
      </c>
      <c r="ES1206" s="7" t="str">
        <f>+IFERROR(VLOOKUP(EP1206,Auxiliar!$A:$C,3,0),"")</f>
        <v/>
      </c>
      <c r="EU1206" s="1"/>
      <c r="EV1206" s="12"/>
      <c r="EW1206" s="6" t="str">
        <f>+IFERROR(VALUE(RIGHT(Tabla26[[#This Row],[B2B]],6)),"")</f>
        <v/>
      </c>
      <c r="EX1206" s="6" t="str">
        <f>+IFERROR(VLOOKUP(EV1206,Auxiliar!$A:$C,2,0),"")</f>
        <v/>
      </c>
      <c r="EY1206" s="7" t="str">
        <f>+IFERROR(VLOOKUP(EV1206,Auxiliar!$A:$C,3,0),"")</f>
        <v/>
      </c>
      <c r="EZ1206" s="1"/>
      <c r="FA1206" s="12"/>
      <c r="FB1206" s="6" t="str">
        <f>+IFERROR(VALUE(RIGHT(Tabla27[[#This Row],[B2B]],6)),"")</f>
        <v/>
      </c>
      <c r="FC1206" s="6" t="str">
        <f>+IFERROR(VLOOKUP(FA1206,Auxiliar!$A:$C,2,0),"")</f>
        <v/>
      </c>
      <c r="FD1206" s="7" t="str">
        <f>+IFERROR(VLOOKUP(FA1206,Auxiliar!$A:$C,3,0),"")</f>
        <v/>
      </c>
      <c r="FE1206" s="1"/>
      <c r="FF1206" s="12"/>
      <c r="FG1206" s="6" t="str">
        <f>+IFERROR(VALUE(RIGHT(Tabla28[[#This Row],[B2B]],6)),"")</f>
        <v/>
      </c>
      <c r="FH1206" s="6" t="str">
        <f>+IFERROR(VLOOKUP(FF1206,Auxiliar!$A:$C,2,0),"")</f>
        <v/>
      </c>
      <c r="FI1206" s="7" t="str">
        <f>+IFERROR(VLOOKUP(FF1206,Auxiliar!$A:$C,3,0),"")</f>
        <v/>
      </c>
      <c r="FJ1206" s="1"/>
      <c r="FK1206" s="12"/>
      <c r="FL1206" s="6" t="str">
        <f>+IFERROR(VALUE(RIGHT(Tabla29[[#This Row],[B2B]],6)),"")</f>
        <v/>
      </c>
      <c r="FM1206" s="6" t="str">
        <f>+IFERROR(VLOOKUP(FK1206,Auxiliar!$A:$C,2,0),"")</f>
        <v/>
      </c>
      <c r="FN1206" s="7" t="str">
        <f>+IFERROR(VLOOKUP(FK1206,Auxiliar!$A:$C,3,0),"")</f>
        <v/>
      </c>
      <c r="FO1206" s="1"/>
      <c r="FP1206" s="12"/>
      <c r="FQ1206" s="6" t="str">
        <f>+IFERROR(VALUE(RIGHT(Tabla30[[#This Row],[B2B]],6)),"")</f>
        <v/>
      </c>
      <c r="FR1206" s="6" t="str">
        <f>+IFERROR(VLOOKUP(FP1206,Auxiliar!$A:$C,2,0),"")</f>
        <v/>
      </c>
      <c r="FS1206" s="7"/>
      <c r="FT1206" s="1"/>
      <c r="FU1206" s="12"/>
      <c r="FV1206" s="6" t="str">
        <f>+IFERROR(VALUE(RIGHT(Tabla31[[#This Row],[B2B]],6)),"")</f>
        <v/>
      </c>
      <c r="FW1206" s="6" t="str">
        <f>+IFERROR(VLOOKUP(FU1206,Auxiliar!$A:$C,2,0),"")</f>
        <v/>
      </c>
      <c r="FX1206" s="7" t="str">
        <f>+IFERROR(VLOOKUP(FU1206,Auxiliar!$A:$C,3,0),"")</f>
        <v/>
      </c>
      <c r="FY1206" s="1"/>
      <c r="FZ1206" s="12"/>
      <c r="GA1206" s="6" t="str">
        <f>+IFERROR(VALUE(RIGHT(Tabla32[[#This Row],[B2B]],6)),"")</f>
        <v/>
      </c>
      <c r="GB1206" s="6" t="str">
        <f>+IFERROR(VLOOKUP(FZ1206,Auxiliar!$A:$C,2,0),"")</f>
        <v/>
      </c>
      <c r="GC1206" s="7" t="str">
        <f>+IFERROR(VLOOKUP(FZ1206,Auxiliar!$A:$C,3,0),"")</f>
        <v/>
      </c>
      <c r="GD1206" s="1"/>
      <c r="GE1206" s="12"/>
      <c r="GF1206" s="6" t="str">
        <f>+IFERROR(VALUE(RIGHT(Tabla33[[#This Row],[B2B]],6)),"")</f>
        <v/>
      </c>
      <c r="GG1206" s="6" t="str">
        <f>+IFERROR(VLOOKUP(GE1206,Auxiliar!$A:$C,2,0),"")</f>
        <v/>
      </c>
      <c r="GH1206" s="7" t="str">
        <f>+IFERROR(VLOOKUP(GE1206,Auxiliar!$A:$C,3,0),"")</f>
        <v/>
      </c>
    </row>
    <row r="1207" spans="79:190" x14ac:dyDescent="0.25">
      <c r="CA1207" s="1">
        <v>11596</v>
      </c>
      <c r="CB1207" s="1" t="s">
        <v>35</v>
      </c>
      <c r="CC1207" s="6">
        <f>+IFERROR(VALUE(RIGHT(Tabla14[[#This Row],[B2B]],6)),"")</f>
        <v>11596</v>
      </c>
      <c r="CD1207" s="6" t="str">
        <f>+IFERROR(VLOOKUP(CB1207,Auxiliar!$A:$C,2,0),"")</f>
        <v>Corona 710cc</v>
      </c>
      <c r="CE1207" s="7" t="str">
        <f>+IFERROR(VLOOKUP(CB1207,Auxiliar!$A:$C,3,0),"")</f>
        <v>1b 10% | 85b 0%</v>
      </c>
      <c r="CM1207" s="1">
        <v>11609</v>
      </c>
      <c r="CN1207" s="1" t="s">
        <v>20</v>
      </c>
      <c r="CO1207" s="6">
        <v>11609</v>
      </c>
      <c r="CP1207" s="6" t="s">
        <v>20</v>
      </c>
      <c r="CQ1207" s="7" t="s">
        <v>21</v>
      </c>
      <c r="CY1207" s="1">
        <v>11609</v>
      </c>
      <c r="CZ1207" s="1" t="s">
        <v>16</v>
      </c>
      <c r="DA1207" s="6">
        <f>+IFERROR(VALUE(RIGHT(Tabla18[[#This Row],[B2B]],6)),"")</f>
        <v>11609</v>
      </c>
      <c r="DB1207" s="6" t="str">
        <f>+IFERROR(VLOOKUP(CZ1207,Auxiliar!$A:$C,2,0),"")</f>
        <v>PREMIUM</v>
      </c>
      <c r="DC1207" s="7" t="str">
        <f>+IFERROR(VLOOKUP(CZ1207,Auxiliar!$A:$C,3,0),"")</f>
        <v>0b 0% | 2b 2% | 5b 3,5% | 10b 5%</v>
      </c>
      <c r="DE1207" s="1">
        <v>11609</v>
      </c>
      <c r="DF1207" s="1" t="s">
        <v>19</v>
      </c>
      <c r="DG1207" s="6">
        <f>+IFERROR(VALUE(RIGHT(Tabla19[[#This Row],[B2B]],6)),"")</f>
        <v>11609</v>
      </c>
      <c r="DH1207" s="6" t="str">
        <f>+IFERROR(VLOOKUP(DF1207,Auxiliar!$A:$C,2,0),"")</f>
        <v>MICHELOB</v>
      </c>
      <c r="DI1207" s="7" t="str">
        <f>+IFERROR(VLOOKUP(DF1207,Auxiliar!$A:$C,3,0),"")</f>
        <v>1b 7% | 3b 22% | 8b 27%</v>
      </c>
      <c r="DK1207" s="1"/>
      <c r="DL1207" s="1"/>
      <c r="DM1207" s="6" t="str">
        <f>+IFERROR(VALUE(RIGHT(Tabla20[[#This Row],[B2B]],6)),"")</f>
        <v/>
      </c>
      <c r="DN1207" s="6" t="str">
        <f>+IFERROR(VLOOKUP(DL1207,Auxiliar!$A:$C,2,0),"")</f>
        <v/>
      </c>
      <c r="DO1207" s="7" t="str">
        <f>+IFERROR(VLOOKUP(DL1207,Auxiliar!$A:$C,3,0),"")</f>
        <v/>
      </c>
      <c r="DQ1207" s="1">
        <v>11592</v>
      </c>
      <c r="DR1207" s="12" t="s">
        <v>24</v>
      </c>
      <c r="DS1207" s="6">
        <f>+IFERROR(VALUE(RIGHT(Tabla21[[#This Row],[B2B]],6)),"")</f>
        <v>11592</v>
      </c>
      <c r="DT1207" s="6" t="str">
        <f>+IFERROR(VLOOKUP(DR1207,Auxiliar!$A:$C,2,0),"")</f>
        <v>CORONA PORRON</v>
      </c>
      <c r="DU1207" s="7" t="str">
        <f>+IFERROR(VLOOKUP(DR1207,Auxiliar!$A:$C,3,0),"")</f>
        <v>1b 5% | 20b 0%</v>
      </c>
      <c r="DW1207" s="1"/>
      <c r="DX1207" s="12"/>
      <c r="DY1207" s="6" t="str">
        <f>+IFERROR(VALUE(RIGHT(Tabla22[[#This Row],[B2B]],6)),"")</f>
        <v/>
      </c>
      <c r="DZ1207" s="6" t="str">
        <f>+IFERROR(VLOOKUP(DX1207,Auxiliar!$A:$C,2,0),"")</f>
        <v/>
      </c>
      <c r="EA1207" s="7" t="str">
        <f>+IFERROR(VLOOKUP(DX1207,Auxiliar!$A:$C,3,0),"")</f>
        <v/>
      </c>
      <c r="EC1207" s="1"/>
      <c r="ED1207" s="12"/>
      <c r="EE1207" s="6" t="str">
        <f>+IFERROR(VALUE(RIGHT(Tabla23[[#This Row],[B2B]],6)),"")</f>
        <v/>
      </c>
      <c r="EF1207" s="6" t="str">
        <f>+IFERROR(VLOOKUP(ED1207,Auxiliar!$A:$C,2,0),"")</f>
        <v/>
      </c>
      <c r="EG1207" s="7" t="str">
        <f>+IFERROR(VLOOKUP(ED1207,Auxiliar!$A:$C,3,0),"")</f>
        <v/>
      </c>
      <c r="EI1207" s="1"/>
      <c r="EJ1207" s="12"/>
      <c r="EK1207" s="6" t="str">
        <f>+IFERROR(VALUE(RIGHT(Tabla24[[#This Row],[B2B]],6)),"")</f>
        <v/>
      </c>
      <c r="EL1207" s="6" t="str">
        <f>+IFERROR(VLOOKUP(EJ1207,Auxiliar!$A:$C,2,0),"")</f>
        <v/>
      </c>
      <c r="EM1207" s="7" t="str">
        <f>+IFERROR(VLOOKUP(EJ1207,Auxiliar!$A:$C,3,0),"")</f>
        <v/>
      </c>
      <c r="EO1207" s="1"/>
      <c r="EP1207" s="12"/>
      <c r="EQ1207" s="6" t="str">
        <f>+IFERROR(VALUE(RIGHT(Tabla25[[#This Row],[B2B]],6)),"")</f>
        <v/>
      </c>
      <c r="ER1207" s="6" t="str">
        <f>+IFERROR(VLOOKUP(EP1207,Auxiliar!$A:$C,2,0),"")</f>
        <v/>
      </c>
      <c r="ES1207" s="7" t="str">
        <f>+IFERROR(VLOOKUP(EP1207,Auxiliar!$A:$C,3,0),"")</f>
        <v/>
      </c>
      <c r="EU1207" s="1"/>
      <c r="EV1207" s="12"/>
      <c r="EW1207" s="6" t="str">
        <f>+IFERROR(VALUE(RIGHT(Tabla26[[#This Row],[B2B]],6)),"")</f>
        <v/>
      </c>
      <c r="EX1207" s="6" t="str">
        <f>+IFERROR(VLOOKUP(EV1207,Auxiliar!$A:$C,2,0),"")</f>
        <v/>
      </c>
      <c r="EY1207" s="7" t="str">
        <f>+IFERROR(VLOOKUP(EV1207,Auxiliar!$A:$C,3,0),"")</f>
        <v/>
      </c>
      <c r="EZ1207" s="1"/>
      <c r="FA1207" s="12"/>
      <c r="FB1207" s="6" t="str">
        <f>+IFERROR(VALUE(RIGHT(Tabla27[[#This Row],[B2B]],6)),"")</f>
        <v/>
      </c>
      <c r="FC1207" s="6" t="str">
        <f>+IFERROR(VLOOKUP(FA1207,Auxiliar!$A:$C,2,0),"")</f>
        <v/>
      </c>
      <c r="FD1207" s="7" t="str">
        <f>+IFERROR(VLOOKUP(FA1207,Auxiliar!$A:$C,3,0),"")</f>
        <v/>
      </c>
      <c r="FE1207" s="1"/>
      <c r="FF1207" s="12"/>
      <c r="FG1207" s="6" t="str">
        <f>+IFERROR(VALUE(RIGHT(Tabla28[[#This Row],[B2B]],6)),"")</f>
        <v/>
      </c>
      <c r="FH1207" s="6" t="str">
        <f>+IFERROR(VLOOKUP(FF1207,Auxiliar!$A:$C,2,0),"")</f>
        <v/>
      </c>
      <c r="FI1207" s="7" t="str">
        <f>+IFERROR(VLOOKUP(FF1207,Auxiliar!$A:$C,3,0),"")</f>
        <v/>
      </c>
      <c r="FJ1207" s="1"/>
      <c r="FK1207" s="12"/>
      <c r="FL1207" s="6" t="str">
        <f>+IFERROR(VALUE(RIGHT(Tabla29[[#This Row],[B2B]],6)),"")</f>
        <v/>
      </c>
      <c r="FM1207" s="6" t="str">
        <f>+IFERROR(VLOOKUP(FK1207,Auxiliar!$A:$C,2,0),"")</f>
        <v/>
      </c>
      <c r="FN1207" s="7" t="str">
        <f>+IFERROR(VLOOKUP(FK1207,Auxiliar!$A:$C,3,0),"")</f>
        <v/>
      </c>
      <c r="FO1207" s="1"/>
      <c r="FP1207" s="12"/>
      <c r="FQ1207" s="6" t="str">
        <f>+IFERROR(VALUE(RIGHT(Tabla30[[#This Row],[B2B]],6)),"")</f>
        <v/>
      </c>
      <c r="FR1207" s="6" t="str">
        <f>+IFERROR(VLOOKUP(FP1207,Auxiliar!$A:$C,2,0),"")</f>
        <v/>
      </c>
      <c r="FS1207" s="7"/>
      <c r="FT1207" s="1"/>
      <c r="FU1207" s="12"/>
      <c r="FV1207" s="6" t="str">
        <f>+IFERROR(VALUE(RIGHT(Tabla31[[#This Row],[B2B]],6)),"")</f>
        <v/>
      </c>
      <c r="FW1207" s="6" t="str">
        <f>+IFERROR(VLOOKUP(FU1207,Auxiliar!$A:$C,2,0),"")</f>
        <v/>
      </c>
      <c r="FX1207" s="7" t="str">
        <f>+IFERROR(VLOOKUP(FU1207,Auxiliar!$A:$C,3,0),"")</f>
        <v/>
      </c>
      <c r="FY1207" s="1"/>
      <c r="FZ1207" s="12"/>
      <c r="GA1207" s="6" t="str">
        <f>+IFERROR(VALUE(RIGHT(Tabla32[[#This Row],[B2B]],6)),"")</f>
        <v/>
      </c>
      <c r="GB1207" s="6" t="str">
        <f>+IFERROR(VLOOKUP(FZ1207,Auxiliar!$A:$C,2,0),"")</f>
        <v/>
      </c>
      <c r="GC1207" s="7" t="str">
        <f>+IFERROR(VLOOKUP(FZ1207,Auxiliar!$A:$C,3,0),"")</f>
        <v/>
      </c>
      <c r="GD1207" s="1"/>
      <c r="GE1207" s="12"/>
      <c r="GF1207" s="6" t="str">
        <f>+IFERROR(VALUE(RIGHT(Tabla33[[#This Row],[B2B]],6)),"")</f>
        <v/>
      </c>
      <c r="GG1207" s="6" t="str">
        <f>+IFERROR(VLOOKUP(GE1207,Auxiliar!$A:$C,2,0),"")</f>
        <v/>
      </c>
      <c r="GH1207" s="7" t="str">
        <f>+IFERROR(VLOOKUP(GE1207,Auxiliar!$A:$C,3,0),"")</f>
        <v/>
      </c>
    </row>
    <row r="1208" spans="79:190" x14ac:dyDescent="0.25">
      <c r="CA1208" s="1">
        <v>11598</v>
      </c>
      <c r="CB1208" s="1" t="s">
        <v>35</v>
      </c>
      <c r="CC1208" s="6">
        <f>+IFERROR(VALUE(RIGHT(Tabla14[[#This Row],[B2B]],6)),"")</f>
        <v>11598</v>
      </c>
      <c r="CD1208" s="6" t="str">
        <f>+IFERROR(VLOOKUP(CB1208,Auxiliar!$A:$C,2,0),"")</f>
        <v>Corona 710cc</v>
      </c>
      <c r="CE1208" s="7" t="str">
        <f>+IFERROR(VLOOKUP(CB1208,Auxiliar!$A:$C,3,0),"")</f>
        <v>1b 10% | 85b 0%</v>
      </c>
      <c r="CM1208" s="1">
        <v>11615</v>
      </c>
      <c r="CN1208" s="1" t="s">
        <v>20</v>
      </c>
      <c r="CO1208" s="6">
        <v>11615</v>
      </c>
      <c r="CP1208" s="6" t="s">
        <v>20</v>
      </c>
      <c r="CQ1208" s="7" t="s">
        <v>21</v>
      </c>
      <c r="CY1208" s="1">
        <v>11615</v>
      </c>
      <c r="CZ1208" s="1" t="s">
        <v>16</v>
      </c>
      <c r="DA1208" s="6">
        <f>+IFERROR(VALUE(RIGHT(Tabla18[[#This Row],[B2B]],6)),"")</f>
        <v>11615</v>
      </c>
      <c r="DB1208" s="6" t="str">
        <f>+IFERROR(VLOOKUP(CZ1208,Auxiliar!$A:$C,2,0),"")</f>
        <v>PREMIUM</v>
      </c>
      <c r="DC1208" s="7" t="str">
        <f>+IFERROR(VLOOKUP(CZ1208,Auxiliar!$A:$C,3,0),"")</f>
        <v>0b 0% | 2b 2% | 5b 3,5% | 10b 5%</v>
      </c>
      <c r="DE1208" s="1">
        <v>11615</v>
      </c>
      <c r="DF1208" s="1" t="s">
        <v>19</v>
      </c>
      <c r="DG1208" s="6">
        <f>+IFERROR(VALUE(RIGHT(Tabla19[[#This Row],[B2B]],6)),"")</f>
        <v>11615</v>
      </c>
      <c r="DH1208" s="6" t="str">
        <f>+IFERROR(VLOOKUP(DF1208,Auxiliar!$A:$C,2,0),"")</f>
        <v>MICHELOB</v>
      </c>
      <c r="DI1208" s="7" t="str">
        <f>+IFERROR(VLOOKUP(DF1208,Auxiliar!$A:$C,3,0),"")</f>
        <v>1b 7% | 3b 22% | 8b 27%</v>
      </c>
      <c r="DK1208" s="1"/>
      <c r="DL1208" s="1"/>
      <c r="DM1208" s="6" t="str">
        <f>+IFERROR(VALUE(RIGHT(Tabla20[[#This Row],[B2B]],6)),"")</f>
        <v/>
      </c>
      <c r="DN1208" s="6" t="str">
        <f>+IFERROR(VLOOKUP(DL1208,Auxiliar!$A:$C,2,0),"")</f>
        <v/>
      </c>
      <c r="DO1208" s="7" t="str">
        <f>+IFERROR(VLOOKUP(DL1208,Auxiliar!$A:$C,3,0),"")</f>
        <v/>
      </c>
      <c r="DQ1208" s="1">
        <v>11595</v>
      </c>
      <c r="DR1208" s="12" t="s">
        <v>24</v>
      </c>
      <c r="DS1208" s="6">
        <f>+IFERROR(VALUE(RIGHT(Tabla21[[#This Row],[B2B]],6)),"")</f>
        <v>11595</v>
      </c>
      <c r="DT1208" s="6" t="str">
        <f>+IFERROR(VLOOKUP(DR1208,Auxiliar!$A:$C,2,0),"")</f>
        <v>CORONA PORRON</v>
      </c>
      <c r="DU1208" s="7" t="str">
        <f>+IFERROR(VLOOKUP(DR1208,Auxiliar!$A:$C,3,0),"")</f>
        <v>1b 5% | 20b 0%</v>
      </c>
      <c r="DW1208" s="1"/>
      <c r="DX1208" s="12"/>
      <c r="DY1208" s="6" t="str">
        <f>+IFERROR(VALUE(RIGHT(Tabla22[[#This Row],[B2B]],6)),"")</f>
        <v/>
      </c>
      <c r="DZ1208" s="6" t="str">
        <f>+IFERROR(VLOOKUP(DX1208,Auxiliar!$A:$C,2,0),"")</f>
        <v/>
      </c>
      <c r="EA1208" s="7" t="str">
        <f>+IFERROR(VLOOKUP(DX1208,Auxiliar!$A:$C,3,0),"")</f>
        <v/>
      </c>
      <c r="EC1208" s="1"/>
      <c r="ED1208" s="12"/>
      <c r="EE1208" s="6" t="str">
        <f>+IFERROR(VALUE(RIGHT(Tabla23[[#This Row],[B2B]],6)),"")</f>
        <v/>
      </c>
      <c r="EF1208" s="6" t="str">
        <f>+IFERROR(VLOOKUP(ED1208,Auxiliar!$A:$C,2,0),"")</f>
        <v/>
      </c>
      <c r="EG1208" s="7" t="str">
        <f>+IFERROR(VLOOKUP(ED1208,Auxiliar!$A:$C,3,0),"")</f>
        <v/>
      </c>
      <c r="EI1208" s="1"/>
      <c r="EJ1208" s="12"/>
      <c r="EK1208" s="6" t="str">
        <f>+IFERROR(VALUE(RIGHT(Tabla24[[#This Row],[B2B]],6)),"")</f>
        <v/>
      </c>
      <c r="EL1208" s="6" t="str">
        <f>+IFERROR(VLOOKUP(EJ1208,Auxiliar!$A:$C,2,0),"")</f>
        <v/>
      </c>
      <c r="EM1208" s="7" t="str">
        <f>+IFERROR(VLOOKUP(EJ1208,Auxiliar!$A:$C,3,0),"")</f>
        <v/>
      </c>
      <c r="EO1208" s="1"/>
      <c r="EP1208" s="12"/>
      <c r="EQ1208" s="6" t="str">
        <f>+IFERROR(VALUE(RIGHT(Tabla25[[#This Row],[B2B]],6)),"")</f>
        <v/>
      </c>
      <c r="ER1208" s="6" t="str">
        <f>+IFERROR(VLOOKUP(EP1208,Auxiliar!$A:$C,2,0),"")</f>
        <v/>
      </c>
      <c r="ES1208" s="7" t="str">
        <f>+IFERROR(VLOOKUP(EP1208,Auxiliar!$A:$C,3,0),"")</f>
        <v/>
      </c>
      <c r="EU1208" s="1"/>
      <c r="EV1208" s="12"/>
      <c r="EW1208" s="6" t="str">
        <f>+IFERROR(VALUE(RIGHT(Tabla26[[#This Row],[B2B]],6)),"")</f>
        <v/>
      </c>
      <c r="EX1208" s="6" t="str">
        <f>+IFERROR(VLOOKUP(EV1208,Auxiliar!$A:$C,2,0),"")</f>
        <v/>
      </c>
      <c r="EY1208" s="7" t="str">
        <f>+IFERROR(VLOOKUP(EV1208,Auxiliar!$A:$C,3,0),"")</f>
        <v/>
      </c>
      <c r="EZ1208" s="1"/>
      <c r="FA1208" s="12"/>
      <c r="FB1208" s="6" t="str">
        <f>+IFERROR(VALUE(RIGHT(Tabla27[[#This Row],[B2B]],6)),"")</f>
        <v/>
      </c>
      <c r="FC1208" s="6" t="str">
        <f>+IFERROR(VLOOKUP(FA1208,Auxiliar!$A:$C,2,0),"")</f>
        <v/>
      </c>
      <c r="FD1208" s="7" t="str">
        <f>+IFERROR(VLOOKUP(FA1208,Auxiliar!$A:$C,3,0),"")</f>
        <v/>
      </c>
      <c r="FE1208" s="1"/>
      <c r="FF1208" s="12"/>
      <c r="FG1208" s="6" t="str">
        <f>+IFERROR(VALUE(RIGHT(Tabla28[[#This Row],[B2B]],6)),"")</f>
        <v/>
      </c>
      <c r="FH1208" s="6" t="str">
        <f>+IFERROR(VLOOKUP(FF1208,Auxiliar!$A:$C,2,0),"")</f>
        <v/>
      </c>
      <c r="FI1208" s="7" t="str">
        <f>+IFERROR(VLOOKUP(FF1208,Auxiliar!$A:$C,3,0),"")</f>
        <v/>
      </c>
      <c r="FJ1208" s="1"/>
      <c r="FK1208" s="12"/>
      <c r="FL1208" s="6" t="str">
        <f>+IFERROR(VALUE(RIGHT(Tabla29[[#This Row],[B2B]],6)),"")</f>
        <v/>
      </c>
      <c r="FM1208" s="6" t="str">
        <f>+IFERROR(VLOOKUP(FK1208,Auxiliar!$A:$C,2,0),"")</f>
        <v/>
      </c>
      <c r="FN1208" s="7" t="str">
        <f>+IFERROR(VLOOKUP(FK1208,Auxiliar!$A:$C,3,0),"")</f>
        <v/>
      </c>
      <c r="FO1208" s="1"/>
      <c r="FP1208" s="12"/>
      <c r="FQ1208" s="6" t="str">
        <f>+IFERROR(VALUE(RIGHT(Tabla30[[#This Row],[B2B]],6)),"")</f>
        <v/>
      </c>
      <c r="FR1208" s="6" t="str">
        <f>+IFERROR(VLOOKUP(FP1208,Auxiliar!$A:$C,2,0),"")</f>
        <v/>
      </c>
      <c r="FS1208" s="7"/>
      <c r="FT1208" s="1"/>
      <c r="FU1208" s="12"/>
      <c r="FV1208" s="6" t="str">
        <f>+IFERROR(VALUE(RIGHT(Tabla31[[#This Row],[B2B]],6)),"")</f>
        <v/>
      </c>
      <c r="FW1208" s="6" t="str">
        <f>+IFERROR(VLOOKUP(FU1208,Auxiliar!$A:$C,2,0),"")</f>
        <v/>
      </c>
      <c r="FX1208" s="7" t="str">
        <f>+IFERROR(VLOOKUP(FU1208,Auxiliar!$A:$C,3,0),"")</f>
        <v/>
      </c>
      <c r="FY1208" s="1"/>
      <c r="FZ1208" s="12"/>
      <c r="GA1208" s="6" t="str">
        <f>+IFERROR(VALUE(RIGHT(Tabla32[[#This Row],[B2B]],6)),"")</f>
        <v/>
      </c>
      <c r="GB1208" s="6" t="str">
        <f>+IFERROR(VLOOKUP(FZ1208,Auxiliar!$A:$C,2,0),"")</f>
        <v/>
      </c>
      <c r="GC1208" s="7" t="str">
        <f>+IFERROR(VLOOKUP(FZ1208,Auxiliar!$A:$C,3,0),"")</f>
        <v/>
      </c>
      <c r="GD1208" s="1"/>
      <c r="GE1208" s="12"/>
      <c r="GF1208" s="6" t="str">
        <f>+IFERROR(VALUE(RIGHT(Tabla33[[#This Row],[B2B]],6)),"")</f>
        <v/>
      </c>
      <c r="GG1208" s="6" t="str">
        <f>+IFERROR(VLOOKUP(GE1208,Auxiliar!$A:$C,2,0),"")</f>
        <v/>
      </c>
      <c r="GH1208" s="7" t="str">
        <f>+IFERROR(VLOOKUP(GE1208,Auxiliar!$A:$C,3,0),"")</f>
        <v/>
      </c>
    </row>
    <row r="1209" spans="79:190" x14ac:dyDescent="0.25">
      <c r="CA1209" s="1">
        <v>11599</v>
      </c>
      <c r="CB1209" s="1" t="s">
        <v>35</v>
      </c>
      <c r="CC1209" s="6">
        <f>+IFERROR(VALUE(RIGHT(Tabla14[[#This Row],[B2B]],6)),"")</f>
        <v>11599</v>
      </c>
      <c r="CD1209" s="6" t="str">
        <f>+IFERROR(VLOOKUP(CB1209,Auxiliar!$A:$C,2,0),"")</f>
        <v>Corona 710cc</v>
      </c>
      <c r="CE1209" s="7" t="str">
        <f>+IFERROR(VLOOKUP(CB1209,Auxiliar!$A:$C,3,0),"")</f>
        <v>1b 10% | 85b 0%</v>
      </c>
      <c r="CM1209" s="1">
        <v>11621</v>
      </c>
      <c r="CN1209" s="1" t="s">
        <v>20</v>
      </c>
      <c r="CO1209" s="6">
        <v>11621</v>
      </c>
      <c r="CP1209" s="6" t="s">
        <v>20</v>
      </c>
      <c r="CQ1209" s="7" t="s">
        <v>21</v>
      </c>
      <c r="CY1209" s="1">
        <v>11621</v>
      </c>
      <c r="CZ1209" s="1" t="s">
        <v>16</v>
      </c>
      <c r="DA1209" s="6">
        <f>+IFERROR(VALUE(RIGHT(Tabla18[[#This Row],[B2B]],6)),"")</f>
        <v>11621</v>
      </c>
      <c r="DB1209" s="6" t="str">
        <f>+IFERROR(VLOOKUP(CZ1209,Auxiliar!$A:$C,2,0),"")</f>
        <v>PREMIUM</v>
      </c>
      <c r="DC1209" s="7" t="str">
        <f>+IFERROR(VLOOKUP(CZ1209,Auxiliar!$A:$C,3,0),"")</f>
        <v>0b 0% | 2b 2% | 5b 3,5% | 10b 5%</v>
      </c>
      <c r="DE1209" s="1">
        <v>11621</v>
      </c>
      <c r="DF1209" s="1" t="s">
        <v>19</v>
      </c>
      <c r="DG1209" s="6">
        <f>+IFERROR(VALUE(RIGHT(Tabla19[[#This Row],[B2B]],6)),"")</f>
        <v>11621</v>
      </c>
      <c r="DH1209" s="6" t="str">
        <f>+IFERROR(VLOOKUP(DF1209,Auxiliar!$A:$C,2,0),"")</f>
        <v>MICHELOB</v>
      </c>
      <c r="DI1209" s="7" t="str">
        <f>+IFERROR(VLOOKUP(DF1209,Auxiliar!$A:$C,3,0),"")</f>
        <v>1b 7% | 3b 22% | 8b 27%</v>
      </c>
      <c r="DK1209" s="1"/>
      <c r="DL1209" s="1"/>
      <c r="DM1209" s="6" t="str">
        <f>+IFERROR(VALUE(RIGHT(Tabla20[[#This Row],[B2B]],6)),"")</f>
        <v/>
      </c>
      <c r="DN1209" s="6" t="str">
        <f>+IFERROR(VLOOKUP(DL1209,Auxiliar!$A:$C,2,0),"")</f>
        <v/>
      </c>
      <c r="DO1209" s="7" t="str">
        <f>+IFERROR(VLOOKUP(DL1209,Auxiliar!$A:$C,3,0),"")</f>
        <v/>
      </c>
      <c r="DQ1209" s="1">
        <v>11596</v>
      </c>
      <c r="DR1209" s="12" t="s">
        <v>24</v>
      </c>
      <c r="DS1209" s="6">
        <f>+IFERROR(VALUE(RIGHT(Tabla21[[#This Row],[B2B]],6)),"")</f>
        <v>11596</v>
      </c>
      <c r="DT1209" s="6" t="str">
        <f>+IFERROR(VLOOKUP(DR1209,Auxiliar!$A:$C,2,0),"")</f>
        <v>CORONA PORRON</v>
      </c>
      <c r="DU1209" s="7" t="str">
        <f>+IFERROR(VLOOKUP(DR1209,Auxiliar!$A:$C,3,0),"")</f>
        <v>1b 5% | 20b 0%</v>
      </c>
      <c r="DW1209" s="1"/>
      <c r="DX1209" s="12"/>
      <c r="DY1209" s="6" t="str">
        <f>+IFERROR(VALUE(RIGHT(Tabla22[[#This Row],[B2B]],6)),"")</f>
        <v/>
      </c>
      <c r="DZ1209" s="6" t="str">
        <f>+IFERROR(VLOOKUP(DX1209,Auxiliar!$A:$C,2,0),"")</f>
        <v/>
      </c>
      <c r="EA1209" s="7" t="str">
        <f>+IFERROR(VLOOKUP(DX1209,Auxiliar!$A:$C,3,0),"")</f>
        <v/>
      </c>
      <c r="EC1209" s="1"/>
      <c r="ED1209" s="12"/>
      <c r="EE1209" s="6" t="str">
        <f>+IFERROR(VALUE(RIGHT(Tabla23[[#This Row],[B2B]],6)),"")</f>
        <v/>
      </c>
      <c r="EF1209" s="6" t="str">
        <f>+IFERROR(VLOOKUP(ED1209,Auxiliar!$A:$C,2,0),"")</f>
        <v/>
      </c>
      <c r="EG1209" s="7" t="str">
        <f>+IFERROR(VLOOKUP(ED1209,Auxiliar!$A:$C,3,0),"")</f>
        <v/>
      </c>
      <c r="EI1209" s="1"/>
      <c r="EJ1209" s="12"/>
      <c r="EK1209" s="6" t="str">
        <f>+IFERROR(VALUE(RIGHT(Tabla24[[#This Row],[B2B]],6)),"")</f>
        <v/>
      </c>
      <c r="EL1209" s="6" t="str">
        <f>+IFERROR(VLOOKUP(EJ1209,Auxiliar!$A:$C,2,0),"")</f>
        <v/>
      </c>
      <c r="EM1209" s="7" t="str">
        <f>+IFERROR(VLOOKUP(EJ1209,Auxiliar!$A:$C,3,0),"")</f>
        <v/>
      </c>
      <c r="EO1209" s="1"/>
      <c r="EP1209" s="12"/>
      <c r="EQ1209" s="6" t="str">
        <f>+IFERROR(VALUE(RIGHT(Tabla25[[#This Row],[B2B]],6)),"")</f>
        <v/>
      </c>
      <c r="ER1209" s="6" t="str">
        <f>+IFERROR(VLOOKUP(EP1209,Auxiliar!$A:$C,2,0),"")</f>
        <v/>
      </c>
      <c r="ES1209" s="7" t="str">
        <f>+IFERROR(VLOOKUP(EP1209,Auxiliar!$A:$C,3,0),"")</f>
        <v/>
      </c>
      <c r="EU1209" s="1"/>
      <c r="EV1209" s="12"/>
      <c r="EW1209" s="6" t="str">
        <f>+IFERROR(VALUE(RIGHT(Tabla26[[#This Row],[B2B]],6)),"")</f>
        <v/>
      </c>
      <c r="EX1209" s="6" t="str">
        <f>+IFERROR(VLOOKUP(EV1209,Auxiliar!$A:$C,2,0),"")</f>
        <v/>
      </c>
      <c r="EY1209" s="7" t="str">
        <f>+IFERROR(VLOOKUP(EV1209,Auxiliar!$A:$C,3,0),"")</f>
        <v/>
      </c>
      <c r="EZ1209" s="1"/>
      <c r="FA1209" s="12"/>
      <c r="FB1209" s="6" t="str">
        <f>+IFERROR(VALUE(RIGHT(Tabla27[[#This Row],[B2B]],6)),"")</f>
        <v/>
      </c>
      <c r="FC1209" s="6" t="str">
        <f>+IFERROR(VLOOKUP(FA1209,Auxiliar!$A:$C,2,0),"")</f>
        <v/>
      </c>
      <c r="FD1209" s="7" t="str">
        <f>+IFERROR(VLOOKUP(FA1209,Auxiliar!$A:$C,3,0),"")</f>
        <v/>
      </c>
      <c r="FE1209" s="1"/>
      <c r="FF1209" s="12"/>
      <c r="FG1209" s="6" t="str">
        <f>+IFERROR(VALUE(RIGHT(Tabla28[[#This Row],[B2B]],6)),"")</f>
        <v/>
      </c>
      <c r="FH1209" s="6" t="str">
        <f>+IFERROR(VLOOKUP(FF1209,Auxiliar!$A:$C,2,0),"")</f>
        <v/>
      </c>
      <c r="FI1209" s="7" t="str">
        <f>+IFERROR(VLOOKUP(FF1209,Auxiliar!$A:$C,3,0),"")</f>
        <v/>
      </c>
      <c r="FJ1209" s="1"/>
      <c r="FK1209" s="12"/>
      <c r="FL1209" s="6" t="str">
        <f>+IFERROR(VALUE(RIGHT(Tabla29[[#This Row],[B2B]],6)),"")</f>
        <v/>
      </c>
      <c r="FM1209" s="6" t="str">
        <f>+IFERROR(VLOOKUP(FK1209,Auxiliar!$A:$C,2,0),"")</f>
        <v/>
      </c>
      <c r="FN1209" s="7" t="str">
        <f>+IFERROR(VLOOKUP(FK1209,Auxiliar!$A:$C,3,0),"")</f>
        <v/>
      </c>
      <c r="FO1209" s="1"/>
      <c r="FP1209" s="12"/>
      <c r="FQ1209" s="6" t="str">
        <f>+IFERROR(VALUE(RIGHT(Tabla30[[#This Row],[B2B]],6)),"")</f>
        <v/>
      </c>
      <c r="FR1209" s="6" t="str">
        <f>+IFERROR(VLOOKUP(FP1209,Auxiliar!$A:$C,2,0),"")</f>
        <v/>
      </c>
      <c r="FS1209" s="7"/>
      <c r="FT1209" s="1"/>
      <c r="FU1209" s="12"/>
      <c r="FV1209" s="6" t="str">
        <f>+IFERROR(VALUE(RIGHT(Tabla31[[#This Row],[B2B]],6)),"")</f>
        <v/>
      </c>
      <c r="FW1209" s="6" t="str">
        <f>+IFERROR(VLOOKUP(FU1209,Auxiliar!$A:$C,2,0),"")</f>
        <v/>
      </c>
      <c r="FX1209" s="7" t="str">
        <f>+IFERROR(VLOOKUP(FU1209,Auxiliar!$A:$C,3,0),"")</f>
        <v/>
      </c>
      <c r="FY1209" s="1"/>
      <c r="FZ1209" s="12"/>
      <c r="GA1209" s="6" t="str">
        <f>+IFERROR(VALUE(RIGHT(Tabla32[[#This Row],[B2B]],6)),"")</f>
        <v/>
      </c>
      <c r="GB1209" s="6" t="str">
        <f>+IFERROR(VLOOKUP(FZ1209,Auxiliar!$A:$C,2,0),"")</f>
        <v/>
      </c>
      <c r="GC1209" s="7" t="str">
        <f>+IFERROR(VLOOKUP(FZ1209,Auxiliar!$A:$C,3,0),"")</f>
        <v/>
      </c>
      <c r="GD1209" s="1"/>
      <c r="GE1209" s="12"/>
      <c r="GF1209" s="6" t="str">
        <f>+IFERROR(VALUE(RIGHT(Tabla33[[#This Row],[B2B]],6)),"")</f>
        <v/>
      </c>
      <c r="GG1209" s="6" t="str">
        <f>+IFERROR(VLOOKUP(GE1209,Auxiliar!$A:$C,2,0),"")</f>
        <v/>
      </c>
      <c r="GH1209" s="7" t="str">
        <f>+IFERROR(VLOOKUP(GE1209,Auxiliar!$A:$C,3,0),"")</f>
        <v/>
      </c>
    </row>
    <row r="1210" spans="79:190" x14ac:dyDescent="0.25">
      <c r="CA1210" s="1">
        <v>11602</v>
      </c>
      <c r="CB1210" s="1" t="s">
        <v>35</v>
      </c>
      <c r="CC1210" s="6">
        <f>+IFERROR(VALUE(RIGHT(Tabla14[[#This Row],[B2B]],6)),"")</f>
        <v>11602</v>
      </c>
      <c r="CD1210" s="6" t="str">
        <f>+IFERROR(VLOOKUP(CB1210,Auxiliar!$A:$C,2,0),"")</f>
        <v>Corona 710cc</v>
      </c>
      <c r="CE1210" s="7" t="str">
        <f>+IFERROR(VLOOKUP(CB1210,Auxiliar!$A:$C,3,0),"")</f>
        <v>1b 10% | 85b 0%</v>
      </c>
      <c r="CM1210" s="1">
        <v>11622</v>
      </c>
      <c r="CN1210" s="1" t="s">
        <v>20</v>
      </c>
      <c r="CO1210" s="6">
        <v>11622</v>
      </c>
      <c r="CP1210" s="6" t="s">
        <v>20</v>
      </c>
      <c r="CQ1210" s="7" t="s">
        <v>21</v>
      </c>
      <c r="CY1210" s="1">
        <v>11622</v>
      </c>
      <c r="CZ1210" s="1" t="s">
        <v>16</v>
      </c>
      <c r="DA1210" s="6">
        <f>+IFERROR(VALUE(RIGHT(Tabla18[[#This Row],[B2B]],6)),"")</f>
        <v>11622</v>
      </c>
      <c r="DB1210" s="6" t="str">
        <f>+IFERROR(VLOOKUP(CZ1210,Auxiliar!$A:$C,2,0),"")</f>
        <v>PREMIUM</v>
      </c>
      <c r="DC1210" s="7" t="str">
        <f>+IFERROR(VLOOKUP(CZ1210,Auxiliar!$A:$C,3,0),"")</f>
        <v>0b 0% | 2b 2% | 5b 3,5% | 10b 5%</v>
      </c>
      <c r="DE1210" s="1">
        <v>11622</v>
      </c>
      <c r="DF1210" s="1" t="s">
        <v>19</v>
      </c>
      <c r="DG1210" s="6">
        <f>+IFERROR(VALUE(RIGHT(Tabla19[[#This Row],[B2B]],6)),"")</f>
        <v>11622</v>
      </c>
      <c r="DH1210" s="6" t="str">
        <f>+IFERROR(VLOOKUP(DF1210,Auxiliar!$A:$C,2,0),"")</f>
        <v>MICHELOB</v>
      </c>
      <c r="DI1210" s="7" t="str">
        <f>+IFERROR(VLOOKUP(DF1210,Auxiliar!$A:$C,3,0),"")</f>
        <v>1b 7% | 3b 22% | 8b 27%</v>
      </c>
      <c r="DK1210" s="1"/>
      <c r="DL1210" s="1"/>
      <c r="DM1210" s="6" t="str">
        <f>+IFERROR(VALUE(RIGHT(Tabla20[[#This Row],[B2B]],6)),"")</f>
        <v/>
      </c>
      <c r="DN1210" s="6" t="str">
        <f>+IFERROR(VLOOKUP(DL1210,Auxiliar!$A:$C,2,0),"")</f>
        <v/>
      </c>
      <c r="DO1210" s="7" t="str">
        <f>+IFERROR(VLOOKUP(DL1210,Auxiliar!$A:$C,3,0),"")</f>
        <v/>
      </c>
      <c r="DQ1210" s="1">
        <v>11598</v>
      </c>
      <c r="DR1210" s="12" t="s">
        <v>24</v>
      </c>
      <c r="DS1210" s="6">
        <f>+IFERROR(VALUE(RIGHT(Tabla21[[#This Row],[B2B]],6)),"")</f>
        <v>11598</v>
      </c>
      <c r="DT1210" s="6" t="str">
        <f>+IFERROR(VLOOKUP(DR1210,Auxiliar!$A:$C,2,0),"")</f>
        <v>CORONA PORRON</v>
      </c>
      <c r="DU1210" s="7" t="str">
        <f>+IFERROR(VLOOKUP(DR1210,Auxiliar!$A:$C,3,0),"")</f>
        <v>1b 5% | 20b 0%</v>
      </c>
      <c r="DW1210" s="1"/>
      <c r="DX1210" s="12"/>
      <c r="DY1210" s="6" t="str">
        <f>+IFERROR(VALUE(RIGHT(Tabla22[[#This Row],[B2B]],6)),"")</f>
        <v/>
      </c>
      <c r="DZ1210" s="6" t="str">
        <f>+IFERROR(VLOOKUP(DX1210,Auxiliar!$A:$C,2,0),"")</f>
        <v/>
      </c>
      <c r="EA1210" s="7" t="str">
        <f>+IFERROR(VLOOKUP(DX1210,Auxiliar!$A:$C,3,0),"")</f>
        <v/>
      </c>
      <c r="EC1210" s="1"/>
      <c r="ED1210" s="12"/>
      <c r="EE1210" s="6" t="str">
        <f>+IFERROR(VALUE(RIGHT(Tabla23[[#This Row],[B2B]],6)),"")</f>
        <v/>
      </c>
      <c r="EF1210" s="6" t="str">
        <f>+IFERROR(VLOOKUP(ED1210,Auxiliar!$A:$C,2,0),"")</f>
        <v/>
      </c>
      <c r="EG1210" s="7" t="str">
        <f>+IFERROR(VLOOKUP(ED1210,Auxiliar!$A:$C,3,0),"")</f>
        <v/>
      </c>
      <c r="EI1210" s="1"/>
      <c r="EJ1210" s="12"/>
      <c r="EK1210" s="6" t="str">
        <f>+IFERROR(VALUE(RIGHT(Tabla24[[#This Row],[B2B]],6)),"")</f>
        <v/>
      </c>
      <c r="EL1210" s="6" t="str">
        <f>+IFERROR(VLOOKUP(EJ1210,Auxiliar!$A:$C,2,0),"")</f>
        <v/>
      </c>
      <c r="EM1210" s="7" t="str">
        <f>+IFERROR(VLOOKUP(EJ1210,Auxiliar!$A:$C,3,0),"")</f>
        <v/>
      </c>
      <c r="EO1210" s="1"/>
      <c r="EP1210" s="12"/>
      <c r="EQ1210" s="6" t="str">
        <f>+IFERROR(VALUE(RIGHT(Tabla25[[#This Row],[B2B]],6)),"")</f>
        <v/>
      </c>
      <c r="ER1210" s="6" t="str">
        <f>+IFERROR(VLOOKUP(EP1210,Auxiliar!$A:$C,2,0),"")</f>
        <v/>
      </c>
      <c r="ES1210" s="7" t="str">
        <f>+IFERROR(VLOOKUP(EP1210,Auxiliar!$A:$C,3,0),"")</f>
        <v/>
      </c>
      <c r="EU1210" s="1"/>
      <c r="EV1210" s="12"/>
      <c r="EW1210" s="6" t="str">
        <f>+IFERROR(VALUE(RIGHT(Tabla26[[#This Row],[B2B]],6)),"")</f>
        <v/>
      </c>
      <c r="EX1210" s="6" t="str">
        <f>+IFERROR(VLOOKUP(EV1210,Auxiliar!$A:$C,2,0),"")</f>
        <v/>
      </c>
      <c r="EY1210" s="7" t="str">
        <f>+IFERROR(VLOOKUP(EV1210,Auxiliar!$A:$C,3,0),"")</f>
        <v/>
      </c>
      <c r="EZ1210" s="1"/>
      <c r="FA1210" s="12"/>
      <c r="FB1210" s="6" t="str">
        <f>+IFERROR(VALUE(RIGHT(Tabla27[[#This Row],[B2B]],6)),"")</f>
        <v/>
      </c>
      <c r="FC1210" s="6" t="str">
        <f>+IFERROR(VLOOKUP(FA1210,Auxiliar!$A:$C,2,0),"")</f>
        <v/>
      </c>
      <c r="FD1210" s="7" t="str">
        <f>+IFERROR(VLOOKUP(FA1210,Auxiliar!$A:$C,3,0),"")</f>
        <v/>
      </c>
      <c r="FE1210" s="1"/>
      <c r="FF1210" s="12"/>
      <c r="FG1210" s="6" t="str">
        <f>+IFERROR(VALUE(RIGHT(Tabla28[[#This Row],[B2B]],6)),"")</f>
        <v/>
      </c>
      <c r="FH1210" s="6" t="str">
        <f>+IFERROR(VLOOKUP(FF1210,Auxiliar!$A:$C,2,0),"")</f>
        <v/>
      </c>
      <c r="FI1210" s="7" t="str">
        <f>+IFERROR(VLOOKUP(FF1210,Auxiliar!$A:$C,3,0),"")</f>
        <v/>
      </c>
      <c r="FJ1210" s="1"/>
      <c r="FK1210" s="12"/>
      <c r="FL1210" s="6" t="str">
        <f>+IFERROR(VALUE(RIGHT(Tabla29[[#This Row],[B2B]],6)),"")</f>
        <v/>
      </c>
      <c r="FM1210" s="6" t="str">
        <f>+IFERROR(VLOOKUP(FK1210,Auxiliar!$A:$C,2,0),"")</f>
        <v/>
      </c>
      <c r="FN1210" s="7" t="str">
        <f>+IFERROR(VLOOKUP(FK1210,Auxiliar!$A:$C,3,0),"")</f>
        <v/>
      </c>
      <c r="FO1210" s="1"/>
      <c r="FP1210" s="12"/>
      <c r="FQ1210" s="6" t="str">
        <f>+IFERROR(VALUE(RIGHT(Tabla30[[#This Row],[B2B]],6)),"")</f>
        <v/>
      </c>
      <c r="FR1210" s="6" t="str">
        <f>+IFERROR(VLOOKUP(FP1210,Auxiliar!$A:$C,2,0),"")</f>
        <v/>
      </c>
      <c r="FS1210" s="7"/>
      <c r="FT1210" s="1"/>
      <c r="FU1210" s="12"/>
      <c r="FV1210" s="6" t="str">
        <f>+IFERROR(VALUE(RIGHT(Tabla31[[#This Row],[B2B]],6)),"")</f>
        <v/>
      </c>
      <c r="FW1210" s="6" t="str">
        <f>+IFERROR(VLOOKUP(FU1210,Auxiliar!$A:$C,2,0),"")</f>
        <v/>
      </c>
      <c r="FX1210" s="7" t="str">
        <f>+IFERROR(VLOOKUP(FU1210,Auxiliar!$A:$C,3,0),"")</f>
        <v/>
      </c>
      <c r="FY1210" s="1"/>
      <c r="FZ1210" s="12"/>
      <c r="GA1210" s="6" t="str">
        <f>+IFERROR(VALUE(RIGHT(Tabla32[[#This Row],[B2B]],6)),"")</f>
        <v/>
      </c>
      <c r="GB1210" s="6" t="str">
        <f>+IFERROR(VLOOKUP(FZ1210,Auxiliar!$A:$C,2,0),"")</f>
        <v/>
      </c>
      <c r="GC1210" s="7" t="str">
        <f>+IFERROR(VLOOKUP(FZ1210,Auxiliar!$A:$C,3,0),"")</f>
        <v/>
      </c>
      <c r="GD1210" s="1"/>
      <c r="GE1210" s="12"/>
      <c r="GF1210" s="6" t="str">
        <f>+IFERROR(VALUE(RIGHT(Tabla33[[#This Row],[B2B]],6)),"")</f>
        <v/>
      </c>
      <c r="GG1210" s="6" t="str">
        <f>+IFERROR(VLOOKUP(GE1210,Auxiliar!$A:$C,2,0),"")</f>
        <v/>
      </c>
      <c r="GH1210" s="7" t="str">
        <f>+IFERROR(VLOOKUP(GE1210,Auxiliar!$A:$C,3,0),"")</f>
        <v/>
      </c>
    </row>
    <row r="1211" spans="79:190" x14ac:dyDescent="0.25">
      <c r="CA1211" s="1">
        <v>11607</v>
      </c>
      <c r="CB1211" s="1" t="s">
        <v>35</v>
      </c>
      <c r="CC1211" s="6">
        <f>+IFERROR(VALUE(RIGHT(Tabla14[[#This Row],[B2B]],6)),"")</f>
        <v>11607</v>
      </c>
      <c r="CD1211" s="6" t="str">
        <f>+IFERROR(VLOOKUP(CB1211,Auxiliar!$A:$C,2,0),"")</f>
        <v>Corona 710cc</v>
      </c>
      <c r="CE1211" s="7" t="str">
        <f>+IFERROR(VLOOKUP(CB1211,Auxiliar!$A:$C,3,0),"")</f>
        <v>1b 10% | 85b 0%</v>
      </c>
      <c r="CM1211" s="1">
        <v>11626</v>
      </c>
      <c r="CN1211" s="1" t="s">
        <v>20</v>
      </c>
      <c r="CO1211" s="6">
        <v>11626</v>
      </c>
      <c r="CP1211" s="6" t="s">
        <v>20</v>
      </c>
      <c r="CQ1211" s="7" t="s">
        <v>21</v>
      </c>
      <c r="CY1211" s="1">
        <v>11626</v>
      </c>
      <c r="CZ1211" s="1" t="s">
        <v>16</v>
      </c>
      <c r="DA1211" s="6">
        <f>+IFERROR(VALUE(RIGHT(Tabla18[[#This Row],[B2B]],6)),"")</f>
        <v>11626</v>
      </c>
      <c r="DB1211" s="6" t="str">
        <f>+IFERROR(VLOOKUP(CZ1211,Auxiliar!$A:$C,2,0),"")</f>
        <v>PREMIUM</v>
      </c>
      <c r="DC1211" s="7" t="str">
        <f>+IFERROR(VLOOKUP(CZ1211,Auxiliar!$A:$C,3,0),"")</f>
        <v>0b 0% | 2b 2% | 5b 3,5% | 10b 5%</v>
      </c>
      <c r="DE1211" s="1">
        <v>11626</v>
      </c>
      <c r="DF1211" s="1" t="s">
        <v>19</v>
      </c>
      <c r="DG1211" s="6">
        <f>+IFERROR(VALUE(RIGHT(Tabla19[[#This Row],[B2B]],6)),"")</f>
        <v>11626</v>
      </c>
      <c r="DH1211" s="6" t="str">
        <f>+IFERROR(VLOOKUP(DF1211,Auxiliar!$A:$C,2,0),"")</f>
        <v>MICHELOB</v>
      </c>
      <c r="DI1211" s="7" t="str">
        <f>+IFERROR(VLOOKUP(DF1211,Auxiliar!$A:$C,3,0),"")</f>
        <v>1b 7% | 3b 22% | 8b 27%</v>
      </c>
      <c r="DK1211" s="1"/>
      <c r="DL1211" s="1"/>
      <c r="DM1211" s="6" t="str">
        <f>+IFERROR(VALUE(RIGHT(Tabla20[[#This Row],[B2B]],6)),"")</f>
        <v/>
      </c>
      <c r="DN1211" s="6" t="str">
        <f>+IFERROR(VLOOKUP(DL1211,Auxiliar!$A:$C,2,0),"")</f>
        <v/>
      </c>
      <c r="DO1211" s="7" t="str">
        <f>+IFERROR(VLOOKUP(DL1211,Auxiliar!$A:$C,3,0),"")</f>
        <v/>
      </c>
      <c r="DQ1211" s="1">
        <v>11599</v>
      </c>
      <c r="DR1211" s="12" t="s">
        <v>24</v>
      </c>
      <c r="DS1211" s="6">
        <f>+IFERROR(VALUE(RIGHT(Tabla21[[#This Row],[B2B]],6)),"")</f>
        <v>11599</v>
      </c>
      <c r="DT1211" s="6" t="str">
        <f>+IFERROR(VLOOKUP(DR1211,Auxiliar!$A:$C,2,0),"")</f>
        <v>CORONA PORRON</v>
      </c>
      <c r="DU1211" s="7" t="str">
        <f>+IFERROR(VLOOKUP(DR1211,Auxiliar!$A:$C,3,0),"")</f>
        <v>1b 5% | 20b 0%</v>
      </c>
      <c r="DW1211" s="1"/>
      <c r="DX1211" s="12"/>
      <c r="DY1211" s="6" t="str">
        <f>+IFERROR(VALUE(RIGHT(Tabla22[[#This Row],[B2B]],6)),"")</f>
        <v/>
      </c>
      <c r="DZ1211" s="6" t="str">
        <f>+IFERROR(VLOOKUP(DX1211,Auxiliar!$A:$C,2,0),"")</f>
        <v/>
      </c>
      <c r="EA1211" s="7" t="str">
        <f>+IFERROR(VLOOKUP(DX1211,Auxiliar!$A:$C,3,0),"")</f>
        <v/>
      </c>
      <c r="EC1211" s="1"/>
      <c r="ED1211" s="12"/>
      <c r="EE1211" s="6" t="str">
        <f>+IFERROR(VALUE(RIGHT(Tabla23[[#This Row],[B2B]],6)),"")</f>
        <v/>
      </c>
      <c r="EF1211" s="6" t="str">
        <f>+IFERROR(VLOOKUP(ED1211,Auxiliar!$A:$C,2,0),"")</f>
        <v/>
      </c>
      <c r="EG1211" s="7" t="str">
        <f>+IFERROR(VLOOKUP(ED1211,Auxiliar!$A:$C,3,0),"")</f>
        <v/>
      </c>
      <c r="EI1211" s="1"/>
      <c r="EJ1211" s="12"/>
      <c r="EK1211" s="6" t="str">
        <f>+IFERROR(VALUE(RIGHT(Tabla24[[#This Row],[B2B]],6)),"")</f>
        <v/>
      </c>
      <c r="EL1211" s="6" t="str">
        <f>+IFERROR(VLOOKUP(EJ1211,Auxiliar!$A:$C,2,0),"")</f>
        <v/>
      </c>
      <c r="EM1211" s="7" t="str">
        <f>+IFERROR(VLOOKUP(EJ1211,Auxiliar!$A:$C,3,0),"")</f>
        <v/>
      </c>
      <c r="EO1211" s="1"/>
      <c r="EP1211" s="12"/>
      <c r="EQ1211" s="6" t="str">
        <f>+IFERROR(VALUE(RIGHT(Tabla25[[#This Row],[B2B]],6)),"")</f>
        <v/>
      </c>
      <c r="ER1211" s="6" t="str">
        <f>+IFERROR(VLOOKUP(EP1211,Auxiliar!$A:$C,2,0),"")</f>
        <v/>
      </c>
      <c r="ES1211" s="7" t="str">
        <f>+IFERROR(VLOOKUP(EP1211,Auxiliar!$A:$C,3,0),"")</f>
        <v/>
      </c>
      <c r="EU1211" s="1"/>
      <c r="EV1211" s="12"/>
      <c r="EW1211" s="6" t="str">
        <f>+IFERROR(VALUE(RIGHT(Tabla26[[#This Row],[B2B]],6)),"")</f>
        <v/>
      </c>
      <c r="EX1211" s="6" t="str">
        <f>+IFERROR(VLOOKUP(EV1211,Auxiliar!$A:$C,2,0),"")</f>
        <v/>
      </c>
      <c r="EY1211" s="7" t="str">
        <f>+IFERROR(VLOOKUP(EV1211,Auxiliar!$A:$C,3,0),"")</f>
        <v/>
      </c>
      <c r="EZ1211" s="1"/>
      <c r="FA1211" s="12"/>
      <c r="FB1211" s="6" t="str">
        <f>+IFERROR(VALUE(RIGHT(Tabla27[[#This Row],[B2B]],6)),"")</f>
        <v/>
      </c>
      <c r="FC1211" s="6" t="str">
        <f>+IFERROR(VLOOKUP(FA1211,Auxiliar!$A:$C,2,0),"")</f>
        <v/>
      </c>
      <c r="FD1211" s="7" t="str">
        <f>+IFERROR(VLOOKUP(FA1211,Auxiliar!$A:$C,3,0),"")</f>
        <v/>
      </c>
      <c r="FE1211" s="1"/>
      <c r="FF1211" s="12"/>
      <c r="FG1211" s="6" t="str">
        <f>+IFERROR(VALUE(RIGHT(Tabla28[[#This Row],[B2B]],6)),"")</f>
        <v/>
      </c>
      <c r="FH1211" s="6" t="str">
        <f>+IFERROR(VLOOKUP(FF1211,Auxiliar!$A:$C,2,0),"")</f>
        <v/>
      </c>
      <c r="FI1211" s="7" t="str">
        <f>+IFERROR(VLOOKUP(FF1211,Auxiliar!$A:$C,3,0),"")</f>
        <v/>
      </c>
      <c r="FJ1211" s="1"/>
      <c r="FK1211" s="12"/>
      <c r="FL1211" s="6" t="str">
        <f>+IFERROR(VALUE(RIGHT(Tabla29[[#This Row],[B2B]],6)),"")</f>
        <v/>
      </c>
      <c r="FM1211" s="6" t="str">
        <f>+IFERROR(VLOOKUP(FK1211,Auxiliar!$A:$C,2,0),"")</f>
        <v/>
      </c>
      <c r="FN1211" s="7" t="str">
        <f>+IFERROR(VLOOKUP(FK1211,Auxiliar!$A:$C,3,0),"")</f>
        <v/>
      </c>
      <c r="FO1211" s="1"/>
      <c r="FP1211" s="12"/>
      <c r="FQ1211" s="6" t="str">
        <f>+IFERROR(VALUE(RIGHT(Tabla30[[#This Row],[B2B]],6)),"")</f>
        <v/>
      </c>
      <c r="FR1211" s="6" t="str">
        <f>+IFERROR(VLOOKUP(FP1211,Auxiliar!$A:$C,2,0),"")</f>
        <v/>
      </c>
      <c r="FS1211" s="7"/>
      <c r="FT1211" s="1"/>
      <c r="FU1211" s="12"/>
      <c r="FV1211" s="6" t="str">
        <f>+IFERROR(VALUE(RIGHT(Tabla31[[#This Row],[B2B]],6)),"")</f>
        <v/>
      </c>
      <c r="FW1211" s="6" t="str">
        <f>+IFERROR(VLOOKUP(FU1211,Auxiliar!$A:$C,2,0),"")</f>
        <v/>
      </c>
      <c r="FX1211" s="7" t="str">
        <f>+IFERROR(VLOOKUP(FU1211,Auxiliar!$A:$C,3,0),"")</f>
        <v/>
      </c>
      <c r="FY1211" s="1"/>
      <c r="FZ1211" s="12"/>
      <c r="GA1211" s="6" t="str">
        <f>+IFERROR(VALUE(RIGHT(Tabla32[[#This Row],[B2B]],6)),"")</f>
        <v/>
      </c>
      <c r="GB1211" s="6" t="str">
        <f>+IFERROR(VLOOKUP(FZ1211,Auxiliar!$A:$C,2,0),"")</f>
        <v/>
      </c>
      <c r="GC1211" s="7" t="str">
        <f>+IFERROR(VLOOKUP(FZ1211,Auxiliar!$A:$C,3,0),"")</f>
        <v/>
      </c>
      <c r="GD1211" s="1"/>
      <c r="GE1211" s="12"/>
      <c r="GF1211" s="6" t="str">
        <f>+IFERROR(VALUE(RIGHT(Tabla33[[#This Row],[B2B]],6)),"")</f>
        <v/>
      </c>
      <c r="GG1211" s="6" t="str">
        <f>+IFERROR(VLOOKUP(GE1211,Auxiliar!$A:$C,2,0),"")</f>
        <v/>
      </c>
      <c r="GH1211" s="7" t="str">
        <f>+IFERROR(VLOOKUP(GE1211,Auxiliar!$A:$C,3,0),"")</f>
        <v/>
      </c>
    </row>
    <row r="1212" spans="79:190" x14ac:dyDescent="0.25">
      <c r="CA1212" s="1">
        <v>11609</v>
      </c>
      <c r="CB1212" s="1" t="s">
        <v>35</v>
      </c>
      <c r="CC1212" s="6">
        <f>+IFERROR(VALUE(RIGHT(Tabla14[[#This Row],[B2B]],6)),"")</f>
        <v>11609</v>
      </c>
      <c r="CD1212" s="6" t="str">
        <f>+IFERROR(VLOOKUP(CB1212,Auxiliar!$A:$C,2,0),"")</f>
        <v>Corona 710cc</v>
      </c>
      <c r="CE1212" s="7" t="str">
        <f>+IFERROR(VLOOKUP(CB1212,Auxiliar!$A:$C,3,0),"")</f>
        <v>1b 10% | 85b 0%</v>
      </c>
      <c r="CM1212" s="1">
        <v>11632</v>
      </c>
      <c r="CN1212" s="1" t="s">
        <v>20</v>
      </c>
      <c r="CO1212" s="6">
        <v>11632</v>
      </c>
      <c r="CP1212" s="6" t="s">
        <v>20</v>
      </c>
      <c r="CQ1212" s="7" t="s">
        <v>21</v>
      </c>
      <c r="CY1212" s="1">
        <v>11632</v>
      </c>
      <c r="CZ1212" s="1" t="s">
        <v>16</v>
      </c>
      <c r="DA1212" s="6">
        <f>+IFERROR(VALUE(RIGHT(Tabla18[[#This Row],[B2B]],6)),"")</f>
        <v>11632</v>
      </c>
      <c r="DB1212" s="6" t="str">
        <f>+IFERROR(VLOOKUP(CZ1212,Auxiliar!$A:$C,2,0),"")</f>
        <v>PREMIUM</v>
      </c>
      <c r="DC1212" s="7" t="str">
        <f>+IFERROR(VLOOKUP(CZ1212,Auxiliar!$A:$C,3,0),"")</f>
        <v>0b 0% | 2b 2% | 5b 3,5% | 10b 5%</v>
      </c>
      <c r="DE1212" s="1">
        <v>11632</v>
      </c>
      <c r="DF1212" s="1" t="s">
        <v>19</v>
      </c>
      <c r="DG1212" s="6">
        <f>+IFERROR(VALUE(RIGHT(Tabla19[[#This Row],[B2B]],6)),"")</f>
        <v>11632</v>
      </c>
      <c r="DH1212" s="6" t="str">
        <f>+IFERROR(VLOOKUP(DF1212,Auxiliar!$A:$C,2,0),"")</f>
        <v>MICHELOB</v>
      </c>
      <c r="DI1212" s="7" t="str">
        <f>+IFERROR(VLOOKUP(DF1212,Auxiliar!$A:$C,3,0),"")</f>
        <v>1b 7% | 3b 22% | 8b 27%</v>
      </c>
      <c r="DK1212" s="1"/>
      <c r="DL1212" s="1"/>
      <c r="DM1212" s="6" t="str">
        <f>+IFERROR(VALUE(RIGHT(Tabla20[[#This Row],[B2B]],6)),"")</f>
        <v/>
      </c>
      <c r="DN1212" s="6" t="str">
        <f>+IFERROR(VLOOKUP(DL1212,Auxiliar!$A:$C,2,0),"")</f>
        <v/>
      </c>
      <c r="DO1212" s="7" t="str">
        <f>+IFERROR(VLOOKUP(DL1212,Auxiliar!$A:$C,3,0),"")</f>
        <v/>
      </c>
      <c r="DQ1212" s="1">
        <v>11602</v>
      </c>
      <c r="DR1212" s="12" t="s">
        <v>24</v>
      </c>
      <c r="DS1212" s="6">
        <f>+IFERROR(VALUE(RIGHT(Tabla21[[#This Row],[B2B]],6)),"")</f>
        <v>11602</v>
      </c>
      <c r="DT1212" s="6" t="str">
        <f>+IFERROR(VLOOKUP(DR1212,Auxiliar!$A:$C,2,0),"")</f>
        <v>CORONA PORRON</v>
      </c>
      <c r="DU1212" s="7" t="str">
        <f>+IFERROR(VLOOKUP(DR1212,Auxiliar!$A:$C,3,0),"")</f>
        <v>1b 5% | 20b 0%</v>
      </c>
      <c r="DW1212" s="1"/>
      <c r="DX1212" s="12"/>
      <c r="DY1212" s="6" t="str">
        <f>+IFERROR(VALUE(RIGHT(Tabla22[[#This Row],[B2B]],6)),"")</f>
        <v/>
      </c>
      <c r="DZ1212" s="6" t="str">
        <f>+IFERROR(VLOOKUP(DX1212,Auxiliar!$A:$C,2,0),"")</f>
        <v/>
      </c>
      <c r="EA1212" s="7" t="str">
        <f>+IFERROR(VLOOKUP(DX1212,Auxiliar!$A:$C,3,0),"")</f>
        <v/>
      </c>
      <c r="EC1212" s="1"/>
      <c r="ED1212" s="12"/>
      <c r="EE1212" s="6" t="str">
        <f>+IFERROR(VALUE(RIGHT(Tabla23[[#This Row],[B2B]],6)),"")</f>
        <v/>
      </c>
      <c r="EF1212" s="6" t="str">
        <f>+IFERROR(VLOOKUP(ED1212,Auxiliar!$A:$C,2,0),"")</f>
        <v/>
      </c>
      <c r="EG1212" s="7" t="str">
        <f>+IFERROR(VLOOKUP(ED1212,Auxiliar!$A:$C,3,0),"")</f>
        <v/>
      </c>
      <c r="EI1212" s="1"/>
      <c r="EJ1212" s="12"/>
      <c r="EK1212" s="6" t="str">
        <f>+IFERROR(VALUE(RIGHT(Tabla24[[#This Row],[B2B]],6)),"")</f>
        <v/>
      </c>
      <c r="EL1212" s="6" t="str">
        <f>+IFERROR(VLOOKUP(EJ1212,Auxiliar!$A:$C,2,0),"")</f>
        <v/>
      </c>
      <c r="EM1212" s="7" t="str">
        <f>+IFERROR(VLOOKUP(EJ1212,Auxiliar!$A:$C,3,0),"")</f>
        <v/>
      </c>
      <c r="EO1212" s="1"/>
      <c r="EP1212" s="12"/>
      <c r="EQ1212" s="6" t="str">
        <f>+IFERROR(VALUE(RIGHT(Tabla25[[#This Row],[B2B]],6)),"")</f>
        <v/>
      </c>
      <c r="ER1212" s="6" t="str">
        <f>+IFERROR(VLOOKUP(EP1212,Auxiliar!$A:$C,2,0),"")</f>
        <v/>
      </c>
      <c r="ES1212" s="7" t="str">
        <f>+IFERROR(VLOOKUP(EP1212,Auxiliar!$A:$C,3,0),"")</f>
        <v/>
      </c>
      <c r="EU1212" s="1"/>
      <c r="EV1212" s="12"/>
      <c r="EW1212" s="6" t="str">
        <f>+IFERROR(VALUE(RIGHT(Tabla26[[#This Row],[B2B]],6)),"")</f>
        <v/>
      </c>
      <c r="EX1212" s="6" t="str">
        <f>+IFERROR(VLOOKUP(EV1212,Auxiliar!$A:$C,2,0),"")</f>
        <v/>
      </c>
      <c r="EY1212" s="7" t="str">
        <f>+IFERROR(VLOOKUP(EV1212,Auxiliar!$A:$C,3,0),"")</f>
        <v/>
      </c>
      <c r="EZ1212" s="1"/>
      <c r="FA1212" s="12"/>
      <c r="FB1212" s="6" t="str">
        <f>+IFERROR(VALUE(RIGHT(Tabla27[[#This Row],[B2B]],6)),"")</f>
        <v/>
      </c>
      <c r="FC1212" s="6" t="str">
        <f>+IFERROR(VLOOKUP(FA1212,Auxiliar!$A:$C,2,0),"")</f>
        <v/>
      </c>
      <c r="FD1212" s="7" t="str">
        <f>+IFERROR(VLOOKUP(FA1212,Auxiliar!$A:$C,3,0),"")</f>
        <v/>
      </c>
      <c r="FE1212" s="1"/>
      <c r="FF1212" s="12"/>
      <c r="FG1212" s="6" t="str">
        <f>+IFERROR(VALUE(RIGHT(Tabla28[[#This Row],[B2B]],6)),"")</f>
        <v/>
      </c>
      <c r="FH1212" s="6" t="str">
        <f>+IFERROR(VLOOKUP(FF1212,Auxiliar!$A:$C,2,0),"")</f>
        <v/>
      </c>
      <c r="FI1212" s="7" t="str">
        <f>+IFERROR(VLOOKUP(FF1212,Auxiliar!$A:$C,3,0),"")</f>
        <v/>
      </c>
      <c r="FJ1212" s="1"/>
      <c r="FK1212" s="12"/>
      <c r="FL1212" s="6" t="str">
        <f>+IFERROR(VALUE(RIGHT(Tabla29[[#This Row],[B2B]],6)),"")</f>
        <v/>
      </c>
      <c r="FM1212" s="6" t="str">
        <f>+IFERROR(VLOOKUP(FK1212,Auxiliar!$A:$C,2,0),"")</f>
        <v/>
      </c>
      <c r="FN1212" s="7" t="str">
        <f>+IFERROR(VLOOKUP(FK1212,Auxiliar!$A:$C,3,0),"")</f>
        <v/>
      </c>
      <c r="FO1212" s="1"/>
      <c r="FP1212" s="12"/>
      <c r="FQ1212" s="6" t="str">
        <f>+IFERROR(VALUE(RIGHT(Tabla30[[#This Row],[B2B]],6)),"")</f>
        <v/>
      </c>
      <c r="FR1212" s="6" t="str">
        <f>+IFERROR(VLOOKUP(FP1212,Auxiliar!$A:$C,2,0),"")</f>
        <v/>
      </c>
      <c r="FS1212" s="7"/>
      <c r="FT1212" s="1"/>
      <c r="FU1212" s="12"/>
      <c r="FV1212" s="6" t="str">
        <f>+IFERROR(VALUE(RIGHT(Tabla31[[#This Row],[B2B]],6)),"")</f>
        <v/>
      </c>
      <c r="FW1212" s="6" t="str">
        <f>+IFERROR(VLOOKUP(FU1212,Auxiliar!$A:$C,2,0),"")</f>
        <v/>
      </c>
      <c r="FX1212" s="7" t="str">
        <f>+IFERROR(VLOOKUP(FU1212,Auxiliar!$A:$C,3,0),"")</f>
        <v/>
      </c>
      <c r="FY1212" s="1"/>
      <c r="FZ1212" s="12"/>
      <c r="GA1212" s="6" t="str">
        <f>+IFERROR(VALUE(RIGHT(Tabla32[[#This Row],[B2B]],6)),"")</f>
        <v/>
      </c>
      <c r="GB1212" s="6" t="str">
        <f>+IFERROR(VLOOKUP(FZ1212,Auxiliar!$A:$C,2,0),"")</f>
        <v/>
      </c>
      <c r="GC1212" s="7" t="str">
        <f>+IFERROR(VLOOKUP(FZ1212,Auxiliar!$A:$C,3,0),"")</f>
        <v/>
      </c>
      <c r="GD1212" s="1"/>
      <c r="GE1212" s="12"/>
      <c r="GF1212" s="6" t="str">
        <f>+IFERROR(VALUE(RIGHT(Tabla33[[#This Row],[B2B]],6)),"")</f>
        <v/>
      </c>
      <c r="GG1212" s="6" t="str">
        <f>+IFERROR(VLOOKUP(GE1212,Auxiliar!$A:$C,2,0),"")</f>
        <v/>
      </c>
      <c r="GH1212" s="7" t="str">
        <f>+IFERROR(VLOOKUP(GE1212,Auxiliar!$A:$C,3,0),"")</f>
        <v/>
      </c>
    </row>
    <row r="1213" spans="79:190" x14ac:dyDescent="0.25">
      <c r="CA1213" s="1">
        <v>11615</v>
      </c>
      <c r="CB1213" s="1" t="s">
        <v>35</v>
      </c>
      <c r="CC1213" s="6">
        <f>+IFERROR(VALUE(RIGHT(Tabla14[[#This Row],[B2B]],6)),"")</f>
        <v>11615</v>
      </c>
      <c r="CD1213" s="6" t="str">
        <f>+IFERROR(VLOOKUP(CB1213,Auxiliar!$A:$C,2,0),"")</f>
        <v>Corona 710cc</v>
      </c>
      <c r="CE1213" s="7" t="str">
        <f>+IFERROR(VLOOKUP(CB1213,Auxiliar!$A:$C,3,0),"")</f>
        <v>1b 10% | 85b 0%</v>
      </c>
      <c r="CM1213" s="1">
        <v>11638</v>
      </c>
      <c r="CN1213" s="1" t="s">
        <v>20</v>
      </c>
      <c r="CO1213" s="6">
        <v>11638</v>
      </c>
      <c r="CP1213" s="6" t="s">
        <v>20</v>
      </c>
      <c r="CQ1213" s="7" t="s">
        <v>21</v>
      </c>
      <c r="CY1213" s="1">
        <v>11638</v>
      </c>
      <c r="CZ1213" s="1" t="s">
        <v>16</v>
      </c>
      <c r="DA1213" s="6">
        <f>+IFERROR(VALUE(RIGHT(Tabla18[[#This Row],[B2B]],6)),"")</f>
        <v>11638</v>
      </c>
      <c r="DB1213" s="6" t="str">
        <f>+IFERROR(VLOOKUP(CZ1213,Auxiliar!$A:$C,2,0),"")</f>
        <v>PREMIUM</v>
      </c>
      <c r="DC1213" s="7" t="str">
        <f>+IFERROR(VLOOKUP(CZ1213,Auxiliar!$A:$C,3,0),"")</f>
        <v>0b 0% | 2b 2% | 5b 3,5% | 10b 5%</v>
      </c>
      <c r="DE1213" s="1">
        <v>11638</v>
      </c>
      <c r="DF1213" s="1" t="s">
        <v>19</v>
      </c>
      <c r="DG1213" s="6">
        <f>+IFERROR(VALUE(RIGHT(Tabla19[[#This Row],[B2B]],6)),"")</f>
        <v>11638</v>
      </c>
      <c r="DH1213" s="6" t="str">
        <f>+IFERROR(VLOOKUP(DF1213,Auxiliar!$A:$C,2,0),"")</f>
        <v>MICHELOB</v>
      </c>
      <c r="DI1213" s="7" t="str">
        <f>+IFERROR(VLOOKUP(DF1213,Auxiliar!$A:$C,3,0),"")</f>
        <v>1b 7% | 3b 22% | 8b 27%</v>
      </c>
      <c r="DK1213" s="1"/>
      <c r="DL1213" s="1"/>
      <c r="DM1213" s="6" t="str">
        <f>+IFERROR(VALUE(RIGHT(Tabla20[[#This Row],[B2B]],6)),"")</f>
        <v/>
      </c>
      <c r="DN1213" s="6" t="str">
        <f>+IFERROR(VLOOKUP(DL1213,Auxiliar!$A:$C,2,0),"")</f>
        <v/>
      </c>
      <c r="DO1213" s="7" t="str">
        <f>+IFERROR(VLOOKUP(DL1213,Auxiliar!$A:$C,3,0),"")</f>
        <v/>
      </c>
      <c r="DQ1213" s="1">
        <v>11607</v>
      </c>
      <c r="DR1213" s="12" t="s">
        <v>24</v>
      </c>
      <c r="DS1213" s="6">
        <f>+IFERROR(VALUE(RIGHT(Tabla21[[#This Row],[B2B]],6)),"")</f>
        <v>11607</v>
      </c>
      <c r="DT1213" s="6" t="str">
        <f>+IFERROR(VLOOKUP(DR1213,Auxiliar!$A:$C,2,0),"")</f>
        <v>CORONA PORRON</v>
      </c>
      <c r="DU1213" s="7" t="str">
        <f>+IFERROR(VLOOKUP(DR1213,Auxiliar!$A:$C,3,0),"")</f>
        <v>1b 5% | 20b 0%</v>
      </c>
      <c r="DW1213" s="1"/>
      <c r="DX1213" s="12"/>
      <c r="DY1213" s="6" t="str">
        <f>+IFERROR(VALUE(RIGHT(Tabla22[[#This Row],[B2B]],6)),"")</f>
        <v/>
      </c>
      <c r="DZ1213" s="6" t="str">
        <f>+IFERROR(VLOOKUP(DX1213,Auxiliar!$A:$C,2,0),"")</f>
        <v/>
      </c>
      <c r="EA1213" s="7" t="str">
        <f>+IFERROR(VLOOKUP(DX1213,Auxiliar!$A:$C,3,0),"")</f>
        <v/>
      </c>
      <c r="EC1213" s="1"/>
      <c r="ED1213" s="12"/>
      <c r="EE1213" s="6" t="str">
        <f>+IFERROR(VALUE(RIGHT(Tabla23[[#This Row],[B2B]],6)),"")</f>
        <v/>
      </c>
      <c r="EF1213" s="6" t="str">
        <f>+IFERROR(VLOOKUP(ED1213,Auxiliar!$A:$C,2,0),"")</f>
        <v/>
      </c>
      <c r="EG1213" s="7" t="str">
        <f>+IFERROR(VLOOKUP(ED1213,Auxiliar!$A:$C,3,0),"")</f>
        <v/>
      </c>
      <c r="EI1213" s="1"/>
      <c r="EJ1213" s="12"/>
      <c r="EK1213" s="6" t="str">
        <f>+IFERROR(VALUE(RIGHT(Tabla24[[#This Row],[B2B]],6)),"")</f>
        <v/>
      </c>
      <c r="EL1213" s="6" t="str">
        <f>+IFERROR(VLOOKUP(EJ1213,Auxiliar!$A:$C,2,0),"")</f>
        <v/>
      </c>
      <c r="EM1213" s="7" t="str">
        <f>+IFERROR(VLOOKUP(EJ1213,Auxiliar!$A:$C,3,0),"")</f>
        <v/>
      </c>
      <c r="EO1213" s="1"/>
      <c r="EP1213" s="12"/>
      <c r="EQ1213" s="6" t="str">
        <f>+IFERROR(VALUE(RIGHT(Tabla25[[#This Row],[B2B]],6)),"")</f>
        <v/>
      </c>
      <c r="ER1213" s="6" t="str">
        <f>+IFERROR(VLOOKUP(EP1213,Auxiliar!$A:$C,2,0),"")</f>
        <v/>
      </c>
      <c r="ES1213" s="7" t="str">
        <f>+IFERROR(VLOOKUP(EP1213,Auxiliar!$A:$C,3,0),"")</f>
        <v/>
      </c>
      <c r="EU1213" s="1"/>
      <c r="EV1213" s="12"/>
      <c r="EW1213" s="6" t="str">
        <f>+IFERROR(VALUE(RIGHT(Tabla26[[#This Row],[B2B]],6)),"")</f>
        <v/>
      </c>
      <c r="EX1213" s="6" t="str">
        <f>+IFERROR(VLOOKUP(EV1213,Auxiliar!$A:$C,2,0),"")</f>
        <v/>
      </c>
      <c r="EY1213" s="7" t="str">
        <f>+IFERROR(VLOOKUP(EV1213,Auxiliar!$A:$C,3,0),"")</f>
        <v/>
      </c>
      <c r="EZ1213" s="1"/>
      <c r="FA1213" s="12"/>
      <c r="FB1213" s="6" t="str">
        <f>+IFERROR(VALUE(RIGHT(Tabla27[[#This Row],[B2B]],6)),"")</f>
        <v/>
      </c>
      <c r="FC1213" s="6" t="str">
        <f>+IFERROR(VLOOKUP(FA1213,Auxiliar!$A:$C,2,0),"")</f>
        <v/>
      </c>
      <c r="FD1213" s="7" t="str">
        <f>+IFERROR(VLOOKUP(FA1213,Auxiliar!$A:$C,3,0),"")</f>
        <v/>
      </c>
      <c r="FE1213" s="1"/>
      <c r="FF1213" s="12"/>
      <c r="FG1213" s="6" t="str">
        <f>+IFERROR(VALUE(RIGHT(Tabla28[[#This Row],[B2B]],6)),"")</f>
        <v/>
      </c>
      <c r="FH1213" s="6" t="str">
        <f>+IFERROR(VLOOKUP(FF1213,Auxiliar!$A:$C,2,0),"")</f>
        <v/>
      </c>
      <c r="FI1213" s="7" t="str">
        <f>+IFERROR(VLOOKUP(FF1213,Auxiliar!$A:$C,3,0),"")</f>
        <v/>
      </c>
      <c r="FJ1213" s="1"/>
      <c r="FK1213" s="12"/>
      <c r="FL1213" s="6" t="str">
        <f>+IFERROR(VALUE(RIGHT(Tabla29[[#This Row],[B2B]],6)),"")</f>
        <v/>
      </c>
      <c r="FM1213" s="6" t="str">
        <f>+IFERROR(VLOOKUP(FK1213,Auxiliar!$A:$C,2,0),"")</f>
        <v/>
      </c>
      <c r="FN1213" s="7" t="str">
        <f>+IFERROR(VLOOKUP(FK1213,Auxiliar!$A:$C,3,0),"")</f>
        <v/>
      </c>
      <c r="FO1213" s="1"/>
      <c r="FP1213" s="12"/>
      <c r="FQ1213" s="6" t="str">
        <f>+IFERROR(VALUE(RIGHT(Tabla30[[#This Row],[B2B]],6)),"")</f>
        <v/>
      </c>
      <c r="FR1213" s="6" t="str">
        <f>+IFERROR(VLOOKUP(FP1213,Auxiliar!$A:$C,2,0),"")</f>
        <v/>
      </c>
      <c r="FS1213" s="7"/>
      <c r="FT1213" s="1"/>
      <c r="FU1213" s="12"/>
      <c r="FV1213" s="6" t="str">
        <f>+IFERROR(VALUE(RIGHT(Tabla31[[#This Row],[B2B]],6)),"")</f>
        <v/>
      </c>
      <c r="FW1213" s="6" t="str">
        <f>+IFERROR(VLOOKUP(FU1213,Auxiliar!$A:$C,2,0),"")</f>
        <v/>
      </c>
      <c r="FX1213" s="7" t="str">
        <f>+IFERROR(VLOOKUP(FU1213,Auxiliar!$A:$C,3,0),"")</f>
        <v/>
      </c>
      <c r="FY1213" s="1"/>
      <c r="FZ1213" s="12"/>
      <c r="GA1213" s="6" t="str">
        <f>+IFERROR(VALUE(RIGHT(Tabla32[[#This Row],[B2B]],6)),"")</f>
        <v/>
      </c>
      <c r="GB1213" s="6" t="str">
        <f>+IFERROR(VLOOKUP(FZ1213,Auxiliar!$A:$C,2,0),"")</f>
        <v/>
      </c>
      <c r="GC1213" s="7" t="str">
        <f>+IFERROR(VLOOKUP(FZ1213,Auxiliar!$A:$C,3,0),"")</f>
        <v/>
      </c>
      <c r="GD1213" s="1"/>
      <c r="GE1213" s="12"/>
      <c r="GF1213" s="6" t="str">
        <f>+IFERROR(VALUE(RIGHT(Tabla33[[#This Row],[B2B]],6)),"")</f>
        <v/>
      </c>
      <c r="GG1213" s="6" t="str">
        <f>+IFERROR(VLOOKUP(GE1213,Auxiliar!$A:$C,2,0),"")</f>
        <v/>
      </c>
      <c r="GH1213" s="7" t="str">
        <f>+IFERROR(VLOOKUP(GE1213,Auxiliar!$A:$C,3,0),"")</f>
        <v/>
      </c>
    </row>
    <row r="1214" spans="79:190" x14ac:dyDescent="0.25">
      <c r="CA1214" s="1">
        <v>11621</v>
      </c>
      <c r="CB1214" s="1" t="s">
        <v>35</v>
      </c>
      <c r="CC1214" s="6">
        <f>+IFERROR(VALUE(RIGHT(Tabla14[[#This Row],[B2B]],6)),"")</f>
        <v>11621</v>
      </c>
      <c r="CD1214" s="6" t="str">
        <f>+IFERROR(VLOOKUP(CB1214,Auxiliar!$A:$C,2,0),"")</f>
        <v>Corona 710cc</v>
      </c>
      <c r="CE1214" s="7" t="str">
        <f>+IFERROR(VLOOKUP(CB1214,Auxiliar!$A:$C,3,0),"")</f>
        <v>1b 10% | 85b 0%</v>
      </c>
      <c r="CM1214" s="1">
        <v>11641</v>
      </c>
      <c r="CN1214" s="1" t="s">
        <v>20</v>
      </c>
      <c r="CO1214" s="6">
        <v>11641</v>
      </c>
      <c r="CP1214" s="6" t="s">
        <v>20</v>
      </c>
      <c r="CQ1214" s="7" t="s">
        <v>21</v>
      </c>
      <c r="CY1214" s="1">
        <v>11641</v>
      </c>
      <c r="CZ1214" s="1" t="s">
        <v>16</v>
      </c>
      <c r="DA1214" s="6">
        <f>+IFERROR(VALUE(RIGHT(Tabla18[[#This Row],[B2B]],6)),"")</f>
        <v>11641</v>
      </c>
      <c r="DB1214" s="6" t="str">
        <f>+IFERROR(VLOOKUP(CZ1214,Auxiliar!$A:$C,2,0),"")</f>
        <v>PREMIUM</v>
      </c>
      <c r="DC1214" s="7" t="str">
        <f>+IFERROR(VLOOKUP(CZ1214,Auxiliar!$A:$C,3,0),"")</f>
        <v>0b 0% | 2b 2% | 5b 3,5% | 10b 5%</v>
      </c>
      <c r="DE1214" s="1">
        <v>11641</v>
      </c>
      <c r="DF1214" s="1" t="s">
        <v>19</v>
      </c>
      <c r="DG1214" s="6">
        <f>+IFERROR(VALUE(RIGHT(Tabla19[[#This Row],[B2B]],6)),"")</f>
        <v>11641</v>
      </c>
      <c r="DH1214" s="6" t="str">
        <f>+IFERROR(VLOOKUP(DF1214,Auxiliar!$A:$C,2,0),"")</f>
        <v>MICHELOB</v>
      </c>
      <c r="DI1214" s="7" t="str">
        <f>+IFERROR(VLOOKUP(DF1214,Auxiliar!$A:$C,3,0),"")</f>
        <v>1b 7% | 3b 22% | 8b 27%</v>
      </c>
      <c r="DK1214" s="1"/>
      <c r="DL1214" s="1"/>
      <c r="DM1214" s="6" t="str">
        <f>+IFERROR(VALUE(RIGHT(Tabla20[[#This Row],[B2B]],6)),"")</f>
        <v/>
      </c>
      <c r="DN1214" s="6" t="str">
        <f>+IFERROR(VLOOKUP(DL1214,Auxiliar!$A:$C,2,0),"")</f>
        <v/>
      </c>
      <c r="DO1214" s="7" t="str">
        <f>+IFERROR(VLOOKUP(DL1214,Auxiliar!$A:$C,3,0),"")</f>
        <v/>
      </c>
      <c r="DQ1214" s="1">
        <v>11609</v>
      </c>
      <c r="DR1214" s="12" t="s">
        <v>24</v>
      </c>
      <c r="DS1214" s="6">
        <f>+IFERROR(VALUE(RIGHT(Tabla21[[#This Row],[B2B]],6)),"")</f>
        <v>11609</v>
      </c>
      <c r="DT1214" s="6" t="str">
        <f>+IFERROR(VLOOKUP(DR1214,Auxiliar!$A:$C,2,0),"")</f>
        <v>CORONA PORRON</v>
      </c>
      <c r="DU1214" s="7" t="str">
        <f>+IFERROR(VLOOKUP(DR1214,Auxiliar!$A:$C,3,0),"")</f>
        <v>1b 5% | 20b 0%</v>
      </c>
      <c r="DW1214" s="1"/>
      <c r="DX1214" s="12"/>
      <c r="DY1214" s="6" t="str">
        <f>+IFERROR(VALUE(RIGHT(Tabla22[[#This Row],[B2B]],6)),"")</f>
        <v/>
      </c>
      <c r="DZ1214" s="6" t="str">
        <f>+IFERROR(VLOOKUP(DX1214,Auxiliar!$A:$C,2,0),"")</f>
        <v/>
      </c>
      <c r="EA1214" s="7" t="str">
        <f>+IFERROR(VLOOKUP(DX1214,Auxiliar!$A:$C,3,0),"")</f>
        <v/>
      </c>
      <c r="EC1214" s="1"/>
      <c r="ED1214" s="12"/>
      <c r="EE1214" s="6" t="str">
        <f>+IFERROR(VALUE(RIGHT(Tabla23[[#This Row],[B2B]],6)),"")</f>
        <v/>
      </c>
      <c r="EF1214" s="6" t="str">
        <f>+IFERROR(VLOOKUP(ED1214,Auxiliar!$A:$C,2,0),"")</f>
        <v/>
      </c>
      <c r="EG1214" s="7" t="str">
        <f>+IFERROR(VLOOKUP(ED1214,Auxiliar!$A:$C,3,0),"")</f>
        <v/>
      </c>
      <c r="EI1214" s="1"/>
      <c r="EJ1214" s="12"/>
      <c r="EK1214" s="6" t="str">
        <f>+IFERROR(VALUE(RIGHT(Tabla24[[#This Row],[B2B]],6)),"")</f>
        <v/>
      </c>
      <c r="EL1214" s="6" t="str">
        <f>+IFERROR(VLOOKUP(EJ1214,Auxiliar!$A:$C,2,0),"")</f>
        <v/>
      </c>
      <c r="EM1214" s="7" t="str">
        <f>+IFERROR(VLOOKUP(EJ1214,Auxiliar!$A:$C,3,0),"")</f>
        <v/>
      </c>
      <c r="EO1214" s="1"/>
      <c r="EP1214" s="12"/>
      <c r="EQ1214" s="6" t="str">
        <f>+IFERROR(VALUE(RIGHT(Tabla25[[#This Row],[B2B]],6)),"")</f>
        <v/>
      </c>
      <c r="ER1214" s="6" t="str">
        <f>+IFERROR(VLOOKUP(EP1214,Auxiliar!$A:$C,2,0),"")</f>
        <v/>
      </c>
      <c r="ES1214" s="7" t="str">
        <f>+IFERROR(VLOOKUP(EP1214,Auxiliar!$A:$C,3,0),"")</f>
        <v/>
      </c>
      <c r="EU1214" s="1"/>
      <c r="EV1214" s="12"/>
      <c r="EW1214" s="6" t="str">
        <f>+IFERROR(VALUE(RIGHT(Tabla26[[#This Row],[B2B]],6)),"")</f>
        <v/>
      </c>
      <c r="EX1214" s="6" t="str">
        <f>+IFERROR(VLOOKUP(EV1214,Auxiliar!$A:$C,2,0),"")</f>
        <v/>
      </c>
      <c r="EY1214" s="7" t="str">
        <f>+IFERROR(VLOOKUP(EV1214,Auxiliar!$A:$C,3,0),"")</f>
        <v/>
      </c>
      <c r="EZ1214" s="1"/>
      <c r="FA1214" s="12"/>
      <c r="FB1214" s="6" t="str">
        <f>+IFERROR(VALUE(RIGHT(Tabla27[[#This Row],[B2B]],6)),"")</f>
        <v/>
      </c>
      <c r="FC1214" s="6" t="str">
        <f>+IFERROR(VLOOKUP(FA1214,Auxiliar!$A:$C,2,0),"")</f>
        <v/>
      </c>
      <c r="FD1214" s="7" t="str">
        <f>+IFERROR(VLOOKUP(FA1214,Auxiliar!$A:$C,3,0),"")</f>
        <v/>
      </c>
      <c r="FE1214" s="1"/>
      <c r="FF1214" s="12"/>
      <c r="FG1214" s="6" t="str">
        <f>+IFERROR(VALUE(RIGHT(Tabla28[[#This Row],[B2B]],6)),"")</f>
        <v/>
      </c>
      <c r="FH1214" s="6" t="str">
        <f>+IFERROR(VLOOKUP(FF1214,Auxiliar!$A:$C,2,0),"")</f>
        <v/>
      </c>
      <c r="FI1214" s="7" t="str">
        <f>+IFERROR(VLOOKUP(FF1214,Auxiliar!$A:$C,3,0),"")</f>
        <v/>
      </c>
      <c r="FJ1214" s="1"/>
      <c r="FK1214" s="12"/>
      <c r="FL1214" s="6" t="str">
        <f>+IFERROR(VALUE(RIGHT(Tabla29[[#This Row],[B2B]],6)),"")</f>
        <v/>
      </c>
      <c r="FM1214" s="6" t="str">
        <f>+IFERROR(VLOOKUP(FK1214,Auxiliar!$A:$C,2,0),"")</f>
        <v/>
      </c>
      <c r="FN1214" s="7" t="str">
        <f>+IFERROR(VLOOKUP(FK1214,Auxiliar!$A:$C,3,0),"")</f>
        <v/>
      </c>
      <c r="FO1214" s="1"/>
      <c r="FP1214" s="12"/>
      <c r="FQ1214" s="6" t="str">
        <f>+IFERROR(VALUE(RIGHT(Tabla30[[#This Row],[B2B]],6)),"")</f>
        <v/>
      </c>
      <c r="FR1214" s="6" t="str">
        <f>+IFERROR(VLOOKUP(FP1214,Auxiliar!$A:$C,2,0),"")</f>
        <v/>
      </c>
      <c r="FS1214" s="7"/>
      <c r="FT1214" s="1"/>
      <c r="FU1214" s="12"/>
      <c r="FV1214" s="6" t="str">
        <f>+IFERROR(VALUE(RIGHT(Tabla31[[#This Row],[B2B]],6)),"")</f>
        <v/>
      </c>
      <c r="FW1214" s="6" t="str">
        <f>+IFERROR(VLOOKUP(FU1214,Auxiliar!$A:$C,2,0),"")</f>
        <v/>
      </c>
      <c r="FX1214" s="7" t="str">
        <f>+IFERROR(VLOOKUP(FU1214,Auxiliar!$A:$C,3,0),"")</f>
        <v/>
      </c>
      <c r="FY1214" s="1"/>
      <c r="FZ1214" s="12"/>
      <c r="GA1214" s="6" t="str">
        <f>+IFERROR(VALUE(RIGHT(Tabla32[[#This Row],[B2B]],6)),"")</f>
        <v/>
      </c>
      <c r="GB1214" s="6" t="str">
        <f>+IFERROR(VLOOKUP(FZ1214,Auxiliar!$A:$C,2,0),"")</f>
        <v/>
      </c>
      <c r="GC1214" s="7" t="str">
        <f>+IFERROR(VLOOKUP(FZ1214,Auxiliar!$A:$C,3,0),"")</f>
        <v/>
      </c>
      <c r="GD1214" s="1"/>
      <c r="GE1214" s="12"/>
      <c r="GF1214" s="6" t="str">
        <f>+IFERROR(VALUE(RIGHT(Tabla33[[#This Row],[B2B]],6)),"")</f>
        <v/>
      </c>
      <c r="GG1214" s="6" t="str">
        <f>+IFERROR(VLOOKUP(GE1214,Auxiliar!$A:$C,2,0),"")</f>
        <v/>
      </c>
      <c r="GH1214" s="7" t="str">
        <f>+IFERROR(VLOOKUP(GE1214,Auxiliar!$A:$C,3,0),"")</f>
        <v/>
      </c>
    </row>
    <row r="1215" spans="79:190" x14ac:dyDescent="0.25">
      <c r="CA1215" s="1">
        <v>11622</v>
      </c>
      <c r="CB1215" s="1" t="s">
        <v>35</v>
      </c>
      <c r="CC1215" s="6">
        <f>+IFERROR(VALUE(RIGHT(Tabla14[[#This Row],[B2B]],6)),"")</f>
        <v>11622</v>
      </c>
      <c r="CD1215" s="6" t="str">
        <f>+IFERROR(VLOOKUP(CB1215,Auxiliar!$A:$C,2,0),"")</f>
        <v>Corona 710cc</v>
      </c>
      <c r="CE1215" s="7" t="str">
        <f>+IFERROR(VLOOKUP(CB1215,Auxiliar!$A:$C,3,0),"")</f>
        <v>1b 10% | 85b 0%</v>
      </c>
      <c r="CM1215" s="1">
        <v>11642</v>
      </c>
      <c r="CN1215" s="1" t="s">
        <v>20</v>
      </c>
      <c r="CO1215" s="6">
        <v>11642</v>
      </c>
      <c r="CP1215" s="6" t="s">
        <v>20</v>
      </c>
      <c r="CQ1215" s="7" t="s">
        <v>21</v>
      </c>
      <c r="CY1215" s="1">
        <v>11642</v>
      </c>
      <c r="CZ1215" s="1" t="s">
        <v>16</v>
      </c>
      <c r="DA1215" s="6">
        <f>+IFERROR(VALUE(RIGHT(Tabla18[[#This Row],[B2B]],6)),"")</f>
        <v>11642</v>
      </c>
      <c r="DB1215" s="6" t="str">
        <f>+IFERROR(VLOOKUP(CZ1215,Auxiliar!$A:$C,2,0),"")</f>
        <v>PREMIUM</v>
      </c>
      <c r="DC1215" s="7" t="str">
        <f>+IFERROR(VLOOKUP(CZ1215,Auxiliar!$A:$C,3,0),"")</f>
        <v>0b 0% | 2b 2% | 5b 3,5% | 10b 5%</v>
      </c>
      <c r="DE1215" s="1">
        <v>11642</v>
      </c>
      <c r="DF1215" s="1" t="s">
        <v>19</v>
      </c>
      <c r="DG1215" s="6">
        <f>+IFERROR(VALUE(RIGHT(Tabla19[[#This Row],[B2B]],6)),"")</f>
        <v>11642</v>
      </c>
      <c r="DH1215" s="6" t="str">
        <f>+IFERROR(VLOOKUP(DF1215,Auxiliar!$A:$C,2,0),"")</f>
        <v>MICHELOB</v>
      </c>
      <c r="DI1215" s="7" t="str">
        <f>+IFERROR(VLOOKUP(DF1215,Auxiliar!$A:$C,3,0),"")</f>
        <v>1b 7% | 3b 22% | 8b 27%</v>
      </c>
      <c r="DK1215" s="1"/>
      <c r="DL1215" s="1"/>
      <c r="DM1215" s="6" t="str">
        <f>+IFERROR(VALUE(RIGHT(Tabla20[[#This Row],[B2B]],6)),"")</f>
        <v/>
      </c>
      <c r="DN1215" s="6" t="str">
        <f>+IFERROR(VLOOKUP(DL1215,Auxiliar!$A:$C,2,0),"")</f>
        <v/>
      </c>
      <c r="DO1215" s="7" t="str">
        <f>+IFERROR(VLOOKUP(DL1215,Auxiliar!$A:$C,3,0),"")</f>
        <v/>
      </c>
      <c r="DQ1215" s="1">
        <v>11615</v>
      </c>
      <c r="DR1215" s="12" t="s">
        <v>24</v>
      </c>
      <c r="DS1215" s="6">
        <f>+IFERROR(VALUE(RIGHT(Tabla21[[#This Row],[B2B]],6)),"")</f>
        <v>11615</v>
      </c>
      <c r="DT1215" s="6" t="str">
        <f>+IFERROR(VLOOKUP(DR1215,Auxiliar!$A:$C,2,0),"")</f>
        <v>CORONA PORRON</v>
      </c>
      <c r="DU1215" s="7" t="str">
        <f>+IFERROR(VLOOKUP(DR1215,Auxiliar!$A:$C,3,0),"")</f>
        <v>1b 5% | 20b 0%</v>
      </c>
      <c r="DW1215" s="1"/>
      <c r="DX1215" s="12"/>
      <c r="DY1215" s="6" t="str">
        <f>+IFERROR(VALUE(RIGHT(Tabla22[[#This Row],[B2B]],6)),"")</f>
        <v/>
      </c>
      <c r="DZ1215" s="6" t="str">
        <f>+IFERROR(VLOOKUP(DX1215,Auxiliar!$A:$C,2,0),"")</f>
        <v/>
      </c>
      <c r="EA1215" s="7" t="str">
        <f>+IFERROR(VLOOKUP(DX1215,Auxiliar!$A:$C,3,0),"")</f>
        <v/>
      </c>
      <c r="EC1215" s="1"/>
      <c r="ED1215" s="12"/>
      <c r="EE1215" s="6" t="str">
        <f>+IFERROR(VALUE(RIGHT(Tabla23[[#This Row],[B2B]],6)),"")</f>
        <v/>
      </c>
      <c r="EF1215" s="6" t="str">
        <f>+IFERROR(VLOOKUP(ED1215,Auxiliar!$A:$C,2,0),"")</f>
        <v/>
      </c>
      <c r="EG1215" s="7" t="str">
        <f>+IFERROR(VLOOKUP(ED1215,Auxiliar!$A:$C,3,0),"")</f>
        <v/>
      </c>
      <c r="EI1215" s="1"/>
      <c r="EJ1215" s="12"/>
      <c r="EK1215" s="6" t="str">
        <f>+IFERROR(VALUE(RIGHT(Tabla24[[#This Row],[B2B]],6)),"")</f>
        <v/>
      </c>
      <c r="EL1215" s="6" t="str">
        <f>+IFERROR(VLOOKUP(EJ1215,Auxiliar!$A:$C,2,0),"")</f>
        <v/>
      </c>
      <c r="EM1215" s="7" t="str">
        <f>+IFERROR(VLOOKUP(EJ1215,Auxiliar!$A:$C,3,0),"")</f>
        <v/>
      </c>
      <c r="EO1215" s="1"/>
      <c r="EP1215" s="12"/>
      <c r="EQ1215" s="6" t="str">
        <f>+IFERROR(VALUE(RIGHT(Tabla25[[#This Row],[B2B]],6)),"")</f>
        <v/>
      </c>
      <c r="ER1215" s="6" t="str">
        <f>+IFERROR(VLOOKUP(EP1215,Auxiliar!$A:$C,2,0),"")</f>
        <v/>
      </c>
      <c r="ES1215" s="7" t="str">
        <f>+IFERROR(VLOOKUP(EP1215,Auxiliar!$A:$C,3,0),"")</f>
        <v/>
      </c>
      <c r="EU1215" s="1"/>
      <c r="EV1215" s="12"/>
      <c r="EW1215" s="6" t="str">
        <f>+IFERROR(VALUE(RIGHT(Tabla26[[#This Row],[B2B]],6)),"")</f>
        <v/>
      </c>
      <c r="EX1215" s="6" t="str">
        <f>+IFERROR(VLOOKUP(EV1215,Auxiliar!$A:$C,2,0),"")</f>
        <v/>
      </c>
      <c r="EY1215" s="7" t="str">
        <f>+IFERROR(VLOOKUP(EV1215,Auxiliar!$A:$C,3,0),"")</f>
        <v/>
      </c>
      <c r="EZ1215" s="1"/>
      <c r="FA1215" s="12"/>
      <c r="FB1215" s="6" t="str">
        <f>+IFERROR(VALUE(RIGHT(Tabla27[[#This Row],[B2B]],6)),"")</f>
        <v/>
      </c>
      <c r="FC1215" s="6" t="str">
        <f>+IFERROR(VLOOKUP(FA1215,Auxiliar!$A:$C,2,0),"")</f>
        <v/>
      </c>
      <c r="FD1215" s="7" t="str">
        <f>+IFERROR(VLOOKUP(FA1215,Auxiliar!$A:$C,3,0),"")</f>
        <v/>
      </c>
      <c r="FE1215" s="1"/>
      <c r="FF1215" s="12"/>
      <c r="FG1215" s="6" t="str">
        <f>+IFERROR(VALUE(RIGHT(Tabla28[[#This Row],[B2B]],6)),"")</f>
        <v/>
      </c>
      <c r="FH1215" s="6" t="str">
        <f>+IFERROR(VLOOKUP(FF1215,Auxiliar!$A:$C,2,0),"")</f>
        <v/>
      </c>
      <c r="FI1215" s="7" t="str">
        <f>+IFERROR(VLOOKUP(FF1215,Auxiliar!$A:$C,3,0),"")</f>
        <v/>
      </c>
      <c r="FJ1215" s="1"/>
      <c r="FK1215" s="12"/>
      <c r="FL1215" s="6" t="str">
        <f>+IFERROR(VALUE(RIGHT(Tabla29[[#This Row],[B2B]],6)),"")</f>
        <v/>
      </c>
      <c r="FM1215" s="6" t="str">
        <f>+IFERROR(VLOOKUP(FK1215,Auxiliar!$A:$C,2,0),"")</f>
        <v/>
      </c>
      <c r="FN1215" s="7" t="str">
        <f>+IFERROR(VLOOKUP(FK1215,Auxiliar!$A:$C,3,0),"")</f>
        <v/>
      </c>
      <c r="FO1215" s="1"/>
      <c r="FP1215" s="12"/>
      <c r="FQ1215" s="6" t="str">
        <f>+IFERROR(VALUE(RIGHT(Tabla30[[#This Row],[B2B]],6)),"")</f>
        <v/>
      </c>
      <c r="FR1215" s="6" t="str">
        <f>+IFERROR(VLOOKUP(FP1215,Auxiliar!$A:$C,2,0),"")</f>
        <v/>
      </c>
      <c r="FS1215" s="7"/>
      <c r="FT1215" s="1"/>
      <c r="FU1215" s="12"/>
      <c r="FV1215" s="6" t="str">
        <f>+IFERROR(VALUE(RIGHT(Tabla31[[#This Row],[B2B]],6)),"")</f>
        <v/>
      </c>
      <c r="FW1215" s="6" t="str">
        <f>+IFERROR(VLOOKUP(FU1215,Auxiliar!$A:$C,2,0),"")</f>
        <v/>
      </c>
      <c r="FX1215" s="7" t="str">
        <f>+IFERROR(VLOOKUP(FU1215,Auxiliar!$A:$C,3,0),"")</f>
        <v/>
      </c>
      <c r="FY1215" s="1"/>
      <c r="FZ1215" s="12"/>
      <c r="GA1215" s="6" t="str">
        <f>+IFERROR(VALUE(RIGHT(Tabla32[[#This Row],[B2B]],6)),"")</f>
        <v/>
      </c>
      <c r="GB1215" s="6" t="str">
        <f>+IFERROR(VLOOKUP(FZ1215,Auxiliar!$A:$C,2,0),"")</f>
        <v/>
      </c>
      <c r="GC1215" s="7" t="str">
        <f>+IFERROR(VLOOKUP(FZ1215,Auxiliar!$A:$C,3,0),"")</f>
        <v/>
      </c>
      <c r="GD1215" s="1"/>
      <c r="GE1215" s="12"/>
      <c r="GF1215" s="6" t="str">
        <f>+IFERROR(VALUE(RIGHT(Tabla33[[#This Row],[B2B]],6)),"")</f>
        <v/>
      </c>
      <c r="GG1215" s="6" t="str">
        <f>+IFERROR(VLOOKUP(GE1215,Auxiliar!$A:$C,2,0),"")</f>
        <v/>
      </c>
      <c r="GH1215" s="7" t="str">
        <f>+IFERROR(VLOOKUP(GE1215,Auxiliar!$A:$C,3,0),"")</f>
        <v/>
      </c>
    </row>
    <row r="1216" spans="79:190" x14ac:dyDescent="0.25">
      <c r="CA1216" s="1">
        <v>11626</v>
      </c>
      <c r="CB1216" s="1" t="s">
        <v>35</v>
      </c>
      <c r="CC1216" s="6">
        <f>+IFERROR(VALUE(RIGHT(Tabla14[[#This Row],[B2B]],6)),"")</f>
        <v>11626</v>
      </c>
      <c r="CD1216" s="6" t="str">
        <f>+IFERROR(VLOOKUP(CB1216,Auxiliar!$A:$C,2,0),"")</f>
        <v>Corona 710cc</v>
      </c>
      <c r="CE1216" s="7" t="str">
        <f>+IFERROR(VLOOKUP(CB1216,Auxiliar!$A:$C,3,0),"")</f>
        <v>1b 10% | 85b 0%</v>
      </c>
      <c r="CM1216" s="1">
        <v>11643</v>
      </c>
      <c r="CN1216" s="1" t="s">
        <v>20</v>
      </c>
      <c r="CO1216" s="6">
        <v>11643</v>
      </c>
      <c r="CP1216" s="6" t="s">
        <v>20</v>
      </c>
      <c r="CQ1216" s="7" t="s">
        <v>21</v>
      </c>
      <c r="CY1216" s="1">
        <v>11643</v>
      </c>
      <c r="CZ1216" s="1" t="s">
        <v>16</v>
      </c>
      <c r="DA1216" s="6">
        <f>+IFERROR(VALUE(RIGHT(Tabla18[[#This Row],[B2B]],6)),"")</f>
        <v>11643</v>
      </c>
      <c r="DB1216" s="6" t="str">
        <f>+IFERROR(VLOOKUP(CZ1216,Auxiliar!$A:$C,2,0),"")</f>
        <v>PREMIUM</v>
      </c>
      <c r="DC1216" s="7" t="str">
        <f>+IFERROR(VLOOKUP(CZ1216,Auxiliar!$A:$C,3,0),"")</f>
        <v>0b 0% | 2b 2% | 5b 3,5% | 10b 5%</v>
      </c>
      <c r="DE1216" s="1">
        <v>11643</v>
      </c>
      <c r="DF1216" s="1" t="s">
        <v>19</v>
      </c>
      <c r="DG1216" s="6">
        <f>+IFERROR(VALUE(RIGHT(Tabla19[[#This Row],[B2B]],6)),"")</f>
        <v>11643</v>
      </c>
      <c r="DH1216" s="6" t="str">
        <f>+IFERROR(VLOOKUP(DF1216,Auxiliar!$A:$C,2,0),"")</f>
        <v>MICHELOB</v>
      </c>
      <c r="DI1216" s="7" t="str">
        <f>+IFERROR(VLOOKUP(DF1216,Auxiliar!$A:$C,3,0),"")</f>
        <v>1b 7% | 3b 22% | 8b 27%</v>
      </c>
      <c r="DK1216" s="1"/>
      <c r="DL1216" s="1"/>
      <c r="DM1216" s="6" t="str">
        <f>+IFERROR(VALUE(RIGHT(Tabla20[[#This Row],[B2B]],6)),"")</f>
        <v/>
      </c>
      <c r="DN1216" s="6" t="str">
        <f>+IFERROR(VLOOKUP(DL1216,Auxiliar!$A:$C,2,0),"")</f>
        <v/>
      </c>
      <c r="DO1216" s="7" t="str">
        <f>+IFERROR(VLOOKUP(DL1216,Auxiliar!$A:$C,3,0),"")</f>
        <v/>
      </c>
      <c r="DQ1216" s="1">
        <v>11621</v>
      </c>
      <c r="DR1216" s="12" t="s">
        <v>24</v>
      </c>
      <c r="DS1216" s="6">
        <f>+IFERROR(VALUE(RIGHT(Tabla21[[#This Row],[B2B]],6)),"")</f>
        <v>11621</v>
      </c>
      <c r="DT1216" s="6" t="str">
        <f>+IFERROR(VLOOKUP(DR1216,Auxiliar!$A:$C,2,0),"")</f>
        <v>CORONA PORRON</v>
      </c>
      <c r="DU1216" s="7" t="str">
        <f>+IFERROR(VLOOKUP(DR1216,Auxiliar!$A:$C,3,0),"")</f>
        <v>1b 5% | 20b 0%</v>
      </c>
      <c r="DW1216" s="1"/>
      <c r="DX1216" s="12"/>
      <c r="DY1216" s="6" t="str">
        <f>+IFERROR(VALUE(RIGHT(Tabla22[[#This Row],[B2B]],6)),"")</f>
        <v/>
      </c>
      <c r="DZ1216" s="6" t="str">
        <f>+IFERROR(VLOOKUP(DX1216,Auxiliar!$A:$C,2,0),"")</f>
        <v/>
      </c>
      <c r="EA1216" s="7" t="str">
        <f>+IFERROR(VLOOKUP(DX1216,Auxiliar!$A:$C,3,0),"")</f>
        <v/>
      </c>
      <c r="EC1216" s="1"/>
      <c r="ED1216" s="12"/>
      <c r="EE1216" s="6" t="str">
        <f>+IFERROR(VALUE(RIGHT(Tabla23[[#This Row],[B2B]],6)),"")</f>
        <v/>
      </c>
      <c r="EF1216" s="6" t="str">
        <f>+IFERROR(VLOOKUP(ED1216,Auxiliar!$A:$C,2,0),"")</f>
        <v/>
      </c>
      <c r="EG1216" s="7" t="str">
        <f>+IFERROR(VLOOKUP(ED1216,Auxiliar!$A:$C,3,0),"")</f>
        <v/>
      </c>
      <c r="EI1216" s="1"/>
      <c r="EJ1216" s="12"/>
      <c r="EK1216" s="6" t="str">
        <f>+IFERROR(VALUE(RIGHT(Tabla24[[#This Row],[B2B]],6)),"")</f>
        <v/>
      </c>
      <c r="EL1216" s="6" t="str">
        <f>+IFERROR(VLOOKUP(EJ1216,Auxiliar!$A:$C,2,0),"")</f>
        <v/>
      </c>
      <c r="EM1216" s="7" t="str">
        <f>+IFERROR(VLOOKUP(EJ1216,Auxiliar!$A:$C,3,0),"")</f>
        <v/>
      </c>
      <c r="EO1216" s="1"/>
      <c r="EP1216" s="12"/>
      <c r="EQ1216" s="6" t="str">
        <f>+IFERROR(VALUE(RIGHT(Tabla25[[#This Row],[B2B]],6)),"")</f>
        <v/>
      </c>
      <c r="ER1216" s="6" t="str">
        <f>+IFERROR(VLOOKUP(EP1216,Auxiliar!$A:$C,2,0),"")</f>
        <v/>
      </c>
      <c r="ES1216" s="7" t="str">
        <f>+IFERROR(VLOOKUP(EP1216,Auxiliar!$A:$C,3,0),"")</f>
        <v/>
      </c>
      <c r="EU1216" s="1"/>
      <c r="EV1216" s="12"/>
      <c r="EW1216" s="6" t="str">
        <f>+IFERROR(VALUE(RIGHT(Tabla26[[#This Row],[B2B]],6)),"")</f>
        <v/>
      </c>
      <c r="EX1216" s="6" t="str">
        <f>+IFERROR(VLOOKUP(EV1216,Auxiliar!$A:$C,2,0),"")</f>
        <v/>
      </c>
      <c r="EY1216" s="7" t="str">
        <f>+IFERROR(VLOOKUP(EV1216,Auxiliar!$A:$C,3,0),"")</f>
        <v/>
      </c>
      <c r="EZ1216" s="1"/>
      <c r="FA1216" s="12"/>
      <c r="FB1216" s="6" t="str">
        <f>+IFERROR(VALUE(RIGHT(Tabla27[[#This Row],[B2B]],6)),"")</f>
        <v/>
      </c>
      <c r="FC1216" s="6" t="str">
        <f>+IFERROR(VLOOKUP(FA1216,Auxiliar!$A:$C,2,0),"")</f>
        <v/>
      </c>
      <c r="FD1216" s="7" t="str">
        <f>+IFERROR(VLOOKUP(FA1216,Auxiliar!$A:$C,3,0),"")</f>
        <v/>
      </c>
      <c r="FE1216" s="1"/>
      <c r="FF1216" s="12"/>
      <c r="FG1216" s="6" t="str">
        <f>+IFERROR(VALUE(RIGHT(Tabla28[[#This Row],[B2B]],6)),"")</f>
        <v/>
      </c>
      <c r="FH1216" s="6" t="str">
        <f>+IFERROR(VLOOKUP(FF1216,Auxiliar!$A:$C,2,0),"")</f>
        <v/>
      </c>
      <c r="FI1216" s="7" t="str">
        <f>+IFERROR(VLOOKUP(FF1216,Auxiliar!$A:$C,3,0),"")</f>
        <v/>
      </c>
      <c r="FJ1216" s="1"/>
      <c r="FK1216" s="12"/>
      <c r="FL1216" s="6" t="str">
        <f>+IFERROR(VALUE(RIGHT(Tabla29[[#This Row],[B2B]],6)),"")</f>
        <v/>
      </c>
      <c r="FM1216" s="6" t="str">
        <f>+IFERROR(VLOOKUP(FK1216,Auxiliar!$A:$C,2,0),"")</f>
        <v/>
      </c>
      <c r="FN1216" s="7" t="str">
        <f>+IFERROR(VLOOKUP(FK1216,Auxiliar!$A:$C,3,0),"")</f>
        <v/>
      </c>
      <c r="FO1216" s="1"/>
      <c r="FP1216" s="12"/>
      <c r="FQ1216" s="6" t="str">
        <f>+IFERROR(VALUE(RIGHT(Tabla30[[#This Row],[B2B]],6)),"")</f>
        <v/>
      </c>
      <c r="FR1216" s="6" t="str">
        <f>+IFERROR(VLOOKUP(FP1216,Auxiliar!$A:$C,2,0),"")</f>
        <v/>
      </c>
      <c r="FS1216" s="7"/>
      <c r="FT1216" s="1"/>
      <c r="FU1216" s="12"/>
      <c r="FV1216" s="6" t="str">
        <f>+IFERROR(VALUE(RIGHT(Tabla31[[#This Row],[B2B]],6)),"")</f>
        <v/>
      </c>
      <c r="FW1216" s="6" t="str">
        <f>+IFERROR(VLOOKUP(FU1216,Auxiliar!$A:$C,2,0),"")</f>
        <v/>
      </c>
      <c r="FX1216" s="7" t="str">
        <f>+IFERROR(VLOOKUP(FU1216,Auxiliar!$A:$C,3,0),"")</f>
        <v/>
      </c>
      <c r="FY1216" s="1"/>
      <c r="FZ1216" s="12"/>
      <c r="GA1216" s="6" t="str">
        <f>+IFERROR(VALUE(RIGHT(Tabla32[[#This Row],[B2B]],6)),"")</f>
        <v/>
      </c>
      <c r="GB1216" s="6" t="str">
        <f>+IFERROR(VLOOKUP(FZ1216,Auxiliar!$A:$C,2,0),"")</f>
        <v/>
      </c>
      <c r="GC1216" s="7" t="str">
        <f>+IFERROR(VLOOKUP(FZ1216,Auxiliar!$A:$C,3,0),"")</f>
        <v/>
      </c>
      <c r="GD1216" s="1"/>
      <c r="GE1216" s="12"/>
      <c r="GF1216" s="6" t="str">
        <f>+IFERROR(VALUE(RIGHT(Tabla33[[#This Row],[B2B]],6)),"")</f>
        <v/>
      </c>
      <c r="GG1216" s="6" t="str">
        <f>+IFERROR(VLOOKUP(GE1216,Auxiliar!$A:$C,2,0),"")</f>
        <v/>
      </c>
      <c r="GH1216" s="7" t="str">
        <f>+IFERROR(VLOOKUP(GE1216,Auxiliar!$A:$C,3,0),"")</f>
        <v/>
      </c>
    </row>
    <row r="1217" spans="79:190" x14ac:dyDescent="0.25">
      <c r="CA1217" s="1">
        <v>11632</v>
      </c>
      <c r="CB1217" s="1" t="s">
        <v>35</v>
      </c>
      <c r="CC1217" s="6">
        <f>+IFERROR(VALUE(RIGHT(Tabla14[[#This Row],[B2B]],6)),"")</f>
        <v>11632</v>
      </c>
      <c r="CD1217" s="6" t="str">
        <f>+IFERROR(VLOOKUP(CB1217,Auxiliar!$A:$C,2,0),"")</f>
        <v>Corona 710cc</v>
      </c>
      <c r="CE1217" s="7" t="str">
        <f>+IFERROR(VLOOKUP(CB1217,Auxiliar!$A:$C,3,0),"")</f>
        <v>1b 10% | 85b 0%</v>
      </c>
      <c r="CM1217" s="1">
        <v>11646</v>
      </c>
      <c r="CN1217" s="1" t="s">
        <v>20</v>
      </c>
      <c r="CO1217" s="6">
        <v>11646</v>
      </c>
      <c r="CP1217" s="6" t="s">
        <v>20</v>
      </c>
      <c r="CQ1217" s="7" t="s">
        <v>21</v>
      </c>
      <c r="CY1217" s="1">
        <v>11646</v>
      </c>
      <c r="CZ1217" s="1" t="s">
        <v>16</v>
      </c>
      <c r="DA1217" s="6">
        <f>+IFERROR(VALUE(RIGHT(Tabla18[[#This Row],[B2B]],6)),"")</f>
        <v>11646</v>
      </c>
      <c r="DB1217" s="6" t="str">
        <f>+IFERROR(VLOOKUP(CZ1217,Auxiliar!$A:$C,2,0),"")</f>
        <v>PREMIUM</v>
      </c>
      <c r="DC1217" s="7" t="str">
        <f>+IFERROR(VLOOKUP(CZ1217,Auxiliar!$A:$C,3,0),"")</f>
        <v>0b 0% | 2b 2% | 5b 3,5% | 10b 5%</v>
      </c>
      <c r="DE1217" s="1">
        <v>11646</v>
      </c>
      <c r="DF1217" s="1" t="s">
        <v>19</v>
      </c>
      <c r="DG1217" s="6">
        <f>+IFERROR(VALUE(RIGHT(Tabla19[[#This Row],[B2B]],6)),"")</f>
        <v>11646</v>
      </c>
      <c r="DH1217" s="6" t="str">
        <f>+IFERROR(VLOOKUP(DF1217,Auxiliar!$A:$C,2,0),"")</f>
        <v>MICHELOB</v>
      </c>
      <c r="DI1217" s="7" t="str">
        <f>+IFERROR(VLOOKUP(DF1217,Auxiliar!$A:$C,3,0),"")</f>
        <v>1b 7% | 3b 22% | 8b 27%</v>
      </c>
      <c r="DK1217" s="1"/>
      <c r="DL1217" s="1"/>
      <c r="DM1217" s="6" t="str">
        <f>+IFERROR(VALUE(RIGHT(Tabla20[[#This Row],[B2B]],6)),"")</f>
        <v/>
      </c>
      <c r="DN1217" s="6" t="str">
        <f>+IFERROR(VLOOKUP(DL1217,Auxiliar!$A:$C,2,0),"")</f>
        <v/>
      </c>
      <c r="DO1217" s="7" t="str">
        <f>+IFERROR(VLOOKUP(DL1217,Auxiliar!$A:$C,3,0),"")</f>
        <v/>
      </c>
      <c r="DQ1217" s="1">
        <v>11622</v>
      </c>
      <c r="DR1217" s="12" t="s">
        <v>24</v>
      </c>
      <c r="DS1217" s="6">
        <f>+IFERROR(VALUE(RIGHT(Tabla21[[#This Row],[B2B]],6)),"")</f>
        <v>11622</v>
      </c>
      <c r="DT1217" s="6" t="str">
        <f>+IFERROR(VLOOKUP(DR1217,Auxiliar!$A:$C,2,0),"")</f>
        <v>CORONA PORRON</v>
      </c>
      <c r="DU1217" s="7" t="str">
        <f>+IFERROR(VLOOKUP(DR1217,Auxiliar!$A:$C,3,0),"")</f>
        <v>1b 5% | 20b 0%</v>
      </c>
      <c r="DW1217" s="1"/>
      <c r="DX1217" s="12"/>
      <c r="DY1217" s="6" t="str">
        <f>+IFERROR(VALUE(RIGHT(Tabla22[[#This Row],[B2B]],6)),"")</f>
        <v/>
      </c>
      <c r="DZ1217" s="6" t="str">
        <f>+IFERROR(VLOOKUP(DX1217,Auxiliar!$A:$C,2,0),"")</f>
        <v/>
      </c>
      <c r="EA1217" s="7" t="str">
        <f>+IFERROR(VLOOKUP(DX1217,Auxiliar!$A:$C,3,0),"")</f>
        <v/>
      </c>
      <c r="EC1217" s="1"/>
      <c r="ED1217" s="12"/>
      <c r="EE1217" s="6" t="str">
        <f>+IFERROR(VALUE(RIGHT(Tabla23[[#This Row],[B2B]],6)),"")</f>
        <v/>
      </c>
      <c r="EF1217" s="6" t="str">
        <f>+IFERROR(VLOOKUP(ED1217,Auxiliar!$A:$C,2,0),"")</f>
        <v/>
      </c>
      <c r="EG1217" s="7" t="str">
        <f>+IFERROR(VLOOKUP(ED1217,Auxiliar!$A:$C,3,0),"")</f>
        <v/>
      </c>
      <c r="EI1217" s="1"/>
      <c r="EJ1217" s="12"/>
      <c r="EK1217" s="6" t="str">
        <f>+IFERROR(VALUE(RIGHT(Tabla24[[#This Row],[B2B]],6)),"")</f>
        <v/>
      </c>
      <c r="EL1217" s="6" t="str">
        <f>+IFERROR(VLOOKUP(EJ1217,Auxiliar!$A:$C,2,0),"")</f>
        <v/>
      </c>
      <c r="EM1217" s="7" t="str">
        <f>+IFERROR(VLOOKUP(EJ1217,Auxiliar!$A:$C,3,0),"")</f>
        <v/>
      </c>
      <c r="EO1217" s="1"/>
      <c r="EP1217" s="12"/>
      <c r="EQ1217" s="6" t="str">
        <f>+IFERROR(VALUE(RIGHT(Tabla25[[#This Row],[B2B]],6)),"")</f>
        <v/>
      </c>
      <c r="ER1217" s="6" t="str">
        <f>+IFERROR(VLOOKUP(EP1217,Auxiliar!$A:$C,2,0),"")</f>
        <v/>
      </c>
      <c r="ES1217" s="7" t="str">
        <f>+IFERROR(VLOOKUP(EP1217,Auxiliar!$A:$C,3,0),"")</f>
        <v/>
      </c>
      <c r="EU1217" s="1"/>
      <c r="EV1217" s="12"/>
      <c r="EW1217" s="6" t="str">
        <f>+IFERROR(VALUE(RIGHT(Tabla26[[#This Row],[B2B]],6)),"")</f>
        <v/>
      </c>
      <c r="EX1217" s="6" t="str">
        <f>+IFERROR(VLOOKUP(EV1217,Auxiliar!$A:$C,2,0),"")</f>
        <v/>
      </c>
      <c r="EY1217" s="7" t="str">
        <f>+IFERROR(VLOOKUP(EV1217,Auxiliar!$A:$C,3,0),"")</f>
        <v/>
      </c>
      <c r="EZ1217" s="1"/>
      <c r="FA1217" s="12"/>
      <c r="FB1217" s="6" t="str">
        <f>+IFERROR(VALUE(RIGHT(Tabla27[[#This Row],[B2B]],6)),"")</f>
        <v/>
      </c>
      <c r="FC1217" s="6" t="str">
        <f>+IFERROR(VLOOKUP(FA1217,Auxiliar!$A:$C,2,0),"")</f>
        <v/>
      </c>
      <c r="FD1217" s="7" t="str">
        <f>+IFERROR(VLOOKUP(FA1217,Auxiliar!$A:$C,3,0),"")</f>
        <v/>
      </c>
      <c r="FE1217" s="1"/>
      <c r="FF1217" s="12"/>
      <c r="FG1217" s="6" t="str">
        <f>+IFERROR(VALUE(RIGHT(Tabla28[[#This Row],[B2B]],6)),"")</f>
        <v/>
      </c>
      <c r="FH1217" s="6" t="str">
        <f>+IFERROR(VLOOKUP(FF1217,Auxiliar!$A:$C,2,0),"")</f>
        <v/>
      </c>
      <c r="FI1217" s="7" t="str">
        <f>+IFERROR(VLOOKUP(FF1217,Auxiliar!$A:$C,3,0),"")</f>
        <v/>
      </c>
      <c r="FJ1217" s="1"/>
      <c r="FK1217" s="12"/>
      <c r="FL1217" s="6" t="str">
        <f>+IFERROR(VALUE(RIGHT(Tabla29[[#This Row],[B2B]],6)),"")</f>
        <v/>
      </c>
      <c r="FM1217" s="6" t="str">
        <f>+IFERROR(VLOOKUP(FK1217,Auxiliar!$A:$C,2,0),"")</f>
        <v/>
      </c>
      <c r="FN1217" s="7" t="str">
        <f>+IFERROR(VLOOKUP(FK1217,Auxiliar!$A:$C,3,0),"")</f>
        <v/>
      </c>
      <c r="FO1217" s="1"/>
      <c r="FP1217" s="12"/>
      <c r="FQ1217" s="6" t="str">
        <f>+IFERROR(VALUE(RIGHT(Tabla30[[#This Row],[B2B]],6)),"")</f>
        <v/>
      </c>
      <c r="FR1217" s="6" t="str">
        <f>+IFERROR(VLOOKUP(FP1217,Auxiliar!$A:$C,2,0),"")</f>
        <v/>
      </c>
      <c r="FS1217" s="7"/>
      <c r="FT1217" s="1"/>
      <c r="FU1217" s="12"/>
      <c r="FV1217" s="6" t="str">
        <f>+IFERROR(VALUE(RIGHT(Tabla31[[#This Row],[B2B]],6)),"")</f>
        <v/>
      </c>
      <c r="FW1217" s="6" t="str">
        <f>+IFERROR(VLOOKUP(FU1217,Auxiliar!$A:$C,2,0),"")</f>
        <v/>
      </c>
      <c r="FX1217" s="7" t="str">
        <f>+IFERROR(VLOOKUP(FU1217,Auxiliar!$A:$C,3,0),"")</f>
        <v/>
      </c>
      <c r="FY1217" s="1"/>
      <c r="FZ1217" s="12"/>
      <c r="GA1217" s="6" t="str">
        <f>+IFERROR(VALUE(RIGHT(Tabla32[[#This Row],[B2B]],6)),"")</f>
        <v/>
      </c>
      <c r="GB1217" s="6" t="str">
        <f>+IFERROR(VLOOKUP(FZ1217,Auxiliar!$A:$C,2,0),"")</f>
        <v/>
      </c>
      <c r="GC1217" s="7" t="str">
        <f>+IFERROR(VLOOKUP(FZ1217,Auxiliar!$A:$C,3,0),"")</f>
        <v/>
      </c>
      <c r="GD1217" s="1"/>
      <c r="GE1217" s="12"/>
      <c r="GF1217" s="6" t="str">
        <f>+IFERROR(VALUE(RIGHT(Tabla33[[#This Row],[B2B]],6)),"")</f>
        <v/>
      </c>
      <c r="GG1217" s="6" t="str">
        <f>+IFERROR(VLOOKUP(GE1217,Auxiliar!$A:$C,2,0),"")</f>
        <v/>
      </c>
      <c r="GH1217" s="7" t="str">
        <f>+IFERROR(VLOOKUP(GE1217,Auxiliar!$A:$C,3,0),"")</f>
        <v/>
      </c>
    </row>
    <row r="1218" spans="79:190" x14ac:dyDescent="0.25">
      <c r="CA1218" s="1">
        <v>11638</v>
      </c>
      <c r="CB1218" s="1" t="s">
        <v>35</v>
      </c>
      <c r="CC1218" s="6">
        <f>+IFERROR(VALUE(RIGHT(Tabla14[[#This Row],[B2B]],6)),"")</f>
        <v>11638</v>
      </c>
      <c r="CD1218" s="6" t="str">
        <f>+IFERROR(VLOOKUP(CB1218,Auxiliar!$A:$C,2,0),"")</f>
        <v>Corona 710cc</v>
      </c>
      <c r="CE1218" s="7" t="str">
        <f>+IFERROR(VLOOKUP(CB1218,Auxiliar!$A:$C,3,0),"")</f>
        <v>1b 10% | 85b 0%</v>
      </c>
      <c r="CM1218" s="1">
        <v>11650</v>
      </c>
      <c r="CN1218" s="1" t="s">
        <v>20</v>
      </c>
      <c r="CO1218" s="6">
        <v>11650</v>
      </c>
      <c r="CP1218" s="6" t="s">
        <v>20</v>
      </c>
      <c r="CQ1218" s="7" t="s">
        <v>21</v>
      </c>
      <c r="CY1218" s="1">
        <v>11650</v>
      </c>
      <c r="CZ1218" s="1" t="s">
        <v>16</v>
      </c>
      <c r="DA1218" s="6">
        <f>+IFERROR(VALUE(RIGHT(Tabla18[[#This Row],[B2B]],6)),"")</f>
        <v>11650</v>
      </c>
      <c r="DB1218" s="6" t="str">
        <f>+IFERROR(VLOOKUP(CZ1218,Auxiliar!$A:$C,2,0),"")</f>
        <v>PREMIUM</v>
      </c>
      <c r="DC1218" s="7" t="str">
        <f>+IFERROR(VLOOKUP(CZ1218,Auxiliar!$A:$C,3,0),"")</f>
        <v>0b 0% | 2b 2% | 5b 3,5% | 10b 5%</v>
      </c>
      <c r="DE1218" s="1">
        <v>11650</v>
      </c>
      <c r="DF1218" s="1" t="s">
        <v>19</v>
      </c>
      <c r="DG1218" s="6">
        <f>+IFERROR(VALUE(RIGHT(Tabla19[[#This Row],[B2B]],6)),"")</f>
        <v>11650</v>
      </c>
      <c r="DH1218" s="6" t="str">
        <f>+IFERROR(VLOOKUP(DF1218,Auxiliar!$A:$C,2,0),"")</f>
        <v>MICHELOB</v>
      </c>
      <c r="DI1218" s="7" t="str">
        <f>+IFERROR(VLOOKUP(DF1218,Auxiliar!$A:$C,3,0),"")</f>
        <v>1b 7% | 3b 22% | 8b 27%</v>
      </c>
      <c r="DK1218" s="1"/>
      <c r="DL1218" s="1"/>
      <c r="DM1218" s="6" t="str">
        <f>+IFERROR(VALUE(RIGHT(Tabla20[[#This Row],[B2B]],6)),"")</f>
        <v/>
      </c>
      <c r="DN1218" s="6" t="str">
        <f>+IFERROR(VLOOKUP(DL1218,Auxiliar!$A:$C,2,0),"")</f>
        <v/>
      </c>
      <c r="DO1218" s="7" t="str">
        <f>+IFERROR(VLOOKUP(DL1218,Auxiliar!$A:$C,3,0),"")</f>
        <v/>
      </c>
      <c r="DQ1218" s="1">
        <v>11626</v>
      </c>
      <c r="DR1218" s="12" t="s">
        <v>24</v>
      </c>
      <c r="DS1218" s="6">
        <f>+IFERROR(VALUE(RIGHT(Tabla21[[#This Row],[B2B]],6)),"")</f>
        <v>11626</v>
      </c>
      <c r="DT1218" s="6" t="str">
        <f>+IFERROR(VLOOKUP(DR1218,Auxiliar!$A:$C,2,0),"")</f>
        <v>CORONA PORRON</v>
      </c>
      <c r="DU1218" s="7" t="str">
        <f>+IFERROR(VLOOKUP(DR1218,Auxiliar!$A:$C,3,0),"")</f>
        <v>1b 5% | 20b 0%</v>
      </c>
      <c r="DW1218" s="1"/>
      <c r="DX1218" s="12"/>
      <c r="DY1218" s="6" t="str">
        <f>+IFERROR(VALUE(RIGHT(Tabla22[[#This Row],[B2B]],6)),"")</f>
        <v/>
      </c>
      <c r="DZ1218" s="6" t="str">
        <f>+IFERROR(VLOOKUP(DX1218,Auxiliar!$A:$C,2,0),"")</f>
        <v/>
      </c>
      <c r="EA1218" s="7" t="str">
        <f>+IFERROR(VLOOKUP(DX1218,Auxiliar!$A:$C,3,0),"")</f>
        <v/>
      </c>
      <c r="EC1218" s="1"/>
      <c r="ED1218" s="12"/>
      <c r="EE1218" s="6" t="str">
        <f>+IFERROR(VALUE(RIGHT(Tabla23[[#This Row],[B2B]],6)),"")</f>
        <v/>
      </c>
      <c r="EF1218" s="6" t="str">
        <f>+IFERROR(VLOOKUP(ED1218,Auxiliar!$A:$C,2,0),"")</f>
        <v/>
      </c>
      <c r="EG1218" s="7" t="str">
        <f>+IFERROR(VLOOKUP(ED1218,Auxiliar!$A:$C,3,0),"")</f>
        <v/>
      </c>
      <c r="EI1218" s="1"/>
      <c r="EJ1218" s="12"/>
      <c r="EK1218" s="6" t="str">
        <f>+IFERROR(VALUE(RIGHT(Tabla24[[#This Row],[B2B]],6)),"")</f>
        <v/>
      </c>
      <c r="EL1218" s="6" t="str">
        <f>+IFERROR(VLOOKUP(EJ1218,Auxiliar!$A:$C,2,0),"")</f>
        <v/>
      </c>
      <c r="EM1218" s="7" t="str">
        <f>+IFERROR(VLOOKUP(EJ1218,Auxiliar!$A:$C,3,0),"")</f>
        <v/>
      </c>
      <c r="EO1218" s="1"/>
      <c r="EP1218" s="12"/>
      <c r="EQ1218" s="6" t="str">
        <f>+IFERROR(VALUE(RIGHT(Tabla25[[#This Row],[B2B]],6)),"")</f>
        <v/>
      </c>
      <c r="ER1218" s="6" t="str">
        <f>+IFERROR(VLOOKUP(EP1218,Auxiliar!$A:$C,2,0),"")</f>
        <v/>
      </c>
      <c r="ES1218" s="7" t="str">
        <f>+IFERROR(VLOOKUP(EP1218,Auxiliar!$A:$C,3,0),"")</f>
        <v/>
      </c>
      <c r="EU1218" s="1"/>
      <c r="EV1218" s="12"/>
      <c r="EW1218" s="6" t="str">
        <f>+IFERROR(VALUE(RIGHT(Tabla26[[#This Row],[B2B]],6)),"")</f>
        <v/>
      </c>
      <c r="EX1218" s="6" t="str">
        <f>+IFERROR(VLOOKUP(EV1218,Auxiliar!$A:$C,2,0),"")</f>
        <v/>
      </c>
      <c r="EY1218" s="7" t="str">
        <f>+IFERROR(VLOOKUP(EV1218,Auxiliar!$A:$C,3,0),"")</f>
        <v/>
      </c>
      <c r="EZ1218" s="1"/>
      <c r="FA1218" s="12"/>
      <c r="FB1218" s="6" t="str">
        <f>+IFERROR(VALUE(RIGHT(Tabla27[[#This Row],[B2B]],6)),"")</f>
        <v/>
      </c>
      <c r="FC1218" s="6" t="str">
        <f>+IFERROR(VLOOKUP(FA1218,Auxiliar!$A:$C,2,0),"")</f>
        <v/>
      </c>
      <c r="FD1218" s="7" t="str">
        <f>+IFERROR(VLOOKUP(FA1218,Auxiliar!$A:$C,3,0),"")</f>
        <v/>
      </c>
      <c r="FE1218" s="1"/>
      <c r="FF1218" s="12"/>
      <c r="FG1218" s="6" t="str">
        <f>+IFERROR(VALUE(RIGHT(Tabla28[[#This Row],[B2B]],6)),"")</f>
        <v/>
      </c>
      <c r="FH1218" s="6" t="str">
        <f>+IFERROR(VLOOKUP(FF1218,Auxiliar!$A:$C,2,0),"")</f>
        <v/>
      </c>
      <c r="FI1218" s="7" t="str">
        <f>+IFERROR(VLOOKUP(FF1218,Auxiliar!$A:$C,3,0),"")</f>
        <v/>
      </c>
      <c r="FJ1218" s="1"/>
      <c r="FK1218" s="12"/>
      <c r="FL1218" s="6" t="str">
        <f>+IFERROR(VALUE(RIGHT(Tabla29[[#This Row],[B2B]],6)),"")</f>
        <v/>
      </c>
      <c r="FM1218" s="6" t="str">
        <f>+IFERROR(VLOOKUP(FK1218,Auxiliar!$A:$C,2,0),"")</f>
        <v/>
      </c>
      <c r="FN1218" s="7" t="str">
        <f>+IFERROR(VLOOKUP(FK1218,Auxiliar!$A:$C,3,0),"")</f>
        <v/>
      </c>
      <c r="FO1218" s="1"/>
      <c r="FP1218" s="12"/>
      <c r="FQ1218" s="6" t="str">
        <f>+IFERROR(VALUE(RIGHT(Tabla30[[#This Row],[B2B]],6)),"")</f>
        <v/>
      </c>
      <c r="FR1218" s="6" t="str">
        <f>+IFERROR(VLOOKUP(FP1218,Auxiliar!$A:$C,2,0),"")</f>
        <v/>
      </c>
      <c r="FS1218" s="7"/>
      <c r="FT1218" s="1"/>
      <c r="FU1218" s="12"/>
      <c r="FV1218" s="6" t="str">
        <f>+IFERROR(VALUE(RIGHT(Tabla31[[#This Row],[B2B]],6)),"")</f>
        <v/>
      </c>
      <c r="FW1218" s="6" t="str">
        <f>+IFERROR(VLOOKUP(FU1218,Auxiliar!$A:$C,2,0),"")</f>
        <v/>
      </c>
      <c r="FX1218" s="7" t="str">
        <f>+IFERROR(VLOOKUP(FU1218,Auxiliar!$A:$C,3,0),"")</f>
        <v/>
      </c>
      <c r="FY1218" s="1"/>
      <c r="FZ1218" s="12"/>
      <c r="GA1218" s="6" t="str">
        <f>+IFERROR(VALUE(RIGHT(Tabla32[[#This Row],[B2B]],6)),"")</f>
        <v/>
      </c>
      <c r="GB1218" s="6" t="str">
        <f>+IFERROR(VLOOKUP(FZ1218,Auxiliar!$A:$C,2,0),"")</f>
        <v/>
      </c>
      <c r="GC1218" s="7" t="str">
        <f>+IFERROR(VLOOKUP(FZ1218,Auxiliar!$A:$C,3,0),"")</f>
        <v/>
      </c>
      <c r="GD1218" s="1"/>
      <c r="GE1218" s="12"/>
      <c r="GF1218" s="6" t="str">
        <f>+IFERROR(VALUE(RIGHT(Tabla33[[#This Row],[B2B]],6)),"")</f>
        <v/>
      </c>
      <c r="GG1218" s="6" t="str">
        <f>+IFERROR(VLOOKUP(GE1218,Auxiliar!$A:$C,2,0),"")</f>
        <v/>
      </c>
      <c r="GH1218" s="7" t="str">
        <f>+IFERROR(VLOOKUP(GE1218,Auxiliar!$A:$C,3,0),"")</f>
        <v/>
      </c>
    </row>
    <row r="1219" spans="79:190" x14ac:dyDescent="0.25">
      <c r="CA1219" s="1">
        <v>11641</v>
      </c>
      <c r="CB1219" s="1" t="s">
        <v>35</v>
      </c>
      <c r="CC1219" s="6">
        <f>+IFERROR(VALUE(RIGHT(Tabla14[[#This Row],[B2B]],6)),"")</f>
        <v>11641</v>
      </c>
      <c r="CD1219" s="6" t="str">
        <f>+IFERROR(VLOOKUP(CB1219,Auxiliar!$A:$C,2,0),"")</f>
        <v>Corona 710cc</v>
      </c>
      <c r="CE1219" s="7" t="str">
        <f>+IFERROR(VLOOKUP(CB1219,Auxiliar!$A:$C,3,0),"")</f>
        <v>1b 10% | 85b 0%</v>
      </c>
      <c r="CM1219" s="1">
        <v>11651</v>
      </c>
      <c r="CN1219" s="1" t="s">
        <v>20</v>
      </c>
      <c r="CO1219" s="6">
        <v>11651</v>
      </c>
      <c r="CP1219" s="6" t="s">
        <v>20</v>
      </c>
      <c r="CQ1219" s="7" t="s">
        <v>21</v>
      </c>
      <c r="CY1219" s="1">
        <v>11651</v>
      </c>
      <c r="CZ1219" s="1" t="s">
        <v>16</v>
      </c>
      <c r="DA1219" s="6">
        <f>+IFERROR(VALUE(RIGHT(Tabla18[[#This Row],[B2B]],6)),"")</f>
        <v>11651</v>
      </c>
      <c r="DB1219" s="6" t="str">
        <f>+IFERROR(VLOOKUP(CZ1219,Auxiliar!$A:$C,2,0),"")</f>
        <v>PREMIUM</v>
      </c>
      <c r="DC1219" s="7" t="str">
        <f>+IFERROR(VLOOKUP(CZ1219,Auxiliar!$A:$C,3,0),"")</f>
        <v>0b 0% | 2b 2% | 5b 3,5% | 10b 5%</v>
      </c>
      <c r="DE1219" s="1">
        <v>11651</v>
      </c>
      <c r="DF1219" s="1" t="s">
        <v>19</v>
      </c>
      <c r="DG1219" s="6">
        <f>+IFERROR(VALUE(RIGHT(Tabla19[[#This Row],[B2B]],6)),"")</f>
        <v>11651</v>
      </c>
      <c r="DH1219" s="6" t="str">
        <f>+IFERROR(VLOOKUP(DF1219,Auxiliar!$A:$C,2,0),"")</f>
        <v>MICHELOB</v>
      </c>
      <c r="DI1219" s="7" t="str">
        <f>+IFERROR(VLOOKUP(DF1219,Auxiliar!$A:$C,3,0),"")</f>
        <v>1b 7% | 3b 22% | 8b 27%</v>
      </c>
      <c r="DK1219" s="1"/>
      <c r="DL1219" s="1"/>
      <c r="DM1219" s="6" t="str">
        <f>+IFERROR(VALUE(RIGHT(Tabla20[[#This Row],[B2B]],6)),"")</f>
        <v/>
      </c>
      <c r="DN1219" s="6" t="str">
        <f>+IFERROR(VLOOKUP(DL1219,Auxiliar!$A:$C,2,0),"")</f>
        <v/>
      </c>
      <c r="DO1219" s="7" t="str">
        <f>+IFERROR(VLOOKUP(DL1219,Auxiliar!$A:$C,3,0),"")</f>
        <v/>
      </c>
      <c r="DQ1219" s="1">
        <v>11632</v>
      </c>
      <c r="DR1219" s="12" t="s">
        <v>24</v>
      </c>
      <c r="DS1219" s="6">
        <f>+IFERROR(VALUE(RIGHT(Tabla21[[#This Row],[B2B]],6)),"")</f>
        <v>11632</v>
      </c>
      <c r="DT1219" s="6" t="str">
        <f>+IFERROR(VLOOKUP(DR1219,Auxiliar!$A:$C,2,0),"")</f>
        <v>CORONA PORRON</v>
      </c>
      <c r="DU1219" s="7" t="str">
        <f>+IFERROR(VLOOKUP(DR1219,Auxiliar!$A:$C,3,0),"")</f>
        <v>1b 5% | 20b 0%</v>
      </c>
      <c r="DW1219" s="1"/>
      <c r="DX1219" s="12"/>
      <c r="DY1219" s="6" t="str">
        <f>+IFERROR(VALUE(RIGHT(Tabla22[[#This Row],[B2B]],6)),"")</f>
        <v/>
      </c>
      <c r="DZ1219" s="6" t="str">
        <f>+IFERROR(VLOOKUP(DX1219,Auxiliar!$A:$C,2,0),"")</f>
        <v/>
      </c>
      <c r="EA1219" s="7" t="str">
        <f>+IFERROR(VLOOKUP(DX1219,Auxiliar!$A:$C,3,0),"")</f>
        <v/>
      </c>
      <c r="EC1219" s="1"/>
      <c r="ED1219" s="12"/>
      <c r="EE1219" s="6" t="str">
        <f>+IFERROR(VALUE(RIGHT(Tabla23[[#This Row],[B2B]],6)),"")</f>
        <v/>
      </c>
      <c r="EF1219" s="6" t="str">
        <f>+IFERROR(VLOOKUP(ED1219,Auxiliar!$A:$C,2,0),"")</f>
        <v/>
      </c>
      <c r="EG1219" s="7" t="str">
        <f>+IFERROR(VLOOKUP(ED1219,Auxiliar!$A:$C,3,0),"")</f>
        <v/>
      </c>
      <c r="EI1219" s="1"/>
      <c r="EJ1219" s="12"/>
      <c r="EK1219" s="6" t="str">
        <f>+IFERROR(VALUE(RIGHT(Tabla24[[#This Row],[B2B]],6)),"")</f>
        <v/>
      </c>
      <c r="EL1219" s="6" t="str">
        <f>+IFERROR(VLOOKUP(EJ1219,Auxiliar!$A:$C,2,0),"")</f>
        <v/>
      </c>
      <c r="EM1219" s="7" t="str">
        <f>+IFERROR(VLOOKUP(EJ1219,Auxiliar!$A:$C,3,0),"")</f>
        <v/>
      </c>
      <c r="EO1219" s="1"/>
      <c r="EP1219" s="12"/>
      <c r="EQ1219" s="6" t="str">
        <f>+IFERROR(VALUE(RIGHT(Tabla25[[#This Row],[B2B]],6)),"")</f>
        <v/>
      </c>
      <c r="ER1219" s="6" t="str">
        <f>+IFERROR(VLOOKUP(EP1219,Auxiliar!$A:$C,2,0),"")</f>
        <v/>
      </c>
      <c r="ES1219" s="7" t="str">
        <f>+IFERROR(VLOOKUP(EP1219,Auxiliar!$A:$C,3,0),"")</f>
        <v/>
      </c>
      <c r="EU1219" s="1"/>
      <c r="EV1219" s="12"/>
      <c r="EW1219" s="6" t="str">
        <f>+IFERROR(VALUE(RIGHT(Tabla26[[#This Row],[B2B]],6)),"")</f>
        <v/>
      </c>
      <c r="EX1219" s="6" t="str">
        <f>+IFERROR(VLOOKUP(EV1219,Auxiliar!$A:$C,2,0),"")</f>
        <v/>
      </c>
      <c r="EY1219" s="7" t="str">
        <f>+IFERROR(VLOOKUP(EV1219,Auxiliar!$A:$C,3,0),"")</f>
        <v/>
      </c>
      <c r="EZ1219" s="1"/>
      <c r="FA1219" s="12"/>
      <c r="FB1219" s="6" t="str">
        <f>+IFERROR(VALUE(RIGHT(Tabla27[[#This Row],[B2B]],6)),"")</f>
        <v/>
      </c>
      <c r="FC1219" s="6" t="str">
        <f>+IFERROR(VLOOKUP(FA1219,Auxiliar!$A:$C,2,0),"")</f>
        <v/>
      </c>
      <c r="FD1219" s="7" t="str">
        <f>+IFERROR(VLOOKUP(FA1219,Auxiliar!$A:$C,3,0),"")</f>
        <v/>
      </c>
      <c r="FE1219" s="1"/>
      <c r="FF1219" s="12"/>
      <c r="FG1219" s="6" t="str">
        <f>+IFERROR(VALUE(RIGHT(Tabla28[[#This Row],[B2B]],6)),"")</f>
        <v/>
      </c>
      <c r="FH1219" s="6" t="str">
        <f>+IFERROR(VLOOKUP(FF1219,Auxiliar!$A:$C,2,0),"")</f>
        <v/>
      </c>
      <c r="FI1219" s="7" t="str">
        <f>+IFERROR(VLOOKUP(FF1219,Auxiliar!$A:$C,3,0),"")</f>
        <v/>
      </c>
      <c r="FJ1219" s="1"/>
      <c r="FK1219" s="12"/>
      <c r="FL1219" s="6" t="str">
        <f>+IFERROR(VALUE(RIGHT(Tabla29[[#This Row],[B2B]],6)),"")</f>
        <v/>
      </c>
      <c r="FM1219" s="6" t="str">
        <f>+IFERROR(VLOOKUP(FK1219,Auxiliar!$A:$C,2,0),"")</f>
        <v/>
      </c>
      <c r="FN1219" s="7" t="str">
        <f>+IFERROR(VLOOKUP(FK1219,Auxiliar!$A:$C,3,0),"")</f>
        <v/>
      </c>
      <c r="FO1219" s="1"/>
      <c r="FP1219" s="12"/>
      <c r="FQ1219" s="6" t="str">
        <f>+IFERROR(VALUE(RIGHT(Tabla30[[#This Row],[B2B]],6)),"")</f>
        <v/>
      </c>
      <c r="FR1219" s="6" t="str">
        <f>+IFERROR(VLOOKUP(FP1219,Auxiliar!$A:$C,2,0),"")</f>
        <v/>
      </c>
      <c r="FS1219" s="7"/>
      <c r="FT1219" s="1"/>
      <c r="FU1219" s="12"/>
      <c r="FV1219" s="6" t="str">
        <f>+IFERROR(VALUE(RIGHT(Tabla31[[#This Row],[B2B]],6)),"")</f>
        <v/>
      </c>
      <c r="FW1219" s="6" t="str">
        <f>+IFERROR(VLOOKUP(FU1219,Auxiliar!$A:$C,2,0),"")</f>
        <v/>
      </c>
      <c r="FX1219" s="7" t="str">
        <f>+IFERROR(VLOOKUP(FU1219,Auxiliar!$A:$C,3,0),"")</f>
        <v/>
      </c>
      <c r="FY1219" s="1"/>
      <c r="FZ1219" s="12"/>
      <c r="GA1219" s="6" t="str">
        <f>+IFERROR(VALUE(RIGHT(Tabla32[[#This Row],[B2B]],6)),"")</f>
        <v/>
      </c>
      <c r="GB1219" s="6" t="str">
        <f>+IFERROR(VLOOKUP(FZ1219,Auxiliar!$A:$C,2,0),"")</f>
        <v/>
      </c>
      <c r="GC1219" s="7" t="str">
        <f>+IFERROR(VLOOKUP(FZ1219,Auxiliar!$A:$C,3,0),"")</f>
        <v/>
      </c>
      <c r="GD1219" s="1"/>
      <c r="GE1219" s="12"/>
      <c r="GF1219" s="6" t="str">
        <f>+IFERROR(VALUE(RIGHT(Tabla33[[#This Row],[B2B]],6)),"")</f>
        <v/>
      </c>
      <c r="GG1219" s="6" t="str">
        <f>+IFERROR(VLOOKUP(GE1219,Auxiliar!$A:$C,2,0),"")</f>
        <v/>
      </c>
      <c r="GH1219" s="7" t="str">
        <f>+IFERROR(VLOOKUP(GE1219,Auxiliar!$A:$C,3,0),"")</f>
        <v/>
      </c>
    </row>
    <row r="1220" spans="79:190" x14ac:dyDescent="0.25">
      <c r="CA1220" s="1">
        <v>11642</v>
      </c>
      <c r="CB1220" s="1" t="s">
        <v>35</v>
      </c>
      <c r="CC1220" s="6">
        <f>+IFERROR(VALUE(RIGHT(Tabla14[[#This Row],[B2B]],6)),"")</f>
        <v>11642</v>
      </c>
      <c r="CD1220" s="6" t="str">
        <f>+IFERROR(VLOOKUP(CB1220,Auxiliar!$A:$C,2,0),"")</f>
        <v>Corona 710cc</v>
      </c>
      <c r="CE1220" s="7" t="str">
        <f>+IFERROR(VLOOKUP(CB1220,Auxiliar!$A:$C,3,0),"")</f>
        <v>1b 10% | 85b 0%</v>
      </c>
      <c r="CM1220" s="1">
        <v>11654</v>
      </c>
      <c r="CN1220" s="1" t="s">
        <v>20</v>
      </c>
      <c r="CO1220" s="6">
        <v>11654</v>
      </c>
      <c r="CP1220" s="6" t="s">
        <v>20</v>
      </c>
      <c r="CQ1220" s="7" t="s">
        <v>21</v>
      </c>
      <c r="CY1220" s="1">
        <v>11654</v>
      </c>
      <c r="CZ1220" s="1" t="s">
        <v>16</v>
      </c>
      <c r="DA1220" s="6">
        <f>+IFERROR(VALUE(RIGHT(Tabla18[[#This Row],[B2B]],6)),"")</f>
        <v>11654</v>
      </c>
      <c r="DB1220" s="6" t="str">
        <f>+IFERROR(VLOOKUP(CZ1220,Auxiliar!$A:$C,2,0),"")</f>
        <v>PREMIUM</v>
      </c>
      <c r="DC1220" s="7" t="str">
        <f>+IFERROR(VLOOKUP(CZ1220,Auxiliar!$A:$C,3,0),"")</f>
        <v>0b 0% | 2b 2% | 5b 3,5% | 10b 5%</v>
      </c>
      <c r="DE1220" s="1">
        <v>11654</v>
      </c>
      <c r="DF1220" s="1" t="s">
        <v>19</v>
      </c>
      <c r="DG1220" s="6">
        <f>+IFERROR(VALUE(RIGHT(Tabla19[[#This Row],[B2B]],6)),"")</f>
        <v>11654</v>
      </c>
      <c r="DH1220" s="6" t="str">
        <f>+IFERROR(VLOOKUP(DF1220,Auxiliar!$A:$C,2,0),"")</f>
        <v>MICHELOB</v>
      </c>
      <c r="DI1220" s="7" t="str">
        <f>+IFERROR(VLOOKUP(DF1220,Auxiliar!$A:$C,3,0),"")</f>
        <v>1b 7% | 3b 22% | 8b 27%</v>
      </c>
      <c r="DK1220" s="1"/>
      <c r="DL1220" s="1"/>
      <c r="DM1220" s="6" t="str">
        <f>+IFERROR(VALUE(RIGHT(Tabla20[[#This Row],[B2B]],6)),"")</f>
        <v/>
      </c>
      <c r="DN1220" s="6" t="str">
        <f>+IFERROR(VLOOKUP(DL1220,Auxiliar!$A:$C,2,0),"")</f>
        <v/>
      </c>
      <c r="DO1220" s="7" t="str">
        <f>+IFERROR(VLOOKUP(DL1220,Auxiliar!$A:$C,3,0),"")</f>
        <v/>
      </c>
      <c r="DQ1220" s="1">
        <v>11638</v>
      </c>
      <c r="DR1220" s="12" t="s">
        <v>24</v>
      </c>
      <c r="DS1220" s="6">
        <f>+IFERROR(VALUE(RIGHT(Tabla21[[#This Row],[B2B]],6)),"")</f>
        <v>11638</v>
      </c>
      <c r="DT1220" s="6" t="str">
        <f>+IFERROR(VLOOKUP(DR1220,Auxiliar!$A:$C,2,0),"")</f>
        <v>CORONA PORRON</v>
      </c>
      <c r="DU1220" s="7" t="str">
        <f>+IFERROR(VLOOKUP(DR1220,Auxiliar!$A:$C,3,0),"")</f>
        <v>1b 5% | 20b 0%</v>
      </c>
      <c r="DW1220" s="1"/>
      <c r="DX1220" s="12"/>
      <c r="DY1220" s="6" t="str">
        <f>+IFERROR(VALUE(RIGHT(Tabla22[[#This Row],[B2B]],6)),"")</f>
        <v/>
      </c>
      <c r="DZ1220" s="6" t="str">
        <f>+IFERROR(VLOOKUP(DX1220,Auxiliar!$A:$C,2,0),"")</f>
        <v/>
      </c>
      <c r="EA1220" s="7" t="str">
        <f>+IFERROR(VLOOKUP(DX1220,Auxiliar!$A:$C,3,0),"")</f>
        <v/>
      </c>
      <c r="EC1220" s="1"/>
      <c r="ED1220" s="12"/>
      <c r="EE1220" s="6" t="str">
        <f>+IFERROR(VALUE(RIGHT(Tabla23[[#This Row],[B2B]],6)),"")</f>
        <v/>
      </c>
      <c r="EF1220" s="6" t="str">
        <f>+IFERROR(VLOOKUP(ED1220,Auxiliar!$A:$C,2,0),"")</f>
        <v/>
      </c>
      <c r="EG1220" s="7" t="str">
        <f>+IFERROR(VLOOKUP(ED1220,Auxiliar!$A:$C,3,0),"")</f>
        <v/>
      </c>
      <c r="EI1220" s="1"/>
      <c r="EJ1220" s="12"/>
      <c r="EK1220" s="6" t="str">
        <f>+IFERROR(VALUE(RIGHT(Tabla24[[#This Row],[B2B]],6)),"")</f>
        <v/>
      </c>
      <c r="EL1220" s="6" t="str">
        <f>+IFERROR(VLOOKUP(EJ1220,Auxiliar!$A:$C,2,0),"")</f>
        <v/>
      </c>
      <c r="EM1220" s="7" t="str">
        <f>+IFERROR(VLOOKUP(EJ1220,Auxiliar!$A:$C,3,0),"")</f>
        <v/>
      </c>
      <c r="EO1220" s="1"/>
      <c r="EP1220" s="12"/>
      <c r="EQ1220" s="6" t="str">
        <f>+IFERROR(VALUE(RIGHT(Tabla25[[#This Row],[B2B]],6)),"")</f>
        <v/>
      </c>
      <c r="ER1220" s="6" t="str">
        <f>+IFERROR(VLOOKUP(EP1220,Auxiliar!$A:$C,2,0),"")</f>
        <v/>
      </c>
      <c r="ES1220" s="7" t="str">
        <f>+IFERROR(VLOOKUP(EP1220,Auxiliar!$A:$C,3,0),"")</f>
        <v/>
      </c>
      <c r="EU1220" s="1"/>
      <c r="EV1220" s="12"/>
      <c r="EW1220" s="6" t="str">
        <f>+IFERROR(VALUE(RIGHT(Tabla26[[#This Row],[B2B]],6)),"")</f>
        <v/>
      </c>
      <c r="EX1220" s="6" t="str">
        <f>+IFERROR(VLOOKUP(EV1220,Auxiliar!$A:$C,2,0),"")</f>
        <v/>
      </c>
      <c r="EY1220" s="7" t="str">
        <f>+IFERROR(VLOOKUP(EV1220,Auxiliar!$A:$C,3,0),"")</f>
        <v/>
      </c>
      <c r="EZ1220" s="1"/>
      <c r="FA1220" s="12"/>
      <c r="FB1220" s="6" t="str">
        <f>+IFERROR(VALUE(RIGHT(Tabla27[[#This Row],[B2B]],6)),"")</f>
        <v/>
      </c>
      <c r="FC1220" s="6" t="str">
        <f>+IFERROR(VLOOKUP(FA1220,Auxiliar!$A:$C,2,0),"")</f>
        <v/>
      </c>
      <c r="FD1220" s="7" t="str">
        <f>+IFERROR(VLOOKUP(FA1220,Auxiliar!$A:$C,3,0),"")</f>
        <v/>
      </c>
      <c r="FE1220" s="1"/>
      <c r="FF1220" s="12"/>
      <c r="FG1220" s="6" t="str">
        <f>+IFERROR(VALUE(RIGHT(Tabla28[[#This Row],[B2B]],6)),"")</f>
        <v/>
      </c>
      <c r="FH1220" s="6" t="str">
        <f>+IFERROR(VLOOKUP(FF1220,Auxiliar!$A:$C,2,0),"")</f>
        <v/>
      </c>
      <c r="FI1220" s="7" t="str">
        <f>+IFERROR(VLOOKUP(FF1220,Auxiliar!$A:$C,3,0),"")</f>
        <v/>
      </c>
      <c r="FJ1220" s="1"/>
      <c r="FK1220" s="12"/>
      <c r="FL1220" s="6" t="str">
        <f>+IFERROR(VALUE(RIGHT(Tabla29[[#This Row],[B2B]],6)),"")</f>
        <v/>
      </c>
      <c r="FM1220" s="6" t="str">
        <f>+IFERROR(VLOOKUP(FK1220,Auxiliar!$A:$C,2,0),"")</f>
        <v/>
      </c>
      <c r="FN1220" s="7" t="str">
        <f>+IFERROR(VLOOKUP(FK1220,Auxiliar!$A:$C,3,0),"")</f>
        <v/>
      </c>
      <c r="FO1220" s="1"/>
      <c r="FP1220" s="12"/>
      <c r="FQ1220" s="6" t="str">
        <f>+IFERROR(VALUE(RIGHT(Tabla30[[#This Row],[B2B]],6)),"")</f>
        <v/>
      </c>
      <c r="FR1220" s="6" t="str">
        <f>+IFERROR(VLOOKUP(FP1220,Auxiliar!$A:$C,2,0),"")</f>
        <v/>
      </c>
      <c r="FS1220" s="7"/>
      <c r="FT1220" s="1"/>
      <c r="FU1220" s="12"/>
      <c r="FV1220" s="6" t="str">
        <f>+IFERROR(VALUE(RIGHT(Tabla31[[#This Row],[B2B]],6)),"")</f>
        <v/>
      </c>
      <c r="FW1220" s="6" t="str">
        <f>+IFERROR(VLOOKUP(FU1220,Auxiliar!$A:$C,2,0),"")</f>
        <v/>
      </c>
      <c r="FX1220" s="7" t="str">
        <f>+IFERROR(VLOOKUP(FU1220,Auxiliar!$A:$C,3,0),"")</f>
        <v/>
      </c>
      <c r="FY1220" s="1"/>
      <c r="FZ1220" s="12"/>
      <c r="GA1220" s="6" t="str">
        <f>+IFERROR(VALUE(RIGHT(Tabla32[[#This Row],[B2B]],6)),"")</f>
        <v/>
      </c>
      <c r="GB1220" s="6" t="str">
        <f>+IFERROR(VLOOKUP(FZ1220,Auxiliar!$A:$C,2,0),"")</f>
        <v/>
      </c>
      <c r="GC1220" s="7" t="str">
        <f>+IFERROR(VLOOKUP(FZ1220,Auxiliar!$A:$C,3,0),"")</f>
        <v/>
      </c>
      <c r="GD1220" s="1"/>
      <c r="GE1220" s="12"/>
      <c r="GF1220" s="6" t="str">
        <f>+IFERROR(VALUE(RIGHT(Tabla33[[#This Row],[B2B]],6)),"")</f>
        <v/>
      </c>
      <c r="GG1220" s="6" t="str">
        <f>+IFERROR(VLOOKUP(GE1220,Auxiliar!$A:$C,2,0),"")</f>
        <v/>
      </c>
      <c r="GH1220" s="7" t="str">
        <f>+IFERROR(VLOOKUP(GE1220,Auxiliar!$A:$C,3,0),"")</f>
        <v/>
      </c>
    </row>
    <row r="1221" spans="79:190" x14ac:dyDescent="0.25">
      <c r="CA1221" s="1">
        <v>11643</v>
      </c>
      <c r="CB1221" s="1" t="s">
        <v>35</v>
      </c>
      <c r="CC1221" s="6">
        <f>+IFERROR(VALUE(RIGHT(Tabla14[[#This Row],[B2B]],6)),"")</f>
        <v>11643</v>
      </c>
      <c r="CD1221" s="6" t="str">
        <f>+IFERROR(VLOOKUP(CB1221,Auxiliar!$A:$C,2,0),"")</f>
        <v>Corona 710cc</v>
      </c>
      <c r="CE1221" s="7" t="str">
        <f>+IFERROR(VLOOKUP(CB1221,Auxiliar!$A:$C,3,0),"")</f>
        <v>1b 10% | 85b 0%</v>
      </c>
      <c r="CM1221" s="1">
        <v>11665</v>
      </c>
      <c r="CN1221" s="1" t="s">
        <v>20</v>
      </c>
      <c r="CO1221" s="6">
        <v>11665</v>
      </c>
      <c r="CP1221" s="6" t="s">
        <v>20</v>
      </c>
      <c r="CQ1221" s="7" t="s">
        <v>21</v>
      </c>
      <c r="CY1221" s="1">
        <v>11665</v>
      </c>
      <c r="CZ1221" s="1" t="s">
        <v>16</v>
      </c>
      <c r="DA1221" s="6">
        <f>+IFERROR(VALUE(RIGHT(Tabla18[[#This Row],[B2B]],6)),"")</f>
        <v>11665</v>
      </c>
      <c r="DB1221" s="6" t="str">
        <f>+IFERROR(VLOOKUP(CZ1221,Auxiliar!$A:$C,2,0),"")</f>
        <v>PREMIUM</v>
      </c>
      <c r="DC1221" s="7" t="str">
        <f>+IFERROR(VLOOKUP(CZ1221,Auxiliar!$A:$C,3,0),"")</f>
        <v>0b 0% | 2b 2% | 5b 3,5% | 10b 5%</v>
      </c>
      <c r="DE1221" s="1">
        <v>11665</v>
      </c>
      <c r="DF1221" s="1" t="s">
        <v>19</v>
      </c>
      <c r="DG1221" s="6">
        <f>+IFERROR(VALUE(RIGHT(Tabla19[[#This Row],[B2B]],6)),"")</f>
        <v>11665</v>
      </c>
      <c r="DH1221" s="6" t="str">
        <f>+IFERROR(VLOOKUP(DF1221,Auxiliar!$A:$C,2,0),"")</f>
        <v>MICHELOB</v>
      </c>
      <c r="DI1221" s="7" t="str">
        <f>+IFERROR(VLOOKUP(DF1221,Auxiliar!$A:$C,3,0),"")</f>
        <v>1b 7% | 3b 22% | 8b 27%</v>
      </c>
      <c r="DK1221" s="1"/>
      <c r="DL1221" s="1"/>
      <c r="DM1221" s="6" t="str">
        <f>+IFERROR(VALUE(RIGHT(Tabla20[[#This Row],[B2B]],6)),"")</f>
        <v/>
      </c>
      <c r="DN1221" s="6" t="str">
        <f>+IFERROR(VLOOKUP(DL1221,Auxiliar!$A:$C,2,0),"")</f>
        <v/>
      </c>
      <c r="DO1221" s="7" t="str">
        <f>+IFERROR(VLOOKUP(DL1221,Auxiliar!$A:$C,3,0),"")</f>
        <v/>
      </c>
      <c r="DQ1221" s="1">
        <v>11641</v>
      </c>
      <c r="DR1221" s="12" t="s">
        <v>24</v>
      </c>
      <c r="DS1221" s="6">
        <f>+IFERROR(VALUE(RIGHT(Tabla21[[#This Row],[B2B]],6)),"")</f>
        <v>11641</v>
      </c>
      <c r="DT1221" s="6" t="str">
        <f>+IFERROR(VLOOKUP(DR1221,Auxiliar!$A:$C,2,0),"")</f>
        <v>CORONA PORRON</v>
      </c>
      <c r="DU1221" s="7" t="str">
        <f>+IFERROR(VLOOKUP(DR1221,Auxiliar!$A:$C,3,0),"")</f>
        <v>1b 5% | 20b 0%</v>
      </c>
      <c r="DW1221" s="1"/>
      <c r="DX1221" s="12"/>
      <c r="DY1221" s="6" t="str">
        <f>+IFERROR(VALUE(RIGHT(Tabla22[[#This Row],[B2B]],6)),"")</f>
        <v/>
      </c>
      <c r="DZ1221" s="6" t="str">
        <f>+IFERROR(VLOOKUP(DX1221,Auxiliar!$A:$C,2,0),"")</f>
        <v/>
      </c>
      <c r="EA1221" s="7" t="str">
        <f>+IFERROR(VLOOKUP(DX1221,Auxiliar!$A:$C,3,0),"")</f>
        <v/>
      </c>
      <c r="EC1221" s="1"/>
      <c r="ED1221" s="12"/>
      <c r="EE1221" s="6" t="str">
        <f>+IFERROR(VALUE(RIGHT(Tabla23[[#This Row],[B2B]],6)),"")</f>
        <v/>
      </c>
      <c r="EF1221" s="6" t="str">
        <f>+IFERROR(VLOOKUP(ED1221,Auxiliar!$A:$C,2,0),"")</f>
        <v/>
      </c>
      <c r="EG1221" s="7" t="str">
        <f>+IFERROR(VLOOKUP(ED1221,Auxiliar!$A:$C,3,0),"")</f>
        <v/>
      </c>
      <c r="EI1221" s="1"/>
      <c r="EJ1221" s="12"/>
      <c r="EK1221" s="6" t="str">
        <f>+IFERROR(VALUE(RIGHT(Tabla24[[#This Row],[B2B]],6)),"")</f>
        <v/>
      </c>
      <c r="EL1221" s="6" t="str">
        <f>+IFERROR(VLOOKUP(EJ1221,Auxiliar!$A:$C,2,0),"")</f>
        <v/>
      </c>
      <c r="EM1221" s="7" t="str">
        <f>+IFERROR(VLOOKUP(EJ1221,Auxiliar!$A:$C,3,0),"")</f>
        <v/>
      </c>
      <c r="EO1221" s="1"/>
      <c r="EP1221" s="12"/>
      <c r="EQ1221" s="6" t="str">
        <f>+IFERROR(VALUE(RIGHT(Tabla25[[#This Row],[B2B]],6)),"")</f>
        <v/>
      </c>
      <c r="ER1221" s="6" t="str">
        <f>+IFERROR(VLOOKUP(EP1221,Auxiliar!$A:$C,2,0),"")</f>
        <v/>
      </c>
      <c r="ES1221" s="7" t="str">
        <f>+IFERROR(VLOOKUP(EP1221,Auxiliar!$A:$C,3,0),"")</f>
        <v/>
      </c>
      <c r="EU1221" s="1"/>
      <c r="EV1221" s="12"/>
      <c r="EW1221" s="6" t="str">
        <f>+IFERROR(VALUE(RIGHT(Tabla26[[#This Row],[B2B]],6)),"")</f>
        <v/>
      </c>
      <c r="EX1221" s="6" t="str">
        <f>+IFERROR(VLOOKUP(EV1221,Auxiliar!$A:$C,2,0),"")</f>
        <v/>
      </c>
      <c r="EY1221" s="7" t="str">
        <f>+IFERROR(VLOOKUP(EV1221,Auxiliar!$A:$C,3,0),"")</f>
        <v/>
      </c>
      <c r="EZ1221" s="1"/>
      <c r="FA1221" s="12"/>
      <c r="FB1221" s="6" t="str">
        <f>+IFERROR(VALUE(RIGHT(Tabla27[[#This Row],[B2B]],6)),"")</f>
        <v/>
      </c>
      <c r="FC1221" s="6" t="str">
        <f>+IFERROR(VLOOKUP(FA1221,Auxiliar!$A:$C,2,0),"")</f>
        <v/>
      </c>
      <c r="FD1221" s="7" t="str">
        <f>+IFERROR(VLOOKUP(FA1221,Auxiliar!$A:$C,3,0),"")</f>
        <v/>
      </c>
      <c r="FE1221" s="1"/>
      <c r="FF1221" s="12"/>
      <c r="FG1221" s="6" t="str">
        <f>+IFERROR(VALUE(RIGHT(Tabla28[[#This Row],[B2B]],6)),"")</f>
        <v/>
      </c>
      <c r="FH1221" s="6" t="str">
        <f>+IFERROR(VLOOKUP(FF1221,Auxiliar!$A:$C,2,0),"")</f>
        <v/>
      </c>
      <c r="FI1221" s="7" t="str">
        <f>+IFERROR(VLOOKUP(FF1221,Auxiliar!$A:$C,3,0),"")</f>
        <v/>
      </c>
      <c r="FJ1221" s="1"/>
      <c r="FK1221" s="12"/>
      <c r="FL1221" s="6" t="str">
        <f>+IFERROR(VALUE(RIGHT(Tabla29[[#This Row],[B2B]],6)),"")</f>
        <v/>
      </c>
      <c r="FM1221" s="6" t="str">
        <f>+IFERROR(VLOOKUP(FK1221,Auxiliar!$A:$C,2,0),"")</f>
        <v/>
      </c>
      <c r="FN1221" s="7" t="str">
        <f>+IFERROR(VLOOKUP(FK1221,Auxiliar!$A:$C,3,0),"")</f>
        <v/>
      </c>
      <c r="FO1221" s="1"/>
      <c r="FP1221" s="12"/>
      <c r="FQ1221" s="6" t="str">
        <f>+IFERROR(VALUE(RIGHT(Tabla30[[#This Row],[B2B]],6)),"")</f>
        <v/>
      </c>
      <c r="FR1221" s="6" t="str">
        <f>+IFERROR(VLOOKUP(FP1221,Auxiliar!$A:$C,2,0),"")</f>
        <v/>
      </c>
      <c r="FS1221" s="7"/>
      <c r="FT1221" s="1"/>
      <c r="FU1221" s="12"/>
      <c r="FV1221" s="6" t="str">
        <f>+IFERROR(VALUE(RIGHT(Tabla31[[#This Row],[B2B]],6)),"")</f>
        <v/>
      </c>
      <c r="FW1221" s="6" t="str">
        <f>+IFERROR(VLOOKUP(FU1221,Auxiliar!$A:$C,2,0),"")</f>
        <v/>
      </c>
      <c r="FX1221" s="7" t="str">
        <f>+IFERROR(VLOOKUP(FU1221,Auxiliar!$A:$C,3,0),"")</f>
        <v/>
      </c>
      <c r="FY1221" s="1"/>
      <c r="FZ1221" s="12"/>
      <c r="GA1221" s="6" t="str">
        <f>+IFERROR(VALUE(RIGHT(Tabla32[[#This Row],[B2B]],6)),"")</f>
        <v/>
      </c>
      <c r="GB1221" s="6" t="str">
        <f>+IFERROR(VLOOKUP(FZ1221,Auxiliar!$A:$C,2,0),"")</f>
        <v/>
      </c>
      <c r="GC1221" s="7" t="str">
        <f>+IFERROR(VLOOKUP(FZ1221,Auxiliar!$A:$C,3,0),"")</f>
        <v/>
      </c>
      <c r="GD1221" s="1"/>
      <c r="GE1221" s="12"/>
      <c r="GF1221" s="6" t="str">
        <f>+IFERROR(VALUE(RIGHT(Tabla33[[#This Row],[B2B]],6)),"")</f>
        <v/>
      </c>
      <c r="GG1221" s="6" t="str">
        <f>+IFERROR(VLOOKUP(GE1221,Auxiliar!$A:$C,2,0),"")</f>
        <v/>
      </c>
      <c r="GH1221" s="7" t="str">
        <f>+IFERROR(VLOOKUP(GE1221,Auxiliar!$A:$C,3,0),"")</f>
        <v/>
      </c>
    </row>
    <row r="1222" spans="79:190" x14ac:dyDescent="0.25">
      <c r="CA1222" s="1">
        <v>11646</v>
      </c>
      <c r="CB1222" s="1" t="s">
        <v>35</v>
      </c>
      <c r="CC1222" s="6">
        <f>+IFERROR(VALUE(RIGHT(Tabla14[[#This Row],[B2B]],6)),"")</f>
        <v>11646</v>
      </c>
      <c r="CD1222" s="6" t="str">
        <f>+IFERROR(VLOOKUP(CB1222,Auxiliar!$A:$C,2,0),"")</f>
        <v>Corona 710cc</v>
      </c>
      <c r="CE1222" s="7" t="str">
        <f>+IFERROR(VLOOKUP(CB1222,Auxiliar!$A:$C,3,0),"")</f>
        <v>1b 10% | 85b 0%</v>
      </c>
      <c r="CM1222" s="1">
        <v>11666</v>
      </c>
      <c r="CN1222" s="1" t="s">
        <v>20</v>
      </c>
      <c r="CO1222" s="6">
        <v>11666</v>
      </c>
      <c r="CP1222" s="6" t="s">
        <v>20</v>
      </c>
      <c r="CQ1222" s="7" t="s">
        <v>21</v>
      </c>
      <c r="CY1222" s="1">
        <v>11666</v>
      </c>
      <c r="CZ1222" s="1" t="s">
        <v>16</v>
      </c>
      <c r="DA1222" s="6">
        <f>+IFERROR(VALUE(RIGHT(Tabla18[[#This Row],[B2B]],6)),"")</f>
        <v>11666</v>
      </c>
      <c r="DB1222" s="6" t="str">
        <f>+IFERROR(VLOOKUP(CZ1222,Auxiliar!$A:$C,2,0),"")</f>
        <v>PREMIUM</v>
      </c>
      <c r="DC1222" s="7" t="str">
        <f>+IFERROR(VLOOKUP(CZ1222,Auxiliar!$A:$C,3,0),"")</f>
        <v>0b 0% | 2b 2% | 5b 3,5% | 10b 5%</v>
      </c>
      <c r="DE1222" s="1">
        <v>11666</v>
      </c>
      <c r="DF1222" s="1" t="s">
        <v>19</v>
      </c>
      <c r="DG1222" s="6">
        <f>+IFERROR(VALUE(RIGHT(Tabla19[[#This Row],[B2B]],6)),"")</f>
        <v>11666</v>
      </c>
      <c r="DH1222" s="6" t="str">
        <f>+IFERROR(VLOOKUP(DF1222,Auxiliar!$A:$C,2,0),"")</f>
        <v>MICHELOB</v>
      </c>
      <c r="DI1222" s="7" t="str">
        <f>+IFERROR(VLOOKUP(DF1222,Auxiliar!$A:$C,3,0),"")</f>
        <v>1b 7% | 3b 22% | 8b 27%</v>
      </c>
      <c r="DK1222" s="1"/>
      <c r="DL1222" s="1"/>
      <c r="DM1222" s="6" t="str">
        <f>+IFERROR(VALUE(RIGHT(Tabla20[[#This Row],[B2B]],6)),"")</f>
        <v/>
      </c>
      <c r="DN1222" s="6" t="str">
        <f>+IFERROR(VLOOKUP(DL1222,Auxiliar!$A:$C,2,0),"")</f>
        <v/>
      </c>
      <c r="DO1222" s="7" t="str">
        <f>+IFERROR(VLOOKUP(DL1222,Auxiliar!$A:$C,3,0),"")</f>
        <v/>
      </c>
      <c r="DQ1222" s="1">
        <v>11642</v>
      </c>
      <c r="DR1222" s="12" t="s">
        <v>24</v>
      </c>
      <c r="DS1222" s="6">
        <f>+IFERROR(VALUE(RIGHT(Tabla21[[#This Row],[B2B]],6)),"")</f>
        <v>11642</v>
      </c>
      <c r="DT1222" s="6" t="str">
        <f>+IFERROR(VLOOKUP(DR1222,Auxiliar!$A:$C,2,0),"")</f>
        <v>CORONA PORRON</v>
      </c>
      <c r="DU1222" s="7" t="str">
        <f>+IFERROR(VLOOKUP(DR1222,Auxiliar!$A:$C,3,0),"")</f>
        <v>1b 5% | 20b 0%</v>
      </c>
      <c r="DW1222" s="1"/>
      <c r="DX1222" s="12"/>
      <c r="DY1222" s="6" t="str">
        <f>+IFERROR(VALUE(RIGHT(Tabla22[[#This Row],[B2B]],6)),"")</f>
        <v/>
      </c>
      <c r="DZ1222" s="6" t="str">
        <f>+IFERROR(VLOOKUP(DX1222,Auxiliar!$A:$C,2,0),"")</f>
        <v/>
      </c>
      <c r="EA1222" s="7" t="str">
        <f>+IFERROR(VLOOKUP(DX1222,Auxiliar!$A:$C,3,0),"")</f>
        <v/>
      </c>
      <c r="EC1222" s="1"/>
      <c r="ED1222" s="12"/>
      <c r="EE1222" s="6" t="str">
        <f>+IFERROR(VALUE(RIGHT(Tabla23[[#This Row],[B2B]],6)),"")</f>
        <v/>
      </c>
      <c r="EF1222" s="6" t="str">
        <f>+IFERROR(VLOOKUP(ED1222,Auxiliar!$A:$C,2,0),"")</f>
        <v/>
      </c>
      <c r="EG1222" s="7" t="str">
        <f>+IFERROR(VLOOKUP(ED1222,Auxiliar!$A:$C,3,0),"")</f>
        <v/>
      </c>
      <c r="EI1222" s="1"/>
      <c r="EJ1222" s="12"/>
      <c r="EK1222" s="6" t="str">
        <f>+IFERROR(VALUE(RIGHT(Tabla24[[#This Row],[B2B]],6)),"")</f>
        <v/>
      </c>
      <c r="EL1222" s="6" t="str">
        <f>+IFERROR(VLOOKUP(EJ1222,Auxiliar!$A:$C,2,0),"")</f>
        <v/>
      </c>
      <c r="EM1222" s="7" t="str">
        <f>+IFERROR(VLOOKUP(EJ1222,Auxiliar!$A:$C,3,0),"")</f>
        <v/>
      </c>
      <c r="EO1222" s="1"/>
      <c r="EP1222" s="12"/>
      <c r="EQ1222" s="6" t="str">
        <f>+IFERROR(VALUE(RIGHT(Tabla25[[#This Row],[B2B]],6)),"")</f>
        <v/>
      </c>
      <c r="ER1222" s="6" t="str">
        <f>+IFERROR(VLOOKUP(EP1222,Auxiliar!$A:$C,2,0),"")</f>
        <v/>
      </c>
      <c r="ES1222" s="7" t="str">
        <f>+IFERROR(VLOOKUP(EP1222,Auxiliar!$A:$C,3,0),"")</f>
        <v/>
      </c>
      <c r="EU1222" s="1"/>
      <c r="EV1222" s="12"/>
      <c r="EW1222" s="6" t="str">
        <f>+IFERROR(VALUE(RIGHT(Tabla26[[#This Row],[B2B]],6)),"")</f>
        <v/>
      </c>
      <c r="EX1222" s="6" t="str">
        <f>+IFERROR(VLOOKUP(EV1222,Auxiliar!$A:$C,2,0),"")</f>
        <v/>
      </c>
      <c r="EY1222" s="7" t="str">
        <f>+IFERROR(VLOOKUP(EV1222,Auxiliar!$A:$C,3,0),"")</f>
        <v/>
      </c>
      <c r="EZ1222" s="1"/>
      <c r="FA1222" s="12"/>
      <c r="FB1222" s="6" t="str">
        <f>+IFERROR(VALUE(RIGHT(Tabla27[[#This Row],[B2B]],6)),"")</f>
        <v/>
      </c>
      <c r="FC1222" s="6" t="str">
        <f>+IFERROR(VLOOKUP(FA1222,Auxiliar!$A:$C,2,0),"")</f>
        <v/>
      </c>
      <c r="FD1222" s="7" t="str">
        <f>+IFERROR(VLOOKUP(FA1222,Auxiliar!$A:$C,3,0),"")</f>
        <v/>
      </c>
      <c r="FE1222" s="1"/>
      <c r="FF1222" s="12"/>
      <c r="FG1222" s="6" t="str">
        <f>+IFERROR(VALUE(RIGHT(Tabla28[[#This Row],[B2B]],6)),"")</f>
        <v/>
      </c>
      <c r="FH1222" s="6" t="str">
        <f>+IFERROR(VLOOKUP(FF1222,Auxiliar!$A:$C,2,0),"")</f>
        <v/>
      </c>
      <c r="FI1222" s="7" t="str">
        <f>+IFERROR(VLOOKUP(FF1222,Auxiliar!$A:$C,3,0),"")</f>
        <v/>
      </c>
      <c r="FJ1222" s="1"/>
      <c r="FK1222" s="12"/>
      <c r="FL1222" s="6" t="str">
        <f>+IFERROR(VALUE(RIGHT(Tabla29[[#This Row],[B2B]],6)),"")</f>
        <v/>
      </c>
      <c r="FM1222" s="6" t="str">
        <f>+IFERROR(VLOOKUP(FK1222,Auxiliar!$A:$C,2,0),"")</f>
        <v/>
      </c>
      <c r="FN1222" s="7" t="str">
        <f>+IFERROR(VLOOKUP(FK1222,Auxiliar!$A:$C,3,0),"")</f>
        <v/>
      </c>
      <c r="FO1222" s="1"/>
      <c r="FP1222" s="12"/>
      <c r="FQ1222" s="6" t="str">
        <f>+IFERROR(VALUE(RIGHT(Tabla30[[#This Row],[B2B]],6)),"")</f>
        <v/>
      </c>
      <c r="FR1222" s="6" t="str">
        <f>+IFERROR(VLOOKUP(FP1222,Auxiliar!$A:$C,2,0),"")</f>
        <v/>
      </c>
      <c r="FS1222" s="7"/>
      <c r="FT1222" s="1"/>
      <c r="FU1222" s="12"/>
      <c r="FV1222" s="6" t="str">
        <f>+IFERROR(VALUE(RIGHT(Tabla31[[#This Row],[B2B]],6)),"")</f>
        <v/>
      </c>
      <c r="FW1222" s="6" t="str">
        <f>+IFERROR(VLOOKUP(FU1222,Auxiliar!$A:$C,2,0),"")</f>
        <v/>
      </c>
      <c r="FX1222" s="7" t="str">
        <f>+IFERROR(VLOOKUP(FU1222,Auxiliar!$A:$C,3,0),"")</f>
        <v/>
      </c>
      <c r="FY1222" s="1"/>
      <c r="FZ1222" s="12"/>
      <c r="GA1222" s="6" t="str">
        <f>+IFERROR(VALUE(RIGHT(Tabla32[[#This Row],[B2B]],6)),"")</f>
        <v/>
      </c>
      <c r="GB1222" s="6" t="str">
        <f>+IFERROR(VLOOKUP(FZ1222,Auxiliar!$A:$C,2,0),"")</f>
        <v/>
      </c>
      <c r="GC1222" s="7" t="str">
        <f>+IFERROR(VLOOKUP(FZ1222,Auxiliar!$A:$C,3,0),"")</f>
        <v/>
      </c>
      <c r="GD1222" s="1"/>
      <c r="GE1222" s="12"/>
      <c r="GF1222" s="6" t="str">
        <f>+IFERROR(VALUE(RIGHT(Tabla33[[#This Row],[B2B]],6)),"")</f>
        <v/>
      </c>
      <c r="GG1222" s="6" t="str">
        <f>+IFERROR(VLOOKUP(GE1222,Auxiliar!$A:$C,2,0),"")</f>
        <v/>
      </c>
      <c r="GH1222" s="7" t="str">
        <f>+IFERROR(VLOOKUP(GE1222,Auxiliar!$A:$C,3,0),"")</f>
        <v/>
      </c>
    </row>
    <row r="1223" spans="79:190" x14ac:dyDescent="0.25">
      <c r="CA1223" s="1">
        <v>11650</v>
      </c>
      <c r="CB1223" s="1" t="s">
        <v>35</v>
      </c>
      <c r="CC1223" s="6">
        <f>+IFERROR(VALUE(RIGHT(Tabla14[[#This Row],[B2B]],6)),"")</f>
        <v>11650</v>
      </c>
      <c r="CD1223" s="6" t="str">
        <f>+IFERROR(VLOOKUP(CB1223,Auxiliar!$A:$C,2,0),"")</f>
        <v>Corona 710cc</v>
      </c>
      <c r="CE1223" s="7" t="str">
        <f>+IFERROR(VLOOKUP(CB1223,Auxiliar!$A:$C,3,0),"")</f>
        <v>1b 10% | 85b 0%</v>
      </c>
      <c r="CM1223" s="1">
        <v>11668</v>
      </c>
      <c r="CN1223" s="1" t="s">
        <v>20</v>
      </c>
      <c r="CO1223" s="6">
        <v>11668</v>
      </c>
      <c r="CP1223" s="6" t="s">
        <v>20</v>
      </c>
      <c r="CQ1223" s="7" t="s">
        <v>21</v>
      </c>
      <c r="CY1223" s="1">
        <v>11668</v>
      </c>
      <c r="CZ1223" s="1" t="s">
        <v>16</v>
      </c>
      <c r="DA1223" s="6">
        <f>+IFERROR(VALUE(RIGHT(Tabla18[[#This Row],[B2B]],6)),"")</f>
        <v>11668</v>
      </c>
      <c r="DB1223" s="6" t="str">
        <f>+IFERROR(VLOOKUP(CZ1223,Auxiliar!$A:$C,2,0),"")</f>
        <v>PREMIUM</v>
      </c>
      <c r="DC1223" s="7" t="str">
        <f>+IFERROR(VLOOKUP(CZ1223,Auxiliar!$A:$C,3,0),"")</f>
        <v>0b 0% | 2b 2% | 5b 3,5% | 10b 5%</v>
      </c>
      <c r="DE1223" s="1">
        <v>11668</v>
      </c>
      <c r="DF1223" s="1" t="s">
        <v>19</v>
      </c>
      <c r="DG1223" s="6">
        <f>+IFERROR(VALUE(RIGHT(Tabla19[[#This Row],[B2B]],6)),"")</f>
        <v>11668</v>
      </c>
      <c r="DH1223" s="6" t="str">
        <f>+IFERROR(VLOOKUP(DF1223,Auxiliar!$A:$C,2,0),"")</f>
        <v>MICHELOB</v>
      </c>
      <c r="DI1223" s="7" t="str">
        <f>+IFERROR(VLOOKUP(DF1223,Auxiliar!$A:$C,3,0),"")</f>
        <v>1b 7% | 3b 22% | 8b 27%</v>
      </c>
      <c r="DK1223" s="1"/>
      <c r="DL1223" s="1"/>
      <c r="DM1223" s="6" t="str">
        <f>+IFERROR(VALUE(RIGHT(Tabla20[[#This Row],[B2B]],6)),"")</f>
        <v/>
      </c>
      <c r="DN1223" s="6" t="str">
        <f>+IFERROR(VLOOKUP(DL1223,Auxiliar!$A:$C,2,0),"")</f>
        <v/>
      </c>
      <c r="DO1223" s="7" t="str">
        <f>+IFERROR(VLOOKUP(DL1223,Auxiliar!$A:$C,3,0),"")</f>
        <v/>
      </c>
      <c r="DQ1223" s="1">
        <v>11643</v>
      </c>
      <c r="DR1223" s="12" t="s">
        <v>24</v>
      </c>
      <c r="DS1223" s="6">
        <f>+IFERROR(VALUE(RIGHT(Tabla21[[#This Row],[B2B]],6)),"")</f>
        <v>11643</v>
      </c>
      <c r="DT1223" s="6" t="str">
        <f>+IFERROR(VLOOKUP(DR1223,Auxiliar!$A:$C,2,0),"")</f>
        <v>CORONA PORRON</v>
      </c>
      <c r="DU1223" s="7" t="str">
        <f>+IFERROR(VLOOKUP(DR1223,Auxiliar!$A:$C,3,0),"")</f>
        <v>1b 5% | 20b 0%</v>
      </c>
      <c r="DW1223" s="1"/>
      <c r="DX1223" s="12"/>
      <c r="DY1223" s="6" t="str">
        <f>+IFERROR(VALUE(RIGHT(Tabla22[[#This Row],[B2B]],6)),"")</f>
        <v/>
      </c>
      <c r="DZ1223" s="6" t="str">
        <f>+IFERROR(VLOOKUP(DX1223,Auxiliar!$A:$C,2,0),"")</f>
        <v/>
      </c>
      <c r="EA1223" s="7" t="str">
        <f>+IFERROR(VLOOKUP(DX1223,Auxiliar!$A:$C,3,0),"")</f>
        <v/>
      </c>
      <c r="EC1223" s="1"/>
      <c r="ED1223" s="12"/>
      <c r="EE1223" s="6" t="str">
        <f>+IFERROR(VALUE(RIGHT(Tabla23[[#This Row],[B2B]],6)),"")</f>
        <v/>
      </c>
      <c r="EF1223" s="6" t="str">
        <f>+IFERROR(VLOOKUP(ED1223,Auxiliar!$A:$C,2,0),"")</f>
        <v/>
      </c>
      <c r="EG1223" s="7" t="str">
        <f>+IFERROR(VLOOKUP(ED1223,Auxiliar!$A:$C,3,0),"")</f>
        <v/>
      </c>
      <c r="EI1223" s="1"/>
      <c r="EJ1223" s="12"/>
      <c r="EK1223" s="6" t="str">
        <f>+IFERROR(VALUE(RIGHT(Tabla24[[#This Row],[B2B]],6)),"")</f>
        <v/>
      </c>
      <c r="EL1223" s="6" t="str">
        <f>+IFERROR(VLOOKUP(EJ1223,Auxiliar!$A:$C,2,0),"")</f>
        <v/>
      </c>
      <c r="EM1223" s="7" t="str">
        <f>+IFERROR(VLOOKUP(EJ1223,Auxiliar!$A:$C,3,0),"")</f>
        <v/>
      </c>
      <c r="EO1223" s="1"/>
      <c r="EP1223" s="12"/>
      <c r="EQ1223" s="6" t="str">
        <f>+IFERROR(VALUE(RIGHT(Tabla25[[#This Row],[B2B]],6)),"")</f>
        <v/>
      </c>
      <c r="ER1223" s="6" t="str">
        <f>+IFERROR(VLOOKUP(EP1223,Auxiliar!$A:$C,2,0),"")</f>
        <v/>
      </c>
      <c r="ES1223" s="7" t="str">
        <f>+IFERROR(VLOOKUP(EP1223,Auxiliar!$A:$C,3,0),"")</f>
        <v/>
      </c>
      <c r="EU1223" s="1"/>
      <c r="EV1223" s="12"/>
      <c r="EW1223" s="6" t="str">
        <f>+IFERROR(VALUE(RIGHT(Tabla26[[#This Row],[B2B]],6)),"")</f>
        <v/>
      </c>
      <c r="EX1223" s="6" t="str">
        <f>+IFERROR(VLOOKUP(EV1223,Auxiliar!$A:$C,2,0),"")</f>
        <v/>
      </c>
      <c r="EY1223" s="7" t="str">
        <f>+IFERROR(VLOOKUP(EV1223,Auxiliar!$A:$C,3,0),"")</f>
        <v/>
      </c>
      <c r="EZ1223" s="1"/>
      <c r="FA1223" s="12"/>
      <c r="FB1223" s="6" t="str">
        <f>+IFERROR(VALUE(RIGHT(Tabla27[[#This Row],[B2B]],6)),"")</f>
        <v/>
      </c>
      <c r="FC1223" s="6" t="str">
        <f>+IFERROR(VLOOKUP(FA1223,Auxiliar!$A:$C,2,0),"")</f>
        <v/>
      </c>
      <c r="FD1223" s="7" t="str">
        <f>+IFERROR(VLOOKUP(FA1223,Auxiliar!$A:$C,3,0),"")</f>
        <v/>
      </c>
      <c r="FE1223" s="1"/>
      <c r="FF1223" s="12"/>
      <c r="FG1223" s="6" t="str">
        <f>+IFERROR(VALUE(RIGHT(Tabla28[[#This Row],[B2B]],6)),"")</f>
        <v/>
      </c>
      <c r="FH1223" s="6" t="str">
        <f>+IFERROR(VLOOKUP(FF1223,Auxiliar!$A:$C,2,0),"")</f>
        <v/>
      </c>
      <c r="FI1223" s="7" t="str">
        <f>+IFERROR(VLOOKUP(FF1223,Auxiliar!$A:$C,3,0),"")</f>
        <v/>
      </c>
      <c r="FJ1223" s="1"/>
      <c r="FK1223" s="12"/>
      <c r="FL1223" s="6" t="str">
        <f>+IFERROR(VALUE(RIGHT(Tabla29[[#This Row],[B2B]],6)),"")</f>
        <v/>
      </c>
      <c r="FM1223" s="6" t="str">
        <f>+IFERROR(VLOOKUP(FK1223,Auxiliar!$A:$C,2,0),"")</f>
        <v/>
      </c>
      <c r="FN1223" s="7" t="str">
        <f>+IFERROR(VLOOKUP(FK1223,Auxiliar!$A:$C,3,0),"")</f>
        <v/>
      </c>
      <c r="FO1223" s="1"/>
      <c r="FP1223" s="12"/>
      <c r="FQ1223" s="6" t="str">
        <f>+IFERROR(VALUE(RIGHT(Tabla30[[#This Row],[B2B]],6)),"")</f>
        <v/>
      </c>
      <c r="FR1223" s="6" t="str">
        <f>+IFERROR(VLOOKUP(FP1223,Auxiliar!$A:$C,2,0),"")</f>
        <v/>
      </c>
      <c r="FS1223" s="7"/>
      <c r="FT1223" s="1"/>
      <c r="FU1223" s="12"/>
      <c r="FV1223" s="6" t="str">
        <f>+IFERROR(VALUE(RIGHT(Tabla31[[#This Row],[B2B]],6)),"")</f>
        <v/>
      </c>
      <c r="FW1223" s="6" t="str">
        <f>+IFERROR(VLOOKUP(FU1223,Auxiliar!$A:$C,2,0),"")</f>
        <v/>
      </c>
      <c r="FX1223" s="7" t="str">
        <f>+IFERROR(VLOOKUP(FU1223,Auxiliar!$A:$C,3,0),"")</f>
        <v/>
      </c>
      <c r="FY1223" s="1"/>
      <c r="FZ1223" s="12"/>
      <c r="GA1223" s="6" t="str">
        <f>+IFERROR(VALUE(RIGHT(Tabla32[[#This Row],[B2B]],6)),"")</f>
        <v/>
      </c>
      <c r="GB1223" s="6" t="str">
        <f>+IFERROR(VLOOKUP(FZ1223,Auxiliar!$A:$C,2,0),"")</f>
        <v/>
      </c>
      <c r="GC1223" s="7" t="str">
        <f>+IFERROR(VLOOKUP(FZ1223,Auxiliar!$A:$C,3,0),"")</f>
        <v/>
      </c>
      <c r="GD1223" s="1"/>
      <c r="GE1223" s="12"/>
      <c r="GF1223" s="6" t="str">
        <f>+IFERROR(VALUE(RIGHT(Tabla33[[#This Row],[B2B]],6)),"")</f>
        <v/>
      </c>
      <c r="GG1223" s="6" t="str">
        <f>+IFERROR(VLOOKUP(GE1223,Auxiliar!$A:$C,2,0),"")</f>
        <v/>
      </c>
      <c r="GH1223" s="7" t="str">
        <f>+IFERROR(VLOOKUP(GE1223,Auxiliar!$A:$C,3,0),"")</f>
        <v/>
      </c>
    </row>
    <row r="1224" spans="79:190" x14ac:dyDescent="0.25">
      <c r="CA1224" s="1">
        <v>11651</v>
      </c>
      <c r="CB1224" s="1" t="s">
        <v>35</v>
      </c>
      <c r="CC1224" s="6">
        <f>+IFERROR(VALUE(RIGHT(Tabla14[[#This Row],[B2B]],6)),"")</f>
        <v>11651</v>
      </c>
      <c r="CD1224" s="6" t="str">
        <f>+IFERROR(VLOOKUP(CB1224,Auxiliar!$A:$C,2,0),"")</f>
        <v>Corona 710cc</v>
      </c>
      <c r="CE1224" s="7" t="str">
        <f>+IFERROR(VLOOKUP(CB1224,Auxiliar!$A:$C,3,0),"")</f>
        <v>1b 10% | 85b 0%</v>
      </c>
      <c r="CM1224" s="1">
        <v>11674</v>
      </c>
      <c r="CN1224" s="1" t="s">
        <v>20</v>
      </c>
      <c r="CO1224" s="6">
        <v>11674</v>
      </c>
      <c r="CP1224" s="6" t="s">
        <v>20</v>
      </c>
      <c r="CQ1224" s="7" t="s">
        <v>21</v>
      </c>
      <c r="CY1224" s="1">
        <v>11674</v>
      </c>
      <c r="CZ1224" s="1" t="s">
        <v>16</v>
      </c>
      <c r="DA1224" s="6">
        <f>+IFERROR(VALUE(RIGHT(Tabla18[[#This Row],[B2B]],6)),"")</f>
        <v>11674</v>
      </c>
      <c r="DB1224" s="6" t="str">
        <f>+IFERROR(VLOOKUP(CZ1224,Auxiliar!$A:$C,2,0),"")</f>
        <v>PREMIUM</v>
      </c>
      <c r="DC1224" s="7" t="str">
        <f>+IFERROR(VLOOKUP(CZ1224,Auxiliar!$A:$C,3,0),"")</f>
        <v>0b 0% | 2b 2% | 5b 3,5% | 10b 5%</v>
      </c>
      <c r="DE1224" s="1">
        <v>11674</v>
      </c>
      <c r="DF1224" s="1" t="s">
        <v>19</v>
      </c>
      <c r="DG1224" s="6">
        <f>+IFERROR(VALUE(RIGHT(Tabla19[[#This Row],[B2B]],6)),"")</f>
        <v>11674</v>
      </c>
      <c r="DH1224" s="6" t="str">
        <f>+IFERROR(VLOOKUP(DF1224,Auxiliar!$A:$C,2,0),"")</f>
        <v>MICHELOB</v>
      </c>
      <c r="DI1224" s="7" t="str">
        <f>+IFERROR(VLOOKUP(DF1224,Auxiliar!$A:$C,3,0),"")</f>
        <v>1b 7% | 3b 22% | 8b 27%</v>
      </c>
      <c r="DK1224" s="1"/>
      <c r="DL1224" s="1"/>
      <c r="DM1224" s="6" t="str">
        <f>+IFERROR(VALUE(RIGHT(Tabla20[[#This Row],[B2B]],6)),"")</f>
        <v/>
      </c>
      <c r="DN1224" s="6" t="str">
        <f>+IFERROR(VLOOKUP(DL1224,Auxiliar!$A:$C,2,0),"")</f>
        <v/>
      </c>
      <c r="DO1224" s="7" t="str">
        <f>+IFERROR(VLOOKUP(DL1224,Auxiliar!$A:$C,3,0),"")</f>
        <v/>
      </c>
      <c r="DQ1224" s="1">
        <v>11646</v>
      </c>
      <c r="DR1224" s="12" t="s">
        <v>24</v>
      </c>
      <c r="DS1224" s="6">
        <f>+IFERROR(VALUE(RIGHT(Tabla21[[#This Row],[B2B]],6)),"")</f>
        <v>11646</v>
      </c>
      <c r="DT1224" s="6" t="str">
        <f>+IFERROR(VLOOKUP(DR1224,Auxiliar!$A:$C,2,0),"")</f>
        <v>CORONA PORRON</v>
      </c>
      <c r="DU1224" s="7" t="str">
        <f>+IFERROR(VLOOKUP(DR1224,Auxiliar!$A:$C,3,0),"")</f>
        <v>1b 5% | 20b 0%</v>
      </c>
      <c r="DW1224" s="1"/>
      <c r="DX1224" s="12"/>
      <c r="DY1224" s="6" t="str">
        <f>+IFERROR(VALUE(RIGHT(Tabla22[[#This Row],[B2B]],6)),"")</f>
        <v/>
      </c>
      <c r="DZ1224" s="6" t="str">
        <f>+IFERROR(VLOOKUP(DX1224,Auxiliar!$A:$C,2,0),"")</f>
        <v/>
      </c>
      <c r="EA1224" s="7" t="str">
        <f>+IFERROR(VLOOKUP(DX1224,Auxiliar!$A:$C,3,0),"")</f>
        <v/>
      </c>
      <c r="EC1224" s="1"/>
      <c r="ED1224" s="12"/>
      <c r="EE1224" s="6" t="str">
        <f>+IFERROR(VALUE(RIGHT(Tabla23[[#This Row],[B2B]],6)),"")</f>
        <v/>
      </c>
      <c r="EF1224" s="6" t="str">
        <f>+IFERROR(VLOOKUP(ED1224,Auxiliar!$A:$C,2,0),"")</f>
        <v/>
      </c>
      <c r="EG1224" s="7" t="str">
        <f>+IFERROR(VLOOKUP(ED1224,Auxiliar!$A:$C,3,0),"")</f>
        <v/>
      </c>
      <c r="EI1224" s="1"/>
      <c r="EJ1224" s="12"/>
      <c r="EK1224" s="6" t="str">
        <f>+IFERROR(VALUE(RIGHT(Tabla24[[#This Row],[B2B]],6)),"")</f>
        <v/>
      </c>
      <c r="EL1224" s="6" t="str">
        <f>+IFERROR(VLOOKUP(EJ1224,Auxiliar!$A:$C,2,0),"")</f>
        <v/>
      </c>
      <c r="EM1224" s="7" t="str">
        <f>+IFERROR(VLOOKUP(EJ1224,Auxiliar!$A:$C,3,0),"")</f>
        <v/>
      </c>
      <c r="EO1224" s="1"/>
      <c r="EP1224" s="12"/>
      <c r="EQ1224" s="6" t="str">
        <f>+IFERROR(VALUE(RIGHT(Tabla25[[#This Row],[B2B]],6)),"")</f>
        <v/>
      </c>
      <c r="ER1224" s="6" t="str">
        <f>+IFERROR(VLOOKUP(EP1224,Auxiliar!$A:$C,2,0),"")</f>
        <v/>
      </c>
      <c r="ES1224" s="7" t="str">
        <f>+IFERROR(VLOOKUP(EP1224,Auxiliar!$A:$C,3,0),"")</f>
        <v/>
      </c>
      <c r="EU1224" s="1"/>
      <c r="EV1224" s="12"/>
      <c r="EW1224" s="6" t="str">
        <f>+IFERROR(VALUE(RIGHT(Tabla26[[#This Row],[B2B]],6)),"")</f>
        <v/>
      </c>
      <c r="EX1224" s="6" t="str">
        <f>+IFERROR(VLOOKUP(EV1224,Auxiliar!$A:$C,2,0),"")</f>
        <v/>
      </c>
      <c r="EY1224" s="7" t="str">
        <f>+IFERROR(VLOOKUP(EV1224,Auxiliar!$A:$C,3,0),"")</f>
        <v/>
      </c>
      <c r="EZ1224" s="1"/>
      <c r="FA1224" s="12"/>
      <c r="FB1224" s="6" t="str">
        <f>+IFERROR(VALUE(RIGHT(Tabla27[[#This Row],[B2B]],6)),"")</f>
        <v/>
      </c>
      <c r="FC1224" s="6" t="str">
        <f>+IFERROR(VLOOKUP(FA1224,Auxiliar!$A:$C,2,0),"")</f>
        <v/>
      </c>
      <c r="FD1224" s="7" t="str">
        <f>+IFERROR(VLOOKUP(FA1224,Auxiliar!$A:$C,3,0),"")</f>
        <v/>
      </c>
      <c r="FE1224" s="1"/>
      <c r="FF1224" s="12"/>
      <c r="FG1224" s="6" t="str">
        <f>+IFERROR(VALUE(RIGHT(Tabla28[[#This Row],[B2B]],6)),"")</f>
        <v/>
      </c>
      <c r="FH1224" s="6" t="str">
        <f>+IFERROR(VLOOKUP(FF1224,Auxiliar!$A:$C,2,0),"")</f>
        <v/>
      </c>
      <c r="FI1224" s="7" t="str">
        <f>+IFERROR(VLOOKUP(FF1224,Auxiliar!$A:$C,3,0),"")</f>
        <v/>
      </c>
      <c r="FJ1224" s="1"/>
      <c r="FK1224" s="12"/>
      <c r="FL1224" s="6" t="str">
        <f>+IFERROR(VALUE(RIGHT(Tabla29[[#This Row],[B2B]],6)),"")</f>
        <v/>
      </c>
      <c r="FM1224" s="6" t="str">
        <f>+IFERROR(VLOOKUP(FK1224,Auxiliar!$A:$C,2,0),"")</f>
        <v/>
      </c>
      <c r="FN1224" s="7" t="str">
        <f>+IFERROR(VLOOKUP(FK1224,Auxiliar!$A:$C,3,0),"")</f>
        <v/>
      </c>
      <c r="FO1224" s="1"/>
      <c r="FP1224" s="12"/>
      <c r="FQ1224" s="6" t="str">
        <f>+IFERROR(VALUE(RIGHT(Tabla30[[#This Row],[B2B]],6)),"")</f>
        <v/>
      </c>
      <c r="FR1224" s="6" t="str">
        <f>+IFERROR(VLOOKUP(FP1224,Auxiliar!$A:$C,2,0),"")</f>
        <v/>
      </c>
      <c r="FS1224" s="7"/>
      <c r="FT1224" s="1"/>
      <c r="FU1224" s="12"/>
      <c r="FV1224" s="6" t="str">
        <f>+IFERROR(VALUE(RIGHT(Tabla31[[#This Row],[B2B]],6)),"")</f>
        <v/>
      </c>
      <c r="FW1224" s="6" t="str">
        <f>+IFERROR(VLOOKUP(FU1224,Auxiliar!$A:$C,2,0),"")</f>
        <v/>
      </c>
      <c r="FX1224" s="7" t="str">
        <f>+IFERROR(VLOOKUP(FU1224,Auxiliar!$A:$C,3,0),"")</f>
        <v/>
      </c>
      <c r="FY1224" s="1"/>
      <c r="FZ1224" s="12"/>
      <c r="GA1224" s="6" t="str">
        <f>+IFERROR(VALUE(RIGHT(Tabla32[[#This Row],[B2B]],6)),"")</f>
        <v/>
      </c>
      <c r="GB1224" s="6" t="str">
        <f>+IFERROR(VLOOKUP(FZ1224,Auxiliar!$A:$C,2,0),"")</f>
        <v/>
      </c>
      <c r="GC1224" s="7" t="str">
        <f>+IFERROR(VLOOKUP(FZ1224,Auxiliar!$A:$C,3,0),"")</f>
        <v/>
      </c>
      <c r="GD1224" s="1"/>
      <c r="GE1224" s="12"/>
      <c r="GF1224" s="6" t="str">
        <f>+IFERROR(VALUE(RIGHT(Tabla33[[#This Row],[B2B]],6)),"")</f>
        <v/>
      </c>
      <c r="GG1224" s="6" t="str">
        <f>+IFERROR(VLOOKUP(GE1224,Auxiliar!$A:$C,2,0),"")</f>
        <v/>
      </c>
      <c r="GH1224" s="7" t="str">
        <f>+IFERROR(VLOOKUP(GE1224,Auxiliar!$A:$C,3,0),"")</f>
        <v/>
      </c>
    </row>
    <row r="1225" spans="79:190" x14ac:dyDescent="0.25">
      <c r="CA1225" s="1">
        <v>11654</v>
      </c>
      <c r="CB1225" s="1" t="s">
        <v>35</v>
      </c>
      <c r="CC1225" s="6">
        <f>+IFERROR(VALUE(RIGHT(Tabla14[[#This Row],[B2B]],6)),"")</f>
        <v>11654</v>
      </c>
      <c r="CD1225" s="6" t="str">
        <f>+IFERROR(VLOOKUP(CB1225,Auxiliar!$A:$C,2,0),"")</f>
        <v>Corona 710cc</v>
      </c>
      <c r="CE1225" s="7" t="str">
        <f>+IFERROR(VLOOKUP(CB1225,Auxiliar!$A:$C,3,0),"")</f>
        <v>1b 10% | 85b 0%</v>
      </c>
      <c r="CM1225" s="1">
        <v>11678</v>
      </c>
      <c r="CN1225" s="1" t="s">
        <v>20</v>
      </c>
      <c r="CO1225" s="6">
        <v>11678</v>
      </c>
      <c r="CP1225" s="6" t="s">
        <v>20</v>
      </c>
      <c r="CQ1225" s="7" t="s">
        <v>21</v>
      </c>
      <c r="CY1225" s="1">
        <v>11678</v>
      </c>
      <c r="CZ1225" s="1" t="s">
        <v>16</v>
      </c>
      <c r="DA1225" s="6">
        <f>+IFERROR(VALUE(RIGHT(Tabla18[[#This Row],[B2B]],6)),"")</f>
        <v>11678</v>
      </c>
      <c r="DB1225" s="6" t="str">
        <f>+IFERROR(VLOOKUP(CZ1225,Auxiliar!$A:$C,2,0),"")</f>
        <v>PREMIUM</v>
      </c>
      <c r="DC1225" s="7" t="str">
        <f>+IFERROR(VLOOKUP(CZ1225,Auxiliar!$A:$C,3,0),"")</f>
        <v>0b 0% | 2b 2% | 5b 3,5% | 10b 5%</v>
      </c>
      <c r="DE1225" s="1">
        <v>11678</v>
      </c>
      <c r="DF1225" s="1" t="s">
        <v>19</v>
      </c>
      <c r="DG1225" s="6">
        <f>+IFERROR(VALUE(RIGHT(Tabla19[[#This Row],[B2B]],6)),"")</f>
        <v>11678</v>
      </c>
      <c r="DH1225" s="6" t="str">
        <f>+IFERROR(VLOOKUP(DF1225,Auxiliar!$A:$C,2,0),"")</f>
        <v>MICHELOB</v>
      </c>
      <c r="DI1225" s="7" t="str">
        <f>+IFERROR(VLOOKUP(DF1225,Auxiliar!$A:$C,3,0),"")</f>
        <v>1b 7% | 3b 22% | 8b 27%</v>
      </c>
      <c r="DK1225" s="1"/>
      <c r="DL1225" s="1"/>
      <c r="DM1225" s="6" t="str">
        <f>+IFERROR(VALUE(RIGHT(Tabla20[[#This Row],[B2B]],6)),"")</f>
        <v/>
      </c>
      <c r="DN1225" s="6" t="str">
        <f>+IFERROR(VLOOKUP(DL1225,Auxiliar!$A:$C,2,0),"")</f>
        <v/>
      </c>
      <c r="DO1225" s="7" t="str">
        <f>+IFERROR(VLOOKUP(DL1225,Auxiliar!$A:$C,3,0),"")</f>
        <v/>
      </c>
      <c r="DQ1225" s="1">
        <v>11650</v>
      </c>
      <c r="DR1225" s="12" t="s">
        <v>24</v>
      </c>
      <c r="DS1225" s="6">
        <f>+IFERROR(VALUE(RIGHT(Tabla21[[#This Row],[B2B]],6)),"")</f>
        <v>11650</v>
      </c>
      <c r="DT1225" s="6" t="str">
        <f>+IFERROR(VLOOKUP(DR1225,Auxiliar!$A:$C,2,0),"")</f>
        <v>CORONA PORRON</v>
      </c>
      <c r="DU1225" s="7" t="str">
        <f>+IFERROR(VLOOKUP(DR1225,Auxiliar!$A:$C,3,0),"")</f>
        <v>1b 5% | 20b 0%</v>
      </c>
      <c r="DW1225" s="1"/>
      <c r="DX1225" s="12"/>
      <c r="DY1225" s="6" t="str">
        <f>+IFERROR(VALUE(RIGHT(Tabla22[[#This Row],[B2B]],6)),"")</f>
        <v/>
      </c>
      <c r="DZ1225" s="6" t="str">
        <f>+IFERROR(VLOOKUP(DX1225,Auxiliar!$A:$C,2,0),"")</f>
        <v/>
      </c>
      <c r="EA1225" s="7" t="str">
        <f>+IFERROR(VLOOKUP(DX1225,Auxiliar!$A:$C,3,0),"")</f>
        <v/>
      </c>
      <c r="EC1225" s="1"/>
      <c r="ED1225" s="12"/>
      <c r="EE1225" s="6" t="str">
        <f>+IFERROR(VALUE(RIGHT(Tabla23[[#This Row],[B2B]],6)),"")</f>
        <v/>
      </c>
      <c r="EF1225" s="6" t="str">
        <f>+IFERROR(VLOOKUP(ED1225,Auxiliar!$A:$C,2,0),"")</f>
        <v/>
      </c>
      <c r="EG1225" s="7" t="str">
        <f>+IFERROR(VLOOKUP(ED1225,Auxiliar!$A:$C,3,0),"")</f>
        <v/>
      </c>
      <c r="EI1225" s="1"/>
      <c r="EJ1225" s="12"/>
      <c r="EK1225" s="6" t="str">
        <f>+IFERROR(VALUE(RIGHT(Tabla24[[#This Row],[B2B]],6)),"")</f>
        <v/>
      </c>
      <c r="EL1225" s="6" t="str">
        <f>+IFERROR(VLOOKUP(EJ1225,Auxiliar!$A:$C,2,0),"")</f>
        <v/>
      </c>
      <c r="EM1225" s="7" t="str">
        <f>+IFERROR(VLOOKUP(EJ1225,Auxiliar!$A:$C,3,0),"")</f>
        <v/>
      </c>
      <c r="EO1225" s="1"/>
      <c r="EP1225" s="12"/>
      <c r="EQ1225" s="6" t="str">
        <f>+IFERROR(VALUE(RIGHT(Tabla25[[#This Row],[B2B]],6)),"")</f>
        <v/>
      </c>
      <c r="ER1225" s="6" t="str">
        <f>+IFERROR(VLOOKUP(EP1225,Auxiliar!$A:$C,2,0),"")</f>
        <v/>
      </c>
      <c r="ES1225" s="7" t="str">
        <f>+IFERROR(VLOOKUP(EP1225,Auxiliar!$A:$C,3,0),"")</f>
        <v/>
      </c>
      <c r="EU1225" s="1"/>
      <c r="EV1225" s="12"/>
      <c r="EW1225" s="6" t="str">
        <f>+IFERROR(VALUE(RIGHT(Tabla26[[#This Row],[B2B]],6)),"")</f>
        <v/>
      </c>
      <c r="EX1225" s="6" t="str">
        <f>+IFERROR(VLOOKUP(EV1225,Auxiliar!$A:$C,2,0),"")</f>
        <v/>
      </c>
      <c r="EY1225" s="7" t="str">
        <f>+IFERROR(VLOOKUP(EV1225,Auxiliar!$A:$C,3,0),"")</f>
        <v/>
      </c>
      <c r="EZ1225" s="1"/>
      <c r="FA1225" s="12"/>
      <c r="FB1225" s="6" t="str">
        <f>+IFERROR(VALUE(RIGHT(Tabla27[[#This Row],[B2B]],6)),"")</f>
        <v/>
      </c>
      <c r="FC1225" s="6" t="str">
        <f>+IFERROR(VLOOKUP(FA1225,Auxiliar!$A:$C,2,0),"")</f>
        <v/>
      </c>
      <c r="FD1225" s="7" t="str">
        <f>+IFERROR(VLOOKUP(FA1225,Auxiliar!$A:$C,3,0),"")</f>
        <v/>
      </c>
      <c r="FE1225" s="1"/>
      <c r="FF1225" s="12"/>
      <c r="FG1225" s="6" t="str">
        <f>+IFERROR(VALUE(RIGHT(Tabla28[[#This Row],[B2B]],6)),"")</f>
        <v/>
      </c>
      <c r="FH1225" s="6" t="str">
        <f>+IFERROR(VLOOKUP(FF1225,Auxiliar!$A:$C,2,0),"")</f>
        <v/>
      </c>
      <c r="FI1225" s="7" t="str">
        <f>+IFERROR(VLOOKUP(FF1225,Auxiliar!$A:$C,3,0),"")</f>
        <v/>
      </c>
      <c r="FJ1225" s="1"/>
      <c r="FK1225" s="12"/>
      <c r="FL1225" s="6" t="str">
        <f>+IFERROR(VALUE(RIGHT(Tabla29[[#This Row],[B2B]],6)),"")</f>
        <v/>
      </c>
      <c r="FM1225" s="6" t="str">
        <f>+IFERROR(VLOOKUP(FK1225,Auxiliar!$A:$C,2,0),"")</f>
        <v/>
      </c>
      <c r="FN1225" s="7" t="str">
        <f>+IFERROR(VLOOKUP(FK1225,Auxiliar!$A:$C,3,0),"")</f>
        <v/>
      </c>
      <c r="FO1225" s="1"/>
      <c r="FP1225" s="12"/>
      <c r="FQ1225" s="6" t="str">
        <f>+IFERROR(VALUE(RIGHT(Tabla30[[#This Row],[B2B]],6)),"")</f>
        <v/>
      </c>
      <c r="FR1225" s="6" t="str">
        <f>+IFERROR(VLOOKUP(FP1225,Auxiliar!$A:$C,2,0),"")</f>
        <v/>
      </c>
      <c r="FS1225" s="7"/>
      <c r="FT1225" s="1"/>
      <c r="FU1225" s="12"/>
      <c r="FV1225" s="6" t="str">
        <f>+IFERROR(VALUE(RIGHT(Tabla31[[#This Row],[B2B]],6)),"")</f>
        <v/>
      </c>
      <c r="FW1225" s="6" t="str">
        <f>+IFERROR(VLOOKUP(FU1225,Auxiliar!$A:$C,2,0),"")</f>
        <v/>
      </c>
      <c r="FX1225" s="7" t="str">
        <f>+IFERROR(VLOOKUP(FU1225,Auxiliar!$A:$C,3,0),"")</f>
        <v/>
      </c>
      <c r="FY1225" s="1"/>
      <c r="FZ1225" s="12"/>
      <c r="GA1225" s="6" t="str">
        <f>+IFERROR(VALUE(RIGHT(Tabla32[[#This Row],[B2B]],6)),"")</f>
        <v/>
      </c>
      <c r="GB1225" s="6" t="str">
        <f>+IFERROR(VLOOKUP(FZ1225,Auxiliar!$A:$C,2,0),"")</f>
        <v/>
      </c>
      <c r="GC1225" s="7" t="str">
        <f>+IFERROR(VLOOKUP(FZ1225,Auxiliar!$A:$C,3,0),"")</f>
        <v/>
      </c>
      <c r="GD1225" s="1"/>
      <c r="GE1225" s="12"/>
      <c r="GF1225" s="6" t="str">
        <f>+IFERROR(VALUE(RIGHT(Tabla33[[#This Row],[B2B]],6)),"")</f>
        <v/>
      </c>
      <c r="GG1225" s="6" t="str">
        <f>+IFERROR(VLOOKUP(GE1225,Auxiliar!$A:$C,2,0),"")</f>
        <v/>
      </c>
      <c r="GH1225" s="7" t="str">
        <f>+IFERROR(VLOOKUP(GE1225,Auxiliar!$A:$C,3,0),"")</f>
        <v/>
      </c>
    </row>
    <row r="1226" spans="79:190" x14ac:dyDescent="0.25">
      <c r="CA1226" s="1">
        <v>11665</v>
      </c>
      <c r="CB1226" s="1" t="s">
        <v>35</v>
      </c>
      <c r="CC1226" s="6">
        <f>+IFERROR(VALUE(RIGHT(Tabla14[[#This Row],[B2B]],6)),"")</f>
        <v>11665</v>
      </c>
      <c r="CD1226" s="6" t="str">
        <f>+IFERROR(VLOOKUP(CB1226,Auxiliar!$A:$C,2,0),"")</f>
        <v>Corona 710cc</v>
      </c>
      <c r="CE1226" s="7" t="str">
        <f>+IFERROR(VLOOKUP(CB1226,Auxiliar!$A:$C,3,0),"")</f>
        <v>1b 10% | 85b 0%</v>
      </c>
      <c r="CM1226" s="1">
        <v>11679</v>
      </c>
      <c r="CN1226" s="1" t="s">
        <v>20</v>
      </c>
      <c r="CO1226" s="6">
        <v>11679</v>
      </c>
      <c r="CP1226" s="6" t="s">
        <v>20</v>
      </c>
      <c r="CQ1226" s="7" t="s">
        <v>21</v>
      </c>
      <c r="CY1226" s="1">
        <v>11679</v>
      </c>
      <c r="CZ1226" s="1" t="s">
        <v>16</v>
      </c>
      <c r="DA1226" s="6">
        <f>+IFERROR(VALUE(RIGHT(Tabla18[[#This Row],[B2B]],6)),"")</f>
        <v>11679</v>
      </c>
      <c r="DB1226" s="6" t="str">
        <f>+IFERROR(VLOOKUP(CZ1226,Auxiliar!$A:$C,2,0),"")</f>
        <v>PREMIUM</v>
      </c>
      <c r="DC1226" s="7" t="str">
        <f>+IFERROR(VLOOKUP(CZ1226,Auxiliar!$A:$C,3,0),"")</f>
        <v>0b 0% | 2b 2% | 5b 3,5% | 10b 5%</v>
      </c>
      <c r="DE1226" s="1">
        <v>11679</v>
      </c>
      <c r="DF1226" s="1" t="s">
        <v>19</v>
      </c>
      <c r="DG1226" s="6">
        <f>+IFERROR(VALUE(RIGHT(Tabla19[[#This Row],[B2B]],6)),"")</f>
        <v>11679</v>
      </c>
      <c r="DH1226" s="6" t="str">
        <f>+IFERROR(VLOOKUP(DF1226,Auxiliar!$A:$C,2,0),"")</f>
        <v>MICHELOB</v>
      </c>
      <c r="DI1226" s="7" t="str">
        <f>+IFERROR(VLOOKUP(DF1226,Auxiliar!$A:$C,3,0),"")</f>
        <v>1b 7% | 3b 22% | 8b 27%</v>
      </c>
      <c r="DK1226" s="1"/>
      <c r="DL1226" s="1"/>
      <c r="DM1226" s="6" t="str">
        <f>+IFERROR(VALUE(RIGHT(Tabla20[[#This Row],[B2B]],6)),"")</f>
        <v/>
      </c>
      <c r="DN1226" s="6" t="str">
        <f>+IFERROR(VLOOKUP(DL1226,Auxiliar!$A:$C,2,0),"")</f>
        <v/>
      </c>
      <c r="DO1226" s="7" t="str">
        <f>+IFERROR(VLOOKUP(DL1226,Auxiliar!$A:$C,3,0),"")</f>
        <v/>
      </c>
      <c r="DQ1226" s="1">
        <v>11651</v>
      </c>
      <c r="DR1226" s="12" t="s">
        <v>24</v>
      </c>
      <c r="DS1226" s="6">
        <f>+IFERROR(VALUE(RIGHT(Tabla21[[#This Row],[B2B]],6)),"")</f>
        <v>11651</v>
      </c>
      <c r="DT1226" s="6" t="str">
        <f>+IFERROR(VLOOKUP(DR1226,Auxiliar!$A:$C,2,0),"")</f>
        <v>CORONA PORRON</v>
      </c>
      <c r="DU1226" s="7" t="str">
        <f>+IFERROR(VLOOKUP(DR1226,Auxiliar!$A:$C,3,0),"")</f>
        <v>1b 5% | 20b 0%</v>
      </c>
      <c r="DW1226" s="1"/>
      <c r="DX1226" s="12"/>
      <c r="DY1226" s="6" t="str">
        <f>+IFERROR(VALUE(RIGHT(Tabla22[[#This Row],[B2B]],6)),"")</f>
        <v/>
      </c>
      <c r="DZ1226" s="6" t="str">
        <f>+IFERROR(VLOOKUP(DX1226,Auxiliar!$A:$C,2,0),"")</f>
        <v/>
      </c>
      <c r="EA1226" s="7" t="str">
        <f>+IFERROR(VLOOKUP(DX1226,Auxiliar!$A:$C,3,0),"")</f>
        <v/>
      </c>
      <c r="EC1226" s="1"/>
      <c r="ED1226" s="12"/>
      <c r="EE1226" s="6" t="str">
        <f>+IFERROR(VALUE(RIGHT(Tabla23[[#This Row],[B2B]],6)),"")</f>
        <v/>
      </c>
      <c r="EF1226" s="6" t="str">
        <f>+IFERROR(VLOOKUP(ED1226,Auxiliar!$A:$C,2,0),"")</f>
        <v/>
      </c>
      <c r="EG1226" s="7" t="str">
        <f>+IFERROR(VLOOKUP(ED1226,Auxiliar!$A:$C,3,0),"")</f>
        <v/>
      </c>
      <c r="EI1226" s="1"/>
      <c r="EJ1226" s="12"/>
      <c r="EK1226" s="6" t="str">
        <f>+IFERROR(VALUE(RIGHT(Tabla24[[#This Row],[B2B]],6)),"")</f>
        <v/>
      </c>
      <c r="EL1226" s="6" t="str">
        <f>+IFERROR(VLOOKUP(EJ1226,Auxiliar!$A:$C,2,0),"")</f>
        <v/>
      </c>
      <c r="EM1226" s="7" t="str">
        <f>+IFERROR(VLOOKUP(EJ1226,Auxiliar!$A:$C,3,0),"")</f>
        <v/>
      </c>
      <c r="EO1226" s="1"/>
      <c r="EP1226" s="12"/>
      <c r="EQ1226" s="6" t="str">
        <f>+IFERROR(VALUE(RIGHT(Tabla25[[#This Row],[B2B]],6)),"")</f>
        <v/>
      </c>
      <c r="ER1226" s="6" t="str">
        <f>+IFERROR(VLOOKUP(EP1226,Auxiliar!$A:$C,2,0),"")</f>
        <v/>
      </c>
      <c r="ES1226" s="7" t="str">
        <f>+IFERROR(VLOOKUP(EP1226,Auxiliar!$A:$C,3,0),"")</f>
        <v/>
      </c>
      <c r="EU1226" s="1"/>
      <c r="EV1226" s="12"/>
      <c r="EW1226" s="6" t="str">
        <f>+IFERROR(VALUE(RIGHT(Tabla26[[#This Row],[B2B]],6)),"")</f>
        <v/>
      </c>
      <c r="EX1226" s="6" t="str">
        <f>+IFERROR(VLOOKUP(EV1226,Auxiliar!$A:$C,2,0),"")</f>
        <v/>
      </c>
      <c r="EY1226" s="7" t="str">
        <f>+IFERROR(VLOOKUP(EV1226,Auxiliar!$A:$C,3,0),"")</f>
        <v/>
      </c>
      <c r="EZ1226" s="1"/>
      <c r="FA1226" s="12"/>
      <c r="FB1226" s="6" t="str">
        <f>+IFERROR(VALUE(RIGHT(Tabla27[[#This Row],[B2B]],6)),"")</f>
        <v/>
      </c>
      <c r="FC1226" s="6" t="str">
        <f>+IFERROR(VLOOKUP(FA1226,Auxiliar!$A:$C,2,0),"")</f>
        <v/>
      </c>
      <c r="FD1226" s="7" t="str">
        <f>+IFERROR(VLOOKUP(FA1226,Auxiliar!$A:$C,3,0),"")</f>
        <v/>
      </c>
      <c r="FE1226" s="1"/>
      <c r="FF1226" s="12"/>
      <c r="FG1226" s="6" t="str">
        <f>+IFERROR(VALUE(RIGHT(Tabla28[[#This Row],[B2B]],6)),"")</f>
        <v/>
      </c>
      <c r="FH1226" s="6" t="str">
        <f>+IFERROR(VLOOKUP(FF1226,Auxiliar!$A:$C,2,0),"")</f>
        <v/>
      </c>
      <c r="FI1226" s="7" t="str">
        <f>+IFERROR(VLOOKUP(FF1226,Auxiliar!$A:$C,3,0),"")</f>
        <v/>
      </c>
      <c r="FJ1226" s="1"/>
      <c r="FK1226" s="12"/>
      <c r="FL1226" s="6" t="str">
        <f>+IFERROR(VALUE(RIGHT(Tabla29[[#This Row],[B2B]],6)),"")</f>
        <v/>
      </c>
      <c r="FM1226" s="6" t="str">
        <f>+IFERROR(VLOOKUP(FK1226,Auxiliar!$A:$C,2,0),"")</f>
        <v/>
      </c>
      <c r="FN1226" s="7" t="str">
        <f>+IFERROR(VLOOKUP(FK1226,Auxiliar!$A:$C,3,0),"")</f>
        <v/>
      </c>
      <c r="FO1226" s="1"/>
      <c r="FP1226" s="12"/>
      <c r="FQ1226" s="6" t="str">
        <f>+IFERROR(VALUE(RIGHT(Tabla30[[#This Row],[B2B]],6)),"")</f>
        <v/>
      </c>
      <c r="FR1226" s="6" t="str">
        <f>+IFERROR(VLOOKUP(FP1226,Auxiliar!$A:$C,2,0),"")</f>
        <v/>
      </c>
      <c r="FS1226" s="7"/>
      <c r="FT1226" s="1"/>
      <c r="FU1226" s="12"/>
      <c r="FV1226" s="6" t="str">
        <f>+IFERROR(VALUE(RIGHT(Tabla31[[#This Row],[B2B]],6)),"")</f>
        <v/>
      </c>
      <c r="FW1226" s="6" t="str">
        <f>+IFERROR(VLOOKUP(FU1226,Auxiliar!$A:$C,2,0),"")</f>
        <v/>
      </c>
      <c r="FX1226" s="7" t="str">
        <f>+IFERROR(VLOOKUP(FU1226,Auxiliar!$A:$C,3,0),"")</f>
        <v/>
      </c>
      <c r="FY1226" s="1"/>
      <c r="FZ1226" s="12"/>
      <c r="GA1226" s="6" t="str">
        <f>+IFERROR(VALUE(RIGHT(Tabla32[[#This Row],[B2B]],6)),"")</f>
        <v/>
      </c>
      <c r="GB1226" s="6" t="str">
        <f>+IFERROR(VLOOKUP(FZ1226,Auxiliar!$A:$C,2,0),"")</f>
        <v/>
      </c>
      <c r="GC1226" s="7" t="str">
        <f>+IFERROR(VLOOKUP(FZ1226,Auxiliar!$A:$C,3,0),"")</f>
        <v/>
      </c>
      <c r="GD1226" s="1"/>
      <c r="GE1226" s="12"/>
      <c r="GF1226" s="6" t="str">
        <f>+IFERROR(VALUE(RIGHT(Tabla33[[#This Row],[B2B]],6)),"")</f>
        <v/>
      </c>
      <c r="GG1226" s="6" t="str">
        <f>+IFERROR(VLOOKUP(GE1226,Auxiliar!$A:$C,2,0),"")</f>
        <v/>
      </c>
      <c r="GH1226" s="7" t="str">
        <f>+IFERROR(VLOOKUP(GE1226,Auxiliar!$A:$C,3,0),"")</f>
        <v/>
      </c>
    </row>
    <row r="1227" spans="79:190" x14ac:dyDescent="0.25">
      <c r="CA1227" s="1">
        <v>11666</v>
      </c>
      <c r="CB1227" s="1" t="s">
        <v>35</v>
      </c>
      <c r="CC1227" s="6">
        <f>+IFERROR(VALUE(RIGHT(Tabla14[[#This Row],[B2B]],6)),"")</f>
        <v>11666</v>
      </c>
      <c r="CD1227" s="6" t="str">
        <f>+IFERROR(VLOOKUP(CB1227,Auxiliar!$A:$C,2,0),"")</f>
        <v>Corona 710cc</v>
      </c>
      <c r="CE1227" s="7" t="str">
        <f>+IFERROR(VLOOKUP(CB1227,Auxiliar!$A:$C,3,0),"")</f>
        <v>1b 10% | 85b 0%</v>
      </c>
      <c r="CM1227" s="1">
        <v>11680</v>
      </c>
      <c r="CN1227" s="1" t="s">
        <v>20</v>
      </c>
      <c r="CO1227" s="6">
        <v>11680</v>
      </c>
      <c r="CP1227" s="6" t="s">
        <v>20</v>
      </c>
      <c r="CQ1227" s="7" t="s">
        <v>21</v>
      </c>
      <c r="CY1227" s="1">
        <v>11680</v>
      </c>
      <c r="CZ1227" s="1" t="s">
        <v>16</v>
      </c>
      <c r="DA1227" s="6">
        <f>+IFERROR(VALUE(RIGHT(Tabla18[[#This Row],[B2B]],6)),"")</f>
        <v>11680</v>
      </c>
      <c r="DB1227" s="6" t="str">
        <f>+IFERROR(VLOOKUP(CZ1227,Auxiliar!$A:$C,2,0),"")</f>
        <v>PREMIUM</v>
      </c>
      <c r="DC1227" s="7" t="str">
        <f>+IFERROR(VLOOKUP(CZ1227,Auxiliar!$A:$C,3,0),"")</f>
        <v>0b 0% | 2b 2% | 5b 3,5% | 10b 5%</v>
      </c>
      <c r="DE1227" s="1">
        <v>11680</v>
      </c>
      <c r="DF1227" s="1" t="s">
        <v>19</v>
      </c>
      <c r="DG1227" s="6">
        <f>+IFERROR(VALUE(RIGHT(Tabla19[[#This Row],[B2B]],6)),"")</f>
        <v>11680</v>
      </c>
      <c r="DH1227" s="6" t="str">
        <f>+IFERROR(VLOOKUP(DF1227,Auxiliar!$A:$C,2,0),"")</f>
        <v>MICHELOB</v>
      </c>
      <c r="DI1227" s="7" t="str">
        <f>+IFERROR(VLOOKUP(DF1227,Auxiliar!$A:$C,3,0),"")</f>
        <v>1b 7% | 3b 22% | 8b 27%</v>
      </c>
      <c r="DK1227" s="1"/>
      <c r="DL1227" s="1"/>
      <c r="DM1227" s="6" t="str">
        <f>+IFERROR(VALUE(RIGHT(Tabla20[[#This Row],[B2B]],6)),"")</f>
        <v/>
      </c>
      <c r="DN1227" s="6" t="str">
        <f>+IFERROR(VLOOKUP(DL1227,Auxiliar!$A:$C,2,0),"")</f>
        <v/>
      </c>
      <c r="DO1227" s="7" t="str">
        <f>+IFERROR(VLOOKUP(DL1227,Auxiliar!$A:$C,3,0),"")</f>
        <v/>
      </c>
      <c r="DQ1227" s="1">
        <v>11654</v>
      </c>
      <c r="DR1227" s="12" t="s">
        <v>24</v>
      </c>
      <c r="DS1227" s="6">
        <f>+IFERROR(VALUE(RIGHT(Tabla21[[#This Row],[B2B]],6)),"")</f>
        <v>11654</v>
      </c>
      <c r="DT1227" s="6" t="str">
        <f>+IFERROR(VLOOKUP(DR1227,Auxiliar!$A:$C,2,0),"")</f>
        <v>CORONA PORRON</v>
      </c>
      <c r="DU1227" s="7" t="str">
        <f>+IFERROR(VLOOKUP(DR1227,Auxiliar!$A:$C,3,0),"")</f>
        <v>1b 5% | 20b 0%</v>
      </c>
      <c r="DW1227" s="1"/>
      <c r="DX1227" s="12"/>
      <c r="DY1227" s="6" t="str">
        <f>+IFERROR(VALUE(RIGHT(Tabla22[[#This Row],[B2B]],6)),"")</f>
        <v/>
      </c>
      <c r="DZ1227" s="6" t="str">
        <f>+IFERROR(VLOOKUP(DX1227,Auxiliar!$A:$C,2,0),"")</f>
        <v/>
      </c>
      <c r="EA1227" s="7" t="str">
        <f>+IFERROR(VLOOKUP(DX1227,Auxiliar!$A:$C,3,0),"")</f>
        <v/>
      </c>
      <c r="EC1227" s="1"/>
      <c r="ED1227" s="12"/>
      <c r="EE1227" s="6" t="str">
        <f>+IFERROR(VALUE(RIGHT(Tabla23[[#This Row],[B2B]],6)),"")</f>
        <v/>
      </c>
      <c r="EF1227" s="6" t="str">
        <f>+IFERROR(VLOOKUP(ED1227,Auxiliar!$A:$C,2,0),"")</f>
        <v/>
      </c>
      <c r="EG1227" s="7" t="str">
        <f>+IFERROR(VLOOKUP(ED1227,Auxiliar!$A:$C,3,0),"")</f>
        <v/>
      </c>
      <c r="EI1227" s="1"/>
      <c r="EJ1227" s="12"/>
      <c r="EK1227" s="6" t="str">
        <f>+IFERROR(VALUE(RIGHT(Tabla24[[#This Row],[B2B]],6)),"")</f>
        <v/>
      </c>
      <c r="EL1227" s="6" t="str">
        <f>+IFERROR(VLOOKUP(EJ1227,Auxiliar!$A:$C,2,0),"")</f>
        <v/>
      </c>
      <c r="EM1227" s="7" t="str">
        <f>+IFERROR(VLOOKUP(EJ1227,Auxiliar!$A:$C,3,0),"")</f>
        <v/>
      </c>
      <c r="EO1227" s="1"/>
      <c r="EP1227" s="12"/>
      <c r="EQ1227" s="6" t="str">
        <f>+IFERROR(VALUE(RIGHT(Tabla25[[#This Row],[B2B]],6)),"")</f>
        <v/>
      </c>
      <c r="ER1227" s="6" t="str">
        <f>+IFERROR(VLOOKUP(EP1227,Auxiliar!$A:$C,2,0),"")</f>
        <v/>
      </c>
      <c r="ES1227" s="7" t="str">
        <f>+IFERROR(VLOOKUP(EP1227,Auxiliar!$A:$C,3,0),"")</f>
        <v/>
      </c>
      <c r="EU1227" s="1"/>
      <c r="EV1227" s="12"/>
      <c r="EW1227" s="6" t="str">
        <f>+IFERROR(VALUE(RIGHT(Tabla26[[#This Row],[B2B]],6)),"")</f>
        <v/>
      </c>
      <c r="EX1227" s="6" t="str">
        <f>+IFERROR(VLOOKUP(EV1227,Auxiliar!$A:$C,2,0),"")</f>
        <v/>
      </c>
      <c r="EY1227" s="7" t="str">
        <f>+IFERROR(VLOOKUP(EV1227,Auxiliar!$A:$C,3,0),"")</f>
        <v/>
      </c>
      <c r="EZ1227" s="1"/>
      <c r="FA1227" s="12"/>
      <c r="FB1227" s="6" t="str">
        <f>+IFERROR(VALUE(RIGHT(Tabla27[[#This Row],[B2B]],6)),"")</f>
        <v/>
      </c>
      <c r="FC1227" s="6" t="str">
        <f>+IFERROR(VLOOKUP(FA1227,Auxiliar!$A:$C,2,0),"")</f>
        <v/>
      </c>
      <c r="FD1227" s="7" t="str">
        <f>+IFERROR(VLOOKUP(FA1227,Auxiliar!$A:$C,3,0),"")</f>
        <v/>
      </c>
      <c r="FE1227" s="1"/>
      <c r="FF1227" s="12"/>
      <c r="FG1227" s="6" t="str">
        <f>+IFERROR(VALUE(RIGHT(Tabla28[[#This Row],[B2B]],6)),"")</f>
        <v/>
      </c>
      <c r="FH1227" s="6" t="str">
        <f>+IFERROR(VLOOKUP(FF1227,Auxiliar!$A:$C,2,0),"")</f>
        <v/>
      </c>
      <c r="FI1227" s="7" t="str">
        <f>+IFERROR(VLOOKUP(FF1227,Auxiliar!$A:$C,3,0),"")</f>
        <v/>
      </c>
      <c r="FJ1227" s="1"/>
      <c r="FK1227" s="12"/>
      <c r="FL1227" s="6" t="str">
        <f>+IFERROR(VALUE(RIGHT(Tabla29[[#This Row],[B2B]],6)),"")</f>
        <v/>
      </c>
      <c r="FM1227" s="6" t="str">
        <f>+IFERROR(VLOOKUP(FK1227,Auxiliar!$A:$C,2,0),"")</f>
        <v/>
      </c>
      <c r="FN1227" s="7" t="str">
        <f>+IFERROR(VLOOKUP(FK1227,Auxiliar!$A:$C,3,0),"")</f>
        <v/>
      </c>
      <c r="FO1227" s="1"/>
      <c r="FP1227" s="12"/>
      <c r="FQ1227" s="6" t="str">
        <f>+IFERROR(VALUE(RIGHT(Tabla30[[#This Row],[B2B]],6)),"")</f>
        <v/>
      </c>
      <c r="FR1227" s="6" t="str">
        <f>+IFERROR(VLOOKUP(FP1227,Auxiliar!$A:$C,2,0),"")</f>
        <v/>
      </c>
      <c r="FS1227" s="7"/>
      <c r="FT1227" s="1"/>
      <c r="FU1227" s="12"/>
      <c r="FV1227" s="6" t="str">
        <f>+IFERROR(VALUE(RIGHT(Tabla31[[#This Row],[B2B]],6)),"")</f>
        <v/>
      </c>
      <c r="FW1227" s="6" t="str">
        <f>+IFERROR(VLOOKUP(FU1227,Auxiliar!$A:$C,2,0),"")</f>
        <v/>
      </c>
      <c r="FX1227" s="7" t="str">
        <f>+IFERROR(VLOOKUP(FU1227,Auxiliar!$A:$C,3,0),"")</f>
        <v/>
      </c>
      <c r="FY1227" s="1"/>
      <c r="FZ1227" s="12"/>
      <c r="GA1227" s="6" t="str">
        <f>+IFERROR(VALUE(RIGHT(Tabla32[[#This Row],[B2B]],6)),"")</f>
        <v/>
      </c>
      <c r="GB1227" s="6" t="str">
        <f>+IFERROR(VLOOKUP(FZ1227,Auxiliar!$A:$C,2,0),"")</f>
        <v/>
      </c>
      <c r="GC1227" s="7" t="str">
        <f>+IFERROR(VLOOKUP(FZ1227,Auxiliar!$A:$C,3,0),"")</f>
        <v/>
      </c>
      <c r="GD1227" s="1"/>
      <c r="GE1227" s="12"/>
      <c r="GF1227" s="6" t="str">
        <f>+IFERROR(VALUE(RIGHT(Tabla33[[#This Row],[B2B]],6)),"")</f>
        <v/>
      </c>
      <c r="GG1227" s="6" t="str">
        <f>+IFERROR(VLOOKUP(GE1227,Auxiliar!$A:$C,2,0),"")</f>
        <v/>
      </c>
      <c r="GH1227" s="7" t="str">
        <f>+IFERROR(VLOOKUP(GE1227,Auxiliar!$A:$C,3,0),"")</f>
        <v/>
      </c>
    </row>
    <row r="1228" spans="79:190" x14ac:dyDescent="0.25">
      <c r="CA1228" s="1">
        <v>11668</v>
      </c>
      <c r="CB1228" s="1" t="s">
        <v>35</v>
      </c>
      <c r="CC1228" s="6">
        <f>+IFERROR(VALUE(RIGHT(Tabla14[[#This Row],[B2B]],6)),"")</f>
        <v>11668</v>
      </c>
      <c r="CD1228" s="6" t="str">
        <f>+IFERROR(VLOOKUP(CB1228,Auxiliar!$A:$C,2,0),"")</f>
        <v>Corona 710cc</v>
      </c>
      <c r="CE1228" s="7" t="str">
        <f>+IFERROR(VLOOKUP(CB1228,Auxiliar!$A:$C,3,0),"")</f>
        <v>1b 10% | 85b 0%</v>
      </c>
      <c r="CM1228" s="1">
        <v>11692</v>
      </c>
      <c r="CN1228" s="1" t="s">
        <v>20</v>
      </c>
      <c r="CO1228" s="6">
        <v>11692</v>
      </c>
      <c r="CP1228" s="6" t="s">
        <v>20</v>
      </c>
      <c r="CQ1228" s="7" t="s">
        <v>21</v>
      </c>
      <c r="CY1228" s="1">
        <v>11692</v>
      </c>
      <c r="CZ1228" s="1" t="s">
        <v>16</v>
      </c>
      <c r="DA1228" s="6">
        <f>+IFERROR(VALUE(RIGHT(Tabla18[[#This Row],[B2B]],6)),"")</f>
        <v>11692</v>
      </c>
      <c r="DB1228" s="6" t="str">
        <f>+IFERROR(VLOOKUP(CZ1228,Auxiliar!$A:$C,2,0),"")</f>
        <v>PREMIUM</v>
      </c>
      <c r="DC1228" s="7" t="str">
        <f>+IFERROR(VLOOKUP(CZ1228,Auxiliar!$A:$C,3,0),"")</f>
        <v>0b 0% | 2b 2% | 5b 3,5% | 10b 5%</v>
      </c>
      <c r="DE1228" s="1">
        <v>11692</v>
      </c>
      <c r="DF1228" s="1" t="s">
        <v>19</v>
      </c>
      <c r="DG1228" s="6">
        <f>+IFERROR(VALUE(RIGHT(Tabla19[[#This Row],[B2B]],6)),"")</f>
        <v>11692</v>
      </c>
      <c r="DH1228" s="6" t="str">
        <f>+IFERROR(VLOOKUP(DF1228,Auxiliar!$A:$C,2,0),"")</f>
        <v>MICHELOB</v>
      </c>
      <c r="DI1228" s="7" t="str">
        <f>+IFERROR(VLOOKUP(DF1228,Auxiliar!$A:$C,3,0),"")</f>
        <v>1b 7% | 3b 22% | 8b 27%</v>
      </c>
      <c r="DK1228" s="1"/>
      <c r="DL1228" s="1"/>
      <c r="DM1228" s="6" t="str">
        <f>+IFERROR(VALUE(RIGHT(Tabla20[[#This Row],[B2B]],6)),"")</f>
        <v/>
      </c>
      <c r="DN1228" s="6" t="str">
        <f>+IFERROR(VLOOKUP(DL1228,Auxiliar!$A:$C,2,0),"")</f>
        <v/>
      </c>
      <c r="DO1228" s="7" t="str">
        <f>+IFERROR(VLOOKUP(DL1228,Auxiliar!$A:$C,3,0),"")</f>
        <v/>
      </c>
      <c r="DQ1228" s="1">
        <v>11665</v>
      </c>
      <c r="DR1228" s="12" t="s">
        <v>24</v>
      </c>
      <c r="DS1228" s="6">
        <f>+IFERROR(VALUE(RIGHT(Tabla21[[#This Row],[B2B]],6)),"")</f>
        <v>11665</v>
      </c>
      <c r="DT1228" s="6" t="str">
        <f>+IFERROR(VLOOKUP(DR1228,Auxiliar!$A:$C,2,0),"")</f>
        <v>CORONA PORRON</v>
      </c>
      <c r="DU1228" s="7" t="str">
        <f>+IFERROR(VLOOKUP(DR1228,Auxiliar!$A:$C,3,0),"")</f>
        <v>1b 5% | 20b 0%</v>
      </c>
      <c r="DW1228" s="1"/>
      <c r="DX1228" s="12"/>
      <c r="DY1228" s="6" t="str">
        <f>+IFERROR(VALUE(RIGHT(Tabla22[[#This Row],[B2B]],6)),"")</f>
        <v/>
      </c>
      <c r="DZ1228" s="6" t="str">
        <f>+IFERROR(VLOOKUP(DX1228,Auxiliar!$A:$C,2,0),"")</f>
        <v/>
      </c>
      <c r="EA1228" s="7" t="str">
        <f>+IFERROR(VLOOKUP(DX1228,Auxiliar!$A:$C,3,0),"")</f>
        <v/>
      </c>
      <c r="EC1228" s="1"/>
      <c r="ED1228" s="12"/>
      <c r="EE1228" s="6" t="str">
        <f>+IFERROR(VALUE(RIGHT(Tabla23[[#This Row],[B2B]],6)),"")</f>
        <v/>
      </c>
      <c r="EF1228" s="6" t="str">
        <f>+IFERROR(VLOOKUP(ED1228,Auxiliar!$A:$C,2,0),"")</f>
        <v/>
      </c>
      <c r="EG1228" s="7" t="str">
        <f>+IFERROR(VLOOKUP(ED1228,Auxiliar!$A:$C,3,0),"")</f>
        <v/>
      </c>
      <c r="EI1228" s="1"/>
      <c r="EJ1228" s="12"/>
      <c r="EK1228" s="6" t="str">
        <f>+IFERROR(VALUE(RIGHT(Tabla24[[#This Row],[B2B]],6)),"")</f>
        <v/>
      </c>
      <c r="EL1228" s="6" t="str">
        <f>+IFERROR(VLOOKUP(EJ1228,Auxiliar!$A:$C,2,0),"")</f>
        <v/>
      </c>
      <c r="EM1228" s="7" t="str">
        <f>+IFERROR(VLOOKUP(EJ1228,Auxiliar!$A:$C,3,0),"")</f>
        <v/>
      </c>
      <c r="EO1228" s="1"/>
      <c r="EP1228" s="12"/>
      <c r="EQ1228" s="6" t="str">
        <f>+IFERROR(VALUE(RIGHT(Tabla25[[#This Row],[B2B]],6)),"")</f>
        <v/>
      </c>
      <c r="ER1228" s="6" t="str">
        <f>+IFERROR(VLOOKUP(EP1228,Auxiliar!$A:$C,2,0),"")</f>
        <v/>
      </c>
      <c r="ES1228" s="7" t="str">
        <f>+IFERROR(VLOOKUP(EP1228,Auxiliar!$A:$C,3,0),"")</f>
        <v/>
      </c>
      <c r="EU1228" s="1"/>
      <c r="EV1228" s="12"/>
      <c r="EW1228" s="6" t="str">
        <f>+IFERROR(VALUE(RIGHT(Tabla26[[#This Row],[B2B]],6)),"")</f>
        <v/>
      </c>
      <c r="EX1228" s="6" t="str">
        <f>+IFERROR(VLOOKUP(EV1228,Auxiliar!$A:$C,2,0),"")</f>
        <v/>
      </c>
      <c r="EY1228" s="7" t="str">
        <f>+IFERROR(VLOOKUP(EV1228,Auxiliar!$A:$C,3,0),"")</f>
        <v/>
      </c>
      <c r="EZ1228" s="1"/>
      <c r="FA1228" s="12"/>
      <c r="FB1228" s="6" t="str">
        <f>+IFERROR(VALUE(RIGHT(Tabla27[[#This Row],[B2B]],6)),"")</f>
        <v/>
      </c>
      <c r="FC1228" s="6" t="str">
        <f>+IFERROR(VLOOKUP(FA1228,Auxiliar!$A:$C,2,0),"")</f>
        <v/>
      </c>
      <c r="FD1228" s="7" t="str">
        <f>+IFERROR(VLOOKUP(FA1228,Auxiliar!$A:$C,3,0),"")</f>
        <v/>
      </c>
      <c r="FE1228" s="1"/>
      <c r="FF1228" s="12"/>
      <c r="FG1228" s="6" t="str">
        <f>+IFERROR(VALUE(RIGHT(Tabla28[[#This Row],[B2B]],6)),"")</f>
        <v/>
      </c>
      <c r="FH1228" s="6" t="str">
        <f>+IFERROR(VLOOKUP(FF1228,Auxiliar!$A:$C,2,0),"")</f>
        <v/>
      </c>
      <c r="FI1228" s="7" t="str">
        <f>+IFERROR(VLOOKUP(FF1228,Auxiliar!$A:$C,3,0),"")</f>
        <v/>
      </c>
      <c r="FJ1228" s="1"/>
      <c r="FK1228" s="12"/>
      <c r="FL1228" s="6" t="str">
        <f>+IFERROR(VALUE(RIGHT(Tabla29[[#This Row],[B2B]],6)),"")</f>
        <v/>
      </c>
      <c r="FM1228" s="6" t="str">
        <f>+IFERROR(VLOOKUP(FK1228,Auxiliar!$A:$C,2,0),"")</f>
        <v/>
      </c>
      <c r="FN1228" s="7" t="str">
        <f>+IFERROR(VLOOKUP(FK1228,Auxiliar!$A:$C,3,0),"")</f>
        <v/>
      </c>
      <c r="FO1228" s="1"/>
      <c r="FP1228" s="12"/>
      <c r="FQ1228" s="6" t="str">
        <f>+IFERROR(VALUE(RIGHT(Tabla30[[#This Row],[B2B]],6)),"")</f>
        <v/>
      </c>
      <c r="FR1228" s="6" t="str">
        <f>+IFERROR(VLOOKUP(FP1228,Auxiliar!$A:$C,2,0),"")</f>
        <v/>
      </c>
      <c r="FS1228" s="7"/>
      <c r="FT1228" s="1"/>
      <c r="FU1228" s="12"/>
      <c r="FV1228" s="6" t="str">
        <f>+IFERROR(VALUE(RIGHT(Tabla31[[#This Row],[B2B]],6)),"")</f>
        <v/>
      </c>
      <c r="FW1228" s="6" t="str">
        <f>+IFERROR(VLOOKUP(FU1228,Auxiliar!$A:$C,2,0),"")</f>
        <v/>
      </c>
      <c r="FX1228" s="7" t="str">
        <f>+IFERROR(VLOOKUP(FU1228,Auxiliar!$A:$C,3,0),"")</f>
        <v/>
      </c>
      <c r="FY1228" s="1"/>
      <c r="FZ1228" s="12"/>
      <c r="GA1228" s="6" t="str">
        <f>+IFERROR(VALUE(RIGHT(Tabla32[[#This Row],[B2B]],6)),"")</f>
        <v/>
      </c>
      <c r="GB1228" s="6" t="str">
        <f>+IFERROR(VLOOKUP(FZ1228,Auxiliar!$A:$C,2,0),"")</f>
        <v/>
      </c>
      <c r="GC1228" s="7" t="str">
        <f>+IFERROR(VLOOKUP(FZ1228,Auxiliar!$A:$C,3,0),"")</f>
        <v/>
      </c>
      <c r="GD1228" s="1"/>
      <c r="GE1228" s="12"/>
      <c r="GF1228" s="6" t="str">
        <f>+IFERROR(VALUE(RIGHT(Tabla33[[#This Row],[B2B]],6)),"")</f>
        <v/>
      </c>
      <c r="GG1228" s="6" t="str">
        <f>+IFERROR(VLOOKUP(GE1228,Auxiliar!$A:$C,2,0),"")</f>
        <v/>
      </c>
      <c r="GH1228" s="7" t="str">
        <f>+IFERROR(VLOOKUP(GE1228,Auxiliar!$A:$C,3,0),"")</f>
        <v/>
      </c>
    </row>
    <row r="1229" spans="79:190" x14ac:dyDescent="0.25">
      <c r="CA1229" s="1">
        <v>11674</v>
      </c>
      <c r="CB1229" s="1" t="s">
        <v>35</v>
      </c>
      <c r="CC1229" s="6">
        <f>+IFERROR(VALUE(RIGHT(Tabla14[[#This Row],[B2B]],6)),"")</f>
        <v>11674</v>
      </c>
      <c r="CD1229" s="6" t="str">
        <f>+IFERROR(VLOOKUP(CB1229,Auxiliar!$A:$C,2,0),"")</f>
        <v>Corona 710cc</v>
      </c>
      <c r="CE1229" s="7" t="str">
        <f>+IFERROR(VLOOKUP(CB1229,Auxiliar!$A:$C,3,0),"")</f>
        <v>1b 10% | 85b 0%</v>
      </c>
      <c r="CM1229" s="1">
        <v>11695</v>
      </c>
      <c r="CN1229" s="1" t="s">
        <v>20</v>
      </c>
      <c r="CO1229" s="6">
        <v>11695</v>
      </c>
      <c r="CP1229" s="6" t="s">
        <v>20</v>
      </c>
      <c r="CQ1229" s="7" t="s">
        <v>21</v>
      </c>
      <c r="CY1229" s="1">
        <v>11695</v>
      </c>
      <c r="CZ1229" s="1" t="s">
        <v>16</v>
      </c>
      <c r="DA1229" s="6">
        <f>+IFERROR(VALUE(RIGHT(Tabla18[[#This Row],[B2B]],6)),"")</f>
        <v>11695</v>
      </c>
      <c r="DB1229" s="6" t="str">
        <f>+IFERROR(VLOOKUP(CZ1229,Auxiliar!$A:$C,2,0),"")</f>
        <v>PREMIUM</v>
      </c>
      <c r="DC1229" s="7" t="str">
        <f>+IFERROR(VLOOKUP(CZ1229,Auxiliar!$A:$C,3,0),"")</f>
        <v>0b 0% | 2b 2% | 5b 3,5% | 10b 5%</v>
      </c>
      <c r="DE1229" s="1">
        <v>11695</v>
      </c>
      <c r="DF1229" s="1" t="s">
        <v>19</v>
      </c>
      <c r="DG1229" s="6">
        <f>+IFERROR(VALUE(RIGHT(Tabla19[[#This Row],[B2B]],6)),"")</f>
        <v>11695</v>
      </c>
      <c r="DH1229" s="6" t="str">
        <f>+IFERROR(VLOOKUP(DF1229,Auxiliar!$A:$C,2,0),"")</f>
        <v>MICHELOB</v>
      </c>
      <c r="DI1229" s="7" t="str">
        <f>+IFERROR(VLOOKUP(DF1229,Auxiliar!$A:$C,3,0),"")</f>
        <v>1b 7% | 3b 22% | 8b 27%</v>
      </c>
      <c r="DK1229" s="1"/>
      <c r="DL1229" s="1"/>
      <c r="DM1229" s="6" t="str">
        <f>+IFERROR(VALUE(RIGHT(Tabla20[[#This Row],[B2B]],6)),"")</f>
        <v/>
      </c>
      <c r="DN1229" s="6" t="str">
        <f>+IFERROR(VLOOKUP(DL1229,Auxiliar!$A:$C,2,0),"")</f>
        <v/>
      </c>
      <c r="DO1229" s="7" t="str">
        <f>+IFERROR(VLOOKUP(DL1229,Auxiliar!$A:$C,3,0),"")</f>
        <v/>
      </c>
      <c r="DQ1229" s="1">
        <v>11666</v>
      </c>
      <c r="DR1229" s="12" t="s">
        <v>24</v>
      </c>
      <c r="DS1229" s="6">
        <f>+IFERROR(VALUE(RIGHT(Tabla21[[#This Row],[B2B]],6)),"")</f>
        <v>11666</v>
      </c>
      <c r="DT1229" s="6" t="str">
        <f>+IFERROR(VLOOKUP(DR1229,Auxiliar!$A:$C,2,0),"")</f>
        <v>CORONA PORRON</v>
      </c>
      <c r="DU1229" s="7" t="str">
        <f>+IFERROR(VLOOKUP(DR1229,Auxiliar!$A:$C,3,0),"")</f>
        <v>1b 5% | 20b 0%</v>
      </c>
      <c r="DW1229" s="1"/>
      <c r="DX1229" s="12"/>
      <c r="DY1229" s="6" t="str">
        <f>+IFERROR(VALUE(RIGHT(Tabla22[[#This Row],[B2B]],6)),"")</f>
        <v/>
      </c>
      <c r="DZ1229" s="6" t="str">
        <f>+IFERROR(VLOOKUP(DX1229,Auxiliar!$A:$C,2,0),"")</f>
        <v/>
      </c>
      <c r="EA1229" s="7" t="str">
        <f>+IFERROR(VLOOKUP(DX1229,Auxiliar!$A:$C,3,0),"")</f>
        <v/>
      </c>
      <c r="EC1229" s="1"/>
      <c r="ED1229" s="12"/>
      <c r="EE1229" s="6" t="str">
        <f>+IFERROR(VALUE(RIGHT(Tabla23[[#This Row],[B2B]],6)),"")</f>
        <v/>
      </c>
      <c r="EF1229" s="6" t="str">
        <f>+IFERROR(VLOOKUP(ED1229,Auxiliar!$A:$C,2,0),"")</f>
        <v/>
      </c>
      <c r="EG1229" s="7" t="str">
        <f>+IFERROR(VLOOKUP(ED1229,Auxiliar!$A:$C,3,0),"")</f>
        <v/>
      </c>
      <c r="EI1229" s="1"/>
      <c r="EJ1229" s="12"/>
      <c r="EK1229" s="6" t="str">
        <f>+IFERROR(VALUE(RIGHT(Tabla24[[#This Row],[B2B]],6)),"")</f>
        <v/>
      </c>
      <c r="EL1229" s="6" t="str">
        <f>+IFERROR(VLOOKUP(EJ1229,Auxiliar!$A:$C,2,0),"")</f>
        <v/>
      </c>
      <c r="EM1229" s="7" t="str">
        <f>+IFERROR(VLOOKUP(EJ1229,Auxiliar!$A:$C,3,0),"")</f>
        <v/>
      </c>
      <c r="EO1229" s="1"/>
      <c r="EP1229" s="12"/>
      <c r="EQ1229" s="6" t="str">
        <f>+IFERROR(VALUE(RIGHT(Tabla25[[#This Row],[B2B]],6)),"")</f>
        <v/>
      </c>
      <c r="ER1229" s="6" t="str">
        <f>+IFERROR(VLOOKUP(EP1229,Auxiliar!$A:$C,2,0),"")</f>
        <v/>
      </c>
      <c r="ES1229" s="7" t="str">
        <f>+IFERROR(VLOOKUP(EP1229,Auxiliar!$A:$C,3,0),"")</f>
        <v/>
      </c>
      <c r="EU1229" s="1"/>
      <c r="EV1229" s="12"/>
      <c r="EW1229" s="6" t="str">
        <f>+IFERROR(VALUE(RIGHT(Tabla26[[#This Row],[B2B]],6)),"")</f>
        <v/>
      </c>
      <c r="EX1229" s="6" t="str">
        <f>+IFERROR(VLOOKUP(EV1229,Auxiliar!$A:$C,2,0),"")</f>
        <v/>
      </c>
      <c r="EY1229" s="7" t="str">
        <f>+IFERROR(VLOOKUP(EV1229,Auxiliar!$A:$C,3,0),"")</f>
        <v/>
      </c>
      <c r="EZ1229" s="1"/>
      <c r="FA1229" s="12"/>
      <c r="FB1229" s="6" t="str">
        <f>+IFERROR(VALUE(RIGHT(Tabla27[[#This Row],[B2B]],6)),"")</f>
        <v/>
      </c>
      <c r="FC1229" s="6" t="str">
        <f>+IFERROR(VLOOKUP(FA1229,Auxiliar!$A:$C,2,0),"")</f>
        <v/>
      </c>
      <c r="FD1229" s="7" t="str">
        <f>+IFERROR(VLOOKUP(FA1229,Auxiliar!$A:$C,3,0),"")</f>
        <v/>
      </c>
      <c r="FE1229" s="1"/>
      <c r="FF1229" s="12"/>
      <c r="FG1229" s="6" t="str">
        <f>+IFERROR(VALUE(RIGHT(Tabla28[[#This Row],[B2B]],6)),"")</f>
        <v/>
      </c>
      <c r="FH1229" s="6" t="str">
        <f>+IFERROR(VLOOKUP(FF1229,Auxiliar!$A:$C,2,0),"")</f>
        <v/>
      </c>
      <c r="FI1229" s="7" t="str">
        <f>+IFERROR(VLOOKUP(FF1229,Auxiliar!$A:$C,3,0),"")</f>
        <v/>
      </c>
      <c r="FJ1229" s="1"/>
      <c r="FK1229" s="12"/>
      <c r="FL1229" s="6" t="str">
        <f>+IFERROR(VALUE(RIGHT(Tabla29[[#This Row],[B2B]],6)),"")</f>
        <v/>
      </c>
      <c r="FM1229" s="6" t="str">
        <f>+IFERROR(VLOOKUP(FK1229,Auxiliar!$A:$C,2,0),"")</f>
        <v/>
      </c>
      <c r="FN1229" s="7" t="str">
        <f>+IFERROR(VLOOKUP(FK1229,Auxiliar!$A:$C,3,0),"")</f>
        <v/>
      </c>
      <c r="FO1229" s="1"/>
      <c r="FP1229" s="12"/>
      <c r="FQ1229" s="6" t="str">
        <f>+IFERROR(VALUE(RIGHT(Tabla30[[#This Row],[B2B]],6)),"")</f>
        <v/>
      </c>
      <c r="FR1229" s="6" t="str">
        <f>+IFERROR(VLOOKUP(FP1229,Auxiliar!$A:$C,2,0),"")</f>
        <v/>
      </c>
      <c r="FS1229" s="7"/>
      <c r="FT1229" s="1"/>
      <c r="FU1229" s="12"/>
      <c r="FV1229" s="6" t="str">
        <f>+IFERROR(VALUE(RIGHT(Tabla31[[#This Row],[B2B]],6)),"")</f>
        <v/>
      </c>
      <c r="FW1229" s="6" t="str">
        <f>+IFERROR(VLOOKUP(FU1229,Auxiliar!$A:$C,2,0),"")</f>
        <v/>
      </c>
      <c r="FX1229" s="7" t="str">
        <f>+IFERROR(VLOOKUP(FU1229,Auxiliar!$A:$C,3,0),"")</f>
        <v/>
      </c>
      <c r="FY1229" s="1"/>
      <c r="FZ1229" s="12"/>
      <c r="GA1229" s="6" t="str">
        <f>+IFERROR(VALUE(RIGHT(Tabla32[[#This Row],[B2B]],6)),"")</f>
        <v/>
      </c>
      <c r="GB1229" s="6" t="str">
        <f>+IFERROR(VLOOKUP(FZ1229,Auxiliar!$A:$C,2,0),"")</f>
        <v/>
      </c>
      <c r="GC1229" s="7" t="str">
        <f>+IFERROR(VLOOKUP(FZ1229,Auxiliar!$A:$C,3,0),"")</f>
        <v/>
      </c>
      <c r="GD1229" s="1"/>
      <c r="GE1229" s="12"/>
      <c r="GF1229" s="6" t="str">
        <f>+IFERROR(VALUE(RIGHT(Tabla33[[#This Row],[B2B]],6)),"")</f>
        <v/>
      </c>
      <c r="GG1229" s="6" t="str">
        <f>+IFERROR(VLOOKUP(GE1229,Auxiliar!$A:$C,2,0),"")</f>
        <v/>
      </c>
      <c r="GH1229" s="7" t="str">
        <f>+IFERROR(VLOOKUP(GE1229,Auxiliar!$A:$C,3,0),"")</f>
        <v/>
      </c>
    </row>
    <row r="1230" spans="79:190" x14ac:dyDescent="0.25">
      <c r="CA1230" s="1">
        <v>11678</v>
      </c>
      <c r="CB1230" s="1" t="s">
        <v>35</v>
      </c>
      <c r="CC1230" s="6">
        <f>+IFERROR(VALUE(RIGHT(Tabla14[[#This Row],[B2B]],6)),"")</f>
        <v>11678</v>
      </c>
      <c r="CD1230" s="6" t="str">
        <f>+IFERROR(VLOOKUP(CB1230,Auxiliar!$A:$C,2,0),"")</f>
        <v>Corona 710cc</v>
      </c>
      <c r="CE1230" s="7" t="str">
        <f>+IFERROR(VLOOKUP(CB1230,Auxiliar!$A:$C,3,0),"")</f>
        <v>1b 10% | 85b 0%</v>
      </c>
      <c r="CM1230" s="1">
        <v>11696</v>
      </c>
      <c r="CN1230" s="1" t="s">
        <v>20</v>
      </c>
      <c r="CO1230" s="6">
        <v>11696</v>
      </c>
      <c r="CP1230" s="6" t="s">
        <v>20</v>
      </c>
      <c r="CQ1230" s="7" t="s">
        <v>21</v>
      </c>
      <c r="CY1230" s="1">
        <v>11696</v>
      </c>
      <c r="CZ1230" s="1" t="s">
        <v>16</v>
      </c>
      <c r="DA1230" s="6">
        <f>+IFERROR(VALUE(RIGHT(Tabla18[[#This Row],[B2B]],6)),"")</f>
        <v>11696</v>
      </c>
      <c r="DB1230" s="6" t="str">
        <f>+IFERROR(VLOOKUP(CZ1230,Auxiliar!$A:$C,2,0),"")</f>
        <v>PREMIUM</v>
      </c>
      <c r="DC1230" s="7" t="str">
        <f>+IFERROR(VLOOKUP(CZ1230,Auxiliar!$A:$C,3,0),"")</f>
        <v>0b 0% | 2b 2% | 5b 3,5% | 10b 5%</v>
      </c>
      <c r="DE1230" s="1">
        <v>11696</v>
      </c>
      <c r="DF1230" s="1" t="s">
        <v>19</v>
      </c>
      <c r="DG1230" s="6">
        <f>+IFERROR(VALUE(RIGHT(Tabla19[[#This Row],[B2B]],6)),"")</f>
        <v>11696</v>
      </c>
      <c r="DH1230" s="6" t="str">
        <f>+IFERROR(VLOOKUP(DF1230,Auxiliar!$A:$C,2,0),"")</f>
        <v>MICHELOB</v>
      </c>
      <c r="DI1230" s="7" t="str">
        <f>+IFERROR(VLOOKUP(DF1230,Auxiliar!$A:$C,3,0),"")</f>
        <v>1b 7% | 3b 22% | 8b 27%</v>
      </c>
      <c r="DK1230" s="1"/>
      <c r="DL1230" s="1"/>
      <c r="DM1230" s="6" t="str">
        <f>+IFERROR(VALUE(RIGHT(Tabla20[[#This Row],[B2B]],6)),"")</f>
        <v/>
      </c>
      <c r="DN1230" s="6" t="str">
        <f>+IFERROR(VLOOKUP(DL1230,Auxiliar!$A:$C,2,0),"")</f>
        <v/>
      </c>
      <c r="DO1230" s="7" t="str">
        <f>+IFERROR(VLOOKUP(DL1230,Auxiliar!$A:$C,3,0),"")</f>
        <v/>
      </c>
      <c r="DQ1230" s="1">
        <v>11668</v>
      </c>
      <c r="DR1230" s="12" t="s">
        <v>24</v>
      </c>
      <c r="DS1230" s="6">
        <f>+IFERROR(VALUE(RIGHT(Tabla21[[#This Row],[B2B]],6)),"")</f>
        <v>11668</v>
      </c>
      <c r="DT1230" s="6" t="str">
        <f>+IFERROR(VLOOKUP(DR1230,Auxiliar!$A:$C,2,0),"")</f>
        <v>CORONA PORRON</v>
      </c>
      <c r="DU1230" s="7" t="str">
        <f>+IFERROR(VLOOKUP(DR1230,Auxiliar!$A:$C,3,0),"")</f>
        <v>1b 5% | 20b 0%</v>
      </c>
      <c r="DW1230" s="1"/>
      <c r="DX1230" s="12"/>
      <c r="DY1230" s="6" t="str">
        <f>+IFERROR(VALUE(RIGHT(Tabla22[[#This Row],[B2B]],6)),"")</f>
        <v/>
      </c>
      <c r="DZ1230" s="6" t="str">
        <f>+IFERROR(VLOOKUP(DX1230,Auxiliar!$A:$C,2,0),"")</f>
        <v/>
      </c>
      <c r="EA1230" s="7" t="str">
        <f>+IFERROR(VLOOKUP(DX1230,Auxiliar!$A:$C,3,0),"")</f>
        <v/>
      </c>
      <c r="EC1230" s="1"/>
      <c r="ED1230" s="12"/>
      <c r="EE1230" s="6" t="str">
        <f>+IFERROR(VALUE(RIGHT(Tabla23[[#This Row],[B2B]],6)),"")</f>
        <v/>
      </c>
      <c r="EF1230" s="6" t="str">
        <f>+IFERROR(VLOOKUP(ED1230,Auxiliar!$A:$C,2,0),"")</f>
        <v/>
      </c>
      <c r="EG1230" s="7" t="str">
        <f>+IFERROR(VLOOKUP(ED1230,Auxiliar!$A:$C,3,0),"")</f>
        <v/>
      </c>
      <c r="EI1230" s="1"/>
      <c r="EJ1230" s="12"/>
      <c r="EK1230" s="6" t="str">
        <f>+IFERROR(VALUE(RIGHT(Tabla24[[#This Row],[B2B]],6)),"")</f>
        <v/>
      </c>
      <c r="EL1230" s="6" t="str">
        <f>+IFERROR(VLOOKUP(EJ1230,Auxiliar!$A:$C,2,0),"")</f>
        <v/>
      </c>
      <c r="EM1230" s="7" t="str">
        <f>+IFERROR(VLOOKUP(EJ1230,Auxiliar!$A:$C,3,0),"")</f>
        <v/>
      </c>
      <c r="EO1230" s="1"/>
      <c r="EP1230" s="12"/>
      <c r="EQ1230" s="6" t="str">
        <f>+IFERROR(VALUE(RIGHT(Tabla25[[#This Row],[B2B]],6)),"")</f>
        <v/>
      </c>
      <c r="ER1230" s="6" t="str">
        <f>+IFERROR(VLOOKUP(EP1230,Auxiliar!$A:$C,2,0),"")</f>
        <v/>
      </c>
      <c r="ES1230" s="7" t="str">
        <f>+IFERROR(VLOOKUP(EP1230,Auxiliar!$A:$C,3,0),"")</f>
        <v/>
      </c>
      <c r="EU1230" s="1"/>
      <c r="EV1230" s="12"/>
      <c r="EW1230" s="6" t="str">
        <f>+IFERROR(VALUE(RIGHT(Tabla26[[#This Row],[B2B]],6)),"")</f>
        <v/>
      </c>
      <c r="EX1230" s="6" t="str">
        <f>+IFERROR(VLOOKUP(EV1230,Auxiliar!$A:$C,2,0),"")</f>
        <v/>
      </c>
      <c r="EY1230" s="7" t="str">
        <f>+IFERROR(VLOOKUP(EV1230,Auxiliar!$A:$C,3,0),"")</f>
        <v/>
      </c>
      <c r="EZ1230" s="1"/>
      <c r="FA1230" s="12"/>
      <c r="FB1230" s="6" t="str">
        <f>+IFERROR(VALUE(RIGHT(Tabla27[[#This Row],[B2B]],6)),"")</f>
        <v/>
      </c>
      <c r="FC1230" s="6" t="str">
        <f>+IFERROR(VLOOKUP(FA1230,Auxiliar!$A:$C,2,0),"")</f>
        <v/>
      </c>
      <c r="FD1230" s="7" t="str">
        <f>+IFERROR(VLOOKUP(FA1230,Auxiliar!$A:$C,3,0),"")</f>
        <v/>
      </c>
      <c r="FE1230" s="1"/>
      <c r="FF1230" s="12"/>
      <c r="FG1230" s="6" t="str">
        <f>+IFERROR(VALUE(RIGHT(Tabla28[[#This Row],[B2B]],6)),"")</f>
        <v/>
      </c>
      <c r="FH1230" s="6" t="str">
        <f>+IFERROR(VLOOKUP(FF1230,Auxiliar!$A:$C,2,0),"")</f>
        <v/>
      </c>
      <c r="FI1230" s="7" t="str">
        <f>+IFERROR(VLOOKUP(FF1230,Auxiliar!$A:$C,3,0),"")</f>
        <v/>
      </c>
      <c r="FJ1230" s="1"/>
      <c r="FK1230" s="12"/>
      <c r="FL1230" s="6" t="str">
        <f>+IFERROR(VALUE(RIGHT(Tabla29[[#This Row],[B2B]],6)),"")</f>
        <v/>
      </c>
      <c r="FM1230" s="6" t="str">
        <f>+IFERROR(VLOOKUP(FK1230,Auxiliar!$A:$C,2,0),"")</f>
        <v/>
      </c>
      <c r="FN1230" s="7" t="str">
        <f>+IFERROR(VLOOKUP(FK1230,Auxiliar!$A:$C,3,0),"")</f>
        <v/>
      </c>
      <c r="FO1230" s="1"/>
      <c r="FP1230" s="12"/>
      <c r="FQ1230" s="6" t="str">
        <f>+IFERROR(VALUE(RIGHT(Tabla30[[#This Row],[B2B]],6)),"")</f>
        <v/>
      </c>
      <c r="FR1230" s="6" t="str">
        <f>+IFERROR(VLOOKUP(FP1230,Auxiliar!$A:$C,2,0),"")</f>
        <v/>
      </c>
      <c r="FS1230" s="7"/>
      <c r="FT1230" s="1"/>
      <c r="FU1230" s="12"/>
      <c r="FV1230" s="6" t="str">
        <f>+IFERROR(VALUE(RIGHT(Tabla31[[#This Row],[B2B]],6)),"")</f>
        <v/>
      </c>
      <c r="FW1230" s="6" t="str">
        <f>+IFERROR(VLOOKUP(FU1230,Auxiliar!$A:$C,2,0),"")</f>
        <v/>
      </c>
      <c r="FX1230" s="7" t="str">
        <f>+IFERROR(VLOOKUP(FU1230,Auxiliar!$A:$C,3,0),"")</f>
        <v/>
      </c>
      <c r="FY1230" s="1"/>
      <c r="FZ1230" s="12"/>
      <c r="GA1230" s="6" t="str">
        <f>+IFERROR(VALUE(RIGHT(Tabla32[[#This Row],[B2B]],6)),"")</f>
        <v/>
      </c>
      <c r="GB1230" s="6" t="str">
        <f>+IFERROR(VLOOKUP(FZ1230,Auxiliar!$A:$C,2,0),"")</f>
        <v/>
      </c>
      <c r="GC1230" s="7" t="str">
        <f>+IFERROR(VLOOKUP(FZ1230,Auxiliar!$A:$C,3,0),"")</f>
        <v/>
      </c>
      <c r="GD1230" s="1"/>
      <c r="GE1230" s="12"/>
      <c r="GF1230" s="6" t="str">
        <f>+IFERROR(VALUE(RIGHT(Tabla33[[#This Row],[B2B]],6)),"")</f>
        <v/>
      </c>
      <c r="GG1230" s="6" t="str">
        <f>+IFERROR(VLOOKUP(GE1230,Auxiliar!$A:$C,2,0),"")</f>
        <v/>
      </c>
      <c r="GH1230" s="7" t="str">
        <f>+IFERROR(VLOOKUP(GE1230,Auxiliar!$A:$C,3,0),"")</f>
        <v/>
      </c>
    </row>
    <row r="1231" spans="79:190" x14ac:dyDescent="0.25">
      <c r="CA1231" s="1">
        <v>11679</v>
      </c>
      <c r="CB1231" s="1" t="s">
        <v>35</v>
      </c>
      <c r="CC1231" s="6">
        <f>+IFERROR(VALUE(RIGHT(Tabla14[[#This Row],[B2B]],6)),"")</f>
        <v>11679</v>
      </c>
      <c r="CD1231" s="6" t="str">
        <f>+IFERROR(VLOOKUP(CB1231,Auxiliar!$A:$C,2,0),"")</f>
        <v>Corona 710cc</v>
      </c>
      <c r="CE1231" s="7" t="str">
        <f>+IFERROR(VLOOKUP(CB1231,Auxiliar!$A:$C,3,0),"")</f>
        <v>1b 10% | 85b 0%</v>
      </c>
      <c r="CM1231" s="1">
        <v>11699</v>
      </c>
      <c r="CN1231" s="1" t="s">
        <v>20</v>
      </c>
      <c r="CO1231" s="6">
        <v>11699</v>
      </c>
      <c r="CP1231" s="6" t="s">
        <v>20</v>
      </c>
      <c r="CQ1231" s="7" t="s">
        <v>21</v>
      </c>
      <c r="CY1231" s="1">
        <v>11699</v>
      </c>
      <c r="CZ1231" s="1" t="s">
        <v>16</v>
      </c>
      <c r="DA1231" s="6">
        <f>+IFERROR(VALUE(RIGHT(Tabla18[[#This Row],[B2B]],6)),"")</f>
        <v>11699</v>
      </c>
      <c r="DB1231" s="6" t="str">
        <f>+IFERROR(VLOOKUP(CZ1231,Auxiliar!$A:$C,2,0),"")</f>
        <v>PREMIUM</v>
      </c>
      <c r="DC1231" s="7" t="str">
        <f>+IFERROR(VLOOKUP(CZ1231,Auxiliar!$A:$C,3,0),"")</f>
        <v>0b 0% | 2b 2% | 5b 3,5% | 10b 5%</v>
      </c>
      <c r="DE1231" s="1">
        <v>11699</v>
      </c>
      <c r="DF1231" s="1" t="s">
        <v>19</v>
      </c>
      <c r="DG1231" s="6">
        <f>+IFERROR(VALUE(RIGHT(Tabla19[[#This Row],[B2B]],6)),"")</f>
        <v>11699</v>
      </c>
      <c r="DH1231" s="6" t="str">
        <f>+IFERROR(VLOOKUP(DF1231,Auxiliar!$A:$C,2,0),"")</f>
        <v>MICHELOB</v>
      </c>
      <c r="DI1231" s="7" t="str">
        <f>+IFERROR(VLOOKUP(DF1231,Auxiliar!$A:$C,3,0),"")</f>
        <v>1b 7% | 3b 22% | 8b 27%</v>
      </c>
      <c r="DK1231" s="1"/>
      <c r="DL1231" s="1"/>
      <c r="DM1231" s="6" t="str">
        <f>+IFERROR(VALUE(RIGHT(Tabla20[[#This Row],[B2B]],6)),"")</f>
        <v/>
      </c>
      <c r="DN1231" s="6" t="str">
        <f>+IFERROR(VLOOKUP(DL1231,Auxiliar!$A:$C,2,0),"")</f>
        <v/>
      </c>
      <c r="DO1231" s="7" t="str">
        <f>+IFERROR(VLOOKUP(DL1231,Auxiliar!$A:$C,3,0),"")</f>
        <v/>
      </c>
      <c r="DQ1231" s="1">
        <v>11674</v>
      </c>
      <c r="DR1231" s="12" t="s">
        <v>24</v>
      </c>
      <c r="DS1231" s="6">
        <f>+IFERROR(VALUE(RIGHT(Tabla21[[#This Row],[B2B]],6)),"")</f>
        <v>11674</v>
      </c>
      <c r="DT1231" s="6" t="str">
        <f>+IFERROR(VLOOKUP(DR1231,Auxiliar!$A:$C,2,0),"")</f>
        <v>CORONA PORRON</v>
      </c>
      <c r="DU1231" s="7" t="str">
        <f>+IFERROR(VLOOKUP(DR1231,Auxiliar!$A:$C,3,0),"")</f>
        <v>1b 5% | 20b 0%</v>
      </c>
      <c r="DW1231" s="1"/>
      <c r="DX1231" s="12"/>
      <c r="DY1231" s="6" t="str">
        <f>+IFERROR(VALUE(RIGHT(Tabla22[[#This Row],[B2B]],6)),"")</f>
        <v/>
      </c>
      <c r="DZ1231" s="6" t="str">
        <f>+IFERROR(VLOOKUP(DX1231,Auxiliar!$A:$C,2,0),"")</f>
        <v/>
      </c>
      <c r="EA1231" s="7" t="str">
        <f>+IFERROR(VLOOKUP(DX1231,Auxiliar!$A:$C,3,0),"")</f>
        <v/>
      </c>
      <c r="EC1231" s="1"/>
      <c r="ED1231" s="12"/>
      <c r="EE1231" s="6" t="str">
        <f>+IFERROR(VALUE(RIGHT(Tabla23[[#This Row],[B2B]],6)),"")</f>
        <v/>
      </c>
      <c r="EF1231" s="6" t="str">
        <f>+IFERROR(VLOOKUP(ED1231,Auxiliar!$A:$C,2,0),"")</f>
        <v/>
      </c>
      <c r="EG1231" s="7" t="str">
        <f>+IFERROR(VLOOKUP(ED1231,Auxiliar!$A:$C,3,0),"")</f>
        <v/>
      </c>
      <c r="EI1231" s="1"/>
      <c r="EJ1231" s="12"/>
      <c r="EK1231" s="6" t="str">
        <f>+IFERROR(VALUE(RIGHT(Tabla24[[#This Row],[B2B]],6)),"")</f>
        <v/>
      </c>
      <c r="EL1231" s="6" t="str">
        <f>+IFERROR(VLOOKUP(EJ1231,Auxiliar!$A:$C,2,0),"")</f>
        <v/>
      </c>
      <c r="EM1231" s="7" t="str">
        <f>+IFERROR(VLOOKUP(EJ1231,Auxiliar!$A:$C,3,0),"")</f>
        <v/>
      </c>
      <c r="EO1231" s="1"/>
      <c r="EP1231" s="12"/>
      <c r="EQ1231" s="6" t="str">
        <f>+IFERROR(VALUE(RIGHT(Tabla25[[#This Row],[B2B]],6)),"")</f>
        <v/>
      </c>
      <c r="ER1231" s="6" t="str">
        <f>+IFERROR(VLOOKUP(EP1231,Auxiliar!$A:$C,2,0),"")</f>
        <v/>
      </c>
      <c r="ES1231" s="7" t="str">
        <f>+IFERROR(VLOOKUP(EP1231,Auxiliar!$A:$C,3,0),"")</f>
        <v/>
      </c>
      <c r="EU1231" s="1"/>
      <c r="EV1231" s="12"/>
      <c r="EW1231" s="6" t="str">
        <f>+IFERROR(VALUE(RIGHT(Tabla26[[#This Row],[B2B]],6)),"")</f>
        <v/>
      </c>
      <c r="EX1231" s="6" t="str">
        <f>+IFERROR(VLOOKUP(EV1231,Auxiliar!$A:$C,2,0),"")</f>
        <v/>
      </c>
      <c r="EY1231" s="7" t="str">
        <f>+IFERROR(VLOOKUP(EV1231,Auxiliar!$A:$C,3,0),"")</f>
        <v/>
      </c>
      <c r="EZ1231" s="1"/>
      <c r="FA1231" s="12"/>
      <c r="FB1231" s="6" t="str">
        <f>+IFERROR(VALUE(RIGHT(Tabla27[[#This Row],[B2B]],6)),"")</f>
        <v/>
      </c>
      <c r="FC1231" s="6" t="str">
        <f>+IFERROR(VLOOKUP(FA1231,Auxiliar!$A:$C,2,0),"")</f>
        <v/>
      </c>
      <c r="FD1231" s="7" t="str">
        <f>+IFERROR(VLOOKUP(FA1231,Auxiliar!$A:$C,3,0),"")</f>
        <v/>
      </c>
      <c r="FE1231" s="1"/>
      <c r="FF1231" s="12"/>
      <c r="FG1231" s="6" t="str">
        <f>+IFERROR(VALUE(RIGHT(Tabla28[[#This Row],[B2B]],6)),"")</f>
        <v/>
      </c>
      <c r="FH1231" s="6" t="str">
        <f>+IFERROR(VLOOKUP(FF1231,Auxiliar!$A:$C,2,0),"")</f>
        <v/>
      </c>
      <c r="FI1231" s="7" t="str">
        <f>+IFERROR(VLOOKUP(FF1231,Auxiliar!$A:$C,3,0),"")</f>
        <v/>
      </c>
      <c r="FJ1231" s="1"/>
      <c r="FK1231" s="12"/>
      <c r="FL1231" s="6" t="str">
        <f>+IFERROR(VALUE(RIGHT(Tabla29[[#This Row],[B2B]],6)),"")</f>
        <v/>
      </c>
      <c r="FM1231" s="6" t="str">
        <f>+IFERROR(VLOOKUP(FK1231,Auxiliar!$A:$C,2,0),"")</f>
        <v/>
      </c>
      <c r="FN1231" s="7" t="str">
        <f>+IFERROR(VLOOKUP(FK1231,Auxiliar!$A:$C,3,0),"")</f>
        <v/>
      </c>
      <c r="FO1231" s="1"/>
      <c r="FP1231" s="12"/>
      <c r="FQ1231" s="6" t="str">
        <f>+IFERROR(VALUE(RIGHT(Tabla30[[#This Row],[B2B]],6)),"")</f>
        <v/>
      </c>
      <c r="FR1231" s="6" t="str">
        <f>+IFERROR(VLOOKUP(FP1231,Auxiliar!$A:$C,2,0),"")</f>
        <v/>
      </c>
      <c r="FS1231" s="7"/>
      <c r="FT1231" s="1"/>
      <c r="FU1231" s="12"/>
      <c r="FV1231" s="6" t="str">
        <f>+IFERROR(VALUE(RIGHT(Tabla31[[#This Row],[B2B]],6)),"")</f>
        <v/>
      </c>
      <c r="FW1231" s="6" t="str">
        <f>+IFERROR(VLOOKUP(FU1231,Auxiliar!$A:$C,2,0),"")</f>
        <v/>
      </c>
      <c r="FX1231" s="7" t="str">
        <f>+IFERROR(VLOOKUP(FU1231,Auxiliar!$A:$C,3,0),"")</f>
        <v/>
      </c>
      <c r="FY1231" s="1"/>
      <c r="FZ1231" s="12"/>
      <c r="GA1231" s="6" t="str">
        <f>+IFERROR(VALUE(RIGHT(Tabla32[[#This Row],[B2B]],6)),"")</f>
        <v/>
      </c>
      <c r="GB1231" s="6" t="str">
        <f>+IFERROR(VLOOKUP(FZ1231,Auxiliar!$A:$C,2,0),"")</f>
        <v/>
      </c>
      <c r="GC1231" s="7" t="str">
        <f>+IFERROR(VLOOKUP(FZ1231,Auxiliar!$A:$C,3,0),"")</f>
        <v/>
      </c>
      <c r="GD1231" s="1"/>
      <c r="GE1231" s="12"/>
      <c r="GF1231" s="6" t="str">
        <f>+IFERROR(VALUE(RIGHT(Tabla33[[#This Row],[B2B]],6)),"")</f>
        <v/>
      </c>
      <c r="GG1231" s="6" t="str">
        <f>+IFERROR(VLOOKUP(GE1231,Auxiliar!$A:$C,2,0),"")</f>
        <v/>
      </c>
      <c r="GH1231" s="7" t="str">
        <f>+IFERROR(VLOOKUP(GE1231,Auxiliar!$A:$C,3,0),"")</f>
        <v/>
      </c>
    </row>
    <row r="1232" spans="79:190" x14ac:dyDescent="0.25">
      <c r="CA1232" s="1">
        <v>11680</v>
      </c>
      <c r="CB1232" s="1" t="s">
        <v>35</v>
      </c>
      <c r="CC1232" s="6">
        <f>+IFERROR(VALUE(RIGHT(Tabla14[[#This Row],[B2B]],6)),"")</f>
        <v>11680</v>
      </c>
      <c r="CD1232" s="6" t="str">
        <f>+IFERROR(VLOOKUP(CB1232,Auxiliar!$A:$C,2,0),"")</f>
        <v>Corona 710cc</v>
      </c>
      <c r="CE1232" s="7" t="str">
        <f>+IFERROR(VLOOKUP(CB1232,Auxiliar!$A:$C,3,0),"")</f>
        <v>1b 10% | 85b 0%</v>
      </c>
      <c r="CM1232" s="1">
        <v>11701</v>
      </c>
      <c r="CN1232" s="1" t="s">
        <v>20</v>
      </c>
      <c r="CO1232" s="6">
        <v>11701</v>
      </c>
      <c r="CP1232" s="6" t="s">
        <v>20</v>
      </c>
      <c r="CQ1232" s="7" t="s">
        <v>21</v>
      </c>
      <c r="CY1232" s="1">
        <v>11701</v>
      </c>
      <c r="CZ1232" s="1" t="s">
        <v>16</v>
      </c>
      <c r="DA1232" s="6">
        <f>+IFERROR(VALUE(RIGHT(Tabla18[[#This Row],[B2B]],6)),"")</f>
        <v>11701</v>
      </c>
      <c r="DB1232" s="6" t="str">
        <f>+IFERROR(VLOOKUP(CZ1232,Auxiliar!$A:$C,2,0),"")</f>
        <v>PREMIUM</v>
      </c>
      <c r="DC1232" s="7" t="str">
        <f>+IFERROR(VLOOKUP(CZ1232,Auxiliar!$A:$C,3,0),"")</f>
        <v>0b 0% | 2b 2% | 5b 3,5% | 10b 5%</v>
      </c>
      <c r="DE1232" s="1">
        <v>11701</v>
      </c>
      <c r="DF1232" s="1" t="s">
        <v>19</v>
      </c>
      <c r="DG1232" s="6">
        <f>+IFERROR(VALUE(RIGHT(Tabla19[[#This Row],[B2B]],6)),"")</f>
        <v>11701</v>
      </c>
      <c r="DH1232" s="6" t="str">
        <f>+IFERROR(VLOOKUP(DF1232,Auxiliar!$A:$C,2,0),"")</f>
        <v>MICHELOB</v>
      </c>
      <c r="DI1232" s="7" t="str">
        <f>+IFERROR(VLOOKUP(DF1232,Auxiliar!$A:$C,3,0),"")</f>
        <v>1b 7% | 3b 22% | 8b 27%</v>
      </c>
      <c r="DK1232" s="1"/>
      <c r="DL1232" s="1"/>
      <c r="DM1232" s="6" t="str">
        <f>+IFERROR(VALUE(RIGHT(Tabla20[[#This Row],[B2B]],6)),"")</f>
        <v/>
      </c>
      <c r="DN1232" s="6" t="str">
        <f>+IFERROR(VLOOKUP(DL1232,Auxiliar!$A:$C,2,0),"")</f>
        <v/>
      </c>
      <c r="DO1232" s="7" t="str">
        <f>+IFERROR(VLOOKUP(DL1232,Auxiliar!$A:$C,3,0),"")</f>
        <v/>
      </c>
      <c r="DQ1232" s="1">
        <v>11678</v>
      </c>
      <c r="DR1232" s="12" t="s">
        <v>24</v>
      </c>
      <c r="DS1232" s="6">
        <f>+IFERROR(VALUE(RIGHT(Tabla21[[#This Row],[B2B]],6)),"")</f>
        <v>11678</v>
      </c>
      <c r="DT1232" s="6" t="str">
        <f>+IFERROR(VLOOKUP(DR1232,Auxiliar!$A:$C,2,0),"")</f>
        <v>CORONA PORRON</v>
      </c>
      <c r="DU1232" s="7" t="str">
        <f>+IFERROR(VLOOKUP(DR1232,Auxiliar!$A:$C,3,0),"")</f>
        <v>1b 5% | 20b 0%</v>
      </c>
      <c r="DW1232" s="1"/>
      <c r="DX1232" s="12"/>
      <c r="DY1232" s="6" t="str">
        <f>+IFERROR(VALUE(RIGHT(Tabla22[[#This Row],[B2B]],6)),"")</f>
        <v/>
      </c>
      <c r="DZ1232" s="6" t="str">
        <f>+IFERROR(VLOOKUP(DX1232,Auxiliar!$A:$C,2,0),"")</f>
        <v/>
      </c>
      <c r="EA1232" s="7" t="str">
        <f>+IFERROR(VLOOKUP(DX1232,Auxiliar!$A:$C,3,0),"")</f>
        <v/>
      </c>
      <c r="EC1232" s="1"/>
      <c r="ED1232" s="12"/>
      <c r="EE1232" s="6" t="str">
        <f>+IFERROR(VALUE(RIGHT(Tabla23[[#This Row],[B2B]],6)),"")</f>
        <v/>
      </c>
      <c r="EF1232" s="6" t="str">
        <f>+IFERROR(VLOOKUP(ED1232,Auxiliar!$A:$C,2,0),"")</f>
        <v/>
      </c>
      <c r="EG1232" s="7" t="str">
        <f>+IFERROR(VLOOKUP(ED1232,Auxiliar!$A:$C,3,0),"")</f>
        <v/>
      </c>
      <c r="EI1232" s="1"/>
      <c r="EJ1232" s="12"/>
      <c r="EK1232" s="6" t="str">
        <f>+IFERROR(VALUE(RIGHT(Tabla24[[#This Row],[B2B]],6)),"")</f>
        <v/>
      </c>
      <c r="EL1232" s="6" t="str">
        <f>+IFERROR(VLOOKUP(EJ1232,Auxiliar!$A:$C,2,0),"")</f>
        <v/>
      </c>
      <c r="EM1232" s="7" t="str">
        <f>+IFERROR(VLOOKUP(EJ1232,Auxiliar!$A:$C,3,0),"")</f>
        <v/>
      </c>
      <c r="EO1232" s="1"/>
      <c r="EP1232" s="12"/>
      <c r="EQ1232" s="6" t="str">
        <f>+IFERROR(VALUE(RIGHT(Tabla25[[#This Row],[B2B]],6)),"")</f>
        <v/>
      </c>
      <c r="ER1232" s="6" t="str">
        <f>+IFERROR(VLOOKUP(EP1232,Auxiliar!$A:$C,2,0),"")</f>
        <v/>
      </c>
      <c r="ES1232" s="7" t="str">
        <f>+IFERROR(VLOOKUP(EP1232,Auxiliar!$A:$C,3,0),"")</f>
        <v/>
      </c>
      <c r="EU1232" s="1"/>
      <c r="EV1232" s="12"/>
      <c r="EW1232" s="6" t="str">
        <f>+IFERROR(VALUE(RIGHT(Tabla26[[#This Row],[B2B]],6)),"")</f>
        <v/>
      </c>
      <c r="EX1232" s="6" t="str">
        <f>+IFERROR(VLOOKUP(EV1232,Auxiliar!$A:$C,2,0),"")</f>
        <v/>
      </c>
      <c r="EY1232" s="7" t="str">
        <f>+IFERROR(VLOOKUP(EV1232,Auxiliar!$A:$C,3,0),"")</f>
        <v/>
      </c>
      <c r="EZ1232" s="1"/>
      <c r="FA1232" s="12"/>
      <c r="FB1232" s="6" t="str">
        <f>+IFERROR(VALUE(RIGHT(Tabla27[[#This Row],[B2B]],6)),"")</f>
        <v/>
      </c>
      <c r="FC1232" s="6" t="str">
        <f>+IFERROR(VLOOKUP(FA1232,Auxiliar!$A:$C,2,0),"")</f>
        <v/>
      </c>
      <c r="FD1232" s="7" t="str">
        <f>+IFERROR(VLOOKUP(FA1232,Auxiliar!$A:$C,3,0),"")</f>
        <v/>
      </c>
      <c r="FE1232" s="1"/>
      <c r="FF1232" s="12"/>
      <c r="FG1232" s="6" t="str">
        <f>+IFERROR(VALUE(RIGHT(Tabla28[[#This Row],[B2B]],6)),"")</f>
        <v/>
      </c>
      <c r="FH1232" s="6" t="str">
        <f>+IFERROR(VLOOKUP(FF1232,Auxiliar!$A:$C,2,0),"")</f>
        <v/>
      </c>
      <c r="FI1232" s="7" t="str">
        <f>+IFERROR(VLOOKUP(FF1232,Auxiliar!$A:$C,3,0),"")</f>
        <v/>
      </c>
      <c r="FJ1232" s="1"/>
      <c r="FK1232" s="12"/>
      <c r="FL1232" s="6" t="str">
        <f>+IFERROR(VALUE(RIGHT(Tabla29[[#This Row],[B2B]],6)),"")</f>
        <v/>
      </c>
      <c r="FM1232" s="6" t="str">
        <f>+IFERROR(VLOOKUP(FK1232,Auxiliar!$A:$C,2,0),"")</f>
        <v/>
      </c>
      <c r="FN1232" s="7" t="str">
        <f>+IFERROR(VLOOKUP(FK1232,Auxiliar!$A:$C,3,0),"")</f>
        <v/>
      </c>
      <c r="FO1232" s="1"/>
      <c r="FP1232" s="12"/>
      <c r="FQ1232" s="6" t="str">
        <f>+IFERROR(VALUE(RIGHT(Tabla30[[#This Row],[B2B]],6)),"")</f>
        <v/>
      </c>
      <c r="FR1232" s="6" t="str">
        <f>+IFERROR(VLOOKUP(FP1232,Auxiliar!$A:$C,2,0),"")</f>
        <v/>
      </c>
      <c r="FS1232" s="7"/>
      <c r="FT1232" s="1"/>
      <c r="FU1232" s="12"/>
      <c r="FV1232" s="6" t="str">
        <f>+IFERROR(VALUE(RIGHT(Tabla31[[#This Row],[B2B]],6)),"")</f>
        <v/>
      </c>
      <c r="FW1232" s="6" t="str">
        <f>+IFERROR(VLOOKUP(FU1232,Auxiliar!$A:$C,2,0),"")</f>
        <v/>
      </c>
      <c r="FX1232" s="7" t="str">
        <f>+IFERROR(VLOOKUP(FU1232,Auxiliar!$A:$C,3,0),"")</f>
        <v/>
      </c>
      <c r="FY1232" s="1"/>
      <c r="FZ1232" s="12"/>
      <c r="GA1232" s="6" t="str">
        <f>+IFERROR(VALUE(RIGHT(Tabla32[[#This Row],[B2B]],6)),"")</f>
        <v/>
      </c>
      <c r="GB1232" s="6" t="str">
        <f>+IFERROR(VLOOKUP(FZ1232,Auxiliar!$A:$C,2,0),"")</f>
        <v/>
      </c>
      <c r="GC1232" s="7" t="str">
        <f>+IFERROR(VLOOKUP(FZ1232,Auxiliar!$A:$C,3,0),"")</f>
        <v/>
      </c>
      <c r="GD1232" s="1"/>
      <c r="GE1232" s="12"/>
      <c r="GF1232" s="6" t="str">
        <f>+IFERROR(VALUE(RIGHT(Tabla33[[#This Row],[B2B]],6)),"")</f>
        <v/>
      </c>
      <c r="GG1232" s="6" t="str">
        <f>+IFERROR(VLOOKUP(GE1232,Auxiliar!$A:$C,2,0),"")</f>
        <v/>
      </c>
      <c r="GH1232" s="7" t="str">
        <f>+IFERROR(VLOOKUP(GE1232,Auxiliar!$A:$C,3,0),"")</f>
        <v/>
      </c>
    </row>
    <row r="1233" spans="79:190" x14ac:dyDescent="0.25">
      <c r="CA1233" s="1">
        <v>11692</v>
      </c>
      <c r="CB1233" s="1" t="s">
        <v>35</v>
      </c>
      <c r="CC1233" s="6">
        <f>+IFERROR(VALUE(RIGHT(Tabla14[[#This Row],[B2B]],6)),"")</f>
        <v>11692</v>
      </c>
      <c r="CD1233" s="6" t="str">
        <f>+IFERROR(VLOOKUP(CB1233,Auxiliar!$A:$C,2,0),"")</f>
        <v>Corona 710cc</v>
      </c>
      <c r="CE1233" s="7" t="str">
        <f>+IFERROR(VLOOKUP(CB1233,Auxiliar!$A:$C,3,0),"")</f>
        <v>1b 10% | 85b 0%</v>
      </c>
      <c r="CM1233" s="1">
        <v>11705</v>
      </c>
      <c r="CN1233" s="1" t="s">
        <v>20</v>
      </c>
      <c r="CO1233" s="6">
        <v>11705</v>
      </c>
      <c r="CP1233" s="6" t="s">
        <v>20</v>
      </c>
      <c r="CQ1233" s="7" t="s">
        <v>21</v>
      </c>
      <c r="CY1233" s="1">
        <v>11705</v>
      </c>
      <c r="CZ1233" s="1" t="s">
        <v>16</v>
      </c>
      <c r="DA1233" s="6">
        <f>+IFERROR(VALUE(RIGHT(Tabla18[[#This Row],[B2B]],6)),"")</f>
        <v>11705</v>
      </c>
      <c r="DB1233" s="6" t="str">
        <f>+IFERROR(VLOOKUP(CZ1233,Auxiliar!$A:$C,2,0),"")</f>
        <v>PREMIUM</v>
      </c>
      <c r="DC1233" s="7" t="str">
        <f>+IFERROR(VLOOKUP(CZ1233,Auxiliar!$A:$C,3,0),"")</f>
        <v>0b 0% | 2b 2% | 5b 3,5% | 10b 5%</v>
      </c>
      <c r="DE1233" s="1">
        <v>11705</v>
      </c>
      <c r="DF1233" s="1" t="s">
        <v>19</v>
      </c>
      <c r="DG1233" s="6">
        <f>+IFERROR(VALUE(RIGHT(Tabla19[[#This Row],[B2B]],6)),"")</f>
        <v>11705</v>
      </c>
      <c r="DH1233" s="6" t="str">
        <f>+IFERROR(VLOOKUP(DF1233,Auxiliar!$A:$C,2,0),"")</f>
        <v>MICHELOB</v>
      </c>
      <c r="DI1233" s="7" t="str">
        <f>+IFERROR(VLOOKUP(DF1233,Auxiliar!$A:$C,3,0),"")</f>
        <v>1b 7% | 3b 22% | 8b 27%</v>
      </c>
      <c r="DK1233" s="1"/>
      <c r="DL1233" s="1"/>
      <c r="DM1233" s="6" t="str">
        <f>+IFERROR(VALUE(RIGHT(Tabla20[[#This Row],[B2B]],6)),"")</f>
        <v/>
      </c>
      <c r="DN1233" s="6" t="str">
        <f>+IFERROR(VLOOKUP(DL1233,Auxiliar!$A:$C,2,0),"")</f>
        <v/>
      </c>
      <c r="DO1233" s="7" t="str">
        <f>+IFERROR(VLOOKUP(DL1233,Auxiliar!$A:$C,3,0),"")</f>
        <v/>
      </c>
      <c r="DQ1233" s="1">
        <v>11679</v>
      </c>
      <c r="DR1233" s="12" t="s">
        <v>24</v>
      </c>
      <c r="DS1233" s="6">
        <f>+IFERROR(VALUE(RIGHT(Tabla21[[#This Row],[B2B]],6)),"")</f>
        <v>11679</v>
      </c>
      <c r="DT1233" s="6" t="str">
        <f>+IFERROR(VLOOKUP(DR1233,Auxiliar!$A:$C,2,0),"")</f>
        <v>CORONA PORRON</v>
      </c>
      <c r="DU1233" s="7" t="str">
        <f>+IFERROR(VLOOKUP(DR1233,Auxiliar!$A:$C,3,0),"")</f>
        <v>1b 5% | 20b 0%</v>
      </c>
      <c r="DW1233" s="1"/>
      <c r="DX1233" s="12"/>
      <c r="DY1233" s="6" t="str">
        <f>+IFERROR(VALUE(RIGHT(Tabla22[[#This Row],[B2B]],6)),"")</f>
        <v/>
      </c>
      <c r="DZ1233" s="6" t="str">
        <f>+IFERROR(VLOOKUP(DX1233,Auxiliar!$A:$C,2,0),"")</f>
        <v/>
      </c>
      <c r="EA1233" s="7" t="str">
        <f>+IFERROR(VLOOKUP(DX1233,Auxiliar!$A:$C,3,0),"")</f>
        <v/>
      </c>
      <c r="EC1233" s="1"/>
      <c r="ED1233" s="12"/>
      <c r="EE1233" s="6" t="str">
        <f>+IFERROR(VALUE(RIGHT(Tabla23[[#This Row],[B2B]],6)),"")</f>
        <v/>
      </c>
      <c r="EF1233" s="6" t="str">
        <f>+IFERROR(VLOOKUP(ED1233,Auxiliar!$A:$C,2,0),"")</f>
        <v/>
      </c>
      <c r="EG1233" s="7" t="str">
        <f>+IFERROR(VLOOKUP(ED1233,Auxiliar!$A:$C,3,0),"")</f>
        <v/>
      </c>
      <c r="EI1233" s="1"/>
      <c r="EJ1233" s="12"/>
      <c r="EK1233" s="6" t="str">
        <f>+IFERROR(VALUE(RIGHT(Tabla24[[#This Row],[B2B]],6)),"")</f>
        <v/>
      </c>
      <c r="EL1233" s="6" t="str">
        <f>+IFERROR(VLOOKUP(EJ1233,Auxiliar!$A:$C,2,0),"")</f>
        <v/>
      </c>
      <c r="EM1233" s="7" t="str">
        <f>+IFERROR(VLOOKUP(EJ1233,Auxiliar!$A:$C,3,0),"")</f>
        <v/>
      </c>
      <c r="EO1233" s="1"/>
      <c r="EP1233" s="12"/>
      <c r="EQ1233" s="6" t="str">
        <f>+IFERROR(VALUE(RIGHT(Tabla25[[#This Row],[B2B]],6)),"")</f>
        <v/>
      </c>
      <c r="ER1233" s="6" t="str">
        <f>+IFERROR(VLOOKUP(EP1233,Auxiliar!$A:$C,2,0),"")</f>
        <v/>
      </c>
      <c r="ES1233" s="7" t="str">
        <f>+IFERROR(VLOOKUP(EP1233,Auxiliar!$A:$C,3,0),"")</f>
        <v/>
      </c>
      <c r="EU1233" s="1"/>
      <c r="EV1233" s="12"/>
      <c r="EW1233" s="6" t="str">
        <f>+IFERROR(VALUE(RIGHT(Tabla26[[#This Row],[B2B]],6)),"")</f>
        <v/>
      </c>
      <c r="EX1233" s="6" t="str">
        <f>+IFERROR(VLOOKUP(EV1233,Auxiliar!$A:$C,2,0),"")</f>
        <v/>
      </c>
      <c r="EY1233" s="7" t="str">
        <f>+IFERROR(VLOOKUP(EV1233,Auxiliar!$A:$C,3,0),"")</f>
        <v/>
      </c>
      <c r="EZ1233" s="1"/>
      <c r="FA1233" s="12"/>
      <c r="FB1233" s="6" t="str">
        <f>+IFERROR(VALUE(RIGHT(Tabla27[[#This Row],[B2B]],6)),"")</f>
        <v/>
      </c>
      <c r="FC1233" s="6" t="str">
        <f>+IFERROR(VLOOKUP(FA1233,Auxiliar!$A:$C,2,0),"")</f>
        <v/>
      </c>
      <c r="FD1233" s="7" t="str">
        <f>+IFERROR(VLOOKUP(FA1233,Auxiliar!$A:$C,3,0),"")</f>
        <v/>
      </c>
      <c r="FE1233" s="1"/>
      <c r="FF1233" s="12"/>
      <c r="FG1233" s="6" t="str">
        <f>+IFERROR(VALUE(RIGHT(Tabla28[[#This Row],[B2B]],6)),"")</f>
        <v/>
      </c>
      <c r="FH1233" s="6" t="str">
        <f>+IFERROR(VLOOKUP(FF1233,Auxiliar!$A:$C,2,0),"")</f>
        <v/>
      </c>
      <c r="FI1233" s="7" t="str">
        <f>+IFERROR(VLOOKUP(FF1233,Auxiliar!$A:$C,3,0),"")</f>
        <v/>
      </c>
      <c r="FJ1233" s="1"/>
      <c r="FK1233" s="12"/>
      <c r="FL1233" s="6" t="str">
        <f>+IFERROR(VALUE(RIGHT(Tabla29[[#This Row],[B2B]],6)),"")</f>
        <v/>
      </c>
      <c r="FM1233" s="6" t="str">
        <f>+IFERROR(VLOOKUP(FK1233,Auxiliar!$A:$C,2,0),"")</f>
        <v/>
      </c>
      <c r="FN1233" s="7" t="str">
        <f>+IFERROR(VLOOKUP(FK1233,Auxiliar!$A:$C,3,0),"")</f>
        <v/>
      </c>
      <c r="FO1233" s="1"/>
      <c r="FP1233" s="12"/>
      <c r="FQ1233" s="6" t="str">
        <f>+IFERROR(VALUE(RIGHT(Tabla30[[#This Row],[B2B]],6)),"")</f>
        <v/>
      </c>
      <c r="FR1233" s="6" t="str">
        <f>+IFERROR(VLOOKUP(FP1233,Auxiliar!$A:$C,2,0),"")</f>
        <v/>
      </c>
      <c r="FS1233" s="7"/>
      <c r="FT1233" s="1"/>
      <c r="FU1233" s="12"/>
      <c r="FV1233" s="6" t="str">
        <f>+IFERROR(VALUE(RIGHT(Tabla31[[#This Row],[B2B]],6)),"")</f>
        <v/>
      </c>
      <c r="FW1233" s="6" t="str">
        <f>+IFERROR(VLOOKUP(FU1233,Auxiliar!$A:$C,2,0),"")</f>
        <v/>
      </c>
      <c r="FX1233" s="7" t="str">
        <f>+IFERROR(VLOOKUP(FU1233,Auxiliar!$A:$C,3,0),"")</f>
        <v/>
      </c>
      <c r="FY1233" s="1"/>
      <c r="FZ1233" s="12"/>
      <c r="GA1233" s="6" t="str">
        <f>+IFERROR(VALUE(RIGHT(Tabla32[[#This Row],[B2B]],6)),"")</f>
        <v/>
      </c>
      <c r="GB1233" s="6" t="str">
        <f>+IFERROR(VLOOKUP(FZ1233,Auxiliar!$A:$C,2,0),"")</f>
        <v/>
      </c>
      <c r="GC1233" s="7" t="str">
        <f>+IFERROR(VLOOKUP(FZ1233,Auxiliar!$A:$C,3,0),"")</f>
        <v/>
      </c>
      <c r="GD1233" s="1"/>
      <c r="GE1233" s="12"/>
      <c r="GF1233" s="6" t="str">
        <f>+IFERROR(VALUE(RIGHT(Tabla33[[#This Row],[B2B]],6)),"")</f>
        <v/>
      </c>
      <c r="GG1233" s="6" t="str">
        <f>+IFERROR(VLOOKUP(GE1233,Auxiliar!$A:$C,2,0),"")</f>
        <v/>
      </c>
      <c r="GH1233" s="7" t="str">
        <f>+IFERROR(VLOOKUP(GE1233,Auxiliar!$A:$C,3,0),"")</f>
        <v/>
      </c>
    </row>
    <row r="1234" spans="79:190" x14ac:dyDescent="0.25">
      <c r="CA1234" s="1">
        <v>11695</v>
      </c>
      <c r="CB1234" s="1" t="s">
        <v>35</v>
      </c>
      <c r="CC1234" s="6">
        <f>+IFERROR(VALUE(RIGHT(Tabla14[[#This Row],[B2B]],6)),"")</f>
        <v>11695</v>
      </c>
      <c r="CD1234" s="6" t="str">
        <f>+IFERROR(VLOOKUP(CB1234,Auxiliar!$A:$C,2,0),"")</f>
        <v>Corona 710cc</v>
      </c>
      <c r="CE1234" s="7" t="str">
        <f>+IFERROR(VLOOKUP(CB1234,Auxiliar!$A:$C,3,0),"")</f>
        <v>1b 10% | 85b 0%</v>
      </c>
      <c r="CM1234" s="1">
        <v>11708</v>
      </c>
      <c r="CN1234" s="1" t="s">
        <v>20</v>
      </c>
      <c r="CO1234" s="6">
        <v>11708</v>
      </c>
      <c r="CP1234" s="6" t="s">
        <v>20</v>
      </c>
      <c r="CQ1234" s="7" t="s">
        <v>21</v>
      </c>
      <c r="CY1234" s="1">
        <v>11708</v>
      </c>
      <c r="CZ1234" s="1" t="s">
        <v>16</v>
      </c>
      <c r="DA1234" s="6">
        <f>+IFERROR(VALUE(RIGHT(Tabla18[[#This Row],[B2B]],6)),"")</f>
        <v>11708</v>
      </c>
      <c r="DB1234" s="6" t="str">
        <f>+IFERROR(VLOOKUP(CZ1234,Auxiliar!$A:$C,2,0),"")</f>
        <v>PREMIUM</v>
      </c>
      <c r="DC1234" s="7" t="str">
        <f>+IFERROR(VLOOKUP(CZ1234,Auxiliar!$A:$C,3,0),"")</f>
        <v>0b 0% | 2b 2% | 5b 3,5% | 10b 5%</v>
      </c>
      <c r="DE1234" s="1">
        <v>11708</v>
      </c>
      <c r="DF1234" s="1" t="s">
        <v>19</v>
      </c>
      <c r="DG1234" s="6">
        <f>+IFERROR(VALUE(RIGHT(Tabla19[[#This Row],[B2B]],6)),"")</f>
        <v>11708</v>
      </c>
      <c r="DH1234" s="6" t="str">
        <f>+IFERROR(VLOOKUP(DF1234,Auxiliar!$A:$C,2,0),"")</f>
        <v>MICHELOB</v>
      </c>
      <c r="DI1234" s="7" t="str">
        <f>+IFERROR(VLOOKUP(DF1234,Auxiliar!$A:$C,3,0),"")</f>
        <v>1b 7% | 3b 22% | 8b 27%</v>
      </c>
      <c r="DK1234" s="1"/>
      <c r="DL1234" s="1"/>
      <c r="DM1234" s="6" t="str">
        <f>+IFERROR(VALUE(RIGHT(Tabla20[[#This Row],[B2B]],6)),"")</f>
        <v/>
      </c>
      <c r="DN1234" s="6" t="str">
        <f>+IFERROR(VLOOKUP(DL1234,Auxiliar!$A:$C,2,0),"")</f>
        <v/>
      </c>
      <c r="DO1234" s="7" t="str">
        <f>+IFERROR(VLOOKUP(DL1234,Auxiliar!$A:$C,3,0),"")</f>
        <v/>
      </c>
      <c r="DQ1234" s="1">
        <v>11680</v>
      </c>
      <c r="DR1234" s="12" t="s">
        <v>24</v>
      </c>
      <c r="DS1234" s="6">
        <f>+IFERROR(VALUE(RIGHT(Tabla21[[#This Row],[B2B]],6)),"")</f>
        <v>11680</v>
      </c>
      <c r="DT1234" s="6" t="str">
        <f>+IFERROR(VLOOKUP(DR1234,Auxiliar!$A:$C,2,0),"")</f>
        <v>CORONA PORRON</v>
      </c>
      <c r="DU1234" s="7" t="str">
        <f>+IFERROR(VLOOKUP(DR1234,Auxiliar!$A:$C,3,0),"")</f>
        <v>1b 5% | 20b 0%</v>
      </c>
      <c r="DW1234" s="1"/>
      <c r="DX1234" s="12"/>
      <c r="DY1234" s="6" t="str">
        <f>+IFERROR(VALUE(RIGHT(Tabla22[[#This Row],[B2B]],6)),"")</f>
        <v/>
      </c>
      <c r="DZ1234" s="6" t="str">
        <f>+IFERROR(VLOOKUP(DX1234,Auxiliar!$A:$C,2,0),"")</f>
        <v/>
      </c>
      <c r="EA1234" s="7" t="str">
        <f>+IFERROR(VLOOKUP(DX1234,Auxiliar!$A:$C,3,0),"")</f>
        <v/>
      </c>
      <c r="EC1234" s="1"/>
      <c r="ED1234" s="12"/>
      <c r="EE1234" s="6" t="str">
        <f>+IFERROR(VALUE(RIGHT(Tabla23[[#This Row],[B2B]],6)),"")</f>
        <v/>
      </c>
      <c r="EF1234" s="6" t="str">
        <f>+IFERROR(VLOOKUP(ED1234,Auxiliar!$A:$C,2,0),"")</f>
        <v/>
      </c>
      <c r="EG1234" s="7" t="str">
        <f>+IFERROR(VLOOKUP(ED1234,Auxiliar!$A:$C,3,0),"")</f>
        <v/>
      </c>
      <c r="EI1234" s="1"/>
      <c r="EJ1234" s="12"/>
      <c r="EK1234" s="6" t="str">
        <f>+IFERROR(VALUE(RIGHT(Tabla24[[#This Row],[B2B]],6)),"")</f>
        <v/>
      </c>
      <c r="EL1234" s="6" t="str">
        <f>+IFERROR(VLOOKUP(EJ1234,Auxiliar!$A:$C,2,0),"")</f>
        <v/>
      </c>
      <c r="EM1234" s="7" t="str">
        <f>+IFERROR(VLOOKUP(EJ1234,Auxiliar!$A:$C,3,0),"")</f>
        <v/>
      </c>
      <c r="EO1234" s="1"/>
      <c r="EP1234" s="12"/>
      <c r="EQ1234" s="6" t="str">
        <f>+IFERROR(VALUE(RIGHT(Tabla25[[#This Row],[B2B]],6)),"")</f>
        <v/>
      </c>
      <c r="ER1234" s="6" t="str">
        <f>+IFERROR(VLOOKUP(EP1234,Auxiliar!$A:$C,2,0),"")</f>
        <v/>
      </c>
      <c r="ES1234" s="7" t="str">
        <f>+IFERROR(VLOOKUP(EP1234,Auxiliar!$A:$C,3,0),"")</f>
        <v/>
      </c>
      <c r="EU1234" s="1"/>
      <c r="EV1234" s="12"/>
      <c r="EW1234" s="6" t="str">
        <f>+IFERROR(VALUE(RIGHT(Tabla26[[#This Row],[B2B]],6)),"")</f>
        <v/>
      </c>
      <c r="EX1234" s="6" t="str">
        <f>+IFERROR(VLOOKUP(EV1234,Auxiliar!$A:$C,2,0),"")</f>
        <v/>
      </c>
      <c r="EY1234" s="7" t="str">
        <f>+IFERROR(VLOOKUP(EV1234,Auxiliar!$A:$C,3,0),"")</f>
        <v/>
      </c>
      <c r="EZ1234" s="1"/>
      <c r="FA1234" s="12"/>
      <c r="FB1234" s="6" t="str">
        <f>+IFERROR(VALUE(RIGHT(Tabla27[[#This Row],[B2B]],6)),"")</f>
        <v/>
      </c>
      <c r="FC1234" s="6" t="str">
        <f>+IFERROR(VLOOKUP(FA1234,Auxiliar!$A:$C,2,0),"")</f>
        <v/>
      </c>
      <c r="FD1234" s="7" t="str">
        <f>+IFERROR(VLOOKUP(FA1234,Auxiliar!$A:$C,3,0),"")</f>
        <v/>
      </c>
      <c r="FE1234" s="1"/>
      <c r="FF1234" s="12"/>
      <c r="FG1234" s="6" t="str">
        <f>+IFERROR(VALUE(RIGHT(Tabla28[[#This Row],[B2B]],6)),"")</f>
        <v/>
      </c>
      <c r="FH1234" s="6" t="str">
        <f>+IFERROR(VLOOKUP(FF1234,Auxiliar!$A:$C,2,0),"")</f>
        <v/>
      </c>
      <c r="FI1234" s="7" t="str">
        <f>+IFERROR(VLOOKUP(FF1234,Auxiliar!$A:$C,3,0),"")</f>
        <v/>
      </c>
      <c r="FJ1234" s="1"/>
      <c r="FK1234" s="12"/>
      <c r="FL1234" s="6" t="str">
        <f>+IFERROR(VALUE(RIGHT(Tabla29[[#This Row],[B2B]],6)),"")</f>
        <v/>
      </c>
      <c r="FM1234" s="6" t="str">
        <f>+IFERROR(VLOOKUP(FK1234,Auxiliar!$A:$C,2,0),"")</f>
        <v/>
      </c>
      <c r="FN1234" s="7" t="str">
        <f>+IFERROR(VLOOKUP(FK1234,Auxiliar!$A:$C,3,0),"")</f>
        <v/>
      </c>
      <c r="FO1234" s="1"/>
      <c r="FP1234" s="12"/>
      <c r="FQ1234" s="6" t="str">
        <f>+IFERROR(VALUE(RIGHT(Tabla30[[#This Row],[B2B]],6)),"")</f>
        <v/>
      </c>
      <c r="FR1234" s="6" t="str">
        <f>+IFERROR(VLOOKUP(FP1234,Auxiliar!$A:$C,2,0),"")</f>
        <v/>
      </c>
      <c r="FS1234" s="7"/>
      <c r="FT1234" s="1"/>
      <c r="FU1234" s="12"/>
      <c r="FV1234" s="6" t="str">
        <f>+IFERROR(VALUE(RIGHT(Tabla31[[#This Row],[B2B]],6)),"")</f>
        <v/>
      </c>
      <c r="FW1234" s="6" t="str">
        <f>+IFERROR(VLOOKUP(FU1234,Auxiliar!$A:$C,2,0),"")</f>
        <v/>
      </c>
      <c r="FX1234" s="7" t="str">
        <f>+IFERROR(VLOOKUP(FU1234,Auxiliar!$A:$C,3,0),"")</f>
        <v/>
      </c>
      <c r="FY1234" s="1"/>
      <c r="FZ1234" s="12"/>
      <c r="GA1234" s="6" t="str">
        <f>+IFERROR(VALUE(RIGHT(Tabla32[[#This Row],[B2B]],6)),"")</f>
        <v/>
      </c>
      <c r="GB1234" s="6" t="str">
        <f>+IFERROR(VLOOKUP(FZ1234,Auxiliar!$A:$C,2,0),"")</f>
        <v/>
      </c>
      <c r="GC1234" s="7" t="str">
        <f>+IFERROR(VLOOKUP(FZ1234,Auxiliar!$A:$C,3,0),"")</f>
        <v/>
      </c>
      <c r="GD1234" s="1"/>
      <c r="GE1234" s="12"/>
      <c r="GF1234" s="6" t="str">
        <f>+IFERROR(VALUE(RIGHT(Tabla33[[#This Row],[B2B]],6)),"")</f>
        <v/>
      </c>
      <c r="GG1234" s="6" t="str">
        <f>+IFERROR(VLOOKUP(GE1234,Auxiliar!$A:$C,2,0),"")</f>
        <v/>
      </c>
      <c r="GH1234" s="7" t="str">
        <f>+IFERROR(VLOOKUP(GE1234,Auxiliar!$A:$C,3,0),"")</f>
        <v/>
      </c>
    </row>
    <row r="1235" spans="79:190" x14ac:dyDescent="0.25">
      <c r="CA1235" s="1">
        <v>11696</v>
      </c>
      <c r="CB1235" s="1" t="s">
        <v>35</v>
      </c>
      <c r="CC1235" s="6">
        <f>+IFERROR(VALUE(RIGHT(Tabla14[[#This Row],[B2B]],6)),"")</f>
        <v>11696</v>
      </c>
      <c r="CD1235" s="6" t="str">
        <f>+IFERROR(VLOOKUP(CB1235,Auxiliar!$A:$C,2,0),"")</f>
        <v>Corona 710cc</v>
      </c>
      <c r="CE1235" s="7" t="str">
        <f>+IFERROR(VLOOKUP(CB1235,Auxiliar!$A:$C,3,0),"")</f>
        <v>1b 10% | 85b 0%</v>
      </c>
      <c r="CM1235" s="1">
        <v>11715</v>
      </c>
      <c r="CN1235" s="1" t="s">
        <v>20</v>
      </c>
      <c r="CO1235" s="6">
        <v>11715</v>
      </c>
      <c r="CP1235" s="6" t="s">
        <v>20</v>
      </c>
      <c r="CQ1235" s="7" t="s">
        <v>21</v>
      </c>
      <c r="CY1235" s="1">
        <v>11715</v>
      </c>
      <c r="CZ1235" s="1" t="s">
        <v>16</v>
      </c>
      <c r="DA1235" s="6">
        <f>+IFERROR(VALUE(RIGHT(Tabla18[[#This Row],[B2B]],6)),"")</f>
        <v>11715</v>
      </c>
      <c r="DB1235" s="6" t="str">
        <f>+IFERROR(VLOOKUP(CZ1235,Auxiliar!$A:$C,2,0),"")</f>
        <v>PREMIUM</v>
      </c>
      <c r="DC1235" s="7" t="str">
        <f>+IFERROR(VLOOKUP(CZ1235,Auxiliar!$A:$C,3,0),"")</f>
        <v>0b 0% | 2b 2% | 5b 3,5% | 10b 5%</v>
      </c>
      <c r="DE1235" s="1">
        <v>11715</v>
      </c>
      <c r="DF1235" s="1" t="s">
        <v>19</v>
      </c>
      <c r="DG1235" s="6">
        <f>+IFERROR(VALUE(RIGHT(Tabla19[[#This Row],[B2B]],6)),"")</f>
        <v>11715</v>
      </c>
      <c r="DH1235" s="6" t="str">
        <f>+IFERROR(VLOOKUP(DF1235,Auxiliar!$A:$C,2,0),"")</f>
        <v>MICHELOB</v>
      </c>
      <c r="DI1235" s="7" t="str">
        <f>+IFERROR(VLOOKUP(DF1235,Auxiliar!$A:$C,3,0),"")</f>
        <v>1b 7% | 3b 22% | 8b 27%</v>
      </c>
      <c r="DK1235" s="1"/>
      <c r="DL1235" s="1"/>
      <c r="DM1235" s="6" t="str">
        <f>+IFERROR(VALUE(RIGHT(Tabla20[[#This Row],[B2B]],6)),"")</f>
        <v/>
      </c>
      <c r="DN1235" s="6" t="str">
        <f>+IFERROR(VLOOKUP(DL1235,Auxiliar!$A:$C,2,0),"")</f>
        <v/>
      </c>
      <c r="DO1235" s="7" t="str">
        <f>+IFERROR(VLOOKUP(DL1235,Auxiliar!$A:$C,3,0),"")</f>
        <v/>
      </c>
      <c r="DQ1235" s="1">
        <v>11692</v>
      </c>
      <c r="DR1235" s="12" t="s">
        <v>24</v>
      </c>
      <c r="DS1235" s="6">
        <f>+IFERROR(VALUE(RIGHT(Tabla21[[#This Row],[B2B]],6)),"")</f>
        <v>11692</v>
      </c>
      <c r="DT1235" s="6" t="str">
        <f>+IFERROR(VLOOKUP(DR1235,Auxiliar!$A:$C,2,0),"")</f>
        <v>CORONA PORRON</v>
      </c>
      <c r="DU1235" s="7" t="str">
        <f>+IFERROR(VLOOKUP(DR1235,Auxiliar!$A:$C,3,0),"")</f>
        <v>1b 5% | 20b 0%</v>
      </c>
      <c r="DW1235" s="1"/>
      <c r="DX1235" s="12"/>
      <c r="DY1235" s="6" t="str">
        <f>+IFERROR(VALUE(RIGHT(Tabla22[[#This Row],[B2B]],6)),"")</f>
        <v/>
      </c>
      <c r="DZ1235" s="6" t="str">
        <f>+IFERROR(VLOOKUP(DX1235,Auxiliar!$A:$C,2,0),"")</f>
        <v/>
      </c>
      <c r="EA1235" s="7" t="str">
        <f>+IFERROR(VLOOKUP(DX1235,Auxiliar!$A:$C,3,0),"")</f>
        <v/>
      </c>
      <c r="EC1235" s="1"/>
      <c r="ED1235" s="12"/>
      <c r="EE1235" s="6" t="str">
        <f>+IFERROR(VALUE(RIGHT(Tabla23[[#This Row],[B2B]],6)),"")</f>
        <v/>
      </c>
      <c r="EF1235" s="6" t="str">
        <f>+IFERROR(VLOOKUP(ED1235,Auxiliar!$A:$C,2,0),"")</f>
        <v/>
      </c>
      <c r="EG1235" s="7" t="str">
        <f>+IFERROR(VLOOKUP(ED1235,Auxiliar!$A:$C,3,0),"")</f>
        <v/>
      </c>
      <c r="EI1235" s="1"/>
      <c r="EJ1235" s="12"/>
      <c r="EK1235" s="6" t="str">
        <f>+IFERROR(VALUE(RIGHT(Tabla24[[#This Row],[B2B]],6)),"")</f>
        <v/>
      </c>
      <c r="EL1235" s="6" t="str">
        <f>+IFERROR(VLOOKUP(EJ1235,Auxiliar!$A:$C,2,0),"")</f>
        <v/>
      </c>
      <c r="EM1235" s="7" t="str">
        <f>+IFERROR(VLOOKUP(EJ1235,Auxiliar!$A:$C,3,0),"")</f>
        <v/>
      </c>
      <c r="EO1235" s="1"/>
      <c r="EP1235" s="12"/>
      <c r="EQ1235" s="6" t="str">
        <f>+IFERROR(VALUE(RIGHT(Tabla25[[#This Row],[B2B]],6)),"")</f>
        <v/>
      </c>
      <c r="ER1235" s="6" t="str">
        <f>+IFERROR(VLOOKUP(EP1235,Auxiliar!$A:$C,2,0),"")</f>
        <v/>
      </c>
      <c r="ES1235" s="7" t="str">
        <f>+IFERROR(VLOOKUP(EP1235,Auxiliar!$A:$C,3,0),"")</f>
        <v/>
      </c>
      <c r="EU1235" s="1"/>
      <c r="EV1235" s="12"/>
      <c r="EW1235" s="6" t="str">
        <f>+IFERROR(VALUE(RIGHT(Tabla26[[#This Row],[B2B]],6)),"")</f>
        <v/>
      </c>
      <c r="EX1235" s="6" t="str">
        <f>+IFERROR(VLOOKUP(EV1235,Auxiliar!$A:$C,2,0),"")</f>
        <v/>
      </c>
      <c r="EY1235" s="7" t="str">
        <f>+IFERROR(VLOOKUP(EV1235,Auxiliar!$A:$C,3,0),"")</f>
        <v/>
      </c>
      <c r="EZ1235" s="1"/>
      <c r="FA1235" s="12"/>
      <c r="FB1235" s="6" t="str">
        <f>+IFERROR(VALUE(RIGHT(Tabla27[[#This Row],[B2B]],6)),"")</f>
        <v/>
      </c>
      <c r="FC1235" s="6" t="str">
        <f>+IFERROR(VLOOKUP(FA1235,Auxiliar!$A:$C,2,0),"")</f>
        <v/>
      </c>
      <c r="FD1235" s="7" t="str">
        <f>+IFERROR(VLOOKUP(FA1235,Auxiliar!$A:$C,3,0),"")</f>
        <v/>
      </c>
      <c r="FE1235" s="1"/>
      <c r="FF1235" s="12"/>
      <c r="FG1235" s="6" t="str">
        <f>+IFERROR(VALUE(RIGHT(Tabla28[[#This Row],[B2B]],6)),"")</f>
        <v/>
      </c>
      <c r="FH1235" s="6" t="str">
        <f>+IFERROR(VLOOKUP(FF1235,Auxiliar!$A:$C,2,0),"")</f>
        <v/>
      </c>
      <c r="FI1235" s="7" t="str">
        <f>+IFERROR(VLOOKUP(FF1235,Auxiliar!$A:$C,3,0),"")</f>
        <v/>
      </c>
      <c r="FJ1235" s="1"/>
      <c r="FK1235" s="12"/>
      <c r="FL1235" s="6" t="str">
        <f>+IFERROR(VALUE(RIGHT(Tabla29[[#This Row],[B2B]],6)),"")</f>
        <v/>
      </c>
      <c r="FM1235" s="6" t="str">
        <f>+IFERROR(VLOOKUP(FK1235,Auxiliar!$A:$C,2,0),"")</f>
        <v/>
      </c>
      <c r="FN1235" s="7" t="str">
        <f>+IFERROR(VLOOKUP(FK1235,Auxiliar!$A:$C,3,0),"")</f>
        <v/>
      </c>
      <c r="FO1235" s="1"/>
      <c r="FP1235" s="12"/>
      <c r="FQ1235" s="6" t="str">
        <f>+IFERROR(VALUE(RIGHT(Tabla30[[#This Row],[B2B]],6)),"")</f>
        <v/>
      </c>
      <c r="FR1235" s="6" t="str">
        <f>+IFERROR(VLOOKUP(FP1235,Auxiliar!$A:$C,2,0),"")</f>
        <v/>
      </c>
      <c r="FS1235" s="7"/>
      <c r="FT1235" s="1"/>
      <c r="FU1235" s="12"/>
      <c r="FV1235" s="6" t="str">
        <f>+IFERROR(VALUE(RIGHT(Tabla31[[#This Row],[B2B]],6)),"")</f>
        <v/>
      </c>
      <c r="FW1235" s="6" t="str">
        <f>+IFERROR(VLOOKUP(FU1235,Auxiliar!$A:$C,2,0),"")</f>
        <v/>
      </c>
      <c r="FX1235" s="7" t="str">
        <f>+IFERROR(VLOOKUP(FU1235,Auxiliar!$A:$C,3,0),"")</f>
        <v/>
      </c>
      <c r="FY1235" s="1"/>
      <c r="FZ1235" s="12"/>
      <c r="GA1235" s="6" t="str">
        <f>+IFERROR(VALUE(RIGHT(Tabla32[[#This Row],[B2B]],6)),"")</f>
        <v/>
      </c>
      <c r="GB1235" s="6" t="str">
        <f>+IFERROR(VLOOKUP(FZ1235,Auxiliar!$A:$C,2,0),"")</f>
        <v/>
      </c>
      <c r="GC1235" s="7" t="str">
        <f>+IFERROR(VLOOKUP(FZ1235,Auxiliar!$A:$C,3,0),"")</f>
        <v/>
      </c>
      <c r="GD1235" s="1"/>
      <c r="GE1235" s="12"/>
      <c r="GF1235" s="6" t="str">
        <f>+IFERROR(VALUE(RIGHT(Tabla33[[#This Row],[B2B]],6)),"")</f>
        <v/>
      </c>
      <c r="GG1235" s="6" t="str">
        <f>+IFERROR(VLOOKUP(GE1235,Auxiliar!$A:$C,2,0),"")</f>
        <v/>
      </c>
      <c r="GH1235" s="7" t="str">
        <f>+IFERROR(VLOOKUP(GE1235,Auxiliar!$A:$C,3,0),"")</f>
        <v/>
      </c>
    </row>
    <row r="1236" spans="79:190" x14ac:dyDescent="0.25">
      <c r="CA1236" s="1">
        <v>11699</v>
      </c>
      <c r="CB1236" s="1" t="s">
        <v>35</v>
      </c>
      <c r="CC1236" s="6">
        <f>+IFERROR(VALUE(RIGHT(Tabla14[[#This Row],[B2B]],6)),"")</f>
        <v>11699</v>
      </c>
      <c r="CD1236" s="6" t="str">
        <f>+IFERROR(VLOOKUP(CB1236,Auxiliar!$A:$C,2,0),"")</f>
        <v>Corona 710cc</v>
      </c>
      <c r="CE1236" s="7" t="str">
        <f>+IFERROR(VLOOKUP(CB1236,Auxiliar!$A:$C,3,0),"")</f>
        <v>1b 10% | 85b 0%</v>
      </c>
      <c r="CM1236" s="1">
        <v>11716</v>
      </c>
      <c r="CN1236" s="1" t="s">
        <v>20</v>
      </c>
      <c r="CO1236" s="6">
        <v>11716</v>
      </c>
      <c r="CP1236" s="6" t="s">
        <v>20</v>
      </c>
      <c r="CQ1236" s="7" t="s">
        <v>21</v>
      </c>
      <c r="CY1236" s="1">
        <v>11716</v>
      </c>
      <c r="CZ1236" s="1" t="s">
        <v>16</v>
      </c>
      <c r="DA1236" s="6">
        <f>+IFERROR(VALUE(RIGHT(Tabla18[[#This Row],[B2B]],6)),"")</f>
        <v>11716</v>
      </c>
      <c r="DB1236" s="6" t="str">
        <f>+IFERROR(VLOOKUP(CZ1236,Auxiliar!$A:$C,2,0),"")</f>
        <v>PREMIUM</v>
      </c>
      <c r="DC1236" s="7" t="str">
        <f>+IFERROR(VLOOKUP(CZ1236,Auxiliar!$A:$C,3,0),"")</f>
        <v>0b 0% | 2b 2% | 5b 3,5% | 10b 5%</v>
      </c>
      <c r="DE1236" s="1">
        <v>11716</v>
      </c>
      <c r="DF1236" s="1" t="s">
        <v>19</v>
      </c>
      <c r="DG1236" s="6">
        <f>+IFERROR(VALUE(RIGHT(Tabla19[[#This Row],[B2B]],6)),"")</f>
        <v>11716</v>
      </c>
      <c r="DH1236" s="6" t="str">
        <f>+IFERROR(VLOOKUP(DF1236,Auxiliar!$A:$C,2,0),"")</f>
        <v>MICHELOB</v>
      </c>
      <c r="DI1236" s="7" t="str">
        <f>+IFERROR(VLOOKUP(DF1236,Auxiliar!$A:$C,3,0),"")</f>
        <v>1b 7% | 3b 22% | 8b 27%</v>
      </c>
      <c r="DK1236" s="1"/>
      <c r="DL1236" s="1"/>
      <c r="DM1236" s="6" t="str">
        <f>+IFERROR(VALUE(RIGHT(Tabla20[[#This Row],[B2B]],6)),"")</f>
        <v/>
      </c>
      <c r="DN1236" s="6" t="str">
        <f>+IFERROR(VLOOKUP(DL1236,Auxiliar!$A:$C,2,0),"")</f>
        <v/>
      </c>
      <c r="DO1236" s="7" t="str">
        <f>+IFERROR(VLOOKUP(DL1236,Auxiliar!$A:$C,3,0),"")</f>
        <v/>
      </c>
      <c r="DQ1236" s="1">
        <v>11695</v>
      </c>
      <c r="DR1236" s="12" t="s">
        <v>24</v>
      </c>
      <c r="DS1236" s="6">
        <f>+IFERROR(VALUE(RIGHT(Tabla21[[#This Row],[B2B]],6)),"")</f>
        <v>11695</v>
      </c>
      <c r="DT1236" s="6" t="str">
        <f>+IFERROR(VLOOKUP(DR1236,Auxiliar!$A:$C,2,0),"")</f>
        <v>CORONA PORRON</v>
      </c>
      <c r="DU1236" s="7" t="str">
        <f>+IFERROR(VLOOKUP(DR1236,Auxiliar!$A:$C,3,0),"")</f>
        <v>1b 5% | 20b 0%</v>
      </c>
      <c r="DW1236" s="1"/>
      <c r="DX1236" s="12"/>
      <c r="DY1236" s="6" t="str">
        <f>+IFERROR(VALUE(RIGHT(Tabla22[[#This Row],[B2B]],6)),"")</f>
        <v/>
      </c>
      <c r="DZ1236" s="6" t="str">
        <f>+IFERROR(VLOOKUP(DX1236,Auxiliar!$A:$C,2,0),"")</f>
        <v/>
      </c>
      <c r="EA1236" s="7" t="str">
        <f>+IFERROR(VLOOKUP(DX1236,Auxiliar!$A:$C,3,0),"")</f>
        <v/>
      </c>
      <c r="EC1236" s="1"/>
      <c r="ED1236" s="12"/>
      <c r="EE1236" s="6" t="str">
        <f>+IFERROR(VALUE(RIGHT(Tabla23[[#This Row],[B2B]],6)),"")</f>
        <v/>
      </c>
      <c r="EF1236" s="6" t="str">
        <f>+IFERROR(VLOOKUP(ED1236,Auxiliar!$A:$C,2,0),"")</f>
        <v/>
      </c>
      <c r="EG1236" s="7" t="str">
        <f>+IFERROR(VLOOKUP(ED1236,Auxiliar!$A:$C,3,0),"")</f>
        <v/>
      </c>
      <c r="EI1236" s="1"/>
      <c r="EJ1236" s="12"/>
      <c r="EK1236" s="6" t="str">
        <f>+IFERROR(VALUE(RIGHT(Tabla24[[#This Row],[B2B]],6)),"")</f>
        <v/>
      </c>
      <c r="EL1236" s="6" t="str">
        <f>+IFERROR(VLOOKUP(EJ1236,Auxiliar!$A:$C,2,0),"")</f>
        <v/>
      </c>
      <c r="EM1236" s="7" t="str">
        <f>+IFERROR(VLOOKUP(EJ1236,Auxiliar!$A:$C,3,0),"")</f>
        <v/>
      </c>
      <c r="EO1236" s="1"/>
      <c r="EP1236" s="12"/>
      <c r="EQ1236" s="6" t="str">
        <f>+IFERROR(VALUE(RIGHT(Tabla25[[#This Row],[B2B]],6)),"")</f>
        <v/>
      </c>
      <c r="ER1236" s="6" t="str">
        <f>+IFERROR(VLOOKUP(EP1236,Auxiliar!$A:$C,2,0),"")</f>
        <v/>
      </c>
      <c r="ES1236" s="7" t="str">
        <f>+IFERROR(VLOOKUP(EP1236,Auxiliar!$A:$C,3,0),"")</f>
        <v/>
      </c>
      <c r="EU1236" s="1"/>
      <c r="EV1236" s="12"/>
      <c r="EW1236" s="6" t="str">
        <f>+IFERROR(VALUE(RIGHT(Tabla26[[#This Row],[B2B]],6)),"")</f>
        <v/>
      </c>
      <c r="EX1236" s="6" t="str">
        <f>+IFERROR(VLOOKUP(EV1236,Auxiliar!$A:$C,2,0),"")</f>
        <v/>
      </c>
      <c r="EY1236" s="7" t="str">
        <f>+IFERROR(VLOOKUP(EV1236,Auxiliar!$A:$C,3,0),"")</f>
        <v/>
      </c>
      <c r="EZ1236" s="1"/>
      <c r="FA1236" s="12"/>
      <c r="FB1236" s="6" t="str">
        <f>+IFERROR(VALUE(RIGHT(Tabla27[[#This Row],[B2B]],6)),"")</f>
        <v/>
      </c>
      <c r="FC1236" s="6" t="str">
        <f>+IFERROR(VLOOKUP(FA1236,Auxiliar!$A:$C,2,0),"")</f>
        <v/>
      </c>
      <c r="FD1236" s="7" t="str">
        <f>+IFERROR(VLOOKUP(FA1236,Auxiliar!$A:$C,3,0),"")</f>
        <v/>
      </c>
      <c r="FE1236" s="1"/>
      <c r="FF1236" s="12"/>
      <c r="FG1236" s="6" t="str">
        <f>+IFERROR(VALUE(RIGHT(Tabla28[[#This Row],[B2B]],6)),"")</f>
        <v/>
      </c>
      <c r="FH1236" s="6" t="str">
        <f>+IFERROR(VLOOKUP(FF1236,Auxiliar!$A:$C,2,0),"")</f>
        <v/>
      </c>
      <c r="FI1236" s="7" t="str">
        <f>+IFERROR(VLOOKUP(FF1236,Auxiliar!$A:$C,3,0),"")</f>
        <v/>
      </c>
      <c r="FJ1236" s="1"/>
      <c r="FK1236" s="12"/>
      <c r="FL1236" s="6" t="str">
        <f>+IFERROR(VALUE(RIGHT(Tabla29[[#This Row],[B2B]],6)),"")</f>
        <v/>
      </c>
      <c r="FM1236" s="6" t="str">
        <f>+IFERROR(VLOOKUP(FK1236,Auxiliar!$A:$C,2,0),"")</f>
        <v/>
      </c>
      <c r="FN1236" s="7" t="str">
        <f>+IFERROR(VLOOKUP(FK1236,Auxiliar!$A:$C,3,0),"")</f>
        <v/>
      </c>
      <c r="FO1236" s="1"/>
      <c r="FP1236" s="12"/>
      <c r="FQ1236" s="6" t="str">
        <f>+IFERROR(VALUE(RIGHT(Tabla30[[#This Row],[B2B]],6)),"")</f>
        <v/>
      </c>
      <c r="FR1236" s="6" t="str">
        <f>+IFERROR(VLOOKUP(FP1236,Auxiliar!$A:$C,2,0),"")</f>
        <v/>
      </c>
      <c r="FS1236" s="7"/>
      <c r="FT1236" s="1"/>
      <c r="FU1236" s="12"/>
      <c r="FV1236" s="6" t="str">
        <f>+IFERROR(VALUE(RIGHT(Tabla31[[#This Row],[B2B]],6)),"")</f>
        <v/>
      </c>
      <c r="FW1236" s="6" t="str">
        <f>+IFERROR(VLOOKUP(FU1236,Auxiliar!$A:$C,2,0),"")</f>
        <v/>
      </c>
      <c r="FX1236" s="7" t="str">
        <f>+IFERROR(VLOOKUP(FU1236,Auxiliar!$A:$C,3,0),"")</f>
        <v/>
      </c>
      <c r="FY1236" s="1"/>
      <c r="FZ1236" s="12"/>
      <c r="GA1236" s="6" t="str">
        <f>+IFERROR(VALUE(RIGHT(Tabla32[[#This Row],[B2B]],6)),"")</f>
        <v/>
      </c>
      <c r="GB1236" s="6" t="str">
        <f>+IFERROR(VLOOKUP(FZ1236,Auxiliar!$A:$C,2,0),"")</f>
        <v/>
      </c>
      <c r="GC1236" s="7" t="str">
        <f>+IFERROR(VLOOKUP(FZ1236,Auxiliar!$A:$C,3,0),"")</f>
        <v/>
      </c>
      <c r="GD1236" s="1"/>
      <c r="GE1236" s="12"/>
      <c r="GF1236" s="6" t="str">
        <f>+IFERROR(VALUE(RIGHT(Tabla33[[#This Row],[B2B]],6)),"")</f>
        <v/>
      </c>
      <c r="GG1236" s="6" t="str">
        <f>+IFERROR(VLOOKUP(GE1236,Auxiliar!$A:$C,2,0),"")</f>
        <v/>
      </c>
      <c r="GH1236" s="7" t="str">
        <f>+IFERROR(VLOOKUP(GE1236,Auxiliar!$A:$C,3,0),"")</f>
        <v/>
      </c>
    </row>
    <row r="1237" spans="79:190" x14ac:dyDescent="0.25">
      <c r="CA1237" s="1">
        <v>11701</v>
      </c>
      <c r="CB1237" s="1" t="s">
        <v>35</v>
      </c>
      <c r="CC1237" s="6">
        <f>+IFERROR(VALUE(RIGHT(Tabla14[[#This Row],[B2B]],6)),"")</f>
        <v>11701</v>
      </c>
      <c r="CD1237" s="6" t="str">
        <f>+IFERROR(VLOOKUP(CB1237,Auxiliar!$A:$C,2,0),"")</f>
        <v>Corona 710cc</v>
      </c>
      <c r="CE1237" s="7" t="str">
        <f>+IFERROR(VLOOKUP(CB1237,Auxiliar!$A:$C,3,0),"")</f>
        <v>1b 10% | 85b 0%</v>
      </c>
      <c r="CM1237" s="1">
        <v>11717</v>
      </c>
      <c r="CN1237" s="1" t="s">
        <v>20</v>
      </c>
      <c r="CO1237" s="6">
        <v>11717</v>
      </c>
      <c r="CP1237" s="6" t="s">
        <v>20</v>
      </c>
      <c r="CQ1237" s="7" t="s">
        <v>21</v>
      </c>
      <c r="CY1237" s="1">
        <v>11717</v>
      </c>
      <c r="CZ1237" s="1" t="s">
        <v>16</v>
      </c>
      <c r="DA1237" s="6">
        <f>+IFERROR(VALUE(RIGHT(Tabla18[[#This Row],[B2B]],6)),"")</f>
        <v>11717</v>
      </c>
      <c r="DB1237" s="6" t="str">
        <f>+IFERROR(VLOOKUP(CZ1237,Auxiliar!$A:$C,2,0),"")</f>
        <v>PREMIUM</v>
      </c>
      <c r="DC1237" s="7" t="str">
        <f>+IFERROR(VLOOKUP(CZ1237,Auxiliar!$A:$C,3,0),"")</f>
        <v>0b 0% | 2b 2% | 5b 3,5% | 10b 5%</v>
      </c>
      <c r="DE1237" s="1">
        <v>11717</v>
      </c>
      <c r="DF1237" s="1" t="s">
        <v>19</v>
      </c>
      <c r="DG1237" s="6">
        <f>+IFERROR(VALUE(RIGHT(Tabla19[[#This Row],[B2B]],6)),"")</f>
        <v>11717</v>
      </c>
      <c r="DH1237" s="6" t="str">
        <f>+IFERROR(VLOOKUP(DF1237,Auxiliar!$A:$C,2,0),"")</f>
        <v>MICHELOB</v>
      </c>
      <c r="DI1237" s="7" t="str">
        <f>+IFERROR(VLOOKUP(DF1237,Auxiliar!$A:$C,3,0),"")</f>
        <v>1b 7% | 3b 22% | 8b 27%</v>
      </c>
      <c r="DK1237" s="1"/>
      <c r="DL1237" s="1"/>
      <c r="DM1237" s="6" t="str">
        <f>+IFERROR(VALUE(RIGHT(Tabla20[[#This Row],[B2B]],6)),"")</f>
        <v/>
      </c>
      <c r="DN1237" s="6" t="str">
        <f>+IFERROR(VLOOKUP(DL1237,Auxiliar!$A:$C,2,0),"")</f>
        <v/>
      </c>
      <c r="DO1237" s="7" t="str">
        <f>+IFERROR(VLOOKUP(DL1237,Auxiliar!$A:$C,3,0),"")</f>
        <v/>
      </c>
      <c r="DQ1237" s="1">
        <v>11696</v>
      </c>
      <c r="DR1237" s="12" t="s">
        <v>24</v>
      </c>
      <c r="DS1237" s="6">
        <f>+IFERROR(VALUE(RIGHT(Tabla21[[#This Row],[B2B]],6)),"")</f>
        <v>11696</v>
      </c>
      <c r="DT1237" s="6" t="str">
        <f>+IFERROR(VLOOKUP(DR1237,Auxiliar!$A:$C,2,0),"")</f>
        <v>CORONA PORRON</v>
      </c>
      <c r="DU1237" s="7" t="str">
        <f>+IFERROR(VLOOKUP(DR1237,Auxiliar!$A:$C,3,0),"")</f>
        <v>1b 5% | 20b 0%</v>
      </c>
      <c r="DW1237" s="1"/>
      <c r="DX1237" s="12"/>
      <c r="DY1237" s="6" t="str">
        <f>+IFERROR(VALUE(RIGHT(Tabla22[[#This Row],[B2B]],6)),"")</f>
        <v/>
      </c>
      <c r="DZ1237" s="6" t="str">
        <f>+IFERROR(VLOOKUP(DX1237,Auxiliar!$A:$C,2,0),"")</f>
        <v/>
      </c>
      <c r="EA1237" s="7" t="str">
        <f>+IFERROR(VLOOKUP(DX1237,Auxiliar!$A:$C,3,0),"")</f>
        <v/>
      </c>
      <c r="EC1237" s="1"/>
      <c r="ED1237" s="12"/>
      <c r="EE1237" s="6" t="str">
        <f>+IFERROR(VALUE(RIGHT(Tabla23[[#This Row],[B2B]],6)),"")</f>
        <v/>
      </c>
      <c r="EF1237" s="6" t="str">
        <f>+IFERROR(VLOOKUP(ED1237,Auxiliar!$A:$C,2,0),"")</f>
        <v/>
      </c>
      <c r="EG1237" s="7" t="str">
        <f>+IFERROR(VLOOKUP(ED1237,Auxiliar!$A:$C,3,0),"")</f>
        <v/>
      </c>
      <c r="EI1237" s="1"/>
      <c r="EJ1237" s="12"/>
      <c r="EK1237" s="6" t="str">
        <f>+IFERROR(VALUE(RIGHT(Tabla24[[#This Row],[B2B]],6)),"")</f>
        <v/>
      </c>
      <c r="EL1237" s="6" t="str">
        <f>+IFERROR(VLOOKUP(EJ1237,Auxiliar!$A:$C,2,0),"")</f>
        <v/>
      </c>
      <c r="EM1237" s="7" t="str">
        <f>+IFERROR(VLOOKUP(EJ1237,Auxiliar!$A:$C,3,0),"")</f>
        <v/>
      </c>
      <c r="EO1237" s="1"/>
      <c r="EP1237" s="12"/>
      <c r="EQ1237" s="6" t="str">
        <f>+IFERROR(VALUE(RIGHT(Tabla25[[#This Row],[B2B]],6)),"")</f>
        <v/>
      </c>
      <c r="ER1237" s="6" t="str">
        <f>+IFERROR(VLOOKUP(EP1237,Auxiliar!$A:$C,2,0),"")</f>
        <v/>
      </c>
      <c r="ES1237" s="7" t="str">
        <f>+IFERROR(VLOOKUP(EP1237,Auxiliar!$A:$C,3,0),"")</f>
        <v/>
      </c>
      <c r="EU1237" s="1"/>
      <c r="EV1237" s="12"/>
      <c r="EW1237" s="6" t="str">
        <f>+IFERROR(VALUE(RIGHT(Tabla26[[#This Row],[B2B]],6)),"")</f>
        <v/>
      </c>
      <c r="EX1237" s="6" t="str">
        <f>+IFERROR(VLOOKUP(EV1237,Auxiliar!$A:$C,2,0),"")</f>
        <v/>
      </c>
      <c r="EY1237" s="7" t="str">
        <f>+IFERROR(VLOOKUP(EV1237,Auxiliar!$A:$C,3,0),"")</f>
        <v/>
      </c>
      <c r="EZ1237" s="1"/>
      <c r="FA1237" s="12"/>
      <c r="FB1237" s="6" t="str">
        <f>+IFERROR(VALUE(RIGHT(Tabla27[[#This Row],[B2B]],6)),"")</f>
        <v/>
      </c>
      <c r="FC1237" s="6" t="str">
        <f>+IFERROR(VLOOKUP(FA1237,Auxiliar!$A:$C,2,0),"")</f>
        <v/>
      </c>
      <c r="FD1237" s="7" t="str">
        <f>+IFERROR(VLOOKUP(FA1237,Auxiliar!$A:$C,3,0),"")</f>
        <v/>
      </c>
      <c r="FE1237" s="1"/>
      <c r="FF1237" s="12"/>
      <c r="FG1237" s="6" t="str">
        <f>+IFERROR(VALUE(RIGHT(Tabla28[[#This Row],[B2B]],6)),"")</f>
        <v/>
      </c>
      <c r="FH1237" s="6" t="str">
        <f>+IFERROR(VLOOKUP(FF1237,Auxiliar!$A:$C,2,0),"")</f>
        <v/>
      </c>
      <c r="FI1237" s="7" t="str">
        <f>+IFERROR(VLOOKUP(FF1237,Auxiliar!$A:$C,3,0),"")</f>
        <v/>
      </c>
      <c r="FJ1237" s="1"/>
      <c r="FK1237" s="12"/>
      <c r="FL1237" s="6" t="str">
        <f>+IFERROR(VALUE(RIGHT(Tabla29[[#This Row],[B2B]],6)),"")</f>
        <v/>
      </c>
      <c r="FM1237" s="6" t="str">
        <f>+IFERROR(VLOOKUP(FK1237,Auxiliar!$A:$C,2,0),"")</f>
        <v/>
      </c>
      <c r="FN1237" s="7" t="str">
        <f>+IFERROR(VLOOKUP(FK1237,Auxiliar!$A:$C,3,0),"")</f>
        <v/>
      </c>
      <c r="FO1237" s="1"/>
      <c r="FP1237" s="12"/>
      <c r="FQ1237" s="6" t="str">
        <f>+IFERROR(VALUE(RIGHT(Tabla30[[#This Row],[B2B]],6)),"")</f>
        <v/>
      </c>
      <c r="FR1237" s="6" t="str">
        <f>+IFERROR(VLOOKUP(FP1237,Auxiliar!$A:$C,2,0),"")</f>
        <v/>
      </c>
      <c r="FS1237" s="7"/>
      <c r="FT1237" s="1"/>
      <c r="FU1237" s="12"/>
      <c r="FV1237" s="6" t="str">
        <f>+IFERROR(VALUE(RIGHT(Tabla31[[#This Row],[B2B]],6)),"")</f>
        <v/>
      </c>
      <c r="FW1237" s="6" t="str">
        <f>+IFERROR(VLOOKUP(FU1237,Auxiliar!$A:$C,2,0),"")</f>
        <v/>
      </c>
      <c r="FX1237" s="7" t="str">
        <f>+IFERROR(VLOOKUP(FU1237,Auxiliar!$A:$C,3,0),"")</f>
        <v/>
      </c>
      <c r="FY1237" s="1"/>
      <c r="FZ1237" s="12"/>
      <c r="GA1237" s="6" t="str">
        <f>+IFERROR(VALUE(RIGHT(Tabla32[[#This Row],[B2B]],6)),"")</f>
        <v/>
      </c>
      <c r="GB1237" s="6" t="str">
        <f>+IFERROR(VLOOKUP(FZ1237,Auxiliar!$A:$C,2,0),"")</f>
        <v/>
      </c>
      <c r="GC1237" s="7" t="str">
        <f>+IFERROR(VLOOKUP(FZ1237,Auxiliar!$A:$C,3,0),"")</f>
        <v/>
      </c>
      <c r="GD1237" s="1"/>
      <c r="GE1237" s="12"/>
      <c r="GF1237" s="6" t="str">
        <f>+IFERROR(VALUE(RIGHT(Tabla33[[#This Row],[B2B]],6)),"")</f>
        <v/>
      </c>
      <c r="GG1237" s="6" t="str">
        <f>+IFERROR(VLOOKUP(GE1237,Auxiliar!$A:$C,2,0),"")</f>
        <v/>
      </c>
      <c r="GH1237" s="7" t="str">
        <f>+IFERROR(VLOOKUP(GE1237,Auxiliar!$A:$C,3,0),"")</f>
        <v/>
      </c>
    </row>
    <row r="1238" spans="79:190" x14ac:dyDescent="0.25">
      <c r="CA1238" s="1">
        <v>11705</v>
      </c>
      <c r="CB1238" s="1" t="s">
        <v>35</v>
      </c>
      <c r="CC1238" s="6">
        <f>+IFERROR(VALUE(RIGHT(Tabla14[[#This Row],[B2B]],6)),"")</f>
        <v>11705</v>
      </c>
      <c r="CD1238" s="6" t="str">
        <f>+IFERROR(VLOOKUP(CB1238,Auxiliar!$A:$C,2,0),"")</f>
        <v>Corona 710cc</v>
      </c>
      <c r="CE1238" s="7" t="str">
        <f>+IFERROR(VLOOKUP(CB1238,Auxiliar!$A:$C,3,0),"")</f>
        <v>1b 10% | 85b 0%</v>
      </c>
      <c r="CM1238" s="1">
        <v>11727</v>
      </c>
      <c r="CN1238" s="1" t="s">
        <v>20</v>
      </c>
      <c r="CO1238" s="6">
        <v>11727</v>
      </c>
      <c r="CP1238" s="6" t="s">
        <v>20</v>
      </c>
      <c r="CQ1238" s="7" t="s">
        <v>21</v>
      </c>
      <c r="CY1238" s="1">
        <v>11727</v>
      </c>
      <c r="CZ1238" s="1" t="s">
        <v>16</v>
      </c>
      <c r="DA1238" s="6">
        <f>+IFERROR(VALUE(RIGHT(Tabla18[[#This Row],[B2B]],6)),"")</f>
        <v>11727</v>
      </c>
      <c r="DB1238" s="6" t="str">
        <f>+IFERROR(VLOOKUP(CZ1238,Auxiliar!$A:$C,2,0),"")</f>
        <v>PREMIUM</v>
      </c>
      <c r="DC1238" s="7" t="str">
        <f>+IFERROR(VLOOKUP(CZ1238,Auxiliar!$A:$C,3,0),"")</f>
        <v>0b 0% | 2b 2% | 5b 3,5% | 10b 5%</v>
      </c>
      <c r="DE1238" s="1">
        <v>11727</v>
      </c>
      <c r="DF1238" s="1" t="s">
        <v>19</v>
      </c>
      <c r="DG1238" s="6">
        <f>+IFERROR(VALUE(RIGHT(Tabla19[[#This Row],[B2B]],6)),"")</f>
        <v>11727</v>
      </c>
      <c r="DH1238" s="6" t="str">
        <f>+IFERROR(VLOOKUP(DF1238,Auxiliar!$A:$C,2,0),"")</f>
        <v>MICHELOB</v>
      </c>
      <c r="DI1238" s="7" t="str">
        <f>+IFERROR(VLOOKUP(DF1238,Auxiliar!$A:$C,3,0),"")</f>
        <v>1b 7% | 3b 22% | 8b 27%</v>
      </c>
      <c r="DK1238" s="1"/>
      <c r="DL1238" s="1"/>
      <c r="DM1238" s="6" t="str">
        <f>+IFERROR(VALUE(RIGHT(Tabla20[[#This Row],[B2B]],6)),"")</f>
        <v/>
      </c>
      <c r="DN1238" s="6" t="str">
        <f>+IFERROR(VLOOKUP(DL1238,Auxiliar!$A:$C,2,0),"")</f>
        <v/>
      </c>
      <c r="DO1238" s="7" t="str">
        <f>+IFERROR(VLOOKUP(DL1238,Auxiliar!$A:$C,3,0),"")</f>
        <v/>
      </c>
      <c r="DQ1238" s="1">
        <v>11699</v>
      </c>
      <c r="DR1238" s="12" t="s">
        <v>24</v>
      </c>
      <c r="DS1238" s="6">
        <f>+IFERROR(VALUE(RIGHT(Tabla21[[#This Row],[B2B]],6)),"")</f>
        <v>11699</v>
      </c>
      <c r="DT1238" s="6" t="str">
        <f>+IFERROR(VLOOKUP(DR1238,Auxiliar!$A:$C,2,0),"")</f>
        <v>CORONA PORRON</v>
      </c>
      <c r="DU1238" s="7" t="str">
        <f>+IFERROR(VLOOKUP(DR1238,Auxiliar!$A:$C,3,0),"")</f>
        <v>1b 5% | 20b 0%</v>
      </c>
      <c r="DW1238" s="1"/>
      <c r="DX1238" s="12"/>
      <c r="DY1238" s="6" t="str">
        <f>+IFERROR(VALUE(RIGHT(Tabla22[[#This Row],[B2B]],6)),"")</f>
        <v/>
      </c>
      <c r="DZ1238" s="6" t="str">
        <f>+IFERROR(VLOOKUP(DX1238,Auxiliar!$A:$C,2,0),"")</f>
        <v/>
      </c>
      <c r="EA1238" s="7" t="str">
        <f>+IFERROR(VLOOKUP(DX1238,Auxiliar!$A:$C,3,0),"")</f>
        <v/>
      </c>
      <c r="EC1238" s="1"/>
      <c r="ED1238" s="12"/>
      <c r="EE1238" s="6" t="str">
        <f>+IFERROR(VALUE(RIGHT(Tabla23[[#This Row],[B2B]],6)),"")</f>
        <v/>
      </c>
      <c r="EF1238" s="6" t="str">
        <f>+IFERROR(VLOOKUP(ED1238,Auxiliar!$A:$C,2,0),"")</f>
        <v/>
      </c>
      <c r="EG1238" s="7" t="str">
        <f>+IFERROR(VLOOKUP(ED1238,Auxiliar!$A:$C,3,0),"")</f>
        <v/>
      </c>
      <c r="EI1238" s="1"/>
      <c r="EJ1238" s="12"/>
      <c r="EK1238" s="6" t="str">
        <f>+IFERROR(VALUE(RIGHT(Tabla24[[#This Row],[B2B]],6)),"")</f>
        <v/>
      </c>
      <c r="EL1238" s="6" t="str">
        <f>+IFERROR(VLOOKUP(EJ1238,Auxiliar!$A:$C,2,0),"")</f>
        <v/>
      </c>
      <c r="EM1238" s="7" t="str">
        <f>+IFERROR(VLOOKUP(EJ1238,Auxiliar!$A:$C,3,0),"")</f>
        <v/>
      </c>
      <c r="EO1238" s="1"/>
      <c r="EP1238" s="12"/>
      <c r="EQ1238" s="6" t="str">
        <f>+IFERROR(VALUE(RIGHT(Tabla25[[#This Row],[B2B]],6)),"")</f>
        <v/>
      </c>
      <c r="ER1238" s="6" t="str">
        <f>+IFERROR(VLOOKUP(EP1238,Auxiliar!$A:$C,2,0),"")</f>
        <v/>
      </c>
      <c r="ES1238" s="7" t="str">
        <f>+IFERROR(VLOOKUP(EP1238,Auxiliar!$A:$C,3,0),"")</f>
        <v/>
      </c>
      <c r="EU1238" s="1"/>
      <c r="EV1238" s="12"/>
      <c r="EW1238" s="6" t="str">
        <f>+IFERROR(VALUE(RIGHT(Tabla26[[#This Row],[B2B]],6)),"")</f>
        <v/>
      </c>
      <c r="EX1238" s="6" t="str">
        <f>+IFERROR(VLOOKUP(EV1238,Auxiliar!$A:$C,2,0),"")</f>
        <v/>
      </c>
      <c r="EY1238" s="7" t="str">
        <f>+IFERROR(VLOOKUP(EV1238,Auxiliar!$A:$C,3,0),"")</f>
        <v/>
      </c>
      <c r="EZ1238" s="1"/>
      <c r="FA1238" s="12"/>
      <c r="FB1238" s="6" t="str">
        <f>+IFERROR(VALUE(RIGHT(Tabla27[[#This Row],[B2B]],6)),"")</f>
        <v/>
      </c>
      <c r="FC1238" s="6" t="str">
        <f>+IFERROR(VLOOKUP(FA1238,Auxiliar!$A:$C,2,0),"")</f>
        <v/>
      </c>
      <c r="FD1238" s="7" t="str">
        <f>+IFERROR(VLOOKUP(FA1238,Auxiliar!$A:$C,3,0),"")</f>
        <v/>
      </c>
      <c r="FE1238" s="1"/>
      <c r="FF1238" s="12"/>
      <c r="FG1238" s="6" t="str">
        <f>+IFERROR(VALUE(RIGHT(Tabla28[[#This Row],[B2B]],6)),"")</f>
        <v/>
      </c>
      <c r="FH1238" s="6" t="str">
        <f>+IFERROR(VLOOKUP(FF1238,Auxiliar!$A:$C,2,0),"")</f>
        <v/>
      </c>
      <c r="FI1238" s="7" t="str">
        <f>+IFERROR(VLOOKUP(FF1238,Auxiliar!$A:$C,3,0),"")</f>
        <v/>
      </c>
      <c r="FJ1238" s="1"/>
      <c r="FK1238" s="12"/>
      <c r="FL1238" s="6" t="str">
        <f>+IFERROR(VALUE(RIGHT(Tabla29[[#This Row],[B2B]],6)),"")</f>
        <v/>
      </c>
      <c r="FM1238" s="6" t="str">
        <f>+IFERROR(VLOOKUP(FK1238,Auxiliar!$A:$C,2,0),"")</f>
        <v/>
      </c>
      <c r="FN1238" s="7" t="str">
        <f>+IFERROR(VLOOKUP(FK1238,Auxiliar!$A:$C,3,0),"")</f>
        <v/>
      </c>
      <c r="FO1238" s="1"/>
      <c r="FP1238" s="12"/>
      <c r="FQ1238" s="6" t="str">
        <f>+IFERROR(VALUE(RIGHT(Tabla30[[#This Row],[B2B]],6)),"")</f>
        <v/>
      </c>
      <c r="FR1238" s="6" t="str">
        <f>+IFERROR(VLOOKUP(FP1238,Auxiliar!$A:$C,2,0),"")</f>
        <v/>
      </c>
      <c r="FS1238" s="7"/>
      <c r="FT1238" s="1"/>
      <c r="FU1238" s="12"/>
      <c r="FV1238" s="6" t="str">
        <f>+IFERROR(VALUE(RIGHT(Tabla31[[#This Row],[B2B]],6)),"")</f>
        <v/>
      </c>
      <c r="FW1238" s="6" t="str">
        <f>+IFERROR(VLOOKUP(FU1238,Auxiliar!$A:$C,2,0),"")</f>
        <v/>
      </c>
      <c r="FX1238" s="7" t="str">
        <f>+IFERROR(VLOOKUP(FU1238,Auxiliar!$A:$C,3,0),"")</f>
        <v/>
      </c>
      <c r="FY1238" s="1"/>
      <c r="FZ1238" s="12"/>
      <c r="GA1238" s="6" t="str">
        <f>+IFERROR(VALUE(RIGHT(Tabla32[[#This Row],[B2B]],6)),"")</f>
        <v/>
      </c>
      <c r="GB1238" s="6" t="str">
        <f>+IFERROR(VLOOKUP(FZ1238,Auxiliar!$A:$C,2,0),"")</f>
        <v/>
      </c>
      <c r="GC1238" s="7" t="str">
        <f>+IFERROR(VLOOKUP(FZ1238,Auxiliar!$A:$C,3,0),"")</f>
        <v/>
      </c>
      <c r="GD1238" s="1"/>
      <c r="GE1238" s="12"/>
      <c r="GF1238" s="6" t="str">
        <f>+IFERROR(VALUE(RIGHT(Tabla33[[#This Row],[B2B]],6)),"")</f>
        <v/>
      </c>
      <c r="GG1238" s="6" t="str">
        <f>+IFERROR(VLOOKUP(GE1238,Auxiliar!$A:$C,2,0),"")</f>
        <v/>
      </c>
      <c r="GH1238" s="7" t="str">
        <f>+IFERROR(VLOOKUP(GE1238,Auxiliar!$A:$C,3,0),"")</f>
        <v/>
      </c>
    </row>
    <row r="1239" spans="79:190" x14ac:dyDescent="0.25">
      <c r="CA1239" s="1">
        <v>11708</v>
      </c>
      <c r="CB1239" s="1" t="s">
        <v>35</v>
      </c>
      <c r="CC1239" s="6">
        <f>+IFERROR(VALUE(RIGHT(Tabla14[[#This Row],[B2B]],6)),"")</f>
        <v>11708</v>
      </c>
      <c r="CD1239" s="6" t="str">
        <f>+IFERROR(VLOOKUP(CB1239,Auxiliar!$A:$C,2,0),"")</f>
        <v>Corona 710cc</v>
      </c>
      <c r="CE1239" s="7" t="str">
        <f>+IFERROR(VLOOKUP(CB1239,Auxiliar!$A:$C,3,0),"")</f>
        <v>1b 10% | 85b 0%</v>
      </c>
      <c r="CM1239" s="1">
        <v>11730</v>
      </c>
      <c r="CN1239" s="1" t="s">
        <v>20</v>
      </c>
      <c r="CO1239" s="6">
        <v>11730</v>
      </c>
      <c r="CP1239" s="6" t="s">
        <v>20</v>
      </c>
      <c r="CQ1239" s="7" t="s">
        <v>21</v>
      </c>
      <c r="CY1239" s="1">
        <v>11730</v>
      </c>
      <c r="CZ1239" s="1" t="s">
        <v>16</v>
      </c>
      <c r="DA1239" s="6">
        <f>+IFERROR(VALUE(RIGHT(Tabla18[[#This Row],[B2B]],6)),"")</f>
        <v>11730</v>
      </c>
      <c r="DB1239" s="6" t="str">
        <f>+IFERROR(VLOOKUP(CZ1239,Auxiliar!$A:$C,2,0),"")</f>
        <v>PREMIUM</v>
      </c>
      <c r="DC1239" s="7" t="str">
        <f>+IFERROR(VLOOKUP(CZ1239,Auxiliar!$A:$C,3,0),"")</f>
        <v>0b 0% | 2b 2% | 5b 3,5% | 10b 5%</v>
      </c>
      <c r="DE1239" s="1">
        <v>11730</v>
      </c>
      <c r="DF1239" s="1" t="s">
        <v>19</v>
      </c>
      <c r="DG1239" s="6">
        <f>+IFERROR(VALUE(RIGHT(Tabla19[[#This Row],[B2B]],6)),"")</f>
        <v>11730</v>
      </c>
      <c r="DH1239" s="6" t="str">
        <f>+IFERROR(VLOOKUP(DF1239,Auxiliar!$A:$C,2,0),"")</f>
        <v>MICHELOB</v>
      </c>
      <c r="DI1239" s="7" t="str">
        <f>+IFERROR(VLOOKUP(DF1239,Auxiliar!$A:$C,3,0),"")</f>
        <v>1b 7% | 3b 22% | 8b 27%</v>
      </c>
      <c r="DK1239" s="1"/>
      <c r="DL1239" s="1"/>
      <c r="DM1239" s="6" t="str">
        <f>+IFERROR(VALUE(RIGHT(Tabla20[[#This Row],[B2B]],6)),"")</f>
        <v/>
      </c>
      <c r="DN1239" s="6" t="str">
        <f>+IFERROR(VLOOKUP(DL1239,Auxiliar!$A:$C,2,0),"")</f>
        <v/>
      </c>
      <c r="DO1239" s="7" t="str">
        <f>+IFERROR(VLOOKUP(DL1239,Auxiliar!$A:$C,3,0),"")</f>
        <v/>
      </c>
      <c r="DQ1239" s="1">
        <v>11701</v>
      </c>
      <c r="DR1239" s="12" t="s">
        <v>24</v>
      </c>
      <c r="DS1239" s="6">
        <f>+IFERROR(VALUE(RIGHT(Tabla21[[#This Row],[B2B]],6)),"")</f>
        <v>11701</v>
      </c>
      <c r="DT1239" s="6" t="str">
        <f>+IFERROR(VLOOKUP(DR1239,Auxiliar!$A:$C,2,0),"")</f>
        <v>CORONA PORRON</v>
      </c>
      <c r="DU1239" s="7" t="str">
        <f>+IFERROR(VLOOKUP(DR1239,Auxiliar!$A:$C,3,0),"")</f>
        <v>1b 5% | 20b 0%</v>
      </c>
      <c r="DW1239" s="1"/>
      <c r="DX1239" s="12"/>
      <c r="DY1239" s="6" t="str">
        <f>+IFERROR(VALUE(RIGHT(Tabla22[[#This Row],[B2B]],6)),"")</f>
        <v/>
      </c>
      <c r="DZ1239" s="6" t="str">
        <f>+IFERROR(VLOOKUP(DX1239,Auxiliar!$A:$C,2,0),"")</f>
        <v/>
      </c>
      <c r="EA1239" s="7" t="str">
        <f>+IFERROR(VLOOKUP(DX1239,Auxiliar!$A:$C,3,0),"")</f>
        <v/>
      </c>
      <c r="EC1239" s="1"/>
      <c r="ED1239" s="12"/>
      <c r="EE1239" s="6" t="str">
        <f>+IFERROR(VALUE(RIGHT(Tabla23[[#This Row],[B2B]],6)),"")</f>
        <v/>
      </c>
      <c r="EF1239" s="6" t="str">
        <f>+IFERROR(VLOOKUP(ED1239,Auxiliar!$A:$C,2,0),"")</f>
        <v/>
      </c>
      <c r="EG1239" s="7" t="str">
        <f>+IFERROR(VLOOKUP(ED1239,Auxiliar!$A:$C,3,0),"")</f>
        <v/>
      </c>
      <c r="EI1239" s="1"/>
      <c r="EJ1239" s="12"/>
      <c r="EK1239" s="6" t="str">
        <f>+IFERROR(VALUE(RIGHT(Tabla24[[#This Row],[B2B]],6)),"")</f>
        <v/>
      </c>
      <c r="EL1239" s="6" t="str">
        <f>+IFERROR(VLOOKUP(EJ1239,Auxiliar!$A:$C,2,0),"")</f>
        <v/>
      </c>
      <c r="EM1239" s="7" t="str">
        <f>+IFERROR(VLOOKUP(EJ1239,Auxiliar!$A:$C,3,0),"")</f>
        <v/>
      </c>
      <c r="EO1239" s="1"/>
      <c r="EP1239" s="12"/>
      <c r="EQ1239" s="6" t="str">
        <f>+IFERROR(VALUE(RIGHT(Tabla25[[#This Row],[B2B]],6)),"")</f>
        <v/>
      </c>
      <c r="ER1239" s="6" t="str">
        <f>+IFERROR(VLOOKUP(EP1239,Auxiliar!$A:$C,2,0),"")</f>
        <v/>
      </c>
      <c r="ES1239" s="7" t="str">
        <f>+IFERROR(VLOOKUP(EP1239,Auxiliar!$A:$C,3,0),"")</f>
        <v/>
      </c>
      <c r="EU1239" s="1"/>
      <c r="EV1239" s="12"/>
      <c r="EW1239" s="6" t="str">
        <f>+IFERROR(VALUE(RIGHT(Tabla26[[#This Row],[B2B]],6)),"")</f>
        <v/>
      </c>
      <c r="EX1239" s="6" t="str">
        <f>+IFERROR(VLOOKUP(EV1239,Auxiliar!$A:$C,2,0),"")</f>
        <v/>
      </c>
      <c r="EY1239" s="7" t="str">
        <f>+IFERROR(VLOOKUP(EV1239,Auxiliar!$A:$C,3,0),"")</f>
        <v/>
      </c>
      <c r="EZ1239" s="1"/>
      <c r="FA1239" s="12"/>
      <c r="FB1239" s="6" t="str">
        <f>+IFERROR(VALUE(RIGHT(Tabla27[[#This Row],[B2B]],6)),"")</f>
        <v/>
      </c>
      <c r="FC1239" s="6" t="str">
        <f>+IFERROR(VLOOKUP(FA1239,Auxiliar!$A:$C,2,0),"")</f>
        <v/>
      </c>
      <c r="FD1239" s="7" t="str">
        <f>+IFERROR(VLOOKUP(FA1239,Auxiliar!$A:$C,3,0),"")</f>
        <v/>
      </c>
      <c r="FE1239" s="1"/>
      <c r="FF1239" s="12"/>
      <c r="FG1239" s="6" t="str">
        <f>+IFERROR(VALUE(RIGHT(Tabla28[[#This Row],[B2B]],6)),"")</f>
        <v/>
      </c>
      <c r="FH1239" s="6" t="str">
        <f>+IFERROR(VLOOKUP(FF1239,Auxiliar!$A:$C,2,0),"")</f>
        <v/>
      </c>
      <c r="FI1239" s="7" t="str">
        <f>+IFERROR(VLOOKUP(FF1239,Auxiliar!$A:$C,3,0),"")</f>
        <v/>
      </c>
      <c r="FJ1239" s="1"/>
      <c r="FK1239" s="12"/>
      <c r="FL1239" s="6" t="str">
        <f>+IFERROR(VALUE(RIGHT(Tabla29[[#This Row],[B2B]],6)),"")</f>
        <v/>
      </c>
      <c r="FM1239" s="6" t="str">
        <f>+IFERROR(VLOOKUP(FK1239,Auxiliar!$A:$C,2,0),"")</f>
        <v/>
      </c>
      <c r="FN1239" s="7" t="str">
        <f>+IFERROR(VLOOKUP(FK1239,Auxiliar!$A:$C,3,0),"")</f>
        <v/>
      </c>
      <c r="FO1239" s="1"/>
      <c r="FP1239" s="12"/>
      <c r="FQ1239" s="6" t="str">
        <f>+IFERROR(VALUE(RIGHT(Tabla30[[#This Row],[B2B]],6)),"")</f>
        <v/>
      </c>
      <c r="FR1239" s="6" t="str">
        <f>+IFERROR(VLOOKUP(FP1239,Auxiliar!$A:$C,2,0),"")</f>
        <v/>
      </c>
      <c r="FS1239" s="7"/>
      <c r="FT1239" s="1"/>
      <c r="FU1239" s="12"/>
      <c r="FV1239" s="6" t="str">
        <f>+IFERROR(VALUE(RIGHT(Tabla31[[#This Row],[B2B]],6)),"")</f>
        <v/>
      </c>
      <c r="FW1239" s="6" t="str">
        <f>+IFERROR(VLOOKUP(FU1239,Auxiliar!$A:$C,2,0),"")</f>
        <v/>
      </c>
      <c r="FX1239" s="7" t="str">
        <f>+IFERROR(VLOOKUP(FU1239,Auxiliar!$A:$C,3,0),"")</f>
        <v/>
      </c>
      <c r="FY1239" s="1"/>
      <c r="FZ1239" s="12"/>
      <c r="GA1239" s="6" t="str">
        <f>+IFERROR(VALUE(RIGHT(Tabla32[[#This Row],[B2B]],6)),"")</f>
        <v/>
      </c>
      <c r="GB1239" s="6" t="str">
        <f>+IFERROR(VLOOKUP(FZ1239,Auxiliar!$A:$C,2,0),"")</f>
        <v/>
      </c>
      <c r="GC1239" s="7" t="str">
        <f>+IFERROR(VLOOKUP(FZ1239,Auxiliar!$A:$C,3,0),"")</f>
        <v/>
      </c>
      <c r="GD1239" s="1"/>
      <c r="GE1239" s="12"/>
      <c r="GF1239" s="6" t="str">
        <f>+IFERROR(VALUE(RIGHT(Tabla33[[#This Row],[B2B]],6)),"")</f>
        <v/>
      </c>
      <c r="GG1239" s="6" t="str">
        <f>+IFERROR(VLOOKUP(GE1239,Auxiliar!$A:$C,2,0),"")</f>
        <v/>
      </c>
      <c r="GH1239" s="7" t="str">
        <f>+IFERROR(VLOOKUP(GE1239,Auxiliar!$A:$C,3,0),"")</f>
        <v/>
      </c>
    </row>
    <row r="1240" spans="79:190" x14ac:dyDescent="0.25">
      <c r="CA1240" s="1">
        <v>11715</v>
      </c>
      <c r="CB1240" s="1" t="s">
        <v>35</v>
      </c>
      <c r="CC1240" s="6">
        <f>+IFERROR(VALUE(RIGHT(Tabla14[[#This Row],[B2B]],6)),"")</f>
        <v>11715</v>
      </c>
      <c r="CD1240" s="6" t="str">
        <f>+IFERROR(VLOOKUP(CB1240,Auxiliar!$A:$C,2,0),"")</f>
        <v>Corona 710cc</v>
      </c>
      <c r="CE1240" s="7" t="str">
        <f>+IFERROR(VLOOKUP(CB1240,Auxiliar!$A:$C,3,0),"")</f>
        <v>1b 10% | 85b 0%</v>
      </c>
      <c r="CM1240" s="1">
        <v>11736</v>
      </c>
      <c r="CN1240" s="1" t="s">
        <v>20</v>
      </c>
      <c r="CO1240" s="6">
        <v>11736</v>
      </c>
      <c r="CP1240" s="6" t="s">
        <v>20</v>
      </c>
      <c r="CQ1240" s="7" t="s">
        <v>21</v>
      </c>
      <c r="CY1240" s="1">
        <v>11736</v>
      </c>
      <c r="CZ1240" s="1" t="s">
        <v>16</v>
      </c>
      <c r="DA1240" s="6">
        <f>+IFERROR(VALUE(RIGHT(Tabla18[[#This Row],[B2B]],6)),"")</f>
        <v>11736</v>
      </c>
      <c r="DB1240" s="6" t="str">
        <f>+IFERROR(VLOOKUP(CZ1240,Auxiliar!$A:$C,2,0),"")</f>
        <v>PREMIUM</v>
      </c>
      <c r="DC1240" s="7" t="str">
        <f>+IFERROR(VLOOKUP(CZ1240,Auxiliar!$A:$C,3,0),"")</f>
        <v>0b 0% | 2b 2% | 5b 3,5% | 10b 5%</v>
      </c>
      <c r="DE1240" s="1">
        <v>11736</v>
      </c>
      <c r="DF1240" s="1" t="s">
        <v>19</v>
      </c>
      <c r="DG1240" s="6">
        <f>+IFERROR(VALUE(RIGHT(Tabla19[[#This Row],[B2B]],6)),"")</f>
        <v>11736</v>
      </c>
      <c r="DH1240" s="6" t="str">
        <f>+IFERROR(VLOOKUP(DF1240,Auxiliar!$A:$C,2,0),"")</f>
        <v>MICHELOB</v>
      </c>
      <c r="DI1240" s="7" t="str">
        <f>+IFERROR(VLOOKUP(DF1240,Auxiliar!$A:$C,3,0),"")</f>
        <v>1b 7% | 3b 22% | 8b 27%</v>
      </c>
      <c r="DK1240" s="1"/>
      <c r="DL1240" s="1"/>
      <c r="DM1240" s="6" t="str">
        <f>+IFERROR(VALUE(RIGHT(Tabla20[[#This Row],[B2B]],6)),"")</f>
        <v/>
      </c>
      <c r="DN1240" s="6" t="str">
        <f>+IFERROR(VLOOKUP(DL1240,Auxiliar!$A:$C,2,0),"")</f>
        <v/>
      </c>
      <c r="DO1240" s="7" t="str">
        <f>+IFERROR(VLOOKUP(DL1240,Auxiliar!$A:$C,3,0),"")</f>
        <v/>
      </c>
      <c r="DQ1240" s="1">
        <v>11705</v>
      </c>
      <c r="DR1240" s="12" t="s">
        <v>24</v>
      </c>
      <c r="DS1240" s="6">
        <f>+IFERROR(VALUE(RIGHT(Tabla21[[#This Row],[B2B]],6)),"")</f>
        <v>11705</v>
      </c>
      <c r="DT1240" s="6" t="str">
        <f>+IFERROR(VLOOKUP(DR1240,Auxiliar!$A:$C,2,0),"")</f>
        <v>CORONA PORRON</v>
      </c>
      <c r="DU1240" s="7" t="str">
        <f>+IFERROR(VLOOKUP(DR1240,Auxiliar!$A:$C,3,0),"")</f>
        <v>1b 5% | 20b 0%</v>
      </c>
      <c r="DW1240" s="1"/>
      <c r="DX1240" s="12"/>
      <c r="DY1240" s="6" t="str">
        <f>+IFERROR(VALUE(RIGHT(Tabla22[[#This Row],[B2B]],6)),"")</f>
        <v/>
      </c>
      <c r="DZ1240" s="6" t="str">
        <f>+IFERROR(VLOOKUP(DX1240,Auxiliar!$A:$C,2,0),"")</f>
        <v/>
      </c>
      <c r="EA1240" s="7" t="str">
        <f>+IFERROR(VLOOKUP(DX1240,Auxiliar!$A:$C,3,0),"")</f>
        <v/>
      </c>
      <c r="EC1240" s="1"/>
      <c r="ED1240" s="12"/>
      <c r="EE1240" s="6" t="str">
        <f>+IFERROR(VALUE(RIGHT(Tabla23[[#This Row],[B2B]],6)),"")</f>
        <v/>
      </c>
      <c r="EF1240" s="6" t="str">
        <f>+IFERROR(VLOOKUP(ED1240,Auxiliar!$A:$C,2,0),"")</f>
        <v/>
      </c>
      <c r="EG1240" s="7" t="str">
        <f>+IFERROR(VLOOKUP(ED1240,Auxiliar!$A:$C,3,0),"")</f>
        <v/>
      </c>
      <c r="EI1240" s="1"/>
      <c r="EJ1240" s="12"/>
      <c r="EK1240" s="6" t="str">
        <f>+IFERROR(VALUE(RIGHT(Tabla24[[#This Row],[B2B]],6)),"")</f>
        <v/>
      </c>
      <c r="EL1240" s="6" t="str">
        <f>+IFERROR(VLOOKUP(EJ1240,Auxiliar!$A:$C,2,0),"")</f>
        <v/>
      </c>
      <c r="EM1240" s="7" t="str">
        <f>+IFERROR(VLOOKUP(EJ1240,Auxiliar!$A:$C,3,0),"")</f>
        <v/>
      </c>
      <c r="EO1240" s="1"/>
      <c r="EP1240" s="12"/>
      <c r="EQ1240" s="6" t="str">
        <f>+IFERROR(VALUE(RIGHT(Tabla25[[#This Row],[B2B]],6)),"")</f>
        <v/>
      </c>
      <c r="ER1240" s="6" t="str">
        <f>+IFERROR(VLOOKUP(EP1240,Auxiliar!$A:$C,2,0),"")</f>
        <v/>
      </c>
      <c r="ES1240" s="7" t="str">
        <f>+IFERROR(VLOOKUP(EP1240,Auxiliar!$A:$C,3,0),"")</f>
        <v/>
      </c>
      <c r="EU1240" s="1"/>
      <c r="EV1240" s="12"/>
      <c r="EW1240" s="6" t="str">
        <f>+IFERROR(VALUE(RIGHT(Tabla26[[#This Row],[B2B]],6)),"")</f>
        <v/>
      </c>
      <c r="EX1240" s="6" t="str">
        <f>+IFERROR(VLOOKUP(EV1240,Auxiliar!$A:$C,2,0),"")</f>
        <v/>
      </c>
      <c r="EY1240" s="7" t="str">
        <f>+IFERROR(VLOOKUP(EV1240,Auxiliar!$A:$C,3,0),"")</f>
        <v/>
      </c>
      <c r="EZ1240" s="1"/>
      <c r="FA1240" s="12"/>
      <c r="FB1240" s="6" t="str">
        <f>+IFERROR(VALUE(RIGHT(Tabla27[[#This Row],[B2B]],6)),"")</f>
        <v/>
      </c>
      <c r="FC1240" s="6" t="str">
        <f>+IFERROR(VLOOKUP(FA1240,Auxiliar!$A:$C,2,0),"")</f>
        <v/>
      </c>
      <c r="FD1240" s="7" t="str">
        <f>+IFERROR(VLOOKUP(FA1240,Auxiliar!$A:$C,3,0),"")</f>
        <v/>
      </c>
      <c r="FE1240" s="1"/>
      <c r="FF1240" s="12"/>
      <c r="FG1240" s="6" t="str">
        <f>+IFERROR(VALUE(RIGHT(Tabla28[[#This Row],[B2B]],6)),"")</f>
        <v/>
      </c>
      <c r="FH1240" s="6" t="str">
        <f>+IFERROR(VLOOKUP(FF1240,Auxiliar!$A:$C,2,0),"")</f>
        <v/>
      </c>
      <c r="FI1240" s="7" t="str">
        <f>+IFERROR(VLOOKUP(FF1240,Auxiliar!$A:$C,3,0),"")</f>
        <v/>
      </c>
      <c r="FJ1240" s="1"/>
      <c r="FK1240" s="12"/>
      <c r="FL1240" s="6" t="str">
        <f>+IFERROR(VALUE(RIGHT(Tabla29[[#This Row],[B2B]],6)),"")</f>
        <v/>
      </c>
      <c r="FM1240" s="6" t="str">
        <f>+IFERROR(VLOOKUP(FK1240,Auxiliar!$A:$C,2,0),"")</f>
        <v/>
      </c>
      <c r="FN1240" s="7" t="str">
        <f>+IFERROR(VLOOKUP(FK1240,Auxiliar!$A:$C,3,0),"")</f>
        <v/>
      </c>
      <c r="FO1240" s="1"/>
      <c r="FP1240" s="12"/>
      <c r="FQ1240" s="6" t="str">
        <f>+IFERROR(VALUE(RIGHT(Tabla30[[#This Row],[B2B]],6)),"")</f>
        <v/>
      </c>
      <c r="FR1240" s="6" t="str">
        <f>+IFERROR(VLOOKUP(FP1240,Auxiliar!$A:$C,2,0),"")</f>
        <v/>
      </c>
      <c r="FS1240" s="7"/>
      <c r="FT1240" s="1"/>
      <c r="FU1240" s="12"/>
      <c r="FV1240" s="6" t="str">
        <f>+IFERROR(VALUE(RIGHT(Tabla31[[#This Row],[B2B]],6)),"")</f>
        <v/>
      </c>
      <c r="FW1240" s="6" t="str">
        <f>+IFERROR(VLOOKUP(FU1240,Auxiliar!$A:$C,2,0),"")</f>
        <v/>
      </c>
      <c r="FX1240" s="7" t="str">
        <f>+IFERROR(VLOOKUP(FU1240,Auxiliar!$A:$C,3,0),"")</f>
        <v/>
      </c>
      <c r="FY1240" s="1"/>
      <c r="FZ1240" s="12"/>
      <c r="GA1240" s="6" t="str">
        <f>+IFERROR(VALUE(RIGHT(Tabla32[[#This Row],[B2B]],6)),"")</f>
        <v/>
      </c>
      <c r="GB1240" s="6" t="str">
        <f>+IFERROR(VLOOKUP(FZ1240,Auxiliar!$A:$C,2,0),"")</f>
        <v/>
      </c>
      <c r="GC1240" s="7" t="str">
        <f>+IFERROR(VLOOKUP(FZ1240,Auxiliar!$A:$C,3,0),"")</f>
        <v/>
      </c>
      <c r="GD1240" s="1"/>
      <c r="GE1240" s="12"/>
      <c r="GF1240" s="6" t="str">
        <f>+IFERROR(VALUE(RIGHT(Tabla33[[#This Row],[B2B]],6)),"")</f>
        <v/>
      </c>
      <c r="GG1240" s="6" t="str">
        <f>+IFERROR(VLOOKUP(GE1240,Auxiliar!$A:$C,2,0),"")</f>
        <v/>
      </c>
      <c r="GH1240" s="7" t="str">
        <f>+IFERROR(VLOOKUP(GE1240,Auxiliar!$A:$C,3,0),"")</f>
        <v/>
      </c>
    </row>
    <row r="1241" spans="79:190" x14ac:dyDescent="0.25">
      <c r="CA1241" s="1">
        <v>11716</v>
      </c>
      <c r="CB1241" s="1" t="s">
        <v>35</v>
      </c>
      <c r="CC1241" s="6">
        <f>+IFERROR(VALUE(RIGHT(Tabla14[[#This Row],[B2B]],6)),"")</f>
        <v>11716</v>
      </c>
      <c r="CD1241" s="6" t="str">
        <f>+IFERROR(VLOOKUP(CB1241,Auxiliar!$A:$C,2,0),"")</f>
        <v>Corona 710cc</v>
      </c>
      <c r="CE1241" s="7" t="str">
        <f>+IFERROR(VLOOKUP(CB1241,Auxiliar!$A:$C,3,0),"")</f>
        <v>1b 10% | 85b 0%</v>
      </c>
      <c r="CM1241" s="1">
        <v>11737</v>
      </c>
      <c r="CN1241" s="1" t="s">
        <v>20</v>
      </c>
      <c r="CO1241" s="6">
        <v>11737</v>
      </c>
      <c r="CP1241" s="6" t="s">
        <v>20</v>
      </c>
      <c r="CQ1241" s="7" t="s">
        <v>21</v>
      </c>
      <c r="CY1241" s="1">
        <v>11737</v>
      </c>
      <c r="CZ1241" s="1" t="s">
        <v>16</v>
      </c>
      <c r="DA1241" s="6">
        <f>+IFERROR(VALUE(RIGHT(Tabla18[[#This Row],[B2B]],6)),"")</f>
        <v>11737</v>
      </c>
      <c r="DB1241" s="6" t="str">
        <f>+IFERROR(VLOOKUP(CZ1241,Auxiliar!$A:$C,2,0),"")</f>
        <v>PREMIUM</v>
      </c>
      <c r="DC1241" s="7" t="str">
        <f>+IFERROR(VLOOKUP(CZ1241,Auxiliar!$A:$C,3,0),"")</f>
        <v>0b 0% | 2b 2% | 5b 3,5% | 10b 5%</v>
      </c>
      <c r="DE1241" s="1">
        <v>11737</v>
      </c>
      <c r="DF1241" s="1" t="s">
        <v>19</v>
      </c>
      <c r="DG1241" s="6">
        <f>+IFERROR(VALUE(RIGHT(Tabla19[[#This Row],[B2B]],6)),"")</f>
        <v>11737</v>
      </c>
      <c r="DH1241" s="6" t="str">
        <f>+IFERROR(VLOOKUP(DF1241,Auxiliar!$A:$C,2,0),"")</f>
        <v>MICHELOB</v>
      </c>
      <c r="DI1241" s="7" t="str">
        <f>+IFERROR(VLOOKUP(DF1241,Auxiliar!$A:$C,3,0),"")</f>
        <v>1b 7% | 3b 22% | 8b 27%</v>
      </c>
      <c r="DK1241" s="1"/>
      <c r="DL1241" s="1"/>
      <c r="DM1241" s="6" t="str">
        <f>+IFERROR(VALUE(RIGHT(Tabla20[[#This Row],[B2B]],6)),"")</f>
        <v/>
      </c>
      <c r="DN1241" s="6" t="str">
        <f>+IFERROR(VLOOKUP(DL1241,Auxiliar!$A:$C,2,0),"")</f>
        <v/>
      </c>
      <c r="DO1241" s="7" t="str">
        <f>+IFERROR(VLOOKUP(DL1241,Auxiliar!$A:$C,3,0),"")</f>
        <v/>
      </c>
      <c r="DQ1241" s="1">
        <v>11708</v>
      </c>
      <c r="DR1241" s="12" t="s">
        <v>24</v>
      </c>
      <c r="DS1241" s="6">
        <f>+IFERROR(VALUE(RIGHT(Tabla21[[#This Row],[B2B]],6)),"")</f>
        <v>11708</v>
      </c>
      <c r="DT1241" s="6" t="str">
        <f>+IFERROR(VLOOKUP(DR1241,Auxiliar!$A:$C,2,0),"")</f>
        <v>CORONA PORRON</v>
      </c>
      <c r="DU1241" s="7" t="str">
        <f>+IFERROR(VLOOKUP(DR1241,Auxiliar!$A:$C,3,0),"")</f>
        <v>1b 5% | 20b 0%</v>
      </c>
      <c r="DW1241" s="1"/>
      <c r="DX1241" s="12"/>
      <c r="DY1241" s="6" t="str">
        <f>+IFERROR(VALUE(RIGHT(Tabla22[[#This Row],[B2B]],6)),"")</f>
        <v/>
      </c>
      <c r="DZ1241" s="6" t="str">
        <f>+IFERROR(VLOOKUP(DX1241,Auxiliar!$A:$C,2,0),"")</f>
        <v/>
      </c>
      <c r="EA1241" s="7" t="str">
        <f>+IFERROR(VLOOKUP(DX1241,Auxiliar!$A:$C,3,0),"")</f>
        <v/>
      </c>
      <c r="EC1241" s="1"/>
      <c r="ED1241" s="12"/>
      <c r="EE1241" s="6" t="str">
        <f>+IFERROR(VALUE(RIGHT(Tabla23[[#This Row],[B2B]],6)),"")</f>
        <v/>
      </c>
      <c r="EF1241" s="6" t="str">
        <f>+IFERROR(VLOOKUP(ED1241,Auxiliar!$A:$C,2,0),"")</f>
        <v/>
      </c>
      <c r="EG1241" s="7" t="str">
        <f>+IFERROR(VLOOKUP(ED1241,Auxiliar!$A:$C,3,0),"")</f>
        <v/>
      </c>
      <c r="EI1241" s="1"/>
      <c r="EJ1241" s="12"/>
      <c r="EK1241" s="6" t="str">
        <f>+IFERROR(VALUE(RIGHT(Tabla24[[#This Row],[B2B]],6)),"")</f>
        <v/>
      </c>
      <c r="EL1241" s="6" t="str">
        <f>+IFERROR(VLOOKUP(EJ1241,Auxiliar!$A:$C,2,0),"")</f>
        <v/>
      </c>
      <c r="EM1241" s="7" t="str">
        <f>+IFERROR(VLOOKUP(EJ1241,Auxiliar!$A:$C,3,0),"")</f>
        <v/>
      </c>
      <c r="EO1241" s="1"/>
      <c r="EP1241" s="12"/>
      <c r="EQ1241" s="6" t="str">
        <f>+IFERROR(VALUE(RIGHT(Tabla25[[#This Row],[B2B]],6)),"")</f>
        <v/>
      </c>
      <c r="ER1241" s="6" t="str">
        <f>+IFERROR(VLOOKUP(EP1241,Auxiliar!$A:$C,2,0),"")</f>
        <v/>
      </c>
      <c r="ES1241" s="7" t="str">
        <f>+IFERROR(VLOOKUP(EP1241,Auxiliar!$A:$C,3,0),"")</f>
        <v/>
      </c>
      <c r="EU1241" s="1"/>
      <c r="EV1241" s="12"/>
      <c r="EW1241" s="6" t="str">
        <f>+IFERROR(VALUE(RIGHT(Tabla26[[#This Row],[B2B]],6)),"")</f>
        <v/>
      </c>
      <c r="EX1241" s="6" t="str">
        <f>+IFERROR(VLOOKUP(EV1241,Auxiliar!$A:$C,2,0),"")</f>
        <v/>
      </c>
      <c r="EY1241" s="7" t="str">
        <f>+IFERROR(VLOOKUP(EV1241,Auxiliar!$A:$C,3,0),"")</f>
        <v/>
      </c>
      <c r="EZ1241" s="1"/>
      <c r="FA1241" s="12"/>
      <c r="FB1241" s="6" t="str">
        <f>+IFERROR(VALUE(RIGHT(Tabla27[[#This Row],[B2B]],6)),"")</f>
        <v/>
      </c>
      <c r="FC1241" s="6" t="str">
        <f>+IFERROR(VLOOKUP(FA1241,Auxiliar!$A:$C,2,0),"")</f>
        <v/>
      </c>
      <c r="FD1241" s="7" t="str">
        <f>+IFERROR(VLOOKUP(FA1241,Auxiliar!$A:$C,3,0),"")</f>
        <v/>
      </c>
      <c r="FE1241" s="1"/>
      <c r="FF1241" s="12"/>
      <c r="FG1241" s="6" t="str">
        <f>+IFERROR(VALUE(RIGHT(Tabla28[[#This Row],[B2B]],6)),"")</f>
        <v/>
      </c>
      <c r="FH1241" s="6" t="str">
        <f>+IFERROR(VLOOKUP(FF1241,Auxiliar!$A:$C,2,0),"")</f>
        <v/>
      </c>
      <c r="FI1241" s="7" t="str">
        <f>+IFERROR(VLOOKUP(FF1241,Auxiliar!$A:$C,3,0),"")</f>
        <v/>
      </c>
      <c r="FJ1241" s="1"/>
      <c r="FK1241" s="12"/>
      <c r="FL1241" s="6" t="str">
        <f>+IFERROR(VALUE(RIGHT(Tabla29[[#This Row],[B2B]],6)),"")</f>
        <v/>
      </c>
      <c r="FM1241" s="6" t="str">
        <f>+IFERROR(VLOOKUP(FK1241,Auxiliar!$A:$C,2,0),"")</f>
        <v/>
      </c>
      <c r="FN1241" s="7" t="str">
        <f>+IFERROR(VLOOKUP(FK1241,Auxiliar!$A:$C,3,0),"")</f>
        <v/>
      </c>
      <c r="FO1241" s="1"/>
      <c r="FP1241" s="12"/>
      <c r="FQ1241" s="6" t="str">
        <f>+IFERROR(VALUE(RIGHT(Tabla30[[#This Row],[B2B]],6)),"")</f>
        <v/>
      </c>
      <c r="FR1241" s="6" t="str">
        <f>+IFERROR(VLOOKUP(FP1241,Auxiliar!$A:$C,2,0),"")</f>
        <v/>
      </c>
      <c r="FS1241" s="7"/>
      <c r="FT1241" s="1"/>
      <c r="FU1241" s="12"/>
      <c r="FV1241" s="6" t="str">
        <f>+IFERROR(VALUE(RIGHT(Tabla31[[#This Row],[B2B]],6)),"")</f>
        <v/>
      </c>
      <c r="FW1241" s="6" t="str">
        <f>+IFERROR(VLOOKUP(FU1241,Auxiliar!$A:$C,2,0),"")</f>
        <v/>
      </c>
      <c r="FX1241" s="7" t="str">
        <f>+IFERROR(VLOOKUP(FU1241,Auxiliar!$A:$C,3,0),"")</f>
        <v/>
      </c>
      <c r="FY1241" s="1"/>
      <c r="FZ1241" s="12"/>
      <c r="GA1241" s="6" t="str">
        <f>+IFERROR(VALUE(RIGHT(Tabla32[[#This Row],[B2B]],6)),"")</f>
        <v/>
      </c>
      <c r="GB1241" s="6" t="str">
        <f>+IFERROR(VLOOKUP(FZ1241,Auxiliar!$A:$C,2,0),"")</f>
        <v/>
      </c>
      <c r="GC1241" s="7" t="str">
        <f>+IFERROR(VLOOKUP(FZ1241,Auxiliar!$A:$C,3,0),"")</f>
        <v/>
      </c>
      <c r="GD1241" s="1"/>
      <c r="GE1241" s="12"/>
      <c r="GF1241" s="6" t="str">
        <f>+IFERROR(VALUE(RIGHT(Tabla33[[#This Row],[B2B]],6)),"")</f>
        <v/>
      </c>
      <c r="GG1241" s="6" t="str">
        <f>+IFERROR(VLOOKUP(GE1241,Auxiliar!$A:$C,2,0),"")</f>
        <v/>
      </c>
      <c r="GH1241" s="7" t="str">
        <f>+IFERROR(VLOOKUP(GE1241,Auxiliar!$A:$C,3,0),"")</f>
        <v/>
      </c>
    </row>
    <row r="1242" spans="79:190" x14ac:dyDescent="0.25">
      <c r="CA1242" s="1">
        <v>11717</v>
      </c>
      <c r="CB1242" s="1" t="s">
        <v>35</v>
      </c>
      <c r="CC1242" s="6">
        <f>+IFERROR(VALUE(RIGHT(Tabla14[[#This Row],[B2B]],6)),"")</f>
        <v>11717</v>
      </c>
      <c r="CD1242" s="6" t="str">
        <f>+IFERROR(VLOOKUP(CB1242,Auxiliar!$A:$C,2,0),"")</f>
        <v>Corona 710cc</v>
      </c>
      <c r="CE1242" s="7" t="str">
        <f>+IFERROR(VLOOKUP(CB1242,Auxiliar!$A:$C,3,0),"")</f>
        <v>1b 10% | 85b 0%</v>
      </c>
      <c r="CM1242" s="1">
        <v>11742</v>
      </c>
      <c r="CN1242" s="1" t="s">
        <v>20</v>
      </c>
      <c r="CO1242" s="6">
        <v>11742</v>
      </c>
      <c r="CP1242" s="6" t="s">
        <v>20</v>
      </c>
      <c r="CQ1242" s="7" t="s">
        <v>21</v>
      </c>
      <c r="CY1242" s="1">
        <v>11742</v>
      </c>
      <c r="CZ1242" s="1" t="s">
        <v>16</v>
      </c>
      <c r="DA1242" s="6">
        <f>+IFERROR(VALUE(RIGHT(Tabla18[[#This Row],[B2B]],6)),"")</f>
        <v>11742</v>
      </c>
      <c r="DB1242" s="6" t="str">
        <f>+IFERROR(VLOOKUP(CZ1242,Auxiliar!$A:$C,2,0),"")</f>
        <v>PREMIUM</v>
      </c>
      <c r="DC1242" s="7" t="str">
        <f>+IFERROR(VLOOKUP(CZ1242,Auxiliar!$A:$C,3,0),"")</f>
        <v>0b 0% | 2b 2% | 5b 3,5% | 10b 5%</v>
      </c>
      <c r="DE1242" s="1">
        <v>11742</v>
      </c>
      <c r="DF1242" s="1" t="s">
        <v>19</v>
      </c>
      <c r="DG1242" s="6">
        <f>+IFERROR(VALUE(RIGHT(Tabla19[[#This Row],[B2B]],6)),"")</f>
        <v>11742</v>
      </c>
      <c r="DH1242" s="6" t="str">
        <f>+IFERROR(VLOOKUP(DF1242,Auxiliar!$A:$C,2,0),"")</f>
        <v>MICHELOB</v>
      </c>
      <c r="DI1242" s="7" t="str">
        <f>+IFERROR(VLOOKUP(DF1242,Auxiliar!$A:$C,3,0),"")</f>
        <v>1b 7% | 3b 22% | 8b 27%</v>
      </c>
      <c r="DK1242" s="1"/>
      <c r="DL1242" s="1"/>
      <c r="DM1242" s="6" t="str">
        <f>+IFERROR(VALUE(RIGHT(Tabla20[[#This Row],[B2B]],6)),"")</f>
        <v/>
      </c>
      <c r="DN1242" s="6" t="str">
        <f>+IFERROR(VLOOKUP(DL1242,Auxiliar!$A:$C,2,0),"")</f>
        <v/>
      </c>
      <c r="DO1242" s="7" t="str">
        <f>+IFERROR(VLOOKUP(DL1242,Auxiliar!$A:$C,3,0),"")</f>
        <v/>
      </c>
      <c r="DQ1242" s="1">
        <v>11715</v>
      </c>
      <c r="DR1242" s="12" t="s">
        <v>24</v>
      </c>
      <c r="DS1242" s="6">
        <f>+IFERROR(VALUE(RIGHT(Tabla21[[#This Row],[B2B]],6)),"")</f>
        <v>11715</v>
      </c>
      <c r="DT1242" s="6" t="str">
        <f>+IFERROR(VLOOKUP(DR1242,Auxiliar!$A:$C,2,0),"")</f>
        <v>CORONA PORRON</v>
      </c>
      <c r="DU1242" s="7" t="str">
        <f>+IFERROR(VLOOKUP(DR1242,Auxiliar!$A:$C,3,0),"")</f>
        <v>1b 5% | 20b 0%</v>
      </c>
      <c r="DW1242" s="1"/>
      <c r="DX1242" s="12"/>
      <c r="DY1242" s="6" t="str">
        <f>+IFERROR(VALUE(RIGHT(Tabla22[[#This Row],[B2B]],6)),"")</f>
        <v/>
      </c>
      <c r="DZ1242" s="6" t="str">
        <f>+IFERROR(VLOOKUP(DX1242,Auxiliar!$A:$C,2,0),"")</f>
        <v/>
      </c>
      <c r="EA1242" s="7" t="str">
        <f>+IFERROR(VLOOKUP(DX1242,Auxiliar!$A:$C,3,0),"")</f>
        <v/>
      </c>
      <c r="EC1242" s="1"/>
      <c r="ED1242" s="12"/>
      <c r="EE1242" s="6" t="str">
        <f>+IFERROR(VALUE(RIGHT(Tabla23[[#This Row],[B2B]],6)),"")</f>
        <v/>
      </c>
      <c r="EF1242" s="6" t="str">
        <f>+IFERROR(VLOOKUP(ED1242,Auxiliar!$A:$C,2,0),"")</f>
        <v/>
      </c>
      <c r="EG1242" s="7" t="str">
        <f>+IFERROR(VLOOKUP(ED1242,Auxiliar!$A:$C,3,0),"")</f>
        <v/>
      </c>
      <c r="EI1242" s="1"/>
      <c r="EJ1242" s="12"/>
      <c r="EK1242" s="6" t="str">
        <f>+IFERROR(VALUE(RIGHT(Tabla24[[#This Row],[B2B]],6)),"")</f>
        <v/>
      </c>
      <c r="EL1242" s="6" t="str">
        <f>+IFERROR(VLOOKUP(EJ1242,Auxiliar!$A:$C,2,0),"")</f>
        <v/>
      </c>
      <c r="EM1242" s="7" t="str">
        <f>+IFERROR(VLOOKUP(EJ1242,Auxiliar!$A:$C,3,0),"")</f>
        <v/>
      </c>
      <c r="EO1242" s="1"/>
      <c r="EP1242" s="12"/>
      <c r="EQ1242" s="6" t="str">
        <f>+IFERROR(VALUE(RIGHT(Tabla25[[#This Row],[B2B]],6)),"")</f>
        <v/>
      </c>
      <c r="ER1242" s="6" t="str">
        <f>+IFERROR(VLOOKUP(EP1242,Auxiliar!$A:$C,2,0),"")</f>
        <v/>
      </c>
      <c r="ES1242" s="7" t="str">
        <f>+IFERROR(VLOOKUP(EP1242,Auxiliar!$A:$C,3,0),"")</f>
        <v/>
      </c>
      <c r="EU1242" s="1"/>
      <c r="EV1242" s="12"/>
      <c r="EW1242" s="6" t="str">
        <f>+IFERROR(VALUE(RIGHT(Tabla26[[#This Row],[B2B]],6)),"")</f>
        <v/>
      </c>
      <c r="EX1242" s="6" t="str">
        <f>+IFERROR(VLOOKUP(EV1242,Auxiliar!$A:$C,2,0),"")</f>
        <v/>
      </c>
      <c r="EY1242" s="7" t="str">
        <f>+IFERROR(VLOOKUP(EV1242,Auxiliar!$A:$C,3,0),"")</f>
        <v/>
      </c>
      <c r="EZ1242" s="1"/>
      <c r="FA1242" s="12"/>
      <c r="FB1242" s="6" t="str">
        <f>+IFERROR(VALUE(RIGHT(Tabla27[[#This Row],[B2B]],6)),"")</f>
        <v/>
      </c>
      <c r="FC1242" s="6" t="str">
        <f>+IFERROR(VLOOKUP(FA1242,Auxiliar!$A:$C,2,0),"")</f>
        <v/>
      </c>
      <c r="FD1242" s="7" t="str">
        <f>+IFERROR(VLOOKUP(FA1242,Auxiliar!$A:$C,3,0),"")</f>
        <v/>
      </c>
      <c r="FE1242" s="1"/>
      <c r="FF1242" s="12"/>
      <c r="FG1242" s="6" t="str">
        <f>+IFERROR(VALUE(RIGHT(Tabla28[[#This Row],[B2B]],6)),"")</f>
        <v/>
      </c>
      <c r="FH1242" s="6" t="str">
        <f>+IFERROR(VLOOKUP(FF1242,Auxiliar!$A:$C,2,0),"")</f>
        <v/>
      </c>
      <c r="FI1242" s="7" t="str">
        <f>+IFERROR(VLOOKUP(FF1242,Auxiliar!$A:$C,3,0),"")</f>
        <v/>
      </c>
      <c r="FJ1242" s="1"/>
      <c r="FK1242" s="12"/>
      <c r="FL1242" s="6" t="str">
        <f>+IFERROR(VALUE(RIGHT(Tabla29[[#This Row],[B2B]],6)),"")</f>
        <v/>
      </c>
      <c r="FM1242" s="6" t="str">
        <f>+IFERROR(VLOOKUP(FK1242,Auxiliar!$A:$C,2,0),"")</f>
        <v/>
      </c>
      <c r="FN1242" s="7" t="str">
        <f>+IFERROR(VLOOKUP(FK1242,Auxiliar!$A:$C,3,0),"")</f>
        <v/>
      </c>
      <c r="FO1242" s="1"/>
      <c r="FP1242" s="12"/>
      <c r="FQ1242" s="6" t="str">
        <f>+IFERROR(VALUE(RIGHT(Tabla30[[#This Row],[B2B]],6)),"")</f>
        <v/>
      </c>
      <c r="FR1242" s="6" t="str">
        <f>+IFERROR(VLOOKUP(FP1242,Auxiliar!$A:$C,2,0),"")</f>
        <v/>
      </c>
      <c r="FS1242" s="7"/>
      <c r="FT1242" s="1"/>
      <c r="FU1242" s="12"/>
      <c r="FV1242" s="6" t="str">
        <f>+IFERROR(VALUE(RIGHT(Tabla31[[#This Row],[B2B]],6)),"")</f>
        <v/>
      </c>
      <c r="FW1242" s="6" t="str">
        <f>+IFERROR(VLOOKUP(FU1242,Auxiliar!$A:$C,2,0),"")</f>
        <v/>
      </c>
      <c r="FX1242" s="7" t="str">
        <f>+IFERROR(VLOOKUP(FU1242,Auxiliar!$A:$C,3,0),"")</f>
        <v/>
      </c>
      <c r="FY1242" s="1"/>
      <c r="FZ1242" s="12"/>
      <c r="GA1242" s="6" t="str">
        <f>+IFERROR(VALUE(RIGHT(Tabla32[[#This Row],[B2B]],6)),"")</f>
        <v/>
      </c>
      <c r="GB1242" s="6" t="str">
        <f>+IFERROR(VLOOKUP(FZ1242,Auxiliar!$A:$C,2,0),"")</f>
        <v/>
      </c>
      <c r="GC1242" s="7" t="str">
        <f>+IFERROR(VLOOKUP(FZ1242,Auxiliar!$A:$C,3,0),"")</f>
        <v/>
      </c>
      <c r="GD1242" s="1"/>
      <c r="GE1242" s="12"/>
      <c r="GF1242" s="6" t="str">
        <f>+IFERROR(VALUE(RIGHT(Tabla33[[#This Row],[B2B]],6)),"")</f>
        <v/>
      </c>
      <c r="GG1242" s="6" t="str">
        <f>+IFERROR(VLOOKUP(GE1242,Auxiliar!$A:$C,2,0),"")</f>
        <v/>
      </c>
      <c r="GH1242" s="7" t="str">
        <f>+IFERROR(VLOOKUP(GE1242,Auxiliar!$A:$C,3,0),"")</f>
        <v/>
      </c>
    </row>
    <row r="1243" spans="79:190" x14ac:dyDescent="0.25">
      <c r="CA1243" s="1">
        <v>11727</v>
      </c>
      <c r="CB1243" s="1" t="s">
        <v>35</v>
      </c>
      <c r="CC1243" s="6">
        <f>+IFERROR(VALUE(RIGHT(Tabla14[[#This Row],[B2B]],6)),"")</f>
        <v>11727</v>
      </c>
      <c r="CD1243" s="6" t="str">
        <f>+IFERROR(VLOOKUP(CB1243,Auxiliar!$A:$C,2,0),"")</f>
        <v>Corona 710cc</v>
      </c>
      <c r="CE1243" s="7" t="str">
        <f>+IFERROR(VLOOKUP(CB1243,Auxiliar!$A:$C,3,0),"")</f>
        <v>1b 10% | 85b 0%</v>
      </c>
      <c r="CM1243" s="1">
        <v>11749</v>
      </c>
      <c r="CN1243" s="1" t="s">
        <v>20</v>
      </c>
      <c r="CO1243" s="6">
        <v>11749</v>
      </c>
      <c r="CP1243" s="6" t="s">
        <v>20</v>
      </c>
      <c r="CQ1243" s="7" t="s">
        <v>21</v>
      </c>
      <c r="CY1243" s="1">
        <v>11749</v>
      </c>
      <c r="CZ1243" s="1" t="s">
        <v>16</v>
      </c>
      <c r="DA1243" s="6">
        <f>+IFERROR(VALUE(RIGHT(Tabla18[[#This Row],[B2B]],6)),"")</f>
        <v>11749</v>
      </c>
      <c r="DB1243" s="6" t="str">
        <f>+IFERROR(VLOOKUP(CZ1243,Auxiliar!$A:$C,2,0),"")</f>
        <v>PREMIUM</v>
      </c>
      <c r="DC1243" s="7" t="str">
        <f>+IFERROR(VLOOKUP(CZ1243,Auxiliar!$A:$C,3,0),"")</f>
        <v>0b 0% | 2b 2% | 5b 3,5% | 10b 5%</v>
      </c>
      <c r="DE1243" s="1">
        <v>11749</v>
      </c>
      <c r="DF1243" s="1" t="s">
        <v>19</v>
      </c>
      <c r="DG1243" s="6">
        <f>+IFERROR(VALUE(RIGHT(Tabla19[[#This Row],[B2B]],6)),"")</f>
        <v>11749</v>
      </c>
      <c r="DH1243" s="6" t="str">
        <f>+IFERROR(VLOOKUP(DF1243,Auxiliar!$A:$C,2,0),"")</f>
        <v>MICHELOB</v>
      </c>
      <c r="DI1243" s="7" t="str">
        <f>+IFERROR(VLOOKUP(DF1243,Auxiliar!$A:$C,3,0),"")</f>
        <v>1b 7% | 3b 22% | 8b 27%</v>
      </c>
      <c r="DK1243" s="1"/>
      <c r="DL1243" s="1"/>
      <c r="DM1243" s="6" t="str">
        <f>+IFERROR(VALUE(RIGHT(Tabla20[[#This Row],[B2B]],6)),"")</f>
        <v/>
      </c>
      <c r="DN1243" s="6" t="str">
        <f>+IFERROR(VLOOKUP(DL1243,Auxiliar!$A:$C,2,0),"")</f>
        <v/>
      </c>
      <c r="DO1243" s="7" t="str">
        <f>+IFERROR(VLOOKUP(DL1243,Auxiliar!$A:$C,3,0),"")</f>
        <v/>
      </c>
      <c r="DQ1243" s="1">
        <v>11716</v>
      </c>
      <c r="DR1243" s="12" t="s">
        <v>24</v>
      </c>
      <c r="DS1243" s="6">
        <f>+IFERROR(VALUE(RIGHT(Tabla21[[#This Row],[B2B]],6)),"")</f>
        <v>11716</v>
      </c>
      <c r="DT1243" s="6" t="str">
        <f>+IFERROR(VLOOKUP(DR1243,Auxiliar!$A:$C,2,0),"")</f>
        <v>CORONA PORRON</v>
      </c>
      <c r="DU1243" s="7" t="str">
        <f>+IFERROR(VLOOKUP(DR1243,Auxiliar!$A:$C,3,0),"")</f>
        <v>1b 5% | 20b 0%</v>
      </c>
      <c r="DW1243" s="1"/>
      <c r="DX1243" s="12"/>
      <c r="DY1243" s="6" t="str">
        <f>+IFERROR(VALUE(RIGHT(Tabla22[[#This Row],[B2B]],6)),"")</f>
        <v/>
      </c>
      <c r="DZ1243" s="6" t="str">
        <f>+IFERROR(VLOOKUP(DX1243,Auxiliar!$A:$C,2,0),"")</f>
        <v/>
      </c>
      <c r="EA1243" s="7" t="str">
        <f>+IFERROR(VLOOKUP(DX1243,Auxiliar!$A:$C,3,0),"")</f>
        <v/>
      </c>
      <c r="EC1243" s="1"/>
      <c r="ED1243" s="12"/>
      <c r="EE1243" s="6" t="str">
        <f>+IFERROR(VALUE(RIGHT(Tabla23[[#This Row],[B2B]],6)),"")</f>
        <v/>
      </c>
      <c r="EF1243" s="6" t="str">
        <f>+IFERROR(VLOOKUP(ED1243,Auxiliar!$A:$C,2,0),"")</f>
        <v/>
      </c>
      <c r="EG1243" s="7" t="str">
        <f>+IFERROR(VLOOKUP(ED1243,Auxiliar!$A:$C,3,0),"")</f>
        <v/>
      </c>
      <c r="EI1243" s="1"/>
      <c r="EJ1243" s="12"/>
      <c r="EK1243" s="6" t="str">
        <f>+IFERROR(VALUE(RIGHT(Tabla24[[#This Row],[B2B]],6)),"")</f>
        <v/>
      </c>
      <c r="EL1243" s="6" t="str">
        <f>+IFERROR(VLOOKUP(EJ1243,Auxiliar!$A:$C,2,0),"")</f>
        <v/>
      </c>
      <c r="EM1243" s="7" t="str">
        <f>+IFERROR(VLOOKUP(EJ1243,Auxiliar!$A:$C,3,0),"")</f>
        <v/>
      </c>
      <c r="EO1243" s="1"/>
      <c r="EP1243" s="12"/>
      <c r="EQ1243" s="6" t="str">
        <f>+IFERROR(VALUE(RIGHT(Tabla25[[#This Row],[B2B]],6)),"")</f>
        <v/>
      </c>
      <c r="ER1243" s="6" t="str">
        <f>+IFERROR(VLOOKUP(EP1243,Auxiliar!$A:$C,2,0),"")</f>
        <v/>
      </c>
      <c r="ES1243" s="7" t="str">
        <f>+IFERROR(VLOOKUP(EP1243,Auxiliar!$A:$C,3,0),"")</f>
        <v/>
      </c>
      <c r="EU1243" s="1"/>
      <c r="EV1243" s="12"/>
      <c r="EW1243" s="6" t="str">
        <f>+IFERROR(VALUE(RIGHT(Tabla26[[#This Row],[B2B]],6)),"")</f>
        <v/>
      </c>
      <c r="EX1243" s="6" t="str">
        <f>+IFERROR(VLOOKUP(EV1243,Auxiliar!$A:$C,2,0),"")</f>
        <v/>
      </c>
      <c r="EY1243" s="7" t="str">
        <f>+IFERROR(VLOOKUP(EV1243,Auxiliar!$A:$C,3,0),"")</f>
        <v/>
      </c>
      <c r="EZ1243" s="1"/>
      <c r="FA1243" s="12"/>
      <c r="FB1243" s="6" t="str">
        <f>+IFERROR(VALUE(RIGHT(Tabla27[[#This Row],[B2B]],6)),"")</f>
        <v/>
      </c>
      <c r="FC1243" s="6" t="str">
        <f>+IFERROR(VLOOKUP(FA1243,Auxiliar!$A:$C,2,0),"")</f>
        <v/>
      </c>
      <c r="FD1243" s="7" t="str">
        <f>+IFERROR(VLOOKUP(FA1243,Auxiliar!$A:$C,3,0),"")</f>
        <v/>
      </c>
      <c r="FE1243" s="1"/>
      <c r="FF1243" s="12"/>
      <c r="FG1243" s="6" t="str">
        <f>+IFERROR(VALUE(RIGHT(Tabla28[[#This Row],[B2B]],6)),"")</f>
        <v/>
      </c>
      <c r="FH1243" s="6" t="str">
        <f>+IFERROR(VLOOKUP(FF1243,Auxiliar!$A:$C,2,0),"")</f>
        <v/>
      </c>
      <c r="FI1243" s="7" t="str">
        <f>+IFERROR(VLOOKUP(FF1243,Auxiliar!$A:$C,3,0),"")</f>
        <v/>
      </c>
      <c r="FJ1243" s="1"/>
      <c r="FK1243" s="12"/>
      <c r="FL1243" s="6" t="str">
        <f>+IFERROR(VALUE(RIGHT(Tabla29[[#This Row],[B2B]],6)),"")</f>
        <v/>
      </c>
      <c r="FM1243" s="6" t="str">
        <f>+IFERROR(VLOOKUP(FK1243,Auxiliar!$A:$C,2,0),"")</f>
        <v/>
      </c>
      <c r="FN1243" s="7" t="str">
        <f>+IFERROR(VLOOKUP(FK1243,Auxiliar!$A:$C,3,0),"")</f>
        <v/>
      </c>
      <c r="FO1243" s="1"/>
      <c r="FP1243" s="12"/>
      <c r="FQ1243" s="6" t="str">
        <f>+IFERROR(VALUE(RIGHT(Tabla30[[#This Row],[B2B]],6)),"")</f>
        <v/>
      </c>
      <c r="FR1243" s="6" t="str">
        <f>+IFERROR(VLOOKUP(FP1243,Auxiliar!$A:$C,2,0),"")</f>
        <v/>
      </c>
      <c r="FS1243" s="7"/>
      <c r="FT1243" s="1"/>
      <c r="FU1243" s="12"/>
      <c r="FV1243" s="6" t="str">
        <f>+IFERROR(VALUE(RIGHT(Tabla31[[#This Row],[B2B]],6)),"")</f>
        <v/>
      </c>
      <c r="FW1243" s="6" t="str">
        <f>+IFERROR(VLOOKUP(FU1243,Auxiliar!$A:$C,2,0),"")</f>
        <v/>
      </c>
      <c r="FX1243" s="7" t="str">
        <f>+IFERROR(VLOOKUP(FU1243,Auxiliar!$A:$C,3,0),"")</f>
        <v/>
      </c>
      <c r="FY1243" s="1"/>
      <c r="FZ1243" s="12"/>
      <c r="GA1243" s="6" t="str">
        <f>+IFERROR(VALUE(RIGHT(Tabla32[[#This Row],[B2B]],6)),"")</f>
        <v/>
      </c>
      <c r="GB1243" s="6" t="str">
        <f>+IFERROR(VLOOKUP(FZ1243,Auxiliar!$A:$C,2,0),"")</f>
        <v/>
      </c>
      <c r="GC1243" s="7" t="str">
        <f>+IFERROR(VLOOKUP(FZ1243,Auxiliar!$A:$C,3,0),"")</f>
        <v/>
      </c>
      <c r="GD1243" s="1"/>
      <c r="GE1243" s="12"/>
      <c r="GF1243" s="6" t="str">
        <f>+IFERROR(VALUE(RIGHT(Tabla33[[#This Row],[B2B]],6)),"")</f>
        <v/>
      </c>
      <c r="GG1243" s="6" t="str">
        <f>+IFERROR(VLOOKUP(GE1243,Auxiliar!$A:$C,2,0),"")</f>
        <v/>
      </c>
      <c r="GH1243" s="7" t="str">
        <f>+IFERROR(VLOOKUP(GE1243,Auxiliar!$A:$C,3,0),"")</f>
        <v/>
      </c>
    </row>
    <row r="1244" spans="79:190" x14ac:dyDescent="0.25">
      <c r="CA1244" s="1">
        <v>11730</v>
      </c>
      <c r="CB1244" s="1" t="s">
        <v>35</v>
      </c>
      <c r="CC1244" s="6">
        <f>+IFERROR(VALUE(RIGHT(Tabla14[[#This Row],[B2B]],6)),"")</f>
        <v>11730</v>
      </c>
      <c r="CD1244" s="6" t="str">
        <f>+IFERROR(VLOOKUP(CB1244,Auxiliar!$A:$C,2,0),"")</f>
        <v>Corona 710cc</v>
      </c>
      <c r="CE1244" s="7" t="str">
        <f>+IFERROR(VLOOKUP(CB1244,Auxiliar!$A:$C,3,0),"")</f>
        <v>1b 10% | 85b 0%</v>
      </c>
      <c r="CM1244" s="1">
        <v>11754</v>
      </c>
      <c r="CN1244" s="1" t="s">
        <v>20</v>
      </c>
      <c r="CO1244" s="6">
        <v>11754</v>
      </c>
      <c r="CP1244" s="6" t="s">
        <v>20</v>
      </c>
      <c r="CQ1244" s="7" t="s">
        <v>21</v>
      </c>
      <c r="CY1244" s="1">
        <v>11754</v>
      </c>
      <c r="CZ1244" s="1" t="s">
        <v>16</v>
      </c>
      <c r="DA1244" s="6">
        <f>+IFERROR(VALUE(RIGHT(Tabla18[[#This Row],[B2B]],6)),"")</f>
        <v>11754</v>
      </c>
      <c r="DB1244" s="6" t="str">
        <f>+IFERROR(VLOOKUP(CZ1244,Auxiliar!$A:$C,2,0),"")</f>
        <v>PREMIUM</v>
      </c>
      <c r="DC1244" s="7" t="str">
        <f>+IFERROR(VLOOKUP(CZ1244,Auxiliar!$A:$C,3,0),"")</f>
        <v>0b 0% | 2b 2% | 5b 3,5% | 10b 5%</v>
      </c>
      <c r="DE1244" s="1">
        <v>11754</v>
      </c>
      <c r="DF1244" s="1" t="s">
        <v>19</v>
      </c>
      <c r="DG1244" s="6">
        <f>+IFERROR(VALUE(RIGHT(Tabla19[[#This Row],[B2B]],6)),"")</f>
        <v>11754</v>
      </c>
      <c r="DH1244" s="6" t="str">
        <f>+IFERROR(VLOOKUP(DF1244,Auxiliar!$A:$C,2,0),"")</f>
        <v>MICHELOB</v>
      </c>
      <c r="DI1244" s="7" t="str">
        <f>+IFERROR(VLOOKUP(DF1244,Auxiliar!$A:$C,3,0),"")</f>
        <v>1b 7% | 3b 22% | 8b 27%</v>
      </c>
      <c r="DK1244" s="1"/>
      <c r="DL1244" s="1"/>
      <c r="DM1244" s="6" t="str">
        <f>+IFERROR(VALUE(RIGHT(Tabla20[[#This Row],[B2B]],6)),"")</f>
        <v/>
      </c>
      <c r="DN1244" s="6" t="str">
        <f>+IFERROR(VLOOKUP(DL1244,Auxiliar!$A:$C,2,0),"")</f>
        <v/>
      </c>
      <c r="DO1244" s="7" t="str">
        <f>+IFERROR(VLOOKUP(DL1244,Auxiliar!$A:$C,3,0),"")</f>
        <v/>
      </c>
      <c r="DQ1244" s="1">
        <v>11717</v>
      </c>
      <c r="DR1244" s="12" t="s">
        <v>24</v>
      </c>
      <c r="DS1244" s="6">
        <f>+IFERROR(VALUE(RIGHT(Tabla21[[#This Row],[B2B]],6)),"")</f>
        <v>11717</v>
      </c>
      <c r="DT1244" s="6" t="str">
        <f>+IFERROR(VLOOKUP(DR1244,Auxiliar!$A:$C,2,0),"")</f>
        <v>CORONA PORRON</v>
      </c>
      <c r="DU1244" s="7" t="str">
        <f>+IFERROR(VLOOKUP(DR1244,Auxiliar!$A:$C,3,0),"")</f>
        <v>1b 5% | 20b 0%</v>
      </c>
      <c r="DW1244" s="1"/>
      <c r="DX1244" s="12"/>
      <c r="DY1244" s="6" t="str">
        <f>+IFERROR(VALUE(RIGHT(Tabla22[[#This Row],[B2B]],6)),"")</f>
        <v/>
      </c>
      <c r="DZ1244" s="6" t="str">
        <f>+IFERROR(VLOOKUP(DX1244,Auxiliar!$A:$C,2,0),"")</f>
        <v/>
      </c>
      <c r="EA1244" s="7" t="str">
        <f>+IFERROR(VLOOKUP(DX1244,Auxiliar!$A:$C,3,0),"")</f>
        <v/>
      </c>
      <c r="EC1244" s="1"/>
      <c r="ED1244" s="12"/>
      <c r="EE1244" s="6" t="str">
        <f>+IFERROR(VALUE(RIGHT(Tabla23[[#This Row],[B2B]],6)),"")</f>
        <v/>
      </c>
      <c r="EF1244" s="6" t="str">
        <f>+IFERROR(VLOOKUP(ED1244,Auxiliar!$A:$C,2,0),"")</f>
        <v/>
      </c>
      <c r="EG1244" s="7" t="str">
        <f>+IFERROR(VLOOKUP(ED1244,Auxiliar!$A:$C,3,0),"")</f>
        <v/>
      </c>
      <c r="EI1244" s="1"/>
      <c r="EJ1244" s="12"/>
      <c r="EK1244" s="6" t="str">
        <f>+IFERROR(VALUE(RIGHT(Tabla24[[#This Row],[B2B]],6)),"")</f>
        <v/>
      </c>
      <c r="EL1244" s="6" t="str">
        <f>+IFERROR(VLOOKUP(EJ1244,Auxiliar!$A:$C,2,0),"")</f>
        <v/>
      </c>
      <c r="EM1244" s="7" t="str">
        <f>+IFERROR(VLOOKUP(EJ1244,Auxiliar!$A:$C,3,0),"")</f>
        <v/>
      </c>
      <c r="EO1244" s="1"/>
      <c r="EP1244" s="12"/>
      <c r="EQ1244" s="6" t="str">
        <f>+IFERROR(VALUE(RIGHT(Tabla25[[#This Row],[B2B]],6)),"")</f>
        <v/>
      </c>
      <c r="ER1244" s="6" t="str">
        <f>+IFERROR(VLOOKUP(EP1244,Auxiliar!$A:$C,2,0),"")</f>
        <v/>
      </c>
      <c r="ES1244" s="7" t="str">
        <f>+IFERROR(VLOOKUP(EP1244,Auxiliar!$A:$C,3,0),"")</f>
        <v/>
      </c>
      <c r="EU1244" s="1"/>
      <c r="EV1244" s="12"/>
      <c r="EW1244" s="6" t="str">
        <f>+IFERROR(VALUE(RIGHT(Tabla26[[#This Row],[B2B]],6)),"")</f>
        <v/>
      </c>
      <c r="EX1244" s="6" t="str">
        <f>+IFERROR(VLOOKUP(EV1244,Auxiliar!$A:$C,2,0),"")</f>
        <v/>
      </c>
      <c r="EY1244" s="7" t="str">
        <f>+IFERROR(VLOOKUP(EV1244,Auxiliar!$A:$C,3,0),"")</f>
        <v/>
      </c>
      <c r="EZ1244" s="1"/>
      <c r="FA1244" s="12"/>
      <c r="FB1244" s="6" t="str">
        <f>+IFERROR(VALUE(RIGHT(Tabla27[[#This Row],[B2B]],6)),"")</f>
        <v/>
      </c>
      <c r="FC1244" s="6" t="str">
        <f>+IFERROR(VLOOKUP(FA1244,Auxiliar!$A:$C,2,0),"")</f>
        <v/>
      </c>
      <c r="FD1244" s="7" t="str">
        <f>+IFERROR(VLOOKUP(FA1244,Auxiliar!$A:$C,3,0),"")</f>
        <v/>
      </c>
      <c r="FE1244" s="1"/>
      <c r="FF1244" s="12"/>
      <c r="FG1244" s="6" t="str">
        <f>+IFERROR(VALUE(RIGHT(Tabla28[[#This Row],[B2B]],6)),"")</f>
        <v/>
      </c>
      <c r="FH1244" s="6" t="str">
        <f>+IFERROR(VLOOKUP(FF1244,Auxiliar!$A:$C,2,0),"")</f>
        <v/>
      </c>
      <c r="FI1244" s="7" t="str">
        <f>+IFERROR(VLOOKUP(FF1244,Auxiliar!$A:$C,3,0),"")</f>
        <v/>
      </c>
      <c r="FJ1244" s="1"/>
      <c r="FK1244" s="12"/>
      <c r="FL1244" s="6" t="str">
        <f>+IFERROR(VALUE(RIGHT(Tabla29[[#This Row],[B2B]],6)),"")</f>
        <v/>
      </c>
      <c r="FM1244" s="6" t="str">
        <f>+IFERROR(VLOOKUP(FK1244,Auxiliar!$A:$C,2,0),"")</f>
        <v/>
      </c>
      <c r="FN1244" s="7" t="str">
        <f>+IFERROR(VLOOKUP(FK1244,Auxiliar!$A:$C,3,0),"")</f>
        <v/>
      </c>
      <c r="FO1244" s="1"/>
      <c r="FP1244" s="12"/>
      <c r="FQ1244" s="6" t="str">
        <f>+IFERROR(VALUE(RIGHT(Tabla30[[#This Row],[B2B]],6)),"")</f>
        <v/>
      </c>
      <c r="FR1244" s="6" t="str">
        <f>+IFERROR(VLOOKUP(FP1244,Auxiliar!$A:$C,2,0),"")</f>
        <v/>
      </c>
      <c r="FS1244" s="7"/>
      <c r="FT1244" s="1"/>
      <c r="FU1244" s="12"/>
      <c r="FV1244" s="6" t="str">
        <f>+IFERROR(VALUE(RIGHT(Tabla31[[#This Row],[B2B]],6)),"")</f>
        <v/>
      </c>
      <c r="FW1244" s="6" t="str">
        <f>+IFERROR(VLOOKUP(FU1244,Auxiliar!$A:$C,2,0),"")</f>
        <v/>
      </c>
      <c r="FX1244" s="7" t="str">
        <f>+IFERROR(VLOOKUP(FU1244,Auxiliar!$A:$C,3,0),"")</f>
        <v/>
      </c>
      <c r="FY1244" s="1"/>
      <c r="FZ1244" s="12"/>
      <c r="GA1244" s="6" t="str">
        <f>+IFERROR(VALUE(RIGHT(Tabla32[[#This Row],[B2B]],6)),"")</f>
        <v/>
      </c>
      <c r="GB1244" s="6" t="str">
        <f>+IFERROR(VLOOKUP(FZ1244,Auxiliar!$A:$C,2,0),"")</f>
        <v/>
      </c>
      <c r="GC1244" s="7" t="str">
        <f>+IFERROR(VLOOKUP(FZ1244,Auxiliar!$A:$C,3,0),"")</f>
        <v/>
      </c>
      <c r="GD1244" s="1"/>
      <c r="GE1244" s="12"/>
      <c r="GF1244" s="6" t="str">
        <f>+IFERROR(VALUE(RIGHT(Tabla33[[#This Row],[B2B]],6)),"")</f>
        <v/>
      </c>
      <c r="GG1244" s="6" t="str">
        <f>+IFERROR(VLOOKUP(GE1244,Auxiliar!$A:$C,2,0),"")</f>
        <v/>
      </c>
      <c r="GH1244" s="7" t="str">
        <f>+IFERROR(VLOOKUP(GE1244,Auxiliar!$A:$C,3,0),"")</f>
        <v/>
      </c>
    </row>
    <row r="1245" spans="79:190" x14ac:dyDescent="0.25">
      <c r="CA1245" s="1">
        <v>11736</v>
      </c>
      <c r="CB1245" s="1" t="s">
        <v>35</v>
      </c>
      <c r="CC1245" s="6">
        <f>+IFERROR(VALUE(RIGHT(Tabla14[[#This Row],[B2B]],6)),"")</f>
        <v>11736</v>
      </c>
      <c r="CD1245" s="6" t="str">
        <f>+IFERROR(VLOOKUP(CB1245,Auxiliar!$A:$C,2,0),"")</f>
        <v>Corona 710cc</v>
      </c>
      <c r="CE1245" s="7" t="str">
        <f>+IFERROR(VLOOKUP(CB1245,Auxiliar!$A:$C,3,0),"")</f>
        <v>1b 10% | 85b 0%</v>
      </c>
      <c r="CM1245" s="1">
        <v>11756</v>
      </c>
      <c r="CN1245" s="1" t="s">
        <v>20</v>
      </c>
      <c r="CO1245" s="6">
        <v>11756</v>
      </c>
      <c r="CP1245" s="6" t="s">
        <v>20</v>
      </c>
      <c r="CQ1245" s="7" t="s">
        <v>21</v>
      </c>
      <c r="CY1245" s="1">
        <v>11756</v>
      </c>
      <c r="CZ1245" s="1" t="s">
        <v>16</v>
      </c>
      <c r="DA1245" s="6">
        <f>+IFERROR(VALUE(RIGHT(Tabla18[[#This Row],[B2B]],6)),"")</f>
        <v>11756</v>
      </c>
      <c r="DB1245" s="6" t="str">
        <f>+IFERROR(VLOOKUP(CZ1245,Auxiliar!$A:$C,2,0),"")</f>
        <v>PREMIUM</v>
      </c>
      <c r="DC1245" s="7" t="str">
        <f>+IFERROR(VLOOKUP(CZ1245,Auxiliar!$A:$C,3,0),"")</f>
        <v>0b 0% | 2b 2% | 5b 3,5% | 10b 5%</v>
      </c>
      <c r="DE1245" s="1">
        <v>11756</v>
      </c>
      <c r="DF1245" s="1" t="s">
        <v>19</v>
      </c>
      <c r="DG1245" s="6">
        <f>+IFERROR(VALUE(RIGHT(Tabla19[[#This Row],[B2B]],6)),"")</f>
        <v>11756</v>
      </c>
      <c r="DH1245" s="6" t="str">
        <f>+IFERROR(VLOOKUP(DF1245,Auxiliar!$A:$C,2,0),"")</f>
        <v>MICHELOB</v>
      </c>
      <c r="DI1245" s="7" t="str">
        <f>+IFERROR(VLOOKUP(DF1245,Auxiliar!$A:$C,3,0),"")</f>
        <v>1b 7% | 3b 22% | 8b 27%</v>
      </c>
      <c r="DK1245" s="1"/>
      <c r="DL1245" s="1"/>
      <c r="DM1245" s="6" t="str">
        <f>+IFERROR(VALUE(RIGHT(Tabla20[[#This Row],[B2B]],6)),"")</f>
        <v/>
      </c>
      <c r="DN1245" s="6" t="str">
        <f>+IFERROR(VLOOKUP(DL1245,Auxiliar!$A:$C,2,0),"")</f>
        <v/>
      </c>
      <c r="DO1245" s="7" t="str">
        <f>+IFERROR(VLOOKUP(DL1245,Auxiliar!$A:$C,3,0),"")</f>
        <v/>
      </c>
      <c r="DQ1245" s="1">
        <v>11727</v>
      </c>
      <c r="DR1245" s="12" t="s">
        <v>24</v>
      </c>
      <c r="DS1245" s="6">
        <f>+IFERROR(VALUE(RIGHT(Tabla21[[#This Row],[B2B]],6)),"")</f>
        <v>11727</v>
      </c>
      <c r="DT1245" s="6" t="str">
        <f>+IFERROR(VLOOKUP(DR1245,Auxiliar!$A:$C,2,0),"")</f>
        <v>CORONA PORRON</v>
      </c>
      <c r="DU1245" s="7" t="str">
        <f>+IFERROR(VLOOKUP(DR1245,Auxiliar!$A:$C,3,0),"")</f>
        <v>1b 5% | 20b 0%</v>
      </c>
      <c r="DW1245" s="1"/>
      <c r="DX1245" s="12"/>
      <c r="DY1245" s="6" t="str">
        <f>+IFERROR(VALUE(RIGHT(Tabla22[[#This Row],[B2B]],6)),"")</f>
        <v/>
      </c>
      <c r="DZ1245" s="6" t="str">
        <f>+IFERROR(VLOOKUP(DX1245,Auxiliar!$A:$C,2,0),"")</f>
        <v/>
      </c>
      <c r="EA1245" s="7" t="str">
        <f>+IFERROR(VLOOKUP(DX1245,Auxiliar!$A:$C,3,0),"")</f>
        <v/>
      </c>
      <c r="EC1245" s="1"/>
      <c r="ED1245" s="12"/>
      <c r="EE1245" s="6" t="str">
        <f>+IFERROR(VALUE(RIGHT(Tabla23[[#This Row],[B2B]],6)),"")</f>
        <v/>
      </c>
      <c r="EF1245" s="6" t="str">
        <f>+IFERROR(VLOOKUP(ED1245,Auxiliar!$A:$C,2,0),"")</f>
        <v/>
      </c>
      <c r="EG1245" s="7" t="str">
        <f>+IFERROR(VLOOKUP(ED1245,Auxiliar!$A:$C,3,0),"")</f>
        <v/>
      </c>
      <c r="EI1245" s="1"/>
      <c r="EJ1245" s="12"/>
      <c r="EK1245" s="6" t="str">
        <f>+IFERROR(VALUE(RIGHT(Tabla24[[#This Row],[B2B]],6)),"")</f>
        <v/>
      </c>
      <c r="EL1245" s="6" t="str">
        <f>+IFERROR(VLOOKUP(EJ1245,Auxiliar!$A:$C,2,0),"")</f>
        <v/>
      </c>
      <c r="EM1245" s="7" t="str">
        <f>+IFERROR(VLOOKUP(EJ1245,Auxiliar!$A:$C,3,0),"")</f>
        <v/>
      </c>
      <c r="EO1245" s="1"/>
      <c r="EP1245" s="12"/>
      <c r="EQ1245" s="6" t="str">
        <f>+IFERROR(VALUE(RIGHT(Tabla25[[#This Row],[B2B]],6)),"")</f>
        <v/>
      </c>
      <c r="ER1245" s="6" t="str">
        <f>+IFERROR(VLOOKUP(EP1245,Auxiliar!$A:$C,2,0),"")</f>
        <v/>
      </c>
      <c r="ES1245" s="7" t="str">
        <f>+IFERROR(VLOOKUP(EP1245,Auxiliar!$A:$C,3,0),"")</f>
        <v/>
      </c>
      <c r="EU1245" s="1"/>
      <c r="EV1245" s="12"/>
      <c r="EW1245" s="6" t="str">
        <f>+IFERROR(VALUE(RIGHT(Tabla26[[#This Row],[B2B]],6)),"")</f>
        <v/>
      </c>
      <c r="EX1245" s="6" t="str">
        <f>+IFERROR(VLOOKUP(EV1245,Auxiliar!$A:$C,2,0),"")</f>
        <v/>
      </c>
      <c r="EY1245" s="7" t="str">
        <f>+IFERROR(VLOOKUP(EV1245,Auxiliar!$A:$C,3,0),"")</f>
        <v/>
      </c>
      <c r="EZ1245" s="1"/>
      <c r="FA1245" s="12"/>
      <c r="FB1245" s="6" t="str">
        <f>+IFERROR(VALUE(RIGHT(Tabla27[[#This Row],[B2B]],6)),"")</f>
        <v/>
      </c>
      <c r="FC1245" s="6" t="str">
        <f>+IFERROR(VLOOKUP(FA1245,Auxiliar!$A:$C,2,0),"")</f>
        <v/>
      </c>
      <c r="FD1245" s="7" t="str">
        <f>+IFERROR(VLOOKUP(FA1245,Auxiliar!$A:$C,3,0),"")</f>
        <v/>
      </c>
      <c r="FE1245" s="1"/>
      <c r="FF1245" s="12"/>
      <c r="FG1245" s="6" t="str">
        <f>+IFERROR(VALUE(RIGHT(Tabla28[[#This Row],[B2B]],6)),"")</f>
        <v/>
      </c>
      <c r="FH1245" s="6" t="str">
        <f>+IFERROR(VLOOKUP(FF1245,Auxiliar!$A:$C,2,0),"")</f>
        <v/>
      </c>
      <c r="FI1245" s="7" t="str">
        <f>+IFERROR(VLOOKUP(FF1245,Auxiliar!$A:$C,3,0),"")</f>
        <v/>
      </c>
      <c r="FJ1245" s="1"/>
      <c r="FK1245" s="12"/>
      <c r="FL1245" s="6" t="str">
        <f>+IFERROR(VALUE(RIGHT(Tabla29[[#This Row],[B2B]],6)),"")</f>
        <v/>
      </c>
      <c r="FM1245" s="6" t="str">
        <f>+IFERROR(VLOOKUP(FK1245,Auxiliar!$A:$C,2,0),"")</f>
        <v/>
      </c>
      <c r="FN1245" s="7" t="str">
        <f>+IFERROR(VLOOKUP(FK1245,Auxiliar!$A:$C,3,0),"")</f>
        <v/>
      </c>
      <c r="FO1245" s="1"/>
      <c r="FP1245" s="12"/>
      <c r="FQ1245" s="6" t="str">
        <f>+IFERROR(VALUE(RIGHT(Tabla30[[#This Row],[B2B]],6)),"")</f>
        <v/>
      </c>
      <c r="FR1245" s="6" t="str">
        <f>+IFERROR(VLOOKUP(FP1245,Auxiliar!$A:$C,2,0),"")</f>
        <v/>
      </c>
      <c r="FS1245" s="7"/>
      <c r="FT1245" s="1"/>
      <c r="FU1245" s="12"/>
      <c r="FV1245" s="6" t="str">
        <f>+IFERROR(VALUE(RIGHT(Tabla31[[#This Row],[B2B]],6)),"")</f>
        <v/>
      </c>
      <c r="FW1245" s="6" t="str">
        <f>+IFERROR(VLOOKUP(FU1245,Auxiliar!$A:$C,2,0),"")</f>
        <v/>
      </c>
      <c r="FX1245" s="7" t="str">
        <f>+IFERROR(VLOOKUP(FU1245,Auxiliar!$A:$C,3,0),"")</f>
        <v/>
      </c>
      <c r="FY1245" s="1"/>
      <c r="FZ1245" s="12"/>
      <c r="GA1245" s="6" t="str">
        <f>+IFERROR(VALUE(RIGHT(Tabla32[[#This Row],[B2B]],6)),"")</f>
        <v/>
      </c>
      <c r="GB1245" s="6" t="str">
        <f>+IFERROR(VLOOKUP(FZ1245,Auxiliar!$A:$C,2,0),"")</f>
        <v/>
      </c>
      <c r="GC1245" s="7" t="str">
        <f>+IFERROR(VLOOKUP(FZ1245,Auxiliar!$A:$C,3,0),"")</f>
        <v/>
      </c>
      <c r="GD1245" s="1"/>
      <c r="GE1245" s="12"/>
      <c r="GF1245" s="6" t="str">
        <f>+IFERROR(VALUE(RIGHT(Tabla33[[#This Row],[B2B]],6)),"")</f>
        <v/>
      </c>
      <c r="GG1245" s="6" t="str">
        <f>+IFERROR(VLOOKUP(GE1245,Auxiliar!$A:$C,2,0),"")</f>
        <v/>
      </c>
      <c r="GH1245" s="7" t="str">
        <f>+IFERROR(VLOOKUP(GE1245,Auxiliar!$A:$C,3,0),"")</f>
        <v/>
      </c>
    </row>
    <row r="1246" spans="79:190" x14ac:dyDescent="0.25">
      <c r="CA1246" s="1">
        <v>11737</v>
      </c>
      <c r="CB1246" s="1" t="s">
        <v>35</v>
      </c>
      <c r="CC1246" s="6">
        <f>+IFERROR(VALUE(RIGHT(Tabla14[[#This Row],[B2B]],6)),"")</f>
        <v>11737</v>
      </c>
      <c r="CD1246" s="6" t="str">
        <f>+IFERROR(VLOOKUP(CB1246,Auxiliar!$A:$C,2,0),"")</f>
        <v>Corona 710cc</v>
      </c>
      <c r="CE1246" s="7" t="str">
        <f>+IFERROR(VLOOKUP(CB1246,Auxiliar!$A:$C,3,0),"")</f>
        <v>1b 10% | 85b 0%</v>
      </c>
      <c r="CM1246" s="1">
        <v>11757</v>
      </c>
      <c r="CN1246" s="1" t="s">
        <v>20</v>
      </c>
      <c r="CO1246" s="6">
        <v>11757</v>
      </c>
      <c r="CP1246" s="6" t="s">
        <v>20</v>
      </c>
      <c r="CQ1246" s="7" t="s">
        <v>21</v>
      </c>
      <c r="CY1246" s="1">
        <v>11757</v>
      </c>
      <c r="CZ1246" s="1" t="s">
        <v>16</v>
      </c>
      <c r="DA1246" s="6">
        <f>+IFERROR(VALUE(RIGHT(Tabla18[[#This Row],[B2B]],6)),"")</f>
        <v>11757</v>
      </c>
      <c r="DB1246" s="6" t="str">
        <f>+IFERROR(VLOOKUP(CZ1246,Auxiliar!$A:$C,2,0),"")</f>
        <v>PREMIUM</v>
      </c>
      <c r="DC1246" s="7" t="str">
        <f>+IFERROR(VLOOKUP(CZ1246,Auxiliar!$A:$C,3,0),"")</f>
        <v>0b 0% | 2b 2% | 5b 3,5% | 10b 5%</v>
      </c>
      <c r="DE1246" s="1">
        <v>11757</v>
      </c>
      <c r="DF1246" s="1" t="s">
        <v>19</v>
      </c>
      <c r="DG1246" s="6">
        <f>+IFERROR(VALUE(RIGHT(Tabla19[[#This Row],[B2B]],6)),"")</f>
        <v>11757</v>
      </c>
      <c r="DH1246" s="6" t="str">
        <f>+IFERROR(VLOOKUP(DF1246,Auxiliar!$A:$C,2,0),"")</f>
        <v>MICHELOB</v>
      </c>
      <c r="DI1246" s="7" t="str">
        <f>+IFERROR(VLOOKUP(DF1246,Auxiliar!$A:$C,3,0),"")</f>
        <v>1b 7% | 3b 22% | 8b 27%</v>
      </c>
      <c r="DK1246" s="1"/>
      <c r="DL1246" s="1"/>
      <c r="DM1246" s="6" t="str">
        <f>+IFERROR(VALUE(RIGHT(Tabla20[[#This Row],[B2B]],6)),"")</f>
        <v/>
      </c>
      <c r="DN1246" s="6" t="str">
        <f>+IFERROR(VLOOKUP(DL1246,Auxiliar!$A:$C,2,0),"")</f>
        <v/>
      </c>
      <c r="DO1246" s="7" t="str">
        <f>+IFERROR(VLOOKUP(DL1246,Auxiliar!$A:$C,3,0),"")</f>
        <v/>
      </c>
      <c r="DQ1246" s="1">
        <v>11730</v>
      </c>
      <c r="DR1246" s="12" t="s">
        <v>24</v>
      </c>
      <c r="DS1246" s="6">
        <f>+IFERROR(VALUE(RIGHT(Tabla21[[#This Row],[B2B]],6)),"")</f>
        <v>11730</v>
      </c>
      <c r="DT1246" s="6" t="str">
        <f>+IFERROR(VLOOKUP(DR1246,Auxiliar!$A:$C,2,0),"")</f>
        <v>CORONA PORRON</v>
      </c>
      <c r="DU1246" s="7" t="str">
        <f>+IFERROR(VLOOKUP(DR1246,Auxiliar!$A:$C,3,0),"")</f>
        <v>1b 5% | 20b 0%</v>
      </c>
      <c r="DW1246" s="1"/>
      <c r="DX1246" s="12"/>
      <c r="DY1246" s="6" t="str">
        <f>+IFERROR(VALUE(RIGHT(Tabla22[[#This Row],[B2B]],6)),"")</f>
        <v/>
      </c>
      <c r="DZ1246" s="6" t="str">
        <f>+IFERROR(VLOOKUP(DX1246,Auxiliar!$A:$C,2,0),"")</f>
        <v/>
      </c>
      <c r="EA1246" s="7" t="str">
        <f>+IFERROR(VLOOKUP(DX1246,Auxiliar!$A:$C,3,0),"")</f>
        <v/>
      </c>
      <c r="EC1246" s="1"/>
      <c r="ED1246" s="12"/>
      <c r="EE1246" s="6" t="str">
        <f>+IFERROR(VALUE(RIGHT(Tabla23[[#This Row],[B2B]],6)),"")</f>
        <v/>
      </c>
      <c r="EF1246" s="6" t="str">
        <f>+IFERROR(VLOOKUP(ED1246,Auxiliar!$A:$C,2,0),"")</f>
        <v/>
      </c>
      <c r="EG1246" s="7" t="str">
        <f>+IFERROR(VLOOKUP(ED1246,Auxiliar!$A:$C,3,0),"")</f>
        <v/>
      </c>
      <c r="EI1246" s="1"/>
      <c r="EJ1246" s="12"/>
      <c r="EK1246" s="6" t="str">
        <f>+IFERROR(VALUE(RIGHT(Tabla24[[#This Row],[B2B]],6)),"")</f>
        <v/>
      </c>
      <c r="EL1246" s="6" t="str">
        <f>+IFERROR(VLOOKUP(EJ1246,Auxiliar!$A:$C,2,0),"")</f>
        <v/>
      </c>
      <c r="EM1246" s="7" t="str">
        <f>+IFERROR(VLOOKUP(EJ1246,Auxiliar!$A:$C,3,0),"")</f>
        <v/>
      </c>
      <c r="EO1246" s="1"/>
      <c r="EP1246" s="12"/>
      <c r="EQ1246" s="6" t="str">
        <f>+IFERROR(VALUE(RIGHT(Tabla25[[#This Row],[B2B]],6)),"")</f>
        <v/>
      </c>
      <c r="ER1246" s="6" t="str">
        <f>+IFERROR(VLOOKUP(EP1246,Auxiliar!$A:$C,2,0),"")</f>
        <v/>
      </c>
      <c r="ES1246" s="7" t="str">
        <f>+IFERROR(VLOOKUP(EP1246,Auxiliar!$A:$C,3,0),"")</f>
        <v/>
      </c>
      <c r="EU1246" s="1"/>
      <c r="EV1246" s="12"/>
      <c r="EW1246" s="6" t="str">
        <f>+IFERROR(VALUE(RIGHT(Tabla26[[#This Row],[B2B]],6)),"")</f>
        <v/>
      </c>
      <c r="EX1246" s="6" t="str">
        <f>+IFERROR(VLOOKUP(EV1246,Auxiliar!$A:$C,2,0),"")</f>
        <v/>
      </c>
      <c r="EY1246" s="7" t="str">
        <f>+IFERROR(VLOOKUP(EV1246,Auxiliar!$A:$C,3,0),"")</f>
        <v/>
      </c>
      <c r="EZ1246" s="1"/>
      <c r="FA1246" s="12"/>
      <c r="FB1246" s="6" t="str">
        <f>+IFERROR(VALUE(RIGHT(Tabla27[[#This Row],[B2B]],6)),"")</f>
        <v/>
      </c>
      <c r="FC1246" s="6" t="str">
        <f>+IFERROR(VLOOKUP(FA1246,Auxiliar!$A:$C,2,0),"")</f>
        <v/>
      </c>
      <c r="FD1246" s="7" t="str">
        <f>+IFERROR(VLOOKUP(FA1246,Auxiliar!$A:$C,3,0),"")</f>
        <v/>
      </c>
      <c r="FE1246" s="1"/>
      <c r="FF1246" s="12"/>
      <c r="FG1246" s="6" t="str">
        <f>+IFERROR(VALUE(RIGHT(Tabla28[[#This Row],[B2B]],6)),"")</f>
        <v/>
      </c>
      <c r="FH1246" s="6" t="str">
        <f>+IFERROR(VLOOKUP(FF1246,Auxiliar!$A:$C,2,0),"")</f>
        <v/>
      </c>
      <c r="FI1246" s="7" t="str">
        <f>+IFERROR(VLOOKUP(FF1246,Auxiliar!$A:$C,3,0),"")</f>
        <v/>
      </c>
      <c r="FJ1246" s="1"/>
      <c r="FK1246" s="12"/>
      <c r="FL1246" s="6" t="str">
        <f>+IFERROR(VALUE(RIGHT(Tabla29[[#This Row],[B2B]],6)),"")</f>
        <v/>
      </c>
      <c r="FM1246" s="6" t="str">
        <f>+IFERROR(VLOOKUP(FK1246,Auxiliar!$A:$C,2,0),"")</f>
        <v/>
      </c>
      <c r="FN1246" s="7" t="str">
        <f>+IFERROR(VLOOKUP(FK1246,Auxiliar!$A:$C,3,0),"")</f>
        <v/>
      </c>
      <c r="FO1246" s="1"/>
      <c r="FP1246" s="12"/>
      <c r="FQ1246" s="6" t="str">
        <f>+IFERROR(VALUE(RIGHT(Tabla30[[#This Row],[B2B]],6)),"")</f>
        <v/>
      </c>
      <c r="FR1246" s="6" t="str">
        <f>+IFERROR(VLOOKUP(FP1246,Auxiliar!$A:$C,2,0),"")</f>
        <v/>
      </c>
      <c r="FS1246" s="7"/>
      <c r="FT1246" s="1"/>
      <c r="FU1246" s="12"/>
      <c r="FV1246" s="6" t="str">
        <f>+IFERROR(VALUE(RIGHT(Tabla31[[#This Row],[B2B]],6)),"")</f>
        <v/>
      </c>
      <c r="FW1246" s="6" t="str">
        <f>+IFERROR(VLOOKUP(FU1246,Auxiliar!$A:$C,2,0),"")</f>
        <v/>
      </c>
      <c r="FX1246" s="7" t="str">
        <f>+IFERROR(VLOOKUP(FU1246,Auxiliar!$A:$C,3,0),"")</f>
        <v/>
      </c>
      <c r="FY1246" s="1"/>
      <c r="FZ1246" s="12"/>
      <c r="GA1246" s="6" t="str">
        <f>+IFERROR(VALUE(RIGHT(Tabla32[[#This Row],[B2B]],6)),"")</f>
        <v/>
      </c>
      <c r="GB1246" s="6" t="str">
        <f>+IFERROR(VLOOKUP(FZ1246,Auxiliar!$A:$C,2,0),"")</f>
        <v/>
      </c>
      <c r="GC1246" s="7" t="str">
        <f>+IFERROR(VLOOKUP(FZ1246,Auxiliar!$A:$C,3,0),"")</f>
        <v/>
      </c>
      <c r="GD1246" s="1"/>
      <c r="GE1246" s="12"/>
      <c r="GF1246" s="6" t="str">
        <f>+IFERROR(VALUE(RIGHT(Tabla33[[#This Row],[B2B]],6)),"")</f>
        <v/>
      </c>
      <c r="GG1246" s="6" t="str">
        <f>+IFERROR(VLOOKUP(GE1246,Auxiliar!$A:$C,2,0),"")</f>
        <v/>
      </c>
      <c r="GH1246" s="7" t="str">
        <f>+IFERROR(VLOOKUP(GE1246,Auxiliar!$A:$C,3,0),"")</f>
        <v/>
      </c>
    </row>
    <row r="1247" spans="79:190" x14ac:dyDescent="0.25">
      <c r="CA1247" s="1">
        <v>11742</v>
      </c>
      <c r="CB1247" s="1" t="s">
        <v>35</v>
      </c>
      <c r="CC1247" s="6">
        <f>+IFERROR(VALUE(RIGHT(Tabla14[[#This Row],[B2B]],6)),"")</f>
        <v>11742</v>
      </c>
      <c r="CD1247" s="6" t="str">
        <f>+IFERROR(VLOOKUP(CB1247,Auxiliar!$A:$C,2,0),"")</f>
        <v>Corona 710cc</v>
      </c>
      <c r="CE1247" s="7" t="str">
        <f>+IFERROR(VLOOKUP(CB1247,Auxiliar!$A:$C,3,0),"")</f>
        <v>1b 10% | 85b 0%</v>
      </c>
      <c r="CM1247" s="1">
        <v>11760</v>
      </c>
      <c r="CN1247" s="1" t="s">
        <v>20</v>
      </c>
      <c r="CO1247" s="6">
        <v>11760</v>
      </c>
      <c r="CP1247" s="6" t="s">
        <v>20</v>
      </c>
      <c r="CQ1247" s="7" t="s">
        <v>21</v>
      </c>
      <c r="CY1247" s="1">
        <v>11760</v>
      </c>
      <c r="CZ1247" s="1" t="s">
        <v>16</v>
      </c>
      <c r="DA1247" s="6">
        <f>+IFERROR(VALUE(RIGHT(Tabla18[[#This Row],[B2B]],6)),"")</f>
        <v>11760</v>
      </c>
      <c r="DB1247" s="6" t="str">
        <f>+IFERROR(VLOOKUP(CZ1247,Auxiliar!$A:$C,2,0),"")</f>
        <v>PREMIUM</v>
      </c>
      <c r="DC1247" s="7" t="str">
        <f>+IFERROR(VLOOKUP(CZ1247,Auxiliar!$A:$C,3,0),"")</f>
        <v>0b 0% | 2b 2% | 5b 3,5% | 10b 5%</v>
      </c>
      <c r="DE1247" s="1">
        <v>11760</v>
      </c>
      <c r="DF1247" s="1" t="s">
        <v>19</v>
      </c>
      <c r="DG1247" s="6">
        <f>+IFERROR(VALUE(RIGHT(Tabla19[[#This Row],[B2B]],6)),"")</f>
        <v>11760</v>
      </c>
      <c r="DH1247" s="6" t="str">
        <f>+IFERROR(VLOOKUP(DF1247,Auxiliar!$A:$C,2,0),"")</f>
        <v>MICHELOB</v>
      </c>
      <c r="DI1247" s="7" t="str">
        <f>+IFERROR(VLOOKUP(DF1247,Auxiliar!$A:$C,3,0),"")</f>
        <v>1b 7% | 3b 22% | 8b 27%</v>
      </c>
      <c r="DK1247" s="1"/>
      <c r="DL1247" s="1"/>
      <c r="DM1247" s="6" t="str">
        <f>+IFERROR(VALUE(RIGHT(Tabla20[[#This Row],[B2B]],6)),"")</f>
        <v/>
      </c>
      <c r="DN1247" s="6" t="str">
        <f>+IFERROR(VLOOKUP(DL1247,Auxiliar!$A:$C,2,0),"")</f>
        <v/>
      </c>
      <c r="DO1247" s="7" t="str">
        <f>+IFERROR(VLOOKUP(DL1247,Auxiliar!$A:$C,3,0),"")</f>
        <v/>
      </c>
      <c r="DQ1247" s="1">
        <v>11736</v>
      </c>
      <c r="DR1247" s="12" t="s">
        <v>24</v>
      </c>
      <c r="DS1247" s="6">
        <f>+IFERROR(VALUE(RIGHT(Tabla21[[#This Row],[B2B]],6)),"")</f>
        <v>11736</v>
      </c>
      <c r="DT1247" s="6" t="str">
        <f>+IFERROR(VLOOKUP(DR1247,Auxiliar!$A:$C,2,0),"")</f>
        <v>CORONA PORRON</v>
      </c>
      <c r="DU1247" s="7" t="str">
        <f>+IFERROR(VLOOKUP(DR1247,Auxiliar!$A:$C,3,0),"")</f>
        <v>1b 5% | 20b 0%</v>
      </c>
      <c r="DW1247" s="1"/>
      <c r="DX1247" s="12"/>
      <c r="DY1247" s="6" t="str">
        <f>+IFERROR(VALUE(RIGHT(Tabla22[[#This Row],[B2B]],6)),"")</f>
        <v/>
      </c>
      <c r="DZ1247" s="6" t="str">
        <f>+IFERROR(VLOOKUP(DX1247,Auxiliar!$A:$C,2,0),"")</f>
        <v/>
      </c>
      <c r="EA1247" s="7" t="str">
        <f>+IFERROR(VLOOKUP(DX1247,Auxiliar!$A:$C,3,0),"")</f>
        <v/>
      </c>
      <c r="EC1247" s="1"/>
      <c r="ED1247" s="12"/>
      <c r="EE1247" s="6" t="str">
        <f>+IFERROR(VALUE(RIGHT(Tabla23[[#This Row],[B2B]],6)),"")</f>
        <v/>
      </c>
      <c r="EF1247" s="6" t="str">
        <f>+IFERROR(VLOOKUP(ED1247,Auxiliar!$A:$C,2,0),"")</f>
        <v/>
      </c>
      <c r="EG1247" s="7" t="str">
        <f>+IFERROR(VLOOKUP(ED1247,Auxiliar!$A:$C,3,0),"")</f>
        <v/>
      </c>
      <c r="EI1247" s="1"/>
      <c r="EJ1247" s="12"/>
      <c r="EK1247" s="6" t="str">
        <f>+IFERROR(VALUE(RIGHT(Tabla24[[#This Row],[B2B]],6)),"")</f>
        <v/>
      </c>
      <c r="EL1247" s="6" t="str">
        <f>+IFERROR(VLOOKUP(EJ1247,Auxiliar!$A:$C,2,0),"")</f>
        <v/>
      </c>
      <c r="EM1247" s="7" t="str">
        <f>+IFERROR(VLOOKUP(EJ1247,Auxiliar!$A:$C,3,0),"")</f>
        <v/>
      </c>
      <c r="EO1247" s="1"/>
      <c r="EP1247" s="12"/>
      <c r="EQ1247" s="6" t="str">
        <f>+IFERROR(VALUE(RIGHT(Tabla25[[#This Row],[B2B]],6)),"")</f>
        <v/>
      </c>
      <c r="ER1247" s="6" t="str">
        <f>+IFERROR(VLOOKUP(EP1247,Auxiliar!$A:$C,2,0),"")</f>
        <v/>
      </c>
      <c r="ES1247" s="7" t="str">
        <f>+IFERROR(VLOOKUP(EP1247,Auxiliar!$A:$C,3,0),"")</f>
        <v/>
      </c>
      <c r="EU1247" s="1"/>
      <c r="EV1247" s="12"/>
      <c r="EW1247" s="6" t="str">
        <f>+IFERROR(VALUE(RIGHT(Tabla26[[#This Row],[B2B]],6)),"")</f>
        <v/>
      </c>
      <c r="EX1247" s="6" t="str">
        <f>+IFERROR(VLOOKUP(EV1247,Auxiliar!$A:$C,2,0),"")</f>
        <v/>
      </c>
      <c r="EY1247" s="7" t="str">
        <f>+IFERROR(VLOOKUP(EV1247,Auxiliar!$A:$C,3,0),"")</f>
        <v/>
      </c>
      <c r="EZ1247" s="1"/>
      <c r="FA1247" s="12"/>
      <c r="FB1247" s="6" t="str">
        <f>+IFERROR(VALUE(RIGHT(Tabla27[[#This Row],[B2B]],6)),"")</f>
        <v/>
      </c>
      <c r="FC1247" s="6" t="str">
        <f>+IFERROR(VLOOKUP(FA1247,Auxiliar!$A:$C,2,0),"")</f>
        <v/>
      </c>
      <c r="FD1247" s="7" t="str">
        <f>+IFERROR(VLOOKUP(FA1247,Auxiliar!$A:$C,3,0),"")</f>
        <v/>
      </c>
      <c r="FE1247" s="1"/>
      <c r="FF1247" s="12"/>
      <c r="FG1247" s="6" t="str">
        <f>+IFERROR(VALUE(RIGHT(Tabla28[[#This Row],[B2B]],6)),"")</f>
        <v/>
      </c>
      <c r="FH1247" s="6" t="str">
        <f>+IFERROR(VLOOKUP(FF1247,Auxiliar!$A:$C,2,0),"")</f>
        <v/>
      </c>
      <c r="FI1247" s="7" t="str">
        <f>+IFERROR(VLOOKUP(FF1247,Auxiliar!$A:$C,3,0),"")</f>
        <v/>
      </c>
      <c r="FJ1247" s="1"/>
      <c r="FK1247" s="12"/>
      <c r="FL1247" s="6" t="str">
        <f>+IFERROR(VALUE(RIGHT(Tabla29[[#This Row],[B2B]],6)),"")</f>
        <v/>
      </c>
      <c r="FM1247" s="6" t="str">
        <f>+IFERROR(VLOOKUP(FK1247,Auxiliar!$A:$C,2,0),"")</f>
        <v/>
      </c>
      <c r="FN1247" s="7" t="str">
        <f>+IFERROR(VLOOKUP(FK1247,Auxiliar!$A:$C,3,0),"")</f>
        <v/>
      </c>
      <c r="FO1247" s="1"/>
      <c r="FP1247" s="12"/>
      <c r="FQ1247" s="6" t="str">
        <f>+IFERROR(VALUE(RIGHT(Tabla30[[#This Row],[B2B]],6)),"")</f>
        <v/>
      </c>
      <c r="FR1247" s="6" t="str">
        <f>+IFERROR(VLOOKUP(FP1247,Auxiliar!$A:$C,2,0),"")</f>
        <v/>
      </c>
      <c r="FS1247" s="7"/>
      <c r="FT1247" s="1"/>
      <c r="FU1247" s="12"/>
      <c r="FV1247" s="6" t="str">
        <f>+IFERROR(VALUE(RIGHT(Tabla31[[#This Row],[B2B]],6)),"")</f>
        <v/>
      </c>
      <c r="FW1247" s="6" t="str">
        <f>+IFERROR(VLOOKUP(FU1247,Auxiliar!$A:$C,2,0),"")</f>
        <v/>
      </c>
      <c r="FX1247" s="7" t="str">
        <f>+IFERROR(VLOOKUP(FU1247,Auxiliar!$A:$C,3,0),"")</f>
        <v/>
      </c>
      <c r="FY1247" s="1"/>
      <c r="FZ1247" s="12"/>
      <c r="GA1247" s="6" t="str">
        <f>+IFERROR(VALUE(RIGHT(Tabla32[[#This Row],[B2B]],6)),"")</f>
        <v/>
      </c>
      <c r="GB1247" s="6" t="str">
        <f>+IFERROR(VLOOKUP(FZ1247,Auxiliar!$A:$C,2,0),"")</f>
        <v/>
      </c>
      <c r="GC1247" s="7" t="str">
        <f>+IFERROR(VLOOKUP(FZ1247,Auxiliar!$A:$C,3,0),"")</f>
        <v/>
      </c>
      <c r="GD1247" s="1"/>
      <c r="GE1247" s="12"/>
      <c r="GF1247" s="6" t="str">
        <f>+IFERROR(VALUE(RIGHT(Tabla33[[#This Row],[B2B]],6)),"")</f>
        <v/>
      </c>
      <c r="GG1247" s="6" t="str">
        <f>+IFERROR(VLOOKUP(GE1247,Auxiliar!$A:$C,2,0),"")</f>
        <v/>
      </c>
      <c r="GH1247" s="7" t="str">
        <f>+IFERROR(VLOOKUP(GE1247,Auxiliar!$A:$C,3,0),"")</f>
        <v/>
      </c>
    </row>
    <row r="1248" spans="79:190" x14ac:dyDescent="0.25">
      <c r="CA1248" s="1">
        <v>11749</v>
      </c>
      <c r="CB1248" s="1" t="s">
        <v>35</v>
      </c>
      <c r="CC1248" s="6">
        <f>+IFERROR(VALUE(RIGHT(Tabla14[[#This Row],[B2B]],6)),"")</f>
        <v>11749</v>
      </c>
      <c r="CD1248" s="6" t="str">
        <f>+IFERROR(VLOOKUP(CB1248,Auxiliar!$A:$C,2,0),"")</f>
        <v>Corona 710cc</v>
      </c>
      <c r="CE1248" s="7" t="str">
        <f>+IFERROR(VLOOKUP(CB1248,Auxiliar!$A:$C,3,0),"")</f>
        <v>1b 10% | 85b 0%</v>
      </c>
      <c r="CM1248" s="1">
        <v>11765</v>
      </c>
      <c r="CN1248" s="1" t="s">
        <v>20</v>
      </c>
      <c r="CO1248" s="6">
        <v>11765</v>
      </c>
      <c r="CP1248" s="6" t="s">
        <v>20</v>
      </c>
      <c r="CQ1248" s="7" t="s">
        <v>21</v>
      </c>
      <c r="CY1248" s="1">
        <v>11765</v>
      </c>
      <c r="CZ1248" s="1" t="s">
        <v>16</v>
      </c>
      <c r="DA1248" s="6">
        <f>+IFERROR(VALUE(RIGHT(Tabla18[[#This Row],[B2B]],6)),"")</f>
        <v>11765</v>
      </c>
      <c r="DB1248" s="6" t="str">
        <f>+IFERROR(VLOOKUP(CZ1248,Auxiliar!$A:$C,2,0),"")</f>
        <v>PREMIUM</v>
      </c>
      <c r="DC1248" s="7" t="str">
        <f>+IFERROR(VLOOKUP(CZ1248,Auxiliar!$A:$C,3,0),"")</f>
        <v>0b 0% | 2b 2% | 5b 3,5% | 10b 5%</v>
      </c>
      <c r="DE1248" s="1">
        <v>11765</v>
      </c>
      <c r="DF1248" s="1" t="s">
        <v>19</v>
      </c>
      <c r="DG1248" s="6">
        <f>+IFERROR(VALUE(RIGHT(Tabla19[[#This Row],[B2B]],6)),"")</f>
        <v>11765</v>
      </c>
      <c r="DH1248" s="6" t="str">
        <f>+IFERROR(VLOOKUP(DF1248,Auxiliar!$A:$C,2,0),"")</f>
        <v>MICHELOB</v>
      </c>
      <c r="DI1248" s="7" t="str">
        <f>+IFERROR(VLOOKUP(DF1248,Auxiliar!$A:$C,3,0),"")</f>
        <v>1b 7% | 3b 22% | 8b 27%</v>
      </c>
      <c r="DK1248" s="1"/>
      <c r="DL1248" s="1"/>
      <c r="DM1248" s="6" t="str">
        <f>+IFERROR(VALUE(RIGHT(Tabla20[[#This Row],[B2B]],6)),"")</f>
        <v/>
      </c>
      <c r="DN1248" s="6" t="str">
        <f>+IFERROR(VLOOKUP(DL1248,Auxiliar!$A:$C,2,0),"")</f>
        <v/>
      </c>
      <c r="DO1248" s="7" t="str">
        <f>+IFERROR(VLOOKUP(DL1248,Auxiliar!$A:$C,3,0),"")</f>
        <v/>
      </c>
      <c r="DQ1248" s="1">
        <v>11737</v>
      </c>
      <c r="DR1248" s="12" t="s">
        <v>24</v>
      </c>
      <c r="DS1248" s="6">
        <f>+IFERROR(VALUE(RIGHT(Tabla21[[#This Row],[B2B]],6)),"")</f>
        <v>11737</v>
      </c>
      <c r="DT1248" s="6" t="str">
        <f>+IFERROR(VLOOKUP(DR1248,Auxiliar!$A:$C,2,0),"")</f>
        <v>CORONA PORRON</v>
      </c>
      <c r="DU1248" s="7" t="str">
        <f>+IFERROR(VLOOKUP(DR1248,Auxiliar!$A:$C,3,0),"")</f>
        <v>1b 5% | 20b 0%</v>
      </c>
      <c r="DW1248" s="1"/>
      <c r="DX1248" s="12"/>
      <c r="DY1248" s="6" t="str">
        <f>+IFERROR(VALUE(RIGHT(Tabla22[[#This Row],[B2B]],6)),"")</f>
        <v/>
      </c>
      <c r="DZ1248" s="6" t="str">
        <f>+IFERROR(VLOOKUP(DX1248,Auxiliar!$A:$C,2,0),"")</f>
        <v/>
      </c>
      <c r="EA1248" s="7" t="str">
        <f>+IFERROR(VLOOKUP(DX1248,Auxiliar!$A:$C,3,0),"")</f>
        <v/>
      </c>
      <c r="EC1248" s="1"/>
      <c r="ED1248" s="12"/>
      <c r="EE1248" s="6" t="str">
        <f>+IFERROR(VALUE(RIGHT(Tabla23[[#This Row],[B2B]],6)),"")</f>
        <v/>
      </c>
      <c r="EF1248" s="6" t="str">
        <f>+IFERROR(VLOOKUP(ED1248,Auxiliar!$A:$C,2,0),"")</f>
        <v/>
      </c>
      <c r="EG1248" s="7" t="str">
        <f>+IFERROR(VLOOKUP(ED1248,Auxiliar!$A:$C,3,0),"")</f>
        <v/>
      </c>
      <c r="EI1248" s="1"/>
      <c r="EJ1248" s="12"/>
      <c r="EK1248" s="6" t="str">
        <f>+IFERROR(VALUE(RIGHT(Tabla24[[#This Row],[B2B]],6)),"")</f>
        <v/>
      </c>
      <c r="EL1248" s="6" t="str">
        <f>+IFERROR(VLOOKUP(EJ1248,Auxiliar!$A:$C,2,0),"")</f>
        <v/>
      </c>
      <c r="EM1248" s="7" t="str">
        <f>+IFERROR(VLOOKUP(EJ1248,Auxiliar!$A:$C,3,0),"")</f>
        <v/>
      </c>
      <c r="EO1248" s="1"/>
      <c r="EP1248" s="12"/>
      <c r="EQ1248" s="6" t="str">
        <f>+IFERROR(VALUE(RIGHT(Tabla25[[#This Row],[B2B]],6)),"")</f>
        <v/>
      </c>
      <c r="ER1248" s="6" t="str">
        <f>+IFERROR(VLOOKUP(EP1248,Auxiliar!$A:$C,2,0),"")</f>
        <v/>
      </c>
      <c r="ES1248" s="7" t="str">
        <f>+IFERROR(VLOOKUP(EP1248,Auxiliar!$A:$C,3,0),"")</f>
        <v/>
      </c>
      <c r="EU1248" s="1"/>
      <c r="EV1248" s="12"/>
      <c r="EW1248" s="6" t="str">
        <f>+IFERROR(VALUE(RIGHT(Tabla26[[#This Row],[B2B]],6)),"")</f>
        <v/>
      </c>
      <c r="EX1248" s="6" t="str">
        <f>+IFERROR(VLOOKUP(EV1248,Auxiliar!$A:$C,2,0),"")</f>
        <v/>
      </c>
      <c r="EY1248" s="7" t="str">
        <f>+IFERROR(VLOOKUP(EV1248,Auxiliar!$A:$C,3,0),"")</f>
        <v/>
      </c>
      <c r="EZ1248" s="1"/>
      <c r="FA1248" s="12"/>
      <c r="FB1248" s="6" t="str">
        <f>+IFERROR(VALUE(RIGHT(Tabla27[[#This Row],[B2B]],6)),"")</f>
        <v/>
      </c>
      <c r="FC1248" s="6" t="str">
        <f>+IFERROR(VLOOKUP(FA1248,Auxiliar!$A:$C,2,0),"")</f>
        <v/>
      </c>
      <c r="FD1248" s="7" t="str">
        <f>+IFERROR(VLOOKUP(FA1248,Auxiliar!$A:$C,3,0),"")</f>
        <v/>
      </c>
      <c r="FE1248" s="1"/>
      <c r="FF1248" s="12"/>
      <c r="FG1248" s="6" t="str">
        <f>+IFERROR(VALUE(RIGHT(Tabla28[[#This Row],[B2B]],6)),"")</f>
        <v/>
      </c>
      <c r="FH1248" s="6" t="str">
        <f>+IFERROR(VLOOKUP(FF1248,Auxiliar!$A:$C,2,0),"")</f>
        <v/>
      </c>
      <c r="FI1248" s="7" t="str">
        <f>+IFERROR(VLOOKUP(FF1248,Auxiliar!$A:$C,3,0),"")</f>
        <v/>
      </c>
      <c r="FJ1248" s="1"/>
      <c r="FK1248" s="12"/>
      <c r="FL1248" s="6" t="str">
        <f>+IFERROR(VALUE(RIGHT(Tabla29[[#This Row],[B2B]],6)),"")</f>
        <v/>
      </c>
      <c r="FM1248" s="6" t="str">
        <f>+IFERROR(VLOOKUP(FK1248,Auxiliar!$A:$C,2,0),"")</f>
        <v/>
      </c>
      <c r="FN1248" s="7" t="str">
        <f>+IFERROR(VLOOKUP(FK1248,Auxiliar!$A:$C,3,0),"")</f>
        <v/>
      </c>
      <c r="FO1248" s="1"/>
      <c r="FP1248" s="12"/>
      <c r="FQ1248" s="6" t="str">
        <f>+IFERROR(VALUE(RIGHT(Tabla30[[#This Row],[B2B]],6)),"")</f>
        <v/>
      </c>
      <c r="FR1248" s="6" t="str">
        <f>+IFERROR(VLOOKUP(FP1248,Auxiliar!$A:$C,2,0),"")</f>
        <v/>
      </c>
      <c r="FS1248" s="7"/>
      <c r="FT1248" s="1"/>
      <c r="FU1248" s="12"/>
      <c r="FV1248" s="6" t="str">
        <f>+IFERROR(VALUE(RIGHT(Tabla31[[#This Row],[B2B]],6)),"")</f>
        <v/>
      </c>
      <c r="FW1248" s="6" t="str">
        <f>+IFERROR(VLOOKUP(FU1248,Auxiliar!$A:$C,2,0),"")</f>
        <v/>
      </c>
      <c r="FX1248" s="7" t="str">
        <f>+IFERROR(VLOOKUP(FU1248,Auxiliar!$A:$C,3,0),"")</f>
        <v/>
      </c>
      <c r="FY1248" s="1"/>
      <c r="FZ1248" s="12"/>
      <c r="GA1248" s="6" t="str">
        <f>+IFERROR(VALUE(RIGHT(Tabla32[[#This Row],[B2B]],6)),"")</f>
        <v/>
      </c>
      <c r="GB1248" s="6" t="str">
        <f>+IFERROR(VLOOKUP(FZ1248,Auxiliar!$A:$C,2,0),"")</f>
        <v/>
      </c>
      <c r="GC1248" s="7" t="str">
        <f>+IFERROR(VLOOKUP(FZ1248,Auxiliar!$A:$C,3,0),"")</f>
        <v/>
      </c>
      <c r="GD1248" s="1"/>
      <c r="GE1248" s="12"/>
      <c r="GF1248" s="6" t="str">
        <f>+IFERROR(VALUE(RIGHT(Tabla33[[#This Row],[B2B]],6)),"")</f>
        <v/>
      </c>
      <c r="GG1248" s="6" t="str">
        <f>+IFERROR(VLOOKUP(GE1248,Auxiliar!$A:$C,2,0),"")</f>
        <v/>
      </c>
      <c r="GH1248" s="7" t="str">
        <f>+IFERROR(VLOOKUP(GE1248,Auxiliar!$A:$C,3,0),"")</f>
        <v/>
      </c>
    </row>
    <row r="1249" spans="79:190" x14ac:dyDescent="0.25">
      <c r="CA1249" s="1">
        <v>11754</v>
      </c>
      <c r="CB1249" s="1" t="s">
        <v>35</v>
      </c>
      <c r="CC1249" s="6">
        <f>+IFERROR(VALUE(RIGHT(Tabla14[[#This Row],[B2B]],6)),"")</f>
        <v>11754</v>
      </c>
      <c r="CD1249" s="6" t="str">
        <f>+IFERROR(VLOOKUP(CB1249,Auxiliar!$A:$C,2,0),"")</f>
        <v>Corona 710cc</v>
      </c>
      <c r="CE1249" s="7" t="str">
        <f>+IFERROR(VLOOKUP(CB1249,Auxiliar!$A:$C,3,0),"")</f>
        <v>1b 10% | 85b 0%</v>
      </c>
      <c r="CM1249" s="1">
        <v>11769</v>
      </c>
      <c r="CN1249" s="1" t="s">
        <v>20</v>
      </c>
      <c r="CO1249" s="6">
        <v>11769</v>
      </c>
      <c r="CP1249" s="6" t="s">
        <v>20</v>
      </c>
      <c r="CQ1249" s="7" t="s">
        <v>21</v>
      </c>
      <c r="CY1249" s="1">
        <v>11769</v>
      </c>
      <c r="CZ1249" s="1" t="s">
        <v>16</v>
      </c>
      <c r="DA1249" s="6">
        <f>+IFERROR(VALUE(RIGHT(Tabla18[[#This Row],[B2B]],6)),"")</f>
        <v>11769</v>
      </c>
      <c r="DB1249" s="6" t="str">
        <f>+IFERROR(VLOOKUP(CZ1249,Auxiliar!$A:$C,2,0),"")</f>
        <v>PREMIUM</v>
      </c>
      <c r="DC1249" s="7" t="str">
        <f>+IFERROR(VLOOKUP(CZ1249,Auxiliar!$A:$C,3,0),"")</f>
        <v>0b 0% | 2b 2% | 5b 3,5% | 10b 5%</v>
      </c>
      <c r="DE1249" s="1">
        <v>11769</v>
      </c>
      <c r="DF1249" s="1" t="s">
        <v>19</v>
      </c>
      <c r="DG1249" s="6">
        <f>+IFERROR(VALUE(RIGHT(Tabla19[[#This Row],[B2B]],6)),"")</f>
        <v>11769</v>
      </c>
      <c r="DH1249" s="6" t="str">
        <f>+IFERROR(VLOOKUP(DF1249,Auxiliar!$A:$C,2,0),"")</f>
        <v>MICHELOB</v>
      </c>
      <c r="DI1249" s="7" t="str">
        <f>+IFERROR(VLOOKUP(DF1249,Auxiliar!$A:$C,3,0),"")</f>
        <v>1b 7% | 3b 22% | 8b 27%</v>
      </c>
      <c r="DK1249" s="1"/>
      <c r="DL1249" s="1"/>
      <c r="DM1249" s="6" t="str">
        <f>+IFERROR(VALUE(RIGHT(Tabla20[[#This Row],[B2B]],6)),"")</f>
        <v/>
      </c>
      <c r="DN1249" s="6" t="str">
        <f>+IFERROR(VLOOKUP(DL1249,Auxiliar!$A:$C,2,0),"")</f>
        <v/>
      </c>
      <c r="DO1249" s="7" t="str">
        <f>+IFERROR(VLOOKUP(DL1249,Auxiliar!$A:$C,3,0),"")</f>
        <v/>
      </c>
      <c r="DQ1249" s="1">
        <v>11742</v>
      </c>
      <c r="DR1249" s="12" t="s">
        <v>24</v>
      </c>
      <c r="DS1249" s="6">
        <f>+IFERROR(VALUE(RIGHT(Tabla21[[#This Row],[B2B]],6)),"")</f>
        <v>11742</v>
      </c>
      <c r="DT1249" s="6" t="str">
        <f>+IFERROR(VLOOKUP(DR1249,Auxiliar!$A:$C,2,0),"")</f>
        <v>CORONA PORRON</v>
      </c>
      <c r="DU1249" s="7" t="str">
        <f>+IFERROR(VLOOKUP(DR1249,Auxiliar!$A:$C,3,0),"")</f>
        <v>1b 5% | 20b 0%</v>
      </c>
      <c r="DW1249" s="1"/>
      <c r="DX1249" s="12"/>
      <c r="DY1249" s="6" t="str">
        <f>+IFERROR(VALUE(RIGHT(Tabla22[[#This Row],[B2B]],6)),"")</f>
        <v/>
      </c>
      <c r="DZ1249" s="6" t="str">
        <f>+IFERROR(VLOOKUP(DX1249,Auxiliar!$A:$C,2,0),"")</f>
        <v/>
      </c>
      <c r="EA1249" s="7" t="str">
        <f>+IFERROR(VLOOKUP(DX1249,Auxiliar!$A:$C,3,0),"")</f>
        <v/>
      </c>
      <c r="EC1249" s="1"/>
      <c r="ED1249" s="12"/>
      <c r="EE1249" s="6" t="str">
        <f>+IFERROR(VALUE(RIGHT(Tabla23[[#This Row],[B2B]],6)),"")</f>
        <v/>
      </c>
      <c r="EF1249" s="6" t="str">
        <f>+IFERROR(VLOOKUP(ED1249,Auxiliar!$A:$C,2,0),"")</f>
        <v/>
      </c>
      <c r="EG1249" s="7" t="str">
        <f>+IFERROR(VLOOKUP(ED1249,Auxiliar!$A:$C,3,0),"")</f>
        <v/>
      </c>
      <c r="EI1249" s="1"/>
      <c r="EJ1249" s="12"/>
      <c r="EK1249" s="6" t="str">
        <f>+IFERROR(VALUE(RIGHT(Tabla24[[#This Row],[B2B]],6)),"")</f>
        <v/>
      </c>
      <c r="EL1249" s="6" t="str">
        <f>+IFERROR(VLOOKUP(EJ1249,Auxiliar!$A:$C,2,0),"")</f>
        <v/>
      </c>
      <c r="EM1249" s="7" t="str">
        <f>+IFERROR(VLOOKUP(EJ1249,Auxiliar!$A:$C,3,0),"")</f>
        <v/>
      </c>
      <c r="EO1249" s="1"/>
      <c r="EP1249" s="12"/>
      <c r="EQ1249" s="6" t="str">
        <f>+IFERROR(VALUE(RIGHT(Tabla25[[#This Row],[B2B]],6)),"")</f>
        <v/>
      </c>
      <c r="ER1249" s="6" t="str">
        <f>+IFERROR(VLOOKUP(EP1249,Auxiliar!$A:$C,2,0),"")</f>
        <v/>
      </c>
      <c r="ES1249" s="7" t="str">
        <f>+IFERROR(VLOOKUP(EP1249,Auxiliar!$A:$C,3,0),"")</f>
        <v/>
      </c>
      <c r="EU1249" s="1"/>
      <c r="EV1249" s="12"/>
      <c r="EW1249" s="6" t="str">
        <f>+IFERROR(VALUE(RIGHT(Tabla26[[#This Row],[B2B]],6)),"")</f>
        <v/>
      </c>
      <c r="EX1249" s="6" t="str">
        <f>+IFERROR(VLOOKUP(EV1249,Auxiliar!$A:$C,2,0),"")</f>
        <v/>
      </c>
      <c r="EY1249" s="7" t="str">
        <f>+IFERROR(VLOOKUP(EV1249,Auxiliar!$A:$C,3,0),"")</f>
        <v/>
      </c>
      <c r="EZ1249" s="1"/>
      <c r="FA1249" s="12"/>
      <c r="FB1249" s="6" t="str">
        <f>+IFERROR(VALUE(RIGHT(Tabla27[[#This Row],[B2B]],6)),"")</f>
        <v/>
      </c>
      <c r="FC1249" s="6" t="str">
        <f>+IFERROR(VLOOKUP(FA1249,Auxiliar!$A:$C,2,0),"")</f>
        <v/>
      </c>
      <c r="FD1249" s="7" t="str">
        <f>+IFERROR(VLOOKUP(FA1249,Auxiliar!$A:$C,3,0),"")</f>
        <v/>
      </c>
      <c r="FE1249" s="1"/>
      <c r="FF1249" s="12"/>
      <c r="FG1249" s="6" t="str">
        <f>+IFERROR(VALUE(RIGHT(Tabla28[[#This Row],[B2B]],6)),"")</f>
        <v/>
      </c>
      <c r="FH1249" s="6" t="str">
        <f>+IFERROR(VLOOKUP(FF1249,Auxiliar!$A:$C,2,0),"")</f>
        <v/>
      </c>
      <c r="FI1249" s="7" t="str">
        <f>+IFERROR(VLOOKUP(FF1249,Auxiliar!$A:$C,3,0),"")</f>
        <v/>
      </c>
      <c r="FJ1249" s="1"/>
      <c r="FK1249" s="12"/>
      <c r="FL1249" s="6" t="str">
        <f>+IFERROR(VALUE(RIGHT(Tabla29[[#This Row],[B2B]],6)),"")</f>
        <v/>
      </c>
      <c r="FM1249" s="6" t="str">
        <f>+IFERROR(VLOOKUP(FK1249,Auxiliar!$A:$C,2,0),"")</f>
        <v/>
      </c>
      <c r="FN1249" s="7" t="str">
        <f>+IFERROR(VLOOKUP(FK1249,Auxiliar!$A:$C,3,0),"")</f>
        <v/>
      </c>
      <c r="FO1249" s="1"/>
      <c r="FP1249" s="12"/>
      <c r="FQ1249" s="6" t="str">
        <f>+IFERROR(VALUE(RIGHT(Tabla30[[#This Row],[B2B]],6)),"")</f>
        <v/>
      </c>
      <c r="FR1249" s="6" t="str">
        <f>+IFERROR(VLOOKUP(FP1249,Auxiliar!$A:$C,2,0),"")</f>
        <v/>
      </c>
      <c r="FS1249" s="7"/>
      <c r="FT1249" s="1"/>
      <c r="FU1249" s="12"/>
      <c r="FV1249" s="6" t="str">
        <f>+IFERROR(VALUE(RIGHT(Tabla31[[#This Row],[B2B]],6)),"")</f>
        <v/>
      </c>
      <c r="FW1249" s="6" t="str">
        <f>+IFERROR(VLOOKUP(FU1249,Auxiliar!$A:$C,2,0),"")</f>
        <v/>
      </c>
      <c r="FX1249" s="7" t="str">
        <f>+IFERROR(VLOOKUP(FU1249,Auxiliar!$A:$C,3,0),"")</f>
        <v/>
      </c>
      <c r="FY1249" s="1"/>
      <c r="FZ1249" s="12"/>
      <c r="GA1249" s="6" t="str">
        <f>+IFERROR(VALUE(RIGHT(Tabla32[[#This Row],[B2B]],6)),"")</f>
        <v/>
      </c>
      <c r="GB1249" s="6" t="str">
        <f>+IFERROR(VLOOKUP(FZ1249,Auxiliar!$A:$C,2,0),"")</f>
        <v/>
      </c>
      <c r="GC1249" s="7" t="str">
        <f>+IFERROR(VLOOKUP(FZ1249,Auxiliar!$A:$C,3,0),"")</f>
        <v/>
      </c>
      <c r="GD1249" s="1"/>
      <c r="GE1249" s="12"/>
      <c r="GF1249" s="6" t="str">
        <f>+IFERROR(VALUE(RIGHT(Tabla33[[#This Row],[B2B]],6)),"")</f>
        <v/>
      </c>
      <c r="GG1249" s="6" t="str">
        <f>+IFERROR(VLOOKUP(GE1249,Auxiliar!$A:$C,2,0),"")</f>
        <v/>
      </c>
      <c r="GH1249" s="7" t="str">
        <f>+IFERROR(VLOOKUP(GE1249,Auxiliar!$A:$C,3,0),"")</f>
        <v/>
      </c>
    </row>
    <row r="1250" spans="79:190" x14ac:dyDescent="0.25">
      <c r="CA1250" s="1">
        <v>11756</v>
      </c>
      <c r="CB1250" s="1" t="s">
        <v>35</v>
      </c>
      <c r="CC1250" s="6">
        <f>+IFERROR(VALUE(RIGHT(Tabla14[[#This Row],[B2B]],6)),"")</f>
        <v>11756</v>
      </c>
      <c r="CD1250" s="6" t="str">
        <f>+IFERROR(VLOOKUP(CB1250,Auxiliar!$A:$C,2,0),"")</f>
        <v>Corona 710cc</v>
      </c>
      <c r="CE1250" s="7" t="str">
        <f>+IFERROR(VLOOKUP(CB1250,Auxiliar!$A:$C,3,0),"")</f>
        <v>1b 10% | 85b 0%</v>
      </c>
      <c r="CM1250" s="1">
        <v>11774</v>
      </c>
      <c r="CN1250" s="1" t="s">
        <v>20</v>
      </c>
      <c r="CO1250" s="6">
        <v>11774</v>
      </c>
      <c r="CP1250" s="6" t="s">
        <v>20</v>
      </c>
      <c r="CQ1250" s="7" t="s">
        <v>21</v>
      </c>
      <c r="CY1250" s="1">
        <v>11774</v>
      </c>
      <c r="CZ1250" s="1" t="s">
        <v>16</v>
      </c>
      <c r="DA1250" s="6">
        <f>+IFERROR(VALUE(RIGHT(Tabla18[[#This Row],[B2B]],6)),"")</f>
        <v>11774</v>
      </c>
      <c r="DB1250" s="6" t="str">
        <f>+IFERROR(VLOOKUP(CZ1250,Auxiliar!$A:$C,2,0),"")</f>
        <v>PREMIUM</v>
      </c>
      <c r="DC1250" s="7" t="str">
        <f>+IFERROR(VLOOKUP(CZ1250,Auxiliar!$A:$C,3,0),"")</f>
        <v>0b 0% | 2b 2% | 5b 3,5% | 10b 5%</v>
      </c>
      <c r="DE1250" s="1">
        <v>11774</v>
      </c>
      <c r="DF1250" s="1" t="s">
        <v>19</v>
      </c>
      <c r="DG1250" s="6">
        <f>+IFERROR(VALUE(RIGHT(Tabla19[[#This Row],[B2B]],6)),"")</f>
        <v>11774</v>
      </c>
      <c r="DH1250" s="6" t="str">
        <f>+IFERROR(VLOOKUP(DF1250,Auxiliar!$A:$C,2,0),"")</f>
        <v>MICHELOB</v>
      </c>
      <c r="DI1250" s="7" t="str">
        <f>+IFERROR(VLOOKUP(DF1250,Auxiliar!$A:$C,3,0),"")</f>
        <v>1b 7% | 3b 22% | 8b 27%</v>
      </c>
      <c r="DK1250" s="1"/>
      <c r="DL1250" s="1"/>
      <c r="DM1250" s="6" t="str">
        <f>+IFERROR(VALUE(RIGHT(Tabla20[[#This Row],[B2B]],6)),"")</f>
        <v/>
      </c>
      <c r="DN1250" s="6" t="str">
        <f>+IFERROR(VLOOKUP(DL1250,Auxiliar!$A:$C,2,0),"")</f>
        <v/>
      </c>
      <c r="DO1250" s="7" t="str">
        <f>+IFERROR(VLOOKUP(DL1250,Auxiliar!$A:$C,3,0),"")</f>
        <v/>
      </c>
      <c r="DQ1250" s="1">
        <v>11749</v>
      </c>
      <c r="DR1250" s="12" t="s">
        <v>24</v>
      </c>
      <c r="DS1250" s="6">
        <f>+IFERROR(VALUE(RIGHT(Tabla21[[#This Row],[B2B]],6)),"")</f>
        <v>11749</v>
      </c>
      <c r="DT1250" s="6" t="str">
        <f>+IFERROR(VLOOKUP(DR1250,Auxiliar!$A:$C,2,0),"")</f>
        <v>CORONA PORRON</v>
      </c>
      <c r="DU1250" s="7" t="str">
        <f>+IFERROR(VLOOKUP(DR1250,Auxiliar!$A:$C,3,0),"")</f>
        <v>1b 5% | 20b 0%</v>
      </c>
      <c r="DW1250" s="1"/>
      <c r="DX1250" s="12"/>
      <c r="DY1250" s="6" t="str">
        <f>+IFERROR(VALUE(RIGHT(Tabla22[[#This Row],[B2B]],6)),"")</f>
        <v/>
      </c>
      <c r="DZ1250" s="6" t="str">
        <f>+IFERROR(VLOOKUP(DX1250,Auxiliar!$A:$C,2,0),"")</f>
        <v/>
      </c>
      <c r="EA1250" s="7" t="str">
        <f>+IFERROR(VLOOKUP(DX1250,Auxiliar!$A:$C,3,0),"")</f>
        <v/>
      </c>
      <c r="EC1250" s="1"/>
      <c r="ED1250" s="12"/>
      <c r="EE1250" s="6" t="str">
        <f>+IFERROR(VALUE(RIGHT(Tabla23[[#This Row],[B2B]],6)),"")</f>
        <v/>
      </c>
      <c r="EF1250" s="6" t="str">
        <f>+IFERROR(VLOOKUP(ED1250,Auxiliar!$A:$C,2,0),"")</f>
        <v/>
      </c>
      <c r="EG1250" s="7" t="str">
        <f>+IFERROR(VLOOKUP(ED1250,Auxiliar!$A:$C,3,0),"")</f>
        <v/>
      </c>
      <c r="EI1250" s="1"/>
      <c r="EJ1250" s="12"/>
      <c r="EK1250" s="6" t="str">
        <f>+IFERROR(VALUE(RIGHT(Tabla24[[#This Row],[B2B]],6)),"")</f>
        <v/>
      </c>
      <c r="EL1250" s="6" t="str">
        <f>+IFERROR(VLOOKUP(EJ1250,Auxiliar!$A:$C,2,0),"")</f>
        <v/>
      </c>
      <c r="EM1250" s="7" t="str">
        <f>+IFERROR(VLOOKUP(EJ1250,Auxiliar!$A:$C,3,0),"")</f>
        <v/>
      </c>
      <c r="EO1250" s="1"/>
      <c r="EP1250" s="12"/>
      <c r="EQ1250" s="6" t="str">
        <f>+IFERROR(VALUE(RIGHT(Tabla25[[#This Row],[B2B]],6)),"")</f>
        <v/>
      </c>
      <c r="ER1250" s="6" t="str">
        <f>+IFERROR(VLOOKUP(EP1250,Auxiliar!$A:$C,2,0),"")</f>
        <v/>
      </c>
      <c r="ES1250" s="7" t="str">
        <f>+IFERROR(VLOOKUP(EP1250,Auxiliar!$A:$C,3,0),"")</f>
        <v/>
      </c>
      <c r="EU1250" s="1"/>
      <c r="EV1250" s="12"/>
      <c r="EW1250" s="6" t="str">
        <f>+IFERROR(VALUE(RIGHT(Tabla26[[#This Row],[B2B]],6)),"")</f>
        <v/>
      </c>
      <c r="EX1250" s="6" t="str">
        <f>+IFERROR(VLOOKUP(EV1250,Auxiliar!$A:$C,2,0),"")</f>
        <v/>
      </c>
      <c r="EY1250" s="7" t="str">
        <f>+IFERROR(VLOOKUP(EV1250,Auxiliar!$A:$C,3,0),"")</f>
        <v/>
      </c>
      <c r="EZ1250" s="1"/>
      <c r="FA1250" s="12"/>
      <c r="FB1250" s="6" t="str">
        <f>+IFERROR(VALUE(RIGHT(Tabla27[[#This Row],[B2B]],6)),"")</f>
        <v/>
      </c>
      <c r="FC1250" s="6" t="str">
        <f>+IFERROR(VLOOKUP(FA1250,Auxiliar!$A:$C,2,0),"")</f>
        <v/>
      </c>
      <c r="FD1250" s="7" t="str">
        <f>+IFERROR(VLOOKUP(FA1250,Auxiliar!$A:$C,3,0),"")</f>
        <v/>
      </c>
      <c r="FE1250" s="1"/>
      <c r="FF1250" s="12"/>
      <c r="FG1250" s="6" t="str">
        <f>+IFERROR(VALUE(RIGHT(Tabla28[[#This Row],[B2B]],6)),"")</f>
        <v/>
      </c>
      <c r="FH1250" s="6" t="str">
        <f>+IFERROR(VLOOKUP(FF1250,Auxiliar!$A:$C,2,0),"")</f>
        <v/>
      </c>
      <c r="FI1250" s="7" t="str">
        <f>+IFERROR(VLOOKUP(FF1250,Auxiliar!$A:$C,3,0),"")</f>
        <v/>
      </c>
      <c r="FJ1250" s="1"/>
      <c r="FK1250" s="12"/>
      <c r="FL1250" s="6" t="str">
        <f>+IFERROR(VALUE(RIGHT(Tabla29[[#This Row],[B2B]],6)),"")</f>
        <v/>
      </c>
      <c r="FM1250" s="6" t="str">
        <f>+IFERROR(VLOOKUP(FK1250,Auxiliar!$A:$C,2,0),"")</f>
        <v/>
      </c>
      <c r="FN1250" s="7" t="str">
        <f>+IFERROR(VLOOKUP(FK1250,Auxiliar!$A:$C,3,0),"")</f>
        <v/>
      </c>
      <c r="FO1250" s="1"/>
      <c r="FP1250" s="12"/>
      <c r="FQ1250" s="6" t="str">
        <f>+IFERROR(VALUE(RIGHT(Tabla30[[#This Row],[B2B]],6)),"")</f>
        <v/>
      </c>
      <c r="FR1250" s="6" t="str">
        <f>+IFERROR(VLOOKUP(FP1250,Auxiliar!$A:$C,2,0),"")</f>
        <v/>
      </c>
      <c r="FS1250" s="7"/>
      <c r="FT1250" s="1"/>
      <c r="FU1250" s="12"/>
      <c r="FV1250" s="6" t="str">
        <f>+IFERROR(VALUE(RIGHT(Tabla31[[#This Row],[B2B]],6)),"")</f>
        <v/>
      </c>
      <c r="FW1250" s="6" t="str">
        <f>+IFERROR(VLOOKUP(FU1250,Auxiliar!$A:$C,2,0),"")</f>
        <v/>
      </c>
      <c r="FX1250" s="7" t="str">
        <f>+IFERROR(VLOOKUP(FU1250,Auxiliar!$A:$C,3,0),"")</f>
        <v/>
      </c>
      <c r="FY1250" s="1"/>
      <c r="FZ1250" s="12"/>
      <c r="GA1250" s="6" t="str">
        <f>+IFERROR(VALUE(RIGHT(Tabla32[[#This Row],[B2B]],6)),"")</f>
        <v/>
      </c>
      <c r="GB1250" s="6" t="str">
        <f>+IFERROR(VLOOKUP(FZ1250,Auxiliar!$A:$C,2,0),"")</f>
        <v/>
      </c>
      <c r="GC1250" s="7" t="str">
        <f>+IFERROR(VLOOKUP(FZ1250,Auxiliar!$A:$C,3,0),"")</f>
        <v/>
      </c>
      <c r="GD1250" s="1"/>
      <c r="GE1250" s="12"/>
      <c r="GF1250" s="6" t="str">
        <f>+IFERROR(VALUE(RIGHT(Tabla33[[#This Row],[B2B]],6)),"")</f>
        <v/>
      </c>
      <c r="GG1250" s="6" t="str">
        <f>+IFERROR(VLOOKUP(GE1250,Auxiliar!$A:$C,2,0),"")</f>
        <v/>
      </c>
      <c r="GH1250" s="7" t="str">
        <f>+IFERROR(VLOOKUP(GE1250,Auxiliar!$A:$C,3,0),"")</f>
        <v/>
      </c>
    </row>
    <row r="1251" spans="79:190" x14ac:dyDescent="0.25">
      <c r="CA1251" s="1">
        <v>11757</v>
      </c>
      <c r="CB1251" s="1" t="s">
        <v>35</v>
      </c>
      <c r="CC1251" s="6">
        <f>+IFERROR(VALUE(RIGHT(Tabla14[[#This Row],[B2B]],6)),"")</f>
        <v>11757</v>
      </c>
      <c r="CD1251" s="6" t="str">
        <f>+IFERROR(VLOOKUP(CB1251,Auxiliar!$A:$C,2,0),"")</f>
        <v>Corona 710cc</v>
      </c>
      <c r="CE1251" s="7" t="str">
        <f>+IFERROR(VLOOKUP(CB1251,Auxiliar!$A:$C,3,0),"")</f>
        <v>1b 10% | 85b 0%</v>
      </c>
      <c r="CM1251" s="1">
        <v>11777</v>
      </c>
      <c r="CN1251" s="1" t="s">
        <v>20</v>
      </c>
      <c r="CO1251" s="6">
        <v>11777</v>
      </c>
      <c r="CP1251" s="6" t="s">
        <v>20</v>
      </c>
      <c r="CQ1251" s="7" t="s">
        <v>21</v>
      </c>
      <c r="CY1251" s="1">
        <v>11777</v>
      </c>
      <c r="CZ1251" s="1" t="s">
        <v>16</v>
      </c>
      <c r="DA1251" s="6">
        <f>+IFERROR(VALUE(RIGHT(Tabla18[[#This Row],[B2B]],6)),"")</f>
        <v>11777</v>
      </c>
      <c r="DB1251" s="6" t="str">
        <f>+IFERROR(VLOOKUP(CZ1251,Auxiliar!$A:$C,2,0),"")</f>
        <v>PREMIUM</v>
      </c>
      <c r="DC1251" s="7" t="str">
        <f>+IFERROR(VLOOKUP(CZ1251,Auxiliar!$A:$C,3,0),"")</f>
        <v>0b 0% | 2b 2% | 5b 3,5% | 10b 5%</v>
      </c>
      <c r="DE1251" s="1">
        <v>11777</v>
      </c>
      <c r="DF1251" s="1" t="s">
        <v>19</v>
      </c>
      <c r="DG1251" s="6">
        <f>+IFERROR(VALUE(RIGHT(Tabla19[[#This Row],[B2B]],6)),"")</f>
        <v>11777</v>
      </c>
      <c r="DH1251" s="6" t="str">
        <f>+IFERROR(VLOOKUP(DF1251,Auxiliar!$A:$C,2,0),"")</f>
        <v>MICHELOB</v>
      </c>
      <c r="DI1251" s="7" t="str">
        <f>+IFERROR(VLOOKUP(DF1251,Auxiliar!$A:$C,3,0),"")</f>
        <v>1b 7% | 3b 22% | 8b 27%</v>
      </c>
      <c r="DK1251" s="1"/>
      <c r="DL1251" s="1"/>
      <c r="DM1251" s="6" t="str">
        <f>+IFERROR(VALUE(RIGHT(Tabla20[[#This Row],[B2B]],6)),"")</f>
        <v/>
      </c>
      <c r="DN1251" s="6" t="str">
        <f>+IFERROR(VLOOKUP(DL1251,Auxiliar!$A:$C,2,0),"")</f>
        <v/>
      </c>
      <c r="DO1251" s="7" t="str">
        <f>+IFERROR(VLOOKUP(DL1251,Auxiliar!$A:$C,3,0),"")</f>
        <v/>
      </c>
      <c r="DQ1251" s="1">
        <v>11754</v>
      </c>
      <c r="DR1251" s="12" t="s">
        <v>24</v>
      </c>
      <c r="DS1251" s="6">
        <f>+IFERROR(VALUE(RIGHT(Tabla21[[#This Row],[B2B]],6)),"")</f>
        <v>11754</v>
      </c>
      <c r="DT1251" s="6" t="str">
        <f>+IFERROR(VLOOKUP(DR1251,Auxiliar!$A:$C,2,0),"")</f>
        <v>CORONA PORRON</v>
      </c>
      <c r="DU1251" s="7" t="str">
        <f>+IFERROR(VLOOKUP(DR1251,Auxiliar!$A:$C,3,0),"")</f>
        <v>1b 5% | 20b 0%</v>
      </c>
      <c r="DW1251" s="1"/>
      <c r="DX1251" s="12"/>
      <c r="DY1251" s="6" t="str">
        <f>+IFERROR(VALUE(RIGHT(Tabla22[[#This Row],[B2B]],6)),"")</f>
        <v/>
      </c>
      <c r="DZ1251" s="6" t="str">
        <f>+IFERROR(VLOOKUP(DX1251,Auxiliar!$A:$C,2,0),"")</f>
        <v/>
      </c>
      <c r="EA1251" s="7" t="str">
        <f>+IFERROR(VLOOKUP(DX1251,Auxiliar!$A:$C,3,0),"")</f>
        <v/>
      </c>
      <c r="EC1251" s="1"/>
      <c r="ED1251" s="12"/>
      <c r="EE1251" s="6" t="str">
        <f>+IFERROR(VALUE(RIGHT(Tabla23[[#This Row],[B2B]],6)),"")</f>
        <v/>
      </c>
      <c r="EF1251" s="6" t="str">
        <f>+IFERROR(VLOOKUP(ED1251,Auxiliar!$A:$C,2,0),"")</f>
        <v/>
      </c>
      <c r="EG1251" s="7" t="str">
        <f>+IFERROR(VLOOKUP(ED1251,Auxiliar!$A:$C,3,0),"")</f>
        <v/>
      </c>
      <c r="EI1251" s="1"/>
      <c r="EJ1251" s="12"/>
      <c r="EK1251" s="6" t="str">
        <f>+IFERROR(VALUE(RIGHT(Tabla24[[#This Row],[B2B]],6)),"")</f>
        <v/>
      </c>
      <c r="EL1251" s="6" t="str">
        <f>+IFERROR(VLOOKUP(EJ1251,Auxiliar!$A:$C,2,0),"")</f>
        <v/>
      </c>
      <c r="EM1251" s="7" t="str">
        <f>+IFERROR(VLOOKUP(EJ1251,Auxiliar!$A:$C,3,0),"")</f>
        <v/>
      </c>
      <c r="EO1251" s="1"/>
      <c r="EP1251" s="12"/>
      <c r="EQ1251" s="6" t="str">
        <f>+IFERROR(VALUE(RIGHT(Tabla25[[#This Row],[B2B]],6)),"")</f>
        <v/>
      </c>
      <c r="ER1251" s="6" t="str">
        <f>+IFERROR(VLOOKUP(EP1251,Auxiliar!$A:$C,2,0),"")</f>
        <v/>
      </c>
      <c r="ES1251" s="7" t="str">
        <f>+IFERROR(VLOOKUP(EP1251,Auxiliar!$A:$C,3,0),"")</f>
        <v/>
      </c>
      <c r="EU1251" s="1"/>
      <c r="EV1251" s="12"/>
      <c r="EW1251" s="6" t="str">
        <f>+IFERROR(VALUE(RIGHT(Tabla26[[#This Row],[B2B]],6)),"")</f>
        <v/>
      </c>
      <c r="EX1251" s="6" t="str">
        <f>+IFERROR(VLOOKUP(EV1251,Auxiliar!$A:$C,2,0),"")</f>
        <v/>
      </c>
      <c r="EY1251" s="7" t="str">
        <f>+IFERROR(VLOOKUP(EV1251,Auxiliar!$A:$C,3,0),"")</f>
        <v/>
      </c>
      <c r="EZ1251" s="1"/>
      <c r="FA1251" s="12"/>
      <c r="FB1251" s="6" t="str">
        <f>+IFERROR(VALUE(RIGHT(Tabla27[[#This Row],[B2B]],6)),"")</f>
        <v/>
      </c>
      <c r="FC1251" s="6" t="str">
        <f>+IFERROR(VLOOKUP(FA1251,Auxiliar!$A:$C,2,0),"")</f>
        <v/>
      </c>
      <c r="FD1251" s="7" t="str">
        <f>+IFERROR(VLOOKUP(FA1251,Auxiliar!$A:$C,3,0),"")</f>
        <v/>
      </c>
      <c r="FE1251" s="1"/>
      <c r="FF1251" s="12"/>
      <c r="FG1251" s="6" t="str">
        <f>+IFERROR(VALUE(RIGHT(Tabla28[[#This Row],[B2B]],6)),"")</f>
        <v/>
      </c>
      <c r="FH1251" s="6" t="str">
        <f>+IFERROR(VLOOKUP(FF1251,Auxiliar!$A:$C,2,0),"")</f>
        <v/>
      </c>
      <c r="FI1251" s="7" t="str">
        <f>+IFERROR(VLOOKUP(FF1251,Auxiliar!$A:$C,3,0),"")</f>
        <v/>
      </c>
      <c r="FJ1251" s="1"/>
      <c r="FK1251" s="12"/>
      <c r="FL1251" s="6" t="str">
        <f>+IFERROR(VALUE(RIGHT(Tabla29[[#This Row],[B2B]],6)),"")</f>
        <v/>
      </c>
      <c r="FM1251" s="6" t="str">
        <f>+IFERROR(VLOOKUP(FK1251,Auxiliar!$A:$C,2,0),"")</f>
        <v/>
      </c>
      <c r="FN1251" s="7" t="str">
        <f>+IFERROR(VLOOKUP(FK1251,Auxiliar!$A:$C,3,0),"")</f>
        <v/>
      </c>
      <c r="FO1251" s="1"/>
      <c r="FP1251" s="12"/>
      <c r="FQ1251" s="6" t="str">
        <f>+IFERROR(VALUE(RIGHT(Tabla30[[#This Row],[B2B]],6)),"")</f>
        <v/>
      </c>
      <c r="FR1251" s="6" t="str">
        <f>+IFERROR(VLOOKUP(FP1251,Auxiliar!$A:$C,2,0),"")</f>
        <v/>
      </c>
      <c r="FS1251" s="7"/>
      <c r="FT1251" s="1"/>
      <c r="FU1251" s="12"/>
      <c r="FV1251" s="6" t="str">
        <f>+IFERROR(VALUE(RIGHT(Tabla31[[#This Row],[B2B]],6)),"")</f>
        <v/>
      </c>
      <c r="FW1251" s="6" t="str">
        <f>+IFERROR(VLOOKUP(FU1251,Auxiliar!$A:$C,2,0),"")</f>
        <v/>
      </c>
      <c r="FX1251" s="7" t="str">
        <f>+IFERROR(VLOOKUP(FU1251,Auxiliar!$A:$C,3,0),"")</f>
        <v/>
      </c>
      <c r="FY1251" s="1"/>
      <c r="FZ1251" s="12"/>
      <c r="GA1251" s="6" t="str">
        <f>+IFERROR(VALUE(RIGHT(Tabla32[[#This Row],[B2B]],6)),"")</f>
        <v/>
      </c>
      <c r="GB1251" s="6" t="str">
        <f>+IFERROR(VLOOKUP(FZ1251,Auxiliar!$A:$C,2,0),"")</f>
        <v/>
      </c>
      <c r="GC1251" s="7" t="str">
        <f>+IFERROR(VLOOKUP(FZ1251,Auxiliar!$A:$C,3,0),"")</f>
        <v/>
      </c>
      <c r="GD1251" s="1"/>
      <c r="GE1251" s="12"/>
      <c r="GF1251" s="6" t="str">
        <f>+IFERROR(VALUE(RIGHT(Tabla33[[#This Row],[B2B]],6)),"")</f>
        <v/>
      </c>
      <c r="GG1251" s="6" t="str">
        <f>+IFERROR(VLOOKUP(GE1251,Auxiliar!$A:$C,2,0),"")</f>
        <v/>
      </c>
      <c r="GH1251" s="7" t="str">
        <f>+IFERROR(VLOOKUP(GE1251,Auxiliar!$A:$C,3,0),"")</f>
        <v/>
      </c>
    </row>
    <row r="1252" spans="79:190" x14ac:dyDescent="0.25">
      <c r="CA1252" s="1">
        <v>11760</v>
      </c>
      <c r="CB1252" s="1" t="s">
        <v>35</v>
      </c>
      <c r="CC1252" s="6">
        <f>+IFERROR(VALUE(RIGHT(Tabla14[[#This Row],[B2B]],6)),"")</f>
        <v>11760</v>
      </c>
      <c r="CD1252" s="6" t="str">
        <f>+IFERROR(VLOOKUP(CB1252,Auxiliar!$A:$C,2,0),"")</f>
        <v>Corona 710cc</v>
      </c>
      <c r="CE1252" s="7" t="str">
        <f>+IFERROR(VLOOKUP(CB1252,Auxiliar!$A:$C,3,0),"")</f>
        <v>1b 10% | 85b 0%</v>
      </c>
      <c r="CM1252" s="1">
        <v>11782</v>
      </c>
      <c r="CN1252" s="1" t="s">
        <v>20</v>
      </c>
      <c r="CO1252" s="6">
        <v>11782</v>
      </c>
      <c r="CP1252" s="6" t="s">
        <v>20</v>
      </c>
      <c r="CQ1252" s="7" t="s">
        <v>21</v>
      </c>
      <c r="CY1252" s="1">
        <v>11782</v>
      </c>
      <c r="CZ1252" s="1" t="s">
        <v>16</v>
      </c>
      <c r="DA1252" s="6">
        <f>+IFERROR(VALUE(RIGHT(Tabla18[[#This Row],[B2B]],6)),"")</f>
        <v>11782</v>
      </c>
      <c r="DB1252" s="6" t="str">
        <f>+IFERROR(VLOOKUP(CZ1252,Auxiliar!$A:$C,2,0),"")</f>
        <v>PREMIUM</v>
      </c>
      <c r="DC1252" s="7" t="str">
        <f>+IFERROR(VLOOKUP(CZ1252,Auxiliar!$A:$C,3,0),"")</f>
        <v>0b 0% | 2b 2% | 5b 3,5% | 10b 5%</v>
      </c>
      <c r="DE1252" s="1">
        <v>11782</v>
      </c>
      <c r="DF1252" s="1" t="s">
        <v>19</v>
      </c>
      <c r="DG1252" s="6">
        <f>+IFERROR(VALUE(RIGHT(Tabla19[[#This Row],[B2B]],6)),"")</f>
        <v>11782</v>
      </c>
      <c r="DH1252" s="6" t="str">
        <f>+IFERROR(VLOOKUP(DF1252,Auxiliar!$A:$C,2,0),"")</f>
        <v>MICHELOB</v>
      </c>
      <c r="DI1252" s="7" t="str">
        <f>+IFERROR(VLOOKUP(DF1252,Auxiliar!$A:$C,3,0),"")</f>
        <v>1b 7% | 3b 22% | 8b 27%</v>
      </c>
      <c r="DK1252" s="1"/>
      <c r="DL1252" s="1"/>
      <c r="DM1252" s="6" t="str">
        <f>+IFERROR(VALUE(RIGHT(Tabla20[[#This Row],[B2B]],6)),"")</f>
        <v/>
      </c>
      <c r="DN1252" s="6" t="str">
        <f>+IFERROR(VLOOKUP(DL1252,Auxiliar!$A:$C,2,0),"")</f>
        <v/>
      </c>
      <c r="DO1252" s="7" t="str">
        <f>+IFERROR(VLOOKUP(DL1252,Auxiliar!$A:$C,3,0),"")</f>
        <v/>
      </c>
      <c r="DQ1252" s="1">
        <v>11756</v>
      </c>
      <c r="DR1252" s="12" t="s">
        <v>24</v>
      </c>
      <c r="DS1252" s="6">
        <f>+IFERROR(VALUE(RIGHT(Tabla21[[#This Row],[B2B]],6)),"")</f>
        <v>11756</v>
      </c>
      <c r="DT1252" s="6" t="str">
        <f>+IFERROR(VLOOKUP(DR1252,Auxiliar!$A:$C,2,0),"")</f>
        <v>CORONA PORRON</v>
      </c>
      <c r="DU1252" s="7" t="str">
        <f>+IFERROR(VLOOKUP(DR1252,Auxiliar!$A:$C,3,0),"")</f>
        <v>1b 5% | 20b 0%</v>
      </c>
      <c r="DW1252" s="1"/>
      <c r="DX1252" s="12"/>
      <c r="DY1252" s="6" t="str">
        <f>+IFERROR(VALUE(RIGHT(Tabla22[[#This Row],[B2B]],6)),"")</f>
        <v/>
      </c>
      <c r="DZ1252" s="6" t="str">
        <f>+IFERROR(VLOOKUP(DX1252,Auxiliar!$A:$C,2,0),"")</f>
        <v/>
      </c>
      <c r="EA1252" s="7" t="str">
        <f>+IFERROR(VLOOKUP(DX1252,Auxiliar!$A:$C,3,0),"")</f>
        <v/>
      </c>
      <c r="EC1252" s="1"/>
      <c r="ED1252" s="12"/>
      <c r="EE1252" s="6" t="str">
        <f>+IFERROR(VALUE(RIGHT(Tabla23[[#This Row],[B2B]],6)),"")</f>
        <v/>
      </c>
      <c r="EF1252" s="6" t="str">
        <f>+IFERROR(VLOOKUP(ED1252,Auxiliar!$A:$C,2,0),"")</f>
        <v/>
      </c>
      <c r="EG1252" s="7" t="str">
        <f>+IFERROR(VLOOKUP(ED1252,Auxiliar!$A:$C,3,0),"")</f>
        <v/>
      </c>
      <c r="EI1252" s="1"/>
      <c r="EJ1252" s="12"/>
      <c r="EK1252" s="6" t="str">
        <f>+IFERROR(VALUE(RIGHT(Tabla24[[#This Row],[B2B]],6)),"")</f>
        <v/>
      </c>
      <c r="EL1252" s="6" t="str">
        <f>+IFERROR(VLOOKUP(EJ1252,Auxiliar!$A:$C,2,0),"")</f>
        <v/>
      </c>
      <c r="EM1252" s="7" t="str">
        <f>+IFERROR(VLOOKUP(EJ1252,Auxiliar!$A:$C,3,0),"")</f>
        <v/>
      </c>
      <c r="EO1252" s="1"/>
      <c r="EP1252" s="12"/>
      <c r="EQ1252" s="6" t="str">
        <f>+IFERROR(VALUE(RIGHT(Tabla25[[#This Row],[B2B]],6)),"")</f>
        <v/>
      </c>
      <c r="ER1252" s="6" t="str">
        <f>+IFERROR(VLOOKUP(EP1252,Auxiliar!$A:$C,2,0),"")</f>
        <v/>
      </c>
      <c r="ES1252" s="7" t="str">
        <f>+IFERROR(VLOOKUP(EP1252,Auxiliar!$A:$C,3,0),"")</f>
        <v/>
      </c>
      <c r="EU1252" s="1"/>
      <c r="EV1252" s="12"/>
      <c r="EW1252" s="6" t="str">
        <f>+IFERROR(VALUE(RIGHT(Tabla26[[#This Row],[B2B]],6)),"")</f>
        <v/>
      </c>
      <c r="EX1252" s="6" t="str">
        <f>+IFERROR(VLOOKUP(EV1252,Auxiliar!$A:$C,2,0),"")</f>
        <v/>
      </c>
      <c r="EY1252" s="7" t="str">
        <f>+IFERROR(VLOOKUP(EV1252,Auxiliar!$A:$C,3,0),"")</f>
        <v/>
      </c>
      <c r="EZ1252" s="1"/>
      <c r="FA1252" s="12"/>
      <c r="FB1252" s="6" t="str">
        <f>+IFERROR(VALUE(RIGHT(Tabla27[[#This Row],[B2B]],6)),"")</f>
        <v/>
      </c>
      <c r="FC1252" s="6" t="str">
        <f>+IFERROR(VLOOKUP(FA1252,Auxiliar!$A:$C,2,0),"")</f>
        <v/>
      </c>
      <c r="FD1252" s="7" t="str">
        <f>+IFERROR(VLOOKUP(FA1252,Auxiliar!$A:$C,3,0),"")</f>
        <v/>
      </c>
      <c r="FE1252" s="1"/>
      <c r="FF1252" s="12"/>
      <c r="FG1252" s="6" t="str">
        <f>+IFERROR(VALUE(RIGHT(Tabla28[[#This Row],[B2B]],6)),"")</f>
        <v/>
      </c>
      <c r="FH1252" s="6" t="str">
        <f>+IFERROR(VLOOKUP(FF1252,Auxiliar!$A:$C,2,0),"")</f>
        <v/>
      </c>
      <c r="FI1252" s="7" t="str">
        <f>+IFERROR(VLOOKUP(FF1252,Auxiliar!$A:$C,3,0),"")</f>
        <v/>
      </c>
      <c r="FJ1252" s="1"/>
      <c r="FK1252" s="12"/>
      <c r="FL1252" s="6" t="str">
        <f>+IFERROR(VALUE(RIGHT(Tabla29[[#This Row],[B2B]],6)),"")</f>
        <v/>
      </c>
      <c r="FM1252" s="6" t="str">
        <f>+IFERROR(VLOOKUP(FK1252,Auxiliar!$A:$C,2,0),"")</f>
        <v/>
      </c>
      <c r="FN1252" s="7" t="str">
        <f>+IFERROR(VLOOKUP(FK1252,Auxiliar!$A:$C,3,0),"")</f>
        <v/>
      </c>
      <c r="FO1252" s="1"/>
      <c r="FP1252" s="12"/>
      <c r="FQ1252" s="6" t="str">
        <f>+IFERROR(VALUE(RIGHT(Tabla30[[#This Row],[B2B]],6)),"")</f>
        <v/>
      </c>
      <c r="FR1252" s="6" t="str">
        <f>+IFERROR(VLOOKUP(FP1252,Auxiliar!$A:$C,2,0),"")</f>
        <v/>
      </c>
      <c r="FS1252" s="7"/>
      <c r="FT1252" s="1"/>
      <c r="FU1252" s="12"/>
      <c r="FV1252" s="6" t="str">
        <f>+IFERROR(VALUE(RIGHT(Tabla31[[#This Row],[B2B]],6)),"")</f>
        <v/>
      </c>
      <c r="FW1252" s="6" t="str">
        <f>+IFERROR(VLOOKUP(FU1252,Auxiliar!$A:$C,2,0),"")</f>
        <v/>
      </c>
      <c r="FX1252" s="7" t="str">
        <f>+IFERROR(VLOOKUP(FU1252,Auxiliar!$A:$C,3,0),"")</f>
        <v/>
      </c>
      <c r="FY1252" s="1"/>
      <c r="FZ1252" s="12"/>
      <c r="GA1252" s="6" t="str">
        <f>+IFERROR(VALUE(RIGHT(Tabla32[[#This Row],[B2B]],6)),"")</f>
        <v/>
      </c>
      <c r="GB1252" s="6" t="str">
        <f>+IFERROR(VLOOKUP(FZ1252,Auxiliar!$A:$C,2,0),"")</f>
        <v/>
      </c>
      <c r="GC1252" s="7" t="str">
        <f>+IFERROR(VLOOKUP(FZ1252,Auxiliar!$A:$C,3,0),"")</f>
        <v/>
      </c>
      <c r="GD1252" s="1"/>
      <c r="GE1252" s="12"/>
      <c r="GF1252" s="6" t="str">
        <f>+IFERROR(VALUE(RIGHT(Tabla33[[#This Row],[B2B]],6)),"")</f>
        <v/>
      </c>
      <c r="GG1252" s="6" t="str">
        <f>+IFERROR(VLOOKUP(GE1252,Auxiliar!$A:$C,2,0),"")</f>
        <v/>
      </c>
      <c r="GH1252" s="7" t="str">
        <f>+IFERROR(VLOOKUP(GE1252,Auxiliar!$A:$C,3,0),"")</f>
        <v/>
      </c>
    </row>
    <row r="1253" spans="79:190" x14ac:dyDescent="0.25">
      <c r="CA1253" s="1">
        <v>11765</v>
      </c>
      <c r="CB1253" s="1" t="s">
        <v>35</v>
      </c>
      <c r="CC1253" s="6">
        <f>+IFERROR(VALUE(RIGHT(Tabla14[[#This Row],[B2B]],6)),"")</f>
        <v>11765</v>
      </c>
      <c r="CD1253" s="6" t="str">
        <f>+IFERROR(VLOOKUP(CB1253,Auxiliar!$A:$C,2,0),"")</f>
        <v>Corona 710cc</v>
      </c>
      <c r="CE1253" s="7" t="str">
        <f>+IFERROR(VLOOKUP(CB1253,Auxiliar!$A:$C,3,0),"")</f>
        <v>1b 10% | 85b 0%</v>
      </c>
      <c r="CM1253" s="1">
        <v>11783</v>
      </c>
      <c r="CN1253" s="1" t="s">
        <v>20</v>
      </c>
      <c r="CO1253" s="6">
        <v>11783</v>
      </c>
      <c r="CP1253" s="6" t="s">
        <v>20</v>
      </c>
      <c r="CQ1253" s="7" t="s">
        <v>21</v>
      </c>
      <c r="CY1253" s="1">
        <v>11783</v>
      </c>
      <c r="CZ1253" s="1" t="s">
        <v>16</v>
      </c>
      <c r="DA1253" s="6">
        <f>+IFERROR(VALUE(RIGHT(Tabla18[[#This Row],[B2B]],6)),"")</f>
        <v>11783</v>
      </c>
      <c r="DB1253" s="6" t="str">
        <f>+IFERROR(VLOOKUP(CZ1253,Auxiliar!$A:$C,2,0),"")</f>
        <v>PREMIUM</v>
      </c>
      <c r="DC1253" s="7" t="str">
        <f>+IFERROR(VLOOKUP(CZ1253,Auxiliar!$A:$C,3,0),"")</f>
        <v>0b 0% | 2b 2% | 5b 3,5% | 10b 5%</v>
      </c>
      <c r="DE1253" s="1">
        <v>11783</v>
      </c>
      <c r="DF1253" s="1" t="s">
        <v>19</v>
      </c>
      <c r="DG1253" s="6">
        <f>+IFERROR(VALUE(RIGHT(Tabla19[[#This Row],[B2B]],6)),"")</f>
        <v>11783</v>
      </c>
      <c r="DH1253" s="6" t="str">
        <f>+IFERROR(VLOOKUP(DF1253,Auxiliar!$A:$C,2,0),"")</f>
        <v>MICHELOB</v>
      </c>
      <c r="DI1253" s="7" t="str">
        <f>+IFERROR(VLOOKUP(DF1253,Auxiliar!$A:$C,3,0),"")</f>
        <v>1b 7% | 3b 22% | 8b 27%</v>
      </c>
      <c r="DK1253" s="1"/>
      <c r="DL1253" s="1"/>
      <c r="DM1253" s="6" t="str">
        <f>+IFERROR(VALUE(RIGHT(Tabla20[[#This Row],[B2B]],6)),"")</f>
        <v/>
      </c>
      <c r="DN1253" s="6" t="str">
        <f>+IFERROR(VLOOKUP(DL1253,Auxiliar!$A:$C,2,0),"")</f>
        <v/>
      </c>
      <c r="DO1253" s="7" t="str">
        <f>+IFERROR(VLOOKUP(DL1253,Auxiliar!$A:$C,3,0),"")</f>
        <v/>
      </c>
      <c r="DQ1253" s="1">
        <v>11757</v>
      </c>
      <c r="DR1253" s="12" t="s">
        <v>24</v>
      </c>
      <c r="DS1253" s="6">
        <f>+IFERROR(VALUE(RIGHT(Tabla21[[#This Row],[B2B]],6)),"")</f>
        <v>11757</v>
      </c>
      <c r="DT1253" s="6" t="str">
        <f>+IFERROR(VLOOKUP(DR1253,Auxiliar!$A:$C,2,0),"")</f>
        <v>CORONA PORRON</v>
      </c>
      <c r="DU1253" s="7" t="str">
        <f>+IFERROR(VLOOKUP(DR1253,Auxiliar!$A:$C,3,0),"")</f>
        <v>1b 5% | 20b 0%</v>
      </c>
      <c r="DW1253" s="1"/>
      <c r="DX1253" s="12"/>
      <c r="DY1253" s="6" t="str">
        <f>+IFERROR(VALUE(RIGHT(Tabla22[[#This Row],[B2B]],6)),"")</f>
        <v/>
      </c>
      <c r="DZ1253" s="6" t="str">
        <f>+IFERROR(VLOOKUP(DX1253,Auxiliar!$A:$C,2,0),"")</f>
        <v/>
      </c>
      <c r="EA1253" s="7" t="str">
        <f>+IFERROR(VLOOKUP(DX1253,Auxiliar!$A:$C,3,0),"")</f>
        <v/>
      </c>
      <c r="EC1253" s="1"/>
      <c r="ED1253" s="12"/>
      <c r="EE1253" s="6" t="str">
        <f>+IFERROR(VALUE(RIGHT(Tabla23[[#This Row],[B2B]],6)),"")</f>
        <v/>
      </c>
      <c r="EF1253" s="6" t="str">
        <f>+IFERROR(VLOOKUP(ED1253,Auxiliar!$A:$C,2,0),"")</f>
        <v/>
      </c>
      <c r="EG1253" s="7" t="str">
        <f>+IFERROR(VLOOKUP(ED1253,Auxiliar!$A:$C,3,0),"")</f>
        <v/>
      </c>
      <c r="EI1253" s="1"/>
      <c r="EJ1253" s="12"/>
      <c r="EK1253" s="6" t="str">
        <f>+IFERROR(VALUE(RIGHT(Tabla24[[#This Row],[B2B]],6)),"")</f>
        <v/>
      </c>
      <c r="EL1253" s="6" t="str">
        <f>+IFERROR(VLOOKUP(EJ1253,Auxiliar!$A:$C,2,0),"")</f>
        <v/>
      </c>
      <c r="EM1253" s="7" t="str">
        <f>+IFERROR(VLOOKUP(EJ1253,Auxiliar!$A:$C,3,0),"")</f>
        <v/>
      </c>
      <c r="EO1253" s="1"/>
      <c r="EP1253" s="12"/>
      <c r="EQ1253" s="6" t="str">
        <f>+IFERROR(VALUE(RIGHT(Tabla25[[#This Row],[B2B]],6)),"")</f>
        <v/>
      </c>
      <c r="ER1253" s="6" t="str">
        <f>+IFERROR(VLOOKUP(EP1253,Auxiliar!$A:$C,2,0),"")</f>
        <v/>
      </c>
      <c r="ES1253" s="7" t="str">
        <f>+IFERROR(VLOOKUP(EP1253,Auxiliar!$A:$C,3,0),"")</f>
        <v/>
      </c>
      <c r="EU1253" s="1"/>
      <c r="EV1253" s="12"/>
      <c r="EW1253" s="6" t="str">
        <f>+IFERROR(VALUE(RIGHT(Tabla26[[#This Row],[B2B]],6)),"")</f>
        <v/>
      </c>
      <c r="EX1253" s="6" t="str">
        <f>+IFERROR(VLOOKUP(EV1253,Auxiliar!$A:$C,2,0),"")</f>
        <v/>
      </c>
      <c r="EY1253" s="7" t="str">
        <f>+IFERROR(VLOOKUP(EV1253,Auxiliar!$A:$C,3,0),"")</f>
        <v/>
      </c>
      <c r="EZ1253" s="1"/>
      <c r="FA1253" s="12"/>
      <c r="FB1253" s="6" t="str">
        <f>+IFERROR(VALUE(RIGHT(Tabla27[[#This Row],[B2B]],6)),"")</f>
        <v/>
      </c>
      <c r="FC1253" s="6" t="str">
        <f>+IFERROR(VLOOKUP(FA1253,Auxiliar!$A:$C,2,0),"")</f>
        <v/>
      </c>
      <c r="FD1253" s="7" t="str">
        <f>+IFERROR(VLOOKUP(FA1253,Auxiliar!$A:$C,3,0),"")</f>
        <v/>
      </c>
      <c r="FE1253" s="1"/>
      <c r="FF1253" s="12"/>
      <c r="FG1253" s="6" t="str">
        <f>+IFERROR(VALUE(RIGHT(Tabla28[[#This Row],[B2B]],6)),"")</f>
        <v/>
      </c>
      <c r="FH1253" s="6" t="str">
        <f>+IFERROR(VLOOKUP(FF1253,Auxiliar!$A:$C,2,0),"")</f>
        <v/>
      </c>
      <c r="FI1253" s="7" t="str">
        <f>+IFERROR(VLOOKUP(FF1253,Auxiliar!$A:$C,3,0),"")</f>
        <v/>
      </c>
      <c r="FJ1253" s="1"/>
      <c r="FK1253" s="12"/>
      <c r="FL1253" s="6" t="str">
        <f>+IFERROR(VALUE(RIGHT(Tabla29[[#This Row],[B2B]],6)),"")</f>
        <v/>
      </c>
      <c r="FM1253" s="6" t="str">
        <f>+IFERROR(VLOOKUP(FK1253,Auxiliar!$A:$C,2,0),"")</f>
        <v/>
      </c>
      <c r="FN1253" s="7" t="str">
        <f>+IFERROR(VLOOKUP(FK1253,Auxiliar!$A:$C,3,0),"")</f>
        <v/>
      </c>
      <c r="FO1253" s="1"/>
      <c r="FP1253" s="12"/>
      <c r="FQ1253" s="6" t="str">
        <f>+IFERROR(VALUE(RIGHT(Tabla30[[#This Row],[B2B]],6)),"")</f>
        <v/>
      </c>
      <c r="FR1253" s="6" t="str">
        <f>+IFERROR(VLOOKUP(FP1253,Auxiliar!$A:$C,2,0),"")</f>
        <v/>
      </c>
      <c r="FS1253" s="7"/>
      <c r="FT1253" s="1"/>
      <c r="FU1253" s="12"/>
      <c r="FV1253" s="6" t="str">
        <f>+IFERROR(VALUE(RIGHT(Tabla31[[#This Row],[B2B]],6)),"")</f>
        <v/>
      </c>
      <c r="FW1253" s="6" t="str">
        <f>+IFERROR(VLOOKUP(FU1253,Auxiliar!$A:$C,2,0),"")</f>
        <v/>
      </c>
      <c r="FX1253" s="7" t="str">
        <f>+IFERROR(VLOOKUP(FU1253,Auxiliar!$A:$C,3,0),"")</f>
        <v/>
      </c>
      <c r="FY1253" s="1"/>
      <c r="FZ1253" s="12"/>
      <c r="GA1253" s="6" t="str">
        <f>+IFERROR(VALUE(RIGHT(Tabla32[[#This Row],[B2B]],6)),"")</f>
        <v/>
      </c>
      <c r="GB1253" s="6" t="str">
        <f>+IFERROR(VLOOKUP(FZ1253,Auxiliar!$A:$C,2,0),"")</f>
        <v/>
      </c>
      <c r="GC1253" s="7" t="str">
        <f>+IFERROR(VLOOKUP(FZ1253,Auxiliar!$A:$C,3,0),"")</f>
        <v/>
      </c>
      <c r="GD1253" s="1"/>
      <c r="GE1253" s="12"/>
      <c r="GF1253" s="6" t="str">
        <f>+IFERROR(VALUE(RIGHT(Tabla33[[#This Row],[B2B]],6)),"")</f>
        <v/>
      </c>
      <c r="GG1253" s="6" t="str">
        <f>+IFERROR(VLOOKUP(GE1253,Auxiliar!$A:$C,2,0),"")</f>
        <v/>
      </c>
      <c r="GH1253" s="7" t="str">
        <f>+IFERROR(VLOOKUP(GE1253,Auxiliar!$A:$C,3,0),"")</f>
        <v/>
      </c>
    </row>
    <row r="1254" spans="79:190" x14ac:dyDescent="0.25">
      <c r="CA1254" s="1">
        <v>11769</v>
      </c>
      <c r="CB1254" s="1" t="s">
        <v>35</v>
      </c>
      <c r="CC1254" s="6">
        <f>+IFERROR(VALUE(RIGHT(Tabla14[[#This Row],[B2B]],6)),"")</f>
        <v>11769</v>
      </c>
      <c r="CD1254" s="6" t="str">
        <f>+IFERROR(VLOOKUP(CB1254,Auxiliar!$A:$C,2,0),"")</f>
        <v>Corona 710cc</v>
      </c>
      <c r="CE1254" s="7" t="str">
        <f>+IFERROR(VLOOKUP(CB1254,Auxiliar!$A:$C,3,0),"")</f>
        <v>1b 10% | 85b 0%</v>
      </c>
      <c r="CM1254" s="1">
        <v>11787</v>
      </c>
      <c r="CN1254" s="1" t="s">
        <v>20</v>
      </c>
      <c r="CO1254" s="6">
        <v>11787</v>
      </c>
      <c r="CP1254" s="6" t="s">
        <v>20</v>
      </c>
      <c r="CQ1254" s="7" t="s">
        <v>21</v>
      </c>
      <c r="CY1254" s="1">
        <v>11787</v>
      </c>
      <c r="CZ1254" s="1" t="s">
        <v>16</v>
      </c>
      <c r="DA1254" s="6">
        <f>+IFERROR(VALUE(RIGHT(Tabla18[[#This Row],[B2B]],6)),"")</f>
        <v>11787</v>
      </c>
      <c r="DB1254" s="6" t="str">
        <f>+IFERROR(VLOOKUP(CZ1254,Auxiliar!$A:$C,2,0),"")</f>
        <v>PREMIUM</v>
      </c>
      <c r="DC1254" s="7" t="str">
        <f>+IFERROR(VLOOKUP(CZ1254,Auxiliar!$A:$C,3,0),"")</f>
        <v>0b 0% | 2b 2% | 5b 3,5% | 10b 5%</v>
      </c>
      <c r="DE1254" s="1">
        <v>11787</v>
      </c>
      <c r="DF1254" s="1" t="s">
        <v>19</v>
      </c>
      <c r="DG1254" s="6">
        <f>+IFERROR(VALUE(RIGHT(Tabla19[[#This Row],[B2B]],6)),"")</f>
        <v>11787</v>
      </c>
      <c r="DH1254" s="6" t="str">
        <f>+IFERROR(VLOOKUP(DF1254,Auxiliar!$A:$C,2,0),"")</f>
        <v>MICHELOB</v>
      </c>
      <c r="DI1254" s="7" t="str">
        <f>+IFERROR(VLOOKUP(DF1254,Auxiliar!$A:$C,3,0),"")</f>
        <v>1b 7% | 3b 22% | 8b 27%</v>
      </c>
      <c r="DK1254" s="1"/>
      <c r="DL1254" s="1"/>
      <c r="DM1254" s="6" t="str">
        <f>+IFERROR(VALUE(RIGHT(Tabla20[[#This Row],[B2B]],6)),"")</f>
        <v/>
      </c>
      <c r="DN1254" s="6" t="str">
        <f>+IFERROR(VLOOKUP(DL1254,Auxiliar!$A:$C,2,0),"")</f>
        <v/>
      </c>
      <c r="DO1254" s="7" t="str">
        <f>+IFERROR(VLOOKUP(DL1254,Auxiliar!$A:$C,3,0),"")</f>
        <v/>
      </c>
      <c r="DQ1254" s="1">
        <v>11760</v>
      </c>
      <c r="DR1254" s="12" t="s">
        <v>24</v>
      </c>
      <c r="DS1254" s="6">
        <f>+IFERROR(VALUE(RIGHT(Tabla21[[#This Row],[B2B]],6)),"")</f>
        <v>11760</v>
      </c>
      <c r="DT1254" s="6" t="str">
        <f>+IFERROR(VLOOKUP(DR1254,Auxiliar!$A:$C,2,0),"")</f>
        <v>CORONA PORRON</v>
      </c>
      <c r="DU1254" s="7" t="str">
        <f>+IFERROR(VLOOKUP(DR1254,Auxiliar!$A:$C,3,0),"")</f>
        <v>1b 5% | 20b 0%</v>
      </c>
      <c r="DW1254" s="1"/>
      <c r="DX1254" s="12"/>
      <c r="DY1254" s="6" t="str">
        <f>+IFERROR(VALUE(RIGHT(Tabla22[[#This Row],[B2B]],6)),"")</f>
        <v/>
      </c>
      <c r="DZ1254" s="6" t="str">
        <f>+IFERROR(VLOOKUP(DX1254,Auxiliar!$A:$C,2,0),"")</f>
        <v/>
      </c>
      <c r="EA1254" s="7" t="str">
        <f>+IFERROR(VLOOKUP(DX1254,Auxiliar!$A:$C,3,0),"")</f>
        <v/>
      </c>
      <c r="EC1254" s="1"/>
      <c r="ED1254" s="12"/>
      <c r="EE1254" s="6" t="str">
        <f>+IFERROR(VALUE(RIGHT(Tabla23[[#This Row],[B2B]],6)),"")</f>
        <v/>
      </c>
      <c r="EF1254" s="6" t="str">
        <f>+IFERROR(VLOOKUP(ED1254,Auxiliar!$A:$C,2,0),"")</f>
        <v/>
      </c>
      <c r="EG1254" s="7" t="str">
        <f>+IFERROR(VLOOKUP(ED1254,Auxiliar!$A:$C,3,0),"")</f>
        <v/>
      </c>
      <c r="EI1254" s="1"/>
      <c r="EJ1254" s="12"/>
      <c r="EK1254" s="6" t="str">
        <f>+IFERROR(VALUE(RIGHT(Tabla24[[#This Row],[B2B]],6)),"")</f>
        <v/>
      </c>
      <c r="EL1254" s="6" t="str">
        <f>+IFERROR(VLOOKUP(EJ1254,Auxiliar!$A:$C,2,0),"")</f>
        <v/>
      </c>
      <c r="EM1254" s="7" t="str">
        <f>+IFERROR(VLOOKUP(EJ1254,Auxiliar!$A:$C,3,0),"")</f>
        <v/>
      </c>
      <c r="EO1254" s="1"/>
      <c r="EP1254" s="12"/>
      <c r="EQ1254" s="6" t="str">
        <f>+IFERROR(VALUE(RIGHT(Tabla25[[#This Row],[B2B]],6)),"")</f>
        <v/>
      </c>
      <c r="ER1254" s="6" t="str">
        <f>+IFERROR(VLOOKUP(EP1254,Auxiliar!$A:$C,2,0),"")</f>
        <v/>
      </c>
      <c r="ES1254" s="7" t="str">
        <f>+IFERROR(VLOOKUP(EP1254,Auxiliar!$A:$C,3,0),"")</f>
        <v/>
      </c>
      <c r="EU1254" s="1"/>
      <c r="EV1254" s="12"/>
      <c r="EW1254" s="6" t="str">
        <f>+IFERROR(VALUE(RIGHT(Tabla26[[#This Row],[B2B]],6)),"")</f>
        <v/>
      </c>
      <c r="EX1254" s="6" t="str">
        <f>+IFERROR(VLOOKUP(EV1254,Auxiliar!$A:$C,2,0),"")</f>
        <v/>
      </c>
      <c r="EY1254" s="7" t="str">
        <f>+IFERROR(VLOOKUP(EV1254,Auxiliar!$A:$C,3,0),"")</f>
        <v/>
      </c>
      <c r="EZ1254" s="1"/>
      <c r="FA1254" s="12"/>
      <c r="FB1254" s="6" t="str">
        <f>+IFERROR(VALUE(RIGHT(Tabla27[[#This Row],[B2B]],6)),"")</f>
        <v/>
      </c>
      <c r="FC1254" s="6" t="str">
        <f>+IFERROR(VLOOKUP(FA1254,Auxiliar!$A:$C,2,0),"")</f>
        <v/>
      </c>
      <c r="FD1254" s="7" t="str">
        <f>+IFERROR(VLOOKUP(FA1254,Auxiliar!$A:$C,3,0),"")</f>
        <v/>
      </c>
      <c r="FE1254" s="1"/>
      <c r="FF1254" s="12"/>
      <c r="FG1254" s="6" t="str">
        <f>+IFERROR(VALUE(RIGHT(Tabla28[[#This Row],[B2B]],6)),"")</f>
        <v/>
      </c>
      <c r="FH1254" s="6" t="str">
        <f>+IFERROR(VLOOKUP(FF1254,Auxiliar!$A:$C,2,0),"")</f>
        <v/>
      </c>
      <c r="FI1254" s="7" t="str">
        <f>+IFERROR(VLOOKUP(FF1254,Auxiliar!$A:$C,3,0),"")</f>
        <v/>
      </c>
      <c r="FJ1254" s="1"/>
      <c r="FK1254" s="12"/>
      <c r="FL1254" s="6" t="str">
        <f>+IFERROR(VALUE(RIGHT(Tabla29[[#This Row],[B2B]],6)),"")</f>
        <v/>
      </c>
      <c r="FM1254" s="6" t="str">
        <f>+IFERROR(VLOOKUP(FK1254,Auxiliar!$A:$C,2,0),"")</f>
        <v/>
      </c>
      <c r="FN1254" s="7" t="str">
        <f>+IFERROR(VLOOKUP(FK1254,Auxiliar!$A:$C,3,0),"")</f>
        <v/>
      </c>
      <c r="FO1254" s="1"/>
      <c r="FP1254" s="12"/>
      <c r="FQ1254" s="6" t="str">
        <f>+IFERROR(VALUE(RIGHT(Tabla30[[#This Row],[B2B]],6)),"")</f>
        <v/>
      </c>
      <c r="FR1254" s="6" t="str">
        <f>+IFERROR(VLOOKUP(FP1254,Auxiliar!$A:$C,2,0),"")</f>
        <v/>
      </c>
      <c r="FS1254" s="7"/>
      <c r="FT1254" s="1"/>
      <c r="FU1254" s="12"/>
      <c r="FV1254" s="6" t="str">
        <f>+IFERROR(VALUE(RIGHT(Tabla31[[#This Row],[B2B]],6)),"")</f>
        <v/>
      </c>
      <c r="FW1254" s="6" t="str">
        <f>+IFERROR(VLOOKUP(FU1254,Auxiliar!$A:$C,2,0),"")</f>
        <v/>
      </c>
      <c r="FX1254" s="7" t="str">
        <f>+IFERROR(VLOOKUP(FU1254,Auxiliar!$A:$C,3,0),"")</f>
        <v/>
      </c>
      <c r="FY1254" s="1"/>
      <c r="FZ1254" s="12"/>
      <c r="GA1254" s="6" t="str">
        <f>+IFERROR(VALUE(RIGHT(Tabla32[[#This Row],[B2B]],6)),"")</f>
        <v/>
      </c>
      <c r="GB1254" s="6" t="str">
        <f>+IFERROR(VLOOKUP(FZ1254,Auxiliar!$A:$C,2,0),"")</f>
        <v/>
      </c>
      <c r="GC1254" s="7" t="str">
        <f>+IFERROR(VLOOKUP(FZ1254,Auxiliar!$A:$C,3,0),"")</f>
        <v/>
      </c>
      <c r="GD1254" s="1"/>
      <c r="GE1254" s="12"/>
      <c r="GF1254" s="6" t="str">
        <f>+IFERROR(VALUE(RIGHT(Tabla33[[#This Row],[B2B]],6)),"")</f>
        <v/>
      </c>
      <c r="GG1254" s="6" t="str">
        <f>+IFERROR(VLOOKUP(GE1254,Auxiliar!$A:$C,2,0),"")</f>
        <v/>
      </c>
      <c r="GH1254" s="7" t="str">
        <f>+IFERROR(VLOOKUP(GE1254,Auxiliar!$A:$C,3,0),"")</f>
        <v/>
      </c>
    </row>
    <row r="1255" spans="79:190" x14ac:dyDescent="0.25">
      <c r="CA1255" s="1">
        <v>11774</v>
      </c>
      <c r="CB1255" s="1" t="s">
        <v>35</v>
      </c>
      <c r="CC1255" s="6">
        <f>+IFERROR(VALUE(RIGHT(Tabla14[[#This Row],[B2B]],6)),"")</f>
        <v>11774</v>
      </c>
      <c r="CD1255" s="6" t="str">
        <f>+IFERROR(VLOOKUP(CB1255,Auxiliar!$A:$C,2,0),"")</f>
        <v>Corona 710cc</v>
      </c>
      <c r="CE1255" s="7" t="str">
        <f>+IFERROR(VLOOKUP(CB1255,Auxiliar!$A:$C,3,0),"")</f>
        <v>1b 10% | 85b 0%</v>
      </c>
      <c r="CM1255" s="1">
        <v>11795</v>
      </c>
      <c r="CN1255" s="1" t="s">
        <v>20</v>
      </c>
      <c r="CO1255" s="6">
        <v>11795</v>
      </c>
      <c r="CP1255" s="6" t="s">
        <v>20</v>
      </c>
      <c r="CQ1255" s="7" t="s">
        <v>21</v>
      </c>
      <c r="CY1255" s="1">
        <v>11795</v>
      </c>
      <c r="CZ1255" s="1" t="s">
        <v>16</v>
      </c>
      <c r="DA1255" s="6">
        <f>+IFERROR(VALUE(RIGHT(Tabla18[[#This Row],[B2B]],6)),"")</f>
        <v>11795</v>
      </c>
      <c r="DB1255" s="6" t="str">
        <f>+IFERROR(VLOOKUP(CZ1255,Auxiliar!$A:$C,2,0),"")</f>
        <v>PREMIUM</v>
      </c>
      <c r="DC1255" s="7" t="str">
        <f>+IFERROR(VLOOKUP(CZ1255,Auxiliar!$A:$C,3,0),"")</f>
        <v>0b 0% | 2b 2% | 5b 3,5% | 10b 5%</v>
      </c>
      <c r="DE1255" s="1">
        <v>11795</v>
      </c>
      <c r="DF1255" s="1" t="s">
        <v>19</v>
      </c>
      <c r="DG1255" s="6">
        <f>+IFERROR(VALUE(RIGHT(Tabla19[[#This Row],[B2B]],6)),"")</f>
        <v>11795</v>
      </c>
      <c r="DH1255" s="6" t="str">
        <f>+IFERROR(VLOOKUP(DF1255,Auxiliar!$A:$C,2,0),"")</f>
        <v>MICHELOB</v>
      </c>
      <c r="DI1255" s="7" t="str">
        <f>+IFERROR(VLOOKUP(DF1255,Auxiliar!$A:$C,3,0),"")</f>
        <v>1b 7% | 3b 22% | 8b 27%</v>
      </c>
      <c r="DK1255" s="1"/>
      <c r="DL1255" s="1"/>
      <c r="DM1255" s="6" t="str">
        <f>+IFERROR(VALUE(RIGHT(Tabla20[[#This Row],[B2B]],6)),"")</f>
        <v/>
      </c>
      <c r="DN1255" s="6" t="str">
        <f>+IFERROR(VLOOKUP(DL1255,Auxiliar!$A:$C,2,0),"")</f>
        <v/>
      </c>
      <c r="DO1255" s="7" t="str">
        <f>+IFERROR(VLOOKUP(DL1255,Auxiliar!$A:$C,3,0),"")</f>
        <v/>
      </c>
      <c r="DQ1255" s="1">
        <v>11765</v>
      </c>
      <c r="DR1255" s="12" t="s">
        <v>24</v>
      </c>
      <c r="DS1255" s="6">
        <f>+IFERROR(VALUE(RIGHT(Tabla21[[#This Row],[B2B]],6)),"")</f>
        <v>11765</v>
      </c>
      <c r="DT1255" s="6" t="str">
        <f>+IFERROR(VLOOKUP(DR1255,Auxiliar!$A:$C,2,0),"")</f>
        <v>CORONA PORRON</v>
      </c>
      <c r="DU1255" s="7" t="str">
        <f>+IFERROR(VLOOKUP(DR1255,Auxiliar!$A:$C,3,0),"")</f>
        <v>1b 5% | 20b 0%</v>
      </c>
      <c r="DW1255" s="1"/>
      <c r="DX1255" s="12"/>
      <c r="DY1255" s="6" t="str">
        <f>+IFERROR(VALUE(RIGHT(Tabla22[[#This Row],[B2B]],6)),"")</f>
        <v/>
      </c>
      <c r="DZ1255" s="6" t="str">
        <f>+IFERROR(VLOOKUP(DX1255,Auxiliar!$A:$C,2,0),"")</f>
        <v/>
      </c>
      <c r="EA1255" s="7" t="str">
        <f>+IFERROR(VLOOKUP(DX1255,Auxiliar!$A:$C,3,0),"")</f>
        <v/>
      </c>
      <c r="EC1255" s="1"/>
      <c r="ED1255" s="12"/>
      <c r="EE1255" s="6" t="str">
        <f>+IFERROR(VALUE(RIGHT(Tabla23[[#This Row],[B2B]],6)),"")</f>
        <v/>
      </c>
      <c r="EF1255" s="6" t="str">
        <f>+IFERROR(VLOOKUP(ED1255,Auxiliar!$A:$C,2,0),"")</f>
        <v/>
      </c>
      <c r="EG1255" s="7" t="str">
        <f>+IFERROR(VLOOKUP(ED1255,Auxiliar!$A:$C,3,0),"")</f>
        <v/>
      </c>
      <c r="EI1255" s="1"/>
      <c r="EJ1255" s="12"/>
      <c r="EK1255" s="6" t="str">
        <f>+IFERROR(VALUE(RIGHT(Tabla24[[#This Row],[B2B]],6)),"")</f>
        <v/>
      </c>
      <c r="EL1255" s="6" t="str">
        <f>+IFERROR(VLOOKUP(EJ1255,Auxiliar!$A:$C,2,0),"")</f>
        <v/>
      </c>
      <c r="EM1255" s="7" t="str">
        <f>+IFERROR(VLOOKUP(EJ1255,Auxiliar!$A:$C,3,0),"")</f>
        <v/>
      </c>
      <c r="EO1255" s="1"/>
      <c r="EP1255" s="12"/>
      <c r="EQ1255" s="6" t="str">
        <f>+IFERROR(VALUE(RIGHT(Tabla25[[#This Row],[B2B]],6)),"")</f>
        <v/>
      </c>
      <c r="ER1255" s="6" t="str">
        <f>+IFERROR(VLOOKUP(EP1255,Auxiliar!$A:$C,2,0),"")</f>
        <v/>
      </c>
      <c r="ES1255" s="7" t="str">
        <f>+IFERROR(VLOOKUP(EP1255,Auxiliar!$A:$C,3,0),"")</f>
        <v/>
      </c>
      <c r="EU1255" s="1"/>
      <c r="EV1255" s="12"/>
      <c r="EW1255" s="6" t="str">
        <f>+IFERROR(VALUE(RIGHT(Tabla26[[#This Row],[B2B]],6)),"")</f>
        <v/>
      </c>
      <c r="EX1255" s="6" t="str">
        <f>+IFERROR(VLOOKUP(EV1255,Auxiliar!$A:$C,2,0),"")</f>
        <v/>
      </c>
      <c r="EY1255" s="7" t="str">
        <f>+IFERROR(VLOOKUP(EV1255,Auxiliar!$A:$C,3,0),"")</f>
        <v/>
      </c>
      <c r="EZ1255" s="1"/>
      <c r="FA1255" s="12"/>
      <c r="FB1255" s="6" t="str">
        <f>+IFERROR(VALUE(RIGHT(Tabla27[[#This Row],[B2B]],6)),"")</f>
        <v/>
      </c>
      <c r="FC1255" s="6" t="str">
        <f>+IFERROR(VLOOKUP(FA1255,Auxiliar!$A:$C,2,0),"")</f>
        <v/>
      </c>
      <c r="FD1255" s="7" t="str">
        <f>+IFERROR(VLOOKUP(FA1255,Auxiliar!$A:$C,3,0),"")</f>
        <v/>
      </c>
      <c r="FE1255" s="1"/>
      <c r="FF1255" s="12"/>
      <c r="FG1255" s="6" t="str">
        <f>+IFERROR(VALUE(RIGHT(Tabla28[[#This Row],[B2B]],6)),"")</f>
        <v/>
      </c>
      <c r="FH1255" s="6" t="str">
        <f>+IFERROR(VLOOKUP(FF1255,Auxiliar!$A:$C,2,0),"")</f>
        <v/>
      </c>
      <c r="FI1255" s="7" t="str">
        <f>+IFERROR(VLOOKUP(FF1255,Auxiliar!$A:$C,3,0),"")</f>
        <v/>
      </c>
      <c r="FJ1255" s="1"/>
      <c r="FK1255" s="12"/>
      <c r="FL1255" s="6" t="str">
        <f>+IFERROR(VALUE(RIGHT(Tabla29[[#This Row],[B2B]],6)),"")</f>
        <v/>
      </c>
      <c r="FM1255" s="6" t="str">
        <f>+IFERROR(VLOOKUP(FK1255,Auxiliar!$A:$C,2,0),"")</f>
        <v/>
      </c>
      <c r="FN1255" s="7" t="str">
        <f>+IFERROR(VLOOKUP(FK1255,Auxiliar!$A:$C,3,0),"")</f>
        <v/>
      </c>
      <c r="FO1255" s="1"/>
      <c r="FP1255" s="12"/>
      <c r="FQ1255" s="6" t="str">
        <f>+IFERROR(VALUE(RIGHT(Tabla30[[#This Row],[B2B]],6)),"")</f>
        <v/>
      </c>
      <c r="FR1255" s="6" t="str">
        <f>+IFERROR(VLOOKUP(FP1255,Auxiliar!$A:$C,2,0),"")</f>
        <v/>
      </c>
      <c r="FS1255" s="7"/>
      <c r="FT1255" s="1"/>
      <c r="FU1255" s="12"/>
      <c r="FV1255" s="6" t="str">
        <f>+IFERROR(VALUE(RIGHT(Tabla31[[#This Row],[B2B]],6)),"")</f>
        <v/>
      </c>
      <c r="FW1255" s="6" t="str">
        <f>+IFERROR(VLOOKUP(FU1255,Auxiliar!$A:$C,2,0),"")</f>
        <v/>
      </c>
      <c r="FX1255" s="7" t="str">
        <f>+IFERROR(VLOOKUP(FU1255,Auxiliar!$A:$C,3,0),"")</f>
        <v/>
      </c>
      <c r="FY1255" s="1"/>
      <c r="FZ1255" s="12"/>
      <c r="GA1255" s="6" t="str">
        <f>+IFERROR(VALUE(RIGHT(Tabla32[[#This Row],[B2B]],6)),"")</f>
        <v/>
      </c>
      <c r="GB1255" s="6" t="str">
        <f>+IFERROR(VLOOKUP(FZ1255,Auxiliar!$A:$C,2,0),"")</f>
        <v/>
      </c>
      <c r="GC1255" s="7" t="str">
        <f>+IFERROR(VLOOKUP(FZ1255,Auxiliar!$A:$C,3,0),"")</f>
        <v/>
      </c>
      <c r="GD1255" s="1"/>
      <c r="GE1255" s="12"/>
      <c r="GF1255" s="6" t="str">
        <f>+IFERROR(VALUE(RIGHT(Tabla33[[#This Row],[B2B]],6)),"")</f>
        <v/>
      </c>
      <c r="GG1255" s="6" t="str">
        <f>+IFERROR(VLOOKUP(GE1255,Auxiliar!$A:$C,2,0),"")</f>
        <v/>
      </c>
      <c r="GH1255" s="7" t="str">
        <f>+IFERROR(VLOOKUP(GE1255,Auxiliar!$A:$C,3,0),"")</f>
        <v/>
      </c>
    </row>
    <row r="1256" spans="79:190" x14ac:dyDescent="0.25">
      <c r="CA1256" s="1">
        <v>11777</v>
      </c>
      <c r="CB1256" s="1" t="s">
        <v>35</v>
      </c>
      <c r="CC1256" s="6">
        <f>+IFERROR(VALUE(RIGHT(Tabla14[[#This Row],[B2B]],6)),"")</f>
        <v>11777</v>
      </c>
      <c r="CD1256" s="6" t="str">
        <f>+IFERROR(VLOOKUP(CB1256,Auxiliar!$A:$C,2,0),"")</f>
        <v>Corona 710cc</v>
      </c>
      <c r="CE1256" s="7" t="str">
        <f>+IFERROR(VLOOKUP(CB1256,Auxiliar!$A:$C,3,0),"")</f>
        <v>1b 10% | 85b 0%</v>
      </c>
      <c r="CM1256" s="1">
        <v>11798</v>
      </c>
      <c r="CN1256" s="1" t="s">
        <v>20</v>
      </c>
      <c r="CO1256" s="6">
        <v>11798</v>
      </c>
      <c r="CP1256" s="6" t="s">
        <v>20</v>
      </c>
      <c r="CQ1256" s="7" t="s">
        <v>21</v>
      </c>
      <c r="CY1256" s="1">
        <v>11798</v>
      </c>
      <c r="CZ1256" s="1" t="s">
        <v>16</v>
      </c>
      <c r="DA1256" s="6">
        <f>+IFERROR(VALUE(RIGHT(Tabla18[[#This Row],[B2B]],6)),"")</f>
        <v>11798</v>
      </c>
      <c r="DB1256" s="6" t="str">
        <f>+IFERROR(VLOOKUP(CZ1256,Auxiliar!$A:$C,2,0),"")</f>
        <v>PREMIUM</v>
      </c>
      <c r="DC1256" s="7" t="str">
        <f>+IFERROR(VLOOKUP(CZ1256,Auxiliar!$A:$C,3,0),"")</f>
        <v>0b 0% | 2b 2% | 5b 3,5% | 10b 5%</v>
      </c>
      <c r="DE1256" s="1">
        <v>11798</v>
      </c>
      <c r="DF1256" s="1" t="s">
        <v>19</v>
      </c>
      <c r="DG1256" s="6">
        <f>+IFERROR(VALUE(RIGHT(Tabla19[[#This Row],[B2B]],6)),"")</f>
        <v>11798</v>
      </c>
      <c r="DH1256" s="6" t="str">
        <f>+IFERROR(VLOOKUP(DF1256,Auxiliar!$A:$C,2,0),"")</f>
        <v>MICHELOB</v>
      </c>
      <c r="DI1256" s="7" t="str">
        <f>+IFERROR(VLOOKUP(DF1256,Auxiliar!$A:$C,3,0),"")</f>
        <v>1b 7% | 3b 22% | 8b 27%</v>
      </c>
      <c r="DK1256" s="1"/>
      <c r="DL1256" s="1"/>
      <c r="DM1256" s="6" t="str">
        <f>+IFERROR(VALUE(RIGHT(Tabla20[[#This Row],[B2B]],6)),"")</f>
        <v/>
      </c>
      <c r="DN1256" s="6" t="str">
        <f>+IFERROR(VLOOKUP(DL1256,Auxiliar!$A:$C,2,0),"")</f>
        <v/>
      </c>
      <c r="DO1256" s="7" t="str">
        <f>+IFERROR(VLOOKUP(DL1256,Auxiliar!$A:$C,3,0),"")</f>
        <v/>
      </c>
      <c r="DQ1256" s="1">
        <v>11769</v>
      </c>
      <c r="DR1256" s="12" t="s">
        <v>24</v>
      </c>
      <c r="DS1256" s="6">
        <f>+IFERROR(VALUE(RIGHT(Tabla21[[#This Row],[B2B]],6)),"")</f>
        <v>11769</v>
      </c>
      <c r="DT1256" s="6" t="str">
        <f>+IFERROR(VLOOKUP(DR1256,Auxiliar!$A:$C,2,0),"")</f>
        <v>CORONA PORRON</v>
      </c>
      <c r="DU1256" s="7" t="str">
        <f>+IFERROR(VLOOKUP(DR1256,Auxiliar!$A:$C,3,0),"")</f>
        <v>1b 5% | 20b 0%</v>
      </c>
      <c r="DW1256" s="1"/>
      <c r="DX1256" s="12"/>
      <c r="DY1256" s="6" t="str">
        <f>+IFERROR(VALUE(RIGHT(Tabla22[[#This Row],[B2B]],6)),"")</f>
        <v/>
      </c>
      <c r="DZ1256" s="6" t="str">
        <f>+IFERROR(VLOOKUP(DX1256,Auxiliar!$A:$C,2,0),"")</f>
        <v/>
      </c>
      <c r="EA1256" s="7" t="str">
        <f>+IFERROR(VLOOKUP(DX1256,Auxiliar!$A:$C,3,0),"")</f>
        <v/>
      </c>
      <c r="EC1256" s="1"/>
      <c r="ED1256" s="12"/>
      <c r="EE1256" s="6" t="str">
        <f>+IFERROR(VALUE(RIGHT(Tabla23[[#This Row],[B2B]],6)),"")</f>
        <v/>
      </c>
      <c r="EF1256" s="6" t="str">
        <f>+IFERROR(VLOOKUP(ED1256,Auxiliar!$A:$C,2,0),"")</f>
        <v/>
      </c>
      <c r="EG1256" s="7" t="str">
        <f>+IFERROR(VLOOKUP(ED1256,Auxiliar!$A:$C,3,0),"")</f>
        <v/>
      </c>
      <c r="EI1256" s="1"/>
      <c r="EJ1256" s="12"/>
      <c r="EK1256" s="6" t="str">
        <f>+IFERROR(VALUE(RIGHT(Tabla24[[#This Row],[B2B]],6)),"")</f>
        <v/>
      </c>
      <c r="EL1256" s="6" t="str">
        <f>+IFERROR(VLOOKUP(EJ1256,Auxiliar!$A:$C,2,0),"")</f>
        <v/>
      </c>
      <c r="EM1256" s="7" t="str">
        <f>+IFERROR(VLOOKUP(EJ1256,Auxiliar!$A:$C,3,0),"")</f>
        <v/>
      </c>
      <c r="EO1256" s="1"/>
      <c r="EP1256" s="12"/>
      <c r="EQ1256" s="6" t="str">
        <f>+IFERROR(VALUE(RIGHT(Tabla25[[#This Row],[B2B]],6)),"")</f>
        <v/>
      </c>
      <c r="ER1256" s="6" t="str">
        <f>+IFERROR(VLOOKUP(EP1256,Auxiliar!$A:$C,2,0),"")</f>
        <v/>
      </c>
      <c r="ES1256" s="7" t="str">
        <f>+IFERROR(VLOOKUP(EP1256,Auxiliar!$A:$C,3,0),"")</f>
        <v/>
      </c>
      <c r="EU1256" s="1"/>
      <c r="EV1256" s="12"/>
      <c r="EW1256" s="6" t="str">
        <f>+IFERROR(VALUE(RIGHT(Tabla26[[#This Row],[B2B]],6)),"")</f>
        <v/>
      </c>
      <c r="EX1256" s="6" t="str">
        <f>+IFERROR(VLOOKUP(EV1256,Auxiliar!$A:$C,2,0),"")</f>
        <v/>
      </c>
      <c r="EY1256" s="7" t="str">
        <f>+IFERROR(VLOOKUP(EV1256,Auxiliar!$A:$C,3,0),"")</f>
        <v/>
      </c>
      <c r="EZ1256" s="1"/>
      <c r="FA1256" s="12"/>
      <c r="FB1256" s="6" t="str">
        <f>+IFERROR(VALUE(RIGHT(Tabla27[[#This Row],[B2B]],6)),"")</f>
        <v/>
      </c>
      <c r="FC1256" s="6" t="str">
        <f>+IFERROR(VLOOKUP(FA1256,Auxiliar!$A:$C,2,0),"")</f>
        <v/>
      </c>
      <c r="FD1256" s="7" t="str">
        <f>+IFERROR(VLOOKUP(FA1256,Auxiliar!$A:$C,3,0),"")</f>
        <v/>
      </c>
      <c r="FE1256" s="1"/>
      <c r="FF1256" s="12"/>
      <c r="FG1256" s="6" t="str">
        <f>+IFERROR(VALUE(RIGHT(Tabla28[[#This Row],[B2B]],6)),"")</f>
        <v/>
      </c>
      <c r="FH1256" s="6" t="str">
        <f>+IFERROR(VLOOKUP(FF1256,Auxiliar!$A:$C,2,0),"")</f>
        <v/>
      </c>
      <c r="FI1256" s="7" t="str">
        <f>+IFERROR(VLOOKUP(FF1256,Auxiliar!$A:$C,3,0),"")</f>
        <v/>
      </c>
      <c r="FJ1256" s="1"/>
      <c r="FK1256" s="12"/>
      <c r="FL1256" s="6" t="str">
        <f>+IFERROR(VALUE(RIGHT(Tabla29[[#This Row],[B2B]],6)),"")</f>
        <v/>
      </c>
      <c r="FM1256" s="6" t="str">
        <f>+IFERROR(VLOOKUP(FK1256,Auxiliar!$A:$C,2,0),"")</f>
        <v/>
      </c>
      <c r="FN1256" s="7" t="str">
        <f>+IFERROR(VLOOKUP(FK1256,Auxiliar!$A:$C,3,0),"")</f>
        <v/>
      </c>
      <c r="FO1256" s="1"/>
      <c r="FP1256" s="12"/>
      <c r="FQ1256" s="6" t="str">
        <f>+IFERROR(VALUE(RIGHT(Tabla30[[#This Row],[B2B]],6)),"")</f>
        <v/>
      </c>
      <c r="FR1256" s="6" t="str">
        <f>+IFERROR(VLOOKUP(FP1256,Auxiliar!$A:$C,2,0),"")</f>
        <v/>
      </c>
      <c r="FS1256" s="7"/>
      <c r="FT1256" s="1"/>
      <c r="FU1256" s="12"/>
      <c r="FV1256" s="6" t="str">
        <f>+IFERROR(VALUE(RIGHT(Tabla31[[#This Row],[B2B]],6)),"")</f>
        <v/>
      </c>
      <c r="FW1256" s="6" t="str">
        <f>+IFERROR(VLOOKUP(FU1256,Auxiliar!$A:$C,2,0),"")</f>
        <v/>
      </c>
      <c r="FX1256" s="7" t="str">
        <f>+IFERROR(VLOOKUP(FU1256,Auxiliar!$A:$C,3,0),"")</f>
        <v/>
      </c>
      <c r="FY1256" s="1"/>
      <c r="FZ1256" s="12"/>
      <c r="GA1256" s="6" t="str">
        <f>+IFERROR(VALUE(RIGHT(Tabla32[[#This Row],[B2B]],6)),"")</f>
        <v/>
      </c>
      <c r="GB1256" s="6" t="str">
        <f>+IFERROR(VLOOKUP(FZ1256,Auxiliar!$A:$C,2,0),"")</f>
        <v/>
      </c>
      <c r="GC1256" s="7" t="str">
        <f>+IFERROR(VLOOKUP(FZ1256,Auxiliar!$A:$C,3,0),"")</f>
        <v/>
      </c>
      <c r="GD1256" s="1"/>
      <c r="GE1256" s="12"/>
      <c r="GF1256" s="6" t="str">
        <f>+IFERROR(VALUE(RIGHT(Tabla33[[#This Row],[B2B]],6)),"")</f>
        <v/>
      </c>
      <c r="GG1256" s="6" t="str">
        <f>+IFERROR(VLOOKUP(GE1256,Auxiliar!$A:$C,2,0),"")</f>
        <v/>
      </c>
      <c r="GH1256" s="7" t="str">
        <f>+IFERROR(VLOOKUP(GE1256,Auxiliar!$A:$C,3,0),"")</f>
        <v/>
      </c>
    </row>
    <row r="1257" spans="79:190" x14ac:dyDescent="0.25">
      <c r="CA1257" s="1">
        <v>11782</v>
      </c>
      <c r="CB1257" s="1" t="s">
        <v>35</v>
      </c>
      <c r="CC1257" s="6">
        <f>+IFERROR(VALUE(RIGHT(Tabla14[[#This Row],[B2B]],6)),"")</f>
        <v>11782</v>
      </c>
      <c r="CD1257" s="6" t="str">
        <f>+IFERROR(VLOOKUP(CB1257,Auxiliar!$A:$C,2,0),"")</f>
        <v>Corona 710cc</v>
      </c>
      <c r="CE1257" s="7" t="str">
        <f>+IFERROR(VLOOKUP(CB1257,Auxiliar!$A:$C,3,0),"")</f>
        <v>1b 10% | 85b 0%</v>
      </c>
      <c r="CM1257" s="1">
        <v>11799</v>
      </c>
      <c r="CN1257" s="1" t="s">
        <v>20</v>
      </c>
      <c r="CO1257" s="6">
        <v>11799</v>
      </c>
      <c r="CP1257" s="6" t="s">
        <v>20</v>
      </c>
      <c r="CQ1257" s="7" t="s">
        <v>21</v>
      </c>
      <c r="CY1257" s="1">
        <v>11799</v>
      </c>
      <c r="CZ1257" s="1" t="s">
        <v>16</v>
      </c>
      <c r="DA1257" s="6">
        <f>+IFERROR(VALUE(RIGHT(Tabla18[[#This Row],[B2B]],6)),"")</f>
        <v>11799</v>
      </c>
      <c r="DB1257" s="6" t="str">
        <f>+IFERROR(VLOOKUP(CZ1257,Auxiliar!$A:$C,2,0),"")</f>
        <v>PREMIUM</v>
      </c>
      <c r="DC1257" s="7" t="str">
        <f>+IFERROR(VLOOKUP(CZ1257,Auxiliar!$A:$C,3,0),"")</f>
        <v>0b 0% | 2b 2% | 5b 3,5% | 10b 5%</v>
      </c>
      <c r="DE1257" s="1">
        <v>11799</v>
      </c>
      <c r="DF1257" s="1" t="s">
        <v>19</v>
      </c>
      <c r="DG1257" s="6">
        <f>+IFERROR(VALUE(RIGHT(Tabla19[[#This Row],[B2B]],6)),"")</f>
        <v>11799</v>
      </c>
      <c r="DH1257" s="6" t="str">
        <f>+IFERROR(VLOOKUP(DF1257,Auxiliar!$A:$C,2,0),"")</f>
        <v>MICHELOB</v>
      </c>
      <c r="DI1257" s="7" t="str">
        <f>+IFERROR(VLOOKUP(DF1257,Auxiliar!$A:$C,3,0),"")</f>
        <v>1b 7% | 3b 22% | 8b 27%</v>
      </c>
      <c r="DK1257" s="1"/>
      <c r="DL1257" s="1"/>
      <c r="DM1257" s="6" t="str">
        <f>+IFERROR(VALUE(RIGHT(Tabla20[[#This Row],[B2B]],6)),"")</f>
        <v/>
      </c>
      <c r="DN1257" s="6" t="str">
        <f>+IFERROR(VLOOKUP(DL1257,Auxiliar!$A:$C,2,0),"")</f>
        <v/>
      </c>
      <c r="DO1257" s="7" t="str">
        <f>+IFERROR(VLOOKUP(DL1257,Auxiliar!$A:$C,3,0),"")</f>
        <v/>
      </c>
      <c r="DQ1257" s="1">
        <v>11774</v>
      </c>
      <c r="DR1257" s="12" t="s">
        <v>24</v>
      </c>
      <c r="DS1257" s="6">
        <f>+IFERROR(VALUE(RIGHT(Tabla21[[#This Row],[B2B]],6)),"")</f>
        <v>11774</v>
      </c>
      <c r="DT1257" s="6" t="str">
        <f>+IFERROR(VLOOKUP(DR1257,Auxiliar!$A:$C,2,0),"")</f>
        <v>CORONA PORRON</v>
      </c>
      <c r="DU1257" s="7" t="str">
        <f>+IFERROR(VLOOKUP(DR1257,Auxiliar!$A:$C,3,0),"")</f>
        <v>1b 5% | 20b 0%</v>
      </c>
      <c r="DW1257" s="1"/>
      <c r="DX1257" s="12"/>
      <c r="DY1257" s="6" t="str">
        <f>+IFERROR(VALUE(RIGHT(Tabla22[[#This Row],[B2B]],6)),"")</f>
        <v/>
      </c>
      <c r="DZ1257" s="6" t="str">
        <f>+IFERROR(VLOOKUP(DX1257,Auxiliar!$A:$C,2,0),"")</f>
        <v/>
      </c>
      <c r="EA1257" s="7" t="str">
        <f>+IFERROR(VLOOKUP(DX1257,Auxiliar!$A:$C,3,0),"")</f>
        <v/>
      </c>
      <c r="EC1257" s="1"/>
      <c r="ED1257" s="12"/>
      <c r="EE1257" s="6" t="str">
        <f>+IFERROR(VALUE(RIGHT(Tabla23[[#This Row],[B2B]],6)),"")</f>
        <v/>
      </c>
      <c r="EF1257" s="6" t="str">
        <f>+IFERROR(VLOOKUP(ED1257,Auxiliar!$A:$C,2,0),"")</f>
        <v/>
      </c>
      <c r="EG1257" s="7" t="str">
        <f>+IFERROR(VLOOKUP(ED1257,Auxiliar!$A:$C,3,0),"")</f>
        <v/>
      </c>
      <c r="EI1257" s="1"/>
      <c r="EJ1257" s="12"/>
      <c r="EK1257" s="6" t="str">
        <f>+IFERROR(VALUE(RIGHT(Tabla24[[#This Row],[B2B]],6)),"")</f>
        <v/>
      </c>
      <c r="EL1257" s="6" t="str">
        <f>+IFERROR(VLOOKUP(EJ1257,Auxiliar!$A:$C,2,0),"")</f>
        <v/>
      </c>
      <c r="EM1257" s="7" t="str">
        <f>+IFERROR(VLOOKUP(EJ1257,Auxiliar!$A:$C,3,0),"")</f>
        <v/>
      </c>
      <c r="EO1257" s="1"/>
      <c r="EP1257" s="12"/>
      <c r="EQ1257" s="6" t="str">
        <f>+IFERROR(VALUE(RIGHT(Tabla25[[#This Row],[B2B]],6)),"")</f>
        <v/>
      </c>
      <c r="ER1257" s="6" t="str">
        <f>+IFERROR(VLOOKUP(EP1257,Auxiliar!$A:$C,2,0),"")</f>
        <v/>
      </c>
      <c r="ES1257" s="7" t="str">
        <f>+IFERROR(VLOOKUP(EP1257,Auxiliar!$A:$C,3,0),"")</f>
        <v/>
      </c>
      <c r="EU1257" s="1"/>
      <c r="EV1257" s="12"/>
      <c r="EW1257" s="6" t="str">
        <f>+IFERROR(VALUE(RIGHT(Tabla26[[#This Row],[B2B]],6)),"")</f>
        <v/>
      </c>
      <c r="EX1257" s="6" t="str">
        <f>+IFERROR(VLOOKUP(EV1257,Auxiliar!$A:$C,2,0),"")</f>
        <v/>
      </c>
      <c r="EY1257" s="7" t="str">
        <f>+IFERROR(VLOOKUP(EV1257,Auxiliar!$A:$C,3,0),"")</f>
        <v/>
      </c>
      <c r="EZ1257" s="1"/>
      <c r="FA1257" s="12"/>
      <c r="FB1257" s="6" t="str">
        <f>+IFERROR(VALUE(RIGHT(Tabla27[[#This Row],[B2B]],6)),"")</f>
        <v/>
      </c>
      <c r="FC1257" s="6" t="str">
        <f>+IFERROR(VLOOKUP(FA1257,Auxiliar!$A:$C,2,0),"")</f>
        <v/>
      </c>
      <c r="FD1257" s="7" t="str">
        <f>+IFERROR(VLOOKUP(FA1257,Auxiliar!$A:$C,3,0),"")</f>
        <v/>
      </c>
      <c r="FE1257" s="1"/>
      <c r="FF1257" s="12"/>
      <c r="FG1257" s="6" t="str">
        <f>+IFERROR(VALUE(RIGHT(Tabla28[[#This Row],[B2B]],6)),"")</f>
        <v/>
      </c>
      <c r="FH1257" s="6" t="str">
        <f>+IFERROR(VLOOKUP(FF1257,Auxiliar!$A:$C,2,0),"")</f>
        <v/>
      </c>
      <c r="FI1257" s="7" t="str">
        <f>+IFERROR(VLOOKUP(FF1257,Auxiliar!$A:$C,3,0),"")</f>
        <v/>
      </c>
      <c r="FJ1257" s="1"/>
      <c r="FK1257" s="12"/>
      <c r="FL1257" s="6" t="str">
        <f>+IFERROR(VALUE(RIGHT(Tabla29[[#This Row],[B2B]],6)),"")</f>
        <v/>
      </c>
      <c r="FM1257" s="6" t="str">
        <f>+IFERROR(VLOOKUP(FK1257,Auxiliar!$A:$C,2,0),"")</f>
        <v/>
      </c>
      <c r="FN1257" s="7" t="str">
        <f>+IFERROR(VLOOKUP(FK1257,Auxiliar!$A:$C,3,0),"")</f>
        <v/>
      </c>
      <c r="FO1257" s="1"/>
      <c r="FP1257" s="12"/>
      <c r="FQ1257" s="6" t="str">
        <f>+IFERROR(VALUE(RIGHT(Tabla30[[#This Row],[B2B]],6)),"")</f>
        <v/>
      </c>
      <c r="FR1257" s="6" t="str">
        <f>+IFERROR(VLOOKUP(FP1257,Auxiliar!$A:$C,2,0),"")</f>
        <v/>
      </c>
      <c r="FS1257" s="7"/>
      <c r="FT1257" s="1"/>
      <c r="FU1257" s="12"/>
      <c r="FV1257" s="6" t="str">
        <f>+IFERROR(VALUE(RIGHT(Tabla31[[#This Row],[B2B]],6)),"")</f>
        <v/>
      </c>
      <c r="FW1257" s="6" t="str">
        <f>+IFERROR(VLOOKUP(FU1257,Auxiliar!$A:$C,2,0),"")</f>
        <v/>
      </c>
      <c r="FX1257" s="7" t="str">
        <f>+IFERROR(VLOOKUP(FU1257,Auxiliar!$A:$C,3,0),"")</f>
        <v/>
      </c>
      <c r="FY1257" s="1"/>
      <c r="FZ1257" s="12"/>
      <c r="GA1257" s="6" t="str">
        <f>+IFERROR(VALUE(RIGHT(Tabla32[[#This Row],[B2B]],6)),"")</f>
        <v/>
      </c>
      <c r="GB1257" s="6" t="str">
        <f>+IFERROR(VLOOKUP(FZ1257,Auxiliar!$A:$C,2,0),"")</f>
        <v/>
      </c>
      <c r="GC1257" s="7" t="str">
        <f>+IFERROR(VLOOKUP(FZ1257,Auxiliar!$A:$C,3,0),"")</f>
        <v/>
      </c>
      <c r="GD1257" s="1"/>
      <c r="GE1257" s="12"/>
      <c r="GF1257" s="6" t="str">
        <f>+IFERROR(VALUE(RIGHT(Tabla33[[#This Row],[B2B]],6)),"")</f>
        <v/>
      </c>
      <c r="GG1257" s="6" t="str">
        <f>+IFERROR(VLOOKUP(GE1257,Auxiliar!$A:$C,2,0),"")</f>
        <v/>
      </c>
      <c r="GH1257" s="7" t="str">
        <f>+IFERROR(VLOOKUP(GE1257,Auxiliar!$A:$C,3,0),"")</f>
        <v/>
      </c>
    </row>
    <row r="1258" spans="79:190" x14ac:dyDescent="0.25">
      <c r="CA1258" s="1">
        <v>11783</v>
      </c>
      <c r="CB1258" s="1" t="s">
        <v>35</v>
      </c>
      <c r="CC1258" s="6">
        <f>+IFERROR(VALUE(RIGHT(Tabla14[[#This Row],[B2B]],6)),"")</f>
        <v>11783</v>
      </c>
      <c r="CD1258" s="6" t="str">
        <f>+IFERROR(VLOOKUP(CB1258,Auxiliar!$A:$C,2,0),"")</f>
        <v>Corona 710cc</v>
      </c>
      <c r="CE1258" s="7" t="str">
        <f>+IFERROR(VLOOKUP(CB1258,Auxiliar!$A:$C,3,0),"")</f>
        <v>1b 10% | 85b 0%</v>
      </c>
      <c r="CM1258" s="1">
        <v>11800</v>
      </c>
      <c r="CN1258" s="1" t="s">
        <v>20</v>
      </c>
      <c r="CO1258" s="6">
        <v>11800</v>
      </c>
      <c r="CP1258" s="6" t="s">
        <v>20</v>
      </c>
      <c r="CQ1258" s="7" t="s">
        <v>21</v>
      </c>
      <c r="CY1258" s="1">
        <v>11800</v>
      </c>
      <c r="CZ1258" s="1" t="s">
        <v>16</v>
      </c>
      <c r="DA1258" s="6">
        <f>+IFERROR(VALUE(RIGHT(Tabla18[[#This Row],[B2B]],6)),"")</f>
        <v>11800</v>
      </c>
      <c r="DB1258" s="6" t="str">
        <f>+IFERROR(VLOOKUP(CZ1258,Auxiliar!$A:$C,2,0),"")</f>
        <v>PREMIUM</v>
      </c>
      <c r="DC1258" s="7" t="str">
        <f>+IFERROR(VLOOKUP(CZ1258,Auxiliar!$A:$C,3,0),"")</f>
        <v>0b 0% | 2b 2% | 5b 3,5% | 10b 5%</v>
      </c>
      <c r="DE1258" s="1">
        <v>11800</v>
      </c>
      <c r="DF1258" s="1" t="s">
        <v>19</v>
      </c>
      <c r="DG1258" s="6">
        <f>+IFERROR(VALUE(RIGHT(Tabla19[[#This Row],[B2B]],6)),"")</f>
        <v>11800</v>
      </c>
      <c r="DH1258" s="6" t="str">
        <f>+IFERROR(VLOOKUP(DF1258,Auxiliar!$A:$C,2,0),"")</f>
        <v>MICHELOB</v>
      </c>
      <c r="DI1258" s="7" t="str">
        <f>+IFERROR(VLOOKUP(DF1258,Auxiliar!$A:$C,3,0),"")</f>
        <v>1b 7% | 3b 22% | 8b 27%</v>
      </c>
      <c r="DK1258" s="1"/>
      <c r="DL1258" s="1"/>
      <c r="DM1258" s="6" t="str">
        <f>+IFERROR(VALUE(RIGHT(Tabla20[[#This Row],[B2B]],6)),"")</f>
        <v/>
      </c>
      <c r="DN1258" s="6" t="str">
        <f>+IFERROR(VLOOKUP(DL1258,Auxiliar!$A:$C,2,0),"")</f>
        <v/>
      </c>
      <c r="DO1258" s="7" t="str">
        <f>+IFERROR(VLOOKUP(DL1258,Auxiliar!$A:$C,3,0),"")</f>
        <v/>
      </c>
      <c r="DQ1258" s="1">
        <v>11777</v>
      </c>
      <c r="DR1258" s="12" t="s">
        <v>24</v>
      </c>
      <c r="DS1258" s="6">
        <f>+IFERROR(VALUE(RIGHT(Tabla21[[#This Row],[B2B]],6)),"")</f>
        <v>11777</v>
      </c>
      <c r="DT1258" s="6" t="str">
        <f>+IFERROR(VLOOKUP(DR1258,Auxiliar!$A:$C,2,0),"")</f>
        <v>CORONA PORRON</v>
      </c>
      <c r="DU1258" s="7" t="str">
        <f>+IFERROR(VLOOKUP(DR1258,Auxiliar!$A:$C,3,0),"")</f>
        <v>1b 5% | 20b 0%</v>
      </c>
      <c r="DW1258" s="1"/>
      <c r="DX1258" s="12"/>
      <c r="DY1258" s="6" t="str">
        <f>+IFERROR(VALUE(RIGHT(Tabla22[[#This Row],[B2B]],6)),"")</f>
        <v/>
      </c>
      <c r="DZ1258" s="6" t="str">
        <f>+IFERROR(VLOOKUP(DX1258,Auxiliar!$A:$C,2,0),"")</f>
        <v/>
      </c>
      <c r="EA1258" s="7" t="str">
        <f>+IFERROR(VLOOKUP(DX1258,Auxiliar!$A:$C,3,0),"")</f>
        <v/>
      </c>
      <c r="EC1258" s="1"/>
      <c r="ED1258" s="12"/>
      <c r="EE1258" s="6" t="str">
        <f>+IFERROR(VALUE(RIGHT(Tabla23[[#This Row],[B2B]],6)),"")</f>
        <v/>
      </c>
      <c r="EF1258" s="6" t="str">
        <f>+IFERROR(VLOOKUP(ED1258,Auxiliar!$A:$C,2,0),"")</f>
        <v/>
      </c>
      <c r="EG1258" s="7" t="str">
        <f>+IFERROR(VLOOKUP(ED1258,Auxiliar!$A:$C,3,0),"")</f>
        <v/>
      </c>
      <c r="EI1258" s="1"/>
      <c r="EJ1258" s="12"/>
      <c r="EK1258" s="6" t="str">
        <f>+IFERROR(VALUE(RIGHT(Tabla24[[#This Row],[B2B]],6)),"")</f>
        <v/>
      </c>
      <c r="EL1258" s="6" t="str">
        <f>+IFERROR(VLOOKUP(EJ1258,Auxiliar!$A:$C,2,0),"")</f>
        <v/>
      </c>
      <c r="EM1258" s="7" t="str">
        <f>+IFERROR(VLOOKUP(EJ1258,Auxiliar!$A:$C,3,0),"")</f>
        <v/>
      </c>
      <c r="EO1258" s="1"/>
      <c r="EP1258" s="12"/>
      <c r="EQ1258" s="6" t="str">
        <f>+IFERROR(VALUE(RIGHT(Tabla25[[#This Row],[B2B]],6)),"")</f>
        <v/>
      </c>
      <c r="ER1258" s="6" t="str">
        <f>+IFERROR(VLOOKUP(EP1258,Auxiliar!$A:$C,2,0),"")</f>
        <v/>
      </c>
      <c r="ES1258" s="7" t="str">
        <f>+IFERROR(VLOOKUP(EP1258,Auxiliar!$A:$C,3,0),"")</f>
        <v/>
      </c>
      <c r="EU1258" s="1"/>
      <c r="EV1258" s="12"/>
      <c r="EW1258" s="6" t="str">
        <f>+IFERROR(VALUE(RIGHT(Tabla26[[#This Row],[B2B]],6)),"")</f>
        <v/>
      </c>
      <c r="EX1258" s="6" t="str">
        <f>+IFERROR(VLOOKUP(EV1258,Auxiliar!$A:$C,2,0),"")</f>
        <v/>
      </c>
      <c r="EY1258" s="7" t="str">
        <f>+IFERROR(VLOOKUP(EV1258,Auxiliar!$A:$C,3,0),"")</f>
        <v/>
      </c>
      <c r="EZ1258" s="1"/>
      <c r="FA1258" s="12"/>
      <c r="FB1258" s="6" t="str">
        <f>+IFERROR(VALUE(RIGHT(Tabla27[[#This Row],[B2B]],6)),"")</f>
        <v/>
      </c>
      <c r="FC1258" s="6" t="str">
        <f>+IFERROR(VLOOKUP(FA1258,Auxiliar!$A:$C,2,0),"")</f>
        <v/>
      </c>
      <c r="FD1258" s="7" t="str">
        <f>+IFERROR(VLOOKUP(FA1258,Auxiliar!$A:$C,3,0),"")</f>
        <v/>
      </c>
      <c r="FE1258" s="1"/>
      <c r="FF1258" s="12"/>
      <c r="FG1258" s="6" t="str">
        <f>+IFERROR(VALUE(RIGHT(Tabla28[[#This Row],[B2B]],6)),"")</f>
        <v/>
      </c>
      <c r="FH1258" s="6" t="str">
        <f>+IFERROR(VLOOKUP(FF1258,Auxiliar!$A:$C,2,0),"")</f>
        <v/>
      </c>
      <c r="FI1258" s="7" t="str">
        <f>+IFERROR(VLOOKUP(FF1258,Auxiliar!$A:$C,3,0),"")</f>
        <v/>
      </c>
      <c r="FJ1258" s="1"/>
      <c r="FK1258" s="12"/>
      <c r="FL1258" s="6" t="str">
        <f>+IFERROR(VALUE(RIGHT(Tabla29[[#This Row],[B2B]],6)),"")</f>
        <v/>
      </c>
      <c r="FM1258" s="6" t="str">
        <f>+IFERROR(VLOOKUP(FK1258,Auxiliar!$A:$C,2,0),"")</f>
        <v/>
      </c>
      <c r="FN1258" s="7" t="str">
        <f>+IFERROR(VLOOKUP(FK1258,Auxiliar!$A:$C,3,0),"")</f>
        <v/>
      </c>
      <c r="FO1258" s="1"/>
      <c r="FP1258" s="12"/>
      <c r="FQ1258" s="6" t="str">
        <f>+IFERROR(VALUE(RIGHT(Tabla30[[#This Row],[B2B]],6)),"")</f>
        <v/>
      </c>
      <c r="FR1258" s="6" t="str">
        <f>+IFERROR(VLOOKUP(FP1258,Auxiliar!$A:$C,2,0),"")</f>
        <v/>
      </c>
      <c r="FS1258" s="7"/>
      <c r="FT1258" s="1"/>
      <c r="FU1258" s="12"/>
      <c r="FV1258" s="6" t="str">
        <f>+IFERROR(VALUE(RIGHT(Tabla31[[#This Row],[B2B]],6)),"")</f>
        <v/>
      </c>
      <c r="FW1258" s="6" t="str">
        <f>+IFERROR(VLOOKUP(FU1258,Auxiliar!$A:$C,2,0),"")</f>
        <v/>
      </c>
      <c r="FX1258" s="7" t="str">
        <f>+IFERROR(VLOOKUP(FU1258,Auxiliar!$A:$C,3,0),"")</f>
        <v/>
      </c>
      <c r="FY1258" s="1"/>
      <c r="FZ1258" s="12"/>
      <c r="GA1258" s="6" t="str">
        <f>+IFERROR(VALUE(RIGHT(Tabla32[[#This Row],[B2B]],6)),"")</f>
        <v/>
      </c>
      <c r="GB1258" s="6" t="str">
        <f>+IFERROR(VLOOKUP(FZ1258,Auxiliar!$A:$C,2,0),"")</f>
        <v/>
      </c>
      <c r="GC1258" s="7" t="str">
        <f>+IFERROR(VLOOKUP(FZ1258,Auxiliar!$A:$C,3,0),"")</f>
        <v/>
      </c>
      <c r="GD1258" s="1"/>
      <c r="GE1258" s="12"/>
      <c r="GF1258" s="6" t="str">
        <f>+IFERROR(VALUE(RIGHT(Tabla33[[#This Row],[B2B]],6)),"")</f>
        <v/>
      </c>
      <c r="GG1258" s="6" t="str">
        <f>+IFERROR(VLOOKUP(GE1258,Auxiliar!$A:$C,2,0),"")</f>
        <v/>
      </c>
      <c r="GH1258" s="7" t="str">
        <f>+IFERROR(VLOOKUP(GE1258,Auxiliar!$A:$C,3,0),"")</f>
        <v/>
      </c>
    </row>
    <row r="1259" spans="79:190" x14ac:dyDescent="0.25">
      <c r="CA1259" s="1">
        <v>11795</v>
      </c>
      <c r="CB1259" s="1" t="s">
        <v>35</v>
      </c>
      <c r="CC1259" s="6">
        <f>+IFERROR(VALUE(RIGHT(Tabla14[[#This Row],[B2B]],6)),"")</f>
        <v>11795</v>
      </c>
      <c r="CD1259" s="6" t="str">
        <f>+IFERROR(VLOOKUP(CB1259,Auxiliar!$A:$C,2,0),"")</f>
        <v>Corona 710cc</v>
      </c>
      <c r="CE1259" s="7" t="str">
        <f>+IFERROR(VLOOKUP(CB1259,Auxiliar!$A:$C,3,0),"")</f>
        <v>1b 10% | 85b 0%</v>
      </c>
      <c r="CM1259" s="1">
        <v>11803</v>
      </c>
      <c r="CN1259" s="1" t="s">
        <v>20</v>
      </c>
      <c r="CO1259" s="6">
        <v>11803</v>
      </c>
      <c r="CP1259" s="6" t="s">
        <v>20</v>
      </c>
      <c r="CQ1259" s="7" t="s">
        <v>21</v>
      </c>
      <c r="CY1259" s="1">
        <v>11803</v>
      </c>
      <c r="CZ1259" s="1" t="s">
        <v>16</v>
      </c>
      <c r="DA1259" s="6">
        <f>+IFERROR(VALUE(RIGHT(Tabla18[[#This Row],[B2B]],6)),"")</f>
        <v>11803</v>
      </c>
      <c r="DB1259" s="6" t="str">
        <f>+IFERROR(VLOOKUP(CZ1259,Auxiliar!$A:$C,2,0),"")</f>
        <v>PREMIUM</v>
      </c>
      <c r="DC1259" s="7" t="str">
        <f>+IFERROR(VLOOKUP(CZ1259,Auxiliar!$A:$C,3,0),"")</f>
        <v>0b 0% | 2b 2% | 5b 3,5% | 10b 5%</v>
      </c>
      <c r="DE1259" s="1">
        <v>11803</v>
      </c>
      <c r="DF1259" s="1" t="s">
        <v>19</v>
      </c>
      <c r="DG1259" s="6">
        <f>+IFERROR(VALUE(RIGHT(Tabla19[[#This Row],[B2B]],6)),"")</f>
        <v>11803</v>
      </c>
      <c r="DH1259" s="6" t="str">
        <f>+IFERROR(VLOOKUP(DF1259,Auxiliar!$A:$C,2,0),"")</f>
        <v>MICHELOB</v>
      </c>
      <c r="DI1259" s="7" t="str">
        <f>+IFERROR(VLOOKUP(DF1259,Auxiliar!$A:$C,3,0),"")</f>
        <v>1b 7% | 3b 22% | 8b 27%</v>
      </c>
      <c r="DK1259" s="1"/>
      <c r="DL1259" s="1"/>
      <c r="DM1259" s="6" t="str">
        <f>+IFERROR(VALUE(RIGHT(Tabla20[[#This Row],[B2B]],6)),"")</f>
        <v/>
      </c>
      <c r="DN1259" s="6" t="str">
        <f>+IFERROR(VLOOKUP(DL1259,Auxiliar!$A:$C,2,0),"")</f>
        <v/>
      </c>
      <c r="DO1259" s="7" t="str">
        <f>+IFERROR(VLOOKUP(DL1259,Auxiliar!$A:$C,3,0),"")</f>
        <v/>
      </c>
      <c r="DQ1259" s="1">
        <v>11782</v>
      </c>
      <c r="DR1259" s="12" t="s">
        <v>24</v>
      </c>
      <c r="DS1259" s="6">
        <f>+IFERROR(VALUE(RIGHT(Tabla21[[#This Row],[B2B]],6)),"")</f>
        <v>11782</v>
      </c>
      <c r="DT1259" s="6" t="str">
        <f>+IFERROR(VLOOKUP(DR1259,Auxiliar!$A:$C,2,0),"")</f>
        <v>CORONA PORRON</v>
      </c>
      <c r="DU1259" s="7" t="str">
        <f>+IFERROR(VLOOKUP(DR1259,Auxiliar!$A:$C,3,0),"")</f>
        <v>1b 5% | 20b 0%</v>
      </c>
      <c r="DW1259" s="1"/>
      <c r="DX1259" s="12"/>
      <c r="DY1259" s="6" t="str">
        <f>+IFERROR(VALUE(RIGHT(Tabla22[[#This Row],[B2B]],6)),"")</f>
        <v/>
      </c>
      <c r="DZ1259" s="6" t="str">
        <f>+IFERROR(VLOOKUP(DX1259,Auxiliar!$A:$C,2,0),"")</f>
        <v/>
      </c>
      <c r="EA1259" s="7" t="str">
        <f>+IFERROR(VLOOKUP(DX1259,Auxiliar!$A:$C,3,0),"")</f>
        <v/>
      </c>
      <c r="EC1259" s="1"/>
      <c r="ED1259" s="12"/>
      <c r="EE1259" s="6" t="str">
        <f>+IFERROR(VALUE(RIGHT(Tabla23[[#This Row],[B2B]],6)),"")</f>
        <v/>
      </c>
      <c r="EF1259" s="6" t="str">
        <f>+IFERROR(VLOOKUP(ED1259,Auxiliar!$A:$C,2,0),"")</f>
        <v/>
      </c>
      <c r="EG1259" s="7" t="str">
        <f>+IFERROR(VLOOKUP(ED1259,Auxiliar!$A:$C,3,0),"")</f>
        <v/>
      </c>
      <c r="EI1259" s="1"/>
      <c r="EJ1259" s="12"/>
      <c r="EK1259" s="6" t="str">
        <f>+IFERROR(VALUE(RIGHT(Tabla24[[#This Row],[B2B]],6)),"")</f>
        <v/>
      </c>
      <c r="EL1259" s="6" t="str">
        <f>+IFERROR(VLOOKUP(EJ1259,Auxiliar!$A:$C,2,0),"")</f>
        <v/>
      </c>
      <c r="EM1259" s="7" t="str">
        <f>+IFERROR(VLOOKUP(EJ1259,Auxiliar!$A:$C,3,0),"")</f>
        <v/>
      </c>
      <c r="EO1259" s="1"/>
      <c r="EP1259" s="12"/>
      <c r="EQ1259" s="6" t="str">
        <f>+IFERROR(VALUE(RIGHT(Tabla25[[#This Row],[B2B]],6)),"")</f>
        <v/>
      </c>
      <c r="ER1259" s="6" t="str">
        <f>+IFERROR(VLOOKUP(EP1259,Auxiliar!$A:$C,2,0),"")</f>
        <v/>
      </c>
      <c r="ES1259" s="7" t="str">
        <f>+IFERROR(VLOOKUP(EP1259,Auxiliar!$A:$C,3,0),"")</f>
        <v/>
      </c>
      <c r="EU1259" s="1"/>
      <c r="EV1259" s="12"/>
      <c r="EW1259" s="6" t="str">
        <f>+IFERROR(VALUE(RIGHT(Tabla26[[#This Row],[B2B]],6)),"")</f>
        <v/>
      </c>
      <c r="EX1259" s="6" t="str">
        <f>+IFERROR(VLOOKUP(EV1259,Auxiliar!$A:$C,2,0),"")</f>
        <v/>
      </c>
      <c r="EY1259" s="7" t="str">
        <f>+IFERROR(VLOOKUP(EV1259,Auxiliar!$A:$C,3,0),"")</f>
        <v/>
      </c>
      <c r="EZ1259" s="1"/>
      <c r="FA1259" s="12"/>
      <c r="FB1259" s="6" t="str">
        <f>+IFERROR(VALUE(RIGHT(Tabla27[[#This Row],[B2B]],6)),"")</f>
        <v/>
      </c>
      <c r="FC1259" s="6" t="str">
        <f>+IFERROR(VLOOKUP(FA1259,Auxiliar!$A:$C,2,0),"")</f>
        <v/>
      </c>
      <c r="FD1259" s="7" t="str">
        <f>+IFERROR(VLOOKUP(FA1259,Auxiliar!$A:$C,3,0),"")</f>
        <v/>
      </c>
      <c r="FE1259" s="1"/>
      <c r="FF1259" s="12"/>
      <c r="FG1259" s="6" t="str">
        <f>+IFERROR(VALUE(RIGHT(Tabla28[[#This Row],[B2B]],6)),"")</f>
        <v/>
      </c>
      <c r="FH1259" s="6" t="str">
        <f>+IFERROR(VLOOKUP(FF1259,Auxiliar!$A:$C,2,0),"")</f>
        <v/>
      </c>
      <c r="FI1259" s="7" t="str">
        <f>+IFERROR(VLOOKUP(FF1259,Auxiliar!$A:$C,3,0),"")</f>
        <v/>
      </c>
      <c r="FJ1259" s="1"/>
      <c r="FK1259" s="12"/>
      <c r="FL1259" s="6" t="str">
        <f>+IFERROR(VALUE(RIGHT(Tabla29[[#This Row],[B2B]],6)),"")</f>
        <v/>
      </c>
      <c r="FM1259" s="6" t="str">
        <f>+IFERROR(VLOOKUP(FK1259,Auxiliar!$A:$C,2,0),"")</f>
        <v/>
      </c>
      <c r="FN1259" s="7" t="str">
        <f>+IFERROR(VLOOKUP(FK1259,Auxiliar!$A:$C,3,0),"")</f>
        <v/>
      </c>
      <c r="FO1259" s="1"/>
      <c r="FP1259" s="12"/>
      <c r="FQ1259" s="6" t="str">
        <f>+IFERROR(VALUE(RIGHT(Tabla30[[#This Row],[B2B]],6)),"")</f>
        <v/>
      </c>
      <c r="FR1259" s="6" t="str">
        <f>+IFERROR(VLOOKUP(FP1259,Auxiliar!$A:$C,2,0),"")</f>
        <v/>
      </c>
      <c r="FS1259" s="7"/>
      <c r="FT1259" s="1"/>
      <c r="FU1259" s="12"/>
      <c r="FV1259" s="6" t="str">
        <f>+IFERROR(VALUE(RIGHT(Tabla31[[#This Row],[B2B]],6)),"")</f>
        <v/>
      </c>
      <c r="FW1259" s="6" t="str">
        <f>+IFERROR(VLOOKUP(FU1259,Auxiliar!$A:$C,2,0),"")</f>
        <v/>
      </c>
      <c r="FX1259" s="7" t="str">
        <f>+IFERROR(VLOOKUP(FU1259,Auxiliar!$A:$C,3,0),"")</f>
        <v/>
      </c>
      <c r="FY1259" s="1"/>
      <c r="FZ1259" s="12"/>
      <c r="GA1259" s="6" t="str">
        <f>+IFERROR(VALUE(RIGHT(Tabla32[[#This Row],[B2B]],6)),"")</f>
        <v/>
      </c>
      <c r="GB1259" s="6" t="str">
        <f>+IFERROR(VLOOKUP(FZ1259,Auxiliar!$A:$C,2,0),"")</f>
        <v/>
      </c>
      <c r="GC1259" s="7" t="str">
        <f>+IFERROR(VLOOKUP(FZ1259,Auxiliar!$A:$C,3,0),"")</f>
        <v/>
      </c>
      <c r="GD1259" s="1"/>
      <c r="GE1259" s="12"/>
      <c r="GF1259" s="6" t="str">
        <f>+IFERROR(VALUE(RIGHT(Tabla33[[#This Row],[B2B]],6)),"")</f>
        <v/>
      </c>
      <c r="GG1259" s="6" t="str">
        <f>+IFERROR(VLOOKUP(GE1259,Auxiliar!$A:$C,2,0),"")</f>
        <v/>
      </c>
      <c r="GH1259" s="7" t="str">
        <f>+IFERROR(VLOOKUP(GE1259,Auxiliar!$A:$C,3,0),"")</f>
        <v/>
      </c>
    </row>
    <row r="1260" spans="79:190" x14ac:dyDescent="0.25">
      <c r="CA1260" s="1">
        <v>11799</v>
      </c>
      <c r="CB1260" s="1" t="s">
        <v>35</v>
      </c>
      <c r="CC1260" s="6">
        <f>+IFERROR(VALUE(RIGHT(Tabla14[[#This Row],[B2B]],6)),"")</f>
        <v>11799</v>
      </c>
      <c r="CD1260" s="6" t="str">
        <f>+IFERROR(VLOOKUP(CB1260,Auxiliar!$A:$C,2,0),"")</f>
        <v>Corona 710cc</v>
      </c>
      <c r="CE1260" s="7" t="str">
        <f>+IFERROR(VLOOKUP(CB1260,Auxiliar!$A:$C,3,0),"")</f>
        <v>1b 10% | 85b 0%</v>
      </c>
      <c r="CM1260" s="1">
        <v>11804</v>
      </c>
      <c r="CN1260" s="1" t="s">
        <v>20</v>
      </c>
      <c r="CO1260" s="6">
        <v>11804</v>
      </c>
      <c r="CP1260" s="6" t="s">
        <v>20</v>
      </c>
      <c r="CQ1260" s="7" t="s">
        <v>21</v>
      </c>
      <c r="CY1260" s="1">
        <v>11804</v>
      </c>
      <c r="CZ1260" s="1" t="s">
        <v>16</v>
      </c>
      <c r="DA1260" s="6">
        <f>+IFERROR(VALUE(RIGHT(Tabla18[[#This Row],[B2B]],6)),"")</f>
        <v>11804</v>
      </c>
      <c r="DB1260" s="6" t="str">
        <f>+IFERROR(VLOOKUP(CZ1260,Auxiliar!$A:$C,2,0),"")</f>
        <v>PREMIUM</v>
      </c>
      <c r="DC1260" s="7" t="str">
        <f>+IFERROR(VLOOKUP(CZ1260,Auxiliar!$A:$C,3,0),"")</f>
        <v>0b 0% | 2b 2% | 5b 3,5% | 10b 5%</v>
      </c>
      <c r="DE1260" s="1">
        <v>11804</v>
      </c>
      <c r="DF1260" s="1" t="s">
        <v>19</v>
      </c>
      <c r="DG1260" s="6">
        <f>+IFERROR(VALUE(RIGHT(Tabla19[[#This Row],[B2B]],6)),"")</f>
        <v>11804</v>
      </c>
      <c r="DH1260" s="6" t="str">
        <f>+IFERROR(VLOOKUP(DF1260,Auxiliar!$A:$C,2,0),"")</f>
        <v>MICHELOB</v>
      </c>
      <c r="DI1260" s="7" t="str">
        <f>+IFERROR(VLOOKUP(DF1260,Auxiliar!$A:$C,3,0),"")</f>
        <v>1b 7% | 3b 22% | 8b 27%</v>
      </c>
      <c r="DK1260" s="1"/>
      <c r="DL1260" s="1"/>
      <c r="DM1260" s="6" t="str">
        <f>+IFERROR(VALUE(RIGHT(Tabla20[[#This Row],[B2B]],6)),"")</f>
        <v/>
      </c>
      <c r="DN1260" s="6" t="str">
        <f>+IFERROR(VLOOKUP(DL1260,Auxiliar!$A:$C,2,0),"")</f>
        <v/>
      </c>
      <c r="DO1260" s="7" t="str">
        <f>+IFERROR(VLOOKUP(DL1260,Auxiliar!$A:$C,3,0),"")</f>
        <v/>
      </c>
      <c r="DQ1260" s="1">
        <v>11783</v>
      </c>
      <c r="DR1260" s="12" t="s">
        <v>24</v>
      </c>
      <c r="DS1260" s="6">
        <f>+IFERROR(VALUE(RIGHT(Tabla21[[#This Row],[B2B]],6)),"")</f>
        <v>11783</v>
      </c>
      <c r="DT1260" s="6" t="str">
        <f>+IFERROR(VLOOKUP(DR1260,Auxiliar!$A:$C,2,0),"")</f>
        <v>CORONA PORRON</v>
      </c>
      <c r="DU1260" s="7" t="str">
        <f>+IFERROR(VLOOKUP(DR1260,Auxiliar!$A:$C,3,0),"")</f>
        <v>1b 5% | 20b 0%</v>
      </c>
      <c r="DW1260" s="1"/>
      <c r="DX1260" s="12"/>
      <c r="DY1260" s="6" t="str">
        <f>+IFERROR(VALUE(RIGHT(Tabla22[[#This Row],[B2B]],6)),"")</f>
        <v/>
      </c>
      <c r="DZ1260" s="6" t="str">
        <f>+IFERROR(VLOOKUP(DX1260,Auxiliar!$A:$C,2,0),"")</f>
        <v/>
      </c>
      <c r="EA1260" s="7" t="str">
        <f>+IFERROR(VLOOKUP(DX1260,Auxiliar!$A:$C,3,0),"")</f>
        <v/>
      </c>
      <c r="EC1260" s="1"/>
      <c r="ED1260" s="12"/>
      <c r="EE1260" s="6" t="str">
        <f>+IFERROR(VALUE(RIGHT(Tabla23[[#This Row],[B2B]],6)),"")</f>
        <v/>
      </c>
      <c r="EF1260" s="6" t="str">
        <f>+IFERROR(VLOOKUP(ED1260,Auxiliar!$A:$C,2,0),"")</f>
        <v/>
      </c>
      <c r="EG1260" s="7" t="str">
        <f>+IFERROR(VLOOKUP(ED1260,Auxiliar!$A:$C,3,0),"")</f>
        <v/>
      </c>
      <c r="EI1260" s="1"/>
      <c r="EJ1260" s="12"/>
      <c r="EK1260" s="6" t="str">
        <f>+IFERROR(VALUE(RIGHT(Tabla24[[#This Row],[B2B]],6)),"")</f>
        <v/>
      </c>
      <c r="EL1260" s="6" t="str">
        <f>+IFERROR(VLOOKUP(EJ1260,Auxiliar!$A:$C,2,0),"")</f>
        <v/>
      </c>
      <c r="EM1260" s="7" t="str">
        <f>+IFERROR(VLOOKUP(EJ1260,Auxiliar!$A:$C,3,0),"")</f>
        <v/>
      </c>
      <c r="EO1260" s="1"/>
      <c r="EP1260" s="12"/>
      <c r="EQ1260" s="6" t="str">
        <f>+IFERROR(VALUE(RIGHT(Tabla25[[#This Row],[B2B]],6)),"")</f>
        <v/>
      </c>
      <c r="ER1260" s="6" t="str">
        <f>+IFERROR(VLOOKUP(EP1260,Auxiliar!$A:$C,2,0),"")</f>
        <v/>
      </c>
      <c r="ES1260" s="7" t="str">
        <f>+IFERROR(VLOOKUP(EP1260,Auxiliar!$A:$C,3,0),"")</f>
        <v/>
      </c>
      <c r="EU1260" s="1"/>
      <c r="EV1260" s="12"/>
      <c r="EW1260" s="6" t="str">
        <f>+IFERROR(VALUE(RIGHT(Tabla26[[#This Row],[B2B]],6)),"")</f>
        <v/>
      </c>
      <c r="EX1260" s="6" t="str">
        <f>+IFERROR(VLOOKUP(EV1260,Auxiliar!$A:$C,2,0),"")</f>
        <v/>
      </c>
      <c r="EY1260" s="7" t="str">
        <f>+IFERROR(VLOOKUP(EV1260,Auxiliar!$A:$C,3,0),"")</f>
        <v/>
      </c>
      <c r="EZ1260" s="1"/>
      <c r="FA1260" s="12"/>
      <c r="FB1260" s="6" t="str">
        <f>+IFERROR(VALUE(RIGHT(Tabla27[[#This Row],[B2B]],6)),"")</f>
        <v/>
      </c>
      <c r="FC1260" s="6" t="str">
        <f>+IFERROR(VLOOKUP(FA1260,Auxiliar!$A:$C,2,0),"")</f>
        <v/>
      </c>
      <c r="FD1260" s="7" t="str">
        <f>+IFERROR(VLOOKUP(FA1260,Auxiliar!$A:$C,3,0),"")</f>
        <v/>
      </c>
      <c r="FE1260" s="1"/>
      <c r="FF1260" s="12"/>
      <c r="FG1260" s="6" t="str">
        <f>+IFERROR(VALUE(RIGHT(Tabla28[[#This Row],[B2B]],6)),"")</f>
        <v/>
      </c>
      <c r="FH1260" s="6" t="str">
        <f>+IFERROR(VLOOKUP(FF1260,Auxiliar!$A:$C,2,0),"")</f>
        <v/>
      </c>
      <c r="FI1260" s="7" t="str">
        <f>+IFERROR(VLOOKUP(FF1260,Auxiliar!$A:$C,3,0),"")</f>
        <v/>
      </c>
      <c r="FJ1260" s="1"/>
      <c r="FK1260" s="12"/>
      <c r="FL1260" s="6" t="str">
        <f>+IFERROR(VALUE(RIGHT(Tabla29[[#This Row],[B2B]],6)),"")</f>
        <v/>
      </c>
      <c r="FM1260" s="6" t="str">
        <f>+IFERROR(VLOOKUP(FK1260,Auxiliar!$A:$C,2,0),"")</f>
        <v/>
      </c>
      <c r="FN1260" s="7" t="str">
        <f>+IFERROR(VLOOKUP(FK1260,Auxiliar!$A:$C,3,0),"")</f>
        <v/>
      </c>
      <c r="FO1260" s="1"/>
      <c r="FP1260" s="12"/>
      <c r="FQ1260" s="6" t="str">
        <f>+IFERROR(VALUE(RIGHT(Tabla30[[#This Row],[B2B]],6)),"")</f>
        <v/>
      </c>
      <c r="FR1260" s="6" t="str">
        <f>+IFERROR(VLOOKUP(FP1260,Auxiliar!$A:$C,2,0),"")</f>
        <v/>
      </c>
      <c r="FS1260" s="7"/>
      <c r="FT1260" s="1"/>
      <c r="FU1260" s="12"/>
      <c r="FV1260" s="6" t="str">
        <f>+IFERROR(VALUE(RIGHT(Tabla31[[#This Row],[B2B]],6)),"")</f>
        <v/>
      </c>
      <c r="FW1260" s="6" t="str">
        <f>+IFERROR(VLOOKUP(FU1260,Auxiliar!$A:$C,2,0),"")</f>
        <v/>
      </c>
      <c r="FX1260" s="7" t="str">
        <f>+IFERROR(VLOOKUP(FU1260,Auxiliar!$A:$C,3,0),"")</f>
        <v/>
      </c>
      <c r="FY1260" s="1"/>
      <c r="FZ1260" s="12"/>
      <c r="GA1260" s="6" t="str">
        <f>+IFERROR(VALUE(RIGHT(Tabla32[[#This Row],[B2B]],6)),"")</f>
        <v/>
      </c>
      <c r="GB1260" s="6" t="str">
        <f>+IFERROR(VLOOKUP(FZ1260,Auxiliar!$A:$C,2,0),"")</f>
        <v/>
      </c>
      <c r="GC1260" s="7" t="str">
        <f>+IFERROR(VLOOKUP(FZ1260,Auxiliar!$A:$C,3,0),"")</f>
        <v/>
      </c>
      <c r="GD1260" s="1"/>
      <c r="GE1260" s="12"/>
      <c r="GF1260" s="6" t="str">
        <f>+IFERROR(VALUE(RIGHT(Tabla33[[#This Row],[B2B]],6)),"")</f>
        <v/>
      </c>
      <c r="GG1260" s="6" t="str">
        <f>+IFERROR(VLOOKUP(GE1260,Auxiliar!$A:$C,2,0),"")</f>
        <v/>
      </c>
      <c r="GH1260" s="7" t="str">
        <f>+IFERROR(VLOOKUP(GE1260,Auxiliar!$A:$C,3,0),"")</f>
        <v/>
      </c>
    </row>
    <row r="1261" spans="79:190" x14ac:dyDescent="0.25">
      <c r="CA1261" s="1">
        <v>11800</v>
      </c>
      <c r="CB1261" s="1" t="s">
        <v>35</v>
      </c>
      <c r="CC1261" s="6">
        <f>+IFERROR(VALUE(RIGHT(Tabla14[[#This Row],[B2B]],6)),"")</f>
        <v>11800</v>
      </c>
      <c r="CD1261" s="6" t="str">
        <f>+IFERROR(VLOOKUP(CB1261,Auxiliar!$A:$C,2,0),"")</f>
        <v>Corona 710cc</v>
      </c>
      <c r="CE1261" s="7" t="str">
        <f>+IFERROR(VLOOKUP(CB1261,Auxiliar!$A:$C,3,0),"")</f>
        <v>1b 10% | 85b 0%</v>
      </c>
      <c r="CM1261" s="1">
        <v>11805</v>
      </c>
      <c r="CN1261" s="1" t="s">
        <v>20</v>
      </c>
      <c r="CO1261" s="6">
        <v>11805</v>
      </c>
      <c r="CP1261" s="6" t="s">
        <v>20</v>
      </c>
      <c r="CQ1261" s="7" t="s">
        <v>21</v>
      </c>
      <c r="CY1261" s="1">
        <v>11805</v>
      </c>
      <c r="CZ1261" s="1" t="s">
        <v>16</v>
      </c>
      <c r="DA1261" s="6">
        <f>+IFERROR(VALUE(RIGHT(Tabla18[[#This Row],[B2B]],6)),"")</f>
        <v>11805</v>
      </c>
      <c r="DB1261" s="6" t="str">
        <f>+IFERROR(VLOOKUP(CZ1261,Auxiliar!$A:$C,2,0),"")</f>
        <v>PREMIUM</v>
      </c>
      <c r="DC1261" s="7" t="str">
        <f>+IFERROR(VLOOKUP(CZ1261,Auxiliar!$A:$C,3,0),"")</f>
        <v>0b 0% | 2b 2% | 5b 3,5% | 10b 5%</v>
      </c>
      <c r="DE1261" s="1">
        <v>11805</v>
      </c>
      <c r="DF1261" s="1" t="s">
        <v>19</v>
      </c>
      <c r="DG1261" s="6">
        <f>+IFERROR(VALUE(RIGHT(Tabla19[[#This Row],[B2B]],6)),"")</f>
        <v>11805</v>
      </c>
      <c r="DH1261" s="6" t="str">
        <f>+IFERROR(VLOOKUP(DF1261,Auxiliar!$A:$C,2,0),"")</f>
        <v>MICHELOB</v>
      </c>
      <c r="DI1261" s="7" t="str">
        <f>+IFERROR(VLOOKUP(DF1261,Auxiliar!$A:$C,3,0),"")</f>
        <v>1b 7% | 3b 22% | 8b 27%</v>
      </c>
      <c r="DK1261" s="1"/>
      <c r="DL1261" s="1"/>
      <c r="DM1261" s="6" t="str">
        <f>+IFERROR(VALUE(RIGHT(Tabla20[[#This Row],[B2B]],6)),"")</f>
        <v/>
      </c>
      <c r="DN1261" s="6" t="str">
        <f>+IFERROR(VLOOKUP(DL1261,Auxiliar!$A:$C,2,0),"")</f>
        <v/>
      </c>
      <c r="DO1261" s="7" t="str">
        <f>+IFERROR(VLOOKUP(DL1261,Auxiliar!$A:$C,3,0),"")</f>
        <v/>
      </c>
      <c r="DQ1261" s="1">
        <v>11787</v>
      </c>
      <c r="DR1261" s="12" t="s">
        <v>24</v>
      </c>
      <c r="DS1261" s="6">
        <f>+IFERROR(VALUE(RIGHT(Tabla21[[#This Row],[B2B]],6)),"")</f>
        <v>11787</v>
      </c>
      <c r="DT1261" s="6" t="str">
        <f>+IFERROR(VLOOKUP(DR1261,Auxiliar!$A:$C,2,0),"")</f>
        <v>CORONA PORRON</v>
      </c>
      <c r="DU1261" s="7" t="str">
        <f>+IFERROR(VLOOKUP(DR1261,Auxiliar!$A:$C,3,0),"")</f>
        <v>1b 5% | 20b 0%</v>
      </c>
      <c r="DW1261" s="1"/>
      <c r="DX1261" s="12"/>
      <c r="DY1261" s="6" t="str">
        <f>+IFERROR(VALUE(RIGHT(Tabla22[[#This Row],[B2B]],6)),"")</f>
        <v/>
      </c>
      <c r="DZ1261" s="6" t="str">
        <f>+IFERROR(VLOOKUP(DX1261,Auxiliar!$A:$C,2,0),"")</f>
        <v/>
      </c>
      <c r="EA1261" s="7" t="str">
        <f>+IFERROR(VLOOKUP(DX1261,Auxiliar!$A:$C,3,0),"")</f>
        <v/>
      </c>
      <c r="EC1261" s="1"/>
      <c r="ED1261" s="12"/>
      <c r="EE1261" s="6" t="str">
        <f>+IFERROR(VALUE(RIGHT(Tabla23[[#This Row],[B2B]],6)),"")</f>
        <v/>
      </c>
      <c r="EF1261" s="6" t="str">
        <f>+IFERROR(VLOOKUP(ED1261,Auxiliar!$A:$C,2,0),"")</f>
        <v/>
      </c>
      <c r="EG1261" s="7" t="str">
        <f>+IFERROR(VLOOKUP(ED1261,Auxiliar!$A:$C,3,0),"")</f>
        <v/>
      </c>
      <c r="EI1261" s="1"/>
      <c r="EJ1261" s="12"/>
      <c r="EK1261" s="6" t="str">
        <f>+IFERROR(VALUE(RIGHT(Tabla24[[#This Row],[B2B]],6)),"")</f>
        <v/>
      </c>
      <c r="EL1261" s="6" t="str">
        <f>+IFERROR(VLOOKUP(EJ1261,Auxiliar!$A:$C,2,0),"")</f>
        <v/>
      </c>
      <c r="EM1261" s="7" t="str">
        <f>+IFERROR(VLOOKUP(EJ1261,Auxiliar!$A:$C,3,0),"")</f>
        <v/>
      </c>
      <c r="EO1261" s="1"/>
      <c r="EP1261" s="12"/>
      <c r="EQ1261" s="6" t="str">
        <f>+IFERROR(VALUE(RIGHT(Tabla25[[#This Row],[B2B]],6)),"")</f>
        <v/>
      </c>
      <c r="ER1261" s="6" t="str">
        <f>+IFERROR(VLOOKUP(EP1261,Auxiliar!$A:$C,2,0),"")</f>
        <v/>
      </c>
      <c r="ES1261" s="7" t="str">
        <f>+IFERROR(VLOOKUP(EP1261,Auxiliar!$A:$C,3,0),"")</f>
        <v/>
      </c>
      <c r="EU1261" s="1"/>
      <c r="EV1261" s="12"/>
      <c r="EW1261" s="6" t="str">
        <f>+IFERROR(VALUE(RIGHT(Tabla26[[#This Row],[B2B]],6)),"")</f>
        <v/>
      </c>
      <c r="EX1261" s="6" t="str">
        <f>+IFERROR(VLOOKUP(EV1261,Auxiliar!$A:$C,2,0),"")</f>
        <v/>
      </c>
      <c r="EY1261" s="7" t="str">
        <f>+IFERROR(VLOOKUP(EV1261,Auxiliar!$A:$C,3,0),"")</f>
        <v/>
      </c>
      <c r="EZ1261" s="1"/>
      <c r="FA1261" s="12"/>
      <c r="FB1261" s="6" t="str">
        <f>+IFERROR(VALUE(RIGHT(Tabla27[[#This Row],[B2B]],6)),"")</f>
        <v/>
      </c>
      <c r="FC1261" s="6" t="str">
        <f>+IFERROR(VLOOKUP(FA1261,Auxiliar!$A:$C,2,0),"")</f>
        <v/>
      </c>
      <c r="FD1261" s="7" t="str">
        <f>+IFERROR(VLOOKUP(FA1261,Auxiliar!$A:$C,3,0),"")</f>
        <v/>
      </c>
      <c r="FE1261" s="1"/>
      <c r="FF1261" s="12"/>
      <c r="FG1261" s="6" t="str">
        <f>+IFERROR(VALUE(RIGHT(Tabla28[[#This Row],[B2B]],6)),"")</f>
        <v/>
      </c>
      <c r="FH1261" s="6" t="str">
        <f>+IFERROR(VLOOKUP(FF1261,Auxiliar!$A:$C,2,0),"")</f>
        <v/>
      </c>
      <c r="FI1261" s="7" t="str">
        <f>+IFERROR(VLOOKUP(FF1261,Auxiliar!$A:$C,3,0),"")</f>
        <v/>
      </c>
      <c r="FJ1261" s="1"/>
      <c r="FK1261" s="12"/>
      <c r="FL1261" s="6" t="str">
        <f>+IFERROR(VALUE(RIGHT(Tabla29[[#This Row],[B2B]],6)),"")</f>
        <v/>
      </c>
      <c r="FM1261" s="6" t="str">
        <f>+IFERROR(VLOOKUP(FK1261,Auxiliar!$A:$C,2,0),"")</f>
        <v/>
      </c>
      <c r="FN1261" s="7" t="str">
        <f>+IFERROR(VLOOKUP(FK1261,Auxiliar!$A:$C,3,0),"")</f>
        <v/>
      </c>
      <c r="FO1261" s="1"/>
      <c r="FP1261" s="12"/>
      <c r="FQ1261" s="6" t="str">
        <f>+IFERROR(VALUE(RIGHT(Tabla30[[#This Row],[B2B]],6)),"")</f>
        <v/>
      </c>
      <c r="FR1261" s="6" t="str">
        <f>+IFERROR(VLOOKUP(FP1261,Auxiliar!$A:$C,2,0),"")</f>
        <v/>
      </c>
      <c r="FS1261" s="7"/>
      <c r="FT1261" s="1"/>
      <c r="FU1261" s="12"/>
      <c r="FV1261" s="6" t="str">
        <f>+IFERROR(VALUE(RIGHT(Tabla31[[#This Row],[B2B]],6)),"")</f>
        <v/>
      </c>
      <c r="FW1261" s="6" t="str">
        <f>+IFERROR(VLOOKUP(FU1261,Auxiliar!$A:$C,2,0),"")</f>
        <v/>
      </c>
      <c r="FX1261" s="7" t="str">
        <f>+IFERROR(VLOOKUP(FU1261,Auxiliar!$A:$C,3,0),"")</f>
        <v/>
      </c>
      <c r="FY1261" s="1"/>
      <c r="FZ1261" s="12"/>
      <c r="GA1261" s="6" t="str">
        <f>+IFERROR(VALUE(RIGHT(Tabla32[[#This Row],[B2B]],6)),"")</f>
        <v/>
      </c>
      <c r="GB1261" s="6" t="str">
        <f>+IFERROR(VLOOKUP(FZ1261,Auxiliar!$A:$C,2,0),"")</f>
        <v/>
      </c>
      <c r="GC1261" s="7" t="str">
        <f>+IFERROR(VLOOKUP(FZ1261,Auxiliar!$A:$C,3,0),"")</f>
        <v/>
      </c>
      <c r="GD1261" s="1"/>
      <c r="GE1261" s="12"/>
      <c r="GF1261" s="6" t="str">
        <f>+IFERROR(VALUE(RIGHT(Tabla33[[#This Row],[B2B]],6)),"")</f>
        <v/>
      </c>
      <c r="GG1261" s="6" t="str">
        <f>+IFERROR(VLOOKUP(GE1261,Auxiliar!$A:$C,2,0),"")</f>
        <v/>
      </c>
      <c r="GH1261" s="7" t="str">
        <f>+IFERROR(VLOOKUP(GE1261,Auxiliar!$A:$C,3,0),"")</f>
        <v/>
      </c>
    </row>
    <row r="1262" spans="79:190" x14ac:dyDescent="0.25">
      <c r="CA1262" s="1">
        <v>11803</v>
      </c>
      <c r="CB1262" s="1" t="s">
        <v>35</v>
      </c>
      <c r="CC1262" s="6">
        <f>+IFERROR(VALUE(RIGHT(Tabla14[[#This Row],[B2B]],6)),"")</f>
        <v>11803</v>
      </c>
      <c r="CD1262" s="6" t="str">
        <f>+IFERROR(VLOOKUP(CB1262,Auxiliar!$A:$C,2,0),"")</f>
        <v>Corona 710cc</v>
      </c>
      <c r="CE1262" s="7" t="str">
        <f>+IFERROR(VLOOKUP(CB1262,Auxiliar!$A:$C,3,0),"")</f>
        <v>1b 10% | 85b 0%</v>
      </c>
      <c r="CM1262" s="1">
        <v>11807</v>
      </c>
      <c r="CN1262" s="1" t="s">
        <v>20</v>
      </c>
      <c r="CO1262" s="6">
        <v>11807</v>
      </c>
      <c r="CP1262" s="6" t="s">
        <v>20</v>
      </c>
      <c r="CQ1262" s="7" t="s">
        <v>21</v>
      </c>
      <c r="CY1262" s="1">
        <v>11807</v>
      </c>
      <c r="CZ1262" s="1" t="s">
        <v>16</v>
      </c>
      <c r="DA1262" s="6">
        <f>+IFERROR(VALUE(RIGHT(Tabla18[[#This Row],[B2B]],6)),"")</f>
        <v>11807</v>
      </c>
      <c r="DB1262" s="6" t="str">
        <f>+IFERROR(VLOOKUP(CZ1262,Auxiliar!$A:$C,2,0),"")</f>
        <v>PREMIUM</v>
      </c>
      <c r="DC1262" s="7" t="str">
        <f>+IFERROR(VLOOKUP(CZ1262,Auxiliar!$A:$C,3,0),"")</f>
        <v>0b 0% | 2b 2% | 5b 3,5% | 10b 5%</v>
      </c>
      <c r="DE1262" s="1">
        <v>11807</v>
      </c>
      <c r="DF1262" s="1" t="s">
        <v>19</v>
      </c>
      <c r="DG1262" s="6">
        <f>+IFERROR(VALUE(RIGHT(Tabla19[[#This Row],[B2B]],6)),"")</f>
        <v>11807</v>
      </c>
      <c r="DH1262" s="6" t="str">
        <f>+IFERROR(VLOOKUP(DF1262,Auxiliar!$A:$C,2,0),"")</f>
        <v>MICHELOB</v>
      </c>
      <c r="DI1262" s="7" t="str">
        <f>+IFERROR(VLOOKUP(DF1262,Auxiliar!$A:$C,3,0),"")</f>
        <v>1b 7% | 3b 22% | 8b 27%</v>
      </c>
      <c r="DK1262" s="1"/>
      <c r="DL1262" s="1"/>
      <c r="DM1262" s="6" t="str">
        <f>+IFERROR(VALUE(RIGHT(Tabla20[[#This Row],[B2B]],6)),"")</f>
        <v/>
      </c>
      <c r="DN1262" s="6" t="str">
        <f>+IFERROR(VLOOKUP(DL1262,Auxiliar!$A:$C,2,0),"")</f>
        <v/>
      </c>
      <c r="DO1262" s="7" t="str">
        <f>+IFERROR(VLOOKUP(DL1262,Auxiliar!$A:$C,3,0),"")</f>
        <v/>
      </c>
      <c r="DQ1262" s="1">
        <v>11795</v>
      </c>
      <c r="DR1262" s="12" t="s">
        <v>24</v>
      </c>
      <c r="DS1262" s="6">
        <f>+IFERROR(VALUE(RIGHT(Tabla21[[#This Row],[B2B]],6)),"")</f>
        <v>11795</v>
      </c>
      <c r="DT1262" s="6" t="str">
        <f>+IFERROR(VLOOKUP(DR1262,Auxiliar!$A:$C,2,0),"")</f>
        <v>CORONA PORRON</v>
      </c>
      <c r="DU1262" s="7" t="str">
        <f>+IFERROR(VLOOKUP(DR1262,Auxiliar!$A:$C,3,0),"")</f>
        <v>1b 5% | 20b 0%</v>
      </c>
      <c r="DW1262" s="1"/>
      <c r="DX1262" s="12"/>
      <c r="DY1262" s="6" t="str">
        <f>+IFERROR(VALUE(RIGHT(Tabla22[[#This Row],[B2B]],6)),"")</f>
        <v/>
      </c>
      <c r="DZ1262" s="6" t="str">
        <f>+IFERROR(VLOOKUP(DX1262,Auxiliar!$A:$C,2,0),"")</f>
        <v/>
      </c>
      <c r="EA1262" s="7" t="str">
        <f>+IFERROR(VLOOKUP(DX1262,Auxiliar!$A:$C,3,0),"")</f>
        <v/>
      </c>
      <c r="EC1262" s="1"/>
      <c r="ED1262" s="12"/>
      <c r="EE1262" s="6" t="str">
        <f>+IFERROR(VALUE(RIGHT(Tabla23[[#This Row],[B2B]],6)),"")</f>
        <v/>
      </c>
      <c r="EF1262" s="6" t="str">
        <f>+IFERROR(VLOOKUP(ED1262,Auxiliar!$A:$C,2,0),"")</f>
        <v/>
      </c>
      <c r="EG1262" s="7" t="str">
        <f>+IFERROR(VLOOKUP(ED1262,Auxiliar!$A:$C,3,0),"")</f>
        <v/>
      </c>
      <c r="EI1262" s="1"/>
      <c r="EJ1262" s="12"/>
      <c r="EK1262" s="6" t="str">
        <f>+IFERROR(VALUE(RIGHT(Tabla24[[#This Row],[B2B]],6)),"")</f>
        <v/>
      </c>
      <c r="EL1262" s="6" t="str">
        <f>+IFERROR(VLOOKUP(EJ1262,Auxiliar!$A:$C,2,0),"")</f>
        <v/>
      </c>
      <c r="EM1262" s="7" t="str">
        <f>+IFERROR(VLOOKUP(EJ1262,Auxiliar!$A:$C,3,0),"")</f>
        <v/>
      </c>
      <c r="EO1262" s="1"/>
      <c r="EP1262" s="12"/>
      <c r="EQ1262" s="6" t="str">
        <f>+IFERROR(VALUE(RIGHT(Tabla25[[#This Row],[B2B]],6)),"")</f>
        <v/>
      </c>
      <c r="ER1262" s="6" t="str">
        <f>+IFERROR(VLOOKUP(EP1262,Auxiliar!$A:$C,2,0),"")</f>
        <v/>
      </c>
      <c r="ES1262" s="7" t="str">
        <f>+IFERROR(VLOOKUP(EP1262,Auxiliar!$A:$C,3,0),"")</f>
        <v/>
      </c>
      <c r="EU1262" s="1"/>
      <c r="EV1262" s="12"/>
      <c r="EW1262" s="6" t="str">
        <f>+IFERROR(VALUE(RIGHT(Tabla26[[#This Row],[B2B]],6)),"")</f>
        <v/>
      </c>
      <c r="EX1262" s="6" t="str">
        <f>+IFERROR(VLOOKUP(EV1262,Auxiliar!$A:$C,2,0),"")</f>
        <v/>
      </c>
      <c r="EY1262" s="7" t="str">
        <f>+IFERROR(VLOOKUP(EV1262,Auxiliar!$A:$C,3,0),"")</f>
        <v/>
      </c>
      <c r="EZ1262" s="1"/>
      <c r="FA1262" s="12"/>
      <c r="FB1262" s="6" t="str">
        <f>+IFERROR(VALUE(RIGHT(Tabla27[[#This Row],[B2B]],6)),"")</f>
        <v/>
      </c>
      <c r="FC1262" s="6" t="str">
        <f>+IFERROR(VLOOKUP(FA1262,Auxiliar!$A:$C,2,0),"")</f>
        <v/>
      </c>
      <c r="FD1262" s="7" t="str">
        <f>+IFERROR(VLOOKUP(FA1262,Auxiliar!$A:$C,3,0),"")</f>
        <v/>
      </c>
      <c r="FE1262" s="1"/>
      <c r="FF1262" s="12"/>
      <c r="FG1262" s="6" t="str">
        <f>+IFERROR(VALUE(RIGHT(Tabla28[[#This Row],[B2B]],6)),"")</f>
        <v/>
      </c>
      <c r="FH1262" s="6" t="str">
        <f>+IFERROR(VLOOKUP(FF1262,Auxiliar!$A:$C,2,0),"")</f>
        <v/>
      </c>
      <c r="FI1262" s="7" t="str">
        <f>+IFERROR(VLOOKUP(FF1262,Auxiliar!$A:$C,3,0),"")</f>
        <v/>
      </c>
      <c r="FJ1262" s="1"/>
      <c r="FK1262" s="12"/>
      <c r="FL1262" s="6" t="str">
        <f>+IFERROR(VALUE(RIGHT(Tabla29[[#This Row],[B2B]],6)),"")</f>
        <v/>
      </c>
      <c r="FM1262" s="6" t="str">
        <f>+IFERROR(VLOOKUP(FK1262,Auxiliar!$A:$C,2,0),"")</f>
        <v/>
      </c>
      <c r="FN1262" s="7" t="str">
        <f>+IFERROR(VLOOKUP(FK1262,Auxiliar!$A:$C,3,0),"")</f>
        <v/>
      </c>
      <c r="FO1262" s="1"/>
      <c r="FP1262" s="12"/>
      <c r="FQ1262" s="6" t="str">
        <f>+IFERROR(VALUE(RIGHT(Tabla30[[#This Row],[B2B]],6)),"")</f>
        <v/>
      </c>
      <c r="FR1262" s="6" t="str">
        <f>+IFERROR(VLOOKUP(FP1262,Auxiliar!$A:$C,2,0),"")</f>
        <v/>
      </c>
      <c r="FS1262" s="7"/>
      <c r="FT1262" s="1"/>
      <c r="FU1262" s="12"/>
      <c r="FV1262" s="6" t="str">
        <f>+IFERROR(VALUE(RIGHT(Tabla31[[#This Row],[B2B]],6)),"")</f>
        <v/>
      </c>
      <c r="FW1262" s="6" t="str">
        <f>+IFERROR(VLOOKUP(FU1262,Auxiliar!$A:$C,2,0),"")</f>
        <v/>
      </c>
      <c r="FX1262" s="7" t="str">
        <f>+IFERROR(VLOOKUP(FU1262,Auxiliar!$A:$C,3,0),"")</f>
        <v/>
      </c>
      <c r="FY1262" s="1"/>
      <c r="FZ1262" s="12"/>
      <c r="GA1262" s="6" t="str">
        <f>+IFERROR(VALUE(RIGHT(Tabla32[[#This Row],[B2B]],6)),"")</f>
        <v/>
      </c>
      <c r="GB1262" s="6" t="str">
        <f>+IFERROR(VLOOKUP(FZ1262,Auxiliar!$A:$C,2,0),"")</f>
        <v/>
      </c>
      <c r="GC1262" s="7" t="str">
        <f>+IFERROR(VLOOKUP(FZ1262,Auxiliar!$A:$C,3,0),"")</f>
        <v/>
      </c>
      <c r="GD1262" s="1"/>
      <c r="GE1262" s="12"/>
      <c r="GF1262" s="6" t="str">
        <f>+IFERROR(VALUE(RIGHT(Tabla33[[#This Row],[B2B]],6)),"")</f>
        <v/>
      </c>
      <c r="GG1262" s="6" t="str">
        <f>+IFERROR(VLOOKUP(GE1262,Auxiliar!$A:$C,2,0),"")</f>
        <v/>
      </c>
      <c r="GH1262" s="7" t="str">
        <f>+IFERROR(VLOOKUP(GE1262,Auxiliar!$A:$C,3,0),"")</f>
        <v/>
      </c>
    </row>
    <row r="1263" spans="79:190" x14ac:dyDescent="0.25">
      <c r="CA1263" s="1">
        <v>11804</v>
      </c>
      <c r="CB1263" s="1" t="s">
        <v>35</v>
      </c>
      <c r="CC1263" s="6">
        <f>+IFERROR(VALUE(RIGHT(Tabla14[[#This Row],[B2B]],6)),"")</f>
        <v>11804</v>
      </c>
      <c r="CD1263" s="6" t="str">
        <f>+IFERROR(VLOOKUP(CB1263,Auxiliar!$A:$C,2,0),"")</f>
        <v>Corona 710cc</v>
      </c>
      <c r="CE1263" s="7" t="str">
        <f>+IFERROR(VLOOKUP(CB1263,Auxiliar!$A:$C,3,0),"")</f>
        <v>1b 10% | 85b 0%</v>
      </c>
      <c r="CM1263" s="1">
        <v>11808</v>
      </c>
      <c r="CN1263" s="1" t="s">
        <v>20</v>
      </c>
      <c r="CO1263" s="6">
        <v>11808</v>
      </c>
      <c r="CP1263" s="6" t="s">
        <v>20</v>
      </c>
      <c r="CQ1263" s="7" t="s">
        <v>21</v>
      </c>
      <c r="CY1263" s="1">
        <v>11808</v>
      </c>
      <c r="CZ1263" s="1" t="s">
        <v>16</v>
      </c>
      <c r="DA1263" s="6">
        <f>+IFERROR(VALUE(RIGHT(Tabla18[[#This Row],[B2B]],6)),"")</f>
        <v>11808</v>
      </c>
      <c r="DB1263" s="6" t="str">
        <f>+IFERROR(VLOOKUP(CZ1263,Auxiliar!$A:$C,2,0),"")</f>
        <v>PREMIUM</v>
      </c>
      <c r="DC1263" s="7" t="str">
        <f>+IFERROR(VLOOKUP(CZ1263,Auxiliar!$A:$C,3,0),"")</f>
        <v>0b 0% | 2b 2% | 5b 3,5% | 10b 5%</v>
      </c>
      <c r="DE1263" s="1">
        <v>11808</v>
      </c>
      <c r="DF1263" s="1" t="s">
        <v>19</v>
      </c>
      <c r="DG1263" s="6">
        <f>+IFERROR(VALUE(RIGHT(Tabla19[[#This Row],[B2B]],6)),"")</f>
        <v>11808</v>
      </c>
      <c r="DH1263" s="6" t="str">
        <f>+IFERROR(VLOOKUP(DF1263,Auxiliar!$A:$C,2,0),"")</f>
        <v>MICHELOB</v>
      </c>
      <c r="DI1263" s="7" t="str">
        <f>+IFERROR(VLOOKUP(DF1263,Auxiliar!$A:$C,3,0),"")</f>
        <v>1b 7% | 3b 22% | 8b 27%</v>
      </c>
      <c r="DK1263" s="1"/>
      <c r="DL1263" s="1"/>
      <c r="DM1263" s="6" t="str">
        <f>+IFERROR(VALUE(RIGHT(Tabla20[[#This Row],[B2B]],6)),"")</f>
        <v/>
      </c>
      <c r="DN1263" s="6" t="str">
        <f>+IFERROR(VLOOKUP(DL1263,Auxiliar!$A:$C,2,0),"")</f>
        <v/>
      </c>
      <c r="DO1263" s="7" t="str">
        <f>+IFERROR(VLOOKUP(DL1263,Auxiliar!$A:$C,3,0),"")</f>
        <v/>
      </c>
      <c r="DQ1263" s="1">
        <v>11799</v>
      </c>
      <c r="DR1263" s="12" t="s">
        <v>24</v>
      </c>
      <c r="DS1263" s="6">
        <f>+IFERROR(VALUE(RIGHT(Tabla21[[#This Row],[B2B]],6)),"")</f>
        <v>11799</v>
      </c>
      <c r="DT1263" s="6" t="str">
        <f>+IFERROR(VLOOKUP(DR1263,Auxiliar!$A:$C,2,0),"")</f>
        <v>CORONA PORRON</v>
      </c>
      <c r="DU1263" s="7" t="str">
        <f>+IFERROR(VLOOKUP(DR1263,Auxiliar!$A:$C,3,0),"")</f>
        <v>1b 5% | 20b 0%</v>
      </c>
      <c r="DW1263" s="1"/>
      <c r="DX1263" s="12"/>
      <c r="DY1263" s="6" t="str">
        <f>+IFERROR(VALUE(RIGHT(Tabla22[[#This Row],[B2B]],6)),"")</f>
        <v/>
      </c>
      <c r="DZ1263" s="6" t="str">
        <f>+IFERROR(VLOOKUP(DX1263,Auxiliar!$A:$C,2,0),"")</f>
        <v/>
      </c>
      <c r="EA1263" s="7" t="str">
        <f>+IFERROR(VLOOKUP(DX1263,Auxiliar!$A:$C,3,0),"")</f>
        <v/>
      </c>
      <c r="EC1263" s="1"/>
      <c r="ED1263" s="12"/>
      <c r="EE1263" s="6" t="str">
        <f>+IFERROR(VALUE(RIGHT(Tabla23[[#This Row],[B2B]],6)),"")</f>
        <v/>
      </c>
      <c r="EF1263" s="6" t="str">
        <f>+IFERROR(VLOOKUP(ED1263,Auxiliar!$A:$C,2,0),"")</f>
        <v/>
      </c>
      <c r="EG1263" s="7" t="str">
        <f>+IFERROR(VLOOKUP(ED1263,Auxiliar!$A:$C,3,0),"")</f>
        <v/>
      </c>
      <c r="EI1263" s="1"/>
      <c r="EJ1263" s="12"/>
      <c r="EK1263" s="6" t="str">
        <f>+IFERROR(VALUE(RIGHT(Tabla24[[#This Row],[B2B]],6)),"")</f>
        <v/>
      </c>
      <c r="EL1263" s="6" t="str">
        <f>+IFERROR(VLOOKUP(EJ1263,Auxiliar!$A:$C,2,0),"")</f>
        <v/>
      </c>
      <c r="EM1263" s="7" t="str">
        <f>+IFERROR(VLOOKUP(EJ1263,Auxiliar!$A:$C,3,0),"")</f>
        <v/>
      </c>
      <c r="EO1263" s="1"/>
      <c r="EP1263" s="12"/>
      <c r="EQ1263" s="6" t="str">
        <f>+IFERROR(VALUE(RIGHT(Tabla25[[#This Row],[B2B]],6)),"")</f>
        <v/>
      </c>
      <c r="ER1263" s="6" t="str">
        <f>+IFERROR(VLOOKUP(EP1263,Auxiliar!$A:$C,2,0),"")</f>
        <v/>
      </c>
      <c r="ES1263" s="7" t="str">
        <f>+IFERROR(VLOOKUP(EP1263,Auxiliar!$A:$C,3,0),"")</f>
        <v/>
      </c>
      <c r="EU1263" s="1"/>
      <c r="EV1263" s="12"/>
      <c r="EW1263" s="6" t="str">
        <f>+IFERROR(VALUE(RIGHT(Tabla26[[#This Row],[B2B]],6)),"")</f>
        <v/>
      </c>
      <c r="EX1263" s="6" t="str">
        <f>+IFERROR(VLOOKUP(EV1263,Auxiliar!$A:$C,2,0),"")</f>
        <v/>
      </c>
      <c r="EY1263" s="7" t="str">
        <f>+IFERROR(VLOOKUP(EV1263,Auxiliar!$A:$C,3,0),"")</f>
        <v/>
      </c>
      <c r="EZ1263" s="1"/>
      <c r="FA1263" s="12"/>
      <c r="FB1263" s="6" t="str">
        <f>+IFERROR(VALUE(RIGHT(Tabla27[[#This Row],[B2B]],6)),"")</f>
        <v/>
      </c>
      <c r="FC1263" s="6" t="str">
        <f>+IFERROR(VLOOKUP(FA1263,Auxiliar!$A:$C,2,0),"")</f>
        <v/>
      </c>
      <c r="FD1263" s="7" t="str">
        <f>+IFERROR(VLOOKUP(FA1263,Auxiliar!$A:$C,3,0),"")</f>
        <v/>
      </c>
      <c r="FE1263" s="1"/>
      <c r="FF1263" s="12"/>
      <c r="FG1263" s="6" t="str">
        <f>+IFERROR(VALUE(RIGHT(Tabla28[[#This Row],[B2B]],6)),"")</f>
        <v/>
      </c>
      <c r="FH1263" s="6" t="str">
        <f>+IFERROR(VLOOKUP(FF1263,Auxiliar!$A:$C,2,0),"")</f>
        <v/>
      </c>
      <c r="FI1263" s="7" t="str">
        <f>+IFERROR(VLOOKUP(FF1263,Auxiliar!$A:$C,3,0),"")</f>
        <v/>
      </c>
      <c r="FJ1263" s="1"/>
      <c r="FK1263" s="12"/>
      <c r="FL1263" s="6" t="str">
        <f>+IFERROR(VALUE(RIGHT(Tabla29[[#This Row],[B2B]],6)),"")</f>
        <v/>
      </c>
      <c r="FM1263" s="6" t="str">
        <f>+IFERROR(VLOOKUP(FK1263,Auxiliar!$A:$C,2,0),"")</f>
        <v/>
      </c>
      <c r="FN1263" s="7" t="str">
        <f>+IFERROR(VLOOKUP(FK1263,Auxiliar!$A:$C,3,0),"")</f>
        <v/>
      </c>
      <c r="FO1263" s="1"/>
      <c r="FP1263" s="12"/>
      <c r="FQ1263" s="6" t="str">
        <f>+IFERROR(VALUE(RIGHT(Tabla30[[#This Row],[B2B]],6)),"")</f>
        <v/>
      </c>
      <c r="FR1263" s="6" t="str">
        <f>+IFERROR(VLOOKUP(FP1263,Auxiliar!$A:$C,2,0),"")</f>
        <v/>
      </c>
      <c r="FS1263" s="7"/>
      <c r="FT1263" s="1"/>
      <c r="FU1263" s="12"/>
      <c r="FV1263" s="6" t="str">
        <f>+IFERROR(VALUE(RIGHT(Tabla31[[#This Row],[B2B]],6)),"")</f>
        <v/>
      </c>
      <c r="FW1263" s="6" t="str">
        <f>+IFERROR(VLOOKUP(FU1263,Auxiliar!$A:$C,2,0),"")</f>
        <v/>
      </c>
      <c r="FX1263" s="7" t="str">
        <f>+IFERROR(VLOOKUP(FU1263,Auxiliar!$A:$C,3,0),"")</f>
        <v/>
      </c>
      <c r="FY1263" s="1"/>
      <c r="FZ1263" s="12"/>
      <c r="GA1263" s="6" t="str">
        <f>+IFERROR(VALUE(RIGHT(Tabla32[[#This Row],[B2B]],6)),"")</f>
        <v/>
      </c>
      <c r="GB1263" s="6" t="str">
        <f>+IFERROR(VLOOKUP(FZ1263,Auxiliar!$A:$C,2,0),"")</f>
        <v/>
      </c>
      <c r="GC1263" s="7" t="str">
        <f>+IFERROR(VLOOKUP(FZ1263,Auxiliar!$A:$C,3,0),"")</f>
        <v/>
      </c>
      <c r="GD1263" s="1"/>
      <c r="GE1263" s="12"/>
      <c r="GF1263" s="6" t="str">
        <f>+IFERROR(VALUE(RIGHT(Tabla33[[#This Row],[B2B]],6)),"")</f>
        <v/>
      </c>
      <c r="GG1263" s="6" t="str">
        <f>+IFERROR(VLOOKUP(GE1263,Auxiliar!$A:$C,2,0),"")</f>
        <v/>
      </c>
      <c r="GH1263" s="7" t="str">
        <f>+IFERROR(VLOOKUP(GE1263,Auxiliar!$A:$C,3,0),"")</f>
        <v/>
      </c>
    </row>
    <row r="1264" spans="79:190" x14ac:dyDescent="0.25">
      <c r="CA1264" s="1">
        <v>11805</v>
      </c>
      <c r="CB1264" s="1" t="s">
        <v>35</v>
      </c>
      <c r="CC1264" s="6">
        <f>+IFERROR(VALUE(RIGHT(Tabla14[[#This Row],[B2B]],6)),"")</f>
        <v>11805</v>
      </c>
      <c r="CD1264" s="6" t="str">
        <f>+IFERROR(VLOOKUP(CB1264,Auxiliar!$A:$C,2,0),"")</f>
        <v>Corona 710cc</v>
      </c>
      <c r="CE1264" s="7" t="str">
        <f>+IFERROR(VLOOKUP(CB1264,Auxiliar!$A:$C,3,0),"")</f>
        <v>1b 10% | 85b 0%</v>
      </c>
      <c r="CM1264" s="1">
        <v>11811</v>
      </c>
      <c r="CN1264" s="1" t="s">
        <v>20</v>
      </c>
      <c r="CO1264" s="6">
        <v>11811</v>
      </c>
      <c r="CP1264" s="6" t="s">
        <v>20</v>
      </c>
      <c r="CQ1264" s="7" t="s">
        <v>21</v>
      </c>
      <c r="CY1264" s="1">
        <v>11811</v>
      </c>
      <c r="CZ1264" s="1" t="s">
        <v>16</v>
      </c>
      <c r="DA1264" s="6">
        <f>+IFERROR(VALUE(RIGHT(Tabla18[[#This Row],[B2B]],6)),"")</f>
        <v>11811</v>
      </c>
      <c r="DB1264" s="6" t="str">
        <f>+IFERROR(VLOOKUP(CZ1264,Auxiliar!$A:$C,2,0),"")</f>
        <v>PREMIUM</v>
      </c>
      <c r="DC1264" s="7" t="str">
        <f>+IFERROR(VLOOKUP(CZ1264,Auxiliar!$A:$C,3,0),"")</f>
        <v>0b 0% | 2b 2% | 5b 3,5% | 10b 5%</v>
      </c>
      <c r="DE1264" s="1">
        <v>11811</v>
      </c>
      <c r="DF1264" s="1" t="s">
        <v>19</v>
      </c>
      <c r="DG1264" s="6">
        <f>+IFERROR(VALUE(RIGHT(Tabla19[[#This Row],[B2B]],6)),"")</f>
        <v>11811</v>
      </c>
      <c r="DH1264" s="6" t="str">
        <f>+IFERROR(VLOOKUP(DF1264,Auxiliar!$A:$C,2,0),"")</f>
        <v>MICHELOB</v>
      </c>
      <c r="DI1264" s="7" t="str">
        <f>+IFERROR(VLOOKUP(DF1264,Auxiliar!$A:$C,3,0),"")</f>
        <v>1b 7% | 3b 22% | 8b 27%</v>
      </c>
      <c r="DK1264" s="1"/>
      <c r="DL1264" s="1"/>
      <c r="DM1264" s="6" t="str">
        <f>+IFERROR(VALUE(RIGHT(Tabla20[[#This Row],[B2B]],6)),"")</f>
        <v/>
      </c>
      <c r="DN1264" s="6" t="str">
        <f>+IFERROR(VLOOKUP(DL1264,Auxiliar!$A:$C,2,0),"")</f>
        <v/>
      </c>
      <c r="DO1264" s="7" t="str">
        <f>+IFERROR(VLOOKUP(DL1264,Auxiliar!$A:$C,3,0),"")</f>
        <v/>
      </c>
      <c r="DQ1264" s="1">
        <v>11800</v>
      </c>
      <c r="DR1264" s="12" t="s">
        <v>24</v>
      </c>
      <c r="DS1264" s="6">
        <f>+IFERROR(VALUE(RIGHT(Tabla21[[#This Row],[B2B]],6)),"")</f>
        <v>11800</v>
      </c>
      <c r="DT1264" s="6" t="str">
        <f>+IFERROR(VLOOKUP(DR1264,Auxiliar!$A:$C,2,0),"")</f>
        <v>CORONA PORRON</v>
      </c>
      <c r="DU1264" s="7" t="str">
        <f>+IFERROR(VLOOKUP(DR1264,Auxiliar!$A:$C,3,0),"")</f>
        <v>1b 5% | 20b 0%</v>
      </c>
      <c r="DW1264" s="1"/>
      <c r="DX1264" s="12"/>
      <c r="DY1264" s="6" t="str">
        <f>+IFERROR(VALUE(RIGHT(Tabla22[[#This Row],[B2B]],6)),"")</f>
        <v/>
      </c>
      <c r="DZ1264" s="6" t="str">
        <f>+IFERROR(VLOOKUP(DX1264,Auxiliar!$A:$C,2,0),"")</f>
        <v/>
      </c>
      <c r="EA1264" s="7" t="str">
        <f>+IFERROR(VLOOKUP(DX1264,Auxiliar!$A:$C,3,0),"")</f>
        <v/>
      </c>
      <c r="EC1264" s="1"/>
      <c r="ED1264" s="12"/>
      <c r="EE1264" s="6" t="str">
        <f>+IFERROR(VALUE(RIGHT(Tabla23[[#This Row],[B2B]],6)),"")</f>
        <v/>
      </c>
      <c r="EF1264" s="6" t="str">
        <f>+IFERROR(VLOOKUP(ED1264,Auxiliar!$A:$C,2,0),"")</f>
        <v/>
      </c>
      <c r="EG1264" s="7" t="str">
        <f>+IFERROR(VLOOKUP(ED1264,Auxiliar!$A:$C,3,0),"")</f>
        <v/>
      </c>
      <c r="EI1264" s="1"/>
      <c r="EJ1264" s="12"/>
      <c r="EK1264" s="6" t="str">
        <f>+IFERROR(VALUE(RIGHT(Tabla24[[#This Row],[B2B]],6)),"")</f>
        <v/>
      </c>
      <c r="EL1264" s="6" t="str">
        <f>+IFERROR(VLOOKUP(EJ1264,Auxiliar!$A:$C,2,0),"")</f>
        <v/>
      </c>
      <c r="EM1264" s="7" t="str">
        <f>+IFERROR(VLOOKUP(EJ1264,Auxiliar!$A:$C,3,0),"")</f>
        <v/>
      </c>
      <c r="EO1264" s="1"/>
      <c r="EP1264" s="12"/>
      <c r="EQ1264" s="6" t="str">
        <f>+IFERROR(VALUE(RIGHT(Tabla25[[#This Row],[B2B]],6)),"")</f>
        <v/>
      </c>
      <c r="ER1264" s="6" t="str">
        <f>+IFERROR(VLOOKUP(EP1264,Auxiliar!$A:$C,2,0),"")</f>
        <v/>
      </c>
      <c r="ES1264" s="7" t="str">
        <f>+IFERROR(VLOOKUP(EP1264,Auxiliar!$A:$C,3,0),"")</f>
        <v/>
      </c>
      <c r="EU1264" s="1"/>
      <c r="EV1264" s="12"/>
      <c r="EW1264" s="6" t="str">
        <f>+IFERROR(VALUE(RIGHT(Tabla26[[#This Row],[B2B]],6)),"")</f>
        <v/>
      </c>
      <c r="EX1264" s="6" t="str">
        <f>+IFERROR(VLOOKUP(EV1264,Auxiliar!$A:$C,2,0),"")</f>
        <v/>
      </c>
      <c r="EY1264" s="7" t="str">
        <f>+IFERROR(VLOOKUP(EV1264,Auxiliar!$A:$C,3,0),"")</f>
        <v/>
      </c>
      <c r="EZ1264" s="1"/>
      <c r="FA1264" s="12"/>
      <c r="FB1264" s="6" t="str">
        <f>+IFERROR(VALUE(RIGHT(Tabla27[[#This Row],[B2B]],6)),"")</f>
        <v/>
      </c>
      <c r="FC1264" s="6" t="str">
        <f>+IFERROR(VLOOKUP(FA1264,Auxiliar!$A:$C,2,0),"")</f>
        <v/>
      </c>
      <c r="FD1264" s="7" t="str">
        <f>+IFERROR(VLOOKUP(FA1264,Auxiliar!$A:$C,3,0),"")</f>
        <v/>
      </c>
      <c r="FE1264" s="1"/>
      <c r="FF1264" s="12"/>
      <c r="FG1264" s="6" t="str">
        <f>+IFERROR(VALUE(RIGHT(Tabla28[[#This Row],[B2B]],6)),"")</f>
        <v/>
      </c>
      <c r="FH1264" s="6" t="str">
        <f>+IFERROR(VLOOKUP(FF1264,Auxiliar!$A:$C,2,0),"")</f>
        <v/>
      </c>
      <c r="FI1264" s="7" t="str">
        <f>+IFERROR(VLOOKUP(FF1264,Auxiliar!$A:$C,3,0),"")</f>
        <v/>
      </c>
      <c r="FJ1264" s="1"/>
      <c r="FK1264" s="12"/>
      <c r="FL1264" s="6" t="str">
        <f>+IFERROR(VALUE(RIGHT(Tabla29[[#This Row],[B2B]],6)),"")</f>
        <v/>
      </c>
      <c r="FM1264" s="6" t="str">
        <f>+IFERROR(VLOOKUP(FK1264,Auxiliar!$A:$C,2,0),"")</f>
        <v/>
      </c>
      <c r="FN1264" s="7" t="str">
        <f>+IFERROR(VLOOKUP(FK1264,Auxiliar!$A:$C,3,0),"")</f>
        <v/>
      </c>
      <c r="FO1264" s="1"/>
      <c r="FP1264" s="12"/>
      <c r="FQ1264" s="6" t="str">
        <f>+IFERROR(VALUE(RIGHT(Tabla30[[#This Row],[B2B]],6)),"")</f>
        <v/>
      </c>
      <c r="FR1264" s="6" t="str">
        <f>+IFERROR(VLOOKUP(FP1264,Auxiliar!$A:$C,2,0),"")</f>
        <v/>
      </c>
      <c r="FS1264" s="7"/>
      <c r="FT1264" s="1"/>
      <c r="FU1264" s="12"/>
      <c r="FV1264" s="6" t="str">
        <f>+IFERROR(VALUE(RIGHT(Tabla31[[#This Row],[B2B]],6)),"")</f>
        <v/>
      </c>
      <c r="FW1264" s="6" t="str">
        <f>+IFERROR(VLOOKUP(FU1264,Auxiliar!$A:$C,2,0),"")</f>
        <v/>
      </c>
      <c r="FX1264" s="7" t="str">
        <f>+IFERROR(VLOOKUP(FU1264,Auxiliar!$A:$C,3,0),"")</f>
        <v/>
      </c>
      <c r="FY1264" s="1"/>
      <c r="FZ1264" s="12"/>
      <c r="GA1264" s="6" t="str">
        <f>+IFERROR(VALUE(RIGHT(Tabla32[[#This Row],[B2B]],6)),"")</f>
        <v/>
      </c>
      <c r="GB1264" s="6" t="str">
        <f>+IFERROR(VLOOKUP(FZ1264,Auxiliar!$A:$C,2,0),"")</f>
        <v/>
      </c>
      <c r="GC1264" s="7" t="str">
        <f>+IFERROR(VLOOKUP(FZ1264,Auxiliar!$A:$C,3,0),"")</f>
        <v/>
      </c>
      <c r="GD1264" s="1"/>
      <c r="GE1264" s="12"/>
      <c r="GF1264" s="6" t="str">
        <f>+IFERROR(VALUE(RIGHT(Tabla33[[#This Row],[B2B]],6)),"")</f>
        <v/>
      </c>
      <c r="GG1264" s="6" t="str">
        <f>+IFERROR(VLOOKUP(GE1264,Auxiliar!$A:$C,2,0),"")</f>
        <v/>
      </c>
      <c r="GH1264" s="7" t="str">
        <f>+IFERROR(VLOOKUP(GE1264,Auxiliar!$A:$C,3,0),"")</f>
        <v/>
      </c>
    </row>
    <row r="1265" spans="79:190" x14ac:dyDescent="0.25">
      <c r="CA1265" s="1">
        <v>11807</v>
      </c>
      <c r="CB1265" s="1" t="s">
        <v>35</v>
      </c>
      <c r="CC1265" s="6">
        <f>+IFERROR(VALUE(RIGHT(Tabla14[[#This Row],[B2B]],6)),"")</f>
        <v>11807</v>
      </c>
      <c r="CD1265" s="6" t="str">
        <f>+IFERROR(VLOOKUP(CB1265,Auxiliar!$A:$C,2,0),"")</f>
        <v>Corona 710cc</v>
      </c>
      <c r="CE1265" s="7" t="str">
        <f>+IFERROR(VLOOKUP(CB1265,Auxiliar!$A:$C,3,0),"")</f>
        <v>1b 10% | 85b 0%</v>
      </c>
      <c r="CM1265" s="1">
        <v>11812</v>
      </c>
      <c r="CN1265" s="1" t="s">
        <v>20</v>
      </c>
      <c r="CO1265" s="6">
        <v>11812</v>
      </c>
      <c r="CP1265" s="6" t="s">
        <v>20</v>
      </c>
      <c r="CQ1265" s="7" t="s">
        <v>21</v>
      </c>
      <c r="CY1265" s="1">
        <v>11812</v>
      </c>
      <c r="CZ1265" s="1" t="s">
        <v>16</v>
      </c>
      <c r="DA1265" s="6">
        <f>+IFERROR(VALUE(RIGHT(Tabla18[[#This Row],[B2B]],6)),"")</f>
        <v>11812</v>
      </c>
      <c r="DB1265" s="6" t="str">
        <f>+IFERROR(VLOOKUP(CZ1265,Auxiliar!$A:$C,2,0),"")</f>
        <v>PREMIUM</v>
      </c>
      <c r="DC1265" s="7" t="str">
        <f>+IFERROR(VLOOKUP(CZ1265,Auxiliar!$A:$C,3,0),"")</f>
        <v>0b 0% | 2b 2% | 5b 3,5% | 10b 5%</v>
      </c>
      <c r="DE1265" s="1">
        <v>11812</v>
      </c>
      <c r="DF1265" s="1" t="s">
        <v>19</v>
      </c>
      <c r="DG1265" s="6">
        <f>+IFERROR(VALUE(RIGHT(Tabla19[[#This Row],[B2B]],6)),"")</f>
        <v>11812</v>
      </c>
      <c r="DH1265" s="6" t="str">
        <f>+IFERROR(VLOOKUP(DF1265,Auxiliar!$A:$C,2,0),"")</f>
        <v>MICHELOB</v>
      </c>
      <c r="DI1265" s="7" t="str">
        <f>+IFERROR(VLOOKUP(DF1265,Auxiliar!$A:$C,3,0),"")</f>
        <v>1b 7% | 3b 22% | 8b 27%</v>
      </c>
      <c r="DK1265" s="1"/>
      <c r="DL1265" s="1"/>
      <c r="DM1265" s="6" t="str">
        <f>+IFERROR(VALUE(RIGHT(Tabla20[[#This Row],[B2B]],6)),"")</f>
        <v/>
      </c>
      <c r="DN1265" s="6" t="str">
        <f>+IFERROR(VLOOKUP(DL1265,Auxiliar!$A:$C,2,0),"")</f>
        <v/>
      </c>
      <c r="DO1265" s="7" t="str">
        <f>+IFERROR(VLOOKUP(DL1265,Auxiliar!$A:$C,3,0),"")</f>
        <v/>
      </c>
      <c r="DQ1265" s="1">
        <v>11803</v>
      </c>
      <c r="DR1265" s="12" t="s">
        <v>24</v>
      </c>
      <c r="DS1265" s="6">
        <f>+IFERROR(VALUE(RIGHT(Tabla21[[#This Row],[B2B]],6)),"")</f>
        <v>11803</v>
      </c>
      <c r="DT1265" s="6" t="str">
        <f>+IFERROR(VLOOKUP(DR1265,Auxiliar!$A:$C,2,0),"")</f>
        <v>CORONA PORRON</v>
      </c>
      <c r="DU1265" s="7" t="str">
        <f>+IFERROR(VLOOKUP(DR1265,Auxiliar!$A:$C,3,0),"")</f>
        <v>1b 5% | 20b 0%</v>
      </c>
      <c r="DW1265" s="1"/>
      <c r="DX1265" s="12"/>
      <c r="DY1265" s="6" t="str">
        <f>+IFERROR(VALUE(RIGHT(Tabla22[[#This Row],[B2B]],6)),"")</f>
        <v/>
      </c>
      <c r="DZ1265" s="6" t="str">
        <f>+IFERROR(VLOOKUP(DX1265,Auxiliar!$A:$C,2,0),"")</f>
        <v/>
      </c>
      <c r="EA1265" s="7" t="str">
        <f>+IFERROR(VLOOKUP(DX1265,Auxiliar!$A:$C,3,0),"")</f>
        <v/>
      </c>
      <c r="EC1265" s="1"/>
      <c r="ED1265" s="12"/>
      <c r="EE1265" s="6" t="str">
        <f>+IFERROR(VALUE(RIGHT(Tabla23[[#This Row],[B2B]],6)),"")</f>
        <v/>
      </c>
      <c r="EF1265" s="6" t="str">
        <f>+IFERROR(VLOOKUP(ED1265,Auxiliar!$A:$C,2,0),"")</f>
        <v/>
      </c>
      <c r="EG1265" s="7" t="str">
        <f>+IFERROR(VLOOKUP(ED1265,Auxiliar!$A:$C,3,0),"")</f>
        <v/>
      </c>
      <c r="EI1265" s="1"/>
      <c r="EJ1265" s="12"/>
      <c r="EK1265" s="6" t="str">
        <f>+IFERROR(VALUE(RIGHT(Tabla24[[#This Row],[B2B]],6)),"")</f>
        <v/>
      </c>
      <c r="EL1265" s="6" t="str">
        <f>+IFERROR(VLOOKUP(EJ1265,Auxiliar!$A:$C,2,0),"")</f>
        <v/>
      </c>
      <c r="EM1265" s="7" t="str">
        <f>+IFERROR(VLOOKUP(EJ1265,Auxiliar!$A:$C,3,0),"")</f>
        <v/>
      </c>
      <c r="EO1265" s="1"/>
      <c r="EP1265" s="12"/>
      <c r="EQ1265" s="6" t="str">
        <f>+IFERROR(VALUE(RIGHT(Tabla25[[#This Row],[B2B]],6)),"")</f>
        <v/>
      </c>
      <c r="ER1265" s="6" t="str">
        <f>+IFERROR(VLOOKUP(EP1265,Auxiliar!$A:$C,2,0),"")</f>
        <v/>
      </c>
      <c r="ES1265" s="7" t="str">
        <f>+IFERROR(VLOOKUP(EP1265,Auxiliar!$A:$C,3,0),"")</f>
        <v/>
      </c>
      <c r="EU1265" s="1"/>
      <c r="EV1265" s="12"/>
      <c r="EW1265" s="6" t="str">
        <f>+IFERROR(VALUE(RIGHT(Tabla26[[#This Row],[B2B]],6)),"")</f>
        <v/>
      </c>
      <c r="EX1265" s="6" t="str">
        <f>+IFERROR(VLOOKUP(EV1265,Auxiliar!$A:$C,2,0),"")</f>
        <v/>
      </c>
      <c r="EY1265" s="7" t="str">
        <f>+IFERROR(VLOOKUP(EV1265,Auxiliar!$A:$C,3,0),"")</f>
        <v/>
      </c>
      <c r="EZ1265" s="1"/>
      <c r="FA1265" s="12"/>
      <c r="FB1265" s="6" t="str">
        <f>+IFERROR(VALUE(RIGHT(Tabla27[[#This Row],[B2B]],6)),"")</f>
        <v/>
      </c>
      <c r="FC1265" s="6" t="str">
        <f>+IFERROR(VLOOKUP(FA1265,Auxiliar!$A:$C,2,0),"")</f>
        <v/>
      </c>
      <c r="FD1265" s="7" t="str">
        <f>+IFERROR(VLOOKUP(FA1265,Auxiliar!$A:$C,3,0),"")</f>
        <v/>
      </c>
      <c r="FE1265" s="1"/>
      <c r="FF1265" s="12"/>
      <c r="FG1265" s="6" t="str">
        <f>+IFERROR(VALUE(RIGHT(Tabla28[[#This Row],[B2B]],6)),"")</f>
        <v/>
      </c>
      <c r="FH1265" s="6" t="str">
        <f>+IFERROR(VLOOKUP(FF1265,Auxiliar!$A:$C,2,0),"")</f>
        <v/>
      </c>
      <c r="FI1265" s="7" t="str">
        <f>+IFERROR(VLOOKUP(FF1265,Auxiliar!$A:$C,3,0),"")</f>
        <v/>
      </c>
      <c r="FJ1265" s="1"/>
      <c r="FK1265" s="12"/>
      <c r="FL1265" s="6" t="str">
        <f>+IFERROR(VALUE(RIGHT(Tabla29[[#This Row],[B2B]],6)),"")</f>
        <v/>
      </c>
      <c r="FM1265" s="6" t="str">
        <f>+IFERROR(VLOOKUP(FK1265,Auxiliar!$A:$C,2,0),"")</f>
        <v/>
      </c>
      <c r="FN1265" s="7" t="str">
        <f>+IFERROR(VLOOKUP(FK1265,Auxiliar!$A:$C,3,0),"")</f>
        <v/>
      </c>
      <c r="FO1265" s="1"/>
      <c r="FP1265" s="12"/>
      <c r="FQ1265" s="6" t="str">
        <f>+IFERROR(VALUE(RIGHT(Tabla30[[#This Row],[B2B]],6)),"")</f>
        <v/>
      </c>
      <c r="FR1265" s="6" t="str">
        <f>+IFERROR(VLOOKUP(FP1265,Auxiliar!$A:$C,2,0),"")</f>
        <v/>
      </c>
      <c r="FS1265" s="7"/>
      <c r="FT1265" s="1"/>
      <c r="FU1265" s="12"/>
      <c r="FV1265" s="6" t="str">
        <f>+IFERROR(VALUE(RIGHT(Tabla31[[#This Row],[B2B]],6)),"")</f>
        <v/>
      </c>
      <c r="FW1265" s="6" t="str">
        <f>+IFERROR(VLOOKUP(FU1265,Auxiliar!$A:$C,2,0),"")</f>
        <v/>
      </c>
      <c r="FX1265" s="7" t="str">
        <f>+IFERROR(VLOOKUP(FU1265,Auxiliar!$A:$C,3,0),"")</f>
        <v/>
      </c>
      <c r="FY1265" s="1"/>
      <c r="FZ1265" s="12"/>
      <c r="GA1265" s="6" t="str">
        <f>+IFERROR(VALUE(RIGHT(Tabla32[[#This Row],[B2B]],6)),"")</f>
        <v/>
      </c>
      <c r="GB1265" s="6" t="str">
        <f>+IFERROR(VLOOKUP(FZ1265,Auxiliar!$A:$C,2,0),"")</f>
        <v/>
      </c>
      <c r="GC1265" s="7" t="str">
        <f>+IFERROR(VLOOKUP(FZ1265,Auxiliar!$A:$C,3,0),"")</f>
        <v/>
      </c>
      <c r="GD1265" s="1"/>
      <c r="GE1265" s="12"/>
      <c r="GF1265" s="6" t="str">
        <f>+IFERROR(VALUE(RIGHT(Tabla33[[#This Row],[B2B]],6)),"")</f>
        <v/>
      </c>
      <c r="GG1265" s="6" t="str">
        <f>+IFERROR(VLOOKUP(GE1265,Auxiliar!$A:$C,2,0),"")</f>
        <v/>
      </c>
      <c r="GH1265" s="7" t="str">
        <f>+IFERROR(VLOOKUP(GE1265,Auxiliar!$A:$C,3,0),"")</f>
        <v/>
      </c>
    </row>
    <row r="1266" spans="79:190" x14ac:dyDescent="0.25">
      <c r="CA1266" s="1">
        <v>11808</v>
      </c>
      <c r="CB1266" s="1" t="s">
        <v>35</v>
      </c>
      <c r="CC1266" s="6">
        <f>+IFERROR(VALUE(RIGHT(Tabla14[[#This Row],[B2B]],6)),"")</f>
        <v>11808</v>
      </c>
      <c r="CD1266" s="6" t="str">
        <f>+IFERROR(VLOOKUP(CB1266,Auxiliar!$A:$C,2,0),"")</f>
        <v>Corona 710cc</v>
      </c>
      <c r="CE1266" s="7" t="str">
        <f>+IFERROR(VLOOKUP(CB1266,Auxiliar!$A:$C,3,0),"")</f>
        <v>1b 10% | 85b 0%</v>
      </c>
      <c r="CM1266" s="1">
        <v>11815</v>
      </c>
      <c r="CN1266" s="1" t="s">
        <v>20</v>
      </c>
      <c r="CO1266" s="6">
        <v>11815</v>
      </c>
      <c r="CP1266" s="6" t="s">
        <v>20</v>
      </c>
      <c r="CQ1266" s="7" t="s">
        <v>21</v>
      </c>
      <c r="CY1266" s="1">
        <v>11815</v>
      </c>
      <c r="CZ1266" s="1" t="s">
        <v>16</v>
      </c>
      <c r="DA1266" s="6">
        <f>+IFERROR(VALUE(RIGHT(Tabla18[[#This Row],[B2B]],6)),"")</f>
        <v>11815</v>
      </c>
      <c r="DB1266" s="6" t="str">
        <f>+IFERROR(VLOOKUP(CZ1266,Auxiliar!$A:$C,2,0),"")</f>
        <v>PREMIUM</v>
      </c>
      <c r="DC1266" s="7" t="str">
        <f>+IFERROR(VLOOKUP(CZ1266,Auxiliar!$A:$C,3,0),"")</f>
        <v>0b 0% | 2b 2% | 5b 3,5% | 10b 5%</v>
      </c>
      <c r="DE1266" s="1">
        <v>11815</v>
      </c>
      <c r="DF1266" s="1" t="s">
        <v>19</v>
      </c>
      <c r="DG1266" s="6">
        <f>+IFERROR(VALUE(RIGHT(Tabla19[[#This Row],[B2B]],6)),"")</f>
        <v>11815</v>
      </c>
      <c r="DH1266" s="6" t="str">
        <f>+IFERROR(VLOOKUP(DF1266,Auxiliar!$A:$C,2,0),"")</f>
        <v>MICHELOB</v>
      </c>
      <c r="DI1266" s="7" t="str">
        <f>+IFERROR(VLOOKUP(DF1266,Auxiliar!$A:$C,3,0),"")</f>
        <v>1b 7% | 3b 22% | 8b 27%</v>
      </c>
      <c r="DK1266" s="1"/>
      <c r="DL1266" s="1"/>
      <c r="DM1266" s="6" t="str">
        <f>+IFERROR(VALUE(RIGHT(Tabla20[[#This Row],[B2B]],6)),"")</f>
        <v/>
      </c>
      <c r="DN1266" s="6" t="str">
        <f>+IFERROR(VLOOKUP(DL1266,Auxiliar!$A:$C,2,0),"")</f>
        <v/>
      </c>
      <c r="DO1266" s="7" t="str">
        <f>+IFERROR(VLOOKUP(DL1266,Auxiliar!$A:$C,3,0),"")</f>
        <v/>
      </c>
      <c r="DQ1266" s="1">
        <v>11804</v>
      </c>
      <c r="DR1266" s="12" t="s">
        <v>24</v>
      </c>
      <c r="DS1266" s="6">
        <f>+IFERROR(VALUE(RIGHT(Tabla21[[#This Row],[B2B]],6)),"")</f>
        <v>11804</v>
      </c>
      <c r="DT1266" s="6" t="str">
        <f>+IFERROR(VLOOKUP(DR1266,Auxiliar!$A:$C,2,0),"")</f>
        <v>CORONA PORRON</v>
      </c>
      <c r="DU1266" s="7" t="str">
        <f>+IFERROR(VLOOKUP(DR1266,Auxiliar!$A:$C,3,0),"")</f>
        <v>1b 5% | 20b 0%</v>
      </c>
      <c r="DW1266" s="1"/>
      <c r="DX1266" s="12"/>
      <c r="DY1266" s="6" t="str">
        <f>+IFERROR(VALUE(RIGHT(Tabla22[[#This Row],[B2B]],6)),"")</f>
        <v/>
      </c>
      <c r="DZ1266" s="6" t="str">
        <f>+IFERROR(VLOOKUP(DX1266,Auxiliar!$A:$C,2,0),"")</f>
        <v/>
      </c>
      <c r="EA1266" s="7" t="str">
        <f>+IFERROR(VLOOKUP(DX1266,Auxiliar!$A:$C,3,0),"")</f>
        <v/>
      </c>
      <c r="EC1266" s="1"/>
      <c r="ED1266" s="12"/>
      <c r="EE1266" s="6" t="str">
        <f>+IFERROR(VALUE(RIGHT(Tabla23[[#This Row],[B2B]],6)),"")</f>
        <v/>
      </c>
      <c r="EF1266" s="6" t="str">
        <f>+IFERROR(VLOOKUP(ED1266,Auxiliar!$A:$C,2,0),"")</f>
        <v/>
      </c>
      <c r="EG1266" s="7" t="str">
        <f>+IFERROR(VLOOKUP(ED1266,Auxiliar!$A:$C,3,0),"")</f>
        <v/>
      </c>
      <c r="EI1266" s="1"/>
      <c r="EJ1266" s="12"/>
      <c r="EK1266" s="6" t="str">
        <f>+IFERROR(VALUE(RIGHT(Tabla24[[#This Row],[B2B]],6)),"")</f>
        <v/>
      </c>
      <c r="EL1266" s="6" t="str">
        <f>+IFERROR(VLOOKUP(EJ1266,Auxiliar!$A:$C,2,0),"")</f>
        <v/>
      </c>
      <c r="EM1266" s="7" t="str">
        <f>+IFERROR(VLOOKUP(EJ1266,Auxiliar!$A:$C,3,0),"")</f>
        <v/>
      </c>
      <c r="EO1266" s="1"/>
      <c r="EP1266" s="12"/>
      <c r="EQ1266" s="6" t="str">
        <f>+IFERROR(VALUE(RIGHT(Tabla25[[#This Row],[B2B]],6)),"")</f>
        <v/>
      </c>
      <c r="ER1266" s="6" t="str">
        <f>+IFERROR(VLOOKUP(EP1266,Auxiliar!$A:$C,2,0),"")</f>
        <v/>
      </c>
      <c r="ES1266" s="7" t="str">
        <f>+IFERROR(VLOOKUP(EP1266,Auxiliar!$A:$C,3,0),"")</f>
        <v/>
      </c>
      <c r="EU1266" s="1"/>
      <c r="EV1266" s="12"/>
      <c r="EW1266" s="6" t="str">
        <f>+IFERROR(VALUE(RIGHT(Tabla26[[#This Row],[B2B]],6)),"")</f>
        <v/>
      </c>
      <c r="EX1266" s="6" t="str">
        <f>+IFERROR(VLOOKUP(EV1266,Auxiliar!$A:$C,2,0),"")</f>
        <v/>
      </c>
      <c r="EY1266" s="7" t="str">
        <f>+IFERROR(VLOOKUP(EV1266,Auxiliar!$A:$C,3,0),"")</f>
        <v/>
      </c>
      <c r="EZ1266" s="1"/>
      <c r="FA1266" s="12"/>
      <c r="FB1266" s="6" t="str">
        <f>+IFERROR(VALUE(RIGHT(Tabla27[[#This Row],[B2B]],6)),"")</f>
        <v/>
      </c>
      <c r="FC1266" s="6" t="str">
        <f>+IFERROR(VLOOKUP(FA1266,Auxiliar!$A:$C,2,0),"")</f>
        <v/>
      </c>
      <c r="FD1266" s="7" t="str">
        <f>+IFERROR(VLOOKUP(FA1266,Auxiliar!$A:$C,3,0),"")</f>
        <v/>
      </c>
      <c r="FE1266" s="1"/>
      <c r="FF1266" s="12"/>
      <c r="FG1266" s="6" t="str">
        <f>+IFERROR(VALUE(RIGHT(Tabla28[[#This Row],[B2B]],6)),"")</f>
        <v/>
      </c>
      <c r="FH1266" s="6" t="str">
        <f>+IFERROR(VLOOKUP(FF1266,Auxiliar!$A:$C,2,0),"")</f>
        <v/>
      </c>
      <c r="FI1266" s="7" t="str">
        <f>+IFERROR(VLOOKUP(FF1266,Auxiliar!$A:$C,3,0),"")</f>
        <v/>
      </c>
      <c r="FJ1266" s="1"/>
      <c r="FK1266" s="12"/>
      <c r="FL1266" s="6" t="str">
        <f>+IFERROR(VALUE(RIGHT(Tabla29[[#This Row],[B2B]],6)),"")</f>
        <v/>
      </c>
      <c r="FM1266" s="6" t="str">
        <f>+IFERROR(VLOOKUP(FK1266,Auxiliar!$A:$C,2,0),"")</f>
        <v/>
      </c>
      <c r="FN1266" s="7" t="str">
        <f>+IFERROR(VLOOKUP(FK1266,Auxiliar!$A:$C,3,0),"")</f>
        <v/>
      </c>
      <c r="FO1266" s="1"/>
      <c r="FP1266" s="12"/>
      <c r="FQ1266" s="6" t="str">
        <f>+IFERROR(VALUE(RIGHT(Tabla30[[#This Row],[B2B]],6)),"")</f>
        <v/>
      </c>
      <c r="FR1266" s="6" t="str">
        <f>+IFERROR(VLOOKUP(FP1266,Auxiliar!$A:$C,2,0),"")</f>
        <v/>
      </c>
      <c r="FS1266" s="7"/>
      <c r="FT1266" s="1"/>
      <c r="FU1266" s="12"/>
      <c r="FV1266" s="6" t="str">
        <f>+IFERROR(VALUE(RIGHT(Tabla31[[#This Row],[B2B]],6)),"")</f>
        <v/>
      </c>
      <c r="FW1266" s="6" t="str">
        <f>+IFERROR(VLOOKUP(FU1266,Auxiliar!$A:$C,2,0),"")</f>
        <v/>
      </c>
      <c r="FX1266" s="7" t="str">
        <f>+IFERROR(VLOOKUP(FU1266,Auxiliar!$A:$C,3,0),"")</f>
        <v/>
      </c>
      <c r="FY1266" s="1"/>
      <c r="FZ1266" s="12"/>
      <c r="GA1266" s="6" t="str">
        <f>+IFERROR(VALUE(RIGHT(Tabla32[[#This Row],[B2B]],6)),"")</f>
        <v/>
      </c>
      <c r="GB1266" s="6" t="str">
        <f>+IFERROR(VLOOKUP(FZ1266,Auxiliar!$A:$C,2,0),"")</f>
        <v/>
      </c>
      <c r="GC1266" s="7" t="str">
        <f>+IFERROR(VLOOKUP(FZ1266,Auxiliar!$A:$C,3,0),"")</f>
        <v/>
      </c>
      <c r="GD1266" s="1"/>
      <c r="GE1266" s="12"/>
      <c r="GF1266" s="6" t="str">
        <f>+IFERROR(VALUE(RIGHT(Tabla33[[#This Row],[B2B]],6)),"")</f>
        <v/>
      </c>
      <c r="GG1266" s="6" t="str">
        <f>+IFERROR(VLOOKUP(GE1266,Auxiliar!$A:$C,2,0),"")</f>
        <v/>
      </c>
      <c r="GH1266" s="7" t="str">
        <f>+IFERROR(VLOOKUP(GE1266,Auxiliar!$A:$C,3,0),"")</f>
        <v/>
      </c>
    </row>
    <row r="1267" spans="79:190" x14ac:dyDescent="0.25">
      <c r="CA1267" s="1">
        <v>11811</v>
      </c>
      <c r="CB1267" s="1" t="s">
        <v>35</v>
      </c>
      <c r="CC1267" s="6">
        <f>+IFERROR(VALUE(RIGHT(Tabla14[[#This Row],[B2B]],6)),"")</f>
        <v>11811</v>
      </c>
      <c r="CD1267" s="6" t="str">
        <f>+IFERROR(VLOOKUP(CB1267,Auxiliar!$A:$C,2,0),"")</f>
        <v>Corona 710cc</v>
      </c>
      <c r="CE1267" s="7" t="str">
        <f>+IFERROR(VLOOKUP(CB1267,Auxiliar!$A:$C,3,0),"")</f>
        <v>1b 10% | 85b 0%</v>
      </c>
      <c r="CM1267" s="1">
        <v>11816</v>
      </c>
      <c r="CN1267" s="1" t="s">
        <v>20</v>
      </c>
      <c r="CO1267" s="6">
        <v>11816</v>
      </c>
      <c r="CP1267" s="6" t="s">
        <v>20</v>
      </c>
      <c r="CQ1267" s="7" t="s">
        <v>21</v>
      </c>
      <c r="CY1267" s="1">
        <v>11816</v>
      </c>
      <c r="CZ1267" s="1" t="s">
        <v>16</v>
      </c>
      <c r="DA1267" s="6">
        <f>+IFERROR(VALUE(RIGHT(Tabla18[[#This Row],[B2B]],6)),"")</f>
        <v>11816</v>
      </c>
      <c r="DB1267" s="6" t="str">
        <f>+IFERROR(VLOOKUP(CZ1267,Auxiliar!$A:$C,2,0),"")</f>
        <v>PREMIUM</v>
      </c>
      <c r="DC1267" s="7" t="str">
        <f>+IFERROR(VLOOKUP(CZ1267,Auxiliar!$A:$C,3,0),"")</f>
        <v>0b 0% | 2b 2% | 5b 3,5% | 10b 5%</v>
      </c>
      <c r="DE1267" s="1">
        <v>11816</v>
      </c>
      <c r="DF1267" s="1" t="s">
        <v>19</v>
      </c>
      <c r="DG1267" s="6">
        <f>+IFERROR(VALUE(RIGHT(Tabla19[[#This Row],[B2B]],6)),"")</f>
        <v>11816</v>
      </c>
      <c r="DH1267" s="6" t="str">
        <f>+IFERROR(VLOOKUP(DF1267,Auxiliar!$A:$C,2,0),"")</f>
        <v>MICHELOB</v>
      </c>
      <c r="DI1267" s="7" t="str">
        <f>+IFERROR(VLOOKUP(DF1267,Auxiliar!$A:$C,3,0),"")</f>
        <v>1b 7% | 3b 22% | 8b 27%</v>
      </c>
      <c r="DK1267" s="1"/>
      <c r="DL1267" s="1"/>
      <c r="DM1267" s="6" t="str">
        <f>+IFERROR(VALUE(RIGHT(Tabla20[[#This Row],[B2B]],6)),"")</f>
        <v/>
      </c>
      <c r="DN1267" s="6" t="str">
        <f>+IFERROR(VLOOKUP(DL1267,Auxiliar!$A:$C,2,0),"")</f>
        <v/>
      </c>
      <c r="DO1267" s="7" t="str">
        <f>+IFERROR(VLOOKUP(DL1267,Auxiliar!$A:$C,3,0),"")</f>
        <v/>
      </c>
      <c r="DQ1267" s="1">
        <v>11805</v>
      </c>
      <c r="DR1267" s="12" t="s">
        <v>24</v>
      </c>
      <c r="DS1267" s="6">
        <f>+IFERROR(VALUE(RIGHT(Tabla21[[#This Row],[B2B]],6)),"")</f>
        <v>11805</v>
      </c>
      <c r="DT1267" s="6" t="str">
        <f>+IFERROR(VLOOKUP(DR1267,Auxiliar!$A:$C,2,0),"")</f>
        <v>CORONA PORRON</v>
      </c>
      <c r="DU1267" s="7" t="str">
        <f>+IFERROR(VLOOKUP(DR1267,Auxiliar!$A:$C,3,0),"")</f>
        <v>1b 5% | 20b 0%</v>
      </c>
      <c r="DW1267" s="1"/>
      <c r="DX1267" s="12"/>
      <c r="DY1267" s="6" t="str">
        <f>+IFERROR(VALUE(RIGHT(Tabla22[[#This Row],[B2B]],6)),"")</f>
        <v/>
      </c>
      <c r="DZ1267" s="6" t="str">
        <f>+IFERROR(VLOOKUP(DX1267,Auxiliar!$A:$C,2,0),"")</f>
        <v/>
      </c>
      <c r="EA1267" s="7" t="str">
        <f>+IFERROR(VLOOKUP(DX1267,Auxiliar!$A:$C,3,0),"")</f>
        <v/>
      </c>
      <c r="EC1267" s="1"/>
      <c r="ED1267" s="12"/>
      <c r="EE1267" s="6" t="str">
        <f>+IFERROR(VALUE(RIGHT(Tabla23[[#This Row],[B2B]],6)),"")</f>
        <v/>
      </c>
      <c r="EF1267" s="6" t="str">
        <f>+IFERROR(VLOOKUP(ED1267,Auxiliar!$A:$C,2,0),"")</f>
        <v/>
      </c>
      <c r="EG1267" s="7" t="str">
        <f>+IFERROR(VLOOKUP(ED1267,Auxiliar!$A:$C,3,0),"")</f>
        <v/>
      </c>
      <c r="EI1267" s="1"/>
      <c r="EJ1267" s="12"/>
      <c r="EK1267" s="6" t="str">
        <f>+IFERROR(VALUE(RIGHT(Tabla24[[#This Row],[B2B]],6)),"")</f>
        <v/>
      </c>
      <c r="EL1267" s="6" t="str">
        <f>+IFERROR(VLOOKUP(EJ1267,Auxiliar!$A:$C,2,0),"")</f>
        <v/>
      </c>
      <c r="EM1267" s="7" t="str">
        <f>+IFERROR(VLOOKUP(EJ1267,Auxiliar!$A:$C,3,0),"")</f>
        <v/>
      </c>
      <c r="EO1267" s="1"/>
      <c r="EP1267" s="12"/>
      <c r="EQ1267" s="6" t="str">
        <f>+IFERROR(VALUE(RIGHT(Tabla25[[#This Row],[B2B]],6)),"")</f>
        <v/>
      </c>
      <c r="ER1267" s="6" t="str">
        <f>+IFERROR(VLOOKUP(EP1267,Auxiliar!$A:$C,2,0),"")</f>
        <v/>
      </c>
      <c r="ES1267" s="7" t="str">
        <f>+IFERROR(VLOOKUP(EP1267,Auxiliar!$A:$C,3,0),"")</f>
        <v/>
      </c>
      <c r="EU1267" s="1"/>
      <c r="EV1267" s="12"/>
      <c r="EW1267" s="6" t="str">
        <f>+IFERROR(VALUE(RIGHT(Tabla26[[#This Row],[B2B]],6)),"")</f>
        <v/>
      </c>
      <c r="EX1267" s="6" t="str">
        <f>+IFERROR(VLOOKUP(EV1267,Auxiliar!$A:$C,2,0),"")</f>
        <v/>
      </c>
      <c r="EY1267" s="7" t="str">
        <f>+IFERROR(VLOOKUP(EV1267,Auxiliar!$A:$C,3,0),"")</f>
        <v/>
      </c>
      <c r="EZ1267" s="1"/>
      <c r="FA1267" s="12"/>
      <c r="FB1267" s="6" t="str">
        <f>+IFERROR(VALUE(RIGHT(Tabla27[[#This Row],[B2B]],6)),"")</f>
        <v/>
      </c>
      <c r="FC1267" s="6" t="str">
        <f>+IFERROR(VLOOKUP(FA1267,Auxiliar!$A:$C,2,0),"")</f>
        <v/>
      </c>
      <c r="FD1267" s="7" t="str">
        <f>+IFERROR(VLOOKUP(FA1267,Auxiliar!$A:$C,3,0),"")</f>
        <v/>
      </c>
      <c r="FE1267" s="1"/>
      <c r="FF1267" s="12"/>
      <c r="FG1267" s="6" t="str">
        <f>+IFERROR(VALUE(RIGHT(Tabla28[[#This Row],[B2B]],6)),"")</f>
        <v/>
      </c>
      <c r="FH1267" s="6" t="str">
        <f>+IFERROR(VLOOKUP(FF1267,Auxiliar!$A:$C,2,0),"")</f>
        <v/>
      </c>
      <c r="FI1267" s="7" t="str">
        <f>+IFERROR(VLOOKUP(FF1267,Auxiliar!$A:$C,3,0),"")</f>
        <v/>
      </c>
      <c r="FJ1267" s="1"/>
      <c r="FK1267" s="12"/>
      <c r="FL1267" s="6" t="str">
        <f>+IFERROR(VALUE(RIGHT(Tabla29[[#This Row],[B2B]],6)),"")</f>
        <v/>
      </c>
      <c r="FM1267" s="6" t="str">
        <f>+IFERROR(VLOOKUP(FK1267,Auxiliar!$A:$C,2,0),"")</f>
        <v/>
      </c>
      <c r="FN1267" s="7" t="str">
        <f>+IFERROR(VLOOKUP(FK1267,Auxiliar!$A:$C,3,0),"")</f>
        <v/>
      </c>
      <c r="FO1267" s="1"/>
      <c r="FP1267" s="12"/>
      <c r="FQ1267" s="6" t="str">
        <f>+IFERROR(VALUE(RIGHT(Tabla30[[#This Row],[B2B]],6)),"")</f>
        <v/>
      </c>
      <c r="FR1267" s="6" t="str">
        <f>+IFERROR(VLOOKUP(FP1267,Auxiliar!$A:$C,2,0),"")</f>
        <v/>
      </c>
      <c r="FS1267" s="7"/>
      <c r="FT1267" s="1"/>
      <c r="FU1267" s="12"/>
      <c r="FV1267" s="6" t="str">
        <f>+IFERROR(VALUE(RIGHT(Tabla31[[#This Row],[B2B]],6)),"")</f>
        <v/>
      </c>
      <c r="FW1267" s="6" t="str">
        <f>+IFERROR(VLOOKUP(FU1267,Auxiliar!$A:$C,2,0),"")</f>
        <v/>
      </c>
      <c r="FX1267" s="7" t="str">
        <f>+IFERROR(VLOOKUP(FU1267,Auxiliar!$A:$C,3,0),"")</f>
        <v/>
      </c>
      <c r="FY1267" s="1"/>
      <c r="FZ1267" s="12"/>
      <c r="GA1267" s="6" t="str">
        <f>+IFERROR(VALUE(RIGHT(Tabla32[[#This Row],[B2B]],6)),"")</f>
        <v/>
      </c>
      <c r="GB1267" s="6" t="str">
        <f>+IFERROR(VLOOKUP(FZ1267,Auxiliar!$A:$C,2,0),"")</f>
        <v/>
      </c>
      <c r="GC1267" s="7" t="str">
        <f>+IFERROR(VLOOKUP(FZ1267,Auxiliar!$A:$C,3,0),"")</f>
        <v/>
      </c>
      <c r="GD1267" s="1"/>
      <c r="GE1267" s="12"/>
      <c r="GF1267" s="6" t="str">
        <f>+IFERROR(VALUE(RIGHT(Tabla33[[#This Row],[B2B]],6)),"")</f>
        <v/>
      </c>
      <c r="GG1267" s="6" t="str">
        <f>+IFERROR(VLOOKUP(GE1267,Auxiliar!$A:$C,2,0),"")</f>
        <v/>
      </c>
      <c r="GH1267" s="7" t="str">
        <f>+IFERROR(VLOOKUP(GE1267,Auxiliar!$A:$C,3,0),"")</f>
        <v/>
      </c>
    </row>
    <row r="1268" spans="79:190" x14ac:dyDescent="0.25">
      <c r="CA1268" s="1">
        <v>11812</v>
      </c>
      <c r="CB1268" s="1" t="s">
        <v>35</v>
      </c>
      <c r="CC1268" s="6">
        <f>+IFERROR(VALUE(RIGHT(Tabla14[[#This Row],[B2B]],6)),"")</f>
        <v>11812</v>
      </c>
      <c r="CD1268" s="6" t="str">
        <f>+IFERROR(VLOOKUP(CB1268,Auxiliar!$A:$C,2,0),"")</f>
        <v>Corona 710cc</v>
      </c>
      <c r="CE1268" s="7" t="str">
        <f>+IFERROR(VLOOKUP(CB1268,Auxiliar!$A:$C,3,0),"")</f>
        <v>1b 10% | 85b 0%</v>
      </c>
      <c r="CM1268" s="1">
        <v>11819</v>
      </c>
      <c r="CN1268" s="1" t="s">
        <v>20</v>
      </c>
      <c r="CO1268" s="6">
        <v>11819</v>
      </c>
      <c r="CP1268" s="6" t="s">
        <v>20</v>
      </c>
      <c r="CQ1268" s="7" t="s">
        <v>21</v>
      </c>
      <c r="CY1268" s="1">
        <v>11819</v>
      </c>
      <c r="CZ1268" s="1" t="s">
        <v>16</v>
      </c>
      <c r="DA1268" s="6">
        <f>+IFERROR(VALUE(RIGHT(Tabla18[[#This Row],[B2B]],6)),"")</f>
        <v>11819</v>
      </c>
      <c r="DB1268" s="6" t="str">
        <f>+IFERROR(VLOOKUP(CZ1268,Auxiliar!$A:$C,2,0),"")</f>
        <v>PREMIUM</v>
      </c>
      <c r="DC1268" s="7" t="str">
        <f>+IFERROR(VLOOKUP(CZ1268,Auxiliar!$A:$C,3,0),"")</f>
        <v>0b 0% | 2b 2% | 5b 3,5% | 10b 5%</v>
      </c>
      <c r="DE1268" s="1">
        <v>11819</v>
      </c>
      <c r="DF1268" s="1" t="s">
        <v>19</v>
      </c>
      <c r="DG1268" s="6">
        <f>+IFERROR(VALUE(RIGHT(Tabla19[[#This Row],[B2B]],6)),"")</f>
        <v>11819</v>
      </c>
      <c r="DH1268" s="6" t="str">
        <f>+IFERROR(VLOOKUP(DF1268,Auxiliar!$A:$C,2,0),"")</f>
        <v>MICHELOB</v>
      </c>
      <c r="DI1268" s="7" t="str">
        <f>+IFERROR(VLOOKUP(DF1268,Auxiliar!$A:$C,3,0),"")</f>
        <v>1b 7% | 3b 22% | 8b 27%</v>
      </c>
      <c r="DK1268" s="1"/>
      <c r="DL1268" s="1"/>
      <c r="DM1268" s="6" t="str">
        <f>+IFERROR(VALUE(RIGHT(Tabla20[[#This Row],[B2B]],6)),"")</f>
        <v/>
      </c>
      <c r="DN1268" s="6" t="str">
        <f>+IFERROR(VLOOKUP(DL1268,Auxiliar!$A:$C,2,0),"")</f>
        <v/>
      </c>
      <c r="DO1268" s="7" t="str">
        <f>+IFERROR(VLOOKUP(DL1268,Auxiliar!$A:$C,3,0),"")</f>
        <v/>
      </c>
      <c r="DQ1268" s="1">
        <v>11807</v>
      </c>
      <c r="DR1268" s="12" t="s">
        <v>24</v>
      </c>
      <c r="DS1268" s="6">
        <f>+IFERROR(VALUE(RIGHT(Tabla21[[#This Row],[B2B]],6)),"")</f>
        <v>11807</v>
      </c>
      <c r="DT1268" s="6" t="str">
        <f>+IFERROR(VLOOKUP(DR1268,Auxiliar!$A:$C,2,0),"")</f>
        <v>CORONA PORRON</v>
      </c>
      <c r="DU1268" s="7" t="str">
        <f>+IFERROR(VLOOKUP(DR1268,Auxiliar!$A:$C,3,0),"")</f>
        <v>1b 5% | 20b 0%</v>
      </c>
      <c r="DW1268" s="1"/>
      <c r="DX1268" s="12"/>
      <c r="DY1268" s="6" t="str">
        <f>+IFERROR(VALUE(RIGHT(Tabla22[[#This Row],[B2B]],6)),"")</f>
        <v/>
      </c>
      <c r="DZ1268" s="6" t="str">
        <f>+IFERROR(VLOOKUP(DX1268,Auxiliar!$A:$C,2,0),"")</f>
        <v/>
      </c>
      <c r="EA1268" s="7" t="str">
        <f>+IFERROR(VLOOKUP(DX1268,Auxiliar!$A:$C,3,0),"")</f>
        <v/>
      </c>
      <c r="EC1268" s="1"/>
      <c r="ED1268" s="12"/>
      <c r="EE1268" s="6" t="str">
        <f>+IFERROR(VALUE(RIGHT(Tabla23[[#This Row],[B2B]],6)),"")</f>
        <v/>
      </c>
      <c r="EF1268" s="6" t="str">
        <f>+IFERROR(VLOOKUP(ED1268,Auxiliar!$A:$C,2,0),"")</f>
        <v/>
      </c>
      <c r="EG1268" s="7" t="str">
        <f>+IFERROR(VLOOKUP(ED1268,Auxiliar!$A:$C,3,0),"")</f>
        <v/>
      </c>
      <c r="EI1268" s="1"/>
      <c r="EJ1268" s="12"/>
      <c r="EK1268" s="6" t="str">
        <f>+IFERROR(VALUE(RIGHT(Tabla24[[#This Row],[B2B]],6)),"")</f>
        <v/>
      </c>
      <c r="EL1268" s="6" t="str">
        <f>+IFERROR(VLOOKUP(EJ1268,Auxiliar!$A:$C,2,0),"")</f>
        <v/>
      </c>
      <c r="EM1268" s="7" t="str">
        <f>+IFERROR(VLOOKUP(EJ1268,Auxiliar!$A:$C,3,0),"")</f>
        <v/>
      </c>
      <c r="EO1268" s="1"/>
      <c r="EP1268" s="12"/>
      <c r="EQ1268" s="6" t="str">
        <f>+IFERROR(VALUE(RIGHT(Tabla25[[#This Row],[B2B]],6)),"")</f>
        <v/>
      </c>
      <c r="ER1268" s="6" t="str">
        <f>+IFERROR(VLOOKUP(EP1268,Auxiliar!$A:$C,2,0),"")</f>
        <v/>
      </c>
      <c r="ES1268" s="7" t="str">
        <f>+IFERROR(VLOOKUP(EP1268,Auxiliar!$A:$C,3,0),"")</f>
        <v/>
      </c>
      <c r="EU1268" s="1"/>
      <c r="EV1268" s="12"/>
      <c r="EW1268" s="6" t="str">
        <f>+IFERROR(VALUE(RIGHT(Tabla26[[#This Row],[B2B]],6)),"")</f>
        <v/>
      </c>
      <c r="EX1268" s="6" t="str">
        <f>+IFERROR(VLOOKUP(EV1268,Auxiliar!$A:$C,2,0),"")</f>
        <v/>
      </c>
      <c r="EY1268" s="7" t="str">
        <f>+IFERROR(VLOOKUP(EV1268,Auxiliar!$A:$C,3,0),"")</f>
        <v/>
      </c>
      <c r="EZ1268" s="1"/>
      <c r="FA1268" s="12"/>
      <c r="FB1268" s="6" t="str">
        <f>+IFERROR(VALUE(RIGHT(Tabla27[[#This Row],[B2B]],6)),"")</f>
        <v/>
      </c>
      <c r="FC1268" s="6" t="str">
        <f>+IFERROR(VLOOKUP(FA1268,Auxiliar!$A:$C,2,0),"")</f>
        <v/>
      </c>
      <c r="FD1268" s="7" t="str">
        <f>+IFERROR(VLOOKUP(FA1268,Auxiliar!$A:$C,3,0),"")</f>
        <v/>
      </c>
      <c r="FE1268" s="1"/>
      <c r="FF1268" s="12"/>
      <c r="FG1268" s="6" t="str">
        <f>+IFERROR(VALUE(RIGHT(Tabla28[[#This Row],[B2B]],6)),"")</f>
        <v/>
      </c>
      <c r="FH1268" s="6" t="str">
        <f>+IFERROR(VLOOKUP(FF1268,Auxiliar!$A:$C,2,0),"")</f>
        <v/>
      </c>
      <c r="FI1268" s="7" t="str">
        <f>+IFERROR(VLOOKUP(FF1268,Auxiliar!$A:$C,3,0),"")</f>
        <v/>
      </c>
      <c r="FJ1268" s="1"/>
      <c r="FK1268" s="12"/>
      <c r="FL1268" s="6" t="str">
        <f>+IFERROR(VALUE(RIGHT(Tabla29[[#This Row],[B2B]],6)),"")</f>
        <v/>
      </c>
      <c r="FM1268" s="6" t="str">
        <f>+IFERROR(VLOOKUP(FK1268,Auxiliar!$A:$C,2,0),"")</f>
        <v/>
      </c>
      <c r="FN1268" s="7" t="str">
        <f>+IFERROR(VLOOKUP(FK1268,Auxiliar!$A:$C,3,0),"")</f>
        <v/>
      </c>
      <c r="FO1268" s="1"/>
      <c r="FP1268" s="12"/>
      <c r="FQ1268" s="6" t="str">
        <f>+IFERROR(VALUE(RIGHT(Tabla30[[#This Row],[B2B]],6)),"")</f>
        <v/>
      </c>
      <c r="FR1268" s="6" t="str">
        <f>+IFERROR(VLOOKUP(FP1268,Auxiliar!$A:$C,2,0),"")</f>
        <v/>
      </c>
      <c r="FS1268" s="7"/>
      <c r="FT1268" s="1"/>
      <c r="FU1268" s="12"/>
      <c r="FV1268" s="6" t="str">
        <f>+IFERROR(VALUE(RIGHT(Tabla31[[#This Row],[B2B]],6)),"")</f>
        <v/>
      </c>
      <c r="FW1268" s="6" t="str">
        <f>+IFERROR(VLOOKUP(FU1268,Auxiliar!$A:$C,2,0),"")</f>
        <v/>
      </c>
      <c r="FX1268" s="7" t="str">
        <f>+IFERROR(VLOOKUP(FU1268,Auxiliar!$A:$C,3,0),"")</f>
        <v/>
      </c>
      <c r="FY1268" s="1"/>
      <c r="FZ1268" s="12"/>
      <c r="GA1268" s="6" t="str">
        <f>+IFERROR(VALUE(RIGHT(Tabla32[[#This Row],[B2B]],6)),"")</f>
        <v/>
      </c>
      <c r="GB1268" s="6" t="str">
        <f>+IFERROR(VLOOKUP(FZ1268,Auxiliar!$A:$C,2,0),"")</f>
        <v/>
      </c>
      <c r="GC1268" s="7" t="str">
        <f>+IFERROR(VLOOKUP(FZ1268,Auxiliar!$A:$C,3,0),"")</f>
        <v/>
      </c>
      <c r="GD1268" s="1"/>
      <c r="GE1268" s="12"/>
      <c r="GF1268" s="6" t="str">
        <f>+IFERROR(VALUE(RIGHT(Tabla33[[#This Row],[B2B]],6)),"")</f>
        <v/>
      </c>
      <c r="GG1268" s="6" t="str">
        <f>+IFERROR(VLOOKUP(GE1268,Auxiliar!$A:$C,2,0),"")</f>
        <v/>
      </c>
      <c r="GH1268" s="7" t="str">
        <f>+IFERROR(VLOOKUP(GE1268,Auxiliar!$A:$C,3,0),"")</f>
        <v/>
      </c>
    </row>
    <row r="1269" spans="79:190" x14ac:dyDescent="0.25">
      <c r="CA1269" s="1">
        <v>11815</v>
      </c>
      <c r="CB1269" s="1" t="s">
        <v>35</v>
      </c>
      <c r="CC1269" s="6">
        <f>+IFERROR(VALUE(RIGHT(Tabla14[[#This Row],[B2B]],6)),"")</f>
        <v>11815</v>
      </c>
      <c r="CD1269" s="6" t="str">
        <f>+IFERROR(VLOOKUP(CB1269,Auxiliar!$A:$C,2,0),"")</f>
        <v>Corona 710cc</v>
      </c>
      <c r="CE1269" s="7" t="str">
        <f>+IFERROR(VLOOKUP(CB1269,Auxiliar!$A:$C,3,0),"")</f>
        <v>1b 10% | 85b 0%</v>
      </c>
      <c r="CM1269" s="1">
        <v>11821</v>
      </c>
      <c r="CN1269" s="1" t="s">
        <v>20</v>
      </c>
      <c r="CO1269" s="6">
        <v>11821</v>
      </c>
      <c r="CP1269" s="6" t="s">
        <v>20</v>
      </c>
      <c r="CQ1269" s="7" t="s">
        <v>21</v>
      </c>
      <c r="CY1269" s="1">
        <v>11821</v>
      </c>
      <c r="CZ1269" s="1" t="s">
        <v>16</v>
      </c>
      <c r="DA1269" s="6">
        <f>+IFERROR(VALUE(RIGHT(Tabla18[[#This Row],[B2B]],6)),"")</f>
        <v>11821</v>
      </c>
      <c r="DB1269" s="6" t="str">
        <f>+IFERROR(VLOOKUP(CZ1269,Auxiliar!$A:$C,2,0),"")</f>
        <v>PREMIUM</v>
      </c>
      <c r="DC1269" s="7" t="str">
        <f>+IFERROR(VLOOKUP(CZ1269,Auxiliar!$A:$C,3,0),"")</f>
        <v>0b 0% | 2b 2% | 5b 3,5% | 10b 5%</v>
      </c>
      <c r="DE1269" s="1">
        <v>11821</v>
      </c>
      <c r="DF1269" s="1" t="s">
        <v>19</v>
      </c>
      <c r="DG1269" s="6">
        <f>+IFERROR(VALUE(RIGHT(Tabla19[[#This Row],[B2B]],6)),"")</f>
        <v>11821</v>
      </c>
      <c r="DH1269" s="6" t="str">
        <f>+IFERROR(VLOOKUP(DF1269,Auxiliar!$A:$C,2,0),"")</f>
        <v>MICHELOB</v>
      </c>
      <c r="DI1269" s="7" t="str">
        <f>+IFERROR(VLOOKUP(DF1269,Auxiliar!$A:$C,3,0),"")</f>
        <v>1b 7% | 3b 22% | 8b 27%</v>
      </c>
      <c r="DK1269" s="1"/>
      <c r="DL1269" s="1"/>
      <c r="DM1269" s="6" t="str">
        <f>+IFERROR(VALUE(RIGHT(Tabla20[[#This Row],[B2B]],6)),"")</f>
        <v/>
      </c>
      <c r="DN1269" s="6" t="str">
        <f>+IFERROR(VLOOKUP(DL1269,Auxiliar!$A:$C,2,0),"")</f>
        <v/>
      </c>
      <c r="DO1269" s="7" t="str">
        <f>+IFERROR(VLOOKUP(DL1269,Auxiliar!$A:$C,3,0),"")</f>
        <v/>
      </c>
      <c r="DQ1269" s="1">
        <v>11808</v>
      </c>
      <c r="DR1269" s="12" t="s">
        <v>24</v>
      </c>
      <c r="DS1269" s="6">
        <f>+IFERROR(VALUE(RIGHT(Tabla21[[#This Row],[B2B]],6)),"")</f>
        <v>11808</v>
      </c>
      <c r="DT1269" s="6" t="str">
        <f>+IFERROR(VLOOKUP(DR1269,Auxiliar!$A:$C,2,0),"")</f>
        <v>CORONA PORRON</v>
      </c>
      <c r="DU1269" s="7" t="str">
        <f>+IFERROR(VLOOKUP(DR1269,Auxiliar!$A:$C,3,0),"")</f>
        <v>1b 5% | 20b 0%</v>
      </c>
      <c r="DW1269" s="1"/>
      <c r="DX1269" s="12"/>
      <c r="DY1269" s="6" t="str">
        <f>+IFERROR(VALUE(RIGHT(Tabla22[[#This Row],[B2B]],6)),"")</f>
        <v/>
      </c>
      <c r="DZ1269" s="6" t="str">
        <f>+IFERROR(VLOOKUP(DX1269,Auxiliar!$A:$C,2,0),"")</f>
        <v/>
      </c>
      <c r="EA1269" s="7" t="str">
        <f>+IFERROR(VLOOKUP(DX1269,Auxiliar!$A:$C,3,0),"")</f>
        <v/>
      </c>
      <c r="EC1269" s="1"/>
      <c r="ED1269" s="12"/>
      <c r="EE1269" s="6" t="str">
        <f>+IFERROR(VALUE(RIGHT(Tabla23[[#This Row],[B2B]],6)),"")</f>
        <v/>
      </c>
      <c r="EF1269" s="6" t="str">
        <f>+IFERROR(VLOOKUP(ED1269,Auxiliar!$A:$C,2,0),"")</f>
        <v/>
      </c>
      <c r="EG1269" s="7" t="str">
        <f>+IFERROR(VLOOKUP(ED1269,Auxiliar!$A:$C,3,0),"")</f>
        <v/>
      </c>
      <c r="EI1269" s="1"/>
      <c r="EJ1269" s="12"/>
      <c r="EK1269" s="6" t="str">
        <f>+IFERROR(VALUE(RIGHT(Tabla24[[#This Row],[B2B]],6)),"")</f>
        <v/>
      </c>
      <c r="EL1269" s="6" t="str">
        <f>+IFERROR(VLOOKUP(EJ1269,Auxiliar!$A:$C,2,0),"")</f>
        <v/>
      </c>
      <c r="EM1269" s="7" t="str">
        <f>+IFERROR(VLOOKUP(EJ1269,Auxiliar!$A:$C,3,0),"")</f>
        <v/>
      </c>
      <c r="EO1269" s="1"/>
      <c r="EP1269" s="12"/>
      <c r="EQ1269" s="6" t="str">
        <f>+IFERROR(VALUE(RIGHT(Tabla25[[#This Row],[B2B]],6)),"")</f>
        <v/>
      </c>
      <c r="ER1269" s="6" t="str">
        <f>+IFERROR(VLOOKUP(EP1269,Auxiliar!$A:$C,2,0),"")</f>
        <v/>
      </c>
      <c r="ES1269" s="7" t="str">
        <f>+IFERROR(VLOOKUP(EP1269,Auxiliar!$A:$C,3,0),"")</f>
        <v/>
      </c>
      <c r="EU1269" s="1"/>
      <c r="EV1269" s="12"/>
      <c r="EW1269" s="6" t="str">
        <f>+IFERROR(VALUE(RIGHT(Tabla26[[#This Row],[B2B]],6)),"")</f>
        <v/>
      </c>
      <c r="EX1269" s="6" t="str">
        <f>+IFERROR(VLOOKUP(EV1269,Auxiliar!$A:$C,2,0),"")</f>
        <v/>
      </c>
      <c r="EY1269" s="7" t="str">
        <f>+IFERROR(VLOOKUP(EV1269,Auxiliar!$A:$C,3,0),"")</f>
        <v/>
      </c>
      <c r="EZ1269" s="1"/>
      <c r="FA1269" s="12"/>
      <c r="FB1269" s="6" t="str">
        <f>+IFERROR(VALUE(RIGHT(Tabla27[[#This Row],[B2B]],6)),"")</f>
        <v/>
      </c>
      <c r="FC1269" s="6" t="str">
        <f>+IFERROR(VLOOKUP(FA1269,Auxiliar!$A:$C,2,0),"")</f>
        <v/>
      </c>
      <c r="FD1269" s="7" t="str">
        <f>+IFERROR(VLOOKUP(FA1269,Auxiliar!$A:$C,3,0),"")</f>
        <v/>
      </c>
      <c r="FE1269" s="1"/>
      <c r="FF1269" s="12"/>
      <c r="FG1269" s="6" t="str">
        <f>+IFERROR(VALUE(RIGHT(Tabla28[[#This Row],[B2B]],6)),"")</f>
        <v/>
      </c>
      <c r="FH1269" s="6" t="str">
        <f>+IFERROR(VLOOKUP(FF1269,Auxiliar!$A:$C,2,0),"")</f>
        <v/>
      </c>
      <c r="FI1269" s="7" t="str">
        <f>+IFERROR(VLOOKUP(FF1269,Auxiliar!$A:$C,3,0),"")</f>
        <v/>
      </c>
      <c r="FJ1269" s="1"/>
      <c r="FK1269" s="12"/>
      <c r="FL1269" s="6" t="str">
        <f>+IFERROR(VALUE(RIGHT(Tabla29[[#This Row],[B2B]],6)),"")</f>
        <v/>
      </c>
      <c r="FM1269" s="6" t="str">
        <f>+IFERROR(VLOOKUP(FK1269,Auxiliar!$A:$C,2,0),"")</f>
        <v/>
      </c>
      <c r="FN1269" s="7" t="str">
        <f>+IFERROR(VLOOKUP(FK1269,Auxiliar!$A:$C,3,0),"")</f>
        <v/>
      </c>
      <c r="FO1269" s="1"/>
      <c r="FP1269" s="12"/>
      <c r="FQ1269" s="6" t="str">
        <f>+IFERROR(VALUE(RIGHT(Tabla30[[#This Row],[B2B]],6)),"")</f>
        <v/>
      </c>
      <c r="FR1269" s="6" t="str">
        <f>+IFERROR(VLOOKUP(FP1269,Auxiliar!$A:$C,2,0),"")</f>
        <v/>
      </c>
      <c r="FS1269" s="7"/>
      <c r="FT1269" s="1"/>
      <c r="FU1269" s="12"/>
      <c r="FV1269" s="6" t="str">
        <f>+IFERROR(VALUE(RIGHT(Tabla31[[#This Row],[B2B]],6)),"")</f>
        <v/>
      </c>
      <c r="FW1269" s="6" t="str">
        <f>+IFERROR(VLOOKUP(FU1269,Auxiliar!$A:$C,2,0),"")</f>
        <v/>
      </c>
      <c r="FX1269" s="7" t="str">
        <f>+IFERROR(VLOOKUP(FU1269,Auxiliar!$A:$C,3,0),"")</f>
        <v/>
      </c>
      <c r="FY1269" s="1"/>
      <c r="FZ1269" s="12"/>
      <c r="GA1269" s="6" t="str">
        <f>+IFERROR(VALUE(RIGHT(Tabla32[[#This Row],[B2B]],6)),"")</f>
        <v/>
      </c>
      <c r="GB1269" s="6" t="str">
        <f>+IFERROR(VLOOKUP(FZ1269,Auxiliar!$A:$C,2,0),"")</f>
        <v/>
      </c>
      <c r="GC1269" s="7" t="str">
        <f>+IFERROR(VLOOKUP(FZ1269,Auxiliar!$A:$C,3,0),"")</f>
        <v/>
      </c>
      <c r="GD1269" s="1"/>
      <c r="GE1269" s="12"/>
      <c r="GF1269" s="6" t="str">
        <f>+IFERROR(VALUE(RIGHT(Tabla33[[#This Row],[B2B]],6)),"")</f>
        <v/>
      </c>
      <c r="GG1269" s="6" t="str">
        <f>+IFERROR(VLOOKUP(GE1269,Auxiliar!$A:$C,2,0),"")</f>
        <v/>
      </c>
      <c r="GH1269" s="7" t="str">
        <f>+IFERROR(VLOOKUP(GE1269,Auxiliar!$A:$C,3,0),"")</f>
        <v/>
      </c>
    </row>
    <row r="1270" spans="79:190" x14ac:dyDescent="0.25">
      <c r="CA1270" s="1">
        <v>11816</v>
      </c>
      <c r="CB1270" s="1" t="s">
        <v>35</v>
      </c>
      <c r="CC1270" s="6">
        <f>+IFERROR(VALUE(RIGHT(Tabla14[[#This Row],[B2B]],6)),"")</f>
        <v>11816</v>
      </c>
      <c r="CD1270" s="6" t="str">
        <f>+IFERROR(VLOOKUP(CB1270,Auxiliar!$A:$C,2,0),"")</f>
        <v>Corona 710cc</v>
      </c>
      <c r="CE1270" s="7" t="str">
        <f>+IFERROR(VLOOKUP(CB1270,Auxiliar!$A:$C,3,0),"")</f>
        <v>1b 10% | 85b 0%</v>
      </c>
      <c r="CM1270" s="1">
        <v>11827</v>
      </c>
      <c r="CN1270" s="1" t="s">
        <v>20</v>
      </c>
      <c r="CO1270" s="6">
        <v>11827</v>
      </c>
      <c r="CP1270" s="6" t="s">
        <v>20</v>
      </c>
      <c r="CQ1270" s="7" t="s">
        <v>21</v>
      </c>
      <c r="CY1270" s="1">
        <v>11827</v>
      </c>
      <c r="CZ1270" s="1" t="s">
        <v>16</v>
      </c>
      <c r="DA1270" s="6">
        <f>+IFERROR(VALUE(RIGHT(Tabla18[[#This Row],[B2B]],6)),"")</f>
        <v>11827</v>
      </c>
      <c r="DB1270" s="6" t="str">
        <f>+IFERROR(VLOOKUP(CZ1270,Auxiliar!$A:$C,2,0),"")</f>
        <v>PREMIUM</v>
      </c>
      <c r="DC1270" s="7" t="str">
        <f>+IFERROR(VLOOKUP(CZ1270,Auxiliar!$A:$C,3,0),"")</f>
        <v>0b 0% | 2b 2% | 5b 3,5% | 10b 5%</v>
      </c>
      <c r="DE1270" s="1">
        <v>11827</v>
      </c>
      <c r="DF1270" s="1" t="s">
        <v>19</v>
      </c>
      <c r="DG1270" s="6">
        <f>+IFERROR(VALUE(RIGHT(Tabla19[[#This Row],[B2B]],6)),"")</f>
        <v>11827</v>
      </c>
      <c r="DH1270" s="6" t="str">
        <f>+IFERROR(VLOOKUP(DF1270,Auxiliar!$A:$C,2,0),"")</f>
        <v>MICHELOB</v>
      </c>
      <c r="DI1270" s="7" t="str">
        <f>+IFERROR(VLOOKUP(DF1270,Auxiliar!$A:$C,3,0),"")</f>
        <v>1b 7% | 3b 22% | 8b 27%</v>
      </c>
      <c r="DK1270" s="1"/>
      <c r="DL1270" s="1"/>
      <c r="DM1270" s="6" t="str">
        <f>+IFERROR(VALUE(RIGHT(Tabla20[[#This Row],[B2B]],6)),"")</f>
        <v/>
      </c>
      <c r="DN1270" s="6" t="str">
        <f>+IFERROR(VLOOKUP(DL1270,Auxiliar!$A:$C,2,0),"")</f>
        <v/>
      </c>
      <c r="DO1270" s="7" t="str">
        <f>+IFERROR(VLOOKUP(DL1270,Auxiliar!$A:$C,3,0),"")</f>
        <v/>
      </c>
      <c r="DQ1270" s="1">
        <v>11811</v>
      </c>
      <c r="DR1270" s="12" t="s">
        <v>24</v>
      </c>
      <c r="DS1270" s="6">
        <f>+IFERROR(VALUE(RIGHT(Tabla21[[#This Row],[B2B]],6)),"")</f>
        <v>11811</v>
      </c>
      <c r="DT1270" s="6" t="str">
        <f>+IFERROR(VLOOKUP(DR1270,Auxiliar!$A:$C,2,0),"")</f>
        <v>CORONA PORRON</v>
      </c>
      <c r="DU1270" s="7" t="str">
        <f>+IFERROR(VLOOKUP(DR1270,Auxiliar!$A:$C,3,0),"")</f>
        <v>1b 5% | 20b 0%</v>
      </c>
      <c r="DW1270" s="1"/>
      <c r="DX1270" s="12"/>
      <c r="DY1270" s="6" t="str">
        <f>+IFERROR(VALUE(RIGHT(Tabla22[[#This Row],[B2B]],6)),"")</f>
        <v/>
      </c>
      <c r="DZ1270" s="6" t="str">
        <f>+IFERROR(VLOOKUP(DX1270,Auxiliar!$A:$C,2,0),"")</f>
        <v/>
      </c>
      <c r="EA1270" s="7" t="str">
        <f>+IFERROR(VLOOKUP(DX1270,Auxiliar!$A:$C,3,0),"")</f>
        <v/>
      </c>
      <c r="EC1270" s="1"/>
      <c r="ED1270" s="12"/>
      <c r="EE1270" s="6" t="str">
        <f>+IFERROR(VALUE(RIGHT(Tabla23[[#This Row],[B2B]],6)),"")</f>
        <v/>
      </c>
      <c r="EF1270" s="6" t="str">
        <f>+IFERROR(VLOOKUP(ED1270,Auxiliar!$A:$C,2,0),"")</f>
        <v/>
      </c>
      <c r="EG1270" s="7" t="str">
        <f>+IFERROR(VLOOKUP(ED1270,Auxiliar!$A:$C,3,0),"")</f>
        <v/>
      </c>
      <c r="EI1270" s="1"/>
      <c r="EJ1270" s="12"/>
      <c r="EK1270" s="6" t="str">
        <f>+IFERROR(VALUE(RIGHT(Tabla24[[#This Row],[B2B]],6)),"")</f>
        <v/>
      </c>
      <c r="EL1270" s="6" t="str">
        <f>+IFERROR(VLOOKUP(EJ1270,Auxiliar!$A:$C,2,0),"")</f>
        <v/>
      </c>
      <c r="EM1270" s="7" t="str">
        <f>+IFERROR(VLOOKUP(EJ1270,Auxiliar!$A:$C,3,0),"")</f>
        <v/>
      </c>
      <c r="EO1270" s="1"/>
      <c r="EP1270" s="12"/>
      <c r="EQ1270" s="6" t="str">
        <f>+IFERROR(VALUE(RIGHT(Tabla25[[#This Row],[B2B]],6)),"")</f>
        <v/>
      </c>
      <c r="ER1270" s="6" t="str">
        <f>+IFERROR(VLOOKUP(EP1270,Auxiliar!$A:$C,2,0),"")</f>
        <v/>
      </c>
      <c r="ES1270" s="7" t="str">
        <f>+IFERROR(VLOOKUP(EP1270,Auxiliar!$A:$C,3,0),"")</f>
        <v/>
      </c>
      <c r="EU1270" s="1"/>
      <c r="EV1270" s="12"/>
      <c r="EW1270" s="6" t="str">
        <f>+IFERROR(VALUE(RIGHT(Tabla26[[#This Row],[B2B]],6)),"")</f>
        <v/>
      </c>
      <c r="EX1270" s="6" t="str">
        <f>+IFERROR(VLOOKUP(EV1270,Auxiliar!$A:$C,2,0),"")</f>
        <v/>
      </c>
      <c r="EY1270" s="7" t="str">
        <f>+IFERROR(VLOOKUP(EV1270,Auxiliar!$A:$C,3,0),"")</f>
        <v/>
      </c>
      <c r="EZ1270" s="1"/>
      <c r="FA1270" s="12"/>
      <c r="FB1270" s="6" t="str">
        <f>+IFERROR(VALUE(RIGHT(Tabla27[[#This Row],[B2B]],6)),"")</f>
        <v/>
      </c>
      <c r="FC1270" s="6" t="str">
        <f>+IFERROR(VLOOKUP(FA1270,Auxiliar!$A:$C,2,0),"")</f>
        <v/>
      </c>
      <c r="FD1270" s="7" t="str">
        <f>+IFERROR(VLOOKUP(FA1270,Auxiliar!$A:$C,3,0),"")</f>
        <v/>
      </c>
      <c r="FE1270" s="1"/>
      <c r="FF1270" s="12"/>
      <c r="FG1270" s="6" t="str">
        <f>+IFERROR(VALUE(RIGHT(Tabla28[[#This Row],[B2B]],6)),"")</f>
        <v/>
      </c>
      <c r="FH1270" s="6" t="str">
        <f>+IFERROR(VLOOKUP(FF1270,Auxiliar!$A:$C,2,0),"")</f>
        <v/>
      </c>
      <c r="FI1270" s="7" t="str">
        <f>+IFERROR(VLOOKUP(FF1270,Auxiliar!$A:$C,3,0),"")</f>
        <v/>
      </c>
      <c r="FJ1270" s="1"/>
      <c r="FK1270" s="12"/>
      <c r="FL1270" s="6" t="str">
        <f>+IFERROR(VALUE(RIGHT(Tabla29[[#This Row],[B2B]],6)),"")</f>
        <v/>
      </c>
      <c r="FM1270" s="6" t="str">
        <f>+IFERROR(VLOOKUP(FK1270,Auxiliar!$A:$C,2,0),"")</f>
        <v/>
      </c>
      <c r="FN1270" s="7" t="str">
        <f>+IFERROR(VLOOKUP(FK1270,Auxiliar!$A:$C,3,0),"")</f>
        <v/>
      </c>
      <c r="FO1270" s="1"/>
      <c r="FP1270" s="12"/>
      <c r="FQ1270" s="6" t="str">
        <f>+IFERROR(VALUE(RIGHT(Tabla30[[#This Row],[B2B]],6)),"")</f>
        <v/>
      </c>
      <c r="FR1270" s="6" t="str">
        <f>+IFERROR(VLOOKUP(FP1270,Auxiliar!$A:$C,2,0),"")</f>
        <v/>
      </c>
      <c r="FS1270" s="7"/>
      <c r="FT1270" s="1"/>
      <c r="FU1270" s="12"/>
      <c r="FV1270" s="6" t="str">
        <f>+IFERROR(VALUE(RIGHT(Tabla31[[#This Row],[B2B]],6)),"")</f>
        <v/>
      </c>
      <c r="FW1270" s="6" t="str">
        <f>+IFERROR(VLOOKUP(FU1270,Auxiliar!$A:$C,2,0),"")</f>
        <v/>
      </c>
      <c r="FX1270" s="7" t="str">
        <f>+IFERROR(VLOOKUP(FU1270,Auxiliar!$A:$C,3,0),"")</f>
        <v/>
      </c>
      <c r="FY1270" s="1"/>
      <c r="FZ1270" s="12"/>
      <c r="GA1270" s="6" t="str">
        <f>+IFERROR(VALUE(RIGHT(Tabla32[[#This Row],[B2B]],6)),"")</f>
        <v/>
      </c>
      <c r="GB1270" s="6" t="str">
        <f>+IFERROR(VLOOKUP(FZ1270,Auxiliar!$A:$C,2,0),"")</f>
        <v/>
      </c>
      <c r="GC1270" s="7" t="str">
        <f>+IFERROR(VLOOKUP(FZ1270,Auxiliar!$A:$C,3,0),"")</f>
        <v/>
      </c>
      <c r="GD1270" s="1"/>
      <c r="GE1270" s="12"/>
      <c r="GF1270" s="6" t="str">
        <f>+IFERROR(VALUE(RIGHT(Tabla33[[#This Row],[B2B]],6)),"")</f>
        <v/>
      </c>
      <c r="GG1270" s="6" t="str">
        <f>+IFERROR(VLOOKUP(GE1270,Auxiliar!$A:$C,2,0),"")</f>
        <v/>
      </c>
      <c r="GH1270" s="7" t="str">
        <f>+IFERROR(VLOOKUP(GE1270,Auxiliar!$A:$C,3,0),"")</f>
        <v/>
      </c>
    </row>
    <row r="1271" spans="79:190" x14ac:dyDescent="0.25">
      <c r="CA1271" s="1">
        <v>11819</v>
      </c>
      <c r="CB1271" s="1" t="s">
        <v>35</v>
      </c>
      <c r="CC1271" s="6">
        <f>+IFERROR(VALUE(RIGHT(Tabla14[[#This Row],[B2B]],6)),"")</f>
        <v>11819</v>
      </c>
      <c r="CD1271" s="6" t="str">
        <f>+IFERROR(VLOOKUP(CB1271,Auxiliar!$A:$C,2,0),"")</f>
        <v>Corona 710cc</v>
      </c>
      <c r="CE1271" s="7" t="str">
        <f>+IFERROR(VLOOKUP(CB1271,Auxiliar!$A:$C,3,0),"")</f>
        <v>1b 10% | 85b 0%</v>
      </c>
      <c r="CM1271" s="1">
        <v>11828</v>
      </c>
      <c r="CN1271" s="1" t="s">
        <v>20</v>
      </c>
      <c r="CO1271" s="6">
        <v>11828</v>
      </c>
      <c r="CP1271" s="6" t="s">
        <v>20</v>
      </c>
      <c r="CQ1271" s="7" t="s">
        <v>21</v>
      </c>
      <c r="CY1271" s="1">
        <v>11828</v>
      </c>
      <c r="CZ1271" s="1" t="s">
        <v>16</v>
      </c>
      <c r="DA1271" s="6">
        <f>+IFERROR(VALUE(RIGHT(Tabla18[[#This Row],[B2B]],6)),"")</f>
        <v>11828</v>
      </c>
      <c r="DB1271" s="6" t="str">
        <f>+IFERROR(VLOOKUP(CZ1271,Auxiliar!$A:$C,2,0),"")</f>
        <v>PREMIUM</v>
      </c>
      <c r="DC1271" s="7" t="str">
        <f>+IFERROR(VLOOKUP(CZ1271,Auxiliar!$A:$C,3,0),"")</f>
        <v>0b 0% | 2b 2% | 5b 3,5% | 10b 5%</v>
      </c>
      <c r="DE1271" s="1">
        <v>11828</v>
      </c>
      <c r="DF1271" s="1" t="s">
        <v>19</v>
      </c>
      <c r="DG1271" s="6">
        <f>+IFERROR(VALUE(RIGHT(Tabla19[[#This Row],[B2B]],6)),"")</f>
        <v>11828</v>
      </c>
      <c r="DH1271" s="6" t="str">
        <f>+IFERROR(VLOOKUP(DF1271,Auxiliar!$A:$C,2,0),"")</f>
        <v>MICHELOB</v>
      </c>
      <c r="DI1271" s="7" t="str">
        <f>+IFERROR(VLOOKUP(DF1271,Auxiliar!$A:$C,3,0),"")</f>
        <v>1b 7% | 3b 22% | 8b 27%</v>
      </c>
      <c r="DK1271" s="1"/>
      <c r="DL1271" s="1"/>
      <c r="DM1271" s="6" t="str">
        <f>+IFERROR(VALUE(RIGHT(Tabla20[[#This Row],[B2B]],6)),"")</f>
        <v/>
      </c>
      <c r="DN1271" s="6" t="str">
        <f>+IFERROR(VLOOKUP(DL1271,Auxiliar!$A:$C,2,0),"")</f>
        <v/>
      </c>
      <c r="DO1271" s="7" t="str">
        <f>+IFERROR(VLOOKUP(DL1271,Auxiliar!$A:$C,3,0),"")</f>
        <v/>
      </c>
      <c r="DQ1271" s="1">
        <v>11812</v>
      </c>
      <c r="DR1271" s="12" t="s">
        <v>24</v>
      </c>
      <c r="DS1271" s="6">
        <f>+IFERROR(VALUE(RIGHT(Tabla21[[#This Row],[B2B]],6)),"")</f>
        <v>11812</v>
      </c>
      <c r="DT1271" s="6" t="str">
        <f>+IFERROR(VLOOKUP(DR1271,Auxiliar!$A:$C,2,0),"")</f>
        <v>CORONA PORRON</v>
      </c>
      <c r="DU1271" s="7" t="str">
        <f>+IFERROR(VLOOKUP(DR1271,Auxiliar!$A:$C,3,0),"")</f>
        <v>1b 5% | 20b 0%</v>
      </c>
      <c r="DW1271" s="1"/>
      <c r="DX1271" s="12"/>
      <c r="DY1271" s="6" t="str">
        <f>+IFERROR(VALUE(RIGHT(Tabla22[[#This Row],[B2B]],6)),"")</f>
        <v/>
      </c>
      <c r="DZ1271" s="6" t="str">
        <f>+IFERROR(VLOOKUP(DX1271,Auxiliar!$A:$C,2,0),"")</f>
        <v/>
      </c>
      <c r="EA1271" s="7" t="str">
        <f>+IFERROR(VLOOKUP(DX1271,Auxiliar!$A:$C,3,0),"")</f>
        <v/>
      </c>
      <c r="EC1271" s="1"/>
      <c r="ED1271" s="12"/>
      <c r="EE1271" s="6" t="str">
        <f>+IFERROR(VALUE(RIGHT(Tabla23[[#This Row],[B2B]],6)),"")</f>
        <v/>
      </c>
      <c r="EF1271" s="6" t="str">
        <f>+IFERROR(VLOOKUP(ED1271,Auxiliar!$A:$C,2,0),"")</f>
        <v/>
      </c>
      <c r="EG1271" s="7" t="str">
        <f>+IFERROR(VLOOKUP(ED1271,Auxiliar!$A:$C,3,0),"")</f>
        <v/>
      </c>
      <c r="EI1271" s="1"/>
      <c r="EJ1271" s="12"/>
      <c r="EK1271" s="6" t="str">
        <f>+IFERROR(VALUE(RIGHT(Tabla24[[#This Row],[B2B]],6)),"")</f>
        <v/>
      </c>
      <c r="EL1271" s="6" t="str">
        <f>+IFERROR(VLOOKUP(EJ1271,Auxiliar!$A:$C,2,0),"")</f>
        <v/>
      </c>
      <c r="EM1271" s="7" t="str">
        <f>+IFERROR(VLOOKUP(EJ1271,Auxiliar!$A:$C,3,0),"")</f>
        <v/>
      </c>
      <c r="EO1271" s="1"/>
      <c r="EP1271" s="12"/>
      <c r="EQ1271" s="6" t="str">
        <f>+IFERROR(VALUE(RIGHT(Tabla25[[#This Row],[B2B]],6)),"")</f>
        <v/>
      </c>
      <c r="ER1271" s="6" t="str">
        <f>+IFERROR(VLOOKUP(EP1271,Auxiliar!$A:$C,2,0),"")</f>
        <v/>
      </c>
      <c r="ES1271" s="7" t="str">
        <f>+IFERROR(VLOOKUP(EP1271,Auxiliar!$A:$C,3,0),"")</f>
        <v/>
      </c>
      <c r="EU1271" s="1"/>
      <c r="EV1271" s="12"/>
      <c r="EW1271" s="6" t="str">
        <f>+IFERROR(VALUE(RIGHT(Tabla26[[#This Row],[B2B]],6)),"")</f>
        <v/>
      </c>
      <c r="EX1271" s="6" t="str">
        <f>+IFERROR(VLOOKUP(EV1271,Auxiliar!$A:$C,2,0),"")</f>
        <v/>
      </c>
      <c r="EY1271" s="7" t="str">
        <f>+IFERROR(VLOOKUP(EV1271,Auxiliar!$A:$C,3,0),"")</f>
        <v/>
      </c>
      <c r="EZ1271" s="1"/>
      <c r="FA1271" s="12"/>
      <c r="FB1271" s="6" t="str">
        <f>+IFERROR(VALUE(RIGHT(Tabla27[[#This Row],[B2B]],6)),"")</f>
        <v/>
      </c>
      <c r="FC1271" s="6" t="str">
        <f>+IFERROR(VLOOKUP(FA1271,Auxiliar!$A:$C,2,0),"")</f>
        <v/>
      </c>
      <c r="FD1271" s="7" t="str">
        <f>+IFERROR(VLOOKUP(FA1271,Auxiliar!$A:$C,3,0),"")</f>
        <v/>
      </c>
      <c r="FE1271" s="1"/>
      <c r="FF1271" s="12"/>
      <c r="FG1271" s="6" t="str">
        <f>+IFERROR(VALUE(RIGHT(Tabla28[[#This Row],[B2B]],6)),"")</f>
        <v/>
      </c>
      <c r="FH1271" s="6" t="str">
        <f>+IFERROR(VLOOKUP(FF1271,Auxiliar!$A:$C,2,0),"")</f>
        <v/>
      </c>
      <c r="FI1271" s="7" t="str">
        <f>+IFERROR(VLOOKUP(FF1271,Auxiliar!$A:$C,3,0),"")</f>
        <v/>
      </c>
      <c r="FJ1271" s="1"/>
      <c r="FK1271" s="12"/>
      <c r="FL1271" s="6" t="str">
        <f>+IFERROR(VALUE(RIGHT(Tabla29[[#This Row],[B2B]],6)),"")</f>
        <v/>
      </c>
      <c r="FM1271" s="6" t="str">
        <f>+IFERROR(VLOOKUP(FK1271,Auxiliar!$A:$C,2,0),"")</f>
        <v/>
      </c>
      <c r="FN1271" s="7" t="str">
        <f>+IFERROR(VLOOKUP(FK1271,Auxiliar!$A:$C,3,0),"")</f>
        <v/>
      </c>
      <c r="FO1271" s="1"/>
      <c r="FP1271" s="12"/>
      <c r="FQ1271" s="6" t="str">
        <f>+IFERROR(VALUE(RIGHT(Tabla30[[#This Row],[B2B]],6)),"")</f>
        <v/>
      </c>
      <c r="FR1271" s="6" t="str">
        <f>+IFERROR(VLOOKUP(FP1271,Auxiliar!$A:$C,2,0),"")</f>
        <v/>
      </c>
      <c r="FS1271" s="7"/>
      <c r="FT1271" s="1"/>
      <c r="FU1271" s="12"/>
      <c r="FV1271" s="6" t="str">
        <f>+IFERROR(VALUE(RIGHT(Tabla31[[#This Row],[B2B]],6)),"")</f>
        <v/>
      </c>
      <c r="FW1271" s="6" t="str">
        <f>+IFERROR(VLOOKUP(FU1271,Auxiliar!$A:$C,2,0),"")</f>
        <v/>
      </c>
      <c r="FX1271" s="7" t="str">
        <f>+IFERROR(VLOOKUP(FU1271,Auxiliar!$A:$C,3,0),"")</f>
        <v/>
      </c>
      <c r="FY1271" s="1"/>
      <c r="FZ1271" s="12"/>
      <c r="GA1271" s="6" t="str">
        <f>+IFERROR(VALUE(RIGHT(Tabla32[[#This Row],[B2B]],6)),"")</f>
        <v/>
      </c>
      <c r="GB1271" s="6" t="str">
        <f>+IFERROR(VLOOKUP(FZ1271,Auxiliar!$A:$C,2,0),"")</f>
        <v/>
      </c>
      <c r="GC1271" s="7" t="str">
        <f>+IFERROR(VLOOKUP(FZ1271,Auxiliar!$A:$C,3,0),"")</f>
        <v/>
      </c>
      <c r="GD1271" s="1"/>
      <c r="GE1271" s="12"/>
      <c r="GF1271" s="6" t="str">
        <f>+IFERROR(VALUE(RIGHT(Tabla33[[#This Row],[B2B]],6)),"")</f>
        <v/>
      </c>
      <c r="GG1271" s="6" t="str">
        <f>+IFERROR(VLOOKUP(GE1271,Auxiliar!$A:$C,2,0),"")</f>
        <v/>
      </c>
      <c r="GH1271" s="7" t="str">
        <f>+IFERROR(VLOOKUP(GE1271,Auxiliar!$A:$C,3,0),"")</f>
        <v/>
      </c>
    </row>
    <row r="1272" spans="79:190" x14ac:dyDescent="0.25">
      <c r="CA1272" s="1">
        <v>11821</v>
      </c>
      <c r="CB1272" s="1" t="s">
        <v>35</v>
      </c>
      <c r="CC1272" s="6">
        <f>+IFERROR(VALUE(RIGHT(Tabla14[[#This Row],[B2B]],6)),"")</f>
        <v>11821</v>
      </c>
      <c r="CD1272" s="6" t="str">
        <f>+IFERROR(VLOOKUP(CB1272,Auxiliar!$A:$C,2,0),"")</f>
        <v>Corona 710cc</v>
      </c>
      <c r="CE1272" s="7" t="str">
        <f>+IFERROR(VLOOKUP(CB1272,Auxiliar!$A:$C,3,0),"")</f>
        <v>1b 10% | 85b 0%</v>
      </c>
      <c r="CM1272" s="1">
        <v>11829</v>
      </c>
      <c r="CN1272" s="1" t="s">
        <v>20</v>
      </c>
      <c r="CO1272" s="6">
        <v>11829</v>
      </c>
      <c r="CP1272" s="6" t="s">
        <v>20</v>
      </c>
      <c r="CQ1272" s="7" t="s">
        <v>21</v>
      </c>
      <c r="CY1272" s="1">
        <v>11829</v>
      </c>
      <c r="CZ1272" s="1" t="s">
        <v>16</v>
      </c>
      <c r="DA1272" s="6">
        <f>+IFERROR(VALUE(RIGHT(Tabla18[[#This Row],[B2B]],6)),"")</f>
        <v>11829</v>
      </c>
      <c r="DB1272" s="6" t="str">
        <f>+IFERROR(VLOOKUP(CZ1272,Auxiliar!$A:$C,2,0),"")</f>
        <v>PREMIUM</v>
      </c>
      <c r="DC1272" s="7" t="str">
        <f>+IFERROR(VLOOKUP(CZ1272,Auxiliar!$A:$C,3,0),"")</f>
        <v>0b 0% | 2b 2% | 5b 3,5% | 10b 5%</v>
      </c>
      <c r="DE1272" s="1">
        <v>11829</v>
      </c>
      <c r="DF1272" s="1" t="s">
        <v>19</v>
      </c>
      <c r="DG1272" s="6">
        <f>+IFERROR(VALUE(RIGHT(Tabla19[[#This Row],[B2B]],6)),"")</f>
        <v>11829</v>
      </c>
      <c r="DH1272" s="6" t="str">
        <f>+IFERROR(VLOOKUP(DF1272,Auxiliar!$A:$C,2,0),"")</f>
        <v>MICHELOB</v>
      </c>
      <c r="DI1272" s="7" t="str">
        <f>+IFERROR(VLOOKUP(DF1272,Auxiliar!$A:$C,3,0),"")</f>
        <v>1b 7% | 3b 22% | 8b 27%</v>
      </c>
      <c r="DK1272" s="1"/>
      <c r="DL1272" s="1"/>
      <c r="DM1272" s="6" t="str">
        <f>+IFERROR(VALUE(RIGHT(Tabla20[[#This Row],[B2B]],6)),"")</f>
        <v/>
      </c>
      <c r="DN1272" s="6" t="str">
        <f>+IFERROR(VLOOKUP(DL1272,Auxiliar!$A:$C,2,0),"")</f>
        <v/>
      </c>
      <c r="DO1272" s="7" t="str">
        <f>+IFERROR(VLOOKUP(DL1272,Auxiliar!$A:$C,3,0),"")</f>
        <v/>
      </c>
      <c r="DQ1272" s="1">
        <v>11815</v>
      </c>
      <c r="DR1272" s="12" t="s">
        <v>24</v>
      </c>
      <c r="DS1272" s="6">
        <f>+IFERROR(VALUE(RIGHT(Tabla21[[#This Row],[B2B]],6)),"")</f>
        <v>11815</v>
      </c>
      <c r="DT1272" s="6" t="str">
        <f>+IFERROR(VLOOKUP(DR1272,Auxiliar!$A:$C,2,0),"")</f>
        <v>CORONA PORRON</v>
      </c>
      <c r="DU1272" s="7" t="str">
        <f>+IFERROR(VLOOKUP(DR1272,Auxiliar!$A:$C,3,0),"")</f>
        <v>1b 5% | 20b 0%</v>
      </c>
      <c r="DW1272" s="1"/>
      <c r="DX1272" s="12"/>
      <c r="DY1272" s="6" t="str">
        <f>+IFERROR(VALUE(RIGHT(Tabla22[[#This Row],[B2B]],6)),"")</f>
        <v/>
      </c>
      <c r="DZ1272" s="6" t="str">
        <f>+IFERROR(VLOOKUP(DX1272,Auxiliar!$A:$C,2,0),"")</f>
        <v/>
      </c>
      <c r="EA1272" s="7" t="str">
        <f>+IFERROR(VLOOKUP(DX1272,Auxiliar!$A:$C,3,0),"")</f>
        <v/>
      </c>
      <c r="EC1272" s="1"/>
      <c r="ED1272" s="12"/>
      <c r="EE1272" s="6" t="str">
        <f>+IFERROR(VALUE(RIGHT(Tabla23[[#This Row],[B2B]],6)),"")</f>
        <v/>
      </c>
      <c r="EF1272" s="6" t="str">
        <f>+IFERROR(VLOOKUP(ED1272,Auxiliar!$A:$C,2,0),"")</f>
        <v/>
      </c>
      <c r="EG1272" s="7" t="str">
        <f>+IFERROR(VLOOKUP(ED1272,Auxiliar!$A:$C,3,0),"")</f>
        <v/>
      </c>
      <c r="EI1272" s="1"/>
      <c r="EJ1272" s="12"/>
      <c r="EK1272" s="6" t="str">
        <f>+IFERROR(VALUE(RIGHT(Tabla24[[#This Row],[B2B]],6)),"")</f>
        <v/>
      </c>
      <c r="EL1272" s="6" t="str">
        <f>+IFERROR(VLOOKUP(EJ1272,Auxiliar!$A:$C,2,0),"")</f>
        <v/>
      </c>
      <c r="EM1272" s="7" t="str">
        <f>+IFERROR(VLOOKUP(EJ1272,Auxiliar!$A:$C,3,0),"")</f>
        <v/>
      </c>
      <c r="EO1272" s="1"/>
      <c r="EP1272" s="12"/>
      <c r="EQ1272" s="6" t="str">
        <f>+IFERROR(VALUE(RIGHT(Tabla25[[#This Row],[B2B]],6)),"")</f>
        <v/>
      </c>
      <c r="ER1272" s="6" t="str">
        <f>+IFERROR(VLOOKUP(EP1272,Auxiliar!$A:$C,2,0),"")</f>
        <v/>
      </c>
      <c r="ES1272" s="7" t="str">
        <f>+IFERROR(VLOOKUP(EP1272,Auxiliar!$A:$C,3,0),"")</f>
        <v/>
      </c>
      <c r="EU1272" s="1"/>
      <c r="EV1272" s="12"/>
      <c r="EW1272" s="6" t="str">
        <f>+IFERROR(VALUE(RIGHT(Tabla26[[#This Row],[B2B]],6)),"")</f>
        <v/>
      </c>
      <c r="EX1272" s="6" t="str">
        <f>+IFERROR(VLOOKUP(EV1272,Auxiliar!$A:$C,2,0),"")</f>
        <v/>
      </c>
      <c r="EY1272" s="7" t="str">
        <f>+IFERROR(VLOOKUP(EV1272,Auxiliar!$A:$C,3,0),"")</f>
        <v/>
      </c>
      <c r="EZ1272" s="1"/>
      <c r="FA1272" s="12"/>
      <c r="FB1272" s="6" t="str">
        <f>+IFERROR(VALUE(RIGHT(Tabla27[[#This Row],[B2B]],6)),"")</f>
        <v/>
      </c>
      <c r="FC1272" s="6" t="str">
        <f>+IFERROR(VLOOKUP(FA1272,Auxiliar!$A:$C,2,0),"")</f>
        <v/>
      </c>
      <c r="FD1272" s="7" t="str">
        <f>+IFERROR(VLOOKUP(FA1272,Auxiliar!$A:$C,3,0),"")</f>
        <v/>
      </c>
      <c r="FE1272" s="1"/>
      <c r="FF1272" s="12"/>
      <c r="FG1272" s="6" t="str">
        <f>+IFERROR(VALUE(RIGHT(Tabla28[[#This Row],[B2B]],6)),"")</f>
        <v/>
      </c>
      <c r="FH1272" s="6" t="str">
        <f>+IFERROR(VLOOKUP(FF1272,Auxiliar!$A:$C,2,0),"")</f>
        <v/>
      </c>
      <c r="FI1272" s="7" t="str">
        <f>+IFERROR(VLOOKUP(FF1272,Auxiliar!$A:$C,3,0),"")</f>
        <v/>
      </c>
      <c r="FJ1272" s="1"/>
      <c r="FK1272" s="12"/>
      <c r="FL1272" s="6" t="str">
        <f>+IFERROR(VALUE(RIGHT(Tabla29[[#This Row],[B2B]],6)),"")</f>
        <v/>
      </c>
      <c r="FM1272" s="6" t="str">
        <f>+IFERROR(VLOOKUP(FK1272,Auxiliar!$A:$C,2,0),"")</f>
        <v/>
      </c>
      <c r="FN1272" s="7" t="str">
        <f>+IFERROR(VLOOKUP(FK1272,Auxiliar!$A:$C,3,0),"")</f>
        <v/>
      </c>
      <c r="FO1272" s="1"/>
      <c r="FP1272" s="12"/>
      <c r="FQ1272" s="6" t="str">
        <f>+IFERROR(VALUE(RIGHT(Tabla30[[#This Row],[B2B]],6)),"")</f>
        <v/>
      </c>
      <c r="FR1272" s="6" t="str">
        <f>+IFERROR(VLOOKUP(FP1272,Auxiliar!$A:$C,2,0),"")</f>
        <v/>
      </c>
      <c r="FS1272" s="7"/>
      <c r="FT1272" s="1"/>
      <c r="FU1272" s="12"/>
      <c r="FV1272" s="6" t="str">
        <f>+IFERROR(VALUE(RIGHT(Tabla31[[#This Row],[B2B]],6)),"")</f>
        <v/>
      </c>
      <c r="FW1272" s="6" t="str">
        <f>+IFERROR(VLOOKUP(FU1272,Auxiliar!$A:$C,2,0),"")</f>
        <v/>
      </c>
      <c r="FX1272" s="7" t="str">
        <f>+IFERROR(VLOOKUP(FU1272,Auxiliar!$A:$C,3,0),"")</f>
        <v/>
      </c>
      <c r="FY1272" s="1"/>
      <c r="FZ1272" s="12"/>
      <c r="GA1272" s="6" t="str">
        <f>+IFERROR(VALUE(RIGHT(Tabla32[[#This Row],[B2B]],6)),"")</f>
        <v/>
      </c>
      <c r="GB1272" s="6" t="str">
        <f>+IFERROR(VLOOKUP(FZ1272,Auxiliar!$A:$C,2,0),"")</f>
        <v/>
      </c>
      <c r="GC1272" s="7" t="str">
        <f>+IFERROR(VLOOKUP(FZ1272,Auxiliar!$A:$C,3,0),"")</f>
        <v/>
      </c>
      <c r="GD1272" s="1"/>
      <c r="GE1272" s="12"/>
      <c r="GF1272" s="6" t="str">
        <f>+IFERROR(VALUE(RIGHT(Tabla33[[#This Row],[B2B]],6)),"")</f>
        <v/>
      </c>
      <c r="GG1272" s="6" t="str">
        <f>+IFERROR(VLOOKUP(GE1272,Auxiliar!$A:$C,2,0),"")</f>
        <v/>
      </c>
      <c r="GH1272" s="7" t="str">
        <f>+IFERROR(VLOOKUP(GE1272,Auxiliar!$A:$C,3,0),"")</f>
        <v/>
      </c>
    </row>
    <row r="1273" spans="79:190" x14ac:dyDescent="0.25">
      <c r="CA1273" s="1">
        <v>11827</v>
      </c>
      <c r="CB1273" s="1" t="s">
        <v>35</v>
      </c>
      <c r="CC1273" s="6">
        <f>+IFERROR(VALUE(RIGHT(Tabla14[[#This Row],[B2B]],6)),"")</f>
        <v>11827</v>
      </c>
      <c r="CD1273" s="6" t="str">
        <f>+IFERROR(VLOOKUP(CB1273,Auxiliar!$A:$C,2,0),"")</f>
        <v>Corona 710cc</v>
      </c>
      <c r="CE1273" s="7" t="str">
        <f>+IFERROR(VLOOKUP(CB1273,Auxiliar!$A:$C,3,0),"")</f>
        <v>1b 10% | 85b 0%</v>
      </c>
      <c r="CM1273" s="1">
        <v>11830</v>
      </c>
      <c r="CN1273" s="1" t="s">
        <v>20</v>
      </c>
      <c r="CO1273" s="6">
        <v>11830</v>
      </c>
      <c r="CP1273" s="6" t="s">
        <v>20</v>
      </c>
      <c r="CQ1273" s="7" t="s">
        <v>21</v>
      </c>
      <c r="CY1273" s="1">
        <v>11830</v>
      </c>
      <c r="CZ1273" s="1" t="s">
        <v>16</v>
      </c>
      <c r="DA1273" s="6">
        <f>+IFERROR(VALUE(RIGHT(Tabla18[[#This Row],[B2B]],6)),"")</f>
        <v>11830</v>
      </c>
      <c r="DB1273" s="6" t="str">
        <f>+IFERROR(VLOOKUP(CZ1273,Auxiliar!$A:$C,2,0),"")</f>
        <v>PREMIUM</v>
      </c>
      <c r="DC1273" s="7" t="str">
        <f>+IFERROR(VLOOKUP(CZ1273,Auxiliar!$A:$C,3,0),"")</f>
        <v>0b 0% | 2b 2% | 5b 3,5% | 10b 5%</v>
      </c>
      <c r="DE1273" s="1">
        <v>11830</v>
      </c>
      <c r="DF1273" s="1" t="s">
        <v>19</v>
      </c>
      <c r="DG1273" s="6">
        <f>+IFERROR(VALUE(RIGHT(Tabla19[[#This Row],[B2B]],6)),"")</f>
        <v>11830</v>
      </c>
      <c r="DH1273" s="6" t="str">
        <f>+IFERROR(VLOOKUP(DF1273,Auxiliar!$A:$C,2,0),"")</f>
        <v>MICHELOB</v>
      </c>
      <c r="DI1273" s="7" t="str">
        <f>+IFERROR(VLOOKUP(DF1273,Auxiliar!$A:$C,3,0),"")</f>
        <v>1b 7% | 3b 22% | 8b 27%</v>
      </c>
      <c r="DK1273" s="1"/>
      <c r="DL1273" s="1"/>
      <c r="DM1273" s="6" t="str">
        <f>+IFERROR(VALUE(RIGHT(Tabla20[[#This Row],[B2B]],6)),"")</f>
        <v/>
      </c>
      <c r="DN1273" s="6" t="str">
        <f>+IFERROR(VLOOKUP(DL1273,Auxiliar!$A:$C,2,0),"")</f>
        <v/>
      </c>
      <c r="DO1273" s="7" t="str">
        <f>+IFERROR(VLOOKUP(DL1273,Auxiliar!$A:$C,3,0),"")</f>
        <v/>
      </c>
      <c r="DQ1273" s="1">
        <v>11816</v>
      </c>
      <c r="DR1273" s="12" t="s">
        <v>24</v>
      </c>
      <c r="DS1273" s="6">
        <f>+IFERROR(VALUE(RIGHT(Tabla21[[#This Row],[B2B]],6)),"")</f>
        <v>11816</v>
      </c>
      <c r="DT1273" s="6" t="str">
        <f>+IFERROR(VLOOKUP(DR1273,Auxiliar!$A:$C,2,0),"")</f>
        <v>CORONA PORRON</v>
      </c>
      <c r="DU1273" s="7" t="str">
        <f>+IFERROR(VLOOKUP(DR1273,Auxiliar!$A:$C,3,0),"")</f>
        <v>1b 5% | 20b 0%</v>
      </c>
      <c r="DW1273" s="1"/>
      <c r="DX1273" s="12"/>
      <c r="DY1273" s="6" t="str">
        <f>+IFERROR(VALUE(RIGHT(Tabla22[[#This Row],[B2B]],6)),"")</f>
        <v/>
      </c>
      <c r="DZ1273" s="6" t="str">
        <f>+IFERROR(VLOOKUP(DX1273,Auxiliar!$A:$C,2,0),"")</f>
        <v/>
      </c>
      <c r="EA1273" s="7" t="str">
        <f>+IFERROR(VLOOKUP(DX1273,Auxiliar!$A:$C,3,0),"")</f>
        <v/>
      </c>
      <c r="EC1273" s="1"/>
      <c r="ED1273" s="12"/>
      <c r="EE1273" s="6" t="str">
        <f>+IFERROR(VALUE(RIGHT(Tabla23[[#This Row],[B2B]],6)),"")</f>
        <v/>
      </c>
      <c r="EF1273" s="6" t="str">
        <f>+IFERROR(VLOOKUP(ED1273,Auxiliar!$A:$C,2,0),"")</f>
        <v/>
      </c>
      <c r="EG1273" s="7" t="str">
        <f>+IFERROR(VLOOKUP(ED1273,Auxiliar!$A:$C,3,0),"")</f>
        <v/>
      </c>
      <c r="EI1273" s="1"/>
      <c r="EJ1273" s="12"/>
      <c r="EK1273" s="6" t="str">
        <f>+IFERROR(VALUE(RIGHT(Tabla24[[#This Row],[B2B]],6)),"")</f>
        <v/>
      </c>
      <c r="EL1273" s="6" t="str">
        <f>+IFERROR(VLOOKUP(EJ1273,Auxiliar!$A:$C,2,0),"")</f>
        <v/>
      </c>
      <c r="EM1273" s="7" t="str">
        <f>+IFERROR(VLOOKUP(EJ1273,Auxiliar!$A:$C,3,0),"")</f>
        <v/>
      </c>
      <c r="EO1273" s="1"/>
      <c r="EP1273" s="12"/>
      <c r="EQ1273" s="6" t="str">
        <f>+IFERROR(VALUE(RIGHT(Tabla25[[#This Row],[B2B]],6)),"")</f>
        <v/>
      </c>
      <c r="ER1273" s="6" t="str">
        <f>+IFERROR(VLOOKUP(EP1273,Auxiliar!$A:$C,2,0),"")</f>
        <v/>
      </c>
      <c r="ES1273" s="7" t="str">
        <f>+IFERROR(VLOOKUP(EP1273,Auxiliar!$A:$C,3,0),"")</f>
        <v/>
      </c>
      <c r="EU1273" s="1"/>
      <c r="EV1273" s="12"/>
      <c r="EW1273" s="6" t="str">
        <f>+IFERROR(VALUE(RIGHT(Tabla26[[#This Row],[B2B]],6)),"")</f>
        <v/>
      </c>
      <c r="EX1273" s="6" t="str">
        <f>+IFERROR(VLOOKUP(EV1273,Auxiliar!$A:$C,2,0),"")</f>
        <v/>
      </c>
      <c r="EY1273" s="7" t="str">
        <f>+IFERROR(VLOOKUP(EV1273,Auxiliar!$A:$C,3,0),"")</f>
        <v/>
      </c>
      <c r="EZ1273" s="1"/>
      <c r="FA1273" s="12"/>
      <c r="FB1273" s="6" t="str">
        <f>+IFERROR(VALUE(RIGHT(Tabla27[[#This Row],[B2B]],6)),"")</f>
        <v/>
      </c>
      <c r="FC1273" s="6" t="str">
        <f>+IFERROR(VLOOKUP(FA1273,Auxiliar!$A:$C,2,0),"")</f>
        <v/>
      </c>
      <c r="FD1273" s="7" t="str">
        <f>+IFERROR(VLOOKUP(FA1273,Auxiliar!$A:$C,3,0),"")</f>
        <v/>
      </c>
      <c r="FE1273" s="1"/>
      <c r="FF1273" s="12"/>
      <c r="FG1273" s="6" t="str">
        <f>+IFERROR(VALUE(RIGHT(Tabla28[[#This Row],[B2B]],6)),"")</f>
        <v/>
      </c>
      <c r="FH1273" s="6" t="str">
        <f>+IFERROR(VLOOKUP(FF1273,Auxiliar!$A:$C,2,0),"")</f>
        <v/>
      </c>
      <c r="FI1273" s="7" t="str">
        <f>+IFERROR(VLOOKUP(FF1273,Auxiliar!$A:$C,3,0),"")</f>
        <v/>
      </c>
      <c r="FJ1273" s="1"/>
      <c r="FK1273" s="12"/>
      <c r="FL1273" s="6" t="str">
        <f>+IFERROR(VALUE(RIGHT(Tabla29[[#This Row],[B2B]],6)),"")</f>
        <v/>
      </c>
      <c r="FM1273" s="6" t="str">
        <f>+IFERROR(VLOOKUP(FK1273,Auxiliar!$A:$C,2,0),"")</f>
        <v/>
      </c>
      <c r="FN1273" s="7" t="str">
        <f>+IFERROR(VLOOKUP(FK1273,Auxiliar!$A:$C,3,0),"")</f>
        <v/>
      </c>
      <c r="FO1273" s="1"/>
      <c r="FP1273" s="12"/>
      <c r="FQ1273" s="6" t="str">
        <f>+IFERROR(VALUE(RIGHT(Tabla30[[#This Row],[B2B]],6)),"")</f>
        <v/>
      </c>
      <c r="FR1273" s="6" t="str">
        <f>+IFERROR(VLOOKUP(FP1273,Auxiliar!$A:$C,2,0),"")</f>
        <v/>
      </c>
      <c r="FS1273" s="7"/>
      <c r="FT1273" s="1"/>
      <c r="FU1273" s="12"/>
      <c r="FV1273" s="6" t="str">
        <f>+IFERROR(VALUE(RIGHT(Tabla31[[#This Row],[B2B]],6)),"")</f>
        <v/>
      </c>
      <c r="FW1273" s="6" t="str">
        <f>+IFERROR(VLOOKUP(FU1273,Auxiliar!$A:$C,2,0),"")</f>
        <v/>
      </c>
      <c r="FX1273" s="7" t="str">
        <f>+IFERROR(VLOOKUP(FU1273,Auxiliar!$A:$C,3,0),"")</f>
        <v/>
      </c>
      <c r="FY1273" s="1"/>
      <c r="FZ1273" s="12"/>
      <c r="GA1273" s="6" t="str">
        <f>+IFERROR(VALUE(RIGHT(Tabla32[[#This Row],[B2B]],6)),"")</f>
        <v/>
      </c>
      <c r="GB1273" s="6" t="str">
        <f>+IFERROR(VLOOKUP(FZ1273,Auxiliar!$A:$C,2,0),"")</f>
        <v/>
      </c>
      <c r="GC1273" s="7" t="str">
        <f>+IFERROR(VLOOKUP(FZ1273,Auxiliar!$A:$C,3,0),"")</f>
        <v/>
      </c>
      <c r="GD1273" s="1"/>
      <c r="GE1273" s="12"/>
      <c r="GF1273" s="6" t="str">
        <f>+IFERROR(VALUE(RIGHT(Tabla33[[#This Row],[B2B]],6)),"")</f>
        <v/>
      </c>
      <c r="GG1273" s="6" t="str">
        <f>+IFERROR(VLOOKUP(GE1273,Auxiliar!$A:$C,2,0),"")</f>
        <v/>
      </c>
      <c r="GH1273" s="7" t="str">
        <f>+IFERROR(VLOOKUP(GE1273,Auxiliar!$A:$C,3,0),"")</f>
        <v/>
      </c>
    </row>
    <row r="1274" spans="79:190" x14ac:dyDescent="0.25">
      <c r="CA1274" s="1">
        <v>11828</v>
      </c>
      <c r="CB1274" s="1" t="s">
        <v>35</v>
      </c>
      <c r="CC1274" s="6">
        <f>+IFERROR(VALUE(RIGHT(Tabla14[[#This Row],[B2B]],6)),"")</f>
        <v>11828</v>
      </c>
      <c r="CD1274" s="6" t="str">
        <f>+IFERROR(VLOOKUP(CB1274,Auxiliar!$A:$C,2,0),"")</f>
        <v>Corona 710cc</v>
      </c>
      <c r="CE1274" s="7" t="str">
        <f>+IFERROR(VLOOKUP(CB1274,Auxiliar!$A:$C,3,0),"")</f>
        <v>1b 10% | 85b 0%</v>
      </c>
      <c r="CM1274" s="1">
        <v>11832</v>
      </c>
      <c r="CN1274" s="1" t="s">
        <v>20</v>
      </c>
      <c r="CO1274" s="6">
        <v>11832</v>
      </c>
      <c r="CP1274" s="6" t="s">
        <v>20</v>
      </c>
      <c r="CQ1274" s="7" t="s">
        <v>21</v>
      </c>
      <c r="CY1274" s="1">
        <v>11832</v>
      </c>
      <c r="CZ1274" s="1" t="s">
        <v>16</v>
      </c>
      <c r="DA1274" s="6">
        <f>+IFERROR(VALUE(RIGHT(Tabla18[[#This Row],[B2B]],6)),"")</f>
        <v>11832</v>
      </c>
      <c r="DB1274" s="6" t="str">
        <f>+IFERROR(VLOOKUP(CZ1274,Auxiliar!$A:$C,2,0),"")</f>
        <v>PREMIUM</v>
      </c>
      <c r="DC1274" s="7" t="str">
        <f>+IFERROR(VLOOKUP(CZ1274,Auxiliar!$A:$C,3,0),"")</f>
        <v>0b 0% | 2b 2% | 5b 3,5% | 10b 5%</v>
      </c>
      <c r="DE1274" s="1">
        <v>11832</v>
      </c>
      <c r="DF1274" s="1" t="s">
        <v>19</v>
      </c>
      <c r="DG1274" s="6">
        <f>+IFERROR(VALUE(RIGHT(Tabla19[[#This Row],[B2B]],6)),"")</f>
        <v>11832</v>
      </c>
      <c r="DH1274" s="6" t="str">
        <f>+IFERROR(VLOOKUP(DF1274,Auxiliar!$A:$C,2,0),"")</f>
        <v>MICHELOB</v>
      </c>
      <c r="DI1274" s="7" t="str">
        <f>+IFERROR(VLOOKUP(DF1274,Auxiliar!$A:$C,3,0),"")</f>
        <v>1b 7% | 3b 22% | 8b 27%</v>
      </c>
      <c r="DK1274" s="1"/>
      <c r="DL1274" s="1"/>
      <c r="DM1274" s="6" t="str">
        <f>+IFERROR(VALUE(RIGHT(Tabla20[[#This Row],[B2B]],6)),"")</f>
        <v/>
      </c>
      <c r="DN1274" s="6" t="str">
        <f>+IFERROR(VLOOKUP(DL1274,Auxiliar!$A:$C,2,0),"")</f>
        <v/>
      </c>
      <c r="DO1274" s="7" t="str">
        <f>+IFERROR(VLOOKUP(DL1274,Auxiliar!$A:$C,3,0),"")</f>
        <v/>
      </c>
      <c r="DQ1274" s="1">
        <v>11819</v>
      </c>
      <c r="DR1274" s="12" t="s">
        <v>24</v>
      </c>
      <c r="DS1274" s="6">
        <f>+IFERROR(VALUE(RIGHT(Tabla21[[#This Row],[B2B]],6)),"")</f>
        <v>11819</v>
      </c>
      <c r="DT1274" s="6" t="str">
        <f>+IFERROR(VLOOKUP(DR1274,Auxiliar!$A:$C,2,0),"")</f>
        <v>CORONA PORRON</v>
      </c>
      <c r="DU1274" s="7" t="str">
        <f>+IFERROR(VLOOKUP(DR1274,Auxiliar!$A:$C,3,0),"")</f>
        <v>1b 5% | 20b 0%</v>
      </c>
      <c r="DW1274" s="1"/>
      <c r="DX1274" s="12"/>
      <c r="DY1274" s="6" t="str">
        <f>+IFERROR(VALUE(RIGHT(Tabla22[[#This Row],[B2B]],6)),"")</f>
        <v/>
      </c>
      <c r="DZ1274" s="6" t="str">
        <f>+IFERROR(VLOOKUP(DX1274,Auxiliar!$A:$C,2,0),"")</f>
        <v/>
      </c>
      <c r="EA1274" s="7" t="str">
        <f>+IFERROR(VLOOKUP(DX1274,Auxiliar!$A:$C,3,0),"")</f>
        <v/>
      </c>
      <c r="EC1274" s="1"/>
      <c r="ED1274" s="12"/>
      <c r="EE1274" s="6" t="str">
        <f>+IFERROR(VALUE(RIGHT(Tabla23[[#This Row],[B2B]],6)),"")</f>
        <v/>
      </c>
      <c r="EF1274" s="6" t="str">
        <f>+IFERROR(VLOOKUP(ED1274,Auxiliar!$A:$C,2,0),"")</f>
        <v/>
      </c>
      <c r="EG1274" s="7" t="str">
        <f>+IFERROR(VLOOKUP(ED1274,Auxiliar!$A:$C,3,0),"")</f>
        <v/>
      </c>
      <c r="EI1274" s="1"/>
      <c r="EJ1274" s="12"/>
      <c r="EK1274" s="6" t="str">
        <f>+IFERROR(VALUE(RIGHT(Tabla24[[#This Row],[B2B]],6)),"")</f>
        <v/>
      </c>
      <c r="EL1274" s="6" t="str">
        <f>+IFERROR(VLOOKUP(EJ1274,Auxiliar!$A:$C,2,0),"")</f>
        <v/>
      </c>
      <c r="EM1274" s="7" t="str">
        <f>+IFERROR(VLOOKUP(EJ1274,Auxiliar!$A:$C,3,0),"")</f>
        <v/>
      </c>
      <c r="EO1274" s="1"/>
      <c r="EP1274" s="12"/>
      <c r="EQ1274" s="6" t="str">
        <f>+IFERROR(VALUE(RIGHT(Tabla25[[#This Row],[B2B]],6)),"")</f>
        <v/>
      </c>
      <c r="ER1274" s="6" t="str">
        <f>+IFERROR(VLOOKUP(EP1274,Auxiliar!$A:$C,2,0),"")</f>
        <v/>
      </c>
      <c r="ES1274" s="7" t="str">
        <f>+IFERROR(VLOOKUP(EP1274,Auxiliar!$A:$C,3,0),"")</f>
        <v/>
      </c>
      <c r="EU1274" s="1"/>
      <c r="EV1274" s="12"/>
      <c r="EW1274" s="6" t="str">
        <f>+IFERROR(VALUE(RIGHT(Tabla26[[#This Row],[B2B]],6)),"")</f>
        <v/>
      </c>
      <c r="EX1274" s="6" t="str">
        <f>+IFERROR(VLOOKUP(EV1274,Auxiliar!$A:$C,2,0),"")</f>
        <v/>
      </c>
      <c r="EY1274" s="7" t="str">
        <f>+IFERROR(VLOOKUP(EV1274,Auxiliar!$A:$C,3,0),"")</f>
        <v/>
      </c>
      <c r="EZ1274" s="1"/>
      <c r="FA1274" s="12"/>
      <c r="FB1274" s="6" t="str">
        <f>+IFERROR(VALUE(RIGHT(Tabla27[[#This Row],[B2B]],6)),"")</f>
        <v/>
      </c>
      <c r="FC1274" s="6" t="str">
        <f>+IFERROR(VLOOKUP(FA1274,Auxiliar!$A:$C,2,0),"")</f>
        <v/>
      </c>
      <c r="FD1274" s="7" t="str">
        <f>+IFERROR(VLOOKUP(FA1274,Auxiliar!$A:$C,3,0),"")</f>
        <v/>
      </c>
      <c r="FE1274" s="1"/>
      <c r="FF1274" s="12"/>
      <c r="FG1274" s="6" t="str">
        <f>+IFERROR(VALUE(RIGHT(Tabla28[[#This Row],[B2B]],6)),"")</f>
        <v/>
      </c>
      <c r="FH1274" s="6" t="str">
        <f>+IFERROR(VLOOKUP(FF1274,Auxiliar!$A:$C,2,0),"")</f>
        <v/>
      </c>
      <c r="FI1274" s="7" t="str">
        <f>+IFERROR(VLOOKUP(FF1274,Auxiliar!$A:$C,3,0),"")</f>
        <v/>
      </c>
      <c r="FJ1274" s="1"/>
      <c r="FK1274" s="12"/>
      <c r="FL1274" s="6" t="str">
        <f>+IFERROR(VALUE(RIGHT(Tabla29[[#This Row],[B2B]],6)),"")</f>
        <v/>
      </c>
      <c r="FM1274" s="6" t="str">
        <f>+IFERROR(VLOOKUP(FK1274,Auxiliar!$A:$C,2,0),"")</f>
        <v/>
      </c>
      <c r="FN1274" s="7" t="str">
        <f>+IFERROR(VLOOKUP(FK1274,Auxiliar!$A:$C,3,0),"")</f>
        <v/>
      </c>
      <c r="FO1274" s="1"/>
      <c r="FP1274" s="12"/>
      <c r="FQ1274" s="6" t="str">
        <f>+IFERROR(VALUE(RIGHT(Tabla30[[#This Row],[B2B]],6)),"")</f>
        <v/>
      </c>
      <c r="FR1274" s="6" t="str">
        <f>+IFERROR(VLOOKUP(FP1274,Auxiliar!$A:$C,2,0),"")</f>
        <v/>
      </c>
      <c r="FS1274" s="7"/>
      <c r="FT1274" s="1"/>
      <c r="FU1274" s="12"/>
      <c r="FV1274" s="6" t="str">
        <f>+IFERROR(VALUE(RIGHT(Tabla31[[#This Row],[B2B]],6)),"")</f>
        <v/>
      </c>
      <c r="FW1274" s="6" t="str">
        <f>+IFERROR(VLOOKUP(FU1274,Auxiliar!$A:$C,2,0),"")</f>
        <v/>
      </c>
      <c r="FX1274" s="7" t="str">
        <f>+IFERROR(VLOOKUP(FU1274,Auxiliar!$A:$C,3,0),"")</f>
        <v/>
      </c>
      <c r="FY1274" s="1"/>
      <c r="FZ1274" s="12"/>
      <c r="GA1274" s="6" t="str">
        <f>+IFERROR(VALUE(RIGHT(Tabla32[[#This Row],[B2B]],6)),"")</f>
        <v/>
      </c>
      <c r="GB1274" s="6" t="str">
        <f>+IFERROR(VLOOKUP(FZ1274,Auxiliar!$A:$C,2,0),"")</f>
        <v/>
      </c>
      <c r="GC1274" s="7" t="str">
        <f>+IFERROR(VLOOKUP(FZ1274,Auxiliar!$A:$C,3,0),"")</f>
        <v/>
      </c>
      <c r="GD1274" s="1"/>
      <c r="GE1274" s="12"/>
      <c r="GF1274" s="6" t="str">
        <f>+IFERROR(VALUE(RIGHT(Tabla33[[#This Row],[B2B]],6)),"")</f>
        <v/>
      </c>
      <c r="GG1274" s="6" t="str">
        <f>+IFERROR(VLOOKUP(GE1274,Auxiliar!$A:$C,2,0),"")</f>
        <v/>
      </c>
      <c r="GH1274" s="7" t="str">
        <f>+IFERROR(VLOOKUP(GE1274,Auxiliar!$A:$C,3,0),"")</f>
        <v/>
      </c>
    </row>
    <row r="1275" spans="79:190" x14ac:dyDescent="0.25">
      <c r="CA1275" s="1">
        <v>11829</v>
      </c>
      <c r="CB1275" s="1" t="s">
        <v>35</v>
      </c>
      <c r="CC1275" s="6">
        <f>+IFERROR(VALUE(RIGHT(Tabla14[[#This Row],[B2B]],6)),"")</f>
        <v>11829</v>
      </c>
      <c r="CD1275" s="6" t="str">
        <f>+IFERROR(VLOOKUP(CB1275,Auxiliar!$A:$C,2,0),"")</f>
        <v>Corona 710cc</v>
      </c>
      <c r="CE1275" s="7" t="str">
        <f>+IFERROR(VLOOKUP(CB1275,Auxiliar!$A:$C,3,0),"")</f>
        <v>1b 10% | 85b 0%</v>
      </c>
      <c r="CM1275" s="1">
        <v>11833</v>
      </c>
      <c r="CN1275" s="1" t="s">
        <v>20</v>
      </c>
      <c r="CO1275" s="6">
        <v>11833</v>
      </c>
      <c r="CP1275" s="6" t="s">
        <v>20</v>
      </c>
      <c r="CQ1275" s="7" t="s">
        <v>21</v>
      </c>
      <c r="CY1275" s="1">
        <v>11833</v>
      </c>
      <c r="CZ1275" s="1" t="s">
        <v>16</v>
      </c>
      <c r="DA1275" s="6">
        <f>+IFERROR(VALUE(RIGHT(Tabla18[[#This Row],[B2B]],6)),"")</f>
        <v>11833</v>
      </c>
      <c r="DB1275" s="6" t="str">
        <f>+IFERROR(VLOOKUP(CZ1275,Auxiliar!$A:$C,2,0),"")</f>
        <v>PREMIUM</v>
      </c>
      <c r="DC1275" s="7" t="str">
        <f>+IFERROR(VLOOKUP(CZ1275,Auxiliar!$A:$C,3,0),"")</f>
        <v>0b 0% | 2b 2% | 5b 3,5% | 10b 5%</v>
      </c>
      <c r="DE1275" s="1">
        <v>11833</v>
      </c>
      <c r="DF1275" s="1" t="s">
        <v>19</v>
      </c>
      <c r="DG1275" s="6">
        <f>+IFERROR(VALUE(RIGHT(Tabla19[[#This Row],[B2B]],6)),"")</f>
        <v>11833</v>
      </c>
      <c r="DH1275" s="6" t="str">
        <f>+IFERROR(VLOOKUP(DF1275,Auxiliar!$A:$C,2,0),"")</f>
        <v>MICHELOB</v>
      </c>
      <c r="DI1275" s="7" t="str">
        <f>+IFERROR(VLOOKUP(DF1275,Auxiliar!$A:$C,3,0),"")</f>
        <v>1b 7% | 3b 22% | 8b 27%</v>
      </c>
      <c r="DK1275" s="1"/>
      <c r="DL1275" s="1"/>
      <c r="DM1275" s="6" t="str">
        <f>+IFERROR(VALUE(RIGHT(Tabla20[[#This Row],[B2B]],6)),"")</f>
        <v/>
      </c>
      <c r="DN1275" s="6" t="str">
        <f>+IFERROR(VLOOKUP(DL1275,Auxiliar!$A:$C,2,0),"")</f>
        <v/>
      </c>
      <c r="DO1275" s="7" t="str">
        <f>+IFERROR(VLOOKUP(DL1275,Auxiliar!$A:$C,3,0),"")</f>
        <v/>
      </c>
      <c r="DQ1275" s="1">
        <v>11821</v>
      </c>
      <c r="DR1275" s="12" t="s">
        <v>24</v>
      </c>
      <c r="DS1275" s="6">
        <f>+IFERROR(VALUE(RIGHT(Tabla21[[#This Row],[B2B]],6)),"")</f>
        <v>11821</v>
      </c>
      <c r="DT1275" s="6" t="str">
        <f>+IFERROR(VLOOKUP(DR1275,Auxiliar!$A:$C,2,0),"")</f>
        <v>CORONA PORRON</v>
      </c>
      <c r="DU1275" s="7" t="str">
        <f>+IFERROR(VLOOKUP(DR1275,Auxiliar!$A:$C,3,0),"")</f>
        <v>1b 5% | 20b 0%</v>
      </c>
      <c r="DW1275" s="1"/>
      <c r="DX1275" s="12"/>
      <c r="DY1275" s="6" t="str">
        <f>+IFERROR(VALUE(RIGHT(Tabla22[[#This Row],[B2B]],6)),"")</f>
        <v/>
      </c>
      <c r="DZ1275" s="6" t="str">
        <f>+IFERROR(VLOOKUP(DX1275,Auxiliar!$A:$C,2,0),"")</f>
        <v/>
      </c>
      <c r="EA1275" s="7" t="str">
        <f>+IFERROR(VLOOKUP(DX1275,Auxiliar!$A:$C,3,0),"")</f>
        <v/>
      </c>
      <c r="EC1275" s="1"/>
      <c r="ED1275" s="12"/>
      <c r="EE1275" s="6" t="str">
        <f>+IFERROR(VALUE(RIGHT(Tabla23[[#This Row],[B2B]],6)),"")</f>
        <v/>
      </c>
      <c r="EF1275" s="6" t="str">
        <f>+IFERROR(VLOOKUP(ED1275,Auxiliar!$A:$C,2,0),"")</f>
        <v/>
      </c>
      <c r="EG1275" s="7" t="str">
        <f>+IFERROR(VLOOKUP(ED1275,Auxiliar!$A:$C,3,0),"")</f>
        <v/>
      </c>
      <c r="EI1275" s="1"/>
      <c r="EJ1275" s="12"/>
      <c r="EK1275" s="6" t="str">
        <f>+IFERROR(VALUE(RIGHT(Tabla24[[#This Row],[B2B]],6)),"")</f>
        <v/>
      </c>
      <c r="EL1275" s="6" t="str">
        <f>+IFERROR(VLOOKUP(EJ1275,Auxiliar!$A:$C,2,0),"")</f>
        <v/>
      </c>
      <c r="EM1275" s="7" t="str">
        <f>+IFERROR(VLOOKUP(EJ1275,Auxiliar!$A:$C,3,0),"")</f>
        <v/>
      </c>
      <c r="EO1275" s="1"/>
      <c r="EP1275" s="12"/>
      <c r="EQ1275" s="6" t="str">
        <f>+IFERROR(VALUE(RIGHT(Tabla25[[#This Row],[B2B]],6)),"")</f>
        <v/>
      </c>
      <c r="ER1275" s="6" t="str">
        <f>+IFERROR(VLOOKUP(EP1275,Auxiliar!$A:$C,2,0),"")</f>
        <v/>
      </c>
      <c r="ES1275" s="7" t="str">
        <f>+IFERROR(VLOOKUP(EP1275,Auxiliar!$A:$C,3,0),"")</f>
        <v/>
      </c>
      <c r="EU1275" s="1"/>
      <c r="EV1275" s="12"/>
      <c r="EW1275" s="6" t="str">
        <f>+IFERROR(VALUE(RIGHT(Tabla26[[#This Row],[B2B]],6)),"")</f>
        <v/>
      </c>
      <c r="EX1275" s="6" t="str">
        <f>+IFERROR(VLOOKUP(EV1275,Auxiliar!$A:$C,2,0),"")</f>
        <v/>
      </c>
      <c r="EY1275" s="7" t="str">
        <f>+IFERROR(VLOOKUP(EV1275,Auxiliar!$A:$C,3,0),"")</f>
        <v/>
      </c>
      <c r="EZ1275" s="1"/>
      <c r="FA1275" s="12"/>
      <c r="FB1275" s="6" t="str">
        <f>+IFERROR(VALUE(RIGHT(Tabla27[[#This Row],[B2B]],6)),"")</f>
        <v/>
      </c>
      <c r="FC1275" s="6" t="str">
        <f>+IFERROR(VLOOKUP(FA1275,Auxiliar!$A:$C,2,0),"")</f>
        <v/>
      </c>
      <c r="FD1275" s="7" t="str">
        <f>+IFERROR(VLOOKUP(FA1275,Auxiliar!$A:$C,3,0),"")</f>
        <v/>
      </c>
      <c r="FE1275" s="1"/>
      <c r="FF1275" s="12"/>
      <c r="FG1275" s="6" t="str">
        <f>+IFERROR(VALUE(RIGHT(Tabla28[[#This Row],[B2B]],6)),"")</f>
        <v/>
      </c>
      <c r="FH1275" s="6" t="str">
        <f>+IFERROR(VLOOKUP(FF1275,Auxiliar!$A:$C,2,0),"")</f>
        <v/>
      </c>
      <c r="FI1275" s="7" t="str">
        <f>+IFERROR(VLOOKUP(FF1275,Auxiliar!$A:$C,3,0),"")</f>
        <v/>
      </c>
      <c r="FJ1275" s="1"/>
      <c r="FK1275" s="12"/>
      <c r="FL1275" s="6" t="str">
        <f>+IFERROR(VALUE(RIGHT(Tabla29[[#This Row],[B2B]],6)),"")</f>
        <v/>
      </c>
      <c r="FM1275" s="6" t="str">
        <f>+IFERROR(VLOOKUP(FK1275,Auxiliar!$A:$C,2,0),"")</f>
        <v/>
      </c>
      <c r="FN1275" s="7" t="str">
        <f>+IFERROR(VLOOKUP(FK1275,Auxiliar!$A:$C,3,0),"")</f>
        <v/>
      </c>
      <c r="FO1275" s="1"/>
      <c r="FP1275" s="12"/>
      <c r="FQ1275" s="6" t="str">
        <f>+IFERROR(VALUE(RIGHT(Tabla30[[#This Row],[B2B]],6)),"")</f>
        <v/>
      </c>
      <c r="FR1275" s="6" t="str">
        <f>+IFERROR(VLOOKUP(FP1275,Auxiliar!$A:$C,2,0),"")</f>
        <v/>
      </c>
      <c r="FS1275" s="7"/>
      <c r="FT1275" s="1"/>
      <c r="FU1275" s="12"/>
      <c r="FV1275" s="6" t="str">
        <f>+IFERROR(VALUE(RIGHT(Tabla31[[#This Row],[B2B]],6)),"")</f>
        <v/>
      </c>
      <c r="FW1275" s="6" t="str">
        <f>+IFERROR(VLOOKUP(FU1275,Auxiliar!$A:$C,2,0),"")</f>
        <v/>
      </c>
      <c r="FX1275" s="7" t="str">
        <f>+IFERROR(VLOOKUP(FU1275,Auxiliar!$A:$C,3,0),"")</f>
        <v/>
      </c>
      <c r="FY1275" s="1"/>
      <c r="FZ1275" s="12"/>
      <c r="GA1275" s="6" t="str">
        <f>+IFERROR(VALUE(RIGHT(Tabla32[[#This Row],[B2B]],6)),"")</f>
        <v/>
      </c>
      <c r="GB1275" s="6" t="str">
        <f>+IFERROR(VLOOKUP(FZ1275,Auxiliar!$A:$C,2,0),"")</f>
        <v/>
      </c>
      <c r="GC1275" s="7" t="str">
        <f>+IFERROR(VLOOKUP(FZ1275,Auxiliar!$A:$C,3,0),"")</f>
        <v/>
      </c>
      <c r="GD1275" s="1"/>
      <c r="GE1275" s="12"/>
      <c r="GF1275" s="6" t="str">
        <f>+IFERROR(VALUE(RIGHT(Tabla33[[#This Row],[B2B]],6)),"")</f>
        <v/>
      </c>
      <c r="GG1275" s="6" t="str">
        <f>+IFERROR(VLOOKUP(GE1275,Auxiliar!$A:$C,2,0),"")</f>
        <v/>
      </c>
      <c r="GH1275" s="7" t="str">
        <f>+IFERROR(VLOOKUP(GE1275,Auxiliar!$A:$C,3,0),"")</f>
        <v/>
      </c>
    </row>
    <row r="1276" spans="79:190" x14ac:dyDescent="0.25">
      <c r="CA1276" s="1">
        <v>11830</v>
      </c>
      <c r="CB1276" s="1" t="s">
        <v>35</v>
      </c>
      <c r="CC1276" s="6">
        <f>+IFERROR(VALUE(RIGHT(Tabla14[[#This Row],[B2B]],6)),"")</f>
        <v>11830</v>
      </c>
      <c r="CD1276" s="6" t="str">
        <f>+IFERROR(VLOOKUP(CB1276,Auxiliar!$A:$C,2,0),"")</f>
        <v>Corona 710cc</v>
      </c>
      <c r="CE1276" s="7" t="str">
        <f>+IFERROR(VLOOKUP(CB1276,Auxiliar!$A:$C,3,0),"")</f>
        <v>1b 10% | 85b 0%</v>
      </c>
      <c r="CM1276" s="1">
        <v>11834</v>
      </c>
      <c r="CN1276" s="1" t="s">
        <v>20</v>
      </c>
      <c r="CO1276" s="6">
        <v>11834</v>
      </c>
      <c r="CP1276" s="6" t="s">
        <v>20</v>
      </c>
      <c r="CQ1276" s="7" t="s">
        <v>21</v>
      </c>
      <c r="CY1276" s="1">
        <v>11834</v>
      </c>
      <c r="CZ1276" s="1" t="s">
        <v>16</v>
      </c>
      <c r="DA1276" s="6">
        <f>+IFERROR(VALUE(RIGHT(Tabla18[[#This Row],[B2B]],6)),"")</f>
        <v>11834</v>
      </c>
      <c r="DB1276" s="6" t="str">
        <f>+IFERROR(VLOOKUP(CZ1276,Auxiliar!$A:$C,2,0),"")</f>
        <v>PREMIUM</v>
      </c>
      <c r="DC1276" s="7" t="str">
        <f>+IFERROR(VLOOKUP(CZ1276,Auxiliar!$A:$C,3,0),"")</f>
        <v>0b 0% | 2b 2% | 5b 3,5% | 10b 5%</v>
      </c>
      <c r="DE1276" s="1">
        <v>11834</v>
      </c>
      <c r="DF1276" s="1" t="s">
        <v>19</v>
      </c>
      <c r="DG1276" s="6">
        <f>+IFERROR(VALUE(RIGHT(Tabla19[[#This Row],[B2B]],6)),"")</f>
        <v>11834</v>
      </c>
      <c r="DH1276" s="6" t="str">
        <f>+IFERROR(VLOOKUP(DF1276,Auxiliar!$A:$C,2,0),"")</f>
        <v>MICHELOB</v>
      </c>
      <c r="DI1276" s="7" t="str">
        <f>+IFERROR(VLOOKUP(DF1276,Auxiliar!$A:$C,3,0),"")</f>
        <v>1b 7% | 3b 22% | 8b 27%</v>
      </c>
      <c r="DK1276" s="1"/>
      <c r="DL1276" s="1"/>
      <c r="DM1276" s="6" t="str">
        <f>+IFERROR(VALUE(RIGHT(Tabla20[[#This Row],[B2B]],6)),"")</f>
        <v/>
      </c>
      <c r="DN1276" s="6" t="str">
        <f>+IFERROR(VLOOKUP(DL1276,Auxiliar!$A:$C,2,0),"")</f>
        <v/>
      </c>
      <c r="DO1276" s="7" t="str">
        <f>+IFERROR(VLOOKUP(DL1276,Auxiliar!$A:$C,3,0),"")</f>
        <v/>
      </c>
      <c r="DQ1276" s="1">
        <v>11827</v>
      </c>
      <c r="DR1276" s="12" t="s">
        <v>24</v>
      </c>
      <c r="DS1276" s="6">
        <f>+IFERROR(VALUE(RIGHT(Tabla21[[#This Row],[B2B]],6)),"")</f>
        <v>11827</v>
      </c>
      <c r="DT1276" s="6" t="str">
        <f>+IFERROR(VLOOKUP(DR1276,Auxiliar!$A:$C,2,0),"")</f>
        <v>CORONA PORRON</v>
      </c>
      <c r="DU1276" s="7" t="str">
        <f>+IFERROR(VLOOKUP(DR1276,Auxiliar!$A:$C,3,0),"")</f>
        <v>1b 5% | 20b 0%</v>
      </c>
      <c r="DW1276" s="1"/>
      <c r="DX1276" s="12"/>
      <c r="DY1276" s="6" t="str">
        <f>+IFERROR(VALUE(RIGHT(Tabla22[[#This Row],[B2B]],6)),"")</f>
        <v/>
      </c>
      <c r="DZ1276" s="6" t="str">
        <f>+IFERROR(VLOOKUP(DX1276,Auxiliar!$A:$C,2,0),"")</f>
        <v/>
      </c>
      <c r="EA1276" s="7" t="str">
        <f>+IFERROR(VLOOKUP(DX1276,Auxiliar!$A:$C,3,0),"")</f>
        <v/>
      </c>
      <c r="EC1276" s="1"/>
      <c r="ED1276" s="12"/>
      <c r="EE1276" s="6" t="str">
        <f>+IFERROR(VALUE(RIGHT(Tabla23[[#This Row],[B2B]],6)),"")</f>
        <v/>
      </c>
      <c r="EF1276" s="6" t="str">
        <f>+IFERROR(VLOOKUP(ED1276,Auxiliar!$A:$C,2,0),"")</f>
        <v/>
      </c>
      <c r="EG1276" s="7" t="str">
        <f>+IFERROR(VLOOKUP(ED1276,Auxiliar!$A:$C,3,0),"")</f>
        <v/>
      </c>
      <c r="EI1276" s="1"/>
      <c r="EJ1276" s="12"/>
      <c r="EK1276" s="6" t="str">
        <f>+IFERROR(VALUE(RIGHT(Tabla24[[#This Row],[B2B]],6)),"")</f>
        <v/>
      </c>
      <c r="EL1276" s="6" t="str">
        <f>+IFERROR(VLOOKUP(EJ1276,Auxiliar!$A:$C,2,0),"")</f>
        <v/>
      </c>
      <c r="EM1276" s="7" t="str">
        <f>+IFERROR(VLOOKUP(EJ1276,Auxiliar!$A:$C,3,0),"")</f>
        <v/>
      </c>
      <c r="EO1276" s="1"/>
      <c r="EP1276" s="12"/>
      <c r="EQ1276" s="6" t="str">
        <f>+IFERROR(VALUE(RIGHT(Tabla25[[#This Row],[B2B]],6)),"")</f>
        <v/>
      </c>
      <c r="ER1276" s="6" t="str">
        <f>+IFERROR(VLOOKUP(EP1276,Auxiliar!$A:$C,2,0),"")</f>
        <v/>
      </c>
      <c r="ES1276" s="7" t="str">
        <f>+IFERROR(VLOOKUP(EP1276,Auxiliar!$A:$C,3,0),"")</f>
        <v/>
      </c>
      <c r="EU1276" s="1"/>
      <c r="EV1276" s="12"/>
      <c r="EW1276" s="6" t="str">
        <f>+IFERROR(VALUE(RIGHT(Tabla26[[#This Row],[B2B]],6)),"")</f>
        <v/>
      </c>
      <c r="EX1276" s="6" t="str">
        <f>+IFERROR(VLOOKUP(EV1276,Auxiliar!$A:$C,2,0),"")</f>
        <v/>
      </c>
      <c r="EY1276" s="7" t="str">
        <f>+IFERROR(VLOOKUP(EV1276,Auxiliar!$A:$C,3,0),"")</f>
        <v/>
      </c>
      <c r="EZ1276" s="1"/>
      <c r="FA1276" s="12"/>
      <c r="FB1276" s="6" t="str">
        <f>+IFERROR(VALUE(RIGHT(Tabla27[[#This Row],[B2B]],6)),"")</f>
        <v/>
      </c>
      <c r="FC1276" s="6" t="str">
        <f>+IFERROR(VLOOKUP(FA1276,Auxiliar!$A:$C,2,0),"")</f>
        <v/>
      </c>
      <c r="FD1276" s="7" t="str">
        <f>+IFERROR(VLOOKUP(FA1276,Auxiliar!$A:$C,3,0),"")</f>
        <v/>
      </c>
      <c r="FE1276" s="1"/>
      <c r="FF1276" s="12"/>
      <c r="FG1276" s="6" t="str">
        <f>+IFERROR(VALUE(RIGHT(Tabla28[[#This Row],[B2B]],6)),"")</f>
        <v/>
      </c>
      <c r="FH1276" s="6" t="str">
        <f>+IFERROR(VLOOKUP(FF1276,Auxiliar!$A:$C,2,0),"")</f>
        <v/>
      </c>
      <c r="FI1276" s="7" t="str">
        <f>+IFERROR(VLOOKUP(FF1276,Auxiliar!$A:$C,3,0),"")</f>
        <v/>
      </c>
      <c r="FJ1276" s="1"/>
      <c r="FK1276" s="12"/>
      <c r="FL1276" s="6" t="str">
        <f>+IFERROR(VALUE(RIGHT(Tabla29[[#This Row],[B2B]],6)),"")</f>
        <v/>
      </c>
      <c r="FM1276" s="6" t="str">
        <f>+IFERROR(VLOOKUP(FK1276,Auxiliar!$A:$C,2,0),"")</f>
        <v/>
      </c>
      <c r="FN1276" s="7" t="str">
        <f>+IFERROR(VLOOKUP(FK1276,Auxiliar!$A:$C,3,0),"")</f>
        <v/>
      </c>
      <c r="FO1276" s="1"/>
      <c r="FP1276" s="12"/>
      <c r="FQ1276" s="6" t="str">
        <f>+IFERROR(VALUE(RIGHT(Tabla30[[#This Row],[B2B]],6)),"")</f>
        <v/>
      </c>
      <c r="FR1276" s="6" t="str">
        <f>+IFERROR(VLOOKUP(FP1276,Auxiliar!$A:$C,2,0),"")</f>
        <v/>
      </c>
      <c r="FS1276" s="7"/>
      <c r="FT1276" s="1"/>
      <c r="FU1276" s="12"/>
      <c r="FV1276" s="6" t="str">
        <f>+IFERROR(VALUE(RIGHT(Tabla31[[#This Row],[B2B]],6)),"")</f>
        <v/>
      </c>
      <c r="FW1276" s="6" t="str">
        <f>+IFERROR(VLOOKUP(FU1276,Auxiliar!$A:$C,2,0),"")</f>
        <v/>
      </c>
      <c r="FX1276" s="7" t="str">
        <f>+IFERROR(VLOOKUP(FU1276,Auxiliar!$A:$C,3,0),"")</f>
        <v/>
      </c>
      <c r="FY1276" s="1"/>
      <c r="FZ1276" s="12"/>
      <c r="GA1276" s="6" t="str">
        <f>+IFERROR(VALUE(RIGHT(Tabla32[[#This Row],[B2B]],6)),"")</f>
        <v/>
      </c>
      <c r="GB1276" s="6" t="str">
        <f>+IFERROR(VLOOKUP(FZ1276,Auxiliar!$A:$C,2,0),"")</f>
        <v/>
      </c>
      <c r="GC1276" s="7" t="str">
        <f>+IFERROR(VLOOKUP(FZ1276,Auxiliar!$A:$C,3,0),"")</f>
        <v/>
      </c>
      <c r="GD1276" s="1"/>
      <c r="GE1276" s="12"/>
      <c r="GF1276" s="6" t="str">
        <f>+IFERROR(VALUE(RIGHT(Tabla33[[#This Row],[B2B]],6)),"")</f>
        <v/>
      </c>
      <c r="GG1276" s="6" t="str">
        <f>+IFERROR(VLOOKUP(GE1276,Auxiliar!$A:$C,2,0),"")</f>
        <v/>
      </c>
      <c r="GH1276" s="7" t="str">
        <f>+IFERROR(VLOOKUP(GE1276,Auxiliar!$A:$C,3,0),"")</f>
        <v/>
      </c>
    </row>
    <row r="1277" spans="79:190" x14ac:dyDescent="0.25">
      <c r="CA1277" s="1">
        <v>11832</v>
      </c>
      <c r="CB1277" s="1" t="s">
        <v>35</v>
      </c>
      <c r="CC1277" s="6">
        <f>+IFERROR(VALUE(RIGHT(Tabla14[[#This Row],[B2B]],6)),"")</f>
        <v>11832</v>
      </c>
      <c r="CD1277" s="6" t="str">
        <f>+IFERROR(VLOOKUP(CB1277,Auxiliar!$A:$C,2,0),"")</f>
        <v>Corona 710cc</v>
      </c>
      <c r="CE1277" s="7" t="str">
        <f>+IFERROR(VLOOKUP(CB1277,Auxiliar!$A:$C,3,0),"")</f>
        <v>1b 10% | 85b 0%</v>
      </c>
      <c r="CM1277" s="1">
        <v>11837</v>
      </c>
      <c r="CN1277" s="1" t="s">
        <v>20</v>
      </c>
      <c r="CO1277" s="6">
        <v>11837</v>
      </c>
      <c r="CP1277" s="6" t="s">
        <v>20</v>
      </c>
      <c r="CQ1277" s="7" t="s">
        <v>21</v>
      </c>
      <c r="CY1277" s="1">
        <v>11837</v>
      </c>
      <c r="CZ1277" s="1" t="s">
        <v>16</v>
      </c>
      <c r="DA1277" s="6">
        <f>+IFERROR(VALUE(RIGHT(Tabla18[[#This Row],[B2B]],6)),"")</f>
        <v>11837</v>
      </c>
      <c r="DB1277" s="6" t="str">
        <f>+IFERROR(VLOOKUP(CZ1277,Auxiliar!$A:$C,2,0),"")</f>
        <v>PREMIUM</v>
      </c>
      <c r="DC1277" s="7" t="str">
        <f>+IFERROR(VLOOKUP(CZ1277,Auxiliar!$A:$C,3,0),"")</f>
        <v>0b 0% | 2b 2% | 5b 3,5% | 10b 5%</v>
      </c>
      <c r="DE1277" s="1">
        <v>11837</v>
      </c>
      <c r="DF1277" s="1" t="s">
        <v>19</v>
      </c>
      <c r="DG1277" s="6">
        <f>+IFERROR(VALUE(RIGHT(Tabla19[[#This Row],[B2B]],6)),"")</f>
        <v>11837</v>
      </c>
      <c r="DH1277" s="6" t="str">
        <f>+IFERROR(VLOOKUP(DF1277,Auxiliar!$A:$C,2,0),"")</f>
        <v>MICHELOB</v>
      </c>
      <c r="DI1277" s="7" t="str">
        <f>+IFERROR(VLOOKUP(DF1277,Auxiliar!$A:$C,3,0),"")</f>
        <v>1b 7% | 3b 22% | 8b 27%</v>
      </c>
      <c r="DK1277" s="1"/>
      <c r="DL1277" s="1"/>
      <c r="DM1277" s="6" t="str">
        <f>+IFERROR(VALUE(RIGHT(Tabla20[[#This Row],[B2B]],6)),"")</f>
        <v/>
      </c>
      <c r="DN1277" s="6" t="str">
        <f>+IFERROR(VLOOKUP(DL1277,Auxiliar!$A:$C,2,0),"")</f>
        <v/>
      </c>
      <c r="DO1277" s="7" t="str">
        <f>+IFERROR(VLOOKUP(DL1277,Auxiliar!$A:$C,3,0),"")</f>
        <v/>
      </c>
      <c r="DQ1277" s="1">
        <v>11828</v>
      </c>
      <c r="DR1277" s="12" t="s">
        <v>24</v>
      </c>
      <c r="DS1277" s="6">
        <f>+IFERROR(VALUE(RIGHT(Tabla21[[#This Row],[B2B]],6)),"")</f>
        <v>11828</v>
      </c>
      <c r="DT1277" s="6" t="str">
        <f>+IFERROR(VLOOKUP(DR1277,Auxiliar!$A:$C,2,0),"")</f>
        <v>CORONA PORRON</v>
      </c>
      <c r="DU1277" s="7" t="str">
        <f>+IFERROR(VLOOKUP(DR1277,Auxiliar!$A:$C,3,0),"")</f>
        <v>1b 5% | 20b 0%</v>
      </c>
      <c r="DW1277" s="1"/>
      <c r="DX1277" s="12"/>
      <c r="DY1277" s="6" t="str">
        <f>+IFERROR(VALUE(RIGHT(Tabla22[[#This Row],[B2B]],6)),"")</f>
        <v/>
      </c>
      <c r="DZ1277" s="6" t="str">
        <f>+IFERROR(VLOOKUP(DX1277,Auxiliar!$A:$C,2,0),"")</f>
        <v/>
      </c>
      <c r="EA1277" s="7" t="str">
        <f>+IFERROR(VLOOKUP(DX1277,Auxiliar!$A:$C,3,0),"")</f>
        <v/>
      </c>
      <c r="EC1277" s="1"/>
      <c r="ED1277" s="12"/>
      <c r="EE1277" s="6" t="str">
        <f>+IFERROR(VALUE(RIGHT(Tabla23[[#This Row],[B2B]],6)),"")</f>
        <v/>
      </c>
      <c r="EF1277" s="6" t="str">
        <f>+IFERROR(VLOOKUP(ED1277,Auxiliar!$A:$C,2,0),"")</f>
        <v/>
      </c>
      <c r="EG1277" s="7" t="str">
        <f>+IFERROR(VLOOKUP(ED1277,Auxiliar!$A:$C,3,0),"")</f>
        <v/>
      </c>
      <c r="EI1277" s="1"/>
      <c r="EJ1277" s="12"/>
      <c r="EK1277" s="6" t="str">
        <f>+IFERROR(VALUE(RIGHT(Tabla24[[#This Row],[B2B]],6)),"")</f>
        <v/>
      </c>
      <c r="EL1277" s="6" t="str">
        <f>+IFERROR(VLOOKUP(EJ1277,Auxiliar!$A:$C,2,0),"")</f>
        <v/>
      </c>
      <c r="EM1277" s="7" t="str">
        <f>+IFERROR(VLOOKUP(EJ1277,Auxiliar!$A:$C,3,0),"")</f>
        <v/>
      </c>
      <c r="EO1277" s="1"/>
      <c r="EP1277" s="12"/>
      <c r="EQ1277" s="6" t="str">
        <f>+IFERROR(VALUE(RIGHT(Tabla25[[#This Row],[B2B]],6)),"")</f>
        <v/>
      </c>
      <c r="ER1277" s="6" t="str">
        <f>+IFERROR(VLOOKUP(EP1277,Auxiliar!$A:$C,2,0),"")</f>
        <v/>
      </c>
      <c r="ES1277" s="7" t="str">
        <f>+IFERROR(VLOOKUP(EP1277,Auxiliar!$A:$C,3,0),"")</f>
        <v/>
      </c>
      <c r="EU1277" s="1"/>
      <c r="EV1277" s="12"/>
      <c r="EW1277" s="6" t="str">
        <f>+IFERROR(VALUE(RIGHT(Tabla26[[#This Row],[B2B]],6)),"")</f>
        <v/>
      </c>
      <c r="EX1277" s="6" t="str">
        <f>+IFERROR(VLOOKUP(EV1277,Auxiliar!$A:$C,2,0),"")</f>
        <v/>
      </c>
      <c r="EY1277" s="7" t="str">
        <f>+IFERROR(VLOOKUP(EV1277,Auxiliar!$A:$C,3,0),"")</f>
        <v/>
      </c>
      <c r="EZ1277" s="1"/>
      <c r="FA1277" s="12"/>
      <c r="FB1277" s="6" t="str">
        <f>+IFERROR(VALUE(RIGHT(Tabla27[[#This Row],[B2B]],6)),"")</f>
        <v/>
      </c>
      <c r="FC1277" s="6" t="str">
        <f>+IFERROR(VLOOKUP(FA1277,Auxiliar!$A:$C,2,0),"")</f>
        <v/>
      </c>
      <c r="FD1277" s="7" t="str">
        <f>+IFERROR(VLOOKUP(FA1277,Auxiliar!$A:$C,3,0),"")</f>
        <v/>
      </c>
      <c r="FE1277" s="1"/>
      <c r="FF1277" s="12"/>
      <c r="FG1277" s="6" t="str">
        <f>+IFERROR(VALUE(RIGHT(Tabla28[[#This Row],[B2B]],6)),"")</f>
        <v/>
      </c>
      <c r="FH1277" s="6" t="str">
        <f>+IFERROR(VLOOKUP(FF1277,Auxiliar!$A:$C,2,0),"")</f>
        <v/>
      </c>
      <c r="FI1277" s="7" t="str">
        <f>+IFERROR(VLOOKUP(FF1277,Auxiliar!$A:$C,3,0),"")</f>
        <v/>
      </c>
      <c r="FJ1277" s="1"/>
      <c r="FK1277" s="12"/>
      <c r="FL1277" s="6" t="str">
        <f>+IFERROR(VALUE(RIGHT(Tabla29[[#This Row],[B2B]],6)),"")</f>
        <v/>
      </c>
      <c r="FM1277" s="6" t="str">
        <f>+IFERROR(VLOOKUP(FK1277,Auxiliar!$A:$C,2,0),"")</f>
        <v/>
      </c>
      <c r="FN1277" s="7" t="str">
        <f>+IFERROR(VLOOKUP(FK1277,Auxiliar!$A:$C,3,0),"")</f>
        <v/>
      </c>
      <c r="FO1277" s="1"/>
      <c r="FP1277" s="12"/>
      <c r="FQ1277" s="6" t="str">
        <f>+IFERROR(VALUE(RIGHT(Tabla30[[#This Row],[B2B]],6)),"")</f>
        <v/>
      </c>
      <c r="FR1277" s="6" t="str">
        <f>+IFERROR(VLOOKUP(FP1277,Auxiliar!$A:$C,2,0),"")</f>
        <v/>
      </c>
      <c r="FS1277" s="7"/>
      <c r="FT1277" s="1"/>
      <c r="FU1277" s="12"/>
      <c r="FV1277" s="6" t="str">
        <f>+IFERROR(VALUE(RIGHT(Tabla31[[#This Row],[B2B]],6)),"")</f>
        <v/>
      </c>
      <c r="FW1277" s="6" t="str">
        <f>+IFERROR(VLOOKUP(FU1277,Auxiliar!$A:$C,2,0),"")</f>
        <v/>
      </c>
      <c r="FX1277" s="7" t="str">
        <f>+IFERROR(VLOOKUP(FU1277,Auxiliar!$A:$C,3,0),"")</f>
        <v/>
      </c>
      <c r="FY1277" s="1"/>
      <c r="FZ1277" s="12"/>
      <c r="GA1277" s="6" t="str">
        <f>+IFERROR(VALUE(RIGHT(Tabla32[[#This Row],[B2B]],6)),"")</f>
        <v/>
      </c>
      <c r="GB1277" s="6" t="str">
        <f>+IFERROR(VLOOKUP(FZ1277,Auxiliar!$A:$C,2,0),"")</f>
        <v/>
      </c>
      <c r="GC1277" s="7" t="str">
        <f>+IFERROR(VLOOKUP(FZ1277,Auxiliar!$A:$C,3,0),"")</f>
        <v/>
      </c>
      <c r="GD1277" s="1"/>
      <c r="GE1277" s="12"/>
      <c r="GF1277" s="6" t="str">
        <f>+IFERROR(VALUE(RIGHT(Tabla33[[#This Row],[B2B]],6)),"")</f>
        <v/>
      </c>
      <c r="GG1277" s="6" t="str">
        <f>+IFERROR(VLOOKUP(GE1277,Auxiliar!$A:$C,2,0),"")</f>
        <v/>
      </c>
      <c r="GH1277" s="7" t="str">
        <f>+IFERROR(VLOOKUP(GE1277,Auxiliar!$A:$C,3,0),"")</f>
        <v/>
      </c>
    </row>
    <row r="1278" spans="79:190" x14ac:dyDescent="0.25">
      <c r="CA1278" s="1">
        <v>11833</v>
      </c>
      <c r="CB1278" s="1" t="s">
        <v>35</v>
      </c>
      <c r="CC1278" s="6">
        <f>+IFERROR(VALUE(RIGHT(Tabla14[[#This Row],[B2B]],6)),"")</f>
        <v>11833</v>
      </c>
      <c r="CD1278" s="6" t="str">
        <f>+IFERROR(VLOOKUP(CB1278,Auxiliar!$A:$C,2,0),"")</f>
        <v>Corona 710cc</v>
      </c>
      <c r="CE1278" s="7" t="str">
        <f>+IFERROR(VLOOKUP(CB1278,Auxiliar!$A:$C,3,0),"")</f>
        <v>1b 10% | 85b 0%</v>
      </c>
      <c r="CM1278" s="1">
        <v>11838</v>
      </c>
      <c r="CN1278" s="1" t="s">
        <v>20</v>
      </c>
      <c r="CO1278" s="6">
        <v>11838</v>
      </c>
      <c r="CP1278" s="6" t="s">
        <v>20</v>
      </c>
      <c r="CQ1278" s="7" t="s">
        <v>21</v>
      </c>
      <c r="CY1278" s="1">
        <v>11838</v>
      </c>
      <c r="CZ1278" s="1" t="s">
        <v>16</v>
      </c>
      <c r="DA1278" s="6">
        <f>+IFERROR(VALUE(RIGHT(Tabla18[[#This Row],[B2B]],6)),"")</f>
        <v>11838</v>
      </c>
      <c r="DB1278" s="6" t="str">
        <f>+IFERROR(VLOOKUP(CZ1278,Auxiliar!$A:$C,2,0),"")</f>
        <v>PREMIUM</v>
      </c>
      <c r="DC1278" s="7" t="str">
        <f>+IFERROR(VLOOKUP(CZ1278,Auxiliar!$A:$C,3,0),"")</f>
        <v>0b 0% | 2b 2% | 5b 3,5% | 10b 5%</v>
      </c>
      <c r="DE1278" s="1">
        <v>11838</v>
      </c>
      <c r="DF1278" s="1" t="s">
        <v>19</v>
      </c>
      <c r="DG1278" s="6">
        <f>+IFERROR(VALUE(RIGHT(Tabla19[[#This Row],[B2B]],6)),"")</f>
        <v>11838</v>
      </c>
      <c r="DH1278" s="6" t="str">
        <f>+IFERROR(VLOOKUP(DF1278,Auxiliar!$A:$C,2,0),"")</f>
        <v>MICHELOB</v>
      </c>
      <c r="DI1278" s="7" t="str">
        <f>+IFERROR(VLOOKUP(DF1278,Auxiliar!$A:$C,3,0),"")</f>
        <v>1b 7% | 3b 22% | 8b 27%</v>
      </c>
      <c r="DK1278" s="1"/>
      <c r="DL1278" s="1"/>
      <c r="DM1278" s="6" t="str">
        <f>+IFERROR(VALUE(RIGHT(Tabla20[[#This Row],[B2B]],6)),"")</f>
        <v/>
      </c>
      <c r="DN1278" s="6" t="str">
        <f>+IFERROR(VLOOKUP(DL1278,Auxiliar!$A:$C,2,0),"")</f>
        <v/>
      </c>
      <c r="DO1278" s="7" t="str">
        <f>+IFERROR(VLOOKUP(DL1278,Auxiliar!$A:$C,3,0),"")</f>
        <v/>
      </c>
      <c r="DQ1278" s="1">
        <v>11829</v>
      </c>
      <c r="DR1278" s="12" t="s">
        <v>24</v>
      </c>
      <c r="DS1278" s="6">
        <f>+IFERROR(VALUE(RIGHT(Tabla21[[#This Row],[B2B]],6)),"")</f>
        <v>11829</v>
      </c>
      <c r="DT1278" s="6" t="str">
        <f>+IFERROR(VLOOKUP(DR1278,Auxiliar!$A:$C,2,0),"")</f>
        <v>CORONA PORRON</v>
      </c>
      <c r="DU1278" s="7" t="str">
        <f>+IFERROR(VLOOKUP(DR1278,Auxiliar!$A:$C,3,0),"")</f>
        <v>1b 5% | 20b 0%</v>
      </c>
      <c r="DW1278" s="1"/>
      <c r="DX1278" s="12"/>
      <c r="DY1278" s="6" t="str">
        <f>+IFERROR(VALUE(RIGHT(Tabla22[[#This Row],[B2B]],6)),"")</f>
        <v/>
      </c>
      <c r="DZ1278" s="6" t="str">
        <f>+IFERROR(VLOOKUP(DX1278,Auxiliar!$A:$C,2,0),"")</f>
        <v/>
      </c>
      <c r="EA1278" s="7" t="str">
        <f>+IFERROR(VLOOKUP(DX1278,Auxiliar!$A:$C,3,0),"")</f>
        <v/>
      </c>
      <c r="EC1278" s="1"/>
      <c r="ED1278" s="12"/>
      <c r="EE1278" s="6" t="str">
        <f>+IFERROR(VALUE(RIGHT(Tabla23[[#This Row],[B2B]],6)),"")</f>
        <v/>
      </c>
      <c r="EF1278" s="6" t="str">
        <f>+IFERROR(VLOOKUP(ED1278,Auxiliar!$A:$C,2,0),"")</f>
        <v/>
      </c>
      <c r="EG1278" s="7" t="str">
        <f>+IFERROR(VLOOKUP(ED1278,Auxiliar!$A:$C,3,0),"")</f>
        <v/>
      </c>
      <c r="EI1278" s="1"/>
      <c r="EJ1278" s="12"/>
      <c r="EK1278" s="6" t="str">
        <f>+IFERROR(VALUE(RIGHT(Tabla24[[#This Row],[B2B]],6)),"")</f>
        <v/>
      </c>
      <c r="EL1278" s="6" t="str">
        <f>+IFERROR(VLOOKUP(EJ1278,Auxiliar!$A:$C,2,0),"")</f>
        <v/>
      </c>
      <c r="EM1278" s="7" t="str">
        <f>+IFERROR(VLOOKUP(EJ1278,Auxiliar!$A:$C,3,0),"")</f>
        <v/>
      </c>
      <c r="EO1278" s="1"/>
      <c r="EP1278" s="12"/>
      <c r="EQ1278" s="6" t="str">
        <f>+IFERROR(VALUE(RIGHT(Tabla25[[#This Row],[B2B]],6)),"")</f>
        <v/>
      </c>
      <c r="ER1278" s="6" t="str">
        <f>+IFERROR(VLOOKUP(EP1278,Auxiliar!$A:$C,2,0),"")</f>
        <v/>
      </c>
      <c r="ES1278" s="7" t="str">
        <f>+IFERROR(VLOOKUP(EP1278,Auxiliar!$A:$C,3,0),"")</f>
        <v/>
      </c>
      <c r="EU1278" s="1"/>
      <c r="EV1278" s="12"/>
      <c r="EW1278" s="6" t="str">
        <f>+IFERROR(VALUE(RIGHT(Tabla26[[#This Row],[B2B]],6)),"")</f>
        <v/>
      </c>
      <c r="EX1278" s="6" t="str">
        <f>+IFERROR(VLOOKUP(EV1278,Auxiliar!$A:$C,2,0),"")</f>
        <v/>
      </c>
      <c r="EY1278" s="7" t="str">
        <f>+IFERROR(VLOOKUP(EV1278,Auxiliar!$A:$C,3,0),"")</f>
        <v/>
      </c>
      <c r="EZ1278" s="1"/>
      <c r="FA1278" s="12"/>
      <c r="FB1278" s="6" t="str">
        <f>+IFERROR(VALUE(RIGHT(Tabla27[[#This Row],[B2B]],6)),"")</f>
        <v/>
      </c>
      <c r="FC1278" s="6" t="str">
        <f>+IFERROR(VLOOKUP(FA1278,Auxiliar!$A:$C,2,0),"")</f>
        <v/>
      </c>
      <c r="FD1278" s="7" t="str">
        <f>+IFERROR(VLOOKUP(FA1278,Auxiliar!$A:$C,3,0),"")</f>
        <v/>
      </c>
      <c r="FE1278" s="1"/>
      <c r="FF1278" s="12"/>
      <c r="FG1278" s="6" t="str">
        <f>+IFERROR(VALUE(RIGHT(Tabla28[[#This Row],[B2B]],6)),"")</f>
        <v/>
      </c>
      <c r="FH1278" s="6" t="str">
        <f>+IFERROR(VLOOKUP(FF1278,Auxiliar!$A:$C,2,0),"")</f>
        <v/>
      </c>
      <c r="FI1278" s="7" t="str">
        <f>+IFERROR(VLOOKUP(FF1278,Auxiliar!$A:$C,3,0),"")</f>
        <v/>
      </c>
      <c r="FJ1278" s="1"/>
      <c r="FK1278" s="12"/>
      <c r="FL1278" s="6" t="str">
        <f>+IFERROR(VALUE(RIGHT(Tabla29[[#This Row],[B2B]],6)),"")</f>
        <v/>
      </c>
      <c r="FM1278" s="6" t="str">
        <f>+IFERROR(VLOOKUP(FK1278,Auxiliar!$A:$C,2,0),"")</f>
        <v/>
      </c>
      <c r="FN1278" s="7" t="str">
        <f>+IFERROR(VLOOKUP(FK1278,Auxiliar!$A:$C,3,0),"")</f>
        <v/>
      </c>
      <c r="FO1278" s="1"/>
      <c r="FP1278" s="12"/>
      <c r="FQ1278" s="6" t="str">
        <f>+IFERROR(VALUE(RIGHT(Tabla30[[#This Row],[B2B]],6)),"")</f>
        <v/>
      </c>
      <c r="FR1278" s="6" t="str">
        <f>+IFERROR(VLOOKUP(FP1278,Auxiliar!$A:$C,2,0),"")</f>
        <v/>
      </c>
      <c r="FS1278" s="7"/>
      <c r="FT1278" s="1"/>
      <c r="FU1278" s="12"/>
      <c r="FV1278" s="6" t="str">
        <f>+IFERROR(VALUE(RIGHT(Tabla31[[#This Row],[B2B]],6)),"")</f>
        <v/>
      </c>
      <c r="FW1278" s="6" t="str">
        <f>+IFERROR(VLOOKUP(FU1278,Auxiliar!$A:$C,2,0),"")</f>
        <v/>
      </c>
      <c r="FX1278" s="7" t="str">
        <f>+IFERROR(VLOOKUP(FU1278,Auxiliar!$A:$C,3,0),"")</f>
        <v/>
      </c>
      <c r="FY1278" s="1"/>
      <c r="FZ1278" s="12"/>
      <c r="GA1278" s="6" t="str">
        <f>+IFERROR(VALUE(RIGHT(Tabla32[[#This Row],[B2B]],6)),"")</f>
        <v/>
      </c>
      <c r="GB1278" s="6" t="str">
        <f>+IFERROR(VLOOKUP(FZ1278,Auxiliar!$A:$C,2,0),"")</f>
        <v/>
      </c>
      <c r="GC1278" s="7" t="str">
        <f>+IFERROR(VLOOKUP(FZ1278,Auxiliar!$A:$C,3,0),"")</f>
        <v/>
      </c>
      <c r="GD1278" s="1"/>
      <c r="GE1278" s="12"/>
      <c r="GF1278" s="6" t="str">
        <f>+IFERROR(VALUE(RIGHT(Tabla33[[#This Row],[B2B]],6)),"")</f>
        <v/>
      </c>
      <c r="GG1278" s="6" t="str">
        <f>+IFERROR(VLOOKUP(GE1278,Auxiliar!$A:$C,2,0),"")</f>
        <v/>
      </c>
      <c r="GH1278" s="7" t="str">
        <f>+IFERROR(VLOOKUP(GE1278,Auxiliar!$A:$C,3,0),"")</f>
        <v/>
      </c>
    </row>
    <row r="1279" spans="79:190" x14ac:dyDescent="0.25">
      <c r="CA1279" s="1">
        <v>11834</v>
      </c>
      <c r="CB1279" s="1" t="s">
        <v>35</v>
      </c>
      <c r="CC1279" s="6">
        <f>+IFERROR(VALUE(RIGHT(Tabla14[[#This Row],[B2B]],6)),"")</f>
        <v>11834</v>
      </c>
      <c r="CD1279" s="6" t="str">
        <f>+IFERROR(VLOOKUP(CB1279,Auxiliar!$A:$C,2,0),"")</f>
        <v>Corona 710cc</v>
      </c>
      <c r="CE1279" s="7" t="str">
        <f>+IFERROR(VLOOKUP(CB1279,Auxiliar!$A:$C,3,0),"")</f>
        <v>1b 10% | 85b 0%</v>
      </c>
      <c r="CM1279" s="1">
        <v>11840</v>
      </c>
      <c r="CN1279" s="1" t="s">
        <v>20</v>
      </c>
      <c r="CO1279" s="6">
        <v>11840</v>
      </c>
      <c r="CP1279" s="6" t="s">
        <v>20</v>
      </c>
      <c r="CQ1279" s="7" t="s">
        <v>21</v>
      </c>
      <c r="CY1279" s="1">
        <v>11840</v>
      </c>
      <c r="CZ1279" s="1" t="s">
        <v>16</v>
      </c>
      <c r="DA1279" s="6">
        <f>+IFERROR(VALUE(RIGHT(Tabla18[[#This Row],[B2B]],6)),"")</f>
        <v>11840</v>
      </c>
      <c r="DB1279" s="6" t="str">
        <f>+IFERROR(VLOOKUP(CZ1279,Auxiliar!$A:$C,2,0),"")</f>
        <v>PREMIUM</v>
      </c>
      <c r="DC1279" s="7" t="str">
        <f>+IFERROR(VLOOKUP(CZ1279,Auxiliar!$A:$C,3,0),"")</f>
        <v>0b 0% | 2b 2% | 5b 3,5% | 10b 5%</v>
      </c>
      <c r="DE1279" s="1">
        <v>11840</v>
      </c>
      <c r="DF1279" s="1" t="s">
        <v>19</v>
      </c>
      <c r="DG1279" s="6">
        <f>+IFERROR(VALUE(RIGHT(Tabla19[[#This Row],[B2B]],6)),"")</f>
        <v>11840</v>
      </c>
      <c r="DH1279" s="6" t="str">
        <f>+IFERROR(VLOOKUP(DF1279,Auxiliar!$A:$C,2,0),"")</f>
        <v>MICHELOB</v>
      </c>
      <c r="DI1279" s="7" t="str">
        <f>+IFERROR(VLOOKUP(DF1279,Auxiliar!$A:$C,3,0),"")</f>
        <v>1b 7% | 3b 22% | 8b 27%</v>
      </c>
      <c r="DK1279" s="1"/>
      <c r="DL1279" s="1"/>
      <c r="DM1279" s="6" t="str">
        <f>+IFERROR(VALUE(RIGHT(Tabla20[[#This Row],[B2B]],6)),"")</f>
        <v/>
      </c>
      <c r="DN1279" s="6" t="str">
        <f>+IFERROR(VLOOKUP(DL1279,Auxiliar!$A:$C,2,0),"")</f>
        <v/>
      </c>
      <c r="DO1279" s="7" t="str">
        <f>+IFERROR(VLOOKUP(DL1279,Auxiliar!$A:$C,3,0),"")</f>
        <v/>
      </c>
      <c r="DQ1279" s="1">
        <v>11830</v>
      </c>
      <c r="DR1279" s="12" t="s">
        <v>24</v>
      </c>
      <c r="DS1279" s="6">
        <f>+IFERROR(VALUE(RIGHT(Tabla21[[#This Row],[B2B]],6)),"")</f>
        <v>11830</v>
      </c>
      <c r="DT1279" s="6" t="str">
        <f>+IFERROR(VLOOKUP(DR1279,Auxiliar!$A:$C,2,0),"")</f>
        <v>CORONA PORRON</v>
      </c>
      <c r="DU1279" s="7" t="str">
        <f>+IFERROR(VLOOKUP(DR1279,Auxiliar!$A:$C,3,0),"")</f>
        <v>1b 5% | 20b 0%</v>
      </c>
      <c r="DW1279" s="1"/>
      <c r="DX1279" s="12"/>
      <c r="DY1279" s="6" t="str">
        <f>+IFERROR(VALUE(RIGHT(Tabla22[[#This Row],[B2B]],6)),"")</f>
        <v/>
      </c>
      <c r="DZ1279" s="6" t="str">
        <f>+IFERROR(VLOOKUP(DX1279,Auxiliar!$A:$C,2,0),"")</f>
        <v/>
      </c>
      <c r="EA1279" s="7" t="str">
        <f>+IFERROR(VLOOKUP(DX1279,Auxiliar!$A:$C,3,0),"")</f>
        <v/>
      </c>
      <c r="EC1279" s="1"/>
      <c r="ED1279" s="12"/>
      <c r="EE1279" s="6" t="str">
        <f>+IFERROR(VALUE(RIGHT(Tabla23[[#This Row],[B2B]],6)),"")</f>
        <v/>
      </c>
      <c r="EF1279" s="6" t="str">
        <f>+IFERROR(VLOOKUP(ED1279,Auxiliar!$A:$C,2,0),"")</f>
        <v/>
      </c>
      <c r="EG1279" s="7" t="str">
        <f>+IFERROR(VLOOKUP(ED1279,Auxiliar!$A:$C,3,0),"")</f>
        <v/>
      </c>
      <c r="EI1279" s="1"/>
      <c r="EJ1279" s="12"/>
      <c r="EK1279" s="6" t="str">
        <f>+IFERROR(VALUE(RIGHT(Tabla24[[#This Row],[B2B]],6)),"")</f>
        <v/>
      </c>
      <c r="EL1279" s="6" t="str">
        <f>+IFERROR(VLOOKUP(EJ1279,Auxiliar!$A:$C,2,0),"")</f>
        <v/>
      </c>
      <c r="EM1279" s="7" t="str">
        <f>+IFERROR(VLOOKUP(EJ1279,Auxiliar!$A:$C,3,0),"")</f>
        <v/>
      </c>
      <c r="EO1279" s="1"/>
      <c r="EP1279" s="12"/>
      <c r="EQ1279" s="6" t="str">
        <f>+IFERROR(VALUE(RIGHT(Tabla25[[#This Row],[B2B]],6)),"")</f>
        <v/>
      </c>
      <c r="ER1279" s="6" t="str">
        <f>+IFERROR(VLOOKUP(EP1279,Auxiliar!$A:$C,2,0),"")</f>
        <v/>
      </c>
      <c r="ES1279" s="7" t="str">
        <f>+IFERROR(VLOOKUP(EP1279,Auxiliar!$A:$C,3,0),"")</f>
        <v/>
      </c>
      <c r="EU1279" s="1"/>
      <c r="EV1279" s="12"/>
      <c r="EW1279" s="6" t="str">
        <f>+IFERROR(VALUE(RIGHT(Tabla26[[#This Row],[B2B]],6)),"")</f>
        <v/>
      </c>
      <c r="EX1279" s="6" t="str">
        <f>+IFERROR(VLOOKUP(EV1279,Auxiliar!$A:$C,2,0),"")</f>
        <v/>
      </c>
      <c r="EY1279" s="7" t="str">
        <f>+IFERROR(VLOOKUP(EV1279,Auxiliar!$A:$C,3,0),"")</f>
        <v/>
      </c>
      <c r="EZ1279" s="1"/>
      <c r="FA1279" s="12"/>
      <c r="FB1279" s="6" t="str">
        <f>+IFERROR(VALUE(RIGHT(Tabla27[[#This Row],[B2B]],6)),"")</f>
        <v/>
      </c>
      <c r="FC1279" s="6" t="str">
        <f>+IFERROR(VLOOKUP(FA1279,Auxiliar!$A:$C,2,0),"")</f>
        <v/>
      </c>
      <c r="FD1279" s="7" t="str">
        <f>+IFERROR(VLOOKUP(FA1279,Auxiliar!$A:$C,3,0),"")</f>
        <v/>
      </c>
      <c r="FE1279" s="1"/>
      <c r="FF1279" s="12"/>
      <c r="FG1279" s="6" t="str">
        <f>+IFERROR(VALUE(RIGHT(Tabla28[[#This Row],[B2B]],6)),"")</f>
        <v/>
      </c>
      <c r="FH1279" s="6" t="str">
        <f>+IFERROR(VLOOKUP(FF1279,Auxiliar!$A:$C,2,0),"")</f>
        <v/>
      </c>
      <c r="FI1279" s="7" t="str">
        <f>+IFERROR(VLOOKUP(FF1279,Auxiliar!$A:$C,3,0),"")</f>
        <v/>
      </c>
      <c r="FJ1279" s="1"/>
      <c r="FK1279" s="12"/>
      <c r="FL1279" s="6" t="str">
        <f>+IFERROR(VALUE(RIGHT(Tabla29[[#This Row],[B2B]],6)),"")</f>
        <v/>
      </c>
      <c r="FM1279" s="6" t="str">
        <f>+IFERROR(VLOOKUP(FK1279,Auxiliar!$A:$C,2,0),"")</f>
        <v/>
      </c>
      <c r="FN1279" s="7" t="str">
        <f>+IFERROR(VLOOKUP(FK1279,Auxiliar!$A:$C,3,0),"")</f>
        <v/>
      </c>
      <c r="FO1279" s="1"/>
      <c r="FP1279" s="12"/>
      <c r="FQ1279" s="6" t="str">
        <f>+IFERROR(VALUE(RIGHT(Tabla30[[#This Row],[B2B]],6)),"")</f>
        <v/>
      </c>
      <c r="FR1279" s="6" t="str">
        <f>+IFERROR(VLOOKUP(FP1279,Auxiliar!$A:$C,2,0),"")</f>
        <v/>
      </c>
      <c r="FS1279" s="7"/>
      <c r="FT1279" s="1"/>
      <c r="FU1279" s="12"/>
      <c r="FV1279" s="6" t="str">
        <f>+IFERROR(VALUE(RIGHT(Tabla31[[#This Row],[B2B]],6)),"")</f>
        <v/>
      </c>
      <c r="FW1279" s="6" t="str">
        <f>+IFERROR(VLOOKUP(FU1279,Auxiliar!$A:$C,2,0),"")</f>
        <v/>
      </c>
      <c r="FX1279" s="7" t="str">
        <f>+IFERROR(VLOOKUP(FU1279,Auxiliar!$A:$C,3,0),"")</f>
        <v/>
      </c>
      <c r="FY1279" s="1"/>
      <c r="FZ1279" s="12"/>
      <c r="GA1279" s="6" t="str">
        <f>+IFERROR(VALUE(RIGHT(Tabla32[[#This Row],[B2B]],6)),"")</f>
        <v/>
      </c>
      <c r="GB1279" s="6" t="str">
        <f>+IFERROR(VLOOKUP(FZ1279,Auxiliar!$A:$C,2,0),"")</f>
        <v/>
      </c>
      <c r="GC1279" s="7" t="str">
        <f>+IFERROR(VLOOKUP(FZ1279,Auxiliar!$A:$C,3,0),"")</f>
        <v/>
      </c>
      <c r="GD1279" s="1"/>
      <c r="GE1279" s="12"/>
      <c r="GF1279" s="6" t="str">
        <f>+IFERROR(VALUE(RIGHT(Tabla33[[#This Row],[B2B]],6)),"")</f>
        <v/>
      </c>
      <c r="GG1279" s="6" t="str">
        <f>+IFERROR(VLOOKUP(GE1279,Auxiliar!$A:$C,2,0),"")</f>
        <v/>
      </c>
      <c r="GH1279" s="7" t="str">
        <f>+IFERROR(VLOOKUP(GE1279,Auxiliar!$A:$C,3,0),"")</f>
        <v/>
      </c>
    </row>
    <row r="1280" spans="79:190" x14ac:dyDescent="0.25">
      <c r="CA1280" s="1">
        <v>11837</v>
      </c>
      <c r="CB1280" s="1" t="s">
        <v>35</v>
      </c>
      <c r="CC1280" s="6">
        <f>+IFERROR(VALUE(RIGHT(Tabla14[[#This Row],[B2B]],6)),"")</f>
        <v>11837</v>
      </c>
      <c r="CD1280" s="6" t="str">
        <f>+IFERROR(VLOOKUP(CB1280,Auxiliar!$A:$C,2,0),"")</f>
        <v>Corona 710cc</v>
      </c>
      <c r="CE1280" s="7" t="str">
        <f>+IFERROR(VLOOKUP(CB1280,Auxiliar!$A:$C,3,0),"")</f>
        <v>1b 10% | 85b 0%</v>
      </c>
      <c r="CM1280" s="1">
        <v>11844</v>
      </c>
      <c r="CN1280" s="1" t="s">
        <v>20</v>
      </c>
      <c r="CO1280" s="6">
        <v>11844</v>
      </c>
      <c r="CP1280" s="6" t="s">
        <v>20</v>
      </c>
      <c r="CQ1280" s="7" t="s">
        <v>21</v>
      </c>
      <c r="CY1280" s="1">
        <v>11844</v>
      </c>
      <c r="CZ1280" s="1" t="s">
        <v>16</v>
      </c>
      <c r="DA1280" s="6">
        <f>+IFERROR(VALUE(RIGHT(Tabla18[[#This Row],[B2B]],6)),"")</f>
        <v>11844</v>
      </c>
      <c r="DB1280" s="6" t="str">
        <f>+IFERROR(VLOOKUP(CZ1280,Auxiliar!$A:$C,2,0),"")</f>
        <v>PREMIUM</v>
      </c>
      <c r="DC1280" s="7" t="str">
        <f>+IFERROR(VLOOKUP(CZ1280,Auxiliar!$A:$C,3,0),"")</f>
        <v>0b 0% | 2b 2% | 5b 3,5% | 10b 5%</v>
      </c>
      <c r="DE1280" s="1">
        <v>11844</v>
      </c>
      <c r="DF1280" s="1" t="s">
        <v>19</v>
      </c>
      <c r="DG1280" s="6">
        <f>+IFERROR(VALUE(RIGHT(Tabla19[[#This Row],[B2B]],6)),"")</f>
        <v>11844</v>
      </c>
      <c r="DH1280" s="6" t="str">
        <f>+IFERROR(VLOOKUP(DF1280,Auxiliar!$A:$C,2,0),"")</f>
        <v>MICHELOB</v>
      </c>
      <c r="DI1280" s="7" t="str">
        <f>+IFERROR(VLOOKUP(DF1280,Auxiliar!$A:$C,3,0),"")</f>
        <v>1b 7% | 3b 22% | 8b 27%</v>
      </c>
      <c r="DK1280" s="1"/>
      <c r="DL1280" s="1"/>
      <c r="DM1280" s="6" t="str">
        <f>+IFERROR(VALUE(RIGHT(Tabla20[[#This Row],[B2B]],6)),"")</f>
        <v/>
      </c>
      <c r="DN1280" s="6" t="str">
        <f>+IFERROR(VLOOKUP(DL1280,Auxiliar!$A:$C,2,0),"")</f>
        <v/>
      </c>
      <c r="DO1280" s="7" t="str">
        <f>+IFERROR(VLOOKUP(DL1280,Auxiliar!$A:$C,3,0),"")</f>
        <v/>
      </c>
      <c r="DQ1280" s="1">
        <v>11832</v>
      </c>
      <c r="DR1280" s="12" t="s">
        <v>24</v>
      </c>
      <c r="DS1280" s="6">
        <f>+IFERROR(VALUE(RIGHT(Tabla21[[#This Row],[B2B]],6)),"")</f>
        <v>11832</v>
      </c>
      <c r="DT1280" s="6" t="str">
        <f>+IFERROR(VLOOKUP(DR1280,Auxiliar!$A:$C,2,0),"")</f>
        <v>CORONA PORRON</v>
      </c>
      <c r="DU1280" s="7" t="str">
        <f>+IFERROR(VLOOKUP(DR1280,Auxiliar!$A:$C,3,0),"")</f>
        <v>1b 5% | 20b 0%</v>
      </c>
      <c r="DW1280" s="1"/>
      <c r="DX1280" s="12"/>
      <c r="DY1280" s="6" t="str">
        <f>+IFERROR(VALUE(RIGHT(Tabla22[[#This Row],[B2B]],6)),"")</f>
        <v/>
      </c>
      <c r="DZ1280" s="6" t="str">
        <f>+IFERROR(VLOOKUP(DX1280,Auxiliar!$A:$C,2,0),"")</f>
        <v/>
      </c>
      <c r="EA1280" s="7" t="str">
        <f>+IFERROR(VLOOKUP(DX1280,Auxiliar!$A:$C,3,0),"")</f>
        <v/>
      </c>
      <c r="EC1280" s="1"/>
      <c r="ED1280" s="12"/>
      <c r="EE1280" s="6" t="str">
        <f>+IFERROR(VALUE(RIGHT(Tabla23[[#This Row],[B2B]],6)),"")</f>
        <v/>
      </c>
      <c r="EF1280" s="6" t="str">
        <f>+IFERROR(VLOOKUP(ED1280,Auxiliar!$A:$C,2,0),"")</f>
        <v/>
      </c>
      <c r="EG1280" s="7" t="str">
        <f>+IFERROR(VLOOKUP(ED1280,Auxiliar!$A:$C,3,0),"")</f>
        <v/>
      </c>
      <c r="EI1280" s="1"/>
      <c r="EJ1280" s="12"/>
      <c r="EK1280" s="6" t="str">
        <f>+IFERROR(VALUE(RIGHT(Tabla24[[#This Row],[B2B]],6)),"")</f>
        <v/>
      </c>
      <c r="EL1280" s="6" t="str">
        <f>+IFERROR(VLOOKUP(EJ1280,Auxiliar!$A:$C,2,0),"")</f>
        <v/>
      </c>
      <c r="EM1280" s="7" t="str">
        <f>+IFERROR(VLOOKUP(EJ1280,Auxiliar!$A:$C,3,0),"")</f>
        <v/>
      </c>
      <c r="EO1280" s="1"/>
      <c r="EP1280" s="12"/>
      <c r="EQ1280" s="6" t="str">
        <f>+IFERROR(VALUE(RIGHT(Tabla25[[#This Row],[B2B]],6)),"")</f>
        <v/>
      </c>
      <c r="ER1280" s="6" t="str">
        <f>+IFERROR(VLOOKUP(EP1280,Auxiliar!$A:$C,2,0),"")</f>
        <v/>
      </c>
      <c r="ES1280" s="7" t="str">
        <f>+IFERROR(VLOOKUP(EP1280,Auxiliar!$A:$C,3,0),"")</f>
        <v/>
      </c>
      <c r="EU1280" s="1"/>
      <c r="EV1280" s="12"/>
      <c r="EW1280" s="6" t="str">
        <f>+IFERROR(VALUE(RIGHT(Tabla26[[#This Row],[B2B]],6)),"")</f>
        <v/>
      </c>
      <c r="EX1280" s="6" t="str">
        <f>+IFERROR(VLOOKUP(EV1280,Auxiliar!$A:$C,2,0),"")</f>
        <v/>
      </c>
      <c r="EY1280" s="7" t="str">
        <f>+IFERROR(VLOOKUP(EV1280,Auxiliar!$A:$C,3,0),"")</f>
        <v/>
      </c>
      <c r="EZ1280" s="1"/>
      <c r="FA1280" s="12"/>
      <c r="FB1280" s="6" t="str">
        <f>+IFERROR(VALUE(RIGHT(Tabla27[[#This Row],[B2B]],6)),"")</f>
        <v/>
      </c>
      <c r="FC1280" s="6" t="str">
        <f>+IFERROR(VLOOKUP(FA1280,Auxiliar!$A:$C,2,0),"")</f>
        <v/>
      </c>
      <c r="FD1280" s="7" t="str">
        <f>+IFERROR(VLOOKUP(FA1280,Auxiliar!$A:$C,3,0),"")</f>
        <v/>
      </c>
      <c r="FE1280" s="1"/>
      <c r="FF1280" s="12"/>
      <c r="FG1280" s="6" t="str">
        <f>+IFERROR(VALUE(RIGHT(Tabla28[[#This Row],[B2B]],6)),"")</f>
        <v/>
      </c>
      <c r="FH1280" s="6" t="str">
        <f>+IFERROR(VLOOKUP(FF1280,Auxiliar!$A:$C,2,0),"")</f>
        <v/>
      </c>
      <c r="FI1280" s="7" t="str">
        <f>+IFERROR(VLOOKUP(FF1280,Auxiliar!$A:$C,3,0),"")</f>
        <v/>
      </c>
      <c r="FJ1280" s="1"/>
      <c r="FK1280" s="12"/>
      <c r="FL1280" s="6" t="str">
        <f>+IFERROR(VALUE(RIGHT(Tabla29[[#This Row],[B2B]],6)),"")</f>
        <v/>
      </c>
      <c r="FM1280" s="6" t="str">
        <f>+IFERROR(VLOOKUP(FK1280,Auxiliar!$A:$C,2,0),"")</f>
        <v/>
      </c>
      <c r="FN1280" s="7" t="str">
        <f>+IFERROR(VLOOKUP(FK1280,Auxiliar!$A:$C,3,0),"")</f>
        <v/>
      </c>
      <c r="FO1280" s="1"/>
      <c r="FP1280" s="12"/>
      <c r="FQ1280" s="6" t="str">
        <f>+IFERROR(VALUE(RIGHT(Tabla30[[#This Row],[B2B]],6)),"")</f>
        <v/>
      </c>
      <c r="FR1280" s="6" t="str">
        <f>+IFERROR(VLOOKUP(FP1280,Auxiliar!$A:$C,2,0),"")</f>
        <v/>
      </c>
      <c r="FS1280" s="7"/>
      <c r="FT1280" s="1"/>
      <c r="FU1280" s="12"/>
      <c r="FV1280" s="6" t="str">
        <f>+IFERROR(VALUE(RIGHT(Tabla31[[#This Row],[B2B]],6)),"")</f>
        <v/>
      </c>
      <c r="FW1280" s="6" t="str">
        <f>+IFERROR(VLOOKUP(FU1280,Auxiliar!$A:$C,2,0),"")</f>
        <v/>
      </c>
      <c r="FX1280" s="7" t="str">
        <f>+IFERROR(VLOOKUP(FU1280,Auxiliar!$A:$C,3,0),"")</f>
        <v/>
      </c>
      <c r="FY1280" s="1"/>
      <c r="FZ1280" s="12"/>
      <c r="GA1280" s="6" t="str">
        <f>+IFERROR(VALUE(RIGHT(Tabla32[[#This Row],[B2B]],6)),"")</f>
        <v/>
      </c>
      <c r="GB1280" s="6" t="str">
        <f>+IFERROR(VLOOKUP(FZ1280,Auxiliar!$A:$C,2,0),"")</f>
        <v/>
      </c>
      <c r="GC1280" s="7" t="str">
        <f>+IFERROR(VLOOKUP(FZ1280,Auxiliar!$A:$C,3,0),"")</f>
        <v/>
      </c>
      <c r="GD1280" s="1"/>
      <c r="GE1280" s="12"/>
      <c r="GF1280" s="6" t="str">
        <f>+IFERROR(VALUE(RIGHT(Tabla33[[#This Row],[B2B]],6)),"")</f>
        <v/>
      </c>
      <c r="GG1280" s="6" t="str">
        <f>+IFERROR(VLOOKUP(GE1280,Auxiliar!$A:$C,2,0),"")</f>
        <v/>
      </c>
      <c r="GH1280" s="7" t="str">
        <f>+IFERROR(VLOOKUP(GE1280,Auxiliar!$A:$C,3,0),"")</f>
        <v/>
      </c>
    </row>
    <row r="1281" spans="79:190" x14ac:dyDescent="0.25">
      <c r="CA1281" s="1">
        <v>11838</v>
      </c>
      <c r="CB1281" s="1" t="s">
        <v>35</v>
      </c>
      <c r="CC1281" s="6">
        <f>+IFERROR(VALUE(RIGHT(Tabla14[[#This Row],[B2B]],6)),"")</f>
        <v>11838</v>
      </c>
      <c r="CD1281" s="6" t="str">
        <f>+IFERROR(VLOOKUP(CB1281,Auxiliar!$A:$C,2,0),"")</f>
        <v>Corona 710cc</v>
      </c>
      <c r="CE1281" s="7" t="str">
        <f>+IFERROR(VLOOKUP(CB1281,Auxiliar!$A:$C,3,0),"")</f>
        <v>1b 10% | 85b 0%</v>
      </c>
      <c r="CM1281" s="1">
        <v>11845</v>
      </c>
      <c r="CN1281" s="1" t="s">
        <v>20</v>
      </c>
      <c r="CO1281" s="6">
        <v>11845</v>
      </c>
      <c r="CP1281" s="6" t="s">
        <v>20</v>
      </c>
      <c r="CQ1281" s="7" t="s">
        <v>21</v>
      </c>
      <c r="CY1281" s="1">
        <v>11845</v>
      </c>
      <c r="CZ1281" s="1" t="s">
        <v>16</v>
      </c>
      <c r="DA1281" s="6">
        <f>+IFERROR(VALUE(RIGHT(Tabla18[[#This Row],[B2B]],6)),"")</f>
        <v>11845</v>
      </c>
      <c r="DB1281" s="6" t="str">
        <f>+IFERROR(VLOOKUP(CZ1281,Auxiliar!$A:$C,2,0),"")</f>
        <v>PREMIUM</v>
      </c>
      <c r="DC1281" s="7" t="str">
        <f>+IFERROR(VLOOKUP(CZ1281,Auxiliar!$A:$C,3,0),"")</f>
        <v>0b 0% | 2b 2% | 5b 3,5% | 10b 5%</v>
      </c>
      <c r="DE1281" s="1">
        <v>11845</v>
      </c>
      <c r="DF1281" s="1" t="s">
        <v>19</v>
      </c>
      <c r="DG1281" s="6">
        <f>+IFERROR(VALUE(RIGHT(Tabla19[[#This Row],[B2B]],6)),"")</f>
        <v>11845</v>
      </c>
      <c r="DH1281" s="6" t="str">
        <f>+IFERROR(VLOOKUP(DF1281,Auxiliar!$A:$C,2,0),"")</f>
        <v>MICHELOB</v>
      </c>
      <c r="DI1281" s="7" t="str">
        <f>+IFERROR(VLOOKUP(DF1281,Auxiliar!$A:$C,3,0),"")</f>
        <v>1b 7% | 3b 22% | 8b 27%</v>
      </c>
      <c r="DK1281" s="1"/>
      <c r="DL1281" s="1"/>
      <c r="DM1281" s="6" t="str">
        <f>+IFERROR(VALUE(RIGHT(Tabla20[[#This Row],[B2B]],6)),"")</f>
        <v/>
      </c>
      <c r="DN1281" s="6" t="str">
        <f>+IFERROR(VLOOKUP(DL1281,Auxiliar!$A:$C,2,0),"")</f>
        <v/>
      </c>
      <c r="DO1281" s="7" t="str">
        <f>+IFERROR(VLOOKUP(DL1281,Auxiliar!$A:$C,3,0),"")</f>
        <v/>
      </c>
      <c r="DQ1281" s="1">
        <v>11833</v>
      </c>
      <c r="DR1281" s="12" t="s">
        <v>24</v>
      </c>
      <c r="DS1281" s="6">
        <f>+IFERROR(VALUE(RIGHT(Tabla21[[#This Row],[B2B]],6)),"")</f>
        <v>11833</v>
      </c>
      <c r="DT1281" s="6" t="str">
        <f>+IFERROR(VLOOKUP(DR1281,Auxiliar!$A:$C,2,0),"")</f>
        <v>CORONA PORRON</v>
      </c>
      <c r="DU1281" s="7" t="str">
        <f>+IFERROR(VLOOKUP(DR1281,Auxiliar!$A:$C,3,0),"")</f>
        <v>1b 5% | 20b 0%</v>
      </c>
      <c r="DW1281" s="1"/>
      <c r="DX1281" s="12"/>
      <c r="DY1281" s="6" t="str">
        <f>+IFERROR(VALUE(RIGHT(Tabla22[[#This Row],[B2B]],6)),"")</f>
        <v/>
      </c>
      <c r="DZ1281" s="6" t="str">
        <f>+IFERROR(VLOOKUP(DX1281,Auxiliar!$A:$C,2,0),"")</f>
        <v/>
      </c>
      <c r="EA1281" s="7" t="str">
        <f>+IFERROR(VLOOKUP(DX1281,Auxiliar!$A:$C,3,0),"")</f>
        <v/>
      </c>
      <c r="EC1281" s="1"/>
      <c r="ED1281" s="12"/>
      <c r="EE1281" s="6" t="str">
        <f>+IFERROR(VALUE(RIGHT(Tabla23[[#This Row],[B2B]],6)),"")</f>
        <v/>
      </c>
      <c r="EF1281" s="6" t="str">
        <f>+IFERROR(VLOOKUP(ED1281,Auxiliar!$A:$C,2,0),"")</f>
        <v/>
      </c>
      <c r="EG1281" s="7" t="str">
        <f>+IFERROR(VLOOKUP(ED1281,Auxiliar!$A:$C,3,0),"")</f>
        <v/>
      </c>
      <c r="EI1281" s="1"/>
      <c r="EJ1281" s="12"/>
      <c r="EK1281" s="6" t="str">
        <f>+IFERROR(VALUE(RIGHT(Tabla24[[#This Row],[B2B]],6)),"")</f>
        <v/>
      </c>
      <c r="EL1281" s="6" t="str">
        <f>+IFERROR(VLOOKUP(EJ1281,Auxiliar!$A:$C,2,0),"")</f>
        <v/>
      </c>
      <c r="EM1281" s="7" t="str">
        <f>+IFERROR(VLOOKUP(EJ1281,Auxiliar!$A:$C,3,0),"")</f>
        <v/>
      </c>
      <c r="EO1281" s="1"/>
      <c r="EP1281" s="12"/>
      <c r="EQ1281" s="6" t="str">
        <f>+IFERROR(VALUE(RIGHT(Tabla25[[#This Row],[B2B]],6)),"")</f>
        <v/>
      </c>
      <c r="ER1281" s="6" t="str">
        <f>+IFERROR(VLOOKUP(EP1281,Auxiliar!$A:$C,2,0),"")</f>
        <v/>
      </c>
      <c r="ES1281" s="7" t="str">
        <f>+IFERROR(VLOOKUP(EP1281,Auxiliar!$A:$C,3,0),"")</f>
        <v/>
      </c>
      <c r="EU1281" s="1"/>
      <c r="EV1281" s="12"/>
      <c r="EW1281" s="6" t="str">
        <f>+IFERROR(VALUE(RIGHT(Tabla26[[#This Row],[B2B]],6)),"")</f>
        <v/>
      </c>
      <c r="EX1281" s="6" t="str">
        <f>+IFERROR(VLOOKUP(EV1281,Auxiliar!$A:$C,2,0),"")</f>
        <v/>
      </c>
      <c r="EY1281" s="7" t="str">
        <f>+IFERROR(VLOOKUP(EV1281,Auxiliar!$A:$C,3,0),"")</f>
        <v/>
      </c>
      <c r="EZ1281" s="1"/>
      <c r="FA1281" s="12"/>
      <c r="FB1281" s="6" t="str">
        <f>+IFERROR(VALUE(RIGHT(Tabla27[[#This Row],[B2B]],6)),"")</f>
        <v/>
      </c>
      <c r="FC1281" s="6" t="str">
        <f>+IFERROR(VLOOKUP(FA1281,Auxiliar!$A:$C,2,0),"")</f>
        <v/>
      </c>
      <c r="FD1281" s="7" t="str">
        <f>+IFERROR(VLOOKUP(FA1281,Auxiliar!$A:$C,3,0),"")</f>
        <v/>
      </c>
      <c r="FE1281" s="1"/>
      <c r="FF1281" s="12"/>
      <c r="FG1281" s="6" t="str">
        <f>+IFERROR(VALUE(RIGHT(Tabla28[[#This Row],[B2B]],6)),"")</f>
        <v/>
      </c>
      <c r="FH1281" s="6" t="str">
        <f>+IFERROR(VLOOKUP(FF1281,Auxiliar!$A:$C,2,0),"")</f>
        <v/>
      </c>
      <c r="FI1281" s="7" t="str">
        <f>+IFERROR(VLOOKUP(FF1281,Auxiliar!$A:$C,3,0),"")</f>
        <v/>
      </c>
      <c r="FJ1281" s="1"/>
      <c r="FK1281" s="12"/>
      <c r="FL1281" s="6" t="str">
        <f>+IFERROR(VALUE(RIGHT(Tabla29[[#This Row],[B2B]],6)),"")</f>
        <v/>
      </c>
      <c r="FM1281" s="6" t="str">
        <f>+IFERROR(VLOOKUP(FK1281,Auxiliar!$A:$C,2,0),"")</f>
        <v/>
      </c>
      <c r="FN1281" s="7" t="str">
        <f>+IFERROR(VLOOKUP(FK1281,Auxiliar!$A:$C,3,0),"")</f>
        <v/>
      </c>
      <c r="FO1281" s="1"/>
      <c r="FP1281" s="12"/>
      <c r="FQ1281" s="6" t="str">
        <f>+IFERROR(VALUE(RIGHT(Tabla30[[#This Row],[B2B]],6)),"")</f>
        <v/>
      </c>
      <c r="FR1281" s="6" t="str">
        <f>+IFERROR(VLOOKUP(FP1281,Auxiliar!$A:$C,2,0),"")</f>
        <v/>
      </c>
      <c r="FS1281" s="7"/>
      <c r="FT1281" s="1"/>
      <c r="FU1281" s="12"/>
      <c r="FV1281" s="6" t="str">
        <f>+IFERROR(VALUE(RIGHT(Tabla31[[#This Row],[B2B]],6)),"")</f>
        <v/>
      </c>
      <c r="FW1281" s="6" t="str">
        <f>+IFERROR(VLOOKUP(FU1281,Auxiliar!$A:$C,2,0),"")</f>
        <v/>
      </c>
      <c r="FX1281" s="7" t="str">
        <f>+IFERROR(VLOOKUP(FU1281,Auxiliar!$A:$C,3,0),"")</f>
        <v/>
      </c>
      <c r="FY1281" s="1"/>
      <c r="FZ1281" s="12"/>
      <c r="GA1281" s="6" t="str">
        <f>+IFERROR(VALUE(RIGHT(Tabla32[[#This Row],[B2B]],6)),"")</f>
        <v/>
      </c>
      <c r="GB1281" s="6" t="str">
        <f>+IFERROR(VLOOKUP(FZ1281,Auxiliar!$A:$C,2,0),"")</f>
        <v/>
      </c>
      <c r="GC1281" s="7" t="str">
        <f>+IFERROR(VLOOKUP(FZ1281,Auxiliar!$A:$C,3,0),"")</f>
        <v/>
      </c>
      <c r="GD1281" s="1"/>
      <c r="GE1281" s="12"/>
      <c r="GF1281" s="6" t="str">
        <f>+IFERROR(VALUE(RIGHT(Tabla33[[#This Row],[B2B]],6)),"")</f>
        <v/>
      </c>
      <c r="GG1281" s="6" t="str">
        <f>+IFERROR(VLOOKUP(GE1281,Auxiliar!$A:$C,2,0),"")</f>
        <v/>
      </c>
      <c r="GH1281" s="7" t="str">
        <f>+IFERROR(VLOOKUP(GE1281,Auxiliar!$A:$C,3,0),"")</f>
        <v/>
      </c>
    </row>
    <row r="1282" spans="79:190" x14ac:dyDescent="0.25">
      <c r="CA1282" s="1">
        <v>11840</v>
      </c>
      <c r="CB1282" s="1" t="s">
        <v>35</v>
      </c>
      <c r="CC1282" s="6">
        <f>+IFERROR(VALUE(RIGHT(Tabla14[[#This Row],[B2B]],6)),"")</f>
        <v>11840</v>
      </c>
      <c r="CD1282" s="6" t="str">
        <f>+IFERROR(VLOOKUP(CB1282,Auxiliar!$A:$C,2,0),"")</f>
        <v>Corona 710cc</v>
      </c>
      <c r="CE1282" s="7" t="str">
        <f>+IFERROR(VLOOKUP(CB1282,Auxiliar!$A:$C,3,0),"")</f>
        <v>1b 10% | 85b 0%</v>
      </c>
      <c r="CM1282" s="1">
        <v>11846</v>
      </c>
      <c r="CN1282" s="1" t="s">
        <v>20</v>
      </c>
      <c r="CO1282" s="6">
        <v>11846</v>
      </c>
      <c r="CP1282" s="6" t="s">
        <v>20</v>
      </c>
      <c r="CQ1282" s="7" t="s">
        <v>21</v>
      </c>
      <c r="CY1282" s="1">
        <v>11846</v>
      </c>
      <c r="CZ1282" s="1" t="s">
        <v>16</v>
      </c>
      <c r="DA1282" s="6">
        <f>+IFERROR(VALUE(RIGHT(Tabla18[[#This Row],[B2B]],6)),"")</f>
        <v>11846</v>
      </c>
      <c r="DB1282" s="6" t="str">
        <f>+IFERROR(VLOOKUP(CZ1282,Auxiliar!$A:$C,2,0),"")</f>
        <v>PREMIUM</v>
      </c>
      <c r="DC1282" s="7" t="str">
        <f>+IFERROR(VLOOKUP(CZ1282,Auxiliar!$A:$C,3,0),"")</f>
        <v>0b 0% | 2b 2% | 5b 3,5% | 10b 5%</v>
      </c>
      <c r="DE1282" s="1">
        <v>11846</v>
      </c>
      <c r="DF1282" s="1" t="s">
        <v>19</v>
      </c>
      <c r="DG1282" s="6">
        <f>+IFERROR(VALUE(RIGHT(Tabla19[[#This Row],[B2B]],6)),"")</f>
        <v>11846</v>
      </c>
      <c r="DH1282" s="6" t="str">
        <f>+IFERROR(VLOOKUP(DF1282,Auxiliar!$A:$C,2,0),"")</f>
        <v>MICHELOB</v>
      </c>
      <c r="DI1282" s="7" t="str">
        <f>+IFERROR(VLOOKUP(DF1282,Auxiliar!$A:$C,3,0),"")</f>
        <v>1b 7% | 3b 22% | 8b 27%</v>
      </c>
      <c r="DK1282" s="1"/>
      <c r="DL1282" s="1"/>
      <c r="DM1282" s="6" t="str">
        <f>+IFERROR(VALUE(RIGHT(Tabla20[[#This Row],[B2B]],6)),"")</f>
        <v/>
      </c>
      <c r="DN1282" s="6" t="str">
        <f>+IFERROR(VLOOKUP(DL1282,Auxiliar!$A:$C,2,0),"")</f>
        <v/>
      </c>
      <c r="DO1282" s="7" t="str">
        <f>+IFERROR(VLOOKUP(DL1282,Auxiliar!$A:$C,3,0),"")</f>
        <v/>
      </c>
      <c r="DQ1282" s="1">
        <v>11834</v>
      </c>
      <c r="DR1282" s="12" t="s">
        <v>24</v>
      </c>
      <c r="DS1282" s="6">
        <f>+IFERROR(VALUE(RIGHT(Tabla21[[#This Row],[B2B]],6)),"")</f>
        <v>11834</v>
      </c>
      <c r="DT1282" s="6" t="str">
        <f>+IFERROR(VLOOKUP(DR1282,Auxiliar!$A:$C,2,0),"")</f>
        <v>CORONA PORRON</v>
      </c>
      <c r="DU1282" s="7" t="str">
        <f>+IFERROR(VLOOKUP(DR1282,Auxiliar!$A:$C,3,0),"")</f>
        <v>1b 5% | 20b 0%</v>
      </c>
      <c r="DW1282" s="1"/>
      <c r="DX1282" s="12"/>
      <c r="DY1282" s="6" t="str">
        <f>+IFERROR(VALUE(RIGHT(Tabla22[[#This Row],[B2B]],6)),"")</f>
        <v/>
      </c>
      <c r="DZ1282" s="6" t="str">
        <f>+IFERROR(VLOOKUP(DX1282,Auxiliar!$A:$C,2,0),"")</f>
        <v/>
      </c>
      <c r="EA1282" s="7" t="str">
        <f>+IFERROR(VLOOKUP(DX1282,Auxiliar!$A:$C,3,0),"")</f>
        <v/>
      </c>
      <c r="EC1282" s="1"/>
      <c r="ED1282" s="12"/>
      <c r="EE1282" s="6" t="str">
        <f>+IFERROR(VALUE(RIGHT(Tabla23[[#This Row],[B2B]],6)),"")</f>
        <v/>
      </c>
      <c r="EF1282" s="6" t="str">
        <f>+IFERROR(VLOOKUP(ED1282,Auxiliar!$A:$C,2,0),"")</f>
        <v/>
      </c>
      <c r="EG1282" s="7" t="str">
        <f>+IFERROR(VLOOKUP(ED1282,Auxiliar!$A:$C,3,0),"")</f>
        <v/>
      </c>
      <c r="EI1282" s="1"/>
      <c r="EJ1282" s="12"/>
      <c r="EK1282" s="6" t="str">
        <f>+IFERROR(VALUE(RIGHT(Tabla24[[#This Row],[B2B]],6)),"")</f>
        <v/>
      </c>
      <c r="EL1282" s="6" t="str">
        <f>+IFERROR(VLOOKUP(EJ1282,Auxiliar!$A:$C,2,0),"")</f>
        <v/>
      </c>
      <c r="EM1282" s="7" t="str">
        <f>+IFERROR(VLOOKUP(EJ1282,Auxiliar!$A:$C,3,0),"")</f>
        <v/>
      </c>
      <c r="EO1282" s="1"/>
      <c r="EP1282" s="12"/>
      <c r="EQ1282" s="6" t="str">
        <f>+IFERROR(VALUE(RIGHT(Tabla25[[#This Row],[B2B]],6)),"")</f>
        <v/>
      </c>
      <c r="ER1282" s="6" t="str">
        <f>+IFERROR(VLOOKUP(EP1282,Auxiliar!$A:$C,2,0),"")</f>
        <v/>
      </c>
      <c r="ES1282" s="7" t="str">
        <f>+IFERROR(VLOOKUP(EP1282,Auxiliar!$A:$C,3,0),"")</f>
        <v/>
      </c>
      <c r="EU1282" s="1"/>
      <c r="EV1282" s="12"/>
      <c r="EW1282" s="6" t="str">
        <f>+IFERROR(VALUE(RIGHT(Tabla26[[#This Row],[B2B]],6)),"")</f>
        <v/>
      </c>
      <c r="EX1282" s="6" t="str">
        <f>+IFERROR(VLOOKUP(EV1282,Auxiliar!$A:$C,2,0),"")</f>
        <v/>
      </c>
      <c r="EY1282" s="7" t="str">
        <f>+IFERROR(VLOOKUP(EV1282,Auxiliar!$A:$C,3,0),"")</f>
        <v/>
      </c>
      <c r="EZ1282" s="1"/>
      <c r="FA1282" s="12"/>
      <c r="FB1282" s="6" t="str">
        <f>+IFERROR(VALUE(RIGHT(Tabla27[[#This Row],[B2B]],6)),"")</f>
        <v/>
      </c>
      <c r="FC1282" s="6" t="str">
        <f>+IFERROR(VLOOKUP(FA1282,Auxiliar!$A:$C,2,0),"")</f>
        <v/>
      </c>
      <c r="FD1282" s="7" t="str">
        <f>+IFERROR(VLOOKUP(FA1282,Auxiliar!$A:$C,3,0),"")</f>
        <v/>
      </c>
      <c r="FE1282" s="1"/>
      <c r="FF1282" s="12"/>
      <c r="FG1282" s="6" t="str">
        <f>+IFERROR(VALUE(RIGHT(Tabla28[[#This Row],[B2B]],6)),"")</f>
        <v/>
      </c>
      <c r="FH1282" s="6" t="str">
        <f>+IFERROR(VLOOKUP(FF1282,Auxiliar!$A:$C,2,0),"")</f>
        <v/>
      </c>
      <c r="FI1282" s="7" t="str">
        <f>+IFERROR(VLOOKUP(FF1282,Auxiliar!$A:$C,3,0),"")</f>
        <v/>
      </c>
      <c r="FJ1282" s="1"/>
      <c r="FK1282" s="12"/>
      <c r="FL1282" s="6" t="str">
        <f>+IFERROR(VALUE(RIGHT(Tabla29[[#This Row],[B2B]],6)),"")</f>
        <v/>
      </c>
      <c r="FM1282" s="6" t="str">
        <f>+IFERROR(VLOOKUP(FK1282,Auxiliar!$A:$C,2,0),"")</f>
        <v/>
      </c>
      <c r="FN1282" s="7" t="str">
        <f>+IFERROR(VLOOKUP(FK1282,Auxiliar!$A:$C,3,0),"")</f>
        <v/>
      </c>
      <c r="FO1282" s="1"/>
      <c r="FP1282" s="12"/>
      <c r="FQ1282" s="6" t="str">
        <f>+IFERROR(VALUE(RIGHT(Tabla30[[#This Row],[B2B]],6)),"")</f>
        <v/>
      </c>
      <c r="FR1282" s="6" t="str">
        <f>+IFERROR(VLOOKUP(FP1282,Auxiliar!$A:$C,2,0),"")</f>
        <v/>
      </c>
      <c r="FS1282" s="7"/>
      <c r="FT1282" s="1"/>
      <c r="FU1282" s="12"/>
      <c r="FV1282" s="6" t="str">
        <f>+IFERROR(VALUE(RIGHT(Tabla31[[#This Row],[B2B]],6)),"")</f>
        <v/>
      </c>
      <c r="FW1282" s="6" t="str">
        <f>+IFERROR(VLOOKUP(FU1282,Auxiliar!$A:$C,2,0),"")</f>
        <v/>
      </c>
      <c r="FX1282" s="7" t="str">
        <f>+IFERROR(VLOOKUP(FU1282,Auxiliar!$A:$C,3,0),"")</f>
        <v/>
      </c>
      <c r="FY1282" s="1"/>
      <c r="FZ1282" s="12"/>
      <c r="GA1282" s="6" t="str">
        <f>+IFERROR(VALUE(RIGHT(Tabla32[[#This Row],[B2B]],6)),"")</f>
        <v/>
      </c>
      <c r="GB1282" s="6" t="str">
        <f>+IFERROR(VLOOKUP(FZ1282,Auxiliar!$A:$C,2,0),"")</f>
        <v/>
      </c>
      <c r="GC1282" s="7" t="str">
        <f>+IFERROR(VLOOKUP(FZ1282,Auxiliar!$A:$C,3,0),"")</f>
        <v/>
      </c>
      <c r="GD1282" s="1"/>
      <c r="GE1282" s="12"/>
      <c r="GF1282" s="6" t="str">
        <f>+IFERROR(VALUE(RIGHT(Tabla33[[#This Row],[B2B]],6)),"")</f>
        <v/>
      </c>
      <c r="GG1282" s="6" t="str">
        <f>+IFERROR(VLOOKUP(GE1282,Auxiliar!$A:$C,2,0),"")</f>
        <v/>
      </c>
      <c r="GH1282" s="7" t="str">
        <f>+IFERROR(VLOOKUP(GE1282,Auxiliar!$A:$C,3,0),"")</f>
        <v/>
      </c>
    </row>
    <row r="1283" spans="79:190" x14ac:dyDescent="0.25">
      <c r="CA1283" s="1">
        <v>11844</v>
      </c>
      <c r="CB1283" s="1" t="s">
        <v>35</v>
      </c>
      <c r="CC1283" s="6">
        <f>+IFERROR(VALUE(RIGHT(Tabla14[[#This Row],[B2B]],6)),"")</f>
        <v>11844</v>
      </c>
      <c r="CD1283" s="6" t="str">
        <f>+IFERROR(VLOOKUP(CB1283,Auxiliar!$A:$C,2,0),"")</f>
        <v>Corona 710cc</v>
      </c>
      <c r="CE1283" s="7" t="str">
        <f>+IFERROR(VLOOKUP(CB1283,Auxiliar!$A:$C,3,0),"")</f>
        <v>1b 10% | 85b 0%</v>
      </c>
      <c r="CM1283" s="1">
        <v>11849</v>
      </c>
      <c r="CN1283" s="1" t="s">
        <v>20</v>
      </c>
      <c r="CO1283" s="6">
        <v>11849</v>
      </c>
      <c r="CP1283" s="6" t="s">
        <v>20</v>
      </c>
      <c r="CQ1283" s="7" t="s">
        <v>21</v>
      </c>
      <c r="CY1283" s="1">
        <v>11849</v>
      </c>
      <c r="CZ1283" s="1" t="s">
        <v>16</v>
      </c>
      <c r="DA1283" s="6">
        <f>+IFERROR(VALUE(RIGHT(Tabla18[[#This Row],[B2B]],6)),"")</f>
        <v>11849</v>
      </c>
      <c r="DB1283" s="6" t="str">
        <f>+IFERROR(VLOOKUP(CZ1283,Auxiliar!$A:$C,2,0),"")</f>
        <v>PREMIUM</v>
      </c>
      <c r="DC1283" s="7" t="str">
        <f>+IFERROR(VLOOKUP(CZ1283,Auxiliar!$A:$C,3,0),"")</f>
        <v>0b 0% | 2b 2% | 5b 3,5% | 10b 5%</v>
      </c>
      <c r="DE1283" s="1">
        <v>11849</v>
      </c>
      <c r="DF1283" s="1" t="s">
        <v>19</v>
      </c>
      <c r="DG1283" s="6">
        <f>+IFERROR(VALUE(RIGHT(Tabla19[[#This Row],[B2B]],6)),"")</f>
        <v>11849</v>
      </c>
      <c r="DH1283" s="6" t="str">
        <f>+IFERROR(VLOOKUP(DF1283,Auxiliar!$A:$C,2,0),"")</f>
        <v>MICHELOB</v>
      </c>
      <c r="DI1283" s="7" t="str">
        <f>+IFERROR(VLOOKUP(DF1283,Auxiliar!$A:$C,3,0),"")</f>
        <v>1b 7% | 3b 22% | 8b 27%</v>
      </c>
      <c r="DK1283" s="1"/>
      <c r="DL1283" s="1"/>
      <c r="DM1283" s="6" t="str">
        <f>+IFERROR(VALUE(RIGHT(Tabla20[[#This Row],[B2B]],6)),"")</f>
        <v/>
      </c>
      <c r="DN1283" s="6" t="str">
        <f>+IFERROR(VLOOKUP(DL1283,Auxiliar!$A:$C,2,0),"")</f>
        <v/>
      </c>
      <c r="DO1283" s="7" t="str">
        <f>+IFERROR(VLOOKUP(DL1283,Auxiliar!$A:$C,3,0),"")</f>
        <v/>
      </c>
      <c r="DQ1283" s="1">
        <v>11837</v>
      </c>
      <c r="DR1283" s="12" t="s">
        <v>24</v>
      </c>
      <c r="DS1283" s="6">
        <f>+IFERROR(VALUE(RIGHT(Tabla21[[#This Row],[B2B]],6)),"")</f>
        <v>11837</v>
      </c>
      <c r="DT1283" s="6" t="str">
        <f>+IFERROR(VLOOKUP(DR1283,Auxiliar!$A:$C,2,0),"")</f>
        <v>CORONA PORRON</v>
      </c>
      <c r="DU1283" s="7" t="str">
        <f>+IFERROR(VLOOKUP(DR1283,Auxiliar!$A:$C,3,0),"")</f>
        <v>1b 5% | 20b 0%</v>
      </c>
      <c r="DW1283" s="1"/>
      <c r="DX1283" s="12"/>
      <c r="DY1283" s="6" t="str">
        <f>+IFERROR(VALUE(RIGHT(Tabla22[[#This Row],[B2B]],6)),"")</f>
        <v/>
      </c>
      <c r="DZ1283" s="6" t="str">
        <f>+IFERROR(VLOOKUP(DX1283,Auxiliar!$A:$C,2,0),"")</f>
        <v/>
      </c>
      <c r="EA1283" s="7" t="str">
        <f>+IFERROR(VLOOKUP(DX1283,Auxiliar!$A:$C,3,0),"")</f>
        <v/>
      </c>
      <c r="EC1283" s="1"/>
      <c r="ED1283" s="12"/>
      <c r="EE1283" s="6" t="str">
        <f>+IFERROR(VALUE(RIGHT(Tabla23[[#This Row],[B2B]],6)),"")</f>
        <v/>
      </c>
      <c r="EF1283" s="6" t="str">
        <f>+IFERROR(VLOOKUP(ED1283,Auxiliar!$A:$C,2,0),"")</f>
        <v/>
      </c>
      <c r="EG1283" s="7" t="str">
        <f>+IFERROR(VLOOKUP(ED1283,Auxiliar!$A:$C,3,0),"")</f>
        <v/>
      </c>
      <c r="EI1283" s="1"/>
      <c r="EJ1283" s="12"/>
      <c r="EK1283" s="6" t="str">
        <f>+IFERROR(VALUE(RIGHT(Tabla24[[#This Row],[B2B]],6)),"")</f>
        <v/>
      </c>
      <c r="EL1283" s="6" t="str">
        <f>+IFERROR(VLOOKUP(EJ1283,Auxiliar!$A:$C,2,0),"")</f>
        <v/>
      </c>
      <c r="EM1283" s="7" t="str">
        <f>+IFERROR(VLOOKUP(EJ1283,Auxiliar!$A:$C,3,0),"")</f>
        <v/>
      </c>
      <c r="EO1283" s="1"/>
      <c r="EP1283" s="12"/>
      <c r="EQ1283" s="6" t="str">
        <f>+IFERROR(VALUE(RIGHT(Tabla25[[#This Row],[B2B]],6)),"")</f>
        <v/>
      </c>
      <c r="ER1283" s="6" t="str">
        <f>+IFERROR(VLOOKUP(EP1283,Auxiliar!$A:$C,2,0),"")</f>
        <v/>
      </c>
      <c r="ES1283" s="7" t="str">
        <f>+IFERROR(VLOOKUP(EP1283,Auxiliar!$A:$C,3,0),"")</f>
        <v/>
      </c>
      <c r="EU1283" s="1"/>
      <c r="EV1283" s="12"/>
      <c r="EW1283" s="6" t="str">
        <f>+IFERROR(VALUE(RIGHT(Tabla26[[#This Row],[B2B]],6)),"")</f>
        <v/>
      </c>
      <c r="EX1283" s="6" t="str">
        <f>+IFERROR(VLOOKUP(EV1283,Auxiliar!$A:$C,2,0),"")</f>
        <v/>
      </c>
      <c r="EY1283" s="7" t="str">
        <f>+IFERROR(VLOOKUP(EV1283,Auxiliar!$A:$C,3,0),"")</f>
        <v/>
      </c>
      <c r="EZ1283" s="1"/>
      <c r="FA1283" s="12"/>
      <c r="FB1283" s="6" t="str">
        <f>+IFERROR(VALUE(RIGHT(Tabla27[[#This Row],[B2B]],6)),"")</f>
        <v/>
      </c>
      <c r="FC1283" s="6" t="str">
        <f>+IFERROR(VLOOKUP(FA1283,Auxiliar!$A:$C,2,0),"")</f>
        <v/>
      </c>
      <c r="FD1283" s="7" t="str">
        <f>+IFERROR(VLOOKUP(FA1283,Auxiliar!$A:$C,3,0),"")</f>
        <v/>
      </c>
      <c r="FE1283" s="1"/>
      <c r="FF1283" s="12"/>
      <c r="FG1283" s="6" t="str">
        <f>+IFERROR(VALUE(RIGHT(Tabla28[[#This Row],[B2B]],6)),"")</f>
        <v/>
      </c>
      <c r="FH1283" s="6" t="str">
        <f>+IFERROR(VLOOKUP(FF1283,Auxiliar!$A:$C,2,0),"")</f>
        <v/>
      </c>
      <c r="FI1283" s="7" t="str">
        <f>+IFERROR(VLOOKUP(FF1283,Auxiliar!$A:$C,3,0),"")</f>
        <v/>
      </c>
      <c r="FJ1283" s="1"/>
      <c r="FK1283" s="12"/>
      <c r="FL1283" s="6" t="str">
        <f>+IFERROR(VALUE(RIGHT(Tabla29[[#This Row],[B2B]],6)),"")</f>
        <v/>
      </c>
      <c r="FM1283" s="6" t="str">
        <f>+IFERROR(VLOOKUP(FK1283,Auxiliar!$A:$C,2,0),"")</f>
        <v/>
      </c>
      <c r="FN1283" s="7" t="str">
        <f>+IFERROR(VLOOKUP(FK1283,Auxiliar!$A:$C,3,0),"")</f>
        <v/>
      </c>
      <c r="FO1283" s="1"/>
      <c r="FP1283" s="12"/>
      <c r="FQ1283" s="6" t="str">
        <f>+IFERROR(VALUE(RIGHT(Tabla30[[#This Row],[B2B]],6)),"")</f>
        <v/>
      </c>
      <c r="FR1283" s="6" t="str">
        <f>+IFERROR(VLOOKUP(FP1283,Auxiliar!$A:$C,2,0),"")</f>
        <v/>
      </c>
      <c r="FS1283" s="7"/>
      <c r="FT1283" s="1"/>
      <c r="FU1283" s="12"/>
      <c r="FV1283" s="6" t="str">
        <f>+IFERROR(VALUE(RIGHT(Tabla31[[#This Row],[B2B]],6)),"")</f>
        <v/>
      </c>
      <c r="FW1283" s="6" t="str">
        <f>+IFERROR(VLOOKUP(FU1283,Auxiliar!$A:$C,2,0),"")</f>
        <v/>
      </c>
      <c r="FX1283" s="7" t="str">
        <f>+IFERROR(VLOOKUP(FU1283,Auxiliar!$A:$C,3,0),"")</f>
        <v/>
      </c>
      <c r="FY1283" s="1"/>
      <c r="FZ1283" s="12"/>
      <c r="GA1283" s="6" t="str">
        <f>+IFERROR(VALUE(RIGHT(Tabla32[[#This Row],[B2B]],6)),"")</f>
        <v/>
      </c>
      <c r="GB1283" s="6" t="str">
        <f>+IFERROR(VLOOKUP(FZ1283,Auxiliar!$A:$C,2,0),"")</f>
        <v/>
      </c>
      <c r="GC1283" s="7" t="str">
        <f>+IFERROR(VLOOKUP(FZ1283,Auxiliar!$A:$C,3,0),"")</f>
        <v/>
      </c>
      <c r="GD1283" s="1"/>
      <c r="GE1283" s="12"/>
      <c r="GF1283" s="6" t="str">
        <f>+IFERROR(VALUE(RIGHT(Tabla33[[#This Row],[B2B]],6)),"")</f>
        <v/>
      </c>
      <c r="GG1283" s="6" t="str">
        <f>+IFERROR(VLOOKUP(GE1283,Auxiliar!$A:$C,2,0),"")</f>
        <v/>
      </c>
      <c r="GH1283" s="7" t="str">
        <f>+IFERROR(VLOOKUP(GE1283,Auxiliar!$A:$C,3,0),"")</f>
        <v/>
      </c>
    </row>
    <row r="1284" spans="79:190" x14ac:dyDescent="0.25">
      <c r="CA1284" s="1">
        <v>11845</v>
      </c>
      <c r="CB1284" s="1" t="s">
        <v>35</v>
      </c>
      <c r="CC1284" s="6">
        <f>+IFERROR(VALUE(RIGHT(Tabla14[[#This Row],[B2B]],6)),"")</f>
        <v>11845</v>
      </c>
      <c r="CD1284" s="6" t="str">
        <f>+IFERROR(VLOOKUP(CB1284,Auxiliar!$A:$C,2,0),"")</f>
        <v>Corona 710cc</v>
      </c>
      <c r="CE1284" s="7" t="str">
        <f>+IFERROR(VLOOKUP(CB1284,Auxiliar!$A:$C,3,0),"")</f>
        <v>1b 10% | 85b 0%</v>
      </c>
      <c r="CM1284" s="1">
        <v>11850</v>
      </c>
      <c r="CN1284" s="1" t="s">
        <v>20</v>
      </c>
      <c r="CO1284" s="6">
        <v>11850</v>
      </c>
      <c r="CP1284" s="6" t="s">
        <v>20</v>
      </c>
      <c r="CQ1284" s="7" t="s">
        <v>21</v>
      </c>
      <c r="CY1284" s="1">
        <v>11850</v>
      </c>
      <c r="CZ1284" s="1" t="s">
        <v>16</v>
      </c>
      <c r="DA1284" s="6">
        <f>+IFERROR(VALUE(RIGHT(Tabla18[[#This Row],[B2B]],6)),"")</f>
        <v>11850</v>
      </c>
      <c r="DB1284" s="6" t="str">
        <f>+IFERROR(VLOOKUP(CZ1284,Auxiliar!$A:$C,2,0),"")</f>
        <v>PREMIUM</v>
      </c>
      <c r="DC1284" s="7" t="str">
        <f>+IFERROR(VLOOKUP(CZ1284,Auxiliar!$A:$C,3,0),"")</f>
        <v>0b 0% | 2b 2% | 5b 3,5% | 10b 5%</v>
      </c>
      <c r="DE1284" s="1">
        <v>11850</v>
      </c>
      <c r="DF1284" s="1" t="s">
        <v>19</v>
      </c>
      <c r="DG1284" s="6">
        <f>+IFERROR(VALUE(RIGHT(Tabla19[[#This Row],[B2B]],6)),"")</f>
        <v>11850</v>
      </c>
      <c r="DH1284" s="6" t="str">
        <f>+IFERROR(VLOOKUP(DF1284,Auxiliar!$A:$C,2,0),"")</f>
        <v>MICHELOB</v>
      </c>
      <c r="DI1284" s="7" t="str">
        <f>+IFERROR(VLOOKUP(DF1284,Auxiliar!$A:$C,3,0),"")</f>
        <v>1b 7% | 3b 22% | 8b 27%</v>
      </c>
      <c r="DK1284" s="1"/>
      <c r="DL1284" s="1"/>
      <c r="DM1284" s="6" t="str">
        <f>+IFERROR(VALUE(RIGHT(Tabla20[[#This Row],[B2B]],6)),"")</f>
        <v/>
      </c>
      <c r="DN1284" s="6" t="str">
        <f>+IFERROR(VLOOKUP(DL1284,Auxiliar!$A:$C,2,0),"")</f>
        <v/>
      </c>
      <c r="DO1284" s="7" t="str">
        <f>+IFERROR(VLOOKUP(DL1284,Auxiliar!$A:$C,3,0),"")</f>
        <v/>
      </c>
      <c r="DQ1284" s="1">
        <v>11838</v>
      </c>
      <c r="DR1284" s="12" t="s">
        <v>24</v>
      </c>
      <c r="DS1284" s="6">
        <f>+IFERROR(VALUE(RIGHT(Tabla21[[#This Row],[B2B]],6)),"")</f>
        <v>11838</v>
      </c>
      <c r="DT1284" s="6" t="str">
        <f>+IFERROR(VLOOKUP(DR1284,Auxiliar!$A:$C,2,0),"")</f>
        <v>CORONA PORRON</v>
      </c>
      <c r="DU1284" s="7" t="str">
        <f>+IFERROR(VLOOKUP(DR1284,Auxiliar!$A:$C,3,0),"")</f>
        <v>1b 5% | 20b 0%</v>
      </c>
      <c r="DW1284" s="1"/>
      <c r="DX1284" s="12"/>
      <c r="DY1284" s="6" t="str">
        <f>+IFERROR(VALUE(RIGHT(Tabla22[[#This Row],[B2B]],6)),"")</f>
        <v/>
      </c>
      <c r="DZ1284" s="6" t="str">
        <f>+IFERROR(VLOOKUP(DX1284,Auxiliar!$A:$C,2,0),"")</f>
        <v/>
      </c>
      <c r="EA1284" s="7" t="str">
        <f>+IFERROR(VLOOKUP(DX1284,Auxiliar!$A:$C,3,0),"")</f>
        <v/>
      </c>
      <c r="EC1284" s="1"/>
      <c r="ED1284" s="12"/>
      <c r="EE1284" s="6" t="str">
        <f>+IFERROR(VALUE(RIGHT(Tabla23[[#This Row],[B2B]],6)),"")</f>
        <v/>
      </c>
      <c r="EF1284" s="6" t="str">
        <f>+IFERROR(VLOOKUP(ED1284,Auxiliar!$A:$C,2,0),"")</f>
        <v/>
      </c>
      <c r="EG1284" s="7" t="str">
        <f>+IFERROR(VLOOKUP(ED1284,Auxiliar!$A:$C,3,0),"")</f>
        <v/>
      </c>
      <c r="EI1284" s="1"/>
      <c r="EJ1284" s="12"/>
      <c r="EK1284" s="6" t="str">
        <f>+IFERROR(VALUE(RIGHT(Tabla24[[#This Row],[B2B]],6)),"")</f>
        <v/>
      </c>
      <c r="EL1284" s="6" t="str">
        <f>+IFERROR(VLOOKUP(EJ1284,Auxiliar!$A:$C,2,0),"")</f>
        <v/>
      </c>
      <c r="EM1284" s="7" t="str">
        <f>+IFERROR(VLOOKUP(EJ1284,Auxiliar!$A:$C,3,0),"")</f>
        <v/>
      </c>
      <c r="EO1284" s="1"/>
      <c r="EP1284" s="12"/>
      <c r="EQ1284" s="6" t="str">
        <f>+IFERROR(VALUE(RIGHT(Tabla25[[#This Row],[B2B]],6)),"")</f>
        <v/>
      </c>
      <c r="ER1284" s="6" t="str">
        <f>+IFERROR(VLOOKUP(EP1284,Auxiliar!$A:$C,2,0),"")</f>
        <v/>
      </c>
      <c r="ES1284" s="7" t="str">
        <f>+IFERROR(VLOOKUP(EP1284,Auxiliar!$A:$C,3,0),"")</f>
        <v/>
      </c>
      <c r="EU1284" s="1"/>
      <c r="EV1284" s="12"/>
      <c r="EW1284" s="6" t="str">
        <f>+IFERROR(VALUE(RIGHT(Tabla26[[#This Row],[B2B]],6)),"")</f>
        <v/>
      </c>
      <c r="EX1284" s="6" t="str">
        <f>+IFERROR(VLOOKUP(EV1284,Auxiliar!$A:$C,2,0),"")</f>
        <v/>
      </c>
      <c r="EY1284" s="7" t="str">
        <f>+IFERROR(VLOOKUP(EV1284,Auxiliar!$A:$C,3,0),"")</f>
        <v/>
      </c>
      <c r="EZ1284" s="1"/>
      <c r="FA1284" s="12"/>
      <c r="FB1284" s="6" t="str">
        <f>+IFERROR(VALUE(RIGHT(Tabla27[[#This Row],[B2B]],6)),"")</f>
        <v/>
      </c>
      <c r="FC1284" s="6" t="str">
        <f>+IFERROR(VLOOKUP(FA1284,Auxiliar!$A:$C,2,0),"")</f>
        <v/>
      </c>
      <c r="FD1284" s="7" t="str">
        <f>+IFERROR(VLOOKUP(FA1284,Auxiliar!$A:$C,3,0),"")</f>
        <v/>
      </c>
      <c r="FE1284" s="1"/>
      <c r="FF1284" s="12"/>
      <c r="FG1284" s="6" t="str">
        <f>+IFERROR(VALUE(RIGHT(Tabla28[[#This Row],[B2B]],6)),"")</f>
        <v/>
      </c>
      <c r="FH1284" s="6" t="str">
        <f>+IFERROR(VLOOKUP(FF1284,Auxiliar!$A:$C,2,0),"")</f>
        <v/>
      </c>
      <c r="FI1284" s="7" t="str">
        <f>+IFERROR(VLOOKUP(FF1284,Auxiliar!$A:$C,3,0),"")</f>
        <v/>
      </c>
      <c r="FJ1284" s="1"/>
      <c r="FK1284" s="12"/>
      <c r="FL1284" s="6" t="str">
        <f>+IFERROR(VALUE(RIGHT(Tabla29[[#This Row],[B2B]],6)),"")</f>
        <v/>
      </c>
      <c r="FM1284" s="6" t="str">
        <f>+IFERROR(VLOOKUP(FK1284,Auxiliar!$A:$C,2,0),"")</f>
        <v/>
      </c>
      <c r="FN1284" s="7" t="str">
        <f>+IFERROR(VLOOKUP(FK1284,Auxiliar!$A:$C,3,0),"")</f>
        <v/>
      </c>
      <c r="FO1284" s="1"/>
      <c r="FP1284" s="12"/>
      <c r="FQ1284" s="6" t="str">
        <f>+IFERROR(VALUE(RIGHT(Tabla30[[#This Row],[B2B]],6)),"")</f>
        <v/>
      </c>
      <c r="FR1284" s="6" t="str">
        <f>+IFERROR(VLOOKUP(FP1284,Auxiliar!$A:$C,2,0),"")</f>
        <v/>
      </c>
      <c r="FS1284" s="7"/>
      <c r="FT1284" s="1"/>
      <c r="FU1284" s="12"/>
      <c r="FV1284" s="6" t="str">
        <f>+IFERROR(VALUE(RIGHT(Tabla31[[#This Row],[B2B]],6)),"")</f>
        <v/>
      </c>
      <c r="FW1284" s="6" t="str">
        <f>+IFERROR(VLOOKUP(FU1284,Auxiliar!$A:$C,2,0),"")</f>
        <v/>
      </c>
      <c r="FX1284" s="7" t="str">
        <f>+IFERROR(VLOOKUP(FU1284,Auxiliar!$A:$C,3,0),"")</f>
        <v/>
      </c>
      <c r="FY1284" s="1"/>
      <c r="FZ1284" s="12"/>
      <c r="GA1284" s="6" t="str">
        <f>+IFERROR(VALUE(RIGHT(Tabla32[[#This Row],[B2B]],6)),"")</f>
        <v/>
      </c>
      <c r="GB1284" s="6" t="str">
        <f>+IFERROR(VLOOKUP(FZ1284,Auxiliar!$A:$C,2,0),"")</f>
        <v/>
      </c>
      <c r="GC1284" s="7" t="str">
        <f>+IFERROR(VLOOKUP(FZ1284,Auxiliar!$A:$C,3,0),"")</f>
        <v/>
      </c>
      <c r="GD1284" s="1"/>
      <c r="GE1284" s="12"/>
      <c r="GF1284" s="6" t="str">
        <f>+IFERROR(VALUE(RIGHT(Tabla33[[#This Row],[B2B]],6)),"")</f>
        <v/>
      </c>
      <c r="GG1284" s="6" t="str">
        <f>+IFERROR(VLOOKUP(GE1284,Auxiliar!$A:$C,2,0),"")</f>
        <v/>
      </c>
      <c r="GH1284" s="7" t="str">
        <f>+IFERROR(VLOOKUP(GE1284,Auxiliar!$A:$C,3,0),"")</f>
        <v/>
      </c>
    </row>
    <row r="1285" spans="79:190" x14ac:dyDescent="0.25">
      <c r="CA1285" s="1">
        <v>11846</v>
      </c>
      <c r="CB1285" s="1" t="s">
        <v>35</v>
      </c>
      <c r="CC1285" s="6">
        <f>+IFERROR(VALUE(RIGHT(Tabla14[[#This Row],[B2B]],6)),"")</f>
        <v>11846</v>
      </c>
      <c r="CD1285" s="6" t="str">
        <f>+IFERROR(VLOOKUP(CB1285,Auxiliar!$A:$C,2,0),"")</f>
        <v>Corona 710cc</v>
      </c>
      <c r="CE1285" s="7" t="str">
        <f>+IFERROR(VLOOKUP(CB1285,Auxiliar!$A:$C,3,0),"")</f>
        <v>1b 10% | 85b 0%</v>
      </c>
      <c r="CM1285" s="1">
        <v>11854</v>
      </c>
      <c r="CN1285" s="1" t="s">
        <v>20</v>
      </c>
      <c r="CO1285" s="6">
        <v>11854</v>
      </c>
      <c r="CP1285" s="6" t="s">
        <v>20</v>
      </c>
      <c r="CQ1285" s="7" t="s">
        <v>21</v>
      </c>
      <c r="CY1285" s="1">
        <v>11854</v>
      </c>
      <c r="CZ1285" s="1" t="s">
        <v>16</v>
      </c>
      <c r="DA1285" s="6">
        <f>+IFERROR(VALUE(RIGHT(Tabla18[[#This Row],[B2B]],6)),"")</f>
        <v>11854</v>
      </c>
      <c r="DB1285" s="6" t="str">
        <f>+IFERROR(VLOOKUP(CZ1285,Auxiliar!$A:$C,2,0),"")</f>
        <v>PREMIUM</v>
      </c>
      <c r="DC1285" s="7" t="str">
        <f>+IFERROR(VLOOKUP(CZ1285,Auxiliar!$A:$C,3,0),"")</f>
        <v>0b 0% | 2b 2% | 5b 3,5% | 10b 5%</v>
      </c>
      <c r="DE1285" s="1">
        <v>11854</v>
      </c>
      <c r="DF1285" s="1" t="s">
        <v>19</v>
      </c>
      <c r="DG1285" s="6">
        <f>+IFERROR(VALUE(RIGHT(Tabla19[[#This Row],[B2B]],6)),"")</f>
        <v>11854</v>
      </c>
      <c r="DH1285" s="6" t="str">
        <f>+IFERROR(VLOOKUP(DF1285,Auxiliar!$A:$C,2,0),"")</f>
        <v>MICHELOB</v>
      </c>
      <c r="DI1285" s="7" t="str">
        <f>+IFERROR(VLOOKUP(DF1285,Auxiliar!$A:$C,3,0),"")</f>
        <v>1b 7% | 3b 22% | 8b 27%</v>
      </c>
      <c r="DK1285" s="1"/>
      <c r="DL1285" s="1"/>
      <c r="DM1285" s="6" t="str">
        <f>+IFERROR(VALUE(RIGHT(Tabla20[[#This Row],[B2B]],6)),"")</f>
        <v/>
      </c>
      <c r="DN1285" s="6" t="str">
        <f>+IFERROR(VLOOKUP(DL1285,Auxiliar!$A:$C,2,0),"")</f>
        <v/>
      </c>
      <c r="DO1285" s="7" t="str">
        <f>+IFERROR(VLOOKUP(DL1285,Auxiliar!$A:$C,3,0),"")</f>
        <v/>
      </c>
      <c r="DQ1285" s="1">
        <v>11840</v>
      </c>
      <c r="DR1285" s="12" t="s">
        <v>24</v>
      </c>
      <c r="DS1285" s="6">
        <f>+IFERROR(VALUE(RIGHT(Tabla21[[#This Row],[B2B]],6)),"")</f>
        <v>11840</v>
      </c>
      <c r="DT1285" s="6" t="str">
        <f>+IFERROR(VLOOKUP(DR1285,Auxiliar!$A:$C,2,0),"")</f>
        <v>CORONA PORRON</v>
      </c>
      <c r="DU1285" s="7" t="str">
        <f>+IFERROR(VLOOKUP(DR1285,Auxiliar!$A:$C,3,0),"")</f>
        <v>1b 5% | 20b 0%</v>
      </c>
      <c r="DW1285" s="1"/>
      <c r="DX1285" s="12"/>
      <c r="DY1285" s="6" t="str">
        <f>+IFERROR(VALUE(RIGHT(Tabla22[[#This Row],[B2B]],6)),"")</f>
        <v/>
      </c>
      <c r="DZ1285" s="6" t="str">
        <f>+IFERROR(VLOOKUP(DX1285,Auxiliar!$A:$C,2,0),"")</f>
        <v/>
      </c>
      <c r="EA1285" s="7" t="str">
        <f>+IFERROR(VLOOKUP(DX1285,Auxiliar!$A:$C,3,0),"")</f>
        <v/>
      </c>
      <c r="EC1285" s="1"/>
      <c r="ED1285" s="12"/>
      <c r="EE1285" s="6" t="str">
        <f>+IFERROR(VALUE(RIGHT(Tabla23[[#This Row],[B2B]],6)),"")</f>
        <v/>
      </c>
      <c r="EF1285" s="6" t="str">
        <f>+IFERROR(VLOOKUP(ED1285,Auxiliar!$A:$C,2,0),"")</f>
        <v/>
      </c>
      <c r="EG1285" s="7" t="str">
        <f>+IFERROR(VLOOKUP(ED1285,Auxiliar!$A:$C,3,0),"")</f>
        <v/>
      </c>
      <c r="EI1285" s="1"/>
      <c r="EJ1285" s="12"/>
      <c r="EK1285" s="6" t="str">
        <f>+IFERROR(VALUE(RIGHT(Tabla24[[#This Row],[B2B]],6)),"")</f>
        <v/>
      </c>
      <c r="EL1285" s="6" t="str">
        <f>+IFERROR(VLOOKUP(EJ1285,Auxiliar!$A:$C,2,0),"")</f>
        <v/>
      </c>
      <c r="EM1285" s="7" t="str">
        <f>+IFERROR(VLOOKUP(EJ1285,Auxiliar!$A:$C,3,0),"")</f>
        <v/>
      </c>
      <c r="EO1285" s="1"/>
      <c r="EP1285" s="12"/>
      <c r="EQ1285" s="6" t="str">
        <f>+IFERROR(VALUE(RIGHT(Tabla25[[#This Row],[B2B]],6)),"")</f>
        <v/>
      </c>
      <c r="ER1285" s="6" t="str">
        <f>+IFERROR(VLOOKUP(EP1285,Auxiliar!$A:$C,2,0),"")</f>
        <v/>
      </c>
      <c r="ES1285" s="7" t="str">
        <f>+IFERROR(VLOOKUP(EP1285,Auxiliar!$A:$C,3,0),"")</f>
        <v/>
      </c>
      <c r="EU1285" s="1"/>
      <c r="EV1285" s="12"/>
      <c r="EW1285" s="6" t="str">
        <f>+IFERROR(VALUE(RIGHT(Tabla26[[#This Row],[B2B]],6)),"")</f>
        <v/>
      </c>
      <c r="EX1285" s="6" t="str">
        <f>+IFERROR(VLOOKUP(EV1285,Auxiliar!$A:$C,2,0),"")</f>
        <v/>
      </c>
      <c r="EY1285" s="7" t="str">
        <f>+IFERROR(VLOOKUP(EV1285,Auxiliar!$A:$C,3,0),"")</f>
        <v/>
      </c>
      <c r="EZ1285" s="1"/>
      <c r="FA1285" s="12"/>
      <c r="FB1285" s="6" t="str">
        <f>+IFERROR(VALUE(RIGHT(Tabla27[[#This Row],[B2B]],6)),"")</f>
        <v/>
      </c>
      <c r="FC1285" s="6" t="str">
        <f>+IFERROR(VLOOKUP(FA1285,Auxiliar!$A:$C,2,0),"")</f>
        <v/>
      </c>
      <c r="FD1285" s="7" t="str">
        <f>+IFERROR(VLOOKUP(FA1285,Auxiliar!$A:$C,3,0),"")</f>
        <v/>
      </c>
      <c r="FE1285" s="1"/>
      <c r="FF1285" s="12"/>
      <c r="FG1285" s="6" t="str">
        <f>+IFERROR(VALUE(RIGHT(Tabla28[[#This Row],[B2B]],6)),"")</f>
        <v/>
      </c>
      <c r="FH1285" s="6" t="str">
        <f>+IFERROR(VLOOKUP(FF1285,Auxiliar!$A:$C,2,0),"")</f>
        <v/>
      </c>
      <c r="FI1285" s="7" t="str">
        <f>+IFERROR(VLOOKUP(FF1285,Auxiliar!$A:$C,3,0),"")</f>
        <v/>
      </c>
      <c r="FJ1285" s="1"/>
      <c r="FK1285" s="12"/>
      <c r="FL1285" s="6" t="str">
        <f>+IFERROR(VALUE(RIGHT(Tabla29[[#This Row],[B2B]],6)),"")</f>
        <v/>
      </c>
      <c r="FM1285" s="6" t="str">
        <f>+IFERROR(VLOOKUP(FK1285,Auxiliar!$A:$C,2,0),"")</f>
        <v/>
      </c>
      <c r="FN1285" s="7" t="str">
        <f>+IFERROR(VLOOKUP(FK1285,Auxiliar!$A:$C,3,0),"")</f>
        <v/>
      </c>
      <c r="FO1285" s="1"/>
      <c r="FP1285" s="12"/>
      <c r="FQ1285" s="6" t="str">
        <f>+IFERROR(VALUE(RIGHT(Tabla30[[#This Row],[B2B]],6)),"")</f>
        <v/>
      </c>
      <c r="FR1285" s="6" t="str">
        <f>+IFERROR(VLOOKUP(FP1285,Auxiliar!$A:$C,2,0),"")</f>
        <v/>
      </c>
      <c r="FS1285" s="7"/>
      <c r="FT1285" s="1"/>
      <c r="FU1285" s="12"/>
      <c r="FV1285" s="6" t="str">
        <f>+IFERROR(VALUE(RIGHT(Tabla31[[#This Row],[B2B]],6)),"")</f>
        <v/>
      </c>
      <c r="FW1285" s="6" t="str">
        <f>+IFERROR(VLOOKUP(FU1285,Auxiliar!$A:$C,2,0),"")</f>
        <v/>
      </c>
      <c r="FX1285" s="7" t="str">
        <f>+IFERROR(VLOOKUP(FU1285,Auxiliar!$A:$C,3,0),"")</f>
        <v/>
      </c>
      <c r="FY1285" s="1"/>
      <c r="FZ1285" s="12"/>
      <c r="GA1285" s="6" t="str">
        <f>+IFERROR(VALUE(RIGHT(Tabla32[[#This Row],[B2B]],6)),"")</f>
        <v/>
      </c>
      <c r="GB1285" s="6" t="str">
        <f>+IFERROR(VLOOKUP(FZ1285,Auxiliar!$A:$C,2,0),"")</f>
        <v/>
      </c>
      <c r="GC1285" s="7" t="str">
        <f>+IFERROR(VLOOKUP(FZ1285,Auxiliar!$A:$C,3,0),"")</f>
        <v/>
      </c>
      <c r="GD1285" s="1"/>
      <c r="GE1285" s="12"/>
      <c r="GF1285" s="6" t="str">
        <f>+IFERROR(VALUE(RIGHT(Tabla33[[#This Row],[B2B]],6)),"")</f>
        <v/>
      </c>
      <c r="GG1285" s="6" t="str">
        <f>+IFERROR(VLOOKUP(GE1285,Auxiliar!$A:$C,2,0),"")</f>
        <v/>
      </c>
      <c r="GH1285" s="7" t="str">
        <f>+IFERROR(VLOOKUP(GE1285,Auxiliar!$A:$C,3,0),"")</f>
        <v/>
      </c>
    </row>
    <row r="1286" spans="79:190" x14ac:dyDescent="0.25">
      <c r="CA1286" s="1">
        <v>11849</v>
      </c>
      <c r="CB1286" s="1" t="s">
        <v>35</v>
      </c>
      <c r="CC1286" s="6">
        <f>+IFERROR(VALUE(RIGHT(Tabla14[[#This Row],[B2B]],6)),"")</f>
        <v>11849</v>
      </c>
      <c r="CD1286" s="6" t="str">
        <f>+IFERROR(VLOOKUP(CB1286,Auxiliar!$A:$C,2,0),"")</f>
        <v>Corona 710cc</v>
      </c>
      <c r="CE1286" s="7" t="str">
        <f>+IFERROR(VLOOKUP(CB1286,Auxiliar!$A:$C,3,0),"")</f>
        <v>1b 10% | 85b 0%</v>
      </c>
      <c r="CM1286" s="1">
        <v>11855</v>
      </c>
      <c r="CN1286" s="1" t="s">
        <v>20</v>
      </c>
      <c r="CO1286" s="6">
        <v>11855</v>
      </c>
      <c r="CP1286" s="6" t="s">
        <v>20</v>
      </c>
      <c r="CQ1286" s="7" t="s">
        <v>21</v>
      </c>
      <c r="CY1286" s="1">
        <v>11855</v>
      </c>
      <c r="CZ1286" s="1" t="s">
        <v>16</v>
      </c>
      <c r="DA1286" s="6">
        <f>+IFERROR(VALUE(RIGHT(Tabla18[[#This Row],[B2B]],6)),"")</f>
        <v>11855</v>
      </c>
      <c r="DB1286" s="6" t="str">
        <f>+IFERROR(VLOOKUP(CZ1286,Auxiliar!$A:$C,2,0),"")</f>
        <v>PREMIUM</v>
      </c>
      <c r="DC1286" s="7" t="str">
        <f>+IFERROR(VLOOKUP(CZ1286,Auxiliar!$A:$C,3,0),"")</f>
        <v>0b 0% | 2b 2% | 5b 3,5% | 10b 5%</v>
      </c>
      <c r="DE1286" s="1">
        <v>11855</v>
      </c>
      <c r="DF1286" s="1" t="s">
        <v>19</v>
      </c>
      <c r="DG1286" s="6">
        <f>+IFERROR(VALUE(RIGHT(Tabla19[[#This Row],[B2B]],6)),"")</f>
        <v>11855</v>
      </c>
      <c r="DH1286" s="6" t="str">
        <f>+IFERROR(VLOOKUP(DF1286,Auxiliar!$A:$C,2,0),"")</f>
        <v>MICHELOB</v>
      </c>
      <c r="DI1286" s="7" t="str">
        <f>+IFERROR(VLOOKUP(DF1286,Auxiliar!$A:$C,3,0),"")</f>
        <v>1b 7% | 3b 22% | 8b 27%</v>
      </c>
      <c r="DK1286" s="1"/>
      <c r="DL1286" s="1"/>
      <c r="DM1286" s="6" t="str">
        <f>+IFERROR(VALUE(RIGHT(Tabla20[[#This Row],[B2B]],6)),"")</f>
        <v/>
      </c>
      <c r="DN1286" s="6" t="str">
        <f>+IFERROR(VLOOKUP(DL1286,Auxiliar!$A:$C,2,0),"")</f>
        <v/>
      </c>
      <c r="DO1286" s="7" t="str">
        <f>+IFERROR(VLOOKUP(DL1286,Auxiliar!$A:$C,3,0),"")</f>
        <v/>
      </c>
      <c r="DQ1286" s="1">
        <v>11844</v>
      </c>
      <c r="DR1286" s="12" t="s">
        <v>24</v>
      </c>
      <c r="DS1286" s="6">
        <f>+IFERROR(VALUE(RIGHT(Tabla21[[#This Row],[B2B]],6)),"")</f>
        <v>11844</v>
      </c>
      <c r="DT1286" s="6" t="str">
        <f>+IFERROR(VLOOKUP(DR1286,Auxiliar!$A:$C,2,0),"")</f>
        <v>CORONA PORRON</v>
      </c>
      <c r="DU1286" s="7" t="str">
        <f>+IFERROR(VLOOKUP(DR1286,Auxiliar!$A:$C,3,0),"")</f>
        <v>1b 5% | 20b 0%</v>
      </c>
      <c r="DW1286" s="1"/>
      <c r="DX1286" s="12"/>
      <c r="DY1286" s="6" t="str">
        <f>+IFERROR(VALUE(RIGHT(Tabla22[[#This Row],[B2B]],6)),"")</f>
        <v/>
      </c>
      <c r="DZ1286" s="6" t="str">
        <f>+IFERROR(VLOOKUP(DX1286,Auxiliar!$A:$C,2,0),"")</f>
        <v/>
      </c>
      <c r="EA1286" s="7" t="str">
        <f>+IFERROR(VLOOKUP(DX1286,Auxiliar!$A:$C,3,0),"")</f>
        <v/>
      </c>
      <c r="EC1286" s="1"/>
      <c r="ED1286" s="12"/>
      <c r="EE1286" s="6" t="str">
        <f>+IFERROR(VALUE(RIGHT(Tabla23[[#This Row],[B2B]],6)),"")</f>
        <v/>
      </c>
      <c r="EF1286" s="6" t="str">
        <f>+IFERROR(VLOOKUP(ED1286,Auxiliar!$A:$C,2,0),"")</f>
        <v/>
      </c>
      <c r="EG1286" s="7" t="str">
        <f>+IFERROR(VLOOKUP(ED1286,Auxiliar!$A:$C,3,0),"")</f>
        <v/>
      </c>
      <c r="EI1286" s="1"/>
      <c r="EJ1286" s="12"/>
      <c r="EK1286" s="6" t="str">
        <f>+IFERROR(VALUE(RIGHT(Tabla24[[#This Row],[B2B]],6)),"")</f>
        <v/>
      </c>
      <c r="EL1286" s="6" t="str">
        <f>+IFERROR(VLOOKUP(EJ1286,Auxiliar!$A:$C,2,0),"")</f>
        <v/>
      </c>
      <c r="EM1286" s="7" t="str">
        <f>+IFERROR(VLOOKUP(EJ1286,Auxiliar!$A:$C,3,0),"")</f>
        <v/>
      </c>
      <c r="EO1286" s="1"/>
      <c r="EP1286" s="12"/>
      <c r="EQ1286" s="6" t="str">
        <f>+IFERROR(VALUE(RIGHT(Tabla25[[#This Row],[B2B]],6)),"")</f>
        <v/>
      </c>
      <c r="ER1286" s="6" t="str">
        <f>+IFERROR(VLOOKUP(EP1286,Auxiliar!$A:$C,2,0),"")</f>
        <v/>
      </c>
      <c r="ES1286" s="7" t="str">
        <f>+IFERROR(VLOOKUP(EP1286,Auxiliar!$A:$C,3,0),"")</f>
        <v/>
      </c>
      <c r="EU1286" s="1"/>
      <c r="EV1286" s="12"/>
      <c r="EW1286" s="6" t="str">
        <f>+IFERROR(VALUE(RIGHT(Tabla26[[#This Row],[B2B]],6)),"")</f>
        <v/>
      </c>
      <c r="EX1286" s="6" t="str">
        <f>+IFERROR(VLOOKUP(EV1286,Auxiliar!$A:$C,2,0),"")</f>
        <v/>
      </c>
      <c r="EY1286" s="7" t="str">
        <f>+IFERROR(VLOOKUP(EV1286,Auxiliar!$A:$C,3,0),"")</f>
        <v/>
      </c>
      <c r="EZ1286" s="1"/>
      <c r="FA1286" s="12"/>
      <c r="FB1286" s="6" t="str">
        <f>+IFERROR(VALUE(RIGHT(Tabla27[[#This Row],[B2B]],6)),"")</f>
        <v/>
      </c>
      <c r="FC1286" s="6" t="str">
        <f>+IFERROR(VLOOKUP(FA1286,Auxiliar!$A:$C,2,0),"")</f>
        <v/>
      </c>
      <c r="FD1286" s="7" t="str">
        <f>+IFERROR(VLOOKUP(FA1286,Auxiliar!$A:$C,3,0),"")</f>
        <v/>
      </c>
      <c r="FE1286" s="1"/>
      <c r="FF1286" s="12"/>
      <c r="FG1286" s="6" t="str">
        <f>+IFERROR(VALUE(RIGHT(Tabla28[[#This Row],[B2B]],6)),"")</f>
        <v/>
      </c>
      <c r="FH1286" s="6" t="str">
        <f>+IFERROR(VLOOKUP(FF1286,Auxiliar!$A:$C,2,0),"")</f>
        <v/>
      </c>
      <c r="FI1286" s="7" t="str">
        <f>+IFERROR(VLOOKUP(FF1286,Auxiliar!$A:$C,3,0),"")</f>
        <v/>
      </c>
      <c r="FJ1286" s="1"/>
      <c r="FK1286" s="12"/>
      <c r="FL1286" s="6" t="str">
        <f>+IFERROR(VALUE(RIGHT(Tabla29[[#This Row],[B2B]],6)),"")</f>
        <v/>
      </c>
      <c r="FM1286" s="6" t="str">
        <f>+IFERROR(VLOOKUP(FK1286,Auxiliar!$A:$C,2,0),"")</f>
        <v/>
      </c>
      <c r="FN1286" s="7" t="str">
        <f>+IFERROR(VLOOKUP(FK1286,Auxiliar!$A:$C,3,0),"")</f>
        <v/>
      </c>
      <c r="FO1286" s="1"/>
      <c r="FP1286" s="12"/>
      <c r="FQ1286" s="6" t="str">
        <f>+IFERROR(VALUE(RIGHT(Tabla30[[#This Row],[B2B]],6)),"")</f>
        <v/>
      </c>
      <c r="FR1286" s="6" t="str">
        <f>+IFERROR(VLOOKUP(FP1286,Auxiliar!$A:$C,2,0),"")</f>
        <v/>
      </c>
      <c r="FS1286" s="7"/>
      <c r="FT1286" s="1"/>
      <c r="FU1286" s="12"/>
      <c r="FV1286" s="6" t="str">
        <f>+IFERROR(VALUE(RIGHT(Tabla31[[#This Row],[B2B]],6)),"")</f>
        <v/>
      </c>
      <c r="FW1286" s="6" t="str">
        <f>+IFERROR(VLOOKUP(FU1286,Auxiliar!$A:$C,2,0),"")</f>
        <v/>
      </c>
      <c r="FX1286" s="7" t="str">
        <f>+IFERROR(VLOOKUP(FU1286,Auxiliar!$A:$C,3,0),"")</f>
        <v/>
      </c>
      <c r="FY1286" s="1"/>
      <c r="FZ1286" s="12"/>
      <c r="GA1286" s="6" t="str">
        <f>+IFERROR(VALUE(RIGHT(Tabla32[[#This Row],[B2B]],6)),"")</f>
        <v/>
      </c>
      <c r="GB1286" s="6" t="str">
        <f>+IFERROR(VLOOKUP(FZ1286,Auxiliar!$A:$C,2,0),"")</f>
        <v/>
      </c>
      <c r="GC1286" s="7" t="str">
        <f>+IFERROR(VLOOKUP(FZ1286,Auxiliar!$A:$C,3,0),"")</f>
        <v/>
      </c>
      <c r="GD1286" s="1"/>
      <c r="GE1286" s="12"/>
      <c r="GF1286" s="6" t="str">
        <f>+IFERROR(VALUE(RIGHT(Tabla33[[#This Row],[B2B]],6)),"")</f>
        <v/>
      </c>
      <c r="GG1286" s="6" t="str">
        <f>+IFERROR(VLOOKUP(GE1286,Auxiliar!$A:$C,2,0),"")</f>
        <v/>
      </c>
      <c r="GH1286" s="7" t="str">
        <f>+IFERROR(VLOOKUP(GE1286,Auxiliar!$A:$C,3,0),"")</f>
        <v/>
      </c>
    </row>
    <row r="1287" spans="79:190" x14ac:dyDescent="0.25">
      <c r="CA1287" s="1">
        <v>11850</v>
      </c>
      <c r="CB1287" s="1" t="s">
        <v>35</v>
      </c>
      <c r="CC1287" s="6">
        <f>+IFERROR(VALUE(RIGHT(Tabla14[[#This Row],[B2B]],6)),"")</f>
        <v>11850</v>
      </c>
      <c r="CD1287" s="6" t="str">
        <f>+IFERROR(VLOOKUP(CB1287,Auxiliar!$A:$C,2,0),"")</f>
        <v>Corona 710cc</v>
      </c>
      <c r="CE1287" s="7" t="str">
        <f>+IFERROR(VLOOKUP(CB1287,Auxiliar!$A:$C,3,0),"")</f>
        <v>1b 10% | 85b 0%</v>
      </c>
      <c r="CM1287" s="1">
        <v>11856</v>
      </c>
      <c r="CN1287" s="1" t="s">
        <v>20</v>
      </c>
      <c r="CO1287" s="6">
        <v>11856</v>
      </c>
      <c r="CP1287" s="6" t="s">
        <v>20</v>
      </c>
      <c r="CQ1287" s="7" t="s">
        <v>21</v>
      </c>
      <c r="CY1287" s="1">
        <v>11856</v>
      </c>
      <c r="CZ1287" s="1" t="s">
        <v>16</v>
      </c>
      <c r="DA1287" s="6">
        <f>+IFERROR(VALUE(RIGHT(Tabla18[[#This Row],[B2B]],6)),"")</f>
        <v>11856</v>
      </c>
      <c r="DB1287" s="6" t="str">
        <f>+IFERROR(VLOOKUP(CZ1287,Auxiliar!$A:$C,2,0),"")</f>
        <v>PREMIUM</v>
      </c>
      <c r="DC1287" s="7" t="str">
        <f>+IFERROR(VLOOKUP(CZ1287,Auxiliar!$A:$C,3,0),"")</f>
        <v>0b 0% | 2b 2% | 5b 3,5% | 10b 5%</v>
      </c>
      <c r="DE1287" s="1">
        <v>11856</v>
      </c>
      <c r="DF1287" s="1" t="s">
        <v>19</v>
      </c>
      <c r="DG1287" s="6">
        <f>+IFERROR(VALUE(RIGHT(Tabla19[[#This Row],[B2B]],6)),"")</f>
        <v>11856</v>
      </c>
      <c r="DH1287" s="6" t="str">
        <f>+IFERROR(VLOOKUP(DF1287,Auxiliar!$A:$C,2,0),"")</f>
        <v>MICHELOB</v>
      </c>
      <c r="DI1287" s="7" t="str">
        <f>+IFERROR(VLOOKUP(DF1287,Auxiliar!$A:$C,3,0),"")</f>
        <v>1b 7% | 3b 22% | 8b 27%</v>
      </c>
      <c r="DK1287" s="1"/>
      <c r="DL1287" s="1"/>
      <c r="DM1287" s="6" t="str">
        <f>+IFERROR(VALUE(RIGHT(Tabla20[[#This Row],[B2B]],6)),"")</f>
        <v/>
      </c>
      <c r="DN1287" s="6" t="str">
        <f>+IFERROR(VLOOKUP(DL1287,Auxiliar!$A:$C,2,0),"")</f>
        <v/>
      </c>
      <c r="DO1287" s="7" t="str">
        <f>+IFERROR(VLOOKUP(DL1287,Auxiliar!$A:$C,3,0),"")</f>
        <v/>
      </c>
      <c r="DQ1287" s="1">
        <v>11845</v>
      </c>
      <c r="DR1287" s="12" t="s">
        <v>24</v>
      </c>
      <c r="DS1287" s="6">
        <f>+IFERROR(VALUE(RIGHT(Tabla21[[#This Row],[B2B]],6)),"")</f>
        <v>11845</v>
      </c>
      <c r="DT1287" s="6" t="str">
        <f>+IFERROR(VLOOKUP(DR1287,Auxiliar!$A:$C,2,0),"")</f>
        <v>CORONA PORRON</v>
      </c>
      <c r="DU1287" s="7" t="str">
        <f>+IFERROR(VLOOKUP(DR1287,Auxiliar!$A:$C,3,0),"")</f>
        <v>1b 5% | 20b 0%</v>
      </c>
      <c r="DW1287" s="1"/>
      <c r="DX1287" s="12"/>
      <c r="DY1287" s="6" t="str">
        <f>+IFERROR(VALUE(RIGHT(Tabla22[[#This Row],[B2B]],6)),"")</f>
        <v/>
      </c>
      <c r="DZ1287" s="6" t="str">
        <f>+IFERROR(VLOOKUP(DX1287,Auxiliar!$A:$C,2,0),"")</f>
        <v/>
      </c>
      <c r="EA1287" s="7" t="str">
        <f>+IFERROR(VLOOKUP(DX1287,Auxiliar!$A:$C,3,0),"")</f>
        <v/>
      </c>
      <c r="EC1287" s="1"/>
      <c r="ED1287" s="12"/>
      <c r="EE1287" s="6" t="str">
        <f>+IFERROR(VALUE(RIGHT(Tabla23[[#This Row],[B2B]],6)),"")</f>
        <v/>
      </c>
      <c r="EF1287" s="6" t="str">
        <f>+IFERROR(VLOOKUP(ED1287,Auxiliar!$A:$C,2,0),"")</f>
        <v/>
      </c>
      <c r="EG1287" s="7" t="str">
        <f>+IFERROR(VLOOKUP(ED1287,Auxiliar!$A:$C,3,0),"")</f>
        <v/>
      </c>
      <c r="EI1287" s="1"/>
      <c r="EJ1287" s="12"/>
      <c r="EK1287" s="6" t="str">
        <f>+IFERROR(VALUE(RIGHT(Tabla24[[#This Row],[B2B]],6)),"")</f>
        <v/>
      </c>
      <c r="EL1287" s="6" t="str">
        <f>+IFERROR(VLOOKUP(EJ1287,Auxiliar!$A:$C,2,0),"")</f>
        <v/>
      </c>
      <c r="EM1287" s="7" t="str">
        <f>+IFERROR(VLOOKUP(EJ1287,Auxiliar!$A:$C,3,0),"")</f>
        <v/>
      </c>
      <c r="EO1287" s="1"/>
      <c r="EP1287" s="12"/>
      <c r="EQ1287" s="6" t="str">
        <f>+IFERROR(VALUE(RIGHT(Tabla25[[#This Row],[B2B]],6)),"")</f>
        <v/>
      </c>
      <c r="ER1287" s="6" t="str">
        <f>+IFERROR(VLOOKUP(EP1287,Auxiliar!$A:$C,2,0),"")</f>
        <v/>
      </c>
      <c r="ES1287" s="7" t="str">
        <f>+IFERROR(VLOOKUP(EP1287,Auxiliar!$A:$C,3,0),"")</f>
        <v/>
      </c>
      <c r="EU1287" s="1"/>
      <c r="EV1287" s="12"/>
      <c r="EW1287" s="6" t="str">
        <f>+IFERROR(VALUE(RIGHT(Tabla26[[#This Row],[B2B]],6)),"")</f>
        <v/>
      </c>
      <c r="EX1287" s="6" t="str">
        <f>+IFERROR(VLOOKUP(EV1287,Auxiliar!$A:$C,2,0),"")</f>
        <v/>
      </c>
      <c r="EY1287" s="7" t="str">
        <f>+IFERROR(VLOOKUP(EV1287,Auxiliar!$A:$C,3,0),"")</f>
        <v/>
      </c>
      <c r="EZ1287" s="1"/>
      <c r="FA1287" s="12"/>
      <c r="FB1287" s="6" t="str">
        <f>+IFERROR(VALUE(RIGHT(Tabla27[[#This Row],[B2B]],6)),"")</f>
        <v/>
      </c>
      <c r="FC1287" s="6" t="str">
        <f>+IFERROR(VLOOKUP(FA1287,Auxiliar!$A:$C,2,0),"")</f>
        <v/>
      </c>
      <c r="FD1287" s="7" t="str">
        <f>+IFERROR(VLOOKUP(FA1287,Auxiliar!$A:$C,3,0),"")</f>
        <v/>
      </c>
      <c r="FE1287" s="1"/>
      <c r="FF1287" s="12"/>
      <c r="FG1287" s="6" t="str">
        <f>+IFERROR(VALUE(RIGHT(Tabla28[[#This Row],[B2B]],6)),"")</f>
        <v/>
      </c>
      <c r="FH1287" s="6" t="str">
        <f>+IFERROR(VLOOKUP(FF1287,Auxiliar!$A:$C,2,0),"")</f>
        <v/>
      </c>
      <c r="FI1287" s="7" t="str">
        <f>+IFERROR(VLOOKUP(FF1287,Auxiliar!$A:$C,3,0),"")</f>
        <v/>
      </c>
      <c r="FJ1287" s="1"/>
      <c r="FK1287" s="12"/>
      <c r="FL1287" s="6" t="str">
        <f>+IFERROR(VALUE(RIGHT(Tabla29[[#This Row],[B2B]],6)),"")</f>
        <v/>
      </c>
      <c r="FM1287" s="6" t="str">
        <f>+IFERROR(VLOOKUP(FK1287,Auxiliar!$A:$C,2,0),"")</f>
        <v/>
      </c>
      <c r="FN1287" s="7" t="str">
        <f>+IFERROR(VLOOKUP(FK1287,Auxiliar!$A:$C,3,0),"")</f>
        <v/>
      </c>
      <c r="FO1287" s="1"/>
      <c r="FP1287" s="12"/>
      <c r="FQ1287" s="6" t="str">
        <f>+IFERROR(VALUE(RIGHT(Tabla30[[#This Row],[B2B]],6)),"")</f>
        <v/>
      </c>
      <c r="FR1287" s="6" t="str">
        <f>+IFERROR(VLOOKUP(FP1287,Auxiliar!$A:$C,2,0),"")</f>
        <v/>
      </c>
      <c r="FS1287" s="7"/>
      <c r="FT1287" s="1"/>
      <c r="FU1287" s="12"/>
      <c r="FV1287" s="6" t="str">
        <f>+IFERROR(VALUE(RIGHT(Tabla31[[#This Row],[B2B]],6)),"")</f>
        <v/>
      </c>
      <c r="FW1287" s="6" t="str">
        <f>+IFERROR(VLOOKUP(FU1287,Auxiliar!$A:$C,2,0),"")</f>
        <v/>
      </c>
      <c r="FX1287" s="7" t="str">
        <f>+IFERROR(VLOOKUP(FU1287,Auxiliar!$A:$C,3,0),"")</f>
        <v/>
      </c>
      <c r="FY1287" s="1"/>
      <c r="FZ1287" s="12"/>
      <c r="GA1287" s="6" t="str">
        <f>+IFERROR(VALUE(RIGHT(Tabla32[[#This Row],[B2B]],6)),"")</f>
        <v/>
      </c>
      <c r="GB1287" s="6" t="str">
        <f>+IFERROR(VLOOKUP(FZ1287,Auxiliar!$A:$C,2,0),"")</f>
        <v/>
      </c>
      <c r="GC1287" s="7" t="str">
        <f>+IFERROR(VLOOKUP(FZ1287,Auxiliar!$A:$C,3,0),"")</f>
        <v/>
      </c>
      <c r="GD1287" s="1"/>
      <c r="GE1287" s="12"/>
      <c r="GF1287" s="6" t="str">
        <f>+IFERROR(VALUE(RIGHT(Tabla33[[#This Row],[B2B]],6)),"")</f>
        <v/>
      </c>
      <c r="GG1287" s="6" t="str">
        <f>+IFERROR(VLOOKUP(GE1287,Auxiliar!$A:$C,2,0),"")</f>
        <v/>
      </c>
      <c r="GH1287" s="7" t="str">
        <f>+IFERROR(VLOOKUP(GE1287,Auxiliar!$A:$C,3,0),"")</f>
        <v/>
      </c>
    </row>
    <row r="1288" spans="79:190" x14ac:dyDescent="0.25">
      <c r="CA1288" s="1">
        <v>11854</v>
      </c>
      <c r="CB1288" s="1" t="s">
        <v>35</v>
      </c>
      <c r="CC1288" s="6">
        <f>+IFERROR(VALUE(RIGHT(Tabla14[[#This Row],[B2B]],6)),"")</f>
        <v>11854</v>
      </c>
      <c r="CD1288" s="6" t="str">
        <f>+IFERROR(VLOOKUP(CB1288,Auxiliar!$A:$C,2,0),"")</f>
        <v>Corona 710cc</v>
      </c>
      <c r="CE1288" s="7" t="str">
        <f>+IFERROR(VLOOKUP(CB1288,Auxiliar!$A:$C,3,0),"")</f>
        <v>1b 10% | 85b 0%</v>
      </c>
      <c r="CM1288" s="1">
        <v>11858</v>
      </c>
      <c r="CN1288" s="1" t="s">
        <v>20</v>
      </c>
      <c r="CO1288" s="6">
        <v>11858</v>
      </c>
      <c r="CP1288" s="6" t="s">
        <v>20</v>
      </c>
      <c r="CQ1288" s="7" t="s">
        <v>21</v>
      </c>
      <c r="CY1288" s="1">
        <v>11858</v>
      </c>
      <c r="CZ1288" s="1" t="s">
        <v>16</v>
      </c>
      <c r="DA1288" s="6">
        <f>+IFERROR(VALUE(RIGHT(Tabla18[[#This Row],[B2B]],6)),"")</f>
        <v>11858</v>
      </c>
      <c r="DB1288" s="6" t="str">
        <f>+IFERROR(VLOOKUP(CZ1288,Auxiliar!$A:$C,2,0),"")</f>
        <v>PREMIUM</v>
      </c>
      <c r="DC1288" s="7" t="str">
        <f>+IFERROR(VLOOKUP(CZ1288,Auxiliar!$A:$C,3,0),"")</f>
        <v>0b 0% | 2b 2% | 5b 3,5% | 10b 5%</v>
      </c>
      <c r="DE1288" s="1">
        <v>11858</v>
      </c>
      <c r="DF1288" s="1" t="s">
        <v>19</v>
      </c>
      <c r="DG1288" s="6">
        <f>+IFERROR(VALUE(RIGHT(Tabla19[[#This Row],[B2B]],6)),"")</f>
        <v>11858</v>
      </c>
      <c r="DH1288" s="6" t="str">
        <f>+IFERROR(VLOOKUP(DF1288,Auxiliar!$A:$C,2,0),"")</f>
        <v>MICHELOB</v>
      </c>
      <c r="DI1288" s="7" t="str">
        <f>+IFERROR(VLOOKUP(DF1288,Auxiliar!$A:$C,3,0),"")</f>
        <v>1b 7% | 3b 22% | 8b 27%</v>
      </c>
      <c r="DK1288" s="1"/>
      <c r="DL1288" s="1"/>
      <c r="DM1288" s="6" t="str">
        <f>+IFERROR(VALUE(RIGHT(Tabla20[[#This Row],[B2B]],6)),"")</f>
        <v/>
      </c>
      <c r="DN1288" s="6" t="str">
        <f>+IFERROR(VLOOKUP(DL1288,Auxiliar!$A:$C,2,0),"")</f>
        <v/>
      </c>
      <c r="DO1288" s="7" t="str">
        <f>+IFERROR(VLOOKUP(DL1288,Auxiliar!$A:$C,3,0),"")</f>
        <v/>
      </c>
      <c r="DQ1288" s="1">
        <v>11846</v>
      </c>
      <c r="DR1288" s="12" t="s">
        <v>24</v>
      </c>
      <c r="DS1288" s="6">
        <f>+IFERROR(VALUE(RIGHT(Tabla21[[#This Row],[B2B]],6)),"")</f>
        <v>11846</v>
      </c>
      <c r="DT1288" s="6" t="str">
        <f>+IFERROR(VLOOKUP(DR1288,Auxiliar!$A:$C,2,0),"")</f>
        <v>CORONA PORRON</v>
      </c>
      <c r="DU1288" s="7" t="str">
        <f>+IFERROR(VLOOKUP(DR1288,Auxiliar!$A:$C,3,0),"")</f>
        <v>1b 5% | 20b 0%</v>
      </c>
      <c r="DW1288" s="1"/>
      <c r="DX1288" s="12"/>
      <c r="DY1288" s="6" t="str">
        <f>+IFERROR(VALUE(RIGHT(Tabla22[[#This Row],[B2B]],6)),"")</f>
        <v/>
      </c>
      <c r="DZ1288" s="6" t="str">
        <f>+IFERROR(VLOOKUP(DX1288,Auxiliar!$A:$C,2,0),"")</f>
        <v/>
      </c>
      <c r="EA1288" s="7" t="str">
        <f>+IFERROR(VLOOKUP(DX1288,Auxiliar!$A:$C,3,0),"")</f>
        <v/>
      </c>
      <c r="EC1288" s="1"/>
      <c r="ED1288" s="12"/>
      <c r="EE1288" s="6" t="str">
        <f>+IFERROR(VALUE(RIGHT(Tabla23[[#This Row],[B2B]],6)),"")</f>
        <v/>
      </c>
      <c r="EF1288" s="6" t="str">
        <f>+IFERROR(VLOOKUP(ED1288,Auxiliar!$A:$C,2,0),"")</f>
        <v/>
      </c>
      <c r="EG1288" s="7" t="str">
        <f>+IFERROR(VLOOKUP(ED1288,Auxiliar!$A:$C,3,0),"")</f>
        <v/>
      </c>
      <c r="EI1288" s="1"/>
      <c r="EJ1288" s="12"/>
      <c r="EK1288" s="6" t="str">
        <f>+IFERROR(VALUE(RIGHT(Tabla24[[#This Row],[B2B]],6)),"")</f>
        <v/>
      </c>
      <c r="EL1288" s="6" t="str">
        <f>+IFERROR(VLOOKUP(EJ1288,Auxiliar!$A:$C,2,0),"")</f>
        <v/>
      </c>
      <c r="EM1288" s="7" t="str">
        <f>+IFERROR(VLOOKUP(EJ1288,Auxiliar!$A:$C,3,0),"")</f>
        <v/>
      </c>
      <c r="EO1288" s="1"/>
      <c r="EP1288" s="12"/>
      <c r="EQ1288" s="6" t="str">
        <f>+IFERROR(VALUE(RIGHT(Tabla25[[#This Row],[B2B]],6)),"")</f>
        <v/>
      </c>
      <c r="ER1288" s="6" t="str">
        <f>+IFERROR(VLOOKUP(EP1288,Auxiliar!$A:$C,2,0),"")</f>
        <v/>
      </c>
      <c r="ES1288" s="7" t="str">
        <f>+IFERROR(VLOOKUP(EP1288,Auxiliar!$A:$C,3,0),"")</f>
        <v/>
      </c>
      <c r="EU1288" s="1"/>
      <c r="EV1288" s="12"/>
      <c r="EW1288" s="6" t="str">
        <f>+IFERROR(VALUE(RIGHT(Tabla26[[#This Row],[B2B]],6)),"")</f>
        <v/>
      </c>
      <c r="EX1288" s="6" t="str">
        <f>+IFERROR(VLOOKUP(EV1288,Auxiliar!$A:$C,2,0),"")</f>
        <v/>
      </c>
      <c r="EY1288" s="7" t="str">
        <f>+IFERROR(VLOOKUP(EV1288,Auxiliar!$A:$C,3,0),"")</f>
        <v/>
      </c>
      <c r="EZ1288" s="1"/>
      <c r="FA1288" s="12"/>
      <c r="FB1288" s="6" t="str">
        <f>+IFERROR(VALUE(RIGHT(Tabla27[[#This Row],[B2B]],6)),"")</f>
        <v/>
      </c>
      <c r="FC1288" s="6" t="str">
        <f>+IFERROR(VLOOKUP(FA1288,Auxiliar!$A:$C,2,0),"")</f>
        <v/>
      </c>
      <c r="FD1288" s="7" t="str">
        <f>+IFERROR(VLOOKUP(FA1288,Auxiliar!$A:$C,3,0),"")</f>
        <v/>
      </c>
      <c r="FE1288" s="1"/>
      <c r="FF1288" s="12"/>
      <c r="FG1288" s="6" t="str">
        <f>+IFERROR(VALUE(RIGHT(Tabla28[[#This Row],[B2B]],6)),"")</f>
        <v/>
      </c>
      <c r="FH1288" s="6" t="str">
        <f>+IFERROR(VLOOKUP(FF1288,Auxiliar!$A:$C,2,0),"")</f>
        <v/>
      </c>
      <c r="FI1288" s="7" t="str">
        <f>+IFERROR(VLOOKUP(FF1288,Auxiliar!$A:$C,3,0),"")</f>
        <v/>
      </c>
      <c r="FJ1288" s="1"/>
      <c r="FK1288" s="12"/>
      <c r="FL1288" s="6" t="str">
        <f>+IFERROR(VALUE(RIGHT(Tabla29[[#This Row],[B2B]],6)),"")</f>
        <v/>
      </c>
      <c r="FM1288" s="6" t="str">
        <f>+IFERROR(VLOOKUP(FK1288,Auxiliar!$A:$C,2,0),"")</f>
        <v/>
      </c>
      <c r="FN1288" s="7" t="str">
        <f>+IFERROR(VLOOKUP(FK1288,Auxiliar!$A:$C,3,0),"")</f>
        <v/>
      </c>
      <c r="FO1288" s="1"/>
      <c r="FP1288" s="12"/>
      <c r="FQ1288" s="6" t="str">
        <f>+IFERROR(VALUE(RIGHT(Tabla30[[#This Row],[B2B]],6)),"")</f>
        <v/>
      </c>
      <c r="FR1288" s="6" t="str">
        <f>+IFERROR(VLOOKUP(FP1288,Auxiliar!$A:$C,2,0),"")</f>
        <v/>
      </c>
      <c r="FS1288" s="7"/>
      <c r="FT1288" s="1"/>
      <c r="FU1288" s="12"/>
      <c r="FV1288" s="6" t="str">
        <f>+IFERROR(VALUE(RIGHT(Tabla31[[#This Row],[B2B]],6)),"")</f>
        <v/>
      </c>
      <c r="FW1288" s="6" t="str">
        <f>+IFERROR(VLOOKUP(FU1288,Auxiliar!$A:$C,2,0),"")</f>
        <v/>
      </c>
      <c r="FX1288" s="7" t="str">
        <f>+IFERROR(VLOOKUP(FU1288,Auxiliar!$A:$C,3,0),"")</f>
        <v/>
      </c>
      <c r="FY1288" s="1"/>
      <c r="FZ1288" s="12"/>
      <c r="GA1288" s="6" t="str">
        <f>+IFERROR(VALUE(RIGHT(Tabla32[[#This Row],[B2B]],6)),"")</f>
        <v/>
      </c>
      <c r="GB1288" s="6" t="str">
        <f>+IFERROR(VLOOKUP(FZ1288,Auxiliar!$A:$C,2,0),"")</f>
        <v/>
      </c>
      <c r="GC1288" s="7" t="str">
        <f>+IFERROR(VLOOKUP(FZ1288,Auxiliar!$A:$C,3,0),"")</f>
        <v/>
      </c>
      <c r="GD1288" s="1"/>
      <c r="GE1288" s="12"/>
      <c r="GF1288" s="6" t="str">
        <f>+IFERROR(VALUE(RIGHT(Tabla33[[#This Row],[B2B]],6)),"")</f>
        <v/>
      </c>
      <c r="GG1288" s="6" t="str">
        <f>+IFERROR(VLOOKUP(GE1288,Auxiliar!$A:$C,2,0),"")</f>
        <v/>
      </c>
      <c r="GH1288" s="7" t="str">
        <f>+IFERROR(VLOOKUP(GE1288,Auxiliar!$A:$C,3,0),"")</f>
        <v/>
      </c>
    </row>
    <row r="1289" spans="79:190" x14ac:dyDescent="0.25">
      <c r="CA1289" s="1">
        <v>11855</v>
      </c>
      <c r="CB1289" s="1" t="s">
        <v>35</v>
      </c>
      <c r="CC1289" s="6">
        <f>+IFERROR(VALUE(RIGHT(Tabla14[[#This Row],[B2B]],6)),"")</f>
        <v>11855</v>
      </c>
      <c r="CD1289" s="6" t="str">
        <f>+IFERROR(VLOOKUP(CB1289,Auxiliar!$A:$C,2,0),"")</f>
        <v>Corona 710cc</v>
      </c>
      <c r="CE1289" s="7" t="str">
        <f>+IFERROR(VLOOKUP(CB1289,Auxiliar!$A:$C,3,0),"")</f>
        <v>1b 10% | 85b 0%</v>
      </c>
      <c r="CM1289" s="1">
        <v>11860</v>
      </c>
      <c r="CN1289" s="1" t="s">
        <v>20</v>
      </c>
      <c r="CO1289" s="6">
        <v>11860</v>
      </c>
      <c r="CP1289" s="6" t="s">
        <v>20</v>
      </c>
      <c r="CQ1289" s="7" t="s">
        <v>21</v>
      </c>
      <c r="CY1289" s="1">
        <v>11860</v>
      </c>
      <c r="CZ1289" s="1" t="s">
        <v>16</v>
      </c>
      <c r="DA1289" s="6">
        <f>+IFERROR(VALUE(RIGHT(Tabla18[[#This Row],[B2B]],6)),"")</f>
        <v>11860</v>
      </c>
      <c r="DB1289" s="6" t="str">
        <f>+IFERROR(VLOOKUP(CZ1289,Auxiliar!$A:$C,2,0),"")</f>
        <v>PREMIUM</v>
      </c>
      <c r="DC1289" s="7" t="str">
        <f>+IFERROR(VLOOKUP(CZ1289,Auxiliar!$A:$C,3,0),"")</f>
        <v>0b 0% | 2b 2% | 5b 3,5% | 10b 5%</v>
      </c>
      <c r="DE1289" s="1">
        <v>11860</v>
      </c>
      <c r="DF1289" s="1" t="s">
        <v>19</v>
      </c>
      <c r="DG1289" s="6">
        <f>+IFERROR(VALUE(RIGHT(Tabla19[[#This Row],[B2B]],6)),"")</f>
        <v>11860</v>
      </c>
      <c r="DH1289" s="6" t="str">
        <f>+IFERROR(VLOOKUP(DF1289,Auxiliar!$A:$C,2,0),"")</f>
        <v>MICHELOB</v>
      </c>
      <c r="DI1289" s="7" t="str">
        <f>+IFERROR(VLOOKUP(DF1289,Auxiliar!$A:$C,3,0),"")</f>
        <v>1b 7% | 3b 22% | 8b 27%</v>
      </c>
      <c r="DK1289" s="1"/>
      <c r="DL1289" s="1"/>
      <c r="DM1289" s="6" t="str">
        <f>+IFERROR(VALUE(RIGHT(Tabla20[[#This Row],[B2B]],6)),"")</f>
        <v/>
      </c>
      <c r="DN1289" s="6" t="str">
        <f>+IFERROR(VLOOKUP(DL1289,Auxiliar!$A:$C,2,0),"")</f>
        <v/>
      </c>
      <c r="DO1289" s="7" t="str">
        <f>+IFERROR(VLOOKUP(DL1289,Auxiliar!$A:$C,3,0),"")</f>
        <v/>
      </c>
      <c r="DQ1289" s="1">
        <v>11849</v>
      </c>
      <c r="DR1289" s="12" t="s">
        <v>24</v>
      </c>
      <c r="DS1289" s="6">
        <f>+IFERROR(VALUE(RIGHT(Tabla21[[#This Row],[B2B]],6)),"")</f>
        <v>11849</v>
      </c>
      <c r="DT1289" s="6" t="str">
        <f>+IFERROR(VLOOKUP(DR1289,Auxiliar!$A:$C,2,0),"")</f>
        <v>CORONA PORRON</v>
      </c>
      <c r="DU1289" s="7" t="str">
        <f>+IFERROR(VLOOKUP(DR1289,Auxiliar!$A:$C,3,0),"")</f>
        <v>1b 5% | 20b 0%</v>
      </c>
      <c r="DW1289" s="1"/>
      <c r="DX1289" s="12"/>
      <c r="DY1289" s="6" t="str">
        <f>+IFERROR(VALUE(RIGHT(Tabla22[[#This Row],[B2B]],6)),"")</f>
        <v/>
      </c>
      <c r="DZ1289" s="6" t="str">
        <f>+IFERROR(VLOOKUP(DX1289,Auxiliar!$A:$C,2,0),"")</f>
        <v/>
      </c>
      <c r="EA1289" s="7" t="str">
        <f>+IFERROR(VLOOKUP(DX1289,Auxiliar!$A:$C,3,0),"")</f>
        <v/>
      </c>
      <c r="EC1289" s="1"/>
      <c r="ED1289" s="12"/>
      <c r="EE1289" s="6" t="str">
        <f>+IFERROR(VALUE(RIGHT(Tabla23[[#This Row],[B2B]],6)),"")</f>
        <v/>
      </c>
      <c r="EF1289" s="6" t="str">
        <f>+IFERROR(VLOOKUP(ED1289,Auxiliar!$A:$C,2,0),"")</f>
        <v/>
      </c>
      <c r="EG1289" s="7" t="str">
        <f>+IFERROR(VLOOKUP(ED1289,Auxiliar!$A:$C,3,0),"")</f>
        <v/>
      </c>
      <c r="EI1289" s="1"/>
      <c r="EJ1289" s="12"/>
      <c r="EK1289" s="6" t="str">
        <f>+IFERROR(VALUE(RIGHT(Tabla24[[#This Row],[B2B]],6)),"")</f>
        <v/>
      </c>
      <c r="EL1289" s="6" t="str">
        <f>+IFERROR(VLOOKUP(EJ1289,Auxiliar!$A:$C,2,0),"")</f>
        <v/>
      </c>
      <c r="EM1289" s="7" t="str">
        <f>+IFERROR(VLOOKUP(EJ1289,Auxiliar!$A:$C,3,0),"")</f>
        <v/>
      </c>
      <c r="EO1289" s="1"/>
      <c r="EP1289" s="12"/>
      <c r="EQ1289" s="6" t="str">
        <f>+IFERROR(VALUE(RIGHT(Tabla25[[#This Row],[B2B]],6)),"")</f>
        <v/>
      </c>
      <c r="ER1289" s="6" t="str">
        <f>+IFERROR(VLOOKUP(EP1289,Auxiliar!$A:$C,2,0),"")</f>
        <v/>
      </c>
      <c r="ES1289" s="7" t="str">
        <f>+IFERROR(VLOOKUP(EP1289,Auxiliar!$A:$C,3,0),"")</f>
        <v/>
      </c>
      <c r="EU1289" s="1"/>
      <c r="EV1289" s="12"/>
      <c r="EW1289" s="6" t="str">
        <f>+IFERROR(VALUE(RIGHT(Tabla26[[#This Row],[B2B]],6)),"")</f>
        <v/>
      </c>
      <c r="EX1289" s="6" t="str">
        <f>+IFERROR(VLOOKUP(EV1289,Auxiliar!$A:$C,2,0),"")</f>
        <v/>
      </c>
      <c r="EY1289" s="7" t="str">
        <f>+IFERROR(VLOOKUP(EV1289,Auxiliar!$A:$C,3,0),"")</f>
        <v/>
      </c>
      <c r="EZ1289" s="1"/>
      <c r="FA1289" s="12"/>
      <c r="FB1289" s="6" t="str">
        <f>+IFERROR(VALUE(RIGHT(Tabla27[[#This Row],[B2B]],6)),"")</f>
        <v/>
      </c>
      <c r="FC1289" s="6" t="str">
        <f>+IFERROR(VLOOKUP(FA1289,Auxiliar!$A:$C,2,0),"")</f>
        <v/>
      </c>
      <c r="FD1289" s="7" t="str">
        <f>+IFERROR(VLOOKUP(FA1289,Auxiliar!$A:$C,3,0),"")</f>
        <v/>
      </c>
      <c r="FE1289" s="1"/>
      <c r="FF1289" s="12"/>
      <c r="FG1289" s="6" t="str">
        <f>+IFERROR(VALUE(RIGHT(Tabla28[[#This Row],[B2B]],6)),"")</f>
        <v/>
      </c>
      <c r="FH1289" s="6" t="str">
        <f>+IFERROR(VLOOKUP(FF1289,Auxiliar!$A:$C,2,0),"")</f>
        <v/>
      </c>
      <c r="FI1289" s="7" t="str">
        <f>+IFERROR(VLOOKUP(FF1289,Auxiliar!$A:$C,3,0),"")</f>
        <v/>
      </c>
      <c r="FJ1289" s="1"/>
      <c r="FK1289" s="12"/>
      <c r="FL1289" s="6" t="str">
        <f>+IFERROR(VALUE(RIGHT(Tabla29[[#This Row],[B2B]],6)),"")</f>
        <v/>
      </c>
      <c r="FM1289" s="6" t="str">
        <f>+IFERROR(VLOOKUP(FK1289,Auxiliar!$A:$C,2,0),"")</f>
        <v/>
      </c>
      <c r="FN1289" s="7" t="str">
        <f>+IFERROR(VLOOKUP(FK1289,Auxiliar!$A:$C,3,0),"")</f>
        <v/>
      </c>
      <c r="FO1289" s="1"/>
      <c r="FP1289" s="12"/>
      <c r="FQ1289" s="6" t="str">
        <f>+IFERROR(VALUE(RIGHT(Tabla30[[#This Row],[B2B]],6)),"")</f>
        <v/>
      </c>
      <c r="FR1289" s="6" t="str">
        <f>+IFERROR(VLOOKUP(FP1289,Auxiliar!$A:$C,2,0),"")</f>
        <v/>
      </c>
      <c r="FS1289" s="7"/>
      <c r="FT1289" s="1"/>
      <c r="FU1289" s="12"/>
      <c r="FV1289" s="6" t="str">
        <f>+IFERROR(VALUE(RIGHT(Tabla31[[#This Row],[B2B]],6)),"")</f>
        <v/>
      </c>
      <c r="FW1289" s="6" t="str">
        <f>+IFERROR(VLOOKUP(FU1289,Auxiliar!$A:$C,2,0),"")</f>
        <v/>
      </c>
      <c r="FX1289" s="7" t="str">
        <f>+IFERROR(VLOOKUP(FU1289,Auxiliar!$A:$C,3,0),"")</f>
        <v/>
      </c>
      <c r="FY1289" s="1"/>
      <c r="FZ1289" s="12"/>
      <c r="GA1289" s="6" t="str">
        <f>+IFERROR(VALUE(RIGHT(Tabla32[[#This Row],[B2B]],6)),"")</f>
        <v/>
      </c>
      <c r="GB1289" s="6" t="str">
        <f>+IFERROR(VLOOKUP(FZ1289,Auxiliar!$A:$C,2,0),"")</f>
        <v/>
      </c>
      <c r="GC1289" s="7" t="str">
        <f>+IFERROR(VLOOKUP(FZ1289,Auxiliar!$A:$C,3,0),"")</f>
        <v/>
      </c>
      <c r="GD1289" s="1"/>
      <c r="GE1289" s="12"/>
      <c r="GF1289" s="6" t="str">
        <f>+IFERROR(VALUE(RIGHT(Tabla33[[#This Row],[B2B]],6)),"")</f>
        <v/>
      </c>
      <c r="GG1289" s="6" t="str">
        <f>+IFERROR(VLOOKUP(GE1289,Auxiliar!$A:$C,2,0),"")</f>
        <v/>
      </c>
      <c r="GH1289" s="7" t="str">
        <f>+IFERROR(VLOOKUP(GE1289,Auxiliar!$A:$C,3,0),"")</f>
        <v/>
      </c>
    </row>
    <row r="1290" spans="79:190" x14ac:dyDescent="0.25">
      <c r="CA1290" s="1">
        <v>11856</v>
      </c>
      <c r="CB1290" s="1" t="s">
        <v>35</v>
      </c>
      <c r="CC1290" s="6">
        <f>+IFERROR(VALUE(RIGHT(Tabla14[[#This Row],[B2B]],6)),"")</f>
        <v>11856</v>
      </c>
      <c r="CD1290" s="6" t="str">
        <f>+IFERROR(VLOOKUP(CB1290,Auxiliar!$A:$C,2,0),"")</f>
        <v>Corona 710cc</v>
      </c>
      <c r="CE1290" s="7" t="str">
        <f>+IFERROR(VLOOKUP(CB1290,Auxiliar!$A:$C,3,0),"")</f>
        <v>1b 10% | 85b 0%</v>
      </c>
      <c r="CM1290" s="1">
        <v>11861</v>
      </c>
      <c r="CN1290" s="1" t="s">
        <v>20</v>
      </c>
      <c r="CO1290" s="6">
        <v>11861</v>
      </c>
      <c r="CP1290" s="6" t="s">
        <v>20</v>
      </c>
      <c r="CQ1290" s="7" t="s">
        <v>21</v>
      </c>
      <c r="CY1290" s="1">
        <v>11861</v>
      </c>
      <c r="CZ1290" s="1" t="s">
        <v>16</v>
      </c>
      <c r="DA1290" s="6">
        <f>+IFERROR(VALUE(RIGHT(Tabla18[[#This Row],[B2B]],6)),"")</f>
        <v>11861</v>
      </c>
      <c r="DB1290" s="6" t="str">
        <f>+IFERROR(VLOOKUP(CZ1290,Auxiliar!$A:$C,2,0),"")</f>
        <v>PREMIUM</v>
      </c>
      <c r="DC1290" s="7" t="str">
        <f>+IFERROR(VLOOKUP(CZ1290,Auxiliar!$A:$C,3,0),"")</f>
        <v>0b 0% | 2b 2% | 5b 3,5% | 10b 5%</v>
      </c>
      <c r="DE1290" s="1">
        <v>11861</v>
      </c>
      <c r="DF1290" s="1" t="s">
        <v>19</v>
      </c>
      <c r="DG1290" s="6">
        <f>+IFERROR(VALUE(RIGHT(Tabla19[[#This Row],[B2B]],6)),"")</f>
        <v>11861</v>
      </c>
      <c r="DH1290" s="6" t="str">
        <f>+IFERROR(VLOOKUP(DF1290,Auxiliar!$A:$C,2,0),"")</f>
        <v>MICHELOB</v>
      </c>
      <c r="DI1290" s="7" t="str">
        <f>+IFERROR(VLOOKUP(DF1290,Auxiliar!$A:$C,3,0),"")</f>
        <v>1b 7% | 3b 22% | 8b 27%</v>
      </c>
      <c r="DK1290" s="1"/>
      <c r="DL1290" s="1"/>
      <c r="DM1290" s="6" t="str">
        <f>+IFERROR(VALUE(RIGHT(Tabla20[[#This Row],[B2B]],6)),"")</f>
        <v/>
      </c>
      <c r="DN1290" s="6" t="str">
        <f>+IFERROR(VLOOKUP(DL1290,Auxiliar!$A:$C,2,0),"")</f>
        <v/>
      </c>
      <c r="DO1290" s="7" t="str">
        <f>+IFERROR(VLOOKUP(DL1290,Auxiliar!$A:$C,3,0),"")</f>
        <v/>
      </c>
      <c r="DQ1290" s="1">
        <v>11850</v>
      </c>
      <c r="DR1290" s="12" t="s">
        <v>24</v>
      </c>
      <c r="DS1290" s="6">
        <f>+IFERROR(VALUE(RIGHT(Tabla21[[#This Row],[B2B]],6)),"")</f>
        <v>11850</v>
      </c>
      <c r="DT1290" s="6" t="str">
        <f>+IFERROR(VLOOKUP(DR1290,Auxiliar!$A:$C,2,0),"")</f>
        <v>CORONA PORRON</v>
      </c>
      <c r="DU1290" s="7" t="str">
        <f>+IFERROR(VLOOKUP(DR1290,Auxiliar!$A:$C,3,0),"")</f>
        <v>1b 5% | 20b 0%</v>
      </c>
      <c r="DW1290" s="1"/>
      <c r="DX1290" s="12"/>
      <c r="DY1290" s="6" t="str">
        <f>+IFERROR(VALUE(RIGHT(Tabla22[[#This Row],[B2B]],6)),"")</f>
        <v/>
      </c>
      <c r="DZ1290" s="6" t="str">
        <f>+IFERROR(VLOOKUP(DX1290,Auxiliar!$A:$C,2,0),"")</f>
        <v/>
      </c>
      <c r="EA1290" s="7" t="str">
        <f>+IFERROR(VLOOKUP(DX1290,Auxiliar!$A:$C,3,0),"")</f>
        <v/>
      </c>
      <c r="EC1290" s="1"/>
      <c r="ED1290" s="12"/>
      <c r="EE1290" s="6" t="str">
        <f>+IFERROR(VALUE(RIGHT(Tabla23[[#This Row],[B2B]],6)),"")</f>
        <v/>
      </c>
      <c r="EF1290" s="6" t="str">
        <f>+IFERROR(VLOOKUP(ED1290,Auxiliar!$A:$C,2,0),"")</f>
        <v/>
      </c>
      <c r="EG1290" s="7" t="str">
        <f>+IFERROR(VLOOKUP(ED1290,Auxiliar!$A:$C,3,0),"")</f>
        <v/>
      </c>
      <c r="EI1290" s="1"/>
      <c r="EJ1290" s="12"/>
      <c r="EK1290" s="6" t="str">
        <f>+IFERROR(VALUE(RIGHT(Tabla24[[#This Row],[B2B]],6)),"")</f>
        <v/>
      </c>
      <c r="EL1290" s="6" t="str">
        <f>+IFERROR(VLOOKUP(EJ1290,Auxiliar!$A:$C,2,0),"")</f>
        <v/>
      </c>
      <c r="EM1290" s="7" t="str">
        <f>+IFERROR(VLOOKUP(EJ1290,Auxiliar!$A:$C,3,0),"")</f>
        <v/>
      </c>
      <c r="EO1290" s="1"/>
      <c r="EP1290" s="12"/>
      <c r="EQ1290" s="6" t="str">
        <f>+IFERROR(VALUE(RIGHT(Tabla25[[#This Row],[B2B]],6)),"")</f>
        <v/>
      </c>
      <c r="ER1290" s="6" t="str">
        <f>+IFERROR(VLOOKUP(EP1290,Auxiliar!$A:$C,2,0),"")</f>
        <v/>
      </c>
      <c r="ES1290" s="7" t="str">
        <f>+IFERROR(VLOOKUP(EP1290,Auxiliar!$A:$C,3,0),"")</f>
        <v/>
      </c>
      <c r="EU1290" s="1"/>
      <c r="EV1290" s="12"/>
      <c r="EW1290" s="6" t="str">
        <f>+IFERROR(VALUE(RIGHT(Tabla26[[#This Row],[B2B]],6)),"")</f>
        <v/>
      </c>
      <c r="EX1290" s="6" t="str">
        <f>+IFERROR(VLOOKUP(EV1290,Auxiliar!$A:$C,2,0),"")</f>
        <v/>
      </c>
      <c r="EY1290" s="7" t="str">
        <f>+IFERROR(VLOOKUP(EV1290,Auxiliar!$A:$C,3,0),"")</f>
        <v/>
      </c>
      <c r="EZ1290" s="1"/>
      <c r="FA1290" s="12"/>
      <c r="FB1290" s="6" t="str">
        <f>+IFERROR(VALUE(RIGHT(Tabla27[[#This Row],[B2B]],6)),"")</f>
        <v/>
      </c>
      <c r="FC1290" s="6" t="str">
        <f>+IFERROR(VLOOKUP(FA1290,Auxiliar!$A:$C,2,0),"")</f>
        <v/>
      </c>
      <c r="FD1290" s="7" t="str">
        <f>+IFERROR(VLOOKUP(FA1290,Auxiliar!$A:$C,3,0),"")</f>
        <v/>
      </c>
      <c r="FE1290" s="1"/>
      <c r="FF1290" s="12"/>
      <c r="FG1290" s="6" t="str">
        <f>+IFERROR(VALUE(RIGHT(Tabla28[[#This Row],[B2B]],6)),"")</f>
        <v/>
      </c>
      <c r="FH1290" s="6" t="str">
        <f>+IFERROR(VLOOKUP(FF1290,Auxiliar!$A:$C,2,0),"")</f>
        <v/>
      </c>
      <c r="FI1290" s="7" t="str">
        <f>+IFERROR(VLOOKUP(FF1290,Auxiliar!$A:$C,3,0),"")</f>
        <v/>
      </c>
      <c r="FJ1290" s="1"/>
      <c r="FK1290" s="12"/>
      <c r="FL1290" s="6" t="str">
        <f>+IFERROR(VALUE(RIGHT(Tabla29[[#This Row],[B2B]],6)),"")</f>
        <v/>
      </c>
      <c r="FM1290" s="6" t="str">
        <f>+IFERROR(VLOOKUP(FK1290,Auxiliar!$A:$C,2,0),"")</f>
        <v/>
      </c>
      <c r="FN1290" s="7" t="str">
        <f>+IFERROR(VLOOKUP(FK1290,Auxiliar!$A:$C,3,0),"")</f>
        <v/>
      </c>
      <c r="FO1290" s="1"/>
      <c r="FP1290" s="12"/>
      <c r="FQ1290" s="6" t="str">
        <f>+IFERROR(VALUE(RIGHT(Tabla30[[#This Row],[B2B]],6)),"")</f>
        <v/>
      </c>
      <c r="FR1290" s="6" t="str">
        <f>+IFERROR(VLOOKUP(FP1290,Auxiliar!$A:$C,2,0),"")</f>
        <v/>
      </c>
      <c r="FS1290" s="7"/>
      <c r="FT1290" s="1"/>
      <c r="FU1290" s="12"/>
      <c r="FV1290" s="6" t="str">
        <f>+IFERROR(VALUE(RIGHT(Tabla31[[#This Row],[B2B]],6)),"")</f>
        <v/>
      </c>
      <c r="FW1290" s="6" t="str">
        <f>+IFERROR(VLOOKUP(FU1290,Auxiliar!$A:$C,2,0),"")</f>
        <v/>
      </c>
      <c r="FX1290" s="7" t="str">
        <f>+IFERROR(VLOOKUP(FU1290,Auxiliar!$A:$C,3,0),"")</f>
        <v/>
      </c>
      <c r="FY1290" s="1"/>
      <c r="FZ1290" s="12"/>
      <c r="GA1290" s="6" t="str">
        <f>+IFERROR(VALUE(RIGHT(Tabla32[[#This Row],[B2B]],6)),"")</f>
        <v/>
      </c>
      <c r="GB1290" s="6" t="str">
        <f>+IFERROR(VLOOKUP(FZ1290,Auxiliar!$A:$C,2,0),"")</f>
        <v/>
      </c>
      <c r="GC1290" s="7" t="str">
        <f>+IFERROR(VLOOKUP(FZ1290,Auxiliar!$A:$C,3,0),"")</f>
        <v/>
      </c>
      <c r="GD1290" s="1"/>
      <c r="GE1290" s="12"/>
      <c r="GF1290" s="6" t="str">
        <f>+IFERROR(VALUE(RIGHT(Tabla33[[#This Row],[B2B]],6)),"")</f>
        <v/>
      </c>
      <c r="GG1290" s="6" t="str">
        <f>+IFERROR(VLOOKUP(GE1290,Auxiliar!$A:$C,2,0),"")</f>
        <v/>
      </c>
      <c r="GH1290" s="7" t="str">
        <f>+IFERROR(VLOOKUP(GE1290,Auxiliar!$A:$C,3,0),"")</f>
        <v/>
      </c>
    </row>
    <row r="1291" spans="79:190" x14ac:dyDescent="0.25">
      <c r="CA1291" s="1">
        <v>11858</v>
      </c>
      <c r="CB1291" s="1" t="s">
        <v>35</v>
      </c>
      <c r="CC1291" s="6">
        <f>+IFERROR(VALUE(RIGHT(Tabla14[[#This Row],[B2B]],6)),"")</f>
        <v>11858</v>
      </c>
      <c r="CD1291" s="6" t="str">
        <f>+IFERROR(VLOOKUP(CB1291,Auxiliar!$A:$C,2,0),"")</f>
        <v>Corona 710cc</v>
      </c>
      <c r="CE1291" s="7" t="str">
        <f>+IFERROR(VLOOKUP(CB1291,Auxiliar!$A:$C,3,0),"")</f>
        <v>1b 10% | 85b 0%</v>
      </c>
      <c r="CM1291" s="1">
        <v>11865</v>
      </c>
      <c r="CN1291" s="1" t="s">
        <v>20</v>
      </c>
      <c r="CO1291" s="6">
        <v>11865</v>
      </c>
      <c r="CP1291" s="6" t="s">
        <v>20</v>
      </c>
      <c r="CQ1291" s="7" t="s">
        <v>21</v>
      </c>
      <c r="CY1291" s="1">
        <v>11865</v>
      </c>
      <c r="CZ1291" s="1" t="s">
        <v>16</v>
      </c>
      <c r="DA1291" s="6">
        <f>+IFERROR(VALUE(RIGHT(Tabla18[[#This Row],[B2B]],6)),"")</f>
        <v>11865</v>
      </c>
      <c r="DB1291" s="6" t="str">
        <f>+IFERROR(VLOOKUP(CZ1291,Auxiliar!$A:$C,2,0),"")</f>
        <v>PREMIUM</v>
      </c>
      <c r="DC1291" s="7" t="str">
        <f>+IFERROR(VLOOKUP(CZ1291,Auxiliar!$A:$C,3,0),"")</f>
        <v>0b 0% | 2b 2% | 5b 3,5% | 10b 5%</v>
      </c>
      <c r="DE1291" s="1">
        <v>11865</v>
      </c>
      <c r="DF1291" s="1" t="s">
        <v>19</v>
      </c>
      <c r="DG1291" s="6">
        <f>+IFERROR(VALUE(RIGHT(Tabla19[[#This Row],[B2B]],6)),"")</f>
        <v>11865</v>
      </c>
      <c r="DH1291" s="6" t="str">
        <f>+IFERROR(VLOOKUP(DF1291,Auxiliar!$A:$C,2,0),"")</f>
        <v>MICHELOB</v>
      </c>
      <c r="DI1291" s="7" t="str">
        <f>+IFERROR(VLOOKUP(DF1291,Auxiliar!$A:$C,3,0),"")</f>
        <v>1b 7% | 3b 22% | 8b 27%</v>
      </c>
      <c r="DK1291" s="1"/>
      <c r="DL1291" s="1"/>
      <c r="DM1291" s="6" t="str">
        <f>+IFERROR(VALUE(RIGHT(Tabla20[[#This Row],[B2B]],6)),"")</f>
        <v/>
      </c>
      <c r="DN1291" s="6" t="str">
        <f>+IFERROR(VLOOKUP(DL1291,Auxiliar!$A:$C,2,0),"")</f>
        <v/>
      </c>
      <c r="DO1291" s="7" t="str">
        <f>+IFERROR(VLOOKUP(DL1291,Auxiliar!$A:$C,3,0),"")</f>
        <v/>
      </c>
      <c r="DQ1291" s="1">
        <v>11854</v>
      </c>
      <c r="DR1291" s="12" t="s">
        <v>24</v>
      </c>
      <c r="DS1291" s="6">
        <f>+IFERROR(VALUE(RIGHT(Tabla21[[#This Row],[B2B]],6)),"")</f>
        <v>11854</v>
      </c>
      <c r="DT1291" s="6" t="str">
        <f>+IFERROR(VLOOKUP(DR1291,Auxiliar!$A:$C,2,0),"")</f>
        <v>CORONA PORRON</v>
      </c>
      <c r="DU1291" s="7" t="str">
        <f>+IFERROR(VLOOKUP(DR1291,Auxiliar!$A:$C,3,0),"")</f>
        <v>1b 5% | 20b 0%</v>
      </c>
      <c r="DW1291" s="1"/>
      <c r="DX1291" s="12"/>
      <c r="DY1291" s="6" t="str">
        <f>+IFERROR(VALUE(RIGHT(Tabla22[[#This Row],[B2B]],6)),"")</f>
        <v/>
      </c>
      <c r="DZ1291" s="6" t="str">
        <f>+IFERROR(VLOOKUP(DX1291,Auxiliar!$A:$C,2,0),"")</f>
        <v/>
      </c>
      <c r="EA1291" s="7" t="str">
        <f>+IFERROR(VLOOKUP(DX1291,Auxiliar!$A:$C,3,0),"")</f>
        <v/>
      </c>
      <c r="EC1291" s="1"/>
      <c r="ED1291" s="12"/>
      <c r="EE1291" s="6" t="str">
        <f>+IFERROR(VALUE(RIGHT(Tabla23[[#This Row],[B2B]],6)),"")</f>
        <v/>
      </c>
      <c r="EF1291" s="6" t="str">
        <f>+IFERROR(VLOOKUP(ED1291,Auxiliar!$A:$C,2,0),"")</f>
        <v/>
      </c>
      <c r="EG1291" s="7" t="str">
        <f>+IFERROR(VLOOKUP(ED1291,Auxiliar!$A:$C,3,0),"")</f>
        <v/>
      </c>
      <c r="EI1291" s="1"/>
      <c r="EJ1291" s="12"/>
      <c r="EK1291" s="6" t="str">
        <f>+IFERROR(VALUE(RIGHT(Tabla24[[#This Row],[B2B]],6)),"")</f>
        <v/>
      </c>
      <c r="EL1291" s="6" t="str">
        <f>+IFERROR(VLOOKUP(EJ1291,Auxiliar!$A:$C,2,0),"")</f>
        <v/>
      </c>
      <c r="EM1291" s="7" t="str">
        <f>+IFERROR(VLOOKUP(EJ1291,Auxiliar!$A:$C,3,0),"")</f>
        <v/>
      </c>
      <c r="EO1291" s="1"/>
      <c r="EP1291" s="12"/>
      <c r="EQ1291" s="6" t="str">
        <f>+IFERROR(VALUE(RIGHT(Tabla25[[#This Row],[B2B]],6)),"")</f>
        <v/>
      </c>
      <c r="ER1291" s="6" t="str">
        <f>+IFERROR(VLOOKUP(EP1291,Auxiliar!$A:$C,2,0),"")</f>
        <v/>
      </c>
      <c r="ES1291" s="7" t="str">
        <f>+IFERROR(VLOOKUP(EP1291,Auxiliar!$A:$C,3,0),"")</f>
        <v/>
      </c>
      <c r="EU1291" s="1"/>
      <c r="EV1291" s="12"/>
      <c r="EW1291" s="6" t="str">
        <f>+IFERROR(VALUE(RIGHT(Tabla26[[#This Row],[B2B]],6)),"")</f>
        <v/>
      </c>
      <c r="EX1291" s="6" t="str">
        <f>+IFERROR(VLOOKUP(EV1291,Auxiliar!$A:$C,2,0),"")</f>
        <v/>
      </c>
      <c r="EY1291" s="7" t="str">
        <f>+IFERROR(VLOOKUP(EV1291,Auxiliar!$A:$C,3,0),"")</f>
        <v/>
      </c>
      <c r="EZ1291" s="1"/>
      <c r="FA1291" s="12"/>
      <c r="FB1291" s="6" t="str">
        <f>+IFERROR(VALUE(RIGHT(Tabla27[[#This Row],[B2B]],6)),"")</f>
        <v/>
      </c>
      <c r="FC1291" s="6" t="str">
        <f>+IFERROR(VLOOKUP(FA1291,Auxiliar!$A:$C,2,0),"")</f>
        <v/>
      </c>
      <c r="FD1291" s="7" t="str">
        <f>+IFERROR(VLOOKUP(FA1291,Auxiliar!$A:$C,3,0),"")</f>
        <v/>
      </c>
      <c r="FE1291" s="1"/>
      <c r="FF1291" s="12"/>
      <c r="FG1291" s="6" t="str">
        <f>+IFERROR(VALUE(RIGHT(Tabla28[[#This Row],[B2B]],6)),"")</f>
        <v/>
      </c>
      <c r="FH1291" s="6" t="str">
        <f>+IFERROR(VLOOKUP(FF1291,Auxiliar!$A:$C,2,0),"")</f>
        <v/>
      </c>
      <c r="FI1291" s="7" t="str">
        <f>+IFERROR(VLOOKUP(FF1291,Auxiliar!$A:$C,3,0),"")</f>
        <v/>
      </c>
      <c r="FJ1291" s="1"/>
      <c r="FK1291" s="12"/>
      <c r="FL1291" s="6" t="str">
        <f>+IFERROR(VALUE(RIGHT(Tabla29[[#This Row],[B2B]],6)),"")</f>
        <v/>
      </c>
      <c r="FM1291" s="6" t="str">
        <f>+IFERROR(VLOOKUP(FK1291,Auxiliar!$A:$C,2,0),"")</f>
        <v/>
      </c>
      <c r="FN1291" s="7" t="str">
        <f>+IFERROR(VLOOKUP(FK1291,Auxiliar!$A:$C,3,0),"")</f>
        <v/>
      </c>
      <c r="FO1291" s="1"/>
      <c r="FP1291" s="12"/>
      <c r="FQ1291" s="6" t="str">
        <f>+IFERROR(VALUE(RIGHT(Tabla30[[#This Row],[B2B]],6)),"")</f>
        <v/>
      </c>
      <c r="FR1291" s="6" t="str">
        <f>+IFERROR(VLOOKUP(FP1291,Auxiliar!$A:$C,2,0),"")</f>
        <v/>
      </c>
      <c r="FS1291" s="7"/>
      <c r="FT1291" s="1"/>
      <c r="FU1291" s="12"/>
      <c r="FV1291" s="6" t="str">
        <f>+IFERROR(VALUE(RIGHT(Tabla31[[#This Row],[B2B]],6)),"")</f>
        <v/>
      </c>
      <c r="FW1291" s="6" t="str">
        <f>+IFERROR(VLOOKUP(FU1291,Auxiliar!$A:$C,2,0),"")</f>
        <v/>
      </c>
      <c r="FX1291" s="7" t="str">
        <f>+IFERROR(VLOOKUP(FU1291,Auxiliar!$A:$C,3,0),"")</f>
        <v/>
      </c>
      <c r="FY1291" s="1"/>
      <c r="FZ1291" s="12"/>
      <c r="GA1291" s="6" t="str">
        <f>+IFERROR(VALUE(RIGHT(Tabla32[[#This Row],[B2B]],6)),"")</f>
        <v/>
      </c>
      <c r="GB1291" s="6" t="str">
        <f>+IFERROR(VLOOKUP(FZ1291,Auxiliar!$A:$C,2,0),"")</f>
        <v/>
      </c>
      <c r="GC1291" s="7" t="str">
        <f>+IFERROR(VLOOKUP(FZ1291,Auxiliar!$A:$C,3,0),"")</f>
        <v/>
      </c>
      <c r="GD1291" s="1"/>
      <c r="GE1291" s="12"/>
      <c r="GF1291" s="6" t="str">
        <f>+IFERROR(VALUE(RIGHT(Tabla33[[#This Row],[B2B]],6)),"")</f>
        <v/>
      </c>
      <c r="GG1291" s="6" t="str">
        <f>+IFERROR(VLOOKUP(GE1291,Auxiliar!$A:$C,2,0),"")</f>
        <v/>
      </c>
      <c r="GH1291" s="7" t="str">
        <f>+IFERROR(VLOOKUP(GE1291,Auxiliar!$A:$C,3,0),"")</f>
        <v/>
      </c>
    </row>
    <row r="1292" spans="79:190" x14ac:dyDescent="0.25">
      <c r="CA1292" s="1">
        <v>11860</v>
      </c>
      <c r="CB1292" s="1" t="s">
        <v>35</v>
      </c>
      <c r="CC1292" s="6">
        <f>+IFERROR(VALUE(RIGHT(Tabla14[[#This Row],[B2B]],6)),"")</f>
        <v>11860</v>
      </c>
      <c r="CD1292" s="6" t="str">
        <f>+IFERROR(VLOOKUP(CB1292,Auxiliar!$A:$C,2,0),"")</f>
        <v>Corona 710cc</v>
      </c>
      <c r="CE1292" s="7" t="str">
        <f>+IFERROR(VLOOKUP(CB1292,Auxiliar!$A:$C,3,0),"")</f>
        <v>1b 10% | 85b 0%</v>
      </c>
      <c r="CM1292" s="1">
        <v>11866</v>
      </c>
      <c r="CN1292" s="1" t="s">
        <v>20</v>
      </c>
      <c r="CO1292" s="6">
        <v>11866</v>
      </c>
      <c r="CP1292" s="6" t="s">
        <v>20</v>
      </c>
      <c r="CQ1292" s="7" t="s">
        <v>21</v>
      </c>
      <c r="CY1292" s="1">
        <v>11866</v>
      </c>
      <c r="CZ1292" s="1" t="s">
        <v>16</v>
      </c>
      <c r="DA1292" s="6">
        <f>+IFERROR(VALUE(RIGHT(Tabla18[[#This Row],[B2B]],6)),"")</f>
        <v>11866</v>
      </c>
      <c r="DB1292" s="6" t="str">
        <f>+IFERROR(VLOOKUP(CZ1292,Auxiliar!$A:$C,2,0),"")</f>
        <v>PREMIUM</v>
      </c>
      <c r="DC1292" s="7" t="str">
        <f>+IFERROR(VLOOKUP(CZ1292,Auxiliar!$A:$C,3,0),"")</f>
        <v>0b 0% | 2b 2% | 5b 3,5% | 10b 5%</v>
      </c>
      <c r="DE1292" s="1">
        <v>11866</v>
      </c>
      <c r="DF1292" s="1" t="s">
        <v>19</v>
      </c>
      <c r="DG1292" s="6">
        <f>+IFERROR(VALUE(RIGHT(Tabla19[[#This Row],[B2B]],6)),"")</f>
        <v>11866</v>
      </c>
      <c r="DH1292" s="6" t="str">
        <f>+IFERROR(VLOOKUP(DF1292,Auxiliar!$A:$C,2,0),"")</f>
        <v>MICHELOB</v>
      </c>
      <c r="DI1292" s="7" t="str">
        <f>+IFERROR(VLOOKUP(DF1292,Auxiliar!$A:$C,3,0),"")</f>
        <v>1b 7% | 3b 22% | 8b 27%</v>
      </c>
      <c r="DK1292" s="1"/>
      <c r="DL1292" s="1"/>
      <c r="DM1292" s="6" t="str">
        <f>+IFERROR(VALUE(RIGHT(Tabla20[[#This Row],[B2B]],6)),"")</f>
        <v/>
      </c>
      <c r="DN1292" s="6" t="str">
        <f>+IFERROR(VLOOKUP(DL1292,Auxiliar!$A:$C,2,0),"")</f>
        <v/>
      </c>
      <c r="DO1292" s="7" t="str">
        <f>+IFERROR(VLOOKUP(DL1292,Auxiliar!$A:$C,3,0),"")</f>
        <v/>
      </c>
      <c r="DQ1292" s="1">
        <v>11855</v>
      </c>
      <c r="DR1292" s="12" t="s">
        <v>24</v>
      </c>
      <c r="DS1292" s="6">
        <f>+IFERROR(VALUE(RIGHT(Tabla21[[#This Row],[B2B]],6)),"")</f>
        <v>11855</v>
      </c>
      <c r="DT1292" s="6" t="str">
        <f>+IFERROR(VLOOKUP(DR1292,Auxiliar!$A:$C,2,0),"")</f>
        <v>CORONA PORRON</v>
      </c>
      <c r="DU1292" s="7" t="str">
        <f>+IFERROR(VLOOKUP(DR1292,Auxiliar!$A:$C,3,0),"")</f>
        <v>1b 5% | 20b 0%</v>
      </c>
      <c r="DW1292" s="1"/>
      <c r="DX1292" s="12"/>
      <c r="DY1292" s="6" t="str">
        <f>+IFERROR(VALUE(RIGHT(Tabla22[[#This Row],[B2B]],6)),"")</f>
        <v/>
      </c>
      <c r="DZ1292" s="6" t="str">
        <f>+IFERROR(VLOOKUP(DX1292,Auxiliar!$A:$C,2,0),"")</f>
        <v/>
      </c>
      <c r="EA1292" s="7" t="str">
        <f>+IFERROR(VLOOKUP(DX1292,Auxiliar!$A:$C,3,0),"")</f>
        <v/>
      </c>
      <c r="EC1292" s="1"/>
      <c r="ED1292" s="12"/>
      <c r="EE1292" s="6" t="str">
        <f>+IFERROR(VALUE(RIGHT(Tabla23[[#This Row],[B2B]],6)),"")</f>
        <v/>
      </c>
      <c r="EF1292" s="6" t="str">
        <f>+IFERROR(VLOOKUP(ED1292,Auxiliar!$A:$C,2,0),"")</f>
        <v/>
      </c>
      <c r="EG1292" s="7" t="str">
        <f>+IFERROR(VLOOKUP(ED1292,Auxiliar!$A:$C,3,0),"")</f>
        <v/>
      </c>
      <c r="EI1292" s="1"/>
      <c r="EJ1292" s="12"/>
      <c r="EK1292" s="6" t="str">
        <f>+IFERROR(VALUE(RIGHT(Tabla24[[#This Row],[B2B]],6)),"")</f>
        <v/>
      </c>
      <c r="EL1292" s="6" t="str">
        <f>+IFERROR(VLOOKUP(EJ1292,Auxiliar!$A:$C,2,0),"")</f>
        <v/>
      </c>
      <c r="EM1292" s="7" t="str">
        <f>+IFERROR(VLOOKUP(EJ1292,Auxiliar!$A:$C,3,0),"")</f>
        <v/>
      </c>
      <c r="EO1292" s="1"/>
      <c r="EP1292" s="12"/>
      <c r="EQ1292" s="6" t="str">
        <f>+IFERROR(VALUE(RIGHT(Tabla25[[#This Row],[B2B]],6)),"")</f>
        <v/>
      </c>
      <c r="ER1292" s="6" t="str">
        <f>+IFERROR(VLOOKUP(EP1292,Auxiliar!$A:$C,2,0),"")</f>
        <v/>
      </c>
      <c r="ES1292" s="7" t="str">
        <f>+IFERROR(VLOOKUP(EP1292,Auxiliar!$A:$C,3,0),"")</f>
        <v/>
      </c>
      <c r="EU1292" s="1"/>
      <c r="EV1292" s="12"/>
      <c r="EW1292" s="6" t="str">
        <f>+IFERROR(VALUE(RIGHT(Tabla26[[#This Row],[B2B]],6)),"")</f>
        <v/>
      </c>
      <c r="EX1292" s="6" t="str">
        <f>+IFERROR(VLOOKUP(EV1292,Auxiliar!$A:$C,2,0),"")</f>
        <v/>
      </c>
      <c r="EY1292" s="7" t="str">
        <f>+IFERROR(VLOOKUP(EV1292,Auxiliar!$A:$C,3,0),"")</f>
        <v/>
      </c>
      <c r="EZ1292" s="1"/>
      <c r="FA1292" s="12"/>
      <c r="FB1292" s="6" t="str">
        <f>+IFERROR(VALUE(RIGHT(Tabla27[[#This Row],[B2B]],6)),"")</f>
        <v/>
      </c>
      <c r="FC1292" s="6" t="str">
        <f>+IFERROR(VLOOKUP(FA1292,Auxiliar!$A:$C,2,0),"")</f>
        <v/>
      </c>
      <c r="FD1292" s="7" t="str">
        <f>+IFERROR(VLOOKUP(FA1292,Auxiliar!$A:$C,3,0),"")</f>
        <v/>
      </c>
      <c r="FE1292" s="1"/>
      <c r="FF1292" s="12"/>
      <c r="FG1292" s="6" t="str">
        <f>+IFERROR(VALUE(RIGHT(Tabla28[[#This Row],[B2B]],6)),"")</f>
        <v/>
      </c>
      <c r="FH1292" s="6" t="str">
        <f>+IFERROR(VLOOKUP(FF1292,Auxiliar!$A:$C,2,0),"")</f>
        <v/>
      </c>
      <c r="FI1292" s="7" t="str">
        <f>+IFERROR(VLOOKUP(FF1292,Auxiliar!$A:$C,3,0),"")</f>
        <v/>
      </c>
      <c r="FJ1292" s="1"/>
      <c r="FK1292" s="12"/>
      <c r="FL1292" s="6" t="str">
        <f>+IFERROR(VALUE(RIGHT(Tabla29[[#This Row],[B2B]],6)),"")</f>
        <v/>
      </c>
      <c r="FM1292" s="6" t="str">
        <f>+IFERROR(VLOOKUP(FK1292,Auxiliar!$A:$C,2,0),"")</f>
        <v/>
      </c>
      <c r="FN1292" s="7" t="str">
        <f>+IFERROR(VLOOKUP(FK1292,Auxiliar!$A:$C,3,0),"")</f>
        <v/>
      </c>
      <c r="FO1292" s="1"/>
      <c r="FP1292" s="12"/>
      <c r="FQ1292" s="6" t="str">
        <f>+IFERROR(VALUE(RIGHT(Tabla30[[#This Row],[B2B]],6)),"")</f>
        <v/>
      </c>
      <c r="FR1292" s="6" t="str">
        <f>+IFERROR(VLOOKUP(FP1292,Auxiliar!$A:$C,2,0),"")</f>
        <v/>
      </c>
      <c r="FS1292" s="7"/>
      <c r="FT1292" s="1"/>
      <c r="FU1292" s="12"/>
      <c r="FV1292" s="6" t="str">
        <f>+IFERROR(VALUE(RIGHT(Tabla31[[#This Row],[B2B]],6)),"")</f>
        <v/>
      </c>
      <c r="FW1292" s="6" t="str">
        <f>+IFERROR(VLOOKUP(FU1292,Auxiliar!$A:$C,2,0),"")</f>
        <v/>
      </c>
      <c r="FX1292" s="7" t="str">
        <f>+IFERROR(VLOOKUP(FU1292,Auxiliar!$A:$C,3,0),"")</f>
        <v/>
      </c>
      <c r="FY1292" s="1"/>
      <c r="FZ1292" s="12"/>
      <c r="GA1292" s="6" t="str">
        <f>+IFERROR(VALUE(RIGHT(Tabla32[[#This Row],[B2B]],6)),"")</f>
        <v/>
      </c>
      <c r="GB1292" s="6" t="str">
        <f>+IFERROR(VLOOKUP(FZ1292,Auxiliar!$A:$C,2,0),"")</f>
        <v/>
      </c>
      <c r="GC1292" s="7" t="str">
        <f>+IFERROR(VLOOKUP(FZ1292,Auxiliar!$A:$C,3,0),"")</f>
        <v/>
      </c>
      <c r="GD1292" s="1"/>
      <c r="GE1292" s="12"/>
      <c r="GF1292" s="6" t="str">
        <f>+IFERROR(VALUE(RIGHT(Tabla33[[#This Row],[B2B]],6)),"")</f>
        <v/>
      </c>
      <c r="GG1292" s="6" t="str">
        <f>+IFERROR(VLOOKUP(GE1292,Auxiliar!$A:$C,2,0),"")</f>
        <v/>
      </c>
      <c r="GH1292" s="7" t="str">
        <f>+IFERROR(VLOOKUP(GE1292,Auxiliar!$A:$C,3,0),"")</f>
        <v/>
      </c>
    </row>
    <row r="1293" spans="79:190" x14ac:dyDescent="0.25">
      <c r="CA1293" s="1">
        <v>11861</v>
      </c>
      <c r="CB1293" s="1" t="s">
        <v>35</v>
      </c>
      <c r="CC1293" s="6">
        <f>+IFERROR(VALUE(RIGHT(Tabla14[[#This Row],[B2B]],6)),"")</f>
        <v>11861</v>
      </c>
      <c r="CD1293" s="6" t="str">
        <f>+IFERROR(VLOOKUP(CB1293,Auxiliar!$A:$C,2,0),"")</f>
        <v>Corona 710cc</v>
      </c>
      <c r="CE1293" s="7" t="str">
        <f>+IFERROR(VLOOKUP(CB1293,Auxiliar!$A:$C,3,0),"")</f>
        <v>1b 10% | 85b 0%</v>
      </c>
      <c r="CM1293" s="1">
        <v>11867</v>
      </c>
      <c r="CN1293" s="1" t="s">
        <v>20</v>
      </c>
      <c r="CO1293" s="6">
        <v>11867</v>
      </c>
      <c r="CP1293" s="6" t="s">
        <v>20</v>
      </c>
      <c r="CQ1293" s="7" t="s">
        <v>21</v>
      </c>
      <c r="CY1293" s="1">
        <v>11867</v>
      </c>
      <c r="CZ1293" s="1" t="s">
        <v>16</v>
      </c>
      <c r="DA1293" s="6">
        <f>+IFERROR(VALUE(RIGHT(Tabla18[[#This Row],[B2B]],6)),"")</f>
        <v>11867</v>
      </c>
      <c r="DB1293" s="6" t="str">
        <f>+IFERROR(VLOOKUP(CZ1293,Auxiliar!$A:$C,2,0),"")</f>
        <v>PREMIUM</v>
      </c>
      <c r="DC1293" s="7" t="str">
        <f>+IFERROR(VLOOKUP(CZ1293,Auxiliar!$A:$C,3,0),"")</f>
        <v>0b 0% | 2b 2% | 5b 3,5% | 10b 5%</v>
      </c>
      <c r="DE1293" s="1">
        <v>11867</v>
      </c>
      <c r="DF1293" s="1" t="s">
        <v>19</v>
      </c>
      <c r="DG1293" s="6">
        <f>+IFERROR(VALUE(RIGHT(Tabla19[[#This Row],[B2B]],6)),"")</f>
        <v>11867</v>
      </c>
      <c r="DH1293" s="6" t="str">
        <f>+IFERROR(VLOOKUP(DF1293,Auxiliar!$A:$C,2,0),"")</f>
        <v>MICHELOB</v>
      </c>
      <c r="DI1293" s="7" t="str">
        <f>+IFERROR(VLOOKUP(DF1293,Auxiliar!$A:$C,3,0),"")</f>
        <v>1b 7% | 3b 22% | 8b 27%</v>
      </c>
      <c r="DK1293" s="1"/>
      <c r="DL1293" s="1"/>
      <c r="DM1293" s="6" t="str">
        <f>+IFERROR(VALUE(RIGHT(Tabla20[[#This Row],[B2B]],6)),"")</f>
        <v/>
      </c>
      <c r="DN1293" s="6" t="str">
        <f>+IFERROR(VLOOKUP(DL1293,Auxiliar!$A:$C,2,0),"")</f>
        <v/>
      </c>
      <c r="DO1293" s="7" t="str">
        <f>+IFERROR(VLOOKUP(DL1293,Auxiliar!$A:$C,3,0),"")</f>
        <v/>
      </c>
      <c r="DQ1293" s="1">
        <v>11856</v>
      </c>
      <c r="DR1293" s="12" t="s">
        <v>24</v>
      </c>
      <c r="DS1293" s="6">
        <f>+IFERROR(VALUE(RIGHT(Tabla21[[#This Row],[B2B]],6)),"")</f>
        <v>11856</v>
      </c>
      <c r="DT1293" s="6" t="str">
        <f>+IFERROR(VLOOKUP(DR1293,Auxiliar!$A:$C,2,0),"")</f>
        <v>CORONA PORRON</v>
      </c>
      <c r="DU1293" s="7" t="str">
        <f>+IFERROR(VLOOKUP(DR1293,Auxiliar!$A:$C,3,0),"")</f>
        <v>1b 5% | 20b 0%</v>
      </c>
      <c r="DW1293" s="1"/>
      <c r="DX1293" s="12"/>
      <c r="DY1293" s="6" t="str">
        <f>+IFERROR(VALUE(RIGHT(Tabla22[[#This Row],[B2B]],6)),"")</f>
        <v/>
      </c>
      <c r="DZ1293" s="6" t="str">
        <f>+IFERROR(VLOOKUP(DX1293,Auxiliar!$A:$C,2,0),"")</f>
        <v/>
      </c>
      <c r="EA1293" s="7" t="str">
        <f>+IFERROR(VLOOKUP(DX1293,Auxiliar!$A:$C,3,0),"")</f>
        <v/>
      </c>
      <c r="EC1293" s="1"/>
      <c r="ED1293" s="12"/>
      <c r="EE1293" s="6" t="str">
        <f>+IFERROR(VALUE(RIGHT(Tabla23[[#This Row],[B2B]],6)),"")</f>
        <v/>
      </c>
      <c r="EF1293" s="6" t="str">
        <f>+IFERROR(VLOOKUP(ED1293,Auxiliar!$A:$C,2,0),"")</f>
        <v/>
      </c>
      <c r="EG1293" s="7" t="str">
        <f>+IFERROR(VLOOKUP(ED1293,Auxiliar!$A:$C,3,0),"")</f>
        <v/>
      </c>
      <c r="EI1293" s="1"/>
      <c r="EJ1293" s="12"/>
      <c r="EK1293" s="6" t="str">
        <f>+IFERROR(VALUE(RIGHT(Tabla24[[#This Row],[B2B]],6)),"")</f>
        <v/>
      </c>
      <c r="EL1293" s="6" t="str">
        <f>+IFERROR(VLOOKUP(EJ1293,Auxiliar!$A:$C,2,0),"")</f>
        <v/>
      </c>
      <c r="EM1293" s="7" t="str">
        <f>+IFERROR(VLOOKUP(EJ1293,Auxiliar!$A:$C,3,0),"")</f>
        <v/>
      </c>
      <c r="EO1293" s="1"/>
      <c r="EP1293" s="12"/>
      <c r="EQ1293" s="6" t="str">
        <f>+IFERROR(VALUE(RIGHT(Tabla25[[#This Row],[B2B]],6)),"")</f>
        <v/>
      </c>
      <c r="ER1293" s="6" t="str">
        <f>+IFERROR(VLOOKUP(EP1293,Auxiliar!$A:$C,2,0),"")</f>
        <v/>
      </c>
      <c r="ES1293" s="7" t="str">
        <f>+IFERROR(VLOOKUP(EP1293,Auxiliar!$A:$C,3,0),"")</f>
        <v/>
      </c>
      <c r="EU1293" s="1"/>
      <c r="EV1293" s="12"/>
      <c r="EW1293" s="6" t="str">
        <f>+IFERROR(VALUE(RIGHT(Tabla26[[#This Row],[B2B]],6)),"")</f>
        <v/>
      </c>
      <c r="EX1293" s="6" t="str">
        <f>+IFERROR(VLOOKUP(EV1293,Auxiliar!$A:$C,2,0),"")</f>
        <v/>
      </c>
      <c r="EY1293" s="7" t="str">
        <f>+IFERROR(VLOOKUP(EV1293,Auxiliar!$A:$C,3,0),"")</f>
        <v/>
      </c>
      <c r="EZ1293" s="1"/>
      <c r="FA1293" s="12"/>
      <c r="FB1293" s="6" t="str">
        <f>+IFERROR(VALUE(RIGHT(Tabla27[[#This Row],[B2B]],6)),"")</f>
        <v/>
      </c>
      <c r="FC1293" s="6" t="str">
        <f>+IFERROR(VLOOKUP(FA1293,Auxiliar!$A:$C,2,0),"")</f>
        <v/>
      </c>
      <c r="FD1293" s="7" t="str">
        <f>+IFERROR(VLOOKUP(FA1293,Auxiliar!$A:$C,3,0),"")</f>
        <v/>
      </c>
      <c r="FE1293" s="1"/>
      <c r="FF1293" s="12"/>
      <c r="FG1293" s="6" t="str">
        <f>+IFERROR(VALUE(RIGHT(Tabla28[[#This Row],[B2B]],6)),"")</f>
        <v/>
      </c>
      <c r="FH1293" s="6" t="str">
        <f>+IFERROR(VLOOKUP(FF1293,Auxiliar!$A:$C,2,0),"")</f>
        <v/>
      </c>
      <c r="FI1293" s="7" t="str">
        <f>+IFERROR(VLOOKUP(FF1293,Auxiliar!$A:$C,3,0),"")</f>
        <v/>
      </c>
      <c r="FJ1293" s="1"/>
      <c r="FK1293" s="12"/>
      <c r="FL1293" s="6" t="str">
        <f>+IFERROR(VALUE(RIGHT(Tabla29[[#This Row],[B2B]],6)),"")</f>
        <v/>
      </c>
      <c r="FM1293" s="6" t="str">
        <f>+IFERROR(VLOOKUP(FK1293,Auxiliar!$A:$C,2,0),"")</f>
        <v/>
      </c>
      <c r="FN1293" s="7" t="str">
        <f>+IFERROR(VLOOKUP(FK1293,Auxiliar!$A:$C,3,0),"")</f>
        <v/>
      </c>
      <c r="FO1293" s="1"/>
      <c r="FP1293" s="12"/>
      <c r="FQ1293" s="6" t="str">
        <f>+IFERROR(VALUE(RIGHT(Tabla30[[#This Row],[B2B]],6)),"")</f>
        <v/>
      </c>
      <c r="FR1293" s="6" t="str">
        <f>+IFERROR(VLOOKUP(FP1293,Auxiliar!$A:$C,2,0),"")</f>
        <v/>
      </c>
      <c r="FS1293" s="7"/>
      <c r="FT1293" s="1"/>
      <c r="FU1293" s="12"/>
      <c r="FV1293" s="6" t="str">
        <f>+IFERROR(VALUE(RIGHT(Tabla31[[#This Row],[B2B]],6)),"")</f>
        <v/>
      </c>
      <c r="FW1293" s="6" t="str">
        <f>+IFERROR(VLOOKUP(FU1293,Auxiliar!$A:$C,2,0),"")</f>
        <v/>
      </c>
      <c r="FX1293" s="7" t="str">
        <f>+IFERROR(VLOOKUP(FU1293,Auxiliar!$A:$C,3,0),"")</f>
        <v/>
      </c>
      <c r="FY1293" s="1"/>
      <c r="FZ1293" s="12"/>
      <c r="GA1293" s="6" t="str">
        <f>+IFERROR(VALUE(RIGHT(Tabla32[[#This Row],[B2B]],6)),"")</f>
        <v/>
      </c>
      <c r="GB1293" s="6" t="str">
        <f>+IFERROR(VLOOKUP(FZ1293,Auxiliar!$A:$C,2,0),"")</f>
        <v/>
      </c>
      <c r="GC1293" s="7" t="str">
        <f>+IFERROR(VLOOKUP(FZ1293,Auxiliar!$A:$C,3,0),"")</f>
        <v/>
      </c>
      <c r="GD1293" s="1"/>
      <c r="GE1293" s="12"/>
      <c r="GF1293" s="6" t="str">
        <f>+IFERROR(VALUE(RIGHT(Tabla33[[#This Row],[B2B]],6)),"")</f>
        <v/>
      </c>
      <c r="GG1293" s="6" t="str">
        <f>+IFERROR(VLOOKUP(GE1293,Auxiliar!$A:$C,2,0),"")</f>
        <v/>
      </c>
      <c r="GH1293" s="7" t="str">
        <f>+IFERROR(VLOOKUP(GE1293,Auxiliar!$A:$C,3,0),"")</f>
        <v/>
      </c>
    </row>
    <row r="1294" spans="79:190" x14ac:dyDescent="0.25">
      <c r="CA1294" s="1">
        <v>11865</v>
      </c>
      <c r="CB1294" s="1" t="s">
        <v>35</v>
      </c>
      <c r="CC1294" s="6">
        <f>+IFERROR(VALUE(RIGHT(Tabla14[[#This Row],[B2B]],6)),"")</f>
        <v>11865</v>
      </c>
      <c r="CD1294" s="6" t="str">
        <f>+IFERROR(VLOOKUP(CB1294,Auxiliar!$A:$C,2,0),"")</f>
        <v>Corona 710cc</v>
      </c>
      <c r="CE1294" s="7" t="str">
        <f>+IFERROR(VLOOKUP(CB1294,Auxiliar!$A:$C,3,0),"")</f>
        <v>1b 10% | 85b 0%</v>
      </c>
      <c r="CM1294" s="1">
        <v>11869</v>
      </c>
      <c r="CN1294" s="1" t="s">
        <v>20</v>
      </c>
      <c r="CO1294" s="6">
        <v>11869</v>
      </c>
      <c r="CP1294" s="6" t="s">
        <v>20</v>
      </c>
      <c r="CQ1294" s="7" t="s">
        <v>21</v>
      </c>
      <c r="CY1294" s="1">
        <v>11869</v>
      </c>
      <c r="CZ1294" s="1" t="s">
        <v>16</v>
      </c>
      <c r="DA1294" s="6">
        <f>+IFERROR(VALUE(RIGHT(Tabla18[[#This Row],[B2B]],6)),"")</f>
        <v>11869</v>
      </c>
      <c r="DB1294" s="6" t="str">
        <f>+IFERROR(VLOOKUP(CZ1294,Auxiliar!$A:$C,2,0),"")</f>
        <v>PREMIUM</v>
      </c>
      <c r="DC1294" s="7" t="str">
        <f>+IFERROR(VLOOKUP(CZ1294,Auxiliar!$A:$C,3,0),"")</f>
        <v>0b 0% | 2b 2% | 5b 3,5% | 10b 5%</v>
      </c>
      <c r="DE1294" s="1">
        <v>11869</v>
      </c>
      <c r="DF1294" s="1" t="s">
        <v>19</v>
      </c>
      <c r="DG1294" s="6">
        <f>+IFERROR(VALUE(RIGHT(Tabla19[[#This Row],[B2B]],6)),"")</f>
        <v>11869</v>
      </c>
      <c r="DH1294" s="6" t="str">
        <f>+IFERROR(VLOOKUP(DF1294,Auxiliar!$A:$C,2,0),"")</f>
        <v>MICHELOB</v>
      </c>
      <c r="DI1294" s="7" t="str">
        <f>+IFERROR(VLOOKUP(DF1294,Auxiliar!$A:$C,3,0),"")</f>
        <v>1b 7% | 3b 22% | 8b 27%</v>
      </c>
      <c r="DK1294" s="1"/>
      <c r="DL1294" s="1"/>
      <c r="DM1294" s="6" t="str">
        <f>+IFERROR(VALUE(RIGHT(Tabla20[[#This Row],[B2B]],6)),"")</f>
        <v/>
      </c>
      <c r="DN1294" s="6" t="str">
        <f>+IFERROR(VLOOKUP(DL1294,Auxiliar!$A:$C,2,0),"")</f>
        <v/>
      </c>
      <c r="DO1294" s="7" t="str">
        <f>+IFERROR(VLOOKUP(DL1294,Auxiliar!$A:$C,3,0),"")</f>
        <v/>
      </c>
      <c r="DQ1294" s="1">
        <v>11858</v>
      </c>
      <c r="DR1294" s="12" t="s">
        <v>24</v>
      </c>
      <c r="DS1294" s="6">
        <f>+IFERROR(VALUE(RIGHT(Tabla21[[#This Row],[B2B]],6)),"")</f>
        <v>11858</v>
      </c>
      <c r="DT1294" s="6" t="str">
        <f>+IFERROR(VLOOKUP(DR1294,Auxiliar!$A:$C,2,0),"")</f>
        <v>CORONA PORRON</v>
      </c>
      <c r="DU1294" s="7" t="str">
        <f>+IFERROR(VLOOKUP(DR1294,Auxiliar!$A:$C,3,0),"")</f>
        <v>1b 5% | 20b 0%</v>
      </c>
      <c r="DW1294" s="1"/>
      <c r="DX1294" s="12"/>
      <c r="DY1294" s="6" t="str">
        <f>+IFERROR(VALUE(RIGHT(Tabla22[[#This Row],[B2B]],6)),"")</f>
        <v/>
      </c>
      <c r="DZ1294" s="6" t="str">
        <f>+IFERROR(VLOOKUP(DX1294,Auxiliar!$A:$C,2,0),"")</f>
        <v/>
      </c>
      <c r="EA1294" s="7" t="str">
        <f>+IFERROR(VLOOKUP(DX1294,Auxiliar!$A:$C,3,0),"")</f>
        <v/>
      </c>
      <c r="EC1294" s="1"/>
      <c r="ED1294" s="12"/>
      <c r="EE1294" s="6" t="str">
        <f>+IFERROR(VALUE(RIGHT(Tabla23[[#This Row],[B2B]],6)),"")</f>
        <v/>
      </c>
      <c r="EF1294" s="6" t="str">
        <f>+IFERROR(VLOOKUP(ED1294,Auxiliar!$A:$C,2,0),"")</f>
        <v/>
      </c>
      <c r="EG1294" s="7" t="str">
        <f>+IFERROR(VLOOKUP(ED1294,Auxiliar!$A:$C,3,0),"")</f>
        <v/>
      </c>
      <c r="EI1294" s="1"/>
      <c r="EJ1294" s="12"/>
      <c r="EK1294" s="6" t="str">
        <f>+IFERROR(VALUE(RIGHT(Tabla24[[#This Row],[B2B]],6)),"")</f>
        <v/>
      </c>
      <c r="EL1294" s="6" t="str">
        <f>+IFERROR(VLOOKUP(EJ1294,Auxiliar!$A:$C,2,0),"")</f>
        <v/>
      </c>
      <c r="EM1294" s="7" t="str">
        <f>+IFERROR(VLOOKUP(EJ1294,Auxiliar!$A:$C,3,0),"")</f>
        <v/>
      </c>
      <c r="EO1294" s="1"/>
      <c r="EP1294" s="12"/>
      <c r="EQ1294" s="6" t="str">
        <f>+IFERROR(VALUE(RIGHT(Tabla25[[#This Row],[B2B]],6)),"")</f>
        <v/>
      </c>
      <c r="ER1294" s="6" t="str">
        <f>+IFERROR(VLOOKUP(EP1294,Auxiliar!$A:$C,2,0),"")</f>
        <v/>
      </c>
      <c r="ES1294" s="7" t="str">
        <f>+IFERROR(VLOOKUP(EP1294,Auxiliar!$A:$C,3,0),"")</f>
        <v/>
      </c>
      <c r="EU1294" s="1"/>
      <c r="EV1294" s="12"/>
      <c r="EW1294" s="6" t="str">
        <f>+IFERROR(VALUE(RIGHT(Tabla26[[#This Row],[B2B]],6)),"")</f>
        <v/>
      </c>
      <c r="EX1294" s="6" t="str">
        <f>+IFERROR(VLOOKUP(EV1294,Auxiliar!$A:$C,2,0),"")</f>
        <v/>
      </c>
      <c r="EY1294" s="7" t="str">
        <f>+IFERROR(VLOOKUP(EV1294,Auxiliar!$A:$C,3,0),"")</f>
        <v/>
      </c>
      <c r="EZ1294" s="1"/>
      <c r="FA1294" s="12"/>
      <c r="FB1294" s="6" t="str">
        <f>+IFERROR(VALUE(RIGHT(Tabla27[[#This Row],[B2B]],6)),"")</f>
        <v/>
      </c>
      <c r="FC1294" s="6" t="str">
        <f>+IFERROR(VLOOKUP(FA1294,Auxiliar!$A:$C,2,0),"")</f>
        <v/>
      </c>
      <c r="FD1294" s="7" t="str">
        <f>+IFERROR(VLOOKUP(FA1294,Auxiliar!$A:$C,3,0),"")</f>
        <v/>
      </c>
      <c r="FE1294" s="1"/>
      <c r="FF1294" s="12"/>
      <c r="FG1294" s="6" t="str">
        <f>+IFERROR(VALUE(RIGHT(Tabla28[[#This Row],[B2B]],6)),"")</f>
        <v/>
      </c>
      <c r="FH1294" s="6" t="str">
        <f>+IFERROR(VLOOKUP(FF1294,Auxiliar!$A:$C,2,0),"")</f>
        <v/>
      </c>
      <c r="FI1294" s="7" t="str">
        <f>+IFERROR(VLOOKUP(FF1294,Auxiliar!$A:$C,3,0),"")</f>
        <v/>
      </c>
      <c r="FJ1294" s="1"/>
      <c r="FK1294" s="12"/>
      <c r="FL1294" s="6" t="str">
        <f>+IFERROR(VALUE(RIGHT(Tabla29[[#This Row],[B2B]],6)),"")</f>
        <v/>
      </c>
      <c r="FM1294" s="6" t="str">
        <f>+IFERROR(VLOOKUP(FK1294,Auxiliar!$A:$C,2,0),"")</f>
        <v/>
      </c>
      <c r="FN1294" s="7" t="str">
        <f>+IFERROR(VLOOKUP(FK1294,Auxiliar!$A:$C,3,0),"")</f>
        <v/>
      </c>
      <c r="FO1294" s="1"/>
      <c r="FP1294" s="12"/>
      <c r="FQ1294" s="6" t="str">
        <f>+IFERROR(VALUE(RIGHT(Tabla30[[#This Row],[B2B]],6)),"")</f>
        <v/>
      </c>
      <c r="FR1294" s="6" t="str">
        <f>+IFERROR(VLOOKUP(FP1294,Auxiliar!$A:$C,2,0),"")</f>
        <v/>
      </c>
      <c r="FS1294" s="7"/>
      <c r="FT1294" s="1"/>
      <c r="FU1294" s="12"/>
      <c r="FV1294" s="6" t="str">
        <f>+IFERROR(VALUE(RIGHT(Tabla31[[#This Row],[B2B]],6)),"")</f>
        <v/>
      </c>
      <c r="FW1294" s="6" t="str">
        <f>+IFERROR(VLOOKUP(FU1294,Auxiliar!$A:$C,2,0),"")</f>
        <v/>
      </c>
      <c r="FX1294" s="7" t="str">
        <f>+IFERROR(VLOOKUP(FU1294,Auxiliar!$A:$C,3,0),"")</f>
        <v/>
      </c>
      <c r="FY1294" s="1"/>
      <c r="FZ1294" s="12"/>
      <c r="GA1294" s="6" t="str">
        <f>+IFERROR(VALUE(RIGHT(Tabla32[[#This Row],[B2B]],6)),"")</f>
        <v/>
      </c>
      <c r="GB1294" s="6" t="str">
        <f>+IFERROR(VLOOKUP(FZ1294,Auxiliar!$A:$C,2,0),"")</f>
        <v/>
      </c>
      <c r="GC1294" s="7" t="str">
        <f>+IFERROR(VLOOKUP(FZ1294,Auxiliar!$A:$C,3,0),"")</f>
        <v/>
      </c>
      <c r="GD1294" s="1"/>
      <c r="GE1294" s="12"/>
      <c r="GF1294" s="6" t="str">
        <f>+IFERROR(VALUE(RIGHT(Tabla33[[#This Row],[B2B]],6)),"")</f>
        <v/>
      </c>
      <c r="GG1294" s="6" t="str">
        <f>+IFERROR(VLOOKUP(GE1294,Auxiliar!$A:$C,2,0),"")</f>
        <v/>
      </c>
      <c r="GH1294" s="7" t="str">
        <f>+IFERROR(VLOOKUP(GE1294,Auxiliar!$A:$C,3,0),"")</f>
        <v/>
      </c>
    </row>
    <row r="1295" spans="79:190" x14ac:dyDescent="0.25">
      <c r="CA1295" s="1">
        <v>11866</v>
      </c>
      <c r="CB1295" s="1" t="s">
        <v>35</v>
      </c>
      <c r="CC1295" s="6">
        <f>+IFERROR(VALUE(RIGHT(Tabla14[[#This Row],[B2B]],6)),"")</f>
        <v>11866</v>
      </c>
      <c r="CD1295" s="6" t="str">
        <f>+IFERROR(VLOOKUP(CB1295,Auxiliar!$A:$C,2,0),"")</f>
        <v>Corona 710cc</v>
      </c>
      <c r="CE1295" s="7" t="str">
        <f>+IFERROR(VLOOKUP(CB1295,Auxiliar!$A:$C,3,0),"")</f>
        <v>1b 10% | 85b 0%</v>
      </c>
      <c r="CM1295" s="1">
        <v>11870</v>
      </c>
      <c r="CN1295" s="1" t="s">
        <v>20</v>
      </c>
      <c r="CO1295" s="6">
        <v>11870</v>
      </c>
      <c r="CP1295" s="6" t="s">
        <v>20</v>
      </c>
      <c r="CQ1295" s="7" t="s">
        <v>21</v>
      </c>
      <c r="CY1295" s="1">
        <v>11870</v>
      </c>
      <c r="CZ1295" s="1" t="s">
        <v>16</v>
      </c>
      <c r="DA1295" s="6">
        <f>+IFERROR(VALUE(RIGHT(Tabla18[[#This Row],[B2B]],6)),"")</f>
        <v>11870</v>
      </c>
      <c r="DB1295" s="6" t="str">
        <f>+IFERROR(VLOOKUP(CZ1295,Auxiliar!$A:$C,2,0),"")</f>
        <v>PREMIUM</v>
      </c>
      <c r="DC1295" s="7" t="str">
        <f>+IFERROR(VLOOKUP(CZ1295,Auxiliar!$A:$C,3,0),"")</f>
        <v>0b 0% | 2b 2% | 5b 3,5% | 10b 5%</v>
      </c>
      <c r="DE1295" s="1">
        <v>11870</v>
      </c>
      <c r="DF1295" s="1" t="s">
        <v>19</v>
      </c>
      <c r="DG1295" s="6">
        <f>+IFERROR(VALUE(RIGHT(Tabla19[[#This Row],[B2B]],6)),"")</f>
        <v>11870</v>
      </c>
      <c r="DH1295" s="6" t="str">
        <f>+IFERROR(VLOOKUP(DF1295,Auxiliar!$A:$C,2,0),"")</f>
        <v>MICHELOB</v>
      </c>
      <c r="DI1295" s="7" t="str">
        <f>+IFERROR(VLOOKUP(DF1295,Auxiliar!$A:$C,3,0),"")</f>
        <v>1b 7% | 3b 22% | 8b 27%</v>
      </c>
      <c r="DK1295" s="1"/>
      <c r="DL1295" s="1"/>
      <c r="DM1295" s="6" t="str">
        <f>+IFERROR(VALUE(RIGHT(Tabla20[[#This Row],[B2B]],6)),"")</f>
        <v/>
      </c>
      <c r="DN1295" s="6" t="str">
        <f>+IFERROR(VLOOKUP(DL1295,Auxiliar!$A:$C,2,0),"")</f>
        <v/>
      </c>
      <c r="DO1295" s="7" t="str">
        <f>+IFERROR(VLOOKUP(DL1295,Auxiliar!$A:$C,3,0),"")</f>
        <v/>
      </c>
      <c r="DQ1295" s="1">
        <v>11860</v>
      </c>
      <c r="DR1295" s="12" t="s">
        <v>24</v>
      </c>
      <c r="DS1295" s="6">
        <f>+IFERROR(VALUE(RIGHT(Tabla21[[#This Row],[B2B]],6)),"")</f>
        <v>11860</v>
      </c>
      <c r="DT1295" s="6" t="str">
        <f>+IFERROR(VLOOKUP(DR1295,Auxiliar!$A:$C,2,0),"")</f>
        <v>CORONA PORRON</v>
      </c>
      <c r="DU1295" s="7" t="str">
        <f>+IFERROR(VLOOKUP(DR1295,Auxiliar!$A:$C,3,0),"")</f>
        <v>1b 5% | 20b 0%</v>
      </c>
      <c r="DW1295" s="1"/>
      <c r="DX1295" s="12"/>
      <c r="DY1295" s="6" t="str">
        <f>+IFERROR(VALUE(RIGHT(Tabla22[[#This Row],[B2B]],6)),"")</f>
        <v/>
      </c>
      <c r="DZ1295" s="6" t="str">
        <f>+IFERROR(VLOOKUP(DX1295,Auxiliar!$A:$C,2,0),"")</f>
        <v/>
      </c>
      <c r="EA1295" s="7" t="str">
        <f>+IFERROR(VLOOKUP(DX1295,Auxiliar!$A:$C,3,0),"")</f>
        <v/>
      </c>
      <c r="EC1295" s="1"/>
      <c r="ED1295" s="12"/>
      <c r="EE1295" s="6" t="str">
        <f>+IFERROR(VALUE(RIGHT(Tabla23[[#This Row],[B2B]],6)),"")</f>
        <v/>
      </c>
      <c r="EF1295" s="6" t="str">
        <f>+IFERROR(VLOOKUP(ED1295,Auxiliar!$A:$C,2,0),"")</f>
        <v/>
      </c>
      <c r="EG1295" s="7" t="str">
        <f>+IFERROR(VLOOKUP(ED1295,Auxiliar!$A:$C,3,0),"")</f>
        <v/>
      </c>
      <c r="EI1295" s="1"/>
      <c r="EJ1295" s="12"/>
      <c r="EK1295" s="6" t="str">
        <f>+IFERROR(VALUE(RIGHT(Tabla24[[#This Row],[B2B]],6)),"")</f>
        <v/>
      </c>
      <c r="EL1295" s="6" t="str">
        <f>+IFERROR(VLOOKUP(EJ1295,Auxiliar!$A:$C,2,0),"")</f>
        <v/>
      </c>
      <c r="EM1295" s="7" t="str">
        <f>+IFERROR(VLOOKUP(EJ1295,Auxiliar!$A:$C,3,0),"")</f>
        <v/>
      </c>
      <c r="EO1295" s="1"/>
      <c r="EP1295" s="12"/>
      <c r="EQ1295" s="6" t="str">
        <f>+IFERROR(VALUE(RIGHT(Tabla25[[#This Row],[B2B]],6)),"")</f>
        <v/>
      </c>
      <c r="ER1295" s="6" t="str">
        <f>+IFERROR(VLOOKUP(EP1295,Auxiliar!$A:$C,2,0),"")</f>
        <v/>
      </c>
      <c r="ES1295" s="7" t="str">
        <f>+IFERROR(VLOOKUP(EP1295,Auxiliar!$A:$C,3,0),"")</f>
        <v/>
      </c>
      <c r="EU1295" s="1"/>
      <c r="EV1295" s="12"/>
      <c r="EW1295" s="6" t="str">
        <f>+IFERROR(VALUE(RIGHT(Tabla26[[#This Row],[B2B]],6)),"")</f>
        <v/>
      </c>
      <c r="EX1295" s="6" t="str">
        <f>+IFERROR(VLOOKUP(EV1295,Auxiliar!$A:$C,2,0),"")</f>
        <v/>
      </c>
      <c r="EY1295" s="7" t="str">
        <f>+IFERROR(VLOOKUP(EV1295,Auxiliar!$A:$C,3,0),"")</f>
        <v/>
      </c>
      <c r="EZ1295" s="1"/>
      <c r="FA1295" s="12"/>
      <c r="FB1295" s="6" t="str">
        <f>+IFERROR(VALUE(RIGHT(Tabla27[[#This Row],[B2B]],6)),"")</f>
        <v/>
      </c>
      <c r="FC1295" s="6" t="str">
        <f>+IFERROR(VLOOKUP(FA1295,Auxiliar!$A:$C,2,0),"")</f>
        <v/>
      </c>
      <c r="FD1295" s="7" t="str">
        <f>+IFERROR(VLOOKUP(FA1295,Auxiliar!$A:$C,3,0),"")</f>
        <v/>
      </c>
      <c r="FE1295" s="1"/>
      <c r="FF1295" s="12"/>
      <c r="FG1295" s="6" t="str">
        <f>+IFERROR(VALUE(RIGHT(Tabla28[[#This Row],[B2B]],6)),"")</f>
        <v/>
      </c>
      <c r="FH1295" s="6" t="str">
        <f>+IFERROR(VLOOKUP(FF1295,Auxiliar!$A:$C,2,0),"")</f>
        <v/>
      </c>
      <c r="FI1295" s="7" t="str">
        <f>+IFERROR(VLOOKUP(FF1295,Auxiliar!$A:$C,3,0),"")</f>
        <v/>
      </c>
      <c r="FJ1295" s="1"/>
      <c r="FK1295" s="12"/>
      <c r="FL1295" s="6" t="str">
        <f>+IFERROR(VALUE(RIGHT(Tabla29[[#This Row],[B2B]],6)),"")</f>
        <v/>
      </c>
      <c r="FM1295" s="6" t="str">
        <f>+IFERROR(VLOOKUP(FK1295,Auxiliar!$A:$C,2,0),"")</f>
        <v/>
      </c>
      <c r="FN1295" s="7" t="str">
        <f>+IFERROR(VLOOKUP(FK1295,Auxiliar!$A:$C,3,0),"")</f>
        <v/>
      </c>
      <c r="FO1295" s="1"/>
      <c r="FP1295" s="12"/>
      <c r="FQ1295" s="6" t="str">
        <f>+IFERROR(VALUE(RIGHT(Tabla30[[#This Row],[B2B]],6)),"")</f>
        <v/>
      </c>
      <c r="FR1295" s="6" t="str">
        <f>+IFERROR(VLOOKUP(FP1295,Auxiliar!$A:$C,2,0),"")</f>
        <v/>
      </c>
      <c r="FS1295" s="7"/>
      <c r="FT1295" s="1"/>
      <c r="FU1295" s="12"/>
      <c r="FV1295" s="6" t="str">
        <f>+IFERROR(VALUE(RIGHT(Tabla31[[#This Row],[B2B]],6)),"")</f>
        <v/>
      </c>
      <c r="FW1295" s="6" t="str">
        <f>+IFERROR(VLOOKUP(FU1295,Auxiliar!$A:$C,2,0),"")</f>
        <v/>
      </c>
      <c r="FX1295" s="7" t="str">
        <f>+IFERROR(VLOOKUP(FU1295,Auxiliar!$A:$C,3,0),"")</f>
        <v/>
      </c>
      <c r="FY1295" s="1"/>
      <c r="FZ1295" s="12"/>
      <c r="GA1295" s="6" t="str">
        <f>+IFERROR(VALUE(RIGHT(Tabla32[[#This Row],[B2B]],6)),"")</f>
        <v/>
      </c>
      <c r="GB1295" s="6" t="str">
        <f>+IFERROR(VLOOKUP(FZ1295,Auxiliar!$A:$C,2,0),"")</f>
        <v/>
      </c>
      <c r="GC1295" s="7" t="str">
        <f>+IFERROR(VLOOKUP(FZ1295,Auxiliar!$A:$C,3,0),"")</f>
        <v/>
      </c>
      <c r="GD1295" s="1"/>
      <c r="GE1295" s="12"/>
      <c r="GF1295" s="6" t="str">
        <f>+IFERROR(VALUE(RIGHT(Tabla33[[#This Row],[B2B]],6)),"")</f>
        <v/>
      </c>
      <c r="GG1295" s="6" t="str">
        <f>+IFERROR(VLOOKUP(GE1295,Auxiliar!$A:$C,2,0),"")</f>
        <v/>
      </c>
      <c r="GH1295" s="7" t="str">
        <f>+IFERROR(VLOOKUP(GE1295,Auxiliar!$A:$C,3,0),"")</f>
        <v/>
      </c>
    </row>
    <row r="1296" spans="79:190" x14ac:dyDescent="0.25">
      <c r="CA1296" s="1">
        <v>11867</v>
      </c>
      <c r="CB1296" s="1" t="s">
        <v>35</v>
      </c>
      <c r="CC1296" s="6">
        <f>+IFERROR(VALUE(RIGHT(Tabla14[[#This Row],[B2B]],6)),"")</f>
        <v>11867</v>
      </c>
      <c r="CD1296" s="6" t="str">
        <f>+IFERROR(VLOOKUP(CB1296,Auxiliar!$A:$C,2,0),"")</f>
        <v>Corona 710cc</v>
      </c>
      <c r="CE1296" s="7" t="str">
        <f>+IFERROR(VLOOKUP(CB1296,Auxiliar!$A:$C,3,0),"")</f>
        <v>1b 10% | 85b 0%</v>
      </c>
      <c r="CM1296" s="1">
        <v>11871</v>
      </c>
      <c r="CN1296" s="1" t="s">
        <v>20</v>
      </c>
      <c r="CO1296" s="6">
        <v>11871</v>
      </c>
      <c r="CP1296" s="6" t="s">
        <v>20</v>
      </c>
      <c r="CQ1296" s="7" t="s">
        <v>21</v>
      </c>
      <c r="CY1296" s="1">
        <v>11871</v>
      </c>
      <c r="CZ1296" s="1" t="s">
        <v>16</v>
      </c>
      <c r="DA1296" s="6">
        <f>+IFERROR(VALUE(RIGHT(Tabla18[[#This Row],[B2B]],6)),"")</f>
        <v>11871</v>
      </c>
      <c r="DB1296" s="6" t="str">
        <f>+IFERROR(VLOOKUP(CZ1296,Auxiliar!$A:$C,2,0),"")</f>
        <v>PREMIUM</v>
      </c>
      <c r="DC1296" s="7" t="str">
        <f>+IFERROR(VLOOKUP(CZ1296,Auxiliar!$A:$C,3,0),"")</f>
        <v>0b 0% | 2b 2% | 5b 3,5% | 10b 5%</v>
      </c>
      <c r="DE1296" s="1">
        <v>11871</v>
      </c>
      <c r="DF1296" s="1" t="s">
        <v>19</v>
      </c>
      <c r="DG1296" s="6">
        <f>+IFERROR(VALUE(RIGHT(Tabla19[[#This Row],[B2B]],6)),"")</f>
        <v>11871</v>
      </c>
      <c r="DH1296" s="6" t="str">
        <f>+IFERROR(VLOOKUP(DF1296,Auxiliar!$A:$C,2,0),"")</f>
        <v>MICHELOB</v>
      </c>
      <c r="DI1296" s="7" t="str">
        <f>+IFERROR(VLOOKUP(DF1296,Auxiliar!$A:$C,3,0),"")</f>
        <v>1b 7% | 3b 22% | 8b 27%</v>
      </c>
      <c r="DK1296" s="1"/>
      <c r="DL1296" s="1"/>
      <c r="DM1296" s="6" t="str">
        <f>+IFERROR(VALUE(RIGHT(Tabla20[[#This Row],[B2B]],6)),"")</f>
        <v/>
      </c>
      <c r="DN1296" s="6" t="str">
        <f>+IFERROR(VLOOKUP(DL1296,Auxiliar!$A:$C,2,0),"")</f>
        <v/>
      </c>
      <c r="DO1296" s="7" t="str">
        <f>+IFERROR(VLOOKUP(DL1296,Auxiliar!$A:$C,3,0),"")</f>
        <v/>
      </c>
      <c r="DQ1296" s="1">
        <v>11861</v>
      </c>
      <c r="DR1296" s="12" t="s">
        <v>24</v>
      </c>
      <c r="DS1296" s="6">
        <f>+IFERROR(VALUE(RIGHT(Tabla21[[#This Row],[B2B]],6)),"")</f>
        <v>11861</v>
      </c>
      <c r="DT1296" s="6" t="str">
        <f>+IFERROR(VLOOKUP(DR1296,Auxiliar!$A:$C,2,0),"")</f>
        <v>CORONA PORRON</v>
      </c>
      <c r="DU1296" s="7" t="str">
        <f>+IFERROR(VLOOKUP(DR1296,Auxiliar!$A:$C,3,0),"")</f>
        <v>1b 5% | 20b 0%</v>
      </c>
      <c r="DW1296" s="1"/>
      <c r="DX1296" s="12"/>
      <c r="DY1296" s="6" t="str">
        <f>+IFERROR(VALUE(RIGHT(Tabla22[[#This Row],[B2B]],6)),"")</f>
        <v/>
      </c>
      <c r="DZ1296" s="6" t="str">
        <f>+IFERROR(VLOOKUP(DX1296,Auxiliar!$A:$C,2,0),"")</f>
        <v/>
      </c>
      <c r="EA1296" s="7" t="str">
        <f>+IFERROR(VLOOKUP(DX1296,Auxiliar!$A:$C,3,0),"")</f>
        <v/>
      </c>
      <c r="EC1296" s="1"/>
      <c r="ED1296" s="12"/>
      <c r="EE1296" s="6" t="str">
        <f>+IFERROR(VALUE(RIGHT(Tabla23[[#This Row],[B2B]],6)),"")</f>
        <v/>
      </c>
      <c r="EF1296" s="6" t="str">
        <f>+IFERROR(VLOOKUP(ED1296,Auxiliar!$A:$C,2,0),"")</f>
        <v/>
      </c>
      <c r="EG1296" s="7" t="str">
        <f>+IFERROR(VLOOKUP(ED1296,Auxiliar!$A:$C,3,0),"")</f>
        <v/>
      </c>
      <c r="EI1296" s="1"/>
      <c r="EJ1296" s="12"/>
      <c r="EK1296" s="6" t="str">
        <f>+IFERROR(VALUE(RIGHT(Tabla24[[#This Row],[B2B]],6)),"")</f>
        <v/>
      </c>
      <c r="EL1296" s="6" t="str">
        <f>+IFERROR(VLOOKUP(EJ1296,Auxiliar!$A:$C,2,0),"")</f>
        <v/>
      </c>
      <c r="EM1296" s="7" t="str">
        <f>+IFERROR(VLOOKUP(EJ1296,Auxiliar!$A:$C,3,0),"")</f>
        <v/>
      </c>
      <c r="EO1296" s="1"/>
      <c r="EP1296" s="12"/>
      <c r="EQ1296" s="6" t="str">
        <f>+IFERROR(VALUE(RIGHT(Tabla25[[#This Row],[B2B]],6)),"")</f>
        <v/>
      </c>
      <c r="ER1296" s="6" t="str">
        <f>+IFERROR(VLOOKUP(EP1296,Auxiliar!$A:$C,2,0),"")</f>
        <v/>
      </c>
      <c r="ES1296" s="7" t="str">
        <f>+IFERROR(VLOOKUP(EP1296,Auxiliar!$A:$C,3,0),"")</f>
        <v/>
      </c>
      <c r="EU1296" s="1"/>
      <c r="EV1296" s="12"/>
      <c r="EW1296" s="6" t="str">
        <f>+IFERROR(VALUE(RIGHT(Tabla26[[#This Row],[B2B]],6)),"")</f>
        <v/>
      </c>
      <c r="EX1296" s="6" t="str">
        <f>+IFERROR(VLOOKUP(EV1296,Auxiliar!$A:$C,2,0),"")</f>
        <v/>
      </c>
      <c r="EY1296" s="7" t="str">
        <f>+IFERROR(VLOOKUP(EV1296,Auxiliar!$A:$C,3,0),"")</f>
        <v/>
      </c>
      <c r="EZ1296" s="1"/>
      <c r="FA1296" s="12"/>
      <c r="FB1296" s="6" t="str">
        <f>+IFERROR(VALUE(RIGHT(Tabla27[[#This Row],[B2B]],6)),"")</f>
        <v/>
      </c>
      <c r="FC1296" s="6" t="str">
        <f>+IFERROR(VLOOKUP(FA1296,Auxiliar!$A:$C,2,0),"")</f>
        <v/>
      </c>
      <c r="FD1296" s="7" t="str">
        <f>+IFERROR(VLOOKUP(FA1296,Auxiliar!$A:$C,3,0),"")</f>
        <v/>
      </c>
      <c r="FE1296" s="1"/>
      <c r="FF1296" s="12"/>
      <c r="FG1296" s="6" t="str">
        <f>+IFERROR(VALUE(RIGHT(Tabla28[[#This Row],[B2B]],6)),"")</f>
        <v/>
      </c>
      <c r="FH1296" s="6" t="str">
        <f>+IFERROR(VLOOKUP(FF1296,Auxiliar!$A:$C,2,0),"")</f>
        <v/>
      </c>
      <c r="FI1296" s="7" t="str">
        <f>+IFERROR(VLOOKUP(FF1296,Auxiliar!$A:$C,3,0),"")</f>
        <v/>
      </c>
      <c r="FJ1296" s="1"/>
      <c r="FK1296" s="12"/>
      <c r="FL1296" s="6" t="str">
        <f>+IFERROR(VALUE(RIGHT(Tabla29[[#This Row],[B2B]],6)),"")</f>
        <v/>
      </c>
      <c r="FM1296" s="6" t="str">
        <f>+IFERROR(VLOOKUP(FK1296,Auxiliar!$A:$C,2,0),"")</f>
        <v/>
      </c>
      <c r="FN1296" s="7" t="str">
        <f>+IFERROR(VLOOKUP(FK1296,Auxiliar!$A:$C,3,0),"")</f>
        <v/>
      </c>
      <c r="FO1296" s="1"/>
      <c r="FP1296" s="12"/>
      <c r="FQ1296" s="6" t="str">
        <f>+IFERROR(VALUE(RIGHT(Tabla30[[#This Row],[B2B]],6)),"")</f>
        <v/>
      </c>
      <c r="FR1296" s="6" t="str">
        <f>+IFERROR(VLOOKUP(FP1296,Auxiliar!$A:$C,2,0),"")</f>
        <v/>
      </c>
      <c r="FS1296" s="7"/>
      <c r="FT1296" s="1"/>
      <c r="FU1296" s="12"/>
      <c r="FV1296" s="6" t="str">
        <f>+IFERROR(VALUE(RIGHT(Tabla31[[#This Row],[B2B]],6)),"")</f>
        <v/>
      </c>
      <c r="FW1296" s="6" t="str">
        <f>+IFERROR(VLOOKUP(FU1296,Auxiliar!$A:$C,2,0),"")</f>
        <v/>
      </c>
      <c r="FX1296" s="7" t="str">
        <f>+IFERROR(VLOOKUP(FU1296,Auxiliar!$A:$C,3,0),"")</f>
        <v/>
      </c>
      <c r="FY1296" s="1"/>
      <c r="FZ1296" s="12"/>
      <c r="GA1296" s="6" t="str">
        <f>+IFERROR(VALUE(RIGHT(Tabla32[[#This Row],[B2B]],6)),"")</f>
        <v/>
      </c>
      <c r="GB1296" s="6" t="str">
        <f>+IFERROR(VLOOKUP(FZ1296,Auxiliar!$A:$C,2,0),"")</f>
        <v/>
      </c>
      <c r="GC1296" s="7" t="str">
        <f>+IFERROR(VLOOKUP(FZ1296,Auxiliar!$A:$C,3,0),"")</f>
        <v/>
      </c>
      <c r="GD1296" s="1"/>
      <c r="GE1296" s="12"/>
      <c r="GF1296" s="6" t="str">
        <f>+IFERROR(VALUE(RIGHT(Tabla33[[#This Row],[B2B]],6)),"")</f>
        <v/>
      </c>
      <c r="GG1296" s="6" t="str">
        <f>+IFERROR(VLOOKUP(GE1296,Auxiliar!$A:$C,2,0),"")</f>
        <v/>
      </c>
      <c r="GH1296" s="7" t="str">
        <f>+IFERROR(VLOOKUP(GE1296,Auxiliar!$A:$C,3,0),"")</f>
        <v/>
      </c>
    </row>
    <row r="1297" spans="79:190" x14ac:dyDescent="0.25">
      <c r="CA1297" s="1">
        <v>11869</v>
      </c>
      <c r="CB1297" s="1" t="s">
        <v>35</v>
      </c>
      <c r="CC1297" s="6">
        <f>+IFERROR(VALUE(RIGHT(Tabla14[[#This Row],[B2B]],6)),"")</f>
        <v>11869</v>
      </c>
      <c r="CD1297" s="6" t="str">
        <f>+IFERROR(VLOOKUP(CB1297,Auxiliar!$A:$C,2,0),"")</f>
        <v>Corona 710cc</v>
      </c>
      <c r="CE1297" s="7" t="str">
        <f>+IFERROR(VLOOKUP(CB1297,Auxiliar!$A:$C,3,0),"")</f>
        <v>1b 10% | 85b 0%</v>
      </c>
      <c r="CM1297" s="1">
        <v>11872</v>
      </c>
      <c r="CN1297" s="1" t="s">
        <v>20</v>
      </c>
      <c r="CO1297" s="6">
        <v>11872</v>
      </c>
      <c r="CP1297" s="6" t="s">
        <v>20</v>
      </c>
      <c r="CQ1297" s="7" t="s">
        <v>21</v>
      </c>
      <c r="CY1297" s="1">
        <v>11872</v>
      </c>
      <c r="CZ1297" s="1" t="s">
        <v>16</v>
      </c>
      <c r="DA1297" s="6">
        <f>+IFERROR(VALUE(RIGHT(Tabla18[[#This Row],[B2B]],6)),"")</f>
        <v>11872</v>
      </c>
      <c r="DB1297" s="6" t="str">
        <f>+IFERROR(VLOOKUP(CZ1297,Auxiliar!$A:$C,2,0),"")</f>
        <v>PREMIUM</v>
      </c>
      <c r="DC1297" s="7" t="str">
        <f>+IFERROR(VLOOKUP(CZ1297,Auxiliar!$A:$C,3,0),"")</f>
        <v>0b 0% | 2b 2% | 5b 3,5% | 10b 5%</v>
      </c>
      <c r="DE1297" s="1">
        <v>11872</v>
      </c>
      <c r="DF1297" s="1" t="s">
        <v>19</v>
      </c>
      <c r="DG1297" s="6">
        <f>+IFERROR(VALUE(RIGHT(Tabla19[[#This Row],[B2B]],6)),"")</f>
        <v>11872</v>
      </c>
      <c r="DH1297" s="6" t="str">
        <f>+IFERROR(VLOOKUP(DF1297,Auxiliar!$A:$C,2,0),"")</f>
        <v>MICHELOB</v>
      </c>
      <c r="DI1297" s="7" t="str">
        <f>+IFERROR(VLOOKUP(DF1297,Auxiliar!$A:$C,3,0),"")</f>
        <v>1b 7% | 3b 22% | 8b 27%</v>
      </c>
      <c r="DK1297" s="1"/>
      <c r="DL1297" s="1"/>
      <c r="DM1297" s="6" t="str">
        <f>+IFERROR(VALUE(RIGHT(Tabla20[[#This Row],[B2B]],6)),"")</f>
        <v/>
      </c>
      <c r="DN1297" s="6" t="str">
        <f>+IFERROR(VLOOKUP(DL1297,Auxiliar!$A:$C,2,0),"")</f>
        <v/>
      </c>
      <c r="DO1297" s="7" t="str">
        <f>+IFERROR(VLOOKUP(DL1297,Auxiliar!$A:$C,3,0),"")</f>
        <v/>
      </c>
      <c r="DQ1297" s="1">
        <v>11865</v>
      </c>
      <c r="DR1297" s="12" t="s">
        <v>24</v>
      </c>
      <c r="DS1297" s="6">
        <f>+IFERROR(VALUE(RIGHT(Tabla21[[#This Row],[B2B]],6)),"")</f>
        <v>11865</v>
      </c>
      <c r="DT1297" s="6" t="str">
        <f>+IFERROR(VLOOKUP(DR1297,Auxiliar!$A:$C,2,0),"")</f>
        <v>CORONA PORRON</v>
      </c>
      <c r="DU1297" s="7" t="str">
        <f>+IFERROR(VLOOKUP(DR1297,Auxiliar!$A:$C,3,0),"")</f>
        <v>1b 5% | 20b 0%</v>
      </c>
      <c r="DW1297" s="1"/>
      <c r="DX1297" s="12"/>
      <c r="DY1297" s="6" t="str">
        <f>+IFERROR(VALUE(RIGHT(Tabla22[[#This Row],[B2B]],6)),"")</f>
        <v/>
      </c>
      <c r="DZ1297" s="6" t="str">
        <f>+IFERROR(VLOOKUP(DX1297,Auxiliar!$A:$C,2,0),"")</f>
        <v/>
      </c>
      <c r="EA1297" s="7" t="str">
        <f>+IFERROR(VLOOKUP(DX1297,Auxiliar!$A:$C,3,0),"")</f>
        <v/>
      </c>
      <c r="EC1297" s="1"/>
      <c r="ED1297" s="12"/>
      <c r="EE1297" s="6" t="str">
        <f>+IFERROR(VALUE(RIGHT(Tabla23[[#This Row],[B2B]],6)),"")</f>
        <v/>
      </c>
      <c r="EF1297" s="6" t="str">
        <f>+IFERROR(VLOOKUP(ED1297,Auxiliar!$A:$C,2,0),"")</f>
        <v/>
      </c>
      <c r="EG1297" s="7" t="str">
        <f>+IFERROR(VLOOKUP(ED1297,Auxiliar!$A:$C,3,0),"")</f>
        <v/>
      </c>
      <c r="EI1297" s="1"/>
      <c r="EJ1297" s="12"/>
      <c r="EK1297" s="6" t="str">
        <f>+IFERROR(VALUE(RIGHT(Tabla24[[#This Row],[B2B]],6)),"")</f>
        <v/>
      </c>
      <c r="EL1297" s="6" t="str">
        <f>+IFERROR(VLOOKUP(EJ1297,Auxiliar!$A:$C,2,0),"")</f>
        <v/>
      </c>
      <c r="EM1297" s="7" t="str">
        <f>+IFERROR(VLOOKUP(EJ1297,Auxiliar!$A:$C,3,0),"")</f>
        <v/>
      </c>
      <c r="EO1297" s="1"/>
      <c r="EP1297" s="12"/>
      <c r="EQ1297" s="6" t="str">
        <f>+IFERROR(VALUE(RIGHT(Tabla25[[#This Row],[B2B]],6)),"")</f>
        <v/>
      </c>
      <c r="ER1297" s="6" t="str">
        <f>+IFERROR(VLOOKUP(EP1297,Auxiliar!$A:$C,2,0),"")</f>
        <v/>
      </c>
      <c r="ES1297" s="7" t="str">
        <f>+IFERROR(VLOOKUP(EP1297,Auxiliar!$A:$C,3,0),"")</f>
        <v/>
      </c>
      <c r="EU1297" s="1"/>
      <c r="EV1297" s="12"/>
      <c r="EW1297" s="6" t="str">
        <f>+IFERROR(VALUE(RIGHT(Tabla26[[#This Row],[B2B]],6)),"")</f>
        <v/>
      </c>
      <c r="EX1297" s="6" t="str">
        <f>+IFERROR(VLOOKUP(EV1297,Auxiliar!$A:$C,2,0),"")</f>
        <v/>
      </c>
      <c r="EY1297" s="7" t="str">
        <f>+IFERROR(VLOOKUP(EV1297,Auxiliar!$A:$C,3,0),"")</f>
        <v/>
      </c>
      <c r="EZ1297" s="1"/>
      <c r="FA1297" s="12"/>
      <c r="FB1297" s="6" t="str">
        <f>+IFERROR(VALUE(RIGHT(Tabla27[[#This Row],[B2B]],6)),"")</f>
        <v/>
      </c>
      <c r="FC1297" s="6" t="str">
        <f>+IFERROR(VLOOKUP(FA1297,Auxiliar!$A:$C,2,0),"")</f>
        <v/>
      </c>
      <c r="FD1297" s="7" t="str">
        <f>+IFERROR(VLOOKUP(FA1297,Auxiliar!$A:$C,3,0),"")</f>
        <v/>
      </c>
      <c r="FE1297" s="1"/>
      <c r="FF1297" s="12"/>
      <c r="FG1297" s="6" t="str">
        <f>+IFERROR(VALUE(RIGHT(Tabla28[[#This Row],[B2B]],6)),"")</f>
        <v/>
      </c>
      <c r="FH1297" s="6" t="str">
        <f>+IFERROR(VLOOKUP(FF1297,Auxiliar!$A:$C,2,0),"")</f>
        <v/>
      </c>
      <c r="FI1297" s="7" t="str">
        <f>+IFERROR(VLOOKUP(FF1297,Auxiliar!$A:$C,3,0),"")</f>
        <v/>
      </c>
      <c r="FJ1297" s="1"/>
      <c r="FK1297" s="12"/>
      <c r="FL1297" s="6" t="str">
        <f>+IFERROR(VALUE(RIGHT(Tabla29[[#This Row],[B2B]],6)),"")</f>
        <v/>
      </c>
      <c r="FM1297" s="6" t="str">
        <f>+IFERROR(VLOOKUP(FK1297,Auxiliar!$A:$C,2,0),"")</f>
        <v/>
      </c>
      <c r="FN1297" s="7" t="str">
        <f>+IFERROR(VLOOKUP(FK1297,Auxiliar!$A:$C,3,0),"")</f>
        <v/>
      </c>
      <c r="FO1297" s="1"/>
      <c r="FP1297" s="12"/>
      <c r="FQ1297" s="6" t="str">
        <f>+IFERROR(VALUE(RIGHT(Tabla30[[#This Row],[B2B]],6)),"")</f>
        <v/>
      </c>
      <c r="FR1297" s="6" t="str">
        <f>+IFERROR(VLOOKUP(FP1297,Auxiliar!$A:$C,2,0),"")</f>
        <v/>
      </c>
      <c r="FS1297" s="7"/>
      <c r="FT1297" s="1"/>
      <c r="FU1297" s="12"/>
      <c r="FV1297" s="6" t="str">
        <f>+IFERROR(VALUE(RIGHT(Tabla31[[#This Row],[B2B]],6)),"")</f>
        <v/>
      </c>
      <c r="FW1297" s="6" t="str">
        <f>+IFERROR(VLOOKUP(FU1297,Auxiliar!$A:$C,2,0),"")</f>
        <v/>
      </c>
      <c r="FX1297" s="7" t="str">
        <f>+IFERROR(VLOOKUP(FU1297,Auxiliar!$A:$C,3,0),"")</f>
        <v/>
      </c>
      <c r="FY1297" s="1"/>
      <c r="FZ1297" s="12"/>
      <c r="GA1297" s="6" t="str">
        <f>+IFERROR(VALUE(RIGHT(Tabla32[[#This Row],[B2B]],6)),"")</f>
        <v/>
      </c>
      <c r="GB1297" s="6" t="str">
        <f>+IFERROR(VLOOKUP(FZ1297,Auxiliar!$A:$C,2,0),"")</f>
        <v/>
      </c>
      <c r="GC1297" s="7" t="str">
        <f>+IFERROR(VLOOKUP(FZ1297,Auxiliar!$A:$C,3,0),"")</f>
        <v/>
      </c>
      <c r="GD1297" s="1"/>
      <c r="GE1297" s="12"/>
      <c r="GF1297" s="6" t="str">
        <f>+IFERROR(VALUE(RIGHT(Tabla33[[#This Row],[B2B]],6)),"")</f>
        <v/>
      </c>
      <c r="GG1297" s="6" t="str">
        <f>+IFERROR(VLOOKUP(GE1297,Auxiliar!$A:$C,2,0),"")</f>
        <v/>
      </c>
      <c r="GH1297" s="7" t="str">
        <f>+IFERROR(VLOOKUP(GE1297,Auxiliar!$A:$C,3,0),"")</f>
        <v/>
      </c>
    </row>
    <row r="1298" spans="79:190" x14ac:dyDescent="0.25">
      <c r="CA1298" s="1">
        <v>11870</v>
      </c>
      <c r="CB1298" s="1" t="s">
        <v>35</v>
      </c>
      <c r="CC1298" s="6">
        <f>+IFERROR(VALUE(RIGHT(Tabla14[[#This Row],[B2B]],6)),"")</f>
        <v>11870</v>
      </c>
      <c r="CD1298" s="6" t="str">
        <f>+IFERROR(VLOOKUP(CB1298,Auxiliar!$A:$C,2,0),"")</f>
        <v>Corona 710cc</v>
      </c>
      <c r="CE1298" s="7" t="str">
        <f>+IFERROR(VLOOKUP(CB1298,Auxiliar!$A:$C,3,0),"")</f>
        <v>1b 10% | 85b 0%</v>
      </c>
      <c r="CM1298" s="1">
        <v>11873</v>
      </c>
      <c r="CN1298" s="1" t="s">
        <v>20</v>
      </c>
      <c r="CO1298" s="6">
        <v>11873</v>
      </c>
      <c r="CP1298" s="6" t="s">
        <v>20</v>
      </c>
      <c r="CQ1298" s="7" t="s">
        <v>21</v>
      </c>
      <c r="CY1298" s="1">
        <v>11873</v>
      </c>
      <c r="CZ1298" s="1" t="s">
        <v>16</v>
      </c>
      <c r="DA1298" s="6">
        <f>+IFERROR(VALUE(RIGHT(Tabla18[[#This Row],[B2B]],6)),"")</f>
        <v>11873</v>
      </c>
      <c r="DB1298" s="6" t="str">
        <f>+IFERROR(VLOOKUP(CZ1298,Auxiliar!$A:$C,2,0),"")</f>
        <v>PREMIUM</v>
      </c>
      <c r="DC1298" s="7" t="str">
        <f>+IFERROR(VLOOKUP(CZ1298,Auxiliar!$A:$C,3,0),"")</f>
        <v>0b 0% | 2b 2% | 5b 3,5% | 10b 5%</v>
      </c>
      <c r="DE1298" s="1">
        <v>11873</v>
      </c>
      <c r="DF1298" s="1" t="s">
        <v>19</v>
      </c>
      <c r="DG1298" s="6">
        <f>+IFERROR(VALUE(RIGHT(Tabla19[[#This Row],[B2B]],6)),"")</f>
        <v>11873</v>
      </c>
      <c r="DH1298" s="6" t="str">
        <f>+IFERROR(VLOOKUP(DF1298,Auxiliar!$A:$C,2,0),"")</f>
        <v>MICHELOB</v>
      </c>
      <c r="DI1298" s="7" t="str">
        <f>+IFERROR(VLOOKUP(DF1298,Auxiliar!$A:$C,3,0),"")</f>
        <v>1b 7% | 3b 22% | 8b 27%</v>
      </c>
      <c r="DK1298" s="1"/>
      <c r="DL1298" s="1"/>
      <c r="DM1298" s="6" t="str">
        <f>+IFERROR(VALUE(RIGHT(Tabla20[[#This Row],[B2B]],6)),"")</f>
        <v/>
      </c>
      <c r="DN1298" s="6" t="str">
        <f>+IFERROR(VLOOKUP(DL1298,Auxiliar!$A:$C,2,0),"")</f>
        <v/>
      </c>
      <c r="DO1298" s="7" t="str">
        <f>+IFERROR(VLOOKUP(DL1298,Auxiliar!$A:$C,3,0),"")</f>
        <v/>
      </c>
      <c r="DQ1298" s="1">
        <v>11866</v>
      </c>
      <c r="DR1298" s="12" t="s">
        <v>24</v>
      </c>
      <c r="DS1298" s="6">
        <f>+IFERROR(VALUE(RIGHT(Tabla21[[#This Row],[B2B]],6)),"")</f>
        <v>11866</v>
      </c>
      <c r="DT1298" s="6" t="str">
        <f>+IFERROR(VLOOKUP(DR1298,Auxiliar!$A:$C,2,0),"")</f>
        <v>CORONA PORRON</v>
      </c>
      <c r="DU1298" s="7" t="str">
        <f>+IFERROR(VLOOKUP(DR1298,Auxiliar!$A:$C,3,0),"")</f>
        <v>1b 5% | 20b 0%</v>
      </c>
      <c r="DW1298" s="1"/>
      <c r="DX1298" s="12"/>
      <c r="DY1298" s="6" t="str">
        <f>+IFERROR(VALUE(RIGHT(Tabla22[[#This Row],[B2B]],6)),"")</f>
        <v/>
      </c>
      <c r="DZ1298" s="6" t="str">
        <f>+IFERROR(VLOOKUP(DX1298,Auxiliar!$A:$C,2,0),"")</f>
        <v/>
      </c>
      <c r="EA1298" s="7" t="str">
        <f>+IFERROR(VLOOKUP(DX1298,Auxiliar!$A:$C,3,0),"")</f>
        <v/>
      </c>
      <c r="EC1298" s="1"/>
      <c r="ED1298" s="12"/>
      <c r="EE1298" s="6" t="str">
        <f>+IFERROR(VALUE(RIGHT(Tabla23[[#This Row],[B2B]],6)),"")</f>
        <v/>
      </c>
      <c r="EF1298" s="6" t="str">
        <f>+IFERROR(VLOOKUP(ED1298,Auxiliar!$A:$C,2,0),"")</f>
        <v/>
      </c>
      <c r="EG1298" s="7" t="str">
        <f>+IFERROR(VLOOKUP(ED1298,Auxiliar!$A:$C,3,0),"")</f>
        <v/>
      </c>
      <c r="EI1298" s="1"/>
      <c r="EJ1298" s="12"/>
      <c r="EK1298" s="6" t="str">
        <f>+IFERROR(VALUE(RIGHT(Tabla24[[#This Row],[B2B]],6)),"")</f>
        <v/>
      </c>
      <c r="EL1298" s="6" t="str">
        <f>+IFERROR(VLOOKUP(EJ1298,Auxiliar!$A:$C,2,0),"")</f>
        <v/>
      </c>
      <c r="EM1298" s="7" t="str">
        <f>+IFERROR(VLOOKUP(EJ1298,Auxiliar!$A:$C,3,0),"")</f>
        <v/>
      </c>
      <c r="EO1298" s="1"/>
      <c r="EP1298" s="12"/>
      <c r="EQ1298" s="6" t="str">
        <f>+IFERROR(VALUE(RIGHT(Tabla25[[#This Row],[B2B]],6)),"")</f>
        <v/>
      </c>
      <c r="ER1298" s="6" t="str">
        <f>+IFERROR(VLOOKUP(EP1298,Auxiliar!$A:$C,2,0),"")</f>
        <v/>
      </c>
      <c r="ES1298" s="7" t="str">
        <f>+IFERROR(VLOOKUP(EP1298,Auxiliar!$A:$C,3,0),"")</f>
        <v/>
      </c>
      <c r="EU1298" s="1"/>
      <c r="EV1298" s="12"/>
      <c r="EW1298" s="6" t="str">
        <f>+IFERROR(VALUE(RIGHT(Tabla26[[#This Row],[B2B]],6)),"")</f>
        <v/>
      </c>
      <c r="EX1298" s="6" t="str">
        <f>+IFERROR(VLOOKUP(EV1298,Auxiliar!$A:$C,2,0),"")</f>
        <v/>
      </c>
      <c r="EY1298" s="7" t="str">
        <f>+IFERROR(VLOOKUP(EV1298,Auxiliar!$A:$C,3,0),"")</f>
        <v/>
      </c>
      <c r="EZ1298" s="1"/>
      <c r="FA1298" s="12"/>
      <c r="FB1298" s="6" t="str">
        <f>+IFERROR(VALUE(RIGHT(Tabla27[[#This Row],[B2B]],6)),"")</f>
        <v/>
      </c>
      <c r="FC1298" s="6" t="str">
        <f>+IFERROR(VLOOKUP(FA1298,Auxiliar!$A:$C,2,0),"")</f>
        <v/>
      </c>
      <c r="FD1298" s="7" t="str">
        <f>+IFERROR(VLOOKUP(FA1298,Auxiliar!$A:$C,3,0),"")</f>
        <v/>
      </c>
      <c r="FE1298" s="1"/>
      <c r="FF1298" s="12"/>
      <c r="FG1298" s="6" t="str">
        <f>+IFERROR(VALUE(RIGHT(Tabla28[[#This Row],[B2B]],6)),"")</f>
        <v/>
      </c>
      <c r="FH1298" s="6" t="str">
        <f>+IFERROR(VLOOKUP(FF1298,Auxiliar!$A:$C,2,0),"")</f>
        <v/>
      </c>
      <c r="FI1298" s="7" t="str">
        <f>+IFERROR(VLOOKUP(FF1298,Auxiliar!$A:$C,3,0),"")</f>
        <v/>
      </c>
      <c r="FJ1298" s="1"/>
      <c r="FK1298" s="12"/>
      <c r="FL1298" s="6" t="str">
        <f>+IFERROR(VALUE(RIGHT(Tabla29[[#This Row],[B2B]],6)),"")</f>
        <v/>
      </c>
      <c r="FM1298" s="6" t="str">
        <f>+IFERROR(VLOOKUP(FK1298,Auxiliar!$A:$C,2,0),"")</f>
        <v/>
      </c>
      <c r="FN1298" s="7" t="str">
        <f>+IFERROR(VLOOKUP(FK1298,Auxiliar!$A:$C,3,0),"")</f>
        <v/>
      </c>
      <c r="FO1298" s="1"/>
      <c r="FP1298" s="12"/>
      <c r="FQ1298" s="6" t="str">
        <f>+IFERROR(VALUE(RIGHT(Tabla30[[#This Row],[B2B]],6)),"")</f>
        <v/>
      </c>
      <c r="FR1298" s="6" t="str">
        <f>+IFERROR(VLOOKUP(FP1298,Auxiliar!$A:$C,2,0),"")</f>
        <v/>
      </c>
      <c r="FS1298" s="7"/>
      <c r="FT1298" s="1"/>
      <c r="FU1298" s="12"/>
      <c r="FV1298" s="6" t="str">
        <f>+IFERROR(VALUE(RIGHT(Tabla31[[#This Row],[B2B]],6)),"")</f>
        <v/>
      </c>
      <c r="FW1298" s="6" t="str">
        <f>+IFERROR(VLOOKUP(FU1298,Auxiliar!$A:$C,2,0),"")</f>
        <v/>
      </c>
      <c r="FX1298" s="7" t="str">
        <f>+IFERROR(VLOOKUP(FU1298,Auxiliar!$A:$C,3,0),"")</f>
        <v/>
      </c>
      <c r="FY1298" s="1"/>
      <c r="FZ1298" s="12"/>
      <c r="GA1298" s="6" t="str">
        <f>+IFERROR(VALUE(RIGHT(Tabla32[[#This Row],[B2B]],6)),"")</f>
        <v/>
      </c>
      <c r="GB1298" s="6" t="str">
        <f>+IFERROR(VLOOKUP(FZ1298,Auxiliar!$A:$C,2,0),"")</f>
        <v/>
      </c>
      <c r="GC1298" s="7" t="str">
        <f>+IFERROR(VLOOKUP(FZ1298,Auxiliar!$A:$C,3,0),"")</f>
        <v/>
      </c>
      <c r="GD1298" s="1"/>
      <c r="GE1298" s="12"/>
      <c r="GF1298" s="6" t="str">
        <f>+IFERROR(VALUE(RIGHT(Tabla33[[#This Row],[B2B]],6)),"")</f>
        <v/>
      </c>
      <c r="GG1298" s="6" t="str">
        <f>+IFERROR(VLOOKUP(GE1298,Auxiliar!$A:$C,2,0),"")</f>
        <v/>
      </c>
      <c r="GH1298" s="7" t="str">
        <f>+IFERROR(VLOOKUP(GE1298,Auxiliar!$A:$C,3,0),"")</f>
        <v/>
      </c>
    </row>
    <row r="1299" spans="79:190" x14ac:dyDescent="0.25">
      <c r="CA1299" s="1">
        <v>11871</v>
      </c>
      <c r="CB1299" s="1" t="s">
        <v>35</v>
      </c>
      <c r="CC1299" s="6">
        <f>+IFERROR(VALUE(RIGHT(Tabla14[[#This Row],[B2B]],6)),"")</f>
        <v>11871</v>
      </c>
      <c r="CD1299" s="6" t="str">
        <f>+IFERROR(VLOOKUP(CB1299,Auxiliar!$A:$C,2,0),"")</f>
        <v>Corona 710cc</v>
      </c>
      <c r="CE1299" s="7" t="str">
        <f>+IFERROR(VLOOKUP(CB1299,Auxiliar!$A:$C,3,0),"")</f>
        <v>1b 10% | 85b 0%</v>
      </c>
      <c r="CM1299" s="1">
        <v>11875</v>
      </c>
      <c r="CN1299" s="1" t="s">
        <v>20</v>
      </c>
      <c r="CO1299" s="6">
        <v>11875</v>
      </c>
      <c r="CP1299" s="6" t="s">
        <v>20</v>
      </c>
      <c r="CQ1299" s="7" t="s">
        <v>21</v>
      </c>
      <c r="CY1299" s="1">
        <v>11875</v>
      </c>
      <c r="CZ1299" s="1" t="s">
        <v>16</v>
      </c>
      <c r="DA1299" s="6">
        <f>+IFERROR(VALUE(RIGHT(Tabla18[[#This Row],[B2B]],6)),"")</f>
        <v>11875</v>
      </c>
      <c r="DB1299" s="6" t="str">
        <f>+IFERROR(VLOOKUP(CZ1299,Auxiliar!$A:$C,2,0),"")</f>
        <v>PREMIUM</v>
      </c>
      <c r="DC1299" s="7" t="str">
        <f>+IFERROR(VLOOKUP(CZ1299,Auxiliar!$A:$C,3,0),"")</f>
        <v>0b 0% | 2b 2% | 5b 3,5% | 10b 5%</v>
      </c>
      <c r="DE1299" s="1">
        <v>11875</v>
      </c>
      <c r="DF1299" s="1" t="s">
        <v>19</v>
      </c>
      <c r="DG1299" s="6">
        <f>+IFERROR(VALUE(RIGHT(Tabla19[[#This Row],[B2B]],6)),"")</f>
        <v>11875</v>
      </c>
      <c r="DH1299" s="6" t="str">
        <f>+IFERROR(VLOOKUP(DF1299,Auxiliar!$A:$C,2,0),"")</f>
        <v>MICHELOB</v>
      </c>
      <c r="DI1299" s="7" t="str">
        <f>+IFERROR(VLOOKUP(DF1299,Auxiliar!$A:$C,3,0),"")</f>
        <v>1b 7% | 3b 22% | 8b 27%</v>
      </c>
      <c r="DK1299" s="1"/>
      <c r="DL1299" s="1"/>
      <c r="DM1299" s="6" t="str">
        <f>+IFERROR(VALUE(RIGHT(Tabla20[[#This Row],[B2B]],6)),"")</f>
        <v/>
      </c>
      <c r="DN1299" s="6" t="str">
        <f>+IFERROR(VLOOKUP(DL1299,Auxiliar!$A:$C,2,0),"")</f>
        <v/>
      </c>
      <c r="DO1299" s="7" t="str">
        <f>+IFERROR(VLOOKUP(DL1299,Auxiliar!$A:$C,3,0),"")</f>
        <v/>
      </c>
      <c r="DQ1299" s="1">
        <v>11867</v>
      </c>
      <c r="DR1299" s="12" t="s">
        <v>24</v>
      </c>
      <c r="DS1299" s="6">
        <f>+IFERROR(VALUE(RIGHT(Tabla21[[#This Row],[B2B]],6)),"")</f>
        <v>11867</v>
      </c>
      <c r="DT1299" s="6" t="str">
        <f>+IFERROR(VLOOKUP(DR1299,Auxiliar!$A:$C,2,0),"")</f>
        <v>CORONA PORRON</v>
      </c>
      <c r="DU1299" s="7" t="str">
        <f>+IFERROR(VLOOKUP(DR1299,Auxiliar!$A:$C,3,0),"")</f>
        <v>1b 5% | 20b 0%</v>
      </c>
      <c r="DW1299" s="1"/>
      <c r="DX1299" s="12"/>
      <c r="DY1299" s="6" t="str">
        <f>+IFERROR(VALUE(RIGHT(Tabla22[[#This Row],[B2B]],6)),"")</f>
        <v/>
      </c>
      <c r="DZ1299" s="6" t="str">
        <f>+IFERROR(VLOOKUP(DX1299,Auxiliar!$A:$C,2,0),"")</f>
        <v/>
      </c>
      <c r="EA1299" s="7" t="str">
        <f>+IFERROR(VLOOKUP(DX1299,Auxiliar!$A:$C,3,0),"")</f>
        <v/>
      </c>
      <c r="EC1299" s="1"/>
      <c r="ED1299" s="12"/>
      <c r="EE1299" s="6" t="str">
        <f>+IFERROR(VALUE(RIGHT(Tabla23[[#This Row],[B2B]],6)),"")</f>
        <v/>
      </c>
      <c r="EF1299" s="6" t="str">
        <f>+IFERROR(VLOOKUP(ED1299,Auxiliar!$A:$C,2,0),"")</f>
        <v/>
      </c>
      <c r="EG1299" s="7" t="str">
        <f>+IFERROR(VLOOKUP(ED1299,Auxiliar!$A:$C,3,0),"")</f>
        <v/>
      </c>
      <c r="EI1299" s="1"/>
      <c r="EJ1299" s="12"/>
      <c r="EK1299" s="6" t="str">
        <f>+IFERROR(VALUE(RIGHT(Tabla24[[#This Row],[B2B]],6)),"")</f>
        <v/>
      </c>
      <c r="EL1299" s="6" t="str">
        <f>+IFERROR(VLOOKUP(EJ1299,Auxiliar!$A:$C,2,0),"")</f>
        <v/>
      </c>
      <c r="EM1299" s="7" t="str">
        <f>+IFERROR(VLOOKUP(EJ1299,Auxiliar!$A:$C,3,0),"")</f>
        <v/>
      </c>
      <c r="EO1299" s="1"/>
      <c r="EP1299" s="12"/>
      <c r="EQ1299" s="6" t="str">
        <f>+IFERROR(VALUE(RIGHT(Tabla25[[#This Row],[B2B]],6)),"")</f>
        <v/>
      </c>
      <c r="ER1299" s="6" t="str">
        <f>+IFERROR(VLOOKUP(EP1299,Auxiliar!$A:$C,2,0),"")</f>
        <v/>
      </c>
      <c r="ES1299" s="7" t="str">
        <f>+IFERROR(VLOOKUP(EP1299,Auxiliar!$A:$C,3,0),"")</f>
        <v/>
      </c>
      <c r="EU1299" s="1"/>
      <c r="EV1299" s="12"/>
      <c r="EW1299" s="6" t="str">
        <f>+IFERROR(VALUE(RIGHT(Tabla26[[#This Row],[B2B]],6)),"")</f>
        <v/>
      </c>
      <c r="EX1299" s="6" t="str">
        <f>+IFERROR(VLOOKUP(EV1299,Auxiliar!$A:$C,2,0),"")</f>
        <v/>
      </c>
      <c r="EY1299" s="7" t="str">
        <f>+IFERROR(VLOOKUP(EV1299,Auxiliar!$A:$C,3,0),"")</f>
        <v/>
      </c>
      <c r="EZ1299" s="1"/>
      <c r="FA1299" s="12"/>
      <c r="FB1299" s="6" t="str">
        <f>+IFERROR(VALUE(RIGHT(Tabla27[[#This Row],[B2B]],6)),"")</f>
        <v/>
      </c>
      <c r="FC1299" s="6" t="str">
        <f>+IFERROR(VLOOKUP(FA1299,Auxiliar!$A:$C,2,0),"")</f>
        <v/>
      </c>
      <c r="FD1299" s="7" t="str">
        <f>+IFERROR(VLOOKUP(FA1299,Auxiliar!$A:$C,3,0),"")</f>
        <v/>
      </c>
      <c r="FE1299" s="1"/>
      <c r="FF1299" s="12"/>
      <c r="FG1299" s="6" t="str">
        <f>+IFERROR(VALUE(RIGHT(Tabla28[[#This Row],[B2B]],6)),"")</f>
        <v/>
      </c>
      <c r="FH1299" s="6" t="str">
        <f>+IFERROR(VLOOKUP(FF1299,Auxiliar!$A:$C,2,0),"")</f>
        <v/>
      </c>
      <c r="FI1299" s="7" t="str">
        <f>+IFERROR(VLOOKUP(FF1299,Auxiliar!$A:$C,3,0),"")</f>
        <v/>
      </c>
      <c r="FJ1299" s="1"/>
      <c r="FK1299" s="12"/>
      <c r="FL1299" s="6" t="str">
        <f>+IFERROR(VALUE(RIGHT(Tabla29[[#This Row],[B2B]],6)),"")</f>
        <v/>
      </c>
      <c r="FM1299" s="6" t="str">
        <f>+IFERROR(VLOOKUP(FK1299,Auxiliar!$A:$C,2,0),"")</f>
        <v/>
      </c>
      <c r="FN1299" s="7" t="str">
        <f>+IFERROR(VLOOKUP(FK1299,Auxiliar!$A:$C,3,0),"")</f>
        <v/>
      </c>
      <c r="FO1299" s="1"/>
      <c r="FP1299" s="12"/>
      <c r="FQ1299" s="6" t="str">
        <f>+IFERROR(VALUE(RIGHT(Tabla30[[#This Row],[B2B]],6)),"")</f>
        <v/>
      </c>
      <c r="FR1299" s="6" t="str">
        <f>+IFERROR(VLOOKUP(FP1299,Auxiliar!$A:$C,2,0),"")</f>
        <v/>
      </c>
      <c r="FS1299" s="7"/>
      <c r="FT1299" s="1"/>
      <c r="FU1299" s="12"/>
      <c r="FV1299" s="6" t="str">
        <f>+IFERROR(VALUE(RIGHT(Tabla31[[#This Row],[B2B]],6)),"")</f>
        <v/>
      </c>
      <c r="FW1299" s="6" t="str">
        <f>+IFERROR(VLOOKUP(FU1299,Auxiliar!$A:$C,2,0),"")</f>
        <v/>
      </c>
      <c r="FX1299" s="7" t="str">
        <f>+IFERROR(VLOOKUP(FU1299,Auxiliar!$A:$C,3,0),"")</f>
        <v/>
      </c>
      <c r="FY1299" s="1"/>
      <c r="FZ1299" s="12"/>
      <c r="GA1299" s="6" t="str">
        <f>+IFERROR(VALUE(RIGHT(Tabla32[[#This Row],[B2B]],6)),"")</f>
        <v/>
      </c>
      <c r="GB1299" s="6" t="str">
        <f>+IFERROR(VLOOKUP(FZ1299,Auxiliar!$A:$C,2,0),"")</f>
        <v/>
      </c>
      <c r="GC1299" s="7" t="str">
        <f>+IFERROR(VLOOKUP(FZ1299,Auxiliar!$A:$C,3,0),"")</f>
        <v/>
      </c>
      <c r="GD1299" s="1"/>
      <c r="GE1299" s="12"/>
      <c r="GF1299" s="6" t="str">
        <f>+IFERROR(VALUE(RIGHT(Tabla33[[#This Row],[B2B]],6)),"")</f>
        <v/>
      </c>
      <c r="GG1299" s="6" t="str">
        <f>+IFERROR(VLOOKUP(GE1299,Auxiliar!$A:$C,2,0),"")</f>
        <v/>
      </c>
      <c r="GH1299" s="7" t="str">
        <f>+IFERROR(VLOOKUP(GE1299,Auxiliar!$A:$C,3,0),"")</f>
        <v/>
      </c>
    </row>
    <row r="1300" spans="79:190" x14ac:dyDescent="0.25">
      <c r="CA1300" s="1">
        <v>11872</v>
      </c>
      <c r="CB1300" s="1" t="s">
        <v>35</v>
      </c>
      <c r="CC1300" s="6">
        <f>+IFERROR(VALUE(RIGHT(Tabla14[[#This Row],[B2B]],6)),"")</f>
        <v>11872</v>
      </c>
      <c r="CD1300" s="6" t="str">
        <f>+IFERROR(VLOOKUP(CB1300,Auxiliar!$A:$C,2,0),"")</f>
        <v>Corona 710cc</v>
      </c>
      <c r="CE1300" s="7" t="str">
        <f>+IFERROR(VLOOKUP(CB1300,Auxiliar!$A:$C,3,0),"")</f>
        <v>1b 10% | 85b 0%</v>
      </c>
      <c r="CM1300" s="1">
        <v>11876</v>
      </c>
      <c r="CN1300" s="1" t="s">
        <v>20</v>
      </c>
      <c r="CO1300" s="6">
        <v>11876</v>
      </c>
      <c r="CP1300" s="6" t="s">
        <v>20</v>
      </c>
      <c r="CQ1300" s="7" t="s">
        <v>21</v>
      </c>
      <c r="CY1300" s="1">
        <v>11876</v>
      </c>
      <c r="CZ1300" s="1" t="s">
        <v>16</v>
      </c>
      <c r="DA1300" s="6">
        <f>+IFERROR(VALUE(RIGHT(Tabla18[[#This Row],[B2B]],6)),"")</f>
        <v>11876</v>
      </c>
      <c r="DB1300" s="6" t="str">
        <f>+IFERROR(VLOOKUP(CZ1300,Auxiliar!$A:$C,2,0),"")</f>
        <v>PREMIUM</v>
      </c>
      <c r="DC1300" s="7" t="str">
        <f>+IFERROR(VLOOKUP(CZ1300,Auxiliar!$A:$C,3,0),"")</f>
        <v>0b 0% | 2b 2% | 5b 3,5% | 10b 5%</v>
      </c>
      <c r="DE1300" s="1">
        <v>11876</v>
      </c>
      <c r="DF1300" s="1" t="s">
        <v>19</v>
      </c>
      <c r="DG1300" s="6">
        <f>+IFERROR(VALUE(RIGHT(Tabla19[[#This Row],[B2B]],6)),"")</f>
        <v>11876</v>
      </c>
      <c r="DH1300" s="6" t="str">
        <f>+IFERROR(VLOOKUP(DF1300,Auxiliar!$A:$C,2,0),"")</f>
        <v>MICHELOB</v>
      </c>
      <c r="DI1300" s="7" t="str">
        <f>+IFERROR(VLOOKUP(DF1300,Auxiliar!$A:$C,3,0),"")</f>
        <v>1b 7% | 3b 22% | 8b 27%</v>
      </c>
      <c r="DK1300" s="1"/>
      <c r="DL1300" s="1"/>
      <c r="DM1300" s="6" t="str">
        <f>+IFERROR(VALUE(RIGHT(Tabla20[[#This Row],[B2B]],6)),"")</f>
        <v/>
      </c>
      <c r="DN1300" s="6" t="str">
        <f>+IFERROR(VLOOKUP(DL1300,Auxiliar!$A:$C,2,0),"")</f>
        <v/>
      </c>
      <c r="DO1300" s="7" t="str">
        <f>+IFERROR(VLOOKUP(DL1300,Auxiliar!$A:$C,3,0),"")</f>
        <v/>
      </c>
      <c r="DQ1300" s="1">
        <v>11869</v>
      </c>
      <c r="DR1300" s="12" t="s">
        <v>24</v>
      </c>
      <c r="DS1300" s="6">
        <f>+IFERROR(VALUE(RIGHT(Tabla21[[#This Row],[B2B]],6)),"")</f>
        <v>11869</v>
      </c>
      <c r="DT1300" s="6" t="str">
        <f>+IFERROR(VLOOKUP(DR1300,Auxiliar!$A:$C,2,0),"")</f>
        <v>CORONA PORRON</v>
      </c>
      <c r="DU1300" s="7" t="str">
        <f>+IFERROR(VLOOKUP(DR1300,Auxiliar!$A:$C,3,0),"")</f>
        <v>1b 5% | 20b 0%</v>
      </c>
      <c r="DW1300" s="1"/>
      <c r="DX1300" s="12"/>
      <c r="DY1300" s="6" t="str">
        <f>+IFERROR(VALUE(RIGHT(Tabla22[[#This Row],[B2B]],6)),"")</f>
        <v/>
      </c>
      <c r="DZ1300" s="6" t="str">
        <f>+IFERROR(VLOOKUP(DX1300,Auxiliar!$A:$C,2,0),"")</f>
        <v/>
      </c>
      <c r="EA1300" s="7" t="str">
        <f>+IFERROR(VLOOKUP(DX1300,Auxiliar!$A:$C,3,0),"")</f>
        <v/>
      </c>
      <c r="EC1300" s="1"/>
      <c r="ED1300" s="12"/>
      <c r="EE1300" s="6" t="str">
        <f>+IFERROR(VALUE(RIGHT(Tabla23[[#This Row],[B2B]],6)),"")</f>
        <v/>
      </c>
      <c r="EF1300" s="6" t="str">
        <f>+IFERROR(VLOOKUP(ED1300,Auxiliar!$A:$C,2,0),"")</f>
        <v/>
      </c>
      <c r="EG1300" s="7" t="str">
        <f>+IFERROR(VLOOKUP(ED1300,Auxiliar!$A:$C,3,0),"")</f>
        <v/>
      </c>
      <c r="EI1300" s="1"/>
      <c r="EJ1300" s="12"/>
      <c r="EK1300" s="6" t="str">
        <f>+IFERROR(VALUE(RIGHT(Tabla24[[#This Row],[B2B]],6)),"")</f>
        <v/>
      </c>
      <c r="EL1300" s="6" t="str">
        <f>+IFERROR(VLOOKUP(EJ1300,Auxiliar!$A:$C,2,0),"")</f>
        <v/>
      </c>
      <c r="EM1300" s="7" t="str">
        <f>+IFERROR(VLOOKUP(EJ1300,Auxiliar!$A:$C,3,0),"")</f>
        <v/>
      </c>
      <c r="EO1300" s="1"/>
      <c r="EP1300" s="12"/>
      <c r="EQ1300" s="6" t="str">
        <f>+IFERROR(VALUE(RIGHT(Tabla25[[#This Row],[B2B]],6)),"")</f>
        <v/>
      </c>
      <c r="ER1300" s="6" t="str">
        <f>+IFERROR(VLOOKUP(EP1300,Auxiliar!$A:$C,2,0),"")</f>
        <v/>
      </c>
      <c r="ES1300" s="7" t="str">
        <f>+IFERROR(VLOOKUP(EP1300,Auxiliar!$A:$C,3,0),"")</f>
        <v/>
      </c>
      <c r="EU1300" s="1"/>
      <c r="EV1300" s="12"/>
      <c r="EW1300" s="6" t="str">
        <f>+IFERROR(VALUE(RIGHT(Tabla26[[#This Row],[B2B]],6)),"")</f>
        <v/>
      </c>
      <c r="EX1300" s="6" t="str">
        <f>+IFERROR(VLOOKUP(EV1300,Auxiliar!$A:$C,2,0),"")</f>
        <v/>
      </c>
      <c r="EY1300" s="7" t="str">
        <f>+IFERROR(VLOOKUP(EV1300,Auxiliar!$A:$C,3,0),"")</f>
        <v/>
      </c>
      <c r="EZ1300" s="1"/>
      <c r="FA1300" s="12"/>
      <c r="FB1300" s="6" t="str">
        <f>+IFERROR(VALUE(RIGHT(Tabla27[[#This Row],[B2B]],6)),"")</f>
        <v/>
      </c>
      <c r="FC1300" s="6" t="str">
        <f>+IFERROR(VLOOKUP(FA1300,Auxiliar!$A:$C,2,0),"")</f>
        <v/>
      </c>
      <c r="FD1300" s="7" t="str">
        <f>+IFERROR(VLOOKUP(FA1300,Auxiliar!$A:$C,3,0),"")</f>
        <v/>
      </c>
      <c r="FE1300" s="1"/>
      <c r="FF1300" s="12"/>
      <c r="FG1300" s="6" t="str">
        <f>+IFERROR(VALUE(RIGHT(Tabla28[[#This Row],[B2B]],6)),"")</f>
        <v/>
      </c>
      <c r="FH1300" s="6" t="str">
        <f>+IFERROR(VLOOKUP(FF1300,Auxiliar!$A:$C,2,0),"")</f>
        <v/>
      </c>
      <c r="FI1300" s="7" t="str">
        <f>+IFERROR(VLOOKUP(FF1300,Auxiliar!$A:$C,3,0),"")</f>
        <v/>
      </c>
      <c r="FJ1300" s="1"/>
      <c r="FK1300" s="12"/>
      <c r="FL1300" s="6" t="str">
        <f>+IFERROR(VALUE(RIGHT(Tabla29[[#This Row],[B2B]],6)),"")</f>
        <v/>
      </c>
      <c r="FM1300" s="6" t="str">
        <f>+IFERROR(VLOOKUP(FK1300,Auxiliar!$A:$C,2,0),"")</f>
        <v/>
      </c>
      <c r="FN1300" s="7" t="str">
        <f>+IFERROR(VLOOKUP(FK1300,Auxiliar!$A:$C,3,0),"")</f>
        <v/>
      </c>
      <c r="FO1300" s="1"/>
      <c r="FP1300" s="12"/>
      <c r="FQ1300" s="6" t="str">
        <f>+IFERROR(VALUE(RIGHT(Tabla30[[#This Row],[B2B]],6)),"")</f>
        <v/>
      </c>
      <c r="FR1300" s="6" t="str">
        <f>+IFERROR(VLOOKUP(FP1300,Auxiliar!$A:$C,2,0),"")</f>
        <v/>
      </c>
      <c r="FS1300" s="7"/>
      <c r="FT1300" s="1"/>
      <c r="FU1300" s="12"/>
      <c r="FV1300" s="6" t="str">
        <f>+IFERROR(VALUE(RIGHT(Tabla31[[#This Row],[B2B]],6)),"")</f>
        <v/>
      </c>
      <c r="FW1300" s="6" t="str">
        <f>+IFERROR(VLOOKUP(FU1300,Auxiliar!$A:$C,2,0),"")</f>
        <v/>
      </c>
      <c r="FX1300" s="7" t="str">
        <f>+IFERROR(VLOOKUP(FU1300,Auxiliar!$A:$C,3,0),"")</f>
        <v/>
      </c>
      <c r="FY1300" s="1"/>
      <c r="FZ1300" s="12"/>
      <c r="GA1300" s="6" t="str">
        <f>+IFERROR(VALUE(RIGHT(Tabla32[[#This Row],[B2B]],6)),"")</f>
        <v/>
      </c>
      <c r="GB1300" s="6" t="str">
        <f>+IFERROR(VLOOKUP(FZ1300,Auxiliar!$A:$C,2,0),"")</f>
        <v/>
      </c>
      <c r="GC1300" s="7" t="str">
        <f>+IFERROR(VLOOKUP(FZ1300,Auxiliar!$A:$C,3,0),"")</f>
        <v/>
      </c>
      <c r="GD1300" s="1"/>
      <c r="GE1300" s="12"/>
      <c r="GF1300" s="6" t="str">
        <f>+IFERROR(VALUE(RIGHT(Tabla33[[#This Row],[B2B]],6)),"")</f>
        <v/>
      </c>
      <c r="GG1300" s="6" t="str">
        <f>+IFERROR(VLOOKUP(GE1300,Auxiliar!$A:$C,2,0),"")</f>
        <v/>
      </c>
      <c r="GH1300" s="7" t="str">
        <f>+IFERROR(VLOOKUP(GE1300,Auxiliar!$A:$C,3,0),"")</f>
        <v/>
      </c>
    </row>
    <row r="1301" spans="79:190" x14ac:dyDescent="0.25">
      <c r="CA1301" s="1">
        <v>11873</v>
      </c>
      <c r="CB1301" s="1" t="s">
        <v>35</v>
      </c>
      <c r="CC1301" s="6">
        <f>+IFERROR(VALUE(RIGHT(Tabla14[[#This Row],[B2B]],6)),"")</f>
        <v>11873</v>
      </c>
      <c r="CD1301" s="6" t="str">
        <f>+IFERROR(VLOOKUP(CB1301,Auxiliar!$A:$C,2,0),"")</f>
        <v>Corona 710cc</v>
      </c>
      <c r="CE1301" s="7" t="str">
        <f>+IFERROR(VLOOKUP(CB1301,Auxiliar!$A:$C,3,0),"")</f>
        <v>1b 10% | 85b 0%</v>
      </c>
      <c r="CM1301" s="1">
        <v>11877</v>
      </c>
      <c r="CN1301" s="1" t="s">
        <v>20</v>
      </c>
      <c r="CO1301" s="6">
        <v>11877</v>
      </c>
      <c r="CP1301" s="6" t="s">
        <v>20</v>
      </c>
      <c r="CQ1301" s="7" t="s">
        <v>21</v>
      </c>
      <c r="CY1301" s="1">
        <v>11877</v>
      </c>
      <c r="CZ1301" s="1" t="s">
        <v>16</v>
      </c>
      <c r="DA1301" s="6">
        <f>+IFERROR(VALUE(RIGHT(Tabla18[[#This Row],[B2B]],6)),"")</f>
        <v>11877</v>
      </c>
      <c r="DB1301" s="6" t="str">
        <f>+IFERROR(VLOOKUP(CZ1301,Auxiliar!$A:$C,2,0),"")</f>
        <v>PREMIUM</v>
      </c>
      <c r="DC1301" s="7" t="str">
        <f>+IFERROR(VLOOKUP(CZ1301,Auxiliar!$A:$C,3,0),"")</f>
        <v>0b 0% | 2b 2% | 5b 3,5% | 10b 5%</v>
      </c>
      <c r="DE1301" s="1">
        <v>11877</v>
      </c>
      <c r="DF1301" s="1" t="s">
        <v>19</v>
      </c>
      <c r="DG1301" s="6">
        <f>+IFERROR(VALUE(RIGHT(Tabla19[[#This Row],[B2B]],6)),"")</f>
        <v>11877</v>
      </c>
      <c r="DH1301" s="6" t="str">
        <f>+IFERROR(VLOOKUP(DF1301,Auxiliar!$A:$C,2,0),"")</f>
        <v>MICHELOB</v>
      </c>
      <c r="DI1301" s="7" t="str">
        <f>+IFERROR(VLOOKUP(DF1301,Auxiliar!$A:$C,3,0),"")</f>
        <v>1b 7% | 3b 22% | 8b 27%</v>
      </c>
      <c r="DK1301" s="1"/>
      <c r="DL1301" s="1"/>
      <c r="DM1301" s="6" t="str">
        <f>+IFERROR(VALUE(RIGHT(Tabla20[[#This Row],[B2B]],6)),"")</f>
        <v/>
      </c>
      <c r="DN1301" s="6" t="str">
        <f>+IFERROR(VLOOKUP(DL1301,Auxiliar!$A:$C,2,0),"")</f>
        <v/>
      </c>
      <c r="DO1301" s="7" t="str">
        <f>+IFERROR(VLOOKUP(DL1301,Auxiliar!$A:$C,3,0),"")</f>
        <v/>
      </c>
      <c r="DQ1301" s="1">
        <v>11870</v>
      </c>
      <c r="DR1301" s="12" t="s">
        <v>24</v>
      </c>
      <c r="DS1301" s="6">
        <f>+IFERROR(VALUE(RIGHT(Tabla21[[#This Row],[B2B]],6)),"")</f>
        <v>11870</v>
      </c>
      <c r="DT1301" s="6" t="str">
        <f>+IFERROR(VLOOKUP(DR1301,Auxiliar!$A:$C,2,0),"")</f>
        <v>CORONA PORRON</v>
      </c>
      <c r="DU1301" s="7" t="str">
        <f>+IFERROR(VLOOKUP(DR1301,Auxiliar!$A:$C,3,0),"")</f>
        <v>1b 5% | 20b 0%</v>
      </c>
      <c r="DW1301" s="1"/>
      <c r="DX1301" s="12"/>
      <c r="DY1301" s="6" t="str">
        <f>+IFERROR(VALUE(RIGHT(Tabla22[[#This Row],[B2B]],6)),"")</f>
        <v/>
      </c>
      <c r="DZ1301" s="6" t="str">
        <f>+IFERROR(VLOOKUP(DX1301,Auxiliar!$A:$C,2,0),"")</f>
        <v/>
      </c>
      <c r="EA1301" s="7" t="str">
        <f>+IFERROR(VLOOKUP(DX1301,Auxiliar!$A:$C,3,0),"")</f>
        <v/>
      </c>
      <c r="EC1301" s="1"/>
      <c r="ED1301" s="12"/>
      <c r="EE1301" s="6" t="str">
        <f>+IFERROR(VALUE(RIGHT(Tabla23[[#This Row],[B2B]],6)),"")</f>
        <v/>
      </c>
      <c r="EF1301" s="6" t="str">
        <f>+IFERROR(VLOOKUP(ED1301,Auxiliar!$A:$C,2,0),"")</f>
        <v/>
      </c>
      <c r="EG1301" s="7" t="str">
        <f>+IFERROR(VLOOKUP(ED1301,Auxiliar!$A:$C,3,0),"")</f>
        <v/>
      </c>
      <c r="EI1301" s="1"/>
      <c r="EJ1301" s="12"/>
      <c r="EK1301" s="6" t="str">
        <f>+IFERROR(VALUE(RIGHT(Tabla24[[#This Row],[B2B]],6)),"")</f>
        <v/>
      </c>
      <c r="EL1301" s="6" t="str">
        <f>+IFERROR(VLOOKUP(EJ1301,Auxiliar!$A:$C,2,0),"")</f>
        <v/>
      </c>
      <c r="EM1301" s="7" t="str">
        <f>+IFERROR(VLOOKUP(EJ1301,Auxiliar!$A:$C,3,0),"")</f>
        <v/>
      </c>
      <c r="EO1301" s="1"/>
      <c r="EP1301" s="12"/>
      <c r="EQ1301" s="6" t="str">
        <f>+IFERROR(VALUE(RIGHT(Tabla25[[#This Row],[B2B]],6)),"")</f>
        <v/>
      </c>
      <c r="ER1301" s="6" t="str">
        <f>+IFERROR(VLOOKUP(EP1301,Auxiliar!$A:$C,2,0),"")</f>
        <v/>
      </c>
      <c r="ES1301" s="7" t="str">
        <f>+IFERROR(VLOOKUP(EP1301,Auxiliar!$A:$C,3,0),"")</f>
        <v/>
      </c>
      <c r="EU1301" s="1"/>
      <c r="EV1301" s="12"/>
      <c r="EW1301" s="6" t="str">
        <f>+IFERROR(VALUE(RIGHT(Tabla26[[#This Row],[B2B]],6)),"")</f>
        <v/>
      </c>
      <c r="EX1301" s="6" t="str">
        <f>+IFERROR(VLOOKUP(EV1301,Auxiliar!$A:$C,2,0),"")</f>
        <v/>
      </c>
      <c r="EY1301" s="7" t="str">
        <f>+IFERROR(VLOOKUP(EV1301,Auxiliar!$A:$C,3,0),"")</f>
        <v/>
      </c>
      <c r="EZ1301" s="1"/>
      <c r="FA1301" s="12"/>
      <c r="FB1301" s="6" t="str">
        <f>+IFERROR(VALUE(RIGHT(Tabla27[[#This Row],[B2B]],6)),"")</f>
        <v/>
      </c>
      <c r="FC1301" s="6" t="str">
        <f>+IFERROR(VLOOKUP(FA1301,Auxiliar!$A:$C,2,0),"")</f>
        <v/>
      </c>
      <c r="FD1301" s="7" t="str">
        <f>+IFERROR(VLOOKUP(FA1301,Auxiliar!$A:$C,3,0),"")</f>
        <v/>
      </c>
      <c r="FE1301" s="1"/>
      <c r="FF1301" s="12"/>
      <c r="FG1301" s="6" t="str">
        <f>+IFERROR(VALUE(RIGHT(Tabla28[[#This Row],[B2B]],6)),"")</f>
        <v/>
      </c>
      <c r="FH1301" s="6" t="str">
        <f>+IFERROR(VLOOKUP(FF1301,Auxiliar!$A:$C,2,0),"")</f>
        <v/>
      </c>
      <c r="FI1301" s="7" t="str">
        <f>+IFERROR(VLOOKUP(FF1301,Auxiliar!$A:$C,3,0),"")</f>
        <v/>
      </c>
      <c r="FJ1301" s="1"/>
      <c r="FK1301" s="12"/>
      <c r="FL1301" s="6" t="str">
        <f>+IFERROR(VALUE(RIGHT(Tabla29[[#This Row],[B2B]],6)),"")</f>
        <v/>
      </c>
      <c r="FM1301" s="6" t="str">
        <f>+IFERROR(VLOOKUP(FK1301,Auxiliar!$A:$C,2,0),"")</f>
        <v/>
      </c>
      <c r="FN1301" s="7" t="str">
        <f>+IFERROR(VLOOKUP(FK1301,Auxiliar!$A:$C,3,0),"")</f>
        <v/>
      </c>
      <c r="FO1301" s="1"/>
      <c r="FP1301" s="12"/>
      <c r="FQ1301" s="6" t="str">
        <f>+IFERROR(VALUE(RIGHT(Tabla30[[#This Row],[B2B]],6)),"")</f>
        <v/>
      </c>
      <c r="FR1301" s="6" t="str">
        <f>+IFERROR(VLOOKUP(FP1301,Auxiliar!$A:$C,2,0),"")</f>
        <v/>
      </c>
      <c r="FS1301" s="7"/>
      <c r="FT1301" s="1"/>
      <c r="FU1301" s="12"/>
      <c r="FV1301" s="6" t="str">
        <f>+IFERROR(VALUE(RIGHT(Tabla31[[#This Row],[B2B]],6)),"")</f>
        <v/>
      </c>
      <c r="FW1301" s="6" t="str">
        <f>+IFERROR(VLOOKUP(FU1301,Auxiliar!$A:$C,2,0),"")</f>
        <v/>
      </c>
      <c r="FX1301" s="7" t="str">
        <f>+IFERROR(VLOOKUP(FU1301,Auxiliar!$A:$C,3,0),"")</f>
        <v/>
      </c>
      <c r="FY1301" s="1"/>
      <c r="FZ1301" s="12"/>
      <c r="GA1301" s="6" t="str">
        <f>+IFERROR(VALUE(RIGHT(Tabla32[[#This Row],[B2B]],6)),"")</f>
        <v/>
      </c>
      <c r="GB1301" s="6" t="str">
        <f>+IFERROR(VLOOKUP(FZ1301,Auxiliar!$A:$C,2,0),"")</f>
        <v/>
      </c>
      <c r="GC1301" s="7" t="str">
        <f>+IFERROR(VLOOKUP(FZ1301,Auxiliar!$A:$C,3,0),"")</f>
        <v/>
      </c>
      <c r="GD1301" s="1"/>
      <c r="GE1301" s="12"/>
      <c r="GF1301" s="6" t="str">
        <f>+IFERROR(VALUE(RIGHT(Tabla33[[#This Row],[B2B]],6)),"")</f>
        <v/>
      </c>
      <c r="GG1301" s="6" t="str">
        <f>+IFERROR(VLOOKUP(GE1301,Auxiliar!$A:$C,2,0),"")</f>
        <v/>
      </c>
      <c r="GH1301" s="7" t="str">
        <f>+IFERROR(VLOOKUP(GE1301,Auxiliar!$A:$C,3,0),"")</f>
        <v/>
      </c>
    </row>
    <row r="1302" spans="79:190" x14ac:dyDescent="0.25">
      <c r="CA1302" s="1">
        <v>11875</v>
      </c>
      <c r="CB1302" s="1" t="s">
        <v>35</v>
      </c>
      <c r="CC1302" s="6">
        <f>+IFERROR(VALUE(RIGHT(Tabla14[[#This Row],[B2B]],6)),"")</f>
        <v>11875</v>
      </c>
      <c r="CD1302" s="6" t="str">
        <f>+IFERROR(VLOOKUP(CB1302,Auxiliar!$A:$C,2,0),"")</f>
        <v>Corona 710cc</v>
      </c>
      <c r="CE1302" s="7" t="str">
        <f>+IFERROR(VLOOKUP(CB1302,Auxiliar!$A:$C,3,0),"")</f>
        <v>1b 10% | 85b 0%</v>
      </c>
      <c r="CM1302" s="1">
        <v>11878</v>
      </c>
      <c r="CN1302" s="1" t="s">
        <v>20</v>
      </c>
      <c r="CO1302" s="6">
        <v>11878</v>
      </c>
      <c r="CP1302" s="6" t="s">
        <v>20</v>
      </c>
      <c r="CQ1302" s="7" t="s">
        <v>21</v>
      </c>
      <c r="CY1302" s="1">
        <v>11878</v>
      </c>
      <c r="CZ1302" s="1" t="s">
        <v>16</v>
      </c>
      <c r="DA1302" s="6">
        <f>+IFERROR(VALUE(RIGHT(Tabla18[[#This Row],[B2B]],6)),"")</f>
        <v>11878</v>
      </c>
      <c r="DB1302" s="6" t="str">
        <f>+IFERROR(VLOOKUP(CZ1302,Auxiliar!$A:$C,2,0),"")</f>
        <v>PREMIUM</v>
      </c>
      <c r="DC1302" s="7" t="str">
        <f>+IFERROR(VLOOKUP(CZ1302,Auxiliar!$A:$C,3,0),"")</f>
        <v>0b 0% | 2b 2% | 5b 3,5% | 10b 5%</v>
      </c>
      <c r="DE1302" s="1">
        <v>11878</v>
      </c>
      <c r="DF1302" s="1" t="s">
        <v>19</v>
      </c>
      <c r="DG1302" s="6">
        <f>+IFERROR(VALUE(RIGHT(Tabla19[[#This Row],[B2B]],6)),"")</f>
        <v>11878</v>
      </c>
      <c r="DH1302" s="6" t="str">
        <f>+IFERROR(VLOOKUP(DF1302,Auxiliar!$A:$C,2,0),"")</f>
        <v>MICHELOB</v>
      </c>
      <c r="DI1302" s="7" t="str">
        <f>+IFERROR(VLOOKUP(DF1302,Auxiliar!$A:$C,3,0),"")</f>
        <v>1b 7% | 3b 22% | 8b 27%</v>
      </c>
      <c r="DK1302" s="1"/>
      <c r="DL1302" s="1"/>
      <c r="DM1302" s="6" t="str">
        <f>+IFERROR(VALUE(RIGHT(Tabla20[[#This Row],[B2B]],6)),"")</f>
        <v/>
      </c>
      <c r="DN1302" s="6" t="str">
        <f>+IFERROR(VLOOKUP(DL1302,Auxiliar!$A:$C,2,0),"")</f>
        <v/>
      </c>
      <c r="DO1302" s="7" t="str">
        <f>+IFERROR(VLOOKUP(DL1302,Auxiliar!$A:$C,3,0),"")</f>
        <v/>
      </c>
      <c r="DQ1302" s="1">
        <v>11871</v>
      </c>
      <c r="DR1302" s="12" t="s">
        <v>24</v>
      </c>
      <c r="DS1302" s="6">
        <f>+IFERROR(VALUE(RIGHT(Tabla21[[#This Row],[B2B]],6)),"")</f>
        <v>11871</v>
      </c>
      <c r="DT1302" s="6" t="str">
        <f>+IFERROR(VLOOKUP(DR1302,Auxiliar!$A:$C,2,0),"")</f>
        <v>CORONA PORRON</v>
      </c>
      <c r="DU1302" s="7" t="str">
        <f>+IFERROR(VLOOKUP(DR1302,Auxiliar!$A:$C,3,0),"")</f>
        <v>1b 5% | 20b 0%</v>
      </c>
      <c r="DW1302" s="1"/>
      <c r="DX1302" s="12"/>
      <c r="DY1302" s="6" t="str">
        <f>+IFERROR(VALUE(RIGHT(Tabla22[[#This Row],[B2B]],6)),"")</f>
        <v/>
      </c>
      <c r="DZ1302" s="6" t="str">
        <f>+IFERROR(VLOOKUP(DX1302,Auxiliar!$A:$C,2,0),"")</f>
        <v/>
      </c>
      <c r="EA1302" s="7" t="str">
        <f>+IFERROR(VLOOKUP(DX1302,Auxiliar!$A:$C,3,0),"")</f>
        <v/>
      </c>
      <c r="EC1302" s="1"/>
      <c r="ED1302" s="12"/>
      <c r="EE1302" s="6" t="str">
        <f>+IFERROR(VALUE(RIGHT(Tabla23[[#This Row],[B2B]],6)),"")</f>
        <v/>
      </c>
      <c r="EF1302" s="6" t="str">
        <f>+IFERROR(VLOOKUP(ED1302,Auxiliar!$A:$C,2,0),"")</f>
        <v/>
      </c>
      <c r="EG1302" s="7" t="str">
        <f>+IFERROR(VLOOKUP(ED1302,Auxiliar!$A:$C,3,0),"")</f>
        <v/>
      </c>
      <c r="EI1302" s="1"/>
      <c r="EJ1302" s="12"/>
      <c r="EK1302" s="6" t="str">
        <f>+IFERROR(VALUE(RIGHT(Tabla24[[#This Row],[B2B]],6)),"")</f>
        <v/>
      </c>
      <c r="EL1302" s="6" t="str">
        <f>+IFERROR(VLOOKUP(EJ1302,Auxiliar!$A:$C,2,0),"")</f>
        <v/>
      </c>
      <c r="EM1302" s="7" t="str">
        <f>+IFERROR(VLOOKUP(EJ1302,Auxiliar!$A:$C,3,0),"")</f>
        <v/>
      </c>
      <c r="EO1302" s="1"/>
      <c r="EP1302" s="12"/>
      <c r="EQ1302" s="6" t="str">
        <f>+IFERROR(VALUE(RIGHT(Tabla25[[#This Row],[B2B]],6)),"")</f>
        <v/>
      </c>
      <c r="ER1302" s="6" t="str">
        <f>+IFERROR(VLOOKUP(EP1302,Auxiliar!$A:$C,2,0),"")</f>
        <v/>
      </c>
      <c r="ES1302" s="7" t="str">
        <f>+IFERROR(VLOOKUP(EP1302,Auxiliar!$A:$C,3,0),"")</f>
        <v/>
      </c>
      <c r="EU1302" s="1"/>
      <c r="EV1302" s="12"/>
      <c r="EW1302" s="6" t="str">
        <f>+IFERROR(VALUE(RIGHT(Tabla26[[#This Row],[B2B]],6)),"")</f>
        <v/>
      </c>
      <c r="EX1302" s="6" t="str">
        <f>+IFERROR(VLOOKUP(EV1302,Auxiliar!$A:$C,2,0),"")</f>
        <v/>
      </c>
      <c r="EY1302" s="7" t="str">
        <f>+IFERROR(VLOOKUP(EV1302,Auxiliar!$A:$C,3,0),"")</f>
        <v/>
      </c>
      <c r="EZ1302" s="1"/>
      <c r="FA1302" s="12"/>
      <c r="FB1302" s="6" t="str">
        <f>+IFERROR(VALUE(RIGHT(Tabla27[[#This Row],[B2B]],6)),"")</f>
        <v/>
      </c>
      <c r="FC1302" s="6" t="str">
        <f>+IFERROR(VLOOKUP(FA1302,Auxiliar!$A:$C,2,0),"")</f>
        <v/>
      </c>
      <c r="FD1302" s="7" t="str">
        <f>+IFERROR(VLOOKUP(FA1302,Auxiliar!$A:$C,3,0),"")</f>
        <v/>
      </c>
      <c r="FE1302" s="1"/>
      <c r="FF1302" s="12"/>
      <c r="FG1302" s="6" t="str">
        <f>+IFERROR(VALUE(RIGHT(Tabla28[[#This Row],[B2B]],6)),"")</f>
        <v/>
      </c>
      <c r="FH1302" s="6" t="str">
        <f>+IFERROR(VLOOKUP(FF1302,Auxiliar!$A:$C,2,0),"")</f>
        <v/>
      </c>
      <c r="FI1302" s="7" t="str">
        <f>+IFERROR(VLOOKUP(FF1302,Auxiliar!$A:$C,3,0),"")</f>
        <v/>
      </c>
      <c r="FJ1302" s="1"/>
      <c r="FK1302" s="12"/>
      <c r="FL1302" s="6" t="str">
        <f>+IFERROR(VALUE(RIGHT(Tabla29[[#This Row],[B2B]],6)),"")</f>
        <v/>
      </c>
      <c r="FM1302" s="6" t="str">
        <f>+IFERROR(VLOOKUP(FK1302,Auxiliar!$A:$C,2,0),"")</f>
        <v/>
      </c>
      <c r="FN1302" s="7" t="str">
        <f>+IFERROR(VLOOKUP(FK1302,Auxiliar!$A:$C,3,0),"")</f>
        <v/>
      </c>
      <c r="FO1302" s="1"/>
      <c r="FP1302" s="12"/>
      <c r="FQ1302" s="6" t="str">
        <f>+IFERROR(VALUE(RIGHT(Tabla30[[#This Row],[B2B]],6)),"")</f>
        <v/>
      </c>
      <c r="FR1302" s="6" t="str">
        <f>+IFERROR(VLOOKUP(FP1302,Auxiliar!$A:$C,2,0),"")</f>
        <v/>
      </c>
      <c r="FS1302" s="7"/>
      <c r="FT1302" s="1"/>
      <c r="FU1302" s="12"/>
      <c r="FV1302" s="6" t="str">
        <f>+IFERROR(VALUE(RIGHT(Tabla31[[#This Row],[B2B]],6)),"")</f>
        <v/>
      </c>
      <c r="FW1302" s="6" t="str">
        <f>+IFERROR(VLOOKUP(FU1302,Auxiliar!$A:$C,2,0),"")</f>
        <v/>
      </c>
      <c r="FX1302" s="7" t="str">
        <f>+IFERROR(VLOOKUP(FU1302,Auxiliar!$A:$C,3,0),"")</f>
        <v/>
      </c>
      <c r="FY1302" s="1"/>
      <c r="FZ1302" s="12"/>
      <c r="GA1302" s="6" t="str">
        <f>+IFERROR(VALUE(RIGHT(Tabla32[[#This Row],[B2B]],6)),"")</f>
        <v/>
      </c>
      <c r="GB1302" s="6" t="str">
        <f>+IFERROR(VLOOKUP(FZ1302,Auxiliar!$A:$C,2,0),"")</f>
        <v/>
      </c>
      <c r="GC1302" s="7" t="str">
        <f>+IFERROR(VLOOKUP(FZ1302,Auxiliar!$A:$C,3,0),"")</f>
        <v/>
      </c>
      <c r="GD1302" s="1"/>
      <c r="GE1302" s="12"/>
      <c r="GF1302" s="6" t="str">
        <f>+IFERROR(VALUE(RIGHT(Tabla33[[#This Row],[B2B]],6)),"")</f>
        <v/>
      </c>
      <c r="GG1302" s="6" t="str">
        <f>+IFERROR(VLOOKUP(GE1302,Auxiliar!$A:$C,2,0),"")</f>
        <v/>
      </c>
      <c r="GH1302" s="7" t="str">
        <f>+IFERROR(VLOOKUP(GE1302,Auxiliar!$A:$C,3,0),"")</f>
        <v/>
      </c>
    </row>
    <row r="1303" spans="79:190" x14ac:dyDescent="0.25">
      <c r="CA1303" s="1">
        <v>11876</v>
      </c>
      <c r="CB1303" s="1" t="s">
        <v>35</v>
      </c>
      <c r="CC1303" s="6">
        <f>+IFERROR(VALUE(RIGHT(Tabla14[[#This Row],[B2B]],6)),"")</f>
        <v>11876</v>
      </c>
      <c r="CD1303" s="6" t="str">
        <f>+IFERROR(VLOOKUP(CB1303,Auxiliar!$A:$C,2,0),"")</f>
        <v>Corona 710cc</v>
      </c>
      <c r="CE1303" s="7" t="str">
        <f>+IFERROR(VLOOKUP(CB1303,Auxiliar!$A:$C,3,0),"")</f>
        <v>1b 10% | 85b 0%</v>
      </c>
      <c r="CM1303" s="1">
        <v>11879</v>
      </c>
      <c r="CN1303" s="1" t="s">
        <v>20</v>
      </c>
      <c r="CO1303" s="6">
        <v>11879</v>
      </c>
      <c r="CP1303" s="6" t="s">
        <v>20</v>
      </c>
      <c r="CQ1303" s="7" t="s">
        <v>21</v>
      </c>
      <c r="CY1303" s="1">
        <v>11879</v>
      </c>
      <c r="CZ1303" s="1" t="s">
        <v>16</v>
      </c>
      <c r="DA1303" s="6">
        <f>+IFERROR(VALUE(RIGHT(Tabla18[[#This Row],[B2B]],6)),"")</f>
        <v>11879</v>
      </c>
      <c r="DB1303" s="6" t="str">
        <f>+IFERROR(VLOOKUP(CZ1303,Auxiliar!$A:$C,2,0),"")</f>
        <v>PREMIUM</v>
      </c>
      <c r="DC1303" s="7" t="str">
        <f>+IFERROR(VLOOKUP(CZ1303,Auxiliar!$A:$C,3,0),"")</f>
        <v>0b 0% | 2b 2% | 5b 3,5% | 10b 5%</v>
      </c>
      <c r="DE1303" s="1">
        <v>11879</v>
      </c>
      <c r="DF1303" s="1" t="s">
        <v>19</v>
      </c>
      <c r="DG1303" s="6">
        <f>+IFERROR(VALUE(RIGHT(Tabla19[[#This Row],[B2B]],6)),"")</f>
        <v>11879</v>
      </c>
      <c r="DH1303" s="6" t="str">
        <f>+IFERROR(VLOOKUP(DF1303,Auxiliar!$A:$C,2,0),"")</f>
        <v>MICHELOB</v>
      </c>
      <c r="DI1303" s="7" t="str">
        <f>+IFERROR(VLOOKUP(DF1303,Auxiliar!$A:$C,3,0),"")</f>
        <v>1b 7% | 3b 22% | 8b 27%</v>
      </c>
      <c r="DK1303" s="1"/>
      <c r="DL1303" s="1"/>
      <c r="DM1303" s="6" t="str">
        <f>+IFERROR(VALUE(RIGHT(Tabla20[[#This Row],[B2B]],6)),"")</f>
        <v/>
      </c>
      <c r="DN1303" s="6" t="str">
        <f>+IFERROR(VLOOKUP(DL1303,Auxiliar!$A:$C,2,0),"")</f>
        <v/>
      </c>
      <c r="DO1303" s="7" t="str">
        <f>+IFERROR(VLOOKUP(DL1303,Auxiliar!$A:$C,3,0),"")</f>
        <v/>
      </c>
      <c r="DQ1303" s="1">
        <v>11872</v>
      </c>
      <c r="DR1303" s="12" t="s">
        <v>24</v>
      </c>
      <c r="DS1303" s="6">
        <f>+IFERROR(VALUE(RIGHT(Tabla21[[#This Row],[B2B]],6)),"")</f>
        <v>11872</v>
      </c>
      <c r="DT1303" s="6" t="str">
        <f>+IFERROR(VLOOKUP(DR1303,Auxiliar!$A:$C,2,0),"")</f>
        <v>CORONA PORRON</v>
      </c>
      <c r="DU1303" s="7" t="str">
        <f>+IFERROR(VLOOKUP(DR1303,Auxiliar!$A:$C,3,0),"")</f>
        <v>1b 5% | 20b 0%</v>
      </c>
      <c r="DW1303" s="1"/>
      <c r="DX1303" s="12"/>
      <c r="DY1303" s="6" t="str">
        <f>+IFERROR(VALUE(RIGHT(Tabla22[[#This Row],[B2B]],6)),"")</f>
        <v/>
      </c>
      <c r="DZ1303" s="6" t="str">
        <f>+IFERROR(VLOOKUP(DX1303,Auxiliar!$A:$C,2,0),"")</f>
        <v/>
      </c>
      <c r="EA1303" s="7" t="str">
        <f>+IFERROR(VLOOKUP(DX1303,Auxiliar!$A:$C,3,0),"")</f>
        <v/>
      </c>
      <c r="EC1303" s="1"/>
      <c r="ED1303" s="12"/>
      <c r="EE1303" s="6" t="str">
        <f>+IFERROR(VALUE(RIGHT(Tabla23[[#This Row],[B2B]],6)),"")</f>
        <v/>
      </c>
      <c r="EF1303" s="6" t="str">
        <f>+IFERROR(VLOOKUP(ED1303,Auxiliar!$A:$C,2,0),"")</f>
        <v/>
      </c>
      <c r="EG1303" s="7" t="str">
        <f>+IFERROR(VLOOKUP(ED1303,Auxiliar!$A:$C,3,0),"")</f>
        <v/>
      </c>
      <c r="EI1303" s="1"/>
      <c r="EJ1303" s="12"/>
      <c r="EK1303" s="6" t="str">
        <f>+IFERROR(VALUE(RIGHT(Tabla24[[#This Row],[B2B]],6)),"")</f>
        <v/>
      </c>
      <c r="EL1303" s="6" t="str">
        <f>+IFERROR(VLOOKUP(EJ1303,Auxiliar!$A:$C,2,0),"")</f>
        <v/>
      </c>
      <c r="EM1303" s="7" t="str">
        <f>+IFERROR(VLOOKUP(EJ1303,Auxiliar!$A:$C,3,0),"")</f>
        <v/>
      </c>
      <c r="EO1303" s="1"/>
      <c r="EP1303" s="12"/>
      <c r="EQ1303" s="6" t="str">
        <f>+IFERROR(VALUE(RIGHT(Tabla25[[#This Row],[B2B]],6)),"")</f>
        <v/>
      </c>
      <c r="ER1303" s="6" t="str">
        <f>+IFERROR(VLOOKUP(EP1303,Auxiliar!$A:$C,2,0),"")</f>
        <v/>
      </c>
      <c r="ES1303" s="7" t="str">
        <f>+IFERROR(VLOOKUP(EP1303,Auxiliar!$A:$C,3,0),"")</f>
        <v/>
      </c>
      <c r="EU1303" s="1"/>
      <c r="EV1303" s="12"/>
      <c r="EW1303" s="6" t="str">
        <f>+IFERROR(VALUE(RIGHT(Tabla26[[#This Row],[B2B]],6)),"")</f>
        <v/>
      </c>
      <c r="EX1303" s="6" t="str">
        <f>+IFERROR(VLOOKUP(EV1303,Auxiliar!$A:$C,2,0),"")</f>
        <v/>
      </c>
      <c r="EY1303" s="7" t="str">
        <f>+IFERROR(VLOOKUP(EV1303,Auxiliar!$A:$C,3,0),"")</f>
        <v/>
      </c>
      <c r="EZ1303" s="1"/>
      <c r="FA1303" s="12"/>
      <c r="FB1303" s="6" t="str">
        <f>+IFERROR(VALUE(RIGHT(Tabla27[[#This Row],[B2B]],6)),"")</f>
        <v/>
      </c>
      <c r="FC1303" s="6" t="str">
        <f>+IFERROR(VLOOKUP(FA1303,Auxiliar!$A:$C,2,0),"")</f>
        <v/>
      </c>
      <c r="FD1303" s="7" t="str">
        <f>+IFERROR(VLOOKUP(FA1303,Auxiliar!$A:$C,3,0),"")</f>
        <v/>
      </c>
      <c r="FE1303" s="1"/>
      <c r="FF1303" s="12"/>
      <c r="FG1303" s="6" t="str">
        <f>+IFERROR(VALUE(RIGHT(Tabla28[[#This Row],[B2B]],6)),"")</f>
        <v/>
      </c>
      <c r="FH1303" s="6" t="str">
        <f>+IFERROR(VLOOKUP(FF1303,Auxiliar!$A:$C,2,0),"")</f>
        <v/>
      </c>
      <c r="FI1303" s="7" t="str">
        <f>+IFERROR(VLOOKUP(FF1303,Auxiliar!$A:$C,3,0),"")</f>
        <v/>
      </c>
      <c r="FJ1303" s="1"/>
      <c r="FK1303" s="12"/>
      <c r="FL1303" s="6" t="str">
        <f>+IFERROR(VALUE(RIGHT(Tabla29[[#This Row],[B2B]],6)),"")</f>
        <v/>
      </c>
      <c r="FM1303" s="6" t="str">
        <f>+IFERROR(VLOOKUP(FK1303,Auxiliar!$A:$C,2,0),"")</f>
        <v/>
      </c>
      <c r="FN1303" s="7" t="str">
        <f>+IFERROR(VLOOKUP(FK1303,Auxiliar!$A:$C,3,0),"")</f>
        <v/>
      </c>
      <c r="FO1303" s="1"/>
      <c r="FP1303" s="12"/>
      <c r="FQ1303" s="6" t="str">
        <f>+IFERROR(VALUE(RIGHT(Tabla30[[#This Row],[B2B]],6)),"")</f>
        <v/>
      </c>
      <c r="FR1303" s="6" t="str">
        <f>+IFERROR(VLOOKUP(FP1303,Auxiliar!$A:$C,2,0),"")</f>
        <v/>
      </c>
      <c r="FS1303" s="7"/>
      <c r="FT1303" s="1"/>
      <c r="FU1303" s="12"/>
      <c r="FV1303" s="6" t="str">
        <f>+IFERROR(VALUE(RIGHT(Tabla31[[#This Row],[B2B]],6)),"")</f>
        <v/>
      </c>
      <c r="FW1303" s="6" t="str">
        <f>+IFERROR(VLOOKUP(FU1303,Auxiliar!$A:$C,2,0),"")</f>
        <v/>
      </c>
      <c r="FX1303" s="7" t="str">
        <f>+IFERROR(VLOOKUP(FU1303,Auxiliar!$A:$C,3,0),"")</f>
        <v/>
      </c>
      <c r="FY1303" s="1"/>
      <c r="FZ1303" s="12"/>
      <c r="GA1303" s="6" t="str">
        <f>+IFERROR(VALUE(RIGHT(Tabla32[[#This Row],[B2B]],6)),"")</f>
        <v/>
      </c>
      <c r="GB1303" s="6" t="str">
        <f>+IFERROR(VLOOKUP(FZ1303,Auxiliar!$A:$C,2,0),"")</f>
        <v/>
      </c>
      <c r="GC1303" s="7" t="str">
        <f>+IFERROR(VLOOKUP(FZ1303,Auxiliar!$A:$C,3,0),"")</f>
        <v/>
      </c>
      <c r="GD1303" s="1"/>
      <c r="GE1303" s="12"/>
      <c r="GF1303" s="6" t="str">
        <f>+IFERROR(VALUE(RIGHT(Tabla33[[#This Row],[B2B]],6)),"")</f>
        <v/>
      </c>
      <c r="GG1303" s="6" t="str">
        <f>+IFERROR(VLOOKUP(GE1303,Auxiliar!$A:$C,2,0),"")</f>
        <v/>
      </c>
      <c r="GH1303" s="7" t="str">
        <f>+IFERROR(VLOOKUP(GE1303,Auxiliar!$A:$C,3,0),"")</f>
        <v/>
      </c>
    </row>
    <row r="1304" spans="79:190" x14ac:dyDescent="0.25">
      <c r="CA1304" s="1">
        <v>11877</v>
      </c>
      <c r="CB1304" s="1" t="s">
        <v>35</v>
      </c>
      <c r="CC1304" s="6">
        <f>+IFERROR(VALUE(RIGHT(Tabla14[[#This Row],[B2B]],6)),"")</f>
        <v>11877</v>
      </c>
      <c r="CD1304" s="6" t="str">
        <f>+IFERROR(VLOOKUP(CB1304,Auxiliar!$A:$C,2,0),"")</f>
        <v>Corona 710cc</v>
      </c>
      <c r="CE1304" s="7" t="str">
        <f>+IFERROR(VLOOKUP(CB1304,Auxiliar!$A:$C,3,0),"")</f>
        <v>1b 10% | 85b 0%</v>
      </c>
      <c r="CM1304" s="1">
        <v>11881</v>
      </c>
      <c r="CN1304" s="1" t="s">
        <v>20</v>
      </c>
      <c r="CO1304" s="6">
        <v>11881</v>
      </c>
      <c r="CP1304" s="6" t="s">
        <v>20</v>
      </c>
      <c r="CQ1304" s="7" t="s">
        <v>21</v>
      </c>
      <c r="CY1304" s="1">
        <v>11881</v>
      </c>
      <c r="CZ1304" s="1" t="s">
        <v>16</v>
      </c>
      <c r="DA1304" s="6">
        <f>+IFERROR(VALUE(RIGHT(Tabla18[[#This Row],[B2B]],6)),"")</f>
        <v>11881</v>
      </c>
      <c r="DB1304" s="6" t="str">
        <f>+IFERROR(VLOOKUP(CZ1304,Auxiliar!$A:$C,2,0),"")</f>
        <v>PREMIUM</v>
      </c>
      <c r="DC1304" s="7" t="str">
        <f>+IFERROR(VLOOKUP(CZ1304,Auxiliar!$A:$C,3,0),"")</f>
        <v>0b 0% | 2b 2% | 5b 3,5% | 10b 5%</v>
      </c>
      <c r="DE1304" s="1">
        <v>11881</v>
      </c>
      <c r="DF1304" s="1" t="s">
        <v>19</v>
      </c>
      <c r="DG1304" s="6">
        <f>+IFERROR(VALUE(RIGHT(Tabla19[[#This Row],[B2B]],6)),"")</f>
        <v>11881</v>
      </c>
      <c r="DH1304" s="6" t="str">
        <f>+IFERROR(VLOOKUP(DF1304,Auxiliar!$A:$C,2,0),"")</f>
        <v>MICHELOB</v>
      </c>
      <c r="DI1304" s="7" t="str">
        <f>+IFERROR(VLOOKUP(DF1304,Auxiliar!$A:$C,3,0),"")</f>
        <v>1b 7% | 3b 22% | 8b 27%</v>
      </c>
      <c r="DK1304" s="1"/>
      <c r="DL1304" s="1"/>
      <c r="DM1304" s="6" t="str">
        <f>+IFERROR(VALUE(RIGHT(Tabla20[[#This Row],[B2B]],6)),"")</f>
        <v/>
      </c>
      <c r="DN1304" s="6" t="str">
        <f>+IFERROR(VLOOKUP(DL1304,Auxiliar!$A:$C,2,0),"")</f>
        <v/>
      </c>
      <c r="DO1304" s="7" t="str">
        <f>+IFERROR(VLOOKUP(DL1304,Auxiliar!$A:$C,3,0),"")</f>
        <v/>
      </c>
      <c r="DQ1304" s="1">
        <v>11873</v>
      </c>
      <c r="DR1304" s="12" t="s">
        <v>24</v>
      </c>
      <c r="DS1304" s="6">
        <f>+IFERROR(VALUE(RIGHT(Tabla21[[#This Row],[B2B]],6)),"")</f>
        <v>11873</v>
      </c>
      <c r="DT1304" s="6" t="str">
        <f>+IFERROR(VLOOKUP(DR1304,Auxiliar!$A:$C,2,0),"")</f>
        <v>CORONA PORRON</v>
      </c>
      <c r="DU1304" s="7" t="str">
        <f>+IFERROR(VLOOKUP(DR1304,Auxiliar!$A:$C,3,0),"")</f>
        <v>1b 5% | 20b 0%</v>
      </c>
      <c r="DW1304" s="1"/>
      <c r="DX1304" s="12"/>
      <c r="DY1304" s="6" t="str">
        <f>+IFERROR(VALUE(RIGHT(Tabla22[[#This Row],[B2B]],6)),"")</f>
        <v/>
      </c>
      <c r="DZ1304" s="6" t="str">
        <f>+IFERROR(VLOOKUP(DX1304,Auxiliar!$A:$C,2,0),"")</f>
        <v/>
      </c>
      <c r="EA1304" s="7" t="str">
        <f>+IFERROR(VLOOKUP(DX1304,Auxiliar!$A:$C,3,0),"")</f>
        <v/>
      </c>
      <c r="EC1304" s="1"/>
      <c r="ED1304" s="12"/>
      <c r="EE1304" s="6" t="str">
        <f>+IFERROR(VALUE(RIGHT(Tabla23[[#This Row],[B2B]],6)),"")</f>
        <v/>
      </c>
      <c r="EF1304" s="6" t="str">
        <f>+IFERROR(VLOOKUP(ED1304,Auxiliar!$A:$C,2,0),"")</f>
        <v/>
      </c>
      <c r="EG1304" s="7" t="str">
        <f>+IFERROR(VLOOKUP(ED1304,Auxiliar!$A:$C,3,0),"")</f>
        <v/>
      </c>
      <c r="EI1304" s="1"/>
      <c r="EJ1304" s="12"/>
      <c r="EK1304" s="6" t="str">
        <f>+IFERROR(VALUE(RIGHT(Tabla24[[#This Row],[B2B]],6)),"")</f>
        <v/>
      </c>
      <c r="EL1304" s="6" t="str">
        <f>+IFERROR(VLOOKUP(EJ1304,Auxiliar!$A:$C,2,0),"")</f>
        <v/>
      </c>
      <c r="EM1304" s="7" t="str">
        <f>+IFERROR(VLOOKUP(EJ1304,Auxiliar!$A:$C,3,0),"")</f>
        <v/>
      </c>
      <c r="EO1304" s="1"/>
      <c r="EP1304" s="12"/>
      <c r="EQ1304" s="6" t="str">
        <f>+IFERROR(VALUE(RIGHT(Tabla25[[#This Row],[B2B]],6)),"")</f>
        <v/>
      </c>
      <c r="ER1304" s="6" t="str">
        <f>+IFERROR(VLOOKUP(EP1304,Auxiliar!$A:$C,2,0),"")</f>
        <v/>
      </c>
      <c r="ES1304" s="7" t="str">
        <f>+IFERROR(VLOOKUP(EP1304,Auxiliar!$A:$C,3,0),"")</f>
        <v/>
      </c>
      <c r="EU1304" s="1"/>
      <c r="EV1304" s="12"/>
      <c r="EW1304" s="6" t="str">
        <f>+IFERROR(VALUE(RIGHT(Tabla26[[#This Row],[B2B]],6)),"")</f>
        <v/>
      </c>
      <c r="EX1304" s="6" t="str">
        <f>+IFERROR(VLOOKUP(EV1304,Auxiliar!$A:$C,2,0),"")</f>
        <v/>
      </c>
      <c r="EY1304" s="7" t="str">
        <f>+IFERROR(VLOOKUP(EV1304,Auxiliar!$A:$C,3,0),"")</f>
        <v/>
      </c>
      <c r="EZ1304" s="1"/>
      <c r="FA1304" s="12"/>
      <c r="FB1304" s="6" t="str">
        <f>+IFERROR(VALUE(RIGHT(Tabla27[[#This Row],[B2B]],6)),"")</f>
        <v/>
      </c>
      <c r="FC1304" s="6" t="str">
        <f>+IFERROR(VLOOKUP(FA1304,Auxiliar!$A:$C,2,0),"")</f>
        <v/>
      </c>
      <c r="FD1304" s="7" t="str">
        <f>+IFERROR(VLOOKUP(FA1304,Auxiliar!$A:$C,3,0),"")</f>
        <v/>
      </c>
      <c r="FE1304" s="1"/>
      <c r="FF1304" s="12"/>
      <c r="FG1304" s="6" t="str">
        <f>+IFERROR(VALUE(RIGHT(Tabla28[[#This Row],[B2B]],6)),"")</f>
        <v/>
      </c>
      <c r="FH1304" s="6" t="str">
        <f>+IFERROR(VLOOKUP(FF1304,Auxiliar!$A:$C,2,0),"")</f>
        <v/>
      </c>
      <c r="FI1304" s="7" t="str">
        <f>+IFERROR(VLOOKUP(FF1304,Auxiliar!$A:$C,3,0),"")</f>
        <v/>
      </c>
      <c r="FJ1304" s="1"/>
      <c r="FK1304" s="12"/>
      <c r="FL1304" s="6" t="str">
        <f>+IFERROR(VALUE(RIGHT(Tabla29[[#This Row],[B2B]],6)),"")</f>
        <v/>
      </c>
      <c r="FM1304" s="6" t="str">
        <f>+IFERROR(VLOOKUP(FK1304,Auxiliar!$A:$C,2,0),"")</f>
        <v/>
      </c>
      <c r="FN1304" s="7" t="str">
        <f>+IFERROR(VLOOKUP(FK1304,Auxiliar!$A:$C,3,0),"")</f>
        <v/>
      </c>
      <c r="FO1304" s="1"/>
      <c r="FP1304" s="12"/>
      <c r="FQ1304" s="6" t="str">
        <f>+IFERROR(VALUE(RIGHT(Tabla30[[#This Row],[B2B]],6)),"")</f>
        <v/>
      </c>
      <c r="FR1304" s="6" t="str">
        <f>+IFERROR(VLOOKUP(FP1304,Auxiliar!$A:$C,2,0),"")</f>
        <v/>
      </c>
      <c r="FS1304" s="7"/>
      <c r="FT1304" s="1"/>
      <c r="FU1304" s="12"/>
      <c r="FV1304" s="6" t="str">
        <f>+IFERROR(VALUE(RIGHT(Tabla31[[#This Row],[B2B]],6)),"")</f>
        <v/>
      </c>
      <c r="FW1304" s="6" t="str">
        <f>+IFERROR(VLOOKUP(FU1304,Auxiliar!$A:$C,2,0),"")</f>
        <v/>
      </c>
      <c r="FX1304" s="7" t="str">
        <f>+IFERROR(VLOOKUP(FU1304,Auxiliar!$A:$C,3,0),"")</f>
        <v/>
      </c>
      <c r="FY1304" s="1"/>
      <c r="FZ1304" s="12"/>
      <c r="GA1304" s="6" t="str">
        <f>+IFERROR(VALUE(RIGHT(Tabla32[[#This Row],[B2B]],6)),"")</f>
        <v/>
      </c>
      <c r="GB1304" s="6" t="str">
        <f>+IFERROR(VLOOKUP(FZ1304,Auxiliar!$A:$C,2,0),"")</f>
        <v/>
      </c>
      <c r="GC1304" s="7" t="str">
        <f>+IFERROR(VLOOKUP(FZ1304,Auxiliar!$A:$C,3,0),"")</f>
        <v/>
      </c>
      <c r="GD1304" s="1"/>
      <c r="GE1304" s="12"/>
      <c r="GF1304" s="6" t="str">
        <f>+IFERROR(VALUE(RIGHT(Tabla33[[#This Row],[B2B]],6)),"")</f>
        <v/>
      </c>
      <c r="GG1304" s="6" t="str">
        <f>+IFERROR(VLOOKUP(GE1304,Auxiliar!$A:$C,2,0),"")</f>
        <v/>
      </c>
      <c r="GH1304" s="7" t="str">
        <f>+IFERROR(VLOOKUP(GE1304,Auxiliar!$A:$C,3,0),"")</f>
        <v/>
      </c>
    </row>
    <row r="1305" spans="79:190" x14ac:dyDescent="0.25">
      <c r="CA1305" s="1">
        <v>11878</v>
      </c>
      <c r="CB1305" s="1" t="s">
        <v>35</v>
      </c>
      <c r="CC1305" s="6">
        <f>+IFERROR(VALUE(RIGHT(Tabla14[[#This Row],[B2B]],6)),"")</f>
        <v>11878</v>
      </c>
      <c r="CD1305" s="6" t="str">
        <f>+IFERROR(VLOOKUP(CB1305,Auxiliar!$A:$C,2,0),"")</f>
        <v>Corona 710cc</v>
      </c>
      <c r="CE1305" s="7" t="str">
        <f>+IFERROR(VLOOKUP(CB1305,Auxiliar!$A:$C,3,0),"")</f>
        <v>1b 10% | 85b 0%</v>
      </c>
      <c r="CM1305" s="1">
        <v>11883</v>
      </c>
      <c r="CN1305" s="1" t="s">
        <v>20</v>
      </c>
      <c r="CO1305" s="6">
        <v>11883</v>
      </c>
      <c r="CP1305" s="6" t="s">
        <v>20</v>
      </c>
      <c r="CQ1305" s="7" t="s">
        <v>21</v>
      </c>
      <c r="CY1305" s="1">
        <v>11883</v>
      </c>
      <c r="CZ1305" s="1" t="s">
        <v>16</v>
      </c>
      <c r="DA1305" s="6">
        <f>+IFERROR(VALUE(RIGHT(Tabla18[[#This Row],[B2B]],6)),"")</f>
        <v>11883</v>
      </c>
      <c r="DB1305" s="6" t="str">
        <f>+IFERROR(VLOOKUP(CZ1305,Auxiliar!$A:$C,2,0),"")</f>
        <v>PREMIUM</v>
      </c>
      <c r="DC1305" s="7" t="str">
        <f>+IFERROR(VLOOKUP(CZ1305,Auxiliar!$A:$C,3,0),"")</f>
        <v>0b 0% | 2b 2% | 5b 3,5% | 10b 5%</v>
      </c>
      <c r="DE1305" s="1">
        <v>11883</v>
      </c>
      <c r="DF1305" s="1" t="s">
        <v>19</v>
      </c>
      <c r="DG1305" s="6">
        <f>+IFERROR(VALUE(RIGHT(Tabla19[[#This Row],[B2B]],6)),"")</f>
        <v>11883</v>
      </c>
      <c r="DH1305" s="6" t="str">
        <f>+IFERROR(VLOOKUP(DF1305,Auxiliar!$A:$C,2,0),"")</f>
        <v>MICHELOB</v>
      </c>
      <c r="DI1305" s="7" t="str">
        <f>+IFERROR(VLOOKUP(DF1305,Auxiliar!$A:$C,3,0),"")</f>
        <v>1b 7% | 3b 22% | 8b 27%</v>
      </c>
      <c r="DK1305" s="1"/>
      <c r="DL1305" s="1"/>
      <c r="DM1305" s="6" t="str">
        <f>+IFERROR(VALUE(RIGHT(Tabla20[[#This Row],[B2B]],6)),"")</f>
        <v/>
      </c>
      <c r="DN1305" s="6" t="str">
        <f>+IFERROR(VLOOKUP(DL1305,Auxiliar!$A:$C,2,0),"")</f>
        <v/>
      </c>
      <c r="DO1305" s="7" t="str">
        <f>+IFERROR(VLOOKUP(DL1305,Auxiliar!$A:$C,3,0),"")</f>
        <v/>
      </c>
      <c r="DQ1305" s="1">
        <v>11875</v>
      </c>
      <c r="DR1305" s="12" t="s">
        <v>24</v>
      </c>
      <c r="DS1305" s="6">
        <f>+IFERROR(VALUE(RIGHT(Tabla21[[#This Row],[B2B]],6)),"")</f>
        <v>11875</v>
      </c>
      <c r="DT1305" s="6" t="str">
        <f>+IFERROR(VLOOKUP(DR1305,Auxiliar!$A:$C,2,0),"")</f>
        <v>CORONA PORRON</v>
      </c>
      <c r="DU1305" s="7" t="str">
        <f>+IFERROR(VLOOKUP(DR1305,Auxiliar!$A:$C,3,0),"")</f>
        <v>1b 5% | 20b 0%</v>
      </c>
      <c r="DW1305" s="1"/>
      <c r="DX1305" s="12"/>
      <c r="DY1305" s="6" t="str">
        <f>+IFERROR(VALUE(RIGHT(Tabla22[[#This Row],[B2B]],6)),"")</f>
        <v/>
      </c>
      <c r="DZ1305" s="6" t="str">
        <f>+IFERROR(VLOOKUP(DX1305,Auxiliar!$A:$C,2,0),"")</f>
        <v/>
      </c>
      <c r="EA1305" s="7" t="str">
        <f>+IFERROR(VLOOKUP(DX1305,Auxiliar!$A:$C,3,0),"")</f>
        <v/>
      </c>
      <c r="EC1305" s="1"/>
      <c r="ED1305" s="12"/>
      <c r="EE1305" s="6" t="str">
        <f>+IFERROR(VALUE(RIGHT(Tabla23[[#This Row],[B2B]],6)),"")</f>
        <v/>
      </c>
      <c r="EF1305" s="6" t="str">
        <f>+IFERROR(VLOOKUP(ED1305,Auxiliar!$A:$C,2,0),"")</f>
        <v/>
      </c>
      <c r="EG1305" s="7" t="str">
        <f>+IFERROR(VLOOKUP(ED1305,Auxiliar!$A:$C,3,0),"")</f>
        <v/>
      </c>
      <c r="EI1305" s="1"/>
      <c r="EJ1305" s="12"/>
      <c r="EK1305" s="6" t="str">
        <f>+IFERROR(VALUE(RIGHT(Tabla24[[#This Row],[B2B]],6)),"")</f>
        <v/>
      </c>
      <c r="EL1305" s="6" t="str">
        <f>+IFERROR(VLOOKUP(EJ1305,Auxiliar!$A:$C,2,0),"")</f>
        <v/>
      </c>
      <c r="EM1305" s="7" t="str">
        <f>+IFERROR(VLOOKUP(EJ1305,Auxiliar!$A:$C,3,0),"")</f>
        <v/>
      </c>
      <c r="EO1305" s="1"/>
      <c r="EP1305" s="12"/>
      <c r="EQ1305" s="6" t="str">
        <f>+IFERROR(VALUE(RIGHT(Tabla25[[#This Row],[B2B]],6)),"")</f>
        <v/>
      </c>
      <c r="ER1305" s="6" t="str">
        <f>+IFERROR(VLOOKUP(EP1305,Auxiliar!$A:$C,2,0),"")</f>
        <v/>
      </c>
      <c r="ES1305" s="7" t="str">
        <f>+IFERROR(VLOOKUP(EP1305,Auxiliar!$A:$C,3,0),"")</f>
        <v/>
      </c>
      <c r="EU1305" s="1"/>
      <c r="EV1305" s="12"/>
      <c r="EW1305" s="6" t="str">
        <f>+IFERROR(VALUE(RIGHT(Tabla26[[#This Row],[B2B]],6)),"")</f>
        <v/>
      </c>
      <c r="EX1305" s="6" t="str">
        <f>+IFERROR(VLOOKUP(EV1305,Auxiliar!$A:$C,2,0),"")</f>
        <v/>
      </c>
      <c r="EY1305" s="7" t="str">
        <f>+IFERROR(VLOOKUP(EV1305,Auxiliar!$A:$C,3,0),"")</f>
        <v/>
      </c>
      <c r="EZ1305" s="1"/>
      <c r="FA1305" s="12"/>
      <c r="FB1305" s="6" t="str">
        <f>+IFERROR(VALUE(RIGHT(Tabla27[[#This Row],[B2B]],6)),"")</f>
        <v/>
      </c>
      <c r="FC1305" s="6" t="str">
        <f>+IFERROR(VLOOKUP(FA1305,Auxiliar!$A:$C,2,0),"")</f>
        <v/>
      </c>
      <c r="FD1305" s="7" t="str">
        <f>+IFERROR(VLOOKUP(FA1305,Auxiliar!$A:$C,3,0),"")</f>
        <v/>
      </c>
      <c r="FE1305" s="1"/>
      <c r="FF1305" s="12"/>
      <c r="FG1305" s="6" t="str">
        <f>+IFERROR(VALUE(RIGHT(Tabla28[[#This Row],[B2B]],6)),"")</f>
        <v/>
      </c>
      <c r="FH1305" s="6" t="str">
        <f>+IFERROR(VLOOKUP(FF1305,Auxiliar!$A:$C,2,0),"")</f>
        <v/>
      </c>
      <c r="FI1305" s="7" t="str">
        <f>+IFERROR(VLOOKUP(FF1305,Auxiliar!$A:$C,3,0),"")</f>
        <v/>
      </c>
      <c r="FJ1305" s="1"/>
      <c r="FK1305" s="12"/>
      <c r="FL1305" s="6" t="str">
        <f>+IFERROR(VALUE(RIGHT(Tabla29[[#This Row],[B2B]],6)),"")</f>
        <v/>
      </c>
      <c r="FM1305" s="6" t="str">
        <f>+IFERROR(VLOOKUP(FK1305,Auxiliar!$A:$C,2,0),"")</f>
        <v/>
      </c>
      <c r="FN1305" s="7" t="str">
        <f>+IFERROR(VLOOKUP(FK1305,Auxiliar!$A:$C,3,0),"")</f>
        <v/>
      </c>
      <c r="FO1305" s="1"/>
      <c r="FP1305" s="12"/>
      <c r="FQ1305" s="6" t="str">
        <f>+IFERROR(VALUE(RIGHT(Tabla30[[#This Row],[B2B]],6)),"")</f>
        <v/>
      </c>
      <c r="FR1305" s="6" t="str">
        <f>+IFERROR(VLOOKUP(FP1305,Auxiliar!$A:$C,2,0),"")</f>
        <v/>
      </c>
      <c r="FS1305" s="7"/>
      <c r="FT1305" s="1"/>
      <c r="FU1305" s="12"/>
      <c r="FV1305" s="6" t="str">
        <f>+IFERROR(VALUE(RIGHT(Tabla31[[#This Row],[B2B]],6)),"")</f>
        <v/>
      </c>
      <c r="FW1305" s="6" t="str">
        <f>+IFERROR(VLOOKUP(FU1305,Auxiliar!$A:$C,2,0),"")</f>
        <v/>
      </c>
      <c r="FX1305" s="7" t="str">
        <f>+IFERROR(VLOOKUP(FU1305,Auxiliar!$A:$C,3,0),"")</f>
        <v/>
      </c>
      <c r="FY1305" s="1"/>
      <c r="FZ1305" s="12"/>
      <c r="GA1305" s="6" t="str">
        <f>+IFERROR(VALUE(RIGHT(Tabla32[[#This Row],[B2B]],6)),"")</f>
        <v/>
      </c>
      <c r="GB1305" s="6" t="str">
        <f>+IFERROR(VLOOKUP(FZ1305,Auxiliar!$A:$C,2,0),"")</f>
        <v/>
      </c>
      <c r="GC1305" s="7" t="str">
        <f>+IFERROR(VLOOKUP(FZ1305,Auxiliar!$A:$C,3,0),"")</f>
        <v/>
      </c>
      <c r="GD1305" s="1"/>
      <c r="GE1305" s="12"/>
      <c r="GF1305" s="6" t="str">
        <f>+IFERROR(VALUE(RIGHT(Tabla33[[#This Row],[B2B]],6)),"")</f>
        <v/>
      </c>
      <c r="GG1305" s="6" t="str">
        <f>+IFERROR(VLOOKUP(GE1305,Auxiliar!$A:$C,2,0),"")</f>
        <v/>
      </c>
      <c r="GH1305" s="7" t="str">
        <f>+IFERROR(VLOOKUP(GE1305,Auxiliar!$A:$C,3,0),"")</f>
        <v/>
      </c>
    </row>
    <row r="1306" spans="79:190" x14ac:dyDescent="0.25">
      <c r="CA1306" s="1">
        <v>11879</v>
      </c>
      <c r="CB1306" s="1" t="s">
        <v>35</v>
      </c>
      <c r="CC1306" s="6">
        <f>+IFERROR(VALUE(RIGHT(Tabla14[[#This Row],[B2B]],6)),"")</f>
        <v>11879</v>
      </c>
      <c r="CD1306" s="6" t="str">
        <f>+IFERROR(VLOOKUP(CB1306,Auxiliar!$A:$C,2,0),"")</f>
        <v>Corona 710cc</v>
      </c>
      <c r="CE1306" s="7" t="str">
        <f>+IFERROR(VLOOKUP(CB1306,Auxiliar!$A:$C,3,0),"")</f>
        <v>1b 10% | 85b 0%</v>
      </c>
      <c r="CM1306" s="1">
        <v>11889</v>
      </c>
      <c r="CN1306" s="1" t="s">
        <v>20</v>
      </c>
      <c r="CO1306" s="6">
        <v>11889</v>
      </c>
      <c r="CP1306" s="6" t="s">
        <v>20</v>
      </c>
      <c r="CQ1306" s="7" t="s">
        <v>21</v>
      </c>
      <c r="CY1306" s="1">
        <v>11889</v>
      </c>
      <c r="CZ1306" s="1" t="s">
        <v>16</v>
      </c>
      <c r="DA1306" s="6">
        <f>+IFERROR(VALUE(RIGHT(Tabla18[[#This Row],[B2B]],6)),"")</f>
        <v>11889</v>
      </c>
      <c r="DB1306" s="6" t="str">
        <f>+IFERROR(VLOOKUP(CZ1306,Auxiliar!$A:$C,2,0),"")</f>
        <v>PREMIUM</v>
      </c>
      <c r="DC1306" s="7" t="str">
        <f>+IFERROR(VLOOKUP(CZ1306,Auxiliar!$A:$C,3,0),"")</f>
        <v>0b 0% | 2b 2% | 5b 3,5% | 10b 5%</v>
      </c>
      <c r="DE1306" s="1">
        <v>11889</v>
      </c>
      <c r="DF1306" s="1" t="s">
        <v>19</v>
      </c>
      <c r="DG1306" s="6">
        <f>+IFERROR(VALUE(RIGHT(Tabla19[[#This Row],[B2B]],6)),"")</f>
        <v>11889</v>
      </c>
      <c r="DH1306" s="6" t="str">
        <f>+IFERROR(VLOOKUP(DF1306,Auxiliar!$A:$C,2,0),"")</f>
        <v>MICHELOB</v>
      </c>
      <c r="DI1306" s="7" t="str">
        <f>+IFERROR(VLOOKUP(DF1306,Auxiliar!$A:$C,3,0),"")</f>
        <v>1b 7% | 3b 22% | 8b 27%</v>
      </c>
      <c r="DK1306" s="1"/>
      <c r="DL1306" s="1"/>
      <c r="DM1306" s="6" t="str">
        <f>+IFERROR(VALUE(RIGHT(Tabla20[[#This Row],[B2B]],6)),"")</f>
        <v/>
      </c>
      <c r="DN1306" s="6" t="str">
        <f>+IFERROR(VLOOKUP(DL1306,Auxiliar!$A:$C,2,0),"")</f>
        <v/>
      </c>
      <c r="DO1306" s="7" t="str">
        <f>+IFERROR(VLOOKUP(DL1306,Auxiliar!$A:$C,3,0),"")</f>
        <v/>
      </c>
      <c r="DQ1306" s="1">
        <v>11876</v>
      </c>
      <c r="DR1306" s="12" t="s">
        <v>24</v>
      </c>
      <c r="DS1306" s="6">
        <f>+IFERROR(VALUE(RIGHT(Tabla21[[#This Row],[B2B]],6)),"")</f>
        <v>11876</v>
      </c>
      <c r="DT1306" s="6" t="str">
        <f>+IFERROR(VLOOKUP(DR1306,Auxiliar!$A:$C,2,0),"")</f>
        <v>CORONA PORRON</v>
      </c>
      <c r="DU1306" s="7" t="str">
        <f>+IFERROR(VLOOKUP(DR1306,Auxiliar!$A:$C,3,0),"")</f>
        <v>1b 5% | 20b 0%</v>
      </c>
      <c r="DW1306" s="1"/>
      <c r="DX1306" s="12"/>
      <c r="DY1306" s="6" t="str">
        <f>+IFERROR(VALUE(RIGHT(Tabla22[[#This Row],[B2B]],6)),"")</f>
        <v/>
      </c>
      <c r="DZ1306" s="6" t="str">
        <f>+IFERROR(VLOOKUP(DX1306,Auxiliar!$A:$C,2,0),"")</f>
        <v/>
      </c>
      <c r="EA1306" s="7" t="str">
        <f>+IFERROR(VLOOKUP(DX1306,Auxiliar!$A:$C,3,0),"")</f>
        <v/>
      </c>
      <c r="EC1306" s="1"/>
      <c r="ED1306" s="12"/>
      <c r="EE1306" s="6" t="str">
        <f>+IFERROR(VALUE(RIGHT(Tabla23[[#This Row],[B2B]],6)),"")</f>
        <v/>
      </c>
      <c r="EF1306" s="6" t="str">
        <f>+IFERROR(VLOOKUP(ED1306,Auxiliar!$A:$C,2,0),"")</f>
        <v/>
      </c>
      <c r="EG1306" s="7" t="str">
        <f>+IFERROR(VLOOKUP(ED1306,Auxiliar!$A:$C,3,0),"")</f>
        <v/>
      </c>
      <c r="EI1306" s="1"/>
      <c r="EJ1306" s="12"/>
      <c r="EK1306" s="6" t="str">
        <f>+IFERROR(VALUE(RIGHT(Tabla24[[#This Row],[B2B]],6)),"")</f>
        <v/>
      </c>
      <c r="EL1306" s="6" t="str">
        <f>+IFERROR(VLOOKUP(EJ1306,Auxiliar!$A:$C,2,0),"")</f>
        <v/>
      </c>
      <c r="EM1306" s="7" t="str">
        <f>+IFERROR(VLOOKUP(EJ1306,Auxiliar!$A:$C,3,0),"")</f>
        <v/>
      </c>
      <c r="EO1306" s="1"/>
      <c r="EP1306" s="12"/>
      <c r="EQ1306" s="6" t="str">
        <f>+IFERROR(VALUE(RIGHT(Tabla25[[#This Row],[B2B]],6)),"")</f>
        <v/>
      </c>
      <c r="ER1306" s="6" t="str">
        <f>+IFERROR(VLOOKUP(EP1306,Auxiliar!$A:$C,2,0),"")</f>
        <v/>
      </c>
      <c r="ES1306" s="7" t="str">
        <f>+IFERROR(VLOOKUP(EP1306,Auxiliar!$A:$C,3,0),"")</f>
        <v/>
      </c>
      <c r="EU1306" s="1"/>
      <c r="EV1306" s="12"/>
      <c r="EW1306" s="6" t="str">
        <f>+IFERROR(VALUE(RIGHT(Tabla26[[#This Row],[B2B]],6)),"")</f>
        <v/>
      </c>
      <c r="EX1306" s="6" t="str">
        <f>+IFERROR(VLOOKUP(EV1306,Auxiliar!$A:$C,2,0),"")</f>
        <v/>
      </c>
      <c r="EY1306" s="7" t="str">
        <f>+IFERROR(VLOOKUP(EV1306,Auxiliar!$A:$C,3,0),"")</f>
        <v/>
      </c>
      <c r="EZ1306" s="1"/>
      <c r="FA1306" s="12"/>
      <c r="FB1306" s="6" t="str">
        <f>+IFERROR(VALUE(RIGHT(Tabla27[[#This Row],[B2B]],6)),"")</f>
        <v/>
      </c>
      <c r="FC1306" s="6" t="str">
        <f>+IFERROR(VLOOKUP(FA1306,Auxiliar!$A:$C,2,0),"")</f>
        <v/>
      </c>
      <c r="FD1306" s="7" t="str">
        <f>+IFERROR(VLOOKUP(FA1306,Auxiliar!$A:$C,3,0),"")</f>
        <v/>
      </c>
      <c r="FE1306" s="1"/>
      <c r="FF1306" s="12"/>
      <c r="FG1306" s="6" t="str">
        <f>+IFERROR(VALUE(RIGHT(Tabla28[[#This Row],[B2B]],6)),"")</f>
        <v/>
      </c>
      <c r="FH1306" s="6" t="str">
        <f>+IFERROR(VLOOKUP(FF1306,Auxiliar!$A:$C,2,0),"")</f>
        <v/>
      </c>
      <c r="FI1306" s="7" t="str">
        <f>+IFERROR(VLOOKUP(FF1306,Auxiliar!$A:$C,3,0),"")</f>
        <v/>
      </c>
      <c r="FJ1306" s="1"/>
      <c r="FK1306" s="12"/>
      <c r="FL1306" s="6" t="str">
        <f>+IFERROR(VALUE(RIGHT(Tabla29[[#This Row],[B2B]],6)),"")</f>
        <v/>
      </c>
      <c r="FM1306" s="6" t="str">
        <f>+IFERROR(VLOOKUP(FK1306,Auxiliar!$A:$C,2,0),"")</f>
        <v/>
      </c>
      <c r="FN1306" s="7" t="str">
        <f>+IFERROR(VLOOKUP(FK1306,Auxiliar!$A:$C,3,0),"")</f>
        <v/>
      </c>
      <c r="FO1306" s="1"/>
      <c r="FP1306" s="12"/>
      <c r="FQ1306" s="6" t="str">
        <f>+IFERROR(VALUE(RIGHT(Tabla30[[#This Row],[B2B]],6)),"")</f>
        <v/>
      </c>
      <c r="FR1306" s="6" t="str">
        <f>+IFERROR(VLOOKUP(FP1306,Auxiliar!$A:$C,2,0),"")</f>
        <v/>
      </c>
      <c r="FS1306" s="7"/>
      <c r="FT1306" s="1"/>
      <c r="FU1306" s="12"/>
      <c r="FV1306" s="6" t="str">
        <f>+IFERROR(VALUE(RIGHT(Tabla31[[#This Row],[B2B]],6)),"")</f>
        <v/>
      </c>
      <c r="FW1306" s="6" t="str">
        <f>+IFERROR(VLOOKUP(FU1306,Auxiliar!$A:$C,2,0),"")</f>
        <v/>
      </c>
      <c r="FX1306" s="7" t="str">
        <f>+IFERROR(VLOOKUP(FU1306,Auxiliar!$A:$C,3,0),"")</f>
        <v/>
      </c>
      <c r="FY1306" s="1"/>
      <c r="FZ1306" s="12"/>
      <c r="GA1306" s="6" t="str">
        <f>+IFERROR(VALUE(RIGHT(Tabla32[[#This Row],[B2B]],6)),"")</f>
        <v/>
      </c>
      <c r="GB1306" s="6" t="str">
        <f>+IFERROR(VLOOKUP(FZ1306,Auxiliar!$A:$C,2,0),"")</f>
        <v/>
      </c>
      <c r="GC1306" s="7" t="str">
        <f>+IFERROR(VLOOKUP(FZ1306,Auxiliar!$A:$C,3,0),"")</f>
        <v/>
      </c>
      <c r="GD1306" s="1"/>
      <c r="GE1306" s="12"/>
      <c r="GF1306" s="6" t="str">
        <f>+IFERROR(VALUE(RIGHT(Tabla33[[#This Row],[B2B]],6)),"")</f>
        <v/>
      </c>
      <c r="GG1306" s="6" t="str">
        <f>+IFERROR(VLOOKUP(GE1306,Auxiliar!$A:$C,2,0),"")</f>
        <v/>
      </c>
      <c r="GH1306" s="7" t="str">
        <f>+IFERROR(VLOOKUP(GE1306,Auxiliar!$A:$C,3,0),"")</f>
        <v/>
      </c>
    </row>
    <row r="1307" spans="79:190" x14ac:dyDescent="0.25">
      <c r="CA1307" s="1">
        <v>11881</v>
      </c>
      <c r="CB1307" s="1" t="s">
        <v>35</v>
      </c>
      <c r="CC1307" s="6">
        <f>+IFERROR(VALUE(RIGHT(Tabla14[[#This Row],[B2B]],6)),"")</f>
        <v>11881</v>
      </c>
      <c r="CD1307" s="6" t="str">
        <f>+IFERROR(VLOOKUP(CB1307,Auxiliar!$A:$C,2,0),"")</f>
        <v>Corona 710cc</v>
      </c>
      <c r="CE1307" s="7" t="str">
        <f>+IFERROR(VLOOKUP(CB1307,Auxiliar!$A:$C,3,0),"")</f>
        <v>1b 10% | 85b 0%</v>
      </c>
      <c r="CM1307" s="1">
        <v>11896</v>
      </c>
      <c r="CN1307" s="1" t="s">
        <v>20</v>
      </c>
      <c r="CO1307" s="6">
        <v>11896</v>
      </c>
      <c r="CP1307" s="6" t="s">
        <v>20</v>
      </c>
      <c r="CQ1307" s="7" t="s">
        <v>21</v>
      </c>
      <c r="CY1307" s="1">
        <v>11896</v>
      </c>
      <c r="CZ1307" s="1" t="s">
        <v>16</v>
      </c>
      <c r="DA1307" s="6">
        <f>+IFERROR(VALUE(RIGHT(Tabla18[[#This Row],[B2B]],6)),"")</f>
        <v>11896</v>
      </c>
      <c r="DB1307" s="6" t="str">
        <f>+IFERROR(VLOOKUP(CZ1307,Auxiliar!$A:$C,2,0),"")</f>
        <v>PREMIUM</v>
      </c>
      <c r="DC1307" s="7" t="str">
        <f>+IFERROR(VLOOKUP(CZ1307,Auxiliar!$A:$C,3,0),"")</f>
        <v>0b 0% | 2b 2% | 5b 3,5% | 10b 5%</v>
      </c>
      <c r="DE1307" s="1">
        <v>11896</v>
      </c>
      <c r="DF1307" s="1" t="s">
        <v>19</v>
      </c>
      <c r="DG1307" s="6">
        <f>+IFERROR(VALUE(RIGHT(Tabla19[[#This Row],[B2B]],6)),"")</f>
        <v>11896</v>
      </c>
      <c r="DH1307" s="6" t="str">
        <f>+IFERROR(VLOOKUP(DF1307,Auxiliar!$A:$C,2,0),"")</f>
        <v>MICHELOB</v>
      </c>
      <c r="DI1307" s="7" t="str">
        <f>+IFERROR(VLOOKUP(DF1307,Auxiliar!$A:$C,3,0),"")</f>
        <v>1b 7% | 3b 22% | 8b 27%</v>
      </c>
      <c r="DK1307" s="1"/>
      <c r="DL1307" s="1"/>
      <c r="DM1307" s="6" t="str">
        <f>+IFERROR(VALUE(RIGHT(Tabla20[[#This Row],[B2B]],6)),"")</f>
        <v/>
      </c>
      <c r="DN1307" s="6" t="str">
        <f>+IFERROR(VLOOKUP(DL1307,Auxiliar!$A:$C,2,0),"")</f>
        <v/>
      </c>
      <c r="DO1307" s="7" t="str">
        <f>+IFERROR(VLOOKUP(DL1307,Auxiliar!$A:$C,3,0),"")</f>
        <v/>
      </c>
      <c r="DQ1307" s="1">
        <v>11877</v>
      </c>
      <c r="DR1307" s="12" t="s">
        <v>24</v>
      </c>
      <c r="DS1307" s="6">
        <f>+IFERROR(VALUE(RIGHT(Tabla21[[#This Row],[B2B]],6)),"")</f>
        <v>11877</v>
      </c>
      <c r="DT1307" s="6" t="str">
        <f>+IFERROR(VLOOKUP(DR1307,Auxiliar!$A:$C,2,0),"")</f>
        <v>CORONA PORRON</v>
      </c>
      <c r="DU1307" s="7" t="str">
        <f>+IFERROR(VLOOKUP(DR1307,Auxiliar!$A:$C,3,0),"")</f>
        <v>1b 5% | 20b 0%</v>
      </c>
      <c r="DW1307" s="1"/>
      <c r="DX1307" s="12"/>
      <c r="DY1307" s="6" t="str">
        <f>+IFERROR(VALUE(RIGHT(Tabla22[[#This Row],[B2B]],6)),"")</f>
        <v/>
      </c>
      <c r="DZ1307" s="6" t="str">
        <f>+IFERROR(VLOOKUP(DX1307,Auxiliar!$A:$C,2,0),"")</f>
        <v/>
      </c>
      <c r="EA1307" s="7" t="str">
        <f>+IFERROR(VLOOKUP(DX1307,Auxiliar!$A:$C,3,0),"")</f>
        <v/>
      </c>
      <c r="EC1307" s="1"/>
      <c r="ED1307" s="12"/>
      <c r="EE1307" s="6" t="str">
        <f>+IFERROR(VALUE(RIGHT(Tabla23[[#This Row],[B2B]],6)),"")</f>
        <v/>
      </c>
      <c r="EF1307" s="6" t="str">
        <f>+IFERROR(VLOOKUP(ED1307,Auxiliar!$A:$C,2,0),"")</f>
        <v/>
      </c>
      <c r="EG1307" s="7" t="str">
        <f>+IFERROR(VLOOKUP(ED1307,Auxiliar!$A:$C,3,0),"")</f>
        <v/>
      </c>
      <c r="EI1307" s="1"/>
      <c r="EJ1307" s="12"/>
      <c r="EK1307" s="6" t="str">
        <f>+IFERROR(VALUE(RIGHT(Tabla24[[#This Row],[B2B]],6)),"")</f>
        <v/>
      </c>
      <c r="EL1307" s="6" t="str">
        <f>+IFERROR(VLOOKUP(EJ1307,Auxiliar!$A:$C,2,0),"")</f>
        <v/>
      </c>
      <c r="EM1307" s="7" t="str">
        <f>+IFERROR(VLOOKUP(EJ1307,Auxiliar!$A:$C,3,0),"")</f>
        <v/>
      </c>
      <c r="EO1307" s="1"/>
      <c r="EP1307" s="12"/>
      <c r="EQ1307" s="6" t="str">
        <f>+IFERROR(VALUE(RIGHT(Tabla25[[#This Row],[B2B]],6)),"")</f>
        <v/>
      </c>
      <c r="ER1307" s="6" t="str">
        <f>+IFERROR(VLOOKUP(EP1307,Auxiliar!$A:$C,2,0),"")</f>
        <v/>
      </c>
      <c r="ES1307" s="7" t="str">
        <f>+IFERROR(VLOOKUP(EP1307,Auxiliar!$A:$C,3,0),"")</f>
        <v/>
      </c>
      <c r="EU1307" s="1"/>
      <c r="EV1307" s="12"/>
      <c r="EW1307" s="6" t="str">
        <f>+IFERROR(VALUE(RIGHT(Tabla26[[#This Row],[B2B]],6)),"")</f>
        <v/>
      </c>
      <c r="EX1307" s="6" t="str">
        <f>+IFERROR(VLOOKUP(EV1307,Auxiliar!$A:$C,2,0),"")</f>
        <v/>
      </c>
      <c r="EY1307" s="7" t="str">
        <f>+IFERROR(VLOOKUP(EV1307,Auxiliar!$A:$C,3,0),"")</f>
        <v/>
      </c>
      <c r="EZ1307" s="1"/>
      <c r="FA1307" s="12"/>
      <c r="FB1307" s="6" t="str">
        <f>+IFERROR(VALUE(RIGHT(Tabla27[[#This Row],[B2B]],6)),"")</f>
        <v/>
      </c>
      <c r="FC1307" s="6" t="str">
        <f>+IFERROR(VLOOKUP(FA1307,Auxiliar!$A:$C,2,0),"")</f>
        <v/>
      </c>
      <c r="FD1307" s="7" t="str">
        <f>+IFERROR(VLOOKUP(FA1307,Auxiliar!$A:$C,3,0),"")</f>
        <v/>
      </c>
      <c r="FE1307" s="1"/>
      <c r="FF1307" s="12"/>
      <c r="FG1307" s="6" t="str">
        <f>+IFERROR(VALUE(RIGHT(Tabla28[[#This Row],[B2B]],6)),"")</f>
        <v/>
      </c>
      <c r="FH1307" s="6" t="str">
        <f>+IFERROR(VLOOKUP(FF1307,Auxiliar!$A:$C,2,0),"")</f>
        <v/>
      </c>
      <c r="FI1307" s="7" t="str">
        <f>+IFERROR(VLOOKUP(FF1307,Auxiliar!$A:$C,3,0),"")</f>
        <v/>
      </c>
      <c r="FJ1307" s="1"/>
      <c r="FK1307" s="12"/>
      <c r="FL1307" s="6" t="str">
        <f>+IFERROR(VALUE(RIGHT(Tabla29[[#This Row],[B2B]],6)),"")</f>
        <v/>
      </c>
      <c r="FM1307" s="6" t="str">
        <f>+IFERROR(VLOOKUP(FK1307,Auxiliar!$A:$C,2,0),"")</f>
        <v/>
      </c>
      <c r="FN1307" s="7" t="str">
        <f>+IFERROR(VLOOKUP(FK1307,Auxiliar!$A:$C,3,0),"")</f>
        <v/>
      </c>
      <c r="FO1307" s="1"/>
      <c r="FP1307" s="12"/>
      <c r="FQ1307" s="6" t="str">
        <f>+IFERROR(VALUE(RIGHT(Tabla30[[#This Row],[B2B]],6)),"")</f>
        <v/>
      </c>
      <c r="FR1307" s="6" t="str">
        <f>+IFERROR(VLOOKUP(FP1307,Auxiliar!$A:$C,2,0),"")</f>
        <v/>
      </c>
      <c r="FS1307" s="7"/>
      <c r="FT1307" s="1"/>
      <c r="FU1307" s="12"/>
      <c r="FV1307" s="6" t="str">
        <f>+IFERROR(VALUE(RIGHT(Tabla31[[#This Row],[B2B]],6)),"")</f>
        <v/>
      </c>
      <c r="FW1307" s="6" t="str">
        <f>+IFERROR(VLOOKUP(FU1307,Auxiliar!$A:$C,2,0),"")</f>
        <v/>
      </c>
      <c r="FX1307" s="7" t="str">
        <f>+IFERROR(VLOOKUP(FU1307,Auxiliar!$A:$C,3,0),"")</f>
        <v/>
      </c>
      <c r="FY1307" s="1"/>
      <c r="FZ1307" s="12"/>
      <c r="GA1307" s="6" t="str">
        <f>+IFERROR(VALUE(RIGHT(Tabla32[[#This Row],[B2B]],6)),"")</f>
        <v/>
      </c>
      <c r="GB1307" s="6" t="str">
        <f>+IFERROR(VLOOKUP(FZ1307,Auxiliar!$A:$C,2,0),"")</f>
        <v/>
      </c>
      <c r="GC1307" s="7" t="str">
        <f>+IFERROR(VLOOKUP(FZ1307,Auxiliar!$A:$C,3,0),"")</f>
        <v/>
      </c>
      <c r="GD1307" s="1"/>
      <c r="GE1307" s="12"/>
      <c r="GF1307" s="6" t="str">
        <f>+IFERROR(VALUE(RIGHT(Tabla33[[#This Row],[B2B]],6)),"")</f>
        <v/>
      </c>
      <c r="GG1307" s="6" t="str">
        <f>+IFERROR(VLOOKUP(GE1307,Auxiliar!$A:$C,2,0),"")</f>
        <v/>
      </c>
      <c r="GH1307" s="7" t="str">
        <f>+IFERROR(VLOOKUP(GE1307,Auxiliar!$A:$C,3,0),"")</f>
        <v/>
      </c>
    </row>
    <row r="1308" spans="79:190" x14ac:dyDescent="0.25">
      <c r="CA1308" s="1">
        <v>11883</v>
      </c>
      <c r="CB1308" s="1" t="s">
        <v>35</v>
      </c>
      <c r="CC1308" s="6">
        <f>+IFERROR(VALUE(RIGHT(Tabla14[[#This Row],[B2B]],6)),"")</f>
        <v>11883</v>
      </c>
      <c r="CD1308" s="6" t="str">
        <f>+IFERROR(VLOOKUP(CB1308,Auxiliar!$A:$C,2,0),"")</f>
        <v>Corona 710cc</v>
      </c>
      <c r="CE1308" s="7" t="str">
        <f>+IFERROR(VLOOKUP(CB1308,Auxiliar!$A:$C,3,0),"")</f>
        <v>1b 10% | 85b 0%</v>
      </c>
      <c r="CM1308" s="1">
        <v>11897</v>
      </c>
      <c r="CN1308" s="1" t="s">
        <v>20</v>
      </c>
      <c r="CO1308" s="6">
        <v>11897</v>
      </c>
      <c r="CP1308" s="6" t="s">
        <v>20</v>
      </c>
      <c r="CQ1308" s="7" t="s">
        <v>21</v>
      </c>
      <c r="CY1308" s="1">
        <v>11897</v>
      </c>
      <c r="CZ1308" s="1" t="s">
        <v>16</v>
      </c>
      <c r="DA1308" s="6">
        <f>+IFERROR(VALUE(RIGHT(Tabla18[[#This Row],[B2B]],6)),"")</f>
        <v>11897</v>
      </c>
      <c r="DB1308" s="6" t="str">
        <f>+IFERROR(VLOOKUP(CZ1308,Auxiliar!$A:$C,2,0),"")</f>
        <v>PREMIUM</v>
      </c>
      <c r="DC1308" s="7" t="str">
        <f>+IFERROR(VLOOKUP(CZ1308,Auxiliar!$A:$C,3,0),"")</f>
        <v>0b 0% | 2b 2% | 5b 3,5% | 10b 5%</v>
      </c>
      <c r="DE1308" s="1">
        <v>11897</v>
      </c>
      <c r="DF1308" s="1" t="s">
        <v>19</v>
      </c>
      <c r="DG1308" s="6">
        <f>+IFERROR(VALUE(RIGHT(Tabla19[[#This Row],[B2B]],6)),"")</f>
        <v>11897</v>
      </c>
      <c r="DH1308" s="6" t="str">
        <f>+IFERROR(VLOOKUP(DF1308,Auxiliar!$A:$C,2,0),"")</f>
        <v>MICHELOB</v>
      </c>
      <c r="DI1308" s="7" t="str">
        <f>+IFERROR(VLOOKUP(DF1308,Auxiliar!$A:$C,3,0),"")</f>
        <v>1b 7% | 3b 22% | 8b 27%</v>
      </c>
      <c r="DK1308" s="1"/>
      <c r="DL1308" s="1"/>
      <c r="DM1308" s="6" t="str">
        <f>+IFERROR(VALUE(RIGHT(Tabla20[[#This Row],[B2B]],6)),"")</f>
        <v/>
      </c>
      <c r="DN1308" s="6" t="str">
        <f>+IFERROR(VLOOKUP(DL1308,Auxiliar!$A:$C,2,0),"")</f>
        <v/>
      </c>
      <c r="DO1308" s="7" t="str">
        <f>+IFERROR(VLOOKUP(DL1308,Auxiliar!$A:$C,3,0),"")</f>
        <v/>
      </c>
      <c r="DQ1308" s="1">
        <v>11878</v>
      </c>
      <c r="DR1308" s="12" t="s">
        <v>24</v>
      </c>
      <c r="DS1308" s="6">
        <f>+IFERROR(VALUE(RIGHT(Tabla21[[#This Row],[B2B]],6)),"")</f>
        <v>11878</v>
      </c>
      <c r="DT1308" s="6" t="str">
        <f>+IFERROR(VLOOKUP(DR1308,Auxiliar!$A:$C,2,0),"")</f>
        <v>CORONA PORRON</v>
      </c>
      <c r="DU1308" s="7" t="str">
        <f>+IFERROR(VLOOKUP(DR1308,Auxiliar!$A:$C,3,0),"")</f>
        <v>1b 5% | 20b 0%</v>
      </c>
      <c r="DW1308" s="1"/>
      <c r="DX1308" s="12"/>
      <c r="DY1308" s="6" t="str">
        <f>+IFERROR(VALUE(RIGHT(Tabla22[[#This Row],[B2B]],6)),"")</f>
        <v/>
      </c>
      <c r="DZ1308" s="6" t="str">
        <f>+IFERROR(VLOOKUP(DX1308,Auxiliar!$A:$C,2,0),"")</f>
        <v/>
      </c>
      <c r="EA1308" s="7" t="str">
        <f>+IFERROR(VLOOKUP(DX1308,Auxiliar!$A:$C,3,0),"")</f>
        <v/>
      </c>
      <c r="EC1308" s="1"/>
      <c r="ED1308" s="12"/>
      <c r="EE1308" s="6" t="str">
        <f>+IFERROR(VALUE(RIGHT(Tabla23[[#This Row],[B2B]],6)),"")</f>
        <v/>
      </c>
      <c r="EF1308" s="6" t="str">
        <f>+IFERROR(VLOOKUP(ED1308,Auxiliar!$A:$C,2,0),"")</f>
        <v/>
      </c>
      <c r="EG1308" s="7" t="str">
        <f>+IFERROR(VLOOKUP(ED1308,Auxiliar!$A:$C,3,0),"")</f>
        <v/>
      </c>
      <c r="EI1308" s="1"/>
      <c r="EJ1308" s="12"/>
      <c r="EK1308" s="6" t="str">
        <f>+IFERROR(VALUE(RIGHT(Tabla24[[#This Row],[B2B]],6)),"")</f>
        <v/>
      </c>
      <c r="EL1308" s="6" t="str">
        <f>+IFERROR(VLOOKUP(EJ1308,Auxiliar!$A:$C,2,0),"")</f>
        <v/>
      </c>
      <c r="EM1308" s="7" t="str">
        <f>+IFERROR(VLOOKUP(EJ1308,Auxiliar!$A:$C,3,0),"")</f>
        <v/>
      </c>
      <c r="EO1308" s="1"/>
      <c r="EP1308" s="12"/>
      <c r="EQ1308" s="6" t="str">
        <f>+IFERROR(VALUE(RIGHT(Tabla25[[#This Row],[B2B]],6)),"")</f>
        <v/>
      </c>
      <c r="ER1308" s="6" t="str">
        <f>+IFERROR(VLOOKUP(EP1308,Auxiliar!$A:$C,2,0),"")</f>
        <v/>
      </c>
      <c r="ES1308" s="7" t="str">
        <f>+IFERROR(VLOOKUP(EP1308,Auxiliar!$A:$C,3,0),"")</f>
        <v/>
      </c>
      <c r="EU1308" s="1"/>
      <c r="EV1308" s="12"/>
      <c r="EW1308" s="6" t="str">
        <f>+IFERROR(VALUE(RIGHT(Tabla26[[#This Row],[B2B]],6)),"")</f>
        <v/>
      </c>
      <c r="EX1308" s="6" t="str">
        <f>+IFERROR(VLOOKUP(EV1308,Auxiliar!$A:$C,2,0),"")</f>
        <v/>
      </c>
      <c r="EY1308" s="7" t="str">
        <f>+IFERROR(VLOOKUP(EV1308,Auxiliar!$A:$C,3,0),"")</f>
        <v/>
      </c>
      <c r="EZ1308" s="1"/>
      <c r="FA1308" s="12"/>
      <c r="FB1308" s="6" t="str">
        <f>+IFERROR(VALUE(RIGHT(Tabla27[[#This Row],[B2B]],6)),"")</f>
        <v/>
      </c>
      <c r="FC1308" s="6" t="str">
        <f>+IFERROR(VLOOKUP(FA1308,Auxiliar!$A:$C,2,0),"")</f>
        <v/>
      </c>
      <c r="FD1308" s="7" t="str">
        <f>+IFERROR(VLOOKUP(FA1308,Auxiliar!$A:$C,3,0),"")</f>
        <v/>
      </c>
      <c r="FE1308" s="1"/>
      <c r="FF1308" s="12"/>
      <c r="FG1308" s="6" t="str">
        <f>+IFERROR(VALUE(RIGHT(Tabla28[[#This Row],[B2B]],6)),"")</f>
        <v/>
      </c>
      <c r="FH1308" s="6" t="str">
        <f>+IFERROR(VLOOKUP(FF1308,Auxiliar!$A:$C,2,0),"")</f>
        <v/>
      </c>
      <c r="FI1308" s="7" t="str">
        <f>+IFERROR(VLOOKUP(FF1308,Auxiliar!$A:$C,3,0),"")</f>
        <v/>
      </c>
      <c r="FJ1308" s="1"/>
      <c r="FK1308" s="12"/>
      <c r="FL1308" s="6" t="str">
        <f>+IFERROR(VALUE(RIGHT(Tabla29[[#This Row],[B2B]],6)),"")</f>
        <v/>
      </c>
      <c r="FM1308" s="6" t="str">
        <f>+IFERROR(VLOOKUP(FK1308,Auxiliar!$A:$C,2,0),"")</f>
        <v/>
      </c>
      <c r="FN1308" s="7" t="str">
        <f>+IFERROR(VLOOKUP(FK1308,Auxiliar!$A:$C,3,0),"")</f>
        <v/>
      </c>
      <c r="FO1308" s="1"/>
      <c r="FP1308" s="12"/>
      <c r="FQ1308" s="6" t="str">
        <f>+IFERROR(VALUE(RIGHT(Tabla30[[#This Row],[B2B]],6)),"")</f>
        <v/>
      </c>
      <c r="FR1308" s="6" t="str">
        <f>+IFERROR(VLOOKUP(FP1308,Auxiliar!$A:$C,2,0),"")</f>
        <v/>
      </c>
      <c r="FS1308" s="7"/>
      <c r="FT1308" s="1"/>
      <c r="FU1308" s="12"/>
      <c r="FV1308" s="6" t="str">
        <f>+IFERROR(VALUE(RIGHT(Tabla31[[#This Row],[B2B]],6)),"")</f>
        <v/>
      </c>
      <c r="FW1308" s="6" t="str">
        <f>+IFERROR(VLOOKUP(FU1308,Auxiliar!$A:$C,2,0),"")</f>
        <v/>
      </c>
      <c r="FX1308" s="7" t="str">
        <f>+IFERROR(VLOOKUP(FU1308,Auxiliar!$A:$C,3,0),"")</f>
        <v/>
      </c>
      <c r="FY1308" s="1"/>
      <c r="FZ1308" s="12"/>
      <c r="GA1308" s="6" t="str">
        <f>+IFERROR(VALUE(RIGHT(Tabla32[[#This Row],[B2B]],6)),"")</f>
        <v/>
      </c>
      <c r="GB1308" s="6" t="str">
        <f>+IFERROR(VLOOKUP(FZ1308,Auxiliar!$A:$C,2,0),"")</f>
        <v/>
      </c>
      <c r="GC1308" s="7" t="str">
        <f>+IFERROR(VLOOKUP(FZ1308,Auxiliar!$A:$C,3,0),"")</f>
        <v/>
      </c>
      <c r="GD1308" s="1"/>
      <c r="GE1308" s="12"/>
      <c r="GF1308" s="6" t="str">
        <f>+IFERROR(VALUE(RIGHT(Tabla33[[#This Row],[B2B]],6)),"")</f>
        <v/>
      </c>
      <c r="GG1308" s="6" t="str">
        <f>+IFERROR(VLOOKUP(GE1308,Auxiliar!$A:$C,2,0),"")</f>
        <v/>
      </c>
      <c r="GH1308" s="7" t="str">
        <f>+IFERROR(VLOOKUP(GE1308,Auxiliar!$A:$C,3,0),"")</f>
        <v/>
      </c>
    </row>
    <row r="1309" spans="79:190" x14ac:dyDescent="0.25">
      <c r="CA1309" s="1">
        <v>11889</v>
      </c>
      <c r="CB1309" s="1" t="s">
        <v>35</v>
      </c>
      <c r="CC1309" s="6">
        <f>+IFERROR(VALUE(RIGHT(Tabla14[[#This Row],[B2B]],6)),"")</f>
        <v>11889</v>
      </c>
      <c r="CD1309" s="6" t="str">
        <f>+IFERROR(VLOOKUP(CB1309,Auxiliar!$A:$C,2,0),"")</f>
        <v>Corona 710cc</v>
      </c>
      <c r="CE1309" s="7" t="str">
        <f>+IFERROR(VLOOKUP(CB1309,Auxiliar!$A:$C,3,0),"")</f>
        <v>1b 10% | 85b 0%</v>
      </c>
      <c r="CM1309" s="1">
        <v>11898</v>
      </c>
      <c r="CN1309" s="1" t="s">
        <v>20</v>
      </c>
      <c r="CO1309" s="6">
        <v>11898</v>
      </c>
      <c r="CP1309" s="6" t="s">
        <v>20</v>
      </c>
      <c r="CQ1309" s="7" t="s">
        <v>21</v>
      </c>
      <c r="CY1309" s="1">
        <v>11898</v>
      </c>
      <c r="CZ1309" s="1" t="s">
        <v>16</v>
      </c>
      <c r="DA1309" s="6">
        <f>+IFERROR(VALUE(RIGHT(Tabla18[[#This Row],[B2B]],6)),"")</f>
        <v>11898</v>
      </c>
      <c r="DB1309" s="6" t="str">
        <f>+IFERROR(VLOOKUP(CZ1309,Auxiliar!$A:$C,2,0),"")</f>
        <v>PREMIUM</v>
      </c>
      <c r="DC1309" s="7" t="str">
        <f>+IFERROR(VLOOKUP(CZ1309,Auxiliar!$A:$C,3,0),"")</f>
        <v>0b 0% | 2b 2% | 5b 3,5% | 10b 5%</v>
      </c>
      <c r="DE1309" s="1">
        <v>11898</v>
      </c>
      <c r="DF1309" s="1" t="s">
        <v>19</v>
      </c>
      <c r="DG1309" s="6">
        <f>+IFERROR(VALUE(RIGHT(Tabla19[[#This Row],[B2B]],6)),"")</f>
        <v>11898</v>
      </c>
      <c r="DH1309" s="6" t="str">
        <f>+IFERROR(VLOOKUP(DF1309,Auxiliar!$A:$C,2,0),"")</f>
        <v>MICHELOB</v>
      </c>
      <c r="DI1309" s="7" t="str">
        <f>+IFERROR(VLOOKUP(DF1309,Auxiliar!$A:$C,3,0),"")</f>
        <v>1b 7% | 3b 22% | 8b 27%</v>
      </c>
      <c r="DK1309" s="1"/>
      <c r="DL1309" s="1"/>
      <c r="DM1309" s="6" t="str">
        <f>+IFERROR(VALUE(RIGHT(Tabla20[[#This Row],[B2B]],6)),"")</f>
        <v/>
      </c>
      <c r="DN1309" s="6" t="str">
        <f>+IFERROR(VLOOKUP(DL1309,Auxiliar!$A:$C,2,0),"")</f>
        <v/>
      </c>
      <c r="DO1309" s="7" t="str">
        <f>+IFERROR(VLOOKUP(DL1309,Auxiliar!$A:$C,3,0),"")</f>
        <v/>
      </c>
      <c r="DQ1309" s="1">
        <v>11879</v>
      </c>
      <c r="DR1309" s="12" t="s">
        <v>24</v>
      </c>
      <c r="DS1309" s="6">
        <f>+IFERROR(VALUE(RIGHT(Tabla21[[#This Row],[B2B]],6)),"")</f>
        <v>11879</v>
      </c>
      <c r="DT1309" s="6" t="str">
        <f>+IFERROR(VLOOKUP(DR1309,Auxiliar!$A:$C,2,0),"")</f>
        <v>CORONA PORRON</v>
      </c>
      <c r="DU1309" s="7" t="str">
        <f>+IFERROR(VLOOKUP(DR1309,Auxiliar!$A:$C,3,0),"")</f>
        <v>1b 5% | 20b 0%</v>
      </c>
      <c r="DW1309" s="1"/>
      <c r="DX1309" s="12"/>
      <c r="DY1309" s="6" t="str">
        <f>+IFERROR(VALUE(RIGHT(Tabla22[[#This Row],[B2B]],6)),"")</f>
        <v/>
      </c>
      <c r="DZ1309" s="6" t="str">
        <f>+IFERROR(VLOOKUP(DX1309,Auxiliar!$A:$C,2,0),"")</f>
        <v/>
      </c>
      <c r="EA1309" s="7" t="str">
        <f>+IFERROR(VLOOKUP(DX1309,Auxiliar!$A:$C,3,0),"")</f>
        <v/>
      </c>
      <c r="EC1309" s="1"/>
      <c r="ED1309" s="12"/>
      <c r="EE1309" s="6" t="str">
        <f>+IFERROR(VALUE(RIGHT(Tabla23[[#This Row],[B2B]],6)),"")</f>
        <v/>
      </c>
      <c r="EF1309" s="6" t="str">
        <f>+IFERROR(VLOOKUP(ED1309,Auxiliar!$A:$C,2,0),"")</f>
        <v/>
      </c>
      <c r="EG1309" s="7" t="str">
        <f>+IFERROR(VLOOKUP(ED1309,Auxiliar!$A:$C,3,0),"")</f>
        <v/>
      </c>
      <c r="EI1309" s="1"/>
      <c r="EJ1309" s="12"/>
      <c r="EK1309" s="6" t="str">
        <f>+IFERROR(VALUE(RIGHT(Tabla24[[#This Row],[B2B]],6)),"")</f>
        <v/>
      </c>
      <c r="EL1309" s="6" t="str">
        <f>+IFERROR(VLOOKUP(EJ1309,Auxiliar!$A:$C,2,0),"")</f>
        <v/>
      </c>
      <c r="EM1309" s="7" t="str">
        <f>+IFERROR(VLOOKUP(EJ1309,Auxiliar!$A:$C,3,0),"")</f>
        <v/>
      </c>
      <c r="EO1309" s="1"/>
      <c r="EP1309" s="12"/>
      <c r="EQ1309" s="6" t="str">
        <f>+IFERROR(VALUE(RIGHT(Tabla25[[#This Row],[B2B]],6)),"")</f>
        <v/>
      </c>
      <c r="ER1309" s="6" t="str">
        <f>+IFERROR(VLOOKUP(EP1309,Auxiliar!$A:$C,2,0),"")</f>
        <v/>
      </c>
      <c r="ES1309" s="7" t="str">
        <f>+IFERROR(VLOOKUP(EP1309,Auxiliar!$A:$C,3,0),"")</f>
        <v/>
      </c>
      <c r="EU1309" s="1"/>
      <c r="EV1309" s="12"/>
      <c r="EW1309" s="6" t="str">
        <f>+IFERROR(VALUE(RIGHT(Tabla26[[#This Row],[B2B]],6)),"")</f>
        <v/>
      </c>
      <c r="EX1309" s="6" t="str">
        <f>+IFERROR(VLOOKUP(EV1309,Auxiliar!$A:$C,2,0),"")</f>
        <v/>
      </c>
      <c r="EY1309" s="7" t="str">
        <f>+IFERROR(VLOOKUP(EV1309,Auxiliar!$A:$C,3,0),"")</f>
        <v/>
      </c>
      <c r="EZ1309" s="1"/>
      <c r="FA1309" s="12"/>
      <c r="FB1309" s="6" t="str">
        <f>+IFERROR(VALUE(RIGHT(Tabla27[[#This Row],[B2B]],6)),"")</f>
        <v/>
      </c>
      <c r="FC1309" s="6" t="str">
        <f>+IFERROR(VLOOKUP(FA1309,Auxiliar!$A:$C,2,0),"")</f>
        <v/>
      </c>
      <c r="FD1309" s="7" t="str">
        <f>+IFERROR(VLOOKUP(FA1309,Auxiliar!$A:$C,3,0),"")</f>
        <v/>
      </c>
      <c r="FE1309" s="1"/>
      <c r="FF1309" s="12"/>
      <c r="FG1309" s="6" t="str">
        <f>+IFERROR(VALUE(RIGHT(Tabla28[[#This Row],[B2B]],6)),"")</f>
        <v/>
      </c>
      <c r="FH1309" s="6" t="str">
        <f>+IFERROR(VLOOKUP(FF1309,Auxiliar!$A:$C,2,0),"")</f>
        <v/>
      </c>
      <c r="FI1309" s="7" t="str">
        <f>+IFERROR(VLOOKUP(FF1309,Auxiliar!$A:$C,3,0),"")</f>
        <v/>
      </c>
      <c r="FJ1309" s="1"/>
      <c r="FK1309" s="12"/>
      <c r="FL1309" s="6" t="str">
        <f>+IFERROR(VALUE(RIGHT(Tabla29[[#This Row],[B2B]],6)),"")</f>
        <v/>
      </c>
      <c r="FM1309" s="6" t="str">
        <f>+IFERROR(VLOOKUP(FK1309,Auxiliar!$A:$C,2,0),"")</f>
        <v/>
      </c>
      <c r="FN1309" s="7" t="str">
        <f>+IFERROR(VLOOKUP(FK1309,Auxiliar!$A:$C,3,0),"")</f>
        <v/>
      </c>
      <c r="FO1309" s="1"/>
      <c r="FP1309" s="12"/>
      <c r="FQ1309" s="6" t="str">
        <f>+IFERROR(VALUE(RIGHT(Tabla30[[#This Row],[B2B]],6)),"")</f>
        <v/>
      </c>
      <c r="FR1309" s="6" t="str">
        <f>+IFERROR(VLOOKUP(FP1309,Auxiliar!$A:$C,2,0),"")</f>
        <v/>
      </c>
      <c r="FS1309" s="7"/>
      <c r="FT1309" s="1"/>
      <c r="FU1309" s="12"/>
      <c r="FV1309" s="6" t="str">
        <f>+IFERROR(VALUE(RIGHT(Tabla31[[#This Row],[B2B]],6)),"")</f>
        <v/>
      </c>
      <c r="FW1309" s="6" t="str">
        <f>+IFERROR(VLOOKUP(FU1309,Auxiliar!$A:$C,2,0),"")</f>
        <v/>
      </c>
      <c r="FX1309" s="7" t="str">
        <f>+IFERROR(VLOOKUP(FU1309,Auxiliar!$A:$C,3,0),"")</f>
        <v/>
      </c>
      <c r="FY1309" s="1"/>
      <c r="FZ1309" s="12"/>
      <c r="GA1309" s="6" t="str">
        <f>+IFERROR(VALUE(RIGHT(Tabla32[[#This Row],[B2B]],6)),"")</f>
        <v/>
      </c>
      <c r="GB1309" s="6" t="str">
        <f>+IFERROR(VLOOKUP(FZ1309,Auxiliar!$A:$C,2,0),"")</f>
        <v/>
      </c>
      <c r="GC1309" s="7" t="str">
        <f>+IFERROR(VLOOKUP(FZ1309,Auxiliar!$A:$C,3,0),"")</f>
        <v/>
      </c>
      <c r="GD1309" s="1"/>
      <c r="GE1309" s="12"/>
      <c r="GF1309" s="6" t="str">
        <f>+IFERROR(VALUE(RIGHT(Tabla33[[#This Row],[B2B]],6)),"")</f>
        <v/>
      </c>
      <c r="GG1309" s="6" t="str">
        <f>+IFERROR(VLOOKUP(GE1309,Auxiliar!$A:$C,2,0),"")</f>
        <v/>
      </c>
      <c r="GH1309" s="7" t="str">
        <f>+IFERROR(VLOOKUP(GE1309,Auxiliar!$A:$C,3,0),"")</f>
        <v/>
      </c>
    </row>
    <row r="1310" spans="79:190" x14ac:dyDescent="0.25">
      <c r="CA1310" s="1">
        <v>11896</v>
      </c>
      <c r="CB1310" s="1" t="s">
        <v>35</v>
      </c>
      <c r="CC1310" s="6">
        <f>+IFERROR(VALUE(RIGHT(Tabla14[[#This Row],[B2B]],6)),"")</f>
        <v>11896</v>
      </c>
      <c r="CD1310" s="6" t="str">
        <f>+IFERROR(VLOOKUP(CB1310,Auxiliar!$A:$C,2,0),"")</f>
        <v>Corona 710cc</v>
      </c>
      <c r="CE1310" s="7" t="str">
        <f>+IFERROR(VLOOKUP(CB1310,Auxiliar!$A:$C,3,0),"")</f>
        <v>1b 10% | 85b 0%</v>
      </c>
      <c r="CM1310" s="1">
        <v>11899</v>
      </c>
      <c r="CN1310" s="1" t="s">
        <v>20</v>
      </c>
      <c r="CO1310" s="6">
        <v>11899</v>
      </c>
      <c r="CP1310" s="6" t="s">
        <v>20</v>
      </c>
      <c r="CQ1310" s="7" t="s">
        <v>21</v>
      </c>
      <c r="CY1310" s="1">
        <v>11899</v>
      </c>
      <c r="CZ1310" s="1" t="s">
        <v>16</v>
      </c>
      <c r="DA1310" s="6">
        <f>+IFERROR(VALUE(RIGHT(Tabla18[[#This Row],[B2B]],6)),"")</f>
        <v>11899</v>
      </c>
      <c r="DB1310" s="6" t="str">
        <f>+IFERROR(VLOOKUP(CZ1310,Auxiliar!$A:$C,2,0),"")</f>
        <v>PREMIUM</v>
      </c>
      <c r="DC1310" s="7" t="str">
        <f>+IFERROR(VLOOKUP(CZ1310,Auxiliar!$A:$C,3,0),"")</f>
        <v>0b 0% | 2b 2% | 5b 3,5% | 10b 5%</v>
      </c>
      <c r="DE1310" s="1">
        <v>11899</v>
      </c>
      <c r="DF1310" s="1" t="s">
        <v>19</v>
      </c>
      <c r="DG1310" s="6">
        <f>+IFERROR(VALUE(RIGHT(Tabla19[[#This Row],[B2B]],6)),"")</f>
        <v>11899</v>
      </c>
      <c r="DH1310" s="6" t="str">
        <f>+IFERROR(VLOOKUP(DF1310,Auxiliar!$A:$C,2,0),"")</f>
        <v>MICHELOB</v>
      </c>
      <c r="DI1310" s="7" t="str">
        <f>+IFERROR(VLOOKUP(DF1310,Auxiliar!$A:$C,3,0),"")</f>
        <v>1b 7% | 3b 22% | 8b 27%</v>
      </c>
      <c r="DK1310" s="1"/>
      <c r="DL1310" s="1"/>
      <c r="DM1310" s="6" t="str">
        <f>+IFERROR(VALUE(RIGHT(Tabla20[[#This Row],[B2B]],6)),"")</f>
        <v/>
      </c>
      <c r="DN1310" s="6" t="str">
        <f>+IFERROR(VLOOKUP(DL1310,Auxiliar!$A:$C,2,0),"")</f>
        <v/>
      </c>
      <c r="DO1310" s="7" t="str">
        <f>+IFERROR(VLOOKUP(DL1310,Auxiliar!$A:$C,3,0),"")</f>
        <v/>
      </c>
      <c r="DQ1310" s="1">
        <v>11881</v>
      </c>
      <c r="DR1310" s="12" t="s">
        <v>24</v>
      </c>
      <c r="DS1310" s="6">
        <f>+IFERROR(VALUE(RIGHT(Tabla21[[#This Row],[B2B]],6)),"")</f>
        <v>11881</v>
      </c>
      <c r="DT1310" s="6" t="str">
        <f>+IFERROR(VLOOKUP(DR1310,Auxiliar!$A:$C,2,0),"")</f>
        <v>CORONA PORRON</v>
      </c>
      <c r="DU1310" s="7" t="str">
        <f>+IFERROR(VLOOKUP(DR1310,Auxiliar!$A:$C,3,0),"")</f>
        <v>1b 5% | 20b 0%</v>
      </c>
      <c r="DW1310" s="1"/>
      <c r="DX1310" s="12"/>
      <c r="DY1310" s="6" t="str">
        <f>+IFERROR(VALUE(RIGHT(Tabla22[[#This Row],[B2B]],6)),"")</f>
        <v/>
      </c>
      <c r="DZ1310" s="6" t="str">
        <f>+IFERROR(VLOOKUP(DX1310,Auxiliar!$A:$C,2,0),"")</f>
        <v/>
      </c>
      <c r="EA1310" s="7" t="str">
        <f>+IFERROR(VLOOKUP(DX1310,Auxiliar!$A:$C,3,0),"")</f>
        <v/>
      </c>
      <c r="EC1310" s="1"/>
      <c r="ED1310" s="12"/>
      <c r="EE1310" s="6" t="str">
        <f>+IFERROR(VALUE(RIGHT(Tabla23[[#This Row],[B2B]],6)),"")</f>
        <v/>
      </c>
      <c r="EF1310" s="6" t="str">
        <f>+IFERROR(VLOOKUP(ED1310,Auxiliar!$A:$C,2,0),"")</f>
        <v/>
      </c>
      <c r="EG1310" s="7" t="str">
        <f>+IFERROR(VLOOKUP(ED1310,Auxiliar!$A:$C,3,0),"")</f>
        <v/>
      </c>
      <c r="EI1310" s="1"/>
      <c r="EJ1310" s="12"/>
      <c r="EK1310" s="6" t="str">
        <f>+IFERROR(VALUE(RIGHT(Tabla24[[#This Row],[B2B]],6)),"")</f>
        <v/>
      </c>
      <c r="EL1310" s="6" t="str">
        <f>+IFERROR(VLOOKUP(EJ1310,Auxiliar!$A:$C,2,0),"")</f>
        <v/>
      </c>
      <c r="EM1310" s="7" t="str">
        <f>+IFERROR(VLOOKUP(EJ1310,Auxiliar!$A:$C,3,0),"")</f>
        <v/>
      </c>
      <c r="EO1310" s="1"/>
      <c r="EP1310" s="12"/>
      <c r="EQ1310" s="6" t="str">
        <f>+IFERROR(VALUE(RIGHT(Tabla25[[#This Row],[B2B]],6)),"")</f>
        <v/>
      </c>
      <c r="ER1310" s="6" t="str">
        <f>+IFERROR(VLOOKUP(EP1310,Auxiliar!$A:$C,2,0),"")</f>
        <v/>
      </c>
      <c r="ES1310" s="7" t="str">
        <f>+IFERROR(VLOOKUP(EP1310,Auxiliar!$A:$C,3,0),"")</f>
        <v/>
      </c>
      <c r="EU1310" s="1"/>
      <c r="EV1310" s="12"/>
      <c r="EW1310" s="6" t="str">
        <f>+IFERROR(VALUE(RIGHT(Tabla26[[#This Row],[B2B]],6)),"")</f>
        <v/>
      </c>
      <c r="EX1310" s="6" t="str">
        <f>+IFERROR(VLOOKUP(EV1310,Auxiliar!$A:$C,2,0),"")</f>
        <v/>
      </c>
      <c r="EY1310" s="7" t="str">
        <f>+IFERROR(VLOOKUP(EV1310,Auxiliar!$A:$C,3,0),"")</f>
        <v/>
      </c>
      <c r="EZ1310" s="1"/>
      <c r="FA1310" s="12"/>
      <c r="FB1310" s="6" t="str">
        <f>+IFERROR(VALUE(RIGHT(Tabla27[[#This Row],[B2B]],6)),"")</f>
        <v/>
      </c>
      <c r="FC1310" s="6" t="str">
        <f>+IFERROR(VLOOKUP(FA1310,Auxiliar!$A:$C,2,0),"")</f>
        <v/>
      </c>
      <c r="FD1310" s="7" t="str">
        <f>+IFERROR(VLOOKUP(FA1310,Auxiliar!$A:$C,3,0),"")</f>
        <v/>
      </c>
      <c r="FE1310" s="1"/>
      <c r="FF1310" s="12"/>
      <c r="FG1310" s="6" t="str">
        <f>+IFERROR(VALUE(RIGHT(Tabla28[[#This Row],[B2B]],6)),"")</f>
        <v/>
      </c>
      <c r="FH1310" s="6" t="str">
        <f>+IFERROR(VLOOKUP(FF1310,Auxiliar!$A:$C,2,0),"")</f>
        <v/>
      </c>
      <c r="FI1310" s="7" t="str">
        <f>+IFERROR(VLOOKUP(FF1310,Auxiliar!$A:$C,3,0),"")</f>
        <v/>
      </c>
      <c r="FJ1310" s="1"/>
      <c r="FK1310" s="12"/>
      <c r="FL1310" s="6" t="str">
        <f>+IFERROR(VALUE(RIGHT(Tabla29[[#This Row],[B2B]],6)),"")</f>
        <v/>
      </c>
      <c r="FM1310" s="6" t="str">
        <f>+IFERROR(VLOOKUP(FK1310,Auxiliar!$A:$C,2,0),"")</f>
        <v/>
      </c>
      <c r="FN1310" s="7" t="str">
        <f>+IFERROR(VLOOKUP(FK1310,Auxiliar!$A:$C,3,0),"")</f>
        <v/>
      </c>
      <c r="FO1310" s="1"/>
      <c r="FP1310" s="12"/>
      <c r="FQ1310" s="6" t="str">
        <f>+IFERROR(VALUE(RIGHT(Tabla30[[#This Row],[B2B]],6)),"")</f>
        <v/>
      </c>
      <c r="FR1310" s="6" t="str">
        <f>+IFERROR(VLOOKUP(FP1310,Auxiliar!$A:$C,2,0),"")</f>
        <v/>
      </c>
      <c r="FS1310" s="7"/>
      <c r="FT1310" s="1"/>
      <c r="FU1310" s="12"/>
      <c r="FV1310" s="6" t="str">
        <f>+IFERROR(VALUE(RIGHT(Tabla31[[#This Row],[B2B]],6)),"")</f>
        <v/>
      </c>
      <c r="FW1310" s="6" t="str">
        <f>+IFERROR(VLOOKUP(FU1310,Auxiliar!$A:$C,2,0),"")</f>
        <v/>
      </c>
      <c r="FX1310" s="7" t="str">
        <f>+IFERROR(VLOOKUP(FU1310,Auxiliar!$A:$C,3,0),"")</f>
        <v/>
      </c>
      <c r="FY1310" s="1"/>
      <c r="FZ1310" s="12"/>
      <c r="GA1310" s="6" t="str">
        <f>+IFERROR(VALUE(RIGHT(Tabla32[[#This Row],[B2B]],6)),"")</f>
        <v/>
      </c>
      <c r="GB1310" s="6" t="str">
        <f>+IFERROR(VLOOKUP(FZ1310,Auxiliar!$A:$C,2,0),"")</f>
        <v/>
      </c>
      <c r="GC1310" s="7" t="str">
        <f>+IFERROR(VLOOKUP(FZ1310,Auxiliar!$A:$C,3,0),"")</f>
        <v/>
      </c>
      <c r="GD1310" s="1"/>
      <c r="GE1310" s="12"/>
      <c r="GF1310" s="6" t="str">
        <f>+IFERROR(VALUE(RIGHT(Tabla33[[#This Row],[B2B]],6)),"")</f>
        <v/>
      </c>
      <c r="GG1310" s="6" t="str">
        <f>+IFERROR(VLOOKUP(GE1310,Auxiliar!$A:$C,2,0),"")</f>
        <v/>
      </c>
      <c r="GH1310" s="7" t="str">
        <f>+IFERROR(VLOOKUP(GE1310,Auxiliar!$A:$C,3,0),"")</f>
        <v/>
      </c>
    </row>
    <row r="1311" spans="79:190" x14ac:dyDescent="0.25">
      <c r="CA1311" s="1">
        <v>11897</v>
      </c>
      <c r="CB1311" s="1" t="s">
        <v>35</v>
      </c>
      <c r="CC1311" s="6">
        <f>+IFERROR(VALUE(RIGHT(Tabla14[[#This Row],[B2B]],6)),"")</f>
        <v>11897</v>
      </c>
      <c r="CD1311" s="6" t="str">
        <f>+IFERROR(VLOOKUP(CB1311,Auxiliar!$A:$C,2,0),"")</f>
        <v>Corona 710cc</v>
      </c>
      <c r="CE1311" s="7" t="str">
        <f>+IFERROR(VLOOKUP(CB1311,Auxiliar!$A:$C,3,0),"")</f>
        <v>1b 10% | 85b 0%</v>
      </c>
      <c r="CM1311" s="1">
        <v>11900</v>
      </c>
      <c r="CN1311" s="1" t="s">
        <v>20</v>
      </c>
      <c r="CO1311" s="6">
        <v>11900</v>
      </c>
      <c r="CP1311" s="6" t="s">
        <v>20</v>
      </c>
      <c r="CQ1311" s="7" t="s">
        <v>21</v>
      </c>
      <c r="CY1311" s="1">
        <v>11900</v>
      </c>
      <c r="CZ1311" s="1" t="s">
        <v>16</v>
      </c>
      <c r="DA1311" s="6">
        <f>+IFERROR(VALUE(RIGHT(Tabla18[[#This Row],[B2B]],6)),"")</f>
        <v>11900</v>
      </c>
      <c r="DB1311" s="6" t="str">
        <f>+IFERROR(VLOOKUP(CZ1311,Auxiliar!$A:$C,2,0),"")</f>
        <v>PREMIUM</v>
      </c>
      <c r="DC1311" s="7" t="str">
        <f>+IFERROR(VLOOKUP(CZ1311,Auxiliar!$A:$C,3,0),"")</f>
        <v>0b 0% | 2b 2% | 5b 3,5% | 10b 5%</v>
      </c>
      <c r="DE1311" s="1">
        <v>11900</v>
      </c>
      <c r="DF1311" s="1" t="s">
        <v>19</v>
      </c>
      <c r="DG1311" s="6">
        <f>+IFERROR(VALUE(RIGHT(Tabla19[[#This Row],[B2B]],6)),"")</f>
        <v>11900</v>
      </c>
      <c r="DH1311" s="6" t="str">
        <f>+IFERROR(VLOOKUP(DF1311,Auxiliar!$A:$C,2,0),"")</f>
        <v>MICHELOB</v>
      </c>
      <c r="DI1311" s="7" t="str">
        <f>+IFERROR(VLOOKUP(DF1311,Auxiliar!$A:$C,3,0),"")</f>
        <v>1b 7% | 3b 22% | 8b 27%</v>
      </c>
      <c r="DK1311" s="1"/>
      <c r="DL1311" s="1"/>
      <c r="DM1311" s="6" t="str">
        <f>+IFERROR(VALUE(RIGHT(Tabla20[[#This Row],[B2B]],6)),"")</f>
        <v/>
      </c>
      <c r="DN1311" s="6" t="str">
        <f>+IFERROR(VLOOKUP(DL1311,Auxiliar!$A:$C,2,0),"")</f>
        <v/>
      </c>
      <c r="DO1311" s="7" t="str">
        <f>+IFERROR(VLOOKUP(DL1311,Auxiliar!$A:$C,3,0),"")</f>
        <v/>
      </c>
      <c r="DQ1311" s="1">
        <v>11883</v>
      </c>
      <c r="DR1311" s="12" t="s">
        <v>24</v>
      </c>
      <c r="DS1311" s="6">
        <f>+IFERROR(VALUE(RIGHT(Tabla21[[#This Row],[B2B]],6)),"")</f>
        <v>11883</v>
      </c>
      <c r="DT1311" s="6" t="str">
        <f>+IFERROR(VLOOKUP(DR1311,Auxiliar!$A:$C,2,0),"")</f>
        <v>CORONA PORRON</v>
      </c>
      <c r="DU1311" s="7" t="str">
        <f>+IFERROR(VLOOKUP(DR1311,Auxiliar!$A:$C,3,0),"")</f>
        <v>1b 5% | 20b 0%</v>
      </c>
      <c r="DW1311" s="1"/>
      <c r="DX1311" s="12"/>
      <c r="DY1311" s="6" t="str">
        <f>+IFERROR(VALUE(RIGHT(Tabla22[[#This Row],[B2B]],6)),"")</f>
        <v/>
      </c>
      <c r="DZ1311" s="6" t="str">
        <f>+IFERROR(VLOOKUP(DX1311,Auxiliar!$A:$C,2,0),"")</f>
        <v/>
      </c>
      <c r="EA1311" s="7" t="str">
        <f>+IFERROR(VLOOKUP(DX1311,Auxiliar!$A:$C,3,0),"")</f>
        <v/>
      </c>
      <c r="EC1311" s="1"/>
      <c r="ED1311" s="12"/>
      <c r="EE1311" s="6" t="str">
        <f>+IFERROR(VALUE(RIGHT(Tabla23[[#This Row],[B2B]],6)),"")</f>
        <v/>
      </c>
      <c r="EF1311" s="6" t="str">
        <f>+IFERROR(VLOOKUP(ED1311,Auxiliar!$A:$C,2,0),"")</f>
        <v/>
      </c>
      <c r="EG1311" s="7" t="str">
        <f>+IFERROR(VLOOKUP(ED1311,Auxiliar!$A:$C,3,0),"")</f>
        <v/>
      </c>
      <c r="EI1311" s="1"/>
      <c r="EJ1311" s="12"/>
      <c r="EK1311" s="6" t="str">
        <f>+IFERROR(VALUE(RIGHT(Tabla24[[#This Row],[B2B]],6)),"")</f>
        <v/>
      </c>
      <c r="EL1311" s="6" t="str">
        <f>+IFERROR(VLOOKUP(EJ1311,Auxiliar!$A:$C,2,0),"")</f>
        <v/>
      </c>
      <c r="EM1311" s="7" t="str">
        <f>+IFERROR(VLOOKUP(EJ1311,Auxiliar!$A:$C,3,0),"")</f>
        <v/>
      </c>
      <c r="EO1311" s="1"/>
      <c r="EP1311" s="12"/>
      <c r="EQ1311" s="6" t="str">
        <f>+IFERROR(VALUE(RIGHT(Tabla25[[#This Row],[B2B]],6)),"")</f>
        <v/>
      </c>
      <c r="ER1311" s="6" t="str">
        <f>+IFERROR(VLOOKUP(EP1311,Auxiliar!$A:$C,2,0),"")</f>
        <v/>
      </c>
      <c r="ES1311" s="7" t="str">
        <f>+IFERROR(VLOOKUP(EP1311,Auxiliar!$A:$C,3,0),"")</f>
        <v/>
      </c>
      <c r="EU1311" s="1"/>
      <c r="EV1311" s="12"/>
      <c r="EW1311" s="6" t="str">
        <f>+IFERROR(VALUE(RIGHT(Tabla26[[#This Row],[B2B]],6)),"")</f>
        <v/>
      </c>
      <c r="EX1311" s="6" t="str">
        <f>+IFERROR(VLOOKUP(EV1311,Auxiliar!$A:$C,2,0),"")</f>
        <v/>
      </c>
      <c r="EY1311" s="7" t="str">
        <f>+IFERROR(VLOOKUP(EV1311,Auxiliar!$A:$C,3,0),"")</f>
        <v/>
      </c>
      <c r="EZ1311" s="1"/>
      <c r="FA1311" s="12"/>
      <c r="FB1311" s="6" t="str">
        <f>+IFERROR(VALUE(RIGHT(Tabla27[[#This Row],[B2B]],6)),"")</f>
        <v/>
      </c>
      <c r="FC1311" s="6" t="str">
        <f>+IFERROR(VLOOKUP(FA1311,Auxiliar!$A:$C,2,0),"")</f>
        <v/>
      </c>
      <c r="FD1311" s="7" t="str">
        <f>+IFERROR(VLOOKUP(FA1311,Auxiliar!$A:$C,3,0),"")</f>
        <v/>
      </c>
      <c r="FE1311" s="1"/>
      <c r="FF1311" s="12"/>
      <c r="FG1311" s="6" t="str">
        <f>+IFERROR(VALUE(RIGHT(Tabla28[[#This Row],[B2B]],6)),"")</f>
        <v/>
      </c>
      <c r="FH1311" s="6" t="str">
        <f>+IFERROR(VLOOKUP(FF1311,Auxiliar!$A:$C,2,0),"")</f>
        <v/>
      </c>
      <c r="FI1311" s="7" t="str">
        <f>+IFERROR(VLOOKUP(FF1311,Auxiliar!$A:$C,3,0),"")</f>
        <v/>
      </c>
      <c r="FJ1311" s="1"/>
      <c r="FK1311" s="12"/>
      <c r="FL1311" s="6" t="str">
        <f>+IFERROR(VALUE(RIGHT(Tabla29[[#This Row],[B2B]],6)),"")</f>
        <v/>
      </c>
      <c r="FM1311" s="6" t="str">
        <f>+IFERROR(VLOOKUP(FK1311,Auxiliar!$A:$C,2,0),"")</f>
        <v/>
      </c>
      <c r="FN1311" s="7" t="str">
        <f>+IFERROR(VLOOKUP(FK1311,Auxiliar!$A:$C,3,0),"")</f>
        <v/>
      </c>
      <c r="FO1311" s="1"/>
      <c r="FP1311" s="12"/>
      <c r="FQ1311" s="6" t="str">
        <f>+IFERROR(VALUE(RIGHT(Tabla30[[#This Row],[B2B]],6)),"")</f>
        <v/>
      </c>
      <c r="FR1311" s="6" t="str">
        <f>+IFERROR(VLOOKUP(FP1311,Auxiliar!$A:$C,2,0),"")</f>
        <v/>
      </c>
      <c r="FS1311" s="7"/>
      <c r="FT1311" s="1"/>
      <c r="FU1311" s="12"/>
      <c r="FV1311" s="6" t="str">
        <f>+IFERROR(VALUE(RIGHT(Tabla31[[#This Row],[B2B]],6)),"")</f>
        <v/>
      </c>
      <c r="FW1311" s="6" t="str">
        <f>+IFERROR(VLOOKUP(FU1311,Auxiliar!$A:$C,2,0),"")</f>
        <v/>
      </c>
      <c r="FX1311" s="7" t="str">
        <f>+IFERROR(VLOOKUP(FU1311,Auxiliar!$A:$C,3,0),"")</f>
        <v/>
      </c>
      <c r="FY1311" s="1"/>
      <c r="FZ1311" s="12"/>
      <c r="GA1311" s="6" t="str">
        <f>+IFERROR(VALUE(RIGHT(Tabla32[[#This Row],[B2B]],6)),"")</f>
        <v/>
      </c>
      <c r="GB1311" s="6" t="str">
        <f>+IFERROR(VLOOKUP(FZ1311,Auxiliar!$A:$C,2,0),"")</f>
        <v/>
      </c>
      <c r="GC1311" s="7" t="str">
        <f>+IFERROR(VLOOKUP(FZ1311,Auxiliar!$A:$C,3,0),"")</f>
        <v/>
      </c>
      <c r="GD1311" s="1"/>
      <c r="GE1311" s="12"/>
      <c r="GF1311" s="6" t="str">
        <f>+IFERROR(VALUE(RIGHT(Tabla33[[#This Row],[B2B]],6)),"")</f>
        <v/>
      </c>
      <c r="GG1311" s="6" t="str">
        <f>+IFERROR(VLOOKUP(GE1311,Auxiliar!$A:$C,2,0),"")</f>
        <v/>
      </c>
      <c r="GH1311" s="7" t="str">
        <f>+IFERROR(VLOOKUP(GE1311,Auxiliar!$A:$C,3,0),"")</f>
        <v/>
      </c>
    </row>
    <row r="1312" spans="79:190" x14ac:dyDescent="0.25">
      <c r="CA1312" s="1">
        <v>11898</v>
      </c>
      <c r="CB1312" s="1" t="s">
        <v>35</v>
      </c>
      <c r="CC1312" s="6">
        <f>+IFERROR(VALUE(RIGHT(Tabla14[[#This Row],[B2B]],6)),"")</f>
        <v>11898</v>
      </c>
      <c r="CD1312" s="6" t="str">
        <f>+IFERROR(VLOOKUP(CB1312,Auxiliar!$A:$C,2,0),"")</f>
        <v>Corona 710cc</v>
      </c>
      <c r="CE1312" s="7" t="str">
        <f>+IFERROR(VLOOKUP(CB1312,Auxiliar!$A:$C,3,0),"")</f>
        <v>1b 10% | 85b 0%</v>
      </c>
      <c r="CM1312" s="1">
        <v>11901</v>
      </c>
      <c r="CN1312" s="1" t="s">
        <v>20</v>
      </c>
      <c r="CO1312" s="6">
        <v>11901</v>
      </c>
      <c r="CP1312" s="6" t="s">
        <v>20</v>
      </c>
      <c r="CQ1312" s="7" t="s">
        <v>21</v>
      </c>
      <c r="CY1312" s="1">
        <v>11901</v>
      </c>
      <c r="CZ1312" s="1" t="s">
        <v>16</v>
      </c>
      <c r="DA1312" s="6">
        <f>+IFERROR(VALUE(RIGHT(Tabla18[[#This Row],[B2B]],6)),"")</f>
        <v>11901</v>
      </c>
      <c r="DB1312" s="6" t="str">
        <f>+IFERROR(VLOOKUP(CZ1312,Auxiliar!$A:$C,2,0),"")</f>
        <v>PREMIUM</v>
      </c>
      <c r="DC1312" s="7" t="str">
        <f>+IFERROR(VLOOKUP(CZ1312,Auxiliar!$A:$C,3,0),"")</f>
        <v>0b 0% | 2b 2% | 5b 3,5% | 10b 5%</v>
      </c>
      <c r="DE1312" s="1">
        <v>11901</v>
      </c>
      <c r="DF1312" s="1" t="s">
        <v>19</v>
      </c>
      <c r="DG1312" s="6">
        <f>+IFERROR(VALUE(RIGHT(Tabla19[[#This Row],[B2B]],6)),"")</f>
        <v>11901</v>
      </c>
      <c r="DH1312" s="6" t="str">
        <f>+IFERROR(VLOOKUP(DF1312,Auxiliar!$A:$C,2,0),"")</f>
        <v>MICHELOB</v>
      </c>
      <c r="DI1312" s="7" t="str">
        <f>+IFERROR(VLOOKUP(DF1312,Auxiliar!$A:$C,3,0),"")</f>
        <v>1b 7% | 3b 22% | 8b 27%</v>
      </c>
      <c r="DK1312" s="1"/>
      <c r="DL1312" s="1"/>
      <c r="DM1312" s="6" t="str">
        <f>+IFERROR(VALUE(RIGHT(Tabla20[[#This Row],[B2B]],6)),"")</f>
        <v/>
      </c>
      <c r="DN1312" s="6" t="str">
        <f>+IFERROR(VLOOKUP(DL1312,Auxiliar!$A:$C,2,0),"")</f>
        <v/>
      </c>
      <c r="DO1312" s="7" t="str">
        <f>+IFERROR(VLOOKUP(DL1312,Auxiliar!$A:$C,3,0),"")</f>
        <v/>
      </c>
      <c r="DQ1312" s="1">
        <v>11889</v>
      </c>
      <c r="DR1312" s="12" t="s">
        <v>24</v>
      </c>
      <c r="DS1312" s="6">
        <f>+IFERROR(VALUE(RIGHT(Tabla21[[#This Row],[B2B]],6)),"")</f>
        <v>11889</v>
      </c>
      <c r="DT1312" s="6" t="str">
        <f>+IFERROR(VLOOKUP(DR1312,Auxiliar!$A:$C,2,0),"")</f>
        <v>CORONA PORRON</v>
      </c>
      <c r="DU1312" s="7" t="str">
        <f>+IFERROR(VLOOKUP(DR1312,Auxiliar!$A:$C,3,0),"")</f>
        <v>1b 5% | 20b 0%</v>
      </c>
      <c r="DW1312" s="1"/>
      <c r="DX1312" s="12"/>
      <c r="DY1312" s="6" t="str">
        <f>+IFERROR(VALUE(RIGHT(Tabla22[[#This Row],[B2B]],6)),"")</f>
        <v/>
      </c>
      <c r="DZ1312" s="6" t="str">
        <f>+IFERROR(VLOOKUP(DX1312,Auxiliar!$A:$C,2,0),"")</f>
        <v/>
      </c>
      <c r="EA1312" s="7" t="str">
        <f>+IFERROR(VLOOKUP(DX1312,Auxiliar!$A:$C,3,0),"")</f>
        <v/>
      </c>
      <c r="EC1312" s="1"/>
      <c r="ED1312" s="12"/>
      <c r="EE1312" s="6" t="str">
        <f>+IFERROR(VALUE(RIGHT(Tabla23[[#This Row],[B2B]],6)),"")</f>
        <v/>
      </c>
      <c r="EF1312" s="6" t="str">
        <f>+IFERROR(VLOOKUP(ED1312,Auxiliar!$A:$C,2,0),"")</f>
        <v/>
      </c>
      <c r="EG1312" s="7" t="str">
        <f>+IFERROR(VLOOKUP(ED1312,Auxiliar!$A:$C,3,0),"")</f>
        <v/>
      </c>
      <c r="EI1312" s="1"/>
      <c r="EJ1312" s="12"/>
      <c r="EK1312" s="6" t="str">
        <f>+IFERROR(VALUE(RIGHT(Tabla24[[#This Row],[B2B]],6)),"")</f>
        <v/>
      </c>
      <c r="EL1312" s="6" t="str">
        <f>+IFERROR(VLOOKUP(EJ1312,Auxiliar!$A:$C,2,0),"")</f>
        <v/>
      </c>
      <c r="EM1312" s="7" t="str">
        <f>+IFERROR(VLOOKUP(EJ1312,Auxiliar!$A:$C,3,0),"")</f>
        <v/>
      </c>
      <c r="EO1312" s="1"/>
      <c r="EP1312" s="12"/>
      <c r="EQ1312" s="6" t="str">
        <f>+IFERROR(VALUE(RIGHT(Tabla25[[#This Row],[B2B]],6)),"")</f>
        <v/>
      </c>
      <c r="ER1312" s="6" t="str">
        <f>+IFERROR(VLOOKUP(EP1312,Auxiliar!$A:$C,2,0),"")</f>
        <v/>
      </c>
      <c r="ES1312" s="7" t="str">
        <f>+IFERROR(VLOOKUP(EP1312,Auxiliar!$A:$C,3,0),"")</f>
        <v/>
      </c>
      <c r="EU1312" s="1"/>
      <c r="EV1312" s="12"/>
      <c r="EW1312" s="6" t="str">
        <f>+IFERROR(VALUE(RIGHT(Tabla26[[#This Row],[B2B]],6)),"")</f>
        <v/>
      </c>
      <c r="EX1312" s="6" t="str">
        <f>+IFERROR(VLOOKUP(EV1312,Auxiliar!$A:$C,2,0),"")</f>
        <v/>
      </c>
      <c r="EY1312" s="7" t="str">
        <f>+IFERROR(VLOOKUP(EV1312,Auxiliar!$A:$C,3,0),"")</f>
        <v/>
      </c>
      <c r="EZ1312" s="1"/>
      <c r="FA1312" s="12"/>
      <c r="FB1312" s="6" t="str">
        <f>+IFERROR(VALUE(RIGHT(Tabla27[[#This Row],[B2B]],6)),"")</f>
        <v/>
      </c>
      <c r="FC1312" s="6" t="str">
        <f>+IFERROR(VLOOKUP(FA1312,Auxiliar!$A:$C,2,0),"")</f>
        <v/>
      </c>
      <c r="FD1312" s="7" t="str">
        <f>+IFERROR(VLOOKUP(FA1312,Auxiliar!$A:$C,3,0),"")</f>
        <v/>
      </c>
      <c r="FE1312" s="1"/>
      <c r="FF1312" s="12"/>
      <c r="FG1312" s="6" t="str">
        <f>+IFERROR(VALUE(RIGHT(Tabla28[[#This Row],[B2B]],6)),"")</f>
        <v/>
      </c>
      <c r="FH1312" s="6" t="str">
        <f>+IFERROR(VLOOKUP(FF1312,Auxiliar!$A:$C,2,0),"")</f>
        <v/>
      </c>
      <c r="FI1312" s="7" t="str">
        <f>+IFERROR(VLOOKUP(FF1312,Auxiliar!$A:$C,3,0),"")</f>
        <v/>
      </c>
      <c r="FJ1312" s="1"/>
      <c r="FK1312" s="12"/>
      <c r="FL1312" s="6" t="str">
        <f>+IFERROR(VALUE(RIGHT(Tabla29[[#This Row],[B2B]],6)),"")</f>
        <v/>
      </c>
      <c r="FM1312" s="6" t="str">
        <f>+IFERROR(VLOOKUP(FK1312,Auxiliar!$A:$C,2,0),"")</f>
        <v/>
      </c>
      <c r="FN1312" s="7" t="str">
        <f>+IFERROR(VLOOKUP(FK1312,Auxiliar!$A:$C,3,0),"")</f>
        <v/>
      </c>
      <c r="FO1312" s="1"/>
      <c r="FP1312" s="12"/>
      <c r="FQ1312" s="6" t="str">
        <f>+IFERROR(VALUE(RIGHT(Tabla30[[#This Row],[B2B]],6)),"")</f>
        <v/>
      </c>
      <c r="FR1312" s="6" t="str">
        <f>+IFERROR(VLOOKUP(FP1312,Auxiliar!$A:$C,2,0),"")</f>
        <v/>
      </c>
      <c r="FS1312" s="7"/>
      <c r="FT1312" s="1"/>
      <c r="FU1312" s="12"/>
      <c r="FV1312" s="6" t="str">
        <f>+IFERROR(VALUE(RIGHT(Tabla31[[#This Row],[B2B]],6)),"")</f>
        <v/>
      </c>
      <c r="FW1312" s="6" t="str">
        <f>+IFERROR(VLOOKUP(FU1312,Auxiliar!$A:$C,2,0),"")</f>
        <v/>
      </c>
      <c r="FX1312" s="7" t="str">
        <f>+IFERROR(VLOOKUP(FU1312,Auxiliar!$A:$C,3,0),"")</f>
        <v/>
      </c>
      <c r="FY1312" s="1"/>
      <c r="FZ1312" s="12"/>
      <c r="GA1312" s="6" t="str">
        <f>+IFERROR(VALUE(RIGHT(Tabla32[[#This Row],[B2B]],6)),"")</f>
        <v/>
      </c>
      <c r="GB1312" s="6" t="str">
        <f>+IFERROR(VLOOKUP(FZ1312,Auxiliar!$A:$C,2,0),"")</f>
        <v/>
      </c>
      <c r="GC1312" s="7" t="str">
        <f>+IFERROR(VLOOKUP(FZ1312,Auxiliar!$A:$C,3,0),"")</f>
        <v/>
      </c>
      <c r="GD1312" s="1"/>
      <c r="GE1312" s="12"/>
      <c r="GF1312" s="6" t="str">
        <f>+IFERROR(VALUE(RIGHT(Tabla33[[#This Row],[B2B]],6)),"")</f>
        <v/>
      </c>
      <c r="GG1312" s="6" t="str">
        <f>+IFERROR(VLOOKUP(GE1312,Auxiliar!$A:$C,2,0),"")</f>
        <v/>
      </c>
      <c r="GH1312" s="7" t="str">
        <f>+IFERROR(VLOOKUP(GE1312,Auxiliar!$A:$C,3,0),"")</f>
        <v/>
      </c>
    </row>
    <row r="1313" spans="79:190" x14ac:dyDescent="0.25">
      <c r="CA1313" s="1">
        <v>11899</v>
      </c>
      <c r="CB1313" s="1" t="s">
        <v>35</v>
      </c>
      <c r="CC1313" s="6">
        <f>+IFERROR(VALUE(RIGHT(Tabla14[[#This Row],[B2B]],6)),"")</f>
        <v>11899</v>
      </c>
      <c r="CD1313" s="6" t="str">
        <f>+IFERROR(VLOOKUP(CB1313,Auxiliar!$A:$C,2,0),"")</f>
        <v>Corona 710cc</v>
      </c>
      <c r="CE1313" s="7" t="str">
        <f>+IFERROR(VLOOKUP(CB1313,Auxiliar!$A:$C,3,0),"")</f>
        <v>1b 10% | 85b 0%</v>
      </c>
      <c r="CM1313" s="1">
        <v>11902</v>
      </c>
      <c r="CN1313" s="1" t="s">
        <v>20</v>
      </c>
      <c r="CO1313" s="6">
        <v>11902</v>
      </c>
      <c r="CP1313" s="6" t="s">
        <v>20</v>
      </c>
      <c r="CQ1313" s="7" t="s">
        <v>21</v>
      </c>
      <c r="CY1313" s="1">
        <v>11902</v>
      </c>
      <c r="CZ1313" s="1" t="s">
        <v>16</v>
      </c>
      <c r="DA1313" s="6">
        <f>+IFERROR(VALUE(RIGHT(Tabla18[[#This Row],[B2B]],6)),"")</f>
        <v>11902</v>
      </c>
      <c r="DB1313" s="6" t="str">
        <f>+IFERROR(VLOOKUP(CZ1313,Auxiliar!$A:$C,2,0),"")</f>
        <v>PREMIUM</v>
      </c>
      <c r="DC1313" s="7" t="str">
        <f>+IFERROR(VLOOKUP(CZ1313,Auxiliar!$A:$C,3,0),"")</f>
        <v>0b 0% | 2b 2% | 5b 3,5% | 10b 5%</v>
      </c>
      <c r="DE1313" s="1">
        <v>11902</v>
      </c>
      <c r="DF1313" s="1" t="s">
        <v>19</v>
      </c>
      <c r="DG1313" s="6">
        <f>+IFERROR(VALUE(RIGHT(Tabla19[[#This Row],[B2B]],6)),"")</f>
        <v>11902</v>
      </c>
      <c r="DH1313" s="6" t="str">
        <f>+IFERROR(VLOOKUP(DF1313,Auxiliar!$A:$C,2,0),"")</f>
        <v>MICHELOB</v>
      </c>
      <c r="DI1313" s="7" t="str">
        <f>+IFERROR(VLOOKUP(DF1313,Auxiliar!$A:$C,3,0),"")</f>
        <v>1b 7% | 3b 22% | 8b 27%</v>
      </c>
      <c r="DK1313" s="1"/>
      <c r="DL1313" s="1"/>
      <c r="DM1313" s="6" t="str">
        <f>+IFERROR(VALUE(RIGHT(Tabla20[[#This Row],[B2B]],6)),"")</f>
        <v/>
      </c>
      <c r="DN1313" s="6" t="str">
        <f>+IFERROR(VLOOKUP(DL1313,Auxiliar!$A:$C,2,0),"")</f>
        <v/>
      </c>
      <c r="DO1313" s="7" t="str">
        <f>+IFERROR(VLOOKUP(DL1313,Auxiliar!$A:$C,3,0),"")</f>
        <v/>
      </c>
      <c r="DQ1313" s="1">
        <v>11896</v>
      </c>
      <c r="DR1313" s="12" t="s">
        <v>24</v>
      </c>
      <c r="DS1313" s="6">
        <f>+IFERROR(VALUE(RIGHT(Tabla21[[#This Row],[B2B]],6)),"")</f>
        <v>11896</v>
      </c>
      <c r="DT1313" s="6" t="str">
        <f>+IFERROR(VLOOKUP(DR1313,Auxiliar!$A:$C,2,0),"")</f>
        <v>CORONA PORRON</v>
      </c>
      <c r="DU1313" s="7" t="str">
        <f>+IFERROR(VLOOKUP(DR1313,Auxiliar!$A:$C,3,0),"")</f>
        <v>1b 5% | 20b 0%</v>
      </c>
      <c r="DW1313" s="1"/>
      <c r="DX1313" s="12"/>
      <c r="DY1313" s="6" t="str">
        <f>+IFERROR(VALUE(RIGHT(Tabla22[[#This Row],[B2B]],6)),"")</f>
        <v/>
      </c>
      <c r="DZ1313" s="6" t="str">
        <f>+IFERROR(VLOOKUP(DX1313,Auxiliar!$A:$C,2,0),"")</f>
        <v/>
      </c>
      <c r="EA1313" s="7" t="str">
        <f>+IFERROR(VLOOKUP(DX1313,Auxiliar!$A:$C,3,0),"")</f>
        <v/>
      </c>
      <c r="EC1313" s="1"/>
      <c r="ED1313" s="12"/>
      <c r="EE1313" s="6" t="str">
        <f>+IFERROR(VALUE(RIGHT(Tabla23[[#This Row],[B2B]],6)),"")</f>
        <v/>
      </c>
      <c r="EF1313" s="6" t="str">
        <f>+IFERROR(VLOOKUP(ED1313,Auxiliar!$A:$C,2,0),"")</f>
        <v/>
      </c>
      <c r="EG1313" s="7" t="str">
        <f>+IFERROR(VLOOKUP(ED1313,Auxiliar!$A:$C,3,0),"")</f>
        <v/>
      </c>
      <c r="EI1313" s="1"/>
      <c r="EJ1313" s="12"/>
      <c r="EK1313" s="6" t="str">
        <f>+IFERROR(VALUE(RIGHT(Tabla24[[#This Row],[B2B]],6)),"")</f>
        <v/>
      </c>
      <c r="EL1313" s="6" t="str">
        <f>+IFERROR(VLOOKUP(EJ1313,Auxiliar!$A:$C,2,0),"")</f>
        <v/>
      </c>
      <c r="EM1313" s="7" t="str">
        <f>+IFERROR(VLOOKUP(EJ1313,Auxiliar!$A:$C,3,0),"")</f>
        <v/>
      </c>
      <c r="EO1313" s="1"/>
      <c r="EP1313" s="12"/>
      <c r="EQ1313" s="6" t="str">
        <f>+IFERROR(VALUE(RIGHT(Tabla25[[#This Row],[B2B]],6)),"")</f>
        <v/>
      </c>
      <c r="ER1313" s="6" t="str">
        <f>+IFERROR(VLOOKUP(EP1313,Auxiliar!$A:$C,2,0),"")</f>
        <v/>
      </c>
      <c r="ES1313" s="7" t="str">
        <f>+IFERROR(VLOOKUP(EP1313,Auxiliar!$A:$C,3,0),"")</f>
        <v/>
      </c>
      <c r="EU1313" s="1"/>
      <c r="EV1313" s="12"/>
      <c r="EW1313" s="6" t="str">
        <f>+IFERROR(VALUE(RIGHT(Tabla26[[#This Row],[B2B]],6)),"")</f>
        <v/>
      </c>
      <c r="EX1313" s="6" t="str">
        <f>+IFERROR(VLOOKUP(EV1313,Auxiliar!$A:$C,2,0),"")</f>
        <v/>
      </c>
      <c r="EY1313" s="7" t="str">
        <f>+IFERROR(VLOOKUP(EV1313,Auxiliar!$A:$C,3,0),"")</f>
        <v/>
      </c>
      <c r="EZ1313" s="1"/>
      <c r="FA1313" s="12"/>
      <c r="FB1313" s="6" t="str">
        <f>+IFERROR(VALUE(RIGHT(Tabla27[[#This Row],[B2B]],6)),"")</f>
        <v/>
      </c>
      <c r="FC1313" s="6" t="str">
        <f>+IFERROR(VLOOKUP(FA1313,Auxiliar!$A:$C,2,0),"")</f>
        <v/>
      </c>
      <c r="FD1313" s="7" t="str">
        <f>+IFERROR(VLOOKUP(FA1313,Auxiliar!$A:$C,3,0),"")</f>
        <v/>
      </c>
      <c r="FE1313" s="1"/>
      <c r="FF1313" s="12"/>
      <c r="FG1313" s="6" t="str">
        <f>+IFERROR(VALUE(RIGHT(Tabla28[[#This Row],[B2B]],6)),"")</f>
        <v/>
      </c>
      <c r="FH1313" s="6" t="str">
        <f>+IFERROR(VLOOKUP(FF1313,Auxiliar!$A:$C,2,0),"")</f>
        <v/>
      </c>
      <c r="FI1313" s="7" t="str">
        <f>+IFERROR(VLOOKUP(FF1313,Auxiliar!$A:$C,3,0),"")</f>
        <v/>
      </c>
      <c r="FJ1313" s="1"/>
      <c r="FK1313" s="12"/>
      <c r="FL1313" s="6" t="str">
        <f>+IFERROR(VALUE(RIGHT(Tabla29[[#This Row],[B2B]],6)),"")</f>
        <v/>
      </c>
      <c r="FM1313" s="6" t="str">
        <f>+IFERROR(VLOOKUP(FK1313,Auxiliar!$A:$C,2,0),"")</f>
        <v/>
      </c>
      <c r="FN1313" s="7" t="str">
        <f>+IFERROR(VLOOKUP(FK1313,Auxiliar!$A:$C,3,0),"")</f>
        <v/>
      </c>
      <c r="FO1313" s="1"/>
      <c r="FP1313" s="12"/>
      <c r="FQ1313" s="6" t="str">
        <f>+IFERROR(VALUE(RIGHT(Tabla30[[#This Row],[B2B]],6)),"")</f>
        <v/>
      </c>
      <c r="FR1313" s="6" t="str">
        <f>+IFERROR(VLOOKUP(FP1313,Auxiliar!$A:$C,2,0),"")</f>
        <v/>
      </c>
      <c r="FS1313" s="7"/>
      <c r="FT1313" s="1"/>
      <c r="FU1313" s="12"/>
      <c r="FV1313" s="6" t="str">
        <f>+IFERROR(VALUE(RIGHT(Tabla31[[#This Row],[B2B]],6)),"")</f>
        <v/>
      </c>
      <c r="FW1313" s="6" t="str">
        <f>+IFERROR(VLOOKUP(FU1313,Auxiliar!$A:$C,2,0),"")</f>
        <v/>
      </c>
      <c r="FX1313" s="7" t="str">
        <f>+IFERROR(VLOOKUP(FU1313,Auxiliar!$A:$C,3,0),"")</f>
        <v/>
      </c>
      <c r="FY1313" s="1"/>
      <c r="FZ1313" s="12"/>
      <c r="GA1313" s="6" t="str">
        <f>+IFERROR(VALUE(RIGHT(Tabla32[[#This Row],[B2B]],6)),"")</f>
        <v/>
      </c>
      <c r="GB1313" s="6" t="str">
        <f>+IFERROR(VLOOKUP(FZ1313,Auxiliar!$A:$C,2,0),"")</f>
        <v/>
      </c>
      <c r="GC1313" s="7" t="str">
        <f>+IFERROR(VLOOKUP(FZ1313,Auxiliar!$A:$C,3,0),"")</f>
        <v/>
      </c>
      <c r="GD1313" s="1"/>
      <c r="GE1313" s="12"/>
      <c r="GF1313" s="6" t="str">
        <f>+IFERROR(VALUE(RIGHT(Tabla33[[#This Row],[B2B]],6)),"")</f>
        <v/>
      </c>
      <c r="GG1313" s="6" t="str">
        <f>+IFERROR(VLOOKUP(GE1313,Auxiliar!$A:$C,2,0),"")</f>
        <v/>
      </c>
      <c r="GH1313" s="7" t="str">
        <f>+IFERROR(VLOOKUP(GE1313,Auxiliar!$A:$C,3,0),"")</f>
        <v/>
      </c>
    </row>
    <row r="1314" spans="79:190" x14ac:dyDescent="0.25">
      <c r="CA1314" s="1">
        <v>11900</v>
      </c>
      <c r="CB1314" s="1" t="s">
        <v>35</v>
      </c>
      <c r="CC1314" s="6">
        <f>+IFERROR(VALUE(RIGHT(Tabla14[[#This Row],[B2B]],6)),"")</f>
        <v>11900</v>
      </c>
      <c r="CD1314" s="6" t="str">
        <f>+IFERROR(VLOOKUP(CB1314,Auxiliar!$A:$C,2,0),"")</f>
        <v>Corona 710cc</v>
      </c>
      <c r="CE1314" s="7" t="str">
        <f>+IFERROR(VLOOKUP(CB1314,Auxiliar!$A:$C,3,0),"")</f>
        <v>1b 10% | 85b 0%</v>
      </c>
      <c r="CM1314" s="1">
        <v>11905</v>
      </c>
      <c r="CN1314" s="1" t="s">
        <v>20</v>
      </c>
      <c r="CO1314" s="6">
        <v>11905</v>
      </c>
      <c r="CP1314" s="6" t="s">
        <v>20</v>
      </c>
      <c r="CQ1314" s="7" t="s">
        <v>21</v>
      </c>
      <c r="CY1314" s="1">
        <v>11905</v>
      </c>
      <c r="CZ1314" s="1" t="s">
        <v>16</v>
      </c>
      <c r="DA1314" s="6">
        <f>+IFERROR(VALUE(RIGHT(Tabla18[[#This Row],[B2B]],6)),"")</f>
        <v>11905</v>
      </c>
      <c r="DB1314" s="6" t="str">
        <f>+IFERROR(VLOOKUP(CZ1314,Auxiliar!$A:$C,2,0),"")</f>
        <v>PREMIUM</v>
      </c>
      <c r="DC1314" s="7" t="str">
        <f>+IFERROR(VLOOKUP(CZ1314,Auxiliar!$A:$C,3,0),"")</f>
        <v>0b 0% | 2b 2% | 5b 3,5% | 10b 5%</v>
      </c>
      <c r="DE1314" s="1">
        <v>11905</v>
      </c>
      <c r="DF1314" s="1" t="s">
        <v>19</v>
      </c>
      <c r="DG1314" s="6">
        <f>+IFERROR(VALUE(RIGHT(Tabla19[[#This Row],[B2B]],6)),"")</f>
        <v>11905</v>
      </c>
      <c r="DH1314" s="6" t="str">
        <f>+IFERROR(VLOOKUP(DF1314,Auxiliar!$A:$C,2,0),"")</f>
        <v>MICHELOB</v>
      </c>
      <c r="DI1314" s="7" t="str">
        <f>+IFERROR(VLOOKUP(DF1314,Auxiliar!$A:$C,3,0),"")</f>
        <v>1b 7% | 3b 22% | 8b 27%</v>
      </c>
      <c r="DK1314" s="1"/>
      <c r="DL1314" s="1"/>
      <c r="DM1314" s="6" t="str">
        <f>+IFERROR(VALUE(RIGHT(Tabla20[[#This Row],[B2B]],6)),"")</f>
        <v/>
      </c>
      <c r="DN1314" s="6" t="str">
        <f>+IFERROR(VLOOKUP(DL1314,Auxiliar!$A:$C,2,0),"")</f>
        <v/>
      </c>
      <c r="DO1314" s="7" t="str">
        <f>+IFERROR(VLOOKUP(DL1314,Auxiliar!$A:$C,3,0),"")</f>
        <v/>
      </c>
      <c r="DQ1314" s="1">
        <v>11897</v>
      </c>
      <c r="DR1314" s="12" t="s">
        <v>24</v>
      </c>
      <c r="DS1314" s="6">
        <f>+IFERROR(VALUE(RIGHT(Tabla21[[#This Row],[B2B]],6)),"")</f>
        <v>11897</v>
      </c>
      <c r="DT1314" s="6" t="str">
        <f>+IFERROR(VLOOKUP(DR1314,Auxiliar!$A:$C,2,0),"")</f>
        <v>CORONA PORRON</v>
      </c>
      <c r="DU1314" s="7" t="str">
        <f>+IFERROR(VLOOKUP(DR1314,Auxiliar!$A:$C,3,0),"")</f>
        <v>1b 5% | 20b 0%</v>
      </c>
      <c r="DW1314" s="1"/>
      <c r="DX1314" s="12"/>
      <c r="DY1314" s="6" t="str">
        <f>+IFERROR(VALUE(RIGHT(Tabla22[[#This Row],[B2B]],6)),"")</f>
        <v/>
      </c>
      <c r="DZ1314" s="6" t="str">
        <f>+IFERROR(VLOOKUP(DX1314,Auxiliar!$A:$C,2,0),"")</f>
        <v/>
      </c>
      <c r="EA1314" s="7" t="str">
        <f>+IFERROR(VLOOKUP(DX1314,Auxiliar!$A:$C,3,0),"")</f>
        <v/>
      </c>
      <c r="EC1314" s="1"/>
      <c r="ED1314" s="12"/>
      <c r="EE1314" s="6" t="str">
        <f>+IFERROR(VALUE(RIGHT(Tabla23[[#This Row],[B2B]],6)),"")</f>
        <v/>
      </c>
      <c r="EF1314" s="6" t="str">
        <f>+IFERROR(VLOOKUP(ED1314,Auxiliar!$A:$C,2,0),"")</f>
        <v/>
      </c>
      <c r="EG1314" s="7" t="str">
        <f>+IFERROR(VLOOKUP(ED1314,Auxiliar!$A:$C,3,0),"")</f>
        <v/>
      </c>
      <c r="EI1314" s="1"/>
      <c r="EJ1314" s="12"/>
      <c r="EK1314" s="6" t="str">
        <f>+IFERROR(VALUE(RIGHT(Tabla24[[#This Row],[B2B]],6)),"")</f>
        <v/>
      </c>
      <c r="EL1314" s="6" t="str">
        <f>+IFERROR(VLOOKUP(EJ1314,Auxiliar!$A:$C,2,0),"")</f>
        <v/>
      </c>
      <c r="EM1314" s="7" t="str">
        <f>+IFERROR(VLOOKUP(EJ1314,Auxiliar!$A:$C,3,0),"")</f>
        <v/>
      </c>
      <c r="EO1314" s="1"/>
      <c r="EP1314" s="12"/>
      <c r="EQ1314" s="6" t="str">
        <f>+IFERROR(VALUE(RIGHT(Tabla25[[#This Row],[B2B]],6)),"")</f>
        <v/>
      </c>
      <c r="ER1314" s="6" t="str">
        <f>+IFERROR(VLOOKUP(EP1314,Auxiliar!$A:$C,2,0),"")</f>
        <v/>
      </c>
      <c r="ES1314" s="7" t="str">
        <f>+IFERROR(VLOOKUP(EP1314,Auxiliar!$A:$C,3,0),"")</f>
        <v/>
      </c>
      <c r="EU1314" s="1"/>
      <c r="EV1314" s="12"/>
      <c r="EW1314" s="6" t="str">
        <f>+IFERROR(VALUE(RIGHT(Tabla26[[#This Row],[B2B]],6)),"")</f>
        <v/>
      </c>
      <c r="EX1314" s="6" t="str">
        <f>+IFERROR(VLOOKUP(EV1314,Auxiliar!$A:$C,2,0),"")</f>
        <v/>
      </c>
      <c r="EY1314" s="7" t="str">
        <f>+IFERROR(VLOOKUP(EV1314,Auxiliar!$A:$C,3,0),"")</f>
        <v/>
      </c>
      <c r="EZ1314" s="1"/>
      <c r="FA1314" s="12"/>
      <c r="FB1314" s="6" t="str">
        <f>+IFERROR(VALUE(RIGHT(Tabla27[[#This Row],[B2B]],6)),"")</f>
        <v/>
      </c>
      <c r="FC1314" s="6" t="str">
        <f>+IFERROR(VLOOKUP(FA1314,Auxiliar!$A:$C,2,0),"")</f>
        <v/>
      </c>
      <c r="FD1314" s="7" t="str">
        <f>+IFERROR(VLOOKUP(FA1314,Auxiliar!$A:$C,3,0),"")</f>
        <v/>
      </c>
      <c r="FE1314" s="1"/>
      <c r="FF1314" s="12"/>
      <c r="FG1314" s="6" t="str">
        <f>+IFERROR(VALUE(RIGHT(Tabla28[[#This Row],[B2B]],6)),"")</f>
        <v/>
      </c>
      <c r="FH1314" s="6" t="str">
        <f>+IFERROR(VLOOKUP(FF1314,Auxiliar!$A:$C,2,0),"")</f>
        <v/>
      </c>
      <c r="FI1314" s="7" t="str">
        <f>+IFERROR(VLOOKUP(FF1314,Auxiliar!$A:$C,3,0),"")</f>
        <v/>
      </c>
      <c r="FJ1314" s="1"/>
      <c r="FK1314" s="12"/>
      <c r="FL1314" s="6" t="str">
        <f>+IFERROR(VALUE(RIGHT(Tabla29[[#This Row],[B2B]],6)),"")</f>
        <v/>
      </c>
      <c r="FM1314" s="6" t="str">
        <f>+IFERROR(VLOOKUP(FK1314,Auxiliar!$A:$C,2,0),"")</f>
        <v/>
      </c>
      <c r="FN1314" s="7" t="str">
        <f>+IFERROR(VLOOKUP(FK1314,Auxiliar!$A:$C,3,0),"")</f>
        <v/>
      </c>
      <c r="FO1314" s="1"/>
      <c r="FP1314" s="12"/>
      <c r="FQ1314" s="6" t="str">
        <f>+IFERROR(VALUE(RIGHT(Tabla30[[#This Row],[B2B]],6)),"")</f>
        <v/>
      </c>
      <c r="FR1314" s="6" t="str">
        <f>+IFERROR(VLOOKUP(FP1314,Auxiliar!$A:$C,2,0),"")</f>
        <v/>
      </c>
      <c r="FS1314" s="7"/>
      <c r="FT1314" s="1"/>
      <c r="FU1314" s="12"/>
      <c r="FV1314" s="6" t="str">
        <f>+IFERROR(VALUE(RIGHT(Tabla31[[#This Row],[B2B]],6)),"")</f>
        <v/>
      </c>
      <c r="FW1314" s="6" t="str">
        <f>+IFERROR(VLOOKUP(FU1314,Auxiliar!$A:$C,2,0),"")</f>
        <v/>
      </c>
      <c r="FX1314" s="7" t="str">
        <f>+IFERROR(VLOOKUP(FU1314,Auxiliar!$A:$C,3,0),"")</f>
        <v/>
      </c>
      <c r="FY1314" s="1"/>
      <c r="FZ1314" s="12"/>
      <c r="GA1314" s="6" t="str">
        <f>+IFERROR(VALUE(RIGHT(Tabla32[[#This Row],[B2B]],6)),"")</f>
        <v/>
      </c>
      <c r="GB1314" s="6" t="str">
        <f>+IFERROR(VLOOKUP(FZ1314,Auxiliar!$A:$C,2,0),"")</f>
        <v/>
      </c>
      <c r="GC1314" s="7" t="str">
        <f>+IFERROR(VLOOKUP(FZ1314,Auxiliar!$A:$C,3,0),"")</f>
        <v/>
      </c>
      <c r="GD1314" s="1"/>
      <c r="GE1314" s="12"/>
      <c r="GF1314" s="6" t="str">
        <f>+IFERROR(VALUE(RIGHT(Tabla33[[#This Row],[B2B]],6)),"")</f>
        <v/>
      </c>
      <c r="GG1314" s="6" t="str">
        <f>+IFERROR(VLOOKUP(GE1314,Auxiliar!$A:$C,2,0),"")</f>
        <v/>
      </c>
      <c r="GH1314" s="7" t="str">
        <f>+IFERROR(VLOOKUP(GE1314,Auxiliar!$A:$C,3,0),"")</f>
        <v/>
      </c>
    </row>
    <row r="1315" spans="79:190" x14ac:dyDescent="0.25">
      <c r="CA1315" s="1">
        <v>11901</v>
      </c>
      <c r="CB1315" s="1" t="s">
        <v>35</v>
      </c>
      <c r="CC1315" s="6">
        <f>+IFERROR(VALUE(RIGHT(Tabla14[[#This Row],[B2B]],6)),"")</f>
        <v>11901</v>
      </c>
      <c r="CD1315" s="6" t="str">
        <f>+IFERROR(VLOOKUP(CB1315,Auxiliar!$A:$C,2,0),"")</f>
        <v>Corona 710cc</v>
      </c>
      <c r="CE1315" s="7" t="str">
        <f>+IFERROR(VLOOKUP(CB1315,Auxiliar!$A:$C,3,0),"")</f>
        <v>1b 10% | 85b 0%</v>
      </c>
      <c r="CM1315" s="1">
        <v>11907</v>
      </c>
      <c r="CN1315" s="1" t="s">
        <v>20</v>
      </c>
      <c r="CO1315" s="6">
        <v>11907</v>
      </c>
      <c r="CP1315" s="6" t="s">
        <v>20</v>
      </c>
      <c r="CQ1315" s="7" t="s">
        <v>21</v>
      </c>
      <c r="CY1315" s="1">
        <v>11907</v>
      </c>
      <c r="CZ1315" s="1" t="s">
        <v>16</v>
      </c>
      <c r="DA1315" s="6">
        <f>+IFERROR(VALUE(RIGHT(Tabla18[[#This Row],[B2B]],6)),"")</f>
        <v>11907</v>
      </c>
      <c r="DB1315" s="6" t="str">
        <f>+IFERROR(VLOOKUP(CZ1315,Auxiliar!$A:$C,2,0),"")</f>
        <v>PREMIUM</v>
      </c>
      <c r="DC1315" s="7" t="str">
        <f>+IFERROR(VLOOKUP(CZ1315,Auxiliar!$A:$C,3,0),"")</f>
        <v>0b 0% | 2b 2% | 5b 3,5% | 10b 5%</v>
      </c>
      <c r="DE1315" s="1">
        <v>11907</v>
      </c>
      <c r="DF1315" s="1" t="s">
        <v>19</v>
      </c>
      <c r="DG1315" s="6">
        <f>+IFERROR(VALUE(RIGHT(Tabla19[[#This Row],[B2B]],6)),"")</f>
        <v>11907</v>
      </c>
      <c r="DH1315" s="6" t="str">
        <f>+IFERROR(VLOOKUP(DF1315,Auxiliar!$A:$C,2,0),"")</f>
        <v>MICHELOB</v>
      </c>
      <c r="DI1315" s="7" t="str">
        <f>+IFERROR(VLOOKUP(DF1315,Auxiliar!$A:$C,3,0),"")</f>
        <v>1b 7% | 3b 22% | 8b 27%</v>
      </c>
      <c r="DK1315" s="1"/>
      <c r="DL1315" s="1"/>
      <c r="DM1315" s="6" t="str">
        <f>+IFERROR(VALUE(RIGHT(Tabla20[[#This Row],[B2B]],6)),"")</f>
        <v/>
      </c>
      <c r="DN1315" s="6" t="str">
        <f>+IFERROR(VLOOKUP(DL1315,Auxiliar!$A:$C,2,0),"")</f>
        <v/>
      </c>
      <c r="DO1315" s="7" t="str">
        <f>+IFERROR(VLOOKUP(DL1315,Auxiliar!$A:$C,3,0),"")</f>
        <v/>
      </c>
      <c r="DQ1315" s="1">
        <v>11898</v>
      </c>
      <c r="DR1315" s="12" t="s">
        <v>24</v>
      </c>
      <c r="DS1315" s="6">
        <f>+IFERROR(VALUE(RIGHT(Tabla21[[#This Row],[B2B]],6)),"")</f>
        <v>11898</v>
      </c>
      <c r="DT1315" s="6" t="str">
        <f>+IFERROR(VLOOKUP(DR1315,Auxiliar!$A:$C,2,0),"")</f>
        <v>CORONA PORRON</v>
      </c>
      <c r="DU1315" s="7" t="str">
        <f>+IFERROR(VLOOKUP(DR1315,Auxiliar!$A:$C,3,0),"")</f>
        <v>1b 5% | 20b 0%</v>
      </c>
      <c r="DW1315" s="1"/>
      <c r="DX1315" s="12"/>
      <c r="DY1315" s="6" t="str">
        <f>+IFERROR(VALUE(RIGHT(Tabla22[[#This Row],[B2B]],6)),"")</f>
        <v/>
      </c>
      <c r="DZ1315" s="6" t="str">
        <f>+IFERROR(VLOOKUP(DX1315,Auxiliar!$A:$C,2,0),"")</f>
        <v/>
      </c>
      <c r="EA1315" s="7" t="str">
        <f>+IFERROR(VLOOKUP(DX1315,Auxiliar!$A:$C,3,0),"")</f>
        <v/>
      </c>
      <c r="EC1315" s="1"/>
      <c r="ED1315" s="12"/>
      <c r="EE1315" s="6" t="str">
        <f>+IFERROR(VALUE(RIGHT(Tabla23[[#This Row],[B2B]],6)),"")</f>
        <v/>
      </c>
      <c r="EF1315" s="6" t="str">
        <f>+IFERROR(VLOOKUP(ED1315,Auxiliar!$A:$C,2,0),"")</f>
        <v/>
      </c>
      <c r="EG1315" s="7" t="str">
        <f>+IFERROR(VLOOKUP(ED1315,Auxiliar!$A:$C,3,0),"")</f>
        <v/>
      </c>
      <c r="EI1315" s="1"/>
      <c r="EJ1315" s="12"/>
      <c r="EK1315" s="6" t="str">
        <f>+IFERROR(VALUE(RIGHT(Tabla24[[#This Row],[B2B]],6)),"")</f>
        <v/>
      </c>
      <c r="EL1315" s="6" t="str">
        <f>+IFERROR(VLOOKUP(EJ1315,Auxiliar!$A:$C,2,0),"")</f>
        <v/>
      </c>
      <c r="EM1315" s="7" t="str">
        <f>+IFERROR(VLOOKUP(EJ1315,Auxiliar!$A:$C,3,0),"")</f>
        <v/>
      </c>
      <c r="EO1315" s="1"/>
      <c r="EP1315" s="12"/>
      <c r="EQ1315" s="6" t="str">
        <f>+IFERROR(VALUE(RIGHT(Tabla25[[#This Row],[B2B]],6)),"")</f>
        <v/>
      </c>
      <c r="ER1315" s="6" t="str">
        <f>+IFERROR(VLOOKUP(EP1315,Auxiliar!$A:$C,2,0),"")</f>
        <v/>
      </c>
      <c r="ES1315" s="7" t="str">
        <f>+IFERROR(VLOOKUP(EP1315,Auxiliar!$A:$C,3,0),"")</f>
        <v/>
      </c>
      <c r="EU1315" s="1"/>
      <c r="EV1315" s="12"/>
      <c r="EW1315" s="6" t="str">
        <f>+IFERROR(VALUE(RIGHT(Tabla26[[#This Row],[B2B]],6)),"")</f>
        <v/>
      </c>
      <c r="EX1315" s="6" t="str">
        <f>+IFERROR(VLOOKUP(EV1315,Auxiliar!$A:$C,2,0),"")</f>
        <v/>
      </c>
      <c r="EY1315" s="7" t="str">
        <f>+IFERROR(VLOOKUP(EV1315,Auxiliar!$A:$C,3,0),"")</f>
        <v/>
      </c>
      <c r="EZ1315" s="1"/>
      <c r="FA1315" s="12"/>
      <c r="FB1315" s="6" t="str">
        <f>+IFERROR(VALUE(RIGHT(Tabla27[[#This Row],[B2B]],6)),"")</f>
        <v/>
      </c>
      <c r="FC1315" s="6" t="str">
        <f>+IFERROR(VLOOKUP(FA1315,Auxiliar!$A:$C,2,0),"")</f>
        <v/>
      </c>
      <c r="FD1315" s="7" t="str">
        <f>+IFERROR(VLOOKUP(FA1315,Auxiliar!$A:$C,3,0),"")</f>
        <v/>
      </c>
      <c r="FE1315" s="1"/>
      <c r="FF1315" s="12"/>
      <c r="FG1315" s="6" t="str">
        <f>+IFERROR(VALUE(RIGHT(Tabla28[[#This Row],[B2B]],6)),"")</f>
        <v/>
      </c>
      <c r="FH1315" s="6" t="str">
        <f>+IFERROR(VLOOKUP(FF1315,Auxiliar!$A:$C,2,0),"")</f>
        <v/>
      </c>
      <c r="FI1315" s="7" t="str">
        <f>+IFERROR(VLOOKUP(FF1315,Auxiliar!$A:$C,3,0),"")</f>
        <v/>
      </c>
      <c r="FJ1315" s="1"/>
      <c r="FK1315" s="12"/>
      <c r="FL1315" s="6" t="str">
        <f>+IFERROR(VALUE(RIGHT(Tabla29[[#This Row],[B2B]],6)),"")</f>
        <v/>
      </c>
      <c r="FM1315" s="6" t="str">
        <f>+IFERROR(VLOOKUP(FK1315,Auxiliar!$A:$C,2,0),"")</f>
        <v/>
      </c>
      <c r="FN1315" s="7" t="str">
        <f>+IFERROR(VLOOKUP(FK1315,Auxiliar!$A:$C,3,0),"")</f>
        <v/>
      </c>
      <c r="FO1315" s="1"/>
      <c r="FP1315" s="12"/>
      <c r="FQ1315" s="6" t="str">
        <f>+IFERROR(VALUE(RIGHT(Tabla30[[#This Row],[B2B]],6)),"")</f>
        <v/>
      </c>
      <c r="FR1315" s="6" t="str">
        <f>+IFERROR(VLOOKUP(FP1315,Auxiliar!$A:$C,2,0),"")</f>
        <v/>
      </c>
      <c r="FS1315" s="7"/>
      <c r="FT1315" s="1"/>
      <c r="FU1315" s="12"/>
      <c r="FV1315" s="6" t="str">
        <f>+IFERROR(VALUE(RIGHT(Tabla31[[#This Row],[B2B]],6)),"")</f>
        <v/>
      </c>
      <c r="FW1315" s="6" t="str">
        <f>+IFERROR(VLOOKUP(FU1315,Auxiliar!$A:$C,2,0),"")</f>
        <v/>
      </c>
      <c r="FX1315" s="7" t="str">
        <f>+IFERROR(VLOOKUP(FU1315,Auxiliar!$A:$C,3,0),"")</f>
        <v/>
      </c>
      <c r="FY1315" s="1"/>
      <c r="FZ1315" s="12"/>
      <c r="GA1315" s="6" t="str">
        <f>+IFERROR(VALUE(RIGHT(Tabla32[[#This Row],[B2B]],6)),"")</f>
        <v/>
      </c>
      <c r="GB1315" s="6" t="str">
        <f>+IFERROR(VLOOKUP(FZ1315,Auxiliar!$A:$C,2,0),"")</f>
        <v/>
      </c>
      <c r="GC1315" s="7" t="str">
        <f>+IFERROR(VLOOKUP(FZ1315,Auxiliar!$A:$C,3,0),"")</f>
        <v/>
      </c>
      <c r="GD1315" s="1"/>
      <c r="GE1315" s="12"/>
      <c r="GF1315" s="6" t="str">
        <f>+IFERROR(VALUE(RIGHT(Tabla33[[#This Row],[B2B]],6)),"")</f>
        <v/>
      </c>
      <c r="GG1315" s="6" t="str">
        <f>+IFERROR(VLOOKUP(GE1315,Auxiliar!$A:$C,2,0),"")</f>
        <v/>
      </c>
      <c r="GH1315" s="7" t="str">
        <f>+IFERROR(VLOOKUP(GE1315,Auxiliar!$A:$C,3,0),"")</f>
        <v/>
      </c>
    </row>
    <row r="1316" spans="79:190" x14ac:dyDescent="0.25">
      <c r="CA1316" s="1">
        <v>11902</v>
      </c>
      <c r="CB1316" s="1" t="s">
        <v>35</v>
      </c>
      <c r="CC1316" s="6">
        <f>+IFERROR(VALUE(RIGHT(Tabla14[[#This Row],[B2B]],6)),"")</f>
        <v>11902</v>
      </c>
      <c r="CD1316" s="6" t="str">
        <f>+IFERROR(VLOOKUP(CB1316,Auxiliar!$A:$C,2,0),"")</f>
        <v>Corona 710cc</v>
      </c>
      <c r="CE1316" s="7" t="str">
        <f>+IFERROR(VLOOKUP(CB1316,Auxiliar!$A:$C,3,0),"")</f>
        <v>1b 10% | 85b 0%</v>
      </c>
      <c r="CM1316" s="1">
        <v>11909</v>
      </c>
      <c r="CN1316" s="1" t="s">
        <v>20</v>
      </c>
      <c r="CO1316" s="6">
        <v>11909</v>
      </c>
      <c r="CP1316" s="6" t="s">
        <v>20</v>
      </c>
      <c r="CQ1316" s="7" t="s">
        <v>21</v>
      </c>
      <c r="CY1316" s="1">
        <v>11909</v>
      </c>
      <c r="CZ1316" s="1" t="s">
        <v>16</v>
      </c>
      <c r="DA1316" s="6">
        <f>+IFERROR(VALUE(RIGHT(Tabla18[[#This Row],[B2B]],6)),"")</f>
        <v>11909</v>
      </c>
      <c r="DB1316" s="6" t="str">
        <f>+IFERROR(VLOOKUP(CZ1316,Auxiliar!$A:$C,2,0),"")</f>
        <v>PREMIUM</v>
      </c>
      <c r="DC1316" s="7" t="str">
        <f>+IFERROR(VLOOKUP(CZ1316,Auxiliar!$A:$C,3,0),"")</f>
        <v>0b 0% | 2b 2% | 5b 3,5% | 10b 5%</v>
      </c>
      <c r="DE1316" s="1">
        <v>11909</v>
      </c>
      <c r="DF1316" s="1" t="s">
        <v>19</v>
      </c>
      <c r="DG1316" s="6">
        <f>+IFERROR(VALUE(RIGHT(Tabla19[[#This Row],[B2B]],6)),"")</f>
        <v>11909</v>
      </c>
      <c r="DH1316" s="6" t="str">
        <f>+IFERROR(VLOOKUP(DF1316,Auxiliar!$A:$C,2,0),"")</f>
        <v>MICHELOB</v>
      </c>
      <c r="DI1316" s="7" t="str">
        <f>+IFERROR(VLOOKUP(DF1316,Auxiliar!$A:$C,3,0),"")</f>
        <v>1b 7% | 3b 22% | 8b 27%</v>
      </c>
      <c r="DK1316" s="1"/>
      <c r="DL1316" s="1"/>
      <c r="DM1316" s="6" t="str">
        <f>+IFERROR(VALUE(RIGHT(Tabla20[[#This Row],[B2B]],6)),"")</f>
        <v/>
      </c>
      <c r="DN1316" s="6" t="str">
        <f>+IFERROR(VLOOKUP(DL1316,Auxiliar!$A:$C,2,0),"")</f>
        <v/>
      </c>
      <c r="DO1316" s="7" t="str">
        <f>+IFERROR(VLOOKUP(DL1316,Auxiliar!$A:$C,3,0),"")</f>
        <v/>
      </c>
      <c r="DQ1316" s="1">
        <v>11899</v>
      </c>
      <c r="DR1316" s="12" t="s">
        <v>24</v>
      </c>
      <c r="DS1316" s="6">
        <f>+IFERROR(VALUE(RIGHT(Tabla21[[#This Row],[B2B]],6)),"")</f>
        <v>11899</v>
      </c>
      <c r="DT1316" s="6" t="str">
        <f>+IFERROR(VLOOKUP(DR1316,Auxiliar!$A:$C,2,0),"")</f>
        <v>CORONA PORRON</v>
      </c>
      <c r="DU1316" s="7" t="str">
        <f>+IFERROR(VLOOKUP(DR1316,Auxiliar!$A:$C,3,0),"")</f>
        <v>1b 5% | 20b 0%</v>
      </c>
      <c r="DW1316" s="1"/>
      <c r="DX1316" s="12"/>
      <c r="DY1316" s="6" t="str">
        <f>+IFERROR(VALUE(RIGHT(Tabla22[[#This Row],[B2B]],6)),"")</f>
        <v/>
      </c>
      <c r="DZ1316" s="6" t="str">
        <f>+IFERROR(VLOOKUP(DX1316,Auxiliar!$A:$C,2,0),"")</f>
        <v/>
      </c>
      <c r="EA1316" s="7" t="str">
        <f>+IFERROR(VLOOKUP(DX1316,Auxiliar!$A:$C,3,0),"")</f>
        <v/>
      </c>
      <c r="EC1316" s="1"/>
      <c r="ED1316" s="12"/>
      <c r="EE1316" s="6" t="str">
        <f>+IFERROR(VALUE(RIGHT(Tabla23[[#This Row],[B2B]],6)),"")</f>
        <v/>
      </c>
      <c r="EF1316" s="6" t="str">
        <f>+IFERROR(VLOOKUP(ED1316,Auxiliar!$A:$C,2,0),"")</f>
        <v/>
      </c>
      <c r="EG1316" s="7" t="str">
        <f>+IFERROR(VLOOKUP(ED1316,Auxiliar!$A:$C,3,0),"")</f>
        <v/>
      </c>
      <c r="EI1316" s="1"/>
      <c r="EJ1316" s="12"/>
      <c r="EK1316" s="6" t="str">
        <f>+IFERROR(VALUE(RIGHT(Tabla24[[#This Row],[B2B]],6)),"")</f>
        <v/>
      </c>
      <c r="EL1316" s="6" t="str">
        <f>+IFERROR(VLOOKUP(EJ1316,Auxiliar!$A:$C,2,0),"")</f>
        <v/>
      </c>
      <c r="EM1316" s="7" t="str">
        <f>+IFERROR(VLOOKUP(EJ1316,Auxiliar!$A:$C,3,0),"")</f>
        <v/>
      </c>
      <c r="EO1316" s="1"/>
      <c r="EP1316" s="12"/>
      <c r="EQ1316" s="6" t="str">
        <f>+IFERROR(VALUE(RIGHT(Tabla25[[#This Row],[B2B]],6)),"")</f>
        <v/>
      </c>
      <c r="ER1316" s="6" t="str">
        <f>+IFERROR(VLOOKUP(EP1316,Auxiliar!$A:$C,2,0),"")</f>
        <v/>
      </c>
      <c r="ES1316" s="7" t="str">
        <f>+IFERROR(VLOOKUP(EP1316,Auxiliar!$A:$C,3,0),"")</f>
        <v/>
      </c>
      <c r="EU1316" s="1"/>
      <c r="EV1316" s="12"/>
      <c r="EW1316" s="6" t="str">
        <f>+IFERROR(VALUE(RIGHT(Tabla26[[#This Row],[B2B]],6)),"")</f>
        <v/>
      </c>
      <c r="EX1316" s="6" t="str">
        <f>+IFERROR(VLOOKUP(EV1316,Auxiliar!$A:$C,2,0),"")</f>
        <v/>
      </c>
      <c r="EY1316" s="7" t="str">
        <f>+IFERROR(VLOOKUP(EV1316,Auxiliar!$A:$C,3,0),"")</f>
        <v/>
      </c>
      <c r="EZ1316" s="1"/>
      <c r="FA1316" s="12"/>
      <c r="FB1316" s="6" t="str">
        <f>+IFERROR(VALUE(RIGHT(Tabla27[[#This Row],[B2B]],6)),"")</f>
        <v/>
      </c>
      <c r="FC1316" s="6" t="str">
        <f>+IFERROR(VLOOKUP(FA1316,Auxiliar!$A:$C,2,0),"")</f>
        <v/>
      </c>
      <c r="FD1316" s="7" t="str">
        <f>+IFERROR(VLOOKUP(FA1316,Auxiliar!$A:$C,3,0),"")</f>
        <v/>
      </c>
      <c r="FE1316" s="1"/>
      <c r="FF1316" s="12"/>
      <c r="FG1316" s="6" t="str">
        <f>+IFERROR(VALUE(RIGHT(Tabla28[[#This Row],[B2B]],6)),"")</f>
        <v/>
      </c>
      <c r="FH1316" s="6" t="str">
        <f>+IFERROR(VLOOKUP(FF1316,Auxiliar!$A:$C,2,0),"")</f>
        <v/>
      </c>
      <c r="FI1316" s="7" t="str">
        <f>+IFERROR(VLOOKUP(FF1316,Auxiliar!$A:$C,3,0),"")</f>
        <v/>
      </c>
      <c r="FJ1316" s="1"/>
      <c r="FK1316" s="12"/>
      <c r="FL1316" s="6" t="str">
        <f>+IFERROR(VALUE(RIGHT(Tabla29[[#This Row],[B2B]],6)),"")</f>
        <v/>
      </c>
      <c r="FM1316" s="6" t="str">
        <f>+IFERROR(VLOOKUP(FK1316,Auxiliar!$A:$C,2,0),"")</f>
        <v/>
      </c>
      <c r="FN1316" s="7" t="str">
        <f>+IFERROR(VLOOKUP(FK1316,Auxiliar!$A:$C,3,0),"")</f>
        <v/>
      </c>
      <c r="FO1316" s="1"/>
      <c r="FP1316" s="12"/>
      <c r="FQ1316" s="6" t="str">
        <f>+IFERROR(VALUE(RIGHT(Tabla30[[#This Row],[B2B]],6)),"")</f>
        <v/>
      </c>
      <c r="FR1316" s="6" t="str">
        <f>+IFERROR(VLOOKUP(FP1316,Auxiliar!$A:$C,2,0),"")</f>
        <v/>
      </c>
      <c r="FS1316" s="7"/>
      <c r="FT1316" s="1"/>
      <c r="FU1316" s="12"/>
      <c r="FV1316" s="6" t="str">
        <f>+IFERROR(VALUE(RIGHT(Tabla31[[#This Row],[B2B]],6)),"")</f>
        <v/>
      </c>
      <c r="FW1316" s="6" t="str">
        <f>+IFERROR(VLOOKUP(FU1316,Auxiliar!$A:$C,2,0),"")</f>
        <v/>
      </c>
      <c r="FX1316" s="7" t="str">
        <f>+IFERROR(VLOOKUP(FU1316,Auxiliar!$A:$C,3,0),"")</f>
        <v/>
      </c>
      <c r="FY1316" s="1"/>
      <c r="FZ1316" s="12"/>
      <c r="GA1316" s="6" t="str">
        <f>+IFERROR(VALUE(RIGHT(Tabla32[[#This Row],[B2B]],6)),"")</f>
        <v/>
      </c>
      <c r="GB1316" s="6" t="str">
        <f>+IFERROR(VLOOKUP(FZ1316,Auxiliar!$A:$C,2,0),"")</f>
        <v/>
      </c>
      <c r="GC1316" s="7" t="str">
        <f>+IFERROR(VLOOKUP(FZ1316,Auxiliar!$A:$C,3,0),"")</f>
        <v/>
      </c>
      <c r="GD1316" s="1"/>
      <c r="GE1316" s="12"/>
      <c r="GF1316" s="6" t="str">
        <f>+IFERROR(VALUE(RIGHT(Tabla33[[#This Row],[B2B]],6)),"")</f>
        <v/>
      </c>
      <c r="GG1316" s="6" t="str">
        <f>+IFERROR(VLOOKUP(GE1316,Auxiliar!$A:$C,2,0),"")</f>
        <v/>
      </c>
      <c r="GH1316" s="7" t="str">
        <f>+IFERROR(VLOOKUP(GE1316,Auxiliar!$A:$C,3,0),"")</f>
        <v/>
      </c>
    </row>
    <row r="1317" spans="79:190" x14ac:dyDescent="0.25">
      <c r="CA1317" s="1">
        <v>11905</v>
      </c>
      <c r="CB1317" s="1" t="s">
        <v>35</v>
      </c>
      <c r="CC1317" s="6">
        <f>+IFERROR(VALUE(RIGHT(Tabla14[[#This Row],[B2B]],6)),"")</f>
        <v>11905</v>
      </c>
      <c r="CD1317" s="6" t="str">
        <f>+IFERROR(VLOOKUP(CB1317,Auxiliar!$A:$C,2,0),"")</f>
        <v>Corona 710cc</v>
      </c>
      <c r="CE1317" s="7" t="str">
        <f>+IFERROR(VLOOKUP(CB1317,Auxiliar!$A:$C,3,0),"")</f>
        <v>1b 10% | 85b 0%</v>
      </c>
      <c r="CM1317" s="1">
        <v>11910</v>
      </c>
      <c r="CN1317" s="1" t="s">
        <v>20</v>
      </c>
      <c r="CO1317" s="6">
        <v>11910</v>
      </c>
      <c r="CP1317" s="6" t="s">
        <v>20</v>
      </c>
      <c r="CQ1317" s="7" t="s">
        <v>21</v>
      </c>
      <c r="CY1317" s="1">
        <v>11910</v>
      </c>
      <c r="CZ1317" s="1" t="s">
        <v>16</v>
      </c>
      <c r="DA1317" s="6">
        <f>+IFERROR(VALUE(RIGHT(Tabla18[[#This Row],[B2B]],6)),"")</f>
        <v>11910</v>
      </c>
      <c r="DB1317" s="6" t="str">
        <f>+IFERROR(VLOOKUP(CZ1317,Auxiliar!$A:$C,2,0),"")</f>
        <v>PREMIUM</v>
      </c>
      <c r="DC1317" s="7" t="str">
        <f>+IFERROR(VLOOKUP(CZ1317,Auxiliar!$A:$C,3,0),"")</f>
        <v>0b 0% | 2b 2% | 5b 3,5% | 10b 5%</v>
      </c>
      <c r="DE1317" s="1">
        <v>11910</v>
      </c>
      <c r="DF1317" s="1" t="s">
        <v>19</v>
      </c>
      <c r="DG1317" s="6">
        <f>+IFERROR(VALUE(RIGHT(Tabla19[[#This Row],[B2B]],6)),"")</f>
        <v>11910</v>
      </c>
      <c r="DH1317" s="6" t="str">
        <f>+IFERROR(VLOOKUP(DF1317,Auxiliar!$A:$C,2,0),"")</f>
        <v>MICHELOB</v>
      </c>
      <c r="DI1317" s="7" t="str">
        <f>+IFERROR(VLOOKUP(DF1317,Auxiliar!$A:$C,3,0),"")</f>
        <v>1b 7% | 3b 22% | 8b 27%</v>
      </c>
      <c r="DK1317" s="1"/>
      <c r="DL1317" s="1"/>
      <c r="DM1317" s="6" t="str">
        <f>+IFERROR(VALUE(RIGHT(Tabla20[[#This Row],[B2B]],6)),"")</f>
        <v/>
      </c>
      <c r="DN1317" s="6" t="str">
        <f>+IFERROR(VLOOKUP(DL1317,Auxiliar!$A:$C,2,0),"")</f>
        <v/>
      </c>
      <c r="DO1317" s="7" t="str">
        <f>+IFERROR(VLOOKUP(DL1317,Auxiliar!$A:$C,3,0),"")</f>
        <v/>
      </c>
      <c r="DQ1317" s="1">
        <v>11900</v>
      </c>
      <c r="DR1317" s="12" t="s">
        <v>24</v>
      </c>
      <c r="DS1317" s="6">
        <f>+IFERROR(VALUE(RIGHT(Tabla21[[#This Row],[B2B]],6)),"")</f>
        <v>11900</v>
      </c>
      <c r="DT1317" s="6" t="str">
        <f>+IFERROR(VLOOKUP(DR1317,Auxiliar!$A:$C,2,0),"")</f>
        <v>CORONA PORRON</v>
      </c>
      <c r="DU1317" s="7" t="str">
        <f>+IFERROR(VLOOKUP(DR1317,Auxiliar!$A:$C,3,0),"")</f>
        <v>1b 5% | 20b 0%</v>
      </c>
      <c r="DW1317" s="1"/>
      <c r="DX1317" s="12"/>
      <c r="DY1317" s="6" t="str">
        <f>+IFERROR(VALUE(RIGHT(Tabla22[[#This Row],[B2B]],6)),"")</f>
        <v/>
      </c>
      <c r="DZ1317" s="6" t="str">
        <f>+IFERROR(VLOOKUP(DX1317,Auxiliar!$A:$C,2,0),"")</f>
        <v/>
      </c>
      <c r="EA1317" s="7" t="str">
        <f>+IFERROR(VLOOKUP(DX1317,Auxiliar!$A:$C,3,0),"")</f>
        <v/>
      </c>
      <c r="EC1317" s="1"/>
      <c r="ED1317" s="12"/>
      <c r="EE1317" s="6" t="str">
        <f>+IFERROR(VALUE(RIGHT(Tabla23[[#This Row],[B2B]],6)),"")</f>
        <v/>
      </c>
      <c r="EF1317" s="6" t="str">
        <f>+IFERROR(VLOOKUP(ED1317,Auxiliar!$A:$C,2,0),"")</f>
        <v/>
      </c>
      <c r="EG1317" s="7" t="str">
        <f>+IFERROR(VLOOKUP(ED1317,Auxiliar!$A:$C,3,0),"")</f>
        <v/>
      </c>
      <c r="EI1317" s="1"/>
      <c r="EJ1317" s="12"/>
      <c r="EK1317" s="6" t="str">
        <f>+IFERROR(VALUE(RIGHT(Tabla24[[#This Row],[B2B]],6)),"")</f>
        <v/>
      </c>
      <c r="EL1317" s="6" t="str">
        <f>+IFERROR(VLOOKUP(EJ1317,Auxiliar!$A:$C,2,0),"")</f>
        <v/>
      </c>
      <c r="EM1317" s="7" t="str">
        <f>+IFERROR(VLOOKUP(EJ1317,Auxiliar!$A:$C,3,0),"")</f>
        <v/>
      </c>
      <c r="EO1317" s="1"/>
      <c r="EP1317" s="12"/>
      <c r="EQ1317" s="6" t="str">
        <f>+IFERROR(VALUE(RIGHT(Tabla25[[#This Row],[B2B]],6)),"")</f>
        <v/>
      </c>
      <c r="ER1317" s="6" t="str">
        <f>+IFERROR(VLOOKUP(EP1317,Auxiliar!$A:$C,2,0),"")</f>
        <v/>
      </c>
      <c r="ES1317" s="7" t="str">
        <f>+IFERROR(VLOOKUP(EP1317,Auxiliar!$A:$C,3,0),"")</f>
        <v/>
      </c>
      <c r="EU1317" s="1"/>
      <c r="EV1317" s="12"/>
      <c r="EW1317" s="6" t="str">
        <f>+IFERROR(VALUE(RIGHT(Tabla26[[#This Row],[B2B]],6)),"")</f>
        <v/>
      </c>
      <c r="EX1317" s="6" t="str">
        <f>+IFERROR(VLOOKUP(EV1317,Auxiliar!$A:$C,2,0),"")</f>
        <v/>
      </c>
      <c r="EY1317" s="7" t="str">
        <f>+IFERROR(VLOOKUP(EV1317,Auxiliar!$A:$C,3,0),"")</f>
        <v/>
      </c>
      <c r="EZ1317" s="1"/>
      <c r="FA1317" s="12"/>
      <c r="FB1317" s="6" t="str">
        <f>+IFERROR(VALUE(RIGHT(Tabla27[[#This Row],[B2B]],6)),"")</f>
        <v/>
      </c>
      <c r="FC1317" s="6" t="str">
        <f>+IFERROR(VLOOKUP(FA1317,Auxiliar!$A:$C,2,0),"")</f>
        <v/>
      </c>
      <c r="FD1317" s="7" t="str">
        <f>+IFERROR(VLOOKUP(FA1317,Auxiliar!$A:$C,3,0),"")</f>
        <v/>
      </c>
      <c r="FE1317" s="1"/>
      <c r="FF1317" s="12"/>
      <c r="FG1317" s="6" t="str">
        <f>+IFERROR(VALUE(RIGHT(Tabla28[[#This Row],[B2B]],6)),"")</f>
        <v/>
      </c>
      <c r="FH1317" s="6" t="str">
        <f>+IFERROR(VLOOKUP(FF1317,Auxiliar!$A:$C,2,0),"")</f>
        <v/>
      </c>
      <c r="FI1317" s="7" t="str">
        <f>+IFERROR(VLOOKUP(FF1317,Auxiliar!$A:$C,3,0),"")</f>
        <v/>
      </c>
      <c r="FJ1317" s="1"/>
      <c r="FK1317" s="12"/>
      <c r="FL1317" s="6" t="str">
        <f>+IFERROR(VALUE(RIGHT(Tabla29[[#This Row],[B2B]],6)),"")</f>
        <v/>
      </c>
      <c r="FM1317" s="6" t="str">
        <f>+IFERROR(VLOOKUP(FK1317,Auxiliar!$A:$C,2,0),"")</f>
        <v/>
      </c>
      <c r="FN1317" s="7" t="str">
        <f>+IFERROR(VLOOKUP(FK1317,Auxiliar!$A:$C,3,0),"")</f>
        <v/>
      </c>
      <c r="FO1317" s="1"/>
      <c r="FP1317" s="12"/>
      <c r="FQ1317" s="6" t="str">
        <f>+IFERROR(VALUE(RIGHT(Tabla30[[#This Row],[B2B]],6)),"")</f>
        <v/>
      </c>
      <c r="FR1317" s="6" t="str">
        <f>+IFERROR(VLOOKUP(FP1317,Auxiliar!$A:$C,2,0),"")</f>
        <v/>
      </c>
      <c r="FS1317" s="7"/>
      <c r="FT1317" s="1"/>
      <c r="FU1317" s="12"/>
      <c r="FV1317" s="6" t="str">
        <f>+IFERROR(VALUE(RIGHT(Tabla31[[#This Row],[B2B]],6)),"")</f>
        <v/>
      </c>
      <c r="FW1317" s="6" t="str">
        <f>+IFERROR(VLOOKUP(FU1317,Auxiliar!$A:$C,2,0),"")</f>
        <v/>
      </c>
      <c r="FX1317" s="7" t="str">
        <f>+IFERROR(VLOOKUP(FU1317,Auxiliar!$A:$C,3,0),"")</f>
        <v/>
      </c>
      <c r="FY1317" s="1"/>
      <c r="FZ1317" s="12"/>
      <c r="GA1317" s="6" t="str">
        <f>+IFERROR(VALUE(RIGHT(Tabla32[[#This Row],[B2B]],6)),"")</f>
        <v/>
      </c>
      <c r="GB1317" s="6" t="str">
        <f>+IFERROR(VLOOKUP(FZ1317,Auxiliar!$A:$C,2,0),"")</f>
        <v/>
      </c>
      <c r="GC1317" s="7" t="str">
        <f>+IFERROR(VLOOKUP(FZ1317,Auxiliar!$A:$C,3,0),"")</f>
        <v/>
      </c>
      <c r="GD1317" s="1"/>
      <c r="GE1317" s="12"/>
      <c r="GF1317" s="6" t="str">
        <f>+IFERROR(VALUE(RIGHT(Tabla33[[#This Row],[B2B]],6)),"")</f>
        <v/>
      </c>
      <c r="GG1317" s="6" t="str">
        <f>+IFERROR(VLOOKUP(GE1317,Auxiliar!$A:$C,2,0),"")</f>
        <v/>
      </c>
      <c r="GH1317" s="7" t="str">
        <f>+IFERROR(VLOOKUP(GE1317,Auxiliar!$A:$C,3,0),"")</f>
        <v/>
      </c>
    </row>
    <row r="1318" spans="79:190" x14ac:dyDescent="0.25">
      <c r="CA1318" s="1">
        <v>11907</v>
      </c>
      <c r="CB1318" s="1" t="s">
        <v>35</v>
      </c>
      <c r="CC1318" s="6">
        <f>+IFERROR(VALUE(RIGHT(Tabla14[[#This Row],[B2B]],6)),"")</f>
        <v>11907</v>
      </c>
      <c r="CD1318" s="6" t="str">
        <f>+IFERROR(VLOOKUP(CB1318,Auxiliar!$A:$C,2,0),"")</f>
        <v>Corona 710cc</v>
      </c>
      <c r="CE1318" s="7" t="str">
        <f>+IFERROR(VLOOKUP(CB1318,Auxiliar!$A:$C,3,0),"")</f>
        <v>1b 10% | 85b 0%</v>
      </c>
      <c r="CM1318" s="1">
        <v>11911</v>
      </c>
      <c r="CN1318" s="1" t="s">
        <v>20</v>
      </c>
      <c r="CO1318" s="6">
        <v>11911</v>
      </c>
      <c r="CP1318" s="6" t="s">
        <v>20</v>
      </c>
      <c r="CQ1318" s="7" t="s">
        <v>21</v>
      </c>
      <c r="CY1318" s="1">
        <v>11911</v>
      </c>
      <c r="CZ1318" s="1" t="s">
        <v>16</v>
      </c>
      <c r="DA1318" s="6">
        <f>+IFERROR(VALUE(RIGHT(Tabla18[[#This Row],[B2B]],6)),"")</f>
        <v>11911</v>
      </c>
      <c r="DB1318" s="6" t="str">
        <f>+IFERROR(VLOOKUP(CZ1318,Auxiliar!$A:$C,2,0),"")</f>
        <v>PREMIUM</v>
      </c>
      <c r="DC1318" s="7" t="str">
        <f>+IFERROR(VLOOKUP(CZ1318,Auxiliar!$A:$C,3,0),"")</f>
        <v>0b 0% | 2b 2% | 5b 3,5% | 10b 5%</v>
      </c>
      <c r="DE1318" s="1">
        <v>11911</v>
      </c>
      <c r="DF1318" s="1" t="s">
        <v>19</v>
      </c>
      <c r="DG1318" s="6">
        <f>+IFERROR(VALUE(RIGHT(Tabla19[[#This Row],[B2B]],6)),"")</f>
        <v>11911</v>
      </c>
      <c r="DH1318" s="6" t="str">
        <f>+IFERROR(VLOOKUP(DF1318,Auxiliar!$A:$C,2,0),"")</f>
        <v>MICHELOB</v>
      </c>
      <c r="DI1318" s="7" t="str">
        <f>+IFERROR(VLOOKUP(DF1318,Auxiliar!$A:$C,3,0),"")</f>
        <v>1b 7% | 3b 22% | 8b 27%</v>
      </c>
      <c r="DK1318" s="1"/>
      <c r="DL1318" s="1"/>
      <c r="DM1318" s="6" t="str">
        <f>+IFERROR(VALUE(RIGHT(Tabla20[[#This Row],[B2B]],6)),"")</f>
        <v/>
      </c>
      <c r="DN1318" s="6" t="str">
        <f>+IFERROR(VLOOKUP(DL1318,Auxiliar!$A:$C,2,0),"")</f>
        <v/>
      </c>
      <c r="DO1318" s="7" t="str">
        <f>+IFERROR(VLOOKUP(DL1318,Auxiliar!$A:$C,3,0),"")</f>
        <v/>
      </c>
      <c r="DQ1318" s="1">
        <v>11901</v>
      </c>
      <c r="DR1318" s="12" t="s">
        <v>24</v>
      </c>
      <c r="DS1318" s="6">
        <f>+IFERROR(VALUE(RIGHT(Tabla21[[#This Row],[B2B]],6)),"")</f>
        <v>11901</v>
      </c>
      <c r="DT1318" s="6" t="str">
        <f>+IFERROR(VLOOKUP(DR1318,Auxiliar!$A:$C,2,0),"")</f>
        <v>CORONA PORRON</v>
      </c>
      <c r="DU1318" s="7" t="str">
        <f>+IFERROR(VLOOKUP(DR1318,Auxiliar!$A:$C,3,0),"")</f>
        <v>1b 5% | 20b 0%</v>
      </c>
      <c r="DW1318" s="1"/>
      <c r="DX1318" s="12"/>
      <c r="DY1318" s="6" t="str">
        <f>+IFERROR(VALUE(RIGHT(Tabla22[[#This Row],[B2B]],6)),"")</f>
        <v/>
      </c>
      <c r="DZ1318" s="6" t="str">
        <f>+IFERROR(VLOOKUP(DX1318,Auxiliar!$A:$C,2,0),"")</f>
        <v/>
      </c>
      <c r="EA1318" s="7" t="str">
        <f>+IFERROR(VLOOKUP(DX1318,Auxiliar!$A:$C,3,0),"")</f>
        <v/>
      </c>
      <c r="EC1318" s="1"/>
      <c r="ED1318" s="12"/>
      <c r="EE1318" s="6" t="str">
        <f>+IFERROR(VALUE(RIGHT(Tabla23[[#This Row],[B2B]],6)),"")</f>
        <v/>
      </c>
      <c r="EF1318" s="6" t="str">
        <f>+IFERROR(VLOOKUP(ED1318,Auxiliar!$A:$C,2,0),"")</f>
        <v/>
      </c>
      <c r="EG1318" s="7" t="str">
        <f>+IFERROR(VLOOKUP(ED1318,Auxiliar!$A:$C,3,0),"")</f>
        <v/>
      </c>
      <c r="EI1318" s="1"/>
      <c r="EJ1318" s="12"/>
      <c r="EK1318" s="6" t="str">
        <f>+IFERROR(VALUE(RIGHT(Tabla24[[#This Row],[B2B]],6)),"")</f>
        <v/>
      </c>
      <c r="EL1318" s="6" t="str">
        <f>+IFERROR(VLOOKUP(EJ1318,Auxiliar!$A:$C,2,0),"")</f>
        <v/>
      </c>
      <c r="EM1318" s="7" t="str">
        <f>+IFERROR(VLOOKUP(EJ1318,Auxiliar!$A:$C,3,0),"")</f>
        <v/>
      </c>
      <c r="EO1318" s="1"/>
      <c r="EP1318" s="12"/>
      <c r="EQ1318" s="6" t="str">
        <f>+IFERROR(VALUE(RIGHT(Tabla25[[#This Row],[B2B]],6)),"")</f>
        <v/>
      </c>
      <c r="ER1318" s="6" t="str">
        <f>+IFERROR(VLOOKUP(EP1318,Auxiliar!$A:$C,2,0),"")</f>
        <v/>
      </c>
      <c r="ES1318" s="7" t="str">
        <f>+IFERROR(VLOOKUP(EP1318,Auxiliar!$A:$C,3,0),"")</f>
        <v/>
      </c>
      <c r="EU1318" s="1"/>
      <c r="EV1318" s="12"/>
      <c r="EW1318" s="6" t="str">
        <f>+IFERROR(VALUE(RIGHT(Tabla26[[#This Row],[B2B]],6)),"")</f>
        <v/>
      </c>
      <c r="EX1318" s="6" t="str">
        <f>+IFERROR(VLOOKUP(EV1318,Auxiliar!$A:$C,2,0),"")</f>
        <v/>
      </c>
      <c r="EY1318" s="7" t="str">
        <f>+IFERROR(VLOOKUP(EV1318,Auxiliar!$A:$C,3,0),"")</f>
        <v/>
      </c>
      <c r="EZ1318" s="1"/>
      <c r="FA1318" s="12"/>
      <c r="FB1318" s="6" t="str">
        <f>+IFERROR(VALUE(RIGHT(Tabla27[[#This Row],[B2B]],6)),"")</f>
        <v/>
      </c>
      <c r="FC1318" s="6" t="str">
        <f>+IFERROR(VLOOKUP(FA1318,Auxiliar!$A:$C,2,0),"")</f>
        <v/>
      </c>
      <c r="FD1318" s="7" t="str">
        <f>+IFERROR(VLOOKUP(FA1318,Auxiliar!$A:$C,3,0),"")</f>
        <v/>
      </c>
      <c r="FE1318" s="1"/>
      <c r="FF1318" s="12"/>
      <c r="FG1318" s="6" t="str">
        <f>+IFERROR(VALUE(RIGHT(Tabla28[[#This Row],[B2B]],6)),"")</f>
        <v/>
      </c>
      <c r="FH1318" s="6" t="str">
        <f>+IFERROR(VLOOKUP(FF1318,Auxiliar!$A:$C,2,0),"")</f>
        <v/>
      </c>
      <c r="FI1318" s="7" t="str">
        <f>+IFERROR(VLOOKUP(FF1318,Auxiliar!$A:$C,3,0),"")</f>
        <v/>
      </c>
      <c r="FJ1318" s="1"/>
      <c r="FK1318" s="12"/>
      <c r="FL1318" s="6" t="str">
        <f>+IFERROR(VALUE(RIGHT(Tabla29[[#This Row],[B2B]],6)),"")</f>
        <v/>
      </c>
      <c r="FM1318" s="6" t="str">
        <f>+IFERROR(VLOOKUP(FK1318,Auxiliar!$A:$C,2,0),"")</f>
        <v/>
      </c>
      <c r="FN1318" s="7" t="str">
        <f>+IFERROR(VLOOKUP(FK1318,Auxiliar!$A:$C,3,0),"")</f>
        <v/>
      </c>
      <c r="FO1318" s="1"/>
      <c r="FP1318" s="12"/>
      <c r="FQ1318" s="6" t="str">
        <f>+IFERROR(VALUE(RIGHT(Tabla30[[#This Row],[B2B]],6)),"")</f>
        <v/>
      </c>
      <c r="FR1318" s="6" t="str">
        <f>+IFERROR(VLOOKUP(FP1318,Auxiliar!$A:$C,2,0),"")</f>
        <v/>
      </c>
      <c r="FS1318" s="7"/>
      <c r="FT1318" s="1"/>
      <c r="FU1318" s="12"/>
      <c r="FV1318" s="6" t="str">
        <f>+IFERROR(VALUE(RIGHT(Tabla31[[#This Row],[B2B]],6)),"")</f>
        <v/>
      </c>
      <c r="FW1318" s="6" t="str">
        <f>+IFERROR(VLOOKUP(FU1318,Auxiliar!$A:$C,2,0),"")</f>
        <v/>
      </c>
      <c r="FX1318" s="7" t="str">
        <f>+IFERROR(VLOOKUP(FU1318,Auxiliar!$A:$C,3,0),"")</f>
        <v/>
      </c>
      <c r="FY1318" s="1"/>
      <c r="FZ1318" s="12"/>
      <c r="GA1318" s="6" t="str">
        <f>+IFERROR(VALUE(RIGHT(Tabla32[[#This Row],[B2B]],6)),"")</f>
        <v/>
      </c>
      <c r="GB1318" s="6" t="str">
        <f>+IFERROR(VLOOKUP(FZ1318,Auxiliar!$A:$C,2,0),"")</f>
        <v/>
      </c>
      <c r="GC1318" s="7" t="str">
        <f>+IFERROR(VLOOKUP(FZ1318,Auxiliar!$A:$C,3,0),"")</f>
        <v/>
      </c>
      <c r="GD1318" s="1"/>
      <c r="GE1318" s="12"/>
      <c r="GF1318" s="6" t="str">
        <f>+IFERROR(VALUE(RIGHT(Tabla33[[#This Row],[B2B]],6)),"")</f>
        <v/>
      </c>
      <c r="GG1318" s="6" t="str">
        <f>+IFERROR(VLOOKUP(GE1318,Auxiliar!$A:$C,2,0),"")</f>
        <v/>
      </c>
      <c r="GH1318" s="7" t="str">
        <f>+IFERROR(VLOOKUP(GE1318,Auxiliar!$A:$C,3,0),"")</f>
        <v/>
      </c>
    </row>
    <row r="1319" spans="79:190" x14ac:dyDescent="0.25">
      <c r="CA1319" s="1">
        <v>11909</v>
      </c>
      <c r="CB1319" s="1" t="s">
        <v>35</v>
      </c>
      <c r="CC1319" s="6">
        <f>+IFERROR(VALUE(RIGHT(Tabla14[[#This Row],[B2B]],6)),"")</f>
        <v>11909</v>
      </c>
      <c r="CD1319" s="6" t="str">
        <f>+IFERROR(VLOOKUP(CB1319,Auxiliar!$A:$C,2,0),"")</f>
        <v>Corona 710cc</v>
      </c>
      <c r="CE1319" s="7" t="str">
        <f>+IFERROR(VLOOKUP(CB1319,Auxiliar!$A:$C,3,0),"")</f>
        <v>1b 10% | 85b 0%</v>
      </c>
      <c r="CM1319" s="1">
        <v>11912</v>
      </c>
      <c r="CN1319" s="1" t="s">
        <v>20</v>
      </c>
      <c r="CO1319" s="6">
        <v>11912</v>
      </c>
      <c r="CP1319" s="6" t="s">
        <v>20</v>
      </c>
      <c r="CQ1319" s="7" t="s">
        <v>21</v>
      </c>
      <c r="CY1319" s="1">
        <v>11912</v>
      </c>
      <c r="CZ1319" s="1" t="s">
        <v>16</v>
      </c>
      <c r="DA1319" s="6">
        <f>+IFERROR(VALUE(RIGHT(Tabla18[[#This Row],[B2B]],6)),"")</f>
        <v>11912</v>
      </c>
      <c r="DB1319" s="6" t="str">
        <f>+IFERROR(VLOOKUP(CZ1319,Auxiliar!$A:$C,2,0),"")</f>
        <v>PREMIUM</v>
      </c>
      <c r="DC1319" s="7" t="str">
        <f>+IFERROR(VLOOKUP(CZ1319,Auxiliar!$A:$C,3,0),"")</f>
        <v>0b 0% | 2b 2% | 5b 3,5% | 10b 5%</v>
      </c>
      <c r="DE1319" s="1">
        <v>11912</v>
      </c>
      <c r="DF1319" s="1" t="s">
        <v>19</v>
      </c>
      <c r="DG1319" s="6">
        <f>+IFERROR(VALUE(RIGHT(Tabla19[[#This Row],[B2B]],6)),"")</f>
        <v>11912</v>
      </c>
      <c r="DH1319" s="6" t="str">
        <f>+IFERROR(VLOOKUP(DF1319,Auxiliar!$A:$C,2,0),"")</f>
        <v>MICHELOB</v>
      </c>
      <c r="DI1319" s="7" t="str">
        <f>+IFERROR(VLOOKUP(DF1319,Auxiliar!$A:$C,3,0),"")</f>
        <v>1b 7% | 3b 22% | 8b 27%</v>
      </c>
      <c r="DK1319" s="1"/>
      <c r="DL1319" s="1"/>
      <c r="DM1319" s="6" t="str">
        <f>+IFERROR(VALUE(RIGHT(Tabla20[[#This Row],[B2B]],6)),"")</f>
        <v/>
      </c>
      <c r="DN1319" s="6" t="str">
        <f>+IFERROR(VLOOKUP(DL1319,Auxiliar!$A:$C,2,0),"")</f>
        <v/>
      </c>
      <c r="DO1319" s="7" t="str">
        <f>+IFERROR(VLOOKUP(DL1319,Auxiliar!$A:$C,3,0),"")</f>
        <v/>
      </c>
      <c r="DQ1319" s="1">
        <v>11902</v>
      </c>
      <c r="DR1319" s="12" t="s">
        <v>24</v>
      </c>
      <c r="DS1319" s="6">
        <f>+IFERROR(VALUE(RIGHT(Tabla21[[#This Row],[B2B]],6)),"")</f>
        <v>11902</v>
      </c>
      <c r="DT1319" s="6" t="str">
        <f>+IFERROR(VLOOKUP(DR1319,Auxiliar!$A:$C,2,0),"")</f>
        <v>CORONA PORRON</v>
      </c>
      <c r="DU1319" s="7" t="str">
        <f>+IFERROR(VLOOKUP(DR1319,Auxiliar!$A:$C,3,0),"")</f>
        <v>1b 5% | 20b 0%</v>
      </c>
      <c r="DW1319" s="1"/>
      <c r="DX1319" s="12"/>
      <c r="DY1319" s="6" t="str">
        <f>+IFERROR(VALUE(RIGHT(Tabla22[[#This Row],[B2B]],6)),"")</f>
        <v/>
      </c>
      <c r="DZ1319" s="6" t="str">
        <f>+IFERROR(VLOOKUP(DX1319,Auxiliar!$A:$C,2,0),"")</f>
        <v/>
      </c>
      <c r="EA1319" s="7" t="str">
        <f>+IFERROR(VLOOKUP(DX1319,Auxiliar!$A:$C,3,0),"")</f>
        <v/>
      </c>
      <c r="EC1319" s="1"/>
      <c r="ED1319" s="12"/>
      <c r="EE1319" s="6" t="str">
        <f>+IFERROR(VALUE(RIGHT(Tabla23[[#This Row],[B2B]],6)),"")</f>
        <v/>
      </c>
      <c r="EF1319" s="6" t="str">
        <f>+IFERROR(VLOOKUP(ED1319,Auxiliar!$A:$C,2,0),"")</f>
        <v/>
      </c>
      <c r="EG1319" s="7" t="str">
        <f>+IFERROR(VLOOKUP(ED1319,Auxiliar!$A:$C,3,0),"")</f>
        <v/>
      </c>
      <c r="EI1319" s="1"/>
      <c r="EJ1319" s="12"/>
      <c r="EK1319" s="6" t="str">
        <f>+IFERROR(VALUE(RIGHT(Tabla24[[#This Row],[B2B]],6)),"")</f>
        <v/>
      </c>
      <c r="EL1319" s="6" t="str">
        <f>+IFERROR(VLOOKUP(EJ1319,Auxiliar!$A:$C,2,0),"")</f>
        <v/>
      </c>
      <c r="EM1319" s="7" t="str">
        <f>+IFERROR(VLOOKUP(EJ1319,Auxiliar!$A:$C,3,0),"")</f>
        <v/>
      </c>
      <c r="EO1319" s="1"/>
      <c r="EP1319" s="12"/>
      <c r="EQ1319" s="6" t="str">
        <f>+IFERROR(VALUE(RIGHT(Tabla25[[#This Row],[B2B]],6)),"")</f>
        <v/>
      </c>
      <c r="ER1319" s="6" t="str">
        <f>+IFERROR(VLOOKUP(EP1319,Auxiliar!$A:$C,2,0),"")</f>
        <v/>
      </c>
      <c r="ES1319" s="7" t="str">
        <f>+IFERROR(VLOOKUP(EP1319,Auxiliar!$A:$C,3,0),"")</f>
        <v/>
      </c>
      <c r="EU1319" s="1"/>
      <c r="EV1319" s="12"/>
      <c r="EW1319" s="6" t="str">
        <f>+IFERROR(VALUE(RIGHT(Tabla26[[#This Row],[B2B]],6)),"")</f>
        <v/>
      </c>
      <c r="EX1319" s="6" t="str">
        <f>+IFERROR(VLOOKUP(EV1319,Auxiliar!$A:$C,2,0),"")</f>
        <v/>
      </c>
      <c r="EY1319" s="7" t="str">
        <f>+IFERROR(VLOOKUP(EV1319,Auxiliar!$A:$C,3,0),"")</f>
        <v/>
      </c>
      <c r="EZ1319" s="1"/>
      <c r="FA1319" s="12"/>
      <c r="FB1319" s="6" t="str">
        <f>+IFERROR(VALUE(RIGHT(Tabla27[[#This Row],[B2B]],6)),"")</f>
        <v/>
      </c>
      <c r="FC1319" s="6" t="str">
        <f>+IFERROR(VLOOKUP(FA1319,Auxiliar!$A:$C,2,0),"")</f>
        <v/>
      </c>
      <c r="FD1319" s="7" t="str">
        <f>+IFERROR(VLOOKUP(FA1319,Auxiliar!$A:$C,3,0),"")</f>
        <v/>
      </c>
      <c r="FE1319" s="1"/>
      <c r="FF1319" s="12"/>
      <c r="FG1319" s="6" t="str">
        <f>+IFERROR(VALUE(RIGHT(Tabla28[[#This Row],[B2B]],6)),"")</f>
        <v/>
      </c>
      <c r="FH1319" s="6" t="str">
        <f>+IFERROR(VLOOKUP(FF1319,Auxiliar!$A:$C,2,0),"")</f>
        <v/>
      </c>
      <c r="FI1319" s="7" t="str">
        <f>+IFERROR(VLOOKUP(FF1319,Auxiliar!$A:$C,3,0),"")</f>
        <v/>
      </c>
      <c r="FJ1319" s="1"/>
      <c r="FK1319" s="12"/>
      <c r="FL1319" s="6" t="str">
        <f>+IFERROR(VALUE(RIGHT(Tabla29[[#This Row],[B2B]],6)),"")</f>
        <v/>
      </c>
      <c r="FM1319" s="6" t="str">
        <f>+IFERROR(VLOOKUP(FK1319,Auxiliar!$A:$C,2,0),"")</f>
        <v/>
      </c>
      <c r="FN1319" s="7" t="str">
        <f>+IFERROR(VLOOKUP(FK1319,Auxiliar!$A:$C,3,0),"")</f>
        <v/>
      </c>
      <c r="FO1319" s="1"/>
      <c r="FP1319" s="12"/>
      <c r="FQ1319" s="6" t="str">
        <f>+IFERROR(VALUE(RIGHT(Tabla30[[#This Row],[B2B]],6)),"")</f>
        <v/>
      </c>
      <c r="FR1319" s="6" t="str">
        <f>+IFERROR(VLOOKUP(FP1319,Auxiliar!$A:$C,2,0),"")</f>
        <v/>
      </c>
      <c r="FS1319" s="7"/>
      <c r="FT1319" s="1"/>
      <c r="FU1319" s="12"/>
      <c r="FV1319" s="6" t="str">
        <f>+IFERROR(VALUE(RIGHT(Tabla31[[#This Row],[B2B]],6)),"")</f>
        <v/>
      </c>
      <c r="FW1319" s="6" t="str">
        <f>+IFERROR(VLOOKUP(FU1319,Auxiliar!$A:$C,2,0),"")</f>
        <v/>
      </c>
      <c r="FX1319" s="7" t="str">
        <f>+IFERROR(VLOOKUP(FU1319,Auxiliar!$A:$C,3,0),"")</f>
        <v/>
      </c>
      <c r="FY1319" s="1"/>
      <c r="FZ1319" s="12"/>
      <c r="GA1319" s="6" t="str">
        <f>+IFERROR(VALUE(RIGHT(Tabla32[[#This Row],[B2B]],6)),"")</f>
        <v/>
      </c>
      <c r="GB1319" s="6" t="str">
        <f>+IFERROR(VLOOKUP(FZ1319,Auxiliar!$A:$C,2,0),"")</f>
        <v/>
      </c>
      <c r="GC1319" s="7" t="str">
        <f>+IFERROR(VLOOKUP(FZ1319,Auxiliar!$A:$C,3,0),"")</f>
        <v/>
      </c>
      <c r="GD1319" s="1"/>
      <c r="GE1319" s="12"/>
      <c r="GF1319" s="6" t="str">
        <f>+IFERROR(VALUE(RIGHT(Tabla33[[#This Row],[B2B]],6)),"")</f>
        <v/>
      </c>
      <c r="GG1319" s="6" t="str">
        <f>+IFERROR(VLOOKUP(GE1319,Auxiliar!$A:$C,2,0),"")</f>
        <v/>
      </c>
      <c r="GH1319" s="7" t="str">
        <f>+IFERROR(VLOOKUP(GE1319,Auxiliar!$A:$C,3,0),"")</f>
        <v/>
      </c>
    </row>
    <row r="1320" spans="79:190" x14ac:dyDescent="0.25">
      <c r="CA1320" s="1">
        <v>11910</v>
      </c>
      <c r="CB1320" s="1" t="s">
        <v>35</v>
      </c>
      <c r="CC1320" s="6">
        <f>+IFERROR(VALUE(RIGHT(Tabla14[[#This Row],[B2B]],6)),"")</f>
        <v>11910</v>
      </c>
      <c r="CD1320" s="6" t="str">
        <f>+IFERROR(VLOOKUP(CB1320,Auxiliar!$A:$C,2,0),"")</f>
        <v>Corona 710cc</v>
      </c>
      <c r="CE1320" s="7" t="str">
        <f>+IFERROR(VLOOKUP(CB1320,Auxiliar!$A:$C,3,0),"")</f>
        <v>1b 10% | 85b 0%</v>
      </c>
      <c r="CM1320" s="1">
        <v>11914</v>
      </c>
      <c r="CN1320" s="1" t="s">
        <v>20</v>
      </c>
      <c r="CO1320" s="6">
        <v>11914</v>
      </c>
      <c r="CP1320" s="6" t="s">
        <v>20</v>
      </c>
      <c r="CQ1320" s="7" t="s">
        <v>21</v>
      </c>
      <c r="CY1320" s="1">
        <v>11914</v>
      </c>
      <c r="CZ1320" s="1" t="s">
        <v>16</v>
      </c>
      <c r="DA1320" s="6">
        <f>+IFERROR(VALUE(RIGHT(Tabla18[[#This Row],[B2B]],6)),"")</f>
        <v>11914</v>
      </c>
      <c r="DB1320" s="6" t="str">
        <f>+IFERROR(VLOOKUP(CZ1320,Auxiliar!$A:$C,2,0),"")</f>
        <v>PREMIUM</v>
      </c>
      <c r="DC1320" s="7" t="str">
        <f>+IFERROR(VLOOKUP(CZ1320,Auxiliar!$A:$C,3,0),"")</f>
        <v>0b 0% | 2b 2% | 5b 3,5% | 10b 5%</v>
      </c>
      <c r="DE1320" s="1">
        <v>11914</v>
      </c>
      <c r="DF1320" s="1" t="s">
        <v>19</v>
      </c>
      <c r="DG1320" s="6">
        <f>+IFERROR(VALUE(RIGHT(Tabla19[[#This Row],[B2B]],6)),"")</f>
        <v>11914</v>
      </c>
      <c r="DH1320" s="6" t="str">
        <f>+IFERROR(VLOOKUP(DF1320,Auxiliar!$A:$C,2,0),"")</f>
        <v>MICHELOB</v>
      </c>
      <c r="DI1320" s="7" t="str">
        <f>+IFERROR(VLOOKUP(DF1320,Auxiliar!$A:$C,3,0),"")</f>
        <v>1b 7% | 3b 22% | 8b 27%</v>
      </c>
      <c r="DK1320" s="1"/>
      <c r="DL1320" s="1"/>
      <c r="DM1320" s="6" t="str">
        <f>+IFERROR(VALUE(RIGHT(Tabla20[[#This Row],[B2B]],6)),"")</f>
        <v/>
      </c>
      <c r="DN1320" s="6" t="str">
        <f>+IFERROR(VLOOKUP(DL1320,Auxiliar!$A:$C,2,0),"")</f>
        <v/>
      </c>
      <c r="DO1320" s="7" t="str">
        <f>+IFERROR(VLOOKUP(DL1320,Auxiliar!$A:$C,3,0),"")</f>
        <v/>
      </c>
      <c r="DQ1320" s="1">
        <v>11905</v>
      </c>
      <c r="DR1320" s="12" t="s">
        <v>24</v>
      </c>
      <c r="DS1320" s="6">
        <f>+IFERROR(VALUE(RIGHT(Tabla21[[#This Row],[B2B]],6)),"")</f>
        <v>11905</v>
      </c>
      <c r="DT1320" s="6" t="str">
        <f>+IFERROR(VLOOKUP(DR1320,Auxiliar!$A:$C,2,0),"")</f>
        <v>CORONA PORRON</v>
      </c>
      <c r="DU1320" s="7" t="str">
        <f>+IFERROR(VLOOKUP(DR1320,Auxiliar!$A:$C,3,0),"")</f>
        <v>1b 5% | 20b 0%</v>
      </c>
      <c r="DW1320" s="1"/>
      <c r="DX1320" s="12"/>
      <c r="DY1320" s="6" t="str">
        <f>+IFERROR(VALUE(RIGHT(Tabla22[[#This Row],[B2B]],6)),"")</f>
        <v/>
      </c>
      <c r="DZ1320" s="6" t="str">
        <f>+IFERROR(VLOOKUP(DX1320,Auxiliar!$A:$C,2,0),"")</f>
        <v/>
      </c>
      <c r="EA1320" s="7" t="str">
        <f>+IFERROR(VLOOKUP(DX1320,Auxiliar!$A:$C,3,0),"")</f>
        <v/>
      </c>
      <c r="EC1320" s="1"/>
      <c r="ED1320" s="12"/>
      <c r="EE1320" s="6" t="str">
        <f>+IFERROR(VALUE(RIGHT(Tabla23[[#This Row],[B2B]],6)),"")</f>
        <v/>
      </c>
      <c r="EF1320" s="6" t="str">
        <f>+IFERROR(VLOOKUP(ED1320,Auxiliar!$A:$C,2,0),"")</f>
        <v/>
      </c>
      <c r="EG1320" s="7" t="str">
        <f>+IFERROR(VLOOKUP(ED1320,Auxiliar!$A:$C,3,0),"")</f>
        <v/>
      </c>
      <c r="EI1320" s="1"/>
      <c r="EJ1320" s="12"/>
      <c r="EK1320" s="6" t="str">
        <f>+IFERROR(VALUE(RIGHT(Tabla24[[#This Row],[B2B]],6)),"")</f>
        <v/>
      </c>
      <c r="EL1320" s="6" t="str">
        <f>+IFERROR(VLOOKUP(EJ1320,Auxiliar!$A:$C,2,0),"")</f>
        <v/>
      </c>
      <c r="EM1320" s="7" t="str">
        <f>+IFERROR(VLOOKUP(EJ1320,Auxiliar!$A:$C,3,0),"")</f>
        <v/>
      </c>
      <c r="EO1320" s="1"/>
      <c r="EP1320" s="12"/>
      <c r="EQ1320" s="6" t="str">
        <f>+IFERROR(VALUE(RIGHT(Tabla25[[#This Row],[B2B]],6)),"")</f>
        <v/>
      </c>
      <c r="ER1320" s="6" t="str">
        <f>+IFERROR(VLOOKUP(EP1320,Auxiliar!$A:$C,2,0),"")</f>
        <v/>
      </c>
      <c r="ES1320" s="7" t="str">
        <f>+IFERROR(VLOOKUP(EP1320,Auxiliar!$A:$C,3,0),"")</f>
        <v/>
      </c>
      <c r="EU1320" s="1"/>
      <c r="EV1320" s="12"/>
      <c r="EW1320" s="6" t="str">
        <f>+IFERROR(VALUE(RIGHT(Tabla26[[#This Row],[B2B]],6)),"")</f>
        <v/>
      </c>
      <c r="EX1320" s="6" t="str">
        <f>+IFERROR(VLOOKUP(EV1320,Auxiliar!$A:$C,2,0),"")</f>
        <v/>
      </c>
      <c r="EY1320" s="7" t="str">
        <f>+IFERROR(VLOOKUP(EV1320,Auxiliar!$A:$C,3,0),"")</f>
        <v/>
      </c>
      <c r="EZ1320" s="1"/>
      <c r="FA1320" s="12"/>
      <c r="FB1320" s="6" t="str">
        <f>+IFERROR(VALUE(RIGHT(Tabla27[[#This Row],[B2B]],6)),"")</f>
        <v/>
      </c>
      <c r="FC1320" s="6" t="str">
        <f>+IFERROR(VLOOKUP(FA1320,Auxiliar!$A:$C,2,0),"")</f>
        <v/>
      </c>
      <c r="FD1320" s="7" t="str">
        <f>+IFERROR(VLOOKUP(FA1320,Auxiliar!$A:$C,3,0),"")</f>
        <v/>
      </c>
      <c r="FE1320" s="1"/>
      <c r="FF1320" s="12"/>
      <c r="FG1320" s="6" t="str">
        <f>+IFERROR(VALUE(RIGHT(Tabla28[[#This Row],[B2B]],6)),"")</f>
        <v/>
      </c>
      <c r="FH1320" s="6" t="str">
        <f>+IFERROR(VLOOKUP(FF1320,Auxiliar!$A:$C,2,0),"")</f>
        <v/>
      </c>
      <c r="FI1320" s="7" t="str">
        <f>+IFERROR(VLOOKUP(FF1320,Auxiliar!$A:$C,3,0),"")</f>
        <v/>
      </c>
      <c r="FJ1320" s="1"/>
      <c r="FK1320" s="12"/>
      <c r="FL1320" s="6" t="str">
        <f>+IFERROR(VALUE(RIGHT(Tabla29[[#This Row],[B2B]],6)),"")</f>
        <v/>
      </c>
      <c r="FM1320" s="6" t="str">
        <f>+IFERROR(VLOOKUP(FK1320,Auxiliar!$A:$C,2,0),"")</f>
        <v/>
      </c>
      <c r="FN1320" s="7" t="str">
        <f>+IFERROR(VLOOKUP(FK1320,Auxiliar!$A:$C,3,0),"")</f>
        <v/>
      </c>
      <c r="FO1320" s="1"/>
      <c r="FP1320" s="12"/>
      <c r="FQ1320" s="6" t="str">
        <f>+IFERROR(VALUE(RIGHT(Tabla30[[#This Row],[B2B]],6)),"")</f>
        <v/>
      </c>
      <c r="FR1320" s="6" t="str">
        <f>+IFERROR(VLOOKUP(FP1320,Auxiliar!$A:$C,2,0),"")</f>
        <v/>
      </c>
      <c r="FS1320" s="7"/>
      <c r="FT1320" s="1"/>
      <c r="FU1320" s="12"/>
      <c r="FV1320" s="6" t="str">
        <f>+IFERROR(VALUE(RIGHT(Tabla31[[#This Row],[B2B]],6)),"")</f>
        <v/>
      </c>
      <c r="FW1320" s="6" t="str">
        <f>+IFERROR(VLOOKUP(FU1320,Auxiliar!$A:$C,2,0),"")</f>
        <v/>
      </c>
      <c r="FX1320" s="7" t="str">
        <f>+IFERROR(VLOOKUP(FU1320,Auxiliar!$A:$C,3,0),"")</f>
        <v/>
      </c>
      <c r="FY1320" s="1"/>
      <c r="FZ1320" s="12"/>
      <c r="GA1320" s="6" t="str">
        <f>+IFERROR(VALUE(RIGHT(Tabla32[[#This Row],[B2B]],6)),"")</f>
        <v/>
      </c>
      <c r="GB1320" s="6" t="str">
        <f>+IFERROR(VLOOKUP(FZ1320,Auxiliar!$A:$C,2,0),"")</f>
        <v/>
      </c>
      <c r="GC1320" s="7" t="str">
        <f>+IFERROR(VLOOKUP(FZ1320,Auxiliar!$A:$C,3,0),"")</f>
        <v/>
      </c>
      <c r="GD1320" s="1"/>
      <c r="GE1320" s="12"/>
      <c r="GF1320" s="6" t="str">
        <f>+IFERROR(VALUE(RIGHT(Tabla33[[#This Row],[B2B]],6)),"")</f>
        <v/>
      </c>
      <c r="GG1320" s="6" t="str">
        <f>+IFERROR(VLOOKUP(GE1320,Auxiliar!$A:$C,2,0),"")</f>
        <v/>
      </c>
      <c r="GH1320" s="7" t="str">
        <f>+IFERROR(VLOOKUP(GE1320,Auxiliar!$A:$C,3,0),"")</f>
        <v/>
      </c>
    </row>
    <row r="1321" spans="79:190" x14ac:dyDescent="0.25">
      <c r="CA1321" s="1">
        <v>11911</v>
      </c>
      <c r="CB1321" s="1" t="s">
        <v>35</v>
      </c>
      <c r="CC1321" s="6">
        <f>+IFERROR(VALUE(RIGHT(Tabla14[[#This Row],[B2B]],6)),"")</f>
        <v>11911</v>
      </c>
      <c r="CD1321" s="6" t="str">
        <f>+IFERROR(VLOOKUP(CB1321,Auxiliar!$A:$C,2,0),"")</f>
        <v>Corona 710cc</v>
      </c>
      <c r="CE1321" s="7" t="str">
        <f>+IFERROR(VLOOKUP(CB1321,Auxiliar!$A:$C,3,0),"")</f>
        <v>1b 10% | 85b 0%</v>
      </c>
      <c r="CM1321" s="1">
        <v>11917</v>
      </c>
      <c r="CN1321" s="1" t="s">
        <v>20</v>
      </c>
      <c r="CO1321" s="6">
        <v>11917</v>
      </c>
      <c r="CP1321" s="6" t="s">
        <v>20</v>
      </c>
      <c r="CQ1321" s="7" t="s">
        <v>21</v>
      </c>
      <c r="CY1321" s="1">
        <v>11917</v>
      </c>
      <c r="CZ1321" s="1" t="s">
        <v>16</v>
      </c>
      <c r="DA1321" s="6">
        <f>+IFERROR(VALUE(RIGHT(Tabla18[[#This Row],[B2B]],6)),"")</f>
        <v>11917</v>
      </c>
      <c r="DB1321" s="6" t="str">
        <f>+IFERROR(VLOOKUP(CZ1321,Auxiliar!$A:$C,2,0),"")</f>
        <v>PREMIUM</v>
      </c>
      <c r="DC1321" s="7" t="str">
        <f>+IFERROR(VLOOKUP(CZ1321,Auxiliar!$A:$C,3,0),"")</f>
        <v>0b 0% | 2b 2% | 5b 3,5% | 10b 5%</v>
      </c>
      <c r="DE1321" s="1">
        <v>11917</v>
      </c>
      <c r="DF1321" s="1" t="s">
        <v>19</v>
      </c>
      <c r="DG1321" s="6">
        <f>+IFERROR(VALUE(RIGHT(Tabla19[[#This Row],[B2B]],6)),"")</f>
        <v>11917</v>
      </c>
      <c r="DH1321" s="6" t="str">
        <f>+IFERROR(VLOOKUP(DF1321,Auxiliar!$A:$C,2,0),"")</f>
        <v>MICHELOB</v>
      </c>
      <c r="DI1321" s="7" t="str">
        <f>+IFERROR(VLOOKUP(DF1321,Auxiliar!$A:$C,3,0),"")</f>
        <v>1b 7% | 3b 22% | 8b 27%</v>
      </c>
      <c r="DK1321" s="1"/>
      <c r="DL1321" s="1"/>
      <c r="DM1321" s="6" t="str">
        <f>+IFERROR(VALUE(RIGHT(Tabla20[[#This Row],[B2B]],6)),"")</f>
        <v/>
      </c>
      <c r="DN1321" s="6" t="str">
        <f>+IFERROR(VLOOKUP(DL1321,Auxiliar!$A:$C,2,0),"")</f>
        <v/>
      </c>
      <c r="DO1321" s="7" t="str">
        <f>+IFERROR(VLOOKUP(DL1321,Auxiliar!$A:$C,3,0),"")</f>
        <v/>
      </c>
      <c r="DQ1321" s="1">
        <v>11907</v>
      </c>
      <c r="DR1321" s="12" t="s">
        <v>24</v>
      </c>
      <c r="DS1321" s="6">
        <f>+IFERROR(VALUE(RIGHT(Tabla21[[#This Row],[B2B]],6)),"")</f>
        <v>11907</v>
      </c>
      <c r="DT1321" s="6" t="str">
        <f>+IFERROR(VLOOKUP(DR1321,Auxiliar!$A:$C,2,0),"")</f>
        <v>CORONA PORRON</v>
      </c>
      <c r="DU1321" s="7" t="str">
        <f>+IFERROR(VLOOKUP(DR1321,Auxiliar!$A:$C,3,0),"")</f>
        <v>1b 5% | 20b 0%</v>
      </c>
      <c r="DW1321" s="1"/>
      <c r="DX1321" s="12"/>
      <c r="DY1321" s="6" t="str">
        <f>+IFERROR(VALUE(RIGHT(Tabla22[[#This Row],[B2B]],6)),"")</f>
        <v/>
      </c>
      <c r="DZ1321" s="6" t="str">
        <f>+IFERROR(VLOOKUP(DX1321,Auxiliar!$A:$C,2,0),"")</f>
        <v/>
      </c>
      <c r="EA1321" s="7" t="str">
        <f>+IFERROR(VLOOKUP(DX1321,Auxiliar!$A:$C,3,0),"")</f>
        <v/>
      </c>
      <c r="EC1321" s="1"/>
      <c r="ED1321" s="12"/>
      <c r="EE1321" s="6" t="str">
        <f>+IFERROR(VALUE(RIGHT(Tabla23[[#This Row],[B2B]],6)),"")</f>
        <v/>
      </c>
      <c r="EF1321" s="6" t="str">
        <f>+IFERROR(VLOOKUP(ED1321,Auxiliar!$A:$C,2,0),"")</f>
        <v/>
      </c>
      <c r="EG1321" s="7" t="str">
        <f>+IFERROR(VLOOKUP(ED1321,Auxiliar!$A:$C,3,0),"")</f>
        <v/>
      </c>
      <c r="EI1321" s="1"/>
      <c r="EJ1321" s="12"/>
      <c r="EK1321" s="6" t="str">
        <f>+IFERROR(VALUE(RIGHT(Tabla24[[#This Row],[B2B]],6)),"")</f>
        <v/>
      </c>
      <c r="EL1321" s="6" t="str">
        <f>+IFERROR(VLOOKUP(EJ1321,Auxiliar!$A:$C,2,0),"")</f>
        <v/>
      </c>
      <c r="EM1321" s="7" t="str">
        <f>+IFERROR(VLOOKUP(EJ1321,Auxiliar!$A:$C,3,0),"")</f>
        <v/>
      </c>
      <c r="EO1321" s="1"/>
      <c r="EP1321" s="12"/>
      <c r="EQ1321" s="6" t="str">
        <f>+IFERROR(VALUE(RIGHT(Tabla25[[#This Row],[B2B]],6)),"")</f>
        <v/>
      </c>
      <c r="ER1321" s="6" t="str">
        <f>+IFERROR(VLOOKUP(EP1321,Auxiliar!$A:$C,2,0),"")</f>
        <v/>
      </c>
      <c r="ES1321" s="7" t="str">
        <f>+IFERROR(VLOOKUP(EP1321,Auxiliar!$A:$C,3,0),"")</f>
        <v/>
      </c>
      <c r="EU1321" s="1"/>
      <c r="EV1321" s="12"/>
      <c r="EW1321" s="6" t="str">
        <f>+IFERROR(VALUE(RIGHT(Tabla26[[#This Row],[B2B]],6)),"")</f>
        <v/>
      </c>
      <c r="EX1321" s="6" t="str">
        <f>+IFERROR(VLOOKUP(EV1321,Auxiliar!$A:$C,2,0),"")</f>
        <v/>
      </c>
      <c r="EY1321" s="7" t="str">
        <f>+IFERROR(VLOOKUP(EV1321,Auxiliar!$A:$C,3,0),"")</f>
        <v/>
      </c>
      <c r="EZ1321" s="1"/>
      <c r="FA1321" s="12"/>
      <c r="FB1321" s="6" t="str">
        <f>+IFERROR(VALUE(RIGHT(Tabla27[[#This Row],[B2B]],6)),"")</f>
        <v/>
      </c>
      <c r="FC1321" s="6" t="str">
        <f>+IFERROR(VLOOKUP(FA1321,Auxiliar!$A:$C,2,0),"")</f>
        <v/>
      </c>
      <c r="FD1321" s="7" t="str">
        <f>+IFERROR(VLOOKUP(FA1321,Auxiliar!$A:$C,3,0),"")</f>
        <v/>
      </c>
      <c r="FE1321" s="1"/>
      <c r="FF1321" s="12"/>
      <c r="FG1321" s="6" t="str">
        <f>+IFERROR(VALUE(RIGHT(Tabla28[[#This Row],[B2B]],6)),"")</f>
        <v/>
      </c>
      <c r="FH1321" s="6" t="str">
        <f>+IFERROR(VLOOKUP(FF1321,Auxiliar!$A:$C,2,0),"")</f>
        <v/>
      </c>
      <c r="FI1321" s="7" t="str">
        <f>+IFERROR(VLOOKUP(FF1321,Auxiliar!$A:$C,3,0),"")</f>
        <v/>
      </c>
      <c r="FJ1321" s="1"/>
      <c r="FK1321" s="12"/>
      <c r="FL1321" s="6" t="str">
        <f>+IFERROR(VALUE(RIGHT(Tabla29[[#This Row],[B2B]],6)),"")</f>
        <v/>
      </c>
      <c r="FM1321" s="6" t="str">
        <f>+IFERROR(VLOOKUP(FK1321,Auxiliar!$A:$C,2,0),"")</f>
        <v/>
      </c>
      <c r="FN1321" s="7" t="str">
        <f>+IFERROR(VLOOKUP(FK1321,Auxiliar!$A:$C,3,0),"")</f>
        <v/>
      </c>
      <c r="FO1321" s="1"/>
      <c r="FP1321" s="12"/>
      <c r="FQ1321" s="6" t="str">
        <f>+IFERROR(VALUE(RIGHT(Tabla30[[#This Row],[B2B]],6)),"")</f>
        <v/>
      </c>
      <c r="FR1321" s="6" t="str">
        <f>+IFERROR(VLOOKUP(FP1321,Auxiliar!$A:$C,2,0),"")</f>
        <v/>
      </c>
      <c r="FS1321" s="7"/>
      <c r="FT1321" s="1"/>
      <c r="FU1321" s="12"/>
      <c r="FV1321" s="6" t="str">
        <f>+IFERROR(VALUE(RIGHT(Tabla31[[#This Row],[B2B]],6)),"")</f>
        <v/>
      </c>
      <c r="FW1321" s="6" t="str">
        <f>+IFERROR(VLOOKUP(FU1321,Auxiliar!$A:$C,2,0),"")</f>
        <v/>
      </c>
      <c r="FX1321" s="7" t="str">
        <f>+IFERROR(VLOOKUP(FU1321,Auxiliar!$A:$C,3,0),"")</f>
        <v/>
      </c>
      <c r="FY1321" s="1"/>
      <c r="FZ1321" s="12"/>
      <c r="GA1321" s="6" t="str">
        <f>+IFERROR(VALUE(RIGHT(Tabla32[[#This Row],[B2B]],6)),"")</f>
        <v/>
      </c>
      <c r="GB1321" s="6" t="str">
        <f>+IFERROR(VLOOKUP(FZ1321,Auxiliar!$A:$C,2,0),"")</f>
        <v/>
      </c>
      <c r="GC1321" s="7" t="str">
        <f>+IFERROR(VLOOKUP(FZ1321,Auxiliar!$A:$C,3,0),"")</f>
        <v/>
      </c>
      <c r="GD1321" s="1"/>
      <c r="GE1321" s="12"/>
      <c r="GF1321" s="6" t="str">
        <f>+IFERROR(VALUE(RIGHT(Tabla33[[#This Row],[B2B]],6)),"")</f>
        <v/>
      </c>
      <c r="GG1321" s="6" t="str">
        <f>+IFERROR(VLOOKUP(GE1321,Auxiliar!$A:$C,2,0),"")</f>
        <v/>
      </c>
      <c r="GH1321" s="7" t="str">
        <f>+IFERROR(VLOOKUP(GE1321,Auxiliar!$A:$C,3,0),"")</f>
        <v/>
      </c>
    </row>
    <row r="1322" spans="79:190" x14ac:dyDescent="0.25">
      <c r="CA1322" s="1">
        <v>11912</v>
      </c>
      <c r="CB1322" s="1" t="s">
        <v>35</v>
      </c>
      <c r="CC1322" s="6">
        <f>+IFERROR(VALUE(RIGHT(Tabla14[[#This Row],[B2B]],6)),"")</f>
        <v>11912</v>
      </c>
      <c r="CD1322" s="6" t="str">
        <f>+IFERROR(VLOOKUP(CB1322,Auxiliar!$A:$C,2,0),"")</f>
        <v>Corona 710cc</v>
      </c>
      <c r="CE1322" s="7" t="str">
        <f>+IFERROR(VLOOKUP(CB1322,Auxiliar!$A:$C,3,0),"")</f>
        <v>1b 10% | 85b 0%</v>
      </c>
      <c r="CM1322" s="1">
        <v>11921</v>
      </c>
      <c r="CN1322" s="1" t="s">
        <v>20</v>
      </c>
      <c r="CO1322" s="6">
        <v>11921</v>
      </c>
      <c r="CP1322" s="6" t="s">
        <v>20</v>
      </c>
      <c r="CQ1322" s="7" t="s">
        <v>21</v>
      </c>
      <c r="CY1322" s="1">
        <v>11921</v>
      </c>
      <c r="CZ1322" s="1" t="s">
        <v>16</v>
      </c>
      <c r="DA1322" s="6">
        <f>+IFERROR(VALUE(RIGHT(Tabla18[[#This Row],[B2B]],6)),"")</f>
        <v>11921</v>
      </c>
      <c r="DB1322" s="6" t="str">
        <f>+IFERROR(VLOOKUP(CZ1322,Auxiliar!$A:$C,2,0),"")</f>
        <v>PREMIUM</v>
      </c>
      <c r="DC1322" s="7" t="str">
        <f>+IFERROR(VLOOKUP(CZ1322,Auxiliar!$A:$C,3,0),"")</f>
        <v>0b 0% | 2b 2% | 5b 3,5% | 10b 5%</v>
      </c>
      <c r="DE1322" s="1">
        <v>11921</v>
      </c>
      <c r="DF1322" s="1" t="s">
        <v>19</v>
      </c>
      <c r="DG1322" s="6">
        <f>+IFERROR(VALUE(RIGHT(Tabla19[[#This Row],[B2B]],6)),"")</f>
        <v>11921</v>
      </c>
      <c r="DH1322" s="6" t="str">
        <f>+IFERROR(VLOOKUP(DF1322,Auxiliar!$A:$C,2,0),"")</f>
        <v>MICHELOB</v>
      </c>
      <c r="DI1322" s="7" t="str">
        <f>+IFERROR(VLOOKUP(DF1322,Auxiliar!$A:$C,3,0),"")</f>
        <v>1b 7% | 3b 22% | 8b 27%</v>
      </c>
      <c r="DK1322" s="1"/>
      <c r="DL1322" s="1"/>
      <c r="DM1322" s="6" t="str">
        <f>+IFERROR(VALUE(RIGHT(Tabla20[[#This Row],[B2B]],6)),"")</f>
        <v/>
      </c>
      <c r="DN1322" s="6" t="str">
        <f>+IFERROR(VLOOKUP(DL1322,Auxiliar!$A:$C,2,0),"")</f>
        <v/>
      </c>
      <c r="DO1322" s="7" t="str">
        <f>+IFERROR(VLOOKUP(DL1322,Auxiliar!$A:$C,3,0),"")</f>
        <v/>
      </c>
      <c r="DQ1322" s="1">
        <v>11909</v>
      </c>
      <c r="DR1322" s="12" t="s">
        <v>24</v>
      </c>
      <c r="DS1322" s="6">
        <f>+IFERROR(VALUE(RIGHT(Tabla21[[#This Row],[B2B]],6)),"")</f>
        <v>11909</v>
      </c>
      <c r="DT1322" s="6" t="str">
        <f>+IFERROR(VLOOKUP(DR1322,Auxiliar!$A:$C,2,0),"")</f>
        <v>CORONA PORRON</v>
      </c>
      <c r="DU1322" s="7" t="str">
        <f>+IFERROR(VLOOKUP(DR1322,Auxiliar!$A:$C,3,0),"")</f>
        <v>1b 5% | 20b 0%</v>
      </c>
      <c r="DW1322" s="1"/>
      <c r="DX1322" s="12"/>
      <c r="DY1322" s="6" t="str">
        <f>+IFERROR(VALUE(RIGHT(Tabla22[[#This Row],[B2B]],6)),"")</f>
        <v/>
      </c>
      <c r="DZ1322" s="6" t="str">
        <f>+IFERROR(VLOOKUP(DX1322,Auxiliar!$A:$C,2,0),"")</f>
        <v/>
      </c>
      <c r="EA1322" s="7" t="str">
        <f>+IFERROR(VLOOKUP(DX1322,Auxiliar!$A:$C,3,0),"")</f>
        <v/>
      </c>
      <c r="EC1322" s="1"/>
      <c r="ED1322" s="12"/>
      <c r="EE1322" s="6" t="str">
        <f>+IFERROR(VALUE(RIGHT(Tabla23[[#This Row],[B2B]],6)),"")</f>
        <v/>
      </c>
      <c r="EF1322" s="6" t="str">
        <f>+IFERROR(VLOOKUP(ED1322,Auxiliar!$A:$C,2,0),"")</f>
        <v/>
      </c>
      <c r="EG1322" s="7" t="str">
        <f>+IFERROR(VLOOKUP(ED1322,Auxiliar!$A:$C,3,0),"")</f>
        <v/>
      </c>
      <c r="EI1322" s="1"/>
      <c r="EJ1322" s="12"/>
      <c r="EK1322" s="6" t="str">
        <f>+IFERROR(VALUE(RIGHT(Tabla24[[#This Row],[B2B]],6)),"")</f>
        <v/>
      </c>
      <c r="EL1322" s="6" t="str">
        <f>+IFERROR(VLOOKUP(EJ1322,Auxiliar!$A:$C,2,0),"")</f>
        <v/>
      </c>
      <c r="EM1322" s="7" t="str">
        <f>+IFERROR(VLOOKUP(EJ1322,Auxiliar!$A:$C,3,0),"")</f>
        <v/>
      </c>
      <c r="EO1322" s="1"/>
      <c r="EP1322" s="12"/>
      <c r="EQ1322" s="6" t="str">
        <f>+IFERROR(VALUE(RIGHT(Tabla25[[#This Row],[B2B]],6)),"")</f>
        <v/>
      </c>
      <c r="ER1322" s="6" t="str">
        <f>+IFERROR(VLOOKUP(EP1322,Auxiliar!$A:$C,2,0),"")</f>
        <v/>
      </c>
      <c r="ES1322" s="7" t="str">
        <f>+IFERROR(VLOOKUP(EP1322,Auxiliar!$A:$C,3,0),"")</f>
        <v/>
      </c>
      <c r="EU1322" s="1"/>
      <c r="EV1322" s="12"/>
      <c r="EW1322" s="6" t="str">
        <f>+IFERROR(VALUE(RIGHT(Tabla26[[#This Row],[B2B]],6)),"")</f>
        <v/>
      </c>
      <c r="EX1322" s="6" t="str">
        <f>+IFERROR(VLOOKUP(EV1322,Auxiliar!$A:$C,2,0),"")</f>
        <v/>
      </c>
      <c r="EY1322" s="7" t="str">
        <f>+IFERROR(VLOOKUP(EV1322,Auxiliar!$A:$C,3,0),"")</f>
        <v/>
      </c>
      <c r="EZ1322" s="1"/>
      <c r="FA1322" s="12"/>
      <c r="FB1322" s="6" t="str">
        <f>+IFERROR(VALUE(RIGHT(Tabla27[[#This Row],[B2B]],6)),"")</f>
        <v/>
      </c>
      <c r="FC1322" s="6" t="str">
        <f>+IFERROR(VLOOKUP(FA1322,Auxiliar!$A:$C,2,0),"")</f>
        <v/>
      </c>
      <c r="FD1322" s="7" t="str">
        <f>+IFERROR(VLOOKUP(FA1322,Auxiliar!$A:$C,3,0),"")</f>
        <v/>
      </c>
      <c r="FE1322" s="1"/>
      <c r="FF1322" s="12"/>
      <c r="FG1322" s="6" t="str">
        <f>+IFERROR(VALUE(RIGHT(Tabla28[[#This Row],[B2B]],6)),"")</f>
        <v/>
      </c>
      <c r="FH1322" s="6" t="str">
        <f>+IFERROR(VLOOKUP(FF1322,Auxiliar!$A:$C,2,0),"")</f>
        <v/>
      </c>
      <c r="FI1322" s="7" t="str">
        <f>+IFERROR(VLOOKUP(FF1322,Auxiliar!$A:$C,3,0),"")</f>
        <v/>
      </c>
      <c r="FJ1322" s="1"/>
      <c r="FK1322" s="12"/>
      <c r="FL1322" s="6" t="str">
        <f>+IFERROR(VALUE(RIGHT(Tabla29[[#This Row],[B2B]],6)),"")</f>
        <v/>
      </c>
      <c r="FM1322" s="6" t="str">
        <f>+IFERROR(VLOOKUP(FK1322,Auxiliar!$A:$C,2,0),"")</f>
        <v/>
      </c>
      <c r="FN1322" s="7" t="str">
        <f>+IFERROR(VLOOKUP(FK1322,Auxiliar!$A:$C,3,0),"")</f>
        <v/>
      </c>
      <c r="FO1322" s="1"/>
      <c r="FP1322" s="12"/>
      <c r="FQ1322" s="6" t="str">
        <f>+IFERROR(VALUE(RIGHT(Tabla30[[#This Row],[B2B]],6)),"")</f>
        <v/>
      </c>
      <c r="FR1322" s="6" t="str">
        <f>+IFERROR(VLOOKUP(FP1322,Auxiliar!$A:$C,2,0),"")</f>
        <v/>
      </c>
      <c r="FS1322" s="7"/>
      <c r="FT1322" s="1"/>
      <c r="FU1322" s="12"/>
      <c r="FV1322" s="6" t="str">
        <f>+IFERROR(VALUE(RIGHT(Tabla31[[#This Row],[B2B]],6)),"")</f>
        <v/>
      </c>
      <c r="FW1322" s="6" t="str">
        <f>+IFERROR(VLOOKUP(FU1322,Auxiliar!$A:$C,2,0),"")</f>
        <v/>
      </c>
      <c r="FX1322" s="7" t="str">
        <f>+IFERROR(VLOOKUP(FU1322,Auxiliar!$A:$C,3,0),"")</f>
        <v/>
      </c>
      <c r="FY1322" s="1"/>
      <c r="FZ1322" s="12"/>
      <c r="GA1322" s="6" t="str">
        <f>+IFERROR(VALUE(RIGHT(Tabla32[[#This Row],[B2B]],6)),"")</f>
        <v/>
      </c>
      <c r="GB1322" s="6" t="str">
        <f>+IFERROR(VLOOKUP(FZ1322,Auxiliar!$A:$C,2,0),"")</f>
        <v/>
      </c>
      <c r="GC1322" s="7" t="str">
        <f>+IFERROR(VLOOKUP(FZ1322,Auxiliar!$A:$C,3,0),"")</f>
        <v/>
      </c>
      <c r="GD1322" s="1"/>
      <c r="GE1322" s="12"/>
      <c r="GF1322" s="6" t="str">
        <f>+IFERROR(VALUE(RIGHT(Tabla33[[#This Row],[B2B]],6)),"")</f>
        <v/>
      </c>
      <c r="GG1322" s="6" t="str">
        <f>+IFERROR(VLOOKUP(GE1322,Auxiliar!$A:$C,2,0),"")</f>
        <v/>
      </c>
      <c r="GH1322" s="7" t="str">
        <f>+IFERROR(VLOOKUP(GE1322,Auxiliar!$A:$C,3,0),"")</f>
        <v/>
      </c>
    </row>
    <row r="1323" spans="79:190" x14ac:dyDescent="0.25">
      <c r="CA1323" s="1">
        <v>11914</v>
      </c>
      <c r="CB1323" s="1" t="s">
        <v>35</v>
      </c>
      <c r="CC1323" s="6">
        <f>+IFERROR(VALUE(RIGHT(Tabla14[[#This Row],[B2B]],6)),"")</f>
        <v>11914</v>
      </c>
      <c r="CD1323" s="6" t="str">
        <f>+IFERROR(VLOOKUP(CB1323,Auxiliar!$A:$C,2,0),"")</f>
        <v>Corona 710cc</v>
      </c>
      <c r="CE1323" s="7" t="str">
        <f>+IFERROR(VLOOKUP(CB1323,Auxiliar!$A:$C,3,0),"")</f>
        <v>1b 10% | 85b 0%</v>
      </c>
      <c r="CM1323" s="1">
        <v>11922</v>
      </c>
      <c r="CN1323" s="1" t="s">
        <v>20</v>
      </c>
      <c r="CO1323" s="6">
        <v>11922</v>
      </c>
      <c r="CP1323" s="6" t="s">
        <v>20</v>
      </c>
      <c r="CQ1323" s="7" t="s">
        <v>21</v>
      </c>
      <c r="CY1323" s="1">
        <v>11922</v>
      </c>
      <c r="CZ1323" s="1" t="s">
        <v>16</v>
      </c>
      <c r="DA1323" s="6">
        <f>+IFERROR(VALUE(RIGHT(Tabla18[[#This Row],[B2B]],6)),"")</f>
        <v>11922</v>
      </c>
      <c r="DB1323" s="6" t="str">
        <f>+IFERROR(VLOOKUP(CZ1323,Auxiliar!$A:$C,2,0),"")</f>
        <v>PREMIUM</v>
      </c>
      <c r="DC1323" s="7" t="str">
        <f>+IFERROR(VLOOKUP(CZ1323,Auxiliar!$A:$C,3,0),"")</f>
        <v>0b 0% | 2b 2% | 5b 3,5% | 10b 5%</v>
      </c>
      <c r="DE1323" s="1">
        <v>11922</v>
      </c>
      <c r="DF1323" s="1" t="s">
        <v>19</v>
      </c>
      <c r="DG1323" s="6">
        <f>+IFERROR(VALUE(RIGHT(Tabla19[[#This Row],[B2B]],6)),"")</f>
        <v>11922</v>
      </c>
      <c r="DH1323" s="6" t="str">
        <f>+IFERROR(VLOOKUP(DF1323,Auxiliar!$A:$C,2,0),"")</f>
        <v>MICHELOB</v>
      </c>
      <c r="DI1323" s="7" t="str">
        <f>+IFERROR(VLOOKUP(DF1323,Auxiliar!$A:$C,3,0),"")</f>
        <v>1b 7% | 3b 22% | 8b 27%</v>
      </c>
      <c r="DK1323" s="1"/>
      <c r="DL1323" s="1"/>
      <c r="DM1323" s="6" t="str">
        <f>+IFERROR(VALUE(RIGHT(Tabla20[[#This Row],[B2B]],6)),"")</f>
        <v/>
      </c>
      <c r="DN1323" s="6" t="str">
        <f>+IFERROR(VLOOKUP(DL1323,Auxiliar!$A:$C,2,0),"")</f>
        <v/>
      </c>
      <c r="DO1323" s="7" t="str">
        <f>+IFERROR(VLOOKUP(DL1323,Auxiliar!$A:$C,3,0),"")</f>
        <v/>
      </c>
      <c r="DQ1323" s="1">
        <v>11910</v>
      </c>
      <c r="DR1323" s="12" t="s">
        <v>24</v>
      </c>
      <c r="DS1323" s="6">
        <f>+IFERROR(VALUE(RIGHT(Tabla21[[#This Row],[B2B]],6)),"")</f>
        <v>11910</v>
      </c>
      <c r="DT1323" s="6" t="str">
        <f>+IFERROR(VLOOKUP(DR1323,Auxiliar!$A:$C,2,0),"")</f>
        <v>CORONA PORRON</v>
      </c>
      <c r="DU1323" s="7" t="str">
        <f>+IFERROR(VLOOKUP(DR1323,Auxiliar!$A:$C,3,0),"")</f>
        <v>1b 5% | 20b 0%</v>
      </c>
      <c r="DW1323" s="1"/>
      <c r="DX1323" s="12"/>
      <c r="DY1323" s="6" t="str">
        <f>+IFERROR(VALUE(RIGHT(Tabla22[[#This Row],[B2B]],6)),"")</f>
        <v/>
      </c>
      <c r="DZ1323" s="6" t="str">
        <f>+IFERROR(VLOOKUP(DX1323,Auxiliar!$A:$C,2,0),"")</f>
        <v/>
      </c>
      <c r="EA1323" s="7" t="str">
        <f>+IFERROR(VLOOKUP(DX1323,Auxiliar!$A:$C,3,0),"")</f>
        <v/>
      </c>
      <c r="EC1323" s="1"/>
      <c r="ED1323" s="12"/>
      <c r="EE1323" s="6" t="str">
        <f>+IFERROR(VALUE(RIGHT(Tabla23[[#This Row],[B2B]],6)),"")</f>
        <v/>
      </c>
      <c r="EF1323" s="6" t="str">
        <f>+IFERROR(VLOOKUP(ED1323,Auxiliar!$A:$C,2,0),"")</f>
        <v/>
      </c>
      <c r="EG1323" s="7" t="str">
        <f>+IFERROR(VLOOKUP(ED1323,Auxiliar!$A:$C,3,0),"")</f>
        <v/>
      </c>
      <c r="EI1323" s="1"/>
      <c r="EJ1323" s="12"/>
      <c r="EK1323" s="6" t="str">
        <f>+IFERROR(VALUE(RIGHT(Tabla24[[#This Row],[B2B]],6)),"")</f>
        <v/>
      </c>
      <c r="EL1323" s="6" t="str">
        <f>+IFERROR(VLOOKUP(EJ1323,Auxiliar!$A:$C,2,0),"")</f>
        <v/>
      </c>
      <c r="EM1323" s="7" t="str">
        <f>+IFERROR(VLOOKUP(EJ1323,Auxiliar!$A:$C,3,0),"")</f>
        <v/>
      </c>
      <c r="EO1323" s="1"/>
      <c r="EP1323" s="12"/>
      <c r="EQ1323" s="6" t="str">
        <f>+IFERROR(VALUE(RIGHT(Tabla25[[#This Row],[B2B]],6)),"")</f>
        <v/>
      </c>
      <c r="ER1323" s="6" t="str">
        <f>+IFERROR(VLOOKUP(EP1323,Auxiliar!$A:$C,2,0),"")</f>
        <v/>
      </c>
      <c r="ES1323" s="7" t="str">
        <f>+IFERROR(VLOOKUP(EP1323,Auxiliar!$A:$C,3,0),"")</f>
        <v/>
      </c>
      <c r="EU1323" s="1"/>
      <c r="EV1323" s="12"/>
      <c r="EW1323" s="6" t="str">
        <f>+IFERROR(VALUE(RIGHT(Tabla26[[#This Row],[B2B]],6)),"")</f>
        <v/>
      </c>
      <c r="EX1323" s="6" t="str">
        <f>+IFERROR(VLOOKUP(EV1323,Auxiliar!$A:$C,2,0),"")</f>
        <v/>
      </c>
      <c r="EY1323" s="7" t="str">
        <f>+IFERROR(VLOOKUP(EV1323,Auxiliar!$A:$C,3,0),"")</f>
        <v/>
      </c>
      <c r="EZ1323" s="1"/>
      <c r="FA1323" s="12"/>
      <c r="FB1323" s="6" t="str">
        <f>+IFERROR(VALUE(RIGHT(Tabla27[[#This Row],[B2B]],6)),"")</f>
        <v/>
      </c>
      <c r="FC1323" s="6" t="str">
        <f>+IFERROR(VLOOKUP(FA1323,Auxiliar!$A:$C,2,0),"")</f>
        <v/>
      </c>
      <c r="FD1323" s="7" t="str">
        <f>+IFERROR(VLOOKUP(FA1323,Auxiliar!$A:$C,3,0),"")</f>
        <v/>
      </c>
      <c r="FE1323" s="1"/>
      <c r="FF1323" s="12"/>
      <c r="FG1323" s="6" t="str">
        <f>+IFERROR(VALUE(RIGHT(Tabla28[[#This Row],[B2B]],6)),"")</f>
        <v/>
      </c>
      <c r="FH1323" s="6" t="str">
        <f>+IFERROR(VLOOKUP(FF1323,Auxiliar!$A:$C,2,0),"")</f>
        <v/>
      </c>
      <c r="FI1323" s="7" t="str">
        <f>+IFERROR(VLOOKUP(FF1323,Auxiliar!$A:$C,3,0),"")</f>
        <v/>
      </c>
      <c r="FJ1323" s="1"/>
      <c r="FK1323" s="12"/>
      <c r="FL1323" s="6" t="str">
        <f>+IFERROR(VALUE(RIGHT(Tabla29[[#This Row],[B2B]],6)),"")</f>
        <v/>
      </c>
      <c r="FM1323" s="6" t="str">
        <f>+IFERROR(VLOOKUP(FK1323,Auxiliar!$A:$C,2,0),"")</f>
        <v/>
      </c>
      <c r="FN1323" s="7" t="str">
        <f>+IFERROR(VLOOKUP(FK1323,Auxiliar!$A:$C,3,0),"")</f>
        <v/>
      </c>
      <c r="FO1323" s="1"/>
      <c r="FP1323" s="12"/>
      <c r="FQ1323" s="6" t="str">
        <f>+IFERROR(VALUE(RIGHT(Tabla30[[#This Row],[B2B]],6)),"")</f>
        <v/>
      </c>
      <c r="FR1323" s="6" t="str">
        <f>+IFERROR(VLOOKUP(FP1323,Auxiliar!$A:$C,2,0),"")</f>
        <v/>
      </c>
      <c r="FS1323" s="7"/>
      <c r="FT1323" s="1"/>
      <c r="FU1323" s="12"/>
      <c r="FV1323" s="6" t="str">
        <f>+IFERROR(VALUE(RIGHT(Tabla31[[#This Row],[B2B]],6)),"")</f>
        <v/>
      </c>
      <c r="FW1323" s="6" t="str">
        <f>+IFERROR(VLOOKUP(FU1323,Auxiliar!$A:$C,2,0),"")</f>
        <v/>
      </c>
      <c r="FX1323" s="7" t="str">
        <f>+IFERROR(VLOOKUP(FU1323,Auxiliar!$A:$C,3,0),"")</f>
        <v/>
      </c>
      <c r="FY1323" s="1"/>
      <c r="FZ1323" s="12"/>
      <c r="GA1323" s="6" t="str">
        <f>+IFERROR(VALUE(RIGHT(Tabla32[[#This Row],[B2B]],6)),"")</f>
        <v/>
      </c>
      <c r="GB1323" s="6" t="str">
        <f>+IFERROR(VLOOKUP(FZ1323,Auxiliar!$A:$C,2,0),"")</f>
        <v/>
      </c>
      <c r="GC1323" s="7" t="str">
        <f>+IFERROR(VLOOKUP(FZ1323,Auxiliar!$A:$C,3,0),"")</f>
        <v/>
      </c>
      <c r="GD1323" s="1"/>
      <c r="GE1323" s="12"/>
      <c r="GF1323" s="6" t="str">
        <f>+IFERROR(VALUE(RIGHT(Tabla33[[#This Row],[B2B]],6)),"")</f>
        <v/>
      </c>
      <c r="GG1323" s="6" t="str">
        <f>+IFERROR(VLOOKUP(GE1323,Auxiliar!$A:$C,2,0),"")</f>
        <v/>
      </c>
      <c r="GH1323" s="7" t="str">
        <f>+IFERROR(VLOOKUP(GE1323,Auxiliar!$A:$C,3,0),"")</f>
        <v/>
      </c>
    </row>
    <row r="1324" spans="79:190" x14ac:dyDescent="0.25">
      <c r="CA1324" s="1">
        <v>11917</v>
      </c>
      <c r="CB1324" s="1" t="s">
        <v>35</v>
      </c>
      <c r="CC1324" s="6">
        <f>+IFERROR(VALUE(RIGHT(Tabla14[[#This Row],[B2B]],6)),"")</f>
        <v>11917</v>
      </c>
      <c r="CD1324" s="6" t="str">
        <f>+IFERROR(VLOOKUP(CB1324,Auxiliar!$A:$C,2,0),"")</f>
        <v>Corona 710cc</v>
      </c>
      <c r="CE1324" s="7" t="str">
        <f>+IFERROR(VLOOKUP(CB1324,Auxiliar!$A:$C,3,0),"")</f>
        <v>1b 10% | 85b 0%</v>
      </c>
      <c r="CM1324" s="1">
        <v>11924</v>
      </c>
      <c r="CN1324" s="1" t="s">
        <v>20</v>
      </c>
      <c r="CO1324" s="6">
        <v>11924</v>
      </c>
      <c r="CP1324" s="6" t="s">
        <v>20</v>
      </c>
      <c r="CQ1324" s="7" t="s">
        <v>21</v>
      </c>
      <c r="CY1324" s="1">
        <v>11924</v>
      </c>
      <c r="CZ1324" s="1" t="s">
        <v>16</v>
      </c>
      <c r="DA1324" s="6">
        <f>+IFERROR(VALUE(RIGHT(Tabla18[[#This Row],[B2B]],6)),"")</f>
        <v>11924</v>
      </c>
      <c r="DB1324" s="6" t="str">
        <f>+IFERROR(VLOOKUP(CZ1324,Auxiliar!$A:$C,2,0),"")</f>
        <v>PREMIUM</v>
      </c>
      <c r="DC1324" s="7" t="str">
        <f>+IFERROR(VLOOKUP(CZ1324,Auxiliar!$A:$C,3,0),"")</f>
        <v>0b 0% | 2b 2% | 5b 3,5% | 10b 5%</v>
      </c>
      <c r="DE1324" s="1">
        <v>11924</v>
      </c>
      <c r="DF1324" s="1" t="s">
        <v>19</v>
      </c>
      <c r="DG1324" s="6">
        <f>+IFERROR(VALUE(RIGHT(Tabla19[[#This Row],[B2B]],6)),"")</f>
        <v>11924</v>
      </c>
      <c r="DH1324" s="6" t="str">
        <f>+IFERROR(VLOOKUP(DF1324,Auxiliar!$A:$C,2,0),"")</f>
        <v>MICHELOB</v>
      </c>
      <c r="DI1324" s="7" t="str">
        <f>+IFERROR(VLOOKUP(DF1324,Auxiliar!$A:$C,3,0),"")</f>
        <v>1b 7% | 3b 22% | 8b 27%</v>
      </c>
      <c r="DK1324" s="1"/>
      <c r="DL1324" s="1"/>
      <c r="DM1324" s="6" t="str">
        <f>+IFERROR(VALUE(RIGHT(Tabla20[[#This Row],[B2B]],6)),"")</f>
        <v/>
      </c>
      <c r="DN1324" s="6" t="str">
        <f>+IFERROR(VLOOKUP(DL1324,Auxiliar!$A:$C,2,0),"")</f>
        <v/>
      </c>
      <c r="DO1324" s="7" t="str">
        <f>+IFERROR(VLOOKUP(DL1324,Auxiliar!$A:$C,3,0),"")</f>
        <v/>
      </c>
      <c r="DQ1324" s="1">
        <v>11911</v>
      </c>
      <c r="DR1324" s="12" t="s">
        <v>24</v>
      </c>
      <c r="DS1324" s="6">
        <f>+IFERROR(VALUE(RIGHT(Tabla21[[#This Row],[B2B]],6)),"")</f>
        <v>11911</v>
      </c>
      <c r="DT1324" s="6" t="str">
        <f>+IFERROR(VLOOKUP(DR1324,Auxiliar!$A:$C,2,0),"")</f>
        <v>CORONA PORRON</v>
      </c>
      <c r="DU1324" s="7" t="str">
        <f>+IFERROR(VLOOKUP(DR1324,Auxiliar!$A:$C,3,0),"")</f>
        <v>1b 5% | 20b 0%</v>
      </c>
      <c r="DW1324" s="1"/>
      <c r="DX1324" s="12"/>
      <c r="DY1324" s="6" t="str">
        <f>+IFERROR(VALUE(RIGHT(Tabla22[[#This Row],[B2B]],6)),"")</f>
        <v/>
      </c>
      <c r="DZ1324" s="6" t="str">
        <f>+IFERROR(VLOOKUP(DX1324,Auxiliar!$A:$C,2,0),"")</f>
        <v/>
      </c>
      <c r="EA1324" s="7" t="str">
        <f>+IFERROR(VLOOKUP(DX1324,Auxiliar!$A:$C,3,0),"")</f>
        <v/>
      </c>
      <c r="EC1324" s="1"/>
      <c r="ED1324" s="12"/>
      <c r="EE1324" s="6" t="str">
        <f>+IFERROR(VALUE(RIGHT(Tabla23[[#This Row],[B2B]],6)),"")</f>
        <v/>
      </c>
      <c r="EF1324" s="6" t="str">
        <f>+IFERROR(VLOOKUP(ED1324,Auxiliar!$A:$C,2,0),"")</f>
        <v/>
      </c>
      <c r="EG1324" s="7" t="str">
        <f>+IFERROR(VLOOKUP(ED1324,Auxiliar!$A:$C,3,0),"")</f>
        <v/>
      </c>
      <c r="EI1324" s="1"/>
      <c r="EJ1324" s="12"/>
      <c r="EK1324" s="6" t="str">
        <f>+IFERROR(VALUE(RIGHT(Tabla24[[#This Row],[B2B]],6)),"")</f>
        <v/>
      </c>
      <c r="EL1324" s="6" t="str">
        <f>+IFERROR(VLOOKUP(EJ1324,Auxiliar!$A:$C,2,0),"")</f>
        <v/>
      </c>
      <c r="EM1324" s="7" t="str">
        <f>+IFERROR(VLOOKUP(EJ1324,Auxiliar!$A:$C,3,0),"")</f>
        <v/>
      </c>
      <c r="EO1324" s="1"/>
      <c r="EP1324" s="12"/>
      <c r="EQ1324" s="6" t="str">
        <f>+IFERROR(VALUE(RIGHT(Tabla25[[#This Row],[B2B]],6)),"")</f>
        <v/>
      </c>
      <c r="ER1324" s="6" t="str">
        <f>+IFERROR(VLOOKUP(EP1324,Auxiliar!$A:$C,2,0),"")</f>
        <v/>
      </c>
      <c r="ES1324" s="7" t="str">
        <f>+IFERROR(VLOOKUP(EP1324,Auxiliar!$A:$C,3,0),"")</f>
        <v/>
      </c>
      <c r="EU1324" s="1"/>
      <c r="EV1324" s="12"/>
      <c r="EW1324" s="6" t="str">
        <f>+IFERROR(VALUE(RIGHT(Tabla26[[#This Row],[B2B]],6)),"")</f>
        <v/>
      </c>
      <c r="EX1324" s="6" t="str">
        <f>+IFERROR(VLOOKUP(EV1324,Auxiliar!$A:$C,2,0),"")</f>
        <v/>
      </c>
      <c r="EY1324" s="7" t="str">
        <f>+IFERROR(VLOOKUP(EV1324,Auxiliar!$A:$C,3,0),"")</f>
        <v/>
      </c>
      <c r="EZ1324" s="1"/>
      <c r="FA1324" s="12"/>
      <c r="FB1324" s="6" t="str">
        <f>+IFERROR(VALUE(RIGHT(Tabla27[[#This Row],[B2B]],6)),"")</f>
        <v/>
      </c>
      <c r="FC1324" s="6" t="str">
        <f>+IFERROR(VLOOKUP(FA1324,Auxiliar!$A:$C,2,0),"")</f>
        <v/>
      </c>
      <c r="FD1324" s="7" t="str">
        <f>+IFERROR(VLOOKUP(FA1324,Auxiliar!$A:$C,3,0),"")</f>
        <v/>
      </c>
      <c r="FE1324" s="1"/>
      <c r="FF1324" s="12"/>
      <c r="FG1324" s="6" t="str">
        <f>+IFERROR(VALUE(RIGHT(Tabla28[[#This Row],[B2B]],6)),"")</f>
        <v/>
      </c>
      <c r="FH1324" s="6" t="str">
        <f>+IFERROR(VLOOKUP(FF1324,Auxiliar!$A:$C,2,0),"")</f>
        <v/>
      </c>
      <c r="FI1324" s="7" t="str">
        <f>+IFERROR(VLOOKUP(FF1324,Auxiliar!$A:$C,3,0),"")</f>
        <v/>
      </c>
      <c r="FJ1324" s="1"/>
      <c r="FK1324" s="12"/>
      <c r="FL1324" s="6" t="str">
        <f>+IFERROR(VALUE(RIGHT(Tabla29[[#This Row],[B2B]],6)),"")</f>
        <v/>
      </c>
      <c r="FM1324" s="6" t="str">
        <f>+IFERROR(VLOOKUP(FK1324,Auxiliar!$A:$C,2,0),"")</f>
        <v/>
      </c>
      <c r="FN1324" s="7" t="str">
        <f>+IFERROR(VLOOKUP(FK1324,Auxiliar!$A:$C,3,0),"")</f>
        <v/>
      </c>
      <c r="FO1324" s="1"/>
      <c r="FP1324" s="12"/>
      <c r="FQ1324" s="6" t="str">
        <f>+IFERROR(VALUE(RIGHT(Tabla30[[#This Row],[B2B]],6)),"")</f>
        <v/>
      </c>
      <c r="FR1324" s="6" t="str">
        <f>+IFERROR(VLOOKUP(FP1324,Auxiliar!$A:$C,2,0),"")</f>
        <v/>
      </c>
      <c r="FS1324" s="7"/>
      <c r="FT1324" s="1"/>
      <c r="FU1324" s="12"/>
      <c r="FV1324" s="6" t="str">
        <f>+IFERROR(VALUE(RIGHT(Tabla31[[#This Row],[B2B]],6)),"")</f>
        <v/>
      </c>
      <c r="FW1324" s="6" t="str">
        <f>+IFERROR(VLOOKUP(FU1324,Auxiliar!$A:$C,2,0),"")</f>
        <v/>
      </c>
      <c r="FX1324" s="7" t="str">
        <f>+IFERROR(VLOOKUP(FU1324,Auxiliar!$A:$C,3,0),"")</f>
        <v/>
      </c>
      <c r="FY1324" s="1"/>
      <c r="FZ1324" s="12"/>
      <c r="GA1324" s="6" t="str">
        <f>+IFERROR(VALUE(RIGHT(Tabla32[[#This Row],[B2B]],6)),"")</f>
        <v/>
      </c>
      <c r="GB1324" s="6" t="str">
        <f>+IFERROR(VLOOKUP(FZ1324,Auxiliar!$A:$C,2,0),"")</f>
        <v/>
      </c>
      <c r="GC1324" s="7" t="str">
        <f>+IFERROR(VLOOKUP(FZ1324,Auxiliar!$A:$C,3,0),"")</f>
        <v/>
      </c>
      <c r="GD1324" s="1"/>
      <c r="GE1324" s="12"/>
      <c r="GF1324" s="6" t="str">
        <f>+IFERROR(VALUE(RIGHT(Tabla33[[#This Row],[B2B]],6)),"")</f>
        <v/>
      </c>
      <c r="GG1324" s="6" t="str">
        <f>+IFERROR(VLOOKUP(GE1324,Auxiliar!$A:$C,2,0),"")</f>
        <v/>
      </c>
      <c r="GH1324" s="7" t="str">
        <f>+IFERROR(VLOOKUP(GE1324,Auxiliar!$A:$C,3,0),"")</f>
        <v/>
      </c>
    </row>
    <row r="1325" spans="79:190" x14ac:dyDescent="0.25">
      <c r="CA1325" s="1">
        <v>11921</v>
      </c>
      <c r="CB1325" s="1" t="s">
        <v>35</v>
      </c>
      <c r="CC1325" s="6">
        <f>+IFERROR(VALUE(RIGHT(Tabla14[[#This Row],[B2B]],6)),"")</f>
        <v>11921</v>
      </c>
      <c r="CD1325" s="6" t="str">
        <f>+IFERROR(VLOOKUP(CB1325,Auxiliar!$A:$C,2,0),"")</f>
        <v>Corona 710cc</v>
      </c>
      <c r="CE1325" s="7" t="str">
        <f>+IFERROR(VLOOKUP(CB1325,Auxiliar!$A:$C,3,0),"")</f>
        <v>1b 10% | 85b 0%</v>
      </c>
      <c r="CM1325" s="1">
        <v>11925</v>
      </c>
      <c r="CN1325" s="1" t="s">
        <v>20</v>
      </c>
      <c r="CO1325" s="6">
        <v>11925</v>
      </c>
      <c r="CP1325" s="6" t="s">
        <v>20</v>
      </c>
      <c r="CQ1325" s="7" t="s">
        <v>21</v>
      </c>
      <c r="CY1325" s="1">
        <v>11925</v>
      </c>
      <c r="CZ1325" s="1" t="s">
        <v>16</v>
      </c>
      <c r="DA1325" s="6">
        <f>+IFERROR(VALUE(RIGHT(Tabla18[[#This Row],[B2B]],6)),"")</f>
        <v>11925</v>
      </c>
      <c r="DB1325" s="6" t="str">
        <f>+IFERROR(VLOOKUP(CZ1325,Auxiliar!$A:$C,2,0),"")</f>
        <v>PREMIUM</v>
      </c>
      <c r="DC1325" s="7" t="str">
        <f>+IFERROR(VLOOKUP(CZ1325,Auxiliar!$A:$C,3,0),"")</f>
        <v>0b 0% | 2b 2% | 5b 3,5% | 10b 5%</v>
      </c>
      <c r="DE1325" s="1">
        <v>11925</v>
      </c>
      <c r="DF1325" s="1" t="s">
        <v>19</v>
      </c>
      <c r="DG1325" s="6">
        <f>+IFERROR(VALUE(RIGHT(Tabla19[[#This Row],[B2B]],6)),"")</f>
        <v>11925</v>
      </c>
      <c r="DH1325" s="6" t="str">
        <f>+IFERROR(VLOOKUP(DF1325,Auxiliar!$A:$C,2,0),"")</f>
        <v>MICHELOB</v>
      </c>
      <c r="DI1325" s="7" t="str">
        <f>+IFERROR(VLOOKUP(DF1325,Auxiliar!$A:$C,3,0),"")</f>
        <v>1b 7% | 3b 22% | 8b 27%</v>
      </c>
      <c r="DK1325" s="1"/>
      <c r="DL1325" s="1"/>
      <c r="DM1325" s="6" t="str">
        <f>+IFERROR(VALUE(RIGHT(Tabla20[[#This Row],[B2B]],6)),"")</f>
        <v/>
      </c>
      <c r="DN1325" s="6" t="str">
        <f>+IFERROR(VLOOKUP(DL1325,Auxiliar!$A:$C,2,0),"")</f>
        <v/>
      </c>
      <c r="DO1325" s="7" t="str">
        <f>+IFERROR(VLOOKUP(DL1325,Auxiliar!$A:$C,3,0),"")</f>
        <v/>
      </c>
      <c r="DQ1325" s="1">
        <v>11912</v>
      </c>
      <c r="DR1325" s="12" t="s">
        <v>24</v>
      </c>
      <c r="DS1325" s="6">
        <f>+IFERROR(VALUE(RIGHT(Tabla21[[#This Row],[B2B]],6)),"")</f>
        <v>11912</v>
      </c>
      <c r="DT1325" s="6" t="str">
        <f>+IFERROR(VLOOKUP(DR1325,Auxiliar!$A:$C,2,0),"")</f>
        <v>CORONA PORRON</v>
      </c>
      <c r="DU1325" s="7" t="str">
        <f>+IFERROR(VLOOKUP(DR1325,Auxiliar!$A:$C,3,0),"")</f>
        <v>1b 5% | 20b 0%</v>
      </c>
      <c r="DW1325" s="1"/>
      <c r="DX1325" s="12"/>
      <c r="DY1325" s="6" t="str">
        <f>+IFERROR(VALUE(RIGHT(Tabla22[[#This Row],[B2B]],6)),"")</f>
        <v/>
      </c>
      <c r="DZ1325" s="6" t="str">
        <f>+IFERROR(VLOOKUP(DX1325,Auxiliar!$A:$C,2,0),"")</f>
        <v/>
      </c>
      <c r="EA1325" s="7" t="str">
        <f>+IFERROR(VLOOKUP(DX1325,Auxiliar!$A:$C,3,0),"")</f>
        <v/>
      </c>
      <c r="EC1325" s="1"/>
      <c r="ED1325" s="12"/>
      <c r="EE1325" s="6" t="str">
        <f>+IFERROR(VALUE(RIGHT(Tabla23[[#This Row],[B2B]],6)),"")</f>
        <v/>
      </c>
      <c r="EF1325" s="6" t="str">
        <f>+IFERROR(VLOOKUP(ED1325,Auxiliar!$A:$C,2,0),"")</f>
        <v/>
      </c>
      <c r="EG1325" s="7" t="str">
        <f>+IFERROR(VLOOKUP(ED1325,Auxiliar!$A:$C,3,0),"")</f>
        <v/>
      </c>
      <c r="EI1325" s="1"/>
      <c r="EJ1325" s="12"/>
      <c r="EK1325" s="6" t="str">
        <f>+IFERROR(VALUE(RIGHT(Tabla24[[#This Row],[B2B]],6)),"")</f>
        <v/>
      </c>
      <c r="EL1325" s="6" t="str">
        <f>+IFERROR(VLOOKUP(EJ1325,Auxiliar!$A:$C,2,0),"")</f>
        <v/>
      </c>
      <c r="EM1325" s="7" t="str">
        <f>+IFERROR(VLOOKUP(EJ1325,Auxiliar!$A:$C,3,0),"")</f>
        <v/>
      </c>
      <c r="EO1325" s="1"/>
      <c r="EP1325" s="12"/>
      <c r="EQ1325" s="6" t="str">
        <f>+IFERROR(VALUE(RIGHT(Tabla25[[#This Row],[B2B]],6)),"")</f>
        <v/>
      </c>
      <c r="ER1325" s="6" t="str">
        <f>+IFERROR(VLOOKUP(EP1325,Auxiliar!$A:$C,2,0),"")</f>
        <v/>
      </c>
      <c r="ES1325" s="7" t="str">
        <f>+IFERROR(VLOOKUP(EP1325,Auxiliar!$A:$C,3,0),"")</f>
        <v/>
      </c>
      <c r="EU1325" s="1"/>
      <c r="EV1325" s="12"/>
      <c r="EW1325" s="6" t="str">
        <f>+IFERROR(VALUE(RIGHT(Tabla26[[#This Row],[B2B]],6)),"")</f>
        <v/>
      </c>
      <c r="EX1325" s="6" t="str">
        <f>+IFERROR(VLOOKUP(EV1325,Auxiliar!$A:$C,2,0),"")</f>
        <v/>
      </c>
      <c r="EY1325" s="7" t="str">
        <f>+IFERROR(VLOOKUP(EV1325,Auxiliar!$A:$C,3,0),"")</f>
        <v/>
      </c>
      <c r="EZ1325" s="1"/>
      <c r="FA1325" s="12"/>
      <c r="FB1325" s="6" t="str">
        <f>+IFERROR(VALUE(RIGHT(Tabla27[[#This Row],[B2B]],6)),"")</f>
        <v/>
      </c>
      <c r="FC1325" s="6" t="str">
        <f>+IFERROR(VLOOKUP(FA1325,Auxiliar!$A:$C,2,0),"")</f>
        <v/>
      </c>
      <c r="FD1325" s="7" t="str">
        <f>+IFERROR(VLOOKUP(FA1325,Auxiliar!$A:$C,3,0),"")</f>
        <v/>
      </c>
      <c r="FE1325" s="1"/>
      <c r="FF1325" s="12"/>
      <c r="FG1325" s="6" t="str">
        <f>+IFERROR(VALUE(RIGHT(Tabla28[[#This Row],[B2B]],6)),"")</f>
        <v/>
      </c>
      <c r="FH1325" s="6" t="str">
        <f>+IFERROR(VLOOKUP(FF1325,Auxiliar!$A:$C,2,0),"")</f>
        <v/>
      </c>
      <c r="FI1325" s="7" t="str">
        <f>+IFERROR(VLOOKUP(FF1325,Auxiliar!$A:$C,3,0),"")</f>
        <v/>
      </c>
      <c r="FJ1325" s="1"/>
      <c r="FK1325" s="12"/>
      <c r="FL1325" s="6" t="str">
        <f>+IFERROR(VALUE(RIGHT(Tabla29[[#This Row],[B2B]],6)),"")</f>
        <v/>
      </c>
      <c r="FM1325" s="6" t="str">
        <f>+IFERROR(VLOOKUP(FK1325,Auxiliar!$A:$C,2,0),"")</f>
        <v/>
      </c>
      <c r="FN1325" s="7" t="str">
        <f>+IFERROR(VLOOKUP(FK1325,Auxiliar!$A:$C,3,0),"")</f>
        <v/>
      </c>
      <c r="FO1325" s="1"/>
      <c r="FP1325" s="12"/>
      <c r="FQ1325" s="6" t="str">
        <f>+IFERROR(VALUE(RIGHT(Tabla30[[#This Row],[B2B]],6)),"")</f>
        <v/>
      </c>
      <c r="FR1325" s="6" t="str">
        <f>+IFERROR(VLOOKUP(FP1325,Auxiliar!$A:$C,2,0),"")</f>
        <v/>
      </c>
      <c r="FS1325" s="7"/>
      <c r="FT1325" s="1"/>
      <c r="FU1325" s="12"/>
      <c r="FV1325" s="6" t="str">
        <f>+IFERROR(VALUE(RIGHT(Tabla31[[#This Row],[B2B]],6)),"")</f>
        <v/>
      </c>
      <c r="FW1325" s="6" t="str">
        <f>+IFERROR(VLOOKUP(FU1325,Auxiliar!$A:$C,2,0),"")</f>
        <v/>
      </c>
      <c r="FX1325" s="7" t="str">
        <f>+IFERROR(VLOOKUP(FU1325,Auxiliar!$A:$C,3,0),"")</f>
        <v/>
      </c>
      <c r="FY1325" s="1"/>
      <c r="FZ1325" s="12"/>
      <c r="GA1325" s="6" t="str">
        <f>+IFERROR(VALUE(RIGHT(Tabla32[[#This Row],[B2B]],6)),"")</f>
        <v/>
      </c>
      <c r="GB1325" s="6" t="str">
        <f>+IFERROR(VLOOKUP(FZ1325,Auxiliar!$A:$C,2,0),"")</f>
        <v/>
      </c>
      <c r="GC1325" s="7" t="str">
        <f>+IFERROR(VLOOKUP(FZ1325,Auxiliar!$A:$C,3,0),"")</f>
        <v/>
      </c>
      <c r="GD1325" s="1"/>
      <c r="GE1325" s="12"/>
      <c r="GF1325" s="6" t="str">
        <f>+IFERROR(VALUE(RIGHT(Tabla33[[#This Row],[B2B]],6)),"")</f>
        <v/>
      </c>
      <c r="GG1325" s="6" t="str">
        <f>+IFERROR(VLOOKUP(GE1325,Auxiliar!$A:$C,2,0),"")</f>
        <v/>
      </c>
      <c r="GH1325" s="7" t="str">
        <f>+IFERROR(VLOOKUP(GE1325,Auxiliar!$A:$C,3,0),"")</f>
        <v/>
      </c>
    </row>
    <row r="1326" spans="79:190" x14ac:dyDescent="0.25">
      <c r="CA1326" s="1">
        <v>11922</v>
      </c>
      <c r="CB1326" s="1" t="s">
        <v>35</v>
      </c>
      <c r="CC1326" s="6">
        <f>+IFERROR(VALUE(RIGHT(Tabla14[[#This Row],[B2B]],6)),"")</f>
        <v>11922</v>
      </c>
      <c r="CD1326" s="6" t="str">
        <f>+IFERROR(VLOOKUP(CB1326,Auxiliar!$A:$C,2,0),"")</f>
        <v>Corona 710cc</v>
      </c>
      <c r="CE1326" s="7" t="str">
        <f>+IFERROR(VLOOKUP(CB1326,Auxiliar!$A:$C,3,0),"")</f>
        <v>1b 10% | 85b 0%</v>
      </c>
      <c r="CM1326" s="1">
        <v>11927</v>
      </c>
      <c r="CN1326" s="1" t="s">
        <v>20</v>
      </c>
      <c r="CO1326" s="6">
        <v>11927</v>
      </c>
      <c r="CP1326" s="6" t="s">
        <v>20</v>
      </c>
      <c r="CQ1326" s="7" t="s">
        <v>21</v>
      </c>
      <c r="CY1326" s="1">
        <v>11927</v>
      </c>
      <c r="CZ1326" s="1" t="s">
        <v>16</v>
      </c>
      <c r="DA1326" s="6">
        <f>+IFERROR(VALUE(RIGHT(Tabla18[[#This Row],[B2B]],6)),"")</f>
        <v>11927</v>
      </c>
      <c r="DB1326" s="6" t="str">
        <f>+IFERROR(VLOOKUP(CZ1326,Auxiliar!$A:$C,2,0),"")</f>
        <v>PREMIUM</v>
      </c>
      <c r="DC1326" s="7" t="str">
        <f>+IFERROR(VLOOKUP(CZ1326,Auxiliar!$A:$C,3,0),"")</f>
        <v>0b 0% | 2b 2% | 5b 3,5% | 10b 5%</v>
      </c>
      <c r="DE1326" s="1">
        <v>11927</v>
      </c>
      <c r="DF1326" s="1" t="s">
        <v>19</v>
      </c>
      <c r="DG1326" s="6">
        <f>+IFERROR(VALUE(RIGHT(Tabla19[[#This Row],[B2B]],6)),"")</f>
        <v>11927</v>
      </c>
      <c r="DH1326" s="6" t="str">
        <f>+IFERROR(VLOOKUP(DF1326,Auxiliar!$A:$C,2,0),"")</f>
        <v>MICHELOB</v>
      </c>
      <c r="DI1326" s="7" t="str">
        <f>+IFERROR(VLOOKUP(DF1326,Auxiliar!$A:$C,3,0),"")</f>
        <v>1b 7% | 3b 22% | 8b 27%</v>
      </c>
      <c r="DK1326" s="1"/>
      <c r="DL1326" s="1"/>
      <c r="DM1326" s="6" t="str">
        <f>+IFERROR(VALUE(RIGHT(Tabla20[[#This Row],[B2B]],6)),"")</f>
        <v/>
      </c>
      <c r="DN1326" s="6" t="str">
        <f>+IFERROR(VLOOKUP(DL1326,Auxiliar!$A:$C,2,0),"")</f>
        <v/>
      </c>
      <c r="DO1326" s="7" t="str">
        <f>+IFERROR(VLOOKUP(DL1326,Auxiliar!$A:$C,3,0),"")</f>
        <v/>
      </c>
      <c r="DQ1326" s="1">
        <v>11914</v>
      </c>
      <c r="DR1326" s="12" t="s">
        <v>24</v>
      </c>
      <c r="DS1326" s="6">
        <f>+IFERROR(VALUE(RIGHT(Tabla21[[#This Row],[B2B]],6)),"")</f>
        <v>11914</v>
      </c>
      <c r="DT1326" s="6" t="str">
        <f>+IFERROR(VLOOKUP(DR1326,Auxiliar!$A:$C,2,0),"")</f>
        <v>CORONA PORRON</v>
      </c>
      <c r="DU1326" s="7" t="str">
        <f>+IFERROR(VLOOKUP(DR1326,Auxiliar!$A:$C,3,0),"")</f>
        <v>1b 5% | 20b 0%</v>
      </c>
      <c r="DW1326" s="1"/>
      <c r="DX1326" s="12"/>
      <c r="DY1326" s="6" t="str">
        <f>+IFERROR(VALUE(RIGHT(Tabla22[[#This Row],[B2B]],6)),"")</f>
        <v/>
      </c>
      <c r="DZ1326" s="6" t="str">
        <f>+IFERROR(VLOOKUP(DX1326,Auxiliar!$A:$C,2,0),"")</f>
        <v/>
      </c>
      <c r="EA1326" s="7" t="str">
        <f>+IFERROR(VLOOKUP(DX1326,Auxiliar!$A:$C,3,0),"")</f>
        <v/>
      </c>
      <c r="EC1326" s="1"/>
      <c r="ED1326" s="12"/>
      <c r="EE1326" s="6" t="str">
        <f>+IFERROR(VALUE(RIGHT(Tabla23[[#This Row],[B2B]],6)),"")</f>
        <v/>
      </c>
      <c r="EF1326" s="6" t="str">
        <f>+IFERROR(VLOOKUP(ED1326,Auxiliar!$A:$C,2,0),"")</f>
        <v/>
      </c>
      <c r="EG1326" s="7" t="str">
        <f>+IFERROR(VLOOKUP(ED1326,Auxiliar!$A:$C,3,0),"")</f>
        <v/>
      </c>
      <c r="EI1326" s="1"/>
      <c r="EJ1326" s="12"/>
      <c r="EK1326" s="6" t="str">
        <f>+IFERROR(VALUE(RIGHT(Tabla24[[#This Row],[B2B]],6)),"")</f>
        <v/>
      </c>
      <c r="EL1326" s="6" t="str">
        <f>+IFERROR(VLOOKUP(EJ1326,Auxiliar!$A:$C,2,0),"")</f>
        <v/>
      </c>
      <c r="EM1326" s="7" t="str">
        <f>+IFERROR(VLOOKUP(EJ1326,Auxiliar!$A:$C,3,0),"")</f>
        <v/>
      </c>
      <c r="EO1326" s="1"/>
      <c r="EP1326" s="12"/>
      <c r="EQ1326" s="6" t="str">
        <f>+IFERROR(VALUE(RIGHT(Tabla25[[#This Row],[B2B]],6)),"")</f>
        <v/>
      </c>
      <c r="ER1326" s="6" t="str">
        <f>+IFERROR(VLOOKUP(EP1326,Auxiliar!$A:$C,2,0),"")</f>
        <v/>
      </c>
      <c r="ES1326" s="7" t="str">
        <f>+IFERROR(VLOOKUP(EP1326,Auxiliar!$A:$C,3,0),"")</f>
        <v/>
      </c>
      <c r="EU1326" s="1"/>
      <c r="EV1326" s="12"/>
      <c r="EW1326" s="6" t="str">
        <f>+IFERROR(VALUE(RIGHT(Tabla26[[#This Row],[B2B]],6)),"")</f>
        <v/>
      </c>
      <c r="EX1326" s="6" t="str">
        <f>+IFERROR(VLOOKUP(EV1326,Auxiliar!$A:$C,2,0),"")</f>
        <v/>
      </c>
      <c r="EY1326" s="7" t="str">
        <f>+IFERROR(VLOOKUP(EV1326,Auxiliar!$A:$C,3,0),"")</f>
        <v/>
      </c>
      <c r="EZ1326" s="1"/>
      <c r="FA1326" s="12"/>
      <c r="FB1326" s="6" t="str">
        <f>+IFERROR(VALUE(RIGHT(Tabla27[[#This Row],[B2B]],6)),"")</f>
        <v/>
      </c>
      <c r="FC1326" s="6" t="str">
        <f>+IFERROR(VLOOKUP(FA1326,Auxiliar!$A:$C,2,0),"")</f>
        <v/>
      </c>
      <c r="FD1326" s="7" t="str">
        <f>+IFERROR(VLOOKUP(FA1326,Auxiliar!$A:$C,3,0),"")</f>
        <v/>
      </c>
      <c r="FE1326" s="1"/>
      <c r="FF1326" s="12"/>
      <c r="FG1326" s="6" t="str">
        <f>+IFERROR(VALUE(RIGHT(Tabla28[[#This Row],[B2B]],6)),"")</f>
        <v/>
      </c>
      <c r="FH1326" s="6" t="str">
        <f>+IFERROR(VLOOKUP(FF1326,Auxiliar!$A:$C,2,0),"")</f>
        <v/>
      </c>
      <c r="FI1326" s="7" t="str">
        <f>+IFERROR(VLOOKUP(FF1326,Auxiliar!$A:$C,3,0),"")</f>
        <v/>
      </c>
      <c r="FJ1326" s="1"/>
      <c r="FK1326" s="12"/>
      <c r="FL1326" s="6" t="str">
        <f>+IFERROR(VALUE(RIGHT(Tabla29[[#This Row],[B2B]],6)),"")</f>
        <v/>
      </c>
      <c r="FM1326" s="6" t="str">
        <f>+IFERROR(VLOOKUP(FK1326,Auxiliar!$A:$C,2,0),"")</f>
        <v/>
      </c>
      <c r="FN1326" s="7" t="str">
        <f>+IFERROR(VLOOKUP(FK1326,Auxiliar!$A:$C,3,0),"")</f>
        <v/>
      </c>
      <c r="FO1326" s="1"/>
      <c r="FP1326" s="12"/>
      <c r="FQ1326" s="6" t="str">
        <f>+IFERROR(VALUE(RIGHT(Tabla30[[#This Row],[B2B]],6)),"")</f>
        <v/>
      </c>
      <c r="FR1326" s="6" t="str">
        <f>+IFERROR(VLOOKUP(FP1326,Auxiliar!$A:$C,2,0),"")</f>
        <v/>
      </c>
      <c r="FS1326" s="7"/>
      <c r="FT1326" s="1"/>
      <c r="FU1326" s="12"/>
      <c r="FV1326" s="6" t="str">
        <f>+IFERROR(VALUE(RIGHT(Tabla31[[#This Row],[B2B]],6)),"")</f>
        <v/>
      </c>
      <c r="FW1326" s="6" t="str">
        <f>+IFERROR(VLOOKUP(FU1326,Auxiliar!$A:$C,2,0),"")</f>
        <v/>
      </c>
      <c r="FX1326" s="7" t="str">
        <f>+IFERROR(VLOOKUP(FU1326,Auxiliar!$A:$C,3,0),"")</f>
        <v/>
      </c>
      <c r="FY1326" s="1"/>
      <c r="FZ1326" s="12"/>
      <c r="GA1326" s="6" t="str">
        <f>+IFERROR(VALUE(RIGHT(Tabla32[[#This Row],[B2B]],6)),"")</f>
        <v/>
      </c>
      <c r="GB1326" s="6" t="str">
        <f>+IFERROR(VLOOKUP(FZ1326,Auxiliar!$A:$C,2,0),"")</f>
        <v/>
      </c>
      <c r="GC1326" s="7" t="str">
        <f>+IFERROR(VLOOKUP(FZ1326,Auxiliar!$A:$C,3,0),"")</f>
        <v/>
      </c>
      <c r="GD1326" s="1"/>
      <c r="GE1326" s="12"/>
      <c r="GF1326" s="6" t="str">
        <f>+IFERROR(VALUE(RIGHT(Tabla33[[#This Row],[B2B]],6)),"")</f>
        <v/>
      </c>
      <c r="GG1326" s="6" t="str">
        <f>+IFERROR(VLOOKUP(GE1326,Auxiliar!$A:$C,2,0),"")</f>
        <v/>
      </c>
      <c r="GH1326" s="7" t="str">
        <f>+IFERROR(VLOOKUP(GE1326,Auxiliar!$A:$C,3,0),"")</f>
        <v/>
      </c>
    </row>
    <row r="1327" spans="79:190" x14ac:dyDescent="0.25">
      <c r="CA1327" s="1">
        <v>11924</v>
      </c>
      <c r="CB1327" s="1" t="s">
        <v>35</v>
      </c>
      <c r="CC1327" s="6">
        <f>+IFERROR(VALUE(RIGHT(Tabla14[[#This Row],[B2B]],6)),"")</f>
        <v>11924</v>
      </c>
      <c r="CD1327" s="6" t="str">
        <f>+IFERROR(VLOOKUP(CB1327,Auxiliar!$A:$C,2,0),"")</f>
        <v>Corona 710cc</v>
      </c>
      <c r="CE1327" s="7" t="str">
        <f>+IFERROR(VLOOKUP(CB1327,Auxiliar!$A:$C,3,0),"")</f>
        <v>1b 10% | 85b 0%</v>
      </c>
      <c r="CM1327" s="1">
        <v>11928</v>
      </c>
      <c r="CN1327" s="1" t="s">
        <v>20</v>
      </c>
      <c r="CO1327" s="6">
        <v>11928</v>
      </c>
      <c r="CP1327" s="6" t="s">
        <v>20</v>
      </c>
      <c r="CQ1327" s="7" t="s">
        <v>21</v>
      </c>
      <c r="CY1327" s="1">
        <v>11928</v>
      </c>
      <c r="CZ1327" s="1" t="s">
        <v>16</v>
      </c>
      <c r="DA1327" s="6">
        <f>+IFERROR(VALUE(RIGHT(Tabla18[[#This Row],[B2B]],6)),"")</f>
        <v>11928</v>
      </c>
      <c r="DB1327" s="6" t="str">
        <f>+IFERROR(VLOOKUP(CZ1327,Auxiliar!$A:$C,2,0),"")</f>
        <v>PREMIUM</v>
      </c>
      <c r="DC1327" s="7" t="str">
        <f>+IFERROR(VLOOKUP(CZ1327,Auxiliar!$A:$C,3,0),"")</f>
        <v>0b 0% | 2b 2% | 5b 3,5% | 10b 5%</v>
      </c>
      <c r="DE1327" s="1">
        <v>11928</v>
      </c>
      <c r="DF1327" s="1" t="s">
        <v>19</v>
      </c>
      <c r="DG1327" s="6">
        <f>+IFERROR(VALUE(RIGHT(Tabla19[[#This Row],[B2B]],6)),"")</f>
        <v>11928</v>
      </c>
      <c r="DH1327" s="6" t="str">
        <f>+IFERROR(VLOOKUP(DF1327,Auxiliar!$A:$C,2,0),"")</f>
        <v>MICHELOB</v>
      </c>
      <c r="DI1327" s="7" t="str">
        <f>+IFERROR(VLOOKUP(DF1327,Auxiliar!$A:$C,3,0),"")</f>
        <v>1b 7% | 3b 22% | 8b 27%</v>
      </c>
      <c r="DK1327" s="1"/>
      <c r="DL1327" s="1"/>
      <c r="DM1327" s="6" t="str">
        <f>+IFERROR(VALUE(RIGHT(Tabla20[[#This Row],[B2B]],6)),"")</f>
        <v/>
      </c>
      <c r="DN1327" s="6" t="str">
        <f>+IFERROR(VLOOKUP(DL1327,Auxiliar!$A:$C,2,0),"")</f>
        <v/>
      </c>
      <c r="DO1327" s="7" t="str">
        <f>+IFERROR(VLOOKUP(DL1327,Auxiliar!$A:$C,3,0),"")</f>
        <v/>
      </c>
      <c r="DQ1327" s="1">
        <v>11917</v>
      </c>
      <c r="DR1327" s="12" t="s">
        <v>24</v>
      </c>
      <c r="DS1327" s="6">
        <f>+IFERROR(VALUE(RIGHT(Tabla21[[#This Row],[B2B]],6)),"")</f>
        <v>11917</v>
      </c>
      <c r="DT1327" s="6" t="str">
        <f>+IFERROR(VLOOKUP(DR1327,Auxiliar!$A:$C,2,0),"")</f>
        <v>CORONA PORRON</v>
      </c>
      <c r="DU1327" s="7" t="str">
        <f>+IFERROR(VLOOKUP(DR1327,Auxiliar!$A:$C,3,0),"")</f>
        <v>1b 5% | 20b 0%</v>
      </c>
      <c r="DW1327" s="1"/>
      <c r="DX1327" s="12"/>
      <c r="DY1327" s="6" t="str">
        <f>+IFERROR(VALUE(RIGHT(Tabla22[[#This Row],[B2B]],6)),"")</f>
        <v/>
      </c>
      <c r="DZ1327" s="6" t="str">
        <f>+IFERROR(VLOOKUP(DX1327,Auxiliar!$A:$C,2,0),"")</f>
        <v/>
      </c>
      <c r="EA1327" s="7" t="str">
        <f>+IFERROR(VLOOKUP(DX1327,Auxiliar!$A:$C,3,0),"")</f>
        <v/>
      </c>
      <c r="EC1327" s="1"/>
      <c r="ED1327" s="12"/>
      <c r="EE1327" s="6" t="str">
        <f>+IFERROR(VALUE(RIGHT(Tabla23[[#This Row],[B2B]],6)),"")</f>
        <v/>
      </c>
      <c r="EF1327" s="6" t="str">
        <f>+IFERROR(VLOOKUP(ED1327,Auxiliar!$A:$C,2,0),"")</f>
        <v/>
      </c>
      <c r="EG1327" s="7" t="str">
        <f>+IFERROR(VLOOKUP(ED1327,Auxiliar!$A:$C,3,0),"")</f>
        <v/>
      </c>
      <c r="EI1327" s="1"/>
      <c r="EJ1327" s="12"/>
      <c r="EK1327" s="6" t="str">
        <f>+IFERROR(VALUE(RIGHT(Tabla24[[#This Row],[B2B]],6)),"")</f>
        <v/>
      </c>
      <c r="EL1327" s="6" t="str">
        <f>+IFERROR(VLOOKUP(EJ1327,Auxiliar!$A:$C,2,0),"")</f>
        <v/>
      </c>
      <c r="EM1327" s="7" t="str">
        <f>+IFERROR(VLOOKUP(EJ1327,Auxiliar!$A:$C,3,0),"")</f>
        <v/>
      </c>
      <c r="EO1327" s="1"/>
      <c r="EP1327" s="12"/>
      <c r="EQ1327" s="6" t="str">
        <f>+IFERROR(VALUE(RIGHT(Tabla25[[#This Row],[B2B]],6)),"")</f>
        <v/>
      </c>
      <c r="ER1327" s="6" t="str">
        <f>+IFERROR(VLOOKUP(EP1327,Auxiliar!$A:$C,2,0),"")</f>
        <v/>
      </c>
      <c r="ES1327" s="7" t="str">
        <f>+IFERROR(VLOOKUP(EP1327,Auxiliar!$A:$C,3,0),"")</f>
        <v/>
      </c>
      <c r="EU1327" s="1"/>
      <c r="EV1327" s="12"/>
      <c r="EW1327" s="6" t="str">
        <f>+IFERROR(VALUE(RIGHT(Tabla26[[#This Row],[B2B]],6)),"")</f>
        <v/>
      </c>
      <c r="EX1327" s="6" t="str">
        <f>+IFERROR(VLOOKUP(EV1327,Auxiliar!$A:$C,2,0),"")</f>
        <v/>
      </c>
      <c r="EY1327" s="7" t="str">
        <f>+IFERROR(VLOOKUP(EV1327,Auxiliar!$A:$C,3,0),"")</f>
        <v/>
      </c>
      <c r="EZ1327" s="1"/>
      <c r="FA1327" s="12"/>
      <c r="FB1327" s="6" t="str">
        <f>+IFERROR(VALUE(RIGHT(Tabla27[[#This Row],[B2B]],6)),"")</f>
        <v/>
      </c>
      <c r="FC1327" s="6" t="str">
        <f>+IFERROR(VLOOKUP(FA1327,Auxiliar!$A:$C,2,0),"")</f>
        <v/>
      </c>
      <c r="FD1327" s="7" t="str">
        <f>+IFERROR(VLOOKUP(FA1327,Auxiliar!$A:$C,3,0),"")</f>
        <v/>
      </c>
      <c r="FE1327" s="1"/>
      <c r="FF1327" s="12"/>
      <c r="FG1327" s="6" t="str">
        <f>+IFERROR(VALUE(RIGHT(Tabla28[[#This Row],[B2B]],6)),"")</f>
        <v/>
      </c>
      <c r="FH1327" s="6" t="str">
        <f>+IFERROR(VLOOKUP(FF1327,Auxiliar!$A:$C,2,0),"")</f>
        <v/>
      </c>
      <c r="FI1327" s="7" t="str">
        <f>+IFERROR(VLOOKUP(FF1327,Auxiliar!$A:$C,3,0),"")</f>
        <v/>
      </c>
      <c r="FJ1327" s="1"/>
      <c r="FK1327" s="12"/>
      <c r="FL1327" s="6" t="str">
        <f>+IFERROR(VALUE(RIGHT(Tabla29[[#This Row],[B2B]],6)),"")</f>
        <v/>
      </c>
      <c r="FM1327" s="6" t="str">
        <f>+IFERROR(VLOOKUP(FK1327,Auxiliar!$A:$C,2,0),"")</f>
        <v/>
      </c>
      <c r="FN1327" s="7" t="str">
        <f>+IFERROR(VLOOKUP(FK1327,Auxiliar!$A:$C,3,0),"")</f>
        <v/>
      </c>
      <c r="FO1327" s="1"/>
      <c r="FP1327" s="12"/>
      <c r="FQ1327" s="6" t="str">
        <f>+IFERROR(VALUE(RIGHT(Tabla30[[#This Row],[B2B]],6)),"")</f>
        <v/>
      </c>
      <c r="FR1327" s="6" t="str">
        <f>+IFERROR(VLOOKUP(FP1327,Auxiliar!$A:$C,2,0),"")</f>
        <v/>
      </c>
      <c r="FS1327" s="7"/>
      <c r="FT1327" s="1"/>
      <c r="FU1327" s="12"/>
      <c r="FV1327" s="6" t="str">
        <f>+IFERROR(VALUE(RIGHT(Tabla31[[#This Row],[B2B]],6)),"")</f>
        <v/>
      </c>
      <c r="FW1327" s="6" t="str">
        <f>+IFERROR(VLOOKUP(FU1327,Auxiliar!$A:$C,2,0),"")</f>
        <v/>
      </c>
      <c r="FX1327" s="7" t="str">
        <f>+IFERROR(VLOOKUP(FU1327,Auxiliar!$A:$C,3,0),"")</f>
        <v/>
      </c>
      <c r="FY1327" s="1"/>
      <c r="FZ1327" s="12"/>
      <c r="GA1327" s="6" t="str">
        <f>+IFERROR(VALUE(RIGHT(Tabla32[[#This Row],[B2B]],6)),"")</f>
        <v/>
      </c>
      <c r="GB1327" s="6" t="str">
        <f>+IFERROR(VLOOKUP(FZ1327,Auxiliar!$A:$C,2,0),"")</f>
        <v/>
      </c>
      <c r="GC1327" s="7" t="str">
        <f>+IFERROR(VLOOKUP(FZ1327,Auxiliar!$A:$C,3,0),"")</f>
        <v/>
      </c>
      <c r="GD1327" s="1"/>
      <c r="GE1327" s="12"/>
      <c r="GF1327" s="6" t="str">
        <f>+IFERROR(VALUE(RIGHT(Tabla33[[#This Row],[B2B]],6)),"")</f>
        <v/>
      </c>
      <c r="GG1327" s="6" t="str">
        <f>+IFERROR(VLOOKUP(GE1327,Auxiliar!$A:$C,2,0),"")</f>
        <v/>
      </c>
      <c r="GH1327" s="7" t="str">
        <f>+IFERROR(VLOOKUP(GE1327,Auxiliar!$A:$C,3,0),"")</f>
        <v/>
      </c>
    </row>
    <row r="1328" spans="79:190" x14ac:dyDescent="0.25">
      <c r="CA1328" s="1">
        <v>11925</v>
      </c>
      <c r="CB1328" s="1" t="s">
        <v>35</v>
      </c>
      <c r="CC1328" s="6">
        <f>+IFERROR(VALUE(RIGHT(Tabla14[[#This Row],[B2B]],6)),"")</f>
        <v>11925</v>
      </c>
      <c r="CD1328" s="6" t="str">
        <f>+IFERROR(VLOOKUP(CB1328,Auxiliar!$A:$C,2,0),"")</f>
        <v>Corona 710cc</v>
      </c>
      <c r="CE1328" s="7" t="str">
        <f>+IFERROR(VLOOKUP(CB1328,Auxiliar!$A:$C,3,0),"")</f>
        <v>1b 10% | 85b 0%</v>
      </c>
      <c r="CM1328" s="1">
        <v>11929</v>
      </c>
      <c r="CN1328" s="1" t="s">
        <v>20</v>
      </c>
      <c r="CO1328" s="6">
        <v>11929</v>
      </c>
      <c r="CP1328" s="6" t="s">
        <v>20</v>
      </c>
      <c r="CQ1328" s="7" t="s">
        <v>21</v>
      </c>
      <c r="CY1328" s="1">
        <v>11929</v>
      </c>
      <c r="CZ1328" s="1" t="s">
        <v>16</v>
      </c>
      <c r="DA1328" s="6">
        <f>+IFERROR(VALUE(RIGHT(Tabla18[[#This Row],[B2B]],6)),"")</f>
        <v>11929</v>
      </c>
      <c r="DB1328" s="6" t="str">
        <f>+IFERROR(VLOOKUP(CZ1328,Auxiliar!$A:$C,2,0),"")</f>
        <v>PREMIUM</v>
      </c>
      <c r="DC1328" s="7" t="str">
        <f>+IFERROR(VLOOKUP(CZ1328,Auxiliar!$A:$C,3,0),"")</f>
        <v>0b 0% | 2b 2% | 5b 3,5% | 10b 5%</v>
      </c>
      <c r="DE1328" s="1">
        <v>11929</v>
      </c>
      <c r="DF1328" s="1" t="s">
        <v>19</v>
      </c>
      <c r="DG1328" s="6">
        <f>+IFERROR(VALUE(RIGHT(Tabla19[[#This Row],[B2B]],6)),"")</f>
        <v>11929</v>
      </c>
      <c r="DH1328" s="6" t="str">
        <f>+IFERROR(VLOOKUP(DF1328,Auxiliar!$A:$C,2,0),"")</f>
        <v>MICHELOB</v>
      </c>
      <c r="DI1328" s="7" t="str">
        <f>+IFERROR(VLOOKUP(DF1328,Auxiliar!$A:$C,3,0),"")</f>
        <v>1b 7% | 3b 22% | 8b 27%</v>
      </c>
      <c r="DK1328" s="1"/>
      <c r="DL1328" s="1"/>
      <c r="DM1328" s="6" t="str">
        <f>+IFERROR(VALUE(RIGHT(Tabla20[[#This Row],[B2B]],6)),"")</f>
        <v/>
      </c>
      <c r="DN1328" s="6" t="str">
        <f>+IFERROR(VLOOKUP(DL1328,Auxiliar!$A:$C,2,0),"")</f>
        <v/>
      </c>
      <c r="DO1328" s="7" t="str">
        <f>+IFERROR(VLOOKUP(DL1328,Auxiliar!$A:$C,3,0),"")</f>
        <v/>
      </c>
      <c r="DQ1328" s="1">
        <v>11921</v>
      </c>
      <c r="DR1328" s="12" t="s">
        <v>24</v>
      </c>
      <c r="DS1328" s="6">
        <f>+IFERROR(VALUE(RIGHT(Tabla21[[#This Row],[B2B]],6)),"")</f>
        <v>11921</v>
      </c>
      <c r="DT1328" s="6" t="str">
        <f>+IFERROR(VLOOKUP(DR1328,Auxiliar!$A:$C,2,0),"")</f>
        <v>CORONA PORRON</v>
      </c>
      <c r="DU1328" s="7" t="str">
        <f>+IFERROR(VLOOKUP(DR1328,Auxiliar!$A:$C,3,0),"")</f>
        <v>1b 5% | 20b 0%</v>
      </c>
      <c r="DW1328" s="1"/>
      <c r="DX1328" s="12"/>
      <c r="DY1328" s="6" t="str">
        <f>+IFERROR(VALUE(RIGHT(Tabla22[[#This Row],[B2B]],6)),"")</f>
        <v/>
      </c>
      <c r="DZ1328" s="6" t="str">
        <f>+IFERROR(VLOOKUP(DX1328,Auxiliar!$A:$C,2,0),"")</f>
        <v/>
      </c>
      <c r="EA1328" s="7" t="str">
        <f>+IFERROR(VLOOKUP(DX1328,Auxiliar!$A:$C,3,0),"")</f>
        <v/>
      </c>
      <c r="EC1328" s="1"/>
      <c r="ED1328" s="12"/>
      <c r="EE1328" s="6" t="str">
        <f>+IFERROR(VALUE(RIGHT(Tabla23[[#This Row],[B2B]],6)),"")</f>
        <v/>
      </c>
      <c r="EF1328" s="6" t="str">
        <f>+IFERROR(VLOOKUP(ED1328,Auxiliar!$A:$C,2,0),"")</f>
        <v/>
      </c>
      <c r="EG1328" s="7" t="str">
        <f>+IFERROR(VLOOKUP(ED1328,Auxiliar!$A:$C,3,0),"")</f>
        <v/>
      </c>
      <c r="EI1328" s="1"/>
      <c r="EJ1328" s="12"/>
      <c r="EK1328" s="6" t="str">
        <f>+IFERROR(VALUE(RIGHT(Tabla24[[#This Row],[B2B]],6)),"")</f>
        <v/>
      </c>
      <c r="EL1328" s="6" t="str">
        <f>+IFERROR(VLOOKUP(EJ1328,Auxiliar!$A:$C,2,0),"")</f>
        <v/>
      </c>
      <c r="EM1328" s="7" t="str">
        <f>+IFERROR(VLOOKUP(EJ1328,Auxiliar!$A:$C,3,0),"")</f>
        <v/>
      </c>
      <c r="EO1328" s="1"/>
      <c r="EP1328" s="12"/>
      <c r="EQ1328" s="6" t="str">
        <f>+IFERROR(VALUE(RIGHT(Tabla25[[#This Row],[B2B]],6)),"")</f>
        <v/>
      </c>
      <c r="ER1328" s="6" t="str">
        <f>+IFERROR(VLOOKUP(EP1328,Auxiliar!$A:$C,2,0),"")</f>
        <v/>
      </c>
      <c r="ES1328" s="7" t="str">
        <f>+IFERROR(VLOOKUP(EP1328,Auxiliar!$A:$C,3,0),"")</f>
        <v/>
      </c>
      <c r="EU1328" s="1"/>
      <c r="EV1328" s="12"/>
      <c r="EW1328" s="6" t="str">
        <f>+IFERROR(VALUE(RIGHT(Tabla26[[#This Row],[B2B]],6)),"")</f>
        <v/>
      </c>
      <c r="EX1328" s="6" t="str">
        <f>+IFERROR(VLOOKUP(EV1328,Auxiliar!$A:$C,2,0),"")</f>
        <v/>
      </c>
      <c r="EY1328" s="7" t="str">
        <f>+IFERROR(VLOOKUP(EV1328,Auxiliar!$A:$C,3,0),"")</f>
        <v/>
      </c>
      <c r="EZ1328" s="1"/>
      <c r="FA1328" s="12"/>
      <c r="FB1328" s="6" t="str">
        <f>+IFERROR(VALUE(RIGHT(Tabla27[[#This Row],[B2B]],6)),"")</f>
        <v/>
      </c>
      <c r="FC1328" s="6" t="str">
        <f>+IFERROR(VLOOKUP(FA1328,Auxiliar!$A:$C,2,0),"")</f>
        <v/>
      </c>
      <c r="FD1328" s="7" t="str">
        <f>+IFERROR(VLOOKUP(FA1328,Auxiliar!$A:$C,3,0),"")</f>
        <v/>
      </c>
      <c r="FE1328" s="1"/>
      <c r="FF1328" s="12"/>
      <c r="FG1328" s="6" t="str">
        <f>+IFERROR(VALUE(RIGHT(Tabla28[[#This Row],[B2B]],6)),"")</f>
        <v/>
      </c>
      <c r="FH1328" s="6" t="str">
        <f>+IFERROR(VLOOKUP(FF1328,Auxiliar!$A:$C,2,0),"")</f>
        <v/>
      </c>
      <c r="FI1328" s="7" t="str">
        <f>+IFERROR(VLOOKUP(FF1328,Auxiliar!$A:$C,3,0),"")</f>
        <v/>
      </c>
      <c r="FJ1328" s="1"/>
      <c r="FK1328" s="12"/>
      <c r="FL1328" s="6" t="str">
        <f>+IFERROR(VALUE(RIGHT(Tabla29[[#This Row],[B2B]],6)),"")</f>
        <v/>
      </c>
      <c r="FM1328" s="6" t="str">
        <f>+IFERROR(VLOOKUP(FK1328,Auxiliar!$A:$C,2,0),"")</f>
        <v/>
      </c>
      <c r="FN1328" s="7" t="str">
        <f>+IFERROR(VLOOKUP(FK1328,Auxiliar!$A:$C,3,0),"")</f>
        <v/>
      </c>
      <c r="FO1328" s="1"/>
      <c r="FP1328" s="12"/>
      <c r="FQ1328" s="6" t="str">
        <f>+IFERROR(VALUE(RIGHT(Tabla30[[#This Row],[B2B]],6)),"")</f>
        <v/>
      </c>
      <c r="FR1328" s="6" t="str">
        <f>+IFERROR(VLOOKUP(FP1328,Auxiliar!$A:$C,2,0),"")</f>
        <v/>
      </c>
      <c r="FS1328" s="7"/>
      <c r="FT1328" s="1"/>
      <c r="FU1328" s="12"/>
      <c r="FV1328" s="6" t="str">
        <f>+IFERROR(VALUE(RIGHT(Tabla31[[#This Row],[B2B]],6)),"")</f>
        <v/>
      </c>
      <c r="FW1328" s="6" t="str">
        <f>+IFERROR(VLOOKUP(FU1328,Auxiliar!$A:$C,2,0),"")</f>
        <v/>
      </c>
      <c r="FX1328" s="7" t="str">
        <f>+IFERROR(VLOOKUP(FU1328,Auxiliar!$A:$C,3,0),"")</f>
        <v/>
      </c>
      <c r="FY1328" s="1"/>
      <c r="FZ1328" s="12"/>
      <c r="GA1328" s="6" t="str">
        <f>+IFERROR(VALUE(RIGHT(Tabla32[[#This Row],[B2B]],6)),"")</f>
        <v/>
      </c>
      <c r="GB1328" s="6" t="str">
        <f>+IFERROR(VLOOKUP(FZ1328,Auxiliar!$A:$C,2,0),"")</f>
        <v/>
      </c>
      <c r="GC1328" s="7" t="str">
        <f>+IFERROR(VLOOKUP(FZ1328,Auxiliar!$A:$C,3,0),"")</f>
        <v/>
      </c>
      <c r="GD1328" s="1"/>
      <c r="GE1328" s="12"/>
      <c r="GF1328" s="6" t="str">
        <f>+IFERROR(VALUE(RIGHT(Tabla33[[#This Row],[B2B]],6)),"")</f>
        <v/>
      </c>
      <c r="GG1328" s="6" t="str">
        <f>+IFERROR(VLOOKUP(GE1328,Auxiliar!$A:$C,2,0),"")</f>
        <v/>
      </c>
      <c r="GH1328" s="7" t="str">
        <f>+IFERROR(VLOOKUP(GE1328,Auxiliar!$A:$C,3,0),"")</f>
        <v/>
      </c>
    </row>
    <row r="1329" spans="79:190" x14ac:dyDescent="0.25">
      <c r="CA1329" s="1">
        <v>11927</v>
      </c>
      <c r="CB1329" s="1" t="s">
        <v>35</v>
      </c>
      <c r="CC1329" s="6">
        <f>+IFERROR(VALUE(RIGHT(Tabla14[[#This Row],[B2B]],6)),"")</f>
        <v>11927</v>
      </c>
      <c r="CD1329" s="6" t="str">
        <f>+IFERROR(VLOOKUP(CB1329,Auxiliar!$A:$C,2,0),"")</f>
        <v>Corona 710cc</v>
      </c>
      <c r="CE1329" s="7" t="str">
        <f>+IFERROR(VLOOKUP(CB1329,Auxiliar!$A:$C,3,0),"")</f>
        <v>1b 10% | 85b 0%</v>
      </c>
      <c r="CM1329" s="1">
        <v>11930</v>
      </c>
      <c r="CN1329" s="1" t="s">
        <v>20</v>
      </c>
      <c r="CO1329" s="6">
        <v>11930</v>
      </c>
      <c r="CP1329" s="6" t="s">
        <v>20</v>
      </c>
      <c r="CQ1329" s="7" t="s">
        <v>21</v>
      </c>
      <c r="CY1329" s="1">
        <v>11930</v>
      </c>
      <c r="CZ1329" s="1" t="s">
        <v>16</v>
      </c>
      <c r="DA1329" s="6">
        <f>+IFERROR(VALUE(RIGHT(Tabla18[[#This Row],[B2B]],6)),"")</f>
        <v>11930</v>
      </c>
      <c r="DB1329" s="6" t="str">
        <f>+IFERROR(VLOOKUP(CZ1329,Auxiliar!$A:$C,2,0),"")</f>
        <v>PREMIUM</v>
      </c>
      <c r="DC1329" s="7" t="str">
        <f>+IFERROR(VLOOKUP(CZ1329,Auxiliar!$A:$C,3,0),"")</f>
        <v>0b 0% | 2b 2% | 5b 3,5% | 10b 5%</v>
      </c>
      <c r="DE1329" s="1">
        <v>11930</v>
      </c>
      <c r="DF1329" s="1" t="s">
        <v>19</v>
      </c>
      <c r="DG1329" s="6">
        <f>+IFERROR(VALUE(RIGHT(Tabla19[[#This Row],[B2B]],6)),"")</f>
        <v>11930</v>
      </c>
      <c r="DH1329" s="6" t="str">
        <f>+IFERROR(VLOOKUP(DF1329,Auxiliar!$A:$C,2,0),"")</f>
        <v>MICHELOB</v>
      </c>
      <c r="DI1329" s="7" t="str">
        <f>+IFERROR(VLOOKUP(DF1329,Auxiliar!$A:$C,3,0),"")</f>
        <v>1b 7% | 3b 22% | 8b 27%</v>
      </c>
      <c r="DK1329" s="1"/>
      <c r="DL1329" s="1"/>
      <c r="DM1329" s="6" t="str">
        <f>+IFERROR(VALUE(RIGHT(Tabla20[[#This Row],[B2B]],6)),"")</f>
        <v/>
      </c>
      <c r="DN1329" s="6" t="str">
        <f>+IFERROR(VLOOKUP(DL1329,Auxiliar!$A:$C,2,0),"")</f>
        <v/>
      </c>
      <c r="DO1329" s="7" t="str">
        <f>+IFERROR(VLOOKUP(DL1329,Auxiliar!$A:$C,3,0),"")</f>
        <v/>
      </c>
      <c r="DQ1329" s="1">
        <v>11922</v>
      </c>
      <c r="DR1329" s="12" t="s">
        <v>24</v>
      </c>
      <c r="DS1329" s="6">
        <f>+IFERROR(VALUE(RIGHT(Tabla21[[#This Row],[B2B]],6)),"")</f>
        <v>11922</v>
      </c>
      <c r="DT1329" s="6" t="str">
        <f>+IFERROR(VLOOKUP(DR1329,Auxiliar!$A:$C,2,0),"")</f>
        <v>CORONA PORRON</v>
      </c>
      <c r="DU1329" s="7" t="str">
        <f>+IFERROR(VLOOKUP(DR1329,Auxiliar!$A:$C,3,0),"")</f>
        <v>1b 5% | 20b 0%</v>
      </c>
      <c r="DW1329" s="1"/>
      <c r="DX1329" s="12"/>
      <c r="DY1329" s="6" t="str">
        <f>+IFERROR(VALUE(RIGHT(Tabla22[[#This Row],[B2B]],6)),"")</f>
        <v/>
      </c>
      <c r="DZ1329" s="6" t="str">
        <f>+IFERROR(VLOOKUP(DX1329,Auxiliar!$A:$C,2,0),"")</f>
        <v/>
      </c>
      <c r="EA1329" s="7" t="str">
        <f>+IFERROR(VLOOKUP(DX1329,Auxiliar!$A:$C,3,0),"")</f>
        <v/>
      </c>
      <c r="EC1329" s="1"/>
      <c r="ED1329" s="12"/>
      <c r="EE1329" s="6" t="str">
        <f>+IFERROR(VALUE(RIGHT(Tabla23[[#This Row],[B2B]],6)),"")</f>
        <v/>
      </c>
      <c r="EF1329" s="6" t="str">
        <f>+IFERROR(VLOOKUP(ED1329,Auxiliar!$A:$C,2,0),"")</f>
        <v/>
      </c>
      <c r="EG1329" s="7" t="str">
        <f>+IFERROR(VLOOKUP(ED1329,Auxiliar!$A:$C,3,0),"")</f>
        <v/>
      </c>
      <c r="EI1329" s="1"/>
      <c r="EJ1329" s="12"/>
      <c r="EK1329" s="6" t="str">
        <f>+IFERROR(VALUE(RIGHT(Tabla24[[#This Row],[B2B]],6)),"")</f>
        <v/>
      </c>
      <c r="EL1329" s="6" t="str">
        <f>+IFERROR(VLOOKUP(EJ1329,Auxiliar!$A:$C,2,0),"")</f>
        <v/>
      </c>
      <c r="EM1329" s="7" t="str">
        <f>+IFERROR(VLOOKUP(EJ1329,Auxiliar!$A:$C,3,0),"")</f>
        <v/>
      </c>
      <c r="EO1329" s="1"/>
      <c r="EP1329" s="12"/>
      <c r="EQ1329" s="6" t="str">
        <f>+IFERROR(VALUE(RIGHT(Tabla25[[#This Row],[B2B]],6)),"")</f>
        <v/>
      </c>
      <c r="ER1329" s="6" t="str">
        <f>+IFERROR(VLOOKUP(EP1329,Auxiliar!$A:$C,2,0),"")</f>
        <v/>
      </c>
      <c r="ES1329" s="7" t="str">
        <f>+IFERROR(VLOOKUP(EP1329,Auxiliar!$A:$C,3,0),"")</f>
        <v/>
      </c>
      <c r="EU1329" s="1"/>
      <c r="EV1329" s="12"/>
      <c r="EW1329" s="6" t="str">
        <f>+IFERROR(VALUE(RIGHT(Tabla26[[#This Row],[B2B]],6)),"")</f>
        <v/>
      </c>
      <c r="EX1329" s="6" t="str">
        <f>+IFERROR(VLOOKUP(EV1329,Auxiliar!$A:$C,2,0),"")</f>
        <v/>
      </c>
      <c r="EY1329" s="7" t="str">
        <f>+IFERROR(VLOOKUP(EV1329,Auxiliar!$A:$C,3,0),"")</f>
        <v/>
      </c>
      <c r="EZ1329" s="1"/>
      <c r="FA1329" s="12"/>
      <c r="FB1329" s="6" t="str">
        <f>+IFERROR(VALUE(RIGHT(Tabla27[[#This Row],[B2B]],6)),"")</f>
        <v/>
      </c>
      <c r="FC1329" s="6" t="str">
        <f>+IFERROR(VLOOKUP(FA1329,Auxiliar!$A:$C,2,0),"")</f>
        <v/>
      </c>
      <c r="FD1329" s="7" t="str">
        <f>+IFERROR(VLOOKUP(FA1329,Auxiliar!$A:$C,3,0),"")</f>
        <v/>
      </c>
      <c r="FE1329" s="1"/>
      <c r="FF1329" s="12"/>
      <c r="FG1329" s="6" t="str">
        <f>+IFERROR(VALUE(RIGHT(Tabla28[[#This Row],[B2B]],6)),"")</f>
        <v/>
      </c>
      <c r="FH1329" s="6" t="str">
        <f>+IFERROR(VLOOKUP(FF1329,Auxiliar!$A:$C,2,0),"")</f>
        <v/>
      </c>
      <c r="FI1329" s="7" t="str">
        <f>+IFERROR(VLOOKUP(FF1329,Auxiliar!$A:$C,3,0),"")</f>
        <v/>
      </c>
      <c r="FJ1329" s="1"/>
      <c r="FK1329" s="12"/>
      <c r="FL1329" s="6" t="str">
        <f>+IFERROR(VALUE(RIGHT(Tabla29[[#This Row],[B2B]],6)),"")</f>
        <v/>
      </c>
      <c r="FM1329" s="6" t="str">
        <f>+IFERROR(VLOOKUP(FK1329,Auxiliar!$A:$C,2,0),"")</f>
        <v/>
      </c>
      <c r="FN1329" s="7" t="str">
        <f>+IFERROR(VLOOKUP(FK1329,Auxiliar!$A:$C,3,0),"")</f>
        <v/>
      </c>
      <c r="FO1329" s="1"/>
      <c r="FP1329" s="12"/>
      <c r="FQ1329" s="6" t="str">
        <f>+IFERROR(VALUE(RIGHT(Tabla30[[#This Row],[B2B]],6)),"")</f>
        <v/>
      </c>
      <c r="FR1329" s="6" t="str">
        <f>+IFERROR(VLOOKUP(FP1329,Auxiliar!$A:$C,2,0),"")</f>
        <v/>
      </c>
      <c r="FS1329" s="7"/>
      <c r="FT1329" s="1"/>
      <c r="FU1329" s="12"/>
      <c r="FV1329" s="6" t="str">
        <f>+IFERROR(VALUE(RIGHT(Tabla31[[#This Row],[B2B]],6)),"")</f>
        <v/>
      </c>
      <c r="FW1329" s="6" t="str">
        <f>+IFERROR(VLOOKUP(FU1329,Auxiliar!$A:$C,2,0),"")</f>
        <v/>
      </c>
      <c r="FX1329" s="7" t="str">
        <f>+IFERROR(VLOOKUP(FU1329,Auxiliar!$A:$C,3,0),"")</f>
        <v/>
      </c>
      <c r="FY1329" s="1"/>
      <c r="FZ1329" s="12"/>
      <c r="GA1329" s="6" t="str">
        <f>+IFERROR(VALUE(RIGHT(Tabla32[[#This Row],[B2B]],6)),"")</f>
        <v/>
      </c>
      <c r="GB1329" s="6" t="str">
        <f>+IFERROR(VLOOKUP(FZ1329,Auxiliar!$A:$C,2,0),"")</f>
        <v/>
      </c>
      <c r="GC1329" s="7" t="str">
        <f>+IFERROR(VLOOKUP(FZ1329,Auxiliar!$A:$C,3,0),"")</f>
        <v/>
      </c>
      <c r="GD1329" s="1"/>
      <c r="GE1329" s="12"/>
      <c r="GF1329" s="6" t="str">
        <f>+IFERROR(VALUE(RIGHT(Tabla33[[#This Row],[B2B]],6)),"")</f>
        <v/>
      </c>
      <c r="GG1329" s="6" t="str">
        <f>+IFERROR(VLOOKUP(GE1329,Auxiliar!$A:$C,2,0),"")</f>
        <v/>
      </c>
      <c r="GH1329" s="7" t="str">
        <f>+IFERROR(VLOOKUP(GE1329,Auxiliar!$A:$C,3,0),"")</f>
        <v/>
      </c>
    </row>
    <row r="1330" spans="79:190" x14ac:dyDescent="0.25">
      <c r="CA1330" s="1">
        <v>11928</v>
      </c>
      <c r="CB1330" s="1" t="s">
        <v>35</v>
      </c>
      <c r="CC1330" s="6">
        <f>+IFERROR(VALUE(RIGHT(Tabla14[[#This Row],[B2B]],6)),"")</f>
        <v>11928</v>
      </c>
      <c r="CD1330" s="6" t="str">
        <f>+IFERROR(VLOOKUP(CB1330,Auxiliar!$A:$C,2,0),"")</f>
        <v>Corona 710cc</v>
      </c>
      <c r="CE1330" s="7" t="str">
        <f>+IFERROR(VLOOKUP(CB1330,Auxiliar!$A:$C,3,0),"")</f>
        <v>1b 10% | 85b 0%</v>
      </c>
      <c r="CM1330" s="1">
        <v>11934</v>
      </c>
      <c r="CN1330" s="1" t="s">
        <v>20</v>
      </c>
      <c r="CO1330" s="6">
        <v>11934</v>
      </c>
      <c r="CP1330" s="6" t="s">
        <v>20</v>
      </c>
      <c r="CQ1330" s="7" t="s">
        <v>21</v>
      </c>
      <c r="CY1330" s="1">
        <v>11934</v>
      </c>
      <c r="CZ1330" s="1" t="s">
        <v>16</v>
      </c>
      <c r="DA1330" s="6">
        <f>+IFERROR(VALUE(RIGHT(Tabla18[[#This Row],[B2B]],6)),"")</f>
        <v>11934</v>
      </c>
      <c r="DB1330" s="6" t="str">
        <f>+IFERROR(VLOOKUP(CZ1330,Auxiliar!$A:$C,2,0),"")</f>
        <v>PREMIUM</v>
      </c>
      <c r="DC1330" s="7" t="str">
        <f>+IFERROR(VLOOKUP(CZ1330,Auxiliar!$A:$C,3,0),"")</f>
        <v>0b 0% | 2b 2% | 5b 3,5% | 10b 5%</v>
      </c>
      <c r="DE1330" s="1">
        <v>11934</v>
      </c>
      <c r="DF1330" s="1" t="s">
        <v>19</v>
      </c>
      <c r="DG1330" s="6">
        <f>+IFERROR(VALUE(RIGHT(Tabla19[[#This Row],[B2B]],6)),"")</f>
        <v>11934</v>
      </c>
      <c r="DH1330" s="6" t="str">
        <f>+IFERROR(VLOOKUP(DF1330,Auxiliar!$A:$C,2,0),"")</f>
        <v>MICHELOB</v>
      </c>
      <c r="DI1330" s="7" t="str">
        <f>+IFERROR(VLOOKUP(DF1330,Auxiliar!$A:$C,3,0),"")</f>
        <v>1b 7% | 3b 22% | 8b 27%</v>
      </c>
      <c r="DK1330" s="1"/>
      <c r="DL1330" s="1"/>
      <c r="DM1330" s="6" t="str">
        <f>+IFERROR(VALUE(RIGHT(Tabla20[[#This Row],[B2B]],6)),"")</f>
        <v/>
      </c>
      <c r="DN1330" s="6" t="str">
        <f>+IFERROR(VLOOKUP(DL1330,Auxiliar!$A:$C,2,0),"")</f>
        <v/>
      </c>
      <c r="DO1330" s="7" t="str">
        <f>+IFERROR(VLOOKUP(DL1330,Auxiliar!$A:$C,3,0),"")</f>
        <v/>
      </c>
      <c r="DQ1330" s="1">
        <v>11924</v>
      </c>
      <c r="DR1330" s="12" t="s">
        <v>24</v>
      </c>
      <c r="DS1330" s="6">
        <f>+IFERROR(VALUE(RIGHT(Tabla21[[#This Row],[B2B]],6)),"")</f>
        <v>11924</v>
      </c>
      <c r="DT1330" s="6" t="str">
        <f>+IFERROR(VLOOKUP(DR1330,Auxiliar!$A:$C,2,0),"")</f>
        <v>CORONA PORRON</v>
      </c>
      <c r="DU1330" s="7" t="str">
        <f>+IFERROR(VLOOKUP(DR1330,Auxiliar!$A:$C,3,0),"")</f>
        <v>1b 5% | 20b 0%</v>
      </c>
      <c r="DW1330" s="1"/>
      <c r="DX1330" s="12"/>
      <c r="DY1330" s="6" t="str">
        <f>+IFERROR(VALUE(RIGHT(Tabla22[[#This Row],[B2B]],6)),"")</f>
        <v/>
      </c>
      <c r="DZ1330" s="6" t="str">
        <f>+IFERROR(VLOOKUP(DX1330,Auxiliar!$A:$C,2,0),"")</f>
        <v/>
      </c>
      <c r="EA1330" s="7" t="str">
        <f>+IFERROR(VLOOKUP(DX1330,Auxiliar!$A:$C,3,0),"")</f>
        <v/>
      </c>
      <c r="EC1330" s="1"/>
      <c r="ED1330" s="12"/>
      <c r="EE1330" s="6" t="str">
        <f>+IFERROR(VALUE(RIGHT(Tabla23[[#This Row],[B2B]],6)),"")</f>
        <v/>
      </c>
      <c r="EF1330" s="6" t="str">
        <f>+IFERROR(VLOOKUP(ED1330,Auxiliar!$A:$C,2,0),"")</f>
        <v/>
      </c>
      <c r="EG1330" s="7" t="str">
        <f>+IFERROR(VLOOKUP(ED1330,Auxiliar!$A:$C,3,0),"")</f>
        <v/>
      </c>
      <c r="EI1330" s="1"/>
      <c r="EJ1330" s="12"/>
      <c r="EK1330" s="6" t="str">
        <f>+IFERROR(VALUE(RIGHT(Tabla24[[#This Row],[B2B]],6)),"")</f>
        <v/>
      </c>
      <c r="EL1330" s="6" t="str">
        <f>+IFERROR(VLOOKUP(EJ1330,Auxiliar!$A:$C,2,0),"")</f>
        <v/>
      </c>
      <c r="EM1330" s="7" t="str">
        <f>+IFERROR(VLOOKUP(EJ1330,Auxiliar!$A:$C,3,0),"")</f>
        <v/>
      </c>
      <c r="EO1330" s="1"/>
      <c r="EP1330" s="12"/>
      <c r="EQ1330" s="6" t="str">
        <f>+IFERROR(VALUE(RIGHT(Tabla25[[#This Row],[B2B]],6)),"")</f>
        <v/>
      </c>
      <c r="ER1330" s="6" t="str">
        <f>+IFERROR(VLOOKUP(EP1330,Auxiliar!$A:$C,2,0),"")</f>
        <v/>
      </c>
      <c r="ES1330" s="7" t="str">
        <f>+IFERROR(VLOOKUP(EP1330,Auxiliar!$A:$C,3,0),"")</f>
        <v/>
      </c>
      <c r="EU1330" s="1"/>
      <c r="EV1330" s="12"/>
      <c r="EW1330" s="6" t="str">
        <f>+IFERROR(VALUE(RIGHT(Tabla26[[#This Row],[B2B]],6)),"")</f>
        <v/>
      </c>
      <c r="EX1330" s="6" t="str">
        <f>+IFERROR(VLOOKUP(EV1330,Auxiliar!$A:$C,2,0),"")</f>
        <v/>
      </c>
      <c r="EY1330" s="7" t="str">
        <f>+IFERROR(VLOOKUP(EV1330,Auxiliar!$A:$C,3,0),"")</f>
        <v/>
      </c>
      <c r="EZ1330" s="1"/>
      <c r="FA1330" s="12"/>
      <c r="FB1330" s="6" t="str">
        <f>+IFERROR(VALUE(RIGHT(Tabla27[[#This Row],[B2B]],6)),"")</f>
        <v/>
      </c>
      <c r="FC1330" s="6" t="str">
        <f>+IFERROR(VLOOKUP(FA1330,Auxiliar!$A:$C,2,0),"")</f>
        <v/>
      </c>
      <c r="FD1330" s="7" t="str">
        <f>+IFERROR(VLOOKUP(FA1330,Auxiliar!$A:$C,3,0),"")</f>
        <v/>
      </c>
      <c r="FE1330" s="1"/>
      <c r="FF1330" s="12"/>
      <c r="FG1330" s="6" t="str">
        <f>+IFERROR(VALUE(RIGHT(Tabla28[[#This Row],[B2B]],6)),"")</f>
        <v/>
      </c>
      <c r="FH1330" s="6" t="str">
        <f>+IFERROR(VLOOKUP(FF1330,Auxiliar!$A:$C,2,0),"")</f>
        <v/>
      </c>
      <c r="FI1330" s="7" t="str">
        <f>+IFERROR(VLOOKUP(FF1330,Auxiliar!$A:$C,3,0),"")</f>
        <v/>
      </c>
      <c r="FJ1330" s="1"/>
      <c r="FK1330" s="12"/>
      <c r="FL1330" s="6" t="str">
        <f>+IFERROR(VALUE(RIGHT(Tabla29[[#This Row],[B2B]],6)),"")</f>
        <v/>
      </c>
      <c r="FM1330" s="6" t="str">
        <f>+IFERROR(VLOOKUP(FK1330,Auxiliar!$A:$C,2,0),"")</f>
        <v/>
      </c>
      <c r="FN1330" s="7" t="str">
        <f>+IFERROR(VLOOKUP(FK1330,Auxiliar!$A:$C,3,0),"")</f>
        <v/>
      </c>
      <c r="FO1330" s="1"/>
      <c r="FP1330" s="12"/>
      <c r="FQ1330" s="6" t="str">
        <f>+IFERROR(VALUE(RIGHT(Tabla30[[#This Row],[B2B]],6)),"")</f>
        <v/>
      </c>
      <c r="FR1330" s="6" t="str">
        <f>+IFERROR(VLOOKUP(FP1330,Auxiliar!$A:$C,2,0),"")</f>
        <v/>
      </c>
      <c r="FS1330" s="7"/>
      <c r="FT1330" s="1"/>
      <c r="FU1330" s="12"/>
      <c r="FV1330" s="6" t="str">
        <f>+IFERROR(VALUE(RIGHT(Tabla31[[#This Row],[B2B]],6)),"")</f>
        <v/>
      </c>
      <c r="FW1330" s="6" t="str">
        <f>+IFERROR(VLOOKUP(FU1330,Auxiliar!$A:$C,2,0),"")</f>
        <v/>
      </c>
      <c r="FX1330" s="7" t="str">
        <f>+IFERROR(VLOOKUP(FU1330,Auxiliar!$A:$C,3,0),"")</f>
        <v/>
      </c>
      <c r="FY1330" s="1"/>
      <c r="FZ1330" s="12"/>
      <c r="GA1330" s="6" t="str">
        <f>+IFERROR(VALUE(RIGHT(Tabla32[[#This Row],[B2B]],6)),"")</f>
        <v/>
      </c>
      <c r="GB1330" s="6" t="str">
        <f>+IFERROR(VLOOKUP(FZ1330,Auxiliar!$A:$C,2,0),"")</f>
        <v/>
      </c>
      <c r="GC1330" s="7" t="str">
        <f>+IFERROR(VLOOKUP(FZ1330,Auxiliar!$A:$C,3,0),"")</f>
        <v/>
      </c>
      <c r="GD1330" s="1"/>
      <c r="GE1330" s="12"/>
      <c r="GF1330" s="6" t="str">
        <f>+IFERROR(VALUE(RIGHT(Tabla33[[#This Row],[B2B]],6)),"")</f>
        <v/>
      </c>
      <c r="GG1330" s="6" t="str">
        <f>+IFERROR(VLOOKUP(GE1330,Auxiliar!$A:$C,2,0),"")</f>
        <v/>
      </c>
      <c r="GH1330" s="7" t="str">
        <f>+IFERROR(VLOOKUP(GE1330,Auxiliar!$A:$C,3,0),"")</f>
        <v/>
      </c>
    </row>
    <row r="1331" spans="79:190" x14ac:dyDescent="0.25">
      <c r="CA1331" s="1">
        <v>11929</v>
      </c>
      <c r="CB1331" s="1" t="s">
        <v>35</v>
      </c>
      <c r="CC1331" s="6">
        <f>+IFERROR(VALUE(RIGHT(Tabla14[[#This Row],[B2B]],6)),"")</f>
        <v>11929</v>
      </c>
      <c r="CD1331" s="6" t="str">
        <f>+IFERROR(VLOOKUP(CB1331,Auxiliar!$A:$C,2,0),"")</f>
        <v>Corona 710cc</v>
      </c>
      <c r="CE1331" s="7" t="str">
        <f>+IFERROR(VLOOKUP(CB1331,Auxiliar!$A:$C,3,0),"")</f>
        <v>1b 10% | 85b 0%</v>
      </c>
      <c r="CM1331" s="1">
        <v>11935</v>
      </c>
      <c r="CN1331" s="1" t="s">
        <v>20</v>
      </c>
      <c r="CO1331" s="6">
        <v>11935</v>
      </c>
      <c r="CP1331" s="6" t="s">
        <v>20</v>
      </c>
      <c r="CQ1331" s="7" t="s">
        <v>21</v>
      </c>
      <c r="CY1331" s="1">
        <v>11935</v>
      </c>
      <c r="CZ1331" s="1" t="s">
        <v>16</v>
      </c>
      <c r="DA1331" s="6">
        <f>+IFERROR(VALUE(RIGHT(Tabla18[[#This Row],[B2B]],6)),"")</f>
        <v>11935</v>
      </c>
      <c r="DB1331" s="6" t="str">
        <f>+IFERROR(VLOOKUP(CZ1331,Auxiliar!$A:$C,2,0),"")</f>
        <v>PREMIUM</v>
      </c>
      <c r="DC1331" s="7" t="str">
        <f>+IFERROR(VLOOKUP(CZ1331,Auxiliar!$A:$C,3,0),"")</f>
        <v>0b 0% | 2b 2% | 5b 3,5% | 10b 5%</v>
      </c>
      <c r="DE1331" s="1">
        <v>11935</v>
      </c>
      <c r="DF1331" s="1" t="s">
        <v>19</v>
      </c>
      <c r="DG1331" s="6">
        <f>+IFERROR(VALUE(RIGHT(Tabla19[[#This Row],[B2B]],6)),"")</f>
        <v>11935</v>
      </c>
      <c r="DH1331" s="6" t="str">
        <f>+IFERROR(VLOOKUP(DF1331,Auxiliar!$A:$C,2,0),"")</f>
        <v>MICHELOB</v>
      </c>
      <c r="DI1331" s="7" t="str">
        <f>+IFERROR(VLOOKUP(DF1331,Auxiliar!$A:$C,3,0),"")</f>
        <v>1b 7% | 3b 22% | 8b 27%</v>
      </c>
      <c r="DK1331" s="1"/>
      <c r="DL1331" s="1"/>
      <c r="DM1331" s="6" t="str">
        <f>+IFERROR(VALUE(RIGHT(Tabla20[[#This Row],[B2B]],6)),"")</f>
        <v/>
      </c>
      <c r="DN1331" s="6" t="str">
        <f>+IFERROR(VLOOKUP(DL1331,Auxiliar!$A:$C,2,0),"")</f>
        <v/>
      </c>
      <c r="DO1331" s="7" t="str">
        <f>+IFERROR(VLOOKUP(DL1331,Auxiliar!$A:$C,3,0),"")</f>
        <v/>
      </c>
      <c r="DQ1331" s="1">
        <v>11925</v>
      </c>
      <c r="DR1331" s="12" t="s">
        <v>24</v>
      </c>
      <c r="DS1331" s="6">
        <f>+IFERROR(VALUE(RIGHT(Tabla21[[#This Row],[B2B]],6)),"")</f>
        <v>11925</v>
      </c>
      <c r="DT1331" s="6" t="str">
        <f>+IFERROR(VLOOKUP(DR1331,Auxiliar!$A:$C,2,0),"")</f>
        <v>CORONA PORRON</v>
      </c>
      <c r="DU1331" s="7" t="str">
        <f>+IFERROR(VLOOKUP(DR1331,Auxiliar!$A:$C,3,0),"")</f>
        <v>1b 5% | 20b 0%</v>
      </c>
      <c r="DW1331" s="1"/>
      <c r="DX1331" s="12"/>
      <c r="DY1331" s="6" t="str">
        <f>+IFERROR(VALUE(RIGHT(Tabla22[[#This Row],[B2B]],6)),"")</f>
        <v/>
      </c>
      <c r="DZ1331" s="6" t="str">
        <f>+IFERROR(VLOOKUP(DX1331,Auxiliar!$A:$C,2,0),"")</f>
        <v/>
      </c>
      <c r="EA1331" s="7" t="str">
        <f>+IFERROR(VLOOKUP(DX1331,Auxiliar!$A:$C,3,0),"")</f>
        <v/>
      </c>
      <c r="EC1331" s="1"/>
      <c r="ED1331" s="12"/>
      <c r="EE1331" s="6" t="str">
        <f>+IFERROR(VALUE(RIGHT(Tabla23[[#This Row],[B2B]],6)),"")</f>
        <v/>
      </c>
      <c r="EF1331" s="6" t="str">
        <f>+IFERROR(VLOOKUP(ED1331,Auxiliar!$A:$C,2,0),"")</f>
        <v/>
      </c>
      <c r="EG1331" s="7" t="str">
        <f>+IFERROR(VLOOKUP(ED1331,Auxiliar!$A:$C,3,0),"")</f>
        <v/>
      </c>
      <c r="EI1331" s="1"/>
      <c r="EJ1331" s="12"/>
      <c r="EK1331" s="6" t="str">
        <f>+IFERROR(VALUE(RIGHT(Tabla24[[#This Row],[B2B]],6)),"")</f>
        <v/>
      </c>
      <c r="EL1331" s="6" t="str">
        <f>+IFERROR(VLOOKUP(EJ1331,Auxiliar!$A:$C,2,0),"")</f>
        <v/>
      </c>
      <c r="EM1331" s="7" t="str">
        <f>+IFERROR(VLOOKUP(EJ1331,Auxiliar!$A:$C,3,0),"")</f>
        <v/>
      </c>
      <c r="EO1331" s="1"/>
      <c r="EP1331" s="12"/>
      <c r="EQ1331" s="6" t="str">
        <f>+IFERROR(VALUE(RIGHT(Tabla25[[#This Row],[B2B]],6)),"")</f>
        <v/>
      </c>
      <c r="ER1331" s="6" t="str">
        <f>+IFERROR(VLOOKUP(EP1331,Auxiliar!$A:$C,2,0),"")</f>
        <v/>
      </c>
      <c r="ES1331" s="7" t="str">
        <f>+IFERROR(VLOOKUP(EP1331,Auxiliar!$A:$C,3,0),"")</f>
        <v/>
      </c>
      <c r="EU1331" s="1"/>
      <c r="EV1331" s="12"/>
      <c r="EW1331" s="6" t="str">
        <f>+IFERROR(VALUE(RIGHT(Tabla26[[#This Row],[B2B]],6)),"")</f>
        <v/>
      </c>
      <c r="EX1331" s="6" t="str">
        <f>+IFERROR(VLOOKUP(EV1331,Auxiliar!$A:$C,2,0),"")</f>
        <v/>
      </c>
      <c r="EY1331" s="7" t="str">
        <f>+IFERROR(VLOOKUP(EV1331,Auxiliar!$A:$C,3,0),"")</f>
        <v/>
      </c>
      <c r="EZ1331" s="1"/>
      <c r="FA1331" s="12"/>
      <c r="FB1331" s="6" t="str">
        <f>+IFERROR(VALUE(RIGHT(Tabla27[[#This Row],[B2B]],6)),"")</f>
        <v/>
      </c>
      <c r="FC1331" s="6" t="str">
        <f>+IFERROR(VLOOKUP(FA1331,Auxiliar!$A:$C,2,0),"")</f>
        <v/>
      </c>
      <c r="FD1331" s="7" t="str">
        <f>+IFERROR(VLOOKUP(FA1331,Auxiliar!$A:$C,3,0),"")</f>
        <v/>
      </c>
      <c r="FE1331" s="1"/>
      <c r="FF1331" s="12"/>
      <c r="FG1331" s="6" t="str">
        <f>+IFERROR(VALUE(RIGHT(Tabla28[[#This Row],[B2B]],6)),"")</f>
        <v/>
      </c>
      <c r="FH1331" s="6" t="str">
        <f>+IFERROR(VLOOKUP(FF1331,Auxiliar!$A:$C,2,0),"")</f>
        <v/>
      </c>
      <c r="FI1331" s="7" t="str">
        <f>+IFERROR(VLOOKUP(FF1331,Auxiliar!$A:$C,3,0),"")</f>
        <v/>
      </c>
      <c r="FJ1331" s="1"/>
      <c r="FK1331" s="12"/>
      <c r="FL1331" s="6" t="str">
        <f>+IFERROR(VALUE(RIGHT(Tabla29[[#This Row],[B2B]],6)),"")</f>
        <v/>
      </c>
      <c r="FM1331" s="6" t="str">
        <f>+IFERROR(VLOOKUP(FK1331,Auxiliar!$A:$C,2,0),"")</f>
        <v/>
      </c>
      <c r="FN1331" s="7" t="str">
        <f>+IFERROR(VLOOKUP(FK1331,Auxiliar!$A:$C,3,0),"")</f>
        <v/>
      </c>
      <c r="FO1331" s="1"/>
      <c r="FP1331" s="12"/>
      <c r="FQ1331" s="6" t="str">
        <f>+IFERROR(VALUE(RIGHT(Tabla30[[#This Row],[B2B]],6)),"")</f>
        <v/>
      </c>
      <c r="FR1331" s="6" t="str">
        <f>+IFERROR(VLOOKUP(FP1331,Auxiliar!$A:$C,2,0),"")</f>
        <v/>
      </c>
      <c r="FS1331" s="7"/>
      <c r="FT1331" s="1"/>
      <c r="FU1331" s="12"/>
      <c r="FV1331" s="6" t="str">
        <f>+IFERROR(VALUE(RIGHT(Tabla31[[#This Row],[B2B]],6)),"")</f>
        <v/>
      </c>
      <c r="FW1331" s="6" t="str">
        <f>+IFERROR(VLOOKUP(FU1331,Auxiliar!$A:$C,2,0),"")</f>
        <v/>
      </c>
      <c r="FX1331" s="7" t="str">
        <f>+IFERROR(VLOOKUP(FU1331,Auxiliar!$A:$C,3,0),"")</f>
        <v/>
      </c>
      <c r="FY1331" s="1"/>
      <c r="FZ1331" s="12"/>
      <c r="GA1331" s="6" t="str">
        <f>+IFERROR(VALUE(RIGHT(Tabla32[[#This Row],[B2B]],6)),"")</f>
        <v/>
      </c>
      <c r="GB1331" s="6" t="str">
        <f>+IFERROR(VLOOKUP(FZ1331,Auxiliar!$A:$C,2,0),"")</f>
        <v/>
      </c>
      <c r="GC1331" s="7" t="str">
        <f>+IFERROR(VLOOKUP(FZ1331,Auxiliar!$A:$C,3,0),"")</f>
        <v/>
      </c>
      <c r="GD1331" s="1"/>
      <c r="GE1331" s="12"/>
      <c r="GF1331" s="6" t="str">
        <f>+IFERROR(VALUE(RIGHT(Tabla33[[#This Row],[B2B]],6)),"")</f>
        <v/>
      </c>
      <c r="GG1331" s="6" t="str">
        <f>+IFERROR(VLOOKUP(GE1331,Auxiliar!$A:$C,2,0),"")</f>
        <v/>
      </c>
      <c r="GH1331" s="7" t="str">
        <f>+IFERROR(VLOOKUP(GE1331,Auxiliar!$A:$C,3,0),"")</f>
        <v/>
      </c>
    </row>
    <row r="1332" spans="79:190" x14ac:dyDescent="0.25">
      <c r="CA1332" s="1">
        <v>11930</v>
      </c>
      <c r="CB1332" s="1" t="s">
        <v>35</v>
      </c>
      <c r="CC1332" s="6">
        <f>+IFERROR(VALUE(RIGHT(Tabla14[[#This Row],[B2B]],6)),"")</f>
        <v>11930</v>
      </c>
      <c r="CD1332" s="6" t="str">
        <f>+IFERROR(VLOOKUP(CB1332,Auxiliar!$A:$C,2,0),"")</f>
        <v>Corona 710cc</v>
      </c>
      <c r="CE1332" s="7" t="str">
        <f>+IFERROR(VLOOKUP(CB1332,Auxiliar!$A:$C,3,0),"")</f>
        <v>1b 10% | 85b 0%</v>
      </c>
      <c r="CM1332" s="1">
        <v>11936</v>
      </c>
      <c r="CN1332" s="1" t="s">
        <v>20</v>
      </c>
      <c r="CO1332" s="6">
        <v>11936</v>
      </c>
      <c r="CP1332" s="6" t="s">
        <v>20</v>
      </c>
      <c r="CQ1332" s="7" t="s">
        <v>21</v>
      </c>
      <c r="CY1332" s="1">
        <v>11936</v>
      </c>
      <c r="CZ1332" s="1" t="s">
        <v>16</v>
      </c>
      <c r="DA1332" s="6">
        <f>+IFERROR(VALUE(RIGHT(Tabla18[[#This Row],[B2B]],6)),"")</f>
        <v>11936</v>
      </c>
      <c r="DB1332" s="6" t="str">
        <f>+IFERROR(VLOOKUP(CZ1332,Auxiliar!$A:$C,2,0),"")</f>
        <v>PREMIUM</v>
      </c>
      <c r="DC1332" s="7" t="str">
        <f>+IFERROR(VLOOKUP(CZ1332,Auxiliar!$A:$C,3,0),"")</f>
        <v>0b 0% | 2b 2% | 5b 3,5% | 10b 5%</v>
      </c>
      <c r="DE1332" s="1">
        <v>11936</v>
      </c>
      <c r="DF1332" s="1" t="s">
        <v>19</v>
      </c>
      <c r="DG1332" s="6">
        <f>+IFERROR(VALUE(RIGHT(Tabla19[[#This Row],[B2B]],6)),"")</f>
        <v>11936</v>
      </c>
      <c r="DH1332" s="6" t="str">
        <f>+IFERROR(VLOOKUP(DF1332,Auxiliar!$A:$C,2,0),"")</f>
        <v>MICHELOB</v>
      </c>
      <c r="DI1332" s="7" t="str">
        <f>+IFERROR(VLOOKUP(DF1332,Auxiliar!$A:$C,3,0),"")</f>
        <v>1b 7% | 3b 22% | 8b 27%</v>
      </c>
      <c r="DK1332" s="1"/>
      <c r="DL1332" s="1"/>
      <c r="DM1332" s="6" t="str">
        <f>+IFERROR(VALUE(RIGHT(Tabla20[[#This Row],[B2B]],6)),"")</f>
        <v/>
      </c>
      <c r="DN1332" s="6" t="str">
        <f>+IFERROR(VLOOKUP(DL1332,Auxiliar!$A:$C,2,0),"")</f>
        <v/>
      </c>
      <c r="DO1332" s="7" t="str">
        <f>+IFERROR(VLOOKUP(DL1332,Auxiliar!$A:$C,3,0),"")</f>
        <v/>
      </c>
      <c r="DQ1332" s="1">
        <v>11927</v>
      </c>
      <c r="DR1332" s="12" t="s">
        <v>24</v>
      </c>
      <c r="DS1332" s="6">
        <f>+IFERROR(VALUE(RIGHT(Tabla21[[#This Row],[B2B]],6)),"")</f>
        <v>11927</v>
      </c>
      <c r="DT1332" s="6" t="str">
        <f>+IFERROR(VLOOKUP(DR1332,Auxiliar!$A:$C,2,0),"")</f>
        <v>CORONA PORRON</v>
      </c>
      <c r="DU1332" s="7" t="str">
        <f>+IFERROR(VLOOKUP(DR1332,Auxiliar!$A:$C,3,0),"")</f>
        <v>1b 5% | 20b 0%</v>
      </c>
      <c r="DW1332" s="1"/>
      <c r="DX1332" s="12"/>
      <c r="DY1332" s="6" t="str">
        <f>+IFERROR(VALUE(RIGHT(Tabla22[[#This Row],[B2B]],6)),"")</f>
        <v/>
      </c>
      <c r="DZ1332" s="6" t="str">
        <f>+IFERROR(VLOOKUP(DX1332,Auxiliar!$A:$C,2,0),"")</f>
        <v/>
      </c>
      <c r="EA1332" s="7" t="str">
        <f>+IFERROR(VLOOKUP(DX1332,Auxiliar!$A:$C,3,0),"")</f>
        <v/>
      </c>
      <c r="EC1332" s="1"/>
      <c r="ED1332" s="12"/>
      <c r="EE1332" s="6" t="str">
        <f>+IFERROR(VALUE(RIGHT(Tabla23[[#This Row],[B2B]],6)),"")</f>
        <v/>
      </c>
      <c r="EF1332" s="6" t="str">
        <f>+IFERROR(VLOOKUP(ED1332,Auxiliar!$A:$C,2,0),"")</f>
        <v/>
      </c>
      <c r="EG1332" s="7" t="str">
        <f>+IFERROR(VLOOKUP(ED1332,Auxiliar!$A:$C,3,0),"")</f>
        <v/>
      </c>
      <c r="EI1332" s="1"/>
      <c r="EJ1332" s="12"/>
      <c r="EK1332" s="6" t="str">
        <f>+IFERROR(VALUE(RIGHT(Tabla24[[#This Row],[B2B]],6)),"")</f>
        <v/>
      </c>
      <c r="EL1332" s="6" t="str">
        <f>+IFERROR(VLOOKUP(EJ1332,Auxiliar!$A:$C,2,0),"")</f>
        <v/>
      </c>
      <c r="EM1332" s="7" t="str">
        <f>+IFERROR(VLOOKUP(EJ1332,Auxiliar!$A:$C,3,0),"")</f>
        <v/>
      </c>
      <c r="EO1332" s="1"/>
      <c r="EP1332" s="12"/>
      <c r="EQ1332" s="6" t="str">
        <f>+IFERROR(VALUE(RIGHT(Tabla25[[#This Row],[B2B]],6)),"")</f>
        <v/>
      </c>
      <c r="ER1332" s="6" t="str">
        <f>+IFERROR(VLOOKUP(EP1332,Auxiliar!$A:$C,2,0),"")</f>
        <v/>
      </c>
      <c r="ES1332" s="7" t="str">
        <f>+IFERROR(VLOOKUP(EP1332,Auxiliar!$A:$C,3,0),"")</f>
        <v/>
      </c>
      <c r="EU1332" s="1"/>
      <c r="EV1332" s="12"/>
      <c r="EW1332" s="6" t="str">
        <f>+IFERROR(VALUE(RIGHT(Tabla26[[#This Row],[B2B]],6)),"")</f>
        <v/>
      </c>
      <c r="EX1332" s="6" t="str">
        <f>+IFERROR(VLOOKUP(EV1332,Auxiliar!$A:$C,2,0),"")</f>
        <v/>
      </c>
      <c r="EY1332" s="7" t="str">
        <f>+IFERROR(VLOOKUP(EV1332,Auxiliar!$A:$C,3,0),"")</f>
        <v/>
      </c>
      <c r="EZ1332" s="1"/>
      <c r="FA1332" s="12"/>
      <c r="FB1332" s="6" t="str">
        <f>+IFERROR(VALUE(RIGHT(Tabla27[[#This Row],[B2B]],6)),"")</f>
        <v/>
      </c>
      <c r="FC1332" s="6" t="str">
        <f>+IFERROR(VLOOKUP(FA1332,Auxiliar!$A:$C,2,0),"")</f>
        <v/>
      </c>
      <c r="FD1332" s="7" t="str">
        <f>+IFERROR(VLOOKUP(FA1332,Auxiliar!$A:$C,3,0),"")</f>
        <v/>
      </c>
      <c r="FE1332" s="1"/>
      <c r="FF1332" s="12"/>
      <c r="FG1332" s="6" t="str">
        <f>+IFERROR(VALUE(RIGHT(Tabla28[[#This Row],[B2B]],6)),"")</f>
        <v/>
      </c>
      <c r="FH1332" s="6" t="str">
        <f>+IFERROR(VLOOKUP(FF1332,Auxiliar!$A:$C,2,0),"")</f>
        <v/>
      </c>
      <c r="FI1332" s="7" t="str">
        <f>+IFERROR(VLOOKUP(FF1332,Auxiliar!$A:$C,3,0),"")</f>
        <v/>
      </c>
      <c r="FJ1332" s="1"/>
      <c r="FK1332" s="12"/>
      <c r="FL1332" s="6" t="str">
        <f>+IFERROR(VALUE(RIGHT(Tabla29[[#This Row],[B2B]],6)),"")</f>
        <v/>
      </c>
      <c r="FM1332" s="6" t="str">
        <f>+IFERROR(VLOOKUP(FK1332,Auxiliar!$A:$C,2,0),"")</f>
        <v/>
      </c>
      <c r="FN1332" s="7" t="str">
        <f>+IFERROR(VLOOKUP(FK1332,Auxiliar!$A:$C,3,0),"")</f>
        <v/>
      </c>
      <c r="FO1332" s="1"/>
      <c r="FP1332" s="12"/>
      <c r="FQ1332" s="6" t="str">
        <f>+IFERROR(VALUE(RIGHT(Tabla30[[#This Row],[B2B]],6)),"")</f>
        <v/>
      </c>
      <c r="FR1332" s="6" t="str">
        <f>+IFERROR(VLOOKUP(FP1332,Auxiliar!$A:$C,2,0),"")</f>
        <v/>
      </c>
      <c r="FS1332" s="7"/>
      <c r="FT1332" s="1"/>
      <c r="FU1332" s="12"/>
      <c r="FV1332" s="6" t="str">
        <f>+IFERROR(VALUE(RIGHT(Tabla31[[#This Row],[B2B]],6)),"")</f>
        <v/>
      </c>
      <c r="FW1332" s="6" t="str">
        <f>+IFERROR(VLOOKUP(FU1332,Auxiliar!$A:$C,2,0),"")</f>
        <v/>
      </c>
      <c r="FX1332" s="7" t="str">
        <f>+IFERROR(VLOOKUP(FU1332,Auxiliar!$A:$C,3,0),"")</f>
        <v/>
      </c>
      <c r="FY1332" s="1"/>
      <c r="FZ1332" s="12"/>
      <c r="GA1332" s="6" t="str">
        <f>+IFERROR(VALUE(RIGHT(Tabla32[[#This Row],[B2B]],6)),"")</f>
        <v/>
      </c>
      <c r="GB1332" s="6" t="str">
        <f>+IFERROR(VLOOKUP(FZ1332,Auxiliar!$A:$C,2,0),"")</f>
        <v/>
      </c>
      <c r="GC1332" s="7" t="str">
        <f>+IFERROR(VLOOKUP(FZ1332,Auxiliar!$A:$C,3,0),"")</f>
        <v/>
      </c>
      <c r="GD1332" s="1"/>
      <c r="GE1332" s="12"/>
      <c r="GF1332" s="6" t="str">
        <f>+IFERROR(VALUE(RIGHT(Tabla33[[#This Row],[B2B]],6)),"")</f>
        <v/>
      </c>
      <c r="GG1332" s="6" t="str">
        <f>+IFERROR(VLOOKUP(GE1332,Auxiliar!$A:$C,2,0),"")</f>
        <v/>
      </c>
      <c r="GH1332" s="7" t="str">
        <f>+IFERROR(VLOOKUP(GE1332,Auxiliar!$A:$C,3,0),"")</f>
        <v/>
      </c>
    </row>
    <row r="1333" spans="79:190" x14ac:dyDescent="0.25">
      <c r="CA1333" s="1">
        <v>11934</v>
      </c>
      <c r="CB1333" s="1" t="s">
        <v>35</v>
      </c>
      <c r="CC1333" s="6">
        <f>+IFERROR(VALUE(RIGHT(Tabla14[[#This Row],[B2B]],6)),"")</f>
        <v>11934</v>
      </c>
      <c r="CD1333" s="6" t="str">
        <f>+IFERROR(VLOOKUP(CB1333,Auxiliar!$A:$C,2,0),"")</f>
        <v>Corona 710cc</v>
      </c>
      <c r="CE1333" s="7" t="str">
        <f>+IFERROR(VLOOKUP(CB1333,Auxiliar!$A:$C,3,0),"")</f>
        <v>1b 10% | 85b 0%</v>
      </c>
      <c r="CM1333" s="1">
        <v>11943</v>
      </c>
      <c r="CN1333" s="1" t="s">
        <v>20</v>
      </c>
      <c r="CO1333" s="6">
        <v>11943</v>
      </c>
      <c r="CP1333" s="6" t="s">
        <v>20</v>
      </c>
      <c r="CQ1333" s="7" t="s">
        <v>21</v>
      </c>
      <c r="CY1333" s="1">
        <v>11943</v>
      </c>
      <c r="CZ1333" s="1" t="s">
        <v>16</v>
      </c>
      <c r="DA1333" s="6">
        <f>+IFERROR(VALUE(RIGHT(Tabla18[[#This Row],[B2B]],6)),"")</f>
        <v>11943</v>
      </c>
      <c r="DB1333" s="6" t="str">
        <f>+IFERROR(VLOOKUP(CZ1333,Auxiliar!$A:$C,2,0),"")</f>
        <v>PREMIUM</v>
      </c>
      <c r="DC1333" s="7" t="str">
        <f>+IFERROR(VLOOKUP(CZ1333,Auxiliar!$A:$C,3,0),"")</f>
        <v>0b 0% | 2b 2% | 5b 3,5% | 10b 5%</v>
      </c>
      <c r="DE1333" s="1">
        <v>11943</v>
      </c>
      <c r="DF1333" s="1" t="s">
        <v>19</v>
      </c>
      <c r="DG1333" s="6">
        <f>+IFERROR(VALUE(RIGHT(Tabla19[[#This Row],[B2B]],6)),"")</f>
        <v>11943</v>
      </c>
      <c r="DH1333" s="6" t="str">
        <f>+IFERROR(VLOOKUP(DF1333,Auxiliar!$A:$C,2,0),"")</f>
        <v>MICHELOB</v>
      </c>
      <c r="DI1333" s="7" t="str">
        <f>+IFERROR(VLOOKUP(DF1333,Auxiliar!$A:$C,3,0),"")</f>
        <v>1b 7% | 3b 22% | 8b 27%</v>
      </c>
      <c r="DK1333" s="1"/>
      <c r="DL1333" s="1"/>
      <c r="DM1333" s="6" t="str">
        <f>+IFERROR(VALUE(RIGHT(Tabla20[[#This Row],[B2B]],6)),"")</f>
        <v/>
      </c>
      <c r="DN1333" s="6" t="str">
        <f>+IFERROR(VLOOKUP(DL1333,Auxiliar!$A:$C,2,0),"")</f>
        <v/>
      </c>
      <c r="DO1333" s="7" t="str">
        <f>+IFERROR(VLOOKUP(DL1333,Auxiliar!$A:$C,3,0),"")</f>
        <v/>
      </c>
      <c r="DQ1333" s="1">
        <v>11928</v>
      </c>
      <c r="DR1333" s="12" t="s">
        <v>24</v>
      </c>
      <c r="DS1333" s="6">
        <f>+IFERROR(VALUE(RIGHT(Tabla21[[#This Row],[B2B]],6)),"")</f>
        <v>11928</v>
      </c>
      <c r="DT1333" s="6" t="str">
        <f>+IFERROR(VLOOKUP(DR1333,Auxiliar!$A:$C,2,0),"")</f>
        <v>CORONA PORRON</v>
      </c>
      <c r="DU1333" s="7" t="str">
        <f>+IFERROR(VLOOKUP(DR1333,Auxiliar!$A:$C,3,0),"")</f>
        <v>1b 5% | 20b 0%</v>
      </c>
      <c r="DW1333" s="1"/>
      <c r="DX1333" s="12"/>
      <c r="DY1333" s="6" t="str">
        <f>+IFERROR(VALUE(RIGHT(Tabla22[[#This Row],[B2B]],6)),"")</f>
        <v/>
      </c>
      <c r="DZ1333" s="6" t="str">
        <f>+IFERROR(VLOOKUP(DX1333,Auxiliar!$A:$C,2,0),"")</f>
        <v/>
      </c>
      <c r="EA1333" s="7" t="str">
        <f>+IFERROR(VLOOKUP(DX1333,Auxiliar!$A:$C,3,0),"")</f>
        <v/>
      </c>
      <c r="EC1333" s="1"/>
      <c r="ED1333" s="12"/>
      <c r="EE1333" s="6" t="str">
        <f>+IFERROR(VALUE(RIGHT(Tabla23[[#This Row],[B2B]],6)),"")</f>
        <v/>
      </c>
      <c r="EF1333" s="6" t="str">
        <f>+IFERROR(VLOOKUP(ED1333,Auxiliar!$A:$C,2,0),"")</f>
        <v/>
      </c>
      <c r="EG1333" s="7" t="str">
        <f>+IFERROR(VLOOKUP(ED1333,Auxiliar!$A:$C,3,0),"")</f>
        <v/>
      </c>
      <c r="EI1333" s="1"/>
      <c r="EJ1333" s="12"/>
      <c r="EK1333" s="6" t="str">
        <f>+IFERROR(VALUE(RIGHT(Tabla24[[#This Row],[B2B]],6)),"")</f>
        <v/>
      </c>
      <c r="EL1333" s="6" t="str">
        <f>+IFERROR(VLOOKUP(EJ1333,Auxiliar!$A:$C,2,0),"")</f>
        <v/>
      </c>
      <c r="EM1333" s="7" t="str">
        <f>+IFERROR(VLOOKUP(EJ1333,Auxiliar!$A:$C,3,0),"")</f>
        <v/>
      </c>
      <c r="EO1333" s="1"/>
      <c r="EP1333" s="12"/>
      <c r="EQ1333" s="6" t="str">
        <f>+IFERROR(VALUE(RIGHT(Tabla25[[#This Row],[B2B]],6)),"")</f>
        <v/>
      </c>
      <c r="ER1333" s="6" t="str">
        <f>+IFERROR(VLOOKUP(EP1333,Auxiliar!$A:$C,2,0),"")</f>
        <v/>
      </c>
      <c r="ES1333" s="7" t="str">
        <f>+IFERROR(VLOOKUP(EP1333,Auxiliar!$A:$C,3,0),"")</f>
        <v/>
      </c>
      <c r="EU1333" s="1"/>
      <c r="EV1333" s="12"/>
      <c r="EW1333" s="6" t="str">
        <f>+IFERROR(VALUE(RIGHT(Tabla26[[#This Row],[B2B]],6)),"")</f>
        <v/>
      </c>
      <c r="EX1333" s="6" t="str">
        <f>+IFERROR(VLOOKUP(EV1333,Auxiliar!$A:$C,2,0),"")</f>
        <v/>
      </c>
      <c r="EY1333" s="7" t="str">
        <f>+IFERROR(VLOOKUP(EV1333,Auxiliar!$A:$C,3,0),"")</f>
        <v/>
      </c>
      <c r="EZ1333" s="1"/>
      <c r="FA1333" s="12"/>
      <c r="FB1333" s="6" t="str">
        <f>+IFERROR(VALUE(RIGHT(Tabla27[[#This Row],[B2B]],6)),"")</f>
        <v/>
      </c>
      <c r="FC1333" s="6" t="str">
        <f>+IFERROR(VLOOKUP(FA1333,Auxiliar!$A:$C,2,0),"")</f>
        <v/>
      </c>
      <c r="FD1333" s="7" t="str">
        <f>+IFERROR(VLOOKUP(FA1333,Auxiliar!$A:$C,3,0),"")</f>
        <v/>
      </c>
      <c r="FE1333" s="1"/>
      <c r="FF1333" s="12"/>
      <c r="FG1333" s="6" t="str">
        <f>+IFERROR(VALUE(RIGHT(Tabla28[[#This Row],[B2B]],6)),"")</f>
        <v/>
      </c>
      <c r="FH1333" s="6" t="str">
        <f>+IFERROR(VLOOKUP(FF1333,Auxiliar!$A:$C,2,0),"")</f>
        <v/>
      </c>
      <c r="FI1333" s="7" t="str">
        <f>+IFERROR(VLOOKUP(FF1333,Auxiliar!$A:$C,3,0),"")</f>
        <v/>
      </c>
      <c r="FJ1333" s="1"/>
      <c r="FK1333" s="12"/>
      <c r="FL1333" s="6" t="str">
        <f>+IFERROR(VALUE(RIGHT(Tabla29[[#This Row],[B2B]],6)),"")</f>
        <v/>
      </c>
      <c r="FM1333" s="6" t="str">
        <f>+IFERROR(VLOOKUP(FK1333,Auxiliar!$A:$C,2,0),"")</f>
        <v/>
      </c>
      <c r="FN1333" s="7" t="str">
        <f>+IFERROR(VLOOKUP(FK1333,Auxiliar!$A:$C,3,0),"")</f>
        <v/>
      </c>
      <c r="FO1333" s="1"/>
      <c r="FP1333" s="12"/>
      <c r="FQ1333" s="6" t="str">
        <f>+IFERROR(VALUE(RIGHT(Tabla30[[#This Row],[B2B]],6)),"")</f>
        <v/>
      </c>
      <c r="FR1333" s="6" t="str">
        <f>+IFERROR(VLOOKUP(FP1333,Auxiliar!$A:$C,2,0),"")</f>
        <v/>
      </c>
      <c r="FS1333" s="7"/>
      <c r="FT1333" s="1"/>
      <c r="FU1333" s="12"/>
      <c r="FV1333" s="6" t="str">
        <f>+IFERROR(VALUE(RIGHT(Tabla31[[#This Row],[B2B]],6)),"")</f>
        <v/>
      </c>
      <c r="FW1333" s="6" t="str">
        <f>+IFERROR(VLOOKUP(FU1333,Auxiliar!$A:$C,2,0),"")</f>
        <v/>
      </c>
      <c r="FX1333" s="7" t="str">
        <f>+IFERROR(VLOOKUP(FU1333,Auxiliar!$A:$C,3,0),"")</f>
        <v/>
      </c>
      <c r="FY1333" s="1"/>
      <c r="FZ1333" s="12"/>
      <c r="GA1333" s="6" t="str">
        <f>+IFERROR(VALUE(RIGHT(Tabla32[[#This Row],[B2B]],6)),"")</f>
        <v/>
      </c>
      <c r="GB1333" s="6" t="str">
        <f>+IFERROR(VLOOKUP(FZ1333,Auxiliar!$A:$C,2,0),"")</f>
        <v/>
      </c>
      <c r="GC1333" s="7" t="str">
        <f>+IFERROR(VLOOKUP(FZ1333,Auxiliar!$A:$C,3,0),"")</f>
        <v/>
      </c>
      <c r="GD1333" s="1"/>
      <c r="GE1333" s="12"/>
      <c r="GF1333" s="6" t="str">
        <f>+IFERROR(VALUE(RIGHT(Tabla33[[#This Row],[B2B]],6)),"")</f>
        <v/>
      </c>
      <c r="GG1333" s="6" t="str">
        <f>+IFERROR(VLOOKUP(GE1333,Auxiliar!$A:$C,2,0),"")</f>
        <v/>
      </c>
      <c r="GH1333" s="7" t="str">
        <f>+IFERROR(VLOOKUP(GE1333,Auxiliar!$A:$C,3,0),"")</f>
        <v/>
      </c>
    </row>
    <row r="1334" spans="79:190" x14ac:dyDescent="0.25">
      <c r="CA1334" s="1">
        <v>11935</v>
      </c>
      <c r="CB1334" s="1" t="s">
        <v>35</v>
      </c>
      <c r="CC1334" s="6">
        <f>+IFERROR(VALUE(RIGHT(Tabla14[[#This Row],[B2B]],6)),"")</f>
        <v>11935</v>
      </c>
      <c r="CD1334" s="6" t="str">
        <f>+IFERROR(VLOOKUP(CB1334,Auxiliar!$A:$C,2,0),"")</f>
        <v>Corona 710cc</v>
      </c>
      <c r="CE1334" s="7" t="str">
        <f>+IFERROR(VLOOKUP(CB1334,Auxiliar!$A:$C,3,0),"")</f>
        <v>1b 10% | 85b 0%</v>
      </c>
      <c r="CM1334" s="1">
        <v>11944</v>
      </c>
      <c r="CN1334" s="1" t="s">
        <v>20</v>
      </c>
      <c r="CO1334" s="6">
        <v>11944</v>
      </c>
      <c r="CP1334" s="6" t="s">
        <v>20</v>
      </c>
      <c r="CQ1334" s="7" t="s">
        <v>21</v>
      </c>
      <c r="CY1334" s="1">
        <v>11944</v>
      </c>
      <c r="CZ1334" s="1" t="s">
        <v>16</v>
      </c>
      <c r="DA1334" s="6">
        <f>+IFERROR(VALUE(RIGHT(Tabla18[[#This Row],[B2B]],6)),"")</f>
        <v>11944</v>
      </c>
      <c r="DB1334" s="6" t="str">
        <f>+IFERROR(VLOOKUP(CZ1334,Auxiliar!$A:$C,2,0),"")</f>
        <v>PREMIUM</v>
      </c>
      <c r="DC1334" s="7" t="str">
        <f>+IFERROR(VLOOKUP(CZ1334,Auxiliar!$A:$C,3,0),"")</f>
        <v>0b 0% | 2b 2% | 5b 3,5% | 10b 5%</v>
      </c>
      <c r="DE1334" s="1">
        <v>11944</v>
      </c>
      <c r="DF1334" s="1" t="s">
        <v>19</v>
      </c>
      <c r="DG1334" s="6">
        <f>+IFERROR(VALUE(RIGHT(Tabla19[[#This Row],[B2B]],6)),"")</f>
        <v>11944</v>
      </c>
      <c r="DH1334" s="6" t="str">
        <f>+IFERROR(VLOOKUP(DF1334,Auxiliar!$A:$C,2,0),"")</f>
        <v>MICHELOB</v>
      </c>
      <c r="DI1334" s="7" t="str">
        <f>+IFERROR(VLOOKUP(DF1334,Auxiliar!$A:$C,3,0),"")</f>
        <v>1b 7% | 3b 22% | 8b 27%</v>
      </c>
      <c r="DK1334" s="1"/>
      <c r="DL1334" s="1"/>
      <c r="DM1334" s="6" t="str">
        <f>+IFERROR(VALUE(RIGHT(Tabla20[[#This Row],[B2B]],6)),"")</f>
        <v/>
      </c>
      <c r="DN1334" s="6" t="str">
        <f>+IFERROR(VLOOKUP(DL1334,Auxiliar!$A:$C,2,0),"")</f>
        <v/>
      </c>
      <c r="DO1334" s="7" t="str">
        <f>+IFERROR(VLOOKUP(DL1334,Auxiliar!$A:$C,3,0),"")</f>
        <v/>
      </c>
      <c r="DQ1334" s="1">
        <v>11929</v>
      </c>
      <c r="DR1334" s="12" t="s">
        <v>24</v>
      </c>
      <c r="DS1334" s="6">
        <f>+IFERROR(VALUE(RIGHT(Tabla21[[#This Row],[B2B]],6)),"")</f>
        <v>11929</v>
      </c>
      <c r="DT1334" s="6" t="str">
        <f>+IFERROR(VLOOKUP(DR1334,Auxiliar!$A:$C,2,0),"")</f>
        <v>CORONA PORRON</v>
      </c>
      <c r="DU1334" s="7" t="str">
        <f>+IFERROR(VLOOKUP(DR1334,Auxiliar!$A:$C,3,0),"")</f>
        <v>1b 5% | 20b 0%</v>
      </c>
      <c r="DW1334" s="1"/>
      <c r="DX1334" s="12"/>
      <c r="DY1334" s="6" t="str">
        <f>+IFERROR(VALUE(RIGHT(Tabla22[[#This Row],[B2B]],6)),"")</f>
        <v/>
      </c>
      <c r="DZ1334" s="6" t="str">
        <f>+IFERROR(VLOOKUP(DX1334,Auxiliar!$A:$C,2,0),"")</f>
        <v/>
      </c>
      <c r="EA1334" s="7" t="str">
        <f>+IFERROR(VLOOKUP(DX1334,Auxiliar!$A:$C,3,0),"")</f>
        <v/>
      </c>
      <c r="EC1334" s="1"/>
      <c r="ED1334" s="12"/>
      <c r="EE1334" s="6" t="str">
        <f>+IFERROR(VALUE(RIGHT(Tabla23[[#This Row],[B2B]],6)),"")</f>
        <v/>
      </c>
      <c r="EF1334" s="6" t="str">
        <f>+IFERROR(VLOOKUP(ED1334,Auxiliar!$A:$C,2,0),"")</f>
        <v/>
      </c>
      <c r="EG1334" s="7" t="str">
        <f>+IFERROR(VLOOKUP(ED1334,Auxiliar!$A:$C,3,0),"")</f>
        <v/>
      </c>
      <c r="EI1334" s="1"/>
      <c r="EJ1334" s="12"/>
      <c r="EK1334" s="6" t="str">
        <f>+IFERROR(VALUE(RIGHT(Tabla24[[#This Row],[B2B]],6)),"")</f>
        <v/>
      </c>
      <c r="EL1334" s="6" t="str">
        <f>+IFERROR(VLOOKUP(EJ1334,Auxiliar!$A:$C,2,0),"")</f>
        <v/>
      </c>
      <c r="EM1334" s="7" t="str">
        <f>+IFERROR(VLOOKUP(EJ1334,Auxiliar!$A:$C,3,0),"")</f>
        <v/>
      </c>
      <c r="EO1334" s="1"/>
      <c r="EP1334" s="12"/>
      <c r="EQ1334" s="6" t="str">
        <f>+IFERROR(VALUE(RIGHT(Tabla25[[#This Row],[B2B]],6)),"")</f>
        <v/>
      </c>
      <c r="ER1334" s="6" t="str">
        <f>+IFERROR(VLOOKUP(EP1334,Auxiliar!$A:$C,2,0),"")</f>
        <v/>
      </c>
      <c r="ES1334" s="7" t="str">
        <f>+IFERROR(VLOOKUP(EP1334,Auxiliar!$A:$C,3,0),"")</f>
        <v/>
      </c>
      <c r="EU1334" s="1"/>
      <c r="EV1334" s="12"/>
      <c r="EW1334" s="6" t="str">
        <f>+IFERROR(VALUE(RIGHT(Tabla26[[#This Row],[B2B]],6)),"")</f>
        <v/>
      </c>
      <c r="EX1334" s="6" t="str">
        <f>+IFERROR(VLOOKUP(EV1334,Auxiliar!$A:$C,2,0),"")</f>
        <v/>
      </c>
      <c r="EY1334" s="7" t="str">
        <f>+IFERROR(VLOOKUP(EV1334,Auxiliar!$A:$C,3,0),"")</f>
        <v/>
      </c>
      <c r="EZ1334" s="1"/>
      <c r="FA1334" s="12"/>
      <c r="FB1334" s="6" t="str">
        <f>+IFERROR(VALUE(RIGHT(Tabla27[[#This Row],[B2B]],6)),"")</f>
        <v/>
      </c>
      <c r="FC1334" s="6" t="str">
        <f>+IFERROR(VLOOKUP(FA1334,Auxiliar!$A:$C,2,0),"")</f>
        <v/>
      </c>
      <c r="FD1334" s="7" t="str">
        <f>+IFERROR(VLOOKUP(FA1334,Auxiliar!$A:$C,3,0),"")</f>
        <v/>
      </c>
      <c r="FE1334" s="1"/>
      <c r="FF1334" s="12"/>
      <c r="FG1334" s="6" t="str">
        <f>+IFERROR(VALUE(RIGHT(Tabla28[[#This Row],[B2B]],6)),"")</f>
        <v/>
      </c>
      <c r="FH1334" s="6" t="str">
        <f>+IFERROR(VLOOKUP(FF1334,Auxiliar!$A:$C,2,0),"")</f>
        <v/>
      </c>
      <c r="FI1334" s="7" t="str">
        <f>+IFERROR(VLOOKUP(FF1334,Auxiliar!$A:$C,3,0),"")</f>
        <v/>
      </c>
      <c r="FJ1334" s="1"/>
      <c r="FK1334" s="12"/>
      <c r="FL1334" s="6" t="str">
        <f>+IFERROR(VALUE(RIGHT(Tabla29[[#This Row],[B2B]],6)),"")</f>
        <v/>
      </c>
      <c r="FM1334" s="6" t="str">
        <f>+IFERROR(VLOOKUP(FK1334,Auxiliar!$A:$C,2,0),"")</f>
        <v/>
      </c>
      <c r="FN1334" s="7" t="str">
        <f>+IFERROR(VLOOKUP(FK1334,Auxiliar!$A:$C,3,0),"")</f>
        <v/>
      </c>
      <c r="FO1334" s="1"/>
      <c r="FP1334" s="12"/>
      <c r="FQ1334" s="6" t="str">
        <f>+IFERROR(VALUE(RIGHT(Tabla30[[#This Row],[B2B]],6)),"")</f>
        <v/>
      </c>
      <c r="FR1334" s="6" t="str">
        <f>+IFERROR(VLOOKUP(FP1334,Auxiliar!$A:$C,2,0),"")</f>
        <v/>
      </c>
      <c r="FS1334" s="7"/>
      <c r="FT1334" s="1"/>
      <c r="FU1334" s="12"/>
      <c r="FV1334" s="6" t="str">
        <f>+IFERROR(VALUE(RIGHT(Tabla31[[#This Row],[B2B]],6)),"")</f>
        <v/>
      </c>
      <c r="FW1334" s="6" t="str">
        <f>+IFERROR(VLOOKUP(FU1334,Auxiliar!$A:$C,2,0),"")</f>
        <v/>
      </c>
      <c r="FX1334" s="7" t="str">
        <f>+IFERROR(VLOOKUP(FU1334,Auxiliar!$A:$C,3,0),"")</f>
        <v/>
      </c>
      <c r="FY1334" s="1"/>
      <c r="FZ1334" s="12"/>
      <c r="GA1334" s="6" t="str">
        <f>+IFERROR(VALUE(RIGHT(Tabla32[[#This Row],[B2B]],6)),"")</f>
        <v/>
      </c>
      <c r="GB1334" s="6" t="str">
        <f>+IFERROR(VLOOKUP(FZ1334,Auxiliar!$A:$C,2,0),"")</f>
        <v/>
      </c>
      <c r="GC1334" s="7" t="str">
        <f>+IFERROR(VLOOKUP(FZ1334,Auxiliar!$A:$C,3,0),"")</f>
        <v/>
      </c>
      <c r="GD1334" s="1"/>
      <c r="GE1334" s="12"/>
      <c r="GF1334" s="6" t="str">
        <f>+IFERROR(VALUE(RIGHT(Tabla33[[#This Row],[B2B]],6)),"")</f>
        <v/>
      </c>
      <c r="GG1334" s="6" t="str">
        <f>+IFERROR(VLOOKUP(GE1334,Auxiliar!$A:$C,2,0),"")</f>
        <v/>
      </c>
      <c r="GH1334" s="7" t="str">
        <f>+IFERROR(VLOOKUP(GE1334,Auxiliar!$A:$C,3,0),"")</f>
        <v/>
      </c>
    </row>
    <row r="1335" spans="79:190" x14ac:dyDescent="0.25">
      <c r="CA1335" s="1">
        <v>11936</v>
      </c>
      <c r="CB1335" s="1" t="s">
        <v>35</v>
      </c>
      <c r="CC1335" s="6">
        <f>+IFERROR(VALUE(RIGHT(Tabla14[[#This Row],[B2B]],6)),"")</f>
        <v>11936</v>
      </c>
      <c r="CD1335" s="6" t="str">
        <f>+IFERROR(VLOOKUP(CB1335,Auxiliar!$A:$C,2,0),"")</f>
        <v>Corona 710cc</v>
      </c>
      <c r="CE1335" s="7" t="str">
        <f>+IFERROR(VLOOKUP(CB1335,Auxiliar!$A:$C,3,0),"")</f>
        <v>1b 10% | 85b 0%</v>
      </c>
      <c r="CM1335" s="1">
        <v>11945</v>
      </c>
      <c r="CN1335" s="1" t="s">
        <v>20</v>
      </c>
      <c r="CO1335" s="6">
        <v>11945</v>
      </c>
      <c r="CP1335" s="6" t="s">
        <v>20</v>
      </c>
      <c r="CQ1335" s="7" t="s">
        <v>21</v>
      </c>
      <c r="CY1335" s="1">
        <v>11945</v>
      </c>
      <c r="CZ1335" s="1" t="s">
        <v>16</v>
      </c>
      <c r="DA1335" s="6">
        <f>+IFERROR(VALUE(RIGHT(Tabla18[[#This Row],[B2B]],6)),"")</f>
        <v>11945</v>
      </c>
      <c r="DB1335" s="6" t="str">
        <f>+IFERROR(VLOOKUP(CZ1335,Auxiliar!$A:$C,2,0),"")</f>
        <v>PREMIUM</v>
      </c>
      <c r="DC1335" s="7" t="str">
        <f>+IFERROR(VLOOKUP(CZ1335,Auxiliar!$A:$C,3,0),"")</f>
        <v>0b 0% | 2b 2% | 5b 3,5% | 10b 5%</v>
      </c>
      <c r="DE1335" s="1">
        <v>11945</v>
      </c>
      <c r="DF1335" s="1" t="s">
        <v>19</v>
      </c>
      <c r="DG1335" s="6">
        <f>+IFERROR(VALUE(RIGHT(Tabla19[[#This Row],[B2B]],6)),"")</f>
        <v>11945</v>
      </c>
      <c r="DH1335" s="6" t="str">
        <f>+IFERROR(VLOOKUP(DF1335,Auxiliar!$A:$C,2,0),"")</f>
        <v>MICHELOB</v>
      </c>
      <c r="DI1335" s="7" t="str">
        <f>+IFERROR(VLOOKUP(DF1335,Auxiliar!$A:$C,3,0),"")</f>
        <v>1b 7% | 3b 22% | 8b 27%</v>
      </c>
      <c r="DK1335" s="1"/>
      <c r="DL1335" s="1"/>
      <c r="DM1335" s="6" t="str">
        <f>+IFERROR(VALUE(RIGHT(Tabla20[[#This Row],[B2B]],6)),"")</f>
        <v/>
      </c>
      <c r="DN1335" s="6" t="str">
        <f>+IFERROR(VLOOKUP(DL1335,Auxiliar!$A:$C,2,0),"")</f>
        <v/>
      </c>
      <c r="DO1335" s="7" t="str">
        <f>+IFERROR(VLOOKUP(DL1335,Auxiliar!$A:$C,3,0),"")</f>
        <v/>
      </c>
      <c r="DQ1335" s="1">
        <v>11930</v>
      </c>
      <c r="DR1335" s="12" t="s">
        <v>24</v>
      </c>
      <c r="DS1335" s="6">
        <f>+IFERROR(VALUE(RIGHT(Tabla21[[#This Row],[B2B]],6)),"")</f>
        <v>11930</v>
      </c>
      <c r="DT1335" s="6" t="str">
        <f>+IFERROR(VLOOKUP(DR1335,Auxiliar!$A:$C,2,0),"")</f>
        <v>CORONA PORRON</v>
      </c>
      <c r="DU1335" s="7" t="str">
        <f>+IFERROR(VLOOKUP(DR1335,Auxiliar!$A:$C,3,0),"")</f>
        <v>1b 5% | 20b 0%</v>
      </c>
      <c r="DW1335" s="1"/>
      <c r="DX1335" s="12"/>
      <c r="DY1335" s="6" t="str">
        <f>+IFERROR(VALUE(RIGHT(Tabla22[[#This Row],[B2B]],6)),"")</f>
        <v/>
      </c>
      <c r="DZ1335" s="6" t="str">
        <f>+IFERROR(VLOOKUP(DX1335,Auxiliar!$A:$C,2,0),"")</f>
        <v/>
      </c>
      <c r="EA1335" s="7" t="str">
        <f>+IFERROR(VLOOKUP(DX1335,Auxiliar!$A:$C,3,0),"")</f>
        <v/>
      </c>
      <c r="EC1335" s="1"/>
      <c r="ED1335" s="12"/>
      <c r="EE1335" s="6" t="str">
        <f>+IFERROR(VALUE(RIGHT(Tabla23[[#This Row],[B2B]],6)),"")</f>
        <v/>
      </c>
      <c r="EF1335" s="6" t="str">
        <f>+IFERROR(VLOOKUP(ED1335,Auxiliar!$A:$C,2,0),"")</f>
        <v/>
      </c>
      <c r="EG1335" s="7" t="str">
        <f>+IFERROR(VLOOKUP(ED1335,Auxiliar!$A:$C,3,0),"")</f>
        <v/>
      </c>
      <c r="EI1335" s="1"/>
      <c r="EJ1335" s="12"/>
      <c r="EK1335" s="6" t="str">
        <f>+IFERROR(VALUE(RIGHT(Tabla24[[#This Row],[B2B]],6)),"")</f>
        <v/>
      </c>
      <c r="EL1335" s="6" t="str">
        <f>+IFERROR(VLOOKUP(EJ1335,Auxiliar!$A:$C,2,0),"")</f>
        <v/>
      </c>
      <c r="EM1335" s="7" t="str">
        <f>+IFERROR(VLOOKUP(EJ1335,Auxiliar!$A:$C,3,0),"")</f>
        <v/>
      </c>
      <c r="EO1335" s="1"/>
      <c r="EP1335" s="12"/>
      <c r="EQ1335" s="6" t="str">
        <f>+IFERROR(VALUE(RIGHT(Tabla25[[#This Row],[B2B]],6)),"")</f>
        <v/>
      </c>
      <c r="ER1335" s="6" t="str">
        <f>+IFERROR(VLOOKUP(EP1335,Auxiliar!$A:$C,2,0),"")</f>
        <v/>
      </c>
      <c r="ES1335" s="7" t="str">
        <f>+IFERROR(VLOOKUP(EP1335,Auxiliar!$A:$C,3,0),"")</f>
        <v/>
      </c>
      <c r="EU1335" s="1"/>
      <c r="EV1335" s="12"/>
      <c r="EW1335" s="6" t="str">
        <f>+IFERROR(VALUE(RIGHT(Tabla26[[#This Row],[B2B]],6)),"")</f>
        <v/>
      </c>
      <c r="EX1335" s="6" t="str">
        <f>+IFERROR(VLOOKUP(EV1335,Auxiliar!$A:$C,2,0),"")</f>
        <v/>
      </c>
      <c r="EY1335" s="7" t="str">
        <f>+IFERROR(VLOOKUP(EV1335,Auxiliar!$A:$C,3,0),"")</f>
        <v/>
      </c>
      <c r="EZ1335" s="1"/>
      <c r="FA1335" s="12"/>
      <c r="FB1335" s="6" t="str">
        <f>+IFERROR(VALUE(RIGHT(Tabla27[[#This Row],[B2B]],6)),"")</f>
        <v/>
      </c>
      <c r="FC1335" s="6" t="str">
        <f>+IFERROR(VLOOKUP(FA1335,Auxiliar!$A:$C,2,0),"")</f>
        <v/>
      </c>
      <c r="FD1335" s="7" t="str">
        <f>+IFERROR(VLOOKUP(FA1335,Auxiliar!$A:$C,3,0),"")</f>
        <v/>
      </c>
      <c r="FE1335" s="1"/>
      <c r="FF1335" s="12"/>
      <c r="FG1335" s="6" t="str">
        <f>+IFERROR(VALUE(RIGHT(Tabla28[[#This Row],[B2B]],6)),"")</f>
        <v/>
      </c>
      <c r="FH1335" s="6" t="str">
        <f>+IFERROR(VLOOKUP(FF1335,Auxiliar!$A:$C,2,0),"")</f>
        <v/>
      </c>
      <c r="FI1335" s="7" t="str">
        <f>+IFERROR(VLOOKUP(FF1335,Auxiliar!$A:$C,3,0),"")</f>
        <v/>
      </c>
      <c r="FJ1335" s="1"/>
      <c r="FK1335" s="12"/>
      <c r="FL1335" s="6" t="str">
        <f>+IFERROR(VALUE(RIGHT(Tabla29[[#This Row],[B2B]],6)),"")</f>
        <v/>
      </c>
      <c r="FM1335" s="6" t="str">
        <f>+IFERROR(VLOOKUP(FK1335,Auxiliar!$A:$C,2,0),"")</f>
        <v/>
      </c>
      <c r="FN1335" s="7" t="str">
        <f>+IFERROR(VLOOKUP(FK1335,Auxiliar!$A:$C,3,0),"")</f>
        <v/>
      </c>
      <c r="FO1335" s="1"/>
      <c r="FP1335" s="12"/>
      <c r="FQ1335" s="6" t="str">
        <f>+IFERROR(VALUE(RIGHT(Tabla30[[#This Row],[B2B]],6)),"")</f>
        <v/>
      </c>
      <c r="FR1335" s="6" t="str">
        <f>+IFERROR(VLOOKUP(FP1335,Auxiliar!$A:$C,2,0),"")</f>
        <v/>
      </c>
      <c r="FS1335" s="7"/>
      <c r="FT1335" s="1"/>
      <c r="FU1335" s="12"/>
      <c r="FV1335" s="6" t="str">
        <f>+IFERROR(VALUE(RIGHT(Tabla31[[#This Row],[B2B]],6)),"")</f>
        <v/>
      </c>
      <c r="FW1335" s="6" t="str">
        <f>+IFERROR(VLOOKUP(FU1335,Auxiliar!$A:$C,2,0),"")</f>
        <v/>
      </c>
      <c r="FX1335" s="7" t="str">
        <f>+IFERROR(VLOOKUP(FU1335,Auxiliar!$A:$C,3,0),"")</f>
        <v/>
      </c>
      <c r="FY1335" s="1"/>
      <c r="FZ1335" s="12"/>
      <c r="GA1335" s="6" t="str">
        <f>+IFERROR(VALUE(RIGHT(Tabla32[[#This Row],[B2B]],6)),"")</f>
        <v/>
      </c>
      <c r="GB1335" s="6" t="str">
        <f>+IFERROR(VLOOKUP(FZ1335,Auxiliar!$A:$C,2,0),"")</f>
        <v/>
      </c>
      <c r="GC1335" s="7" t="str">
        <f>+IFERROR(VLOOKUP(FZ1335,Auxiliar!$A:$C,3,0),"")</f>
        <v/>
      </c>
      <c r="GD1335" s="1"/>
      <c r="GE1335" s="12"/>
      <c r="GF1335" s="6" t="str">
        <f>+IFERROR(VALUE(RIGHT(Tabla33[[#This Row],[B2B]],6)),"")</f>
        <v/>
      </c>
      <c r="GG1335" s="6" t="str">
        <f>+IFERROR(VLOOKUP(GE1335,Auxiliar!$A:$C,2,0),"")</f>
        <v/>
      </c>
      <c r="GH1335" s="7" t="str">
        <f>+IFERROR(VLOOKUP(GE1335,Auxiliar!$A:$C,3,0),"")</f>
        <v/>
      </c>
    </row>
    <row r="1336" spans="79:190" x14ac:dyDescent="0.25">
      <c r="CA1336" s="1">
        <v>11943</v>
      </c>
      <c r="CB1336" s="1" t="s">
        <v>35</v>
      </c>
      <c r="CC1336" s="6">
        <f>+IFERROR(VALUE(RIGHT(Tabla14[[#This Row],[B2B]],6)),"")</f>
        <v>11943</v>
      </c>
      <c r="CD1336" s="6" t="str">
        <f>+IFERROR(VLOOKUP(CB1336,Auxiliar!$A:$C,2,0),"")</f>
        <v>Corona 710cc</v>
      </c>
      <c r="CE1336" s="7" t="str">
        <f>+IFERROR(VLOOKUP(CB1336,Auxiliar!$A:$C,3,0),"")</f>
        <v>1b 10% | 85b 0%</v>
      </c>
      <c r="CM1336" s="1">
        <v>11946</v>
      </c>
      <c r="CN1336" s="1" t="s">
        <v>20</v>
      </c>
      <c r="CO1336" s="6">
        <v>11946</v>
      </c>
      <c r="CP1336" s="6" t="s">
        <v>20</v>
      </c>
      <c r="CQ1336" s="7" t="s">
        <v>21</v>
      </c>
      <c r="CY1336" s="1">
        <v>11946</v>
      </c>
      <c r="CZ1336" s="1" t="s">
        <v>16</v>
      </c>
      <c r="DA1336" s="6">
        <f>+IFERROR(VALUE(RIGHT(Tabla18[[#This Row],[B2B]],6)),"")</f>
        <v>11946</v>
      </c>
      <c r="DB1336" s="6" t="str">
        <f>+IFERROR(VLOOKUP(CZ1336,Auxiliar!$A:$C,2,0),"")</f>
        <v>PREMIUM</v>
      </c>
      <c r="DC1336" s="7" t="str">
        <f>+IFERROR(VLOOKUP(CZ1336,Auxiliar!$A:$C,3,0),"")</f>
        <v>0b 0% | 2b 2% | 5b 3,5% | 10b 5%</v>
      </c>
      <c r="DE1336" s="1">
        <v>11946</v>
      </c>
      <c r="DF1336" s="1" t="s">
        <v>19</v>
      </c>
      <c r="DG1336" s="6">
        <f>+IFERROR(VALUE(RIGHT(Tabla19[[#This Row],[B2B]],6)),"")</f>
        <v>11946</v>
      </c>
      <c r="DH1336" s="6" t="str">
        <f>+IFERROR(VLOOKUP(DF1336,Auxiliar!$A:$C,2,0),"")</f>
        <v>MICHELOB</v>
      </c>
      <c r="DI1336" s="7" t="str">
        <f>+IFERROR(VLOOKUP(DF1336,Auxiliar!$A:$C,3,0),"")</f>
        <v>1b 7% | 3b 22% | 8b 27%</v>
      </c>
      <c r="DK1336" s="1"/>
      <c r="DL1336" s="1"/>
      <c r="DM1336" s="6" t="str">
        <f>+IFERROR(VALUE(RIGHT(Tabla20[[#This Row],[B2B]],6)),"")</f>
        <v/>
      </c>
      <c r="DN1336" s="6" t="str">
        <f>+IFERROR(VLOOKUP(DL1336,Auxiliar!$A:$C,2,0),"")</f>
        <v/>
      </c>
      <c r="DO1336" s="7" t="str">
        <f>+IFERROR(VLOOKUP(DL1336,Auxiliar!$A:$C,3,0),"")</f>
        <v/>
      </c>
      <c r="DQ1336" s="1">
        <v>11934</v>
      </c>
      <c r="DR1336" s="12" t="s">
        <v>24</v>
      </c>
      <c r="DS1336" s="6">
        <f>+IFERROR(VALUE(RIGHT(Tabla21[[#This Row],[B2B]],6)),"")</f>
        <v>11934</v>
      </c>
      <c r="DT1336" s="6" t="str">
        <f>+IFERROR(VLOOKUP(DR1336,Auxiliar!$A:$C,2,0),"")</f>
        <v>CORONA PORRON</v>
      </c>
      <c r="DU1336" s="7" t="str">
        <f>+IFERROR(VLOOKUP(DR1336,Auxiliar!$A:$C,3,0),"")</f>
        <v>1b 5% | 20b 0%</v>
      </c>
      <c r="DW1336" s="1"/>
      <c r="DX1336" s="12"/>
      <c r="DY1336" s="6" t="str">
        <f>+IFERROR(VALUE(RIGHT(Tabla22[[#This Row],[B2B]],6)),"")</f>
        <v/>
      </c>
      <c r="DZ1336" s="6" t="str">
        <f>+IFERROR(VLOOKUP(DX1336,Auxiliar!$A:$C,2,0),"")</f>
        <v/>
      </c>
      <c r="EA1336" s="7" t="str">
        <f>+IFERROR(VLOOKUP(DX1336,Auxiliar!$A:$C,3,0),"")</f>
        <v/>
      </c>
      <c r="EC1336" s="1"/>
      <c r="ED1336" s="12"/>
      <c r="EE1336" s="6" t="str">
        <f>+IFERROR(VALUE(RIGHT(Tabla23[[#This Row],[B2B]],6)),"")</f>
        <v/>
      </c>
      <c r="EF1336" s="6" t="str">
        <f>+IFERROR(VLOOKUP(ED1336,Auxiliar!$A:$C,2,0),"")</f>
        <v/>
      </c>
      <c r="EG1336" s="7" t="str">
        <f>+IFERROR(VLOOKUP(ED1336,Auxiliar!$A:$C,3,0),"")</f>
        <v/>
      </c>
      <c r="EI1336" s="1"/>
      <c r="EJ1336" s="12"/>
      <c r="EK1336" s="6" t="str">
        <f>+IFERROR(VALUE(RIGHT(Tabla24[[#This Row],[B2B]],6)),"")</f>
        <v/>
      </c>
      <c r="EL1336" s="6" t="str">
        <f>+IFERROR(VLOOKUP(EJ1336,Auxiliar!$A:$C,2,0),"")</f>
        <v/>
      </c>
      <c r="EM1336" s="7" t="str">
        <f>+IFERROR(VLOOKUP(EJ1336,Auxiliar!$A:$C,3,0),"")</f>
        <v/>
      </c>
      <c r="EO1336" s="1"/>
      <c r="EP1336" s="12"/>
      <c r="EQ1336" s="6" t="str">
        <f>+IFERROR(VALUE(RIGHT(Tabla25[[#This Row],[B2B]],6)),"")</f>
        <v/>
      </c>
      <c r="ER1336" s="6" t="str">
        <f>+IFERROR(VLOOKUP(EP1336,Auxiliar!$A:$C,2,0),"")</f>
        <v/>
      </c>
      <c r="ES1336" s="7" t="str">
        <f>+IFERROR(VLOOKUP(EP1336,Auxiliar!$A:$C,3,0),"")</f>
        <v/>
      </c>
      <c r="EU1336" s="1"/>
      <c r="EV1336" s="12"/>
      <c r="EW1336" s="6" t="str">
        <f>+IFERROR(VALUE(RIGHT(Tabla26[[#This Row],[B2B]],6)),"")</f>
        <v/>
      </c>
      <c r="EX1336" s="6" t="str">
        <f>+IFERROR(VLOOKUP(EV1336,Auxiliar!$A:$C,2,0),"")</f>
        <v/>
      </c>
      <c r="EY1336" s="7" t="str">
        <f>+IFERROR(VLOOKUP(EV1336,Auxiliar!$A:$C,3,0),"")</f>
        <v/>
      </c>
      <c r="EZ1336" s="1"/>
      <c r="FA1336" s="12"/>
      <c r="FB1336" s="6" t="str">
        <f>+IFERROR(VALUE(RIGHT(Tabla27[[#This Row],[B2B]],6)),"")</f>
        <v/>
      </c>
      <c r="FC1336" s="6" t="str">
        <f>+IFERROR(VLOOKUP(FA1336,Auxiliar!$A:$C,2,0),"")</f>
        <v/>
      </c>
      <c r="FD1336" s="7" t="str">
        <f>+IFERROR(VLOOKUP(FA1336,Auxiliar!$A:$C,3,0),"")</f>
        <v/>
      </c>
      <c r="FE1336" s="1"/>
      <c r="FF1336" s="12"/>
      <c r="FG1336" s="6" t="str">
        <f>+IFERROR(VALUE(RIGHT(Tabla28[[#This Row],[B2B]],6)),"")</f>
        <v/>
      </c>
      <c r="FH1336" s="6" t="str">
        <f>+IFERROR(VLOOKUP(FF1336,Auxiliar!$A:$C,2,0),"")</f>
        <v/>
      </c>
      <c r="FI1336" s="7" t="str">
        <f>+IFERROR(VLOOKUP(FF1336,Auxiliar!$A:$C,3,0),"")</f>
        <v/>
      </c>
      <c r="FJ1336" s="1"/>
      <c r="FK1336" s="12"/>
      <c r="FL1336" s="6" t="str">
        <f>+IFERROR(VALUE(RIGHT(Tabla29[[#This Row],[B2B]],6)),"")</f>
        <v/>
      </c>
      <c r="FM1336" s="6" t="str">
        <f>+IFERROR(VLOOKUP(FK1336,Auxiliar!$A:$C,2,0),"")</f>
        <v/>
      </c>
      <c r="FN1336" s="7" t="str">
        <f>+IFERROR(VLOOKUP(FK1336,Auxiliar!$A:$C,3,0),"")</f>
        <v/>
      </c>
      <c r="FO1336" s="1"/>
      <c r="FP1336" s="12"/>
      <c r="FQ1336" s="6" t="str">
        <f>+IFERROR(VALUE(RIGHT(Tabla30[[#This Row],[B2B]],6)),"")</f>
        <v/>
      </c>
      <c r="FR1336" s="6" t="str">
        <f>+IFERROR(VLOOKUP(FP1336,Auxiliar!$A:$C,2,0),"")</f>
        <v/>
      </c>
      <c r="FS1336" s="7"/>
      <c r="FT1336" s="1"/>
      <c r="FU1336" s="12"/>
      <c r="FV1336" s="6" t="str">
        <f>+IFERROR(VALUE(RIGHT(Tabla31[[#This Row],[B2B]],6)),"")</f>
        <v/>
      </c>
      <c r="FW1336" s="6" t="str">
        <f>+IFERROR(VLOOKUP(FU1336,Auxiliar!$A:$C,2,0),"")</f>
        <v/>
      </c>
      <c r="FX1336" s="7" t="str">
        <f>+IFERROR(VLOOKUP(FU1336,Auxiliar!$A:$C,3,0),"")</f>
        <v/>
      </c>
      <c r="FY1336" s="1"/>
      <c r="FZ1336" s="12"/>
      <c r="GA1336" s="6" t="str">
        <f>+IFERROR(VALUE(RIGHT(Tabla32[[#This Row],[B2B]],6)),"")</f>
        <v/>
      </c>
      <c r="GB1336" s="6" t="str">
        <f>+IFERROR(VLOOKUP(FZ1336,Auxiliar!$A:$C,2,0),"")</f>
        <v/>
      </c>
      <c r="GC1336" s="7" t="str">
        <f>+IFERROR(VLOOKUP(FZ1336,Auxiliar!$A:$C,3,0),"")</f>
        <v/>
      </c>
      <c r="GD1336" s="1"/>
      <c r="GE1336" s="12"/>
      <c r="GF1336" s="6" t="str">
        <f>+IFERROR(VALUE(RIGHT(Tabla33[[#This Row],[B2B]],6)),"")</f>
        <v/>
      </c>
      <c r="GG1336" s="6" t="str">
        <f>+IFERROR(VLOOKUP(GE1336,Auxiliar!$A:$C,2,0),"")</f>
        <v/>
      </c>
      <c r="GH1336" s="7" t="str">
        <f>+IFERROR(VLOOKUP(GE1336,Auxiliar!$A:$C,3,0),"")</f>
        <v/>
      </c>
    </row>
    <row r="1337" spans="79:190" x14ac:dyDescent="0.25">
      <c r="CA1337" s="1">
        <v>11944</v>
      </c>
      <c r="CB1337" s="1" t="s">
        <v>35</v>
      </c>
      <c r="CC1337" s="6">
        <f>+IFERROR(VALUE(RIGHT(Tabla14[[#This Row],[B2B]],6)),"")</f>
        <v>11944</v>
      </c>
      <c r="CD1337" s="6" t="str">
        <f>+IFERROR(VLOOKUP(CB1337,Auxiliar!$A:$C,2,0),"")</f>
        <v>Corona 710cc</v>
      </c>
      <c r="CE1337" s="7" t="str">
        <f>+IFERROR(VLOOKUP(CB1337,Auxiliar!$A:$C,3,0),"")</f>
        <v>1b 10% | 85b 0%</v>
      </c>
      <c r="CM1337" s="1">
        <v>11947</v>
      </c>
      <c r="CN1337" s="1" t="s">
        <v>20</v>
      </c>
      <c r="CO1337" s="6">
        <v>11947</v>
      </c>
      <c r="CP1337" s="6" t="s">
        <v>20</v>
      </c>
      <c r="CQ1337" s="7" t="s">
        <v>21</v>
      </c>
      <c r="CY1337" s="1">
        <v>11947</v>
      </c>
      <c r="CZ1337" s="1" t="s">
        <v>16</v>
      </c>
      <c r="DA1337" s="6">
        <f>+IFERROR(VALUE(RIGHT(Tabla18[[#This Row],[B2B]],6)),"")</f>
        <v>11947</v>
      </c>
      <c r="DB1337" s="6" t="str">
        <f>+IFERROR(VLOOKUP(CZ1337,Auxiliar!$A:$C,2,0),"")</f>
        <v>PREMIUM</v>
      </c>
      <c r="DC1337" s="7" t="str">
        <f>+IFERROR(VLOOKUP(CZ1337,Auxiliar!$A:$C,3,0),"")</f>
        <v>0b 0% | 2b 2% | 5b 3,5% | 10b 5%</v>
      </c>
      <c r="DE1337" s="1">
        <v>11947</v>
      </c>
      <c r="DF1337" s="1" t="s">
        <v>19</v>
      </c>
      <c r="DG1337" s="6">
        <f>+IFERROR(VALUE(RIGHT(Tabla19[[#This Row],[B2B]],6)),"")</f>
        <v>11947</v>
      </c>
      <c r="DH1337" s="6" t="str">
        <f>+IFERROR(VLOOKUP(DF1337,Auxiliar!$A:$C,2,0),"")</f>
        <v>MICHELOB</v>
      </c>
      <c r="DI1337" s="7" t="str">
        <f>+IFERROR(VLOOKUP(DF1337,Auxiliar!$A:$C,3,0),"")</f>
        <v>1b 7% | 3b 22% | 8b 27%</v>
      </c>
      <c r="DK1337" s="1"/>
      <c r="DL1337" s="1"/>
      <c r="DM1337" s="6" t="str">
        <f>+IFERROR(VALUE(RIGHT(Tabla20[[#This Row],[B2B]],6)),"")</f>
        <v/>
      </c>
      <c r="DN1337" s="6" t="str">
        <f>+IFERROR(VLOOKUP(DL1337,Auxiliar!$A:$C,2,0),"")</f>
        <v/>
      </c>
      <c r="DO1337" s="7" t="str">
        <f>+IFERROR(VLOOKUP(DL1337,Auxiliar!$A:$C,3,0),"")</f>
        <v/>
      </c>
      <c r="DQ1337" s="1">
        <v>11935</v>
      </c>
      <c r="DR1337" s="12" t="s">
        <v>24</v>
      </c>
      <c r="DS1337" s="6">
        <f>+IFERROR(VALUE(RIGHT(Tabla21[[#This Row],[B2B]],6)),"")</f>
        <v>11935</v>
      </c>
      <c r="DT1337" s="6" t="str">
        <f>+IFERROR(VLOOKUP(DR1337,Auxiliar!$A:$C,2,0),"")</f>
        <v>CORONA PORRON</v>
      </c>
      <c r="DU1337" s="7" t="str">
        <f>+IFERROR(VLOOKUP(DR1337,Auxiliar!$A:$C,3,0),"")</f>
        <v>1b 5% | 20b 0%</v>
      </c>
      <c r="DW1337" s="1"/>
      <c r="DX1337" s="12"/>
      <c r="DY1337" s="6" t="str">
        <f>+IFERROR(VALUE(RIGHT(Tabla22[[#This Row],[B2B]],6)),"")</f>
        <v/>
      </c>
      <c r="DZ1337" s="6" t="str">
        <f>+IFERROR(VLOOKUP(DX1337,Auxiliar!$A:$C,2,0),"")</f>
        <v/>
      </c>
      <c r="EA1337" s="7" t="str">
        <f>+IFERROR(VLOOKUP(DX1337,Auxiliar!$A:$C,3,0),"")</f>
        <v/>
      </c>
      <c r="EC1337" s="1"/>
      <c r="ED1337" s="12"/>
      <c r="EE1337" s="6" t="str">
        <f>+IFERROR(VALUE(RIGHT(Tabla23[[#This Row],[B2B]],6)),"")</f>
        <v/>
      </c>
      <c r="EF1337" s="6" t="str">
        <f>+IFERROR(VLOOKUP(ED1337,Auxiliar!$A:$C,2,0),"")</f>
        <v/>
      </c>
      <c r="EG1337" s="7" t="str">
        <f>+IFERROR(VLOOKUP(ED1337,Auxiliar!$A:$C,3,0),"")</f>
        <v/>
      </c>
      <c r="EI1337" s="1"/>
      <c r="EJ1337" s="12"/>
      <c r="EK1337" s="6" t="str">
        <f>+IFERROR(VALUE(RIGHT(Tabla24[[#This Row],[B2B]],6)),"")</f>
        <v/>
      </c>
      <c r="EL1337" s="6" t="str">
        <f>+IFERROR(VLOOKUP(EJ1337,Auxiliar!$A:$C,2,0),"")</f>
        <v/>
      </c>
      <c r="EM1337" s="7" t="str">
        <f>+IFERROR(VLOOKUP(EJ1337,Auxiliar!$A:$C,3,0),"")</f>
        <v/>
      </c>
      <c r="EO1337" s="1"/>
      <c r="EP1337" s="12"/>
      <c r="EQ1337" s="6" t="str">
        <f>+IFERROR(VALUE(RIGHT(Tabla25[[#This Row],[B2B]],6)),"")</f>
        <v/>
      </c>
      <c r="ER1337" s="6" t="str">
        <f>+IFERROR(VLOOKUP(EP1337,Auxiliar!$A:$C,2,0),"")</f>
        <v/>
      </c>
      <c r="ES1337" s="7" t="str">
        <f>+IFERROR(VLOOKUP(EP1337,Auxiliar!$A:$C,3,0),"")</f>
        <v/>
      </c>
      <c r="EU1337" s="1"/>
      <c r="EV1337" s="12"/>
      <c r="EW1337" s="6" t="str">
        <f>+IFERROR(VALUE(RIGHT(Tabla26[[#This Row],[B2B]],6)),"")</f>
        <v/>
      </c>
      <c r="EX1337" s="6" t="str">
        <f>+IFERROR(VLOOKUP(EV1337,Auxiliar!$A:$C,2,0),"")</f>
        <v/>
      </c>
      <c r="EY1337" s="7" t="str">
        <f>+IFERROR(VLOOKUP(EV1337,Auxiliar!$A:$C,3,0),"")</f>
        <v/>
      </c>
      <c r="EZ1337" s="1"/>
      <c r="FA1337" s="12"/>
      <c r="FB1337" s="6" t="str">
        <f>+IFERROR(VALUE(RIGHT(Tabla27[[#This Row],[B2B]],6)),"")</f>
        <v/>
      </c>
      <c r="FC1337" s="6" t="str">
        <f>+IFERROR(VLOOKUP(FA1337,Auxiliar!$A:$C,2,0),"")</f>
        <v/>
      </c>
      <c r="FD1337" s="7" t="str">
        <f>+IFERROR(VLOOKUP(FA1337,Auxiliar!$A:$C,3,0),"")</f>
        <v/>
      </c>
      <c r="FE1337" s="1"/>
      <c r="FF1337" s="12"/>
      <c r="FG1337" s="6" t="str">
        <f>+IFERROR(VALUE(RIGHT(Tabla28[[#This Row],[B2B]],6)),"")</f>
        <v/>
      </c>
      <c r="FH1337" s="6" t="str">
        <f>+IFERROR(VLOOKUP(FF1337,Auxiliar!$A:$C,2,0),"")</f>
        <v/>
      </c>
      <c r="FI1337" s="7" t="str">
        <f>+IFERROR(VLOOKUP(FF1337,Auxiliar!$A:$C,3,0),"")</f>
        <v/>
      </c>
      <c r="FJ1337" s="1"/>
      <c r="FK1337" s="12"/>
      <c r="FL1337" s="6" t="str">
        <f>+IFERROR(VALUE(RIGHT(Tabla29[[#This Row],[B2B]],6)),"")</f>
        <v/>
      </c>
      <c r="FM1337" s="6" t="str">
        <f>+IFERROR(VLOOKUP(FK1337,Auxiliar!$A:$C,2,0),"")</f>
        <v/>
      </c>
      <c r="FN1337" s="7" t="str">
        <f>+IFERROR(VLOOKUP(FK1337,Auxiliar!$A:$C,3,0),"")</f>
        <v/>
      </c>
      <c r="FO1337" s="1"/>
      <c r="FP1337" s="12"/>
      <c r="FQ1337" s="6" t="str">
        <f>+IFERROR(VALUE(RIGHT(Tabla30[[#This Row],[B2B]],6)),"")</f>
        <v/>
      </c>
      <c r="FR1337" s="6" t="str">
        <f>+IFERROR(VLOOKUP(FP1337,Auxiliar!$A:$C,2,0),"")</f>
        <v/>
      </c>
      <c r="FS1337" s="7"/>
      <c r="FT1337" s="1"/>
      <c r="FU1337" s="12"/>
      <c r="FV1337" s="6" t="str">
        <f>+IFERROR(VALUE(RIGHT(Tabla31[[#This Row],[B2B]],6)),"")</f>
        <v/>
      </c>
      <c r="FW1337" s="6" t="str">
        <f>+IFERROR(VLOOKUP(FU1337,Auxiliar!$A:$C,2,0),"")</f>
        <v/>
      </c>
      <c r="FX1337" s="7" t="str">
        <f>+IFERROR(VLOOKUP(FU1337,Auxiliar!$A:$C,3,0),"")</f>
        <v/>
      </c>
      <c r="FY1337" s="1"/>
      <c r="FZ1337" s="12"/>
      <c r="GA1337" s="6" t="str">
        <f>+IFERROR(VALUE(RIGHT(Tabla32[[#This Row],[B2B]],6)),"")</f>
        <v/>
      </c>
      <c r="GB1337" s="6" t="str">
        <f>+IFERROR(VLOOKUP(FZ1337,Auxiliar!$A:$C,2,0),"")</f>
        <v/>
      </c>
      <c r="GC1337" s="7" t="str">
        <f>+IFERROR(VLOOKUP(FZ1337,Auxiliar!$A:$C,3,0),"")</f>
        <v/>
      </c>
      <c r="GD1337" s="1"/>
      <c r="GE1337" s="12"/>
      <c r="GF1337" s="6" t="str">
        <f>+IFERROR(VALUE(RIGHT(Tabla33[[#This Row],[B2B]],6)),"")</f>
        <v/>
      </c>
      <c r="GG1337" s="6" t="str">
        <f>+IFERROR(VLOOKUP(GE1337,Auxiliar!$A:$C,2,0),"")</f>
        <v/>
      </c>
      <c r="GH1337" s="7" t="str">
        <f>+IFERROR(VLOOKUP(GE1337,Auxiliar!$A:$C,3,0),"")</f>
        <v/>
      </c>
    </row>
    <row r="1338" spans="79:190" x14ac:dyDescent="0.25">
      <c r="CA1338" s="1">
        <v>11945</v>
      </c>
      <c r="CB1338" s="1" t="s">
        <v>35</v>
      </c>
      <c r="CC1338" s="6">
        <f>+IFERROR(VALUE(RIGHT(Tabla14[[#This Row],[B2B]],6)),"")</f>
        <v>11945</v>
      </c>
      <c r="CD1338" s="6" t="str">
        <f>+IFERROR(VLOOKUP(CB1338,Auxiliar!$A:$C,2,0),"")</f>
        <v>Corona 710cc</v>
      </c>
      <c r="CE1338" s="7" t="str">
        <f>+IFERROR(VLOOKUP(CB1338,Auxiliar!$A:$C,3,0),"")</f>
        <v>1b 10% | 85b 0%</v>
      </c>
      <c r="CM1338" s="1">
        <v>11948</v>
      </c>
      <c r="CN1338" s="1" t="s">
        <v>20</v>
      </c>
      <c r="CO1338" s="6">
        <v>11948</v>
      </c>
      <c r="CP1338" s="6" t="s">
        <v>20</v>
      </c>
      <c r="CQ1338" s="7" t="s">
        <v>21</v>
      </c>
      <c r="CY1338" s="1">
        <v>11948</v>
      </c>
      <c r="CZ1338" s="1" t="s">
        <v>16</v>
      </c>
      <c r="DA1338" s="6">
        <f>+IFERROR(VALUE(RIGHT(Tabla18[[#This Row],[B2B]],6)),"")</f>
        <v>11948</v>
      </c>
      <c r="DB1338" s="6" t="str">
        <f>+IFERROR(VLOOKUP(CZ1338,Auxiliar!$A:$C,2,0),"")</f>
        <v>PREMIUM</v>
      </c>
      <c r="DC1338" s="7" t="str">
        <f>+IFERROR(VLOOKUP(CZ1338,Auxiliar!$A:$C,3,0),"")</f>
        <v>0b 0% | 2b 2% | 5b 3,5% | 10b 5%</v>
      </c>
      <c r="DE1338" s="1">
        <v>11948</v>
      </c>
      <c r="DF1338" s="1" t="s">
        <v>19</v>
      </c>
      <c r="DG1338" s="6">
        <f>+IFERROR(VALUE(RIGHT(Tabla19[[#This Row],[B2B]],6)),"")</f>
        <v>11948</v>
      </c>
      <c r="DH1338" s="6" t="str">
        <f>+IFERROR(VLOOKUP(DF1338,Auxiliar!$A:$C,2,0),"")</f>
        <v>MICHELOB</v>
      </c>
      <c r="DI1338" s="7" t="str">
        <f>+IFERROR(VLOOKUP(DF1338,Auxiliar!$A:$C,3,0),"")</f>
        <v>1b 7% | 3b 22% | 8b 27%</v>
      </c>
      <c r="DK1338" s="1"/>
      <c r="DL1338" s="1"/>
      <c r="DM1338" s="6" t="str">
        <f>+IFERROR(VALUE(RIGHT(Tabla20[[#This Row],[B2B]],6)),"")</f>
        <v/>
      </c>
      <c r="DN1338" s="6" t="str">
        <f>+IFERROR(VLOOKUP(DL1338,Auxiliar!$A:$C,2,0),"")</f>
        <v/>
      </c>
      <c r="DO1338" s="7" t="str">
        <f>+IFERROR(VLOOKUP(DL1338,Auxiliar!$A:$C,3,0),"")</f>
        <v/>
      </c>
      <c r="DQ1338" s="1">
        <v>11936</v>
      </c>
      <c r="DR1338" s="12" t="s">
        <v>24</v>
      </c>
      <c r="DS1338" s="6">
        <f>+IFERROR(VALUE(RIGHT(Tabla21[[#This Row],[B2B]],6)),"")</f>
        <v>11936</v>
      </c>
      <c r="DT1338" s="6" t="str">
        <f>+IFERROR(VLOOKUP(DR1338,Auxiliar!$A:$C,2,0),"")</f>
        <v>CORONA PORRON</v>
      </c>
      <c r="DU1338" s="7" t="str">
        <f>+IFERROR(VLOOKUP(DR1338,Auxiliar!$A:$C,3,0),"")</f>
        <v>1b 5% | 20b 0%</v>
      </c>
      <c r="DW1338" s="1"/>
      <c r="DX1338" s="12"/>
      <c r="DY1338" s="6" t="str">
        <f>+IFERROR(VALUE(RIGHT(Tabla22[[#This Row],[B2B]],6)),"")</f>
        <v/>
      </c>
      <c r="DZ1338" s="6" t="str">
        <f>+IFERROR(VLOOKUP(DX1338,Auxiliar!$A:$C,2,0),"")</f>
        <v/>
      </c>
      <c r="EA1338" s="7" t="str">
        <f>+IFERROR(VLOOKUP(DX1338,Auxiliar!$A:$C,3,0),"")</f>
        <v/>
      </c>
      <c r="EC1338" s="1"/>
      <c r="ED1338" s="12"/>
      <c r="EE1338" s="6" t="str">
        <f>+IFERROR(VALUE(RIGHT(Tabla23[[#This Row],[B2B]],6)),"")</f>
        <v/>
      </c>
      <c r="EF1338" s="6" t="str">
        <f>+IFERROR(VLOOKUP(ED1338,Auxiliar!$A:$C,2,0),"")</f>
        <v/>
      </c>
      <c r="EG1338" s="7" t="str">
        <f>+IFERROR(VLOOKUP(ED1338,Auxiliar!$A:$C,3,0),"")</f>
        <v/>
      </c>
      <c r="EI1338" s="1"/>
      <c r="EJ1338" s="12"/>
      <c r="EK1338" s="6" t="str">
        <f>+IFERROR(VALUE(RIGHT(Tabla24[[#This Row],[B2B]],6)),"")</f>
        <v/>
      </c>
      <c r="EL1338" s="6" t="str">
        <f>+IFERROR(VLOOKUP(EJ1338,Auxiliar!$A:$C,2,0),"")</f>
        <v/>
      </c>
      <c r="EM1338" s="7" t="str">
        <f>+IFERROR(VLOOKUP(EJ1338,Auxiliar!$A:$C,3,0),"")</f>
        <v/>
      </c>
      <c r="EO1338" s="1"/>
      <c r="EP1338" s="12"/>
      <c r="EQ1338" s="6" t="str">
        <f>+IFERROR(VALUE(RIGHT(Tabla25[[#This Row],[B2B]],6)),"")</f>
        <v/>
      </c>
      <c r="ER1338" s="6" t="str">
        <f>+IFERROR(VLOOKUP(EP1338,Auxiliar!$A:$C,2,0),"")</f>
        <v/>
      </c>
      <c r="ES1338" s="7" t="str">
        <f>+IFERROR(VLOOKUP(EP1338,Auxiliar!$A:$C,3,0),"")</f>
        <v/>
      </c>
      <c r="EU1338" s="1"/>
      <c r="EV1338" s="12"/>
      <c r="EW1338" s="6" t="str">
        <f>+IFERROR(VALUE(RIGHT(Tabla26[[#This Row],[B2B]],6)),"")</f>
        <v/>
      </c>
      <c r="EX1338" s="6" t="str">
        <f>+IFERROR(VLOOKUP(EV1338,Auxiliar!$A:$C,2,0),"")</f>
        <v/>
      </c>
      <c r="EY1338" s="7" t="str">
        <f>+IFERROR(VLOOKUP(EV1338,Auxiliar!$A:$C,3,0),"")</f>
        <v/>
      </c>
      <c r="EZ1338" s="1"/>
      <c r="FA1338" s="12"/>
      <c r="FB1338" s="6" t="str">
        <f>+IFERROR(VALUE(RIGHT(Tabla27[[#This Row],[B2B]],6)),"")</f>
        <v/>
      </c>
      <c r="FC1338" s="6" t="str">
        <f>+IFERROR(VLOOKUP(FA1338,Auxiliar!$A:$C,2,0),"")</f>
        <v/>
      </c>
      <c r="FD1338" s="7" t="str">
        <f>+IFERROR(VLOOKUP(FA1338,Auxiliar!$A:$C,3,0),"")</f>
        <v/>
      </c>
      <c r="FE1338" s="1"/>
      <c r="FF1338" s="12"/>
      <c r="FG1338" s="6" t="str">
        <f>+IFERROR(VALUE(RIGHT(Tabla28[[#This Row],[B2B]],6)),"")</f>
        <v/>
      </c>
      <c r="FH1338" s="6" t="str">
        <f>+IFERROR(VLOOKUP(FF1338,Auxiliar!$A:$C,2,0),"")</f>
        <v/>
      </c>
      <c r="FI1338" s="7" t="str">
        <f>+IFERROR(VLOOKUP(FF1338,Auxiliar!$A:$C,3,0),"")</f>
        <v/>
      </c>
      <c r="FJ1338" s="1"/>
      <c r="FK1338" s="12"/>
      <c r="FL1338" s="6" t="str">
        <f>+IFERROR(VALUE(RIGHT(Tabla29[[#This Row],[B2B]],6)),"")</f>
        <v/>
      </c>
      <c r="FM1338" s="6" t="str">
        <f>+IFERROR(VLOOKUP(FK1338,Auxiliar!$A:$C,2,0),"")</f>
        <v/>
      </c>
      <c r="FN1338" s="7" t="str">
        <f>+IFERROR(VLOOKUP(FK1338,Auxiliar!$A:$C,3,0),"")</f>
        <v/>
      </c>
      <c r="FO1338" s="1"/>
      <c r="FP1338" s="12"/>
      <c r="FQ1338" s="6" t="str">
        <f>+IFERROR(VALUE(RIGHT(Tabla30[[#This Row],[B2B]],6)),"")</f>
        <v/>
      </c>
      <c r="FR1338" s="6" t="str">
        <f>+IFERROR(VLOOKUP(FP1338,Auxiliar!$A:$C,2,0),"")</f>
        <v/>
      </c>
      <c r="FS1338" s="7"/>
      <c r="FT1338" s="1"/>
      <c r="FU1338" s="12"/>
      <c r="FV1338" s="6" t="str">
        <f>+IFERROR(VALUE(RIGHT(Tabla31[[#This Row],[B2B]],6)),"")</f>
        <v/>
      </c>
      <c r="FW1338" s="6" t="str">
        <f>+IFERROR(VLOOKUP(FU1338,Auxiliar!$A:$C,2,0),"")</f>
        <v/>
      </c>
      <c r="FX1338" s="7" t="str">
        <f>+IFERROR(VLOOKUP(FU1338,Auxiliar!$A:$C,3,0),"")</f>
        <v/>
      </c>
      <c r="FY1338" s="1"/>
      <c r="FZ1338" s="12"/>
      <c r="GA1338" s="6" t="str">
        <f>+IFERROR(VALUE(RIGHT(Tabla32[[#This Row],[B2B]],6)),"")</f>
        <v/>
      </c>
      <c r="GB1338" s="6" t="str">
        <f>+IFERROR(VLOOKUP(FZ1338,Auxiliar!$A:$C,2,0),"")</f>
        <v/>
      </c>
      <c r="GC1338" s="7" t="str">
        <f>+IFERROR(VLOOKUP(FZ1338,Auxiliar!$A:$C,3,0),"")</f>
        <v/>
      </c>
      <c r="GD1338" s="1"/>
      <c r="GE1338" s="12"/>
      <c r="GF1338" s="6" t="str">
        <f>+IFERROR(VALUE(RIGHT(Tabla33[[#This Row],[B2B]],6)),"")</f>
        <v/>
      </c>
      <c r="GG1338" s="6" t="str">
        <f>+IFERROR(VLOOKUP(GE1338,Auxiliar!$A:$C,2,0),"")</f>
        <v/>
      </c>
      <c r="GH1338" s="7" t="str">
        <f>+IFERROR(VLOOKUP(GE1338,Auxiliar!$A:$C,3,0),"")</f>
        <v/>
      </c>
    </row>
    <row r="1339" spans="79:190" x14ac:dyDescent="0.25">
      <c r="CA1339" s="1">
        <v>11946</v>
      </c>
      <c r="CB1339" s="1" t="s">
        <v>35</v>
      </c>
      <c r="CC1339" s="6">
        <f>+IFERROR(VALUE(RIGHT(Tabla14[[#This Row],[B2B]],6)),"")</f>
        <v>11946</v>
      </c>
      <c r="CD1339" s="6" t="str">
        <f>+IFERROR(VLOOKUP(CB1339,Auxiliar!$A:$C,2,0),"")</f>
        <v>Corona 710cc</v>
      </c>
      <c r="CE1339" s="7" t="str">
        <f>+IFERROR(VLOOKUP(CB1339,Auxiliar!$A:$C,3,0),"")</f>
        <v>1b 10% | 85b 0%</v>
      </c>
      <c r="CM1339" s="1">
        <v>11950</v>
      </c>
      <c r="CN1339" s="1" t="s">
        <v>20</v>
      </c>
      <c r="CO1339" s="6">
        <v>11950</v>
      </c>
      <c r="CP1339" s="6" t="s">
        <v>20</v>
      </c>
      <c r="CQ1339" s="7" t="s">
        <v>21</v>
      </c>
      <c r="CY1339" s="1">
        <v>11950</v>
      </c>
      <c r="CZ1339" s="1" t="s">
        <v>16</v>
      </c>
      <c r="DA1339" s="6">
        <f>+IFERROR(VALUE(RIGHT(Tabla18[[#This Row],[B2B]],6)),"")</f>
        <v>11950</v>
      </c>
      <c r="DB1339" s="6" t="str">
        <f>+IFERROR(VLOOKUP(CZ1339,Auxiliar!$A:$C,2,0),"")</f>
        <v>PREMIUM</v>
      </c>
      <c r="DC1339" s="7" t="str">
        <f>+IFERROR(VLOOKUP(CZ1339,Auxiliar!$A:$C,3,0),"")</f>
        <v>0b 0% | 2b 2% | 5b 3,5% | 10b 5%</v>
      </c>
      <c r="DE1339" s="1">
        <v>11950</v>
      </c>
      <c r="DF1339" s="1" t="s">
        <v>19</v>
      </c>
      <c r="DG1339" s="6">
        <f>+IFERROR(VALUE(RIGHT(Tabla19[[#This Row],[B2B]],6)),"")</f>
        <v>11950</v>
      </c>
      <c r="DH1339" s="6" t="str">
        <f>+IFERROR(VLOOKUP(DF1339,Auxiliar!$A:$C,2,0),"")</f>
        <v>MICHELOB</v>
      </c>
      <c r="DI1339" s="7" t="str">
        <f>+IFERROR(VLOOKUP(DF1339,Auxiliar!$A:$C,3,0),"")</f>
        <v>1b 7% | 3b 22% | 8b 27%</v>
      </c>
      <c r="DK1339" s="1"/>
      <c r="DL1339" s="1"/>
      <c r="DM1339" s="6" t="str">
        <f>+IFERROR(VALUE(RIGHT(Tabla20[[#This Row],[B2B]],6)),"")</f>
        <v/>
      </c>
      <c r="DN1339" s="6" t="str">
        <f>+IFERROR(VLOOKUP(DL1339,Auxiliar!$A:$C,2,0),"")</f>
        <v/>
      </c>
      <c r="DO1339" s="7" t="str">
        <f>+IFERROR(VLOOKUP(DL1339,Auxiliar!$A:$C,3,0),"")</f>
        <v/>
      </c>
      <c r="DQ1339" s="1">
        <v>11943</v>
      </c>
      <c r="DR1339" s="12" t="s">
        <v>24</v>
      </c>
      <c r="DS1339" s="6">
        <f>+IFERROR(VALUE(RIGHT(Tabla21[[#This Row],[B2B]],6)),"")</f>
        <v>11943</v>
      </c>
      <c r="DT1339" s="6" t="str">
        <f>+IFERROR(VLOOKUP(DR1339,Auxiliar!$A:$C,2,0),"")</f>
        <v>CORONA PORRON</v>
      </c>
      <c r="DU1339" s="7" t="str">
        <f>+IFERROR(VLOOKUP(DR1339,Auxiliar!$A:$C,3,0),"")</f>
        <v>1b 5% | 20b 0%</v>
      </c>
      <c r="DW1339" s="1"/>
      <c r="DX1339" s="12"/>
      <c r="DY1339" s="6" t="str">
        <f>+IFERROR(VALUE(RIGHT(Tabla22[[#This Row],[B2B]],6)),"")</f>
        <v/>
      </c>
      <c r="DZ1339" s="6" t="str">
        <f>+IFERROR(VLOOKUP(DX1339,Auxiliar!$A:$C,2,0),"")</f>
        <v/>
      </c>
      <c r="EA1339" s="7" t="str">
        <f>+IFERROR(VLOOKUP(DX1339,Auxiliar!$A:$C,3,0),"")</f>
        <v/>
      </c>
      <c r="EC1339" s="1"/>
      <c r="ED1339" s="12"/>
      <c r="EE1339" s="6" t="str">
        <f>+IFERROR(VALUE(RIGHT(Tabla23[[#This Row],[B2B]],6)),"")</f>
        <v/>
      </c>
      <c r="EF1339" s="6" t="str">
        <f>+IFERROR(VLOOKUP(ED1339,Auxiliar!$A:$C,2,0),"")</f>
        <v/>
      </c>
      <c r="EG1339" s="7" t="str">
        <f>+IFERROR(VLOOKUP(ED1339,Auxiliar!$A:$C,3,0),"")</f>
        <v/>
      </c>
      <c r="EI1339" s="1"/>
      <c r="EJ1339" s="12"/>
      <c r="EK1339" s="6" t="str">
        <f>+IFERROR(VALUE(RIGHT(Tabla24[[#This Row],[B2B]],6)),"")</f>
        <v/>
      </c>
      <c r="EL1339" s="6" t="str">
        <f>+IFERROR(VLOOKUP(EJ1339,Auxiliar!$A:$C,2,0),"")</f>
        <v/>
      </c>
      <c r="EM1339" s="7" t="str">
        <f>+IFERROR(VLOOKUP(EJ1339,Auxiliar!$A:$C,3,0),"")</f>
        <v/>
      </c>
      <c r="EO1339" s="1"/>
      <c r="EP1339" s="12"/>
      <c r="EQ1339" s="6" t="str">
        <f>+IFERROR(VALUE(RIGHT(Tabla25[[#This Row],[B2B]],6)),"")</f>
        <v/>
      </c>
      <c r="ER1339" s="6" t="str">
        <f>+IFERROR(VLOOKUP(EP1339,Auxiliar!$A:$C,2,0),"")</f>
        <v/>
      </c>
      <c r="ES1339" s="7" t="str">
        <f>+IFERROR(VLOOKUP(EP1339,Auxiliar!$A:$C,3,0),"")</f>
        <v/>
      </c>
      <c r="EU1339" s="1"/>
      <c r="EV1339" s="12"/>
      <c r="EW1339" s="6" t="str">
        <f>+IFERROR(VALUE(RIGHT(Tabla26[[#This Row],[B2B]],6)),"")</f>
        <v/>
      </c>
      <c r="EX1339" s="6" t="str">
        <f>+IFERROR(VLOOKUP(EV1339,Auxiliar!$A:$C,2,0),"")</f>
        <v/>
      </c>
      <c r="EY1339" s="7" t="str">
        <f>+IFERROR(VLOOKUP(EV1339,Auxiliar!$A:$C,3,0),"")</f>
        <v/>
      </c>
      <c r="EZ1339" s="1"/>
      <c r="FA1339" s="12"/>
      <c r="FB1339" s="6" t="str">
        <f>+IFERROR(VALUE(RIGHT(Tabla27[[#This Row],[B2B]],6)),"")</f>
        <v/>
      </c>
      <c r="FC1339" s="6" t="str">
        <f>+IFERROR(VLOOKUP(FA1339,Auxiliar!$A:$C,2,0),"")</f>
        <v/>
      </c>
      <c r="FD1339" s="7" t="str">
        <f>+IFERROR(VLOOKUP(FA1339,Auxiliar!$A:$C,3,0),"")</f>
        <v/>
      </c>
      <c r="FE1339" s="1"/>
      <c r="FF1339" s="12"/>
      <c r="FG1339" s="6" t="str">
        <f>+IFERROR(VALUE(RIGHT(Tabla28[[#This Row],[B2B]],6)),"")</f>
        <v/>
      </c>
      <c r="FH1339" s="6" t="str">
        <f>+IFERROR(VLOOKUP(FF1339,Auxiliar!$A:$C,2,0),"")</f>
        <v/>
      </c>
      <c r="FI1339" s="7" t="str">
        <f>+IFERROR(VLOOKUP(FF1339,Auxiliar!$A:$C,3,0),"")</f>
        <v/>
      </c>
      <c r="FJ1339" s="1"/>
      <c r="FK1339" s="12"/>
      <c r="FL1339" s="6" t="str">
        <f>+IFERROR(VALUE(RIGHT(Tabla29[[#This Row],[B2B]],6)),"")</f>
        <v/>
      </c>
      <c r="FM1339" s="6" t="str">
        <f>+IFERROR(VLOOKUP(FK1339,Auxiliar!$A:$C,2,0),"")</f>
        <v/>
      </c>
      <c r="FN1339" s="7" t="str">
        <f>+IFERROR(VLOOKUP(FK1339,Auxiliar!$A:$C,3,0),"")</f>
        <v/>
      </c>
      <c r="FO1339" s="1"/>
      <c r="FP1339" s="12"/>
      <c r="FQ1339" s="6" t="str">
        <f>+IFERROR(VALUE(RIGHT(Tabla30[[#This Row],[B2B]],6)),"")</f>
        <v/>
      </c>
      <c r="FR1339" s="6" t="str">
        <f>+IFERROR(VLOOKUP(FP1339,Auxiliar!$A:$C,2,0),"")</f>
        <v/>
      </c>
      <c r="FS1339" s="7"/>
      <c r="FT1339" s="1"/>
      <c r="FU1339" s="12"/>
      <c r="FV1339" s="6" t="str">
        <f>+IFERROR(VALUE(RIGHT(Tabla31[[#This Row],[B2B]],6)),"")</f>
        <v/>
      </c>
      <c r="FW1339" s="6" t="str">
        <f>+IFERROR(VLOOKUP(FU1339,Auxiliar!$A:$C,2,0),"")</f>
        <v/>
      </c>
      <c r="FX1339" s="7" t="str">
        <f>+IFERROR(VLOOKUP(FU1339,Auxiliar!$A:$C,3,0),"")</f>
        <v/>
      </c>
      <c r="FY1339" s="1"/>
      <c r="FZ1339" s="12"/>
      <c r="GA1339" s="6" t="str">
        <f>+IFERROR(VALUE(RIGHT(Tabla32[[#This Row],[B2B]],6)),"")</f>
        <v/>
      </c>
      <c r="GB1339" s="6" t="str">
        <f>+IFERROR(VLOOKUP(FZ1339,Auxiliar!$A:$C,2,0),"")</f>
        <v/>
      </c>
      <c r="GC1339" s="7" t="str">
        <f>+IFERROR(VLOOKUP(FZ1339,Auxiliar!$A:$C,3,0),"")</f>
        <v/>
      </c>
      <c r="GD1339" s="1"/>
      <c r="GE1339" s="12"/>
      <c r="GF1339" s="6" t="str">
        <f>+IFERROR(VALUE(RIGHT(Tabla33[[#This Row],[B2B]],6)),"")</f>
        <v/>
      </c>
      <c r="GG1339" s="6" t="str">
        <f>+IFERROR(VLOOKUP(GE1339,Auxiliar!$A:$C,2,0),"")</f>
        <v/>
      </c>
      <c r="GH1339" s="7" t="str">
        <f>+IFERROR(VLOOKUP(GE1339,Auxiliar!$A:$C,3,0),"")</f>
        <v/>
      </c>
    </row>
    <row r="1340" spans="79:190" x14ac:dyDescent="0.25">
      <c r="CA1340" s="1">
        <v>11947</v>
      </c>
      <c r="CB1340" s="1" t="s">
        <v>35</v>
      </c>
      <c r="CC1340" s="6">
        <f>+IFERROR(VALUE(RIGHT(Tabla14[[#This Row],[B2B]],6)),"")</f>
        <v>11947</v>
      </c>
      <c r="CD1340" s="6" t="str">
        <f>+IFERROR(VLOOKUP(CB1340,Auxiliar!$A:$C,2,0),"")</f>
        <v>Corona 710cc</v>
      </c>
      <c r="CE1340" s="7" t="str">
        <f>+IFERROR(VLOOKUP(CB1340,Auxiliar!$A:$C,3,0),"")</f>
        <v>1b 10% | 85b 0%</v>
      </c>
      <c r="CM1340" s="1">
        <v>11951</v>
      </c>
      <c r="CN1340" s="1" t="s">
        <v>20</v>
      </c>
      <c r="CO1340" s="6">
        <v>11951</v>
      </c>
      <c r="CP1340" s="6" t="s">
        <v>20</v>
      </c>
      <c r="CQ1340" s="7" t="s">
        <v>21</v>
      </c>
      <c r="CY1340" s="1">
        <v>11951</v>
      </c>
      <c r="CZ1340" s="1" t="s">
        <v>16</v>
      </c>
      <c r="DA1340" s="6">
        <f>+IFERROR(VALUE(RIGHT(Tabla18[[#This Row],[B2B]],6)),"")</f>
        <v>11951</v>
      </c>
      <c r="DB1340" s="6" t="str">
        <f>+IFERROR(VLOOKUP(CZ1340,Auxiliar!$A:$C,2,0),"")</f>
        <v>PREMIUM</v>
      </c>
      <c r="DC1340" s="7" t="str">
        <f>+IFERROR(VLOOKUP(CZ1340,Auxiliar!$A:$C,3,0),"")</f>
        <v>0b 0% | 2b 2% | 5b 3,5% | 10b 5%</v>
      </c>
      <c r="DE1340" s="1">
        <v>11951</v>
      </c>
      <c r="DF1340" s="1" t="s">
        <v>19</v>
      </c>
      <c r="DG1340" s="6">
        <f>+IFERROR(VALUE(RIGHT(Tabla19[[#This Row],[B2B]],6)),"")</f>
        <v>11951</v>
      </c>
      <c r="DH1340" s="6" t="str">
        <f>+IFERROR(VLOOKUP(DF1340,Auxiliar!$A:$C,2,0),"")</f>
        <v>MICHELOB</v>
      </c>
      <c r="DI1340" s="7" t="str">
        <f>+IFERROR(VLOOKUP(DF1340,Auxiliar!$A:$C,3,0),"")</f>
        <v>1b 7% | 3b 22% | 8b 27%</v>
      </c>
      <c r="DK1340" s="1"/>
      <c r="DL1340" s="1"/>
      <c r="DM1340" s="6" t="str">
        <f>+IFERROR(VALUE(RIGHT(Tabla20[[#This Row],[B2B]],6)),"")</f>
        <v/>
      </c>
      <c r="DN1340" s="6" t="str">
        <f>+IFERROR(VLOOKUP(DL1340,Auxiliar!$A:$C,2,0),"")</f>
        <v/>
      </c>
      <c r="DO1340" s="7" t="str">
        <f>+IFERROR(VLOOKUP(DL1340,Auxiliar!$A:$C,3,0),"")</f>
        <v/>
      </c>
      <c r="DQ1340" s="1">
        <v>11944</v>
      </c>
      <c r="DR1340" s="12" t="s">
        <v>24</v>
      </c>
      <c r="DS1340" s="6">
        <f>+IFERROR(VALUE(RIGHT(Tabla21[[#This Row],[B2B]],6)),"")</f>
        <v>11944</v>
      </c>
      <c r="DT1340" s="6" t="str">
        <f>+IFERROR(VLOOKUP(DR1340,Auxiliar!$A:$C,2,0),"")</f>
        <v>CORONA PORRON</v>
      </c>
      <c r="DU1340" s="7" t="str">
        <f>+IFERROR(VLOOKUP(DR1340,Auxiliar!$A:$C,3,0),"")</f>
        <v>1b 5% | 20b 0%</v>
      </c>
      <c r="DW1340" s="1"/>
      <c r="DX1340" s="12"/>
      <c r="DY1340" s="6" t="str">
        <f>+IFERROR(VALUE(RIGHT(Tabla22[[#This Row],[B2B]],6)),"")</f>
        <v/>
      </c>
      <c r="DZ1340" s="6" t="str">
        <f>+IFERROR(VLOOKUP(DX1340,Auxiliar!$A:$C,2,0),"")</f>
        <v/>
      </c>
      <c r="EA1340" s="7" t="str">
        <f>+IFERROR(VLOOKUP(DX1340,Auxiliar!$A:$C,3,0),"")</f>
        <v/>
      </c>
      <c r="EC1340" s="1"/>
      <c r="ED1340" s="12"/>
      <c r="EE1340" s="6" t="str">
        <f>+IFERROR(VALUE(RIGHT(Tabla23[[#This Row],[B2B]],6)),"")</f>
        <v/>
      </c>
      <c r="EF1340" s="6" t="str">
        <f>+IFERROR(VLOOKUP(ED1340,Auxiliar!$A:$C,2,0),"")</f>
        <v/>
      </c>
      <c r="EG1340" s="7" t="str">
        <f>+IFERROR(VLOOKUP(ED1340,Auxiliar!$A:$C,3,0),"")</f>
        <v/>
      </c>
      <c r="EI1340" s="1"/>
      <c r="EJ1340" s="12"/>
      <c r="EK1340" s="6" t="str">
        <f>+IFERROR(VALUE(RIGHT(Tabla24[[#This Row],[B2B]],6)),"")</f>
        <v/>
      </c>
      <c r="EL1340" s="6" t="str">
        <f>+IFERROR(VLOOKUP(EJ1340,Auxiliar!$A:$C,2,0),"")</f>
        <v/>
      </c>
      <c r="EM1340" s="7" t="str">
        <f>+IFERROR(VLOOKUP(EJ1340,Auxiliar!$A:$C,3,0),"")</f>
        <v/>
      </c>
      <c r="EO1340" s="1"/>
      <c r="EP1340" s="12"/>
      <c r="EQ1340" s="6" t="str">
        <f>+IFERROR(VALUE(RIGHT(Tabla25[[#This Row],[B2B]],6)),"")</f>
        <v/>
      </c>
      <c r="ER1340" s="6" t="str">
        <f>+IFERROR(VLOOKUP(EP1340,Auxiliar!$A:$C,2,0),"")</f>
        <v/>
      </c>
      <c r="ES1340" s="7" t="str">
        <f>+IFERROR(VLOOKUP(EP1340,Auxiliar!$A:$C,3,0),"")</f>
        <v/>
      </c>
      <c r="EU1340" s="1"/>
      <c r="EV1340" s="12"/>
      <c r="EW1340" s="6" t="str">
        <f>+IFERROR(VALUE(RIGHT(Tabla26[[#This Row],[B2B]],6)),"")</f>
        <v/>
      </c>
      <c r="EX1340" s="6" t="str">
        <f>+IFERROR(VLOOKUP(EV1340,Auxiliar!$A:$C,2,0),"")</f>
        <v/>
      </c>
      <c r="EY1340" s="7" t="str">
        <f>+IFERROR(VLOOKUP(EV1340,Auxiliar!$A:$C,3,0),"")</f>
        <v/>
      </c>
      <c r="EZ1340" s="1"/>
      <c r="FA1340" s="12"/>
      <c r="FB1340" s="6" t="str">
        <f>+IFERROR(VALUE(RIGHT(Tabla27[[#This Row],[B2B]],6)),"")</f>
        <v/>
      </c>
      <c r="FC1340" s="6" t="str">
        <f>+IFERROR(VLOOKUP(FA1340,Auxiliar!$A:$C,2,0),"")</f>
        <v/>
      </c>
      <c r="FD1340" s="7" t="str">
        <f>+IFERROR(VLOOKUP(FA1340,Auxiliar!$A:$C,3,0),"")</f>
        <v/>
      </c>
      <c r="FE1340" s="1"/>
      <c r="FF1340" s="12"/>
      <c r="FG1340" s="6" t="str">
        <f>+IFERROR(VALUE(RIGHT(Tabla28[[#This Row],[B2B]],6)),"")</f>
        <v/>
      </c>
      <c r="FH1340" s="6" t="str">
        <f>+IFERROR(VLOOKUP(FF1340,Auxiliar!$A:$C,2,0),"")</f>
        <v/>
      </c>
      <c r="FI1340" s="7" t="str">
        <f>+IFERROR(VLOOKUP(FF1340,Auxiliar!$A:$C,3,0),"")</f>
        <v/>
      </c>
      <c r="FJ1340" s="1"/>
      <c r="FK1340" s="12"/>
      <c r="FL1340" s="6" t="str">
        <f>+IFERROR(VALUE(RIGHT(Tabla29[[#This Row],[B2B]],6)),"")</f>
        <v/>
      </c>
      <c r="FM1340" s="6" t="str">
        <f>+IFERROR(VLOOKUP(FK1340,Auxiliar!$A:$C,2,0),"")</f>
        <v/>
      </c>
      <c r="FN1340" s="7" t="str">
        <f>+IFERROR(VLOOKUP(FK1340,Auxiliar!$A:$C,3,0),"")</f>
        <v/>
      </c>
      <c r="FO1340" s="1"/>
      <c r="FP1340" s="12"/>
      <c r="FQ1340" s="6" t="str">
        <f>+IFERROR(VALUE(RIGHT(Tabla30[[#This Row],[B2B]],6)),"")</f>
        <v/>
      </c>
      <c r="FR1340" s="6" t="str">
        <f>+IFERROR(VLOOKUP(FP1340,Auxiliar!$A:$C,2,0),"")</f>
        <v/>
      </c>
      <c r="FS1340" s="7"/>
      <c r="FT1340" s="1"/>
      <c r="FU1340" s="12"/>
      <c r="FV1340" s="6" t="str">
        <f>+IFERROR(VALUE(RIGHT(Tabla31[[#This Row],[B2B]],6)),"")</f>
        <v/>
      </c>
      <c r="FW1340" s="6" t="str">
        <f>+IFERROR(VLOOKUP(FU1340,Auxiliar!$A:$C,2,0),"")</f>
        <v/>
      </c>
      <c r="FX1340" s="7" t="str">
        <f>+IFERROR(VLOOKUP(FU1340,Auxiliar!$A:$C,3,0),"")</f>
        <v/>
      </c>
      <c r="FY1340" s="1"/>
      <c r="FZ1340" s="12"/>
      <c r="GA1340" s="6" t="str">
        <f>+IFERROR(VALUE(RIGHT(Tabla32[[#This Row],[B2B]],6)),"")</f>
        <v/>
      </c>
      <c r="GB1340" s="6" t="str">
        <f>+IFERROR(VLOOKUP(FZ1340,Auxiliar!$A:$C,2,0),"")</f>
        <v/>
      </c>
      <c r="GC1340" s="7" t="str">
        <f>+IFERROR(VLOOKUP(FZ1340,Auxiliar!$A:$C,3,0),"")</f>
        <v/>
      </c>
      <c r="GD1340" s="1"/>
      <c r="GE1340" s="12"/>
      <c r="GF1340" s="6" t="str">
        <f>+IFERROR(VALUE(RIGHT(Tabla33[[#This Row],[B2B]],6)),"")</f>
        <v/>
      </c>
      <c r="GG1340" s="6" t="str">
        <f>+IFERROR(VLOOKUP(GE1340,Auxiliar!$A:$C,2,0),"")</f>
        <v/>
      </c>
      <c r="GH1340" s="7" t="str">
        <f>+IFERROR(VLOOKUP(GE1340,Auxiliar!$A:$C,3,0),"")</f>
        <v/>
      </c>
    </row>
    <row r="1341" spans="79:190" x14ac:dyDescent="0.25">
      <c r="CA1341" s="1">
        <v>11948</v>
      </c>
      <c r="CB1341" s="1" t="s">
        <v>35</v>
      </c>
      <c r="CC1341" s="6">
        <f>+IFERROR(VALUE(RIGHT(Tabla14[[#This Row],[B2B]],6)),"")</f>
        <v>11948</v>
      </c>
      <c r="CD1341" s="6" t="str">
        <f>+IFERROR(VLOOKUP(CB1341,Auxiliar!$A:$C,2,0),"")</f>
        <v>Corona 710cc</v>
      </c>
      <c r="CE1341" s="7" t="str">
        <f>+IFERROR(VLOOKUP(CB1341,Auxiliar!$A:$C,3,0),"")</f>
        <v>1b 10% | 85b 0%</v>
      </c>
      <c r="CM1341" s="1">
        <v>11952</v>
      </c>
      <c r="CN1341" s="1" t="s">
        <v>20</v>
      </c>
      <c r="CO1341" s="6">
        <v>11952</v>
      </c>
      <c r="CP1341" s="6" t="s">
        <v>20</v>
      </c>
      <c r="CQ1341" s="7" t="s">
        <v>21</v>
      </c>
      <c r="CY1341" s="1">
        <v>11952</v>
      </c>
      <c r="CZ1341" s="1" t="s">
        <v>16</v>
      </c>
      <c r="DA1341" s="6">
        <f>+IFERROR(VALUE(RIGHT(Tabla18[[#This Row],[B2B]],6)),"")</f>
        <v>11952</v>
      </c>
      <c r="DB1341" s="6" t="str">
        <f>+IFERROR(VLOOKUP(CZ1341,Auxiliar!$A:$C,2,0),"")</f>
        <v>PREMIUM</v>
      </c>
      <c r="DC1341" s="7" t="str">
        <f>+IFERROR(VLOOKUP(CZ1341,Auxiliar!$A:$C,3,0),"")</f>
        <v>0b 0% | 2b 2% | 5b 3,5% | 10b 5%</v>
      </c>
      <c r="DE1341" s="1">
        <v>11952</v>
      </c>
      <c r="DF1341" s="1" t="s">
        <v>19</v>
      </c>
      <c r="DG1341" s="6">
        <f>+IFERROR(VALUE(RIGHT(Tabla19[[#This Row],[B2B]],6)),"")</f>
        <v>11952</v>
      </c>
      <c r="DH1341" s="6" t="str">
        <f>+IFERROR(VLOOKUP(DF1341,Auxiliar!$A:$C,2,0),"")</f>
        <v>MICHELOB</v>
      </c>
      <c r="DI1341" s="7" t="str">
        <f>+IFERROR(VLOOKUP(DF1341,Auxiliar!$A:$C,3,0),"")</f>
        <v>1b 7% | 3b 22% | 8b 27%</v>
      </c>
      <c r="DK1341" s="1"/>
      <c r="DL1341" s="1"/>
      <c r="DM1341" s="6" t="str">
        <f>+IFERROR(VALUE(RIGHT(Tabla20[[#This Row],[B2B]],6)),"")</f>
        <v/>
      </c>
      <c r="DN1341" s="6" t="str">
        <f>+IFERROR(VLOOKUP(DL1341,Auxiliar!$A:$C,2,0),"")</f>
        <v/>
      </c>
      <c r="DO1341" s="7" t="str">
        <f>+IFERROR(VLOOKUP(DL1341,Auxiliar!$A:$C,3,0),"")</f>
        <v/>
      </c>
      <c r="DQ1341" s="1">
        <v>11945</v>
      </c>
      <c r="DR1341" s="12" t="s">
        <v>24</v>
      </c>
      <c r="DS1341" s="6">
        <f>+IFERROR(VALUE(RIGHT(Tabla21[[#This Row],[B2B]],6)),"")</f>
        <v>11945</v>
      </c>
      <c r="DT1341" s="6" t="str">
        <f>+IFERROR(VLOOKUP(DR1341,Auxiliar!$A:$C,2,0),"")</f>
        <v>CORONA PORRON</v>
      </c>
      <c r="DU1341" s="7" t="str">
        <f>+IFERROR(VLOOKUP(DR1341,Auxiliar!$A:$C,3,0),"")</f>
        <v>1b 5% | 20b 0%</v>
      </c>
      <c r="DW1341" s="1"/>
      <c r="DX1341" s="12"/>
      <c r="DY1341" s="6" t="str">
        <f>+IFERROR(VALUE(RIGHT(Tabla22[[#This Row],[B2B]],6)),"")</f>
        <v/>
      </c>
      <c r="DZ1341" s="6" t="str">
        <f>+IFERROR(VLOOKUP(DX1341,Auxiliar!$A:$C,2,0),"")</f>
        <v/>
      </c>
      <c r="EA1341" s="7" t="str">
        <f>+IFERROR(VLOOKUP(DX1341,Auxiliar!$A:$C,3,0),"")</f>
        <v/>
      </c>
      <c r="EC1341" s="1"/>
      <c r="ED1341" s="12"/>
      <c r="EE1341" s="6" t="str">
        <f>+IFERROR(VALUE(RIGHT(Tabla23[[#This Row],[B2B]],6)),"")</f>
        <v/>
      </c>
      <c r="EF1341" s="6" t="str">
        <f>+IFERROR(VLOOKUP(ED1341,Auxiliar!$A:$C,2,0),"")</f>
        <v/>
      </c>
      <c r="EG1341" s="7" t="str">
        <f>+IFERROR(VLOOKUP(ED1341,Auxiliar!$A:$C,3,0),"")</f>
        <v/>
      </c>
      <c r="EI1341" s="1"/>
      <c r="EJ1341" s="12"/>
      <c r="EK1341" s="6" t="str">
        <f>+IFERROR(VALUE(RIGHT(Tabla24[[#This Row],[B2B]],6)),"")</f>
        <v/>
      </c>
      <c r="EL1341" s="6" t="str">
        <f>+IFERROR(VLOOKUP(EJ1341,Auxiliar!$A:$C,2,0),"")</f>
        <v/>
      </c>
      <c r="EM1341" s="7" t="str">
        <f>+IFERROR(VLOOKUP(EJ1341,Auxiliar!$A:$C,3,0),"")</f>
        <v/>
      </c>
      <c r="EO1341" s="1"/>
      <c r="EP1341" s="12"/>
      <c r="EQ1341" s="6" t="str">
        <f>+IFERROR(VALUE(RIGHT(Tabla25[[#This Row],[B2B]],6)),"")</f>
        <v/>
      </c>
      <c r="ER1341" s="6" t="str">
        <f>+IFERROR(VLOOKUP(EP1341,Auxiliar!$A:$C,2,0),"")</f>
        <v/>
      </c>
      <c r="ES1341" s="7" t="str">
        <f>+IFERROR(VLOOKUP(EP1341,Auxiliar!$A:$C,3,0),"")</f>
        <v/>
      </c>
      <c r="EU1341" s="1"/>
      <c r="EV1341" s="12"/>
      <c r="EW1341" s="6" t="str">
        <f>+IFERROR(VALUE(RIGHT(Tabla26[[#This Row],[B2B]],6)),"")</f>
        <v/>
      </c>
      <c r="EX1341" s="6" t="str">
        <f>+IFERROR(VLOOKUP(EV1341,Auxiliar!$A:$C,2,0),"")</f>
        <v/>
      </c>
      <c r="EY1341" s="7" t="str">
        <f>+IFERROR(VLOOKUP(EV1341,Auxiliar!$A:$C,3,0),"")</f>
        <v/>
      </c>
      <c r="EZ1341" s="1"/>
      <c r="FA1341" s="12"/>
      <c r="FB1341" s="6" t="str">
        <f>+IFERROR(VALUE(RIGHT(Tabla27[[#This Row],[B2B]],6)),"")</f>
        <v/>
      </c>
      <c r="FC1341" s="6" t="str">
        <f>+IFERROR(VLOOKUP(FA1341,Auxiliar!$A:$C,2,0),"")</f>
        <v/>
      </c>
      <c r="FD1341" s="7" t="str">
        <f>+IFERROR(VLOOKUP(FA1341,Auxiliar!$A:$C,3,0),"")</f>
        <v/>
      </c>
      <c r="FE1341" s="1"/>
      <c r="FF1341" s="12"/>
      <c r="FG1341" s="6" t="str">
        <f>+IFERROR(VALUE(RIGHT(Tabla28[[#This Row],[B2B]],6)),"")</f>
        <v/>
      </c>
      <c r="FH1341" s="6" t="str">
        <f>+IFERROR(VLOOKUP(FF1341,Auxiliar!$A:$C,2,0),"")</f>
        <v/>
      </c>
      <c r="FI1341" s="7" t="str">
        <f>+IFERROR(VLOOKUP(FF1341,Auxiliar!$A:$C,3,0),"")</f>
        <v/>
      </c>
      <c r="FJ1341" s="1"/>
      <c r="FK1341" s="12"/>
      <c r="FL1341" s="6" t="str">
        <f>+IFERROR(VALUE(RIGHT(Tabla29[[#This Row],[B2B]],6)),"")</f>
        <v/>
      </c>
      <c r="FM1341" s="6" t="str">
        <f>+IFERROR(VLOOKUP(FK1341,Auxiliar!$A:$C,2,0),"")</f>
        <v/>
      </c>
      <c r="FN1341" s="7" t="str">
        <f>+IFERROR(VLOOKUP(FK1341,Auxiliar!$A:$C,3,0),"")</f>
        <v/>
      </c>
      <c r="FO1341" s="1"/>
      <c r="FP1341" s="12"/>
      <c r="FQ1341" s="6" t="str">
        <f>+IFERROR(VALUE(RIGHT(Tabla30[[#This Row],[B2B]],6)),"")</f>
        <v/>
      </c>
      <c r="FR1341" s="6" t="str">
        <f>+IFERROR(VLOOKUP(FP1341,Auxiliar!$A:$C,2,0),"")</f>
        <v/>
      </c>
      <c r="FS1341" s="7"/>
      <c r="FT1341" s="1"/>
      <c r="FU1341" s="12"/>
      <c r="FV1341" s="6" t="str">
        <f>+IFERROR(VALUE(RIGHT(Tabla31[[#This Row],[B2B]],6)),"")</f>
        <v/>
      </c>
      <c r="FW1341" s="6" t="str">
        <f>+IFERROR(VLOOKUP(FU1341,Auxiliar!$A:$C,2,0),"")</f>
        <v/>
      </c>
      <c r="FX1341" s="7" t="str">
        <f>+IFERROR(VLOOKUP(FU1341,Auxiliar!$A:$C,3,0),"")</f>
        <v/>
      </c>
      <c r="FY1341" s="1"/>
      <c r="FZ1341" s="12"/>
      <c r="GA1341" s="6" t="str">
        <f>+IFERROR(VALUE(RIGHT(Tabla32[[#This Row],[B2B]],6)),"")</f>
        <v/>
      </c>
      <c r="GB1341" s="6" t="str">
        <f>+IFERROR(VLOOKUP(FZ1341,Auxiliar!$A:$C,2,0),"")</f>
        <v/>
      </c>
      <c r="GC1341" s="7" t="str">
        <f>+IFERROR(VLOOKUP(FZ1341,Auxiliar!$A:$C,3,0),"")</f>
        <v/>
      </c>
      <c r="GD1341" s="1"/>
      <c r="GE1341" s="12"/>
      <c r="GF1341" s="6" t="str">
        <f>+IFERROR(VALUE(RIGHT(Tabla33[[#This Row],[B2B]],6)),"")</f>
        <v/>
      </c>
      <c r="GG1341" s="6" t="str">
        <f>+IFERROR(VLOOKUP(GE1341,Auxiliar!$A:$C,2,0),"")</f>
        <v/>
      </c>
      <c r="GH1341" s="7" t="str">
        <f>+IFERROR(VLOOKUP(GE1341,Auxiliar!$A:$C,3,0),"")</f>
        <v/>
      </c>
    </row>
    <row r="1342" spans="79:190" x14ac:dyDescent="0.25">
      <c r="CA1342" s="1">
        <v>11950</v>
      </c>
      <c r="CB1342" s="1" t="s">
        <v>35</v>
      </c>
      <c r="CC1342" s="6">
        <f>+IFERROR(VALUE(RIGHT(Tabla14[[#This Row],[B2B]],6)),"")</f>
        <v>11950</v>
      </c>
      <c r="CD1342" s="6" t="str">
        <f>+IFERROR(VLOOKUP(CB1342,Auxiliar!$A:$C,2,0),"")</f>
        <v>Corona 710cc</v>
      </c>
      <c r="CE1342" s="7" t="str">
        <f>+IFERROR(VLOOKUP(CB1342,Auxiliar!$A:$C,3,0),"")</f>
        <v>1b 10% | 85b 0%</v>
      </c>
      <c r="CM1342" s="1">
        <v>11954</v>
      </c>
      <c r="CN1342" s="1" t="s">
        <v>20</v>
      </c>
      <c r="CO1342" s="6">
        <v>11954</v>
      </c>
      <c r="CP1342" s="6" t="s">
        <v>20</v>
      </c>
      <c r="CQ1342" s="7" t="s">
        <v>21</v>
      </c>
      <c r="CY1342" s="1">
        <v>11954</v>
      </c>
      <c r="CZ1342" s="1" t="s">
        <v>16</v>
      </c>
      <c r="DA1342" s="6">
        <f>+IFERROR(VALUE(RIGHT(Tabla18[[#This Row],[B2B]],6)),"")</f>
        <v>11954</v>
      </c>
      <c r="DB1342" s="6" t="str">
        <f>+IFERROR(VLOOKUP(CZ1342,Auxiliar!$A:$C,2,0),"")</f>
        <v>PREMIUM</v>
      </c>
      <c r="DC1342" s="7" t="str">
        <f>+IFERROR(VLOOKUP(CZ1342,Auxiliar!$A:$C,3,0),"")</f>
        <v>0b 0% | 2b 2% | 5b 3,5% | 10b 5%</v>
      </c>
      <c r="DE1342" s="1">
        <v>11954</v>
      </c>
      <c r="DF1342" s="1" t="s">
        <v>19</v>
      </c>
      <c r="DG1342" s="6">
        <f>+IFERROR(VALUE(RIGHT(Tabla19[[#This Row],[B2B]],6)),"")</f>
        <v>11954</v>
      </c>
      <c r="DH1342" s="6" t="str">
        <f>+IFERROR(VLOOKUP(DF1342,Auxiliar!$A:$C,2,0),"")</f>
        <v>MICHELOB</v>
      </c>
      <c r="DI1342" s="7" t="str">
        <f>+IFERROR(VLOOKUP(DF1342,Auxiliar!$A:$C,3,0),"")</f>
        <v>1b 7% | 3b 22% | 8b 27%</v>
      </c>
      <c r="DK1342" s="1"/>
      <c r="DL1342" s="1"/>
      <c r="DM1342" s="6" t="str">
        <f>+IFERROR(VALUE(RIGHT(Tabla20[[#This Row],[B2B]],6)),"")</f>
        <v/>
      </c>
      <c r="DN1342" s="6" t="str">
        <f>+IFERROR(VLOOKUP(DL1342,Auxiliar!$A:$C,2,0),"")</f>
        <v/>
      </c>
      <c r="DO1342" s="7" t="str">
        <f>+IFERROR(VLOOKUP(DL1342,Auxiliar!$A:$C,3,0),"")</f>
        <v/>
      </c>
      <c r="DQ1342" s="1">
        <v>11946</v>
      </c>
      <c r="DR1342" s="12" t="s">
        <v>24</v>
      </c>
      <c r="DS1342" s="6">
        <f>+IFERROR(VALUE(RIGHT(Tabla21[[#This Row],[B2B]],6)),"")</f>
        <v>11946</v>
      </c>
      <c r="DT1342" s="6" t="str">
        <f>+IFERROR(VLOOKUP(DR1342,Auxiliar!$A:$C,2,0),"")</f>
        <v>CORONA PORRON</v>
      </c>
      <c r="DU1342" s="7" t="str">
        <f>+IFERROR(VLOOKUP(DR1342,Auxiliar!$A:$C,3,0),"")</f>
        <v>1b 5% | 20b 0%</v>
      </c>
      <c r="DW1342" s="1"/>
      <c r="DX1342" s="12"/>
      <c r="DY1342" s="6" t="str">
        <f>+IFERROR(VALUE(RIGHT(Tabla22[[#This Row],[B2B]],6)),"")</f>
        <v/>
      </c>
      <c r="DZ1342" s="6" t="str">
        <f>+IFERROR(VLOOKUP(DX1342,Auxiliar!$A:$C,2,0),"")</f>
        <v/>
      </c>
      <c r="EA1342" s="7" t="str">
        <f>+IFERROR(VLOOKUP(DX1342,Auxiliar!$A:$C,3,0),"")</f>
        <v/>
      </c>
      <c r="EC1342" s="1"/>
      <c r="ED1342" s="12"/>
      <c r="EE1342" s="6" t="str">
        <f>+IFERROR(VALUE(RIGHT(Tabla23[[#This Row],[B2B]],6)),"")</f>
        <v/>
      </c>
      <c r="EF1342" s="6" t="str">
        <f>+IFERROR(VLOOKUP(ED1342,Auxiliar!$A:$C,2,0),"")</f>
        <v/>
      </c>
      <c r="EG1342" s="7" t="str">
        <f>+IFERROR(VLOOKUP(ED1342,Auxiliar!$A:$C,3,0),"")</f>
        <v/>
      </c>
      <c r="EI1342" s="1"/>
      <c r="EJ1342" s="12"/>
      <c r="EK1342" s="6" t="str">
        <f>+IFERROR(VALUE(RIGHT(Tabla24[[#This Row],[B2B]],6)),"")</f>
        <v/>
      </c>
      <c r="EL1342" s="6" t="str">
        <f>+IFERROR(VLOOKUP(EJ1342,Auxiliar!$A:$C,2,0),"")</f>
        <v/>
      </c>
      <c r="EM1342" s="7" t="str">
        <f>+IFERROR(VLOOKUP(EJ1342,Auxiliar!$A:$C,3,0),"")</f>
        <v/>
      </c>
      <c r="EO1342" s="1"/>
      <c r="EP1342" s="12"/>
      <c r="EQ1342" s="6" t="str">
        <f>+IFERROR(VALUE(RIGHT(Tabla25[[#This Row],[B2B]],6)),"")</f>
        <v/>
      </c>
      <c r="ER1342" s="6" t="str">
        <f>+IFERROR(VLOOKUP(EP1342,Auxiliar!$A:$C,2,0),"")</f>
        <v/>
      </c>
      <c r="ES1342" s="7" t="str">
        <f>+IFERROR(VLOOKUP(EP1342,Auxiliar!$A:$C,3,0),"")</f>
        <v/>
      </c>
      <c r="EU1342" s="1"/>
      <c r="EV1342" s="12"/>
      <c r="EW1342" s="6" t="str">
        <f>+IFERROR(VALUE(RIGHT(Tabla26[[#This Row],[B2B]],6)),"")</f>
        <v/>
      </c>
      <c r="EX1342" s="6" t="str">
        <f>+IFERROR(VLOOKUP(EV1342,Auxiliar!$A:$C,2,0),"")</f>
        <v/>
      </c>
      <c r="EY1342" s="7" t="str">
        <f>+IFERROR(VLOOKUP(EV1342,Auxiliar!$A:$C,3,0),"")</f>
        <v/>
      </c>
      <c r="EZ1342" s="1"/>
      <c r="FA1342" s="12"/>
      <c r="FB1342" s="6" t="str">
        <f>+IFERROR(VALUE(RIGHT(Tabla27[[#This Row],[B2B]],6)),"")</f>
        <v/>
      </c>
      <c r="FC1342" s="6" t="str">
        <f>+IFERROR(VLOOKUP(FA1342,Auxiliar!$A:$C,2,0),"")</f>
        <v/>
      </c>
      <c r="FD1342" s="7" t="str">
        <f>+IFERROR(VLOOKUP(FA1342,Auxiliar!$A:$C,3,0),"")</f>
        <v/>
      </c>
      <c r="FE1342" s="1"/>
      <c r="FF1342" s="12"/>
      <c r="FG1342" s="6" t="str">
        <f>+IFERROR(VALUE(RIGHT(Tabla28[[#This Row],[B2B]],6)),"")</f>
        <v/>
      </c>
      <c r="FH1342" s="6" t="str">
        <f>+IFERROR(VLOOKUP(FF1342,Auxiliar!$A:$C,2,0),"")</f>
        <v/>
      </c>
      <c r="FI1342" s="7" t="str">
        <f>+IFERROR(VLOOKUP(FF1342,Auxiliar!$A:$C,3,0),"")</f>
        <v/>
      </c>
      <c r="FJ1342" s="1"/>
      <c r="FK1342" s="12"/>
      <c r="FL1342" s="6" t="str">
        <f>+IFERROR(VALUE(RIGHT(Tabla29[[#This Row],[B2B]],6)),"")</f>
        <v/>
      </c>
      <c r="FM1342" s="6" t="str">
        <f>+IFERROR(VLOOKUP(FK1342,Auxiliar!$A:$C,2,0),"")</f>
        <v/>
      </c>
      <c r="FN1342" s="7" t="str">
        <f>+IFERROR(VLOOKUP(FK1342,Auxiliar!$A:$C,3,0),"")</f>
        <v/>
      </c>
      <c r="FO1342" s="1"/>
      <c r="FP1342" s="12"/>
      <c r="FQ1342" s="6" t="str">
        <f>+IFERROR(VALUE(RIGHT(Tabla30[[#This Row],[B2B]],6)),"")</f>
        <v/>
      </c>
      <c r="FR1342" s="6" t="str">
        <f>+IFERROR(VLOOKUP(FP1342,Auxiliar!$A:$C,2,0),"")</f>
        <v/>
      </c>
      <c r="FS1342" s="7"/>
      <c r="FT1342" s="1"/>
      <c r="FU1342" s="12"/>
      <c r="FV1342" s="6" t="str">
        <f>+IFERROR(VALUE(RIGHT(Tabla31[[#This Row],[B2B]],6)),"")</f>
        <v/>
      </c>
      <c r="FW1342" s="6" t="str">
        <f>+IFERROR(VLOOKUP(FU1342,Auxiliar!$A:$C,2,0),"")</f>
        <v/>
      </c>
      <c r="FX1342" s="7" t="str">
        <f>+IFERROR(VLOOKUP(FU1342,Auxiliar!$A:$C,3,0),"")</f>
        <v/>
      </c>
      <c r="FY1342" s="1"/>
      <c r="FZ1342" s="12"/>
      <c r="GA1342" s="6" t="str">
        <f>+IFERROR(VALUE(RIGHT(Tabla32[[#This Row],[B2B]],6)),"")</f>
        <v/>
      </c>
      <c r="GB1342" s="6" t="str">
        <f>+IFERROR(VLOOKUP(FZ1342,Auxiliar!$A:$C,2,0),"")</f>
        <v/>
      </c>
      <c r="GC1342" s="7" t="str">
        <f>+IFERROR(VLOOKUP(FZ1342,Auxiliar!$A:$C,3,0),"")</f>
        <v/>
      </c>
      <c r="GD1342" s="1"/>
      <c r="GE1342" s="12"/>
      <c r="GF1342" s="6" t="str">
        <f>+IFERROR(VALUE(RIGHT(Tabla33[[#This Row],[B2B]],6)),"")</f>
        <v/>
      </c>
      <c r="GG1342" s="6" t="str">
        <f>+IFERROR(VLOOKUP(GE1342,Auxiliar!$A:$C,2,0),"")</f>
        <v/>
      </c>
      <c r="GH1342" s="7" t="str">
        <f>+IFERROR(VLOOKUP(GE1342,Auxiliar!$A:$C,3,0),"")</f>
        <v/>
      </c>
    </row>
    <row r="1343" spans="79:190" x14ac:dyDescent="0.25">
      <c r="CA1343" s="1">
        <v>11951</v>
      </c>
      <c r="CB1343" s="1" t="s">
        <v>35</v>
      </c>
      <c r="CC1343" s="6">
        <f>+IFERROR(VALUE(RIGHT(Tabla14[[#This Row],[B2B]],6)),"")</f>
        <v>11951</v>
      </c>
      <c r="CD1343" s="6" t="str">
        <f>+IFERROR(VLOOKUP(CB1343,Auxiliar!$A:$C,2,0),"")</f>
        <v>Corona 710cc</v>
      </c>
      <c r="CE1343" s="7" t="str">
        <f>+IFERROR(VLOOKUP(CB1343,Auxiliar!$A:$C,3,0),"")</f>
        <v>1b 10% | 85b 0%</v>
      </c>
      <c r="CM1343" s="1">
        <v>11955</v>
      </c>
      <c r="CN1343" s="1" t="s">
        <v>20</v>
      </c>
      <c r="CO1343" s="6">
        <v>11955</v>
      </c>
      <c r="CP1343" s="6" t="s">
        <v>20</v>
      </c>
      <c r="CQ1343" s="7" t="s">
        <v>21</v>
      </c>
      <c r="CY1343" s="1">
        <v>11955</v>
      </c>
      <c r="CZ1343" s="1" t="s">
        <v>16</v>
      </c>
      <c r="DA1343" s="6">
        <f>+IFERROR(VALUE(RIGHT(Tabla18[[#This Row],[B2B]],6)),"")</f>
        <v>11955</v>
      </c>
      <c r="DB1343" s="6" t="str">
        <f>+IFERROR(VLOOKUP(CZ1343,Auxiliar!$A:$C,2,0),"")</f>
        <v>PREMIUM</v>
      </c>
      <c r="DC1343" s="7" t="str">
        <f>+IFERROR(VLOOKUP(CZ1343,Auxiliar!$A:$C,3,0),"")</f>
        <v>0b 0% | 2b 2% | 5b 3,5% | 10b 5%</v>
      </c>
      <c r="DE1343" s="1">
        <v>11955</v>
      </c>
      <c r="DF1343" s="1" t="s">
        <v>19</v>
      </c>
      <c r="DG1343" s="6">
        <f>+IFERROR(VALUE(RIGHT(Tabla19[[#This Row],[B2B]],6)),"")</f>
        <v>11955</v>
      </c>
      <c r="DH1343" s="6" t="str">
        <f>+IFERROR(VLOOKUP(DF1343,Auxiliar!$A:$C,2,0),"")</f>
        <v>MICHELOB</v>
      </c>
      <c r="DI1343" s="7" t="str">
        <f>+IFERROR(VLOOKUP(DF1343,Auxiliar!$A:$C,3,0),"")</f>
        <v>1b 7% | 3b 22% | 8b 27%</v>
      </c>
      <c r="DK1343" s="1"/>
      <c r="DL1343" s="1"/>
      <c r="DM1343" s="6" t="str">
        <f>+IFERROR(VALUE(RIGHT(Tabla20[[#This Row],[B2B]],6)),"")</f>
        <v/>
      </c>
      <c r="DN1343" s="6" t="str">
        <f>+IFERROR(VLOOKUP(DL1343,Auxiliar!$A:$C,2,0),"")</f>
        <v/>
      </c>
      <c r="DO1343" s="7" t="str">
        <f>+IFERROR(VLOOKUP(DL1343,Auxiliar!$A:$C,3,0),"")</f>
        <v/>
      </c>
      <c r="DQ1343" s="1">
        <v>11947</v>
      </c>
      <c r="DR1343" s="12" t="s">
        <v>24</v>
      </c>
      <c r="DS1343" s="6">
        <f>+IFERROR(VALUE(RIGHT(Tabla21[[#This Row],[B2B]],6)),"")</f>
        <v>11947</v>
      </c>
      <c r="DT1343" s="6" t="str">
        <f>+IFERROR(VLOOKUP(DR1343,Auxiliar!$A:$C,2,0),"")</f>
        <v>CORONA PORRON</v>
      </c>
      <c r="DU1343" s="7" t="str">
        <f>+IFERROR(VLOOKUP(DR1343,Auxiliar!$A:$C,3,0),"")</f>
        <v>1b 5% | 20b 0%</v>
      </c>
      <c r="DW1343" s="1"/>
      <c r="DX1343" s="12"/>
      <c r="DY1343" s="6" t="str">
        <f>+IFERROR(VALUE(RIGHT(Tabla22[[#This Row],[B2B]],6)),"")</f>
        <v/>
      </c>
      <c r="DZ1343" s="6" t="str">
        <f>+IFERROR(VLOOKUP(DX1343,Auxiliar!$A:$C,2,0),"")</f>
        <v/>
      </c>
      <c r="EA1343" s="7" t="str">
        <f>+IFERROR(VLOOKUP(DX1343,Auxiliar!$A:$C,3,0),"")</f>
        <v/>
      </c>
      <c r="EC1343" s="1"/>
      <c r="ED1343" s="12"/>
      <c r="EE1343" s="6" t="str">
        <f>+IFERROR(VALUE(RIGHT(Tabla23[[#This Row],[B2B]],6)),"")</f>
        <v/>
      </c>
      <c r="EF1343" s="6" t="str">
        <f>+IFERROR(VLOOKUP(ED1343,Auxiliar!$A:$C,2,0),"")</f>
        <v/>
      </c>
      <c r="EG1343" s="7" t="str">
        <f>+IFERROR(VLOOKUP(ED1343,Auxiliar!$A:$C,3,0),"")</f>
        <v/>
      </c>
      <c r="EI1343" s="1"/>
      <c r="EJ1343" s="12"/>
      <c r="EK1343" s="6" t="str">
        <f>+IFERROR(VALUE(RIGHT(Tabla24[[#This Row],[B2B]],6)),"")</f>
        <v/>
      </c>
      <c r="EL1343" s="6" t="str">
        <f>+IFERROR(VLOOKUP(EJ1343,Auxiliar!$A:$C,2,0),"")</f>
        <v/>
      </c>
      <c r="EM1343" s="7" t="str">
        <f>+IFERROR(VLOOKUP(EJ1343,Auxiliar!$A:$C,3,0),"")</f>
        <v/>
      </c>
      <c r="EO1343" s="1"/>
      <c r="EP1343" s="12"/>
      <c r="EQ1343" s="6" t="str">
        <f>+IFERROR(VALUE(RIGHT(Tabla25[[#This Row],[B2B]],6)),"")</f>
        <v/>
      </c>
      <c r="ER1343" s="6" t="str">
        <f>+IFERROR(VLOOKUP(EP1343,Auxiliar!$A:$C,2,0),"")</f>
        <v/>
      </c>
      <c r="ES1343" s="7" t="str">
        <f>+IFERROR(VLOOKUP(EP1343,Auxiliar!$A:$C,3,0),"")</f>
        <v/>
      </c>
      <c r="EU1343" s="1"/>
      <c r="EV1343" s="12"/>
      <c r="EW1343" s="6" t="str">
        <f>+IFERROR(VALUE(RIGHT(Tabla26[[#This Row],[B2B]],6)),"")</f>
        <v/>
      </c>
      <c r="EX1343" s="6" t="str">
        <f>+IFERROR(VLOOKUP(EV1343,Auxiliar!$A:$C,2,0),"")</f>
        <v/>
      </c>
      <c r="EY1343" s="7" t="str">
        <f>+IFERROR(VLOOKUP(EV1343,Auxiliar!$A:$C,3,0),"")</f>
        <v/>
      </c>
      <c r="EZ1343" s="1"/>
      <c r="FA1343" s="12"/>
      <c r="FB1343" s="6" t="str">
        <f>+IFERROR(VALUE(RIGHT(Tabla27[[#This Row],[B2B]],6)),"")</f>
        <v/>
      </c>
      <c r="FC1343" s="6" t="str">
        <f>+IFERROR(VLOOKUP(FA1343,Auxiliar!$A:$C,2,0),"")</f>
        <v/>
      </c>
      <c r="FD1343" s="7" t="str">
        <f>+IFERROR(VLOOKUP(FA1343,Auxiliar!$A:$C,3,0),"")</f>
        <v/>
      </c>
      <c r="FE1343" s="1"/>
      <c r="FF1343" s="12"/>
      <c r="FG1343" s="6" t="str">
        <f>+IFERROR(VALUE(RIGHT(Tabla28[[#This Row],[B2B]],6)),"")</f>
        <v/>
      </c>
      <c r="FH1343" s="6" t="str">
        <f>+IFERROR(VLOOKUP(FF1343,Auxiliar!$A:$C,2,0),"")</f>
        <v/>
      </c>
      <c r="FI1343" s="7" t="str">
        <f>+IFERROR(VLOOKUP(FF1343,Auxiliar!$A:$C,3,0),"")</f>
        <v/>
      </c>
      <c r="FJ1343" s="1"/>
      <c r="FK1343" s="12"/>
      <c r="FL1343" s="6" t="str">
        <f>+IFERROR(VALUE(RIGHT(Tabla29[[#This Row],[B2B]],6)),"")</f>
        <v/>
      </c>
      <c r="FM1343" s="6" t="str">
        <f>+IFERROR(VLOOKUP(FK1343,Auxiliar!$A:$C,2,0),"")</f>
        <v/>
      </c>
      <c r="FN1343" s="7" t="str">
        <f>+IFERROR(VLOOKUP(FK1343,Auxiliar!$A:$C,3,0),"")</f>
        <v/>
      </c>
      <c r="FO1343" s="1"/>
      <c r="FP1343" s="12"/>
      <c r="FQ1343" s="6" t="str">
        <f>+IFERROR(VALUE(RIGHT(Tabla30[[#This Row],[B2B]],6)),"")</f>
        <v/>
      </c>
      <c r="FR1343" s="6" t="str">
        <f>+IFERROR(VLOOKUP(FP1343,Auxiliar!$A:$C,2,0),"")</f>
        <v/>
      </c>
      <c r="FS1343" s="7"/>
      <c r="FT1343" s="1"/>
      <c r="FU1343" s="12"/>
      <c r="FV1343" s="6" t="str">
        <f>+IFERROR(VALUE(RIGHT(Tabla31[[#This Row],[B2B]],6)),"")</f>
        <v/>
      </c>
      <c r="FW1343" s="6" t="str">
        <f>+IFERROR(VLOOKUP(FU1343,Auxiliar!$A:$C,2,0),"")</f>
        <v/>
      </c>
      <c r="FX1343" s="7" t="str">
        <f>+IFERROR(VLOOKUP(FU1343,Auxiliar!$A:$C,3,0),"")</f>
        <v/>
      </c>
      <c r="FY1343" s="1"/>
      <c r="FZ1343" s="12"/>
      <c r="GA1343" s="6" t="str">
        <f>+IFERROR(VALUE(RIGHT(Tabla32[[#This Row],[B2B]],6)),"")</f>
        <v/>
      </c>
      <c r="GB1343" s="6" t="str">
        <f>+IFERROR(VLOOKUP(FZ1343,Auxiliar!$A:$C,2,0),"")</f>
        <v/>
      </c>
      <c r="GC1343" s="7" t="str">
        <f>+IFERROR(VLOOKUP(FZ1343,Auxiliar!$A:$C,3,0),"")</f>
        <v/>
      </c>
      <c r="GD1343" s="1"/>
      <c r="GE1343" s="12"/>
      <c r="GF1343" s="6" t="str">
        <f>+IFERROR(VALUE(RIGHT(Tabla33[[#This Row],[B2B]],6)),"")</f>
        <v/>
      </c>
      <c r="GG1343" s="6" t="str">
        <f>+IFERROR(VLOOKUP(GE1343,Auxiliar!$A:$C,2,0),"")</f>
        <v/>
      </c>
      <c r="GH1343" s="7" t="str">
        <f>+IFERROR(VLOOKUP(GE1343,Auxiliar!$A:$C,3,0),"")</f>
        <v/>
      </c>
    </row>
    <row r="1344" spans="79:190" x14ac:dyDescent="0.25">
      <c r="CA1344" s="1">
        <v>11952</v>
      </c>
      <c r="CB1344" s="1" t="s">
        <v>35</v>
      </c>
      <c r="CC1344" s="6">
        <f>+IFERROR(VALUE(RIGHT(Tabla14[[#This Row],[B2B]],6)),"")</f>
        <v>11952</v>
      </c>
      <c r="CD1344" s="6" t="str">
        <f>+IFERROR(VLOOKUP(CB1344,Auxiliar!$A:$C,2,0),"")</f>
        <v>Corona 710cc</v>
      </c>
      <c r="CE1344" s="7" t="str">
        <f>+IFERROR(VLOOKUP(CB1344,Auxiliar!$A:$C,3,0),"")</f>
        <v>1b 10% | 85b 0%</v>
      </c>
      <c r="CM1344" s="1">
        <v>11957</v>
      </c>
      <c r="CN1344" s="1" t="s">
        <v>20</v>
      </c>
      <c r="CO1344" s="6">
        <v>11957</v>
      </c>
      <c r="CP1344" s="6" t="s">
        <v>20</v>
      </c>
      <c r="CQ1344" s="7" t="s">
        <v>21</v>
      </c>
      <c r="CY1344" s="1">
        <v>11957</v>
      </c>
      <c r="CZ1344" s="1" t="s">
        <v>16</v>
      </c>
      <c r="DA1344" s="6">
        <f>+IFERROR(VALUE(RIGHT(Tabla18[[#This Row],[B2B]],6)),"")</f>
        <v>11957</v>
      </c>
      <c r="DB1344" s="6" t="str">
        <f>+IFERROR(VLOOKUP(CZ1344,Auxiliar!$A:$C,2,0),"")</f>
        <v>PREMIUM</v>
      </c>
      <c r="DC1344" s="7" t="str">
        <f>+IFERROR(VLOOKUP(CZ1344,Auxiliar!$A:$C,3,0),"")</f>
        <v>0b 0% | 2b 2% | 5b 3,5% | 10b 5%</v>
      </c>
      <c r="DE1344" s="1">
        <v>11957</v>
      </c>
      <c r="DF1344" s="1" t="s">
        <v>19</v>
      </c>
      <c r="DG1344" s="6">
        <f>+IFERROR(VALUE(RIGHT(Tabla19[[#This Row],[B2B]],6)),"")</f>
        <v>11957</v>
      </c>
      <c r="DH1344" s="6" t="str">
        <f>+IFERROR(VLOOKUP(DF1344,Auxiliar!$A:$C,2,0),"")</f>
        <v>MICHELOB</v>
      </c>
      <c r="DI1344" s="7" t="str">
        <f>+IFERROR(VLOOKUP(DF1344,Auxiliar!$A:$C,3,0),"")</f>
        <v>1b 7% | 3b 22% | 8b 27%</v>
      </c>
      <c r="DK1344" s="1"/>
      <c r="DL1344" s="1"/>
      <c r="DM1344" s="6" t="str">
        <f>+IFERROR(VALUE(RIGHT(Tabla20[[#This Row],[B2B]],6)),"")</f>
        <v/>
      </c>
      <c r="DN1344" s="6" t="str">
        <f>+IFERROR(VLOOKUP(DL1344,Auxiliar!$A:$C,2,0),"")</f>
        <v/>
      </c>
      <c r="DO1344" s="7" t="str">
        <f>+IFERROR(VLOOKUP(DL1344,Auxiliar!$A:$C,3,0),"")</f>
        <v/>
      </c>
      <c r="DQ1344" s="1">
        <v>11948</v>
      </c>
      <c r="DR1344" s="12" t="s">
        <v>24</v>
      </c>
      <c r="DS1344" s="6">
        <f>+IFERROR(VALUE(RIGHT(Tabla21[[#This Row],[B2B]],6)),"")</f>
        <v>11948</v>
      </c>
      <c r="DT1344" s="6" t="str">
        <f>+IFERROR(VLOOKUP(DR1344,Auxiliar!$A:$C,2,0),"")</f>
        <v>CORONA PORRON</v>
      </c>
      <c r="DU1344" s="7" t="str">
        <f>+IFERROR(VLOOKUP(DR1344,Auxiliar!$A:$C,3,0),"")</f>
        <v>1b 5% | 20b 0%</v>
      </c>
      <c r="DW1344" s="1"/>
      <c r="DX1344" s="12"/>
      <c r="DY1344" s="6" t="str">
        <f>+IFERROR(VALUE(RIGHT(Tabla22[[#This Row],[B2B]],6)),"")</f>
        <v/>
      </c>
      <c r="DZ1344" s="6" t="str">
        <f>+IFERROR(VLOOKUP(DX1344,Auxiliar!$A:$C,2,0),"")</f>
        <v/>
      </c>
      <c r="EA1344" s="7" t="str">
        <f>+IFERROR(VLOOKUP(DX1344,Auxiliar!$A:$C,3,0),"")</f>
        <v/>
      </c>
      <c r="EC1344" s="1"/>
      <c r="ED1344" s="12"/>
      <c r="EE1344" s="6" t="str">
        <f>+IFERROR(VALUE(RIGHT(Tabla23[[#This Row],[B2B]],6)),"")</f>
        <v/>
      </c>
      <c r="EF1344" s="6" t="str">
        <f>+IFERROR(VLOOKUP(ED1344,Auxiliar!$A:$C,2,0),"")</f>
        <v/>
      </c>
      <c r="EG1344" s="7" t="str">
        <f>+IFERROR(VLOOKUP(ED1344,Auxiliar!$A:$C,3,0),"")</f>
        <v/>
      </c>
      <c r="EI1344" s="1"/>
      <c r="EJ1344" s="12"/>
      <c r="EK1344" s="6" t="str">
        <f>+IFERROR(VALUE(RIGHT(Tabla24[[#This Row],[B2B]],6)),"")</f>
        <v/>
      </c>
      <c r="EL1344" s="6" t="str">
        <f>+IFERROR(VLOOKUP(EJ1344,Auxiliar!$A:$C,2,0),"")</f>
        <v/>
      </c>
      <c r="EM1344" s="7" t="str">
        <f>+IFERROR(VLOOKUP(EJ1344,Auxiliar!$A:$C,3,0),"")</f>
        <v/>
      </c>
      <c r="EO1344" s="1"/>
      <c r="EP1344" s="12"/>
      <c r="EQ1344" s="6" t="str">
        <f>+IFERROR(VALUE(RIGHT(Tabla25[[#This Row],[B2B]],6)),"")</f>
        <v/>
      </c>
      <c r="ER1344" s="6" t="str">
        <f>+IFERROR(VLOOKUP(EP1344,Auxiliar!$A:$C,2,0),"")</f>
        <v/>
      </c>
      <c r="ES1344" s="7" t="str">
        <f>+IFERROR(VLOOKUP(EP1344,Auxiliar!$A:$C,3,0),"")</f>
        <v/>
      </c>
      <c r="EU1344" s="1"/>
      <c r="EV1344" s="12"/>
      <c r="EW1344" s="6" t="str">
        <f>+IFERROR(VALUE(RIGHT(Tabla26[[#This Row],[B2B]],6)),"")</f>
        <v/>
      </c>
      <c r="EX1344" s="6" t="str">
        <f>+IFERROR(VLOOKUP(EV1344,Auxiliar!$A:$C,2,0),"")</f>
        <v/>
      </c>
      <c r="EY1344" s="7" t="str">
        <f>+IFERROR(VLOOKUP(EV1344,Auxiliar!$A:$C,3,0),"")</f>
        <v/>
      </c>
      <c r="EZ1344" s="1"/>
      <c r="FA1344" s="12"/>
      <c r="FB1344" s="6" t="str">
        <f>+IFERROR(VALUE(RIGHT(Tabla27[[#This Row],[B2B]],6)),"")</f>
        <v/>
      </c>
      <c r="FC1344" s="6" t="str">
        <f>+IFERROR(VLOOKUP(FA1344,Auxiliar!$A:$C,2,0),"")</f>
        <v/>
      </c>
      <c r="FD1344" s="7" t="str">
        <f>+IFERROR(VLOOKUP(FA1344,Auxiliar!$A:$C,3,0),"")</f>
        <v/>
      </c>
      <c r="FE1344" s="1"/>
      <c r="FF1344" s="12"/>
      <c r="FG1344" s="6" t="str">
        <f>+IFERROR(VALUE(RIGHT(Tabla28[[#This Row],[B2B]],6)),"")</f>
        <v/>
      </c>
      <c r="FH1344" s="6" t="str">
        <f>+IFERROR(VLOOKUP(FF1344,Auxiliar!$A:$C,2,0),"")</f>
        <v/>
      </c>
      <c r="FI1344" s="7" t="str">
        <f>+IFERROR(VLOOKUP(FF1344,Auxiliar!$A:$C,3,0),"")</f>
        <v/>
      </c>
      <c r="FJ1344" s="1"/>
      <c r="FK1344" s="12"/>
      <c r="FL1344" s="6" t="str">
        <f>+IFERROR(VALUE(RIGHT(Tabla29[[#This Row],[B2B]],6)),"")</f>
        <v/>
      </c>
      <c r="FM1344" s="6" t="str">
        <f>+IFERROR(VLOOKUP(FK1344,Auxiliar!$A:$C,2,0),"")</f>
        <v/>
      </c>
      <c r="FN1344" s="7" t="str">
        <f>+IFERROR(VLOOKUP(FK1344,Auxiliar!$A:$C,3,0),"")</f>
        <v/>
      </c>
      <c r="FO1344" s="1"/>
      <c r="FP1344" s="12"/>
      <c r="FQ1344" s="6" t="str">
        <f>+IFERROR(VALUE(RIGHT(Tabla30[[#This Row],[B2B]],6)),"")</f>
        <v/>
      </c>
      <c r="FR1344" s="6" t="str">
        <f>+IFERROR(VLOOKUP(FP1344,Auxiliar!$A:$C,2,0),"")</f>
        <v/>
      </c>
      <c r="FS1344" s="7"/>
      <c r="FT1344" s="1"/>
      <c r="FU1344" s="12"/>
      <c r="FV1344" s="6" t="str">
        <f>+IFERROR(VALUE(RIGHT(Tabla31[[#This Row],[B2B]],6)),"")</f>
        <v/>
      </c>
      <c r="FW1344" s="6" t="str">
        <f>+IFERROR(VLOOKUP(FU1344,Auxiliar!$A:$C,2,0),"")</f>
        <v/>
      </c>
      <c r="FX1344" s="7" t="str">
        <f>+IFERROR(VLOOKUP(FU1344,Auxiliar!$A:$C,3,0),"")</f>
        <v/>
      </c>
      <c r="FY1344" s="1"/>
      <c r="FZ1344" s="12"/>
      <c r="GA1344" s="6" t="str">
        <f>+IFERROR(VALUE(RIGHT(Tabla32[[#This Row],[B2B]],6)),"")</f>
        <v/>
      </c>
      <c r="GB1344" s="6" t="str">
        <f>+IFERROR(VLOOKUP(FZ1344,Auxiliar!$A:$C,2,0),"")</f>
        <v/>
      </c>
      <c r="GC1344" s="7" t="str">
        <f>+IFERROR(VLOOKUP(FZ1344,Auxiliar!$A:$C,3,0),"")</f>
        <v/>
      </c>
      <c r="GD1344" s="1"/>
      <c r="GE1344" s="12"/>
      <c r="GF1344" s="6" t="str">
        <f>+IFERROR(VALUE(RIGHT(Tabla33[[#This Row],[B2B]],6)),"")</f>
        <v/>
      </c>
      <c r="GG1344" s="6" t="str">
        <f>+IFERROR(VLOOKUP(GE1344,Auxiliar!$A:$C,2,0),"")</f>
        <v/>
      </c>
      <c r="GH1344" s="7" t="str">
        <f>+IFERROR(VLOOKUP(GE1344,Auxiliar!$A:$C,3,0),"")</f>
        <v/>
      </c>
    </row>
    <row r="1345" spans="79:190" x14ac:dyDescent="0.25">
      <c r="CA1345" s="1">
        <v>11954</v>
      </c>
      <c r="CB1345" s="1" t="s">
        <v>35</v>
      </c>
      <c r="CC1345" s="6">
        <f>+IFERROR(VALUE(RIGHT(Tabla14[[#This Row],[B2B]],6)),"")</f>
        <v>11954</v>
      </c>
      <c r="CD1345" s="6" t="str">
        <f>+IFERROR(VLOOKUP(CB1345,Auxiliar!$A:$C,2,0),"")</f>
        <v>Corona 710cc</v>
      </c>
      <c r="CE1345" s="7" t="str">
        <f>+IFERROR(VLOOKUP(CB1345,Auxiliar!$A:$C,3,0),"")</f>
        <v>1b 10% | 85b 0%</v>
      </c>
      <c r="CM1345" s="1">
        <v>11958</v>
      </c>
      <c r="CN1345" s="1" t="s">
        <v>20</v>
      </c>
      <c r="CO1345" s="6">
        <v>11958</v>
      </c>
      <c r="CP1345" s="6" t="s">
        <v>20</v>
      </c>
      <c r="CQ1345" s="7" t="s">
        <v>21</v>
      </c>
      <c r="CY1345" s="1">
        <v>11958</v>
      </c>
      <c r="CZ1345" s="1" t="s">
        <v>16</v>
      </c>
      <c r="DA1345" s="6">
        <f>+IFERROR(VALUE(RIGHT(Tabla18[[#This Row],[B2B]],6)),"")</f>
        <v>11958</v>
      </c>
      <c r="DB1345" s="6" t="str">
        <f>+IFERROR(VLOOKUP(CZ1345,Auxiliar!$A:$C,2,0),"")</f>
        <v>PREMIUM</v>
      </c>
      <c r="DC1345" s="7" t="str">
        <f>+IFERROR(VLOOKUP(CZ1345,Auxiliar!$A:$C,3,0),"")</f>
        <v>0b 0% | 2b 2% | 5b 3,5% | 10b 5%</v>
      </c>
      <c r="DE1345" s="1">
        <v>11958</v>
      </c>
      <c r="DF1345" s="1" t="s">
        <v>19</v>
      </c>
      <c r="DG1345" s="6">
        <f>+IFERROR(VALUE(RIGHT(Tabla19[[#This Row],[B2B]],6)),"")</f>
        <v>11958</v>
      </c>
      <c r="DH1345" s="6" t="str">
        <f>+IFERROR(VLOOKUP(DF1345,Auxiliar!$A:$C,2,0),"")</f>
        <v>MICHELOB</v>
      </c>
      <c r="DI1345" s="7" t="str">
        <f>+IFERROR(VLOOKUP(DF1345,Auxiliar!$A:$C,3,0),"")</f>
        <v>1b 7% | 3b 22% | 8b 27%</v>
      </c>
      <c r="DK1345" s="1"/>
      <c r="DL1345" s="1"/>
      <c r="DM1345" s="6" t="str">
        <f>+IFERROR(VALUE(RIGHT(Tabla20[[#This Row],[B2B]],6)),"")</f>
        <v/>
      </c>
      <c r="DN1345" s="6" t="str">
        <f>+IFERROR(VLOOKUP(DL1345,Auxiliar!$A:$C,2,0),"")</f>
        <v/>
      </c>
      <c r="DO1345" s="7" t="str">
        <f>+IFERROR(VLOOKUP(DL1345,Auxiliar!$A:$C,3,0),"")</f>
        <v/>
      </c>
      <c r="DQ1345" s="1">
        <v>11950</v>
      </c>
      <c r="DR1345" s="12" t="s">
        <v>24</v>
      </c>
      <c r="DS1345" s="6">
        <f>+IFERROR(VALUE(RIGHT(Tabla21[[#This Row],[B2B]],6)),"")</f>
        <v>11950</v>
      </c>
      <c r="DT1345" s="6" t="str">
        <f>+IFERROR(VLOOKUP(DR1345,Auxiliar!$A:$C,2,0),"")</f>
        <v>CORONA PORRON</v>
      </c>
      <c r="DU1345" s="7" t="str">
        <f>+IFERROR(VLOOKUP(DR1345,Auxiliar!$A:$C,3,0),"")</f>
        <v>1b 5% | 20b 0%</v>
      </c>
      <c r="DW1345" s="1"/>
      <c r="DX1345" s="12"/>
      <c r="DY1345" s="6" t="str">
        <f>+IFERROR(VALUE(RIGHT(Tabla22[[#This Row],[B2B]],6)),"")</f>
        <v/>
      </c>
      <c r="DZ1345" s="6" t="str">
        <f>+IFERROR(VLOOKUP(DX1345,Auxiliar!$A:$C,2,0),"")</f>
        <v/>
      </c>
      <c r="EA1345" s="7" t="str">
        <f>+IFERROR(VLOOKUP(DX1345,Auxiliar!$A:$C,3,0),"")</f>
        <v/>
      </c>
      <c r="EC1345" s="1"/>
      <c r="ED1345" s="12"/>
      <c r="EE1345" s="6" t="str">
        <f>+IFERROR(VALUE(RIGHT(Tabla23[[#This Row],[B2B]],6)),"")</f>
        <v/>
      </c>
      <c r="EF1345" s="6" t="str">
        <f>+IFERROR(VLOOKUP(ED1345,Auxiliar!$A:$C,2,0),"")</f>
        <v/>
      </c>
      <c r="EG1345" s="7" t="str">
        <f>+IFERROR(VLOOKUP(ED1345,Auxiliar!$A:$C,3,0),"")</f>
        <v/>
      </c>
      <c r="EI1345" s="1"/>
      <c r="EJ1345" s="12"/>
      <c r="EK1345" s="6" t="str">
        <f>+IFERROR(VALUE(RIGHT(Tabla24[[#This Row],[B2B]],6)),"")</f>
        <v/>
      </c>
      <c r="EL1345" s="6" t="str">
        <f>+IFERROR(VLOOKUP(EJ1345,Auxiliar!$A:$C,2,0),"")</f>
        <v/>
      </c>
      <c r="EM1345" s="7" t="str">
        <f>+IFERROR(VLOOKUP(EJ1345,Auxiliar!$A:$C,3,0),"")</f>
        <v/>
      </c>
      <c r="EO1345" s="1"/>
      <c r="EP1345" s="12"/>
      <c r="EQ1345" s="6" t="str">
        <f>+IFERROR(VALUE(RIGHT(Tabla25[[#This Row],[B2B]],6)),"")</f>
        <v/>
      </c>
      <c r="ER1345" s="6" t="str">
        <f>+IFERROR(VLOOKUP(EP1345,Auxiliar!$A:$C,2,0),"")</f>
        <v/>
      </c>
      <c r="ES1345" s="7" t="str">
        <f>+IFERROR(VLOOKUP(EP1345,Auxiliar!$A:$C,3,0),"")</f>
        <v/>
      </c>
      <c r="EU1345" s="1"/>
      <c r="EV1345" s="12"/>
      <c r="EW1345" s="6" t="str">
        <f>+IFERROR(VALUE(RIGHT(Tabla26[[#This Row],[B2B]],6)),"")</f>
        <v/>
      </c>
      <c r="EX1345" s="6" t="str">
        <f>+IFERROR(VLOOKUP(EV1345,Auxiliar!$A:$C,2,0),"")</f>
        <v/>
      </c>
      <c r="EY1345" s="7" t="str">
        <f>+IFERROR(VLOOKUP(EV1345,Auxiliar!$A:$C,3,0),"")</f>
        <v/>
      </c>
      <c r="EZ1345" s="1"/>
      <c r="FA1345" s="12"/>
      <c r="FB1345" s="6" t="str">
        <f>+IFERROR(VALUE(RIGHT(Tabla27[[#This Row],[B2B]],6)),"")</f>
        <v/>
      </c>
      <c r="FC1345" s="6" t="str">
        <f>+IFERROR(VLOOKUP(FA1345,Auxiliar!$A:$C,2,0),"")</f>
        <v/>
      </c>
      <c r="FD1345" s="7" t="str">
        <f>+IFERROR(VLOOKUP(FA1345,Auxiliar!$A:$C,3,0),"")</f>
        <v/>
      </c>
      <c r="FE1345" s="1"/>
      <c r="FF1345" s="12"/>
      <c r="FG1345" s="6" t="str">
        <f>+IFERROR(VALUE(RIGHT(Tabla28[[#This Row],[B2B]],6)),"")</f>
        <v/>
      </c>
      <c r="FH1345" s="6" t="str">
        <f>+IFERROR(VLOOKUP(FF1345,Auxiliar!$A:$C,2,0),"")</f>
        <v/>
      </c>
      <c r="FI1345" s="7" t="str">
        <f>+IFERROR(VLOOKUP(FF1345,Auxiliar!$A:$C,3,0),"")</f>
        <v/>
      </c>
      <c r="FJ1345" s="1"/>
      <c r="FK1345" s="12"/>
      <c r="FL1345" s="6" t="str">
        <f>+IFERROR(VALUE(RIGHT(Tabla29[[#This Row],[B2B]],6)),"")</f>
        <v/>
      </c>
      <c r="FM1345" s="6" t="str">
        <f>+IFERROR(VLOOKUP(FK1345,Auxiliar!$A:$C,2,0),"")</f>
        <v/>
      </c>
      <c r="FN1345" s="7" t="str">
        <f>+IFERROR(VLOOKUP(FK1345,Auxiliar!$A:$C,3,0),"")</f>
        <v/>
      </c>
      <c r="FO1345" s="1"/>
      <c r="FP1345" s="12"/>
      <c r="FQ1345" s="6" t="str">
        <f>+IFERROR(VALUE(RIGHT(Tabla30[[#This Row],[B2B]],6)),"")</f>
        <v/>
      </c>
      <c r="FR1345" s="6" t="str">
        <f>+IFERROR(VLOOKUP(FP1345,Auxiliar!$A:$C,2,0),"")</f>
        <v/>
      </c>
      <c r="FS1345" s="7"/>
      <c r="FT1345" s="1"/>
      <c r="FU1345" s="12"/>
      <c r="FV1345" s="6" t="str">
        <f>+IFERROR(VALUE(RIGHT(Tabla31[[#This Row],[B2B]],6)),"")</f>
        <v/>
      </c>
      <c r="FW1345" s="6" t="str">
        <f>+IFERROR(VLOOKUP(FU1345,Auxiliar!$A:$C,2,0),"")</f>
        <v/>
      </c>
      <c r="FX1345" s="7" t="str">
        <f>+IFERROR(VLOOKUP(FU1345,Auxiliar!$A:$C,3,0),"")</f>
        <v/>
      </c>
      <c r="FY1345" s="1"/>
      <c r="FZ1345" s="12"/>
      <c r="GA1345" s="6" t="str">
        <f>+IFERROR(VALUE(RIGHT(Tabla32[[#This Row],[B2B]],6)),"")</f>
        <v/>
      </c>
      <c r="GB1345" s="6" t="str">
        <f>+IFERROR(VLOOKUP(FZ1345,Auxiliar!$A:$C,2,0),"")</f>
        <v/>
      </c>
      <c r="GC1345" s="7" t="str">
        <f>+IFERROR(VLOOKUP(FZ1345,Auxiliar!$A:$C,3,0),"")</f>
        <v/>
      </c>
      <c r="GD1345" s="1"/>
      <c r="GE1345" s="12"/>
      <c r="GF1345" s="6" t="str">
        <f>+IFERROR(VALUE(RIGHT(Tabla33[[#This Row],[B2B]],6)),"")</f>
        <v/>
      </c>
      <c r="GG1345" s="6" t="str">
        <f>+IFERROR(VLOOKUP(GE1345,Auxiliar!$A:$C,2,0),"")</f>
        <v/>
      </c>
      <c r="GH1345" s="7" t="str">
        <f>+IFERROR(VLOOKUP(GE1345,Auxiliar!$A:$C,3,0),"")</f>
        <v/>
      </c>
    </row>
    <row r="1346" spans="79:190" x14ac:dyDescent="0.25">
      <c r="CA1346" s="1">
        <v>11955</v>
      </c>
      <c r="CB1346" s="1" t="s">
        <v>35</v>
      </c>
      <c r="CC1346" s="6">
        <f>+IFERROR(VALUE(RIGHT(Tabla14[[#This Row],[B2B]],6)),"")</f>
        <v>11955</v>
      </c>
      <c r="CD1346" s="6" t="str">
        <f>+IFERROR(VLOOKUP(CB1346,Auxiliar!$A:$C,2,0),"")</f>
        <v>Corona 710cc</v>
      </c>
      <c r="CE1346" s="7" t="str">
        <f>+IFERROR(VLOOKUP(CB1346,Auxiliar!$A:$C,3,0),"")</f>
        <v>1b 10% | 85b 0%</v>
      </c>
      <c r="CM1346" s="1">
        <v>11959</v>
      </c>
      <c r="CN1346" s="1" t="s">
        <v>20</v>
      </c>
      <c r="CO1346" s="6">
        <v>11959</v>
      </c>
      <c r="CP1346" s="6" t="s">
        <v>20</v>
      </c>
      <c r="CQ1346" s="7" t="s">
        <v>21</v>
      </c>
      <c r="CY1346" s="1">
        <v>11959</v>
      </c>
      <c r="CZ1346" s="1" t="s">
        <v>16</v>
      </c>
      <c r="DA1346" s="6">
        <f>+IFERROR(VALUE(RIGHT(Tabla18[[#This Row],[B2B]],6)),"")</f>
        <v>11959</v>
      </c>
      <c r="DB1346" s="6" t="str">
        <f>+IFERROR(VLOOKUP(CZ1346,Auxiliar!$A:$C,2,0),"")</f>
        <v>PREMIUM</v>
      </c>
      <c r="DC1346" s="7" t="str">
        <f>+IFERROR(VLOOKUP(CZ1346,Auxiliar!$A:$C,3,0),"")</f>
        <v>0b 0% | 2b 2% | 5b 3,5% | 10b 5%</v>
      </c>
      <c r="DE1346" s="1">
        <v>11959</v>
      </c>
      <c r="DF1346" s="1" t="s">
        <v>19</v>
      </c>
      <c r="DG1346" s="6">
        <f>+IFERROR(VALUE(RIGHT(Tabla19[[#This Row],[B2B]],6)),"")</f>
        <v>11959</v>
      </c>
      <c r="DH1346" s="6" t="str">
        <f>+IFERROR(VLOOKUP(DF1346,Auxiliar!$A:$C,2,0),"")</f>
        <v>MICHELOB</v>
      </c>
      <c r="DI1346" s="7" t="str">
        <f>+IFERROR(VLOOKUP(DF1346,Auxiliar!$A:$C,3,0),"")</f>
        <v>1b 7% | 3b 22% | 8b 27%</v>
      </c>
      <c r="DK1346" s="1"/>
      <c r="DL1346" s="1"/>
      <c r="DM1346" s="6" t="str">
        <f>+IFERROR(VALUE(RIGHT(Tabla20[[#This Row],[B2B]],6)),"")</f>
        <v/>
      </c>
      <c r="DN1346" s="6" t="str">
        <f>+IFERROR(VLOOKUP(DL1346,Auxiliar!$A:$C,2,0),"")</f>
        <v/>
      </c>
      <c r="DO1346" s="7" t="str">
        <f>+IFERROR(VLOOKUP(DL1346,Auxiliar!$A:$C,3,0),"")</f>
        <v/>
      </c>
      <c r="DQ1346" s="1">
        <v>11951</v>
      </c>
      <c r="DR1346" s="12" t="s">
        <v>24</v>
      </c>
      <c r="DS1346" s="6">
        <f>+IFERROR(VALUE(RIGHT(Tabla21[[#This Row],[B2B]],6)),"")</f>
        <v>11951</v>
      </c>
      <c r="DT1346" s="6" t="str">
        <f>+IFERROR(VLOOKUP(DR1346,Auxiliar!$A:$C,2,0),"")</f>
        <v>CORONA PORRON</v>
      </c>
      <c r="DU1346" s="7" t="str">
        <f>+IFERROR(VLOOKUP(DR1346,Auxiliar!$A:$C,3,0),"")</f>
        <v>1b 5% | 20b 0%</v>
      </c>
      <c r="DW1346" s="1"/>
      <c r="DX1346" s="12"/>
      <c r="DY1346" s="6" t="str">
        <f>+IFERROR(VALUE(RIGHT(Tabla22[[#This Row],[B2B]],6)),"")</f>
        <v/>
      </c>
      <c r="DZ1346" s="6" t="str">
        <f>+IFERROR(VLOOKUP(DX1346,Auxiliar!$A:$C,2,0),"")</f>
        <v/>
      </c>
      <c r="EA1346" s="7" t="str">
        <f>+IFERROR(VLOOKUP(DX1346,Auxiliar!$A:$C,3,0),"")</f>
        <v/>
      </c>
      <c r="EC1346" s="1"/>
      <c r="ED1346" s="12"/>
      <c r="EE1346" s="6" t="str">
        <f>+IFERROR(VALUE(RIGHT(Tabla23[[#This Row],[B2B]],6)),"")</f>
        <v/>
      </c>
      <c r="EF1346" s="6" t="str">
        <f>+IFERROR(VLOOKUP(ED1346,Auxiliar!$A:$C,2,0),"")</f>
        <v/>
      </c>
      <c r="EG1346" s="7" t="str">
        <f>+IFERROR(VLOOKUP(ED1346,Auxiliar!$A:$C,3,0),"")</f>
        <v/>
      </c>
      <c r="EI1346" s="1"/>
      <c r="EJ1346" s="12"/>
      <c r="EK1346" s="6" t="str">
        <f>+IFERROR(VALUE(RIGHT(Tabla24[[#This Row],[B2B]],6)),"")</f>
        <v/>
      </c>
      <c r="EL1346" s="6" t="str">
        <f>+IFERROR(VLOOKUP(EJ1346,Auxiliar!$A:$C,2,0),"")</f>
        <v/>
      </c>
      <c r="EM1346" s="7" t="str">
        <f>+IFERROR(VLOOKUP(EJ1346,Auxiliar!$A:$C,3,0),"")</f>
        <v/>
      </c>
      <c r="EO1346" s="1"/>
      <c r="EP1346" s="12"/>
      <c r="EQ1346" s="6" t="str">
        <f>+IFERROR(VALUE(RIGHT(Tabla25[[#This Row],[B2B]],6)),"")</f>
        <v/>
      </c>
      <c r="ER1346" s="6" t="str">
        <f>+IFERROR(VLOOKUP(EP1346,Auxiliar!$A:$C,2,0),"")</f>
        <v/>
      </c>
      <c r="ES1346" s="7" t="str">
        <f>+IFERROR(VLOOKUP(EP1346,Auxiliar!$A:$C,3,0),"")</f>
        <v/>
      </c>
      <c r="EU1346" s="1"/>
      <c r="EV1346" s="12"/>
      <c r="EW1346" s="6" t="str">
        <f>+IFERROR(VALUE(RIGHT(Tabla26[[#This Row],[B2B]],6)),"")</f>
        <v/>
      </c>
      <c r="EX1346" s="6" t="str">
        <f>+IFERROR(VLOOKUP(EV1346,Auxiliar!$A:$C,2,0),"")</f>
        <v/>
      </c>
      <c r="EY1346" s="7" t="str">
        <f>+IFERROR(VLOOKUP(EV1346,Auxiliar!$A:$C,3,0),"")</f>
        <v/>
      </c>
      <c r="EZ1346" s="1"/>
      <c r="FA1346" s="12"/>
      <c r="FB1346" s="6" t="str">
        <f>+IFERROR(VALUE(RIGHT(Tabla27[[#This Row],[B2B]],6)),"")</f>
        <v/>
      </c>
      <c r="FC1346" s="6" t="str">
        <f>+IFERROR(VLOOKUP(FA1346,Auxiliar!$A:$C,2,0),"")</f>
        <v/>
      </c>
      <c r="FD1346" s="7" t="str">
        <f>+IFERROR(VLOOKUP(FA1346,Auxiliar!$A:$C,3,0),"")</f>
        <v/>
      </c>
      <c r="FE1346" s="1"/>
      <c r="FF1346" s="12"/>
      <c r="FG1346" s="6" t="str">
        <f>+IFERROR(VALUE(RIGHT(Tabla28[[#This Row],[B2B]],6)),"")</f>
        <v/>
      </c>
      <c r="FH1346" s="6" t="str">
        <f>+IFERROR(VLOOKUP(FF1346,Auxiliar!$A:$C,2,0),"")</f>
        <v/>
      </c>
      <c r="FI1346" s="7" t="str">
        <f>+IFERROR(VLOOKUP(FF1346,Auxiliar!$A:$C,3,0),"")</f>
        <v/>
      </c>
      <c r="FJ1346" s="1"/>
      <c r="FK1346" s="12"/>
      <c r="FL1346" s="6" t="str">
        <f>+IFERROR(VALUE(RIGHT(Tabla29[[#This Row],[B2B]],6)),"")</f>
        <v/>
      </c>
      <c r="FM1346" s="6" t="str">
        <f>+IFERROR(VLOOKUP(FK1346,Auxiliar!$A:$C,2,0),"")</f>
        <v/>
      </c>
      <c r="FN1346" s="7" t="str">
        <f>+IFERROR(VLOOKUP(FK1346,Auxiliar!$A:$C,3,0),"")</f>
        <v/>
      </c>
      <c r="FO1346" s="1"/>
      <c r="FP1346" s="12"/>
      <c r="FQ1346" s="6" t="str">
        <f>+IFERROR(VALUE(RIGHT(Tabla30[[#This Row],[B2B]],6)),"")</f>
        <v/>
      </c>
      <c r="FR1346" s="6" t="str">
        <f>+IFERROR(VLOOKUP(FP1346,Auxiliar!$A:$C,2,0),"")</f>
        <v/>
      </c>
      <c r="FS1346" s="7"/>
      <c r="FT1346" s="1"/>
      <c r="FU1346" s="12"/>
      <c r="FV1346" s="6" t="str">
        <f>+IFERROR(VALUE(RIGHT(Tabla31[[#This Row],[B2B]],6)),"")</f>
        <v/>
      </c>
      <c r="FW1346" s="6" t="str">
        <f>+IFERROR(VLOOKUP(FU1346,Auxiliar!$A:$C,2,0),"")</f>
        <v/>
      </c>
      <c r="FX1346" s="7" t="str">
        <f>+IFERROR(VLOOKUP(FU1346,Auxiliar!$A:$C,3,0),"")</f>
        <v/>
      </c>
      <c r="FY1346" s="1"/>
      <c r="FZ1346" s="12"/>
      <c r="GA1346" s="6" t="str">
        <f>+IFERROR(VALUE(RIGHT(Tabla32[[#This Row],[B2B]],6)),"")</f>
        <v/>
      </c>
      <c r="GB1346" s="6" t="str">
        <f>+IFERROR(VLOOKUP(FZ1346,Auxiliar!$A:$C,2,0),"")</f>
        <v/>
      </c>
      <c r="GC1346" s="7" t="str">
        <f>+IFERROR(VLOOKUP(FZ1346,Auxiliar!$A:$C,3,0),"")</f>
        <v/>
      </c>
      <c r="GD1346" s="1"/>
      <c r="GE1346" s="12"/>
      <c r="GF1346" s="6" t="str">
        <f>+IFERROR(VALUE(RIGHT(Tabla33[[#This Row],[B2B]],6)),"")</f>
        <v/>
      </c>
      <c r="GG1346" s="6" t="str">
        <f>+IFERROR(VLOOKUP(GE1346,Auxiliar!$A:$C,2,0),"")</f>
        <v/>
      </c>
      <c r="GH1346" s="7" t="str">
        <f>+IFERROR(VLOOKUP(GE1346,Auxiliar!$A:$C,3,0),"")</f>
        <v/>
      </c>
    </row>
    <row r="1347" spans="79:190" x14ac:dyDescent="0.25">
      <c r="CA1347" s="1">
        <v>11957</v>
      </c>
      <c r="CB1347" s="1" t="s">
        <v>35</v>
      </c>
      <c r="CC1347" s="6">
        <f>+IFERROR(VALUE(RIGHT(Tabla14[[#This Row],[B2B]],6)),"")</f>
        <v>11957</v>
      </c>
      <c r="CD1347" s="6" t="str">
        <f>+IFERROR(VLOOKUP(CB1347,Auxiliar!$A:$C,2,0),"")</f>
        <v>Corona 710cc</v>
      </c>
      <c r="CE1347" s="7" t="str">
        <f>+IFERROR(VLOOKUP(CB1347,Auxiliar!$A:$C,3,0),"")</f>
        <v>1b 10% | 85b 0%</v>
      </c>
      <c r="CM1347" s="1">
        <v>11960</v>
      </c>
      <c r="CN1347" s="1" t="s">
        <v>20</v>
      </c>
      <c r="CO1347" s="6">
        <v>11960</v>
      </c>
      <c r="CP1347" s="6" t="s">
        <v>20</v>
      </c>
      <c r="CQ1347" s="7" t="s">
        <v>21</v>
      </c>
      <c r="CY1347" s="1">
        <v>11960</v>
      </c>
      <c r="CZ1347" s="1" t="s">
        <v>16</v>
      </c>
      <c r="DA1347" s="6">
        <f>+IFERROR(VALUE(RIGHT(Tabla18[[#This Row],[B2B]],6)),"")</f>
        <v>11960</v>
      </c>
      <c r="DB1347" s="6" t="str">
        <f>+IFERROR(VLOOKUP(CZ1347,Auxiliar!$A:$C,2,0),"")</f>
        <v>PREMIUM</v>
      </c>
      <c r="DC1347" s="7" t="str">
        <f>+IFERROR(VLOOKUP(CZ1347,Auxiliar!$A:$C,3,0),"")</f>
        <v>0b 0% | 2b 2% | 5b 3,5% | 10b 5%</v>
      </c>
      <c r="DE1347" s="1">
        <v>11960</v>
      </c>
      <c r="DF1347" s="1" t="s">
        <v>19</v>
      </c>
      <c r="DG1347" s="6">
        <f>+IFERROR(VALUE(RIGHT(Tabla19[[#This Row],[B2B]],6)),"")</f>
        <v>11960</v>
      </c>
      <c r="DH1347" s="6" t="str">
        <f>+IFERROR(VLOOKUP(DF1347,Auxiliar!$A:$C,2,0),"")</f>
        <v>MICHELOB</v>
      </c>
      <c r="DI1347" s="7" t="str">
        <f>+IFERROR(VLOOKUP(DF1347,Auxiliar!$A:$C,3,0),"")</f>
        <v>1b 7% | 3b 22% | 8b 27%</v>
      </c>
      <c r="DK1347" s="1"/>
      <c r="DL1347" s="1"/>
      <c r="DM1347" s="6" t="str">
        <f>+IFERROR(VALUE(RIGHT(Tabla20[[#This Row],[B2B]],6)),"")</f>
        <v/>
      </c>
      <c r="DN1347" s="6" t="str">
        <f>+IFERROR(VLOOKUP(DL1347,Auxiliar!$A:$C,2,0),"")</f>
        <v/>
      </c>
      <c r="DO1347" s="7" t="str">
        <f>+IFERROR(VLOOKUP(DL1347,Auxiliar!$A:$C,3,0),"")</f>
        <v/>
      </c>
      <c r="DQ1347" s="1">
        <v>11952</v>
      </c>
      <c r="DR1347" s="12" t="s">
        <v>24</v>
      </c>
      <c r="DS1347" s="6">
        <f>+IFERROR(VALUE(RIGHT(Tabla21[[#This Row],[B2B]],6)),"")</f>
        <v>11952</v>
      </c>
      <c r="DT1347" s="6" t="str">
        <f>+IFERROR(VLOOKUP(DR1347,Auxiliar!$A:$C,2,0),"")</f>
        <v>CORONA PORRON</v>
      </c>
      <c r="DU1347" s="7" t="str">
        <f>+IFERROR(VLOOKUP(DR1347,Auxiliar!$A:$C,3,0),"")</f>
        <v>1b 5% | 20b 0%</v>
      </c>
      <c r="DW1347" s="1"/>
      <c r="DX1347" s="12"/>
      <c r="DY1347" s="6" t="str">
        <f>+IFERROR(VALUE(RIGHT(Tabla22[[#This Row],[B2B]],6)),"")</f>
        <v/>
      </c>
      <c r="DZ1347" s="6" t="str">
        <f>+IFERROR(VLOOKUP(DX1347,Auxiliar!$A:$C,2,0),"")</f>
        <v/>
      </c>
      <c r="EA1347" s="7" t="str">
        <f>+IFERROR(VLOOKUP(DX1347,Auxiliar!$A:$C,3,0),"")</f>
        <v/>
      </c>
      <c r="EC1347" s="1"/>
      <c r="ED1347" s="12"/>
      <c r="EE1347" s="6" t="str">
        <f>+IFERROR(VALUE(RIGHT(Tabla23[[#This Row],[B2B]],6)),"")</f>
        <v/>
      </c>
      <c r="EF1347" s="6" t="str">
        <f>+IFERROR(VLOOKUP(ED1347,Auxiliar!$A:$C,2,0),"")</f>
        <v/>
      </c>
      <c r="EG1347" s="7" t="str">
        <f>+IFERROR(VLOOKUP(ED1347,Auxiliar!$A:$C,3,0),"")</f>
        <v/>
      </c>
      <c r="EI1347" s="1"/>
      <c r="EJ1347" s="12"/>
      <c r="EK1347" s="6" t="str">
        <f>+IFERROR(VALUE(RIGHT(Tabla24[[#This Row],[B2B]],6)),"")</f>
        <v/>
      </c>
      <c r="EL1347" s="6" t="str">
        <f>+IFERROR(VLOOKUP(EJ1347,Auxiliar!$A:$C,2,0),"")</f>
        <v/>
      </c>
      <c r="EM1347" s="7" t="str">
        <f>+IFERROR(VLOOKUP(EJ1347,Auxiliar!$A:$C,3,0),"")</f>
        <v/>
      </c>
      <c r="EO1347" s="1"/>
      <c r="EP1347" s="12"/>
      <c r="EQ1347" s="6" t="str">
        <f>+IFERROR(VALUE(RIGHT(Tabla25[[#This Row],[B2B]],6)),"")</f>
        <v/>
      </c>
      <c r="ER1347" s="6" t="str">
        <f>+IFERROR(VLOOKUP(EP1347,Auxiliar!$A:$C,2,0),"")</f>
        <v/>
      </c>
      <c r="ES1347" s="7" t="str">
        <f>+IFERROR(VLOOKUP(EP1347,Auxiliar!$A:$C,3,0),"")</f>
        <v/>
      </c>
      <c r="EU1347" s="1"/>
      <c r="EV1347" s="12"/>
      <c r="EW1347" s="6" t="str">
        <f>+IFERROR(VALUE(RIGHT(Tabla26[[#This Row],[B2B]],6)),"")</f>
        <v/>
      </c>
      <c r="EX1347" s="6" t="str">
        <f>+IFERROR(VLOOKUP(EV1347,Auxiliar!$A:$C,2,0),"")</f>
        <v/>
      </c>
      <c r="EY1347" s="7" t="str">
        <f>+IFERROR(VLOOKUP(EV1347,Auxiliar!$A:$C,3,0),"")</f>
        <v/>
      </c>
      <c r="EZ1347" s="1"/>
      <c r="FA1347" s="12"/>
      <c r="FB1347" s="6" t="str">
        <f>+IFERROR(VALUE(RIGHT(Tabla27[[#This Row],[B2B]],6)),"")</f>
        <v/>
      </c>
      <c r="FC1347" s="6" t="str">
        <f>+IFERROR(VLOOKUP(FA1347,Auxiliar!$A:$C,2,0),"")</f>
        <v/>
      </c>
      <c r="FD1347" s="7" t="str">
        <f>+IFERROR(VLOOKUP(FA1347,Auxiliar!$A:$C,3,0),"")</f>
        <v/>
      </c>
      <c r="FE1347" s="1"/>
      <c r="FF1347" s="12"/>
      <c r="FG1347" s="6" t="str">
        <f>+IFERROR(VALUE(RIGHT(Tabla28[[#This Row],[B2B]],6)),"")</f>
        <v/>
      </c>
      <c r="FH1347" s="6" t="str">
        <f>+IFERROR(VLOOKUP(FF1347,Auxiliar!$A:$C,2,0),"")</f>
        <v/>
      </c>
      <c r="FI1347" s="7" t="str">
        <f>+IFERROR(VLOOKUP(FF1347,Auxiliar!$A:$C,3,0),"")</f>
        <v/>
      </c>
      <c r="FJ1347" s="1"/>
      <c r="FK1347" s="12"/>
      <c r="FL1347" s="6" t="str">
        <f>+IFERROR(VALUE(RIGHT(Tabla29[[#This Row],[B2B]],6)),"")</f>
        <v/>
      </c>
      <c r="FM1347" s="6" t="str">
        <f>+IFERROR(VLOOKUP(FK1347,Auxiliar!$A:$C,2,0),"")</f>
        <v/>
      </c>
      <c r="FN1347" s="7" t="str">
        <f>+IFERROR(VLOOKUP(FK1347,Auxiliar!$A:$C,3,0),"")</f>
        <v/>
      </c>
      <c r="FO1347" s="1"/>
      <c r="FP1347" s="12"/>
      <c r="FQ1347" s="6" t="str">
        <f>+IFERROR(VALUE(RIGHT(Tabla30[[#This Row],[B2B]],6)),"")</f>
        <v/>
      </c>
      <c r="FR1347" s="6" t="str">
        <f>+IFERROR(VLOOKUP(FP1347,Auxiliar!$A:$C,2,0),"")</f>
        <v/>
      </c>
      <c r="FS1347" s="7"/>
      <c r="FT1347" s="1"/>
      <c r="FU1347" s="12"/>
      <c r="FV1347" s="6" t="str">
        <f>+IFERROR(VALUE(RIGHT(Tabla31[[#This Row],[B2B]],6)),"")</f>
        <v/>
      </c>
      <c r="FW1347" s="6" t="str">
        <f>+IFERROR(VLOOKUP(FU1347,Auxiliar!$A:$C,2,0),"")</f>
        <v/>
      </c>
      <c r="FX1347" s="7" t="str">
        <f>+IFERROR(VLOOKUP(FU1347,Auxiliar!$A:$C,3,0),"")</f>
        <v/>
      </c>
      <c r="FY1347" s="1"/>
      <c r="FZ1347" s="12"/>
      <c r="GA1347" s="6" t="str">
        <f>+IFERROR(VALUE(RIGHT(Tabla32[[#This Row],[B2B]],6)),"")</f>
        <v/>
      </c>
      <c r="GB1347" s="6" t="str">
        <f>+IFERROR(VLOOKUP(FZ1347,Auxiliar!$A:$C,2,0),"")</f>
        <v/>
      </c>
      <c r="GC1347" s="7" t="str">
        <f>+IFERROR(VLOOKUP(FZ1347,Auxiliar!$A:$C,3,0),"")</f>
        <v/>
      </c>
      <c r="GD1347" s="1"/>
      <c r="GE1347" s="12"/>
      <c r="GF1347" s="6" t="str">
        <f>+IFERROR(VALUE(RIGHT(Tabla33[[#This Row],[B2B]],6)),"")</f>
        <v/>
      </c>
      <c r="GG1347" s="6" t="str">
        <f>+IFERROR(VLOOKUP(GE1347,Auxiliar!$A:$C,2,0),"")</f>
        <v/>
      </c>
      <c r="GH1347" s="7" t="str">
        <f>+IFERROR(VLOOKUP(GE1347,Auxiliar!$A:$C,3,0),"")</f>
        <v/>
      </c>
    </row>
    <row r="1348" spans="79:190" x14ac:dyDescent="0.25">
      <c r="CA1348" s="1">
        <v>11958</v>
      </c>
      <c r="CB1348" s="1" t="s">
        <v>35</v>
      </c>
      <c r="CC1348" s="6">
        <f>+IFERROR(VALUE(RIGHT(Tabla14[[#This Row],[B2B]],6)),"")</f>
        <v>11958</v>
      </c>
      <c r="CD1348" s="6" t="str">
        <f>+IFERROR(VLOOKUP(CB1348,Auxiliar!$A:$C,2,0),"")</f>
        <v>Corona 710cc</v>
      </c>
      <c r="CE1348" s="7" t="str">
        <f>+IFERROR(VLOOKUP(CB1348,Auxiliar!$A:$C,3,0),"")</f>
        <v>1b 10% | 85b 0%</v>
      </c>
      <c r="CM1348" s="1">
        <v>11963</v>
      </c>
      <c r="CN1348" s="1" t="s">
        <v>20</v>
      </c>
      <c r="CO1348" s="6">
        <v>11963</v>
      </c>
      <c r="CP1348" s="6" t="s">
        <v>20</v>
      </c>
      <c r="CQ1348" s="7" t="s">
        <v>21</v>
      </c>
      <c r="CY1348" s="1">
        <v>11963</v>
      </c>
      <c r="CZ1348" s="1" t="s">
        <v>16</v>
      </c>
      <c r="DA1348" s="6">
        <f>+IFERROR(VALUE(RIGHT(Tabla18[[#This Row],[B2B]],6)),"")</f>
        <v>11963</v>
      </c>
      <c r="DB1348" s="6" t="str">
        <f>+IFERROR(VLOOKUP(CZ1348,Auxiliar!$A:$C,2,0),"")</f>
        <v>PREMIUM</v>
      </c>
      <c r="DC1348" s="7" t="str">
        <f>+IFERROR(VLOOKUP(CZ1348,Auxiliar!$A:$C,3,0),"")</f>
        <v>0b 0% | 2b 2% | 5b 3,5% | 10b 5%</v>
      </c>
      <c r="DE1348" s="1">
        <v>11963</v>
      </c>
      <c r="DF1348" s="1" t="s">
        <v>19</v>
      </c>
      <c r="DG1348" s="6">
        <f>+IFERROR(VALUE(RIGHT(Tabla19[[#This Row],[B2B]],6)),"")</f>
        <v>11963</v>
      </c>
      <c r="DH1348" s="6" t="str">
        <f>+IFERROR(VLOOKUP(DF1348,Auxiliar!$A:$C,2,0),"")</f>
        <v>MICHELOB</v>
      </c>
      <c r="DI1348" s="7" t="str">
        <f>+IFERROR(VLOOKUP(DF1348,Auxiliar!$A:$C,3,0),"")</f>
        <v>1b 7% | 3b 22% | 8b 27%</v>
      </c>
      <c r="DK1348" s="1"/>
      <c r="DL1348" s="1"/>
      <c r="DM1348" s="6" t="str">
        <f>+IFERROR(VALUE(RIGHT(Tabla20[[#This Row],[B2B]],6)),"")</f>
        <v/>
      </c>
      <c r="DN1348" s="6" t="str">
        <f>+IFERROR(VLOOKUP(DL1348,Auxiliar!$A:$C,2,0),"")</f>
        <v/>
      </c>
      <c r="DO1348" s="7" t="str">
        <f>+IFERROR(VLOOKUP(DL1348,Auxiliar!$A:$C,3,0),"")</f>
        <v/>
      </c>
      <c r="DQ1348" s="1">
        <v>11954</v>
      </c>
      <c r="DR1348" s="12" t="s">
        <v>24</v>
      </c>
      <c r="DS1348" s="6">
        <f>+IFERROR(VALUE(RIGHT(Tabla21[[#This Row],[B2B]],6)),"")</f>
        <v>11954</v>
      </c>
      <c r="DT1348" s="6" t="str">
        <f>+IFERROR(VLOOKUP(DR1348,Auxiliar!$A:$C,2,0),"")</f>
        <v>CORONA PORRON</v>
      </c>
      <c r="DU1348" s="7" t="str">
        <f>+IFERROR(VLOOKUP(DR1348,Auxiliar!$A:$C,3,0),"")</f>
        <v>1b 5% | 20b 0%</v>
      </c>
      <c r="DW1348" s="1"/>
      <c r="DX1348" s="12"/>
      <c r="DY1348" s="6" t="str">
        <f>+IFERROR(VALUE(RIGHT(Tabla22[[#This Row],[B2B]],6)),"")</f>
        <v/>
      </c>
      <c r="DZ1348" s="6" t="str">
        <f>+IFERROR(VLOOKUP(DX1348,Auxiliar!$A:$C,2,0),"")</f>
        <v/>
      </c>
      <c r="EA1348" s="7" t="str">
        <f>+IFERROR(VLOOKUP(DX1348,Auxiliar!$A:$C,3,0),"")</f>
        <v/>
      </c>
      <c r="EC1348" s="1"/>
      <c r="ED1348" s="12"/>
      <c r="EE1348" s="6" t="str">
        <f>+IFERROR(VALUE(RIGHT(Tabla23[[#This Row],[B2B]],6)),"")</f>
        <v/>
      </c>
      <c r="EF1348" s="6" t="str">
        <f>+IFERROR(VLOOKUP(ED1348,Auxiliar!$A:$C,2,0),"")</f>
        <v/>
      </c>
      <c r="EG1348" s="7" t="str">
        <f>+IFERROR(VLOOKUP(ED1348,Auxiliar!$A:$C,3,0),"")</f>
        <v/>
      </c>
      <c r="EI1348" s="1"/>
      <c r="EJ1348" s="12"/>
      <c r="EK1348" s="6" t="str">
        <f>+IFERROR(VALUE(RIGHT(Tabla24[[#This Row],[B2B]],6)),"")</f>
        <v/>
      </c>
      <c r="EL1348" s="6" t="str">
        <f>+IFERROR(VLOOKUP(EJ1348,Auxiliar!$A:$C,2,0),"")</f>
        <v/>
      </c>
      <c r="EM1348" s="7" t="str">
        <f>+IFERROR(VLOOKUP(EJ1348,Auxiliar!$A:$C,3,0),"")</f>
        <v/>
      </c>
      <c r="EO1348" s="1"/>
      <c r="EP1348" s="12"/>
      <c r="EQ1348" s="6" t="str">
        <f>+IFERROR(VALUE(RIGHT(Tabla25[[#This Row],[B2B]],6)),"")</f>
        <v/>
      </c>
      <c r="ER1348" s="6" t="str">
        <f>+IFERROR(VLOOKUP(EP1348,Auxiliar!$A:$C,2,0),"")</f>
        <v/>
      </c>
      <c r="ES1348" s="7" t="str">
        <f>+IFERROR(VLOOKUP(EP1348,Auxiliar!$A:$C,3,0),"")</f>
        <v/>
      </c>
      <c r="EU1348" s="1"/>
      <c r="EV1348" s="12"/>
      <c r="EW1348" s="6" t="str">
        <f>+IFERROR(VALUE(RIGHT(Tabla26[[#This Row],[B2B]],6)),"")</f>
        <v/>
      </c>
      <c r="EX1348" s="6" t="str">
        <f>+IFERROR(VLOOKUP(EV1348,Auxiliar!$A:$C,2,0),"")</f>
        <v/>
      </c>
      <c r="EY1348" s="7" t="str">
        <f>+IFERROR(VLOOKUP(EV1348,Auxiliar!$A:$C,3,0),"")</f>
        <v/>
      </c>
      <c r="EZ1348" s="1"/>
      <c r="FA1348" s="12"/>
      <c r="FB1348" s="6" t="str">
        <f>+IFERROR(VALUE(RIGHT(Tabla27[[#This Row],[B2B]],6)),"")</f>
        <v/>
      </c>
      <c r="FC1348" s="6" t="str">
        <f>+IFERROR(VLOOKUP(FA1348,Auxiliar!$A:$C,2,0),"")</f>
        <v/>
      </c>
      <c r="FD1348" s="7" t="str">
        <f>+IFERROR(VLOOKUP(FA1348,Auxiliar!$A:$C,3,0),"")</f>
        <v/>
      </c>
      <c r="FE1348" s="1"/>
      <c r="FF1348" s="12"/>
      <c r="FG1348" s="6" t="str">
        <f>+IFERROR(VALUE(RIGHT(Tabla28[[#This Row],[B2B]],6)),"")</f>
        <v/>
      </c>
      <c r="FH1348" s="6" t="str">
        <f>+IFERROR(VLOOKUP(FF1348,Auxiliar!$A:$C,2,0),"")</f>
        <v/>
      </c>
      <c r="FI1348" s="7" t="str">
        <f>+IFERROR(VLOOKUP(FF1348,Auxiliar!$A:$C,3,0),"")</f>
        <v/>
      </c>
      <c r="FJ1348" s="1"/>
      <c r="FK1348" s="12"/>
      <c r="FL1348" s="6" t="str">
        <f>+IFERROR(VALUE(RIGHT(Tabla29[[#This Row],[B2B]],6)),"")</f>
        <v/>
      </c>
      <c r="FM1348" s="6" t="str">
        <f>+IFERROR(VLOOKUP(FK1348,Auxiliar!$A:$C,2,0),"")</f>
        <v/>
      </c>
      <c r="FN1348" s="7" t="str">
        <f>+IFERROR(VLOOKUP(FK1348,Auxiliar!$A:$C,3,0),"")</f>
        <v/>
      </c>
      <c r="FO1348" s="1"/>
      <c r="FP1348" s="12"/>
      <c r="FQ1348" s="6" t="str">
        <f>+IFERROR(VALUE(RIGHT(Tabla30[[#This Row],[B2B]],6)),"")</f>
        <v/>
      </c>
      <c r="FR1348" s="6" t="str">
        <f>+IFERROR(VLOOKUP(FP1348,Auxiliar!$A:$C,2,0),"")</f>
        <v/>
      </c>
      <c r="FS1348" s="7"/>
      <c r="FT1348" s="1"/>
      <c r="FU1348" s="12"/>
      <c r="FV1348" s="6" t="str">
        <f>+IFERROR(VALUE(RIGHT(Tabla31[[#This Row],[B2B]],6)),"")</f>
        <v/>
      </c>
      <c r="FW1348" s="6" t="str">
        <f>+IFERROR(VLOOKUP(FU1348,Auxiliar!$A:$C,2,0),"")</f>
        <v/>
      </c>
      <c r="FX1348" s="7" t="str">
        <f>+IFERROR(VLOOKUP(FU1348,Auxiliar!$A:$C,3,0),"")</f>
        <v/>
      </c>
      <c r="FY1348" s="1"/>
      <c r="FZ1348" s="12"/>
      <c r="GA1348" s="6" t="str">
        <f>+IFERROR(VALUE(RIGHT(Tabla32[[#This Row],[B2B]],6)),"")</f>
        <v/>
      </c>
      <c r="GB1348" s="6" t="str">
        <f>+IFERROR(VLOOKUP(FZ1348,Auxiliar!$A:$C,2,0),"")</f>
        <v/>
      </c>
      <c r="GC1348" s="7" t="str">
        <f>+IFERROR(VLOOKUP(FZ1348,Auxiliar!$A:$C,3,0),"")</f>
        <v/>
      </c>
      <c r="GD1348" s="1"/>
      <c r="GE1348" s="12"/>
      <c r="GF1348" s="6" t="str">
        <f>+IFERROR(VALUE(RIGHT(Tabla33[[#This Row],[B2B]],6)),"")</f>
        <v/>
      </c>
      <c r="GG1348" s="6" t="str">
        <f>+IFERROR(VLOOKUP(GE1348,Auxiliar!$A:$C,2,0),"")</f>
        <v/>
      </c>
      <c r="GH1348" s="7" t="str">
        <f>+IFERROR(VLOOKUP(GE1348,Auxiliar!$A:$C,3,0),"")</f>
        <v/>
      </c>
    </row>
    <row r="1349" spans="79:190" x14ac:dyDescent="0.25">
      <c r="CA1349" s="1">
        <v>11959</v>
      </c>
      <c r="CB1349" s="1" t="s">
        <v>35</v>
      </c>
      <c r="CC1349" s="6">
        <f>+IFERROR(VALUE(RIGHT(Tabla14[[#This Row],[B2B]],6)),"")</f>
        <v>11959</v>
      </c>
      <c r="CD1349" s="6" t="str">
        <f>+IFERROR(VLOOKUP(CB1349,Auxiliar!$A:$C,2,0),"")</f>
        <v>Corona 710cc</v>
      </c>
      <c r="CE1349" s="7" t="str">
        <f>+IFERROR(VLOOKUP(CB1349,Auxiliar!$A:$C,3,0),"")</f>
        <v>1b 10% | 85b 0%</v>
      </c>
      <c r="CM1349" s="1">
        <v>11964</v>
      </c>
      <c r="CN1349" s="1" t="s">
        <v>20</v>
      </c>
      <c r="CO1349" s="6">
        <v>11964</v>
      </c>
      <c r="CP1349" s="6" t="s">
        <v>20</v>
      </c>
      <c r="CQ1349" s="7" t="s">
        <v>21</v>
      </c>
      <c r="CY1349" s="1">
        <v>11964</v>
      </c>
      <c r="CZ1349" s="1" t="s">
        <v>16</v>
      </c>
      <c r="DA1349" s="6">
        <f>+IFERROR(VALUE(RIGHT(Tabla18[[#This Row],[B2B]],6)),"")</f>
        <v>11964</v>
      </c>
      <c r="DB1349" s="6" t="str">
        <f>+IFERROR(VLOOKUP(CZ1349,Auxiliar!$A:$C,2,0),"")</f>
        <v>PREMIUM</v>
      </c>
      <c r="DC1349" s="7" t="str">
        <f>+IFERROR(VLOOKUP(CZ1349,Auxiliar!$A:$C,3,0),"")</f>
        <v>0b 0% | 2b 2% | 5b 3,5% | 10b 5%</v>
      </c>
      <c r="DE1349" s="1">
        <v>11964</v>
      </c>
      <c r="DF1349" s="1" t="s">
        <v>19</v>
      </c>
      <c r="DG1349" s="6">
        <f>+IFERROR(VALUE(RIGHT(Tabla19[[#This Row],[B2B]],6)),"")</f>
        <v>11964</v>
      </c>
      <c r="DH1349" s="6" t="str">
        <f>+IFERROR(VLOOKUP(DF1349,Auxiliar!$A:$C,2,0),"")</f>
        <v>MICHELOB</v>
      </c>
      <c r="DI1349" s="7" t="str">
        <f>+IFERROR(VLOOKUP(DF1349,Auxiliar!$A:$C,3,0),"")</f>
        <v>1b 7% | 3b 22% | 8b 27%</v>
      </c>
      <c r="DK1349" s="1"/>
      <c r="DL1349" s="1"/>
      <c r="DM1349" s="6" t="str">
        <f>+IFERROR(VALUE(RIGHT(Tabla20[[#This Row],[B2B]],6)),"")</f>
        <v/>
      </c>
      <c r="DN1349" s="6" t="str">
        <f>+IFERROR(VLOOKUP(DL1349,Auxiliar!$A:$C,2,0),"")</f>
        <v/>
      </c>
      <c r="DO1349" s="7" t="str">
        <f>+IFERROR(VLOOKUP(DL1349,Auxiliar!$A:$C,3,0),"")</f>
        <v/>
      </c>
      <c r="DQ1349" s="1">
        <v>11955</v>
      </c>
      <c r="DR1349" s="12" t="s">
        <v>24</v>
      </c>
      <c r="DS1349" s="6">
        <f>+IFERROR(VALUE(RIGHT(Tabla21[[#This Row],[B2B]],6)),"")</f>
        <v>11955</v>
      </c>
      <c r="DT1349" s="6" t="str">
        <f>+IFERROR(VLOOKUP(DR1349,Auxiliar!$A:$C,2,0),"")</f>
        <v>CORONA PORRON</v>
      </c>
      <c r="DU1349" s="7" t="str">
        <f>+IFERROR(VLOOKUP(DR1349,Auxiliar!$A:$C,3,0),"")</f>
        <v>1b 5% | 20b 0%</v>
      </c>
      <c r="DW1349" s="1"/>
      <c r="DX1349" s="12"/>
      <c r="DY1349" s="6" t="str">
        <f>+IFERROR(VALUE(RIGHT(Tabla22[[#This Row],[B2B]],6)),"")</f>
        <v/>
      </c>
      <c r="DZ1349" s="6" t="str">
        <f>+IFERROR(VLOOKUP(DX1349,Auxiliar!$A:$C,2,0),"")</f>
        <v/>
      </c>
      <c r="EA1349" s="7" t="str">
        <f>+IFERROR(VLOOKUP(DX1349,Auxiliar!$A:$C,3,0),"")</f>
        <v/>
      </c>
      <c r="EC1349" s="1"/>
      <c r="ED1349" s="12"/>
      <c r="EE1349" s="6" t="str">
        <f>+IFERROR(VALUE(RIGHT(Tabla23[[#This Row],[B2B]],6)),"")</f>
        <v/>
      </c>
      <c r="EF1349" s="6" t="str">
        <f>+IFERROR(VLOOKUP(ED1349,Auxiliar!$A:$C,2,0),"")</f>
        <v/>
      </c>
      <c r="EG1349" s="7" t="str">
        <f>+IFERROR(VLOOKUP(ED1349,Auxiliar!$A:$C,3,0),"")</f>
        <v/>
      </c>
      <c r="EI1349" s="1"/>
      <c r="EJ1349" s="12"/>
      <c r="EK1349" s="6" t="str">
        <f>+IFERROR(VALUE(RIGHT(Tabla24[[#This Row],[B2B]],6)),"")</f>
        <v/>
      </c>
      <c r="EL1349" s="6" t="str">
        <f>+IFERROR(VLOOKUP(EJ1349,Auxiliar!$A:$C,2,0),"")</f>
        <v/>
      </c>
      <c r="EM1349" s="7" t="str">
        <f>+IFERROR(VLOOKUP(EJ1349,Auxiliar!$A:$C,3,0),"")</f>
        <v/>
      </c>
      <c r="EO1349" s="1"/>
      <c r="EP1349" s="12"/>
      <c r="EQ1349" s="6" t="str">
        <f>+IFERROR(VALUE(RIGHT(Tabla25[[#This Row],[B2B]],6)),"")</f>
        <v/>
      </c>
      <c r="ER1349" s="6" t="str">
        <f>+IFERROR(VLOOKUP(EP1349,Auxiliar!$A:$C,2,0),"")</f>
        <v/>
      </c>
      <c r="ES1349" s="7" t="str">
        <f>+IFERROR(VLOOKUP(EP1349,Auxiliar!$A:$C,3,0),"")</f>
        <v/>
      </c>
      <c r="EU1349" s="1"/>
      <c r="EV1349" s="12"/>
      <c r="EW1349" s="6" t="str">
        <f>+IFERROR(VALUE(RIGHT(Tabla26[[#This Row],[B2B]],6)),"")</f>
        <v/>
      </c>
      <c r="EX1349" s="6" t="str">
        <f>+IFERROR(VLOOKUP(EV1349,Auxiliar!$A:$C,2,0),"")</f>
        <v/>
      </c>
      <c r="EY1349" s="7" t="str">
        <f>+IFERROR(VLOOKUP(EV1349,Auxiliar!$A:$C,3,0),"")</f>
        <v/>
      </c>
      <c r="EZ1349" s="1"/>
      <c r="FA1349" s="12"/>
      <c r="FB1349" s="6" t="str">
        <f>+IFERROR(VALUE(RIGHT(Tabla27[[#This Row],[B2B]],6)),"")</f>
        <v/>
      </c>
      <c r="FC1349" s="6" t="str">
        <f>+IFERROR(VLOOKUP(FA1349,Auxiliar!$A:$C,2,0),"")</f>
        <v/>
      </c>
      <c r="FD1349" s="7" t="str">
        <f>+IFERROR(VLOOKUP(FA1349,Auxiliar!$A:$C,3,0),"")</f>
        <v/>
      </c>
      <c r="FE1349" s="1"/>
      <c r="FF1349" s="12"/>
      <c r="FG1349" s="6" t="str">
        <f>+IFERROR(VALUE(RIGHT(Tabla28[[#This Row],[B2B]],6)),"")</f>
        <v/>
      </c>
      <c r="FH1349" s="6" t="str">
        <f>+IFERROR(VLOOKUP(FF1349,Auxiliar!$A:$C,2,0),"")</f>
        <v/>
      </c>
      <c r="FI1349" s="7" t="str">
        <f>+IFERROR(VLOOKUP(FF1349,Auxiliar!$A:$C,3,0),"")</f>
        <v/>
      </c>
      <c r="FJ1349" s="1"/>
      <c r="FK1349" s="12"/>
      <c r="FL1349" s="6" t="str">
        <f>+IFERROR(VALUE(RIGHT(Tabla29[[#This Row],[B2B]],6)),"")</f>
        <v/>
      </c>
      <c r="FM1349" s="6" t="str">
        <f>+IFERROR(VLOOKUP(FK1349,Auxiliar!$A:$C,2,0),"")</f>
        <v/>
      </c>
      <c r="FN1349" s="7" t="str">
        <f>+IFERROR(VLOOKUP(FK1349,Auxiliar!$A:$C,3,0),"")</f>
        <v/>
      </c>
      <c r="FO1349" s="1"/>
      <c r="FP1349" s="12"/>
      <c r="FQ1349" s="6" t="str">
        <f>+IFERROR(VALUE(RIGHT(Tabla30[[#This Row],[B2B]],6)),"")</f>
        <v/>
      </c>
      <c r="FR1349" s="6" t="str">
        <f>+IFERROR(VLOOKUP(FP1349,Auxiliar!$A:$C,2,0),"")</f>
        <v/>
      </c>
      <c r="FS1349" s="7"/>
      <c r="FT1349" s="1"/>
      <c r="FU1349" s="12"/>
      <c r="FV1349" s="6" t="str">
        <f>+IFERROR(VALUE(RIGHT(Tabla31[[#This Row],[B2B]],6)),"")</f>
        <v/>
      </c>
      <c r="FW1349" s="6" t="str">
        <f>+IFERROR(VLOOKUP(FU1349,Auxiliar!$A:$C,2,0),"")</f>
        <v/>
      </c>
      <c r="FX1349" s="7" t="str">
        <f>+IFERROR(VLOOKUP(FU1349,Auxiliar!$A:$C,3,0),"")</f>
        <v/>
      </c>
      <c r="FY1349" s="1"/>
      <c r="FZ1349" s="12"/>
      <c r="GA1349" s="6" t="str">
        <f>+IFERROR(VALUE(RIGHT(Tabla32[[#This Row],[B2B]],6)),"")</f>
        <v/>
      </c>
      <c r="GB1349" s="6" t="str">
        <f>+IFERROR(VLOOKUP(FZ1349,Auxiliar!$A:$C,2,0),"")</f>
        <v/>
      </c>
      <c r="GC1349" s="7" t="str">
        <f>+IFERROR(VLOOKUP(FZ1349,Auxiliar!$A:$C,3,0),"")</f>
        <v/>
      </c>
      <c r="GD1349" s="1"/>
      <c r="GE1349" s="12"/>
      <c r="GF1349" s="6" t="str">
        <f>+IFERROR(VALUE(RIGHT(Tabla33[[#This Row],[B2B]],6)),"")</f>
        <v/>
      </c>
      <c r="GG1349" s="6" t="str">
        <f>+IFERROR(VLOOKUP(GE1349,Auxiliar!$A:$C,2,0),"")</f>
        <v/>
      </c>
      <c r="GH1349" s="7" t="str">
        <f>+IFERROR(VLOOKUP(GE1349,Auxiliar!$A:$C,3,0),"")</f>
        <v/>
      </c>
    </row>
    <row r="1350" spans="79:190" x14ac:dyDescent="0.25">
      <c r="CA1350" s="1">
        <v>11960</v>
      </c>
      <c r="CB1350" s="1" t="s">
        <v>35</v>
      </c>
      <c r="CC1350" s="6">
        <f>+IFERROR(VALUE(RIGHT(Tabla14[[#This Row],[B2B]],6)),"")</f>
        <v>11960</v>
      </c>
      <c r="CD1350" s="6" t="str">
        <f>+IFERROR(VLOOKUP(CB1350,Auxiliar!$A:$C,2,0),"")</f>
        <v>Corona 710cc</v>
      </c>
      <c r="CE1350" s="7" t="str">
        <f>+IFERROR(VLOOKUP(CB1350,Auxiliar!$A:$C,3,0),"")</f>
        <v>1b 10% | 85b 0%</v>
      </c>
      <c r="CM1350" s="1">
        <v>11965</v>
      </c>
      <c r="CN1350" s="1" t="s">
        <v>20</v>
      </c>
      <c r="CO1350" s="6">
        <v>11965</v>
      </c>
      <c r="CP1350" s="6" t="s">
        <v>20</v>
      </c>
      <c r="CQ1350" s="7" t="s">
        <v>21</v>
      </c>
      <c r="CY1350" s="1">
        <v>11965</v>
      </c>
      <c r="CZ1350" s="1" t="s">
        <v>16</v>
      </c>
      <c r="DA1350" s="6">
        <f>+IFERROR(VALUE(RIGHT(Tabla18[[#This Row],[B2B]],6)),"")</f>
        <v>11965</v>
      </c>
      <c r="DB1350" s="6" t="str">
        <f>+IFERROR(VLOOKUP(CZ1350,Auxiliar!$A:$C,2,0),"")</f>
        <v>PREMIUM</v>
      </c>
      <c r="DC1350" s="7" t="str">
        <f>+IFERROR(VLOOKUP(CZ1350,Auxiliar!$A:$C,3,0),"")</f>
        <v>0b 0% | 2b 2% | 5b 3,5% | 10b 5%</v>
      </c>
      <c r="DE1350" s="1">
        <v>11965</v>
      </c>
      <c r="DF1350" s="1" t="s">
        <v>19</v>
      </c>
      <c r="DG1350" s="6">
        <f>+IFERROR(VALUE(RIGHT(Tabla19[[#This Row],[B2B]],6)),"")</f>
        <v>11965</v>
      </c>
      <c r="DH1350" s="6" t="str">
        <f>+IFERROR(VLOOKUP(DF1350,Auxiliar!$A:$C,2,0),"")</f>
        <v>MICHELOB</v>
      </c>
      <c r="DI1350" s="7" t="str">
        <f>+IFERROR(VLOOKUP(DF1350,Auxiliar!$A:$C,3,0),"")</f>
        <v>1b 7% | 3b 22% | 8b 27%</v>
      </c>
      <c r="DK1350" s="1"/>
      <c r="DL1350" s="1"/>
      <c r="DM1350" s="6" t="str">
        <f>+IFERROR(VALUE(RIGHT(Tabla20[[#This Row],[B2B]],6)),"")</f>
        <v/>
      </c>
      <c r="DN1350" s="6" t="str">
        <f>+IFERROR(VLOOKUP(DL1350,Auxiliar!$A:$C,2,0),"")</f>
        <v/>
      </c>
      <c r="DO1350" s="7" t="str">
        <f>+IFERROR(VLOOKUP(DL1350,Auxiliar!$A:$C,3,0),"")</f>
        <v/>
      </c>
      <c r="DQ1350" s="1">
        <v>11957</v>
      </c>
      <c r="DR1350" s="12" t="s">
        <v>24</v>
      </c>
      <c r="DS1350" s="6">
        <f>+IFERROR(VALUE(RIGHT(Tabla21[[#This Row],[B2B]],6)),"")</f>
        <v>11957</v>
      </c>
      <c r="DT1350" s="6" t="str">
        <f>+IFERROR(VLOOKUP(DR1350,Auxiliar!$A:$C,2,0),"")</f>
        <v>CORONA PORRON</v>
      </c>
      <c r="DU1350" s="7" t="str">
        <f>+IFERROR(VLOOKUP(DR1350,Auxiliar!$A:$C,3,0),"")</f>
        <v>1b 5% | 20b 0%</v>
      </c>
      <c r="DW1350" s="1"/>
      <c r="DX1350" s="12"/>
      <c r="DY1350" s="6" t="str">
        <f>+IFERROR(VALUE(RIGHT(Tabla22[[#This Row],[B2B]],6)),"")</f>
        <v/>
      </c>
      <c r="DZ1350" s="6" t="str">
        <f>+IFERROR(VLOOKUP(DX1350,Auxiliar!$A:$C,2,0),"")</f>
        <v/>
      </c>
      <c r="EA1350" s="7" t="str">
        <f>+IFERROR(VLOOKUP(DX1350,Auxiliar!$A:$C,3,0),"")</f>
        <v/>
      </c>
      <c r="EC1350" s="1"/>
      <c r="ED1350" s="12"/>
      <c r="EE1350" s="6" t="str">
        <f>+IFERROR(VALUE(RIGHT(Tabla23[[#This Row],[B2B]],6)),"")</f>
        <v/>
      </c>
      <c r="EF1350" s="6" t="str">
        <f>+IFERROR(VLOOKUP(ED1350,Auxiliar!$A:$C,2,0),"")</f>
        <v/>
      </c>
      <c r="EG1350" s="7" t="str">
        <f>+IFERROR(VLOOKUP(ED1350,Auxiliar!$A:$C,3,0),"")</f>
        <v/>
      </c>
      <c r="EI1350" s="1"/>
      <c r="EJ1350" s="12"/>
      <c r="EK1350" s="6" t="str">
        <f>+IFERROR(VALUE(RIGHT(Tabla24[[#This Row],[B2B]],6)),"")</f>
        <v/>
      </c>
      <c r="EL1350" s="6" t="str">
        <f>+IFERROR(VLOOKUP(EJ1350,Auxiliar!$A:$C,2,0),"")</f>
        <v/>
      </c>
      <c r="EM1350" s="7" t="str">
        <f>+IFERROR(VLOOKUP(EJ1350,Auxiliar!$A:$C,3,0),"")</f>
        <v/>
      </c>
      <c r="EO1350" s="1"/>
      <c r="EP1350" s="12"/>
      <c r="EQ1350" s="6" t="str">
        <f>+IFERROR(VALUE(RIGHT(Tabla25[[#This Row],[B2B]],6)),"")</f>
        <v/>
      </c>
      <c r="ER1350" s="6" t="str">
        <f>+IFERROR(VLOOKUP(EP1350,Auxiliar!$A:$C,2,0),"")</f>
        <v/>
      </c>
      <c r="ES1350" s="7" t="str">
        <f>+IFERROR(VLOOKUP(EP1350,Auxiliar!$A:$C,3,0),"")</f>
        <v/>
      </c>
      <c r="EU1350" s="1"/>
      <c r="EV1350" s="12"/>
      <c r="EW1350" s="6" t="str">
        <f>+IFERROR(VALUE(RIGHT(Tabla26[[#This Row],[B2B]],6)),"")</f>
        <v/>
      </c>
      <c r="EX1350" s="6" t="str">
        <f>+IFERROR(VLOOKUP(EV1350,Auxiliar!$A:$C,2,0),"")</f>
        <v/>
      </c>
      <c r="EY1350" s="7" t="str">
        <f>+IFERROR(VLOOKUP(EV1350,Auxiliar!$A:$C,3,0),"")</f>
        <v/>
      </c>
      <c r="EZ1350" s="1"/>
      <c r="FA1350" s="12"/>
      <c r="FB1350" s="6" t="str">
        <f>+IFERROR(VALUE(RIGHT(Tabla27[[#This Row],[B2B]],6)),"")</f>
        <v/>
      </c>
      <c r="FC1350" s="6" t="str">
        <f>+IFERROR(VLOOKUP(FA1350,Auxiliar!$A:$C,2,0),"")</f>
        <v/>
      </c>
      <c r="FD1350" s="7" t="str">
        <f>+IFERROR(VLOOKUP(FA1350,Auxiliar!$A:$C,3,0),"")</f>
        <v/>
      </c>
      <c r="FE1350" s="1"/>
      <c r="FF1350" s="12"/>
      <c r="FG1350" s="6" t="str">
        <f>+IFERROR(VALUE(RIGHT(Tabla28[[#This Row],[B2B]],6)),"")</f>
        <v/>
      </c>
      <c r="FH1350" s="6" t="str">
        <f>+IFERROR(VLOOKUP(FF1350,Auxiliar!$A:$C,2,0),"")</f>
        <v/>
      </c>
      <c r="FI1350" s="7" t="str">
        <f>+IFERROR(VLOOKUP(FF1350,Auxiliar!$A:$C,3,0),"")</f>
        <v/>
      </c>
      <c r="FJ1350" s="1"/>
      <c r="FK1350" s="12"/>
      <c r="FL1350" s="6" t="str">
        <f>+IFERROR(VALUE(RIGHT(Tabla29[[#This Row],[B2B]],6)),"")</f>
        <v/>
      </c>
      <c r="FM1350" s="6" t="str">
        <f>+IFERROR(VLOOKUP(FK1350,Auxiliar!$A:$C,2,0),"")</f>
        <v/>
      </c>
      <c r="FN1350" s="7" t="str">
        <f>+IFERROR(VLOOKUP(FK1350,Auxiliar!$A:$C,3,0),"")</f>
        <v/>
      </c>
      <c r="FO1350" s="1"/>
      <c r="FP1350" s="12"/>
      <c r="FQ1350" s="6" t="str">
        <f>+IFERROR(VALUE(RIGHT(Tabla30[[#This Row],[B2B]],6)),"")</f>
        <v/>
      </c>
      <c r="FR1350" s="6" t="str">
        <f>+IFERROR(VLOOKUP(FP1350,Auxiliar!$A:$C,2,0),"")</f>
        <v/>
      </c>
      <c r="FS1350" s="7"/>
      <c r="FT1350" s="1"/>
      <c r="FU1350" s="12"/>
      <c r="FV1350" s="6" t="str">
        <f>+IFERROR(VALUE(RIGHT(Tabla31[[#This Row],[B2B]],6)),"")</f>
        <v/>
      </c>
      <c r="FW1350" s="6" t="str">
        <f>+IFERROR(VLOOKUP(FU1350,Auxiliar!$A:$C,2,0),"")</f>
        <v/>
      </c>
      <c r="FX1350" s="7" t="str">
        <f>+IFERROR(VLOOKUP(FU1350,Auxiliar!$A:$C,3,0),"")</f>
        <v/>
      </c>
      <c r="FY1350" s="1"/>
      <c r="FZ1350" s="12"/>
      <c r="GA1350" s="6" t="str">
        <f>+IFERROR(VALUE(RIGHT(Tabla32[[#This Row],[B2B]],6)),"")</f>
        <v/>
      </c>
      <c r="GB1350" s="6" t="str">
        <f>+IFERROR(VLOOKUP(FZ1350,Auxiliar!$A:$C,2,0),"")</f>
        <v/>
      </c>
      <c r="GC1350" s="7" t="str">
        <f>+IFERROR(VLOOKUP(FZ1350,Auxiliar!$A:$C,3,0),"")</f>
        <v/>
      </c>
      <c r="GD1350" s="1"/>
      <c r="GE1350" s="12"/>
      <c r="GF1350" s="6" t="str">
        <f>+IFERROR(VALUE(RIGHT(Tabla33[[#This Row],[B2B]],6)),"")</f>
        <v/>
      </c>
      <c r="GG1350" s="6" t="str">
        <f>+IFERROR(VLOOKUP(GE1350,Auxiliar!$A:$C,2,0),"")</f>
        <v/>
      </c>
      <c r="GH1350" s="7" t="str">
        <f>+IFERROR(VLOOKUP(GE1350,Auxiliar!$A:$C,3,0),"")</f>
        <v/>
      </c>
    </row>
    <row r="1351" spans="79:190" x14ac:dyDescent="0.25">
      <c r="CA1351" s="1">
        <v>11963</v>
      </c>
      <c r="CB1351" s="1" t="s">
        <v>35</v>
      </c>
      <c r="CC1351" s="6">
        <f>+IFERROR(VALUE(RIGHT(Tabla14[[#This Row],[B2B]],6)),"")</f>
        <v>11963</v>
      </c>
      <c r="CD1351" s="6" t="str">
        <f>+IFERROR(VLOOKUP(CB1351,Auxiliar!$A:$C,2,0),"")</f>
        <v>Corona 710cc</v>
      </c>
      <c r="CE1351" s="7" t="str">
        <f>+IFERROR(VLOOKUP(CB1351,Auxiliar!$A:$C,3,0),"")</f>
        <v>1b 10% | 85b 0%</v>
      </c>
      <c r="CM1351" s="1">
        <v>11967</v>
      </c>
      <c r="CN1351" s="1" t="s">
        <v>20</v>
      </c>
      <c r="CO1351" s="6">
        <v>11967</v>
      </c>
      <c r="CP1351" s="6" t="s">
        <v>20</v>
      </c>
      <c r="CQ1351" s="7" t="s">
        <v>21</v>
      </c>
      <c r="CY1351" s="1">
        <v>11967</v>
      </c>
      <c r="CZ1351" s="1" t="s">
        <v>16</v>
      </c>
      <c r="DA1351" s="6">
        <f>+IFERROR(VALUE(RIGHT(Tabla18[[#This Row],[B2B]],6)),"")</f>
        <v>11967</v>
      </c>
      <c r="DB1351" s="6" t="str">
        <f>+IFERROR(VLOOKUP(CZ1351,Auxiliar!$A:$C,2,0),"")</f>
        <v>PREMIUM</v>
      </c>
      <c r="DC1351" s="7" t="str">
        <f>+IFERROR(VLOOKUP(CZ1351,Auxiliar!$A:$C,3,0),"")</f>
        <v>0b 0% | 2b 2% | 5b 3,5% | 10b 5%</v>
      </c>
      <c r="DE1351" s="1">
        <v>11967</v>
      </c>
      <c r="DF1351" s="1" t="s">
        <v>19</v>
      </c>
      <c r="DG1351" s="6">
        <f>+IFERROR(VALUE(RIGHT(Tabla19[[#This Row],[B2B]],6)),"")</f>
        <v>11967</v>
      </c>
      <c r="DH1351" s="6" t="str">
        <f>+IFERROR(VLOOKUP(DF1351,Auxiliar!$A:$C,2,0),"")</f>
        <v>MICHELOB</v>
      </c>
      <c r="DI1351" s="7" t="str">
        <f>+IFERROR(VLOOKUP(DF1351,Auxiliar!$A:$C,3,0),"")</f>
        <v>1b 7% | 3b 22% | 8b 27%</v>
      </c>
      <c r="DK1351" s="1"/>
      <c r="DL1351" s="1"/>
      <c r="DM1351" s="6" t="str">
        <f>+IFERROR(VALUE(RIGHT(Tabla20[[#This Row],[B2B]],6)),"")</f>
        <v/>
      </c>
      <c r="DN1351" s="6" t="str">
        <f>+IFERROR(VLOOKUP(DL1351,Auxiliar!$A:$C,2,0),"")</f>
        <v/>
      </c>
      <c r="DO1351" s="7" t="str">
        <f>+IFERROR(VLOOKUP(DL1351,Auxiliar!$A:$C,3,0),"")</f>
        <v/>
      </c>
      <c r="DQ1351" s="1">
        <v>11958</v>
      </c>
      <c r="DR1351" s="12" t="s">
        <v>24</v>
      </c>
      <c r="DS1351" s="6">
        <f>+IFERROR(VALUE(RIGHT(Tabla21[[#This Row],[B2B]],6)),"")</f>
        <v>11958</v>
      </c>
      <c r="DT1351" s="6" t="str">
        <f>+IFERROR(VLOOKUP(DR1351,Auxiliar!$A:$C,2,0),"")</f>
        <v>CORONA PORRON</v>
      </c>
      <c r="DU1351" s="7" t="str">
        <f>+IFERROR(VLOOKUP(DR1351,Auxiliar!$A:$C,3,0),"")</f>
        <v>1b 5% | 20b 0%</v>
      </c>
      <c r="DW1351" s="1"/>
      <c r="DX1351" s="12"/>
      <c r="DY1351" s="6" t="str">
        <f>+IFERROR(VALUE(RIGHT(Tabla22[[#This Row],[B2B]],6)),"")</f>
        <v/>
      </c>
      <c r="DZ1351" s="6" t="str">
        <f>+IFERROR(VLOOKUP(DX1351,Auxiliar!$A:$C,2,0),"")</f>
        <v/>
      </c>
      <c r="EA1351" s="7" t="str">
        <f>+IFERROR(VLOOKUP(DX1351,Auxiliar!$A:$C,3,0),"")</f>
        <v/>
      </c>
      <c r="EC1351" s="1"/>
      <c r="ED1351" s="12"/>
      <c r="EE1351" s="6" t="str">
        <f>+IFERROR(VALUE(RIGHT(Tabla23[[#This Row],[B2B]],6)),"")</f>
        <v/>
      </c>
      <c r="EF1351" s="6" t="str">
        <f>+IFERROR(VLOOKUP(ED1351,Auxiliar!$A:$C,2,0),"")</f>
        <v/>
      </c>
      <c r="EG1351" s="7" t="str">
        <f>+IFERROR(VLOOKUP(ED1351,Auxiliar!$A:$C,3,0),"")</f>
        <v/>
      </c>
      <c r="EI1351" s="1"/>
      <c r="EJ1351" s="12"/>
      <c r="EK1351" s="6" t="str">
        <f>+IFERROR(VALUE(RIGHT(Tabla24[[#This Row],[B2B]],6)),"")</f>
        <v/>
      </c>
      <c r="EL1351" s="6" t="str">
        <f>+IFERROR(VLOOKUP(EJ1351,Auxiliar!$A:$C,2,0),"")</f>
        <v/>
      </c>
      <c r="EM1351" s="7" t="str">
        <f>+IFERROR(VLOOKUP(EJ1351,Auxiliar!$A:$C,3,0),"")</f>
        <v/>
      </c>
      <c r="EO1351" s="1"/>
      <c r="EP1351" s="12"/>
      <c r="EQ1351" s="6" t="str">
        <f>+IFERROR(VALUE(RIGHT(Tabla25[[#This Row],[B2B]],6)),"")</f>
        <v/>
      </c>
      <c r="ER1351" s="6" t="str">
        <f>+IFERROR(VLOOKUP(EP1351,Auxiliar!$A:$C,2,0),"")</f>
        <v/>
      </c>
      <c r="ES1351" s="7" t="str">
        <f>+IFERROR(VLOOKUP(EP1351,Auxiliar!$A:$C,3,0),"")</f>
        <v/>
      </c>
      <c r="EU1351" s="1"/>
      <c r="EV1351" s="12"/>
      <c r="EW1351" s="6" t="str">
        <f>+IFERROR(VALUE(RIGHT(Tabla26[[#This Row],[B2B]],6)),"")</f>
        <v/>
      </c>
      <c r="EX1351" s="6" t="str">
        <f>+IFERROR(VLOOKUP(EV1351,Auxiliar!$A:$C,2,0),"")</f>
        <v/>
      </c>
      <c r="EY1351" s="7" t="str">
        <f>+IFERROR(VLOOKUP(EV1351,Auxiliar!$A:$C,3,0),"")</f>
        <v/>
      </c>
      <c r="EZ1351" s="1"/>
      <c r="FA1351" s="12"/>
      <c r="FB1351" s="6" t="str">
        <f>+IFERROR(VALUE(RIGHT(Tabla27[[#This Row],[B2B]],6)),"")</f>
        <v/>
      </c>
      <c r="FC1351" s="6" t="str">
        <f>+IFERROR(VLOOKUP(FA1351,Auxiliar!$A:$C,2,0),"")</f>
        <v/>
      </c>
      <c r="FD1351" s="7" t="str">
        <f>+IFERROR(VLOOKUP(FA1351,Auxiliar!$A:$C,3,0),"")</f>
        <v/>
      </c>
      <c r="FE1351" s="1"/>
      <c r="FF1351" s="12"/>
      <c r="FG1351" s="6" t="str">
        <f>+IFERROR(VALUE(RIGHT(Tabla28[[#This Row],[B2B]],6)),"")</f>
        <v/>
      </c>
      <c r="FH1351" s="6" t="str">
        <f>+IFERROR(VLOOKUP(FF1351,Auxiliar!$A:$C,2,0),"")</f>
        <v/>
      </c>
      <c r="FI1351" s="7" t="str">
        <f>+IFERROR(VLOOKUP(FF1351,Auxiliar!$A:$C,3,0),"")</f>
        <v/>
      </c>
      <c r="FJ1351" s="1"/>
      <c r="FK1351" s="12"/>
      <c r="FL1351" s="6" t="str">
        <f>+IFERROR(VALUE(RIGHT(Tabla29[[#This Row],[B2B]],6)),"")</f>
        <v/>
      </c>
      <c r="FM1351" s="6" t="str">
        <f>+IFERROR(VLOOKUP(FK1351,Auxiliar!$A:$C,2,0),"")</f>
        <v/>
      </c>
      <c r="FN1351" s="7" t="str">
        <f>+IFERROR(VLOOKUP(FK1351,Auxiliar!$A:$C,3,0),"")</f>
        <v/>
      </c>
      <c r="FO1351" s="1"/>
      <c r="FP1351" s="12"/>
      <c r="FQ1351" s="6" t="str">
        <f>+IFERROR(VALUE(RIGHT(Tabla30[[#This Row],[B2B]],6)),"")</f>
        <v/>
      </c>
      <c r="FR1351" s="6" t="str">
        <f>+IFERROR(VLOOKUP(FP1351,Auxiliar!$A:$C,2,0),"")</f>
        <v/>
      </c>
      <c r="FS1351" s="7"/>
      <c r="FT1351" s="1"/>
      <c r="FU1351" s="12"/>
      <c r="FV1351" s="6" t="str">
        <f>+IFERROR(VALUE(RIGHT(Tabla31[[#This Row],[B2B]],6)),"")</f>
        <v/>
      </c>
      <c r="FW1351" s="6" t="str">
        <f>+IFERROR(VLOOKUP(FU1351,Auxiliar!$A:$C,2,0),"")</f>
        <v/>
      </c>
      <c r="FX1351" s="7" t="str">
        <f>+IFERROR(VLOOKUP(FU1351,Auxiliar!$A:$C,3,0),"")</f>
        <v/>
      </c>
      <c r="FY1351" s="1"/>
      <c r="FZ1351" s="12"/>
      <c r="GA1351" s="6" t="str">
        <f>+IFERROR(VALUE(RIGHT(Tabla32[[#This Row],[B2B]],6)),"")</f>
        <v/>
      </c>
      <c r="GB1351" s="6" t="str">
        <f>+IFERROR(VLOOKUP(FZ1351,Auxiliar!$A:$C,2,0),"")</f>
        <v/>
      </c>
      <c r="GC1351" s="7" t="str">
        <f>+IFERROR(VLOOKUP(FZ1351,Auxiliar!$A:$C,3,0),"")</f>
        <v/>
      </c>
      <c r="GD1351" s="1"/>
      <c r="GE1351" s="12"/>
      <c r="GF1351" s="6" t="str">
        <f>+IFERROR(VALUE(RIGHT(Tabla33[[#This Row],[B2B]],6)),"")</f>
        <v/>
      </c>
      <c r="GG1351" s="6" t="str">
        <f>+IFERROR(VLOOKUP(GE1351,Auxiliar!$A:$C,2,0),"")</f>
        <v/>
      </c>
      <c r="GH1351" s="7" t="str">
        <f>+IFERROR(VLOOKUP(GE1351,Auxiliar!$A:$C,3,0),"")</f>
        <v/>
      </c>
    </row>
    <row r="1352" spans="79:190" x14ac:dyDescent="0.25">
      <c r="CA1352" s="1">
        <v>11964</v>
      </c>
      <c r="CB1352" s="1" t="s">
        <v>35</v>
      </c>
      <c r="CC1352" s="6">
        <f>+IFERROR(VALUE(RIGHT(Tabla14[[#This Row],[B2B]],6)),"")</f>
        <v>11964</v>
      </c>
      <c r="CD1352" s="6" t="str">
        <f>+IFERROR(VLOOKUP(CB1352,Auxiliar!$A:$C,2,0),"")</f>
        <v>Corona 710cc</v>
      </c>
      <c r="CE1352" s="7" t="str">
        <f>+IFERROR(VLOOKUP(CB1352,Auxiliar!$A:$C,3,0),"")</f>
        <v>1b 10% | 85b 0%</v>
      </c>
      <c r="CM1352" s="1">
        <v>11968</v>
      </c>
      <c r="CN1352" s="1" t="s">
        <v>20</v>
      </c>
      <c r="CO1352" s="6">
        <v>11968</v>
      </c>
      <c r="CP1352" s="6" t="s">
        <v>20</v>
      </c>
      <c r="CQ1352" s="7" t="s">
        <v>21</v>
      </c>
      <c r="CY1352" s="1">
        <v>11968</v>
      </c>
      <c r="CZ1352" s="1" t="s">
        <v>16</v>
      </c>
      <c r="DA1352" s="6">
        <f>+IFERROR(VALUE(RIGHT(Tabla18[[#This Row],[B2B]],6)),"")</f>
        <v>11968</v>
      </c>
      <c r="DB1352" s="6" t="str">
        <f>+IFERROR(VLOOKUP(CZ1352,Auxiliar!$A:$C,2,0),"")</f>
        <v>PREMIUM</v>
      </c>
      <c r="DC1352" s="7" t="str">
        <f>+IFERROR(VLOOKUP(CZ1352,Auxiliar!$A:$C,3,0),"")</f>
        <v>0b 0% | 2b 2% | 5b 3,5% | 10b 5%</v>
      </c>
      <c r="DE1352" s="1">
        <v>11968</v>
      </c>
      <c r="DF1352" s="1" t="s">
        <v>19</v>
      </c>
      <c r="DG1352" s="6">
        <f>+IFERROR(VALUE(RIGHT(Tabla19[[#This Row],[B2B]],6)),"")</f>
        <v>11968</v>
      </c>
      <c r="DH1352" s="6" t="str">
        <f>+IFERROR(VLOOKUP(DF1352,Auxiliar!$A:$C,2,0),"")</f>
        <v>MICHELOB</v>
      </c>
      <c r="DI1352" s="7" t="str">
        <f>+IFERROR(VLOOKUP(DF1352,Auxiliar!$A:$C,3,0),"")</f>
        <v>1b 7% | 3b 22% | 8b 27%</v>
      </c>
      <c r="DK1352" s="1"/>
      <c r="DL1352" s="1"/>
      <c r="DM1352" s="6" t="str">
        <f>+IFERROR(VALUE(RIGHT(Tabla20[[#This Row],[B2B]],6)),"")</f>
        <v/>
      </c>
      <c r="DN1352" s="6" t="str">
        <f>+IFERROR(VLOOKUP(DL1352,Auxiliar!$A:$C,2,0),"")</f>
        <v/>
      </c>
      <c r="DO1352" s="7" t="str">
        <f>+IFERROR(VLOOKUP(DL1352,Auxiliar!$A:$C,3,0),"")</f>
        <v/>
      </c>
      <c r="DQ1352" s="1">
        <v>11959</v>
      </c>
      <c r="DR1352" s="12" t="s">
        <v>24</v>
      </c>
      <c r="DS1352" s="6">
        <f>+IFERROR(VALUE(RIGHT(Tabla21[[#This Row],[B2B]],6)),"")</f>
        <v>11959</v>
      </c>
      <c r="DT1352" s="6" t="str">
        <f>+IFERROR(VLOOKUP(DR1352,Auxiliar!$A:$C,2,0),"")</f>
        <v>CORONA PORRON</v>
      </c>
      <c r="DU1352" s="7" t="str">
        <f>+IFERROR(VLOOKUP(DR1352,Auxiliar!$A:$C,3,0),"")</f>
        <v>1b 5% | 20b 0%</v>
      </c>
      <c r="DW1352" s="1"/>
      <c r="DX1352" s="12"/>
      <c r="DY1352" s="6" t="str">
        <f>+IFERROR(VALUE(RIGHT(Tabla22[[#This Row],[B2B]],6)),"")</f>
        <v/>
      </c>
      <c r="DZ1352" s="6" t="str">
        <f>+IFERROR(VLOOKUP(DX1352,Auxiliar!$A:$C,2,0),"")</f>
        <v/>
      </c>
      <c r="EA1352" s="7" t="str">
        <f>+IFERROR(VLOOKUP(DX1352,Auxiliar!$A:$C,3,0),"")</f>
        <v/>
      </c>
      <c r="EC1352" s="1"/>
      <c r="ED1352" s="12"/>
      <c r="EE1352" s="6" t="str">
        <f>+IFERROR(VALUE(RIGHT(Tabla23[[#This Row],[B2B]],6)),"")</f>
        <v/>
      </c>
      <c r="EF1352" s="6" t="str">
        <f>+IFERROR(VLOOKUP(ED1352,Auxiliar!$A:$C,2,0),"")</f>
        <v/>
      </c>
      <c r="EG1352" s="7" t="str">
        <f>+IFERROR(VLOOKUP(ED1352,Auxiliar!$A:$C,3,0),"")</f>
        <v/>
      </c>
      <c r="EI1352" s="1"/>
      <c r="EJ1352" s="12"/>
      <c r="EK1352" s="6" t="str">
        <f>+IFERROR(VALUE(RIGHT(Tabla24[[#This Row],[B2B]],6)),"")</f>
        <v/>
      </c>
      <c r="EL1352" s="6" t="str">
        <f>+IFERROR(VLOOKUP(EJ1352,Auxiliar!$A:$C,2,0),"")</f>
        <v/>
      </c>
      <c r="EM1352" s="7" t="str">
        <f>+IFERROR(VLOOKUP(EJ1352,Auxiliar!$A:$C,3,0),"")</f>
        <v/>
      </c>
      <c r="EO1352" s="1"/>
      <c r="EP1352" s="12"/>
      <c r="EQ1352" s="6" t="str">
        <f>+IFERROR(VALUE(RIGHT(Tabla25[[#This Row],[B2B]],6)),"")</f>
        <v/>
      </c>
      <c r="ER1352" s="6" t="str">
        <f>+IFERROR(VLOOKUP(EP1352,Auxiliar!$A:$C,2,0),"")</f>
        <v/>
      </c>
      <c r="ES1352" s="7" t="str">
        <f>+IFERROR(VLOOKUP(EP1352,Auxiliar!$A:$C,3,0),"")</f>
        <v/>
      </c>
      <c r="EU1352" s="1"/>
      <c r="EV1352" s="12"/>
      <c r="EW1352" s="6" t="str">
        <f>+IFERROR(VALUE(RIGHT(Tabla26[[#This Row],[B2B]],6)),"")</f>
        <v/>
      </c>
      <c r="EX1352" s="6" t="str">
        <f>+IFERROR(VLOOKUP(EV1352,Auxiliar!$A:$C,2,0),"")</f>
        <v/>
      </c>
      <c r="EY1352" s="7" t="str">
        <f>+IFERROR(VLOOKUP(EV1352,Auxiliar!$A:$C,3,0),"")</f>
        <v/>
      </c>
      <c r="EZ1352" s="1"/>
      <c r="FA1352" s="12"/>
      <c r="FB1352" s="6" t="str">
        <f>+IFERROR(VALUE(RIGHT(Tabla27[[#This Row],[B2B]],6)),"")</f>
        <v/>
      </c>
      <c r="FC1352" s="6" t="str">
        <f>+IFERROR(VLOOKUP(FA1352,Auxiliar!$A:$C,2,0),"")</f>
        <v/>
      </c>
      <c r="FD1352" s="7" t="str">
        <f>+IFERROR(VLOOKUP(FA1352,Auxiliar!$A:$C,3,0),"")</f>
        <v/>
      </c>
      <c r="FE1352" s="1"/>
      <c r="FF1352" s="12"/>
      <c r="FG1352" s="6" t="str">
        <f>+IFERROR(VALUE(RIGHT(Tabla28[[#This Row],[B2B]],6)),"")</f>
        <v/>
      </c>
      <c r="FH1352" s="6" t="str">
        <f>+IFERROR(VLOOKUP(FF1352,Auxiliar!$A:$C,2,0),"")</f>
        <v/>
      </c>
      <c r="FI1352" s="7" t="str">
        <f>+IFERROR(VLOOKUP(FF1352,Auxiliar!$A:$C,3,0),"")</f>
        <v/>
      </c>
      <c r="FJ1352" s="1"/>
      <c r="FK1352" s="12"/>
      <c r="FL1352" s="6" t="str">
        <f>+IFERROR(VALUE(RIGHT(Tabla29[[#This Row],[B2B]],6)),"")</f>
        <v/>
      </c>
      <c r="FM1352" s="6" t="str">
        <f>+IFERROR(VLOOKUP(FK1352,Auxiliar!$A:$C,2,0),"")</f>
        <v/>
      </c>
      <c r="FN1352" s="7" t="str">
        <f>+IFERROR(VLOOKUP(FK1352,Auxiliar!$A:$C,3,0),"")</f>
        <v/>
      </c>
      <c r="FO1352" s="1"/>
      <c r="FP1352" s="12"/>
      <c r="FQ1352" s="6" t="str">
        <f>+IFERROR(VALUE(RIGHT(Tabla30[[#This Row],[B2B]],6)),"")</f>
        <v/>
      </c>
      <c r="FR1352" s="6" t="str">
        <f>+IFERROR(VLOOKUP(FP1352,Auxiliar!$A:$C,2,0),"")</f>
        <v/>
      </c>
      <c r="FS1352" s="7"/>
      <c r="FT1352" s="1"/>
      <c r="FU1352" s="12"/>
      <c r="FV1352" s="6" t="str">
        <f>+IFERROR(VALUE(RIGHT(Tabla31[[#This Row],[B2B]],6)),"")</f>
        <v/>
      </c>
      <c r="FW1352" s="6" t="str">
        <f>+IFERROR(VLOOKUP(FU1352,Auxiliar!$A:$C,2,0),"")</f>
        <v/>
      </c>
      <c r="FX1352" s="7" t="str">
        <f>+IFERROR(VLOOKUP(FU1352,Auxiliar!$A:$C,3,0),"")</f>
        <v/>
      </c>
      <c r="FY1352" s="1"/>
      <c r="FZ1352" s="12"/>
      <c r="GA1352" s="6" t="str">
        <f>+IFERROR(VALUE(RIGHT(Tabla32[[#This Row],[B2B]],6)),"")</f>
        <v/>
      </c>
      <c r="GB1352" s="6" t="str">
        <f>+IFERROR(VLOOKUP(FZ1352,Auxiliar!$A:$C,2,0),"")</f>
        <v/>
      </c>
      <c r="GC1352" s="7" t="str">
        <f>+IFERROR(VLOOKUP(FZ1352,Auxiliar!$A:$C,3,0),"")</f>
        <v/>
      </c>
      <c r="GD1352" s="1"/>
      <c r="GE1352" s="12"/>
      <c r="GF1352" s="6" t="str">
        <f>+IFERROR(VALUE(RIGHT(Tabla33[[#This Row],[B2B]],6)),"")</f>
        <v/>
      </c>
      <c r="GG1352" s="6" t="str">
        <f>+IFERROR(VLOOKUP(GE1352,Auxiliar!$A:$C,2,0),"")</f>
        <v/>
      </c>
      <c r="GH1352" s="7" t="str">
        <f>+IFERROR(VLOOKUP(GE1352,Auxiliar!$A:$C,3,0),"")</f>
        <v/>
      </c>
    </row>
    <row r="1353" spans="79:190" x14ac:dyDescent="0.25">
      <c r="CA1353" s="1">
        <v>11965</v>
      </c>
      <c r="CB1353" s="1" t="s">
        <v>35</v>
      </c>
      <c r="CC1353" s="6">
        <f>+IFERROR(VALUE(RIGHT(Tabla14[[#This Row],[B2B]],6)),"")</f>
        <v>11965</v>
      </c>
      <c r="CD1353" s="6" t="str">
        <f>+IFERROR(VLOOKUP(CB1353,Auxiliar!$A:$C,2,0),"")</f>
        <v>Corona 710cc</v>
      </c>
      <c r="CE1353" s="7" t="str">
        <f>+IFERROR(VLOOKUP(CB1353,Auxiliar!$A:$C,3,0),"")</f>
        <v>1b 10% | 85b 0%</v>
      </c>
      <c r="CM1353" s="1">
        <v>11969</v>
      </c>
      <c r="CN1353" s="1" t="s">
        <v>20</v>
      </c>
      <c r="CO1353" s="6">
        <v>11969</v>
      </c>
      <c r="CP1353" s="6" t="s">
        <v>20</v>
      </c>
      <c r="CQ1353" s="7" t="s">
        <v>21</v>
      </c>
      <c r="CY1353" s="1">
        <v>11969</v>
      </c>
      <c r="CZ1353" s="1" t="s">
        <v>16</v>
      </c>
      <c r="DA1353" s="6">
        <f>+IFERROR(VALUE(RIGHT(Tabla18[[#This Row],[B2B]],6)),"")</f>
        <v>11969</v>
      </c>
      <c r="DB1353" s="6" t="str">
        <f>+IFERROR(VLOOKUP(CZ1353,Auxiliar!$A:$C,2,0),"")</f>
        <v>PREMIUM</v>
      </c>
      <c r="DC1353" s="7" t="str">
        <f>+IFERROR(VLOOKUP(CZ1353,Auxiliar!$A:$C,3,0),"")</f>
        <v>0b 0% | 2b 2% | 5b 3,5% | 10b 5%</v>
      </c>
      <c r="DE1353" s="1">
        <v>11969</v>
      </c>
      <c r="DF1353" s="1" t="s">
        <v>19</v>
      </c>
      <c r="DG1353" s="6">
        <f>+IFERROR(VALUE(RIGHT(Tabla19[[#This Row],[B2B]],6)),"")</f>
        <v>11969</v>
      </c>
      <c r="DH1353" s="6" t="str">
        <f>+IFERROR(VLOOKUP(DF1353,Auxiliar!$A:$C,2,0),"")</f>
        <v>MICHELOB</v>
      </c>
      <c r="DI1353" s="7" t="str">
        <f>+IFERROR(VLOOKUP(DF1353,Auxiliar!$A:$C,3,0),"")</f>
        <v>1b 7% | 3b 22% | 8b 27%</v>
      </c>
      <c r="DK1353" s="1"/>
      <c r="DL1353" s="1"/>
      <c r="DM1353" s="6" t="str">
        <f>+IFERROR(VALUE(RIGHT(Tabla20[[#This Row],[B2B]],6)),"")</f>
        <v/>
      </c>
      <c r="DN1353" s="6" t="str">
        <f>+IFERROR(VLOOKUP(DL1353,Auxiliar!$A:$C,2,0),"")</f>
        <v/>
      </c>
      <c r="DO1353" s="7" t="str">
        <f>+IFERROR(VLOOKUP(DL1353,Auxiliar!$A:$C,3,0),"")</f>
        <v/>
      </c>
      <c r="DQ1353" s="1">
        <v>11960</v>
      </c>
      <c r="DR1353" s="12" t="s">
        <v>24</v>
      </c>
      <c r="DS1353" s="6">
        <f>+IFERROR(VALUE(RIGHT(Tabla21[[#This Row],[B2B]],6)),"")</f>
        <v>11960</v>
      </c>
      <c r="DT1353" s="6" t="str">
        <f>+IFERROR(VLOOKUP(DR1353,Auxiliar!$A:$C,2,0),"")</f>
        <v>CORONA PORRON</v>
      </c>
      <c r="DU1353" s="7" t="str">
        <f>+IFERROR(VLOOKUP(DR1353,Auxiliar!$A:$C,3,0),"")</f>
        <v>1b 5% | 20b 0%</v>
      </c>
      <c r="DW1353" s="1"/>
      <c r="DX1353" s="12"/>
      <c r="DY1353" s="6" t="str">
        <f>+IFERROR(VALUE(RIGHT(Tabla22[[#This Row],[B2B]],6)),"")</f>
        <v/>
      </c>
      <c r="DZ1353" s="6" t="str">
        <f>+IFERROR(VLOOKUP(DX1353,Auxiliar!$A:$C,2,0),"")</f>
        <v/>
      </c>
      <c r="EA1353" s="7" t="str">
        <f>+IFERROR(VLOOKUP(DX1353,Auxiliar!$A:$C,3,0),"")</f>
        <v/>
      </c>
      <c r="EC1353" s="1"/>
      <c r="ED1353" s="12"/>
      <c r="EE1353" s="6" t="str">
        <f>+IFERROR(VALUE(RIGHT(Tabla23[[#This Row],[B2B]],6)),"")</f>
        <v/>
      </c>
      <c r="EF1353" s="6" t="str">
        <f>+IFERROR(VLOOKUP(ED1353,Auxiliar!$A:$C,2,0),"")</f>
        <v/>
      </c>
      <c r="EG1353" s="7" t="str">
        <f>+IFERROR(VLOOKUP(ED1353,Auxiliar!$A:$C,3,0),"")</f>
        <v/>
      </c>
      <c r="EI1353" s="1"/>
      <c r="EJ1353" s="12"/>
      <c r="EK1353" s="6" t="str">
        <f>+IFERROR(VALUE(RIGHT(Tabla24[[#This Row],[B2B]],6)),"")</f>
        <v/>
      </c>
      <c r="EL1353" s="6" t="str">
        <f>+IFERROR(VLOOKUP(EJ1353,Auxiliar!$A:$C,2,0),"")</f>
        <v/>
      </c>
      <c r="EM1353" s="7" t="str">
        <f>+IFERROR(VLOOKUP(EJ1353,Auxiliar!$A:$C,3,0),"")</f>
        <v/>
      </c>
      <c r="EO1353" s="1"/>
      <c r="EP1353" s="12"/>
      <c r="EQ1353" s="6" t="str">
        <f>+IFERROR(VALUE(RIGHT(Tabla25[[#This Row],[B2B]],6)),"")</f>
        <v/>
      </c>
      <c r="ER1353" s="6" t="str">
        <f>+IFERROR(VLOOKUP(EP1353,Auxiliar!$A:$C,2,0),"")</f>
        <v/>
      </c>
      <c r="ES1353" s="7" t="str">
        <f>+IFERROR(VLOOKUP(EP1353,Auxiliar!$A:$C,3,0),"")</f>
        <v/>
      </c>
      <c r="EU1353" s="1"/>
      <c r="EV1353" s="12"/>
      <c r="EW1353" s="6" t="str">
        <f>+IFERROR(VALUE(RIGHT(Tabla26[[#This Row],[B2B]],6)),"")</f>
        <v/>
      </c>
      <c r="EX1353" s="6" t="str">
        <f>+IFERROR(VLOOKUP(EV1353,Auxiliar!$A:$C,2,0),"")</f>
        <v/>
      </c>
      <c r="EY1353" s="7" t="str">
        <f>+IFERROR(VLOOKUP(EV1353,Auxiliar!$A:$C,3,0),"")</f>
        <v/>
      </c>
      <c r="EZ1353" s="1"/>
      <c r="FA1353" s="12"/>
      <c r="FB1353" s="6" t="str">
        <f>+IFERROR(VALUE(RIGHT(Tabla27[[#This Row],[B2B]],6)),"")</f>
        <v/>
      </c>
      <c r="FC1353" s="6" t="str">
        <f>+IFERROR(VLOOKUP(FA1353,Auxiliar!$A:$C,2,0),"")</f>
        <v/>
      </c>
      <c r="FD1353" s="7" t="str">
        <f>+IFERROR(VLOOKUP(FA1353,Auxiliar!$A:$C,3,0),"")</f>
        <v/>
      </c>
      <c r="FE1353" s="1"/>
      <c r="FF1353" s="12"/>
      <c r="FG1353" s="6" t="str">
        <f>+IFERROR(VALUE(RIGHT(Tabla28[[#This Row],[B2B]],6)),"")</f>
        <v/>
      </c>
      <c r="FH1353" s="6" t="str">
        <f>+IFERROR(VLOOKUP(FF1353,Auxiliar!$A:$C,2,0),"")</f>
        <v/>
      </c>
      <c r="FI1353" s="7" t="str">
        <f>+IFERROR(VLOOKUP(FF1353,Auxiliar!$A:$C,3,0),"")</f>
        <v/>
      </c>
      <c r="FJ1353" s="1"/>
      <c r="FK1353" s="12"/>
      <c r="FL1353" s="6" t="str">
        <f>+IFERROR(VALUE(RIGHT(Tabla29[[#This Row],[B2B]],6)),"")</f>
        <v/>
      </c>
      <c r="FM1353" s="6" t="str">
        <f>+IFERROR(VLOOKUP(FK1353,Auxiliar!$A:$C,2,0),"")</f>
        <v/>
      </c>
      <c r="FN1353" s="7" t="str">
        <f>+IFERROR(VLOOKUP(FK1353,Auxiliar!$A:$C,3,0),"")</f>
        <v/>
      </c>
      <c r="FO1353" s="1"/>
      <c r="FP1353" s="12"/>
      <c r="FQ1353" s="6" t="str">
        <f>+IFERROR(VALUE(RIGHT(Tabla30[[#This Row],[B2B]],6)),"")</f>
        <v/>
      </c>
      <c r="FR1353" s="6" t="str">
        <f>+IFERROR(VLOOKUP(FP1353,Auxiliar!$A:$C,2,0),"")</f>
        <v/>
      </c>
      <c r="FS1353" s="7"/>
      <c r="FT1353" s="1"/>
      <c r="FU1353" s="12"/>
      <c r="FV1353" s="6" t="str">
        <f>+IFERROR(VALUE(RIGHT(Tabla31[[#This Row],[B2B]],6)),"")</f>
        <v/>
      </c>
      <c r="FW1353" s="6" t="str">
        <f>+IFERROR(VLOOKUP(FU1353,Auxiliar!$A:$C,2,0),"")</f>
        <v/>
      </c>
      <c r="FX1353" s="7" t="str">
        <f>+IFERROR(VLOOKUP(FU1353,Auxiliar!$A:$C,3,0),"")</f>
        <v/>
      </c>
      <c r="FY1353" s="1"/>
      <c r="FZ1353" s="12"/>
      <c r="GA1353" s="6" t="str">
        <f>+IFERROR(VALUE(RIGHT(Tabla32[[#This Row],[B2B]],6)),"")</f>
        <v/>
      </c>
      <c r="GB1353" s="6" t="str">
        <f>+IFERROR(VLOOKUP(FZ1353,Auxiliar!$A:$C,2,0),"")</f>
        <v/>
      </c>
      <c r="GC1353" s="7" t="str">
        <f>+IFERROR(VLOOKUP(FZ1353,Auxiliar!$A:$C,3,0),"")</f>
        <v/>
      </c>
      <c r="GD1353" s="1"/>
      <c r="GE1353" s="12"/>
      <c r="GF1353" s="6" t="str">
        <f>+IFERROR(VALUE(RIGHT(Tabla33[[#This Row],[B2B]],6)),"")</f>
        <v/>
      </c>
      <c r="GG1353" s="6" t="str">
        <f>+IFERROR(VLOOKUP(GE1353,Auxiliar!$A:$C,2,0),"")</f>
        <v/>
      </c>
      <c r="GH1353" s="7" t="str">
        <f>+IFERROR(VLOOKUP(GE1353,Auxiliar!$A:$C,3,0),"")</f>
        <v/>
      </c>
    </row>
    <row r="1354" spans="79:190" x14ac:dyDescent="0.25">
      <c r="CA1354" s="1">
        <v>11967</v>
      </c>
      <c r="CB1354" s="1" t="s">
        <v>35</v>
      </c>
      <c r="CC1354" s="6">
        <f>+IFERROR(VALUE(RIGHT(Tabla14[[#This Row],[B2B]],6)),"")</f>
        <v>11967</v>
      </c>
      <c r="CD1354" s="6" t="str">
        <f>+IFERROR(VLOOKUP(CB1354,Auxiliar!$A:$C,2,0),"")</f>
        <v>Corona 710cc</v>
      </c>
      <c r="CE1354" s="7" t="str">
        <f>+IFERROR(VLOOKUP(CB1354,Auxiliar!$A:$C,3,0),"")</f>
        <v>1b 10% | 85b 0%</v>
      </c>
      <c r="CM1354" s="1">
        <v>11970</v>
      </c>
      <c r="CN1354" s="1" t="s">
        <v>20</v>
      </c>
      <c r="CO1354" s="6">
        <v>11970</v>
      </c>
      <c r="CP1354" s="6" t="s">
        <v>20</v>
      </c>
      <c r="CQ1354" s="7" t="s">
        <v>21</v>
      </c>
      <c r="CY1354" s="1">
        <v>11970</v>
      </c>
      <c r="CZ1354" s="1" t="s">
        <v>16</v>
      </c>
      <c r="DA1354" s="6">
        <f>+IFERROR(VALUE(RIGHT(Tabla18[[#This Row],[B2B]],6)),"")</f>
        <v>11970</v>
      </c>
      <c r="DB1354" s="6" t="str">
        <f>+IFERROR(VLOOKUP(CZ1354,Auxiliar!$A:$C,2,0),"")</f>
        <v>PREMIUM</v>
      </c>
      <c r="DC1354" s="7" t="str">
        <f>+IFERROR(VLOOKUP(CZ1354,Auxiliar!$A:$C,3,0),"")</f>
        <v>0b 0% | 2b 2% | 5b 3,5% | 10b 5%</v>
      </c>
      <c r="DE1354" s="1">
        <v>11970</v>
      </c>
      <c r="DF1354" s="1" t="s">
        <v>19</v>
      </c>
      <c r="DG1354" s="6">
        <f>+IFERROR(VALUE(RIGHT(Tabla19[[#This Row],[B2B]],6)),"")</f>
        <v>11970</v>
      </c>
      <c r="DH1354" s="6" t="str">
        <f>+IFERROR(VLOOKUP(DF1354,Auxiliar!$A:$C,2,0),"")</f>
        <v>MICHELOB</v>
      </c>
      <c r="DI1354" s="7" t="str">
        <f>+IFERROR(VLOOKUP(DF1354,Auxiliar!$A:$C,3,0),"")</f>
        <v>1b 7% | 3b 22% | 8b 27%</v>
      </c>
      <c r="DK1354" s="1"/>
      <c r="DL1354" s="1"/>
      <c r="DM1354" s="6" t="str">
        <f>+IFERROR(VALUE(RIGHT(Tabla20[[#This Row],[B2B]],6)),"")</f>
        <v/>
      </c>
      <c r="DN1354" s="6" t="str">
        <f>+IFERROR(VLOOKUP(DL1354,Auxiliar!$A:$C,2,0),"")</f>
        <v/>
      </c>
      <c r="DO1354" s="7" t="str">
        <f>+IFERROR(VLOOKUP(DL1354,Auxiliar!$A:$C,3,0),"")</f>
        <v/>
      </c>
      <c r="DQ1354" s="1">
        <v>11963</v>
      </c>
      <c r="DR1354" s="12" t="s">
        <v>24</v>
      </c>
      <c r="DS1354" s="6">
        <f>+IFERROR(VALUE(RIGHT(Tabla21[[#This Row],[B2B]],6)),"")</f>
        <v>11963</v>
      </c>
      <c r="DT1354" s="6" t="str">
        <f>+IFERROR(VLOOKUP(DR1354,Auxiliar!$A:$C,2,0),"")</f>
        <v>CORONA PORRON</v>
      </c>
      <c r="DU1354" s="7" t="str">
        <f>+IFERROR(VLOOKUP(DR1354,Auxiliar!$A:$C,3,0),"")</f>
        <v>1b 5% | 20b 0%</v>
      </c>
      <c r="DW1354" s="1"/>
      <c r="DX1354" s="12"/>
      <c r="DY1354" s="6" t="str">
        <f>+IFERROR(VALUE(RIGHT(Tabla22[[#This Row],[B2B]],6)),"")</f>
        <v/>
      </c>
      <c r="DZ1354" s="6" t="str">
        <f>+IFERROR(VLOOKUP(DX1354,Auxiliar!$A:$C,2,0),"")</f>
        <v/>
      </c>
      <c r="EA1354" s="7" t="str">
        <f>+IFERROR(VLOOKUP(DX1354,Auxiliar!$A:$C,3,0),"")</f>
        <v/>
      </c>
      <c r="EC1354" s="1"/>
      <c r="ED1354" s="12"/>
      <c r="EE1354" s="6" t="str">
        <f>+IFERROR(VALUE(RIGHT(Tabla23[[#This Row],[B2B]],6)),"")</f>
        <v/>
      </c>
      <c r="EF1354" s="6" t="str">
        <f>+IFERROR(VLOOKUP(ED1354,Auxiliar!$A:$C,2,0),"")</f>
        <v/>
      </c>
      <c r="EG1354" s="7" t="str">
        <f>+IFERROR(VLOOKUP(ED1354,Auxiliar!$A:$C,3,0),"")</f>
        <v/>
      </c>
      <c r="EI1354" s="1"/>
      <c r="EJ1354" s="12"/>
      <c r="EK1354" s="6" t="str">
        <f>+IFERROR(VALUE(RIGHT(Tabla24[[#This Row],[B2B]],6)),"")</f>
        <v/>
      </c>
      <c r="EL1354" s="6" t="str">
        <f>+IFERROR(VLOOKUP(EJ1354,Auxiliar!$A:$C,2,0),"")</f>
        <v/>
      </c>
      <c r="EM1354" s="7" t="str">
        <f>+IFERROR(VLOOKUP(EJ1354,Auxiliar!$A:$C,3,0),"")</f>
        <v/>
      </c>
      <c r="EO1354" s="1"/>
      <c r="EP1354" s="12"/>
      <c r="EQ1354" s="6" t="str">
        <f>+IFERROR(VALUE(RIGHT(Tabla25[[#This Row],[B2B]],6)),"")</f>
        <v/>
      </c>
      <c r="ER1354" s="6" t="str">
        <f>+IFERROR(VLOOKUP(EP1354,Auxiliar!$A:$C,2,0),"")</f>
        <v/>
      </c>
      <c r="ES1354" s="7" t="str">
        <f>+IFERROR(VLOOKUP(EP1354,Auxiliar!$A:$C,3,0),"")</f>
        <v/>
      </c>
      <c r="EU1354" s="1"/>
      <c r="EV1354" s="12"/>
      <c r="EW1354" s="6" t="str">
        <f>+IFERROR(VALUE(RIGHT(Tabla26[[#This Row],[B2B]],6)),"")</f>
        <v/>
      </c>
      <c r="EX1354" s="6" t="str">
        <f>+IFERROR(VLOOKUP(EV1354,Auxiliar!$A:$C,2,0),"")</f>
        <v/>
      </c>
      <c r="EY1354" s="7" t="str">
        <f>+IFERROR(VLOOKUP(EV1354,Auxiliar!$A:$C,3,0),"")</f>
        <v/>
      </c>
      <c r="EZ1354" s="1"/>
      <c r="FA1354" s="12"/>
      <c r="FB1354" s="6" t="str">
        <f>+IFERROR(VALUE(RIGHT(Tabla27[[#This Row],[B2B]],6)),"")</f>
        <v/>
      </c>
      <c r="FC1354" s="6" t="str">
        <f>+IFERROR(VLOOKUP(FA1354,Auxiliar!$A:$C,2,0),"")</f>
        <v/>
      </c>
      <c r="FD1354" s="7" t="str">
        <f>+IFERROR(VLOOKUP(FA1354,Auxiliar!$A:$C,3,0),"")</f>
        <v/>
      </c>
      <c r="FE1354" s="1"/>
      <c r="FF1354" s="12"/>
      <c r="FG1354" s="6" t="str">
        <f>+IFERROR(VALUE(RIGHT(Tabla28[[#This Row],[B2B]],6)),"")</f>
        <v/>
      </c>
      <c r="FH1354" s="6" t="str">
        <f>+IFERROR(VLOOKUP(FF1354,Auxiliar!$A:$C,2,0),"")</f>
        <v/>
      </c>
      <c r="FI1354" s="7" t="str">
        <f>+IFERROR(VLOOKUP(FF1354,Auxiliar!$A:$C,3,0),"")</f>
        <v/>
      </c>
      <c r="FJ1354" s="1"/>
      <c r="FK1354" s="12"/>
      <c r="FL1354" s="6" t="str">
        <f>+IFERROR(VALUE(RIGHT(Tabla29[[#This Row],[B2B]],6)),"")</f>
        <v/>
      </c>
      <c r="FM1354" s="6" t="str">
        <f>+IFERROR(VLOOKUP(FK1354,Auxiliar!$A:$C,2,0),"")</f>
        <v/>
      </c>
      <c r="FN1354" s="7" t="str">
        <f>+IFERROR(VLOOKUP(FK1354,Auxiliar!$A:$C,3,0),"")</f>
        <v/>
      </c>
      <c r="FO1354" s="1"/>
      <c r="FP1354" s="12"/>
      <c r="FQ1354" s="6" t="str">
        <f>+IFERROR(VALUE(RIGHT(Tabla30[[#This Row],[B2B]],6)),"")</f>
        <v/>
      </c>
      <c r="FR1354" s="6" t="str">
        <f>+IFERROR(VLOOKUP(FP1354,Auxiliar!$A:$C,2,0),"")</f>
        <v/>
      </c>
      <c r="FS1354" s="7"/>
      <c r="FT1354" s="1"/>
      <c r="FU1354" s="12"/>
      <c r="FV1354" s="6" t="str">
        <f>+IFERROR(VALUE(RIGHT(Tabla31[[#This Row],[B2B]],6)),"")</f>
        <v/>
      </c>
      <c r="FW1354" s="6" t="str">
        <f>+IFERROR(VLOOKUP(FU1354,Auxiliar!$A:$C,2,0),"")</f>
        <v/>
      </c>
      <c r="FX1354" s="7" t="str">
        <f>+IFERROR(VLOOKUP(FU1354,Auxiliar!$A:$C,3,0),"")</f>
        <v/>
      </c>
      <c r="FY1354" s="1"/>
      <c r="FZ1354" s="12"/>
      <c r="GA1354" s="6" t="str">
        <f>+IFERROR(VALUE(RIGHT(Tabla32[[#This Row],[B2B]],6)),"")</f>
        <v/>
      </c>
      <c r="GB1354" s="6" t="str">
        <f>+IFERROR(VLOOKUP(FZ1354,Auxiliar!$A:$C,2,0),"")</f>
        <v/>
      </c>
      <c r="GC1354" s="7" t="str">
        <f>+IFERROR(VLOOKUP(FZ1354,Auxiliar!$A:$C,3,0),"")</f>
        <v/>
      </c>
      <c r="GD1354" s="1"/>
      <c r="GE1354" s="12"/>
      <c r="GF1354" s="6" t="str">
        <f>+IFERROR(VALUE(RIGHT(Tabla33[[#This Row],[B2B]],6)),"")</f>
        <v/>
      </c>
      <c r="GG1354" s="6" t="str">
        <f>+IFERROR(VLOOKUP(GE1354,Auxiliar!$A:$C,2,0),"")</f>
        <v/>
      </c>
      <c r="GH1354" s="7" t="str">
        <f>+IFERROR(VLOOKUP(GE1354,Auxiliar!$A:$C,3,0),"")</f>
        <v/>
      </c>
    </row>
    <row r="1355" spans="79:190" x14ac:dyDescent="0.25">
      <c r="CA1355" s="1">
        <v>11968</v>
      </c>
      <c r="CB1355" s="1" t="s">
        <v>35</v>
      </c>
      <c r="CC1355" s="6">
        <f>+IFERROR(VALUE(RIGHT(Tabla14[[#This Row],[B2B]],6)),"")</f>
        <v>11968</v>
      </c>
      <c r="CD1355" s="6" t="str">
        <f>+IFERROR(VLOOKUP(CB1355,Auxiliar!$A:$C,2,0),"")</f>
        <v>Corona 710cc</v>
      </c>
      <c r="CE1355" s="7" t="str">
        <f>+IFERROR(VLOOKUP(CB1355,Auxiliar!$A:$C,3,0),"")</f>
        <v>1b 10% | 85b 0%</v>
      </c>
      <c r="CM1355" s="1">
        <v>11971</v>
      </c>
      <c r="CN1355" s="1" t="s">
        <v>20</v>
      </c>
      <c r="CO1355" s="6">
        <v>11971</v>
      </c>
      <c r="CP1355" s="6" t="s">
        <v>20</v>
      </c>
      <c r="CQ1355" s="7" t="s">
        <v>21</v>
      </c>
      <c r="CY1355" s="1">
        <v>11971</v>
      </c>
      <c r="CZ1355" s="1" t="s">
        <v>16</v>
      </c>
      <c r="DA1355" s="6">
        <f>+IFERROR(VALUE(RIGHT(Tabla18[[#This Row],[B2B]],6)),"")</f>
        <v>11971</v>
      </c>
      <c r="DB1355" s="6" t="str">
        <f>+IFERROR(VLOOKUP(CZ1355,Auxiliar!$A:$C,2,0),"")</f>
        <v>PREMIUM</v>
      </c>
      <c r="DC1355" s="7" t="str">
        <f>+IFERROR(VLOOKUP(CZ1355,Auxiliar!$A:$C,3,0),"")</f>
        <v>0b 0% | 2b 2% | 5b 3,5% | 10b 5%</v>
      </c>
      <c r="DE1355" s="1">
        <v>11971</v>
      </c>
      <c r="DF1355" s="1" t="s">
        <v>19</v>
      </c>
      <c r="DG1355" s="6">
        <f>+IFERROR(VALUE(RIGHT(Tabla19[[#This Row],[B2B]],6)),"")</f>
        <v>11971</v>
      </c>
      <c r="DH1355" s="6" t="str">
        <f>+IFERROR(VLOOKUP(DF1355,Auxiliar!$A:$C,2,0),"")</f>
        <v>MICHELOB</v>
      </c>
      <c r="DI1355" s="7" t="str">
        <f>+IFERROR(VLOOKUP(DF1355,Auxiliar!$A:$C,3,0),"")</f>
        <v>1b 7% | 3b 22% | 8b 27%</v>
      </c>
      <c r="DK1355" s="1"/>
      <c r="DL1355" s="1"/>
      <c r="DM1355" s="6" t="str">
        <f>+IFERROR(VALUE(RIGHT(Tabla20[[#This Row],[B2B]],6)),"")</f>
        <v/>
      </c>
      <c r="DN1355" s="6" t="str">
        <f>+IFERROR(VLOOKUP(DL1355,Auxiliar!$A:$C,2,0),"")</f>
        <v/>
      </c>
      <c r="DO1355" s="7" t="str">
        <f>+IFERROR(VLOOKUP(DL1355,Auxiliar!$A:$C,3,0),"")</f>
        <v/>
      </c>
      <c r="DQ1355" s="1">
        <v>11964</v>
      </c>
      <c r="DR1355" s="12" t="s">
        <v>24</v>
      </c>
      <c r="DS1355" s="6">
        <f>+IFERROR(VALUE(RIGHT(Tabla21[[#This Row],[B2B]],6)),"")</f>
        <v>11964</v>
      </c>
      <c r="DT1355" s="6" t="str">
        <f>+IFERROR(VLOOKUP(DR1355,Auxiliar!$A:$C,2,0),"")</f>
        <v>CORONA PORRON</v>
      </c>
      <c r="DU1355" s="7" t="str">
        <f>+IFERROR(VLOOKUP(DR1355,Auxiliar!$A:$C,3,0),"")</f>
        <v>1b 5% | 20b 0%</v>
      </c>
      <c r="DW1355" s="1"/>
      <c r="DX1355" s="12"/>
      <c r="DY1355" s="6" t="str">
        <f>+IFERROR(VALUE(RIGHT(Tabla22[[#This Row],[B2B]],6)),"")</f>
        <v/>
      </c>
      <c r="DZ1355" s="6" t="str">
        <f>+IFERROR(VLOOKUP(DX1355,Auxiliar!$A:$C,2,0),"")</f>
        <v/>
      </c>
      <c r="EA1355" s="7" t="str">
        <f>+IFERROR(VLOOKUP(DX1355,Auxiliar!$A:$C,3,0),"")</f>
        <v/>
      </c>
      <c r="EC1355" s="1"/>
      <c r="ED1355" s="12"/>
      <c r="EE1355" s="6" t="str">
        <f>+IFERROR(VALUE(RIGHT(Tabla23[[#This Row],[B2B]],6)),"")</f>
        <v/>
      </c>
      <c r="EF1355" s="6" t="str">
        <f>+IFERROR(VLOOKUP(ED1355,Auxiliar!$A:$C,2,0),"")</f>
        <v/>
      </c>
      <c r="EG1355" s="7" t="str">
        <f>+IFERROR(VLOOKUP(ED1355,Auxiliar!$A:$C,3,0),"")</f>
        <v/>
      </c>
      <c r="EI1355" s="1"/>
      <c r="EJ1355" s="12"/>
      <c r="EK1355" s="6" t="str">
        <f>+IFERROR(VALUE(RIGHT(Tabla24[[#This Row],[B2B]],6)),"")</f>
        <v/>
      </c>
      <c r="EL1355" s="6" t="str">
        <f>+IFERROR(VLOOKUP(EJ1355,Auxiliar!$A:$C,2,0),"")</f>
        <v/>
      </c>
      <c r="EM1355" s="7" t="str">
        <f>+IFERROR(VLOOKUP(EJ1355,Auxiliar!$A:$C,3,0),"")</f>
        <v/>
      </c>
      <c r="EO1355" s="1"/>
      <c r="EP1355" s="12"/>
      <c r="EQ1355" s="6" t="str">
        <f>+IFERROR(VALUE(RIGHT(Tabla25[[#This Row],[B2B]],6)),"")</f>
        <v/>
      </c>
      <c r="ER1355" s="6" t="str">
        <f>+IFERROR(VLOOKUP(EP1355,Auxiliar!$A:$C,2,0),"")</f>
        <v/>
      </c>
      <c r="ES1355" s="7" t="str">
        <f>+IFERROR(VLOOKUP(EP1355,Auxiliar!$A:$C,3,0),"")</f>
        <v/>
      </c>
      <c r="EU1355" s="1"/>
      <c r="EV1355" s="12"/>
      <c r="EW1355" s="6" t="str">
        <f>+IFERROR(VALUE(RIGHT(Tabla26[[#This Row],[B2B]],6)),"")</f>
        <v/>
      </c>
      <c r="EX1355" s="6" t="str">
        <f>+IFERROR(VLOOKUP(EV1355,Auxiliar!$A:$C,2,0),"")</f>
        <v/>
      </c>
      <c r="EY1355" s="7" t="str">
        <f>+IFERROR(VLOOKUP(EV1355,Auxiliar!$A:$C,3,0),"")</f>
        <v/>
      </c>
      <c r="EZ1355" s="1"/>
      <c r="FA1355" s="12"/>
      <c r="FB1355" s="6" t="str">
        <f>+IFERROR(VALUE(RIGHT(Tabla27[[#This Row],[B2B]],6)),"")</f>
        <v/>
      </c>
      <c r="FC1355" s="6" t="str">
        <f>+IFERROR(VLOOKUP(FA1355,Auxiliar!$A:$C,2,0),"")</f>
        <v/>
      </c>
      <c r="FD1355" s="7" t="str">
        <f>+IFERROR(VLOOKUP(FA1355,Auxiliar!$A:$C,3,0),"")</f>
        <v/>
      </c>
      <c r="FE1355" s="1"/>
      <c r="FF1355" s="12"/>
      <c r="FG1355" s="6" t="str">
        <f>+IFERROR(VALUE(RIGHT(Tabla28[[#This Row],[B2B]],6)),"")</f>
        <v/>
      </c>
      <c r="FH1355" s="6" t="str">
        <f>+IFERROR(VLOOKUP(FF1355,Auxiliar!$A:$C,2,0),"")</f>
        <v/>
      </c>
      <c r="FI1355" s="7" t="str">
        <f>+IFERROR(VLOOKUP(FF1355,Auxiliar!$A:$C,3,0),"")</f>
        <v/>
      </c>
      <c r="FJ1355" s="1"/>
      <c r="FK1355" s="12"/>
      <c r="FL1355" s="6" t="str">
        <f>+IFERROR(VALUE(RIGHT(Tabla29[[#This Row],[B2B]],6)),"")</f>
        <v/>
      </c>
      <c r="FM1355" s="6" t="str">
        <f>+IFERROR(VLOOKUP(FK1355,Auxiliar!$A:$C,2,0),"")</f>
        <v/>
      </c>
      <c r="FN1355" s="7" t="str">
        <f>+IFERROR(VLOOKUP(FK1355,Auxiliar!$A:$C,3,0),"")</f>
        <v/>
      </c>
      <c r="FO1355" s="1"/>
      <c r="FP1355" s="12"/>
      <c r="FQ1355" s="6" t="str">
        <f>+IFERROR(VALUE(RIGHT(Tabla30[[#This Row],[B2B]],6)),"")</f>
        <v/>
      </c>
      <c r="FR1355" s="6" t="str">
        <f>+IFERROR(VLOOKUP(FP1355,Auxiliar!$A:$C,2,0),"")</f>
        <v/>
      </c>
      <c r="FS1355" s="7"/>
      <c r="FT1355" s="1"/>
      <c r="FU1355" s="12"/>
      <c r="FV1355" s="6" t="str">
        <f>+IFERROR(VALUE(RIGHT(Tabla31[[#This Row],[B2B]],6)),"")</f>
        <v/>
      </c>
      <c r="FW1355" s="6" t="str">
        <f>+IFERROR(VLOOKUP(FU1355,Auxiliar!$A:$C,2,0),"")</f>
        <v/>
      </c>
      <c r="FX1355" s="7" t="str">
        <f>+IFERROR(VLOOKUP(FU1355,Auxiliar!$A:$C,3,0),"")</f>
        <v/>
      </c>
      <c r="FY1355" s="1"/>
      <c r="FZ1355" s="12"/>
      <c r="GA1355" s="6" t="str">
        <f>+IFERROR(VALUE(RIGHT(Tabla32[[#This Row],[B2B]],6)),"")</f>
        <v/>
      </c>
      <c r="GB1355" s="6" t="str">
        <f>+IFERROR(VLOOKUP(FZ1355,Auxiliar!$A:$C,2,0),"")</f>
        <v/>
      </c>
      <c r="GC1355" s="7" t="str">
        <f>+IFERROR(VLOOKUP(FZ1355,Auxiliar!$A:$C,3,0),"")</f>
        <v/>
      </c>
      <c r="GD1355" s="1"/>
      <c r="GE1355" s="12"/>
      <c r="GF1355" s="6" t="str">
        <f>+IFERROR(VALUE(RIGHT(Tabla33[[#This Row],[B2B]],6)),"")</f>
        <v/>
      </c>
      <c r="GG1355" s="6" t="str">
        <f>+IFERROR(VLOOKUP(GE1355,Auxiliar!$A:$C,2,0),"")</f>
        <v/>
      </c>
      <c r="GH1355" s="7" t="str">
        <f>+IFERROR(VLOOKUP(GE1355,Auxiliar!$A:$C,3,0),"")</f>
        <v/>
      </c>
    </row>
    <row r="1356" spans="79:190" x14ac:dyDescent="0.25">
      <c r="CA1356" s="1">
        <v>11969</v>
      </c>
      <c r="CB1356" s="1" t="s">
        <v>35</v>
      </c>
      <c r="CC1356" s="6">
        <f>+IFERROR(VALUE(RIGHT(Tabla14[[#This Row],[B2B]],6)),"")</f>
        <v>11969</v>
      </c>
      <c r="CD1356" s="6" t="str">
        <f>+IFERROR(VLOOKUP(CB1356,Auxiliar!$A:$C,2,0),"")</f>
        <v>Corona 710cc</v>
      </c>
      <c r="CE1356" s="7" t="str">
        <f>+IFERROR(VLOOKUP(CB1356,Auxiliar!$A:$C,3,0),"")</f>
        <v>1b 10% | 85b 0%</v>
      </c>
      <c r="CM1356" s="1">
        <v>11972</v>
      </c>
      <c r="CN1356" s="1" t="s">
        <v>20</v>
      </c>
      <c r="CO1356" s="6">
        <v>11972</v>
      </c>
      <c r="CP1356" s="6" t="s">
        <v>20</v>
      </c>
      <c r="CQ1356" s="7" t="s">
        <v>21</v>
      </c>
      <c r="CY1356" s="1">
        <v>11972</v>
      </c>
      <c r="CZ1356" s="1" t="s">
        <v>16</v>
      </c>
      <c r="DA1356" s="6">
        <f>+IFERROR(VALUE(RIGHT(Tabla18[[#This Row],[B2B]],6)),"")</f>
        <v>11972</v>
      </c>
      <c r="DB1356" s="6" t="str">
        <f>+IFERROR(VLOOKUP(CZ1356,Auxiliar!$A:$C,2,0),"")</f>
        <v>PREMIUM</v>
      </c>
      <c r="DC1356" s="7" t="str">
        <f>+IFERROR(VLOOKUP(CZ1356,Auxiliar!$A:$C,3,0),"")</f>
        <v>0b 0% | 2b 2% | 5b 3,5% | 10b 5%</v>
      </c>
      <c r="DE1356" s="1">
        <v>11972</v>
      </c>
      <c r="DF1356" s="1" t="s">
        <v>19</v>
      </c>
      <c r="DG1356" s="6">
        <f>+IFERROR(VALUE(RIGHT(Tabla19[[#This Row],[B2B]],6)),"")</f>
        <v>11972</v>
      </c>
      <c r="DH1356" s="6" t="str">
        <f>+IFERROR(VLOOKUP(DF1356,Auxiliar!$A:$C,2,0),"")</f>
        <v>MICHELOB</v>
      </c>
      <c r="DI1356" s="7" t="str">
        <f>+IFERROR(VLOOKUP(DF1356,Auxiliar!$A:$C,3,0),"")</f>
        <v>1b 7% | 3b 22% | 8b 27%</v>
      </c>
      <c r="DK1356" s="1"/>
      <c r="DL1356" s="1"/>
      <c r="DM1356" s="6" t="str">
        <f>+IFERROR(VALUE(RIGHT(Tabla20[[#This Row],[B2B]],6)),"")</f>
        <v/>
      </c>
      <c r="DN1356" s="6" t="str">
        <f>+IFERROR(VLOOKUP(DL1356,Auxiliar!$A:$C,2,0),"")</f>
        <v/>
      </c>
      <c r="DO1356" s="7" t="str">
        <f>+IFERROR(VLOOKUP(DL1356,Auxiliar!$A:$C,3,0),"")</f>
        <v/>
      </c>
      <c r="DQ1356" s="1">
        <v>11965</v>
      </c>
      <c r="DR1356" s="12" t="s">
        <v>24</v>
      </c>
      <c r="DS1356" s="6">
        <f>+IFERROR(VALUE(RIGHT(Tabla21[[#This Row],[B2B]],6)),"")</f>
        <v>11965</v>
      </c>
      <c r="DT1356" s="6" t="str">
        <f>+IFERROR(VLOOKUP(DR1356,Auxiliar!$A:$C,2,0),"")</f>
        <v>CORONA PORRON</v>
      </c>
      <c r="DU1356" s="7" t="str">
        <f>+IFERROR(VLOOKUP(DR1356,Auxiliar!$A:$C,3,0),"")</f>
        <v>1b 5% | 20b 0%</v>
      </c>
      <c r="DW1356" s="1"/>
      <c r="DX1356" s="12"/>
      <c r="DY1356" s="6" t="str">
        <f>+IFERROR(VALUE(RIGHT(Tabla22[[#This Row],[B2B]],6)),"")</f>
        <v/>
      </c>
      <c r="DZ1356" s="6" t="str">
        <f>+IFERROR(VLOOKUP(DX1356,Auxiliar!$A:$C,2,0),"")</f>
        <v/>
      </c>
      <c r="EA1356" s="7" t="str">
        <f>+IFERROR(VLOOKUP(DX1356,Auxiliar!$A:$C,3,0),"")</f>
        <v/>
      </c>
      <c r="EC1356" s="1"/>
      <c r="ED1356" s="12"/>
      <c r="EE1356" s="6" t="str">
        <f>+IFERROR(VALUE(RIGHT(Tabla23[[#This Row],[B2B]],6)),"")</f>
        <v/>
      </c>
      <c r="EF1356" s="6" t="str">
        <f>+IFERROR(VLOOKUP(ED1356,Auxiliar!$A:$C,2,0),"")</f>
        <v/>
      </c>
      <c r="EG1356" s="7" t="str">
        <f>+IFERROR(VLOOKUP(ED1356,Auxiliar!$A:$C,3,0),"")</f>
        <v/>
      </c>
      <c r="EI1356" s="1"/>
      <c r="EJ1356" s="12"/>
      <c r="EK1356" s="6" t="str">
        <f>+IFERROR(VALUE(RIGHT(Tabla24[[#This Row],[B2B]],6)),"")</f>
        <v/>
      </c>
      <c r="EL1356" s="6" t="str">
        <f>+IFERROR(VLOOKUP(EJ1356,Auxiliar!$A:$C,2,0),"")</f>
        <v/>
      </c>
      <c r="EM1356" s="7" t="str">
        <f>+IFERROR(VLOOKUP(EJ1356,Auxiliar!$A:$C,3,0),"")</f>
        <v/>
      </c>
      <c r="EO1356" s="1"/>
      <c r="EP1356" s="12"/>
      <c r="EQ1356" s="6" t="str">
        <f>+IFERROR(VALUE(RIGHT(Tabla25[[#This Row],[B2B]],6)),"")</f>
        <v/>
      </c>
      <c r="ER1356" s="6" t="str">
        <f>+IFERROR(VLOOKUP(EP1356,Auxiliar!$A:$C,2,0),"")</f>
        <v/>
      </c>
      <c r="ES1356" s="7" t="str">
        <f>+IFERROR(VLOOKUP(EP1356,Auxiliar!$A:$C,3,0),"")</f>
        <v/>
      </c>
      <c r="EU1356" s="1"/>
      <c r="EV1356" s="12"/>
      <c r="EW1356" s="6" t="str">
        <f>+IFERROR(VALUE(RIGHT(Tabla26[[#This Row],[B2B]],6)),"")</f>
        <v/>
      </c>
      <c r="EX1356" s="6" t="str">
        <f>+IFERROR(VLOOKUP(EV1356,Auxiliar!$A:$C,2,0),"")</f>
        <v/>
      </c>
      <c r="EY1356" s="7" t="str">
        <f>+IFERROR(VLOOKUP(EV1356,Auxiliar!$A:$C,3,0),"")</f>
        <v/>
      </c>
      <c r="EZ1356" s="1"/>
      <c r="FA1356" s="12"/>
      <c r="FB1356" s="6" t="str">
        <f>+IFERROR(VALUE(RIGHT(Tabla27[[#This Row],[B2B]],6)),"")</f>
        <v/>
      </c>
      <c r="FC1356" s="6" t="str">
        <f>+IFERROR(VLOOKUP(FA1356,Auxiliar!$A:$C,2,0),"")</f>
        <v/>
      </c>
      <c r="FD1356" s="7" t="str">
        <f>+IFERROR(VLOOKUP(FA1356,Auxiliar!$A:$C,3,0),"")</f>
        <v/>
      </c>
      <c r="FE1356" s="1"/>
      <c r="FF1356" s="12"/>
      <c r="FG1356" s="6" t="str">
        <f>+IFERROR(VALUE(RIGHT(Tabla28[[#This Row],[B2B]],6)),"")</f>
        <v/>
      </c>
      <c r="FH1356" s="6" t="str">
        <f>+IFERROR(VLOOKUP(FF1356,Auxiliar!$A:$C,2,0),"")</f>
        <v/>
      </c>
      <c r="FI1356" s="7" t="str">
        <f>+IFERROR(VLOOKUP(FF1356,Auxiliar!$A:$C,3,0),"")</f>
        <v/>
      </c>
      <c r="FJ1356" s="1"/>
      <c r="FK1356" s="12"/>
      <c r="FL1356" s="6" t="str">
        <f>+IFERROR(VALUE(RIGHT(Tabla29[[#This Row],[B2B]],6)),"")</f>
        <v/>
      </c>
      <c r="FM1356" s="6" t="str">
        <f>+IFERROR(VLOOKUP(FK1356,Auxiliar!$A:$C,2,0),"")</f>
        <v/>
      </c>
      <c r="FN1356" s="7" t="str">
        <f>+IFERROR(VLOOKUP(FK1356,Auxiliar!$A:$C,3,0),"")</f>
        <v/>
      </c>
      <c r="FO1356" s="1"/>
      <c r="FP1356" s="12"/>
      <c r="FQ1356" s="6" t="str">
        <f>+IFERROR(VALUE(RIGHT(Tabla30[[#This Row],[B2B]],6)),"")</f>
        <v/>
      </c>
      <c r="FR1356" s="6" t="str">
        <f>+IFERROR(VLOOKUP(FP1356,Auxiliar!$A:$C,2,0),"")</f>
        <v/>
      </c>
      <c r="FS1356" s="7"/>
      <c r="FT1356" s="1"/>
      <c r="FU1356" s="12"/>
      <c r="FV1356" s="6" t="str">
        <f>+IFERROR(VALUE(RIGHT(Tabla31[[#This Row],[B2B]],6)),"")</f>
        <v/>
      </c>
      <c r="FW1356" s="6" t="str">
        <f>+IFERROR(VLOOKUP(FU1356,Auxiliar!$A:$C,2,0),"")</f>
        <v/>
      </c>
      <c r="FX1356" s="7" t="str">
        <f>+IFERROR(VLOOKUP(FU1356,Auxiliar!$A:$C,3,0),"")</f>
        <v/>
      </c>
      <c r="FY1356" s="1"/>
      <c r="FZ1356" s="12"/>
      <c r="GA1356" s="6" t="str">
        <f>+IFERROR(VALUE(RIGHT(Tabla32[[#This Row],[B2B]],6)),"")</f>
        <v/>
      </c>
      <c r="GB1356" s="6" t="str">
        <f>+IFERROR(VLOOKUP(FZ1356,Auxiliar!$A:$C,2,0),"")</f>
        <v/>
      </c>
      <c r="GC1356" s="7" t="str">
        <f>+IFERROR(VLOOKUP(FZ1356,Auxiliar!$A:$C,3,0),"")</f>
        <v/>
      </c>
      <c r="GD1356" s="1"/>
      <c r="GE1356" s="12"/>
      <c r="GF1356" s="6" t="str">
        <f>+IFERROR(VALUE(RIGHT(Tabla33[[#This Row],[B2B]],6)),"")</f>
        <v/>
      </c>
      <c r="GG1356" s="6" t="str">
        <f>+IFERROR(VLOOKUP(GE1356,Auxiliar!$A:$C,2,0),"")</f>
        <v/>
      </c>
      <c r="GH1356" s="7" t="str">
        <f>+IFERROR(VLOOKUP(GE1356,Auxiliar!$A:$C,3,0),"")</f>
        <v/>
      </c>
    </row>
    <row r="1357" spans="79:190" x14ac:dyDescent="0.25">
      <c r="CA1357" s="1">
        <v>11970</v>
      </c>
      <c r="CB1357" s="1" t="s">
        <v>35</v>
      </c>
      <c r="CC1357" s="6">
        <f>+IFERROR(VALUE(RIGHT(Tabla14[[#This Row],[B2B]],6)),"")</f>
        <v>11970</v>
      </c>
      <c r="CD1357" s="6" t="str">
        <f>+IFERROR(VLOOKUP(CB1357,Auxiliar!$A:$C,2,0),"")</f>
        <v>Corona 710cc</v>
      </c>
      <c r="CE1357" s="7" t="str">
        <f>+IFERROR(VLOOKUP(CB1357,Auxiliar!$A:$C,3,0),"")</f>
        <v>1b 10% | 85b 0%</v>
      </c>
      <c r="CM1357" s="1">
        <v>11973</v>
      </c>
      <c r="CN1357" s="1" t="s">
        <v>20</v>
      </c>
      <c r="CO1357" s="6">
        <v>11973</v>
      </c>
      <c r="CP1357" s="6" t="s">
        <v>20</v>
      </c>
      <c r="CQ1357" s="7" t="s">
        <v>21</v>
      </c>
      <c r="CY1357" s="1">
        <v>11973</v>
      </c>
      <c r="CZ1357" s="1" t="s">
        <v>16</v>
      </c>
      <c r="DA1357" s="6">
        <f>+IFERROR(VALUE(RIGHT(Tabla18[[#This Row],[B2B]],6)),"")</f>
        <v>11973</v>
      </c>
      <c r="DB1357" s="6" t="str">
        <f>+IFERROR(VLOOKUP(CZ1357,Auxiliar!$A:$C,2,0),"")</f>
        <v>PREMIUM</v>
      </c>
      <c r="DC1357" s="7" t="str">
        <f>+IFERROR(VLOOKUP(CZ1357,Auxiliar!$A:$C,3,0),"")</f>
        <v>0b 0% | 2b 2% | 5b 3,5% | 10b 5%</v>
      </c>
      <c r="DE1357" s="1">
        <v>11973</v>
      </c>
      <c r="DF1357" s="1" t="s">
        <v>19</v>
      </c>
      <c r="DG1357" s="6">
        <f>+IFERROR(VALUE(RIGHT(Tabla19[[#This Row],[B2B]],6)),"")</f>
        <v>11973</v>
      </c>
      <c r="DH1357" s="6" t="str">
        <f>+IFERROR(VLOOKUP(DF1357,Auxiliar!$A:$C,2,0),"")</f>
        <v>MICHELOB</v>
      </c>
      <c r="DI1357" s="7" t="str">
        <f>+IFERROR(VLOOKUP(DF1357,Auxiliar!$A:$C,3,0),"")</f>
        <v>1b 7% | 3b 22% | 8b 27%</v>
      </c>
      <c r="DK1357" s="1"/>
      <c r="DL1357" s="1"/>
      <c r="DM1357" s="6" t="str">
        <f>+IFERROR(VALUE(RIGHT(Tabla20[[#This Row],[B2B]],6)),"")</f>
        <v/>
      </c>
      <c r="DN1357" s="6" t="str">
        <f>+IFERROR(VLOOKUP(DL1357,Auxiliar!$A:$C,2,0),"")</f>
        <v/>
      </c>
      <c r="DO1357" s="7" t="str">
        <f>+IFERROR(VLOOKUP(DL1357,Auxiliar!$A:$C,3,0),"")</f>
        <v/>
      </c>
      <c r="DQ1357" s="1">
        <v>11967</v>
      </c>
      <c r="DR1357" s="12" t="s">
        <v>24</v>
      </c>
      <c r="DS1357" s="6">
        <f>+IFERROR(VALUE(RIGHT(Tabla21[[#This Row],[B2B]],6)),"")</f>
        <v>11967</v>
      </c>
      <c r="DT1357" s="6" t="str">
        <f>+IFERROR(VLOOKUP(DR1357,Auxiliar!$A:$C,2,0),"")</f>
        <v>CORONA PORRON</v>
      </c>
      <c r="DU1357" s="7" t="str">
        <f>+IFERROR(VLOOKUP(DR1357,Auxiliar!$A:$C,3,0),"")</f>
        <v>1b 5% | 20b 0%</v>
      </c>
      <c r="DW1357" s="1"/>
      <c r="DX1357" s="12"/>
      <c r="DY1357" s="6" t="str">
        <f>+IFERROR(VALUE(RIGHT(Tabla22[[#This Row],[B2B]],6)),"")</f>
        <v/>
      </c>
      <c r="DZ1357" s="6" t="str">
        <f>+IFERROR(VLOOKUP(DX1357,Auxiliar!$A:$C,2,0),"")</f>
        <v/>
      </c>
      <c r="EA1357" s="7" t="str">
        <f>+IFERROR(VLOOKUP(DX1357,Auxiliar!$A:$C,3,0),"")</f>
        <v/>
      </c>
      <c r="EC1357" s="1"/>
      <c r="ED1357" s="12"/>
      <c r="EE1357" s="6" t="str">
        <f>+IFERROR(VALUE(RIGHT(Tabla23[[#This Row],[B2B]],6)),"")</f>
        <v/>
      </c>
      <c r="EF1357" s="6" t="str">
        <f>+IFERROR(VLOOKUP(ED1357,Auxiliar!$A:$C,2,0),"")</f>
        <v/>
      </c>
      <c r="EG1357" s="7" t="str">
        <f>+IFERROR(VLOOKUP(ED1357,Auxiliar!$A:$C,3,0),"")</f>
        <v/>
      </c>
      <c r="EI1357" s="1"/>
      <c r="EJ1357" s="12"/>
      <c r="EK1357" s="6" t="str">
        <f>+IFERROR(VALUE(RIGHT(Tabla24[[#This Row],[B2B]],6)),"")</f>
        <v/>
      </c>
      <c r="EL1357" s="6" t="str">
        <f>+IFERROR(VLOOKUP(EJ1357,Auxiliar!$A:$C,2,0),"")</f>
        <v/>
      </c>
      <c r="EM1357" s="7" t="str">
        <f>+IFERROR(VLOOKUP(EJ1357,Auxiliar!$A:$C,3,0),"")</f>
        <v/>
      </c>
      <c r="EO1357" s="1"/>
      <c r="EP1357" s="12"/>
      <c r="EQ1357" s="6" t="str">
        <f>+IFERROR(VALUE(RIGHT(Tabla25[[#This Row],[B2B]],6)),"")</f>
        <v/>
      </c>
      <c r="ER1357" s="6" t="str">
        <f>+IFERROR(VLOOKUP(EP1357,Auxiliar!$A:$C,2,0),"")</f>
        <v/>
      </c>
      <c r="ES1357" s="7" t="str">
        <f>+IFERROR(VLOOKUP(EP1357,Auxiliar!$A:$C,3,0),"")</f>
        <v/>
      </c>
      <c r="EU1357" s="1"/>
      <c r="EV1357" s="12"/>
      <c r="EW1357" s="6" t="str">
        <f>+IFERROR(VALUE(RIGHT(Tabla26[[#This Row],[B2B]],6)),"")</f>
        <v/>
      </c>
      <c r="EX1357" s="6" t="str">
        <f>+IFERROR(VLOOKUP(EV1357,Auxiliar!$A:$C,2,0),"")</f>
        <v/>
      </c>
      <c r="EY1357" s="7" t="str">
        <f>+IFERROR(VLOOKUP(EV1357,Auxiliar!$A:$C,3,0),"")</f>
        <v/>
      </c>
      <c r="EZ1357" s="1"/>
      <c r="FA1357" s="12"/>
      <c r="FB1357" s="6" t="str">
        <f>+IFERROR(VALUE(RIGHT(Tabla27[[#This Row],[B2B]],6)),"")</f>
        <v/>
      </c>
      <c r="FC1357" s="6" t="str">
        <f>+IFERROR(VLOOKUP(FA1357,Auxiliar!$A:$C,2,0),"")</f>
        <v/>
      </c>
      <c r="FD1357" s="7" t="str">
        <f>+IFERROR(VLOOKUP(FA1357,Auxiliar!$A:$C,3,0),"")</f>
        <v/>
      </c>
      <c r="FE1357" s="1"/>
      <c r="FF1357" s="12"/>
      <c r="FG1357" s="6" t="str">
        <f>+IFERROR(VALUE(RIGHT(Tabla28[[#This Row],[B2B]],6)),"")</f>
        <v/>
      </c>
      <c r="FH1357" s="6" t="str">
        <f>+IFERROR(VLOOKUP(FF1357,Auxiliar!$A:$C,2,0),"")</f>
        <v/>
      </c>
      <c r="FI1357" s="7" t="str">
        <f>+IFERROR(VLOOKUP(FF1357,Auxiliar!$A:$C,3,0),"")</f>
        <v/>
      </c>
      <c r="FJ1357" s="1"/>
      <c r="FK1357" s="12"/>
      <c r="FL1357" s="6" t="str">
        <f>+IFERROR(VALUE(RIGHT(Tabla29[[#This Row],[B2B]],6)),"")</f>
        <v/>
      </c>
      <c r="FM1357" s="6" t="str">
        <f>+IFERROR(VLOOKUP(FK1357,Auxiliar!$A:$C,2,0),"")</f>
        <v/>
      </c>
      <c r="FN1357" s="7" t="str">
        <f>+IFERROR(VLOOKUP(FK1357,Auxiliar!$A:$C,3,0),"")</f>
        <v/>
      </c>
      <c r="FO1357" s="1"/>
      <c r="FP1357" s="12"/>
      <c r="FQ1357" s="6" t="str">
        <f>+IFERROR(VALUE(RIGHT(Tabla30[[#This Row],[B2B]],6)),"")</f>
        <v/>
      </c>
      <c r="FR1357" s="6" t="str">
        <f>+IFERROR(VLOOKUP(FP1357,Auxiliar!$A:$C,2,0),"")</f>
        <v/>
      </c>
      <c r="FS1357" s="7"/>
      <c r="FT1357" s="1"/>
      <c r="FU1357" s="12"/>
      <c r="FV1357" s="6" t="str">
        <f>+IFERROR(VALUE(RIGHT(Tabla31[[#This Row],[B2B]],6)),"")</f>
        <v/>
      </c>
      <c r="FW1357" s="6" t="str">
        <f>+IFERROR(VLOOKUP(FU1357,Auxiliar!$A:$C,2,0),"")</f>
        <v/>
      </c>
      <c r="FX1357" s="7" t="str">
        <f>+IFERROR(VLOOKUP(FU1357,Auxiliar!$A:$C,3,0),"")</f>
        <v/>
      </c>
      <c r="FY1357" s="1"/>
      <c r="FZ1357" s="12"/>
      <c r="GA1357" s="6" t="str">
        <f>+IFERROR(VALUE(RIGHT(Tabla32[[#This Row],[B2B]],6)),"")</f>
        <v/>
      </c>
      <c r="GB1357" s="6" t="str">
        <f>+IFERROR(VLOOKUP(FZ1357,Auxiliar!$A:$C,2,0),"")</f>
        <v/>
      </c>
      <c r="GC1357" s="7" t="str">
        <f>+IFERROR(VLOOKUP(FZ1357,Auxiliar!$A:$C,3,0),"")</f>
        <v/>
      </c>
      <c r="GD1357" s="1"/>
      <c r="GE1357" s="12"/>
      <c r="GF1357" s="6" t="str">
        <f>+IFERROR(VALUE(RIGHT(Tabla33[[#This Row],[B2B]],6)),"")</f>
        <v/>
      </c>
      <c r="GG1357" s="6" t="str">
        <f>+IFERROR(VLOOKUP(GE1357,Auxiliar!$A:$C,2,0),"")</f>
        <v/>
      </c>
      <c r="GH1357" s="7" t="str">
        <f>+IFERROR(VLOOKUP(GE1357,Auxiliar!$A:$C,3,0),"")</f>
        <v/>
      </c>
    </row>
    <row r="1358" spans="79:190" x14ac:dyDescent="0.25">
      <c r="CA1358" s="1">
        <v>11971</v>
      </c>
      <c r="CB1358" s="1" t="s">
        <v>35</v>
      </c>
      <c r="CC1358" s="6">
        <f>+IFERROR(VALUE(RIGHT(Tabla14[[#This Row],[B2B]],6)),"")</f>
        <v>11971</v>
      </c>
      <c r="CD1358" s="6" t="str">
        <f>+IFERROR(VLOOKUP(CB1358,Auxiliar!$A:$C,2,0),"")</f>
        <v>Corona 710cc</v>
      </c>
      <c r="CE1358" s="7" t="str">
        <f>+IFERROR(VLOOKUP(CB1358,Auxiliar!$A:$C,3,0),"")</f>
        <v>1b 10% | 85b 0%</v>
      </c>
      <c r="CM1358" s="1">
        <v>11974</v>
      </c>
      <c r="CN1358" s="1" t="s">
        <v>20</v>
      </c>
      <c r="CO1358" s="6">
        <v>11974</v>
      </c>
      <c r="CP1358" s="6" t="s">
        <v>20</v>
      </c>
      <c r="CQ1358" s="7" t="s">
        <v>21</v>
      </c>
      <c r="CY1358" s="1">
        <v>11974</v>
      </c>
      <c r="CZ1358" s="1" t="s">
        <v>16</v>
      </c>
      <c r="DA1358" s="6">
        <f>+IFERROR(VALUE(RIGHT(Tabla18[[#This Row],[B2B]],6)),"")</f>
        <v>11974</v>
      </c>
      <c r="DB1358" s="6" t="str">
        <f>+IFERROR(VLOOKUP(CZ1358,Auxiliar!$A:$C,2,0),"")</f>
        <v>PREMIUM</v>
      </c>
      <c r="DC1358" s="7" t="str">
        <f>+IFERROR(VLOOKUP(CZ1358,Auxiliar!$A:$C,3,0),"")</f>
        <v>0b 0% | 2b 2% | 5b 3,5% | 10b 5%</v>
      </c>
      <c r="DE1358" s="1">
        <v>11974</v>
      </c>
      <c r="DF1358" s="1" t="s">
        <v>19</v>
      </c>
      <c r="DG1358" s="6">
        <f>+IFERROR(VALUE(RIGHT(Tabla19[[#This Row],[B2B]],6)),"")</f>
        <v>11974</v>
      </c>
      <c r="DH1358" s="6" t="str">
        <f>+IFERROR(VLOOKUP(DF1358,Auxiliar!$A:$C,2,0),"")</f>
        <v>MICHELOB</v>
      </c>
      <c r="DI1358" s="7" t="str">
        <f>+IFERROR(VLOOKUP(DF1358,Auxiliar!$A:$C,3,0),"")</f>
        <v>1b 7% | 3b 22% | 8b 27%</v>
      </c>
      <c r="DK1358" s="1"/>
      <c r="DL1358" s="1"/>
      <c r="DM1358" s="6" t="str">
        <f>+IFERROR(VALUE(RIGHT(Tabla20[[#This Row],[B2B]],6)),"")</f>
        <v/>
      </c>
      <c r="DN1358" s="6" t="str">
        <f>+IFERROR(VLOOKUP(DL1358,Auxiliar!$A:$C,2,0),"")</f>
        <v/>
      </c>
      <c r="DO1358" s="7" t="str">
        <f>+IFERROR(VLOOKUP(DL1358,Auxiliar!$A:$C,3,0),"")</f>
        <v/>
      </c>
      <c r="DQ1358" s="1">
        <v>11968</v>
      </c>
      <c r="DR1358" s="12" t="s">
        <v>24</v>
      </c>
      <c r="DS1358" s="6">
        <f>+IFERROR(VALUE(RIGHT(Tabla21[[#This Row],[B2B]],6)),"")</f>
        <v>11968</v>
      </c>
      <c r="DT1358" s="6" t="str">
        <f>+IFERROR(VLOOKUP(DR1358,Auxiliar!$A:$C,2,0),"")</f>
        <v>CORONA PORRON</v>
      </c>
      <c r="DU1358" s="7" t="str">
        <f>+IFERROR(VLOOKUP(DR1358,Auxiliar!$A:$C,3,0),"")</f>
        <v>1b 5% | 20b 0%</v>
      </c>
      <c r="DW1358" s="1"/>
      <c r="DX1358" s="12"/>
      <c r="DY1358" s="6" t="str">
        <f>+IFERROR(VALUE(RIGHT(Tabla22[[#This Row],[B2B]],6)),"")</f>
        <v/>
      </c>
      <c r="DZ1358" s="6" t="str">
        <f>+IFERROR(VLOOKUP(DX1358,Auxiliar!$A:$C,2,0),"")</f>
        <v/>
      </c>
      <c r="EA1358" s="7" t="str">
        <f>+IFERROR(VLOOKUP(DX1358,Auxiliar!$A:$C,3,0),"")</f>
        <v/>
      </c>
      <c r="EC1358" s="1"/>
      <c r="ED1358" s="12"/>
      <c r="EE1358" s="6" t="str">
        <f>+IFERROR(VALUE(RIGHT(Tabla23[[#This Row],[B2B]],6)),"")</f>
        <v/>
      </c>
      <c r="EF1358" s="6" t="str">
        <f>+IFERROR(VLOOKUP(ED1358,Auxiliar!$A:$C,2,0),"")</f>
        <v/>
      </c>
      <c r="EG1358" s="7" t="str">
        <f>+IFERROR(VLOOKUP(ED1358,Auxiliar!$A:$C,3,0),"")</f>
        <v/>
      </c>
      <c r="EI1358" s="1"/>
      <c r="EJ1358" s="12"/>
      <c r="EK1358" s="6" t="str">
        <f>+IFERROR(VALUE(RIGHT(Tabla24[[#This Row],[B2B]],6)),"")</f>
        <v/>
      </c>
      <c r="EL1358" s="6" t="str">
        <f>+IFERROR(VLOOKUP(EJ1358,Auxiliar!$A:$C,2,0),"")</f>
        <v/>
      </c>
      <c r="EM1358" s="7" t="str">
        <f>+IFERROR(VLOOKUP(EJ1358,Auxiliar!$A:$C,3,0),"")</f>
        <v/>
      </c>
      <c r="EO1358" s="1"/>
      <c r="EP1358" s="12"/>
      <c r="EQ1358" s="6" t="str">
        <f>+IFERROR(VALUE(RIGHT(Tabla25[[#This Row],[B2B]],6)),"")</f>
        <v/>
      </c>
      <c r="ER1358" s="6" t="str">
        <f>+IFERROR(VLOOKUP(EP1358,Auxiliar!$A:$C,2,0),"")</f>
        <v/>
      </c>
      <c r="ES1358" s="7" t="str">
        <f>+IFERROR(VLOOKUP(EP1358,Auxiliar!$A:$C,3,0),"")</f>
        <v/>
      </c>
      <c r="EU1358" s="1"/>
      <c r="EV1358" s="12"/>
      <c r="EW1358" s="6" t="str">
        <f>+IFERROR(VALUE(RIGHT(Tabla26[[#This Row],[B2B]],6)),"")</f>
        <v/>
      </c>
      <c r="EX1358" s="6" t="str">
        <f>+IFERROR(VLOOKUP(EV1358,Auxiliar!$A:$C,2,0),"")</f>
        <v/>
      </c>
      <c r="EY1358" s="7" t="str">
        <f>+IFERROR(VLOOKUP(EV1358,Auxiliar!$A:$C,3,0),"")</f>
        <v/>
      </c>
      <c r="EZ1358" s="1"/>
      <c r="FA1358" s="12"/>
      <c r="FB1358" s="6" t="str">
        <f>+IFERROR(VALUE(RIGHT(Tabla27[[#This Row],[B2B]],6)),"")</f>
        <v/>
      </c>
      <c r="FC1358" s="6" t="str">
        <f>+IFERROR(VLOOKUP(FA1358,Auxiliar!$A:$C,2,0),"")</f>
        <v/>
      </c>
      <c r="FD1358" s="7" t="str">
        <f>+IFERROR(VLOOKUP(FA1358,Auxiliar!$A:$C,3,0),"")</f>
        <v/>
      </c>
      <c r="FE1358" s="1"/>
      <c r="FF1358" s="12"/>
      <c r="FG1358" s="6" t="str">
        <f>+IFERROR(VALUE(RIGHT(Tabla28[[#This Row],[B2B]],6)),"")</f>
        <v/>
      </c>
      <c r="FH1358" s="6" t="str">
        <f>+IFERROR(VLOOKUP(FF1358,Auxiliar!$A:$C,2,0),"")</f>
        <v/>
      </c>
      <c r="FI1358" s="7" t="str">
        <f>+IFERROR(VLOOKUP(FF1358,Auxiliar!$A:$C,3,0),"")</f>
        <v/>
      </c>
      <c r="FJ1358" s="1"/>
      <c r="FK1358" s="12"/>
      <c r="FL1358" s="6" t="str">
        <f>+IFERROR(VALUE(RIGHT(Tabla29[[#This Row],[B2B]],6)),"")</f>
        <v/>
      </c>
      <c r="FM1358" s="6" t="str">
        <f>+IFERROR(VLOOKUP(FK1358,Auxiliar!$A:$C,2,0),"")</f>
        <v/>
      </c>
      <c r="FN1358" s="7" t="str">
        <f>+IFERROR(VLOOKUP(FK1358,Auxiliar!$A:$C,3,0),"")</f>
        <v/>
      </c>
      <c r="FO1358" s="1"/>
      <c r="FP1358" s="12"/>
      <c r="FQ1358" s="6" t="str">
        <f>+IFERROR(VALUE(RIGHT(Tabla30[[#This Row],[B2B]],6)),"")</f>
        <v/>
      </c>
      <c r="FR1358" s="6" t="str">
        <f>+IFERROR(VLOOKUP(FP1358,Auxiliar!$A:$C,2,0),"")</f>
        <v/>
      </c>
      <c r="FS1358" s="7"/>
      <c r="FT1358" s="1"/>
      <c r="FU1358" s="12"/>
      <c r="FV1358" s="6" t="str">
        <f>+IFERROR(VALUE(RIGHT(Tabla31[[#This Row],[B2B]],6)),"")</f>
        <v/>
      </c>
      <c r="FW1358" s="6" t="str">
        <f>+IFERROR(VLOOKUP(FU1358,Auxiliar!$A:$C,2,0),"")</f>
        <v/>
      </c>
      <c r="FX1358" s="7" t="str">
        <f>+IFERROR(VLOOKUP(FU1358,Auxiliar!$A:$C,3,0),"")</f>
        <v/>
      </c>
      <c r="FY1358" s="1"/>
      <c r="FZ1358" s="12"/>
      <c r="GA1358" s="6" t="str">
        <f>+IFERROR(VALUE(RIGHT(Tabla32[[#This Row],[B2B]],6)),"")</f>
        <v/>
      </c>
      <c r="GB1358" s="6" t="str">
        <f>+IFERROR(VLOOKUP(FZ1358,Auxiliar!$A:$C,2,0),"")</f>
        <v/>
      </c>
      <c r="GC1358" s="7" t="str">
        <f>+IFERROR(VLOOKUP(FZ1358,Auxiliar!$A:$C,3,0),"")</f>
        <v/>
      </c>
      <c r="GD1358" s="1"/>
      <c r="GE1358" s="12"/>
      <c r="GF1358" s="6" t="str">
        <f>+IFERROR(VALUE(RIGHT(Tabla33[[#This Row],[B2B]],6)),"")</f>
        <v/>
      </c>
      <c r="GG1358" s="6" t="str">
        <f>+IFERROR(VLOOKUP(GE1358,Auxiliar!$A:$C,2,0),"")</f>
        <v/>
      </c>
      <c r="GH1358" s="7" t="str">
        <f>+IFERROR(VLOOKUP(GE1358,Auxiliar!$A:$C,3,0),"")</f>
        <v/>
      </c>
    </row>
    <row r="1359" spans="79:190" x14ac:dyDescent="0.25">
      <c r="CA1359" s="1">
        <v>11972</v>
      </c>
      <c r="CB1359" s="1" t="s">
        <v>35</v>
      </c>
      <c r="CC1359" s="6">
        <f>+IFERROR(VALUE(RIGHT(Tabla14[[#This Row],[B2B]],6)),"")</f>
        <v>11972</v>
      </c>
      <c r="CD1359" s="6" t="str">
        <f>+IFERROR(VLOOKUP(CB1359,Auxiliar!$A:$C,2,0),"")</f>
        <v>Corona 710cc</v>
      </c>
      <c r="CE1359" s="7" t="str">
        <f>+IFERROR(VLOOKUP(CB1359,Auxiliar!$A:$C,3,0),"")</f>
        <v>1b 10% | 85b 0%</v>
      </c>
      <c r="CM1359" s="1">
        <v>11975</v>
      </c>
      <c r="CN1359" s="1" t="s">
        <v>20</v>
      </c>
      <c r="CO1359" s="6">
        <v>11975</v>
      </c>
      <c r="CP1359" s="6" t="s">
        <v>20</v>
      </c>
      <c r="CQ1359" s="7" t="s">
        <v>21</v>
      </c>
      <c r="CY1359" s="1">
        <v>11975</v>
      </c>
      <c r="CZ1359" s="1" t="s">
        <v>16</v>
      </c>
      <c r="DA1359" s="6">
        <f>+IFERROR(VALUE(RIGHT(Tabla18[[#This Row],[B2B]],6)),"")</f>
        <v>11975</v>
      </c>
      <c r="DB1359" s="6" t="str">
        <f>+IFERROR(VLOOKUP(CZ1359,Auxiliar!$A:$C,2,0),"")</f>
        <v>PREMIUM</v>
      </c>
      <c r="DC1359" s="7" t="str">
        <f>+IFERROR(VLOOKUP(CZ1359,Auxiliar!$A:$C,3,0),"")</f>
        <v>0b 0% | 2b 2% | 5b 3,5% | 10b 5%</v>
      </c>
      <c r="DE1359" s="1">
        <v>11975</v>
      </c>
      <c r="DF1359" s="1" t="s">
        <v>19</v>
      </c>
      <c r="DG1359" s="6">
        <f>+IFERROR(VALUE(RIGHT(Tabla19[[#This Row],[B2B]],6)),"")</f>
        <v>11975</v>
      </c>
      <c r="DH1359" s="6" t="str">
        <f>+IFERROR(VLOOKUP(DF1359,Auxiliar!$A:$C,2,0),"")</f>
        <v>MICHELOB</v>
      </c>
      <c r="DI1359" s="7" t="str">
        <f>+IFERROR(VLOOKUP(DF1359,Auxiliar!$A:$C,3,0),"")</f>
        <v>1b 7% | 3b 22% | 8b 27%</v>
      </c>
      <c r="DK1359" s="1"/>
      <c r="DL1359" s="1"/>
      <c r="DM1359" s="6" t="str">
        <f>+IFERROR(VALUE(RIGHT(Tabla20[[#This Row],[B2B]],6)),"")</f>
        <v/>
      </c>
      <c r="DN1359" s="6" t="str">
        <f>+IFERROR(VLOOKUP(DL1359,Auxiliar!$A:$C,2,0),"")</f>
        <v/>
      </c>
      <c r="DO1359" s="7" t="str">
        <f>+IFERROR(VLOOKUP(DL1359,Auxiliar!$A:$C,3,0),"")</f>
        <v/>
      </c>
      <c r="DQ1359" s="1">
        <v>11969</v>
      </c>
      <c r="DR1359" s="12" t="s">
        <v>24</v>
      </c>
      <c r="DS1359" s="6">
        <f>+IFERROR(VALUE(RIGHT(Tabla21[[#This Row],[B2B]],6)),"")</f>
        <v>11969</v>
      </c>
      <c r="DT1359" s="6" t="str">
        <f>+IFERROR(VLOOKUP(DR1359,Auxiliar!$A:$C,2,0),"")</f>
        <v>CORONA PORRON</v>
      </c>
      <c r="DU1359" s="7" t="str">
        <f>+IFERROR(VLOOKUP(DR1359,Auxiliar!$A:$C,3,0),"")</f>
        <v>1b 5% | 20b 0%</v>
      </c>
      <c r="DW1359" s="1"/>
      <c r="DX1359" s="12"/>
      <c r="DY1359" s="6" t="str">
        <f>+IFERROR(VALUE(RIGHT(Tabla22[[#This Row],[B2B]],6)),"")</f>
        <v/>
      </c>
      <c r="DZ1359" s="6" t="str">
        <f>+IFERROR(VLOOKUP(DX1359,Auxiliar!$A:$C,2,0),"")</f>
        <v/>
      </c>
      <c r="EA1359" s="7" t="str">
        <f>+IFERROR(VLOOKUP(DX1359,Auxiliar!$A:$C,3,0),"")</f>
        <v/>
      </c>
      <c r="EC1359" s="1"/>
      <c r="ED1359" s="12"/>
      <c r="EE1359" s="6" t="str">
        <f>+IFERROR(VALUE(RIGHT(Tabla23[[#This Row],[B2B]],6)),"")</f>
        <v/>
      </c>
      <c r="EF1359" s="6" t="str">
        <f>+IFERROR(VLOOKUP(ED1359,Auxiliar!$A:$C,2,0),"")</f>
        <v/>
      </c>
      <c r="EG1359" s="7" t="str">
        <f>+IFERROR(VLOOKUP(ED1359,Auxiliar!$A:$C,3,0),"")</f>
        <v/>
      </c>
      <c r="EI1359" s="1"/>
      <c r="EJ1359" s="12"/>
      <c r="EK1359" s="6" t="str">
        <f>+IFERROR(VALUE(RIGHT(Tabla24[[#This Row],[B2B]],6)),"")</f>
        <v/>
      </c>
      <c r="EL1359" s="6" t="str">
        <f>+IFERROR(VLOOKUP(EJ1359,Auxiliar!$A:$C,2,0),"")</f>
        <v/>
      </c>
      <c r="EM1359" s="7" t="str">
        <f>+IFERROR(VLOOKUP(EJ1359,Auxiliar!$A:$C,3,0),"")</f>
        <v/>
      </c>
      <c r="EO1359" s="1"/>
      <c r="EP1359" s="12"/>
      <c r="EQ1359" s="6" t="str">
        <f>+IFERROR(VALUE(RIGHT(Tabla25[[#This Row],[B2B]],6)),"")</f>
        <v/>
      </c>
      <c r="ER1359" s="6" t="str">
        <f>+IFERROR(VLOOKUP(EP1359,Auxiliar!$A:$C,2,0),"")</f>
        <v/>
      </c>
      <c r="ES1359" s="7" t="str">
        <f>+IFERROR(VLOOKUP(EP1359,Auxiliar!$A:$C,3,0),"")</f>
        <v/>
      </c>
      <c r="EU1359" s="1"/>
      <c r="EV1359" s="12"/>
      <c r="EW1359" s="6" t="str">
        <f>+IFERROR(VALUE(RIGHT(Tabla26[[#This Row],[B2B]],6)),"")</f>
        <v/>
      </c>
      <c r="EX1359" s="6" t="str">
        <f>+IFERROR(VLOOKUP(EV1359,Auxiliar!$A:$C,2,0),"")</f>
        <v/>
      </c>
      <c r="EY1359" s="7" t="str">
        <f>+IFERROR(VLOOKUP(EV1359,Auxiliar!$A:$C,3,0),"")</f>
        <v/>
      </c>
      <c r="EZ1359" s="1"/>
      <c r="FA1359" s="12"/>
      <c r="FB1359" s="6" t="str">
        <f>+IFERROR(VALUE(RIGHT(Tabla27[[#This Row],[B2B]],6)),"")</f>
        <v/>
      </c>
      <c r="FC1359" s="6" t="str">
        <f>+IFERROR(VLOOKUP(FA1359,Auxiliar!$A:$C,2,0),"")</f>
        <v/>
      </c>
      <c r="FD1359" s="7" t="str">
        <f>+IFERROR(VLOOKUP(FA1359,Auxiliar!$A:$C,3,0),"")</f>
        <v/>
      </c>
      <c r="FE1359" s="1"/>
      <c r="FF1359" s="12"/>
      <c r="FG1359" s="6" t="str">
        <f>+IFERROR(VALUE(RIGHT(Tabla28[[#This Row],[B2B]],6)),"")</f>
        <v/>
      </c>
      <c r="FH1359" s="6" t="str">
        <f>+IFERROR(VLOOKUP(FF1359,Auxiliar!$A:$C,2,0),"")</f>
        <v/>
      </c>
      <c r="FI1359" s="7" t="str">
        <f>+IFERROR(VLOOKUP(FF1359,Auxiliar!$A:$C,3,0),"")</f>
        <v/>
      </c>
      <c r="FJ1359" s="1"/>
      <c r="FK1359" s="12"/>
      <c r="FL1359" s="6" t="str">
        <f>+IFERROR(VALUE(RIGHT(Tabla29[[#This Row],[B2B]],6)),"")</f>
        <v/>
      </c>
      <c r="FM1359" s="6" t="str">
        <f>+IFERROR(VLOOKUP(FK1359,Auxiliar!$A:$C,2,0),"")</f>
        <v/>
      </c>
      <c r="FN1359" s="7" t="str">
        <f>+IFERROR(VLOOKUP(FK1359,Auxiliar!$A:$C,3,0),"")</f>
        <v/>
      </c>
      <c r="FO1359" s="1"/>
      <c r="FP1359" s="12"/>
      <c r="FQ1359" s="6" t="str">
        <f>+IFERROR(VALUE(RIGHT(Tabla30[[#This Row],[B2B]],6)),"")</f>
        <v/>
      </c>
      <c r="FR1359" s="6" t="str">
        <f>+IFERROR(VLOOKUP(FP1359,Auxiliar!$A:$C,2,0),"")</f>
        <v/>
      </c>
      <c r="FS1359" s="7"/>
      <c r="FT1359" s="1"/>
      <c r="FU1359" s="12"/>
      <c r="FV1359" s="6" t="str">
        <f>+IFERROR(VALUE(RIGHT(Tabla31[[#This Row],[B2B]],6)),"")</f>
        <v/>
      </c>
      <c r="FW1359" s="6" t="str">
        <f>+IFERROR(VLOOKUP(FU1359,Auxiliar!$A:$C,2,0),"")</f>
        <v/>
      </c>
      <c r="FX1359" s="7" t="str">
        <f>+IFERROR(VLOOKUP(FU1359,Auxiliar!$A:$C,3,0),"")</f>
        <v/>
      </c>
      <c r="FY1359" s="1"/>
      <c r="FZ1359" s="12"/>
      <c r="GA1359" s="6" t="str">
        <f>+IFERROR(VALUE(RIGHT(Tabla32[[#This Row],[B2B]],6)),"")</f>
        <v/>
      </c>
      <c r="GB1359" s="6" t="str">
        <f>+IFERROR(VLOOKUP(FZ1359,Auxiliar!$A:$C,2,0),"")</f>
        <v/>
      </c>
      <c r="GC1359" s="7" t="str">
        <f>+IFERROR(VLOOKUP(FZ1359,Auxiliar!$A:$C,3,0),"")</f>
        <v/>
      </c>
      <c r="GD1359" s="1"/>
      <c r="GE1359" s="12"/>
      <c r="GF1359" s="6" t="str">
        <f>+IFERROR(VALUE(RIGHT(Tabla33[[#This Row],[B2B]],6)),"")</f>
        <v/>
      </c>
      <c r="GG1359" s="6" t="str">
        <f>+IFERROR(VLOOKUP(GE1359,Auxiliar!$A:$C,2,0),"")</f>
        <v/>
      </c>
      <c r="GH1359" s="7" t="str">
        <f>+IFERROR(VLOOKUP(GE1359,Auxiliar!$A:$C,3,0),"")</f>
        <v/>
      </c>
    </row>
    <row r="1360" spans="79:190" x14ac:dyDescent="0.25">
      <c r="CA1360" s="1">
        <v>11973</v>
      </c>
      <c r="CB1360" s="1" t="s">
        <v>35</v>
      </c>
      <c r="CC1360" s="6">
        <f>+IFERROR(VALUE(RIGHT(Tabla14[[#This Row],[B2B]],6)),"")</f>
        <v>11973</v>
      </c>
      <c r="CD1360" s="6" t="str">
        <f>+IFERROR(VLOOKUP(CB1360,Auxiliar!$A:$C,2,0),"")</f>
        <v>Corona 710cc</v>
      </c>
      <c r="CE1360" s="7" t="str">
        <f>+IFERROR(VLOOKUP(CB1360,Auxiliar!$A:$C,3,0),"")</f>
        <v>1b 10% | 85b 0%</v>
      </c>
      <c r="CM1360" s="1">
        <v>11976</v>
      </c>
      <c r="CN1360" s="1" t="s">
        <v>20</v>
      </c>
      <c r="CO1360" s="6">
        <v>11976</v>
      </c>
      <c r="CP1360" s="6" t="s">
        <v>20</v>
      </c>
      <c r="CQ1360" s="7" t="s">
        <v>21</v>
      </c>
      <c r="CY1360" s="1">
        <v>11976</v>
      </c>
      <c r="CZ1360" s="1" t="s">
        <v>16</v>
      </c>
      <c r="DA1360" s="6">
        <f>+IFERROR(VALUE(RIGHT(Tabla18[[#This Row],[B2B]],6)),"")</f>
        <v>11976</v>
      </c>
      <c r="DB1360" s="6" t="str">
        <f>+IFERROR(VLOOKUP(CZ1360,Auxiliar!$A:$C,2,0),"")</f>
        <v>PREMIUM</v>
      </c>
      <c r="DC1360" s="7" t="str">
        <f>+IFERROR(VLOOKUP(CZ1360,Auxiliar!$A:$C,3,0),"")</f>
        <v>0b 0% | 2b 2% | 5b 3,5% | 10b 5%</v>
      </c>
      <c r="DE1360" s="1">
        <v>11976</v>
      </c>
      <c r="DF1360" s="1" t="s">
        <v>19</v>
      </c>
      <c r="DG1360" s="6">
        <f>+IFERROR(VALUE(RIGHT(Tabla19[[#This Row],[B2B]],6)),"")</f>
        <v>11976</v>
      </c>
      <c r="DH1360" s="6" t="str">
        <f>+IFERROR(VLOOKUP(DF1360,Auxiliar!$A:$C,2,0),"")</f>
        <v>MICHELOB</v>
      </c>
      <c r="DI1360" s="7" t="str">
        <f>+IFERROR(VLOOKUP(DF1360,Auxiliar!$A:$C,3,0),"")</f>
        <v>1b 7% | 3b 22% | 8b 27%</v>
      </c>
      <c r="DK1360" s="1"/>
      <c r="DL1360" s="1"/>
      <c r="DM1360" s="6" t="str">
        <f>+IFERROR(VALUE(RIGHT(Tabla20[[#This Row],[B2B]],6)),"")</f>
        <v/>
      </c>
      <c r="DN1360" s="6" t="str">
        <f>+IFERROR(VLOOKUP(DL1360,Auxiliar!$A:$C,2,0),"")</f>
        <v/>
      </c>
      <c r="DO1360" s="7" t="str">
        <f>+IFERROR(VLOOKUP(DL1360,Auxiliar!$A:$C,3,0),"")</f>
        <v/>
      </c>
      <c r="DQ1360" s="1">
        <v>11970</v>
      </c>
      <c r="DR1360" s="12" t="s">
        <v>24</v>
      </c>
      <c r="DS1360" s="6">
        <f>+IFERROR(VALUE(RIGHT(Tabla21[[#This Row],[B2B]],6)),"")</f>
        <v>11970</v>
      </c>
      <c r="DT1360" s="6" t="str">
        <f>+IFERROR(VLOOKUP(DR1360,Auxiliar!$A:$C,2,0),"")</f>
        <v>CORONA PORRON</v>
      </c>
      <c r="DU1360" s="7" t="str">
        <f>+IFERROR(VLOOKUP(DR1360,Auxiliar!$A:$C,3,0),"")</f>
        <v>1b 5% | 20b 0%</v>
      </c>
      <c r="DW1360" s="1"/>
      <c r="DX1360" s="12"/>
      <c r="DY1360" s="6" t="str">
        <f>+IFERROR(VALUE(RIGHT(Tabla22[[#This Row],[B2B]],6)),"")</f>
        <v/>
      </c>
      <c r="DZ1360" s="6" t="str">
        <f>+IFERROR(VLOOKUP(DX1360,Auxiliar!$A:$C,2,0),"")</f>
        <v/>
      </c>
      <c r="EA1360" s="7" t="str">
        <f>+IFERROR(VLOOKUP(DX1360,Auxiliar!$A:$C,3,0),"")</f>
        <v/>
      </c>
      <c r="EC1360" s="1"/>
      <c r="ED1360" s="12"/>
      <c r="EE1360" s="6" t="str">
        <f>+IFERROR(VALUE(RIGHT(Tabla23[[#This Row],[B2B]],6)),"")</f>
        <v/>
      </c>
      <c r="EF1360" s="6" t="str">
        <f>+IFERROR(VLOOKUP(ED1360,Auxiliar!$A:$C,2,0),"")</f>
        <v/>
      </c>
      <c r="EG1360" s="7" t="str">
        <f>+IFERROR(VLOOKUP(ED1360,Auxiliar!$A:$C,3,0),"")</f>
        <v/>
      </c>
      <c r="EI1360" s="1"/>
      <c r="EJ1360" s="12"/>
      <c r="EK1360" s="6" t="str">
        <f>+IFERROR(VALUE(RIGHT(Tabla24[[#This Row],[B2B]],6)),"")</f>
        <v/>
      </c>
      <c r="EL1360" s="6" t="str">
        <f>+IFERROR(VLOOKUP(EJ1360,Auxiliar!$A:$C,2,0),"")</f>
        <v/>
      </c>
      <c r="EM1360" s="7" t="str">
        <f>+IFERROR(VLOOKUP(EJ1360,Auxiliar!$A:$C,3,0),"")</f>
        <v/>
      </c>
      <c r="EO1360" s="1"/>
      <c r="EP1360" s="12"/>
      <c r="EQ1360" s="6" t="str">
        <f>+IFERROR(VALUE(RIGHT(Tabla25[[#This Row],[B2B]],6)),"")</f>
        <v/>
      </c>
      <c r="ER1360" s="6" t="str">
        <f>+IFERROR(VLOOKUP(EP1360,Auxiliar!$A:$C,2,0),"")</f>
        <v/>
      </c>
      <c r="ES1360" s="7" t="str">
        <f>+IFERROR(VLOOKUP(EP1360,Auxiliar!$A:$C,3,0),"")</f>
        <v/>
      </c>
      <c r="EU1360" s="1"/>
      <c r="EV1360" s="12"/>
      <c r="EW1360" s="6" t="str">
        <f>+IFERROR(VALUE(RIGHT(Tabla26[[#This Row],[B2B]],6)),"")</f>
        <v/>
      </c>
      <c r="EX1360" s="6" t="str">
        <f>+IFERROR(VLOOKUP(EV1360,Auxiliar!$A:$C,2,0),"")</f>
        <v/>
      </c>
      <c r="EY1360" s="7" t="str">
        <f>+IFERROR(VLOOKUP(EV1360,Auxiliar!$A:$C,3,0),"")</f>
        <v/>
      </c>
      <c r="EZ1360" s="1"/>
      <c r="FA1360" s="12"/>
      <c r="FB1360" s="6" t="str">
        <f>+IFERROR(VALUE(RIGHT(Tabla27[[#This Row],[B2B]],6)),"")</f>
        <v/>
      </c>
      <c r="FC1360" s="6" t="str">
        <f>+IFERROR(VLOOKUP(FA1360,Auxiliar!$A:$C,2,0),"")</f>
        <v/>
      </c>
      <c r="FD1360" s="7" t="str">
        <f>+IFERROR(VLOOKUP(FA1360,Auxiliar!$A:$C,3,0),"")</f>
        <v/>
      </c>
      <c r="FE1360" s="1"/>
      <c r="FF1360" s="12"/>
      <c r="FG1360" s="6" t="str">
        <f>+IFERROR(VALUE(RIGHT(Tabla28[[#This Row],[B2B]],6)),"")</f>
        <v/>
      </c>
      <c r="FH1360" s="6" t="str">
        <f>+IFERROR(VLOOKUP(FF1360,Auxiliar!$A:$C,2,0),"")</f>
        <v/>
      </c>
      <c r="FI1360" s="7" t="str">
        <f>+IFERROR(VLOOKUP(FF1360,Auxiliar!$A:$C,3,0),"")</f>
        <v/>
      </c>
      <c r="FJ1360" s="1"/>
      <c r="FK1360" s="12"/>
      <c r="FL1360" s="6" t="str">
        <f>+IFERROR(VALUE(RIGHT(Tabla29[[#This Row],[B2B]],6)),"")</f>
        <v/>
      </c>
      <c r="FM1360" s="6" t="str">
        <f>+IFERROR(VLOOKUP(FK1360,Auxiliar!$A:$C,2,0),"")</f>
        <v/>
      </c>
      <c r="FN1360" s="7" t="str">
        <f>+IFERROR(VLOOKUP(FK1360,Auxiliar!$A:$C,3,0),"")</f>
        <v/>
      </c>
      <c r="FO1360" s="1"/>
      <c r="FP1360" s="12"/>
      <c r="FQ1360" s="6" t="str">
        <f>+IFERROR(VALUE(RIGHT(Tabla30[[#This Row],[B2B]],6)),"")</f>
        <v/>
      </c>
      <c r="FR1360" s="6" t="str">
        <f>+IFERROR(VLOOKUP(FP1360,Auxiliar!$A:$C,2,0),"")</f>
        <v/>
      </c>
      <c r="FS1360" s="7"/>
      <c r="FT1360" s="1"/>
      <c r="FU1360" s="12"/>
      <c r="FV1360" s="6" t="str">
        <f>+IFERROR(VALUE(RIGHT(Tabla31[[#This Row],[B2B]],6)),"")</f>
        <v/>
      </c>
      <c r="FW1360" s="6" t="str">
        <f>+IFERROR(VLOOKUP(FU1360,Auxiliar!$A:$C,2,0),"")</f>
        <v/>
      </c>
      <c r="FX1360" s="7" t="str">
        <f>+IFERROR(VLOOKUP(FU1360,Auxiliar!$A:$C,3,0),"")</f>
        <v/>
      </c>
      <c r="FY1360" s="1"/>
      <c r="FZ1360" s="12"/>
      <c r="GA1360" s="6" t="str">
        <f>+IFERROR(VALUE(RIGHT(Tabla32[[#This Row],[B2B]],6)),"")</f>
        <v/>
      </c>
      <c r="GB1360" s="6" t="str">
        <f>+IFERROR(VLOOKUP(FZ1360,Auxiliar!$A:$C,2,0),"")</f>
        <v/>
      </c>
      <c r="GC1360" s="7" t="str">
        <f>+IFERROR(VLOOKUP(FZ1360,Auxiliar!$A:$C,3,0),"")</f>
        <v/>
      </c>
      <c r="GD1360" s="1"/>
      <c r="GE1360" s="12"/>
      <c r="GF1360" s="6" t="str">
        <f>+IFERROR(VALUE(RIGHT(Tabla33[[#This Row],[B2B]],6)),"")</f>
        <v/>
      </c>
      <c r="GG1360" s="6" t="str">
        <f>+IFERROR(VLOOKUP(GE1360,Auxiliar!$A:$C,2,0),"")</f>
        <v/>
      </c>
      <c r="GH1360" s="7" t="str">
        <f>+IFERROR(VLOOKUP(GE1360,Auxiliar!$A:$C,3,0),"")</f>
        <v/>
      </c>
    </row>
    <row r="1361" spans="79:190" x14ac:dyDescent="0.25">
      <c r="CA1361" s="1">
        <v>11974</v>
      </c>
      <c r="CB1361" s="1" t="s">
        <v>35</v>
      </c>
      <c r="CC1361" s="6">
        <f>+IFERROR(VALUE(RIGHT(Tabla14[[#This Row],[B2B]],6)),"")</f>
        <v>11974</v>
      </c>
      <c r="CD1361" s="6" t="str">
        <f>+IFERROR(VLOOKUP(CB1361,Auxiliar!$A:$C,2,0),"")</f>
        <v>Corona 710cc</v>
      </c>
      <c r="CE1361" s="7" t="str">
        <f>+IFERROR(VLOOKUP(CB1361,Auxiliar!$A:$C,3,0),"")</f>
        <v>1b 10% | 85b 0%</v>
      </c>
      <c r="CM1361" s="1">
        <v>11977</v>
      </c>
      <c r="CN1361" s="1" t="s">
        <v>20</v>
      </c>
      <c r="CO1361" s="6">
        <v>11977</v>
      </c>
      <c r="CP1361" s="6" t="s">
        <v>20</v>
      </c>
      <c r="CQ1361" s="7" t="s">
        <v>21</v>
      </c>
      <c r="CY1361" s="1">
        <v>11977</v>
      </c>
      <c r="CZ1361" s="1" t="s">
        <v>16</v>
      </c>
      <c r="DA1361" s="6">
        <f>+IFERROR(VALUE(RIGHT(Tabla18[[#This Row],[B2B]],6)),"")</f>
        <v>11977</v>
      </c>
      <c r="DB1361" s="6" t="str">
        <f>+IFERROR(VLOOKUP(CZ1361,Auxiliar!$A:$C,2,0),"")</f>
        <v>PREMIUM</v>
      </c>
      <c r="DC1361" s="7" t="str">
        <f>+IFERROR(VLOOKUP(CZ1361,Auxiliar!$A:$C,3,0),"")</f>
        <v>0b 0% | 2b 2% | 5b 3,5% | 10b 5%</v>
      </c>
      <c r="DE1361" s="1">
        <v>11977</v>
      </c>
      <c r="DF1361" s="1" t="s">
        <v>19</v>
      </c>
      <c r="DG1361" s="6">
        <f>+IFERROR(VALUE(RIGHT(Tabla19[[#This Row],[B2B]],6)),"")</f>
        <v>11977</v>
      </c>
      <c r="DH1361" s="6" t="str">
        <f>+IFERROR(VLOOKUP(DF1361,Auxiliar!$A:$C,2,0),"")</f>
        <v>MICHELOB</v>
      </c>
      <c r="DI1361" s="7" t="str">
        <f>+IFERROR(VLOOKUP(DF1361,Auxiliar!$A:$C,3,0),"")</f>
        <v>1b 7% | 3b 22% | 8b 27%</v>
      </c>
      <c r="DK1361" s="1"/>
      <c r="DL1361" s="1"/>
      <c r="DM1361" s="6" t="str">
        <f>+IFERROR(VALUE(RIGHT(Tabla20[[#This Row],[B2B]],6)),"")</f>
        <v/>
      </c>
      <c r="DN1361" s="6" t="str">
        <f>+IFERROR(VLOOKUP(DL1361,Auxiliar!$A:$C,2,0),"")</f>
        <v/>
      </c>
      <c r="DO1361" s="7" t="str">
        <f>+IFERROR(VLOOKUP(DL1361,Auxiliar!$A:$C,3,0),"")</f>
        <v/>
      </c>
      <c r="DQ1361" s="1">
        <v>11971</v>
      </c>
      <c r="DR1361" s="12" t="s">
        <v>24</v>
      </c>
      <c r="DS1361" s="6">
        <f>+IFERROR(VALUE(RIGHT(Tabla21[[#This Row],[B2B]],6)),"")</f>
        <v>11971</v>
      </c>
      <c r="DT1361" s="6" t="str">
        <f>+IFERROR(VLOOKUP(DR1361,Auxiliar!$A:$C,2,0),"")</f>
        <v>CORONA PORRON</v>
      </c>
      <c r="DU1361" s="7" t="str">
        <f>+IFERROR(VLOOKUP(DR1361,Auxiliar!$A:$C,3,0),"")</f>
        <v>1b 5% | 20b 0%</v>
      </c>
      <c r="DW1361" s="1"/>
      <c r="DX1361" s="12"/>
      <c r="DY1361" s="6" t="str">
        <f>+IFERROR(VALUE(RIGHT(Tabla22[[#This Row],[B2B]],6)),"")</f>
        <v/>
      </c>
      <c r="DZ1361" s="6" t="str">
        <f>+IFERROR(VLOOKUP(DX1361,Auxiliar!$A:$C,2,0),"")</f>
        <v/>
      </c>
      <c r="EA1361" s="7" t="str">
        <f>+IFERROR(VLOOKUP(DX1361,Auxiliar!$A:$C,3,0),"")</f>
        <v/>
      </c>
      <c r="EC1361" s="1"/>
      <c r="ED1361" s="12"/>
      <c r="EE1361" s="6" t="str">
        <f>+IFERROR(VALUE(RIGHT(Tabla23[[#This Row],[B2B]],6)),"")</f>
        <v/>
      </c>
      <c r="EF1361" s="6" t="str">
        <f>+IFERROR(VLOOKUP(ED1361,Auxiliar!$A:$C,2,0),"")</f>
        <v/>
      </c>
      <c r="EG1361" s="7" t="str">
        <f>+IFERROR(VLOOKUP(ED1361,Auxiliar!$A:$C,3,0),"")</f>
        <v/>
      </c>
      <c r="EI1361" s="1"/>
      <c r="EJ1361" s="12"/>
      <c r="EK1361" s="6" t="str">
        <f>+IFERROR(VALUE(RIGHT(Tabla24[[#This Row],[B2B]],6)),"")</f>
        <v/>
      </c>
      <c r="EL1361" s="6" t="str">
        <f>+IFERROR(VLOOKUP(EJ1361,Auxiliar!$A:$C,2,0),"")</f>
        <v/>
      </c>
      <c r="EM1361" s="7" t="str">
        <f>+IFERROR(VLOOKUP(EJ1361,Auxiliar!$A:$C,3,0),"")</f>
        <v/>
      </c>
      <c r="EO1361" s="1"/>
      <c r="EP1361" s="12"/>
      <c r="EQ1361" s="6" t="str">
        <f>+IFERROR(VALUE(RIGHT(Tabla25[[#This Row],[B2B]],6)),"")</f>
        <v/>
      </c>
      <c r="ER1361" s="6" t="str">
        <f>+IFERROR(VLOOKUP(EP1361,Auxiliar!$A:$C,2,0),"")</f>
        <v/>
      </c>
      <c r="ES1361" s="7" t="str">
        <f>+IFERROR(VLOOKUP(EP1361,Auxiliar!$A:$C,3,0),"")</f>
        <v/>
      </c>
      <c r="EU1361" s="1"/>
      <c r="EV1361" s="12"/>
      <c r="EW1361" s="6" t="str">
        <f>+IFERROR(VALUE(RIGHT(Tabla26[[#This Row],[B2B]],6)),"")</f>
        <v/>
      </c>
      <c r="EX1361" s="6" t="str">
        <f>+IFERROR(VLOOKUP(EV1361,Auxiliar!$A:$C,2,0),"")</f>
        <v/>
      </c>
      <c r="EY1361" s="7" t="str">
        <f>+IFERROR(VLOOKUP(EV1361,Auxiliar!$A:$C,3,0),"")</f>
        <v/>
      </c>
      <c r="EZ1361" s="1"/>
      <c r="FA1361" s="12"/>
      <c r="FB1361" s="6" t="str">
        <f>+IFERROR(VALUE(RIGHT(Tabla27[[#This Row],[B2B]],6)),"")</f>
        <v/>
      </c>
      <c r="FC1361" s="6" t="str">
        <f>+IFERROR(VLOOKUP(FA1361,Auxiliar!$A:$C,2,0),"")</f>
        <v/>
      </c>
      <c r="FD1361" s="7" t="str">
        <f>+IFERROR(VLOOKUP(FA1361,Auxiliar!$A:$C,3,0),"")</f>
        <v/>
      </c>
      <c r="FE1361" s="1"/>
      <c r="FF1361" s="12"/>
      <c r="FG1361" s="6" t="str">
        <f>+IFERROR(VALUE(RIGHT(Tabla28[[#This Row],[B2B]],6)),"")</f>
        <v/>
      </c>
      <c r="FH1361" s="6" t="str">
        <f>+IFERROR(VLOOKUP(FF1361,Auxiliar!$A:$C,2,0),"")</f>
        <v/>
      </c>
      <c r="FI1361" s="7" t="str">
        <f>+IFERROR(VLOOKUP(FF1361,Auxiliar!$A:$C,3,0),"")</f>
        <v/>
      </c>
      <c r="FJ1361" s="1"/>
      <c r="FK1361" s="12"/>
      <c r="FL1361" s="6" t="str">
        <f>+IFERROR(VALUE(RIGHT(Tabla29[[#This Row],[B2B]],6)),"")</f>
        <v/>
      </c>
      <c r="FM1361" s="6" t="str">
        <f>+IFERROR(VLOOKUP(FK1361,Auxiliar!$A:$C,2,0),"")</f>
        <v/>
      </c>
      <c r="FN1361" s="7" t="str">
        <f>+IFERROR(VLOOKUP(FK1361,Auxiliar!$A:$C,3,0),"")</f>
        <v/>
      </c>
      <c r="FO1361" s="1"/>
      <c r="FP1361" s="12"/>
      <c r="FQ1361" s="6" t="str">
        <f>+IFERROR(VALUE(RIGHT(Tabla30[[#This Row],[B2B]],6)),"")</f>
        <v/>
      </c>
      <c r="FR1361" s="6" t="str">
        <f>+IFERROR(VLOOKUP(FP1361,Auxiliar!$A:$C,2,0),"")</f>
        <v/>
      </c>
      <c r="FS1361" s="7"/>
      <c r="FT1361" s="1"/>
      <c r="FU1361" s="12"/>
      <c r="FV1361" s="6" t="str">
        <f>+IFERROR(VALUE(RIGHT(Tabla31[[#This Row],[B2B]],6)),"")</f>
        <v/>
      </c>
      <c r="FW1361" s="6" t="str">
        <f>+IFERROR(VLOOKUP(FU1361,Auxiliar!$A:$C,2,0),"")</f>
        <v/>
      </c>
      <c r="FX1361" s="7" t="str">
        <f>+IFERROR(VLOOKUP(FU1361,Auxiliar!$A:$C,3,0),"")</f>
        <v/>
      </c>
      <c r="FY1361" s="1"/>
      <c r="FZ1361" s="12"/>
      <c r="GA1361" s="6" t="str">
        <f>+IFERROR(VALUE(RIGHT(Tabla32[[#This Row],[B2B]],6)),"")</f>
        <v/>
      </c>
      <c r="GB1361" s="6" t="str">
        <f>+IFERROR(VLOOKUP(FZ1361,Auxiliar!$A:$C,2,0),"")</f>
        <v/>
      </c>
      <c r="GC1361" s="7" t="str">
        <f>+IFERROR(VLOOKUP(FZ1361,Auxiliar!$A:$C,3,0),"")</f>
        <v/>
      </c>
      <c r="GD1361" s="1"/>
      <c r="GE1361" s="12"/>
      <c r="GF1361" s="6" t="str">
        <f>+IFERROR(VALUE(RIGHT(Tabla33[[#This Row],[B2B]],6)),"")</f>
        <v/>
      </c>
      <c r="GG1361" s="6" t="str">
        <f>+IFERROR(VLOOKUP(GE1361,Auxiliar!$A:$C,2,0),"")</f>
        <v/>
      </c>
      <c r="GH1361" s="7" t="str">
        <f>+IFERROR(VLOOKUP(GE1361,Auxiliar!$A:$C,3,0),"")</f>
        <v/>
      </c>
    </row>
    <row r="1362" spans="79:190" x14ac:dyDescent="0.25">
      <c r="CA1362" s="1">
        <v>11975</v>
      </c>
      <c r="CB1362" s="1" t="s">
        <v>35</v>
      </c>
      <c r="CC1362" s="6">
        <f>+IFERROR(VALUE(RIGHT(Tabla14[[#This Row],[B2B]],6)),"")</f>
        <v>11975</v>
      </c>
      <c r="CD1362" s="6" t="str">
        <f>+IFERROR(VLOOKUP(CB1362,Auxiliar!$A:$C,2,0),"")</f>
        <v>Corona 710cc</v>
      </c>
      <c r="CE1362" s="7" t="str">
        <f>+IFERROR(VLOOKUP(CB1362,Auxiliar!$A:$C,3,0),"")</f>
        <v>1b 10% | 85b 0%</v>
      </c>
      <c r="CM1362" s="1">
        <v>11978</v>
      </c>
      <c r="CN1362" s="1" t="s">
        <v>20</v>
      </c>
      <c r="CO1362" s="6">
        <v>11978</v>
      </c>
      <c r="CP1362" s="6" t="s">
        <v>20</v>
      </c>
      <c r="CQ1362" s="7" t="s">
        <v>21</v>
      </c>
      <c r="CY1362" s="1">
        <v>11978</v>
      </c>
      <c r="CZ1362" s="1" t="s">
        <v>16</v>
      </c>
      <c r="DA1362" s="6">
        <f>+IFERROR(VALUE(RIGHT(Tabla18[[#This Row],[B2B]],6)),"")</f>
        <v>11978</v>
      </c>
      <c r="DB1362" s="6" t="str">
        <f>+IFERROR(VLOOKUP(CZ1362,Auxiliar!$A:$C,2,0),"")</f>
        <v>PREMIUM</v>
      </c>
      <c r="DC1362" s="7" t="str">
        <f>+IFERROR(VLOOKUP(CZ1362,Auxiliar!$A:$C,3,0),"")</f>
        <v>0b 0% | 2b 2% | 5b 3,5% | 10b 5%</v>
      </c>
      <c r="DE1362" s="1">
        <v>11978</v>
      </c>
      <c r="DF1362" s="1" t="s">
        <v>19</v>
      </c>
      <c r="DG1362" s="6">
        <f>+IFERROR(VALUE(RIGHT(Tabla19[[#This Row],[B2B]],6)),"")</f>
        <v>11978</v>
      </c>
      <c r="DH1362" s="6" t="str">
        <f>+IFERROR(VLOOKUP(DF1362,Auxiliar!$A:$C,2,0),"")</f>
        <v>MICHELOB</v>
      </c>
      <c r="DI1362" s="7" t="str">
        <f>+IFERROR(VLOOKUP(DF1362,Auxiliar!$A:$C,3,0),"")</f>
        <v>1b 7% | 3b 22% | 8b 27%</v>
      </c>
      <c r="DK1362" s="1"/>
      <c r="DL1362" s="1"/>
      <c r="DM1362" s="6" t="str">
        <f>+IFERROR(VALUE(RIGHT(Tabla20[[#This Row],[B2B]],6)),"")</f>
        <v/>
      </c>
      <c r="DN1362" s="6" t="str">
        <f>+IFERROR(VLOOKUP(DL1362,Auxiliar!$A:$C,2,0),"")</f>
        <v/>
      </c>
      <c r="DO1362" s="7" t="str">
        <f>+IFERROR(VLOOKUP(DL1362,Auxiliar!$A:$C,3,0),"")</f>
        <v/>
      </c>
      <c r="DQ1362" s="1">
        <v>11972</v>
      </c>
      <c r="DR1362" s="12" t="s">
        <v>24</v>
      </c>
      <c r="DS1362" s="6">
        <f>+IFERROR(VALUE(RIGHT(Tabla21[[#This Row],[B2B]],6)),"")</f>
        <v>11972</v>
      </c>
      <c r="DT1362" s="6" t="str">
        <f>+IFERROR(VLOOKUP(DR1362,Auxiliar!$A:$C,2,0),"")</f>
        <v>CORONA PORRON</v>
      </c>
      <c r="DU1362" s="7" t="str">
        <f>+IFERROR(VLOOKUP(DR1362,Auxiliar!$A:$C,3,0),"")</f>
        <v>1b 5% | 20b 0%</v>
      </c>
      <c r="DW1362" s="1"/>
      <c r="DX1362" s="12"/>
      <c r="DY1362" s="6" t="str">
        <f>+IFERROR(VALUE(RIGHT(Tabla22[[#This Row],[B2B]],6)),"")</f>
        <v/>
      </c>
      <c r="DZ1362" s="6" t="str">
        <f>+IFERROR(VLOOKUP(DX1362,Auxiliar!$A:$C,2,0),"")</f>
        <v/>
      </c>
      <c r="EA1362" s="7" t="str">
        <f>+IFERROR(VLOOKUP(DX1362,Auxiliar!$A:$C,3,0),"")</f>
        <v/>
      </c>
      <c r="EC1362" s="1"/>
      <c r="ED1362" s="12"/>
      <c r="EE1362" s="6" t="str">
        <f>+IFERROR(VALUE(RIGHT(Tabla23[[#This Row],[B2B]],6)),"")</f>
        <v/>
      </c>
      <c r="EF1362" s="6" t="str">
        <f>+IFERROR(VLOOKUP(ED1362,Auxiliar!$A:$C,2,0),"")</f>
        <v/>
      </c>
      <c r="EG1362" s="7" t="str">
        <f>+IFERROR(VLOOKUP(ED1362,Auxiliar!$A:$C,3,0),"")</f>
        <v/>
      </c>
      <c r="EI1362" s="1"/>
      <c r="EJ1362" s="12"/>
      <c r="EK1362" s="6" t="str">
        <f>+IFERROR(VALUE(RIGHT(Tabla24[[#This Row],[B2B]],6)),"")</f>
        <v/>
      </c>
      <c r="EL1362" s="6" t="str">
        <f>+IFERROR(VLOOKUP(EJ1362,Auxiliar!$A:$C,2,0),"")</f>
        <v/>
      </c>
      <c r="EM1362" s="7" t="str">
        <f>+IFERROR(VLOOKUP(EJ1362,Auxiliar!$A:$C,3,0),"")</f>
        <v/>
      </c>
      <c r="EO1362" s="1"/>
      <c r="EP1362" s="12"/>
      <c r="EQ1362" s="6" t="str">
        <f>+IFERROR(VALUE(RIGHT(Tabla25[[#This Row],[B2B]],6)),"")</f>
        <v/>
      </c>
      <c r="ER1362" s="6" t="str">
        <f>+IFERROR(VLOOKUP(EP1362,Auxiliar!$A:$C,2,0),"")</f>
        <v/>
      </c>
      <c r="ES1362" s="7" t="str">
        <f>+IFERROR(VLOOKUP(EP1362,Auxiliar!$A:$C,3,0),"")</f>
        <v/>
      </c>
      <c r="EU1362" s="1"/>
      <c r="EV1362" s="12"/>
      <c r="EW1362" s="6" t="str">
        <f>+IFERROR(VALUE(RIGHT(Tabla26[[#This Row],[B2B]],6)),"")</f>
        <v/>
      </c>
      <c r="EX1362" s="6" t="str">
        <f>+IFERROR(VLOOKUP(EV1362,Auxiliar!$A:$C,2,0),"")</f>
        <v/>
      </c>
      <c r="EY1362" s="7" t="str">
        <f>+IFERROR(VLOOKUP(EV1362,Auxiliar!$A:$C,3,0),"")</f>
        <v/>
      </c>
      <c r="EZ1362" s="1"/>
      <c r="FA1362" s="12"/>
      <c r="FB1362" s="6" t="str">
        <f>+IFERROR(VALUE(RIGHT(Tabla27[[#This Row],[B2B]],6)),"")</f>
        <v/>
      </c>
      <c r="FC1362" s="6" t="str">
        <f>+IFERROR(VLOOKUP(FA1362,Auxiliar!$A:$C,2,0),"")</f>
        <v/>
      </c>
      <c r="FD1362" s="7" t="str">
        <f>+IFERROR(VLOOKUP(FA1362,Auxiliar!$A:$C,3,0),"")</f>
        <v/>
      </c>
      <c r="FE1362" s="1"/>
      <c r="FF1362" s="12"/>
      <c r="FG1362" s="6" t="str">
        <f>+IFERROR(VALUE(RIGHT(Tabla28[[#This Row],[B2B]],6)),"")</f>
        <v/>
      </c>
      <c r="FH1362" s="6" t="str">
        <f>+IFERROR(VLOOKUP(FF1362,Auxiliar!$A:$C,2,0),"")</f>
        <v/>
      </c>
      <c r="FI1362" s="7" t="str">
        <f>+IFERROR(VLOOKUP(FF1362,Auxiliar!$A:$C,3,0),"")</f>
        <v/>
      </c>
      <c r="FJ1362" s="1"/>
      <c r="FK1362" s="12"/>
      <c r="FL1362" s="6" t="str">
        <f>+IFERROR(VALUE(RIGHT(Tabla29[[#This Row],[B2B]],6)),"")</f>
        <v/>
      </c>
      <c r="FM1362" s="6" t="str">
        <f>+IFERROR(VLOOKUP(FK1362,Auxiliar!$A:$C,2,0),"")</f>
        <v/>
      </c>
      <c r="FN1362" s="7" t="str">
        <f>+IFERROR(VLOOKUP(FK1362,Auxiliar!$A:$C,3,0),"")</f>
        <v/>
      </c>
      <c r="FO1362" s="1"/>
      <c r="FP1362" s="12"/>
      <c r="FQ1362" s="6" t="str">
        <f>+IFERROR(VALUE(RIGHT(Tabla30[[#This Row],[B2B]],6)),"")</f>
        <v/>
      </c>
      <c r="FR1362" s="6" t="str">
        <f>+IFERROR(VLOOKUP(FP1362,Auxiliar!$A:$C,2,0),"")</f>
        <v/>
      </c>
      <c r="FS1362" s="7"/>
      <c r="FT1362" s="1"/>
      <c r="FU1362" s="12"/>
      <c r="FV1362" s="6" t="str">
        <f>+IFERROR(VALUE(RIGHT(Tabla31[[#This Row],[B2B]],6)),"")</f>
        <v/>
      </c>
      <c r="FW1362" s="6" t="str">
        <f>+IFERROR(VLOOKUP(FU1362,Auxiliar!$A:$C,2,0),"")</f>
        <v/>
      </c>
      <c r="FX1362" s="7" t="str">
        <f>+IFERROR(VLOOKUP(FU1362,Auxiliar!$A:$C,3,0),"")</f>
        <v/>
      </c>
      <c r="FY1362" s="1"/>
      <c r="FZ1362" s="12"/>
      <c r="GA1362" s="6" t="str">
        <f>+IFERROR(VALUE(RIGHT(Tabla32[[#This Row],[B2B]],6)),"")</f>
        <v/>
      </c>
      <c r="GB1362" s="6" t="str">
        <f>+IFERROR(VLOOKUP(FZ1362,Auxiliar!$A:$C,2,0),"")</f>
        <v/>
      </c>
      <c r="GC1362" s="7" t="str">
        <f>+IFERROR(VLOOKUP(FZ1362,Auxiliar!$A:$C,3,0),"")</f>
        <v/>
      </c>
      <c r="GD1362" s="1"/>
      <c r="GE1362" s="12"/>
      <c r="GF1362" s="6" t="str">
        <f>+IFERROR(VALUE(RIGHT(Tabla33[[#This Row],[B2B]],6)),"")</f>
        <v/>
      </c>
      <c r="GG1362" s="6" t="str">
        <f>+IFERROR(VLOOKUP(GE1362,Auxiliar!$A:$C,2,0),"")</f>
        <v/>
      </c>
      <c r="GH1362" s="7" t="str">
        <f>+IFERROR(VLOOKUP(GE1362,Auxiliar!$A:$C,3,0),"")</f>
        <v/>
      </c>
    </row>
    <row r="1363" spans="79:190" x14ac:dyDescent="0.25">
      <c r="CA1363" s="1">
        <v>11976</v>
      </c>
      <c r="CB1363" s="1" t="s">
        <v>35</v>
      </c>
      <c r="CC1363" s="6">
        <f>+IFERROR(VALUE(RIGHT(Tabla14[[#This Row],[B2B]],6)),"")</f>
        <v>11976</v>
      </c>
      <c r="CD1363" s="6" t="str">
        <f>+IFERROR(VLOOKUP(CB1363,Auxiliar!$A:$C,2,0),"")</f>
        <v>Corona 710cc</v>
      </c>
      <c r="CE1363" s="7" t="str">
        <f>+IFERROR(VLOOKUP(CB1363,Auxiliar!$A:$C,3,0),"")</f>
        <v>1b 10% | 85b 0%</v>
      </c>
      <c r="CM1363" s="1">
        <v>11980</v>
      </c>
      <c r="CN1363" s="1" t="s">
        <v>20</v>
      </c>
      <c r="CO1363" s="6">
        <v>11980</v>
      </c>
      <c r="CP1363" s="6" t="s">
        <v>20</v>
      </c>
      <c r="CQ1363" s="7" t="s">
        <v>21</v>
      </c>
      <c r="CY1363" s="1">
        <v>11980</v>
      </c>
      <c r="CZ1363" s="1" t="s">
        <v>16</v>
      </c>
      <c r="DA1363" s="6">
        <f>+IFERROR(VALUE(RIGHT(Tabla18[[#This Row],[B2B]],6)),"")</f>
        <v>11980</v>
      </c>
      <c r="DB1363" s="6" t="str">
        <f>+IFERROR(VLOOKUP(CZ1363,Auxiliar!$A:$C,2,0),"")</f>
        <v>PREMIUM</v>
      </c>
      <c r="DC1363" s="7" t="str">
        <f>+IFERROR(VLOOKUP(CZ1363,Auxiliar!$A:$C,3,0),"")</f>
        <v>0b 0% | 2b 2% | 5b 3,5% | 10b 5%</v>
      </c>
      <c r="DE1363" s="1">
        <v>11980</v>
      </c>
      <c r="DF1363" s="1" t="s">
        <v>19</v>
      </c>
      <c r="DG1363" s="6">
        <f>+IFERROR(VALUE(RIGHT(Tabla19[[#This Row],[B2B]],6)),"")</f>
        <v>11980</v>
      </c>
      <c r="DH1363" s="6" t="str">
        <f>+IFERROR(VLOOKUP(DF1363,Auxiliar!$A:$C,2,0),"")</f>
        <v>MICHELOB</v>
      </c>
      <c r="DI1363" s="7" t="str">
        <f>+IFERROR(VLOOKUP(DF1363,Auxiliar!$A:$C,3,0),"")</f>
        <v>1b 7% | 3b 22% | 8b 27%</v>
      </c>
      <c r="DK1363" s="1"/>
      <c r="DL1363" s="1"/>
      <c r="DM1363" s="6" t="str">
        <f>+IFERROR(VALUE(RIGHT(Tabla20[[#This Row],[B2B]],6)),"")</f>
        <v/>
      </c>
      <c r="DN1363" s="6" t="str">
        <f>+IFERROR(VLOOKUP(DL1363,Auxiliar!$A:$C,2,0),"")</f>
        <v/>
      </c>
      <c r="DO1363" s="7" t="str">
        <f>+IFERROR(VLOOKUP(DL1363,Auxiliar!$A:$C,3,0),"")</f>
        <v/>
      </c>
      <c r="DQ1363" s="1">
        <v>11973</v>
      </c>
      <c r="DR1363" s="12" t="s">
        <v>24</v>
      </c>
      <c r="DS1363" s="6">
        <f>+IFERROR(VALUE(RIGHT(Tabla21[[#This Row],[B2B]],6)),"")</f>
        <v>11973</v>
      </c>
      <c r="DT1363" s="6" t="str">
        <f>+IFERROR(VLOOKUP(DR1363,Auxiliar!$A:$C,2,0),"")</f>
        <v>CORONA PORRON</v>
      </c>
      <c r="DU1363" s="7" t="str">
        <f>+IFERROR(VLOOKUP(DR1363,Auxiliar!$A:$C,3,0),"")</f>
        <v>1b 5% | 20b 0%</v>
      </c>
      <c r="DW1363" s="1"/>
      <c r="DX1363" s="12"/>
      <c r="DY1363" s="6" t="str">
        <f>+IFERROR(VALUE(RIGHT(Tabla22[[#This Row],[B2B]],6)),"")</f>
        <v/>
      </c>
      <c r="DZ1363" s="6" t="str">
        <f>+IFERROR(VLOOKUP(DX1363,Auxiliar!$A:$C,2,0),"")</f>
        <v/>
      </c>
      <c r="EA1363" s="7" t="str">
        <f>+IFERROR(VLOOKUP(DX1363,Auxiliar!$A:$C,3,0),"")</f>
        <v/>
      </c>
      <c r="EC1363" s="1"/>
      <c r="ED1363" s="12"/>
      <c r="EE1363" s="6" t="str">
        <f>+IFERROR(VALUE(RIGHT(Tabla23[[#This Row],[B2B]],6)),"")</f>
        <v/>
      </c>
      <c r="EF1363" s="6" t="str">
        <f>+IFERROR(VLOOKUP(ED1363,Auxiliar!$A:$C,2,0),"")</f>
        <v/>
      </c>
      <c r="EG1363" s="7" t="str">
        <f>+IFERROR(VLOOKUP(ED1363,Auxiliar!$A:$C,3,0),"")</f>
        <v/>
      </c>
      <c r="EI1363" s="1"/>
      <c r="EJ1363" s="12"/>
      <c r="EK1363" s="6" t="str">
        <f>+IFERROR(VALUE(RIGHT(Tabla24[[#This Row],[B2B]],6)),"")</f>
        <v/>
      </c>
      <c r="EL1363" s="6" t="str">
        <f>+IFERROR(VLOOKUP(EJ1363,Auxiliar!$A:$C,2,0),"")</f>
        <v/>
      </c>
      <c r="EM1363" s="7" t="str">
        <f>+IFERROR(VLOOKUP(EJ1363,Auxiliar!$A:$C,3,0),"")</f>
        <v/>
      </c>
      <c r="EO1363" s="1"/>
      <c r="EP1363" s="12"/>
      <c r="EQ1363" s="6" t="str">
        <f>+IFERROR(VALUE(RIGHT(Tabla25[[#This Row],[B2B]],6)),"")</f>
        <v/>
      </c>
      <c r="ER1363" s="6" t="str">
        <f>+IFERROR(VLOOKUP(EP1363,Auxiliar!$A:$C,2,0),"")</f>
        <v/>
      </c>
      <c r="ES1363" s="7" t="str">
        <f>+IFERROR(VLOOKUP(EP1363,Auxiliar!$A:$C,3,0),"")</f>
        <v/>
      </c>
      <c r="EU1363" s="1"/>
      <c r="EV1363" s="12"/>
      <c r="EW1363" s="6" t="str">
        <f>+IFERROR(VALUE(RIGHT(Tabla26[[#This Row],[B2B]],6)),"")</f>
        <v/>
      </c>
      <c r="EX1363" s="6" t="str">
        <f>+IFERROR(VLOOKUP(EV1363,Auxiliar!$A:$C,2,0),"")</f>
        <v/>
      </c>
      <c r="EY1363" s="7" t="str">
        <f>+IFERROR(VLOOKUP(EV1363,Auxiliar!$A:$C,3,0),"")</f>
        <v/>
      </c>
      <c r="EZ1363" s="1"/>
      <c r="FA1363" s="12"/>
      <c r="FB1363" s="6" t="str">
        <f>+IFERROR(VALUE(RIGHT(Tabla27[[#This Row],[B2B]],6)),"")</f>
        <v/>
      </c>
      <c r="FC1363" s="6" t="str">
        <f>+IFERROR(VLOOKUP(FA1363,Auxiliar!$A:$C,2,0),"")</f>
        <v/>
      </c>
      <c r="FD1363" s="7" t="str">
        <f>+IFERROR(VLOOKUP(FA1363,Auxiliar!$A:$C,3,0),"")</f>
        <v/>
      </c>
      <c r="FE1363" s="1"/>
      <c r="FF1363" s="12"/>
      <c r="FG1363" s="6" t="str">
        <f>+IFERROR(VALUE(RIGHT(Tabla28[[#This Row],[B2B]],6)),"")</f>
        <v/>
      </c>
      <c r="FH1363" s="6" t="str">
        <f>+IFERROR(VLOOKUP(FF1363,Auxiliar!$A:$C,2,0),"")</f>
        <v/>
      </c>
      <c r="FI1363" s="7" t="str">
        <f>+IFERROR(VLOOKUP(FF1363,Auxiliar!$A:$C,3,0),"")</f>
        <v/>
      </c>
      <c r="FJ1363" s="1"/>
      <c r="FK1363" s="12"/>
      <c r="FL1363" s="6" t="str">
        <f>+IFERROR(VALUE(RIGHT(Tabla29[[#This Row],[B2B]],6)),"")</f>
        <v/>
      </c>
      <c r="FM1363" s="6" t="str">
        <f>+IFERROR(VLOOKUP(FK1363,Auxiliar!$A:$C,2,0),"")</f>
        <v/>
      </c>
      <c r="FN1363" s="7" t="str">
        <f>+IFERROR(VLOOKUP(FK1363,Auxiliar!$A:$C,3,0),"")</f>
        <v/>
      </c>
      <c r="FO1363" s="1"/>
      <c r="FP1363" s="12"/>
      <c r="FQ1363" s="6" t="str">
        <f>+IFERROR(VALUE(RIGHT(Tabla30[[#This Row],[B2B]],6)),"")</f>
        <v/>
      </c>
      <c r="FR1363" s="6" t="str">
        <f>+IFERROR(VLOOKUP(FP1363,Auxiliar!$A:$C,2,0),"")</f>
        <v/>
      </c>
      <c r="FS1363" s="7"/>
      <c r="FT1363" s="1"/>
      <c r="FU1363" s="12"/>
      <c r="FV1363" s="6" t="str">
        <f>+IFERROR(VALUE(RIGHT(Tabla31[[#This Row],[B2B]],6)),"")</f>
        <v/>
      </c>
      <c r="FW1363" s="6" t="str">
        <f>+IFERROR(VLOOKUP(FU1363,Auxiliar!$A:$C,2,0),"")</f>
        <v/>
      </c>
      <c r="FX1363" s="7" t="str">
        <f>+IFERROR(VLOOKUP(FU1363,Auxiliar!$A:$C,3,0),"")</f>
        <v/>
      </c>
      <c r="FY1363" s="1"/>
      <c r="FZ1363" s="12"/>
      <c r="GA1363" s="6" t="str">
        <f>+IFERROR(VALUE(RIGHT(Tabla32[[#This Row],[B2B]],6)),"")</f>
        <v/>
      </c>
      <c r="GB1363" s="6" t="str">
        <f>+IFERROR(VLOOKUP(FZ1363,Auxiliar!$A:$C,2,0),"")</f>
        <v/>
      </c>
      <c r="GC1363" s="7" t="str">
        <f>+IFERROR(VLOOKUP(FZ1363,Auxiliar!$A:$C,3,0),"")</f>
        <v/>
      </c>
      <c r="GD1363" s="1"/>
      <c r="GE1363" s="12"/>
      <c r="GF1363" s="6" t="str">
        <f>+IFERROR(VALUE(RIGHT(Tabla33[[#This Row],[B2B]],6)),"")</f>
        <v/>
      </c>
      <c r="GG1363" s="6" t="str">
        <f>+IFERROR(VLOOKUP(GE1363,Auxiliar!$A:$C,2,0),"")</f>
        <v/>
      </c>
      <c r="GH1363" s="7" t="str">
        <f>+IFERROR(VLOOKUP(GE1363,Auxiliar!$A:$C,3,0),"")</f>
        <v/>
      </c>
    </row>
    <row r="1364" spans="79:190" x14ac:dyDescent="0.25">
      <c r="CA1364" s="1">
        <v>11977</v>
      </c>
      <c r="CB1364" s="1" t="s">
        <v>35</v>
      </c>
      <c r="CC1364" s="6">
        <f>+IFERROR(VALUE(RIGHT(Tabla14[[#This Row],[B2B]],6)),"")</f>
        <v>11977</v>
      </c>
      <c r="CD1364" s="6" t="str">
        <f>+IFERROR(VLOOKUP(CB1364,Auxiliar!$A:$C,2,0),"")</f>
        <v>Corona 710cc</v>
      </c>
      <c r="CE1364" s="7" t="str">
        <f>+IFERROR(VLOOKUP(CB1364,Auxiliar!$A:$C,3,0),"")</f>
        <v>1b 10% | 85b 0%</v>
      </c>
      <c r="CM1364" s="1">
        <v>11982</v>
      </c>
      <c r="CN1364" s="1" t="s">
        <v>20</v>
      </c>
      <c r="CO1364" s="6">
        <v>11982</v>
      </c>
      <c r="CP1364" s="6" t="s">
        <v>20</v>
      </c>
      <c r="CQ1364" s="7" t="s">
        <v>21</v>
      </c>
      <c r="CY1364" s="1">
        <v>11982</v>
      </c>
      <c r="CZ1364" s="1" t="s">
        <v>16</v>
      </c>
      <c r="DA1364" s="6">
        <f>+IFERROR(VALUE(RIGHT(Tabla18[[#This Row],[B2B]],6)),"")</f>
        <v>11982</v>
      </c>
      <c r="DB1364" s="6" t="str">
        <f>+IFERROR(VLOOKUP(CZ1364,Auxiliar!$A:$C,2,0),"")</f>
        <v>PREMIUM</v>
      </c>
      <c r="DC1364" s="7" t="str">
        <f>+IFERROR(VLOOKUP(CZ1364,Auxiliar!$A:$C,3,0),"")</f>
        <v>0b 0% | 2b 2% | 5b 3,5% | 10b 5%</v>
      </c>
      <c r="DE1364" s="1">
        <v>11982</v>
      </c>
      <c r="DF1364" s="1" t="s">
        <v>19</v>
      </c>
      <c r="DG1364" s="6">
        <f>+IFERROR(VALUE(RIGHT(Tabla19[[#This Row],[B2B]],6)),"")</f>
        <v>11982</v>
      </c>
      <c r="DH1364" s="6" t="str">
        <f>+IFERROR(VLOOKUP(DF1364,Auxiliar!$A:$C,2,0),"")</f>
        <v>MICHELOB</v>
      </c>
      <c r="DI1364" s="7" t="str">
        <f>+IFERROR(VLOOKUP(DF1364,Auxiliar!$A:$C,3,0),"")</f>
        <v>1b 7% | 3b 22% | 8b 27%</v>
      </c>
      <c r="DK1364" s="1"/>
      <c r="DL1364" s="1"/>
      <c r="DM1364" s="6" t="str">
        <f>+IFERROR(VALUE(RIGHT(Tabla20[[#This Row],[B2B]],6)),"")</f>
        <v/>
      </c>
      <c r="DN1364" s="6" t="str">
        <f>+IFERROR(VLOOKUP(DL1364,Auxiliar!$A:$C,2,0),"")</f>
        <v/>
      </c>
      <c r="DO1364" s="7" t="str">
        <f>+IFERROR(VLOOKUP(DL1364,Auxiliar!$A:$C,3,0),"")</f>
        <v/>
      </c>
      <c r="DQ1364" s="1">
        <v>11974</v>
      </c>
      <c r="DR1364" s="12" t="s">
        <v>24</v>
      </c>
      <c r="DS1364" s="6">
        <f>+IFERROR(VALUE(RIGHT(Tabla21[[#This Row],[B2B]],6)),"")</f>
        <v>11974</v>
      </c>
      <c r="DT1364" s="6" t="str">
        <f>+IFERROR(VLOOKUP(DR1364,Auxiliar!$A:$C,2,0),"")</f>
        <v>CORONA PORRON</v>
      </c>
      <c r="DU1364" s="7" t="str">
        <f>+IFERROR(VLOOKUP(DR1364,Auxiliar!$A:$C,3,0),"")</f>
        <v>1b 5% | 20b 0%</v>
      </c>
      <c r="DW1364" s="1"/>
      <c r="DX1364" s="12"/>
      <c r="DY1364" s="6" t="str">
        <f>+IFERROR(VALUE(RIGHT(Tabla22[[#This Row],[B2B]],6)),"")</f>
        <v/>
      </c>
      <c r="DZ1364" s="6" t="str">
        <f>+IFERROR(VLOOKUP(DX1364,Auxiliar!$A:$C,2,0),"")</f>
        <v/>
      </c>
      <c r="EA1364" s="7" t="str">
        <f>+IFERROR(VLOOKUP(DX1364,Auxiliar!$A:$C,3,0),"")</f>
        <v/>
      </c>
      <c r="EC1364" s="1"/>
      <c r="ED1364" s="12"/>
      <c r="EE1364" s="6" t="str">
        <f>+IFERROR(VALUE(RIGHT(Tabla23[[#This Row],[B2B]],6)),"")</f>
        <v/>
      </c>
      <c r="EF1364" s="6" t="str">
        <f>+IFERROR(VLOOKUP(ED1364,Auxiliar!$A:$C,2,0),"")</f>
        <v/>
      </c>
      <c r="EG1364" s="7" t="str">
        <f>+IFERROR(VLOOKUP(ED1364,Auxiliar!$A:$C,3,0),"")</f>
        <v/>
      </c>
      <c r="EI1364" s="1"/>
      <c r="EJ1364" s="12"/>
      <c r="EK1364" s="6" t="str">
        <f>+IFERROR(VALUE(RIGHT(Tabla24[[#This Row],[B2B]],6)),"")</f>
        <v/>
      </c>
      <c r="EL1364" s="6" t="str">
        <f>+IFERROR(VLOOKUP(EJ1364,Auxiliar!$A:$C,2,0),"")</f>
        <v/>
      </c>
      <c r="EM1364" s="7" t="str">
        <f>+IFERROR(VLOOKUP(EJ1364,Auxiliar!$A:$C,3,0),"")</f>
        <v/>
      </c>
      <c r="EO1364" s="1"/>
      <c r="EP1364" s="12"/>
      <c r="EQ1364" s="6" t="str">
        <f>+IFERROR(VALUE(RIGHT(Tabla25[[#This Row],[B2B]],6)),"")</f>
        <v/>
      </c>
      <c r="ER1364" s="6" t="str">
        <f>+IFERROR(VLOOKUP(EP1364,Auxiliar!$A:$C,2,0),"")</f>
        <v/>
      </c>
      <c r="ES1364" s="7" t="str">
        <f>+IFERROR(VLOOKUP(EP1364,Auxiliar!$A:$C,3,0),"")</f>
        <v/>
      </c>
      <c r="EU1364" s="1"/>
      <c r="EV1364" s="12"/>
      <c r="EW1364" s="6" t="str">
        <f>+IFERROR(VALUE(RIGHT(Tabla26[[#This Row],[B2B]],6)),"")</f>
        <v/>
      </c>
      <c r="EX1364" s="6" t="str">
        <f>+IFERROR(VLOOKUP(EV1364,Auxiliar!$A:$C,2,0),"")</f>
        <v/>
      </c>
      <c r="EY1364" s="7" t="str">
        <f>+IFERROR(VLOOKUP(EV1364,Auxiliar!$A:$C,3,0),"")</f>
        <v/>
      </c>
      <c r="EZ1364" s="1"/>
      <c r="FA1364" s="12"/>
      <c r="FB1364" s="6" t="str">
        <f>+IFERROR(VALUE(RIGHT(Tabla27[[#This Row],[B2B]],6)),"")</f>
        <v/>
      </c>
      <c r="FC1364" s="6" t="str">
        <f>+IFERROR(VLOOKUP(FA1364,Auxiliar!$A:$C,2,0),"")</f>
        <v/>
      </c>
      <c r="FD1364" s="7" t="str">
        <f>+IFERROR(VLOOKUP(FA1364,Auxiliar!$A:$C,3,0),"")</f>
        <v/>
      </c>
      <c r="FE1364" s="1"/>
      <c r="FF1364" s="12"/>
      <c r="FG1364" s="6" t="str">
        <f>+IFERROR(VALUE(RIGHT(Tabla28[[#This Row],[B2B]],6)),"")</f>
        <v/>
      </c>
      <c r="FH1364" s="6" t="str">
        <f>+IFERROR(VLOOKUP(FF1364,Auxiliar!$A:$C,2,0),"")</f>
        <v/>
      </c>
      <c r="FI1364" s="7" t="str">
        <f>+IFERROR(VLOOKUP(FF1364,Auxiliar!$A:$C,3,0),"")</f>
        <v/>
      </c>
      <c r="FJ1364" s="1"/>
      <c r="FK1364" s="12"/>
      <c r="FL1364" s="6" t="str">
        <f>+IFERROR(VALUE(RIGHT(Tabla29[[#This Row],[B2B]],6)),"")</f>
        <v/>
      </c>
      <c r="FM1364" s="6" t="str">
        <f>+IFERROR(VLOOKUP(FK1364,Auxiliar!$A:$C,2,0),"")</f>
        <v/>
      </c>
      <c r="FN1364" s="7" t="str">
        <f>+IFERROR(VLOOKUP(FK1364,Auxiliar!$A:$C,3,0),"")</f>
        <v/>
      </c>
      <c r="FO1364" s="1"/>
      <c r="FP1364" s="12"/>
      <c r="FQ1364" s="6" t="str">
        <f>+IFERROR(VALUE(RIGHT(Tabla30[[#This Row],[B2B]],6)),"")</f>
        <v/>
      </c>
      <c r="FR1364" s="6" t="str">
        <f>+IFERROR(VLOOKUP(FP1364,Auxiliar!$A:$C,2,0),"")</f>
        <v/>
      </c>
      <c r="FS1364" s="7"/>
      <c r="FT1364" s="1"/>
      <c r="FU1364" s="12"/>
      <c r="FV1364" s="6" t="str">
        <f>+IFERROR(VALUE(RIGHT(Tabla31[[#This Row],[B2B]],6)),"")</f>
        <v/>
      </c>
      <c r="FW1364" s="6" t="str">
        <f>+IFERROR(VLOOKUP(FU1364,Auxiliar!$A:$C,2,0),"")</f>
        <v/>
      </c>
      <c r="FX1364" s="7" t="str">
        <f>+IFERROR(VLOOKUP(FU1364,Auxiliar!$A:$C,3,0),"")</f>
        <v/>
      </c>
      <c r="FY1364" s="1"/>
      <c r="FZ1364" s="12"/>
      <c r="GA1364" s="6" t="str">
        <f>+IFERROR(VALUE(RIGHT(Tabla32[[#This Row],[B2B]],6)),"")</f>
        <v/>
      </c>
      <c r="GB1364" s="6" t="str">
        <f>+IFERROR(VLOOKUP(FZ1364,Auxiliar!$A:$C,2,0),"")</f>
        <v/>
      </c>
      <c r="GC1364" s="7" t="str">
        <f>+IFERROR(VLOOKUP(FZ1364,Auxiliar!$A:$C,3,0),"")</f>
        <v/>
      </c>
      <c r="GD1364" s="1"/>
      <c r="GE1364" s="12"/>
      <c r="GF1364" s="6" t="str">
        <f>+IFERROR(VALUE(RIGHT(Tabla33[[#This Row],[B2B]],6)),"")</f>
        <v/>
      </c>
      <c r="GG1364" s="6" t="str">
        <f>+IFERROR(VLOOKUP(GE1364,Auxiliar!$A:$C,2,0),"")</f>
        <v/>
      </c>
      <c r="GH1364" s="7" t="str">
        <f>+IFERROR(VLOOKUP(GE1364,Auxiliar!$A:$C,3,0),"")</f>
        <v/>
      </c>
    </row>
    <row r="1365" spans="79:190" x14ac:dyDescent="0.25">
      <c r="CA1365" s="1">
        <v>11978</v>
      </c>
      <c r="CB1365" s="1" t="s">
        <v>35</v>
      </c>
      <c r="CC1365" s="6">
        <f>+IFERROR(VALUE(RIGHT(Tabla14[[#This Row],[B2B]],6)),"")</f>
        <v>11978</v>
      </c>
      <c r="CD1365" s="6" t="str">
        <f>+IFERROR(VLOOKUP(CB1365,Auxiliar!$A:$C,2,0),"")</f>
        <v>Corona 710cc</v>
      </c>
      <c r="CE1365" s="7" t="str">
        <f>+IFERROR(VLOOKUP(CB1365,Auxiliar!$A:$C,3,0),"")</f>
        <v>1b 10% | 85b 0%</v>
      </c>
      <c r="CM1365" s="1">
        <v>11984</v>
      </c>
      <c r="CN1365" s="1" t="s">
        <v>20</v>
      </c>
      <c r="CO1365" s="6">
        <v>11984</v>
      </c>
      <c r="CP1365" s="6" t="s">
        <v>20</v>
      </c>
      <c r="CQ1365" s="7" t="s">
        <v>21</v>
      </c>
      <c r="CY1365" s="1">
        <v>11984</v>
      </c>
      <c r="CZ1365" s="1" t="s">
        <v>16</v>
      </c>
      <c r="DA1365" s="6">
        <f>+IFERROR(VALUE(RIGHT(Tabla18[[#This Row],[B2B]],6)),"")</f>
        <v>11984</v>
      </c>
      <c r="DB1365" s="6" t="str">
        <f>+IFERROR(VLOOKUP(CZ1365,Auxiliar!$A:$C,2,0),"")</f>
        <v>PREMIUM</v>
      </c>
      <c r="DC1365" s="7" t="str">
        <f>+IFERROR(VLOOKUP(CZ1365,Auxiliar!$A:$C,3,0),"")</f>
        <v>0b 0% | 2b 2% | 5b 3,5% | 10b 5%</v>
      </c>
      <c r="DE1365" s="1">
        <v>11984</v>
      </c>
      <c r="DF1365" s="1" t="s">
        <v>19</v>
      </c>
      <c r="DG1365" s="6">
        <f>+IFERROR(VALUE(RIGHT(Tabla19[[#This Row],[B2B]],6)),"")</f>
        <v>11984</v>
      </c>
      <c r="DH1365" s="6" t="str">
        <f>+IFERROR(VLOOKUP(DF1365,Auxiliar!$A:$C,2,0),"")</f>
        <v>MICHELOB</v>
      </c>
      <c r="DI1365" s="7" t="str">
        <f>+IFERROR(VLOOKUP(DF1365,Auxiliar!$A:$C,3,0),"")</f>
        <v>1b 7% | 3b 22% | 8b 27%</v>
      </c>
      <c r="DK1365" s="1"/>
      <c r="DL1365" s="1"/>
      <c r="DM1365" s="6" t="str">
        <f>+IFERROR(VALUE(RIGHT(Tabla20[[#This Row],[B2B]],6)),"")</f>
        <v/>
      </c>
      <c r="DN1365" s="6" t="str">
        <f>+IFERROR(VLOOKUP(DL1365,Auxiliar!$A:$C,2,0),"")</f>
        <v/>
      </c>
      <c r="DO1365" s="7" t="str">
        <f>+IFERROR(VLOOKUP(DL1365,Auxiliar!$A:$C,3,0),"")</f>
        <v/>
      </c>
      <c r="DQ1365" s="1">
        <v>11975</v>
      </c>
      <c r="DR1365" s="12" t="s">
        <v>24</v>
      </c>
      <c r="DS1365" s="6">
        <f>+IFERROR(VALUE(RIGHT(Tabla21[[#This Row],[B2B]],6)),"")</f>
        <v>11975</v>
      </c>
      <c r="DT1365" s="6" t="str">
        <f>+IFERROR(VLOOKUP(DR1365,Auxiliar!$A:$C,2,0),"")</f>
        <v>CORONA PORRON</v>
      </c>
      <c r="DU1365" s="7" t="str">
        <f>+IFERROR(VLOOKUP(DR1365,Auxiliar!$A:$C,3,0),"")</f>
        <v>1b 5% | 20b 0%</v>
      </c>
      <c r="DW1365" s="1"/>
      <c r="DX1365" s="12"/>
      <c r="DY1365" s="6" t="str">
        <f>+IFERROR(VALUE(RIGHT(Tabla22[[#This Row],[B2B]],6)),"")</f>
        <v/>
      </c>
      <c r="DZ1365" s="6" t="str">
        <f>+IFERROR(VLOOKUP(DX1365,Auxiliar!$A:$C,2,0),"")</f>
        <v/>
      </c>
      <c r="EA1365" s="7" t="str">
        <f>+IFERROR(VLOOKUP(DX1365,Auxiliar!$A:$C,3,0),"")</f>
        <v/>
      </c>
      <c r="EC1365" s="1"/>
      <c r="ED1365" s="12"/>
      <c r="EE1365" s="6" t="str">
        <f>+IFERROR(VALUE(RIGHT(Tabla23[[#This Row],[B2B]],6)),"")</f>
        <v/>
      </c>
      <c r="EF1365" s="6" t="str">
        <f>+IFERROR(VLOOKUP(ED1365,Auxiliar!$A:$C,2,0),"")</f>
        <v/>
      </c>
      <c r="EG1365" s="7" t="str">
        <f>+IFERROR(VLOOKUP(ED1365,Auxiliar!$A:$C,3,0),"")</f>
        <v/>
      </c>
      <c r="EI1365" s="1"/>
      <c r="EJ1365" s="12"/>
      <c r="EK1365" s="6" t="str">
        <f>+IFERROR(VALUE(RIGHT(Tabla24[[#This Row],[B2B]],6)),"")</f>
        <v/>
      </c>
      <c r="EL1365" s="6" t="str">
        <f>+IFERROR(VLOOKUP(EJ1365,Auxiliar!$A:$C,2,0),"")</f>
        <v/>
      </c>
      <c r="EM1365" s="7" t="str">
        <f>+IFERROR(VLOOKUP(EJ1365,Auxiliar!$A:$C,3,0),"")</f>
        <v/>
      </c>
      <c r="EO1365" s="1"/>
      <c r="EP1365" s="12"/>
      <c r="EQ1365" s="6" t="str">
        <f>+IFERROR(VALUE(RIGHT(Tabla25[[#This Row],[B2B]],6)),"")</f>
        <v/>
      </c>
      <c r="ER1365" s="6" t="str">
        <f>+IFERROR(VLOOKUP(EP1365,Auxiliar!$A:$C,2,0),"")</f>
        <v/>
      </c>
      <c r="ES1365" s="7" t="str">
        <f>+IFERROR(VLOOKUP(EP1365,Auxiliar!$A:$C,3,0),"")</f>
        <v/>
      </c>
      <c r="EU1365" s="1"/>
      <c r="EV1365" s="12"/>
      <c r="EW1365" s="6" t="str">
        <f>+IFERROR(VALUE(RIGHT(Tabla26[[#This Row],[B2B]],6)),"")</f>
        <v/>
      </c>
      <c r="EX1365" s="6" t="str">
        <f>+IFERROR(VLOOKUP(EV1365,Auxiliar!$A:$C,2,0),"")</f>
        <v/>
      </c>
      <c r="EY1365" s="7" t="str">
        <f>+IFERROR(VLOOKUP(EV1365,Auxiliar!$A:$C,3,0),"")</f>
        <v/>
      </c>
      <c r="EZ1365" s="1"/>
      <c r="FA1365" s="12"/>
      <c r="FB1365" s="6" t="str">
        <f>+IFERROR(VALUE(RIGHT(Tabla27[[#This Row],[B2B]],6)),"")</f>
        <v/>
      </c>
      <c r="FC1365" s="6" t="str">
        <f>+IFERROR(VLOOKUP(FA1365,Auxiliar!$A:$C,2,0),"")</f>
        <v/>
      </c>
      <c r="FD1365" s="7" t="str">
        <f>+IFERROR(VLOOKUP(FA1365,Auxiliar!$A:$C,3,0),"")</f>
        <v/>
      </c>
      <c r="FE1365" s="1"/>
      <c r="FF1365" s="12"/>
      <c r="FG1365" s="6" t="str">
        <f>+IFERROR(VALUE(RIGHT(Tabla28[[#This Row],[B2B]],6)),"")</f>
        <v/>
      </c>
      <c r="FH1365" s="6" t="str">
        <f>+IFERROR(VLOOKUP(FF1365,Auxiliar!$A:$C,2,0),"")</f>
        <v/>
      </c>
      <c r="FI1365" s="7" t="str">
        <f>+IFERROR(VLOOKUP(FF1365,Auxiliar!$A:$C,3,0),"")</f>
        <v/>
      </c>
      <c r="FJ1365" s="1"/>
      <c r="FK1365" s="12"/>
      <c r="FL1365" s="6" t="str">
        <f>+IFERROR(VALUE(RIGHT(Tabla29[[#This Row],[B2B]],6)),"")</f>
        <v/>
      </c>
      <c r="FM1365" s="6" t="str">
        <f>+IFERROR(VLOOKUP(FK1365,Auxiliar!$A:$C,2,0),"")</f>
        <v/>
      </c>
      <c r="FN1365" s="7" t="str">
        <f>+IFERROR(VLOOKUP(FK1365,Auxiliar!$A:$C,3,0),"")</f>
        <v/>
      </c>
      <c r="FO1365" s="1"/>
      <c r="FP1365" s="12"/>
      <c r="FQ1365" s="6" t="str">
        <f>+IFERROR(VALUE(RIGHT(Tabla30[[#This Row],[B2B]],6)),"")</f>
        <v/>
      </c>
      <c r="FR1365" s="6" t="str">
        <f>+IFERROR(VLOOKUP(FP1365,Auxiliar!$A:$C,2,0),"")</f>
        <v/>
      </c>
      <c r="FS1365" s="7"/>
      <c r="FT1365" s="1"/>
      <c r="FU1365" s="12"/>
      <c r="FV1365" s="6" t="str">
        <f>+IFERROR(VALUE(RIGHT(Tabla31[[#This Row],[B2B]],6)),"")</f>
        <v/>
      </c>
      <c r="FW1365" s="6" t="str">
        <f>+IFERROR(VLOOKUP(FU1365,Auxiliar!$A:$C,2,0),"")</f>
        <v/>
      </c>
      <c r="FX1365" s="7" t="str">
        <f>+IFERROR(VLOOKUP(FU1365,Auxiliar!$A:$C,3,0),"")</f>
        <v/>
      </c>
      <c r="FY1365" s="1"/>
      <c r="FZ1365" s="12"/>
      <c r="GA1365" s="6" t="str">
        <f>+IFERROR(VALUE(RIGHT(Tabla32[[#This Row],[B2B]],6)),"")</f>
        <v/>
      </c>
      <c r="GB1365" s="6" t="str">
        <f>+IFERROR(VLOOKUP(FZ1365,Auxiliar!$A:$C,2,0),"")</f>
        <v/>
      </c>
      <c r="GC1365" s="7" t="str">
        <f>+IFERROR(VLOOKUP(FZ1365,Auxiliar!$A:$C,3,0),"")</f>
        <v/>
      </c>
      <c r="GD1365" s="1"/>
      <c r="GE1365" s="12"/>
      <c r="GF1365" s="6" t="str">
        <f>+IFERROR(VALUE(RIGHT(Tabla33[[#This Row],[B2B]],6)),"")</f>
        <v/>
      </c>
      <c r="GG1365" s="6" t="str">
        <f>+IFERROR(VLOOKUP(GE1365,Auxiliar!$A:$C,2,0),"")</f>
        <v/>
      </c>
      <c r="GH1365" s="7" t="str">
        <f>+IFERROR(VLOOKUP(GE1365,Auxiliar!$A:$C,3,0),"")</f>
        <v/>
      </c>
    </row>
    <row r="1366" spans="79:190" x14ac:dyDescent="0.25">
      <c r="CA1366" s="1">
        <v>11980</v>
      </c>
      <c r="CB1366" s="1" t="s">
        <v>35</v>
      </c>
      <c r="CC1366" s="6">
        <f>+IFERROR(VALUE(RIGHT(Tabla14[[#This Row],[B2B]],6)),"")</f>
        <v>11980</v>
      </c>
      <c r="CD1366" s="6" t="str">
        <f>+IFERROR(VLOOKUP(CB1366,Auxiliar!$A:$C,2,0),"")</f>
        <v>Corona 710cc</v>
      </c>
      <c r="CE1366" s="7" t="str">
        <f>+IFERROR(VLOOKUP(CB1366,Auxiliar!$A:$C,3,0),"")</f>
        <v>1b 10% | 85b 0%</v>
      </c>
      <c r="CM1366" s="1">
        <v>11986</v>
      </c>
      <c r="CN1366" s="1" t="s">
        <v>20</v>
      </c>
      <c r="CO1366" s="6">
        <v>11986</v>
      </c>
      <c r="CP1366" s="6" t="s">
        <v>20</v>
      </c>
      <c r="CQ1366" s="7" t="s">
        <v>21</v>
      </c>
      <c r="CY1366" s="1">
        <v>11986</v>
      </c>
      <c r="CZ1366" s="1" t="s">
        <v>16</v>
      </c>
      <c r="DA1366" s="6">
        <f>+IFERROR(VALUE(RIGHT(Tabla18[[#This Row],[B2B]],6)),"")</f>
        <v>11986</v>
      </c>
      <c r="DB1366" s="6" t="str">
        <f>+IFERROR(VLOOKUP(CZ1366,Auxiliar!$A:$C,2,0),"")</f>
        <v>PREMIUM</v>
      </c>
      <c r="DC1366" s="7" t="str">
        <f>+IFERROR(VLOOKUP(CZ1366,Auxiliar!$A:$C,3,0),"")</f>
        <v>0b 0% | 2b 2% | 5b 3,5% | 10b 5%</v>
      </c>
      <c r="DE1366" s="1">
        <v>11986</v>
      </c>
      <c r="DF1366" s="1" t="s">
        <v>19</v>
      </c>
      <c r="DG1366" s="6">
        <f>+IFERROR(VALUE(RIGHT(Tabla19[[#This Row],[B2B]],6)),"")</f>
        <v>11986</v>
      </c>
      <c r="DH1366" s="6" t="str">
        <f>+IFERROR(VLOOKUP(DF1366,Auxiliar!$A:$C,2,0),"")</f>
        <v>MICHELOB</v>
      </c>
      <c r="DI1366" s="7" t="str">
        <f>+IFERROR(VLOOKUP(DF1366,Auxiliar!$A:$C,3,0),"")</f>
        <v>1b 7% | 3b 22% | 8b 27%</v>
      </c>
      <c r="DK1366" s="1"/>
      <c r="DL1366" s="1"/>
      <c r="DM1366" s="6" t="str">
        <f>+IFERROR(VALUE(RIGHT(Tabla20[[#This Row],[B2B]],6)),"")</f>
        <v/>
      </c>
      <c r="DN1366" s="6" t="str">
        <f>+IFERROR(VLOOKUP(DL1366,Auxiliar!$A:$C,2,0),"")</f>
        <v/>
      </c>
      <c r="DO1366" s="7" t="str">
        <f>+IFERROR(VLOOKUP(DL1366,Auxiliar!$A:$C,3,0),"")</f>
        <v/>
      </c>
      <c r="DQ1366" s="1">
        <v>11976</v>
      </c>
      <c r="DR1366" s="12" t="s">
        <v>24</v>
      </c>
      <c r="DS1366" s="6">
        <f>+IFERROR(VALUE(RIGHT(Tabla21[[#This Row],[B2B]],6)),"")</f>
        <v>11976</v>
      </c>
      <c r="DT1366" s="6" t="str">
        <f>+IFERROR(VLOOKUP(DR1366,Auxiliar!$A:$C,2,0),"")</f>
        <v>CORONA PORRON</v>
      </c>
      <c r="DU1366" s="7" t="str">
        <f>+IFERROR(VLOOKUP(DR1366,Auxiliar!$A:$C,3,0),"")</f>
        <v>1b 5% | 20b 0%</v>
      </c>
      <c r="DW1366" s="1"/>
      <c r="DX1366" s="12"/>
      <c r="DY1366" s="6" t="str">
        <f>+IFERROR(VALUE(RIGHT(Tabla22[[#This Row],[B2B]],6)),"")</f>
        <v/>
      </c>
      <c r="DZ1366" s="6" t="str">
        <f>+IFERROR(VLOOKUP(DX1366,Auxiliar!$A:$C,2,0),"")</f>
        <v/>
      </c>
      <c r="EA1366" s="7" t="str">
        <f>+IFERROR(VLOOKUP(DX1366,Auxiliar!$A:$C,3,0),"")</f>
        <v/>
      </c>
      <c r="EC1366" s="1"/>
      <c r="ED1366" s="12"/>
      <c r="EE1366" s="6" t="str">
        <f>+IFERROR(VALUE(RIGHT(Tabla23[[#This Row],[B2B]],6)),"")</f>
        <v/>
      </c>
      <c r="EF1366" s="6" t="str">
        <f>+IFERROR(VLOOKUP(ED1366,Auxiliar!$A:$C,2,0),"")</f>
        <v/>
      </c>
      <c r="EG1366" s="7" t="str">
        <f>+IFERROR(VLOOKUP(ED1366,Auxiliar!$A:$C,3,0),"")</f>
        <v/>
      </c>
      <c r="EI1366" s="1"/>
      <c r="EJ1366" s="12"/>
      <c r="EK1366" s="6" t="str">
        <f>+IFERROR(VALUE(RIGHT(Tabla24[[#This Row],[B2B]],6)),"")</f>
        <v/>
      </c>
      <c r="EL1366" s="6" t="str">
        <f>+IFERROR(VLOOKUP(EJ1366,Auxiliar!$A:$C,2,0),"")</f>
        <v/>
      </c>
      <c r="EM1366" s="7" t="str">
        <f>+IFERROR(VLOOKUP(EJ1366,Auxiliar!$A:$C,3,0),"")</f>
        <v/>
      </c>
      <c r="EO1366" s="1"/>
      <c r="EP1366" s="12"/>
      <c r="EQ1366" s="6" t="str">
        <f>+IFERROR(VALUE(RIGHT(Tabla25[[#This Row],[B2B]],6)),"")</f>
        <v/>
      </c>
      <c r="ER1366" s="6" t="str">
        <f>+IFERROR(VLOOKUP(EP1366,Auxiliar!$A:$C,2,0),"")</f>
        <v/>
      </c>
      <c r="ES1366" s="7" t="str">
        <f>+IFERROR(VLOOKUP(EP1366,Auxiliar!$A:$C,3,0),"")</f>
        <v/>
      </c>
      <c r="EU1366" s="1"/>
      <c r="EV1366" s="12"/>
      <c r="EW1366" s="6" t="str">
        <f>+IFERROR(VALUE(RIGHT(Tabla26[[#This Row],[B2B]],6)),"")</f>
        <v/>
      </c>
      <c r="EX1366" s="6" t="str">
        <f>+IFERROR(VLOOKUP(EV1366,Auxiliar!$A:$C,2,0),"")</f>
        <v/>
      </c>
      <c r="EY1366" s="7" t="str">
        <f>+IFERROR(VLOOKUP(EV1366,Auxiliar!$A:$C,3,0),"")</f>
        <v/>
      </c>
      <c r="EZ1366" s="1"/>
      <c r="FA1366" s="12"/>
      <c r="FB1366" s="6" t="str">
        <f>+IFERROR(VALUE(RIGHT(Tabla27[[#This Row],[B2B]],6)),"")</f>
        <v/>
      </c>
      <c r="FC1366" s="6" t="str">
        <f>+IFERROR(VLOOKUP(FA1366,Auxiliar!$A:$C,2,0),"")</f>
        <v/>
      </c>
      <c r="FD1366" s="7" t="str">
        <f>+IFERROR(VLOOKUP(FA1366,Auxiliar!$A:$C,3,0),"")</f>
        <v/>
      </c>
      <c r="FE1366" s="1"/>
      <c r="FF1366" s="12"/>
      <c r="FG1366" s="6" t="str">
        <f>+IFERROR(VALUE(RIGHT(Tabla28[[#This Row],[B2B]],6)),"")</f>
        <v/>
      </c>
      <c r="FH1366" s="6" t="str">
        <f>+IFERROR(VLOOKUP(FF1366,Auxiliar!$A:$C,2,0),"")</f>
        <v/>
      </c>
      <c r="FI1366" s="7" t="str">
        <f>+IFERROR(VLOOKUP(FF1366,Auxiliar!$A:$C,3,0),"")</f>
        <v/>
      </c>
      <c r="FJ1366" s="1"/>
      <c r="FK1366" s="12"/>
      <c r="FL1366" s="6" t="str">
        <f>+IFERROR(VALUE(RIGHT(Tabla29[[#This Row],[B2B]],6)),"")</f>
        <v/>
      </c>
      <c r="FM1366" s="6" t="str">
        <f>+IFERROR(VLOOKUP(FK1366,Auxiliar!$A:$C,2,0),"")</f>
        <v/>
      </c>
      <c r="FN1366" s="7" t="str">
        <f>+IFERROR(VLOOKUP(FK1366,Auxiliar!$A:$C,3,0),"")</f>
        <v/>
      </c>
      <c r="FO1366" s="1"/>
      <c r="FP1366" s="12"/>
      <c r="FQ1366" s="6" t="str">
        <f>+IFERROR(VALUE(RIGHT(Tabla30[[#This Row],[B2B]],6)),"")</f>
        <v/>
      </c>
      <c r="FR1366" s="6" t="str">
        <f>+IFERROR(VLOOKUP(FP1366,Auxiliar!$A:$C,2,0),"")</f>
        <v/>
      </c>
      <c r="FS1366" s="7"/>
      <c r="FT1366" s="1"/>
      <c r="FU1366" s="12"/>
      <c r="FV1366" s="6" t="str">
        <f>+IFERROR(VALUE(RIGHT(Tabla31[[#This Row],[B2B]],6)),"")</f>
        <v/>
      </c>
      <c r="FW1366" s="6" t="str">
        <f>+IFERROR(VLOOKUP(FU1366,Auxiliar!$A:$C,2,0),"")</f>
        <v/>
      </c>
      <c r="FX1366" s="7" t="str">
        <f>+IFERROR(VLOOKUP(FU1366,Auxiliar!$A:$C,3,0),"")</f>
        <v/>
      </c>
      <c r="FY1366" s="1"/>
      <c r="FZ1366" s="12"/>
      <c r="GA1366" s="6" t="str">
        <f>+IFERROR(VALUE(RIGHT(Tabla32[[#This Row],[B2B]],6)),"")</f>
        <v/>
      </c>
      <c r="GB1366" s="6" t="str">
        <f>+IFERROR(VLOOKUP(FZ1366,Auxiliar!$A:$C,2,0),"")</f>
        <v/>
      </c>
      <c r="GC1366" s="7" t="str">
        <f>+IFERROR(VLOOKUP(FZ1366,Auxiliar!$A:$C,3,0),"")</f>
        <v/>
      </c>
      <c r="GD1366" s="1"/>
      <c r="GE1366" s="12"/>
      <c r="GF1366" s="6" t="str">
        <f>+IFERROR(VALUE(RIGHT(Tabla33[[#This Row],[B2B]],6)),"")</f>
        <v/>
      </c>
      <c r="GG1366" s="6" t="str">
        <f>+IFERROR(VLOOKUP(GE1366,Auxiliar!$A:$C,2,0),"")</f>
        <v/>
      </c>
      <c r="GH1366" s="7" t="str">
        <f>+IFERROR(VLOOKUP(GE1366,Auxiliar!$A:$C,3,0),"")</f>
        <v/>
      </c>
    </row>
    <row r="1367" spans="79:190" x14ac:dyDescent="0.25">
      <c r="CA1367" s="1">
        <v>11982</v>
      </c>
      <c r="CB1367" s="1" t="s">
        <v>35</v>
      </c>
      <c r="CC1367" s="6">
        <f>+IFERROR(VALUE(RIGHT(Tabla14[[#This Row],[B2B]],6)),"")</f>
        <v>11982</v>
      </c>
      <c r="CD1367" s="6" t="str">
        <f>+IFERROR(VLOOKUP(CB1367,Auxiliar!$A:$C,2,0),"")</f>
        <v>Corona 710cc</v>
      </c>
      <c r="CE1367" s="7" t="str">
        <f>+IFERROR(VLOOKUP(CB1367,Auxiliar!$A:$C,3,0),"")</f>
        <v>1b 10% | 85b 0%</v>
      </c>
      <c r="CM1367" s="1">
        <v>11987</v>
      </c>
      <c r="CN1367" s="1" t="s">
        <v>20</v>
      </c>
      <c r="CO1367" s="6">
        <v>11987</v>
      </c>
      <c r="CP1367" s="6" t="s">
        <v>20</v>
      </c>
      <c r="CQ1367" s="7" t="s">
        <v>21</v>
      </c>
      <c r="CY1367" s="1">
        <v>11987</v>
      </c>
      <c r="CZ1367" s="1" t="s">
        <v>16</v>
      </c>
      <c r="DA1367" s="6">
        <f>+IFERROR(VALUE(RIGHT(Tabla18[[#This Row],[B2B]],6)),"")</f>
        <v>11987</v>
      </c>
      <c r="DB1367" s="6" t="str">
        <f>+IFERROR(VLOOKUP(CZ1367,Auxiliar!$A:$C,2,0),"")</f>
        <v>PREMIUM</v>
      </c>
      <c r="DC1367" s="7" t="str">
        <f>+IFERROR(VLOOKUP(CZ1367,Auxiliar!$A:$C,3,0),"")</f>
        <v>0b 0% | 2b 2% | 5b 3,5% | 10b 5%</v>
      </c>
      <c r="DE1367" s="1">
        <v>11987</v>
      </c>
      <c r="DF1367" s="1" t="s">
        <v>19</v>
      </c>
      <c r="DG1367" s="6">
        <f>+IFERROR(VALUE(RIGHT(Tabla19[[#This Row],[B2B]],6)),"")</f>
        <v>11987</v>
      </c>
      <c r="DH1367" s="6" t="str">
        <f>+IFERROR(VLOOKUP(DF1367,Auxiliar!$A:$C,2,0),"")</f>
        <v>MICHELOB</v>
      </c>
      <c r="DI1367" s="7" t="str">
        <f>+IFERROR(VLOOKUP(DF1367,Auxiliar!$A:$C,3,0),"")</f>
        <v>1b 7% | 3b 22% | 8b 27%</v>
      </c>
      <c r="DK1367" s="1"/>
      <c r="DL1367" s="1"/>
      <c r="DM1367" s="6" t="str">
        <f>+IFERROR(VALUE(RIGHT(Tabla20[[#This Row],[B2B]],6)),"")</f>
        <v/>
      </c>
      <c r="DN1367" s="6" t="str">
        <f>+IFERROR(VLOOKUP(DL1367,Auxiliar!$A:$C,2,0),"")</f>
        <v/>
      </c>
      <c r="DO1367" s="7" t="str">
        <f>+IFERROR(VLOOKUP(DL1367,Auxiliar!$A:$C,3,0),"")</f>
        <v/>
      </c>
      <c r="DQ1367" s="1">
        <v>11977</v>
      </c>
      <c r="DR1367" s="12" t="s">
        <v>24</v>
      </c>
      <c r="DS1367" s="6">
        <f>+IFERROR(VALUE(RIGHT(Tabla21[[#This Row],[B2B]],6)),"")</f>
        <v>11977</v>
      </c>
      <c r="DT1367" s="6" t="str">
        <f>+IFERROR(VLOOKUP(DR1367,Auxiliar!$A:$C,2,0),"")</f>
        <v>CORONA PORRON</v>
      </c>
      <c r="DU1367" s="7" t="str">
        <f>+IFERROR(VLOOKUP(DR1367,Auxiliar!$A:$C,3,0),"")</f>
        <v>1b 5% | 20b 0%</v>
      </c>
      <c r="DW1367" s="1"/>
      <c r="DX1367" s="12"/>
      <c r="DY1367" s="6" t="str">
        <f>+IFERROR(VALUE(RIGHT(Tabla22[[#This Row],[B2B]],6)),"")</f>
        <v/>
      </c>
      <c r="DZ1367" s="6" t="str">
        <f>+IFERROR(VLOOKUP(DX1367,Auxiliar!$A:$C,2,0),"")</f>
        <v/>
      </c>
      <c r="EA1367" s="7" t="str">
        <f>+IFERROR(VLOOKUP(DX1367,Auxiliar!$A:$C,3,0),"")</f>
        <v/>
      </c>
      <c r="EC1367" s="1"/>
      <c r="ED1367" s="12"/>
      <c r="EE1367" s="6" t="str">
        <f>+IFERROR(VALUE(RIGHT(Tabla23[[#This Row],[B2B]],6)),"")</f>
        <v/>
      </c>
      <c r="EF1367" s="6" t="str">
        <f>+IFERROR(VLOOKUP(ED1367,Auxiliar!$A:$C,2,0),"")</f>
        <v/>
      </c>
      <c r="EG1367" s="7" t="str">
        <f>+IFERROR(VLOOKUP(ED1367,Auxiliar!$A:$C,3,0),"")</f>
        <v/>
      </c>
      <c r="EI1367" s="1"/>
      <c r="EJ1367" s="12"/>
      <c r="EK1367" s="6" t="str">
        <f>+IFERROR(VALUE(RIGHT(Tabla24[[#This Row],[B2B]],6)),"")</f>
        <v/>
      </c>
      <c r="EL1367" s="6" t="str">
        <f>+IFERROR(VLOOKUP(EJ1367,Auxiliar!$A:$C,2,0),"")</f>
        <v/>
      </c>
      <c r="EM1367" s="7" t="str">
        <f>+IFERROR(VLOOKUP(EJ1367,Auxiliar!$A:$C,3,0),"")</f>
        <v/>
      </c>
      <c r="EO1367" s="1"/>
      <c r="EP1367" s="12"/>
      <c r="EQ1367" s="6" t="str">
        <f>+IFERROR(VALUE(RIGHT(Tabla25[[#This Row],[B2B]],6)),"")</f>
        <v/>
      </c>
      <c r="ER1367" s="6" t="str">
        <f>+IFERROR(VLOOKUP(EP1367,Auxiliar!$A:$C,2,0),"")</f>
        <v/>
      </c>
      <c r="ES1367" s="7" t="str">
        <f>+IFERROR(VLOOKUP(EP1367,Auxiliar!$A:$C,3,0),"")</f>
        <v/>
      </c>
      <c r="EU1367" s="1"/>
      <c r="EV1367" s="12"/>
      <c r="EW1367" s="6" t="str">
        <f>+IFERROR(VALUE(RIGHT(Tabla26[[#This Row],[B2B]],6)),"")</f>
        <v/>
      </c>
      <c r="EX1367" s="6" t="str">
        <f>+IFERROR(VLOOKUP(EV1367,Auxiliar!$A:$C,2,0),"")</f>
        <v/>
      </c>
      <c r="EY1367" s="7" t="str">
        <f>+IFERROR(VLOOKUP(EV1367,Auxiliar!$A:$C,3,0),"")</f>
        <v/>
      </c>
      <c r="EZ1367" s="1"/>
      <c r="FA1367" s="12"/>
      <c r="FB1367" s="6" t="str">
        <f>+IFERROR(VALUE(RIGHT(Tabla27[[#This Row],[B2B]],6)),"")</f>
        <v/>
      </c>
      <c r="FC1367" s="6" t="str">
        <f>+IFERROR(VLOOKUP(FA1367,Auxiliar!$A:$C,2,0),"")</f>
        <v/>
      </c>
      <c r="FD1367" s="7" t="str">
        <f>+IFERROR(VLOOKUP(FA1367,Auxiliar!$A:$C,3,0),"")</f>
        <v/>
      </c>
      <c r="FE1367" s="1"/>
      <c r="FF1367" s="12"/>
      <c r="FG1367" s="6" t="str">
        <f>+IFERROR(VALUE(RIGHT(Tabla28[[#This Row],[B2B]],6)),"")</f>
        <v/>
      </c>
      <c r="FH1367" s="6" t="str">
        <f>+IFERROR(VLOOKUP(FF1367,Auxiliar!$A:$C,2,0),"")</f>
        <v/>
      </c>
      <c r="FI1367" s="7" t="str">
        <f>+IFERROR(VLOOKUP(FF1367,Auxiliar!$A:$C,3,0),"")</f>
        <v/>
      </c>
      <c r="FJ1367" s="1"/>
      <c r="FK1367" s="12"/>
      <c r="FL1367" s="6" t="str">
        <f>+IFERROR(VALUE(RIGHT(Tabla29[[#This Row],[B2B]],6)),"")</f>
        <v/>
      </c>
      <c r="FM1367" s="6" t="str">
        <f>+IFERROR(VLOOKUP(FK1367,Auxiliar!$A:$C,2,0),"")</f>
        <v/>
      </c>
      <c r="FN1367" s="7" t="str">
        <f>+IFERROR(VLOOKUP(FK1367,Auxiliar!$A:$C,3,0),"")</f>
        <v/>
      </c>
      <c r="FO1367" s="1"/>
      <c r="FP1367" s="12"/>
      <c r="FQ1367" s="6" t="str">
        <f>+IFERROR(VALUE(RIGHT(Tabla30[[#This Row],[B2B]],6)),"")</f>
        <v/>
      </c>
      <c r="FR1367" s="6" t="str">
        <f>+IFERROR(VLOOKUP(FP1367,Auxiliar!$A:$C,2,0),"")</f>
        <v/>
      </c>
      <c r="FS1367" s="7"/>
      <c r="FT1367" s="1"/>
      <c r="FU1367" s="12"/>
      <c r="FV1367" s="6" t="str">
        <f>+IFERROR(VALUE(RIGHT(Tabla31[[#This Row],[B2B]],6)),"")</f>
        <v/>
      </c>
      <c r="FW1367" s="6" t="str">
        <f>+IFERROR(VLOOKUP(FU1367,Auxiliar!$A:$C,2,0),"")</f>
        <v/>
      </c>
      <c r="FX1367" s="7" t="str">
        <f>+IFERROR(VLOOKUP(FU1367,Auxiliar!$A:$C,3,0),"")</f>
        <v/>
      </c>
      <c r="FY1367" s="1"/>
      <c r="FZ1367" s="12"/>
      <c r="GA1367" s="6" t="str">
        <f>+IFERROR(VALUE(RIGHT(Tabla32[[#This Row],[B2B]],6)),"")</f>
        <v/>
      </c>
      <c r="GB1367" s="6" t="str">
        <f>+IFERROR(VLOOKUP(FZ1367,Auxiliar!$A:$C,2,0),"")</f>
        <v/>
      </c>
      <c r="GC1367" s="7" t="str">
        <f>+IFERROR(VLOOKUP(FZ1367,Auxiliar!$A:$C,3,0),"")</f>
        <v/>
      </c>
      <c r="GD1367" s="1"/>
      <c r="GE1367" s="12"/>
      <c r="GF1367" s="6" t="str">
        <f>+IFERROR(VALUE(RIGHT(Tabla33[[#This Row],[B2B]],6)),"")</f>
        <v/>
      </c>
      <c r="GG1367" s="6" t="str">
        <f>+IFERROR(VLOOKUP(GE1367,Auxiliar!$A:$C,2,0),"")</f>
        <v/>
      </c>
      <c r="GH1367" s="7" t="str">
        <f>+IFERROR(VLOOKUP(GE1367,Auxiliar!$A:$C,3,0),"")</f>
        <v/>
      </c>
    </row>
    <row r="1368" spans="79:190" x14ac:dyDescent="0.25">
      <c r="CA1368" s="1">
        <v>11984</v>
      </c>
      <c r="CB1368" s="1" t="s">
        <v>35</v>
      </c>
      <c r="CC1368" s="6">
        <f>+IFERROR(VALUE(RIGHT(Tabla14[[#This Row],[B2B]],6)),"")</f>
        <v>11984</v>
      </c>
      <c r="CD1368" s="6" t="str">
        <f>+IFERROR(VLOOKUP(CB1368,Auxiliar!$A:$C,2,0),"")</f>
        <v>Corona 710cc</v>
      </c>
      <c r="CE1368" s="7" t="str">
        <f>+IFERROR(VLOOKUP(CB1368,Auxiliar!$A:$C,3,0),"")</f>
        <v>1b 10% | 85b 0%</v>
      </c>
      <c r="CM1368" s="1">
        <v>11988</v>
      </c>
      <c r="CN1368" s="1" t="s">
        <v>20</v>
      </c>
      <c r="CO1368" s="6">
        <v>11988</v>
      </c>
      <c r="CP1368" s="6" t="s">
        <v>20</v>
      </c>
      <c r="CQ1368" s="7" t="s">
        <v>21</v>
      </c>
      <c r="CY1368" s="1">
        <v>11988</v>
      </c>
      <c r="CZ1368" s="1" t="s">
        <v>16</v>
      </c>
      <c r="DA1368" s="6">
        <f>+IFERROR(VALUE(RIGHT(Tabla18[[#This Row],[B2B]],6)),"")</f>
        <v>11988</v>
      </c>
      <c r="DB1368" s="6" t="str">
        <f>+IFERROR(VLOOKUP(CZ1368,Auxiliar!$A:$C,2,0),"")</f>
        <v>PREMIUM</v>
      </c>
      <c r="DC1368" s="7" t="str">
        <f>+IFERROR(VLOOKUP(CZ1368,Auxiliar!$A:$C,3,0),"")</f>
        <v>0b 0% | 2b 2% | 5b 3,5% | 10b 5%</v>
      </c>
      <c r="DE1368" s="1">
        <v>11988</v>
      </c>
      <c r="DF1368" s="1" t="s">
        <v>19</v>
      </c>
      <c r="DG1368" s="6">
        <f>+IFERROR(VALUE(RIGHT(Tabla19[[#This Row],[B2B]],6)),"")</f>
        <v>11988</v>
      </c>
      <c r="DH1368" s="6" t="str">
        <f>+IFERROR(VLOOKUP(DF1368,Auxiliar!$A:$C,2,0),"")</f>
        <v>MICHELOB</v>
      </c>
      <c r="DI1368" s="7" t="str">
        <f>+IFERROR(VLOOKUP(DF1368,Auxiliar!$A:$C,3,0),"")</f>
        <v>1b 7% | 3b 22% | 8b 27%</v>
      </c>
      <c r="DK1368" s="1"/>
      <c r="DL1368" s="1"/>
      <c r="DM1368" s="6" t="str">
        <f>+IFERROR(VALUE(RIGHT(Tabla20[[#This Row],[B2B]],6)),"")</f>
        <v/>
      </c>
      <c r="DN1368" s="6" t="str">
        <f>+IFERROR(VLOOKUP(DL1368,Auxiliar!$A:$C,2,0),"")</f>
        <v/>
      </c>
      <c r="DO1368" s="7" t="str">
        <f>+IFERROR(VLOOKUP(DL1368,Auxiliar!$A:$C,3,0),"")</f>
        <v/>
      </c>
      <c r="DQ1368" s="1">
        <v>11978</v>
      </c>
      <c r="DR1368" s="12" t="s">
        <v>24</v>
      </c>
      <c r="DS1368" s="6">
        <f>+IFERROR(VALUE(RIGHT(Tabla21[[#This Row],[B2B]],6)),"")</f>
        <v>11978</v>
      </c>
      <c r="DT1368" s="6" t="str">
        <f>+IFERROR(VLOOKUP(DR1368,Auxiliar!$A:$C,2,0),"")</f>
        <v>CORONA PORRON</v>
      </c>
      <c r="DU1368" s="7" t="str">
        <f>+IFERROR(VLOOKUP(DR1368,Auxiliar!$A:$C,3,0),"")</f>
        <v>1b 5% | 20b 0%</v>
      </c>
      <c r="DW1368" s="1"/>
      <c r="DX1368" s="12"/>
      <c r="DY1368" s="6" t="str">
        <f>+IFERROR(VALUE(RIGHT(Tabla22[[#This Row],[B2B]],6)),"")</f>
        <v/>
      </c>
      <c r="DZ1368" s="6" t="str">
        <f>+IFERROR(VLOOKUP(DX1368,Auxiliar!$A:$C,2,0),"")</f>
        <v/>
      </c>
      <c r="EA1368" s="7" t="str">
        <f>+IFERROR(VLOOKUP(DX1368,Auxiliar!$A:$C,3,0),"")</f>
        <v/>
      </c>
      <c r="EC1368" s="1"/>
      <c r="ED1368" s="12"/>
      <c r="EE1368" s="6" t="str">
        <f>+IFERROR(VALUE(RIGHT(Tabla23[[#This Row],[B2B]],6)),"")</f>
        <v/>
      </c>
      <c r="EF1368" s="6" t="str">
        <f>+IFERROR(VLOOKUP(ED1368,Auxiliar!$A:$C,2,0),"")</f>
        <v/>
      </c>
      <c r="EG1368" s="7" t="str">
        <f>+IFERROR(VLOOKUP(ED1368,Auxiliar!$A:$C,3,0),"")</f>
        <v/>
      </c>
      <c r="EI1368" s="1"/>
      <c r="EJ1368" s="12"/>
      <c r="EK1368" s="6" t="str">
        <f>+IFERROR(VALUE(RIGHT(Tabla24[[#This Row],[B2B]],6)),"")</f>
        <v/>
      </c>
      <c r="EL1368" s="6" t="str">
        <f>+IFERROR(VLOOKUP(EJ1368,Auxiliar!$A:$C,2,0),"")</f>
        <v/>
      </c>
      <c r="EM1368" s="7" t="str">
        <f>+IFERROR(VLOOKUP(EJ1368,Auxiliar!$A:$C,3,0),"")</f>
        <v/>
      </c>
      <c r="EO1368" s="1"/>
      <c r="EP1368" s="12"/>
      <c r="EQ1368" s="6" t="str">
        <f>+IFERROR(VALUE(RIGHT(Tabla25[[#This Row],[B2B]],6)),"")</f>
        <v/>
      </c>
      <c r="ER1368" s="6" t="str">
        <f>+IFERROR(VLOOKUP(EP1368,Auxiliar!$A:$C,2,0),"")</f>
        <v/>
      </c>
      <c r="ES1368" s="7" t="str">
        <f>+IFERROR(VLOOKUP(EP1368,Auxiliar!$A:$C,3,0),"")</f>
        <v/>
      </c>
      <c r="EU1368" s="1"/>
      <c r="EV1368" s="12"/>
      <c r="EW1368" s="6" t="str">
        <f>+IFERROR(VALUE(RIGHT(Tabla26[[#This Row],[B2B]],6)),"")</f>
        <v/>
      </c>
      <c r="EX1368" s="6" t="str">
        <f>+IFERROR(VLOOKUP(EV1368,Auxiliar!$A:$C,2,0),"")</f>
        <v/>
      </c>
      <c r="EY1368" s="7" t="str">
        <f>+IFERROR(VLOOKUP(EV1368,Auxiliar!$A:$C,3,0),"")</f>
        <v/>
      </c>
      <c r="EZ1368" s="1"/>
      <c r="FA1368" s="12"/>
      <c r="FB1368" s="6" t="str">
        <f>+IFERROR(VALUE(RIGHT(Tabla27[[#This Row],[B2B]],6)),"")</f>
        <v/>
      </c>
      <c r="FC1368" s="6" t="str">
        <f>+IFERROR(VLOOKUP(FA1368,Auxiliar!$A:$C,2,0),"")</f>
        <v/>
      </c>
      <c r="FD1368" s="7" t="str">
        <f>+IFERROR(VLOOKUP(FA1368,Auxiliar!$A:$C,3,0),"")</f>
        <v/>
      </c>
      <c r="FE1368" s="1"/>
      <c r="FF1368" s="12"/>
      <c r="FG1368" s="6" t="str">
        <f>+IFERROR(VALUE(RIGHT(Tabla28[[#This Row],[B2B]],6)),"")</f>
        <v/>
      </c>
      <c r="FH1368" s="6" t="str">
        <f>+IFERROR(VLOOKUP(FF1368,Auxiliar!$A:$C,2,0),"")</f>
        <v/>
      </c>
      <c r="FI1368" s="7" t="str">
        <f>+IFERROR(VLOOKUP(FF1368,Auxiliar!$A:$C,3,0),"")</f>
        <v/>
      </c>
      <c r="FJ1368" s="1"/>
      <c r="FK1368" s="12"/>
      <c r="FL1368" s="6" t="str">
        <f>+IFERROR(VALUE(RIGHT(Tabla29[[#This Row],[B2B]],6)),"")</f>
        <v/>
      </c>
      <c r="FM1368" s="6" t="str">
        <f>+IFERROR(VLOOKUP(FK1368,Auxiliar!$A:$C,2,0),"")</f>
        <v/>
      </c>
      <c r="FN1368" s="7" t="str">
        <f>+IFERROR(VLOOKUP(FK1368,Auxiliar!$A:$C,3,0),"")</f>
        <v/>
      </c>
      <c r="FO1368" s="1"/>
      <c r="FP1368" s="12"/>
      <c r="FQ1368" s="6" t="str">
        <f>+IFERROR(VALUE(RIGHT(Tabla30[[#This Row],[B2B]],6)),"")</f>
        <v/>
      </c>
      <c r="FR1368" s="6" t="str">
        <f>+IFERROR(VLOOKUP(FP1368,Auxiliar!$A:$C,2,0),"")</f>
        <v/>
      </c>
      <c r="FS1368" s="7"/>
      <c r="FT1368" s="1"/>
      <c r="FU1368" s="12"/>
      <c r="FV1368" s="6" t="str">
        <f>+IFERROR(VALUE(RIGHT(Tabla31[[#This Row],[B2B]],6)),"")</f>
        <v/>
      </c>
      <c r="FW1368" s="6" t="str">
        <f>+IFERROR(VLOOKUP(FU1368,Auxiliar!$A:$C,2,0),"")</f>
        <v/>
      </c>
      <c r="FX1368" s="7" t="str">
        <f>+IFERROR(VLOOKUP(FU1368,Auxiliar!$A:$C,3,0),"")</f>
        <v/>
      </c>
      <c r="FY1368" s="1"/>
      <c r="FZ1368" s="12"/>
      <c r="GA1368" s="6" t="str">
        <f>+IFERROR(VALUE(RIGHT(Tabla32[[#This Row],[B2B]],6)),"")</f>
        <v/>
      </c>
      <c r="GB1368" s="6" t="str">
        <f>+IFERROR(VLOOKUP(FZ1368,Auxiliar!$A:$C,2,0),"")</f>
        <v/>
      </c>
      <c r="GC1368" s="7" t="str">
        <f>+IFERROR(VLOOKUP(FZ1368,Auxiliar!$A:$C,3,0),"")</f>
        <v/>
      </c>
      <c r="GD1368" s="1"/>
      <c r="GE1368" s="12"/>
      <c r="GF1368" s="6" t="str">
        <f>+IFERROR(VALUE(RIGHT(Tabla33[[#This Row],[B2B]],6)),"")</f>
        <v/>
      </c>
      <c r="GG1368" s="6" t="str">
        <f>+IFERROR(VLOOKUP(GE1368,Auxiliar!$A:$C,2,0),"")</f>
        <v/>
      </c>
      <c r="GH1368" s="7" t="str">
        <f>+IFERROR(VLOOKUP(GE1368,Auxiliar!$A:$C,3,0),"")</f>
        <v/>
      </c>
    </row>
    <row r="1369" spans="79:190" x14ac:dyDescent="0.25">
      <c r="CA1369" s="1">
        <v>11986</v>
      </c>
      <c r="CB1369" s="1" t="s">
        <v>35</v>
      </c>
      <c r="CC1369" s="6">
        <f>+IFERROR(VALUE(RIGHT(Tabla14[[#This Row],[B2B]],6)),"")</f>
        <v>11986</v>
      </c>
      <c r="CD1369" s="6" t="str">
        <f>+IFERROR(VLOOKUP(CB1369,Auxiliar!$A:$C,2,0),"")</f>
        <v>Corona 710cc</v>
      </c>
      <c r="CE1369" s="7" t="str">
        <f>+IFERROR(VLOOKUP(CB1369,Auxiliar!$A:$C,3,0),"")</f>
        <v>1b 10% | 85b 0%</v>
      </c>
      <c r="CM1369" s="1">
        <v>11989</v>
      </c>
      <c r="CN1369" s="1" t="s">
        <v>20</v>
      </c>
      <c r="CO1369" s="6">
        <v>11989</v>
      </c>
      <c r="CP1369" s="6" t="s">
        <v>20</v>
      </c>
      <c r="CQ1369" s="7" t="s">
        <v>21</v>
      </c>
      <c r="CY1369" s="1">
        <v>11989</v>
      </c>
      <c r="CZ1369" s="1" t="s">
        <v>16</v>
      </c>
      <c r="DA1369" s="6">
        <f>+IFERROR(VALUE(RIGHT(Tabla18[[#This Row],[B2B]],6)),"")</f>
        <v>11989</v>
      </c>
      <c r="DB1369" s="6" t="str">
        <f>+IFERROR(VLOOKUP(CZ1369,Auxiliar!$A:$C,2,0),"")</f>
        <v>PREMIUM</v>
      </c>
      <c r="DC1369" s="7" t="str">
        <f>+IFERROR(VLOOKUP(CZ1369,Auxiliar!$A:$C,3,0),"")</f>
        <v>0b 0% | 2b 2% | 5b 3,5% | 10b 5%</v>
      </c>
      <c r="DE1369" s="1">
        <v>11989</v>
      </c>
      <c r="DF1369" s="1" t="s">
        <v>19</v>
      </c>
      <c r="DG1369" s="6">
        <f>+IFERROR(VALUE(RIGHT(Tabla19[[#This Row],[B2B]],6)),"")</f>
        <v>11989</v>
      </c>
      <c r="DH1369" s="6" t="str">
        <f>+IFERROR(VLOOKUP(DF1369,Auxiliar!$A:$C,2,0),"")</f>
        <v>MICHELOB</v>
      </c>
      <c r="DI1369" s="7" t="str">
        <f>+IFERROR(VLOOKUP(DF1369,Auxiliar!$A:$C,3,0),"")</f>
        <v>1b 7% | 3b 22% | 8b 27%</v>
      </c>
      <c r="DK1369" s="1"/>
      <c r="DL1369" s="1"/>
      <c r="DM1369" s="6" t="str">
        <f>+IFERROR(VALUE(RIGHT(Tabla20[[#This Row],[B2B]],6)),"")</f>
        <v/>
      </c>
      <c r="DN1369" s="6" t="str">
        <f>+IFERROR(VLOOKUP(DL1369,Auxiliar!$A:$C,2,0),"")</f>
        <v/>
      </c>
      <c r="DO1369" s="7" t="str">
        <f>+IFERROR(VLOOKUP(DL1369,Auxiliar!$A:$C,3,0),"")</f>
        <v/>
      </c>
      <c r="DQ1369" s="1">
        <v>11980</v>
      </c>
      <c r="DR1369" s="12" t="s">
        <v>24</v>
      </c>
      <c r="DS1369" s="6">
        <f>+IFERROR(VALUE(RIGHT(Tabla21[[#This Row],[B2B]],6)),"")</f>
        <v>11980</v>
      </c>
      <c r="DT1369" s="6" t="str">
        <f>+IFERROR(VLOOKUP(DR1369,Auxiliar!$A:$C,2,0),"")</f>
        <v>CORONA PORRON</v>
      </c>
      <c r="DU1369" s="7" t="str">
        <f>+IFERROR(VLOOKUP(DR1369,Auxiliar!$A:$C,3,0),"")</f>
        <v>1b 5% | 20b 0%</v>
      </c>
      <c r="DW1369" s="1"/>
      <c r="DX1369" s="12"/>
      <c r="DY1369" s="6" t="str">
        <f>+IFERROR(VALUE(RIGHT(Tabla22[[#This Row],[B2B]],6)),"")</f>
        <v/>
      </c>
      <c r="DZ1369" s="6" t="str">
        <f>+IFERROR(VLOOKUP(DX1369,Auxiliar!$A:$C,2,0),"")</f>
        <v/>
      </c>
      <c r="EA1369" s="7" t="str">
        <f>+IFERROR(VLOOKUP(DX1369,Auxiliar!$A:$C,3,0),"")</f>
        <v/>
      </c>
      <c r="EC1369" s="1"/>
      <c r="ED1369" s="12"/>
      <c r="EE1369" s="6" t="str">
        <f>+IFERROR(VALUE(RIGHT(Tabla23[[#This Row],[B2B]],6)),"")</f>
        <v/>
      </c>
      <c r="EF1369" s="6" t="str">
        <f>+IFERROR(VLOOKUP(ED1369,Auxiliar!$A:$C,2,0),"")</f>
        <v/>
      </c>
      <c r="EG1369" s="7" t="str">
        <f>+IFERROR(VLOOKUP(ED1369,Auxiliar!$A:$C,3,0),"")</f>
        <v/>
      </c>
      <c r="EI1369" s="1"/>
      <c r="EJ1369" s="12"/>
      <c r="EK1369" s="6" t="str">
        <f>+IFERROR(VALUE(RIGHT(Tabla24[[#This Row],[B2B]],6)),"")</f>
        <v/>
      </c>
      <c r="EL1369" s="6" t="str">
        <f>+IFERROR(VLOOKUP(EJ1369,Auxiliar!$A:$C,2,0),"")</f>
        <v/>
      </c>
      <c r="EM1369" s="7" t="str">
        <f>+IFERROR(VLOOKUP(EJ1369,Auxiliar!$A:$C,3,0),"")</f>
        <v/>
      </c>
      <c r="EO1369" s="1"/>
      <c r="EP1369" s="12"/>
      <c r="EQ1369" s="6" t="str">
        <f>+IFERROR(VALUE(RIGHT(Tabla25[[#This Row],[B2B]],6)),"")</f>
        <v/>
      </c>
      <c r="ER1369" s="6" t="str">
        <f>+IFERROR(VLOOKUP(EP1369,Auxiliar!$A:$C,2,0),"")</f>
        <v/>
      </c>
      <c r="ES1369" s="7" t="str">
        <f>+IFERROR(VLOOKUP(EP1369,Auxiliar!$A:$C,3,0),"")</f>
        <v/>
      </c>
      <c r="EU1369" s="1"/>
      <c r="EV1369" s="12"/>
      <c r="EW1369" s="6" t="str">
        <f>+IFERROR(VALUE(RIGHT(Tabla26[[#This Row],[B2B]],6)),"")</f>
        <v/>
      </c>
      <c r="EX1369" s="6" t="str">
        <f>+IFERROR(VLOOKUP(EV1369,Auxiliar!$A:$C,2,0),"")</f>
        <v/>
      </c>
      <c r="EY1369" s="7" t="str">
        <f>+IFERROR(VLOOKUP(EV1369,Auxiliar!$A:$C,3,0),"")</f>
        <v/>
      </c>
      <c r="EZ1369" s="1"/>
      <c r="FA1369" s="12"/>
      <c r="FB1369" s="6" t="str">
        <f>+IFERROR(VALUE(RIGHT(Tabla27[[#This Row],[B2B]],6)),"")</f>
        <v/>
      </c>
      <c r="FC1369" s="6" t="str">
        <f>+IFERROR(VLOOKUP(FA1369,Auxiliar!$A:$C,2,0),"")</f>
        <v/>
      </c>
      <c r="FD1369" s="7" t="str">
        <f>+IFERROR(VLOOKUP(FA1369,Auxiliar!$A:$C,3,0),"")</f>
        <v/>
      </c>
      <c r="FE1369" s="1"/>
      <c r="FF1369" s="12"/>
      <c r="FG1369" s="6" t="str">
        <f>+IFERROR(VALUE(RIGHT(Tabla28[[#This Row],[B2B]],6)),"")</f>
        <v/>
      </c>
      <c r="FH1369" s="6" t="str">
        <f>+IFERROR(VLOOKUP(FF1369,Auxiliar!$A:$C,2,0),"")</f>
        <v/>
      </c>
      <c r="FI1369" s="7" t="str">
        <f>+IFERROR(VLOOKUP(FF1369,Auxiliar!$A:$C,3,0),"")</f>
        <v/>
      </c>
      <c r="FJ1369" s="1"/>
      <c r="FK1369" s="12"/>
      <c r="FL1369" s="6" t="str">
        <f>+IFERROR(VALUE(RIGHT(Tabla29[[#This Row],[B2B]],6)),"")</f>
        <v/>
      </c>
      <c r="FM1369" s="6" t="str">
        <f>+IFERROR(VLOOKUP(FK1369,Auxiliar!$A:$C,2,0),"")</f>
        <v/>
      </c>
      <c r="FN1369" s="7" t="str">
        <f>+IFERROR(VLOOKUP(FK1369,Auxiliar!$A:$C,3,0),"")</f>
        <v/>
      </c>
      <c r="FO1369" s="1"/>
      <c r="FP1369" s="12"/>
      <c r="FQ1369" s="6" t="str">
        <f>+IFERROR(VALUE(RIGHT(Tabla30[[#This Row],[B2B]],6)),"")</f>
        <v/>
      </c>
      <c r="FR1369" s="6" t="str">
        <f>+IFERROR(VLOOKUP(FP1369,Auxiliar!$A:$C,2,0),"")</f>
        <v/>
      </c>
      <c r="FS1369" s="7"/>
      <c r="FT1369" s="1"/>
      <c r="FU1369" s="12"/>
      <c r="FV1369" s="6" t="str">
        <f>+IFERROR(VALUE(RIGHT(Tabla31[[#This Row],[B2B]],6)),"")</f>
        <v/>
      </c>
      <c r="FW1369" s="6" t="str">
        <f>+IFERROR(VLOOKUP(FU1369,Auxiliar!$A:$C,2,0),"")</f>
        <v/>
      </c>
      <c r="FX1369" s="7" t="str">
        <f>+IFERROR(VLOOKUP(FU1369,Auxiliar!$A:$C,3,0),"")</f>
        <v/>
      </c>
      <c r="FY1369" s="1"/>
      <c r="FZ1369" s="12"/>
      <c r="GA1369" s="6" t="str">
        <f>+IFERROR(VALUE(RIGHT(Tabla32[[#This Row],[B2B]],6)),"")</f>
        <v/>
      </c>
      <c r="GB1369" s="6" t="str">
        <f>+IFERROR(VLOOKUP(FZ1369,Auxiliar!$A:$C,2,0),"")</f>
        <v/>
      </c>
      <c r="GC1369" s="7" t="str">
        <f>+IFERROR(VLOOKUP(FZ1369,Auxiliar!$A:$C,3,0),"")</f>
        <v/>
      </c>
      <c r="GD1369" s="1"/>
      <c r="GE1369" s="12"/>
      <c r="GF1369" s="6" t="str">
        <f>+IFERROR(VALUE(RIGHT(Tabla33[[#This Row],[B2B]],6)),"")</f>
        <v/>
      </c>
      <c r="GG1369" s="6" t="str">
        <f>+IFERROR(VLOOKUP(GE1369,Auxiliar!$A:$C,2,0),"")</f>
        <v/>
      </c>
      <c r="GH1369" s="7" t="str">
        <f>+IFERROR(VLOOKUP(GE1369,Auxiliar!$A:$C,3,0),"")</f>
        <v/>
      </c>
    </row>
    <row r="1370" spans="79:190" x14ac:dyDescent="0.25">
      <c r="CA1370" s="1">
        <v>11987</v>
      </c>
      <c r="CB1370" s="1" t="s">
        <v>35</v>
      </c>
      <c r="CC1370" s="6">
        <f>+IFERROR(VALUE(RIGHT(Tabla14[[#This Row],[B2B]],6)),"")</f>
        <v>11987</v>
      </c>
      <c r="CD1370" s="6" t="str">
        <f>+IFERROR(VLOOKUP(CB1370,Auxiliar!$A:$C,2,0),"")</f>
        <v>Corona 710cc</v>
      </c>
      <c r="CE1370" s="7" t="str">
        <f>+IFERROR(VLOOKUP(CB1370,Auxiliar!$A:$C,3,0),"")</f>
        <v>1b 10% | 85b 0%</v>
      </c>
      <c r="CM1370" s="1">
        <v>11990</v>
      </c>
      <c r="CN1370" s="1" t="s">
        <v>20</v>
      </c>
      <c r="CO1370" s="6">
        <v>11990</v>
      </c>
      <c r="CP1370" s="6" t="s">
        <v>20</v>
      </c>
      <c r="CQ1370" s="7" t="s">
        <v>21</v>
      </c>
      <c r="CY1370" s="1">
        <v>11990</v>
      </c>
      <c r="CZ1370" s="1" t="s">
        <v>16</v>
      </c>
      <c r="DA1370" s="6">
        <f>+IFERROR(VALUE(RIGHT(Tabla18[[#This Row],[B2B]],6)),"")</f>
        <v>11990</v>
      </c>
      <c r="DB1370" s="6" t="str">
        <f>+IFERROR(VLOOKUP(CZ1370,Auxiliar!$A:$C,2,0),"")</f>
        <v>PREMIUM</v>
      </c>
      <c r="DC1370" s="7" t="str">
        <f>+IFERROR(VLOOKUP(CZ1370,Auxiliar!$A:$C,3,0),"")</f>
        <v>0b 0% | 2b 2% | 5b 3,5% | 10b 5%</v>
      </c>
      <c r="DE1370" s="1">
        <v>11990</v>
      </c>
      <c r="DF1370" s="1" t="s">
        <v>19</v>
      </c>
      <c r="DG1370" s="6">
        <f>+IFERROR(VALUE(RIGHT(Tabla19[[#This Row],[B2B]],6)),"")</f>
        <v>11990</v>
      </c>
      <c r="DH1370" s="6" t="str">
        <f>+IFERROR(VLOOKUP(DF1370,Auxiliar!$A:$C,2,0),"")</f>
        <v>MICHELOB</v>
      </c>
      <c r="DI1370" s="7" t="str">
        <f>+IFERROR(VLOOKUP(DF1370,Auxiliar!$A:$C,3,0),"")</f>
        <v>1b 7% | 3b 22% | 8b 27%</v>
      </c>
      <c r="DK1370" s="1"/>
      <c r="DL1370" s="1"/>
      <c r="DM1370" s="6" t="str">
        <f>+IFERROR(VALUE(RIGHT(Tabla20[[#This Row],[B2B]],6)),"")</f>
        <v/>
      </c>
      <c r="DN1370" s="6" t="str">
        <f>+IFERROR(VLOOKUP(DL1370,Auxiliar!$A:$C,2,0),"")</f>
        <v/>
      </c>
      <c r="DO1370" s="7" t="str">
        <f>+IFERROR(VLOOKUP(DL1370,Auxiliar!$A:$C,3,0),"")</f>
        <v/>
      </c>
      <c r="DQ1370" s="1">
        <v>11982</v>
      </c>
      <c r="DR1370" s="12" t="s">
        <v>24</v>
      </c>
      <c r="DS1370" s="6">
        <f>+IFERROR(VALUE(RIGHT(Tabla21[[#This Row],[B2B]],6)),"")</f>
        <v>11982</v>
      </c>
      <c r="DT1370" s="6" t="str">
        <f>+IFERROR(VLOOKUP(DR1370,Auxiliar!$A:$C,2,0),"")</f>
        <v>CORONA PORRON</v>
      </c>
      <c r="DU1370" s="7" t="str">
        <f>+IFERROR(VLOOKUP(DR1370,Auxiliar!$A:$C,3,0),"")</f>
        <v>1b 5% | 20b 0%</v>
      </c>
      <c r="DW1370" s="1"/>
      <c r="DX1370" s="12"/>
      <c r="DY1370" s="6" t="str">
        <f>+IFERROR(VALUE(RIGHT(Tabla22[[#This Row],[B2B]],6)),"")</f>
        <v/>
      </c>
      <c r="DZ1370" s="6" t="str">
        <f>+IFERROR(VLOOKUP(DX1370,Auxiliar!$A:$C,2,0),"")</f>
        <v/>
      </c>
      <c r="EA1370" s="7" t="str">
        <f>+IFERROR(VLOOKUP(DX1370,Auxiliar!$A:$C,3,0),"")</f>
        <v/>
      </c>
      <c r="EC1370" s="1"/>
      <c r="ED1370" s="12"/>
      <c r="EE1370" s="6" t="str">
        <f>+IFERROR(VALUE(RIGHT(Tabla23[[#This Row],[B2B]],6)),"")</f>
        <v/>
      </c>
      <c r="EF1370" s="6" t="str">
        <f>+IFERROR(VLOOKUP(ED1370,Auxiliar!$A:$C,2,0),"")</f>
        <v/>
      </c>
      <c r="EG1370" s="7" t="str">
        <f>+IFERROR(VLOOKUP(ED1370,Auxiliar!$A:$C,3,0),"")</f>
        <v/>
      </c>
      <c r="EI1370" s="1"/>
      <c r="EJ1370" s="12"/>
      <c r="EK1370" s="6" t="str">
        <f>+IFERROR(VALUE(RIGHT(Tabla24[[#This Row],[B2B]],6)),"")</f>
        <v/>
      </c>
      <c r="EL1370" s="6" t="str">
        <f>+IFERROR(VLOOKUP(EJ1370,Auxiliar!$A:$C,2,0),"")</f>
        <v/>
      </c>
      <c r="EM1370" s="7" t="str">
        <f>+IFERROR(VLOOKUP(EJ1370,Auxiliar!$A:$C,3,0),"")</f>
        <v/>
      </c>
      <c r="EO1370" s="1"/>
      <c r="EP1370" s="12"/>
      <c r="EQ1370" s="6" t="str">
        <f>+IFERROR(VALUE(RIGHT(Tabla25[[#This Row],[B2B]],6)),"")</f>
        <v/>
      </c>
      <c r="ER1370" s="6" t="str">
        <f>+IFERROR(VLOOKUP(EP1370,Auxiliar!$A:$C,2,0),"")</f>
        <v/>
      </c>
      <c r="ES1370" s="7" t="str">
        <f>+IFERROR(VLOOKUP(EP1370,Auxiliar!$A:$C,3,0),"")</f>
        <v/>
      </c>
      <c r="EU1370" s="1"/>
      <c r="EV1370" s="12"/>
      <c r="EW1370" s="6" t="str">
        <f>+IFERROR(VALUE(RIGHT(Tabla26[[#This Row],[B2B]],6)),"")</f>
        <v/>
      </c>
      <c r="EX1370" s="6" t="str">
        <f>+IFERROR(VLOOKUP(EV1370,Auxiliar!$A:$C,2,0),"")</f>
        <v/>
      </c>
      <c r="EY1370" s="7" t="str">
        <f>+IFERROR(VLOOKUP(EV1370,Auxiliar!$A:$C,3,0),"")</f>
        <v/>
      </c>
      <c r="EZ1370" s="1"/>
      <c r="FA1370" s="12"/>
      <c r="FB1370" s="6" t="str">
        <f>+IFERROR(VALUE(RIGHT(Tabla27[[#This Row],[B2B]],6)),"")</f>
        <v/>
      </c>
      <c r="FC1370" s="6" t="str">
        <f>+IFERROR(VLOOKUP(FA1370,Auxiliar!$A:$C,2,0),"")</f>
        <v/>
      </c>
      <c r="FD1370" s="7" t="str">
        <f>+IFERROR(VLOOKUP(FA1370,Auxiliar!$A:$C,3,0),"")</f>
        <v/>
      </c>
      <c r="FE1370" s="1"/>
      <c r="FF1370" s="12"/>
      <c r="FG1370" s="6" t="str">
        <f>+IFERROR(VALUE(RIGHT(Tabla28[[#This Row],[B2B]],6)),"")</f>
        <v/>
      </c>
      <c r="FH1370" s="6" t="str">
        <f>+IFERROR(VLOOKUP(FF1370,Auxiliar!$A:$C,2,0),"")</f>
        <v/>
      </c>
      <c r="FI1370" s="7" t="str">
        <f>+IFERROR(VLOOKUP(FF1370,Auxiliar!$A:$C,3,0),"")</f>
        <v/>
      </c>
      <c r="FJ1370" s="1"/>
      <c r="FK1370" s="12"/>
      <c r="FL1370" s="6" t="str">
        <f>+IFERROR(VALUE(RIGHT(Tabla29[[#This Row],[B2B]],6)),"")</f>
        <v/>
      </c>
      <c r="FM1370" s="6" t="str">
        <f>+IFERROR(VLOOKUP(FK1370,Auxiliar!$A:$C,2,0),"")</f>
        <v/>
      </c>
      <c r="FN1370" s="7" t="str">
        <f>+IFERROR(VLOOKUP(FK1370,Auxiliar!$A:$C,3,0),"")</f>
        <v/>
      </c>
      <c r="FO1370" s="1"/>
      <c r="FP1370" s="12"/>
      <c r="FQ1370" s="6" t="str">
        <f>+IFERROR(VALUE(RIGHT(Tabla30[[#This Row],[B2B]],6)),"")</f>
        <v/>
      </c>
      <c r="FR1370" s="6" t="str">
        <f>+IFERROR(VLOOKUP(FP1370,Auxiliar!$A:$C,2,0),"")</f>
        <v/>
      </c>
      <c r="FS1370" s="7"/>
      <c r="FT1370" s="1"/>
      <c r="FU1370" s="12"/>
      <c r="FV1370" s="6" t="str">
        <f>+IFERROR(VALUE(RIGHT(Tabla31[[#This Row],[B2B]],6)),"")</f>
        <v/>
      </c>
      <c r="FW1370" s="6" t="str">
        <f>+IFERROR(VLOOKUP(FU1370,Auxiliar!$A:$C,2,0),"")</f>
        <v/>
      </c>
      <c r="FX1370" s="7" t="str">
        <f>+IFERROR(VLOOKUP(FU1370,Auxiliar!$A:$C,3,0),"")</f>
        <v/>
      </c>
      <c r="FY1370" s="1"/>
      <c r="FZ1370" s="12"/>
      <c r="GA1370" s="6" t="str">
        <f>+IFERROR(VALUE(RIGHT(Tabla32[[#This Row],[B2B]],6)),"")</f>
        <v/>
      </c>
      <c r="GB1370" s="6" t="str">
        <f>+IFERROR(VLOOKUP(FZ1370,Auxiliar!$A:$C,2,0),"")</f>
        <v/>
      </c>
      <c r="GC1370" s="7" t="str">
        <f>+IFERROR(VLOOKUP(FZ1370,Auxiliar!$A:$C,3,0),"")</f>
        <v/>
      </c>
      <c r="GD1370" s="1"/>
      <c r="GE1370" s="12"/>
      <c r="GF1370" s="6" t="str">
        <f>+IFERROR(VALUE(RIGHT(Tabla33[[#This Row],[B2B]],6)),"")</f>
        <v/>
      </c>
      <c r="GG1370" s="6" t="str">
        <f>+IFERROR(VLOOKUP(GE1370,Auxiliar!$A:$C,2,0),"")</f>
        <v/>
      </c>
      <c r="GH1370" s="7" t="str">
        <f>+IFERROR(VLOOKUP(GE1370,Auxiliar!$A:$C,3,0),"")</f>
        <v/>
      </c>
    </row>
    <row r="1371" spans="79:190" x14ac:dyDescent="0.25">
      <c r="CA1371" s="1">
        <v>11988</v>
      </c>
      <c r="CB1371" s="1" t="s">
        <v>35</v>
      </c>
      <c r="CC1371" s="6">
        <f>+IFERROR(VALUE(RIGHT(Tabla14[[#This Row],[B2B]],6)),"")</f>
        <v>11988</v>
      </c>
      <c r="CD1371" s="6" t="str">
        <f>+IFERROR(VLOOKUP(CB1371,Auxiliar!$A:$C,2,0),"")</f>
        <v>Corona 710cc</v>
      </c>
      <c r="CE1371" s="7" t="str">
        <f>+IFERROR(VLOOKUP(CB1371,Auxiliar!$A:$C,3,0),"")</f>
        <v>1b 10% | 85b 0%</v>
      </c>
      <c r="CM1371" s="1">
        <v>11993</v>
      </c>
      <c r="CN1371" s="1" t="s">
        <v>20</v>
      </c>
      <c r="CO1371" s="6">
        <v>11993</v>
      </c>
      <c r="CP1371" s="6" t="s">
        <v>20</v>
      </c>
      <c r="CQ1371" s="7" t="s">
        <v>21</v>
      </c>
      <c r="CY1371" s="1">
        <v>11993</v>
      </c>
      <c r="CZ1371" s="1" t="s">
        <v>16</v>
      </c>
      <c r="DA1371" s="6">
        <f>+IFERROR(VALUE(RIGHT(Tabla18[[#This Row],[B2B]],6)),"")</f>
        <v>11993</v>
      </c>
      <c r="DB1371" s="6" t="str">
        <f>+IFERROR(VLOOKUP(CZ1371,Auxiliar!$A:$C,2,0),"")</f>
        <v>PREMIUM</v>
      </c>
      <c r="DC1371" s="7" t="str">
        <f>+IFERROR(VLOOKUP(CZ1371,Auxiliar!$A:$C,3,0),"")</f>
        <v>0b 0% | 2b 2% | 5b 3,5% | 10b 5%</v>
      </c>
      <c r="DE1371" s="1">
        <v>11993</v>
      </c>
      <c r="DF1371" s="1" t="s">
        <v>19</v>
      </c>
      <c r="DG1371" s="6">
        <f>+IFERROR(VALUE(RIGHT(Tabla19[[#This Row],[B2B]],6)),"")</f>
        <v>11993</v>
      </c>
      <c r="DH1371" s="6" t="str">
        <f>+IFERROR(VLOOKUP(DF1371,Auxiliar!$A:$C,2,0),"")</f>
        <v>MICHELOB</v>
      </c>
      <c r="DI1371" s="7" t="str">
        <f>+IFERROR(VLOOKUP(DF1371,Auxiliar!$A:$C,3,0),"")</f>
        <v>1b 7% | 3b 22% | 8b 27%</v>
      </c>
      <c r="DK1371" s="1"/>
      <c r="DL1371" s="1"/>
      <c r="DM1371" s="6" t="str">
        <f>+IFERROR(VALUE(RIGHT(Tabla20[[#This Row],[B2B]],6)),"")</f>
        <v/>
      </c>
      <c r="DN1371" s="6" t="str">
        <f>+IFERROR(VLOOKUP(DL1371,Auxiliar!$A:$C,2,0),"")</f>
        <v/>
      </c>
      <c r="DO1371" s="7" t="str">
        <f>+IFERROR(VLOOKUP(DL1371,Auxiliar!$A:$C,3,0),"")</f>
        <v/>
      </c>
      <c r="DQ1371" s="1">
        <v>11984</v>
      </c>
      <c r="DR1371" s="12" t="s">
        <v>24</v>
      </c>
      <c r="DS1371" s="6">
        <f>+IFERROR(VALUE(RIGHT(Tabla21[[#This Row],[B2B]],6)),"")</f>
        <v>11984</v>
      </c>
      <c r="DT1371" s="6" t="str">
        <f>+IFERROR(VLOOKUP(DR1371,Auxiliar!$A:$C,2,0),"")</f>
        <v>CORONA PORRON</v>
      </c>
      <c r="DU1371" s="7" t="str">
        <f>+IFERROR(VLOOKUP(DR1371,Auxiliar!$A:$C,3,0),"")</f>
        <v>1b 5% | 20b 0%</v>
      </c>
      <c r="DW1371" s="1"/>
      <c r="DX1371" s="12"/>
      <c r="DY1371" s="6" t="str">
        <f>+IFERROR(VALUE(RIGHT(Tabla22[[#This Row],[B2B]],6)),"")</f>
        <v/>
      </c>
      <c r="DZ1371" s="6" t="str">
        <f>+IFERROR(VLOOKUP(DX1371,Auxiliar!$A:$C,2,0),"")</f>
        <v/>
      </c>
      <c r="EA1371" s="7" t="str">
        <f>+IFERROR(VLOOKUP(DX1371,Auxiliar!$A:$C,3,0),"")</f>
        <v/>
      </c>
      <c r="EC1371" s="1"/>
      <c r="ED1371" s="12"/>
      <c r="EE1371" s="6" t="str">
        <f>+IFERROR(VALUE(RIGHT(Tabla23[[#This Row],[B2B]],6)),"")</f>
        <v/>
      </c>
      <c r="EF1371" s="6" t="str">
        <f>+IFERROR(VLOOKUP(ED1371,Auxiliar!$A:$C,2,0),"")</f>
        <v/>
      </c>
      <c r="EG1371" s="7" t="str">
        <f>+IFERROR(VLOOKUP(ED1371,Auxiliar!$A:$C,3,0),"")</f>
        <v/>
      </c>
      <c r="EI1371" s="1"/>
      <c r="EJ1371" s="12"/>
      <c r="EK1371" s="6" t="str">
        <f>+IFERROR(VALUE(RIGHT(Tabla24[[#This Row],[B2B]],6)),"")</f>
        <v/>
      </c>
      <c r="EL1371" s="6" t="str">
        <f>+IFERROR(VLOOKUP(EJ1371,Auxiliar!$A:$C,2,0),"")</f>
        <v/>
      </c>
      <c r="EM1371" s="7" t="str">
        <f>+IFERROR(VLOOKUP(EJ1371,Auxiliar!$A:$C,3,0),"")</f>
        <v/>
      </c>
      <c r="EO1371" s="1"/>
      <c r="EP1371" s="12"/>
      <c r="EQ1371" s="6" t="str">
        <f>+IFERROR(VALUE(RIGHT(Tabla25[[#This Row],[B2B]],6)),"")</f>
        <v/>
      </c>
      <c r="ER1371" s="6" t="str">
        <f>+IFERROR(VLOOKUP(EP1371,Auxiliar!$A:$C,2,0),"")</f>
        <v/>
      </c>
      <c r="ES1371" s="7" t="str">
        <f>+IFERROR(VLOOKUP(EP1371,Auxiliar!$A:$C,3,0),"")</f>
        <v/>
      </c>
      <c r="EU1371" s="1"/>
      <c r="EV1371" s="12"/>
      <c r="EW1371" s="6" t="str">
        <f>+IFERROR(VALUE(RIGHT(Tabla26[[#This Row],[B2B]],6)),"")</f>
        <v/>
      </c>
      <c r="EX1371" s="6" t="str">
        <f>+IFERROR(VLOOKUP(EV1371,Auxiliar!$A:$C,2,0),"")</f>
        <v/>
      </c>
      <c r="EY1371" s="7" t="str">
        <f>+IFERROR(VLOOKUP(EV1371,Auxiliar!$A:$C,3,0),"")</f>
        <v/>
      </c>
      <c r="EZ1371" s="1"/>
      <c r="FA1371" s="12"/>
      <c r="FB1371" s="6" t="str">
        <f>+IFERROR(VALUE(RIGHT(Tabla27[[#This Row],[B2B]],6)),"")</f>
        <v/>
      </c>
      <c r="FC1371" s="6" t="str">
        <f>+IFERROR(VLOOKUP(FA1371,Auxiliar!$A:$C,2,0),"")</f>
        <v/>
      </c>
      <c r="FD1371" s="7" t="str">
        <f>+IFERROR(VLOOKUP(FA1371,Auxiliar!$A:$C,3,0),"")</f>
        <v/>
      </c>
      <c r="FE1371" s="1"/>
      <c r="FF1371" s="12"/>
      <c r="FG1371" s="6" t="str">
        <f>+IFERROR(VALUE(RIGHT(Tabla28[[#This Row],[B2B]],6)),"")</f>
        <v/>
      </c>
      <c r="FH1371" s="6" t="str">
        <f>+IFERROR(VLOOKUP(FF1371,Auxiliar!$A:$C,2,0),"")</f>
        <v/>
      </c>
      <c r="FI1371" s="7" t="str">
        <f>+IFERROR(VLOOKUP(FF1371,Auxiliar!$A:$C,3,0),"")</f>
        <v/>
      </c>
      <c r="FJ1371" s="1"/>
      <c r="FK1371" s="12"/>
      <c r="FL1371" s="6" t="str">
        <f>+IFERROR(VALUE(RIGHT(Tabla29[[#This Row],[B2B]],6)),"")</f>
        <v/>
      </c>
      <c r="FM1371" s="6" t="str">
        <f>+IFERROR(VLOOKUP(FK1371,Auxiliar!$A:$C,2,0),"")</f>
        <v/>
      </c>
      <c r="FN1371" s="7" t="str">
        <f>+IFERROR(VLOOKUP(FK1371,Auxiliar!$A:$C,3,0),"")</f>
        <v/>
      </c>
      <c r="FO1371" s="1"/>
      <c r="FP1371" s="12"/>
      <c r="FQ1371" s="6" t="str">
        <f>+IFERROR(VALUE(RIGHT(Tabla30[[#This Row],[B2B]],6)),"")</f>
        <v/>
      </c>
      <c r="FR1371" s="6" t="str">
        <f>+IFERROR(VLOOKUP(FP1371,Auxiliar!$A:$C,2,0),"")</f>
        <v/>
      </c>
      <c r="FS1371" s="7"/>
      <c r="FT1371" s="1"/>
      <c r="FU1371" s="12"/>
      <c r="FV1371" s="6" t="str">
        <f>+IFERROR(VALUE(RIGHT(Tabla31[[#This Row],[B2B]],6)),"")</f>
        <v/>
      </c>
      <c r="FW1371" s="6" t="str">
        <f>+IFERROR(VLOOKUP(FU1371,Auxiliar!$A:$C,2,0),"")</f>
        <v/>
      </c>
      <c r="FX1371" s="7" t="str">
        <f>+IFERROR(VLOOKUP(FU1371,Auxiliar!$A:$C,3,0),"")</f>
        <v/>
      </c>
      <c r="FY1371" s="1"/>
      <c r="FZ1371" s="12"/>
      <c r="GA1371" s="6" t="str">
        <f>+IFERROR(VALUE(RIGHT(Tabla32[[#This Row],[B2B]],6)),"")</f>
        <v/>
      </c>
      <c r="GB1371" s="6" t="str">
        <f>+IFERROR(VLOOKUP(FZ1371,Auxiliar!$A:$C,2,0),"")</f>
        <v/>
      </c>
      <c r="GC1371" s="7" t="str">
        <f>+IFERROR(VLOOKUP(FZ1371,Auxiliar!$A:$C,3,0),"")</f>
        <v/>
      </c>
      <c r="GD1371" s="1"/>
      <c r="GE1371" s="12"/>
      <c r="GF1371" s="6" t="str">
        <f>+IFERROR(VALUE(RIGHT(Tabla33[[#This Row],[B2B]],6)),"")</f>
        <v/>
      </c>
      <c r="GG1371" s="6" t="str">
        <f>+IFERROR(VLOOKUP(GE1371,Auxiliar!$A:$C,2,0),"")</f>
        <v/>
      </c>
      <c r="GH1371" s="7" t="str">
        <f>+IFERROR(VLOOKUP(GE1371,Auxiliar!$A:$C,3,0),"")</f>
        <v/>
      </c>
    </row>
    <row r="1372" spans="79:190" x14ac:dyDescent="0.25">
      <c r="CA1372" s="1">
        <v>11989</v>
      </c>
      <c r="CB1372" s="1" t="s">
        <v>35</v>
      </c>
      <c r="CC1372" s="6">
        <f>+IFERROR(VALUE(RIGHT(Tabla14[[#This Row],[B2B]],6)),"")</f>
        <v>11989</v>
      </c>
      <c r="CD1372" s="6" t="str">
        <f>+IFERROR(VLOOKUP(CB1372,Auxiliar!$A:$C,2,0),"")</f>
        <v>Corona 710cc</v>
      </c>
      <c r="CE1372" s="7" t="str">
        <f>+IFERROR(VLOOKUP(CB1372,Auxiliar!$A:$C,3,0),"")</f>
        <v>1b 10% | 85b 0%</v>
      </c>
      <c r="CM1372" s="1">
        <v>11994</v>
      </c>
      <c r="CN1372" s="1" t="s">
        <v>20</v>
      </c>
      <c r="CO1372" s="6">
        <v>11994</v>
      </c>
      <c r="CP1372" s="6" t="s">
        <v>20</v>
      </c>
      <c r="CQ1372" s="7" t="s">
        <v>21</v>
      </c>
      <c r="CY1372" s="1">
        <v>11994</v>
      </c>
      <c r="CZ1372" s="1" t="s">
        <v>16</v>
      </c>
      <c r="DA1372" s="6">
        <f>+IFERROR(VALUE(RIGHT(Tabla18[[#This Row],[B2B]],6)),"")</f>
        <v>11994</v>
      </c>
      <c r="DB1372" s="6" t="str">
        <f>+IFERROR(VLOOKUP(CZ1372,Auxiliar!$A:$C,2,0),"")</f>
        <v>PREMIUM</v>
      </c>
      <c r="DC1372" s="7" t="str">
        <f>+IFERROR(VLOOKUP(CZ1372,Auxiliar!$A:$C,3,0),"")</f>
        <v>0b 0% | 2b 2% | 5b 3,5% | 10b 5%</v>
      </c>
      <c r="DE1372" s="1">
        <v>11994</v>
      </c>
      <c r="DF1372" s="1" t="s">
        <v>19</v>
      </c>
      <c r="DG1372" s="6">
        <f>+IFERROR(VALUE(RIGHT(Tabla19[[#This Row],[B2B]],6)),"")</f>
        <v>11994</v>
      </c>
      <c r="DH1372" s="6" t="str">
        <f>+IFERROR(VLOOKUP(DF1372,Auxiliar!$A:$C,2,0),"")</f>
        <v>MICHELOB</v>
      </c>
      <c r="DI1372" s="7" t="str">
        <f>+IFERROR(VLOOKUP(DF1372,Auxiliar!$A:$C,3,0),"")</f>
        <v>1b 7% | 3b 22% | 8b 27%</v>
      </c>
      <c r="DK1372" s="1"/>
      <c r="DL1372" s="1"/>
      <c r="DM1372" s="6" t="str">
        <f>+IFERROR(VALUE(RIGHT(Tabla20[[#This Row],[B2B]],6)),"")</f>
        <v/>
      </c>
      <c r="DN1372" s="6" t="str">
        <f>+IFERROR(VLOOKUP(DL1372,Auxiliar!$A:$C,2,0),"")</f>
        <v/>
      </c>
      <c r="DO1372" s="7" t="str">
        <f>+IFERROR(VLOOKUP(DL1372,Auxiliar!$A:$C,3,0),"")</f>
        <v/>
      </c>
      <c r="DQ1372" s="1">
        <v>11986</v>
      </c>
      <c r="DR1372" s="12" t="s">
        <v>24</v>
      </c>
      <c r="DS1372" s="6">
        <f>+IFERROR(VALUE(RIGHT(Tabla21[[#This Row],[B2B]],6)),"")</f>
        <v>11986</v>
      </c>
      <c r="DT1372" s="6" t="str">
        <f>+IFERROR(VLOOKUP(DR1372,Auxiliar!$A:$C,2,0),"")</f>
        <v>CORONA PORRON</v>
      </c>
      <c r="DU1372" s="7" t="str">
        <f>+IFERROR(VLOOKUP(DR1372,Auxiliar!$A:$C,3,0),"")</f>
        <v>1b 5% | 20b 0%</v>
      </c>
      <c r="DW1372" s="1"/>
      <c r="DX1372" s="12"/>
      <c r="DY1372" s="6" t="str">
        <f>+IFERROR(VALUE(RIGHT(Tabla22[[#This Row],[B2B]],6)),"")</f>
        <v/>
      </c>
      <c r="DZ1372" s="6" t="str">
        <f>+IFERROR(VLOOKUP(DX1372,Auxiliar!$A:$C,2,0),"")</f>
        <v/>
      </c>
      <c r="EA1372" s="7" t="str">
        <f>+IFERROR(VLOOKUP(DX1372,Auxiliar!$A:$C,3,0),"")</f>
        <v/>
      </c>
      <c r="EC1372" s="1"/>
      <c r="ED1372" s="12"/>
      <c r="EE1372" s="6" t="str">
        <f>+IFERROR(VALUE(RIGHT(Tabla23[[#This Row],[B2B]],6)),"")</f>
        <v/>
      </c>
      <c r="EF1372" s="6" t="str">
        <f>+IFERROR(VLOOKUP(ED1372,Auxiliar!$A:$C,2,0),"")</f>
        <v/>
      </c>
      <c r="EG1372" s="7" t="str">
        <f>+IFERROR(VLOOKUP(ED1372,Auxiliar!$A:$C,3,0),"")</f>
        <v/>
      </c>
      <c r="EI1372" s="1"/>
      <c r="EJ1372" s="12"/>
      <c r="EK1372" s="6" t="str">
        <f>+IFERROR(VALUE(RIGHT(Tabla24[[#This Row],[B2B]],6)),"")</f>
        <v/>
      </c>
      <c r="EL1372" s="6" t="str">
        <f>+IFERROR(VLOOKUP(EJ1372,Auxiliar!$A:$C,2,0),"")</f>
        <v/>
      </c>
      <c r="EM1372" s="7" t="str">
        <f>+IFERROR(VLOOKUP(EJ1372,Auxiliar!$A:$C,3,0),"")</f>
        <v/>
      </c>
      <c r="EO1372" s="1"/>
      <c r="EP1372" s="12"/>
      <c r="EQ1372" s="6" t="str">
        <f>+IFERROR(VALUE(RIGHT(Tabla25[[#This Row],[B2B]],6)),"")</f>
        <v/>
      </c>
      <c r="ER1372" s="6" t="str">
        <f>+IFERROR(VLOOKUP(EP1372,Auxiliar!$A:$C,2,0),"")</f>
        <v/>
      </c>
      <c r="ES1372" s="7" t="str">
        <f>+IFERROR(VLOOKUP(EP1372,Auxiliar!$A:$C,3,0),"")</f>
        <v/>
      </c>
      <c r="EU1372" s="1"/>
      <c r="EV1372" s="12"/>
      <c r="EW1372" s="6" t="str">
        <f>+IFERROR(VALUE(RIGHT(Tabla26[[#This Row],[B2B]],6)),"")</f>
        <v/>
      </c>
      <c r="EX1372" s="6" t="str">
        <f>+IFERROR(VLOOKUP(EV1372,Auxiliar!$A:$C,2,0),"")</f>
        <v/>
      </c>
      <c r="EY1372" s="7" t="str">
        <f>+IFERROR(VLOOKUP(EV1372,Auxiliar!$A:$C,3,0),"")</f>
        <v/>
      </c>
      <c r="EZ1372" s="1"/>
      <c r="FA1372" s="12"/>
      <c r="FB1372" s="6" t="str">
        <f>+IFERROR(VALUE(RIGHT(Tabla27[[#This Row],[B2B]],6)),"")</f>
        <v/>
      </c>
      <c r="FC1372" s="6" t="str">
        <f>+IFERROR(VLOOKUP(FA1372,Auxiliar!$A:$C,2,0),"")</f>
        <v/>
      </c>
      <c r="FD1372" s="7" t="str">
        <f>+IFERROR(VLOOKUP(FA1372,Auxiliar!$A:$C,3,0),"")</f>
        <v/>
      </c>
      <c r="FE1372" s="1"/>
      <c r="FF1372" s="12"/>
      <c r="FG1372" s="6" t="str">
        <f>+IFERROR(VALUE(RIGHT(Tabla28[[#This Row],[B2B]],6)),"")</f>
        <v/>
      </c>
      <c r="FH1372" s="6" t="str">
        <f>+IFERROR(VLOOKUP(FF1372,Auxiliar!$A:$C,2,0),"")</f>
        <v/>
      </c>
      <c r="FI1372" s="7" t="str">
        <f>+IFERROR(VLOOKUP(FF1372,Auxiliar!$A:$C,3,0),"")</f>
        <v/>
      </c>
      <c r="FJ1372" s="1"/>
      <c r="FK1372" s="12"/>
      <c r="FL1372" s="6" t="str">
        <f>+IFERROR(VALUE(RIGHT(Tabla29[[#This Row],[B2B]],6)),"")</f>
        <v/>
      </c>
      <c r="FM1372" s="6" t="str">
        <f>+IFERROR(VLOOKUP(FK1372,Auxiliar!$A:$C,2,0),"")</f>
        <v/>
      </c>
      <c r="FN1372" s="7" t="str">
        <f>+IFERROR(VLOOKUP(FK1372,Auxiliar!$A:$C,3,0),"")</f>
        <v/>
      </c>
      <c r="FO1372" s="1"/>
      <c r="FP1372" s="12"/>
      <c r="FQ1372" s="6" t="str">
        <f>+IFERROR(VALUE(RIGHT(Tabla30[[#This Row],[B2B]],6)),"")</f>
        <v/>
      </c>
      <c r="FR1372" s="6" t="str">
        <f>+IFERROR(VLOOKUP(FP1372,Auxiliar!$A:$C,2,0),"")</f>
        <v/>
      </c>
      <c r="FS1372" s="7"/>
      <c r="FT1372" s="1"/>
      <c r="FU1372" s="12"/>
      <c r="FV1372" s="6" t="str">
        <f>+IFERROR(VALUE(RIGHT(Tabla31[[#This Row],[B2B]],6)),"")</f>
        <v/>
      </c>
      <c r="FW1372" s="6" t="str">
        <f>+IFERROR(VLOOKUP(FU1372,Auxiliar!$A:$C,2,0),"")</f>
        <v/>
      </c>
      <c r="FX1372" s="7" t="str">
        <f>+IFERROR(VLOOKUP(FU1372,Auxiliar!$A:$C,3,0),"")</f>
        <v/>
      </c>
      <c r="FY1372" s="1"/>
      <c r="FZ1372" s="12"/>
      <c r="GA1372" s="6" t="str">
        <f>+IFERROR(VALUE(RIGHT(Tabla32[[#This Row],[B2B]],6)),"")</f>
        <v/>
      </c>
      <c r="GB1372" s="6" t="str">
        <f>+IFERROR(VLOOKUP(FZ1372,Auxiliar!$A:$C,2,0),"")</f>
        <v/>
      </c>
      <c r="GC1372" s="7" t="str">
        <f>+IFERROR(VLOOKUP(FZ1372,Auxiliar!$A:$C,3,0),"")</f>
        <v/>
      </c>
      <c r="GD1372" s="1"/>
      <c r="GE1372" s="12"/>
      <c r="GF1372" s="6" t="str">
        <f>+IFERROR(VALUE(RIGHT(Tabla33[[#This Row],[B2B]],6)),"")</f>
        <v/>
      </c>
      <c r="GG1372" s="6" t="str">
        <f>+IFERROR(VLOOKUP(GE1372,Auxiliar!$A:$C,2,0),"")</f>
        <v/>
      </c>
      <c r="GH1372" s="7" t="str">
        <f>+IFERROR(VLOOKUP(GE1372,Auxiliar!$A:$C,3,0),"")</f>
        <v/>
      </c>
    </row>
    <row r="1373" spans="79:190" x14ac:dyDescent="0.25">
      <c r="CA1373" s="1">
        <v>11990</v>
      </c>
      <c r="CB1373" s="1" t="s">
        <v>35</v>
      </c>
      <c r="CC1373" s="6">
        <f>+IFERROR(VALUE(RIGHT(Tabla14[[#This Row],[B2B]],6)),"")</f>
        <v>11990</v>
      </c>
      <c r="CD1373" s="6" t="str">
        <f>+IFERROR(VLOOKUP(CB1373,Auxiliar!$A:$C,2,0),"")</f>
        <v>Corona 710cc</v>
      </c>
      <c r="CE1373" s="7" t="str">
        <f>+IFERROR(VLOOKUP(CB1373,Auxiliar!$A:$C,3,0),"")</f>
        <v>1b 10% | 85b 0%</v>
      </c>
      <c r="CM1373" s="1">
        <v>11995</v>
      </c>
      <c r="CN1373" s="1" t="s">
        <v>20</v>
      </c>
      <c r="CO1373" s="6">
        <v>11995</v>
      </c>
      <c r="CP1373" s="6" t="s">
        <v>20</v>
      </c>
      <c r="CQ1373" s="7" t="s">
        <v>21</v>
      </c>
      <c r="CY1373" s="1">
        <v>11995</v>
      </c>
      <c r="CZ1373" s="1" t="s">
        <v>16</v>
      </c>
      <c r="DA1373" s="6">
        <f>+IFERROR(VALUE(RIGHT(Tabla18[[#This Row],[B2B]],6)),"")</f>
        <v>11995</v>
      </c>
      <c r="DB1373" s="6" t="str">
        <f>+IFERROR(VLOOKUP(CZ1373,Auxiliar!$A:$C,2,0),"")</f>
        <v>PREMIUM</v>
      </c>
      <c r="DC1373" s="7" t="str">
        <f>+IFERROR(VLOOKUP(CZ1373,Auxiliar!$A:$C,3,0),"")</f>
        <v>0b 0% | 2b 2% | 5b 3,5% | 10b 5%</v>
      </c>
      <c r="DE1373" s="1">
        <v>11995</v>
      </c>
      <c r="DF1373" s="1" t="s">
        <v>19</v>
      </c>
      <c r="DG1373" s="6">
        <f>+IFERROR(VALUE(RIGHT(Tabla19[[#This Row],[B2B]],6)),"")</f>
        <v>11995</v>
      </c>
      <c r="DH1373" s="6" t="str">
        <f>+IFERROR(VLOOKUP(DF1373,Auxiliar!$A:$C,2,0),"")</f>
        <v>MICHELOB</v>
      </c>
      <c r="DI1373" s="7" t="str">
        <f>+IFERROR(VLOOKUP(DF1373,Auxiliar!$A:$C,3,0),"")</f>
        <v>1b 7% | 3b 22% | 8b 27%</v>
      </c>
      <c r="DK1373" s="1"/>
      <c r="DL1373" s="1"/>
      <c r="DM1373" s="6" t="str">
        <f>+IFERROR(VALUE(RIGHT(Tabla20[[#This Row],[B2B]],6)),"")</f>
        <v/>
      </c>
      <c r="DN1373" s="6" t="str">
        <f>+IFERROR(VLOOKUP(DL1373,Auxiliar!$A:$C,2,0),"")</f>
        <v/>
      </c>
      <c r="DO1373" s="7" t="str">
        <f>+IFERROR(VLOOKUP(DL1373,Auxiliar!$A:$C,3,0),"")</f>
        <v/>
      </c>
      <c r="DQ1373" s="1">
        <v>11987</v>
      </c>
      <c r="DR1373" s="12" t="s">
        <v>24</v>
      </c>
      <c r="DS1373" s="6">
        <f>+IFERROR(VALUE(RIGHT(Tabla21[[#This Row],[B2B]],6)),"")</f>
        <v>11987</v>
      </c>
      <c r="DT1373" s="6" t="str">
        <f>+IFERROR(VLOOKUP(DR1373,Auxiliar!$A:$C,2,0),"")</f>
        <v>CORONA PORRON</v>
      </c>
      <c r="DU1373" s="7" t="str">
        <f>+IFERROR(VLOOKUP(DR1373,Auxiliar!$A:$C,3,0),"")</f>
        <v>1b 5% | 20b 0%</v>
      </c>
      <c r="DW1373" s="1"/>
      <c r="DX1373" s="12"/>
      <c r="DY1373" s="6" t="str">
        <f>+IFERROR(VALUE(RIGHT(Tabla22[[#This Row],[B2B]],6)),"")</f>
        <v/>
      </c>
      <c r="DZ1373" s="6" t="str">
        <f>+IFERROR(VLOOKUP(DX1373,Auxiliar!$A:$C,2,0),"")</f>
        <v/>
      </c>
      <c r="EA1373" s="7" t="str">
        <f>+IFERROR(VLOOKUP(DX1373,Auxiliar!$A:$C,3,0),"")</f>
        <v/>
      </c>
      <c r="EC1373" s="1"/>
      <c r="ED1373" s="12"/>
      <c r="EE1373" s="6" t="str">
        <f>+IFERROR(VALUE(RIGHT(Tabla23[[#This Row],[B2B]],6)),"")</f>
        <v/>
      </c>
      <c r="EF1373" s="6" t="str">
        <f>+IFERROR(VLOOKUP(ED1373,Auxiliar!$A:$C,2,0),"")</f>
        <v/>
      </c>
      <c r="EG1373" s="7" t="str">
        <f>+IFERROR(VLOOKUP(ED1373,Auxiliar!$A:$C,3,0),"")</f>
        <v/>
      </c>
      <c r="EI1373" s="1"/>
      <c r="EJ1373" s="12"/>
      <c r="EK1373" s="6" t="str">
        <f>+IFERROR(VALUE(RIGHT(Tabla24[[#This Row],[B2B]],6)),"")</f>
        <v/>
      </c>
      <c r="EL1373" s="6" t="str">
        <f>+IFERROR(VLOOKUP(EJ1373,Auxiliar!$A:$C,2,0),"")</f>
        <v/>
      </c>
      <c r="EM1373" s="7" t="str">
        <f>+IFERROR(VLOOKUP(EJ1373,Auxiliar!$A:$C,3,0),"")</f>
        <v/>
      </c>
      <c r="EO1373" s="1"/>
      <c r="EP1373" s="12"/>
      <c r="EQ1373" s="6" t="str">
        <f>+IFERROR(VALUE(RIGHT(Tabla25[[#This Row],[B2B]],6)),"")</f>
        <v/>
      </c>
      <c r="ER1373" s="6" t="str">
        <f>+IFERROR(VLOOKUP(EP1373,Auxiliar!$A:$C,2,0),"")</f>
        <v/>
      </c>
      <c r="ES1373" s="7" t="str">
        <f>+IFERROR(VLOOKUP(EP1373,Auxiliar!$A:$C,3,0),"")</f>
        <v/>
      </c>
      <c r="EU1373" s="1"/>
      <c r="EV1373" s="12"/>
      <c r="EW1373" s="6" t="str">
        <f>+IFERROR(VALUE(RIGHT(Tabla26[[#This Row],[B2B]],6)),"")</f>
        <v/>
      </c>
      <c r="EX1373" s="6" t="str">
        <f>+IFERROR(VLOOKUP(EV1373,Auxiliar!$A:$C,2,0),"")</f>
        <v/>
      </c>
      <c r="EY1373" s="7" t="str">
        <f>+IFERROR(VLOOKUP(EV1373,Auxiliar!$A:$C,3,0),"")</f>
        <v/>
      </c>
      <c r="EZ1373" s="1"/>
      <c r="FA1373" s="12"/>
      <c r="FB1373" s="6" t="str">
        <f>+IFERROR(VALUE(RIGHT(Tabla27[[#This Row],[B2B]],6)),"")</f>
        <v/>
      </c>
      <c r="FC1373" s="6" t="str">
        <f>+IFERROR(VLOOKUP(FA1373,Auxiliar!$A:$C,2,0),"")</f>
        <v/>
      </c>
      <c r="FD1373" s="7" t="str">
        <f>+IFERROR(VLOOKUP(FA1373,Auxiliar!$A:$C,3,0),"")</f>
        <v/>
      </c>
      <c r="FE1373" s="1"/>
      <c r="FF1373" s="12"/>
      <c r="FG1373" s="6" t="str">
        <f>+IFERROR(VALUE(RIGHT(Tabla28[[#This Row],[B2B]],6)),"")</f>
        <v/>
      </c>
      <c r="FH1373" s="6" t="str">
        <f>+IFERROR(VLOOKUP(FF1373,Auxiliar!$A:$C,2,0),"")</f>
        <v/>
      </c>
      <c r="FI1373" s="7" t="str">
        <f>+IFERROR(VLOOKUP(FF1373,Auxiliar!$A:$C,3,0),"")</f>
        <v/>
      </c>
      <c r="FJ1373" s="1"/>
      <c r="FK1373" s="12"/>
      <c r="FL1373" s="6" t="str">
        <f>+IFERROR(VALUE(RIGHT(Tabla29[[#This Row],[B2B]],6)),"")</f>
        <v/>
      </c>
      <c r="FM1373" s="6" t="str">
        <f>+IFERROR(VLOOKUP(FK1373,Auxiliar!$A:$C,2,0),"")</f>
        <v/>
      </c>
      <c r="FN1373" s="7" t="str">
        <f>+IFERROR(VLOOKUP(FK1373,Auxiliar!$A:$C,3,0),"")</f>
        <v/>
      </c>
      <c r="FO1373" s="1"/>
      <c r="FP1373" s="12"/>
      <c r="FQ1373" s="6" t="str">
        <f>+IFERROR(VALUE(RIGHT(Tabla30[[#This Row],[B2B]],6)),"")</f>
        <v/>
      </c>
      <c r="FR1373" s="6" t="str">
        <f>+IFERROR(VLOOKUP(FP1373,Auxiliar!$A:$C,2,0),"")</f>
        <v/>
      </c>
      <c r="FS1373" s="7"/>
      <c r="FT1373" s="1"/>
      <c r="FU1373" s="12"/>
      <c r="FV1373" s="6" t="str">
        <f>+IFERROR(VALUE(RIGHT(Tabla31[[#This Row],[B2B]],6)),"")</f>
        <v/>
      </c>
      <c r="FW1373" s="6" t="str">
        <f>+IFERROR(VLOOKUP(FU1373,Auxiliar!$A:$C,2,0),"")</f>
        <v/>
      </c>
      <c r="FX1373" s="7" t="str">
        <f>+IFERROR(VLOOKUP(FU1373,Auxiliar!$A:$C,3,0),"")</f>
        <v/>
      </c>
      <c r="FY1373" s="1"/>
      <c r="FZ1373" s="12"/>
      <c r="GA1373" s="6" t="str">
        <f>+IFERROR(VALUE(RIGHT(Tabla32[[#This Row],[B2B]],6)),"")</f>
        <v/>
      </c>
      <c r="GB1373" s="6" t="str">
        <f>+IFERROR(VLOOKUP(FZ1373,Auxiliar!$A:$C,2,0),"")</f>
        <v/>
      </c>
      <c r="GC1373" s="7" t="str">
        <f>+IFERROR(VLOOKUP(FZ1373,Auxiliar!$A:$C,3,0),"")</f>
        <v/>
      </c>
      <c r="GD1373" s="1"/>
      <c r="GE1373" s="12"/>
      <c r="GF1373" s="6" t="str">
        <f>+IFERROR(VALUE(RIGHT(Tabla33[[#This Row],[B2B]],6)),"")</f>
        <v/>
      </c>
      <c r="GG1373" s="6" t="str">
        <f>+IFERROR(VLOOKUP(GE1373,Auxiliar!$A:$C,2,0),"")</f>
        <v/>
      </c>
      <c r="GH1373" s="7" t="str">
        <f>+IFERROR(VLOOKUP(GE1373,Auxiliar!$A:$C,3,0),"")</f>
        <v/>
      </c>
    </row>
    <row r="1374" spans="79:190" x14ac:dyDescent="0.25">
      <c r="CA1374" s="1">
        <v>11993</v>
      </c>
      <c r="CB1374" s="1" t="s">
        <v>35</v>
      </c>
      <c r="CC1374" s="6">
        <f>+IFERROR(VALUE(RIGHT(Tabla14[[#This Row],[B2B]],6)),"")</f>
        <v>11993</v>
      </c>
      <c r="CD1374" s="6" t="str">
        <f>+IFERROR(VLOOKUP(CB1374,Auxiliar!$A:$C,2,0),"")</f>
        <v>Corona 710cc</v>
      </c>
      <c r="CE1374" s="7" t="str">
        <f>+IFERROR(VLOOKUP(CB1374,Auxiliar!$A:$C,3,0),"")</f>
        <v>1b 10% | 85b 0%</v>
      </c>
      <c r="CM1374" s="1">
        <v>11997</v>
      </c>
      <c r="CN1374" s="1" t="s">
        <v>20</v>
      </c>
      <c r="CO1374" s="6">
        <v>11997</v>
      </c>
      <c r="CP1374" s="6" t="s">
        <v>20</v>
      </c>
      <c r="CQ1374" s="7" t="s">
        <v>21</v>
      </c>
      <c r="CY1374" s="1">
        <v>11997</v>
      </c>
      <c r="CZ1374" s="1" t="s">
        <v>16</v>
      </c>
      <c r="DA1374" s="6">
        <f>+IFERROR(VALUE(RIGHT(Tabla18[[#This Row],[B2B]],6)),"")</f>
        <v>11997</v>
      </c>
      <c r="DB1374" s="6" t="str">
        <f>+IFERROR(VLOOKUP(CZ1374,Auxiliar!$A:$C,2,0),"")</f>
        <v>PREMIUM</v>
      </c>
      <c r="DC1374" s="7" t="str">
        <f>+IFERROR(VLOOKUP(CZ1374,Auxiliar!$A:$C,3,0),"")</f>
        <v>0b 0% | 2b 2% | 5b 3,5% | 10b 5%</v>
      </c>
      <c r="DE1374" s="1">
        <v>11997</v>
      </c>
      <c r="DF1374" s="1" t="s">
        <v>19</v>
      </c>
      <c r="DG1374" s="6">
        <f>+IFERROR(VALUE(RIGHT(Tabla19[[#This Row],[B2B]],6)),"")</f>
        <v>11997</v>
      </c>
      <c r="DH1374" s="6" t="str">
        <f>+IFERROR(VLOOKUP(DF1374,Auxiliar!$A:$C,2,0),"")</f>
        <v>MICHELOB</v>
      </c>
      <c r="DI1374" s="7" t="str">
        <f>+IFERROR(VLOOKUP(DF1374,Auxiliar!$A:$C,3,0),"")</f>
        <v>1b 7% | 3b 22% | 8b 27%</v>
      </c>
      <c r="DK1374" s="1"/>
      <c r="DL1374" s="1"/>
      <c r="DM1374" s="6" t="str">
        <f>+IFERROR(VALUE(RIGHT(Tabla20[[#This Row],[B2B]],6)),"")</f>
        <v/>
      </c>
      <c r="DN1374" s="6" t="str">
        <f>+IFERROR(VLOOKUP(DL1374,Auxiliar!$A:$C,2,0),"")</f>
        <v/>
      </c>
      <c r="DO1374" s="7" t="str">
        <f>+IFERROR(VLOOKUP(DL1374,Auxiliar!$A:$C,3,0),"")</f>
        <v/>
      </c>
      <c r="DQ1374" s="1">
        <v>11988</v>
      </c>
      <c r="DR1374" s="12" t="s">
        <v>24</v>
      </c>
      <c r="DS1374" s="6">
        <f>+IFERROR(VALUE(RIGHT(Tabla21[[#This Row],[B2B]],6)),"")</f>
        <v>11988</v>
      </c>
      <c r="DT1374" s="6" t="str">
        <f>+IFERROR(VLOOKUP(DR1374,Auxiliar!$A:$C,2,0),"")</f>
        <v>CORONA PORRON</v>
      </c>
      <c r="DU1374" s="7" t="str">
        <f>+IFERROR(VLOOKUP(DR1374,Auxiliar!$A:$C,3,0),"")</f>
        <v>1b 5% | 20b 0%</v>
      </c>
      <c r="DW1374" s="1"/>
      <c r="DX1374" s="12"/>
      <c r="DY1374" s="6" t="str">
        <f>+IFERROR(VALUE(RIGHT(Tabla22[[#This Row],[B2B]],6)),"")</f>
        <v/>
      </c>
      <c r="DZ1374" s="6" t="str">
        <f>+IFERROR(VLOOKUP(DX1374,Auxiliar!$A:$C,2,0),"")</f>
        <v/>
      </c>
      <c r="EA1374" s="7" t="str">
        <f>+IFERROR(VLOOKUP(DX1374,Auxiliar!$A:$C,3,0),"")</f>
        <v/>
      </c>
      <c r="EC1374" s="1"/>
      <c r="ED1374" s="12"/>
      <c r="EE1374" s="6" t="str">
        <f>+IFERROR(VALUE(RIGHT(Tabla23[[#This Row],[B2B]],6)),"")</f>
        <v/>
      </c>
      <c r="EF1374" s="6" t="str">
        <f>+IFERROR(VLOOKUP(ED1374,Auxiliar!$A:$C,2,0),"")</f>
        <v/>
      </c>
      <c r="EG1374" s="7" t="str">
        <f>+IFERROR(VLOOKUP(ED1374,Auxiliar!$A:$C,3,0),"")</f>
        <v/>
      </c>
      <c r="EI1374" s="1"/>
      <c r="EJ1374" s="12"/>
      <c r="EK1374" s="6" t="str">
        <f>+IFERROR(VALUE(RIGHT(Tabla24[[#This Row],[B2B]],6)),"")</f>
        <v/>
      </c>
      <c r="EL1374" s="6" t="str">
        <f>+IFERROR(VLOOKUP(EJ1374,Auxiliar!$A:$C,2,0),"")</f>
        <v/>
      </c>
      <c r="EM1374" s="7" t="str">
        <f>+IFERROR(VLOOKUP(EJ1374,Auxiliar!$A:$C,3,0),"")</f>
        <v/>
      </c>
      <c r="EO1374" s="1"/>
      <c r="EP1374" s="12"/>
      <c r="EQ1374" s="6" t="str">
        <f>+IFERROR(VALUE(RIGHT(Tabla25[[#This Row],[B2B]],6)),"")</f>
        <v/>
      </c>
      <c r="ER1374" s="6" t="str">
        <f>+IFERROR(VLOOKUP(EP1374,Auxiliar!$A:$C,2,0),"")</f>
        <v/>
      </c>
      <c r="ES1374" s="7" t="str">
        <f>+IFERROR(VLOOKUP(EP1374,Auxiliar!$A:$C,3,0),"")</f>
        <v/>
      </c>
      <c r="EU1374" s="1"/>
      <c r="EV1374" s="12"/>
      <c r="EW1374" s="6" t="str">
        <f>+IFERROR(VALUE(RIGHT(Tabla26[[#This Row],[B2B]],6)),"")</f>
        <v/>
      </c>
      <c r="EX1374" s="6" t="str">
        <f>+IFERROR(VLOOKUP(EV1374,Auxiliar!$A:$C,2,0),"")</f>
        <v/>
      </c>
      <c r="EY1374" s="7" t="str">
        <f>+IFERROR(VLOOKUP(EV1374,Auxiliar!$A:$C,3,0),"")</f>
        <v/>
      </c>
      <c r="EZ1374" s="1"/>
      <c r="FA1374" s="12"/>
      <c r="FB1374" s="6" t="str">
        <f>+IFERROR(VALUE(RIGHT(Tabla27[[#This Row],[B2B]],6)),"")</f>
        <v/>
      </c>
      <c r="FC1374" s="6" t="str">
        <f>+IFERROR(VLOOKUP(FA1374,Auxiliar!$A:$C,2,0),"")</f>
        <v/>
      </c>
      <c r="FD1374" s="7" t="str">
        <f>+IFERROR(VLOOKUP(FA1374,Auxiliar!$A:$C,3,0),"")</f>
        <v/>
      </c>
      <c r="FE1374" s="1"/>
      <c r="FF1374" s="12"/>
      <c r="FG1374" s="6" t="str">
        <f>+IFERROR(VALUE(RIGHT(Tabla28[[#This Row],[B2B]],6)),"")</f>
        <v/>
      </c>
      <c r="FH1374" s="6" t="str">
        <f>+IFERROR(VLOOKUP(FF1374,Auxiliar!$A:$C,2,0),"")</f>
        <v/>
      </c>
      <c r="FI1374" s="7" t="str">
        <f>+IFERROR(VLOOKUP(FF1374,Auxiliar!$A:$C,3,0),"")</f>
        <v/>
      </c>
      <c r="FJ1374" s="1"/>
      <c r="FK1374" s="12"/>
      <c r="FL1374" s="6" t="str">
        <f>+IFERROR(VALUE(RIGHT(Tabla29[[#This Row],[B2B]],6)),"")</f>
        <v/>
      </c>
      <c r="FM1374" s="6" t="str">
        <f>+IFERROR(VLOOKUP(FK1374,Auxiliar!$A:$C,2,0),"")</f>
        <v/>
      </c>
      <c r="FN1374" s="7" t="str">
        <f>+IFERROR(VLOOKUP(FK1374,Auxiliar!$A:$C,3,0),"")</f>
        <v/>
      </c>
      <c r="FO1374" s="1"/>
      <c r="FP1374" s="12"/>
      <c r="FQ1374" s="6" t="str">
        <f>+IFERROR(VALUE(RIGHT(Tabla30[[#This Row],[B2B]],6)),"")</f>
        <v/>
      </c>
      <c r="FR1374" s="6" t="str">
        <f>+IFERROR(VLOOKUP(FP1374,Auxiliar!$A:$C,2,0),"")</f>
        <v/>
      </c>
      <c r="FS1374" s="7"/>
      <c r="FT1374" s="1"/>
      <c r="FU1374" s="12"/>
      <c r="FV1374" s="6" t="str">
        <f>+IFERROR(VALUE(RIGHT(Tabla31[[#This Row],[B2B]],6)),"")</f>
        <v/>
      </c>
      <c r="FW1374" s="6" t="str">
        <f>+IFERROR(VLOOKUP(FU1374,Auxiliar!$A:$C,2,0),"")</f>
        <v/>
      </c>
      <c r="FX1374" s="7" t="str">
        <f>+IFERROR(VLOOKUP(FU1374,Auxiliar!$A:$C,3,0),"")</f>
        <v/>
      </c>
      <c r="FY1374" s="1"/>
      <c r="FZ1374" s="12"/>
      <c r="GA1374" s="6" t="str">
        <f>+IFERROR(VALUE(RIGHT(Tabla32[[#This Row],[B2B]],6)),"")</f>
        <v/>
      </c>
      <c r="GB1374" s="6" t="str">
        <f>+IFERROR(VLOOKUP(FZ1374,Auxiliar!$A:$C,2,0),"")</f>
        <v/>
      </c>
      <c r="GC1374" s="7" t="str">
        <f>+IFERROR(VLOOKUP(FZ1374,Auxiliar!$A:$C,3,0),"")</f>
        <v/>
      </c>
      <c r="GD1374" s="1"/>
      <c r="GE1374" s="12"/>
      <c r="GF1374" s="6" t="str">
        <f>+IFERROR(VALUE(RIGHT(Tabla33[[#This Row],[B2B]],6)),"")</f>
        <v/>
      </c>
      <c r="GG1374" s="6" t="str">
        <f>+IFERROR(VLOOKUP(GE1374,Auxiliar!$A:$C,2,0),"")</f>
        <v/>
      </c>
      <c r="GH1374" s="7" t="str">
        <f>+IFERROR(VLOOKUP(GE1374,Auxiliar!$A:$C,3,0),"")</f>
        <v/>
      </c>
    </row>
    <row r="1375" spans="79:190" x14ac:dyDescent="0.25">
      <c r="CA1375" s="1">
        <v>11994</v>
      </c>
      <c r="CB1375" s="1" t="s">
        <v>35</v>
      </c>
      <c r="CC1375" s="6">
        <f>+IFERROR(VALUE(RIGHT(Tabla14[[#This Row],[B2B]],6)),"")</f>
        <v>11994</v>
      </c>
      <c r="CD1375" s="6" t="str">
        <f>+IFERROR(VLOOKUP(CB1375,Auxiliar!$A:$C,2,0),"")</f>
        <v>Corona 710cc</v>
      </c>
      <c r="CE1375" s="7" t="str">
        <f>+IFERROR(VLOOKUP(CB1375,Auxiliar!$A:$C,3,0),"")</f>
        <v>1b 10% | 85b 0%</v>
      </c>
      <c r="CM1375" s="1">
        <v>11998</v>
      </c>
      <c r="CN1375" s="1" t="s">
        <v>20</v>
      </c>
      <c r="CO1375" s="6">
        <v>11998</v>
      </c>
      <c r="CP1375" s="6" t="s">
        <v>20</v>
      </c>
      <c r="CQ1375" s="7" t="s">
        <v>21</v>
      </c>
      <c r="CY1375" s="1">
        <v>11998</v>
      </c>
      <c r="CZ1375" s="1" t="s">
        <v>16</v>
      </c>
      <c r="DA1375" s="6">
        <f>+IFERROR(VALUE(RIGHT(Tabla18[[#This Row],[B2B]],6)),"")</f>
        <v>11998</v>
      </c>
      <c r="DB1375" s="6" t="str">
        <f>+IFERROR(VLOOKUP(CZ1375,Auxiliar!$A:$C,2,0),"")</f>
        <v>PREMIUM</v>
      </c>
      <c r="DC1375" s="7" t="str">
        <f>+IFERROR(VLOOKUP(CZ1375,Auxiliar!$A:$C,3,0),"")</f>
        <v>0b 0% | 2b 2% | 5b 3,5% | 10b 5%</v>
      </c>
      <c r="DE1375" s="1">
        <v>11998</v>
      </c>
      <c r="DF1375" s="1" t="s">
        <v>19</v>
      </c>
      <c r="DG1375" s="6">
        <f>+IFERROR(VALUE(RIGHT(Tabla19[[#This Row],[B2B]],6)),"")</f>
        <v>11998</v>
      </c>
      <c r="DH1375" s="6" t="str">
        <f>+IFERROR(VLOOKUP(DF1375,Auxiliar!$A:$C,2,0),"")</f>
        <v>MICHELOB</v>
      </c>
      <c r="DI1375" s="7" t="str">
        <f>+IFERROR(VLOOKUP(DF1375,Auxiliar!$A:$C,3,0),"")</f>
        <v>1b 7% | 3b 22% | 8b 27%</v>
      </c>
      <c r="DK1375" s="1"/>
      <c r="DL1375" s="1"/>
      <c r="DM1375" s="6" t="str">
        <f>+IFERROR(VALUE(RIGHT(Tabla20[[#This Row],[B2B]],6)),"")</f>
        <v/>
      </c>
      <c r="DN1375" s="6" t="str">
        <f>+IFERROR(VLOOKUP(DL1375,Auxiliar!$A:$C,2,0),"")</f>
        <v/>
      </c>
      <c r="DO1375" s="7" t="str">
        <f>+IFERROR(VLOOKUP(DL1375,Auxiliar!$A:$C,3,0),"")</f>
        <v/>
      </c>
      <c r="DQ1375" s="1">
        <v>11989</v>
      </c>
      <c r="DR1375" s="12" t="s">
        <v>24</v>
      </c>
      <c r="DS1375" s="6">
        <f>+IFERROR(VALUE(RIGHT(Tabla21[[#This Row],[B2B]],6)),"")</f>
        <v>11989</v>
      </c>
      <c r="DT1375" s="6" t="str">
        <f>+IFERROR(VLOOKUP(DR1375,Auxiliar!$A:$C,2,0),"")</f>
        <v>CORONA PORRON</v>
      </c>
      <c r="DU1375" s="7" t="str">
        <f>+IFERROR(VLOOKUP(DR1375,Auxiliar!$A:$C,3,0),"")</f>
        <v>1b 5% | 20b 0%</v>
      </c>
      <c r="DW1375" s="1"/>
      <c r="DX1375" s="12"/>
      <c r="DY1375" s="6" t="str">
        <f>+IFERROR(VALUE(RIGHT(Tabla22[[#This Row],[B2B]],6)),"")</f>
        <v/>
      </c>
      <c r="DZ1375" s="6" t="str">
        <f>+IFERROR(VLOOKUP(DX1375,Auxiliar!$A:$C,2,0),"")</f>
        <v/>
      </c>
      <c r="EA1375" s="7" t="str">
        <f>+IFERROR(VLOOKUP(DX1375,Auxiliar!$A:$C,3,0),"")</f>
        <v/>
      </c>
      <c r="EC1375" s="1"/>
      <c r="ED1375" s="12"/>
      <c r="EE1375" s="6" t="str">
        <f>+IFERROR(VALUE(RIGHT(Tabla23[[#This Row],[B2B]],6)),"")</f>
        <v/>
      </c>
      <c r="EF1375" s="6" t="str">
        <f>+IFERROR(VLOOKUP(ED1375,Auxiliar!$A:$C,2,0),"")</f>
        <v/>
      </c>
      <c r="EG1375" s="7" t="str">
        <f>+IFERROR(VLOOKUP(ED1375,Auxiliar!$A:$C,3,0),"")</f>
        <v/>
      </c>
      <c r="EI1375" s="1"/>
      <c r="EJ1375" s="12"/>
      <c r="EK1375" s="6" t="str">
        <f>+IFERROR(VALUE(RIGHT(Tabla24[[#This Row],[B2B]],6)),"")</f>
        <v/>
      </c>
      <c r="EL1375" s="6" t="str">
        <f>+IFERROR(VLOOKUP(EJ1375,Auxiliar!$A:$C,2,0),"")</f>
        <v/>
      </c>
      <c r="EM1375" s="7" t="str">
        <f>+IFERROR(VLOOKUP(EJ1375,Auxiliar!$A:$C,3,0),"")</f>
        <v/>
      </c>
      <c r="EO1375" s="1"/>
      <c r="EP1375" s="12"/>
      <c r="EQ1375" s="6" t="str">
        <f>+IFERROR(VALUE(RIGHT(Tabla25[[#This Row],[B2B]],6)),"")</f>
        <v/>
      </c>
      <c r="ER1375" s="6" t="str">
        <f>+IFERROR(VLOOKUP(EP1375,Auxiliar!$A:$C,2,0),"")</f>
        <v/>
      </c>
      <c r="ES1375" s="7" t="str">
        <f>+IFERROR(VLOOKUP(EP1375,Auxiliar!$A:$C,3,0),"")</f>
        <v/>
      </c>
      <c r="EU1375" s="1"/>
      <c r="EV1375" s="12"/>
      <c r="EW1375" s="6" t="str">
        <f>+IFERROR(VALUE(RIGHT(Tabla26[[#This Row],[B2B]],6)),"")</f>
        <v/>
      </c>
      <c r="EX1375" s="6" t="str">
        <f>+IFERROR(VLOOKUP(EV1375,Auxiliar!$A:$C,2,0),"")</f>
        <v/>
      </c>
      <c r="EY1375" s="7" t="str">
        <f>+IFERROR(VLOOKUP(EV1375,Auxiliar!$A:$C,3,0),"")</f>
        <v/>
      </c>
      <c r="EZ1375" s="1"/>
      <c r="FA1375" s="12"/>
      <c r="FB1375" s="6" t="str">
        <f>+IFERROR(VALUE(RIGHT(Tabla27[[#This Row],[B2B]],6)),"")</f>
        <v/>
      </c>
      <c r="FC1375" s="6" t="str">
        <f>+IFERROR(VLOOKUP(FA1375,Auxiliar!$A:$C,2,0),"")</f>
        <v/>
      </c>
      <c r="FD1375" s="7" t="str">
        <f>+IFERROR(VLOOKUP(FA1375,Auxiliar!$A:$C,3,0),"")</f>
        <v/>
      </c>
      <c r="FE1375" s="1"/>
      <c r="FF1375" s="12"/>
      <c r="FG1375" s="6" t="str">
        <f>+IFERROR(VALUE(RIGHT(Tabla28[[#This Row],[B2B]],6)),"")</f>
        <v/>
      </c>
      <c r="FH1375" s="6" t="str">
        <f>+IFERROR(VLOOKUP(FF1375,Auxiliar!$A:$C,2,0),"")</f>
        <v/>
      </c>
      <c r="FI1375" s="7" t="str">
        <f>+IFERROR(VLOOKUP(FF1375,Auxiliar!$A:$C,3,0),"")</f>
        <v/>
      </c>
      <c r="FJ1375" s="1"/>
      <c r="FK1375" s="12"/>
      <c r="FL1375" s="6" t="str">
        <f>+IFERROR(VALUE(RIGHT(Tabla29[[#This Row],[B2B]],6)),"")</f>
        <v/>
      </c>
      <c r="FM1375" s="6" t="str">
        <f>+IFERROR(VLOOKUP(FK1375,Auxiliar!$A:$C,2,0),"")</f>
        <v/>
      </c>
      <c r="FN1375" s="7" t="str">
        <f>+IFERROR(VLOOKUP(FK1375,Auxiliar!$A:$C,3,0),"")</f>
        <v/>
      </c>
      <c r="FO1375" s="1"/>
      <c r="FP1375" s="12"/>
      <c r="FQ1375" s="6" t="str">
        <f>+IFERROR(VALUE(RIGHT(Tabla30[[#This Row],[B2B]],6)),"")</f>
        <v/>
      </c>
      <c r="FR1375" s="6" t="str">
        <f>+IFERROR(VLOOKUP(FP1375,Auxiliar!$A:$C,2,0),"")</f>
        <v/>
      </c>
      <c r="FS1375" s="7"/>
      <c r="FT1375" s="1"/>
      <c r="FU1375" s="12"/>
      <c r="FV1375" s="6" t="str">
        <f>+IFERROR(VALUE(RIGHT(Tabla31[[#This Row],[B2B]],6)),"")</f>
        <v/>
      </c>
      <c r="FW1375" s="6" t="str">
        <f>+IFERROR(VLOOKUP(FU1375,Auxiliar!$A:$C,2,0),"")</f>
        <v/>
      </c>
      <c r="FX1375" s="7" t="str">
        <f>+IFERROR(VLOOKUP(FU1375,Auxiliar!$A:$C,3,0),"")</f>
        <v/>
      </c>
      <c r="FY1375" s="1"/>
      <c r="FZ1375" s="12"/>
      <c r="GA1375" s="6" t="str">
        <f>+IFERROR(VALUE(RIGHT(Tabla32[[#This Row],[B2B]],6)),"")</f>
        <v/>
      </c>
      <c r="GB1375" s="6" t="str">
        <f>+IFERROR(VLOOKUP(FZ1375,Auxiliar!$A:$C,2,0),"")</f>
        <v/>
      </c>
      <c r="GC1375" s="7" t="str">
        <f>+IFERROR(VLOOKUP(FZ1375,Auxiliar!$A:$C,3,0),"")</f>
        <v/>
      </c>
      <c r="GD1375" s="1"/>
      <c r="GE1375" s="12"/>
      <c r="GF1375" s="6" t="str">
        <f>+IFERROR(VALUE(RIGHT(Tabla33[[#This Row],[B2B]],6)),"")</f>
        <v/>
      </c>
      <c r="GG1375" s="6" t="str">
        <f>+IFERROR(VLOOKUP(GE1375,Auxiliar!$A:$C,2,0),"")</f>
        <v/>
      </c>
      <c r="GH1375" s="7" t="str">
        <f>+IFERROR(VLOOKUP(GE1375,Auxiliar!$A:$C,3,0),"")</f>
        <v/>
      </c>
    </row>
    <row r="1376" spans="79:190" x14ac:dyDescent="0.25">
      <c r="CA1376" s="1">
        <v>11997</v>
      </c>
      <c r="CB1376" s="1" t="s">
        <v>35</v>
      </c>
      <c r="CC1376" s="6">
        <f>+IFERROR(VALUE(RIGHT(Tabla14[[#This Row],[B2B]],6)),"")</f>
        <v>11997</v>
      </c>
      <c r="CD1376" s="6" t="str">
        <f>+IFERROR(VLOOKUP(CB1376,Auxiliar!$A:$C,2,0),"")</f>
        <v>Corona 710cc</v>
      </c>
      <c r="CE1376" s="7" t="str">
        <f>+IFERROR(VLOOKUP(CB1376,Auxiliar!$A:$C,3,0),"")</f>
        <v>1b 10% | 85b 0%</v>
      </c>
      <c r="CM1376" s="1">
        <v>11999</v>
      </c>
      <c r="CN1376" s="1" t="s">
        <v>20</v>
      </c>
      <c r="CO1376" s="6">
        <v>11999</v>
      </c>
      <c r="CP1376" s="6" t="s">
        <v>20</v>
      </c>
      <c r="CQ1376" s="7" t="s">
        <v>21</v>
      </c>
      <c r="CY1376" s="1">
        <v>11999</v>
      </c>
      <c r="CZ1376" s="1" t="s">
        <v>16</v>
      </c>
      <c r="DA1376" s="6">
        <f>+IFERROR(VALUE(RIGHT(Tabla18[[#This Row],[B2B]],6)),"")</f>
        <v>11999</v>
      </c>
      <c r="DB1376" s="6" t="str">
        <f>+IFERROR(VLOOKUP(CZ1376,Auxiliar!$A:$C,2,0),"")</f>
        <v>PREMIUM</v>
      </c>
      <c r="DC1376" s="7" t="str">
        <f>+IFERROR(VLOOKUP(CZ1376,Auxiliar!$A:$C,3,0),"")</f>
        <v>0b 0% | 2b 2% | 5b 3,5% | 10b 5%</v>
      </c>
      <c r="DE1376" s="1">
        <v>11999</v>
      </c>
      <c r="DF1376" s="1" t="s">
        <v>19</v>
      </c>
      <c r="DG1376" s="6">
        <f>+IFERROR(VALUE(RIGHT(Tabla19[[#This Row],[B2B]],6)),"")</f>
        <v>11999</v>
      </c>
      <c r="DH1376" s="6" t="str">
        <f>+IFERROR(VLOOKUP(DF1376,Auxiliar!$A:$C,2,0),"")</f>
        <v>MICHELOB</v>
      </c>
      <c r="DI1376" s="7" t="str">
        <f>+IFERROR(VLOOKUP(DF1376,Auxiliar!$A:$C,3,0),"")</f>
        <v>1b 7% | 3b 22% | 8b 27%</v>
      </c>
      <c r="DK1376" s="1"/>
      <c r="DL1376" s="1"/>
      <c r="DM1376" s="6" t="str">
        <f>+IFERROR(VALUE(RIGHT(Tabla20[[#This Row],[B2B]],6)),"")</f>
        <v/>
      </c>
      <c r="DN1376" s="6" t="str">
        <f>+IFERROR(VLOOKUP(DL1376,Auxiliar!$A:$C,2,0),"")</f>
        <v/>
      </c>
      <c r="DO1376" s="7" t="str">
        <f>+IFERROR(VLOOKUP(DL1376,Auxiliar!$A:$C,3,0),"")</f>
        <v/>
      </c>
      <c r="DQ1376" s="1">
        <v>11990</v>
      </c>
      <c r="DR1376" s="12" t="s">
        <v>24</v>
      </c>
      <c r="DS1376" s="6">
        <f>+IFERROR(VALUE(RIGHT(Tabla21[[#This Row],[B2B]],6)),"")</f>
        <v>11990</v>
      </c>
      <c r="DT1376" s="6" t="str">
        <f>+IFERROR(VLOOKUP(DR1376,Auxiliar!$A:$C,2,0),"")</f>
        <v>CORONA PORRON</v>
      </c>
      <c r="DU1376" s="7" t="str">
        <f>+IFERROR(VLOOKUP(DR1376,Auxiliar!$A:$C,3,0),"")</f>
        <v>1b 5% | 20b 0%</v>
      </c>
      <c r="DW1376" s="1"/>
      <c r="DX1376" s="12"/>
      <c r="DY1376" s="6" t="str">
        <f>+IFERROR(VALUE(RIGHT(Tabla22[[#This Row],[B2B]],6)),"")</f>
        <v/>
      </c>
      <c r="DZ1376" s="6" t="str">
        <f>+IFERROR(VLOOKUP(DX1376,Auxiliar!$A:$C,2,0),"")</f>
        <v/>
      </c>
      <c r="EA1376" s="7" t="str">
        <f>+IFERROR(VLOOKUP(DX1376,Auxiliar!$A:$C,3,0),"")</f>
        <v/>
      </c>
      <c r="EC1376" s="1"/>
      <c r="ED1376" s="12"/>
      <c r="EE1376" s="6" t="str">
        <f>+IFERROR(VALUE(RIGHT(Tabla23[[#This Row],[B2B]],6)),"")</f>
        <v/>
      </c>
      <c r="EF1376" s="6" t="str">
        <f>+IFERROR(VLOOKUP(ED1376,Auxiliar!$A:$C,2,0),"")</f>
        <v/>
      </c>
      <c r="EG1376" s="7" t="str">
        <f>+IFERROR(VLOOKUP(ED1376,Auxiliar!$A:$C,3,0),"")</f>
        <v/>
      </c>
      <c r="EI1376" s="1"/>
      <c r="EJ1376" s="12"/>
      <c r="EK1376" s="6" t="str">
        <f>+IFERROR(VALUE(RIGHT(Tabla24[[#This Row],[B2B]],6)),"")</f>
        <v/>
      </c>
      <c r="EL1376" s="6" t="str">
        <f>+IFERROR(VLOOKUP(EJ1376,Auxiliar!$A:$C,2,0),"")</f>
        <v/>
      </c>
      <c r="EM1376" s="7" t="str">
        <f>+IFERROR(VLOOKUP(EJ1376,Auxiliar!$A:$C,3,0),"")</f>
        <v/>
      </c>
      <c r="EO1376" s="1"/>
      <c r="EP1376" s="12"/>
      <c r="EQ1376" s="6" t="str">
        <f>+IFERROR(VALUE(RIGHT(Tabla25[[#This Row],[B2B]],6)),"")</f>
        <v/>
      </c>
      <c r="ER1376" s="6" t="str">
        <f>+IFERROR(VLOOKUP(EP1376,Auxiliar!$A:$C,2,0),"")</f>
        <v/>
      </c>
      <c r="ES1376" s="7" t="str">
        <f>+IFERROR(VLOOKUP(EP1376,Auxiliar!$A:$C,3,0),"")</f>
        <v/>
      </c>
      <c r="EU1376" s="1"/>
      <c r="EV1376" s="12"/>
      <c r="EW1376" s="6" t="str">
        <f>+IFERROR(VALUE(RIGHT(Tabla26[[#This Row],[B2B]],6)),"")</f>
        <v/>
      </c>
      <c r="EX1376" s="6" t="str">
        <f>+IFERROR(VLOOKUP(EV1376,Auxiliar!$A:$C,2,0),"")</f>
        <v/>
      </c>
      <c r="EY1376" s="7" t="str">
        <f>+IFERROR(VLOOKUP(EV1376,Auxiliar!$A:$C,3,0),"")</f>
        <v/>
      </c>
      <c r="EZ1376" s="1"/>
      <c r="FA1376" s="12"/>
      <c r="FB1376" s="6" t="str">
        <f>+IFERROR(VALUE(RIGHT(Tabla27[[#This Row],[B2B]],6)),"")</f>
        <v/>
      </c>
      <c r="FC1376" s="6" t="str">
        <f>+IFERROR(VLOOKUP(FA1376,Auxiliar!$A:$C,2,0),"")</f>
        <v/>
      </c>
      <c r="FD1376" s="7" t="str">
        <f>+IFERROR(VLOOKUP(FA1376,Auxiliar!$A:$C,3,0),"")</f>
        <v/>
      </c>
      <c r="FE1376" s="1"/>
      <c r="FF1376" s="12"/>
      <c r="FG1376" s="6" t="str">
        <f>+IFERROR(VALUE(RIGHT(Tabla28[[#This Row],[B2B]],6)),"")</f>
        <v/>
      </c>
      <c r="FH1376" s="6" t="str">
        <f>+IFERROR(VLOOKUP(FF1376,Auxiliar!$A:$C,2,0),"")</f>
        <v/>
      </c>
      <c r="FI1376" s="7" t="str">
        <f>+IFERROR(VLOOKUP(FF1376,Auxiliar!$A:$C,3,0),"")</f>
        <v/>
      </c>
      <c r="FJ1376" s="1"/>
      <c r="FK1376" s="12"/>
      <c r="FL1376" s="6" t="str">
        <f>+IFERROR(VALUE(RIGHT(Tabla29[[#This Row],[B2B]],6)),"")</f>
        <v/>
      </c>
      <c r="FM1376" s="6" t="str">
        <f>+IFERROR(VLOOKUP(FK1376,Auxiliar!$A:$C,2,0),"")</f>
        <v/>
      </c>
      <c r="FN1376" s="7" t="str">
        <f>+IFERROR(VLOOKUP(FK1376,Auxiliar!$A:$C,3,0),"")</f>
        <v/>
      </c>
      <c r="FO1376" s="1"/>
      <c r="FP1376" s="12"/>
      <c r="FQ1376" s="6" t="str">
        <f>+IFERROR(VALUE(RIGHT(Tabla30[[#This Row],[B2B]],6)),"")</f>
        <v/>
      </c>
      <c r="FR1376" s="6" t="str">
        <f>+IFERROR(VLOOKUP(FP1376,Auxiliar!$A:$C,2,0),"")</f>
        <v/>
      </c>
      <c r="FS1376" s="7"/>
      <c r="FT1376" s="1"/>
      <c r="FU1376" s="12"/>
      <c r="FV1376" s="6" t="str">
        <f>+IFERROR(VALUE(RIGHT(Tabla31[[#This Row],[B2B]],6)),"")</f>
        <v/>
      </c>
      <c r="FW1376" s="6" t="str">
        <f>+IFERROR(VLOOKUP(FU1376,Auxiliar!$A:$C,2,0),"")</f>
        <v/>
      </c>
      <c r="FX1376" s="7" t="str">
        <f>+IFERROR(VLOOKUP(FU1376,Auxiliar!$A:$C,3,0),"")</f>
        <v/>
      </c>
      <c r="FY1376" s="1"/>
      <c r="FZ1376" s="12"/>
      <c r="GA1376" s="6" t="str">
        <f>+IFERROR(VALUE(RIGHT(Tabla32[[#This Row],[B2B]],6)),"")</f>
        <v/>
      </c>
      <c r="GB1376" s="6" t="str">
        <f>+IFERROR(VLOOKUP(FZ1376,Auxiliar!$A:$C,2,0),"")</f>
        <v/>
      </c>
      <c r="GC1376" s="7" t="str">
        <f>+IFERROR(VLOOKUP(FZ1376,Auxiliar!$A:$C,3,0),"")</f>
        <v/>
      </c>
      <c r="GD1376" s="1"/>
      <c r="GE1376" s="12"/>
      <c r="GF1376" s="6" t="str">
        <f>+IFERROR(VALUE(RIGHT(Tabla33[[#This Row],[B2B]],6)),"")</f>
        <v/>
      </c>
      <c r="GG1376" s="6" t="str">
        <f>+IFERROR(VLOOKUP(GE1376,Auxiliar!$A:$C,2,0),"")</f>
        <v/>
      </c>
      <c r="GH1376" s="7" t="str">
        <f>+IFERROR(VLOOKUP(GE1376,Auxiliar!$A:$C,3,0),"")</f>
        <v/>
      </c>
    </row>
    <row r="1377" spans="79:190" x14ac:dyDescent="0.25">
      <c r="CA1377" s="1">
        <v>11998</v>
      </c>
      <c r="CB1377" s="1" t="s">
        <v>35</v>
      </c>
      <c r="CC1377" s="6">
        <f>+IFERROR(VALUE(RIGHT(Tabla14[[#This Row],[B2B]],6)),"")</f>
        <v>11998</v>
      </c>
      <c r="CD1377" s="6" t="str">
        <f>+IFERROR(VLOOKUP(CB1377,Auxiliar!$A:$C,2,0),"")</f>
        <v>Corona 710cc</v>
      </c>
      <c r="CE1377" s="7" t="str">
        <f>+IFERROR(VLOOKUP(CB1377,Auxiliar!$A:$C,3,0),"")</f>
        <v>1b 10% | 85b 0%</v>
      </c>
      <c r="CM1377" s="1">
        <v>13004</v>
      </c>
      <c r="CN1377" s="1" t="s">
        <v>20</v>
      </c>
      <c r="CO1377" s="6">
        <v>13004</v>
      </c>
      <c r="CP1377" s="6" t="s">
        <v>20</v>
      </c>
      <c r="CQ1377" s="7" t="s">
        <v>21</v>
      </c>
      <c r="CY1377" s="1">
        <v>13004</v>
      </c>
      <c r="CZ1377" s="1" t="s">
        <v>16</v>
      </c>
      <c r="DA1377" s="6">
        <f>+IFERROR(VALUE(RIGHT(Tabla18[[#This Row],[B2B]],6)),"")</f>
        <v>13004</v>
      </c>
      <c r="DB1377" s="6" t="str">
        <f>+IFERROR(VLOOKUP(CZ1377,Auxiliar!$A:$C,2,0),"")</f>
        <v>PREMIUM</v>
      </c>
      <c r="DC1377" s="7" t="str">
        <f>+IFERROR(VLOOKUP(CZ1377,Auxiliar!$A:$C,3,0),"")</f>
        <v>0b 0% | 2b 2% | 5b 3,5% | 10b 5%</v>
      </c>
      <c r="DE1377" s="1">
        <v>13004</v>
      </c>
      <c r="DF1377" s="1" t="s">
        <v>19</v>
      </c>
      <c r="DG1377" s="6">
        <f>+IFERROR(VALUE(RIGHT(Tabla19[[#This Row],[B2B]],6)),"")</f>
        <v>13004</v>
      </c>
      <c r="DH1377" s="6" t="str">
        <f>+IFERROR(VLOOKUP(DF1377,Auxiliar!$A:$C,2,0),"")</f>
        <v>MICHELOB</v>
      </c>
      <c r="DI1377" s="7" t="str">
        <f>+IFERROR(VLOOKUP(DF1377,Auxiliar!$A:$C,3,0),"")</f>
        <v>1b 7% | 3b 22% | 8b 27%</v>
      </c>
      <c r="DK1377" s="1"/>
      <c r="DL1377" s="1"/>
      <c r="DM1377" s="6" t="str">
        <f>+IFERROR(VALUE(RIGHT(Tabla20[[#This Row],[B2B]],6)),"")</f>
        <v/>
      </c>
      <c r="DN1377" s="6" t="str">
        <f>+IFERROR(VLOOKUP(DL1377,Auxiliar!$A:$C,2,0),"")</f>
        <v/>
      </c>
      <c r="DO1377" s="7" t="str">
        <f>+IFERROR(VLOOKUP(DL1377,Auxiliar!$A:$C,3,0),"")</f>
        <v/>
      </c>
      <c r="DQ1377" s="1">
        <v>11993</v>
      </c>
      <c r="DR1377" s="12" t="s">
        <v>24</v>
      </c>
      <c r="DS1377" s="6">
        <f>+IFERROR(VALUE(RIGHT(Tabla21[[#This Row],[B2B]],6)),"")</f>
        <v>11993</v>
      </c>
      <c r="DT1377" s="6" t="str">
        <f>+IFERROR(VLOOKUP(DR1377,Auxiliar!$A:$C,2,0),"")</f>
        <v>CORONA PORRON</v>
      </c>
      <c r="DU1377" s="7" t="str">
        <f>+IFERROR(VLOOKUP(DR1377,Auxiliar!$A:$C,3,0),"")</f>
        <v>1b 5% | 20b 0%</v>
      </c>
      <c r="DW1377" s="1"/>
      <c r="DX1377" s="12"/>
      <c r="DY1377" s="6" t="str">
        <f>+IFERROR(VALUE(RIGHT(Tabla22[[#This Row],[B2B]],6)),"")</f>
        <v/>
      </c>
      <c r="DZ1377" s="6" t="str">
        <f>+IFERROR(VLOOKUP(DX1377,Auxiliar!$A:$C,2,0),"")</f>
        <v/>
      </c>
      <c r="EA1377" s="7" t="str">
        <f>+IFERROR(VLOOKUP(DX1377,Auxiliar!$A:$C,3,0),"")</f>
        <v/>
      </c>
      <c r="EC1377" s="1"/>
      <c r="ED1377" s="12"/>
      <c r="EE1377" s="6" t="str">
        <f>+IFERROR(VALUE(RIGHT(Tabla23[[#This Row],[B2B]],6)),"")</f>
        <v/>
      </c>
      <c r="EF1377" s="6" t="str">
        <f>+IFERROR(VLOOKUP(ED1377,Auxiliar!$A:$C,2,0),"")</f>
        <v/>
      </c>
      <c r="EG1377" s="7" t="str">
        <f>+IFERROR(VLOOKUP(ED1377,Auxiliar!$A:$C,3,0),"")</f>
        <v/>
      </c>
      <c r="EI1377" s="1"/>
      <c r="EJ1377" s="12"/>
      <c r="EK1377" s="6" t="str">
        <f>+IFERROR(VALUE(RIGHT(Tabla24[[#This Row],[B2B]],6)),"")</f>
        <v/>
      </c>
      <c r="EL1377" s="6" t="str">
        <f>+IFERROR(VLOOKUP(EJ1377,Auxiliar!$A:$C,2,0),"")</f>
        <v/>
      </c>
      <c r="EM1377" s="7" t="str">
        <f>+IFERROR(VLOOKUP(EJ1377,Auxiliar!$A:$C,3,0),"")</f>
        <v/>
      </c>
      <c r="EO1377" s="1"/>
      <c r="EP1377" s="12"/>
      <c r="EQ1377" s="6" t="str">
        <f>+IFERROR(VALUE(RIGHT(Tabla25[[#This Row],[B2B]],6)),"")</f>
        <v/>
      </c>
      <c r="ER1377" s="6" t="str">
        <f>+IFERROR(VLOOKUP(EP1377,Auxiliar!$A:$C,2,0),"")</f>
        <v/>
      </c>
      <c r="ES1377" s="7" t="str">
        <f>+IFERROR(VLOOKUP(EP1377,Auxiliar!$A:$C,3,0),"")</f>
        <v/>
      </c>
      <c r="EU1377" s="1"/>
      <c r="EV1377" s="12"/>
      <c r="EW1377" s="6" t="str">
        <f>+IFERROR(VALUE(RIGHT(Tabla26[[#This Row],[B2B]],6)),"")</f>
        <v/>
      </c>
      <c r="EX1377" s="6" t="str">
        <f>+IFERROR(VLOOKUP(EV1377,Auxiliar!$A:$C,2,0),"")</f>
        <v/>
      </c>
      <c r="EY1377" s="7" t="str">
        <f>+IFERROR(VLOOKUP(EV1377,Auxiliar!$A:$C,3,0),"")</f>
        <v/>
      </c>
      <c r="EZ1377" s="1"/>
      <c r="FA1377" s="12"/>
      <c r="FB1377" s="6" t="str">
        <f>+IFERROR(VALUE(RIGHT(Tabla27[[#This Row],[B2B]],6)),"")</f>
        <v/>
      </c>
      <c r="FC1377" s="6" t="str">
        <f>+IFERROR(VLOOKUP(FA1377,Auxiliar!$A:$C,2,0),"")</f>
        <v/>
      </c>
      <c r="FD1377" s="7" t="str">
        <f>+IFERROR(VLOOKUP(FA1377,Auxiliar!$A:$C,3,0),"")</f>
        <v/>
      </c>
      <c r="FE1377" s="1"/>
      <c r="FF1377" s="12"/>
      <c r="FG1377" s="6" t="str">
        <f>+IFERROR(VALUE(RIGHT(Tabla28[[#This Row],[B2B]],6)),"")</f>
        <v/>
      </c>
      <c r="FH1377" s="6" t="str">
        <f>+IFERROR(VLOOKUP(FF1377,Auxiliar!$A:$C,2,0),"")</f>
        <v/>
      </c>
      <c r="FI1377" s="7" t="str">
        <f>+IFERROR(VLOOKUP(FF1377,Auxiliar!$A:$C,3,0),"")</f>
        <v/>
      </c>
      <c r="FJ1377" s="1"/>
      <c r="FK1377" s="12"/>
      <c r="FL1377" s="6" t="str">
        <f>+IFERROR(VALUE(RIGHT(Tabla29[[#This Row],[B2B]],6)),"")</f>
        <v/>
      </c>
      <c r="FM1377" s="6" t="str">
        <f>+IFERROR(VLOOKUP(FK1377,Auxiliar!$A:$C,2,0),"")</f>
        <v/>
      </c>
      <c r="FN1377" s="7" t="str">
        <f>+IFERROR(VLOOKUP(FK1377,Auxiliar!$A:$C,3,0),"")</f>
        <v/>
      </c>
      <c r="FO1377" s="1"/>
      <c r="FP1377" s="12"/>
      <c r="FQ1377" s="6" t="str">
        <f>+IFERROR(VALUE(RIGHT(Tabla30[[#This Row],[B2B]],6)),"")</f>
        <v/>
      </c>
      <c r="FR1377" s="6" t="str">
        <f>+IFERROR(VLOOKUP(FP1377,Auxiliar!$A:$C,2,0),"")</f>
        <v/>
      </c>
      <c r="FS1377" s="7"/>
      <c r="FT1377" s="1"/>
      <c r="FU1377" s="12"/>
      <c r="FV1377" s="6" t="str">
        <f>+IFERROR(VALUE(RIGHT(Tabla31[[#This Row],[B2B]],6)),"")</f>
        <v/>
      </c>
      <c r="FW1377" s="6" t="str">
        <f>+IFERROR(VLOOKUP(FU1377,Auxiliar!$A:$C,2,0),"")</f>
        <v/>
      </c>
      <c r="FX1377" s="7" t="str">
        <f>+IFERROR(VLOOKUP(FU1377,Auxiliar!$A:$C,3,0),"")</f>
        <v/>
      </c>
      <c r="FY1377" s="1"/>
      <c r="FZ1377" s="12"/>
      <c r="GA1377" s="6" t="str">
        <f>+IFERROR(VALUE(RIGHT(Tabla32[[#This Row],[B2B]],6)),"")</f>
        <v/>
      </c>
      <c r="GB1377" s="6" t="str">
        <f>+IFERROR(VLOOKUP(FZ1377,Auxiliar!$A:$C,2,0),"")</f>
        <v/>
      </c>
      <c r="GC1377" s="7" t="str">
        <f>+IFERROR(VLOOKUP(FZ1377,Auxiliar!$A:$C,3,0),"")</f>
        <v/>
      </c>
      <c r="GD1377" s="1"/>
      <c r="GE1377" s="12"/>
      <c r="GF1377" s="6" t="str">
        <f>+IFERROR(VALUE(RIGHT(Tabla33[[#This Row],[B2B]],6)),"")</f>
        <v/>
      </c>
      <c r="GG1377" s="6" t="str">
        <f>+IFERROR(VLOOKUP(GE1377,Auxiliar!$A:$C,2,0),"")</f>
        <v/>
      </c>
      <c r="GH1377" s="7" t="str">
        <f>+IFERROR(VLOOKUP(GE1377,Auxiliar!$A:$C,3,0),"")</f>
        <v/>
      </c>
    </row>
    <row r="1378" spans="79:190" x14ac:dyDescent="0.25">
      <c r="CA1378" s="1">
        <v>11999</v>
      </c>
      <c r="CB1378" s="1" t="s">
        <v>35</v>
      </c>
      <c r="CC1378" s="6">
        <f>+IFERROR(VALUE(RIGHT(Tabla14[[#This Row],[B2B]],6)),"")</f>
        <v>11999</v>
      </c>
      <c r="CD1378" s="6" t="str">
        <f>+IFERROR(VLOOKUP(CB1378,Auxiliar!$A:$C,2,0),"")</f>
        <v>Corona 710cc</v>
      </c>
      <c r="CE1378" s="7" t="str">
        <f>+IFERROR(VLOOKUP(CB1378,Auxiliar!$A:$C,3,0),"")</f>
        <v>1b 10% | 85b 0%</v>
      </c>
      <c r="CM1378" s="1">
        <v>13006</v>
      </c>
      <c r="CN1378" s="1" t="s">
        <v>20</v>
      </c>
      <c r="CO1378" s="6">
        <v>13006</v>
      </c>
      <c r="CP1378" s="6" t="s">
        <v>20</v>
      </c>
      <c r="CQ1378" s="7" t="s">
        <v>21</v>
      </c>
      <c r="CY1378" s="1">
        <v>13006</v>
      </c>
      <c r="CZ1378" s="1" t="s">
        <v>16</v>
      </c>
      <c r="DA1378" s="6">
        <f>+IFERROR(VALUE(RIGHT(Tabla18[[#This Row],[B2B]],6)),"")</f>
        <v>13006</v>
      </c>
      <c r="DB1378" s="6" t="str">
        <f>+IFERROR(VLOOKUP(CZ1378,Auxiliar!$A:$C,2,0),"")</f>
        <v>PREMIUM</v>
      </c>
      <c r="DC1378" s="7" t="str">
        <f>+IFERROR(VLOOKUP(CZ1378,Auxiliar!$A:$C,3,0),"")</f>
        <v>0b 0% | 2b 2% | 5b 3,5% | 10b 5%</v>
      </c>
      <c r="DE1378" s="1">
        <v>13006</v>
      </c>
      <c r="DF1378" s="1" t="s">
        <v>19</v>
      </c>
      <c r="DG1378" s="6">
        <f>+IFERROR(VALUE(RIGHT(Tabla19[[#This Row],[B2B]],6)),"")</f>
        <v>13006</v>
      </c>
      <c r="DH1378" s="6" t="str">
        <f>+IFERROR(VLOOKUP(DF1378,Auxiliar!$A:$C,2,0),"")</f>
        <v>MICHELOB</v>
      </c>
      <c r="DI1378" s="7" t="str">
        <f>+IFERROR(VLOOKUP(DF1378,Auxiliar!$A:$C,3,0),"")</f>
        <v>1b 7% | 3b 22% | 8b 27%</v>
      </c>
      <c r="DK1378" s="1"/>
      <c r="DL1378" s="1"/>
      <c r="DM1378" s="6" t="str">
        <f>+IFERROR(VALUE(RIGHT(Tabla20[[#This Row],[B2B]],6)),"")</f>
        <v/>
      </c>
      <c r="DN1378" s="6" t="str">
        <f>+IFERROR(VLOOKUP(DL1378,Auxiliar!$A:$C,2,0),"")</f>
        <v/>
      </c>
      <c r="DO1378" s="7" t="str">
        <f>+IFERROR(VLOOKUP(DL1378,Auxiliar!$A:$C,3,0),"")</f>
        <v/>
      </c>
      <c r="DQ1378" s="1">
        <v>11994</v>
      </c>
      <c r="DR1378" s="12" t="s">
        <v>24</v>
      </c>
      <c r="DS1378" s="6">
        <f>+IFERROR(VALUE(RIGHT(Tabla21[[#This Row],[B2B]],6)),"")</f>
        <v>11994</v>
      </c>
      <c r="DT1378" s="6" t="str">
        <f>+IFERROR(VLOOKUP(DR1378,Auxiliar!$A:$C,2,0),"")</f>
        <v>CORONA PORRON</v>
      </c>
      <c r="DU1378" s="7" t="str">
        <f>+IFERROR(VLOOKUP(DR1378,Auxiliar!$A:$C,3,0),"")</f>
        <v>1b 5% | 20b 0%</v>
      </c>
      <c r="DW1378" s="1"/>
      <c r="DX1378" s="12"/>
      <c r="DY1378" s="6" t="str">
        <f>+IFERROR(VALUE(RIGHT(Tabla22[[#This Row],[B2B]],6)),"")</f>
        <v/>
      </c>
      <c r="DZ1378" s="6" t="str">
        <f>+IFERROR(VLOOKUP(DX1378,Auxiliar!$A:$C,2,0),"")</f>
        <v/>
      </c>
      <c r="EA1378" s="7" t="str">
        <f>+IFERROR(VLOOKUP(DX1378,Auxiliar!$A:$C,3,0),"")</f>
        <v/>
      </c>
      <c r="EC1378" s="1"/>
      <c r="ED1378" s="12"/>
      <c r="EE1378" s="6" t="str">
        <f>+IFERROR(VALUE(RIGHT(Tabla23[[#This Row],[B2B]],6)),"")</f>
        <v/>
      </c>
      <c r="EF1378" s="6" t="str">
        <f>+IFERROR(VLOOKUP(ED1378,Auxiliar!$A:$C,2,0),"")</f>
        <v/>
      </c>
      <c r="EG1378" s="7" t="str">
        <f>+IFERROR(VLOOKUP(ED1378,Auxiliar!$A:$C,3,0),"")</f>
        <v/>
      </c>
      <c r="EI1378" s="1"/>
      <c r="EJ1378" s="12"/>
      <c r="EK1378" s="6" t="str">
        <f>+IFERROR(VALUE(RIGHT(Tabla24[[#This Row],[B2B]],6)),"")</f>
        <v/>
      </c>
      <c r="EL1378" s="6" t="str">
        <f>+IFERROR(VLOOKUP(EJ1378,Auxiliar!$A:$C,2,0),"")</f>
        <v/>
      </c>
      <c r="EM1378" s="7" t="str">
        <f>+IFERROR(VLOOKUP(EJ1378,Auxiliar!$A:$C,3,0),"")</f>
        <v/>
      </c>
      <c r="EO1378" s="1"/>
      <c r="EP1378" s="12"/>
      <c r="EQ1378" s="6" t="str">
        <f>+IFERROR(VALUE(RIGHT(Tabla25[[#This Row],[B2B]],6)),"")</f>
        <v/>
      </c>
      <c r="ER1378" s="6" t="str">
        <f>+IFERROR(VLOOKUP(EP1378,Auxiliar!$A:$C,2,0),"")</f>
        <v/>
      </c>
      <c r="ES1378" s="7" t="str">
        <f>+IFERROR(VLOOKUP(EP1378,Auxiliar!$A:$C,3,0),"")</f>
        <v/>
      </c>
      <c r="EU1378" s="1"/>
      <c r="EV1378" s="12"/>
      <c r="EW1378" s="6" t="str">
        <f>+IFERROR(VALUE(RIGHT(Tabla26[[#This Row],[B2B]],6)),"")</f>
        <v/>
      </c>
      <c r="EX1378" s="6" t="str">
        <f>+IFERROR(VLOOKUP(EV1378,Auxiliar!$A:$C,2,0),"")</f>
        <v/>
      </c>
      <c r="EY1378" s="7" t="str">
        <f>+IFERROR(VLOOKUP(EV1378,Auxiliar!$A:$C,3,0),"")</f>
        <v/>
      </c>
      <c r="EZ1378" s="1"/>
      <c r="FA1378" s="12"/>
      <c r="FB1378" s="6" t="str">
        <f>+IFERROR(VALUE(RIGHT(Tabla27[[#This Row],[B2B]],6)),"")</f>
        <v/>
      </c>
      <c r="FC1378" s="6" t="str">
        <f>+IFERROR(VLOOKUP(FA1378,Auxiliar!$A:$C,2,0),"")</f>
        <v/>
      </c>
      <c r="FD1378" s="7" t="str">
        <f>+IFERROR(VLOOKUP(FA1378,Auxiliar!$A:$C,3,0),"")</f>
        <v/>
      </c>
      <c r="FE1378" s="1"/>
      <c r="FF1378" s="12"/>
      <c r="FG1378" s="6" t="str">
        <f>+IFERROR(VALUE(RIGHT(Tabla28[[#This Row],[B2B]],6)),"")</f>
        <v/>
      </c>
      <c r="FH1378" s="6" t="str">
        <f>+IFERROR(VLOOKUP(FF1378,Auxiliar!$A:$C,2,0),"")</f>
        <v/>
      </c>
      <c r="FI1378" s="7" t="str">
        <f>+IFERROR(VLOOKUP(FF1378,Auxiliar!$A:$C,3,0),"")</f>
        <v/>
      </c>
      <c r="FJ1378" s="1"/>
      <c r="FK1378" s="12"/>
      <c r="FL1378" s="6" t="str">
        <f>+IFERROR(VALUE(RIGHT(Tabla29[[#This Row],[B2B]],6)),"")</f>
        <v/>
      </c>
      <c r="FM1378" s="6" t="str">
        <f>+IFERROR(VLOOKUP(FK1378,Auxiliar!$A:$C,2,0),"")</f>
        <v/>
      </c>
      <c r="FN1378" s="7" t="str">
        <f>+IFERROR(VLOOKUP(FK1378,Auxiliar!$A:$C,3,0),"")</f>
        <v/>
      </c>
      <c r="FO1378" s="1"/>
      <c r="FP1378" s="12"/>
      <c r="FQ1378" s="6" t="str">
        <f>+IFERROR(VALUE(RIGHT(Tabla30[[#This Row],[B2B]],6)),"")</f>
        <v/>
      </c>
      <c r="FR1378" s="6" t="str">
        <f>+IFERROR(VLOOKUP(FP1378,Auxiliar!$A:$C,2,0),"")</f>
        <v/>
      </c>
      <c r="FS1378" s="7"/>
      <c r="FT1378" s="1"/>
      <c r="FU1378" s="12"/>
      <c r="FV1378" s="6" t="str">
        <f>+IFERROR(VALUE(RIGHT(Tabla31[[#This Row],[B2B]],6)),"")</f>
        <v/>
      </c>
      <c r="FW1378" s="6" t="str">
        <f>+IFERROR(VLOOKUP(FU1378,Auxiliar!$A:$C,2,0),"")</f>
        <v/>
      </c>
      <c r="FX1378" s="7" t="str">
        <f>+IFERROR(VLOOKUP(FU1378,Auxiliar!$A:$C,3,0),"")</f>
        <v/>
      </c>
      <c r="FY1378" s="1"/>
      <c r="FZ1378" s="12"/>
      <c r="GA1378" s="6" t="str">
        <f>+IFERROR(VALUE(RIGHT(Tabla32[[#This Row],[B2B]],6)),"")</f>
        <v/>
      </c>
      <c r="GB1378" s="6" t="str">
        <f>+IFERROR(VLOOKUP(FZ1378,Auxiliar!$A:$C,2,0),"")</f>
        <v/>
      </c>
      <c r="GC1378" s="7" t="str">
        <f>+IFERROR(VLOOKUP(FZ1378,Auxiliar!$A:$C,3,0),"")</f>
        <v/>
      </c>
      <c r="GD1378" s="1"/>
      <c r="GE1378" s="12"/>
      <c r="GF1378" s="6" t="str">
        <f>+IFERROR(VALUE(RIGHT(Tabla33[[#This Row],[B2B]],6)),"")</f>
        <v/>
      </c>
      <c r="GG1378" s="6" t="str">
        <f>+IFERROR(VLOOKUP(GE1378,Auxiliar!$A:$C,2,0),"")</f>
        <v/>
      </c>
      <c r="GH1378" s="7" t="str">
        <f>+IFERROR(VLOOKUP(GE1378,Auxiliar!$A:$C,3,0),"")</f>
        <v/>
      </c>
    </row>
    <row r="1379" spans="79:190" x14ac:dyDescent="0.25">
      <c r="CA1379" s="1">
        <v>12019</v>
      </c>
      <c r="CB1379" s="1" t="s">
        <v>35</v>
      </c>
      <c r="CC1379" s="6">
        <f>+IFERROR(VALUE(RIGHT(Tabla14[[#This Row],[B2B]],6)),"")</f>
        <v>12019</v>
      </c>
      <c r="CD1379" s="6" t="str">
        <f>+IFERROR(VLOOKUP(CB1379,Auxiliar!$A:$C,2,0),"")</f>
        <v>Corona 710cc</v>
      </c>
      <c r="CE1379" s="7" t="str">
        <f>+IFERROR(VLOOKUP(CB1379,Auxiliar!$A:$C,3,0),"")</f>
        <v>1b 10% | 85b 0%</v>
      </c>
      <c r="CM1379" s="1">
        <v>13010</v>
      </c>
      <c r="CN1379" s="1" t="s">
        <v>20</v>
      </c>
      <c r="CO1379" s="6">
        <v>13010</v>
      </c>
      <c r="CP1379" s="6" t="s">
        <v>20</v>
      </c>
      <c r="CQ1379" s="7" t="s">
        <v>21</v>
      </c>
      <c r="CY1379" s="1">
        <v>13010</v>
      </c>
      <c r="CZ1379" s="1" t="s">
        <v>16</v>
      </c>
      <c r="DA1379" s="6">
        <f>+IFERROR(VALUE(RIGHT(Tabla18[[#This Row],[B2B]],6)),"")</f>
        <v>13010</v>
      </c>
      <c r="DB1379" s="6" t="str">
        <f>+IFERROR(VLOOKUP(CZ1379,Auxiliar!$A:$C,2,0),"")</f>
        <v>PREMIUM</v>
      </c>
      <c r="DC1379" s="7" t="str">
        <f>+IFERROR(VLOOKUP(CZ1379,Auxiliar!$A:$C,3,0),"")</f>
        <v>0b 0% | 2b 2% | 5b 3,5% | 10b 5%</v>
      </c>
      <c r="DE1379" s="1">
        <v>13010</v>
      </c>
      <c r="DF1379" s="1" t="s">
        <v>19</v>
      </c>
      <c r="DG1379" s="6">
        <f>+IFERROR(VALUE(RIGHT(Tabla19[[#This Row],[B2B]],6)),"")</f>
        <v>13010</v>
      </c>
      <c r="DH1379" s="6" t="str">
        <f>+IFERROR(VLOOKUP(DF1379,Auxiliar!$A:$C,2,0),"")</f>
        <v>MICHELOB</v>
      </c>
      <c r="DI1379" s="7" t="str">
        <f>+IFERROR(VLOOKUP(DF1379,Auxiliar!$A:$C,3,0),"")</f>
        <v>1b 7% | 3b 22% | 8b 27%</v>
      </c>
      <c r="DK1379" s="1"/>
      <c r="DL1379" s="1"/>
      <c r="DM1379" s="6" t="str">
        <f>+IFERROR(VALUE(RIGHT(Tabla20[[#This Row],[B2B]],6)),"")</f>
        <v/>
      </c>
      <c r="DN1379" s="6" t="str">
        <f>+IFERROR(VLOOKUP(DL1379,Auxiliar!$A:$C,2,0),"")</f>
        <v/>
      </c>
      <c r="DO1379" s="7" t="str">
        <f>+IFERROR(VLOOKUP(DL1379,Auxiliar!$A:$C,3,0),"")</f>
        <v/>
      </c>
      <c r="DQ1379" s="1">
        <v>11995</v>
      </c>
      <c r="DR1379" s="12" t="s">
        <v>24</v>
      </c>
      <c r="DS1379" s="6">
        <f>+IFERROR(VALUE(RIGHT(Tabla21[[#This Row],[B2B]],6)),"")</f>
        <v>11995</v>
      </c>
      <c r="DT1379" s="6" t="str">
        <f>+IFERROR(VLOOKUP(DR1379,Auxiliar!$A:$C,2,0),"")</f>
        <v>CORONA PORRON</v>
      </c>
      <c r="DU1379" s="7" t="str">
        <f>+IFERROR(VLOOKUP(DR1379,Auxiliar!$A:$C,3,0),"")</f>
        <v>1b 5% | 20b 0%</v>
      </c>
      <c r="DW1379" s="1"/>
      <c r="DX1379" s="12"/>
      <c r="DY1379" s="6" t="str">
        <f>+IFERROR(VALUE(RIGHT(Tabla22[[#This Row],[B2B]],6)),"")</f>
        <v/>
      </c>
      <c r="DZ1379" s="6" t="str">
        <f>+IFERROR(VLOOKUP(DX1379,Auxiliar!$A:$C,2,0),"")</f>
        <v/>
      </c>
      <c r="EA1379" s="7" t="str">
        <f>+IFERROR(VLOOKUP(DX1379,Auxiliar!$A:$C,3,0),"")</f>
        <v/>
      </c>
      <c r="EC1379" s="1"/>
      <c r="ED1379" s="12"/>
      <c r="EE1379" s="6" t="str">
        <f>+IFERROR(VALUE(RIGHT(Tabla23[[#This Row],[B2B]],6)),"")</f>
        <v/>
      </c>
      <c r="EF1379" s="6" t="str">
        <f>+IFERROR(VLOOKUP(ED1379,Auxiliar!$A:$C,2,0),"")</f>
        <v/>
      </c>
      <c r="EG1379" s="7" t="str">
        <f>+IFERROR(VLOOKUP(ED1379,Auxiliar!$A:$C,3,0),"")</f>
        <v/>
      </c>
      <c r="EI1379" s="1"/>
      <c r="EJ1379" s="12"/>
      <c r="EK1379" s="6" t="str">
        <f>+IFERROR(VALUE(RIGHT(Tabla24[[#This Row],[B2B]],6)),"")</f>
        <v/>
      </c>
      <c r="EL1379" s="6" t="str">
        <f>+IFERROR(VLOOKUP(EJ1379,Auxiliar!$A:$C,2,0),"")</f>
        <v/>
      </c>
      <c r="EM1379" s="7" t="str">
        <f>+IFERROR(VLOOKUP(EJ1379,Auxiliar!$A:$C,3,0),"")</f>
        <v/>
      </c>
      <c r="EO1379" s="1"/>
      <c r="EP1379" s="12"/>
      <c r="EQ1379" s="6" t="str">
        <f>+IFERROR(VALUE(RIGHT(Tabla25[[#This Row],[B2B]],6)),"")</f>
        <v/>
      </c>
      <c r="ER1379" s="6" t="str">
        <f>+IFERROR(VLOOKUP(EP1379,Auxiliar!$A:$C,2,0),"")</f>
        <v/>
      </c>
      <c r="ES1379" s="7" t="str">
        <f>+IFERROR(VLOOKUP(EP1379,Auxiliar!$A:$C,3,0),"")</f>
        <v/>
      </c>
      <c r="EU1379" s="1"/>
      <c r="EV1379" s="12"/>
      <c r="EW1379" s="6" t="str">
        <f>+IFERROR(VALUE(RIGHT(Tabla26[[#This Row],[B2B]],6)),"")</f>
        <v/>
      </c>
      <c r="EX1379" s="6" t="str">
        <f>+IFERROR(VLOOKUP(EV1379,Auxiliar!$A:$C,2,0),"")</f>
        <v/>
      </c>
      <c r="EY1379" s="7" t="str">
        <f>+IFERROR(VLOOKUP(EV1379,Auxiliar!$A:$C,3,0),"")</f>
        <v/>
      </c>
      <c r="EZ1379" s="1"/>
      <c r="FA1379" s="12"/>
      <c r="FB1379" s="6" t="str">
        <f>+IFERROR(VALUE(RIGHT(Tabla27[[#This Row],[B2B]],6)),"")</f>
        <v/>
      </c>
      <c r="FC1379" s="6" t="str">
        <f>+IFERROR(VLOOKUP(FA1379,Auxiliar!$A:$C,2,0),"")</f>
        <v/>
      </c>
      <c r="FD1379" s="7" t="str">
        <f>+IFERROR(VLOOKUP(FA1379,Auxiliar!$A:$C,3,0),"")</f>
        <v/>
      </c>
      <c r="FE1379" s="1"/>
      <c r="FF1379" s="12"/>
      <c r="FG1379" s="6" t="str">
        <f>+IFERROR(VALUE(RIGHT(Tabla28[[#This Row],[B2B]],6)),"")</f>
        <v/>
      </c>
      <c r="FH1379" s="6" t="str">
        <f>+IFERROR(VLOOKUP(FF1379,Auxiliar!$A:$C,2,0),"")</f>
        <v/>
      </c>
      <c r="FI1379" s="7" t="str">
        <f>+IFERROR(VLOOKUP(FF1379,Auxiliar!$A:$C,3,0),"")</f>
        <v/>
      </c>
      <c r="FJ1379" s="1"/>
      <c r="FK1379" s="12"/>
      <c r="FL1379" s="6" t="str">
        <f>+IFERROR(VALUE(RIGHT(Tabla29[[#This Row],[B2B]],6)),"")</f>
        <v/>
      </c>
      <c r="FM1379" s="6" t="str">
        <f>+IFERROR(VLOOKUP(FK1379,Auxiliar!$A:$C,2,0),"")</f>
        <v/>
      </c>
      <c r="FN1379" s="7" t="str">
        <f>+IFERROR(VLOOKUP(FK1379,Auxiliar!$A:$C,3,0),"")</f>
        <v/>
      </c>
      <c r="FO1379" s="1"/>
      <c r="FP1379" s="12"/>
      <c r="FQ1379" s="6" t="str">
        <f>+IFERROR(VALUE(RIGHT(Tabla30[[#This Row],[B2B]],6)),"")</f>
        <v/>
      </c>
      <c r="FR1379" s="6" t="str">
        <f>+IFERROR(VLOOKUP(FP1379,Auxiliar!$A:$C,2,0),"")</f>
        <v/>
      </c>
      <c r="FS1379" s="7"/>
      <c r="FT1379" s="1"/>
      <c r="FU1379" s="12"/>
      <c r="FV1379" s="6" t="str">
        <f>+IFERROR(VALUE(RIGHT(Tabla31[[#This Row],[B2B]],6)),"")</f>
        <v/>
      </c>
      <c r="FW1379" s="6" t="str">
        <f>+IFERROR(VLOOKUP(FU1379,Auxiliar!$A:$C,2,0),"")</f>
        <v/>
      </c>
      <c r="FX1379" s="7" t="str">
        <f>+IFERROR(VLOOKUP(FU1379,Auxiliar!$A:$C,3,0),"")</f>
        <v/>
      </c>
      <c r="FY1379" s="1"/>
      <c r="FZ1379" s="12"/>
      <c r="GA1379" s="6" t="str">
        <f>+IFERROR(VALUE(RIGHT(Tabla32[[#This Row],[B2B]],6)),"")</f>
        <v/>
      </c>
      <c r="GB1379" s="6" t="str">
        <f>+IFERROR(VLOOKUP(FZ1379,Auxiliar!$A:$C,2,0),"")</f>
        <v/>
      </c>
      <c r="GC1379" s="7" t="str">
        <f>+IFERROR(VLOOKUP(FZ1379,Auxiliar!$A:$C,3,0),"")</f>
        <v/>
      </c>
      <c r="GD1379" s="1"/>
      <c r="GE1379" s="12"/>
      <c r="GF1379" s="6" t="str">
        <f>+IFERROR(VALUE(RIGHT(Tabla33[[#This Row],[B2B]],6)),"")</f>
        <v/>
      </c>
      <c r="GG1379" s="6" t="str">
        <f>+IFERROR(VLOOKUP(GE1379,Auxiliar!$A:$C,2,0),"")</f>
        <v/>
      </c>
      <c r="GH1379" s="7" t="str">
        <f>+IFERROR(VLOOKUP(GE1379,Auxiliar!$A:$C,3,0),"")</f>
        <v/>
      </c>
    </row>
    <row r="1380" spans="79:190" x14ac:dyDescent="0.25">
      <c r="CA1380" s="1">
        <v>12020</v>
      </c>
      <c r="CB1380" s="1" t="s">
        <v>35</v>
      </c>
      <c r="CC1380" s="6">
        <f>+IFERROR(VALUE(RIGHT(Tabla14[[#This Row],[B2B]],6)),"")</f>
        <v>12020</v>
      </c>
      <c r="CD1380" s="6" t="str">
        <f>+IFERROR(VLOOKUP(CB1380,Auxiliar!$A:$C,2,0),"")</f>
        <v>Corona 710cc</v>
      </c>
      <c r="CE1380" s="7" t="str">
        <f>+IFERROR(VLOOKUP(CB1380,Auxiliar!$A:$C,3,0),"")</f>
        <v>1b 10% | 85b 0%</v>
      </c>
      <c r="CM1380" s="1">
        <v>13016</v>
      </c>
      <c r="CN1380" s="1" t="s">
        <v>20</v>
      </c>
      <c r="CO1380" s="6">
        <v>13016</v>
      </c>
      <c r="CP1380" s="6" t="s">
        <v>20</v>
      </c>
      <c r="CQ1380" s="7" t="s">
        <v>21</v>
      </c>
      <c r="CY1380" s="1">
        <v>13016</v>
      </c>
      <c r="CZ1380" s="1" t="s">
        <v>16</v>
      </c>
      <c r="DA1380" s="6">
        <f>+IFERROR(VALUE(RIGHT(Tabla18[[#This Row],[B2B]],6)),"")</f>
        <v>13016</v>
      </c>
      <c r="DB1380" s="6" t="str">
        <f>+IFERROR(VLOOKUP(CZ1380,Auxiliar!$A:$C,2,0),"")</f>
        <v>PREMIUM</v>
      </c>
      <c r="DC1380" s="7" t="str">
        <f>+IFERROR(VLOOKUP(CZ1380,Auxiliar!$A:$C,3,0),"")</f>
        <v>0b 0% | 2b 2% | 5b 3,5% | 10b 5%</v>
      </c>
      <c r="DE1380" s="1">
        <v>13016</v>
      </c>
      <c r="DF1380" s="1" t="s">
        <v>19</v>
      </c>
      <c r="DG1380" s="6">
        <f>+IFERROR(VALUE(RIGHT(Tabla19[[#This Row],[B2B]],6)),"")</f>
        <v>13016</v>
      </c>
      <c r="DH1380" s="6" t="str">
        <f>+IFERROR(VLOOKUP(DF1380,Auxiliar!$A:$C,2,0),"")</f>
        <v>MICHELOB</v>
      </c>
      <c r="DI1380" s="7" t="str">
        <f>+IFERROR(VLOOKUP(DF1380,Auxiliar!$A:$C,3,0),"")</f>
        <v>1b 7% | 3b 22% | 8b 27%</v>
      </c>
      <c r="DK1380" s="1"/>
      <c r="DL1380" s="1"/>
      <c r="DM1380" s="6" t="str">
        <f>+IFERROR(VALUE(RIGHT(Tabla20[[#This Row],[B2B]],6)),"")</f>
        <v/>
      </c>
      <c r="DN1380" s="6" t="str">
        <f>+IFERROR(VLOOKUP(DL1380,Auxiliar!$A:$C,2,0),"")</f>
        <v/>
      </c>
      <c r="DO1380" s="7" t="str">
        <f>+IFERROR(VLOOKUP(DL1380,Auxiliar!$A:$C,3,0),"")</f>
        <v/>
      </c>
      <c r="DQ1380" s="1">
        <v>11997</v>
      </c>
      <c r="DR1380" s="12" t="s">
        <v>24</v>
      </c>
      <c r="DS1380" s="6">
        <f>+IFERROR(VALUE(RIGHT(Tabla21[[#This Row],[B2B]],6)),"")</f>
        <v>11997</v>
      </c>
      <c r="DT1380" s="6" t="str">
        <f>+IFERROR(VLOOKUP(DR1380,Auxiliar!$A:$C,2,0),"")</f>
        <v>CORONA PORRON</v>
      </c>
      <c r="DU1380" s="7" t="str">
        <f>+IFERROR(VLOOKUP(DR1380,Auxiliar!$A:$C,3,0),"")</f>
        <v>1b 5% | 20b 0%</v>
      </c>
      <c r="DW1380" s="1"/>
      <c r="DX1380" s="12"/>
      <c r="DY1380" s="6" t="str">
        <f>+IFERROR(VALUE(RIGHT(Tabla22[[#This Row],[B2B]],6)),"")</f>
        <v/>
      </c>
      <c r="DZ1380" s="6" t="str">
        <f>+IFERROR(VLOOKUP(DX1380,Auxiliar!$A:$C,2,0),"")</f>
        <v/>
      </c>
      <c r="EA1380" s="7" t="str">
        <f>+IFERROR(VLOOKUP(DX1380,Auxiliar!$A:$C,3,0),"")</f>
        <v/>
      </c>
      <c r="EC1380" s="1"/>
      <c r="ED1380" s="12"/>
      <c r="EE1380" s="6" t="str">
        <f>+IFERROR(VALUE(RIGHT(Tabla23[[#This Row],[B2B]],6)),"")</f>
        <v/>
      </c>
      <c r="EF1380" s="6" t="str">
        <f>+IFERROR(VLOOKUP(ED1380,Auxiliar!$A:$C,2,0),"")</f>
        <v/>
      </c>
      <c r="EG1380" s="7" t="str">
        <f>+IFERROR(VLOOKUP(ED1380,Auxiliar!$A:$C,3,0),"")</f>
        <v/>
      </c>
      <c r="EI1380" s="1"/>
      <c r="EJ1380" s="12"/>
      <c r="EK1380" s="6" t="str">
        <f>+IFERROR(VALUE(RIGHT(Tabla24[[#This Row],[B2B]],6)),"")</f>
        <v/>
      </c>
      <c r="EL1380" s="6" t="str">
        <f>+IFERROR(VLOOKUP(EJ1380,Auxiliar!$A:$C,2,0),"")</f>
        <v/>
      </c>
      <c r="EM1380" s="7" t="str">
        <f>+IFERROR(VLOOKUP(EJ1380,Auxiliar!$A:$C,3,0),"")</f>
        <v/>
      </c>
      <c r="EO1380" s="1"/>
      <c r="EP1380" s="12"/>
      <c r="EQ1380" s="6" t="str">
        <f>+IFERROR(VALUE(RIGHT(Tabla25[[#This Row],[B2B]],6)),"")</f>
        <v/>
      </c>
      <c r="ER1380" s="6" t="str">
        <f>+IFERROR(VLOOKUP(EP1380,Auxiliar!$A:$C,2,0),"")</f>
        <v/>
      </c>
      <c r="ES1380" s="7" t="str">
        <f>+IFERROR(VLOOKUP(EP1380,Auxiliar!$A:$C,3,0),"")</f>
        <v/>
      </c>
      <c r="EU1380" s="1"/>
      <c r="EV1380" s="12"/>
      <c r="EW1380" s="6" t="str">
        <f>+IFERROR(VALUE(RIGHT(Tabla26[[#This Row],[B2B]],6)),"")</f>
        <v/>
      </c>
      <c r="EX1380" s="6" t="str">
        <f>+IFERROR(VLOOKUP(EV1380,Auxiliar!$A:$C,2,0),"")</f>
        <v/>
      </c>
      <c r="EY1380" s="7" t="str">
        <f>+IFERROR(VLOOKUP(EV1380,Auxiliar!$A:$C,3,0),"")</f>
        <v/>
      </c>
      <c r="EZ1380" s="1"/>
      <c r="FA1380" s="12"/>
      <c r="FB1380" s="6" t="str">
        <f>+IFERROR(VALUE(RIGHT(Tabla27[[#This Row],[B2B]],6)),"")</f>
        <v/>
      </c>
      <c r="FC1380" s="6" t="str">
        <f>+IFERROR(VLOOKUP(FA1380,Auxiliar!$A:$C,2,0),"")</f>
        <v/>
      </c>
      <c r="FD1380" s="7" t="str">
        <f>+IFERROR(VLOOKUP(FA1380,Auxiliar!$A:$C,3,0),"")</f>
        <v/>
      </c>
      <c r="FE1380" s="1"/>
      <c r="FF1380" s="12"/>
      <c r="FG1380" s="6" t="str">
        <f>+IFERROR(VALUE(RIGHT(Tabla28[[#This Row],[B2B]],6)),"")</f>
        <v/>
      </c>
      <c r="FH1380" s="6" t="str">
        <f>+IFERROR(VLOOKUP(FF1380,Auxiliar!$A:$C,2,0),"")</f>
        <v/>
      </c>
      <c r="FI1380" s="7" t="str">
        <f>+IFERROR(VLOOKUP(FF1380,Auxiliar!$A:$C,3,0),"")</f>
        <v/>
      </c>
      <c r="FJ1380" s="1"/>
      <c r="FK1380" s="12"/>
      <c r="FL1380" s="6" t="str">
        <f>+IFERROR(VALUE(RIGHT(Tabla29[[#This Row],[B2B]],6)),"")</f>
        <v/>
      </c>
      <c r="FM1380" s="6" t="str">
        <f>+IFERROR(VLOOKUP(FK1380,Auxiliar!$A:$C,2,0),"")</f>
        <v/>
      </c>
      <c r="FN1380" s="7" t="str">
        <f>+IFERROR(VLOOKUP(FK1380,Auxiliar!$A:$C,3,0),"")</f>
        <v/>
      </c>
      <c r="FO1380" s="1"/>
      <c r="FP1380" s="12"/>
      <c r="FQ1380" s="6" t="str">
        <f>+IFERROR(VALUE(RIGHT(Tabla30[[#This Row],[B2B]],6)),"")</f>
        <v/>
      </c>
      <c r="FR1380" s="6" t="str">
        <f>+IFERROR(VLOOKUP(FP1380,Auxiliar!$A:$C,2,0),"")</f>
        <v/>
      </c>
      <c r="FS1380" s="7"/>
      <c r="FT1380" s="1"/>
      <c r="FU1380" s="12"/>
      <c r="FV1380" s="6" t="str">
        <f>+IFERROR(VALUE(RIGHT(Tabla31[[#This Row],[B2B]],6)),"")</f>
        <v/>
      </c>
      <c r="FW1380" s="6" t="str">
        <f>+IFERROR(VLOOKUP(FU1380,Auxiliar!$A:$C,2,0),"")</f>
        <v/>
      </c>
      <c r="FX1380" s="7" t="str">
        <f>+IFERROR(VLOOKUP(FU1380,Auxiliar!$A:$C,3,0),"")</f>
        <v/>
      </c>
      <c r="FY1380" s="1"/>
      <c r="FZ1380" s="12"/>
      <c r="GA1380" s="6" t="str">
        <f>+IFERROR(VALUE(RIGHT(Tabla32[[#This Row],[B2B]],6)),"")</f>
        <v/>
      </c>
      <c r="GB1380" s="6" t="str">
        <f>+IFERROR(VLOOKUP(FZ1380,Auxiliar!$A:$C,2,0),"")</f>
        <v/>
      </c>
      <c r="GC1380" s="7" t="str">
        <f>+IFERROR(VLOOKUP(FZ1380,Auxiliar!$A:$C,3,0),"")</f>
        <v/>
      </c>
      <c r="GD1380" s="1"/>
      <c r="GE1380" s="12"/>
      <c r="GF1380" s="6" t="str">
        <f>+IFERROR(VALUE(RIGHT(Tabla33[[#This Row],[B2B]],6)),"")</f>
        <v/>
      </c>
      <c r="GG1380" s="6" t="str">
        <f>+IFERROR(VLOOKUP(GE1380,Auxiliar!$A:$C,2,0),"")</f>
        <v/>
      </c>
      <c r="GH1380" s="7" t="str">
        <f>+IFERROR(VLOOKUP(GE1380,Auxiliar!$A:$C,3,0),"")</f>
        <v/>
      </c>
    </row>
    <row r="1381" spans="79:190" x14ac:dyDescent="0.25">
      <c r="CA1381" s="1">
        <v>12021</v>
      </c>
      <c r="CB1381" s="1" t="s">
        <v>35</v>
      </c>
      <c r="CC1381" s="6">
        <f>+IFERROR(VALUE(RIGHT(Tabla14[[#This Row],[B2B]],6)),"")</f>
        <v>12021</v>
      </c>
      <c r="CD1381" s="6" t="str">
        <f>+IFERROR(VLOOKUP(CB1381,Auxiliar!$A:$C,2,0),"")</f>
        <v>Corona 710cc</v>
      </c>
      <c r="CE1381" s="7" t="str">
        <f>+IFERROR(VLOOKUP(CB1381,Auxiliar!$A:$C,3,0),"")</f>
        <v>1b 10% | 85b 0%</v>
      </c>
      <c r="CM1381" s="1">
        <v>13019</v>
      </c>
      <c r="CN1381" s="1" t="s">
        <v>20</v>
      </c>
      <c r="CO1381" s="6">
        <v>13019</v>
      </c>
      <c r="CP1381" s="6" t="s">
        <v>20</v>
      </c>
      <c r="CQ1381" s="7" t="s">
        <v>21</v>
      </c>
      <c r="CY1381" s="1">
        <v>13019</v>
      </c>
      <c r="CZ1381" s="1" t="s">
        <v>16</v>
      </c>
      <c r="DA1381" s="6">
        <f>+IFERROR(VALUE(RIGHT(Tabla18[[#This Row],[B2B]],6)),"")</f>
        <v>13019</v>
      </c>
      <c r="DB1381" s="6" t="str">
        <f>+IFERROR(VLOOKUP(CZ1381,Auxiliar!$A:$C,2,0),"")</f>
        <v>PREMIUM</v>
      </c>
      <c r="DC1381" s="7" t="str">
        <f>+IFERROR(VLOOKUP(CZ1381,Auxiliar!$A:$C,3,0),"")</f>
        <v>0b 0% | 2b 2% | 5b 3,5% | 10b 5%</v>
      </c>
      <c r="DE1381" s="1">
        <v>13019</v>
      </c>
      <c r="DF1381" s="1" t="s">
        <v>19</v>
      </c>
      <c r="DG1381" s="6">
        <f>+IFERROR(VALUE(RIGHT(Tabla19[[#This Row],[B2B]],6)),"")</f>
        <v>13019</v>
      </c>
      <c r="DH1381" s="6" t="str">
        <f>+IFERROR(VLOOKUP(DF1381,Auxiliar!$A:$C,2,0),"")</f>
        <v>MICHELOB</v>
      </c>
      <c r="DI1381" s="7" t="str">
        <f>+IFERROR(VLOOKUP(DF1381,Auxiliar!$A:$C,3,0),"")</f>
        <v>1b 7% | 3b 22% | 8b 27%</v>
      </c>
      <c r="DK1381" s="1"/>
      <c r="DL1381" s="1"/>
      <c r="DM1381" s="6" t="str">
        <f>+IFERROR(VALUE(RIGHT(Tabla20[[#This Row],[B2B]],6)),"")</f>
        <v/>
      </c>
      <c r="DN1381" s="6" t="str">
        <f>+IFERROR(VLOOKUP(DL1381,Auxiliar!$A:$C,2,0),"")</f>
        <v/>
      </c>
      <c r="DO1381" s="7" t="str">
        <f>+IFERROR(VLOOKUP(DL1381,Auxiliar!$A:$C,3,0),"")</f>
        <v/>
      </c>
      <c r="DQ1381" s="1">
        <v>11998</v>
      </c>
      <c r="DR1381" s="12" t="s">
        <v>24</v>
      </c>
      <c r="DS1381" s="6">
        <f>+IFERROR(VALUE(RIGHT(Tabla21[[#This Row],[B2B]],6)),"")</f>
        <v>11998</v>
      </c>
      <c r="DT1381" s="6" t="str">
        <f>+IFERROR(VLOOKUP(DR1381,Auxiliar!$A:$C,2,0),"")</f>
        <v>CORONA PORRON</v>
      </c>
      <c r="DU1381" s="7" t="str">
        <f>+IFERROR(VLOOKUP(DR1381,Auxiliar!$A:$C,3,0),"")</f>
        <v>1b 5% | 20b 0%</v>
      </c>
      <c r="DW1381" s="1"/>
      <c r="DX1381" s="12"/>
      <c r="DY1381" s="6" t="str">
        <f>+IFERROR(VALUE(RIGHT(Tabla22[[#This Row],[B2B]],6)),"")</f>
        <v/>
      </c>
      <c r="DZ1381" s="6" t="str">
        <f>+IFERROR(VLOOKUP(DX1381,Auxiliar!$A:$C,2,0),"")</f>
        <v/>
      </c>
      <c r="EA1381" s="7" t="str">
        <f>+IFERROR(VLOOKUP(DX1381,Auxiliar!$A:$C,3,0),"")</f>
        <v/>
      </c>
      <c r="EC1381" s="1"/>
      <c r="ED1381" s="12"/>
      <c r="EE1381" s="6" t="str">
        <f>+IFERROR(VALUE(RIGHT(Tabla23[[#This Row],[B2B]],6)),"")</f>
        <v/>
      </c>
      <c r="EF1381" s="6" t="str">
        <f>+IFERROR(VLOOKUP(ED1381,Auxiliar!$A:$C,2,0),"")</f>
        <v/>
      </c>
      <c r="EG1381" s="7" t="str">
        <f>+IFERROR(VLOOKUP(ED1381,Auxiliar!$A:$C,3,0),"")</f>
        <v/>
      </c>
      <c r="EI1381" s="1"/>
      <c r="EJ1381" s="12"/>
      <c r="EK1381" s="6" t="str">
        <f>+IFERROR(VALUE(RIGHT(Tabla24[[#This Row],[B2B]],6)),"")</f>
        <v/>
      </c>
      <c r="EL1381" s="6" t="str">
        <f>+IFERROR(VLOOKUP(EJ1381,Auxiliar!$A:$C,2,0),"")</f>
        <v/>
      </c>
      <c r="EM1381" s="7" t="str">
        <f>+IFERROR(VLOOKUP(EJ1381,Auxiliar!$A:$C,3,0),"")</f>
        <v/>
      </c>
      <c r="EO1381" s="1"/>
      <c r="EP1381" s="12"/>
      <c r="EQ1381" s="6" t="str">
        <f>+IFERROR(VALUE(RIGHT(Tabla25[[#This Row],[B2B]],6)),"")</f>
        <v/>
      </c>
      <c r="ER1381" s="6" t="str">
        <f>+IFERROR(VLOOKUP(EP1381,Auxiliar!$A:$C,2,0),"")</f>
        <v/>
      </c>
      <c r="ES1381" s="7" t="str">
        <f>+IFERROR(VLOOKUP(EP1381,Auxiliar!$A:$C,3,0),"")</f>
        <v/>
      </c>
      <c r="EU1381" s="1"/>
      <c r="EV1381" s="12"/>
      <c r="EW1381" s="6" t="str">
        <f>+IFERROR(VALUE(RIGHT(Tabla26[[#This Row],[B2B]],6)),"")</f>
        <v/>
      </c>
      <c r="EX1381" s="6" t="str">
        <f>+IFERROR(VLOOKUP(EV1381,Auxiliar!$A:$C,2,0),"")</f>
        <v/>
      </c>
      <c r="EY1381" s="7" t="str">
        <f>+IFERROR(VLOOKUP(EV1381,Auxiliar!$A:$C,3,0),"")</f>
        <v/>
      </c>
      <c r="EZ1381" s="1"/>
      <c r="FA1381" s="12"/>
      <c r="FB1381" s="6" t="str">
        <f>+IFERROR(VALUE(RIGHT(Tabla27[[#This Row],[B2B]],6)),"")</f>
        <v/>
      </c>
      <c r="FC1381" s="6" t="str">
        <f>+IFERROR(VLOOKUP(FA1381,Auxiliar!$A:$C,2,0),"")</f>
        <v/>
      </c>
      <c r="FD1381" s="7" t="str">
        <f>+IFERROR(VLOOKUP(FA1381,Auxiliar!$A:$C,3,0),"")</f>
        <v/>
      </c>
      <c r="FE1381" s="1"/>
      <c r="FF1381" s="12"/>
      <c r="FG1381" s="6" t="str">
        <f>+IFERROR(VALUE(RIGHT(Tabla28[[#This Row],[B2B]],6)),"")</f>
        <v/>
      </c>
      <c r="FH1381" s="6" t="str">
        <f>+IFERROR(VLOOKUP(FF1381,Auxiliar!$A:$C,2,0),"")</f>
        <v/>
      </c>
      <c r="FI1381" s="7" t="str">
        <f>+IFERROR(VLOOKUP(FF1381,Auxiliar!$A:$C,3,0),"")</f>
        <v/>
      </c>
      <c r="FJ1381" s="1"/>
      <c r="FK1381" s="12"/>
      <c r="FL1381" s="6" t="str">
        <f>+IFERROR(VALUE(RIGHT(Tabla29[[#This Row],[B2B]],6)),"")</f>
        <v/>
      </c>
      <c r="FM1381" s="6" t="str">
        <f>+IFERROR(VLOOKUP(FK1381,Auxiliar!$A:$C,2,0),"")</f>
        <v/>
      </c>
      <c r="FN1381" s="7" t="str">
        <f>+IFERROR(VLOOKUP(FK1381,Auxiliar!$A:$C,3,0),"")</f>
        <v/>
      </c>
      <c r="FO1381" s="1"/>
      <c r="FP1381" s="12"/>
      <c r="FQ1381" s="6" t="str">
        <f>+IFERROR(VALUE(RIGHT(Tabla30[[#This Row],[B2B]],6)),"")</f>
        <v/>
      </c>
      <c r="FR1381" s="6" t="str">
        <f>+IFERROR(VLOOKUP(FP1381,Auxiliar!$A:$C,2,0),"")</f>
        <v/>
      </c>
      <c r="FS1381" s="7"/>
      <c r="FT1381" s="1"/>
      <c r="FU1381" s="12"/>
      <c r="FV1381" s="6" t="str">
        <f>+IFERROR(VALUE(RIGHT(Tabla31[[#This Row],[B2B]],6)),"")</f>
        <v/>
      </c>
      <c r="FW1381" s="6" t="str">
        <f>+IFERROR(VLOOKUP(FU1381,Auxiliar!$A:$C,2,0),"")</f>
        <v/>
      </c>
      <c r="FX1381" s="7" t="str">
        <f>+IFERROR(VLOOKUP(FU1381,Auxiliar!$A:$C,3,0),"")</f>
        <v/>
      </c>
      <c r="FY1381" s="1"/>
      <c r="FZ1381" s="12"/>
      <c r="GA1381" s="6" t="str">
        <f>+IFERROR(VALUE(RIGHT(Tabla32[[#This Row],[B2B]],6)),"")</f>
        <v/>
      </c>
      <c r="GB1381" s="6" t="str">
        <f>+IFERROR(VLOOKUP(FZ1381,Auxiliar!$A:$C,2,0),"")</f>
        <v/>
      </c>
      <c r="GC1381" s="7" t="str">
        <f>+IFERROR(VLOOKUP(FZ1381,Auxiliar!$A:$C,3,0),"")</f>
        <v/>
      </c>
      <c r="GD1381" s="1"/>
      <c r="GE1381" s="12"/>
      <c r="GF1381" s="6" t="str">
        <f>+IFERROR(VALUE(RIGHT(Tabla33[[#This Row],[B2B]],6)),"")</f>
        <v/>
      </c>
      <c r="GG1381" s="6" t="str">
        <f>+IFERROR(VLOOKUP(GE1381,Auxiliar!$A:$C,2,0),"")</f>
        <v/>
      </c>
      <c r="GH1381" s="7" t="str">
        <f>+IFERROR(VLOOKUP(GE1381,Auxiliar!$A:$C,3,0),"")</f>
        <v/>
      </c>
    </row>
    <row r="1382" spans="79:190" x14ac:dyDescent="0.25">
      <c r="CA1382" s="1">
        <v>12022</v>
      </c>
      <c r="CB1382" s="1" t="s">
        <v>35</v>
      </c>
      <c r="CC1382" s="6">
        <f>+IFERROR(VALUE(RIGHT(Tabla14[[#This Row],[B2B]],6)),"")</f>
        <v>12022</v>
      </c>
      <c r="CD1382" s="6" t="str">
        <f>+IFERROR(VLOOKUP(CB1382,Auxiliar!$A:$C,2,0),"")</f>
        <v>Corona 710cc</v>
      </c>
      <c r="CE1382" s="7" t="str">
        <f>+IFERROR(VLOOKUP(CB1382,Auxiliar!$A:$C,3,0),"")</f>
        <v>1b 10% | 85b 0%</v>
      </c>
      <c r="CM1382" s="1">
        <v>13020</v>
      </c>
      <c r="CN1382" s="1" t="s">
        <v>20</v>
      </c>
      <c r="CO1382" s="6">
        <v>13020</v>
      </c>
      <c r="CP1382" s="6" t="s">
        <v>20</v>
      </c>
      <c r="CQ1382" s="7" t="s">
        <v>21</v>
      </c>
      <c r="CY1382" s="1">
        <v>13020</v>
      </c>
      <c r="CZ1382" s="1" t="s">
        <v>16</v>
      </c>
      <c r="DA1382" s="6">
        <f>+IFERROR(VALUE(RIGHT(Tabla18[[#This Row],[B2B]],6)),"")</f>
        <v>13020</v>
      </c>
      <c r="DB1382" s="6" t="str">
        <f>+IFERROR(VLOOKUP(CZ1382,Auxiliar!$A:$C,2,0),"")</f>
        <v>PREMIUM</v>
      </c>
      <c r="DC1382" s="7" t="str">
        <f>+IFERROR(VLOOKUP(CZ1382,Auxiliar!$A:$C,3,0),"")</f>
        <v>0b 0% | 2b 2% | 5b 3,5% | 10b 5%</v>
      </c>
      <c r="DE1382" s="1">
        <v>13020</v>
      </c>
      <c r="DF1382" s="1" t="s">
        <v>19</v>
      </c>
      <c r="DG1382" s="6">
        <f>+IFERROR(VALUE(RIGHT(Tabla19[[#This Row],[B2B]],6)),"")</f>
        <v>13020</v>
      </c>
      <c r="DH1382" s="6" t="str">
        <f>+IFERROR(VLOOKUP(DF1382,Auxiliar!$A:$C,2,0),"")</f>
        <v>MICHELOB</v>
      </c>
      <c r="DI1382" s="7" t="str">
        <f>+IFERROR(VLOOKUP(DF1382,Auxiliar!$A:$C,3,0),"")</f>
        <v>1b 7% | 3b 22% | 8b 27%</v>
      </c>
      <c r="DK1382" s="1"/>
      <c r="DL1382" s="1"/>
      <c r="DM1382" s="6" t="str">
        <f>+IFERROR(VALUE(RIGHT(Tabla20[[#This Row],[B2B]],6)),"")</f>
        <v/>
      </c>
      <c r="DN1382" s="6" t="str">
        <f>+IFERROR(VLOOKUP(DL1382,Auxiliar!$A:$C,2,0),"")</f>
        <v/>
      </c>
      <c r="DO1382" s="7" t="str">
        <f>+IFERROR(VLOOKUP(DL1382,Auxiliar!$A:$C,3,0),"")</f>
        <v/>
      </c>
      <c r="DQ1382" s="1">
        <v>11999</v>
      </c>
      <c r="DR1382" s="12" t="s">
        <v>24</v>
      </c>
      <c r="DS1382" s="6">
        <f>+IFERROR(VALUE(RIGHT(Tabla21[[#This Row],[B2B]],6)),"")</f>
        <v>11999</v>
      </c>
      <c r="DT1382" s="6" t="str">
        <f>+IFERROR(VLOOKUP(DR1382,Auxiliar!$A:$C,2,0),"")</f>
        <v>CORONA PORRON</v>
      </c>
      <c r="DU1382" s="7" t="str">
        <f>+IFERROR(VLOOKUP(DR1382,Auxiliar!$A:$C,3,0),"")</f>
        <v>1b 5% | 20b 0%</v>
      </c>
      <c r="DW1382" s="1"/>
      <c r="DX1382" s="12"/>
      <c r="DY1382" s="6" t="str">
        <f>+IFERROR(VALUE(RIGHT(Tabla22[[#This Row],[B2B]],6)),"")</f>
        <v/>
      </c>
      <c r="DZ1382" s="6" t="str">
        <f>+IFERROR(VLOOKUP(DX1382,Auxiliar!$A:$C,2,0),"")</f>
        <v/>
      </c>
      <c r="EA1382" s="7" t="str">
        <f>+IFERROR(VLOOKUP(DX1382,Auxiliar!$A:$C,3,0),"")</f>
        <v/>
      </c>
      <c r="EC1382" s="1"/>
      <c r="ED1382" s="12"/>
      <c r="EE1382" s="6" t="str">
        <f>+IFERROR(VALUE(RIGHT(Tabla23[[#This Row],[B2B]],6)),"")</f>
        <v/>
      </c>
      <c r="EF1382" s="6" t="str">
        <f>+IFERROR(VLOOKUP(ED1382,Auxiliar!$A:$C,2,0),"")</f>
        <v/>
      </c>
      <c r="EG1382" s="7" t="str">
        <f>+IFERROR(VLOOKUP(ED1382,Auxiliar!$A:$C,3,0),"")</f>
        <v/>
      </c>
      <c r="EI1382" s="1"/>
      <c r="EJ1382" s="12"/>
      <c r="EK1382" s="6" t="str">
        <f>+IFERROR(VALUE(RIGHT(Tabla24[[#This Row],[B2B]],6)),"")</f>
        <v/>
      </c>
      <c r="EL1382" s="6" t="str">
        <f>+IFERROR(VLOOKUP(EJ1382,Auxiliar!$A:$C,2,0),"")</f>
        <v/>
      </c>
      <c r="EM1382" s="7" t="str">
        <f>+IFERROR(VLOOKUP(EJ1382,Auxiliar!$A:$C,3,0),"")</f>
        <v/>
      </c>
      <c r="EO1382" s="1"/>
      <c r="EP1382" s="12"/>
      <c r="EQ1382" s="6" t="str">
        <f>+IFERROR(VALUE(RIGHT(Tabla25[[#This Row],[B2B]],6)),"")</f>
        <v/>
      </c>
      <c r="ER1382" s="6" t="str">
        <f>+IFERROR(VLOOKUP(EP1382,Auxiliar!$A:$C,2,0),"")</f>
        <v/>
      </c>
      <c r="ES1382" s="7" t="str">
        <f>+IFERROR(VLOOKUP(EP1382,Auxiliar!$A:$C,3,0),"")</f>
        <v/>
      </c>
      <c r="EU1382" s="1"/>
      <c r="EV1382" s="12"/>
      <c r="EW1382" s="6" t="str">
        <f>+IFERROR(VALUE(RIGHT(Tabla26[[#This Row],[B2B]],6)),"")</f>
        <v/>
      </c>
      <c r="EX1382" s="6" t="str">
        <f>+IFERROR(VLOOKUP(EV1382,Auxiliar!$A:$C,2,0),"")</f>
        <v/>
      </c>
      <c r="EY1382" s="7" t="str">
        <f>+IFERROR(VLOOKUP(EV1382,Auxiliar!$A:$C,3,0),"")</f>
        <v/>
      </c>
      <c r="EZ1382" s="1"/>
      <c r="FA1382" s="12"/>
      <c r="FB1382" s="6" t="str">
        <f>+IFERROR(VALUE(RIGHT(Tabla27[[#This Row],[B2B]],6)),"")</f>
        <v/>
      </c>
      <c r="FC1382" s="6" t="str">
        <f>+IFERROR(VLOOKUP(FA1382,Auxiliar!$A:$C,2,0),"")</f>
        <v/>
      </c>
      <c r="FD1382" s="7" t="str">
        <f>+IFERROR(VLOOKUP(FA1382,Auxiliar!$A:$C,3,0),"")</f>
        <v/>
      </c>
      <c r="FE1382" s="1"/>
      <c r="FF1382" s="12"/>
      <c r="FG1382" s="6" t="str">
        <f>+IFERROR(VALUE(RIGHT(Tabla28[[#This Row],[B2B]],6)),"")</f>
        <v/>
      </c>
      <c r="FH1382" s="6" t="str">
        <f>+IFERROR(VLOOKUP(FF1382,Auxiliar!$A:$C,2,0),"")</f>
        <v/>
      </c>
      <c r="FI1382" s="7" t="str">
        <f>+IFERROR(VLOOKUP(FF1382,Auxiliar!$A:$C,3,0),"")</f>
        <v/>
      </c>
      <c r="FJ1382" s="1"/>
      <c r="FK1382" s="12"/>
      <c r="FL1382" s="6" t="str">
        <f>+IFERROR(VALUE(RIGHT(Tabla29[[#This Row],[B2B]],6)),"")</f>
        <v/>
      </c>
      <c r="FM1382" s="6" t="str">
        <f>+IFERROR(VLOOKUP(FK1382,Auxiliar!$A:$C,2,0),"")</f>
        <v/>
      </c>
      <c r="FN1382" s="7" t="str">
        <f>+IFERROR(VLOOKUP(FK1382,Auxiliar!$A:$C,3,0),"")</f>
        <v/>
      </c>
      <c r="FO1382" s="1"/>
      <c r="FP1382" s="12"/>
      <c r="FQ1382" s="6" t="str">
        <f>+IFERROR(VALUE(RIGHT(Tabla30[[#This Row],[B2B]],6)),"")</f>
        <v/>
      </c>
      <c r="FR1382" s="6" t="str">
        <f>+IFERROR(VLOOKUP(FP1382,Auxiliar!$A:$C,2,0),"")</f>
        <v/>
      </c>
      <c r="FS1382" s="7"/>
      <c r="FT1382" s="1"/>
      <c r="FU1382" s="12"/>
      <c r="FV1382" s="6" t="str">
        <f>+IFERROR(VALUE(RIGHT(Tabla31[[#This Row],[B2B]],6)),"")</f>
        <v/>
      </c>
      <c r="FW1382" s="6" t="str">
        <f>+IFERROR(VLOOKUP(FU1382,Auxiliar!$A:$C,2,0),"")</f>
        <v/>
      </c>
      <c r="FX1382" s="7" t="str">
        <f>+IFERROR(VLOOKUP(FU1382,Auxiliar!$A:$C,3,0),"")</f>
        <v/>
      </c>
      <c r="FY1382" s="1"/>
      <c r="FZ1382" s="12"/>
      <c r="GA1382" s="6" t="str">
        <f>+IFERROR(VALUE(RIGHT(Tabla32[[#This Row],[B2B]],6)),"")</f>
        <v/>
      </c>
      <c r="GB1382" s="6" t="str">
        <f>+IFERROR(VLOOKUP(FZ1382,Auxiliar!$A:$C,2,0),"")</f>
        <v/>
      </c>
      <c r="GC1382" s="7" t="str">
        <f>+IFERROR(VLOOKUP(FZ1382,Auxiliar!$A:$C,3,0),"")</f>
        <v/>
      </c>
      <c r="GD1382" s="1"/>
      <c r="GE1382" s="12"/>
      <c r="GF1382" s="6" t="str">
        <f>+IFERROR(VALUE(RIGHT(Tabla33[[#This Row],[B2B]],6)),"")</f>
        <v/>
      </c>
      <c r="GG1382" s="6" t="str">
        <f>+IFERROR(VLOOKUP(GE1382,Auxiliar!$A:$C,2,0),"")</f>
        <v/>
      </c>
      <c r="GH1382" s="7" t="str">
        <f>+IFERROR(VLOOKUP(GE1382,Auxiliar!$A:$C,3,0),"")</f>
        <v/>
      </c>
    </row>
    <row r="1383" spans="79:190" x14ac:dyDescent="0.25">
      <c r="CA1383" s="1">
        <v>12023</v>
      </c>
      <c r="CB1383" s="1" t="s">
        <v>35</v>
      </c>
      <c r="CC1383" s="6">
        <f>+IFERROR(VALUE(RIGHT(Tabla14[[#This Row],[B2B]],6)),"")</f>
        <v>12023</v>
      </c>
      <c r="CD1383" s="6" t="str">
        <f>+IFERROR(VLOOKUP(CB1383,Auxiliar!$A:$C,2,0),"")</f>
        <v>Corona 710cc</v>
      </c>
      <c r="CE1383" s="7" t="str">
        <f>+IFERROR(VLOOKUP(CB1383,Auxiliar!$A:$C,3,0),"")</f>
        <v>1b 10% | 85b 0%</v>
      </c>
      <c r="CM1383" s="1">
        <v>13021</v>
      </c>
      <c r="CN1383" s="1" t="s">
        <v>20</v>
      </c>
      <c r="CO1383" s="6">
        <v>13021</v>
      </c>
      <c r="CP1383" s="6" t="s">
        <v>20</v>
      </c>
      <c r="CQ1383" s="7" t="s">
        <v>21</v>
      </c>
      <c r="CY1383" s="1">
        <v>13021</v>
      </c>
      <c r="CZ1383" s="1" t="s">
        <v>16</v>
      </c>
      <c r="DA1383" s="6">
        <f>+IFERROR(VALUE(RIGHT(Tabla18[[#This Row],[B2B]],6)),"")</f>
        <v>13021</v>
      </c>
      <c r="DB1383" s="6" t="str">
        <f>+IFERROR(VLOOKUP(CZ1383,Auxiliar!$A:$C,2,0),"")</f>
        <v>PREMIUM</v>
      </c>
      <c r="DC1383" s="7" t="str">
        <f>+IFERROR(VLOOKUP(CZ1383,Auxiliar!$A:$C,3,0),"")</f>
        <v>0b 0% | 2b 2% | 5b 3,5% | 10b 5%</v>
      </c>
      <c r="DE1383" s="1">
        <v>13021</v>
      </c>
      <c r="DF1383" s="1" t="s">
        <v>19</v>
      </c>
      <c r="DG1383" s="6">
        <f>+IFERROR(VALUE(RIGHT(Tabla19[[#This Row],[B2B]],6)),"")</f>
        <v>13021</v>
      </c>
      <c r="DH1383" s="6" t="str">
        <f>+IFERROR(VLOOKUP(DF1383,Auxiliar!$A:$C,2,0),"")</f>
        <v>MICHELOB</v>
      </c>
      <c r="DI1383" s="7" t="str">
        <f>+IFERROR(VLOOKUP(DF1383,Auxiliar!$A:$C,3,0),"")</f>
        <v>1b 7% | 3b 22% | 8b 27%</v>
      </c>
      <c r="DK1383" s="1"/>
      <c r="DL1383" s="1"/>
      <c r="DM1383" s="6" t="str">
        <f>+IFERROR(VALUE(RIGHT(Tabla20[[#This Row],[B2B]],6)),"")</f>
        <v/>
      </c>
      <c r="DN1383" s="6" t="str">
        <f>+IFERROR(VLOOKUP(DL1383,Auxiliar!$A:$C,2,0),"")</f>
        <v/>
      </c>
      <c r="DO1383" s="7" t="str">
        <f>+IFERROR(VLOOKUP(DL1383,Auxiliar!$A:$C,3,0),"")</f>
        <v/>
      </c>
      <c r="DQ1383" s="1">
        <v>12019</v>
      </c>
      <c r="DR1383" s="12" t="s">
        <v>24</v>
      </c>
      <c r="DS1383" s="6">
        <f>+IFERROR(VALUE(RIGHT(Tabla21[[#This Row],[B2B]],6)),"")</f>
        <v>12019</v>
      </c>
      <c r="DT1383" s="6" t="str">
        <f>+IFERROR(VLOOKUP(DR1383,Auxiliar!$A:$C,2,0),"")</f>
        <v>CORONA PORRON</v>
      </c>
      <c r="DU1383" s="7" t="str">
        <f>+IFERROR(VLOOKUP(DR1383,Auxiliar!$A:$C,3,0),"")</f>
        <v>1b 5% | 20b 0%</v>
      </c>
      <c r="DW1383" s="1"/>
      <c r="DX1383" s="12"/>
      <c r="DY1383" s="6" t="str">
        <f>+IFERROR(VALUE(RIGHT(Tabla22[[#This Row],[B2B]],6)),"")</f>
        <v/>
      </c>
      <c r="DZ1383" s="6" t="str">
        <f>+IFERROR(VLOOKUP(DX1383,Auxiliar!$A:$C,2,0),"")</f>
        <v/>
      </c>
      <c r="EA1383" s="7" t="str">
        <f>+IFERROR(VLOOKUP(DX1383,Auxiliar!$A:$C,3,0),"")</f>
        <v/>
      </c>
      <c r="EC1383" s="1"/>
      <c r="ED1383" s="12"/>
      <c r="EE1383" s="6" t="str">
        <f>+IFERROR(VALUE(RIGHT(Tabla23[[#This Row],[B2B]],6)),"")</f>
        <v/>
      </c>
      <c r="EF1383" s="6" t="str">
        <f>+IFERROR(VLOOKUP(ED1383,Auxiliar!$A:$C,2,0),"")</f>
        <v/>
      </c>
      <c r="EG1383" s="7" t="str">
        <f>+IFERROR(VLOOKUP(ED1383,Auxiliar!$A:$C,3,0),"")</f>
        <v/>
      </c>
      <c r="EI1383" s="1"/>
      <c r="EJ1383" s="12"/>
      <c r="EK1383" s="6" t="str">
        <f>+IFERROR(VALUE(RIGHT(Tabla24[[#This Row],[B2B]],6)),"")</f>
        <v/>
      </c>
      <c r="EL1383" s="6" t="str">
        <f>+IFERROR(VLOOKUP(EJ1383,Auxiliar!$A:$C,2,0),"")</f>
        <v/>
      </c>
      <c r="EM1383" s="7" t="str">
        <f>+IFERROR(VLOOKUP(EJ1383,Auxiliar!$A:$C,3,0),"")</f>
        <v/>
      </c>
      <c r="EO1383" s="1"/>
      <c r="EP1383" s="12"/>
      <c r="EQ1383" s="6" t="str">
        <f>+IFERROR(VALUE(RIGHT(Tabla25[[#This Row],[B2B]],6)),"")</f>
        <v/>
      </c>
      <c r="ER1383" s="6" t="str">
        <f>+IFERROR(VLOOKUP(EP1383,Auxiliar!$A:$C,2,0),"")</f>
        <v/>
      </c>
      <c r="ES1383" s="7" t="str">
        <f>+IFERROR(VLOOKUP(EP1383,Auxiliar!$A:$C,3,0),"")</f>
        <v/>
      </c>
      <c r="EU1383" s="1"/>
      <c r="EV1383" s="12"/>
      <c r="EW1383" s="6" t="str">
        <f>+IFERROR(VALUE(RIGHT(Tabla26[[#This Row],[B2B]],6)),"")</f>
        <v/>
      </c>
      <c r="EX1383" s="6" t="str">
        <f>+IFERROR(VLOOKUP(EV1383,Auxiliar!$A:$C,2,0),"")</f>
        <v/>
      </c>
      <c r="EY1383" s="7" t="str">
        <f>+IFERROR(VLOOKUP(EV1383,Auxiliar!$A:$C,3,0),"")</f>
        <v/>
      </c>
      <c r="EZ1383" s="1"/>
      <c r="FA1383" s="12"/>
      <c r="FB1383" s="6" t="str">
        <f>+IFERROR(VALUE(RIGHT(Tabla27[[#This Row],[B2B]],6)),"")</f>
        <v/>
      </c>
      <c r="FC1383" s="6" t="str">
        <f>+IFERROR(VLOOKUP(FA1383,Auxiliar!$A:$C,2,0),"")</f>
        <v/>
      </c>
      <c r="FD1383" s="7" t="str">
        <f>+IFERROR(VLOOKUP(FA1383,Auxiliar!$A:$C,3,0),"")</f>
        <v/>
      </c>
      <c r="FE1383" s="1"/>
      <c r="FF1383" s="12"/>
      <c r="FG1383" s="6" t="str">
        <f>+IFERROR(VALUE(RIGHT(Tabla28[[#This Row],[B2B]],6)),"")</f>
        <v/>
      </c>
      <c r="FH1383" s="6" t="str">
        <f>+IFERROR(VLOOKUP(FF1383,Auxiliar!$A:$C,2,0),"")</f>
        <v/>
      </c>
      <c r="FI1383" s="7" t="str">
        <f>+IFERROR(VLOOKUP(FF1383,Auxiliar!$A:$C,3,0),"")</f>
        <v/>
      </c>
      <c r="FJ1383" s="1"/>
      <c r="FK1383" s="12"/>
      <c r="FL1383" s="6" t="str">
        <f>+IFERROR(VALUE(RIGHT(Tabla29[[#This Row],[B2B]],6)),"")</f>
        <v/>
      </c>
      <c r="FM1383" s="6" t="str">
        <f>+IFERROR(VLOOKUP(FK1383,Auxiliar!$A:$C,2,0),"")</f>
        <v/>
      </c>
      <c r="FN1383" s="7" t="str">
        <f>+IFERROR(VLOOKUP(FK1383,Auxiliar!$A:$C,3,0),"")</f>
        <v/>
      </c>
      <c r="FO1383" s="1"/>
      <c r="FP1383" s="12"/>
      <c r="FQ1383" s="6" t="str">
        <f>+IFERROR(VALUE(RIGHT(Tabla30[[#This Row],[B2B]],6)),"")</f>
        <v/>
      </c>
      <c r="FR1383" s="6" t="str">
        <f>+IFERROR(VLOOKUP(FP1383,Auxiliar!$A:$C,2,0),"")</f>
        <v/>
      </c>
      <c r="FS1383" s="7"/>
      <c r="FT1383" s="1"/>
      <c r="FU1383" s="12"/>
      <c r="FV1383" s="6" t="str">
        <f>+IFERROR(VALUE(RIGHT(Tabla31[[#This Row],[B2B]],6)),"")</f>
        <v/>
      </c>
      <c r="FW1383" s="6" t="str">
        <f>+IFERROR(VLOOKUP(FU1383,Auxiliar!$A:$C,2,0),"")</f>
        <v/>
      </c>
      <c r="FX1383" s="7" t="str">
        <f>+IFERROR(VLOOKUP(FU1383,Auxiliar!$A:$C,3,0),"")</f>
        <v/>
      </c>
      <c r="FY1383" s="1"/>
      <c r="FZ1383" s="12"/>
      <c r="GA1383" s="6" t="str">
        <f>+IFERROR(VALUE(RIGHT(Tabla32[[#This Row],[B2B]],6)),"")</f>
        <v/>
      </c>
      <c r="GB1383" s="6" t="str">
        <f>+IFERROR(VLOOKUP(FZ1383,Auxiliar!$A:$C,2,0),"")</f>
        <v/>
      </c>
      <c r="GC1383" s="7" t="str">
        <f>+IFERROR(VLOOKUP(FZ1383,Auxiliar!$A:$C,3,0),"")</f>
        <v/>
      </c>
      <c r="GD1383" s="1"/>
      <c r="GE1383" s="12"/>
      <c r="GF1383" s="6" t="str">
        <f>+IFERROR(VALUE(RIGHT(Tabla33[[#This Row],[B2B]],6)),"")</f>
        <v/>
      </c>
      <c r="GG1383" s="6" t="str">
        <f>+IFERROR(VLOOKUP(GE1383,Auxiliar!$A:$C,2,0),"")</f>
        <v/>
      </c>
      <c r="GH1383" s="7" t="str">
        <f>+IFERROR(VLOOKUP(GE1383,Auxiliar!$A:$C,3,0),"")</f>
        <v/>
      </c>
    </row>
    <row r="1384" spans="79:190" x14ac:dyDescent="0.25">
      <c r="CA1384" s="1">
        <v>12024</v>
      </c>
      <c r="CB1384" s="1" t="s">
        <v>35</v>
      </c>
      <c r="CC1384" s="6">
        <f>+IFERROR(VALUE(RIGHT(Tabla14[[#This Row],[B2B]],6)),"")</f>
        <v>12024</v>
      </c>
      <c r="CD1384" s="6" t="str">
        <f>+IFERROR(VLOOKUP(CB1384,Auxiliar!$A:$C,2,0),"")</f>
        <v>Corona 710cc</v>
      </c>
      <c r="CE1384" s="7" t="str">
        <f>+IFERROR(VLOOKUP(CB1384,Auxiliar!$A:$C,3,0),"")</f>
        <v>1b 10% | 85b 0%</v>
      </c>
      <c r="CM1384" s="1">
        <v>13029</v>
      </c>
      <c r="CN1384" s="1" t="s">
        <v>20</v>
      </c>
      <c r="CO1384" s="6">
        <v>13029</v>
      </c>
      <c r="CP1384" s="6" t="s">
        <v>20</v>
      </c>
      <c r="CQ1384" s="7" t="s">
        <v>21</v>
      </c>
      <c r="CY1384" s="1">
        <v>13029</v>
      </c>
      <c r="CZ1384" s="1" t="s">
        <v>16</v>
      </c>
      <c r="DA1384" s="6">
        <f>+IFERROR(VALUE(RIGHT(Tabla18[[#This Row],[B2B]],6)),"")</f>
        <v>13029</v>
      </c>
      <c r="DB1384" s="6" t="str">
        <f>+IFERROR(VLOOKUP(CZ1384,Auxiliar!$A:$C,2,0),"")</f>
        <v>PREMIUM</v>
      </c>
      <c r="DC1384" s="7" t="str">
        <f>+IFERROR(VLOOKUP(CZ1384,Auxiliar!$A:$C,3,0),"")</f>
        <v>0b 0% | 2b 2% | 5b 3,5% | 10b 5%</v>
      </c>
      <c r="DE1384" s="1">
        <v>13029</v>
      </c>
      <c r="DF1384" s="1" t="s">
        <v>19</v>
      </c>
      <c r="DG1384" s="6">
        <f>+IFERROR(VALUE(RIGHT(Tabla19[[#This Row],[B2B]],6)),"")</f>
        <v>13029</v>
      </c>
      <c r="DH1384" s="6" t="str">
        <f>+IFERROR(VLOOKUP(DF1384,Auxiliar!$A:$C,2,0),"")</f>
        <v>MICHELOB</v>
      </c>
      <c r="DI1384" s="7" t="str">
        <f>+IFERROR(VLOOKUP(DF1384,Auxiliar!$A:$C,3,0),"")</f>
        <v>1b 7% | 3b 22% | 8b 27%</v>
      </c>
      <c r="DK1384" s="1"/>
      <c r="DL1384" s="1"/>
      <c r="DM1384" s="6" t="str">
        <f>+IFERROR(VALUE(RIGHT(Tabla20[[#This Row],[B2B]],6)),"")</f>
        <v/>
      </c>
      <c r="DN1384" s="6" t="str">
        <f>+IFERROR(VLOOKUP(DL1384,Auxiliar!$A:$C,2,0),"")</f>
        <v/>
      </c>
      <c r="DO1384" s="7" t="str">
        <f>+IFERROR(VLOOKUP(DL1384,Auxiliar!$A:$C,3,0),"")</f>
        <v/>
      </c>
      <c r="DQ1384" s="1">
        <v>12020</v>
      </c>
      <c r="DR1384" s="12" t="s">
        <v>24</v>
      </c>
      <c r="DS1384" s="6">
        <f>+IFERROR(VALUE(RIGHT(Tabla21[[#This Row],[B2B]],6)),"")</f>
        <v>12020</v>
      </c>
      <c r="DT1384" s="6" t="str">
        <f>+IFERROR(VLOOKUP(DR1384,Auxiliar!$A:$C,2,0),"")</f>
        <v>CORONA PORRON</v>
      </c>
      <c r="DU1384" s="7" t="str">
        <f>+IFERROR(VLOOKUP(DR1384,Auxiliar!$A:$C,3,0),"")</f>
        <v>1b 5% | 20b 0%</v>
      </c>
      <c r="DW1384" s="1"/>
      <c r="DX1384" s="12"/>
      <c r="DY1384" s="6" t="str">
        <f>+IFERROR(VALUE(RIGHT(Tabla22[[#This Row],[B2B]],6)),"")</f>
        <v/>
      </c>
      <c r="DZ1384" s="6" t="str">
        <f>+IFERROR(VLOOKUP(DX1384,Auxiliar!$A:$C,2,0),"")</f>
        <v/>
      </c>
      <c r="EA1384" s="7" t="str">
        <f>+IFERROR(VLOOKUP(DX1384,Auxiliar!$A:$C,3,0),"")</f>
        <v/>
      </c>
      <c r="EC1384" s="1"/>
      <c r="ED1384" s="12"/>
      <c r="EE1384" s="6" t="str">
        <f>+IFERROR(VALUE(RIGHT(Tabla23[[#This Row],[B2B]],6)),"")</f>
        <v/>
      </c>
      <c r="EF1384" s="6" t="str">
        <f>+IFERROR(VLOOKUP(ED1384,Auxiliar!$A:$C,2,0),"")</f>
        <v/>
      </c>
      <c r="EG1384" s="7" t="str">
        <f>+IFERROR(VLOOKUP(ED1384,Auxiliar!$A:$C,3,0),"")</f>
        <v/>
      </c>
      <c r="EI1384" s="1"/>
      <c r="EJ1384" s="12"/>
      <c r="EK1384" s="6" t="str">
        <f>+IFERROR(VALUE(RIGHT(Tabla24[[#This Row],[B2B]],6)),"")</f>
        <v/>
      </c>
      <c r="EL1384" s="6" t="str">
        <f>+IFERROR(VLOOKUP(EJ1384,Auxiliar!$A:$C,2,0),"")</f>
        <v/>
      </c>
      <c r="EM1384" s="7" t="str">
        <f>+IFERROR(VLOOKUP(EJ1384,Auxiliar!$A:$C,3,0),"")</f>
        <v/>
      </c>
      <c r="EO1384" s="1"/>
      <c r="EP1384" s="12"/>
      <c r="EQ1384" s="6" t="str">
        <f>+IFERROR(VALUE(RIGHT(Tabla25[[#This Row],[B2B]],6)),"")</f>
        <v/>
      </c>
      <c r="ER1384" s="6" t="str">
        <f>+IFERROR(VLOOKUP(EP1384,Auxiliar!$A:$C,2,0),"")</f>
        <v/>
      </c>
      <c r="ES1384" s="7" t="str">
        <f>+IFERROR(VLOOKUP(EP1384,Auxiliar!$A:$C,3,0),"")</f>
        <v/>
      </c>
      <c r="EU1384" s="1"/>
      <c r="EV1384" s="12"/>
      <c r="EW1384" s="6" t="str">
        <f>+IFERROR(VALUE(RIGHT(Tabla26[[#This Row],[B2B]],6)),"")</f>
        <v/>
      </c>
      <c r="EX1384" s="6" t="str">
        <f>+IFERROR(VLOOKUP(EV1384,Auxiliar!$A:$C,2,0),"")</f>
        <v/>
      </c>
      <c r="EY1384" s="7" t="str">
        <f>+IFERROR(VLOOKUP(EV1384,Auxiliar!$A:$C,3,0),"")</f>
        <v/>
      </c>
      <c r="EZ1384" s="1"/>
      <c r="FA1384" s="12"/>
      <c r="FB1384" s="6" t="str">
        <f>+IFERROR(VALUE(RIGHT(Tabla27[[#This Row],[B2B]],6)),"")</f>
        <v/>
      </c>
      <c r="FC1384" s="6" t="str">
        <f>+IFERROR(VLOOKUP(FA1384,Auxiliar!$A:$C,2,0),"")</f>
        <v/>
      </c>
      <c r="FD1384" s="7" t="str">
        <f>+IFERROR(VLOOKUP(FA1384,Auxiliar!$A:$C,3,0),"")</f>
        <v/>
      </c>
      <c r="FE1384" s="1"/>
      <c r="FF1384" s="12"/>
      <c r="FG1384" s="6" t="str">
        <f>+IFERROR(VALUE(RIGHT(Tabla28[[#This Row],[B2B]],6)),"")</f>
        <v/>
      </c>
      <c r="FH1384" s="6" t="str">
        <f>+IFERROR(VLOOKUP(FF1384,Auxiliar!$A:$C,2,0),"")</f>
        <v/>
      </c>
      <c r="FI1384" s="7" t="str">
        <f>+IFERROR(VLOOKUP(FF1384,Auxiliar!$A:$C,3,0),"")</f>
        <v/>
      </c>
      <c r="FJ1384" s="1"/>
      <c r="FK1384" s="12"/>
      <c r="FL1384" s="6" t="str">
        <f>+IFERROR(VALUE(RIGHT(Tabla29[[#This Row],[B2B]],6)),"")</f>
        <v/>
      </c>
      <c r="FM1384" s="6" t="str">
        <f>+IFERROR(VLOOKUP(FK1384,Auxiliar!$A:$C,2,0),"")</f>
        <v/>
      </c>
      <c r="FN1384" s="7" t="str">
        <f>+IFERROR(VLOOKUP(FK1384,Auxiliar!$A:$C,3,0),"")</f>
        <v/>
      </c>
      <c r="FO1384" s="1"/>
      <c r="FP1384" s="12"/>
      <c r="FQ1384" s="6" t="str">
        <f>+IFERROR(VALUE(RIGHT(Tabla30[[#This Row],[B2B]],6)),"")</f>
        <v/>
      </c>
      <c r="FR1384" s="6" t="str">
        <f>+IFERROR(VLOOKUP(FP1384,Auxiliar!$A:$C,2,0),"")</f>
        <v/>
      </c>
      <c r="FS1384" s="7"/>
      <c r="FT1384" s="1"/>
      <c r="FU1384" s="12"/>
      <c r="FV1384" s="6" t="str">
        <f>+IFERROR(VALUE(RIGHT(Tabla31[[#This Row],[B2B]],6)),"")</f>
        <v/>
      </c>
      <c r="FW1384" s="6" t="str">
        <f>+IFERROR(VLOOKUP(FU1384,Auxiliar!$A:$C,2,0),"")</f>
        <v/>
      </c>
      <c r="FX1384" s="7" t="str">
        <f>+IFERROR(VLOOKUP(FU1384,Auxiliar!$A:$C,3,0),"")</f>
        <v/>
      </c>
      <c r="FY1384" s="1"/>
      <c r="FZ1384" s="12"/>
      <c r="GA1384" s="6" t="str">
        <f>+IFERROR(VALUE(RIGHT(Tabla32[[#This Row],[B2B]],6)),"")</f>
        <v/>
      </c>
      <c r="GB1384" s="6" t="str">
        <f>+IFERROR(VLOOKUP(FZ1384,Auxiliar!$A:$C,2,0),"")</f>
        <v/>
      </c>
      <c r="GC1384" s="7" t="str">
        <f>+IFERROR(VLOOKUP(FZ1384,Auxiliar!$A:$C,3,0),"")</f>
        <v/>
      </c>
      <c r="GD1384" s="1"/>
      <c r="GE1384" s="12"/>
      <c r="GF1384" s="6" t="str">
        <f>+IFERROR(VALUE(RIGHT(Tabla33[[#This Row],[B2B]],6)),"")</f>
        <v/>
      </c>
      <c r="GG1384" s="6" t="str">
        <f>+IFERROR(VLOOKUP(GE1384,Auxiliar!$A:$C,2,0),"")</f>
        <v/>
      </c>
      <c r="GH1384" s="7" t="str">
        <f>+IFERROR(VLOOKUP(GE1384,Auxiliar!$A:$C,3,0),"")</f>
        <v/>
      </c>
    </row>
    <row r="1385" spans="79:190" x14ac:dyDescent="0.25">
      <c r="CA1385" s="1">
        <v>12025</v>
      </c>
      <c r="CB1385" s="1" t="s">
        <v>35</v>
      </c>
      <c r="CC1385" s="6">
        <f>+IFERROR(VALUE(RIGHT(Tabla14[[#This Row],[B2B]],6)),"")</f>
        <v>12025</v>
      </c>
      <c r="CD1385" s="6" t="str">
        <f>+IFERROR(VLOOKUP(CB1385,Auxiliar!$A:$C,2,0),"")</f>
        <v>Corona 710cc</v>
      </c>
      <c r="CE1385" s="7" t="str">
        <f>+IFERROR(VLOOKUP(CB1385,Auxiliar!$A:$C,3,0),"")</f>
        <v>1b 10% | 85b 0%</v>
      </c>
      <c r="CM1385" s="1">
        <v>13032</v>
      </c>
      <c r="CN1385" s="1" t="s">
        <v>20</v>
      </c>
      <c r="CO1385" s="6">
        <v>13032</v>
      </c>
      <c r="CP1385" s="6" t="s">
        <v>20</v>
      </c>
      <c r="CQ1385" s="7" t="s">
        <v>21</v>
      </c>
      <c r="CY1385" s="1">
        <v>13032</v>
      </c>
      <c r="CZ1385" s="1" t="s">
        <v>16</v>
      </c>
      <c r="DA1385" s="6">
        <f>+IFERROR(VALUE(RIGHT(Tabla18[[#This Row],[B2B]],6)),"")</f>
        <v>13032</v>
      </c>
      <c r="DB1385" s="6" t="str">
        <f>+IFERROR(VLOOKUP(CZ1385,Auxiliar!$A:$C,2,0),"")</f>
        <v>PREMIUM</v>
      </c>
      <c r="DC1385" s="7" t="str">
        <f>+IFERROR(VLOOKUP(CZ1385,Auxiliar!$A:$C,3,0),"")</f>
        <v>0b 0% | 2b 2% | 5b 3,5% | 10b 5%</v>
      </c>
      <c r="DE1385" s="1">
        <v>13032</v>
      </c>
      <c r="DF1385" s="1" t="s">
        <v>19</v>
      </c>
      <c r="DG1385" s="6">
        <f>+IFERROR(VALUE(RIGHT(Tabla19[[#This Row],[B2B]],6)),"")</f>
        <v>13032</v>
      </c>
      <c r="DH1385" s="6" t="str">
        <f>+IFERROR(VLOOKUP(DF1385,Auxiliar!$A:$C,2,0),"")</f>
        <v>MICHELOB</v>
      </c>
      <c r="DI1385" s="7" t="str">
        <f>+IFERROR(VLOOKUP(DF1385,Auxiliar!$A:$C,3,0),"")</f>
        <v>1b 7% | 3b 22% | 8b 27%</v>
      </c>
      <c r="DK1385" s="1"/>
      <c r="DL1385" s="1"/>
      <c r="DM1385" s="6" t="str">
        <f>+IFERROR(VALUE(RIGHT(Tabla20[[#This Row],[B2B]],6)),"")</f>
        <v/>
      </c>
      <c r="DN1385" s="6" t="str">
        <f>+IFERROR(VLOOKUP(DL1385,Auxiliar!$A:$C,2,0),"")</f>
        <v/>
      </c>
      <c r="DO1385" s="7" t="str">
        <f>+IFERROR(VLOOKUP(DL1385,Auxiliar!$A:$C,3,0),"")</f>
        <v/>
      </c>
      <c r="DQ1385" s="1">
        <v>12021</v>
      </c>
      <c r="DR1385" s="12" t="s">
        <v>24</v>
      </c>
      <c r="DS1385" s="6">
        <f>+IFERROR(VALUE(RIGHT(Tabla21[[#This Row],[B2B]],6)),"")</f>
        <v>12021</v>
      </c>
      <c r="DT1385" s="6" t="str">
        <f>+IFERROR(VLOOKUP(DR1385,Auxiliar!$A:$C,2,0),"")</f>
        <v>CORONA PORRON</v>
      </c>
      <c r="DU1385" s="7" t="str">
        <f>+IFERROR(VLOOKUP(DR1385,Auxiliar!$A:$C,3,0),"")</f>
        <v>1b 5% | 20b 0%</v>
      </c>
      <c r="DW1385" s="1"/>
      <c r="DX1385" s="12"/>
      <c r="DY1385" s="6" t="str">
        <f>+IFERROR(VALUE(RIGHT(Tabla22[[#This Row],[B2B]],6)),"")</f>
        <v/>
      </c>
      <c r="DZ1385" s="6" t="str">
        <f>+IFERROR(VLOOKUP(DX1385,Auxiliar!$A:$C,2,0),"")</f>
        <v/>
      </c>
      <c r="EA1385" s="7" t="str">
        <f>+IFERROR(VLOOKUP(DX1385,Auxiliar!$A:$C,3,0),"")</f>
        <v/>
      </c>
      <c r="EC1385" s="1"/>
      <c r="ED1385" s="12"/>
      <c r="EE1385" s="6" t="str">
        <f>+IFERROR(VALUE(RIGHT(Tabla23[[#This Row],[B2B]],6)),"")</f>
        <v/>
      </c>
      <c r="EF1385" s="6" t="str">
        <f>+IFERROR(VLOOKUP(ED1385,Auxiliar!$A:$C,2,0),"")</f>
        <v/>
      </c>
      <c r="EG1385" s="7" t="str">
        <f>+IFERROR(VLOOKUP(ED1385,Auxiliar!$A:$C,3,0),"")</f>
        <v/>
      </c>
      <c r="EI1385" s="1"/>
      <c r="EJ1385" s="12"/>
      <c r="EK1385" s="6" t="str">
        <f>+IFERROR(VALUE(RIGHT(Tabla24[[#This Row],[B2B]],6)),"")</f>
        <v/>
      </c>
      <c r="EL1385" s="6" t="str">
        <f>+IFERROR(VLOOKUP(EJ1385,Auxiliar!$A:$C,2,0),"")</f>
        <v/>
      </c>
      <c r="EM1385" s="7" t="str">
        <f>+IFERROR(VLOOKUP(EJ1385,Auxiliar!$A:$C,3,0),"")</f>
        <v/>
      </c>
      <c r="EO1385" s="1"/>
      <c r="EP1385" s="12"/>
      <c r="EQ1385" s="6" t="str">
        <f>+IFERROR(VALUE(RIGHT(Tabla25[[#This Row],[B2B]],6)),"")</f>
        <v/>
      </c>
      <c r="ER1385" s="6" t="str">
        <f>+IFERROR(VLOOKUP(EP1385,Auxiliar!$A:$C,2,0),"")</f>
        <v/>
      </c>
      <c r="ES1385" s="7" t="str">
        <f>+IFERROR(VLOOKUP(EP1385,Auxiliar!$A:$C,3,0),"")</f>
        <v/>
      </c>
      <c r="EU1385" s="1"/>
      <c r="EV1385" s="12"/>
      <c r="EW1385" s="6" t="str">
        <f>+IFERROR(VALUE(RIGHT(Tabla26[[#This Row],[B2B]],6)),"")</f>
        <v/>
      </c>
      <c r="EX1385" s="6" t="str">
        <f>+IFERROR(VLOOKUP(EV1385,Auxiliar!$A:$C,2,0),"")</f>
        <v/>
      </c>
      <c r="EY1385" s="7" t="str">
        <f>+IFERROR(VLOOKUP(EV1385,Auxiliar!$A:$C,3,0),"")</f>
        <v/>
      </c>
      <c r="EZ1385" s="1"/>
      <c r="FA1385" s="12"/>
      <c r="FB1385" s="6" t="str">
        <f>+IFERROR(VALUE(RIGHT(Tabla27[[#This Row],[B2B]],6)),"")</f>
        <v/>
      </c>
      <c r="FC1385" s="6" t="str">
        <f>+IFERROR(VLOOKUP(FA1385,Auxiliar!$A:$C,2,0),"")</f>
        <v/>
      </c>
      <c r="FD1385" s="7" t="str">
        <f>+IFERROR(VLOOKUP(FA1385,Auxiliar!$A:$C,3,0),"")</f>
        <v/>
      </c>
      <c r="FE1385" s="1"/>
      <c r="FF1385" s="12"/>
      <c r="FG1385" s="6" t="str">
        <f>+IFERROR(VALUE(RIGHT(Tabla28[[#This Row],[B2B]],6)),"")</f>
        <v/>
      </c>
      <c r="FH1385" s="6" t="str">
        <f>+IFERROR(VLOOKUP(FF1385,Auxiliar!$A:$C,2,0),"")</f>
        <v/>
      </c>
      <c r="FI1385" s="7" t="str">
        <f>+IFERROR(VLOOKUP(FF1385,Auxiliar!$A:$C,3,0),"")</f>
        <v/>
      </c>
      <c r="FJ1385" s="1"/>
      <c r="FK1385" s="12"/>
      <c r="FL1385" s="6" t="str">
        <f>+IFERROR(VALUE(RIGHT(Tabla29[[#This Row],[B2B]],6)),"")</f>
        <v/>
      </c>
      <c r="FM1385" s="6" t="str">
        <f>+IFERROR(VLOOKUP(FK1385,Auxiliar!$A:$C,2,0),"")</f>
        <v/>
      </c>
      <c r="FN1385" s="7" t="str">
        <f>+IFERROR(VLOOKUP(FK1385,Auxiliar!$A:$C,3,0),"")</f>
        <v/>
      </c>
      <c r="FO1385" s="1"/>
      <c r="FP1385" s="12"/>
      <c r="FQ1385" s="6" t="str">
        <f>+IFERROR(VALUE(RIGHT(Tabla30[[#This Row],[B2B]],6)),"")</f>
        <v/>
      </c>
      <c r="FR1385" s="6" t="str">
        <f>+IFERROR(VLOOKUP(FP1385,Auxiliar!$A:$C,2,0),"")</f>
        <v/>
      </c>
      <c r="FS1385" s="7"/>
      <c r="FT1385" s="1"/>
      <c r="FU1385" s="12"/>
      <c r="FV1385" s="6" t="str">
        <f>+IFERROR(VALUE(RIGHT(Tabla31[[#This Row],[B2B]],6)),"")</f>
        <v/>
      </c>
      <c r="FW1385" s="6" t="str">
        <f>+IFERROR(VLOOKUP(FU1385,Auxiliar!$A:$C,2,0),"")</f>
        <v/>
      </c>
      <c r="FX1385" s="7" t="str">
        <f>+IFERROR(VLOOKUP(FU1385,Auxiliar!$A:$C,3,0),"")</f>
        <v/>
      </c>
      <c r="FY1385" s="1"/>
      <c r="FZ1385" s="12"/>
      <c r="GA1385" s="6" t="str">
        <f>+IFERROR(VALUE(RIGHT(Tabla32[[#This Row],[B2B]],6)),"")</f>
        <v/>
      </c>
      <c r="GB1385" s="6" t="str">
        <f>+IFERROR(VLOOKUP(FZ1385,Auxiliar!$A:$C,2,0),"")</f>
        <v/>
      </c>
      <c r="GC1385" s="7" t="str">
        <f>+IFERROR(VLOOKUP(FZ1385,Auxiliar!$A:$C,3,0),"")</f>
        <v/>
      </c>
      <c r="GD1385" s="1"/>
      <c r="GE1385" s="12"/>
      <c r="GF1385" s="6" t="str">
        <f>+IFERROR(VALUE(RIGHT(Tabla33[[#This Row],[B2B]],6)),"")</f>
        <v/>
      </c>
      <c r="GG1385" s="6" t="str">
        <f>+IFERROR(VLOOKUP(GE1385,Auxiliar!$A:$C,2,0),"")</f>
        <v/>
      </c>
      <c r="GH1385" s="7" t="str">
        <f>+IFERROR(VLOOKUP(GE1385,Auxiliar!$A:$C,3,0),"")</f>
        <v/>
      </c>
    </row>
    <row r="1386" spans="79:190" x14ac:dyDescent="0.25">
      <c r="CA1386" s="1">
        <v>13004</v>
      </c>
      <c r="CB1386" s="1" t="s">
        <v>35</v>
      </c>
      <c r="CC1386" s="6">
        <f>+IFERROR(VALUE(RIGHT(Tabla14[[#This Row],[B2B]],6)),"")</f>
        <v>13004</v>
      </c>
      <c r="CD1386" s="6" t="str">
        <f>+IFERROR(VLOOKUP(CB1386,Auxiliar!$A:$C,2,0),"")</f>
        <v>Corona 710cc</v>
      </c>
      <c r="CE1386" s="7" t="str">
        <f>+IFERROR(VLOOKUP(CB1386,Auxiliar!$A:$C,3,0),"")</f>
        <v>1b 10% | 85b 0%</v>
      </c>
      <c r="CM1386" s="1">
        <v>13034</v>
      </c>
      <c r="CN1386" s="1" t="s">
        <v>20</v>
      </c>
      <c r="CO1386" s="6">
        <v>13034</v>
      </c>
      <c r="CP1386" s="6" t="s">
        <v>20</v>
      </c>
      <c r="CQ1386" s="7" t="s">
        <v>21</v>
      </c>
      <c r="CY1386" s="1">
        <v>13034</v>
      </c>
      <c r="CZ1386" s="1" t="s">
        <v>16</v>
      </c>
      <c r="DA1386" s="6">
        <f>+IFERROR(VALUE(RIGHT(Tabla18[[#This Row],[B2B]],6)),"")</f>
        <v>13034</v>
      </c>
      <c r="DB1386" s="6" t="str">
        <f>+IFERROR(VLOOKUP(CZ1386,Auxiliar!$A:$C,2,0),"")</f>
        <v>PREMIUM</v>
      </c>
      <c r="DC1386" s="7" t="str">
        <f>+IFERROR(VLOOKUP(CZ1386,Auxiliar!$A:$C,3,0),"")</f>
        <v>0b 0% | 2b 2% | 5b 3,5% | 10b 5%</v>
      </c>
      <c r="DE1386" s="1">
        <v>13034</v>
      </c>
      <c r="DF1386" s="1" t="s">
        <v>19</v>
      </c>
      <c r="DG1386" s="6">
        <f>+IFERROR(VALUE(RIGHT(Tabla19[[#This Row],[B2B]],6)),"")</f>
        <v>13034</v>
      </c>
      <c r="DH1386" s="6" t="str">
        <f>+IFERROR(VLOOKUP(DF1386,Auxiliar!$A:$C,2,0),"")</f>
        <v>MICHELOB</v>
      </c>
      <c r="DI1386" s="7" t="str">
        <f>+IFERROR(VLOOKUP(DF1386,Auxiliar!$A:$C,3,0),"")</f>
        <v>1b 7% | 3b 22% | 8b 27%</v>
      </c>
      <c r="DK1386" s="1"/>
      <c r="DL1386" s="1"/>
      <c r="DM1386" s="6" t="str">
        <f>+IFERROR(VALUE(RIGHT(Tabla20[[#This Row],[B2B]],6)),"")</f>
        <v/>
      </c>
      <c r="DN1386" s="6" t="str">
        <f>+IFERROR(VLOOKUP(DL1386,Auxiliar!$A:$C,2,0),"")</f>
        <v/>
      </c>
      <c r="DO1386" s="7" t="str">
        <f>+IFERROR(VLOOKUP(DL1386,Auxiliar!$A:$C,3,0),"")</f>
        <v/>
      </c>
      <c r="DQ1386" s="1">
        <v>12022</v>
      </c>
      <c r="DR1386" s="12" t="s">
        <v>24</v>
      </c>
      <c r="DS1386" s="6">
        <f>+IFERROR(VALUE(RIGHT(Tabla21[[#This Row],[B2B]],6)),"")</f>
        <v>12022</v>
      </c>
      <c r="DT1386" s="6" t="str">
        <f>+IFERROR(VLOOKUP(DR1386,Auxiliar!$A:$C,2,0),"")</f>
        <v>CORONA PORRON</v>
      </c>
      <c r="DU1386" s="7" t="str">
        <f>+IFERROR(VLOOKUP(DR1386,Auxiliar!$A:$C,3,0),"")</f>
        <v>1b 5% | 20b 0%</v>
      </c>
      <c r="DW1386" s="1"/>
      <c r="DX1386" s="12"/>
      <c r="DY1386" s="6" t="str">
        <f>+IFERROR(VALUE(RIGHT(Tabla22[[#This Row],[B2B]],6)),"")</f>
        <v/>
      </c>
      <c r="DZ1386" s="6" t="str">
        <f>+IFERROR(VLOOKUP(DX1386,Auxiliar!$A:$C,2,0),"")</f>
        <v/>
      </c>
      <c r="EA1386" s="7" t="str">
        <f>+IFERROR(VLOOKUP(DX1386,Auxiliar!$A:$C,3,0),"")</f>
        <v/>
      </c>
      <c r="EC1386" s="1"/>
      <c r="ED1386" s="12"/>
      <c r="EE1386" s="6" t="str">
        <f>+IFERROR(VALUE(RIGHT(Tabla23[[#This Row],[B2B]],6)),"")</f>
        <v/>
      </c>
      <c r="EF1386" s="6" t="str">
        <f>+IFERROR(VLOOKUP(ED1386,Auxiliar!$A:$C,2,0),"")</f>
        <v/>
      </c>
      <c r="EG1386" s="7" t="str">
        <f>+IFERROR(VLOOKUP(ED1386,Auxiliar!$A:$C,3,0),"")</f>
        <v/>
      </c>
      <c r="EI1386" s="1"/>
      <c r="EJ1386" s="12"/>
      <c r="EK1386" s="6" t="str">
        <f>+IFERROR(VALUE(RIGHT(Tabla24[[#This Row],[B2B]],6)),"")</f>
        <v/>
      </c>
      <c r="EL1386" s="6" t="str">
        <f>+IFERROR(VLOOKUP(EJ1386,Auxiliar!$A:$C,2,0),"")</f>
        <v/>
      </c>
      <c r="EM1386" s="7" t="str">
        <f>+IFERROR(VLOOKUP(EJ1386,Auxiliar!$A:$C,3,0),"")</f>
        <v/>
      </c>
      <c r="EO1386" s="1"/>
      <c r="EP1386" s="12"/>
      <c r="EQ1386" s="6" t="str">
        <f>+IFERROR(VALUE(RIGHT(Tabla25[[#This Row],[B2B]],6)),"")</f>
        <v/>
      </c>
      <c r="ER1386" s="6" t="str">
        <f>+IFERROR(VLOOKUP(EP1386,Auxiliar!$A:$C,2,0),"")</f>
        <v/>
      </c>
      <c r="ES1386" s="7" t="str">
        <f>+IFERROR(VLOOKUP(EP1386,Auxiliar!$A:$C,3,0),"")</f>
        <v/>
      </c>
      <c r="EU1386" s="1"/>
      <c r="EV1386" s="12"/>
      <c r="EW1386" s="6" t="str">
        <f>+IFERROR(VALUE(RIGHT(Tabla26[[#This Row],[B2B]],6)),"")</f>
        <v/>
      </c>
      <c r="EX1386" s="6" t="str">
        <f>+IFERROR(VLOOKUP(EV1386,Auxiliar!$A:$C,2,0),"")</f>
        <v/>
      </c>
      <c r="EY1386" s="7" t="str">
        <f>+IFERROR(VLOOKUP(EV1386,Auxiliar!$A:$C,3,0),"")</f>
        <v/>
      </c>
      <c r="EZ1386" s="1"/>
      <c r="FA1386" s="12"/>
      <c r="FB1386" s="6" t="str">
        <f>+IFERROR(VALUE(RIGHT(Tabla27[[#This Row],[B2B]],6)),"")</f>
        <v/>
      </c>
      <c r="FC1386" s="6" t="str">
        <f>+IFERROR(VLOOKUP(FA1386,Auxiliar!$A:$C,2,0),"")</f>
        <v/>
      </c>
      <c r="FD1386" s="7" t="str">
        <f>+IFERROR(VLOOKUP(FA1386,Auxiliar!$A:$C,3,0),"")</f>
        <v/>
      </c>
      <c r="FE1386" s="1"/>
      <c r="FF1386" s="12"/>
      <c r="FG1386" s="6" t="str">
        <f>+IFERROR(VALUE(RIGHT(Tabla28[[#This Row],[B2B]],6)),"")</f>
        <v/>
      </c>
      <c r="FH1386" s="6" t="str">
        <f>+IFERROR(VLOOKUP(FF1386,Auxiliar!$A:$C,2,0),"")</f>
        <v/>
      </c>
      <c r="FI1386" s="7" t="str">
        <f>+IFERROR(VLOOKUP(FF1386,Auxiliar!$A:$C,3,0),"")</f>
        <v/>
      </c>
      <c r="FJ1386" s="1"/>
      <c r="FK1386" s="12"/>
      <c r="FL1386" s="6" t="str">
        <f>+IFERROR(VALUE(RIGHT(Tabla29[[#This Row],[B2B]],6)),"")</f>
        <v/>
      </c>
      <c r="FM1386" s="6" t="str">
        <f>+IFERROR(VLOOKUP(FK1386,Auxiliar!$A:$C,2,0),"")</f>
        <v/>
      </c>
      <c r="FN1386" s="7" t="str">
        <f>+IFERROR(VLOOKUP(FK1386,Auxiliar!$A:$C,3,0),"")</f>
        <v/>
      </c>
      <c r="FO1386" s="1"/>
      <c r="FP1386" s="12"/>
      <c r="FQ1386" s="6" t="str">
        <f>+IFERROR(VALUE(RIGHT(Tabla30[[#This Row],[B2B]],6)),"")</f>
        <v/>
      </c>
      <c r="FR1386" s="6" t="str">
        <f>+IFERROR(VLOOKUP(FP1386,Auxiliar!$A:$C,2,0),"")</f>
        <v/>
      </c>
      <c r="FS1386" s="7"/>
      <c r="FT1386" s="1"/>
      <c r="FU1386" s="12"/>
      <c r="FV1386" s="6" t="str">
        <f>+IFERROR(VALUE(RIGHT(Tabla31[[#This Row],[B2B]],6)),"")</f>
        <v/>
      </c>
      <c r="FW1386" s="6" t="str">
        <f>+IFERROR(VLOOKUP(FU1386,Auxiliar!$A:$C,2,0),"")</f>
        <v/>
      </c>
      <c r="FX1386" s="7" t="str">
        <f>+IFERROR(VLOOKUP(FU1386,Auxiliar!$A:$C,3,0),"")</f>
        <v/>
      </c>
      <c r="FY1386" s="1"/>
      <c r="FZ1386" s="12"/>
      <c r="GA1386" s="6" t="str">
        <f>+IFERROR(VALUE(RIGHT(Tabla32[[#This Row],[B2B]],6)),"")</f>
        <v/>
      </c>
      <c r="GB1386" s="6" t="str">
        <f>+IFERROR(VLOOKUP(FZ1386,Auxiliar!$A:$C,2,0),"")</f>
        <v/>
      </c>
      <c r="GC1386" s="7" t="str">
        <f>+IFERROR(VLOOKUP(FZ1386,Auxiliar!$A:$C,3,0),"")</f>
        <v/>
      </c>
      <c r="GD1386" s="1"/>
      <c r="GE1386" s="12"/>
      <c r="GF1386" s="6" t="str">
        <f>+IFERROR(VALUE(RIGHT(Tabla33[[#This Row],[B2B]],6)),"")</f>
        <v/>
      </c>
      <c r="GG1386" s="6" t="str">
        <f>+IFERROR(VLOOKUP(GE1386,Auxiliar!$A:$C,2,0),"")</f>
        <v/>
      </c>
      <c r="GH1386" s="7" t="str">
        <f>+IFERROR(VLOOKUP(GE1386,Auxiliar!$A:$C,3,0),"")</f>
        <v/>
      </c>
    </row>
    <row r="1387" spans="79:190" x14ac:dyDescent="0.25">
      <c r="CA1387" s="1">
        <v>13006</v>
      </c>
      <c r="CB1387" s="1" t="s">
        <v>35</v>
      </c>
      <c r="CC1387" s="6">
        <f>+IFERROR(VALUE(RIGHT(Tabla14[[#This Row],[B2B]],6)),"")</f>
        <v>13006</v>
      </c>
      <c r="CD1387" s="6" t="str">
        <f>+IFERROR(VLOOKUP(CB1387,Auxiliar!$A:$C,2,0),"")</f>
        <v>Corona 710cc</v>
      </c>
      <c r="CE1387" s="7" t="str">
        <f>+IFERROR(VLOOKUP(CB1387,Auxiliar!$A:$C,3,0),"")</f>
        <v>1b 10% | 85b 0%</v>
      </c>
      <c r="CM1387" s="1">
        <v>13035</v>
      </c>
      <c r="CN1387" s="1" t="s">
        <v>20</v>
      </c>
      <c r="CO1387" s="6">
        <v>13035</v>
      </c>
      <c r="CP1387" s="6" t="s">
        <v>20</v>
      </c>
      <c r="CQ1387" s="7" t="s">
        <v>21</v>
      </c>
      <c r="CY1387" s="1">
        <v>13035</v>
      </c>
      <c r="CZ1387" s="1" t="s">
        <v>16</v>
      </c>
      <c r="DA1387" s="6">
        <f>+IFERROR(VALUE(RIGHT(Tabla18[[#This Row],[B2B]],6)),"")</f>
        <v>13035</v>
      </c>
      <c r="DB1387" s="6" t="str">
        <f>+IFERROR(VLOOKUP(CZ1387,Auxiliar!$A:$C,2,0),"")</f>
        <v>PREMIUM</v>
      </c>
      <c r="DC1387" s="7" t="str">
        <f>+IFERROR(VLOOKUP(CZ1387,Auxiliar!$A:$C,3,0),"")</f>
        <v>0b 0% | 2b 2% | 5b 3,5% | 10b 5%</v>
      </c>
      <c r="DE1387" s="1">
        <v>13035</v>
      </c>
      <c r="DF1387" s="1" t="s">
        <v>19</v>
      </c>
      <c r="DG1387" s="6">
        <f>+IFERROR(VALUE(RIGHT(Tabla19[[#This Row],[B2B]],6)),"")</f>
        <v>13035</v>
      </c>
      <c r="DH1387" s="6" t="str">
        <f>+IFERROR(VLOOKUP(DF1387,Auxiliar!$A:$C,2,0),"")</f>
        <v>MICHELOB</v>
      </c>
      <c r="DI1387" s="7" t="str">
        <f>+IFERROR(VLOOKUP(DF1387,Auxiliar!$A:$C,3,0),"")</f>
        <v>1b 7% | 3b 22% | 8b 27%</v>
      </c>
      <c r="DK1387" s="1"/>
      <c r="DL1387" s="1"/>
      <c r="DM1387" s="6" t="str">
        <f>+IFERROR(VALUE(RIGHT(Tabla20[[#This Row],[B2B]],6)),"")</f>
        <v/>
      </c>
      <c r="DN1387" s="6" t="str">
        <f>+IFERROR(VLOOKUP(DL1387,Auxiliar!$A:$C,2,0),"")</f>
        <v/>
      </c>
      <c r="DO1387" s="7" t="str">
        <f>+IFERROR(VLOOKUP(DL1387,Auxiliar!$A:$C,3,0),"")</f>
        <v/>
      </c>
      <c r="DQ1387" s="1">
        <v>12023</v>
      </c>
      <c r="DR1387" s="12" t="s">
        <v>24</v>
      </c>
      <c r="DS1387" s="6">
        <f>+IFERROR(VALUE(RIGHT(Tabla21[[#This Row],[B2B]],6)),"")</f>
        <v>12023</v>
      </c>
      <c r="DT1387" s="6" t="str">
        <f>+IFERROR(VLOOKUP(DR1387,Auxiliar!$A:$C,2,0),"")</f>
        <v>CORONA PORRON</v>
      </c>
      <c r="DU1387" s="7" t="str">
        <f>+IFERROR(VLOOKUP(DR1387,Auxiliar!$A:$C,3,0),"")</f>
        <v>1b 5% | 20b 0%</v>
      </c>
      <c r="DW1387" s="1"/>
      <c r="DX1387" s="12"/>
      <c r="DY1387" s="6" t="str">
        <f>+IFERROR(VALUE(RIGHT(Tabla22[[#This Row],[B2B]],6)),"")</f>
        <v/>
      </c>
      <c r="DZ1387" s="6" t="str">
        <f>+IFERROR(VLOOKUP(DX1387,Auxiliar!$A:$C,2,0),"")</f>
        <v/>
      </c>
      <c r="EA1387" s="7" t="str">
        <f>+IFERROR(VLOOKUP(DX1387,Auxiliar!$A:$C,3,0),"")</f>
        <v/>
      </c>
      <c r="EC1387" s="1"/>
      <c r="ED1387" s="12"/>
      <c r="EE1387" s="6" t="str">
        <f>+IFERROR(VALUE(RIGHT(Tabla23[[#This Row],[B2B]],6)),"")</f>
        <v/>
      </c>
      <c r="EF1387" s="6" t="str">
        <f>+IFERROR(VLOOKUP(ED1387,Auxiliar!$A:$C,2,0),"")</f>
        <v/>
      </c>
      <c r="EG1387" s="7" t="str">
        <f>+IFERROR(VLOOKUP(ED1387,Auxiliar!$A:$C,3,0),"")</f>
        <v/>
      </c>
      <c r="EI1387" s="1"/>
      <c r="EJ1387" s="12"/>
      <c r="EK1387" s="6" t="str">
        <f>+IFERROR(VALUE(RIGHT(Tabla24[[#This Row],[B2B]],6)),"")</f>
        <v/>
      </c>
      <c r="EL1387" s="6" t="str">
        <f>+IFERROR(VLOOKUP(EJ1387,Auxiliar!$A:$C,2,0),"")</f>
        <v/>
      </c>
      <c r="EM1387" s="7" t="str">
        <f>+IFERROR(VLOOKUP(EJ1387,Auxiliar!$A:$C,3,0),"")</f>
        <v/>
      </c>
      <c r="EO1387" s="1"/>
      <c r="EP1387" s="12"/>
      <c r="EQ1387" s="6" t="str">
        <f>+IFERROR(VALUE(RIGHT(Tabla25[[#This Row],[B2B]],6)),"")</f>
        <v/>
      </c>
      <c r="ER1387" s="6" t="str">
        <f>+IFERROR(VLOOKUP(EP1387,Auxiliar!$A:$C,2,0),"")</f>
        <v/>
      </c>
      <c r="ES1387" s="7" t="str">
        <f>+IFERROR(VLOOKUP(EP1387,Auxiliar!$A:$C,3,0),"")</f>
        <v/>
      </c>
      <c r="EU1387" s="1"/>
      <c r="EV1387" s="12"/>
      <c r="EW1387" s="6" t="str">
        <f>+IFERROR(VALUE(RIGHT(Tabla26[[#This Row],[B2B]],6)),"")</f>
        <v/>
      </c>
      <c r="EX1387" s="6" t="str">
        <f>+IFERROR(VLOOKUP(EV1387,Auxiliar!$A:$C,2,0),"")</f>
        <v/>
      </c>
      <c r="EY1387" s="7" t="str">
        <f>+IFERROR(VLOOKUP(EV1387,Auxiliar!$A:$C,3,0),"")</f>
        <v/>
      </c>
      <c r="EZ1387" s="1"/>
      <c r="FA1387" s="12"/>
      <c r="FB1387" s="6" t="str">
        <f>+IFERROR(VALUE(RIGHT(Tabla27[[#This Row],[B2B]],6)),"")</f>
        <v/>
      </c>
      <c r="FC1387" s="6" t="str">
        <f>+IFERROR(VLOOKUP(FA1387,Auxiliar!$A:$C,2,0),"")</f>
        <v/>
      </c>
      <c r="FD1387" s="7" t="str">
        <f>+IFERROR(VLOOKUP(FA1387,Auxiliar!$A:$C,3,0),"")</f>
        <v/>
      </c>
      <c r="FE1387" s="1"/>
      <c r="FF1387" s="12"/>
      <c r="FG1387" s="6" t="str">
        <f>+IFERROR(VALUE(RIGHT(Tabla28[[#This Row],[B2B]],6)),"")</f>
        <v/>
      </c>
      <c r="FH1387" s="6" t="str">
        <f>+IFERROR(VLOOKUP(FF1387,Auxiliar!$A:$C,2,0),"")</f>
        <v/>
      </c>
      <c r="FI1387" s="7" t="str">
        <f>+IFERROR(VLOOKUP(FF1387,Auxiliar!$A:$C,3,0),"")</f>
        <v/>
      </c>
      <c r="FJ1387" s="1"/>
      <c r="FK1387" s="12"/>
      <c r="FL1387" s="6" t="str">
        <f>+IFERROR(VALUE(RIGHT(Tabla29[[#This Row],[B2B]],6)),"")</f>
        <v/>
      </c>
      <c r="FM1387" s="6" t="str">
        <f>+IFERROR(VLOOKUP(FK1387,Auxiliar!$A:$C,2,0),"")</f>
        <v/>
      </c>
      <c r="FN1387" s="7" t="str">
        <f>+IFERROR(VLOOKUP(FK1387,Auxiliar!$A:$C,3,0),"")</f>
        <v/>
      </c>
      <c r="FO1387" s="1"/>
      <c r="FP1387" s="12"/>
      <c r="FQ1387" s="6" t="str">
        <f>+IFERROR(VALUE(RIGHT(Tabla30[[#This Row],[B2B]],6)),"")</f>
        <v/>
      </c>
      <c r="FR1387" s="6" t="str">
        <f>+IFERROR(VLOOKUP(FP1387,Auxiliar!$A:$C,2,0),"")</f>
        <v/>
      </c>
      <c r="FS1387" s="7"/>
      <c r="FT1387" s="1"/>
      <c r="FU1387" s="12"/>
      <c r="FV1387" s="6" t="str">
        <f>+IFERROR(VALUE(RIGHT(Tabla31[[#This Row],[B2B]],6)),"")</f>
        <v/>
      </c>
      <c r="FW1387" s="6" t="str">
        <f>+IFERROR(VLOOKUP(FU1387,Auxiliar!$A:$C,2,0),"")</f>
        <v/>
      </c>
      <c r="FX1387" s="7" t="str">
        <f>+IFERROR(VLOOKUP(FU1387,Auxiliar!$A:$C,3,0),"")</f>
        <v/>
      </c>
      <c r="FY1387" s="1"/>
      <c r="FZ1387" s="12"/>
      <c r="GA1387" s="6" t="str">
        <f>+IFERROR(VALUE(RIGHT(Tabla32[[#This Row],[B2B]],6)),"")</f>
        <v/>
      </c>
      <c r="GB1387" s="6" t="str">
        <f>+IFERROR(VLOOKUP(FZ1387,Auxiliar!$A:$C,2,0),"")</f>
        <v/>
      </c>
      <c r="GC1387" s="7" t="str">
        <f>+IFERROR(VLOOKUP(FZ1387,Auxiliar!$A:$C,3,0),"")</f>
        <v/>
      </c>
      <c r="GD1387" s="1"/>
      <c r="GE1387" s="12"/>
      <c r="GF1387" s="6" t="str">
        <f>+IFERROR(VALUE(RIGHT(Tabla33[[#This Row],[B2B]],6)),"")</f>
        <v/>
      </c>
      <c r="GG1387" s="6" t="str">
        <f>+IFERROR(VLOOKUP(GE1387,Auxiliar!$A:$C,2,0),"")</f>
        <v/>
      </c>
      <c r="GH1387" s="7" t="str">
        <f>+IFERROR(VLOOKUP(GE1387,Auxiliar!$A:$C,3,0),"")</f>
        <v/>
      </c>
    </row>
    <row r="1388" spans="79:190" x14ac:dyDescent="0.25">
      <c r="CA1388" s="1">
        <v>13010</v>
      </c>
      <c r="CB1388" s="1" t="s">
        <v>35</v>
      </c>
      <c r="CC1388" s="6">
        <f>+IFERROR(VALUE(RIGHT(Tabla14[[#This Row],[B2B]],6)),"")</f>
        <v>13010</v>
      </c>
      <c r="CD1388" s="6" t="str">
        <f>+IFERROR(VLOOKUP(CB1388,Auxiliar!$A:$C,2,0),"")</f>
        <v>Corona 710cc</v>
      </c>
      <c r="CE1388" s="7" t="str">
        <f>+IFERROR(VLOOKUP(CB1388,Auxiliar!$A:$C,3,0),"")</f>
        <v>1b 10% | 85b 0%</v>
      </c>
      <c r="CM1388" s="1">
        <v>13036</v>
      </c>
      <c r="CN1388" s="1" t="s">
        <v>20</v>
      </c>
      <c r="CO1388" s="6">
        <v>13036</v>
      </c>
      <c r="CP1388" s="6" t="s">
        <v>20</v>
      </c>
      <c r="CQ1388" s="7" t="s">
        <v>21</v>
      </c>
      <c r="CY1388" s="1">
        <v>13036</v>
      </c>
      <c r="CZ1388" s="1" t="s">
        <v>16</v>
      </c>
      <c r="DA1388" s="6">
        <f>+IFERROR(VALUE(RIGHT(Tabla18[[#This Row],[B2B]],6)),"")</f>
        <v>13036</v>
      </c>
      <c r="DB1388" s="6" t="str">
        <f>+IFERROR(VLOOKUP(CZ1388,Auxiliar!$A:$C,2,0),"")</f>
        <v>PREMIUM</v>
      </c>
      <c r="DC1388" s="7" t="str">
        <f>+IFERROR(VLOOKUP(CZ1388,Auxiliar!$A:$C,3,0),"")</f>
        <v>0b 0% | 2b 2% | 5b 3,5% | 10b 5%</v>
      </c>
      <c r="DE1388" s="1">
        <v>13036</v>
      </c>
      <c r="DF1388" s="1" t="s">
        <v>19</v>
      </c>
      <c r="DG1388" s="6">
        <f>+IFERROR(VALUE(RIGHT(Tabla19[[#This Row],[B2B]],6)),"")</f>
        <v>13036</v>
      </c>
      <c r="DH1388" s="6" t="str">
        <f>+IFERROR(VLOOKUP(DF1388,Auxiliar!$A:$C,2,0),"")</f>
        <v>MICHELOB</v>
      </c>
      <c r="DI1388" s="7" t="str">
        <f>+IFERROR(VLOOKUP(DF1388,Auxiliar!$A:$C,3,0),"")</f>
        <v>1b 7% | 3b 22% | 8b 27%</v>
      </c>
      <c r="DK1388" s="1"/>
      <c r="DL1388" s="1"/>
      <c r="DM1388" s="6" t="str">
        <f>+IFERROR(VALUE(RIGHT(Tabla20[[#This Row],[B2B]],6)),"")</f>
        <v/>
      </c>
      <c r="DN1388" s="6" t="str">
        <f>+IFERROR(VLOOKUP(DL1388,Auxiliar!$A:$C,2,0),"")</f>
        <v/>
      </c>
      <c r="DO1388" s="7" t="str">
        <f>+IFERROR(VLOOKUP(DL1388,Auxiliar!$A:$C,3,0),"")</f>
        <v/>
      </c>
      <c r="DQ1388" s="1">
        <v>12024</v>
      </c>
      <c r="DR1388" s="12" t="s">
        <v>24</v>
      </c>
      <c r="DS1388" s="6">
        <f>+IFERROR(VALUE(RIGHT(Tabla21[[#This Row],[B2B]],6)),"")</f>
        <v>12024</v>
      </c>
      <c r="DT1388" s="6" t="str">
        <f>+IFERROR(VLOOKUP(DR1388,Auxiliar!$A:$C,2,0),"")</f>
        <v>CORONA PORRON</v>
      </c>
      <c r="DU1388" s="7" t="str">
        <f>+IFERROR(VLOOKUP(DR1388,Auxiliar!$A:$C,3,0),"")</f>
        <v>1b 5% | 20b 0%</v>
      </c>
      <c r="DW1388" s="1"/>
      <c r="DX1388" s="12"/>
      <c r="DY1388" s="6" t="str">
        <f>+IFERROR(VALUE(RIGHT(Tabla22[[#This Row],[B2B]],6)),"")</f>
        <v/>
      </c>
      <c r="DZ1388" s="6" t="str">
        <f>+IFERROR(VLOOKUP(DX1388,Auxiliar!$A:$C,2,0),"")</f>
        <v/>
      </c>
      <c r="EA1388" s="7" t="str">
        <f>+IFERROR(VLOOKUP(DX1388,Auxiliar!$A:$C,3,0),"")</f>
        <v/>
      </c>
      <c r="EC1388" s="1"/>
      <c r="ED1388" s="12"/>
      <c r="EE1388" s="6" t="str">
        <f>+IFERROR(VALUE(RIGHT(Tabla23[[#This Row],[B2B]],6)),"")</f>
        <v/>
      </c>
      <c r="EF1388" s="6" t="str">
        <f>+IFERROR(VLOOKUP(ED1388,Auxiliar!$A:$C,2,0),"")</f>
        <v/>
      </c>
      <c r="EG1388" s="7" t="str">
        <f>+IFERROR(VLOOKUP(ED1388,Auxiliar!$A:$C,3,0),"")</f>
        <v/>
      </c>
      <c r="EI1388" s="1"/>
      <c r="EJ1388" s="12"/>
      <c r="EK1388" s="6" t="str">
        <f>+IFERROR(VALUE(RIGHT(Tabla24[[#This Row],[B2B]],6)),"")</f>
        <v/>
      </c>
      <c r="EL1388" s="6" t="str">
        <f>+IFERROR(VLOOKUP(EJ1388,Auxiliar!$A:$C,2,0),"")</f>
        <v/>
      </c>
      <c r="EM1388" s="7" t="str">
        <f>+IFERROR(VLOOKUP(EJ1388,Auxiliar!$A:$C,3,0),"")</f>
        <v/>
      </c>
      <c r="EO1388" s="1"/>
      <c r="EP1388" s="12"/>
      <c r="EQ1388" s="6" t="str">
        <f>+IFERROR(VALUE(RIGHT(Tabla25[[#This Row],[B2B]],6)),"")</f>
        <v/>
      </c>
      <c r="ER1388" s="6" t="str">
        <f>+IFERROR(VLOOKUP(EP1388,Auxiliar!$A:$C,2,0),"")</f>
        <v/>
      </c>
      <c r="ES1388" s="7" t="str">
        <f>+IFERROR(VLOOKUP(EP1388,Auxiliar!$A:$C,3,0),"")</f>
        <v/>
      </c>
      <c r="EU1388" s="1"/>
      <c r="EV1388" s="12"/>
      <c r="EW1388" s="6" t="str">
        <f>+IFERROR(VALUE(RIGHT(Tabla26[[#This Row],[B2B]],6)),"")</f>
        <v/>
      </c>
      <c r="EX1388" s="6" t="str">
        <f>+IFERROR(VLOOKUP(EV1388,Auxiliar!$A:$C,2,0),"")</f>
        <v/>
      </c>
      <c r="EY1388" s="7" t="str">
        <f>+IFERROR(VLOOKUP(EV1388,Auxiliar!$A:$C,3,0),"")</f>
        <v/>
      </c>
      <c r="EZ1388" s="1"/>
      <c r="FA1388" s="12"/>
      <c r="FB1388" s="6" t="str">
        <f>+IFERROR(VALUE(RIGHT(Tabla27[[#This Row],[B2B]],6)),"")</f>
        <v/>
      </c>
      <c r="FC1388" s="6" t="str">
        <f>+IFERROR(VLOOKUP(FA1388,Auxiliar!$A:$C,2,0),"")</f>
        <v/>
      </c>
      <c r="FD1388" s="7" t="str">
        <f>+IFERROR(VLOOKUP(FA1388,Auxiliar!$A:$C,3,0),"")</f>
        <v/>
      </c>
      <c r="FE1388" s="1"/>
      <c r="FF1388" s="12"/>
      <c r="FG1388" s="6" t="str">
        <f>+IFERROR(VALUE(RIGHT(Tabla28[[#This Row],[B2B]],6)),"")</f>
        <v/>
      </c>
      <c r="FH1388" s="6" t="str">
        <f>+IFERROR(VLOOKUP(FF1388,Auxiliar!$A:$C,2,0),"")</f>
        <v/>
      </c>
      <c r="FI1388" s="7" t="str">
        <f>+IFERROR(VLOOKUP(FF1388,Auxiliar!$A:$C,3,0),"")</f>
        <v/>
      </c>
      <c r="FJ1388" s="1"/>
      <c r="FK1388" s="12"/>
      <c r="FL1388" s="6" t="str">
        <f>+IFERROR(VALUE(RIGHT(Tabla29[[#This Row],[B2B]],6)),"")</f>
        <v/>
      </c>
      <c r="FM1388" s="6" t="str">
        <f>+IFERROR(VLOOKUP(FK1388,Auxiliar!$A:$C,2,0),"")</f>
        <v/>
      </c>
      <c r="FN1388" s="7" t="str">
        <f>+IFERROR(VLOOKUP(FK1388,Auxiliar!$A:$C,3,0),"")</f>
        <v/>
      </c>
      <c r="FO1388" s="1"/>
      <c r="FP1388" s="12"/>
      <c r="FQ1388" s="6" t="str">
        <f>+IFERROR(VALUE(RIGHT(Tabla30[[#This Row],[B2B]],6)),"")</f>
        <v/>
      </c>
      <c r="FR1388" s="6" t="str">
        <f>+IFERROR(VLOOKUP(FP1388,Auxiliar!$A:$C,2,0),"")</f>
        <v/>
      </c>
      <c r="FS1388" s="7"/>
      <c r="FT1388" s="1"/>
      <c r="FU1388" s="12"/>
      <c r="FV1388" s="6" t="str">
        <f>+IFERROR(VALUE(RIGHT(Tabla31[[#This Row],[B2B]],6)),"")</f>
        <v/>
      </c>
      <c r="FW1388" s="6" t="str">
        <f>+IFERROR(VLOOKUP(FU1388,Auxiliar!$A:$C,2,0),"")</f>
        <v/>
      </c>
      <c r="FX1388" s="7" t="str">
        <f>+IFERROR(VLOOKUP(FU1388,Auxiliar!$A:$C,3,0),"")</f>
        <v/>
      </c>
      <c r="FY1388" s="1"/>
      <c r="FZ1388" s="12"/>
      <c r="GA1388" s="6" t="str">
        <f>+IFERROR(VALUE(RIGHT(Tabla32[[#This Row],[B2B]],6)),"")</f>
        <v/>
      </c>
      <c r="GB1388" s="6" t="str">
        <f>+IFERROR(VLOOKUP(FZ1388,Auxiliar!$A:$C,2,0),"")</f>
        <v/>
      </c>
      <c r="GC1388" s="7" t="str">
        <f>+IFERROR(VLOOKUP(FZ1388,Auxiliar!$A:$C,3,0),"")</f>
        <v/>
      </c>
      <c r="GD1388" s="1"/>
      <c r="GE1388" s="12"/>
      <c r="GF1388" s="6" t="str">
        <f>+IFERROR(VALUE(RIGHT(Tabla33[[#This Row],[B2B]],6)),"")</f>
        <v/>
      </c>
      <c r="GG1388" s="6" t="str">
        <f>+IFERROR(VLOOKUP(GE1388,Auxiliar!$A:$C,2,0),"")</f>
        <v/>
      </c>
      <c r="GH1388" s="7" t="str">
        <f>+IFERROR(VLOOKUP(GE1388,Auxiliar!$A:$C,3,0),"")</f>
        <v/>
      </c>
    </row>
    <row r="1389" spans="79:190" x14ac:dyDescent="0.25">
      <c r="CA1389" s="1">
        <v>13016</v>
      </c>
      <c r="CB1389" s="1" t="s">
        <v>35</v>
      </c>
      <c r="CC1389" s="6">
        <f>+IFERROR(VALUE(RIGHT(Tabla14[[#This Row],[B2B]],6)),"")</f>
        <v>13016</v>
      </c>
      <c r="CD1389" s="6" t="str">
        <f>+IFERROR(VLOOKUP(CB1389,Auxiliar!$A:$C,2,0),"")</f>
        <v>Corona 710cc</v>
      </c>
      <c r="CE1389" s="7" t="str">
        <f>+IFERROR(VLOOKUP(CB1389,Auxiliar!$A:$C,3,0),"")</f>
        <v>1b 10% | 85b 0%</v>
      </c>
      <c r="CM1389" s="1">
        <v>13040</v>
      </c>
      <c r="CN1389" s="1" t="s">
        <v>20</v>
      </c>
      <c r="CO1389" s="6">
        <v>13040</v>
      </c>
      <c r="CP1389" s="6" t="s">
        <v>20</v>
      </c>
      <c r="CQ1389" s="7" t="s">
        <v>21</v>
      </c>
      <c r="CY1389" s="1">
        <v>13040</v>
      </c>
      <c r="CZ1389" s="1" t="s">
        <v>16</v>
      </c>
      <c r="DA1389" s="6">
        <f>+IFERROR(VALUE(RIGHT(Tabla18[[#This Row],[B2B]],6)),"")</f>
        <v>13040</v>
      </c>
      <c r="DB1389" s="6" t="str">
        <f>+IFERROR(VLOOKUP(CZ1389,Auxiliar!$A:$C,2,0),"")</f>
        <v>PREMIUM</v>
      </c>
      <c r="DC1389" s="7" t="str">
        <f>+IFERROR(VLOOKUP(CZ1389,Auxiliar!$A:$C,3,0),"")</f>
        <v>0b 0% | 2b 2% | 5b 3,5% | 10b 5%</v>
      </c>
      <c r="DE1389" s="1">
        <v>13040</v>
      </c>
      <c r="DF1389" s="1" t="s">
        <v>19</v>
      </c>
      <c r="DG1389" s="6">
        <f>+IFERROR(VALUE(RIGHT(Tabla19[[#This Row],[B2B]],6)),"")</f>
        <v>13040</v>
      </c>
      <c r="DH1389" s="6" t="str">
        <f>+IFERROR(VLOOKUP(DF1389,Auxiliar!$A:$C,2,0),"")</f>
        <v>MICHELOB</v>
      </c>
      <c r="DI1389" s="7" t="str">
        <f>+IFERROR(VLOOKUP(DF1389,Auxiliar!$A:$C,3,0),"")</f>
        <v>1b 7% | 3b 22% | 8b 27%</v>
      </c>
      <c r="DK1389" s="1"/>
      <c r="DL1389" s="1"/>
      <c r="DM1389" s="6" t="str">
        <f>+IFERROR(VALUE(RIGHT(Tabla20[[#This Row],[B2B]],6)),"")</f>
        <v/>
      </c>
      <c r="DN1389" s="6" t="str">
        <f>+IFERROR(VLOOKUP(DL1389,Auxiliar!$A:$C,2,0),"")</f>
        <v/>
      </c>
      <c r="DO1389" s="7" t="str">
        <f>+IFERROR(VLOOKUP(DL1389,Auxiliar!$A:$C,3,0),"")</f>
        <v/>
      </c>
      <c r="DQ1389" s="1">
        <v>13004</v>
      </c>
      <c r="DR1389" s="12" t="s">
        <v>24</v>
      </c>
      <c r="DS1389" s="6">
        <f>+IFERROR(VALUE(RIGHT(Tabla21[[#This Row],[B2B]],6)),"")</f>
        <v>13004</v>
      </c>
      <c r="DT1389" s="6" t="str">
        <f>+IFERROR(VLOOKUP(DR1389,Auxiliar!$A:$C,2,0),"")</f>
        <v>CORONA PORRON</v>
      </c>
      <c r="DU1389" s="7" t="str">
        <f>+IFERROR(VLOOKUP(DR1389,Auxiliar!$A:$C,3,0),"")</f>
        <v>1b 5% | 20b 0%</v>
      </c>
      <c r="DW1389" s="1"/>
      <c r="DX1389" s="12"/>
      <c r="DY1389" s="6" t="str">
        <f>+IFERROR(VALUE(RIGHT(Tabla22[[#This Row],[B2B]],6)),"")</f>
        <v/>
      </c>
      <c r="DZ1389" s="6" t="str">
        <f>+IFERROR(VLOOKUP(DX1389,Auxiliar!$A:$C,2,0),"")</f>
        <v/>
      </c>
      <c r="EA1389" s="7" t="str">
        <f>+IFERROR(VLOOKUP(DX1389,Auxiliar!$A:$C,3,0),"")</f>
        <v/>
      </c>
      <c r="EC1389" s="1"/>
      <c r="ED1389" s="12"/>
      <c r="EE1389" s="6" t="str">
        <f>+IFERROR(VALUE(RIGHT(Tabla23[[#This Row],[B2B]],6)),"")</f>
        <v/>
      </c>
      <c r="EF1389" s="6" t="str">
        <f>+IFERROR(VLOOKUP(ED1389,Auxiliar!$A:$C,2,0),"")</f>
        <v/>
      </c>
      <c r="EG1389" s="7" t="str">
        <f>+IFERROR(VLOOKUP(ED1389,Auxiliar!$A:$C,3,0),"")</f>
        <v/>
      </c>
      <c r="EI1389" s="1"/>
      <c r="EJ1389" s="12"/>
      <c r="EK1389" s="6" t="str">
        <f>+IFERROR(VALUE(RIGHT(Tabla24[[#This Row],[B2B]],6)),"")</f>
        <v/>
      </c>
      <c r="EL1389" s="6" t="str">
        <f>+IFERROR(VLOOKUP(EJ1389,Auxiliar!$A:$C,2,0),"")</f>
        <v/>
      </c>
      <c r="EM1389" s="7" t="str">
        <f>+IFERROR(VLOOKUP(EJ1389,Auxiliar!$A:$C,3,0),"")</f>
        <v/>
      </c>
      <c r="EO1389" s="1"/>
      <c r="EP1389" s="12"/>
      <c r="EQ1389" s="6" t="str">
        <f>+IFERROR(VALUE(RIGHT(Tabla25[[#This Row],[B2B]],6)),"")</f>
        <v/>
      </c>
      <c r="ER1389" s="6" t="str">
        <f>+IFERROR(VLOOKUP(EP1389,Auxiliar!$A:$C,2,0),"")</f>
        <v/>
      </c>
      <c r="ES1389" s="7" t="str">
        <f>+IFERROR(VLOOKUP(EP1389,Auxiliar!$A:$C,3,0),"")</f>
        <v/>
      </c>
      <c r="EU1389" s="1"/>
      <c r="EV1389" s="12"/>
      <c r="EW1389" s="6" t="str">
        <f>+IFERROR(VALUE(RIGHT(Tabla26[[#This Row],[B2B]],6)),"")</f>
        <v/>
      </c>
      <c r="EX1389" s="6" t="str">
        <f>+IFERROR(VLOOKUP(EV1389,Auxiliar!$A:$C,2,0),"")</f>
        <v/>
      </c>
      <c r="EY1389" s="7" t="str">
        <f>+IFERROR(VLOOKUP(EV1389,Auxiliar!$A:$C,3,0),"")</f>
        <v/>
      </c>
      <c r="EZ1389" s="1"/>
      <c r="FA1389" s="12"/>
      <c r="FB1389" s="6" t="str">
        <f>+IFERROR(VALUE(RIGHT(Tabla27[[#This Row],[B2B]],6)),"")</f>
        <v/>
      </c>
      <c r="FC1389" s="6" t="str">
        <f>+IFERROR(VLOOKUP(FA1389,Auxiliar!$A:$C,2,0),"")</f>
        <v/>
      </c>
      <c r="FD1389" s="7" t="str">
        <f>+IFERROR(VLOOKUP(FA1389,Auxiliar!$A:$C,3,0),"")</f>
        <v/>
      </c>
      <c r="FE1389" s="1"/>
      <c r="FF1389" s="12"/>
      <c r="FG1389" s="6" t="str">
        <f>+IFERROR(VALUE(RIGHT(Tabla28[[#This Row],[B2B]],6)),"")</f>
        <v/>
      </c>
      <c r="FH1389" s="6" t="str">
        <f>+IFERROR(VLOOKUP(FF1389,Auxiliar!$A:$C,2,0),"")</f>
        <v/>
      </c>
      <c r="FI1389" s="7" t="str">
        <f>+IFERROR(VLOOKUP(FF1389,Auxiliar!$A:$C,3,0),"")</f>
        <v/>
      </c>
      <c r="FJ1389" s="1"/>
      <c r="FK1389" s="12"/>
      <c r="FL1389" s="6" t="str">
        <f>+IFERROR(VALUE(RIGHT(Tabla29[[#This Row],[B2B]],6)),"")</f>
        <v/>
      </c>
      <c r="FM1389" s="6" t="str">
        <f>+IFERROR(VLOOKUP(FK1389,Auxiliar!$A:$C,2,0),"")</f>
        <v/>
      </c>
      <c r="FN1389" s="7" t="str">
        <f>+IFERROR(VLOOKUP(FK1389,Auxiliar!$A:$C,3,0),"")</f>
        <v/>
      </c>
      <c r="FO1389" s="1"/>
      <c r="FP1389" s="12"/>
      <c r="FQ1389" s="6" t="str">
        <f>+IFERROR(VALUE(RIGHT(Tabla30[[#This Row],[B2B]],6)),"")</f>
        <v/>
      </c>
      <c r="FR1389" s="6" t="str">
        <f>+IFERROR(VLOOKUP(FP1389,Auxiliar!$A:$C,2,0),"")</f>
        <v/>
      </c>
      <c r="FS1389" s="7"/>
      <c r="FT1389" s="1"/>
      <c r="FU1389" s="12"/>
      <c r="FV1389" s="6" t="str">
        <f>+IFERROR(VALUE(RIGHT(Tabla31[[#This Row],[B2B]],6)),"")</f>
        <v/>
      </c>
      <c r="FW1389" s="6" t="str">
        <f>+IFERROR(VLOOKUP(FU1389,Auxiliar!$A:$C,2,0),"")</f>
        <v/>
      </c>
      <c r="FX1389" s="7" t="str">
        <f>+IFERROR(VLOOKUP(FU1389,Auxiliar!$A:$C,3,0),"")</f>
        <v/>
      </c>
      <c r="FY1389" s="1"/>
      <c r="FZ1389" s="12"/>
      <c r="GA1389" s="6" t="str">
        <f>+IFERROR(VALUE(RIGHT(Tabla32[[#This Row],[B2B]],6)),"")</f>
        <v/>
      </c>
      <c r="GB1389" s="6" t="str">
        <f>+IFERROR(VLOOKUP(FZ1389,Auxiliar!$A:$C,2,0),"")</f>
        <v/>
      </c>
      <c r="GC1389" s="7" t="str">
        <f>+IFERROR(VLOOKUP(FZ1389,Auxiliar!$A:$C,3,0),"")</f>
        <v/>
      </c>
      <c r="GD1389" s="1"/>
      <c r="GE1389" s="12"/>
      <c r="GF1389" s="6" t="str">
        <f>+IFERROR(VALUE(RIGHT(Tabla33[[#This Row],[B2B]],6)),"")</f>
        <v/>
      </c>
      <c r="GG1389" s="6" t="str">
        <f>+IFERROR(VLOOKUP(GE1389,Auxiliar!$A:$C,2,0),"")</f>
        <v/>
      </c>
      <c r="GH1389" s="7" t="str">
        <f>+IFERROR(VLOOKUP(GE1389,Auxiliar!$A:$C,3,0),"")</f>
        <v/>
      </c>
    </row>
    <row r="1390" spans="79:190" x14ac:dyDescent="0.25">
      <c r="CA1390" s="1">
        <v>13019</v>
      </c>
      <c r="CB1390" s="1" t="s">
        <v>35</v>
      </c>
      <c r="CC1390" s="6">
        <f>+IFERROR(VALUE(RIGHT(Tabla14[[#This Row],[B2B]],6)),"")</f>
        <v>13019</v>
      </c>
      <c r="CD1390" s="6" t="str">
        <f>+IFERROR(VLOOKUP(CB1390,Auxiliar!$A:$C,2,0),"")</f>
        <v>Corona 710cc</v>
      </c>
      <c r="CE1390" s="7" t="str">
        <f>+IFERROR(VLOOKUP(CB1390,Auxiliar!$A:$C,3,0),"")</f>
        <v>1b 10% | 85b 0%</v>
      </c>
      <c r="CM1390" s="1">
        <v>13043</v>
      </c>
      <c r="CN1390" s="1" t="s">
        <v>20</v>
      </c>
      <c r="CO1390" s="6">
        <v>13043</v>
      </c>
      <c r="CP1390" s="6" t="s">
        <v>20</v>
      </c>
      <c r="CQ1390" s="7" t="s">
        <v>21</v>
      </c>
      <c r="CY1390" s="1">
        <v>13043</v>
      </c>
      <c r="CZ1390" s="1" t="s">
        <v>16</v>
      </c>
      <c r="DA1390" s="6">
        <f>+IFERROR(VALUE(RIGHT(Tabla18[[#This Row],[B2B]],6)),"")</f>
        <v>13043</v>
      </c>
      <c r="DB1390" s="6" t="str">
        <f>+IFERROR(VLOOKUP(CZ1390,Auxiliar!$A:$C,2,0),"")</f>
        <v>PREMIUM</v>
      </c>
      <c r="DC1390" s="7" t="str">
        <f>+IFERROR(VLOOKUP(CZ1390,Auxiliar!$A:$C,3,0),"")</f>
        <v>0b 0% | 2b 2% | 5b 3,5% | 10b 5%</v>
      </c>
      <c r="DE1390" s="1">
        <v>13043</v>
      </c>
      <c r="DF1390" s="1" t="s">
        <v>19</v>
      </c>
      <c r="DG1390" s="6">
        <f>+IFERROR(VALUE(RIGHT(Tabla19[[#This Row],[B2B]],6)),"")</f>
        <v>13043</v>
      </c>
      <c r="DH1390" s="6" t="str">
        <f>+IFERROR(VLOOKUP(DF1390,Auxiliar!$A:$C,2,0),"")</f>
        <v>MICHELOB</v>
      </c>
      <c r="DI1390" s="7" t="str">
        <f>+IFERROR(VLOOKUP(DF1390,Auxiliar!$A:$C,3,0),"")</f>
        <v>1b 7% | 3b 22% | 8b 27%</v>
      </c>
      <c r="DK1390" s="1"/>
      <c r="DL1390" s="1"/>
      <c r="DM1390" s="6" t="str">
        <f>+IFERROR(VALUE(RIGHT(Tabla20[[#This Row],[B2B]],6)),"")</f>
        <v/>
      </c>
      <c r="DN1390" s="6" t="str">
        <f>+IFERROR(VLOOKUP(DL1390,Auxiliar!$A:$C,2,0),"")</f>
        <v/>
      </c>
      <c r="DO1390" s="7" t="str">
        <f>+IFERROR(VLOOKUP(DL1390,Auxiliar!$A:$C,3,0),"")</f>
        <v/>
      </c>
      <c r="DQ1390" s="1">
        <v>13006</v>
      </c>
      <c r="DR1390" s="12" t="s">
        <v>24</v>
      </c>
      <c r="DS1390" s="6">
        <f>+IFERROR(VALUE(RIGHT(Tabla21[[#This Row],[B2B]],6)),"")</f>
        <v>13006</v>
      </c>
      <c r="DT1390" s="6" t="str">
        <f>+IFERROR(VLOOKUP(DR1390,Auxiliar!$A:$C,2,0),"")</f>
        <v>CORONA PORRON</v>
      </c>
      <c r="DU1390" s="7" t="str">
        <f>+IFERROR(VLOOKUP(DR1390,Auxiliar!$A:$C,3,0),"")</f>
        <v>1b 5% | 20b 0%</v>
      </c>
      <c r="DW1390" s="1"/>
      <c r="DX1390" s="12"/>
      <c r="DY1390" s="6" t="str">
        <f>+IFERROR(VALUE(RIGHT(Tabla22[[#This Row],[B2B]],6)),"")</f>
        <v/>
      </c>
      <c r="DZ1390" s="6" t="str">
        <f>+IFERROR(VLOOKUP(DX1390,Auxiliar!$A:$C,2,0),"")</f>
        <v/>
      </c>
      <c r="EA1390" s="7" t="str">
        <f>+IFERROR(VLOOKUP(DX1390,Auxiliar!$A:$C,3,0),"")</f>
        <v/>
      </c>
      <c r="EC1390" s="1"/>
      <c r="ED1390" s="12"/>
      <c r="EE1390" s="6" t="str">
        <f>+IFERROR(VALUE(RIGHT(Tabla23[[#This Row],[B2B]],6)),"")</f>
        <v/>
      </c>
      <c r="EF1390" s="6" t="str">
        <f>+IFERROR(VLOOKUP(ED1390,Auxiliar!$A:$C,2,0),"")</f>
        <v/>
      </c>
      <c r="EG1390" s="7" t="str">
        <f>+IFERROR(VLOOKUP(ED1390,Auxiliar!$A:$C,3,0),"")</f>
        <v/>
      </c>
      <c r="EI1390" s="1"/>
      <c r="EJ1390" s="12"/>
      <c r="EK1390" s="6" t="str">
        <f>+IFERROR(VALUE(RIGHT(Tabla24[[#This Row],[B2B]],6)),"")</f>
        <v/>
      </c>
      <c r="EL1390" s="6" t="str">
        <f>+IFERROR(VLOOKUP(EJ1390,Auxiliar!$A:$C,2,0),"")</f>
        <v/>
      </c>
      <c r="EM1390" s="7" t="str">
        <f>+IFERROR(VLOOKUP(EJ1390,Auxiliar!$A:$C,3,0),"")</f>
        <v/>
      </c>
      <c r="EO1390" s="1"/>
      <c r="EP1390" s="12"/>
      <c r="EQ1390" s="6" t="str">
        <f>+IFERROR(VALUE(RIGHT(Tabla25[[#This Row],[B2B]],6)),"")</f>
        <v/>
      </c>
      <c r="ER1390" s="6" t="str">
        <f>+IFERROR(VLOOKUP(EP1390,Auxiliar!$A:$C,2,0),"")</f>
        <v/>
      </c>
      <c r="ES1390" s="7" t="str">
        <f>+IFERROR(VLOOKUP(EP1390,Auxiliar!$A:$C,3,0),"")</f>
        <v/>
      </c>
      <c r="EU1390" s="1"/>
      <c r="EV1390" s="12"/>
      <c r="EW1390" s="6" t="str">
        <f>+IFERROR(VALUE(RIGHT(Tabla26[[#This Row],[B2B]],6)),"")</f>
        <v/>
      </c>
      <c r="EX1390" s="6" t="str">
        <f>+IFERROR(VLOOKUP(EV1390,Auxiliar!$A:$C,2,0),"")</f>
        <v/>
      </c>
      <c r="EY1390" s="7" t="str">
        <f>+IFERROR(VLOOKUP(EV1390,Auxiliar!$A:$C,3,0),"")</f>
        <v/>
      </c>
      <c r="EZ1390" s="1"/>
      <c r="FA1390" s="12"/>
      <c r="FB1390" s="6" t="str">
        <f>+IFERROR(VALUE(RIGHT(Tabla27[[#This Row],[B2B]],6)),"")</f>
        <v/>
      </c>
      <c r="FC1390" s="6" t="str">
        <f>+IFERROR(VLOOKUP(FA1390,Auxiliar!$A:$C,2,0),"")</f>
        <v/>
      </c>
      <c r="FD1390" s="7" t="str">
        <f>+IFERROR(VLOOKUP(FA1390,Auxiliar!$A:$C,3,0),"")</f>
        <v/>
      </c>
      <c r="FE1390" s="1"/>
      <c r="FF1390" s="12"/>
      <c r="FG1390" s="6" t="str">
        <f>+IFERROR(VALUE(RIGHT(Tabla28[[#This Row],[B2B]],6)),"")</f>
        <v/>
      </c>
      <c r="FH1390" s="6" t="str">
        <f>+IFERROR(VLOOKUP(FF1390,Auxiliar!$A:$C,2,0),"")</f>
        <v/>
      </c>
      <c r="FI1390" s="7" t="str">
        <f>+IFERROR(VLOOKUP(FF1390,Auxiliar!$A:$C,3,0),"")</f>
        <v/>
      </c>
      <c r="FJ1390" s="1"/>
      <c r="FK1390" s="12"/>
      <c r="FL1390" s="6" t="str">
        <f>+IFERROR(VALUE(RIGHT(Tabla29[[#This Row],[B2B]],6)),"")</f>
        <v/>
      </c>
      <c r="FM1390" s="6" t="str">
        <f>+IFERROR(VLOOKUP(FK1390,Auxiliar!$A:$C,2,0),"")</f>
        <v/>
      </c>
      <c r="FN1390" s="7" t="str">
        <f>+IFERROR(VLOOKUP(FK1390,Auxiliar!$A:$C,3,0),"")</f>
        <v/>
      </c>
      <c r="FO1390" s="1"/>
      <c r="FP1390" s="12"/>
      <c r="FQ1390" s="6" t="str">
        <f>+IFERROR(VALUE(RIGHT(Tabla30[[#This Row],[B2B]],6)),"")</f>
        <v/>
      </c>
      <c r="FR1390" s="6" t="str">
        <f>+IFERROR(VLOOKUP(FP1390,Auxiliar!$A:$C,2,0),"")</f>
        <v/>
      </c>
      <c r="FS1390" s="7"/>
      <c r="FT1390" s="1"/>
      <c r="FU1390" s="12"/>
      <c r="FV1390" s="6" t="str">
        <f>+IFERROR(VALUE(RIGHT(Tabla31[[#This Row],[B2B]],6)),"")</f>
        <v/>
      </c>
      <c r="FW1390" s="6" t="str">
        <f>+IFERROR(VLOOKUP(FU1390,Auxiliar!$A:$C,2,0),"")</f>
        <v/>
      </c>
      <c r="FX1390" s="7" t="str">
        <f>+IFERROR(VLOOKUP(FU1390,Auxiliar!$A:$C,3,0),"")</f>
        <v/>
      </c>
      <c r="FY1390" s="1"/>
      <c r="FZ1390" s="12"/>
      <c r="GA1390" s="6" t="str">
        <f>+IFERROR(VALUE(RIGHT(Tabla32[[#This Row],[B2B]],6)),"")</f>
        <v/>
      </c>
      <c r="GB1390" s="6" t="str">
        <f>+IFERROR(VLOOKUP(FZ1390,Auxiliar!$A:$C,2,0),"")</f>
        <v/>
      </c>
      <c r="GC1390" s="7" t="str">
        <f>+IFERROR(VLOOKUP(FZ1390,Auxiliar!$A:$C,3,0),"")</f>
        <v/>
      </c>
      <c r="GD1390" s="1"/>
      <c r="GE1390" s="12"/>
      <c r="GF1390" s="6" t="str">
        <f>+IFERROR(VALUE(RIGHT(Tabla33[[#This Row],[B2B]],6)),"")</f>
        <v/>
      </c>
      <c r="GG1390" s="6" t="str">
        <f>+IFERROR(VLOOKUP(GE1390,Auxiliar!$A:$C,2,0),"")</f>
        <v/>
      </c>
      <c r="GH1390" s="7" t="str">
        <f>+IFERROR(VLOOKUP(GE1390,Auxiliar!$A:$C,3,0),"")</f>
        <v/>
      </c>
    </row>
    <row r="1391" spans="79:190" x14ac:dyDescent="0.25">
      <c r="CA1391" s="1">
        <v>13020</v>
      </c>
      <c r="CB1391" s="1" t="s">
        <v>35</v>
      </c>
      <c r="CC1391" s="6">
        <f>+IFERROR(VALUE(RIGHT(Tabla14[[#This Row],[B2B]],6)),"")</f>
        <v>13020</v>
      </c>
      <c r="CD1391" s="6" t="str">
        <f>+IFERROR(VLOOKUP(CB1391,Auxiliar!$A:$C,2,0),"")</f>
        <v>Corona 710cc</v>
      </c>
      <c r="CE1391" s="7" t="str">
        <f>+IFERROR(VLOOKUP(CB1391,Auxiliar!$A:$C,3,0),"")</f>
        <v>1b 10% | 85b 0%</v>
      </c>
      <c r="CM1391" s="1">
        <v>13047</v>
      </c>
      <c r="CN1391" s="1" t="s">
        <v>20</v>
      </c>
      <c r="CO1391" s="6">
        <v>13047</v>
      </c>
      <c r="CP1391" s="6" t="s">
        <v>20</v>
      </c>
      <c r="CQ1391" s="7" t="s">
        <v>21</v>
      </c>
      <c r="CY1391" s="1">
        <v>13047</v>
      </c>
      <c r="CZ1391" s="1" t="s">
        <v>16</v>
      </c>
      <c r="DA1391" s="6">
        <f>+IFERROR(VALUE(RIGHT(Tabla18[[#This Row],[B2B]],6)),"")</f>
        <v>13047</v>
      </c>
      <c r="DB1391" s="6" t="str">
        <f>+IFERROR(VLOOKUP(CZ1391,Auxiliar!$A:$C,2,0),"")</f>
        <v>PREMIUM</v>
      </c>
      <c r="DC1391" s="7" t="str">
        <f>+IFERROR(VLOOKUP(CZ1391,Auxiliar!$A:$C,3,0),"")</f>
        <v>0b 0% | 2b 2% | 5b 3,5% | 10b 5%</v>
      </c>
      <c r="DE1391" s="1">
        <v>13047</v>
      </c>
      <c r="DF1391" s="1" t="s">
        <v>19</v>
      </c>
      <c r="DG1391" s="6">
        <f>+IFERROR(VALUE(RIGHT(Tabla19[[#This Row],[B2B]],6)),"")</f>
        <v>13047</v>
      </c>
      <c r="DH1391" s="6" t="str">
        <f>+IFERROR(VLOOKUP(DF1391,Auxiliar!$A:$C,2,0),"")</f>
        <v>MICHELOB</v>
      </c>
      <c r="DI1391" s="7" t="str">
        <f>+IFERROR(VLOOKUP(DF1391,Auxiliar!$A:$C,3,0),"")</f>
        <v>1b 7% | 3b 22% | 8b 27%</v>
      </c>
      <c r="DK1391" s="1"/>
      <c r="DL1391" s="1"/>
      <c r="DM1391" s="6" t="str">
        <f>+IFERROR(VALUE(RIGHT(Tabla20[[#This Row],[B2B]],6)),"")</f>
        <v/>
      </c>
      <c r="DN1391" s="6" t="str">
        <f>+IFERROR(VLOOKUP(DL1391,Auxiliar!$A:$C,2,0),"")</f>
        <v/>
      </c>
      <c r="DO1391" s="7" t="str">
        <f>+IFERROR(VLOOKUP(DL1391,Auxiliar!$A:$C,3,0),"")</f>
        <v/>
      </c>
      <c r="DQ1391" s="1">
        <v>13010</v>
      </c>
      <c r="DR1391" s="12" t="s">
        <v>24</v>
      </c>
      <c r="DS1391" s="6">
        <f>+IFERROR(VALUE(RIGHT(Tabla21[[#This Row],[B2B]],6)),"")</f>
        <v>13010</v>
      </c>
      <c r="DT1391" s="6" t="str">
        <f>+IFERROR(VLOOKUP(DR1391,Auxiliar!$A:$C,2,0),"")</f>
        <v>CORONA PORRON</v>
      </c>
      <c r="DU1391" s="7" t="str">
        <f>+IFERROR(VLOOKUP(DR1391,Auxiliar!$A:$C,3,0),"")</f>
        <v>1b 5% | 20b 0%</v>
      </c>
      <c r="DW1391" s="1"/>
      <c r="DX1391" s="12"/>
      <c r="DY1391" s="6" t="str">
        <f>+IFERROR(VALUE(RIGHT(Tabla22[[#This Row],[B2B]],6)),"")</f>
        <v/>
      </c>
      <c r="DZ1391" s="6" t="str">
        <f>+IFERROR(VLOOKUP(DX1391,Auxiliar!$A:$C,2,0),"")</f>
        <v/>
      </c>
      <c r="EA1391" s="7" t="str">
        <f>+IFERROR(VLOOKUP(DX1391,Auxiliar!$A:$C,3,0),"")</f>
        <v/>
      </c>
      <c r="EC1391" s="1"/>
      <c r="ED1391" s="12"/>
      <c r="EE1391" s="6" t="str">
        <f>+IFERROR(VALUE(RIGHT(Tabla23[[#This Row],[B2B]],6)),"")</f>
        <v/>
      </c>
      <c r="EF1391" s="6" t="str">
        <f>+IFERROR(VLOOKUP(ED1391,Auxiliar!$A:$C,2,0),"")</f>
        <v/>
      </c>
      <c r="EG1391" s="7" t="str">
        <f>+IFERROR(VLOOKUP(ED1391,Auxiliar!$A:$C,3,0),"")</f>
        <v/>
      </c>
      <c r="EI1391" s="1"/>
      <c r="EJ1391" s="12"/>
      <c r="EK1391" s="6" t="str">
        <f>+IFERROR(VALUE(RIGHT(Tabla24[[#This Row],[B2B]],6)),"")</f>
        <v/>
      </c>
      <c r="EL1391" s="6" t="str">
        <f>+IFERROR(VLOOKUP(EJ1391,Auxiliar!$A:$C,2,0),"")</f>
        <v/>
      </c>
      <c r="EM1391" s="7" t="str">
        <f>+IFERROR(VLOOKUP(EJ1391,Auxiliar!$A:$C,3,0),"")</f>
        <v/>
      </c>
      <c r="EO1391" s="1"/>
      <c r="EP1391" s="12"/>
      <c r="EQ1391" s="6" t="str">
        <f>+IFERROR(VALUE(RIGHT(Tabla25[[#This Row],[B2B]],6)),"")</f>
        <v/>
      </c>
      <c r="ER1391" s="6" t="str">
        <f>+IFERROR(VLOOKUP(EP1391,Auxiliar!$A:$C,2,0),"")</f>
        <v/>
      </c>
      <c r="ES1391" s="7" t="str">
        <f>+IFERROR(VLOOKUP(EP1391,Auxiliar!$A:$C,3,0),"")</f>
        <v/>
      </c>
      <c r="EU1391" s="1"/>
      <c r="EV1391" s="12"/>
      <c r="EW1391" s="6" t="str">
        <f>+IFERROR(VALUE(RIGHT(Tabla26[[#This Row],[B2B]],6)),"")</f>
        <v/>
      </c>
      <c r="EX1391" s="6" t="str">
        <f>+IFERROR(VLOOKUP(EV1391,Auxiliar!$A:$C,2,0),"")</f>
        <v/>
      </c>
      <c r="EY1391" s="7" t="str">
        <f>+IFERROR(VLOOKUP(EV1391,Auxiliar!$A:$C,3,0),"")</f>
        <v/>
      </c>
      <c r="EZ1391" s="1"/>
      <c r="FA1391" s="12"/>
      <c r="FB1391" s="6" t="str">
        <f>+IFERROR(VALUE(RIGHT(Tabla27[[#This Row],[B2B]],6)),"")</f>
        <v/>
      </c>
      <c r="FC1391" s="6" t="str">
        <f>+IFERROR(VLOOKUP(FA1391,Auxiliar!$A:$C,2,0),"")</f>
        <v/>
      </c>
      <c r="FD1391" s="7" t="str">
        <f>+IFERROR(VLOOKUP(FA1391,Auxiliar!$A:$C,3,0),"")</f>
        <v/>
      </c>
      <c r="FE1391" s="1"/>
      <c r="FF1391" s="12"/>
      <c r="FG1391" s="6" t="str">
        <f>+IFERROR(VALUE(RIGHT(Tabla28[[#This Row],[B2B]],6)),"")</f>
        <v/>
      </c>
      <c r="FH1391" s="6" t="str">
        <f>+IFERROR(VLOOKUP(FF1391,Auxiliar!$A:$C,2,0),"")</f>
        <v/>
      </c>
      <c r="FI1391" s="7" t="str">
        <f>+IFERROR(VLOOKUP(FF1391,Auxiliar!$A:$C,3,0),"")</f>
        <v/>
      </c>
      <c r="FJ1391" s="1"/>
      <c r="FK1391" s="12"/>
      <c r="FL1391" s="6" t="str">
        <f>+IFERROR(VALUE(RIGHT(Tabla29[[#This Row],[B2B]],6)),"")</f>
        <v/>
      </c>
      <c r="FM1391" s="6" t="str">
        <f>+IFERROR(VLOOKUP(FK1391,Auxiliar!$A:$C,2,0),"")</f>
        <v/>
      </c>
      <c r="FN1391" s="7" t="str">
        <f>+IFERROR(VLOOKUP(FK1391,Auxiliar!$A:$C,3,0),"")</f>
        <v/>
      </c>
      <c r="FO1391" s="1"/>
      <c r="FP1391" s="12"/>
      <c r="FQ1391" s="6" t="str">
        <f>+IFERROR(VALUE(RIGHT(Tabla30[[#This Row],[B2B]],6)),"")</f>
        <v/>
      </c>
      <c r="FR1391" s="6" t="str">
        <f>+IFERROR(VLOOKUP(FP1391,Auxiliar!$A:$C,2,0),"")</f>
        <v/>
      </c>
      <c r="FS1391" s="7"/>
      <c r="FT1391" s="1"/>
      <c r="FU1391" s="12"/>
      <c r="FV1391" s="6" t="str">
        <f>+IFERROR(VALUE(RIGHT(Tabla31[[#This Row],[B2B]],6)),"")</f>
        <v/>
      </c>
      <c r="FW1391" s="6" t="str">
        <f>+IFERROR(VLOOKUP(FU1391,Auxiliar!$A:$C,2,0),"")</f>
        <v/>
      </c>
      <c r="FX1391" s="7" t="str">
        <f>+IFERROR(VLOOKUP(FU1391,Auxiliar!$A:$C,3,0),"")</f>
        <v/>
      </c>
      <c r="FY1391" s="1"/>
      <c r="FZ1391" s="12"/>
      <c r="GA1391" s="6" t="str">
        <f>+IFERROR(VALUE(RIGHT(Tabla32[[#This Row],[B2B]],6)),"")</f>
        <v/>
      </c>
      <c r="GB1391" s="6" t="str">
        <f>+IFERROR(VLOOKUP(FZ1391,Auxiliar!$A:$C,2,0),"")</f>
        <v/>
      </c>
      <c r="GC1391" s="7" t="str">
        <f>+IFERROR(VLOOKUP(FZ1391,Auxiliar!$A:$C,3,0),"")</f>
        <v/>
      </c>
      <c r="GD1391" s="1"/>
      <c r="GE1391" s="12"/>
      <c r="GF1391" s="6" t="str">
        <f>+IFERROR(VALUE(RIGHT(Tabla33[[#This Row],[B2B]],6)),"")</f>
        <v/>
      </c>
      <c r="GG1391" s="6" t="str">
        <f>+IFERROR(VLOOKUP(GE1391,Auxiliar!$A:$C,2,0),"")</f>
        <v/>
      </c>
      <c r="GH1391" s="7" t="str">
        <f>+IFERROR(VLOOKUP(GE1391,Auxiliar!$A:$C,3,0),"")</f>
        <v/>
      </c>
    </row>
    <row r="1392" spans="79:190" x14ac:dyDescent="0.25">
      <c r="CA1392" s="1">
        <v>13021</v>
      </c>
      <c r="CB1392" s="1" t="s">
        <v>35</v>
      </c>
      <c r="CC1392" s="6">
        <f>+IFERROR(VALUE(RIGHT(Tabla14[[#This Row],[B2B]],6)),"")</f>
        <v>13021</v>
      </c>
      <c r="CD1392" s="6" t="str">
        <f>+IFERROR(VLOOKUP(CB1392,Auxiliar!$A:$C,2,0),"")</f>
        <v>Corona 710cc</v>
      </c>
      <c r="CE1392" s="7" t="str">
        <f>+IFERROR(VLOOKUP(CB1392,Auxiliar!$A:$C,3,0),"")</f>
        <v>1b 10% | 85b 0%</v>
      </c>
      <c r="CM1392" s="1">
        <v>13048</v>
      </c>
      <c r="CN1392" s="1" t="s">
        <v>20</v>
      </c>
      <c r="CO1392" s="6">
        <v>13048</v>
      </c>
      <c r="CP1392" s="6" t="s">
        <v>20</v>
      </c>
      <c r="CQ1392" s="7" t="s">
        <v>21</v>
      </c>
      <c r="CY1392" s="1">
        <v>13048</v>
      </c>
      <c r="CZ1392" s="1" t="s">
        <v>16</v>
      </c>
      <c r="DA1392" s="6">
        <f>+IFERROR(VALUE(RIGHT(Tabla18[[#This Row],[B2B]],6)),"")</f>
        <v>13048</v>
      </c>
      <c r="DB1392" s="6" t="str">
        <f>+IFERROR(VLOOKUP(CZ1392,Auxiliar!$A:$C,2,0),"")</f>
        <v>PREMIUM</v>
      </c>
      <c r="DC1392" s="7" t="str">
        <f>+IFERROR(VLOOKUP(CZ1392,Auxiliar!$A:$C,3,0),"")</f>
        <v>0b 0% | 2b 2% | 5b 3,5% | 10b 5%</v>
      </c>
      <c r="DE1392" s="1">
        <v>13048</v>
      </c>
      <c r="DF1392" s="1" t="s">
        <v>19</v>
      </c>
      <c r="DG1392" s="6">
        <f>+IFERROR(VALUE(RIGHT(Tabla19[[#This Row],[B2B]],6)),"")</f>
        <v>13048</v>
      </c>
      <c r="DH1392" s="6" t="str">
        <f>+IFERROR(VLOOKUP(DF1392,Auxiliar!$A:$C,2,0),"")</f>
        <v>MICHELOB</v>
      </c>
      <c r="DI1392" s="7" t="str">
        <f>+IFERROR(VLOOKUP(DF1392,Auxiliar!$A:$C,3,0),"")</f>
        <v>1b 7% | 3b 22% | 8b 27%</v>
      </c>
      <c r="DK1392" s="1"/>
      <c r="DL1392" s="1"/>
      <c r="DM1392" s="6" t="str">
        <f>+IFERROR(VALUE(RIGHT(Tabla20[[#This Row],[B2B]],6)),"")</f>
        <v/>
      </c>
      <c r="DN1392" s="6" t="str">
        <f>+IFERROR(VLOOKUP(DL1392,Auxiliar!$A:$C,2,0),"")</f>
        <v/>
      </c>
      <c r="DO1392" s="7" t="str">
        <f>+IFERROR(VLOOKUP(DL1392,Auxiliar!$A:$C,3,0),"")</f>
        <v/>
      </c>
      <c r="DQ1392" s="1">
        <v>13016</v>
      </c>
      <c r="DR1392" s="12" t="s">
        <v>24</v>
      </c>
      <c r="DS1392" s="6">
        <f>+IFERROR(VALUE(RIGHT(Tabla21[[#This Row],[B2B]],6)),"")</f>
        <v>13016</v>
      </c>
      <c r="DT1392" s="6" t="str">
        <f>+IFERROR(VLOOKUP(DR1392,Auxiliar!$A:$C,2,0),"")</f>
        <v>CORONA PORRON</v>
      </c>
      <c r="DU1392" s="7" t="str">
        <f>+IFERROR(VLOOKUP(DR1392,Auxiliar!$A:$C,3,0),"")</f>
        <v>1b 5% | 20b 0%</v>
      </c>
      <c r="DW1392" s="1"/>
      <c r="DX1392" s="12"/>
      <c r="DY1392" s="6" t="str">
        <f>+IFERROR(VALUE(RIGHT(Tabla22[[#This Row],[B2B]],6)),"")</f>
        <v/>
      </c>
      <c r="DZ1392" s="6" t="str">
        <f>+IFERROR(VLOOKUP(DX1392,Auxiliar!$A:$C,2,0),"")</f>
        <v/>
      </c>
      <c r="EA1392" s="7" t="str">
        <f>+IFERROR(VLOOKUP(DX1392,Auxiliar!$A:$C,3,0),"")</f>
        <v/>
      </c>
      <c r="EC1392" s="1"/>
      <c r="ED1392" s="12"/>
      <c r="EE1392" s="6" t="str">
        <f>+IFERROR(VALUE(RIGHT(Tabla23[[#This Row],[B2B]],6)),"")</f>
        <v/>
      </c>
      <c r="EF1392" s="6" t="str">
        <f>+IFERROR(VLOOKUP(ED1392,Auxiliar!$A:$C,2,0),"")</f>
        <v/>
      </c>
      <c r="EG1392" s="7" t="str">
        <f>+IFERROR(VLOOKUP(ED1392,Auxiliar!$A:$C,3,0),"")</f>
        <v/>
      </c>
      <c r="EI1392" s="1"/>
      <c r="EJ1392" s="12"/>
      <c r="EK1392" s="6" t="str">
        <f>+IFERROR(VALUE(RIGHT(Tabla24[[#This Row],[B2B]],6)),"")</f>
        <v/>
      </c>
      <c r="EL1392" s="6" t="str">
        <f>+IFERROR(VLOOKUP(EJ1392,Auxiliar!$A:$C,2,0),"")</f>
        <v/>
      </c>
      <c r="EM1392" s="7" t="str">
        <f>+IFERROR(VLOOKUP(EJ1392,Auxiliar!$A:$C,3,0),"")</f>
        <v/>
      </c>
      <c r="EO1392" s="1"/>
      <c r="EP1392" s="12"/>
      <c r="EQ1392" s="6" t="str">
        <f>+IFERROR(VALUE(RIGHT(Tabla25[[#This Row],[B2B]],6)),"")</f>
        <v/>
      </c>
      <c r="ER1392" s="6" t="str">
        <f>+IFERROR(VLOOKUP(EP1392,Auxiliar!$A:$C,2,0),"")</f>
        <v/>
      </c>
      <c r="ES1392" s="7" t="str">
        <f>+IFERROR(VLOOKUP(EP1392,Auxiliar!$A:$C,3,0),"")</f>
        <v/>
      </c>
      <c r="EU1392" s="1"/>
      <c r="EV1392" s="12"/>
      <c r="EW1392" s="6" t="str">
        <f>+IFERROR(VALUE(RIGHT(Tabla26[[#This Row],[B2B]],6)),"")</f>
        <v/>
      </c>
      <c r="EX1392" s="6" t="str">
        <f>+IFERROR(VLOOKUP(EV1392,Auxiliar!$A:$C,2,0),"")</f>
        <v/>
      </c>
      <c r="EY1392" s="7" t="str">
        <f>+IFERROR(VLOOKUP(EV1392,Auxiliar!$A:$C,3,0),"")</f>
        <v/>
      </c>
      <c r="EZ1392" s="1"/>
      <c r="FA1392" s="12"/>
      <c r="FB1392" s="6" t="str">
        <f>+IFERROR(VALUE(RIGHT(Tabla27[[#This Row],[B2B]],6)),"")</f>
        <v/>
      </c>
      <c r="FC1392" s="6" t="str">
        <f>+IFERROR(VLOOKUP(FA1392,Auxiliar!$A:$C,2,0),"")</f>
        <v/>
      </c>
      <c r="FD1392" s="7" t="str">
        <f>+IFERROR(VLOOKUP(FA1392,Auxiliar!$A:$C,3,0),"")</f>
        <v/>
      </c>
      <c r="FE1392" s="1"/>
      <c r="FF1392" s="12"/>
      <c r="FG1392" s="6" t="str">
        <f>+IFERROR(VALUE(RIGHT(Tabla28[[#This Row],[B2B]],6)),"")</f>
        <v/>
      </c>
      <c r="FH1392" s="6" t="str">
        <f>+IFERROR(VLOOKUP(FF1392,Auxiliar!$A:$C,2,0),"")</f>
        <v/>
      </c>
      <c r="FI1392" s="7" t="str">
        <f>+IFERROR(VLOOKUP(FF1392,Auxiliar!$A:$C,3,0),"")</f>
        <v/>
      </c>
      <c r="FJ1392" s="1"/>
      <c r="FK1392" s="12"/>
      <c r="FL1392" s="6" t="str">
        <f>+IFERROR(VALUE(RIGHT(Tabla29[[#This Row],[B2B]],6)),"")</f>
        <v/>
      </c>
      <c r="FM1392" s="6" t="str">
        <f>+IFERROR(VLOOKUP(FK1392,Auxiliar!$A:$C,2,0),"")</f>
        <v/>
      </c>
      <c r="FN1392" s="7" t="str">
        <f>+IFERROR(VLOOKUP(FK1392,Auxiliar!$A:$C,3,0),"")</f>
        <v/>
      </c>
      <c r="FO1392" s="1"/>
      <c r="FP1392" s="12"/>
      <c r="FQ1392" s="6" t="str">
        <f>+IFERROR(VALUE(RIGHT(Tabla30[[#This Row],[B2B]],6)),"")</f>
        <v/>
      </c>
      <c r="FR1392" s="6" t="str">
        <f>+IFERROR(VLOOKUP(FP1392,Auxiliar!$A:$C,2,0),"")</f>
        <v/>
      </c>
      <c r="FS1392" s="7"/>
      <c r="FT1392" s="1"/>
      <c r="FU1392" s="12"/>
      <c r="FV1392" s="6" t="str">
        <f>+IFERROR(VALUE(RIGHT(Tabla31[[#This Row],[B2B]],6)),"")</f>
        <v/>
      </c>
      <c r="FW1392" s="6" t="str">
        <f>+IFERROR(VLOOKUP(FU1392,Auxiliar!$A:$C,2,0),"")</f>
        <v/>
      </c>
      <c r="FX1392" s="7" t="str">
        <f>+IFERROR(VLOOKUP(FU1392,Auxiliar!$A:$C,3,0),"")</f>
        <v/>
      </c>
      <c r="FY1392" s="1"/>
      <c r="FZ1392" s="12"/>
      <c r="GA1392" s="6" t="str">
        <f>+IFERROR(VALUE(RIGHT(Tabla32[[#This Row],[B2B]],6)),"")</f>
        <v/>
      </c>
      <c r="GB1392" s="6" t="str">
        <f>+IFERROR(VLOOKUP(FZ1392,Auxiliar!$A:$C,2,0),"")</f>
        <v/>
      </c>
      <c r="GC1392" s="7" t="str">
        <f>+IFERROR(VLOOKUP(FZ1392,Auxiliar!$A:$C,3,0),"")</f>
        <v/>
      </c>
      <c r="GD1392" s="1"/>
      <c r="GE1392" s="12"/>
      <c r="GF1392" s="6" t="str">
        <f>+IFERROR(VALUE(RIGHT(Tabla33[[#This Row],[B2B]],6)),"")</f>
        <v/>
      </c>
      <c r="GG1392" s="6" t="str">
        <f>+IFERROR(VLOOKUP(GE1392,Auxiliar!$A:$C,2,0),"")</f>
        <v/>
      </c>
      <c r="GH1392" s="7" t="str">
        <f>+IFERROR(VLOOKUP(GE1392,Auxiliar!$A:$C,3,0),"")</f>
        <v/>
      </c>
    </row>
    <row r="1393" spans="79:190" x14ac:dyDescent="0.25">
      <c r="CA1393" s="1">
        <v>13029</v>
      </c>
      <c r="CB1393" s="1" t="s">
        <v>35</v>
      </c>
      <c r="CC1393" s="6">
        <f>+IFERROR(VALUE(RIGHT(Tabla14[[#This Row],[B2B]],6)),"")</f>
        <v>13029</v>
      </c>
      <c r="CD1393" s="6" t="str">
        <f>+IFERROR(VLOOKUP(CB1393,Auxiliar!$A:$C,2,0),"")</f>
        <v>Corona 710cc</v>
      </c>
      <c r="CE1393" s="7" t="str">
        <f>+IFERROR(VLOOKUP(CB1393,Auxiliar!$A:$C,3,0),"")</f>
        <v>1b 10% | 85b 0%</v>
      </c>
      <c r="CM1393" s="1">
        <v>13051</v>
      </c>
      <c r="CN1393" s="1" t="s">
        <v>20</v>
      </c>
      <c r="CO1393" s="6">
        <v>13051</v>
      </c>
      <c r="CP1393" s="6" t="s">
        <v>20</v>
      </c>
      <c r="CQ1393" s="7" t="s">
        <v>21</v>
      </c>
      <c r="CY1393" s="1">
        <v>13051</v>
      </c>
      <c r="CZ1393" s="1" t="s">
        <v>16</v>
      </c>
      <c r="DA1393" s="6">
        <f>+IFERROR(VALUE(RIGHT(Tabla18[[#This Row],[B2B]],6)),"")</f>
        <v>13051</v>
      </c>
      <c r="DB1393" s="6" t="str">
        <f>+IFERROR(VLOOKUP(CZ1393,Auxiliar!$A:$C,2,0),"")</f>
        <v>PREMIUM</v>
      </c>
      <c r="DC1393" s="7" t="str">
        <f>+IFERROR(VLOOKUP(CZ1393,Auxiliar!$A:$C,3,0),"")</f>
        <v>0b 0% | 2b 2% | 5b 3,5% | 10b 5%</v>
      </c>
      <c r="DE1393" s="1">
        <v>13051</v>
      </c>
      <c r="DF1393" s="1" t="s">
        <v>19</v>
      </c>
      <c r="DG1393" s="6">
        <f>+IFERROR(VALUE(RIGHT(Tabla19[[#This Row],[B2B]],6)),"")</f>
        <v>13051</v>
      </c>
      <c r="DH1393" s="6" t="str">
        <f>+IFERROR(VLOOKUP(DF1393,Auxiliar!$A:$C,2,0),"")</f>
        <v>MICHELOB</v>
      </c>
      <c r="DI1393" s="7" t="str">
        <f>+IFERROR(VLOOKUP(DF1393,Auxiliar!$A:$C,3,0),"")</f>
        <v>1b 7% | 3b 22% | 8b 27%</v>
      </c>
      <c r="DK1393" s="1"/>
      <c r="DL1393" s="1"/>
      <c r="DM1393" s="6" t="str">
        <f>+IFERROR(VALUE(RIGHT(Tabla20[[#This Row],[B2B]],6)),"")</f>
        <v/>
      </c>
      <c r="DN1393" s="6" t="str">
        <f>+IFERROR(VLOOKUP(DL1393,Auxiliar!$A:$C,2,0),"")</f>
        <v/>
      </c>
      <c r="DO1393" s="7" t="str">
        <f>+IFERROR(VLOOKUP(DL1393,Auxiliar!$A:$C,3,0),"")</f>
        <v/>
      </c>
      <c r="DQ1393" s="1">
        <v>13019</v>
      </c>
      <c r="DR1393" s="12" t="s">
        <v>24</v>
      </c>
      <c r="DS1393" s="6">
        <f>+IFERROR(VALUE(RIGHT(Tabla21[[#This Row],[B2B]],6)),"")</f>
        <v>13019</v>
      </c>
      <c r="DT1393" s="6" t="str">
        <f>+IFERROR(VLOOKUP(DR1393,Auxiliar!$A:$C,2,0),"")</f>
        <v>CORONA PORRON</v>
      </c>
      <c r="DU1393" s="7" t="str">
        <f>+IFERROR(VLOOKUP(DR1393,Auxiliar!$A:$C,3,0),"")</f>
        <v>1b 5% | 20b 0%</v>
      </c>
      <c r="DW1393" s="1"/>
      <c r="DX1393" s="12"/>
      <c r="DY1393" s="6" t="str">
        <f>+IFERROR(VALUE(RIGHT(Tabla22[[#This Row],[B2B]],6)),"")</f>
        <v/>
      </c>
      <c r="DZ1393" s="6" t="str">
        <f>+IFERROR(VLOOKUP(DX1393,Auxiliar!$A:$C,2,0),"")</f>
        <v/>
      </c>
      <c r="EA1393" s="7" t="str">
        <f>+IFERROR(VLOOKUP(DX1393,Auxiliar!$A:$C,3,0),"")</f>
        <v/>
      </c>
      <c r="EC1393" s="1"/>
      <c r="ED1393" s="12"/>
      <c r="EE1393" s="6" t="str">
        <f>+IFERROR(VALUE(RIGHT(Tabla23[[#This Row],[B2B]],6)),"")</f>
        <v/>
      </c>
      <c r="EF1393" s="6" t="str">
        <f>+IFERROR(VLOOKUP(ED1393,Auxiliar!$A:$C,2,0),"")</f>
        <v/>
      </c>
      <c r="EG1393" s="7" t="str">
        <f>+IFERROR(VLOOKUP(ED1393,Auxiliar!$A:$C,3,0),"")</f>
        <v/>
      </c>
      <c r="EI1393" s="1"/>
      <c r="EJ1393" s="12"/>
      <c r="EK1393" s="6" t="str">
        <f>+IFERROR(VALUE(RIGHT(Tabla24[[#This Row],[B2B]],6)),"")</f>
        <v/>
      </c>
      <c r="EL1393" s="6" t="str">
        <f>+IFERROR(VLOOKUP(EJ1393,Auxiliar!$A:$C,2,0),"")</f>
        <v/>
      </c>
      <c r="EM1393" s="7" t="str">
        <f>+IFERROR(VLOOKUP(EJ1393,Auxiliar!$A:$C,3,0),"")</f>
        <v/>
      </c>
      <c r="EO1393" s="1"/>
      <c r="EP1393" s="12"/>
      <c r="EQ1393" s="6" t="str">
        <f>+IFERROR(VALUE(RIGHT(Tabla25[[#This Row],[B2B]],6)),"")</f>
        <v/>
      </c>
      <c r="ER1393" s="6" t="str">
        <f>+IFERROR(VLOOKUP(EP1393,Auxiliar!$A:$C,2,0),"")</f>
        <v/>
      </c>
      <c r="ES1393" s="7" t="str">
        <f>+IFERROR(VLOOKUP(EP1393,Auxiliar!$A:$C,3,0),"")</f>
        <v/>
      </c>
      <c r="EU1393" s="1"/>
      <c r="EV1393" s="12"/>
      <c r="EW1393" s="6" t="str">
        <f>+IFERROR(VALUE(RIGHT(Tabla26[[#This Row],[B2B]],6)),"")</f>
        <v/>
      </c>
      <c r="EX1393" s="6" t="str">
        <f>+IFERROR(VLOOKUP(EV1393,Auxiliar!$A:$C,2,0),"")</f>
        <v/>
      </c>
      <c r="EY1393" s="7" t="str">
        <f>+IFERROR(VLOOKUP(EV1393,Auxiliar!$A:$C,3,0),"")</f>
        <v/>
      </c>
      <c r="EZ1393" s="1"/>
      <c r="FA1393" s="12"/>
      <c r="FB1393" s="6" t="str">
        <f>+IFERROR(VALUE(RIGHT(Tabla27[[#This Row],[B2B]],6)),"")</f>
        <v/>
      </c>
      <c r="FC1393" s="6" t="str">
        <f>+IFERROR(VLOOKUP(FA1393,Auxiliar!$A:$C,2,0),"")</f>
        <v/>
      </c>
      <c r="FD1393" s="7" t="str">
        <f>+IFERROR(VLOOKUP(FA1393,Auxiliar!$A:$C,3,0),"")</f>
        <v/>
      </c>
      <c r="FE1393" s="1"/>
      <c r="FF1393" s="12"/>
      <c r="FG1393" s="6" t="str">
        <f>+IFERROR(VALUE(RIGHT(Tabla28[[#This Row],[B2B]],6)),"")</f>
        <v/>
      </c>
      <c r="FH1393" s="6" t="str">
        <f>+IFERROR(VLOOKUP(FF1393,Auxiliar!$A:$C,2,0),"")</f>
        <v/>
      </c>
      <c r="FI1393" s="7" t="str">
        <f>+IFERROR(VLOOKUP(FF1393,Auxiliar!$A:$C,3,0),"")</f>
        <v/>
      </c>
      <c r="FJ1393" s="1"/>
      <c r="FK1393" s="12"/>
      <c r="FL1393" s="6" t="str">
        <f>+IFERROR(VALUE(RIGHT(Tabla29[[#This Row],[B2B]],6)),"")</f>
        <v/>
      </c>
      <c r="FM1393" s="6" t="str">
        <f>+IFERROR(VLOOKUP(FK1393,Auxiliar!$A:$C,2,0),"")</f>
        <v/>
      </c>
      <c r="FN1393" s="7" t="str">
        <f>+IFERROR(VLOOKUP(FK1393,Auxiliar!$A:$C,3,0),"")</f>
        <v/>
      </c>
      <c r="FO1393" s="1"/>
      <c r="FP1393" s="12"/>
      <c r="FQ1393" s="6" t="str">
        <f>+IFERROR(VALUE(RIGHT(Tabla30[[#This Row],[B2B]],6)),"")</f>
        <v/>
      </c>
      <c r="FR1393" s="6" t="str">
        <f>+IFERROR(VLOOKUP(FP1393,Auxiliar!$A:$C,2,0),"")</f>
        <v/>
      </c>
      <c r="FS1393" s="7"/>
      <c r="FT1393" s="1"/>
      <c r="FU1393" s="12"/>
      <c r="FV1393" s="6" t="str">
        <f>+IFERROR(VALUE(RIGHT(Tabla31[[#This Row],[B2B]],6)),"")</f>
        <v/>
      </c>
      <c r="FW1393" s="6" t="str">
        <f>+IFERROR(VLOOKUP(FU1393,Auxiliar!$A:$C,2,0),"")</f>
        <v/>
      </c>
      <c r="FX1393" s="7" t="str">
        <f>+IFERROR(VLOOKUP(FU1393,Auxiliar!$A:$C,3,0),"")</f>
        <v/>
      </c>
      <c r="FY1393" s="1"/>
      <c r="FZ1393" s="12"/>
      <c r="GA1393" s="6" t="str">
        <f>+IFERROR(VALUE(RIGHT(Tabla32[[#This Row],[B2B]],6)),"")</f>
        <v/>
      </c>
      <c r="GB1393" s="6" t="str">
        <f>+IFERROR(VLOOKUP(FZ1393,Auxiliar!$A:$C,2,0),"")</f>
        <v/>
      </c>
      <c r="GC1393" s="7" t="str">
        <f>+IFERROR(VLOOKUP(FZ1393,Auxiliar!$A:$C,3,0),"")</f>
        <v/>
      </c>
      <c r="GD1393" s="1"/>
      <c r="GE1393" s="12"/>
      <c r="GF1393" s="6" t="str">
        <f>+IFERROR(VALUE(RIGHT(Tabla33[[#This Row],[B2B]],6)),"")</f>
        <v/>
      </c>
      <c r="GG1393" s="6" t="str">
        <f>+IFERROR(VLOOKUP(GE1393,Auxiliar!$A:$C,2,0),"")</f>
        <v/>
      </c>
      <c r="GH1393" s="7" t="str">
        <f>+IFERROR(VLOOKUP(GE1393,Auxiliar!$A:$C,3,0),"")</f>
        <v/>
      </c>
    </row>
    <row r="1394" spans="79:190" x14ac:dyDescent="0.25">
      <c r="CA1394" s="1">
        <v>13032</v>
      </c>
      <c r="CB1394" s="1" t="s">
        <v>35</v>
      </c>
      <c r="CC1394" s="6">
        <f>+IFERROR(VALUE(RIGHT(Tabla14[[#This Row],[B2B]],6)),"")</f>
        <v>13032</v>
      </c>
      <c r="CD1394" s="6" t="str">
        <f>+IFERROR(VLOOKUP(CB1394,Auxiliar!$A:$C,2,0),"")</f>
        <v>Corona 710cc</v>
      </c>
      <c r="CE1394" s="7" t="str">
        <f>+IFERROR(VLOOKUP(CB1394,Auxiliar!$A:$C,3,0),"")</f>
        <v>1b 10% | 85b 0%</v>
      </c>
      <c r="CM1394" s="1">
        <v>13058</v>
      </c>
      <c r="CN1394" s="1" t="s">
        <v>20</v>
      </c>
      <c r="CO1394" s="6">
        <v>13058</v>
      </c>
      <c r="CP1394" s="6" t="s">
        <v>20</v>
      </c>
      <c r="CQ1394" s="7" t="s">
        <v>21</v>
      </c>
      <c r="CY1394" s="1">
        <v>13058</v>
      </c>
      <c r="CZ1394" s="1" t="s">
        <v>16</v>
      </c>
      <c r="DA1394" s="6">
        <f>+IFERROR(VALUE(RIGHT(Tabla18[[#This Row],[B2B]],6)),"")</f>
        <v>13058</v>
      </c>
      <c r="DB1394" s="6" t="str">
        <f>+IFERROR(VLOOKUP(CZ1394,Auxiliar!$A:$C,2,0),"")</f>
        <v>PREMIUM</v>
      </c>
      <c r="DC1394" s="7" t="str">
        <f>+IFERROR(VLOOKUP(CZ1394,Auxiliar!$A:$C,3,0),"")</f>
        <v>0b 0% | 2b 2% | 5b 3,5% | 10b 5%</v>
      </c>
      <c r="DE1394" s="1">
        <v>13058</v>
      </c>
      <c r="DF1394" s="1" t="s">
        <v>19</v>
      </c>
      <c r="DG1394" s="6">
        <f>+IFERROR(VALUE(RIGHT(Tabla19[[#This Row],[B2B]],6)),"")</f>
        <v>13058</v>
      </c>
      <c r="DH1394" s="6" t="str">
        <f>+IFERROR(VLOOKUP(DF1394,Auxiliar!$A:$C,2,0),"")</f>
        <v>MICHELOB</v>
      </c>
      <c r="DI1394" s="7" t="str">
        <f>+IFERROR(VLOOKUP(DF1394,Auxiliar!$A:$C,3,0),"")</f>
        <v>1b 7% | 3b 22% | 8b 27%</v>
      </c>
      <c r="DK1394" s="1"/>
      <c r="DL1394" s="1"/>
      <c r="DM1394" s="6" t="str">
        <f>+IFERROR(VALUE(RIGHT(Tabla20[[#This Row],[B2B]],6)),"")</f>
        <v/>
      </c>
      <c r="DN1394" s="6" t="str">
        <f>+IFERROR(VLOOKUP(DL1394,Auxiliar!$A:$C,2,0),"")</f>
        <v/>
      </c>
      <c r="DO1394" s="7" t="str">
        <f>+IFERROR(VLOOKUP(DL1394,Auxiliar!$A:$C,3,0),"")</f>
        <v/>
      </c>
      <c r="DQ1394" s="1">
        <v>13020</v>
      </c>
      <c r="DR1394" s="12" t="s">
        <v>24</v>
      </c>
      <c r="DS1394" s="6">
        <f>+IFERROR(VALUE(RIGHT(Tabla21[[#This Row],[B2B]],6)),"")</f>
        <v>13020</v>
      </c>
      <c r="DT1394" s="6" t="str">
        <f>+IFERROR(VLOOKUP(DR1394,Auxiliar!$A:$C,2,0),"")</f>
        <v>CORONA PORRON</v>
      </c>
      <c r="DU1394" s="7" t="str">
        <f>+IFERROR(VLOOKUP(DR1394,Auxiliar!$A:$C,3,0),"")</f>
        <v>1b 5% | 20b 0%</v>
      </c>
      <c r="DW1394" s="1"/>
      <c r="DX1394" s="12"/>
      <c r="DY1394" s="6" t="str">
        <f>+IFERROR(VALUE(RIGHT(Tabla22[[#This Row],[B2B]],6)),"")</f>
        <v/>
      </c>
      <c r="DZ1394" s="6" t="str">
        <f>+IFERROR(VLOOKUP(DX1394,Auxiliar!$A:$C,2,0),"")</f>
        <v/>
      </c>
      <c r="EA1394" s="7" t="str">
        <f>+IFERROR(VLOOKUP(DX1394,Auxiliar!$A:$C,3,0),"")</f>
        <v/>
      </c>
      <c r="EC1394" s="1"/>
      <c r="ED1394" s="12"/>
      <c r="EE1394" s="6" t="str">
        <f>+IFERROR(VALUE(RIGHT(Tabla23[[#This Row],[B2B]],6)),"")</f>
        <v/>
      </c>
      <c r="EF1394" s="6" t="str">
        <f>+IFERROR(VLOOKUP(ED1394,Auxiliar!$A:$C,2,0),"")</f>
        <v/>
      </c>
      <c r="EG1394" s="7" t="str">
        <f>+IFERROR(VLOOKUP(ED1394,Auxiliar!$A:$C,3,0),"")</f>
        <v/>
      </c>
      <c r="EI1394" s="1"/>
      <c r="EJ1394" s="12"/>
      <c r="EK1394" s="6" t="str">
        <f>+IFERROR(VALUE(RIGHT(Tabla24[[#This Row],[B2B]],6)),"")</f>
        <v/>
      </c>
      <c r="EL1394" s="6" t="str">
        <f>+IFERROR(VLOOKUP(EJ1394,Auxiliar!$A:$C,2,0),"")</f>
        <v/>
      </c>
      <c r="EM1394" s="7" t="str">
        <f>+IFERROR(VLOOKUP(EJ1394,Auxiliar!$A:$C,3,0),"")</f>
        <v/>
      </c>
      <c r="EO1394" s="1"/>
      <c r="EP1394" s="12"/>
      <c r="EQ1394" s="6" t="str">
        <f>+IFERROR(VALUE(RIGHT(Tabla25[[#This Row],[B2B]],6)),"")</f>
        <v/>
      </c>
      <c r="ER1394" s="6" t="str">
        <f>+IFERROR(VLOOKUP(EP1394,Auxiliar!$A:$C,2,0),"")</f>
        <v/>
      </c>
      <c r="ES1394" s="7" t="str">
        <f>+IFERROR(VLOOKUP(EP1394,Auxiliar!$A:$C,3,0),"")</f>
        <v/>
      </c>
      <c r="EU1394" s="1"/>
      <c r="EV1394" s="12"/>
      <c r="EW1394" s="6" t="str">
        <f>+IFERROR(VALUE(RIGHT(Tabla26[[#This Row],[B2B]],6)),"")</f>
        <v/>
      </c>
      <c r="EX1394" s="6" t="str">
        <f>+IFERROR(VLOOKUP(EV1394,Auxiliar!$A:$C,2,0),"")</f>
        <v/>
      </c>
      <c r="EY1394" s="7" t="str">
        <f>+IFERROR(VLOOKUP(EV1394,Auxiliar!$A:$C,3,0),"")</f>
        <v/>
      </c>
      <c r="EZ1394" s="1"/>
      <c r="FA1394" s="12"/>
      <c r="FB1394" s="6" t="str">
        <f>+IFERROR(VALUE(RIGHT(Tabla27[[#This Row],[B2B]],6)),"")</f>
        <v/>
      </c>
      <c r="FC1394" s="6" t="str">
        <f>+IFERROR(VLOOKUP(FA1394,Auxiliar!$A:$C,2,0),"")</f>
        <v/>
      </c>
      <c r="FD1394" s="7" t="str">
        <f>+IFERROR(VLOOKUP(FA1394,Auxiliar!$A:$C,3,0),"")</f>
        <v/>
      </c>
      <c r="FE1394" s="1"/>
      <c r="FF1394" s="12"/>
      <c r="FG1394" s="6" t="str">
        <f>+IFERROR(VALUE(RIGHT(Tabla28[[#This Row],[B2B]],6)),"")</f>
        <v/>
      </c>
      <c r="FH1394" s="6" t="str">
        <f>+IFERROR(VLOOKUP(FF1394,Auxiliar!$A:$C,2,0),"")</f>
        <v/>
      </c>
      <c r="FI1394" s="7" t="str">
        <f>+IFERROR(VLOOKUP(FF1394,Auxiliar!$A:$C,3,0),"")</f>
        <v/>
      </c>
      <c r="FJ1394" s="1"/>
      <c r="FK1394" s="12"/>
      <c r="FL1394" s="6" t="str">
        <f>+IFERROR(VALUE(RIGHT(Tabla29[[#This Row],[B2B]],6)),"")</f>
        <v/>
      </c>
      <c r="FM1394" s="6" t="str">
        <f>+IFERROR(VLOOKUP(FK1394,Auxiliar!$A:$C,2,0),"")</f>
        <v/>
      </c>
      <c r="FN1394" s="7" t="str">
        <f>+IFERROR(VLOOKUP(FK1394,Auxiliar!$A:$C,3,0),"")</f>
        <v/>
      </c>
      <c r="FO1394" s="1"/>
      <c r="FP1394" s="12"/>
      <c r="FQ1394" s="6" t="str">
        <f>+IFERROR(VALUE(RIGHT(Tabla30[[#This Row],[B2B]],6)),"")</f>
        <v/>
      </c>
      <c r="FR1394" s="6" t="str">
        <f>+IFERROR(VLOOKUP(FP1394,Auxiliar!$A:$C,2,0),"")</f>
        <v/>
      </c>
      <c r="FS1394" s="7"/>
      <c r="FT1394" s="1"/>
      <c r="FU1394" s="12"/>
      <c r="FV1394" s="6" t="str">
        <f>+IFERROR(VALUE(RIGHT(Tabla31[[#This Row],[B2B]],6)),"")</f>
        <v/>
      </c>
      <c r="FW1394" s="6" t="str">
        <f>+IFERROR(VLOOKUP(FU1394,Auxiliar!$A:$C,2,0),"")</f>
        <v/>
      </c>
      <c r="FX1394" s="7" t="str">
        <f>+IFERROR(VLOOKUP(FU1394,Auxiliar!$A:$C,3,0),"")</f>
        <v/>
      </c>
      <c r="FY1394" s="1"/>
      <c r="FZ1394" s="12"/>
      <c r="GA1394" s="6" t="str">
        <f>+IFERROR(VALUE(RIGHT(Tabla32[[#This Row],[B2B]],6)),"")</f>
        <v/>
      </c>
      <c r="GB1394" s="6" t="str">
        <f>+IFERROR(VLOOKUP(FZ1394,Auxiliar!$A:$C,2,0),"")</f>
        <v/>
      </c>
      <c r="GC1394" s="7" t="str">
        <f>+IFERROR(VLOOKUP(FZ1394,Auxiliar!$A:$C,3,0),"")</f>
        <v/>
      </c>
      <c r="GD1394" s="1"/>
      <c r="GE1394" s="12"/>
      <c r="GF1394" s="6" t="str">
        <f>+IFERROR(VALUE(RIGHT(Tabla33[[#This Row],[B2B]],6)),"")</f>
        <v/>
      </c>
      <c r="GG1394" s="6" t="str">
        <f>+IFERROR(VLOOKUP(GE1394,Auxiliar!$A:$C,2,0),"")</f>
        <v/>
      </c>
      <c r="GH1394" s="7" t="str">
        <f>+IFERROR(VLOOKUP(GE1394,Auxiliar!$A:$C,3,0),"")</f>
        <v/>
      </c>
    </row>
    <row r="1395" spans="79:190" x14ac:dyDescent="0.25">
      <c r="CA1395" s="1">
        <v>13034</v>
      </c>
      <c r="CB1395" s="1" t="s">
        <v>35</v>
      </c>
      <c r="CC1395" s="6">
        <f>+IFERROR(VALUE(RIGHT(Tabla14[[#This Row],[B2B]],6)),"")</f>
        <v>13034</v>
      </c>
      <c r="CD1395" s="6" t="str">
        <f>+IFERROR(VLOOKUP(CB1395,Auxiliar!$A:$C,2,0),"")</f>
        <v>Corona 710cc</v>
      </c>
      <c r="CE1395" s="7" t="str">
        <f>+IFERROR(VLOOKUP(CB1395,Auxiliar!$A:$C,3,0),"")</f>
        <v>1b 10% | 85b 0%</v>
      </c>
      <c r="CM1395" s="1">
        <v>13064</v>
      </c>
      <c r="CN1395" s="1" t="s">
        <v>20</v>
      </c>
      <c r="CO1395" s="6">
        <v>13064</v>
      </c>
      <c r="CP1395" s="6" t="s">
        <v>20</v>
      </c>
      <c r="CQ1395" s="7" t="s">
        <v>21</v>
      </c>
      <c r="CY1395" s="1">
        <v>13064</v>
      </c>
      <c r="CZ1395" s="1" t="s">
        <v>16</v>
      </c>
      <c r="DA1395" s="6">
        <f>+IFERROR(VALUE(RIGHT(Tabla18[[#This Row],[B2B]],6)),"")</f>
        <v>13064</v>
      </c>
      <c r="DB1395" s="6" t="str">
        <f>+IFERROR(VLOOKUP(CZ1395,Auxiliar!$A:$C,2,0),"")</f>
        <v>PREMIUM</v>
      </c>
      <c r="DC1395" s="7" t="str">
        <f>+IFERROR(VLOOKUP(CZ1395,Auxiliar!$A:$C,3,0),"")</f>
        <v>0b 0% | 2b 2% | 5b 3,5% | 10b 5%</v>
      </c>
      <c r="DE1395" s="1">
        <v>13064</v>
      </c>
      <c r="DF1395" s="1" t="s">
        <v>19</v>
      </c>
      <c r="DG1395" s="6">
        <f>+IFERROR(VALUE(RIGHT(Tabla19[[#This Row],[B2B]],6)),"")</f>
        <v>13064</v>
      </c>
      <c r="DH1395" s="6" t="str">
        <f>+IFERROR(VLOOKUP(DF1395,Auxiliar!$A:$C,2,0),"")</f>
        <v>MICHELOB</v>
      </c>
      <c r="DI1395" s="7" t="str">
        <f>+IFERROR(VLOOKUP(DF1395,Auxiliar!$A:$C,3,0),"")</f>
        <v>1b 7% | 3b 22% | 8b 27%</v>
      </c>
      <c r="DK1395" s="1"/>
      <c r="DL1395" s="1"/>
      <c r="DM1395" s="6" t="str">
        <f>+IFERROR(VALUE(RIGHT(Tabla20[[#This Row],[B2B]],6)),"")</f>
        <v/>
      </c>
      <c r="DN1395" s="6" t="str">
        <f>+IFERROR(VLOOKUP(DL1395,Auxiliar!$A:$C,2,0),"")</f>
        <v/>
      </c>
      <c r="DO1395" s="7" t="str">
        <f>+IFERROR(VLOOKUP(DL1395,Auxiliar!$A:$C,3,0),"")</f>
        <v/>
      </c>
      <c r="DQ1395" s="1">
        <v>13021</v>
      </c>
      <c r="DR1395" s="12" t="s">
        <v>24</v>
      </c>
      <c r="DS1395" s="6">
        <f>+IFERROR(VALUE(RIGHT(Tabla21[[#This Row],[B2B]],6)),"")</f>
        <v>13021</v>
      </c>
      <c r="DT1395" s="6" t="str">
        <f>+IFERROR(VLOOKUP(DR1395,Auxiliar!$A:$C,2,0),"")</f>
        <v>CORONA PORRON</v>
      </c>
      <c r="DU1395" s="7" t="str">
        <f>+IFERROR(VLOOKUP(DR1395,Auxiliar!$A:$C,3,0),"")</f>
        <v>1b 5% | 20b 0%</v>
      </c>
      <c r="DW1395" s="1"/>
      <c r="DX1395" s="12"/>
      <c r="DY1395" s="6" t="str">
        <f>+IFERROR(VALUE(RIGHT(Tabla22[[#This Row],[B2B]],6)),"")</f>
        <v/>
      </c>
      <c r="DZ1395" s="6" t="str">
        <f>+IFERROR(VLOOKUP(DX1395,Auxiliar!$A:$C,2,0),"")</f>
        <v/>
      </c>
      <c r="EA1395" s="7" t="str">
        <f>+IFERROR(VLOOKUP(DX1395,Auxiliar!$A:$C,3,0),"")</f>
        <v/>
      </c>
      <c r="EC1395" s="1"/>
      <c r="ED1395" s="12"/>
      <c r="EE1395" s="6" t="str">
        <f>+IFERROR(VALUE(RIGHT(Tabla23[[#This Row],[B2B]],6)),"")</f>
        <v/>
      </c>
      <c r="EF1395" s="6" t="str">
        <f>+IFERROR(VLOOKUP(ED1395,Auxiliar!$A:$C,2,0),"")</f>
        <v/>
      </c>
      <c r="EG1395" s="7" t="str">
        <f>+IFERROR(VLOOKUP(ED1395,Auxiliar!$A:$C,3,0),"")</f>
        <v/>
      </c>
      <c r="EI1395" s="1"/>
      <c r="EJ1395" s="12"/>
      <c r="EK1395" s="6" t="str">
        <f>+IFERROR(VALUE(RIGHT(Tabla24[[#This Row],[B2B]],6)),"")</f>
        <v/>
      </c>
      <c r="EL1395" s="6" t="str">
        <f>+IFERROR(VLOOKUP(EJ1395,Auxiliar!$A:$C,2,0),"")</f>
        <v/>
      </c>
      <c r="EM1395" s="7" t="str">
        <f>+IFERROR(VLOOKUP(EJ1395,Auxiliar!$A:$C,3,0),"")</f>
        <v/>
      </c>
      <c r="EO1395" s="1"/>
      <c r="EP1395" s="12"/>
      <c r="EQ1395" s="6" t="str">
        <f>+IFERROR(VALUE(RIGHT(Tabla25[[#This Row],[B2B]],6)),"")</f>
        <v/>
      </c>
      <c r="ER1395" s="6" t="str">
        <f>+IFERROR(VLOOKUP(EP1395,Auxiliar!$A:$C,2,0),"")</f>
        <v/>
      </c>
      <c r="ES1395" s="7" t="str">
        <f>+IFERROR(VLOOKUP(EP1395,Auxiliar!$A:$C,3,0),"")</f>
        <v/>
      </c>
      <c r="EU1395" s="1"/>
      <c r="EV1395" s="12"/>
      <c r="EW1395" s="6" t="str">
        <f>+IFERROR(VALUE(RIGHT(Tabla26[[#This Row],[B2B]],6)),"")</f>
        <v/>
      </c>
      <c r="EX1395" s="6" t="str">
        <f>+IFERROR(VLOOKUP(EV1395,Auxiliar!$A:$C,2,0),"")</f>
        <v/>
      </c>
      <c r="EY1395" s="7" t="str">
        <f>+IFERROR(VLOOKUP(EV1395,Auxiliar!$A:$C,3,0),"")</f>
        <v/>
      </c>
      <c r="EZ1395" s="1"/>
      <c r="FA1395" s="12"/>
      <c r="FB1395" s="6" t="str">
        <f>+IFERROR(VALUE(RIGHT(Tabla27[[#This Row],[B2B]],6)),"")</f>
        <v/>
      </c>
      <c r="FC1395" s="6" t="str">
        <f>+IFERROR(VLOOKUP(FA1395,Auxiliar!$A:$C,2,0),"")</f>
        <v/>
      </c>
      <c r="FD1395" s="7" t="str">
        <f>+IFERROR(VLOOKUP(FA1395,Auxiliar!$A:$C,3,0),"")</f>
        <v/>
      </c>
      <c r="FE1395" s="1"/>
      <c r="FF1395" s="12"/>
      <c r="FG1395" s="6" t="str">
        <f>+IFERROR(VALUE(RIGHT(Tabla28[[#This Row],[B2B]],6)),"")</f>
        <v/>
      </c>
      <c r="FH1395" s="6" t="str">
        <f>+IFERROR(VLOOKUP(FF1395,Auxiliar!$A:$C,2,0),"")</f>
        <v/>
      </c>
      <c r="FI1395" s="7" t="str">
        <f>+IFERROR(VLOOKUP(FF1395,Auxiliar!$A:$C,3,0),"")</f>
        <v/>
      </c>
      <c r="FJ1395" s="1"/>
      <c r="FK1395" s="12"/>
      <c r="FL1395" s="6" t="str">
        <f>+IFERROR(VALUE(RIGHT(Tabla29[[#This Row],[B2B]],6)),"")</f>
        <v/>
      </c>
      <c r="FM1395" s="6" t="str">
        <f>+IFERROR(VLOOKUP(FK1395,Auxiliar!$A:$C,2,0),"")</f>
        <v/>
      </c>
      <c r="FN1395" s="7" t="str">
        <f>+IFERROR(VLOOKUP(FK1395,Auxiliar!$A:$C,3,0),"")</f>
        <v/>
      </c>
      <c r="FO1395" s="1"/>
      <c r="FP1395" s="12"/>
      <c r="FQ1395" s="6" t="str">
        <f>+IFERROR(VALUE(RIGHT(Tabla30[[#This Row],[B2B]],6)),"")</f>
        <v/>
      </c>
      <c r="FR1395" s="6" t="str">
        <f>+IFERROR(VLOOKUP(FP1395,Auxiliar!$A:$C,2,0),"")</f>
        <v/>
      </c>
      <c r="FS1395" s="7"/>
      <c r="FT1395" s="1"/>
      <c r="FU1395" s="12"/>
      <c r="FV1395" s="6" t="str">
        <f>+IFERROR(VALUE(RIGHT(Tabla31[[#This Row],[B2B]],6)),"")</f>
        <v/>
      </c>
      <c r="FW1395" s="6" t="str">
        <f>+IFERROR(VLOOKUP(FU1395,Auxiliar!$A:$C,2,0),"")</f>
        <v/>
      </c>
      <c r="FX1395" s="7" t="str">
        <f>+IFERROR(VLOOKUP(FU1395,Auxiliar!$A:$C,3,0),"")</f>
        <v/>
      </c>
      <c r="FY1395" s="1"/>
      <c r="FZ1395" s="12"/>
      <c r="GA1395" s="6" t="str">
        <f>+IFERROR(VALUE(RIGHT(Tabla32[[#This Row],[B2B]],6)),"")</f>
        <v/>
      </c>
      <c r="GB1395" s="6" t="str">
        <f>+IFERROR(VLOOKUP(FZ1395,Auxiliar!$A:$C,2,0),"")</f>
        <v/>
      </c>
      <c r="GC1395" s="7" t="str">
        <f>+IFERROR(VLOOKUP(FZ1395,Auxiliar!$A:$C,3,0),"")</f>
        <v/>
      </c>
      <c r="GD1395" s="1"/>
      <c r="GE1395" s="12"/>
      <c r="GF1395" s="6" t="str">
        <f>+IFERROR(VALUE(RIGHT(Tabla33[[#This Row],[B2B]],6)),"")</f>
        <v/>
      </c>
      <c r="GG1395" s="6" t="str">
        <f>+IFERROR(VLOOKUP(GE1395,Auxiliar!$A:$C,2,0),"")</f>
        <v/>
      </c>
      <c r="GH1395" s="7" t="str">
        <f>+IFERROR(VLOOKUP(GE1395,Auxiliar!$A:$C,3,0),"")</f>
        <v/>
      </c>
    </row>
    <row r="1396" spans="79:190" x14ac:dyDescent="0.25">
      <c r="CA1396" s="1">
        <v>13035</v>
      </c>
      <c r="CB1396" s="1" t="s">
        <v>35</v>
      </c>
      <c r="CC1396" s="6">
        <f>+IFERROR(VALUE(RIGHT(Tabla14[[#This Row],[B2B]],6)),"")</f>
        <v>13035</v>
      </c>
      <c r="CD1396" s="6" t="str">
        <f>+IFERROR(VLOOKUP(CB1396,Auxiliar!$A:$C,2,0),"")</f>
        <v>Corona 710cc</v>
      </c>
      <c r="CE1396" s="7" t="str">
        <f>+IFERROR(VLOOKUP(CB1396,Auxiliar!$A:$C,3,0),"")</f>
        <v>1b 10% | 85b 0%</v>
      </c>
      <c r="CM1396" s="1">
        <v>13068</v>
      </c>
      <c r="CN1396" s="1" t="s">
        <v>20</v>
      </c>
      <c r="CO1396" s="6">
        <v>13068</v>
      </c>
      <c r="CP1396" s="6" t="s">
        <v>20</v>
      </c>
      <c r="CQ1396" s="7" t="s">
        <v>21</v>
      </c>
      <c r="CY1396" s="1">
        <v>13068</v>
      </c>
      <c r="CZ1396" s="1" t="s">
        <v>16</v>
      </c>
      <c r="DA1396" s="6">
        <f>+IFERROR(VALUE(RIGHT(Tabla18[[#This Row],[B2B]],6)),"")</f>
        <v>13068</v>
      </c>
      <c r="DB1396" s="6" t="str">
        <f>+IFERROR(VLOOKUP(CZ1396,Auxiliar!$A:$C,2,0),"")</f>
        <v>PREMIUM</v>
      </c>
      <c r="DC1396" s="7" t="str">
        <f>+IFERROR(VLOOKUP(CZ1396,Auxiliar!$A:$C,3,0),"")</f>
        <v>0b 0% | 2b 2% | 5b 3,5% | 10b 5%</v>
      </c>
      <c r="DE1396" s="1">
        <v>13068</v>
      </c>
      <c r="DF1396" s="1" t="s">
        <v>19</v>
      </c>
      <c r="DG1396" s="6">
        <f>+IFERROR(VALUE(RIGHT(Tabla19[[#This Row],[B2B]],6)),"")</f>
        <v>13068</v>
      </c>
      <c r="DH1396" s="6" t="str">
        <f>+IFERROR(VLOOKUP(DF1396,Auxiliar!$A:$C,2,0),"")</f>
        <v>MICHELOB</v>
      </c>
      <c r="DI1396" s="7" t="str">
        <f>+IFERROR(VLOOKUP(DF1396,Auxiliar!$A:$C,3,0),"")</f>
        <v>1b 7% | 3b 22% | 8b 27%</v>
      </c>
      <c r="DK1396" s="1"/>
      <c r="DL1396" s="1"/>
      <c r="DM1396" s="6" t="str">
        <f>+IFERROR(VALUE(RIGHT(Tabla20[[#This Row],[B2B]],6)),"")</f>
        <v/>
      </c>
      <c r="DN1396" s="6" t="str">
        <f>+IFERROR(VLOOKUP(DL1396,Auxiliar!$A:$C,2,0),"")</f>
        <v/>
      </c>
      <c r="DO1396" s="7" t="str">
        <f>+IFERROR(VLOOKUP(DL1396,Auxiliar!$A:$C,3,0),"")</f>
        <v/>
      </c>
      <c r="DQ1396" s="1">
        <v>13029</v>
      </c>
      <c r="DR1396" s="12" t="s">
        <v>24</v>
      </c>
      <c r="DS1396" s="6">
        <f>+IFERROR(VALUE(RIGHT(Tabla21[[#This Row],[B2B]],6)),"")</f>
        <v>13029</v>
      </c>
      <c r="DT1396" s="6" t="str">
        <f>+IFERROR(VLOOKUP(DR1396,Auxiliar!$A:$C,2,0),"")</f>
        <v>CORONA PORRON</v>
      </c>
      <c r="DU1396" s="7" t="str">
        <f>+IFERROR(VLOOKUP(DR1396,Auxiliar!$A:$C,3,0),"")</f>
        <v>1b 5% | 20b 0%</v>
      </c>
      <c r="DW1396" s="1"/>
      <c r="DX1396" s="12"/>
      <c r="DY1396" s="6" t="str">
        <f>+IFERROR(VALUE(RIGHT(Tabla22[[#This Row],[B2B]],6)),"")</f>
        <v/>
      </c>
      <c r="DZ1396" s="6" t="str">
        <f>+IFERROR(VLOOKUP(DX1396,Auxiliar!$A:$C,2,0),"")</f>
        <v/>
      </c>
      <c r="EA1396" s="7" t="str">
        <f>+IFERROR(VLOOKUP(DX1396,Auxiliar!$A:$C,3,0),"")</f>
        <v/>
      </c>
      <c r="EC1396" s="1"/>
      <c r="ED1396" s="12"/>
      <c r="EE1396" s="6" t="str">
        <f>+IFERROR(VALUE(RIGHT(Tabla23[[#This Row],[B2B]],6)),"")</f>
        <v/>
      </c>
      <c r="EF1396" s="6" t="str">
        <f>+IFERROR(VLOOKUP(ED1396,Auxiliar!$A:$C,2,0),"")</f>
        <v/>
      </c>
      <c r="EG1396" s="7" t="str">
        <f>+IFERROR(VLOOKUP(ED1396,Auxiliar!$A:$C,3,0),"")</f>
        <v/>
      </c>
      <c r="EI1396" s="1"/>
      <c r="EJ1396" s="12"/>
      <c r="EK1396" s="6" t="str">
        <f>+IFERROR(VALUE(RIGHT(Tabla24[[#This Row],[B2B]],6)),"")</f>
        <v/>
      </c>
      <c r="EL1396" s="6" t="str">
        <f>+IFERROR(VLOOKUP(EJ1396,Auxiliar!$A:$C,2,0),"")</f>
        <v/>
      </c>
      <c r="EM1396" s="7" t="str">
        <f>+IFERROR(VLOOKUP(EJ1396,Auxiliar!$A:$C,3,0),"")</f>
        <v/>
      </c>
      <c r="EO1396" s="1"/>
      <c r="EP1396" s="12"/>
      <c r="EQ1396" s="6" t="str">
        <f>+IFERROR(VALUE(RIGHT(Tabla25[[#This Row],[B2B]],6)),"")</f>
        <v/>
      </c>
      <c r="ER1396" s="6" t="str">
        <f>+IFERROR(VLOOKUP(EP1396,Auxiliar!$A:$C,2,0),"")</f>
        <v/>
      </c>
      <c r="ES1396" s="7" t="str">
        <f>+IFERROR(VLOOKUP(EP1396,Auxiliar!$A:$C,3,0),"")</f>
        <v/>
      </c>
      <c r="EU1396" s="1"/>
      <c r="EV1396" s="12"/>
      <c r="EW1396" s="6" t="str">
        <f>+IFERROR(VALUE(RIGHT(Tabla26[[#This Row],[B2B]],6)),"")</f>
        <v/>
      </c>
      <c r="EX1396" s="6" t="str">
        <f>+IFERROR(VLOOKUP(EV1396,Auxiliar!$A:$C,2,0),"")</f>
        <v/>
      </c>
      <c r="EY1396" s="7" t="str">
        <f>+IFERROR(VLOOKUP(EV1396,Auxiliar!$A:$C,3,0),"")</f>
        <v/>
      </c>
      <c r="EZ1396" s="1"/>
      <c r="FA1396" s="12"/>
      <c r="FB1396" s="6" t="str">
        <f>+IFERROR(VALUE(RIGHT(Tabla27[[#This Row],[B2B]],6)),"")</f>
        <v/>
      </c>
      <c r="FC1396" s="6" t="str">
        <f>+IFERROR(VLOOKUP(FA1396,Auxiliar!$A:$C,2,0),"")</f>
        <v/>
      </c>
      <c r="FD1396" s="7" t="str">
        <f>+IFERROR(VLOOKUP(FA1396,Auxiliar!$A:$C,3,0),"")</f>
        <v/>
      </c>
      <c r="FE1396" s="1"/>
      <c r="FF1396" s="12"/>
      <c r="FG1396" s="6" t="str">
        <f>+IFERROR(VALUE(RIGHT(Tabla28[[#This Row],[B2B]],6)),"")</f>
        <v/>
      </c>
      <c r="FH1396" s="6" t="str">
        <f>+IFERROR(VLOOKUP(FF1396,Auxiliar!$A:$C,2,0),"")</f>
        <v/>
      </c>
      <c r="FI1396" s="7" t="str">
        <f>+IFERROR(VLOOKUP(FF1396,Auxiliar!$A:$C,3,0),"")</f>
        <v/>
      </c>
      <c r="FJ1396" s="1"/>
      <c r="FK1396" s="12"/>
      <c r="FL1396" s="6" t="str">
        <f>+IFERROR(VALUE(RIGHT(Tabla29[[#This Row],[B2B]],6)),"")</f>
        <v/>
      </c>
      <c r="FM1396" s="6" t="str">
        <f>+IFERROR(VLOOKUP(FK1396,Auxiliar!$A:$C,2,0),"")</f>
        <v/>
      </c>
      <c r="FN1396" s="7" t="str">
        <f>+IFERROR(VLOOKUP(FK1396,Auxiliar!$A:$C,3,0),"")</f>
        <v/>
      </c>
      <c r="FO1396" s="1"/>
      <c r="FP1396" s="12"/>
      <c r="FQ1396" s="6" t="str">
        <f>+IFERROR(VALUE(RIGHT(Tabla30[[#This Row],[B2B]],6)),"")</f>
        <v/>
      </c>
      <c r="FR1396" s="6" t="str">
        <f>+IFERROR(VLOOKUP(FP1396,Auxiliar!$A:$C,2,0),"")</f>
        <v/>
      </c>
      <c r="FS1396" s="7"/>
      <c r="FT1396" s="1"/>
      <c r="FU1396" s="12"/>
      <c r="FV1396" s="6" t="str">
        <f>+IFERROR(VALUE(RIGHT(Tabla31[[#This Row],[B2B]],6)),"")</f>
        <v/>
      </c>
      <c r="FW1396" s="6" t="str">
        <f>+IFERROR(VLOOKUP(FU1396,Auxiliar!$A:$C,2,0),"")</f>
        <v/>
      </c>
      <c r="FX1396" s="7" t="str">
        <f>+IFERROR(VLOOKUP(FU1396,Auxiliar!$A:$C,3,0),"")</f>
        <v/>
      </c>
      <c r="FY1396" s="1"/>
      <c r="FZ1396" s="12"/>
      <c r="GA1396" s="6" t="str">
        <f>+IFERROR(VALUE(RIGHT(Tabla32[[#This Row],[B2B]],6)),"")</f>
        <v/>
      </c>
      <c r="GB1396" s="6" t="str">
        <f>+IFERROR(VLOOKUP(FZ1396,Auxiliar!$A:$C,2,0),"")</f>
        <v/>
      </c>
      <c r="GC1396" s="7" t="str">
        <f>+IFERROR(VLOOKUP(FZ1396,Auxiliar!$A:$C,3,0),"")</f>
        <v/>
      </c>
      <c r="GD1396" s="1"/>
      <c r="GE1396" s="12"/>
      <c r="GF1396" s="6" t="str">
        <f>+IFERROR(VALUE(RIGHT(Tabla33[[#This Row],[B2B]],6)),"")</f>
        <v/>
      </c>
      <c r="GG1396" s="6" t="str">
        <f>+IFERROR(VLOOKUP(GE1396,Auxiliar!$A:$C,2,0),"")</f>
        <v/>
      </c>
      <c r="GH1396" s="7" t="str">
        <f>+IFERROR(VLOOKUP(GE1396,Auxiliar!$A:$C,3,0),"")</f>
        <v/>
      </c>
    </row>
    <row r="1397" spans="79:190" x14ac:dyDescent="0.25">
      <c r="CA1397" s="1">
        <v>13036</v>
      </c>
      <c r="CB1397" s="1" t="s">
        <v>35</v>
      </c>
      <c r="CC1397" s="6">
        <f>+IFERROR(VALUE(RIGHT(Tabla14[[#This Row],[B2B]],6)),"")</f>
        <v>13036</v>
      </c>
      <c r="CD1397" s="6" t="str">
        <f>+IFERROR(VLOOKUP(CB1397,Auxiliar!$A:$C,2,0),"")</f>
        <v>Corona 710cc</v>
      </c>
      <c r="CE1397" s="7" t="str">
        <f>+IFERROR(VLOOKUP(CB1397,Auxiliar!$A:$C,3,0),"")</f>
        <v>1b 10% | 85b 0%</v>
      </c>
      <c r="CM1397" s="1">
        <v>13071</v>
      </c>
      <c r="CN1397" s="1" t="s">
        <v>20</v>
      </c>
      <c r="CO1397" s="6">
        <v>13071</v>
      </c>
      <c r="CP1397" s="6" t="s">
        <v>20</v>
      </c>
      <c r="CQ1397" s="7" t="s">
        <v>21</v>
      </c>
      <c r="CY1397" s="1">
        <v>13071</v>
      </c>
      <c r="CZ1397" s="1" t="s">
        <v>16</v>
      </c>
      <c r="DA1397" s="6">
        <f>+IFERROR(VALUE(RIGHT(Tabla18[[#This Row],[B2B]],6)),"")</f>
        <v>13071</v>
      </c>
      <c r="DB1397" s="6" t="str">
        <f>+IFERROR(VLOOKUP(CZ1397,Auxiliar!$A:$C,2,0),"")</f>
        <v>PREMIUM</v>
      </c>
      <c r="DC1397" s="7" t="str">
        <f>+IFERROR(VLOOKUP(CZ1397,Auxiliar!$A:$C,3,0),"")</f>
        <v>0b 0% | 2b 2% | 5b 3,5% | 10b 5%</v>
      </c>
      <c r="DE1397" s="1">
        <v>13071</v>
      </c>
      <c r="DF1397" s="1" t="s">
        <v>19</v>
      </c>
      <c r="DG1397" s="6">
        <f>+IFERROR(VALUE(RIGHT(Tabla19[[#This Row],[B2B]],6)),"")</f>
        <v>13071</v>
      </c>
      <c r="DH1397" s="6" t="str">
        <f>+IFERROR(VLOOKUP(DF1397,Auxiliar!$A:$C,2,0),"")</f>
        <v>MICHELOB</v>
      </c>
      <c r="DI1397" s="7" t="str">
        <f>+IFERROR(VLOOKUP(DF1397,Auxiliar!$A:$C,3,0),"")</f>
        <v>1b 7% | 3b 22% | 8b 27%</v>
      </c>
      <c r="DK1397" s="1"/>
      <c r="DL1397" s="1"/>
      <c r="DM1397" s="6" t="str">
        <f>+IFERROR(VALUE(RIGHT(Tabla20[[#This Row],[B2B]],6)),"")</f>
        <v/>
      </c>
      <c r="DN1397" s="6" t="str">
        <f>+IFERROR(VLOOKUP(DL1397,Auxiliar!$A:$C,2,0),"")</f>
        <v/>
      </c>
      <c r="DO1397" s="7" t="str">
        <f>+IFERROR(VLOOKUP(DL1397,Auxiliar!$A:$C,3,0),"")</f>
        <v/>
      </c>
      <c r="DQ1397" s="1">
        <v>13032</v>
      </c>
      <c r="DR1397" s="12" t="s">
        <v>24</v>
      </c>
      <c r="DS1397" s="6">
        <f>+IFERROR(VALUE(RIGHT(Tabla21[[#This Row],[B2B]],6)),"")</f>
        <v>13032</v>
      </c>
      <c r="DT1397" s="6" t="str">
        <f>+IFERROR(VLOOKUP(DR1397,Auxiliar!$A:$C,2,0),"")</f>
        <v>CORONA PORRON</v>
      </c>
      <c r="DU1397" s="7" t="str">
        <f>+IFERROR(VLOOKUP(DR1397,Auxiliar!$A:$C,3,0),"")</f>
        <v>1b 5% | 20b 0%</v>
      </c>
      <c r="DW1397" s="1"/>
      <c r="DX1397" s="12"/>
      <c r="DY1397" s="6" t="str">
        <f>+IFERROR(VALUE(RIGHT(Tabla22[[#This Row],[B2B]],6)),"")</f>
        <v/>
      </c>
      <c r="DZ1397" s="6" t="str">
        <f>+IFERROR(VLOOKUP(DX1397,Auxiliar!$A:$C,2,0),"")</f>
        <v/>
      </c>
      <c r="EA1397" s="7" t="str">
        <f>+IFERROR(VLOOKUP(DX1397,Auxiliar!$A:$C,3,0),"")</f>
        <v/>
      </c>
      <c r="EC1397" s="1"/>
      <c r="ED1397" s="12"/>
      <c r="EE1397" s="6" t="str">
        <f>+IFERROR(VALUE(RIGHT(Tabla23[[#This Row],[B2B]],6)),"")</f>
        <v/>
      </c>
      <c r="EF1397" s="6" t="str">
        <f>+IFERROR(VLOOKUP(ED1397,Auxiliar!$A:$C,2,0),"")</f>
        <v/>
      </c>
      <c r="EG1397" s="7" t="str">
        <f>+IFERROR(VLOOKUP(ED1397,Auxiliar!$A:$C,3,0),"")</f>
        <v/>
      </c>
      <c r="EI1397" s="1"/>
      <c r="EJ1397" s="12"/>
      <c r="EK1397" s="6" t="str">
        <f>+IFERROR(VALUE(RIGHT(Tabla24[[#This Row],[B2B]],6)),"")</f>
        <v/>
      </c>
      <c r="EL1397" s="6" t="str">
        <f>+IFERROR(VLOOKUP(EJ1397,Auxiliar!$A:$C,2,0),"")</f>
        <v/>
      </c>
      <c r="EM1397" s="7" t="str">
        <f>+IFERROR(VLOOKUP(EJ1397,Auxiliar!$A:$C,3,0),"")</f>
        <v/>
      </c>
      <c r="EO1397" s="1"/>
      <c r="EP1397" s="12"/>
      <c r="EQ1397" s="6" t="str">
        <f>+IFERROR(VALUE(RIGHT(Tabla25[[#This Row],[B2B]],6)),"")</f>
        <v/>
      </c>
      <c r="ER1397" s="6" t="str">
        <f>+IFERROR(VLOOKUP(EP1397,Auxiliar!$A:$C,2,0),"")</f>
        <v/>
      </c>
      <c r="ES1397" s="7" t="str">
        <f>+IFERROR(VLOOKUP(EP1397,Auxiliar!$A:$C,3,0),"")</f>
        <v/>
      </c>
      <c r="EU1397" s="1"/>
      <c r="EV1397" s="12"/>
      <c r="EW1397" s="6" t="str">
        <f>+IFERROR(VALUE(RIGHT(Tabla26[[#This Row],[B2B]],6)),"")</f>
        <v/>
      </c>
      <c r="EX1397" s="6" t="str">
        <f>+IFERROR(VLOOKUP(EV1397,Auxiliar!$A:$C,2,0),"")</f>
        <v/>
      </c>
      <c r="EY1397" s="7" t="str">
        <f>+IFERROR(VLOOKUP(EV1397,Auxiliar!$A:$C,3,0),"")</f>
        <v/>
      </c>
      <c r="EZ1397" s="1"/>
      <c r="FA1397" s="12"/>
      <c r="FB1397" s="6" t="str">
        <f>+IFERROR(VALUE(RIGHT(Tabla27[[#This Row],[B2B]],6)),"")</f>
        <v/>
      </c>
      <c r="FC1397" s="6" t="str">
        <f>+IFERROR(VLOOKUP(FA1397,Auxiliar!$A:$C,2,0),"")</f>
        <v/>
      </c>
      <c r="FD1397" s="7" t="str">
        <f>+IFERROR(VLOOKUP(FA1397,Auxiliar!$A:$C,3,0),"")</f>
        <v/>
      </c>
      <c r="FE1397" s="1"/>
      <c r="FF1397" s="12"/>
      <c r="FG1397" s="6" t="str">
        <f>+IFERROR(VALUE(RIGHT(Tabla28[[#This Row],[B2B]],6)),"")</f>
        <v/>
      </c>
      <c r="FH1397" s="6" t="str">
        <f>+IFERROR(VLOOKUP(FF1397,Auxiliar!$A:$C,2,0),"")</f>
        <v/>
      </c>
      <c r="FI1397" s="7" t="str">
        <f>+IFERROR(VLOOKUP(FF1397,Auxiliar!$A:$C,3,0),"")</f>
        <v/>
      </c>
      <c r="FJ1397" s="1"/>
      <c r="FK1397" s="12"/>
      <c r="FL1397" s="6" t="str">
        <f>+IFERROR(VALUE(RIGHT(Tabla29[[#This Row],[B2B]],6)),"")</f>
        <v/>
      </c>
      <c r="FM1397" s="6" t="str">
        <f>+IFERROR(VLOOKUP(FK1397,Auxiliar!$A:$C,2,0),"")</f>
        <v/>
      </c>
      <c r="FN1397" s="7" t="str">
        <f>+IFERROR(VLOOKUP(FK1397,Auxiliar!$A:$C,3,0),"")</f>
        <v/>
      </c>
      <c r="FO1397" s="1"/>
      <c r="FP1397" s="12"/>
      <c r="FQ1397" s="6" t="str">
        <f>+IFERROR(VALUE(RIGHT(Tabla30[[#This Row],[B2B]],6)),"")</f>
        <v/>
      </c>
      <c r="FR1397" s="6" t="str">
        <f>+IFERROR(VLOOKUP(FP1397,Auxiliar!$A:$C,2,0),"")</f>
        <v/>
      </c>
      <c r="FS1397" s="7"/>
      <c r="FT1397" s="1"/>
      <c r="FU1397" s="12"/>
      <c r="FV1397" s="6" t="str">
        <f>+IFERROR(VALUE(RIGHT(Tabla31[[#This Row],[B2B]],6)),"")</f>
        <v/>
      </c>
      <c r="FW1397" s="6" t="str">
        <f>+IFERROR(VLOOKUP(FU1397,Auxiliar!$A:$C,2,0),"")</f>
        <v/>
      </c>
      <c r="FX1397" s="7" t="str">
        <f>+IFERROR(VLOOKUP(FU1397,Auxiliar!$A:$C,3,0),"")</f>
        <v/>
      </c>
      <c r="FY1397" s="1"/>
      <c r="FZ1397" s="12"/>
      <c r="GA1397" s="6" t="str">
        <f>+IFERROR(VALUE(RIGHT(Tabla32[[#This Row],[B2B]],6)),"")</f>
        <v/>
      </c>
      <c r="GB1397" s="6" t="str">
        <f>+IFERROR(VLOOKUP(FZ1397,Auxiliar!$A:$C,2,0),"")</f>
        <v/>
      </c>
      <c r="GC1397" s="7" t="str">
        <f>+IFERROR(VLOOKUP(FZ1397,Auxiliar!$A:$C,3,0),"")</f>
        <v/>
      </c>
      <c r="GD1397" s="1"/>
      <c r="GE1397" s="12"/>
      <c r="GF1397" s="6" t="str">
        <f>+IFERROR(VALUE(RIGHT(Tabla33[[#This Row],[B2B]],6)),"")</f>
        <v/>
      </c>
      <c r="GG1397" s="6" t="str">
        <f>+IFERROR(VLOOKUP(GE1397,Auxiliar!$A:$C,2,0),"")</f>
        <v/>
      </c>
      <c r="GH1397" s="7" t="str">
        <f>+IFERROR(VLOOKUP(GE1397,Auxiliar!$A:$C,3,0),"")</f>
        <v/>
      </c>
    </row>
    <row r="1398" spans="79:190" x14ac:dyDescent="0.25">
      <c r="CA1398" s="1">
        <v>13040</v>
      </c>
      <c r="CB1398" s="1" t="s">
        <v>35</v>
      </c>
      <c r="CC1398" s="6">
        <f>+IFERROR(VALUE(RIGHT(Tabla14[[#This Row],[B2B]],6)),"")</f>
        <v>13040</v>
      </c>
      <c r="CD1398" s="6" t="str">
        <f>+IFERROR(VLOOKUP(CB1398,Auxiliar!$A:$C,2,0),"")</f>
        <v>Corona 710cc</v>
      </c>
      <c r="CE1398" s="7" t="str">
        <f>+IFERROR(VLOOKUP(CB1398,Auxiliar!$A:$C,3,0),"")</f>
        <v>1b 10% | 85b 0%</v>
      </c>
      <c r="CM1398" s="1">
        <v>13074</v>
      </c>
      <c r="CN1398" s="1" t="s">
        <v>20</v>
      </c>
      <c r="CO1398" s="6">
        <v>13074</v>
      </c>
      <c r="CP1398" s="6" t="s">
        <v>20</v>
      </c>
      <c r="CQ1398" s="7" t="s">
        <v>21</v>
      </c>
      <c r="CY1398" s="1">
        <v>13074</v>
      </c>
      <c r="CZ1398" s="1" t="s">
        <v>16</v>
      </c>
      <c r="DA1398" s="6">
        <f>+IFERROR(VALUE(RIGHT(Tabla18[[#This Row],[B2B]],6)),"")</f>
        <v>13074</v>
      </c>
      <c r="DB1398" s="6" t="str">
        <f>+IFERROR(VLOOKUP(CZ1398,Auxiliar!$A:$C,2,0),"")</f>
        <v>PREMIUM</v>
      </c>
      <c r="DC1398" s="7" t="str">
        <f>+IFERROR(VLOOKUP(CZ1398,Auxiliar!$A:$C,3,0),"")</f>
        <v>0b 0% | 2b 2% | 5b 3,5% | 10b 5%</v>
      </c>
      <c r="DE1398" s="1">
        <v>13074</v>
      </c>
      <c r="DF1398" s="1" t="s">
        <v>19</v>
      </c>
      <c r="DG1398" s="6">
        <f>+IFERROR(VALUE(RIGHT(Tabla19[[#This Row],[B2B]],6)),"")</f>
        <v>13074</v>
      </c>
      <c r="DH1398" s="6" t="str">
        <f>+IFERROR(VLOOKUP(DF1398,Auxiliar!$A:$C,2,0),"")</f>
        <v>MICHELOB</v>
      </c>
      <c r="DI1398" s="7" t="str">
        <f>+IFERROR(VLOOKUP(DF1398,Auxiliar!$A:$C,3,0),"")</f>
        <v>1b 7% | 3b 22% | 8b 27%</v>
      </c>
      <c r="DK1398" s="1"/>
      <c r="DL1398" s="1"/>
      <c r="DM1398" s="6" t="str">
        <f>+IFERROR(VALUE(RIGHT(Tabla20[[#This Row],[B2B]],6)),"")</f>
        <v/>
      </c>
      <c r="DN1398" s="6" t="str">
        <f>+IFERROR(VLOOKUP(DL1398,Auxiliar!$A:$C,2,0),"")</f>
        <v/>
      </c>
      <c r="DO1398" s="7" t="str">
        <f>+IFERROR(VLOOKUP(DL1398,Auxiliar!$A:$C,3,0),"")</f>
        <v/>
      </c>
      <c r="DQ1398" s="1">
        <v>13034</v>
      </c>
      <c r="DR1398" s="12" t="s">
        <v>24</v>
      </c>
      <c r="DS1398" s="6">
        <f>+IFERROR(VALUE(RIGHT(Tabla21[[#This Row],[B2B]],6)),"")</f>
        <v>13034</v>
      </c>
      <c r="DT1398" s="6" t="str">
        <f>+IFERROR(VLOOKUP(DR1398,Auxiliar!$A:$C,2,0),"")</f>
        <v>CORONA PORRON</v>
      </c>
      <c r="DU1398" s="7" t="str">
        <f>+IFERROR(VLOOKUP(DR1398,Auxiliar!$A:$C,3,0),"")</f>
        <v>1b 5% | 20b 0%</v>
      </c>
      <c r="DW1398" s="1"/>
      <c r="DX1398" s="12"/>
      <c r="DY1398" s="6" t="str">
        <f>+IFERROR(VALUE(RIGHT(Tabla22[[#This Row],[B2B]],6)),"")</f>
        <v/>
      </c>
      <c r="DZ1398" s="6" t="str">
        <f>+IFERROR(VLOOKUP(DX1398,Auxiliar!$A:$C,2,0),"")</f>
        <v/>
      </c>
      <c r="EA1398" s="7" t="str">
        <f>+IFERROR(VLOOKUP(DX1398,Auxiliar!$A:$C,3,0),"")</f>
        <v/>
      </c>
      <c r="EC1398" s="1"/>
      <c r="ED1398" s="12"/>
      <c r="EE1398" s="6" t="str">
        <f>+IFERROR(VALUE(RIGHT(Tabla23[[#This Row],[B2B]],6)),"")</f>
        <v/>
      </c>
      <c r="EF1398" s="6" t="str">
        <f>+IFERROR(VLOOKUP(ED1398,Auxiliar!$A:$C,2,0),"")</f>
        <v/>
      </c>
      <c r="EG1398" s="7" t="str">
        <f>+IFERROR(VLOOKUP(ED1398,Auxiliar!$A:$C,3,0),"")</f>
        <v/>
      </c>
      <c r="EI1398" s="1"/>
      <c r="EJ1398" s="12"/>
      <c r="EK1398" s="6" t="str">
        <f>+IFERROR(VALUE(RIGHT(Tabla24[[#This Row],[B2B]],6)),"")</f>
        <v/>
      </c>
      <c r="EL1398" s="6" t="str">
        <f>+IFERROR(VLOOKUP(EJ1398,Auxiliar!$A:$C,2,0),"")</f>
        <v/>
      </c>
      <c r="EM1398" s="7" t="str">
        <f>+IFERROR(VLOOKUP(EJ1398,Auxiliar!$A:$C,3,0),"")</f>
        <v/>
      </c>
      <c r="EO1398" s="1"/>
      <c r="EP1398" s="12"/>
      <c r="EQ1398" s="6" t="str">
        <f>+IFERROR(VALUE(RIGHT(Tabla25[[#This Row],[B2B]],6)),"")</f>
        <v/>
      </c>
      <c r="ER1398" s="6" t="str">
        <f>+IFERROR(VLOOKUP(EP1398,Auxiliar!$A:$C,2,0),"")</f>
        <v/>
      </c>
      <c r="ES1398" s="7" t="str">
        <f>+IFERROR(VLOOKUP(EP1398,Auxiliar!$A:$C,3,0),"")</f>
        <v/>
      </c>
      <c r="EU1398" s="1"/>
      <c r="EV1398" s="12"/>
      <c r="EW1398" s="6" t="str">
        <f>+IFERROR(VALUE(RIGHT(Tabla26[[#This Row],[B2B]],6)),"")</f>
        <v/>
      </c>
      <c r="EX1398" s="6" t="str">
        <f>+IFERROR(VLOOKUP(EV1398,Auxiliar!$A:$C,2,0),"")</f>
        <v/>
      </c>
      <c r="EY1398" s="7" t="str">
        <f>+IFERROR(VLOOKUP(EV1398,Auxiliar!$A:$C,3,0),"")</f>
        <v/>
      </c>
      <c r="EZ1398" s="1"/>
      <c r="FA1398" s="12"/>
      <c r="FB1398" s="6" t="str">
        <f>+IFERROR(VALUE(RIGHT(Tabla27[[#This Row],[B2B]],6)),"")</f>
        <v/>
      </c>
      <c r="FC1398" s="6" t="str">
        <f>+IFERROR(VLOOKUP(FA1398,Auxiliar!$A:$C,2,0),"")</f>
        <v/>
      </c>
      <c r="FD1398" s="7" t="str">
        <f>+IFERROR(VLOOKUP(FA1398,Auxiliar!$A:$C,3,0),"")</f>
        <v/>
      </c>
      <c r="FE1398" s="1"/>
      <c r="FF1398" s="12"/>
      <c r="FG1398" s="6" t="str">
        <f>+IFERROR(VALUE(RIGHT(Tabla28[[#This Row],[B2B]],6)),"")</f>
        <v/>
      </c>
      <c r="FH1398" s="6" t="str">
        <f>+IFERROR(VLOOKUP(FF1398,Auxiliar!$A:$C,2,0),"")</f>
        <v/>
      </c>
      <c r="FI1398" s="7" t="str">
        <f>+IFERROR(VLOOKUP(FF1398,Auxiliar!$A:$C,3,0),"")</f>
        <v/>
      </c>
      <c r="FJ1398" s="1"/>
      <c r="FK1398" s="12"/>
      <c r="FL1398" s="6" t="str">
        <f>+IFERROR(VALUE(RIGHT(Tabla29[[#This Row],[B2B]],6)),"")</f>
        <v/>
      </c>
      <c r="FM1398" s="6" t="str">
        <f>+IFERROR(VLOOKUP(FK1398,Auxiliar!$A:$C,2,0),"")</f>
        <v/>
      </c>
      <c r="FN1398" s="7" t="str">
        <f>+IFERROR(VLOOKUP(FK1398,Auxiliar!$A:$C,3,0),"")</f>
        <v/>
      </c>
      <c r="FO1398" s="1"/>
      <c r="FP1398" s="12"/>
      <c r="FQ1398" s="6" t="str">
        <f>+IFERROR(VALUE(RIGHT(Tabla30[[#This Row],[B2B]],6)),"")</f>
        <v/>
      </c>
      <c r="FR1398" s="6" t="str">
        <f>+IFERROR(VLOOKUP(FP1398,Auxiliar!$A:$C,2,0),"")</f>
        <v/>
      </c>
      <c r="FS1398" s="7"/>
      <c r="FT1398" s="1"/>
      <c r="FU1398" s="12"/>
      <c r="FV1398" s="6" t="str">
        <f>+IFERROR(VALUE(RIGHT(Tabla31[[#This Row],[B2B]],6)),"")</f>
        <v/>
      </c>
      <c r="FW1398" s="6" t="str">
        <f>+IFERROR(VLOOKUP(FU1398,Auxiliar!$A:$C,2,0),"")</f>
        <v/>
      </c>
      <c r="FX1398" s="7" t="str">
        <f>+IFERROR(VLOOKUP(FU1398,Auxiliar!$A:$C,3,0),"")</f>
        <v/>
      </c>
      <c r="FY1398" s="1"/>
      <c r="FZ1398" s="12"/>
      <c r="GA1398" s="6" t="str">
        <f>+IFERROR(VALUE(RIGHT(Tabla32[[#This Row],[B2B]],6)),"")</f>
        <v/>
      </c>
      <c r="GB1398" s="6" t="str">
        <f>+IFERROR(VLOOKUP(FZ1398,Auxiliar!$A:$C,2,0),"")</f>
        <v/>
      </c>
      <c r="GC1398" s="7" t="str">
        <f>+IFERROR(VLOOKUP(FZ1398,Auxiliar!$A:$C,3,0),"")</f>
        <v/>
      </c>
      <c r="GD1398" s="1"/>
      <c r="GE1398" s="12"/>
      <c r="GF1398" s="6" t="str">
        <f>+IFERROR(VALUE(RIGHT(Tabla33[[#This Row],[B2B]],6)),"")</f>
        <v/>
      </c>
      <c r="GG1398" s="6" t="str">
        <f>+IFERROR(VLOOKUP(GE1398,Auxiliar!$A:$C,2,0),"")</f>
        <v/>
      </c>
      <c r="GH1398" s="7" t="str">
        <f>+IFERROR(VLOOKUP(GE1398,Auxiliar!$A:$C,3,0),"")</f>
        <v/>
      </c>
    </row>
    <row r="1399" spans="79:190" x14ac:dyDescent="0.25">
      <c r="CA1399" s="1">
        <v>13043</v>
      </c>
      <c r="CB1399" s="1" t="s">
        <v>35</v>
      </c>
      <c r="CC1399" s="6">
        <f>+IFERROR(VALUE(RIGHT(Tabla14[[#This Row],[B2B]],6)),"")</f>
        <v>13043</v>
      </c>
      <c r="CD1399" s="6" t="str">
        <f>+IFERROR(VLOOKUP(CB1399,Auxiliar!$A:$C,2,0),"")</f>
        <v>Corona 710cc</v>
      </c>
      <c r="CE1399" s="7" t="str">
        <f>+IFERROR(VLOOKUP(CB1399,Auxiliar!$A:$C,3,0),"")</f>
        <v>1b 10% | 85b 0%</v>
      </c>
      <c r="CM1399" s="1">
        <v>13078</v>
      </c>
      <c r="CN1399" s="1" t="s">
        <v>20</v>
      </c>
      <c r="CO1399" s="6">
        <v>13078</v>
      </c>
      <c r="CP1399" s="6" t="s">
        <v>20</v>
      </c>
      <c r="CQ1399" s="7" t="s">
        <v>21</v>
      </c>
      <c r="CY1399" s="1">
        <v>13078</v>
      </c>
      <c r="CZ1399" s="1" t="s">
        <v>16</v>
      </c>
      <c r="DA1399" s="6">
        <f>+IFERROR(VALUE(RIGHT(Tabla18[[#This Row],[B2B]],6)),"")</f>
        <v>13078</v>
      </c>
      <c r="DB1399" s="6" t="str">
        <f>+IFERROR(VLOOKUP(CZ1399,Auxiliar!$A:$C,2,0),"")</f>
        <v>PREMIUM</v>
      </c>
      <c r="DC1399" s="7" t="str">
        <f>+IFERROR(VLOOKUP(CZ1399,Auxiliar!$A:$C,3,0),"")</f>
        <v>0b 0% | 2b 2% | 5b 3,5% | 10b 5%</v>
      </c>
      <c r="DE1399" s="1">
        <v>13078</v>
      </c>
      <c r="DF1399" s="1" t="s">
        <v>19</v>
      </c>
      <c r="DG1399" s="6">
        <f>+IFERROR(VALUE(RIGHT(Tabla19[[#This Row],[B2B]],6)),"")</f>
        <v>13078</v>
      </c>
      <c r="DH1399" s="6" t="str">
        <f>+IFERROR(VLOOKUP(DF1399,Auxiliar!$A:$C,2,0),"")</f>
        <v>MICHELOB</v>
      </c>
      <c r="DI1399" s="7" t="str">
        <f>+IFERROR(VLOOKUP(DF1399,Auxiliar!$A:$C,3,0),"")</f>
        <v>1b 7% | 3b 22% | 8b 27%</v>
      </c>
      <c r="DK1399" s="1"/>
      <c r="DL1399" s="1"/>
      <c r="DM1399" s="6" t="str">
        <f>+IFERROR(VALUE(RIGHT(Tabla20[[#This Row],[B2B]],6)),"")</f>
        <v/>
      </c>
      <c r="DN1399" s="6" t="str">
        <f>+IFERROR(VLOOKUP(DL1399,Auxiliar!$A:$C,2,0),"")</f>
        <v/>
      </c>
      <c r="DO1399" s="7" t="str">
        <f>+IFERROR(VLOOKUP(DL1399,Auxiliar!$A:$C,3,0),"")</f>
        <v/>
      </c>
      <c r="DQ1399" s="1">
        <v>13035</v>
      </c>
      <c r="DR1399" s="12" t="s">
        <v>24</v>
      </c>
      <c r="DS1399" s="6">
        <f>+IFERROR(VALUE(RIGHT(Tabla21[[#This Row],[B2B]],6)),"")</f>
        <v>13035</v>
      </c>
      <c r="DT1399" s="6" t="str">
        <f>+IFERROR(VLOOKUP(DR1399,Auxiliar!$A:$C,2,0),"")</f>
        <v>CORONA PORRON</v>
      </c>
      <c r="DU1399" s="7" t="str">
        <f>+IFERROR(VLOOKUP(DR1399,Auxiliar!$A:$C,3,0),"")</f>
        <v>1b 5% | 20b 0%</v>
      </c>
      <c r="DW1399" s="1"/>
      <c r="DX1399" s="12"/>
      <c r="DY1399" s="6" t="str">
        <f>+IFERROR(VALUE(RIGHT(Tabla22[[#This Row],[B2B]],6)),"")</f>
        <v/>
      </c>
      <c r="DZ1399" s="6" t="str">
        <f>+IFERROR(VLOOKUP(DX1399,Auxiliar!$A:$C,2,0),"")</f>
        <v/>
      </c>
      <c r="EA1399" s="7" t="str">
        <f>+IFERROR(VLOOKUP(DX1399,Auxiliar!$A:$C,3,0),"")</f>
        <v/>
      </c>
      <c r="EC1399" s="1"/>
      <c r="ED1399" s="12"/>
      <c r="EE1399" s="6" t="str">
        <f>+IFERROR(VALUE(RIGHT(Tabla23[[#This Row],[B2B]],6)),"")</f>
        <v/>
      </c>
      <c r="EF1399" s="6" t="str">
        <f>+IFERROR(VLOOKUP(ED1399,Auxiliar!$A:$C,2,0),"")</f>
        <v/>
      </c>
      <c r="EG1399" s="7" t="str">
        <f>+IFERROR(VLOOKUP(ED1399,Auxiliar!$A:$C,3,0),"")</f>
        <v/>
      </c>
      <c r="EI1399" s="1"/>
      <c r="EJ1399" s="12"/>
      <c r="EK1399" s="6" t="str">
        <f>+IFERROR(VALUE(RIGHT(Tabla24[[#This Row],[B2B]],6)),"")</f>
        <v/>
      </c>
      <c r="EL1399" s="6" t="str">
        <f>+IFERROR(VLOOKUP(EJ1399,Auxiliar!$A:$C,2,0),"")</f>
        <v/>
      </c>
      <c r="EM1399" s="7" t="str">
        <f>+IFERROR(VLOOKUP(EJ1399,Auxiliar!$A:$C,3,0),"")</f>
        <v/>
      </c>
      <c r="EO1399" s="1"/>
      <c r="EP1399" s="12"/>
      <c r="EQ1399" s="6" t="str">
        <f>+IFERROR(VALUE(RIGHT(Tabla25[[#This Row],[B2B]],6)),"")</f>
        <v/>
      </c>
      <c r="ER1399" s="6" t="str">
        <f>+IFERROR(VLOOKUP(EP1399,Auxiliar!$A:$C,2,0),"")</f>
        <v/>
      </c>
      <c r="ES1399" s="7" t="str">
        <f>+IFERROR(VLOOKUP(EP1399,Auxiliar!$A:$C,3,0),"")</f>
        <v/>
      </c>
      <c r="EU1399" s="1"/>
      <c r="EV1399" s="12"/>
      <c r="EW1399" s="6" t="str">
        <f>+IFERROR(VALUE(RIGHT(Tabla26[[#This Row],[B2B]],6)),"")</f>
        <v/>
      </c>
      <c r="EX1399" s="6" t="str">
        <f>+IFERROR(VLOOKUP(EV1399,Auxiliar!$A:$C,2,0),"")</f>
        <v/>
      </c>
      <c r="EY1399" s="7" t="str">
        <f>+IFERROR(VLOOKUP(EV1399,Auxiliar!$A:$C,3,0),"")</f>
        <v/>
      </c>
      <c r="EZ1399" s="1"/>
      <c r="FA1399" s="12"/>
      <c r="FB1399" s="6" t="str">
        <f>+IFERROR(VALUE(RIGHT(Tabla27[[#This Row],[B2B]],6)),"")</f>
        <v/>
      </c>
      <c r="FC1399" s="6" t="str">
        <f>+IFERROR(VLOOKUP(FA1399,Auxiliar!$A:$C,2,0),"")</f>
        <v/>
      </c>
      <c r="FD1399" s="7" t="str">
        <f>+IFERROR(VLOOKUP(FA1399,Auxiliar!$A:$C,3,0),"")</f>
        <v/>
      </c>
      <c r="FE1399" s="1"/>
      <c r="FF1399" s="12"/>
      <c r="FG1399" s="6" t="str">
        <f>+IFERROR(VALUE(RIGHT(Tabla28[[#This Row],[B2B]],6)),"")</f>
        <v/>
      </c>
      <c r="FH1399" s="6" t="str">
        <f>+IFERROR(VLOOKUP(FF1399,Auxiliar!$A:$C,2,0),"")</f>
        <v/>
      </c>
      <c r="FI1399" s="7" t="str">
        <f>+IFERROR(VLOOKUP(FF1399,Auxiliar!$A:$C,3,0),"")</f>
        <v/>
      </c>
      <c r="FJ1399" s="1"/>
      <c r="FK1399" s="12"/>
      <c r="FL1399" s="6" t="str">
        <f>+IFERROR(VALUE(RIGHT(Tabla29[[#This Row],[B2B]],6)),"")</f>
        <v/>
      </c>
      <c r="FM1399" s="6" t="str">
        <f>+IFERROR(VLOOKUP(FK1399,Auxiliar!$A:$C,2,0),"")</f>
        <v/>
      </c>
      <c r="FN1399" s="7" t="str">
        <f>+IFERROR(VLOOKUP(FK1399,Auxiliar!$A:$C,3,0),"")</f>
        <v/>
      </c>
      <c r="FO1399" s="1"/>
      <c r="FP1399" s="12"/>
      <c r="FQ1399" s="6" t="str">
        <f>+IFERROR(VALUE(RIGHT(Tabla30[[#This Row],[B2B]],6)),"")</f>
        <v/>
      </c>
      <c r="FR1399" s="6" t="str">
        <f>+IFERROR(VLOOKUP(FP1399,Auxiliar!$A:$C,2,0),"")</f>
        <v/>
      </c>
      <c r="FS1399" s="7"/>
      <c r="FT1399" s="1"/>
      <c r="FU1399" s="12"/>
      <c r="FV1399" s="6" t="str">
        <f>+IFERROR(VALUE(RIGHT(Tabla31[[#This Row],[B2B]],6)),"")</f>
        <v/>
      </c>
      <c r="FW1399" s="6" t="str">
        <f>+IFERROR(VLOOKUP(FU1399,Auxiliar!$A:$C,2,0),"")</f>
        <v/>
      </c>
      <c r="FX1399" s="7" t="str">
        <f>+IFERROR(VLOOKUP(FU1399,Auxiliar!$A:$C,3,0),"")</f>
        <v/>
      </c>
      <c r="FY1399" s="1"/>
      <c r="FZ1399" s="12"/>
      <c r="GA1399" s="6" t="str">
        <f>+IFERROR(VALUE(RIGHT(Tabla32[[#This Row],[B2B]],6)),"")</f>
        <v/>
      </c>
      <c r="GB1399" s="6" t="str">
        <f>+IFERROR(VLOOKUP(FZ1399,Auxiliar!$A:$C,2,0),"")</f>
        <v/>
      </c>
      <c r="GC1399" s="7" t="str">
        <f>+IFERROR(VLOOKUP(FZ1399,Auxiliar!$A:$C,3,0),"")</f>
        <v/>
      </c>
      <c r="GD1399" s="1"/>
      <c r="GE1399" s="12"/>
      <c r="GF1399" s="6" t="str">
        <f>+IFERROR(VALUE(RIGHT(Tabla33[[#This Row],[B2B]],6)),"")</f>
        <v/>
      </c>
      <c r="GG1399" s="6" t="str">
        <f>+IFERROR(VLOOKUP(GE1399,Auxiliar!$A:$C,2,0),"")</f>
        <v/>
      </c>
      <c r="GH1399" s="7" t="str">
        <f>+IFERROR(VLOOKUP(GE1399,Auxiliar!$A:$C,3,0),"")</f>
        <v/>
      </c>
    </row>
    <row r="1400" spans="79:190" x14ac:dyDescent="0.25">
      <c r="CA1400" s="1">
        <v>13047</v>
      </c>
      <c r="CB1400" s="1" t="s">
        <v>35</v>
      </c>
      <c r="CC1400" s="6">
        <f>+IFERROR(VALUE(RIGHT(Tabla14[[#This Row],[B2B]],6)),"")</f>
        <v>13047</v>
      </c>
      <c r="CD1400" s="6" t="str">
        <f>+IFERROR(VLOOKUP(CB1400,Auxiliar!$A:$C,2,0),"")</f>
        <v>Corona 710cc</v>
      </c>
      <c r="CE1400" s="7" t="str">
        <f>+IFERROR(VLOOKUP(CB1400,Auxiliar!$A:$C,3,0),"")</f>
        <v>1b 10% | 85b 0%</v>
      </c>
      <c r="CM1400" s="1">
        <v>13080</v>
      </c>
      <c r="CN1400" s="1" t="s">
        <v>20</v>
      </c>
      <c r="CO1400" s="6">
        <v>13080</v>
      </c>
      <c r="CP1400" s="6" t="s">
        <v>20</v>
      </c>
      <c r="CQ1400" s="7" t="s">
        <v>21</v>
      </c>
      <c r="CY1400" s="1">
        <v>13080</v>
      </c>
      <c r="CZ1400" s="1" t="s">
        <v>16</v>
      </c>
      <c r="DA1400" s="6">
        <f>+IFERROR(VALUE(RIGHT(Tabla18[[#This Row],[B2B]],6)),"")</f>
        <v>13080</v>
      </c>
      <c r="DB1400" s="6" t="str">
        <f>+IFERROR(VLOOKUP(CZ1400,Auxiliar!$A:$C,2,0),"")</f>
        <v>PREMIUM</v>
      </c>
      <c r="DC1400" s="7" t="str">
        <f>+IFERROR(VLOOKUP(CZ1400,Auxiliar!$A:$C,3,0),"")</f>
        <v>0b 0% | 2b 2% | 5b 3,5% | 10b 5%</v>
      </c>
      <c r="DE1400" s="1">
        <v>13080</v>
      </c>
      <c r="DF1400" s="1" t="s">
        <v>19</v>
      </c>
      <c r="DG1400" s="6">
        <f>+IFERROR(VALUE(RIGHT(Tabla19[[#This Row],[B2B]],6)),"")</f>
        <v>13080</v>
      </c>
      <c r="DH1400" s="6" t="str">
        <f>+IFERROR(VLOOKUP(DF1400,Auxiliar!$A:$C,2,0),"")</f>
        <v>MICHELOB</v>
      </c>
      <c r="DI1400" s="7" t="str">
        <f>+IFERROR(VLOOKUP(DF1400,Auxiliar!$A:$C,3,0),"")</f>
        <v>1b 7% | 3b 22% | 8b 27%</v>
      </c>
      <c r="DK1400" s="1"/>
      <c r="DL1400" s="1"/>
      <c r="DM1400" s="6" t="str">
        <f>+IFERROR(VALUE(RIGHT(Tabla20[[#This Row],[B2B]],6)),"")</f>
        <v/>
      </c>
      <c r="DN1400" s="6" t="str">
        <f>+IFERROR(VLOOKUP(DL1400,Auxiliar!$A:$C,2,0),"")</f>
        <v/>
      </c>
      <c r="DO1400" s="7" t="str">
        <f>+IFERROR(VLOOKUP(DL1400,Auxiliar!$A:$C,3,0),"")</f>
        <v/>
      </c>
      <c r="DQ1400" s="1">
        <v>13036</v>
      </c>
      <c r="DR1400" s="12" t="s">
        <v>24</v>
      </c>
      <c r="DS1400" s="6">
        <f>+IFERROR(VALUE(RIGHT(Tabla21[[#This Row],[B2B]],6)),"")</f>
        <v>13036</v>
      </c>
      <c r="DT1400" s="6" t="str">
        <f>+IFERROR(VLOOKUP(DR1400,Auxiliar!$A:$C,2,0),"")</f>
        <v>CORONA PORRON</v>
      </c>
      <c r="DU1400" s="7" t="str">
        <f>+IFERROR(VLOOKUP(DR1400,Auxiliar!$A:$C,3,0),"")</f>
        <v>1b 5% | 20b 0%</v>
      </c>
      <c r="DW1400" s="1"/>
      <c r="DX1400" s="12"/>
      <c r="DY1400" s="6" t="str">
        <f>+IFERROR(VALUE(RIGHT(Tabla22[[#This Row],[B2B]],6)),"")</f>
        <v/>
      </c>
      <c r="DZ1400" s="6" t="str">
        <f>+IFERROR(VLOOKUP(DX1400,Auxiliar!$A:$C,2,0),"")</f>
        <v/>
      </c>
      <c r="EA1400" s="7" t="str">
        <f>+IFERROR(VLOOKUP(DX1400,Auxiliar!$A:$C,3,0),"")</f>
        <v/>
      </c>
      <c r="EC1400" s="1"/>
      <c r="ED1400" s="12"/>
      <c r="EE1400" s="6" t="str">
        <f>+IFERROR(VALUE(RIGHT(Tabla23[[#This Row],[B2B]],6)),"")</f>
        <v/>
      </c>
      <c r="EF1400" s="6" t="str">
        <f>+IFERROR(VLOOKUP(ED1400,Auxiliar!$A:$C,2,0),"")</f>
        <v/>
      </c>
      <c r="EG1400" s="7" t="str">
        <f>+IFERROR(VLOOKUP(ED1400,Auxiliar!$A:$C,3,0),"")</f>
        <v/>
      </c>
      <c r="EI1400" s="1"/>
      <c r="EJ1400" s="12"/>
      <c r="EK1400" s="6" t="str">
        <f>+IFERROR(VALUE(RIGHT(Tabla24[[#This Row],[B2B]],6)),"")</f>
        <v/>
      </c>
      <c r="EL1400" s="6" t="str">
        <f>+IFERROR(VLOOKUP(EJ1400,Auxiliar!$A:$C,2,0),"")</f>
        <v/>
      </c>
      <c r="EM1400" s="7" t="str">
        <f>+IFERROR(VLOOKUP(EJ1400,Auxiliar!$A:$C,3,0),"")</f>
        <v/>
      </c>
      <c r="EO1400" s="1"/>
      <c r="EP1400" s="12"/>
      <c r="EQ1400" s="6" t="str">
        <f>+IFERROR(VALUE(RIGHT(Tabla25[[#This Row],[B2B]],6)),"")</f>
        <v/>
      </c>
      <c r="ER1400" s="6" t="str">
        <f>+IFERROR(VLOOKUP(EP1400,Auxiliar!$A:$C,2,0),"")</f>
        <v/>
      </c>
      <c r="ES1400" s="7" t="str">
        <f>+IFERROR(VLOOKUP(EP1400,Auxiliar!$A:$C,3,0),"")</f>
        <v/>
      </c>
      <c r="EU1400" s="1"/>
      <c r="EV1400" s="12"/>
      <c r="EW1400" s="6" t="str">
        <f>+IFERROR(VALUE(RIGHT(Tabla26[[#This Row],[B2B]],6)),"")</f>
        <v/>
      </c>
      <c r="EX1400" s="6" t="str">
        <f>+IFERROR(VLOOKUP(EV1400,Auxiliar!$A:$C,2,0),"")</f>
        <v/>
      </c>
      <c r="EY1400" s="7" t="str">
        <f>+IFERROR(VLOOKUP(EV1400,Auxiliar!$A:$C,3,0),"")</f>
        <v/>
      </c>
      <c r="EZ1400" s="1"/>
      <c r="FA1400" s="12"/>
      <c r="FB1400" s="6" t="str">
        <f>+IFERROR(VALUE(RIGHT(Tabla27[[#This Row],[B2B]],6)),"")</f>
        <v/>
      </c>
      <c r="FC1400" s="6" t="str">
        <f>+IFERROR(VLOOKUP(FA1400,Auxiliar!$A:$C,2,0),"")</f>
        <v/>
      </c>
      <c r="FD1400" s="7" t="str">
        <f>+IFERROR(VLOOKUP(FA1400,Auxiliar!$A:$C,3,0),"")</f>
        <v/>
      </c>
      <c r="FE1400" s="1"/>
      <c r="FF1400" s="12"/>
      <c r="FG1400" s="6" t="str">
        <f>+IFERROR(VALUE(RIGHT(Tabla28[[#This Row],[B2B]],6)),"")</f>
        <v/>
      </c>
      <c r="FH1400" s="6" t="str">
        <f>+IFERROR(VLOOKUP(FF1400,Auxiliar!$A:$C,2,0),"")</f>
        <v/>
      </c>
      <c r="FI1400" s="7" t="str">
        <f>+IFERROR(VLOOKUP(FF1400,Auxiliar!$A:$C,3,0),"")</f>
        <v/>
      </c>
      <c r="FJ1400" s="1"/>
      <c r="FK1400" s="12"/>
      <c r="FL1400" s="6" t="str">
        <f>+IFERROR(VALUE(RIGHT(Tabla29[[#This Row],[B2B]],6)),"")</f>
        <v/>
      </c>
      <c r="FM1400" s="6" t="str">
        <f>+IFERROR(VLOOKUP(FK1400,Auxiliar!$A:$C,2,0),"")</f>
        <v/>
      </c>
      <c r="FN1400" s="7" t="str">
        <f>+IFERROR(VLOOKUP(FK1400,Auxiliar!$A:$C,3,0),"")</f>
        <v/>
      </c>
      <c r="FO1400" s="1"/>
      <c r="FP1400" s="12"/>
      <c r="FQ1400" s="6" t="str">
        <f>+IFERROR(VALUE(RIGHT(Tabla30[[#This Row],[B2B]],6)),"")</f>
        <v/>
      </c>
      <c r="FR1400" s="6" t="str">
        <f>+IFERROR(VLOOKUP(FP1400,Auxiliar!$A:$C,2,0),"")</f>
        <v/>
      </c>
      <c r="FS1400" s="7"/>
      <c r="FT1400" s="1"/>
      <c r="FU1400" s="12"/>
      <c r="FV1400" s="6" t="str">
        <f>+IFERROR(VALUE(RIGHT(Tabla31[[#This Row],[B2B]],6)),"")</f>
        <v/>
      </c>
      <c r="FW1400" s="6" t="str">
        <f>+IFERROR(VLOOKUP(FU1400,Auxiliar!$A:$C,2,0),"")</f>
        <v/>
      </c>
      <c r="FX1400" s="7" t="str">
        <f>+IFERROR(VLOOKUP(FU1400,Auxiliar!$A:$C,3,0),"")</f>
        <v/>
      </c>
      <c r="FY1400" s="1"/>
      <c r="FZ1400" s="12"/>
      <c r="GA1400" s="6" t="str">
        <f>+IFERROR(VALUE(RIGHT(Tabla32[[#This Row],[B2B]],6)),"")</f>
        <v/>
      </c>
      <c r="GB1400" s="6" t="str">
        <f>+IFERROR(VLOOKUP(FZ1400,Auxiliar!$A:$C,2,0),"")</f>
        <v/>
      </c>
      <c r="GC1400" s="7" t="str">
        <f>+IFERROR(VLOOKUP(FZ1400,Auxiliar!$A:$C,3,0),"")</f>
        <v/>
      </c>
      <c r="GD1400" s="1"/>
      <c r="GE1400" s="12"/>
      <c r="GF1400" s="6" t="str">
        <f>+IFERROR(VALUE(RIGHT(Tabla33[[#This Row],[B2B]],6)),"")</f>
        <v/>
      </c>
      <c r="GG1400" s="6" t="str">
        <f>+IFERROR(VLOOKUP(GE1400,Auxiliar!$A:$C,2,0),"")</f>
        <v/>
      </c>
      <c r="GH1400" s="7" t="str">
        <f>+IFERROR(VLOOKUP(GE1400,Auxiliar!$A:$C,3,0),"")</f>
        <v/>
      </c>
    </row>
    <row r="1401" spans="79:190" x14ac:dyDescent="0.25">
      <c r="CA1401" s="1">
        <v>13048</v>
      </c>
      <c r="CB1401" s="1" t="s">
        <v>35</v>
      </c>
      <c r="CC1401" s="6">
        <f>+IFERROR(VALUE(RIGHT(Tabla14[[#This Row],[B2B]],6)),"")</f>
        <v>13048</v>
      </c>
      <c r="CD1401" s="6" t="str">
        <f>+IFERROR(VLOOKUP(CB1401,Auxiliar!$A:$C,2,0),"")</f>
        <v>Corona 710cc</v>
      </c>
      <c r="CE1401" s="7" t="str">
        <f>+IFERROR(VLOOKUP(CB1401,Auxiliar!$A:$C,3,0),"")</f>
        <v>1b 10% | 85b 0%</v>
      </c>
      <c r="CM1401" s="1">
        <v>13083</v>
      </c>
      <c r="CN1401" s="1" t="s">
        <v>20</v>
      </c>
      <c r="CO1401" s="6">
        <v>13083</v>
      </c>
      <c r="CP1401" s="6" t="s">
        <v>20</v>
      </c>
      <c r="CQ1401" s="7" t="s">
        <v>21</v>
      </c>
      <c r="CY1401" s="1">
        <v>13083</v>
      </c>
      <c r="CZ1401" s="1" t="s">
        <v>16</v>
      </c>
      <c r="DA1401" s="6">
        <f>+IFERROR(VALUE(RIGHT(Tabla18[[#This Row],[B2B]],6)),"")</f>
        <v>13083</v>
      </c>
      <c r="DB1401" s="6" t="str">
        <f>+IFERROR(VLOOKUP(CZ1401,Auxiliar!$A:$C,2,0),"")</f>
        <v>PREMIUM</v>
      </c>
      <c r="DC1401" s="7" t="str">
        <f>+IFERROR(VLOOKUP(CZ1401,Auxiliar!$A:$C,3,0),"")</f>
        <v>0b 0% | 2b 2% | 5b 3,5% | 10b 5%</v>
      </c>
      <c r="DE1401" s="1">
        <v>13083</v>
      </c>
      <c r="DF1401" s="1" t="s">
        <v>19</v>
      </c>
      <c r="DG1401" s="6">
        <f>+IFERROR(VALUE(RIGHT(Tabla19[[#This Row],[B2B]],6)),"")</f>
        <v>13083</v>
      </c>
      <c r="DH1401" s="6" t="str">
        <f>+IFERROR(VLOOKUP(DF1401,Auxiliar!$A:$C,2,0),"")</f>
        <v>MICHELOB</v>
      </c>
      <c r="DI1401" s="7" t="str">
        <f>+IFERROR(VLOOKUP(DF1401,Auxiliar!$A:$C,3,0),"")</f>
        <v>1b 7% | 3b 22% | 8b 27%</v>
      </c>
      <c r="DK1401" s="1"/>
      <c r="DL1401" s="1"/>
      <c r="DM1401" s="6" t="str">
        <f>+IFERROR(VALUE(RIGHT(Tabla20[[#This Row],[B2B]],6)),"")</f>
        <v/>
      </c>
      <c r="DN1401" s="6" t="str">
        <f>+IFERROR(VLOOKUP(DL1401,Auxiliar!$A:$C,2,0),"")</f>
        <v/>
      </c>
      <c r="DO1401" s="7" t="str">
        <f>+IFERROR(VLOOKUP(DL1401,Auxiliar!$A:$C,3,0),"")</f>
        <v/>
      </c>
      <c r="DQ1401" s="1">
        <v>13040</v>
      </c>
      <c r="DR1401" s="12" t="s">
        <v>24</v>
      </c>
      <c r="DS1401" s="6">
        <f>+IFERROR(VALUE(RIGHT(Tabla21[[#This Row],[B2B]],6)),"")</f>
        <v>13040</v>
      </c>
      <c r="DT1401" s="6" t="str">
        <f>+IFERROR(VLOOKUP(DR1401,Auxiliar!$A:$C,2,0),"")</f>
        <v>CORONA PORRON</v>
      </c>
      <c r="DU1401" s="7" t="str">
        <f>+IFERROR(VLOOKUP(DR1401,Auxiliar!$A:$C,3,0),"")</f>
        <v>1b 5% | 20b 0%</v>
      </c>
      <c r="DW1401" s="1"/>
      <c r="DX1401" s="12"/>
      <c r="DY1401" s="6" t="str">
        <f>+IFERROR(VALUE(RIGHT(Tabla22[[#This Row],[B2B]],6)),"")</f>
        <v/>
      </c>
      <c r="DZ1401" s="6" t="str">
        <f>+IFERROR(VLOOKUP(DX1401,Auxiliar!$A:$C,2,0),"")</f>
        <v/>
      </c>
      <c r="EA1401" s="7" t="str">
        <f>+IFERROR(VLOOKUP(DX1401,Auxiliar!$A:$C,3,0),"")</f>
        <v/>
      </c>
      <c r="EC1401" s="1"/>
      <c r="ED1401" s="12"/>
      <c r="EE1401" s="6" t="str">
        <f>+IFERROR(VALUE(RIGHT(Tabla23[[#This Row],[B2B]],6)),"")</f>
        <v/>
      </c>
      <c r="EF1401" s="6" t="str">
        <f>+IFERROR(VLOOKUP(ED1401,Auxiliar!$A:$C,2,0),"")</f>
        <v/>
      </c>
      <c r="EG1401" s="7" t="str">
        <f>+IFERROR(VLOOKUP(ED1401,Auxiliar!$A:$C,3,0),"")</f>
        <v/>
      </c>
      <c r="EI1401" s="1"/>
      <c r="EJ1401" s="12"/>
      <c r="EK1401" s="6" t="str">
        <f>+IFERROR(VALUE(RIGHT(Tabla24[[#This Row],[B2B]],6)),"")</f>
        <v/>
      </c>
      <c r="EL1401" s="6" t="str">
        <f>+IFERROR(VLOOKUP(EJ1401,Auxiliar!$A:$C,2,0),"")</f>
        <v/>
      </c>
      <c r="EM1401" s="7" t="str">
        <f>+IFERROR(VLOOKUP(EJ1401,Auxiliar!$A:$C,3,0),"")</f>
        <v/>
      </c>
      <c r="EO1401" s="1"/>
      <c r="EP1401" s="12"/>
      <c r="EQ1401" s="6" t="str">
        <f>+IFERROR(VALUE(RIGHT(Tabla25[[#This Row],[B2B]],6)),"")</f>
        <v/>
      </c>
      <c r="ER1401" s="6" t="str">
        <f>+IFERROR(VLOOKUP(EP1401,Auxiliar!$A:$C,2,0),"")</f>
        <v/>
      </c>
      <c r="ES1401" s="7" t="str">
        <f>+IFERROR(VLOOKUP(EP1401,Auxiliar!$A:$C,3,0),"")</f>
        <v/>
      </c>
      <c r="EU1401" s="1"/>
      <c r="EV1401" s="12"/>
      <c r="EW1401" s="6" t="str">
        <f>+IFERROR(VALUE(RIGHT(Tabla26[[#This Row],[B2B]],6)),"")</f>
        <v/>
      </c>
      <c r="EX1401" s="6" t="str">
        <f>+IFERROR(VLOOKUP(EV1401,Auxiliar!$A:$C,2,0),"")</f>
        <v/>
      </c>
      <c r="EY1401" s="7" t="str">
        <f>+IFERROR(VLOOKUP(EV1401,Auxiliar!$A:$C,3,0),"")</f>
        <v/>
      </c>
      <c r="EZ1401" s="1"/>
      <c r="FA1401" s="12"/>
      <c r="FB1401" s="6" t="str">
        <f>+IFERROR(VALUE(RIGHT(Tabla27[[#This Row],[B2B]],6)),"")</f>
        <v/>
      </c>
      <c r="FC1401" s="6" t="str">
        <f>+IFERROR(VLOOKUP(FA1401,Auxiliar!$A:$C,2,0),"")</f>
        <v/>
      </c>
      <c r="FD1401" s="7" t="str">
        <f>+IFERROR(VLOOKUP(FA1401,Auxiliar!$A:$C,3,0),"")</f>
        <v/>
      </c>
      <c r="FE1401" s="1"/>
      <c r="FF1401" s="12"/>
      <c r="FG1401" s="6" t="str">
        <f>+IFERROR(VALUE(RIGHT(Tabla28[[#This Row],[B2B]],6)),"")</f>
        <v/>
      </c>
      <c r="FH1401" s="6" t="str">
        <f>+IFERROR(VLOOKUP(FF1401,Auxiliar!$A:$C,2,0),"")</f>
        <v/>
      </c>
      <c r="FI1401" s="7" t="str">
        <f>+IFERROR(VLOOKUP(FF1401,Auxiliar!$A:$C,3,0),"")</f>
        <v/>
      </c>
      <c r="FJ1401" s="1"/>
      <c r="FK1401" s="12"/>
      <c r="FL1401" s="6" t="str">
        <f>+IFERROR(VALUE(RIGHT(Tabla29[[#This Row],[B2B]],6)),"")</f>
        <v/>
      </c>
      <c r="FM1401" s="6" t="str">
        <f>+IFERROR(VLOOKUP(FK1401,Auxiliar!$A:$C,2,0),"")</f>
        <v/>
      </c>
      <c r="FN1401" s="7" t="str">
        <f>+IFERROR(VLOOKUP(FK1401,Auxiliar!$A:$C,3,0),"")</f>
        <v/>
      </c>
      <c r="FO1401" s="1"/>
      <c r="FP1401" s="12"/>
      <c r="FQ1401" s="6" t="str">
        <f>+IFERROR(VALUE(RIGHT(Tabla30[[#This Row],[B2B]],6)),"")</f>
        <v/>
      </c>
      <c r="FR1401" s="6" t="str">
        <f>+IFERROR(VLOOKUP(FP1401,Auxiliar!$A:$C,2,0),"")</f>
        <v/>
      </c>
      <c r="FS1401" s="7"/>
      <c r="FT1401" s="1"/>
      <c r="FU1401" s="12"/>
      <c r="FV1401" s="6" t="str">
        <f>+IFERROR(VALUE(RIGHT(Tabla31[[#This Row],[B2B]],6)),"")</f>
        <v/>
      </c>
      <c r="FW1401" s="6" t="str">
        <f>+IFERROR(VLOOKUP(FU1401,Auxiliar!$A:$C,2,0),"")</f>
        <v/>
      </c>
      <c r="FX1401" s="7" t="str">
        <f>+IFERROR(VLOOKUP(FU1401,Auxiliar!$A:$C,3,0),"")</f>
        <v/>
      </c>
      <c r="FY1401" s="1"/>
      <c r="FZ1401" s="12"/>
      <c r="GA1401" s="6" t="str">
        <f>+IFERROR(VALUE(RIGHT(Tabla32[[#This Row],[B2B]],6)),"")</f>
        <v/>
      </c>
      <c r="GB1401" s="6" t="str">
        <f>+IFERROR(VLOOKUP(FZ1401,Auxiliar!$A:$C,2,0),"")</f>
        <v/>
      </c>
      <c r="GC1401" s="7" t="str">
        <f>+IFERROR(VLOOKUP(FZ1401,Auxiliar!$A:$C,3,0),"")</f>
        <v/>
      </c>
      <c r="GD1401" s="1"/>
      <c r="GE1401" s="12"/>
      <c r="GF1401" s="6" t="str">
        <f>+IFERROR(VALUE(RIGHT(Tabla33[[#This Row],[B2B]],6)),"")</f>
        <v/>
      </c>
      <c r="GG1401" s="6" t="str">
        <f>+IFERROR(VLOOKUP(GE1401,Auxiliar!$A:$C,2,0),"")</f>
        <v/>
      </c>
      <c r="GH1401" s="7" t="str">
        <f>+IFERROR(VLOOKUP(GE1401,Auxiliar!$A:$C,3,0),"")</f>
        <v/>
      </c>
    </row>
    <row r="1402" spans="79:190" x14ac:dyDescent="0.25">
      <c r="CA1402" s="1">
        <v>13051</v>
      </c>
      <c r="CB1402" s="1" t="s">
        <v>35</v>
      </c>
      <c r="CC1402" s="6">
        <f>+IFERROR(VALUE(RIGHT(Tabla14[[#This Row],[B2B]],6)),"")</f>
        <v>13051</v>
      </c>
      <c r="CD1402" s="6" t="str">
        <f>+IFERROR(VLOOKUP(CB1402,Auxiliar!$A:$C,2,0),"")</f>
        <v>Corona 710cc</v>
      </c>
      <c r="CE1402" s="7" t="str">
        <f>+IFERROR(VLOOKUP(CB1402,Auxiliar!$A:$C,3,0),"")</f>
        <v>1b 10% | 85b 0%</v>
      </c>
      <c r="CM1402" s="1">
        <v>13087</v>
      </c>
      <c r="CN1402" s="1" t="s">
        <v>20</v>
      </c>
      <c r="CO1402" s="6">
        <v>13087</v>
      </c>
      <c r="CP1402" s="6" t="s">
        <v>20</v>
      </c>
      <c r="CQ1402" s="7" t="s">
        <v>21</v>
      </c>
      <c r="CY1402" s="1">
        <v>13087</v>
      </c>
      <c r="CZ1402" s="1" t="s">
        <v>16</v>
      </c>
      <c r="DA1402" s="6">
        <f>+IFERROR(VALUE(RIGHT(Tabla18[[#This Row],[B2B]],6)),"")</f>
        <v>13087</v>
      </c>
      <c r="DB1402" s="6" t="str">
        <f>+IFERROR(VLOOKUP(CZ1402,Auxiliar!$A:$C,2,0),"")</f>
        <v>PREMIUM</v>
      </c>
      <c r="DC1402" s="7" t="str">
        <f>+IFERROR(VLOOKUP(CZ1402,Auxiliar!$A:$C,3,0),"")</f>
        <v>0b 0% | 2b 2% | 5b 3,5% | 10b 5%</v>
      </c>
      <c r="DE1402" s="1">
        <v>13087</v>
      </c>
      <c r="DF1402" s="1" t="s">
        <v>19</v>
      </c>
      <c r="DG1402" s="6">
        <f>+IFERROR(VALUE(RIGHT(Tabla19[[#This Row],[B2B]],6)),"")</f>
        <v>13087</v>
      </c>
      <c r="DH1402" s="6" t="str">
        <f>+IFERROR(VLOOKUP(DF1402,Auxiliar!$A:$C,2,0),"")</f>
        <v>MICHELOB</v>
      </c>
      <c r="DI1402" s="7" t="str">
        <f>+IFERROR(VLOOKUP(DF1402,Auxiliar!$A:$C,3,0),"")</f>
        <v>1b 7% | 3b 22% | 8b 27%</v>
      </c>
      <c r="DK1402" s="1"/>
      <c r="DL1402" s="1"/>
      <c r="DM1402" s="6" t="str">
        <f>+IFERROR(VALUE(RIGHT(Tabla20[[#This Row],[B2B]],6)),"")</f>
        <v/>
      </c>
      <c r="DN1402" s="6" t="str">
        <f>+IFERROR(VLOOKUP(DL1402,Auxiliar!$A:$C,2,0),"")</f>
        <v/>
      </c>
      <c r="DO1402" s="7" t="str">
        <f>+IFERROR(VLOOKUP(DL1402,Auxiliar!$A:$C,3,0),"")</f>
        <v/>
      </c>
      <c r="DQ1402" s="1">
        <v>13043</v>
      </c>
      <c r="DR1402" s="12" t="s">
        <v>24</v>
      </c>
      <c r="DS1402" s="6">
        <f>+IFERROR(VALUE(RIGHT(Tabla21[[#This Row],[B2B]],6)),"")</f>
        <v>13043</v>
      </c>
      <c r="DT1402" s="6" t="str">
        <f>+IFERROR(VLOOKUP(DR1402,Auxiliar!$A:$C,2,0),"")</f>
        <v>CORONA PORRON</v>
      </c>
      <c r="DU1402" s="7" t="str">
        <f>+IFERROR(VLOOKUP(DR1402,Auxiliar!$A:$C,3,0),"")</f>
        <v>1b 5% | 20b 0%</v>
      </c>
      <c r="DW1402" s="1"/>
      <c r="DX1402" s="12"/>
      <c r="DY1402" s="6" t="str">
        <f>+IFERROR(VALUE(RIGHT(Tabla22[[#This Row],[B2B]],6)),"")</f>
        <v/>
      </c>
      <c r="DZ1402" s="6" t="str">
        <f>+IFERROR(VLOOKUP(DX1402,Auxiliar!$A:$C,2,0),"")</f>
        <v/>
      </c>
      <c r="EA1402" s="7" t="str">
        <f>+IFERROR(VLOOKUP(DX1402,Auxiliar!$A:$C,3,0),"")</f>
        <v/>
      </c>
      <c r="EC1402" s="1"/>
      <c r="ED1402" s="12"/>
      <c r="EE1402" s="6" t="str">
        <f>+IFERROR(VALUE(RIGHT(Tabla23[[#This Row],[B2B]],6)),"")</f>
        <v/>
      </c>
      <c r="EF1402" s="6" t="str">
        <f>+IFERROR(VLOOKUP(ED1402,Auxiliar!$A:$C,2,0),"")</f>
        <v/>
      </c>
      <c r="EG1402" s="7" t="str">
        <f>+IFERROR(VLOOKUP(ED1402,Auxiliar!$A:$C,3,0),"")</f>
        <v/>
      </c>
      <c r="EI1402" s="1"/>
      <c r="EJ1402" s="12"/>
      <c r="EK1402" s="6" t="str">
        <f>+IFERROR(VALUE(RIGHT(Tabla24[[#This Row],[B2B]],6)),"")</f>
        <v/>
      </c>
      <c r="EL1402" s="6" t="str">
        <f>+IFERROR(VLOOKUP(EJ1402,Auxiliar!$A:$C,2,0),"")</f>
        <v/>
      </c>
      <c r="EM1402" s="7" t="str">
        <f>+IFERROR(VLOOKUP(EJ1402,Auxiliar!$A:$C,3,0),"")</f>
        <v/>
      </c>
      <c r="EO1402" s="1"/>
      <c r="EP1402" s="12"/>
      <c r="EQ1402" s="6" t="str">
        <f>+IFERROR(VALUE(RIGHT(Tabla25[[#This Row],[B2B]],6)),"")</f>
        <v/>
      </c>
      <c r="ER1402" s="6" t="str">
        <f>+IFERROR(VLOOKUP(EP1402,Auxiliar!$A:$C,2,0),"")</f>
        <v/>
      </c>
      <c r="ES1402" s="7" t="str">
        <f>+IFERROR(VLOOKUP(EP1402,Auxiliar!$A:$C,3,0),"")</f>
        <v/>
      </c>
      <c r="EU1402" s="1"/>
      <c r="EV1402" s="12"/>
      <c r="EW1402" s="6" t="str">
        <f>+IFERROR(VALUE(RIGHT(Tabla26[[#This Row],[B2B]],6)),"")</f>
        <v/>
      </c>
      <c r="EX1402" s="6" t="str">
        <f>+IFERROR(VLOOKUP(EV1402,Auxiliar!$A:$C,2,0),"")</f>
        <v/>
      </c>
      <c r="EY1402" s="7" t="str">
        <f>+IFERROR(VLOOKUP(EV1402,Auxiliar!$A:$C,3,0),"")</f>
        <v/>
      </c>
      <c r="EZ1402" s="1"/>
      <c r="FA1402" s="12"/>
      <c r="FB1402" s="6" t="str">
        <f>+IFERROR(VALUE(RIGHT(Tabla27[[#This Row],[B2B]],6)),"")</f>
        <v/>
      </c>
      <c r="FC1402" s="6" t="str">
        <f>+IFERROR(VLOOKUP(FA1402,Auxiliar!$A:$C,2,0),"")</f>
        <v/>
      </c>
      <c r="FD1402" s="7" t="str">
        <f>+IFERROR(VLOOKUP(FA1402,Auxiliar!$A:$C,3,0),"")</f>
        <v/>
      </c>
      <c r="FE1402" s="1"/>
      <c r="FF1402" s="12"/>
      <c r="FG1402" s="6" t="str">
        <f>+IFERROR(VALUE(RIGHT(Tabla28[[#This Row],[B2B]],6)),"")</f>
        <v/>
      </c>
      <c r="FH1402" s="6" t="str">
        <f>+IFERROR(VLOOKUP(FF1402,Auxiliar!$A:$C,2,0),"")</f>
        <v/>
      </c>
      <c r="FI1402" s="7" t="str">
        <f>+IFERROR(VLOOKUP(FF1402,Auxiliar!$A:$C,3,0),"")</f>
        <v/>
      </c>
      <c r="FJ1402" s="1"/>
      <c r="FK1402" s="12"/>
      <c r="FL1402" s="6" t="str">
        <f>+IFERROR(VALUE(RIGHT(Tabla29[[#This Row],[B2B]],6)),"")</f>
        <v/>
      </c>
      <c r="FM1402" s="6" t="str">
        <f>+IFERROR(VLOOKUP(FK1402,Auxiliar!$A:$C,2,0),"")</f>
        <v/>
      </c>
      <c r="FN1402" s="7" t="str">
        <f>+IFERROR(VLOOKUP(FK1402,Auxiliar!$A:$C,3,0),"")</f>
        <v/>
      </c>
      <c r="FO1402" s="1"/>
      <c r="FP1402" s="12"/>
      <c r="FQ1402" s="6" t="str">
        <f>+IFERROR(VALUE(RIGHT(Tabla30[[#This Row],[B2B]],6)),"")</f>
        <v/>
      </c>
      <c r="FR1402" s="6" t="str">
        <f>+IFERROR(VLOOKUP(FP1402,Auxiliar!$A:$C,2,0),"")</f>
        <v/>
      </c>
      <c r="FS1402" s="7"/>
      <c r="FT1402" s="1"/>
      <c r="FU1402" s="12"/>
      <c r="FV1402" s="6" t="str">
        <f>+IFERROR(VALUE(RIGHT(Tabla31[[#This Row],[B2B]],6)),"")</f>
        <v/>
      </c>
      <c r="FW1402" s="6" t="str">
        <f>+IFERROR(VLOOKUP(FU1402,Auxiliar!$A:$C,2,0),"")</f>
        <v/>
      </c>
      <c r="FX1402" s="7" t="str">
        <f>+IFERROR(VLOOKUP(FU1402,Auxiliar!$A:$C,3,0),"")</f>
        <v/>
      </c>
      <c r="FY1402" s="1"/>
      <c r="FZ1402" s="12"/>
      <c r="GA1402" s="6" t="str">
        <f>+IFERROR(VALUE(RIGHT(Tabla32[[#This Row],[B2B]],6)),"")</f>
        <v/>
      </c>
      <c r="GB1402" s="6" t="str">
        <f>+IFERROR(VLOOKUP(FZ1402,Auxiliar!$A:$C,2,0),"")</f>
        <v/>
      </c>
      <c r="GC1402" s="7" t="str">
        <f>+IFERROR(VLOOKUP(FZ1402,Auxiliar!$A:$C,3,0),"")</f>
        <v/>
      </c>
      <c r="GD1402" s="1"/>
      <c r="GE1402" s="12"/>
      <c r="GF1402" s="6" t="str">
        <f>+IFERROR(VALUE(RIGHT(Tabla33[[#This Row],[B2B]],6)),"")</f>
        <v/>
      </c>
      <c r="GG1402" s="6" t="str">
        <f>+IFERROR(VLOOKUP(GE1402,Auxiliar!$A:$C,2,0),"")</f>
        <v/>
      </c>
      <c r="GH1402" s="7" t="str">
        <f>+IFERROR(VLOOKUP(GE1402,Auxiliar!$A:$C,3,0),"")</f>
        <v/>
      </c>
    </row>
    <row r="1403" spans="79:190" x14ac:dyDescent="0.25">
      <c r="CA1403" s="1">
        <v>13058</v>
      </c>
      <c r="CB1403" s="1" t="s">
        <v>35</v>
      </c>
      <c r="CC1403" s="6">
        <f>+IFERROR(VALUE(RIGHT(Tabla14[[#This Row],[B2B]],6)),"")</f>
        <v>13058</v>
      </c>
      <c r="CD1403" s="6" t="str">
        <f>+IFERROR(VLOOKUP(CB1403,Auxiliar!$A:$C,2,0),"")</f>
        <v>Corona 710cc</v>
      </c>
      <c r="CE1403" s="7" t="str">
        <f>+IFERROR(VLOOKUP(CB1403,Auxiliar!$A:$C,3,0),"")</f>
        <v>1b 10% | 85b 0%</v>
      </c>
      <c r="CM1403" s="1">
        <v>13088</v>
      </c>
      <c r="CN1403" s="1" t="s">
        <v>20</v>
      </c>
      <c r="CO1403" s="6">
        <v>13088</v>
      </c>
      <c r="CP1403" s="6" t="s">
        <v>20</v>
      </c>
      <c r="CQ1403" s="7" t="s">
        <v>21</v>
      </c>
      <c r="CY1403" s="1">
        <v>13088</v>
      </c>
      <c r="CZ1403" s="1" t="s">
        <v>16</v>
      </c>
      <c r="DA1403" s="6">
        <f>+IFERROR(VALUE(RIGHT(Tabla18[[#This Row],[B2B]],6)),"")</f>
        <v>13088</v>
      </c>
      <c r="DB1403" s="6" t="str">
        <f>+IFERROR(VLOOKUP(CZ1403,Auxiliar!$A:$C,2,0),"")</f>
        <v>PREMIUM</v>
      </c>
      <c r="DC1403" s="7" t="str">
        <f>+IFERROR(VLOOKUP(CZ1403,Auxiliar!$A:$C,3,0),"")</f>
        <v>0b 0% | 2b 2% | 5b 3,5% | 10b 5%</v>
      </c>
      <c r="DE1403" s="1">
        <v>13088</v>
      </c>
      <c r="DF1403" s="1" t="s">
        <v>19</v>
      </c>
      <c r="DG1403" s="6">
        <f>+IFERROR(VALUE(RIGHT(Tabla19[[#This Row],[B2B]],6)),"")</f>
        <v>13088</v>
      </c>
      <c r="DH1403" s="6" t="str">
        <f>+IFERROR(VLOOKUP(DF1403,Auxiliar!$A:$C,2,0),"")</f>
        <v>MICHELOB</v>
      </c>
      <c r="DI1403" s="7" t="str">
        <f>+IFERROR(VLOOKUP(DF1403,Auxiliar!$A:$C,3,0),"")</f>
        <v>1b 7% | 3b 22% | 8b 27%</v>
      </c>
      <c r="DK1403" s="1"/>
      <c r="DL1403" s="1"/>
      <c r="DM1403" s="6" t="str">
        <f>+IFERROR(VALUE(RIGHT(Tabla20[[#This Row],[B2B]],6)),"")</f>
        <v/>
      </c>
      <c r="DN1403" s="6" t="str">
        <f>+IFERROR(VLOOKUP(DL1403,Auxiliar!$A:$C,2,0),"")</f>
        <v/>
      </c>
      <c r="DO1403" s="7" t="str">
        <f>+IFERROR(VLOOKUP(DL1403,Auxiliar!$A:$C,3,0),"")</f>
        <v/>
      </c>
      <c r="DQ1403" s="1">
        <v>13047</v>
      </c>
      <c r="DR1403" s="12" t="s">
        <v>24</v>
      </c>
      <c r="DS1403" s="6">
        <f>+IFERROR(VALUE(RIGHT(Tabla21[[#This Row],[B2B]],6)),"")</f>
        <v>13047</v>
      </c>
      <c r="DT1403" s="6" t="str">
        <f>+IFERROR(VLOOKUP(DR1403,Auxiliar!$A:$C,2,0),"")</f>
        <v>CORONA PORRON</v>
      </c>
      <c r="DU1403" s="7" t="str">
        <f>+IFERROR(VLOOKUP(DR1403,Auxiliar!$A:$C,3,0),"")</f>
        <v>1b 5% | 20b 0%</v>
      </c>
      <c r="DW1403" s="1"/>
      <c r="DX1403" s="12"/>
      <c r="DY1403" s="6" t="str">
        <f>+IFERROR(VALUE(RIGHT(Tabla22[[#This Row],[B2B]],6)),"")</f>
        <v/>
      </c>
      <c r="DZ1403" s="6" t="str">
        <f>+IFERROR(VLOOKUP(DX1403,Auxiliar!$A:$C,2,0),"")</f>
        <v/>
      </c>
      <c r="EA1403" s="7" t="str">
        <f>+IFERROR(VLOOKUP(DX1403,Auxiliar!$A:$C,3,0),"")</f>
        <v/>
      </c>
      <c r="EC1403" s="1"/>
      <c r="ED1403" s="12"/>
      <c r="EE1403" s="6" t="str">
        <f>+IFERROR(VALUE(RIGHT(Tabla23[[#This Row],[B2B]],6)),"")</f>
        <v/>
      </c>
      <c r="EF1403" s="6" t="str">
        <f>+IFERROR(VLOOKUP(ED1403,Auxiliar!$A:$C,2,0),"")</f>
        <v/>
      </c>
      <c r="EG1403" s="7" t="str">
        <f>+IFERROR(VLOOKUP(ED1403,Auxiliar!$A:$C,3,0),"")</f>
        <v/>
      </c>
      <c r="EI1403" s="1"/>
      <c r="EJ1403" s="12"/>
      <c r="EK1403" s="6" t="str">
        <f>+IFERROR(VALUE(RIGHT(Tabla24[[#This Row],[B2B]],6)),"")</f>
        <v/>
      </c>
      <c r="EL1403" s="6" t="str">
        <f>+IFERROR(VLOOKUP(EJ1403,Auxiliar!$A:$C,2,0),"")</f>
        <v/>
      </c>
      <c r="EM1403" s="7" t="str">
        <f>+IFERROR(VLOOKUP(EJ1403,Auxiliar!$A:$C,3,0),"")</f>
        <v/>
      </c>
      <c r="EO1403" s="1"/>
      <c r="EP1403" s="12"/>
      <c r="EQ1403" s="6" t="str">
        <f>+IFERROR(VALUE(RIGHT(Tabla25[[#This Row],[B2B]],6)),"")</f>
        <v/>
      </c>
      <c r="ER1403" s="6" t="str">
        <f>+IFERROR(VLOOKUP(EP1403,Auxiliar!$A:$C,2,0),"")</f>
        <v/>
      </c>
      <c r="ES1403" s="7" t="str">
        <f>+IFERROR(VLOOKUP(EP1403,Auxiliar!$A:$C,3,0),"")</f>
        <v/>
      </c>
      <c r="EU1403" s="1"/>
      <c r="EV1403" s="12"/>
      <c r="EW1403" s="6" t="str">
        <f>+IFERROR(VALUE(RIGHT(Tabla26[[#This Row],[B2B]],6)),"")</f>
        <v/>
      </c>
      <c r="EX1403" s="6" t="str">
        <f>+IFERROR(VLOOKUP(EV1403,Auxiliar!$A:$C,2,0),"")</f>
        <v/>
      </c>
      <c r="EY1403" s="7" t="str">
        <f>+IFERROR(VLOOKUP(EV1403,Auxiliar!$A:$C,3,0),"")</f>
        <v/>
      </c>
      <c r="EZ1403" s="1"/>
      <c r="FA1403" s="12"/>
      <c r="FB1403" s="6" t="str">
        <f>+IFERROR(VALUE(RIGHT(Tabla27[[#This Row],[B2B]],6)),"")</f>
        <v/>
      </c>
      <c r="FC1403" s="6" t="str">
        <f>+IFERROR(VLOOKUP(FA1403,Auxiliar!$A:$C,2,0),"")</f>
        <v/>
      </c>
      <c r="FD1403" s="7" t="str">
        <f>+IFERROR(VLOOKUP(FA1403,Auxiliar!$A:$C,3,0),"")</f>
        <v/>
      </c>
      <c r="FE1403" s="1"/>
      <c r="FF1403" s="12"/>
      <c r="FG1403" s="6" t="str">
        <f>+IFERROR(VALUE(RIGHT(Tabla28[[#This Row],[B2B]],6)),"")</f>
        <v/>
      </c>
      <c r="FH1403" s="6" t="str">
        <f>+IFERROR(VLOOKUP(FF1403,Auxiliar!$A:$C,2,0),"")</f>
        <v/>
      </c>
      <c r="FI1403" s="7" t="str">
        <f>+IFERROR(VLOOKUP(FF1403,Auxiliar!$A:$C,3,0),"")</f>
        <v/>
      </c>
      <c r="FJ1403" s="1"/>
      <c r="FK1403" s="12"/>
      <c r="FL1403" s="6" t="str">
        <f>+IFERROR(VALUE(RIGHT(Tabla29[[#This Row],[B2B]],6)),"")</f>
        <v/>
      </c>
      <c r="FM1403" s="6" t="str">
        <f>+IFERROR(VLOOKUP(FK1403,Auxiliar!$A:$C,2,0),"")</f>
        <v/>
      </c>
      <c r="FN1403" s="7" t="str">
        <f>+IFERROR(VLOOKUP(FK1403,Auxiliar!$A:$C,3,0),"")</f>
        <v/>
      </c>
      <c r="FO1403" s="1"/>
      <c r="FP1403" s="12"/>
      <c r="FQ1403" s="6" t="str">
        <f>+IFERROR(VALUE(RIGHT(Tabla30[[#This Row],[B2B]],6)),"")</f>
        <v/>
      </c>
      <c r="FR1403" s="6" t="str">
        <f>+IFERROR(VLOOKUP(FP1403,Auxiliar!$A:$C,2,0),"")</f>
        <v/>
      </c>
      <c r="FS1403" s="7"/>
      <c r="FT1403" s="1"/>
      <c r="FU1403" s="12"/>
      <c r="FV1403" s="6" t="str">
        <f>+IFERROR(VALUE(RIGHT(Tabla31[[#This Row],[B2B]],6)),"")</f>
        <v/>
      </c>
      <c r="FW1403" s="6" t="str">
        <f>+IFERROR(VLOOKUP(FU1403,Auxiliar!$A:$C,2,0),"")</f>
        <v/>
      </c>
      <c r="FX1403" s="7" t="str">
        <f>+IFERROR(VLOOKUP(FU1403,Auxiliar!$A:$C,3,0),"")</f>
        <v/>
      </c>
      <c r="FY1403" s="1"/>
      <c r="FZ1403" s="12"/>
      <c r="GA1403" s="6" t="str">
        <f>+IFERROR(VALUE(RIGHT(Tabla32[[#This Row],[B2B]],6)),"")</f>
        <v/>
      </c>
      <c r="GB1403" s="6" t="str">
        <f>+IFERROR(VLOOKUP(FZ1403,Auxiliar!$A:$C,2,0),"")</f>
        <v/>
      </c>
      <c r="GC1403" s="7" t="str">
        <f>+IFERROR(VLOOKUP(FZ1403,Auxiliar!$A:$C,3,0),"")</f>
        <v/>
      </c>
      <c r="GD1403" s="1"/>
      <c r="GE1403" s="12"/>
      <c r="GF1403" s="6" t="str">
        <f>+IFERROR(VALUE(RIGHT(Tabla33[[#This Row],[B2B]],6)),"")</f>
        <v/>
      </c>
      <c r="GG1403" s="6" t="str">
        <f>+IFERROR(VLOOKUP(GE1403,Auxiliar!$A:$C,2,0),"")</f>
        <v/>
      </c>
      <c r="GH1403" s="7" t="str">
        <f>+IFERROR(VLOOKUP(GE1403,Auxiliar!$A:$C,3,0),"")</f>
        <v/>
      </c>
    </row>
    <row r="1404" spans="79:190" x14ac:dyDescent="0.25">
      <c r="CA1404" s="1">
        <v>13064</v>
      </c>
      <c r="CB1404" s="1" t="s">
        <v>35</v>
      </c>
      <c r="CC1404" s="6">
        <f>+IFERROR(VALUE(RIGHT(Tabla14[[#This Row],[B2B]],6)),"")</f>
        <v>13064</v>
      </c>
      <c r="CD1404" s="6" t="str">
        <f>+IFERROR(VLOOKUP(CB1404,Auxiliar!$A:$C,2,0),"")</f>
        <v>Corona 710cc</v>
      </c>
      <c r="CE1404" s="7" t="str">
        <f>+IFERROR(VLOOKUP(CB1404,Auxiliar!$A:$C,3,0),"")</f>
        <v>1b 10% | 85b 0%</v>
      </c>
      <c r="CM1404" s="1">
        <v>13092</v>
      </c>
      <c r="CN1404" s="1" t="s">
        <v>20</v>
      </c>
      <c r="CO1404" s="6">
        <v>13092</v>
      </c>
      <c r="CP1404" s="6" t="s">
        <v>20</v>
      </c>
      <c r="CQ1404" s="7" t="s">
        <v>21</v>
      </c>
      <c r="CY1404" s="1">
        <v>13092</v>
      </c>
      <c r="CZ1404" s="1" t="s">
        <v>16</v>
      </c>
      <c r="DA1404" s="6">
        <f>+IFERROR(VALUE(RIGHT(Tabla18[[#This Row],[B2B]],6)),"")</f>
        <v>13092</v>
      </c>
      <c r="DB1404" s="6" t="str">
        <f>+IFERROR(VLOOKUP(CZ1404,Auxiliar!$A:$C,2,0),"")</f>
        <v>PREMIUM</v>
      </c>
      <c r="DC1404" s="7" t="str">
        <f>+IFERROR(VLOOKUP(CZ1404,Auxiliar!$A:$C,3,0),"")</f>
        <v>0b 0% | 2b 2% | 5b 3,5% | 10b 5%</v>
      </c>
      <c r="DE1404" s="1">
        <v>13092</v>
      </c>
      <c r="DF1404" s="1" t="s">
        <v>19</v>
      </c>
      <c r="DG1404" s="6">
        <f>+IFERROR(VALUE(RIGHT(Tabla19[[#This Row],[B2B]],6)),"")</f>
        <v>13092</v>
      </c>
      <c r="DH1404" s="6" t="str">
        <f>+IFERROR(VLOOKUP(DF1404,Auxiliar!$A:$C,2,0),"")</f>
        <v>MICHELOB</v>
      </c>
      <c r="DI1404" s="7" t="str">
        <f>+IFERROR(VLOOKUP(DF1404,Auxiliar!$A:$C,3,0),"")</f>
        <v>1b 7% | 3b 22% | 8b 27%</v>
      </c>
      <c r="DK1404" s="1"/>
      <c r="DL1404" s="1"/>
      <c r="DM1404" s="6" t="str">
        <f>+IFERROR(VALUE(RIGHT(Tabla20[[#This Row],[B2B]],6)),"")</f>
        <v/>
      </c>
      <c r="DN1404" s="6" t="str">
        <f>+IFERROR(VLOOKUP(DL1404,Auxiliar!$A:$C,2,0),"")</f>
        <v/>
      </c>
      <c r="DO1404" s="7" t="str">
        <f>+IFERROR(VLOOKUP(DL1404,Auxiliar!$A:$C,3,0),"")</f>
        <v/>
      </c>
      <c r="DQ1404" s="1">
        <v>13048</v>
      </c>
      <c r="DR1404" s="12" t="s">
        <v>24</v>
      </c>
      <c r="DS1404" s="6">
        <f>+IFERROR(VALUE(RIGHT(Tabla21[[#This Row],[B2B]],6)),"")</f>
        <v>13048</v>
      </c>
      <c r="DT1404" s="6" t="str">
        <f>+IFERROR(VLOOKUP(DR1404,Auxiliar!$A:$C,2,0),"")</f>
        <v>CORONA PORRON</v>
      </c>
      <c r="DU1404" s="7" t="str">
        <f>+IFERROR(VLOOKUP(DR1404,Auxiliar!$A:$C,3,0),"")</f>
        <v>1b 5% | 20b 0%</v>
      </c>
      <c r="DW1404" s="1"/>
      <c r="DX1404" s="12"/>
      <c r="DY1404" s="6" t="str">
        <f>+IFERROR(VALUE(RIGHT(Tabla22[[#This Row],[B2B]],6)),"")</f>
        <v/>
      </c>
      <c r="DZ1404" s="6" t="str">
        <f>+IFERROR(VLOOKUP(DX1404,Auxiliar!$A:$C,2,0),"")</f>
        <v/>
      </c>
      <c r="EA1404" s="7" t="str">
        <f>+IFERROR(VLOOKUP(DX1404,Auxiliar!$A:$C,3,0),"")</f>
        <v/>
      </c>
      <c r="EC1404" s="1"/>
      <c r="ED1404" s="12"/>
      <c r="EE1404" s="6" t="str">
        <f>+IFERROR(VALUE(RIGHT(Tabla23[[#This Row],[B2B]],6)),"")</f>
        <v/>
      </c>
      <c r="EF1404" s="6" t="str">
        <f>+IFERROR(VLOOKUP(ED1404,Auxiliar!$A:$C,2,0),"")</f>
        <v/>
      </c>
      <c r="EG1404" s="7" t="str">
        <f>+IFERROR(VLOOKUP(ED1404,Auxiliar!$A:$C,3,0),"")</f>
        <v/>
      </c>
      <c r="EI1404" s="1"/>
      <c r="EJ1404" s="12"/>
      <c r="EK1404" s="6" t="str">
        <f>+IFERROR(VALUE(RIGHT(Tabla24[[#This Row],[B2B]],6)),"")</f>
        <v/>
      </c>
      <c r="EL1404" s="6" t="str">
        <f>+IFERROR(VLOOKUP(EJ1404,Auxiliar!$A:$C,2,0),"")</f>
        <v/>
      </c>
      <c r="EM1404" s="7" t="str">
        <f>+IFERROR(VLOOKUP(EJ1404,Auxiliar!$A:$C,3,0),"")</f>
        <v/>
      </c>
      <c r="EO1404" s="1"/>
      <c r="EP1404" s="12"/>
      <c r="EQ1404" s="6" t="str">
        <f>+IFERROR(VALUE(RIGHT(Tabla25[[#This Row],[B2B]],6)),"")</f>
        <v/>
      </c>
      <c r="ER1404" s="6" t="str">
        <f>+IFERROR(VLOOKUP(EP1404,Auxiliar!$A:$C,2,0),"")</f>
        <v/>
      </c>
      <c r="ES1404" s="7" t="str">
        <f>+IFERROR(VLOOKUP(EP1404,Auxiliar!$A:$C,3,0),"")</f>
        <v/>
      </c>
      <c r="EU1404" s="1"/>
      <c r="EV1404" s="12"/>
      <c r="EW1404" s="6" t="str">
        <f>+IFERROR(VALUE(RIGHT(Tabla26[[#This Row],[B2B]],6)),"")</f>
        <v/>
      </c>
      <c r="EX1404" s="6" t="str">
        <f>+IFERROR(VLOOKUP(EV1404,Auxiliar!$A:$C,2,0),"")</f>
        <v/>
      </c>
      <c r="EY1404" s="7" t="str">
        <f>+IFERROR(VLOOKUP(EV1404,Auxiliar!$A:$C,3,0),"")</f>
        <v/>
      </c>
      <c r="EZ1404" s="1"/>
      <c r="FA1404" s="12"/>
      <c r="FB1404" s="6" t="str">
        <f>+IFERROR(VALUE(RIGHT(Tabla27[[#This Row],[B2B]],6)),"")</f>
        <v/>
      </c>
      <c r="FC1404" s="6" t="str">
        <f>+IFERROR(VLOOKUP(FA1404,Auxiliar!$A:$C,2,0),"")</f>
        <v/>
      </c>
      <c r="FD1404" s="7" t="str">
        <f>+IFERROR(VLOOKUP(FA1404,Auxiliar!$A:$C,3,0),"")</f>
        <v/>
      </c>
      <c r="FE1404" s="1"/>
      <c r="FF1404" s="12"/>
      <c r="FG1404" s="6" t="str">
        <f>+IFERROR(VALUE(RIGHT(Tabla28[[#This Row],[B2B]],6)),"")</f>
        <v/>
      </c>
      <c r="FH1404" s="6" t="str">
        <f>+IFERROR(VLOOKUP(FF1404,Auxiliar!$A:$C,2,0),"")</f>
        <v/>
      </c>
      <c r="FI1404" s="7" t="str">
        <f>+IFERROR(VLOOKUP(FF1404,Auxiliar!$A:$C,3,0),"")</f>
        <v/>
      </c>
      <c r="FJ1404" s="1"/>
      <c r="FK1404" s="12"/>
      <c r="FL1404" s="6" t="str">
        <f>+IFERROR(VALUE(RIGHT(Tabla29[[#This Row],[B2B]],6)),"")</f>
        <v/>
      </c>
      <c r="FM1404" s="6" t="str">
        <f>+IFERROR(VLOOKUP(FK1404,Auxiliar!$A:$C,2,0),"")</f>
        <v/>
      </c>
      <c r="FN1404" s="7" t="str">
        <f>+IFERROR(VLOOKUP(FK1404,Auxiliar!$A:$C,3,0),"")</f>
        <v/>
      </c>
      <c r="FO1404" s="1"/>
      <c r="FP1404" s="12"/>
      <c r="FQ1404" s="6" t="str">
        <f>+IFERROR(VALUE(RIGHT(Tabla30[[#This Row],[B2B]],6)),"")</f>
        <v/>
      </c>
      <c r="FR1404" s="6" t="str">
        <f>+IFERROR(VLOOKUP(FP1404,Auxiliar!$A:$C,2,0),"")</f>
        <v/>
      </c>
      <c r="FS1404" s="7"/>
      <c r="FT1404" s="1"/>
      <c r="FU1404" s="12"/>
      <c r="FV1404" s="6" t="str">
        <f>+IFERROR(VALUE(RIGHT(Tabla31[[#This Row],[B2B]],6)),"")</f>
        <v/>
      </c>
      <c r="FW1404" s="6" t="str">
        <f>+IFERROR(VLOOKUP(FU1404,Auxiliar!$A:$C,2,0),"")</f>
        <v/>
      </c>
      <c r="FX1404" s="7" t="str">
        <f>+IFERROR(VLOOKUP(FU1404,Auxiliar!$A:$C,3,0),"")</f>
        <v/>
      </c>
      <c r="FY1404" s="1"/>
      <c r="FZ1404" s="12"/>
      <c r="GA1404" s="6" t="str">
        <f>+IFERROR(VALUE(RIGHT(Tabla32[[#This Row],[B2B]],6)),"")</f>
        <v/>
      </c>
      <c r="GB1404" s="6" t="str">
        <f>+IFERROR(VLOOKUP(FZ1404,Auxiliar!$A:$C,2,0),"")</f>
        <v/>
      </c>
      <c r="GC1404" s="7" t="str">
        <f>+IFERROR(VLOOKUP(FZ1404,Auxiliar!$A:$C,3,0),"")</f>
        <v/>
      </c>
      <c r="GD1404" s="1"/>
      <c r="GE1404" s="12"/>
      <c r="GF1404" s="6" t="str">
        <f>+IFERROR(VALUE(RIGHT(Tabla33[[#This Row],[B2B]],6)),"")</f>
        <v/>
      </c>
      <c r="GG1404" s="6" t="str">
        <f>+IFERROR(VLOOKUP(GE1404,Auxiliar!$A:$C,2,0),"")</f>
        <v/>
      </c>
      <c r="GH1404" s="7" t="str">
        <f>+IFERROR(VLOOKUP(GE1404,Auxiliar!$A:$C,3,0),"")</f>
        <v/>
      </c>
    </row>
    <row r="1405" spans="79:190" x14ac:dyDescent="0.25">
      <c r="CA1405" s="1">
        <v>13068</v>
      </c>
      <c r="CB1405" s="1" t="s">
        <v>35</v>
      </c>
      <c r="CC1405" s="6">
        <f>+IFERROR(VALUE(RIGHT(Tabla14[[#This Row],[B2B]],6)),"")</f>
        <v>13068</v>
      </c>
      <c r="CD1405" s="6" t="str">
        <f>+IFERROR(VLOOKUP(CB1405,Auxiliar!$A:$C,2,0),"")</f>
        <v>Corona 710cc</v>
      </c>
      <c r="CE1405" s="7" t="str">
        <f>+IFERROR(VLOOKUP(CB1405,Auxiliar!$A:$C,3,0),"")</f>
        <v>1b 10% | 85b 0%</v>
      </c>
      <c r="CM1405" s="1">
        <v>13094</v>
      </c>
      <c r="CN1405" s="1" t="s">
        <v>20</v>
      </c>
      <c r="CO1405" s="6">
        <v>13094</v>
      </c>
      <c r="CP1405" s="6" t="s">
        <v>20</v>
      </c>
      <c r="CQ1405" s="7" t="s">
        <v>21</v>
      </c>
      <c r="CY1405" s="1">
        <v>13094</v>
      </c>
      <c r="CZ1405" s="1" t="s">
        <v>16</v>
      </c>
      <c r="DA1405" s="6">
        <f>+IFERROR(VALUE(RIGHT(Tabla18[[#This Row],[B2B]],6)),"")</f>
        <v>13094</v>
      </c>
      <c r="DB1405" s="6" t="str">
        <f>+IFERROR(VLOOKUP(CZ1405,Auxiliar!$A:$C,2,0),"")</f>
        <v>PREMIUM</v>
      </c>
      <c r="DC1405" s="7" t="str">
        <f>+IFERROR(VLOOKUP(CZ1405,Auxiliar!$A:$C,3,0),"")</f>
        <v>0b 0% | 2b 2% | 5b 3,5% | 10b 5%</v>
      </c>
      <c r="DE1405" s="1">
        <v>13094</v>
      </c>
      <c r="DF1405" s="1" t="s">
        <v>19</v>
      </c>
      <c r="DG1405" s="6">
        <f>+IFERROR(VALUE(RIGHT(Tabla19[[#This Row],[B2B]],6)),"")</f>
        <v>13094</v>
      </c>
      <c r="DH1405" s="6" t="str">
        <f>+IFERROR(VLOOKUP(DF1405,Auxiliar!$A:$C,2,0),"")</f>
        <v>MICHELOB</v>
      </c>
      <c r="DI1405" s="7" t="str">
        <f>+IFERROR(VLOOKUP(DF1405,Auxiliar!$A:$C,3,0),"")</f>
        <v>1b 7% | 3b 22% | 8b 27%</v>
      </c>
      <c r="DK1405" s="1"/>
      <c r="DL1405" s="1"/>
      <c r="DM1405" s="6" t="str">
        <f>+IFERROR(VALUE(RIGHT(Tabla20[[#This Row],[B2B]],6)),"")</f>
        <v/>
      </c>
      <c r="DN1405" s="6" t="str">
        <f>+IFERROR(VLOOKUP(DL1405,Auxiliar!$A:$C,2,0),"")</f>
        <v/>
      </c>
      <c r="DO1405" s="7" t="str">
        <f>+IFERROR(VLOOKUP(DL1405,Auxiliar!$A:$C,3,0),"")</f>
        <v/>
      </c>
      <c r="DQ1405" s="1">
        <v>13051</v>
      </c>
      <c r="DR1405" s="12" t="s">
        <v>24</v>
      </c>
      <c r="DS1405" s="6">
        <f>+IFERROR(VALUE(RIGHT(Tabla21[[#This Row],[B2B]],6)),"")</f>
        <v>13051</v>
      </c>
      <c r="DT1405" s="6" t="str">
        <f>+IFERROR(VLOOKUP(DR1405,Auxiliar!$A:$C,2,0),"")</f>
        <v>CORONA PORRON</v>
      </c>
      <c r="DU1405" s="7" t="str">
        <f>+IFERROR(VLOOKUP(DR1405,Auxiliar!$A:$C,3,0),"")</f>
        <v>1b 5% | 20b 0%</v>
      </c>
      <c r="DW1405" s="1"/>
      <c r="DX1405" s="12"/>
      <c r="DY1405" s="6" t="str">
        <f>+IFERROR(VALUE(RIGHT(Tabla22[[#This Row],[B2B]],6)),"")</f>
        <v/>
      </c>
      <c r="DZ1405" s="6" t="str">
        <f>+IFERROR(VLOOKUP(DX1405,Auxiliar!$A:$C,2,0),"")</f>
        <v/>
      </c>
      <c r="EA1405" s="7" t="str">
        <f>+IFERROR(VLOOKUP(DX1405,Auxiliar!$A:$C,3,0),"")</f>
        <v/>
      </c>
      <c r="EC1405" s="1"/>
      <c r="ED1405" s="12"/>
      <c r="EE1405" s="6" t="str">
        <f>+IFERROR(VALUE(RIGHT(Tabla23[[#This Row],[B2B]],6)),"")</f>
        <v/>
      </c>
      <c r="EF1405" s="6" t="str">
        <f>+IFERROR(VLOOKUP(ED1405,Auxiliar!$A:$C,2,0),"")</f>
        <v/>
      </c>
      <c r="EG1405" s="7" t="str">
        <f>+IFERROR(VLOOKUP(ED1405,Auxiliar!$A:$C,3,0),"")</f>
        <v/>
      </c>
      <c r="EI1405" s="1"/>
      <c r="EJ1405" s="12"/>
      <c r="EK1405" s="6" t="str">
        <f>+IFERROR(VALUE(RIGHT(Tabla24[[#This Row],[B2B]],6)),"")</f>
        <v/>
      </c>
      <c r="EL1405" s="6" t="str">
        <f>+IFERROR(VLOOKUP(EJ1405,Auxiliar!$A:$C,2,0),"")</f>
        <v/>
      </c>
      <c r="EM1405" s="7" t="str">
        <f>+IFERROR(VLOOKUP(EJ1405,Auxiliar!$A:$C,3,0),"")</f>
        <v/>
      </c>
      <c r="EO1405" s="1"/>
      <c r="EP1405" s="12"/>
      <c r="EQ1405" s="6" t="str">
        <f>+IFERROR(VALUE(RIGHT(Tabla25[[#This Row],[B2B]],6)),"")</f>
        <v/>
      </c>
      <c r="ER1405" s="6" t="str">
        <f>+IFERROR(VLOOKUP(EP1405,Auxiliar!$A:$C,2,0),"")</f>
        <v/>
      </c>
      <c r="ES1405" s="7" t="str">
        <f>+IFERROR(VLOOKUP(EP1405,Auxiliar!$A:$C,3,0),"")</f>
        <v/>
      </c>
      <c r="EU1405" s="1"/>
      <c r="EV1405" s="12"/>
      <c r="EW1405" s="6" t="str">
        <f>+IFERROR(VALUE(RIGHT(Tabla26[[#This Row],[B2B]],6)),"")</f>
        <v/>
      </c>
      <c r="EX1405" s="6" t="str">
        <f>+IFERROR(VLOOKUP(EV1405,Auxiliar!$A:$C,2,0),"")</f>
        <v/>
      </c>
      <c r="EY1405" s="7" t="str">
        <f>+IFERROR(VLOOKUP(EV1405,Auxiliar!$A:$C,3,0),"")</f>
        <v/>
      </c>
      <c r="EZ1405" s="1"/>
      <c r="FA1405" s="12"/>
      <c r="FB1405" s="6" t="str">
        <f>+IFERROR(VALUE(RIGHT(Tabla27[[#This Row],[B2B]],6)),"")</f>
        <v/>
      </c>
      <c r="FC1405" s="6" t="str">
        <f>+IFERROR(VLOOKUP(FA1405,Auxiliar!$A:$C,2,0),"")</f>
        <v/>
      </c>
      <c r="FD1405" s="7" t="str">
        <f>+IFERROR(VLOOKUP(FA1405,Auxiliar!$A:$C,3,0),"")</f>
        <v/>
      </c>
      <c r="FE1405" s="1"/>
      <c r="FF1405" s="12"/>
      <c r="FG1405" s="6" t="str">
        <f>+IFERROR(VALUE(RIGHT(Tabla28[[#This Row],[B2B]],6)),"")</f>
        <v/>
      </c>
      <c r="FH1405" s="6" t="str">
        <f>+IFERROR(VLOOKUP(FF1405,Auxiliar!$A:$C,2,0),"")</f>
        <v/>
      </c>
      <c r="FI1405" s="7" t="str">
        <f>+IFERROR(VLOOKUP(FF1405,Auxiliar!$A:$C,3,0),"")</f>
        <v/>
      </c>
      <c r="FJ1405" s="1"/>
      <c r="FK1405" s="12"/>
      <c r="FL1405" s="6" t="str">
        <f>+IFERROR(VALUE(RIGHT(Tabla29[[#This Row],[B2B]],6)),"")</f>
        <v/>
      </c>
      <c r="FM1405" s="6" t="str">
        <f>+IFERROR(VLOOKUP(FK1405,Auxiliar!$A:$C,2,0),"")</f>
        <v/>
      </c>
      <c r="FN1405" s="7" t="str">
        <f>+IFERROR(VLOOKUP(FK1405,Auxiliar!$A:$C,3,0),"")</f>
        <v/>
      </c>
      <c r="FO1405" s="1"/>
      <c r="FP1405" s="12"/>
      <c r="FQ1405" s="6" t="str">
        <f>+IFERROR(VALUE(RIGHT(Tabla30[[#This Row],[B2B]],6)),"")</f>
        <v/>
      </c>
      <c r="FR1405" s="6" t="str">
        <f>+IFERROR(VLOOKUP(FP1405,Auxiliar!$A:$C,2,0),"")</f>
        <v/>
      </c>
      <c r="FS1405" s="7"/>
      <c r="FT1405" s="1"/>
      <c r="FU1405" s="12"/>
      <c r="FV1405" s="6" t="str">
        <f>+IFERROR(VALUE(RIGHT(Tabla31[[#This Row],[B2B]],6)),"")</f>
        <v/>
      </c>
      <c r="FW1405" s="6" t="str">
        <f>+IFERROR(VLOOKUP(FU1405,Auxiliar!$A:$C,2,0),"")</f>
        <v/>
      </c>
      <c r="FX1405" s="7" t="str">
        <f>+IFERROR(VLOOKUP(FU1405,Auxiliar!$A:$C,3,0),"")</f>
        <v/>
      </c>
      <c r="FY1405" s="1"/>
      <c r="FZ1405" s="12"/>
      <c r="GA1405" s="6" t="str">
        <f>+IFERROR(VALUE(RIGHT(Tabla32[[#This Row],[B2B]],6)),"")</f>
        <v/>
      </c>
      <c r="GB1405" s="6" t="str">
        <f>+IFERROR(VLOOKUP(FZ1405,Auxiliar!$A:$C,2,0),"")</f>
        <v/>
      </c>
      <c r="GC1405" s="7" t="str">
        <f>+IFERROR(VLOOKUP(FZ1405,Auxiliar!$A:$C,3,0),"")</f>
        <v/>
      </c>
      <c r="GD1405" s="1"/>
      <c r="GE1405" s="12"/>
      <c r="GF1405" s="6" t="str">
        <f>+IFERROR(VALUE(RIGHT(Tabla33[[#This Row],[B2B]],6)),"")</f>
        <v/>
      </c>
      <c r="GG1405" s="6" t="str">
        <f>+IFERROR(VLOOKUP(GE1405,Auxiliar!$A:$C,2,0),"")</f>
        <v/>
      </c>
      <c r="GH1405" s="7" t="str">
        <f>+IFERROR(VLOOKUP(GE1405,Auxiliar!$A:$C,3,0),"")</f>
        <v/>
      </c>
    </row>
    <row r="1406" spans="79:190" x14ac:dyDescent="0.25">
      <c r="CA1406" s="1">
        <v>13071</v>
      </c>
      <c r="CB1406" s="1" t="s">
        <v>35</v>
      </c>
      <c r="CC1406" s="6">
        <f>+IFERROR(VALUE(RIGHT(Tabla14[[#This Row],[B2B]],6)),"")</f>
        <v>13071</v>
      </c>
      <c r="CD1406" s="6" t="str">
        <f>+IFERROR(VLOOKUP(CB1406,Auxiliar!$A:$C,2,0),"")</f>
        <v>Corona 710cc</v>
      </c>
      <c r="CE1406" s="7" t="str">
        <f>+IFERROR(VLOOKUP(CB1406,Auxiliar!$A:$C,3,0),"")</f>
        <v>1b 10% | 85b 0%</v>
      </c>
      <c r="CM1406" s="1">
        <v>13096</v>
      </c>
      <c r="CN1406" s="1" t="s">
        <v>20</v>
      </c>
      <c r="CO1406" s="6">
        <v>13096</v>
      </c>
      <c r="CP1406" s="6" t="s">
        <v>20</v>
      </c>
      <c r="CQ1406" s="7" t="s">
        <v>21</v>
      </c>
      <c r="CY1406" s="1">
        <v>13096</v>
      </c>
      <c r="CZ1406" s="1" t="s">
        <v>16</v>
      </c>
      <c r="DA1406" s="6">
        <f>+IFERROR(VALUE(RIGHT(Tabla18[[#This Row],[B2B]],6)),"")</f>
        <v>13096</v>
      </c>
      <c r="DB1406" s="6" t="str">
        <f>+IFERROR(VLOOKUP(CZ1406,Auxiliar!$A:$C,2,0),"")</f>
        <v>PREMIUM</v>
      </c>
      <c r="DC1406" s="7" t="str">
        <f>+IFERROR(VLOOKUP(CZ1406,Auxiliar!$A:$C,3,0),"")</f>
        <v>0b 0% | 2b 2% | 5b 3,5% | 10b 5%</v>
      </c>
      <c r="DE1406" s="1">
        <v>13096</v>
      </c>
      <c r="DF1406" s="1" t="s">
        <v>19</v>
      </c>
      <c r="DG1406" s="6">
        <f>+IFERROR(VALUE(RIGHT(Tabla19[[#This Row],[B2B]],6)),"")</f>
        <v>13096</v>
      </c>
      <c r="DH1406" s="6" t="str">
        <f>+IFERROR(VLOOKUP(DF1406,Auxiliar!$A:$C,2,0),"")</f>
        <v>MICHELOB</v>
      </c>
      <c r="DI1406" s="7" t="str">
        <f>+IFERROR(VLOOKUP(DF1406,Auxiliar!$A:$C,3,0),"")</f>
        <v>1b 7% | 3b 22% | 8b 27%</v>
      </c>
      <c r="DK1406" s="1"/>
      <c r="DL1406" s="1"/>
      <c r="DM1406" s="6" t="str">
        <f>+IFERROR(VALUE(RIGHT(Tabla20[[#This Row],[B2B]],6)),"")</f>
        <v/>
      </c>
      <c r="DN1406" s="6" t="str">
        <f>+IFERROR(VLOOKUP(DL1406,Auxiliar!$A:$C,2,0),"")</f>
        <v/>
      </c>
      <c r="DO1406" s="7" t="str">
        <f>+IFERROR(VLOOKUP(DL1406,Auxiliar!$A:$C,3,0),"")</f>
        <v/>
      </c>
      <c r="DQ1406" s="1">
        <v>13058</v>
      </c>
      <c r="DR1406" s="12" t="s">
        <v>24</v>
      </c>
      <c r="DS1406" s="6">
        <f>+IFERROR(VALUE(RIGHT(Tabla21[[#This Row],[B2B]],6)),"")</f>
        <v>13058</v>
      </c>
      <c r="DT1406" s="6" t="str">
        <f>+IFERROR(VLOOKUP(DR1406,Auxiliar!$A:$C,2,0),"")</f>
        <v>CORONA PORRON</v>
      </c>
      <c r="DU1406" s="7" t="str">
        <f>+IFERROR(VLOOKUP(DR1406,Auxiliar!$A:$C,3,0),"")</f>
        <v>1b 5% | 20b 0%</v>
      </c>
      <c r="DW1406" s="1"/>
      <c r="DX1406" s="12"/>
      <c r="DY1406" s="6" t="str">
        <f>+IFERROR(VALUE(RIGHT(Tabla22[[#This Row],[B2B]],6)),"")</f>
        <v/>
      </c>
      <c r="DZ1406" s="6" t="str">
        <f>+IFERROR(VLOOKUP(DX1406,Auxiliar!$A:$C,2,0),"")</f>
        <v/>
      </c>
      <c r="EA1406" s="7" t="str">
        <f>+IFERROR(VLOOKUP(DX1406,Auxiliar!$A:$C,3,0),"")</f>
        <v/>
      </c>
      <c r="EC1406" s="1"/>
      <c r="ED1406" s="12"/>
      <c r="EE1406" s="6" t="str">
        <f>+IFERROR(VALUE(RIGHT(Tabla23[[#This Row],[B2B]],6)),"")</f>
        <v/>
      </c>
      <c r="EF1406" s="6" t="str">
        <f>+IFERROR(VLOOKUP(ED1406,Auxiliar!$A:$C,2,0),"")</f>
        <v/>
      </c>
      <c r="EG1406" s="7" t="str">
        <f>+IFERROR(VLOOKUP(ED1406,Auxiliar!$A:$C,3,0),"")</f>
        <v/>
      </c>
      <c r="EI1406" s="1"/>
      <c r="EJ1406" s="12"/>
      <c r="EK1406" s="6" t="str">
        <f>+IFERROR(VALUE(RIGHT(Tabla24[[#This Row],[B2B]],6)),"")</f>
        <v/>
      </c>
      <c r="EL1406" s="6" t="str">
        <f>+IFERROR(VLOOKUP(EJ1406,Auxiliar!$A:$C,2,0),"")</f>
        <v/>
      </c>
      <c r="EM1406" s="7" t="str">
        <f>+IFERROR(VLOOKUP(EJ1406,Auxiliar!$A:$C,3,0),"")</f>
        <v/>
      </c>
      <c r="EO1406" s="1"/>
      <c r="EP1406" s="12"/>
      <c r="EQ1406" s="6" t="str">
        <f>+IFERROR(VALUE(RIGHT(Tabla25[[#This Row],[B2B]],6)),"")</f>
        <v/>
      </c>
      <c r="ER1406" s="6" t="str">
        <f>+IFERROR(VLOOKUP(EP1406,Auxiliar!$A:$C,2,0),"")</f>
        <v/>
      </c>
      <c r="ES1406" s="7" t="str">
        <f>+IFERROR(VLOOKUP(EP1406,Auxiliar!$A:$C,3,0),"")</f>
        <v/>
      </c>
      <c r="EU1406" s="1"/>
      <c r="EV1406" s="12"/>
      <c r="EW1406" s="6" t="str">
        <f>+IFERROR(VALUE(RIGHT(Tabla26[[#This Row],[B2B]],6)),"")</f>
        <v/>
      </c>
      <c r="EX1406" s="6" t="str">
        <f>+IFERROR(VLOOKUP(EV1406,Auxiliar!$A:$C,2,0),"")</f>
        <v/>
      </c>
      <c r="EY1406" s="7" t="str">
        <f>+IFERROR(VLOOKUP(EV1406,Auxiliar!$A:$C,3,0),"")</f>
        <v/>
      </c>
      <c r="EZ1406" s="1"/>
      <c r="FA1406" s="12"/>
      <c r="FB1406" s="6" t="str">
        <f>+IFERROR(VALUE(RIGHT(Tabla27[[#This Row],[B2B]],6)),"")</f>
        <v/>
      </c>
      <c r="FC1406" s="6" t="str">
        <f>+IFERROR(VLOOKUP(FA1406,Auxiliar!$A:$C,2,0),"")</f>
        <v/>
      </c>
      <c r="FD1406" s="7" t="str">
        <f>+IFERROR(VLOOKUP(FA1406,Auxiliar!$A:$C,3,0),"")</f>
        <v/>
      </c>
      <c r="FE1406" s="1"/>
      <c r="FF1406" s="12"/>
      <c r="FG1406" s="6" t="str">
        <f>+IFERROR(VALUE(RIGHT(Tabla28[[#This Row],[B2B]],6)),"")</f>
        <v/>
      </c>
      <c r="FH1406" s="6" t="str">
        <f>+IFERROR(VLOOKUP(FF1406,Auxiliar!$A:$C,2,0),"")</f>
        <v/>
      </c>
      <c r="FI1406" s="7" t="str">
        <f>+IFERROR(VLOOKUP(FF1406,Auxiliar!$A:$C,3,0),"")</f>
        <v/>
      </c>
      <c r="FJ1406" s="1"/>
      <c r="FK1406" s="12"/>
      <c r="FL1406" s="6" t="str">
        <f>+IFERROR(VALUE(RIGHT(Tabla29[[#This Row],[B2B]],6)),"")</f>
        <v/>
      </c>
      <c r="FM1406" s="6" t="str">
        <f>+IFERROR(VLOOKUP(FK1406,Auxiliar!$A:$C,2,0),"")</f>
        <v/>
      </c>
      <c r="FN1406" s="7" t="str">
        <f>+IFERROR(VLOOKUP(FK1406,Auxiliar!$A:$C,3,0),"")</f>
        <v/>
      </c>
      <c r="FO1406" s="1"/>
      <c r="FP1406" s="12"/>
      <c r="FQ1406" s="6" t="str">
        <f>+IFERROR(VALUE(RIGHT(Tabla30[[#This Row],[B2B]],6)),"")</f>
        <v/>
      </c>
      <c r="FR1406" s="6" t="str">
        <f>+IFERROR(VLOOKUP(FP1406,Auxiliar!$A:$C,2,0),"")</f>
        <v/>
      </c>
      <c r="FS1406" s="7"/>
      <c r="FT1406" s="1"/>
      <c r="FU1406" s="12"/>
      <c r="FV1406" s="6" t="str">
        <f>+IFERROR(VALUE(RIGHT(Tabla31[[#This Row],[B2B]],6)),"")</f>
        <v/>
      </c>
      <c r="FW1406" s="6" t="str">
        <f>+IFERROR(VLOOKUP(FU1406,Auxiliar!$A:$C,2,0),"")</f>
        <v/>
      </c>
      <c r="FX1406" s="7" t="str">
        <f>+IFERROR(VLOOKUP(FU1406,Auxiliar!$A:$C,3,0),"")</f>
        <v/>
      </c>
      <c r="FY1406" s="1"/>
      <c r="FZ1406" s="12"/>
      <c r="GA1406" s="6" t="str">
        <f>+IFERROR(VALUE(RIGHT(Tabla32[[#This Row],[B2B]],6)),"")</f>
        <v/>
      </c>
      <c r="GB1406" s="6" t="str">
        <f>+IFERROR(VLOOKUP(FZ1406,Auxiliar!$A:$C,2,0),"")</f>
        <v/>
      </c>
      <c r="GC1406" s="7" t="str">
        <f>+IFERROR(VLOOKUP(FZ1406,Auxiliar!$A:$C,3,0),"")</f>
        <v/>
      </c>
      <c r="GD1406" s="1"/>
      <c r="GE1406" s="12"/>
      <c r="GF1406" s="6" t="str">
        <f>+IFERROR(VALUE(RIGHT(Tabla33[[#This Row],[B2B]],6)),"")</f>
        <v/>
      </c>
      <c r="GG1406" s="6" t="str">
        <f>+IFERROR(VLOOKUP(GE1406,Auxiliar!$A:$C,2,0),"")</f>
        <v/>
      </c>
      <c r="GH1406" s="7" t="str">
        <f>+IFERROR(VLOOKUP(GE1406,Auxiliar!$A:$C,3,0),"")</f>
        <v/>
      </c>
    </row>
    <row r="1407" spans="79:190" x14ac:dyDescent="0.25">
      <c r="CA1407" s="1">
        <v>13074</v>
      </c>
      <c r="CB1407" s="1" t="s">
        <v>35</v>
      </c>
      <c r="CC1407" s="6">
        <f>+IFERROR(VALUE(RIGHT(Tabla14[[#This Row],[B2B]],6)),"")</f>
        <v>13074</v>
      </c>
      <c r="CD1407" s="6" t="str">
        <f>+IFERROR(VLOOKUP(CB1407,Auxiliar!$A:$C,2,0),"")</f>
        <v>Corona 710cc</v>
      </c>
      <c r="CE1407" s="7" t="str">
        <f>+IFERROR(VLOOKUP(CB1407,Auxiliar!$A:$C,3,0),"")</f>
        <v>1b 10% | 85b 0%</v>
      </c>
      <c r="CM1407" s="1">
        <v>13097</v>
      </c>
      <c r="CN1407" s="1" t="s">
        <v>20</v>
      </c>
      <c r="CO1407" s="6">
        <v>13097</v>
      </c>
      <c r="CP1407" s="6" t="s">
        <v>20</v>
      </c>
      <c r="CQ1407" s="7" t="s">
        <v>21</v>
      </c>
      <c r="CY1407" s="1">
        <v>13097</v>
      </c>
      <c r="CZ1407" s="1" t="s">
        <v>16</v>
      </c>
      <c r="DA1407" s="6">
        <f>+IFERROR(VALUE(RIGHT(Tabla18[[#This Row],[B2B]],6)),"")</f>
        <v>13097</v>
      </c>
      <c r="DB1407" s="6" t="str">
        <f>+IFERROR(VLOOKUP(CZ1407,Auxiliar!$A:$C,2,0),"")</f>
        <v>PREMIUM</v>
      </c>
      <c r="DC1407" s="7" t="str">
        <f>+IFERROR(VLOOKUP(CZ1407,Auxiliar!$A:$C,3,0),"")</f>
        <v>0b 0% | 2b 2% | 5b 3,5% | 10b 5%</v>
      </c>
      <c r="DE1407" s="1">
        <v>13097</v>
      </c>
      <c r="DF1407" s="1" t="s">
        <v>19</v>
      </c>
      <c r="DG1407" s="6">
        <f>+IFERROR(VALUE(RIGHT(Tabla19[[#This Row],[B2B]],6)),"")</f>
        <v>13097</v>
      </c>
      <c r="DH1407" s="6" t="str">
        <f>+IFERROR(VLOOKUP(DF1407,Auxiliar!$A:$C,2,0),"")</f>
        <v>MICHELOB</v>
      </c>
      <c r="DI1407" s="7" t="str">
        <f>+IFERROR(VLOOKUP(DF1407,Auxiliar!$A:$C,3,0),"")</f>
        <v>1b 7% | 3b 22% | 8b 27%</v>
      </c>
      <c r="DK1407" s="1"/>
      <c r="DL1407" s="1"/>
      <c r="DM1407" s="6" t="str">
        <f>+IFERROR(VALUE(RIGHT(Tabla20[[#This Row],[B2B]],6)),"")</f>
        <v/>
      </c>
      <c r="DN1407" s="6" t="str">
        <f>+IFERROR(VLOOKUP(DL1407,Auxiliar!$A:$C,2,0),"")</f>
        <v/>
      </c>
      <c r="DO1407" s="7" t="str">
        <f>+IFERROR(VLOOKUP(DL1407,Auxiliar!$A:$C,3,0),"")</f>
        <v/>
      </c>
      <c r="DQ1407" s="1">
        <v>13064</v>
      </c>
      <c r="DR1407" s="12" t="s">
        <v>24</v>
      </c>
      <c r="DS1407" s="6">
        <f>+IFERROR(VALUE(RIGHT(Tabla21[[#This Row],[B2B]],6)),"")</f>
        <v>13064</v>
      </c>
      <c r="DT1407" s="6" t="str">
        <f>+IFERROR(VLOOKUP(DR1407,Auxiliar!$A:$C,2,0),"")</f>
        <v>CORONA PORRON</v>
      </c>
      <c r="DU1407" s="7" t="str">
        <f>+IFERROR(VLOOKUP(DR1407,Auxiliar!$A:$C,3,0),"")</f>
        <v>1b 5% | 20b 0%</v>
      </c>
      <c r="DW1407" s="1"/>
      <c r="DX1407" s="12"/>
      <c r="DY1407" s="6" t="str">
        <f>+IFERROR(VALUE(RIGHT(Tabla22[[#This Row],[B2B]],6)),"")</f>
        <v/>
      </c>
      <c r="DZ1407" s="6" t="str">
        <f>+IFERROR(VLOOKUP(DX1407,Auxiliar!$A:$C,2,0),"")</f>
        <v/>
      </c>
      <c r="EA1407" s="7" t="str">
        <f>+IFERROR(VLOOKUP(DX1407,Auxiliar!$A:$C,3,0),"")</f>
        <v/>
      </c>
      <c r="EC1407" s="1"/>
      <c r="ED1407" s="12"/>
      <c r="EE1407" s="6" t="str">
        <f>+IFERROR(VALUE(RIGHT(Tabla23[[#This Row],[B2B]],6)),"")</f>
        <v/>
      </c>
      <c r="EF1407" s="6" t="str">
        <f>+IFERROR(VLOOKUP(ED1407,Auxiliar!$A:$C,2,0),"")</f>
        <v/>
      </c>
      <c r="EG1407" s="7" t="str">
        <f>+IFERROR(VLOOKUP(ED1407,Auxiliar!$A:$C,3,0),"")</f>
        <v/>
      </c>
      <c r="EI1407" s="1"/>
      <c r="EJ1407" s="12"/>
      <c r="EK1407" s="6" t="str">
        <f>+IFERROR(VALUE(RIGHT(Tabla24[[#This Row],[B2B]],6)),"")</f>
        <v/>
      </c>
      <c r="EL1407" s="6" t="str">
        <f>+IFERROR(VLOOKUP(EJ1407,Auxiliar!$A:$C,2,0),"")</f>
        <v/>
      </c>
      <c r="EM1407" s="7" t="str">
        <f>+IFERROR(VLOOKUP(EJ1407,Auxiliar!$A:$C,3,0),"")</f>
        <v/>
      </c>
      <c r="EO1407" s="1"/>
      <c r="EP1407" s="12"/>
      <c r="EQ1407" s="6" t="str">
        <f>+IFERROR(VALUE(RIGHT(Tabla25[[#This Row],[B2B]],6)),"")</f>
        <v/>
      </c>
      <c r="ER1407" s="6" t="str">
        <f>+IFERROR(VLOOKUP(EP1407,Auxiliar!$A:$C,2,0),"")</f>
        <v/>
      </c>
      <c r="ES1407" s="7" t="str">
        <f>+IFERROR(VLOOKUP(EP1407,Auxiliar!$A:$C,3,0),"")</f>
        <v/>
      </c>
      <c r="EU1407" s="1"/>
      <c r="EV1407" s="12"/>
      <c r="EW1407" s="6" t="str">
        <f>+IFERROR(VALUE(RIGHT(Tabla26[[#This Row],[B2B]],6)),"")</f>
        <v/>
      </c>
      <c r="EX1407" s="6" t="str">
        <f>+IFERROR(VLOOKUP(EV1407,Auxiliar!$A:$C,2,0),"")</f>
        <v/>
      </c>
      <c r="EY1407" s="7" t="str">
        <f>+IFERROR(VLOOKUP(EV1407,Auxiliar!$A:$C,3,0),"")</f>
        <v/>
      </c>
      <c r="EZ1407" s="1"/>
      <c r="FA1407" s="12"/>
      <c r="FB1407" s="6" t="str">
        <f>+IFERROR(VALUE(RIGHT(Tabla27[[#This Row],[B2B]],6)),"")</f>
        <v/>
      </c>
      <c r="FC1407" s="6" t="str">
        <f>+IFERROR(VLOOKUP(FA1407,Auxiliar!$A:$C,2,0),"")</f>
        <v/>
      </c>
      <c r="FD1407" s="7" t="str">
        <f>+IFERROR(VLOOKUP(FA1407,Auxiliar!$A:$C,3,0),"")</f>
        <v/>
      </c>
      <c r="FE1407" s="1"/>
      <c r="FF1407" s="12"/>
      <c r="FG1407" s="6" t="str">
        <f>+IFERROR(VALUE(RIGHT(Tabla28[[#This Row],[B2B]],6)),"")</f>
        <v/>
      </c>
      <c r="FH1407" s="6" t="str">
        <f>+IFERROR(VLOOKUP(FF1407,Auxiliar!$A:$C,2,0),"")</f>
        <v/>
      </c>
      <c r="FI1407" s="7" t="str">
        <f>+IFERROR(VLOOKUP(FF1407,Auxiliar!$A:$C,3,0),"")</f>
        <v/>
      </c>
      <c r="FJ1407" s="1"/>
      <c r="FK1407" s="12"/>
      <c r="FL1407" s="6" t="str">
        <f>+IFERROR(VALUE(RIGHT(Tabla29[[#This Row],[B2B]],6)),"")</f>
        <v/>
      </c>
      <c r="FM1407" s="6" t="str">
        <f>+IFERROR(VLOOKUP(FK1407,Auxiliar!$A:$C,2,0),"")</f>
        <v/>
      </c>
      <c r="FN1407" s="7" t="str">
        <f>+IFERROR(VLOOKUP(FK1407,Auxiliar!$A:$C,3,0),"")</f>
        <v/>
      </c>
      <c r="FO1407" s="1"/>
      <c r="FP1407" s="12"/>
      <c r="FQ1407" s="6" t="str">
        <f>+IFERROR(VALUE(RIGHT(Tabla30[[#This Row],[B2B]],6)),"")</f>
        <v/>
      </c>
      <c r="FR1407" s="6" t="str">
        <f>+IFERROR(VLOOKUP(FP1407,Auxiliar!$A:$C,2,0),"")</f>
        <v/>
      </c>
      <c r="FS1407" s="7"/>
      <c r="FT1407" s="1"/>
      <c r="FU1407" s="12"/>
      <c r="FV1407" s="6" t="str">
        <f>+IFERROR(VALUE(RIGHT(Tabla31[[#This Row],[B2B]],6)),"")</f>
        <v/>
      </c>
      <c r="FW1407" s="6" t="str">
        <f>+IFERROR(VLOOKUP(FU1407,Auxiliar!$A:$C,2,0),"")</f>
        <v/>
      </c>
      <c r="FX1407" s="7" t="str">
        <f>+IFERROR(VLOOKUP(FU1407,Auxiliar!$A:$C,3,0),"")</f>
        <v/>
      </c>
      <c r="FY1407" s="1"/>
      <c r="FZ1407" s="12"/>
      <c r="GA1407" s="6" t="str">
        <f>+IFERROR(VALUE(RIGHT(Tabla32[[#This Row],[B2B]],6)),"")</f>
        <v/>
      </c>
      <c r="GB1407" s="6" t="str">
        <f>+IFERROR(VLOOKUP(FZ1407,Auxiliar!$A:$C,2,0),"")</f>
        <v/>
      </c>
      <c r="GC1407" s="7" t="str">
        <f>+IFERROR(VLOOKUP(FZ1407,Auxiliar!$A:$C,3,0),"")</f>
        <v/>
      </c>
      <c r="GD1407" s="1"/>
      <c r="GE1407" s="12"/>
      <c r="GF1407" s="6" t="str">
        <f>+IFERROR(VALUE(RIGHT(Tabla33[[#This Row],[B2B]],6)),"")</f>
        <v/>
      </c>
      <c r="GG1407" s="6" t="str">
        <f>+IFERROR(VLOOKUP(GE1407,Auxiliar!$A:$C,2,0),"")</f>
        <v/>
      </c>
      <c r="GH1407" s="7" t="str">
        <f>+IFERROR(VLOOKUP(GE1407,Auxiliar!$A:$C,3,0),"")</f>
        <v/>
      </c>
    </row>
    <row r="1408" spans="79:190" x14ac:dyDescent="0.25">
      <c r="CA1408" s="1">
        <v>13078</v>
      </c>
      <c r="CB1408" s="1" t="s">
        <v>35</v>
      </c>
      <c r="CC1408" s="6">
        <f>+IFERROR(VALUE(RIGHT(Tabla14[[#This Row],[B2B]],6)),"")</f>
        <v>13078</v>
      </c>
      <c r="CD1408" s="6" t="str">
        <f>+IFERROR(VLOOKUP(CB1408,Auxiliar!$A:$C,2,0),"")</f>
        <v>Corona 710cc</v>
      </c>
      <c r="CE1408" s="7" t="str">
        <f>+IFERROR(VLOOKUP(CB1408,Auxiliar!$A:$C,3,0),"")</f>
        <v>1b 10% | 85b 0%</v>
      </c>
      <c r="CM1408" s="1">
        <v>20000</v>
      </c>
      <c r="CN1408" s="1" t="s">
        <v>20</v>
      </c>
      <c r="CO1408" s="6">
        <v>20000</v>
      </c>
      <c r="CP1408" s="6" t="s">
        <v>20</v>
      </c>
      <c r="CQ1408" s="7" t="s">
        <v>21</v>
      </c>
      <c r="CY1408" s="1">
        <v>20000</v>
      </c>
      <c r="CZ1408" s="1" t="s">
        <v>16</v>
      </c>
      <c r="DA1408" s="6">
        <f>+IFERROR(VALUE(RIGHT(Tabla18[[#This Row],[B2B]],6)),"")</f>
        <v>20000</v>
      </c>
      <c r="DB1408" s="6" t="str">
        <f>+IFERROR(VLOOKUP(CZ1408,Auxiliar!$A:$C,2,0),"")</f>
        <v>PREMIUM</v>
      </c>
      <c r="DC1408" s="7" t="str">
        <f>+IFERROR(VLOOKUP(CZ1408,Auxiliar!$A:$C,3,0),"")</f>
        <v>0b 0% | 2b 2% | 5b 3,5% | 10b 5%</v>
      </c>
      <c r="DE1408" s="1">
        <v>20000</v>
      </c>
      <c r="DF1408" s="1" t="s">
        <v>19</v>
      </c>
      <c r="DG1408" s="6">
        <f>+IFERROR(VALUE(RIGHT(Tabla19[[#This Row],[B2B]],6)),"")</f>
        <v>20000</v>
      </c>
      <c r="DH1408" s="6" t="str">
        <f>+IFERROR(VLOOKUP(DF1408,Auxiliar!$A:$C,2,0),"")</f>
        <v>MICHELOB</v>
      </c>
      <c r="DI1408" s="7" t="str">
        <f>+IFERROR(VLOOKUP(DF1408,Auxiliar!$A:$C,3,0),"")</f>
        <v>1b 7% | 3b 22% | 8b 27%</v>
      </c>
      <c r="DK1408" s="1"/>
      <c r="DL1408" s="1"/>
      <c r="DM1408" s="6" t="str">
        <f>+IFERROR(VALUE(RIGHT(Tabla20[[#This Row],[B2B]],6)),"")</f>
        <v/>
      </c>
      <c r="DN1408" s="6" t="str">
        <f>+IFERROR(VLOOKUP(DL1408,Auxiliar!$A:$C,2,0),"")</f>
        <v/>
      </c>
      <c r="DO1408" s="7" t="str">
        <f>+IFERROR(VLOOKUP(DL1408,Auxiliar!$A:$C,3,0),"")</f>
        <v/>
      </c>
      <c r="DQ1408" s="1">
        <v>13068</v>
      </c>
      <c r="DR1408" s="12" t="s">
        <v>24</v>
      </c>
      <c r="DS1408" s="6">
        <f>+IFERROR(VALUE(RIGHT(Tabla21[[#This Row],[B2B]],6)),"")</f>
        <v>13068</v>
      </c>
      <c r="DT1408" s="6" t="str">
        <f>+IFERROR(VLOOKUP(DR1408,Auxiliar!$A:$C,2,0),"")</f>
        <v>CORONA PORRON</v>
      </c>
      <c r="DU1408" s="7" t="str">
        <f>+IFERROR(VLOOKUP(DR1408,Auxiliar!$A:$C,3,0),"")</f>
        <v>1b 5% | 20b 0%</v>
      </c>
      <c r="DW1408" s="1"/>
      <c r="DX1408" s="12"/>
      <c r="DY1408" s="6" t="str">
        <f>+IFERROR(VALUE(RIGHT(Tabla22[[#This Row],[B2B]],6)),"")</f>
        <v/>
      </c>
      <c r="DZ1408" s="6" t="str">
        <f>+IFERROR(VLOOKUP(DX1408,Auxiliar!$A:$C,2,0),"")</f>
        <v/>
      </c>
      <c r="EA1408" s="7" t="str">
        <f>+IFERROR(VLOOKUP(DX1408,Auxiliar!$A:$C,3,0),"")</f>
        <v/>
      </c>
      <c r="EC1408" s="1"/>
      <c r="ED1408" s="12"/>
      <c r="EE1408" s="6" t="str">
        <f>+IFERROR(VALUE(RIGHT(Tabla23[[#This Row],[B2B]],6)),"")</f>
        <v/>
      </c>
      <c r="EF1408" s="6" t="str">
        <f>+IFERROR(VLOOKUP(ED1408,Auxiliar!$A:$C,2,0),"")</f>
        <v/>
      </c>
      <c r="EG1408" s="7" t="str">
        <f>+IFERROR(VLOOKUP(ED1408,Auxiliar!$A:$C,3,0),"")</f>
        <v/>
      </c>
      <c r="EI1408" s="1"/>
      <c r="EJ1408" s="12"/>
      <c r="EK1408" s="6" t="str">
        <f>+IFERROR(VALUE(RIGHT(Tabla24[[#This Row],[B2B]],6)),"")</f>
        <v/>
      </c>
      <c r="EL1408" s="6" t="str">
        <f>+IFERROR(VLOOKUP(EJ1408,Auxiliar!$A:$C,2,0),"")</f>
        <v/>
      </c>
      <c r="EM1408" s="7" t="str">
        <f>+IFERROR(VLOOKUP(EJ1408,Auxiliar!$A:$C,3,0),"")</f>
        <v/>
      </c>
      <c r="EO1408" s="1"/>
      <c r="EP1408" s="12"/>
      <c r="EQ1408" s="6" t="str">
        <f>+IFERROR(VALUE(RIGHT(Tabla25[[#This Row],[B2B]],6)),"")</f>
        <v/>
      </c>
      <c r="ER1408" s="6" t="str">
        <f>+IFERROR(VLOOKUP(EP1408,Auxiliar!$A:$C,2,0),"")</f>
        <v/>
      </c>
      <c r="ES1408" s="7" t="str">
        <f>+IFERROR(VLOOKUP(EP1408,Auxiliar!$A:$C,3,0),"")</f>
        <v/>
      </c>
      <c r="EU1408" s="1"/>
      <c r="EV1408" s="12"/>
      <c r="EW1408" s="6" t="str">
        <f>+IFERROR(VALUE(RIGHT(Tabla26[[#This Row],[B2B]],6)),"")</f>
        <v/>
      </c>
      <c r="EX1408" s="6" t="str">
        <f>+IFERROR(VLOOKUP(EV1408,Auxiliar!$A:$C,2,0),"")</f>
        <v/>
      </c>
      <c r="EY1408" s="7" t="str">
        <f>+IFERROR(VLOOKUP(EV1408,Auxiliar!$A:$C,3,0),"")</f>
        <v/>
      </c>
      <c r="EZ1408" s="1"/>
      <c r="FA1408" s="12"/>
      <c r="FB1408" s="6" t="str">
        <f>+IFERROR(VALUE(RIGHT(Tabla27[[#This Row],[B2B]],6)),"")</f>
        <v/>
      </c>
      <c r="FC1408" s="6" t="str">
        <f>+IFERROR(VLOOKUP(FA1408,Auxiliar!$A:$C,2,0),"")</f>
        <v/>
      </c>
      <c r="FD1408" s="7" t="str">
        <f>+IFERROR(VLOOKUP(FA1408,Auxiliar!$A:$C,3,0),"")</f>
        <v/>
      </c>
      <c r="FE1408" s="1"/>
      <c r="FF1408" s="12"/>
      <c r="FG1408" s="6" t="str">
        <f>+IFERROR(VALUE(RIGHT(Tabla28[[#This Row],[B2B]],6)),"")</f>
        <v/>
      </c>
      <c r="FH1408" s="6" t="str">
        <f>+IFERROR(VLOOKUP(FF1408,Auxiliar!$A:$C,2,0),"")</f>
        <v/>
      </c>
      <c r="FI1408" s="7" t="str">
        <f>+IFERROR(VLOOKUP(FF1408,Auxiliar!$A:$C,3,0),"")</f>
        <v/>
      </c>
      <c r="FJ1408" s="1"/>
      <c r="FK1408" s="12"/>
      <c r="FL1408" s="6" t="str">
        <f>+IFERROR(VALUE(RIGHT(Tabla29[[#This Row],[B2B]],6)),"")</f>
        <v/>
      </c>
      <c r="FM1408" s="6" t="str">
        <f>+IFERROR(VLOOKUP(FK1408,Auxiliar!$A:$C,2,0),"")</f>
        <v/>
      </c>
      <c r="FN1408" s="7" t="str">
        <f>+IFERROR(VLOOKUP(FK1408,Auxiliar!$A:$C,3,0),"")</f>
        <v/>
      </c>
      <c r="FO1408" s="1"/>
      <c r="FP1408" s="12"/>
      <c r="FQ1408" s="6" t="str">
        <f>+IFERROR(VALUE(RIGHT(Tabla30[[#This Row],[B2B]],6)),"")</f>
        <v/>
      </c>
      <c r="FR1408" s="6" t="str">
        <f>+IFERROR(VLOOKUP(FP1408,Auxiliar!$A:$C,2,0),"")</f>
        <v/>
      </c>
      <c r="FS1408" s="7"/>
      <c r="FT1408" s="1"/>
      <c r="FU1408" s="12"/>
      <c r="FV1408" s="6" t="str">
        <f>+IFERROR(VALUE(RIGHT(Tabla31[[#This Row],[B2B]],6)),"")</f>
        <v/>
      </c>
      <c r="FW1408" s="6" t="str">
        <f>+IFERROR(VLOOKUP(FU1408,Auxiliar!$A:$C,2,0),"")</f>
        <v/>
      </c>
      <c r="FX1408" s="7" t="str">
        <f>+IFERROR(VLOOKUP(FU1408,Auxiliar!$A:$C,3,0),"")</f>
        <v/>
      </c>
      <c r="FY1408" s="1"/>
      <c r="FZ1408" s="12"/>
      <c r="GA1408" s="6" t="str">
        <f>+IFERROR(VALUE(RIGHT(Tabla32[[#This Row],[B2B]],6)),"")</f>
        <v/>
      </c>
      <c r="GB1408" s="6" t="str">
        <f>+IFERROR(VLOOKUP(FZ1408,Auxiliar!$A:$C,2,0),"")</f>
        <v/>
      </c>
      <c r="GC1408" s="7" t="str">
        <f>+IFERROR(VLOOKUP(FZ1408,Auxiliar!$A:$C,3,0),"")</f>
        <v/>
      </c>
      <c r="GD1408" s="1"/>
      <c r="GE1408" s="12"/>
      <c r="GF1408" s="6" t="str">
        <f>+IFERROR(VALUE(RIGHT(Tabla33[[#This Row],[B2B]],6)),"")</f>
        <v/>
      </c>
      <c r="GG1408" s="6" t="str">
        <f>+IFERROR(VLOOKUP(GE1408,Auxiliar!$A:$C,2,0),"")</f>
        <v/>
      </c>
      <c r="GH1408" s="7" t="str">
        <f>+IFERROR(VLOOKUP(GE1408,Auxiliar!$A:$C,3,0),"")</f>
        <v/>
      </c>
    </row>
    <row r="1409" spans="79:190" x14ac:dyDescent="0.25">
      <c r="CA1409" s="1">
        <v>13080</v>
      </c>
      <c r="CB1409" s="1" t="s">
        <v>35</v>
      </c>
      <c r="CC1409" s="6">
        <f>+IFERROR(VALUE(RIGHT(Tabla14[[#This Row],[B2B]],6)),"")</f>
        <v>13080</v>
      </c>
      <c r="CD1409" s="6" t="str">
        <f>+IFERROR(VLOOKUP(CB1409,Auxiliar!$A:$C,2,0),"")</f>
        <v>Corona 710cc</v>
      </c>
      <c r="CE1409" s="7" t="str">
        <f>+IFERROR(VLOOKUP(CB1409,Auxiliar!$A:$C,3,0),"")</f>
        <v>1b 10% | 85b 0%</v>
      </c>
      <c r="CM1409" s="1">
        <v>20001</v>
      </c>
      <c r="CN1409" s="1" t="s">
        <v>20</v>
      </c>
      <c r="CO1409" s="6">
        <v>20001</v>
      </c>
      <c r="CP1409" s="6" t="s">
        <v>20</v>
      </c>
      <c r="CQ1409" s="7" t="s">
        <v>21</v>
      </c>
      <c r="CY1409" s="1">
        <v>20001</v>
      </c>
      <c r="CZ1409" s="1" t="s">
        <v>16</v>
      </c>
      <c r="DA1409" s="6">
        <f>+IFERROR(VALUE(RIGHT(Tabla18[[#This Row],[B2B]],6)),"")</f>
        <v>20001</v>
      </c>
      <c r="DB1409" s="6" t="str">
        <f>+IFERROR(VLOOKUP(CZ1409,Auxiliar!$A:$C,2,0),"")</f>
        <v>PREMIUM</v>
      </c>
      <c r="DC1409" s="7" t="str">
        <f>+IFERROR(VLOOKUP(CZ1409,Auxiliar!$A:$C,3,0),"")</f>
        <v>0b 0% | 2b 2% | 5b 3,5% | 10b 5%</v>
      </c>
      <c r="DE1409" s="1">
        <v>20001</v>
      </c>
      <c r="DF1409" s="1" t="s">
        <v>19</v>
      </c>
      <c r="DG1409" s="6">
        <f>+IFERROR(VALUE(RIGHT(Tabla19[[#This Row],[B2B]],6)),"")</f>
        <v>20001</v>
      </c>
      <c r="DH1409" s="6" t="str">
        <f>+IFERROR(VLOOKUP(DF1409,Auxiliar!$A:$C,2,0),"")</f>
        <v>MICHELOB</v>
      </c>
      <c r="DI1409" s="7" t="str">
        <f>+IFERROR(VLOOKUP(DF1409,Auxiliar!$A:$C,3,0),"")</f>
        <v>1b 7% | 3b 22% | 8b 27%</v>
      </c>
      <c r="DK1409" s="1"/>
      <c r="DL1409" s="1"/>
      <c r="DM1409" s="6" t="str">
        <f>+IFERROR(VALUE(RIGHT(Tabla20[[#This Row],[B2B]],6)),"")</f>
        <v/>
      </c>
      <c r="DN1409" s="6" t="str">
        <f>+IFERROR(VLOOKUP(DL1409,Auxiliar!$A:$C,2,0),"")</f>
        <v/>
      </c>
      <c r="DO1409" s="7" t="str">
        <f>+IFERROR(VLOOKUP(DL1409,Auxiliar!$A:$C,3,0),"")</f>
        <v/>
      </c>
      <c r="DQ1409" s="1">
        <v>13071</v>
      </c>
      <c r="DR1409" s="12" t="s">
        <v>24</v>
      </c>
      <c r="DS1409" s="6">
        <f>+IFERROR(VALUE(RIGHT(Tabla21[[#This Row],[B2B]],6)),"")</f>
        <v>13071</v>
      </c>
      <c r="DT1409" s="6" t="str">
        <f>+IFERROR(VLOOKUP(DR1409,Auxiliar!$A:$C,2,0),"")</f>
        <v>CORONA PORRON</v>
      </c>
      <c r="DU1409" s="7" t="str">
        <f>+IFERROR(VLOOKUP(DR1409,Auxiliar!$A:$C,3,0),"")</f>
        <v>1b 5% | 20b 0%</v>
      </c>
      <c r="DW1409" s="1"/>
      <c r="DX1409" s="12"/>
      <c r="DY1409" s="6" t="str">
        <f>+IFERROR(VALUE(RIGHT(Tabla22[[#This Row],[B2B]],6)),"")</f>
        <v/>
      </c>
      <c r="DZ1409" s="6" t="str">
        <f>+IFERROR(VLOOKUP(DX1409,Auxiliar!$A:$C,2,0),"")</f>
        <v/>
      </c>
      <c r="EA1409" s="7" t="str">
        <f>+IFERROR(VLOOKUP(DX1409,Auxiliar!$A:$C,3,0),"")</f>
        <v/>
      </c>
      <c r="EC1409" s="1"/>
      <c r="ED1409" s="12"/>
      <c r="EE1409" s="6" t="str">
        <f>+IFERROR(VALUE(RIGHT(Tabla23[[#This Row],[B2B]],6)),"")</f>
        <v/>
      </c>
      <c r="EF1409" s="6" t="str">
        <f>+IFERROR(VLOOKUP(ED1409,Auxiliar!$A:$C,2,0),"")</f>
        <v/>
      </c>
      <c r="EG1409" s="7" t="str">
        <f>+IFERROR(VLOOKUP(ED1409,Auxiliar!$A:$C,3,0),"")</f>
        <v/>
      </c>
      <c r="EI1409" s="1"/>
      <c r="EJ1409" s="12"/>
      <c r="EK1409" s="6" t="str">
        <f>+IFERROR(VALUE(RIGHT(Tabla24[[#This Row],[B2B]],6)),"")</f>
        <v/>
      </c>
      <c r="EL1409" s="6" t="str">
        <f>+IFERROR(VLOOKUP(EJ1409,Auxiliar!$A:$C,2,0),"")</f>
        <v/>
      </c>
      <c r="EM1409" s="7" t="str">
        <f>+IFERROR(VLOOKUP(EJ1409,Auxiliar!$A:$C,3,0),"")</f>
        <v/>
      </c>
      <c r="EO1409" s="1"/>
      <c r="EP1409" s="12"/>
      <c r="EQ1409" s="6" t="str">
        <f>+IFERROR(VALUE(RIGHT(Tabla25[[#This Row],[B2B]],6)),"")</f>
        <v/>
      </c>
      <c r="ER1409" s="6" t="str">
        <f>+IFERROR(VLOOKUP(EP1409,Auxiliar!$A:$C,2,0),"")</f>
        <v/>
      </c>
      <c r="ES1409" s="7" t="str">
        <f>+IFERROR(VLOOKUP(EP1409,Auxiliar!$A:$C,3,0),"")</f>
        <v/>
      </c>
      <c r="EU1409" s="1"/>
      <c r="EV1409" s="12"/>
      <c r="EW1409" s="6" t="str">
        <f>+IFERROR(VALUE(RIGHT(Tabla26[[#This Row],[B2B]],6)),"")</f>
        <v/>
      </c>
      <c r="EX1409" s="6" t="str">
        <f>+IFERROR(VLOOKUP(EV1409,Auxiliar!$A:$C,2,0),"")</f>
        <v/>
      </c>
      <c r="EY1409" s="7" t="str">
        <f>+IFERROR(VLOOKUP(EV1409,Auxiliar!$A:$C,3,0),"")</f>
        <v/>
      </c>
      <c r="EZ1409" s="1"/>
      <c r="FA1409" s="12"/>
      <c r="FB1409" s="6" t="str">
        <f>+IFERROR(VALUE(RIGHT(Tabla27[[#This Row],[B2B]],6)),"")</f>
        <v/>
      </c>
      <c r="FC1409" s="6" t="str">
        <f>+IFERROR(VLOOKUP(FA1409,Auxiliar!$A:$C,2,0),"")</f>
        <v/>
      </c>
      <c r="FD1409" s="7" t="str">
        <f>+IFERROR(VLOOKUP(FA1409,Auxiliar!$A:$C,3,0),"")</f>
        <v/>
      </c>
      <c r="FE1409" s="1"/>
      <c r="FF1409" s="12"/>
      <c r="FG1409" s="6" t="str">
        <f>+IFERROR(VALUE(RIGHT(Tabla28[[#This Row],[B2B]],6)),"")</f>
        <v/>
      </c>
      <c r="FH1409" s="6" t="str">
        <f>+IFERROR(VLOOKUP(FF1409,Auxiliar!$A:$C,2,0),"")</f>
        <v/>
      </c>
      <c r="FI1409" s="7" t="str">
        <f>+IFERROR(VLOOKUP(FF1409,Auxiliar!$A:$C,3,0),"")</f>
        <v/>
      </c>
      <c r="FJ1409" s="1"/>
      <c r="FK1409" s="12"/>
      <c r="FL1409" s="6" t="str">
        <f>+IFERROR(VALUE(RIGHT(Tabla29[[#This Row],[B2B]],6)),"")</f>
        <v/>
      </c>
      <c r="FM1409" s="6" t="str">
        <f>+IFERROR(VLOOKUP(FK1409,Auxiliar!$A:$C,2,0),"")</f>
        <v/>
      </c>
      <c r="FN1409" s="7" t="str">
        <f>+IFERROR(VLOOKUP(FK1409,Auxiliar!$A:$C,3,0),"")</f>
        <v/>
      </c>
      <c r="FO1409" s="1"/>
      <c r="FP1409" s="12"/>
      <c r="FQ1409" s="6" t="str">
        <f>+IFERROR(VALUE(RIGHT(Tabla30[[#This Row],[B2B]],6)),"")</f>
        <v/>
      </c>
      <c r="FR1409" s="6" t="str">
        <f>+IFERROR(VLOOKUP(FP1409,Auxiliar!$A:$C,2,0),"")</f>
        <v/>
      </c>
      <c r="FS1409" s="7"/>
      <c r="FT1409" s="1"/>
      <c r="FU1409" s="12"/>
      <c r="FV1409" s="6" t="str">
        <f>+IFERROR(VALUE(RIGHT(Tabla31[[#This Row],[B2B]],6)),"")</f>
        <v/>
      </c>
      <c r="FW1409" s="6" t="str">
        <f>+IFERROR(VLOOKUP(FU1409,Auxiliar!$A:$C,2,0),"")</f>
        <v/>
      </c>
      <c r="FX1409" s="7" t="str">
        <f>+IFERROR(VLOOKUP(FU1409,Auxiliar!$A:$C,3,0),"")</f>
        <v/>
      </c>
      <c r="FY1409" s="1"/>
      <c r="FZ1409" s="12"/>
      <c r="GA1409" s="6" t="str">
        <f>+IFERROR(VALUE(RIGHT(Tabla32[[#This Row],[B2B]],6)),"")</f>
        <v/>
      </c>
      <c r="GB1409" s="6" t="str">
        <f>+IFERROR(VLOOKUP(FZ1409,Auxiliar!$A:$C,2,0),"")</f>
        <v/>
      </c>
      <c r="GC1409" s="7" t="str">
        <f>+IFERROR(VLOOKUP(FZ1409,Auxiliar!$A:$C,3,0),"")</f>
        <v/>
      </c>
      <c r="GD1409" s="1"/>
      <c r="GE1409" s="12"/>
      <c r="GF1409" s="6" t="str">
        <f>+IFERROR(VALUE(RIGHT(Tabla33[[#This Row],[B2B]],6)),"")</f>
        <v/>
      </c>
      <c r="GG1409" s="6" t="str">
        <f>+IFERROR(VLOOKUP(GE1409,Auxiliar!$A:$C,2,0),"")</f>
        <v/>
      </c>
      <c r="GH1409" s="7" t="str">
        <f>+IFERROR(VLOOKUP(GE1409,Auxiliar!$A:$C,3,0),"")</f>
        <v/>
      </c>
    </row>
    <row r="1410" spans="79:190" x14ac:dyDescent="0.25">
      <c r="CA1410" s="1">
        <v>13083</v>
      </c>
      <c r="CB1410" s="1" t="s">
        <v>35</v>
      </c>
      <c r="CC1410" s="6">
        <f>+IFERROR(VALUE(RIGHT(Tabla14[[#This Row],[B2B]],6)),"")</f>
        <v>13083</v>
      </c>
      <c r="CD1410" s="6" t="str">
        <f>+IFERROR(VLOOKUP(CB1410,Auxiliar!$A:$C,2,0),"")</f>
        <v>Corona 710cc</v>
      </c>
      <c r="CE1410" s="7" t="str">
        <f>+IFERROR(VLOOKUP(CB1410,Auxiliar!$A:$C,3,0),"")</f>
        <v>1b 10% | 85b 0%</v>
      </c>
      <c r="CM1410" s="1">
        <v>20002</v>
      </c>
      <c r="CN1410" s="1" t="s">
        <v>20</v>
      </c>
      <c r="CO1410" s="6">
        <v>20002</v>
      </c>
      <c r="CP1410" s="6" t="s">
        <v>20</v>
      </c>
      <c r="CQ1410" s="7" t="s">
        <v>21</v>
      </c>
      <c r="CY1410" s="1">
        <v>20002</v>
      </c>
      <c r="CZ1410" s="1" t="s">
        <v>16</v>
      </c>
      <c r="DA1410" s="6">
        <f>+IFERROR(VALUE(RIGHT(Tabla18[[#This Row],[B2B]],6)),"")</f>
        <v>20002</v>
      </c>
      <c r="DB1410" s="6" t="str">
        <f>+IFERROR(VLOOKUP(CZ1410,Auxiliar!$A:$C,2,0),"")</f>
        <v>PREMIUM</v>
      </c>
      <c r="DC1410" s="7" t="str">
        <f>+IFERROR(VLOOKUP(CZ1410,Auxiliar!$A:$C,3,0),"")</f>
        <v>0b 0% | 2b 2% | 5b 3,5% | 10b 5%</v>
      </c>
      <c r="DE1410" s="1">
        <v>20002</v>
      </c>
      <c r="DF1410" s="1" t="s">
        <v>19</v>
      </c>
      <c r="DG1410" s="6">
        <f>+IFERROR(VALUE(RIGHT(Tabla19[[#This Row],[B2B]],6)),"")</f>
        <v>20002</v>
      </c>
      <c r="DH1410" s="6" t="str">
        <f>+IFERROR(VLOOKUP(DF1410,Auxiliar!$A:$C,2,0),"")</f>
        <v>MICHELOB</v>
      </c>
      <c r="DI1410" s="7" t="str">
        <f>+IFERROR(VLOOKUP(DF1410,Auxiliar!$A:$C,3,0),"")</f>
        <v>1b 7% | 3b 22% | 8b 27%</v>
      </c>
      <c r="DK1410" s="1"/>
      <c r="DL1410" s="1"/>
      <c r="DM1410" s="6" t="str">
        <f>+IFERROR(VALUE(RIGHT(Tabla20[[#This Row],[B2B]],6)),"")</f>
        <v/>
      </c>
      <c r="DN1410" s="6" t="str">
        <f>+IFERROR(VLOOKUP(DL1410,Auxiliar!$A:$C,2,0),"")</f>
        <v/>
      </c>
      <c r="DO1410" s="7" t="str">
        <f>+IFERROR(VLOOKUP(DL1410,Auxiliar!$A:$C,3,0),"")</f>
        <v/>
      </c>
      <c r="DQ1410" s="1">
        <v>13074</v>
      </c>
      <c r="DR1410" s="12" t="s">
        <v>24</v>
      </c>
      <c r="DS1410" s="6">
        <f>+IFERROR(VALUE(RIGHT(Tabla21[[#This Row],[B2B]],6)),"")</f>
        <v>13074</v>
      </c>
      <c r="DT1410" s="6" t="str">
        <f>+IFERROR(VLOOKUP(DR1410,Auxiliar!$A:$C,2,0),"")</f>
        <v>CORONA PORRON</v>
      </c>
      <c r="DU1410" s="7" t="str">
        <f>+IFERROR(VLOOKUP(DR1410,Auxiliar!$A:$C,3,0),"")</f>
        <v>1b 5% | 20b 0%</v>
      </c>
      <c r="DW1410" s="1"/>
      <c r="DX1410" s="12"/>
      <c r="DY1410" s="6" t="str">
        <f>+IFERROR(VALUE(RIGHT(Tabla22[[#This Row],[B2B]],6)),"")</f>
        <v/>
      </c>
      <c r="DZ1410" s="6" t="str">
        <f>+IFERROR(VLOOKUP(DX1410,Auxiliar!$A:$C,2,0),"")</f>
        <v/>
      </c>
      <c r="EA1410" s="7" t="str">
        <f>+IFERROR(VLOOKUP(DX1410,Auxiliar!$A:$C,3,0),"")</f>
        <v/>
      </c>
      <c r="EC1410" s="1"/>
      <c r="ED1410" s="12"/>
      <c r="EE1410" s="6" t="str">
        <f>+IFERROR(VALUE(RIGHT(Tabla23[[#This Row],[B2B]],6)),"")</f>
        <v/>
      </c>
      <c r="EF1410" s="6" t="str">
        <f>+IFERROR(VLOOKUP(ED1410,Auxiliar!$A:$C,2,0),"")</f>
        <v/>
      </c>
      <c r="EG1410" s="7" t="str">
        <f>+IFERROR(VLOOKUP(ED1410,Auxiliar!$A:$C,3,0),"")</f>
        <v/>
      </c>
      <c r="EI1410" s="1"/>
      <c r="EJ1410" s="12"/>
      <c r="EK1410" s="6" t="str">
        <f>+IFERROR(VALUE(RIGHT(Tabla24[[#This Row],[B2B]],6)),"")</f>
        <v/>
      </c>
      <c r="EL1410" s="6" t="str">
        <f>+IFERROR(VLOOKUP(EJ1410,Auxiliar!$A:$C,2,0),"")</f>
        <v/>
      </c>
      <c r="EM1410" s="7" t="str">
        <f>+IFERROR(VLOOKUP(EJ1410,Auxiliar!$A:$C,3,0),"")</f>
        <v/>
      </c>
      <c r="EO1410" s="1"/>
      <c r="EP1410" s="12"/>
      <c r="EQ1410" s="6" t="str">
        <f>+IFERROR(VALUE(RIGHT(Tabla25[[#This Row],[B2B]],6)),"")</f>
        <v/>
      </c>
      <c r="ER1410" s="6" t="str">
        <f>+IFERROR(VLOOKUP(EP1410,Auxiliar!$A:$C,2,0),"")</f>
        <v/>
      </c>
      <c r="ES1410" s="7" t="str">
        <f>+IFERROR(VLOOKUP(EP1410,Auxiliar!$A:$C,3,0),"")</f>
        <v/>
      </c>
      <c r="EU1410" s="1"/>
      <c r="EV1410" s="12"/>
      <c r="EW1410" s="6" t="str">
        <f>+IFERROR(VALUE(RIGHT(Tabla26[[#This Row],[B2B]],6)),"")</f>
        <v/>
      </c>
      <c r="EX1410" s="6" t="str">
        <f>+IFERROR(VLOOKUP(EV1410,Auxiliar!$A:$C,2,0),"")</f>
        <v/>
      </c>
      <c r="EY1410" s="7" t="str">
        <f>+IFERROR(VLOOKUP(EV1410,Auxiliar!$A:$C,3,0),"")</f>
        <v/>
      </c>
      <c r="EZ1410" s="1"/>
      <c r="FA1410" s="12"/>
      <c r="FB1410" s="6" t="str">
        <f>+IFERROR(VALUE(RIGHT(Tabla27[[#This Row],[B2B]],6)),"")</f>
        <v/>
      </c>
      <c r="FC1410" s="6" t="str">
        <f>+IFERROR(VLOOKUP(FA1410,Auxiliar!$A:$C,2,0),"")</f>
        <v/>
      </c>
      <c r="FD1410" s="7" t="str">
        <f>+IFERROR(VLOOKUP(FA1410,Auxiliar!$A:$C,3,0),"")</f>
        <v/>
      </c>
      <c r="FE1410" s="1"/>
      <c r="FF1410" s="12"/>
      <c r="FG1410" s="6" t="str">
        <f>+IFERROR(VALUE(RIGHT(Tabla28[[#This Row],[B2B]],6)),"")</f>
        <v/>
      </c>
      <c r="FH1410" s="6" t="str">
        <f>+IFERROR(VLOOKUP(FF1410,Auxiliar!$A:$C,2,0),"")</f>
        <v/>
      </c>
      <c r="FI1410" s="7" t="str">
        <f>+IFERROR(VLOOKUP(FF1410,Auxiliar!$A:$C,3,0),"")</f>
        <v/>
      </c>
      <c r="FJ1410" s="1"/>
      <c r="FK1410" s="12"/>
      <c r="FL1410" s="6" t="str">
        <f>+IFERROR(VALUE(RIGHT(Tabla29[[#This Row],[B2B]],6)),"")</f>
        <v/>
      </c>
      <c r="FM1410" s="6" t="str">
        <f>+IFERROR(VLOOKUP(FK1410,Auxiliar!$A:$C,2,0),"")</f>
        <v/>
      </c>
      <c r="FN1410" s="7" t="str">
        <f>+IFERROR(VLOOKUP(FK1410,Auxiliar!$A:$C,3,0),"")</f>
        <v/>
      </c>
      <c r="FO1410" s="1"/>
      <c r="FP1410" s="12"/>
      <c r="FQ1410" s="6" t="str">
        <f>+IFERROR(VALUE(RIGHT(Tabla30[[#This Row],[B2B]],6)),"")</f>
        <v/>
      </c>
      <c r="FR1410" s="6" t="str">
        <f>+IFERROR(VLOOKUP(FP1410,Auxiliar!$A:$C,2,0),"")</f>
        <v/>
      </c>
      <c r="FS1410" s="7"/>
      <c r="FT1410" s="1"/>
      <c r="FU1410" s="12"/>
      <c r="FV1410" s="6" t="str">
        <f>+IFERROR(VALUE(RIGHT(Tabla31[[#This Row],[B2B]],6)),"")</f>
        <v/>
      </c>
      <c r="FW1410" s="6" t="str">
        <f>+IFERROR(VLOOKUP(FU1410,Auxiliar!$A:$C,2,0),"")</f>
        <v/>
      </c>
      <c r="FX1410" s="7" t="str">
        <f>+IFERROR(VLOOKUP(FU1410,Auxiliar!$A:$C,3,0),"")</f>
        <v/>
      </c>
      <c r="FY1410" s="1"/>
      <c r="FZ1410" s="12"/>
      <c r="GA1410" s="6" t="str">
        <f>+IFERROR(VALUE(RIGHT(Tabla32[[#This Row],[B2B]],6)),"")</f>
        <v/>
      </c>
      <c r="GB1410" s="6" t="str">
        <f>+IFERROR(VLOOKUP(FZ1410,Auxiliar!$A:$C,2,0),"")</f>
        <v/>
      </c>
      <c r="GC1410" s="7" t="str">
        <f>+IFERROR(VLOOKUP(FZ1410,Auxiliar!$A:$C,3,0),"")</f>
        <v/>
      </c>
      <c r="GD1410" s="1"/>
      <c r="GE1410" s="12"/>
      <c r="GF1410" s="6" t="str">
        <f>+IFERROR(VALUE(RIGHT(Tabla33[[#This Row],[B2B]],6)),"")</f>
        <v/>
      </c>
      <c r="GG1410" s="6" t="str">
        <f>+IFERROR(VLOOKUP(GE1410,Auxiliar!$A:$C,2,0),"")</f>
        <v/>
      </c>
      <c r="GH1410" s="7" t="str">
        <f>+IFERROR(VLOOKUP(GE1410,Auxiliar!$A:$C,3,0),"")</f>
        <v/>
      </c>
    </row>
    <row r="1411" spans="79:190" x14ac:dyDescent="0.25">
      <c r="CA1411" s="1">
        <v>13087</v>
      </c>
      <c r="CB1411" s="1" t="s">
        <v>35</v>
      </c>
      <c r="CC1411" s="6">
        <f>+IFERROR(VALUE(RIGHT(Tabla14[[#This Row],[B2B]],6)),"")</f>
        <v>13087</v>
      </c>
      <c r="CD1411" s="6" t="str">
        <f>+IFERROR(VLOOKUP(CB1411,Auxiliar!$A:$C,2,0),"")</f>
        <v>Corona 710cc</v>
      </c>
      <c r="CE1411" s="7" t="str">
        <f>+IFERROR(VLOOKUP(CB1411,Auxiliar!$A:$C,3,0),"")</f>
        <v>1b 10% | 85b 0%</v>
      </c>
      <c r="CM1411" s="1">
        <v>20003</v>
      </c>
      <c r="CN1411" s="1" t="s">
        <v>20</v>
      </c>
      <c r="CO1411" s="6">
        <v>20003</v>
      </c>
      <c r="CP1411" s="6" t="s">
        <v>20</v>
      </c>
      <c r="CQ1411" s="7" t="s">
        <v>21</v>
      </c>
      <c r="CY1411" s="1">
        <v>20003</v>
      </c>
      <c r="CZ1411" s="1" t="s">
        <v>16</v>
      </c>
      <c r="DA1411" s="6">
        <f>+IFERROR(VALUE(RIGHT(Tabla18[[#This Row],[B2B]],6)),"")</f>
        <v>20003</v>
      </c>
      <c r="DB1411" s="6" t="str">
        <f>+IFERROR(VLOOKUP(CZ1411,Auxiliar!$A:$C,2,0),"")</f>
        <v>PREMIUM</v>
      </c>
      <c r="DC1411" s="7" t="str">
        <f>+IFERROR(VLOOKUP(CZ1411,Auxiliar!$A:$C,3,0),"")</f>
        <v>0b 0% | 2b 2% | 5b 3,5% | 10b 5%</v>
      </c>
      <c r="DE1411" s="1">
        <v>20003</v>
      </c>
      <c r="DF1411" s="1" t="s">
        <v>19</v>
      </c>
      <c r="DG1411" s="6">
        <f>+IFERROR(VALUE(RIGHT(Tabla19[[#This Row],[B2B]],6)),"")</f>
        <v>20003</v>
      </c>
      <c r="DH1411" s="6" t="str">
        <f>+IFERROR(VLOOKUP(DF1411,Auxiliar!$A:$C,2,0),"")</f>
        <v>MICHELOB</v>
      </c>
      <c r="DI1411" s="7" t="str">
        <f>+IFERROR(VLOOKUP(DF1411,Auxiliar!$A:$C,3,0),"")</f>
        <v>1b 7% | 3b 22% | 8b 27%</v>
      </c>
      <c r="DK1411" s="1"/>
      <c r="DL1411" s="1"/>
      <c r="DM1411" s="6" t="str">
        <f>+IFERROR(VALUE(RIGHT(Tabla20[[#This Row],[B2B]],6)),"")</f>
        <v/>
      </c>
      <c r="DN1411" s="6" t="str">
        <f>+IFERROR(VLOOKUP(DL1411,Auxiliar!$A:$C,2,0),"")</f>
        <v/>
      </c>
      <c r="DO1411" s="7" t="str">
        <f>+IFERROR(VLOOKUP(DL1411,Auxiliar!$A:$C,3,0),"")</f>
        <v/>
      </c>
      <c r="DQ1411" s="1">
        <v>13078</v>
      </c>
      <c r="DR1411" s="12" t="s">
        <v>24</v>
      </c>
      <c r="DS1411" s="6">
        <f>+IFERROR(VALUE(RIGHT(Tabla21[[#This Row],[B2B]],6)),"")</f>
        <v>13078</v>
      </c>
      <c r="DT1411" s="6" t="str">
        <f>+IFERROR(VLOOKUP(DR1411,Auxiliar!$A:$C,2,0),"")</f>
        <v>CORONA PORRON</v>
      </c>
      <c r="DU1411" s="7" t="str">
        <f>+IFERROR(VLOOKUP(DR1411,Auxiliar!$A:$C,3,0),"")</f>
        <v>1b 5% | 20b 0%</v>
      </c>
      <c r="DW1411" s="1"/>
      <c r="DX1411" s="12"/>
      <c r="DY1411" s="6" t="str">
        <f>+IFERROR(VALUE(RIGHT(Tabla22[[#This Row],[B2B]],6)),"")</f>
        <v/>
      </c>
      <c r="DZ1411" s="6" t="str">
        <f>+IFERROR(VLOOKUP(DX1411,Auxiliar!$A:$C,2,0),"")</f>
        <v/>
      </c>
      <c r="EA1411" s="7" t="str">
        <f>+IFERROR(VLOOKUP(DX1411,Auxiliar!$A:$C,3,0),"")</f>
        <v/>
      </c>
      <c r="EC1411" s="1"/>
      <c r="ED1411" s="12"/>
      <c r="EE1411" s="6" t="str">
        <f>+IFERROR(VALUE(RIGHT(Tabla23[[#This Row],[B2B]],6)),"")</f>
        <v/>
      </c>
      <c r="EF1411" s="6" t="str">
        <f>+IFERROR(VLOOKUP(ED1411,Auxiliar!$A:$C,2,0),"")</f>
        <v/>
      </c>
      <c r="EG1411" s="7" t="str">
        <f>+IFERROR(VLOOKUP(ED1411,Auxiliar!$A:$C,3,0),"")</f>
        <v/>
      </c>
      <c r="EI1411" s="1"/>
      <c r="EJ1411" s="12"/>
      <c r="EK1411" s="6" t="str">
        <f>+IFERROR(VALUE(RIGHT(Tabla24[[#This Row],[B2B]],6)),"")</f>
        <v/>
      </c>
      <c r="EL1411" s="6" t="str">
        <f>+IFERROR(VLOOKUP(EJ1411,Auxiliar!$A:$C,2,0),"")</f>
        <v/>
      </c>
      <c r="EM1411" s="7" t="str">
        <f>+IFERROR(VLOOKUP(EJ1411,Auxiliar!$A:$C,3,0),"")</f>
        <v/>
      </c>
      <c r="EO1411" s="1"/>
      <c r="EP1411" s="12"/>
      <c r="EQ1411" s="6" t="str">
        <f>+IFERROR(VALUE(RIGHT(Tabla25[[#This Row],[B2B]],6)),"")</f>
        <v/>
      </c>
      <c r="ER1411" s="6" t="str">
        <f>+IFERROR(VLOOKUP(EP1411,Auxiliar!$A:$C,2,0),"")</f>
        <v/>
      </c>
      <c r="ES1411" s="7" t="str">
        <f>+IFERROR(VLOOKUP(EP1411,Auxiliar!$A:$C,3,0),"")</f>
        <v/>
      </c>
      <c r="EU1411" s="1"/>
      <c r="EV1411" s="12"/>
      <c r="EW1411" s="6" t="str">
        <f>+IFERROR(VALUE(RIGHT(Tabla26[[#This Row],[B2B]],6)),"")</f>
        <v/>
      </c>
      <c r="EX1411" s="6" t="str">
        <f>+IFERROR(VLOOKUP(EV1411,Auxiliar!$A:$C,2,0),"")</f>
        <v/>
      </c>
      <c r="EY1411" s="7" t="str">
        <f>+IFERROR(VLOOKUP(EV1411,Auxiliar!$A:$C,3,0),"")</f>
        <v/>
      </c>
      <c r="EZ1411" s="1"/>
      <c r="FA1411" s="12"/>
      <c r="FB1411" s="6" t="str">
        <f>+IFERROR(VALUE(RIGHT(Tabla27[[#This Row],[B2B]],6)),"")</f>
        <v/>
      </c>
      <c r="FC1411" s="6" t="str">
        <f>+IFERROR(VLOOKUP(FA1411,Auxiliar!$A:$C,2,0),"")</f>
        <v/>
      </c>
      <c r="FD1411" s="7" t="str">
        <f>+IFERROR(VLOOKUP(FA1411,Auxiliar!$A:$C,3,0),"")</f>
        <v/>
      </c>
      <c r="FE1411" s="1"/>
      <c r="FF1411" s="12"/>
      <c r="FG1411" s="6" t="str">
        <f>+IFERROR(VALUE(RIGHT(Tabla28[[#This Row],[B2B]],6)),"")</f>
        <v/>
      </c>
      <c r="FH1411" s="6" t="str">
        <f>+IFERROR(VLOOKUP(FF1411,Auxiliar!$A:$C,2,0),"")</f>
        <v/>
      </c>
      <c r="FI1411" s="7" t="str">
        <f>+IFERROR(VLOOKUP(FF1411,Auxiliar!$A:$C,3,0),"")</f>
        <v/>
      </c>
      <c r="FJ1411" s="1"/>
      <c r="FK1411" s="12"/>
      <c r="FL1411" s="6" t="str">
        <f>+IFERROR(VALUE(RIGHT(Tabla29[[#This Row],[B2B]],6)),"")</f>
        <v/>
      </c>
      <c r="FM1411" s="6" t="str">
        <f>+IFERROR(VLOOKUP(FK1411,Auxiliar!$A:$C,2,0),"")</f>
        <v/>
      </c>
      <c r="FN1411" s="7" t="str">
        <f>+IFERROR(VLOOKUP(FK1411,Auxiliar!$A:$C,3,0),"")</f>
        <v/>
      </c>
      <c r="FO1411" s="1"/>
      <c r="FP1411" s="12"/>
      <c r="FQ1411" s="6" t="str">
        <f>+IFERROR(VALUE(RIGHT(Tabla30[[#This Row],[B2B]],6)),"")</f>
        <v/>
      </c>
      <c r="FR1411" s="6" t="str">
        <f>+IFERROR(VLOOKUP(FP1411,Auxiliar!$A:$C,2,0),"")</f>
        <v/>
      </c>
      <c r="FS1411" s="7"/>
      <c r="FT1411" s="1"/>
      <c r="FU1411" s="12"/>
      <c r="FV1411" s="6" t="str">
        <f>+IFERROR(VALUE(RIGHT(Tabla31[[#This Row],[B2B]],6)),"")</f>
        <v/>
      </c>
      <c r="FW1411" s="6" t="str">
        <f>+IFERROR(VLOOKUP(FU1411,Auxiliar!$A:$C,2,0),"")</f>
        <v/>
      </c>
      <c r="FX1411" s="7" t="str">
        <f>+IFERROR(VLOOKUP(FU1411,Auxiliar!$A:$C,3,0),"")</f>
        <v/>
      </c>
      <c r="FY1411" s="1"/>
      <c r="FZ1411" s="12"/>
      <c r="GA1411" s="6" t="str">
        <f>+IFERROR(VALUE(RIGHT(Tabla32[[#This Row],[B2B]],6)),"")</f>
        <v/>
      </c>
      <c r="GB1411" s="6" t="str">
        <f>+IFERROR(VLOOKUP(FZ1411,Auxiliar!$A:$C,2,0),"")</f>
        <v/>
      </c>
      <c r="GC1411" s="7" t="str">
        <f>+IFERROR(VLOOKUP(FZ1411,Auxiliar!$A:$C,3,0),"")</f>
        <v/>
      </c>
      <c r="GD1411" s="1"/>
      <c r="GE1411" s="12"/>
      <c r="GF1411" s="6" t="str">
        <f>+IFERROR(VALUE(RIGHT(Tabla33[[#This Row],[B2B]],6)),"")</f>
        <v/>
      </c>
      <c r="GG1411" s="6" t="str">
        <f>+IFERROR(VLOOKUP(GE1411,Auxiliar!$A:$C,2,0),"")</f>
        <v/>
      </c>
      <c r="GH1411" s="7" t="str">
        <f>+IFERROR(VLOOKUP(GE1411,Auxiliar!$A:$C,3,0),"")</f>
        <v/>
      </c>
    </row>
    <row r="1412" spans="79:190" x14ac:dyDescent="0.25">
      <c r="CA1412" s="1">
        <v>13088</v>
      </c>
      <c r="CB1412" s="1" t="s">
        <v>35</v>
      </c>
      <c r="CC1412" s="6">
        <f>+IFERROR(VALUE(RIGHT(Tabla14[[#This Row],[B2B]],6)),"")</f>
        <v>13088</v>
      </c>
      <c r="CD1412" s="6" t="str">
        <f>+IFERROR(VLOOKUP(CB1412,Auxiliar!$A:$C,2,0),"")</f>
        <v>Corona 710cc</v>
      </c>
      <c r="CE1412" s="7" t="str">
        <f>+IFERROR(VLOOKUP(CB1412,Auxiliar!$A:$C,3,0),"")</f>
        <v>1b 10% | 85b 0%</v>
      </c>
      <c r="CM1412" s="1">
        <v>20005</v>
      </c>
      <c r="CN1412" s="1" t="s">
        <v>20</v>
      </c>
      <c r="CO1412" s="6">
        <v>20005</v>
      </c>
      <c r="CP1412" s="6" t="s">
        <v>20</v>
      </c>
      <c r="CQ1412" s="7" t="s">
        <v>21</v>
      </c>
      <c r="CY1412" s="1">
        <v>20005</v>
      </c>
      <c r="CZ1412" s="1" t="s">
        <v>16</v>
      </c>
      <c r="DA1412" s="6">
        <f>+IFERROR(VALUE(RIGHT(Tabla18[[#This Row],[B2B]],6)),"")</f>
        <v>20005</v>
      </c>
      <c r="DB1412" s="6" t="str">
        <f>+IFERROR(VLOOKUP(CZ1412,Auxiliar!$A:$C,2,0),"")</f>
        <v>PREMIUM</v>
      </c>
      <c r="DC1412" s="7" t="str">
        <f>+IFERROR(VLOOKUP(CZ1412,Auxiliar!$A:$C,3,0),"")</f>
        <v>0b 0% | 2b 2% | 5b 3,5% | 10b 5%</v>
      </c>
      <c r="DE1412" s="1">
        <v>20005</v>
      </c>
      <c r="DF1412" s="1" t="s">
        <v>19</v>
      </c>
      <c r="DG1412" s="6">
        <f>+IFERROR(VALUE(RIGHT(Tabla19[[#This Row],[B2B]],6)),"")</f>
        <v>20005</v>
      </c>
      <c r="DH1412" s="6" t="str">
        <f>+IFERROR(VLOOKUP(DF1412,Auxiliar!$A:$C,2,0),"")</f>
        <v>MICHELOB</v>
      </c>
      <c r="DI1412" s="7" t="str">
        <f>+IFERROR(VLOOKUP(DF1412,Auxiliar!$A:$C,3,0),"")</f>
        <v>1b 7% | 3b 22% | 8b 27%</v>
      </c>
      <c r="DK1412" s="1"/>
      <c r="DL1412" s="1"/>
      <c r="DM1412" s="6" t="str">
        <f>+IFERROR(VALUE(RIGHT(Tabla20[[#This Row],[B2B]],6)),"")</f>
        <v/>
      </c>
      <c r="DN1412" s="6" t="str">
        <f>+IFERROR(VLOOKUP(DL1412,Auxiliar!$A:$C,2,0),"")</f>
        <v/>
      </c>
      <c r="DO1412" s="7" t="str">
        <f>+IFERROR(VLOOKUP(DL1412,Auxiliar!$A:$C,3,0),"")</f>
        <v/>
      </c>
      <c r="DQ1412" s="1">
        <v>13080</v>
      </c>
      <c r="DR1412" s="12" t="s">
        <v>24</v>
      </c>
      <c r="DS1412" s="6">
        <f>+IFERROR(VALUE(RIGHT(Tabla21[[#This Row],[B2B]],6)),"")</f>
        <v>13080</v>
      </c>
      <c r="DT1412" s="6" t="str">
        <f>+IFERROR(VLOOKUP(DR1412,Auxiliar!$A:$C,2,0),"")</f>
        <v>CORONA PORRON</v>
      </c>
      <c r="DU1412" s="7" t="str">
        <f>+IFERROR(VLOOKUP(DR1412,Auxiliar!$A:$C,3,0),"")</f>
        <v>1b 5% | 20b 0%</v>
      </c>
      <c r="DW1412" s="1"/>
      <c r="DX1412" s="12"/>
      <c r="DY1412" s="6" t="str">
        <f>+IFERROR(VALUE(RIGHT(Tabla22[[#This Row],[B2B]],6)),"")</f>
        <v/>
      </c>
      <c r="DZ1412" s="6" t="str">
        <f>+IFERROR(VLOOKUP(DX1412,Auxiliar!$A:$C,2,0),"")</f>
        <v/>
      </c>
      <c r="EA1412" s="7" t="str">
        <f>+IFERROR(VLOOKUP(DX1412,Auxiliar!$A:$C,3,0),"")</f>
        <v/>
      </c>
      <c r="EC1412" s="1"/>
      <c r="ED1412" s="12"/>
      <c r="EE1412" s="6" t="str">
        <f>+IFERROR(VALUE(RIGHT(Tabla23[[#This Row],[B2B]],6)),"")</f>
        <v/>
      </c>
      <c r="EF1412" s="6" t="str">
        <f>+IFERROR(VLOOKUP(ED1412,Auxiliar!$A:$C,2,0),"")</f>
        <v/>
      </c>
      <c r="EG1412" s="7" t="str">
        <f>+IFERROR(VLOOKUP(ED1412,Auxiliar!$A:$C,3,0),"")</f>
        <v/>
      </c>
      <c r="EI1412" s="1"/>
      <c r="EJ1412" s="12"/>
      <c r="EK1412" s="6" t="str">
        <f>+IFERROR(VALUE(RIGHT(Tabla24[[#This Row],[B2B]],6)),"")</f>
        <v/>
      </c>
      <c r="EL1412" s="6" t="str">
        <f>+IFERROR(VLOOKUP(EJ1412,Auxiliar!$A:$C,2,0),"")</f>
        <v/>
      </c>
      <c r="EM1412" s="7" t="str">
        <f>+IFERROR(VLOOKUP(EJ1412,Auxiliar!$A:$C,3,0),"")</f>
        <v/>
      </c>
      <c r="EO1412" s="1"/>
      <c r="EP1412" s="12"/>
      <c r="EQ1412" s="6" t="str">
        <f>+IFERROR(VALUE(RIGHT(Tabla25[[#This Row],[B2B]],6)),"")</f>
        <v/>
      </c>
      <c r="ER1412" s="6" t="str">
        <f>+IFERROR(VLOOKUP(EP1412,Auxiliar!$A:$C,2,0),"")</f>
        <v/>
      </c>
      <c r="ES1412" s="7" t="str">
        <f>+IFERROR(VLOOKUP(EP1412,Auxiliar!$A:$C,3,0),"")</f>
        <v/>
      </c>
      <c r="EU1412" s="1"/>
      <c r="EV1412" s="12"/>
      <c r="EW1412" s="6" t="str">
        <f>+IFERROR(VALUE(RIGHT(Tabla26[[#This Row],[B2B]],6)),"")</f>
        <v/>
      </c>
      <c r="EX1412" s="6" t="str">
        <f>+IFERROR(VLOOKUP(EV1412,Auxiliar!$A:$C,2,0),"")</f>
        <v/>
      </c>
      <c r="EY1412" s="7" t="str">
        <f>+IFERROR(VLOOKUP(EV1412,Auxiliar!$A:$C,3,0),"")</f>
        <v/>
      </c>
      <c r="EZ1412" s="1"/>
      <c r="FA1412" s="12"/>
      <c r="FB1412" s="6" t="str">
        <f>+IFERROR(VALUE(RIGHT(Tabla27[[#This Row],[B2B]],6)),"")</f>
        <v/>
      </c>
      <c r="FC1412" s="6" t="str">
        <f>+IFERROR(VLOOKUP(FA1412,Auxiliar!$A:$C,2,0),"")</f>
        <v/>
      </c>
      <c r="FD1412" s="7" t="str">
        <f>+IFERROR(VLOOKUP(FA1412,Auxiliar!$A:$C,3,0),"")</f>
        <v/>
      </c>
      <c r="FE1412" s="1"/>
      <c r="FF1412" s="12"/>
      <c r="FG1412" s="6" t="str">
        <f>+IFERROR(VALUE(RIGHT(Tabla28[[#This Row],[B2B]],6)),"")</f>
        <v/>
      </c>
      <c r="FH1412" s="6" t="str">
        <f>+IFERROR(VLOOKUP(FF1412,Auxiliar!$A:$C,2,0),"")</f>
        <v/>
      </c>
      <c r="FI1412" s="7" t="str">
        <f>+IFERROR(VLOOKUP(FF1412,Auxiliar!$A:$C,3,0),"")</f>
        <v/>
      </c>
      <c r="FJ1412" s="1"/>
      <c r="FK1412" s="12"/>
      <c r="FL1412" s="6" t="str">
        <f>+IFERROR(VALUE(RIGHT(Tabla29[[#This Row],[B2B]],6)),"")</f>
        <v/>
      </c>
      <c r="FM1412" s="6" t="str">
        <f>+IFERROR(VLOOKUP(FK1412,Auxiliar!$A:$C,2,0),"")</f>
        <v/>
      </c>
      <c r="FN1412" s="7" t="str">
        <f>+IFERROR(VLOOKUP(FK1412,Auxiliar!$A:$C,3,0),"")</f>
        <v/>
      </c>
      <c r="FO1412" s="1"/>
      <c r="FP1412" s="12"/>
      <c r="FQ1412" s="6" t="str">
        <f>+IFERROR(VALUE(RIGHT(Tabla30[[#This Row],[B2B]],6)),"")</f>
        <v/>
      </c>
      <c r="FR1412" s="6" t="str">
        <f>+IFERROR(VLOOKUP(FP1412,Auxiliar!$A:$C,2,0),"")</f>
        <v/>
      </c>
      <c r="FS1412" s="7"/>
      <c r="FT1412" s="1"/>
      <c r="FU1412" s="12"/>
      <c r="FV1412" s="6" t="str">
        <f>+IFERROR(VALUE(RIGHT(Tabla31[[#This Row],[B2B]],6)),"")</f>
        <v/>
      </c>
      <c r="FW1412" s="6" t="str">
        <f>+IFERROR(VLOOKUP(FU1412,Auxiliar!$A:$C,2,0),"")</f>
        <v/>
      </c>
      <c r="FX1412" s="7" t="str">
        <f>+IFERROR(VLOOKUP(FU1412,Auxiliar!$A:$C,3,0),"")</f>
        <v/>
      </c>
      <c r="FY1412" s="1"/>
      <c r="FZ1412" s="12"/>
      <c r="GA1412" s="6" t="str">
        <f>+IFERROR(VALUE(RIGHT(Tabla32[[#This Row],[B2B]],6)),"")</f>
        <v/>
      </c>
      <c r="GB1412" s="6" t="str">
        <f>+IFERROR(VLOOKUP(FZ1412,Auxiliar!$A:$C,2,0),"")</f>
        <v/>
      </c>
      <c r="GC1412" s="7" t="str">
        <f>+IFERROR(VLOOKUP(FZ1412,Auxiliar!$A:$C,3,0),"")</f>
        <v/>
      </c>
      <c r="GD1412" s="1"/>
      <c r="GE1412" s="12"/>
      <c r="GF1412" s="6" t="str">
        <f>+IFERROR(VALUE(RIGHT(Tabla33[[#This Row],[B2B]],6)),"")</f>
        <v/>
      </c>
      <c r="GG1412" s="6" t="str">
        <f>+IFERROR(VLOOKUP(GE1412,Auxiliar!$A:$C,2,0),"")</f>
        <v/>
      </c>
      <c r="GH1412" s="7" t="str">
        <f>+IFERROR(VLOOKUP(GE1412,Auxiliar!$A:$C,3,0),"")</f>
        <v/>
      </c>
    </row>
    <row r="1413" spans="79:190" x14ac:dyDescent="0.25">
      <c r="CA1413" s="1">
        <v>13092</v>
      </c>
      <c r="CB1413" s="1" t="s">
        <v>35</v>
      </c>
      <c r="CC1413" s="6">
        <f>+IFERROR(VALUE(RIGHT(Tabla14[[#This Row],[B2B]],6)),"")</f>
        <v>13092</v>
      </c>
      <c r="CD1413" s="6" t="str">
        <f>+IFERROR(VLOOKUP(CB1413,Auxiliar!$A:$C,2,0),"")</f>
        <v>Corona 710cc</v>
      </c>
      <c r="CE1413" s="7" t="str">
        <f>+IFERROR(VLOOKUP(CB1413,Auxiliar!$A:$C,3,0),"")</f>
        <v>1b 10% | 85b 0%</v>
      </c>
      <c r="CM1413" s="1">
        <v>20006</v>
      </c>
      <c r="CN1413" s="1" t="s">
        <v>20</v>
      </c>
      <c r="CO1413" s="6">
        <v>20006</v>
      </c>
      <c r="CP1413" s="6" t="s">
        <v>20</v>
      </c>
      <c r="CQ1413" s="7" t="s">
        <v>21</v>
      </c>
      <c r="CY1413" s="1">
        <v>20006</v>
      </c>
      <c r="CZ1413" s="1" t="s">
        <v>16</v>
      </c>
      <c r="DA1413" s="6">
        <f>+IFERROR(VALUE(RIGHT(Tabla18[[#This Row],[B2B]],6)),"")</f>
        <v>20006</v>
      </c>
      <c r="DB1413" s="6" t="str">
        <f>+IFERROR(VLOOKUP(CZ1413,Auxiliar!$A:$C,2,0),"")</f>
        <v>PREMIUM</v>
      </c>
      <c r="DC1413" s="7" t="str">
        <f>+IFERROR(VLOOKUP(CZ1413,Auxiliar!$A:$C,3,0),"")</f>
        <v>0b 0% | 2b 2% | 5b 3,5% | 10b 5%</v>
      </c>
      <c r="DE1413" s="1">
        <v>20006</v>
      </c>
      <c r="DF1413" s="1" t="s">
        <v>19</v>
      </c>
      <c r="DG1413" s="6">
        <f>+IFERROR(VALUE(RIGHT(Tabla19[[#This Row],[B2B]],6)),"")</f>
        <v>20006</v>
      </c>
      <c r="DH1413" s="6" t="str">
        <f>+IFERROR(VLOOKUP(DF1413,Auxiliar!$A:$C,2,0),"")</f>
        <v>MICHELOB</v>
      </c>
      <c r="DI1413" s="7" t="str">
        <f>+IFERROR(VLOOKUP(DF1413,Auxiliar!$A:$C,3,0),"")</f>
        <v>1b 7% | 3b 22% | 8b 27%</v>
      </c>
      <c r="DK1413" s="1"/>
      <c r="DL1413" s="1"/>
      <c r="DM1413" s="6" t="str">
        <f>+IFERROR(VALUE(RIGHT(Tabla20[[#This Row],[B2B]],6)),"")</f>
        <v/>
      </c>
      <c r="DN1413" s="6" t="str">
        <f>+IFERROR(VLOOKUP(DL1413,Auxiliar!$A:$C,2,0),"")</f>
        <v/>
      </c>
      <c r="DO1413" s="7" t="str">
        <f>+IFERROR(VLOOKUP(DL1413,Auxiliar!$A:$C,3,0),"")</f>
        <v/>
      </c>
      <c r="DQ1413" s="1">
        <v>13083</v>
      </c>
      <c r="DR1413" s="12" t="s">
        <v>24</v>
      </c>
      <c r="DS1413" s="6">
        <f>+IFERROR(VALUE(RIGHT(Tabla21[[#This Row],[B2B]],6)),"")</f>
        <v>13083</v>
      </c>
      <c r="DT1413" s="6" t="str">
        <f>+IFERROR(VLOOKUP(DR1413,Auxiliar!$A:$C,2,0),"")</f>
        <v>CORONA PORRON</v>
      </c>
      <c r="DU1413" s="7" t="str">
        <f>+IFERROR(VLOOKUP(DR1413,Auxiliar!$A:$C,3,0),"")</f>
        <v>1b 5% | 20b 0%</v>
      </c>
      <c r="DW1413" s="1"/>
      <c r="DX1413" s="12"/>
      <c r="DY1413" s="6" t="str">
        <f>+IFERROR(VALUE(RIGHT(Tabla22[[#This Row],[B2B]],6)),"")</f>
        <v/>
      </c>
      <c r="DZ1413" s="6" t="str">
        <f>+IFERROR(VLOOKUP(DX1413,Auxiliar!$A:$C,2,0),"")</f>
        <v/>
      </c>
      <c r="EA1413" s="7" t="str">
        <f>+IFERROR(VLOOKUP(DX1413,Auxiliar!$A:$C,3,0),"")</f>
        <v/>
      </c>
      <c r="EC1413" s="1"/>
      <c r="ED1413" s="12"/>
      <c r="EE1413" s="6" t="str">
        <f>+IFERROR(VALUE(RIGHT(Tabla23[[#This Row],[B2B]],6)),"")</f>
        <v/>
      </c>
      <c r="EF1413" s="6" t="str">
        <f>+IFERROR(VLOOKUP(ED1413,Auxiliar!$A:$C,2,0),"")</f>
        <v/>
      </c>
      <c r="EG1413" s="7" t="str">
        <f>+IFERROR(VLOOKUP(ED1413,Auxiliar!$A:$C,3,0),"")</f>
        <v/>
      </c>
      <c r="EI1413" s="1"/>
      <c r="EJ1413" s="12"/>
      <c r="EK1413" s="6" t="str">
        <f>+IFERROR(VALUE(RIGHT(Tabla24[[#This Row],[B2B]],6)),"")</f>
        <v/>
      </c>
      <c r="EL1413" s="6" t="str">
        <f>+IFERROR(VLOOKUP(EJ1413,Auxiliar!$A:$C,2,0),"")</f>
        <v/>
      </c>
      <c r="EM1413" s="7" t="str">
        <f>+IFERROR(VLOOKUP(EJ1413,Auxiliar!$A:$C,3,0),"")</f>
        <v/>
      </c>
      <c r="EO1413" s="1"/>
      <c r="EP1413" s="12"/>
      <c r="EQ1413" s="6" t="str">
        <f>+IFERROR(VALUE(RIGHT(Tabla25[[#This Row],[B2B]],6)),"")</f>
        <v/>
      </c>
      <c r="ER1413" s="6" t="str">
        <f>+IFERROR(VLOOKUP(EP1413,Auxiliar!$A:$C,2,0),"")</f>
        <v/>
      </c>
      <c r="ES1413" s="7" t="str">
        <f>+IFERROR(VLOOKUP(EP1413,Auxiliar!$A:$C,3,0),"")</f>
        <v/>
      </c>
      <c r="EU1413" s="1"/>
      <c r="EV1413" s="12"/>
      <c r="EW1413" s="6" t="str">
        <f>+IFERROR(VALUE(RIGHT(Tabla26[[#This Row],[B2B]],6)),"")</f>
        <v/>
      </c>
      <c r="EX1413" s="6" t="str">
        <f>+IFERROR(VLOOKUP(EV1413,Auxiliar!$A:$C,2,0),"")</f>
        <v/>
      </c>
      <c r="EY1413" s="7" t="str">
        <f>+IFERROR(VLOOKUP(EV1413,Auxiliar!$A:$C,3,0),"")</f>
        <v/>
      </c>
      <c r="EZ1413" s="1"/>
      <c r="FA1413" s="12"/>
      <c r="FB1413" s="6" t="str">
        <f>+IFERROR(VALUE(RIGHT(Tabla27[[#This Row],[B2B]],6)),"")</f>
        <v/>
      </c>
      <c r="FC1413" s="6" t="str">
        <f>+IFERROR(VLOOKUP(FA1413,Auxiliar!$A:$C,2,0),"")</f>
        <v/>
      </c>
      <c r="FD1413" s="7" t="str">
        <f>+IFERROR(VLOOKUP(FA1413,Auxiliar!$A:$C,3,0),"")</f>
        <v/>
      </c>
      <c r="FE1413" s="1"/>
      <c r="FF1413" s="12"/>
      <c r="FG1413" s="6" t="str">
        <f>+IFERROR(VALUE(RIGHT(Tabla28[[#This Row],[B2B]],6)),"")</f>
        <v/>
      </c>
      <c r="FH1413" s="6" t="str">
        <f>+IFERROR(VLOOKUP(FF1413,Auxiliar!$A:$C,2,0),"")</f>
        <v/>
      </c>
      <c r="FI1413" s="7" t="str">
        <f>+IFERROR(VLOOKUP(FF1413,Auxiliar!$A:$C,3,0),"")</f>
        <v/>
      </c>
      <c r="FJ1413" s="1"/>
      <c r="FK1413" s="12"/>
      <c r="FL1413" s="6" t="str">
        <f>+IFERROR(VALUE(RIGHT(Tabla29[[#This Row],[B2B]],6)),"")</f>
        <v/>
      </c>
      <c r="FM1413" s="6" t="str">
        <f>+IFERROR(VLOOKUP(FK1413,Auxiliar!$A:$C,2,0),"")</f>
        <v/>
      </c>
      <c r="FN1413" s="7" t="str">
        <f>+IFERROR(VLOOKUP(FK1413,Auxiliar!$A:$C,3,0),"")</f>
        <v/>
      </c>
      <c r="FO1413" s="1"/>
      <c r="FP1413" s="12"/>
      <c r="FQ1413" s="6" t="str">
        <f>+IFERROR(VALUE(RIGHT(Tabla30[[#This Row],[B2B]],6)),"")</f>
        <v/>
      </c>
      <c r="FR1413" s="6" t="str">
        <f>+IFERROR(VLOOKUP(FP1413,Auxiliar!$A:$C,2,0),"")</f>
        <v/>
      </c>
      <c r="FS1413" s="7"/>
      <c r="FT1413" s="1"/>
      <c r="FU1413" s="12"/>
      <c r="FV1413" s="6" t="str">
        <f>+IFERROR(VALUE(RIGHT(Tabla31[[#This Row],[B2B]],6)),"")</f>
        <v/>
      </c>
      <c r="FW1413" s="6" t="str">
        <f>+IFERROR(VLOOKUP(FU1413,Auxiliar!$A:$C,2,0),"")</f>
        <v/>
      </c>
      <c r="FX1413" s="7" t="str">
        <f>+IFERROR(VLOOKUP(FU1413,Auxiliar!$A:$C,3,0),"")</f>
        <v/>
      </c>
      <c r="FY1413" s="1"/>
      <c r="FZ1413" s="12"/>
      <c r="GA1413" s="6" t="str">
        <f>+IFERROR(VALUE(RIGHT(Tabla32[[#This Row],[B2B]],6)),"")</f>
        <v/>
      </c>
      <c r="GB1413" s="6" t="str">
        <f>+IFERROR(VLOOKUP(FZ1413,Auxiliar!$A:$C,2,0),"")</f>
        <v/>
      </c>
      <c r="GC1413" s="7" t="str">
        <f>+IFERROR(VLOOKUP(FZ1413,Auxiliar!$A:$C,3,0),"")</f>
        <v/>
      </c>
      <c r="GD1413" s="1"/>
      <c r="GE1413" s="12"/>
      <c r="GF1413" s="6" t="str">
        <f>+IFERROR(VALUE(RIGHT(Tabla33[[#This Row],[B2B]],6)),"")</f>
        <v/>
      </c>
      <c r="GG1413" s="6" t="str">
        <f>+IFERROR(VLOOKUP(GE1413,Auxiliar!$A:$C,2,0),"")</f>
        <v/>
      </c>
      <c r="GH1413" s="7" t="str">
        <f>+IFERROR(VLOOKUP(GE1413,Auxiliar!$A:$C,3,0),"")</f>
        <v/>
      </c>
    </row>
    <row r="1414" spans="79:190" x14ac:dyDescent="0.25">
      <c r="CA1414" s="1">
        <v>13094</v>
      </c>
      <c r="CB1414" s="1" t="s">
        <v>35</v>
      </c>
      <c r="CC1414" s="6">
        <f>+IFERROR(VALUE(RIGHT(Tabla14[[#This Row],[B2B]],6)),"")</f>
        <v>13094</v>
      </c>
      <c r="CD1414" s="6" t="str">
        <f>+IFERROR(VLOOKUP(CB1414,Auxiliar!$A:$C,2,0),"")</f>
        <v>Corona 710cc</v>
      </c>
      <c r="CE1414" s="7" t="str">
        <f>+IFERROR(VLOOKUP(CB1414,Auxiliar!$A:$C,3,0),"")</f>
        <v>1b 10% | 85b 0%</v>
      </c>
      <c r="CM1414" s="1">
        <v>20008</v>
      </c>
      <c r="CN1414" s="1" t="s">
        <v>20</v>
      </c>
      <c r="CO1414" s="6">
        <v>20008</v>
      </c>
      <c r="CP1414" s="6" t="s">
        <v>20</v>
      </c>
      <c r="CQ1414" s="7" t="s">
        <v>21</v>
      </c>
      <c r="CY1414" s="1">
        <v>20008</v>
      </c>
      <c r="CZ1414" s="1" t="s">
        <v>16</v>
      </c>
      <c r="DA1414" s="6">
        <f>+IFERROR(VALUE(RIGHT(Tabla18[[#This Row],[B2B]],6)),"")</f>
        <v>20008</v>
      </c>
      <c r="DB1414" s="6" t="str">
        <f>+IFERROR(VLOOKUP(CZ1414,Auxiliar!$A:$C,2,0),"")</f>
        <v>PREMIUM</v>
      </c>
      <c r="DC1414" s="7" t="str">
        <f>+IFERROR(VLOOKUP(CZ1414,Auxiliar!$A:$C,3,0),"")</f>
        <v>0b 0% | 2b 2% | 5b 3,5% | 10b 5%</v>
      </c>
      <c r="DE1414" s="1">
        <v>20008</v>
      </c>
      <c r="DF1414" s="1" t="s">
        <v>19</v>
      </c>
      <c r="DG1414" s="6">
        <f>+IFERROR(VALUE(RIGHT(Tabla19[[#This Row],[B2B]],6)),"")</f>
        <v>20008</v>
      </c>
      <c r="DH1414" s="6" t="str">
        <f>+IFERROR(VLOOKUP(DF1414,Auxiliar!$A:$C,2,0),"")</f>
        <v>MICHELOB</v>
      </c>
      <c r="DI1414" s="7" t="str">
        <f>+IFERROR(VLOOKUP(DF1414,Auxiliar!$A:$C,3,0),"")</f>
        <v>1b 7% | 3b 22% | 8b 27%</v>
      </c>
      <c r="DK1414" s="1"/>
      <c r="DL1414" s="1"/>
      <c r="DM1414" s="6" t="str">
        <f>+IFERROR(VALUE(RIGHT(Tabla20[[#This Row],[B2B]],6)),"")</f>
        <v/>
      </c>
      <c r="DN1414" s="6" t="str">
        <f>+IFERROR(VLOOKUP(DL1414,Auxiliar!$A:$C,2,0),"")</f>
        <v/>
      </c>
      <c r="DO1414" s="7" t="str">
        <f>+IFERROR(VLOOKUP(DL1414,Auxiliar!$A:$C,3,0),"")</f>
        <v/>
      </c>
      <c r="DQ1414" s="1">
        <v>13087</v>
      </c>
      <c r="DR1414" s="12" t="s">
        <v>24</v>
      </c>
      <c r="DS1414" s="6">
        <f>+IFERROR(VALUE(RIGHT(Tabla21[[#This Row],[B2B]],6)),"")</f>
        <v>13087</v>
      </c>
      <c r="DT1414" s="6" t="str">
        <f>+IFERROR(VLOOKUP(DR1414,Auxiliar!$A:$C,2,0),"")</f>
        <v>CORONA PORRON</v>
      </c>
      <c r="DU1414" s="7" t="str">
        <f>+IFERROR(VLOOKUP(DR1414,Auxiliar!$A:$C,3,0),"")</f>
        <v>1b 5% | 20b 0%</v>
      </c>
      <c r="DW1414" s="1"/>
      <c r="DX1414" s="12"/>
      <c r="DY1414" s="6" t="str">
        <f>+IFERROR(VALUE(RIGHT(Tabla22[[#This Row],[B2B]],6)),"")</f>
        <v/>
      </c>
      <c r="DZ1414" s="6" t="str">
        <f>+IFERROR(VLOOKUP(DX1414,Auxiliar!$A:$C,2,0),"")</f>
        <v/>
      </c>
      <c r="EA1414" s="7" t="str">
        <f>+IFERROR(VLOOKUP(DX1414,Auxiliar!$A:$C,3,0),"")</f>
        <v/>
      </c>
      <c r="EC1414" s="1"/>
      <c r="ED1414" s="12"/>
      <c r="EE1414" s="6" t="str">
        <f>+IFERROR(VALUE(RIGHT(Tabla23[[#This Row],[B2B]],6)),"")</f>
        <v/>
      </c>
      <c r="EF1414" s="6" t="str">
        <f>+IFERROR(VLOOKUP(ED1414,Auxiliar!$A:$C,2,0),"")</f>
        <v/>
      </c>
      <c r="EG1414" s="7" t="str">
        <f>+IFERROR(VLOOKUP(ED1414,Auxiliar!$A:$C,3,0),"")</f>
        <v/>
      </c>
      <c r="EI1414" s="1"/>
      <c r="EJ1414" s="12"/>
      <c r="EK1414" s="6" t="str">
        <f>+IFERROR(VALUE(RIGHT(Tabla24[[#This Row],[B2B]],6)),"")</f>
        <v/>
      </c>
      <c r="EL1414" s="6" t="str">
        <f>+IFERROR(VLOOKUP(EJ1414,Auxiliar!$A:$C,2,0),"")</f>
        <v/>
      </c>
      <c r="EM1414" s="7" t="str">
        <f>+IFERROR(VLOOKUP(EJ1414,Auxiliar!$A:$C,3,0),"")</f>
        <v/>
      </c>
      <c r="EO1414" s="1"/>
      <c r="EP1414" s="12"/>
      <c r="EQ1414" s="6" t="str">
        <f>+IFERROR(VALUE(RIGHT(Tabla25[[#This Row],[B2B]],6)),"")</f>
        <v/>
      </c>
      <c r="ER1414" s="6" t="str">
        <f>+IFERROR(VLOOKUP(EP1414,Auxiliar!$A:$C,2,0),"")</f>
        <v/>
      </c>
      <c r="ES1414" s="7" t="str">
        <f>+IFERROR(VLOOKUP(EP1414,Auxiliar!$A:$C,3,0),"")</f>
        <v/>
      </c>
      <c r="EU1414" s="1"/>
      <c r="EV1414" s="12"/>
      <c r="EW1414" s="6" t="str">
        <f>+IFERROR(VALUE(RIGHT(Tabla26[[#This Row],[B2B]],6)),"")</f>
        <v/>
      </c>
      <c r="EX1414" s="6" t="str">
        <f>+IFERROR(VLOOKUP(EV1414,Auxiliar!$A:$C,2,0),"")</f>
        <v/>
      </c>
      <c r="EY1414" s="7" t="str">
        <f>+IFERROR(VLOOKUP(EV1414,Auxiliar!$A:$C,3,0),"")</f>
        <v/>
      </c>
      <c r="EZ1414" s="1"/>
      <c r="FA1414" s="12"/>
      <c r="FB1414" s="6" t="str">
        <f>+IFERROR(VALUE(RIGHT(Tabla27[[#This Row],[B2B]],6)),"")</f>
        <v/>
      </c>
      <c r="FC1414" s="6" t="str">
        <f>+IFERROR(VLOOKUP(FA1414,Auxiliar!$A:$C,2,0),"")</f>
        <v/>
      </c>
      <c r="FD1414" s="7" t="str">
        <f>+IFERROR(VLOOKUP(FA1414,Auxiliar!$A:$C,3,0),"")</f>
        <v/>
      </c>
      <c r="FE1414" s="1"/>
      <c r="FF1414" s="12"/>
      <c r="FG1414" s="6" t="str">
        <f>+IFERROR(VALUE(RIGHT(Tabla28[[#This Row],[B2B]],6)),"")</f>
        <v/>
      </c>
      <c r="FH1414" s="6" t="str">
        <f>+IFERROR(VLOOKUP(FF1414,Auxiliar!$A:$C,2,0),"")</f>
        <v/>
      </c>
      <c r="FI1414" s="7" t="str">
        <f>+IFERROR(VLOOKUP(FF1414,Auxiliar!$A:$C,3,0),"")</f>
        <v/>
      </c>
      <c r="FJ1414" s="1"/>
      <c r="FK1414" s="12"/>
      <c r="FL1414" s="6" t="str">
        <f>+IFERROR(VALUE(RIGHT(Tabla29[[#This Row],[B2B]],6)),"")</f>
        <v/>
      </c>
      <c r="FM1414" s="6" t="str">
        <f>+IFERROR(VLOOKUP(FK1414,Auxiliar!$A:$C,2,0),"")</f>
        <v/>
      </c>
      <c r="FN1414" s="7" t="str">
        <f>+IFERROR(VLOOKUP(FK1414,Auxiliar!$A:$C,3,0),"")</f>
        <v/>
      </c>
      <c r="FO1414" s="1"/>
      <c r="FP1414" s="12"/>
      <c r="FQ1414" s="6" t="str">
        <f>+IFERROR(VALUE(RIGHT(Tabla30[[#This Row],[B2B]],6)),"")</f>
        <v/>
      </c>
      <c r="FR1414" s="6" t="str">
        <f>+IFERROR(VLOOKUP(FP1414,Auxiliar!$A:$C,2,0),"")</f>
        <v/>
      </c>
      <c r="FS1414" s="7"/>
      <c r="FT1414" s="1"/>
      <c r="FU1414" s="12"/>
      <c r="FV1414" s="6" t="str">
        <f>+IFERROR(VALUE(RIGHT(Tabla31[[#This Row],[B2B]],6)),"")</f>
        <v/>
      </c>
      <c r="FW1414" s="6" t="str">
        <f>+IFERROR(VLOOKUP(FU1414,Auxiliar!$A:$C,2,0),"")</f>
        <v/>
      </c>
      <c r="FX1414" s="7" t="str">
        <f>+IFERROR(VLOOKUP(FU1414,Auxiliar!$A:$C,3,0),"")</f>
        <v/>
      </c>
      <c r="FY1414" s="1"/>
      <c r="FZ1414" s="12"/>
      <c r="GA1414" s="6" t="str">
        <f>+IFERROR(VALUE(RIGHT(Tabla32[[#This Row],[B2B]],6)),"")</f>
        <v/>
      </c>
      <c r="GB1414" s="6" t="str">
        <f>+IFERROR(VLOOKUP(FZ1414,Auxiliar!$A:$C,2,0),"")</f>
        <v/>
      </c>
      <c r="GC1414" s="7" t="str">
        <f>+IFERROR(VLOOKUP(FZ1414,Auxiliar!$A:$C,3,0),"")</f>
        <v/>
      </c>
      <c r="GD1414" s="1"/>
      <c r="GE1414" s="12"/>
      <c r="GF1414" s="6" t="str">
        <f>+IFERROR(VALUE(RIGHT(Tabla33[[#This Row],[B2B]],6)),"")</f>
        <v/>
      </c>
      <c r="GG1414" s="6" t="str">
        <f>+IFERROR(VLOOKUP(GE1414,Auxiliar!$A:$C,2,0),"")</f>
        <v/>
      </c>
      <c r="GH1414" s="7" t="str">
        <f>+IFERROR(VLOOKUP(GE1414,Auxiliar!$A:$C,3,0),"")</f>
        <v/>
      </c>
    </row>
    <row r="1415" spans="79:190" x14ac:dyDescent="0.25">
      <c r="CA1415" s="1">
        <v>13096</v>
      </c>
      <c r="CB1415" s="1" t="s">
        <v>35</v>
      </c>
      <c r="CC1415" s="6">
        <f>+IFERROR(VALUE(RIGHT(Tabla14[[#This Row],[B2B]],6)),"")</f>
        <v>13096</v>
      </c>
      <c r="CD1415" s="6" t="str">
        <f>+IFERROR(VLOOKUP(CB1415,Auxiliar!$A:$C,2,0),"")</f>
        <v>Corona 710cc</v>
      </c>
      <c r="CE1415" s="7" t="str">
        <f>+IFERROR(VLOOKUP(CB1415,Auxiliar!$A:$C,3,0),"")</f>
        <v>1b 10% | 85b 0%</v>
      </c>
      <c r="CM1415" s="1">
        <v>20009</v>
      </c>
      <c r="CN1415" s="1" t="s">
        <v>20</v>
      </c>
      <c r="CO1415" s="6">
        <v>20009</v>
      </c>
      <c r="CP1415" s="6" t="s">
        <v>20</v>
      </c>
      <c r="CQ1415" s="7" t="s">
        <v>21</v>
      </c>
      <c r="CY1415" s="1">
        <v>20009</v>
      </c>
      <c r="CZ1415" s="1" t="s">
        <v>16</v>
      </c>
      <c r="DA1415" s="6">
        <f>+IFERROR(VALUE(RIGHT(Tabla18[[#This Row],[B2B]],6)),"")</f>
        <v>20009</v>
      </c>
      <c r="DB1415" s="6" t="str">
        <f>+IFERROR(VLOOKUP(CZ1415,Auxiliar!$A:$C,2,0),"")</f>
        <v>PREMIUM</v>
      </c>
      <c r="DC1415" s="7" t="str">
        <f>+IFERROR(VLOOKUP(CZ1415,Auxiliar!$A:$C,3,0),"")</f>
        <v>0b 0% | 2b 2% | 5b 3,5% | 10b 5%</v>
      </c>
      <c r="DE1415" s="1">
        <v>20009</v>
      </c>
      <c r="DF1415" s="1" t="s">
        <v>19</v>
      </c>
      <c r="DG1415" s="6">
        <f>+IFERROR(VALUE(RIGHT(Tabla19[[#This Row],[B2B]],6)),"")</f>
        <v>20009</v>
      </c>
      <c r="DH1415" s="6" t="str">
        <f>+IFERROR(VLOOKUP(DF1415,Auxiliar!$A:$C,2,0),"")</f>
        <v>MICHELOB</v>
      </c>
      <c r="DI1415" s="7" t="str">
        <f>+IFERROR(VLOOKUP(DF1415,Auxiliar!$A:$C,3,0),"")</f>
        <v>1b 7% | 3b 22% | 8b 27%</v>
      </c>
      <c r="DK1415" s="1"/>
      <c r="DL1415" s="1"/>
      <c r="DM1415" s="6" t="str">
        <f>+IFERROR(VALUE(RIGHT(Tabla20[[#This Row],[B2B]],6)),"")</f>
        <v/>
      </c>
      <c r="DN1415" s="6" t="str">
        <f>+IFERROR(VLOOKUP(DL1415,Auxiliar!$A:$C,2,0),"")</f>
        <v/>
      </c>
      <c r="DO1415" s="7" t="str">
        <f>+IFERROR(VLOOKUP(DL1415,Auxiliar!$A:$C,3,0),"")</f>
        <v/>
      </c>
      <c r="DQ1415" s="1">
        <v>13088</v>
      </c>
      <c r="DR1415" s="12" t="s">
        <v>24</v>
      </c>
      <c r="DS1415" s="6">
        <f>+IFERROR(VALUE(RIGHT(Tabla21[[#This Row],[B2B]],6)),"")</f>
        <v>13088</v>
      </c>
      <c r="DT1415" s="6" t="str">
        <f>+IFERROR(VLOOKUP(DR1415,Auxiliar!$A:$C,2,0),"")</f>
        <v>CORONA PORRON</v>
      </c>
      <c r="DU1415" s="7" t="str">
        <f>+IFERROR(VLOOKUP(DR1415,Auxiliar!$A:$C,3,0),"")</f>
        <v>1b 5% | 20b 0%</v>
      </c>
      <c r="DW1415" s="1"/>
      <c r="DX1415" s="12"/>
      <c r="DY1415" s="6" t="str">
        <f>+IFERROR(VALUE(RIGHT(Tabla22[[#This Row],[B2B]],6)),"")</f>
        <v/>
      </c>
      <c r="DZ1415" s="6" t="str">
        <f>+IFERROR(VLOOKUP(DX1415,Auxiliar!$A:$C,2,0),"")</f>
        <v/>
      </c>
      <c r="EA1415" s="7" t="str">
        <f>+IFERROR(VLOOKUP(DX1415,Auxiliar!$A:$C,3,0),"")</f>
        <v/>
      </c>
      <c r="EC1415" s="1"/>
      <c r="ED1415" s="12"/>
      <c r="EE1415" s="6" t="str">
        <f>+IFERROR(VALUE(RIGHT(Tabla23[[#This Row],[B2B]],6)),"")</f>
        <v/>
      </c>
      <c r="EF1415" s="6" t="str">
        <f>+IFERROR(VLOOKUP(ED1415,Auxiliar!$A:$C,2,0),"")</f>
        <v/>
      </c>
      <c r="EG1415" s="7" t="str">
        <f>+IFERROR(VLOOKUP(ED1415,Auxiliar!$A:$C,3,0),"")</f>
        <v/>
      </c>
      <c r="EI1415" s="1"/>
      <c r="EJ1415" s="12"/>
      <c r="EK1415" s="6" t="str">
        <f>+IFERROR(VALUE(RIGHT(Tabla24[[#This Row],[B2B]],6)),"")</f>
        <v/>
      </c>
      <c r="EL1415" s="6" t="str">
        <f>+IFERROR(VLOOKUP(EJ1415,Auxiliar!$A:$C,2,0),"")</f>
        <v/>
      </c>
      <c r="EM1415" s="7" t="str">
        <f>+IFERROR(VLOOKUP(EJ1415,Auxiliar!$A:$C,3,0),"")</f>
        <v/>
      </c>
      <c r="EO1415" s="1"/>
      <c r="EP1415" s="12"/>
      <c r="EQ1415" s="6" t="str">
        <f>+IFERROR(VALUE(RIGHT(Tabla25[[#This Row],[B2B]],6)),"")</f>
        <v/>
      </c>
      <c r="ER1415" s="6" t="str">
        <f>+IFERROR(VLOOKUP(EP1415,Auxiliar!$A:$C,2,0),"")</f>
        <v/>
      </c>
      <c r="ES1415" s="7" t="str">
        <f>+IFERROR(VLOOKUP(EP1415,Auxiliar!$A:$C,3,0),"")</f>
        <v/>
      </c>
      <c r="EU1415" s="1"/>
      <c r="EV1415" s="12"/>
      <c r="EW1415" s="6" t="str">
        <f>+IFERROR(VALUE(RIGHT(Tabla26[[#This Row],[B2B]],6)),"")</f>
        <v/>
      </c>
      <c r="EX1415" s="6" t="str">
        <f>+IFERROR(VLOOKUP(EV1415,Auxiliar!$A:$C,2,0),"")</f>
        <v/>
      </c>
      <c r="EY1415" s="7" t="str">
        <f>+IFERROR(VLOOKUP(EV1415,Auxiliar!$A:$C,3,0),"")</f>
        <v/>
      </c>
      <c r="EZ1415" s="1"/>
      <c r="FA1415" s="12"/>
      <c r="FB1415" s="6" t="str">
        <f>+IFERROR(VALUE(RIGHT(Tabla27[[#This Row],[B2B]],6)),"")</f>
        <v/>
      </c>
      <c r="FC1415" s="6" t="str">
        <f>+IFERROR(VLOOKUP(FA1415,Auxiliar!$A:$C,2,0),"")</f>
        <v/>
      </c>
      <c r="FD1415" s="7" t="str">
        <f>+IFERROR(VLOOKUP(FA1415,Auxiliar!$A:$C,3,0),"")</f>
        <v/>
      </c>
      <c r="FE1415" s="1"/>
      <c r="FF1415" s="12"/>
      <c r="FG1415" s="6" t="str">
        <f>+IFERROR(VALUE(RIGHT(Tabla28[[#This Row],[B2B]],6)),"")</f>
        <v/>
      </c>
      <c r="FH1415" s="6" t="str">
        <f>+IFERROR(VLOOKUP(FF1415,Auxiliar!$A:$C,2,0),"")</f>
        <v/>
      </c>
      <c r="FI1415" s="7" t="str">
        <f>+IFERROR(VLOOKUP(FF1415,Auxiliar!$A:$C,3,0),"")</f>
        <v/>
      </c>
      <c r="FJ1415" s="1"/>
      <c r="FK1415" s="12"/>
      <c r="FL1415" s="6" t="str">
        <f>+IFERROR(VALUE(RIGHT(Tabla29[[#This Row],[B2B]],6)),"")</f>
        <v/>
      </c>
      <c r="FM1415" s="6" t="str">
        <f>+IFERROR(VLOOKUP(FK1415,Auxiliar!$A:$C,2,0),"")</f>
        <v/>
      </c>
      <c r="FN1415" s="7" t="str">
        <f>+IFERROR(VLOOKUP(FK1415,Auxiliar!$A:$C,3,0),"")</f>
        <v/>
      </c>
      <c r="FO1415" s="1"/>
      <c r="FP1415" s="12"/>
      <c r="FQ1415" s="6" t="str">
        <f>+IFERROR(VALUE(RIGHT(Tabla30[[#This Row],[B2B]],6)),"")</f>
        <v/>
      </c>
      <c r="FR1415" s="6" t="str">
        <f>+IFERROR(VLOOKUP(FP1415,Auxiliar!$A:$C,2,0),"")</f>
        <v/>
      </c>
      <c r="FS1415" s="7"/>
      <c r="FT1415" s="1"/>
      <c r="FU1415" s="12"/>
      <c r="FV1415" s="6" t="str">
        <f>+IFERROR(VALUE(RIGHT(Tabla31[[#This Row],[B2B]],6)),"")</f>
        <v/>
      </c>
      <c r="FW1415" s="6" t="str">
        <f>+IFERROR(VLOOKUP(FU1415,Auxiliar!$A:$C,2,0),"")</f>
        <v/>
      </c>
      <c r="FX1415" s="7" t="str">
        <f>+IFERROR(VLOOKUP(FU1415,Auxiliar!$A:$C,3,0),"")</f>
        <v/>
      </c>
      <c r="FY1415" s="1"/>
      <c r="FZ1415" s="12"/>
      <c r="GA1415" s="6" t="str">
        <f>+IFERROR(VALUE(RIGHT(Tabla32[[#This Row],[B2B]],6)),"")</f>
        <v/>
      </c>
      <c r="GB1415" s="6" t="str">
        <f>+IFERROR(VLOOKUP(FZ1415,Auxiliar!$A:$C,2,0),"")</f>
        <v/>
      </c>
      <c r="GC1415" s="7" t="str">
        <f>+IFERROR(VLOOKUP(FZ1415,Auxiliar!$A:$C,3,0),"")</f>
        <v/>
      </c>
      <c r="GD1415" s="1"/>
      <c r="GE1415" s="12"/>
      <c r="GF1415" s="6" t="str">
        <f>+IFERROR(VALUE(RIGHT(Tabla33[[#This Row],[B2B]],6)),"")</f>
        <v/>
      </c>
      <c r="GG1415" s="6" t="str">
        <f>+IFERROR(VLOOKUP(GE1415,Auxiliar!$A:$C,2,0),"")</f>
        <v/>
      </c>
      <c r="GH1415" s="7" t="str">
        <f>+IFERROR(VLOOKUP(GE1415,Auxiliar!$A:$C,3,0),"")</f>
        <v/>
      </c>
    </row>
    <row r="1416" spans="79:190" x14ac:dyDescent="0.25">
      <c r="CA1416" s="1">
        <v>13097</v>
      </c>
      <c r="CB1416" s="1" t="s">
        <v>35</v>
      </c>
      <c r="CC1416" s="6">
        <f>+IFERROR(VALUE(RIGHT(Tabla14[[#This Row],[B2B]],6)),"")</f>
        <v>13097</v>
      </c>
      <c r="CD1416" s="6" t="str">
        <f>+IFERROR(VLOOKUP(CB1416,Auxiliar!$A:$C,2,0),"")</f>
        <v>Corona 710cc</v>
      </c>
      <c r="CE1416" s="7" t="str">
        <f>+IFERROR(VLOOKUP(CB1416,Auxiliar!$A:$C,3,0),"")</f>
        <v>1b 10% | 85b 0%</v>
      </c>
      <c r="CM1416" s="1">
        <v>20010</v>
      </c>
      <c r="CN1416" s="1" t="s">
        <v>20</v>
      </c>
      <c r="CO1416" s="6">
        <v>20010</v>
      </c>
      <c r="CP1416" s="6" t="s">
        <v>20</v>
      </c>
      <c r="CQ1416" s="7" t="s">
        <v>21</v>
      </c>
      <c r="CY1416" s="1">
        <v>20010</v>
      </c>
      <c r="CZ1416" s="1" t="s">
        <v>16</v>
      </c>
      <c r="DA1416" s="6">
        <f>+IFERROR(VALUE(RIGHT(Tabla18[[#This Row],[B2B]],6)),"")</f>
        <v>20010</v>
      </c>
      <c r="DB1416" s="6" t="str">
        <f>+IFERROR(VLOOKUP(CZ1416,Auxiliar!$A:$C,2,0),"")</f>
        <v>PREMIUM</v>
      </c>
      <c r="DC1416" s="7" t="str">
        <f>+IFERROR(VLOOKUP(CZ1416,Auxiliar!$A:$C,3,0),"")</f>
        <v>0b 0% | 2b 2% | 5b 3,5% | 10b 5%</v>
      </c>
      <c r="DE1416" s="1">
        <v>20010</v>
      </c>
      <c r="DF1416" s="1" t="s">
        <v>19</v>
      </c>
      <c r="DG1416" s="6">
        <f>+IFERROR(VALUE(RIGHT(Tabla19[[#This Row],[B2B]],6)),"")</f>
        <v>20010</v>
      </c>
      <c r="DH1416" s="6" t="str">
        <f>+IFERROR(VLOOKUP(DF1416,Auxiliar!$A:$C,2,0),"")</f>
        <v>MICHELOB</v>
      </c>
      <c r="DI1416" s="7" t="str">
        <f>+IFERROR(VLOOKUP(DF1416,Auxiliar!$A:$C,3,0),"")</f>
        <v>1b 7% | 3b 22% | 8b 27%</v>
      </c>
      <c r="DK1416" s="1"/>
      <c r="DL1416" s="1"/>
      <c r="DM1416" s="6" t="str">
        <f>+IFERROR(VALUE(RIGHT(Tabla20[[#This Row],[B2B]],6)),"")</f>
        <v/>
      </c>
      <c r="DN1416" s="6" t="str">
        <f>+IFERROR(VLOOKUP(DL1416,Auxiliar!$A:$C,2,0),"")</f>
        <v/>
      </c>
      <c r="DO1416" s="7" t="str">
        <f>+IFERROR(VLOOKUP(DL1416,Auxiliar!$A:$C,3,0),"")</f>
        <v/>
      </c>
      <c r="DQ1416" s="1">
        <v>13092</v>
      </c>
      <c r="DR1416" s="12" t="s">
        <v>24</v>
      </c>
      <c r="DS1416" s="6">
        <f>+IFERROR(VALUE(RIGHT(Tabla21[[#This Row],[B2B]],6)),"")</f>
        <v>13092</v>
      </c>
      <c r="DT1416" s="6" t="str">
        <f>+IFERROR(VLOOKUP(DR1416,Auxiliar!$A:$C,2,0),"")</f>
        <v>CORONA PORRON</v>
      </c>
      <c r="DU1416" s="7" t="str">
        <f>+IFERROR(VLOOKUP(DR1416,Auxiliar!$A:$C,3,0),"")</f>
        <v>1b 5% | 20b 0%</v>
      </c>
      <c r="DW1416" s="1"/>
      <c r="DX1416" s="12"/>
      <c r="DY1416" s="6" t="str">
        <f>+IFERROR(VALUE(RIGHT(Tabla22[[#This Row],[B2B]],6)),"")</f>
        <v/>
      </c>
      <c r="DZ1416" s="6" t="str">
        <f>+IFERROR(VLOOKUP(DX1416,Auxiliar!$A:$C,2,0),"")</f>
        <v/>
      </c>
      <c r="EA1416" s="7" t="str">
        <f>+IFERROR(VLOOKUP(DX1416,Auxiliar!$A:$C,3,0),"")</f>
        <v/>
      </c>
      <c r="EC1416" s="1"/>
      <c r="ED1416" s="12"/>
      <c r="EE1416" s="6" t="str">
        <f>+IFERROR(VALUE(RIGHT(Tabla23[[#This Row],[B2B]],6)),"")</f>
        <v/>
      </c>
      <c r="EF1416" s="6" t="str">
        <f>+IFERROR(VLOOKUP(ED1416,Auxiliar!$A:$C,2,0),"")</f>
        <v/>
      </c>
      <c r="EG1416" s="7" t="str">
        <f>+IFERROR(VLOOKUP(ED1416,Auxiliar!$A:$C,3,0),"")</f>
        <v/>
      </c>
      <c r="EI1416" s="1"/>
      <c r="EJ1416" s="12"/>
      <c r="EK1416" s="6" t="str">
        <f>+IFERROR(VALUE(RIGHT(Tabla24[[#This Row],[B2B]],6)),"")</f>
        <v/>
      </c>
      <c r="EL1416" s="6" t="str">
        <f>+IFERROR(VLOOKUP(EJ1416,Auxiliar!$A:$C,2,0),"")</f>
        <v/>
      </c>
      <c r="EM1416" s="7" t="str">
        <f>+IFERROR(VLOOKUP(EJ1416,Auxiliar!$A:$C,3,0),"")</f>
        <v/>
      </c>
      <c r="EO1416" s="1"/>
      <c r="EP1416" s="12"/>
      <c r="EQ1416" s="6" t="str">
        <f>+IFERROR(VALUE(RIGHT(Tabla25[[#This Row],[B2B]],6)),"")</f>
        <v/>
      </c>
      <c r="ER1416" s="6" t="str">
        <f>+IFERROR(VLOOKUP(EP1416,Auxiliar!$A:$C,2,0),"")</f>
        <v/>
      </c>
      <c r="ES1416" s="7" t="str">
        <f>+IFERROR(VLOOKUP(EP1416,Auxiliar!$A:$C,3,0),"")</f>
        <v/>
      </c>
      <c r="EU1416" s="1"/>
      <c r="EV1416" s="12"/>
      <c r="EW1416" s="6" t="str">
        <f>+IFERROR(VALUE(RIGHT(Tabla26[[#This Row],[B2B]],6)),"")</f>
        <v/>
      </c>
      <c r="EX1416" s="6" t="str">
        <f>+IFERROR(VLOOKUP(EV1416,Auxiliar!$A:$C,2,0),"")</f>
        <v/>
      </c>
      <c r="EY1416" s="7" t="str">
        <f>+IFERROR(VLOOKUP(EV1416,Auxiliar!$A:$C,3,0),"")</f>
        <v/>
      </c>
      <c r="EZ1416" s="1"/>
      <c r="FA1416" s="12"/>
      <c r="FB1416" s="6" t="str">
        <f>+IFERROR(VALUE(RIGHT(Tabla27[[#This Row],[B2B]],6)),"")</f>
        <v/>
      </c>
      <c r="FC1416" s="6" t="str">
        <f>+IFERROR(VLOOKUP(FA1416,Auxiliar!$A:$C,2,0),"")</f>
        <v/>
      </c>
      <c r="FD1416" s="7" t="str">
        <f>+IFERROR(VLOOKUP(FA1416,Auxiliar!$A:$C,3,0),"")</f>
        <v/>
      </c>
      <c r="FE1416" s="1"/>
      <c r="FF1416" s="12"/>
      <c r="FG1416" s="6" t="str">
        <f>+IFERROR(VALUE(RIGHT(Tabla28[[#This Row],[B2B]],6)),"")</f>
        <v/>
      </c>
      <c r="FH1416" s="6" t="str">
        <f>+IFERROR(VLOOKUP(FF1416,Auxiliar!$A:$C,2,0),"")</f>
        <v/>
      </c>
      <c r="FI1416" s="7" t="str">
        <f>+IFERROR(VLOOKUP(FF1416,Auxiliar!$A:$C,3,0),"")</f>
        <v/>
      </c>
      <c r="FJ1416" s="1"/>
      <c r="FK1416" s="12"/>
      <c r="FL1416" s="6" t="str">
        <f>+IFERROR(VALUE(RIGHT(Tabla29[[#This Row],[B2B]],6)),"")</f>
        <v/>
      </c>
      <c r="FM1416" s="6" t="str">
        <f>+IFERROR(VLOOKUP(FK1416,Auxiliar!$A:$C,2,0),"")</f>
        <v/>
      </c>
      <c r="FN1416" s="7" t="str">
        <f>+IFERROR(VLOOKUP(FK1416,Auxiliar!$A:$C,3,0),"")</f>
        <v/>
      </c>
      <c r="FO1416" s="1"/>
      <c r="FP1416" s="12"/>
      <c r="FQ1416" s="6" t="str">
        <f>+IFERROR(VALUE(RIGHT(Tabla30[[#This Row],[B2B]],6)),"")</f>
        <v/>
      </c>
      <c r="FR1416" s="6" t="str">
        <f>+IFERROR(VLOOKUP(FP1416,Auxiliar!$A:$C,2,0),"")</f>
        <v/>
      </c>
      <c r="FS1416" s="7"/>
      <c r="FT1416" s="1"/>
      <c r="FU1416" s="12"/>
      <c r="FV1416" s="6" t="str">
        <f>+IFERROR(VALUE(RIGHT(Tabla31[[#This Row],[B2B]],6)),"")</f>
        <v/>
      </c>
      <c r="FW1416" s="6" t="str">
        <f>+IFERROR(VLOOKUP(FU1416,Auxiliar!$A:$C,2,0),"")</f>
        <v/>
      </c>
      <c r="FX1416" s="7" t="str">
        <f>+IFERROR(VLOOKUP(FU1416,Auxiliar!$A:$C,3,0),"")</f>
        <v/>
      </c>
      <c r="FY1416" s="1"/>
      <c r="FZ1416" s="12"/>
      <c r="GA1416" s="6" t="str">
        <f>+IFERROR(VALUE(RIGHT(Tabla32[[#This Row],[B2B]],6)),"")</f>
        <v/>
      </c>
      <c r="GB1416" s="6" t="str">
        <f>+IFERROR(VLOOKUP(FZ1416,Auxiliar!$A:$C,2,0),"")</f>
        <v/>
      </c>
      <c r="GC1416" s="7" t="str">
        <f>+IFERROR(VLOOKUP(FZ1416,Auxiliar!$A:$C,3,0),"")</f>
        <v/>
      </c>
      <c r="GD1416" s="1"/>
      <c r="GE1416" s="12"/>
      <c r="GF1416" s="6" t="str">
        <f>+IFERROR(VALUE(RIGHT(Tabla33[[#This Row],[B2B]],6)),"")</f>
        <v/>
      </c>
      <c r="GG1416" s="6" t="str">
        <f>+IFERROR(VLOOKUP(GE1416,Auxiliar!$A:$C,2,0),"")</f>
        <v/>
      </c>
      <c r="GH1416" s="7" t="str">
        <f>+IFERROR(VLOOKUP(GE1416,Auxiliar!$A:$C,3,0),"")</f>
        <v/>
      </c>
    </row>
    <row r="1417" spans="79:190" x14ac:dyDescent="0.25">
      <c r="CA1417" s="1">
        <v>20000</v>
      </c>
      <c r="CB1417" s="1" t="s">
        <v>35</v>
      </c>
      <c r="CC1417" s="6">
        <f>+IFERROR(VALUE(RIGHT(Tabla14[[#This Row],[B2B]],6)),"")</f>
        <v>20000</v>
      </c>
      <c r="CD1417" s="6" t="str">
        <f>+IFERROR(VLOOKUP(CB1417,Auxiliar!$A:$C,2,0),"")</f>
        <v>Corona 710cc</v>
      </c>
      <c r="CE1417" s="7" t="str">
        <f>+IFERROR(VLOOKUP(CB1417,Auxiliar!$A:$C,3,0),"")</f>
        <v>1b 10% | 85b 0%</v>
      </c>
      <c r="CM1417" s="1">
        <v>20011</v>
      </c>
      <c r="CN1417" s="1" t="s">
        <v>20</v>
      </c>
      <c r="CO1417" s="6">
        <v>20011</v>
      </c>
      <c r="CP1417" s="6" t="s">
        <v>20</v>
      </c>
      <c r="CQ1417" s="7" t="s">
        <v>21</v>
      </c>
      <c r="CY1417" s="1">
        <v>20011</v>
      </c>
      <c r="CZ1417" s="1" t="s">
        <v>16</v>
      </c>
      <c r="DA1417" s="6">
        <f>+IFERROR(VALUE(RIGHT(Tabla18[[#This Row],[B2B]],6)),"")</f>
        <v>20011</v>
      </c>
      <c r="DB1417" s="6" t="str">
        <f>+IFERROR(VLOOKUP(CZ1417,Auxiliar!$A:$C,2,0),"")</f>
        <v>PREMIUM</v>
      </c>
      <c r="DC1417" s="7" t="str">
        <f>+IFERROR(VLOOKUP(CZ1417,Auxiliar!$A:$C,3,0),"")</f>
        <v>0b 0% | 2b 2% | 5b 3,5% | 10b 5%</v>
      </c>
      <c r="DE1417" s="1">
        <v>20011</v>
      </c>
      <c r="DF1417" s="1" t="s">
        <v>19</v>
      </c>
      <c r="DG1417" s="6">
        <f>+IFERROR(VALUE(RIGHT(Tabla19[[#This Row],[B2B]],6)),"")</f>
        <v>20011</v>
      </c>
      <c r="DH1417" s="6" t="str">
        <f>+IFERROR(VLOOKUP(DF1417,Auxiliar!$A:$C,2,0),"")</f>
        <v>MICHELOB</v>
      </c>
      <c r="DI1417" s="7" t="str">
        <f>+IFERROR(VLOOKUP(DF1417,Auxiliar!$A:$C,3,0),"")</f>
        <v>1b 7% | 3b 22% | 8b 27%</v>
      </c>
      <c r="DK1417" s="1"/>
      <c r="DL1417" s="1"/>
      <c r="DM1417" s="6" t="str">
        <f>+IFERROR(VALUE(RIGHT(Tabla20[[#This Row],[B2B]],6)),"")</f>
        <v/>
      </c>
      <c r="DN1417" s="6" t="str">
        <f>+IFERROR(VLOOKUP(DL1417,Auxiliar!$A:$C,2,0),"")</f>
        <v/>
      </c>
      <c r="DO1417" s="7" t="str">
        <f>+IFERROR(VLOOKUP(DL1417,Auxiliar!$A:$C,3,0),"")</f>
        <v/>
      </c>
      <c r="DQ1417" s="1">
        <v>13094</v>
      </c>
      <c r="DR1417" s="12" t="s">
        <v>24</v>
      </c>
      <c r="DS1417" s="6">
        <f>+IFERROR(VALUE(RIGHT(Tabla21[[#This Row],[B2B]],6)),"")</f>
        <v>13094</v>
      </c>
      <c r="DT1417" s="6" t="str">
        <f>+IFERROR(VLOOKUP(DR1417,Auxiliar!$A:$C,2,0),"")</f>
        <v>CORONA PORRON</v>
      </c>
      <c r="DU1417" s="7" t="str">
        <f>+IFERROR(VLOOKUP(DR1417,Auxiliar!$A:$C,3,0),"")</f>
        <v>1b 5% | 20b 0%</v>
      </c>
      <c r="DW1417" s="1"/>
      <c r="DX1417" s="12"/>
      <c r="DY1417" s="6" t="str">
        <f>+IFERROR(VALUE(RIGHT(Tabla22[[#This Row],[B2B]],6)),"")</f>
        <v/>
      </c>
      <c r="DZ1417" s="6" t="str">
        <f>+IFERROR(VLOOKUP(DX1417,Auxiliar!$A:$C,2,0),"")</f>
        <v/>
      </c>
      <c r="EA1417" s="7" t="str">
        <f>+IFERROR(VLOOKUP(DX1417,Auxiliar!$A:$C,3,0),"")</f>
        <v/>
      </c>
      <c r="EC1417" s="1"/>
      <c r="ED1417" s="12"/>
      <c r="EE1417" s="6" t="str">
        <f>+IFERROR(VALUE(RIGHT(Tabla23[[#This Row],[B2B]],6)),"")</f>
        <v/>
      </c>
      <c r="EF1417" s="6" t="str">
        <f>+IFERROR(VLOOKUP(ED1417,Auxiliar!$A:$C,2,0),"")</f>
        <v/>
      </c>
      <c r="EG1417" s="7" t="str">
        <f>+IFERROR(VLOOKUP(ED1417,Auxiliar!$A:$C,3,0),"")</f>
        <v/>
      </c>
      <c r="EI1417" s="1"/>
      <c r="EJ1417" s="12"/>
      <c r="EK1417" s="6" t="str">
        <f>+IFERROR(VALUE(RIGHT(Tabla24[[#This Row],[B2B]],6)),"")</f>
        <v/>
      </c>
      <c r="EL1417" s="6" t="str">
        <f>+IFERROR(VLOOKUP(EJ1417,Auxiliar!$A:$C,2,0),"")</f>
        <v/>
      </c>
      <c r="EM1417" s="7" t="str">
        <f>+IFERROR(VLOOKUP(EJ1417,Auxiliar!$A:$C,3,0),"")</f>
        <v/>
      </c>
      <c r="EO1417" s="1"/>
      <c r="EP1417" s="12"/>
      <c r="EQ1417" s="6" t="str">
        <f>+IFERROR(VALUE(RIGHT(Tabla25[[#This Row],[B2B]],6)),"")</f>
        <v/>
      </c>
      <c r="ER1417" s="6" t="str">
        <f>+IFERROR(VLOOKUP(EP1417,Auxiliar!$A:$C,2,0),"")</f>
        <v/>
      </c>
      <c r="ES1417" s="7" t="str">
        <f>+IFERROR(VLOOKUP(EP1417,Auxiliar!$A:$C,3,0),"")</f>
        <v/>
      </c>
      <c r="EU1417" s="1"/>
      <c r="EV1417" s="12"/>
      <c r="EW1417" s="6" t="str">
        <f>+IFERROR(VALUE(RIGHT(Tabla26[[#This Row],[B2B]],6)),"")</f>
        <v/>
      </c>
      <c r="EX1417" s="6" t="str">
        <f>+IFERROR(VLOOKUP(EV1417,Auxiliar!$A:$C,2,0),"")</f>
        <v/>
      </c>
      <c r="EY1417" s="7" t="str">
        <f>+IFERROR(VLOOKUP(EV1417,Auxiliar!$A:$C,3,0),"")</f>
        <v/>
      </c>
      <c r="EZ1417" s="1"/>
      <c r="FA1417" s="12"/>
      <c r="FB1417" s="6" t="str">
        <f>+IFERROR(VALUE(RIGHT(Tabla27[[#This Row],[B2B]],6)),"")</f>
        <v/>
      </c>
      <c r="FC1417" s="6" t="str">
        <f>+IFERROR(VLOOKUP(FA1417,Auxiliar!$A:$C,2,0),"")</f>
        <v/>
      </c>
      <c r="FD1417" s="7" t="str">
        <f>+IFERROR(VLOOKUP(FA1417,Auxiliar!$A:$C,3,0),"")</f>
        <v/>
      </c>
      <c r="FE1417" s="1"/>
      <c r="FF1417" s="12"/>
      <c r="FG1417" s="6" t="str">
        <f>+IFERROR(VALUE(RIGHT(Tabla28[[#This Row],[B2B]],6)),"")</f>
        <v/>
      </c>
      <c r="FH1417" s="6" t="str">
        <f>+IFERROR(VLOOKUP(FF1417,Auxiliar!$A:$C,2,0),"")</f>
        <v/>
      </c>
      <c r="FI1417" s="7" t="str">
        <f>+IFERROR(VLOOKUP(FF1417,Auxiliar!$A:$C,3,0),"")</f>
        <v/>
      </c>
      <c r="FJ1417" s="1"/>
      <c r="FK1417" s="12"/>
      <c r="FL1417" s="6" t="str">
        <f>+IFERROR(VALUE(RIGHT(Tabla29[[#This Row],[B2B]],6)),"")</f>
        <v/>
      </c>
      <c r="FM1417" s="6" t="str">
        <f>+IFERROR(VLOOKUP(FK1417,Auxiliar!$A:$C,2,0),"")</f>
        <v/>
      </c>
      <c r="FN1417" s="7" t="str">
        <f>+IFERROR(VLOOKUP(FK1417,Auxiliar!$A:$C,3,0),"")</f>
        <v/>
      </c>
      <c r="FO1417" s="1"/>
      <c r="FP1417" s="12"/>
      <c r="FQ1417" s="6" t="str">
        <f>+IFERROR(VALUE(RIGHT(Tabla30[[#This Row],[B2B]],6)),"")</f>
        <v/>
      </c>
      <c r="FR1417" s="6" t="str">
        <f>+IFERROR(VLOOKUP(FP1417,Auxiliar!$A:$C,2,0),"")</f>
        <v/>
      </c>
      <c r="FS1417" s="7"/>
      <c r="FT1417" s="1"/>
      <c r="FU1417" s="12"/>
      <c r="FV1417" s="6" t="str">
        <f>+IFERROR(VALUE(RIGHT(Tabla31[[#This Row],[B2B]],6)),"")</f>
        <v/>
      </c>
      <c r="FW1417" s="6" t="str">
        <f>+IFERROR(VLOOKUP(FU1417,Auxiliar!$A:$C,2,0),"")</f>
        <v/>
      </c>
      <c r="FX1417" s="7" t="str">
        <f>+IFERROR(VLOOKUP(FU1417,Auxiliar!$A:$C,3,0),"")</f>
        <v/>
      </c>
      <c r="FY1417" s="1"/>
      <c r="FZ1417" s="12"/>
      <c r="GA1417" s="6" t="str">
        <f>+IFERROR(VALUE(RIGHT(Tabla32[[#This Row],[B2B]],6)),"")</f>
        <v/>
      </c>
      <c r="GB1417" s="6" t="str">
        <f>+IFERROR(VLOOKUP(FZ1417,Auxiliar!$A:$C,2,0),"")</f>
        <v/>
      </c>
      <c r="GC1417" s="7" t="str">
        <f>+IFERROR(VLOOKUP(FZ1417,Auxiliar!$A:$C,3,0),"")</f>
        <v/>
      </c>
      <c r="GD1417" s="1"/>
      <c r="GE1417" s="12"/>
      <c r="GF1417" s="6" t="str">
        <f>+IFERROR(VALUE(RIGHT(Tabla33[[#This Row],[B2B]],6)),"")</f>
        <v/>
      </c>
      <c r="GG1417" s="6" t="str">
        <f>+IFERROR(VLOOKUP(GE1417,Auxiliar!$A:$C,2,0),"")</f>
        <v/>
      </c>
      <c r="GH1417" s="7" t="str">
        <f>+IFERROR(VLOOKUP(GE1417,Auxiliar!$A:$C,3,0),"")</f>
        <v/>
      </c>
    </row>
    <row r="1418" spans="79:190" x14ac:dyDescent="0.25">
      <c r="CA1418" s="1">
        <v>20001</v>
      </c>
      <c r="CB1418" s="1" t="s">
        <v>35</v>
      </c>
      <c r="CC1418" s="6">
        <f>+IFERROR(VALUE(RIGHT(Tabla14[[#This Row],[B2B]],6)),"")</f>
        <v>20001</v>
      </c>
      <c r="CD1418" s="6" t="str">
        <f>+IFERROR(VLOOKUP(CB1418,Auxiliar!$A:$C,2,0),"")</f>
        <v>Corona 710cc</v>
      </c>
      <c r="CE1418" s="7" t="str">
        <f>+IFERROR(VLOOKUP(CB1418,Auxiliar!$A:$C,3,0),"")</f>
        <v>1b 10% | 85b 0%</v>
      </c>
      <c r="CM1418" s="1">
        <v>20012</v>
      </c>
      <c r="CN1418" s="1" t="s">
        <v>20</v>
      </c>
      <c r="CO1418" s="6">
        <v>20012</v>
      </c>
      <c r="CP1418" s="6" t="s">
        <v>20</v>
      </c>
      <c r="CQ1418" s="7" t="s">
        <v>21</v>
      </c>
      <c r="CY1418" s="1">
        <v>20012</v>
      </c>
      <c r="CZ1418" s="1" t="s">
        <v>16</v>
      </c>
      <c r="DA1418" s="6">
        <f>+IFERROR(VALUE(RIGHT(Tabla18[[#This Row],[B2B]],6)),"")</f>
        <v>20012</v>
      </c>
      <c r="DB1418" s="6" t="str">
        <f>+IFERROR(VLOOKUP(CZ1418,Auxiliar!$A:$C,2,0),"")</f>
        <v>PREMIUM</v>
      </c>
      <c r="DC1418" s="7" t="str">
        <f>+IFERROR(VLOOKUP(CZ1418,Auxiliar!$A:$C,3,0),"")</f>
        <v>0b 0% | 2b 2% | 5b 3,5% | 10b 5%</v>
      </c>
      <c r="DE1418" s="1">
        <v>20012</v>
      </c>
      <c r="DF1418" s="1" t="s">
        <v>19</v>
      </c>
      <c r="DG1418" s="6">
        <f>+IFERROR(VALUE(RIGHT(Tabla19[[#This Row],[B2B]],6)),"")</f>
        <v>20012</v>
      </c>
      <c r="DH1418" s="6" t="str">
        <f>+IFERROR(VLOOKUP(DF1418,Auxiliar!$A:$C,2,0),"")</f>
        <v>MICHELOB</v>
      </c>
      <c r="DI1418" s="7" t="str">
        <f>+IFERROR(VLOOKUP(DF1418,Auxiliar!$A:$C,3,0),"")</f>
        <v>1b 7% | 3b 22% | 8b 27%</v>
      </c>
      <c r="DK1418" s="1"/>
      <c r="DL1418" s="1"/>
      <c r="DM1418" s="6" t="str">
        <f>+IFERROR(VALUE(RIGHT(Tabla20[[#This Row],[B2B]],6)),"")</f>
        <v/>
      </c>
      <c r="DN1418" s="6" t="str">
        <f>+IFERROR(VLOOKUP(DL1418,Auxiliar!$A:$C,2,0),"")</f>
        <v/>
      </c>
      <c r="DO1418" s="7" t="str">
        <f>+IFERROR(VLOOKUP(DL1418,Auxiliar!$A:$C,3,0),"")</f>
        <v/>
      </c>
      <c r="DQ1418" s="1">
        <v>13096</v>
      </c>
      <c r="DR1418" s="12" t="s">
        <v>24</v>
      </c>
      <c r="DS1418" s="6">
        <f>+IFERROR(VALUE(RIGHT(Tabla21[[#This Row],[B2B]],6)),"")</f>
        <v>13096</v>
      </c>
      <c r="DT1418" s="6" t="str">
        <f>+IFERROR(VLOOKUP(DR1418,Auxiliar!$A:$C,2,0),"")</f>
        <v>CORONA PORRON</v>
      </c>
      <c r="DU1418" s="7" t="str">
        <f>+IFERROR(VLOOKUP(DR1418,Auxiliar!$A:$C,3,0),"")</f>
        <v>1b 5% | 20b 0%</v>
      </c>
      <c r="DW1418" s="1"/>
      <c r="DX1418" s="12"/>
      <c r="DY1418" s="6" t="str">
        <f>+IFERROR(VALUE(RIGHT(Tabla22[[#This Row],[B2B]],6)),"")</f>
        <v/>
      </c>
      <c r="DZ1418" s="6" t="str">
        <f>+IFERROR(VLOOKUP(DX1418,Auxiliar!$A:$C,2,0),"")</f>
        <v/>
      </c>
      <c r="EA1418" s="7" t="str">
        <f>+IFERROR(VLOOKUP(DX1418,Auxiliar!$A:$C,3,0),"")</f>
        <v/>
      </c>
      <c r="EC1418" s="1"/>
      <c r="ED1418" s="12"/>
      <c r="EE1418" s="6" t="str">
        <f>+IFERROR(VALUE(RIGHT(Tabla23[[#This Row],[B2B]],6)),"")</f>
        <v/>
      </c>
      <c r="EF1418" s="6" t="str">
        <f>+IFERROR(VLOOKUP(ED1418,Auxiliar!$A:$C,2,0),"")</f>
        <v/>
      </c>
      <c r="EG1418" s="7" t="str">
        <f>+IFERROR(VLOOKUP(ED1418,Auxiliar!$A:$C,3,0),"")</f>
        <v/>
      </c>
      <c r="EI1418" s="1"/>
      <c r="EJ1418" s="12"/>
      <c r="EK1418" s="6" t="str">
        <f>+IFERROR(VALUE(RIGHT(Tabla24[[#This Row],[B2B]],6)),"")</f>
        <v/>
      </c>
      <c r="EL1418" s="6" t="str">
        <f>+IFERROR(VLOOKUP(EJ1418,Auxiliar!$A:$C,2,0),"")</f>
        <v/>
      </c>
      <c r="EM1418" s="7" t="str">
        <f>+IFERROR(VLOOKUP(EJ1418,Auxiliar!$A:$C,3,0),"")</f>
        <v/>
      </c>
      <c r="EO1418" s="1"/>
      <c r="EP1418" s="12"/>
      <c r="EQ1418" s="6" t="str">
        <f>+IFERROR(VALUE(RIGHT(Tabla25[[#This Row],[B2B]],6)),"")</f>
        <v/>
      </c>
      <c r="ER1418" s="6" t="str">
        <f>+IFERROR(VLOOKUP(EP1418,Auxiliar!$A:$C,2,0),"")</f>
        <v/>
      </c>
      <c r="ES1418" s="7" t="str">
        <f>+IFERROR(VLOOKUP(EP1418,Auxiliar!$A:$C,3,0),"")</f>
        <v/>
      </c>
      <c r="EU1418" s="1"/>
      <c r="EV1418" s="12"/>
      <c r="EW1418" s="6" t="str">
        <f>+IFERROR(VALUE(RIGHT(Tabla26[[#This Row],[B2B]],6)),"")</f>
        <v/>
      </c>
      <c r="EX1418" s="6" t="str">
        <f>+IFERROR(VLOOKUP(EV1418,Auxiliar!$A:$C,2,0),"")</f>
        <v/>
      </c>
      <c r="EY1418" s="7" t="str">
        <f>+IFERROR(VLOOKUP(EV1418,Auxiliar!$A:$C,3,0),"")</f>
        <v/>
      </c>
      <c r="EZ1418" s="1"/>
      <c r="FA1418" s="12"/>
      <c r="FB1418" s="6" t="str">
        <f>+IFERROR(VALUE(RIGHT(Tabla27[[#This Row],[B2B]],6)),"")</f>
        <v/>
      </c>
      <c r="FC1418" s="6" t="str">
        <f>+IFERROR(VLOOKUP(FA1418,Auxiliar!$A:$C,2,0),"")</f>
        <v/>
      </c>
      <c r="FD1418" s="7" t="str">
        <f>+IFERROR(VLOOKUP(FA1418,Auxiliar!$A:$C,3,0),"")</f>
        <v/>
      </c>
      <c r="FE1418" s="1"/>
      <c r="FF1418" s="12"/>
      <c r="FG1418" s="6" t="str">
        <f>+IFERROR(VALUE(RIGHT(Tabla28[[#This Row],[B2B]],6)),"")</f>
        <v/>
      </c>
      <c r="FH1418" s="6" t="str">
        <f>+IFERROR(VLOOKUP(FF1418,Auxiliar!$A:$C,2,0),"")</f>
        <v/>
      </c>
      <c r="FI1418" s="7" t="str">
        <f>+IFERROR(VLOOKUP(FF1418,Auxiliar!$A:$C,3,0),"")</f>
        <v/>
      </c>
      <c r="FJ1418" s="1"/>
      <c r="FK1418" s="12"/>
      <c r="FL1418" s="6" t="str">
        <f>+IFERROR(VALUE(RIGHT(Tabla29[[#This Row],[B2B]],6)),"")</f>
        <v/>
      </c>
      <c r="FM1418" s="6" t="str">
        <f>+IFERROR(VLOOKUP(FK1418,Auxiliar!$A:$C,2,0),"")</f>
        <v/>
      </c>
      <c r="FN1418" s="7" t="str">
        <f>+IFERROR(VLOOKUP(FK1418,Auxiliar!$A:$C,3,0),"")</f>
        <v/>
      </c>
      <c r="FO1418" s="1"/>
      <c r="FP1418" s="12"/>
      <c r="FQ1418" s="6" t="str">
        <f>+IFERROR(VALUE(RIGHT(Tabla30[[#This Row],[B2B]],6)),"")</f>
        <v/>
      </c>
      <c r="FR1418" s="6" t="str">
        <f>+IFERROR(VLOOKUP(FP1418,Auxiliar!$A:$C,2,0),"")</f>
        <v/>
      </c>
      <c r="FS1418" s="7"/>
      <c r="FT1418" s="1"/>
      <c r="FU1418" s="12"/>
      <c r="FV1418" s="6" t="str">
        <f>+IFERROR(VALUE(RIGHT(Tabla31[[#This Row],[B2B]],6)),"")</f>
        <v/>
      </c>
      <c r="FW1418" s="6" t="str">
        <f>+IFERROR(VLOOKUP(FU1418,Auxiliar!$A:$C,2,0),"")</f>
        <v/>
      </c>
      <c r="FX1418" s="7" t="str">
        <f>+IFERROR(VLOOKUP(FU1418,Auxiliar!$A:$C,3,0),"")</f>
        <v/>
      </c>
      <c r="FY1418" s="1"/>
      <c r="FZ1418" s="12"/>
      <c r="GA1418" s="6" t="str">
        <f>+IFERROR(VALUE(RIGHT(Tabla32[[#This Row],[B2B]],6)),"")</f>
        <v/>
      </c>
      <c r="GB1418" s="6" t="str">
        <f>+IFERROR(VLOOKUP(FZ1418,Auxiliar!$A:$C,2,0),"")</f>
        <v/>
      </c>
      <c r="GC1418" s="7" t="str">
        <f>+IFERROR(VLOOKUP(FZ1418,Auxiliar!$A:$C,3,0),"")</f>
        <v/>
      </c>
      <c r="GD1418" s="1"/>
      <c r="GE1418" s="12"/>
      <c r="GF1418" s="6" t="str">
        <f>+IFERROR(VALUE(RIGHT(Tabla33[[#This Row],[B2B]],6)),"")</f>
        <v/>
      </c>
      <c r="GG1418" s="6" t="str">
        <f>+IFERROR(VLOOKUP(GE1418,Auxiliar!$A:$C,2,0),"")</f>
        <v/>
      </c>
      <c r="GH1418" s="7" t="str">
        <f>+IFERROR(VLOOKUP(GE1418,Auxiliar!$A:$C,3,0),"")</f>
        <v/>
      </c>
    </row>
    <row r="1419" spans="79:190" x14ac:dyDescent="0.25">
      <c r="CA1419" s="1">
        <v>20002</v>
      </c>
      <c r="CB1419" s="1" t="s">
        <v>35</v>
      </c>
      <c r="CC1419" s="6">
        <f>+IFERROR(VALUE(RIGHT(Tabla14[[#This Row],[B2B]],6)),"")</f>
        <v>20002</v>
      </c>
      <c r="CD1419" s="6" t="str">
        <f>+IFERROR(VLOOKUP(CB1419,Auxiliar!$A:$C,2,0),"")</f>
        <v>Corona 710cc</v>
      </c>
      <c r="CE1419" s="7" t="str">
        <f>+IFERROR(VLOOKUP(CB1419,Auxiliar!$A:$C,3,0),"")</f>
        <v>1b 10% | 85b 0%</v>
      </c>
      <c r="CM1419" s="1">
        <v>20015</v>
      </c>
      <c r="CN1419" s="1" t="s">
        <v>20</v>
      </c>
      <c r="CO1419" s="6">
        <v>20015</v>
      </c>
      <c r="CP1419" s="6" t="s">
        <v>20</v>
      </c>
      <c r="CQ1419" s="7" t="s">
        <v>21</v>
      </c>
      <c r="CY1419" s="1">
        <v>20015</v>
      </c>
      <c r="CZ1419" s="1" t="s">
        <v>16</v>
      </c>
      <c r="DA1419" s="6">
        <f>+IFERROR(VALUE(RIGHT(Tabla18[[#This Row],[B2B]],6)),"")</f>
        <v>20015</v>
      </c>
      <c r="DB1419" s="6" t="str">
        <f>+IFERROR(VLOOKUP(CZ1419,Auxiliar!$A:$C,2,0),"")</f>
        <v>PREMIUM</v>
      </c>
      <c r="DC1419" s="7" t="str">
        <f>+IFERROR(VLOOKUP(CZ1419,Auxiliar!$A:$C,3,0),"")</f>
        <v>0b 0% | 2b 2% | 5b 3,5% | 10b 5%</v>
      </c>
      <c r="DE1419" s="1">
        <v>20015</v>
      </c>
      <c r="DF1419" s="1" t="s">
        <v>19</v>
      </c>
      <c r="DG1419" s="6">
        <f>+IFERROR(VALUE(RIGHT(Tabla19[[#This Row],[B2B]],6)),"")</f>
        <v>20015</v>
      </c>
      <c r="DH1419" s="6" t="str">
        <f>+IFERROR(VLOOKUP(DF1419,Auxiliar!$A:$C,2,0),"")</f>
        <v>MICHELOB</v>
      </c>
      <c r="DI1419" s="7" t="str">
        <f>+IFERROR(VLOOKUP(DF1419,Auxiliar!$A:$C,3,0),"")</f>
        <v>1b 7% | 3b 22% | 8b 27%</v>
      </c>
      <c r="DK1419" s="1"/>
      <c r="DL1419" s="1"/>
      <c r="DM1419" s="6" t="str">
        <f>+IFERROR(VALUE(RIGHT(Tabla20[[#This Row],[B2B]],6)),"")</f>
        <v/>
      </c>
      <c r="DN1419" s="6" t="str">
        <f>+IFERROR(VLOOKUP(DL1419,Auxiliar!$A:$C,2,0),"")</f>
        <v/>
      </c>
      <c r="DO1419" s="7" t="str">
        <f>+IFERROR(VLOOKUP(DL1419,Auxiliar!$A:$C,3,0),"")</f>
        <v/>
      </c>
      <c r="DQ1419" s="1">
        <v>13097</v>
      </c>
      <c r="DR1419" s="12" t="s">
        <v>24</v>
      </c>
      <c r="DS1419" s="6">
        <f>+IFERROR(VALUE(RIGHT(Tabla21[[#This Row],[B2B]],6)),"")</f>
        <v>13097</v>
      </c>
      <c r="DT1419" s="6" t="str">
        <f>+IFERROR(VLOOKUP(DR1419,Auxiliar!$A:$C,2,0),"")</f>
        <v>CORONA PORRON</v>
      </c>
      <c r="DU1419" s="7" t="str">
        <f>+IFERROR(VLOOKUP(DR1419,Auxiliar!$A:$C,3,0),"")</f>
        <v>1b 5% | 20b 0%</v>
      </c>
      <c r="DW1419" s="1"/>
      <c r="DX1419" s="12"/>
      <c r="DY1419" s="6" t="str">
        <f>+IFERROR(VALUE(RIGHT(Tabla22[[#This Row],[B2B]],6)),"")</f>
        <v/>
      </c>
      <c r="DZ1419" s="6" t="str">
        <f>+IFERROR(VLOOKUP(DX1419,Auxiliar!$A:$C,2,0),"")</f>
        <v/>
      </c>
      <c r="EA1419" s="7" t="str">
        <f>+IFERROR(VLOOKUP(DX1419,Auxiliar!$A:$C,3,0),"")</f>
        <v/>
      </c>
      <c r="EC1419" s="1"/>
      <c r="ED1419" s="12"/>
      <c r="EE1419" s="6" t="str">
        <f>+IFERROR(VALUE(RIGHT(Tabla23[[#This Row],[B2B]],6)),"")</f>
        <v/>
      </c>
      <c r="EF1419" s="6" t="str">
        <f>+IFERROR(VLOOKUP(ED1419,Auxiliar!$A:$C,2,0),"")</f>
        <v/>
      </c>
      <c r="EG1419" s="7" t="str">
        <f>+IFERROR(VLOOKUP(ED1419,Auxiliar!$A:$C,3,0),"")</f>
        <v/>
      </c>
      <c r="EI1419" s="1"/>
      <c r="EJ1419" s="12"/>
      <c r="EK1419" s="6" t="str">
        <f>+IFERROR(VALUE(RIGHT(Tabla24[[#This Row],[B2B]],6)),"")</f>
        <v/>
      </c>
      <c r="EL1419" s="6" t="str">
        <f>+IFERROR(VLOOKUP(EJ1419,Auxiliar!$A:$C,2,0),"")</f>
        <v/>
      </c>
      <c r="EM1419" s="7" t="str">
        <f>+IFERROR(VLOOKUP(EJ1419,Auxiliar!$A:$C,3,0),"")</f>
        <v/>
      </c>
      <c r="EO1419" s="1"/>
      <c r="EP1419" s="12"/>
      <c r="EQ1419" s="6" t="str">
        <f>+IFERROR(VALUE(RIGHT(Tabla25[[#This Row],[B2B]],6)),"")</f>
        <v/>
      </c>
      <c r="ER1419" s="6" t="str">
        <f>+IFERROR(VLOOKUP(EP1419,Auxiliar!$A:$C,2,0),"")</f>
        <v/>
      </c>
      <c r="ES1419" s="7" t="str">
        <f>+IFERROR(VLOOKUP(EP1419,Auxiliar!$A:$C,3,0),"")</f>
        <v/>
      </c>
      <c r="EU1419" s="1"/>
      <c r="EV1419" s="12"/>
      <c r="EW1419" s="6" t="str">
        <f>+IFERROR(VALUE(RIGHT(Tabla26[[#This Row],[B2B]],6)),"")</f>
        <v/>
      </c>
      <c r="EX1419" s="6" t="str">
        <f>+IFERROR(VLOOKUP(EV1419,Auxiliar!$A:$C,2,0),"")</f>
        <v/>
      </c>
      <c r="EY1419" s="7" t="str">
        <f>+IFERROR(VLOOKUP(EV1419,Auxiliar!$A:$C,3,0),"")</f>
        <v/>
      </c>
      <c r="EZ1419" s="1"/>
      <c r="FA1419" s="12"/>
      <c r="FB1419" s="6" t="str">
        <f>+IFERROR(VALUE(RIGHT(Tabla27[[#This Row],[B2B]],6)),"")</f>
        <v/>
      </c>
      <c r="FC1419" s="6" t="str">
        <f>+IFERROR(VLOOKUP(FA1419,Auxiliar!$A:$C,2,0),"")</f>
        <v/>
      </c>
      <c r="FD1419" s="7" t="str">
        <f>+IFERROR(VLOOKUP(FA1419,Auxiliar!$A:$C,3,0),"")</f>
        <v/>
      </c>
      <c r="FE1419" s="1"/>
      <c r="FF1419" s="12"/>
      <c r="FG1419" s="6" t="str">
        <f>+IFERROR(VALUE(RIGHT(Tabla28[[#This Row],[B2B]],6)),"")</f>
        <v/>
      </c>
      <c r="FH1419" s="6" t="str">
        <f>+IFERROR(VLOOKUP(FF1419,Auxiliar!$A:$C,2,0),"")</f>
        <v/>
      </c>
      <c r="FI1419" s="7" t="str">
        <f>+IFERROR(VLOOKUP(FF1419,Auxiliar!$A:$C,3,0),"")</f>
        <v/>
      </c>
      <c r="FJ1419" s="1"/>
      <c r="FK1419" s="12"/>
      <c r="FL1419" s="6" t="str">
        <f>+IFERROR(VALUE(RIGHT(Tabla29[[#This Row],[B2B]],6)),"")</f>
        <v/>
      </c>
      <c r="FM1419" s="6" t="str">
        <f>+IFERROR(VLOOKUP(FK1419,Auxiliar!$A:$C,2,0),"")</f>
        <v/>
      </c>
      <c r="FN1419" s="7" t="str">
        <f>+IFERROR(VLOOKUP(FK1419,Auxiliar!$A:$C,3,0),"")</f>
        <v/>
      </c>
      <c r="FO1419" s="1"/>
      <c r="FP1419" s="12"/>
      <c r="FQ1419" s="6" t="str">
        <f>+IFERROR(VALUE(RIGHT(Tabla30[[#This Row],[B2B]],6)),"")</f>
        <v/>
      </c>
      <c r="FR1419" s="6" t="str">
        <f>+IFERROR(VLOOKUP(FP1419,Auxiliar!$A:$C,2,0),"")</f>
        <v/>
      </c>
      <c r="FS1419" s="7"/>
      <c r="FT1419" s="1"/>
      <c r="FU1419" s="12"/>
      <c r="FV1419" s="6" t="str">
        <f>+IFERROR(VALUE(RIGHT(Tabla31[[#This Row],[B2B]],6)),"")</f>
        <v/>
      </c>
      <c r="FW1419" s="6" t="str">
        <f>+IFERROR(VLOOKUP(FU1419,Auxiliar!$A:$C,2,0),"")</f>
        <v/>
      </c>
      <c r="FX1419" s="7" t="str">
        <f>+IFERROR(VLOOKUP(FU1419,Auxiliar!$A:$C,3,0),"")</f>
        <v/>
      </c>
      <c r="FY1419" s="1"/>
      <c r="FZ1419" s="12"/>
      <c r="GA1419" s="6" t="str">
        <f>+IFERROR(VALUE(RIGHT(Tabla32[[#This Row],[B2B]],6)),"")</f>
        <v/>
      </c>
      <c r="GB1419" s="6" t="str">
        <f>+IFERROR(VLOOKUP(FZ1419,Auxiliar!$A:$C,2,0),"")</f>
        <v/>
      </c>
      <c r="GC1419" s="7" t="str">
        <f>+IFERROR(VLOOKUP(FZ1419,Auxiliar!$A:$C,3,0),"")</f>
        <v/>
      </c>
      <c r="GD1419" s="1"/>
      <c r="GE1419" s="12"/>
      <c r="GF1419" s="6" t="str">
        <f>+IFERROR(VALUE(RIGHT(Tabla33[[#This Row],[B2B]],6)),"")</f>
        <v/>
      </c>
      <c r="GG1419" s="6" t="str">
        <f>+IFERROR(VLOOKUP(GE1419,Auxiliar!$A:$C,2,0),"")</f>
        <v/>
      </c>
      <c r="GH1419" s="7" t="str">
        <f>+IFERROR(VLOOKUP(GE1419,Auxiliar!$A:$C,3,0),"")</f>
        <v/>
      </c>
    </row>
    <row r="1420" spans="79:190" x14ac:dyDescent="0.25">
      <c r="CA1420" s="1">
        <v>20003</v>
      </c>
      <c r="CB1420" s="1" t="s">
        <v>35</v>
      </c>
      <c r="CC1420" s="6">
        <f>+IFERROR(VALUE(RIGHT(Tabla14[[#This Row],[B2B]],6)),"")</f>
        <v>20003</v>
      </c>
      <c r="CD1420" s="6" t="str">
        <f>+IFERROR(VLOOKUP(CB1420,Auxiliar!$A:$C,2,0),"")</f>
        <v>Corona 710cc</v>
      </c>
      <c r="CE1420" s="7" t="str">
        <f>+IFERROR(VLOOKUP(CB1420,Auxiliar!$A:$C,3,0),"")</f>
        <v>1b 10% | 85b 0%</v>
      </c>
      <c r="CM1420" s="1">
        <v>20020</v>
      </c>
      <c r="CN1420" s="1" t="s">
        <v>20</v>
      </c>
      <c r="CO1420" s="6">
        <v>20020</v>
      </c>
      <c r="CP1420" s="6" t="s">
        <v>20</v>
      </c>
      <c r="CQ1420" s="7" t="s">
        <v>21</v>
      </c>
      <c r="CY1420" s="1">
        <v>20020</v>
      </c>
      <c r="CZ1420" s="1" t="s">
        <v>16</v>
      </c>
      <c r="DA1420" s="6">
        <f>+IFERROR(VALUE(RIGHT(Tabla18[[#This Row],[B2B]],6)),"")</f>
        <v>20020</v>
      </c>
      <c r="DB1420" s="6" t="str">
        <f>+IFERROR(VLOOKUP(CZ1420,Auxiliar!$A:$C,2,0),"")</f>
        <v>PREMIUM</v>
      </c>
      <c r="DC1420" s="7" t="str">
        <f>+IFERROR(VLOOKUP(CZ1420,Auxiliar!$A:$C,3,0),"")</f>
        <v>0b 0% | 2b 2% | 5b 3,5% | 10b 5%</v>
      </c>
      <c r="DE1420" s="1">
        <v>20020</v>
      </c>
      <c r="DF1420" s="1" t="s">
        <v>19</v>
      </c>
      <c r="DG1420" s="6">
        <f>+IFERROR(VALUE(RIGHT(Tabla19[[#This Row],[B2B]],6)),"")</f>
        <v>20020</v>
      </c>
      <c r="DH1420" s="6" t="str">
        <f>+IFERROR(VLOOKUP(DF1420,Auxiliar!$A:$C,2,0),"")</f>
        <v>MICHELOB</v>
      </c>
      <c r="DI1420" s="7" t="str">
        <f>+IFERROR(VLOOKUP(DF1420,Auxiliar!$A:$C,3,0),"")</f>
        <v>1b 7% | 3b 22% | 8b 27%</v>
      </c>
      <c r="DK1420" s="1"/>
      <c r="DL1420" s="1"/>
      <c r="DM1420" s="6" t="str">
        <f>+IFERROR(VALUE(RIGHT(Tabla20[[#This Row],[B2B]],6)),"")</f>
        <v/>
      </c>
      <c r="DN1420" s="6" t="str">
        <f>+IFERROR(VLOOKUP(DL1420,Auxiliar!$A:$C,2,0),"")</f>
        <v/>
      </c>
      <c r="DO1420" s="7" t="str">
        <f>+IFERROR(VLOOKUP(DL1420,Auxiliar!$A:$C,3,0),"")</f>
        <v/>
      </c>
      <c r="DQ1420" s="1">
        <v>20000</v>
      </c>
      <c r="DR1420" s="12" t="s">
        <v>24</v>
      </c>
      <c r="DS1420" s="6">
        <f>+IFERROR(VALUE(RIGHT(Tabla21[[#This Row],[B2B]],6)),"")</f>
        <v>20000</v>
      </c>
      <c r="DT1420" s="6" t="str">
        <f>+IFERROR(VLOOKUP(DR1420,Auxiliar!$A:$C,2,0),"")</f>
        <v>CORONA PORRON</v>
      </c>
      <c r="DU1420" s="7" t="str">
        <f>+IFERROR(VLOOKUP(DR1420,Auxiliar!$A:$C,3,0),"")</f>
        <v>1b 5% | 20b 0%</v>
      </c>
      <c r="DW1420" s="1"/>
      <c r="DX1420" s="12"/>
      <c r="DY1420" s="6" t="str">
        <f>+IFERROR(VALUE(RIGHT(Tabla22[[#This Row],[B2B]],6)),"")</f>
        <v/>
      </c>
      <c r="DZ1420" s="6" t="str">
        <f>+IFERROR(VLOOKUP(DX1420,Auxiliar!$A:$C,2,0),"")</f>
        <v/>
      </c>
      <c r="EA1420" s="7" t="str">
        <f>+IFERROR(VLOOKUP(DX1420,Auxiliar!$A:$C,3,0),"")</f>
        <v/>
      </c>
      <c r="EC1420" s="1"/>
      <c r="ED1420" s="12"/>
      <c r="EE1420" s="6" t="str">
        <f>+IFERROR(VALUE(RIGHT(Tabla23[[#This Row],[B2B]],6)),"")</f>
        <v/>
      </c>
      <c r="EF1420" s="6" t="str">
        <f>+IFERROR(VLOOKUP(ED1420,Auxiliar!$A:$C,2,0),"")</f>
        <v/>
      </c>
      <c r="EG1420" s="7" t="str">
        <f>+IFERROR(VLOOKUP(ED1420,Auxiliar!$A:$C,3,0),"")</f>
        <v/>
      </c>
      <c r="EI1420" s="1"/>
      <c r="EJ1420" s="12"/>
      <c r="EK1420" s="6" t="str">
        <f>+IFERROR(VALUE(RIGHT(Tabla24[[#This Row],[B2B]],6)),"")</f>
        <v/>
      </c>
      <c r="EL1420" s="6" t="str">
        <f>+IFERROR(VLOOKUP(EJ1420,Auxiliar!$A:$C,2,0),"")</f>
        <v/>
      </c>
      <c r="EM1420" s="7" t="str">
        <f>+IFERROR(VLOOKUP(EJ1420,Auxiliar!$A:$C,3,0),"")</f>
        <v/>
      </c>
      <c r="EO1420" s="1"/>
      <c r="EP1420" s="12"/>
      <c r="EQ1420" s="6" t="str">
        <f>+IFERROR(VALUE(RIGHT(Tabla25[[#This Row],[B2B]],6)),"")</f>
        <v/>
      </c>
      <c r="ER1420" s="6" t="str">
        <f>+IFERROR(VLOOKUP(EP1420,Auxiliar!$A:$C,2,0),"")</f>
        <v/>
      </c>
      <c r="ES1420" s="7" t="str">
        <f>+IFERROR(VLOOKUP(EP1420,Auxiliar!$A:$C,3,0),"")</f>
        <v/>
      </c>
      <c r="EU1420" s="1"/>
      <c r="EV1420" s="12"/>
      <c r="EW1420" s="6" t="str">
        <f>+IFERROR(VALUE(RIGHT(Tabla26[[#This Row],[B2B]],6)),"")</f>
        <v/>
      </c>
      <c r="EX1420" s="6" t="str">
        <f>+IFERROR(VLOOKUP(EV1420,Auxiliar!$A:$C,2,0),"")</f>
        <v/>
      </c>
      <c r="EY1420" s="7" t="str">
        <f>+IFERROR(VLOOKUP(EV1420,Auxiliar!$A:$C,3,0),"")</f>
        <v/>
      </c>
      <c r="EZ1420" s="1"/>
      <c r="FA1420" s="12"/>
      <c r="FB1420" s="6" t="str">
        <f>+IFERROR(VALUE(RIGHT(Tabla27[[#This Row],[B2B]],6)),"")</f>
        <v/>
      </c>
      <c r="FC1420" s="6" t="str">
        <f>+IFERROR(VLOOKUP(FA1420,Auxiliar!$A:$C,2,0),"")</f>
        <v/>
      </c>
      <c r="FD1420" s="7" t="str">
        <f>+IFERROR(VLOOKUP(FA1420,Auxiliar!$A:$C,3,0),"")</f>
        <v/>
      </c>
      <c r="FE1420" s="1"/>
      <c r="FF1420" s="12"/>
      <c r="FG1420" s="6" t="str">
        <f>+IFERROR(VALUE(RIGHT(Tabla28[[#This Row],[B2B]],6)),"")</f>
        <v/>
      </c>
      <c r="FH1420" s="6" t="str">
        <f>+IFERROR(VLOOKUP(FF1420,Auxiliar!$A:$C,2,0),"")</f>
        <v/>
      </c>
      <c r="FI1420" s="7" t="str">
        <f>+IFERROR(VLOOKUP(FF1420,Auxiliar!$A:$C,3,0),"")</f>
        <v/>
      </c>
      <c r="FJ1420" s="1"/>
      <c r="FK1420" s="12"/>
      <c r="FL1420" s="6" t="str">
        <f>+IFERROR(VALUE(RIGHT(Tabla29[[#This Row],[B2B]],6)),"")</f>
        <v/>
      </c>
      <c r="FM1420" s="6" t="str">
        <f>+IFERROR(VLOOKUP(FK1420,Auxiliar!$A:$C,2,0),"")</f>
        <v/>
      </c>
      <c r="FN1420" s="7" t="str">
        <f>+IFERROR(VLOOKUP(FK1420,Auxiliar!$A:$C,3,0),"")</f>
        <v/>
      </c>
      <c r="FO1420" s="1"/>
      <c r="FP1420" s="12"/>
      <c r="FQ1420" s="6" t="str">
        <f>+IFERROR(VALUE(RIGHT(Tabla30[[#This Row],[B2B]],6)),"")</f>
        <v/>
      </c>
      <c r="FR1420" s="6" t="str">
        <f>+IFERROR(VLOOKUP(FP1420,Auxiliar!$A:$C,2,0),"")</f>
        <v/>
      </c>
      <c r="FS1420" s="7"/>
      <c r="FT1420" s="1"/>
      <c r="FU1420" s="12"/>
      <c r="FV1420" s="6" t="str">
        <f>+IFERROR(VALUE(RIGHT(Tabla31[[#This Row],[B2B]],6)),"")</f>
        <v/>
      </c>
      <c r="FW1420" s="6" t="str">
        <f>+IFERROR(VLOOKUP(FU1420,Auxiliar!$A:$C,2,0),"")</f>
        <v/>
      </c>
      <c r="FX1420" s="7" t="str">
        <f>+IFERROR(VLOOKUP(FU1420,Auxiliar!$A:$C,3,0),"")</f>
        <v/>
      </c>
      <c r="FY1420" s="1"/>
      <c r="FZ1420" s="12"/>
      <c r="GA1420" s="6" t="str">
        <f>+IFERROR(VALUE(RIGHT(Tabla32[[#This Row],[B2B]],6)),"")</f>
        <v/>
      </c>
      <c r="GB1420" s="6" t="str">
        <f>+IFERROR(VLOOKUP(FZ1420,Auxiliar!$A:$C,2,0),"")</f>
        <v/>
      </c>
      <c r="GC1420" s="7" t="str">
        <f>+IFERROR(VLOOKUP(FZ1420,Auxiliar!$A:$C,3,0),"")</f>
        <v/>
      </c>
      <c r="GD1420" s="1"/>
      <c r="GE1420" s="12"/>
      <c r="GF1420" s="6" t="str">
        <f>+IFERROR(VALUE(RIGHT(Tabla33[[#This Row],[B2B]],6)),"")</f>
        <v/>
      </c>
      <c r="GG1420" s="6" t="str">
        <f>+IFERROR(VLOOKUP(GE1420,Auxiliar!$A:$C,2,0),"")</f>
        <v/>
      </c>
      <c r="GH1420" s="7" t="str">
        <f>+IFERROR(VLOOKUP(GE1420,Auxiliar!$A:$C,3,0),"")</f>
        <v/>
      </c>
    </row>
    <row r="1421" spans="79:190" x14ac:dyDescent="0.25">
      <c r="CA1421" s="1">
        <v>20005</v>
      </c>
      <c r="CB1421" s="1" t="s">
        <v>35</v>
      </c>
      <c r="CC1421" s="6">
        <f>+IFERROR(VALUE(RIGHT(Tabla14[[#This Row],[B2B]],6)),"")</f>
        <v>20005</v>
      </c>
      <c r="CD1421" s="6" t="str">
        <f>+IFERROR(VLOOKUP(CB1421,Auxiliar!$A:$C,2,0),"")</f>
        <v>Corona 710cc</v>
      </c>
      <c r="CE1421" s="7" t="str">
        <f>+IFERROR(VLOOKUP(CB1421,Auxiliar!$A:$C,3,0),"")</f>
        <v>1b 10% | 85b 0%</v>
      </c>
      <c r="CM1421" s="1">
        <v>20024</v>
      </c>
      <c r="CN1421" s="1" t="s">
        <v>20</v>
      </c>
      <c r="CO1421" s="6">
        <v>20024</v>
      </c>
      <c r="CP1421" s="6" t="s">
        <v>20</v>
      </c>
      <c r="CQ1421" s="7" t="s">
        <v>21</v>
      </c>
      <c r="CY1421" s="1">
        <v>20024</v>
      </c>
      <c r="CZ1421" s="1" t="s">
        <v>16</v>
      </c>
      <c r="DA1421" s="6">
        <f>+IFERROR(VALUE(RIGHT(Tabla18[[#This Row],[B2B]],6)),"")</f>
        <v>20024</v>
      </c>
      <c r="DB1421" s="6" t="str">
        <f>+IFERROR(VLOOKUP(CZ1421,Auxiliar!$A:$C,2,0),"")</f>
        <v>PREMIUM</v>
      </c>
      <c r="DC1421" s="7" t="str">
        <f>+IFERROR(VLOOKUP(CZ1421,Auxiliar!$A:$C,3,0),"")</f>
        <v>0b 0% | 2b 2% | 5b 3,5% | 10b 5%</v>
      </c>
      <c r="DE1421" s="1">
        <v>20024</v>
      </c>
      <c r="DF1421" s="1" t="s">
        <v>19</v>
      </c>
      <c r="DG1421" s="6">
        <f>+IFERROR(VALUE(RIGHT(Tabla19[[#This Row],[B2B]],6)),"")</f>
        <v>20024</v>
      </c>
      <c r="DH1421" s="6" t="str">
        <f>+IFERROR(VLOOKUP(DF1421,Auxiliar!$A:$C,2,0),"")</f>
        <v>MICHELOB</v>
      </c>
      <c r="DI1421" s="7" t="str">
        <f>+IFERROR(VLOOKUP(DF1421,Auxiliar!$A:$C,3,0),"")</f>
        <v>1b 7% | 3b 22% | 8b 27%</v>
      </c>
      <c r="DK1421" s="1"/>
      <c r="DL1421" s="1"/>
      <c r="DM1421" s="6" t="str">
        <f>+IFERROR(VALUE(RIGHT(Tabla20[[#This Row],[B2B]],6)),"")</f>
        <v/>
      </c>
      <c r="DN1421" s="6" t="str">
        <f>+IFERROR(VLOOKUP(DL1421,Auxiliar!$A:$C,2,0),"")</f>
        <v/>
      </c>
      <c r="DO1421" s="7" t="str">
        <f>+IFERROR(VLOOKUP(DL1421,Auxiliar!$A:$C,3,0),"")</f>
        <v/>
      </c>
      <c r="DQ1421" s="1">
        <v>20001</v>
      </c>
      <c r="DR1421" s="12" t="s">
        <v>24</v>
      </c>
      <c r="DS1421" s="6">
        <f>+IFERROR(VALUE(RIGHT(Tabla21[[#This Row],[B2B]],6)),"")</f>
        <v>20001</v>
      </c>
      <c r="DT1421" s="6" t="str">
        <f>+IFERROR(VLOOKUP(DR1421,Auxiliar!$A:$C,2,0),"")</f>
        <v>CORONA PORRON</v>
      </c>
      <c r="DU1421" s="7" t="str">
        <f>+IFERROR(VLOOKUP(DR1421,Auxiliar!$A:$C,3,0),"")</f>
        <v>1b 5% | 20b 0%</v>
      </c>
      <c r="DW1421" s="1"/>
      <c r="DX1421" s="12"/>
      <c r="DY1421" s="6" t="str">
        <f>+IFERROR(VALUE(RIGHT(Tabla22[[#This Row],[B2B]],6)),"")</f>
        <v/>
      </c>
      <c r="DZ1421" s="6" t="str">
        <f>+IFERROR(VLOOKUP(DX1421,Auxiliar!$A:$C,2,0),"")</f>
        <v/>
      </c>
      <c r="EA1421" s="7" t="str">
        <f>+IFERROR(VLOOKUP(DX1421,Auxiliar!$A:$C,3,0),"")</f>
        <v/>
      </c>
      <c r="EC1421" s="1"/>
      <c r="ED1421" s="12"/>
      <c r="EE1421" s="6" t="str">
        <f>+IFERROR(VALUE(RIGHT(Tabla23[[#This Row],[B2B]],6)),"")</f>
        <v/>
      </c>
      <c r="EF1421" s="6" t="str">
        <f>+IFERROR(VLOOKUP(ED1421,Auxiliar!$A:$C,2,0),"")</f>
        <v/>
      </c>
      <c r="EG1421" s="7" t="str">
        <f>+IFERROR(VLOOKUP(ED1421,Auxiliar!$A:$C,3,0),"")</f>
        <v/>
      </c>
      <c r="EI1421" s="1"/>
      <c r="EJ1421" s="12"/>
      <c r="EK1421" s="6" t="str">
        <f>+IFERROR(VALUE(RIGHT(Tabla24[[#This Row],[B2B]],6)),"")</f>
        <v/>
      </c>
      <c r="EL1421" s="6" t="str">
        <f>+IFERROR(VLOOKUP(EJ1421,Auxiliar!$A:$C,2,0),"")</f>
        <v/>
      </c>
      <c r="EM1421" s="7" t="str">
        <f>+IFERROR(VLOOKUP(EJ1421,Auxiliar!$A:$C,3,0),"")</f>
        <v/>
      </c>
      <c r="EO1421" s="1"/>
      <c r="EP1421" s="12"/>
      <c r="EQ1421" s="6" t="str">
        <f>+IFERROR(VALUE(RIGHT(Tabla25[[#This Row],[B2B]],6)),"")</f>
        <v/>
      </c>
      <c r="ER1421" s="6" t="str">
        <f>+IFERROR(VLOOKUP(EP1421,Auxiliar!$A:$C,2,0),"")</f>
        <v/>
      </c>
      <c r="ES1421" s="7" t="str">
        <f>+IFERROR(VLOOKUP(EP1421,Auxiliar!$A:$C,3,0),"")</f>
        <v/>
      </c>
      <c r="EU1421" s="1"/>
      <c r="EV1421" s="12"/>
      <c r="EW1421" s="6" t="str">
        <f>+IFERROR(VALUE(RIGHT(Tabla26[[#This Row],[B2B]],6)),"")</f>
        <v/>
      </c>
      <c r="EX1421" s="6" t="str">
        <f>+IFERROR(VLOOKUP(EV1421,Auxiliar!$A:$C,2,0),"")</f>
        <v/>
      </c>
      <c r="EY1421" s="7" t="str">
        <f>+IFERROR(VLOOKUP(EV1421,Auxiliar!$A:$C,3,0),"")</f>
        <v/>
      </c>
      <c r="EZ1421" s="1"/>
      <c r="FA1421" s="12"/>
      <c r="FB1421" s="6" t="str">
        <f>+IFERROR(VALUE(RIGHT(Tabla27[[#This Row],[B2B]],6)),"")</f>
        <v/>
      </c>
      <c r="FC1421" s="6" t="str">
        <f>+IFERROR(VLOOKUP(FA1421,Auxiliar!$A:$C,2,0),"")</f>
        <v/>
      </c>
      <c r="FD1421" s="7" t="str">
        <f>+IFERROR(VLOOKUP(FA1421,Auxiliar!$A:$C,3,0),"")</f>
        <v/>
      </c>
      <c r="FE1421" s="1"/>
      <c r="FF1421" s="12"/>
      <c r="FG1421" s="6" t="str">
        <f>+IFERROR(VALUE(RIGHT(Tabla28[[#This Row],[B2B]],6)),"")</f>
        <v/>
      </c>
      <c r="FH1421" s="6" t="str">
        <f>+IFERROR(VLOOKUP(FF1421,Auxiliar!$A:$C,2,0),"")</f>
        <v/>
      </c>
      <c r="FI1421" s="7" t="str">
        <f>+IFERROR(VLOOKUP(FF1421,Auxiliar!$A:$C,3,0),"")</f>
        <v/>
      </c>
      <c r="FJ1421" s="1"/>
      <c r="FK1421" s="12"/>
      <c r="FL1421" s="6" t="str">
        <f>+IFERROR(VALUE(RIGHT(Tabla29[[#This Row],[B2B]],6)),"")</f>
        <v/>
      </c>
      <c r="FM1421" s="6" t="str">
        <f>+IFERROR(VLOOKUP(FK1421,Auxiliar!$A:$C,2,0),"")</f>
        <v/>
      </c>
      <c r="FN1421" s="7" t="str">
        <f>+IFERROR(VLOOKUP(FK1421,Auxiliar!$A:$C,3,0),"")</f>
        <v/>
      </c>
      <c r="FO1421" s="1"/>
      <c r="FP1421" s="12"/>
      <c r="FQ1421" s="6" t="str">
        <f>+IFERROR(VALUE(RIGHT(Tabla30[[#This Row],[B2B]],6)),"")</f>
        <v/>
      </c>
      <c r="FR1421" s="6" t="str">
        <f>+IFERROR(VLOOKUP(FP1421,Auxiliar!$A:$C,2,0),"")</f>
        <v/>
      </c>
      <c r="FS1421" s="7"/>
      <c r="FT1421" s="1"/>
      <c r="FU1421" s="12"/>
      <c r="FV1421" s="6" t="str">
        <f>+IFERROR(VALUE(RIGHT(Tabla31[[#This Row],[B2B]],6)),"")</f>
        <v/>
      </c>
      <c r="FW1421" s="6" t="str">
        <f>+IFERROR(VLOOKUP(FU1421,Auxiliar!$A:$C,2,0),"")</f>
        <v/>
      </c>
      <c r="FX1421" s="7" t="str">
        <f>+IFERROR(VLOOKUP(FU1421,Auxiliar!$A:$C,3,0),"")</f>
        <v/>
      </c>
      <c r="FY1421" s="1"/>
      <c r="FZ1421" s="12"/>
      <c r="GA1421" s="6" t="str">
        <f>+IFERROR(VALUE(RIGHT(Tabla32[[#This Row],[B2B]],6)),"")</f>
        <v/>
      </c>
      <c r="GB1421" s="6" t="str">
        <f>+IFERROR(VLOOKUP(FZ1421,Auxiliar!$A:$C,2,0),"")</f>
        <v/>
      </c>
      <c r="GC1421" s="7" t="str">
        <f>+IFERROR(VLOOKUP(FZ1421,Auxiliar!$A:$C,3,0),"")</f>
        <v/>
      </c>
      <c r="GD1421" s="1"/>
      <c r="GE1421" s="12"/>
      <c r="GF1421" s="6" t="str">
        <f>+IFERROR(VALUE(RIGHT(Tabla33[[#This Row],[B2B]],6)),"")</f>
        <v/>
      </c>
      <c r="GG1421" s="6" t="str">
        <f>+IFERROR(VLOOKUP(GE1421,Auxiliar!$A:$C,2,0),"")</f>
        <v/>
      </c>
      <c r="GH1421" s="7" t="str">
        <f>+IFERROR(VLOOKUP(GE1421,Auxiliar!$A:$C,3,0),"")</f>
        <v/>
      </c>
    </row>
    <row r="1422" spans="79:190" x14ac:dyDescent="0.25">
      <c r="CA1422" s="1">
        <v>20006</v>
      </c>
      <c r="CB1422" s="1" t="s">
        <v>35</v>
      </c>
      <c r="CC1422" s="6">
        <f>+IFERROR(VALUE(RIGHT(Tabla14[[#This Row],[B2B]],6)),"")</f>
        <v>20006</v>
      </c>
      <c r="CD1422" s="6" t="str">
        <f>+IFERROR(VLOOKUP(CB1422,Auxiliar!$A:$C,2,0),"")</f>
        <v>Corona 710cc</v>
      </c>
      <c r="CE1422" s="7" t="str">
        <f>+IFERROR(VLOOKUP(CB1422,Auxiliar!$A:$C,3,0),"")</f>
        <v>1b 10% | 85b 0%</v>
      </c>
      <c r="CM1422" s="1">
        <v>20025</v>
      </c>
      <c r="CN1422" s="1" t="s">
        <v>20</v>
      </c>
      <c r="CO1422" s="6">
        <v>20025</v>
      </c>
      <c r="CP1422" s="6" t="s">
        <v>20</v>
      </c>
      <c r="CQ1422" s="7" t="s">
        <v>21</v>
      </c>
      <c r="CY1422" s="1">
        <v>20025</v>
      </c>
      <c r="CZ1422" s="1" t="s">
        <v>16</v>
      </c>
      <c r="DA1422" s="6">
        <f>+IFERROR(VALUE(RIGHT(Tabla18[[#This Row],[B2B]],6)),"")</f>
        <v>20025</v>
      </c>
      <c r="DB1422" s="6" t="str">
        <f>+IFERROR(VLOOKUP(CZ1422,Auxiliar!$A:$C,2,0),"")</f>
        <v>PREMIUM</v>
      </c>
      <c r="DC1422" s="7" t="str">
        <f>+IFERROR(VLOOKUP(CZ1422,Auxiliar!$A:$C,3,0),"")</f>
        <v>0b 0% | 2b 2% | 5b 3,5% | 10b 5%</v>
      </c>
      <c r="DE1422" s="1">
        <v>20025</v>
      </c>
      <c r="DF1422" s="1" t="s">
        <v>19</v>
      </c>
      <c r="DG1422" s="6">
        <f>+IFERROR(VALUE(RIGHT(Tabla19[[#This Row],[B2B]],6)),"")</f>
        <v>20025</v>
      </c>
      <c r="DH1422" s="6" t="str">
        <f>+IFERROR(VLOOKUP(DF1422,Auxiliar!$A:$C,2,0),"")</f>
        <v>MICHELOB</v>
      </c>
      <c r="DI1422" s="7" t="str">
        <f>+IFERROR(VLOOKUP(DF1422,Auxiliar!$A:$C,3,0),"")</f>
        <v>1b 7% | 3b 22% | 8b 27%</v>
      </c>
      <c r="DK1422" s="1"/>
      <c r="DL1422" s="1"/>
      <c r="DM1422" s="6" t="str">
        <f>+IFERROR(VALUE(RIGHT(Tabla20[[#This Row],[B2B]],6)),"")</f>
        <v/>
      </c>
      <c r="DN1422" s="6" t="str">
        <f>+IFERROR(VLOOKUP(DL1422,Auxiliar!$A:$C,2,0),"")</f>
        <v/>
      </c>
      <c r="DO1422" s="7" t="str">
        <f>+IFERROR(VLOOKUP(DL1422,Auxiliar!$A:$C,3,0),"")</f>
        <v/>
      </c>
      <c r="DQ1422" s="1">
        <v>20002</v>
      </c>
      <c r="DR1422" s="12" t="s">
        <v>24</v>
      </c>
      <c r="DS1422" s="6">
        <f>+IFERROR(VALUE(RIGHT(Tabla21[[#This Row],[B2B]],6)),"")</f>
        <v>20002</v>
      </c>
      <c r="DT1422" s="6" t="str">
        <f>+IFERROR(VLOOKUP(DR1422,Auxiliar!$A:$C,2,0),"")</f>
        <v>CORONA PORRON</v>
      </c>
      <c r="DU1422" s="7" t="str">
        <f>+IFERROR(VLOOKUP(DR1422,Auxiliar!$A:$C,3,0),"")</f>
        <v>1b 5% | 20b 0%</v>
      </c>
      <c r="DW1422" s="1"/>
      <c r="DX1422" s="12"/>
      <c r="DY1422" s="6" t="str">
        <f>+IFERROR(VALUE(RIGHT(Tabla22[[#This Row],[B2B]],6)),"")</f>
        <v/>
      </c>
      <c r="DZ1422" s="6" t="str">
        <f>+IFERROR(VLOOKUP(DX1422,Auxiliar!$A:$C,2,0),"")</f>
        <v/>
      </c>
      <c r="EA1422" s="7" t="str">
        <f>+IFERROR(VLOOKUP(DX1422,Auxiliar!$A:$C,3,0),"")</f>
        <v/>
      </c>
      <c r="EC1422" s="1"/>
      <c r="ED1422" s="12"/>
      <c r="EE1422" s="6" t="str">
        <f>+IFERROR(VALUE(RIGHT(Tabla23[[#This Row],[B2B]],6)),"")</f>
        <v/>
      </c>
      <c r="EF1422" s="6" t="str">
        <f>+IFERROR(VLOOKUP(ED1422,Auxiliar!$A:$C,2,0),"")</f>
        <v/>
      </c>
      <c r="EG1422" s="7" t="str">
        <f>+IFERROR(VLOOKUP(ED1422,Auxiliar!$A:$C,3,0),"")</f>
        <v/>
      </c>
      <c r="EI1422" s="1"/>
      <c r="EJ1422" s="12"/>
      <c r="EK1422" s="6" t="str">
        <f>+IFERROR(VALUE(RIGHT(Tabla24[[#This Row],[B2B]],6)),"")</f>
        <v/>
      </c>
      <c r="EL1422" s="6" t="str">
        <f>+IFERROR(VLOOKUP(EJ1422,Auxiliar!$A:$C,2,0),"")</f>
        <v/>
      </c>
      <c r="EM1422" s="7" t="str">
        <f>+IFERROR(VLOOKUP(EJ1422,Auxiliar!$A:$C,3,0),"")</f>
        <v/>
      </c>
      <c r="EO1422" s="1"/>
      <c r="EP1422" s="12"/>
      <c r="EQ1422" s="6" t="str">
        <f>+IFERROR(VALUE(RIGHT(Tabla25[[#This Row],[B2B]],6)),"")</f>
        <v/>
      </c>
      <c r="ER1422" s="6" t="str">
        <f>+IFERROR(VLOOKUP(EP1422,Auxiliar!$A:$C,2,0),"")</f>
        <v/>
      </c>
      <c r="ES1422" s="7" t="str">
        <f>+IFERROR(VLOOKUP(EP1422,Auxiliar!$A:$C,3,0),"")</f>
        <v/>
      </c>
      <c r="EU1422" s="1"/>
      <c r="EV1422" s="12"/>
      <c r="EW1422" s="6" t="str">
        <f>+IFERROR(VALUE(RIGHT(Tabla26[[#This Row],[B2B]],6)),"")</f>
        <v/>
      </c>
      <c r="EX1422" s="6" t="str">
        <f>+IFERROR(VLOOKUP(EV1422,Auxiliar!$A:$C,2,0),"")</f>
        <v/>
      </c>
      <c r="EY1422" s="7" t="str">
        <f>+IFERROR(VLOOKUP(EV1422,Auxiliar!$A:$C,3,0),"")</f>
        <v/>
      </c>
      <c r="EZ1422" s="1"/>
      <c r="FA1422" s="12"/>
      <c r="FB1422" s="6" t="str">
        <f>+IFERROR(VALUE(RIGHT(Tabla27[[#This Row],[B2B]],6)),"")</f>
        <v/>
      </c>
      <c r="FC1422" s="6" t="str">
        <f>+IFERROR(VLOOKUP(FA1422,Auxiliar!$A:$C,2,0),"")</f>
        <v/>
      </c>
      <c r="FD1422" s="7" t="str">
        <f>+IFERROR(VLOOKUP(FA1422,Auxiliar!$A:$C,3,0),"")</f>
        <v/>
      </c>
      <c r="FE1422" s="1"/>
      <c r="FF1422" s="12"/>
      <c r="FG1422" s="6" t="str">
        <f>+IFERROR(VALUE(RIGHT(Tabla28[[#This Row],[B2B]],6)),"")</f>
        <v/>
      </c>
      <c r="FH1422" s="6" t="str">
        <f>+IFERROR(VLOOKUP(FF1422,Auxiliar!$A:$C,2,0),"")</f>
        <v/>
      </c>
      <c r="FI1422" s="7" t="str">
        <f>+IFERROR(VLOOKUP(FF1422,Auxiliar!$A:$C,3,0),"")</f>
        <v/>
      </c>
      <c r="FJ1422" s="1"/>
      <c r="FK1422" s="12"/>
      <c r="FL1422" s="6" t="str">
        <f>+IFERROR(VALUE(RIGHT(Tabla29[[#This Row],[B2B]],6)),"")</f>
        <v/>
      </c>
      <c r="FM1422" s="6" t="str">
        <f>+IFERROR(VLOOKUP(FK1422,Auxiliar!$A:$C,2,0),"")</f>
        <v/>
      </c>
      <c r="FN1422" s="7" t="str">
        <f>+IFERROR(VLOOKUP(FK1422,Auxiliar!$A:$C,3,0),"")</f>
        <v/>
      </c>
      <c r="FO1422" s="1"/>
      <c r="FP1422" s="12"/>
      <c r="FQ1422" s="6" t="str">
        <f>+IFERROR(VALUE(RIGHT(Tabla30[[#This Row],[B2B]],6)),"")</f>
        <v/>
      </c>
      <c r="FR1422" s="6" t="str">
        <f>+IFERROR(VLOOKUP(FP1422,Auxiliar!$A:$C,2,0),"")</f>
        <v/>
      </c>
      <c r="FS1422" s="7"/>
      <c r="FT1422" s="1"/>
      <c r="FU1422" s="12"/>
      <c r="FV1422" s="6" t="str">
        <f>+IFERROR(VALUE(RIGHT(Tabla31[[#This Row],[B2B]],6)),"")</f>
        <v/>
      </c>
      <c r="FW1422" s="6" t="str">
        <f>+IFERROR(VLOOKUP(FU1422,Auxiliar!$A:$C,2,0),"")</f>
        <v/>
      </c>
      <c r="FX1422" s="7" t="str">
        <f>+IFERROR(VLOOKUP(FU1422,Auxiliar!$A:$C,3,0),"")</f>
        <v/>
      </c>
      <c r="FY1422" s="1"/>
      <c r="FZ1422" s="12"/>
      <c r="GA1422" s="6" t="str">
        <f>+IFERROR(VALUE(RIGHT(Tabla32[[#This Row],[B2B]],6)),"")</f>
        <v/>
      </c>
      <c r="GB1422" s="6" t="str">
        <f>+IFERROR(VLOOKUP(FZ1422,Auxiliar!$A:$C,2,0),"")</f>
        <v/>
      </c>
      <c r="GC1422" s="7" t="str">
        <f>+IFERROR(VLOOKUP(FZ1422,Auxiliar!$A:$C,3,0),"")</f>
        <v/>
      </c>
      <c r="GD1422" s="1"/>
      <c r="GE1422" s="12"/>
      <c r="GF1422" s="6" t="str">
        <f>+IFERROR(VALUE(RIGHT(Tabla33[[#This Row],[B2B]],6)),"")</f>
        <v/>
      </c>
      <c r="GG1422" s="6" t="str">
        <f>+IFERROR(VLOOKUP(GE1422,Auxiliar!$A:$C,2,0),"")</f>
        <v/>
      </c>
      <c r="GH1422" s="7" t="str">
        <f>+IFERROR(VLOOKUP(GE1422,Auxiliar!$A:$C,3,0),"")</f>
        <v/>
      </c>
    </row>
    <row r="1423" spans="79:190" x14ac:dyDescent="0.25">
      <c r="CA1423" s="1">
        <v>20008</v>
      </c>
      <c r="CB1423" s="1" t="s">
        <v>35</v>
      </c>
      <c r="CC1423" s="6">
        <f>+IFERROR(VALUE(RIGHT(Tabla14[[#This Row],[B2B]],6)),"")</f>
        <v>20008</v>
      </c>
      <c r="CD1423" s="6" t="str">
        <f>+IFERROR(VLOOKUP(CB1423,Auxiliar!$A:$C,2,0),"")</f>
        <v>Corona 710cc</v>
      </c>
      <c r="CE1423" s="7" t="str">
        <f>+IFERROR(VLOOKUP(CB1423,Auxiliar!$A:$C,3,0),"")</f>
        <v>1b 10% | 85b 0%</v>
      </c>
      <c r="CM1423" s="1">
        <v>20030</v>
      </c>
      <c r="CN1423" s="1" t="s">
        <v>20</v>
      </c>
      <c r="CO1423" s="6">
        <v>20030</v>
      </c>
      <c r="CP1423" s="6" t="s">
        <v>20</v>
      </c>
      <c r="CQ1423" s="7" t="s">
        <v>21</v>
      </c>
      <c r="CY1423" s="1">
        <v>20030</v>
      </c>
      <c r="CZ1423" s="1" t="s">
        <v>16</v>
      </c>
      <c r="DA1423" s="6">
        <f>+IFERROR(VALUE(RIGHT(Tabla18[[#This Row],[B2B]],6)),"")</f>
        <v>20030</v>
      </c>
      <c r="DB1423" s="6" t="str">
        <f>+IFERROR(VLOOKUP(CZ1423,Auxiliar!$A:$C,2,0),"")</f>
        <v>PREMIUM</v>
      </c>
      <c r="DC1423" s="7" t="str">
        <f>+IFERROR(VLOOKUP(CZ1423,Auxiliar!$A:$C,3,0),"")</f>
        <v>0b 0% | 2b 2% | 5b 3,5% | 10b 5%</v>
      </c>
      <c r="DE1423" s="1">
        <v>20030</v>
      </c>
      <c r="DF1423" s="1" t="s">
        <v>19</v>
      </c>
      <c r="DG1423" s="6">
        <f>+IFERROR(VALUE(RIGHT(Tabla19[[#This Row],[B2B]],6)),"")</f>
        <v>20030</v>
      </c>
      <c r="DH1423" s="6" t="str">
        <f>+IFERROR(VLOOKUP(DF1423,Auxiliar!$A:$C,2,0),"")</f>
        <v>MICHELOB</v>
      </c>
      <c r="DI1423" s="7" t="str">
        <f>+IFERROR(VLOOKUP(DF1423,Auxiliar!$A:$C,3,0),"")</f>
        <v>1b 7% | 3b 22% | 8b 27%</v>
      </c>
      <c r="DK1423" s="1"/>
      <c r="DL1423" s="1"/>
      <c r="DM1423" s="6" t="str">
        <f>+IFERROR(VALUE(RIGHT(Tabla20[[#This Row],[B2B]],6)),"")</f>
        <v/>
      </c>
      <c r="DN1423" s="6" t="str">
        <f>+IFERROR(VLOOKUP(DL1423,Auxiliar!$A:$C,2,0),"")</f>
        <v/>
      </c>
      <c r="DO1423" s="7" t="str">
        <f>+IFERROR(VLOOKUP(DL1423,Auxiliar!$A:$C,3,0),"")</f>
        <v/>
      </c>
      <c r="DQ1423" s="1">
        <v>20003</v>
      </c>
      <c r="DR1423" s="12" t="s">
        <v>24</v>
      </c>
      <c r="DS1423" s="6">
        <f>+IFERROR(VALUE(RIGHT(Tabla21[[#This Row],[B2B]],6)),"")</f>
        <v>20003</v>
      </c>
      <c r="DT1423" s="6" t="str">
        <f>+IFERROR(VLOOKUP(DR1423,Auxiliar!$A:$C,2,0),"")</f>
        <v>CORONA PORRON</v>
      </c>
      <c r="DU1423" s="7" t="str">
        <f>+IFERROR(VLOOKUP(DR1423,Auxiliar!$A:$C,3,0),"")</f>
        <v>1b 5% | 20b 0%</v>
      </c>
      <c r="DW1423" s="1"/>
      <c r="DX1423" s="12"/>
      <c r="DY1423" s="6" t="str">
        <f>+IFERROR(VALUE(RIGHT(Tabla22[[#This Row],[B2B]],6)),"")</f>
        <v/>
      </c>
      <c r="DZ1423" s="6" t="str">
        <f>+IFERROR(VLOOKUP(DX1423,Auxiliar!$A:$C,2,0),"")</f>
        <v/>
      </c>
      <c r="EA1423" s="7" t="str">
        <f>+IFERROR(VLOOKUP(DX1423,Auxiliar!$A:$C,3,0),"")</f>
        <v/>
      </c>
      <c r="EC1423" s="1"/>
      <c r="ED1423" s="12"/>
      <c r="EE1423" s="6" t="str">
        <f>+IFERROR(VALUE(RIGHT(Tabla23[[#This Row],[B2B]],6)),"")</f>
        <v/>
      </c>
      <c r="EF1423" s="6" t="str">
        <f>+IFERROR(VLOOKUP(ED1423,Auxiliar!$A:$C,2,0),"")</f>
        <v/>
      </c>
      <c r="EG1423" s="7" t="str">
        <f>+IFERROR(VLOOKUP(ED1423,Auxiliar!$A:$C,3,0),"")</f>
        <v/>
      </c>
      <c r="EI1423" s="1"/>
      <c r="EJ1423" s="12"/>
      <c r="EK1423" s="6" t="str">
        <f>+IFERROR(VALUE(RIGHT(Tabla24[[#This Row],[B2B]],6)),"")</f>
        <v/>
      </c>
      <c r="EL1423" s="6" t="str">
        <f>+IFERROR(VLOOKUP(EJ1423,Auxiliar!$A:$C,2,0),"")</f>
        <v/>
      </c>
      <c r="EM1423" s="7" t="str">
        <f>+IFERROR(VLOOKUP(EJ1423,Auxiliar!$A:$C,3,0),"")</f>
        <v/>
      </c>
      <c r="EO1423" s="1"/>
      <c r="EP1423" s="12"/>
      <c r="EQ1423" s="6" t="str">
        <f>+IFERROR(VALUE(RIGHT(Tabla25[[#This Row],[B2B]],6)),"")</f>
        <v/>
      </c>
      <c r="ER1423" s="6" t="str">
        <f>+IFERROR(VLOOKUP(EP1423,Auxiliar!$A:$C,2,0),"")</f>
        <v/>
      </c>
      <c r="ES1423" s="7" t="str">
        <f>+IFERROR(VLOOKUP(EP1423,Auxiliar!$A:$C,3,0),"")</f>
        <v/>
      </c>
      <c r="EU1423" s="1"/>
      <c r="EV1423" s="12"/>
      <c r="EW1423" s="6" t="str">
        <f>+IFERROR(VALUE(RIGHT(Tabla26[[#This Row],[B2B]],6)),"")</f>
        <v/>
      </c>
      <c r="EX1423" s="6" t="str">
        <f>+IFERROR(VLOOKUP(EV1423,Auxiliar!$A:$C,2,0),"")</f>
        <v/>
      </c>
      <c r="EY1423" s="7" t="str">
        <f>+IFERROR(VLOOKUP(EV1423,Auxiliar!$A:$C,3,0),"")</f>
        <v/>
      </c>
      <c r="EZ1423" s="1"/>
      <c r="FA1423" s="12"/>
      <c r="FB1423" s="6" t="str">
        <f>+IFERROR(VALUE(RIGHT(Tabla27[[#This Row],[B2B]],6)),"")</f>
        <v/>
      </c>
      <c r="FC1423" s="6" t="str">
        <f>+IFERROR(VLOOKUP(FA1423,Auxiliar!$A:$C,2,0),"")</f>
        <v/>
      </c>
      <c r="FD1423" s="7" t="str">
        <f>+IFERROR(VLOOKUP(FA1423,Auxiliar!$A:$C,3,0),"")</f>
        <v/>
      </c>
      <c r="FE1423" s="1"/>
      <c r="FF1423" s="12"/>
      <c r="FG1423" s="6" t="str">
        <f>+IFERROR(VALUE(RIGHT(Tabla28[[#This Row],[B2B]],6)),"")</f>
        <v/>
      </c>
      <c r="FH1423" s="6" t="str">
        <f>+IFERROR(VLOOKUP(FF1423,Auxiliar!$A:$C,2,0),"")</f>
        <v/>
      </c>
      <c r="FI1423" s="7" t="str">
        <f>+IFERROR(VLOOKUP(FF1423,Auxiliar!$A:$C,3,0),"")</f>
        <v/>
      </c>
      <c r="FJ1423" s="1"/>
      <c r="FK1423" s="12"/>
      <c r="FL1423" s="6" t="str">
        <f>+IFERROR(VALUE(RIGHT(Tabla29[[#This Row],[B2B]],6)),"")</f>
        <v/>
      </c>
      <c r="FM1423" s="6" t="str">
        <f>+IFERROR(VLOOKUP(FK1423,Auxiliar!$A:$C,2,0),"")</f>
        <v/>
      </c>
      <c r="FN1423" s="7" t="str">
        <f>+IFERROR(VLOOKUP(FK1423,Auxiliar!$A:$C,3,0),"")</f>
        <v/>
      </c>
      <c r="FO1423" s="1"/>
      <c r="FP1423" s="12"/>
      <c r="FQ1423" s="6" t="str">
        <f>+IFERROR(VALUE(RIGHT(Tabla30[[#This Row],[B2B]],6)),"")</f>
        <v/>
      </c>
      <c r="FR1423" s="6" t="str">
        <f>+IFERROR(VLOOKUP(FP1423,Auxiliar!$A:$C,2,0),"")</f>
        <v/>
      </c>
      <c r="FS1423" s="7"/>
      <c r="FT1423" s="1"/>
      <c r="FU1423" s="12"/>
      <c r="FV1423" s="6" t="str">
        <f>+IFERROR(VALUE(RIGHT(Tabla31[[#This Row],[B2B]],6)),"")</f>
        <v/>
      </c>
      <c r="FW1423" s="6" t="str">
        <f>+IFERROR(VLOOKUP(FU1423,Auxiliar!$A:$C,2,0),"")</f>
        <v/>
      </c>
      <c r="FX1423" s="7" t="str">
        <f>+IFERROR(VLOOKUP(FU1423,Auxiliar!$A:$C,3,0),"")</f>
        <v/>
      </c>
      <c r="FY1423" s="1"/>
      <c r="FZ1423" s="12"/>
      <c r="GA1423" s="6" t="str">
        <f>+IFERROR(VALUE(RIGHT(Tabla32[[#This Row],[B2B]],6)),"")</f>
        <v/>
      </c>
      <c r="GB1423" s="6" t="str">
        <f>+IFERROR(VLOOKUP(FZ1423,Auxiliar!$A:$C,2,0),"")</f>
        <v/>
      </c>
      <c r="GC1423" s="7" t="str">
        <f>+IFERROR(VLOOKUP(FZ1423,Auxiliar!$A:$C,3,0),"")</f>
        <v/>
      </c>
      <c r="GD1423" s="1"/>
      <c r="GE1423" s="12"/>
      <c r="GF1423" s="6" t="str">
        <f>+IFERROR(VALUE(RIGHT(Tabla33[[#This Row],[B2B]],6)),"")</f>
        <v/>
      </c>
      <c r="GG1423" s="6" t="str">
        <f>+IFERROR(VLOOKUP(GE1423,Auxiliar!$A:$C,2,0),"")</f>
        <v/>
      </c>
      <c r="GH1423" s="7" t="str">
        <f>+IFERROR(VLOOKUP(GE1423,Auxiliar!$A:$C,3,0),"")</f>
        <v/>
      </c>
    </row>
    <row r="1424" spans="79:190" x14ac:dyDescent="0.25">
      <c r="CA1424" s="1">
        <v>20009</v>
      </c>
      <c r="CB1424" s="1" t="s">
        <v>35</v>
      </c>
      <c r="CC1424" s="6">
        <f>+IFERROR(VALUE(RIGHT(Tabla14[[#This Row],[B2B]],6)),"")</f>
        <v>20009</v>
      </c>
      <c r="CD1424" s="6" t="str">
        <f>+IFERROR(VLOOKUP(CB1424,Auxiliar!$A:$C,2,0),"")</f>
        <v>Corona 710cc</v>
      </c>
      <c r="CE1424" s="7" t="str">
        <f>+IFERROR(VLOOKUP(CB1424,Auxiliar!$A:$C,3,0),"")</f>
        <v>1b 10% | 85b 0%</v>
      </c>
      <c r="CM1424" s="1">
        <v>20032</v>
      </c>
      <c r="CN1424" s="1" t="s">
        <v>20</v>
      </c>
      <c r="CO1424" s="6">
        <v>20032</v>
      </c>
      <c r="CP1424" s="6" t="s">
        <v>20</v>
      </c>
      <c r="CQ1424" s="7" t="s">
        <v>21</v>
      </c>
      <c r="CY1424" s="1">
        <v>20032</v>
      </c>
      <c r="CZ1424" s="1" t="s">
        <v>16</v>
      </c>
      <c r="DA1424" s="6">
        <f>+IFERROR(VALUE(RIGHT(Tabla18[[#This Row],[B2B]],6)),"")</f>
        <v>20032</v>
      </c>
      <c r="DB1424" s="6" t="str">
        <f>+IFERROR(VLOOKUP(CZ1424,Auxiliar!$A:$C,2,0),"")</f>
        <v>PREMIUM</v>
      </c>
      <c r="DC1424" s="7" t="str">
        <f>+IFERROR(VLOOKUP(CZ1424,Auxiliar!$A:$C,3,0),"")</f>
        <v>0b 0% | 2b 2% | 5b 3,5% | 10b 5%</v>
      </c>
      <c r="DE1424" s="1">
        <v>20032</v>
      </c>
      <c r="DF1424" s="1" t="s">
        <v>19</v>
      </c>
      <c r="DG1424" s="6">
        <f>+IFERROR(VALUE(RIGHT(Tabla19[[#This Row],[B2B]],6)),"")</f>
        <v>20032</v>
      </c>
      <c r="DH1424" s="6" t="str">
        <f>+IFERROR(VLOOKUP(DF1424,Auxiliar!$A:$C,2,0),"")</f>
        <v>MICHELOB</v>
      </c>
      <c r="DI1424" s="7" t="str">
        <f>+IFERROR(VLOOKUP(DF1424,Auxiliar!$A:$C,3,0),"")</f>
        <v>1b 7% | 3b 22% | 8b 27%</v>
      </c>
      <c r="DK1424" s="1"/>
      <c r="DL1424" s="1"/>
      <c r="DM1424" s="6" t="str">
        <f>+IFERROR(VALUE(RIGHT(Tabla20[[#This Row],[B2B]],6)),"")</f>
        <v/>
      </c>
      <c r="DN1424" s="6" t="str">
        <f>+IFERROR(VLOOKUP(DL1424,Auxiliar!$A:$C,2,0),"")</f>
        <v/>
      </c>
      <c r="DO1424" s="7" t="str">
        <f>+IFERROR(VLOOKUP(DL1424,Auxiliar!$A:$C,3,0),"")</f>
        <v/>
      </c>
      <c r="DQ1424" s="1">
        <v>20005</v>
      </c>
      <c r="DR1424" s="12" t="s">
        <v>24</v>
      </c>
      <c r="DS1424" s="6">
        <f>+IFERROR(VALUE(RIGHT(Tabla21[[#This Row],[B2B]],6)),"")</f>
        <v>20005</v>
      </c>
      <c r="DT1424" s="6" t="str">
        <f>+IFERROR(VLOOKUP(DR1424,Auxiliar!$A:$C,2,0),"")</f>
        <v>CORONA PORRON</v>
      </c>
      <c r="DU1424" s="7" t="str">
        <f>+IFERROR(VLOOKUP(DR1424,Auxiliar!$A:$C,3,0),"")</f>
        <v>1b 5% | 20b 0%</v>
      </c>
      <c r="DW1424" s="1"/>
      <c r="DX1424" s="12"/>
      <c r="DY1424" s="6" t="str">
        <f>+IFERROR(VALUE(RIGHT(Tabla22[[#This Row],[B2B]],6)),"")</f>
        <v/>
      </c>
      <c r="DZ1424" s="6" t="str">
        <f>+IFERROR(VLOOKUP(DX1424,Auxiliar!$A:$C,2,0),"")</f>
        <v/>
      </c>
      <c r="EA1424" s="7" t="str">
        <f>+IFERROR(VLOOKUP(DX1424,Auxiliar!$A:$C,3,0),"")</f>
        <v/>
      </c>
      <c r="EC1424" s="1"/>
      <c r="ED1424" s="12"/>
      <c r="EE1424" s="6" t="str">
        <f>+IFERROR(VALUE(RIGHT(Tabla23[[#This Row],[B2B]],6)),"")</f>
        <v/>
      </c>
      <c r="EF1424" s="6" t="str">
        <f>+IFERROR(VLOOKUP(ED1424,Auxiliar!$A:$C,2,0),"")</f>
        <v/>
      </c>
      <c r="EG1424" s="7" t="str">
        <f>+IFERROR(VLOOKUP(ED1424,Auxiliar!$A:$C,3,0),"")</f>
        <v/>
      </c>
      <c r="EI1424" s="1"/>
      <c r="EJ1424" s="12"/>
      <c r="EK1424" s="6" t="str">
        <f>+IFERROR(VALUE(RIGHT(Tabla24[[#This Row],[B2B]],6)),"")</f>
        <v/>
      </c>
      <c r="EL1424" s="6" t="str">
        <f>+IFERROR(VLOOKUP(EJ1424,Auxiliar!$A:$C,2,0),"")</f>
        <v/>
      </c>
      <c r="EM1424" s="7" t="str">
        <f>+IFERROR(VLOOKUP(EJ1424,Auxiliar!$A:$C,3,0),"")</f>
        <v/>
      </c>
      <c r="EO1424" s="1"/>
      <c r="EP1424" s="12"/>
      <c r="EQ1424" s="6" t="str">
        <f>+IFERROR(VALUE(RIGHT(Tabla25[[#This Row],[B2B]],6)),"")</f>
        <v/>
      </c>
      <c r="ER1424" s="6" t="str">
        <f>+IFERROR(VLOOKUP(EP1424,Auxiliar!$A:$C,2,0),"")</f>
        <v/>
      </c>
      <c r="ES1424" s="7" t="str">
        <f>+IFERROR(VLOOKUP(EP1424,Auxiliar!$A:$C,3,0),"")</f>
        <v/>
      </c>
      <c r="EU1424" s="1"/>
      <c r="EV1424" s="12"/>
      <c r="EW1424" s="6" t="str">
        <f>+IFERROR(VALUE(RIGHT(Tabla26[[#This Row],[B2B]],6)),"")</f>
        <v/>
      </c>
      <c r="EX1424" s="6" t="str">
        <f>+IFERROR(VLOOKUP(EV1424,Auxiliar!$A:$C,2,0),"")</f>
        <v/>
      </c>
      <c r="EY1424" s="7" t="str">
        <f>+IFERROR(VLOOKUP(EV1424,Auxiliar!$A:$C,3,0),"")</f>
        <v/>
      </c>
      <c r="EZ1424" s="1"/>
      <c r="FA1424" s="12"/>
      <c r="FB1424" s="6" t="str">
        <f>+IFERROR(VALUE(RIGHT(Tabla27[[#This Row],[B2B]],6)),"")</f>
        <v/>
      </c>
      <c r="FC1424" s="6" t="str">
        <f>+IFERROR(VLOOKUP(FA1424,Auxiliar!$A:$C,2,0),"")</f>
        <v/>
      </c>
      <c r="FD1424" s="7" t="str">
        <f>+IFERROR(VLOOKUP(FA1424,Auxiliar!$A:$C,3,0),"")</f>
        <v/>
      </c>
      <c r="FE1424" s="1"/>
      <c r="FF1424" s="12"/>
      <c r="FG1424" s="6" t="str">
        <f>+IFERROR(VALUE(RIGHT(Tabla28[[#This Row],[B2B]],6)),"")</f>
        <v/>
      </c>
      <c r="FH1424" s="6" t="str">
        <f>+IFERROR(VLOOKUP(FF1424,Auxiliar!$A:$C,2,0),"")</f>
        <v/>
      </c>
      <c r="FI1424" s="7" t="str">
        <f>+IFERROR(VLOOKUP(FF1424,Auxiliar!$A:$C,3,0),"")</f>
        <v/>
      </c>
      <c r="FJ1424" s="1"/>
      <c r="FK1424" s="12"/>
      <c r="FL1424" s="6" t="str">
        <f>+IFERROR(VALUE(RIGHT(Tabla29[[#This Row],[B2B]],6)),"")</f>
        <v/>
      </c>
      <c r="FM1424" s="6" t="str">
        <f>+IFERROR(VLOOKUP(FK1424,Auxiliar!$A:$C,2,0),"")</f>
        <v/>
      </c>
      <c r="FN1424" s="7" t="str">
        <f>+IFERROR(VLOOKUP(FK1424,Auxiliar!$A:$C,3,0),"")</f>
        <v/>
      </c>
      <c r="FO1424" s="1"/>
      <c r="FP1424" s="12"/>
      <c r="FQ1424" s="6" t="str">
        <f>+IFERROR(VALUE(RIGHT(Tabla30[[#This Row],[B2B]],6)),"")</f>
        <v/>
      </c>
      <c r="FR1424" s="6" t="str">
        <f>+IFERROR(VLOOKUP(FP1424,Auxiliar!$A:$C,2,0),"")</f>
        <v/>
      </c>
      <c r="FS1424" s="7"/>
      <c r="FT1424" s="1"/>
      <c r="FU1424" s="12"/>
      <c r="FV1424" s="6" t="str">
        <f>+IFERROR(VALUE(RIGHT(Tabla31[[#This Row],[B2B]],6)),"")</f>
        <v/>
      </c>
      <c r="FW1424" s="6" t="str">
        <f>+IFERROR(VLOOKUP(FU1424,Auxiliar!$A:$C,2,0),"")</f>
        <v/>
      </c>
      <c r="FX1424" s="7" t="str">
        <f>+IFERROR(VLOOKUP(FU1424,Auxiliar!$A:$C,3,0),"")</f>
        <v/>
      </c>
      <c r="FY1424" s="1"/>
      <c r="FZ1424" s="12"/>
      <c r="GA1424" s="6" t="str">
        <f>+IFERROR(VALUE(RIGHT(Tabla32[[#This Row],[B2B]],6)),"")</f>
        <v/>
      </c>
      <c r="GB1424" s="6" t="str">
        <f>+IFERROR(VLOOKUP(FZ1424,Auxiliar!$A:$C,2,0),"")</f>
        <v/>
      </c>
      <c r="GC1424" s="7" t="str">
        <f>+IFERROR(VLOOKUP(FZ1424,Auxiliar!$A:$C,3,0),"")</f>
        <v/>
      </c>
      <c r="GD1424" s="1"/>
      <c r="GE1424" s="12"/>
      <c r="GF1424" s="6" t="str">
        <f>+IFERROR(VALUE(RIGHT(Tabla33[[#This Row],[B2B]],6)),"")</f>
        <v/>
      </c>
      <c r="GG1424" s="6" t="str">
        <f>+IFERROR(VLOOKUP(GE1424,Auxiliar!$A:$C,2,0),"")</f>
        <v/>
      </c>
      <c r="GH1424" s="7" t="str">
        <f>+IFERROR(VLOOKUP(GE1424,Auxiliar!$A:$C,3,0),"")</f>
        <v/>
      </c>
    </row>
    <row r="1425" spans="79:190" x14ac:dyDescent="0.25">
      <c r="CA1425" s="1">
        <v>20010</v>
      </c>
      <c r="CB1425" s="1" t="s">
        <v>35</v>
      </c>
      <c r="CC1425" s="6">
        <f>+IFERROR(VALUE(RIGHT(Tabla14[[#This Row],[B2B]],6)),"")</f>
        <v>20010</v>
      </c>
      <c r="CD1425" s="6" t="str">
        <f>+IFERROR(VLOOKUP(CB1425,Auxiliar!$A:$C,2,0),"")</f>
        <v>Corona 710cc</v>
      </c>
      <c r="CE1425" s="7" t="str">
        <f>+IFERROR(VLOOKUP(CB1425,Auxiliar!$A:$C,3,0),"")</f>
        <v>1b 10% | 85b 0%</v>
      </c>
      <c r="CM1425" s="1">
        <v>20034</v>
      </c>
      <c r="CN1425" s="1" t="s">
        <v>20</v>
      </c>
      <c r="CO1425" s="6">
        <v>20034</v>
      </c>
      <c r="CP1425" s="6" t="s">
        <v>20</v>
      </c>
      <c r="CQ1425" s="7" t="s">
        <v>21</v>
      </c>
      <c r="CY1425" s="1">
        <v>20034</v>
      </c>
      <c r="CZ1425" s="1" t="s">
        <v>16</v>
      </c>
      <c r="DA1425" s="6">
        <f>+IFERROR(VALUE(RIGHT(Tabla18[[#This Row],[B2B]],6)),"")</f>
        <v>20034</v>
      </c>
      <c r="DB1425" s="6" t="str">
        <f>+IFERROR(VLOOKUP(CZ1425,Auxiliar!$A:$C,2,0),"")</f>
        <v>PREMIUM</v>
      </c>
      <c r="DC1425" s="7" t="str">
        <f>+IFERROR(VLOOKUP(CZ1425,Auxiliar!$A:$C,3,0),"")</f>
        <v>0b 0% | 2b 2% | 5b 3,5% | 10b 5%</v>
      </c>
      <c r="DE1425" s="1">
        <v>20034</v>
      </c>
      <c r="DF1425" s="1" t="s">
        <v>19</v>
      </c>
      <c r="DG1425" s="6">
        <f>+IFERROR(VALUE(RIGHT(Tabla19[[#This Row],[B2B]],6)),"")</f>
        <v>20034</v>
      </c>
      <c r="DH1425" s="6" t="str">
        <f>+IFERROR(VLOOKUP(DF1425,Auxiliar!$A:$C,2,0),"")</f>
        <v>MICHELOB</v>
      </c>
      <c r="DI1425" s="7" t="str">
        <f>+IFERROR(VLOOKUP(DF1425,Auxiliar!$A:$C,3,0),"")</f>
        <v>1b 7% | 3b 22% | 8b 27%</v>
      </c>
      <c r="DK1425" s="1"/>
      <c r="DL1425" s="1"/>
      <c r="DM1425" s="6" t="str">
        <f>+IFERROR(VALUE(RIGHT(Tabla20[[#This Row],[B2B]],6)),"")</f>
        <v/>
      </c>
      <c r="DN1425" s="6" t="str">
        <f>+IFERROR(VLOOKUP(DL1425,Auxiliar!$A:$C,2,0),"")</f>
        <v/>
      </c>
      <c r="DO1425" s="7" t="str">
        <f>+IFERROR(VLOOKUP(DL1425,Auxiliar!$A:$C,3,0),"")</f>
        <v/>
      </c>
      <c r="DQ1425" s="1">
        <v>20006</v>
      </c>
      <c r="DR1425" s="12" t="s">
        <v>24</v>
      </c>
      <c r="DS1425" s="6">
        <f>+IFERROR(VALUE(RIGHT(Tabla21[[#This Row],[B2B]],6)),"")</f>
        <v>20006</v>
      </c>
      <c r="DT1425" s="6" t="str">
        <f>+IFERROR(VLOOKUP(DR1425,Auxiliar!$A:$C,2,0),"")</f>
        <v>CORONA PORRON</v>
      </c>
      <c r="DU1425" s="7" t="str">
        <f>+IFERROR(VLOOKUP(DR1425,Auxiliar!$A:$C,3,0),"")</f>
        <v>1b 5% | 20b 0%</v>
      </c>
      <c r="DW1425" s="1"/>
      <c r="DX1425" s="12"/>
      <c r="DY1425" s="6" t="str">
        <f>+IFERROR(VALUE(RIGHT(Tabla22[[#This Row],[B2B]],6)),"")</f>
        <v/>
      </c>
      <c r="DZ1425" s="6" t="str">
        <f>+IFERROR(VLOOKUP(DX1425,Auxiliar!$A:$C,2,0),"")</f>
        <v/>
      </c>
      <c r="EA1425" s="7" t="str">
        <f>+IFERROR(VLOOKUP(DX1425,Auxiliar!$A:$C,3,0),"")</f>
        <v/>
      </c>
      <c r="EC1425" s="1"/>
      <c r="ED1425" s="12"/>
      <c r="EE1425" s="6" t="str">
        <f>+IFERROR(VALUE(RIGHT(Tabla23[[#This Row],[B2B]],6)),"")</f>
        <v/>
      </c>
      <c r="EF1425" s="6" t="str">
        <f>+IFERROR(VLOOKUP(ED1425,Auxiliar!$A:$C,2,0),"")</f>
        <v/>
      </c>
      <c r="EG1425" s="7" t="str">
        <f>+IFERROR(VLOOKUP(ED1425,Auxiliar!$A:$C,3,0),"")</f>
        <v/>
      </c>
      <c r="EI1425" s="1"/>
      <c r="EJ1425" s="12"/>
      <c r="EK1425" s="6" t="str">
        <f>+IFERROR(VALUE(RIGHT(Tabla24[[#This Row],[B2B]],6)),"")</f>
        <v/>
      </c>
      <c r="EL1425" s="6" t="str">
        <f>+IFERROR(VLOOKUP(EJ1425,Auxiliar!$A:$C,2,0),"")</f>
        <v/>
      </c>
      <c r="EM1425" s="7" t="str">
        <f>+IFERROR(VLOOKUP(EJ1425,Auxiliar!$A:$C,3,0),"")</f>
        <v/>
      </c>
      <c r="EO1425" s="1"/>
      <c r="EP1425" s="12"/>
      <c r="EQ1425" s="6" t="str">
        <f>+IFERROR(VALUE(RIGHT(Tabla25[[#This Row],[B2B]],6)),"")</f>
        <v/>
      </c>
      <c r="ER1425" s="6" t="str">
        <f>+IFERROR(VLOOKUP(EP1425,Auxiliar!$A:$C,2,0),"")</f>
        <v/>
      </c>
      <c r="ES1425" s="7" t="str">
        <f>+IFERROR(VLOOKUP(EP1425,Auxiliar!$A:$C,3,0),"")</f>
        <v/>
      </c>
      <c r="EU1425" s="1"/>
      <c r="EV1425" s="12"/>
      <c r="EW1425" s="6" t="str">
        <f>+IFERROR(VALUE(RIGHT(Tabla26[[#This Row],[B2B]],6)),"")</f>
        <v/>
      </c>
      <c r="EX1425" s="6" t="str">
        <f>+IFERROR(VLOOKUP(EV1425,Auxiliar!$A:$C,2,0),"")</f>
        <v/>
      </c>
      <c r="EY1425" s="7" t="str">
        <f>+IFERROR(VLOOKUP(EV1425,Auxiliar!$A:$C,3,0),"")</f>
        <v/>
      </c>
      <c r="EZ1425" s="1"/>
      <c r="FA1425" s="12"/>
      <c r="FB1425" s="6" t="str">
        <f>+IFERROR(VALUE(RIGHT(Tabla27[[#This Row],[B2B]],6)),"")</f>
        <v/>
      </c>
      <c r="FC1425" s="6" t="str">
        <f>+IFERROR(VLOOKUP(FA1425,Auxiliar!$A:$C,2,0),"")</f>
        <v/>
      </c>
      <c r="FD1425" s="7" t="str">
        <f>+IFERROR(VLOOKUP(FA1425,Auxiliar!$A:$C,3,0),"")</f>
        <v/>
      </c>
      <c r="FE1425" s="1"/>
      <c r="FF1425" s="12"/>
      <c r="FG1425" s="6" t="str">
        <f>+IFERROR(VALUE(RIGHT(Tabla28[[#This Row],[B2B]],6)),"")</f>
        <v/>
      </c>
      <c r="FH1425" s="6" t="str">
        <f>+IFERROR(VLOOKUP(FF1425,Auxiliar!$A:$C,2,0),"")</f>
        <v/>
      </c>
      <c r="FI1425" s="7" t="str">
        <f>+IFERROR(VLOOKUP(FF1425,Auxiliar!$A:$C,3,0),"")</f>
        <v/>
      </c>
      <c r="FJ1425" s="1"/>
      <c r="FK1425" s="12"/>
      <c r="FL1425" s="6" t="str">
        <f>+IFERROR(VALUE(RIGHT(Tabla29[[#This Row],[B2B]],6)),"")</f>
        <v/>
      </c>
      <c r="FM1425" s="6" t="str">
        <f>+IFERROR(VLOOKUP(FK1425,Auxiliar!$A:$C,2,0),"")</f>
        <v/>
      </c>
      <c r="FN1425" s="7" t="str">
        <f>+IFERROR(VLOOKUP(FK1425,Auxiliar!$A:$C,3,0),"")</f>
        <v/>
      </c>
      <c r="FO1425" s="1"/>
      <c r="FP1425" s="12"/>
      <c r="FQ1425" s="6" t="str">
        <f>+IFERROR(VALUE(RIGHT(Tabla30[[#This Row],[B2B]],6)),"")</f>
        <v/>
      </c>
      <c r="FR1425" s="6" t="str">
        <f>+IFERROR(VLOOKUP(FP1425,Auxiliar!$A:$C,2,0),"")</f>
        <v/>
      </c>
      <c r="FS1425" s="7"/>
      <c r="FT1425" s="1"/>
      <c r="FU1425" s="12"/>
      <c r="FV1425" s="6" t="str">
        <f>+IFERROR(VALUE(RIGHT(Tabla31[[#This Row],[B2B]],6)),"")</f>
        <v/>
      </c>
      <c r="FW1425" s="6" t="str">
        <f>+IFERROR(VLOOKUP(FU1425,Auxiliar!$A:$C,2,0),"")</f>
        <v/>
      </c>
      <c r="FX1425" s="7" t="str">
        <f>+IFERROR(VLOOKUP(FU1425,Auxiliar!$A:$C,3,0),"")</f>
        <v/>
      </c>
      <c r="FY1425" s="1"/>
      <c r="FZ1425" s="12"/>
      <c r="GA1425" s="6" t="str">
        <f>+IFERROR(VALUE(RIGHT(Tabla32[[#This Row],[B2B]],6)),"")</f>
        <v/>
      </c>
      <c r="GB1425" s="6" t="str">
        <f>+IFERROR(VLOOKUP(FZ1425,Auxiliar!$A:$C,2,0),"")</f>
        <v/>
      </c>
      <c r="GC1425" s="7" t="str">
        <f>+IFERROR(VLOOKUP(FZ1425,Auxiliar!$A:$C,3,0),"")</f>
        <v/>
      </c>
      <c r="GD1425" s="1"/>
      <c r="GE1425" s="12"/>
      <c r="GF1425" s="6" t="str">
        <f>+IFERROR(VALUE(RIGHT(Tabla33[[#This Row],[B2B]],6)),"")</f>
        <v/>
      </c>
      <c r="GG1425" s="6" t="str">
        <f>+IFERROR(VLOOKUP(GE1425,Auxiliar!$A:$C,2,0),"")</f>
        <v/>
      </c>
      <c r="GH1425" s="7" t="str">
        <f>+IFERROR(VLOOKUP(GE1425,Auxiliar!$A:$C,3,0),"")</f>
        <v/>
      </c>
    </row>
    <row r="1426" spans="79:190" x14ac:dyDescent="0.25">
      <c r="CA1426" s="1">
        <v>20011</v>
      </c>
      <c r="CB1426" s="1" t="s">
        <v>35</v>
      </c>
      <c r="CC1426" s="6">
        <f>+IFERROR(VALUE(RIGHT(Tabla14[[#This Row],[B2B]],6)),"")</f>
        <v>20011</v>
      </c>
      <c r="CD1426" s="6" t="str">
        <f>+IFERROR(VLOOKUP(CB1426,Auxiliar!$A:$C,2,0),"")</f>
        <v>Corona 710cc</v>
      </c>
      <c r="CE1426" s="7" t="str">
        <f>+IFERROR(VLOOKUP(CB1426,Auxiliar!$A:$C,3,0),"")</f>
        <v>1b 10% | 85b 0%</v>
      </c>
      <c r="CM1426" s="1">
        <v>20037</v>
      </c>
      <c r="CN1426" s="1" t="s">
        <v>20</v>
      </c>
      <c r="CO1426" s="6">
        <v>20037</v>
      </c>
      <c r="CP1426" s="6" t="s">
        <v>20</v>
      </c>
      <c r="CQ1426" s="7" t="s">
        <v>21</v>
      </c>
      <c r="CY1426" s="1">
        <v>20037</v>
      </c>
      <c r="CZ1426" s="1" t="s">
        <v>16</v>
      </c>
      <c r="DA1426" s="6">
        <f>+IFERROR(VALUE(RIGHT(Tabla18[[#This Row],[B2B]],6)),"")</f>
        <v>20037</v>
      </c>
      <c r="DB1426" s="6" t="str">
        <f>+IFERROR(VLOOKUP(CZ1426,Auxiliar!$A:$C,2,0),"")</f>
        <v>PREMIUM</v>
      </c>
      <c r="DC1426" s="7" t="str">
        <f>+IFERROR(VLOOKUP(CZ1426,Auxiliar!$A:$C,3,0),"")</f>
        <v>0b 0% | 2b 2% | 5b 3,5% | 10b 5%</v>
      </c>
      <c r="DE1426" s="1">
        <v>20037</v>
      </c>
      <c r="DF1426" s="1" t="s">
        <v>19</v>
      </c>
      <c r="DG1426" s="6">
        <f>+IFERROR(VALUE(RIGHT(Tabla19[[#This Row],[B2B]],6)),"")</f>
        <v>20037</v>
      </c>
      <c r="DH1426" s="6" t="str">
        <f>+IFERROR(VLOOKUP(DF1426,Auxiliar!$A:$C,2,0),"")</f>
        <v>MICHELOB</v>
      </c>
      <c r="DI1426" s="7" t="str">
        <f>+IFERROR(VLOOKUP(DF1426,Auxiliar!$A:$C,3,0),"")</f>
        <v>1b 7% | 3b 22% | 8b 27%</v>
      </c>
      <c r="DK1426" s="1"/>
      <c r="DL1426" s="1"/>
      <c r="DM1426" s="6" t="str">
        <f>+IFERROR(VALUE(RIGHT(Tabla20[[#This Row],[B2B]],6)),"")</f>
        <v/>
      </c>
      <c r="DN1426" s="6" t="str">
        <f>+IFERROR(VLOOKUP(DL1426,Auxiliar!$A:$C,2,0),"")</f>
        <v/>
      </c>
      <c r="DO1426" s="7" t="str">
        <f>+IFERROR(VLOOKUP(DL1426,Auxiliar!$A:$C,3,0),"")</f>
        <v/>
      </c>
      <c r="DQ1426" s="1">
        <v>20008</v>
      </c>
      <c r="DR1426" s="12" t="s">
        <v>24</v>
      </c>
      <c r="DS1426" s="6">
        <f>+IFERROR(VALUE(RIGHT(Tabla21[[#This Row],[B2B]],6)),"")</f>
        <v>20008</v>
      </c>
      <c r="DT1426" s="6" t="str">
        <f>+IFERROR(VLOOKUP(DR1426,Auxiliar!$A:$C,2,0),"")</f>
        <v>CORONA PORRON</v>
      </c>
      <c r="DU1426" s="7" t="str">
        <f>+IFERROR(VLOOKUP(DR1426,Auxiliar!$A:$C,3,0),"")</f>
        <v>1b 5% | 20b 0%</v>
      </c>
      <c r="DW1426" s="1"/>
      <c r="DX1426" s="12"/>
      <c r="DY1426" s="6" t="str">
        <f>+IFERROR(VALUE(RIGHT(Tabla22[[#This Row],[B2B]],6)),"")</f>
        <v/>
      </c>
      <c r="DZ1426" s="6" t="str">
        <f>+IFERROR(VLOOKUP(DX1426,Auxiliar!$A:$C,2,0),"")</f>
        <v/>
      </c>
      <c r="EA1426" s="7" t="str">
        <f>+IFERROR(VLOOKUP(DX1426,Auxiliar!$A:$C,3,0),"")</f>
        <v/>
      </c>
      <c r="EC1426" s="1"/>
      <c r="ED1426" s="12"/>
      <c r="EE1426" s="6" t="str">
        <f>+IFERROR(VALUE(RIGHT(Tabla23[[#This Row],[B2B]],6)),"")</f>
        <v/>
      </c>
      <c r="EF1426" s="6" t="str">
        <f>+IFERROR(VLOOKUP(ED1426,Auxiliar!$A:$C,2,0),"")</f>
        <v/>
      </c>
      <c r="EG1426" s="7" t="str">
        <f>+IFERROR(VLOOKUP(ED1426,Auxiliar!$A:$C,3,0),"")</f>
        <v/>
      </c>
      <c r="EI1426" s="1"/>
      <c r="EJ1426" s="12"/>
      <c r="EK1426" s="6" t="str">
        <f>+IFERROR(VALUE(RIGHT(Tabla24[[#This Row],[B2B]],6)),"")</f>
        <v/>
      </c>
      <c r="EL1426" s="6" t="str">
        <f>+IFERROR(VLOOKUP(EJ1426,Auxiliar!$A:$C,2,0),"")</f>
        <v/>
      </c>
      <c r="EM1426" s="7" t="str">
        <f>+IFERROR(VLOOKUP(EJ1426,Auxiliar!$A:$C,3,0),"")</f>
        <v/>
      </c>
      <c r="EO1426" s="1"/>
      <c r="EP1426" s="12"/>
      <c r="EQ1426" s="6" t="str">
        <f>+IFERROR(VALUE(RIGHT(Tabla25[[#This Row],[B2B]],6)),"")</f>
        <v/>
      </c>
      <c r="ER1426" s="6" t="str">
        <f>+IFERROR(VLOOKUP(EP1426,Auxiliar!$A:$C,2,0),"")</f>
        <v/>
      </c>
      <c r="ES1426" s="7" t="str">
        <f>+IFERROR(VLOOKUP(EP1426,Auxiliar!$A:$C,3,0),"")</f>
        <v/>
      </c>
      <c r="EU1426" s="1"/>
      <c r="EV1426" s="12"/>
      <c r="EW1426" s="6" t="str">
        <f>+IFERROR(VALUE(RIGHT(Tabla26[[#This Row],[B2B]],6)),"")</f>
        <v/>
      </c>
      <c r="EX1426" s="6" t="str">
        <f>+IFERROR(VLOOKUP(EV1426,Auxiliar!$A:$C,2,0),"")</f>
        <v/>
      </c>
      <c r="EY1426" s="7" t="str">
        <f>+IFERROR(VLOOKUP(EV1426,Auxiliar!$A:$C,3,0),"")</f>
        <v/>
      </c>
      <c r="EZ1426" s="1"/>
      <c r="FA1426" s="12"/>
      <c r="FB1426" s="6" t="str">
        <f>+IFERROR(VALUE(RIGHT(Tabla27[[#This Row],[B2B]],6)),"")</f>
        <v/>
      </c>
      <c r="FC1426" s="6" t="str">
        <f>+IFERROR(VLOOKUP(FA1426,Auxiliar!$A:$C,2,0),"")</f>
        <v/>
      </c>
      <c r="FD1426" s="7" t="str">
        <f>+IFERROR(VLOOKUP(FA1426,Auxiliar!$A:$C,3,0),"")</f>
        <v/>
      </c>
      <c r="FE1426" s="1"/>
      <c r="FF1426" s="12"/>
      <c r="FG1426" s="6" t="str">
        <f>+IFERROR(VALUE(RIGHT(Tabla28[[#This Row],[B2B]],6)),"")</f>
        <v/>
      </c>
      <c r="FH1426" s="6" t="str">
        <f>+IFERROR(VLOOKUP(FF1426,Auxiliar!$A:$C,2,0),"")</f>
        <v/>
      </c>
      <c r="FI1426" s="7" t="str">
        <f>+IFERROR(VLOOKUP(FF1426,Auxiliar!$A:$C,3,0),"")</f>
        <v/>
      </c>
      <c r="FJ1426" s="1"/>
      <c r="FK1426" s="12"/>
      <c r="FL1426" s="6" t="str">
        <f>+IFERROR(VALUE(RIGHT(Tabla29[[#This Row],[B2B]],6)),"")</f>
        <v/>
      </c>
      <c r="FM1426" s="6" t="str">
        <f>+IFERROR(VLOOKUP(FK1426,Auxiliar!$A:$C,2,0),"")</f>
        <v/>
      </c>
      <c r="FN1426" s="7" t="str">
        <f>+IFERROR(VLOOKUP(FK1426,Auxiliar!$A:$C,3,0),"")</f>
        <v/>
      </c>
      <c r="FO1426" s="1"/>
      <c r="FP1426" s="12"/>
      <c r="FQ1426" s="6" t="str">
        <f>+IFERROR(VALUE(RIGHT(Tabla30[[#This Row],[B2B]],6)),"")</f>
        <v/>
      </c>
      <c r="FR1426" s="6" t="str">
        <f>+IFERROR(VLOOKUP(FP1426,Auxiliar!$A:$C,2,0),"")</f>
        <v/>
      </c>
      <c r="FS1426" s="7"/>
      <c r="FT1426" s="1"/>
      <c r="FU1426" s="12"/>
      <c r="FV1426" s="6" t="str">
        <f>+IFERROR(VALUE(RIGHT(Tabla31[[#This Row],[B2B]],6)),"")</f>
        <v/>
      </c>
      <c r="FW1426" s="6" t="str">
        <f>+IFERROR(VLOOKUP(FU1426,Auxiliar!$A:$C,2,0),"")</f>
        <v/>
      </c>
      <c r="FX1426" s="7" t="str">
        <f>+IFERROR(VLOOKUP(FU1426,Auxiliar!$A:$C,3,0),"")</f>
        <v/>
      </c>
      <c r="FY1426" s="1"/>
      <c r="FZ1426" s="12"/>
      <c r="GA1426" s="6" t="str">
        <f>+IFERROR(VALUE(RIGHT(Tabla32[[#This Row],[B2B]],6)),"")</f>
        <v/>
      </c>
      <c r="GB1426" s="6" t="str">
        <f>+IFERROR(VLOOKUP(FZ1426,Auxiliar!$A:$C,2,0),"")</f>
        <v/>
      </c>
      <c r="GC1426" s="7" t="str">
        <f>+IFERROR(VLOOKUP(FZ1426,Auxiliar!$A:$C,3,0),"")</f>
        <v/>
      </c>
      <c r="GD1426" s="1"/>
      <c r="GE1426" s="12"/>
      <c r="GF1426" s="6" t="str">
        <f>+IFERROR(VALUE(RIGHT(Tabla33[[#This Row],[B2B]],6)),"")</f>
        <v/>
      </c>
      <c r="GG1426" s="6" t="str">
        <f>+IFERROR(VLOOKUP(GE1426,Auxiliar!$A:$C,2,0),"")</f>
        <v/>
      </c>
      <c r="GH1426" s="7" t="str">
        <f>+IFERROR(VLOOKUP(GE1426,Auxiliar!$A:$C,3,0),"")</f>
        <v/>
      </c>
    </row>
    <row r="1427" spans="79:190" x14ac:dyDescent="0.25">
      <c r="CA1427" s="1">
        <v>20012</v>
      </c>
      <c r="CB1427" s="1" t="s">
        <v>35</v>
      </c>
      <c r="CC1427" s="6">
        <f>+IFERROR(VALUE(RIGHT(Tabla14[[#This Row],[B2B]],6)),"")</f>
        <v>20012</v>
      </c>
      <c r="CD1427" s="6" t="str">
        <f>+IFERROR(VLOOKUP(CB1427,Auxiliar!$A:$C,2,0),"")</f>
        <v>Corona 710cc</v>
      </c>
      <c r="CE1427" s="7" t="str">
        <f>+IFERROR(VLOOKUP(CB1427,Auxiliar!$A:$C,3,0),"")</f>
        <v>1b 10% | 85b 0%</v>
      </c>
      <c r="CM1427" s="1">
        <v>20039</v>
      </c>
      <c r="CN1427" s="1" t="s">
        <v>20</v>
      </c>
      <c r="CO1427" s="6">
        <v>20039</v>
      </c>
      <c r="CP1427" s="6" t="s">
        <v>20</v>
      </c>
      <c r="CQ1427" s="7" t="s">
        <v>21</v>
      </c>
      <c r="CY1427" s="1">
        <v>20039</v>
      </c>
      <c r="CZ1427" s="1" t="s">
        <v>16</v>
      </c>
      <c r="DA1427" s="6">
        <f>+IFERROR(VALUE(RIGHT(Tabla18[[#This Row],[B2B]],6)),"")</f>
        <v>20039</v>
      </c>
      <c r="DB1427" s="6" t="str">
        <f>+IFERROR(VLOOKUP(CZ1427,Auxiliar!$A:$C,2,0),"")</f>
        <v>PREMIUM</v>
      </c>
      <c r="DC1427" s="7" t="str">
        <f>+IFERROR(VLOOKUP(CZ1427,Auxiliar!$A:$C,3,0),"")</f>
        <v>0b 0% | 2b 2% | 5b 3,5% | 10b 5%</v>
      </c>
      <c r="DE1427" s="1">
        <v>20039</v>
      </c>
      <c r="DF1427" s="1" t="s">
        <v>19</v>
      </c>
      <c r="DG1427" s="6">
        <f>+IFERROR(VALUE(RIGHT(Tabla19[[#This Row],[B2B]],6)),"")</f>
        <v>20039</v>
      </c>
      <c r="DH1427" s="6" t="str">
        <f>+IFERROR(VLOOKUP(DF1427,Auxiliar!$A:$C,2,0),"")</f>
        <v>MICHELOB</v>
      </c>
      <c r="DI1427" s="7" t="str">
        <f>+IFERROR(VLOOKUP(DF1427,Auxiliar!$A:$C,3,0),"")</f>
        <v>1b 7% | 3b 22% | 8b 27%</v>
      </c>
      <c r="DK1427" s="1"/>
      <c r="DL1427" s="1"/>
      <c r="DM1427" s="6" t="str">
        <f>+IFERROR(VALUE(RIGHT(Tabla20[[#This Row],[B2B]],6)),"")</f>
        <v/>
      </c>
      <c r="DN1427" s="6" t="str">
        <f>+IFERROR(VLOOKUP(DL1427,Auxiliar!$A:$C,2,0),"")</f>
        <v/>
      </c>
      <c r="DO1427" s="7" t="str">
        <f>+IFERROR(VLOOKUP(DL1427,Auxiliar!$A:$C,3,0),"")</f>
        <v/>
      </c>
      <c r="DQ1427" s="1">
        <v>20009</v>
      </c>
      <c r="DR1427" s="12" t="s">
        <v>24</v>
      </c>
      <c r="DS1427" s="6">
        <f>+IFERROR(VALUE(RIGHT(Tabla21[[#This Row],[B2B]],6)),"")</f>
        <v>20009</v>
      </c>
      <c r="DT1427" s="6" t="str">
        <f>+IFERROR(VLOOKUP(DR1427,Auxiliar!$A:$C,2,0),"")</f>
        <v>CORONA PORRON</v>
      </c>
      <c r="DU1427" s="7" t="str">
        <f>+IFERROR(VLOOKUP(DR1427,Auxiliar!$A:$C,3,0),"")</f>
        <v>1b 5% | 20b 0%</v>
      </c>
      <c r="DW1427" s="1"/>
      <c r="DX1427" s="12"/>
      <c r="DY1427" s="6" t="str">
        <f>+IFERROR(VALUE(RIGHT(Tabla22[[#This Row],[B2B]],6)),"")</f>
        <v/>
      </c>
      <c r="DZ1427" s="6" t="str">
        <f>+IFERROR(VLOOKUP(DX1427,Auxiliar!$A:$C,2,0),"")</f>
        <v/>
      </c>
      <c r="EA1427" s="7" t="str">
        <f>+IFERROR(VLOOKUP(DX1427,Auxiliar!$A:$C,3,0),"")</f>
        <v/>
      </c>
      <c r="EC1427" s="1"/>
      <c r="ED1427" s="12"/>
      <c r="EE1427" s="6" t="str">
        <f>+IFERROR(VALUE(RIGHT(Tabla23[[#This Row],[B2B]],6)),"")</f>
        <v/>
      </c>
      <c r="EF1427" s="6" t="str">
        <f>+IFERROR(VLOOKUP(ED1427,Auxiliar!$A:$C,2,0),"")</f>
        <v/>
      </c>
      <c r="EG1427" s="7" t="str">
        <f>+IFERROR(VLOOKUP(ED1427,Auxiliar!$A:$C,3,0),"")</f>
        <v/>
      </c>
      <c r="EI1427" s="1"/>
      <c r="EJ1427" s="12"/>
      <c r="EK1427" s="6" t="str">
        <f>+IFERROR(VALUE(RIGHT(Tabla24[[#This Row],[B2B]],6)),"")</f>
        <v/>
      </c>
      <c r="EL1427" s="6" t="str">
        <f>+IFERROR(VLOOKUP(EJ1427,Auxiliar!$A:$C,2,0),"")</f>
        <v/>
      </c>
      <c r="EM1427" s="7" t="str">
        <f>+IFERROR(VLOOKUP(EJ1427,Auxiliar!$A:$C,3,0),"")</f>
        <v/>
      </c>
      <c r="EO1427" s="1"/>
      <c r="EP1427" s="12"/>
      <c r="EQ1427" s="6" t="str">
        <f>+IFERROR(VALUE(RIGHT(Tabla25[[#This Row],[B2B]],6)),"")</f>
        <v/>
      </c>
      <c r="ER1427" s="6" t="str">
        <f>+IFERROR(VLOOKUP(EP1427,Auxiliar!$A:$C,2,0),"")</f>
        <v/>
      </c>
      <c r="ES1427" s="7" t="str">
        <f>+IFERROR(VLOOKUP(EP1427,Auxiliar!$A:$C,3,0),"")</f>
        <v/>
      </c>
      <c r="EU1427" s="1"/>
      <c r="EV1427" s="12"/>
      <c r="EW1427" s="6" t="str">
        <f>+IFERROR(VALUE(RIGHT(Tabla26[[#This Row],[B2B]],6)),"")</f>
        <v/>
      </c>
      <c r="EX1427" s="6" t="str">
        <f>+IFERROR(VLOOKUP(EV1427,Auxiliar!$A:$C,2,0),"")</f>
        <v/>
      </c>
      <c r="EY1427" s="7" t="str">
        <f>+IFERROR(VLOOKUP(EV1427,Auxiliar!$A:$C,3,0),"")</f>
        <v/>
      </c>
      <c r="EZ1427" s="1"/>
      <c r="FA1427" s="12"/>
      <c r="FB1427" s="6" t="str">
        <f>+IFERROR(VALUE(RIGHT(Tabla27[[#This Row],[B2B]],6)),"")</f>
        <v/>
      </c>
      <c r="FC1427" s="6" t="str">
        <f>+IFERROR(VLOOKUP(FA1427,Auxiliar!$A:$C,2,0),"")</f>
        <v/>
      </c>
      <c r="FD1427" s="7" t="str">
        <f>+IFERROR(VLOOKUP(FA1427,Auxiliar!$A:$C,3,0),"")</f>
        <v/>
      </c>
      <c r="FE1427" s="1"/>
      <c r="FF1427" s="12"/>
      <c r="FG1427" s="6" t="str">
        <f>+IFERROR(VALUE(RIGHT(Tabla28[[#This Row],[B2B]],6)),"")</f>
        <v/>
      </c>
      <c r="FH1427" s="6" t="str">
        <f>+IFERROR(VLOOKUP(FF1427,Auxiliar!$A:$C,2,0),"")</f>
        <v/>
      </c>
      <c r="FI1427" s="7" t="str">
        <f>+IFERROR(VLOOKUP(FF1427,Auxiliar!$A:$C,3,0),"")</f>
        <v/>
      </c>
      <c r="FJ1427" s="1"/>
      <c r="FK1427" s="12"/>
      <c r="FL1427" s="6" t="str">
        <f>+IFERROR(VALUE(RIGHT(Tabla29[[#This Row],[B2B]],6)),"")</f>
        <v/>
      </c>
      <c r="FM1427" s="6" t="str">
        <f>+IFERROR(VLOOKUP(FK1427,Auxiliar!$A:$C,2,0),"")</f>
        <v/>
      </c>
      <c r="FN1427" s="7" t="str">
        <f>+IFERROR(VLOOKUP(FK1427,Auxiliar!$A:$C,3,0),"")</f>
        <v/>
      </c>
      <c r="FO1427" s="1"/>
      <c r="FP1427" s="12"/>
      <c r="FQ1427" s="6" t="str">
        <f>+IFERROR(VALUE(RIGHT(Tabla30[[#This Row],[B2B]],6)),"")</f>
        <v/>
      </c>
      <c r="FR1427" s="6" t="str">
        <f>+IFERROR(VLOOKUP(FP1427,Auxiliar!$A:$C,2,0),"")</f>
        <v/>
      </c>
      <c r="FS1427" s="7"/>
      <c r="FT1427" s="1"/>
      <c r="FU1427" s="12"/>
      <c r="FV1427" s="6" t="str">
        <f>+IFERROR(VALUE(RIGHT(Tabla31[[#This Row],[B2B]],6)),"")</f>
        <v/>
      </c>
      <c r="FW1427" s="6" t="str">
        <f>+IFERROR(VLOOKUP(FU1427,Auxiliar!$A:$C,2,0),"")</f>
        <v/>
      </c>
      <c r="FX1427" s="7" t="str">
        <f>+IFERROR(VLOOKUP(FU1427,Auxiliar!$A:$C,3,0),"")</f>
        <v/>
      </c>
      <c r="FY1427" s="1"/>
      <c r="FZ1427" s="12"/>
      <c r="GA1427" s="6" t="str">
        <f>+IFERROR(VALUE(RIGHT(Tabla32[[#This Row],[B2B]],6)),"")</f>
        <v/>
      </c>
      <c r="GB1427" s="6" t="str">
        <f>+IFERROR(VLOOKUP(FZ1427,Auxiliar!$A:$C,2,0),"")</f>
        <v/>
      </c>
      <c r="GC1427" s="7" t="str">
        <f>+IFERROR(VLOOKUP(FZ1427,Auxiliar!$A:$C,3,0),"")</f>
        <v/>
      </c>
      <c r="GD1427" s="1"/>
      <c r="GE1427" s="12"/>
      <c r="GF1427" s="6" t="str">
        <f>+IFERROR(VALUE(RIGHT(Tabla33[[#This Row],[B2B]],6)),"")</f>
        <v/>
      </c>
      <c r="GG1427" s="6" t="str">
        <f>+IFERROR(VLOOKUP(GE1427,Auxiliar!$A:$C,2,0),"")</f>
        <v/>
      </c>
      <c r="GH1427" s="7" t="str">
        <f>+IFERROR(VLOOKUP(GE1427,Auxiliar!$A:$C,3,0),"")</f>
        <v/>
      </c>
    </row>
    <row r="1428" spans="79:190" x14ac:dyDescent="0.25">
      <c r="CA1428" s="1">
        <v>20015</v>
      </c>
      <c r="CB1428" s="1" t="s">
        <v>35</v>
      </c>
      <c r="CC1428" s="6">
        <f>+IFERROR(VALUE(RIGHT(Tabla14[[#This Row],[B2B]],6)),"")</f>
        <v>20015</v>
      </c>
      <c r="CD1428" s="6" t="str">
        <f>+IFERROR(VLOOKUP(CB1428,Auxiliar!$A:$C,2,0),"")</f>
        <v>Corona 710cc</v>
      </c>
      <c r="CE1428" s="7" t="str">
        <f>+IFERROR(VLOOKUP(CB1428,Auxiliar!$A:$C,3,0),"")</f>
        <v>1b 10% | 85b 0%</v>
      </c>
      <c r="CM1428" s="1">
        <v>20047</v>
      </c>
      <c r="CN1428" s="1" t="s">
        <v>20</v>
      </c>
      <c r="CO1428" s="6">
        <v>20047</v>
      </c>
      <c r="CP1428" s="6" t="s">
        <v>20</v>
      </c>
      <c r="CQ1428" s="7" t="s">
        <v>21</v>
      </c>
      <c r="CY1428" s="1">
        <v>20047</v>
      </c>
      <c r="CZ1428" s="1" t="s">
        <v>16</v>
      </c>
      <c r="DA1428" s="6">
        <f>+IFERROR(VALUE(RIGHT(Tabla18[[#This Row],[B2B]],6)),"")</f>
        <v>20047</v>
      </c>
      <c r="DB1428" s="6" t="str">
        <f>+IFERROR(VLOOKUP(CZ1428,Auxiliar!$A:$C,2,0),"")</f>
        <v>PREMIUM</v>
      </c>
      <c r="DC1428" s="7" t="str">
        <f>+IFERROR(VLOOKUP(CZ1428,Auxiliar!$A:$C,3,0),"")</f>
        <v>0b 0% | 2b 2% | 5b 3,5% | 10b 5%</v>
      </c>
      <c r="DE1428" s="1">
        <v>20047</v>
      </c>
      <c r="DF1428" s="1" t="s">
        <v>19</v>
      </c>
      <c r="DG1428" s="6">
        <f>+IFERROR(VALUE(RIGHT(Tabla19[[#This Row],[B2B]],6)),"")</f>
        <v>20047</v>
      </c>
      <c r="DH1428" s="6" t="str">
        <f>+IFERROR(VLOOKUP(DF1428,Auxiliar!$A:$C,2,0),"")</f>
        <v>MICHELOB</v>
      </c>
      <c r="DI1428" s="7" t="str">
        <f>+IFERROR(VLOOKUP(DF1428,Auxiliar!$A:$C,3,0),"")</f>
        <v>1b 7% | 3b 22% | 8b 27%</v>
      </c>
      <c r="DK1428" s="1"/>
      <c r="DL1428" s="1"/>
      <c r="DM1428" s="6" t="str">
        <f>+IFERROR(VALUE(RIGHT(Tabla20[[#This Row],[B2B]],6)),"")</f>
        <v/>
      </c>
      <c r="DN1428" s="6" t="str">
        <f>+IFERROR(VLOOKUP(DL1428,Auxiliar!$A:$C,2,0),"")</f>
        <v/>
      </c>
      <c r="DO1428" s="7" t="str">
        <f>+IFERROR(VLOOKUP(DL1428,Auxiliar!$A:$C,3,0),"")</f>
        <v/>
      </c>
      <c r="DQ1428" s="1">
        <v>20010</v>
      </c>
      <c r="DR1428" s="12" t="s">
        <v>24</v>
      </c>
      <c r="DS1428" s="6">
        <f>+IFERROR(VALUE(RIGHT(Tabla21[[#This Row],[B2B]],6)),"")</f>
        <v>20010</v>
      </c>
      <c r="DT1428" s="6" t="str">
        <f>+IFERROR(VLOOKUP(DR1428,Auxiliar!$A:$C,2,0),"")</f>
        <v>CORONA PORRON</v>
      </c>
      <c r="DU1428" s="7" t="str">
        <f>+IFERROR(VLOOKUP(DR1428,Auxiliar!$A:$C,3,0),"")</f>
        <v>1b 5% | 20b 0%</v>
      </c>
      <c r="DW1428" s="1"/>
      <c r="DX1428" s="12"/>
      <c r="DY1428" s="6" t="str">
        <f>+IFERROR(VALUE(RIGHT(Tabla22[[#This Row],[B2B]],6)),"")</f>
        <v/>
      </c>
      <c r="DZ1428" s="6" t="str">
        <f>+IFERROR(VLOOKUP(DX1428,Auxiliar!$A:$C,2,0),"")</f>
        <v/>
      </c>
      <c r="EA1428" s="7" t="str">
        <f>+IFERROR(VLOOKUP(DX1428,Auxiliar!$A:$C,3,0),"")</f>
        <v/>
      </c>
      <c r="EC1428" s="1"/>
      <c r="ED1428" s="12"/>
      <c r="EE1428" s="6" t="str">
        <f>+IFERROR(VALUE(RIGHT(Tabla23[[#This Row],[B2B]],6)),"")</f>
        <v/>
      </c>
      <c r="EF1428" s="6" t="str">
        <f>+IFERROR(VLOOKUP(ED1428,Auxiliar!$A:$C,2,0),"")</f>
        <v/>
      </c>
      <c r="EG1428" s="7" t="str">
        <f>+IFERROR(VLOOKUP(ED1428,Auxiliar!$A:$C,3,0),"")</f>
        <v/>
      </c>
      <c r="EI1428" s="1"/>
      <c r="EJ1428" s="12"/>
      <c r="EK1428" s="6" t="str">
        <f>+IFERROR(VALUE(RIGHT(Tabla24[[#This Row],[B2B]],6)),"")</f>
        <v/>
      </c>
      <c r="EL1428" s="6" t="str">
        <f>+IFERROR(VLOOKUP(EJ1428,Auxiliar!$A:$C,2,0),"")</f>
        <v/>
      </c>
      <c r="EM1428" s="7" t="str">
        <f>+IFERROR(VLOOKUP(EJ1428,Auxiliar!$A:$C,3,0),"")</f>
        <v/>
      </c>
      <c r="EO1428" s="1"/>
      <c r="EP1428" s="12"/>
      <c r="EQ1428" s="6" t="str">
        <f>+IFERROR(VALUE(RIGHT(Tabla25[[#This Row],[B2B]],6)),"")</f>
        <v/>
      </c>
      <c r="ER1428" s="6" t="str">
        <f>+IFERROR(VLOOKUP(EP1428,Auxiliar!$A:$C,2,0),"")</f>
        <v/>
      </c>
      <c r="ES1428" s="7" t="str">
        <f>+IFERROR(VLOOKUP(EP1428,Auxiliar!$A:$C,3,0),"")</f>
        <v/>
      </c>
      <c r="EU1428" s="1"/>
      <c r="EV1428" s="12"/>
      <c r="EW1428" s="6" t="str">
        <f>+IFERROR(VALUE(RIGHT(Tabla26[[#This Row],[B2B]],6)),"")</f>
        <v/>
      </c>
      <c r="EX1428" s="6" t="str">
        <f>+IFERROR(VLOOKUP(EV1428,Auxiliar!$A:$C,2,0),"")</f>
        <v/>
      </c>
      <c r="EY1428" s="7" t="str">
        <f>+IFERROR(VLOOKUP(EV1428,Auxiliar!$A:$C,3,0),"")</f>
        <v/>
      </c>
      <c r="EZ1428" s="1"/>
      <c r="FA1428" s="12"/>
      <c r="FB1428" s="6" t="str">
        <f>+IFERROR(VALUE(RIGHT(Tabla27[[#This Row],[B2B]],6)),"")</f>
        <v/>
      </c>
      <c r="FC1428" s="6" t="str">
        <f>+IFERROR(VLOOKUP(FA1428,Auxiliar!$A:$C,2,0),"")</f>
        <v/>
      </c>
      <c r="FD1428" s="7" t="str">
        <f>+IFERROR(VLOOKUP(FA1428,Auxiliar!$A:$C,3,0),"")</f>
        <v/>
      </c>
      <c r="FE1428" s="1"/>
      <c r="FF1428" s="12"/>
      <c r="FG1428" s="6" t="str">
        <f>+IFERROR(VALUE(RIGHT(Tabla28[[#This Row],[B2B]],6)),"")</f>
        <v/>
      </c>
      <c r="FH1428" s="6" t="str">
        <f>+IFERROR(VLOOKUP(FF1428,Auxiliar!$A:$C,2,0),"")</f>
        <v/>
      </c>
      <c r="FI1428" s="7" t="str">
        <f>+IFERROR(VLOOKUP(FF1428,Auxiliar!$A:$C,3,0),"")</f>
        <v/>
      </c>
      <c r="FJ1428" s="1"/>
      <c r="FK1428" s="12"/>
      <c r="FL1428" s="6" t="str">
        <f>+IFERROR(VALUE(RIGHT(Tabla29[[#This Row],[B2B]],6)),"")</f>
        <v/>
      </c>
      <c r="FM1428" s="6" t="str">
        <f>+IFERROR(VLOOKUP(FK1428,Auxiliar!$A:$C,2,0),"")</f>
        <v/>
      </c>
      <c r="FN1428" s="7" t="str">
        <f>+IFERROR(VLOOKUP(FK1428,Auxiliar!$A:$C,3,0),"")</f>
        <v/>
      </c>
      <c r="FO1428" s="1"/>
      <c r="FP1428" s="12"/>
      <c r="FQ1428" s="6" t="str">
        <f>+IFERROR(VALUE(RIGHT(Tabla30[[#This Row],[B2B]],6)),"")</f>
        <v/>
      </c>
      <c r="FR1428" s="6" t="str">
        <f>+IFERROR(VLOOKUP(FP1428,Auxiliar!$A:$C,2,0),"")</f>
        <v/>
      </c>
      <c r="FS1428" s="7"/>
      <c r="FT1428" s="1"/>
      <c r="FU1428" s="12"/>
      <c r="FV1428" s="6" t="str">
        <f>+IFERROR(VALUE(RIGHT(Tabla31[[#This Row],[B2B]],6)),"")</f>
        <v/>
      </c>
      <c r="FW1428" s="6" t="str">
        <f>+IFERROR(VLOOKUP(FU1428,Auxiliar!$A:$C,2,0),"")</f>
        <v/>
      </c>
      <c r="FX1428" s="7" t="str">
        <f>+IFERROR(VLOOKUP(FU1428,Auxiliar!$A:$C,3,0),"")</f>
        <v/>
      </c>
      <c r="FY1428" s="1"/>
      <c r="FZ1428" s="12"/>
      <c r="GA1428" s="6" t="str">
        <f>+IFERROR(VALUE(RIGHT(Tabla32[[#This Row],[B2B]],6)),"")</f>
        <v/>
      </c>
      <c r="GB1428" s="6" t="str">
        <f>+IFERROR(VLOOKUP(FZ1428,Auxiliar!$A:$C,2,0),"")</f>
        <v/>
      </c>
      <c r="GC1428" s="7" t="str">
        <f>+IFERROR(VLOOKUP(FZ1428,Auxiliar!$A:$C,3,0),"")</f>
        <v/>
      </c>
      <c r="GD1428" s="1"/>
      <c r="GE1428" s="12"/>
      <c r="GF1428" s="6" t="str">
        <f>+IFERROR(VALUE(RIGHT(Tabla33[[#This Row],[B2B]],6)),"")</f>
        <v/>
      </c>
      <c r="GG1428" s="6" t="str">
        <f>+IFERROR(VLOOKUP(GE1428,Auxiliar!$A:$C,2,0),"")</f>
        <v/>
      </c>
      <c r="GH1428" s="7" t="str">
        <f>+IFERROR(VLOOKUP(GE1428,Auxiliar!$A:$C,3,0),"")</f>
        <v/>
      </c>
    </row>
    <row r="1429" spans="79:190" x14ac:dyDescent="0.25">
      <c r="CA1429" s="1">
        <v>20020</v>
      </c>
      <c r="CB1429" s="1" t="s">
        <v>35</v>
      </c>
      <c r="CC1429" s="6">
        <f>+IFERROR(VALUE(RIGHT(Tabla14[[#This Row],[B2B]],6)),"")</f>
        <v>20020</v>
      </c>
      <c r="CD1429" s="6" t="str">
        <f>+IFERROR(VLOOKUP(CB1429,Auxiliar!$A:$C,2,0),"")</f>
        <v>Corona 710cc</v>
      </c>
      <c r="CE1429" s="7" t="str">
        <f>+IFERROR(VLOOKUP(CB1429,Auxiliar!$A:$C,3,0),"")</f>
        <v>1b 10% | 85b 0%</v>
      </c>
      <c r="CM1429" s="1">
        <v>20053</v>
      </c>
      <c r="CN1429" s="1" t="s">
        <v>20</v>
      </c>
      <c r="CO1429" s="6">
        <v>20053</v>
      </c>
      <c r="CP1429" s="6" t="s">
        <v>20</v>
      </c>
      <c r="CQ1429" s="7" t="s">
        <v>21</v>
      </c>
      <c r="CY1429" s="1">
        <v>20053</v>
      </c>
      <c r="CZ1429" s="1" t="s">
        <v>16</v>
      </c>
      <c r="DA1429" s="6">
        <f>+IFERROR(VALUE(RIGHT(Tabla18[[#This Row],[B2B]],6)),"")</f>
        <v>20053</v>
      </c>
      <c r="DB1429" s="6" t="str">
        <f>+IFERROR(VLOOKUP(CZ1429,Auxiliar!$A:$C,2,0),"")</f>
        <v>PREMIUM</v>
      </c>
      <c r="DC1429" s="7" t="str">
        <f>+IFERROR(VLOOKUP(CZ1429,Auxiliar!$A:$C,3,0),"")</f>
        <v>0b 0% | 2b 2% | 5b 3,5% | 10b 5%</v>
      </c>
      <c r="DE1429" s="1">
        <v>20053</v>
      </c>
      <c r="DF1429" s="1" t="s">
        <v>19</v>
      </c>
      <c r="DG1429" s="6">
        <f>+IFERROR(VALUE(RIGHT(Tabla19[[#This Row],[B2B]],6)),"")</f>
        <v>20053</v>
      </c>
      <c r="DH1429" s="6" t="str">
        <f>+IFERROR(VLOOKUP(DF1429,Auxiliar!$A:$C,2,0),"")</f>
        <v>MICHELOB</v>
      </c>
      <c r="DI1429" s="7" t="str">
        <f>+IFERROR(VLOOKUP(DF1429,Auxiliar!$A:$C,3,0),"")</f>
        <v>1b 7% | 3b 22% | 8b 27%</v>
      </c>
      <c r="DK1429" s="1"/>
      <c r="DL1429" s="1"/>
      <c r="DM1429" s="6" t="str">
        <f>+IFERROR(VALUE(RIGHT(Tabla20[[#This Row],[B2B]],6)),"")</f>
        <v/>
      </c>
      <c r="DN1429" s="6" t="str">
        <f>+IFERROR(VLOOKUP(DL1429,Auxiliar!$A:$C,2,0),"")</f>
        <v/>
      </c>
      <c r="DO1429" s="7" t="str">
        <f>+IFERROR(VLOOKUP(DL1429,Auxiliar!$A:$C,3,0),"")</f>
        <v/>
      </c>
      <c r="DQ1429" s="1">
        <v>20011</v>
      </c>
      <c r="DR1429" s="12" t="s">
        <v>24</v>
      </c>
      <c r="DS1429" s="6">
        <f>+IFERROR(VALUE(RIGHT(Tabla21[[#This Row],[B2B]],6)),"")</f>
        <v>20011</v>
      </c>
      <c r="DT1429" s="6" t="str">
        <f>+IFERROR(VLOOKUP(DR1429,Auxiliar!$A:$C,2,0),"")</f>
        <v>CORONA PORRON</v>
      </c>
      <c r="DU1429" s="7" t="str">
        <f>+IFERROR(VLOOKUP(DR1429,Auxiliar!$A:$C,3,0),"")</f>
        <v>1b 5% | 20b 0%</v>
      </c>
      <c r="DW1429" s="1"/>
      <c r="DX1429" s="12"/>
      <c r="DY1429" s="6" t="str">
        <f>+IFERROR(VALUE(RIGHT(Tabla22[[#This Row],[B2B]],6)),"")</f>
        <v/>
      </c>
      <c r="DZ1429" s="6" t="str">
        <f>+IFERROR(VLOOKUP(DX1429,Auxiliar!$A:$C,2,0),"")</f>
        <v/>
      </c>
      <c r="EA1429" s="7" t="str">
        <f>+IFERROR(VLOOKUP(DX1429,Auxiliar!$A:$C,3,0),"")</f>
        <v/>
      </c>
      <c r="EC1429" s="1"/>
      <c r="ED1429" s="12"/>
      <c r="EE1429" s="6" t="str">
        <f>+IFERROR(VALUE(RIGHT(Tabla23[[#This Row],[B2B]],6)),"")</f>
        <v/>
      </c>
      <c r="EF1429" s="6" t="str">
        <f>+IFERROR(VLOOKUP(ED1429,Auxiliar!$A:$C,2,0),"")</f>
        <v/>
      </c>
      <c r="EG1429" s="7" t="str">
        <f>+IFERROR(VLOOKUP(ED1429,Auxiliar!$A:$C,3,0),"")</f>
        <v/>
      </c>
      <c r="EI1429" s="1"/>
      <c r="EJ1429" s="12"/>
      <c r="EK1429" s="6" t="str">
        <f>+IFERROR(VALUE(RIGHT(Tabla24[[#This Row],[B2B]],6)),"")</f>
        <v/>
      </c>
      <c r="EL1429" s="6" t="str">
        <f>+IFERROR(VLOOKUP(EJ1429,Auxiliar!$A:$C,2,0),"")</f>
        <v/>
      </c>
      <c r="EM1429" s="7" t="str">
        <f>+IFERROR(VLOOKUP(EJ1429,Auxiliar!$A:$C,3,0),"")</f>
        <v/>
      </c>
      <c r="EO1429" s="1"/>
      <c r="EP1429" s="12"/>
      <c r="EQ1429" s="6" t="str">
        <f>+IFERROR(VALUE(RIGHT(Tabla25[[#This Row],[B2B]],6)),"")</f>
        <v/>
      </c>
      <c r="ER1429" s="6" t="str">
        <f>+IFERROR(VLOOKUP(EP1429,Auxiliar!$A:$C,2,0),"")</f>
        <v/>
      </c>
      <c r="ES1429" s="7" t="str">
        <f>+IFERROR(VLOOKUP(EP1429,Auxiliar!$A:$C,3,0),"")</f>
        <v/>
      </c>
      <c r="EU1429" s="1"/>
      <c r="EV1429" s="12"/>
      <c r="EW1429" s="6" t="str">
        <f>+IFERROR(VALUE(RIGHT(Tabla26[[#This Row],[B2B]],6)),"")</f>
        <v/>
      </c>
      <c r="EX1429" s="6" t="str">
        <f>+IFERROR(VLOOKUP(EV1429,Auxiliar!$A:$C,2,0),"")</f>
        <v/>
      </c>
      <c r="EY1429" s="7" t="str">
        <f>+IFERROR(VLOOKUP(EV1429,Auxiliar!$A:$C,3,0),"")</f>
        <v/>
      </c>
      <c r="EZ1429" s="1"/>
      <c r="FA1429" s="12"/>
      <c r="FB1429" s="6" t="str">
        <f>+IFERROR(VALUE(RIGHT(Tabla27[[#This Row],[B2B]],6)),"")</f>
        <v/>
      </c>
      <c r="FC1429" s="6" t="str">
        <f>+IFERROR(VLOOKUP(FA1429,Auxiliar!$A:$C,2,0),"")</f>
        <v/>
      </c>
      <c r="FD1429" s="7" t="str">
        <f>+IFERROR(VLOOKUP(FA1429,Auxiliar!$A:$C,3,0),"")</f>
        <v/>
      </c>
      <c r="FE1429" s="1"/>
      <c r="FF1429" s="12"/>
      <c r="FG1429" s="6" t="str">
        <f>+IFERROR(VALUE(RIGHT(Tabla28[[#This Row],[B2B]],6)),"")</f>
        <v/>
      </c>
      <c r="FH1429" s="6" t="str">
        <f>+IFERROR(VLOOKUP(FF1429,Auxiliar!$A:$C,2,0),"")</f>
        <v/>
      </c>
      <c r="FI1429" s="7" t="str">
        <f>+IFERROR(VLOOKUP(FF1429,Auxiliar!$A:$C,3,0),"")</f>
        <v/>
      </c>
      <c r="FJ1429" s="1"/>
      <c r="FK1429" s="12"/>
      <c r="FL1429" s="6" t="str">
        <f>+IFERROR(VALUE(RIGHT(Tabla29[[#This Row],[B2B]],6)),"")</f>
        <v/>
      </c>
      <c r="FM1429" s="6" t="str">
        <f>+IFERROR(VLOOKUP(FK1429,Auxiliar!$A:$C,2,0),"")</f>
        <v/>
      </c>
      <c r="FN1429" s="7" t="str">
        <f>+IFERROR(VLOOKUP(FK1429,Auxiliar!$A:$C,3,0),"")</f>
        <v/>
      </c>
      <c r="FO1429" s="1"/>
      <c r="FP1429" s="12"/>
      <c r="FQ1429" s="6" t="str">
        <f>+IFERROR(VALUE(RIGHT(Tabla30[[#This Row],[B2B]],6)),"")</f>
        <v/>
      </c>
      <c r="FR1429" s="6" t="str">
        <f>+IFERROR(VLOOKUP(FP1429,Auxiliar!$A:$C,2,0),"")</f>
        <v/>
      </c>
      <c r="FS1429" s="7"/>
      <c r="FT1429" s="1"/>
      <c r="FU1429" s="12"/>
      <c r="FV1429" s="6" t="str">
        <f>+IFERROR(VALUE(RIGHT(Tabla31[[#This Row],[B2B]],6)),"")</f>
        <v/>
      </c>
      <c r="FW1429" s="6" t="str">
        <f>+IFERROR(VLOOKUP(FU1429,Auxiliar!$A:$C,2,0),"")</f>
        <v/>
      </c>
      <c r="FX1429" s="7" t="str">
        <f>+IFERROR(VLOOKUP(FU1429,Auxiliar!$A:$C,3,0),"")</f>
        <v/>
      </c>
      <c r="FY1429" s="1"/>
      <c r="FZ1429" s="12"/>
      <c r="GA1429" s="6" t="str">
        <f>+IFERROR(VALUE(RIGHT(Tabla32[[#This Row],[B2B]],6)),"")</f>
        <v/>
      </c>
      <c r="GB1429" s="6" t="str">
        <f>+IFERROR(VLOOKUP(FZ1429,Auxiliar!$A:$C,2,0),"")</f>
        <v/>
      </c>
      <c r="GC1429" s="7" t="str">
        <f>+IFERROR(VLOOKUP(FZ1429,Auxiliar!$A:$C,3,0),"")</f>
        <v/>
      </c>
      <c r="GD1429" s="1"/>
      <c r="GE1429" s="12"/>
      <c r="GF1429" s="6" t="str">
        <f>+IFERROR(VALUE(RIGHT(Tabla33[[#This Row],[B2B]],6)),"")</f>
        <v/>
      </c>
      <c r="GG1429" s="6" t="str">
        <f>+IFERROR(VLOOKUP(GE1429,Auxiliar!$A:$C,2,0),"")</f>
        <v/>
      </c>
      <c r="GH1429" s="7" t="str">
        <f>+IFERROR(VLOOKUP(GE1429,Auxiliar!$A:$C,3,0),"")</f>
        <v/>
      </c>
    </row>
    <row r="1430" spans="79:190" x14ac:dyDescent="0.25">
      <c r="CA1430" s="1">
        <v>20024</v>
      </c>
      <c r="CB1430" s="1" t="s">
        <v>35</v>
      </c>
      <c r="CC1430" s="6">
        <f>+IFERROR(VALUE(RIGHT(Tabla14[[#This Row],[B2B]],6)),"")</f>
        <v>20024</v>
      </c>
      <c r="CD1430" s="6" t="str">
        <f>+IFERROR(VLOOKUP(CB1430,Auxiliar!$A:$C,2,0),"")</f>
        <v>Corona 710cc</v>
      </c>
      <c r="CE1430" s="7" t="str">
        <f>+IFERROR(VLOOKUP(CB1430,Auxiliar!$A:$C,3,0),"")</f>
        <v>1b 10% | 85b 0%</v>
      </c>
      <c r="CM1430" s="1">
        <v>20054</v>
      </c>
      <c r="CN1430" s="1" t="s">
        <v>20</v>
      </c>
      <c r="CO1430" s="6">
        <v>20054</v>
      </c>
      <c r="CP1430" s="6" t="s">
        <v>20</v>
      </c>
      <c r="CQ1430" s="7" t="s">
        <v>21</v>
      </c>
      <c r="CY1430" s="1">
        <v>20054</v>
      </c>
      <c r="CZ1430" s="1" t="s">
        <v>16</v>
      </c>
      <c r="DA1430" s="6">
        <f>+IFERROR(VALUE(RIGHT(Tabla18[[#This Row],[B2B]],6)),"")</f>
        <v>20054</v>
      </c>
      <c r="DB1430" s="6" t="str">
        <f>+IFERROR(VLOOKUP(CZ1430,Auxiliar!$A:$C,2,0),"")</f>
        <v>PREMIUM</v>
      </c>
      <c r="DC1430" s="7" t="str">
        <f>+IFERROR(VLOOKUP(CZ1430,Auxiliar!$A:$C,3,0),"")</f>
        <v>0b 0% | 2b 2% | 5b 3,5% | 10b 5%</v>
      </c>
      <c r="DE1430" s="1">
        <v>20054</v>
      </c>
      <c r="DF1430" s="1" t="s">
        <v>19</v>
      </c>
      <c r="DG1430" s="6">
        <f>+IFERROR(VALUE(RIGHT(Tabla19[[#This Row],[B2B]],6)),"")</f>
        <v>20054</v>
      </c>
      <c r="DH1430" s="6" t="str">
        <f>+IFERROR(VLOOKUP(DF1430,Auxiliar!$A:$C,2,0),"")</f>
        <v>MICHELOB</v>
      </c>
      <c r="DI1430" s="7" t="str">
        <f>+IFERROR(VLOOKUP(DF1430,Auxiliar!$A:$C,3,0),"")</f>
        <v>1b 7% | 3b 22% | 8b 27%</v>
      </c>
      <c r="DK1430" s="1"/>
      <c r="DL1430" s="1"/>
      <c r="DM1430" s="6" t="str">
        <f>+IFERROR(VALUE(RIGHT(Tabla20[[#This Row],[B2B]],6)),"")</f>
        <v/>
      </c>
      <c r="DN1430" s="6" t="str">
        <f>+IFERROR(VLOOKUP(DL1430,Auxiliar!$A:$C,2,0),"")</f>
        <v/>
      </c>
      <c r="DO1430" s="7" t="str">
        <f>+IFERROR(VLOOKUP(DL1430,Auxiliar!$A:$C,3,0),"")</f>
        <v/>
      </c>
      <c r="DQ1430" s="1">
        <v>20012</v>
      </c>
      <c r="DR1430" s="12" t="s">
        <v>24</v>
      </c>
      <c r="DS1430" s="6">
        <f>+IFERROR(VALUE(RIGHT(Tabla21[[#This Row],[B2B]],6)),"")</f>
        <v>20012</v>
      </c>
      <c r="DT1430" s="6" t="str">
        <f>+IFERROR(VLOOKUP(DR1430,Auxiliar!$A:$C,2,0),"")</f>
        <v>CORONA PORRON</v>
      </c>
      <c r="DU1430" s="7" t="str">
        <f>+IFERROR(VLOOKUP(DR1430,Auxiliar!$A:$C,3,0),"")</f>
        <v>1b 5% | 20b 0%</v>
      </c>
      <c r="DW1430" s="1"/>
      <c r="DX1430" s="12"/>
      <c r="DY1430" s="6" t="str">
        <f>+IFERROR(VALUE(RIGHT(Tabla22[[#This Row],[B2B]],6)),"")</f>
        <v/>
      </c>
      <c r="DZ1430" s="6" t="str">
        <f>+IFERROR(VLOOKUP(DX1430,Auxiliar!$A:$C,2,0),"")</f>
        <v/>
      </c>
      <c r="EA1430" s="7" t="str">
        <f>+IFERROR(VLOOKUP(DX1430,Auxiliar!$A:$C,3,0),"")</f>
        <v/>
      </c>
      <c r="EC1430" s="1"/>
      <c r="ED1430" s="12"/>
      <c r="EE1430" s="6" t="str">
        <f>+IFERROR(VALUE(RIGHT(Tabla23[[#This Row],[B2B]],6)),"")</f>
        <v/>
      </c>
      <c r="EF1430" s="6" t="str">
        <f>+IFERROR(VLOOKUP(ED1430,Auxiliar!$A:$C,2,0),"")</f>
        <v/>
      </c>
      <c r="EG1430" s="7" t="str">
        <f>+IFERROR(VLOOKUP(ED1430,Auxiliar!$A:$C,3,0),"")</f>
        <v/>
      </c>
      <c r="EI1430" s="1"/>
      <c r="EJ1430" s="12"/>
      <c r="EK1430" s="6" t="str">
        <f>+IFERROR(VALUE(RIGHT(Tabla24[[#This Row],[B2B]],6)),"")</f>
        <v/>
      </c>
      <c r="EL1430" s="6" t="str">
        <f>+IFERROR(VLOOKUP(EJ1430,Auxiliar!$A:$C,2,0),"")</f>
        <v/>
      </c>
      <c r="EM1430" s="7" t="str">
        <f>+IFERROR(VLOOKUP(EJ1430,Auxiliar!$A:$C,3,0),"")</f>
        <v/>
      </c>
      <c r="EO1430" s="1"/>
      <c r="EP1430" s="12"/>
      <c r="EQ1430" s="6" t="str">
        <f>+IFERROR(VALUE(RIGHT(Tabla25[[#This Row],[B2B]],6)),"")</f>
        <v/>
      </c>
      <c r="ER1430" s="6" t="str">
        <f>+IFERROR(VLOOKUP(EP1430,Auxiliar!$A:$C,2,0),"")</f>
        <v/>
      </c>
      <c r="ES1430" s="7" t="str">
        <f>+IFERROR(VLOOKUP(EP1430,Auxiliar!$A:$C,3,0),"")</f>
        <v/>
      </c>
      <c r="EU1430" s="1"/>
      <c r="EV1430" s="12"/>
      <c r="EW1430" s="6" t="str">
        <f>+IFERROR(VALUE(RIGHT(Tabla26[[#This Row],[B2B]],6)),"")</f>
        <v/>
      </c>
      <c r="EX1430" s="6" t="str">
        <f>+IFERROR(VLOOKUP(EV1430,Auxiliar!$A:$C,2,0),"")</f>
        <v/>
      </c>
      <c r="EY1430" s="7" t="str">
        <f>+IFERROR(VLOOKUP(EV1430,Auxiliar!$A:$C,3,0),"")</f>
        <v/>
      </c>
      <c r="EZ1430" s="1"/>
      <c r="FA1430" s="12"/>
      <c r="FB1430" s="6" t="str">
        <f>+IFERROR(VALUE(RIGHT(Tabla27[[#This Row],[B2B]],6)),"")</f>
        <v/>
      </c>
      <c r="FC1430" s="6" t="str">
        <f>+IFERROR(VLOOKUP(FA1430,Auxiliar!$A:$C,2,0),"")</f>
        <v/>
      </c>
      <c r="FD1430" s="7" t="str">
        <f>+IFERROR(VLOOKUP(FA1430,Auxiliar!$A:$C,3,0),"")</f>
        <v/>
      </c>
      <c r="FE1430" s="1"/>
      <c r="FF1430" s="12"/>
      <c r="FG1430" s="6" t="str">
        <f>+IFERROR(VALUE(RIGHT(Tabla28[[#This Row],[B2B]],6)),"")</f>
        <v/>
      </c>
      <c r="FH1430" s="6" t="str">
        <f>+IFERROR(VLOOKUP(FF1430,Auxiliar!$A:$C,2,0),"")</f>
        <v/>
      </c>
      <c r="FI1430" s="7" t="str">
        <f>+IFERROR(VLOOKUP(FF1430,Auxiliar!$A:$C,3,0),"")</f>
        <v/>
      </c>
      <c r="FJ1430" s="1"/>
      <c r="FK1430" s="12"/>
      <c r="FL1430" s="6" t="str">
        <f>+IFERROR(VALUE(RIGHT(Tabla29[[#This Row],[B2B]],6)),"")</f>
        <v/>
      </c>
      <c r="FM1430" s="6" t="str">
        <f>+IFERROR(VLOOKUP(FK1430,Auxiliar!$A:$C,2,0),"")</f>
        <v/>
      </c>
      <c r="FN1430" s="7" t="str">
        <f>+IFERROR(VLOOKUP(FK1430,Auxiliar!$A:$C,3,0),"")</f>
        <v/>
      </c>
      <c r="FO1430" s="1"/>
      <c r="FP1430" s="12"/>
      <c r="FQ1430" s="6" t="str">
        <f>+IFERROR(VALUE(RIGHT(Tabla30[[#This Row],[B2B]],6)),"")</f>
        <v/>
      </c>
      <c r="FR1430" s="6" t="str">
        <f>+IFERROR(VLOOKUP(FP1430,Auxiliar!$A:$C,2,0),"")</f>
        <v/>
      </c>
      <c r="FS1430" s="7"/>
      <c r="FT1430" s="1"/>
      <c r="FU1430" s="12"/>
      <c r="FV1430" s="6" t="str">
        <f>+IFERROR(VALUE(RIGHT(Tabla31[[#This Row],[B2B]],6)),"")</f>
        <v/>
      </c>
      <c r="FW1430" s="6" t="str">
        <f>+IFERROR(VLOOKUP(FU1430,Auxiliar!$A:$C,2,0),"")</f>
        <v/>
      </c>
      <c r="FX1430" s="7" t="str">
        <f>+IFERROR(VLOOKUP(FU1430,Auxiliar!$A:$C,3,0),"")</f>
        <v/>
      </c>
      <c r="FY1430" s="1"/>
      <c r="FZ1430" s="12"/>
      <c r="GA1430" s="6" t="str">
        <f>+IFERROR(VALUE(RIGHT(Tabla32[[#This Row],[B2B]],6)),"")</f>
        <v/>
      </c>
      <c r="GB1430" s="6" t="str">
        <f>+IFERROR(VLOOKUP(FZ1430,Auxiliar!$A:$C,2,0),"")</f>
        <v/>
      </c>
      <c r="GC1430" s="7" t="str">
        <f>+IFERROR(VLOOKUP(FZ1430,Auxiliar!$A:$C,3,0),"")</f>
        <v/>
      </c>
      <c r="GD1430" s="1"/>
      <c r="GE1430" s="12"/>
      <c r="GF1430" s="6" t="str">
        <f>+IFERROR(VALUE(RIGHT(Tabla33[[#This Row],[B2B]],6)),"")</f>
        <v/>
      </c>
      <c r="GG1430" s="6" t="str">
        <f>+IFERROR(VLOOKUP(GE1430,Auxiliar!$A:$C,2,0),"")</f>
        <v/>
      </c>
      <c r="GH1430" s="7" t="str">
        <f>+IFERROR(VLOOKUP(GE1430,Auxiliar!$A:$C,3,0),"")</f>
        <v/>
      </c>
    </row>
    <row r="1431" spans="79:190" x14ac:dyDescent="0.25">
      <c r="CA1431" s="1">
        <v>20025</v>
      </c>
      <c r="CB1431" s="1" t="s">
        <v>35</v>
      </c>
      <c r="CC1431" s="6">
        <f>+IFERROR(VALUE(RIGHT(Tabla14[[#This Row],[B2B]],6)),"")</f>
        <v>20025</v>
      </c>
      <c r="CD1431" s="6" t="str">
        <f>+IFERROR(VLOOKUP(CB1431,Auxiliar!$A:$C,2,0),"")</f>
        <v>Corona 710cc</v>
      </c>
      <c r="CE1431" s="7" t="str">
        <f>+IFERROR(VLOOKUP(CB1431,Auxiliar!$A:$C,3,0),"")</f>
        <v>1b 10% | 85b 0%</v>
      </c>
      <c r="CM1431" s="1">
        <v>20055</v>
      </c>
      <c r="CN1431" s="1" t="s">
        <v>20</v>
      </c>
      <c r="CO1431" s="6">
        <v>20055</v>
      </c>
      <c r="CP1431" s="6" t="s">
        <v>20</v>
      </c>
      <c r="CQ1431" s="7" t="s">
        <v>21</v>
      </c>
      <c r="CY1431" s="1">
        <v>20055</v>
      </c>
      <c r="CZ1431" s="1" t="s">
        <v>16</v>
      </c>
      <c r="DA1431" s="6">
        <f>+IFERROR(VALUE(RIGHT(Tabla18[[#This Row],[B2B]],6)),"")</f>
        <v>20055</v>
      </c>
      <c r="DB1431" s="6" t="str">
        <f>+IFERROR(VLOOKUP(CZ1431,Auxiliar!$A:$C,2,0),"")</f>
        <v>PREMIUM</v>
      </c>
      <c r="DC1431" s="7" t="str">
        <f>+IFERROR(VLOOKUP(CZ1431,Auxiliar!$A:$C,3,0),"")</f>
        <v>0b 0% | 2b 2% | 5b 3,5% | 10b 5%</v>
      </c>
      <c r="DE1431" s="1">
        <v>20055</v>
      </c>
      <c r="DF1431" s="1" t="s">
        <v>19</v>
      </c>
      <c r="DG1431" s="6">
        <f>+IFERROR(VALUE(RIGHT(Tabla19[[#This Row],[B2B]],6)),"")</f>
        <v>20055</v>
      </c>
      <c r="DH1431" s="6" t="str">
        <f>+IFERROR(VLOOKUP(DF1431,Auxiliar!$A:$C,2,0),"")</f>
        <v>MICHELOB</v>
      </c>
      <c r="DI1431" s="7" t="str">
        <f>+IFERROR(VLOOKUP(DF1431,Auxiliar!$A:$C,3,0),"")</f>
        <v>1b 7% | 3b 22% | 8b 27%</v>
      </c>
      <c r="DK1431" s="1"/>
      <c r="DL1431" s="1"/>
      <c r="DM1431" s="6" t="str">
        <f>+IFERROR(VALUE(RIGHT(Tabla20[[#This Row],[B2B]],6)),"")</f>
        <v/>
      </c>
      <c r="DN1431" s="6" t="str">
        <f>+IFERROR(VLOOKUP(DL1431,Auxiliar!$A:$C,2,0),"")</f>
        <v/>
      </c>
      <c r="DO1431" s="7" t="str">
        <f>+IFERROR(VLOOKUP(DL1431,Auxiliar!$A:$C,3,0),"")</f>
        <v/>
      </c>
      <c r="DQ1431" s="1">
        <v>20015</v>
      </c>
      <c r="DR1431" s="12" t="s">
        <v>24</v>
      </c>
      <c r="DS1431" s="6">
        <f>+IFERROR(VALUE(RIGHT(Tabla21[[#This Row],[B2B]],6)),"")</f>
        <v>20015</v>
      </c>
      <c r="DT1431" s="6" t="str">
        <f>+IFERROR(VLOOKUP(DR1431,Auxiliar!$A:$C,2,0),"")</f>
        <v>CORONA PORRON</v>
      </c>
      <c r="DU1431" s="7" t="str">
        <f>+IFERROR(VLOOKUP(DR1431,Auxiliar!$A:$C,3,0),"")</f>
        <v>1b 5% | 20b 0%</v>
      </c>
      <c r="DW1431" s="1"/>
      <c r="DX1431" s="12"/>
      <c r="DY1431" s="6" t="str">
        <f>+IFERROR(VALUE(RIGHT(Tabla22[[#This Row],[B2B]],6)),"")</f>
        <v/>
      </c>
      <c r="DZ1431" s="6" t="str">
        <f>+IFERROR(VLOOKUP(DX1431,Auxiliar!$A:$C,2,0),"")</f>
        <v/>
      </c>
      <c r="EA1431" s="7" t="str">
        <f>+IFERROR(VLOOKUP(DX1431,Auxiliar!$A:$C,3,0),"")</f>
        <v/>
      </c>
      <c r="EC1431" s="1"/>
      <c r="ED1431" s="12"/>
      <c r="EE1431" s="6" t="str">
        <f>+IFERROR(VALUE(RIGHT(Tabla23[[#This Row],[B2B]],6)),"")</f>
        <v/>
      </c>
      <c r="EF1431" s="6" t="str">
        <f>+IFERROR(VLOOKUP(ED1431,Auxiliar!$A:$C,2,0),"")</f>
        <v/>
      </c>
      <c r="EG1431" s="7" t="str">
        <f>+IFERROR(VLOOKUP(ED1431,Auxiliar!$A:$C,3,0),"")</f>
        <v/>
      </c>
      <c r="EI1431" s="1"/>
      <c r="EJ1431" s="12"/>
      <c r="EK1431" s="6" t="str">
        <f>+IFERROR(VALUE(RIGHT(Tabla24[[#This Row],[B2B]],6)),"")</f>
        <v/>
      </c>
      <c r="EL1431" s="6" t="str">
        <f>+IFERROR(VLOOKUP(EJ1431,Auxiliar!$A:$C,2,0),"")</f>
        <v/>
      </c>
      <c r="EM1431" s="7" t="str">
        <f>+IFERROR(VLOOKUP(EJ1431,Auxiliar!$A:$C,3,0),"")</f>
        <v/>
      </c>
      <c r="EO1431" s="1"/>
      <c r="EP1431" s="12"/>
      <c r="EQ1431" s="6" t="str">
        <f>+IFERROR(VALUE(RIGHT(Tabla25[[#This Row],[B2B]],6)),"")</f>
        <v/>
      </c>
      <c r="ER1431" s="6" t="str">
        <f>+IFERROR(VLOOKUP(EP1431,Auxiliar!$A:$C,2,0),"")</f>
        <v/>
      </c>
      <c r="ES1431" s="7" t="str">
        <f>+IFERROR(VLOOKUP(EP1431,Auxiliar!$A:$C,3,0),"")</f>
        <v/>
      </c>
      <c r="EU1431" s="1"/>
      <c r="EV1431" s="12"/>
      <c r="EW1431" s="6" t="str">
        <f>+IFERROR(VALUE(RIGHT(Tabla26[[#This Row],[B2B]],6)),"")</f>
        <v/>
      </c>
      <c r="EX1431" s="6" t="str">
        <f>+IFERROR(VLOOKUP(EV1431,Auxiliar!$A:$C,2,0),"")</f>
        <v/>
      </c>
      <c r="EY1431" s="7" t="str">
        <f>+IFERROR(VLOOKUP(EV1431,Auxiliar!$A:$C,3,0),"")</f>
        <v/>
      </c>
      <c r="EZ1431" s="1"/>
      <c r="FA1431" s="12"/>
      <c r="FB1431" s="6" t="str">
        <f>+IFERROR(VALUE(RIGHT(Tabla27[[#This Row],[B2B]],6)),"")</f>
        <v/>
      </c>
      <c r="FC1431" s="6" t="str">
        <f>+IFERROR(VLOOKUP(FA1431,Auxiliar!$A:$C,2,0),"")</f>
        <v/>
      </c>
      <c r="FD1431" s="7" t="str">
        <f>+IFERROR(VLOOKUP(FA1431,Auxiliar!$A:$C,3,0),"")</f>
        <v/>
      </c>
      <c r="FE1431" s="1"/>
      <c r="FF1431" s="12"/>
      <c r="FG1431" s="6" t="str">
        <f>+IFERROR(VALUE(RIGHT(Tabla28[[#This Row],[B2B]],6)),"")</f>
        <v/>
      </c>
      <c r="FH1431" s="6" t="str">
        <f>+IFERROR(VLOOKUP(FF1431,Auxiliar!$A:$C,2,0),"")</f>
        <v/>
      </c>
      <c r="FI1431" s="7" t="str">
        <f>+IFERROR(VLOOKUP(FF1431,Auxiliar!$A:$C,3,0),"")</f>
        <v/>
      </c>
      <c r="FJ1431" s="1"/>
      <c r="FK1431" s="12"/>
      <c r="FL1431" s="6" t="str">
        <f>+IFERROR(VALUE(RIGHT(Tabla29[[#This Row],[B2B]],6)),"")</f>
        <v/>
      </c>
      <c r="FM1431" s="6" t="str">
        <f>+IFERROR(VLOOKUP(FK1431,Auxiliar!$A:$C,2,0),"")</f>
        <v/>
      </c>
      <c r="FN1431" s="7" t="str">
        <f>+IFERROR(VLOOKUP(FK1431,Auxiliar!$A:$C,3,0),"")</f>
        <v/>
      </c>
      <c r="FO1431" s="1"/>
      <c r="FP1431" s="12"/>
      <c r="FQ1431" s="6" t="str">
        <f>+IFERROR(VALUE(RIGHT(Tabla30[[#This Row],[B2B]],6)),"")</f>
        <v/>
      </c>
      <c r="FR1431" s="6" t="str">
        <f>+IFERROR(VLOOKUP(FP1431,Auxiliar!$A:$C,2,0),"")</f>
        <v/>
      </c>
      <c r="FS1431" s="7"/>
      <c r="FT1431" s="1"/>
      <c r="FU1431" s="12"/>
      <c r="FV1431" s="6" t="str">
        <f>+IFERROR(VALUE(RIGHT(Tabla31[[#This Row],[B2B]],6)),"")</f>
        <v/>
      </c>
      <c r="FW1431" s="6" t="str">
        <f>+IFERROR(VLOOKUP(FU1431,Auxiliar!$A:$C,2,0),"")</f>
        <v/>
      </c>
      <c r="FX1431" s="7" t="str">
        <f>+IFERROR(VLOOKUP(FU1431,Auxiliar!$A:$C,3,0),"")</f>
        <v/>
      </c>
      <c r="FY1431" s="1"/>
      <c r="FZ1431" s="12"/>
      <c r="GA1431" s="6" t="str">
        <f>+IFERROR(VALUE(RIGHT(Tabla32[[#This Row],[B2B]],6)),"")</f>
        <v/>
      </c>
      <c r="GB1431" s="6" t="str">
        <f>+IFERROR(VLOOKUP(FZ1431,Auxiliar!$A:$C,2,0),"")</f>
        <v/>
      </c>
      <c r="GC1431" s="7" t="str">
        <f>+IFERROR(VLOOKUP(FZ1431,Auxiliar!$A:$C,3,0),"")</f>
        <v/>
      </c>
      <c r="GD1431" s="1"/>
      <c r="GE1431" s="12"/>
      <c r="GF1431" s="6" t="str">
        <f>+IFERROR(VALUE(RIGHT(Tabla33[[#This Row],[B2B]],6)),"")</f>
        <v/>
      </c>
      <c r="GG1431" s="6" t="str">
        <f>+IFERROR(VLOOKUP(GE1431,Auxiliar!$A:$C,2,0),"")</f>
        <v/>
      </c>
      <c r="GH1431" s="7" t="str">
        <f>+IFERROR(VLOOKUP(GE1431,Auxiliar!$A:$C,3,0),"")</f>
        <v/>
      </c>
    </row>
    <row r="1432" spans="79:190" x14ac:dyDescent="0.25">
      <c r="CA1432" s="1">
        <v>20030</v>
      </c>
      <c r="CB1432" s="1" t="s">
        <v>35</v>
      </c>
      <c r="CC1432" s="6">
        <f>+IFERROR(VALUE(RIGHT(Tabla14[[#This Row],[B2B]],6)),"")</f>
        <v>20030</v>
      </c>
      <c r="CD1432" s="6" t="str">
        <f>+IFERROR(VLOOKUP(CB1432,Auxiliar!$A:$C,2,0),"")</f>
        <v>Corona 710cc</v>
      </c>
      <c r="CE1432" s="7" t="str">
        <f>+IFERROR(VLOOKUP(CB1432,Auxiliar!$A:$C,3,0),"")</f>
        <v>1b 10% | 85b 0%</v>
      </c>
      <c r="CM1432" s="1">
        <v>20056</v>
      </c>
      <c r="CN1432" s="1" t="s">
        <v>20</v>
      </c>
      <c r="CO1432" s="6">
        <v>20056</v>
      </c>
      <c r="CP1432" s="6" t="s">
        <v>20</v>
      </c>
      <c r="CQ1432" s="7" t="s">
        <v>21</v>
      </c>
      <c r="CY1432" s="1">
        <v>20056</v>
      </c>
      <c r="CZ1432" s="1" t="s">
        <v>16</v>
      </c>
      <c r="DA1432" s="6">
        <f>+IFERROR(VALUE(RIGHT(Tabla18[[#This Row],[B2B]],6)),"")</f>
        <v>20056</v>
      </c>
      <c r="DB1432" s="6" t="str">
        <f>+IFERROR(VLOOKUP(CZ1432,Auxiliar!$A:$C,2,0),"")</f>
        <v>PREMIUM</v>
      </c>
      <c r="DC1432" s="7" t="str">
        <f>+IFERROR(VLOOKUP(CZ1432,Auxiliar!$A:$C,3,0),"")</f>
        <v>0b 0% | 2b 2% | 5b 3,5% | 10b 5%</v>
      </c>
      <c r="DE1432" s="1">
        <v>20056</v>
      </c>
      <c r="DF1432" s="1" t="s">
        <v>19</v>
      </c>
      <c r="DG1432" s="6">
        <f>+IFERROR(VALUE(RIGHT(Tabla19[[#This Row],[B2B]],6)),"")</f>
        <v>20056</v>
      </c>
      <c r="DH1432" s="6" t="str">
        <f>+IFERROR(VLOOKUP(DF1432,Auxiliar!$A:$C,2,0),"")</f>
        <v>MICHELOB</v>
      </c>
      <c r="DI1432" s="7" t="str">
        <f>+IFERROR(VLOOKUP(DF1432,Auxiliar!$A:$C,3,0),"")</f>
        <v>1b 7% | 3b 22% | 8b 27%</v>
      </c>
      <c r="DK1432" s="1"/>
      <c r="DL1432" s="1"/>
      <c r="DM1432" s="6" t="str">
        <f>+IFERROR(VALUE(RIGHT(Tabla20[[#This Row],[B2B]],6)),"")</f>
        <v/>
      </c>
      <c r="DN1432" s="6" t="str">
        <f>+IFERROR(VLOOKUP(DL1432,Auxiliar!$A:$C,2,0),"")</f>
        <v/>
      </c>
      <c r="DO1432" s="7" t="str">
        <f>+IFERROR(VLOOKUP(DL1432,Auxiliar!$A:$C,3,0),"")</f>
        <v/>
      </c>
      <c r="DQ1432" s="1">
        <v>20020</v>
      </c>
      <c r="DR1432" s="12" t="s">
        <v>24</v>
      </c>
      <c r="DS1432" s="6">
        <f>+IFERROR(VALUE(RIGHT(Tabla21[[#This Row],[B2B]],6)),"")</f>
        <v>20020</v>
      </c>
      <c r="DT1432" s="6" t="str">
        <f>+IFERROR(VLOOKUP(DR1432,Auxiliar!$A:$C,2,0),"")</f>
        <v>CORONA PORRON</v>
      </c>
      <c r="DU1432" s="7" t="str">
        <f>+IFERROR(VLOOKUP(DR1432,Auxiliar!$A:$C,3,0),"")</f>
        <v>1b 5% | 20b 0%</v>
      </c>
      <c r="DW1432" s="1"/>
      <c r="DX1432" s="12"/>
      <c r="DY1432" s="6" t="str">
        <f>+IFERROR(VALUE(RIGHT(Tabla22[[#This Row],[B2B]],6)),"")</f>
        <v/>
      </c>
      <c r="DZ1432" s="6" t="str">
        <f>+IFERROR(VLOOKUP(DX1432,Auxiliar!$A:$C,2,0),"")</f>
        <v/>
      </c>
      <c r="EA1432" s="7" t="str">
        <f>+IFERROR(VLOOKUP(DX1432,Auxiliar!$A:$C,3,0),"")</f>
        <v/>
      </c>
      <c r="EC1432" s="1"/>
      <c r="ED1432" s="12"/>
      <c r="EE1432" s="6" t="str">
        <f>+IFERROR(VALUE(RIGHT(Tabla23[[#This Row],[B2B]],6)),"")</f>
        <v/>
      </c>
      <c r="EF1432" s="6" t="str">
        <f>+IFERROR(VLOOKUP(ED1432,Auxiliar!$A:$C,2,0),"")</f>
        <v/>
      </c>
      <c r="EG1432" s="7" t="str">
        <f>+IFERROR(VLOOKUP(ED1432,Auxiliar!$A:$C,3,0),"")</f>
        <v/>
      </c>
      <c r="EI1432" s="1"/>
      <c r="EJ1432" s="12"/>
      <c r="EK1432" s="6" t="str">
        <f>+IFERROR(VALUE(RIGHT(Tabla24[[#This Row],[B2B]],6)),"")</f>
        <v/>
      </c>
      <c r="EL1432" s="6" t="str">
        <f>+IFERROR(VLOOKUP(EJ1432,Auxiliar!$A:$C,2,0),"")</f>
        <v/>
      </c>
      <c r="EM1432" s="7" t="str">
        <f>+IFERROR(VLOOKUP(EJ1432,Auxiliar!$A:$C,3,0),"")</f>
        <v/>
      </c>
      <c r="EO1432" s="1"/>
      <c r="EP1432" s="12"/>
      <c r="EQ1432" s="6" t="str">
        <f>+IFERROR(VALUE(RIGHT(Tabla25[[#This Row],[B2B]],6)),"")</f>
        <v/>
      </c>
      <c r="ER1432" s="6" t="str">
        <f>+IFERROR(VLOOKUP(EP1432,Auxiliar!$A:$C,2,0),"")</f>
        <v/>
      </c>
      <c r="ES1432" s="7" t="str">
        <f>+IFERROR(VLOOKUP(EP1432,Auxiliar!$A:$C,3,0),"")</f>
        <v/>
      </c>
      <c r="EU1432" s="1"/>
      <c r="EV1432" s="12"/>
      <c r="EW1432" s="6" t="str">
        <f>+IFERROR(VALUE(RIGHT(Tabla26[[#This Row],[B2B]],6)),"")</f>
        <v/>
      </c>
      <c r="EX1432" s="6" t="str">
        <f>+IFERROR(VLOOKUP(EV1432,Auxiliar!$A:$C,2,0),"")</f>
        <v/>
      </c>
      <c r="EY1432" s="7" t="str">
        <f>+IFERROR(VLOOKUP(EV1432,Auxiliar!$A:$C,3,0),"")</f>
        <v/>
      </c>
      <c r="EZ1432" s="1"/>
      <c r="FA1432" s="12"/>
      <c r="FB1432" s="6" t="str">
        <f>+IFERROR(VALUE(RIGHT(Tabla27[[#This Row],[B2B]],6)),"")</f>
        <v/>
      </c>
      <c r="FC1432" s="6" t="str">
        <f>+IFERROR(VLOOKUP(FA1432,Auxiliar!$A:$C,2,0),"")</f>
        <v/>
      </c>
      <c r="FD1432" s="7" t="str">
        <f>+IFERROR(VLOOKUP(FA1432,Auxiliar!$A:$C,3,0),"")</f>
        <v/>
      </c>
      <c r="FE1432" s="1"/>
      <c r="FF1432" s="12"/>
      <c r="FG1432" s="6" t="str">
        <f>+IFERROR(VALUE(RIGHT(Tabla28[[#This Row],[B2B]],6)),"")</f>
        <v/>
      </c>
      <c r="FH1432" s="6" t="str">
        <f>+IFERROR(VLOOKUP(FF1432,Auxiliar!$A:$C,2,0),"")</f>
        <v/>
      </c>
      <c r="FI1432" s="7" t="str">
        <f>+IFERROR(VLOOKUP(FF1432,Auxiliar!$A:$C,3,0),"")</f>
        <v/>
      </c>
      <c r="FJ1432" s="1"/>
      <c r="FK1432" s="12"/>
      <c r="FL1432" s="6" t="str">
        <f>+IFERROR(VALUE(RIGHT(Tabla29[[#This Row],[B2B]],6)),"")</f>
        <v/>
      </c>
      <c r="FM1432" s="6" t="str">
        <f>+IFERROR(VLOOKUP(FK1432,Auxiliar!$A:$C,2,0),"")</f>
        <v/>
      </c>
      <c r="FN1432" s="7" t="str">
        <f>+IFERROR(VLOOKUP(FK1432,Auxiliar!$A:$C,3,0),"")</f>
        <v/>
      </c>
      <c r="FO1432" s="1"/>
      <c r="FP1432" s="12"/>
      <c r="FQ1432" s="6" t="str">
        <f>+IFERROR(VALUE(RIGHT(Tabla30[[#This Row],[B2B]],6)),"")</f>
        <v/>
      </c>
      <c r="FR1432" s="6" t="str">
        <f>+IFERROR(VLOOKUP(FP1432,Auxiliar!$A:$C,2,0),"")</f>
        <v/>
      </c>
      <c r="FS1432" s="7"/>
      <c r="FT1432" s="1"/>
      <c r="FU1432" s="12"/>
      <c r="FV1432" s="6" t="str">
        <f>+IFERROR(VALUE(RIGHT(Tabla31[[#This Row],[B2B]],6)),"")</f>
        <v/>
      </c>
      <c r="FW1432" s="6" t="str">
        <f>+IFERROR(VLOOKUP(FU1432,Auxiliar!$A:$C,2,0),"")</f>
        <v/>
      </c>
      <c r="FX1432" s="7" t="str">
        <f>+IFERROR(VLOOKUP(FU1432,Auxiliar!$A:$C,3,0),"")</f>
        <v/>
      </c>
      <c r="FY1432" s="1"/>
      <c r="FZ1432" s="12"/>
      <c r="GA1432" s="6" t="str">
        <f>+IFERROR(VALUE(RIGHT(Tabla32[[#This Row],[B2B]],6)),"")</f>
        <v/>
      </c>
      <c r="GB1432" s="6" t="str">
        <f>+IFERROR(VLOOKUP(FZ1432,Auxiliar!$A:$C,2,0),"")</f>
        <v/>
      </c>
      <c r="GC1432" s="7" t="str">
        <f>+IFERROR(VLOOKUP(FZ1432,Auxiliar!$A:$C,3,0),"")</f>
        <v/>
      </c>
      <c r="GD1432" s="1"/>
      <c r="GE1432" s="12"/>
      <c r="GF1432" s="6" t="str">
        <f>+IFERROR(VALUE(RIGHT(Tabla33[[#This Row],[B2B]],6)),"")</f>
        <v/>
      </c>
      <c r="GG1432" s="6" t="str">
        <f>+IFERROR(VLOOKUP(GE1432,Auxiliar!$A:$C,2,0),"")</f>
        <v/>
      </c>
      <c r="GH1432" s="7" t="str">
        <f>+IFERROR(VLOOKUP(GE1432,Auxiliar!$A:$C,3,0),"")</f>
        <v/>
      </c>
    </row>
    <row r="1433" spans="79:190" x14ac:dyDescent="0.25">
      <c r="CA1433" s="1">
        <v>20032</v>
      </c>
      <c r="CB1433" s="1" t="s">
        <v>35</v>
      </c>
      <c r="CC1433" s="6">
        <f>+IFERROR(VALUE(RIGHT(Tabla14[[#This Row],[B2B]],6)),"")</f>
        <v>20032</v>
      </c>
      <c r="CD1433" s="6" t="str">
        <f>+IFERROR(VLOOKUP(CB1433,Auxiliar!$A:$C,2,0),"")</f>
        <v>Corona 710cc</v>
      </c>
      <c r="CE1433" s="7" t="str">
        <f>+IFERROR(VLOOKUP(CB1433,Auxiliar!$A:$C,3,0),"")</f>
        <v>1b 10% | 85b 0%</v>
      </c>
      <c r="CM1433" s="1">
        <v>20059</v>
      </c>
      <c r="CN1433" s="1" t="s">
        <v>20</v>
      </c>
      <c r="CO1433" s="6">
        <v>20059</v>
      </c>
      <c r="CP1433" s="6" t="s">
        <v>20</v>
      </c>
      <c r="CQ1433" s="7" t="s">
        <v>21</v>
      </c>
      <c r="CY1433" s="1">
        <v>20059</v>
      </c>
      <c r="CZ1433" s="1" t="s">
        <v>16</v>
      </c>
      <c r="DA1433" s="6">
        <f>+IFERROR(VALUE(RIGHT(Tabla18[[#This Row],[B2B]],6)),"")</f>
        <v>20059</v>
      </c>
      <c r="DB1433" s="6" t="str">
        <f>+IFERROR(VLOOKUP(CZ1433,Auxiliar!$A:$C,2,0),"")</f>
        <v>PREMIUM</v>
      </c>
      <c r="DC1433" s="7" t="str">
        <f>+IFERROR(VLOOKUP(CZ1433,Auxiliar!$A:$C,3,0),"")</f>
        <v>0b 0% | 2b 2% | 5b 3,5% | 10b 5%</v>
      </c>
      <c r="DE1433" s="1">
        <v>20059</v>
      </c>
      <c r="DF1433" s="1" t="s">
        <v>19</v>
      </c>
      <c r="DG1433" s="6">
        <f>+IFERROR(VALUE(RIGHT(Tabla19[[#This Row],[B2B]],6)),"")</f>
        <v>20059</v>
      </c>
      <c r="DH1433" s="6" t="str">
        <f>+IFERROR(VLOOKUP(DF1433,Auxiliar!$A:$C,2,0),"")</f>
        <v>MICHELOB</v>
      </c>
      <c r="DI1433" s="7" t="str">
        <f>+IFERROR(VLOOKUP(DF1433,Auxiliar!$A:$C,3,0),"")</f>
        <v>1b 7% | 3b 22% | 8b 27%</v>
      </c>
      <c r="DK1433" s="1"/>
      <c r="DL1433" s="1"/>
      <c r="DM1433" s="6" t="str">
        <f>+IFERROR(VALUE(RIGHT(Tabla20[[#This Row],[B2B]],6)),"")</f>
        <v/>
      </c>
      <c r="DN1433" s="6" t="str">
        <f>+IFERROR(VLOOKUP(DL1433,Auxiliar!$A:$C,2,0),"")</f>
        <v/>
      </c>
      <c r="DO1433" s="7" t="str">
        <f>+IFERROR(VLOOKUP(DL1433,Auxiliar!$A:$C,3,0),"")</f>
        <v/>
      </c>
      <c r="DQ1433" s="1">
        <v>20024</v>
      </c>
      <c r="DR1433" s="12" t="s">
        <v>24</v>
      </c>
      <c r="DS1433" s="6">
        <f>+IFERROR(VALUE(RIGHT(Tabla21[[#This Row],[B2B]],6)),"")</f>
        <v>20024</v>
      </c>
      <c r="DT1433" s="6" t="str">
        <f>+IFERROR(VLOOKUP(DR1433,Auxiliar!$A:$C,2,0),"")</f>
        <v>CORONA PORRON</v>
      </c>
      <c r="DU1433" s="7" t="str">
        <f>+IFERROR(VLOOKUP(DR1433,Auxiliar!$A:$C,3,0),"")</f>
        <v>1b 5% | 20b 0%</v>
      </c>
      <c r="DW1433" s="1"/>
      <c r="DX1433" s="12"/>
      <c r="DY1433" s="6" t="str">
        <f>+IFERROR(VALUE(RIGHT(Tabla22[[#This Row],[B2B]],6)),"")</f>
        <v/>
      </c>
      <c r="DZ1433" s="6" t="str">
        <f>+IFERROR(VLOOKUP(DX1433,Auxiliar!$A:$C,2,0),"")</f>
        <v/>
      </c>
      <c r="EA1433" s="7" t="str">
        <f>+IFERROR(VLOOKUP(DX1433,Auxiliar!$A:$C,3,0),"")</f>
        <v/>
      </c>
      <c r="EC1433" s="1"/>
      <c r="ED1433" s="12"/>
      <c r="EE1433" s="6" t="str">
        <f>+IFERROR(VALUE(RIGHT(Tabla23[[#This Row],[B2B]],6)),"")</f>
        <v/>
      </c>
      <c r="EF1433" s="6" t="str">
        <f>+IFERROR(VLOOKUP(ED1433,Auxiliar!$A:$C,2,0),"")</f>
        <v/>
      </c>
      <c r="EG1433" s="7" t="str">
        <f>+IFERROR(VLOOKUP(ED1433,Auxiliar!$A:$C,3,0),"")</f>
        <v/>
      </c>
      <c r="EI1433" s="1"/>
      <c r="EJ1433" s="12"/>
      <c r="EK1433" s="6" t="str">
        <f>+IFERROR(VALUE(RIGHT(Tabla24[[#This Row],[B2B]],6)),"")</f>
        <v/>
      </c>
      <c r="EL1433" s="6" t="str">
        <f>+IFERROR(VLOOKUP(EJ1433,Auxiliar!$A:$C,2,0),"")</f>
        <v/>
      </c>
      <c r="EM1433" s="7" t="str">
        <f>+IFERROR(VLOOKUP(EJ1433,Auxiliar!$A:$C,3,0),"")</f>
        <v/>
      </c>
      <c r="EO1433" s="1"/>
      <c r="EP1433" s="12"/>
      <c r="EQ1433" s="6" t="str">
        <f>+IFERROR(VALUE(RIGHT(Tabla25[[#This Row],[B2B]],6)),"")</f>
        <v/>
      </c>
      <c r="ER1433" s="6" t="str">
        <f>+IFERROR(VLOOKUP(EP1433,Auxiliar!$A:$C,2,0),"")</f>
        <v/>
      </c>
      <c r="ES1433" s="7" t="str">
        <f>+IFERROR(VLOOKUP(EP1433,Auxiliar!$A:$C,3,0),"")</f>
        <v/>
      </c>
      <c r="EU1433" s="1"/>
      <c r="EV1433" s="12"/>
      <c r="EW1433" s="6" t="str">
        <f>+IFERROR(VALUE(RIGHT(Tabla26[[#This Row],[B2B]],6)),"")</f>
        <v/>
      </c>
      <c r="EX1433" s="6" t="str">
        <f>+IFERROR(VLOOKUP(EV1433,Auxiliar!$A:$C,2,0),"")</f>
        <v/>
      </c>
      <c r="EY1433" s="7" t="str">
        <f>+IFERROR(VLOOKUP(EV1433,Auxiliar!$A:$C,3,0),"")</f>
        <v/>
      </c>
      <c r="EZ1433" s="1"/>
      <c r="FA1433" s="12"/>
      <c r="FB1433" s="6" t="str">
        <f>+IFERROR(VALUE(RIGHT(Tabla27[[#This Row],[B2B]],6)),"")</f>
        <v/>
      </c>
      <c r="FC1433" s="6" t="str">
        <f>+IFERROR(VLOOKUP(FA1433,Auxiliar!$A:$C,2,0),"")</f>
        <v/>
      </c>
      <c r="FD1433" s="7" t="str">
        <f>+IFERROR(VLOOKUP(FA1433,Auxiliar!$A:$C,3,0),"")</f>
        <v/>
      </c>
      <c r="FE1433" s="1"/>
      <c r="FF1433" s="12"/>
      <c r="FG1433" s="6" t="str">
        <f>+IFERROR(VALUE(RIGHT(Tabla28[[#This Row],[B2B]],6)),"")</f>
        <v/>
      </c>
      <c r="FH1433" s="6" t="str">
        <f>+IFERROR(VLOOKUP(FF1433,Auxiliar!$A:$C,2,0),"")</f>
        <v/>
      </c>
      <c r="FI1433" s="7" t="str">
        <f>+IFERROR(VLOOKUP(FF1433,Auxiliar!$A:$C,3,0),"")</f>
        <v/>
      </c>
      <c r="FJ1433" s="1"/>
      <c r="FK1433" s="12"/>
      <c r="FL1433" s="6" t="str">
        <f>+IFERROR(VALUE(RIGHT(Tabla29[[#This Row],[B2B]],6)),"")</f>
        <v/>
      </c>
      <c r="FM1433" s="6" t="str">
        <f>+IFERROR(VLOOKUP(FK1433,Auxiliar!$A:$C,2,0),"")</f>
        <v/>
      </c>
      <c r="FN1433" s="7" t="str">
        <f>+IFERROR(VLOOKUP(FK1433,Auxiliar!$A:$C,3,0),"")</f>
        <v/>
      </c>
      <c r="FO1433" s="1"/>
      <c r="FP1433" s="12"/>
      <c r="FQ1433" s="6" t="str">
        <f>+IFERROR(VALUE(RIGHT(Tabla30[[#This Row],[B2B]],6)),"")</f>
        <v/>
      </c>
      <c r="FR1433" s="6" t="str">
        <f>+IFERROR(VLOOKUP(FP1433,Auxiliar!$A:$C,2,0),"")</f>
        <v/>
      </c>
      <c r="FS1433" s="7"/>
      <c r="FT1433" s="1"/>
      <c r="FU1433" s="12"/>
      <c r="FV1433" s="6" t="str">
        <f>+IFERROR(VALUE(RIGHT(Tabla31[[#This Row],[B2B]],6)),"")</f>
        <v/>
      </c>
      <c r="FW1433" s="6" t="str">
        <f>+IFERROR(VLOOKUP(FU1433,Auxiliar!$A:$C,2,0),"")</f>
        <v/>
      </c>
      <c r="FX1433" s="7" t="str">
        <f>+IFERROR(VLOOKUP(FU1433,Auxiliar!$A:$C,3,0),"")</f>
        <v/>
      </c>
      <c r="FY1433" s="1"/>
      <c r="FZ1433" s="12"/>
      <c r="GA1433" s="6" t="str">
        <f>+IFERROR(VALUE(RIGHT(Tabla32[[#This Row],[B2B]],6)),"")</f>
        <v/>
      </c>
      <c r="GB1433" s="6" t="str">
        <f>+IFERROR(VLOOKUP(FZ1433,Auxiliar!$A:$C,2,0),"")</f>
        <v/>
      </c>
      <c r="GC1433" s="7" t="str">
        <f>+IFERROR(VLOOKUP(FZ1433,Auxiliar!$A:$C,3,0),"")</f>
        <v/>
      </c>
      <c r="GD1433" s="1"/>
      <c r="GE1433" s="12"/>
      <c r="GF1433" s="6" t="str">
        <f>+IFERROR(VALUE(RIGHT(Tabla33[[#This Row],[B2B]],6)),"")</f>
        <v/>
      </c>
      <c r="GG1433" s="6" t="str">
        <f>+IFERROR(VLOOKUP(GE1433,Auxiliar!$A:$C,2,0),"")</f>
        <v/>
      </c>
      <c r="GH1433" s="7" t="str">
        <f>+IFERROR(VLOOKUP(GE1433,Auxiliar!$A:$C,3,0),"")</f>
        <v/>
      </c>
    </row>
    <row r="1434" spans="79:190" x14ac:dyDescent="0.25">
      <c r="CA1434" s="1">
        <v>20034</v>
      </c>
      <c r="CB1434" s="1" t="s">
        <v>35</v>
      </c>
      <c r="CC1434" s="6">
        <f>+IFERROR(VALUE(RIGHT(Tabla14[[#This Row],[B2B]],6)),"")</f>
        <v>20034</v>
      </c>
      <c r="CD1434" s="6" t="str">
        <f>+IFERROR(VLOOKUP(CB1434,Auxiliar!$A:$C,2,0),"")</f>
        <v>Corona 710cc</v>
      </c>
      <c r="CE1434" s="7" t="str">
        <f>+IFERROR(VLOOKUP(CB1434,Auxiliar!$A:$C,3,0),"")</f>
        <v>1b 10% | 85b 0%</v>
      </c>
      <c r="CM1434" s="1">
        <v>20066</v>
      </c>
      <c r="CN1434" s="1" t="s">
        <v>20</v>
      </c>
      <c r="CO1434" s="6">
        <v>20066</v>
      </c>
      <c r="CP1434" s="6" t="s">
        <v>20</v>
      </c>
      <c r="CQ1434" s="7" t="s">
        <v>21</v>
      </c>
      <c r="CY1434" s="1">
        <v>20066</v>
      </c>
      <c r="CZ1434" s="1" t="s">
        <v>16</v>
      </c>
      <c r="DA1434" s="6">
        <f>+IFERROR(VALUE(RIGHT(Tabla18[[#This Row],[B2B]],6)),"")</f>
        <v>20066</v>
      </c>
      <c r="DB1434" s="6" t="str">
        <f>+IFERROR(VLOOKUP(CZ1434,Auxiliar!$A:$C,2,0),"")</f>
        <v>PREMIUM</v>
      </c>
      <c r="DC1434" s="7" t="str">
        <f>+IFERROR(VLOOKUP(CZ1434,Auxiliar!$A:$C,3,0),"")</f>
        <v>0b 0% | 2b 2% | 5b 3,5% | 10b 5%</v>
      </c>
      <c r="DE1434" s="1">
        <v>20066</v>
      </c>
      <c r="DF1434" s="1" t="s">
        <v>19</v>
      </c>
      <c r="DG1434" s="6">
        <f>+IFERROR(VALUE(RIGHT(Tabla19[[#This Row],[B2B]],6)),"")</f>
        <v>20066</v>
      </c>
      <c r="DH1434" s="6" t="str">
        <f>+IFERROR(VLOOKUP(DF1434,Auxiliar!$A:$C,2,0),"")</f>
        <v>MICHELOB</v>
      </c>
      <c r="DI1434" s="7" t="str">
        <f>+IFERROR(VLOOKUP(DF1434,Auxiliar!$A:$C,3,0),"")</f>
        <v>1b 7% | 3b 22% | 8b 27%</v>
      </c>
      <c r="DK1434" s="1"/>
      <c r="DL1434" s="1"/>
      <c r="DM1434" s="6" t="str">
        <f>+IFERROR(VALUE(RIGHT(Tabla20[[#This Row],[B2B]],6)),"")</f>
        <v/>
      </c>
      <c r="DN1434" s="6" t="str">
        <f>+IFERROR(VLOOKUP(DL1434,Auxiliar!$A:$C,2,0),"")</f>
        <v/>
      </c>
      <c r="DO1434" s="7" t="str">
        <f>+IFERROR(VLOOKUP(DL1434,Auxiliar!$A:$C,3,0),"")</f>
        <v/>
      </c>
      <c r="DQ1434" s="1">
        <v>20025</v>
      </c>
      <c r="DR1434" s="12" t="s">
        <v>24</v>
      </c>
      <c r="DS1434" s="6">
        <f>+IFERROR(VALUE(RIGHT(Tabla21[[#This Row],[B2B]],6)),"")</f>
        <v>20025</v>
      </c>
      <c r="DT1434" s="6" t="str">
        <f>+IFERROR(VLOOKUP(DR1434,Auxiliar!$A:$C,2,0),"")</f>
        <v>CORONA PORRON</v>
      </c>
      <c r="DU1434" s="7" t="str">
        <f>+IFERROR(VLOOKUP(DR1434,Auxiliar!$A:$C,3,0),"")</f>
        <v>1b 5% | 20b 0%</v>
      </c>
      <c r="DW1434" s="1"/>
      <c r="DX1434" s="12"/>
      <c r="DY1434" s="6" t="str">
        <f>+IFERROR(VALUE(RIGHT(Tabla22[[#This Row],[B2B]],6)),"")</f>
        <v/>
      </c>
      <c r="DZ1434" s="6" t="str">
        <f>+IFERROR(VLOOKUP(DX1434,Auxiliar!$A:$C,2,0),"")</f>
        <v/>
      </c>
      <c r="EA1434" s="7" t="str">
        <f>+IFERROR(VLOOKUP(DX1434,Auxiliar!$A:$C,3,0),"")</f>
        <v/>
      </c>
      <c r="EC1434" s="1"/>
      <c r="ED1434" s="12"/>
      <c r="EE1434" s="6" t="str">
        <f>+IFERROR(VALUE(RIGHT(Tabla23[[#This Row],[B2B]],6)),"")</f>
        <v/>
      </c>
      <c r="EF1434" s="6" t="str">
        <f>+IFERROR(VLOOKUP(ED1434,Auxiliar!$A:$C,2,0),"")</f>
        <v/>
      </c>
      <c r="EG1434" s="7" t="str">
        <f>+IFERROR(VLOOKUP(ED1434,Auxiliar!$A:$C,3,0),"")</f>
        <v/>
      </c>
      <c r="EI1434" s="1"/>
      <c r="EJ1434" s="12"/>
      <c r="EK1434" s="6" t="str">
        <f>+IFERROR(VALUE(RIGHT(Tabla24[[#This Row],[B2B]],6)),"")</f>
        <v/>
      </c>
      <c r="EL1434" s="6" t="str">
        <f>+IFERROR(VLOOKUP(EJ1434,Auxiliar!$A:$C,2,0),"")</f>
        <v/>
      </c>
      <c r="EM1434" s="7" t="str">
        <f>+IFERROR(VLOOKUP(EJ1434,Auxiliar!$A:$C,3,0),"")</f>
        <v/>
      </c>
      <c r="EO1434" s="1"/>
      <c r="EP1434" s="12"/>
      <c r="EQ1434" s="6" t="str">
        <f>+IFERROR(VALUE(RIGHT(Tabla25[[#This Row],[B2B]],6)),"")</f>
        <v/>
      </c>
      <c r="ER1434" s="6" t="str">
        <f>+IFERROR(VLOOKUP(EP1434,Auxiliar!$A:$C,2,0),"")</f>
        <v/>
      </c>
      <c r="ES1434" s="7" t="str">
        <f>+IFERROR(VLOOKUP(EP1434,Auxiliar!$A:$C,3,0),"")</f>
        <v/>
      </c>
      <c r="EU1434" s="1"/>
      <c r="EV1434" s="12"/>
      <c r="EW1434" s="6" t="str">
        <f>+IFERROR(VALUE(RIGHT(Tabla26[[#This Row],[B2B]],6)),"")</f>
        <v/>
      </c>
      <c r="EX1434" s="6" t="str">
        <f>+IFERROR(VLOOKUP(EV1434,Auxiliar!$A:$C,2,0),"")</f>
        <v/>
      </c>
      <c r="EY1434" s="7" t="str">
        <f>+IFERROR(VLOOKUP(EV1434,Auxiliar!$A:$C,3,0),"")</f>
        <v/>
      </c>
      <c r="EZ1434" s="1"/>
      <c r="FA1434" s="12"/>
      <c r="FB1434" s="6" t="str">
        <f>+IFERROR(VALUE(RIGHT(Tabla27[[#This Row],[B2B]],6)),"")</f>
        <v/>
      </c>
      <c r="FC1434" s="6" t="str">
        <f>+IFERROR(VLOOKUP(FA1434,Auxiliar!$A:$C,2,0),"")</f>
        <v/>
      </c>
      <c r="FD1434" s="7" t="str">
        <f>+IFERROR(VLOOKUP(FA1434,Auxiliar!$A:$C,3,0),"")</f>
        <v/>
      </c>
      <c r="FE1434" s="1"/>
      <c r="FF1434" s="12"/>
      <c r="FG1434" s="6" t="str">
        <f>+IFERROR(VALUE(RIGHT(Tabla28[[#This Row],[B2B]],6)),"")</f>
        <v/>
      </c>
      <c r="FH1434" s="6" t="str">
        <f>+IFERROR(VLOOKUP(FF1434,Auxiliar!$A:$C,2,0),"")</f>
        <v/>
      </c>
      <c r="FI1434" s="7" t="str">
        <f>+IFERROR(VLOOKUP(FF1434,Auxiliar!$A:$C,3,0),"")</f>
        <v/>
      </c>
      <c r="FJ1434" s="1"/>
      <c r="FK1434" s="12"/>
      <c r="FL1434" s="6" t="str">
        <f>+IFERROR(VALUE(RIGHT(Tabla29[[#This Row],[B2B]],6)),"")</f>
        <v/>
      </c>
      <c r="FM1434" s="6" t="str">
        <f>+IFERROR(VLOOKUP(FK1434,Auxiliar!$A:$C,2,0),"")</f>
        <v/>
      </c>
      <c r="FN1434" s="7" t="str">
        <f>+IFERROR(VLOOKUP(FK1434,Auxiliar!$A:$C,3,0),"")</f>
        <v/>
      </c>
      <c r="FO1434" s="1"/>
      <c r="FP1434" s="12"/>
      <c r="FQ1434" s="6" t="str">
        <f>+IFERROR(VALUE(RIGHT(Tabla30[[#This Row],[B2B]],6)),"")</f>
        <v/>
      </c>
      <c r="FR1434" s="6" t="str">
        <f>+IFERROR(VLOOKUP(FP1434,Auxiliar!$A:$C,2,0),"")</f>
        <v/>
      </c>
      <c r="FS1434" s="7"/>
      <c r="FT1434" s="1"/>
      <c r="FU1434" s="12"/>
      <c r="FV1434" s="6" t="str">
        <f>+IFERROR(VALUE(RIGHT(Tabla31[[#This Row],[B2B]],6)),"")</f>
        <v/>
      </c>
      <c r="FW1434" s="6" t="str">
        <f>+IFERROR(VLOOKUP(FU1434,Auxiliar!$A:$C,2,0),"")</f>
        <v/>
      </c>
      <c r="FX1434" s="7" t="str">
        <f>+IFERROR(VLOOKUP(FU1434,Auxiliar!$A:$C,3,0),"")</f>
        <v/>
      </c>
      <c r="FY1434" s="1"/>
      <c r="FZ1434" s="12"/>
      <c r="GA1434" s="6" t="str">
        <f>+IFERROR(VALUE(RIGHT(Tabla32[[#This Row],[B2B]],6)),"")</f>
        <v/>
      </c>
      <c r="GB1434" s="6" t="str">
        <f>+IFERROR(VLOOKUP(FZ1434,Auxiliar!$A:$C,2,0),"")</f>
        <v/>
      </c>
      <c r="GC1434" s="7" t="str">
        <f>+IFERROR(VLOOKUP(FZ1434,Auxiliar!$A:$C,3,0),"")</f>
        <v/>
      </c>
      <c r="GD1434" s="1"/>
      <c r="GE1434" s="12"/>
      <c r="GF1434" s="6" t="str">
        <f>+IFERROR(VALUE(RIGHT(Tabla33[[#This Row],[B2B]],6)),"")</f>
        <v/>
      </c>
      <c r="GG1434" s="6" t="str">
        <f>+IFERROR(VLOOKUP(GE1434,Auxiliar!$A:$C,2,0),"")</f>
        <v/>
      </c>
      <c r="GH1434" s="7" t="str">
        <f>+IFERROR(VLOOKUP(GE1434,Auxiliar!$A:$C,3,0),"")</f>
        <v/>
      </c>
    </row>
    <row r="1435" spans="79:190" x14ac:dyDescent="0.25">
      <c r="CA1435" s="1">
        <v>20037</v>
      </c>
      <c r="CB1435" s="1" t="s">
        <v>35</v>
      </c>
      <c r="CC1435" s="6">
        <f>+IFERROR(VALUE(RIGHT(Tabla14[[#This Row],[B2B]],6)),"")</f>
        <v>20037</v>
      </c>
      <c r="CD1435" s="6" t="str">
        <f>+IFERROR(VLOOKUP(CB1435,Auxiliar!$A:$C,2,0),"")</f>
        <v>Corona 710cc</v>
      </c>
      <c r="CE1435" s="7" t="str">
        <f>+IFERROR(VLOOKUP(CB1435,Auxiliar!$A:$C,3,0),"")</f>
        <v>1b 10% | 85b 0%</v>
      </c>
      <c r="CM1435" s="1">
        <v>20067</v>
      </c>
      <c r="CN1435" s="1" t="s">
        <v>20</v>
      </c>
      <c r="CO1435" s="6">
        <v>20067</v>
      </c>
      <c r="CP1435" s="6" t="s">
        <v>20</v>
      </c>
      <c r="CQ1435" s="7" t="s">
        <v>21</v>
      </c>
      <c r="CY1435" s="1">
        <v>20067</v>
      </c>
      <c r="CZ1435" s="1" t="s">
        <v>16</v>
      </c>
      <c r="DA1435" s="6">
        <f>+IFERROR(VALUE(RIGHT(Tabla18[[#This Row],[B2B]],6)),"")</f>
        <v>20067</v>
      </c>
      <c r="DB1435" s="6" t="str">
        <f>+IFERROR(VLOOKUP(CZ1435,Auxiliar!$A:$C,2,0),"")</f>
        <v>PREMIUM</v>
      </c>
      <c r="DC1435" s="7" t="str">
        <f>+IFERROR(VLOOKUP(CZ1435,Auxiliar!$A:$C,3,0),"")</f>
        <v>0b 0% | 2b 2% | 5b 3,5% | 10b 5%</v>
      </c>
      <c r="DE1435" s="1">
        <v>20067</v>
      </c>
      <c r="DF1435" s="1" t="s">
        <v>19</v>
      </c>
      <c r="DG1435" s="6">
        <f>+IFERROR(VALUE(RIGHT(Tabla19[[#This Row],[B2B]],6)),"")</f>
        <v>20067</v>
      </c>
      <c r="DH1435" s="6" t="str">
        <f>+IFERROR(VLOOKUP(DF1435,Auxiliar!$A:$C,2,0),"")</f>
        <v>MICHELOB</v>
      </c>
      <c r="DI1435" s="7" t="str">
        <f>+IFERROR(VLOOKUP(DF1435,Auxiliar!$A:$C,3,0),"")</f>
        <v>1b 7% | 3b 22% | 8b 27%</v>
      </c>
      <c r="DK1435" s="1"/>
      <c r="DL1435" s="1"/>
      <c r="DM1435" s="6" t="str">
        <f>+IFERROR(VALUE(RIGHT(Tabla20[[#This Row],[B2B]],6)),"")</f>
        <v/>
      </c>
      <c r="DN1435" s="6" t="str">
        <f>+IFERROR(VLOOKUP(DL1435,Auxiliar!$A:$C,2,0),"")</f>
        <v/>
      </c>
      <c r="DO1435" s="7" t="str">
        <f>+IFERROR(VLOOKUP(DL1435,Auxiliar!$A:$C,3,0),"")</f>
        <v/>
      </c>
      <c r="DQ1435" s="1">
        <v>20030</v>
      </c>
      <c r="DR1435" s="12" t="s">
        <v>24</v>
      </c>
      <c r="DS1435" s="6">
        <f>+IFERROR(VALUE(RIGHT(Tabla21[[#This Row],[B2B]],6)),"")</f>
        <v>20030</v>
      </c>
      <c r="DT1435" s="6" t="str">
        <f>+IFERROR(VLOOKUP(DR1435,Auxiliar!$A:$C,2,0),"")</f>
        <v>CORONA PORRON</v>
      </c>
      <c r="DU1435" s="7" t="str">
        <f>+IFERROR(VLOOKUP(DR1435,Auxiliar!$A:$C,3,0),"")</f>
        <v>1b 5% | 20b 0%</v>
      </c>
      <c r="DW1435" s="1"/>
      <c r="DX1435" s="12"/>
      <c r="DY1435" s="6" t="str">
        <f>+IFERROR(VALUE(RIGHT(Tabla22[[#This Row],[B2B]],6)),"")</f>
        <v/>
      </c>
      <c r="DZ1435" s="6" t="str">
        <f>+IFERROR(VLOOKUP(DX1435,Auxiliar!$A:$C,2,0),"")</f>
        <v/>
      </c>
      <c r="EA1435" s="7" t="str">
        <f>+IFERROR(VLOOKUP(DX1435,Auxiliar!$A:$C,3,0),"")</f>
        <v/>
      </c>
      <c r="EC1435" s="1"/>
      <c r="ED1435" s="12"/>
      <c r="EE1435" s="6" t="str">
        <f>+IFERROR(VALUE(RIGHT(Tabla23[[#This Row],[B2B]],6)),"")</f>
        <v/>
      </c>
      <c r="EF1435" s="6" t="str">
        <f>+IFERROR(VLOOKUP(ED1435,Auxiliar!$A:$C,2,0),"")</f>
        <v/>
      </c>
      <c r="EG1435" s="7" t="str">
        <f>+IFERROR(VLOOKUP(ED1435,Auxiliar!$A:$C,3,0),"")</f>
        <v/>
      </c>
      <c r="EI1435" s="1"/>
      <c r="EJ1435" s="12"/>
      <c r="EK1435" s="6" t="str">
        <f>+IFERROR(VALUE(RIGHT(Tabla24[[#This Row],[B2B]],6)),"")</f>
        <v/>
      </c>
      <c r="EL1435" s="6" t="str">
        <f>+IFERROR(VLOOKUP(EJ1435,Auxiliar!$A:$C,2,0),"")</f>
        <v/>
      </c>
      <c r="EM1435" s="7" t="str">
        <f>+IFERROR(VLOOKUP(EJ1435,Auxiliar!$A:$C,3,0),"")</f>
        <v/>
      </c>
      <c r="EO1435" s="1"/>
      <c r="EP1435" s="12"/>
      <c r="EQ1435" s="6" t="str">
        <f>+IFERROR(VALUE(RIGHT(Tabla25[[#This Row],[B2B]],6)),"")</f>
        <v/>
      </c>
      <c r="ER1435" s="6" t="str">
        <f>+IFERROR(VLOOKUP(EP1435,Auxiliar!$A:$C,2,0),"")</f>
        <v/>
      </c>
      <c r="ES1435" s="7" t="str">
        <f>+IFERROR(VLOOKUP(EP1435,Auxiliar!$A:$C,3,0),"")</f>
        <v/>
      </c>
      <c r="EU1435" s="1"/>
      <c r="EV1435" s="12"/>
      <c r="EW1435" s="6" t="str">
        <f>+IFERROR(VALUE(RIGHT(Tabla26[[#This Row],[B2B]],6)),"")</f>
        <v/>
      </c>
      <c r="EX1435" s="6" t="str">
        <f>+IFERROR(VLOOKUP(EV1435,Auxiliar!$A:$C,2,0),"")</f>
        <v/>
      </c>
      <c r="EY1435" s="7" t="str">
        <f>+IFERROR(VLOOKUP(EV1435,Auxiliar!$A:$C,3,0),"")</f>
        <v/>
      </c>
      <c r="EZ1435" s="1"/>
      <c r="FA1435" s="12"/>
      <c r="FB1435" s="6" t="str">
        <f>+IFERROR(VALUE(RIGHT(Tabla27[[#This Row],[B2B]],6)),"")</f>
        <v/>
      </c>
      <c r="FC1435" s="6" t="str">
        <f>+IFERROR(VLOOKUP(FA1435,Auxiliar!$A:$C,2,0),"")</f>
        <v/>
      </c>
      <c r="FD1435" s="7" t="str">
        <f>+IFERROR(VLOOKUP(FA1435,Auxiliar!$A:$C,3,0),"")</f>
        <v/>
      </c>
      <c r="FE1435" s="1"/>
      <c r="FF1435" s="12"/>
      <c r="FG1435" s="6" t="str">
        <f>+IFERROR(VALUE(RIGHT(Tabla28[[#This Row],[B2B]],6)),"")</f>
        <v/>
      </c>
      <c r="FH1435" s="6" t="str">
        <f>+IFERROR(VLOOKUP(FF1435,Auxiliar!$A:$C,2,0),"")</f>
        <v/>
      </c>
      <c r="FI1435" s="7" t="str">
        <f>+IFERROR(VLOOKUP(FF1435,Auxiliar!$A:$C,3,0),"")</f>
        <v/>
      </c>
      <c r="FJ1435" s="1"/>
      <c r="FK1435" s="12"/>
      <c r="FL1435" s="6" t="str">
        <f>+IFERROR(VALUE(RIGHT(Tabla29[[#This Row],[B2B]],6)),"")</f>
        <v/>
      </c>
      <c r="FM1435" s="6" t="str">
        <f>+IFERROR(VLOOKUP(FK1435,Auxiliar!$A:$C,2,0),"")</f>
        <v/>
      </c>
      <c r="FN1435" s="7" t="str">
        <f>+IFERROR(VLOOKUP(FK1435,Auxiliar!$A:$C,3,0),"")</f>
        <v/>
      </c>
      <c r="FO1435" s="1"/>
      <c r="FP1435" s="12"/>
      <c r="FQ1435" s="6" t="str">
        <f>+IFERROR(VALUE(RIGHT(Tabla30[[#This Row],[B2B]],6)),"")</f>
        <v/>
      </c>
      <c r="FR1435" s="6" t="str">
        <f>+IFERROR(VLOOKUP(FP1435,Auxiliar!$A:$C,2,0),"")</f>
        <v/>
      </c>
      <c r="FS1435" s="7"/>
      <c r="FT1435" s="1"/>
      <c r="FU1435" s="12"/>
      <c r="FV1435" s="6" t="str">
        <f>+IFERROR(VALUE(RIGHT(Tabla31[[#This Row],[B2B]],6)),"")</f>
        <v/>
      </c>
      <c r="FW1435" s="6" t="str">
        <f>+IFERROR(VLOOKUP(FU1435,Auxiliar!$A:$C,2,0),"")</f>
        <v/>
      </c>
      <c r="FX1435" s="7" t="str">
        <f>+IFERROR(VLOOKUP(FU1435,Auxiliar!$A:$C,3,0),"")</f>
        <v/>
      </c>
      <c r="FY1435" s="1"/>
      <c r="FZ1435" s="12"/>
      <c r="GA1435" s="6" t="str">
        <f>+IFERROR(VALUE(RIGHT(Tabla32[[#This Row],[B2B]],6)),"")</f>
        <v/>
      </c>
      <c r="GB1435" s="6" t="str">
        <f>+IFERROR(VLOOKUP(FZ1435,Auxiliar!$A:$C,2,0),"")</f>
        <v/>
      </c>
      <c r="GC1435" s="7" t="str">
        <f>+IFERROR(VLOOKUP(FZ1435,Auxiliar!$A:$C,3,0),"")</f>
        <v/>
      </c>
      <c r="GD1435" s="1"/>
      <c r="GE1435" s="12"/>
      <c r="GF1435" s="6" t="str">
        <f>+IFERROR(VALUE(RIGHT(Tabla33[[#This Row],[B2B]],6)),"")</f>
        <v/>
      </c>
      <c r="GG1435" s="6" t="str">
        <f>+IFERROR(VLOOKUP(GE1435,Auxiliar!$A:$C,2,0),"")</f>
        <v/>
      </c>
      <c r="GH1435" s="7" t="str">
        <f>+IFERROR(VLOOKUP(GE1435,Auxiliar!$A:$C,3,0),"")</f>
        <v/>
      </c>
    </row>
    <row r="1436" spans="79:190" x14ac:dyDescent="0.25">
      <c r="CA1436" s="1">
        <v>20039</v>
      </c>
      <c r="CB1436" s="1" t="s">
        <v>35</v>
      </c>
      <c r="CC1436" s="6">
        <f>+IFERROR(VALUE(RIGHT(Tabla14[[#This Row],[B2B]],6)),"")</f>
        <v>20039</v>
      </c>
      <c r="CD1436" s="6" t="str">
        <f>+IFERROR(VLOOKUP(CB1436,Auxiliar!$A:$C,2,0),"")</f>
        <v>Corona 710cc</v>
      </c>
      <c r="CE1436" s="7" t="str">
        <f>+IFERROR(VLOOKUP(CB1436,Auxiliar!$A:$C,3,0),"")</f>
        <v>1b 10% | 85b 0%</v>
      </c>
      <c r="CM1436" s="1">
        <v>20069</v>
      </c>
      <c r="CN1436" s="1" t="s">
        <v>20</v>
      </c>
      <c r="CO1436" s="6">
        <v>20069</v>
      </c>
      <c r="CP1436" s="6" t="s">
        <v>20</v>
      </c>
      <c r="CQ1436" s="7" t="s">
        <v>21</v>
      </c>
      <c r="CY1436" s="1">
        <v>20069</v>
      </c>
      <c r="CZ1436" s="1" t="s">
        <v>16</v>
      </c>
      <c r="DA1436" s="6">
        <f>+IFERROR(VALUE(RIGHT(Tabla18[[#This Row],[B2B]],6)),"")</f>
        <v>20069</v>
      </c>
      <c r="DB1436" s="6" t="str">
        <f>+IFERROR(VLOOKUP(CZ1436,Auxiliar!$A:$C,2,0),"")</f>
        <v>PREMIUM</v>
      </c>
      <c r="DC1436" s="7" t="str">
        <f>+IFERROR(VLOOKUP(CZ1436,Auxiliar!$A:$C,3,0),"")</f>
        <v>0b 0% | 2b 2% | 5b 3,5% | 10b 5%</v>
      </c>
      <c r="DE1436" s="1">
        <v>20069</v>
      </c>
      <c r="DF1436" s="1" t="s">
        <v>19</v>
      </c>
      <c r="DG1436" s="6">
        <f>+IFERROR(VALUE(RIGHT(Tabla19[[#This Row],[B2B]],6)),"")</f>
        <v>20069</v>
      </c>
      <c r="DH1436" s="6" t="str">
        <f>+IFERROR(VLOOKUP(DF1436,Auxiliar!$A:$C,2,0),"")</f>
        <v>MICHELOB</v>
      </c>
      <c r="DI1436" s="7" t="str">
        <f>+IFERROR(VLOOKUP(DF1436,Auxiliar!$A:$C,3,0),"")</f>
        <v>1b 7% | 3b 22% | 8b 27%</v>
      </c>
      <c r="DK1436" s="1"/>
      <c r="DL1436" s="1"/>
      <c r="DM1436" s="6" t="str">
        <f>+IFERROR(VALUE(RIGHT(Tabla20[[#This Row],[B2B]],6)),"")</f>
        <v/>
      </c>
      <c r="DN1436" s="6" t="str">
        <f>+IFERROR(VLOOKUP(DL1436,Auxiliar!$A:$C,2,0),"")</f>
        <v/>
      </c>
      <c r="DO1436" s="7" t="str">
        <f>+IFERROR(VLOOKUP(DL1436,Auxiliar!$A:$C,3,0),"")</f>
        <v/>
      </c>
      <c r="DQ1436" s="1">
        <v>20032</v>
      </c>
      <c r="DR1436" s="12" t="s">
        <v>24</v>
      </c>
      <c r="DS1436" s="6">
        <f>+IFERROR(VALUE(RIGHT(Tabla21[[#This Row],[B2B]],6)),"")</f>
        <v>20032</v>
      </c>
      <c r="DT1436" s="6" t="str">
        <f>+IFERROR(VLOOKUP(DR1436,Auxiliar!$A:$C,2,0),"")</f>
        <v>CORONA PORRON</v>
      </c>
      <c r="DU1436" s="7" t="str">
        <f>+IFERROR(VLOOKUP(DR1436,Auxiliar!$A:$C,3,0),"")</f>
        <v>1b 5% | 20b 0%</v>
      </c>
      <c r="DW1436" s="1"/>
      <c r="DX1436" s="12"/>
      <c r="DY1436" s="6" t="str">
        <f>+IFERROR(VALUE(RIGHT(Tabla22[[#This Row],[B2B]],6)),"")</f>
        <v/>
      </c>
      <c r="DZ1436" s="6" t="str">
        <f>+IFERROR(VLOOKUP(DX1436,Auxiliar!$A:$C,2,0),"")</f>
        <v/>
      </c>
      <c r="EA1436" s="7" t="str">
        <f>+IFERROR(VLOOKUP(DX1436,Auxiliar!$A:$C,3,0),"")</f>
        <v/>
      </c>
      <c r="EC1436" s="1"/>
      <c r="ED1436" s="12"/>
      <c r="EE1436" s="6" t="str">
        <f>+IFERROR(VALUE(RIGHT(Tabla23[[#This Row],[B2B]],6)),"")</f>
        <v/>
      </c>
      <c r="EF1436" s="6" t="str">
        <f>+IFERROR(VLOOKUP(ED1436,Auxiliar!$A:$C,2,0),"")</f>
        <v/>
      </c>
      <c r="EG1436" s="7" t="str">
        <f>+IFERROR(VLOOKUP(ED1436,Auxiliar!$A:$C,3,0),"")</f>
        <v/>
      </c>
      <c r="EI1436" s="1"/>
      <c r="EJ1436" s="12"/>
      <c r="EK1436" s="6" t="str">
        <f>+IFERROR(VALUE(RIGHT(Tabla24[[#This Row],[B2B]],6)),"")</f>
        <v/>
      </c>
      <c r="EL1436" s="6" t="str">
        <f>+IFERROR(VLOOKUP(EJ1436,Auxiliar!$A:$C,2,0),"")</f>
        <v/>
      </c>
      <c r="EM1436" s="7" t="str">
        <f>+IFERROR(VLOOKUP(EJ1436,Auxiliar!$A:$C,3,0),"")</f>
        <v/>
      </c>
      <c r="EO1436" s="1"/>
      <c r="EP1436" s="12"/>
      <c r="EQ1436" s="6" t="str">
        <f>+IFERROR(VALUE(RIGHT(Tabla25[[#This Row],[B2B]],6)),"")</f>
        <v/>
      </c>
      <c r="ER1436" s="6" t="str">
        <f>+IFERROR(VLOOKUP(EP1436,Auxiliar!$A:$C,2,0),"")</f>
        <v/>
      </c>
      <c r="ES1436" s="7" t="str">
        <f>+IFERROR(VLOOKUP(EP1436,Auxiliar!$A:$C,3,0),"")</f>
        <v/>
      </c>
      <c r="EU1436" s="1"/>
      <c r="EV1436" s="12"/>
      <c r="EW1436" s="6" t="str">
        <f>+IFERROR(VALUE(RIGHT(Tabla26[[#This Row],[B2B]],6)),"")</f>
        <v/>
      </c>
      <c r="EX1436" s="6" t="str">
        <f>+IFERROR(VLOOKUP(EV1436,Auxiliar!$A:$C,2,0),"")</f>
        <v/>
      </c>
      <c r="EY1436" s="7" t="str">
        <f>+IFERROR(VLOOKUP(EV1436,Auxiliar!$A:$C,3,0),"")</f>
        <v/>
      </c>
      <c r="EZ1436" s="1"/>
      <c r="FA1436" s="12"/>
      <c r="FB1436" s="6" t="str">
        <f>+IFERROR(VALUE(RIGHT(Tabla27[[#This Row],[B2B]],6)),"")</f>
        <v/>
      </c>
      <c r="FC1436" s="6" t="str">
        <f>+IFERROR(VLOOKUP(FA1436,Auxiliar!$A:$C,2,0),"")</f>
        <v/>
      </c>
      <c r="FD1436" s="7" t="str">
        <f>+IFERROR(VLOOKUP(FA1436,Auxiliar!$A:$C,3,0),"")</f>
        <v/>
      </c>
      <c r="FE1436" s="1"/>
      <c r="FF1436" s="12"/>
      <c r="FG1436" s="6" t="str">
        <f>+IFERROR(VALUE(RIGHT(Tabla28[[#This Row],[B2B]],6)),"")</f>
        <v/>
      </c>
      <c r="FH1436" s="6" t="str">
        <f>+IFERROR(VLOOKUP(FF1436,Auxiliar!$A:$C,2,0),"")</f>
        <v/>
      </c>
      <c r="FI1436" s="7" t="str">
        <f>+IFERROR(VLOOKUP(FF1436,Auxiliar!$A:$C,3,0),"")</f>
        <v/>
      </c>
      <c r="FJ1436" s="1"/>
      <c r="FK1436" s="12"/>
      <c r="FL1436" s="6" t="str">
        <f>+IFERROR(VALUE(RIGHT(Tabla29[[#This Row],[B2B]],6)),"")</f>
        <v/>
      </c>
      <c r="FM1436" s="6" t="str">
        <f>+IFERROR(VLOOKUP(FK1436,Auxiliar!$A:$C,2,0),"")</f>
        <v/>
      </c>
      <c r="FN1436" s="7" t="str">
        <f>+IFERROR(VLOOKUP(FK1436,Auxiliar!$A:$C,3,0),"")</f>
        <v/>
      </c>
      <c r="FO1436" s="1"/>
      <c r="FP1436" s="12"/>
      <c r="FQ1436" s="6" t="str">
        <f>+IFERROR(VALUE(RIGHT(Tabla30[[#This Row],[B2B]],6)),"")</f>
        <v/>
      </c>
      <c r="FR1436" s="6" t="str">
        <f>+IFERROR(VLOOKUP(FP1436,Auxiliar!$A:$C,2,0),"")</f>
        <v/>
      </c>
      <c r="FS1436" s="7"/>
      <c r="FT1436" s="1"/>
      <c r="FU1436" s="12"/>
      <c r="FV1436" s="6" t="str">
        <f>+IFERROR(VALUE(RIGHT(Tabla31[[#This Row],[B2B]],6)),"")</f>
        <v/>
      </c>
      <c r="FW1436" s="6" t="str">
        <f>+IFERROR(VLOOKUP(FU1436,Auxiliar!$A:$C,2,0),"")</f>
        <v/>
      </c>
      <c r="FX1436" s="7" t="str">
        <f>+IFERROR(VLOOKUP(FU1436,Auxiliar!$A:$C,3,0),"")</f>
        <v/>
      </c>
      <c r="FY1436" s="1"/>
      <c r="FZ1436" s="12"/>
      <c r="GA1436" s="6" t="str">
        <f>+IFERROR(VALUE(RIGHT(Tabla32[[#This Row],[B2B]],6)),"")</f>
        <v/>
      </c>
      <c r="GB1436" s="6" t="str">
        <f>+IFERROR(VLOOKUP(FZ1436,Auxiliar!$A:$C,2,0),"")</f>
        <v/>
      </c>
      <c r="GC1436" s="7" t="str">
        <f>+IFERROR(VLOOKUP(FZ1436,Auxiliar!$A:$C,3,0),"")</f>
        <v/>
      </c>
      <c r="GD1436" s="1"/>
      <c r="GE1436" s="12"/>
      <c r="GF1436" s="6" t="str">
        <f>+IFERROR(VALUE(RIGHT(Tabla33[[#This Row],[B2B]],6)),"")</f>
        <v/>
      </c>
      <c r="GG1436" s="6" t="str">
        <f>+IFERROR(VLOOKUP(GE1436,Auxiliar!$A:$C,2,0),"")</f>
        <v/>
      </c>
      <c r="GH1436" s="7" t="str">
        <f>+IFERROR(VLOOKUP(GE1436,Auxiliar!$A:$C,3,0),"")</f>
        <v/>
      </c>
    </row>
    <row r="1437" spans="79:190" x14ac:dyDescent="0.25">
      <c r="CA1437" s="1">
        <v>20047</v>
      </c>
      <c r="CB1437" s="1" t="s">
        <v>35</v>
      </c>
      <c r="CC1437" s="6">
        <f>+IFERROR(VALUE(RIGHT(Tabla14[[#This Row],[B2B]],6)),"")</f>
        <v>20047</v>
      </c>
      <c r="CD1437" s="6" t="str">
        <f>+IFERROR(VLOOKUP(CB1437,Auxiliar!$A:$C,2,0),"")</f>
        <v>Corona 710cc</v>
      </c>
      <c r="CE1437" s="7" t="str">
        <f>+IFERROR(VLOOKUP(CB1437,Auxiliar!$A:$C,3,0),"")</f>
        <v>1b 10% | 85b 0%</v>
      </c>
      <c r="CM1437" s="1">
        <v>20071</v>
      </c>
      <c r="CN1437" s="1" t="s">
        <v>20</v>
      </c>
      <c r="CO1437" s="6">
        <v>20071</v>
      </c>
      <c r="CP1437" s="6" t="s">
        <v>20</v>
      </c>
      <c r="CQ1437" s="7" t="s">
        <v>21</v>
      </c>
      <c r="CY1437" s="1">
        <v>20071</v>
      </c>
      <c r="CZ1437" s="1" t="s">
        <v>16</v>
      </c>
      <c r="DA1437" s="6">
        <f>+IFERROR(VALUE(RIGHT(Tabla18[[#This Row],[B2B]],6)),"")</f>
        <v>20071</v>
      </c>
      <c r="DB1437" s="6" t="str">
        <f>+IFERROR(VLOOKUP(CZ1437,Auxiliar!$A:$C,2,0),"")</f>
        <v>PREMIUM</v>
      </c>
      <c r="DC1437" s="7" t="str">
        <f>+IFERROR(VLOOKUP(CZ1437,Auxiliar!$A:$C,3,0),"")</f>
        <v>0b 0% | 2b 2% | 5b 3,5% | 10b 5%</v>
      </c>
      <c r="DE1437" s="1">
        <v>20071</v>
      </c>
      <c r="DF1437" s="1" t="s">
        <v>19</v>
      </c>
      <c r="DG1437" s="6">
        <f>+IFERROR(VALUE(RIGHT(Tabla19[[#This Row],[B2B]],6)),"")</f>
        <v>20071</v>
      </c>
      <c r="DH1437" s="6" t="str">
        <f>+IFERROR(VLOOKUP(DF1437,Auxiliar!$A:$C,2,0),"")</f>
        <v>MICHELOB</v>
      </c>
      <c r="DI1437" s="7" t="str">
        <f>+IFERROR(VLOOKUP(DF1437,Auxiliar!$A:$C,3,0),"")</f>
        <v>1b 7% | 3b 22% | 8b 27%</v>
      </c>
      <c r="DK1437" s="1"/>
      <c r="DL1437" s="1"/>
      <c r="DM1437" s="6" t="str">
        <f>+IFERROR(VALUE(RIGHT(Tabla20[[#This Row],[B2B]],6)),"")</f>
        <v/>
      </c>
      <c r="DN1437" s="6" t="str">
        <f>+IFERROR(VLOOKUP(DL1437,Auxiliar!$A:$C,2,0),"")</f>
        <v/>
      </c>
      <c r="DO1437" s="7" t="str">
        <f>+IFERROR(VLOOKUP(DL1437,Auxiliar!$A:$C,3,0),"")</f>
        <v/>
      </c>
      <c r="DQ1437" s="1">
        <v>20034</v>
      </c>
      <c r="DR1437" s="12" t="s">
        <v>24</v>
      </c>
      <c r="DS1437" s="6">
        <f>+IFERROR(VALUE(RIGHT(Tabla21[[#This Row],[B2B]],6)),"")</f>
        <v>20034</v>
      </c>
      <c r="DT1437" s="6" t="str">
        <f>+IFERROR(VLOOKUP(DR1437,Auxiliar!$A:$C,2,0),"")</f>
        <v>CORONA PORRON</v>
      </c>
      <c r="DU1437" s="7" t="str">
        <f>+IFERROR(VLOOKUP(DR1437,Auxiliar!$A:$C,3,0),"")</f>
        <v>1b 5% | 20b 0%</v>
      </c>
      <c r="DW1437" s="1"/>
      <c r="DX1437" s="12"/>
      <c r="DY1437" s="6" t="str">
        <f>+IFERROR(VALUE(RIGHT(Tabla22[[#This Row],[B2B]],6)),"")</f>
        <v/>
      </c>
      <c r="DZ1437" s="6" t="str">
        <f>+IFERROR(VLOOKUP(DX1437,Auxiliar!$A:$C,2,0),"")</f>
        <v/>
      </c>
      <c r="EA1437" s="7" t="str">
        <f>+IFERROR(VLOOKUP(DX1437,Auxiliar!$A:$C,3,0),"")</f>
        <v/>
      </c>
      <c r="EC1437" s="1"/>
      <c r="ED1437" s="12"/>
      <c r="EE1437" s="6" t="str">
        <f>+IFERROR(VALUE(RIGHT(Tabla23[[#This Row],[B2B]],6)),"")</f>
        <v/>
      </c>
      <c r="EF1437" s="6" t="str">
        <f>+IFERROR(VLOOKUP(ED1437,Auxiliar!$A:$C,2,0),"")</f>
        <v/>
      </c>
      <c r="EG1437" s="7" t="str">
        <f>+IFERROR(VLOOKUP(ED1437,Auxiliar!$A:$C,3,0),"")</f>
        <v/>
      </c>
      <c r="EI1437" s="1"/>
      <c r="EJ1437" s="12"/>
      <c r="EK1437" s="6" t="str">
        <f>+IFERROR(VALUE(RIGHT(Tabla24[[#This Row],[B2B]],6)),"")</f>
        <v/>
      </c>
      <c r="EL1437" s="6" t="str">
        <f>+IFERROR(VLOOKUP(EJ1437,Auxiliar!$A:$C,2,0),"")</f>
        <v/>
      </c>
      <c r="EM1437" s="7" t="str">
        <f>+IFERROR(VLOOKUP(EJ1437,Auxiliar!$A:$C,3,0),"")</f>
        <v/>
      </c>
      <c r="EO1437" s="1"/>
      <c r="EP1437" s="12"/>
      <c r="EQ1437" s="6" t="str">
        <f>+IFERROR(VALUE(RIGHT(Tabla25[[#This Row],[B2B]],6)),"")</f>
        <v/>
      </c>
      <c r="ER1437" s="6" t="str">
        <f>+IFERROR(VLOOKUP(EP1437,Auxiliar!$A:$C,2,0),"")</f>
        <v/>
      </c>
      <c r="ES1437" s="7" t="str">
        <f>+IFERROR(VLOOKUP(EP1437,Auxiliar!$A:$C,3,0),"")</f>
        <v/>
      </c>
      <c r="EU1437" s="1"/>
      <c r="EV1437" s="12"/>
      <c r="EW1437" s="6" t="str">
        <f>+IFERROR(VALUE(RIGHT(Tabla26[[#This Row],[B2B]],6)),"")</f>
        <v/>
      </c>
      <c r="EX1437" s="6" t="str">
        <f>+IFERROR(VLOOKUP(EV1437,Auxiliar!$A:$C,2,0),"")</f>
        <v/>
      </c>
      <c r="EY1437" s="7" t="str">
        <f>+IFERROR(VLOOKUP(EV1437,Auxiliar!$A:$C,3,0),"")</f>
        <v/>
      </c>
      <c r="EZ1437" s="1"/>
      <c r="FA1437" s="12"/>
      <c r="FB1437" s="6" t="str">
        <f>+IFERROR(VALUE(RIGHT(Tabla27[[#This Row],[B2B]],6)),"")</f>
        <v/>
      </c>
      <c r="FC1437" s="6" t="str">
        <f>+IFERROR(VLOOKUP(FA1437,Auxiliar!$A:$C,2,0),"")</f>
        <v/>
      </c>
      <c r="FD1437" s="7" t="str">
        <f>+IFERROR(VLOOKUP(FA1437,Auxiliar!$A:$C,3,0),"")</f>
        <v/>
      </c>
      <c r="FE1437" s="1"/>
      <c r="FF1437" s="12"/>
      <c r="FG1437" s="6" t="str">
        <f>+IFERROR(VALUE(RIGHT(Tabla28[[#This Row],[B2B]],6)),"")</f>
        <v/>
      </c>
      <c r="FH1437" s="6" t="str">
        <f>+IFERROR(VLOOKUP(FF1437,Auxiliar!$A:$C,2,0),"")</f>
        <v/>
      </c>
      <c r="FI1437" s="7" t="str">
        <f>+IFERROR(VLOOKUP(FF1437,Auxiliar!$A:$C,3,0),"")</f>
        <v/>
      </c>
      <c r="FJ1437" s="1"/>
      <c r="FK1437" s="12"/>
      <c r="FL1437" s="6" t="str">
        <f>+IFERROR(VALUE(RIGHT(Tabla29[[#This Row],[B2B]],6)),"")</f>
        <v/>
      </c>
      <c r="FM1437" s="6" t="str">
        <f>+IFERROR(VLOOKUP(FK1437,Auxiliar!$A:$C,2,0),"")</f>
        <v/>
      </c>
      <c r="FN1437" s="7" t="str">
        <f>+IFERROR(VLOOKUP(FK1437,Auxiliar!$A:$C,3,0),"")</f>
        <v/>
      </c>
      <c r="FO1437" s="1"/>
      <c r="FP1437" s="12"/>
      <c r="FQ1437" s="6" t="str">
        <f>+IFERROR(VALUE(RIGHT(Tabla30[[#This Row],[B2B]],6)),"")</f>
        <v/>
      </c>
      <c r="FR1437" s="6" t="str">
        <f>+IFERROR(VLOOKUP(FP1437,Auxiliar!$A:$C,2,0),"")</f>
        <v/>
      </c>
      <c r="FS1437" s="7"/>
      <c r="FT1437" s="1"/>
      <c r="FU1437" s="12"/>
      <c r="FV1437" s="6" t="str">
        <f>+IFERROR(VALUE(RIGHT(Tabla31[[#This Row],[B2B]],6)),"")</f>
        <v/>
      </c>
      <c r="FW1437" s="6" t="str">
        <f>+IFERROR(VLOOKUP(FU1437,Auxiliar!$A:$C,2,0),"")</f>
        <v/>
      </c>
      <c r="FX1437" s="7" t="str">
        <f>+IFERROR(VLOOKUP(FU1437,Auxiliar!$A:$C,3,0),"")</f>
        <v/>
      </c>
      <c r="FY1437" s="1"/>
      <c r="FZ1437" s="12"/>
      <c r="GA1437" s="6" t="str">
        <f>+IFERROR(VALUE(RIGHT(Tabla32[[#This Row],[B2B]],6)),"")</f>
        <v/>
      </c>
      <c r="GB1437" s="6" t="str">
        <f>+IFERROR(VLOOKUP(FZ1437,Auxiliar!$A:$C,2,0),"")</f>
        <v/>
      </c>
      <c r="GC1437" s="7" t="str">
        <f>+IFERROR(VLOOKUP(FZ1437,Auxiliar!$A:$C,3,0),"")</f>
        <v/>
      </c>
      <c r="GD1437" s="1"/>
      <c r="GE1437" s="12"/>
      <c r="GF1437" s="6" t="str">
        <f>+IFERROR(VALUE(RIGHT(Tabla33[[#This Row],[B2B]],6)),"")</f>
        <v/>
      </c>
      <c r="GG1437" s="6" t="str">
        <f>+IFERROR(VLOOKUP(GE1437,Auxiliar!$A:$C,2,0),"")</f>
        <v/>
      </c>
      <c r="GH1437" s="7" t="str">
        <f>+IFERROR(VLOOKUP(GE1437,Auxiliar!$A:$C,3,0),"")</f>
        <v/>
      </c>
    </row>
    <row r="1438" spans="79:190" x14ac:dyDescent="0.25">
      <c r="CA1438" s="1">
        <v>20054</v>
      </c>
      <c r="CB1438" s="1" t="s">
        <v>35</v>
      </c>
      <c r="CC1438" s="6">
        <f>+IFERROR(VALUE(RIGHT(Tabla14[[#This Row],[B2B]],6)),"")</f>
        <v>20054</v>
      </c>
      <c r="CD1438" s="6" t="str">
        <f>+IFERROR(VLOOKUP(CB1438,Auxiliar!$A:$C,2,0),"")</f>
        <v>Corona 710cc</v>
      </c>
      <c r="CE1438" s="7" t="str">
        <f>+IFERROR(VLOOKUP(CB1438,Auxiliar!$A:$C,3,0),"")</f>
        <v>1b 10% | 85b 0%</v>
      </c>
      <c r="CM1438" s="1">
        <v>20073</v>
      </c>
      <c r="CN1438" s="1" t="s">
        <v>20</v>
      </c>
      <c r="CO1438" s="6">
        <v>20073</v>
      </c>
      <c r="CP1438" s="6" t="s">
        <v>20</v>
      </c>
      <c r="CQ1438" s="7" t="s">
        <v>21</v>
      </c>
      <c r="CY1438" s="1">
        <v>20073</v>
      </c>
      <c r="CZ1438" s="1" t="s">
        <v>16</v>
      </c>
      <c r="DA1438" s="6">
        <f>+IFERROR(VALUE(RIGHT(Tabla18[[#This Row],[B2B]],6)),"")</f>
        <v>20073</v>
      </c>
      <c r="DB1438" s="6" t="str">
        <f>+IFERROR(VLOOKUP(CZ1438,Auxiliar!$A:$C,2,0),"")</f>
        <v>PREMIUM</v>
      </c>
      <c r="DC1438" s="7" t="str">
        <f>+IFERROR(VLOOKUP(CZ1438,Auxiliar!$A:$C,3,0),"")</f>
        <v>0b 0% | 2b 2% | 5b 3,5% | 10b 5%</v>
      </c>
      <c r="DE1438" s="1">
        <v>20073</v>
      </c>
      <c r="DF1438" s="1" t="s">
        <v>19</v>
      </c>
      <c r="DG1438" s="6">
        <f>+IFERROR(VALUE(RIGHT(Tabla19[[#This Row],[B2B]],6)),"")</f>
        <v>20073</v>
      </c>
      <c r="DH1438" s="6" t="str">
        <f>+IFERROR(VLOOKUP(DF1438,Auxiliar!$A:$C,2,0),"")</f>
        <v>MICHELOB</v>
      </c>
      <c r="DI1438" s="7" t="str">
        <f>+IFERROR(VLOOKUP(DF1438,Auxiliar!$A:$C,3,0),"")</f>
        <v>1b 7% | 3b 22% | 8b 27%</v>
      </c>
      <c r="DK1438" s="1"/>
      <c r="DL1438" s="1"/>
      <c r="DM1438" s="6" t="str">
        <f>+IFERROR(VALUE(RIGHT(Tabla20[[#This Row],[B2B]],6)),"")</f>
        <v/>
      </c>
      <c r="DN1438" s="6" t="str">
        <f>+IFERROR(VLOOKUP(DL1438,Auxiliar!$A:$C,2,0),"")</f>
        <v/>
      </c>
      <c r="DO1438" s="7" t="str">
        <f>+IFERROR(VLOOKUP(DL1438,Auxiliar!$A:$C,3,0),"")</f>
        <v/>
      </c>
      <c r="DQ1438" s="1">
        <v>20037</v>
      </c>
      <c r="DR1438" s="12" t="s">
        <v>24</v>
      </c>
      <c r="DS1438" s="6">
        <f>+IFERROR(VALUE(RIGHT(Tabla21[[#This Row],[B2B]],6)),"")</f>
        <v>20037</v>
      </c>
      <c r="DT1438" s="6" t="str">
        <f>+IFERROR(VLOOKUP(DR1438,Auxiliar!$A:$C,2,0),"")</f>
        <v>CORONA PORRON</v>
      </c>
      <c r="DU1438" s="7" t="str">
        <f>+IFERROR(VLOOKUP(DR1438,Auxiliar!$A:$C,3,0),"")</f>
        <v>1b 5% | 20b 0%</v>
      </c>
      <c r="DW1438" s="1"/>
      <c r="DX1438" s="12"/>
      <c r="DY1438" s="6" t="str">
        <f>+IFERROR(VALUE(RIGHT(Tabla22[[#This Row],[B2B]],6)),"")</f>
        <v/>
      </c>
      <c r="DZ1438" s="6" t="str">
        <f>+IFERROR(VLOOKUP(DX1438,Auxiliar!$A:$C,2,0),"")</f>
        <v/>
      </c>
      <c r="EA1438" s="7" t="str">
        <f>+IFERROR(VLOOKUP(DX1438,Auxiliar!$A:$C,3,0),"")</f>
        <v/>
      </c>
      <c r="EC1438" s="1"/>
      <c r="ED1438" s="12"/>
      <c r="EE1438" s="6" t="str">
        <f>+IFERROR(VALUE(RIGHT(Tabla23[[#This Row],[B2B]],6)),"")</f>
        <v/>
      </c>
      <c r="EF1438" s="6" t="str">
        <f>+IFERROR(VLOOKUP(ED1438,Auxiliar!$A:$C,2,0),"")</f>
        <v/>
      </c>
      <c r="EG1438" s="7" t="str">
        <f>+IFERROR(VLOOKUP(ED1438,Auxiliar!$A:$C,3,0),"")</f>
        <v/>
      </c>
      <c r="EI1438" s="1"/>
      <c r="EJ1438" s="12"/>
      <c r="EK1438" s="6" t="str">
        <f>+IFERROR(VALUE(RIGHT(Tabla24[[#This Row],[B2B]],6)),"")</f>
        <v/>
      </c>
      <c r="EL1438" s="6" t="str">
        <f>+IFERROR(VLOOKUP(EJ1438,Auxiliar!$A:$C,2,0),"")</f>
        <v/>
      </c>
      <c r="EM1438" s="7" t="str">
        <f>+IFERROR(VLOOKUP(EJ1438,Auxiliar!$A:$C,3,0),"")</f>
        <v/>
      </c>
      <c r="EO1438" s="1"/>
      <c r="EP1438" s="12"/>
      <c r="EQ1438" s="6" t="str">
        <f>+IFERROR(VALUE(RIGHT(Tabla25[[#This Row],[B2B]],6)),"")</f>
        <v/>
      </c>
      <c r="ER1438" s="6" t="str">
        <f>+IFERROR(VLOOKUP(EP1438,Auxiliar!$A:$C,2,0),"")</f>
        <v/>
      </c>
      <c r="ES1438" s="7" t="str">
        <f>+IFERROR(VLOOKUP(EP1438,Auxiliar!$A:$C,3,0),"")</f>
        <v/>
      </c>
      <c r="EU1438" s="1"/>
      <c r="EV1438" s="12"/>
      <c r="EW1438" s="6" t="str">
        <f>+IFERROR(VALUE(RIGHT(Tabla26[[#This Row],[B2B]],6)),"")</f>
        <v/>
      </c>
      <c r="EX1438" s="6" t="str">
        <f>+IFERROR(VLOOKUP(EV1438,Auxiliar!$A:$C,2,0),"")</f>
        <v/>
      </c>
      <c r="EY1438" s="7" t="str">
        <f>+IFERROR(VLOOKUP(EV1438,Auxiliar!$A:$C,3,0),"")</f>
        <v/>
      </c>
      <c r="EZ1438" s="1"/>
      <c r="FA1438" s="12"/>
      <c r="FB1438" s="6" t="str">
        <f>+IFERROR(VALUE(RIGHT(Tabla27[[#This Row],[B2B]],6)),"")</f>
        <v/>
      </c>
      <c r="FC1438" s="6" t="str">
        <f>+IFERROR(VLOOKUP(FA1438,Auxiliar!$A:$C,2,0),"")</f>
        <v/>
      </c>
      <c r="FD1438" s="7" t="str">
        <f>+IFERROR(VLOOKUP(FA1438,Auxiliar!$A:$C,3,0),"")</f>
        <v/>
      </c>
      <c r="FE1438" s="1"/>
      <c r="FF1438" s="12"/>
      <c r="FG1438" s="6" t="str">
        <f>+IFERROR(VALUE(RIGHT(Tabla28[[#This Row],[B2B]],6)),"")</f>
        <v/>
      </c>
      <c r="FH1438" s="6" t="str">
        <f>+IFERROR(VLOOKUP(FF1438,Auxiliar!$A:$C,2,0),"")</f>
        <v/>
      </c>
      <c r="FI1438" s="7" t="str">
        <f>+IFERROR(VLOOKUP(FF1438,Auxiliar!$A:$C,3,0),"")</f>
        <v/>
      </c>
      <c r="FJ1438" s="1"/>
      <c r="FK1438" s="12"/>
      <c r="FL1438" s="6" t="str">
        <f>+IFERROR(VALUE(RIGHT(Tabla29[[#This Row],[B2B]],6)),"")</f>
        <v/>
      </c>
      <c r="FM1438" s="6" t="str">
        <f>+IFERROR(VLOOKUP(FK1438,Auxiliar!$A:$C,2,0),"")</f>
        <v/>
      </c>
      <c r="FN1438" s="7" t="str">
        <f>+IFERROR(VLOOKUP(FK1438,Auxiliar!$A:$C,3,0),"")</f>
        <v/>
      </c>
      <c r="FO1438" s="1"/>
      <c r="FP1438" s="12"/>
      <c r="FQ1438" s="6" t="str">
        <f>+IFERROR(VALUE(RIGHT(Tabla30[[#This Row],[B2B]],6)),"")</f>
        <v/>
      </c>
      <c r="FR1438" s="6" t="str">
        <f>+IFERROR(VLOOKUP(FP1438,Auxiliar!$A:$C,2,0),"")</f>
        <v/>
      </c>
      <c r="FS1438" s="7"/>
      <c r="FT1438" s="1"/>
      <c r="FU1438" s="12"/>
      <c r="FV1438" s="6" t="str">
        <f>+IFERROR(VALUE(RIGHT(Tabla31[[#This Row],[B2B]],6)),"")</f>
        <v/>
      </c>
      <c r="FW1438" s="6" t="str">
        <f>+IFERROR(VLOOKUP(FU1438,Auxiliar!$A:$C,2,0),"")</f>
        <v/>
      </c>
      <c r="FX1438" s="7" t="str">
        <f>+IFERROR(VLOOKUP(FU1438,Auxiliar!$A:$C,3,0),"")</f>
        <v/>
      </c>
      <c r="FY1438" s="1"/>
      <c r="FZ1438" s="12"/>
      <c r="GA1438" s="6" t="str">
        <f>+IFERROR(VALUE(RIGHT(Tabla32[[#This Row],[B2B]],6)),"")</f>
        <v/>
      </c>
      <c r="GB1438" s="6" t="str">
        <f>+IFERROR(VLOOKUP(FZ1438,Auxiliar!$A:$C,2,0),"")</f>
        <v/>
      </c>
      <c r="GC1438" s="7" t="str">
        <f>+IFERROR(VLOOKUP(FZ1438,Auxiliar!$A:$C,3,0),"")</f>
        <v/>
      </c>
      <c r="GD1438" s="1"/>
      <c r="GE1438" s="12"/>
      <c r="GF1438" s="6" t="str">
        <f>+IFERROR(VALUE(RIGHT(Tabla33[[#This Row],[B2B]],6)),"")</f>
        <v/>
      </c>
      <c r="GG1438" s="6" t="str">
        <f>+IFERROR(VLOOKUP(GE1438,Auxiliar!$A:$C,2,0),"")</f>
        <v/>
      </c>
      <c r="GH1438" s="7" t="str">
        <f>+IFERROR(VLOOKUP(GE1438,Auxiliar!$A:$C,3,0),"")</f>
        <v/>
      </c>
    </row>
    <row r="1439" spans="79:190" x14ac:dyDescent="0.25">
      <c r="CA1439" s="1">
        <v>20055</v>
      </c>
      <c r="CB1439" s="1" t="s">
        <v>35</v>
      </c>
      <c r="CC1439" s="6">
        <f>+IFERROR(VALUE(RIGHT(Tabla14[[#This Row],[B2B]],6)),"")</f>
        <v>20055</v>
      </c>
      <c r="CD1439" s="6" t="str">
        <f>+IFERROR(VLOOKUP(CB1439,Auxiliar!$A:$C,2,0),"")</f>
        <v>Corona 710cc</v>
      </c>
      <c r="CE1439" s="7" t="str">
        <f>+IFERROR(VLOOKUP(CB1439,Auxiliar!$A:$C,3,0),"")</f>
        <v>1b 10% | 85b 0%</v>
      </c>
      <c r="CM1439" s="1">
        <v>20079</v>
      </c>
      <c r="CN1439" s="1" t="s">
        <v>20</v>
      </c>
      <c r="CO1439" s="6">
        <v>20079</v>
      </c>
      <c r="CP1439" s="6" t="s">
        <v>20</v>
      </c>
      <c r="CQ1439" s="7" t="s">
        <v>21</v>
      </c>
      <c r="CY1439" s="1">
        <v>20079</v>
      </c>
      <c r="CZ1439" s="1" t="s">
        <v>16</v>
      </c>
      <c r="DA1439" s="6">
        <f>+IFERROR(VALUE(RIGHT(Tabla18[[#This Row],[B2B]],6)),"")</f>
        <v>20079</v>
      </c>
      <c r="DB1439" s="6" t="str">
        <f>+IFERROR(VLOOKUP(CZ1439,Auxiliar!$A:$C,2,0),"")</f>
        <v>PREMIUM</v>
      </c>
      <c r="DC1439" s="7" t="str">
        <f>+IFERROR(VLOOKUP(CZ1439,Auxiliar!$A:$C,3,0),"")</f>
        <v>0b 0% | 2b 2% | 5b 3,5% | 10b 5%</v>
      </c>
      <c r="DE1439" s="1">
        <v>20079</v>
      </c>
      <c r="DF1439" s="1" t="s">
        <v>19</v>
      </c>
      <c r="DG1439" s="6">
        <f>+IFERROR(VALUE(RIGHT(Tabla19[[#This Row],[B2B]],6)),"")</f>
        <v>20079</v>
      </c>
      <c r="DH1439" s="6" t="str">
        <f>+IFERROR(VLOOKUP(DF1439,Auxiliar!$A:$C,2,0),"")</f>
        <v>MICHELOB</v>
      </c>
      <c r="DI1439" s="7" t="str">
        <f>+IFERROR(VLOOKUP(DF1439,Auxiliar!$A:$C,3,0),"")</f>
        <v>1b 7% | 3b 22% | 8b 27%</v>
      </c>
      <c r="DK1439" s="1"/>
      <c r="DL1439" s="1"/>
      <c r="DM1439" s="6" t="str">
        <f>+IFERROR(VALUE(RIGHT(Tabla20[[#This Row],[B2B]],6)),"")</f>
        <v/>
      </c>
      <c r="DN1439" s="6" t="str">
        <f>+IFERROR(VLOOKUP(DL1439,Auxiliar!$A:$C,2,0),"")</f>
        <v/>
      </c>
      <c r="DO1439" s="7" t="str">
        <f>+IFERROR(VLOOKUP(DL1439,Auxiliar!$A:$C,3,0),"")</f>
        <v/>
      </c>
      <c r="DQ1439" s="1">
        <v>20039</v>
      </c>
      <c r="DR1439" s="12" t="s">
        <v>24</v>
      </c>
      <c r="DS1439" s="6">
        <f>+IFERROR(VALUE(RIGHT(Tabla21[[#This Row],[B2B]],6)),"")</f>
        <v>20039</v>
      </c>
      <c r="DT1439" s="6" t="str">
        <f>+IFERROR(VLOOKUP(DR1439,Auxiliar!$A:$C,2,0),"")</f>
        <v>CORONA PORRON</v>
      </c>
      <c r="DU1439" s="7" t="str">
        <f>+IFERROR(VLOOKUP(DR1439,Auxiliar!$A:$C,3,0),"")</f>
        <v>1b 5% | 20b 0%</v>
      </c>
      <c r="DW1439" s="1"/>
      <c r="DX1439" s="12"/>
      <c r="DY1439" s="6" t="str">
        <f>+IFERROR(VALUE(RIGHT(Tabla22[[#This Row],[B2B]],6)),"")</f>
        <v/>
      </c>
      <c r="DZ1439" s="6" t="str">
        <f>+IFERROR(VLOOKUP(DX1439,Auxiliar!$A:$C,2,0),"")</f>
        <v/>
      </c>
      <c r="EA1439" s="7" t="str">
        <f>+IFERROR(VLOOKUP(DX1439,Auxiliar!$A:$C,3,0),"")</f>
        <v/>
      </c>
      <c r="EC1439" s="1"/>
      <c r="ED1439" s="12"/>
      <c r="EE1439" s="6" t="str">
        <f>+IFERROR(VALUE(RIGHT(Tabla23[[#This Row],[B2B]],6)),"")</f>
        <v/>
      </c>
      <c r="EF1439" s="6" t="str">
        <f>+IFERROR(VLOOKUP(ED1439,Auxiliar!$A:$C,2,0),"")</f>
        <v/>
      </c>
      <c r="EG1439" s="7" t="str">
        <f>+IFERROR(VLOOKUP(ED1439,Auxiliar!$A:$C,3,0),"")</f>
        <v/>
      </c>
      <c r="EI1439" s="1"/>
      <c r="EJ1439" s="12"/>
      <c r="EK1439" s="6" t="str">
        <f>+IFERROR(VALUE(RIGHT(Tabla24[[#This Row],[B2B]],6)),"")</f>
        <v/>
      </c>
      <c r="EL1439" s="6" t="str">
        <f>+IFERROR(VLOOKUP(EJ1439,Auxiliar!$A:$C,2,0),"")</f>
        <v/>
      </c>
      <c r="EM1439" s="7" t="str">
        <f>+IFERROR(VLOOKUP(EJ1439,Auxiliar!$A:$C,3,0),"")</f>
        <v/>
      </c>
      <c r="EO1439" s="1"/>
      <c r="EP1439" s="12"/>
      <c r="EQ1439" s="6" t="str">
        <f>+IFERROR(VALUE(RIGHT(Tabla25[[#This Row],[B2B]],6)),"")</f>
        <v/>
      </c>
      <c r="ER1439" s="6" t="str">
        <f>+IFERROR(VLOOKUP(EP1439,Auxiliar!$A:$C,2,0),"")</f>
        <v/>
      </c>
      <c r="ES1439" s="7" t="str">
        <f>+IFERROR(VLOOKUP(EP1439,Auxiliar!$A:$C,3,0),"")</f>
        <v/>
      </c>
      <c r="EU1439" s="1"/>
      <c r="EV1439" s="12"/>
      <c r="EW1439" s="6" t="str">
        <f>+IFERROR(VALUE(RIGHT(Tabla26[[#This Row],[B2B]],6)),"")</f>
        <v/>
      </c>
      <c r="EX1439" s="6" t="str">
        <f>+IFERROR(VLOOKUP(EV1439,Auxiliar!$A:$C,2,0),"")</f>
        <v/>
      </c>
      <c r="EY1439" s="7" t="str">
        <f>+IFERROR(VLOOKUP(EV1439,Auxiliar!$A:$C,3,0),"")</f>
        <v/>
      </c>
      <c r="EZ1439" s="1"/>
      <c r="FA1439" s="12"/>
      <c r="FB1439" s="6" t="str">
        <f>+IFERROR(VALUE(RIGHT(Tabla27[[#This Row],[B2B]],6)),"")</f>
        <v/>
      </c>
      <c r="FC1439" s="6" t="str">
        <f>+IFERROR(VLOOKUP(FA1439,Auxiliar!$A:$C,2,0),"")</f>
        <v/>
      </c>
      <c r="FD1439" s="7" t="str">
        <f>+IFERROR(VLOOKUP(FA1439,Auxiliar!$A:$C,3,0),"")</f>
        <v/>
      </c>
      <c r="FE1439" s="1"/>
      <c r="FF1439" s="12"/>
      <c r="FG1439" s="6" t="str">
        <f>+IFERROR(VALUE(RIGHT(Tabla28[[#This Row],[B2B]],6)),"")</f>
        <v/>
      </c>
      <c r="FH1439" s="6" t="str">
        <f>+IFERROR(VLOOKUP(FF1439,Auxiliar!$A:$C,2,0),"")</f>
        <v/>
      </c>
      <c r="FI1439" s="7" t="str">
        <f>+IFERROR(VLOOKUP(FF1439,Auxiliar!$A:$C,3,0),"")</f>
        <v/>
      </c>
      <c r="FJ1439" s="1"/>
      <c r="FK1439" s="12"/>
      <c r="FL1439" s="6" t="str">
        <f>+IFERROR(VALUE(RIGHT(Tabla29[[#This Row],[B2B]],6)),"")</f>
        <v/>
      </c>
      <c r="FM1439" s="6" t="str">
        <f>+IFERROR(VLOOKUP(FK1439,Auxiliar!$A:$C,2,0),"")</f>
        <v/>
      </c>
      <c r="FN1439" s="7" t="str">
        <f>+IFERROR(VLOOKUP(FK1439,Auxiliar!$A:$C,3,0),"")</f>
        <v/>
      </c>
      <c r="FO1439" s="1"/>
      <c r="FP1439" s="12"/>
      <c r="FQ1439" s="6" t="str">
        <f>+IFERROR(VALUE(RIGHT(Tabla30[[#This Row],[B2B]],6)),"")</f>
        <v/>
      </c>
      <c r="FR1439" s="6" t="str">
        <f>+IFERROR(VLOOKUP(FP1439,Auxiliar!$A:$C,2,0),"")</f>
        <v/>
      </c>
      <c r="FS1439" s="7"/>
      <c r="FT1439" s="1"/>
      <c r="FU1439" s="12"/>
      <c r="FV1439" s="6" t="str">
        <f>+IFERROR(VALUE(RIGHT(Tabla31[[#This Row],[B2B]],6)),"")</f>
        <v/>
      </c>
      <c r="FW1439" s="6" t="str">
        <f>+IFERROR(VLOOKUP(FU1439,Auxiliar!$A:$C,2,0),"")</f>
        <v/>
      </c>
      <c r="FX1439" s="7" t="str">
        <f>+IFERROR(VLOOKUP(FU1439,Auxiliar!$A:$C,3,0),"")</f>
        <v/>
      </c>
      <c r="FY1439" s="1"/>
      <c r="FZ1439" s="12"/>
      <c r="GA1439" s="6" t="str">
        <f>+IFERROR(VALUE(RIGHT(Tabla32[[#This Row],[B2B]],6)),"")</f>
        <v/>
      </c>
      <c r="GB1439" s="6" t="str">
        <f>+IFERROR(VLOOKUP(FZ1439,Auxiliar!$A:$C,2,0),"")</f>
        <v/>
      </c>
      <c r="GC1439" s="7" t="str">
        <f>+IFERROR(VLOOKUP(FZ1439,Auxiliar!$A:$C,3,0),"")</f>
        <v/>
      </c>
      <c r="GD1439" s="1"/>
      <c r="GE1439" s="12"/>
      <c r="GF1439" s="6" t="str">
        <f>+IFERROR(VALUE(RIGHT(Tabla33[[#This Row],[B2B]],6)),"")</f>
        <v/>
      </c>
      <c r="GG1439" s="6" t="str">
        <f>+IFERROR(VLOOKUP(GE1439,Auxiliar!$A:$C,2,0),"")</f>
        <v/>
      </c>
      <c r="GH1439" s="7" t="str">
        <f>+IFERROR(VLOOKUP(GE1439,Auxiliar!$A:$C,3,0),"")</f>
        <v/>
      </c>
    </row>
    <row r="1440" spans="79:190" x14ac:dyDescent="0.25">
      <c r="CA1440" s="1">
        <v>20056</v>
      </c>
      <c r="CB1440" s="1" t="s">
        <v>35</v>
      </c>
      <c r="CC1440" s="6">
        <f>+IFERROR(VALUE(RIGHT(Tabla14[[#This Row],[B2B]],6)),"")</f>
        <v>20056</v>
      </c>
      <c r="CD1440" s="6" t="str">
        <f>+IFERROR(VLOOKUP(CB1440,Auxiliar!$A:$C,2,0),"")</f>
        <v>Corona 710cc</v>
      </c>
      <c r="CE1440" s="7" t="str">
        <f>+IFERROR(VLOOKUP(CB1440,Auxiliar!$A:$C,3,0),"")</f>
        <v>1b 10% | 85b 0%</v>
      </c>
      <c r="CM1440" s="1">
        <v>20081</v>
      </c>
      <c r="CN1440" s="1" t="s">
        <v>20</v>
      </c>
      <c r="CO1440" s="6">
        <v>20081</v>
      </c>
      <c r="CP1440" s="6" t="s">
        <v>20</v>
      </c>
      <c r="CQ1440" s="7" t="s">
        <v>21</v>
      </c>
      <c r="CY1440" s="1">
        <v>20081</v>
      </c>
      <c r="CZ1440" s="1" t="s">
        <v>16</v>
      </c>
      <c r="DA1440" s="6">
        <f>+IFERROR(VALUE(RIGHT(Tabla18[[#This Row],[B2B]],6)),"")</f>
        <v>20081</v>
      </c>
      <c r="DB1440" s="6" t="str">
        <f>+IFERROR(VLOOKUP(CZ1440,Auxiliar!$A:$C,2,0),"")</f>
        <v>PREMIUM</v>
      </c>
      <c r="DC1440" s="7" t="str">
        <f>+IFERROR(VLOOKUP(CZ1440,Auxiliar!$A:$C,3,0),"")</f>
        <v>0b 0% | 2b 2% | 5b 3,5% | 10b 5%</v>
      </c>
      <c r="DE1440" s="1">
        <v>20081</v>
      </c>
      <c r="DF1440" s="1" t="s">
        <v>19</v>
      </c>
      <c r="DG1440" s="6">
        <f>+IFERROR(VALUE(RIGHT(Tabla19[[#This Row],[B2B]],6)),"")</f>
        <v>20081</v>
      </c>
      <c r="DH1440" s="6" t="str">
        <f>+IFERROR(VLOOKUP(DF1440,Auxiliar!$A:$C,2,0),"")</f>
        <v>MICHELOB</v>
      </c>
      <c r="DI1440" s="7" t="str">
        <f>+IFERROR(VLOOKUP(DF1440,Auxiliar!$A:$C,3,0),"")</f>
        <v>1b 7% | 3b 22% | 8b 27%</v>
      </c>
      <c r="DK1440" s="1"/>
      <c r="DL1440" s="1"/>
      <c r="DM1440" s="6" t="str">
        <f>+IFERROR(VALUE(RIGHT(Tabla20[[#This Row],[B2B]],6)),"")</f>
        <v/>
      </c>
      <c r="DN1440" s="6" t="str">
        <f>+IFERROR(VLOOKUP(DL1440,Auxiliar!$A:$C,2,0),"")</f>
        <v/>
      </c>
      <c r="DO1440" s="7" t="str">
        <f>+IFERROR(VLOOKUP(DL1440,Auxiliar!$A:$C,3,0),"")</f>
        <v/>
      </c>
      <c r="DQ1440" s="1">
        <v>20047</v>
      </c>
      <c r="DR1440" s="12" t="s">
        <v>24</v>
      </c>
      <c r="DS1440" s="6">
        <f>+IFERROR(VALUE(RIGHT(Tabla21[[#This Row],[B2B]],6)),"")</f>
        <v>20047</v>
      </c>
      <c r="DT1440" s="6" t="str">
        <f>+IFERROR(VLOOKUP(DR1440,Auxiliar!$A:$C,2,0),"")</f>
        <v>CORONA PORRON</v>
      </c>
      <c r="DU1440" s="7" t="str">
        <f>+IFERROR(VLOOKUP(DR1440,Auxiliar!$A:$C,3,0),"")</f>
        <v>1b 5% | 20b 0%</v>
      </c>
      <c r="DW1440" s="1"/>
      <c r="DX1440" s="12"/>
      <c r="DY1440" s="6" t="str">
        <f>+IFERROR(VALUE(RIGHT(Tabla22[[#This Row],[B2B]],6)),"")</f>
        <v/>
      </c>
      <c r="DZ1440" s="6" t="str">
        <f>+IFERROR(VLOOKUP(DX1440,Auxiliar!$A:$C,2,0),"")</f>
        <v/>
      </c>
      <c r="EA1440" s="7" t="str">
        <f>+IFERROR(VLOOKUP(DX1440,Auxiliar!$A:$C,3,0),"")</f>
        <v/>
      </c>
      <c r="EC1440" s="1"/>
      <c r="ED1440" s="12"/>
      <c r="EE1440" s="6" t="str">
        <f>+IFERROR(VALUE(RIGHT(Tabla23[[#This Row],[B2B]],6)),"")</f>
        <v/>
      </c>
      <c r="EF1440" s="6" t="str">
        <f>+IFERROR(VLOOKUP(ED1440,Auxiliar!$A:$C,2,0),"")</f>
        <v/>
      </c>
      <c r="EG1440" s="7" t="str">
        <f>+IFERROR(VLOOKUP(ED1440,Auxiliar!$A:$C,3,0),"")</f>
        <v/>
      </c>
      <c r="EI1440" s="1"/>
      <c r="EJ1440" s="12"/>
      <c r="EK1440" s="6" t="str">
        <f>+IFERROR(VALUE(RIGHT(Tabla24[[#This Row],[B2B]],6)),"")</f>
        <v/>
      </c>
      <c r="EL1440" s="6" t="str">
        <f>+IFERROR(VLOOKUP(EJ1440,Auxiliar!$A:$C,2,0),"")</f>
        <v/>
      </c>
      <c r="EM1440" s="7" t="str">
        <f>+IFERROR(VLOOKUP(EJ1440,Auxiliar!$A:$C,3,0),"")</f>
        <v/>
      </c>
      <c r="EO1440" s="1"/>
      <c r="EP1440" s="12"/>
      <c r="EQ1440" s="6" t="str">
        <f>+IFERROR(VALUE(RIGHT(Tabla25[[#This Row],[B2B]],6)),"")</f>
        <v/>
      </c>
      <c r="ER1440" s="6" t="str">
        <f>+IFERROR(VLOOKUP(EP1440,Auxiliar!$A:$C,2,0),"")</f>
        <v/>
      </c>
      <c r="ES1440" s="7" t="str">
        <f>+IFERROR(VLOOKUP(EP1440,Auxiliar!$A:$C,3,0),"")</f>
        <v/>
      </c>
      <c r="EU1440" s="1"/>
      <c r="EV1440" s="12"/>
      <c r="EW1440" s="6" t="str">
        <f>+IFERROR(VALUE(RIGHT(Tabla26[[#This Row],[B2B]],6)),"")</f>
        <v/>
      </c>
      <c r="EX1440" s="6" t="str">
        <f>+IFERROR(VLOOKUP(EV1440,Auxiliar!$A:$C,2,0),"")</f>
        <v/>
      </c>
      <c r="EY1440" s="7" t="str">
        <f>+IFERROR(VLOOKUP(EV1440,Auxiliar!$A:$C,3,0),"")</f>
        <v/>
      </c>
      <c r="EZ1440" s="1"/>
      <c r="FA1440" s="12"/>
      <c r="FB1440" s="6" t="str">
        <f>+IFERROR(VALUE(RIGHT(Tabla27[[#This Row],[B2B]],6)),"")</f>
        <v/>
      </c>
      <c r="FC1440" s="6" t="str">
        <f>+IFERROR(VLOOKUP(FA1440,Auxiliar!$A:$C,2,0),"")</f>
        <v/>
      </c>
      <c r="FD1440" s="7" t="str">
        <f>+IFERROR(VLOOKUP(FA1440,Auxiliar!$A:$C,3,0),"")</f>
        <v/>
      </c>
      <c r="FE1440" s="1"/>
      <c r="FF1440" s="12"/>
      <c r="FG1440" s="6" t="str">
        <f>+IFERROR(VALUE(RIGHT(Tabla28[[#This Row],[B2B]],6)),"")</f>
        <v/>
      </c>
      <c r="FH1440" s="6" t="str">
        <f>+IFERROR(VLOOKUP(FF1440,Auxiliar!$A:$C,2,0),"")</f>
        <v/>
      </c>
      <c r="FI1440" s="7" t="str">
        <f>+IFERROR(VLOOKUP(FF1440,Auxiliar!$A:$C,3,0),"")</f>
        <v/>
      </c>
      <c r="FJ1440" s="1"/>
      <c r="FK1440" s="12"/>
      <c r="FL1440" s="6" t="str">
        <f>+IFERROR(VALUE(RIGHT(Tabla29[[#This Row],[B2B]],6)),"")</f>
        <v/>
      </c>
      <c r="FM1440" s="6" t="str">
        <f>+IFERROR(VLOOKUP(FK1440,Auxiliar!$A:$C,2,0),"")</f>
        <v/>
      </c>
      <c r="FN1440" s="7" t="str">
        <f>+IFERROR(VLOOKUP(FK1440,Auxiliar!$A:$C,3,0),"")</f>
        <v/>
      </c>
      <c r="FO1440" s="1"/>
      <c r="FP1440" s="12"/>
      <c r="FQ1440" s="6" t="str">
        <f>+IFERROR(VALUE(RIGHT(Tabla30[[#This Row],[B2B]],6)),"")</f>
        <v/>
      </c>
      <c r="FR1440" s="6" t="str">
        <f>+IFERROR(VLOOKUP(FP1440,Auxiliar!$A:$C,2,0),"")</f>
        <v/>
      </c>
      <c r="FS1440" s="7"/>
      <c r="FT1440" s="1"/>
      <c r="FU1440" s="12"/>
      <c r="FV1440" s="6" t="str">
        <f>+IFERROR(VALUE(RIGHT(Tabla31[[#This Row],[B2B]],6)),"")</f>
        <v/>
      </c>
      <c r="FW1440" s="6" t="str">
        <f>+IFERROR(VLOOKUP(FU1440,Auxiliar!$A:$C,2,0),"")</f>
        <v/>
      </c>
      <c r="FX1440" s="7" t="str">
        <f>+IFERROR(VLOOKUP(FU1440,Auxiliar!$A:$C,3,0),"")</f>
        <v/>
      </c>
      <c r="FY1440" s="1"/>
      <c r="FZ1440" s="12"/>
      <c r="GA1440" s="6" t="str">
        <f>+IFERROR(VALUE(RIGHT(Tabla32[[#This Row],[B2B]],6)),"")</f>
        <v/>
      </c>
      <c r="GB1440" s="6" t="str">
        <f>+IFERROR(VLOOKUP(FZ1440,Auxiliar!$A:$C,2,0),"")</f>
        <v/>
      </c>
      <c r="GC1440" s="7" t="str">
        <f>+IFERROR(VLOOKUP(FZ1440,Auxiliar!$A:$C,3,0),"")</f>
        <v/>
      </c>
      <c r="GD1440" s="1"/>
      <c r="GE1440" s="12"/>
      <c r="GF1440" s="6" t="str">
        <f>+IFERROR(VALUE(RIGHT(Tabla33[[#This Row],[B2B]],6)),"")</f>
        <v/>
      </c>
      <c r="GG1440" s="6" t="str">
        <f>+IFERROR(VLOOKUP(GE1440,Auxiliar!$A:$C,2,0),"")</f>
        <v/>
      </c>
      <c r="GH1440" s="7" t="str">
        <f>+IFERROR(VLOOKUP(GE1440,Auxiliar!$A:$C,3,0),"")</f>
        <v/>
      </c>
    </row>
    <row r="1441" spans="79:190" x14ac:dyDescent="0.25">
      <c r="CA1441" s="1">
        <v>20059</v>
      </c>
      <c r="CB1441" s="1" t="s">
        <v>35</v>
      </c>
      <c r="CC1441" s="6">
        <f>+IFERROR(VALUE(RIGHT(Tabla14[[#This Row],[B2B]],6)),"")</f>
        <v>20059</v>
      </c>
      <c r="CD1441" s="6" t="str">
        <f>+IFERROR(VLOOKUP(CB1441,Auxiliar!$A:$C,2,0),"")</f>
        <v>Corona 710cc</v>
      </c>
      <c r="CE1441" s="7" t="str">
        <f>+IFERROR(VLOOKUP(CB1441,Auxiliar!$A:$C,3,0),"")</f>
        <v>1b 10% | 85b 0%</v>
      </c>
      <c r="CM1441" s="1">
        <v>20083</v>
      </c>
      <c r="CN1441" s="1" t="s">
        <v>20</v>
      </c>
      <c r="CO1441" s="6">
        <v>20083</v>
      </c>
      <c r="CP1441" s="6" t="s">
        <v>20</v>
      </c>
      <c r="CQ1441" s="7" t="s">
        <v>21</v>
      </c>
      <c r="CY1441" s="1">
        <v>20083</v>
      </c>
      <c r="CZ1441" s="1" t="s">
        <v>16</v>
      </c>
      <c r="DA1441" s="6">
        <f>+IFERROR(VALUE(RIGHT(Tabla18[[#This Row],[B2B]],6)),"")</f>
        <v>20083</v>
      </c>
      <c r="DB1441" s="6" t="str">
        <f>+IFERROR(VLOOKUP(CZ1441,Auxiliar!$A:$C,2,0),"")</f>
        <v>PREMIUM</v>
      </c>
      <c r="DC1441" s="7" t="str">
        <f>+IFERROR(VLOOKUP(CZ1441,Auxiliar!$A:$C,3,0),"")</f>
        <v>0b 0% | 2b 2% | 5b 3,5% | 10b 5%</v>
      </c>
      <c r="DE1441" s="1">
        <v>20083</v>
      </c>
      <c r="DF1441" s="1" t="s">
        <v>19</v>
      </c>
      <c r="DG1441" s="6">
        <f>+IFERROR(VALUE(RIGHT(Tabla19[[#This Row],[B2B]],6)),"")</f>
        <v>20083</v>
      </c>
      <c r="DH1441" s="6" t="str">
        <f>+IFERROR(VLOOKUP(DF1441,Auxiliar!$A:$C,2,0),"")</f>
        <v>MICHELOB</v>
      </c>
      <c r="DI1441" s="7" t="str">
        <f>+IFERROR(VLOOKUP(DF1441,Auxiliar!$A:$C,3,0),"")</f>
        <v>1b 7% | 3b 22% | 8b 27%</v>
      </c>
      <c r="DK1441" s="1"/>
      <c r="DL1441" s="1"/>
      <c r="DM1441" s="6" t="str">
        <f>+IFERROR(VALUE(RIGHT(Tabla20[[#This Row],[B2B]],6)),"")</f>
        <v/>
      </c>
      <c r="DN1441" s="6" t="str">
        <f>+IFERROR(VLOOKUP(DL1441,Auxiliar!$A:$C,2,0),"")</f>
        <v/>
      </c>
      <c r="DO1441" s="7" t="str">
        <f>+IFERROR(VLOOKUP(DL1441,Auxiliar!$A:$C,3,0),"")</f>
        <v/>
      </c>
      <c r="DQ1441" s="1">
        <v>20053</v>
      </c>
      <c r="DR1441" s="12" t="s">
        <v>24</v>
      </c>
      <c r="DS1441" s="6">
        <f>+IFERROR(VALUE(RIGHT(Tabla21[[#This Row],[B2B]],6)),"")</f>
        <v>20053</v>
      </c>
      <c r="DT1441" s="6" t="str">
        <f>+IFERROR(VLOOKUP(DR1441,Auxiliar!$A:$C,2,0),"")</f>
        <v>CORONA PORRON</v>
      </c>
      <c r="DU1441" s="7" t="str">
        <f>+IFERROR(VLOOKUP(DR1441,Auxiliar!$A:$C,3,0),"")</f>
        <v>1b 5% | 20b 0%</v>
      </c>
      <c r="DW1441" s="1"/>
      <c r="DX1441" s="12"/>
      <c r="DY1441" s="6" t="str">
        <f>+IFERROR(VALUE(RIGHT(Tabla22[[#This Row],[B2B]],6)),"")</f>
        <v/>
      </c>
      <c r="DZ1441" s="6" t="str">
        <f>+IFERROR(VLOOKUP(DX1441,Auxiliar!$A:$C,2,0),"")</f>
        <v/>
      </c>
      <c r="EA1441" s="7" t="str">
        <f>+IFERROR(VLOOKUP(DX1441,Auxiliar!$A:$C,3,0),"")</f>
        <v/>
      </c>
      <c r="EC1441" s="1"/>
      <c r="ED1441" s="12"/>
      <c r="EE1441" s="6" t="str">
        <f>+IFERROR(VALUE(RIGHT(Tabla23[[#This Row],[B2B]],6)),"")</f>
        <v/>
      </c>
      <c r="EF1441" s="6" t="str">
        <f>+IFERROR(VLOOKUP(ED1441,Auxiliar!$A:$C,2,0),"")</f>
        <v/>
      </c>
      <c r="EG1441" s="7" t="str">
        <f>+IFERROR(VLOOKUP(ED1441,Auxiliar!$A:$C,3,0),"")</f>
        <v/>
      </c>
      <c r="EI1441" s="1"/>
      <c r="EJ1441" s="12"/>
      <c r="EK1441" s="6" t="str">
        <f>+IFERROR(VALUE(RIGHT(Tabla24[[#This Row],[B2B]],6)),"")</f>
        <v/>
      </c>
      <c r="EL1441" s="6" t="str">
        <f>+IFERROR(VLOOKUP(EJ1441,Auxiliar!$A:$C,2,0),"")</f>
        <v/>
      </c>
      <c r="EM1441" s="7" t="str">
        <f>+IFERROR(VLOOKUP(EJ1441,Auxiliar!$A:$C,3,0),"")</f>
        <v/>
      </c>
      <c r="EO1441" s="1"/>
      <c r="EP1441" s="12"/>
      <c r="EQ1441" s="6" t="str">
        <f>+IFERROR(VALUE(RIGHT(Tabla25[[#This Row],[B2B]],6)),"")</f>
        <v/>
      </c>
      <c r="ER1441" s="6" t="str">
        <f>+IFERROR(VLOOKUP(EP1441,Auxiliar!$A:$C,2,0),"")</f>
        <v/>
      </c>
      <c r="ES1441" s="7" t="str">
        <f>+IFERROR(VLOOKUP(EP1441,Auxiliar!$A:$C,3,0),"")</f>
        <v/>
      </c>
      <c r="EU1441" s="1"/>
      <c r="EV1441" s="12"/>
      <c r="EW1441" s="6" t="str">
        <f>+IFERROR(VALUE(RIGHT(Tabla26[[#This Row],[B2B]],6)),"")</f>
        <v/>
      </c>
      <c r="EX1441" s="6" t="str">
        <f>+IFERROR(VLOOKUP(EV1441,Auxiliar!$A:$C,2,0),"")</f>
        <v/>
      </c>
      <c r="EY1441" s="7" t="str">
        <f>+IFERROR(VLOOKUP(EV1441,Auxiliar!$A:$C,3,0),"")</f>
        <v/>
      </c>
      <c r="EZ1441" s="1"/>
      <c r="FA1441" s="12"/>
      <c r="FB1441" s="6" t="str">
        <f>+IFERROR(VALUE(RIGHT(Tabla27[[#This Row],[B2B]],6)),"")</f>
        <v/>
      </c>
      <c r="FC1441" s="6" t="str">
        <f>+IFERROR(VLOOKUP(FA1441,Auxiliar!$A:$C,2,0),"")</f>
        <v/>
      </c>
      <c r="FD1441" s="7" t="str">
        <f>+IFERROR(VLOOKUP(FA1441,Auxiliar!$A:$C,3,0),"")</f>
        <v/>
      </c>
      <c r="FE1441" s="1"/>
      <c r="FF1441" s="12"/>
      <c r="FG1441" s="6" t="str">
        <f>+IFERROR(VALUE(RIGHT(Tabla28[[#This Row],[B2B]],6)),"")</f>
        <v/>
      </c>
      <c r="FH1441" s="6" t="str">
        <f>+IFERROR(VLOOKUP(FF1441,Auxiliar!$A:$C,2,0),"")</f>
        <v/>
      </c>
      <c r="FI1441" s="7" t="str">
        <f>+IFERROR(VLOOKUP(FF1441,Auxiliar!$A:$C,3,0),"")</f>
        <v/>
      </c>
      <c r="FJ1441" s="1"/>
      <c r="FK1441" s="12"/>
      <c r="FL1441" s="6" t="str">
        <f>+IFERROR(VALUE(RIGHT(Tabla29[[#This Row],[B2B]],6)),"")</f>
        <v/>
      </c>
      <c r="FM1441" s="6" t="str">
        <f>+IFERROR(VLOOKUP(FK1441,Auxiliar!$A:$C,2,0),"")</f>
        <v/>
      </c>
      <c r="FN1441" s="7" t="str">
        <f>+IFERROR(VLOOKUP(FK1441,Auxiliar!$A:$C,3,0),"")</f>
        <v/>
      </c>
      <c r="FO1441" s="1"/>
      <c r="FP1441" s="12"/>
      <c r="FQ1441" s="6" t="str">
        <f>+IFERROR(VALUE(RIGHT(Tabla30[[#This Row],[B2B]],6)),"")</f>
        <v/>
      </c>
      <c r="FR1441" s="6" t="str">
        <f>+IFERROR(VLOOKUP(FP1441,Auxiliar!$A:$C,2,0),"")</f>
        <v/>
      </c>
      <c r="FS1441" s="7"/>
      <c r="FT1441" s="1"/>
      <c r="FU1441" s="12"/>
      <c r="FV1441" s="6" t="str">
        <f>+IFERROR(VALUE(RIGHT(Tabla31[[#This Row],[B2B]],6)),"")</f>
        <v/>
      </c>
      <c r="FW1441" s="6" t="str">
        <f>+IFERROR(VLOOKUP(FU1441,Auxiliar!$A:$C,2,0),"")</f>
        <v/>
      </c>
      <c r="FX1441" s="7" t="str">
        <f>+IFERROR(VLOOKUP(FU1441,Auxiliar!$A:$C,3,0),"")</f>
        <v/>
      </c>
      <c r="FY1441" s="1"/>
      <c r="FZ1441" s="12"/>
      <c r="GA1441" s="6" t="str">
        <f>+IFERROR(VALUE(RIGHT(Tabla32[[#This Row],[B2B]],6)),"")</f>
        <v/>
      </c>
      <c r="GB1441" s="6" t="str">
        <f>+IFERROR(VLOOKUP(FZ1441,Auxiliar!$A:$C,2,0),"")</f>
        <v/>
      </c>
      <c r="GC1441" s="7" t="str">
        <f>+IFERROR(VLOOKUP(FZ1441,Auxiliar!$A:$C,3,0),"")</f>
        <v/>
      </c>
      <c r="GD1441" s="1"/>
      <c r="GE1441" s="12"/>
      <c r="GF1441" s="6" t="str">
        <f>+IFERROR(VALUE(RIGHT(Tabla33[[#This Row],[B2B]],6)),"")</f>
        <v/>
      </c>
      <c r="GG1441" s="6" t="str">
        <f>+IFERROR(VLOOKUP(GE1441,Auxiliar!$A:$C,2,0),"")</f>
        <v/>
      </c>
      <c r="GH1441" s="7" t="str">
        <f>+IFERROR(VLOOKUP(GE1441,Auxiliar!$A:$C,3,0),"")</f>
        <v/>
      </c>
    </row>
    <row r="1442" spans="79:190" x14ac:dyDescent="0.25">
      <c r="CA1442" s="1">
        <v>20066</v>
      </c>
      <c r="CB1442" s="1" t="s">
        <v>35</v>
      </c>
      <c r="CC1442" s="6">
        <f>+IFERROR(VALUE(RIGHT(Tabla14[[#This Row],[B2B]],6)),"")</f>
        <v>20066</v>
      </c>
      <c r="CD1442" s="6" t="str">
        <f>+IFERROR(VLOOKUP(CB1442,Auxiliar!$A:$C,2,0),"")</f>
        <v>Corona 710cc</v>
      </c>
      <c r="CE1442" s="7" t="str">
        <f>+IFERROR(VLOOKUP(CB1442,Auxiliar!$A:$C,3,0),"")</f>
        <v>1b 10% | 85b 0%</v>
      </c>
      <c r="CM1442" s="1">
        <v>20086</v>
      </c>
      <c r="CN1442" s="1" t="s">
        <v>20</v>
      </c>
      <c r="CO1442" s="6">
        <v>20086</v>
      </c>
      <c r="CP1442" s="6" t="s">
        <v>20</v>
      </c>
      <c r="CQ1442" s="7" t="s">
        <v>21</v>
      </c>
      <c r="CY1442" s="1">
        <v>20086</v>
      </c>
      <c r="CZ1442" s="1" t="s">
        <v>16</v>
      </c>
      <c r="DA1442" s="6">
        <f>+IFERROR(VALUE(RIGHT(Tabla18[[#This Row],[B2B]],6)),"")</f>
        <v>20086</v>
      </c>
      <c r="DB1442" s="6" t="str">
        <f>+IFERROR(VLOOKUP(CZ1442,Auxiliar!$A:$C,2,0),"")</f>
        <v>PREMIUM</v>
      </c>
      <c r="DC1442" s="7" t="str">
        <f>+IFERROR(VLOOKUP(CZ1442,Auxiliar!$A:$C,3,0),"")</f>
        <v>0b 0% | 2b 2% | 5b 3,5% | 10b 5%</v>
      </c>
      <c r="DE1442" s="1">
        <v>20086</v>
      </c>
      <c r="DF1442" s="1" t="s">
        <v>19</v>
      </c>
      <c r="DG1442" s="6">
        <f>+IFERROR(VALUE(RIGHT(Tabla19[[#This Row],[B2B]],6)),"")</f>
        <v>20086</v>
      </c>
      <c r="DH1442" s="6" t="str">
        <f>+IFERROR(VLOOKUP(DF1442,Auxiliar!$A:$C,2,0),"")</f>
        <v>MICHELOB</v>
      </c>
      <c r="DI1442" s="7" t="str">
        <f>+IFERROR(VLOOKUP(DF1442,Auxiliar!$A:$C,3,0),"")</f>
        <v>1b 7% | 3b 22% | 8b 27%</v>
      </c>
      <c r="DK1442" s="1"/>
      <c r="DL1442" s="1"/>
      <c r="DM1442" s="6" t="str">
        <f>+IFERROR(VALUE(RIGHT(Tabla20[[#This Row],[B2B]],6)),"")</f>
        <v/>
      </c>
      <c r="DN1442" s="6" t="str">
        <f>+IFERROR(VLOOKUP(DL1442,Auxiliar!$A:$C,2,0),"")</f>
        <v/>
      </c>
      <c r="DO1442" s="7" t="str">
        <f>+IFERROR(VLOOKUP(DL1442,Auxiliar!$A:$C,3,0),"")</f>
        <v/>
      </c>
      <c r="DQ1442" s="1">
        <v>20054</v>
      </c>
      <c r="DR1442" s="12" t="s">
        <v>24</v>
      </c>
      <c r="DS1442" s="6">
        <f>+IFERROR(VALUE(RIGHT(Tabla21[[#This Row],[B2B]],6)),"")</f>
        <v>20054</v>
      </c>
      <c r="DT1442" s="6" t="str">
        <f>+IFERROR(VLOOKUP(DR1442,Auxiliar!$A:$C,2,0),"")</f>
        <v>CORONA PORRON</v>
      </c>
      <c r="DU1442" s="7" t="str">
        <f>+IFERROR(VLOOKUP(DR1442,Auxiliar!$A:$C,3,0),"")</f>
        <v>1b 5% | 20b 0%</v>
      </c>
      <c r="DW1442" s="1"/>
      <c r="DX1442" s="12"/>
      <c r="DY1442" s="6" t="str">
        <f>+IFERROR(VALUE(RIGHT(Tabla22[[#This Row],[B2B]],6)),"")</f>
        <v/>
      </c>
      <c r="DZ1442" s="6" t="str">
        <f>+IFERROR(VLOOKUP(DX1442,Auxiliar!$A:$C,2,0),"")</f>
        <v/>
      </c>
      <c r="EA1442" s="7" t="str">
        <f>+IFERROR(VLOOKUP(DX1442,Auxiliar!$A:$C,3,0),"")</f>
        <v/>
      </c>
      <c r="EC1442" s="1"/>
      <c r="ED1442" s="12"/>
      <c r="EE1442" s="6" t="str">
        <f>+IFERROR(VALUE(RIGHT(Tabla23[[#This Row],[B2B]],6)),"")</f>
        <v/>
      </c>
      <c r="EF1442" s="6" t="str">
        <f>+IFERROR(VLOOKUP(ED1442,Auxiliar!$A:$C,2,0),"")</f>
        <v/>
      </c>
      <c r="EG1442" s="7" t="str">
        <f>+IFERROR(VLOOKUP(ED1442,Auxiliar!$A:$C,3,0),"")</f>
        <v/>
      </c>
      <c r="EI1442" s="1"/>
      <c r="EJ1442" s="12"/>
      <c r="EK1442" s="6" t="str">
        <f>+IFERROR(VALUE(RIGHT(Tabla24[[#This Row],[B2B]],6)),"")</f>
        <v/>
      </c>
      <c r="EL1442" s="6" t="str">
        <f>+IFERROR(VLOOKUP(EJ1442,Auxiliar!$A:$C,2,0),"")</f>
        <v/>
      </c>
      <c r="EM1442" s="7" t="str">
        <f>+IFERROR(VLOOKUP(EJ1442,Auxiliar!$A:$C,3,0),"")</f>
        <v/>
      </c>
      <c r="EO1442" s="1"/>
      <c r="EP1442" s="12"/>
      <c r="EQ1442" s="6" t="str">
        <f>+IFERROR(VALUE(RIGHT(Tabla25[[#This Row],[B2B]],6)),"")</f>
        <v/>
      </c>
      <c r="ER1442" s="6" t="str">
        <f>+IFERROR(VLOOKUP(EP1442,Auxiliar!$A:$C,2,0),"")</f>
        <v/>
      </c>
      <c r="ES1442" s="7" t="str">
        <f>+IFERROR(VLOOKUP(EP1442,Auxiliar!$A:$C,3,0),"")</f>
        <v/>
      </c>
      <c r="EU1442" s="1"/>
      <c r="EV1442" s="12"/>
      <c r="EW1442" s="6" t="str">
        <f>+IFERROR(VALUE(RIGHT(Tabla26[[#This Row],[B2B]],6)),"")</f>
        <v/>
      </c>
      <c r="EX1442" s="6" t="str">
        <f>+IFERROR(VLOOKUP(EV1442,Auxiliar!$A:$C,2,0),"")</f>
        <v/>
      </c>
      <c r="EY1442" s="7" t="str">
        <f>+IFERROR(VLOOKUP(EV1442,Auxiliar!$A:$C,3,0),"")</f>
        <v/>
      </c>
      <c r="EZ1442" s="1"/>
      <c r="FA1442" s="12"/>
      <c r="FB1442" s="6" t="str">
        <f>+IFERROR(VALUE(RIGHT(Tabla27[[#This Row],[B2B]],6)),"")</f>
        <v/>
      </c>
      <c r="FC1442" s="6" t="str">
        <f>+IFERROR(VLOOKUP(FA1442,Auxiliar!$A:$C,2,0),"")</f>
        <v/>
      </c>
      <c r="FD1442" s="7" t="str">
        <f>+IFERROR(VLOOKUP(FA1442,Auxiliar!$A:$C,3,0),"")</f>
        <v/>
      </c>
      <c r="FE1442" s="1"/>
      <c r="FF1442" s="12"/>
      <c r="FG1442" s="6" t="str">
        <f>+IFERROR(VALUE(RIGHT(Tabla28[[#This Row],[B2B]],6)),"")</f>
        <v/>
      </c>
      <c r="FH1442" s="6" t="str">
        <f>+IFERROR(VLOOKUP(FF1442,Auxiliar!$A:$C,2,0),"")</f>
        <v/>
      </c>
      <c r="FI1442" s="7" t="str">
        <f>+IFERROR(VLOOKUP(FF1442,Auxiliar!$A:$C,3,0),"")</f>
        <v/>
      </c>
      <c r="FJ1442" s="1"/>
      <c r="FK1442" s="12"/>
      <c r="FL1442" s="6" t="str">
        <f>+IFERROR(VALUE(RIGHT(Tabla29[[#This Row],[B2B]],6)),"")</f>
        <v/>
      </c>
      <c r="FM1442" s="6" t="str">
        <f>+IFERROR(VLOOKUP(FK1442,Auxiliar!$A:$C,2,0),"")</f>
        <v/>
      </c>
      <c r="FN1442" s="7" t="str">
        <f>+IFERROR(VLOOKUP(FK1442,Auxiliar!$A:$C,3,0),"")</f>
        <v/>
      </c>
      <c r="FO1442" s="1"/>
      <c r="FP1442" s="12"/>
      <c r="FQ1442" s="6" t="str">
        <f>+IFERROR(VALUE(RIGHT(Tabla30[[#This Row],[B2B]],6)),"")</f>
        <v/>
      </c>
      <c r="FR1442" s="6" t="str">
        <f>+IFERROR(VLOOKUP(FP1442,Auxiliar!$A:$C,2,0),"")</f>
        <v/>
      </c>
      <c r="FS1442" s="7"/>
      <c r="FT1442" s="1"/>
      <c r="FU1442" s="12"/>
      <c r="FV1442" s="6" t="str">
        <f>+IFERROR(VALUE(RIGHT(Tabla31[[#This Row],[B2B]],6)),"")</f>
        <v/>
      </c>
      <c r="FW1442" s="6" t="str">
        <f>+IFERROR(VLOOKUP(FU1442,Auxiliar!$A:$C,2,0),"")</f>
        <v/>
      </c>
      <c r="FX1442" s="7" t="str">
        <f>+IFERROR(VLOOKUP(FU1442,Auxiliar!$A:$C,3,0),"")</f>
        <v/>
      </c>
      <c r="FY1442" s="1"/>
      <c r="FZ1442" s="12"/>
      <c r="GA1442" s="6" t="str">
        <f>+IFERROR(VALUE(RIGHT(Tabla32[[#This Row],[B2B]],6)),"")</f>
        <v/>
      </c>
      <c r="GB1442" s="6" t="str">
        <f>+IFERROR(VLOOKUP(FZ1442,Auxiliar!$A:$C,2,0),"")</f>
        <v/>
      </c>
      <c r="GC1442" s="7" t="str">
        <f>+IFERROR(VLOOKUP(FZ1442,Auxiliar!$A:$C,3,0),"")</f>
        <v/>
      </c>
      <c r="GD1442" s="1"/>
      <c r="GE1442" s="12"/>
      <c r="GF1442" s="6" t="str">
        <f>+IFERROR(VALUE(RIGHT(Tabla33[[#This Row],[B2B]],6)),"")</f>
        <v/>
      </c>
      <c r="GG1442" s="6" t="str">
        <f>+IFERROR(VLOOKUP(GE1442,Auxiliar!$A:$C,2,0),"")</f>
        <v/>
      </c>
      <c r="GH1442" s="7" t="str">
        <f>+IFERROR(VLOOKUP(GE1442,Auxiliar!$A:$C,3,0),"")</f>
        <v/>
      </c>
    </row>
    <row r="1443" spans="79:190" x14ac:dyDescent="0.25">
      <c r="CA1443" s="1">
        <v>20067</v>
      </c>
      <c r="CB1443" s="1" t="s">
        <v>35</v>
      </c>
      <c r="CC1443" s="6">
        <f>+IFERROR(VALUE(RIGHT(Tabla14[[#This Row],[B2B]],6)),"")</f>
        <v>20067</v>
      </c>
      <c r="CD1443" s="6" t="str">
        <f>+IFERROR(VLOOKUP(CB1443,Auxiliar!$A:$C,2,0),"")</f>
        <v>Corona 710cc</v>
      </c>
      <c r="CE1443" s="7" t="str">
        <f>+IFERROR(VLOOKUP(CB1443,Auxiliar!$A:$C,3,0),"")</f>
        <v>1b 10% | 85b 0%</v>
      </c>
      <c r="CM1443" s="1">
        <v>20087</v>
      </c>
      <c r="CN1443" s="1" t="s">
        <v>20</v>
      </c>
      <c r="CO1443" s="6">
        <v>20087</v>
      </c>
      <c r="CP1443" s="6" t="s">
        <v>20</v>
      </c>
      <c r="CQ1443" s="7" t="s">
        <v>21</v>
      </c>
      <c r="CY1443" s="1">
        <v>20087</v>
      </c>
      <c r="CZ1443" s="1" t="s">
        <v>16</v>
      </c>
      <c r="DA1443" s="6">
        <f>+IFERROR(VALUE(RIGHT(Tabla18[[#This Row],[B2B]],6)),"")</f>
        <v>20087</v>
      </c>
      <c r="DB1443" s="6" t="str">
        <f>+IFERROR(VLOOKUP(CZ1443,Auxiliar!$A:$C,2,0),"")</f>
        <v>PREMIUM</v>
      </c>
      <c r="DC1443" s="7" t="str">
        <f>+IFERROR(VLOOKUP(CZ1443,Auxiliar!$A:$C,3,0),"")</f>
        <v>0b 0% | 2b 2% | 5b 3,5% | 10b 5%</v>
      </c>
      <c r="DE1443" s="1">
        <v>20087</v>
      </c>
      <c r="DF1443" s="1" t="s">
        <v>19</v>
      </c>
      <c r="DG1443" s="6">
        <f>+IFERROR(VALUE(RIGHT(Tabla19[[#This Row],[B2B]],6)),"")</f>
        <v>20087</v>
      </c>
      <c r="DH1443" s="6" t="str">
        <f>+IFERROR(VLOOKUP(DF1443,Auxiliar!$A:$C,2,0),"")</f>
        <v>MICHELOB</v>
      </c>
      <c r="DI1443" s="7" t="str">
        <f>+IFERROR(VLOOKUP(DF1443,Auxiliar!$A:$C,3,0),"")</f>
        <v>1b 7% | 3b 22% | 8b 27%</v>
      </c>
      <c r="DK1443" s="1"/>
      <c r="DL1443" s="1"/>
      <c r="DM1443" s="6" t="str">
        <f>+IFERROR(VALUE(RIGHT(Tabla20[[#This Row],[B2B]],6)),"")</f>
        <v/>
      </c>
      <c r="DN1443" s="6" t="str">
        <f>+IFERROR(VLOOKUP(DL1443,Auxiliar!$A:$C,2,0),"")</f>
        <v/>
      </c>
      <c r="DO1443" s="7" t="str">
        <f>+IFERROR(VLOOKUP(DL1443,Auxiliar!$A:$C,3,0),"")</f>
        <v/>
      </c>
      <c r="DQ1443" s="1">
        <v>20055</v>
      </c>
      <c r="DR1443" s="12" t="s">
        <v>24</v>
      </c>
      <c r="DS1443" s="6">
        <f>+IFERROR(VALUE(RIGHT(Tabla21[[#This Row],[B2B]],6)),"")</f>
        <v>20055</v>
      </c>
      <c r="DT1443" s="6" t="str">
        <f>+IFERROR(VLOOKUP(DR1443,Auxiliar!$A:$C,2,0),"")</f>
        <v>CORONA PORRON</v>
      </c>
      <c r="DU1443" s="7" t="str">
        <f>+IFERROR(VLOOKUP(DR1443,Auxiliar!$A:$C,3,0),"")</f>
        <v>1b 5% | 20b 0%</v>
      </c>
      <c r="DW1443" s="1"/>
      <c r="DX1443" s="12"/>
      <c r="DY1443" s="6" t="str">
        <f>+IFERROR(VALUE(RIGHT(Tabla22[[#This Row],[B2B]],6)),"")</f>
        <v/>
      </c>
      <c r="DZ1443" s="6" t="str">
        <f>+IFERROR(VLOOKUP(DX1443,Auxiliar!$A:$C,2,0),"")</f>
        <v/>
      </c>
      <c r="EA1443" s="7" t="str">
        <f>+IFERROR(VLOOKUP(DX1443,Auxiliar!$A:$C,3,0),"")</f>
        <v/>
      </c>
      <c r="EC1443" s="1"/>
      <c r="ED1443" s="12"/>
      <c r="EE1443" s="6" t="str">
        <f>+IFERROR(VALUE(RIGHT(Tabla23[[#This Row],[B2B]],6)),"")</f>
        <v/>
      </c>
      <c r="EF1443" s="6" t="str">
        <f>+IFERROR(VLOOKUP(ED1443,Auxiliar!$A:$C,2,0),"")</f>
        <v/>
      </c>
      <c r="EG1443" s="7" t="str">
        <f>+IFERROR(VLOOKUP(ED1443,Auxiliar!$A:$C,3,0),"")</f>
        <v/>
      </c>
      <c r="EI1443" s="1"/>
      <c r="EJ1443" s="12"/>
      <c r="EK1443" s="6" t="str">
        <f>+IFERROR(VALUE(RIGHT(Tabla24[[#This Row],[B2B]],6)),"")</f>
        <v/>
      </c>
      <c r="EL1443" s="6" t="str">
        <f>+IFERROR(VLOOKUP(EJ1443,Auxiliar!$A:$C,2,0),"")</f>
        <v/>
      </c>
      <c r="EM1443" s="7" t="str">
        <f>+IFERROR(VLOOKUP(EJ1443,Auxiliar!$A:$C,3,0),"")</f>
        <v/>
      </c>
      <c r="EO1443" s="1"/>
      <c r="EP1443" s="12"/>
      <c r="EQ1443" s="6" t="str">
        <f>+IFERROR(VALUE(RIGHT(Tabla25[[#This Row],[B2B]],6)),"")</f>
        <v/>
      </c>
      <c r="ER1443" s="6" t="str">
        <f>+IFERROR(VLOOKUP(EP1443,Auxiliar!$A:$C,2,0),"")</f>
        <v/>
      </c>
      <c r="ES1443" s="7" t="str">
        <f>+IFERROR(VLOOKUP(EP1443,Auxiliar!$A:$C,3,0),"")</f>
        <v/>
      </c>
      <c r="EU1443" s="1"/>
      <c r="EV1443" s="12"/>
      <c r="EW1443" s="6" t="str">
        <f>+IFERROR(VALUE(RIGHT(Tabla26[[#This Row],[B2B]],6)),"")</f>
        <v/>
      </c>
      <c r="EX1443" s="6" t="str">
        <f>+IFERROR(VLOOKUP(EV1443,Auxiliar!$A:$C,2,0),"")</f>
        <v/>
      </c>
      <c r="EY1443" s="7" t="str">
        <f>+IFERROR(VLOOKUP(EV1443,Auxiliar!$A:$C,3,0),"")</f>
        <v/>
      </c>
      <c r="EZ1443" s="1"/>
      <c r="FA1443" s="12"/>
      <c r="FB1443" s="6" t="str">
        <f>+IFERROR(VALUE(RIGHT(Tabla27[[#This Row],[B2B]],6)),"")</f>
        <v/>
      </c>
      <c r="FC1443" s="6" t="str">
        <f>+IFERROR(VLOOKUP(FA1443,Auxiliar!$A:$C,2,0),"")</f>
        <v/>
      </c>
      <c r="FD1443" s="7" t="str">
        <f>+IFERROR(VLOOKUP(FA1443,Auxiliar!$A:$C,3,0),"")</f>
        <v/>
      </c>
      <c r="FE1443" s="1"/>
      <c r="FF1443" s="12"/>
      <c r="FG1443" s="6" t="str">
        <f>+IFERROR(VALUE(RIGHT(Tabla28[[#This Row],[B2B]],6)),"")</f>
        <v/>
      </c>
      <c r="FH1443" s="6" t="str">
        <f>+IFERROR(VLOOKUP(FF1443,Auxiliar!$A:$C,2,0),"")</f>
        <v/>
      </c>
      <c r="FI1443" s="7" t="str">
        <f>+IFERROR(VLOOKUP(FF1443,Auxiliar!$A:$C,3,0),"")</f>
        <v/>
      </c>
      <c r="FJ1443" s="1"/>
      <c r="FK1443" s="12"/>
      <c r="FL1443" s="6" t="str">
        <f>+IFERROR(VALUE(RIGHT(Tabla29[[#This Row],[B2B]],6)),"")</f>
        <v/>
      </c>
      <c r="FM1443" s="6" t="str">
        <f>+IFERROR(VLOOKUP(FK1443,Auxiliar!$A:$C,2,0),"")</f>
        <v/>
      </c>
      <c r="FN1443" s="7" t="str">
        <f>+IFERROR(VLOOKUP(FK1443,Auxiliar!$A:$C,3,0),"")</f>
        <v/>
      </c>
      <c r="FO1443" s="1"/>
      <c r="FP1443" s="12"/>
      <c r="FQ1443" s="6" t="str">
        <f>+IFERROR(VALUE(RIGHT(Tabla30[[#This Row],[B2B]],6)),"")</f>
        <v/>
      </c>
      <c r="FR1443" s="6" t="str">
        <f>+IFERROR(VLOOKUP(FP1443,Auxiliar!$A:$C,2,0),"")</f>
        <v/>
      </c>
      <c r="FS1443" s="7"/>
      <c r="FT1443" s="1"/>
      <c r="FU1443" s="12"/>
      <c r="FV1443" s="6" t="str">
        <f>+IFERROR(VALUE(RIGHT(Tabla31[[#This Row],[B2B]],6)),"")</f>
        <v/>
      </c>
      <c r="FW1443" s="6" t="str">
        <f>+IFERROR(VLOOKUP(FU1443,Auxiliar!$A:$C,2,0),"")</f>
        <v/>
      </c>
      <c r="FX1443" s="7" t="str">
        <f>+IFERROR(VLOOKUP(FU1443,Auxiliar!$A:$C,3,0),"")</f>
        <v/>
      </c>
      <c r="FY1443" s="1"/>
      <c r="FZ1443" s="12"/>
      <c r="GA1443" s="6" t="str">
        <f>+IFERROR(VALUE(RIGHT(Tabla32[[#This Row],[B2B]],6)),"")</f>
        <v/>
      </c>
      <c r="GB1443" s="6" t="str">
        <f>+IFERROR(VLOOKUP(FZ1443,Auxiliar!$A:$C,2,0),"")</f>
        <v/>
      </c>
      <c r="GC1443" s="7" t="str">
        <f>+IFERROR(VLOOKUP(FZ1443,Auxiliar!$A:$C,3,0),"")</f>
        <v/>
      </c>
      <c r="GD1443" s="1"/>
      <c r="GE1443" s="12"/>
      <c r="GF1443" s="6" t="str">
        <f>+IFERROR(VALUE(RIGHT(Tabla33[[#This Row],[B2B]],6)),"")</f>
        <v/>
      </c>
      <c r="GG1443" s="6" t="str">
        <f>+IFERROR(VLOOKUP(GE1443,Auxiliar!$A:$C,2,0),"")</f>
        <v/>
      </c>
      <c r="GH1443" s="7" t="str">
        <f>+IFERROR(VLOOKUP(GE1443,Auxiliar!$A:$C,3,0),"")</f>
        <v/>
      </c>
    </row>
    <row r="1444" spans="79:190" x14ac:dyDescent="0.25">
      <c r="CA1444" s="1">
        <v>20069</v>
      </c>
      <c r="CB1444" s="1" t="s">
        <v>35</v>
      </c>
      <c r="CC1444" s="6">
        <f>+IFERROR(VALUE(RIGHT(Tabla14[[#This Row],[B2B]],6)),"")</f>
        <v>20069</v>
      </c>
      <c r="CD1444" s="6" t="str">
        <f>+IFERROR(VLOOKUP(CB1444,Auxiliar!$A:$C,2,0),"")</f>
        <v>Corona 710cc</v>
      </c>
      <c r="CE1444" s="7" t="str">
        <f>+IFERROR(VLOOKUP(CB1444,Auxiliar!$A:$C,3,0),"")</f>
        <v>1b 10% | 85b 0%</v>
      </c>
      <c r="CM1444" s="1">
        <v>20089</v>
      </c>
      <c r="CN1444" s="1" t="s">
        <v>20</v>
      </c>
      <c r="CO1444" s="6">
        <v>20089</v>
      </c>
      <c r="CP1444" s="6" t="s">
        <v>20</v>
      </c>
      <c r="CQ1444" s="7" t="s">
        <v>21</v>
      </c>
      <c r="CY1444" s="1">
        <v>20089</v>
      </c>
      <c r="CZ1444" s="1" t="s">
        <v>16</v>
      </c>
      <c r="DA1444" s="6">
        <f>+IFERROR(VALUE(RIGHT(Tabla18[[#This Row],[B2B]],6)),"")</f>
        <v>20089</v>
      </c>
      <c r="DB1444" s="6" t="str">
        <f>+IFERROR(VLOOKUP(CZ1444,Auxiliar!$A:$C,2,0),"")</f>
        <v>PREMIUM</v>
      </c>
      <c r="DC1444" s="7" t="str">
        <f>+IFERROR(VLOOKUP(CZ1444,Auxiliar!$A:$C,3,0),"")</f>
        <v>0b 0% | 2b 2% | 5b 3,5% | 10b 5%</v>
      </c>
      <c r="DE1444" s="1">
        <v>20089</v>
      </c>
      <c r="DF1444" s="1" t="s">
        <v>19</v>
      </c>
      <c r="DG1444" s="6">
        <f>+IFERROR(VALUE(RIGHT(Tabla19[[#This Row],[B2B]],6)),"")</f>
        <v>20089</v>
      </c>
      <c r="DH1444" s="6" t="str">
        <f>+IFERROR(VLOOKUP(DF1444,Auxiliar!$A:$C,2,0),"")</f>
        <v>MICHELOB</v>
      </c>
      <c r="DI1444" s="7" t="str">
        <f>+IFERROR(VLOOKUP(DF1444,Auxiliar!$A:$C,3,0),"")</f>
        <v>1b 7% | 3b 22% | 8b 27%</v>
      </c>
      <c r="DK1444" s="1"/>
      <c r="DL1444" s="1"/>
      <c r="DM1444" s="6" t="str">
        <f>+IFERROR(VALUE(RIGHT(Tabla20[[#This Row],[B2B]],6)),"")</f>
        <v/>
      </c>
      <c r="DN1444" s="6" t="str">
        <f>+IFERROR(VLOOKUP(DL1444,Auxiliar!$A:$C,2,0),"")</f>
        <v/>
      </c>
      <c r="DO1444" s="7" t="str">
        <f>+IFERROR(VLOOKUP(DL1444,Auxiliar!$A:$C,3,0),"")</f>
        <v/>
      </c>
      <c r="DQ1444" s="1">
        <v>20056</v>
      </c>
      <c r="DR1444" s="12" t="s">
        <v>24</v>
      </c>
      <c r="DS1444" s="6">
        <f>+IFERROR(VALUE(RIGHT(Tabla21[[#This Row],[B2B]],6)),"")</f>
        <v>20056</v>
      </c>
      <c r="DT1444" s="6" t="str">
        <f>+IFERROR(VLOOKUP(DR1444,Auxiliar!$A:$C,2,0),"")</f>
        <v>CORONA PORRON</v>
      </c>
      <c r="DU1444" s="7" t="str">
        <f>+IFERROR(VLOOKUP(DR1444,Auxiliar!$A:$C,3,0),"")</f>
        <v>1b 5% | 20b 0%</v>
      </c>
      <c r="DW1444" s="1"/>
      <c r="DX1444" s="12"/>
      <c r="DY1444" s="6" t="str">
        <f>+IFERROR(VALUE(RIGHT(Tabla22[[#This Row],[B2B]],6)),"")</f>
        <v/>
      </c>
      <c r="DZ1444" s="6" t="str">
        <f>+IFERROR(VLOOKUP(DX1444,Auxiliar!$A:$C,2,0),"")</f>
        <v/>
      </c>
      <c r="EA1444" s="7" t="str">
        <f>+IFERROR(VLOOKUP(DX1444,Auxiliar!$A:$C,3,0),"")</f>
        <v/>
      </c>
      <c r="EC1444" s="1"/>
      <c r="ED1444" s="12"/>
      <c r="EE1444" s="6" t="str">
        <f>+IFERROR(VALUE(RIGHT(Tabla23[[#This Row],[B2B]],6)),"")</f>
        <v/>
      </c>
      <c r="EF1444" s="6" t="str">
        <f>+IFERROR(VLOOKUP(ED1444,Auxiliar!$A:$C,2,0),"")</f>
        <v/>
      </c>
      <c r="EG1444" s="7" t="str">
        <f>+IFERROR(VLOOKUP(ED1444,Auxiliar!$A:$C,3,0),"")</f>
        <v/>
      </c>
      <c r="EI1444" s="1"/>
      <c r="EJ1444" s="12"/>
      <c r="EK1444" s="6" t="str">
        <f>+IFERROR(VALUE(RIGHT(Tabla24[[#This Row],[B2B]],6)),"")</f>
        <v/>
      </c>
      <c r="EL1444" s="6" t="str">
        <f>+IFERROR(VLOOKUP(EJ1444,Auxiliar!$A:$C,2,0),"")</f>
        <v/>
      </c>
      <c r="EM1444" s="7" t="str">
        <f>+IFERROR(VLOOKUP(EJ1444,Auxiliar!$A:$C,3,0),"")</f>
        <v/>
      </c>
      <c r="EO1444" s="1"/>
      <c r="EP1444" s="12"/>
      <c r="EQ1444" s="6" t="str">
        <f>+IFERROR(VALUE(RIGHT(Tabla25[[#This Row],[B2B]],6)),"")</f>
        <v/>
      </c>
      <c r="ER1444" s="6" t="str">
        <f>+IFERROR(VLOOKUP(EP1444,Auxiliar!$A:$C,2,0),"")</f>
        <v/>
      </c>
      <c r="ES1444" s="7" t="str">
        <f>+IFERROR(VLOOKUP(EP1444,Auxiliar!$A:$C,3,0),"")</f>
        <v/>
      </c>
      <c r="EU1444" s="1"/>
      <c r="EV1444" s="12"/>
      <c r="EW1444" s="6" t="str">
        <f>+IFERROR(VALUE(RIGHT(Tabla26[[#This Row],[B2B]],6)),"")</f>
        <v/>
      </c>
      <c r="EX1444" s="6" t="str">
        <f>+IFERROR(VLOOKUP(EV1444,Auxiliar!$A:$C,2,0),"")</f>
        <v/>
      </c>
      <c r="EY1444" s="7" t="str">
        <f>+IFERROR(VLOOKUP(EV1444,Auxiliar!$A:$C,3,0),"")</f>
        <v/>
      </c>
      <c r="EZ1444" s="1"/>
      <c r="FA1444" s="12"/>
      <c r="FB1444" s="6" t="str">
        <f>+IFERROR(VALUE(RIGHT(Tabla27[[#This Row],[B2B]],6)),"")</f>
        <v/>
      </c>
      <c r="FC1444" s="6" t="str">
        <f>+IFERROR(VLOOKUP(FA1444,Auxiliar!$A:$C,2,0),"")</f>
        <v/>
      </c>
      <c r="FD1444" s="7" t="str">
        <f>+IFERROR(VLOOKUP(FA1444,Auxiliar!$A:$C,3,0),"")</f>
        <v/>
      </c>
      <c r="FE1444" s="1"/>
      <c r="FF1444" s="12"/>
      <c r="FG1444" s="6" t="str">
        <f>+IFERROR(VALUE(RIGHT(Tabla28[[#This Row],[B2B]],6)),"")</f>
        <v/>
      </c>
      <c r="FH1444" s="6" t="str">
        <f>+IFERROR(VLOOKUP(FF1444,Auxiliar!$A:$C,2,0),"")</f>
        <v/>
      </c>
      <c r="FI1444" s="7" t="str">
        <f>+IFERROR(VLOOKUP(FF1444,Auxiliar!$A:$C,3,0),"")</f>
        <v/>
      </c>
      <c r="FJ1444" s="1"/>
      <c r="FK1444" s="12"/>
      <c r="FL1444" s="6" t="str">
        <f>+IFERROR(VALUE(RIGHT(Tabla29[[#This Row],[B2B]],6)),"")</f>
        <v/>
      </c>
      <c r="FM1444" s="6" t="str">
        <f>+IFERROR(VLOOKUP(FK1444,Auxiliar!$A:$C,2,0),"")</f>
        <v/>
      </c>
      <c r="FN1444" s="7" t="str">
        <f>+IFERROR(VLOOKUP(FK1444,Auxiliar!$A:$C,3,0),"")</f>
        <v/>
      </c>
      <c r="FO1444" s="1"/>
      <c r="FP1444" s="12"/>
      <c r="FQ1444" s="6" t="str">
        <f>+IFERROR(VALUE(RIGHT(Tabla30[[#This Row],[B2B]],6)),"")</f>
        <v/>
      </c>
      <c r="FR1444" s="6" t="str">
        <f>+IFERROR(VLOOKUP(FP1444,Auxiliar!$A:$C,2,0),"")</f>
        <v/>
      </c>
      <c r="FS1444" s="7"/>
      <c r="FT1444" s="1"/>
      <c r="FU1444" s="12"/>
      <c r="FV1444" s="6" t="str">
        <f>+IFERROR(VALUE(RIGHT(Tabla31[[#This Row],[B2B]],6)),"")</f>
        <v/>
      </c>
      <c r="FW1444" s="6" t="str">
        <f>+IFERROR(VLOOKUP(FU1444,Auxiliar!$A:$C,2,0),"")</f>
        <v/>
      </c>
      <c r="FX1444" s="7" t="str">
        <f>+IFERROR(VLOOKUP(FU1444,Auxiliar!$A:$C,3,0),"")</f>
        <v/>
      </c>
      <c r="FY1444" s="1"/>
      <c r="FZ1444" s="12"/>
      <c r="GA1444" s="6" t="str">
        <f>+IFERROR(VALUE(RIGHT(Tabla32[[#This Row],[B2B]],6)),"")</f>
        <v/>
      </c>
      <c r="GB1444" s="6" t="str">
        <f>+IFERROR(VLOOKUP(FZ1444,Auxiliar!$A:$C,2,0),"")</f>
        <v/>
      </c>
      <c r="GC1444" s="7" t="str">
        <f>+IFERROR(VLOOKUP(FZ1444,Auxiliar!$A:$C,3,0),"")</f>
        <v/>
      </c>
      <c r="GD1444" s="1"/>
      <c r="GE1444" s="12"/>
      <c r="GF1444" s="6" t="str">
        <f>+IFERROR(VALUE(RIGHT(Tabla33[[#This Row],[B2B]],6)),"")</f>
        <v/>
      </c>
      <c r="GG1444" s="6" t="str">
        <f>+IFERROR(VLOOKUP(GE1444,Auxiliar!$A:$C,2,0),"")</f>
        <v/>
      </c>
      <c r="GH1444" s="7" t="str">
        <f>+IFERROR(VLOOKUP(GE1444,Auxiliar!$A:$C,3,0),"")</f>
        <v/>
      </c>
    </row>
    <row r="1445" spans="79:190" x14ac:dyDescent="0.25">
      <c r="CA1445" s="1">
        <v>20073</v>
      </c>
      <c r="CB1445" s="1" t="s">
        <v>35</v>
      </c>
      <c r="CC1445" s="6">
        <f>+IFERROR(VALUE(RIGHT(Tabla14[[#This Row],[B2B]],6)),"")</f>
        <v>20073</v>
      </c>
      <c r="CD1445" s="6" t="str">
        <f>+IFERROR(VLOOKUP(CB1445,Auxiliar!$A:$C,2,0),"")</f>
        <v>Corona 710cc</v>
      </c>
      <c r="CE1445" s="7" t="str">
        <f>+IFERROR(VLOOKUP(CB1445,Auxiliar!$A:$C,3,0),"")</f>
        <v>1b 10% | 85b 0%</v>
      </c>
      <c r="CM1445" s="1">
        <v>20090</v>
      </c>
      <c r="CN1445" s="1" t="s">
        <v>20</v>
      </c>
      <c r="CO1445" s="6">
        <v>20090</v>
      </c>
      <c r="CP1445" s="6" t="s">
        <v>20</v>
      </c>
      <c r="CQ1445" s="7" t="s">
        <v>21</v>
      </c>
      <c r="CY1445" s="1">
        <v>20090</v>
      </c>
      <c r="CZ1445" s="1" t="s">
        <v>16</v>
      </c>
      <c r="DA1445" s="6">
        <f>+IFERROR(VALUE(RIGHT(Tabla18[[#This Row],[B2B]],6)),"")</f>
        <v>20090</v>
      </c>
      <c r="DB1445" s="6" t="str">
        <f>+IFERROR(VLOOKUP(CZ1445,Auxiliar!$A:$C,2,0),"")</f>
        <v>PREMIUM</v>
      </c>
      <c r="DC1445" s="7" t="str">
        <f>+IFERROR(VLOOKUP(CZ1445,Auxiliar!$A:$C,3,0),"")</f>
        <v>0b 0% | 2b 2% | 5b 3,5% | 10b 5%</v>
      </c>
      <c r="DE1445" s="1">
        <v>20090</v>
      </c>
      <c r="DF1445" s="1" t="s">
        <v>19</v>
      </c>
      <c r="DG1445" s="6">
        <f>+IFERROR(VALUE(RIGHT(Tabla19[[#This Row],[B2B]],6)),"")</f>
        <v>20090</v>
      </c>
      <c r="DH1445" s="6" t="str">
        <f>+IFERROR(VLOOKUP(DF1445,Auxiliar!$A:$C,2,0),"")</f>
        <v>MICHELOB</v>
      </c>
      <c r="DI1445" s="7" t="str">
        <f>+IFERROR(VLOOKUP(DF1445,Auxiliar!$A:$C,3,0),"")</f>
        <v>1b 7% | 3b 22% | 8b 27%</v>
      </c>
      <c r="DK1445" s="1"/>
      <c r="DL1445" s="1"/>
      <c r="DM1445" s="6" t="str">
        <f>+IFERROR(VALUE(RIGHT(Tabla20[[#This Row],[B2B]],6)),"")</f>
        <v/>
      </c>
      <c r="DN1445" s="6" t="str">
        <f>+IFERROR(VLOOKUP(DL1445,Auxiliar!$A:$C,2,0),"")</f>
        <v/>
      </c>
      <c r="DO1445" s="7" t="str">
        <f>+IFERROR(VLOOKUP(DL1445,Auxiliar!$A:$C,3,0),"")</f>
        <v/>
      </c>
      <c r="DQ1445" s="1">
        <v>20059</v>
      </c>
      <c r="DR1445" s="12" t="s">
        <v>24</v>
      </c>
      <c r="DS1445" s="6">
        <f>+IFERROR(VALUE(RIGHT(Tabla21[[#This Row],[B2B]],6)),"")</f>
        <v>20059</v>
      </c>
      <c r="DT1445" s="6" t="str">
        <f>+IFERROR(VLOOKUP(DR1445,Auxiliar!$A:$C,2,0),"")</f>
        <v>CORONA PORRON</v>
      </c>
      <c r="DU1445" s="7" t="str">
        <f>+IFERROR(VLOOKUP(DR1445,Auxiliar!$A:$C,3,0),"")</f>
        <v>1b 5% | 20b 0%</v>
      </c>
      <c r="DW1445" s="1"/>
      <c r="DX1445" s="12"/>
      <c r="DY1445" s="6" t="str">
        <f>+IFERROR(VALUE(RIGHT(Tabla22[[#This Row],[B2B]],6)),"")</f>
        <v/>
      </c>
      <c r="DZ1445" s="6" t="str">
        <f>+IFERROR(VLOOKUP(DX1445,Auxiliar!$A:$C,2,0),"")</f>
        <v/>
      </c>
      <c r="EA1445" s="7" t="str">
        <f>+IFERROR(VLOOKUP(DX1445,Auxiliar!$A:$C,3,0),"")</f>
        <v/>
      </c>
      <c r="EC1445" s="1"/>
      <c r="ED1445" s="12"/>
      <c r="EE1445" s="6" t="str">
        <f>+IFERROR(VALUE(RIGHT(Tabla23[[#This Row],[B2B]],6)),"")</f>
        <v/>
      </c>
      <c r="EF1445" s="6" t="str">
        <f>+IFERROR(VLOOKUP(ED1445,Auxiliar!$A:$C,2,0),"")</f>
        <v/>
      </c>
      <c r="EG1445" s="7" t="str">
        <f>+IFERROR(VLOOKUP(ED1445,Auxiliar!$A:$C,3,0),"")</f>
        <v/>
      </c>
      <c r="EI1445" s="1"/>
      <c r="EJ1445" s="12"/>
      <c r="EK1445" s="6" t="str">
        <f>+IFERROR(VALUE(RIGHT(Tabla24[[#This Row],[B2B]],6)),"")</f>
        <v/>
      </c>
      <c r="EL1445" s="6" t="str">
        <f>+IFERROR(VLOOKUP(EJ1445,Auxiliar!$A:$C,2,0),"")</f>
        <v/>
      </c>
      <c r="EM1445" s="7" t="str">
        <f>+IFERROR(VLOOKUP(EJ1445,Auxiliar!$A:$C,3,0),"")</f>
        <v/>
      </c>
      <c r="EO1445" s="1"/>
      <c r="EP1445" s="12"/>
      <c r="EQ1445" s="6" t="str">
        <f>+IFERROR(VALUE(RIGHT(Tabla25[[#This Row],[B2B]],6)),"")</f>
        <v/>
      </c>
      <c r="ER1445" s="6" t="str">
        <f>+IFERROR(VLOOKUP(EP1445,Auxiliar!$A:$C,2,0),"")</f>
        <v/>
      </c>
      <c r="ES1445" s="7" t="str">
        <f>+IFERROR(VLOOKUP(EP1445,Auxiliar!$A:$C,3,0),"")</f>
        <v/>
      </c>
      <c r="EU1445" s="1"/>
      <c r="EV1445" s="12"/>
      <c r="EW1445" s="6" t="str">
        <f>+IFERROR(VALUE(RIGHT(Tabla26[[#This Row],[B2B]],6)),"")</f>
        <v/>
      </c>
      <c r="EX1445" s="6" t="str">
        <f>+IFERROR(VLOOKUP(EV1445,Auxiliar!$A:$C,2,0),"")</f>
        <v/>
      </c>
      <c r="EY1445" s="7" t="str">
        <f>+IFERROR(VLOOKUP(EV1445,Auxiliar!$A:$C,3,0),"")</f>
        <v/>
      </c>
      <c r="EZ1445" s="1"/>
      <c r="FA1445" s="12"/>
      <c r="FB1445" s="6" t="str">
        <f>+IFERROR(VALUE(RIGHT(Tabla27[[#This Row],[B2B]],6)),"")</f>
        <v/>
      </c>
      <c r="FC1445" s="6" t="str">
        <f>+IFERROR(VLOOKUP(FA1445,Auxiliar!$A:$C,2,0),"")</f>
        <v/>
      </c>
      <c r="FD1445" s="7" t="str">
        <f>+IFERROR(VLOOKUP(FA1445,Auxiliar!$A:$C,3,0),"")</f>
        <v/>
      </c>
      <c r="FE1445" s="1"/>
      <c r="FF1445" s="12"/>
      <c r="FG1445" s="6" t="str">
        <f>+IFERROR(VALUE(RIGHT(Tabla28[[#This Row],[B2B]],6)),"")</f>
        <v/>
      </c>
      <c r="FH1445" s="6" t="str">
        <f>+IFERROR(VLOOKUP(FF1445,Auxiliar!$A:$C,2,0),"")</f>
        <v/>
      </c>
      <c r="FI1445" s="7" t="str">
        <f>+IFERROR(VLOOKUP(FF1445,Auxiliar!$A:$C,3,0),"")</f>
        <v/>
      </c>
      <c r="FJ1445" s="1"/>
      <c r="FK1445" s="12"/>
      <c r="FL1445" s="6" t="str">
        <f>+IFERROR(VALUE(RIGHT(Tabla29[[#This Row],[B2B]],6)),"")</f>
        <v/>
      </c>
      <c r="FM1445" s="6" t="str">
        <f>+IFERROR(VLOOKUP(FK1445,Auxiliar!$A:$C,2,0),"")</f>
        <v/>
      </c>
      <c r="FN1445" s="7" t="str">
        <f>+IFERROR(VLOOKUP(FK1445,Auxiliar!$A:$C,3,0),"")</f>
        <v/>
      </c>
      <c r="FO1445" s="1"/>
      <c r="FP1445" s="12"/>
      <c r="FQ1445" s="6" t="str">
        <f>+IFERROR(VALUE(RIGHT(Tabla30[[#This Row],[B2B]],6)),"")</f>
        <v/>
      </c>
      <c r="FR1445" s="6" t="str">
        <f>+IFERROR(VLOOKUP(FP1445,Auxiliar!$A:$C,2,0),"")</f>
        <v/>
      </c>
      <c r="FS1445" s="7"/>
      <c r="FT1445" s="1"/>
      <c r="FU1445" s="12"/>
      <c r="FV1445" s="6" t="str">
        <f>+IFERROR(VALUE(RIGHT(Tabla31[[#This Row],[B2B]],6)),"")</f>
        <v/>
      </c>
      <c r="FW1445" s="6" t="str">
        <f>+IFERROR(VLOOKUP(FU1445,Auxiliar!$A:$C,2,0),"")</f>
        <v/>
      </c>
      <c r="FX1445" s="7" t="str">
        <f>+IFERROR(VLOOKUP(FU1445,Auxiliar!$A:$C,3,0),"")</f>
        <v/>
      </c>
      <c r="FY1445" s="1"/>
      <c r="FZ1445" s="12"/>
      <c r="GA1445" s="6" t="str">
        <f>+IFERROR(VALUE(RIGHT(Tabla32[[#This Row],[B2B]],6)),"")</f>
        <v/>
      </c>
      <c r="GB1445" s="6" t="str">
        <f>+IFERROR(VLOOKUP(FZ1445,Auxiliar!$A:$C,2,0),"")</f>
        <v/>
      </c>
      <c r="GC1445" s="7" t="str">
        <f>+IFERROR(VLOOKUP(FZ1445,Auxiliar!$A:$C,3,0),"")</f>
        <v/>
      </c>
      <c r="GD1445" s="1"/>
      <c r="GE1445" s="12"/>
      <c r="GF1445" s="6" t="str">
        <f>+IFERROR(VALUE(RIGHT(Tabla33[[#This Row],[B2B]],6)),"")</f>
        <v/>
      </c>
      <c r="GG1445" s="6" t="str">
        <f>+IFERROR(VLOOKUP(GE1445,Auxiliar!$A:$C,2,0),"")</f>
        <v/>
      </c>
      <c r="GH1445" s="7" t="str">
        <f>+IFERROR(VLOOKUP(GE1445,Auxiliar!$A:$C,3,0),"")</f>
        <v/>
      </c>
    </row>
    <row r="1446" spans="79:190" x14ac:dyDescent="0.25">
      <c r="CA1446" s="1">
        <v>20079</v>
      </c>
      <c r="CB1446" s="1" t="s">
        <v>35</v>
      </c>
      <c r="CC1446" s="6">
        <f>+IFERROR(VALUE(RIGHT(Tabla14[[#This Row],[B2B]],6)),"")</f>
        <v>20079</v>
      </c>
      <c r="CD1446" s="6" t="str">
        <f>+IFERROR(VLOOKUP(CB1446,Auxiliar!$A:$C,2,0),"")</f>
        <v>Corona 710cc</v>
      </c>
      <c r="CE1446" s="7" t="str">
        <f>+IFERROR(VLOOKUP(CB1446,Auxiliar!$A:$C,3,0),"")</f>
        <v>1b 10% | 85b 0%</v>
      </c>
      <c r="CM1446" s="1">
        <v>20094</v>
      </c>
      <c r="CN1446" s="1" t="s">
        <v>20</v>
      </c>
      <c r="CO1446" s="6">
        <v>20094</v>
      </c>
      <c r="CP1446" s="6" t="s">
        <v>20</v>
      </c>
      <c r="CQ1446" s="7" t="s">
        <v>21</v>
      </c>
      <c r="CY1446" s="1">
        <v>20094</v>
      </c>
      <c r="CZ1446" s="1" t="s">
        <v>16</v>
      </c>
      <c r="DA1446" s="6">
        <f>+IFERROR(VALUE(RIGHT(Tabla18[[#This Row],[B2B]],6)),"")</f>
        <v>20094</v>
      </c>
      <c r="DB1446" s="6" t="str">
        <f>+IFERROR(VLOOKUP(CZ1446,Auxiliar!$A:$C,2,0),"")</f>
        <v>PREMIUM</v>
      </c>
      <c r="DC1446" s="7" t="str">
        <f>+IFERROR(VLOOKUP(CZ1446,Auxiliar!$A:$C,3,0),"")</f>
        <v>0b 0% | 2b 2% | 5b 3,5% | 10b 5%</v>
      </c>
      <c r="DE1446" s="1">
        <v>20094</v>
      </c>
      <c r="DF1446" s="1" t="s">
        <v>19</v>
      </c>
      <c r="DG1446" s="6">
        <f>+IFERROR(VALUE(RIGHT(Tabla19[[#This Row],[B2B]],6)),"")</f>
        <v>20094</v>
      </c>
      <c r="DH1446" s="6" t="str">
        <f>+IFERROR(VLOOKUP(DF1446,Auxiliar!$A:$C,2,0),"")</f>
        <v>MICHELOB</v>
      </c>
      <c r="DI1446" s="7" t="str">
        <f>+IFERROR(VLOOKUP(DF1446,Auxiliar!$A:$C,3,0),"")</f>
        <v>1b 7% | 3b 22% | 8b 27%</v>
      </c>
      <c r="DK1446" s="1"/>
      <c r="DL1446" s="1"/>
      <c r="DM1446" s="6" t="str">
        <f>+IFERROR(VALUE(RIGHT(Tabla20[[#This Row],[B2B]],6)),"")</f>
        <v/>
      </c>
      <c r="DN1446" s="6" t="str">
        <f>+IFERROR(VLOOKUP(DL1446,Auxiliar!$A:$C,2,0),"")</f>
        <v/>
      </c>
      <c r="DO1446" s="7" t="str">
        <f>+IFERROR(VLOOKUP(DL1446,Auxiliar!$A:$C,3,0),"")</f>
        <v/>
      </c>
      <c r="DQ1446" s="1">
        <v>20066</v>
      </c>
      <c r="DR1446" s="12" t="s">
        <v>24</v>
      </c>
      <c r="DS1446" s="6">
        <f>+IFERROR(VALUE(RIGHT(Tabla21[[#This Row],[B2B]],6)),"")</f>
        <v>20066</v>
      </c>
      <c r="DT1446" s="6" t="str">
        <f>+IFERROR(VLOOKUP(DR1446,Auxiliar!$A:$C,2,0),"")</f>
        <v>CORONA PORRON</v>
      </c>
      <c r="DU1446" s="7" t="str">
        <f>+IFERROR(VLOOKUP(DR1446,Auxiliar!$A:$C,3,0),"")</f>
        <v>1b 5% | 20b 0%</v>
      </c>
      <c r="DW1446" s="1"/>
      <c r="DX1446" s="12"/>
      <c r="DY1446" s="6" t="str">
        <f>+IFERROR(VALUE(RIGHT(Tabla22[[#This Row],[B2B]],6)),"")</f>
        <v/>
      </c>
      <c r="DZ1446" s="6" t="str">
        <f>+IFERROR(VLOOKUP(DX1446,Auxiliar!$A:$C,2,0),"")</f>
        <v/>
      </c>
      <c r="EA1446" s="7" t="str">
        <f>+IFERROR(VLOOKUP(DX1446,Auxiliar!$A:$C,3,0),"")</f>
        <v/>
      </c>
      <c r="EC1446" s="1"/>
      <c r="ED1446" s="12"/>
      <c r="EE1446" s="6" t="str">
        <f>+IFERROR(VALUE(RIGHT(Tabla23[[#This Row],[B2B]],6)),"")</f>
        <v/>
      </c>
      <c r="EF1446" s="6" t="str">
        <f>+IFERROR(VLOOKUP(ED1446,Auxiliar!$A:$C,2,0),"")</f>
        <v/>
      </c>
      <c r="EG1446" s="7" t="str">
        <f>+IFERROR(VLOOKUP(ED1446,Auxiliar!$A:$C,3,0),"")</f>
        <v/>
      </c>
      <c r="EI1446" s="1"/>
      <c r="EJ1446" s="12"/>
      <c r="EK1446" s="6" t="str">
        <f>+IFERROR(VALUE(RIGHT(Tabla24[[#This Row],[B2B]],6)),"")</f>
        <v/>
      </c>
      <c r="EL1446" s="6" t="str">
        <f>+IFERROR(VLOOKUP(EJ1446,Auxiliar!$A:$C,2,0),"")</f>
        <v/>
      </c>
      <c r="EM1446" s="7" t="str">
        <f>+IFERROR(VLOOKUP(EJ1446,Auxiliar!$A:$C,3,0),"")</f>
        <v/>
      </c>
      <c r="EO1446" s="1"/>
      <c r="EP1446" s="12"/>
      <c r="EQ1446" s="6" t="str">
        <f>+IFERROR(VALUE(RIGHT(Tabla25[[#This Row],[B2B]],6)),"")</f>
        <v/>
      </c>
      <c r="ER1446" s="6" t="str">
        <f>+IFERROR(VLOOKUP(EP1446,Auxiliar!$A:$C,2,0),"")</f>
        <v/>
      </c>
      <c r="ES1446" s="7" t="str">
        <f>+IFERROR(VLOOKUP(EP1446,Auxiliar!$A:$C,3,0),"")</f>
        <v/>
      </c>
      <c r="EU1446" s="1"/>
      <c r="EV1446" s="12"/>
      <c r="EW1446" s="6" t="str">
        <f>+IFERROR(VALUE(RIGHT(Tabla26[[#This Row],[B2B]],6)),"")</f>
        <v/>
      </c>
      <c r="EX1446" s="6" t="str">
        <f>+IFERROR(VLOOKUP(EV1446,Auxiliar!$A:$C,2,0),"")</f>
        <v/>
      </c>
      <c r="EY1446" s="7" t="str">
        <f>+IFERROR(VLOOKUP(EV1446,Auxiliar!$A:$C,3,0),"")</f>
        <v/>
      </c>
      <c r="EZ1446" s="1"/>
      <c r="FA1446" s="12"/>
      <c r="FB1446" s="6" t="str">
        <f>+IFERROR(VALUE(RIGHT(Tabla27[[#This Row],[B2B]],6)),"")</f>
        <v/>
      </c>
      <c r="FC1446" s="6" t="str">
        <f>+IFERROR(VLOOKUP(FA1446,Auxiliar!$A:$C,2,0),"")</f>
        <v/>
      </c>
      <c r="FD1446" s="7" t="str">
        <f>+IFERROR(VLOOKUP(FA1446,Auxiliar!$A:$C,3,0),"")</f>
        <v/>
      </c>
      <c r="FE1446" s="1"/>
      <c r="FF1446" s="12"/>
      <c r="FG1446" s="6" t="str">
        <f>+IFERROR(VALUE(RIGHT(Tabla28[[#This Row],[B2B]],6)),"")</f>
        <v/>
      </c>
      <c r="FH1446" s="6" t="str">
        <f>+IFERROR(VLOOKUP(FF1446,Auxiliar!$A:$C,2,0),"")</f>
        <v/>
      </c>
      <c r="FI1446" s="7" t="str">
        <f>+IFERROR(VLOOKUP(FF1446,Auxiliar!$A:$C,3,0),"")</f>
        <v/>
      </c>
      <c r="FJ1446" s="1"/>
      <c r="FK1446" s="12"/>
      <c r="FL1446" s="6" t="str">
        <f>+IFERROR(VALUE(RIGHT(Tabla29[[#This Row],[B2B]],6)),"")</f>
        <v/>
      </c>
      <c r="FM1446" s="6" t="str">
        <f>+IFERROR(VLOOKUP(FK1446,Auxiliar!$A:$C,2,0),"")</f>
        <v/>
      </c>
      <c r="FN1446" s="7" t="str">
        <f>+IFERROR(VLOOKUP(FK1446,Auxiliar!$A:$C,3,0),"")</f>
        <v/>
      </c>
      <c r="FO1446" s="1"/>
      <c r="FP1446" s="12"/>
      <c r="FQ1446" s="6" t="str">
        <f>+IFERROR(VALUE(RIGHT(Tabla30[[#This Row],[B2B]],6)),"")</f>
        <v/>
      </c>
      <c r="FR1446" s="6" t="str">
        <f>+IFERROR(VLOOKUP(FP1446,Auxiliar!$A:$C,2,0),"")</f>
        <v/>
      </c>
      <c r="FS1446" s="7"/>
      <c r="FT1446" s="1"/>
      <c r="FU1446" s="12"/>
      <c r="FV1446" s="6" t="str">
        <f>+IFERROR(VALUE(RIGHT(Tabla31[[#This Row],[B2B]],6)),"")</f>
        <v/>
      </c>
      <c r="FW1446" s="6" t="str">
        <f>+IFERROR(VLOOKUP(FU1446,Auxiliar!$A:$C,2,0),"")</f>
        <v/>
      </c>
      <c r="FX1446" s="7" t="str">
        <f>+IFERROR(VLOOKUP(FU1446,Auxiliar!$A:$C,3,0),"")</f>
        <v/>
      </c>
      <c r="FY1446" s="1"/>
      <c r="FZ1446" s="12"/>
      <c r="GA1446" s="6" t="str">
        <f>+IFERROR(VALUE(RIGHT(Tabla32[[#This Row],[B2B]],6)),"")</f>
        <v/>
      </c>
      <c r="GB1446" s="6" t="str">
        <f>+IFERROR(VLOOKUP(FZ1446,Auxiliar!$A:$C,2,0),"")</f>
        <v/>
      </c>
      <c r="GC1446" s="7" t="str">
        <f>+IFERROR(VLOOKUP(FZ1446,Auxiliar!$A:$C,3,0),"")</f>
        <v/>
      </c>
      <c r="GD1446" s="1"/>
      <c r="GE1446" s="12"/>
      <c r="GF1446" s="6" t="str">
        <f>+IFERROR(VALUE(RIGHT(Tabla33[[#This Row],[B2B]],6)),"")</f>
        <v/>
      </c>
      <c r="GG1446" s="6" t="str">
        <f>+IFERROR(VLOOKUP(GE1446,Auxiliar!$A:$C,2,0),"")</f>
        <v/>
      </c>
      <c r="GH1446" s="7" t="str">
        <f>+IFERROR(VLOOKUP(GE1446,Auxiliar!$A:$C,3,0),"")</f>
        <v/>
      </c>
    </row>
    <row r="1447" spans="79:190" x14ac:dyDescent="0.25">
      <c r="CA1447" s="1">
        <v>20081</v>
      </c>
      <c r="CB1447" s="1" t="s">
        <v>35</v>
      </c>
      <c r="CC1447" s="6">
        <f>+IFERROR(VALUE(RIGHT(Tabla14[[#This Row],[B2B]],6)),"")</f>
        <v>20081</v>
      </c>
      <c r="CD1447" s="6" t="str">
        <f>+IFERROR(VLOOKUP(CB1447,Auxiliar!$A:$C,2,0),"")</f>
        <v>Corona 710cc</v>
      </c>
      <c r="CE1447" s="7" t="str">
        <f>+IFERROR(VLOOKUP(CB1447,Auxiliar!$A:$C,3,0),"")</f>
        <v>1b 10% | 85b 0%</v>
      </c>
      <c r="CM1447" s="1">
        <v>20096</v>
      </c>
      <c r="CN1447" s="1" t="s">
        <v>20</v>
      </c>
      <c r="CO1447" s="6">
        <v>20096</v>
      </c>
      <c r="CP1447" s="6" t="s">
        <v>20</v>
      </c>
      <c r="CQ1447" s="7" t="s">
        <v>21</v>
      </c>
      <c r="CY1447" s="1">
        <v>20096</v>
      </c>
      <c r="CZ1447" s="1" t="s">
        <v>16</v>
      </c>
      <c r="DA1447" s="6">
        <f>+IFERROR(VALUE(RIGHT(Tabla18[[#This Row],[B2B]],6)),"")</f>
        <v>20096</v>
      </c>
      <c r="DB1447" s="6" t="str">
        <f>+IFERROR(VLOOKUP(CZ1447,Auxiliar!$A:$C,2,0),"")</f>
        <v>PREMIUM</v>
      </c>
      <c r="DC1447" s="7" t="str">
        <f>+IFERROR(VLOOKUP(CZ1447,Auxiliar!$A:$C,3,0),"")</f>
        <v>0b 0% | 2b 2% | 5b 3,5% | 10b 5%</v>
      </c>
      <c r="DE1447" s="1">
        <v>20096</v>
      </c>
      <c r="DF1447" s="1" t="s">
        <v>19</v>
      </c>
      <c r="DG1447" s="6">
        <f>+IFERROR(VALUE(RIGHT(Tabla19[[#This Row],[B2B]],6)),"")</f>
        <v>20096</v>
      </c>
      <c r="DH1447" s="6" t="str">
        <f>+IFERROR(VLOOKUP(DF1447,Auxiliar!$A:$C,2,0),"")</f>
        <v>MICHELOB</v>
      </c>
      <c r="DI1447" s="7" t="str">
        <f>+IFERROR(VLOOKUP(DF1447,Auxiliar!$A:$C,3,0),"")</f>
        <v>1b 7% | 3b 22% | 8b 27%</v>
      </c>
      <c r="DK1447" s="1"/>
      <c r="DL1447" s="1"/>
      <c r="DM1447" s="6" t="str">
        <f>+IFERROR(VALUE(RIGHT(Tabla20[[#This Row],[B2B]],6)),"")</f>
        <v/>
      </c>
      <c r="DN1447" s="6" t="str">
        <f>+IFERROR(VLOOKUP(DL1447,Auxiliar!$A:$C,2,0),"")</f>
        <v/>
      </c>
      <c r="DO1447" s="7" t="str">
        <f>+IFERROR(VLOOKUP(DL1447,Auxiliar!$A:$C,3,0),"")</f>
        <v/>
      </c>
      <c r="DQ1447" s="1">
        <v>20067</v>
      </c>
      <c r="DR1447" s="12" t="s">
        <v>24</v>
      </c>
      <c r="DS1447" s="6">
        <f>+IFERROR(VALUE(RIGHT(Tabla21[[#This Row],[B2B]],6)),"")</f>
        <v>20067</v>
      </c>
      <c r="DT1447" s="6" t="str">
        <f>+IFERROR(VLOOKUP(DR1447,Auxiliar!$A:$C,2,0),"")</f>
        <v>CORONA PORRON</v>
      </c>
      <c r="DU1447" s="7" t="str">
        <f>+IFERROR(VLOOKUP(DR1447,Auxiliar!$A:$C,3,0),"")</f>
        <v>1b 5% | 20b 0%</v>
      </c>
      <c r="DW1447" s="1"/>
      <c r="DX1447" s="12"/>
      <c r="DY1447" s="6" t="str">
        <f>+IFERROR(VALUE(RIGHT(Tabla22[[#This Row],[B2B]],6)),"")</f>
        <v/>
      </c>
      <c r="DZ1447" s="6" t="str">
        <f>+IFERROR(VLOOKUP(DX1447,Auxiliar!$A:$C,2,0),"")</f>
        <v/>
      </c>
      <c r="EA1447" s="7" t="str">
        <f>+IFERROR(VLOOKUP(DX1447,Auxiliar!$A:$C,3,0),"")</f>
        <v/>
      </c>
      <c r="EC1447" s="1"/>
      <c r="ED1447" s="12"/>
      <c r="EE1447" s="6" t="str">
        <f>+IFERROR(VALUE(RIGHT(Tabla23[[#This Row],[B2B]],6)),"")</f>
        <v/>
      </c>
      <c r="EF1447" s="6" t="str">
        <f>+IFERROR(VLOOKUP(ED1447,Auxiliar!$A:$C,2,0),"")</f>
        <v/>
      </c>
      <c r="EG1447" s="7" t="str">
        <f>+IFERROR(VLOOKUP(ED1447,Auxiliar!$A:$C,3,0),"")</f>
        <v/>
      </c>
      <c r="EI1447" s="1"/>
      <c r="EJ1447" s="12"/>
      <c r="EK1447" s="6" t="str">
        <f>+IFERROR(VALUE(RIGHT(Tabla24[[#This Row],[B2B]],6)),"")</f>
        <v/>
      </c>
      <c r="EL1447" s="6" t="str">
        <f>+IFERROR(VLOOKUP(EJ1447,Auxiliar!$A:$C,2,0),"")</f>
        <v/>
      </c>
      <c r="EM1447" s="7" t="str">
        <f>+IFERROR(VLOOKUP(EJ1447,Auxiliar!$A:$C,3,0),"")</f>
        <v/>
      </c>
      <c r="EO1447" s="1"/>
      <c r="EP1447" s="12"/>
      <c r="EQ1447" s="6" t="str">
        <f>+IFERROR(VALUE(RIGHT(Tabla25[[#This Row],[B2B]],6)),"")</f>
        <v/>
      </c>
      <c r="ER1447" s="6" t="str">
        <f>+IFERROR(VLOOKUP(EP1447,Auxiliar!$A:$C,2,0),"")</f>
        <v/>
      </c>
      <c r="ES1447" s="7" t="str">
        <f>+IFERROR(VLOOKUP(EP1447,Auxiliar!$A:$C,3,0),"")</f>
        <v/>
      </c>
      <c r="EU1447" s="1"/>
      <c r="EV1447" s="12"/>
      <c r="EW1447" s="6" t="str">
        <f>+IFERROR(VALUE(RIGHT(Tabla26[[#This Row],[B2B]],6)),"")</f>
        <v/>
      </c>
      <c r="EX1447" s="6" t="str">
        <f>+IFERROR(VLOOKUP(EV1447,Auxiliar!$A:$C,2,0),"")</f>
        <v/>
      </c>
      <c r="EY1447" s="7" t="str">
        <f>+IFERROR(VLOOKUP(EV1447,Auxiliar!$A:$C,3,0),"")</f>
        <v/>
      </c>
      <c r="EZ1447" s="1"/>
      <c r="FA1447" s="12"/>
      <c r="FB1447" s="6" t="str">
        <f>+IFERROR(VALUE(RIGHT(Tabla27[[#This Row],[B2B]],6)),"")</f>
        <v/>
      </c>
      <c r="FC1447" s="6" t="str">
        <f>+IFERROR(VLOOKUP(FA1447,Auxiliar!$A:$C,2,0),"")</f>
        <v/>
      </c>
      <c r="FD1447" s="7" t="str">
        <f>+IFERROR(VLOOKUP(FA1447,Auxiliar!$A:$C,3,0),"")</f>
        <v/>
      </c>
      <c r="FE1447" s="1"/>
      <c r="FF1447" s="12"/>
      <c r="FG1447" s="6" t="str">
        <f>+IFERROR(VALUE(RIGHT(Tabla28[[#This Row],[B2B]],6)),"")</f>
        <v/>
      </c>
      <c r="FH1447" s="6" t="str">
        <f>+IFERROR(VLOOKUP(FF1447,Auxiliar!$A:$C,2,0),"")</f>
        <v/>
      </c>
      <c r="FI1447" s="7" t="str">
        <f>+IFERROR(VLOOKUP(FF1447,Auxiliar!$A:$C,3,0),"")</f>
        <v/>
      </c>
      <c r="FJ1447" s="1"/>
      <c r="FK1447" s="12"/>
      <c r="FL1447" s="6" t="str">
        <f>+IFERROR(VALUE(RIGHT(Tabla29[[#This Row],[B2B]],6)),"")</f>
        <v/>
      </c>
      <c r="FM1447" s="6" t="str">
        <f>+IFERROR(VLOOKUP(FK1447,Auxiliar!$A:$C,2,0),"")</f>
        <v/>
      </c>
      <c r="FN1447" s="7" t="str">
        <f>+IFERROR(VLOOKUP(FK1447,Auxiliar!$A:$C,3,0),"")</f>
        <v/>
      </c>
      <c r="FO1447" s="1"/>
      <c r="FP1447" s="12"/>
      <c r="FQ1447" s="6" t="str">
        <f>+IFERROR(VALUE(RIGHT(Tabla30[[#This Row],[B2B]],6)),"")</f>
        <v/>
      </c>
      <c r="FR1447" s="6" t="str">
        <f>+IFERROR(VLOOKUP(FP1447,Auxiliar!$A:$C,2,0),"")</f>
        <v/>
      </c>
      <c r="FS1447" s="7"/>
      <c r="FT1447" s="1"/>
      <c r="FU1447" s="12"/>
      <c r="FV1447" s="6" t="str">
        <f>+IFERROR(VALUE(RIGHT(Tabla31[[#This Row],[B2B]],6)),"")</f>
        <v/>
      </c>
      <c r="FW1447" s="6" t="str">
        <f>+IFERROR(VLOOKUP(FU1447,Auxiliar!$A:$C,2,0),"")</f>
        <v/>
      </c>
      <c r="FX1447" s="7" t="str">
        <f>+IFERROR(VLOOKUP(FU1447,Auxiliar!$A:$C,3,0),"")</f>
        <v/>
      </c>
      <c r="FY1447" s="1"/>
      <c r="FZ1447" s="12"/>
      <c r="GA1447" s="6" t="str">
        <f>+IFERROR(VALUE(RIGHT(Tabla32[[#This Row],[B2B]],6)),"")</f>
        <v/>
      </c>
      <c r="GB1447" s="6" t="str">
        <f>+IFERROR(VLOOKUP(FZ1447,Auxiliar!$A:$C,2,0),"")</f>
        <v/>
      </c>
      <c r="GC1447" s="7" t="str">
        <f>+IFERROR(VLOOKUP(FZ1447,Auxiliar!$A:$C,3,0),"")</f>
        <v/>
      </c>
      <c r="GD1447" s="1"/>
      <c r="GE1447" s="12"/>
      <c r="GF1447" s="6" t="str">
        <f>+IFERROR(VALUE(RIGHT(Tabla33[[#This Row],[B2B]],6)),"")</f>
        <v/>
      </c>
      <c r="GG1447" s="6" t="str">
        <f>+IFERROR(VLOOKUP(GE1447,Auxiliar!$A:$C,2,0),"")</f>
        <v/>
      </c>
      <c r="GH1447" s="7" t="str">
        <f>+IFERROR(VLOOKUP(GE1447,Auxiliar!$A:$C,3,0),"")</f>
        <v/>
      </c>
    </row>
    <row r="1448" spans="79:190" x14ac:dyDescent="0.25">
      <c r="CA1448" s="1">
        <v>20083</v>
      </c>
      <c r="CB1448" s="1" t="s">
        <v>35</v>
      </c>
      <c r="CC1448" s="6">
        <f>+IFERROR(VALUE(RIGHT(Tabla14[[#This Row],[B2B]],6)),"")</f>
        <v>20083</v>
      </c>
      <c r="CD1448" s="6" t="str">
        <f>+IFERROR(VLOOKUP(CB1448,Auxiliar!$A:$C,2,0),"")</f>
        <v>Corona 710cc</v>
      </c>
      <c r="CE1448" s="7" t="str">
        <f>+IFERROR(VLOOKUP(CB1448,Auxiliar!$A:$C,3,0),"")</f>
        <v>1b 10% | 85b 0%</v>
      </c>
      <c r="CM1448" s="1">
        <v>20097</v>
      </c>
      <c r="CN1448" s="1" t="s">
        <v>20</v>
      </c>
      <c r="CO1448" s="6">
        <v>20097</v>
      </c>
      <c r="CP1448" s="6" t="s">
        <v>20</v>
      </c>
      <c r="CQ1448" s="7" t="s">
        <v>21</v>
      </c>
      <c r="CY1448" s="1">
        <v>20097</v>
      </c>
      <c r="CZ1448" s="1" t="s">
        <v>16</v>
      </c>
      <c r="DA1448" s="6">
        <f>+IFERROR(VALUE(RIGHT(Tabla18[[#This Row],[B2B]],6)),"")</f>
        <v>20097</v>
      </c>
      <c r="DB1448" s="6" t="str">
        <f>+IFERROR(VLOOKUP(CZ1448,Auxiliar!$A:$C,2,0),"")</f>
        <v>PREMIUM</v>
      </c>
      <c r="DC1448" s="7" t="str">
        <f>+IFERROR(VLOOKUP(CZ1448,Auxiliar!$A:$C,3,0),"")</f>
        <v>0b 0% | 2b 2% | 5b 3,5% | 10b 5%</v>
      </c>
      <c r="DE1448" s="1">
        <v>20097</v>
      </c>
      <c r="DF1448" s="1" t="s">
        <v>19</v>
      </c>
      <c r="DG1448" s="6">
        <f>+IFERROR(VALUE(RIGHT(Tabla19[[#This Row],[B2B]],6)),"")</f>
        <v>20097</v>
      </c>
      <c r="DH1448" s="6" t="str">
        <f>+IFERROR(VLOOKUP(DF1448,Auxiliar!$A:$C,2,0),"")</f>
        <v>MICHELOB</v>
      </c>
      <c r="DI1448" s="7" t="str">
        <f>+IFERROR(VLOOKUP(DF1448,Auxiliar!$A:$C,3,0),"")</f>
        <v>1b 7% | 3b 22% | 8b 27%</v>
      </c>
      <c r="DK1448" s="1"/>
      <c r="DL1448" s="1"/>
      <c r="DM1448" s="6" t="str">
        <f>+IFERROR(VALUE(RIGHT(Tabla20[[#This Row],[B2B]],6)),"")</f>
        <v/>
      </c>
      <c r="DN1448" s="6" t="str">
        <f>+IFERROR(VLOOKUP(DL1448,Auxiliar!$A:$C,2,0),"")</f>
        <v/>
      </c>
      <c r="DO1448" s="7" t="str">
        <f>+IFERROR(VLOOKUP(DL1448,Auxiliar!$A:$C,3,0),"")</f>
        <v/>
      </c>
      <c r="DQ1448" s="1">
        <v>20069</v>
      </c>
      <c r="DR1448" s="12" t="s">
        <v>24</v>
      </c>
      <c r="DS1448" s="6">
        <f>+IFERROR(VALUE(RIGHT(Tabla21[[#This Row],[B2B]],6)),"")</f>
        <v>20069</v>
      </c>
      <c r="DT1448" s="6" t="str">
        <f>+IFERROR(VLOOKUP(DR1448,Auxiliar!$A:$C,2,0),"")</f>
        <v>CORONA PORRON</v>
      </c>
      <c r="DU1448" s="7" t="str">
        <f>+IFERROR(VLOOKUP(DR1448,Auxiliar!$A:$C,3,0),"")</f>
        <v>1b 5% | 20b 0%</v>
      </c>
      <c r="DW1448" s="1"/>
      <c r="DX1448" s="12"/>
      <c r="DY1448" s="6" t="str">
        <f>+IFERROR(VALUE(RIGHT(Tabla22[[#This Row],[B2B]],6)),"")</f>
        <v/>
      </c>
      <c r="DZ1448" s="6" t="str">
        <f>+IFERROR(VLOOKUP(DX1448,Auxiliar!$A:$C,2,0),"")</f>
        <v/>
      </c>
      <c r="EA1448" s="7" t="str">
        <f>+IFERROR(VLOOKUP(DX1448,Auxiliar!$A:$C,3,0),"")</f>
        <v/>
      </c>
      <c r="EC1448" s="1"/>
      <c r="ED1448" s="12"/>
      <c r="EE1448" s="6" t="str">
        <f>+IFERROR(VALUE(RIGHT(Tabla23[[#This Row],[B2B]],6)),"")</f>
        <v/>
      </c>
      <c r="EF1448" s="6" t="str">
        <f>+IFERROR(VLOOKUP(ED1448,Auxiliar!$A:$C,2,0),"")</f>
        <v/>
      </c>
      <c r="EG1448" s="7" t="str">
        <f>+IFERROR(VLOOKUP(ED1448,Auxiliar!$A:$C,3,0),"")</f>
        <v/>
      </c>
      <c r="EI1448" s="1"/>
      <c r="EJ1448" s="12"/>
      <c r="EK1448" s="6" t="str">
        <f>+IFERROR(VALUE(RIGHT(Tabla24[[#This Row],[B2B]],6)),"")</f>
        <v/>
      </c>
      <c r="EL1448" s="6" t="str">
        <f>+IFERROR(VLOOKUP(EJ1448,Auxiliar!$A:$C,2,0),"")</f>
        <v/>
      </c>
      <c r="EM1448" s="7" t="str">
        <f>+IFERROR(VLOOKUP(EJ1448,Auxiliar!$A:$C,3,0),"")</f>
        <v/>
      </c>
      <c r="EO1448" s="1"/>
      <c r="EP1448" s="12"/>
      <c r="EQ1448" s="6" t="str">
        <f>+IFERROR(VALUE(RIGHT(Tabla25[[#This Row],[B2B]],6)),"")</f>
        <v/>
      </c>
      <c r="ER1448" s="6" t="str">
        <f>+IFERROR(VLOOKUP(EP1448,Auxiliar!$A:$C,2,0),"")</f>
        <v/>
      </c>
      <c r="ES1448" s="7" t="str">
        <f>+IFERROR(VLOOKUP(EP1448,Auxiliar!$A:$C,3,0),"")</f>
        <v/>
      </c>
      <c r="EU1448" s="1"/>
      <c r="EV1448" s="12"/>
      <c r="EW1448" s="6" t="str">
        <f>+IFERROR(VALUE(RIGHT(Tabla26[[#This Row],[B2B]],6)),"")</f>
        <v/>
      </c>
      <c r="EX1448" s="6" t="str">
        <f>+IFERROR(VLOOKUP(EV1448,Auxiliar!$A:$C,2,0),"")</f>
        <v/>
      </c>
      <c r="EY1448" s="7" t="str">
        <f>+IFERROR(VLOOKUP(EV1448,Auxiliar!$A:$C,3,0),"")</f>
        <v/>
      </c>
      <c r="EZ1448" s="1"/>
      <c r="FA1448" s="12"/>
      <c r="FB1448" s="6" t="str">
        <f>+IFERROR(VALUE(RIGHT(Tabla27[[#This Row],[B2B]],6)),"")</f>
        <v/>
      </c>
      <c r="FC1448" s="6" t="str">
        <f>+IFERROR(VLOOKUP(FA1448,Auxiliar!$A:$C,2,0),"")</f>
        <v/>
      </c>
      <c r="FD1448" s="7" t="str">
        <f>+IFERROR(VLOOKUP(FA1448,Auxiliar!$A:$C,3,0),"")</f>
        <v/>
      </c>
      <c r="FE1448" s="1"/>
      <c r="FF1448" s="12"/>
      <c r="FG1448" s="6" t="str">
        <f>+IFERROR(VALUE(RIGHT(Tabla28[[#This Row],[B2B]],6)),"")</f>
        <v/>
      </c>
      <c r="FH1448" s="6" t="str">
        <f>+IFERROR(VLOOKUP(FF1448,Auxiliar!$A:$C,2,0),"")</f>
        <v/>
      </c>
      <c r="FI1448" s="7" t="str">
        <f>+IFERROR(VLOOKUP(FF1448,Auxiliar!$A:$C,3,0),"")</f>
        <v/>
      </c>
      <c r="FJ1448" s="1"/>
      <c r="FK1448" s="12"/>
      <c r="FL1448" s="6" t="str">
        <f>+IFERROR(VALUE(RIGHT(Tabla29[[#This Row],[B2B]],6)),"")</f>
        <v/>
      </c>
      <c r="FM1448" s="6" t="str">
        <f>+IFERROR(VLOOKUP(FK1448,Auxiliar!$A:$C,2,0),"")</f>
        <v/>
      </c>
      <c r="FN1448" s="7" t="str">
        <f>+IFERROR(VLOOKUP(FK1448,Auxiliar!$A:$C,3,0),"")</f>
        <v/>
      </c>
      <c r="FO1448" s="1"/>
      <c r="FP1448" s="12"/>
      <c r="FQ1448" s="6" t="str">
        <f>+IFERROR(VALUE(RIGHT(Tabla30[[#This Row],[B2B]],6)),"")</f>
        <v/>
      </c>
      <c r="FR1448" s="6" t="str">
        <f>+IFERROR(VLOOKUP(FP1448,Auxiliar!$A:$C,2,0),"")</f>
        <v/>
      </c>
      <c r="FS1448" s="7"/>
      <c r="FT1448" s="1"/>
      <c r="FU1448" s="12"/>
      <c r="FV1448" s="6" t="str">
        <f>+IFERROR(VALUE(RIGHT(Tabla31[[#This Row],[B2B]],6)),"")</f>
        <v/>
      </c>
      <c r="FW1448" s="6" t="str">
        <f>+IFERROR(VLOOKUP(FU1448,Auxiliar!$A:$C,2,0),"")</f>
        <v/>
      </c>
      <c r="FX1448" s="7" t="str">
        <f>+IFERROR(VLOOKUP(FU1448,Auxiliar!$A:$C,3,0),"")</f>
        <v/>
      </c>
      <c r="FY1448" s="1"/>
      <c r="FZ1448" s="12"/>
      <c r="GA1448" s="6" t="str">
        <f>+IFERROR(VALUE(RIGHT(Tabla32[[#This Row],[B2B]],6)),"")</f>
        <v/>
      </c>
      <c r="GB1448" s="6" t="str">
        <f>+IFERROR(VLOOKUP(FZ1448,Auxiliar!$A:$C,2,0),"")</f>
        <v/>
      </c>
      <c r="GC1448" s="7" t="str">
        <f>+IFERROR(VLOOKUP(FZ1448,Auxiliar!$A:$C,3,0),"")</f>
        <v/>
      </c>
      <c r="GD1448" s="1"/>
      <c r="GE1448" s="12"/>
      <c r="GF1448" s="6" t="str">
        <f>+IFERROR(VALUE(RIGHT(Tabla33[[#This Row],[B2B]],6)),"")</f>
        <v/>
      </c>
      <c r="GG1448" s="6" t="str">
        <f>+IFERROR(VLOOKUP(GE1448,Auxiliar!$A:$C,2,0),"")</f>
        <v/>
      </c>
      <c r="GH1448" s="7" t="str">
        <f>+IFERROR(VLOOKUP(GE1448,Auxiliar!$A:$C,3,0),"")</f>
        <v/>
      </c>
    </row>
    <row r="1449" spans="79:190" x14ac:dyDescent="0.25">
      <c r="CA1449" s="1">
        <v>20086</v>
      </c>
      <c r="CB1449" s="1" t="s">
        <v>35</v>
      </c>
      <c r="CC1449" s="6">
        <f>+IFERROR(VALUE(RIGHT(Tabla14[[#This Row],[B2B]],6)),"")</f>
        <v>20086</v>
      </c>
      <c r="CD1449" s="6" t="str">
        <f>+IFERROR(VLOOKUP(CB1449,Auxiliar!$A:$C,2,0),"")</f>
        <v>Corona 710cc</v>
      </c>
      <c r="CE1449" s="7" t="str">
        <f>+IFERROR(VLOOKUP(CB1449,Auxiliar!$A:$C,3,0),"")</f>
        <v>1b 10% | 85b 0%</v>
      </c>
      <c r="CM1449" s="1">
        <v>20099</v>
      </c>
      <c r="CN1449" s="1" t="s">
        <v>20</v>
      </c>
      <c r="CO1449" s="6">
        <v>20099</v>
      </c>
      <c r="CP1449" s="6" t="s">
        <v>20</v>
      </c>
      <c r="CQ1449" s="7" t="s">
        <v>21</v>
      </c>
      <c r="CY1449" s="1">
        <v>20099</v>
      </c>
      <c r="CZ1449" s="1" t="s">
        <v>16</v>
      </c>
      <c r="DA1449" s="6">
        <f>+IFERROR(VALUE(RIGHT(Tabla18[[#This Row],[B2B]],6)),"")</f>
        <v>20099</v>
      </c>
      <c r="DB1449" s="6" t="str">
        <f>+IFERROR(VLOOKUP(CZ1449,Auxiliar!$A:$C,2,0),"")</f>
        <v>PREMIUM</v>
      </c>
      <c r="DC1449" s="7" t="str">
        <f>+IFERROR(VLOOKUP(CZ1449,Auxiliar!$A:$C,3,0),"")</f>
        <v>0b 0% | 2b 2% | 5b 3,5% | 10b 5%</v>
      </c>
      <c r="DE1449" s="1">
        <v>20099</v>
      </c>
      <c r="DF1449" s="1" t="s">
        <v>19</v>
      </c>
      <c r="DG1449" s="6">
        <f>+IFERROR(VALUE(RIGHT(Tabla19[[#This Row],[B2B]],6)),"")</f>
        <v>20099</v>
      </c>
      <c r="DH1449" s="6" t="str">
        <f>+IFERROR(VLOOKUP(DF1449,Auxiliar!$A:$C,2,0),"")</f>
        <v>MICHELOB</v>
      </c>
      <c r="DI1449" s="7" t="str">
        <f>+IFERROR(VLOOKUP(DF1449,Auxiliar!$A:$C,3,0),"")</f>
        <v>1b 7% | 3b 22% | 8b 27%</v>
      </c>
      <c r="DK1449" s="1"/>
      <c r="DL1449" s="1"/>
      <c r="DM1449" s="6" t="str">
        <f>+IFERROR(VALUE(RIGHT(Tabla20[[#This Row],[B2B]],6)),"")</f>
        <v/>
      </c>
      <c r="DN1449" s="6" t="str">
        <f>+IFERROR(VLOOKUP(DL1449,Auxiliar!$A:$C,2,0),"")</f>
        <v/>
      </c>
      <c r="DO1449" s="7" t="str">
        <f>+IFERROR(VLOOKUP(DL1449,Auxiliar!$A:$C,3,0),"")</f>
        <v/>
      </c>
      <c r="DQ1449" s="1">
        <v>20073</v>
      </c>
      <c r="DR1449" s="12" t="s">
        <v>24</v>
      </c>
      <c r="DS1449" s="6">
        <f>+IFERROR(VALUE(RIGHT(Tabla21[[#This Row],[B2B]],6)),"")</f>
        <v>20073</v>
      </c>
      <c r="DT1449" s="6" t="str">
        <f>+IFERROR(VLOOKUP(DR1449,Auxiliar!$A:$C,2,0),"")</f>
        <v>CORONA PORRON</v>
      </c>
      <c r="DU1449" s="7" t="str">
        <f>+IFERROR(VLOOKUP(DR1449,Auxiliar!$A:$C,3,0),"")</f>
        <v>1b 5% | 20b 0%</v>
      </c>
      <c r="DW1449" s="1"/>
      <c r="DX1449" s="12"/>
      <c r="DY1449" s="6" t="str">
        <f>+IFERROR(VALUE(RIGHT(Tabla22[[#This Row],[B2B]],6)),"")</f>
        <v/>
      </c>
      <c r="DZ1449" s="6" t="str">
        <f>+IFERROR(VLOOKUP(DX1449,Auxiliar!$A:$C,2,0),"")</f>
        <v/>
      </c>
      <c r="EA1449" s="7" t="str">
        <f>+IFERROR(VLOOKUP(DX1449,Auxiliar!$A:$C,3,0),"")</f>
        <v/>
      </c>
      <c r="EC1449" s="1"/>
      <c r="ED1449" s="12"/>
      <c r="EE1449" s="6" t="str">
        <f>+IFERROR(VALUE(RIGHT(Tabla23[[#This Row],[B2B]],6)),"")</f>
        <v/>
      </c>
      <c r="EF1449" s="6" t="str">
        <f>+IFERROR(VLOOKUP(ED1449,Auxiliar!$A:$C,2,0),"")</f>
        <v/>
      </c>
      <c r="EG1449" s="7" t="str">
        <f>+IFERROR(VLOOKUP(ED1449,Auxiliar!$A:$C,3,0),"")</f>
        <v/>
      </c>
      <c r="EI1449" s="1"/>
      <c r="EJ1449" s="12"/>
      <c r="EK1449" s="6" t="str">
        <f>+IFERROR(VALUE(RIGHT(Tabla24[[#This Row],[B2B]],6)),"")</f>
        <v/>
      </c>
      <c r="EL1449" s="6" t="str">
        <f>+IFERROR(VLOOKUP(EJ1449,Auxiliar!$A:$C,2,0),"")</f>
        <v/>
      </c>
      <c r="EM1449" s="7" t="str">
        <f>+IFERROR(VLOOKUP(EJ1449,Auxiliar!$A:$C,3,0),"")</f>
        <v/>
      </c>
      <c r="EO1449" s="1"/>
      <c r="EP1449" s="12"/>
      <c r="EQ1449" s="6" t="str">
        <f>+IFERROR(VALUE(RIGHT(Tabla25[[#This Row],[B2B]],6)),"")</f>
        <v/>
      </c>
      <c r="ER1449" s="6" t="str">
        <f>+IFERROR(VLOOKUP(EP1449,Auxiliar!$A:$C,2,0),"")</f>
        <v/>
      </c>
      <c r="ES1449" s="7" t="str">
        <f>+IFERROR(VLOOKUP(EP1449,Auxiliar!$A:$C,3,0),"")</f>
        <v/>
      </c>
      <c r="EU1449" s="1"/>
      <c r="EV1449" s="12"/>
      <c r="EW1449" s="6" t="str">
        <f>+IFERROR(VALUE(RIGHT(Tabla26[[#This Row],[B2B]],6)),"")</f>
        <v/>
      </c>
      <c r="EX1449" s="6" t="str">
        <f>+IFERROR(VLOOKUP(EV1449,Auxiliar!$A:$C,2,0),"")</f>
        <v/>
      </c>
      <c r="EY1449" s="7" t="str">
        <f>+IFERROR(VLOOKUP(EV1449,Auxiliar!$A:$C,3,0),"")</f>
        <v/>
      </c>
      <c r="EZ1449" s="1"/>
      <c r="FA1449" s="12"/>
      <c r="FB1449" s="6" t="str">
        <f>+IFERROR(VALUE(RIGHT(Tabla27[[#This Row],[B2B]],6)),"")</f>
        <v/>
      </c>
      <c r="FC1449" s="6" t="str">
        <f>+IFERROR(VLOOKUP(FA1449,Auxiliar!$A:$C,2,0),"")</f>
        <v/>
      </c>
      <c r="FD1449" s="7" t="str">
        <f>+IFERROR(VLOOKUP(FA1449,Auxiliar!$A:$C,3,0),"")</f>
        <v/>
      </c>
      <c r="FE1449" s="1"/>
      <c r="FF1449" s="12"/>
      <c r="FG1449" s="6" t="str">
        <f>+IFERROR(VALUE(RIGHT(Tabla28[[#This Row],[B2B]],6)),"")</f>
        <v/>
      </c>
      <c r="FH1449" s="6" t="str">
        <f>+IFERROR(VLOOKUP(FF1449,Auxiliar!$A:$C,2,0),"")</f>
        <v/>
      </c>
      <c r="FI1449" s="7" t="str">
        <f>+IFERROR(VLOOKUP(FF1449,Auxiliar!$A:$C,3,0),"")</f>
        <v/>
      </c>
      <c r="FJ1449" s="1"/>
      <c r="FK1449" s="12"/>
      <c r="FL1449" s="6" t="str">
        <f>+IFERROR(VALUE(RIGHT(Tabla29[[#This Row],[B2B]],6)),"")</f>
        <v/>
      </c>
      <c r="FM1449" s="6" t="str">
        <f>+IFERROR(VLOOKUP(FK1449,Auxiliar!$A:$C,2,0),"")</f>
        <v/>
      </c>
      <c r="FN1449" s="7" t="str">
        <f>+IFERROR(VLOOKUP(FK1449,Auxiliar!$A:$C,3,0),"")</f>
        <v/>
      </c>
      <c r="FO1449" s="1"/>
      <c r="FP1449" s="12"/>
      <c r="FQ1449" s="6" t="str">
        <f>+IFERROR(VALUE(RIGHT(Tabla30[[#This Row],[B2B]],6)),"")</f>
        <v/>
      </c>
      <c r="FR1449" s="6" t="str">
        <f>+IFERROR(VLOOKUP(FP1449,Auxiliar!$A:$C,2,0),"")</f>
        <v/>
      </c>
      <c r="FS1449" s="7"/>
      <c r="FT1449" s="1"/>
      <c r="FU1449" s="12"/>
      <c r="FV1449" s="6" t="str">
        <f>+IFERROR(VALUE(RIGHT(Tabla31[[#This Row],[B2B]],6)),"")</f>
        <v/>
      </c>
      <c r="FW1449" s="6" t="str">
        <f>+IFERROR(VLOOKUP(FU1449,Auxiliar!$A:$C,2,0),"")</f>
        <v/>
      </c>
      <c r="FX1449" s="7" t="str">
        <f>+IFERROR(VLOOKUP(FU1449,Auxiliar!$A:$C,3,0),"")</f>
        <v/>
      </c>
      <c r="FY1449" s="1"/>
      <c r="FZ1449" s="12"/>
      <c r="GA1449" s="6" t="str">
        <f>+IFERROR(VALUE(RIGHT(Tabla32[[#This Row],[B2B]],6)),"")</f>
        <v/>
      </c>
      <c r="GB1449" s="6" t="str">
        <f>+IFERROR(VLOOKUP(FZ1449,Auxiliar!$A:$C,2,0),"")</f>
        <v/>
      </c>
      <c r="GC1449" s="7" t="str">
        <f>+IFERROR(VLOOKUP(FZ1449,Auxiliar!$A:$C,3,0),"")</f>
        <v/>
      </c>
      <c r="GD1449" s="1"/>
      <c r="GE1449" s="12"/>
      <c r="GF1449" s="6" t="str">
        <f>+IFERROR(VALUE(RIGHT(Tabla33[[#This Row],[B2B]],6)),"")</f>
        <v/>
      </c>
      <c r="GG1449" s="6" t="str">
        <f>+IFERROR(VLOOKUP(GE1449,Auxiliar!$A:$C,2,0),"")</f>
        <v/>
      </c>
      <c r="GH1449" s="7" t="str">
        <f>+IFERROR(VLOOKUP(GE1449,Auxiliar!$A:$C,3,0),"")</f>
        <v/>
      </c>
    </row>
    <row r="1450" spans="79:190" x14ac:dyDescent="0.25">
      <c r="CA1450" s="1">
        <v>20087</v>
      </c>
      <c r="CB1450" s="1" t="s">
        <v>35</v>
      </c>
      <c r="CC1450" s="6">
        <f>+IFERROR(VALUE(RIGHT(Tabla14[[#This Row],[B2B]],6)),"")</f>
        <v>20087</v>
      </c>
      <c r="CD1450" s="6" t="str">
        <f>+IFERROR(VLOOKUP(CB1450,Auxiliar!$A:$C,2,0),"")</f>
        <v>Corona 710cc</v>
      </c>
      <c r="CE1450" s="7" t="str">
        <f>+IFERROR(VLOOKUP(CB1450,Auxiliar!$A:$C,3,0),"")</f>
        <v>1b 10% | 85b 0%</v>
      </c>
      <c r="CM1450" s="1">
        <v>20100</v>
      </c>
      <c r="CN1450" s="1" t="s">
        <v>20</v>
      </c>
      <c r="CO1450" s="6">
        <v>20100</v>
      </c>
      <c r="CP1450" s="6" t="s">
        <v>20</v>
      </c>
      <c r="CQ1450" s="7" t="s">
        <v>21</v>
      </c>
      <c r="CY1450" s="1">
        <v>20100</v>
      </c>
      <c r="CZ1450" s="1" t="s">
        <v>16</v>
      </c>
      <c r="DA1450" s="6">
        <f>+IFERROR(VALUE(RIGHT(Tabla18[[#This Row],[B2B]],6)),"")</f>
        <v>20100</v>
      </c>
      <c r="DB1450" s="6" t="str">
        <f>+IFERROR(VLOOKUP(CZ1450,Auxiliar!$A:$C,2,0),"")</f>
        <v>PREMIUM</v>
      </c>
      <c r="DC1450" s="7" t="str">
        <f>+IFERROR(VLOOKUP(CZ1450,Auxiliar!$A:$C,3,0),"")</f>
        <v>0b 0% | 2b 2% | 5b 3,5% | 10b 5%</v>
      </c>
      <c r="DE1450" s="1">
        <v>20100</v>
      </c>
      <c r="DF1450" s="1" t="s">
        <v>19</v>
      </c>
      <c r="DG1450" s="6">
        <f>+IFERROR(VALUE(RIGHT(Tabla19[[#This Row],[B2B]],6)),"")</f>
        <v>20100</v>
      </c>
      <c r="DH1450" s="6" t="str">
        <f>+IFERROR(VLOOKUP(DF1450,Auxiliar!$A:$C,2,0),"")</f>
        <v>MICHELOB</v>
      </c>
      <c r="DI1450" s="7" t="str">
        <f>+IFERROR(VLOOKUP(DF1450,Auxiliar!$A:$C,3,0),"")</f>
        <v>1b 7% | 3b 22% | 8b 27%</v>
      </c>
      <c r="DK1450" s="1"/>
      <c r="DL1450" s="1"/>
      <c r="DM1450" s="6" t="str">
        <f>+IFERROR(VALUE(RIGHT(Tabla20[[#This Row],[B2B]],6)),"")</f>
        <v/>
      </c>
      <c r="DN1450" s="6" t="str">
        <f>+IFERROR(VLOOKUP(DL1450,Auxiliar!$A:$C,2,0),"")</f>
        <v/>
      </c>
      <c r="DO1450" s="7" t="str">
        <f>+IFERROR(VLOOKUP(DL1450,Auxiliar!$A:$C,3,0),"")</f>
        <v/>
      </c>
      <c r="DQ1450" s="1">
        <v>20079</v>
      </c>
      <c r="DR1450" s="12" t="s">
        <v>24</v>
      </c>
      <c r="DS1450" s="6">
        <f>+IFERROR(VALUE(RIGHT(Tabla21[[#This Row],[B2B]],6)),"")</f>
        <v>20079</v>
      </c>
      <c r="DT1450" s="6" t="str">
        <f>+IFERROR(VLOOKUP(DR1450,Auxiliar!$A:$C,2,0),"")</f>
        <v>CORONA PORRON</v>
      </c>
      <c r="DU1450" s="7" t="str">
        <f>+IFERROR(VLOOKUP(DR1450,Auxiliar!$A:$C,3,0),"")</f>
        <v>1b 5% | 20b 0%</v>
      </c>
      <c r="DW1450" s="1"/>
      <c r="DX1450" s="12"/>
      <c r="DY1450" s="6" t="str">
        <f>+IFERROR(VALUE(RIGHT(Tabla22[[#This Row],[B2B]],6)),"")</f>
        <v/>
      </c>
      <c r="DZ1450" s="6" t="str">
        <f>+IFERROR(VLOOKUP(DX1450,Auxiliar!$A:$C,2,0),"")</f>
        <v/>
      </c>
      <c r="EA1450" s="7" t="str">
        <f>+IFERROR(VLOOKUP(DX1450,Auxiliar!$A:$C,3,0),"")</f>
        <v/>
      </c>
      <c r="EC1450" s="1"/>
      <c r="ED1450" s="12"/>
      <c r="EE1450" s="6" t="str">
        <f>+IFERROR(VALUE(RIGHT(Tabla23[[#This Row],[B2B]],6)),"")</f>
        <v/>
      </c>
      <c r="EF1450" s="6" t="str">
        <f>+IFERROR(VLOOKUP(ED1450,Auxiliar!$A:$C,2,0),"")</f>
        <v/>
      </c>
      <c r="EG1450" s="7" t="str">
        <f>+IFERROR(VLOOKUP(ED1450,Auxiliar!$A:$C,3,0),"")</f>
        <v/>
      </c>
      <c r="EI1450" s="1"/>
      <c r="EJ1450" s="12"/>
      <c r="EK1450" s="6" t="str">
        <f>+IFERROR(VALUE(RIGHT(Tabla24[[#This Row],[B2B]],6)),"")</f>
        <v/>
      </c>
      <c r="EL1450" s="6" t="str">
        <f>+IFERROR(VLOOKUP(EJ1450,Auxiliar!$A:$C,2,0),"")</f>
        <v/>
      </c>
      <c r="EM1450" s="7" t="str">
        <f>+IFERROR(VLOOKUP(EJ1450,Auxiliar!$A:$C,3,0),"")</f>
        <v/>
      </c>
      <c r="EO1450" s="1"/>
      <c r="EP1450" s="12"/>
      <c r="EQ1450" s="6" t="str">
        <f>+IFERROR(VALUE(RIGHT(Tabla25[[#This Row],[B2B]],6)),"")</f>
        <v/>
      </c>
      <c r="ER1450" s="6" t="str">
        <f>+IFERROR(VLOOKUP(EP1450,Auxiliar!$A:$C,2,0),"")</f>
        <v/>
      </c>
      <c r="ES1450" s="7" t="str">
        <f>+IFERROR(VLOOKUP(EP1450,Auxiliar!$A:$C,3,0),"")</f>
        <v/>
      </c>
      <c r="EU1450" s="1"/>
      <c r="EV1450" s="12"/>
      <c r="EW1450" s="6" t="str">
        <f>+IFERROR(VALUE(RIGHT(Tabla26[[#This Row],[B2B]],6)),"")</f>
        <v/>
      </c>
      <c r="EX1450" s="6" t="str">
        <f>+IFERROR(VLOOKUP(EV1450,Auxiliar!$A:$C,2,0),"")</f>
        <v/>
      </c>
      <c r="EY1450" s="7" t="str">
        <f>+IFERROR(VLOOKUP(EV1450,Auxiliar!$A:$C,3,0),"")</f>
        <v/>
      </c>
      <c r="EZ1450" s="1"/>
      <c r="FA1450" s="12"/>
      <c r="FB1450" s="6" t="str">
        <f>+IFERROR(VALUE(RIGHT(Tabla27[[#This Row],[B2B]],6)),"")</f>
        <v/>
      </c>
      <c r="FC1450" s="6" t="str">
        <f>+IFERROR(VLOOKUP(FA1450,Auxiliar!$A:$C,2,0),"")</f>
        <v/>
      </c>
      <c r="FD1450" s="7" t="str">
        <f>+IFERROR(VLOOKUP(FA1450,Auxiliar!$A:$C,3,0),"")</f>
        <v/>
      </c>
      <c r="FE1450" s="1"/>
      <c r="FF1450" s="12"/>
      <c r="FG1450" s="6" t="str">
        <f>+IFERROR(VALUE(RIGHT(Tabla28[[#This Row],[B2B]],6)),"")</f>
        <v/>
      </c>
      <c r="FH1450" s="6" t="str">
        <f>+IFERROR(VLOOKUP(FF1450,Auxiliar!$A:$C,2,0),"")</f>
        <v/>
      </c>
      <c r="FI1450" s="7" t="str">
        <f>+IFERROR(VLOOKUP(FF1450,Auxiliar!$A:$C,3,0),"")</f>
        <v/>
      </c>
      <c r="FJ1450" s="1"/>
      <c r="FK1450" s="12"/>
      <c r="FL1450" s="6" t="str">
        <f>+IFERROR(VALUE(RIGHT(Tabla29[[#This Row],[B2B]],6)),"")</f>
        <v/>
      </c>
      <c r="FM1450" s="6" t="str">
        <f>+IFERROR(VLOOKUP(FK1450,Auxiliar!$A:$C,2,0),"")</f>
        <v/>
      </c>
      <c r="FN1450" s="7" t="str">
        <f>+IFERROR(VLOOKUP(FK1450,Auxiliar!$A:$C,3,0),"")</f>
        <v/>
      </c>
      <c r="FO1450" s="1"/>
      <c r="FP1450" s="12"/>
      <c r="FQ1450" s="6" t="str">
        <f>+IFERROR(VALUE(RIGHT(Tabla30[[#This Row],[B2B]],6)),"")</f>
        <v/>
      </c>
      <c r="FR1450" s="6" t="str">
        <f>+IFERROR(VLOOKUP(FP1450,Auxiliar!$A:$C,2,0),"")</f>
        <v/>
      </c>
      <c r="FS1450" s="7"/>
      <c r="FT1450" s="1"/>
      <c r="FU1450" s="12"/>
      <c r="FV1450" s="6" t="str">
        <f>+IFERROR(VALUE(RIGHT(Tabla31[[#This Row],[B2B]],6)),"")</f>
        <v/>
      </c>
      <c r="FW1450" s="6" t="str">
        <f>+IFERROR(VLOOKUP(FU1450,Auxiliar!$A:$C,2,0),"")</f>
        <v/>
      </c>
      <c r="FX1450" s="7" t="str">
        <f>+IFERROR(VLOOKUP(FU1450,Auxiliar!$A:$C,3,0),"")</f>
        <v/>
      </c>
      <c r="FY1450" s="1"/>
      <c r="FZ1450" s="12"/>
      <c r="GA1450" s="6" t="str">
        <f>+IFERROR(VALUE(RIGHT(Tabla32[[#This Row],[B2B]],6)),"")</f>
        <v/>
      </c>
      <c r="GB1450" s="6" t="str">
        <f>+IFERROR(VLOOKUP(FZ1450,Auxiliar!$A:$C,2,0),"")</f>
        <v/>
      </c>
      <c r="GC1450" s="7" t="str">
        <f>+IFERROR(VLOOKUP(FZ1450,Auxiliar!$A:$C,3,0),"")</f>
        <v/>
      </c>
      <c r="GD1450" s="1"/>
      <c r="GE1450" s="12"/>
      <c r="GF1450" s="6" t="str">
        <f>+IFERROR(VALUE(RIGHT(Tabla33[[#This Row],[B2B]],6)),"")</f>
        <v/>
      </c>
      <c r="GG1450" s="6" t="str">
        <f>+IFERROR(VLOOKUP(GE1450,Auxiliar!$A:$C,2,0),"")</f>
        <v/>
      </c>
      <c r="GH1450" s="7" t="str">
        <f>+IFERROR(VLOOKUP(GE1450,Auxiliar!$A:$C,3,0),"")</f>
        <v/>
      </c>
    </row>
    <row r="1451" spans="79:190" x14ac:dyDescent="0.25">
      <c r="CA1451" s="1">
        <v>20089</v>
      </c>
      <c r="CB1451" s="1" t="s">
        <v>35</v>
      </c>
      <c r="CC1451" s="6">
        <f>+IFERROR(VALUE(RIGHT(Tabla14[[#This Row],[B2B]],6)),"")</f>
        <v>20089</v>
      </c>
      <c r="CD1451" s="6" t="str">
        <f>+IFERROR(VLOOKUP(CB1451,Auxiliar!$A:$C,2,0),"")</f>
        <v>Corona 710cc</v>
      </c>
      <c r="CE1451" s="7" t="str">
        <f>+IFERROR(VLOOKUP(CB1451,Auxiliar!$A:$C,3,0),"")</f>
        <v>1b 10% | 85b 0%</v>
      </c>
      <c r="CM1451" s="1">
        <v>20101</v>
      </c>
      <c r="CN1451" s="1" t="s">
        <v>20</v>
      </c>
      <c r="CO1451" s="6">
        <v>20101</v>
      </c>
      <c r="CP1451" s="6" t="s">
        <v>20</v>
      </c>
      <c r="CQ1451" s="7" t="s">
        <v>21</v>
      </c>
      <c r="CY1451" s="1">
        <v>20101</v>
      </c>
      <c r="CZ1451" s="1" t="s">
        <v>16</v>
      </c>
      <c r="DA1451" s="6">
        <f>+IFERROR(VALUE(RIGHT(Tabla18[[#This Row],[B2B]],6)),"")</f>
        <v>20101</v>
      </c>
      <c r="DB1451" s="6" t="str">
        <f>+IFERROR(VLOOKUP(CZ1451,Auxiliar!$A:$C,2,0),"")</f>
        <v>PREMIUM</v>
      </c>
      <c r="DC1451" s="7" t="str">
        <f>+IFERROR(VLOOKUP(CZ1451,Auxiliar!$A:$C,3,0),"")</f>
        <v>0b 0% | 2b 2% | 5b 3,5% | 10b 5%</v>
      </c>
      <c r="DE1451" s="1">
        <v>20101</v>
      </c>
      <c r="DF1451" s="1" t="s">
        <v>19</v>
      </c>
      <c r="DG1451" s="6">
        <f>+IFERROR(VALUE(RIGHT(Tabla19[[#This Row],[B2B]],6)),"")</f>
        <v>20101</v>
      </c>
      <c r="DH1451" s="6" t="str">
        <f>+IFERROR(VLOOKUP(DF1451,Auxiliar!$A:$C,2,0),"")</f>
        <v>MICHELOB</v>
      </c>
      <c r="DI1451" s="7" t="str">
        <f>+IFERROR(VLOOKUP(DF1451,Auxiliar!$A:$C,3,0),"")</f>
        <v>1b 7% | 3b 22% | 8b 27%</v>
      </c>
      <c r="DK1451" s="1"/>
      <c r="DL1451" s="1"/>
      <c r="DM1451" s="6" t="str">
        <f>+IFERROR(VALUE(RIGHT(Tabla20[[#This Row],[B2B]],6)),"")</f>
        <v/>
      </c>
      <c r="DN1451" s="6" t="str">
        <f>+IFERROR(VLOOKUP(DL1451,Auxiliar!$A:$C,2,0),"")</f>
        <v/>
      </c>
      <c r="DO1451" s="7" t="str">
        <f>+IFERROR(VLOOKUP(DL1451,Auxiliar!$A:$C,3,0),"")</f>
        <v/>
      </c>
      <c r="DQ1451" s="1">
        <v>20081</v>
      </c>
      <c r="DR1451" s="12" t="s">
        <v>24</v>
      </c>
      <c r="DS1451" s="6">
        <f>+IFERROR(VALUE(RIGHT(Tabla21[[#This Row],[B2B]],6)),"")</f>
        <v>20081</v>
      </c>
      <c r="DT1451" s="6" t="str">
        <f>+IFERROR(VLOOKUP(DR1451,Auxiliar!$A:$C,2,0),"")</f>
        <v>CORONA PORRON</v>
      </c>
      <c r="DU1451" s="7" t="str">
        <f>+IFERROR(VLOOKUP(DR1451,Auxiliar!$A:$C,3,0),"")</f>
        <v>1b 5% | 20b 0%</v>
      </c>
      <c r="DW1451" s="1"/>
      <c r="DX1451" s="12"/>
      <c r="DY1451" s="6" t="str">
        <f>+IFERROR(VALUE(RIGHT(Tabla22[[#This Row],[B2B]],6)),"")</f>
        <v/>
      </c>
      <c r="DZ1451" s="6" t="str">
        <f>+IFERROR(VLOOKUP(DX1451,Auxiliar!$A:$C,2,0),"")</f>
        <v/>
      </c>
      <c r="EA1451" s="7" t="str">
        <f>+IFERROR(VLOOKUP(DX1451,Auxiliar!$A:$C,3,0),"")</f>
        <v/>
      </c>
      <c r="EC1451" s="1"/>
      <c r="ED1451" s="12"/>
      <c r="EE1451" s="6" t="str">
        <f>+IFERROR(VALUE(RIGHT(Tabla23[[#This Row],[B2B]],6)),"")</f>
        <v/>
      </c>
      <c r="EF1451" s="6" t="str">
        <f>+IFERROR(VLOOKUP(ED1451,Auxiliar!$A:$C,2,0),"")</f>
        <v/>
      </c>
      <c r="EG1451" s="7" t="str">
        <f>+IFERROR(VLOOKUP(ED1451,Auxiliar!$A:$C,3,0),"")</f>
        <v/>
      </c>
      <c r="EI1451" s="1"/>
      <c r="EJ1451" s="12"/>
      <c r="EK1451" s="6" t="str">
        <f>+IFERROR(VALUE(RIGHT(Tabla24[[#This Row],[B2B]],6)),"")</f>
        <v/>
      </c>
      <c r="EL1451" s="6" t="str">
        <f>+IFERROR(VLOOKUP(EJ1451,Auxiliar!$A:$C,2,0),"")</f>
        <v/>
      </c>
      <c r="EM1451" s="7" t="str">
        <f>+IFERROR(VLOOKUP(EJ1451,Auxiliar!$A:$C,3,0),"")</f>
        <v/>
      </c>
      <c r="EO1451" s="1"/>
      <c r="EP1451" s="12"/>
      <c r="EQ1451" s="6" t="str">
        <f>+IFERROR(VALUE(RIGHT(Tabla25[[#This Row],[B2B]],6)),"")</f>
        <v/>
      </c>
      <c r="ER1451" s="6" t="str">
        <f>+IFERROR(VLOOKUP(EP1451,Auxiliar!$A:$C,2,0),"")</f>
        <v/>
      </c>
      <c r="ES1451" s="7" t="str">
        <f>+IFERROR(VLOOKUP(EP1451,Auxiliar!$A:$C,3,0),"")</f>
        <v/>
      </c>
      <c r="EU1451" s="1"/>
      <c r="EV1451" s="12"/>
      <c r="EW1451" s="6" t="str">
        <f>+IFERROR(VALUE(RIGHT(Tabla26[[#This Row],[B2B]],6)),"")</f>
        <v/>
      </c>
      <c r="EX1451" s="6" t="str">
        <f>+IFERROR(VLOOKUP(EV1451,Auxiliar!$A:$C,2,0),"")</f>
        <v/>
      </c>
      <c r="EY1451" s="7" t="str">
        <f>+IFERROR(VLOOKUP(EV1451,Auxiliar!$A:$C,3,0),"")</f>
        <v/>
      </c>
      <c r="EZ1451" s="1"/>
      <c r="FA1451" s="12"/>
      <c r="FB1451" s="6" t="str">
        <f>+IFERROR(VALUE(RIGHT(Tabla27[[#This Row],[B2B]],6)),"")</f>
        <v/>
      </c>
      <c r="FC1451" s="6" t="str">
        <f>+IFERROR(VLOOKUP(FA1451,Auxiliar!$A:$C,2,0),"")</f>
        <v/>
      </c>
      <c r="FD1451" s="7" t="str">
        <f>+IFERROR(VLOOKUP(FA1451,Auxiliar!$A:$C,3,0),"")</f>
        <v/>
      </c>
      <c r="FE1451" s="1"/>
      <c r="FF1451" s="12"/>
      <c r="FG1451" s="6" t="str">
        <f>+IFERROR(VALUE(RIGHT(Tabla28[[#This Row],[B2B]],6)),"")</f>
        <v/>
      </c>
      <c r="FH1451" s="6" t="str">
        <f>+IFERROR(VLOOKUP(FF1451,Auxiliar!$A:$C,2,0),"")</f>
        <v/>
      </c>
      <c r="FI1451" s="7" t="str">
        <f>+IFERROR(VLOOKUP(FF1451,Auxiliar!$A:$C,3,0),"")</f>
        <v/>
      </c>
      <c r="FJ1451" s="1"/>
      <c r="FK1451" s="12"/>
      <c r="FL1451" s="6" t="str">
        <f>+IFERROR(VALUE(RIGHT(Tabla29[[#This Row],[B2B]],6)),"")</f>
        <v/>
      </c>
      <c r="FM1451" s="6" t="str">
        <f>+IFERROR(VLOOKUP(FK1451,Auxiliar!$A:$C,2,0),"")</f>
        <v/>
      </c>
      <c r="FN1451" s="7" t="str">
        <f>+IFERROR(VLOOKUP(FK1451,Auxiliar!$A:$C,3,0),"")</f>
        <v/>
      </c>
      <c r="FO1451" s="1"/>
      <c r="FP1451" s="12"/>
      <c r="FQ1451" s="6" t="str">
        <f>+IFERROR(VALUE(RIGHT(Tabla30[[#This Row],[B2B]],6)),"")</f>
        <v/>
      </c>
      <c r="FR1451" s="6" t="str">
        <f>+IFERROR(VLOOKUP(FP1451,Auxiliar!$A:$C,2,0),"")</f>
        <v/>
      </c>
      <c r="FS1451" s="7"/>
      <c r="FT1451" s="1"/>
      <c r="FU1451" s="12"/>
      <c r="FV1451" s="6" t="str">
        <f>+IFERROR(VALUE(RIGHT(Tabla31[[#This Row],[B2B]],6)),"")</f>
        <v/>
      </c>
      <c r="FW1451" s="6" t="str">
        <f>+IFERROR(VLOOKUP(FU1451,Auxiliar!$A:$C,2,0),"")</f>
        <v/>
      </c>
      <c r="FX1451" s="7" t="str">
        <f>+IFERROR(VLOOKUP(FU1451,Auxiliar!$A:$C,3,0),"")</f>
        <v/>
      </c>
      <c r="FY1451" s="1"/>
      <c r="FZ1451" s="12"/>
      <c r="GA1451" s="6" t="str">
        <f>+IFERROR(VALUE(RIGHT(Tabla32[[#This Row],[B2B]],6)),"")</f>
        <v/>
      </c>
      <c r="GB1451" s="6" t="str">
        <f>+IFERROR(VLOOKUP(FZ1451,Auxiliar!$A:$C,2,0),"")</f>
        <v/>
      </c>
      <c r="GC1451" s="7" t="str">
        <f>+IFERROR(VLOOKUP(FZ1451,Auxiliar!$A:$C,3,0),"")</f>
        <v/>
      </c>
      <c r="GD1451" s="1"/>
      <c r="GE1451" s="12"/>
      <c r="GF1451" s="6" t="str">
        <f>+IFERROR(VALUE(RIGHT(Tabla33[[#This Row],[B2B]],6)),"")</f>
        <v/>
      </c>
      <c r="GG1451" s="6" t="str">
        <f>+IFERROR(VLOOKUP(GE1451,Auxiliar!$A:$C,2,0),"")</f>
        <v/>
      </c>
      <c r="GH1451" s="7" t="str">
        <f>+IFERROR(VLOOKUP(GE1451,Auxiliar!$A:$C,3,0),"")</f>
        <v/>
      </c>
    </row>
    <row r="1452" spans="79:190" x14ac:dyDescent="0.25">
      <c r="CA1452" s="1">
        <v>20090</v>
      </c>
      <c r="CB1452" s="1" t="s">
        <v>35</v>
      </c>
      <c r="CC1452" s="6">
        <f>+IFERROR(VALUE(RIGHT(Tabla14[[#This Row],[B2B]],6)),"")</f>
        <v>20090</v>
      </c>
      <c r="CD1452" s="6" t="str">
        <f>+IFERROR(VLOOKUP(CB1452,Auxiliar!$A:$C,2,0),"")</f>
        <v>Corona 710cc</v>
      </c>
      <c r="CE1452" s="7" t="str">
        <f>+IFERROR(VLOOKUP(CB1452,Auxiliar!$A:$C,3,0),"")</f>
        <v>1b 10% | 85b 0%</v>
      </c>
      <c r="CM1452" s="1">
        <v>20103</v>
      </c>
      <c r="CN1452" s="1" t="s">
        <v>20</v>
      </c>
      <c r="CO1452" s="6">
        <v>20103</v>
      </c>
      <c r="CP1452" s="6" t="s">
        <v>20</v>
      </c>
      <c r="CQ1452" s="7" t="s">
        <v>21</v>
      </c>
      <c r="CY1452" s="1">
        <v>20103</v>
      </c>
      <c r="CZ1452" s="1" t="s">
        <v>16</v>
      </c>
      <c r="DA1452" s="6">
        <f>+IFERROR(VALUE(RIGHT(Tabla18[[#This Row],[B2B]],6)),"")</f>
        <v>20103</v>
      </c>
      <c r="DB1452" s="6" t="str">
        <f>+IFERROR(VLOOKUP(CZ1452,Auxiliar!$A:$C,2,0),"")</f>
        <v>PREMIUM</v>
      </c>
      <c r="DC1452" s="7" t="str">
        <f>+IFERROR(VLOOKUP(CZ1452,Auxiliar!$A:$C,3,0),"")</f>
        <v>0b 0% | 2b 2% | 5b 3,5% | 10b 5%</v>
      </c>
      <c r="DE1452" s="1">
        <v>20103</v>
      </c>
      <c r="DF1452" s="1" t="s">
        <v>19</v>
      </c>
      <c r="DG1452" s="6">
        <f>+IFERROR(VALUE(RIGHT(Tabla19[[#This Row],[B2B]],6)),"")</f>
        <v>20103</v>
      </c>
      <c r="DH1452" s="6" t="str">
        <f>+IFERROR(VLOOKUP(DF1452,Auxiliar!$A:$C,2,0),"")</f>
        <v>MICHELOB</v>
      </c>
      <c r="DI1452" s="7" t="str">
        <f>+IFERROR(VLOOKUP(DF1452,Auxiliar!$A:$C,3,0),"")</f>
        <v>1b 7% | 3b 22% | 8b 27%</v>
      </c>
      <c r="DK1452" s="1"/>
      <c r="DL1452" s="1"/>
      <c r="DM1452" s="6" t="str">
        <f>+IFERROR(VALUE(RIGHT(Tabla20[[#This Row],[B2B]],6)),"")</f>
        <v/>
      </c>
      <c r="DN1452" s="6" t="str">
        <f>+IFERROR(VLOOKUP(DL1452,Auxiliar!$A:$C,2,0),"")</f>
        <v/>
      </c>
      <c r="DO1452" s="7" t="str">
        <f>+IFERROR(VLOOKUP(DL1452,Auxiliar!$A:$C,3,0),"")</f>
        <v/>
      </c>
      <c r="DQ1452" s="1">
        <v>20083</v>
      </c>
      <c r="DR1452" s="12" t="s">
        <v>24</v>
      </c>
      <c r="DS1452" s="6">
        <f>+IFERROR(VALUE(RIGHT(Tabla21[[#This Row],[B2B]],6)),"")</f>
        <v>20083</v>
      </c>
      <c r="DT1452" s="6" t="str">
        <f>+IFERROR(VLOOKUP(DR1452,Auxiliar!$A:$C,2,0),"")</f>
        <v>CORONA PORRON</v>
      </c>
      <c r="DU1452" s="7" t="str">
        <f>+IFERROR(VLOOKUP(DR1452,Auxiliar!$A:$C,3,0),"")</f>
        <v>1b 5% | 20b 0%</v>
      </c>
      <c r="DW1452" s="1"/>
      <c r="DX1452" s="12"/>
      <c r="DY1452" s="6" t="str">
        <f>+IFERROR(VALUE(RIGHT(Tabla22[[#This Row],[B2B]],6)),"")</f>
        <v/>
      </c>
      <c r="DZ1452" s="6" t="str">
        <f>+IFERROR(VLOOKUP(DX1452,Auxiliar!$A:$C,2,0),"")</f>
        <v/>
      </c>
      <c r="EA1452" s="7" t="str">
        <f>+IFERROR(VLOOKUP(DX1452,Auxiliar!$A:$C,3,0),"")</f>
        <v/>
      </c>
      <c r="EC1452" s="1"/>
      <c r="ED1452" s="12"/>
      <c r="EE1452" s="6" t="str">
        <f>+IFERROR(VALUE(RIGHT(Tabla23[[#This Row],[B2B]],6)),"")</f>
        <v/>
      </c>
      <c r="EF1452" s="6" t="str">
        <f>+IFERROR(VLOOKUP(ED1452,Auxiliar!$A:$C,2,0),"")</f>
        <v/>
      </c>
      <c r="EG1452" s="7" t="str">
        <f>+IFERROR(VLOOKUP(ED1452,Auxiliar!$A:$C,3,0),"")</f>
        <v/>
      </c>
      <c r="EI1452" s="1"/>
      <c r="EJ1452" s="12"/>
      <c r="EK1452" s="6" t="str">
        <f>+IFERROR(VALUE(RIGHT(Tabla24[[#This Row],[B2B]],6)),"")</f>
        <v/>
      </c>
      <c r="EL1452" s="6" t="str">
        <f>+IFERROR(VLOOKUP(EJ1452,Auxiliar!$A:$C,2,0),"")</f>
        <v/>
      </c>
      <c r="EM1452" s="7" t="str">
        <f>+IFERROR(VLOOKUP(EJ1452,Auxiliar!$A:$C,3,0),"")</f>
        <v/>
      </c>
      <c r="EO1452" s="1"/>
      <c r="EP1452" s="12"/>
      <c r="EQ1452" s="6" t="str">
        <f>+IFERROR(VALUE(RIGHT(Tabla25[[#This Row],[B2B]],6)),"")</f>
        <v/>
      </c>
      <c r="ER1452" s="6" t="str">
        <f>+IFERROR(VLOOKUP(EP1452,Auxiliar!$A:$C,2,0),"")</f>
        <v/>
      </c>
      <c r="ES1452" s="7" t="str">
        <f>+IFERROR(VLOOKUP(EP1452,Auxiliar!$A:$C,3,0),"")</f>
        <v/>
      </c>
      <c r="EU1452" s="1"/>
      <c r="EV1452" s="12"/>
      <c r="EW1452" s="6" t="str">
        <f>+IFERROR(VALUE(RIGHT(Tabla26[[#This Row],[B2B]],6)),"")</f>
        <v/>
      </c>
      <c r="EX1452" s="6" t="str">
        <f>+IFERROR(VLOOKUP(EV1452,Auxiliar!$A:$C,2,0),"")</f>
        <v/>
      </c>
      <c r="EY1452" s="7" t="str">
        <f>+IFERROR(VLOOKUP(EV1452,Auxiliar!$A:$C,3,0),"")</f>
        <v/>
      </c>
      <c r="EZ1452" s="1"/>
      <c r="FA1452" s="12"/>
      <c r="FB1452" s="6" t="str">
        <f>+IFERROR(VALUE(RIGHT(Tabla27[[#This Row],[B2B]],6)),"")</f>
        <v/>
      </c>
      <c r="FC1452" s="6" t="str">
        <f>+IFERROR(VLOOKUP(FA1452,Auxiliar!$A:$C,2,0),"")</f>
        <v/>
      </c>
      <c r="FD1452" s="7" t="str">
        <f>+IFERROR(VLOOKUP(FA1452,Auxiliar!$A:$C,3,0),"")</f>
        <v/>
      </c>
      <c r="FE1452" s="1"/>
      <c r="FF1452" s="12"/>
      <c r="FG1452" s="6" t="str">
        <f>+IFERROR(VALUE(RIGHT(Tabla28[[#This Row],[B2B]],6)),"")</f>
        <v/>
      </c>
      <c r="FH1452" s="6" t="str">
        <f>+IFERROR(VLOOKUP(FF1452,Auxiliar!$A:$C,2,0),"")</f>
        <v/>
      </c>
      <c r="FI1452" s="7" t="str">
        <f>+IFERROR(VLOOKUP(FF1452,Auxiliar!$A:$C,3,0),"")</f>
        <v/>
      </c>
      <c r="FJ1452" s="1"/>
      <c r="FK1452" s="12"/>
      <c r="FL1452" s="6" t="str">
        <f>+IFERROR(VALUE(RIGHT(Tabla29[[#This Row],[B2B]],6)),"")</f>
        <v/>
      </c>
      <c r="FM1452" s="6" t="str">
        <f>+IFERROR(VLOOKUP(FK1452,Auxiliar!$A:$C,2,0),"")</f>
        <v/>
      </c>
      <c r="FN1452" s="7" t="str">
        <f>+IFERROR(VLOOKUP(FK1452,Auxiliar!$A:$C,3,0),"")</f>
        <v/>
      </c>
      <c r="FO1452" s="1"/>
      <c r="FP1452" s="12"/>
      <c r="FQ1452" s="6" t="str">
        <f>+IFERROR(VALUE(RIGHT(Tabla30[[#This Row],[B2B]],6)),"")</f>
        <v/>
      </c>
      <c r="FR1452" s="6" t="str">
        <f>+IFERROR(VLOOKUP(FP1452,Auxiliar!$A:$C,2,0),"")</f>
        <v/>
      </c>
      <c r="FS1452" s="7"/>
      <c r="FT1452" s="1"/>
      <c r="FU1452" s="12"/>
      <c r="FV1452" s="6" t="str">
        <f>+IFERROR(VALUE(RIGHT(Tabla31[[#This Row],[B2B]],6)),"")</f>
        <v/>
      </c>
      <c r="FW1452" s="6" t="str">
        <f>+IFERROR(VLOOKUP(FU1452,Auxiliar!$A:$C,2,0),"")</f>
        <v/>
      </c>
      <c r="FX1452" s="7" t="str">
        <f>+IFERROR(VLOOKUP(FU1452,Auxiliar!$A:$C,3,0),"")</f>
        <v/>
      </c>
      <c r="FY1452" s="1"/>
      <c r="FZ1452" s="12"/>
      <c r="GA1452" s="6" t="str">
        <f>+IFERROR(VALUE(RIGHT(Tabla32[[#This Row],[B2B]],6)),"")</f>
        <v/>
      </c>
      <c r="GB1452" s="6" t="str">
        <f>+IFERROR(VLOOKUP(FZ1452,Auxiliar!$A:$C,2,0),"")</f>
        <v/>
      </c>
      <c r="GC1452" s="7" t="str">
        <f>+IFERROR(VLOOKUP(FZ1452,Auxiliar!$A:$C,3,0),"")</f>
        <v/>
      </c>
      <c r="GD1452" s="1"/>
      <c r="GE1452" s="12"/>
      <c r="GF1452" s="6" t="str">
        <f>+IFERROR(VALUE(RIGHT(Tabla33[[#This Row],[B2B]],6)),"")</f>
        <v/>
      </c>
      <c r="GG1452" s="6" t="str">
        <f>+IFERROR(VLOOKUP(GE1452,Auxiliar!$A:$C,2,0),"")</f>
        <v/>
      </c>
      <c r="GH1452" s="7" t="str">
        <f>+IFERROR(VLOOKUP(GE1452,Auxiliar!$A:$C,3,0),"")</f>
        <v/>
      </c>
    </row>
    <row r="1453" spans="79:190" x14ac:dyDescent="0.25">
      <c r="CA1453" s="1">
        <v>20094</v>
      </c>
      <c r="CB1453" s="1" t="s">
        <v>35</v>
      </c>
      <c r="CC1453" s="6">
        <f>+IFERROR(VALUE(RIGHT(Tabla14[[#This Row],[B2B]],6)),"")</f>
        <v>20094</v>
      </c>
      <c r="CD1453" s="6" t="str">
        <f>+IFERROR(VLOOKUP(CB1453,Auxiliar!$A:$C,2,0),"")</f>
        <v>Corona 710cc</v>
      </c>
      <c r="CE1453" s="7" t="str">
        <f>+IFERROR(VLOOKUP(CB1453,Auxiliar!$A:$C,3,0),"")</f>
        <v>1b 10% | 85b 0%</v>
      </c>
      <c r="CM1453" s="1">
        <v>20104</v>
      </c>
      <c r="CN1453" s="1" t="s">
        <v>20</v>
      </c>
      <c r="CO1453" s="6">
        <v>20104</v>
      </c>
      <c r="CP1453" s="6" t="s">
        <v>20</v>
      </c>
      <c r="CQ1453" s="7" t="s">
        <v>21</v>
      </c>
      <c r="CY1453" s="1">
        <v>20104</v>
      </c>
      <c r="CZ1453" s="1" t="s">
        <v>16</v>
      </c>
      <c r="DA1453" s="6">
        <f>+IFERROR(VALUE(RIGHT(Tabla18[[#This Row],[B2B]],6)),"")</f>
        <v>20104</v>
      </c>
      <c r="DB1453" s="6" t="str">
        <f>+IFERROR(VLOOKUP(CZ1453,Auxiliar!$A:$C,2,0),"")</f>
        <v>PREMIUM</v>
      </c>
      <c r="DC1453" s="7" t="str">
        <f>+IFERROR(VLOOKUP(CZ1453,Auxiliar!$A:$C,3,0),"")</f>
        <v>0b 0% | 2b 2% | 5b 3,5% | 10b 5%</v>
      </c>
      <c r="DE1453" s="1">
        <v>20104</v>
      </c>
      <c r="DF1453" s="1" t="s">
        <v>19</v>
      </c>
      <c r="DG1453" s="6">
        <f>+IFERROR(VALUE(RIGHT(Tabla19[[#This Row],[B2B]],6)),"")</f>
        <v>20104</v>
      </c>
      <c r="DH1453" s="6" t="str">
        <f>+IFERROR(VLOOKUP(DF1453,Auxiliar!$A:$C,2,0),"")</f>
        <v>MICHELOB</v>
      </c>
      <c r="DI1453" s="7" t="str">
        <f>+IFERROR(VLOOKUP(DF1453,Auxiliar!$A:$C,3,0),"")</f>
        <v>1b 7% | 3b 22% | 8b 27%</v>
      </c>
      <c r="DK1453" s="1"/>
      <c r="DL1453" s="1"/>
      <c r="DM1453" s="6" t="str">
        <f>+IFERROR(VALUE(RIGHT(Tabla20[[#This Row],[B2B]],6)),"")</f>
        <v/>
      </c>
      <c r="DN1453" s="6" t="str">
        <f>+IFERROR(VLOOKUP(DL1453,Auxiliar!$A:$C,2,0),"")</f>
        <v/>
      </c>
      <c r="DO1453" s="7" t="str">
        <f>+IFERROR(VLOOKUP(DL1453,Auxiliar!$A:$C,3,0),"")</f>
        <v/>
      </c>
      <c r="DQ1453" s="1">
        <v>20086</v>
      </c>
      <c r="DR1453" s="12" t="s">
        <v>24</v>
      </c>
      <c r="DS1453" s="6">
        <f>+IFERROR(VALUE(RIGHT(Tabla21[[#This Row],[B2B]],6)),"")</f>
        <v>20086</v>
      </c>
      <c r="DT1453" s="6" t="str">
        <f>+IFERROR(VLOOKUP(DR1453,Auxiliar!$A:$C,2,0),"")</f>
        <v>CORONA PORRON</v>
      </c>
      <c r="DU1453" s="7" t="str">
        <f>+IFERROR(VLOOKUP(DR1453,Auxiliar!$A:$C,3,0),"")</f>
        <v>1b 5% | 20b 0%</v>
      </c>
      <c r="DW1453" s="1"/>
      <c r="DX1453" s="12"/>
      <c r="DY1453" s="6" t="str">
        <f>+IFERROR(VALUE(RIGHT(Tabla22[[#This Row],[B2B]],6)),"")</f>
        <v/>
      </c>
      <c r="DZ1453" s="6" t="str">
        <f>+IFERROR(VLOOKUP(DX1453,Auxiliar!$A:$C,2,0),"")</f>
        <v/>
      </c>
      <c r="EA1453" s="7" t="str">
        <f>+IFERROR(VLOOKUP(DX1453,Auxiliar!$A:$C,3,0),"")</f>
        <v/>
      </c>
      <c r="EC1453" s="1"/>
      <c r="ED1453" s="12"/>
      <c r="EE1453" s="6" t="str">
        <f>+IFERROR(VALUE(RIGHT(Tabla23[[#This Row],[B2B]],6)),"")</f>
        <v/>
      </c>
      <c r="EF1453" s="6" t="str">
        <f>+IFERROR(VLOOKUP(ED1453,Auxiliar!$A:$C,2,0),"")</f>
        <v/>
      </c>
      <c r="EG1453" s="7" t="str">
        <f>+IFERROR(VLOOKUP(ED1453,Auxiliar!$A:$C,3,0),"")</f>
        <v/>
      </c>
      <c r="EI1453" s="1"/>
      <c r="EJ1453" s="12"/>
      <c r="EK1453" s="6" t="str">
        <f>+IFERROR(VALUE(RIGHT(Tabla24[[#This Row],[B2B]],6)),"")</f>
        <v/>
      </c>
      <c r="EL1453" s="6" t="str">
        <f>+IFERROR(VLOOKUP(EJ1453,Auxiliar!$A:$C,2,0),"")</f>
        <v/>
      </c>
      <c r="EM1453" s="7" t="str">
        <f>+IFERROR(VLOOKUP(EJ1453,Auxiliar!$A:$C,3,0),"")</f>
        <v/>
      </c>
      <c r="EO1453" s="1"/>
      <c r="EP1453" s="12"/>
      <c r="EQ1453" s="6" t="str">
        <f>+IFERROR(VALUE(RIGHT(Tabla25[[#This Row],[B2B]],6)),"")</f>
        <v/>
      </c>
      <c r="ER1453" s="6" t="str">
        <f>+IFERROR(VLOOKUP(EP1453,Auxiliar!$A:$C,2,0),"")</f>
        <v/>
      </c>
      <c r="ES1453" s="7" t="str">
        <f>+IFERROR(VLOOKUP(EP1453,Auxiliar!$A:$C,3,0),"")</f>
        <v/>
      </c>
      <c r="EU1453" s="1"/>
      <c r="EV1453" s="12"/>
      <c r="EW1453" s="6" t="str">
        <f>+IFERROR(VALUE(RIGHT(Tabla26[[#This Row],[B2B]],6)),"")</f>
        <v/>
      </c>
      <c r="EX1453" s="6" t="str">
        <f>+IFERROR(VLOOKUP(EV1453,Auxiliar!$A:$C,2,0),"")</f>
        <v/>
      </c>
      <c r="EY1453" s="7" t="str">
        <f>+IFERROR(VLOOKUP(EV1453,Auxiliar!$A:$C,3,0),"")</f>
        <v/>
      </c>
      <c r="EZ1453" s="1"/>
      <c r="FA1453" s="12"/>
      <c r="FB1453" s="6" t="str">
        <f>+IFERROR(VALUE(RIGHT(Tabla27[[#This Row],[B2B]],6)),"")</f>
        <v/>
      </c>
      <c r="FC1453" s="6" t="str">
        <f>+IFERROR(VLOOKUP(FA1453,Auxiliar!$A:$C,2,0),"")</f>
        <v/>
      </c>
      <c r="FD1453" s="7" t="str">
        <f>+IFERROR(VLOOKUP(FA1453,Auxiliar!$A:$C,3,0),"")</f>
        <v/>
      </c>
      <c r="FE1453" s="1"/>
      <c r="FF1453" s="12"/>
      <c r="FG1453" s="6" t="str">
        <f>+IFERROR(VALUE(RIGHT(Tabla28[[#This Row],[B2B]],6)),"")</f>
        <v/>
      </c>
      <c r="FH1453" s="6" t="str">
        <f>+IFERROR(VLOOKUP(FF1453,Auxiliar!$A:$C,2,0),"")</f>
        <v/>
      </c>
      <c r="FI1453" s="7" t="str">
        <f>+IFERROR(VLOOKUP(FF1453,Auxiliar!$A:$C,3,0),"")</f>
        <v/>
      </c>
      <c r="FJ1453" s="1"/>
      <c r="FK1453" s="12"/>
      <c r="FL1453" s="6" t="str">
        <f>+IFERROR(VALUE(RIGHT(Tabla29[[#This Row],[B2B]],6)),"")</f>
        <v/>
      </c>
      <c r="FM1453" s="6" t="str">
        <f>+IFERROR(VLOOKUP(FK1453,Auxiliar!$A:$C,2,0),"")</f>
        <v/>
      </c>
      <c r="FN1453" s="7" t="str">
        <f>+IFERROR(VLOOKUP(FK1453,Auxiliar!$A:$C,3,0),"")</f>
        <v/>
      </c>
      <c r="FO1453" s="1"/>
      <c r="FP1453" s="12"/>
      <c r="FQ1453" s="6" t="str">
        <f>+IFERROR(VALUE(RIGHT(Tabla30[[#This Row],[B2B]],6)),"")</f>
        <v/>
      </c>
      <c r="FR1453" s="6" t="str">
        <f>+IFERROR(VLOOKUP(FP1453,Auxiliar!$A:$C,2,0),"")</f>
        <v/>
      </c>
      <c r="FS1453" s="7"/>
      <c r="FT1453" s="1"/>
      <c r="FU1453" s="12"/>
      <c r="FV1453" s="6" t="str">
        <f>+IFERROR(VALUE(RIGHT(Tabla31[[#This Row],[B2B]],6)),"")</f>
        <v/>
      </c>
      <c r="FW1453" s="6" t="str">
        <f>+IFERROR(VLOOKUP(FU1453,Auxiliar!$A:$C,2,0),"")</f>
        <v/>
      </c>
      <c r="FX1453" s="7" t="str">
        <f>+IFERROR(VLOOKUP(FU1453,Auxiliar!$A:$C,3,0),"")</f>
        <v/>
      </c>
      <c r="FY1453" s="1"/>
      <c r="FZ1453" s="12"/>
      <c r="GA1453" s="6" t="str">
        <f>+IFERROR(VALUE(RIGHT(Tabla32[[#This Row],[B2B]],6)),"")</f>
        <v/>
      </c>
      <c r="GB1453" s="6" t="str">
        <f>+IFERROR(VLOOKUP(FZ1453,Auxiliar!$A:$C,2,0),"")</f>
        <v/>
      </c>
      <c r="GC1453" s="7" t="str">
        <f>+IFERROR(VLOOKUP(FZ1453,Auxiliar!$A:$C,3,0),"")</f>
        <v/>
      </c>
      <c r="GD1453" s="1"/>
      <c r="GE1453" s="12"/>
      <c r="GF1453" s="6" t="str">
        <f>+IFERROR(VALUE(RIGHT(Tabla33[[#This Row],[B2B]],6)),"")</f>
        <v/>
      </c>
      <c r="GG1453" s="6" t="str">
        <f>+IFERROR(VLOOKUP(GE1453,Auxiliar!$A:$C,2,0),"")</f>
        <v/>
      </c>
      <c r="GH1453" s="7" t="str">
        <f>+IFERROR(VLOOKUP(GE1453,Auxiliar!$A:$C,3,0),"")</f>
        <v/>
      </c>
    </row>
    <row r="1454" spans="79:190" x14ac:dyDescent="0.25">
      <c r="CA1454" s="1">
        <v>20096</v>
      </c>
      <c r="CB1454" s="1" t="s">
        <v>35</v>
      </c>
      <c r="CC1454" s="6">
        <f>+IFERROR(VALUE(RIGHT(Tabla14[[#This Row],[B2B]],6)),"")</f>
        <v>20096</v>
      </c>
      <c r="CD1454" s="6" t="str">
        <f>+IFERROR(VLOOKUP(CB1454,Auxiliar!$A:$C,2,0),"")</f>
        <v>Corona 710cc</v>
      </c>
      <c r="CE1454" s="7" t="str">
        <f>+IFERROR(VLOOKUP(CB1454,Auxiliar!$A:$C,3,0),"")</f>
        <v>1b 10% | 85b 0%</v>
      </c>
      <c r="CM1454" s="1">
        <v>20106</v>
      </c>
      <c r="CN1454" s="1" t="s">
        <v>20</v>
      </c>
      <c r="CO1454" s="6">
        <v>20106</v>
      </c>
      <c r="CP1454" s="6" t="s">
        <v>20</v>
      </c>
      <c r="CQ1454" s="7" t="s">
        <v>21</v>
      </c>
      <c r="CY1454" s="1">
        <v>20106</v>
      </c>
      <c r="CZ1454" s="1" t="s">
        <v>16</v>
      </c>
      <c r="DA1454" s="6">
        <f>+IFERROR(VALUE(RIGHT(Tabla18[[#This Row],[B2B]],6)),"")</f>
        <v>20106</v>
      </c>
      <c r="DB1454" s="6" t="str">
        <f>+IFERROR(VLOOKUP(CZ1454,Auxiliar!$A:$C,2,0),"")</f>
        <v>PREMIUM</v>
      </c>
      <c r="DC1454" s="7" t="str">
        <f>+IFERROR(VLOOKUP(CZ1454,Auxiliar!$A:$C,3,0),"")</f>
        <v>0b 0% | 2b 2% | 5b 3,5% | 10b 5%</v>
      </c>
      <c r="DE1454" s="1">
        <v>20106</v>
      </c>
      <c r="DF1454" s="1" t="s">
        <v>19</v>
      </c>
      <c r="DG1454" s="6">
        <f>+IFERROR(VALUE(RIGHT(Tabla19[[#This Row],[B2B]],6)),"")</f>
        <v>20106</v>
      </c>
      <c r="DH1454" s="6" t="str">
        <f>+IFERROR(VLOOKUP(DF1454,Auxiliar!$A:$C,2,0),"")</f>
        <v>MICHELOB</v>
      </c>
      <c r="DI1454" s="7" t="str">
        <f>+IFERROR(VLOOKUP(DF1454,Auxiliar!$A:$C,3,0),"")</f>
        <v>1b 7% | 3b 22% | 8b 27%</v>
      </c>
      <c r="DK1454" s="1"/>
      <c r="DL1454" s="1"/>
      <c r="DM1454" s="6" t="str">
        <f>+IFERROR(VALUE(RIGHT(Tabla20[[#This Row],[B2B]],6)),"")</f>
        <v/>
      </c>
      <c r="DN1454" s="6" t="str">
        <f>+IFERROR(VLOOKUP(DL1454,Auxiliar!$A:$C,2,0),"")</f>
        <v/>
      </c>
      <c r="DO1454" s="7" t="str">
        <f>+IFERROR(VLOOKUP(DL1454,Auxiliar!$A:$C,3,0),"")</f>
        <v/>
      </c>
      <c r="DQ1454" s="1">
        <v>20087</v>
      </c>
      <c r="DR1454" s="12" t="s">
        <v>24</v>
      </c>
      <c r="DS1454" s="6">
        <f>+IFERROR(VALUE(RIGHT(Tabla21[[#This Row],[B2B]],6)),"")</f>
        <v>20087</v>
      </c>
      <c r="DT1454" s="6" t="str">
        <f>+IFERROR(VLOOKUP(DR1454,Auxiliar!$A:$C,2,0),"")</f>
        <v>CORONA PORRON</v>
      </c>
      <c r="DU1454" s="7" t="str">
        <f>+IFERROR(VLOOKUP(DR1454,Auxiliar!$A:$C,3,0),"")</f>
        <v>1b 5% | 20b 0%</v>
      </c>
      <c r="DW1454" s="1"/>
      <c r="DX1454" s="12"/>
      <c r="DY1454" s="6" t="str">
        <f>+IFERROR(VALUE(RIGHT(Tabla22[[#This Row],[B2B]],6)),"")</f>
        <v/>
      </c>
      <c r="DZ1454" s="6" t="str">
        <f>+IFERROR(VLOOKUP(DX1454,Auxiliar!$A:$C,2,0),"")</f>
        <v/>
      </c>
      <c r="EA1454" s="7" t="str">
        <f>+IFERROR(VLOOKUP(DX1454,Auxiliar!$A:$C,3,0),"")</f>
        <v/>
      </c>
      <c r="EC1454" s="1"/>
      <c r="ED1454" s="12"/>
      <c r="EE1454" s="6" t="str">
        <f>+IFERROR(VALUE(RIGHT(Tabla23[[#This Row],[B2B]],6)),"")</f>
        <v/>
      </c>
      <c r="EF1454" s="6" t="str">
        <f>+IFERROR(VLOOKUP(ED1454,Auxiliar!$A:$C,2,0),"")</f>
        <v/>
      </c>
      <c r="EG1454" s="7" t="str">
        <f>+IFERROR(VLOOKUP(ED1454,Auxiliar!$A:$C,3,0),"")</f>
        <v/>
      </c>
      <c r="EI1454" s="1"/>
      <c r="EJ1454" s="12"/>
      <c r="EK1454" s="6" t="str">
        <f>+IFERROR(VALUE(RIGHT(Tabla24[[#This Row],[B2B]],6)),"")</f>
        <v/>
      </c>
      <c r="EL1454" s="6" t="str">
        <f>+IFERROR(VLOOKUP(EJ1454,Auxiliar!$A:$C,2,0),"")</f>
        <v/>
      </c>
      <c r="EM1454" s="7" t="str">
        <f>+IFERROR(VLOOKUP(EJ1454,Auxiliar!$A:$C,3,0),"")</f>
        <v/>
      </c>
      <c r="EO1454" s="1"/>
      <c r="EP1454" s="12"/>
      <c r="EQ1454" s="6" t="str">
        <f>+IFERROR(VALUE(RIGHT(Tabla25[[#This Row],[B2B]],6)),"")</f>
        <v/>
      </c>
      <c r="ER1454" s="6" t="str">
        <f>+IFERROR(VLOOKUP(EP1454,Auxiliar!$A:$C,2,0),"")</f>
        <v/>
      </c>
      <c r="ES1454" s="7" t="str">
        <f>+IFERROR(VLOOKUP(EP1454,Auxiliar!$A:$C,3,0),"")</f>
        <v/>
      </c>
      <c r="EU1454" s="1"/>
      <c r="EV1454" s="12"/>
      <c r="EW1454" s="6" t="str">
        <f>+IFERROR(VALUE(RIGHT(Tabla26[[#This Row],[B2B]],6)),"")</f>
        <v/>
      </c>
      <c r="EX1454" s="6" t="str">
        <f>+IFERROR(VLOOKUP(EV1454,Auxiliar!$A:$C,2,0),"")</f>
        <v/>
      </c>
      <c r="EY1454" s="7" t="str">
        <f>+IFERROR(VLOOKUP(EV1454,Auxiliar!$A:$C,3,0),"")</f>
        <v/>
      </c>
      <c r="EZ1454" s="1"/>
      <c r="FA1454" s="12"/>
      <c r="FB1454" s="6" t="str">
        <f>+IFERROR(VALUE(RIGHT(Tabla27[[#This Row],[B2B]],6)),"")</f>
        <v/>
      </c>
      <c r="FC1454" s="6" t="str">
        <f>+IFERROR(VLOOKUP(FA1454,Auxiliar!$A:$C,2,0),"")</f>
        <v/>
      </c>
      <c r="FD1454" s="7" t="str">
        <f>+IFERROR(VLOOKUP(FA1454,Auxiliar!$A:$C,3,0),"")</f>
        <v/>
      </c>
      <c r="FE1454" s="1"/>
      <c r="FF1454" s="12"/>
      <c r="FG1454" s="6" t="str">
        <f>+IFERROR(VALUE(RIGHT(Tabla28[[#This Row],[B2B]],6)),"")</f>
        <v/>
      </c>
      <c r="FH1454" s="6" t="str">
        <f>+IFERROR(VLOOKUP(FF1454,Auxiliar!$A:$C,2,0),"")</f>
        <v/>
      </c>
      <c r="FI1454" s="7" t="str">
        <f>+IFERROR(VLOOKUP(FF1454,Auxiliar!$A:$C,3,0),"")</f>
        <v/>
      </c>
      <c r="FJ1454" s="1"/>
      <c r="FK1454" s="12"/>
      <c r="FL1454" s="6" t="str">
        <f>+IFERROR(VALUE(RIGHT(Tabla29[[#This Row],[B2B]],6)),"")</f>
        <v/>
      </c>
      <c r="FM1454" s="6" t="str">
        <f>+IFERROR(VLOOKUP(FK1454,Auxiliar!$A:$C,2,0),"")</f>
        <v/>
      </c>
      <c r="FN1454" s="7" t="str">
        <f>+IFERROR(VLOOKUP(FK1454,Auxiliar!$A:$C,3,0),"")</f>
        <v/>
      </c>
      <c r="FO1454" s="1"/>
      <c r="FP1454" s="12"/>
      <c r="FQ1454" s="6" t="str">
        <f>+IFERROR(VALUE(RIGHT(Tabla30[[#This Row],[B2B]],6)),"")</f>
        <v/>
      </c>
      <c r="FR1454" s="6" t="str">
        <f>+IFERROR(VLOOKUP(FP1454,Auxiliar!$A:$C,2,0),"")</f>
        <v/>
      </c>
      <c r="FS1454" s="7"/>
      <c r="FT1454" s="1"/>
      <c r="FU1454" s="12"/>
      <c r="FV1454" s="6" t="str">
        <f>+IFERROR(VALUE(RIGHT(Tabla31[[#This Row],[B2B]],6)),"")</f>
        <v/>
      </c>
      <c r="FW1454" s="6" t="str">
        <f>+IFERROR(VLOOKUP(FU1454,Auxiliar!$A:$C,2,0),"")</f>
        <v/>
      </c>
      <c r="FX1454" s="7" t="str">
        <f>+IFERROR(VLOOKUP(FU1454,Auxiliar!$A:$C,3,0),"")</f>
        <v/>
      </c>
      <c r="FY1454" s="1"/>
      <c r="FZ1454" s="12"/>
      <c r="GA1454" s="6" t="str">
        <f>+IFERROR(VALUE(RIGHT(Tabla32[[#This Row],[B2B]],6)),"")</f>
        <v/>
      </c>
      <c r="GB1454" s="6" t="str">
        <f>+IFERROR(VLOOKUP(FZ1454,Auxiliar!$A:$C,2,0),"")</f>
        <v/>
      </c>
      <c r="GC1454" s="7" t="str">
        <f>+IFERROR(VLOOKUP(FZ1454,Auxiliar!$A:$C,3,0),"")</f>
        <v/>
      </c>
      <c r="GD1454" s="1"/>
      <c r="GE1454" s="12"/>
      <c r="GF1454" s="6" t="str">
        <f>+IFERROR(VALUE(RIGHT(Tabla33[[#This Row],[B2B]],6)),"")</f>
        <v/>
      </c>
      <c r="GG1454" s="6" t="str">
        <f>+IFERROR(VLOOKUP(GE1454,Auxiliar!$A:$C,2,0),"")</f>
        <v/>
      </c>
      <c r="GH1454" s="7" t="str">
        <f>+IFERROR(VLOOKUP(GE1454,Auxiliar!$A:$C,3,0),"")</f>
        <v/>
      </c>
    </row>
    <row r="1455" spans="79:190" x14ac:dyDescent="0.25">
      <c r="CA1455" s="1">
        <v>20097</v>
      </c>
      <c r="CB1455" s="1" t="s">
        <v>35</v>
      </c>
      <c r="CC1455" s="6">
        <f>+IFERROR(VALUE(RIGHT(Tabla14[[#This Row],[B2B]],6)),"")</f>
        <v>20097</v>
      </c>
      <c r="CD1455" s="6" t="str">
        <f>+IFERROR(VLOOKUP(CB1455,Auxiliar!$A:$C,2,0),"")</f>
        <v>Corona 710cc</v>
      </c>
      <c r="CE1455" s="7" t="str">
        <f>+IFERROR(VLOOKUP(CB1455,Auxiliar!$A:$C,3,0),"")</f>
        <v>1b 10% | 85b 0%</v>
      </c>
      <c r="CM1455" s="1">
        <v>20107</v>
      </c>
      <c r="CN1455" s="1" t="s">
        <v>20</v>
      </c>
      <c r="CO1455" s="6">
        <v>20107</v>
      </c>
      <c r="CP1455" s="6" t="s">
        <v>20</v>
      </c>
      <c r="CQ1455" s="7" t="s">
        <v>21</v>
      </c>
      <c r="CY1455" s="1">
        <v>20107</v>
      </c>
      <c r="CZ1455" s="1" t="s">
        <v>16</v>
      </c>
      <c r="DA1455" s="6">
        <f>+IFERROR(VALUE(RIGHT(Tabla18[[#This Row],[B2B]],6)),"")</f>
        <v>20107</v>
      </c>
      <c r="DB1455" s="6" t="str">
        <f>+IFERROR(VLOOKUP(CZ1455,Auxiliar!$A:$C,2,0),"")</f>
        <v>PREMIUM</v>
      </c>
      <c r="DC1455" s="7" t="str">
        <f>+IFERROR(VLOOKUP(CZ1455,Auxiliar!$A:$C,3,0),"")</f>
        <v>0b 0% | 2b 2% | 5b 3,5% | 10b 5%</v>
      </c>
      <c r="DE1455" s="1">
        <v>20107</v>
      </c>
      <c r="DF1455" s="1" t="s">
        <v>19</v>
      </c>
      <c r="DG1455" s="6">
        <f>+IFERROR(VALUE(RIGHT(Tabla19[[#This Row],[B2B]],6)),"")</f>
        <v>20107</v>
      </c>
      <c r="DH1455" s="6" t="str">
        <f>+IFERROR(VLOOKUP(DF1455,Auxiliar!$A:$C,2,0),"")</f>
        <v>MICHELOB</v>
      </c>
      <c r="DI1455" s="7" t="str">
        <f>+IFERROR(VLOOKUP(DF1455,Auxiliar!$A:$C,3,0),"")</f>
        <v>1b 7% | 3b 22% | 8b 27%</v>
      </c>
      <c r="DK1455" s="1"/>
      <c r="DL1455" s="1"/>
      <c r="DM1455" s="6" t="str">
        <f>+IFERROR(VALUE(RIGHT(Tabla20[[#This Row],[B2B]],6)),"")</f>
        <v/>
      </c>
      <c r="DN1455" s="6" t="str">
        <f>+IFERROR(VLOOKUP(DL1455,Auxiliar!$A:$C,2,0),"")</f>
        <v/>
      </c>
      <c r="DO1455" s="7" t="str">
        <f>+IFERROR(VLOOKUP(DL1455,Auxiliar!$A:$C,3,0),"")</f>
        <v/>
      </c>
      <c r="DQ1455" s="1">
        <v>20089</v>
      </c>
      <c r="DR1455" s="12" t="s">
        <v>24</v>
      </c>
      <c r="DS1455" s="6">
        <f>+IFERROR(VALUE(RIGHT(Tabla21[[#This Row],[B2B]],6)),"")</f>
        <v>20089</v>
      </c>
      <c r="DT1455" s="6" t="str">
        <f>+IFERROR(VLOOKUP(DR1455,Auxiliar!$A:$C,2,0),"")</f>
        <v>CORONA PORRON</v>
      </c>
      <c r="DU1455" s="7" t="str">
        <f>+IFERROR(VLOOKUP(DR1455,Auxiliar!$A:$C,3,0),"")</f>
        <v>1b 5% | 20b 0%</v>
      </c>
      <c r="DW1455" s="1"/>
      <c r="DX1455" s="12"/>
      <c r="DY1455" s="6" t="str">
        <f>+IFERROR(VALUE(RIGHT(Tabla22[[#This Row],[B2B]],6)),"")</f>
        <v/>
      </c>
      <c r="DZ1455" s="6" t="str">
        <f>+IFERROR(VLOOKUP(DX1455,Auxiliar!$A:$C,2,0),"")</f>
        <v/>
      </c>
      <c r="EA1455" s="7" t="str">
        <f>+IFERROR(VLOOKUP(DX1455,Auxiliar!$A:$C,3,0),"")</f>
        <v/>
      </c>
      <c r="EC1455" s="1"/>
      <c r="ED1455" s="12"/>
      <c r="EE1455" s="6" t="str">
        <f>+IFERROR(VALUE(RIGHT(Tabla23[[#This Row],[B2B]],6)),"")</f>
        <v/>
      </c>
      <c r="EF1455" s="6" t="str">
        <f>+IFERROR(VLOOKUP(ED1455,Auxiliar!$A:$C,2,0),"")</f>
        <v/>
      </c>
      <c r="EG1455" s="7" t="str">
        <f>+IFERROR(VLOOKUP(ED1455,Auxiliar!$A:$C,3,0),"")</f>
        <v/>
      </c>
      <c r="EI1455" s="1"/>
      <c r="EJ1455" s="12"/>
      <c r="EK1455" s="6" t="str">
        <f>+IFERROR(VALUE(RIGHT(Tabla24[[#This Row],[B2B]],6)),"")</f>
        <v/>
      </c>
      <c r="EL1455" s="6" t="str">
        <f>+IFERROR(VLOOKUP(EJ1455,Auxiliar!$A:$C,2,0),"")</f>
        <v/>
      </c>
      <c r="EM1455" s="7" t="str">
        <f>+IFERROR(VLOOKUP(EJ1455,Auxiliar!$A:$C,3,0),"")</f>
        <v/>
      </c>
      <c r="EO1455" s="1"/>
      <c r="EP1455" s="12"/>
      <c r="EQ1455" s="6" t="str">
        <f>+IFERROR(VALUE(RIGHT(Tabla25[[#This Row],[B2B]],6)),"")</f>
        <v/>
      </c>
      <c r="ER1455" s="6" t="str">
        <f>+IFERROR(VLOOKUP(EP1455,Auxiliar!$A:$C,2,0),"")</f>
        <v/>
      </c>
      <c r="ES1455" s="7" t="str">
        <f>+IFERROR(VLOOKUP(EP1455,Auxiliar!$A:$C,3,0),"")</f>
        <v/>
      </c>
      <c r="EU1455" s="1"/>
      <c r="EV1455" s="12"/>
      <c r="EW1455" s="6" t="str">
        <f>+IFERROR(VALUE(RIGHT(Tabla26[[#This Row],[B2B]],6)),"")</f>
        <v/>
      </c>
      <c r="EX1455" s="6" t="str">
        <f>+IFERROR(VLOOKUP(EV1455,Auxiliar!$A:$C,2,0),"")</f>
        <v/>
      </c>
      <c r="EY1455" s="7" t="str">
        <f>+IFERROR(VLOOKUP(EV1455,Auxiliar!$A:$C,3,0),"")</f>
        <v/>
      </c>
      <c r="EZ1455" s="1"/>
      <c r="FA1455" s="12"/>
      <c r="FB1455" s="6" t="str">
        <f>+IFERROR(VALUE(RIGHT(Tabla27[[#This Row],[B2B]],6)),"")</f>
        <v/>
      </c>
      <c r="FC1455" s="6" t="str">
        <f>+IFERROR(VLOOKUP(FA1455,Auxiliar!$A:$C,2,0),"")</f>
        <v/>
      </c>
      <c r="FD1455" s="7" t="str">
        <f>+IFERROR(VLOOKUP(FA1455,Auxiliar!$A:$C,3,0),"")</f>
        <v/>
      </c>
      <c r="FE1455" s="1"/>
      <c r="FF1455" s="12"/>
      <c r="FG1455" s="6" t="str">
        <f>+IFERROR(VALUE(RIGHT(Tabla28[[#This Row],[B2B]],6)),"")</f>
        <v/>
      </c>
      <c r="FH1455" s="6" t="str">
        <f>+IFERROR(VLOOKUP(FF1455,Auxiliar!$A:$C,2,0),"")</f>
        <v/>
      </c>
      <c r="FI1455" s="7" t="str">
        <f>+IFERROR(VLOOKUP(FF1455,Auxiliar!$A:$C,3,0),"")</f>
        <v/>
      </c>
      <c r="FJ1455" s="1"/>
      <c r="FK1455" s="12"/>
      <c r="FL1455" s="6" t="str">
        <f>+IFERROR(VALUE(RIGHT(Tabla29[[#This Row],[B2B]],6)),"")</f>
        <v/>
      </c>
      <c r="FM1455" s="6" t="str">
        <f>+IFERROR(VLOOKUP(FK1455,Auxiliar!$A:$C,2,0),"")</f>
        <v/>
      </c>
      <c r="FN1455" s="7" t="str">
        <f>+IFERROR(VLOOKUP(FK1455,Auxiliar!$A:$C,3,0),"")</f>
        <v/>
      </c>
      <c r="FO1455" s="1"/>
      <c r="FP1455" s="12"/>
      <c r="FQ1455" s="6" t="str">
        <f>+IFERROR(VALUE(RIGHT(Tabla30[[#This Row],[B2B]],6)),"")</f>
        <v/>
      </c>
      <c r="FR1455" s="6" t="str">
        <f>+IFERROR(VLOOKUP(FP1455,Auxiliar!$A:$C,2,0),"")</f>
        <v/>
      </c>
      <c r="FS1455" s="7"/>
      <c r="FT1455" s="1"/>
      <c r="FU1455" s="12"/>
      <c r="FV1455" s="6" t="str">
        <f>+IFERROR(VALUE(RIGHT(Tabla31[[#This Row],[B2B]],6)),"")</f>
        <v/>
      </c>
      <c r="FW1455" s="6" t="str">
        <f>+IFERROR(VLOOKUP(FU1455,Auxiliar!$A:$C,2,0),"")</f>
        <v/>
      </c>
      <c r="FX1455" s="7" t="str">
        <f>+IFERROR(VLOOKUP(FU1455,Auxiliar!$A:$C,3,0),"")</f>
        <v/>
      </c>
      <c r="FY1455" s="1"/>
      <c r="FZ1455" s="12"/>
      <c r="GA1455" s="6" t="str">
        <f>+IFERROR(VALUE(RIGHT(Tabla32[[#This Row],[B2B]],6)),"")</f>
        <v/>
      </c>
      <c r="GB1455" s="6" t="str">
        <f>+IFERROR(VLOOKUP(FZ1455,Auxiliar!$A:$C,2,0),"")</f>
        <v/>
      </c>
      <c r="GC1455" s="7" t="str">
        <f>+IFERROR(VLOOKUP(FZ1455,Auxiliar!$A:$C,3,0),"")</f>
        <v/>
      </c>
      <c r="GD1455" s="1"/>
      <c r="GE1455" s="12"/>
      <c r="GF1455" s="6" t="str">
        <f>+IFERROR(VALUE(RIGHT(Tabla33[[#This Row],[B2B]],6)),"")</f>
        <v/>
      </c>
      <c r="GG1455" s="6" t="str">
        <f>+IFERROR(VLOOKUP(GE1455,Auxiliar!$A:$C,2,0),"")</f>
        <v/>
      </c>
      <c r="GH1455" s="7" t="str">
        <f>+IFERROR(VLOOKUP(GE1455,Auxiliar!$A:$C,3,0),"")</f>
        <v/>
      </c>
    </row>
    <row r="1456" spans="79:190" x14ac:dyDescent="0.25">
      <c r="CA1456" s="1">
        <v>20099</v>
      </c>
      <c r="CB1456" s="1" t="s">
        <v>35</v>
      </c>
      <c r="CC1456" s="6">
        <f>+IFERROR(VALUE(RIGHT(Tabla14[[#This Row],[B2B]],6)),"")</f>
        <v>20099</v>
      </c>
      <c r="CD1456" s="6" t="str">
        <f>+IFERROR(VLOOKUP(CB1456,Auxiliar!$A:$C,2,0),"")</f>
        <v>Corona 710cc</v>
      </c>
      <c r="CE1456" s="7" t="str">
        <f>+IFERROR(VLOOKUP(CB1456,Auxiliar!$A:$C,3,0),"")</f>
        <v>1b 10% | 85b 0%</v>
      </c>
      <c r="CM1456" s="1">
        <v>20109</v>
      </c>
      <c r="CN1456" s="1" t="s">
        <v>20</v>
      </c>
      <c r="CO1456" s="6">
        <v>20109</v>
      </c>
      <c r="CP1456" s="6" t="s">
        <v>20</v>
      </c>
      <c r="CQ1456" s="7" t="s">
        <v>21</v>
      </c>
      <c r="CY1456" s="1">
        <v>20109</v>
      </c>
      <c r="CZ1456" s="1" t="s">
        <v>16</v>
      </c>
      <c r="DA1456" s="6">
        <f>+IFERROR(VALUE(RIGHT(Tabla18[[#This Row],[B2B]],6)),"")</f>
        <v>20109</v>
      </c>
      <c r="DB1456" s="6" t="str">
        <f>+IFERROR(VLOOKUP(CZ1456,Auxiliar!$A:$C,2,0),"")</f>
        <v>PREMIUM</v>
      </c>
      <c r="DC1456" s="7" t="str">
        <f>+IFERROR(VLOOKUP(CZ1456,Auxiliar!$A:$C,3,0),"")</f>
        <v>0b 0% | 2b 2% | 5b 3,5% | 10b 5%</v>
      </c>
      <c r="DE1456" s="1">
        <v>20109</v>
      </c>
      <c r="DF1456" s="1" t="s">
        <v>19</v>
      </c>
      <c r="DG1456" s="6">
        <f>+IFERROR(VALUE(RIGHT(Tabla19[[#This Row],[B2B]],6)),"")</f>
        <v>20109</v>
      </c>
      <c r="DH1456" s="6" t="str">
        <f>+IFERROR(VLOOKUP(DF1456,Auxiliar!$A:$C,2,0),"")</f>
        <v>MICHELOB</v>
      </c>
      <c r="DI1456" s="7" t="str">
        <f>+IFERROR(VLOOKUP(DF1456,Auxiliar!$A:$C,3,0),"")</f>
        <v>1b 7% | 3b 22% | 8b 27%</v>
      </c>
      <c r="DK1456" s="1"/>
      <c r="DL1456" s="1"/>
      <c r="DM1456" s="6" t="str">
        <f>+IFERROR(VALUE(RIGHT(Tabla20[[#This Row],[B2B]],6)),"")</f>
        <v/>
      </c>
      <c r="DN1456" s="6" t="str">
        <f>+IFERROR(VLOOKUP(DL1456,Auxiliar!$A:$C,2,0),"")</f>
        <v/>
      </c>
      <c r="DO1456" s="7" t="str">
        <f>+IFERROR(VLOOKUP(DL1456,Auxiliar!$A:$C,3,0),"")</f>
        <v/>
      </c>
      <c r="DQ1456" s="1">
        <v>20090</v>
      </c>
      <c r="DR1456" s="12" t="s">
        <v>24</v>
      </c>
      <c r="DS1456" s="6">
        <f>+IFERROR(VALUE(RIGHT(Tabla21[[#This Row],[B2B]],6)),"")</f>
        <v>20090</v>
      </c>
      <c r="DT1456" s="6" t="str">
        <f>+IFERROR(VLOOKUP(DR1456,Auxiliar!$A:$C,2,0),"")</f>
        <v>CORONA PORRON</v>
      </c>
      <c r="DU1456" s="7" t="str">
        <f>+IFERROR(VLOOKUP(DR1456,Auxiliar!$A:$C,3,0),"")</f>
        <v>1b 5% | 20b 0%</v>
      </c>
      <c r="DW1456" s="1"/>
      <c r="DX1456" s="12"/>
      <c r="DY1456" s="6" t="str">
        <f>+IFERROR(VALUE(RIGHT(Tabla22[[#This Row],[B2B]],6)),"")</f>
        <v/>
      </c>
      <c r="DZ1456" s="6" t="str">
        <f>+IFERROR(VLOOKUP(DX1456,Auxiliar!$A:$C,2,0),"")</f>
        <v/>
      </c>
      <c r="EA1456" s="7" t="str">
        <f>+IFERROR(VLOOKUP(DX1456,Auxiliar!$A:$C,3,0),"")</f>
        <v/>
      </c>
      <c r="EC1456" s="1"/>
      <c r="ED1456" s="12"/>
      <c r="EE1456" s="6" t="str">
        <f>+IFERROR(VALUE(RIGHT(Tabla23[[#This Row],[B2B]],6)),"")</f>
        <v/>
      </c>
      <c r="EF1456" s="6" t="str">
        <f>+IFERROR(VLOOKUP(ED1456,Auxiliar!$A:$C,2,0),"")</f>
        <v/>
      </c>
      <c r="EG1456" s="7" t="str">
        <f>+IFERROR(VLOOKUP(ED1456,Auxiliar!$A:$C,3,0),"")</f>
        <v/>
      </c>
      <c r="EI1456" s="1"/>
      <c r="EJ1456" s="12"/>
      <c r="EK1456" s="6" t="str">
        <f>+IFERROR(VALUE(RIGHT(Tabla24[[#This Row],[B2B]],6)),"")</f>
        <v/>
      </c>
      <c r="EL1456" s="6" t="str">
        <f>+IFERROR(VLOOKUP(EJ1456,Auxiliar!$A:$C,2,0),"")</f>
        <v/>
      </c>
      <c r="EM1456" s="7" t="str">
        <f>+IFERROR(VLOOKUP(EJ1456,Auxiliar!$A:$C,3,0),"")</f>
        <v/>
      </c>
      <c r="EO1456" s="1"/>
      <c r="EP1456" s="12"/>
      <c r="EQ1456" s="6" t="str">
        <f>+IFERROR(VALUE(RIGHT(Tabla25[[#This Row],[B2B]],6)),"")</f>
        <v/>
      </c>
      <c r="ER1456" s="6" t="str">
        <f>+IFERROR(VLOOKUP(EP1456,Auxiliar!$A:$C,2,0),"")</f>
        <v/>
      </c>
      <c r="ES1456" s="7" t="str">
        <f>+IFERROR(VLOOKUP(EP1456,Auxiliar!$A:$C,3,0),"")</f>
        <v/>
      </c>
      <c r="EU1456" s="1"/>
      <c r="EV1456" s="12"/>
      <c r="EW1456" s="6" t="str">
        <f>+IFERROR(VALUE(RIGHT(Tabla26[[#This Row],[B2B]],6)),"")</f>
        <v/>
      </c>
      <c r="EX1456" s="6" t="str">
        <f>+IFERROR(VLOOKUP(EV1456,Auxiliar!$A:$C,2,0),"")</f>
        <v/>
      </c>
      <c r="EY1456" s="7" t="str">
        <f>+IFERROR(VLOOKUP(EV1456,Auxiliar!$A:$C,3,0),"")</f>
        <v/>
      </c>
      <c r="EZ1456" s="1"/>
      <c r="FA1456" s="12"/>
      <c r="FB1456" s="6" t="str">
        <f>+IFERROR(VALUE(RIGHT(Tabla27[[#This Row],[B2B]],6)),"")</f>
        <v/>
      </c>
      <c r="FC1456" s="6" t="str">
        <f>+IFERROR(VLOOKUP(FA1456,Auxiliar!$A:$C,2,0),"")</f>
        <v/>
      </c>
      <c r="FD1456" s="7" t="str">
        <f>+IFERROR(VLOOKUP(FA1456,Auxiliar!$A:$C,3,0),"")</f>
        <v/>
      </c>
      <c r="FE1456" s="1"/>
      <c r="FF1456" s="12"/>
      <c r="FG1456" s="6" t="str">
        <f>+IFERROR(VALUE(RIGHT(Tabla28[[#This Row],[B2B]],6)),"")</f>
        <v/>
      </c>
      <c r="FH1456" s="6" t="str">
        <f>+IFERROR(VLOOKUP(FF1456,Auxiliar!$A:$C,2,0),"")</f>
        <v/>
      </c>
      <c r="FI1456" s="7" t="str">
        <f>+IFERROR(VLOOKUP(FF1456,Auxiliar!$A:$C,3,0),"")</f>
        <v/>
      </c>
      <c r="FJ1456" s="1"/>
      <c r="FK1456" s="12"/>
      <c r="FL1456" s="6" t="str">
        <f>+IFERROR(VALUE(RIGHT(Tabla29[[#This Row],[B2B]],6)),"")</f>
        <v/>
      </c>
      <c r="FM1456" s="6" t="str">
        <f>+IFERROR(VLOOKUP(FK1456,Auxiliar!$A:$C,2,0),"")</f>
        <v/>
      </c>
      <c r="FN1456" s="7" t="str">
        <f>+IFERROR(VLOOKUP(FK1456,Auxiliar!$A:$C,3,0),"")</f>
        <v/>
      </c>
      <c r="FO1456" s="1"/>
      <c r="FP1456" s="12"/>
      <c r="FQ1456" s="6" t="str">
        <f>+IFERROR(VALUE(RIGHT(Tabla30[[#This Row],[B2B]],6)),"")</f>
        <v/>
      </c>
      <c r="FR1456" s="6" t="str">
        <f>+IFERROR(VLOOKUP(FP1456,Auxiliar!$A:$C,2,0),"")</f>
        <v/>
      </c>
      <c r="FS1456" s="7"/>
      <c r="FT1456" s="1"/>
      <c r="FU1456" s="12"/>
      <c r="FV1456" s="6" t="str">
        <f>+IFERROR(VALUE(RIGHT(Tabla31[[#This Row],[B2B]],6)),"")</f>
        <v/>
      </c>
      <c r="FW1456" s="6" t="str">
        <f>+IFERROR(VLOOKUP(FU1456,Auxiliar!$A:$C,2,0),"")</f>
        <v/>
      </c>
      <c r="FX1456" s="7" t="str">
        <f>+IFERROR(VLOOKUP(FU1456,Auxiliar!$A:$C,3,0),"")</f>
        <v/>
      </c>
      <c r="FY1456" s="1"/>
      <c r="FZ1456" s="12"/>
      <c r="GA1456" s="6" t="str">
        <f>+IFERROR(VALUE(RIGHT(Tabla32[[#This Row],[B2B]],6)),"")</f>
        <v/>
      </c>
      <c r="GB1456" s="6" t="str">
        <f>+IFERROR(VLOOKUP(FZ1456,Auxiliar!$A:$C,2,0),"")</f>
        <v/>
      </c>
      <c r="GC1456" s="7" t="str">
        <f>+IFERROR(VLOOKUP(FZ1456,Auxiliar!$A:$C,3,0),"")</f>
        <v/>
      </c>
      <c r="GD1456" s="1"/>
      <c r="GE1456" s="12"/>
      <c r="GF1456" s="6" t="str">
        <f>+IFERROR(VALUE(RIGHT(Tabla33[[#This Row],[B2B]],6)),"")</f>
        <v/>
      </c>
      <c r="GG1456" s="6" t="str">
        <f>+IFERROR(VLOOKUP(GE1456,Auxiliar!$A:$C,2,0),"")</f>
        <v/>
      </c>
      <c r="GH1456" s="7" t="str">
        <f>+IFERROR(VLOOKUP(GE1456,Auxiliar!$A:$C,3,0),"")</f>
        <v/>
      </c>
    </row>
    <row r="1457" spans="79:190" x14ac:dyDescent="0.25">
      <c r="CA1457" s="1">
        <v>20100</v>
      </c>
      <c r="CB1457" s="1" t="s">
        <v>35</v>
      </c>
      <c r="CC1457" s="6">
        <f>+IFERROR(VALUE(RIGHT(Tabla14[[#This Row],[B2B]],6)),"")</f>
        <v>20100</v>
      </c>
      <c r="CD1457" s="6" t="str">
        <f>+IFERROR(VLOOKUP(CB1457,Auxiliar!$A:$C,2,0),"")</f>
        <v>Corona 710cc</v>
      </c>
      <c r="CE1457" s="7" t="str">
        <f>+IFERROR(VLOOKUP(CB1457,Auxiliar!$A:$C,3,0),"")</f>
        <v>1b 10% | 85b 0%</v>
      </c>
      <c r="CM1457" s="1">
        <v>20111</v>
      </c>
      <c r="CN1457" s="1" t="s">
        <v>20</v>
      </c>
      <c r="CO1457" s="6">
        <v>20111</v>
      </c>
      <c r="CP1457" s="6" t="s">
        <v>20</v>
      </c>
      <c r="CQ1457" s="7" t="s">
        <v>21</v>
      </c>
      <c r="CY1457" s="1">
        <v>20111</v>
      </c>
      <c r="CZ1457" s="1" t="s">
        <v>16</v>
      </c>
      <c r="DA1457" s="6">
        <f>+IFERROR(VALUE(RIGHT(Tabla18[[#This Row],[B2B]],6)),"")</f>
        <v>20111</v>
      </c>
      <c r="DB1457" s="6" t="str">
        <f>+IFERROR(VLOOKUP(CZ1457,Auxiliar!$A:$C,2,0),"")</f>
        <v>PREMIUM</v>
      </c>
      <c r="DC1457" s="7" t="str">
        <f>+IFERROR(VLOOKUP(CZ1457,Auxiliar!$A:$C,3,0),"")</f>
        <v>0b 0% | 2b 2% | 5b 3,5% | 10b 5%</v>
      </c>
      <c r="DE1457" s="1">
        <v>20111</v>
      </c>
      <c r="DF1457" s="1" t="s">
        <v>19</v>
      </c>
      <c r="DG1457" s="6">
        <f>+IFERROR(VALUE(RIGHT(Tabla19[[#This Row],[B2B]],6)),"")</f>
        <v>20111</v>
      </c>
      <c r="DH1457" s="6" t="str">
        <f>+IFERROR(VLOOKUP(DF1457,Auxiliar!$A:$C,2,0),"")</f>
        <v>MICHELOB</v>
      </c>
      <c r="DI1457" s="7" t="str">
        <f>+IFERROR(VLOOKUP(DF1457,Auxiliar!$A:$C,3,0),"")</f>
        <v>1b 7% | 3b 22% | 8b 27%</v>
      </c>
      <c r="DK1457" s="1"/>
      <c r="DL1457" s="1"/>
      <c r="DM1457" s="6" t="str">
        <f>+IFERROR(VALUE(RIGHT(Tabla20[[#This Row],[B2B]],6)),"")</f>
        <v/>
      </c>
      <c r="DN1457" s="6" t="str">
        <f>+IFERROR(VLOOKUP(DL1457,Auxiliar!$A:$C,2,0),"")</f>
        <v/>
      </c>
      <c r="DO1457" s="7" t="str">
        <f>+IFERROR(VLOOKUP(DL1457,Auxiliar!$A:$C,3,0),"")</f>
        <v/>
      </c>
      <c r="DQ1457" s="1">
        <v>20094</v>
      </c>
      <c r="DR1457" s="12" t="s">
        <v>24</v>
      </c>
      <c r="DS1457" s="6">
        <f>+IFERROR(VALUE(RIGHT(Tabla21[[#This Row],[B2B]],6)),"")</f>
        <v>20094</v>
      </c>
      <c r="DT1457" s="6" t="str">
        <f>+IFERROR(VLOOKUP(DR1457,Auxiliar!$A:$C,2,0),"")</f>
        <v>CORONA PORRON</v>
      </c>
      <c r="DU1457" s="7" t="str">
        <f>+IFERROR(VLOOKUP(DR1457,Auxiliar!$A:$C,3,0),"")</f>
        <v>1b 5% | 20b 0%</v>
      </c>
      <c r="DW1457" s="1"/>
      <c r="DX1457" s="12"/>
      <c r="DY1457" s="6" t="str">
        <f>+IFERROR(VALUE(RIGHT(Tabla22[[#This Row],[B2B]],6)),"")</f>
        <v/>
      </c>
      <c r="DZ1457" s="6" t="str">
        <f>+IFERROR(VLOOKUP(DX1457,Auxiliar!$A:$C,2,0),"")</f>
        <v/>
      </c>
      <c r="EA1457" s="7" t="str">
        <f>+IFERROR(VLOOKUP(DX1457,Auxiliar!$A:$C,3,0),"")</f>
        <v/>
      </c>
      <c r="EC1457" s="1"/>
      <c r="ED1457" s="12"/>
      <c r="EE1457" s="6" t="str">
        <f>+IFERROR(VALUE(RIGHT(Tabla23[[#This Row],[B2B]],6)),"")</f>
        <v/>
      </c>
      <c r="EF1457" s="6" t="str">
        <f>+IFERROR(VLOOKUP(ED1457,Auxiliar!$A:$C,2,0),"")</f>
        <v/>
      </c>
      <c r="EG1457" s="7" t="str">
        <f>+IFERROR(VLOOKUP(ED1457,Auxiliar!$A:$C,3,0),"")</f>
        <v/>
      </c>
      <c r="EI1457" s="1"/>
      <c r="EJ1457" s="12"/>
      <c r="EK1457" s="6" t="str">
        <f>+IFERROR(VALUE(RIGHT(Tabla24[[#This Row],[B2B]],6)),"")</f>
        <v/>
      </c>
      <c r="EL1457" s="6" t="str">
        <f>+IFERROR(VLOOKUP(EJ1457,Auxiliar!$A:$C,2,0),"")</f>
        <v/>
      </c>
      <c r="EM1457" s="7" t="str">
        <f>+IFERROR(VLOOKUP(EJ1457,Auxiliar!$A:$C,3,0),"")</f>
        <v/>
      </c>
      <c r="EO1457" s="1"/>
      <c r="EP1457" s="12"/>
      <c r="EQ1457" s="6" t="str">
        <f>+IFERROR(VALUE(RIGHT(Tabla25[[#This Row],[B2B]],6)),"")</f>
        <v/>
      </c>
      <c r="ER1457" s="6" t="str">
        <f>+IFERROR(VLOOKUP(EP1457,Auxiliar!$A:$C,2,0),"")</f>
        <v/>
      </c>
      <c r="ES1457" s="7" t="str">
        <f>+IFERROR(VLOOKUP(EP1457,Auxiliar!$A:$C,3,0),"")</f>
        <v/>
      </c>
      <c r="EU1457" s="1"/>
      <c r="EV1457" s="12"/>
      <c r="EW1457" s="6" t="str">
        <f>+IFERROR(VALUE(RIGHT(Tabla26[[#This Row],[B2B]],6)),"")</f>
        <v/>
      </c>
      <c r="EX1457" s="6" t="str">
        <f>+IFERROR(VLOOKUP(EV1457,Auxiliar!$A:$C,2,0),"")</f>
        <v/>
      </c>
      <c r="EY1457" s="7" t="str">
        <f>+IFERROR(VLOOKUP(EV1457,Auxiliar!$A:$C,3,0),"")</f>
        <v/>
      </c>
      <c r="EZ1457" s="1"/>
      <c r="FA1457" s="12"/>
      <c r="FB1457" s="6" t="str">
        <f>+IFERROR(VALUE(RIGHT(Tabla27[[#This Row],[B2B]],6)),"")</f>
        <v/>
      </c>
      <c r="FC1457" s="6" t="str">
        <f>+IFERROR(VLOOKUP(FA1457,Auxiliar!$A:$C,2,0),"")</f>
        <v/>
      </c>
      <c r="FD1457" s="7" t="str">
        <f>+IFERROR(VLOOKUP(FA1457,Auxiliar!$A:$C,3,0),"")</f>
        <v/>
      </c>
      <c r="FE1457" s="1"/>
      <c r="FF1457" s="12"/>
      <c r="FG1457" s="6" t="str">
        <f>+IFERROR(VALUE(RIGHT(Tabla28[[#This Row],[B2B]],6)),"")</f>
        <v/>
      </c>
      <c r="FH1457" s="6" t="str">
        <f>+IFERROR(VLOOKUP(FF1457,Auxiliar!$A:$C,2,0),"")</f>
        <v/>
      </c>
      <c r="FI1457" s="7" t="str">
        <f>+IFERROR(VLOOKUP(FF1457,Auxiliar!$A:$C,3,0),"")</f>
        <v/>
      </c>
      <c r="FJ1457" s="1"/>
      <c r="FK1457" s="12"/>
      <c r="FL1457" s="6" t="str">
        <f>+IFERROR(VALUE(RIGHT(Tabla29[[#This Row],[B2B]],6)),"")</f>
        <v/>
      </c>
      <c r="FM1457" s="6" t="str">
        <f>+IFERROR(VLOOKUP(FK1457,Auxiliar!$A:$C,2,0),"")</f>
        <v/>
      </c>
      <c r="FN1457" s="7" t="str">
        <f>+IFERROR(VLOOKUP(FK1457,Auxiliar!$A:$C,3,0),"")</f>
        <v/>
      </c>
      <c r="FO1457" s="1"/>
      <c r="FP1457" s="12"/>
      <c r="FQ1457" s="6" t="str">
        <f>+IFERROR(VALUE(RIGHT(Tabla30[[#This Row],[B2B]],6)),"")</f>
        <v/>
      </c>
      <c r="FR1457" s="6" t="str">
        <f>+IFERROR(VLOOKUP(FP1457,Auxiliar!$A:$C,2,0),"")</f>
        <v/>
      </c>
      <c r="FS1457" s="7"/>
      <c r="FT1457" s="1"/>
      <c r="FU1457" s="12"/>
      <c r="FV1457" s="6" t="str">
        <f>+IFERROR(VALUE(RIGHT(Tabla31[[#This Row],[B2B]],6)),"")</f>
        <v/>
      </c>
      <c r="FW1457" s="6" t="str">
        <f>+IFERROR(VLOOKUP(FU1457,Auxiliar!$A:$C,2,0),"")</f>
        <v/>
      </c>
      <c r="FX1457" s="7" t="str">
        <f>+IFERROR(VLOOKUP(FU1457,Auxiliar!$A:$C,3,0),"")</f>
        <v/>
      </c>
      <c r="FY1457" s="1"/>
      <c r="FZ1457" s="12"/>
      <c r="GA1457" s="6" t="str">
        <f>+IFERROR(VALUE(RIGHT(Tabla32[[#This Row],[B2B]],6)),"")</f>
        <v/>
      </c>
      <c r="GB1457" s="6" t="str">
        <f>+IFERROR(VLOOKUP(FZ1457,Auxiliar!$A:$C,2,0),"")</f>
        <v/>
      </c>
      <c r="GC1457" s="7" t="str">
        <f>+IFERROR(VLOOKUP(FZ1457,Auxiliar!$A:$C,3,0),"")</f>
        <v/>
      </c>
      <c r="GD1457" s="1"/>
      <c r="GE1457" s="12"/>
      <c r="GF1457" s="6" t="str">
        <f>+IFERROR(VALUE(RIGHT(Tabla33[[#This Row],[B2B]],6)),"")</f>
        <v/>
      </c>
      <c r="GG1457" s="6" t="str">
        <f>+IFERROR(VLOOKUP(GE1457,Auxiliar!$A:$C,2,0),"")</f>
        <v/>
      </c>
      <c r="GH1457" s="7" t="str">
        <f>+IFERROR(VLOOKUP(GE1457,Auxiliar!$A:$C,3,0),"")</f>
        <v/>
      </c>
    </row>
    <row r="1458" spans="79:190" x14ac:dyDescent="0.25">
      <c r="CA1458" s="1">
        <v>20101</v>
      </c>
      <c r="CB1458" s="1" t="s">
        <v>35</v>
      </c>
      <c r="CC1458" s="6">
        <f>+IFERROR(VALUE(RIGHT(Tabla14[[#This Row],[B2B]],6)),"")</f>
        <v>20101</v>
      </c>
      <c r="CD1458" s="6" t="str">
        <f>+IFERROR(VLOOKUP(CB1458,Auxiliar!$A:$C,2,0),"")</f>
        <v>Corona 710cc</v>
      </c>
      <c r="CE1458" s="7" t="str">
        <f>+IFERROR(VLOOKUP(CB1458,Auxiliar!$A:$C,3,0),"")</f>
        <v>1b 10% | 85b 0%</v>
      </c>
      <c r="CM1458" s="1">
        <v>20113</v>
      </c>
      <c r="CN1458" s="1" t="s">
        <v>20</v>
      </c>
      <c r="CO1458" s="6">
        <v>20113</v>
      </c>
      <c r="CP1458" s="6" t="s">
        <v>20</v>
      </c>
      <c r="CQ1458" s="7" t="s">
        <v>21</v>
      </c>
      <c r="CY1458" s="1">
        <v>20113</v>
      </c>
      <c r="CZ1458" s="1" t="s">
        <v>16</v>
      </c>
      <c r="DA1458" s="6">
        <f>+IFERROR(VALUE(RIGHT(Tabla18[[#This Row],[B2B]],6)),"")</f>
        <v>20113</v>
      </c>
      <c r="DB1458" s="6" t="str">
        <f>+IFERROR(VLOOKUP(CZ1458,Auxiliar!$A:$C,2,0),"")</f>
        <v>PREMIUM</v>
      </c>
      <c r="DC1458" s="7" t="str">
        <f>+IFERROR(VLOOKUP(CZ1458,Auxiliar!$A:$C,3,0),"")</f>
        <v>0b 0% | 2b 2% | 5b 3,5% | 10b 5%</v>
      </c>
      <c r="DE1458" s="1">
        <v>20113</v>
      </c>
      <c r="DF1458" s="1" t="s">
        <v>19</v>
      </c>
      <c r="DG1458" s="6">
        <f>+IFERROR(VALUE(RIGHT(Tabla19[[#This Row],[B2B]],6)),"")</f>
        <v>20113</v>
      </c>
      <c r="DH1458" s="6" t="str">
        <f>+IFERROR(VLOOKUP(DF1458,Auxiliar!$A:$C,2,0),"")</f>
        <v>MICHELOB</v>
      </c>
      <c r="DI1458" s="7" t="str">
        <f>+IFERROR(VLOOKUP(DF1458,Auxiliar!$A:$C,3,0),"")</f>
        <v>1b 7% | 3b 22% | 8b 27%</v>
      </c>
      <c r="DK1458" s="1"/>
      <c r="DL1458" s="1"/>
      <c r="DM1458" s="6" t="str">
        <f>+IFERROR(VALUE(RIGHT(Tabla20[[#This Row],[B2B]],6)),"")</f>
        <v/>
      </c>
      <c r="DN1458" s="6" t="str">
        <f>+IFERROR(VLOOKUP(DL1458,Auxiliar!$A:$C,2,0),"")</f>
        <v/>
      </c>
      <c r="DO1458" s="7" t="str">
        <f>+IFERROR(VLOOKUP(DL1458,Auxiliar!$A:$C,3,0),"")</f>
        <v/>
      </c>
      <c r="DQ1458" s="1">
        <v>20096</v>
      </c>
      <c r="DR1458" s="12" t="s">
        <v>24</v>
      </c>
      <c r="DS1458" s="6">
        <f>+IFERROR(VALUE(RIGHT(Tabla21[[#This Row],[B2B]],6)),"")</f>
        <v>20096</v>
      </c>
      <c r="DT1458" s="6" t="str">
        <f>+IFERROR(VLOOKUP(DR1458,Auxiliar!$A:$C,2,0),"")</f>
        <v>CORONA PORRON</v>
      </c>
      <c r="DU1458" s="7" t="str">
        <f>+IFERROR(VLOOKUP(DR1458,Auxiliar!$A:$C,3,0),"")</f>
        <v>1b 5% | 20b 0%</v>
      </c>
      <c r="DW1458" s="1"/>
      <c r="DX1458" s="12"/>
      <c r="DY1458" s="6" t="str">
        <f>+IFERROR(VALUE(RIGHT(Tabla22[[#This Row],[B2B]],6)),"")</f>
        <v/>
      </c>
      <c r="DZ1458" s="6" t="str">
        <f>+IFERROR(VLOOKUP(DX1458,Auxiliar!$A:$C,2,0),"")</f>
        <v/>
      </c>
      <c r="EA1458" s="7" t="str">
        <f>+IFERROR(VLOOKUP(DX1458,Auxiliar!$A:$C,3,0),"")</f>
        <v/>
      </c>
      <c r="EC1458" s="1"/>
      <c r="ED1458" s="12"/>
      <c r="EE1458" s="6" t="str">
        <f>+IFERROR(VALUE(RIGHT(Tabla23[[#This Row],[B2B]],6)),"")</f>
        <v/>
      </c>
      <c r="EF1458" s="6" t="str">
        <f>+IFERROR(VLOOKUP(ED1458,Auxiliar!$A:$C,2,0),"")</f>
        <v/>
      </c>
      <c r="EG1458" s="7" t="str">
        <f>+IFERROR(VLOOKUP(ED1458,Auxiliar!$A:$C,3,0),"")</f>
        <v/>
      </c>
      <c r="EI1458" s="1"/>
      <c r="EJ1458" s="12"/>
      <c r="EK1458" s="6" t="str">
        <f>+IFERROR(VALUE(RIGHT(Tabla24[[#This Row],[B2B]],6)),"")</f>
        <v/>
      </c>
      <c r="EL1458" s="6" t="str">
        <f>+IFERROR(VLOOKUP(EJ1458,Auxiliar!$A:$C,2,0),"")</f>
        <v/>
      </c>
      <c r="EM1458" s="7" t="str">
        <f>+IFERROR(VLOOKUP(EJ1458,Auxiliar!$A:$C,3,0),"")</f>
        <v/>
      </c>
      <c r="EO1458" s="1"/>
      <c r="EP1458" s="12"/>
      <c r="EQ1458" s="6" t="str">
        <f>+IFERROR(VALUE(RIGHT(Tabla25[[#This Row],[B2B]],6)),"")</f>
        <v/>
      </c>
      <c r="ER1458" s="6" t="str">
        <f>+IFERROR(VLOOKUP(EP1458,Auxiliar!$A:$C,2,0),"")</f>
        <v/>
      </c>
      <c r="ES1458" s="7" t="str">
        <f>+IFERROR(VLOOKUP(EP1458,Auxiliar!$A:$C,3,0),"")</f>
        <v/>
      </c>
      <c r="EU1458" s="1"/>
      <c r="EV1458" s="12"/>
      <c r="EW1458" s="6" t="str">
        <f>+IFERROR(VALUE(RIGHT(Tabla26[[#This Row],[B2B]],6)),"")</f>
        <v/>
      </c>
      <c r="EX1458" s="6" t="str">
        <f>+IFERROR(VLOOKUP(EV1458,Auxiliar!$A:$C,2,0),"")</f>
        <v/>
      </c>
      <c r="EY1458" s="7" t="str">
        <f>+IFERROR(VLOOKUP(EV1458,Auxiliar!$A:$C,3,0),"")</f>
        <v/>
      </c>
      <c r="EZ1458" s="1"/>
      <c r="FA1458" s="12"/>
      <c r="FB1458" s="6" t="str">
        <f>+IFERROR(VALUE(RIGHT(Tabla27[[#This Row],[B2B]],6)),"")</f>
        <v/>
      </c>
      <c r="FC1458" s="6" t="str">
        <f>+IFERROR(VLOOKUP(FA1458,Auxiliar!$A:$C,2,0),"")</f>
        <v/>
      </c>
      <c r="FD1458" s="7" t="str">
        <f>+IFERROR(VLOOKUP(FA1458,Auxiliar!$A:$C,3,0),"")</f>
        <v/>
      </c>
      <c r="FE1458" s="1"/>
      <c r="FF1458" s="12"/>
      <c r="FG1458" s="6" t="str">
        <f>+IFERROR(VALUE(RIGHT(Tabla28[[#This Row],[B2B]],6)),"")</f>
        <v/>
      </c>
      <c r="FH1458" s="6" t="str">
        <f>+IFERROR(VLOOKUP(FF1458,Auxiliar!$A:$C,2,0),"")</f>
        <v/>
      </c>
      <c r="FI1458" s="7" t="str">
        <f>+IFERROR(VLOOKUP(FF1458,Auxiliar!$A:$C,3,0),"")</f>
        <v/>
      </c>
      <c r="FJ1458" s="1"/>
      <c r="FK1458" s="12"/>
      <c r="FL1458" s="6" t="str">
        <f>+IFERROR(VALUE(RIGHT(Tabla29[[#This Row],[B2B]],6)),"")</f>
        <v/>
      </c>
      <c r="FM1458" s="6" t="str">
        <f>+IFERROR(VLOOKUP(FK1458,Auxiliar!$A:$C,2,0),"")</f>
        <v/>
      </c>
      <c r="FN1458" s="7" t="str">
        <f>+IFERROR(VLOOKUP(FK1458,Auxiliar!$A:$C,3,0),"")</f>
        <v/>
      </c>
      <c r="FO1458" s="1"/>
      <c r="FP1458" s="12"/>
      <c r="FQ1458" s="6" t="str">
        <f>+IFERROR(VALUE(RIGHT(Tabla30[[#This Row],[B2B]],6)),"")</f>
        <v/>
      </c>
      <c r="FR1458" s="6" t="str">
        <f>+IFERROR(VLOOKUP(FP1458,Auxiliar!$A:$C,2,0),"")</f>
        <v/>
      </c>
      <c r="FS1458" s="7"/>
      <c r="FT1458" s="1"/>
      <c r="FU1458" s="12"/>
      <c r="FV1458" s="6" t="str">
        <f>+IFERROR(VALUE(RIGHT(Tabla31[[#This Row],[B2B]],6)),"")</f>
        <v/>
      </c>
      <c r="FW1458" s="6" t="str">
        <f>+IFERROR(VLOOKUP(FU1458,Auxiliar!$A:$C,2,0),"")</f>
        <v/>
      </c>
      <c r="FX1458" s="7" t="str">
        <f>+IFERROR(VLOOKUP(FU1458,Auxiliar!$A:$C,3,0),"")</f>
        <v/>
      </c>
      <c r="FY1458" s="1"/>
      <c r="FZ1458" s="12"/>
      <c r="GA1458" s="6" t="str">
        <f>+IFERROR(VALUE(RIGHT(Tabla32[[#This Row],[B2B]],6)),"")</f>
        <v/>
      </c>
      <c r="GB1458" s="6" t="str">
        <f>+IFERROR(VLOOKUP(FZ1458,Auxiliar!$A:$C,2,0),"")</f>
        <v/>
      </c>
      <c r="GC1458" s="7" t="str">
        <f>+IFERROR(VLOOKUP(FZ1458,Auxiliar!$A:$C,3,0),"")</f>
        <v/>
      </c>
      <c r="GD1458" s="1"/>
      <c r="GE1458" s="12"/>
      <c r="GF1458" s="6" t="str">
        <f>+IFERROR(VALUE(RIGHT(Tabla33[[#This Row],[B2B]],6)),"")</f>
        <v/>
      </c>
      <c r="GG1458" s="6" t="str">
        <f>+IFERROR(VLOOKUP(GE1458,Auxiliar!$A:$C,2,0),"")</f>
        <v/>
      </c>
      <c r="GH1458" s="7" t="str">
        <f>+IFERROR(VLOOKUP(GE1458,Auxiliar!$A:$C,3,0),"")</f>
        <v/>
      </c>
    </row>
    <row r="1459" spans="79:190" x14ac:dyDescent="0.25">
      <c r="CA1459" s="1">
        <v>20103</v>
      </c>
      <c r="CB1459" s="1" t="s">
        <v>35</v>
      </c>
      <c r="CC1459" s="6">
        <f>+IFERROR(VALUE(RIGHT(Tabla14[[#This Row],[B2B]],6)),"")</f>
        <v>20103</v>
      </c>
      <c r="CD1459" s="6" t="str">
        <f>+IFERROR(VLOOKUP(CB1459,Auxiliar!$A:$C,2,0),"")</f>
        <v>Corona 710cc</v>
      </c>
      <c r="CE1459" s="7" t="str">
        <f>+IFERROR(VLOOKUP(CB1459,Auxiliar!$A:$C,3,0),"")</f>
        <v>1b 10% | 85b 0%</v>
      </c>
      <c r="CM1459" s="1">
        <v>20114</v>
      </c>
      <c r="CN1459" s="1" t="s">
        <v>20</v>
      </c>
      <c r="CO1459" s="6">
        <v>20114</v>
      </c>
      <c r="CP1459" s="6" t="s">
        <v>20</v>
      </c>
      <c r="CQ1459" s="7" t="s">
        <v>21</v>
      </c>
      <c r="CY1459" s="1">
        <v>20114</v>
      </c>
      <c r="CZ1459" s="1" t="s">
        <v>16</v>
      </c>
      <c r="DA1459" s="6">
        <f>+IFERROR(VALUE(RIGHT(Tabla18[[#This Row],[B2B]],6)),"")</f>
        <v>20114</v>
      </c>
      <c r="DB1459" s="6" t="str">
        <f>+IFERROR(VLOOKUP(CZ1459,Auxiliar!$A:$C,2,0),"")</f>
        <v>PREMIUM</v>
      </c>
      <c r="DC1459" s="7" t="str">
        <f>+IFERROR(VLOOKUP(CZ1459,Auxiliar!$A:$C,3,0),"")</f>
        <v>0b 0% | 2b 2% | 5b 3,5% | 10b 5%</v>
      </c>
      <c r="DE1459" s="1">
        <v>20114</v>
      </c>
      <c r="DF1459" s="1" t="s">
        <v>19</v>
      </c>
      <c r="DG1459" s="6">
        <f>+IFERROR(VALUE(RIGHT(Tabla19[[#This Row],[B2B]],6)),"")</f>
        <v>20114</v>
      </c>
      <c r="DH1459" s="6" t="str">
        <f>+IFERROR(VLOOKUP(DF1459,Auxiliar!$A:$C,2,0),"")</f>
        <v>MICHELOB</v>
      </c>
      <c r="DI1459" s="7" t="str">
        <f>+IFERROR(VLOOKUP(DF1459,Auxiliar!$A:$C,3,0),"")</f>
        <v>1b 7% | 3b 22% | 8b 27%</v>
      </c>
      <c r="DK1459" s="1"/>
      <c r="DL1459" s="1"/>
      <c r="DM1459" s="6" t="str">
        <f>+IFERROR(VALUE(RIGHT(Tabla20[[#This Row],[B2B]],6)),"")</f>
        <v/>
      </c>
      <c r="DN1459" s="6" t="str">
        <f>+IFERROR(VLOOKUP(DL1459,Auxiliar!$A:$C,2,0),"")</f>
        <v/>
      </c>
      <c r="DO1459" s="7" t="str">
        <f>+IFERROR(VLOOKUP(DL1459,Auxiliar!$A:$C,3,0),"")</f>
        <v/>
      </c>
      <c r="DQ1459" s="1">
        <v>20097</v>
      </c>
      <c r="DR1459" s="12" t="s">
        <v>24</v>
      </c>
      <c r="DS1459" s="6">
        <f>+IFERROR(VALUE(RIGHT(Tabla21[[#This Row],[B2B]],6)),"")</f>
        <v>20097</v>
      </c>
      <c r="DT1459" s="6" t="str">
        <f>+IFERROR(VLOOKUP(DR1459,Auxiliar!$A:$C,2,0),"")</f>
        <v>CORONA PORRON</v>
      </c>
      <c r="DU1459" s="7" t="str">
        <f>+IFERROR(VLOOKUP(DR1459,Auxiliar!$A:$C,3,0),"")</f>
        <v>1b 5% | 20b 0%</v>
      </c>
      <c r="DW1459" s="1"/>
      <c r="DX1459" s="12"/>
      <c r="DY1459" s="6" t="str">
        <f>+IFERROR(VALUE(RIGHT(Tabla22[[#This Row],[B2B]],6)),"")</f>
        <v/>
      </c>
      <c r="DZ1459" s="6" t="str">
        <f>+IFERROR(VLOOKUP(DX1459,Auxiliar!$A:$C,2,0),"")</f>
        <v/>
      </c>
      <c r="EA1459" s="7" t="str">
        <f>+IFERROR(VLOOKUP(DX1459,Auxiliar!$A:$C,3,0),"")</f>
        <v/>
      </c>
      <c r="EC1459" s="1"/>
      <c r="ED1459" s="12"/>
      <c r="EE1459" s="6" t="str">
        <f>+IFERROR(VALUE(RIGHT(Tabla23[[#This Row],[B2B]],6)),"")</f>
        <v/>
      </c>
      <c r="EF1459" s="6" t="str">
        <f>+IFERROR(VLOOKUP(ED1459,Auxiliar!$A:$C,2,0),"")</f>
        <v/>
      </c>
      <c r="EG1459" s="7" t="str">
        <f>+IFERROR(VLOOKUP(ED1459,Auxiliar!$A:$C,3,0),"")</f>
        <v/>
      </c>
      <c r="EI1459" s="1"/>
      <c r="EJ1459" s="12"/>
      <c r="EK1459" s="6" t="str">
        <f>+IFERROR(VALUE(RIGHT(Tabla24[[#This Row],[B2B]],6)),"")</f>
        <v/>
      </c>
      <c r="EL1459" s="6" t="str">
        <f>+IFERROR(VLOOKUP(EJ1459,Auxiliar!$A:$C,2,0),"")</f>
        <v/>
      </c>
      <c r="EM1459" s="7" t="str">
        <f>+IFERROR(VLOOKUP(EJ1459,Auxiliar!$A:$C,3,0),"")</f>
        <v/>
      </c>
      <c r="EO1459" s="1"/>
      <c r="EP1459" s="12"/>
      <c r="EQ1459" s="6" t="str">
        <f>+IFERROR(VALUE(RIGHT(Tabla25[[#This Row],[B2B]],6)),"")</f>
        <v/>
      </c>
      <c r="ER1459" s="6" t="str">
        <f>+IFERROR(VLOOKUP(EP1459,Auxiliar!$A:$C,2,0),"")</f>
        <v/>
      </c>
      <c r="ES1459" s="7" t="str">
        <f>+IFERROR(VLOOKUP(EP1459,Auxiliar!$A:$C,3,0),"")</f>
        <v/>
      </c>
      <c r="EU1459" s="1"/>
      <c r="EV1459" s="12"/>
      <c r="EW1459" s="6" t="str">
        <f>+IFERROR(VALUE(RIGHT(Tabla26[[#This Row],[B2B]],6)),"")</f>
        <v/>
      </c>
      <c r="EX1459" s="6" t="str">
        <f>+IFERROR(VLOOKUP(EV1459,Auxiliar!$A:$C,2,0),"")</f>
        <v/>
      </c>
      <c r="EY1459" s="7" t="str">
        <f>+IFERROR(VLOOKUP(EV1459,Auxiliar!$A:$C,3,0),"")</f>
        <v/>
      </c>
      <c r="EZ1459" s="1"/>
      <c r="FA1459" s="12"/>
      <c r="FB1459" s="6" t="str">
        <f>+IFERROR(VALUE(RIGHT(Tabla27[[#This Row],[B2B]],6)),"")</f>
        <v/>
      </c>
      <c r="FC1459" s="6" t="str">
        <f>+IFERROR(VLOOKUP(FA1459,Auxiliar!$A:$C,2,0),"")</f>
        <v/>
      </c>
      <c r="FD1459" s="7" t="str">
        <f>+IFERROR(VLOOKUP(FA1459,Auxiliar!$A:$C,3,0),"")</f>
        <v/>
      </c>
      <c r="FE1459" s="1"/>
      <c r="FF1459" s="12"/>
      <c r="FG1459" s="6" t="str">
        <f>+IFERROR(VALUE(RIGHT(Tabla28[[#This Row],[B2B]],6)),"")</f>
        <v/>
      </c>
      <c r="FH1459" s="6" t="str">
        <f>+IFERROR(VLOOKUP(FF1459,Auxiliar!$A:$C,2,0),"")</f>
        <v/>
      </c>
      <c r="FI1459" s="7" t="str">
        <f>+IFERROR(VLOOKUP(FF1459,Auxiliar!$A:$C,3,0),"")</f>
        <v/>
      </c>
      <c r="FJ1459" s="1"/>
      <c r="FK1459" s="12"/>
      <c r="FL1459" s="6" t="str">
        <f>+IFERROR(VALUE(RIGHT(Tabla29[[#This Row],[B2B]],6)),"")</f>
        <v/>
      </c>
      <c r="FM1459" s="6" t="str">
        <f>+IFERROR(VLOOKUP(FK1459,Auxiliar!$A:$C,2,0),"")</f>
        <v/>
      </c>
      <c r="FN1459" s="7" t="str">
        <f>+IFERROR(VLOOKUP(FK1459,Auxiliar!$A:$C,3,0),"")</f>
        <v/>
      </c>
      <c r="FO1459" s="1"/>
      <c r="FP1459" s="12"/>
      <c r="FQ1459" s="6" t="str">
        <f>+IFERROR(VALUE(RIGHT(Tabla30[[#This Row],[B2B]],6)),"")</f>
        <v/>
      </c>
      <c r="FR1459" s="6" t="str">
        <f>+IFERROR(VLOOKUP(FP1459,Auxiliar!$A:$C,2,0),"")</f>
        <v/>
      </c>
      <c r="FS1459" s="7"/>
      <c r="FT1459" s="1"/>
      <c r="FU1459" s="12"/>
      <c r="FV1459" s="6" t="str">
        <f>+IFERROR(VALUE(RIGHT(Tabla31[[#This Row],[B2B]],6)),"")</f>
        <v/>
      </c>
      <c r="FW1459" s="6" t="str">
        <f>+IFERROR(VLOOKUP(FU1459,Auxiliar!$A:$C,2,0),"")</f>
        <v/>
      </c>
      <c r="FX1459" s="7" t="str">
        <f>+IFERROR(VLOOKUP(FU1459,Auxiliar!$A:$C,3,0),"")</f>
        <v/>
      </c>
      <c r="FY1459" s="1"/>
      <c r="FZ1459" s="12"/>
      <c r="GA1459" s="6" t="str">
        <f>+IFERROR(VALUE(RIGHT(Tabla32[[#This Row],[B2B]],6)),"")</f>
        <v/>
      </c>
      <c r="GB1459" s="6" t="str">
        <f>+IFERROR(VLOOKUP(FZ1459,Auxiliar!$A:$C,2,0),"")</f>
        <v/>
      </c>
      <c r="GC1459" s="7" t="str">
        <f>+IFERROR(VLOOKUP(FZ1459,Auxiliar!$A:$C,3,0),"")</f>
        <v/>
      </c>
      <c r="GD1459" s="1"/>
      <c r="GE1459" s="12"/>
      <c r="GF1459" s="6" t="str">
        <f>+IFERROR(VALUE(RIGHT(Tabla33[[#This Row],[B2B]],6)),"")</f>
        <v/>
      </c>
      <c r="GG1459" s="6" t="str">
        <f>+IFERROR(VLOOKUP(GE1459,Auxiliar!$A:$C,2,0),"")</f>
        <v/>
      </c>
      <c r="GH1459" s="7" t="str">
        <f>+IFERROR(VLOOKUP(GE1459,Auxiliar!$A:$C,3,0),"")</f>
        <v/>
      </c>
    </row>
    <row r="1460" spans="79:190" x14ac:dyDescent="0.25">
      <c r="CA1460" s="1">
        <v>20104</v>
      </c>
      <c r="CB1460" s="1" t="s">
        <v>35</v>
      </c>
      <c r="CC1460" s="6">
        <f>+IFERROR(VALUE(RIGHT(Tabla14[[#This Row],[B2B]],6)),"")</f>
        <v>20104</v>
      </c>
      <c r="CD1460" s="6" t="str">
        <f>+IFERROR(VLOOKUP(CB1460,Auxiliar!$A:$C,2,0),"")</f>
        <v>Corona 710cc</v>
      </c>
      <c r="CE1460" s="7" t="str">
        <f>+IFERROR(VLOOKUP(CB1460,Auxiliar!$A:$C,3,0),"")</f>
        <v>1b 10% | 85b 0%</v>
      </c>
      <c r="CM1460" s="1">
        <v>20122</v>
      </c>
      <c r="CN1460" s="1" t="s">
        <v>20</v>
      </c>
      <c r="CO1460" s="6">
        <v>20122</v>
      </c>
      <c r="CP1460" s="6" t="s">
        <v>20</v>
      </c>
      <c r="CQ1460" s="7" t="s">
        <v>21</v>
      </c>
      <c r="CY1460" s="1">
        <v>20122</v>
      </c>
      <c r="CZ1460" s="1" t="s">
        <v>16</v>
      </c>
      <c r="DA1460" s="6">
        <f>+IFERROR(VALUE(RIGHT(Tabla18[[#This Row],[B2B]],6)),"")</f>
        <v>20122</v>
      </c>
      <c r="DB1460" s="6" t="str">
        <f>+IFERROR(VLOOKUP(CZ1460,Auxiliar!$A:$C,2,0),"")</f>
        <v>PREMIUM</v>
      </c>
      <c r="DC1460" s="7" t="str">
        <f>+IFERROR(VLOOKUP(CZ1460,Auxiliar!$A:$C,3,0),"")</f>
        <v>0b 0% | 2b 2% | 5b 3,5% | 10b 5%</v>
      </c>
      <c r="DE1460" s="1">
        <v>20122</v>
      </c>
      <c r="DF1460" s="1" t="s">
        <v>19</v>
      </c>
      <c r="DG1460" s="6">
        <f>+IFERROR(VALUE(RIGHT(Tabla19[[#This Row],[B2B]],6)),"")</f>
        <v>20122</v>
      </c>
      <c r="DH1460" s="6" t="str">
        <f>+IFERROR(VLOOKUP(DF1460,Auxiliar!$A:$C,2,0),"")</f>
        <v>MICHELOB</v>
      </c>
      <c r="DI1460" s="7" t="str">
        <f>+IFERROR(VLOOKUP(DF1460,Auxiliar!$A:$C,3,0),"")</f>
        <v>1b 7% | 3b 22% | 8b 27%</v>
      </c>
      <c r="DK1460" s="1"/>
      <c r="DL1460" s="1"/>
      <c r="DM1460" s="6" t="str">
        <f>+IFERROR(VALUE(RIGHT(Tabla20[[#This Row],[B2B]],6)),"")</f>
        <v/>
      </c>
      <c r="DN1460" s="6" t="str">
        <f>+IFERROR(VLOOKUP(DL1460,Auxiliar!$A:$C,2,0),"")</f>
        <v/>
      </c>
      <c r="DO1460" s="7" t="str">
        <f>+IFERROR(VLOOKUP(DL1460,Auxiliar!$A:$C,3,0),"")</f>
        <v/>
      </c>
      <c r="DQ1460" s="1">
        <v>20099</v>
      </c>
      <c r="DR1460" s="12" t="s">
        <v>24</v>
      </c>
      <c r="DS1460" s="6">
        <f>+IFERROR(VALUE(RIGHT(Tabla21[[#This Row],[B2B]],6)),"")</f>
        <v>20099</v>
      </c>
      <c r="DT1460" s="6" t="str">
        <f>+IFERROR(VLOOKUP(DR1460,Auxiliar!$A:$C,2,0),"")</f>
        <v>CORONA PORRON</v>
      </c>
      <c r="DU1460" s="7" t="str">
        <f>+IFERROR(VLOOKUP(DR1460,Auxiliar!$A:$C,3,0),"")</f>
        <v>1b 5% | 20b 0%</v>
      </c>
      <c r="DW1460" s="1"/>
      <c r="DX1460" s="12"/>
      <c r="DY1460" s="6" t="str">
        <f>+IFERROR(VALUE(RIGHT(Tabla22[[#This Row],[B2B]],6)),"")</f>
        <v/>
      </c>
      <c r="DZ1460" s="6" t="str">
        <f>+IFERROR(VLOOKUP(DX1460,Auxiliar!$A:$C,2,0),"")</f>
        <v/>
      </c>
      <c r="EA1460" s="7" t="str">
        <f>+IFERROR(VLOOKUP(DX1460,Auxiliar!$A:$C,3,0),"")</f>
        <v/>
      </c>
      <c r="EC1460" s="1"/>
      <c r="ED1460" s="12"/>
      <c r="EE1460" s="6" t="str">
        <f>+IFERROR(VALUE(RIGHT(Tabla23[[#This Row],[B2B]],6)),"")</f>
        <v/>
      </c>
      <c r="EF1460" s="6" t="str">
        <f>+IFERROR(VLOOKUP(ED1460,Auxiliar!$A:$C,2,0),"")</f>
        <v/>
      </c>
      <c r="EG1460" s="7" t="str">
        <f>+IFERROR(VLOOKUP(ED1460,Auxiliar!$A:$C,3,0),"")</f>
        <v/>
      </c>
      <c r="EI1460" s="1"/>
      <c r="EJ1460" s="12"/>
      <c r="EK1460" s="6" t="str">
        <f>+IFERROR(VALUE(RIGHT(Tabla24[[#This Row],[B2B]],6)),"")</f>
        <v/>
      </c>
      <c r="EL1460" s="6" t="str">
        <f>+IFERROR(VLOOKUP(EJ1460,Auxiliar!$A:$C,2,0),"")</f>
        <v/>
      </c>
      <c r="EM1460" s="7" t="str">
        <f>+IFERROR(VLOOKUP(EJ1460,Auxiliar!$A:$C,3,0),"")</f>
        <v/>
      </c>
      <c r="EO1460" s="1"/>
      <c r="EP1460" s="12"/>
      <c r="EQ1460" s="6" t="str">
        <f>+IFERROR(VALUE(RIGHT(Tabla25[[#This Row],[B2B]],6)),"")</f>
        <v/>
      </c>
      <c r="ER1460" s="6" t="str">
        <f>+IFERROR(VLOOKUP(EP1460,Auxiliar!$A:$C,2,0),"")</f>
        <v/>
      </c>
      <c r="ES1460" s="7" t="str">
        <f>+IFERROR(VLOOKUP(EP1460,Auxiliar!$A:$C,3,0),"")</f>
        <v/>
      </c>
      <c r="EU1460" s="1"/>
      <c r="EV1460" s="12"/>
      <c r="EW1460" s="6" t="str">
        <f>+IFERROR(VALUE(RIGHT(Tabla26[[#This Row],[B2B]],6)),"")</f>
        <v/>
      </c>
      <c r="EX1460" s="6" t="str">
        <f>+IFERROR(VLOOKUP(EV1460,Auxiliar!$A:$C,2,0),"")</f>
        <v/>
      </c>
      <c r="EY1460" s="7" t="str">
        <f>+IFERROR(VLOOKUP(EV1460,Auxiliar!$A:$C,3,0),"")</f>
        <v/>
      </c>
      <c r="EZ1460" s="1"/>
      <c r="FA1460" s="12"/>
      <c r="FB1460" s="6" t="str">
        <f>+IFERROR(VALUE(RIGHT(Tabla27[[#This Row],[B2B]],6)),"")</f>
        <v/>
      </c>
      <c r="FC1460" s="6" t="str">
        <f>+IFERROR(VLOOKUP(FA1460,Auxiliar!$A:$C,2,0),"")</f>
        <v/>
      </c>
      <c r="FD1460" s="7" t="str">
        <f>+IFERROR(VLOOKUP(FA1460,Auxiliar!$A:$C,3,0),"")</f>
        <v/>
      </c>
      <c r="FE1460" s="1"/>
      <c r="FF1460" s="12"/>
      <c r="FG1460" s="6" t="str">
        <f>+IFERROR(VALUE(RIGHT(Tabla28[[#This Row],[B2B]],6)),"")</f>
        <v/>
      </c>
      <c r="FH1460" s="6" t="str">
        <f>+IFERROR(VLOOKUP(FF1460,Auxiliar!$A:$C,2,0),"")</f>
        <v/>
      </c>
      <c r="FI1460" s="7" t="str">
        <f>+IFERROR(VLOOKUP(FF1460,Auxiliar!$A:$C,3,0),"")</f>
        <v/>
      </c>
      <c r="FJ1460" s="1"/>
      <c r="FK1460" s="12"/>
      <c r="FL1460" s="6" t="str">
        <f>+IFERROR(VALUE(RIGHT(Tabla29[[#This Row],[B2B]],6)),"")</f>
        <v/>
      </c>
      <c r="FM1460" s="6" t="str">
        <f>+IFERROR(VLOOKUP(FK1460,Auxiliar!$A:$C,2,0),"")</f>
        <v/>
      </c>
      <c r="FN1460" s="7" t="str">
        <f>+IFERROR(VLOOKUP(FK1460,Auxiliar!$A:$C,3,0),"")</f>
        <v/>
      </c>
      <c r="FO1460" s="1"/>
      <c r="FP1460" s="12"/>
      <c r="FQ1460" s="6" t="str">
        <f>+IFERROR(VALUE(RIGHT(Tabla30[[#This Row],[B2B]],6)),"")</f>
        <v/>
      </c>
      <c r="FR1460" s="6" t="str">
        <f>+IFERROR(VLOOKUP(FP1460,Auxiliar!$A:$C,2,0),"")</f>
        <v/>
      </c>
      <c r="FS1460" s="7"/>
      <c r="FT1460" s="1"/>
      <c r="FU1460" s="12"/>
      <c r="FV1460" s="6" t="str">
        <f>+IFERROR(VALUE(RIGHT(Tabla31[[#This Row],[B2B]],6)),"")</f>
        <v/>
      </c>
      <c r="FW1460" s="6" t="str">
        <f>+IFERROR(VLOOKUP(FU1460,Auxiliar!$A:$C,2,0),"")</f>
        <v/>
      </c>
      <c r="FX1460" s="7" t="str">
        <f>+IFERROR(VLOOKUP(FU1460,Auxiliar!$A:$C,3,0),"")</f>
        <v/>
      </c>
      <c r="FY1460" s="1"/>
      <c r="FZ1460" s="12"/>
      <c r="GA1460" s="6" t="str">
        <f>+IFERROR(VALUE(RIGHT(Tabla32[[#This Row],[B2B]],6)),"")</f>
        <v/>
      </c>
      <c r="GB1460" s="6" t="str">
        <f>+IFERROR(VLOOKUP(FZ1460,Auxiliar!$A:$C,2,0),"")</f>
        <v/>
      </c>
      <c r="GC1460" s="7" t="str">
        <f>+IFERROR(VLOOKUP(FZ1460,Auxiliar!$A:$C,3,0),"")</f>
        <v/>
      </c>
      <c r="GD1460" s="1"/>
      <c r="GE1460" s="12"/>
      <c r="GF1460" s="6" t="str">
        <f>+IFERROR(VALUE(RIGHT(Tabla33[[#This Row],[B2B]],6)),"")</f>
        <v/>
      </c>
      <c r="GG1460" s="6" t="str">
        <f>+IFERROR(VLOOKUP(GE1460,Auxiliar!$A:$C,2,0),"")</f>
        <v/>
      </c>
      <c r="GH1460" s="7" t="str">
        <f>+IFERROR(VLOOKUP(GE1460,Auxiliar!$A:$C,3,0),"")</f>
        <v/>
      </c>
    </row>
    <row r="1461" spans="79:190" x14ac:dyDescent="0.25">
      <c r="CA1461" s="1">
        <v>20106</v>
      </c>
      <c r="CB1461" s="1" t="s">
        <v>35</v>
      </c>
      <c r="CC1461" s="6">
        <f>+IFERROR(VALUE(RIGHT(Tabla14[[#This Row],[B2B]],6)),"")</f>
        <v>20106</v>
      </c>
      <c r="CD1461" s="6" t="str">
        <f>+IFERROR(VLOOKUP(CB1461,Auxiliar!$A:$C,2,0),"")</f>
        <v>Corona 710cc</v>
      </c>
      <c r="CE1461" s="7" t="str">
        <f>+IFERROR(VLOOKUP(CB1461,Auxiliar!$A:$C,3,0),"")</f>
        <v>1b 10% | 85b 0%</v>
      </c>
      <c r="CM1461" s="1">
        <v>20123</v>
      </c>
      <c r="CN1461" s="1" t="s">
        <v>20</v>
      </c>
      <c r="CO1461" s="6">
        <v>20123</v>
      </c>
      <c r="CP1461" s="6" t="s">
        <v>20</v>
      </c>
      <c r="CQ1461" s="7" t="s">
        <v>21</v>
      </c>
      <c r="CY1461" s="1">
        <v>20123</v>
      </c>
      <c r="CZ1461" s="1" t="s">
        <v>16</v>
      </c>
      <c r="DA1461" s="6">
        <f>+IFERROR(VALUE(RIGHT(Tabla18[[#This Row],[B2B]],6)),"")</f>
        <v>20123</v>
      </c>
      <c r="DB1461" s="6" t="str">
        <f>+IFERROR(VLOOKUP(CZ1461,Auxiliar!$A:$C,2,0),"")</f>
        <v>PREMIUM</v>
      </c>
      <c r="DC1461" s="7" t="str">
        <f>+IFERROR(VLOOKUP(CZ1461,Auxiliar!$A:$C,3,0),"")</f>
        <v>0b 0% | 2b 2% | 5b 3,5% | 10b 5%</v>
      </c>
      <c r="DE1461" s="1">
        <v>20123</v>
      </c>
      <c r="DF1461" s="1" t="s">
        <v>19</v>
      </c>
      <c r="DG1461" s="6">
        <f>+IFERROR(VALUE(RIGHT(Tabla19[[#This Row],[B2B]],6)),"")</f>
        <v>20123</v>
      </c>
      <c r="DH1461" s="6" t="str">
        <f>+IFERROR(VLOOKUP(DF1461,Auxiliar!$A:$C,2,0),"")</f>
        <v>MICHELOB</v>
      </c>
      <c r="DI1461" s="7" t="str">
        <f>+IFERROR(VLOOKUP(DF1461,Auxiliar!$A:$C,3,0),"")</f>
        <v>1b 7% | 3b 22% | 8b 27%</v>
      </c>
      <c r="DK1461" s="1"/>
      <c r="DL1461" s="1"/>
      <c r="DM1461" s="6" t="str">
        <f>+IFERROR(VALUE(RIGHT(Tabla20[[#This Row],[B2B]],6)),"")</f>
        <v/>
      </c>
      <c r="DN1461" s="6" t="str">
        <f>+IFERROR(VLOOKUP(DL1461,Auxiliar!$A:$C,2,0),"")</f>
        <v/>
      </c>
      <c r="DO1461" s="7" t="str">
        <f>+IFERROR(VLOOKUP(DL1461,Auxiliar!$A:$C,3,0),"")</f>
        <v/>
      </c>
      <c r="DQ1461" s="1">
        <v>20100</v>
      </c>
      <c r="DR1461" s="12" t="s">
        <v>24</v>
      </c>
      <c r="DS1461" s="6">
        <f>+IFERROR(VALUE(RIGHT(Tabla21[[#This Row],[B2B]],6)),"")</f>
        <v>20100</v>
      </c>
      <c r="DT1461" s="6" t="str">
        <f>+IFERROR(VLOOKUP(DR1461,Auxiliar!$A:$C,2,0),"")</f>
        <v>CORONA PORRON</v>
      </c>
      <c r="DU1461" s="7" t="str">
        <f>+IFERROR(VLOOKUP(DR1461,Auxiliar!$A:$C,3,0),"")</f>
        <v>1b 5% | 20b 0%</v>
      </c>
      <c r="DW1461" s="1"/>
      <c r="DX1461" s="12"/>
      <c r="DY1461" s="6" t="str">
        <f>+IFERROR(VALUE(RIGHT(Tabla22[[#This Row],[B2B]],6)),"")</f>
        <v/>
      </c>
      <c r="DZ1461" s="6" t="str">
        <f>+IFERROR(VLOOKUP(DX1461,Auxiliar!$A:$C,2,0),"")</f>
        <v/>
      </c>
      <c r="EA1461" s="7" t="str">
        <f>+IFERROR(VLOOKUP(DX1461,Auxiliar!$A:$C,3,0),"")</f>
        <v/>
      </c>
      <c r="EC1461" s="1"/>
      <c r="ED1461" s="12"/>
      <c r="EE1461" s="6" t="str">
        <f>+IFERROR(VALUE(RIGHT(Tabla23[[#This Row],[B2B]],6)),"")</f>
        <v/>
      </c>
      <c r="EF1461" s="6" t="str">
        <f>+IFERROR(VLOOKUP(ED1461,Auxiliar!$A:$C,2,0),"")</f>
        <v/>
      </c>
      <c r="EG1461" s="7" t="str">
        <f>+IFERROR(VLOOKUP(ED1461,Auxiliar!$A:$C,3,0),"")</f>
        <v/>
      </c>
      <c r="EI1461" s="1"/>
      <c r="EJ1461" s="12"/>
      <c r="EK1461" s="6" t="str">
        <f>+IFERROR(VALUE(RIGHT(Tabla24[[#This Row],[B2B]],6)),"")</f>
        <v/>
      </c>
      <c r="EL1461" s="6" t="str">
        <f>+IFERROR(VLOOKUP(EJ1461,Auxiliar!$A:$C,2,0),"")</f>
        <v/>
      </c>
      <c r="EM1461" s="7" t="str">
        <f>+IFERROR(VLOOKUP(EJ1461,Auxiliar!$A:$C,3,0),"")</f>
        <v/>
      </c>
      <c r="EO1461" s="1"/>
      <c r="EP1461" s="12"/>
      <c r="EQ1461" s="6" t="str">
        <f>+IFERROR(VALUE(RIGHT(Tabla25[[#This Row],[B2B]],6)),"")</f>
        <v/>
      </c>
      <c r="ER1461" s="6" t="str">
        <f>+IFERROR(VLOOKUP(EP1461,Auxiliar!$A:$C,2,0),"")</f>
        <v/>
      </c>
      <c r="ES1461" s="7" t="str">
        <f>+IFERROR(VLOOKUP(EP1461,Auxiliar!$A:$C,3,0),"")</f>
        <v/>
      </c>
      <c r="EU1461" s="1"/>
      <c r="EV1461" s="12"/>
      <c r="EW1461" s="6" t="str">
        <f>+IFERROR(VALUE(RIGHT(Tabla26[[#This Row],[B2B]],6)),"")</f>
        <v/>
      </c>
      <c r="EX1461" s="6" t="str">
        <f>+IFERROR(VLOOKUP(EV1461,Auxiliar!$A:$C,2,0),"")</f>
        <v/>
      </c>
      <c r="EY1461" s="7" t="str">
        <f>+IFERROR(VLOOKUP(EV1461,Auxiliar!$A:$C,3,0),"")</f>
        <v/>
      </c>
      <c r="EZ1461" s="1"/>
      <c r="FA1461" s="12"/>
      <c r="FB1461" s="6" t="str">
        <f>+IFERROR(VALUE(RIGHT(Tabla27[[#This Row],[B2B]],6)),"")</f>
        <v/>
      </c>
      <c r="FC1461" s="6" t="str">
        <f>+IFERROR(VLOOKUP(FA1461,Auxiliar!$A:$C,2,0),"")</f>
        <v/>
      </c>
      <c r="FD1461" s="7" t="str">
        <f>+IFERROR(VLOOKUP(FA1461,Auxiliar!$A:$C,3,0),"")</f>
        <v/>
      </c>
      <c r="FE1461" s="1"/>
      <c r="FF1461" s="12"/>
      <c r="FG1461" s="6" t="str">
        <f>+IFERROR(VALUE(RIGHT(Tabla28[[#This Row],[B2B]],6)),"")</f>
        <v/>
      </c>
      <c r="FH1461" s="6" t="str">
        <f>+IFERROR(VLOOKUP(FF1461,Auxiliar!$A:$C,2,0),"")</f>
        <v/>
      </c>
      <c r="FI1461" s="7" t="str">
        <f>+IFERROR(VLOOKUP(FF1461,Auxiliar!$A:$C,3,0),"")</f>
        <v/>
      </c>
      <c r="FJ1461" s="1"/>
      <c r="FK1461" s="12"/>
      <c r="FL1461" s="6" t="str">
        <f>+IFERROR(VALUE(RIGHT(Tabla29[[#This Row],[B2B]],6)),"")</f>
        <v/>
      </c>
      <c r="FM1461" s="6" t="str">
        <f>+IFERROR(VLOOKUP(FK1461,Auxiliar!$A:$C,2,0),"")</f>
        <v/>
      </c>
      <c r="FN1461" s="7" t="str">
        <f>+IFERROR(VLOOKUP(FK1461,Auxiliar!$A:$C,3,0),"")</f>
        <v/>
      </c>
      <c r="FO1461" s="1"/>
      <c r="FP1461" s="12"/>
      <c r="FQ1461" s="6" t="str">
        <f>+IFERROR(VALUE(RIGHT(Tabla30[[#This Row],[B2B]],6)),"")</f>
        <v/>
      </c>
      <c r="FR1461" s="6" t="str">
        <f>+IFERROR(VLOOKUP(FP1461,Auxiliar!$A:$C,2,0),"")</f>
        <v/>
      </c>
      <c r="FS1461" s="7"/>
      <c r="FT1461" s="1"/>
      <c r="FU1461" s="12"/>
      <c r="FV1461" s="6" t="str">
        <f>+IFERROR(VALUE(RIGHT(Tabla31[[#This Row],[B2B]],6)),"")</f>
        <v/>
      </c>
      <c r="FW1461" s="6" t="str">
        <f>+IFERROR(VLOOKUP(FU1461,Auxiliar!$A:$C,2,0),"")</f>
        <v/>
      </c>
      <c r="FX1461" s="7" t="str">
        <f>+IFERROR(VLOOKUP(FU1461,Auxiliar!$A:$C,3,0),"")</f>
        <v/>
      </c>
      <c r="FY1461" s="1"/>
      <c r="FZ1461" s="12"/>
      <c r="GA1461" s="6" t="str">
        <f>+IFERROR(VALUE(RIGHT(Tabla32[[#This Row],[B2B]],6)),"")</f>
        <v/>
      </c>
      <c r="GB1461" s="6" t="str">
        <f>+IFERROR(VLOOKUP(FZ1461,Auxiliar!$A:$C,2,0),"")</f>
        <v/>
      </c>
      <c r="GC1461" s="7" t="str">
        <f>+IFERROR(VLOOKUP(FZ1461,Auxiliar!$A:$C,3,0),"")</f>
        <v/>
      </c>
      <c r="GD1461" s="1"/>
      <c r="GE1461" s="12"/>
      <c r="GF1461" s="6" t="str">
        <f>+IFERROR(VALUE(RIGHT(Tabla33[[#This Row],[B2B]],6)),"")</f>
        <v/>
      </c>
      <c r="GG1461" s="6" t="str">
        <f>+IFERROR(VLOOKUP(GE1461,Auxiliar!$A:$C,2,0),"")</f>
        <v/>
      </c>
      <c r="GH1461" s="7" t="str">
        <f>+IFERROR(VLOOKUP(GE1461,Auxiliar!$A:$C,3,0),"")</f>
        <v/>
      </c>
    </row>
    <row r="1462" spans="79:190" x14ac:dyDescent="0.25">
      <c r="CA1462" s="1">
        <v>20107</v>
      </c>
      <c r="CB1462" s="1" t="s">
        <v>35</v>
      </c>
      <c r="CC1462" s="6">
        <f>+IFERROR(VALUE(RIGHT(Tabla14[[#This Row],[B2B]],6)),"")</f>
        <v>20107</v>
      </c>
      <c r="CD1462" s="6" t="str">
        <f>+IFERROR(VLOOKUP(CB1462,Auxiliar!$A:$C,2,0),"")</f>
        <v>Corona 710cc</v>
      </c>
      <c r="CE1462" s="7" t="str">
        <f>+IFERROR(VLOOKUP(CB1462,Auxiliar!$A:$C,3,0),"")</f>
        <v>1b 10% | 85b 0%</v>
      </c>
      <c r="CM1462" s="1">
        <v>20126</v>
      </c>
      <c r="CN1462" s="1" t="s">
        <v>20</v>
      </c>
      <c r="CO1462" s="6">
        <v>20126</v>
      </c>
      <c r="CP1462" s="6" t="s">
        <v>20</v>
      </c>
      <c r="CQ1462" s="7" t="s">
        <v>21</v>
      </c>
      <c r="CY1462" s="1">
        <v>20126</v>
      </c>
      <c r="CZ1462" s="1" t="s">
        <v>16</v>
      </c>
      <c r="DA1462" s="6">
        <f>+IFERROR(VALUE(RIGHT(Tabla18[[#This Row],[B2B]],6)),"")</f>
        <v>20126</v>
      </c>
      <c r="DB1462" s="6" t="str">
        <f>+IFERROR(VLOOKUP(CZ1462,Auxiliar!$A:$C,2,0),"")</f>
        <v>PREMIUM</v>
      </c>
      <c r="DC1462" s="7" t="str">
        <f>+IFERROR(VLOOKUP(CZ1462,Auxiliar!$A:$C,3,0),"")</f>
        <v>0b 0% | 2b 2% | 5b 3,5% | 10b 5%</v>
      </c>
      <c r="DE1462" s="1">
        <v>20126</v>
      </c>
      <c r="DF1462" s="1" t="s">
        <v>19</v>
      </c>
      <c r="DG1462" s="6">
        <f>+IFERROR(VALUE(RIGHT(Tabla19[[#This Row],[B2B]],6)),"")</f>
        <v>20126</v>
      </c>
      <c r="DH1462" s="6" t="str">
        <f>+IFERROR(VLOOKUP(DF1462,Auxiliar!$A:$C,2,0),"")</f>
        <v>MICHELOB</v>
      </c>
      <c r="DI1462" s="7" t="str">
        <f>+IFERROR(VLOOKUP(DF1462,Auxiliar!$A:$C,3,0),"")</f>
        <v>1b 7% | 3b 22% | 8b 27%</v>
      </c>
      <c r="DK1462" s="1"/>
      <c r="DL1462" s="1"/>
      <c r="DM1462" s="6" t="str">
        <f>+IFERROR(VALUE(RIGHT(Tabla20[[#This Row],[B2B]],6)),"")</f>
        <v/>
      </c>
      <c r="DN1462" s="6" t="str">
        <f>+IFERROR(VLOOKUP(DL1462,Auxiliar!$A:$C,2,0),"")</f>
        <v/>
      </c>
      <c r="DO1462" s="7" t="str">
        <f>+IFERROR(VLOOKUP(DL1462,Auxiliar!$A:$C,3,0),"")</f>
        <v/>
      </c>
      <c r="DQ1462" s="1">
        <v>20101</v>
      </c>
      <c r="DR1462" s="12" t="s">
        <v>24</v>
      </c>
      <c r="DS1462" s="6">
        <f>+IFERROR(VALUE(RIGHT(Tabla21[[#This Row],[B2B]],6)),"")</f>
        <v>20101</v>
      </c>
      <c r="DT1462" s="6" t="str">
        <f>+IFERROR(VLOOKUP(DR1462,Auxiliar!$A:$C,2,0),"")</f>
        <v>CORONA PORRON</v>
      </c>
      <c r="DU1462" s="7" t="str">
        <f>+IFERROR(VLOOKUP(DR1462,Auxiliar!$A:$C,3,0),"")</f>
        <v>1b 5% | 20b 0%</v>
      </c>
      <c r="DW1462" s="1"/>
      <c r="DX1462" s="12"/>
      <c r="DY1462" s="6" t="str">
        <f>+IFERROR(VALUE(RIGHT(Tabla22[[#This Row],[B2B]],6)),"")</f>
        <v/>
      </c>
      <c r="DZ1462" s="6" t="str">
        <f>+IFERROR(VLOOKUP(DX1462,Auxiliar!$A:$C,2,0),"")</f>
        <v/>
      </c>
      <c r="EA1462" s="7" t="str">
        <f>+IFERROR(VLOOKUP(DX1462,Auxiliar!$A:$C,3,0),"")</f>
        <v/>
      </c>
      <c r="EC1462" s="1"/>
      <c r="ED1462" s="12"/>
      <c r="EE1462" s="6" t="str">
        <f>+IFERROR(VALUE(RIGHT(Tabla23[[#This Row],[B2B]],6)),"")</f>
        <v/>
      </c>
      <c r="EF1462" s="6" t="str">
        <f>+IFERROR(VLOOKUP(ED1462,Auxiliar!$A:$C,2,0),"")</f>
        <v/>
      </c>
      <c r="EG1462" s="7" t="str">
        <f>+IFERROR(VLOOKUP(ED1462,Auxiliar!$A:$C,3,0),"")</f>
        <v/>
      </c>
      <c r="EI1462" s="1"/>
      <c r="EJ1462" s="12"/>
      <c r="EK1462" s="6" t="str">
        <f>+IFERROR(VALUE(RIGHT(Tabla24[[#This Row],[B2B]],6)),"")</f>
        <v/>
      </c>
      <c r="EL1462" s="6" t="str">
        <f>+IFERROR(VLOOKUP(EJ1462,Auxiliar!$A:$C,2,0),"")</f>
        <v/>
      </c>
      <c r="EM1462" s="7" t="str">
        <f>+IFERROR(VLOOKUP(EJ1462,Auxiliar!$A:$C,3,0),"")</f>
        <v/>
      </c>
      <c r="EO1462" s="1"/>
      <c r="EP1462" s="12"/>
      <c r="EQ1462" s="6" t="str">
        <f>+IFERROR(VALUE(RIGHT(Tabla25[[#This Row],[B2B]],6)),"")</f>
        <v/>
      </c>
      <c r="ER1462" s="6" t="str">
        <f>+IFERROR(VLOOKUP(EP1462,Auxiliar!$A:$C,2,0),"")</f>
        <v/>
      </c>
      <c r="ES1462" s="7" t="str">
        <f>+IFERROR(VLOOKUP(EP1462,Auxiliar!$A:$C,3,0),"")</f>
        <v/>
      </c>
      <c r="EU1462" s="1"/>
      <c r="EV1462" s="12"/>
      <c r="EW1462" s="6" t="str">
        <f>+IFERROR(VALUE(RIGHT(Tabla26[[#This Row],[B2B]],6)),"")</f>
        <v/>
      </c>
      <c r="EX1462" s="6" t="str">
        <f>+IFERROR(VLOOKUP(EV1462,Auxiliar!$A:$C,2,0),"")</f>
        <v/>
      </c>
      <c r="EY1462" s="7" t="str">
        <f>+IFERROR(VLOOKUP(EV1462,Auxiliar!$A:$C,3,0),"")</f>
        <v/>
      </c>
      <c r="EZ1462" s="1"/>
      <c r="FA1462" s="12"/>
      <c r="FB1462" s="6" t="str">
        <f>+IFERROR(VALUE(RIGHT(Tabla27[[#This Row],[B2B]],6)),"")</f>
        <v/>
      </c>
      <c r="FC1462" s="6" t="str">
        <f>+IFERROR(VLOOKUP(FA1462,Auxiliar!$A:$C,2,0),"")</f>
        <v/>
      </c>
      <c r="FD1462" s="7" t="str">
        <f>+IFERROR(VLOOKUP(FA1462,Auxiliar!$A:$C,3,0),"")</f>
        <v/>
      </c>
      <c r="FE1462" s="1"/>
      <c r="FF1462" s="12"/>
      <c r="FG1462" s="6" t="str">
        <f>+IFERROR(VALUE(RIGHT(Tabla28[[#This Row],[B2B]],6)),"")</f>
        <v/>
      </c>
      <c r="FH1462" s="6" t="str">
        <f>+IFERROR(VLOOKUP(FF1462,Auxiliar!$A:$C,2,0),"")</f>
        <v/>
      </c>
      <c r="FI1462" s="7" t="str">
        <f>+IFERROR(VLOOKUP(FF1462,Auxiliar!$A:$C,3,0),"")</f>
        <v/>
      </c>
      <c r="FJ1462" s="1"/>
      <c r="FK1462" s="12"/>
      <c r="FL1462" s="6" t="str">
        <f>+IFERROR(VALUE(RIGHT(Tabla29[[#This Row],[B2B]],6)),"")</f>
        <v/>
      </c>
      <c r="FM1462" s="6" t="str">
        <f>+IFERROR(VLOOKUP(FK1462,Auxiliar!$A:$C,2,0),"")</f>
        <v/>
      </c>
      <c r="FN1462" s="7" t="str">
        <f>+IFERROR(VLOOKUP(FK1462,Auxiliar!$A:$C,3,0),"")</f>
        <v/>
      </c>
      <c r="FO1462" s="1"/>
      <c r="FP1462" s="12"/>
      <c r="FQ1462" s="6" t="str">
        <f>+IFERROR(VALUE(RIGHT(Tabla30[[#This Row],[B2B]],6)),"")</f>
        <v/>
      </c>
      <c r="FR1462" s="6" t="str">
        <f>+IFERROR(VLOOKUP(FP1462,Auxiliar!$A:$C,2,0),"")</f>
        <v/>
      </c>
      <c r="FS1462" s="7"/>
      <c r="FT1462" s="1"/>
      <c r="FU1462" s="12"/>
      <c r="FV1462" s="6" t="str">
        <f>+IFERROR(VALUE(RIGHT(Tabla31[[#This Row],[B2B]],6)),"")</f>
        <v/>
      </c>
      <c r="FW1462" s="6" t="str">
        <f>+IFERROR(VLOOKUP(FU1462,Auxiliar!$A:$C,2,0),"")</f>
        <v/>
      </c>
      <c r="FX1462" s="7" t="str">
        <f>+IFERROR(VLOOKUP(FU1462,Auxiliar!$A:$C,3,0),"")</f>
        <v/>
      </c>
      <c r="FY1462" s="1"/>
      <c r="FZ1462" s="12"/>
      <c r="GA1462" s="6" t="str">
        <f>+IFERROR(VALUE(RIGHT(Tabla32[[#This Row],[B2B]],6)),"")</f>
        <v/>
      </c>
      <c r="GB1462" s="6" t="str">
        <f>+IFERROR(VLOOKUP(FZ1462,Auxiliar!$A:$C,2,0),"")</f>
        <v/>
      </c>
      <c r="GC1462" s="7" t="str">
        <f>+IFERROR(VLOOKUP(FZ1462,Auxiliar!$A:$C,3,0),"")</f>
        <v/>
      </c>
      <c r="GD1462" s="1"/>
      <c r="GE1462" s="12"/>
      <c r="GF1462" s="6" t="str">
        <f>+IFERROR(VALUE(RIGHT(Tabla33[[#This Row],[B2B]],6)),"")</f>
        <v/>
      </c>
      <c r="GG1462" s="6" t="str">
        <f>+IFERROR(VLOOKUP(GE1462,Auxiliar!$A:$C,2,0),"")</f>
        <v/>
      </c>
      <c r="GH1462" s="7" t="str">
        <f>+IFERROR(VLOOKUP(GE1462,Auxiliar!$A:$C,3,0),"")</f>
        <v/>
      </c>
    </row>
    <row r="1463" spans="79:190" x14ac:dyDescent="0.25">
      <c r="CA1463" s="1">
        <v>20109</v>
      </c>
      <c r="CB1463" s="1" t="s">
        <v>35</v>
      </c>
      <c r="CC1463" s="6">
        <f>+IFERROR(VALUE(RIGHT(Tabla14[[#This Row],[B2B]],6)),"")</f>
        <v>20109</v>
      </c>
      <c r="CD1463" s="6" t="str">
        <f>+IFERROR(VLOOKUP(CB1463,Auxiliar!$A:$C,2,0),"")</f>
        <v>Corona 710cc</v>
      </c>
      <c r="CE1463" s="7" t="str">
        <f>+IFERROR(VLOOKUP(CB1463,Auxiliar!$A:$C,3,0),"")</f>
        <v>1b 10% | 85b 0%</v>
      </c>
      <c r="CM1463" s="1">
        <v>20127</v>
      </c>
      <c r="CN1463" s="1" t="s">
        <v>20</v>
      </c>
      <c r="CO1463" s="6">
        <v>20127</v>
      </c>
      <c r="CP1463" s="6" t="s">
        <v>20</v>
      </c>
      <c r="CQ1463" s="7" t="s">
        <v>21</v>
      </c>
      <c r="CY1463" s="1">
        <v>20127</v>
      </c>
      <c r="CZ1463" s="1" t="s">
        <v>16</v>
      </c>
      <c r="DA1463" s="6">
        <f>+IFERROR(VALUE(RIGHT(Tabla18[[#This Row],[B2B]],6)),"")</f>
        <v>20127</v>
      </c>
      <c r="DB1463" s="6" t="str">
        <f>+IFERROR(VLOOKUP(CZ1463,Auxiliar!$A:$C,2,0),"")</f>
        <v>PREMIUM</v>
      </c>
      <c r="DC1463" s="7" t="str">
        <f>+IFERROR(VLOOKUP(CZ1463,Auxiliar!$A:$C,3,0),"")</f>
        <v>0b 0% | 2b 2% | 5b 3,5% | 10b 5%</v>
      </c>
      <c r="DE1463" s="1">
        <v>20127</v>
      </c>
      <c r="DF1463" s="1" t="s">
        <v>19</v>
      </c>
      <c r="DG1463" s="6">
        <f>+IFERROR(VALUE(RIGHT(Tabla19[[#This Row],[B2B]],6)),"")</f>
        <v>20127</v>
      </c>
      <c r="DH1463" s="6" t="str">
        <f>+IFERROR(VLOOKUP(DF1463,Auxiliar!$A:$C,2,0),"")</f>
        <v>MICHELOB</v>
      </c>
      <c r="DI1463" s="7" t="str">
        <f>+IFERROR(VLOOKUP(DF1463,Auxiliar!$A:$C,3,0),"")</f>
        <v>1b 7% | 3b 22% | 8b 27%</v>
      </c>
      <c r="DK1463" s="1"/>
      <c r="DL1463" s="1"/>
      <c r="DM1463" s="6" t="str">
        <f>+IFERROR(VALUE(RIGHT(Tabla20[[#This Row],[B2B]],6)),"")</f>
        <v/>
      </c>
      <c r="DN1463" s="6" t="str">
        <f>+IFERROR(VLOOKUP(DL1463,Auxiliar!$A:$C,2,0),"")</f>
        <v/>
      </c>
      <c r="DO1463" s="7" t="str">
        <f>+IFERROR(VLOOKUP(DL1463,Auxiliar!$A:$C,3,0),"")</f>
        <v/>
      </c>
      <c r="DQ1463" s="1">
        <v>20103</v>
      </c>
      <c r="DR1463" s="12" t="s">
        <v>24</v>
      </c>
      <c r="DS1463" s="6">
        <f>+IFERROR(VALUE(RIGHT(Tabla21[[#This Row],[B2B]],6)),"")</f>
        <v>20103</v>
      </c>
      <c r="DT1463" s="6" t="str">
        <f>+IFERROR(VLOOKUP(DR1463,Auxiliar!$A:$C,2,0),"")</f>
        <v>CORONA PORRON</v>
      </c>
      <c r="DU1463" s="7" t="str">
        <f>+IFERROR(VLOOKUP(DR1463,Auxiliar!$A:$C,3,0),"")</f>
        <v>1b 5% | 20b 0%</v>
      </c>
      <c r="DW1463" s="1"/>
      <c r="DX1463" s="12"/>
      <c r="DY1463" s="6" t="str">
        <f>+IFERROR(VALUE(RIGHT(Tabla22[[#This Row],[B2B]],6)),"")</f>
        <v/>
      </c>
      <c r="DZ1463" s="6" t="str">
        <f>+IFERROR(VLOOKUP(DX1463,Auxiliar!$A:$C,2,0),"")</f>
        <v/>
      </c>
      <c r="EA1463" s="7" t="str">
        <f>+IFERROR(VLOOKUP(DX1463,Auxiliar!$A:$C,3,0),"")</f>
        <v/>
      </c>
      <c r="EC1463" s="1"/>
      <c r="ED1463" s="12"/>
      <c r="EE1463" s="6" t="str">
        <f>+IFERROR(VALUE(RIGHT(Tabla23[[#This Row],[B2B]],6)),"")</f>
        <v/>
      </c>
      <c r="EF1463" s="6" t="str">
        <f>+IFERROR(VLOOKUP(ED1463,Auxiliar!$A:$C,2,0),"")</f>
        <v/>
      </c>
      <c r="EG1463" s="7" t="str">
        <f>+IFERROR(VLOOKUP(ED1463,Auxiliar!$A:$C,3,0),"")</f>
        <v/>
      </c>
      <c r="EI1463" s="1"/>
      <c r="EJ1463" s="12"/>
      <c r="EK1463" s="6" t="str">
        <f>+IFERROR(VALUE(RIGHT(Tabla24[[#This Row],[B2B]],6)),"")</f>
        <v/>
      </c>
      <c r="EL1463" s="6" t="str">
        <f>+IFERROR(VLOOKUP(EJ1463,Auxiliar!$A:$C,2,0),"")</f>
        <v/>
      </c>
      <c r="EM1463" s="7" t="str">
        <f>+IFERROR(VLOOKUP(EJ1463,Auxiliar!$A:$C,3,0),"")</f>
        <v/>
      </c>
      <c r="EO1463" s="1"/>
      <c r="EP1463" s="12"/>
      <c r="EQ1463" s="6" t="str">
        <f>+IFERROR(VALUE(RIGHT(Tabla25[[#This Row],[B2B]],6)),"")</f>
        <v/>
      </c>
      <c r="ER1463" s="6" t="str">
        <f>+IFERROR(VLOOKUP(EP1463,Auxiliar!$A:$C,2,0),"")</f>
        <v/>
      </c>
      <c r="ES1463" s="7" t="str">
        <f>+IFERROR(VLOOKUP(EP1463,Auxiliar!$A:$C,3,0),"")</f>
        <v/>
      </c>
      <c r="EU1463" s="1"/>
      <c r="EV1463" s="12"/>
      <c r="EW1463" s="6" t="str">
        <f>+IFERROR(VALUE(RIGHT(Tabla26[[#This Row],[B2B]],6)),"")</f>
        <v/>
      </c>
      <c r="EX1463" s="6" t="str">
        <f>+IFERROR(VLOOKUP(EV1463,Auxiliar!$A:$C,2,0),"")</f>
        <v/>
      </c>
      <c r="EY1463" s="7" t="str">
        <f>+IFERROR(VLOOKUP(EV1463,Auxiliar!$A:$C,3,0),"")</f>
        <v/>
      </c>
      <c r="EZ1463" s="1"/>
      <c r="FA1463" s="12"/>
      <c r="FB1463" s="6" t="str">
        <f>+IFERROR(VALUE(RIGHT(Tabla27[[#This Row],[B2B]],6)),"")</f>
        <v/>
      </c>
      <c r="FC1463" s="6" t="str">
        <f>+IFERROR(VLOOKUP(FA1463,Auxiliar!$A:$C,2,0),"")</f>
        <v/>
      </c>
      <c r="FD1463" s="7" t="str">
        <f>+IFERROR(VLOOKUP(FA1463,Auxiliar!$A:$C,3,0),"")</f>
        <v/>
      </c>
      <c r="FE1463" s="1"/>
      <c r="FF1463" s="12"/>
      <c r="FG1463" s="6" t="str">
        <f>+IFERROR(VALUE(RIGHT(Tabla28[[#This Row],[B2B]],6)),"")</f>
        <v/>
      </c>
      <c r="FH1463" s="6" t="str">
        <f>+IFERROR(VLOOKUP(FF1463,Auxiliar!$A:$C,2,0),"")</f>
        <v/>
      </c>
      <c r="FI1463" s="7" t="str">
        <f>+IFERROR(VLOOKUP(FF1463,Auxiliar!$A:$C,3,0),"")</f>
        <v/>
      </c>
      <c r="FJ1463" s="1"/>
      <c r="FK1463" s="12"/>
      <c r="FL1463" s="6" t="str">
        <f>+IFERROR(VALUE(RIGHT(Tabla29[[#This Row],[B2B]],6)),"")</f>
        <v/>
      </c>
      <c r="FM1463" s="6" t="str">
        <f>+IFERROR(VLOOKUP(FK1463,Auxiliar!$A:$C,2,0),"")</f>
        <v/>
      </c>
      <c r="FN1463" s="7" t="str">
        <f>+IFERROR(VLOOKUP(FK1463,Auxiliar!$A:$C,3,0),"")</f>
        <v/>
      </c>
      <c r="FO1463" s="1"/>
      <c r="FP1463" s="12"/>
      <c r="FQ1463" s="6" t="str">
        <f>+IFERROR(VALUE(RIGHT(Tabla30[[#This Row],[B2B]],6)),"")</f>
        <v/>
      </c>
      <c r="FR1463" s="6" t="str">
        <f>+IFERROR(VLOOKUP(FP1463,Auxiliar!$A:$C,2,0),"")</f>
        <v/>
      </c>
      <c r="FS1463" s="7"/>
      <c r="FT1463" s="1"/>
      <c r="FU1463" s="12"/>
      <c r="FV1463" s="6" t="str">
        <f>+IFERROR(VALUE(RIGHT(Tabla31[[#This Row],[B2B]],6)),"")</f>
        <v/>
      </c>
      <c r="FW1463" s="6" t="str">
        <f>+IFERROR(VLOOKUP(FU1463,Auxiliar!$A:$C,2,0),"")</f>
        <v/>
      </c>
      <c r="FX1463" s="7" t="str">
        <f>+IFERROR(VLOOKUP(FU1463,Auxiliar!$A:$C,3,0),"")</f>
        <v/>
      </c>
      <c r="FY1463" s="1"/>
      <c r="FZ1463" s="12"/>
      <c r="GA1463" s="6" t="str">
        <f>+IFERROR(VALUE(RIGHT(Tabla32[[#This Row],[B2B]],6)),"")</f>
        <v/>
      </c>
      <c r="GB1463" s="6" t="str">
        <f>+IFERROR(VLOOKUP(FZ1463,Auxiliar!$A:$C,2,0),"")</f>
        <v/>
      </c>
      <c r="GC1463" s="7" t="str">
        <f>+IFERROR(VLOOKUP(FZ1463,Auxiliar!$A:$C,3,0),"")</f>
        <v/>
      </c>
      <c r="GD1463" s="1"/>
      <c r="GE1463" s="12"/>
      <c r="GF1463" s="6" t="str">
        <f>+IFERROR(VALUE(RIGHT(Tabla33[[#This Row],[B2B]],6)),"")</f>
        <v/>
      </c>
      <c r="GG1463" s="6" t="str">
        <f>+IFERROR(VLOOKUP(GE1463,Auxiliar!$A:$C,2,0),"")</f>
        <v/>
      </c>
      <c r="GH1463" s="7" t="str">
        <f>+IFERROR(VLOOKUP(GE1463,Auxiliar!$A:$C,3,0),"")</f>
        <v/>
      </c>
    </row>
    <row r="1464" spans="79:190" x14ac:dyDescent="0.25">
      <c r="CA1464" s="1">
        <v>20111</v>
      </c>
      <c r="CB1464" s="1" t="s">
        <v>35</v>
      </c>
      <c r="CC1464" s="6">
        <f>+IFERROR(VALUE(RIGHT(Tabla14[[#This Row],[B2B]],6)),"")</f>
        <v>20111</v>
      </c>
      <c r="CD1464" s="6" t="str">
        <f>+IFERROR(VLOOKUP(CB1464,Auxiliar!$A:$C,2,0),"")</f>
        <v>Corona 710cc</v>
      </c>
      <c r="CE1464" s="7" t="str">
        <f>+IFERROR(VLOOKUP(CB1464,Auxiliar!$A:$C,3,0),"")</f>
        <v>1b 10% | 85b 0%</v>
      </c>
      <c r="CM1464" s="1">
        <v>20128</v>
      </c>
      <c r="CN1464" s="1" t="s">
        <v>20</v>
      </c>
      <c r="CO1464" s="6">
        <v>20128</v>
      </c>
      <c r="CP1464" s="6" t="s">
        <v>20</v>
      </c>
      <c r="CQ1464" s="7" t="s">
        <v>21</v>
      </c>
      <c r="CY1464" s="1">
        <v>20128</v>
      </c>
      <c r="CZ1464" s="1" t="s">
        <v>16</v>
      </c>
      <c r="DA1464" s="6">
        <f>+IFERROR(VALUE(RIGHT(Tabla18[[#This Row],[B2B]],6)),"")</f>
        <v>20128</v>
      </c>
      <c r="DB1464" s="6" t="str">
        <f>+IFERROR(VLOOKUP(CZ1464,Auxiliar!$A:$C,2,0),"")</f>
        <v>PREMIUM</v>
      </c>
      <c r="DC1464" s="7" t="str">
        <f>+IFERROR(VLOOKUP(CZ1464,Auxiliar!$A:$C,3,0),"")</f>
        <v>0b 0% | 2b 2% | 5b 3,5% | 10b 5%</v>
      </c>
      <c r="DE1464" s="1">
        <v>20128</v>
      </c>
      <c r="DF1464" s="1" t="s">
        <v>19</v>
      </c>
      <c r="DG1464" s="6">
        <f>+IFERROR(VALUE(RIGHT(Tabla19[[#This Row],[B2B]],6)),"")</f>
        <v>20128</v>
      </c>
      <c r="DH1464" s="6" t="str">
        <f>+IFERROR(VLOOKUP(DF1464,Auxiliar!$A:$C,2,0),"")</f>
        <v>MICHELOB</v>
      </c>
      <c r="DI1464" s="7" t="str">
        <f>+IFERROR(VLOOKUP(DF1464,Auxiliar!$A:$C,3,0),"")</f>
        <v>1b 7% | 3b 22% | 8b 27%</v>
      </c>
      <c r="DK1464" s="1"/>
      <c r="DL1464" s="1"/>
      <c r="DM1464" s="6" t="str">
        <f>+IFERROR(VALUE(RIGHT(Tabla20[[#This Row],[B2B]],6)),"")</f>
        <v/>
      </c>
      <c r="DN1464" s="6" t="str">
        <f>+IFERROR(VLOOKUP(DL1464,Auxiliar!$A:$C,2,0),"")</f>
        <v/>
      </c>
      <c r="DO1464" s="7" t="str">
        <f>+IFERROR(VLOOKUP(DL1464,Auxiliar!$A:$C,3,0),"")</f>
        <v/>
      </c>
      <c r="DQ1464" s="1">
        <v>20104</v>
      </c>
      <c r="DR1464" s="12" t="s">
        <v>24</v>
      </c>
      <c r="DS1464" s="6">
        <f>+IFERROR(VALUE(RIGHT(Tabla21[[#This Row],[B2B]],6)),"")</f>
        <v>20104</v>
      </c>
      <c r="DT1464" s="6" t="str">
        <f>+IFERROR(VLOOKUP(DR1464,Auxiliar!$A:$C,2,0),"")</f>
        <v>CORONA PORRON</v>
      </c>
      <c r="DU1464" s="7" t="str">
        <f>+IFERROR(VLOOKUP(DR1464,Auxiliar!$A:$C,3,0),"")</f>
        <v>1b 5% | 20b 0%</v>
      </c>
      <c r="DW1464" s="1"/>
      <c r="DX1464" s="12"/>
      <c r="DY1464" s="6" t="str">
        <f>+IFERROR(VALUE(RIGHT(Tabla22[[#This Row],[B2B]],6)),"")</f>
        <v/>
      </c>
      <c r="DZ1464" s="6" t="str">
        <f>+IFERROR(VLOOKUP(DX1464,Auxiliar!$A:$C,2,0),"")</f>
        <v/>
      </c>
      <c r="EA1464" s="7" t="str">
        <f>+IFERROR(VLOOKUP(DX1464,Auxiliar!$A:$C,3,0),"")</f>
        <v/>
      </c>
      <c r="EC1464" s="1"/>
      <c r="ED1464" s="12"/>
      <c r="EE1464" s="6" t="str">
        <f>+IFERROR(VALUE(RIGHT(Tabla23[[#This Row],[B2B]],6)),"")</f>
        <v/>
      </c>
      <c r="EF1464" s="6" t="str">
        <f>+IFERROR(VLOOKUP(ED1464,Auxiliar!$A:$C,2,0),"")</f>
        <v/>
      </c>
      <c r="EG1464" s="7" t="str">
        <f>+IFERROR(VLOOKUP(ED1464,Auxiliar!$A:$C,3,0),"")</f>
        <v/>
      </c>
      <c r="EI1464" s="1"/>
      <c r="EJ1464" s="12"/>
      <c r="EK1464" s="6" t="str">
        <f>+IFERROR(VALUE(RIGHT(Tabla24[[#This Row],[B2B]],6)),"")</f>
        <v/>
      </c>
      <c r="EL1464" s="6" t="str">
        <f>+IFERROR(VLOOKUP(EJ1464,Auxiliar!$A:$C,2,0),"")</f>
        <v/>
      </c>
      <c r="EM1464" s="7" t="str">
        <f>+IFERROR(VLOOKUP(EJ1464,Auxiliar!$A:$C,3,0),"")</f>
        <v/>
      </c>
      <c r="EO1464" s="1"/>
      <c r="EP1464" s="12"/>
      <c r="EQ1464" s="6" t="str">
        <f>+IFERROR(VALUE(RIGHT(Tabla25[[#This Row],[B2B]],6)),"")</f>
        <v/>
      </c>
      <c r="ER1464" s="6" t="str">
        <f>+IFERROR(VLOOKUP(EP1464,Auxiliar!$A:$C,2,0),"")</f>
        <v/>
      </c>
      <c r="ES1464" s="7" t="str">
        <f>+IFERROR(VLOOKUP(EP1464,Auxiliar!$A:$C,3,0),"")</f>
        <v/>
      </c>
      <c r="EU1464" s="1"/>
      <c r="EV1464" s="12"/>
      <c r="EW1464" s="6" t="str">
        <f>+IFERROR(VALUE(RIGHT(Tabla26[[#This Row],[B2B]],6)),"")</f>
        <v/>
      </c>
      <c r="EX1464" s="6" t="str">
        <f>+IFERROR(VLOOKUP(EV1464,Auxiliar!$A:$C,2,0),"")</f>
        <v/>
      </c>
      <c r="EY1464" s="7" t="str">
        <f>+IFERROR(VLOOKUP(EV1464,Auxiliar!$A:$C,3,0),"")</f>
        <v/>
      </c>
      <c r="EZ1464" s="1"/>
      <c r="FA1464" s="12"/>
      <c r="FB1464" s="6" t="str">
        <f>+IFERROR(VALUE(RIGHT(Tabla27[[#This Row],[B2B]],6)),"")</f>
        <v/>
      </c>
      <c r="FC1464" s="6" t="str">
        <f>+IFERROR(VLOOKUP(FA1464,Auxiliar!$A:$C,2,0),"")</f>
        <v/>
      </c>
      <c r="FD1464" s="7" t="str">
        <f>+IFERROR(VLOOKUP(FA1464,Auxiliar!$A:$C,3,0),"")</f>
        <v/>
      </c>
      <c r="FE1464" s="1"/>
      <c r="FF1464" s="12"/>
      <c r="FG1464" s="6" t="str">
        <f>+IFERROR(VALUE(RIGHT(Tabla28[[#This Row],[B2B]],6)),"")</f>
        <v/>
      </c>
      <c r="FH1464" s="6" t="str">
        <f>+IFERROR(VLOOKUP(FF1464,Auxiliar!$A:$C,2,0),"")</f>
        <v/>
      </c>
      <c r="FI1464" s="7" t="str">
        <f>+IFERROR(VLOOKUP(FF1464,Auxiliar!$A:$C,3,0),"")</f>
        <v/>
      </c>
      <c r="FJ1464" s="1"/>
      <c r="FK1464" s="12"/>
      <c r="FL1464" s="6" t="str">
        <f>+IFERROR(VALUE(RIGHT(Tabla29[[#This Row],[B2B]],6)),"")</f>
        <v/>
      </c>
      <c r="FM1464" s="6" t="str">
        <f>+IFERROR(VLOOKUP(FK1464,Auxiliar!$A:$C,2,0),"")</f>
        <v/>
      </c>
      <c r="FN1464" s="7" t="str">
        <f>+IFERROR(VLOOKUP(FK1464,Auxiliar!$A:$C,3,0),"")</f>
        <v/>
      </c>
      <c r="FO1464" s="1"/>
      <c r="FP1464" s="12"/>
      <c r="FQ1464" s="6" t="str">
        <f>+IFERROR(VALUE(RIGHT(Tabla30[[#This Row],[B2B]],6)),"")</f>
        <v/>
      </c>
      <c r="FR1464" s="6" t="str">
        <f>+IFERROR(VLOOKUP(FP1464,Auxiliar!$A:$C,2,0),"")</f>
        <v/>
      </c>
      <c r="FS1464" s="7"/>
      <c r="FT1464" s="1"/>
      <c r="FU1464" s="12"/>
      <c r="FV1464" s="6" t="str">
        <f>+IFERROR(VALUE(RIGHT(Tabla31[[#This Row],[B2B]],6)),"")</f>
        <v/>
      </c>
      <c r="FW1464" s="6" t="str">
        <f>+IFERROR(VLOOKUP(FU1464,Auxiliar!$A:$C,2,0),"")</f>
        <v/>
      </c>
      <c r="FX1464" s="7" t="str">
        <f>+IFERROR(VLOOKUP(FU1464,Auxiliar!$A:$C,3,0),"")</f>
        <v/>
      </c>
      <c r="FY1464" s="1"/>
      <c r="FZ1464" s="12"/>
      <c r="GA1464" s="6" t="str">
        <f>+IFERROR(VALUE(RIGHT(Tabla32[[#This Row],[B2B]],6)),"")</f>
        <v/>
      </c>
      <c r="GB1464" s="6" t="str">
        <f>+IFERROR(VLOOKUP(FZ1464,Auxiliar!$A:$C,2,0),"")</f>
        <v/>
      </c>
      <c r="GC1464" s="7" t="str">
        <f>+IFERROR(VLOOKUP(FZ1464,Auxiliar!$A:$C,3,0),"")</f>
        <v/>
      </c>
      <c r="GD1464" s="1"/>
      <c r="GE1464" s="12"/>
      <c r="GF1464" s="6" t="str">
        <f>+IFERROR(VALUE(RIGHT(Tabla33[[#This Row],[B2B]],6)),"")</f>
        <v/>
      </c>
      <c r="GG1464" s="6" t="str">
        <f>+IFERROR(VLOOKUP(GE1464,Auxiliar!$A:$C,2,0),"")</f>
        <v/>
      </c>
      <c r="GH1464" s="7" t="str">
        <f>+IFERROR(VLOOKUP(GE1464,Auxiliar!$A:$C,3,0),"")</f>
        <v/>
      </c>
    </row>
    <row r="1465" spans="79:190" x14ac:dyDescent="0.25">
      <c r="CA1465" s="1">
        <v>20113</v>
      </c>
      <c r="CB1465" s="1" t="s">
        <v>35</v>
      </c>
      <c r="CC1465" s="6">
        <f>+IFERROR(VALUE(RIGHT(Tabla14[[#This Row],[B2B]],6)),"")</f>
        <v>20113</v>
      </c>
      <c r="CD1465" s="6" t="str">
        <f>+IFERROR(VLOOKUP(CB1465,Auxiliar!$A:$C,2,0),"")</f>
        <v>Corona 710cc</v>
      </c>
      <c r="CE1465" s="7" t="str">
        <f>+IFERROR(VLOOKUP(CB1465,Auxiliar!$A:$C,3,0),"")</f>
        <v>1b 10% | 85b 0%</v>
      </c>
      <c r="CM1465" s="1">
        <v>20135</v>
      </c>
      <c r="CN1465" s="1" t="s">
        <v>20</v>
      </c>
      <c r="CO1465" s="6">
        <v>20135</v>
      </c>
      <c r="CP1465" s="6" t="s">
        <v>20</v>
      </c>
      <c r="CQ1465" s="7" t="s">
        <v>21</v>
      </c>
      <c r="CY1465" s="1">
        <v>20135</v>
      </c>
      <c r="CZ1465" s="1" t="s">
        <v>16</v>
      </c>
      <c r="DA1465" s="6">
        <f>+IFERROR(VALUE(RIGHT(Tabla18[[#This Row],[B2B]],6)),"")</f>
        <v>20135</v>
      </c>
      <c r="DB1465" s="6" t="str">
        <f>+IFERROR(VLOOKUP(CZ1465,Auxiliar!$A:$C,2,0),"")</f>
        <v>PREMIUM</v>
      </c>
      <c r="DC1465" s="7" t="str">
        <f>+IFERROR(VLOOKUP(CZ1465,Auxiliar!$A:$C,3,0),"")</f>
        <v>0b 0% | 2b 2% | 5b 3,5% | 10b 5%</v>
      </c>
      <c r="DE1465" s="1">
        <v>20135</v>
      </c>
      <c r="DF1465" s="1" t="s">
        <v>19</v>
      </c>
      <c r="DG1465" s="6">
        <f>+IFERROR(VALUE(RIGHT(Tabla19[[#This Row],[B2B]],6)),"")</f>
        <v>20135</v>
      </c>
      <c r="DH1465" s="6" t="str">
        <f>+IFERROR(VLOOKUP(DF1465,Auxiliar!$A:$C,2,0),"")</f>
        <v>MICHELOB</v>
      </c>
      <c r="DI1465" s="7" t="str">
        <f>+IFERROR(VLOOKUP(DF1465,Auxiliar!$A:$C,3,0),"")</f>
        <v>1b 7% | 3b 22% | 8b 27%</v>
      </c>
      <c r="DK1465" s="1"/>
      <c r="DL1465" s="1"/>
      <c r="DM1465" s="6" t="str">
        <f>+IFERROR(VALUE(RIGHT(Tabla20[[#This Row],[B2B]],6)),"")</f>
        <v/>
      </c>
      <c r="DN1465" s="6" t="str">
        <f>+IFERROR(VLOOKUP(DL1465,Auxiliar!$A:$C,2,0),"")</f>
        <v/>
      </c>
      <c r="DO1465" s="7" t="str">
        <f>+IFERROR(VLOOKUP(DL1465,Auxiliar!$A:$C,3,0),"")</f>
        <v/>
      </c>
      <c r="DQ1465" s="1">
        <v>20106</v>
      </c>
      <c r="DR1465" s="12" t="s">
        <v>24</v>
      </c>
      <c r="DS1465" s="6">
        <f>+IFERROR(VALUE(RIGHT(Tabla21[[#This Row],[B2B]],6)),"")</f>
        <v>20106</v>
      </c>
      <c r="DT1465" s="6" t="str">
        <f>+IFERROR(VLOOKUP(DR1465,Auxiliar!$A:$C,2,0),"")</f>
        <v>CORONA PORRON</v>
      </c>
      <c r="DU1465" s="7" t="str">
        <f>+IFERROR(VLOOKUP(DR1465,Auxiliar!$A:$C,3,0),"")</f>
        <v>1b 5% | 20b 0%</v>
      </c>
      <c r="DW1465" s="1"/>
      <c r="DX1465" s="12"/>
      <c r="DY1465" s="6" t="str">
        <f>+IFERROR(VALUE(RIGHT(Tabla22[[#This Row],[B2B]],6)),"")</f>
        <v/>
      </c>
      <c r="DZ1465" s="6" t="str">
        <f>+IFERROR(VLOOKUP(DX1465,Auxiliar!$A:$C,2,0),"")</f>
        <v/>
      </c>
      <c r="EA1465" s="7" t="str">
        <f>+IFERROR(VLOOKUP(DX1465,Auxiliar!$A:$C,3,0),"")</f>
        <v/>
      </c>
      <c r="EC1465" s="1"/>
      <c r="ED1465" s="12"/>
      <c r="EE1465" s="6" t="str">
        <f>+IFERROR(VALUE(RIGHT(Tabla23[[#This Row],[B2B]],6)),"")</f>
        <v/>
      </c>
      <c r="EF1465" s="6" t="str">
        <f>+IFERROR(VLOOKUP(ED1465,Auxiliar!$A:$C,2,0),"")</f>
        <v/>
      </c>
      <c r="EG1465" s="7" t="str">
        <f>+IFERROR(VLOOKUP(ED1465,Auxiliar!$A:$C,3,0),"")</f>
        <v/>
      </c>
      <c r="EI1465" s="1"/>
      <c r="EJ1465" s="12"/>
      <c r="EK1465" s="6" t="str">
        <f>+IFERROR(VALUE(RIGHT(Tabla24[[#This Row],[B2B]],6)),"")</f>
        <v/>
      </c>
      <c r="EL1465" s="6" t="str">
        <f>+IFERROR(VLOOKUP(EJ1465,Auxiliar!$A:$C,2,0),"")</f>
        <v/>
      </c>
      <c r="EM1465" s="7" t="str">
        <f>+IFERROR(VLOOKUP(EJ1465,Auxiliar!$A:$C,3,0),"")</f>
        <v/>
      </c>
      <c r="EO1465" s="1"/>
      <c r="EP1465" s="12"/>
      <c r="EQ1465" s="6" t="str">
        <f>+IFERROR(VALUE(RIGHT(Tabla25[[#This Row],[B2B]],6)),"")</f>
        <v/>
      </c>
      <c r="ER1465" s="6" t="str">
        <f>+IFERROR(VLOOKUP(EP1465,Auxiliar!$A:$C,2,0),"")</f>
        <v/>
      </c>
      <c r="ES1465" s="7" t="str">
        <f>+IFERROR(VLOOKUP(EP1465,Auxiliar!$A:$C,3,0),"")</f>
        <v/>
      </c>
      <c r="EU1465" s="1"/>
      <c r="EV1465" s="12"/>
      <c r="EW1465" s="6" t="str">
        <f>+IFERROR(VALUE(RIGHT(Tabla26[[#This Row],[B2B]],6)),"")</f>
        <v/>
      </c>
      <c r="EX1465" s="6" t="str">
        <f>+IFERROR(VLOOKUP(EV1465,Auxiliar!$A:$C,2,0),"")</f>
        <v/>
      </c>
      <c r="EY1465" s="7" t="str">
        <f>+IFERROR(VLOOKUP(EV1465,Auxiliar!$A:$C,3,0),"")</f>
        <v/>
      </c>
      <c r="EZ1465" s="1"/>
      <c r="FA1465" s="12"/>
      <c r="FB1465" s="6" t="str">
        <f>+IFERROR(VALUE(RIGHT(Tabla27[[#This Row],[B2B]],6)),"")</f>
        <v/>
      </c>
      <c r="FC1465" s="6" t="str">
        <f>+IFERROR(VLOOKUP(FA1465,Auxiliar!$A:$C,2,0),"")</f>
        <v/>
      </c>
      <c r="FD1465" s="7" t="str">
        <f>+IFERROR(VLOOKUP(FA1465,Auxiliar!$A:$C,3,0),"")</f>
        <v/>
      </c>
      <c r="FE1465" s="1"/>
      <c r="FF1465" s="12"/>
      <c r="FG1465" s="6" t="str">
        <f>+IFERROR(VALUE(RIGHT(Tabla28[[#This Row],[B2B]],6)),"")</f>
        <v/>
      </c>
      <c r="FH1465" s="6" t="str">
        <f>+IFERROR(VLOOKUP(FF1465,Auxiliar!$A:$C,2,0),"")</f>
        <v/>
      </c>
      <c r="FI1465" s="7" t="str">
        <f>+IFERROR(VLOOKUP(FF1465,Auxiliar!$A:$C,3,0),"")</f>
        <v/>
      </c>
      <c r="FJ1465" s="1"/>
      <c r="FK1465" s="12"/>
      <c r="FL1465" s="6" t="str">
        <f>+IFERROR(VALUE(RIGHT(Tabla29[[#This Row],[B2B]],6)),"")</f>
        <v/>
      </c>
      <c r="FM1465" s="6" t="str">
        <f>+IFERROR(VLOOKUP(FK1465,Auxiliar!$A:$C,2,0),"")</f>
        <v/>
      </c>
      <c r="FN1465" s="7" t="str">
        <f>+IFERROR(VLOOKUP(FK1465,Auxiliar!$A:$C,3,0),"")</f>
        <v/>
      </c>
      <c r="FO1465" s="1"/>
      <c r="FP1465" s="12"/>
      <c r="FQ1465" s="6" t="str">
        <f>+IFERROR(VALUE(RIGHT(Tabla30[[#This Row],[B2B]],6)),"")</f>
        <v/>
      </c>
      <c r="FR1465" s="6" t="str">
        <f>+IFERROR(VLOOKUP(FP1465,Auxiliar!$A:$C,2,0),"")</f>
        <v/>
      </c>
      <c r="FS1465" s="7"/>
      <c r="FT1465" s="1"/>
      <c r="FU1465" s="12"/>
      <c r="FV1465" s="6" t="str">
        <f>+IFERROR(VALUE(RIGHT(Tabla31[[#This Row],[B2B]],6)),"")</f>
        <v/>
      </c>
      <c r="FW1465" s="6" t="str">
        <f>+IFERROR(VLOOKUP(FU1465,Auxiliar!$A:$C,2,0),"")</f>
        <v/>
      </c>
      <c r="FX1465" s="7" t="str">
        <f>+IFERROR(VLOOKUP(FU1465,Auxiliar!$A:$C,3,0),"")</f>
        <v/>
      </c>
      <c r="FY1465" s="1"/>
      <c r="FZ1465" s="12"/>
      <c r="GA1465" s="6" t="str">
        <f>+IFERROR(VALUE(RIGHT(Tabla32[[#This Row],[B2B]],6)),"")</f>
        <v/>
      </c>
      <c r="GB1465" s="6" t="str">
        <f>+IFERROR(VLOOKUP(FZ1465,Auxiliar!$A:$C,2,0),"")</f>
        <v/>
      </c>
      <c r="GC1465" s="7" t="str">
        <f>+IFERROR(VLOOKUP(FZ1465,Auxiliar!$A:$C,3,0),"")</f>
        <v/>
      </c>
      <c r="GD1465" s="1"/>
      <c r="GE1465" s="12"/>
      <c r="GF1465" s="6" t="str">
        <f>+IFERROR(VALUE(RIGHT(Tabla33[[#This Row],[B2B]],6)),"")</f>
        <v/>
      </c>
      <c r="GG1465" s="6" t="str">
        <f>+IFERROR(VLOOKUP(GE1465,Auxiliar!$A:$C,2,0),"")</f>
        <v/>
      </c>
      <c r="GH1465" s="7" t="str">
        <f>+IFERROR(VLOOKUP(GE1465,Auxiliar!$A:$C,3,0),"")</f>
        <v/>
      </c>
    </row>
    <row r="1466" spans="79:190" x14ac:dyDescent="0.25">
      <c r="CA1466" s="1">
        <v>20114</v>
      </c>
      <c r="CB1466" s="1" t="s">
        <v>35</v>
      </c>
      <c r="CC1466" s="6">
        <f>+IFERROR(VALUE(RIGHT(Tabla14[[#This Row],[B2B]],6)),"")</f>
        <v>20114</v>
      </c>
      <c r="CD1466" s="6" t="str">
        <f>+IFERROR(VLOOKUP(CB1466,Auxiliar!$A:$C,2,0),"")</f>
        <v>Corona 710cc</v>
      </c>
      <c r="CE1466" s="7" t="str">
        <f>+IFERROR(VLOOKUP(CB1466,Auxiliar!$A:$C,3,0),"")</f>
        <v>1b 10% | 85b 0%</v>
      </c>
      <c r="CM1466" s="1">
        <v>20136</v>
      </c>
      <c r="CN1466" s="1" t="s">
        <v>20</v>
      </c>
      <c r="CO1466" s="6">
        <v>20136</v>
      </c>
      <c r="CP1466" s="6" t="s">
        <v>20</v>
      </c>
      <c r="CQ1466" s="7" t="s">
        <v>21</v>
      </c>
      <c r="CY1466" s="1">
        <v>20136</v>
      </c>
      <c r="CZ1466" s="1" t="s">
        <v>16</v>
      </c>
      <c r="DA1466" s="6">
        <f>+IFERROR(VALUE(RIGHT(Tabla18[[#This Row],[B2B]],6)),"")</f>
        <v>20136</v>
      </c>
      <c r="DB1466" s="6" t="str">
        <f>+IFERROR(VLOOKUP(CZ1466,Auxiliar!$A:$C,2,0),"")</f>
        <v>PREMIUM</v>
      </c>
      <c r="DC1466" s="7" t="str">
        <f>+IFERROR(VLOOKUP(CZ1466,Auxiliar!$A:$C,3,0),"")</f>
        <v>0b 0% | 2b 2% | 5b 3,5% | 10b 5%</v>
      </c>
      <c r="DE1466" s="1">
        <v>20136</v>
      </c>
      <c r="DF1466" s="1" t="s">
        <v>19</v>
      </c>
      <c r="DG1466" s="6">
        <f>+IFERROR(VALUE(RIGHT(Tabla19[[#This Row],[B2B]],6)),"")</f>
        <v>20136</v>
      </c>
      <c r="DH1466" s="6" t="str">
        <f>+IFERROR(VLOOKUP(DF1466,Auxiliar!$A:$C,2,0),"")</f>
        <v>MICHELOB</v>
      </c>
      <c r="DI1466" s="7" t="str">
        <f>+IFERROR(VLOOKUP(DF1466,Auxiliar!$A:$C,3,0),"")</f>
        <v>1b 7% | 3b 22% | 8b 27%</v>
      </c>
      <c r="DK1466" s="1"/>
      <c r="DL1466" s="1"/>
      <c r="DM1466" s="6" t="str">
        <f>+IFERROR(VALUE(RIGHT(Tabla20[[#This Row],[B2B]],6)),"")</f>
        <v/>
      </c>
      <c r="DN1466" s="6" t="str">
        <f>+IFERROR(VLOOKUP(DL1466,Auxiliar!$A:$C,2,0),"")</f>
        <v/>
      </c>
      <c r="DO1466" s="7" t="str">
        <f>+IFERROR(VLOOKUP(DL1466,Auxiliar!$A:$C,3,0),"")</f>
        <v/>
      </c>
      <c r="DQ1466" s="1">
        <v>20107</v>
      </c>
      <c r="DR1466" s="12" t="s">
        <v>24</v>
      </c>
      <c r="DS1466" s="6">
        <f>+IFERROR(VALUE(RIGHT(Tabla21[[#This Row],[B2B]],6)),"")</f>
        <v>20107</v>
      </c>
      <c r="DT1466" s="6" t="str">
        <f>+IFERROR(VLOOKUP(DR1466,Auxiliar!$A:$C,2,0),"")</f>
        <v>CORONA PORRON</v>
      </c>
      <c r="DU1466" s="7" t="str">
        <f>+IFERROR(VLOOKUP(DR1466,Auxiliar!$A:$C,3,0),"")</f>
        <v>1b 5% | 20b 0%</v>
      </c>
      <c r="DW1466" s="1"/>
      <c r="DX1466" s="12"/>
      <c r="DY1466" s="6" t="str">
        <f>+IFERROR(VALUE(RIGHT(Tabla22[[#This Row],[B2B]],6)),"")</f>
        <v/>
      </c>
      <c r="DZ1466" s="6" t="str">
        <f>+IFERROR(VLOOKUP(DX1466,Auxiliar!$A:$C,2,0),"")</f>
        <v/>
      </c>
      <c r="EA1466" s="7" t="str">
        <f>+IFERROR(VLOOKUP(DX1466,Auxiliar!$A:$C,3,0),"")</f>
        <v/>
      </c>
      <c r="EC1466" s="1"/>
      <c r="ED1466" s="12"/>
      <c r="EE1466" s="6" t="str">
        <f>+IFERROR(VALUE(RIGHT(Tabla23[[#This Row],[B2B]],6)),"")</f>
        <v/>
      </c>
      <c r="EF1466" s="6" t="str">
        <f>+IFERROR(VLOOKUP(ED1466,Auxiliar!$A:$C,2,0),"")</f>
        <v/>
      </c>
      <c r="EG1466" s="7" t="str">
        <f>+IFERROR(VLOOKUP(ED1466,Auxiliar!$A:$C,3,0),"")</f>
        <v/>
      </c>
      <c r="EI1466" s="1"/>
      <c r="EJ1466" s="12"/>
      <c r="EK1466" s="6" t="str">
        <f>+IFERROR(VALUE(RIGHT(Tabla24[[#This Row],[B2B]],6)),"")</f>
        <v/>
      </c>
      <c r="EL1466" s="6" t="str">
        <f>+IFERROR(VLOOKUP(EJ1466,Auxiliar!$A:$C,2,0),"")</f>
        <v/>
      </c>
      <c r="EM1466" s="7" t="str">
        <f>+IFERROR(VLOOKUP(EJ1466,Auxiliar!$A:$C,3,0),"")</f>
        <v/>
      </c>
      <c r="EO1466" s="1"/>
      <c r="EP1466" s="12"/>
      <c r="EQ1466" s="6" t="str">
        <f>+IFERROR(VALUE(RIGHT(Tabla25[[#This Row],[B2B]],6)),"")</f>
        <v/>
      </c>
      <c r="ER1466" s="6" t="str">
        <f>+IFERROR(VLOOKUP(EP1466,Auxiliar!$A:$C,2,0),"")</f>
        <v/>
      </c>
      <c r="ES1466" s="7" t="str">
        <f>+IFERROR(VLOOKUP(EP1466,Auxiliar!$A:$C,3,0),"")</f>
        <v/>
      </c>
      <c r="EU1466" s="1"/>
      <c r="EV1466" s="12"/>
      <c r="EW1466" s="6" t="str">
        <f>+IFERROR(VALUE(RIGHT(Tabla26[[#This Row],[B2B]],6)),"")</f>
        <v/>
      </c>
      <c r="EX1466" s="6" t="str">
        <f>+IFERROR(VLOOKUP(EV1466,Auxiliar!$A:$C,2,0),"")</f>
        <v/>
      </c>
      <c r="EY1466" s="7" t="str">
        <f>+IFERROR(VLOOKUP(EV1466,Auxiliar!$A:$C,3,0),"")</f>
        <v/>
      </c>
      <c r="EZ1466" s="1"/>
      <c r="FA1466" s="12"/>
      <c r="FB1466" s="6" t="str">
        <f>+IFERROR(VALUE(RIGHT(Tabla27[[#This Row],[B2B]],6)),"")</f>
        <v/>
      </c>
      <c r="FC1466" s="6" t="str">
        <f>+IFERROR(VLOOKUP(FA1466,Auxiliar!$A:$C,2,0),"")</f>
        <v/>
      </c>
      <c r="FD1466" s="7" t="str">
        <f>+IFERROR(VLOOKUP(FA1466,Auxiliar!$A:$C,3,0),"")</f>
        <v/>
      </c>
      <c r="FE1466" s="1"/>
      <c r="FF1466" s="12"/>
      <c r="FG1466" s="6" t="str">
        <f>+IFERROR(VALUE(RIGHT(Tabla28[[#This Row],[B2B]],6)),"")</f>
        <v/>
      </c>
      <c r="FH1466" s="6" t="str">
        <f>+IFERROR(VLOOKUP(FF1466,Auxiliar!$A:$C,2,0),"")</f>
        <v/>
      </c>
      <c r="FI1466" s="7" t="str">
        <f>+IFERROR(VLOOKUP(FF1466,Auxiliar!$A:$C,3,0),"")</f>
        <v/>
      </c>
      <c r="FJ1466" s="1"/>
      <c r="FK1466" s="12"/>
      <c r="FL1466" s="6" t="str">
        <f>+IFERROR(VALUE(RIGHT(Tabla29[[#This Row],[B2B]],6)),"")</f>
        <v/>
      </c>
      <c r="FM1466" s="6" t="str">
        <f>+IFERROR(VLOOKUP(FK1466,Auxiliar!$A:$C,2,0),"")</f>
        <v/>
      </c>
      <c r="FN1466" s="7" t="str">
        <f>+IFERROR(VLOOKUP(FK1466,Auxiliar!$A:$C,3,0),"")</f>
        <v/>
      </c>
      <c r="FO1466" s="1"/>
      <c r="FP1466" s="12"/>
      <c r="FQ1466" s="6" t="str">
        <f>+IFERROR(VALUE(RIGHT(Tabla30[[#This Row],[B2B]],6)),"")</f>
        <v/>
      </c>
      <c r="FR1466" s="6" t="str">
        <f>+IFERROR(VLOOKUP(FP1466,Auxiliar!$A:$C,2,0),"")</f>
        <v/>
      </c>
      <c r="FS1466" s="7"/>
      <c r="FT1466" s="1"/>
      <c r="FU1466" s="12"/>
      <c r="FV1466" s="6" t="str">
        <f>+IFERROR(VALUE(RIGHT(Tabla31[[#This Row],[B2B]],6)),"")</f>
        <v/>
      </c>
      <c r="FW1466" s="6" t="str">
        <f>+IFERROR(VLOOKUP(FU1466,Auxiliar!$A:$C,2,0),"")</f>
        <v/>
      </c>
      <c r="FX1466" s="7" t="str">
        <f>+IFERROR(VLOOKUP(FU1466,Auxiliar!$A:$C,3,0),"")</f>
        <v/>
      </c>
      <c r="FY1466" s="1"/>
      <c r="FZ1466" s="12"/>
      <c r="GA1466" s="6" t="str">
        <f>+IFERROR(VALUE(RIGHT(Tabla32[[#This Row],[B2B]],6)),"")</f>
        <v/>
      </c>
      <c r="GB1466" s="6" t="str">
        <f>+IFERROR(VLOOKUP(FZ1466,Auxiliar!$A:$C,2,0),"")</f>
        <v/>
      </c>
      <c r="GC1466" s="7" t="str">
        <f>+IFERROR(VLOOKUP(FZ1466,Auxiliar!$A:$C,3,0),"")</f>
        <v/>
      </c>
      <c r="GD1466" s="1"/>
      <c r="GE1466" s="12"/>
      <c r="GF1466" s="6" t="str">
        <f>+IFERROR(VALUE(RIGHT(Tabla33[[#This Row],[B2B]],6)),"")</f>
        <v/>
      </c>
      <c r="GG1466" s="6" t="str">
        <f>+IFERROR(VLOOKUP(GE1466,Auxiliar!$A:$C,2,0),"")</f>
        <v/>
      </c>
      <c r="GH1466" s="7" t="str">
        <f>+IFERROR(VLOOKUP(GE1466,Auxiliar!$A:$C,3,0),"")</f>
        <v/>
      </c>
    </row>
    <row r="1467" spans="79:190" x14ac:dyDescent="0.25">
      <c r="CA1467" s="1">
        <v>20122</v>
      </c>
      <c r="CB1467" s="1" t="s">
        <v>35</v>
      </c>
      <c r="CC1467" s="6">
        <f>+IFERROR(VALUE(RIGHT(Tabla14[[#This Row],[B2B]],6)),"")</f>
        <v>20122</v>
      </c>
      <c r="CD1467" s="6" t="str">
        <f>+IFERROR(VLOOKUP(CB1467,Auxiliar!$A:$C,2,0),"")</f>
        <v>Corona 710cc</v>
      </c>
      <c r="CE1467" s="7" t="str">
        <f>+IFERROR(VLOOKUP(CB1467,Auxiliar!$A:$C,3,0),"")</f>
        <v>1b 10% | 85b 0%</v>
      </c>
      <c r="CM1467" s="1">
        <v>20137</v>
      </c>
      <c r="CN1467" s="1" t="s">
        <v>20</v>
      </c>
      <c r="CO1467" s="6">
        <v>20137</v>
      </c>
      <c r="CP1467" s="6" t="s">
        <v>20</v>
      </c>
      <c r="CQ1467" s="7" t="s">
        <v>21</v>
      </c>
      <c r="CY1467" s="1">
        <v>20137</v>
      </c>
      <c r="CZ1467" s="1" t="s">
        <v>16</v>
      </c>
      <c r="DA1467" s="6">
        <f>+IFERROR(VALUE(RIGHT(Tabla18[[#This Row],[B2B]],6)),"")</f>
        <v>20137</v>
      </c>
      <c r="DB1467" s="6" t="str">
        <f>+IFERROR(VLOOKUP(CZ1467,Auxiliar!$A:$C,2,0),"")</f>
        <v>PREMIUM</v>
      </c>
      <c r="DC1467" s="7" t="str">
        <f>+IFERROR(VLOOKUP(CZ1467,Auxiliar!$A:$C,3,0),"")</f>
        <v>0b 0% | 2b 2% | 5b 3,5% | 10b 5%</v>
      </c>
      <c r="DE1467" s="1">
        <v>20137</v>
      </c>
      <c r="DF1467" s="1" t="s">
        <v>19</v>
      </c>
      <c r="DG1467" s="6">
        <f>+IFERROR(VALUE(RIGHT(Tabla19[[#This Row],[B2B]],6)),"")</f>
        <v>20137</v>
      </c>
      <c r="DH1467" s="6" t="str">
        <f>+IFERROR(VLOOKUP(DF1467,Auxiliar!$A:$C,2,0),"")</f>
        <v>MICHELOB</v>
      </c>
      <c r="DI1467" s="7" t="str">
        <f>+IFERROR(VLOOKUP(DF1467,Auxiliar!$A:$C,3,0),"")</f>
        <v>1b 7% | 3b 22% | 8b 27%</v>
      </c>
      <c r="DK1467" s="1"/>
      <c r="DL1467" s="1"/>
      <c r="DM1467" s="6" t="str">
        <f>+IFERROR(VALUE(RIGHT(Tabla20[[#This Row],[B2B]],6)),"")</f>
        <v/>
      </c>
      <c r="DN1467" s="6" t="str">
        <f>+IFERROR(VLOOKUP(DL1467,Auxiliar!$A:$C,2,0),"")</f>
        <v/>
      </c>
      <c r="DO1467" s="7" t="str">
        <f>+IFERROR(VLOOKUP(DL1467,Auxiliar!$A:$C,3,0),"")</f>
        <v/>
      </c>
      <c r="DQ1467" s="1">
        <v>20109</v>
      </c>
      <c r="DR1467" s="12" t="s">
        <v>24</v>
      </c>
      <c r="DS1467" s="6">
        <f>+IFERROR(VALUE(RIGHT(Tabla21[[#This Row],[B2B]],6)),"")</f>
        <v>20109</v>
      </c>
      <c r="DT1467" s="6" t="str">
        <f>+IFERROR(VLOOKUP(DR1467,Auxiliar!$A:$C,2,0),"")</f>
        <v>CORONA PORRON</v>
      </c>
      <c r="DU1467" s="7" t="str">
        <f>+IFERROR(VLOOKUP(DR1467,Auxiliar!$A:$C,3,0),"")</f>
        <v>1b 5% | 20b 0%</v>
      </c>
      <c r="DW1467" s="1"/>
      <c r="DX1467" s="12"/>
      <c r="DY1467" s="6" t="str">
        <f>+IFERROR(VALUE(RIGHT(Tabla22[[#This Row],[B2B]],6)),"")</f>
        <v/>
      </c>
      <c r="DZ1467" s="6" t="str">
        <f>+IFERROR(VLOOKUP(DX1467,Auxiliar!$A:$C,2,0),"")</f>
        <v/>
      </c>
      <c r="EA1467" s="7" t="str">
        <f>+IFERROR(VLOOKUP(DX1467,Auxiliar!$A:$C,3,0),"")</f>
        <v/>
      </c>
      <c r="EC1467" s="1"/>
      <c r="ED1467" s="12"/>
      <c r="EE1467" s="6" t="str">
        <f>+IFERROR(VALUE(RIGHT(Tabla23[[#This Row],[B2B]],6)),"")</f>
        <v/>
      </c>
      <c r="EF1467" s="6" t="str">
        <f>+IFERROR(VLOOKUP(ED1467,Auxiliar!$A:$C,2,0),"")</f>
        <v/>
      </c>
      <c r="EG1467" s="7" t="str">
        <f>+IFERROR(VLOOKUP(ED1467,Auxiliar!$A:$C,3,0),"")</f>
        <v/>
      </c>
      <c r="EI1467" s="1"/>
      <c r="EJ1467" s="12"/>
      <c r="EK1467" s="6" t="str">
        <f>+IFERROR(VALUE(RIGHT(Tabla24[[#This Row],[B2B]],6)),"")</f>
        <v/>
      </c>
      <c r="EL1467" s="6" t="str">
        <f>+IFERROR(VLOOKUP(EJ1467,Auxiliar!$A:$C,2,0),"")</f>
        <v/>
      </c>
      <c r="EM1467" s="7" t="str">
        <f>+IFERROR(VLOOKUP(EJ1467,Auxiliar!$A:$C,3,0),"")</f>
        <v/>
      </c>
      <c r="EO1467" s="1"/>
      <c r="EP1467" s="12"/>
      <c r="EQ1467" s="6" t="str">
        <f>+IFERROR(VALUE(RIGHT(Tabla25[[#This Row],[B2B]],6)),"")</f>
        <v/>
      </c>
      <c r="ER1467" s="6" t="str">
        <f>+IFERROR(VLOOKUP(EP1467,Auxiliar!$A:$C,2,0),"")</f>
        <v/>
      </c>
      <c r="ES1467" s="7" t="str">
        <f>+IFERROR(VLOOKUP(EP1467,Auxiliar!$A:$C,3,0),"")</f>
        <v/>
      </c>
      <c r="EU1467" s="1"/>
      <c r="EV1467" s="12"/>
      <c r="EW1467" s="6" t="str">
        <f>+IFERROR(VALUE(RIGHT(Tabla26[[#This Row],[B2B]],6)),"")</f>
        <v/>
      </c>
      <c r="EX1467" s="6" t="str">
        <f>+IFERROR(VLOOKUP(EV1467,Auxiliar!$A:$C,2,0),"")</f>
        <v/>
      </c>
      <c r="EY1467" s="7" t="str">
        <f>+IFERROR(VLOOKUP(EV1467,Auxiliar!$A:$C,3,0),"")</f>
        <v/>
      </c>
      <c r="EZ1467" s="1"/>
      <c r="FA1467" s="12"/>
      <c r="FB1467" s="6" t="str">
        <f>+IFERROR(VALUE(RIGHT(Tabla27[[#This Row],[B2B]],6)),"")</f>
        <v/>
      </c>
      <c r="FC1467" s="6" t="str">
        <f>+IFERROR(VLOOKUP(FA1467,Auxiliar!$A:$C,2,0),"")</f>
        <v/>
      </c>
      <c r="FD1467" s="7" t="str">
        <f>+IFERROR(VLOOKUP(FA1467,Auxiliar!$A:$C,3,0),"")</f>
        <v/>
      </c>
      <c r="FE1467" s="1"/>
      <c r="FF1467" s="12"/>
      <c r="FG1467" s="6" t="str">
        <f>+IFERROR(VALUE(RIGHT(Tabla28[[#This Row],[B2B]],6)),"")</f>
        <v/>
      </c>
      <c r="FH1467" s="6" t="str">
        <f>+IFERROR(VLOOKUP(FF1467,Auxiliar!$A:$C,2,0),"")</f>
        <v/>
      </c>
      <c r="FI1467" s="7" t="str">
        <f>+IFERROR(VLOOKUP(FF1467,Auxiliar!$A:$C,3,0),"")</f>
        <v/>
      </c>
      <c r="FJ1467" s="1"/>
      <c r="FK1467" s="12"/>
      <c r="FL1467" s="6" t="str">
        <f>+IFERROR(VALUE(RIGHT(Tabla29[[#This Row],[B2B]],6)),"")</f>
        <v/>
      </c>
      <c r="FM1467" s="6" t="str">
        <f>+IFERROR(VLOOKUP(FK1467,Auxiliar!$A:$C,2,0),"")</f>
        <v/>
      </c>
      <c r="FN1467" s="7" t="str">
        <f>+IFERROR(VLOOKUP(FK1467,Auxiliar!$A:$C,3,0),"")</f>
        <v/>
      </c>
      <c r="FO1467" s="1"/>
      <c r="FP1467" s="12"/>
      <c r="FQ1467" s="6" t="str">
        <f>+IFERROR(VALUE(RIGHT(Tabla30[[#This Row],[B2B]],6)),"")</f>
        <v/>
      </c>
      <c r="FR1467" s="6" t="str">
        <f>+IFERROR(VLOOKUP(FP1467,Auxiliar!$A:$C,2,0),"")</f>
        <v/>
      </c>
      <c r="FS1467" s="7"/>
      <c r="FT1467" s="1"/>
      <c r="FU1467" s="12"/>
      <c r="FV1467" s="6" t="str">
        <f>+IFERROR(VALUE(RIGHT(Tabla31[[#This Row],[B2B]],6)),"")</f>
        <v/>
      </c>
      <c r="FW1467" s="6" t="str">
        <f>+IFERROR(VLOOKUP(FU1467,Auxiliar!$A:$C,2,0),"")</f>
        <v/>
      </c>
      <c r="FX1467" s="7" t="str">
        <f>+IFERROR(VLOOKUP(FU1467,Auxiliar!$A:$C,3,0),"")</f>
        <v/>
      </c>
      <c r="FY1467" s="1"/>
      <c r="FZ1467" s="12"/>
      <c r="GA1467" s="6" t="str">
        <f>+IFERROR(VALUE(RIGHT(Tabla32[[#This Row],[B2B]],6)),"")</f>
        <v/>
      </c>
      <c r="GB1467" s="6" t="str">
        <f>+IFERROR(VLOOKUP(FZ1467,Auxiliar!$A:$C,2,0),"")</f>
        <v/>
      </c>
      <c r="GC1467" s="7" t="str">
        <f>+IFERROR(VLOOKUP(FZ1467,Auxiliar!$A:$C,3,0),"")</f>
        <v/>
      </c>
      <c r="GD1467" s="1"/>
      <c r="GE1467" s="12"/>
      <c r="GF1467" s="6" t="str">
        <f>+IFERROR(VALUE(RIGHT(Tabla33[[#This Row],[B2B]],6)),"")</f>
        <v/>
      </c>
      <c r="GG1467" s="6" t="str">
        <f>+IFERROR(VLOOKUP(GE1467,Auxiliar!$A:$C,2,0),"")</f>
        <v/>
      </c>
      <c r="GH1467" s="7" t="str">
        <f>+IFERROR(VLOOKUP(GE1467,Auxiliar!$A:$C,3,0),"")</f>
        <v/>
      </c>
    </row>
    <row r="1468" spans="79:190" x14ac:dyDescent="0.25">
      <c r="CA1468" s="1">
        <v>20123</v>
      </c>
      <c r="CB1468" s="1" t="s">
        <v>35</v>
      </c>
      <c r="CC1468" s="6">
        <f>+IFERROR(VALUE(RIGHT(Tabla14[[#This Row],[B2B]],6)),"")</f>
        <v>20123</v>
      </c>
      <c r="CD1468" s="6" t="str">
        <f>+IFERROR(VLOOKUP(CB1468,Auxiliar!$A:$C,2,0),"")</f>
        <v>Corona 710cc</v>
      </c>
      <c r="CE1468" s="7" t="str">
        <f>+IFERROR(VLOOKUP(CB1468,Auxiliar!$A:$C,3,0),"")</f>
        <v>1b 10% | 85b 0%</v>
      </c>
      <c r="CM1468" s="1">
        <v>20140</v>
      </c>
      <c r="CN1468" s="1" t="s">
        <v>20</v>
      </c>
      <c r="CO1468" s="6">
        <v>20140</v>
      </c>
      <c r="CP1468" s="6" t="s">
        <v>20</v>
      </c>
      <c r="CQ1468" s="7" t="s">
        <v>21</v>
      </c>
      <c r="CY1468" s="1">
        <v>20140</v>
      </c>
      <c r="CZ1468" s="1" t="s">
        <v>16</v>
      </c>
      <c r="DA1468" s="6">
        <f>+IFERROR(VALUE(RIGHT(Tabla18[[#This Row],[B2B]],6)),"")</f>
        <v>20140</v>
      </c>
      <c r="DB1468" s="6" t="str">
        <f>+IFERROR(VLOOKUP(CZ1468,Auxiliar!$A:$C,2,0),"")</f>
        <v>PREMIUM</v>
      </c>
      <c r="DC1468" s="7" t="str">
        <f>+IFERROR(VLOOKUP(CZ1468,Auxiliar!$A:$C,3,0),"")</f>
        <v>0b 0% | 2b 2% | 5b 3,5% | 10b 5%</v>
      </c>
      <c r="DE1468" s="1">
        <v>20140</v>
      </c>
      <c r="DF1468" s="1" t="s">
        <v>19</v>
      </c>
      <c r="DG1468" s="6">
        <f>+IFERROR(VALUE(RIGHT(Tabla19[[#This Row],[B2B]],6)),"")</f>
        <v>20140</v>
      </c>
      <c r="DH1468" s="6" t="str">
        <f>+IFERROR(VLOOKUP(DF1468,Auxiliar!$A:$C,2,0),"")</f>
        <v>MICHELOB</v>
      </c>
      <c r="DI1468" s="7" t="str">
        <f>+IFERROR(VLOOKUP(DF1468,Auxiliar!$A:$C,3,0),"")</f>
        <v>1b 7% | 3b 22% | 8b 27%</v>
      </c>
      <c r="DK1468" s="1"/>
      <c r="DL1468" s="1"/>
      <c r="DM1468" s="6" t="str">
        <f>+IFERROR(VALUE(RIGHT(Tabla20[[#This Row],[B2B]],6)),"")</f>
        <v/>
      </c>
      <c r="DN1468" s="6" t="str">
        <f>+IFERROR(VLOOKUP(DL1468,Auxiliar!$A:$C,2,0),"")</f>
        <v/>
      </c>
      <c r="DO1468" s="7" t="str">
        <f>+IFERROR(VLOOKUP(DL1468,Auxiliar!$A:$C,3,0),"")</f>
        <v/>
      </c>
      <c r="DQ1468" s="1">
        <v>20111</v>
      </c>
      <c r="DR1468" s="12" t="s">
        <v>24</v>
      </c>
      <c r="DS1468" s="6">
        <f>+IFERROR(VALUE(RIGHT(Tabla21[[#This Row],[B2B]],6)),"")</f>
        <v>20111</v>
      </c>
      <c r="DT1468" s="6" t="str">
        <f>+IFERROR(VLOOKUP(DR1468,Auxiliar!$A:$C,2,0),"")</f>
        <v>CORONA PORRON</v>
      </c>
      <c r="DU1468" s="7" t="str">
        <f>+IFERROR(VLOOKUP(DR1468,Auxiliar!$A:$C,3,0),"")</f>
        <v>1b 5% | 20b 0%</v>
      </c>
      <c r="DW1468" s="1"/>
      <c r="DX1468" s="12"/>
      <c r="DY1468" s="6" t="str">
        <f>+IFERROR(VALUE(RIGHT(Tabla22[[#This Row],[B2B]],6)),"")</f>
        <v/>
      </c>
      <c r="DZ1468" s="6" t="str">
        <f>+IFERROR(VLOOKUP(DX1468,Auxiliar!$A:$C,2,0),"")</f>
        <v/>
      </c>
      <c r="EA1468" s="7" t="str">
        <f>+IFERROR(VLOOKUP(DX1468,Auxiliar!$A:$C,3,0),"")</f>
        <v/>
      </c>
      <c r="EC1468" s="1"/>
      <c r="ED1468" s="12"/>
      <c r="EE1468" s="6" t="str">
        <f>+IFERROR(VALUE(RIGHT(Tabla23[[#This Row],[B2B]],6)),"")</f>
        <v/>
      </c>
      <c r="EF1468" s="6" t="str">
        <f>+IFERROR(VLOOKUP(ED1468,Auxiliar!$A:$C,2,0),"")</f>
        <v/>
      </c>
      <c r="EG1468" s="7" t="str">
        <f>+IFERROR(VLOOKUP(ED1468,Auxiliar!$A:$C,3,0),"")</f>
        <v/>
      </c>
      <c r="EI1468" s="1"/>
      <c r="EJ1468" s="12"/>
      <c r="EK1468" s="6" t="str">
        <f>+IFERROR(VALUE(RIGHT(Tabla24[[#This Row],[B2B]],6)),"")</f>
        <v/>
      </c>
      <c r="EL1468" s="6" t="str">
        <f>+IFERROR(VLOOKUP(EJ1468,Auxiliar!$A:$C,2,0),"")</f>
        <v/>
      </c>
      <c r="EM1468" s="7" t="str">
        <f>+IFERROR(VLOOKUP(EJ1468,Auxiliar!$A:$C,3,0),"")</f>
        <v/>
      </c>
      <c r="EO1468" s="1"/>
      <c r="EP1468" s="12"/>
      <c r="EQ1468" s="6" t="str">
        <f>+IFERROR(VALUE(RIGHT(Tabla25[[#This Row],[B2B]],6)),"")</f>
        <v/>
      </c>
      <c r="ER1468" s="6" t="str">
        <f>+IFERROR(VLOOKUP(EP1468,Auxiliar!$A:$C,2,0),"")</f>
        <v/>
      </c>
      <c r="ES1468" s="7" t="str">
        <f>+IFERROR(VLOOKUP(EP1468,Auxiliar!$A:$C,3,0),"")</f>
        <v/>
      </c>
      <c r="EU1468" s="1"/>
      <c r="EV1468" s="12"/>
      <c r="EW1468" s="6" t="str">
        <f>+IFERROR(VALUE(RIGHT(Tabla26[[#This Row],[B2B]],6)),"")</f>
        <v/>
      </c>
      <c r="EX1468" s="6" t="str">
        <f>+IFERROR(VLOOKUP(EV1468,Auxiliar!$A:$C,2,0),"")</f>
        <v/>
      </c>
      <c r="EY1468" s="7" t="str">
        <f>+IFERROR(VLOOKUP(EV1468,Auxiliar!$A:$C,3,0),"")</f>
        <v/>
      </c>
      <c r="EZ1468" s="1"/>
      <c r="FA1468" s="12"/>
      <c r="FB1468" s="6" t="str">
        <f>+IFERROR(VALUE(RIGHT(Tabla27[[#This Row],[B2B]],6)),"")</f>
        <v/>
      </c>
      <c r="FC1468" s="6" t="str">
        <f>+IFERROR(VLOOKUP(FA1468,Auxiliar!$A:$C,2,0),"")</f>
        <v/>
      </c>
      <c r="FD1468" s="7" t="str">
        <f>+IFERROR(VLOOKUP(FA1468,Auxiliar!$A:$C,3,0),"")</f>
        <v/>
      </c>
      <c r="FE1468" s="1"/>
      <c r="FF1468" s="12"/>
      <c r="FG1468" s="6" t="str">
        <f>+IFERROR(VALUE(RIGHT(Tabla28[[#This Row],[B2B]],6)),"")</f>
        <v/>
      </c>
      <c r="FH1468" s="6" t="str">
        <f>+IFERROR(VLOOKUP(FF1468,Auxiliar!$A:$C,2,0),"")</f>
        <v/>
      </c>
      <c r="FI1468" s="7" t="str">
        <f>+IFERROR(VLOOKUP(FF1468,Auxiliar!$A:$C,3,0),"")</f>
        <v/>
      </c>
      <c r="FJ1468" s="1"/>
      <c r="FK1468" s="12"/>
      <c r="FL1468" s="6" t="str">
        <f>+IFERROR(VALUE(RIGHT(Tabla29[[#This Row],[B2B]],6)),"")</f>
        <v/>
      </c>
      <c r="FM1468" s="6" t="str">
        <f>+IFERROR(VLOOKUP(FK1468,Auxiliar!$A:$C,2,0),"")</f>
        <v/>
      </c>
      <c r="FN1468" s="7" t="str">
        <f>+IFERROR(VLOOKUP(FK1468,Auxiliar!$A:$C,3,0),"")</f>
        <v/>
      </c>
      <c r="FO1468" s="1"/>
      <c r="FP1468" s="12"/>
      <c r="FQ1468" s="6" t="str">
        <f>+IFERROR(VALUE(RIGHT(Tabla30[[#This Row],[B2B]],6)),"")</f>
        <v/>
      </c>
      <c r="FR1468" s="6" t="str">
        <f>+IFERROR(VLOOKUP(FP1468,Auxiliar!$A:$C,2,0),"")</f>
        <v/>
      </c>
      <c r="FS1468" s="7"/>
      <c r="FT1468" s="1"/>
      <c r="FU1468" s="12"/>
      <c r="FV1468" s="6" t="str">
        <f>+IFERROR(VALUE(RIGHT(Tabla31[[#This Row],[B2B]],6)),"")</f>
        <v/>
      </c>
      <c r="FW1468" s="6" t="str">
        <f>+IFERROR(VLOOKUP(FU1468,Auxiliar!$A:$C,2,0),"")</f>
        <v/>
      </c>
      <c r="FX1468" s="7" t="str">
        <f>+IFERROR(VLOOKUP(FU1468,Auxiliar!$A:$C,3,0),"")</f>
        <v/>
      </c>
      <c r="FY1468" s="1"/>
      <c r="FZ1468" s="12"/>
      <c r="GA1468" s="6" t="str">
        <f>+IFERROR(VALUE(RIGHT(Tabla32[[#This Row],[B2B]],6)),"")</f>
        <v/>
      </c>
      <c r="GB1468" s="6" t="str">
        <f>+IFERROR(VLOOKUP(FZ1468,Auxiliar!$A:$C,2,0),"")</f>
        <v/>
      </c>
      <c r="GC1468" s="7" t="str">
        <f>+IFERROR(VLOOKUP(FZ1468,Auxiliar!$A:$C,3,0),"")</f>
        <v/>
      </c>
      <c r="GD1468" s="1"/>
      <c r="GE1468" s="12"/>
      <c r="GF1468" s="6" t="str">
        <f>+IFERROR(VALUE(RIGHT(Tabla33[[#This Row],[B2B]],6)),"")</f>
        <v/>
      </c>
      <c r="GG1468" s="6" t="str">
        <f>+IFERROR(VLOOKUP(GE1468,Auxiliar!$A:$C,2,0),"")</f>
        <v/>
      </c>
      <c r="GH1468" s="7" t="str">
        <f>+IFERROR(VLOOKUP(GE1468,Auxiliar!$A:$C,3,0),"")</f>
        <v/>
      </c>
    </row>
    <row r="1469" spans="79:190" x14ac:dyDescent="0.25">
      <c r="CA1469" s="1">
        <v>20126</v>
      </c>
      <c r="CB1469" s="1" t="s">
        <v>35</v>
      </c>
      <c r="CC1469" s="6">
        <f>+IFERROR(VALUE(RIGHT(Tabla14[[#This Row],[B2B]],6)),"")</f>
        <v>20126</v>
      </c>
      <c r="CD1469" s="6" t="str">
        <f>+IFERROR(VLOOKUP(CB1469,Auxiliar!$A:$C,2,0),"")</f>
        <v>Corona 710cc</v>
      </c>
      <c r="CE1469" s="7" t="str">
        <f>+IFERROR(VLOOKUP(CB1469,Auxiliar!$A:$C,3,0),"")</f>
        <v>1b 10% | 85b 0%</v>
      </c>
      <c r="CM1469" s="1">
        <v>20141</v>
      </c>
      <c r="CN1469" s="1" t="s">
        <v>20</v>
      </c>
      <c r="CO1469" s="6">
        <v>20141</v>
      </c>
      <c r="CP1469" s="6" t="s">
        <v>20</v>
      </c>
      <c r="CQ1469" s="7" t="s">
        <v>21</v>
      </c>
      <c r="CY1469" s="1">
        <v>20141</v>
      </c>
      <c r="CZ1469" s="1" t="s">
        <v>16</v>
      </c>
      <c r="DA1469" s="6">
        <f>+IFERROR(VALUE(RIGHT(Tabla18[[#This Row],[B2B]],6)),"")</f>
        <v>20141</v>
      </c>
      <c r="DB1469" s="6" t="str">
        <f>+IFERROR(VLOOKUP(CZ1469,Auxiliar!$A:$C,2,0),"")</f>
        <v>PREMIUM</v>
      </c>
      <c r="DC1469" s="7" t="str">
        <f>+IFERROR(VLOOKUP(CZ1469,Auxiliar!$A:$C,3,0),"")</f>
        <v>0b 0% | 2b 2% | 5b 3,5% | 10b 5%</v>
      </c>
      <c r="DE1469" s="1">
        <v>20141</v>
      </c>
      <c r="DF1469" s="1" t="s">
        <v>19</v>
      </c>
      <c r="DG1469" s="6">
        <f>+IFERROR(VALUE(RIGHT(Tabla19[[#This Row],[B2B]],6)),"")</f>
        <v>20141</v>
      </c>
      <c r="DH1469" s="6" t="str">
        <f>+IFERROR(VLOOKUP(DF1469,Auxiliar!$A:$C,2,0),"")</f>
        <v>MICHELOB</v>
      </c>
      <c r="DI1469" s="7" t="str">
        <f>+IFERROR(VLOOKUP(DF1469,Auxiliar!$A:$C,3,0),"")</f>
        <v>1b 7% | 3b 22% | 8b 27%</v>
      </c>
      <c r="DK1469" s="1"/>
      <c r="DL1469" s="1"/>
      <c r="DM1469" s="6" t="str">
        <f>+IFERROR(VALUE(RIGHT(Tabla20[[#This Row],[B2B]],6)),"")</f>
        <v/>
      </c>
      <c r="DN1469" s="6" t="str">
        <f>+IFERROR(VLOOKUP(DL1469,Auxiliar!$A:$C,2,0),"")</f>
        <v/>
      </c>
      <c r="DO1469" s="7" t="str">
        <f>+IFERROR(VLOOKUP(DL1469,Auxiliar!$A:$C,3,0),"")</f>
        <v/>
      </c>
      <c r="DQ1469" s="1">
        <v>20113</v>
      </c>
      <c r="DR1469" s="12" t="s">
        <v>24</v>
      </c>
      <c r="DS1469" s="6">
        <f>+IFERROR(VALUE(RIGHT(Tabla21[[#This Row],[B2B]],6)),"")</f>
        <v>20113</v>
      </c>
      <c r="DT1469" s="6" t="str">
        <f>+IFERROR(VLOOKUP(DR1469,Auxiliar!$A:$C,2,0),"")</f>
        <v>CORONA PORRON</v>
      </c>
      <c r="DU1469" s="7" t="str">
        <f>+IFERROR(VLOOKUP(DR1469,Auxiliar!$A:$C,3,0),"")</f>
        <v>1b 5% | 20b 0%</v>
      </c>
      <c r="DW1469" s="1"/>
      <c r="DX1469" s="12"/>
      <c r="DY1469" s="6" t="str">
        <f>+IFERROR(VALUE(RIGHT(Tabla22[[#This Row],[B2B]],6)),"")</f>
        <v/>
      </c>
      <c r="DZ1469" s="6" t="str">
        <f>+IFERROR(VLOOKUP(DX1469,Auxiliar!$A:$C,2,0),"")</f>
        <v/>
      </c>
      <c r="EA1469" s="7" t="str">
        <f>+IFERROR(VLOOKUP(DX1469,Auxiliar!$A:$C,3,0),"")</f>
        <v/>
      </c>
      <c r="EC1469" s="1"/>
      <c r="ED1469" s="12"/>
      <c r="EE1469" s="6" t="str">
        <f>+IFERROR(VALUE(RIGHT(Tabla23[[#This Row],[B2B]],6)),"")</f>
        <v/>
      </c>
      <c r="EF1469" s="6" t="str">
        <f>+IFERROR(VLOOKUP(ED1469,Auxiliar!$A:$C,2,0),"")</f>
        <v/>
      </c>
      <c r="EG1469" s="7" t="str">
        <f>+IFERROR(VLOOKUP(ED1469,Auxiliar!$A:$C,3,0),"")</f>
        <v/>
      </c>
      <c r="EI1469" s="1"/>
      <c r="EJ1469" s="12"/>
      <c r="EK1469" s="6" t="str">
        <f>+IFERROR(VALUE(RIGHT(Tabla24[[#This Row],[B2B]],6)),"")</f>
        <v/>
      </c>
      <c r="EL1469" s="6" t="str">
        <f>+IFERROR(VLOOKUP(EJ1469,Auxiliar!$A:$C,2,0),"")</f>
        <v/>
      </c>
      <c r="EM1469" s="7" t="str">
        <f>+IFERROR(VLOOKUP(EJ1469,Auxiliar!$A:$C,3,0),"")</f>
        <v/>
      </c>
      <c r="EO1469" s="1"/>
      <c r="EP1469" s="12"/>
      <c r="EQ1469" s="6" t="str">
        <f>+IFERROR(VALUE(RIGHT(Tabla25[[#This Row],[B2B]],6)),"")</f>
        <v/>
      </c>
      <c r="ER1469" s="6" t="str">
        <f>+IFERROR(VLOOKUP(EP1469,Auxiliar!$A:$C,2,0),"")</f>
        <v/>
      </c>
      <c r="ES1469" s="7" t="str">
        <f>+IFERROR(VLOOKUP(EP1469,Auxiliar!$A:$C,3,0),"")</f>
        <v/>
      </c>
      <c r="EU1469" s="1"/>
      <c r="EV1469" s="12"/>
      <c r="EW1469" s="6" t="str">
        <f>+IFERROR(VALUE(RIGHT(Tabla26[[#This Row],[B2B]],6)),"")</f>
        <v/>
      </c>
      <c r="EX1469" s="6" t="str">
        <f>+IFERROR(VLOOKUP(EV1469,Auxiliar!$A:$C,2,0),"")</f>
        <v/>
      </c>
      <c r="EY1469" s="7" t="str">
        <f>+IFERROR(VLOOKUP(EV1469,Auxiliar!$A:$C,3,0),"")</f>
        <v/>
      </c>
      <c r="EZ1469" s="1"/>
      <c r="FA1469" s="12"/>
      <c r="FB1469" s="6" t="str">
        <f>+IFERROR(VALUE(RIGHT(Tabla27[[#This Row],[B2B]],6)),"")</f>
        <v/>
      </c>
      <c r="FC1469" s="6" t="str">
        <f>+IFERROR(VLOOKUP(FA1469,Auxiliar!$A:$C,2,0),"")</f>
        <v/>
      </c>
      <c r="FD1469" s="7" t="str">
        <f>+IFERROR(VLOOKUP(FA1469,Auxiliar!$A:$C,3,0),"")</f>
        <v/>
      </c>
      <c r="FE1469" s="1"/>
      <c r="FF1469" s="12"/>
      <c r="FG1469" s="6" t="str">
        <f>+IFERROR(VALUE(RIGHT(Tabla28[[#This Row],[B2B]],6)),"")</f>
        <v/>
      </c>
      <c r="FH1469" s="6" t="str">
        <f>+IFERROR(VLOOKUP(FF1469,Auxiliar!$A:$C,2,0),"")</f>
        <v/>
      </c>
      <c r="FI1469" s="7" t="str">
        <f>+IFERROR(VLOOKUP(FF1469,Auxiliar!$A:$C,3,0),"")</f>
        <v/>
      </c>
      <c r="FJ1469" s="1"/>
      <c r="FK1469" s="12"/>
      <c r="FL1469" s="6" t="str">
        <f>+IFERROR(VALUE(RIGHT(Tabla29[[#This Row],[B2B]],6)),"")</f>
        <v/>
      </c>
      <c r="FM1469" s="6" t="str">
        <f>+IFERROR(VLOOKUP(FK1469,Auxiliar!$A:$C,2,0),"")</f>
        <v/>
      </c>
      <c r="FN1469" s="7" t="str">
        <f>+IFERROR(VLOOKUP(FK1469,Auxiliar!$A:$C,3,0),"")</f>
        <v/>
      </c>
      <c r="FO1469" s="1"/>
      <c r="FP1469" s="12"/>
      <c r="FQ1469" s="6" t="str">
        <f>+IFERROR(VALUE(RIGHT(Tabla30[[#This Row],[B2B]],6)),"")</f>
        <v/>
      </c>
      <c r="FR1469" s="6" t="str">
        <f>+IFERROR(VLOOKUP(FP1469,Auxiliar!$A:$C,2,0),"")</f>
        <v/>
      </c>
      <c r="FS1469" s="7"/>
      <c r="FT1469" s="1"/>
      <c r="FU1469" s="12"/>
      <c r="FV1469" s="6" t="str">
        <f>+IFERROR(VALUE(RIGHT(Tabla31[[#This Row],[B2B]],6)),"")</f>
        <v/>
      </c>
      <c r="FW1469" s="6" t="str">
        <f>+IFERROR(VLOOKUP(FU1469,Auxiliar!$A:$C,2,0),"")</f>
        <v/>
      </c>
      <c r="FX1469" s="7" t="str">
        <f>+IFERROR(VLOOKUP(FU1469,Auxiliar!$A:$C,3,0),"")</f>
        <v/>
      </c>
      <c r="FY1469" s="1"/>
      <c r="FZ1469" s="12"/>
      <c r="GA1469" s="6" t="str">
        <f>+IFERROR(VALUE(RIGHT(Tabla32[[#This Row],[B2B]],6)),"")</f>
        <v/>
      </c>
      <c r="GB1469" s="6" t="str">
        <f>+IFERROR(VLOOKUP(FZ1469,Auxiliar!$A:$C,2,0),"")</f>
        <v/>
      </c>
      <c r="GC1469" s="7" t="str">
        <f>+IFERROR(VLOOKUP(FZ1469,Auxiliar!$A:$C,3,0),"")</f>
        <v/>
      </c>
      <c r="GD1469" s="1"/>
      <c r="GE1469" s="12"/>
      <c r="GF1469" s="6" t="str">
        <f>+IFERROR(VALUE(RIGHT(Tabla33[[#This Row],[B2B]],6)),"")</f>
        <v/>
      </c>
      <c r="GG1469" s="6" t="str">
        <f>+IFERROR(VLOOKUP(GE1469,Auxiliar!$A:$C,2,0),"")</f>
        <v/>
      </c>
      <c r="GH1469" s="7" t="str">
        <f>+IFERROR(VLOOKUP(GE1469,Auxiliar!$A:$C,3,0),"")</f>
        <v/>
      </c>
    </row>
    <row r="1470" spans="79:190" x14ac:dyDescent="0.25">
      <c r="CA1470" s="1">
        <v>20127</v>
      </c>
      <c r="CB1470" s="1" t="s">
        <v>35</v>
      </c>
      <c r="CC1470" s="6">
        <f>+IFERROR(VALUE(RIGHT(Tabla14[[#This Row],[B2B]],6)),"")</f>
        <v>20127</v>
      </c>
      <c r="CD1470" s="6" t="str">
        <f>+IFERROR(VLOOKUP(CB1470,Auxiliar!$A:$C,2,0),"")</f>
        <v>Corona 710cc</v>
      </c>
      <c r="CE1470" s="7" t="str">
        <f>+IFERROR(VLOOKUP(CB1470,Auxiliar!$A:$C,3,0),"")</f>
        <v>1b 10% | 85b 0%</v>
      </c>
      <c r="CM1470" s="1">
        <v>20143</v>
      </c>
      <c r="CN1470" s="1" t="s">
        <v>20</v>
      </c>
      <c r="CO1470" s="6">
        <v>20143</v>
      </c>
      <c r="CP1470" s="6" t="s">
        <v>20</v>
      </c>
      <c r="CQ1470" s="7" t="s">
        <v>21</v>
      </c>
      <c r="CY1470" s="1">
        <v>20143</v>
      </c>
      <c r="CZ1470" s="1" t="s">
        <v>16</v>
      </c>
      <c r="DA1470" s="6">
        <f>+IFERROR(VALUE(RIGHT(Tabla18[[#This Row],[B2B]],6)),"")</f>
        <v>20143</v>
      </c>
      <c r="DB1470" s="6" t="str">
        <f>+IFERROR(VLOOKUP(CZ1470,Auxiliar!$A:$C,2,0),"")</f>
        <v>PREMIUM</v>
      </c>
      <c r="DC1470" s="7" t="str">
        <f>+IFERROR(VLOOKUP(CZ1470,Auxiliar!$A:$C,3,0),"")</f>
        <v>0b 0% | 2b 2% | 5b 3,5% | 10b 5%</v>
      </c>
      <c r="DE1470" s="1">
        <v>20143</v>
      </c>
      <c r="DF1470" s="1" t="s">
        <v>19</v>
      </c>
      <c r="DG1470" s="6">
        <f>+IFERROR(VALUE(RIGHT(Tabla19[[#This Row],[B2B]],6)),"")</f>
        <v>20143</v>
      </c>
      <c r="DH1470" s="6" t="str">
        <f>+IFERROR(VLOOKUP(DF1470,Auxiliar!$A:$C,2,0),"")</f>
        <v>MICHELOB</v>
      </c>
      <c r="DI1470" s="7" t="str">
        <f>+IFERROR(VLOOKUP(DF1470,Auxiliar!$A:$C,3,0),"")</f>
        <v>1b 7% | 3b 22% | 8b 27%</v>
      </c>
      <c r="DK1470" s="1"/>
      <c r="DL1470" s="1"/>
      <c r="DM1470" s="6" t="str">
        <f>+IFERROR(VALUE(RIGHT(Tabla20[[#This Row],[B2B]],6)),"")</f>
        <v/>
      </c>
      <c r="DN1470" s="6" t="str">
        <f>+IFERROR(VLOOKUP(DL1470,Auxiliar!$A:$C,2,0),"")</f>
        <v/>
      </c>
      <c r="DO1470" s="7" t="str">
        <f>+IFERROR(VLOOKUP(DL1470,Auxiliar!$A:$C,3,0),"")</f>
        <v/>
      </c>
      <c r="DQ1470" s="1">
        <v>20114</v>
      </c>
      <c r="DR1470" s="12" t="s">
        <v>24</v>
      </c>
      <c r="DS1470" s="6">
        <f>+IFERROR(VALUE(RIGHT(Tabla21[[#This Row],[B2B]],6)),"")</f>
        <v>20114</v>
      </c>
      <c r="DT1470" s="6" t="str">
        <f>+IFERROR(VLOOKUP(DR1470,Auxiliar!$A:$C,2,0),"")</f>
        <v>CORONA PORRON</v>
      </c>
      <c r="DU1470" s="7" t="str">
        <f>+IFERROR(VLOOKUP(DR1470,Auxiliar!$A:$C,3,0),"")</f>
        <v>1b 5% | 20b 0%</v>
      </c>
      <c r="DW1470" s="1"/>
      <c r="DX1470" s="12"/>
      <c r="DY1470" s="6" t="str">
        <f>+IFERROR(VALUE(RIGHT(Tabla22[[#This Row],[B2B]],6)),"")</f>
        <v/>
      </c>
      <c r="DZ1470" s="6" t="str">
        <f>+IFERROR(VLOOKUP(DX1470,Auxiliar!$A:$C,2,0),"")</f>
        <v/>
      </c>
      <c r="EA1470" s="7" t="str">
        <f>+IFERROR(VLOOKUP(DX1470,Auxiliar!$A:$C,3,0),"")</f>
        <v/>
      </c>
      <c r="EC1470" s="1"/>
      <c r="ED1470" s="12"/>
      <c r="EE1470" s="6" t="str">
        <f>+IFERROR(VALUE(RIGHT(Tabla23[[#This Row],[B2B]],6)),"")</f>
        <v/>
      </c>
      <c r="EF1470" s="6" t="str">
        <f>+IFERROR(VLOOKUP(ED1470,Auxiliar!$A:$C,2,0),"")</f>
        <v/>
      </c>
      <c r="EG1470" s="7" t="str">
        <f>+IFERROR(VLOOKUP(ED1470,Auxiliar!$A:$C,3,0),"")</f>
        <v/>
      </c>
      <c r="EI1470" s="1"/>
      <c r="EJ1470" s="12"/>
      <c r="EK1470" s="6" t="str">
        <f>+IFERROR(VALUE(RIGHT(Tabla24[[#This Row],[B2B]],6)),"")</f>
        <v/>
      </c>
      <c r="EL1470" s="6" t="str">
        <f>+IFERROR(VLOOKUP(EJ1470,Auxiliar!$A:$C,2,0),"")</f>
        <v/>
      </c>
      <c r="EM1470" s="7" t="str">
        <f>+IFERROR(VLOOKUP(EJ1470,Auxiliar!$A:$C,3,0),"")</f>
        <v/>
      </c>
      <c r="EO1470" s="1"/>
      <c r="EP1470" s="12"/>
      <c r="EQ1470" s="6" t="str">
        <f>+IFERROR(VALUE(RIGHT(Tabla25[[#This Row],[B2B]],6)),"")</f>
        <v/>
      </c>
      <c r="ER1470" s="6" t="str">
        <f>+IFERROR(VLOOKUP(EP1470,Auxiliar!$A:$C,2,0),"")</f>
        <v/>
      </c>
      <c r="ES1470" s="7" t="str">
        <f>+IFERROR(VLOOKUP(EP1470,Auxiliar!$A:$C,3,0),"")</f>
        <v/>
      </c>
      <c r="EU1470" s="1"/>
      <c r="EV1470" s="12"/>
      <c r="EW1470" s="6" t="str">
        <f>+IFERROR(VALUE(RIGHT(Tabla26[[#This Row],[B2B]],6)),"")</f>
        <v/>
      </c>
      <c r="EX1470" s="6" t="str">
        <f>+IFERROR(VLOOKUP(EV1470,Auxiliar!$A:$C,2,0),"")</f>
        <v/>
      </c>
      <c r="EY1470" s="7" t="str">
        <f>+IFERROR(VLOOKUP(EV1470,Auxiliar!$A:$C,3,0),"")</f>
        <v/>
      </c>
      <c r="EZ1470" s="1"/>
      <c r="FA1470" s="12"/>
      <c r="FB1470" s="6" t="str">
        <f>+IFERROR(VALUE(RIGHT(Tabla27[[#This Row],[B2B]],6)),"")</f>
        <v/>
      </c>
      <c r="FC1470" s="6" t="str">
        <f>+IFERROR(VLOOKUP(FA1470,Auxiliar!$A:$C,2,0),"")</f>
        <v/>
      </c>
      <c r="FD1470" s="7" t="str">
        <f>+IFERROR(VLOOKUP(FA1470,Auxiliar!$A:$C,3,0),"")</f>
        <v/>
      </c>
      <c r="FE1470" s="1"/>
      <c r="FF1470" s="12"/>
      <c r="FG1470" s="6" t="str">
        <f>+IFERROR(VALUE(RIGHT(Tabla28[[#This Row],[B2B]],6)),"")</f>
        <v/>
      </c>
      <c r="FH1470" s="6" t="str">
        <f>+IFERROR(VLOOKUP(FF1470,Auxiliar!$A:$C,2,0),"")</f>
        <v/>
      </c>
      <c r="FI1470" s="7" t="str">
        <f>+IFERROR(VLOOKUP(FF1470,Auxiliar!$A:$C,3,0),"")</f>
        <v/>
      </c>
      <c r="FJ1470" s="1"/>
      <c r="FK1470" s="12"/>
      <c r="FL1470" s="6" t="str">
        <f>+IFERROR(VALUE(RIGHT(Tabla29[[#This Row],[B2B]],6)),"")</f>
        <v/>
      </c>
      <c r="FM1470" s="6" t="str">
        <f>+IFERROR(VLOOKUP(FK1470,Auxiliar!$A:$C,2,0),"")</f>
        <v/>
      </c>
      <c r="FN1470" s="7" t="str">
        <f>+IFERROR(VLOOKUP(FK1470,Auxiliar!$A:$C,3,0),"")</f>
        <v/>
      </c>
      <c r="FO1470" s="1"/>
      <c r="FP1470" s="12"/>
      <c r="FQ1470" s="6" t="str">
        <f>+IFERROR(VALUE(RIGHT(Tabla30[[#This Row],[B2B]],6)),"")</f>
        <v/>
      </c>
      <c r="FR1470" s="6" t="str">
        <f>+IFERROR(VLOOKUP(FP1470,Auxiliar!$A:$C,2,0),"")</f>
        <v/>
      </c>
      <c r="FS1470" s="7"/>
      <c r="FT1470" s="1"/>
      <c r="FU1470" s="12"/>
      <c r="FV1470" s="6" t="str">
        <f>+IFERROR(VALUE(RIGHT(Tabla31[[#This Row],[B2B]],6)),"")</f>
        <v/>
      </c>
      <c r="FW1470" s="6" t="str">
        <f>+IFERROR(VLOOKUP(FU1470,Auxiliar!$A:$C,2,0),"")</f>
        <v/>
      </c>
      <c r="FX1470" s="7" t="str">
        <f>+IFERROR(VLOOKUP(FU1470,Auxiliar!$A:$C,3,0),"")</f>
        <v/>
      </c>
      <c r="FY1470" s="1"/>
      <c r="FZ1470" s="12"/>
      <c r="GA1470" s="6" t="str">
        <f>+IFERROR(VALUE(RIGHT(Tabla32[[#This Row],[B2B]],6)),"")</f>
        <v/>
      </c>
      <c r="GB1470" s="6" t="str">
        <f>+IFERROR(VLOOKUP(FZ1470,Auxiliar!$A:$C,2,0),"")</f>
        <v/>
      </c>
      <c r="GC1470" s="7" t="str">
        <f>+IFERROR(VLOOKUP(FZ1470,Auxiliar!$A:$C,3,0),"")</f>
        <v/>
      </c>
      <c r="GD1470" s="1"/>
      <c r="GE1470" s="12"/>
      <c r="GF1470" s="6" t="str">
        <f>+IFERROR(VALUE(RIGHT(Tabla33[[#This Row],[B2B]],6)),"")</f>
        <v/>
      </c>
      <c r="GG1470" s="6" t="str">
        <f>+IFERROR(VLOOKUP(GE1470,Auxiliar!$A:$C,2,0),"")</f>
        <v/>
      </c>
      <c r="GH1470" s="7" t="str">
        <f>+IFERROR(VLOOKUP(GE1470,Auxiliar!$A:$C,3,0),"")</f>
        <v/>
      </c>
    </row>
    <row r="1471" spans="79:190" x14ac:dyDescent="0.25">
      <c r="CA1471" s="1">
        <v>20128</v>
      </c>
      <c r="CB1471" s="1" t="s">
        <v>35</v>
      </c>
      <c r="CC1471" s="6">
        <f>+IFERROR(VALUE(RIGHT(Tabla14[[#This Row],[B2B]],6)),"")</f>
        <v>20128</v>
      </c>
      <c r="CD1471" s="6" t="str">
        <f>+IFERROR(VLOOKUP(CB1471,Auxiliar!$A:$C,2,0),"")</f>
        <v>Corona 710cc</v>
      </c>
      <c r="CE1471" s="7" t="str">
        <f>+IFERROR(VLOOKUP(CB1471,Auxiliar!$A:$C,3,0),"")</f>
        <v>1b 10% | 85b 0%</v>
      </c>
      <c r="CM1471" s="1">
        <v>20147</v>
      </c>
      <c r="CN1471" s="1" t="s">
        <v>20</v>
      </c>
      <c r="CO1471" s="6">
        <v>20147</v>
      </c>
      <c r="CP1471" s="6" t="s">
        <v>20</v>
      </c>
      <c r="CQ1471" s="7" t="s">
        <v>21</v>
      </c>
      <c r="CY1471" s="1">
        <v>20147</v>
      </c>
      <c r="CZ1471" s="1" t="s">
        <v>16</v>
      </c>
      <c r="DA1471" s="6">
        <f>+IFERROR(VALUE(RIGHT(Tabla18[[#This Row],[B2B]],6)),"")</f>
        <v>20147</v>
      </c>
      <c r="DB1471" s="6" t="str">
        <f>+IFERROR(VLOOKUP(CZ1471,Auxiliar!$A:$C,2,0),"")</f>
        <v>PREMIUM</v>
      </c>
      <c r="DC1471" s="7" t="str">
        <f>+IFERROR(VLOOKUP(CZ1471,Auxiliar!$A:$C,3,0),"")</f>
        <v>0b 0% | 2b 2% | 5b 3,5% | 10b 5%</v>
      </c>
      <c r="DE1471" s="1">
        <v>20147</v>
      </c>
      <c r="DF1471" s="1" t="s">
        <v>19</v>
      </c>
      <c r="DG1471" s="6">
        <f>+IFERROR(VALUE(RIGHT(Tabla19[[#This Row],[B2B]],6)),"")</f>
        <v>20147</v>
      </c>
      <c r="DH1471" s="6" t="str">
        <f>+IFERROR(VLOOKUP(DF1471,Auxiliar!$A:$C,2,0),"")</f>
        <v>MICHELOB</v>
      </c>
      <c r="DI1471" s="7" t="str">
        <f>+IFERROR(VLOOKUP(DF1471,Auxiliar!$A:$C,3,0),"")</f>
        <v>1b 7% | 3b 22% | 8b 27%</v>
      </c>
      <c r="DK1471" s="1"/>
      <c r="DL1471" s="1"/>
      <c r="DM1471" s="6" t="str">
        <f>+IFERROR(VALUE(RIGHT(Tabla20[[#This Row],[B2B]],6)),"")</f>
        <v/>
      </c>
      <c r="DN1471" s="6" t="str">
        <f>+IFERROR(VLOOKUP(DL1471,Auxiliar!$A:$C,2,0),"")</f>
        <v/>
      </c>
      <c r="DO1471" s="7" t="str">
        <f>+IFERROR(VLOOKUP(DL1471,Auxiliar!$A:$C,3,0),"")</f>
        <v/>
      </c>
      <c r="DQ1471" s="1">
        <v>20122</v>
      </c>
      <c r="DR1471" s="12" t="s">
        <v>24</v>
      </c>
      <c r="DS1471" s="6">
        <f>+IFERROR(VALUE(RIGHT(Tabla21[[#This Row],[B2B]],6)),"")</f>
        <v>20122</v>
      </c>
      <c r="DT1471" s="6" t="str">
        <f>+IFERROR(VLOOKUP(DR1471,Auxiliar!$A:$C,2,0),"")</f>
        <v>CORONA PORRON</v>
      </c>
      <c r="DU1471" s="7" t="str">
        <f>+IFERROR(VLOOKUP(DR1471,Auxiliar!$A:$C,3,0),"")</f>
        <v>1b 5% | 20b 0%</v>
      </c>
      <c r="DW1471" s="1"/>
      <c r="DX1471" s="12"/>
      <c r="DY1471" s="6" t="str">
        <f>+IFERROR(VALUE(RIGHT(Tabla22[[#This Row],[B2B]],6)),"")</f>
        <v/>
      </c>
      <c r="DZ1471" s="6" t="str">
        <f>+IFERROR(VLOOKUP(DX1471,Auxiliar!$A:$C,2,0),"")</f>
        <v/>
      </c>
      <c r="EA1471" s="7" t="str">
        <f>+IFERROR(VLOOKUP(DX1471,Auxiliar!$A:$C,3,0),"")</f>
        <v/>
      </c>
      <c r="EC1471" s="1"/>
      <c r="ED1471" s="12"/>
      <c r="EE1471" s="6" t="str">
        <f>+IFERROR(VALUE(RIGHT(Tabla23[[#This Row],[B2B]],6)),"")</f>
        <v/>
      </c>
      <c r="EF1471" s="6" t="str">
        <f>+IFERROR(VLOOKUP(ED1471,Auxiliar!$A:$C,2,0),"")</f>
        <v/>
      </c>
      <c r="EG1471" s="7" t="str">
        <f>+IFERROR(VLOOKUP(ED1471,Auxiliar!$A:$C,3,0),"")</f>
        <v/>
      </c>
      <c r="EI1471" s="1"/>
      <c r="EJ1471" s="12"/>
      <c r="EK1471" s="6" t="str">
        <f>+IFERROR(VALUE(RIGHT(Tabla24[[#This Row],[B2B]],6)),"")</f>
        <v/>
      </c>
      <c r="EL1471" s="6" t="str">
        <f>+IFERROR(VLOOKUP(EJ1471,Auxiliar!$A:$C,2,0),"")</f>
        <v/>
      </c>
      <c r="EM1471" s="7" t="str">
        <f>+IFERROR(VLOOKUP(EJ1471,Auxiliar!$A:$C,3,0),"")</f>
        <v/>
      </c>
      <c r="EO1471" s="1"/>
      <c r="EP1471" s="12"/>
      <c r="EQ1471" s="6" t="str">
        <f>+IFERROR(VALUE(RIGHT(Tabla25[[#This Row],[B2B]],6)),"")</f>
        <v/>
      </c>
      <c r="ER1471" s="6" t="str">
        <f>+IFERROR(VLOOKUP(EP1471,Auxiliar!$A:$C,2,0),"")</f>
        <v/>
      </c>
      <c r="ES1471" s="7" t="str">
        <f>+IFERROR(VLOOKUP(EP1471,Auxiliar!$A:$C,3,0),"")</f>
        <v/>
      </c>
      <c r="EU1471" s="1"/>
      <c r="EV1471" s="12"/>
      <c r="EW1471" s="6" t="str">
        <f>+IFERROR(VALUE(RIGHT(Tabla26[[#This Row],[B2B]],6)),"")</f>
        <v/>
      </c>
      <c r="EX1471" s="6" t="str">
        <f>+IFERROR(VLOOKUP(EV1471,Auxiliar!$A:$C,2,0),"")</f>
        <v/>
      </c>
      <c r="EY1471" s="7" t="str">
        <f>+IFERROR(VLOOKUP(EV1471,Auxiliar!$A:$C,3,0),"")</f>
        <v/>
      </c>
      <c r="EZ1471" s="1"/>
      <c r="FA1471" s="12"/>
      <c r="FB1471" s="6" t="str">
        <f>+IFERROR(VALUE(RIGHT(Tabla27[[#This Row],[B2B]],6)),"")</f>
        <v/>
      </c>
      <c r="FC1471" s="6" t="str">
        <f>+IFERROR(VLOOKUP(FA1471,Auxiliar!$A:$C,2,0),"")</f>
        <v/>
      </c>
      <c r="FD1471" s="7" t="str">
        <f>+IFERROR(VLOOKUP(FA1471,Auxiliar!$A:$C,3,0),"")</f>
        <v/>
      </c>
      <c r="FE1471" s="1"/>
      <c r="FF1471" s="12"/>
      <c r="FG1471" s="6" t="str">
        <f>+IFERROR(VALUE(RIGHT(Tabla28[[#This Row],[B2B]],6)),"")</f>
        <v/>
      </c>
      <c r="FH1471" s="6" t="str">
        <f>+IFERROR(VLOOKUP(FF1471,Auxiliar!$A:$C,2,0),"")</f>
        <v/>
      </c>
      <c r="FI1471" s="7" t="str">
        <f>+IFERROR(VLOOKUP(FF1471,Auxiliar!$A:$C,3,0),"")</f>
        <v/>
      </c>
      <c r="FJ1471" s="1"/>
      <c r="FK1471" s="12"/>
      <c r="FL1471" s="6" t="str">
        <f>+IFERROR(VALUE(RIGHT(Tabla29[[#This Row],[B2B]],6)),"")</f>
        <v/>
      </c>
      <c r="FM1471" s="6" t="str">
        <f>+IFERROR(VLOOKUP(FK1471,Auxiliar!$A:$C,2,0),"")</f>
        <v/>
      </c>
      <c r="FN1471" s="7" t="str">
        <f>+IFERROR(VLOOKUP(FK1471,Auxiliar!$A:$C,3,0),"")</f>
        <v/>
      </c>
      <c r="FO1471" s="1"/>
      <c r="FP1471" s="12"/>
      <c r="FQ1471" s="6" t="str">
        <f>+IFERROR(VALUE(RIGHT(Tabla30[[#This Row],[B2B]],6)),"")</f>
        <v/>
      </c>
      <c r="FR1471" s="6" t="str">
        <f>+IFERROR(VLOOKUP(FP1471,Auxiliar!$A:$C,2,0),"")</f>
        <v/>
      </c>
      <c r="FS1471" s="7"/>
      <c r="FT1471" s="1"/>
      <c r="FU1471" s="12"/>
      <c r="FV1471" s="6" t="str">
        <f>+IFERROR(VALUE(RIGHT(Tabla31[[#This Row],[B2B]],6)),"")</f>
        <v/>
      </c>
      <c r="FW1471" s="6" t="str">
        <f>+IFERROR(VLOOKUP(FU1471,Auxiliar!$A:$C,2,0),"")</f>
        <v/>
      </c>
      <c r="FX1471" s="7" t="str">
        <f>+IFERROR(VLOOKUP(FU1471,Auxiliar!$A:$C,3,0),"")</f>
        <v/>
      </c>
      <c r="FY1471" s="1"/>
      <c r="FZ1471" s="12"/>
      <c r="GA1471" s="6" t="str">
        <f>+IFERROR(VALUE(RIGHT(Tabla32[[#This Row],[B2B]],6)),"")</f>
        <v/>
      </c>
      <c r="GB1471" s="6" t="str">
        <f>+IFERROR(VLOOKUP(FZ1471,Auxiliar!$A:$C,2,0),"")</f>
        <v/>
      </c>
      <c r="GC1471" s="7" t="str">
        <f>+IFERROR(VLOOKUP(FZ1471,Auxiliar!$A:$C,3,0),"")</f>
        <v/>
      </c>
      <c r="GD1471" s="1"/>
      <c r="GE1471" s="12"/>
      <c r="GF1471" s="6" t="str">
        <f>+IFERROR(VALUE(RIGHT(Tabla33[[#This Row],[B2B]],6)),"")</f>
        <v/>
      </c>
      <c r="GG1471" s="6" t="str">
        <f>+IFERROR(VLOOKUP(GE1471,Auxiliar!$A:$C,2,0),"")</f>
        <v/>
      </c>
      <c r="GH1471" s="7" t="str">
        <f>+IFERROR(VLOOKUP(GE1471,Auxiliar!$A:$C,3,0),"")</f>
        <v/>
      </c>
    </row>
    <row r="1472" spans="79:190" x14ac:dyDescent="0.25">
      <c r="CA1472" s="1">
        <v>20135</v>
      </c>
      <c r="CB1472" s="1" t="s">
        <v>35</v>
      </c>
      <c r="CC1472" s="6">
        <f>+IFERROR(VALUE(RIGHT(Tabla14[[#This Row],[B2B]],6)),"")</f>
        <v>20135</v>
      </c>
      <c r="CD1472" s="6" t="str">
        <f>+IFERROR(VLOOKUP(CB1472,Auxiliar!$A:$C,2,0),"")</f>
        <v>Corona 710cc</v>
      </c>
      <c r="CE1472" s="7" t="str">
        <f>+IFERROR(VLOOKUP(CB1472,Auxiliar!$A:$C,3,0),"")</f>
        <v>1b 10% | 85b 0%</v>
      </c>
      <c r="CM1472" s="1">
        <v>20150</v>
      </c>
      <c r="CN1472" s="1" t="s">
        <v>20</v>
      </c>
      <c r="CO1472" s="6">
        <v>20150</v>
      </c>
      <c r="CP1472" s="6" t="s">
        <v>20</v>
      </c>
      <c r="CQ1472" s="7" t="s">
        <v>21</v>
      </c>
      <c r="CY1472" s="1">
        <v>20150</v>
      </c>
      <c r="CZ1472" s="1" t="s">
        <v>16</v>
      </c>
      <c r="DA1472" s="6">
        <f>+IFERROR(VALUE(RIGHT(Tabla18[[#This Row],[B2B]],6)),"")</f>
        <v>20150</v>
      </c>
      <c r="DB1472" s="6" t="str">
        <f>+IFERROR(VLOOKUP(CZ1472,Auxiliar!$A:$C,2,0),"")</f>
        <v>PREMIUM</v>
      </c>
      <c r="DC1472" s="7" t="str">
        <f>+IFERROR(VLOOKUP(CZ1472,Auxiliar!$A:$C,3,0),"")</f>
        <v>0b 0% | 2b 2% | 5b 3,5% | 10b 5%</v>
      </c>
      <c r="DE1472" s="1">
        <v>20150</v>
      </c>
      <c r="DF1472" s="1" t="s">
        <v>19</v>
      </c>
      <c r="DG1472" s="6">
        <f>+IFERROR(VALUE(RIGHT(Tabla19[[#This Row],[B2B]],6)),"")</f>
        <v>20150</v>
      </c>
      <c r="DH1472" s="6" t="str">
        <f>+IFERROR(VLOOKUP(DF1472,Auxiliar!$A:$C,2,0),"")</f>
        <v>MICHELOB</v>
      </c>
      <c r="DI1472" s="7" t="str">
        <f>+IFERROR(VLOOKUP(DF1472,Auxiliar!$A:$C,3,0),"")</f>
        <v>1b 7% | 3b 22% | 8b 27%</v>
      </c>
      <c r="DK1472" s="1"/>
      <c r="DL1472" s="1"/>
      <c r="DM1472" s="6" t="str">
        <f>+IFERROR(VALUE(RIGHT(Tabla20[[#This Row],[B2B]],6)),"")</f>
        <v/>
      </c>
      <c r="DN1472" s="6" t="str">
        <f>+IFERROR(VLOOKUP(DL1472,Auxiliar!$A:$C,2,0),"")</f>
        <v/>
      </c>
      <c r="DO1472" s="7" t="str">
        <f>+IFERROR(VLOOKUP(DL1472,Auxiliar!$A:$C,3,0),"")</f>
        <v/>
      </c>
      <c r="DQ1472" s="1">
        <v>20123</v>
      </c>
      <c r="DR1472" s="12" t="s">
        <v>24</v>
      </c>
      <c r="DS1472" s="6">
        <f>+IFERROR(VALUE(RIGHT(Tabla21[[#This Row],[B2B]],6)),"")</f>
        <v>20123</v>
      </c>
      <c r="DT1472" s="6" t="str">
        <f>+IFERROR(VLOOKUP(DR1472,Auxiliar!$A:$C,2,0),"")</f>
        <v>CORONA PORRON</v>
      </c>
      <c r="DU1472" s="7" t="str">
        <f>+IFERROR(VLOOKUP(DR1472,Auxiliar!$A:$C,3,0),"")</f>
        <v>1b 5% | 20b 0%</v>
      </c>
      <c r="DW1472" s="1"/>
      <c r="DX1472" s="12"/>
      <c r="DY1472" s="6" t="str">
        <f>+IFERROR(VALUE(RIGHT(Tabla22[[#This Row],[B2B]],6)),"")</f>
        <v/>
      </c>
      <c r="DZ1472" s="6" t="str">
        <f>+IFERROR(VLOOKUP(DX1472,Auxiliar!$A:$C,2,0),"")</f>
        <v/>
      </c>
      <c r="EA1472" s="7" t="str">
        <f>+IFERROR(VLOOKUP(DX1472,Auxiliar!$A:$C,3,0),"")</f>
        <v/>
      </c>
      <c r="EC1472" s="1"/>
      <c r="ED1472" s="12"/>
      <c r="EE1472" s="6" t="str">
        <f>+IFERROR(VALUE(RIGHT(Tabla23[[#This Row],[B2B]],6)),"")</f>
        <v/>
      </c>
      <c r="EF1472" s="6" t="str">
        <f>+IFERROR(VLOOKUP(ED1472,Auxiliar!$A:$C,2,0),"")</f>
        <v/>
      </c>
      <c r="EG1472" s="7" t="str">
        <f>+IFERROR(VLOOKUP(ED1472,Auxiliar!$A:$C,3,0),"")</f>
        <v/>
      </c>
      <c r="EI1472" s="1"/>
      <c r="EJ1472" s="12"/>
      <c r="EK1472" s="6" t="str">
        <f>+IFERROR(VALUE(RIGHT(Tabla24[[#This Row],[B2B]],6)),"")</f>
        <v/>
      </c>
      <c r="EL1472" s="6" t="str">
        <f>+IFERROR(VLOOKUP(EJ1472,Auxiliar!$A:$C,2,0),"")</f>
        <v/>
      </c>
      <c r="EM1472" s="7" t="str">
        <f>+IFERROR(VLOOKUP(EJ1472,Auxiliar!$A:$C,3,0),"")</f>
        <v/>
      </c>
      <c r="EO1472" s="1"/>
      <c r="EP1472" s="12"/>
      <c r="EQ1472" s="6" t="str">
        <f>+IFERROR(VALUE(RIGHT(Tabla25[[#This Row],[B2B]],6)),"")</f>
        <v/>
      </c>
      <c r="ER1472" s="6" t="str">
        <f>+IFERROR(VLOOKUP(EP1472,Auxiliar!$A:$C,2,0),"")</f>
        <v/>
      </c>
      <c r="ES1472" s="7" t="str">
        <f>+IFERROR(VLOOKUP(EP1472,Auxiliar!$A:$C,3,0),"")</f>
        <v/>
      </c>
      <c r="EU1472" s="1"/>
      <c r="EV1472" s="12"/>
      <c r="EW1472" s="6" t="str">
        <f>+IFERROR(VALUE(RIGHT(Tabla26[[#This Row],[B2B]],6)),"")</f>
        <v/>
      </c>
      <c r="EX1472" s="6" t="str">
        <f>+IFERROR(VLOOKUP(EV1472,Auxiliar!$A:$C,2,0),"")</f>
        <v/>
      </c>
      <c r="EY1472" s="7" t="str">
        <f>+IFERROR(VLOOKUP(EV1472,Auxiliar!$A:$C,3,0),"")</f>
        <v/>
      </c>
      <c r="EZ1472" s="1"/>
      <c r="FA1472" s="12"/>
      <c r="FB1472" s="6" t="str">
        <f>+IFERROR(VALUE(RIGHT(Tabla27[[#This Row],[B2B]],6)),"")</f>
        <v/>
      </c>
      <c r="FC1472" s="6" t="str">
        <f>+IFERROR(VLOOKUP(FA1472,Auxiliar!$A:$C,2,0),"")</f>
        <v/>
      </c>
      <c r="FD1472" s="7" t="str">
        <f>+IFERROR(VLOOKUP(FA1472,Auxiliar!$A:$C,3,0),"")</f>
        <v/>
      </c>
      <c r="FE1472" s="1"/>
      <c r="FF1472" s="12"/>
      <c r="FG1472" s="6" t="str">
        <f>+IFERROR(VALUE(RIGHT(Tabla28[[#This Row],[B2B]],6)),"")</f>
        <v/>
      </c>
      <c r="FH1472" s="6" t="str">
        <f>+IFERROR(VLOOKUP(FF1472,Auxiliar!$A:$C,2,0),"")</f>
        <v/>
      </c>
      <c r="FI1472" s="7" t="str">
        <f>+IFERROR(VLOOKUP(FF1472,Auxiliar!$A:$C,3,0),"")</f>
        <v/>
      </c>
      <c r="FJ1472" s="1"/>
      <c r="FK1472" s="12"/>
      <c r="FL1472" s="6" t="str">
        <f>+IFERROR(VALUE(RIGHT(Tabla29[[#This Row],[B2B]],6)),"")</f>
        <v/>
      </c>
      <c r="FM1472" s="6" t="str">
        <f>+IFERROR(VLOOKUP(FK1472,Auxiliar!$A:$C,2,0),"")</f>
        <v/>
      </c>
      <c r="FN1472" s="7" t="str">
        <f>+IFERROR(VLOOKUP(FK1472,Auxiliar!$A:$C,3,0),"")</f>
        <v/>
      </c>
      <c r="FO1472" s="1"/>
      <c r="FP1472" s="12"/>
      <c r="FQ1472" s="6" t="str">
        <f>+IFERROR(VALUE(RIGHT(Tabla30[[#This Row],[B2B]],6)),"")</f>
        <v/>
      </c>
      <c r="FR1472" s="6" t="str">
        <f>+IFERROR(VLOOKUP(FP1472,Auxiliar!$A:$C,2,0),"")</f>
        <v/>
      </c>
      <c r="FS1472" s="7"/>
      <c r="FT1472" s="1"/>
      <c r="FU1472" s="12"/>
      <c r="FV1472" s="6" t="str">
        <f>+IFERROR(VALUE(RIGHT(Tabla31[[#This Row],[B2B]],6)),"")</f>
        <v/>
      </c>
      <c r="FW1472" s="6" t="str">
        <f>+IFERROR(VLOOKUP(FU1472,Auxiliar!$A:$C,2,0),"")</f>
        <v/>
      </c>
      <c r="FX1472" s="7" t="str">
        <f>+IFERROR(VLOOKUP(FU1472,Auxiliar!$A:$C,3,0),"")</f>
        <v/>
      </c>
      <c r="FY1472" s="1"/>
      <c r="FZ1472" s="12"/>
      <c r="GA1472" s="6" t="str">
        <f>+IFERROR(VALUE(RIGHT(Tabla32[[#This Row],[B2B]],6)),"")</f>
        <v/>
      </c>
      <c r="GB1472" s="6" t="str">
        <f>+IFERROR(VLOOKUP(FZ1472,Auxiliar!$A:$C,2,0),"")</f>
        <v/>
      </c>
      <c r="GC1472" s="7" t="str">
        <f>+IFERROR(VLOOKUP(FZ1472,Auxiliar!$A:$C,3,0),"")</f>
        <v/>
      </c>
      <c r="GD1472" s="1"/>
      <c r="GE1472" s="12"/>
      <c r="GF1472" s="6" t="str">
        <f>+IFERROR(VALUE(RIGHT(Tabla33[[#This Row],[B2B]],6)),"")</f>
        <v/>
      </c>
      <c r="GG1472" s="6" t="str">
        <f>+IFERROR(VLOOKUP(GE1472,Auxiliar!$A:$C,2,0),"")</f>
        <v/>
      </c>
      <c r="GH1472" s="7" t="str">
        <f>+IFERROR(VLOOKUP(GE1472,Auxiliar!$A:$C,3,0),"")</f>
        <v/>
      </c>
    </row>
    <row r="1473" spans="79:190" x14ac:dyDescent="0.25">
      <c r="CA1473" s="1">
        <v>20136</v>
      </c>
      <c r="CB1473" s="1" t="s">
        <v>35</v>
      </c>
      <c r="CC1473" s="6">
        <f>+IFERROR(VALUE(RIGHT(Tabla14[[#This Row],[B2B]],6)),"")</f>
        <v>20136</v>
      </c>
      <c r="CD1473" s="6" t="str">
        <f>+IFERROR(VLOOKUP(CB1473,Auxiliar!$A:$C,2,0),"")</f>
        <v>Corona 710cc</v>
      </c>
      <c r="CE1473" s="7" t="str">
        <f>+IFERROR(VLOOKUP(CB1473,Auxiliar!$A:$C,3,0),"")</f>
        <v>1b 10% | 85b 0%</v>
      </c>
      <c r="CM1473" s="1">
        <v>20152</v>
      </c>
      <c r="CN1473" s="1" t="s">
        <v>20</v>
      </c>
      <c r="CO1473" s="6">
        <v>20152</v>
      </c>
      <c r="CP1473" s="6" t="s">
        <v>20</v>
      </c>
      <c r="CQ1473" s="7" t="s">
        <v>21</v>
      </c>
      <c r="CY1473" s="1">
        <v>20152</v>
      </c>
      <c r="CZ1473" s="1" t="s">
        <v>16</v>
      </c>
      <c r="DA1473" s="6">
        <f>+IFERROR(VALUE(RIGHT(Tabla18[[#This Row],[B2B]],6)),"")</f>
        <v>20152</v>
      </c>
      <c r="DB1473" s="6" t="str">
        <f>+IFERROR(VLOOKUP(CZ1473,Auxiliar!$A:$C,2,0),"")</f>
        <v>PREMIUM</v>
      </c>
      <c r="DC1473" s="7" t="str">
        <f>+IFERROR(VLOOKUP(CZ1473,Auxiliar!$A:$C,3,0),"")</f>
        <v>0b 0% | 2b 2% | 5b 3,5% | 10b 5%</v>
      </c>
      <c r="DE1473" s="1">
        <v>20152</v>
      </c>
      <c r="DF1473" s="1" t="s">
        <v>19</v>
      </c>
      <c r="DG1473" s="6">
        <f>+IFERROR(VALUE(RIGHT(Tabla19[[#This Row],[B2B]],6)),"")</f>
        <v>20152</v>
      </c>
      <c r="DH1473" s="6" t="str">
        <f>+IFERROR(VLOOKUP(DF1473,Auxiliar!$A:$C,2,0),"")</f>
        <v>MICHELOB</v>
      </c>
      <c r="DI1473" s="7" t="str">
        <f>+IFERROR(VLOOKUP(DF1473,Auxiliar!$A:$C,3,0),"")</f>
        <v>1b 7% | 3b 22% | 8b 27%</v>
      </c>
      <c r="DK1473" s="1"/>
      <c r="DL1473" s="1"/>
      <c r="DM1473" s="6" t="str">
        <f>+IFERROR(VALUE(RIGHT(Tabla20[[#This Row],[B2B]],6)),"")</f>
        <v/>
      </c>
      <c r="DN1473" s="6" t="str">
        <f>+IFERROR(VLOOKUP(DL1473,Auxiliar!$A:$C,2,0),"")</f>
        <v/>
      </c>
      <c r="DO1473" s="7" t="str">
        <f>+IFERROR(VLOOKUP(DL1473,Auxiliar!$A:$C,3,0),"")</f>
        <v/>
      </c>
      <c r="DQ1473" s="1">
        <v>20126</v>
      </c>
      <c r="DR1473" s="12" t="s">
        <v>24</v>
      </c>
      <c r="DS1473" s="6">
        <f>+IFERROR(VALUE(RIGHT(Tabla21[[#This Row],[B2B]],6)),"")</f>
        <v>20126</v>
      </c>
      <c r="DT1473" s="6" t="str">
        <f>+IFERROR(VLOOKUP(DR1473,Auxiliar!$A:$C,2,0),"")</f>
        <v>CORONA PORRON</v>
      </c>
      <c r="DU1473" s="7" t="str">
        <f>+IFERROR(VLOOKUP(DR1473,Auxiliar!$A:$C,3,0),"")</f>
        <v>1b 5% | 20b 0%</v>
      </c>
      <c r="DW1473" s="1"/>
      <c r="DX1473" s="12"/>
      <c r="DY1473" s="6" t="str">
        <f>+IFERROR(VALUE(RIGHT(Tabla22[[#This Row],[B2B]],6)),"")</f>
        <v/>
      </c>
      <c r="DZ1473" s="6" t="str">
        <f>+IFERROR(VLOOKUP(DX1473,Auxiliar!$A:$C,2,0),"")</f>
        <v/>
      </c>
      <c r="EA1473" s="7" t="str">
        <f>+IFERROR(VLOOKUP(DX1473,Auxiliar!$A:$C,3,0),"")</f>
        <v/>
      </c>
      <c r="EC1473" s="1"/>
      <c r="ED1473" s="12"/>
      <c r="EE1473" s="6" t="str">
        <f>+IFERROR(VALUE(RIGHT(Tabla23[[#This Row],[B2B]],6)),"")</f>
        <v/>
      </c>
      <c r="EF1473" s="6" t="str">
        <f>+IFERROR(VLOOKUP(ED1473,Auxiliar!$A:$C,2,0),"")</f>
        <v/>
      </c>
      <c r="EG1473" s="7" t="str">
        <f>+IFERROR(VLOOKUP(ED1473,Auxiliar!$A:$C,3,0),"")</f>
        <v/>
      </c>
      <c r="EI1473" s="1"/>
      <c r="EJ1473" s="12"/>
      <c r="EK1473" s="6" t="str">
        <f>+IFERROR(VALUE(RIGHT(Tabla24[[#This Row],[B2B]],6)),"")</f>
        <v/>
      </c>
      <c r="EL1473" s="6" t="str">
        <f>+IFERROR(VLOOKUP(EJ1473,Auxiliar!$A:$C,2,0),"")</f>
        <v/>
      </c>
      <c r="EM1473" s="7" t="str">
        <f>+IFERROR(VLOOKUP(EJ1473,Auxiliar!$A:$C,3,0),"")</f>
        <v/>
      </c>
      <c r="EO1473" s="1"/>
      <c r="EP1473" s="12"/>
      <c r="EQ1473" s="6" t="str">
        <f>+IFERROR(VALUE(RIGHT(Tabla25[[#This Row],[B2B]],6)),"")</f>
        <v/>
      </c>
      <c r="ER1473" s="6" t="str">
        <f>+IFERROR(VLOOKUP(EP1473,Auxiliar!$A:$C,2,0),"")</f>
        <v/>
      </c>
      <c r="ES1473" s="7" t="str">
        <f>+IFERROR(VLOOKUP(EP1473,Auxiliar!$A:$C,3,0),"")</f>
        <v/>
      </c>
      <c r="EU1473" s="1"/>
      <c r="EV1473" s="12"/>
      <c r="EW1473" s="6" t="str">
        <f>+IFERROR(VALUE(RIGHT(Tabla26[[#This Row],[B2B]],6)),"")</f>
        <v/>
      </c>
      <c r="EX1473" s="6" t="str">
        <f>+IFERROR(VLOOKUP(EV1473,Auxiliar!$A:$C,2,0),"")</f>
        <v/>
      </c>
      <c r="EY1473" s="7" t="str">
        <f>+IFERROR(VLOOKUP(EV1473,Auxiliar!$A:$C,3,0),"")</f>
        <v/>
      </c>
      <c r="EZ1473" s="1"/>
      <c r="FA1473" s="12"/>
      <c r="FB1473" s="6" t="str">
        <f>+IFERROR(VALUE(RIGHT(Tabla27[[#This Row],[B2B]],6)),"")</f>
        <v/>
      </c>
      <c r="FC1473" s="6" t="str">
        <f>+IFERROR(VLOOKUP(FA1473,Auxiliar!$A:$C,2,0),"")</f>
        <v/>
      </c>
      <c r="FD1473" s="7" t="str">
        <f>+IFERROR(VLOOKUP(FA1473,Auxiliar!$A:$C,3,0),"")</f>
        <v/>
      </c>
      <c r="FE1473" s="1"/>
      <c r="FF1473" s="12"/>
      <c r="FG1473" s="6" t="str">
        <f>+IFERROR(VALUE(RIGHT(Tabla28[[#This Row],[B2B]],6)),"")</f>
        <v/>
      </c>
      <c r="FH1473" s="6" t="str">
        <f>+IFERROR(VLOOKUP(FF1473,Auxiliar!$A:$C,2,0),"")</f>
        <v/>
      </c>
      <c r="FI1473" s="7" t="str">
        <f>+IFERROR(VLOOKUP(FF1473,Auxiliar!$A:$C,3,0),"")</f>
        <v/>
      </c>
      <c r="FJ1473" s="1"/>
      <c r="FK1473" s="12"/>
      <c r="FL1473" s="6" t="str">
        <f>+IFERROR(VALUE(RIGHT(Tabla29[[#This Row],[B2B]],6)),"")</f>
        <v/>
      </c>
      <c r="FM1473" s="6" t="str">
        <f>+IFERROR(VLOOKUP(FK1473,Auxiliar!$A:$C,2,0),"")</f>
        <v/>
      </c>
      <c r="FN1473" s="7" t="str">
        <f>+IFERROR(VLOOKUP(FK1473,Auxiliar!$A:$C,3,0),"")</f>
        <v/>
      </c>
      <c r="FO1473" s="1"/>
      <c r="FP1473" s="12"/>
      <c r="FQ1473" s="6" t="str">
        <f>+IFERROR(VALUE(RIGHT(Tabla30[[#This Row],[B2B]],6)),"")</f>
        <v/>
      </c>
      <c r="FR1473" s="6" t="str">
        <f>+IFERROR(VLOOKUP(FP1473,Auxiliar!$A:$C,2,0),"")</f>
        <v/>
      </c>
      <c r="FS1473" s="7"/>
      <c r="FT1473" s="1"/>
      <c r="FU1473" s="12"/>
      <c r="FV1473" s="6" t="str">
        <f>+IFERROR(VALUE(RIGHT(Tabla31[[#This Row],[B2B]],6)),"")</f>
        <v/>
      </c>
      <c r="FW1473" s="6" t="str">
        <f>+IFERROR(VLOOKUP(FU1473,Auxiliar!$A:$C,2,0),"")</f>
        <v/>
      </c>
      <c r="FX1473" s="7" t="str">
        <f>+IFERROR(VLOOKUP(FU1473,Auxiliar!$A:$C,3,0),"")</f>
        <v/>
      </c>
      <c r="FY1473" s="1"/>
      <c r="FZ1473" s="12"/>
      <c r="GA1473" s="6" t="str">
        <f>+IFERROR(VALUE(RIGHT(Tabla32[[#This Row],[B2B]],6)),"")</f>
        <v/>
      </c>
      <c r="GB1473" s="6" t="str">
        <f>+IFERROR(VLOOKUP(FZ1473,Auxiliar!$A:$C,2,0),"")</f>
        <v/>
      </c>
      <c r="GC1473" s="7" t="str">
        <f>+IFERROR(VLOOKUP(FZ1473,Auxiliar!$A:$C,3,0),"")</f>
        <v/>
      </c>
      <c r="GD1473" s="1"/>
      <c r="GE1473" s="12"/>
      <c r="GF1473" s="6" t="str">
        <f>+IFERROR(VALUE(RIGHT(Tabla33[[#This Row],[B2B]],6)),"")</f>
        <v/>
      </c>
      <c r="GG1473" s="6" t="str">
        <f>+IFERROR(VLOOKUP(GE1473,Auxiliar!$A:$C,2,0),"")</f>
        <v/>
      </c>
      <c r="GH1473" s="7" t="str">
        <f>+IFERROR(VLOOKUP(GE1473,Auxiliar!$A:$C,3,0),"")</f>
        <v/>
      </c>
    </row>
    <row r="1474" spans="79:190" x14ac:dyDescent="0.25">
      <c r="CA1474" s="1">
        <v>20137</v>
      </c>
      <c r="CB1474" s="1" t="s">
        <v>35</v>
      </c>
      <c r="CC1474" s="6">
        <f>+IFERROR(VALUE(RIGHT(Tabla14[[#This Row],[B2B]],6)),"")</f>
        <v>20137</v>
      </c>
      <c r="CD1474" s="6" t="str">
        <f>+IFERROR(VLOOKUP(CB1474,Auxiliar!$A:$C,2,0),"")</f>
        <v>Corona 710cc</v>
      </c>
      <c r="CE1474" s="7" t="str">
        <f>+IFERROR(VLOOKUP(CB1474,Auxiliar!$A:$C,3,0),"")</f>
        <v>1b 10% | 85b 0%</v>
      </c>
      <c r="CM1474" s="1">
        <v>20154</v>
      </c>
      <c r="CN1474" s="1" t="s">
        <v>20</v>
      </c>
      <c r="CO1474" s="6">
        <v>20154</v>
      </c>
      <c r="CP1474" s="6" t="s">
        <v>20</v>
      </c>
      <c r="CQ1474" s="7" t="s">
        <v>21</v>
      </c>
      <c r="CY1474" s="1">
        <v>20154</v>
      </c>
      <c r="CZ1474" s="1" t="s">
        <v>16</v>
      </c>
      <c r="DA1474" s="6">
        <f>+IFERROR(VALUE(RIGHT(Tabla18[[#This Row],[B2B]],6)),"")</f>
        <v>20154</v>
      </c>
      <c r="DB1474" s="6" t="str">
        <f>+IFERROR(VLOOKUP(CZ1474,Auxiliar!$A:$C,2,0),"")</f>
        <v>PREMIUM</v>
      </c>
      <c r="DC1474" s="7" t="str">
        <f>+IFERROR(VLOOKUP(CZ1474,Auxiliar!$A:$C,3,0),"")</f>
        <v>0b 0% | 2b 2% | 5b 3,5% | 10b 5%</v>
      </c>
      <c r="DE1474" s="1">
        <v>20154</v>
      </c>
      <c r="DF1474" s="1" t="s">
        <v>19</v>
      </c>
      <c r="DG1474" s="6">
        <f>+IFERROR(VALUE(RIGHT(Tabla19[[#This Row],[B2B]],6)),"")</f>
        <v>20154</v>
      </c>
      <c r="DH1474" s="6" t="str">
        <f>+IFERROR(VLOOKUP(DF1474,Auxiliar!$A:$C,2,0),"")</f>
        <v>MICHELOB</v>
      </c>
      <c r="DI1474" s="7" t="str">
        <f>+IFERROR(VLOOKUP(DF1474,Auxiliar!$A:$C,3,0),"")</f>
        <v>1b 7% | 3b 22% | 8b 27%</v>
      </c>
      <c r="DK1474" s="1"/>
      <c r="DL1474" s="1"/>
      <c r="DM1474" s="6" t="str">
        <f>+IFERROR(VALUE(RIGHT(Tabla20[[#This Row],[B2B]],6)),"")</f>
        <v/>
      </c>
      <c r="DN1474" s="6" t="str">
        <f>+IFERROR(VLOOKUP(DL1474,Auxiliar!$A:$C,2,0),"")</f>
        <v/>
      </c>
      <c r="DO1474" s="7" t="str">
        <f>+IFERROR(VLOOKUP(DL1474,Auxiliar!$A:$C,3,0),"")</f>
        <v/>
      </c>
      <c r="DQ1474" s="1">
        <v>20127</v>
      </c>
      <c r="DR1474" s="12" t="s">
        <v>24</v>
      </c>
      <c r="DS1474" s="6">
        <f>+IFERROR(VALUE(RIGHT(Tabla21[[#This Row],[B2B]],6)),"")</f>
        <v>20127</v>
      </c>
      <c r="DT1474" s="6" t="str">
        <f>+IFERROR(VLOOKUP(DR1474,Auxiliar!$A:$C,2,0),"")</f>
        <v>CORONA PORRON</v>
      </c>
      <c r="DU1474" s="7" t="str">
        <f>+IFERROR(VLOOKUP(DR1474,Auxiliar!$A:$C,3,0),"")</f>
        <v>1b 5% | 20b 0%</v>
      </c>
      <c r="DW1474" s="1"/>
      <c r="DX1474" s="12"/>
      <c r="DY1474" s="6" t="str">
        <f>+IFERROR(VALUE(RIGHT(Tabla22[[#This Row],[B2B]],6)),"")</f>
        <v/>
      </c>
      <c r="DZ1474" s="6" t="str">
        <f>+IFERROR(VLOOKUP(DX1474,Auxiliar!$A:$C,2,0),"")</f>
        <v/>
      </c>
      <c r="EA1474" s="7" t="str">
        <f>+IFERROR(VLOOKUP(DX1474,Auxiliar!$A:$C,3,0),"")</f>
        <v/>
      </c>
      <c r="EC1474" s="1"/>
      <c r="ED1474" s="12"/>
      <c r="EE1474" s="6" t="str">
        <f>+IFERROR(VALUE(RIGHT(Tabla23[[#This Row],[B2B]],6)),"")</f>
        <v/>
      </c>
      <c r="EF1474" s="6" t="str">
        <f>+IFERROR(VLOOKUP(ED1474,Auxiliar!$A:$C,2,0),"")</f>
        <v/>
      </c>
      <c r="EG1474" s="7" t="str">
        <f>+IFERROR(VLOOKUP(ED1474,Auxiliar!$A:$C,3,0),"")</f>
        <v/>
      </c>
      <c r="EI1474" s="1"/>
      <c r="EJ1474" s="12"/>
      <c r="EK1474" s="6" t="str">
        <f>+IFERROR(VALUE(RIGHT(Tabla24[[#This Row],[B2B]],6)),"")</f>
        <v/>
      </c>
      <c r="EL1474" s="6" t="str">
        <f>+IFERROR(VLOOKUP(EJ1474,Auxiliar!$A:$C,2,0),"")</f>
        <v/>
      </c>
      <c r="EM1474" s="7" t="str">
        <f>+IFERROR(VLOOKUP(EJ1474,Auxiliar!$A:$C,3,0),"")</f>
        <v/>
      </c>
      <c r="EO1474" s="1"/>
      <c r="EP1474" s="12"/>
      <c r="EQ1474" s="6" t="str">
        <f>+IFERROR(VALUE(RIGHT(Tabla25[[#This Row],[B2B]],6)),"")</f>
        <v/>
      </c>
      <c r="ER1474" s="6" t="str">
        <f>+IFERROR(VLOOKUP(EP1474,Auxiliar!$A:$C,2,0),"")</f>
        <v/>
      </c>
      <c r="ES1474" s="7" t="str">
        <f>+IFERROR(VLOOKUP(EP1474,Auxiliar!$A:$C,3,0),"")</f>
        <v/>
      </c>
      <c r="EU1474" s="1"/>
      <c r="EV1474" s="12"/>
      <c r="EW1474" s="6" t="str">
        <f>+IFERROR(VALUE(RIGHT(Tabla26[[#This Row],[B2B]],6)),"")</f>
        <v/>
      </c>
      <c r="EX1474" s="6" t="str">
        <f>+IFERROR(VLOOKUP(EV1474,Auxiliar!$A:$C,2,0),"")</f>
        <v/>
      </c>
      <c r="EY1474" s="7" t="str">
        <f>+IFERROR(VLOOKUP(EV1474,Auxiliar!$A:$C,3,0),"")</f>
        <v/>
      </c>
      <c r="EZ1474" s="1"/>
      <c r="FA1474" s="12"/>
      <c r="FB1474" s="6" t="str">
        <f>+IFERROR(VALUE(RIGHT(Tabla27[[#This Row],[B2B]],6)),"")</f>
        <v/>
      </c>
      <c r="FC1474" s="6" t="str">
        <f>+IFERROR(VLOOKUP(FA1474,Auxiliar!$A:$C,2,0),"")</f>
        <v/>
      </c>
      <c r="FD1474" s="7" t="str">
        <f>+IFERROR(VLOOKUP(FA1474,Auxiliar!$A:$C,3,0),"")</f>
        <v/>
      </c>
      <c r="FE1474" s="1"/>
      <c r="FF1474" s="12"/>
      <c r="FG1474" s="6" t="str">
        <f>+IFERROR(VALUE(RIGHT(Tabla28[[#This Row],[B2B]],6)),"")</f>
        <v/>
      </c>
      <c r="FH1474" s="6" t="str">
        <f>+IFERROR(VLOOKUP(FF1474,Auxiliar!$A:$C,2,0),"")</f>
        <v/>
      </c>
      <c r="FI1474" s="7" t="str">
        <f>+IFERROR(VLOOKUP(FF1474,Auxiliar!$A:$C,3,0),"")</f>
        <v/>
      </c>
      <c r="FJ1474" s="1"/>
      <c r="FK1474" s="12"/>
      <c r="FL1474" s="6" t="str">
        <f>+IFERROR(VALUE(RIGHT(Tabla29[[#This Row],[B2B]],6)),"")</f>
        <v/>
      </c>
      <c r="FM1474" s="6" t="str">
        <f>+IFERROR(VLOOKUP(FK1474,Auxiliar!$A:$C,2,0),"")</f>
        <v/>
      </c>
      <c r="FN1474" s="7" t="str">
        <f>+IFERROR(VLOOKUP(FK1474,Auxiliar!$A:$C,3,0),"")</f>
        <v/>
      </c>
      <c r="FO1474" s="1"/>
      <c r="FP1474" s="12"/>
      <c r="FQ1474" s="6" t="str">
        <f>+IFERROR(VALUE(RIGHT(Tabla30[[#This Row],[B2B]],6)),"")</f>
        <v/>
      </c>
      <c r="FR1474" s="6" t="str">
        <f>+IFERROR(VLOOKUP(FP1474,Auxiliar!$A:$C,2,0),"")</f>
        <v/>
      </c>
      <c r="FS1474" s="7"/>
      <c r="FT1474" s="1"/>
      <c r="FU1474" s="12"/>
      <c r="FV1474" s="6" t="str">
        <f>+IFERROR(VALUE(RIGHT(Tabla31[[#This Row],[B2B]],6)),"")</f>
        <v/>
      </c>
      <c r="FW1474" s="6" t="str">
        <f>+IFERROR(VLOOKUP(FU1474,Auxiliar!$A:$C,2,0),"")</f>
        <v/>
      </c>
      <c r="FX1474" s="7" t="str">
        <f>+IFERROR(VLOOKUP(FU1474,Auxiliar!$A:$C,3,0),"")</f>
        <v/>
      </c>
      <c r="FY1474" s="1"/>
      <c r="FZ1474" s="12"/>
      <c r="GA1474" s="6" t="str">
        <f>+IFERROR(VALUE(RIGHT(Tabla32[[#This Row],[B2B]],6)),"")</f>
        <v/>
      </c>
      <c r="GB1474" s="6" t="str">
        <f>+IFERROR(VLOOKUP(FZ1474,Auxiliar!$A:$C,2,0),"")</f>
        <v/>
      </c>
      <c r="GC1474" s="7" t="str">
        <f>+IFERROR(VLOOKUP(FZ1474,Auxiliar!$A:$C,3,0),"")</f>
        <v/>
      </c>
      <c r="GD1474" s="1"/>
      <c r="GE1474" s="12"/>
      <c r="GF1474" s="6" t="str">
        <f>+IFERROR(VALUE(RIGHT(Tabla33[[#This Row],[B2B]],6)),"")</f>
        <v/>
      </c>
      <c r="GG1474" s="6" t="str">
        <f>+IFERROR(VLOOKUP(GE1474,Auxiliar!$A:$C,2,0),"")</f>
        <v/>
      </c>
      <c r="GH1474" s="7" t="str">
        <f>+IFERROR(VLOOKUP(GE1474,Auxiliar!$A:$C,3,0),"")</f>
        <v/>
      </c>
    </row>
    <row r="1475" spans="79:190" x14ac:dyDescent="0.25">
      <c r="CA1475" s="1">
        <v>20140</v>
      </c>
      <c r="CB1475" s="1" t="s">
        <v>35</v>
      </c>
      <c r="CC1475" s="6">
        <f>+IFERROR(VALUE(RIGHT(Tabla14[[#This Row],[B2B]],6)),"")</f>
        <v>20140</v>
      </c>
      <c r="CD1475" s="6" t="str">
        <f>+IFERROR(VLOOKUP(CB1475,Auxiliar!$A:$C,2,0),"")</f>
        <v>Corona 710cc</v>
      </c>
      <c r="CE1475" s="7" t="str">
        <f>+IFERROR(VLOOKUP(CB1475,Auxiliar!$A:$C,3,0),"")</f>
        <v>1b 10% | 85b 0%</v>
      </c>
      <c r="CM1475" s="1">
        <v>20158</v>
      </c>
      <c r="CN1475" s="1" t="s">
        <v>20</v>
      </c>
      <c r="CO1475" s="6">
        <v>20158</v>
      </c>
      <c r="CP1475" s="6" t="s">
        <v>20</v>
      </c>
      <c r="CQ1475" s="7" t="s">
        <v>21</v>
      </c>
      <c r="CY1475" s="1">
        <v>20158</v>
      </c>
      <c r="CZ1475" s="1" t="s">
        <v>16</v>
      </c>
      <c r="DA1475" s="6">
        <f>+IFERROR(VALUE(RIGHT(Tabla18[[#This Row],[B2B]],6)),"")</f>
        <v>20158</v>
      </c>
      <c r="DB1475" s="6" t="str">
        <f>+IFERROR(VLOOKUP(CZ1475,Auxiliar!$A:$C,2,0),"")</f>
        <v>PREMIUM</v>
      </c>
      <c r="DC1475" s="7" t="str">
        <f>+IFERROR(VLOOKUP(CZ1475,Auxiliar!$A:$C,3,0),"")</f>
        <v>0b 0% | 2b 2% | 5b 3,5% | 10b 5%</v>
      </c>
      <c r="DE1475" s="1">
        <v>20158</v>
      </c>
      <c r="DF1475" s="1" t="s">
        <v>19</v>
      </c>
      <c r="DG1475" s="6">
        <f>+IFERROR(VALUE(RIGHT(Tabla19[[#This Row],[B2B]],6)),"")</f>
        <v>20158</v>
      </c>
      <c r="DH1475" s="6" t="str">
        <f>+IFERROR(VLOOKUP(DF1475,Auxiliar!$A:$C,2,0),"")</f>
        <v>MICHELOB</v>
      </c>
      <c r="DI1475" s="7" t="str">
        <f>+IFERROR(VLOOKUP(DF1475,Auxiliar!$A:$C,3,0),"")</f>
        <v>1b 7% | 3b 22% | 8b 27%</v>
      </c>
      <c r="DK1475" s="1"/>
      <c r="DL1475" s="1"/>
      <c r="DM1475" s="6" t="str">
        <f>+IFERROR(VALUE(RIGHT(Tabla20[[#This Row],[B2B]],6)),"")</f>
        <v/>
      </c>
      <c r="DN1475" s="6" t="str">
        <f>+IFERROR(VLOOKUP(DL1475,Auxiliar!$A:$C,2,0),"")</f>
        <v/>
      </c>
      <c r="DO1475" s="7" t="str">
        <f>+IFERROR(VLOOKUP(DL1475,Auxiliar!$A:$C,3,0),"")</f>
        <v/>
      </c>
      <c r="DQ1475" s="1">
        <v>20128</v>
      </c>
      <c r="DR1475" s="12" t="s">
        <v>24</v>
      </c>
      <c r="DS1475" s="6">
        <f>+IFERROR(VALUE(RIGHT(Tabla21[[#This Row],[B2B]],6)),"")</f>
        <v>20128</v>
      </c>
      <c r="DT1475" s="6" t="str">
        <f>+IFERROR(VLOOKUP(DR1475,Auxiliar!$A:$C,2,0),"")</f>
        <v>CORONA PORRON</v>
      </c>
      <c r="DU1475" s="7" t="str">
        <f>+IFERROR(VLOOKUP(DR1475,Auxiliar!$A:$C,3,0),"")</f>
        <v>1b 5% | 20b 0%</v>
      </c>
      <c r="DW1475" s="1"/>
      <c r="DX1475" s="12"/>
      <c r="DY1475" s="6" t="str">
        <f>+IFERROR(VALUE(RIGHT(Tabla22[[#This Row],[B2B]],6)),"")</f>
        <v/>
      </c>
      <c r="DZ1475" s="6" t="str">
        <f>+IFERROR(VLOOKUP(DX1475,Auxiliar!$A:$C,2,0),"")</f>
        <v/>
      </c>
      <c r="EA1475" s="7" t="str">
        <f>+IFERROR(VLOOKUP(DX1475,Auxiliar!$A:$C,3,0),"")</f>
        <v/>
      </c>
      <c r="EC1475" s="1"/>
      <c r="ED1475" s="12"/>
      <c r="EE1475" s="6" t="str">
        <f>+IFERROR(VALUE(RIGHT(Tabla23[[#This Row],[B2B]],6)),"")</f>
        <v/>
      </c>
      <c r="EF1475" s="6" t="str">
        <f>+IFERROR(VLOOKUP(ED1475,Auxiliar!$A:$C,2,0),"")</f>
        <v/>
      </c>
      <c r="EG1475" s="7" t="str">
        <f>+IFERROR(VLOOKUP(ED1475,Auxiliar!$A:$C,3,0),"")</f>
        <v/>
      </c>
      <c r="EI1475" s="1"/>
      <c r="EJ1475" s="12"/>
      <c r="EK1475" s="6" t="str">
        <f>+IFERROR(VALUE(RIGHT(Tabla24[[#This Row],[B2B]],6)),"")</f>
        <v/>
      </c>
      <c r="EL1475" s="6" t="str">
        <f>+IFERROR(VLOOKUP(EJ1475,Auxiliar!$A:$C,2,0),"")</f>
        <v/>
      </c>
      <c r="EM1475" s="7" t="str">
        <f>+IFERROR(VLOOKUP(EJ1475,Auxiliar!$A:$C,3,0),"")</f>
        <v/>
      </c>
      <c r="EO1475" s="1"/>
      <c r="EP1475" s="12"/>
      <c r="EQ1475" s="6" t="str">
        <f>+IFERROR(VALUE(RIGHT(Tabla25[[#This Row],[B2B]],6)),"")</f>
        <v/>
      </c>
      <c r="ER1475" s="6" t="str">
        <f>+IFERROR(VLOOKUP(EP1475,Auxiliar!$A:$C,2,0),"")</f>
        <v/>
      </c>
      <c r="ES1475" s="7" t="str">
        <f>+IFERROR(VLOOKUP(EP1475,Auxiliar!$A:$C,3,0),"")</f>
        <v/>
      </c>
      <c r="EU1475" s="1"/>
      <c r="EV1475" s="12"/>
      <c r="EW1475" s="6" t="str">
        <f>+IFERROR(VALUE(RIGHT(Tabla26[[#This Row],[B2B]],6)),"")</f>
        <v/>
      </c>
      <c r="EX1475" s="6" t="str">
        <f>+IFERROR(VLOOKUP(EV1475,Auxiliar!$A:$C,2,0),"")</f>
        <v/>
      </c>
      <c r="EY1475" s="7" t="str">
        <f>+IFERROR(VLOOKUP(EV1475,Auxiliar!$A:$C,3,0),"")</f>
        <v/>
      </c>
      <c r="EZ1475" s="1"/>
      <c r="FA1475" s="12"/>
      <c r="FB1475" s="6" t="str">
        <f>+IFERROR(VALUE(RIGHT(Tabla27[[#This Row],[B2B]],6)),"")</f>
        <v/>
      </c>
      <c r="FC1475" s="6" t="str">
        <f>+IFERROR(VLOOKUP(FA1475,Auxiliar!$A:$C,2,0),"")</f>
        <v/>
      </c>
      <c r="FD1475" s="7" t="str">
        <f>+IFERROR(VLOOKUP(FA1475,Auxiliar!$A:$C,3,0),"")</f>
        <v/>
      </c>
      <c r="FE1475" s="1"/>
      <c r="FF1475" s="12"/>
      <c r="FG1475" s="6" t="str">
        <f>+IFERROR(VALUE(RIGHT(Tabla28[[#This Row],[B2B]],6)),"")</f>
        <v/>
      </c>
      <c r="FH1475" s="6" t="str">
        <f>+IFERROR(VLOOKUP(FF1475,Auxiliar!$A:$C,2,0),"")</f>
        <v/>
      </c>
      <c r="FI1475" s="7" t="str">
        <f>+IFERROR(VLOOKUP(FF1475,Auxiliar!$A:$C,3,0),"")</f>
        <v/>
      </c>
      <c r="FJ1475" s="1"/>
      <c r="FK1475" s="12"/>
      <c r="FL1475" s="6" t="str">
        <f>+IFERROR(VALUE(RIGHT(Tabla29[[#This Row],[B2B]],6)),"")</f>
        <v/>
      </c>
      <c r="FM1475" s="6" t="str">
        <f>+IFERROR(VLOOKUP(FK1475,Auxiliar!$A:$C,2,0),"")</f>
        <v/>
      </c>
      <c r="FN1475" s="7" t="str">
        <f>+IFERROR(VLOOKUP(FK1475,Auxiliar!$A:$C,3,0),"")</f>
        <v/>
      </c>
      <c r="FO1475" s="1"/>
      <c r="FP1475" s="12"/>
      <c r="FQ1475" s="6" t="str">
        <f>+IFERROR(VALUE(RIGHT(Tabla30[[#This Row],[B2B]],6)),"")</f>
        <v/>
      </c>
      <c r="FR1475" s="6" t="str">
        <f>+IFERROR(VLOOKUP(FP1475,Auxiliar!$A:$C,2,0),"")</f>
        <v/>
      </c>
      <c r="FS1475" s="7"/>
      <c r="FT1475" s="1"/>
      <c r="FU1475" s="12"/>
      <c r="FV1475" s="6" t="str">
        <f>+IFERROR(VALUE(RIGHT(Tabla31[[#This Row],[B2B]],6)),"")</f>
        <v/>
      </c>
      <c r="FW1475" s="6" t="str">
        <f>+IFERROR(VLOOKUP(FU1475,Auxiliar!$A:$C,2,0),"")</f>
        <v/>
      </c>
      <c r="FX1475" s="7" t="str">
        <f>+IFERROR(VLOOKUP(FU1475,Auxiliar!$A:$C,3,0),"")</f>
        <v/>
      </c>
      <c r="FY1475" s="1"/>
      <c r="FZ1475" s="12"/>
      <c r="GA1475" s="6" t="str">
        <f>+IFERROR(VALUE(RIGHT(Tabla32[[#This Row],[B2B]],6)),"")</f>
        <v/>
      </c>
      <c r="GB1475" s="6" t="str">
        <f>+IFERROR(VLOOKUP(FZ1475,Auxiliar!$A:$C,2,0),"")</f>
        <v/>
      </c>
      <c r="GC1475" s="7" t="str">
        <f>+IFERROR(VLOOKUP(FZ1475,Auxiliar!$A:$C,3,0),"")</f>
        <v/>
      </c>
      <c r="GD1475" s="1"/>
      <c r="GE1475" s="12"/>
      <c r="GF1475" s="6" t="str">
        <f>+IFERROR(VALUE(RIGHT(Tabla33[[#This Row],[B2B]],6)),"")</f>
        <v/>
      </c>
      <c r="GG1475" s="6" t="str">
        <f>+IFERROR(VLOOKUP(GE1475,Auxiliar!$A:$C,2,0),"")</f>
        <v/>
      </c>
      <c r="GH1475" s="7" t="str">
        <f>+IFERROR(VLOOKUP(GE1475,Auxiliar!$A:$C,3,0),"")</f>
        <v/>
      </c>
    </row>
    <row r="1476" spans="79:190" x14ac:dyDescent="0.25">
      <c r="CA1476" s="1">
        <v>20141</v>
      </c>
      <c r="CB1476" s="1" t="s">
        <v>35</v>
      </c>
      <c r="CC1476" s="6">
        <f>+IFERROR(VALUE(RIGHT(Tabla14[[#This Row],[B2B]],6)),"")</f>
        <v>20141</v>
      </c>
      <c r="CD1476" s="6" t="str">
        <f>+IFERROR(VLOOKUP(CB1476,Auxiliar!$A:$C,2,0),"")</f>
        <v>Corona 710cc</v>
      </c>
      <c r="CE1476" s="7" t="str">
        <f>+IFERROR(VLOOKUP(CB1476,Auxiliar!$A:$C,3,0),"")</f>
        <v>1b 10% | 85b 0%</v>
      </c>
      <c r="CM1476" s="1">
        <v>20160</v>
      </c>
      <c r="CN1476" s="1" t="s">
        <v>20</v>
      </c>
      <c r="CO1476" s="6">
        <v>20160</v>
      </c>
      <c r="CP1476" s="6" t="s">
        <v>20</v>
      </c>
      <c r="CQ1476" s="7" t="s">
        <v>21</v>
      </c>
      <c r="CY1476" s="1">
        <v>20160</v>
      </c>
      <c r="CZ1476" s="1" t="s">
        <v>16</v>
      </c>
      <c r="DA1476" s="6">
        <f>+IFERROR(VALUE(RIGHT(Tabla18[[#This Row],[B2B]],6)),"")</f>
        <v>20160</v>
      </c>
      <c r="DB1476" s="6" t="str">
        <f>+IFERROR(VLOOKUP(CZ1476,Auxiliar!$A:$C,2,0),"")</f>
        <v>PREMIUM</v>
      </c>
      <c r="DC1476" s="7" t="str">
        <f>+IFERROR(VLOOKUP(CZ1476,Auxiliar!$A:$C,3,0),"")</f>
        <v>0b 0% | 2b 2% | 5b 3,5% | 10b 5%</v>
      </c>
      <c r="DE1476" s="1">
        <v>20160</v>
      </c>
      <c r="DF1476" s="1" t="s">
        <v>19</v>
      </c>
      <c r="DG1476" s="6">
        <f>+IFERROR(VALUE(RIGHT(Tabla19[[#This Row],[B2B]],6)),"")</f>
        <v>20160</v>
      </c>
      <c r="DH1476" s="6" t="str">
        <f>+IFERROR(VLOOKUP(DF1476,Auxiliar!$A:$C,2,0),"")</f>
        <v>MICHELOB</v>
      </c>
      <c r="DI1476" s="7" t="str">
        <f>+IFERROR(VLOOKUP(DF1476,Auxiliar!$A:$C,3,0),"")</f>
        <v>1b 7% | 3b 22% | 8b 27%</v>
      </c>
      <c r="DK1476" s="1"/>
      <c r="DL1476" s="1"/>
      <c r="DM1476" s="6" t="str">
        <f>+IFERROR(VALUE(RIGHT(Tabla20[[#This Row],[B2B]],6)),"")</f>
        <v/>
      </c>
      <c r="DN1476" s="6" t="str">
        <f>+IFERROR(VLOOKUP(DL1476,Auxiliar!$A:$C,2,0),"")</f>
        <v/>
      </c>
      <c r="DO1476" s="7" t="str">
        <f>+IFERROR(VLOOKUP(DL1476,Auxiliar!$A:$C,3,0),"")</f>
        <v/>
      </c>
      <c r="DQ1476" s="1">
        <v>20135</v>
      </c>
      <c r="DR1476" s="12" t="s">
        <v>24</v>
      </c>
      <c r="DS1476" s="6">
        <f>+IFERROR(VALUE(RIGHT(Tabla21[[#This Row],[B2B]],6)),"")</f>
        <v>20135</v>
      </c>
      <c r="DT1476" s="6" t="str">
        <f>+IFERROR(VLOOKUP(DR1476,Auxiliar!$A:$C,2,0),"")</f>
        <v>CORONA PORRON</v>
      </c>
      <c r="DU1476" s="7" t="str">
        <f>+IFERROR(VLOOKUP(DR1476,Auxiliar!$A:$C,3,0),"")</f>
        <v>1b 5% | 20b 0%</v>
      </c>
      <c r="DW1476" s="1"/>
      <c r="DX1476" s="12"/>
      <c r="DY1476" s="6" t="str">
        <f>+IFERROR(VALUE(RIGHT(Tabla22[[#This Row],[B2B]],6)),"")</f>
        <v/>
      </c>
      <c r="DZ1476" s="6" t="str">
        <f>+IFERROR(VLOOKUP(DX1476,Auxiliar!$A:$C,2,0),"")</f>
        <v/>
      </c>
      <c r="EA1476" s="7" t="str">
        <f>+IFERROR(VLOOKUP(DX1476,Auxiliar!$A:$C,3,0),"")</f>
        <v/>
      </c>
      <c r="EC1476" s="1"/>
      <c r="ED1476" s="12"/>
      <c r="EE1476" s="6" t="str">
        <f>+IFERROR(VALUE(RIGHT(Tabla23[[#This Row],[B2B]],6)),"")</f>
        <v/>
      </c>
      <c r="EF1476" s="6" t="str">
        <f>+IFERROR(VLOOKUP(ED1476,Auxiliar!$A:$C,2,0),"")</f>
        <v/>
      </c>
      <c r="EG1476" s="7" t="str">
        <f>+IFERROR(VLOOKUP(ED1476,Auxiliar!$A:$C,3,0),"")</f>
        <v/>
      </c>
      <c r="EI1476" s="1"/>
      <c r="EJ1476" s="12"/>
      <c r="EK1476" s="6" t="str">
        <f>+IFERROR(VALUE(RIGHT(Tabla24[[#This Row],[B2B]],6)),"")</f>
        <v/>
      </c>
      <c r="EL1476" s="6" t="str">
        <f>+IFERROR(VLOOKUP(EJ1476,Auxiliar!$A:$C,2,0),"")</f>
        <v/>
      </c>
      <c r="EM1476" s="7" t="str">
        <f>+IFERROR(VLOOKUP(EJ1476,Auxiliar!$A:$C,3,0),"")</f>
        <v/>
      </c>
      <c r="EO1476" s="1"/>
      <c r="EP1476" s="12"/>
      <c r="EQ1476" s="6" t="str">
        <f>+IFERROR(VALUE(RIGHT(Tabla25[[#This Row],[B2B]],6)),"")</f>
        <v/>
      </c>
      <c r="ER1476" s="6" t="str">
        <f>+IFERROR(VLOOKUP(EP1476,Auxiliar!$A:$C,2,0),"")</f>
        <v/>
      </c>
      <c r="ES1476" s="7" t="str">
        <f>+IFERROR(VLOOKUP(EP1476,Auxiliar!$A:$C,3,0),"")</f>
        <v/>
      </c>
      <c r="EU1476" s="1"/>
      <c r="EV1476" s="12"/>
      <c r="EW1476" s="6" t="str">
        <f>+IFERROR(VALUE(RIGHT(Tabla26[[#This Row],[B2B]],6)),"")</f>
        <v/>
      </c>
      <c r="EX1476" s="6" t="str">
        <f>+IFERROR(VLOOKUP(EV1476,Auxiliar!$A:$C,2,0),"")</f>
        <v/>
      </c>
      <c r="EY1476" s="7" t="str">
        <f>+IFERROR(VLOOKUP(EV1476,Auxiliar!$A:$C,3,0),"")</f>
        <v/>
      </c>
      <c r="EZ1476" s="1"/>
      <c r="FA1476" s="12"/>
      <c r="FB1476" s="6" t="str">
        <f>+IFERROR(VALUE(RIGHT(Tabla27[[#This Row],[B2B]],6)),"")</f>
        <v/>
      </c>
      <c r="FC1476" s="6" t="str">
        <f>+IFERROR(VLOOKUP(FA1476,Auxiliar!$A:$C,2,0),"")</f>
        <v/>
      </c>
      <c r="FD1476" s="7" t="str">
        <f>+IFERROR(VLOOKUP(FA1476,Auxiliar!$A:$C,3,0),"")</f>
        <v/>
      </c>
      <c r="FE1476" s="1"/>
      <c r="FF1476" s="12"/>
      <c r="FG1476" s="6" t="str">
        <f>+IFERROR(VALUE(RIGHT(Tabla28[[#This Row],[B2B]],6)),"")</f>
        <v/>
      </c>
      <c r="FH1476" s="6" t="str">
        <f>+IFERROR(VLOOKUP(FF1476,Auxiliar!$A:$C,2,0),"")</f>
        <v/>
      </c>
      <c r="FI1476" s="7" t="str">
        <f>+IFERROR(VLOOKUP(FF1476,Auxiliar!$A:$C,3,0),"")</f>
        <v/>
      </c>
      <c r="FJ1476" s="1"/>
      <c r="FK1476" s="12"/>
      <c r="FL1476" s="6" t="str">
        <f>+IFERROR(VALUE(RIGHT(Tabla29[[#This Row],[B2B]],6)),"")</f>
        <v/>
      </c>
      <c r="FM1476" s="6" t="str">
        <f>+IFERROR(VLOOKUP(FK1476,Auxiliar!$A:$C,2,0),"")</f>
        <v/>
      </c>
      <c r="FN1476" s="7" t="str">
        <f>+IFERROR(VLOOKUP(FK1476,Auxiliar!$A:$C,3,0),"")</f>
        <v/>
      </c>
      <c r="FO1476" s="1"/>
      <c r="FP1476" s="12"/>
      <c r="FQ1476" s="6" t="str">
        <f>+IFERROR(VALUE(RIGHT(Tabla30[[#This Row],[B2B]],6)),"")</f>
        <v/>
      </c>
      <c r="FR1476" s="6" t="str">
        <f>+IFERROR(VLOOKUP(FP1476,Auxiliar!$A:$C,2,0),"")</f>
        <v/>
      </c>
      <c r="FS1476" s="7"/>
      <c r="FT1476" s="1"/>
      <c r="FU1476" s="12"/>
      <c r="FV1476" s="6" t="str">
        <f>+IFERROR(VALUE(RIGHT(Tabla31[[#This Row],[B2B]],6)),"")</f>
        <v/>
      </c>
      <c r="FW1476" s="6" t="str">
        <f>+IFERROR(VLOOKUP(FU1476,Auxiliar!$A:$C,2,0),"")</f>
        <v/>
      </c>
      <c r="FX1476" s="7" t="str">
        <f>+IFERROR(VLOOKUP(FU1476,Auxiliar!$A:$C,3,0),"")</f>
        <v/>
      </c>
      <c r="FY1476" s="1"/>
      <c r="FZ1476" s="12"/>
      <c r="GA1476" s="6" t="str">
        <f>+IFERROR(VALUE(RIGHT(Tabla32[[#This Row],[B2B]],6)),"")</f>
        <v/>
      </c>
      <c r="GB1476" s="6" t="str">
        <f>+IFERROR(VLOOKUP(FZ1476,Auxiliar!$A:$C,2,0),"")</f>
        <v/>
      </c>
      <c r="GC1476" s="7" t="str">
        <f>+IFERROR(VLOOKUP(FZ1476,Auxiliar!$A:$C,3,0),"")</f>
        <v/>
      </c>
      <c r="GD1476" s="1"/>
      <c r="GE1476" s="12"/>
      <c r="GF1476" s="6" t="str">
        <f>+IFERROR(VALUE(RIGHT(Tabla33[[#This Row],[B2B]],6)),"")</f>
        <v/>
      </c>
      <c r="GG1476" s="6" t="str">
        <f>+IFERROR(VLOOKUP(GE1476,Auxiliar!$A:$C,2,0),"")</f>
        <v/>
      </c>
      <c r="GH1476" s="7" t="str">
        <f>+IFERROR(VLOOKUP(GE1476,Auxiliar!$A:$C,3,0),"")</f>
        <v/>
      </c>
    </row>
    <row r="1477" spans="79:190" x14ac:dyDescent="0.25">
      <c r="CA1477" s="1">
        <v>20143</v>
      </c>
      <c r="CB1477" s="1" t="s">
        <v>35</v>
      </c>
      <c r="CC1477" s="6">
        <f>+IFERROR(VALUE(RIGHT(Tabla14[[#This Row],[B2B]],6)),"")</f>
        <v>20143</v>
      </c>
      <c r="CD1477" s="6" t="str">
        <f>+IFERROR(VLOOKUP(CB1477,Auxiliar!$A:$C,2,0),"")</f>
        <v>Corona 710cc</v>
      </c>
      <c r="CE1477" s="7" t="str">
        <f>+IFERROR(VLOOKUP(CB1477,Auxiliar!$A:$C,3,0),"")</f>
        <v>1b 10% | 85b 0%</v>
      </c>
      <c r="CM1477" s="1">
        <v>20164</v>
      </c>
      <c r="CN1477" s="1" t="s">
        <v>20</v>
      </c>
      <c r="CO1477" s="6">
        <v>20164</v>
      </c>
      <c r="CP1477" s="6" t="s">
        <v>20</v>
      </c>
      <c r="CQ1477" s="7" t="s">
        <v>21</v>
      </c>
      <c r="CY1477" s="1">
        <v>20164</v>
      </c>
      <c r="CZ1477" s="1" t="s">
        <v>16</v>
      </c>
      <c r="DA1477" s="6">
        <f>+IFERROR(VALUE(RIGHT(Tabla18[[#This Row],[B2B]],6)),"")</f>
        <v>20164</v>
      </c>
      <c r="DB1477" s="6" t="str">
        <f>+IFERROR(VLOOKUP(CZ1477,Auxiliar!$A:$C,2,0),"")</f>
        <v>PREMIUM</v>
      </c>
      <c r="DC1477" s="7" t="str">
        <f>+IFERROR(VLOOKUP(CZ1477,Auxiliar!$A:$C,3,0),"")</f>
        <v>0b 0% | 2b 2% | 5b 3,5% | 10b 5%</v>
      </c>
      <c r="DE1477" s="1">
        <v>20164</v>
      </c>
      <c r="DF1477" s="1" t="s">
        <v>19</v>
      </c>
      <c r="DG1477" s="6">
        <f>+IFERROR(VALUE(RIGHT(Tabla19[[#This Row],[B2B]],6)),"")</f>
        <v>20164</v>
      </c>
      <c r="DH1477" s="6" t="str">
        <f>+IFERROR(VLOOKUP(DF1477,Auxiliar!$A:$C,2,0),"")</f>
        <v>MICHELOB</v>
      </c>
      <c r="DI1477" s="7" t="str">
        <f>+IFERROR(VLOOKUP(DF1477,Auxiliar!$A:$C,3,0),"")</f>
        <v>1b 7% | 3b 22% | 8b 27%</v>
      </c>
      <c r="DK1477" s="1"/>
      <c r="DL1477" s="1"/>
      <c r="DM1477" s="6" t="str">
        <f>+IFERROR(VALUE(RIGHT(Tabla20[[#This Row],[B2B]],6)),"")</f>
        <v/>
      </c>
      <c r="DN1477" s="6" t="str">
        <f>+IFERROR(VLOOKUP(DL1477,Auxiliar!$A:$C,2,0),"")</f>
        <v/>
      </c>
      <c r="DO1477" s="7" t="str">
        <f>+IFERROR(VLOOKUP(DL1477,Auxiliar!$A:$C,3,0),"")</f>
        <v/>
      </c>
      <c r="DQ1477" s="1">
        <v>20136</v>
      </c>
      <c r="DR1477" s="12" t="s">
        <v>24</v>
      </c>
      <c r="DS1477" s="6">
        <f>+IFERROR(VALUE(RIGHT(Tabla21[[#This Row],[B2B]],6)),"")</f>
        <v>20136</v>
      </c>
      <c r="DT1477" s="6" t="str">
        <f>+IFERROR(VLOOKUP(DR1477,Auxiliar!$A:$C,2,0),"")</f>
        <v>CORONA PORRON</v>
      </c>
      <c r="DU1477" s="7" t="str">
        <f>+IFERROR(VLOOKUP(DR1477,Auxiliar!$A:$C,3,0),"")</f>
        <v>1b 5% | 20b 0%</v>
      </c>
      <c r="DW1477" s="1"/>
      <c r="DX1477" s="12"/>
      <c r="DY1477" s="6" t="str">
        <f>+IFERROR(VALUE(RIGHT(Tabla22[[#This Row],[B2B]],6)),"")</f>
        <v/>
      </c>
      <c r="DZ1477" s="6" t="str">
        <f>+IFERROR(VLOOKUP(DX1477,Auxiliar!$A:$C,2,0),"")</f>
        <v/>
      </c>
      <c r="EA1477" s="7" t="str">
        <f>+IFERROR(VLOOKUP(DX1477,Auxiliar!$A:$C,3,0),"")</f>
        <v/>
      </c>
      <c r="EC1477" s="1"/>
      <c r="ED1477" s="12"/>
      <c r="EE1477" s="6" t="str">
        <f>+IFERROR(VALUE(RIGHT(Tabla23[[#This Row],[B2B]],6)),"")</f>
        <v/>
      </c>
      <c r="EF1477" s="6" t="str">
        <f>+IFERROR(VLOOKUP(ED1477,Auxiliar!$A:$C,2,0),"")</f>
        <v/>
      </c>
      <c r="EG1477" s="7" t="str">
        <f>+IFERROR(VLOOKUP(ED1477,Auxiliar!$A:$C,3,0),"")</f>
        <v/>
      </c>
      <c r="EI1477" s="1"/>
      <c r="EJ1477" s="12"/>
      <c r="EK1477" s="6" t="str">
        <f>+IFERROR(VALUE(RIGHT(Tabla24[[#This Row],[B2B]],6)),"")</f>
        <v/>
      </c>
      <c r="EL1477" s="6" t="str">
        <f>+IFERROR(VLOOKUP(EJ1477,Auxiliar!$A:$C,2,0),"")</f>
        <v/>
      </c>
      <c r="EM1477" s="7" t="str">
        <f>+IFERROR(VLOOKUP(EJ1477,Auxiliar!$A:$C,3,0),"")</f>
        <v/>
      </c>
      <c r="EO1477" s="1"/>
      <c r="EP1477" s="12"/>
      <c r="EQ1477" s="6" t="str">
        <f>+IFERROR(VALUE(RIGHT(Tabla25[[#This Row],[B2B]],6)),"")</f>
        <v/>
      </c>
      <c r="ER1477" s="6" t="str">
        <f>+IFERROR(VLOOKUP(EP1477,Auxiliar!$A:$C,2,0),"")</f>
        <v/>
      </c>
      <c r="ES1477" s="7" t="str">
        <f>+IFERROR(VLOOKUP(EP1477,Auxiliar!$A:$C,3,0),"")</f>
        <v/>
      </c>
      <c r="EU1477" s="1"/>
      <c r="EV1477" s="12"/>
      <c r="EW1477" s="6" t="str">
        <f>+IFERROR(VALUE(RIGHT(Tabla26[[#This Row],[B2B]],6)),"")</f>
        <v/>
      </c>
      <c r="EX1477" s="6" t="str">
        <f>+IFERROR(VLOOKUP(EV1477,Auxiliar!$A:$C,2,0),"")</f>
        <v/>
      </c>
      <c r="EY1477" s="7" t="str">
        <f>+IFERROR(VLOOKUP(EV1477,Auxiliar!$A:$C,3,0),"")</f>
        <v/>
      </c>
      <c r="EZ1477" s="1"/>
      <c r="FA1477" s="12"/>
      <c r="FB1477" s="6" t="str">
        <f>+IFERROR(VALUE(RIGHT(Tabla27[[#This Row],[B2B]],6)),"")</f>
        <v/>
      </c>
      <c r="FC1477" s="6" t="str">
        <f>+IFERROR(VLOOKUP(FA1477,Auxiliar!$A:$C,2,0),"")</f>
        <v/>
      </c>
      <c r="FD1477" s="7" t="str">
        <f>+IFERROR(VLOOKUP(FA1477,Auxiliar!$A:$C,3,0),"")</f>
        <v/>
      </c>
      <c r="FE1477" s="1"/>
      <c r="FF1477" s="12"/>
      <c r="FG1477" s="6" t="str">
        <f>+IFERROR(VALUE(RIGHT(Tabla28[[#This Row],[B2B]],6)),"")</f>
        <v/>
      </c>
      <c r="FH1477" s="6" t="str">
        <f>+IFERROR(VLOOKUP(FF1477,Auxiliar!$A:$C,2,0),"")</f>
        <v/>
      </c>
      <c r="FI1477" s="7" t="str">
        <f>+IFERROR(VLOOKUP(FF1477,Auxiliar!$A:$C,3,0),"")</f>
        <v/>
      </c>
      <c r="FJ1477" s="1"/>
      <c r="FK1477" s="12"/>
      <c r="FL1477" s="6" t="str">
        <f>+IFERROR(VALUE(RIGHT(Tabla29[[#This Row],[B2B]],6)),"")</f>
        <v/>
      </c>
      <c r="FM1477" s="6" t="str">
        <f>+IFERROR(VLOOKUP(FK1477,Auxiliar!$A:$C,2,0),"")</f>
        <v/>
      </c>
      <c r="FN1477" s="7" t="str">
        <f>+IFERROR(VLOOKUP(FK1477,Auxiliar!$A:$C,3,0),"")</f>
        <v/>
      </c>
      <c r="FO1477" s="1"/>
      <c r="FP1477" s="12"/>
      <c r="FQ1477" s="6" t="str">
        <f>+IFERROR(VALUE(RIGHT(Tabla30[[#This Row],[B2B]],6)),"")</f>
        <v/>
      </c>
      <c r="FR1477" s="6" t="str">
        <f>+IFERROR(VLOOKUP(FP1477,Auxiliar!$A:$C,2,0),"")</f>
        <v/>
      </c>
      <c r="FS1477" s="7"/>
      <c r="FT1477" s="1"/>
      <c r="FU1477" s="12"/>
      <c r="FV1477" s="6" t="str">
        <f>+IFERROR(VALUE(RIGHT(Tabla31[[#This Row],[B2B]],6)),"")</f>
        <v/>
      </c>
      <c r="FW1477" s="6" t="str">
        <f>+IFERROR(VLOOKUP(FU1477,Auxiliar!$A:$C,2,0),"")</f>
        <v/>
      </c>
      <c r="FX1477" s="7" t="str">
        <f>+IFERROR(VLOOKUP(FU1477,Auxiliar!$A:$C,3,0),"")</f>
        <v/>
      </c>
      <c r="FY1477" s="1"/>
      <c r="FZ1477" s="12"/>
      <c r="GA1477" s="6" t="str">
        <f>+IFERROR(VALUE(RIGHT(Tabla32[[#This Row],[B2B]],6)),"")</f>
        <v/>
      </c>
      <c r="GB1477" s="6" t="str">
        <f>+IFERROR(VLOOKUP(FZ1477,Auxiliar!$A:$C,2,0),"")</f>
        <v/>
      </c>
      <c r="GC1477" s="7" t="str">
        <f>+IFERROR(VLOOKUP(FZ1477,Auxiliar!$A:$C,3,0),"")</f>
        <v/>
      </c>
      <c r="GD1477" s="1"/>
      <c r="GE1477" s="12"/>
      <c r="GF1477" s="6" t="str">
        <f>+IFERROR(VALUE(RIGHT(Tabla33[[#This Row],[B2B]],6)),"")</f>
        <v/>
      </c>
      <c r="GG1477" s="6" t="str">
        <f>+IFERROR(VLOOKUP(GE1477,Auxiliar!$A:$C,2,0),"")</f>
        <v/>
      </c>
      <c r="GH1477" s="7" t="str">
        <f>+IFERROR(VLOOKUP(GE1477,Auxiliar!$A:$C,3,0),"")</f>
        <v/>
      </c>
    </row>
    <row r="1478" spans="79:190" x14ac:dyDescent="0.25">
      <c r="CA1478" s="1">
        <v>20147</v>
      </c>
      <c r="CB1478" s="1" t="s">
        <v>35</v>
      </c>
      <c r="CC1478" s="6">
        <f>+IFERROR(VALUE(RIGHT(Tabla14[[#This Row],[B2B]],6)),"")</f>
        <v>20147</v>
      </c>
      <c r="CD1478" s="6" t="str">
        <f>+IFERROR(VLOOKUP(CB1478,Auxiliar!$A:$C,2,0),"")</f>
        <v>Corona 710cc</v>
      </c>
      <c r="CE1478" s="7" t="str">
        <f>+IFERROR(VLOOKUP(CB1478,Auxiliar!$A:$C,3,0),"")</f>
        <v>1b 10% | 85b 0%</v>
      </c>
      <c r="CM1478" s="1">
        <v>20168</v>
      </c>
      <c r="CN1478" s="1" t="s">
        <v>20</v>
      </c>
      <c r="CO1478" s="6">
        <v>20168</v>
      </c>
      <c r="CP1478" s="6" t="s">
        <v>20</v>
      </c>
      <c r="CQ1478" s="7" t="s">
        <v>21</v>
      </c>
      <c r="CY1478" s="1">
        <v>20168</v>
      </c>
      <c r="CZ1478" s="1" t="s">
        <v>16</v>
      </c>
      <c r="DA1478" s="6">
        <f>+IFERROR(VALUE(RIGHT(Tabla18[[#This Row],[B2B]],6)),"")</f>
        <v>20168</v>
      </c>
      <c r="DB1478" s="6" t="str">
        <f>+IFERROR(VLOOKUP(CZ1478,Auxiliar!$A:$C,2,0),"")</f>
        <v>PREMIUM</v>
      </c>
      <c r="DC1478" s="7" t="str">
        <f>+IFERROR(VLOOKUP(CZ1478,Auxiliar!$A:$C,3,0),"")</f>
        <v>0b 0% | 2b 2% | 5b 3,5% | 10b 5%</v>
      </c>
      <c r="DE1478" s="1">
        <v>20168</v>
      </c>
      <c r="DF1478" s="1" t="s">
        <v>19</v>
      </c>
      <c r="DG1478" s="6">
        <f>+IFERROR(VALUE(RIGHT(Tabla19[[#This Row],[B2B]],6)),"")</f>
        <v>20168</v>
      </c>
      <c r="DH1478" s="6" t="str">
        <f>+IFERROR(VLOOKUP(DF1478,Auxiliar!$A:$C,2,0),"")</f>
        <v>MICHELOB</v>
      </c>
      <c r="DI1478" s="7" t="str">
        <f>+IFERROR(VLOOKUP(DF1478,Auxiliar!$A:$C,3,0),"")</f>
        <v>1b 7% | 3b 22% | 8b 27%</v>
      </c>
      <c r="DK1478" s="1"/>
      <c r="DL1478" s="1"/>
      <c r="DM1478" s="6" t="str">
        <f>+IFERROR(VALUE(RIGHT(Tabla20[[#This Row],[B2B]],6)),"")</f>
        <v/>
      </c>
      <c r="DN1478" s="6" t="str">
        <f>+IFERROR(VLOOKUP(DL1478,Auxiliar!$A:$C,2,0),"")</f>
        <v/>
      </c>
      <c r="DO1478" s="7" t="str">
        <f>+IFERROR(VLOOKUP(DL1478,Auxiliar!$A:$C,3,0),"")</f>
        <v/>
      </c>
      <c r="DQ1478" s="1">
        <v>20137</v>
      </c>
      <c r="DR1478" s="12" t="s">
        <v>24</v>
      </c>
      <c r="DS1478" s="6">
        <f>+IFERROR(VALUE(RIGHT(Tabla21[[#This Row],[B2B]],6)),"")</f>
        <v>20137</v>
      </c>
      <c r="DT1478" s="6" t="str">
        <f>+IFERROR(VLOOKUP(DR1478,Auxiliar!$A:$C,2,0),"")</f>
        <v>CORONA PORRON</v>
      </c>
      <c r="DU1478" s="7" t="str">
        <f>+IFERROR(VLOOKUP(DR1478,Auxiliar!$A:$C,3,0),"")</f>
        <v>1b 5% | 20b 0%</v>
      </c>
      <c r="DW1478" s="1"/>
      <c r="DX1478" s="12"/>
      <c r="DY1478" s="6" t="str">
        <f>+IFERROR(VALUE(RIGHT(Tabla22[[#This Row],[B2B]],6)),"")</f>
        <v/>
      </c>
      <c r="DZ1478" s="6" t="str">
        <f>+IFERROR(VLOOKUP(DX1478,Auxiliar!$A:$C,2,0),"")</f>
        <v/>
      </c>
      <c r="EA1478" s="7" t="str">
        <f>+IFERROR(VLOOKUP(DX1478,Auxiliar!$A:$C,3,0),"")</f>
        <v/>
      </c>
      <c r="EC1478" s="1"/>
      <c r="ED1478" s="12"/>
      <c r="EE1478" s="6" t="str">
        <f>+IFERROR(VALUE(RIGHT(Tabla23[[#This Row],[B2B]],6)),"")</f>
        <v/>
      </c>
      <c r="EF1478" s="6" t="str">
        <f>+IFERROR(VLOOKUP(ED1478,Auxiliar!$A:$C,2,0),"")</f>
        <v/>
      </c>
      <c r="EG1478" s="7" t="str">
        <f>+IFERROR(VLOOKUP(ED1478,Auxiliar!$A:$C,3,0),"")</f>
        <v/>
      </c>
      <c r="EI1478" s="1"/>
      <c r="EJ1478" s="12"/>
      <c r="EK1478" s="6" t="str">
        <f>+IFERROR(VALUE(RIGHT(Tabla24[[#This Row],[B2B]],6)),"")</f>
        <v/>
      </c>
      <c r="EL1478" s="6" t="str">
        <f>+IFERROR(VLOOKUP(EJ1478,Auxiliar!$A:$C,2,0),"")</f>
        <v/>
      </c>
      <c r="EM1478" s="7" t="str">
        <f>+IFERROR(VLOOKUP(EJ1478,Auxiliar!$A:$C,3,0),"")</f>
        <v/>
      </c>
      <c r="EO1478" s="1"/>
      <c r="EP1478" s="12"/>
      <c r="EQ1478" s="6" t="str">
        <f>+IFERROR(VALUE(RIGHT(Tabla25[[#This Row],[B2B]],6)),"")</f>
        <v/>
      </c>
      <c r="ER1478" s="6" t="str">
        <f>+IFERROR(VLOOKUP(EP1478,Auxiliar!$A:$C,2,0),"")</f>
        <v/>
      </c>
      <c r="ES1478" s="7" t="str">
        <f>+IFERROR(VLOOKUP(EP1478,Auxiliar!$A:$C,3,0),"")</f>
        <v/>
      </c>
      <c r="EU1478" s="1"/>
      <c r="EV1478" s="12"/>
      <c r="EW1478" s="6" t="str">
        <f>+IFERROR(VALUE(RIGHT(Tabla26[[#This Row],[B2B]],6)),"")</f>
        <v/>
      </c>
      <c r="EX1478" s="6" t="str">
        <f>+IFERROR(VLOOKUP(EV1478,Auxiliar!$A:$C,2,0),"")</f>
        <v/>
      </c>
      <c r="EY1478" s="7" t="str">
        <f>+IFERROR(VLOOKUP(EV1478,Auxiliar!$A:$C,3,0),"")</f>
        <v/>
      </c>
      <c r="EZ1478" s="1"/>
      <c r="FA1478" s="12"/>
      <c r="FB1478" s="6" t="str">
        <f>+IFERROR(VALUE(RIGHT(Tabla27[[#This Row],[B2B]],6)),"")</f>
        <v/>
      </c>
      <c r="FC1478" s="6" t="str">
        <f>+IFERROR(VLOOKUP(FA1478,Auxiliar!$A:$C,2,0),"")</f>
        <v/>
      </c>
      <c r="FD1478" s="7" t="str">
        <f>+IFERROR(VLOOKUP(FA1478,Auxiliar!$A:$C,3,0),"")</f>
        <v/>
      </c>
      <c r="FE1478" s="1"/>
      <c r="FF1478" s="12"/>
      <c r="FG1478" s="6" t="str">
        <f>+IFERROR(VALUE(RIGHT(Tabla28[[#This Row],[B2B]],6)),"")</f>
        <v/>
      </c>
      <c r="FH1478" s="6" t="str">
        <f>+IFERROR(VLOOKUP(FF1478,Auxiliar!$A:$C,2,0),"")</f>
        <v/>
      </c>
      <c r="FI1478" s="7" t="str">
        <f>+IFERROR(VLOOKUP(FF1478,Auxiliar!$A:$C,3,0),"")</f>
        <v/>
      </c>
      <c r="FJ1478" s="1"/>
      <c r="FK1478" s="12"/>
      <c r="FL1478" s="6" t="str">
        <f>+IFERROR(VALUE(RIGHT(Tabla29[[#This Row],[B2B]],6)),"")</f>
        <v/>
      </c>
      <c r="FM1478" s="6" t="str">
        <f>+IFERROR(VLOOKUP(FK1478,Auxiliar!$A:$C,2,0),"")</f>
        <v/>
      </c>
      <c r="FN1478" s="7" t="str">
        <f>+IFERROR(VLOOKUP(FK1478,Auxiliar!$A:$C,3,0),"")</f>
        <v/>
      </c>
      <c r="FO1478" s="1"/>
      <c r="FP1478" s="12"/>
      <c r="FQ1478" s="6" t="str">
        <f>+IFERROR(VALUE(RIGHT(Tabla30[[#This Row],[B2B]],6)),"")</f>
        <v/>
      </c>
      <c r="FR1478" s="6" t="str">
        <f>+IFERROR(VLOOKUP(FP1478,Auxiliar!$A:$C,2,0),"")</f>
        <v/>
      </c>
      <c r="FS1478" s="7"/>
      <c r="FT1478" s="1"/>
      <c r="FU1478" s="12"/>
      <c r="FV1478" s="6" t="str">
        <f>+IFERROR(VALUE(RIGHT(Tabla31[[#This Row],[B2B]],6)),"")</f>
        <v/>
      </c>
      <c r="FW1478" s="6" t="str">
        <f>+IFERROR(VLOOKUP(FU1478,Auxiliar!$A:$C,2,0),"")</f>
        <v/>
      </c>
      <c r="FX1478" s="7" t="str">
        <f>+IFERROR(VLOOKUP(FU1478,Auxiliar!$A:$C,3,0),"")</f>
        <v/>
      </c>
      <c r="FY1478" s="1"/>
      <c r="FZ1478" s="12"/>
      <c r="GA1478" s="6" t="str">
        <f>+IFERROR(VALUE(RIGHT(Tabla32[[#This Row],[B2B]],6)),"")</f>
        <v/>
      </c>
      <c r="GB1478" s="6" t="str">
        <f>+IFERROR(VLOOKUP(FZ1478,Auxiliar!$A:$C,2,0),"")</f>
        <v/>
      </c>
      <c r="GC1478" s="7" t="str">
        <f>+IFERROR(VLOOKUP(FZ1478,Auxiliar!$A:$C,3,0),"")</f>
        <v/>
      </c>
      <c r="GD1478" s="1"/>
      <c r="GE1478" s="12"/>
      <c r="GF1478" s="6" t="str">
        <f>+IFERROR(VALUE(RIGHT(Tabla33[[#This Row],[B2B]],6)),"")</f>
        <v/>
      </c>
      <c r="GG1478" s="6" t="str">
        <f>+IFERROR(VLOOKUP(GE1478,Auxiliar!$A:$C,2,0),"")</f>
        <v/>
      </c>
      <c r="GH1478" s="7" t="str">
        <f>+IFERROR(VLOOKUP(GE1478,Auxiliar!$A:$C,3,0),"")</f>
        <v/>
      </c>
    </row>
    <row r="1479" spans="79:190" x14ac:dyDescent="0.25">
      <c r="CA1479" s="1">
        <v>20150</v>
      </c>
      <c r="CB1479" s="1" t="s">
        <v>35</v>
      </c>
      <c r="CC1479" s="6">
        <f>+IFERROR(VALUE(RIGHT(Tabla14[[#This Row],[B2B]],6)),"")</f>
        <v>20150</v>
      </c>
      <c r="CD1479" s="6" t="str">
        <f>+IFERROR(VLOOKUP(CB1479,Auxiliar!$A:$C,2,0),"")</f>
        <v>Corona 710cc</v>
      </c>
      <c r="CE1479" s="7" t="str">
        <f>+IFERROR(VLOOKUP(CB1479,Auxiliar!$A:$C,3,0),"")</f>
        <v>1b 10% | 85b 0%</v>
      </c>
      <c r="CM1479" s="1">
        <v>20170</v>
      </c>
      <c r="CN1479" s="1" t="s">
        <v>20</v>
      </c>
      <c r="CO1479" s="6">
        <v>20170</v>
      </c>
      <c r="CP1479" s="6" t="s">
        <v>20</v>
      </c>
      <c r="CQ1479" s="7" t="s">
        <v>21</v>
      </c>
      <c r="CY1479" s="1">
        <v>20170</v>
      </c>
      <c r="CZ1479" s="1" t="s">
        <v>16</v>
      </c>
      <c r="DA1479" s="6">
        <f>+IFERROR(VALUE(RIGHT(Tabla18[[#This Row],[B2B]],6)),"")</f>
        <v>20170</v>
      </c>
      <c r="DB1479" s="6" t="str">
        <f>+IFERROR(VLOOKUP(CZ1479,Auxiliar!$A:$C,2,0),"")</f>
        <v>PREMIUM</v>
      </c>
      <c r="DC1479" s="7" t="str">
        <f>+IFERROR(VLOOKUP(CZ1479,Auxiliar!$A:$C,3,0),"")</f>
        <v>0b 0% | 2b 2% | 5b 3,5% | 10b 5%</v>
      </c>
      <c r="DE1479" s="1">
        <v>20170</v>
      </c>
      <c r="DF1479" s="1" t="s">
        <v>19</v>
      </c>
      <c r="DG1479" s="6">
        <f>+IFERROR(VALUE(RIGHT(Tabla19[[#This Row],[B2B]],6)),"")</f>
        <v>20170</v>
      </c>
      <c r="DH1479" s="6" t="str">
        <f>+IFERROR(VLOOKUP(DF1479,Auxiliar!$A:$C,2,0),"")</f>
        <v>MICHELOB</v>
      </c>
      <c r="DI1479" s="7" t="str">
        <f>+IFERROR(VLOOKUP(DF1479,Auxiliar!$A:$C,3,0),"")</f>
        <v>1b 7% | 3b 22% | 8b 27%</v>
      </c>
      <c r="DK1479" s="1"/>
      <c r="DL1479" s="1"/>
      <c r="DM1479" s="6" t="str">
        <f>+IFERROR(VALUE(RIGHT(Tabla20[[#This Row],[B2B]],6)),"")</f>
        <v/>
      </c>
      <c r="DN1479" s="6" t="str">
        <f>+IFERROR(VLOOKUP(DL1479,Auxiliar!$A:$C,2,0),"")</f>
        <v/>
      </c>
      <c r="DO1479" s="7" t="str">
        <f>+IFERROR(VLOOKUP(DL1479,Auxiliar!$A:$C,3,0),"")</f>
        <v/>
      </c>
      <c r="DQ1479" s="1">
        <v>20140</v>
      </c>
      <c r="DR1479" s="12" t="s">
        <v>24</v>
      </c>
      <c r="DS1479" s="6">
        <f>+IFERROR(VALUE(RIGHT(Tabla21[[#This Row],[B2B]],6)),"")</f>
        <v>20140</v>
      </c>
      <c r="DT1479" s="6" t="str">
        <f>+IFERROR(VLOOKUP(DR1479,Auxiliar!$A:$C,2,0),"")</f>
        <v>CORONA PORRON</v>
      </c>
      <c r="DU1479" s="7" t="str">
        <f>+IFERROR(VLOOKUP(DR1479,Auxiliar!$A:$C,3,0),"")</f>
        <v>1b 5% | 20b 0%</v>
      </c>
      <c r="DW1479" s="1"/>
      <c r="DX1479" s="12"/>
      <c r="DY1479" s="6" t="str">
        <f>+IFERROR(VALUE(RIGHT(Tabla22[[#This Row],[B2B]],6)),"")</f>
        <v/>
      </c>
      <c r="DZ1479" s="6" t="str">
        <f>+IFERROR(VLOOKUP(DX1479,Auxiliar!$A:$C,2,0),"")</f>
        <v/>
      </c>
      <c r="EA1479" s="7" t="str">
        <f>+IFERROR(VLOOKUP(DX1479,Auxiliar!$A:$C,3,0),"")</f>
        <v/>
      </c>
      <c r="EC1479" s="1"/>
      <c r="ED1479" s="12"/>
      <c r="EE1479" s="6" t="str">
        <f>+IFERROR(VALUE(RIGHT(Tabla23[[#This Row],[B2B]],6)),"")</f>
        <v/>
      </c>
      <c r="EF1479" s="6" t="str">
        <f>+IFERROR(VLOOKUP(ED1479,Auxiliar!$A:$C,2,0),"")</f>
        <v/>
      </c>
      <c r="EG1479" s="7" t="str">
        <f>+IFERROR(VLOOKUP(ED1479,Auxiliar!$A:$C,3,0),"")</f>
        <v/>
      </c>
      <c r="EI1479" s="1"/>
      <c r="EJ1479" s="12"/>
      <c r="EK1479" s="6" t="str">
        <f>+IFERROR(VALUE(RIGHT(Tabla24[[#This Row],[B2B]],6)),"")</f>
        <v/>
      </c>
      <c r="EL1479" s="6" t="str">
        <f>+IFERROR(VLOOKUP(EJ1479,Auxiliar!$A:$C,2,0),"")</f>
        <v/>
      </c>
      <c r="EM1479" s="7" t="str">
        <f>+IFERROR(VLOOKUP(EJ1479,Auxiliar!$A:$C,3,0),"")</f>
        <v/>
      </c>
      <c r="EO1479" s="1"/>
      <c r="EP1479" s="12"/>
      <c r="EQ1479" s="6" t="str">
        <f>+IFERROR(VALUE(RIGHT(Tabla25[[#This Row],[B2B]],6)),"")</f>
        <v/>
      </c>
      <c r="ER1479" s="6" t="str">
        <f>+IFERROR(VLOOKUP(EP1479,Auxiliar!$A:$C,2,0),"")</f>
        <v/>
      </c>
      <c r="ES1479" s="7" t="str">
        <f>+IFERROR(VLOOKUP(EP1479,Auxiliar!$A:$C,3,0),"")</f>
        <v/>
      </c>
      <c r="EU1479" s="1"/>
      <c r="EV1479" s="12"/>
      <c r="EW1479" s="6" t="str">
        <f>+IFERROR(VALUE(RIGHT(Tabla26[[#This Row],[B2B]],6)),"")</f>
        <v/>
      </c>
      <c r="EX1479" s="6" t="str">
        <f>+IFERROR(VLOOKUP(EV1479,Auxiliar!$A:$C,2,0),"")</f>
        <v/>
      </c>
      <c r="EY1479" s="7" t="str">
        <f>+IFERROR(VLOOKUP(EV1479,Auxiliar!$A:$C,3,0),"")</f>
        <v/>
      </c>
      <c r="EZ1479" s="1"/>
      <c r="FA1479" s="12"/>
      <c r="FB1479" s="6" t="str">
        <f>+IFERROR(VALUE(RIGHT(Tabla27[[#This Row],[B2B]],6)),"")</f>
        <v/>
      </c>
      <c r="FC1479" s="6" t="str">
        <f>+IFERROR(VLOOKUP(FA1479,Auxiliar!$A:$C,2,0),"")</f>
        <v/>
      </c>
      <c r="FD1479" s="7" t="str">
        <f>+IFERROR(VLOOKUP(FA1479,Auxiliar!$A:$C,3,0),"")</f>
        <v/>
      </c>
      <c r="FE1479" s="1"/>
      <c r="FF1479" s="12"/>
      <c r="FG1479" s="6" t="str">
        <f>+IFERROR(VALUE(RIGHT(Tabla28[[#This Row],[B2B]],6)),"")</f>
        <v/>
      </c>
      <c r="FH1479" s="6" t="str">
        <f>+IFERROR(VLOOKUP(FF1479,Auxiliar!$A:$C,2,0),"")</f>
        <v/>
      </c>
      <c r="FI1479" s="7" t="str">
        <f>+IFERROR(VLOOKUP(FF1479,Auxiliar!$A:$C,3,0),"")</f>
        <v/>
      </c>
      <c r="FJ1479" s="1"/>
      <c r="FK1479" s="12"/>
      <c r="FL1479" s="6" t="str">
        <f>+IFERROR(VALUE(RIGHT(Tabla29[[#This Row],[B2B]],6)),"")</f>
        <v/>
      </c>
      <c r="FM1479" s="6" t="str">
        <f>+IFERROR(VLOOKUP(FK1479,Auxiliar!$A:$C,2,0),"")</f>
        <v/>
      </c>
      <c r="FN1479" s="7" t="str">
        <f>+IFERROR(VLOOKUP(FK1479,Auxiliar!$A:$C,3,0),"")</f>
        <v/>
      </c>
      <c r="FO1479" s="1"/>
      <c r="FP1479" s="12"/>
      <c r="FQ1479" s="6" t="str">
        <f>+IFERROR(VALUE(RIGHT(Tabla30[[#This Row],[B2B]],6)),"")</f>
        <v/>
      </c>
      <c r="FR1479" s="6" t="str">
        <f>+IFERROR(VLOOKUP(FP1479,Auxiliar!$A:$C,2,0),"")</f>
        <v/>
      </c>
      <c r="FS1479" s="7"/>
      <c r="FT1479" s="1"/>
      <c r="FU1479" s="12"/>
      <c r="FV1479" s="6" t="str">
        <f>+IFERROR(VALUE(RIGHT(Tabla31[[#This Row],[B2B]],6)),"")</f>
        <v/>
      </c>
      <c r="FW1479" s="6" t="str">
        <f>+IFERROR(VLOOKUP(FU1479,Auxiliar!$A:$C,2,0),"")</f>
        <v/>
      </c>
      <c r="FX1479" s="7" t="str">
        <f>+IFERROR(VLOOKUP(FU1479,Auxiliar!$A:$C,3,0),"")</f>
        <v/>
      </c>
      <c r="FY1479" s="1"/>
      <c r="FZ1479" s="12"/>
      <c r="GA1479" s="6" t="str">
        <f>+IFERROR(VALUE(RIGHT(Tabla32[[#This Row],[B2B]],6)),"")</f>
        <v/>
      </c>
      <c r="GB1479" s="6" t="str">
        <f>+IFERROR(VLOOKUP(FZ1479,Auxiliar!$A:$C,2,0),"")</f>
        <v/>
      </c>
      <c r="GC1479" s="7" t="str">
        <f>+IFERROR(VLOOKUP(FZ1479,Auxiliar!$A:$C,3,0),"")</f>
        <v/>
      </c>
      <c r="GD1479" s="1"/>
      <c r="GE1479" s="12"/>
      <c r="GF1479" s="6" t="str">
        <f>+IFERROR(VALUE(RIGHT(Tabla33[[#This Row],[B2B]],6)),"")</f>
        <v/>
      </c>
      <c r="GG1479" s="6" t="str">
        <f>+IFERROR(VLOOKUP(GE1479,Auxiliar!$A:$C,2,0),"")</f>
        <v/>
      </c>
      <c r="GH1479" s="7" t="str">
        <f>+IFERROR(VLOOKUP(GE1479,Auxiliar!$A:$C,3,0),"")</f>
        <v/>
      </c>
    </row>
    <row r="1480" spans="79:190" x14ac:dyDescent="0.25">
      <c r="CA1480" s="1">
        <v>20152</v>
      </c>
      <c r="CB1480" s="1" t="s">
        <v>35</v>
      </c>
      <c r="CC1480" s="6">
        <f>+IFERROR(VALUE(RIGHT(Tabla14[[#This Row],[B2B]],6)),"")</f>
        <v>20152</v>
      </c>
      <c r="CD1480" s="6" t="str">
        <f>+IFERROR(VLOOKUP(CB1480,Auxiliar!$A:$C,2,0),"")</f>
        <v>Corona 710cc</v>
      </c>
      <c r="CE1480" s="7" t="str">
        <f>+IFERROR(VLOOKUP(CB1480,Auxiliar!$A:$C,3,0),"")</f>
        <v>1b 10% | 85b 0%</v>
      </c>
      <c r="CM1480" s="1">
        <v>20171</v>
      </c>
      <c r="CN1480" s="1" t="s">
        <v>20</v>
      </c>
      <c r="CO1480" s="6">
        <v>20171</v>
      </c>
      <c r="CP1480" s="6" t="s">
        <v>20</v>
      </c>
      <c r="CQ1480" s="7" t="s">
        <v>21</v>
      </c>
      <c r="CY1480" s="1">
        <v>20171</v>
      </c>
      <c r="CZ1480" s="1" t="s">
        <v>16</v>
      </c>
      <c r="DA1480" s="6">
        <f>+IFERROR(VALUE(RIGHT(Tabla18[[#This Row],[B2B]],6)),"")</f>
        <v>20171</v>
      </c>
      <c r="DB1480" s="6" t="str">
        <f>+IFERROR(VLOOKUP(CZ1480,Auxiliar!$A:$C,2,0),"")</f>
        <v>PREMIUM</v>
      </c>
      <c r="DC1480" s="7" t="str">
        <f>+IFERROR(VLOOKUP(CZ1480,Auxiliar!$A:$C,3,0),"")</f>
        <v>0b 0% | 2b 2% | 5b 3,5% | 10b 5%</v>
      </c>
      <c r="DE1480" s="1">
        <v>20171</v>
      </c>
      <c r="DF1480" s="1" t="s">
        <v>19</v>
      </c>
      <c r="DG1480" s="6">
        <f>+IFERROR(VALUE(RIGHT(Tabla19[[#This Row],[B2B]],6)),"")</f>
        <v>20171</v>
      </c>
      <c r="DH1480" s="6" t="str">
        <f>+IFERROR(VLOOKUP(DF1480,Auxiliar!$A:$C,2,0),"")</f>
        <v>MICHELOB</v>
      </c>
      <c r="DI1480" s="7" t="str">
        <f>+IFERROR(VLOOKUP(DF1480,Auxiliar!$A:$C,3,0),"")</f>
        <v>1b 7% | 3b 22% | 8b 27%</v>
      </c>
      <c r="DK1480" s="1"/>
      <c r="DL1480" s="1"/>
      <c r="DM1480" s="6" t="str">
        <f>+IFERROR(VALUE(RIGHT(Tabla20[[#This Row],[B2B]],6)),"")</f>
        <v/>
      </c>
      <c r="DN1480" s="6" t="str">
        <f>+IFERROR(VLOOKUP(DL1480,Auxiliar!$A:$C,2,0),"")</f>
        <v/>
      </c>
      <c r="DO1480" s="7" t="str">
        <f>+IFERROR(VLOOKUP(DL1480,Auxiliar!$A:$C,3,0),"")</f>
        <v/>
      </c>
      <c r="DQ1480" s="1">
        <v>20141</v>
      </c>
      <c r="DR1480" s="12" t="s">
        <v>24</v>
      </c>
      <c r="DS1480" s="6">
        <f>+IFERROR(VALUE(RIGHT(Tabla21[[#This Row],[B2B]],6)),"")</f>
        <v>20141</v>
      </c>
      <c r="DT1480" s="6" t="str">
        <f>+IFERROR(VLOOKUP(DR1480,Auxiliar!$A:$C,2,0),"")</f>
        <v>CORONA PORRON</v>
      </c>
      <c r="DU1480" s="7" t="str">
        <f>+IFERROR(VLOOKUP(DR1480,Auxiliar!$A:$C,3,0),"")</f>
        <v>1b 5% | 20b 0%</v>
      </c>
      <c r="DW1480" s="1"/>
      <c r="DX1480" s="12"/>
      <c r="DY1480" s="6" t="str">
        <f>+IFERROR(VALUE(RIGHT(Tabla22[[#This Row],[B2B]],6)),"")</f>
        <v/>
      </c>
      <c r="DZ1480" s="6" t="str">
        <f>+IFERROR(VLOOKUP(DX1480,Auxiliar!$A:$C,2,0),"")</f>
        <v/>
      </c>
      <c r="EA1480" s="7" t="str">
        <f>+IFERROR(VLOOKUP(DX1480,Auxiliar!$A:$C,3,0),"")</f>
        <v/>
      </c>
      <c r="EC1480" s="1"/>
      <c r="ED1480" s="12"/>
      <c r="EE1480" s="6" t="str">
        <f>+IFERROR(VALUE(RIGHT(Tabla23[[#This Row],[B2B]],6)),"")</f>
        <v/>
      </c>
      <c r="EF1480" s="6" t="str">
        <f>+IFERROR(VLOOKUP(ED1480,Auxiliar!$A:$C,2,0),"")</f>
        <v/>
      </c>
      <c r="EG1480" s="7" t="str">
        <f>+IFERROR(VLOOKUP(ED1480,Auxiliar!$A:$C,3,0),"")</f>
        <v/>
      </c>
      <c r="EI1480" s="1"/>
      <c r="EJ1480" s="12"/>
      <c r="EK1480" s="6" t="str">
        <f>+IFERROR(VALUE(RIGHT(Tabla24[[#This Row],[B2B]],6)),"")</f>
        <v/>
      </c>
      <c r="EL1480" s="6" t="str">
        <f>+IFERROR(VLOOKUP(EJ1480,Auxiliar!$A:$C,2,0),"")</f>
        <v/>
      </c>
      <c r="EM1480" s="7" t="str">
        <f>+IFERROR(VLOOKUP(EJ1480,Auxiliar!$A:$C,3,0),"")</f>
        <v/>
      </c>
      <c r="EO1480" s="1"/>
      <c r="EP1480" s="12"/>
      <c r="EQ1480" s="6" t="str">
        <f>+IFERROR(VALUE(RIGHT(Tabla25[[#This Row],[B2B]],6)),"")</f>
        <v/>
      </c>
      <c r="ER1480" s="6" t="str">
        <f>+IFERROR(VLOOKUP(EP1480,Auxiliar!$A:$C,2,0),"")</f>
        <v/>
      </c>
      <c r="ES1480" s="7" t="str">
        <f>+IFERROR(VLOOKUP(EP1480,Auxiliar!$A:$C,3,0),"")</f>
        <v/>
      </c>
      <c r="EU1480" s="1"/>
      <c r="EV1480" s="12"/>
      <c r="EW1480" s="6" t="str">
        <f>+IFERROR(VALUE(RIGHT(Tabla26[[#This Row],[B2B]],6)),"")</f>
        <v/>
      </c>
      <c r="EX1480" s="6" t="str">
        <f>+IFERROR(VLOOKUP(EV1480,Auxiliar!$A:$C,2,0),"")</f>
        <v/>
      </c>
      <c r="EY1480" s="7" t="str">
        <f>+IFERROR(VLOOKUP(EV1480,Auxiliar!$A:$C,3,0),"")</f>
        <v/>
      </c>
      <c r="EZ1480" s="1"/>
      <c r="FA1480" s="12"/>
      <c r="FB1480" s="6" t="str">
        <f>+IFERROR(VALUE(RIGHT(Tabla27[[#This Row],[B2B]],6)),"")</f>
        <v/>
      </c>
      <c r="FC1480" s="6" t="str">
        <f>+IFERROR(VLOOKUP(FA1480,Auxiliar!$A:$C,2,0),"")</f>
        <v/>
      </c>
      <c r="FD1480" s="7" t="str">
        <f>+IFERROR(VLOOKUP(FA1480,Auxiliar!$A:$C,3,0),"")</f>
        <v/>
      </c>
      <c r="FE1480" s="1"/>
      <c r="FF1480" s="12"/>
      <c r="FG1480" s="6" t="str">
        <f>+IFERROR(VALUE(RIGHT(Tabla28[[#This Row],[B2B]],6)),"")</f>
        <v/>
      </c>
      <c r="FH1480" s="6" t="str">
        <f>+IFERROR(VLOOKUP(FF1480,Auxiliar!$A:$C,2,0),"")</f>
        <v/>
      </c>
      <c r="FI1480" s="7" t="str">
        <f>+IFERROR(VLOOKUP(FF1480,Auxiliar!$A:$C,3,0),"")</f>
        <v/>
      </c>
      <c r="FJ1480" s="1"/>
      <c r="FK1480" s="12"/>
      <c r="FL1480" s="6" t="str">
        <f>+IFERROR(VALUE(RIGHT(Tabla29[[#This Row],[B2B]],6)),"")</f>
        <v/>
      </c>
      <c r="FM1480" s="6" t="str">
        <f>+IFERROR(VLOOKUP(FK1480,Auxiliar!$A:$C,2,0),"")</f>
        <v/>
      </c>
      <c r="FN1480" s="7" t="str">
        <f>+IFERROR(VLOOKUP(FK1480,Auxiliar!$A:$C,3,0),"")</f>
        <v/>
      </c>
      <c r="FO1480" s="1"/>
      <c r="FP1480" s="12"/>
      <c r="FQ1480" s="6" t="str">
        <f>+IFERROR(VALUE(RIGHT(Tabla30[[#This Row],[B2B]],6)),"")</f>
        <v/>
      </c>
      <c r="FR1480" s="6" t="str">
        <f>+IFERROR(VLOOKUP(FP1480,Auxiliar!$A:$C,2,0),"")</f>
        <v/>
      </c>
      <c r="FS1480" s="7"/>
      <c r="FT1480" s="1"/>
      <c r="FU1480" s="12"/>
      <c r="FV1480" s="6" t="str">
        <f>+IFERROR(VALUE(RIGHT(Tabla31[[#This Row],[B2B]],6)),"")</f>
        <v/>
      </c>
      <c r="FW1480" s="6" t="str">
        <f>+IFERROR(VLOOKUP(FU1480,Auxiliar!$A:$C,2,0),"")</f>
        <v/>
      </c>
      <c r="FX1480" s="7" t="str">
        <f>+IFERROR(VLOOKUP(FU1480,Auxiliar!$A:$C,3,0),"")</f>
        <v/>
      </c>
      <c r="FY1480" s="1"/>
      <c r="FZ1480" s="12"/>
      <c r="GA1480" s="6" t="str">
        <f>+IFERROR(VALUE(RIGHT(Tabla32[[#This Row],[B2B]],6)),"")</f>
        <v/>
      </c>
      <c r="GB1480" s="6" t="str">
        <f>+IFERROR(VLOOKUP(FZ1480,Auxiliar!$A:$C,2,0),"")</f>
        <v/>
      </c>
      <c r="GC1480" s="7" t="str">
        <f>+IFERROR(VLOOKUP(FZ1480,Auxiliar!$A:$C,3,0),"")</f>
        <v/>
      </c>
      <c r="GD1480" s="1"/>
      <c r="GE1480" s="12"/>
      <c r="GF1480" s="6" t="str">
        <f>+IFERROR(VALUE(RIGHT(Tabla33[[#This Row],[B2B]],6)),"")</f>
        <v/>
      </c>
      <c r="GG1480" s="6" t="str">
        <f>+IFERROR(VLOOKUP(GE1480,Auxiliar!$A:$C,2,0),"")</f>
        <v/>
      </c>
      <c r="GH1480" s="7" t="str">
        <f>+IFERROR(VLOOKUP(GE1480,Auxiliar!$A:$C,3,0),"")</f>
        <v/>
      </c>
    </row>
    <row r="1481" spans="79:190" x14ac:dyDescent="0.25">
      <c r="CA1481" s="1">
        <v>20154</v>
      </c>
      <c r="CB1481" s="1" t="s">
        <v>35</v>
      </c>
      <c r="CC1481" s="6">
        <f>+IFERROR(VALUE(RIGHT(Tabla14[[#This Row],[B2B]],6)),"")</f>
        <v>20154</v>
      </c>
      <c r="CD1481" s="6" t="str">
        <f>+IFERROR(VLOOKUP(CB1481,Auxiliar!$A:$C,2,0),"")</f>
        <v>Corona 710cc</v>
      </c>
      <c r="CE1481" s="7" t="str">
        <f>+IFERROR(VLOOKUP(CB1481,Auxiliar!$A:$C,3,0),"")</f>
        <v>1b 10% | 85b 0%</v>
      </c>
      <c r="CM1481" s="1">
        <v>20172</v>
      </c>
      <c r="CN1481" s="1" t="s">
        <v>20</v>
      </c>
      <c r="CO1481" s="6">
        <v>20172</v>
      </c>
      <c r="CP1481" s="6" t="s">
        <v>20</v>
      </c>
      <c r="CQ1481" s="7" t="s">
        <v>21</v>
      </c>
      <c r="CY1481" s="1">
        <v>20172</v>
      </c>
      <c r="CZ1481" s="1" t="s">
        <v>16</v>
      </c>
      <c r="DA1481" s="6">
        <f>+IFERROR(VALUE(RIGHT(Tabla18[[#This Row],[B2B]],6)),"")</f>
        <v>20172</v>
      </c>
      <c r="DB1481" s="6" t="str">
        <f>+IFERROR(VLOOKUP(CZ1481,Auxiliar!$A:$C,2,0),"")</f>
        <v>PREMIUM</v>
      </c>
      <c r="DC1481" s="7" t="str">
        <f>+IFERROR(VLOOKUP(CZ1481,Auxiliar!$A:$C,3,0),"")</f>
        <v>0b 0% | 2b 2% | 5b 3,5% | 10b 5%</v>
      </c>
      <c r="DE1481" s="1">
        <v>20172</v>
      </c>
      <c r="DF1481" s="1" t="s">
        <v>19</v>
      </c>
      <c r="DG1481" s="6">
        <f>+IFERROR(VALUE(RIGHT(Tabla19[[#This Row],[B2B]],6)),"")</f>
        <v>20172</v>
      </c>
      <c r="DH1481" s="6" t="str">
        <f>+IFERROR(VLOOKUP(DF1481,Auxiliar!$A:$C,2,0),"")</f>
        <v>MICHELOB</v>
      </c>
      <c r="DI1481" s="7" t="str">
        <f>+IFERROR(VLOOKUP(DF1481,Auxiliar!$A:$C,3,0),"")</f>
        <v>1b 7% | 3b 22% | 8b 27%</v>
      </c>
      <c r="DK1481" s="1"/>
      <c r="DL1481" s="1"/>
      <c r="DM1481" s="6" t="str">
        <f>+IFERROR(VALUE(RIGHT(Tabla20[[#This Row],[B2B]],6)),"")</f>
        <v/>
      </c>
      <c r="DN1481" s="6" t="str">
        <f>+IFERROR(VLOOKUP(DL1481,Auxiliar!$A:$C,2,0),"")</f>
        <v/>
      </c>
      <c r="DO1481" s="7" t="str">
        <f>+IFERROR(VLOOKUP(DL1481,Auxiliar!$A:$C,3,0),"")</f>
        <v/>
      </c>
      <c r="DQ1481" s="1">
        <v>20143</v>
      </c>
      <c r="DR1481" s="12" t="s">
        <v>24</v>
      </c>
      <c r="DS1481" s="6">
        <f>+IFERROR(VALUE(RIGHT(Tabla21[[#This Row],[B2B]],6)),"")</f>
        <v>20143</v>
      </c>
      <c r="DT1481" s="6" t="str">
        <f>+IFERROR(VLOOKUP(DR1481,Auxiliar!$A:$C,2,0),"")</f>
        <v>CORONA PORRON</v>
      </c>
      <c r="DU1481" s="7" t="str">
        <f>+IFERROR(VLOOKUP(DR1481,Auxiliar!$A:$C,3,0),"")</f>
        <v>1b 5% | 20b 0%</v>
      </c>
      <c r="DW1481" s="1"/>
      <c r="DX1481" s="12"/>
      <c r="DY1481" s="6" t="str">
        <f>+IFERROR(VALUE(RIGHT(Tabla22[[#This Row],[B2B]],6)),"")</f>
        <v/>
      </c>
      <c r="DZ1481" s="6" t="str">
        <f>+IFERROR(VLOOKUP(DX1481,Auxiliar!$A:$C,2,0),"")</f>
        <v/>
      </c>
      <c r="EA1481" s="7" t="str">
        <f>+IFERROR(VLOOKUP(DX1481,Auxiliar!$A:$C,3,0),"")</f>
        <v/>
      </c>
      <c r="EC1481" s="1"/>
      <c r="ED1481" s="12"/>
      <c r="EE1481" s="6" t="str">
        <f>+IFERROR(VALUE(RIGHT(Tabla23[[#This Row],[B2B]],6)),"")</f>
        <v/>
      </c>
      <c r="EF1481" s="6" t="str">
        <f>+IFERROR(VLOOKUP(ED1481,Auxiliar!$A:$C,2,0),"")</f>
        <v/>
      </c>
      <c r="EG1481" s="7" t="str">
        <f>+IFERROR(VLOOKUP(ED1481,Auxiliar!$A:$C,3,0),"")</f>
        <v/>
      </c>
      <c r="EI1481" s="1"/>
      <c r="EJ1481" s="12"/>
      <c r="EK1481" s="6" t="str">
        <f>+IFERROR(VALUE(RIGHT(Tabla24[[#This Row],[B2B]],6)),"")</f>
        <v/>
      </c>
      <c r="EL1481" s="6" t="str">
        <f>+IFERROR(VLOOKUP(EJ1481,Auxiliar!$A:$C,2,0),"")</f>
        <v/>
      </c>
      <c r="EM1481" s="7" t="str">
        <f>+IFERROR(VLOOKUP(EJ1481,Auxiliar!$A:$C,3,0),"")</f>
        <v/>
      </c>
      <c r="EO1481" s="1"/>
      <c r="EP1481" s="12"/>
      <c r="EQ1481" s="6" t="str">
        <f>+IFERROR(VALUE(RIGHT(Tabla25[[#This Row],[B2B]],6)),"")</f>
        <v/>
      </c>
      <c r="ER1481" s="6" t="str">
        <f>+IFERROR(VLOOKUP(EP1481,Auxiliar!$A:$C,2,0),"")</f>
        <v/>
      </c>
      <c r="ES1481" s="7" t="str">
        <f>+IFERROR(VLOOKUP(EP1481,Auxiliar!$A:$C,3,0),"")</f>
        <v/>
      </c>
      <c r="EU1481" s="1"/>
      <c r="EV1481" s="12"/>
      <c r="EW1481" s="6" t="str">
        <f>+IFERROR(VALUE(RIGHT(Tabla26[[#This Row],[B2B]],6)),"")</f>
        <v/>
      </c>
      <c r="EX1481" s="6" t="str">
        <f>+IFERROR(VLOOKUP(EV1481,Auxiliar!$A:$C,2,0),"")</f>
        <v/>
      </c>
      <c r="EY1481" s="7" t="str">
        <f>+IFERROR(VLOOKUP(EV1481,Auxiliar!$A:$C,3,0),"")</f>
        <v/>
      </c>
      <c r="EZ1481" s="1"/>
      <c r="FA1481" s="12"/>
      <c r="FB1481" s="6" t="str">
        <f>+IFERROR(VALUE(RIGHT(Tabla27[[#This Row],[B2B]],6)),"")</f>
        <v/>
      </c>
      <c r="FC1481" s="6" t="str">
        <f>+IFERROR(VLOOKUP(FA1481,Auxiliar!$A:$C,2,0),"")</f>
        <v/>
      </c>
      <c r="FD1481" s="7" t="str">
        <f>+IFERROR(VLOOKUP(FA1481,Auxiliar!$A:$C,3,0),"")</f>
        <v/>
      </c>
      <c r="FE1481" s="1"/>
      <c r="FF1481" s="12"/>
      <c r="FG1481" s="6" t="str">
        <f>+IFERROR(VALUE(RIGHT(Tabla28[[#This Row],[B2B]],6)),"")</f>
        <v/>
      </c>
      <c r="FH1481" s="6" t="str">
        <f>+IFERROR(VLOOKUP(FF1481,Auxiliar!$A:$C,2,0),"")</f>
        <v/>
      </c>
      <c r="FI1481" s="7" t="str">
        <f>+IFERROR(VLOOKUP(FF1481,Auxiliar!$A:$C,3,0),"")</f>
        <v/>
      </c>
      <c r="FJ1481" s="1"/>
      <c r="FK1481" s="12"/>
      <c r="FL1481" s="6" t="str">
        <f>+IFERROR(VALUE(RIGHT(Tabla29[[#This Row],[B2B]],6)),"")</f>
        <v/>
      </c>
      <c r="FM1481" s="6" t="str">
        <f>+IFERROR(VLOOKUP(FK1481,Auxiliar!$A:$C,2,0),"")</f>
        <v/>
      </c>
      <c r="FN1481" s="7" t="str">
        <f>+IFERROR(VLOOKUP(FK1481,Auxiliar!$A:$C,3,0),"")</f>
        <v/>
      </c>
      <c r="FO1481" s="1"/>
      <c r="FP1481" s="12"/>
      <c r="FQ1481" s="6" t="str">
        <f>+IFERROR(VALUE(RIGHT(Tabla30[[#This Row],[B2B]],6)),"")</f>
        <v/>
      </c>
      <c r="FR1481" s="6" t="str">
        <f>+IFERROR(VLOOKUP(FP1481,Auxiliar!$A:$C,2,0),"")</f>
        <v/>
      </c>
      <c r="FS1481" s="7"/>
      <c r="FT1481" s="1"/>
      <c r="FU1481" s="12"/>
      <c r="FV1481" s="6" t="str">
        <f>+IFERROR(VALUE(RIGHT(Tabla31[[#This Row],[B2B]],6)),"")</f>
        <v/>
      </c>
      <c r="FW1481" s="6" t="str">
        <f>+IFERROR(VLOOKUP(FU1481,Auxiliar!$A:$C,2,0),"")</f>
        <v/>
      </c>
      <c r="FX1481" s="7" t="str">
        <f>+IFERROR(VLOOKUP(FU1481,Auxiliar!$A:$C,3,0),"")</f>
        <v/>
      </c>
      <c r="FY1481" s="1"/>
      <c r="FZ1481" s="12"/>
      <c r="GA1481" s="6" t="str">
        <f>+IFERROR(VALUE(RIGHT(Tabla32[[#This Row],[B2B]],6)),"")</f>
        <v/>
      </c>
      <c r="GB1481" s="6" t="str">
        <f>+IFERROR(VLOOKUP(FZ1481,Auxiliar!$A:$C,2,0),"")</f>
        <v/>
      </c>
      <c r="GC1481" s="7" t="str">
        <f>+IFERROR(VLOOKUP(FZ1481,Auxiliar!$A:$C,3,0),"")</f>
        <v/>
      </c>
      <c r="GD1481" s="1"/>
      <c r="GE1481" s="12"/>
      <c r="GF1481" s="6" t="str">
        <f>+IFERROR(VALUE(RIGHT(Tabla33[[#This Row],[B2B]],6)),"")</f>
        <v/>
      </c>
      <c r="GG1481" s="6" t="str">
        <f>+IFERROR(VLOOKUP(GE1481,Auxiliar!$A:$C,2,0),"")</f>
        <v/>
      </c>
      <c r="GH1481" s="7" t="str">
        <f>+IFERROR(VLOOKUP(GE1481,Auxiliar!$A:$C,3,0),"")</f>
        <v/>
      </c>
    </row>
    <row r="1482" spans="79:190" x14ac:dyDescent="0.25">
      <c r="CA1482" s="1">
        <v>20158</v>
      </c>
      <c r="CB1482" s="1" t="s">
        <v>35</v>
      </c>
      <c r="CC1482" s="6">
        <f>+IFERROR(VALUE(RIGHT(Tabla14[[#This Row],[B2B]],6)),"")</f>
        <v>20158</v>
      </c>
      <c r="CD1482" s="6" t="str">
        <f>+IFERROR(VLOOKUP(CB1482,Auxiliar!$A:$C,2,0),"")</f>
        <v>Corona 710cc</v>
      </c>
      <c r="CE1482" s="7" t="str">
        <f>+IFERROR(VLOOKUP(CB1482,Auxiliar!$A:$C,3,0),"")</f>
        <v>1b 10% | 85b 0%</v>
      </c>
      <c r="CM1482" s="1">
        <v>20175</v>
      </c>
      <c r="CN1482" s="1" t="s">
        <v>20</v>
      </c>
      <c r="CO1482" s="6">
        <v>20175</v>
      </c>
      <c r="CP1482" s="6" t="s">
        <v>20</v>
      </c>
      <c r="CQ1482" s="7" t="s">
        <v>21</v>
      </c>
      <c r="CY1482" s="1">
        <v>20175</v>
      </c>
      <c r="CZ1482" s="1" t="s">
        <v>16</v>
      </c>
      <c r="DA1482" s="6">
        <f>+IFERROR(VALUE(RIGHT(Tabla18[[#This Row],[B2B]],6)),"")</f>
        <v>20175</v>
      </c>
      <c r="DB1482" s="6" t="str">
        <f>+IFERROR(VLOOKUP(CZ1482,Auxiliar!$A:$C,2,0),"")</f>
        <v>PREMIUM</v>
      </c>
      <c r="DC1482" s="7" t="str">
        <f>+IFERROR(VLOOKUP(CZ1482,Auxiliar!$A:$C,3,0),"")</f>
        <v>0b 0% | 2b 2% | 5b 3,5% | 10b 5%</v>
      </c>
      <c r="DE1482" s="1">
        <v>20175</v>
      </c>
      <c r="DF1482" s="1" t="s">
        <v>19</v>
      </c>
      <c r="DG1482" s="6">
        <f>+IFERROR(VALUE(RIGHT(Tabla19[[#This Row],[B2B]],6)),"")</f>
        <v>20175</v>
      </c>
      <c r="DH1482" s="6" t="str">
        <f>+IFERROR(VLOOKUP(DF1482,Auxiliar!$A:$C,2,0),"")</f>
        <v>MICHELOB</v>
      </c>
      <c r="DI1482" s="7" t="str">
        <f>+IFERROR(VLOOKUP(DF1482,Auxiliar!$A:$C,3,0),"")</f>
        <v>1b 7% | 3b 22% | 8b 27%</v>
      </c>
      <c r="DK1482" s="1"/>
      <c r="DL1482" s="1"/>
      <c r="DM1482" s="6" t="str">
        <f>+IFERROR(VALUE(RIGHT(Tabla20[[#This Row],[B2B]],6)),"")</f>
        <v/>
      </c>
      <c r="DN1482" s="6" t="str">
        <f>+IFERROR(VLOOKUP(DL1482,Auxiliar!$A:$C,2,0),"")</f>
        <v/>
      </c>
      <c r="DO1482" s="7" t="str">
        <f>+IFERROR(VLOOKUP(DL1482,Auxiliar!$A:$C,3,0),"")</f>
        <v/>
      </c>
      <c r="DQ1482" s="1">
        <v>20147</v>
      </c>
      <c r="DR1482" s="12" t="s">
        <v>24</v>
      </c>
      <c r="DS1482" s="6">
        <f>+IFERROR(VALUE(RIGHT(Tabla21[[#This Row],[B2B]],6)),"")</f>
        <v>20147</v>
      </c>
      <c r="DT1482" s="6" t="str">
        <f>+IFERROR(VLOOKUP(DR1482,Auxiliar!$A:$C,2,0),"")</f>
        <v>CORONA PORRON</v>
      </c>
      <c r="DU1482" s="7" t="str">
        <f>+IFERROR(VLOOKUP(DR1482,Auxiliar!$A:$C,3,0),"")</f>
        <v>1b 5% | 20b 0%</v>
      </c>
      <c r="DW1482" s="1"/>
      <c r="DX1482" s="12"/>
      <c r="DY1482" s="6" t="str">
        <f>+IFERROR(VALUE(RIGHT(Tabla22[[#This Row],[B2B]],6)),"")</f>
        <v/>
      </c>
      <c r="DZ1482" s="6" t="str">
        <f>+IFERROR(VLOOKUP(DX1482,Auxiliar!$A:$C,2,0),"")</f>
        <v/>
      </c>
      <c r="EA1482" s="7" t="str">
        <f>+IFERROR(VLOOKUP(DX1482,Auxiliar!$A:$C,3,0),"")</f>
        <v/>
      </c>
      <c r="EC1482" s="1"/>
      <c r="ED1482" s="12"/>
      <c r="EE1482" s="6" t="str">
        <f>+IFERROR(VALUE(RIGHT(Tabla23[[#This Row],[B2B]],6)),"")</f>
        <v/>
      </c>
      <c r="EF1482" s="6" t="str">
        <f>+IFERROR(VLOOKUP(ED1482,Auxiliar!$A:$C,2,0),"")</f>
        <v/>
      </c>
      <c r="EG1482" s="7" t="str">
        <f>+IFERROR(VLOOKUP(ED1482,Auxiliar!$A:$C,3,0),"")</f>
        <v/>
      </c>
      <c r="EI1482" s="1"/>
      <c r="EJ1482" s="12"/>
      <c r="EK1482" s="6" t="str">
        <f>+IFERROR(VALUE(RIGHT(Tabla24[[#This Row],[B2B]],6)),"")</f>
        <v/>
      </c>
      <c r="EL1482" s="6" t="str">
        <f>+IFERROR(VLOOKUP(EJ1482,Auxiliar!$A:$C,2,0),"")</f>
        <v/>
      </c>
      <c r="EM1482" s="7" t="str">
        <f>+IFERROR(VLOOKUP(EJ1482,Auxiliar!$A:$C,3,0),"")</f>
        <v/>
      </c>
      <c r="EO1482" s="1"/>
      <c r="EP1482" s="12"/>
      <c r="EQ1482" s="6" t="str">
        <f>+IFERROR(VALUE(RIGHT(Tabla25[[#This Row],[B2B]],6)),"")</f>
        <v/>
      </c>
      <c r="ER1482" s="6" t="str">
        <f>+IFERROR(VLOOKUP(EP1482,Auxiliar!$A:$C,2,0),"")</f>
        <v/>
      </c>
      <c r="ES1482" s="7" t="str">
        <f>+IFERROR(VLOOKUP(EP1482,Auxiliar!$A:$C,3,0),"")</f>
        <v/>
      </c>
      <c r="EU1482" s="1"/>
      <c r="EV1482" s="12"/>
      <c r="EW1482" s="6" t="str">
        <f>+IFERROR(VALUE(RIGHT(Tabla26[[#This Row],[B2B]],6)),"")</f>
        <v/>
      </c>
      <c r="EX1482" s="6" t="str">
        <f>+IFERROR(VLOOKUP(EV1482,Auxiliar!$A:$C,2,0),"")</f>
        <v/>
      </c>
      <c r="EY1482" s="7" t="str">
        <f>+IFERROR(VLOOKUP(EV1482,Auxiliar!$A:$C,3,0),"")</f>
        <v/>
      </c>
      <c r="EZ1482" s="1"/>
      <c r="FA1482" s="12"/>
      <c r="FB1482" s="6" t="str">
        <f>+IFERROR(VALUE(RIGHT(Tabla27[[#This Row],[B2B]],6)),"")</f>
        <v/>
      </c>
      <c r="FC1482" s="6" t="str">
        <f>+IFERROR(VLOOKUP(FA1482,Auxiliar!$A:$C,2,0),"")</f>
        <v/>
      </c>
      <c r="FD1482" s="7" t="str">
        <f>+IFERROR(VLOOKUP(FA1482,Auxiliar!$A:$C,3,0),"")</f>
        <v/>
      </c>
      <c r="FE1482" s="1"/>
      <c r="FF1482" s="12"/>
      <c r="FG1482" s="6" t="str">
        <f>+IFERROR(VALUE(RIGHT(Tabla28[[#This Row],[B2B]],6)),"")</f>
        <v/>
      </c>
      <c r="FH1482" s="6" t="str">
        <f>+IFERROR(VLOOKUP(FF1482,Auxiliar!$A:$C,2,0),"")</f>
        <v/>
      </c>
      <c r="FI1482" s="7" t="str">
        <f>+IFERROR(VLOOKUP(FF1482,Auxiliar!$A:$C,3,0),"")</f>
        <v/>
      </c>
      <c r="FJ1482" s="1"/>
      <c r="FK1482" s="12"/>
      <c r="FL1482" s="6" t="str">
        <f>+IFERROR(VALUE(RIGHT(Tabla29[[#This Row],[B2B]],6)),"")</f>
        <v/>
      </c>
      <c r="FM1482" s="6" t="str">
        <f>+IFERROR(VLOOKUP(FK1482,Auxiliar!$A:$C,2,0),"")</f>
        <v/>
      </c>
      <c r="FN1482" s="7" t="str">
        <f>+IFERROR(VLOOKUP(FK1482,Auxiliar!$A:$C,3,0),"")</f>
        <v/>
      </c>
      <c r="FO1482" s="1"/>
      <c r="FP1482" s="12"/>
      <c r="FQ1482" s="6" t="str">
        <f>+IFERROR(VALUE(RIGHT(Tabla30[[#This Row],[B2B]],6)),"")</f>
        <v/>
      </c>
      <c r="FR1482" s="6" t="str">
        <f>+IFERROR(VLOOKUP(FP1482,Auxiliar!$A:$C,2,0),"")</f>
        <v/>
      </c>
      <c r="FS1482" s="7"/>
      <c r="FT1482" s="1"/>
      <c r="FU1482" s="12"/>
      <c r="FV1482" s="6" t="str">
        <f>+IFERROR(VALUE(RIGHT(Tabla31[[#This Row],[B2B]],6)),"")</f>
        <v/>
      </c>
      <c r="FW1482" s="6" t="str">
        <f>+IFERROR(VLOOKUP(FU1482,Auxiliar!$A:$C,2,0),"")</f>
        <v/>
      </c>
      <c r="FX1482" s="7" t="str">
        <f>+IFERROR(VLOOKUP(FU1482,Auxiliar!$A:$C,3,0),"")</f>
        <v/>
      </c>
      <c r="FY1482" s="1"/>
      <c r="FZ1482" s="12"/>
      <c r="GA1482" s="6" t="str">
        <f>+IFERROR(VALUE(RIGHT(Tabla32[[#This Row],[B2B]],6)),"")</f>
        <v/>
      </c>
      <c r="GB1482" s="6" t="str">
        <f>+IFERROR(VLOOKUP(FZ1482,Auxiliar!$A:$C,2,0),"")</f>
        <v/>
      </c>
      <c r="GC1482" s="7" t="str">
        <f>+IFERROR(VLOOKUP(FZ1482,Auxiliar!$A:$C,3,0),"")</f>
        <v/>
      </c>
      <c r="GD1482" s="1"/>
      <c r="GE1482" s="12"/>
      <c r="GF1482" s="6" t="str">
        <f>+IFERROR(VALUE(RIGHT(Tabla33[[#This Row],[B2B]],6)),"")</f>
        <v/>
      </c>
      <c r="GG1482" s="6" t="str">
        <f>+IFERROR(VLOOKUP(GE1482,Auxiliar!$A:$C,2,0),"")</f>
        <v/>
      </c>
      <c r="GH1482" s="7" t="str">
        <f>+IFERROR(VLOOKUP(GE1482,Auxiliar!$A:$C,3,0),"")</f>
        <v/>
      </c>
    </row>
    <row r="1483" spans="79:190" x14ac:dyDescent="0.25">
      <c r="CA1483" s="1">
        <v>20160</v>
      </c>
      <c r="CB1483" s="1" t="s">
        <v>35</v>
      </c>
      <c r="CC1483" s="6">
        <f>+IFERROR(VALUE(RIGHT(Tabla14[[#This Row],[B2B]],6)),"")</f>
        <v>20160</v>
      </c>
      <c r="CD1483" s="6" t="str">
        <f>+IFERROR(VLOOKUP(CB1483,Auxiliar!$A:$C,2,0),"")</f>
        <v>Corona 710cc</v>
      </c>
      <c r="CE1483" s="7" t="str">
        <f>+IFERROR(VLOOKUP(CB1483,Auxiliar!$A:$C,3,0),"")</f>
        <v>1b 10% | 85b 0%</v>
      </c>
      <c r="CM1483" s="1">
        <v>20178</v>
      </c>
      <c r="CN1483" s="1" t="s">
        <v>20</v>
      </c>
      <c r="CO1483" s="6">
        <v>20178</v>
      </c>
      <c r="CP1483" s="6" t="s">
        <v>20</v>
      </c>
      <c r="CQ1483" s="7" t="s">
        <v>21</v>
      </c>
      <c r="CY1483" s="1">
        <v>20178</v>
      </c>
      <c r="CZ1483" s="1" t="s">
        <v>16</v>
      </c>
      <c r="DA1483" s="6">
        <f>+IFERROR(VALUE(RIGHT(Tabla18[[#This Row],[B2B]],6)),"")</f>
        <v>20178</v>
      </c>
      <c r="DB1483" s="6" t="str">
        <f>+IFERROR(VLOOKUP(CZ1483,Auxiliar!$A:$C,2,0),"")</f>
        <v>PREMIUM</v>
      </c>
      <c r="DC1483" s="7" t="str">
        <f>+IFERROR(VLOOKUP(CZ1483,Auxiliar!$A:$C,3,0),"")</f>
        <v>0b 0% | 2b 2% | 5b 3,5% | 10b 5%</v>
      </c>
      <c r="DE1483" s="1">
        <v>20178</v>
      </c>
      <c r="DF1483" s="1" t="s">
        <v>19</v>
      </c>
      <c r="DG1483" s="6">
        <f>+IFERROR(VALUE(RIGHT(Tabla19[[#This Row],[B2B]],6)),"")</f>
        <v>20178</v>
      </c>
      <c r="DH1483" s="6" t="str">
        <f>+IFERROR(VLOOKUP(DF1483,Auxiliar!$A:$C,2,0),"")</f>
        <v>MICHELOB</v>
      </c>
      <c r="DI1483" s="7" t="str">
        <f>+IFERROR(VLOOKUP(DF1483,Auxiliar!$A:$C,3,0),"")</f>
        <v>1b 7% | 3b 22% | 8b 27%</v>
      </c>
      <c r="DK1483" s="1"/>
      <c r="DL1483" s="1"/>
      <c r="DM1483" s="6" t="str">
        <f>+IFERROR(VALUE(RIGHT(Tabla20[[#This Row],[B2B]],6)),"")</f>
        <v/>
      </c>
      <c r="DN1483" s="6" t="str">
        <f>+IFERROR(VLOOKUP(DL1483,Auxiliar!$A:$C,2,0),"")</f>
        <v/>
      </c>
      <c r="DO1483" s="7" t="str">
        <f>+IFERROR(VLOOKUP(DL1483,Auxiliar!$A:$C,3,0),"")</f>
        <v/>
      </c>
      <c r="DQ1483" s="1">
        <v>20150</v>
      </c>
      <c r="DR1483" s="12" t="s">
        <v>24</v>
      </c>
      <c r="DS1483" s="6">
        <f>+IFERROR(VALUE(RIGHT(Tabla21[[#This Row],[B2B]],6)),"")</f>
        <v>20150</v>
      </c>
      <c r="DT1483" s="6" t="str">
        <f>+IFERROR(VLOOKUP(DR1483,Auxiliar!$A:$C,2,0),"")</f>
        <v>CORONA PORRON</v>
      </c>
      <c r="DU1483" s="7" t="str">
        <f>+IFERROR(VLOOKUP(DR1483,Auxiliar!$A:$C,3,0),"")</f>
        <v>1b 5% | 20b 0%</v>
      </c>
      <c r="DW1483" s="1"/>
      <c r="DX1483" s="12"/>
      <c r="DY1483" s="6" t="str">
        <f>+IFERROR(VALUE(RIGHT(Tabla22[[#This Row],[B2B]],6)),"")</f>
        <v/>
      </c>
      <c r="DZ1483" s="6" t="str">
        <f>+IFERROR(VLOOKUP(DX1483,Auxiliar!$A:$C,2,0),"")</f>
        <v/>
      </c>
      <c r="EA1483" s="7" t="str">
        <f>+IFERROR(VLOOKUP(DX1483,Auxiliar!$A:$C,3,0),"")</f>
        <v/>
      </c>
      <c r="EC1483" s="1"/>
      <c r="ED1483" s="12"/>
      <c r="EE1483" s="6" t="str">
        <f>+IFERROR(VALUE(RIGHT(Tabla23[[#This Row],[B2B]],6)),"")</f>
        <v/>
      </c>
      <c r="EF1483" s="6" t="str">
        <f>+IFERROR(VLOOKUP(ED1483,Auxiliar!$A:$C,2,0),"")</f>
        <v/>
      </c>
      <c r="EG1483" s="7" t="str">
        <f>+IFERROR(VLOOKUP(ED1483,Auxiliar!$A:$C,3,0),"")</f>
        <v/>
      </c>
      <c r="EI1483" s="1"/>
      <c r="EJ1483" s="12"/>
      <c r="EK1483" s="6" t="str">
        <f>+IFERROR(VALUE(RIGHT(Tabla24[[#This Row],[B2B]],6)),"")</f>
        <v/>
      </c>
      <c r="EL1483" s="6" t="str">
        <f>+IFERROR(VLOOKUP(EJ1483,Auxiliar!$A:$C,2,0),"")</f>
        <v/>
      </c>
      <c r="EM1483" s="7" t="str">
        <f>+IFERROR(VLOOKUP(EJ1483,Auxiliar!$A:$C,3,0),"")</f>
        <v/>
      </c>
      <c r="EO1483" s="1"/>
      <c r="EP1483" s="12"/>
      <c r="EQ1483" s="6" t="str">
        <f>+IFERROR(VALUE(RIGHT(Tabla25[[#This Row],[B2B]],6)),"")</f>
        <v/>
      </c>
      <c r="ER1483" s="6" t="str">
        <f>+IFERROR(VLOOKUP(EP1483,Auxiliar!$A:$C,2,0),"")</f>
        <v/>
      </c>
      <c r="ES1483" s="7" t="str">
        <f>+IFERROR(VLOOKUP(EP1483,Auxiliar!$A:$C,3,0),"")</f>
        <v/>
      </c>
      <c r="EU1483" s="1"/>
      <c r="EV1483" s="12"/>
      <c r="EW1483" s="6" t="str">
        <f>+IFERROR(VALUE(RIGHT(Tabla26[[#This Row],[B2B]],6)),"")</f>
        <v/>
      </c>
      <c r="EX1483" s="6" t="str">
        <f>+IFERROR(VLOOKUP(EV1483,Auxiliar!$A:$C,2,0),"")</f>
        <v/>
      </c>
      <c r="EY1483" s="7" t="str">
        <f>+IFERROR(VLOOKUP(EV1483,Auxiliar!$A:$C,3,0),"")</f>
        <v/>
      </c>
      <c r="EZ1483" s="1"/>
      <c r="FA1483" s="12"/>
      <c r="FB1483" s="6" t="str">
        <f>+IFERROR(VALUE(RIGHT(Tabla27[[#This Row],[B2B]],6)),"")</f>
        <v/>
      </c>
      <c r="FC1483" s="6" t="str">
        <f>+IFERROR(VLOOKUP(FA1483,Auxiliar!$A:$C,2,0),"")</f>
        <v/>
      </c>
      <c r="FD1483" s="7" t="str">
        <f>+IFERROR(VLOOKUP(FA1483,Auxiliar!$A:$C,3,0),"")</f>
        <v/>
      </c>
      <c r="FE1483" s="1"/>
      <c r="FF1483" s="12"/>
      <c r="FG1483" s="6" t="str">
        <f>+IFERROR(VALUE(RIGHT(Tabla28[[#This Row],[B2B]],6)),"")</f>
        <v/>
      </c>
      <c r="FH1483" s="6" t="str">
        <f>+IFERROR(VLOOKUP(FF1483,Auxiliar!$A:$C,2,0),"")</f>
        <v/>
      </c>
      <c r="FI1483" s="7" t="str">
        <f>+IFERROR(VLOOKUP(FF1483,Auxiliar!$A:$C,3,0),"")</f>
        <v/>
      </c>
      <c r="FJ1483" s="1"/>
      <c r="FK1483" s="12"/>
      <c r="FL1483" s="6" t="str">
        <f>+IFERROR(VALUE(RIGHT(Tabla29[[#This Row],[B2B]],6)),"")</f>
        <v/>
      </c>
      <c r="FM1483" s="6" t="str">
        <f>+IFERROR(VLOOKUP(FK1483,Auxiliar!$A:$C,2,0),"")</f>
        <v/>
      </c>
      <c r="FN1483" s="7" t="str">
        <f>+IFERROR(VLOOKUP(FK1483,Auxiliar!$A:$C,3,0),"")</f>
        <v/>
      </c>
      <c r="FO1483" s="1"/>
      <c r="FP1483" s="12"/>
      <c r="FQ1483" s="6" t="str">
        <f>+IFERROR(VALUE(RIGHT(Tabla30[[#This Row],[B2B]],6)),"")</f>
        <v/>
      </c>
      <c r="FR1483" s="6" t="str">
        <f>+IFERROR(VLOOKUP(FP1483,Auxiliar!$A:$C,2,0),"")</f>
        <v/>
      </c>
      <c r="FS1483" s="7"/>
      <c r="FT1483" s="1"/>
      <c r="FU1483" s="12"/>
      <c r="FV1483" s="6" t="str">
        <f>+IFERROR(VALUE(RIGHT(Tabla31[[#This Row],[B2B]],6)),"")</f>
        <v/>
      </c>
      <c r="FW1483" s="6" t="str">
        <f>+IFERROR(VLOOKUP(FU1483,Auxiliar!$A:$C,2,0),"")</f>
        <v/>
      </c>
      <c r="FX1483" s="7" t="str">
        <f>+IFERROR(VLOOKUP(FU1483,Auxiliar!$A:$C,3,0),"")</f>
        <v/>
      </c>
      <c r="FY1483" s="1"/>
      <c r="FZ1483" s="12"/>
      <c r="GA1483" s="6" t="str">
        <f>+IFERROR(VALUE(RIGHT(Tabla32[[#This Row],[B2B]],6)),"")</f>
        <v/>
      </c>
      <c r="GB1483" s="6" t="str">
        <f>+IFERROR(VLOOKUP(FZ1483,Auxiliar!$A:$C,2,0),"")</f>
        <v/>
      </c>
      <c r="GC1483" s="7" t="str">
        <f>+IFERROR(VLOOKUP(FZ1483,Auxiliar!$A:$C,3,0),"")</f>
        <v/>
      </c>
      <c r="GD1483" s="1"/>
      <c r="GE1483" s="12"/>
      <c r="GF1483" s="6" t="str">
        <f>+IFERROR(VALUE(RIGHT(Tabla33[[#This Row],[B2B]],6)),"")</f>
        <v/>
      </c>
      <c r="GG1483" s="6" t="str">
        <f>+IFERROR(VLOOKUP(GE1483,Auxiliar!$A:$C,2,0),"")</f>
        <v/>
      </c>
      <c r="GH1483" s="7" t="str">
        <f>+IFERROR(VLOOKUP(GE1483,Auxiliar!$A:$C,3,0),"")</f>
        <v/>
      </c>
    </row>
    <row r="1484" spans="79:190" x14ac:dyDescent="0.25">
      <c r="CA1484" s="1">
        <v>20164</v>
      </c>
      <c r="CB1484" s="1" t="s">
        <v>35</v>
      </c>
      <c r="CC1484" s="6">
        <f>+IFERROR(VALUE(RIGHT(Tabla14[[#This Row],[B2B]],6)),"")</f>
        <v>20164</v>
      </c>
      <c r="CD1484" s="6" t="str">
        <f>+IFERROR(VLOOKUP(CB1484,Auxiliar!$A:$C,2,0),"")</f>
        <v>Corona 710cc</v>
      </c>
      <c r="CE1484" s="7" t="str">
        <f>+IFERROR(VLOOKUP(CB1484,Auxiliar!$A:$C,3,0),"")</f>
        <v>1b 10% | 85b 0%</v>
      </c>
      <c r="CM1484" s="1">
        <v>20179</v>
      </c>
      <c r="CN1484" s="1" t="s">
        <v>20</v>
      </c>
      <c r="CO1484" s="6">
        <v>20179</v>
      </c>
      <c r="CP1484" s="6" t="s">
        <v>20</v>
      </c>
      <c r="CQ1484" s="7" t="s">
        <v>21</v>
      </c>
      <c r="CY1484" s="1">
        <v>20179</v>
      </c>
      <c r="CZ1484" s="1" t="s">
        <v>16</v>
      </c>
      <c r="DA1484" s="6">
        <f>+IFERROR(VALUE(RIGHT(Tabla18[[#This Row],[B2B]],6)),"")</f>
        <v>20179</v>
      </c>
      <c r="DB1484" s="6" t="str">
        <f>+IFERROR(VLOOKUP(CZ1484,Auxiliar!$A:$C,2,0),"")</f>
        <v>PREMIUM</v>
      </c>
      <c r="DC1484" s="7" t="str">
        <f>+IFERROR(VLOOKUP(CZ1484,Auxiliar!$A:$C,3,0),"")</f>
        <v>0b 0% | 2b 2% | 5b 3,5% | 10b 5%</v>
      </c>
      <c r="DE1484" s="1">
        <v>20179</v>
      </c>
      <c r="DF1484" s="1" t="s">
        <v>19</v>
      </c>
      <c r="DG1484" s="6">
        <f>+IFERROR(VALUE(RIGHT(Tabla19[[#This Row],[B2B]],6)),"")</f>
        <v>20179</v>
      </c>
      <c r="DH1484" s="6" t="str">
        <f>+IFERROR(VLOOKUP(DF1484,Auxiliar!$A:$C,2,0),"")</f>
        <v>MICHELOB</v>
      </c>
      <c r="DI1484" s="7" t="str">
        <f>+IFERROR(VLOOKUP(DF1484,Auxiliar!$A:$C,3,0),"")</f>
        <v>1b 7% | 3b 22% | 8b 27%</v>
      </c>
      <c r="DK1484" s="1"/>
      <c r="DL1484" s="1"/>
      <c r="DM1484" s="6" t="str">
        <f>+IFERROR(VALUE(RIGHT(Tabla20[[#This Row],[B2B]],6)),"")</f>
        <v/>
      </c>
      <c r="DN1484" s="6" t="str">
        <f>+IFERROR(VLOOKUP(DL1484,Auxiliar!$A:$C,2,0),"")</f>
        <v/>
      </c>
      <c r="DO1484" s="7" t="str">
        <f>+IFERROR(VLOOKUP(DL1484,Auxiliar!$A:$C,3,0),"")</f>
        <v/>
      </c>
      <c r="DQ1484" s="1">
        <v>20152</v>
      </c>
      <c r="DR1484" s="12" t="s">
        <v>24</v>
      </c>
      <c r="DS1484" s="6">
        <f>+IFERROR(VALUE(RIGHT(Tabla21[[#This Row],[B2B]],6)),"")</f>
        <v>20152</v>
      </c>
      <c r="DT1484" s="6" t="str">
        <f>+IFERROR(VLOOKUP(DR1484,Auxiliar!$A:$C,2,0),"")</f>
        <v>CORONA PORRON</v>
      </c>
      <c r="DU1484" s="7" t="str">
        <f>+IFERROR(VLOOKUP(DR1484,Auxiliar!$A:$C,3,0),"")</f>
        <v>1b 5% | 20b 0%</v>
      </c>
      <c r="DW1484" s="1"/>
      <c r="DX1484" s="12"/>
      <c r="DY1484" s="6" t="str">
        <f>+IFERROR(VALUE(RIGHT(Tabla22[[#This Row],[B2B]],6)),"")</f>
        <v/>
      </c>
      <c r="DZ1484" s="6" t="str">
        <f>+IFERROR(VLOOKUP(DX1484,Auxiliar!$A:$C,2,0),"")</f>
        <v/>
      </c>
      <c r="EA1484" s="7" t="str">
        <f>+IFERROR(VLOOKUP(DX1484,Auxiliar!$A:$C,3,0),"")</f>
        <v/>
      </c>
      <c r="EC1484" s="1"/>
      <c r="ED1484" s="12"/>
      <c r="EE1484" s="6" t="str">
        <f>+IFERROR(VALUE(RIGHT(Tabla23[[#This Row],[B2B]],6)),"")</f>
        <v/>
      </c>
      <c r="EF1484" s="6" t="str">
        <f>+IFERROR(VLOOKUP(ED1484,Auxiliar!$A:$C,2,0),"")</f>
        <v/>
      </c>
      <c r="EG1484" s="7" t="str">
        <f>+IFERROR(VLOOKUP(ED1484,Auxiliar!$A:$C,3,0),"")</f>
        <v/>
      </c>
      <c r="EI1484" s="1"/>
      <c r="EJ1484" s="12"/>
      <c r="EK1484" s="6" t="str">
        <f>+IFERROR(VALUE(RIGHT(Tabla24[[#This Row],[B2B]],6)),"")</f>
        <v/>
      </c>
      <c r="EL1484" s="6" t="str">
        <f>+IFERROR(VLOOKUP(EJ1484,Auxiliar!$A:$C,2,0),"")</f>
        <v/>
      </c>
      <c r="EM1484" s="7" t="str">
        <f>+IFERROR(VLOOKUP(EJ1484,Auxiliar!$A:$C,3,0),"")</f>
        <v/>
      </c>
      <c r="EO1484" s="1"/>
      <c r="EP1484" s="12"/>
      <c r="EQ1484" s="6" t="str">
        <f>+IFERROR(VALUE(RIGHT(Tabla25[[#This Row],[B2B]],6)),"")</f>
        <v/>
      </c>
      <c r="ER1484" s="6" t="str">
        <f>+IFERROR(VLOOKUP(EP1484,Auxiliar!$A:$C,2,0),"")</f>
        <v/>
      </c>
      <c r="ES1484" s="7" t="str">
        <f>+IFERROR(VLOOKUP(EP1484,Auxiliar!$A:$C,3,0),"")</f>
        <v/>
      </c>
      <c r="EU1484" s="1"/>
      <c r="EV1484" s="12"/>
      <c r="EW1484" s="6" t="str">
        <f>+IFERROR(VALUE(RIGHT(Tabla26[[#This Row],[B2B]],6)),"")</f>
        <v/>
      </c>
      <c r="EX1484" s="6" t="str">
        <f>+IFERROR(VLOOKUP(EV1484,Auxiliar!$A:$C,2,0),"")</f>
        <v/>
      </c>
      <c r="EY1484" s="7" t="str">
        <f>+IFERROR(VLOOKUP(EV1484,Auxiliar!$A:$C,3,0),"")</f>
        <v/>
      </c>
      <c r="EZ1484" s="1"/>
      <c r="FA1484" s="12"/>
      <c r="FB1484" s="6" t="str">
        <f>+IFERROR(VALUE(RIGHT(Tabla27[[#This Row],[B2B]],6)),"")</f>
        <v/>
      </c>
      <c r="FC1484" s="6" t="str">
        <f>+IFERROR(VLOOKUP(FA1484,Auxiliar!$A:$C,2,0),"")</f>
        <v/>
      </c>
      <c r="FD1484" s="7" t="str">
        <f>+IFERROR(VLOOKUP(FA1484,Auxiliar!$A:$C,3,0),"")</f>
        <v/>
      </c>
      <c r="FE1484" s="1"/>
      <c r="FF1484" s="12"/>
      <c r="FG1484" s="6" t="str">
        <f>+IFERROR(VALUE(RIGHT(Tabla28[[#This Row],[B2B]],6)),"")</f>
        <v/>
      </c>
      <c r="FH1484" s="6" t="str">
        <f>+IFERROR(VLOOKUP(FF1484,Auxiliar!$A:$C,2,0),"")</f>
        <v/>
      </c>
      <c r="FI1484" s="7" t="str">
        <f>+IFERROR(VLOOKUP(FF1484,Auxiliar!$A:$C,3,0),"")</f>
        <v/>
      </c>
      <c r="FJ1484" s="1"/>
      <c r="FK1484" s="12"/>
      <c r="FL1484" s="6" t="str">
        <f>+IFERROR(VALUE(RIGHT(Tabla29[[#This Row],[B2B]],6)),"")</f>
        <v/>
      </c>
      <c r="FM1484" s="6" t="str">
        <f>+IFERROR(VLOOKUP(FK1484,Auxiliar!$A:$C,2,0),"")</f>
        <v/>
      </c>
      <c r="FN1484" s="7" t="str">
        <f>+IFERROR(VLOOKUP(FK1484,Auxiliar!$A:$C,3,0),"")</f>
        <v/>
      </c>
      <c r="FO1484" s="1"/>
      <c r="FP1484" s="12"/>
      <c r="FQ1484" s="6" t="str">
        <f>+IFERROR(VALUE(RIGHT(Tabla30[[#This Row],[B2B]],6)),"")</f>
        <v/>
      </c>
      <c r="FR1484" s="6" t="str">
        <f>+IFERROR(VLOOKUP(FP1484,Auxiliar!$A:$C,2,0),"")</f>
        <v/>
      </c>
      <c r="FS1484" s="7"/>
      <c r="FT1484" s="1"/>
      <c r="FU1484" s="12"/>
      <c r="FV1484" s="6" t="str">
        <f>+IFERROR(VALUE(RIGHT(Tabla31[[#This Row],[B2B]],6)),"")</f>
        <v/>
      </c>
      <c r="FW1484" s="6" t="str">
        <f>+IFERROR(VLOOKUP(FU1484,Auxiliar!$A:$C,2,0),"")</f>
        <v/>
      </c>
      <c r="FX1484" s="7" t="str">
        <f>+IFERROR(VLOOKUP(FU1484,Auxiliar!$A:$C,3,0),"")</f>
        <v/>
      </c>
      <c r="FY1484" s="1"/>
      <c r="FZ1484" s="12"/>
      <c r="GA1484" s="6" t="str">
        <f>+IFERROR(VALUE(RIGHT(Tabla32[[#This Row],[B2B]],6)),"")</f>
        <v/>
      </c>
      <c r="GB1484" s="6" t="str">
        <f>+IFERROR(VLOOKUP(FZ1484,Auxiliar!$A:$C,2,0),"")</f>
        <v/>
      </c>
      <c r="GC1484" s="7" t="str">
        <f>+IFERROR(VLOOKUP(FZ1484,Auxiliar!$A:$C,3,0),"")</f>
        <v/>
      </c>
      <c r="GD1484" s="1"/>
      <c r="GE1484" s="12"/>
      <c r="GF1484" s="6" t="str">
        <f>+IFERROR(VALUE(RIGHT(Tabla33[[#This Row],[B2B]],6)),"")</f>
        <v/>
      </c>
      <c r="GG1484" s="6" t="str">
        <f>+IFERROR(VLOOKUP(GE1484,Auxiliar!$A:$C,2,0),"")</f>
        <v/>
      </c>
      <c r="GH1484" s="7" t="str">
        <f>+IFERROR(VLOOKUP(GE1484,Auxiliar!$A:$C,3,0),"")</f>
        <v/>
      </c>
    </row>
    <row r="1485" spans="79:190" x14ac:dyDescent="0.25">
      <c r="CA1485" s="1">
        <v>20168</v>
      </c>
      <c r="CB1485" s="1" t="s">
        <v>35</v>
      </c>
      <c r="CC1485" s="6">
        <f>+IFERROR(VALUE(RIGHT(Tabla14[[#This Row],[B2B]],6)),"")</f>
        <v>20168</v>
      </c>
      <c r="CD1485" s="6" t="str">
        <f>+IFERROR(VLOOKUP(CB1485,Auxiliar!$A:$C,2,0),"")</f>
        <v>Corona 710cc</v>
      </c>
      <c r="CE1485" s="7" t="str">
        <f>+IFERROR(VLOOKUP(CB1485,Auxiliar!$A:$C,3,0),"")</f>
        <v>1b 10% | 85b 0%</v>
      </c>
      <c r="CM1485" s="1">
        <v>20181</v>
      </c>
      <c r="CN1485" s="1" t="s">
        <v>20</v>
      </c>
      <c r="CO1485" s="6">
        <v>20181</v>
      </c>
      <c r="CP1485" s="6" t="s">
        <v>20</v>
      </c>
      <c r="CQ1485" s="7" t="s">
        <v>21</v>
      </c>
      <c r="CY1485" s="1">
        <v>20181</v>
      </c>
      <c r="CZ1485" s="1" t="s">
        <v>16</v>
      </c>
      <c r="DA1485" s="6">
        <f>+IFERROR(VALUE(RIGHT(Tabla18[[#This Row],[B2B]],6)),"")</f>
        <v>20181</v>
      </c>
      <c r="DB1485" s="6" t="str">
        <f>+IFERROR(VLOOKUP(CZ1485,Auxiliar!$A:$C,2,0),"")</f>
        <v>PREMIUM</v>
      </c>
      <c r="DC1485" s="7" t="str">
        <f>+IFERROR(VLOOKUP(CZ1485,Auxiliar!$A:$C,3,0),"")</f>
        <v>0b 0% | 2b 2% | 5b 3,5% | 10b 5%</v>
      </c>
      <c r="DE1485" s="1">
        <v>20181</v>
      </c>
      <c r="DF1485" s="1" t="s">
        <v>19</v>
      </c>
      <c r="DG1485" s="6">
        <f>+IFERROR(VALUE(RIGHT(Tabla19[[#This Row],[B2B]],6)),"")</f>
        <v>20181</v>
      </c>
      <c r="DH1485" s="6" t="str">
        <f>+IFERROR(VLOOKUP(DF1485,Auxiliar!$A:$C,2,0),"")</f>
        <v>MICHELOB</v>
      </c>
      <c r="DI1485" s="7" t="str">
        <f>+IFERROR(VLOOKUP(DF1485,Auxiliar!$A:$C,3,0),"")</f>
        <v>1b 7% | 3b 22% | 8b 27%</v>
      </c>
      <c r="DK1485" s="1"/>
      <c r="DL1485" s="1"/>
      <c r="DM1485" s="6" t="str">
        <f>+IFERROR(VALUE(RIGHT(Tabla20[[#This Row],[B2B]],6)),"")</f>
        <v/>
      </c>
      <c r="DN1485" s="6" t="str">
        <f>+IFERROR(VLOOKUP(DL1485,Auxiliar!$A:$C,2,0),"")</f>
        <v/>
      </c>
      <c r="DO1485" s="7" t="str">
        <f>+IFERROR(VLOOKUP(DL1485,Auxiliar!$A:$C,3,0),"")</f>
        <v/>
      </c>
      <c r="DQ1485" s="1">
        <v>20154</v>
      </c>
      <c r="DR1485" s="12" t="s">
        <v>24</v>
      </c>
      <c r="DS1485" s="6">
        <f>+IFERROR(VALUE(RIGHT(Tabla21[[#This Row],[B2B]],6)),"")</f>
        <v>20154</v>
      </c>
      <c r="DT1485" s="6" t="str">
        <f>+IFERROR(VLOOKUP(DR1485,Auxiliar!$A:$C,2,0),"")</f>
        <v>CORONA PORRON</v>
      </c>
      <c r="DU1485" s="7" t="str">
        <f>+IFERROR(VLOOKUP(DR1485,Auxiliar!$A:$C,3,0),"")</f>
        <v>1b 5% | 20b 0%</v>
      </c>
      <c r="DW1485" s="1"/>
      <c r="DX1485" s="12"/>
      <c r="DY1485" s="6" t="str">
        <f>+IFERROR(VALUE(RIGHT(Tabla22[[#This Row],[B2B]],6)),"")</f>
        <v/>
      </c>
      <c r="DZ1485" s="6" t="str">
        <f>+IFERROR(VLOOKUP(DX1485,Auxiliar!$A:$C,2,0),"")</f>
        <v/>
      </c>
      <c r="EA1485" s="7" t="str">
        <f>+IFERROR(VLOOKUP(DX1485,Auxiliar!$A:$C,3,0),"")</f>
        <v/>
      </c>
      <c r="EC1485" s="1"/>
      <c r="ED1485" s="12"/>
      <c r="EE1485" s="6" t="str">
        <f>+IFERROR(VALUE(RIGHT(Tabla23[[#This Row],[B2B]],6)),"")</f>
        <v/>
      </c>
      <c r="EF1485" s="6" t="str">
        <f>+IFERROR(VLOOKUP(ED1485,Auxiliar!$A:$C,2,0),"")</f>
        <v/>
      </c>
      <c r="EG1485" s="7" t="str">
        <f>+IFERROR(VLOOKUP(ED1485,Auxiliar!$A:$C,3,0),"")</f>
        <v/>
      </c>
      <c r="EI1485" s="1"/>
      <c r="EJ1485" s="12"/>
      <c r="EK1485" s="6" t="str">
        <f>+IFERROR(VALUE(RIGHT(Tabla24[[#This Row],[B2B]],6)),"")</f>
        <v/>
      </c>
      <c r="EL1485" s="6" t="str">
        <f>+IFERROR(VLOOKUP(EJ1485,Auxiliar!$A:$C,2,0),"")</f>
        <v/>
      </c>
      <c r="EM1485" s="7" t="str">
        <f>+IFERROR(VLOOKUP(EJ1485,Auxiliar!$A:$C,3,0),"")</f>
        <v/>
      </c>
      <c r="EO1485" s="1"/>
      <c r="EP1485" s="12"/>
      <c r="EQ1485" s="6" t="str">
        <f>+IFERROR(VALUE(RIGHT(Tabla25[[#This Row],[B2B]],6)),"")</f>
        <v/>
      </c>
      <c r="ER1485" s="6" t="str">
        <f>+IFERROR(VLOOKUP(EP1485,Auxiliar!$A:$C,2,0),"")</f>
        <v/>
      </c>
      <c r="ES1485" s="7" t="str">
        <f>+IFERROR(VLOOKUP(EP1485,Auxiliar!$A:$C,3,0),"")</f>
        <v/>
      </c>
      <c r="EU1485" s="1"/>
      <c r="EV1485" s="12"/>
      <c r="EW1485" s="6" t="str">
        <f>+IFERROR(VALUE(RIGHT(Tabla26[[#This Row],[B2B]],6)),"")</f>
        <v/>
      </c>
      <c r="EX1485" s="6" t="str">
        <f>+IFERROR(VLOOKUP(EV1485,Auxiliar!$A:$C,2,0),"")</f>
        <v/>
      </c>
      <c r="EY1485" s="7" t="str">
        <f>+IFERROR(VLOOKUP(EV1485,Auxiliar!$A:$C,3,0),"")</f>
        <v/>
      </c>
      <c r="EZ1485" s="1"/>
      <c r="FA1485" s="12"/>
      <c r="FB1485" s="6" t="str">
        <f>+IFERROR(VALUE(RIGHT(Tabla27[[#This Row],[B2B]],6)),"")</f>
        <v/>
      </c>
      <c r="FC1485" s="6" t="str">
        <f>+IFERROR(VLOOKUP(FA1485,Auxiliar!$A:$C,2,0),"")</f>
        <v/>
      </c>
      <c r="FD1485" s="7" t="str">
        <f>+IFERROR(VLOOKUP(FA1485,Auxiliar!$A:$C,3,0),"")</f>
        <v/>
      </c>
      <c r="FE1485" s="1"/>
      <c r="FF1485" s="12"/>
      <c r="FG1485" s="6" t="str">
        <f>+IFERROR(VALUE(RIGHT(Tabla28[[#This Row],[B2B]],6)),"")</f>
        <v/>
      </c>
      <c r="FH1485" s="6" t="str">
        <f>+IFERROR(VLOOKUP(FF1485,Auxiliar!$A:$C,2,0),"")</f>
        <v/>
      </c>
      <c r="FI1485" s="7" t="str">
        <f>+IFERROR(VLOOKUP(FF1485,Auxiliar!$A:$C,3,0),"")</f>
        <v/>
      </c>
      <c r="FJ1485" s="1"/>
      <c r="FK1485" s="12"/>
      <c r="FL1485" s="6" t="str">
        <f>+IFERROR(VALUE(RIGHT(Tabla29[[#This Row],[B2B]],6)),"")</f>
        <v/>
      </c>
      <c r="FM1485" s="6" t="str">
        <f>+IFERROR(VLOOKUP(FK1485,Auxiliar!$A:$C,2,0),"")</f>
        <v/>
      </c>
      <c r="FN1485" s="7" t="str">
        <f>+IFERROR(VLOOKUP(FK1485,Auxiliar!$A:$C,3,0),"")</f>
        <v/>
      </c>
      <c r="FO1485" s="1"/>
      <c r="FP1485" s="12"/>
      <c r="FQ1485" s="6" t="str">
        <f>+IFERROR(VALUE(RIGHT(Tabla30[[#This Row],[B2B]],6)),"")</f>
        <v/>
      </c>
      <c r="FR1485" s="6" t="str">
        <f>+IFERROR(VLOOKUP(FP1485,Auxiliar!$A:$C,2,0),"")</f>
        <v/>
      </c>
      <c r="FS1485" s="7"/>
      <c r="FT1485" s="1"/>
      <c r="FU1485" s="12"/>
      <c r="FV1485" s="6" t="str">
        <f>+IFERROR(VALUE(RIGHT(Tabla31[[#This Row],[B2B]],6)),"")</f>
        <v/>
      </c>
      <c r="FW1485" s="6" t="str">
        <f>+IFERROR(VLOOKUP(FU1485,Auxiliar!$A:$C,2,0),"")</f>
        <v/>
      </c>
      <c r="FX1485" s="7" t="str">
        <f>+IFERROR(VLOOKUP(FU1485,Auxiliar!$A:$C,3,0),"")</f>
        <v/>
      </c>
      <c r="FY1485" s="1"/>
      <c r="FZ1485" s="12"/>
      <c r="GA1485" s="6" t="str">
        <f>+IFERROR(VALUE(RIGHT(Tabla32[[#This Row],[B2B]],6)),"")</f>
        <v/>
      </c>
      <c r="GB1485" s="6" t="str">
        <f>+IFERROR(VLOOKUP(FZ1485,Auxiliar!$A:$C,2,0),"")</f>
        <v/>
      </c>
      <c r="GC1485" s="7" t="str">
        <f>+IFERROR(VLOOKUP(FZ1485,Auxiliar!$A:$C,3,0),"")</f>
        <v/>
      </c>
      <c r="GD1485" s="1"/>
      <c r="GE1485" s="12"/>
      <c r="GF1485" s="6" t="str">
        <f>+IFERROR(VALUE(RIGHT(Tabla33[[#This Row],[B2B]],6)),"")</f>
        <v/>
      </c>
      <c r="GG1485" s="6" t="str">
        <f>+IFERROR(VLOOKUP(GE1485,Auxiliar!$A:$C,2,0),"")</f>
        <v/>
      </c>
      <c r="GH1485" s="7" t="str">
        <f>+IFERROR(VLOOKUP(GE1485,Auxiliar!$A:$C,3,0),"")</f>
        <v/>
      </c>
    </row>
    <row r="1486" spans="79:190" x14ac:dyDescent="0.25">
      <c r="CA1486" s="1">
        <v>20170</v>
      </c>
      <c r="CB1486" s="1" t="s">
        <v>35</v>
      </c>
      <c r="CC1486" s="6">
        <f>+IFERROR(VALUE(RIGHT(Tabla14[[#This Row],[B2B]],6)),"")</f>
        <v>20170</v>
      </c>
      <c r="CD1486" s="6" t="str">
        <f>+IFERROR(VLOOKUP(CB1486,Auxiliar!$A:$C,2,0),"")</f>
        <v>Corona 710cc</v>
      </c>
      <c r="CE1486" s="7" t="str">
        <f>+IFERROR(VLOOKUP(CB1486,Auxiliar!$A:$C,3,0),"")</f>
        <v>1b 10% | 85b 0%</v>
      </c>
      <c r="CM1486" s="1">
        <v>20182</v>
      </c>
      <c r="CN1486" s="1" t="s">
        <v>20</v>
      </c>
      <c r="CO1486" s="6">
        <v>20182</v>
      </c>
      <c r="CP1486" s="6" t="s">
        <v>20</v>
      </c>
      <c r="CQ1486" s="7" t="s">
        <v>21</v>
      </c>
      <c r="CY1486" s="1">
        <v>20182</v>
      </c>
      <c r="CZ1486" s="1" t="s">
        <v>16</v>
      </c>
      <c r="DA1486" s="6">
        <f>+IFERROR(VALUE(RIGHT(Tabla18[[#This Row],[B2B]],6)),"")</f>
        <v>20182</v>
      </c>
      <c r="DB1486" s="6" t="str">
        <f>+IFERROR(VLOOKUP(CZ1486,Auxiliar!$A:$C,2,0),"")</f>
        <v>PREMIUM</v>
      </c>
      <c r="DC1486" s="7" t="str">
        <f>+IFERROR(VLOOKUP(CZ1486,Auxiliar!$A:$C,3,0),"")</f>
        <v>0b 0% | 2b 2% | 5b 3,5% | 10b 5%</v>
      </c>
      <c r="DE1486" s="1">
        <v>20182</v>
      </c>
      <c r="DF1486" s="1" t="s">
        <v>19</v>
      </c>
      <c r="DG1486" s="6">
        <f>+IFERROR(VALUE(RIGHT(Tabla19[[#This Row],[B2B]],6)),"")</f>
        <v>20182</v>
      </c>
      <c r="DH1486" s="6" t="str">
        <f>+IFERROR(VLOOKUP(DF1486,Auxiliar!$A:$C,2,0),"")</f>
        <v>MICHELOB</v>
      </c>
      <c r="DI1486" s="7" t="str">
        <f>+IFERROR(VLOOKUP(DF1486,Auxiliar!$A:$C,3,0),"")</f>
        <v>1b 7% | 3b 22% | 8b 27%</v>
      </c>
      <c r="DK1486" s="1"/>
      <c r="DL1486" s="1"/>
      <c r="DM1486" s="6" t="str">
        <f>+IFERROR(VALUE(RIGHT(Tabla20[[#This Row],[B2B]],6)),"")</f>
        <v/>
      </c>
      <c r="DN1486" s="6" t="str">
        <f>+IFERROR(VLOOKUP(DL1486,Auxiliar!$A:$C,2,0),"")</f>
        <v/>
      </c>
      <c r="DO1486" s="7" t="str">
        <f>+IFERROR(VLOOKUP(DL1486,Auxiliar!$A:$C,3,0),"")</f>
        <v/>
      </c>
      <c r="DQ1486" s="1">
        <v>20158</v>
      </c>
      <c r="DR1486" s="12" t="s">
        <v>24</v>
      </c>
      <c r="DS1486" s="6">
        <f>+IFERROR(VALUE(RIGHT(Tabla21[[#This Row],[B2B]],6)),"")</f>
        <v>20158</v>
      </c>
      <c r="DT1486" s="6" t="str">
        <f>+IFERROR(VLOOKUP(DR1486,Auxiliar!$A:$C,2,0),"")</f>
        <v>CORONA PORRON</v>
      </c>
      <c r="DU1486" s="7" t="str">
        <f>+IFERROR(VLOOKUP(DR1486,Auxiliar!$A:$C,3,0),"")</f>
        <v>1b 5% | 20b 0%</v>
      </c>
      <c r="DW1486" s="1"/>
      <c r="DX1486" s="12"/>
      <c r="DY1486" s="6" t="str">
        <f>+IFERROR(VALUE(RIGHT(Tabla22[[#This Row],[B2B]],6)),"")</f>
        <v/>
      </c>
      <c r="DZ1486" s="6" t="str">
        <f>+IFERROR(VLOOKUP(DX1486,Auxiliar!$A:$C,2,0),"")</f>
        <v/>
      </c>
      <c r="EA1486" s="7" t="str">
        <f>+IFERROR(VLOOKUP(DX1486,Auxiliar!$A:$C,3,0),"")</f>
        <v/>
      </c>
      <c r="EC1486" s="1"/>
      <c r="ED1486" s="12"/>
      <c r="EE1486" s="6" t="str">
        <f>+IFERROR(VALUE(RIGHT(Tabla23[[#This Row],[B2B]],6)),"")</f>
        <v/>
      </c>
      <c r="EF1486" s="6" t="str">
        <f>+IFERROR(VLOOKUP(ED1486,Auxiliar!$A:$C,2,0),"")</f>
        <v/>
      </c>
      <c r="EG1486" s="7" t="str">
        <f>+IFERROR(VLOOKUP(ED1486,Auxiliar!$A:$C,3,0),"")</f>
        <v/>
      </c>
      <c r="EI1486" s="1"/>
      <c r="EJ1486" s="12"/>
      <c r="EK1486" s="6" t="str">
        <f>+IFERROR(VALUE(RIGHT(Tabla24[[#This Row],[B2B]],6)),"")</f>
        <v/>
      </c>
      <c r="EL1486" s="6" t="str">
        <f>+IFERROR(VLOOKUP(EJ1486,Auxiliar!$A:$C,2,0),"")</f>
        <v/>
      </c>
      <c r="EM1486" s="7" t="str">
        <f>+IFERROR(VLOOKUP(EJ1486,Auxiliar!$A:$C,3,0),"")</f>
        <v/>
      </c>
      <c r="EO1486" s="1"/>
      <c r="EP1486" s="12"/>
      <c r="EQ1486" s="6" t="str">
        <f>+IFERROR(VALUE(RIGHT(Tabla25[[#This Row],[B2B]],6)),"")</f>
        <v/>
      </c>
      <c r="ER1486" s="6" t="str">
        <f>+IFERROR(VLOOKUP(EP1486,Auxiliar!$A:$C,2,0),"")</f>
        <v/>
      </c>
      <c r="ES1486" s="7" t="str">
        <f>+IFERROR(VLOOKUP(EP1486,Auxiliar!$A:$C,3,0),"")</f>
        <v/>
      </c>
      <c r="EU1486" s="1"/>
      <c r="EV1486" s="12"/>
      <c r="EW1486" s="6" t="str">
        <f>+IFERROR(VALUE(RIGHT(Tabla26[[#This Row],[B2B]],6)),"")</f>
        <v/>
      </c>
      <c r="EX1486" s="6" t="str">
        <f>+IFERROR(VLOOKUP(EV1486,Auxiliar!$A:$C,2,0),"")</f>
        <v/>
      </c>
      <c r="EY1486" s="7" t="str">
        <f>+IFERROR(VLOOKUP(EV1486,Auxiliar!$A:$C,3,0),"")</f>
        <v/>
      </c>
      <c r="EZ1486" s="1"/>
      <c r="FA1486" s="12"/>
      <c r="FB1486" s="6" t="str">
        <f>+IFERROR(VALUE(RIGHT(Tabla27[[#This Row],[B2B]],6)),"")</f>
        <v/>
      </c>
      <c r="FC1486" s="6" t="str">
        <f>+IFERROR(VLOOKUP(FA1486,Auxiliar!$A:$C,2,0),"")</f>
        <v/>
      </c>
      <c r="FD1486" s="7" t="str">
        <f>+IFERROR(VLOOKUP(FA1486,Auxiliar!$A:$C,3,0),"")</f>
        <v/>
      </c>
      <c r="FE1486" s="1"/>
      <c r="FF1486" s="12"/>
      <c r="FG1486" s="6" t="str">
        <f>+IFERROR(VALUE(RIGHT(Tabla28[[#This Row],[B2B]],6)),"")</f>
        <v/>
      </c>
      <c r="FH1486" s="6" t="str">
        <f>+IFERROR(VLOOKUP(FF1486,Auxiliar!$A:$C,2,0),"")</f>
        <v/>
      </c>
      <c r="FI1486" s="7" t="str">
        <f>+IFERROR(VLOOKUP(FF1486,Auxiliar!$A:$C,3,0),"")</f>
        <v/>
      </c>
      <c r="FJ1486" s="1"/>
      <c r="FK1486" s="12"/>
      <c r="FL1486" s="6" t="str">
        <f>+IFERROR(VALUE(RIGHT(Tabla29[[#This Row],[B2B]],6)),"")</f>
        <v/>
      </c>
      <c r="FM1486" s="6" t="str">
        <f>+IFERROR(VLOOKUP(FK1486,Auxiliar!$A:$C,2,0),"")</f>
        <v/>
      </c>
      <c r="FN1486" s="7" t="str">
        <f>+IFERROR(VLOOKUP(FK1486,Auxiliar!$A:$C,3,0),"")</f>
        <v/>
      </c>
      <c r="FO1486" s="1"/>
      <c r="FP1486" s="12"/>
      <c r="FQ1486" s="6" t="str">
        <f>+IFERROR(VALUE(RIGHT(Tabla30[[#This Row],[B2B]],6)),"")</f>
        <v/>
      </c>
      <c r="FR1486" s="6" t="str">
        <f>+IFERROR(VLOOKUP(FP1486,Auxiliar!$A:$C,2,0),"")</f>
        <v/>
      </c>
      <c r="FS1486" s="7"/>
      <c r="FT1486" s="1"/>
      <c r="FU1486" s="12"/>
      <c r="FV1486" s="6" t="str">
        <f>+IFERROR(VALUE(RIGHT(Tabla31[[#This Row],[B2B]],6)),"")</f>
        <v/>
      </c>
      <c r="FW1486" s="6" t="str">
        <f>+IFERROR(VLOOKUP(FU1486,Auxiliar!$A:$C,2,0),"")</f>
        <v/>
      </c>
      <c r="FX1486" s="7" t="str">
        <f>+IFERROR(VLOOKUP(FU1486,Auxiliar!$A:$C,3,0),"")</f>
        <v/>
      </c>
      <c r="FY1486" s="1"/>
      <c r="FZ1486" s="12"/>
      <c r="GA1486" s="6" t="str">
        <f>+IFERROR(VALUE(RIGHT(Tabla32[[#This Row],[B2B]],6)),"")</f>
        <v/>
      </c>
      <c r="GB1486" s="6" t="str">
        <f>+IFERROR(VLOOKUP(FZ1486,Auxiliar!$A:$C,2,0),"")</f>
        <v/>
      </c>
      <c r="GC1486" s="7" t="str">
        <f>+IFERROR(VLOOKUP(FZ1486,Auxiliar!$A:$C,3,0),"")</f>
        <v/>
      </c>
      <c r="GD1486" s="1"/>
      <c r="GE1486" s="12"/>
      <c r="GF1486" s="6" t="str">
        <f>+IFERROR(VALUE(RIGHT(Tabla33[[#This Row],[B2B]],6)),"")</f>
        <v/>
      </c>
      <c r="GG1486" s="6" t="str">
        <f>+IFERROR(VLOOKUP(GE1486,Auxiliar!$A:$C,2,0),"")</f>
        <v/>
      </c>
      <c r="GH1486" s="7" t="str">
        <f>+IFERROR(VLOOKUP(GE1486,Auxiliar!$A:$C,3,0),"")</f>
        <v/>
      </c>
    </row>
    <row r="1487" spans="79:190" x14ac:dyDescent="0.25">
      <c r="CA1487" s="1">
        <v>20171</v>
      </c>
      <c r="CB1487" s="1" t="s">
        <v>35</v>
      </c>
      <c r="CC1487" s="6">
        <f>+IFERROR(VALUE(RIGHT(Tabla14[[#This Row],[B2B]],6)),"")</f>
        <v>20171</v>
      </c>
      <c r="CD1487" s="6" t="str">
        <f>+IFERROR(VLOOKUP(CB1487,Auxiliar!$A:$C,2,0),"")</f>
        <v>Corona 710cc</v>
      </c>
      <c r="CE1487" s="7" t="str">
        <f>+IFERROR(VLOOKUP(CB1487,Auxiliar!$A:$C,3,0),"")</f>
        <v>1b 10% | 85b 0%</v>
      </c>
      <c r="CM1487" s="1">
        <v>20183</v>
      </c>
      <c r="CN1487" s="1" t="s">
        <v>20</v>
      </c>
      <c r="CO1487" s="6">
        <v>20183</v>
      </c>
      <c r="CP1487" s="6" t="s">
        <v>20</v>
      </c>
      <c r="CQ1487" s="7" t="s">
        <v>21</v>
      </c>
      <c r="CY1487" s="1">
        <v>20183</v>
      </c>
      <c r="CZ1487" s="1" t="s">
        <v>16</v>
      </c>
      <c r="DA1487" s="6">
        <f>+IFERROR(VALUE(RIGHT(Tabla18[[#This Row],[B2B]],6)),"")</f>
        <v>20183</v>
      </c>
      <c r="DB1487" s="6" t="str">
        <f>+IFERROR(VLOOKUP(CZ1487,Auxiliar!$A:$C,2,0),"")</f>
        <v>PREMIUM</v>
      </c>
      <c r="DC1487" s="7" t="str">
        <f>+IFERROR(VLOOKUP(CZ1487,Auxiliar!$A:$C,3,0),"")</f>
        <v>0b 0% | 2b 2% | 5b 3,5% | 10b 5%</v>
      </c>
      <c r="DE1487" s="1">
        <v>20183</v>
      </c>
      <c r="DF1487" s="1" t="s">
        <v>19</v>
      </c>
      <c r="DG1487" s="6">
        <f>+IFERROR(VALUE(RIGHT(Tabla19[[#This Row],[B2B]],6)),"")</f>
        <v>20183</v>
      </c>
      <c r="DH1487" s="6" t="str">
        <f>+IFERROR(VLOOKUP(DF1487,Auxiliar!$A:$C,2,0),"")</f>
        <v>MICHELOB</v>
      </c>
      <c r="DI1487" s="7" t="str">
        <f>+IFERROR(VLOOKUP(DF1487,Auxiliar!$A:$C,3,0),"")</f>
        <v>1b 7% | 3b 22% | 8b 27%</v>
      </c>
      <c r="DK1487" s="1"/>
      <c r="DL1487" s="1"/>
      <c r="DM1487" s="6" t="str">
        <f>+IFERROR(VALUE(RIGHT(Tabla20[[#This Row],[B2B]],6)),"")</f>
        <v/>
      </c>
      <c r="DN1487" s="6" t="str">
        <f>+IFERROR(VLOOKUP(DL1487,Auxiliar!$A:$C,2,0),"")</f>
        <v/>
      </c>
      <c r="DO1487" s="7" t="str">
        <f>+IFERROR(VLOOKUP(DL1487,Auxiliar!$A:$C,3,0),"")</f>
        <v/>
      </c>
      <c r="DQ1487" s="1">
        <v>20160</v>
      </c>
      <c r="DR1487" s="12" t="s">
        <v>24</v>
      </c>
      <c r="DS1487" s="6">
        <f>+IFERROR(VALUE(RIGHT(Tabla21[[#This Row],[B2B]],6)),"")</f>
        <v>20160</v>
      </c>
      <c r="DT1487" s="6" t="str">
        <f>+IFERROR(VLOOKUP(DR1487,Auxiliar!$A:$C,2,0),"")</f>
        <v>CORONA PORRON</v>
      </c>
      <c r="DU1487" s="7" t="str">
        <f>+IFERROR(VLOOKUP(DR1487,Auxiliar!$A:$C,3,0),"")</f>
        <v>1b 5% | 20b 0%</v>
      </c>
      <c r="DW1487" s="1"/>
      <c r="DX1487" s="12"/>
      <c r="DY1487" s="6" t="str">
        <f>+IFERROR(VALUE(RIGHT(Tabla22[[#This Row],[B2B]],6)),"")</f>
        <v/>
      </c>
      <c r="DZ1487" s="6" t="str">
        <f>+IFERROR(VLOOKUP(DX1487,Auxiliar!$A:$C,2,0),"")</f>
        <v/>
      </c>
      <c r="EA1487" s="7" t="str">
        <f>+IFERROR(VLOOKUP(DX1487,Auxiliar!$A:$C,3,0),"")</f>
        <v/>
      </c>
      <c r="EC1487" s="1"/>
      <c r="ED1487" s="12"/>
      <c r="EE1487" s="6" t="str">
        <f>+IFERROR(VALUE(RIGHT(Tabla23[[#This Row],[B2B]],6)),"")</f>
        <v/>
      </c>
      <c r="EF1487" s="6" t="str">
        <f>+IFERROR(VLOOKUP(ED1487,Auxiliar!$A:$C,2,0),"")</f>
        <v/>
      </c>
      <c r="EG1487" s="7" t="str">
        <f>+IFERROR(VLOOKUP(ED1487,Auxiliar!$A:$C,3,0),"")</f>
        <v/>
      </c>
      <c r="EI1487" s="1"/>
      <c r="EJ1487" s="12"/>
      <c r="EK1487" s="6" t="str">
        <f>+IFERROR(VALUE(RIGHT(Tabla24[[#This Row],[B2B]],6)),"")</f>
        <v/>
      </c>
      <c r="EL1487" s="6" t="str">
        <f>+IFERROR(VLOOKUP(EJ1487,Auxiliar!$A:$C,2,0),"")</f>
        <v/>
      </c>
      <c r="EM1487" s="7" t="str">
        <f>+IFERROR(VLOOKUP(EJ1487,Auxiliar!$A:$C,3,0),"")</f>
        <v/>
      </c>
      <c r="EO1487" s="1"/>
      <c r="EP1487" s="12"/>
      <c r="EQ1487" s="6" t="str">
        <f>+IFERROR(VALUE(RIGHT(Tabla25[[#This Row],[B2B]],6)),"")</f>
        <v/>
      </c>
      <c r="ER1487" s="6" t="str">
        <f>+IFERROR(VLOOKUP(EP1487,Auxiliar!$A:$C,2,0),"")</f>
        <v/>
      </c>
      <c r="ES1487" s="7" t="str">
        <f>+IFERROR(VLOOKUP(EP1487,Auxiliar!$A:$C,3,0),"")</f>
        <v/>
      </c>
      <c r="EU1487" s="1"/>
      <c r="EV1487" s="12"/>
      <c r="EW1487" s="6" t="str">
        <f>+IFERROR(VALUE(RIGHT(Tabla26[[#This Row],[B2B]],6)),"")</f>
        <v/>
      </c>
      <c r="EX1487" s="6" t="str">
        <f>+IFERROR(VLOOKUP(EV1487,Auxiliar!$A:$C,2,0),"")</f>
        <v/>
      </c>
      <c r="EY1487" s="7" t="str">
        <f>+IFERROR(VLOOKUP(EV1487,Auxiliar!$A:$C,3,0),"")</f>
        <v/>
      </c>
      <c r="EZ1487" s="1"/>
      <c r="FA1487" s="12"/>
      <c r="FB1487" s="6" t="str">
        <f>+IFERROR(VALUE(RIGHT(Tabla27[[#This Row],[B2B]],6)),"")</f>
        <v/>
      </c>
      <c r="FC1487" s="6" t="str">
        <f>+IFERROR(VLOOKUP(FA1487,Auxiliar!$A:$C,2,0),"")</f>
        <v/>
      </c>
      <c r="FD1487" s="7" t="str">
        <f>+IFERROR(VLOOKUP(FA1487,Auxiliar!$A:$C,3,0),"")</f>
        <v/>
      </c>
      <c r="FE1487" s="1"/>
      <c r="FF1487" s="12"/>
      <c r="FG1487" s="6" t="str">
        <f>+IFERROR(VALUE(RIGHT(Tabla28[[#This Row],[B2B]],6)),"")</f>
        <v/>
      </c>
      <c r="FH1487" s="6" t="str">
        <f>+IFERROR(VLOOKUP(FF1487,Auxiliar!$A:$C,2,0),"")</f>
        <v/>
      </c>
      <c r="FI1487" s="7" t="str">
        <f>+IFERROR(VLOOKUP(FF1487,Auxiliar!$A:$C,3,0),"")</f>
        <v/>
      </c>
      <c r="FJ1487" s="1"/>
      <c r="FK1487" s="12"/>
      <c r="FL1487" s="6" t="str">
        <f>+IFERROR(VALUE(RIGHT(Tabla29[[#This Row],[B2B]],6)),"")</f>
        <v/>
      </c>
      <c r="FM1487" s="6" t="str">
        <f>+IFERROR(VLOOKUP(FK1487,Auxiliar!$A:$C,2,0),"")</f>
        <v/>
      </c>
      <c r="FN1487" s="7" t="str">
        <f>+IFERROR(VLOOKUP(FK1487,Auxiliar!$A:$C,3,0),"")</f>
        <v/>
      </c>
      <c r="FO1487" s="1"/>
      <c r="FP1487" s="12"/>
      <c r="FQ1487" s="6" t="str">
        <f>+IFERROR(VALUE(RIGHT(Tabla30[[#This Row],[B2B]],6)),"")</f>
        <v/>
      </c>
      <c r="FR1487" s="6" t="str">
        <f>+IFERROR(VLOOKUP(FP1487,Auxiliar!$A:$C,2,0),"")</f>
        <v/>
      </c>
      <c r="FS1487" s="7"/>
      <c r="FT1487" s="1"/>
      <c r="FU1487" s="12"/>
      <c r="FV1487" s="6" t="str">
        <f>+IFERROR(VALUE(RIGHT(Tabla31[[#This Row],[B2B]],6)),"")</f>
        <v/>
      </c>
      <c r="FW1487" s="6" t="str">
        <f>+IFERROR(VLOOKUP(FU1487,Auxiliar!$A:$C,2,0),"")</f>
        <v/>
      </c>
      <c r="FX1487" s="7" t="str">
        <f>+IFERROR(VLOOKUP(FU1487,Auxiliar!$A:$C,3,0),"")</f>
        <v/>
      </c>
      <c r="FY1487" s="1"/>
      <c r="FZ1487" s="12"/>
      <c r="GA1487" s="6" t="str">
        <f>+IFERROR(VALUE(RIGHT(Tabla32[[#This Row],[B2B]],6)),"")</f>
        <v/>
      </c>
      <c r="GB1487" s="6" t="str">
        <f>+IFERROR(VLOOKUP(FZ1487,Auxiliar!$A:$C,2,0),"")</f>
        <v/>
      </c>
      <c r="GC1487" s="7" t="str">
        <f>+IFERROR(VLOOKUP(FZ1487,Auxiliar!$A:$C,3,0),"")</f>
        <v/>
      </c>
      <c r="GD1487" s="1"/>
      <c r="GE1487" s="12"/>
      <c r="GF1487" s="6" t="str">
        <f>+IFERROR(VALUE(RIGHT(Tabla33[[#This Row],[B2B]],6)),"")</f>
        <v/>
      </c>
      <c r="GG1487" s="6" t="str">
        <f>+IFERROR(VLOOKUP(GE1487,Auxiliar!$A:$C,2,0),"")</f>
        <v/>
      </c>
      <c r="GH1487" s="7" t="str">
        <f>+IFERROR(VLOOKUP(GE1487,Auxiliar!$A:$C,3,0),"")</f>
        <v/>
      </c>
    </row>
    <row r="1488" spans="79:190" x14ac:dyDescent="0.25">
      <c r="CA1488" s="1">
        <v>20172</v>
      </c>
      <c r="CB1488" s="1" t="s">
        <v>35</v>
      </c>
      <c r="CC1488" s="6">
        <f>+IFERROR(VALUE(RIGHT(Tabla14[[#This Row],[B2B]],6)),"")</f>
        <v>20172</v>
      </c>
      <c r="CD1488" s="6" t="str">
        <f>+IFERROR(VLOOKUP(CB1488,Auxiliar!$A:$C,2,0),"")</f>
        <v>Corona 710cc</v>
      </c>
      <c r="CE1488" s="7" t="str">
        <f>+IFERROR(VLOOKUP(CB1488,Auxiliar!$A:$C,3,0),"")</f>
        <v>1b 10% | 85b 0%</v>
      </c>
      <c r="CM1488" s="1">
        <v>20184</v>
      </c>
      <c r="CN1488" s="1" t="s">
        <v>20</v>
      </c>
      <c r="CO1488" s="6">
        <v>20184</v>
      </c>
      <c r="CP1488" s="6" t="s">
        <v>20</v>
      </c>
      <c r="CQ1488" s="7" t="s">
        <v>21</v>
      </c>
      <c r="CY1488" s="1">
        <v>20184</v>
      </c>
      <c r="CZ1488" s="1" t="s">
        <v>16</v>
      </c>
      <c r="DA1488" s="6">
        <f>+IFERROR(VALUE(RIGHT(Tabla18[[#This Row],[B2B]],6)),"")</f>
        <v>20184</v>
      </c>
      <c r="DB1488" s="6" t="str">
        <f>+IFERROR(VLOOKUP(CZ1488,Auxiliar!$A:$C,2,0),"")</f>
        <v>PREMIUM</v>
      </c>
      <c r="DC1488" s="7" t="str">
        <f>+IFERROR(VLOOKUP(CZ1488,Auxiliar!$A:$C,3,0),"")</f>
        <v>0b 0% | 2b 2% | 5b 3,5% | 10b 5%</v>
      </c>
      <c r="DE1488" s="1">
        <v>20184</v>
      </c>
      <c r="DF1488" s="1" t="s">
        <v>19</v>
      </c>
      <c r="DG1488" s="6">
        <f>+IFERROR(VALUE(RIGHT(Tabla19[[#This Row],[B2B]],6)),"")</f>
        <v>20184</v>
      </c>
      <c r="DH1488" s="6" t="str">
        <f>+IFERROR(VLOOKUP(DF1488,Auxiliar!$A:$C,2,0),"")</f>
        <v>MICHELOB</v>
      </c>
      <c r="DI1488" s="7" t="str">
        <f>+IFERROR(VLOOKUP(DF1488,Auxiliar!$A:$C,3,0),"")</f>
        <v>1b 7% | 3b 22% | 8b 27%</v>
      </c>
      <c r="DK1488" s="1"/>
      <c r="DL1488" s="1"/>
      <c r="DM1488" s="6" t="str">
        <f>+IFERROR(VALUE(RIGHT(Tabla20[[#This Row],[B2B]],6)),"")</f>
        <v/>
      </c>
      <c r="DN1488" s="6" t="str">
        <f>+IFERROR(VLOOKUP(DL1488,Auxiliar!$A:$C,2,0),"")</f>
        <v/>
      </c>
      <c r="DO1488" s="7" t="str">
        <f>+IFERROR(VLOOKUP(DL1488,Auxiliar!$A:$C,3,0),"")</f>
        <v/>
      </c>
      <c r="DQ1488" s="1">
        <v>20164</v>
      </c>
      <c r="DR1488" s="12" t="s">
        <v>24</v>
      </c>
      <c r="DS1488" s="6">
        <f>+IFERROR(VALUE(RIGHT(Tabla21[[#This Row],[B2B]],6)),"")</f>
        <v>20164</v>
      </c>
      <c r="DT1488" s="6" t="str">
        <f>+IFERROR(VLOOKUP(DR1488,Auxiliar!$A:$C,2,0),"")</f>
        <v>CORONA PORRON</v>
      </c>
      <c r="DU1488" s="7" t="str">
        <f>+IFERROR(VLOOKUP(DR1488,Auxiliar!$A:$C,3,0),"")</f>
        <v>1b 5% | 20b 0%</v>
      </c>
      <c r="DW1488" s="1"/>
      <c r="DX1488" s="12"/>
      <c r="DY1488" s="6" t="str">
        <f>+IFERROR(VALUE(RIGHT(Tabla22[[#This Row],[B2B]],6)),"")</f>
        <v/>
      </c>
      <c r="DZ1488" s="6" t="str">
        <f>+IFERROR(VLOOKUP(DX1488,Auxiliar!$A:$C,2,0),"")</f>
        <v/>
      </c>
      <c r="EA1488" s="7" t="str">
        <f>+IFERROR(VLOOKUP(DX1488,Auxiliar!$A:$C,3,0),"")</f>
        <v/>
      </c>
      <c r="EC1488" s="1"/>
      <c r="ED1488" s="12"/>
      <c r="EE1488" s="6" t="str">
        <f>+IFERROR(VALUE(RIGHT(Tabla23[[#This Row],[B2B]],6)),"")</f>
        <v/>
      </c>
      <c r="EF1488" s="6" t="str">
        <f>+IFERROR(VLOOKUP(ED1488,Auxiliar!$A:$C,2,0),"")</f>
        <v/>
      </c>
      <c r="EG1488" s="7" t="str">
        <f>+IFERROR(VLOOKUP(ED1488,Auxiliar!$A:$C,3,0),"")</f>
        <v/>
      </c>
      <c r="EI1488" s="1"/>
      <c r="EJ1488" s="12"/>
      <c r="EK1488" s="6" t="str">
        <f>+IFERROR(VALUE(RIGHT(Tabla24[[#This Row],[B2B]],6)),"")</f>
        <v/>
      </c>
      <c r="EL1488" s="6" t="str">
        <f>+IFERROR(VLOOKUP(EJ1488,Auxiliar!$A:$C,2,0),"")</f>
        <v/>
      </c>
      <c r="EM1488" s="7" t="str">
        <f>+IFERROR(VLOOKUP(EJ1488,Auxiliar!$A:$C,3,0),"")</f>
        <v/>
      </c>
      <c r="EO1488" s="1"/>
      <c r="EP1488" s="12"/>
      <c r="EQ1488" s="6" t="str">
        <f>+IFERROR(VALUE(RIGHT(Tabla25[[#This Row],[B2B]],6)),"")</f>
        <v/>
      </c>
      <c r="ER1488" s="6" t="str">
        <f>+IFERROR(VLOOKUP(EP1488,Auxiliar!$A:$C,2,0),"")</f>
        <v/>
      </c>
      <c r="ES1488" s="7" t="str">
        <f>+IFERROR(VLOOKUP(EP1488,Auxiliar!$A:$C,3,0),"")</f>
        <v/>
      </c>
      <c r="EU1488" s="1"/>
      <c r="EV1488" s="12"/>
      <c r="EW1488" s="6" t="str">
        <f>+IFERROR(VALUE(RIGHT(Tabla26[[#This Row],[B2B]],6)),"")</f>
        <v/>
      </c>
      <c r="EX1488" s="6" t="str">
        <f>+IFERROR(VLOOKUP(EV1488,Auxiliar!$A:$C,2,0),"")</f>
        <v/>
      </c>
      <c r="EY1488" s="7" t="str">
        <f>+IFERROR(VLOOKUP(EV1488,Auxiliar!$A:$C,3,0),"")</f>
        <v/>
      </c>
      <c r="EZ1488" s="1"/>
      <c r="FA1488" s="12"/>
      <c r="FB1488" s="6" t="str">
        <f>+IFERROR(VALUE(RIGHT(Tabla27[[#This Row],[B2B]],6)),"")</f>
        <v/>
      </c>
      <c r="FC1488" s="6" t="str">
        <f>+IFERROR(VLOOKUP(FA1488,Auxiliar!$A:$C,2,0),"")</f>
        <v/>
      </c>
      <c r="FD1488" s="7" t="str">
        <f>+IFERROR(VLOOKUP(FA1488,Auxiliar!$A:$C,3,0),"")</f>
        <v/>
      </c>
      <c r="FE1488" s="1"/>
      <c r="FF1488" s="12"/>
      <c r="FG1488" s="6" t="str">
        <f>+IFERROR(VALUE(RIGHT(Tabla28[[#This Row],[B2B]],6)),"")</f>
        <v/>
      </c>
      <c r="FH1488" s="6" t="str">
        <f>+IFERROR(VLOOKUP(FF1488,Auxiliar!$A:$C,2,0),"")</f>
        <v/>
      </c>
      <c r="FI1488" s="7" t="str">
        <f>+IFERROR(VLOOKUP(FF1488,Auxiliar!$A:$C,3,0),"")</f>
        <v/>
      </c>
      <c r="FJ1488" s="1"/>
      <c r="FK1488" s="12"/>
      <c r="FL1488" s="6" t="str">
        <f>+IFERROR(VALUE(RIGHT(Tabla29[[#This Row],[B2B]],6)),"")</f>
        <v/>
      </c>
      <c r="FM1488" s="6" t="str">
        <f>+IFERROR(VLOOKUP(FK1488,Auxiliar!$A:$C,2,0),"")</f>
        <v/>
      </c>
      <c r="FN1488" s="7" t="str">
        <f>+IFERROR(VLOOKUP(FK1488,Auxiliar!$A:$C,3,0),"")</f>
        <v/>
      </c>
      <c r="FO1488" s="1"/>
      <c r="FP1488" s="12"/>
      <c r="FQ1488" s="6" t="str">
        <f>+IFERROR(VALUE(RIGHT(Tabla30[[#This Row],[B2B]],6)),"")</f>
        <v/>
      </c>
      <c r="FR1488" s="6" t="str">
        <f>+IFERROR(VLOOKUP(FP1488,Auxiliar!$A:$C,2,0),"")</f>
        <v/>
      </c>
      <c r="FS1488" s="7"/>
      <c r="FT1488" s="1"/>
      <c r="FU1488" s="12"/>
      <c r="FV1488" s="6" t="str">
        <f>+IFERROR(VALUE(RIGHT(Tabla31[[#This Row],[B2B]],6)),"")</f>
        <v/>
      </c>
      <c r="FW1488" s="6" t="str">
        <f>+IFERROR(VLOOKUP(FU1488,Auxiliar!$A:$C,2,0),"")</f>
        <v/>
      </c>
      <c r="FX1488" s="7" t="str">
        <f>+IFERROR(VLOOKUP(FU1488,Auxiliar!$A:$C,3,0),"")</f>
        <v/>
      </c>
      <c r="FY1488" s="1"/>
      <c r="FZ1488" s="12"/>
      <c r="GA1488" s="6" t="str">
        <f>+IFERROR(VALUE(RIGHT(Tabla32[[#This Row],[B2B]],6)),"")</f>
        <v/>
      </c>
      <c r="GB1488" s="6" t="str">
        <f>+IFERROR(VLOOKUP(FZ1488,Auxiliar!$A:$C,2,0),"")</f>
        <v/>
      </c>
      <c r="GC1488" s="7" t="str">
        <f>+IFERROR(VLOOKUP(FZ1488,Auxiliar!$A:$C,3,0),"")</f>
        <v/>
      </c>
      <c r="GD1488" s="1"/>
      <c r="GE1488" s="12"/>
      <c r="GF1488" s="6" t="str">
        <f>+IFERROR(VALUE(RIGHT(Tabla33[[#This Row],[B2B]],6)),"")</f>
        <v/>
      </c>
      <c r="GG1488" s="6" t="str">
        <f>+IFERROR(VLOOKUP(GE1488,Auxiliar!$A:$C,2,0),"")</f>
        <v/>
      </c>
      <c r="GH1488" s="7" t="str">
        <f>+IFERROR(VLOOKUP(GE1488,Auxiliar!$A:$C,3,0),"")</f>
        <v/>
      </c>
    </row>
    <row r="1489" spans="79:190" x14ac:dyDescent="0.25">
      <c r="CA1489" s="1">
        <v>20175</v>
      </c>
      <c r="CB1489" s="1" t="s">
        <v>35</v>
      </c>
      <c r="CC1489" s="6">
        <f>+IFERROR(VALUE(RIGHT(Tabla14[[#This Row],[B2B]],6)),"")</f>
        <v>20175</v>
      </c>
      <c r="CD1489" s="6" t="str">
        <f>+IFERROR(VLOOKUP(CB1489,Auxiliar!$A:$C,2,0),"")</f>
        <v>Corona 710cc</v>
      </c>
      <c r="CE1489" s="7" t="str">
        <f>+IFERROR(VLOOKUP(CB1489,Auxiliar!$A:$C,3,0),"")</f>
        <v>1b 10% | 85b 0%</v>
      </c>
      <c r="CM1489" s="1">
        <v>20191</v>
      </c>
      <c r="CN1489" s="1" t="s">
        <v>20</v>
      </c>
      <c r="CO1489" s="6">
        <v>20191</v>
      </c>
      <c r="CP1489" s="6" t="s">
        <v>20</v>
      </c>
      <c r="CQ1489" s="7" t="s">
        <v>21</v>
      </c>
      <c r="CY1489" s="1">
        <v>20191</v>
      </c>
      <c r="CZ1489" s="1" t="s">
        <v>16</v>
      </c>
      <c r="DA1489" s="6">
        <f>+IFERROR(VALUE(RIGHT(Tabla18[[#This Row],[B2B]],6)),"")</f>
        <v>20191</v>
      </c>
      <c r="DB1489" s="6" t="str">
        <f>+IFERROR(VLOOKUP(CZ1489,Auxiliar!$A:$C,2,0),"")</f>
        <v>PREMIUM</v>
      </c>
      <c r="DC1489" s="7" t="str">
        <f>+IFERROR(VLOOKUP(CZ1489,Auxiliar!$A:$C,3,0),"")</f>
        <v>0b 0% | 2b 2% | 5b 3,5% | 10b 5%</v>
      </c>
      <c r="DE1489" s="1">
        <v>20191</v>
      </c>
      <c r="DF1489" s="1" t="s">
        <v>19</v>
      </c>
      <c r="DG1489" s="6">
        <f>+IFERROR(VALUE(RIGHT(Tabla19[[#This Row],[B2B]],6)),"")</f>
        <v>20191</v>
      </c>
      <c r="DH1489" s="6" t="str">
        <f>+IFERROR(VLOOKUP(DF1489,Auxiliar!$A:$C,2,0),"")</f>
        <v>MICHELOB</v>
      </c>
      <c r="DI1489" s="7" t="str">
        <f>+IFERROR(VLOOKUP(DF1489,Auxiliar!$A:$C,3,0),"")</f>
        <v>1b 7% | 3b 22% | 8b 27%</v>
      </c>
      <c r="DK1489" s="1"/>
      <c r="DL1489" s="1"/>
      <c r="DM1489" s="6" t="str">
        <f>+IFERROR(VALUE(RIGHT(Tabla20[[#This Row],[B2B]],6)),"")</f>
        <v/>
      </c>
      <c r="DN1489" s="6" t="str">
        <f>+IFERROR(VLOOKUP(DL1489,Auxiliar!$A:$C,2,0),"")</f>
        <v/>
      </c>
      <c r="DO1489" s="7" t="str">
        <f>+IFERROR(VLOOKUP(DL1489,Auxiliar!$A:$C,3,0),"")</f>
        <v/>
      </c>
      <c r="DQ1489" s="1">
        <v>20168</v>
      </c>
      <c r="DR1489" s="12" t="s">
        <v>24</v>
      </c>
      <c r="DS1489" s="6">
        <f>+IFERROR(VALUE(RIGHT(Tabla21[[#This Row],[B2B]],6)),"")</f>
        <v>20168</v>
      </c>
      <c r="DT1489" s="6" t="str">
        <f>+IFERROR(VLOOKUP(DR1489,Auxiliar!$A:$C,2,0),"")</f>
        <v>CORONA PORRON</v>
      </c>
      <c r="DU1489" s="7" t="str">
        <f>+IFERROR(VLOOKUP(DR1489,Auxiliar!$A:$C,3,0),"")</f>
        <v>1b 5% | 20b 0%</v>
      </c>
      <c r="DW1489" s="1"/>
      <c r="DX1489" s="12"/>
      <c r="DY1489" s="6" t="str">
        <f>+IFERROR(VALUE(RIGHT(Tabla22[[#This Row],[B2B]],6)),"")</f>
        <v/>
      </c>
      <c r="DZ1489" s="6" t="str">
        <f>+IFERROR(VLOOKUP(DX1489,Auxiliar!$A:$C,2,0),"")</f>
        <v/>
      </c>
      <c r="EA1489" s="7" t="str">
        <f>+IFERROR(VLOOKUP(DX1489,Auxiliar!$A:$C,3,0),"")</f>
        <v/>
      </c>
      <c r="EC1489" s="1"/>
      <c r="ED1489" s="12"/>
      <c r="EE1489" s="6" t="str">
        <f>+IFERROR(VALUE(RIGHT(Tabla23[[#This Row],[B2B]],6)),"")</f>
        <v/>
      </c>
      <c r="EF1489" s="6" t="str">
        <f>+IFERROR(VLOOKUP(ED1489,Auxiliar!$A:$C,2,0),"")</f>
        <v/>
      </c>
      <c r="EG1489" s="7" t="str">
        <f>+IFERROR(VLOOKUP(ED1489,Auxiliar!$A:$C,3,0),"")</f>
        <v/>
      </c>
      <c r="EI1489" s="1"/>
      <c r="EJ1489" s="12"/>
      <c r="EK1489" s="6" t="str">
        <f>+IFERROR(VALUE(RIGHT(Tabla24[[#This Row],[B2B]],6)),"")</f>
        <v/>
      </c>
      <c r="EL1489" s="6" t="str">
        <f>+IFERROR(VLOOKUP(EJ1489,Auxiliar!$A:$C,2,0),"")</f>
        <v/>
      </c>
      <c r="EM1489" s="7" t="str">
        <f>+IFERROR(VLOOKUP(EJ1489,Auxiliar!$A:$C,3,0),"")</f>
        <v/>
      </c>
      <c r="EO1489" s="1"/>
      <c r="EP1489" s="12"/>
      <c r="EQ1489" s="6" t="str">
        <f>+IFERROR(VALUE(RIGHT(Tabla25[[#This Row],[B2B]],6)),"")</f>
        <v/>
      </c>
      <c r="ER1489" s="6" t="str">
        <f>+IFERROR(VLOOKUP(EP1489,Auxiliar!$A:$C,2,0),"")</f>
        <v/>
      </c>
      <c r="ES1489" s="7" t="str">
        <f>+IFERROR(VLOOKUP(EP1489,Auxiliar!$A:$C,3,0),"")</f>
        <v/>
      </c>
      <c r="EU1489" s="1"/>
      <c r="EV1489" s="12"/>
      <c r="EW1489" s="6" t="str">
        <f>+IFERROR(VALUE(RIGHT(Tabla26[[#This Row],[B2B]],6)),"")</f>
        <v/>
      </c>
      <c r="EX1489" s="6" t="str">
        <f>+IFERROR(VLOOKUP(EV1489,Auxiliar!$A:$C,2,0),"")</f>
        <v/>
      </c>
      <c r="EY1489" s="7" t="str">
        <f>+IFERROR(VLOOKUP(EV1489,Auxiliar!$A:$C,3,0),"")</f>
        <v/>
      </c>
      <c r="EZ1489" s="1"/>
      <c r="FA1489" s="12"/>
      <c r="FB1489" s="6" t="str">
        <f>+IFERROR(VALUE(RIGHT(Tabla27[[#This Row],[B2B]],6)),"")</f>
        <v/>
      </c>
      <c r="FC1489" s="6" t="str">
        <f>+IFERROR(VLOOKUP(FA1489,Auxiliar!$A:$C,2,0),"")</f>
        <v/>
      </c>
      <c r="FD1489" s="7" t="str">
        <f>+IFERROR(VLOOKUP(FA1489,Auxiliar!$A:$C,3,0),"")</f>
        <v/>
      </c>
      <c r="FE1489" s="1"/>
      <c r="FF1489" s="12"/>
      <c r="FG1489" s="6" t="str">
        <f>+IFERROR(VALUE(RIGHT(Tabla28[[#This Row],[B2B]],6)),"")</f>
        <v/>
      </c>
      <c r="FH1489" s="6" t="str">
        <f>+IFERROR(VLOOKUP(FF1489,Auxiliar!$A:$C,2,0),"")</f>
        <v/>
      </c>
      <c r="FI1489" s="7" t="str">
        <f>+IFERROR(VLOOKUP(FF1489,Auxiliar!$A:$C,3,0),"")</f>
        <v/>
      </c>
      <c r="FJ1489" s="1"/>
      <c r="FK1489" s="12"/>
      <c r="FL1489" s="6" t="str">
        <f>+IFERROR(VALUE(RIGHT(Tabla29[[#This Row],[B2B]],6)),"")</f>
        <v/>
      </c>
      <c r="FM1489" s="6" t="str">
        <f>+IFERROR(VLOOKUP(FK1489,Auxiliar!$A:$C,2,0),"")</f>
        <v/>
      </c>
      <c r="FN1489" s="7" t="str">
        <f>+IFERROR(VLOOKUP(FK1489,Auxiliar!$A:$C,3,0),"")</f>
        <v/>
      </c>
      <c r="FO1489" s="1"/>
      <c r="FP1489" s="12"/>
      <c r="FQ1489" s="6" t="str">
        <f>+IFERROR(VALUE(RIGHT(Tabla30[[#This Row],[B2B]],6)),"")</f>
        <v/>
      </c>
      <c r="FR1489" s="6" t="str">
        <f>+IFERROR(VLOOKUP(FP1489,Auxiliar!$A:$C,2,0),"")</f>
        <v/>
      </c>
      <c r="FS1489" s="7"/>
      <c r="FT1489" s="1"/>
      <c r="FU1489" s="12"/>
      <c r="FV1489" s="6" t="str">
        <f>+IFERROR(VALUE(RIGHT(Tabla31[[#This Row],[B2B]],6)),"")</f>
        <v/>
      </c>
      <c r="FW1489" s="6" t="str">
        <f>+IFERROR(VLOOKUP(FU1489,Auxiliar!$A:$C,2,0),"")</f>
        <v/>
      </c>
      <c r="FX1489" s="7" t="str">
        <f>+IFERROR(VLOOKUP(FU1489,Auxiliar!$A:$C,3,0),"")</f>
        <v/>
      </c>
      <c r="FY1489" s="1"/>
      <c r="FZ1489" s="12"/>
      <c r="GA1489" s="6" t="str">
        <f>+IFERROR(VALUE(RIGHT(Tabla32[[#This Row],[B2B]],6)),"")</f>
        <v/>
      </c>
      <c r="GB1489" s="6" t="str">
        <f>+IFERROR(VLOOKUP(FZ1489,Auxiliar!$A:$C,2,0),"")</f>
        <v/>
      </c>
      <c r="GC1489" s="7" t="str">
        <f>+IFERROR(VLOOKUP(FZ1489,Auxiliar!$A:$C,3,0),"")</f>
        <v/>
      </c>
      <c r="GD1489" s="1"/>
      <c r="GE1489" s="12"/>
      <c r="GF1489" s="6" t="str">
        <f>+IFERROR(VALUE(RIGHT(Tabla33[[#This Row],[B2B]],6)),"")</f>
        <v/>
      </c>
      <c r="GG1489" s="6" t="str">
        <f>+IFERROR(VLOOKUP(GE1489,Auxiliar!$A:$C,2,0),"")</f>
        <v/>
      </c>
      <c r="GH1489" s="7" t="str">
        <f>+IFERROR(VLOOKUP(GE1489,Auxiliar!$A:$C,3,0),"")</f>
        <v/>
      </c>
    </row>
    <row r="1490" spans="79:190" x14ac:dyDescent="0.25">
      <c r="CA1490" s="1">
        <v>20178</v>
      </c>
      <c r="CB1490" s="1" t="s">
        <v>35</v>
      </c>
      <c r="CC1490" s="6">
        <f>+IFERROR(VALUE(RIGHT(Tabla14[[#This Row],[B2B]],6)),"")</f>
        <v>20178</v>
      </c>
      <c r="CD1490" s="6" t="str">
        <f>+IFERROR(VLOOKUP(CB1490,Auxiliar!$A:$C,2,0),"")</f>
        <v>Corona 710cc</v>
      </c>
      <c r="CE1490" s="7" t="str">
        <f>+IFERROR(VLOOKUP(CB1490,Auxiliar!$A:$C,3,0),"")</f>
        <v>1b 10% | 85b 0%</v>
      </c>
      <c r="CM1490" s="1">
        <v>20193</v>
      </c>
      <c r="CN1490" s="1" t="s">
        <v>20</v>
      </c>
      <c r="CO1490" s="6">
        <v>20193</v>
      </c>
      <c r="CP1490" s="6" t="s">
        <v>20</v>
      </c>
      <c r="CQ1490" s="7" t="s">
        <v>21</v>
      </c>
      <c r="CY1490" s="1">
        <v>20193</v>
      </c>
      <c r="CZ1490" s="1" t="s">
        <v>16</v>
      </c>
      <c r="DA1490" s="6">
        <f>+IFERROR(VALUE(RIGHT(Tabla18[[#This Row],[B2B]],6)),"")</f>
        <v>20193</v>
      </c>
      <c r="DB1490" s="6" t="str">
        <f>+IFERROR(VLOOKUP(CZ1490,Auxiliar!$A:$C,2,0),"")</f>
        <v>PREMIUM</v>
      </c>
      <c r="DC1490" s="7" t="str">
        <f>+IFERROR(VLOOKUP(CZ1490,Auxiliar!$A:$C,3,0),"")</f>
        <v>0b 0% | 2b 2% | 5b 3,5% | 10b 5%</v>
      </c>
      <c r="DE1490" s="1">
        <v>20193</v>
      </c>
      <c r="DF1490" s="1" t="s">
        <v>19</v>
      </c>
      <c r="DG1490" s="6">
        <f>+IFERROR(VALUE(RIGHT(Tabla19[[#This Row],[B2B]],6)),"")</f>
        <v>20193</v>
      </c>
      <c r="DH1490" s="6" t="str">
        <f>+IFERROR(VLOOKUP(DF1490,Auxiliar!$A:$C,2,0),"")</f>
        <v>MICHELOB</v>
      </c>
      <c r="DI1490" s="7" t="str">
        <f>+IFERROR(VLOOKUP(DF1490,Auxiliar!$A:$C,3,0),"")</f>
        <v>1b 7% | 3b 22% | 8b 27%</v>
      </c>
      <c r="DK1490" s="1"/>
      <c r="DL1490" s="1"/>
      <c r="DM1490" s="6" t="str">
        <f>+IFERROR(VALUE(RIGHT(Tabla20[[#This Row],[B2B]],6)),"")</f>
        <v/>
      </c>
      <c r="DN1490" s="6" t="str">
        <f>+IFERROR(VLOOKUP(DL1490,Auxiliar!$A:$C,2,0),"")</f>
        <v/>
      </c>
      <c r="DO1490" s="7" t="str">
        <f>+IFERROR(VLOOKUP(DL1490,Auxiliar!$A:$C,3,0),"")</f>
        <v/>
      </c>
      <c r="DQ1490" s="1">
        <v>20170</v>
      </c>
      <c r="DR1490" s="12" t="s">
        <v>24</v>
      </c>
      <c r="DS1490" s="6">
        <f>+IFERROR(VALUE(RIGHT(Tabla21[[#This Row],[B2B]],6)),"")</f>
        <v>20170</v>
      </c>
      <c r="DT1490" s="6" t="str">
        <f>+IFERROR(VLOOKUP(DR1490,Auxiliar!$A:$C,2,0),"")</f>
        <v>CORONA PORRON</v>
      </c>
      <c r="DU1490" s="7" t="str">
        <f>+IFERROR(VLOOKUP(DR1490,Auxiliar!$A:$C,3,0),"")</f>
        <v>1b 5% | 20b 0%</v>
      </c>
      <c r="DW1490" s="1"/>
      <c r="DX1490" s="12"/>
      <c r="DY1490" s="6" t="str">
        <f>+IFERROR(VALUE(RIGHT(Tabla22[[#This Row],[B2B]],6)),"")</f>
        <v/>
      </c>
      <c r="DZ1490" s="6" t="str">
        <f>+IFERROR(VLOOKUP(DX1490,Auxiliar!$A:$C,2,0),"")</f>
        <v/>
      </c>
      <c r="EA1490" s="7" t="str">
        <f>+IFERROR(VLOOKUP(DX1490,Auxiliar!$A:$C,3,0),"")</f>
        <v/>
      </c>
      <c r="EC1490" s="1"/>
      <c r="ED1490" s="12"/>
      <c r="EE1490" s="6" t="str">
        <f>+IFERROR(VALUE(RIGHT(Tabla23[[#This Row],[B2B]],6)),"")</f>
        <v/>
      </c>
      <c r="EF1490" s="6" t="str">
        <f>+IFERROR(VLOOKUP(ED1490,Auxiliar!$A:$C,2,0),"")</f>
        <v/>
      </c>
      <c r="EG1490" s="7" t="str">
        <f>+IFERROR(VLOOKUP(ED1490,Auxiliar!$A:$C,3,0),"")</f>
        <v/>
      </c>
      <c r="EI1490" s="1"/>
      <c r="EJ1490" s="12"/>
      <c r="EK1490" s="6" t="str">
        <f>+IFERROR(VALUE(RIGHT(Tabla24[[#This Row],[B2B]],6)),"")</f>
        <v/>
      </c>
      <c r="EL1490" s="6" t="str">
        <f>+IFERROR(VLOOKUP(EJ1490,Auxiliar!$A:$C,2,0),"")</f>
        <v/>
      </c>
      <c r="EM1490" s="7" t="str">
        <f>+IFERROR(VLOOKUP(EJ1490,Auxiliar!$A:$C,3,0),"")</f>
        <v/>
      </c>
      <c r="EO1490" s="1"/>
      <c r="EP1490" s="12"/>
      <c r="EQ1490" s="6" t="str">
        <f>+IFERROR(VALUE(RIGHT(Tabla25[[#This Row],[B2B]],6)),"")</f>
        <v/>
      </c>
      <c r="ER1490" s="6" t="str">
        <f>+IFERROR(VLOOKUP(EP1490,Auxiliar!$A:$C,2,0),"")</f>
        <v/>
      </c>
      <c r="ES1490" s="7" t="str">
        <f>+IFERROR(VLOOKUP(EP1490,Auxiliar!$A:$C,3,0),"")</f>
        <v/>
      </c>
      <c r="EU1490" s="1"/>
      <c r="EV1490" s="12"/>
      <c r="EW1490" s="6" t="str">
        <f>+IFERROR(VALUE(RIGHT(Tabla26[[#This Row],[B2B]],6)),"")</f>
        <v/>
      </c>
      <c r="EX1490" s="6" t="str">
        <f>+IFERROR(VLOOKUP(EV1490,Auxiliar!$A:$C,2,0),"")</f>
        <v/>
      </c>
      <c r="EY1490" s="7" t="str">
        <f>+IFERROR(VLOOKUP(EV1490,Auxiliar!$A:$C,3,0),"")</f>
        <v/>
      </c>
      <c r="EZ1490" s="1"/>
      <c r="FA1490" s="12"/>
      <c r="FB1490" s="6" t="str">
        <f>+IFERROR(VALUE(RIGHT(Tabla27[[#This Row],[B2B]],6)),"")</f>
        <v/>
      </c>
      <c r="FC1490" s="6" t="str">
        <f>+IFERROR(VLOOKUP(FA1490,Auxiliar!$A:$C,2,0),"")</f>
        <v/>
      </c>
      <c r="FD1490" s="7" t="str">
        <f>+IFERROR(VLOOKUP(FA1490,Auxiliar!$A:$C,3,0),"")</f>
        <v/>
      </c>
      <c r="FE1490" s="1"/>
      <c r="FF1490" s="12"/>
      <c r="FG1490" s="6" t="str">
        <f>+IFERROR(VALUE(RIGHT(Tabla28[[#This Row],[B2B]],6)),"")</f>
        <v/>
      </c>
      <c r="FH1490" s="6" t="str">
        <f>+IFERROR(VLOOKUP(FF1490,Auxiliar!$A:$C,2,0),"")</f>
        <v/>
      </c>
      <c r="FI1490" s="7" t="str">
        <f>+IFERROR(VLOOKUP(FF1490,Auxiliar!$A:$C,3,0),"")</f>
        <v/>
      </c>
      <c r="FJ1490" s="1"/>
      <c r="FK1490" s="12"/>
      <c r="FL1490" s="6" t="str">
        <f>+IFERROR(VALUE(RIGHT(Tabla29[[#This Row],[B2B]],6)),"")</f>
        <v/>
      </c>
      <c r="FM1490" s="6" t="str">
        <f>+IFERROR(VLOOKUP(FK1490,Auxiliar!$A:$C,2,0),"")</f>
        <v/>
      </c>
      <c r="FN1490" s="7" t="str">
        <f>+IFERROR(VLOOKUP(FK1490,Auxiliar!$A:$C,3,0),"")</f>
        <v/>
      </c>
      <c r="FO1490" s="1"/>
      <c r="FP1490" s="12"/>
      <c r="FQ1490" s="6" t="str">
        <f>+IFERROR(VALUE(RIGHT(Tabla30[[#This Row],[B2B]],6)),"")</f>
        <v/>
      </c>
      <c r="FR1490" s="6" t="str">
        <f>+IFERROR(VLOOKUP(FP1490,Auxiliar!$A:$C,2,0),"")</f>
        <v/>
      </c>
      <c r="FS1490" s="7"/>
      <c r="FT1490" s="1"/>
      <c r="FU1490" s="12"/>
      <c r="FV1490" s="6" t="str">
        <f>+IFERROR(VALUE(RIGHT(Tabla31[[#This Row],[B2B]],6)),"")</f>
        <v/>
      </c>
      <c r="FW1490" s="6" t="str">
        <f>+IFERROR(VLOOKUP(FU1490,Auxiliar!$A:$C,2,0),"")</f>
        <v/>
      </c>
      <c r="FX1490" s="7" t="str">
        <f>+IFERROR(VLOOKUP(FU1490,Auxiliar!$A:$C,3,0),"")</f>
        <v/>
      </c>
      <c r="FY1490" s="1"/>
      <c r="FZ1490" s="12"/>
      <c r="GA1490" s="6" t="str">
        <f>+IFERROR(VALUE(RIGHT(Tabla32[[#This Row],[B2B]],6)),"")</f>
        <v/>
      </c>
      <c r="GB1490" s="6" t="str">
        <f>+IFERROR(VLOOKUP(FZ1490,Auxiliar!$A:$C,2,0),"")</f>
        <v/>
      </c>
      <c r="GC1490" s="7" t="str">
        <f>+IFERROR(VLOOKUP(FZ1490,Auxiliar!$A:$C,3,0),"")</f>
        <v/>
      </c>
      <c r="GD1490" s="1"/>
      <c r="GE1490" s="12"/>
      <c r="GF1490" s="6" t="str">
        <f>+IFERROR(VALUE(RIGHT(Tabla33[[#This Row],[B2B]],6)),"")</f>
        <v/>
      </c>
      <c r="GG1490" s="6" t="str">
        <f>+IFERROR(VLOOKUP(GE1490,Auxiliar!$A:$C,2,0),"")</f>
        <v/>
      </c>
      <c r="GH1490" s="7" t="str">
        <f>+IFERROR(VLOOKUP(GE1490,Auxiliar!$A:$C,3,0),"")</f>
        <v/>
      </c>
    </row>
    <row r="1491" spans="79:190" x14ac:dyDescent="0.25">
      <c r="CA1491" s="1">
        <v>20179</v>
      </c>
      <c r="CB1491" s="1" t="s">
        <v>35</v>
      </c>
      <c r="CC1491" s="6">
        <f>+IFERROR(VALUE(RIGHT(Tabla14[[#This Row],[B2B]],6)),"")</f>
        <v>20179</v>
      </c>
      <c r="CD1491" s="6" t="str">
        <f>+IFERROR(VLOOKUP(CB1491,Auxiliar!$A:$C,2,0),"")</f>
        <v>Corona 710cc</v>
      </c>
      <c r="CE1491" s="7" t="str">
        <f>+IFERROR(VLOOKUP(CB1491,Auxiliar!$A:$C,3,0),"")</f>
        <v>1b 10% | 85b 0%</v>
      </c>
      <c r="CM1491" s="1">
        <v>20197</v>
      </c>
      <c r="CN1491" s="1" t="s">
        <v>20</v>
      </c>
      <c r="CO1491" s="6">
        <v>20197</v>
      </c>
      <c r="CP1491" s="6" t="s">
        <v>20</v>
      </c>
      <c r="CQ1491" s="7" t="s">
        <v>21</v>
      </c>
      <c r="CY1491" s="1">
        <v>20197</v>
      </c>
      <c r="CZ1491" s="1" t="s">
        <v>16</v>
      </c>
      <c r="DA1491" s="6">
        <f>+IFERROR(VALUE(RIGHT(Tabla18[[#This Row],[B2B]],6)),"")</f>
        <v>20197</v>
      </c>
      <c r="DB1491" s="6" t="str">
        <f>+IFERROR(VLOOKUP(CZ1491,Auxiliar!$A:$C,2,0),"")</f>
        <v>PREMIUM</v>
      </c>
      <c r="DC1491" s="7" t="str">
        <f>+IFERROR(VLOOKUP(CZ1491,Auxiliar!$A:$C,3,0),"")</f>
        <v>0b 0% | 2b 2% | 5b 3,5% | 10b 5%</v>
      </c>
      <c r="DE1491" s="1">
        <v>20197</v>
      </c>
      <c r="DF1491" s="1" t="s">
        <v>19</v>
      </c>
      <c r="DG1491" s="6">
        <f>+IFERROR(VALUE(RIGHT(Tabla19[[#This Row],[B2B]],6)),"")</f>
        <v>20197</v>
      </c>
      <c r="DH1491" s="6" t="str">
        <f>+IFERROR(VLOOKUP(DF1491,Auxiliar!$A:$C,2,0),"")</f>
        <v>MICHELOB</v>
      </c>
      <c r="DI1491" s="7" t="str">
        <f>+IFERROR(VLOOKUP(DF1491,Auxiliar!$A:$C,3,0),"")</f>
        <v>1b 7% | 3b 22% | 8b 27%</v>
      </c>
      <c r="DK1491" s="1"/>
      <c r="DL1491" s="1"/>
      <c r="DM1491" s="6" t="str">
        <f>+IFERROR(VALUE(RIGHT(Tabla20[[#This Row],[B2B]],6)),"")</f>
        <v/>
      </c>
      <c r="DN1491" s="6" t="str">
        <f>+IFERROR(VLOOKUP(DL1491,Auxiliar!$A:$C,2,0),"")</f>
        <v/>
      </c>
      <c r="DO1491" s="7" t="str">
        <f>+IFERROR(VLOOKUP(DL1491,Auxiliar!$A:$C,3,0),"")</f>
        <v/>
      </c>
      <c r="DQ1491" s="1">
        <v>20171</v>
      </c>
      <c r="DR1491" s="12" t="s">
        <v>24</v>
      </c>
      <c r="DS1491" s="6">
        <f>+IFERROR(VALUE(RIGHT(Tabla21[[#This Row],[B2B]],6)),"")</f>
        <v>20171</v>
      </c>
      <c r="DT1491" s="6" t="str">
        <f>+IFERROR(VLOOKUP(DR1491,Auxiliar!$A:$C,2,0),"")</f>
        <v>CORONA PORRON</v>
      </c>
      <c r="DU1491" s="7" t="str">
        <f>+IFERROR(VLOOKUP(DR1491,Auxiliar!$A:$C,3,0),"")</f>
        <v>1b 5% | 20b 0%</v>
      </c>
      <c r="DW1491" s="1"/>
      <c r="DX1491" s="12"/>
      <c r="DY1491" s="6" t="str">
        <f>+IFERROR(VALUE(RIGHT(Tabla22[[#This Row],[B2B]],6)),"")</f>
        <v/>
      </c>
      <c r="DZ1491" s="6" t="str">
        <f>+IFERROR(VLOOKUP(DX1491,Auxiliar!$A:$C,2,0),"")</f>
        <v/>
      </c>
      <c r="EA1491" s="7" t="str">
        <f>+IFERROR(VLOOKUP(DX1491,Auxiliar!$A:$C,3,0),"")</f>
        <v/>
      </c>
      <c r="EC1491" s="1"/>
      <c r="ED1491" s="12"/>
      <c r="EE1491" s="6" t="str">
        <f>+IFERROR(VALUE(RIGHT(Tabla23[[#This Row],[B2B]],6)),"")</f>
        <v/>
      </c>
      <c r="EF1491" s="6" t="str">
        <f>+IFERROR(VLOOKUP(ED1491,Auxiliar!$A:$C,2,0),"")</f>
        <v/>
      </c>
      <c r="EG1491" s="7" t="str">
        <f>+IFERROR(VLOOKUP(ED1491,Auxiliar!$A:$C,3,0),"")</f>
        <v/>
      </c>
      <c r="EI1491" s="1"/>
      <c r="EJ1491" s="12"/>
      <c r="EK1491" s="6" t="str">
        <f>+IFERROR(VALUE(RIGHT(Tabla24[[#This Row],[B2B]],6)),"")</f>
        <v/>
      </c>
      <c r="EL1491" s="6" t="str">
        <f>+IFERROR(VLOOKUP(EJ1491,Auxiliar!$A:$C,2,0),"")</f>
        <v/>
      </c>
      <c r="EM1491" s="7" t="str">
        <f>+IFERROR(VLOOKUP(EJ1491,Auxiliar!$A:$C,3,0),"")</f>
        <v/>
      </c>
      <c r="EO1491" s="1"/>
      <c r="EP1491" s="12"/>
      <c r="EQ1491" s="6" t="str">
        <f>+IFERROR(VALUE(RIGHT(Tabla25[[#This Row],[B2B]],6)),"")</f>
        <v/>
      </c>
      <c r="ER1491" s="6" t="str">
        <f>+IFERROR(VLOOKUP(EP1491,Auxiliar!$A:$C,2,0),"")</f>
        <v/>
      </c>
      <c r="ES1491" s="7" t="str">
        <f>+IFERROR(VLOOKUP(EP1491,Auxiliar!$A:$C,3,0),"")</f>
        <v/>
      </c>
      <c r="EU1491" s="1"/>
      <c r="EV1491" s="12"/>
      <c r="EW1491" s="6" t="str">
        <f>+IFERROR(VALUE(RIGHT(Tabla26[[#This Row],[B2B]],6)),"")</f>
        <v/>
      </c>
      <c r="EX1491" s="6" t="str">
        <f>+IFERROR(VLOOKUP(EV1491,Auxiliar!$A:$C,2,0),"")</f>
        <v/>
      </c>
      <c r="EY1491" s="7" t="str">
        <f>+IFERROR(VLOOKUP(EV1491,Auxiliar!$A:$C,3,0),"")</f>
        <v/>
      </c>
      <c r="EZ1491" s="1"/>
      <c r="FA1491" s="12"/>
      <c r="FB1491" s="6" t="str">
        <f>+IFERROR(VALUE(RIGHT(Tabla27[[#This Row],[B2B]],6)),"")</f>
        <v/>
      </c>
      <c r="FC1491" s="6" t="str">
        <f>+IFERROR(VLOOKUP(FA1491,Auxiliar!$A:$C,2,0),"")</f>
        <v/>
      </c>
      <c r="FD1491" s="7" t="str">
        <f>+IFERROR(VLOOKUP(FA1491,Auxiliar!$A:$C,3,0),"")</f>
        <v/>
      </c>
      <c r="FE1491" s="1"/>
      <c r="FF1491" s="12"/>
      <c r="FG1491" s="6" t="str">
        <f>+IFERROR(VALUE(RIGHT(Tabla28[[#This Row],[B2B]],6)),"")</f>
        <v/>
      </c>
      <c r="FH1491" s="6" t="str">
        <f>+IFERROR(VLOOKUP(FF1491,Auxiliar!$A:$C,2,0),"")</f>
        <v/>
      </c>
      <c r="FI1491" s="7" t="str">
        <f>+IFERROR(VLOOKUP(FF1491,Auxiliar!$A:$C,3,0),"")</f>
        <v/>
      </c>
      <c r="FJ1491" s="1"/>
      <c r="FK1491" s="12"/>
      <c r="FL1491" s="6" t="str">
        <f>+IFERROR(VALUE(RIGHT(Tabla29[[#This Row],[B2B]],6)),"")</f>
        <v/>
      </c>
      <c r="FM1491" s="6" t="str">
        <f>+IFERROR(VLOOKUP(FK1491,Auxiliar!$A:$C,2,0),"")</f>
        <v/>
      </c>
      <c r="FN1491" s="7" t="str">
        <f>+IFERROR(VLOOKUP(FK1491,Auxiliar!$A:$C,3,0),"")</f>
        <v/>
      </c>
      <c r="FO1491" s="1"/>
      <c r="FP1491" s="12"/>
      <c r="FQ1491" s="6" t="str">
        <f>+IFERROR(VALUE(RIGHT(Tabla30[[#This Row],[B2B]],6)),"")</f>
        <v/>
      </c>
      <c r="FR1491" s="6" t="str">
        <f>+IFERROR(VLOOKUP(FP1491,Auxiliar!$A:$C,2,0),"")</f>
        <v/>
      </c>
      <c r="FS1491" s="7"/>
      <c r="FT1491" s="1"/>
      <c r="FU1491" s="12"/>
      <c r="FV1491" s="6" t="str">
        <f>+IFERROR(VALUE(RIGHT(Tabla31[[#This Row],[B2B]],6)),"")</f>
        <v/>
      </c>
      <c r="FW1491" s="6" t="str">
        <f>+IFERROR(VLOOKUP(FU1491,Auxiliar!$A:$C,2,0),"")</f>
        <v/>
      </c>
      <c r="FX1491" s="7" t="str">
        <f>+IFERROR(VLOOKUP(FU1491,Auxiliar!$A:$C,3,0),"")</f>
        <v/>
      </c>
      <c r="FY1491" s="1"/>
      <c r="FZ1491" s="12"/>
      <c r="GA1491" s="6" t="str">
        <f>+IFERROR(VALUE(RIGHT(Tabla32[[#This Row],[B2B]],6)),"")</f>
        <v/>
      </c>
      <c r="GB1491" s="6" t="str">
        <f>+IFERROR(VLOOKUP(FZ1491,Auxiliar!$A:$C,2,0),"")</f>
        <v/>
      </c>
      <c r="GC1491" s="7" t="str">
        <f>+IFERROR(VLOOKUP(FZ1491,Auxiliar!$A:$C,3,0),"")</f>
        <v/>
      </c>
      <c r="GD1491" s="1"/>
      <c r="GE1491" s="12"/>
      <c r="GF1491" s="6" t="str">
        <f>+IFERROR(VALUE(RIGHT(Tabla33[[#This Row],[B2B]],6)),"")</f>
        <v/>
      </c>
      <c r="GG1491" s="6" t="str">
        <f>+IFERROR(VLOOKUP(GE1491,Auxiliar!$A:$C,2,0),"")</f>
        <v/>
      </c>
      <c r="GH1491" s="7" t="str">
        <f>+IFERROR(VLOOKUP(GE1491,Auxiliar!$A:$C,3,0),"")</f>
        <v/>
      </c>
    </row>
    <row r="1492" spans="79:190" x14ac:dyDescent="0.25">
      <c r="CA1492" s="1">
        <v>20181</v>
      </c>
      <c r="CB1492" s="1" t="s">
        <v>35</v>
      </c>
      <c r="CC1492" s="6">
        <f>+IFERROR(VALUE(RIGHT(Tabla14[[#This Row],[B2B]],6)),"")</f>
        <v>20181</v>
      </c>
      <c r="CD1492" s="6" t="str">
        <f>+IFERROR(VLOOKUP(CB1492,Auxiliar!$A:$C,2,0),"")</f>
        <v>Corona 710cc</v>
      </c>
      <c r="CE1492" s="7" t="str">
        <f>+IFERROR(VLOOKUP(CB1492,Auxiliar!$A:$C,3,0),"")</f>
        <v>1b 10% | 85b 0%</v>
      </c>
      <c r="CM1492" s="1">
        <v>20202</v>
      </c>
      <c r="CN1492" s="1" t="s">
        <v>20</v>
      </c>
      <c r="CO1492" s="6">
        <v>20202</v>
      </c>
      <c r="CP1492" s="6" t="s">
        <v>20</v>
      </c>
      <c r="CQ1492" s="7" t="s">
        <v>21</v>
      </c>
      <c r="CY1492" s="1">
        <v>20202</v>
      </c>
      <c r="CZ1492" s="1" t="s">
        <v>16</v>
      </c>
      <c r="DA1492" s="6">
        <f>+IFERROR(VALUE(RIGHT(Tabla18[[#This Row],[B2B]],6)),"")</f>
        <v>20202</v>
      </c>
      <c r="DB1492" s="6" t="str">
        <f>+IFERROR(VLOOKUP(CZ1492,Auxiliar!$A:$C,2,0),"")</f>
        <v>PREMIUM</v>
      </c>
      <c r="DC1492" s="7" t="str">
        <f>+IFERROR(VLOOKUP(CZ1492,Auxiliar!$A:$C,3,0),"")</f>
        <v>0b 0% | 2b 2% | 5b 3,5% | 10b 5%</v>
      </c>
      <c r="DE1492" s="1">
        <v>20202</v>
      </c>
      <c r="DF1492" s="1" t="s">
        <v>19</v>
      </c>
      <c r="DG1492" s="6">
        <f>+IFERROR(VALUE(RIGHT(Tabla19[[#This Row],[B2B]],6)),"")</f>
        <v>20202</v>
      </c>
      <c r="DH1492" s="6" t="str">
        <f>+IFERROR(VLOOKUP(DF1492,Auxiliar!$A:$C,2,0),"")</f>
        <v>MICHELOB</v>
      </c>
      <c r="DI1492" s="7" t="str">
        <f>+IFERROR(VLOOKUP(DF1492,Auxiliar!$A:$C,3,0),"")</f>
        <v>1b 7% | 3b 22% | 8b 27%</v>
      </c>
      <c r="DK1492" s="1"/>
      <c r="DL1492" s="1"/>
      <c r="DM1492" s="6" t="str">
        <f>+IFERROR(VALUE(RIGHT(Tabla20[[#This Row],[B2B]],6)),"")</f>
        <v/>
      </c>
      <c r="DN1492" s="6" t="str">
        <f>+IFERROR(VLOOKUP(DL1492,Auxiliar!$A:$C,2,0),"")</f>
        <v/>
      </c>
      <c r="DO1492" s="7" t="str">
        <f>+IFERROR(VLOOKUP(DL1492,Auxiliar!$A:$C,3,0),"")</f>
        <v/>
      </c>
      <c r="DQ1492" s="1">
        <v>20172</v>
      </c>
      <c r="DR1492" s="12" t="s">
        <v>24</v>
      </c>
      <c r="DS1492" s="6">
        <f>+IFERROR(VALUE(RIGHT(Tabla21[[#This Row],[B2B]],6)),"")</f>
        <v>20172</v>
      </c>
      <c r="DT1492" s="6" t="str">
        <f>+IFERROR(VLOOKUP(DR1492,Auxiliar!$A:$C,2,0),"")</f>
        <v>CORONA PORRON</v>
      </c>
      <c r="DU1492" s="7" t="str">
        <f>+IFERROR(VLOOKUP(DR1492,Auxiliar!$A:$C,3,0),"")</f>
        <v>1b 5% | 20b 0%</v>
      </c>
      <c r="DW1492" s="1"/>
      <c r="DX1492" s="12"/>
      <c r="DY1492" s="6" t="str">
        <f>+IFERROR(VALUE(RIGHT(Tabla22[[#This Row],[B2B]],6)),"")</f>
        <v/>
      </c>
      <c r="DZ1492" s="6" t="str">
        <f>+IFERROR(VLOOKUP(DX1492,Auxiliar!$A:$C,2,0),"")</f>
        <v/>
      </c>
      <c r="EA1492" s="7" t="str">
        <f>+IFERROR(VLOOKUP(DX1492,Auxiliar!$A:$C,3,0),"")</f>
        <v/>
      </c>
      <c r="EC1492" s="1"/>
      <c r="ED1492" s="12"/>
      <c r="EE1492" s="6" t="str">
        <f>+IFERROR(VALUE(RIGHT(Tabla23[[#This Row],[B2B]],6)),"")</f>
        <v/>
      </c>
      <c r="EF1492" s="6" t="str">
        <f>+IFERROR(VLOOKUP(ED1492,Auxiliar!$A:$C,2,0),"")</f>
        <v/>
      </c>
      <c r="EG1492" s="7" t="str">
        <f>+IFERROR(VLOOKUP(ED1492,Auxiliar!$A:$C,3,0),"")</f>
        <v/>
      </c>
      <c r="EI1492" s="1"/>
      <c r="EJ1492" s="12"/>
      <c r="EK1492" s="6" t="str">
        <f>+IFERROR(VALUE(RIGHT(Tabla24[[#This Row],[B2B]],6)),"")</f>
        <v/>
      </c>
      <c r="EL1492" s="6" t="str">
        <f>+IFERROR(VLOOKUP(EJ1492,Auxiliar!$A:$C,2,0),"")</f>
        <v/>
      </c>
      <c r="EM1492" s="7" t="str">
        <f>+IFERROR(VLOOKUP(EJ1492,Auxiliar!$A:$C,3,0),"")</f>
        <v/>
      </c>
      <c r="EO1492" s="1"/>
      <c r="EP1492" s="12"/>
      <c r="EQ1492" s="6" t="str">
        <f>+IFERROR(VALUE(RIGHT(Tabla25[[#This Row],[B2B]],6)),"")</f>
        <v/>
      </c>
      <c r="ER1492" s="6" t="str">
        <f>+IFERROR(VLOOKUP(EP1492,Auxiliar!$A:$C,2,0),"")</f>
        <v/>
      </c>
      <c r="ES1492" s="7" t="str">
        <f>+IFERROR(VLOOKUP(EP1492,Auxiliar!$A:$C,3,0),"")</f>
        <v/>
      </c>
      <c r="EU1492" s="1"/>
      <c r="EV1492" s="12"/>
      <c r="EW1492" s="6" t="str">
        <f>+IFERROR(VALUE(RIGHT(Tabla26[[#This Row],[B2B]],6)),"")</f>
        <v/>
      </c>
      <c r="EX1492" s="6" t="str">
        <f>+IFERROR(VLOOKUP(EV1492,Auxiliar!$A:$C,2,0),"")</f>
        <v/>
      </c>
      <c r="EY1492" s="7" t="str">
        <f>+IFERROR(VLOOKUP(EV1492,Auxiliar!$A:$C,3,0),"")</f>
        <v/>
      </c>
      <c r="EZ1492" s="1"/>
      <c r="FA1492" s="12"/>
      <c r="FB1492" s="6" t="str">
        <f>+IFERROR(VALUE(RIGHT(Tabla27[[#This Row],[B2B]],6)),"")</f>
        <v/>
      </c>
      <c r="FC1492" s="6" t="str">
        <f>+IFERROR(VLOOKUP(FA1492,Auxiliar!$A:$C,2,0),"")</f>
        <v/>
      </c>
      <c r="FD1492" s="7" t="str">
        <f>+IFERROR(VLOOKUP(FA1492,Auxiliar!$A:$C,3,0),"")</f>
        <v/>
      </c>
      <c r="FE1492" s="1"/>
      <c r="FF1492" s="12"/>
      <c r="FG1492" s="6" t="str">
        <f>+IFERROR(VALUE(RIGHT(Tabla28[[#This Row],[B2B]],6)),"")</f>
        <v/>
      </c>
      <c r="FH1492" s="6" t="str">
        <f>+IFERROR(VLOOKUP(FF1492,Auxiliar!$A:$C,2,0),"")</f>
        <v/>
      </c>
      <c r="FI1492" s="7" t="str">
        <f>+IFERROR(VLOOKUP(FF1492,Auxiliar!$A:$C,3,0),"")</f>
        <v/>
      </c>
      <c r="FJ1492" s="1"/>
      <c r="FK1492" s="12"/>
      <c r="FL1492" s="6" t="str">
        <f>+IFERROR(VALUE(RIGHT(Tabla29[[#This Row],[B2B]],6)),"")</f>
        <v/>
      </c>
      <c r="FM1492" s="6" t="str">
        <f>+IFERROR(VLOOKUP(FK1492,Auxiliar!$A:$C,2,0),"")</f>
        <v/>
      </c>
      <c r="FN1492" s="7" t="str">
        <f>+IFERROR(VLOOKUP(FK1492,Auxiliar!$A:$C,3,0),"")</f>
        <v/>
      </c>
      <c r="FO1492" s="1"/>
      <c r="FP1492" s="12"/>
      <c r="FQ1492" s="6" t="str">
        <f>+IFERROR(VALUE(RIGHT(Tabla30[[#This Row],[B2B]],6)),"")</f>
        <v/>
      </c>
      <c r="FR1492" s="6" t="str">
        <f>+IFERROR(VLOOKUP(FP1492,Auxiliar!$A:$C,2,0),"")</f>
        <v/>
      </c>
      <c r="FS1492" s="7"/>
      <c r="FT1492" s="1"/>
      <c r="FU1492" s="12"/>
      <c r="FV1492" s="6" t="str">
        <f>+IFERROR(VALUE(RIGHT(Tabla31[[#This Row],[B2B]],6)),"")</f>
        <v/>
      </c>
      <c r="FW1492" s="6" t="str">
        <f>+IFERROR(VLOOKUP(FU1492,Auxiliar!$A:$C,2,0),"")</f>
        <v/>
      </c>
      <c r="FX1492" s="7" t="str">
        <f>+IFERROR(VLOOKUP(FU1492,Auxiliar!$A:$C,3,0),"")</f>
        <v/>
      </c>
      <c r="FY1492" s="1"/>
      <c r="FZ1492" s="12"/>
      <c r="GA1492" s="6" t="str">
        <f>+IFERROR(VALUE(RIGHT(Tabla32[[#This Row],[B2B]],6)),"")</f>
        <v/>
      </c>
      <c r="GB1492" s="6" t="str">
        <f>+IFERROR(VLOOKUP(FZ1492,Auxiliar!$A:$C,2,0),"")</f>
        <v/>
      </c>
      <c r="GC1492" s="7" t="str">
        <f>+IFERROR(VLOOKUP(FZ1492,Auxiliar!$A:$C,3,0),"")</f>
        <v/>
      </c>
      <c r="GD1492" s="1"/>
      <c r="GE1492" s="12"/>
      <c r="GF1492" s="6" t="str">
        <f>+IFERROR(VALUE(RIGHT(Tabla33[[#This Row],[B2B]],6)),"")</f>
        <v/>
      </c>
      <c r="GG1492" s="6" t="str">
        <f>+IFERROR(VLOOKUP(GE1492,Auxiliar!$A:$C,2,0),"")</f>
        <v/>
      </c>
      <c r="GH1492" s="7" t="str">
        <f>+IFERROR(VLOOKUP(GE1492,Auxiliar!$A:$C,3,0),"")</f>
        <v/>
      </c>
    </row>
    <row r="1493" spans="79:190" x14ac:dyDescent="0.25">
      <c r="CA1493" s="1">
        <v>20182</v>
      </c>
      <c r="CB1493" s="1" t="s">
        <v>35</v>
      </c>
      <c r="CC1493" s="6">
        <f>+IFERROR(VALUE(RIGHT(Tabla14[[#This Row],[B2B]],6)),"")</f>
        <v>20182</v>
      </c>
      <c r="CD1493" s="6" t="str">
        <f>+IFERROR(VLOOKUP(CB1493,Auxiliar!$A:$C,2,0),"")</f>
        <v>Corona 710cc</v>
      </c>
      <c r="CE1493" s="7" t="str">
        <f>+IFERROR(VLOOKUP(CB1493,Auxiliar!$A:$C,3,0),"")</f>
        <v>1b 10% | 85b 0%</v>
      </c>
      <c r="CM1493" s="1">
        <v>20204</v>
      </c>
      <c r="CN1493" s="1" t="s">
        <v>20</v>
      </c>
      <c r="CO1493" s="6">
        <v>20204</v>
      </c>
      <c r="CP1493" s="6" t="s">
        <v>20</v>
      </c>
      <c r="CQ1493" s="7" t="s">
        <v>21</v>
      </c>
      <c r="CY1493" s="1">
        <v>20204</v>
      </c>
      <c r="CZ1493" s="1" t="s">
        <v>16</v>
      </c>
      <c r="DA1493" s="6">
        <f>+IFERROR(VALUE(RIGHT(Tabla18[[#This Row],[B2B]],6)),"")</f>
        <v>20204</v>
      </c>
      <c r="DB1493" s="6" t="str">
        <f>+IFERROR(VLOOKUP(CZ1493,Auxiliar!$A:$C,2,0),"")</f>
        <v>PREMIUM</v>
      </c>
      <c r="DC1493" s="7" t="str">
        <f>+IFERROR(VLOOKUP(CZ1493,Auxiliar!$A:$C,3,0),"")</f>
        <v>0b 0% | 2b 2% | 5b 3,5% | 10b 5%</v>
      </c>
      <c r="DE1493" s="1">
        <v>20204</v>
      </c>
      <c r="DF1493" s="1" t="s">
        <v>19</v>
      </c>
      <c r="DG1493" s="6">
        <f>+IFERROR(VALUE(RIGHT(Tabla19[[#This Row],[B2B]],6)),"")</f>
        <v>20204</v>
      </c>
      <c r="DH1493" s="6" t="str">
        <f>+IFERROR(VLOOKUP(DF1493,Auxiliar!$A:$C,2,0),"")</f>
        <v>MICHELOB</v>
      </c>
      <c r="DI1493" s="7" t="str">
        <f>+IFERROR(VLOOKUP(DF1493,Auxiliar!$A:$C,3,0),"")</f>
        <v>1b 7% | 3b 22% | 8b 27%</v>
      </c>
      <c r="DK1493" s="1"/>
      <c r="DL1493" s="1"/>
      <c r="DM1493" s="6" t="str">
        <f>+IFERROR(VALUE(RIGHT(Tabla20[[#This Row],[B2B]],6)),"")</f>
        <v/>
      </c>
      <c r="DN1493" s="6" t="str">
        <f>+IFERROR(VLOOKUP(DL1493,Auxiliar!$A:$C,2,0),"")</f>
        <v/>
      </c>
      <c r="DO1493" s="7" t="str">
        <f>+IFERROR(VLOOKUP(DL1493,Auxiliar!$A:$C,3,0),"")</f>
        <v/>
      </c>
      <c r="DQ1493" s="1">
        <v>20175</v>
      </c>
      <c r="DR1493" s="12" t="s">
        <v>24</v>
      </c>
      <c r="DS1493" s="6">
        <f>+IFERROR(VALUE(RIGHT(Tabla21[[#This Row],[B2B]],6)),"")</f>
        <v>20175</v>
      </c>
      <c r="DT1493" s="6" t="str">
        <f>+IFERROR(VLOOKUP(DR1493,Auxiliar!$A:$C,2,0),"")</f>
        <v>CORONA PORRON</v>
      </c>
      <c r="DU1493" s="7" t="str">
        <f>+IFERROR(VLOOKUP(DR1493,Auxiliar!$A:$C,3,0),"")</f>
        <v>1b 5% | 20b 0%</v>
      </c>
      <c r="DW1493" s="1"/>
      <c r="DX1493" s="12"/>
      <c r="DY1493" s="6" t="str">
        <f>+IFERROR(VALUE(RIGHT(Tabla22[[#This Row],[B2B]],6)),"")</f>
        <v/>
      </c>
      <c r="DZ1493" s="6" t="str">
        <f>+IFERROR(VLOOKUP(DX1493,Auxiliar!$A:$C,2,0),"")</f>
        <v/>
      </c>
      <c r="EA1493" s="7" t="str">
        <f>+IFERROR(VLOOKUP(DX1493,Auxiliar!$A:$C,3,0),"")</f>
        <v/>
      </c>
      <c r="EC1493" s="1"/>
      <c r="ED1493" s="12"/>
      <c r="EE1493" s="6" t="str">
        <f>+IFERROR(VALUE(RIGHT(Tabla23[[#This Row],[B2B]],6)),"")</f>
        <v/>
      </c>
      <c r="EF1493" s="6" t="str">
        <f>+IFERROR(VLOOKUP(ED1493,Auxiliar!$A:$C,2,0),"")</f>
        <v/>
      </c>
      <c r="EG1493" s="7" t="str">
        <f>+IFERROR(VLOOKUP(ED1493,Auxiliar!$A:$C,3,0),"")</f>
        <v/>
      </c>
      <c r="EI1493" s="1"/>
      <c r="EJ1493" s="12"/>
      <c r="EK1493" s="6" t="str">
        <f>+IFERROR(VALUE(RIGHT(Tabla24[[#This Row],[B2B]],6)),"")</f>
        <v/>
      </c>
      <c r="EL1493" s="6" t="str">
        <f>+IFERROR(VLOOKUP(EJ1493,Auxiliar!$A:$C,2,0),"")</f>
        <v/>
      </c>
      <c r="EM1493" s="7" t="str">
        <f>+IFERROR(VLOOKUP(EJ1493,Auxiliar!$A:$C,3,0),"")</f>
        <v/>
      </c>
      <c r="EO1493" s="1"/>
      <c r="EP1493" s="12"/>
      <c r="EQ1493" s="6" t="str">
        <f>+IFERROR(VALUE(RIGHT(Tabla25[[#This Row],[B2B]],6)),"")</f>
        <v/>
      </c>
      <c r="ER1493" s="6" t="str">
        <f>+IFERROR(VLOOKUP(EP1493,Auxiliar!$A:$C,2,0),"")</f>
        <v/>
      </c>
      <c r="ES1493" s="7" t="str">
        <f>+IFERROR(VLOOKUP(EP1493,Auxiliar!$A:$C,3,0),"")</f>
        <v/>
      </c>
      <c r="EU1493" s="1"/>
      <c r="EV1493" s="12"/>
      <c r="EW1493" s="6" t="str">
        <f>+IFERROR(VALUE(RIGHT(Tabla26[[#This Row],[B2B]],6)),"")</f>
        <v/>
      </c>
      <c r="EX1493" s="6" t="str">
        <f>+IFERROR(VLOOKUP(EV1493,Auxiliar!$A:$C,2,0),"")</f>
        <v/>
      </c>
      <c r="EY1493" s="7" t="str">
        <f>+IFERROR(VLOOKUP(EV1493,Auxiliar!$A:$C,3,0),"")</f>
        <v/>
      </c>
      <c r="EZ1493" s="1"/>
      <c r="FA1493" s="12"/>
      <c r="FB1493" s="6" t="str">
        <f>+IFERROR(VALUE(RIGHT(Tabla27[[#This Row],[B2B]],6)),"")</f>
        <v/>
      </c>
      <c r="FC1493" s="6" t="str">
        <f>+IFERROR(VLOOKUP(FA1493,Auxiliar!$A:$C,2,0),"")</f>
        <v/>
      </c>
      <c r="FD1493" s="7" t="str">
        <f>+IFERROR(VLOOKUP(FA1493,Auxiliar!$A:$C,3,0),"")</f>
        <v/>
      </c>
      <c r="FE1493" s="1"/>
      <c r="FF1493" s="12"/>
      <c r="FG1493" s="6" t="str">
        <f>+IFERROR(VALUE(RIGHT(Tabla28[[#This Row],[B2B]],6)),"")</f>
        <v/>
      </c>
      <c r="FH1493" s="6" t="str">
        <f>+IFERROR(VLOOKUP(FF1493,Auxiliar!$A:$C,2,0),"")</f>
        <v/>
      </c>
      <c r="FI1493" s="7" t="str">
        <f>+IFERROR(VLOOKUP(FF1493,Auxiliar!$A:$C,3,0),"")</f>
        <v/>
      </c>
      <c r="FJ1493" s="1"/>
      <c r="FK1493" s="12"/>
      <c r="FL1493" s="6" t="str">
        <f>+IFERROR(VALUE(RIGHT(Tabla29[[#This Row],[B2B]],6)),"")</f>
        <v/>
      </c>
      <c r="FM1493" s="6" t="str">
        <f>+IFERROR(VLOOKUP(FK1493,Auxiliar!$A:$C,2,0),"")</f>
        <v/>
      </c>
      <c r="FN1493" s="7" t="str">
        <f>+IFERROR(VLOOKUP(FK1493,Auxiliar!$A:$C,3,0),"")</f>
        <v/>
      </c>
      <c r="FO1493" s="1"/>
      <c r="FP1493" s="12"/>
      <c r="FQ1493" s="6" t="str">
        <f>+IFERROR(VALUE(RIGHT(Tabla30[[#This Row],[B2B]],6)),"")</f>
        <v/>
      </c>
      <c r="FR1493" s="6" t="str">
        <f>+IFERROR(VLOOKUP(FP1493,Auxiliar!$A:$C,2,0),"")</f>
        <v/>
      </c>
      <c r="FS1493" s="7"/>
      <c r="FT1493" s="1"/>
      <c r="FU1493" s="12"/>
      <c r="FV1493" s="6" t="str">
        <f>+IFERROR(VALUE(RIGHT(Tabla31[[#This Row],[B2B]],6)),"")</f>
        <v/>
      </c>
      <c r="FW1493" s="6" t="str">
        <f>+IFERROR(VLOOKUP(FU1493,Auxiliar!$A:$C,2,0),"")</f>
        <v/>
      </c>
      <c r="FX1493" s="7" t="str">
        <f>+IFERROR(VLOOKUP(FU1493,Auxiliar!$A:$C,3,0),"")</f>
        <v/>
      </c>
      <c r="FY1493" s="1"/>
      <c r="FZ1493" s="12"/>
      <c r="GA1493" s="6" t="str">
        <f>+IFERROR(VALUE(RIGHT(Tabla32[[#This Row],[B2B]],6)),"")</f>
        <v/>
      </c>
      <c r="GB1493" s="6" t="str">
        <f>+IFERROR(VLOOKUP(FZ1493,Auxiliar!$A:$C,2,0),"")</f>
        <v/>
      </c>
      <c r="GC1493" s="7" t="str">
        <f>+IFERROR(VLOOKUP(FZ1493,Auxiliar!$A:$C,3,0),"")</f>
        <v/>
      </c>
      <c r="GD1493" s="1"/>
      <c r="GE1493" s="12"/>
      <c r="GF1493" s="6" t="str">
        <f>+IFERROR(VALUE(RIGHT(Tabla33[[#This Row],[B2B]],6)),"")</f>
        <v/>
      </c>
      <c r="GG1493" s="6" t="str">
        <f>+IFERROR(VLOOKUP(GE1493,Auxiliar!$A:$C,2,0),"")</f>
        <v/>
      </c>
      <c r="GH1493" s="7" t="str">
        <f>+IFERROR(VLOOKUP(GE1493,Auxiliar!$A:$C,3,0),"")</f>
        <v/>
      </c>
    </row>
    <row r="1494" spans="79:190" x14ac:dyDescent="0.25">
      <c r="CA1494" s="1">
        <v>20183</v>
      </c>
      <c r="CB1494" s="1" t="s">
        <v>35</v>
      </c>
      <c r="CC1494" s="6">
        <f>+IFERROR(VALUE(RIGHT(Tabla14[[#This Row],[B2B]],6)),"")</f>
        <v>20183</v>
      </c>
      <c r="CD1494" s="6" t="str">
        <f>+IFERROR(VLOOKUP(CB1494,Auxiliar!$A:$C,2,0),"")</f>
        <v>Corona 710cc</v>
      </c>
      <c r="CE1494" s="7" t="str">
        <f>+IFERROR(VLOOKUP(CB1494,Auxiliar!$A:$C,3,0),"")</f>
        <v>1b 10% | 85b 0%</v>
      </c>
      <c r="CM1494" s="1">
        <v>20209</v>
      </c>
      <c r="CN1494" s="1" t="s">
        <v>20</v>
      </c>
      <c r="CO1494" s="6">
        <v>20209</v>
      </c>
      <c r="CP1494" s="6" t="s">
        <v>20</v>
      </c>
      <c r="CQ1494" s="7" t="s">
        <v>21</v>
      </c>
      <c r="CY1494" s="1">
        <v>20209</v>
      </c>
      <c r="CZ1494" s="1" t="s">
        <v>16</v>
      </c>
      <c r="DA1494" s="6">
        <f>+IFERROR(VALUE(RIGHT(Tabla18[[#This Row],[B2B]],6)),"")</f>
        <v>20209</v>
      </c>
      <c r="DB1494" s="6" t="str">
        <f>+IFERROR(VLOOKUP(CZ1494,Auxiliar!$A:$C,2,0),"")</f>
        <v>PREMIUM</v>
      </c>
      <c r="DC1494" s="7" t="str">
        <f>+IFERROR(VLOOKUP(CZ1494,Auxiliar!$A:$C,3,0),"")</f>
        <v>0b 0% | 2b 2% | 5b 3,5% | 10b 5%</v>
      </c>
      <c r="DE1494" s="1">
        <v>20209</v>
      </c>
      <c r="DF1494" s="1" t="s">
        <v>19</v>
      </c>
      <c r="DG1494" s="6">
        <f>+IFERROR(VALUE(RIGHT(Tabla19[[#This Row],[B2B]],6)),"")</f>
        <v>20209</v>
      </c>
      <c r="DH1494" s="6" t="str">
        <f>+IFERROR(VLOOKUP(DF1494,Auxiliar!$A:$C,2,0),"")</f>
        <v>MICHELOB</v>
      </c>
      <c r="DI1494" s="7" t="str">
        <f>+IFERROR(VLOOKUP(DF1494,Auxiliar!$A:$C,3,0),"")</f>
        <v>1b 7% | 3b 22% | 8b 27%</v>
      </c>
      <c r="DK1494" s="1"/>
      <c r="DL1494" s="1"/>
      <c r="DM1494" s="6" t="str">
        <f>+IFERROR(VALUE(RIGHT(Tabla20[[#This Row],[B2B]],6)),"")</f>
        <v/>
      </c>
      <c r="DN1494" s="6" t="str">
        <f>+IFERROR(VLOOKUP(DL1494,Auxiliar!$A:$C,2,0),"")</f>
        <v/>
      </c>
      <c r="DO1494" s="7" t="str">
        <f>+IFERROR(VLOOKUP(DL1494,Auxiliar!$A:$C,3,0),"")</f>
        <v/>
      </c>
      <c r="DQ1494" s="1">
        <v>20178</v>
      </c>
      <c r="DR1494" s="12" t="s">
        <v>24</v>
      </c>
      <c r="DS1494" s="6">
        <f>+IFERROR(VALUE(RIGHT(Tabla21[[#This Row],[B2B]],6)),"")</f>
        <v>20178</v>
      </c>
      <c r="DT1494" s="6" t="str">
        <f>+IFERROR(VLOOKUP(DR1494,Auxiliar!$A:$C,2,0),"")</f>
        <v>CORONA PORRON</v>
      </c>
      <c r="DU1494" s="7" t="str">
        <f>+IFERROR(VLOOKUP(DR1494,Auxiliar!$A:$C,3,0),"")</f>
        <v>1b 5% | 20b 0%</v>
      </c>
      <c r="DW1494" s="1"/>
      <c r="DX1494" s="12"/>
      <c r="DY1494" s="6" t="str">
        <f>+IFERROR(VALUE(RIGHT(Tabla22[[#This Row],[B2B]],6)),"")</f>
        <v/>
      </c>
      <c r="DZ1494" s="6" t="str">
        <f>+IFERROR(VLOOKUP(DX1494,Auxiliar!$A:$C,2,0),"")</f>
        <v/>
      </c>
      <c r="EA1494" s="7" t="str">
        <f>+IFERROR(VLOOKUP(DX1494,Auxiliar!$A:$C,3,0),"")</f>
        <v/>
      </c>
      <c r="EC1494" s="1"/>
      <c r="ED1494" s="12"/>
      <c r="EE1494" s="6" t="str">
        <f>+IFERROR(VALUE(RIGHT(Tabla23[[#This Row],[B2B]],6)),"")</f>
        <v/>
      </c>
      <c r="EF1494" s="6" t="str">
        <f>+IFERROR(VLOOKUP(ED1494,Auxiliar!$A:$C,2,0),"")</f>
        <v/>
      </c>
      <c r="EG1494" s="7" t="str">
        <f>+IFERROR(VLOOKUP(ED1494,Auxiliar!$A:$C,3,0),"")</f>
        <v/>
      </c>
      <c r="EI1494" s="1"/>
      <c r="EJ1494" s="12"/>
      <c r="EK1494" s="6" t="str">
        <f>+IFERROR(VALUE(RIGHT(Tabla24[[#This Row],[B2B]],6)),"")</f>
        <v/>
      </c>
      <c r="EL1494" s="6" t="str">
        <f>+IFERROR(VLOOKUP(EJ1494,Auxiliar!$A:$C,2,0),"")</f>
        <v/>
      </c>
      <c r="EM1494" s="7" t="str">
        <f>+IFERROR(VLOOKUP(EJ1494,Auxiliar!$A:$C,3,0),"")</f>
        <v/>
      </c>
      <c r="EO1494" s="1"/>
      <c r="EP1494" s="12"/>
      <c r="EQ1494" s="6" t="str">
        <f>+IFERROR(VALUE(RIGHT(Tabla25[[#This Row],[B2B]],6)),"")</f>
        <v/>
      </c>
      <c r="ER1494" s="6" t="str">
        <f>+IFERROR(VLOOKUP(EP1494,Auxiliar!$A:$C,2,0),"")</f>
        <v/>
      </c>
      <c r="ES1494" s="7" t="str">
        <f>+IFERROR(VLOOKUP(EP1494,Auxiliar!$A:$C,3,0),"")</f>
        <v/>
      </c>
      <c r="EU1494" s="1"/>
      <c r="EV1494" s="12"/>
      <c r="EW1494" s="6" t="str">
        <f>+IFERROR(VALUE(RIGHT(Tabla26[[#This Row],[B2B]],6)),"")</f>
        <v/>
      </c>
      <c r="EX1494" s="6" t="str">
        <f>+IFERROR(VLOOKUP(EV1494,Auxiliar!$A:$C,2,0),"")</f>
        <v/>
      </c>
      <c r="EY1494" s="7" t="str">
        <f>+IFERROR(VLOOKUP(EV1494,Auxiliar!$A:$C,3,0),"")</f>
        <v/>
      </c>
      <c r="EZ1494" s="1"/>
      <c r="FA1494" s="12"/>
      <c r="FB1494" s="6" t="str">
        <f>+IFERROR(VALUE(RIGHT(Tabla27[[#This Row],[B2B]],6)),"")</f>
        <v/>
      </c>
      <c r="FC1494" s="6" t="str">
        <f>+IFERROR(VLOOKUP(FA1494,Auxiliar!$A:$C,2,0),"")</f>
        <v/>
      </c>
      <c r="FD1494" s="7" t="str">
        <f>+IFERROR(VLOOKUP(FA1494,Auxiliar!$A:$C,3,0),"")</f>
        <v/>
      </c>
      <c r="FE1494" s="1"/>
      <c r="FF1494" s="12"/>
      <c r="FG1494" s="6" t="str">
        <f>+IFERROR(VALUE(RIGHT(Tabla28[[#This Row],[B2B]],6)),"")</f>
        <v/>
      </c>
      <c r="FH1494" s="6" t="str">
        <f>+IFERROR(VLOOKUP(FF1494,Auxiliar!$A:$C,2,0),"")</f>
        <v/>
      </c>
      <c r="FI1494" s="7" t="str">
        <f>+IFERROR(VLOOKUP(FF1494,Auxiliar!$A:$C,3,0),"")</f>
        <v/>
      </c>
      <c r="FJ1494" s="1"/>
      <c r="FK1494" s="12"/>
      <c r="FL1494" s="6" t="str">
        <f>+IFERROR(VALUE(RIGHT(Tabla29[[#This Row],[B2B]],6)),"")</f>
        <v/>
      </c>
      <c r="FM1494" s="6" t="str">
        <f>+IFERROR(VLOOKUP(FK1494,Auxiliar!$A:$C,2,0),"")</f>
        <v/>
      </c>
      <c r="FN1494" s="7" t="str">
        <f>+IFERROR(VLOOKUP(FK1494,Auxiliar!$A:$C,3,0),"")</f>
        <v/>
      </c>
      <c r="FO1494" s="1"/>
      <c r="FP1494" s="12"/>
      <c r="FQ1494" s="6" t="str">
        <f>+IFERROR(VALUE(RIGHT(Tabla30[[#This Row],[B2B]],6)),"")</f>
        <v/>
      </c>
      <c r="FR1494" s="6" t="str">
        <f>+IFERROR(VLOOKUP(FP1494,Auxiliar!$A:$C,2,0),"")</f>
        <v/>
      </c>
      <c r="FS1494" s="7"/>
      <c r="FT1494" s="1"/>
      <c r="FU1494" s="12"/>
      <c r="FV1494" s="6" t="str">
        <f>+IFERROR(VALUE(RIGHT(Tabla31[[#This Row],[B2B]],6)),"")</f>
        <v/>
      </c>
      <c r="FW1494" s="6" t="str">
        <f>+IFERROR(VLOOKUP(FU1494,Auxiliar!$A:$C,2,0),"")</f>
        <v/>
      </c>
      <c r="FX1494" s="7" t="str">
        <f>+IFERROR(VLOOKUP(FU1494,Auxiliar!$A:$C,3,0),"")</f>
        <v/>
      </c>
      <c r="FY1494" s="1"/>
      <c r="FZ1494" s="12"/>
      <c r="GA1494" s="6" t="str">
        <f>+IFERROR(VALUE(RIGHT(Tabla32[[#This Row],[B2B]],6)),"")</f>
        <v/>
      </c>
      <c r="GB1494" s="6" t="str">
        <f>+IFERROR(VLOOKUP(FZ1494,Auxiliar!$A:$C,2,0),"")</f>
        <v/>
      </c>
      <c r="GC1494" s="7" t="str">
        <f>+IFERROR(VLOOKUP(FZ1494,Auxiliar!$A:$C,3,0),"")</f>
        <v/>
      </c>
      <c r="GD1494" s="1"/>
      <c r="GE1494" s="12"/>
      <c r="GF1494" s="6" t="str">
        <f>+IFERROR(VALUE(RIGHT(Tabla33[[#This Row],[B2B]],6)),"")</f>
        <v/>
      </c>
      <c r="GG1494" s="6" t="str">
        <f>+IFERROR(VLOOKUP(GE1494,Auxiliar!$A:$C,2,0),"")</f>
        <v/>
      </c>
      <c r="GH1494" s="7" t="str">
        <f>+IFERROR(VLOOKUP(GE1494,Auxiliar!$A:$C,3,0),"")</f>
        <v/>
      </c>
    </row>
    <row r="1495" spans="79:190" x14ac:dyDescent="0.25">
      <c r="CA1495" s="1">
        <v>20184</v>
      </c>
      <c r="CB1495" s="1" t="s">
        <v>35</v>
      </c>
      <c r="CC1495" s="6">
        <f>+IFERROR(VALUE(RIGHT(Tabla14[[#This Row],[B2B]],6)),"")</f>
        <v>20184</v>
      </c>
      <c r="CD1495" s="6" t="str">
        <f>+IFERROR(VLOOKUP(CB1495,Auxiliar!$A:$C,2,0),"")</f>
        <v>Corona 710cc</v>
      </c>
      <c r="CE1495" s="7" t="str">
        <f>+IFERROR(VLOOKUP(CB1495,Auxiliar!$A:$C,3,0),"")</f>
        <v>1b 10% | 85b 0%</v>
      </c>
      <c r="CM1495" s="1">
        <v>20211</v>
      </c>
      <c r="CN1495" s="1" t="s">
        <v>20</v>
      </c>
      <c r="CO1495" s="6">
        <v>20211</v>
      </c>
      <c r="CP1495" s="6" t="s">
        <v>20</v>
      </c>
      <c r="CQ1495" s="7" t="s">
        <v>21</v>
      </c>
      <c r="CY1495" s="1">
        <v>20211</v>
      </c>
      <c r="CZ1495" s="1" t="s">
        <v>16</v>
      </c>
      <c r="DA1495" s="6">
        <f>+IFERROR(VALUE(RIGHT(Tabla18[[#This Row],[B2B]],6)),"")</f>
        <v>20211</v>
      </c>
      <c r="DB1495" s="6" t="str">
        <f>+IFERROR(VLOOKUP(CZ1495,Auxiliar!$A:$C,2,0),"")</f>
        <v>PREMIUM</v>
      </c>
      <c r="DC1495" s="7" t="str">
        <f>+IFERROR(VLOOKUP(CZ1495,Auxiliar!$A:$C,3,0),"")</f>
        <v>0b 0% | 2b 2% | 5b 3,5% | 10b 5%</v>
      </c>
      <c r="DE1495" s="1">
        <v>20211</v>
      </c>
      <c r="DF1495" s="1" t="s">
        <v>19</v>
      </c>
      <c r="DG1495" s="6">
        <f>+IFERROR(VALUE(RIGHT(Tabla19[[#This Row],[B2B]],6)),"")</f>
        <v>20211</v>
      </c>
      <c r="DH1495" s="6" t="str">
        <f>+IFERROR(VLOOKUP(DF1495,Auxiliar!$A:$C,2,0),"")</f>
        <v>MICHELOB</v>
      </c>
      <c r="DI1495" s="7" t="str">
        <f>+IFERROR(VLOOKUP(DF1495,Auxiliar!$A:$C,3,0),"")</f>
        <v>1b 7% | 3b 22% | 8b 27%</v>
      </c>
      <c r="DK1495" s="1"/>
      <c r="DL1495" s="1"/>
      <c r="DM1495" s="6" t="str">
        <f>+IFERROR(VALUE(RIGHT(Tabla20[[#This Row],[B2B]],6)),"")</f>
        <v/>
      </c>
      <c r="DN1495" s="6" t="str">
        <f>+IFERROR(VLOOKUP(DL1495,Auxiliar!$A:$C,2,0),"")</f>
        <v/>
      </c>
      <c r="DO1495" s="7" t="str">
        <f>+IFERROR(VLOOKUP(DL1495,Auxiliar!$A:$C,3,0),"")</f>
        <v/>
      </c>
      <c r="DQ1495" s="1">
        <v>20179</v>
      </c>
      <c r="DR1495" s="12" t="s">
        <v>24</v>
      </c>
      <c r="DS1495" s="6">
        <f>+IFERROR(VALUE(RIGHT(Tabla21[[#This Row],[B2B]],6)),"")</f>
        <v>20179</v>
      </c>
      <c r="DT1495" s="6" t="str">
        <f>+IFERROR(VLOOKUP(DR1495,Auxiliar!$A:$C,2,0),"")</f>
        <v>CORONA PORRON</v>
      </c>
      <c r="DU1495" s="7" t="str">
        <f>+IFERROR(VLOOKUP(DR1495,Auxiliar!$A:$C,3,0),"")</f>
        <v>1b 5% | 20b 0%</v>
      </c>
      <c r="DW1495" s="1"/>
      <c r="DX1495" s="12"/>
      <c r="DY1495" s="6" t="str">
        <f>+IFERROR(VALUE(RIGHT(Tabla22[[#This Row],[B2B]],6)),"")</f>
        <v/>
      </c>
      <c r="DZ1495" s="6" t="str">
        <f>+IFERROR(VLOOKUP(DX1495,Auxiliar!$A:$C,2,0),"")</f>
        <v/>
      </c>
      <c r="EA1495" s="7" t="str">
        <f>+IFERROR(VLOOKUP(DX1495,Auxiliar!$A:$C,3,0),"")</f>
        <v/>
      </c>
      <c r="EC1495" s="1"/>
      <c r="ED1495" s="12"/>
      <c r="EE1495" s="6" t="str">
        <f>+IFERROR(VALUE(RIGHT(Tabla23[[#This Row],[B2B]],6)),"")</f>
        <v/>
      </c>
      <c r="EF1495" s="6" t="str">
        <f>+IFERROR(VLOOKUP(ED1495,Auxiliar!$A:$C,2,0),"")</f>
        <v/>
      </c>
      <c r="EG1495" s="7" t="str">
        <f>+IFERROR(VLOOKUP(ED1495,Auxiliar!$A:$C,3,0),"")</f>
        <v/>
      </c>
      <c r="EI1495" s="1"/>
      <c r="EJ1495" s="12"/>
      <c r="EK1495" s="6" t="str">
        <f>+IFERROR(VALUE(RIGHT(Tabla24[[#This Row],[B2B]],6)),"")</f>
        <v/>
      </c>
      <c r="EL1495" s="6" t="str">
        <f>+IFERROR(VLOOKUP(EJ1495,Auxiliar!$A:$C,2,0),"")</f>
        <v/>
      </c>
      <c r="EM1495" s="7" t="str">
        <f>+IFERROR(VLOOKUP(EJ1495,Auxiliar!$A:$C,3,0),"")</f>
        <v/>
      </c>
      <c r="EO1495" s="1"/>
      <c r="EP1495" s="12"/>
      <c r="EQ1495" s="6" t="str">
        <f>+IFERROR(VALUE(RIGHT(Tabla25[[#This Row],[B2B]],6)),"")</f>
        <v/>
      </c>
      <c r="ER1495" s="6" t="str">
        <f>+IFERROR(VLOOKUP(EP1495,Auxiliar!$A:$C,2,0),"")</f>
        <v/>
      </c>
      <c r="ES1495" s="7" t="str">
        <f>+IFERROR(VLOOKUP(EP1495,Auxiliar!$A:$C,3,0),"")</f>
        <v/>
      </c>
      <c r="EU1495" s="1"/>
      <c r="EV1495" s="12"/>
      <c r="EW1495" s="6" t="str">
        <f>+IFERROR(VALUE(RIGHT(Tabla26[[#This Row],[B2B]],6)),"")</f>
        <v/>
      </c>
      <c r="EX1495" s="6" t="str">
        <f>+IFERROR(VLOOKUP(EV1495,Auxiliar!$A:$C,2,0),"")</f>
        <v/>
      </c>
      <c r="EY1495" s="7" t="str">
        <f>+IFERROR(VLOOKUP(EV1495,Auxiliar!$A:$C,3,0),"")</f>
        <v/>
      </c>
      <c r="EZ1495" s="1"/>
      <c r="FA1495" s="12"/>
      <c r="FB1495" s="6" t="str">
        <f>+IFERROR(VALUE(RIGHT(Tabla27[[#This Row],[B2B]],6)),"")</f>
        <v/>
      </c>
      <c r="FC1495" s="6" t="str">
        <f>+IFERROR(VLOOKUP(FA1495,Auxiliar!$A:$C,2,0),"")</f>
        <v/>
      </c>
      <c r="FD1495" s="7" t="str">
        <f>+IFERROR(VLOOKUP(FA1495,Auxiliar!$A:$C,3,0),"")</f>
        <v/>
      </c>
      <c r="FE1495" s="1"/>
      <c r="FF1495" s="12"/>
      <c r="FG1495" s="6" t="str">
        <f>+IFERROR(VALUE(RIGHT(Tabla28[[#This Row],[B2B]],6)),"")</f>
        <v/>
      </c>
      <c r="FH1495" s="6" t="str">
        <f>+IFERROR(VLOOKUP(FF1495,Auxiliar!$A:$C,2,0),"")</f>
        <v/>
      </c>
      <c r="FI1495" s="7" t="str">
        <f>+IFERROR(VLOOKUP(FF1495,Auxiliar!$A:$C,3,0),"")</f>
        <v/>
      </c>
      <c r="FJ1495" s="1"/>
      <c r="FK1495" s="12"/>
      <c r="FL1495" s="6" t="str">
        <f>+IFERROR(VALUE(RIGHT(Tabla29[[#This Row],[B2B]],6)),"")</f>
        <v/>
      </c>
      <c r="FM1495" s="6" t="str">
        <f>+IFERROR(VLOOKUP(FK1495,Auxiliar!$A:$C,2,0),"")</f>
        <v/>
      </c>
      <c r="FN1495" s="7" t="str">
        <f>+IFERROR(VLOOKUP(FK1495,Auxiliar!$A:$C,3,0),"")</f>
        <v/>
      </c>
      <c r="FO1495" s="1"/>
      <c r="FP1495" s="12"/>
      <c r="FQ1495" s="6" t="str">
        <f>+IFERROR(VALUE(RIGHT(Tabla30[[#This Row],[B2B]],6)),"")</f>
        <v/>
      </c>
      <c r="FR1495" s="6" t="str">
        <f>+IFERROR(VLOOKUP(FP1495,Auxiliar!$A:$C,2,0),"")</f>
        <v/>
      </c>
      <c r="FS1495" s="7"/>
      <c r="FT1495" s="1"/>
      <c r="FU1495" s="12"/>
      <c r="FV1495" s="6" t="str">
        <f>+IFERROR(VALUE(RIGHT(Tabla31[[#This Row],[B2B]],6)),"")</f>
        <v/>
      </c>
      <c r="FW1495" s="6" t="str">
        <f>+IFERROR(VLOOKUP(FU1495,Auxiliar!$A:$C,2,0),"")</f>
        <v/>
      </c>
      <c r="FX1495" s="7" t="str">
        <f>+IFERROR(VLOOKUP(FU1495,Auxiliar!$A:$C,3,0),"")</f>
        <v/>
      </c>
      <c r="FY1495" s="1"/>
      <c r="FZ1495" s="12"/>
      <c r="GA1495" s="6" t="str">
        <f>+IFERROR(VALUE(RIGHT(Tabla32[[#This Row],[B2B]],6)),"")</f>
        <v/>
      </c>
      <c r="GB1495" s="6" t="str">
        <f>+IFERROR(VLOOKUP(FZ1495,Auxiliar!$A:$C,2,0),"")</f>
        <v/>
      </c>
      <c r="GC1495" s="7" t="str">
        <f>+IFERROR(VLOOKUP(FZ1495,Auxiliar!$A:$C,3,0),"")</f>
        <v/>
      </c>
      <c r="GD1495" s="1"/>
      <c r="GE1495" s="12"/>
      <c r="GF1495" s="6" t="str">
        <f>+IFERROR(VALUE(RIGHT(Tabla33[[#This Row],[B2B]],6)),"")</f>
        <v/>
      </c>
      <c r="GG1495" s="6" t="str">
        <f>+IFERROR(VLOOKUP(GE1495,Auxiliar!$A:$C,2,0),"")</f>
        <v/>
      </c>
      <c r="GH1495" s="7" t="str">
        <f>+IFERROR(VLOOKUP(GE1495,Auxiliar!$A:$C,3,0),"")</f>
        <v/>
      </c>
    </row>
    <row r="1496" spans="79:190" x14ac:dyDescent="0.25">
      <c r="CA1496" s="1">
        <v>20191</v>
      </c>
      <c r="CB1496" s="1" t="s">
        <v>35</v>
      </c>
      <c r="CC1496" s="6">
        <f>+IFERROR(VALUE(RIGHT(Tabla14[[#This Row],[B2B]],6)),"")</f>
        <v>20191</v>
      </c>
      <c r="CD1496" s="6" t="str">
        <f>+IFERROR(VLOOKUP(CB1496,Auxiliar!$A:$C,2,0),"")</f>
        <v>Corona 710cc</v>
      </c>
      <c r="CE1496" s="7" t="str">
        <f>+IFERROR(VLOOKUP(CB1496,Auxiliar!$A:$C,3,0),"")</f>
        <v>1b 10% | 85b 0%</v>
      </c>
      <c r="CM1496" s="1">
        <v>20213</v>
      </c>
      <c r="CN1496" s="1" t="s">
        <v>20</v>
      </c>
      <c r="CO1496" s="6">
        <v>20213</v>
      </c>
      <c r="CP1496" s="6" t="s">
        <v>20</v>
      </c>
      <c r="CQ1496" s="7" t="s">
        <v>21</v>
      </c>
      <c r="CY1496" s="1">
        <v>20213</v>
      </c>
      <c r="CZ1496" s="1" t="s">
        <v>16</v>
      </c>
      <c r="DA1496" s="6">
        <f>+IFERROR(VALUE(RIGHT(Tabla18[[#This Row],[B2B]],6)),"")</f>
        <v>20213</v>
      </c>
      <c r="DB1496" s="6" t="str">
        <f>+IFERROR(VLOOKUP(CZ1496,Auxiliar!$A:$C,2,0),"")</f>
        <v>PREMIUM</v>
      </c>
      <c r="DC1496" s="7" t="str">
        <f>+IFERROR(VLOOKUP(CZ1496,Auxiliar!$A:$C,3,0),"")</f>
        <v>0b 0% | 2b 2% | 5b 3,5% | 10b 5%</v>
      </c>
      <c r="DE1496" s="1">
        <v>20213</v>
      </c>
      <c r="DF1496" s="1" t="s">
        <v>19</v>
      </c>
      <c r="DG1496" s="6">
        <f>+IFERROR(VALUE(RIGHT(Tabla19[[#This Row],[B2B]],6)),"")</f>
        <v>20213</v>
      </c>
      <c r="DH1496" s="6" t="str">
        <f>+IFERROR(VLOOKUP(DF1496,Auxiliar!$A:$C,2,0),"")</f>
        <v>MICHELOB</v>
      </c>
      <c r="DI1496" s="7" t="str">
        <f>+IFERROR(VLOOKUP(DF1496,Auxiliar!$A:$C,3,0),"")</f>
        <v>1b 7% | 3b 22% | 8b 27%</v>
      </c>
      <c r="DK1496" s="1"/>
      <c r="DL1496" s="1"/>
      <c r="DM1496" s="6" t="str">
        <f>+IFERROR(VALUE(RIGHT(Tabla20[[#This Row],[B2B]],6)),"")</f>
        <v/>
      </c>
      <c r="DN1496" s="6" t="str">
        <f>+IFERROR(VLOOKUP(DL1496,Auxiliar!$A:$C,2,0),"")</f>
        <v/>
      </c>
      <c r="DO1496" s="7" t="str">
        <f>+IFERROR(VLOOKUP(DL1496,Auxiliar!$A:$C,3,0),"")</f>
        <v/>
      </c>
      <c r="DQ1496" s="1">
        <v>20181</v>
      </c>
      <c r="DR1496" s="12" t="s">
        <v>24</v>
      </c>
      <c r="DS1496" s="6">
        <f>+IFERROR(VALUE(RIGHT(Tabla21[[#This Row],[B2B]],6)),"")</f>
        <v>20181</v>
      </c>
      <c r="DT1496" s="6" t="str">
        <f>+IFERROR(VLOOKUP(DR1496,Auxiliar!$A:$C,2,0),"")</f>
        <v>CORONA PORRON</v>
      </c>
      <c r="DU1496" s="7" t="str">
        <f>+IFERROR(VLOOKUP(DR1496,Auxiliar!$A:$C,3,0),"")</f>
        <v>1b 5% | 20b 0%</v>
      </c>
      <c r="DW1496" s="1"/>
      <c r="DX1496" s="12"/>
      <c r="DY1496" s="6" t="str">
        <f>+IFERROR(VALUE(RIGHT(Tabla22[[#This Row],[B2B]],6)),"")</f>
        <v/>
      </c>
      <c r="DZ1496" s="6" t="str">
        <f>+IFERROR(VLOOKUP(DX1496,Auxiliar!$A:$C,2,0),"")</f>
        <v/>
      </c>
      <c r="EA1496" s="7" t="str">
        <f>+IFERROR(VLOOKUP(DX1496,Auxiliar!$A:$C,3,0),"")</f>
        <v/>
      </c>
      <c r="EC1496" s="1"/>
      <c r="ED1496" s="12"/>
      <c r="EE1496" s="6" t="str">
        <f>+IFERROR(VALUE(RIGHT(Tabla23[[#This Row],[B2B]],6)),"")</f>
        <v/>
      </c>
      <c r="EF1496" s="6" t="str">
        <f>+IFERROR(VLOOKUP(ED1496,Auxiliar!$A:$C,2,0),"")</f>
        <v/>
      </c>
      <c r="EG1496" s="7" t="str">
        <f>+IFERROR(VLOOKUP(ED1496,Auxiliar!$A:$C,3,0),"")</f>
        <v/>
      </c>
      <c r="EI1496" s="1"/>
      <c r="EJ1496" s="12"/>
      <c r="EK1496" s="6" t="str">
        <f>+IFERROR(VALUE(RIGHT(Tabla24[[#This Row],[B2B]],6)),"")</f>
        <v/>
      </c>
      <c r="EL1496" s="6" t="str">
        <f>+IFERROR(VLOOKUP(EJ1496,Auxiliar!$A:$C,2,0),"")</f>
        <v/>
      </c>
      <c r="EM1496" s="7" t="str">
        <f>+IFERROR(VLOOKUP(EJ1496,Auxiliar!$A:$C,3,0),"")</f>
        <v/>
      </c>
      <c r="EO1496" s="1"/>
      <c r="EP1496" s="12"/>
      <c r="EQ1496" s="6" t="str">
        <f>+IFERROR(VALUE(RIGHT(Tabla25[[#This Row],[B2B]],6)),"")</f>
        <v/>
      </c>
      <c r="ER1496" s="6" t="str">
        <f>+IFERROR(VLOOKUP(EP1496,Auxiliar!$A:$C,2,0),"")</f>
        <v/>
      </c>
      <c r="ES1496" s="7" t="str">
        <f>+IFERROR(VLOOKUP(EP1496,Auxiliar!$A:$C,3,0),"")</f>
        <v/>
      </c>
      <c r="EU1496" s="1"/>
      <c r="EV1496" s="12"/>
      <c r="EW1496" s="6" t="str">
        <f>+IFERROR(VALUE(RIGHT(Tabla26[[#This Row],[B2B]],6)),"")</f>
        <v/>
      </c>
      <c r="EX1496" s="6" t="str">
        <f>+IFERROR(VLOOKUP(EV1496,Auxiliar!$A:$C,2,0),"")</f>
        <v/>
      </c>
      <c r="EY1496" s="7" t="str">
        <f>+IFERROR(VLOOKUP(EV1496,Auxiliar!$A:$C,3,0),"")</f>
        <v/>
      </c>
      <c r="EZ1496" s="1"/>
      <c r="FA1496" s="12"/>
      <c r="FB1496" s="6" t="str">
        <f>+IFERROR(VALUE(RIGHT(Tabla27[[#This Row],[B2B]],6)),"")</f>
        <v/>
      </c>
      <c r="FC1496" s="6" t="str">
        <f>+IFERROR(VLOOKUP(FA1496,Auxiliar!$A:$C,2,0),"")</f>
        <v/>
      </c>
      <c r="FD1496" s="7" t="str">
        <f>+IFERROR(VLOOKUP(FA1496,Auxiliar!$A:$C,3,0),"")</f>
        <v/>
      </c>
      <c r="FE1496" s="1"/>
      <c r="FF1496" s="12"/>
      <c r="FG1496" s="6" t="str">
        <f>+IFERROR(VALUE(RIGHT(Tabla28[[#This Row],[B2B]],6)),"")</f>
        <v/>
      </c>
      <c r="FH1496" s="6" t="str">
        <f>+IFERROR(VLOOKUP(FF1496,Auxiliar!$A:$C,2,0),"")</f>
        <v/>
      </c>
      <c r="FI1496" s="7" t="str">
        <f>+IFERROR(VLOOKUP(FF1496,Auxiliar!$A:$C,3,0),"")</f>
        <v/>
      </c>
      <c r="FJ1496" s="1"/>
      <c r="FK1496" s="12"/>
      <c r="FL1496" s="6" t="str">
        <f>+IFERROR(VALUE(RIGHT(Tabla29[[#This Row],[B2B]],6)),"")</f>
        <v/>
      </c>
      <c r="FM1496" s="6" t="str">
        <f>+IFERROR(VLOOKUP(FK1496,Auxiliar!$A:$C,2,0),"")</f>
        <v/>
      </c>
      <c r="FN1496" s="7" t="str">
        <f>+IFERROR(VLOOKUP(FK1496,Auxiliar!$A:$C,3,0),"")</f>
        <v/>
      </c>
      <c r="FO1496" s="1"/>
      <c r="FP1496" s="12"/>
      <c r="FQ1496" s="6" t="str">
        <f>+IFERROR(VALUE(RIGHT(Tabla30[[#This Row],[B2B]],6)),"")</f>
        <v/>
      </c>
      <c r="FR1496" s="6" t="str">
        <f>+IFERROR(VLOOKUP(FP1496,Auxiliar!$A:$C,2,0),"")</f>
        <v/>
      </c>
      <c r="FS1496" s="7"/>
      <c r="FT1496" s="1"/>
      <c r="FU1496" s="12"/>
      <c r="FV1496" s="6" t="str">
        <f>+IFERROR(VALUE(RIGHT(Tabla31[[#This Row],[B2B]],6)),"")</f>
        <v/>
      </c>
      <c r="FW1496" s="6" t="str">
        <f>+IFERROR(VLOOKUP(FU1496,Auxiliar!$A:$C,2,0),"")</f>
        <v/>
      </c>
      <c r="FX1496" s="7" t="str">
        <f>+IFERROR(VLOOKUP(FU1496,Auxiliar!$A:$C,3,0),"")</f>
        <v/>
      </c>
      <c r="FY1496" s="1"/>
      <c r="FZ1496" s="12"/>
      <c r="GA1496" s="6" t="str">
        <f>+IFERROR(VALUE(RIGHT(Tabla32[[#This Row],[B2B]],6)),"")</f>
        <v/>
      </c>
      <c r="GB1496" s="6" t="str">
        <f>+IFERROR(VLOOKUP(FZ1496,Auxiliar!$A:$C,2,0),"")</f>
        <v/>
      </c>
      <c r="GC1496" s="7" t="str">
        <f>+IFERROR(VLOOKUP(FZ1496,Auxiliar!$A:$C,3,0),"")</f>
        <v/>
      </c>
      <c r="GD1496" s="1"/>
      <c r="GE1496" s="12"/>
      <c r="GF1496" s="6" t="str">
        <f>+IFERROR(VALUE(RIGHT(Tabla33[[#This Row],[B2B]],6)),"")</f>
        <v/>
      </c>
      <c r="GG1496" s="6" t="str">
        <f>+IFERROR(VLOOKUP(GE1496,Auxiliar!$A:$C,2,0),"")</f>
        <v/>
      </c>
      <c r="GH1496" s="7" t="str">
        <f>+IFERROR(VLOOKUP(GE1496,Auxiliar!$A:$C,3,0),"")</f>
        <v/>
      </c>
    </row>
    <row r="1497" spans="79:190" x14ac:dyDescent="0.25">
      <c r="CA1497" s="1">
        <v>20193</v>
      </c>
      <c r="CB1497" s="1" t="s">
        <v>35</v>
      </c>
      <c r="CC1497" s="6">
        <f>+IFERROR(VALUE(RIGHT(Tabla14[[#This Row],[B2B]],6)),"")</f>
        <v>20193</v>
      </c>
      <c r="CD1497" s="6" t="str">
        <f>+IFERROR(VLOOKUP(CB1497,Auxiliar!$A:$C,2,0),"")</f>
        <v>Corona 710cc</v>
      </c>
      <c r="CE1497" s="7" t="str">
        <f>+IFERROR(VLOOKUP(CB1497,Auxiliar!$A:$C,3,0),"")</f>
        <v>1b 10% | 85b 0%</v>
      </c>
      <c r="CM1497" s="1">
        <v>20220</v>
      </c>
      <c r="CN1497" s="1" t="s">
        <v>20</v>
      </c>
      <c r="CO1497" s="6">
        <v>20220</v>
      </c>
      <c r="CP1497" s="6" t="s">
        <v>20</v>
      </c>
      <c r="CQ1497" s="7" t="s">
        <v>21</v>
      </c>
      <c r="CY1497" s="1">
        <v>20220</v>
      </c>
      <c r="CZ1497" s="1" t="s">
        <v>16</v>
      </c>
      <c r="DA1497" s="6">
        <f>+IFERROR(VALUE(RIGHT(Tabla18[[#This Row],[B2B]],6)),"")</f>
        <v>20220</v>
      </c>
      <c r="DB1497" s="6" t="str">
        <f>+IFERROR(VLOOKUP(CZ1497,Auxiliar!$A:$C,2,0),"")</f>
        <v>PREMIUM</v>
      </c>
      <c r="DC1497" s="7" t="str">
        <f>+IFERROR(VLOOKUP(CZ1497,Auxiliar!$A:$C,3,0),"")</f>
        <v>0b 0% | 2b 2% | 5b 3,5% | 10b 5%</v>
      </c>
      <c r="DE1497" s="1">
        <v>20220</v>
      </c>
      <c r="DF1497" s="1" t="s">
        <v>19</v>
      </c>
      <c r="DG1497" s="6">
        <f>+IFERROR(VALUE(RIGHT(Tabla19[[#This Row],[B2B]],6)),"")</f>
        <v>20220</v>
      </c>
      <c r="DH1497" s="6" t="str">
        <f>+IFERROR(VLOOKUP(DF1497,Auxiliar!$A:$C,2,0),"")</f>
        <v>MICHELOB</v>
      </c>
      <c r="DI1497" s="7" t="str">
        <f>+IFERROR(VLOOKUP(DF1497,Auxiliar!$A:$C,3,0),"")</f>
        <v>1b 7% | 3b 22% | 8b 27%</v>
      </c>
      <c r="DK1497" s="1"/>
      <c r="DL1497" s="1"/>
      <c r="DM1497" s="6" t="str">
        <f>+IFERROR(VALUE(RIGHT(Tabla20[[#This Row],[B2B]],6)),"")</f>
        <v/>
      </c>
      <c r="DN1497" s="6" t="str">
        <f>+IFERROR(VLOOKUP(DL1497,Auxiliar!$A:$C,2,0),"")</f>
        <v/>
      </c>
      <c r="DO1497" s="7" t="str">
        <f>+IFERROR(VLOOKUP(DL1497,Auxiliar!$A:$C,3,0),"")</f>
        <v/>
      </c>
      <c r="DQ1497" s="1">
        <v>20182</v>
      </c>
      <c r="DR1497" s="12" t="s">
        <v>24</v>
      </c>
      <c r="DS1497" s="6">
        <f>+IFERROR(VALUE(RIGHT(Tabla21[[#This Row],[B2B]],6)),"")</f>
        <v>20182</v>
      </c>
      <c r="DT1497" s="6" t="str">
        <f>+IFERROR(VLOOKUP(DR1497,Auxiliar!$A:$C,2,0),"")</f>
        <v>CORONA PORRON</v>
      </c>
      <c r="DU1497" s="7" t="str">
        <f>+IFERROR(VLOOKUP(DR1497,Auxiliar!$A:$C,3,0),"")</f>
        <v>1b 5% | 20b 0%</v>
      </c>
      <c r="DW1497" s="1"/>
      <c r="DX1497" s="12"/>
      <c r="DY1497" s="6" t="str">
        <f>+IFERROR(VALUE(RIGHT(Tabla22[[#This Row],[B2B]],6)),"")</f>
        <v/>
      </c>
      <c r="DZ1497" s="6" t="str">
        <f>+IFERROR(VLOOKUP(DX1497,Auxiliar!$A:$C,2,0),"")</f>
        <v/>
      </c>
      <c r="EA1497" s="7" t="str">
        <f>+IFERROR(VLOOKUP(DX1497,Auxiliar!$A:$C,3,0),"")</f>
        <v/>
      </c>
      <c r="EC1497" s="1"/>
      <c r="ED1497" s="12"/>
      <c r="EE1497" s="6" t="str">
        <f>+IFERROR(VALUE(RIGHT(Tabla23[[#This Row],[B2B]],6)),"")</f>
        <v/>
      </c>
      <c r="EF1497" s="6" t="str">
        <f>+IFERROR(VLOOKUP(ED1497,Auxiliar!$A:$C,2,0),"")</f>
        <v/>
      </c>
      <c r="EG1497" s="7" t="str">
        <f>+IFERROR(VLOOKUP(ED1497,Auxiliar!$A:$C,3,0),"")</f>
        <v/>
      </c>
      <c r="EI1497" s="1"/>
      <c r="EJ1497" s="12"/>
      <c r="EK1497" s="6" t="str">
        <f>+IFERROR(VALUE(RIGHT(Tabla24[[#This Row],[B2B]],6)),"")</f>
        <v/>
      </c>
      <c r="EL1497" s="6" t="str">
        <f>+IFERROR(VLOOKUP(EJ1497,Auxiliar!$A:$C,2,0),"")</f>
        <v/>
      </c>
      <c r="EM1497" s="7" t="str">
        <f>+IFERROR(VLOOKUP(EJ1497,Auxiliar!$A:$C,3,0),"")</f>
        <v/>
      </c>
      <c r="EO1497" s="1"/>
      <c r="EP1497" s="12"/>
      <c r="EQ1497" s="6" t="str">
        <f>+IFERROR(VALUE(RIGHT(Tabla25[[#This Row],[B2B]],6)),"")</f>
        <v/>
      </c>
      <c r="ER1497" s="6" t="str">
        <f>+IFERROR(VLOOKUP(EP1497,Auxiliar!$A:$C,2,0),"")</f>
        <v/>
      </c>
      <c r="ES1497" s="7" t="str">
        <f>+IFERROR(VLOOKUP(EP1497,Auxiliar!$A:$C,3,0),"")</f>
        <v/>
      </c>
      <c r="EU1497" s="1"/>
      <c r="EV1497" s="12"/>
      <c r="EW1497" s="6" t="str">
        <f>+IFERROR(VALUE(RIGHT(Tabla26[[#This Row],[B2B]],6)),"")</f>
        <v/>
      </c>
      <c r="EX1497" s="6" t="str">
        <f>+IFERROR(VLOOKUP(EV1497,Auxiliar!$A:$C,2,0),"")</f>
        <v/>
      </c>
      <c r="EY1497" s="7" t="str">
        <f>+IFERROR(VLOOKUP(EV1497,Auxiliar!$A:$C,3,0),"")</f>
        <v/>
      </c>
      <c r="EZ1497" s="1"/>
      <c r="FA1497" s="12"/>
      <c r="FB1497" s="6" t="str">
        <f>+IFERROR(VALUE(RIGHT(Tabla27[[#This Row],[B2B]],6)),"")</f>
        <v/>
      </c>
      <c r="FC1497" s="6" t="str">
        <f>+IFERROR(VLOOKUP(FA1497,Auxiliar!$A:$C,2,0),"")</f>
        <v/>
      </c>
      <c r="FD1497" s="7" t="str">
        <f>+IFERROR(VLOOKUP(FA1497,Auxiliar!$A:$C,3,0),"")</f>
        <v/>
      </c>
      <c r="FE1497" s="1"/>
      <c r="FF1497" s="12"/>
      <c r="FG1497" s="6" t="str">
        <f>+IFERROR(VALUE(RIGHT(Tabla28[[#This Row],[B2B]],6)),"")</f>
        <v/>
      </c>
      <c r="FH1497" s="6" t="str">
        <f>+IFERROR(VLOOKUP(FF1497,Auxiliar!$A:$C,2,0),"")</f>
        <v/>
      </c>
      <c r="FI1497" s="7" t="str">
        <f>+IFERROR(VLOOKUP(FF1497,Auxiliar!$A:$C,3,0),"")</f>
        <v/>
      </c>
      <c r="FJ1497" s="1"/>
      <c r="FK1497" s="12"/>
      <c r="FL1497" s="6" t="str">
        <f>+IFERROR(VALUE(RIGHT(Tabla29[[#This Row],[B2B]],6)),"")</f>
        <v/>
      </c>
      <c r="FM1497" s="6" t="str">
        <f>+IFERROR(VLOOKUP(FK1497,Auxiliar!$A:$C,2,0),"")</f>
        <v/>
      </c>
      <c r="FN1497" s="7" t="str">
        <f>+IFERROR(VLOOKUP(FK1497,Auxiliar!$A:$C,3,0),"")</f>
        <v/>
      </c>
      <c r="FO1497" s="1"/>
      <c r="FP1497" s="12"/>
      <c r="FQ1497" s="6" t="str">
        <f>+IFERROR(VALUE(RIGHT(Tabla30[[#This Row],[B2B]],6)),"")</f>
        <v/>
      </c>
      <c r="FR1497" s="6" t="str">
        <f>+IFERROR(VLOOKUP(FP1497,Auxiliar!$A:$C,2,0),"")</f>
        <v/>
      </c>
      <c r="FS1497" s="7"/>
      <c r="FT1497" s="1"/>
      <c r="FU1497" s="12"/>
      <c r="FV1497" s="6" t="str">
        <f>+IFERROR(VALUE(RIGHT(Tabla31[[#This Row],[B2B]],6)),"")</f>
        <v/>
      </c>
      <c r="FW1497" s="6" t="str">
        <f>+IFERROR(VLOOKUP(FU1497,Auxiliar!$A:$C,2,0),"")</f>
        <v/>
      </c>
      <c r="FX1497" s="7" t="str">
        <f>+IFERROR(VLOOKUP(FU1497,Auxiliar!$A:$C,3,0),"")</f>
        <v/>
      </c>
      <c r="FY1497" s="1"/>
      <c r="FZ1497" s="12"/>
      <c r="GA1497" s="6" t="str">
        <f>+IFERROR(VALUE(RIGHT(Tabla32[[#This Row],[B2B]],6)),"")</f>
        <v/>
      </c>
      <c r="GB1497" s="6" t="str">
        <f>+IFERROR(VLOOKUP(FZ1497,Auxiliar!$A:$C,2,0),"")</f>
        <v/>
      </c>
      <c r="GC1497" s="7" t="str">
        <f>+IFERROR(VLOOKUP(FZ1497,Auxiliar!$A:$C,3,0),"")</f>
        <v/>
      </c>
      <c r="GD1497" s="1"/>
      <c r="GE1497" s="12"/>
      <c r="GF1497" s="6" t="str">
        <f>+IFERROR(VALUE(RIGHT(Tabla33[[#This Row],[B2B]],6)),"")</f>
        <v/>
      </c>
      <c r="GG1497" s="6" t="str">
        <f>+IFERROR(VLOOKUP(GE1497,Auxiliar!$A:$C,2,0),"")</f>
        <v/>
      </c>
      <c r="GH1497" s="7" t="str">
        <f>+IFERROR(VLOOKUP(GE1497,Auxiliar!$A:$C,3,0),"")</f>
        <v/>
      </c>
    </row>
    <row r="1498" spans="79:190" x14ac:dyDescent="0.25">
      <c r="CA1498" s="1">
        <v>20197</v>
      </c>
      <c r="CB1498" s="1" t="s">
        <v>35</v>
      </c>
      <c r="CC1498" s="6">
        <f>+IFERROR(VALUE(RIGHT(Tabla14[[#This Row],[B2B]],6)),"")</f>
        <v>20197</v>
      </c>
      <c r="CD1498" s="6" t="str">
        <f>+IFERROR(VLOOKUP(CB1498,Auxiliar!$A:$C,2,0),"")</f>
        <v>Corona 710cc</v>
      </c>
      <c r="CE1498" s="7" t="str">
        <f>+IFERROR(VLOOKUP(CB1498,Auxiliar!$A:$C,3,0),"")</f>
        <v>1b 10% | 85b 0%</v>
      </c>
      <c r="CM1498" s="1">
        <v>20221</v>
      </c>
      <c r="CN1498" s="1" t="s">
        <v>20</v>
      </c>
      <c r="CO1498" s="6">
        <v>20221</v>
      </c>
      <c r="CP1498" s="6" t="s">
        <v>20</v>
      </c>
      <c r="CQ1498" s="7" t="s">
        <v>21</v>
      </c>
      <c r="CY1498" s="1">
        <v>20221</v>
      </c>
      <c r="CZ1498" s="1" t="s">
        <v>16</v>
      </c>
      <c r="DA1498" s="6">
        <f>+IFERROR(VALUE(RIGHT(Tabla18[[#This Row],[B2B]],6)),"")</f>
        <v>20221</v>
      </c>
      <c r="DB1498" s="6" t="str">
        <f>+IFERROR(VLOOKUP(CZ1498,Auxiliar!$A:$C,2,0),"")</f>
        <v>PREMIUM</v>
      </c>
      <c r="DC1498" s="7" t="str">
        <f>+IFERROR(VLOOKUP(CZ1498,Auxiliar!$A:$C,3,0),"")</f>
        <v>0b 0% | 2b 2% | 5b 3,5% | 10b 5%</v>
      </c>
      <c r="DE1498" s="1">
        <v>20221</v>
      </c>
      <c r="DF1498" s="1" t="s">
        <v>19</v>
      </c>
      <c r="DG1498" s="6">
        <f>+IFERROR(VALUE(RIGHT(Tabla19[[#This Row],[B2B]],6)),"")</f>
        <v>20221</v>
      </c>
      <c r="DH1498" s="6" t="str">
        <f>+IFERROR(VLOOKUP(DF1498,Auxiliar!$A:$C,2,0),"")</f>
        <v>MICHELOB</v>
      </c>
      <c r="DI1498" s="7" t="str">
        <f>+IFERROR(VLOOKUP(DF1498,Auxiliar!$A:$C,3,0),"")</f>
        <v>1b 7% | 3b 22% | 8b 27%</v>
      </c>
      <c r="DK1498" s="1"/>
      <c r="DL1498" s="1"/>
      <c r="DM1498" s="6" t="str">
        <f>+IFERROR(VALUE(RIGHT(Tabla20[[#This Row],[B2B]],6)),"")</f>
        <v/>
      </c>
      <c r="DN1498" s="6" t="str">
        <f>+IFERROR(VLOOKUP(DL1498,Auxiliar!$A:$C,2,0),"")</f>
        <v/>
      </c>
      <c r="DO1498" s="7" t="str">
        <f>+IFERROR(VLOOKUP(DL1498,Auxiliar!$A:$C,3,0),"")</f>
        <v/>
      </c>
      <c r="DQ1498" s="1">
        <v>20183</v>
      </c>
      <c r="DR1498" s="12" t="s">
        <v>24</v>
      </c>
      <c r="DS1498" s="6">
        <f>+IFERROR(VALUE(RIGHT(Tabla21[[#This Row],[B2B]],6)),"")</f>
        <v>20183</v>
      </c>
      <c r="DT1498" s="6" t="str">
        <f>+IFERROR(VLOOKUP(DR1498,Auxiliar!$A:$C,2,0),"")</f>
        <v>CORONA PORRON</v>
      </c>
      <c r="DU1498" s="7" t="str">
        <f>+IFERROR(VLOOKUP(DR1498,Auxiliar!$A:$C,3,0),"")</f>
        <v>1b 5% | 20b 0%</v>
      </c>
      <c r="DW1498" s="1"/>
      <c r="DX1498" s="12"/>
      <c r="DY1498" s="6" t="str">
        <f>+IFERROR(VALUE(RIGHT(Tabla22[[#This Row],[B2B]],6)),"")</f>
        <v/>
      </c>
      <c r="DZ1498" s="6" t="str">
        <f>+IFERROR(VLOOKUP(DX1498,Auxiliar!$A:$C,2,0),"")</f>
        <v/>
      </c>
      <c r="EA1498" s="7" t="str">
        <f>+IFERROR(VLOOKUP(DX1498,Auxiliar!$A:$C,3,0),"")</f>
        <v/>
      </c>
      <c r="EC1498" s="1"/>
      <c r="ED1498" s="12"/>
      <c r="EE1498" s="6" t="str">
        <f>+IFERROR(VALUE(RIGHT(Tabla23[[#This Row],[B2B]],6)),"")</f>
        <v/>
      </c>
      <c r="EF1498" s="6" t="str">
        <f>+IFERROR(VLOOKUP(ED1498,Auxiliar!$A:$C,2,0),"")</f>
        <v/>
      </c>
      <c r="EG1498" s="7" t="str">
        <f>+IFERROR(VLOOKUP(ED1498,Auxiliar!$A:$C,3,0),"")</f>
        <v/>
      </c>
      <c r="EI1498" s="1"/>
      <c r="EJ1498" s="12"/>
      <c r="EK1498" s="6" t="str">
        <f>+IFERROR(VALUE(RIGHT(Tabla24[[#This Row],[B2B]],6)),"")</f>
        <v/>
      </c>
      <c r="EL1498" s="6" t="str">
        <f>+IFERROR(VLOOKUP(EJ1498,Auxiliar!$A:$C,2,0),"")</f>
        <v/>
      </c>
      <c r="EM1498" s="7" t="str">
        <f>+IFERROR(VLOOKUP(EJ1498,Auxiliar!$A:$C,3,0),"")</f>
        <v/>
      </c>
      <c r="EO1498" s="1"/>
      <c r="EP1498" s="12"/>
      <c r="EQ1498" s="6" t="str">
        <f>+IFERROR(VALUE(RIGHT(Tabla25[[#This Row],[B2B]],6)),"")</f>
        <v/>
      </c>
      <c r="ER1498" s="6" t="str">
        <f>+IFERROR(VLOOKUP(EP1498,Auxiliar!$A:$C,2,0),"")</f>
        <v/>
      </c>
      <c r="ES1498" s="7" t="str">
        <f>+IFERROR(VLOOKUP(EP1498,Auxiliar!$A:$C,3,0),"")</f>
        <v/>
      </c>
      <c r="EU1498" s="1"/>
      <c r="EV1498" s="12"/>
      <c r="EW1498" s="6" t="str">
        <f>+IFERROR(VALUE(RIGHT(Tabla26[[#This Row],[B2B]],6)),"")</f>
        <v/>
      </c>
      <c r="EX1498" s="6" t="str">
        <f>+IFERROR(VLOOKUP(EV1498,Auxiliar!$A:$C,2,0),"")</f>
        <v/>
      </c>
      <c r="EY1498" s="7" t="str">
        <f>+IFERROR(VLOOKUP(EV1498,Auxiliar!$A:$C,3,0),"")</f>
        <v/>
      </c>
      <c r="EZ1498" s="1"/>
      <c r="FA1498" s="12"/>
      <c r="FB1498" s="6" t="str">
        <f>+IFERROR(VALUE(RIGHT(Tabla27[[#This Row],[B2B]],6)),"")</f>
        <v/>
      </c>
      <c r="FC1498" s="6" t="str">
        <f>+IFERROR(VLOOKUP(FA1498,Auxiliar!$A:$C,2,0),"")</f>
        <v/>
      </c>
      <c r="FD1498" s="7" t="str">
        <f>+IFERROR(VLOOKUP(FA1498,Auxiliar!$A:$C,3,0),"")</f>
        <v/>
      </c>
      <c r="FE1498" s="1"/>
      <c r="FF1498" s="12"/>
      <c r="FG1498" s="6" t="str">
        <f>+IFERROR(VALUE(RIGHT(Tabla28[[#This Row],[B2B]],6)),"")</f>
        <v/>
      </c>
      <c r="FH1498" s="6" t="str">
        <f>+IFERROR(VLOOKUP(FF1498,Auxiliar!$A:$C,2,0),"")</f>
        <v/>
      </c>
      <c r="FI1498" s="7" t="str">
        <f>+IFERROR(VLOOKUP(FF1498,Auxiliar!$A:$C,3,0),"")</f>
        <v/>
      </c>
      <c r="FJ1498" s="1"/>
      <c r="FK1498" s="12"/>
      <c r="FL1498" s="6" t="str">
        <f>+IFERROR(VALUE(RIGHT(Tabla29[[#This Row],[B2B]],6)),"")</f>
        <v/>
      </c>
      <c r="FM1498" s="6" t="str">
        <f>+IFERROR(VLOOKUP(FK1498,Auxiliar!$A:$C,2,0),"")</f>
        <v/>
      </c>
      <c r="FN1498" s="7" t="str">
        <f>+IFERROR(VLOOKUP(FK1498,Auxiliar!$A:$C,3,0),"")</f>
        <v/>
      </c>
      <c r="FO1498" s="1"/>
      <c r="FP1498" s="12"/>
      <c r="FQ1498" s="6" t="str">
        <f>+IFERROR(VALUE(RIGHT(Tabla30[[#This Row],[B2B]],6)),"")</f>
        <v/>
      </c>
      <c r="FR1498" s="6" t="str">
        <f>+IFERROR(VLOOKUP(FP1498,Auxiliar!$A:$C,2,0),"")</f>
        <v/>
      </c>
      <c r="FS1498" s="7"/>
      <c r="FT1498" s="1"/>
      <c r="FU1498" s="12"/>
      <c r="FV1498" s="6" t="str">
        <f>+IFERROR(VALUE(RIGHT(Tabla31[[#This Row],[B2B]],6)),"")</f>
        <v/>
      </c>
      <c r="FW1498" s="6" t="str">
        <f>+IFERROR(VLOOKUP(FU1498,Auxiliar!$A:$C,2,0),"")</f>
        <v/>
      </c>
      <c r="FX1498" s="7" t="str">
        <f>+IFERROR(VLOOKUP(FU1498,Auxiliar!$A:$C,3,0),"")</f>
        <v/>
      </c>
      <c r="FY1498" s="1"/>
      <c r="FZ1498" s="12"/>
      <c r="GA1498" s="6" t="str">
        <f>+IFERROR(VALUE(RIGHT(Tabla32[[#This Row],[B2B]],6)),"")</f>
        <v/>
      </c>
      <c r="GB1498" s="6" t="str">
        <f>+IFERROR(VLOOKUP(FZ1498,Auxiliar!$A:$C,2,0),"")</f>
        <v/>
      </c>
      <c r="GC1498" s="7" t="str">
        <f>+IFERROR(VLOOKUP(FZ1498,Auxiliar!$A:$C,3,0),"")</f>
        <v/>
      </c>
      <c r="GD1498" s="1"/>
      <c r="GE1498" s="12"/>
      <c r="GF1498" s="6" t="str">
        <f>+IFERROR(VALUE(RIGHT(Tabla33[[#This Row],[B2B]],6)),"")</f>
        <v/>
      </c>
      <c r="GG1498" s="6" t="str">
        <f>+IFERROR(VLOOKUP(GE1498,Auxiliar!$A:$C,2,0),"")</f>
        <v/>
      </c>
      <c r="GH1498" s="7" t="str">
        <f>+IFERROR(VLOOKUP(GE1498,Auxiliar!$A:$C,3,0),"")</f>
        <v/>
      </c>
    </row>
    <row r="1499" spans="79:190" x14ac:dyDescent="0.25">
      <c r="CA1499" s="1">
        <v>20202</v>
      </c>
      <c r="CB1499" s="1" t="s">
        <v>35</v>
      </c>
      <c r="CC1499" s="6">
        <f>+IFERROR(VALUE(RIGHT(Tabla14[[#This Row],[B2B]],6)),"")</f>
        <v>20202</v>
      </c>
      <c r="CD1499" s="6" t="str">
        <f>+IFERROR(VLOOKUP(CB1499,Auxiliar!$A:$C,2,0),"")</f>
        <v>Corona 710cc</v>
      </c>
      <c r="CE1499" s="7" t="str">
        <f>+IFERROR(VLOOKUP(CB1499,Auxiliar!$A:$C,3,0),"")</f>
        <v>1b 10% | 85b 0%</v>
      </c>
      <c r="CM1499" s="1">
        <v>20224</v>
      </c>
      <c r="CN1499" s="1" t="s">
        <v>20</v>
      </c>
      <c r="CO1499" s="6">
        <v>20224</v>
      </c>
      <c r="CP1499" s="6" t="s">
        <v>20</v>
      </c>
      <c r="CQ1499" s="7" t="s">
        <v>21</v>
      </c>
      <c r="CY1499" s="1">
        <v>20224</v>
      </c>
      <c r="CZ1499" s="1" t="s">
        <v>16</v>
      </c>
      <c r="DA1499" s="6">
        <f>+IFERROR(VALUE(RIGHT(Tabla18[[#This Row],[B2B]],6)),"")</f>
        <v>20224</v>
      </c>
      <c r="DB1499" s="6" t="str">
        <f>+IFERROR(VLOOKUP(CZ1499,Auxiliar!$A:$C,2,0),"")</f>
        <v>PREMIUM</v>
      </c>
      <c r="DC1499" s="7" t="str">
        <f>+IFERROR(VLOOKUP(CZ1499,Auxiliar!$A:$C,3,0),"")</f>
        <v>0b 0% | 2b 2% | 5b 3,5% | 10b 5%</v>
      </c>
      <c r="DE1499" s="1">
        <v>20224</v>
      </c>
      <c r="DF1499" s="1" t="s">
        <v>19</v>
      </c>
      <c r="DG1499" s="6">
        <f>+IFERROR(VALUE(RIGHT(Tabla19[[#This Row],[B2B]],6)),"")</f>
        <v>20224</v>
      </c>
      <c r="DH1499" s="6" t="str">
        <f>+IFERROR(VLOOKUP(DF1499,Auxiliar!$A:$C,2,0),"")</f>
        <v>MICHELOB</v>
      </c>
      <c r="DI1499" s="7" t="str">
        <f>+IFERROR(VLOOKUP(DF1499,Auxiliar!$A:$C,3,0),"")</f>
        <v>1b 7% | 3b 22% | 8b 27%</v>
      </c>
      <c r="DK1499" s="1"/>
      <c r="DL1499" s="1"/>
      <c r="DM1499" s="6" t="str">
        <f>+IFERROR(VALUE(RIGHT(Tabla20[[#This Row],[B2B]],6)),"")</f>
        <v/>
      </c>
      <c r="DN1499" s="6" t="str">
        <f>+IFERROR(VLOOKUP(DL1499,Auxiliar!$A:$C,2,0),"")</f>
        <v/>
      </c>
      <c r="DO1499" s="7" t="str">
        <f>+IFERROR(VLOOKUP(DL1499,Auxiliar!$A:$C,3,0),"")</f>
        <v/>
      </c>
      <c r="DQ1499" s="1">
        <v>20184</v>
      </c>
      <c r="DR1499" s="12" t="s">
        <v>24</v>
      </c>
      <c r="DS1499" s="6">
        <f>+IFERROR(VALUE(RIGHT(Tabla21[[#This Row],[B2B]],6)),"")</f>
        <v>20184</v>
      </c>
      <c r="DT1499" s="6" t="str">
        <f>+IFERROR(VLOOKUP(DR1499,Auxiliar!$A:$C,2,0),"")</f>
        <v>CORONA PORRON</v>
      </c>
      <c r="DU1499" s="7" t="str">
        <f>+IFERROR(VLOOKUP(DR1499,Auxiliar!$A:$C,3,0),"")</f>
        <v>1b 5% | 20b 0%</v>
      </c>
      <c r="DW1499" s="1"/>
      <c r="DX1499" s="12"/>
      <c r="DY1499" s="6" t="str">
        <f>+IFERROR(VALUE(RIGHT(Tabla22[[#This Row],[B2B]],6)),"")</f>
        <v/>
      </c>
      <c r="DZ1499" s="6" t="str">
        <f>+IFERROR(VLOOKUP(DX1499,Auxiliar!$A:$C,2,0),"")</f>
        <v/>
      </c>
      <c r="EA1499" s="7" t="str">
        <f>+IFERROR(VLOOKUP(DX1499,Auxiliar!$A:$C,3,0),"")</f>
        <v/>
      </c>
      <c r="EC1499" s="1"/>
      <c r="ED1499" s="12"/>
      <c r="EE1499" s="6" t="str">
        <f>+IFERROR(VALUE(RIGHT(Tabla23[[#This Row],[B2B]],6)),"")</f>
        <v/>
      </c>
      <c r="EF1499" s="6" t="str">
        <f>+IFERROR(VLOOKUP(ED1499,Auxiliar!$A:$C,2,0),"")</f>
        <v/>
      </c>
      <c r="EG1499" s="7" t="str">
        <f>+IFERROR(VLOOKUP(ED1499,Auxiliar!$A:$C,3,0),"")</f>
        <v/>
      </c>
      <c r="EI1499" s="1"/>
      <c r="EJ1499" s="12"/>
      <c r="EK1499" s="6" t="str">
        <f>+IFERROR(VALUE(RIGHT(Tabla24[[#This Row],[B2B]],6)),"")</f>
        <v/>
      </c>
      <c r="EL1499" s="6" t="str">
        <f>+IFERROR(VLOOKUP(EJ1499,Auxiliar!$A:$C,2,0),"")</f>
        <v/>
      </c>
      <c r="EM1499" s="7" t="str">
        <f>+IFERROR(VLOOKUP(EJ1499,Auxiliar!$A:$C,3,0),"")</f>
        <v/>
      </c>
      <c r="EO1499" s="1"/>
      <c r="EP1499" s="12"/>
      <c r="EQ1499" s="6" t="str">
        <f>+IFERROR(VALUE(RIGHT(Tabla25[[#This Row],[B2B]],6)),"")</f>
        <v/>
      </c>
      <c r="ER1499" s="6" t="str">
        <f>+IFERROR(VLOOKUP(EP1499,Auxiliar!$A:$C,2,0),"")</f>
        <v/>
      </c>
      <c r="ES1499" s="7" t="str">
        <f>+IFERROR(VLOOKUP(EP1499,Auxiliar!$A:$C,3,0),"")</f>
        <v/>
      </c>
      <c r="EU1499" s="1"/>
      <c r="EV1499" s="12"/>
      <c r="EW1499" s="6" t="str">
        <f>+IFERROR(VALUE(RIGHT(Tabla26[[#This Row],[B2B]],6)),"")</f>
        <v/>
      </c>
      <c r="EX1499" s="6" t="str">
        <f>+IFERROR(VLOOKUP(EV1499,Auxiliar!$A:$C,2,0),"")</f>
        <v/>
      </c>
      <c r="EY1499" s="7" t="str">
        <f>+IFERROR(VLOOKUP(EV1499,Auxiliar!$A:$C,3,0),"")</f>
        <v/>
      </c>
      <c r="EZ1499" s="1"/>
      <c r="FA1499" s="12"/>
      <c r="FB1499" s="6" t="str">
        <f>+IFERROR(VALUE(RIGHT(Tabla27[[#This Row],[B2B]],6)),"")</f>
        <v/>
      </c>
      <c r="FC1499" s="6" t="str">
        <f>+IFERROR(VLOOKUP(FA1499,Auxiliar!$A:$C,2,0),"")</f>
        <v/>
      </c>
      <c r="FD1499" s="7" t="str">
        <f>+IFERROR(VLOOKUP(FA1499,Auxiliar!$A:$C,3,0),"")</f>
        <v/>
      </c>
      <c r="FE1499" s="1"/>
      <c r="FF1499" s="12"/>
      <c r="FG1499" s="6" t="str">
        <f>+IFERROR(VALUE(RIGHT(Tabla28[[#This Row],[B2B]],6)),"")</f>
        <v/>
      </c>
      <c r="FH1499" s="6" t="str">
        <f>+IFERROR(VLOOKUP(FF1499,Auxiliar!$A:$C,2,0),"")</f>
        <v/>
      </c>
      <c r="FI1499" s="7" t="str">
        <f>+IFERROR(VLOOKUP(FF1499,Auxiliar!$A:$C,3,0),"")</f>
        <v/>
      </c>
      <c r="FJ1499" s="1"/>
      <c r="FK1499" s="12"/>
      <c r="FL1499" s="6" t="str">
        <f>+IFERROR(VALUE(RIGHT(Tabla29[[#This Row],[B2B]],6)),"")</f>
        <v/>
      </c>
      <c r="FM1499" s="6" t="str">
        <f>+IFERROR(VLOOKUP(FK1499,Auxiliar!$A:$C,2,0),"")</f>
        <v/>
      </c>
      <c r="FN1499" s="7" t="str">
        <f>+IFERROR(VLOOKUP(FK1499,Auxiliar!$A:$C,3,0),"")</f>
        <v/>
      </c>
      <c r="FO1499" s="1"/>
      <c r="FP1499" s="12"/>
      <c r="FQ1499" s="6" t="str">
        <f>+IFERROR(VALUE(RIGHT(Tabla30[[#This Row],[B2B]],6)),"")</f>
        <v/>
      </c>
      <c r="FR1499" s="6" t="str">
        <f>+IFERROR(VLOOKUP(FP1499,Auxiliar!$A:$C,2,0),"")</f>
        <v/>
      </c>
      <c r="FS1499" s="7"/>
      <c r="FT1499" s="1"/>
      <c r="FU1499" s="12"/>
      <c r="FV1499" s="6" t="str">
        <f>+IFERROR(VALUE(RIGHT(Tabla31[[#This Row],[B2B]],6)),"")</f>
        <v/>
      </c>
      <c r="FW1499" s="6" t="str">
        <f>+IFERROR(VLOOKUP(FU1499,Auxiliar!$A:$C,2,0),"")</f>
        <v/>
      </c>
      <c r="FX1499" s="7" t="str">
        <f>+IFERROR(VLOOKUP(FU1499,Auxiliar!$A:$C,3,0),"")</f>
        <v/>
      </c>
      <c r="FY1499" s="1"/>
      <c r="FZ1499" s="12"/>
      <c r="GA1499" s="6" t="str">
        <f>+IFERROR(VALUE(RIGHT(Tabla32[[#This Row],[B2B]],6)),"")</f>
        <v/>
      </c>
      <c r="GB1499" s="6" t="str">
        <f>+IFERROR(VLOOKUP(FZ1499,Auxiliar!$A:$C,2,0),"")</f>
        <v/>
      </c>
      <c r="GC1499" s="7" t="str">
        <f>+IFERROR(VLOOKUP(FZ1499,Auxiliar!$A:$C,3,0),"")</f>
        <v/>
      </c>
      <c r="GD1499" s="1"/>
      <c r="GE1499" s="12"/>
      <c r="GF1499" s="6" t="str">
        <f>+IFERROR(VALUE(RIGHT(Tabla33[[#This Row],[B2B]],6)),"")</f>
        <v/>
      </c>
      <c r="GG1499" s="6" t="str">
        <f>+IFERROR(VLOOKUP(GE1499,Auxiliar!$A:$C,2,0),"")</f>
        <v/>
      </c>
      <c r="GH1499" s="7" t="str">
        <f>+IFERROR(VLOOKUP(GE1499,Auxiliar!$A:$C,3,0),"")</f>
        <v/>
      </c>
    </row>
    <row r="1500" spans="79:190" x14ac:dyDescent="0.25">
      <c r="CA1500" s="1">
        <v>20204</v>
      </c>
      <c r="CB1500" s="1" t="s">
        <v>35</v>
      </c>
      <c r="CC1500" s="6">
        <f>+IFERROR(VALUE(RIGHT(Tabla14[[#This Row],[B2B]],6)),"")</f>
        <v>20204</v>
      </c>
      <c r="CD1500" s="6" t="str">
        <f>+IFERROR(VLOOKUP(CB1500,Auxiliar!$A:$C,2,0),"")</f>
        <v>Corona 710cc</v>
      </c>
      <c r="CE1500" s="7" t="str">
        <f>+IFERROR(VLOOKUP(CB1500,Auxiliar!$A:$C,3,0),"")</f>
        <v>1b 10% | 85b 0%</v>
      </c>
      <c r="CM1500" s="1">
        <v>20225</v>
      </c>
      <c r="CN1500" s="1" t="s">
        <v>20</v>
      </c>
      <c r="CO1500" s="6">
        <v>20225</v>
      </c>
      <c r="CP1500" s="6" t="s">
        <v>20</v>
      </c>
      <c r="CQ1500" s="7" t="s">
        <v>21</v>
      </c>
      <c r="CY1500" s="1">
        <v>20225</v>
      </c>
      <c r="CZ1500" s="1" t="s">
        <v>16</v>
      </c>
      <c r="DA1500" s="6">
        <f>+IFERROR(VALUE(RIGHT(Tabla18[[#This Row],[B2B]],6)),"")</f>
        <v>20225</v>
      </c>
      <c r="DB1500" s="6" t="str">
        <f>+IFERROR(VLOOKUP(CZ1500,Auxiliar!$A:$C,2,0),"")</f>
        <v>PREMIUM</v>
      </c>
      <c r="DC1500" s="7" t="str">
        <f>+IFERROR(VLOOKUP(CZ1500,Auxiliar!$A:$C,3,0),"")</f>
        <v>0b 0% | 2b 2% | 5b 3,5% | 10b 5%</v>
      </c>
      <c r="DE1500" s="1">
        <v>20225</v>
      </c>
      <c r="DF1500" s="1" t="s">
        <v>19</v>
      </c>
      <c r="DG1500" s="6">
        <f>+IFERROR(VALUE(RIGHT(Tabla19[[#This Row],[B2B]],6)),"")</f>
        <v>20225</v>
      </c>
      <c r="DH1500" s="6" t="str">
        <f>+IFERROR(VLOOKUP(DF1500,Auxiliar!$A:$C,2,0),"")</f>
        <v>MICHELOB</v>
      </c>
      <c r="DI1500" s="7" t="str">
        <f>+IFERROR(VLOOKUP(DF1500,Auxiliar!$A:$C,3,0),"")</f>
        <v>1b 7% | 3b 22% | 8b 27%</v>
      </c>
      <c r="DK1500" s="1"/>
      <c r="DL1500" s="1"/>
      <c r="DM1500" s="6" t="str">
        <f>+IFERROR(VALUE(RIGHT(Tabla20[[#This Row],[B2B]],6)),"")</f>
        <v/>
      </c>
      <c r="DN1500" s="6" t="str">
        <f>+IFERROR(VLOOKUP(DL1500,Auxiliar!$A:$C,2,0),"")</f>
        <v/>
      </c>
      <c r="DO1500" s="7" t="str">
        <f>+IFERROR(VLOOKUP(DL1500,Auxiliar!$A:$C,3,0),"")</f>
        <v/>
      </c>
      <c r="DQ1500" s="1">
        <v>20191</v>
      </c>
      <c r="DR1500" s="12" t="s">
        <v>24</v>
      </c>
      <c r="DS1500" s="6">
        <f>+IFERROR(VALUE(RIGHT(Tabla21[[#This Row],[B2B]],6)),"")</f>
        <v>20191</v>
      </c>
      <c r="DT1500" s="6" t="str">
        <f>+IFERROR(VLOOKUP(DR1500,Auxiliar!$A:$C,2,0),"")</f>
        <v>CORONA PORRON</v>
      </c>
      <c r="DU1500" s="7" t="str">
        <f>+IFERROR(VLOOKUP(DR1500,Auxiliar!$A:$C,3,0),"")</f>
        <v>1b 5% | 20b 0%</v>
      </c>
      <c r="DW1500" s="1"/>
      <c r="DX1500" s="12"/>
      <c r="DY1500" s="6" t="str">
        <f>+IFERROR(VALUE(RIGHT(Tabla22[[#This Row],[B2B]],6)),"")</f>
        <v/>
      </c>
      <c r="DZ1500" s="6" t="str">
        <f>+IFERROR(VLOOKUP(DX1500,Auxiliar!$A:$C,2,0),"")</f>
        <v/>
      </c>
      <c r="EA1500" s="7" t="str">
        <f>+IFERROR(VLOOKUP(DX1500,Auxiliar!$A:$C,3,0),"")</f>
        <v/>
      </c>
      <c r="EC1500" s="1"/>
      <c r="ED1500" s="12"/>
      <c r="EE1500" s="6" t="str">
        <f>+IFERROR(VALUE(RIGHT(Tabla23[[#This Row],[B2B]],6)),"")</f>
        <v/>
      </c>
      <c r="EF1500" s="6" t="str">
        <f>+IFERROR(VLOOKUP(ED1500,Auxiliar!$A:$C,2,0),"")</f>
        <v/>
      </c>
      <c r="EG1500" s="7" t="str">
        <f>+IFERROR(VLOOKUP(ED1500,Auxiliar!$A:$C,3,0),"")</f>
        <v/>
      </c>
      <c r="EI1500" s="1"/>
      <c r="EJ1500" s="12"/>
      <c r="EK1500" s="6" t="str">
        <f>+IFERROR(VALUE(RIGHT(Tabla24[[#This Row],[B2B]],6)),"")</f>
        <v/>
      </c>
      <c r="EL1500" s="6" t="str">
        <f>+IFERROR(VLOOKUP(EJ1500,Auxiliar!$A:$C,2,0),"")</f>
        <v/>
      </c>
      <c r="EM1500" s="7" t="str">
        <f>+IFERROR(VLOOKUP(EJ1500,Auxiliar!$A:$C,3,0),"")</f>
        <v/>
      </c>
      <c r="EO1500" s="1"/>
      <c r="EP1500" s="12"/>
      <c r="EQ1500" s="6" t="str">
        <f>+IFERROR(VALUE(RIGHT(Tabla25[[#This Row],[B2B]],6)),"")</f>
        <v/>
      </c>
      <c r="ER1500" s="6" t="str">
        <f>+IFERROR(VLOOKUP(EP1500,Auxiliar!$A:$C,2,0),"")</f>
        <v/>
      </c>
      <c r="ES1500" s="7" t="str">
        <f>+IFERROR(VLOOKUP(EP1500,Auxiliar!$A:$C,3,0),"")</f>
        <v/>
      </c>
      <c r="EU1500" s="1"/>
      <c r="EV1500" s="12"/>
      <c r="EW1500" s="6" t="str">
        <f>+IFERROR(VALUE(RIGHT(Tabla26[[#This Row],[B2B]],6)),"")</f>
        <v/>
      </c>
      <c r="EX1500" s="6" t="str">
        <f>+IFERROR(VLOOKUP(EV1500,Auxiliar!$A:$C,2,0),"")</f>
        <v/>
      </c>
      <c r="EY1500" s="7" t="str">
        <f>+IFERROR(VLOOKUP(EV1500,Auxiliar!$A:$C,3,0),"")</f>
        <v/>
      </c>
      <c r="EZ1500" s="1"/>
      <c r="FA1500" s="12"/>
      <c r="FB1500" s="6" t="str">
        <f>+IFERROR(VALUE(RIGHT(Tabla27[[#This Row],[B2B]],6)),"")</f>
        <v/>
      </c>
      <c r="FC1500" s="6" t="str">
        <f>+IFERROR(VLOOKUP(FA1500,Auxiliar!$A:$C,2,0),"")</f>
        <v/>
      </c>
      <c r="FD1500" s="7" t="str">
        <f>+IFERROR(VLOOKUP(FA1500,Auxiliar!$A:$C,3,0),"")</f>
        <v/>
      </c>
      <c r="FE1500" s="1"/>
      <c r="FF1500" s="12"/>
      <c r="FG1500" s="6" t="str">
        <f>+IFERROR(VALUE(RIGHT(Tabla28[[#This Row],[B2B]],6)),"")</f>
        <v/>
      </c>
      <c r="FH1500" s="6" t="str">
        <f>+IFERROR(VLOOKUP(FF1500,Auxiliar!$A:$C,2,0),"")</f>
        <v/>
      </c>
      <c r="FI1500" s="7" t="str">
        <f>+IFERROR(VLOOKUP(FF1500,Auxiliar!$A:$C,3,0),"")</f>
        <v/>
      </c>
      <c r="FJ1500" s="1"/>
      <c r="FK1500" s="12"/>
      <c r="FL1500" s="6" t="str">
        <f>+IFERROR(VALUE(RIGHT(Tabla29[[#This Row],[B2B]],6)),"")</f>
        <v/>
      </c>
      <c r="FM1500" s="6" t="str">
        <f>+IFERROR(VLOOKUP(FK1500,Auxiliar!$A:$C,2,0),"")</f>
        <v/>
      </c>
      <c r="FN1500" s="7" t="str">
        <f>+IFERROR(VLOOKUP(FK1500,Auxiliar!$A:$C,3,0),"")</f>
        <v/>
      </c>
      <c r="FO1500" s="1"/>
      <c r="FP1500" s="12"/>
      <c r="FQ1500" s="6" t="str">
        <f>+IFERROR(VALUE(RIGHT(Tabla30[[#This Row],[B2B]],6)),"")</f>
        <v/>
      </c>
      <c r="FR1500" s="6" t="str">
        <f>+IFERROR(VLOOKUP(FP1500,Auxiliar!$A:$C,2,0),"")</f>
        <v/>
      </c>
      <c r="FS1500" s="7"/>
      <c r="FT1500" s="1"/>
      <c r="FU1500" s="12"/>
      <c r="FV1500" s="6" t="str">
        <f>+IFERROR(VALUE(RIGHT(Tabla31[[#This Row],[B2B]],6)),"")</f>
        <v/>
      </c>
      <c r="FW1500" s="6" t="str">
        <f>+IFERROR(VLOOKUP(FU1500,Auxiliar!$A:$C,2,0),"")</f>
        <v/>
      </c>
      <c r="FX1500" s="7" t="str">
        <f>+IFERROR(VLOOKUP(FU1500,Auxiliar!$A:$C,3,0),"")</f>
        <v/>
      </c>
      <c r="FY1500" s="1"/>
      <c r="FZ1500" s="12"/>
      <c r="GA1500" s="6" t="str">
        <f>+IFERROR(VALUE(RIGHT(Tabla32[[#This Row],[B2B]],6)),"")</f>
        <v/>
      </c>
      <c r="GB1500" s="6" t="str">
        <f>+IFERROR(VLOOKUP(FZ1500,Auxiliar!$A:$C,2,0),"")</f>
        <v/>
      </c>
      <c r="GC1500" s="7" t="str">
        <f>+IFERROR(VLOOKUP(FZ1500,Auxiliar!$A:$C,3,0),"")</f>
        <v/>
      </c>
      <c r="GD1500" s="1"/>
      <c r="GE1500" s="12"/>
      <c r="GF1500" s="6" t="str">
        <f>+IFERROR(VALUE(RIGHT(Tabla33[[#This Row],[B2B]],6)),"")</f>
        <v/>
      </c>
      <c r="GG1500" s="6" t="str">
        <f>+IFERROR(VLOOKUP(GE1500,Auxiliar!$A:$C,2,0),"")</f>
        <v/>
      </c>
      <c r="GH1500" s="7" t="str">
        <f>+IFERROR(VLOOKUP(GE1500,Auxiliar!$A:$C,3,0),"")</f>
        <v/>
      </c>
    </row>
    <row r="1501" spans="79:190" x14ac:dyDescent="0.25">
      <c r="CA1501" s="1">
        <v>20209</v>
      </c>
      <c r="CB1501" s="1" t="s">
        <v>35</v>
      </c>
      <c r="CC1501" s="6">
        <f>+IFERROR(VALUE(RIGHT(Tabla14[[#This Row],[B2B]],6)),"")</f>
        <v>20209</v>
      </c>
      <c r="CD1501" s="6" t="str">
        <f>+IFERROR(VLOOKUP(CB1501,Auxiliar!$A:$C,2,0),"")</f>
        <v>Corona 710cc</v>
      </c>
      <c r="CE1501" s="7" t="str">
        <f>+IFERROR(VLOOKUP(CB1501,Auxiliar!$A:$C,3,0),"")</f>
        <v>1b 10% | 85b 0%</v>
      </c>
      <c r="CM1501" s="1">
        <v>20228</v>
      </c>
      <c r="CN1501" s="1" t="s">
        <v>20</v>
      </c>
      <c r="CO1501" s="6">
        <v>20228</v>
      </c>
      <c r="CP1501" s="6" t="s">
        <v>20</v>
      </c>
      <c r="CQ1501" s="7" t="s">
        <v>21</v>
      </c>
      <c r="CY1501" s="1">
        <v>20228</v>
      </c>
      <c r="CZ1501" s="1" t="s">
        <v>16</v>
      </c>
      <c r="DA1501" s="6">
        <f>+IFERROR(VALUE(RIGHT(Tabla18[[#This Row],[B2B]],6)),"")</f>
        <v>20228</v>
      </c>
      <c r="DB1501" s="6" t="str">
        <f>+IFERROR(VLOOKUP(CZ1501,Auxiliar!$A:$C,2,0),"")</f>
        <v>PREMIUM</v>
      </c>
      <c r="DC1501" s="7" t="str">
        <f>+IFERROR(VLOOKUP(CZ1501,Auxiliar!$A:$C,3,0),"")</f>
        <v>0b 0% | 2b 2% | 5b 3,5% | 10b 5%</v>
      </c>
      <c r="DE1501" s="1">
        <v>20228</v>
      </c>
      <c r="DF1501" s="1" t="s">
        <v>19</v>
      </c>
      <c r="DG1501" s="6">
        <f>+IFERROR(VALUE(RIGHT(Tabla19[[#This Row],[B2B]],6)),"")</f>
        <v>20228</v>
      </c>
      <c r="DH1501" s="6" t="str">
        <f>+IFERROR(VLOOKUP(DF1501,Auxiliar!$A:$C,2,0),"")</f>
        <v>MICHELOB</v>
      </c>
      <c r="DI1501" s="7" t="str">
        <f>+IFERROR(VLOOKUP(DF1501,Auxiliar!$A:$C,3,0),"")</f>
        <v>1b 7% | 3b 22% | 8b 27%</v>
      </c>
      <c r="DK1501" s="1"/>
      <c r="DL1501" s="1"/>
      <c r="DM1501" s="6" t="str">
        <f>+IFERROR(VALUE(RIGHT(Tabla20[[#This Row],[B2B]],6)),"")</f>
        <v/>
      </c>
      <c r="DN1501" s="6" t="str">
        <f>+IFERROR(VLOOKUP(DL1501,Auxiliar!$A:$C,2,0),"")</f>
        <v/>
      </c>
      <c r="DO1501" s="7" t="str">
        <f>+IFERROR(VLOOKUP(DL1501,Auxiliar!$A:$C,3,0),"")</f>
        <v/>
      </c>
      <c r="DQ1501" s="1">
        <v>20193</v>
      </c>
      <c r="DR1501" s="12" t="s">
        <v>24</v>
      </c>
      <c r="DS1501" s="6">
        <f>+IFERROR(VALUE(RIGHT(Tabla21[[#This Row],[B2B]],6)),"")</f>
        <v>20193</v>
      </c>
      <c r="DT1501" s="6" t="str">
        <f>+IFERROR(VLOOKUP(DR1501,Auxiliar!$A:$C,2,0),"")</f>
        <v>CORONA PORRON</v>
      </c>
      <c r="DU1501" s="7" t="str">
        <f>+IFERROR(VLOOKUP(DR1501,Auxiliar!$A:$C,3,0),"")</f>
        <v>1b 5% | 20b 0%</v>
      </c>
      <c r="DW1501" s="1"/>
      <c r="DX1501" s="12"/>
      <c r="DY1501" s="6" t="str">
        <f>+IFERROR(VALUE(RIGHT(Tabla22[[#This Row],[B2B]],6)),"")</f>
        <v/>
      </c>
      <c r="DZ1501" s="6" t="str">
        <f>+IFERROR(VLOOKUP(DX1501,Auxiliar!$A:$C,2,0),"")</f>
        <v/>
      </c>
      <c r="EA1501" s="7" t="str">
        <f>+IFERROR(VLOOKUP(DX1501,Auxiliar!$A:$C,3,0),"")</f>
        <v/>
      </c>
      <c r="EC1501" s="1"/>
      <c r="ED1501" s="12"/>
      <c r="EE1501" s="6" t="str">
        <f>+IFERROR(VALUE(RIGHT(Tabla23[[#This Row],[B2B]],6)),"")</f>
        <v/>
      </c>
      <c r="EF1501" s="6" t="str">
        <f>+IFERROR(VLOOKUP(ED1501,Auxiliar!$A:$C,2,0),"")</f>
        <v/>
      </c>
      <c r="EG1501" s="7" t="str">
        <f>+IFERROR(VLOOKUP(ED1501,Auxiliar!$A:$C,3,0),"")</f>
        <v/>
      </c>
      <c r="EI1501" s="1"/>
      <c r="EJ1501" s="12"/>
      <c r="EK1501" s="6" t="str">
        <f>+IFERROR(VALUE(RIGHT(Tabla24[[#This Row],[B2B]],6)),"")</f>
        <v/>
      </c>
      <c r="EL1501" s="6" t="str">
        <f>+IFERROR(VLOOKUP(EJ1501,Auxiliar!$A:$C,2,0),"")</f>
        <v/>
      </c>
      <c r="EM1501" s="7" t="str">
        <f>+IFERROR(VLOOKUP(EJ1501,Auxiliar!$A:$C,3,0),"")</f>
        <v/>
      </c>
      <c r="EO1501" s="1"/>
      <c r="EP1501" s="12"/>
      <c r="EQ1501" s="6" t="str">
        <f>+IFERROR(VALUE(RIGHT(Tabla25[[#This Row],[B2B]],6)),"")</f>
        <v/>
      </c>
      <c r="ER1501" s="6" t="str">
        <f>+IFERROR(VLOOKUP(EP1501,Auxiliar!$A:$C,2,0),"")</f>
        <v/>
      </c>
      <c r="ES1501" s="7" t="str">
        <f>+IFERROR(VLOOKUP(EP1501,Auxiliar!$A:$C,3,0),"")</f>
        <v/>
      </c>
      <c r="EU1501" s="1"/>
      <c r="EV1501" s="12"/>
      <c r="EW1501" s="6" t="str">
        <f>+IFERROR(VALUE(RIGHT(Tabla26[[#This Row],[B2B]],6)),"")</f>
        <v/>
      </c>
      <c r="EX1501" s="6" t="str">
        <f>+IFERROR(VLOOKUP(EV1501,Auxiliar!$A:$C,2,0),"")</f>
        <v/>
      </c>
      <c r="EY1501" s="7" t="str">
        <f>+IFERROR(VLOOKUP(EV1501,Auxiliar!$A:$C,3,0),"")</f>
        <v/>
      </c>
      <c r="EZ1501" s="1"/>
      <c r="FA1501" s="12"/>
      <c r="FB1501" s="6" t="str">
        <f>+IFERROR(VALUE(RIGHT(Tabla27[[#This Row],[B2B]],6)),"")</f>
        <v/>
      </c>
      <c r="FC1501" s="6" t="str">
        <f>+IFERROR(VLOOKUP(FA1501,Auxiliar!$A:$C,2,0),"")</f>
        <v/>
      </c>
      <c r="FD1501" s="7" t="str">
        <f>+IFERROR(VLOOKUP(FA1501,Auxiliar!$A:$C,3,0),"")</f>
        <v/>
      </c>
      <c r="FE1501" s="1"/>
      <c r="FF1501" s="12"/>
      <c r="FG1501" s="6" t="str">
        <f>+IFERROR(VALUE(RIGHT(Tabla28[[#This Row],[B2B]],6)),"")</f>
        <v/>
      </c>
      <c r="FH1501" s="6" t="str">
        <f>+IFERROR(VLOOKUP(FF1501,Auxiliar!$A:$C,2,0),"")</f>
        <v/>
      </c>
      <c r="FI1501" s="7" t="str">
        <f>+IFERROR(VLOOKUP(FF1501,Auxiliar!$A:$C,3,0),"")</f>
        <v/>
      </c>
      <c r="FJ1501" s="1"/>
      <c r="FK1501" s="12"/>
      <c r="FL1501" s="6" t="str">
        <f>+IFERROR(VALUE(RIGHT(Tabla29[[#This Row],[B2B]],6)),"")</f>
        <v/>
      </c>
      <c r="FM1501" s="6" t="str">
        <f>+IFERROR(VLOOKUP(FK1501,Auxiliar!$A:$C,2,0),"")</f>
        <v/>
      </c>
      <c r="FN1501" s="7" t="str">
        <f>+IFERROR(VLOOKUP(FK1501,Auxiliar!$A:$C,3,0),"")</f>
        <v/>
      </c>
      <c r="FO1501" s="1"/>
      <c r="FP1501" s="12"/>
      <c r="FQ1501" s="6" t="str">
        <f>+IFERROR(VALUE(RIGHT(Tabla30[[#This Row],[B2B]],6)),"")</f>
        <v/>
      </c>
      <c r="FR1501" s="6" t="str">
        <f>+IFERROR(VLOOKUP(FP1501,Auxiliar!$A:$C,2,0),"")</f>
        <v/>
      </c>
      <c r="FS1501" s="7"/>
      <c r="FT1501" s="1"/>
      <c r="FU1501" s="12"/>
      <c r="FV1501" s="6" t="str">
        <f>+IFERROR(VALUE(RIGHT(Tabla31[[#This Row],[B2B]],6)),"")</f>
        <v/>
      </c>
      <c r="FW1501" s="6" t="str">
        <f>+IFERROR(VLOOKUP(FU1501,Auxiliar!$A:$C,2,0),"")</f>
        <v/>
      </c>
      <c r="FX1501" s="7" t="str">
        <f>+IFERROR(VLOOKUP(FU1501,Auxiliar!$A:$C,3,0),"")</f>
        <v/>
      </c>
      <c r="FY1501" s="1"/>
      <c r="FZ1501" s="12"/>
      <c r="GA1501" s="6" t="str">
        <f>+IFERROR(VALUE(RIGHT(Tabla32[[#This Row],[B2B]],6)),"")</f>
        <v/>
      </c>
      <c r="GB1501" s="6" t="str">
        <f>+IFERROR(VLOOKUP(FZ1501,Auxiliar!$A:$C,2,0),"")</f>
        <v/>
      </c>
      <c r="GC1501" s="7" t="str">
        <f>+IFERROR(VLOOKUP(FZ1501,Auxiliar!$A:$C,3,0),"")</f>
        <v/>
      </c>
      <c r="GD1501" s="1"/>
      <c r="GE1501" s="12"/>
      <c r="GF1501" s="6" t="str">
        <f>+IFERROR(VALUE(RIGHT(Tabla33[[#This Row],[B2B]],6)),"")</f>
        <v/>
      </c>
      <c r="GG1501" s="6" t="str">
        <f>+IFERROR(VLOOKUP(GE1501,Auxiliar!$A:$C,2,0),"")</f>
        <v/>
      </c>
      <c r="GH1501" s="7" t="str">
        <f>+IFERROR(VLOOKUP(GE1501,Auxiliar!$A:$C,3,0),"")</f>
        <v/>
      </c>
    </row>
    <row r="1502" spans="79:190" x14ac:dyDescent="0.25">
      <c r="CA1502" s="1">
        <v>20211</v>
      </c>
      <c r="CB1502" s="1" t="s">
        <v>35</v>
      </c>
      <c r="CC1502" s="6">
        <f>+IFERROR(VALUE(RIGHT(Tabla14[[#This Row],[B2B]],6)),"")</f>
        <v>20211</v>
      </c>
      <c r="CD1502" s="6" t="str">
        <f>+IFERROR(VLOOKUP(CB1502,Auxiliar!$A:$C,2,0),"")</f>
        <v>Corona 710cc</v>
      </c>
      <c r="CE1502" s="7" t="str">
        <f>+IFERROR(VLOOKUP(CB1502,Auxiliar!$A:$C,3,0),"")</f>
        <v>1b 10% | 85b 0%</v>
      </c>
      <c r="CM1502" s="1">
        <v>20232</v>
      </c>
      <c r="CN1502" s="1" t="s">
        <v>20</v>
      </c>
      <c r="CO1502" s="6">
        <v>20232</v>
      </c>
      <c r="CP1502" s="6" t="s">
        <v>20</v>
      </c>
      <c r="CQ1502" s="7" t="s">
        <v>21</v>
      </c>
      <c r="CY1502" s="1">
        <v>20232</v>
      </c>
      <c r="CZ1502" s="1" t="s">
        <v>16</v>
      </c>
      <c r="DA1502" s="6">
        <f>+IFERROR(VALUE(RIGHT(Tabla18[[#This Row],[B2B]],6)),"")</f>
        <v>20232</v>
      </c>
      <c r="DB1502" s="6" t="str">
        <f>+IFERROR(VLOOKUP(CZ1502,Auxiliar!$A:$C,2,0),"")</f>
        <v>PREMIUM</v>
      </c>
      <c r="DC1502" s="7" t="str">
        <f>+IFERROR(VLOOKUP(CZ1502,Auxiliar!$A:$C,3,0),"")</f>
        <v>0b 0% | 2b 2% | 5b 3,5% | 10b 5%</v>
      </c>
      <c r="DE1502" s="1">
        <v>20232</v>
      </c>
      <c r="DF1502" s="1" t="s">
        <v>19</v>
      </c>
      <c r="DG1502" s="6">
        <f>+IFERROR(VALUE(RIGHT(Tabla19[[#This Row],[B2B]],6)),"")</f>
        <v>20232</v>
      </c>
      <c r="DH1502" s="6" t="str">
        <f>+IFERROR(VLOOKUP(DF1502,Auxiliar!$A:$C,2,0),"")</f>
        <v>MICHELOB</v>
      </c>
      <c r="DI1502" s="7" t="str">
        <f>+IFERROR(VLOOKUP(DF1502,Auxiliar!$A:$C,3,0),"")</f>
        <v>1b 7% | 3b 22% | 8b 27%</v>
      </c>
      <c r="DK1502" s="1"/>
      <c r="DL1502" s="1"/>
      <c r="DM1502" s="6" t="str">
        <f>+IFERROR(VALUE(RIGHT(Tabla20[[#This Row],[B2B]],6)),"")</f>
        <v/>
      </c>
      <c r="DN1502" s="6" t="str">
        <f>+IFERROR(VLOOKUP(DL1502,Auxiliar!$A:$C,2,0),"")</f>
        <v/>
      </c>
      <c r="DO1502" s="7" t="str">
        <f>+IFERROR(VLOOKUP(DL1502,Auxiliar!$A:$C,3,0),"")</f>
        <v/>
      </c>
      <c r="DQ1502" s="1">
        <v>20197</v>
      </c>
      <c r="DR1502" s="12" t="s">
        <v>24</v>
      </c>
      <c r="DS1502" s="6">
        <f>+IFERROR(VALUE(RIGHT(Tabla21[[#This Row],[B2B]],6)),"")</f>
        <v>20197</v>
      </c>
      <c r="DT1502" s="6" t="str">
        <f>+IFERROR(VLOOKUP(DR1502,Auxiliar!$A:$C,2,0),"")</f>
        <v>CORONA PORRON</v>
      </c>
      <c r="DU1502" s="7" t="str">
        <f>+IFERROR(VLOOKUP(DR1502,Auxiliar!$A:$C,3,0),"")</f>
        <v>1b 5% | 20b 0%</v>
      </c>
      <c r="DW1502" s="1"/>
      <c r="DX1502" s="12"/>
      <c r="DY1502" s="6" t="str">
        <f>+IFERROR(VALUE(RIGHT(Tabla22[[#This Row],[B2B]],6)),"")</f>
        <v/>
      </c>
      <c r="DZ1502" s="6" t="str">
        <f>+IFERROR(VLOOKUP(DX1502,Auxiliar!$A:$C,2,0),"")</f>
        <v/>
      </c>
      <c r="EA1502" s="7" t="str">
        <f>+IFERROR(VLOOKUP(DX1502,Auxiliar!$A:$C,3,0),"")</f>
        <v/>
      </c>
      <c r="EC1502" s="1"/>
      <c r="ED1502" s="12"/>
      <c r="EE1502" s="6" t="str">
        <f>+IFERROR(VALUE(RIGHT(Tabla23[[#This Row],[B2B]],6)),"")</f>
        <v/>
      </c>
      <c r="EF1502" s="6" t="str">
        <f>+IFERROR(VLOOKUP(ED1502,Auxiliar!$A:$C,2,0),"")</f>
        <v/>
      </c>
      <c r="EG1502" s="7" t="str">
        <f>+IFERROR(VLOOKUP(ED1502,Auxiliar!$A:$C,3,0),"")</f>
        <v/>
      </c>
      <c r="EI1502" s="1"/>
      <c r="EJ1502" s="12"/>
      <c r="EK1502" s="6" t="str">
        <f>+IFERROR(VALUE(RIGHT(Tabla24[[#This Row],[B2B]],6)),"")</f>
        <v/>
      </c>
      <c r="EL1502" s="6" t="str">
        <f>+IFERROR(VLOOKUP(EJ1502,Auxiliar!$A:$C,2,0),"")</f>
        <v/>
      </c>
      <c r="EM1502" s="7" t="str">
        <f>+IFERROR(VLOOKUP(EJ1502,Auxiliar!$A:$C,3,0),"")</f>
        <v/>
      </c>
      <c r="EO1502" s="1"/>
      <c r="EP1502" s="12"/>
      <c r="EQ1502" s="6" t="str">
        <f>+IFERROR(VALUE(RIGHT(Tabla25[[#This Row],[B2B]],6)),"")</f>
        <v/>
      </c>
      <c r="ER1502" s="6" t="str">
        <f>+IFERROR(VLOOKUP(EP1502,Auxiliar!$A:$C,2,0),"")</f>
        <v/>
      </c>
      <c r="ES1502" s="7" t="str">
        <f>+IFERROR(VLOOKUP(EP1502,Auxiliar!$A:$C,3,0),"")</f>
        <v/>
      </c>
      <c r="EU1502" s="1"/>
      <c r="EV1502" s="12"/>
      <c r="EW1502" s="6" t="str">
        <f>+IFERROR(VALUE(RIGHT(Tabla26[[#This Row],[B2B]],6)),"")</f>
        <v/>
      </c>
      <c r="EX1502" s="6" t="str">
        <f>+IFERROR(VLOOKUP(EV1502,Auxiliar!$A:$C,2,0),"")</f>
        <v/>
      </c>
      <c r="EY1502" s="7" t="str">
        <f>+IFERROR(VLOOKUP(EV1502,Auxiliar!$A:$C,3,0),"")</f>
        <v/>
      </c>
      <c r="EZ1502" s="1"/>
      <c r="FA1502" s="12"/>
      <c r="FB1502" s="6" t="str">
        <f>+IFERROR(VALUE(RIGHT(Tabla27[[#This Row],[B2B]],6)),"")</f>
        <v/>
      </c>
      <c r="FC1502" s="6" t="str">
        <f>+IFERROR(VLOOKUP(FA1502,Auxiliar!$A:$C,2,0),"")</f>
        <v/>
      </c>
      <c r="FD1502" s="7" t="str">
        <f>+IFERROR(VLOOKUP(FA1502,Auxiliar!$A:$C,3,0),"")</f>
        <v/>
      </c>
      <c r="FE1502" s="1"/>
      <c r="FF1502" s="12"/>
      <c r="FG1502" s="6" t="str">
        <f>+IFERROR(VALUE(RIGHT(Tabla28[[#This Row],[B2B]],6)),"")</f>
        <v/>
      </c>
      <c r="FH1502" s="6" t="str">
        <f>+IFERROR(VLOOKUP(FF1502,Auxiliar!$A:$C,2,0),"")</f>
        <v/>
      </c>
      <c r="FI1502" s="7" t="str">
        <f>+IFERROR(VLOOKUP(FF1502,Auxiliar!$A:$C,3,0),"")</f>
        <v/>
      </c>
      <c r="FJ1502" s="1"/>
      <c r="FK1502" s="12"/>
      <c r="FL1502" s="6" t="str">
        <f>+IFERROR(VALUE(RIGHT(Tabla29[[#This Row],[B2B]],6)),"")</f>
        <v/>
      </c>
      <c r="FM1502" s="6" t="str">
        <f>+IFERROR(VLOOKUP(FK1502,Auxiliar!$A:$C,2,0),"")</f>
        <v/>
      </c>
      <c r="FN1502" s="7" t="str">
        <f>+IFERROR(VLOOKUP(FK1502,Auxiliar!$A:$C,3,0),"")</f>
        <v/>
      </c>
      <c r="FO1502" s="1"/>
      <c r="FP1502" s="12"/>
      <c r="FQ1502" s="6" t="str">
        <f>+IFERROR(VALUE(RIGHT(Tabla30[[#This Row],[B2B]],6)),"")</f>
        <v/>
      </c>
      <c r="FR1502" s="6" t="str">
        <f>+IFERROR(VLOOKUP(FP1502,Auxiliar!$A:$C,2,0),"")</f>
        <v/>
      </c>
      <c r="FS1502" s="7"/>
      <c r="FT1502" s="1"/>
      <c r="FU1502" s="12"/>
      <c r="FV1502" s="6" t="str">
        <f>+IFERROR(VALUE(RIGHT(Tabla31[[#This Row],[B2B]],6)),"")</f>
        <v/>
      </c>
      <c r="FW1502" s="6" t="str">
        <f>+IFERROR(VLOOKUP(FU1502,Auxiliar!$A:$C,2,0),"")</f>
        <v/>
      </c>
      <c r="FX1502" s="7" t="str">
        <f>+IFERROR(VLOOKUP(FU1502,Auxiliar!$A:$C,3,0),"")</f>
        <v/>
      </c>
      <c r="FY1502" s="1"/>
      <c r="FZ1502" s="12"/>
      <c r="GA1502" s="6" t="str">
        <f>+IFERROR(VALUE(RIGHT(Tabla32[[#This Row],[B2B]],6)),"")</f>
        <v/>
      </c>
      <c r="GB1502" s="6" t="str">
        <f>+IFERROR(VLOOKUP(FZ1502,Auxiliar!$A:$C,2,0),"")</f>
        <v/>
      </c>
      <c r="GC1502" s="7" t="str">
        <f>+IFERROR(VLOOKUP(FZ1502,Auxiliar!$A:$C,3,0),"")</f>
        <v/>
      </c>
      <c r="GD1502" s="1"/>
      <c r="GE1502" s="12"/>
      <c r="GF1502" s="6" t="str">
        <f>+IFERROR(VALUE(RIGHT(Tabla33[[#This Row],[B2B]],6)),"")</f>
        <v/>
      </c>
      <c r="GG1502" s="6" t="str">
        <f>+IFERROR(VLOOKUP(GE1502,Auxiliar!$A:$C,2,0),"")</f>
        <v/>
      </c>
      <c r="GH1502" s="7" t="str">
        <f>+IFERROR(VLOOKUP(GE1502,Auxiliar!$A:$C,3,0),"")</f>
        <v/>
      </c>
    </row>
    <row r="1503" spans="79:190" x14ac:dyDescent="0.25">
      <c r="CA1503" s="1">
        <v>20213</v>
      </c>
      <c r="CB1503" s="1" t="s">
        <v>35</v>
      </c>
      <c r="CC1503" s="6">
        <f>+IFERROR(VALUE(RIGHT(Tabla14[[#This Row],[B2B]],6)),"")</f>
        <v>20213</v>
      </c>
      <c r="CD1503" s="6" t="str">
        <f>+IFERROR(VLOOKUP(CB1503,Auxiliar!$A:$C,2,0),"")</f>
        <v>Corona 710cc</v>
      </c>
      <c r="CE1503" s="7" t="str">
        <f>+IFERROR(VLOOKUP(CB1503,Auxiliar!$A:$C,3,0),"")</f>
        <v>1b 10% | 85b 0%</v>
      </c>
      <c r="CM1503" s="1">
        <v>20233</v>
      </c>
      <c r="CN1503" s="1" t="s">
        <v>20</v>
      </c>
      <c r="CO1503" s="6">
        <v>20233</v>
      </c>
      <c r="CP1503" s="6" t="s">
        <v>20</v>
      </c>
      <c r="CQ1503" s="7" t="s">
        <v>21</v>
      </c>
      <c r="CY1503" s="1">
        <v>20233</v>
      </c>
      <c r="CZ1503" s="1" t="s">
        <v>16</v>
      </c>
      <c r="DA1503" s="6">
        <f>+IFERROR(VALUE(RIGHT(Tabla18[[#This Row],[B2B]],6)),"")</f>
        <v>20233</v>
      </c>
      <c r="DB1503" s="6" t="str">
        <f>+IFERROR(VLOOKUP(CZ1503,Auxiliar!$A:$C,2,0),"")</f>
        <v>PREMIUM</v>
      </c>
      <c r="DC1503" s="7" t="str">
        <f>+IFERROR(VLOOKUP(CZ1503,Auxiliar!$A:$C,3,0),"")</f>
        <v>0b 0% | 2b 2% | 5b 3,5% | 10b 5%</v>
      </c>
      <c r="DE1503" s="1">
        <v>20233</v>
      </c>
      <c r="DF1503" s="1" t="s">
        <v>19</v>
      </c>
      <c r="DG1503" s="6">
        <f>+IFERROR(VALUE(RIGHT(Tabla19[[#This Row],[B2B]],6)),"")</f>
        <v>20233</v>
      </c>
      <c r="DH1503" s="6" t="str">
        <f>+IFERROR(VLOOKUP(DF1503,Auxiliar!$A:$C,2,0),"")</f>
        <v>MICHELOB</v>
      </c>
      <c r="DI1503" s="7" t="str">
        <f>+IFERROR(VLOOKUP(DF1503,Auxiliar!$A:$C,3,0),"")</f>
        <v>1b 7% | 3b 22% | 8b 27%</v>
      </c>
      <c r="DK1503" s="1"/>
      <c r="DL1503" s="1"/>
      <c r="DM1503" s="6" t="str">
        <f>+IFERROR(VALUE(RIGHT(Tabla20[[#This Row],[B2B]],6)),"")</f>
        <v/>
      </c>
      <c r="DN1503" s="6" t="str">
        <f>+IFERROR(VLOOKUP(DL1503,Auxiliar!$A:$C,2,0),"")</f>
        <v/>
      </c>
      <c r="DO1503" s="7" t="str">
        <f>+IFERROR(VLOOKUP(DL1503,Auxiliar!$A:$C,3,0),"")</f>
        <v/>
      </c>
      <c r="DQ1503" s="1">
        <v>20202</v>
      </c>
      <c r="DR1503" s="12" t="s">
        <v>24</v>
      </c>
      <c r="DS1503" s="6">
        <f>+IFERROR(VALUE(RIGHT(Tabla21[[#This Row],[B2B]],6)),"")</f>
        <v>20202</v>
      </c>
      <c r="DT1503" s="6" t="str">
        <f>+IFERROR(VLOOKUP(DR1503,Auxiliar!$A:$C,2,0),"")</f>
        <v>CORONA PORRON</v>
      </c>
      <c r="DU1503" s="7" t="str">
        <f>+IFERROR(VLOOKUP(DR1503,Auxiliar!$A:$C,3,0),"")</f>
        <v>1b 5% | 20b 0%</v>
      </c>
      <c r="DW1503" s="1"/>
      <c r="DX1503" s="12"/>
      <c r="DY1503" s="6" t="str">
        <f>+IFERROR(VALUE(RIGHT(Tabla22[[#This Row],[B2B]],6)),"")</f>
        <v/>
      </c>
      <c r="DZ1503" s="6" t="str">
        <f>+IFERROR(VLOOKUP(DX1503,Auxiliar!$A:$C,2,0),"")</f>
        <v/>
      </c>
      <c r="EA1503" s="7" t="str">
        <f>+IFERROR(VLOOKUP(DX1503,Auxiliar!$A:$C,3,0),"")</f>
        <v/>
      </c>
      <c r="EC1503" s="1"/>
      <c r="ED1503" s="12"/>
      <c r="EE1503" s="6" t="str">
        <f>+IFERROR(VALUE(RIGHT(Tabla23[[#This Row],[B2B]],6)),"")</f>
        <v/>
      </c>
      <c r="EF1503" s="6" t="str">
        <f>+IFERROR(VLOOKUP(ED1503,Auxiliar!$A:$C,2,0),"")</f>
        <v/>
      </c>
      <c r="EG1503" s="7" t="str">
        <f>+IFERROR(VLOOKUP(ED1503,Auxiliar!$A:$C,3,0),"")</f>
        <v/>
      </c>
      <c r="EI1503" s="1"/>
      <c r="EJ1503" s="12"/>
      <c r="EK1503" s="6" t="str">
        <f>+IFERROR(VALUE(RIGHT(Tabla24[[#This Row],[B2B]],6)),"")</f>
        <v/>
      </c>
      <c r="EL1503" s="6" t="str">
        <f>+IFERROR(VLOOKUP(EJ1503,Auxiliar!$A:$C,2,0),"")</f>
        <v/>
      </c>
      <c r="EM1503" s="7" t="str">
        <f>+IFERROR(VLOOKUP(EJ1503,Auxiliar!$A:$C,3,0),"")</f>
        <v/>
      </c>
      <c r="EO1503" s="1"/>
      <c r="EP1503" s="12"/>
      <c r="EQ1503" s="6" t="str">
        <f>+IFERROR(VALUE(RIGHT(Tabla25[[#This Row],[B2B]],6)),"")</f>
        <v/>
      </c>
      <c r="ER1503" s="6" t="str">
        <f>+IFERROR(VLOOKUP(EP1503,Auxiliar!$A:$C,2,0),"")</f>
        <v/>
      </c>
      <c r="ES1503" s="7" t="str">
        <f>+IFERROR(VLOOKUP(EP1503,Auxiliar!$A:$C,3,0),"")</f>
        <v/>
      </c>
      <c r="EU1503" s="1"/>
      <c r="EV1503" s="12"/>
      <c r="EW1503" s="6" t="str">
        <f>+IFERROR(VALUE(RIGHT(Tabla26[[#This Row],[B2B]],6)),"")</f>
        <v/>
      </c>
      <c r="EX1503" s="6" t="str">
        <f>+IFERROR(VLOOKUP(EV1503,Auxiliar!$A:$C,2,0),"")</f>
        <v/>
      </c>
      <c r="EY1503" s="7" t="str">
        <f>+IFERROR(VLOOKUP(EV1503,Auxiliar!$A:$C,3,0),"")</f>
        <v/>
      </c>
      <c r="EZ1503" s="1"/>
      <c r="FA1503" s="12"/>
      <c r="FB1503" s="6" t="str">
        <f>+IFERROR(VALUE(RIGHT(Tabla27[[#This Row],[B2B]],6)),"")</f>
        <v/>
      </c>
      <c r="FC1503" s="6" t="str">
        <f>+IFERROR(VLOOKUP(FA1503,Auxiliar!$A:$C,2,0),"")</f>
        <v/>
      </c>
      <c r="FD1503" s="7" t="str">
        <f>+IFERROR(VLOOKUP(FA1503,Auxiliar!$A:$C,3,0),"")</f>
        <v/>
      </c>
      <c r="FE1503" s="1"/>
      <c r="FF1503" s="12"/>
      <c r="FG1503" s="6" t="str">
        <f>+IFERROR(VALUE(RIGHT(Tabla28[[#This Row],[B2B]],6)),"")</f>
        <v/>
      </c>
      <c r="FH1503" s="6" t="str">
        <f>+IFERROR(VLOOKUP(FF1503,Auxiliar!$A:$C,2,0),"")</f>
        <v/>
      </c>
      <c r="FI1503" s="7" t="str">
        <f>+IFERROR(VLOOKUP(FF1503,Auxiliar!$A:$C,3,0),"")</f>
        <v/>
      </c>
      <c r="FJ1503" s="1"/>
      <c r="FK1503" s="12"/>
      <c r="FL1503" s="6" t="str">
        <f>+IFERROR(VALUE(RIGHT(Tabla29[[#This Row],[B2B]],6)),"")</f>
        <v/>
      </c>
      <c r="FM1503" s="6" t="str">
        <f>+IFERROR(VLOOKUP(FK1503,Auxiliar!$A:$C,2,0),"")</f>
        <v/>
      </c>
      <c r="FN1503" s="7" t="str">
        <f>+IFERROR(VLOOKUP(FK1503,Auxiliar!$A:$C,3,0),"")</f>
        <v/>
      </c>
      <c r="FO1503" s="1"/>
      <c r="FP1503" s="12"/>
      <c r="FQ1503" s="6" t="str">
        <f>+IFERROR(VALUE(RIGHT(Tabla30[[#This Row],[B2B]],6)),"")</f>
        <v/>
      </c>
      <c r="FR1503" s="6" t="str">
        <f>+IFERROR(VLOOKUP(FP1503,Auxiliar!$A:$C,2,0),"")</f>
        <v/>
      </c>
      <c r="FS1503" s="7"/>
      <c r="FT1503" s="1"/>
      <c r="FU1503" s="12"/>
      <c r="FV1503" s="6" t="str">
        <f>+IFERROR(VALUE(RIGHT(Tabla31[[#This Row],[B2B]],6)),"")</f>
        <v/>
      </c>
      <c r="FW1503" s="6" t="str">
        <f>+IFERROR(VLOOKUP(FU1503,Auxiliar!$A:$C,2,0),"")</f>
        <v/>
      </c>
      <c r="FX1503" s="7" t="str">
        <f>+IFERROR(VLOOKUP(FU1503,Auxiliar!$A:$C,3,0),"")</f>
        <v/>
      </c>
      <c r="FY1503" s="1"/>
      <c r="FZ1503" s="12"/>
      <c r="GA1503" s="6" t="str">
        <f>+IFERROR(VALUE(RIGHT(Tabla32[[#This Row],[B2B]],6)),"")</f>
        <v/>
      </c>
      <c r="GB1503" s="6" t="str">
        <f>+IFERROR(VLOOKUP(FZ1503,Auxiliar!$A:$C,2,0),"")</f>
        <v/>
      </c>
      <c r="GC1503" s="7" t="str">
        <f>+IFERROR(VLOOKUP(FZ1503,Auxiliar!$A:$C,3,0),"")</f>
        <v/>
      </c>
      <c r="GD1503" s="1"/>
      <c r="GE1503" s="12"/>
      <c r="GF1503" s="6" t="str">
        <f>+IFERROR(VALUE(RIGHT(Tabla33[[#This Row],[B2B]],6)),"")</f>
        <v/>
      </c>
      <c r="GG1503" s="6" t="str">
        <f>+IFERROR(VLOOKUP(GE1503,Auxiliar!$A:$C,2,0),"")</f>
        <v/>
      </c>
      <c r="GH1503" s="7" t="str">
        <f>+IFERROR(VLOOKUP(GE1503,Auxiliar!$A:$C,3,0),"")</f>
        <v/>
      </c>
    </row>
    <row r="1504" spans="79:190" x14ac:dyDescent="0.25">
      <c r="CA1504" s="1">
        <v>20220</v>
      </c>
      <c r="CB1504" s="1" t="s">
        <v>35</v>
      </c>
      <c r="CC1504" s="6">
        <f>+IFERROR(VALUE(RIGHT(Tabla14[[#This Row],[B2B]],6)),"")</f>
        <v>20220</v>
      </c>
      <c r="CD1504" s="6" t="str">
        <f>+IFERROR(VLOOKUP(CB1504,Auxiliar!$A:$C,2,0),"")</f>
        <v>Corona 710cc</v>
      </c>
      <c r="CE1504" s="7" t="str">
        <f>+IFERROR(VLOOKUP(CB1504,Auxiliar!$A:$C,3,0),"")</f>
        <v>1b 10% | 85b 0%</v>
      </c>
      <c r="CM1504" s="1">
        <v>20235</v>
      </c>
      <c r="CN1504" s="1" t="s">
        <v>20</v>
      </c>
      <c r="CO1504" s="6">
        <v>20235</v>
      </c>
      <c r="CP1504" s="6" t="s">
        <v>20</v>
      </c>
      <c r="CQ1504" s="7" t="s">
        <v>21</v>
      </c>
      <c r="CY1504" s="1">
        <v>20235</v>
      </c>
      <c r="CZ1504" s="1" t="s">
        <v>16</v>
      </c>
      <c r="DA1504" s="6">
        <f>+IFERROR(VALUE(RIGHT(Tabla18[[#This Row],[B2B]],6)),"")</f>
        <v>20235</v>
      </c>
      <c r="DB1504" s="6" t="str">
        <f>+IFERROR(VLOOKUP(CZ1504,Auxiliar!$A:$C,2,0),"")</f>
        <v>PREMIUM</v>
      </c>
      <c r="DC1504" s="7" t="str">
        <f>+IFERROR(VLOOKUP(CZ1504,Auxiliar!$A:$C,3,0),"")</f>
        <v>0b 0% | 2b 2% | 5b 3,5% | 10b 5%</v>
      </c>
      <c r="DE1504" s="1">
        <v>20235</v>
      </c>
      <c r="DF1504" s="1" t="s">
        <v>19</v>
      </c>
      <c r="DG1504" s="6">
        <f>+IFERROR(VALUE(RIGHT(Tabla19[[#This Row],[B2B]],6)),"")</f>
        <v>20235</v>
      </c>
      <c r="DH1504" s="6" t="str">
        <f>+IFERROR(VLOOKUP(DF1504,Auxiliar!$A:$C,2,0),"")</f>
        <v>MICHELOB</v>
      </c>
      <c r="DI1504" s="7" t="str">
        <f>+IFERROR(VLOOKUP(DF1504,Auxiliar!$A:$C,3,0),"")</f>
        <v>1b 7% | 3b 22% | 8b 27%</v>
      </c>
      <c r="DK1504" s="1"/>
      <c r="DL1504" s="1"/>
      <c r="DM1504" s="6" t="str">
        <f>+IFERROR(VALUE(RIGHT(Tabla20[[#This Row],[B2B]],6)),"")</f>
        <v/>
      </c>
      <c r="DN1504" s="6" t="str">
        <f>+IFERROR(VLOOKUP(DL1504,Auxiliar!$A:$C,2,0),"")</f>
        <v/>
      </c>
      <c r="DO1504" s="7" t="str">
        <f>+IFERROR(VLOOKUP(DL1504,Auxiliar!$A:$C,3,0),"")</f>
        <v/>
      </c>
      <c r="DQ1504" s="1">
        <v>20204</v>
      </c>
      <c r="DR1504" s="12" t="s">
        <v>24</v>
      </c>
      <c r="DS1504" s="6">
        <f>+IFERROR(VALUE(RIGHT(Tabla21[[#This Row],[B2B]],6)),"")</f>
        <v>20204</v>
      </c>
      <c r="DT1504" s="6" t="str">
        <f>+IFERROR(VLOOKUP(DR1504,Auxiliar!$A:$C,2,0),"")</f>
        <v>CORONA PORRON</v>
      </c>
      <c r="DU1504" s="7" t="str">
        <f>+IFERROR(VLOOKUP(DR1504,Auxiliar!$A:$C,3,0),"")</f>
        <v>1b 5% | 20b 0%</v>
      </c>
      <c r="DW1504" s="1"/>
      <c r="DX1504" s="12"/>
      <c r="DY1504" s="6" t="str">
        <f>+IFERROR(VALUE(RIGHT(Tabla22[[#This Row],[B2B]],6)),"")</f>
        <v/>
      </c>
      <c r="DZ1504" s="6" t="str">
        <f>+IFERROR(VLOOKUP(DX1504,Auxiliar!$A:$C,2,0),"")</f>
        <v/>
      </c>
      <c r="EA1504" s="7" t="str">
        <f>+IFERROR(VLOOKUP(DX1504,Auxiliar!$A:$C,3,0),"")</f>
        <v/>
      </c>
      <c r="EC1504" s="1"/>
      <c r="ED1504" s="12"/>
      <c r="EE1504" s="6" t="str">
        <f>+IFERROR(VALUE(RIGHT(Tabla23[[#This Row],[B2B]],6)),"")</f>
        <v/>
      </c>
      <c r="EF1504" s="6" t="str">
        <f>+IFERROR(VLOOKUP(ED1504,Auxiliar!$A:$C,2,0),"")</f>
        <v/>
      </c>
      <c r="EG1504" s="7" t="str">
        <f>+IFERROR(VLOOKUP(ED1504,Auxiliar!$A:$C,3,0),"")</f>
        <v/>
      </c>
      <c r="EI1504" s="1"/>
      <c r="EJ1504" s="12"/>
      <c r="EK1504" s="6" t="str">
        <f>+IFERROR(VALUE(RIGHT(Tabla24[[#This Row],[B2B]],6)),"")</f>
        <v/>
      </c>
      <c r="EL1504" s="6" t="str">
        <f>+IFERROR(VLOOKUP(EJ1504,Auxiliar!$A:$C,2,0),"")</f>
        <v/>
      </c>
      <c r="EM1504" s="7" t="str">
        <f>+IFERROR(VLOOKUP(EJ1504,Auxiliar!$A:$C,3,0),"")</f>
        <v/>
      </c>
      <c r="EO1504" s="1"/>
      <c r="EP1504" s="12"/>
      <c r="EQ1504" s="6" t="str">
        <f>+IFERROR(VALUE(RIGHT(Tabla25[[#This Row],[B2B]],6)),"")</f>
        <v/>
      </c>
      <c r="ER1504" s="6" t="str">
        <f>+IFERROR(VLOOKUP(EP1504,Auxiliar!$A:$C,2,0),"")</f>
        <v/>
      </c>
      <c r="ES1504" s="7" t="str">
        <f>+IFERROR(VLOOKUP(EP1504,Auxiliar!$A:$C,3,0),"")</f>
        <v/>
      </c>
      <c r="EU1504" s="1"/>
      <c r="EV1504" s="12"/>
      <c r="EW1504" s="6" t="str">
        <f>+IFERROR(VALUE(RIGHT(Tabla26[[#This Row],[B2B]],6)),"")</f>
        <v/>
      </c>
      <c r="EX1504" s="6" t="str">
        <f>+IFERROR(VLOOKUP(EV1504,Auxiliar!$A:$C,2,0),"")</f>
        <v/>
      </c>
      <c r="EY1504" s="7" t="str">
        <f>+IFERROR(VLOOKUP(EV1504,Auxiliar!$A:$C,3,0),"")</f>
        <v/>
      </c>
      <c r="EZ1504" s="1"/>
      <c r="FA1504" s="12"/>
      <c r="FB1504" s="6" t="str">
        <f>+IFERROR(VALUE(RIGHT(Tabla27[[#This Row],[B2B]],6)),"")</f>
        <v/>
      </c>
      <c r="FC1504" s="6" t="str">
        <f>+IFERROR(VLOOKUP(FA1504,Auxiliar!$A:$C,2,0),"")</f>
        <v/>
      </c>
      <c r="FD1504" s="7" t="str">
        <f>+IFERROR(VLOOKUP(FA1504,Auxiliar!$A:$C,3,0),"")</f>
        <v/>
      </c>
      <c r="FE1504" s="1"/>
      <c r="FF1504" s="12"/>
      <c r="FG1504" s="6" t="str">
        <f>+IFERROR(VALUE(RIGHT(Tabla28[[#This Row],[B2B]],6)),"")</f>
        <v/>
      </c>
      <c r="FH1504" s="6" t="str">
        <f>+IFERROR(VLOOKUP(FF1504,Auxiliar!$A:$C,2,0),"")</f>
        <v/>
      </c>
      <c r="FI1504" s="7" t="str">
        <f>+IFERROR(VLOOKUP(FF1504,Auxiliar!$A:$C,3,0),"")</f>
        <v/>
      </c>
      <c r="FJ1504" s="1"/>
      <c r="FK1504" s="12"/>
      <c r="FL1504" s="6" t="str">
        <f>+IFERROR(VALUE(RIGHT(Tabla29[[#This Row],[B2B]],6)),"")</f>
        <v/>
      </c>
      <c r="FM1504" s="6" t="str">
        <f>+IFERROR(VLOOKUP(FK1504,Auxiliar!$A:$C,2,0),"")</f>
        <v/>
      </c>
      <c r="FN1504" s="7" t="str">
        <f>+IFERROR(VLOOKUP(FK1504,Auxiliar!$A:$C,3,0),"")</f>
        <v/>
      </c>
      <c r="FO1504" s="1"/>
      <c r="FP1504" s="12"/>
      <c r="FQ1504" s="6" t="str">
        <f>+IFERROR(VALUE(RIGHT(Tabla30[[#This Row],[B2B]],6)),"")</f>
        <v/>
      </c>
      <c r="FR1504" s="6" t="str">
        <f>+IFERROR(VLOOKUP(FP1504,Auxiliar!$A:$C,2,0),"")</f>
        <v/>
      </c>
      <c r="FS1504" s="7"/>
      <c r="FT1504" s="1"/>
      <c r="FU1504" s="12"/>
      <c r="FV1504" s="6" t="str">
        <f>+IFERROR(VALUE(RIGHT(Tabla31[[#This Row],[B2B]],6)),"")</f>
        <v/>
      </c>
      <c r="FW1504" s="6" t="str">
        <f>+IFERROR(VLOOKUP(FU1504,Auxiliar!$A:$C,2,0),"")</f>
        <v/>
      </c>
      <c r="FX1504" s="7" t="str">
        <f>+IFERROR(VLOOKUP(FU1504,Auxiliar!$A:$C,3,0),"")</f>
        <v/>
      </c>
      <c r="FY1504" s="1"/>
      <c r="FZ1504" s="12"/>
      <c r="GA1504" s="6" t="str">
        <f>+IFERROR(VALUE(RIGHT(Tabla32[[#This Row],[B2B]],6)),"")</f>
        <v/>
      </c>
      <c r="GB1504" s="6" t="str">
        <f>+IFERROR(VLOOKUP(FZ1504,Auxiliar!$A:$C,2,0),"")</f>
        <v/>
      </c>
      <c r="GC1504" s="7" t="str">
        <f>+IFERROR(VLOOKUP(FZ1504,Auxiliar!$A:$C,3,0),"")</f>
        <v/>
      </c>
      <c r="GD1504" s="1"/>
      <c r="GE1504" s="12"/>
      <c r="GF1504" s="6" t="str">
        <f>+IFERROR(VALUE(RIGHT(Tabla33[[#This Row],[B2B]],6)),"")</f>
        <v/>
      </c>
      <c r="GG1504" s="6" t="str">
        <f>+IFERROR(VLOOKUP(GE1504,Auxiliar!$A:$C,2,0),"")</f>
        <v/>
      </c>
      <c r="GH1504" s="7" t="str">
        <f>+IFERROR(VLOOKUP(GE1504,Auxiliar!$A:$C,3,0),"")</f>
        <v/>
      </c>
    </row>
    <row r="1505" spans="79:190" x14ac:dyDescent="0.25">
      <c r="CA1505" s="1">
        <v>20221</v>
      </c>
      <c r="CB1505" s="1" t="s">
        <v>35</v>
      </c>
      <c r="CC1505" s="6">
        <f>+IFERROR(VALUE(RIGHT(Tabla14[[#This Row],[B2B]],6)),"")</f>
        <v>20221</v>
      </c>
      <c r="CD1505" s="6" t="str">
        <f>+IFERROR(VLOOKUP(CB1505,Auxiliar!$A:$C,2,0),"")</f>
        <v>Corona 710cc</v>
      </c>
      <c r="CE1505" s="7" t="str">
        <f>+IFERROR(VLOOKUP(CB1505,Auxiliar!$A:$C,3,0),"")</f>
        <v>1b 10% | 85b 0%</v>
      </c>
      <c r="CM1505" s="1">
        <v>20236</v>
      </c>
      <c r="CN1505" s="1" t="s">
        <v>20</v>
      </c>
      <c r="CO1505" s="6">
        <v>20236</v>
      </c>
      <c r="CP1505" s="6" t="s">
        <v>20</v>
      </c>
      <c r="CQ1505" s="7" t="s">
        <v>21</v>
      </c>
      <c r="CY1505" s="1">
        <v>20236</v>
      </c>
      <c r="CZ1505" s="1" t="s">
        <v>16</v>
      </c>
      <c r="DA1505" s="6">
        <f>+IFERROR(VALUE(RIGHT(Tabla18[[#This Row],[B2B]],6)),"")</f>
        <v>20236</v>
      </c>
      <c r="DB1505" s="6" t="str">
        <f>+IFERROR(VLOOKUP(CZ1505,Auxiliar!$A:$C,2,0),"")</f>
        <v>PREMIUM</v>
      </c>
      <c r="DC1505" s="7" t="str">
        <f>+IFERROR(VLOOKUP(CZ1505,Auxiliar!$A:$C,3,0),"")</f>
        <v>0b 0% | 2b 2% | 5b 3,5% | 10b 5%</v>
      </c>
      <c r="DE1505" s="1">
        <v>20236</v>
      </c>
      <c r="DF1505" s="1" t="s">
        <v>19</v>
      </c>
      <c r="DG1505" s="6">
        <f>+IFERROR(VALUE(RIGHT(Tabla19[[#This Row],[B2B]],6)),"")</f>
        <v>20236</v>
      </c>
      <c r="DH1505" s="6" t="str">
        <f>+IFERROR(VLOOKUP(DF1505,Auxiliar!$A:$C,2,0),"")</f>
        <v>MICHELOB</v>
      </c>
      <c r="DI1505" s="7" t="str">
        <f>+IFERROR(VLOOKUP(DF1505,Auxiliar!$A:$C,3,0),"")</f>
        <v>1b 7% | 3b 22% | 8b 27%</v>
      </c>
      <c r="DK1505" s="1"/>
      <c r="DL1505" s="1"/>
      <c r="DM1505" s="6" t="str">
        <f>+IFERROR(VALUE(RIGHT(Tabla20[[#This Row],[B2B]],6)),"")</f>
        <v/>
      </c>
      <c r="DN1505" s="6" t="str">
        <f>+IFERROR(VLOOKUP(DL1505,Auxiliar!$A:$C,2,0),"")</f>
        <v/>
      </c>
      <c r="DO1505" s="7" t="str">
        <f>+IFERROR(VLOOKUP(DL1505,Auxiliar!$A:$C,3,0),"")</f>
        <v/>
      </c>
      <c r="DQ1505" s="1">
        <v>20209</v>
      </c>
      <c r="DR1505" s="12" t="s">
        <v>24</v>
      </c>
      <c r="DS1505" s="6">
        <f>+IFERROR(VALUE(RIGHT(Tabla21[[#This Row],[B2B]],6)),"")</f>
        <v>20209</v>
      </c>
      <c r="DT1505" s="6" t="str">
        <f>+IFERROR(VLOOKUP(DR1505,Auxiliar!$A:$C,2,0),"")</f>
        <v>CORONA PORRON</v>
      </c>
      <c r="DU1505" s="7" t="str">
        <f>+IFERROR(VLOOKUP(DR1505,Auxiliar!$A:$C,3,0),"")</f>
        <v>1b 5% | 20b 0%</v>
      </c>
      <c r="DW1505" s="1"/>
      <c r="DX1505" s="12"/>
      <c r="DY1505" s="6" t="str">
        <f>+IFERROR(VALUE(RIGHT(Tabla22[[#This Row],[B2B]],6)),"")</f>
        <v/>
      </c>
      <c r="DZ1505" s="6" t="str">
        <f>+IFERROR(VLOOKUP(DX1505,Auxiliar!$A:$C,2,0),"")</f>
        <v/>
      </c>
      <c r="EA1505" s="7" t="str">
        <f>+IFERROR(VLOOKUP(DX1505,Auxiliar!$A:$C,3,0),"")</f>
        <v/>
      </c>
      <c r="EC1505" s="1"/>
      <c r="ED1505" s="12"/>
      <c r="EE1505" s="6" t="str">
        <f>+IFERROR(VALUE(RIGHT(Tabla23[[#This Row],[B2B]],6)),"")</f>
        <v/>
      </c>
      <c r="EF1505" s="6" t="str">
        <f>+IFERROR(VLOOKUP(ED1505,Auxiliar!$A:$C,2,0),"")</f>
        <v/>
      </c>
      <c r="EG1505" s="7" t="str">
        <f>+IFERROR(VLOOKUP(ED1505,Auxiliar!$A:$C,3,0),"")</f>
        <v/>
      </c>
      <c r="EI1505" s="1"/>
      <c r="EJ1505" s="12"/>
      <c r="EK1505" s="6" t="str">
        <f>+IFERROR(VALUE(RIGHT(Tabla24[[#This Row],[B2B]],6)),"")</f>
        <v/>
      </c>
      <c r="EL1505" s="6" t="str">
        <f>+IFERROR(VLOOKUP(EJ1505,Auxiliar!$A:$C,2,0),"")</f>
        <v/>
      </c>
      <c r="EM1505" s="7" t="str">
        <f>+IFERROR(VLOOKUP(EJ1505,Auxiliar!$A:$C,3,0),"")</f>
        <v/>
      </c>
      <c r="EO1505" s="1"/>
      <c r="EP1505" s="12"/>
      <c r="EQ1505" s="6" t="str">
        <f>+IFERROR(VALUE(RIGHT(Tabla25[[#This Row],[B2B]],6)),"")</f>
        <v/>
      </c>
      <c r="ER1505" s="6" t="str">
        <f>+IFERROR(VLOOKUP(EP1505,Auxiliar!$A:$C,2,0),"")</f>
        <v/>
      </c>
      <c r="ES1505" s="7" t="str">
        <f>+IFERROR(VLOOKUP(EP1505,Auxiliar!$A:$C,3,0),"")</f>
        <v/>
      </c>
      <c r="EU1505" s="1"/>
      <c r="EV1505" s="12"/>
      <c r="EW1505" s="6" t="str">
        <f>+IFERROR(VALUE(RIGHT(Tabla26[[#This Row],[B2B]],6)),"")</f>
        <v/>
      </c>
      <c r="EX1505" s="6" t="str">
        <f>+IFERROR(VLOOKUP(EV1505,Auxiliar!$A:$C,2,0),"")</f>
        <v/>
      </c>
      <c r="EY1505" s="7" t="str">
        <f>+IFERROR(VLOOKUP(EV1505,Auxiliar!$A:$C,3,0),"")</f>
        <v/>
      </c>
      <c r="EZ1505" s="1"/>
      <c r="FA1505" s="12"/>
      <c r="FB1505" s="6" t="str">
        <f>+IFERROR(VALUE(RIGHT(Tabla27[[#This Row],[B2B]],6)),"")</f>
        <v/>
      </c>
      <c r="FC1505" s="6" t="str">
        <f>+IFERROR(VLOOKUP(FA1505,Auxiliar!$A:$C,2,0),"")</f>
        <v/>
      </c>
      <c r="FD1505" s="7" t="str">
        <f>+IFERROR(VLOOKUP(FA1505,Auxiliar!$A:$C,3,0),"")</f>
        <v/>
      </c>
      <c r="FE1505" s="1"/>
      <c r="FF1505" s="12"/>
      <c r="FG1505" s="6" t="str">
        <f>+IFERROR(VALUE(RIGHT(Tabla28[[#This Row],[B2B]],6)),"")</f>
        <v/>
      </c>
      <c r="FH1505" s="6" t="str">
        <f>+IFERROR(VLOOKUP(FF1505,Auxiliar!$A:$C,2,0),"")</f>
        <v/>
      </c>
      <c r="FI1505" s="7" t="str">
        <f>+IFERROR(VLOOKUP(FF1505,Auxiliar!$A:$C,3,0),"")</f>
        <v/>
      </c>
      <c r="FJ1505" s="1"/>
      <c r="FK1505" s="12"/>
      <c r="FL1505" s="6" t="str">
        <f>+IFERROR(VALUE(RIGHT(Tabla29[[#This Row],[B2B]],6)),"")</f>
        <v/>
      </c>
      <c r="FM1505" s="6" t="str">
        <f>+IFERROR(VLOOKUP(FK1505,Auxiliar!$A:$C,2,0),"")</f>
        <v/>
      </c>
      <c r="FN1505" s="7" t="str">
        <f>+IFERROR(VLOOKUP(FK1505,Auxiliar!$A:$C,3,0),"")</f>
        <v/>
      </c>
      <c r="FO1505" s="1"/>
      <c r="FP1505" s="12"/>
      <c r="FQ1505" s="6" t="str">
        <f>+IFERROR(VALUE(RIGHT(Tabla30[[#This Row],[B2B]],6)),"")</f>
        <v/>
      </c>
      <c r="FR1505" s="6" t="str">
        <f>+IFERROR(VLOOKUP(FP1505,Auxiliar!$A:$C,2,0),"")</f>
        <v/>
      </c>
      <c r="FS1505" s="7"/>
      <c r="FT1505" s="1"/>
      <c r="FU1505" s="12"/>
      <c r="FV1505" s="6" t="str">
        <f>+IFERROR(VALUE(RIGHT(Tabla31[[#This Row],[B2B]],6)),"")</f>
        <v/>
      </c>
      <c r="FW1505" s="6" t="str">
        <f>+IFERROR(VLOOKUP(FU1505,Auxiliar!$A:$C,2,0),"")</f>
        <v/>
      </c>
      <c r="FX1505" s="7" t="str">
        <f>+IFERROR(VLOOKUP(FU1505,Auxiliar!$A:$C,3,0),"")</f>
        <v/>
      </c>
      <c r="FY1505" s="1"/>
      <c r="FZ1505" s="12"/>
      <c r="GA1505" s="6" t="str">
        <f>+IFERROR(VALUE(RIGHT(Tabla32[[#This Row],[B2B]],6)),"")</f>
        <v/>
      </c>
      <c r="GB1505" s="6" t="str">
        <f>+IFERROR(VLOOKUP(FZ1505,Auxiliar!$A:$C,2,0),"")</f>
        <v/>
      </c>
      <c r="GC1505" s="7" t="str">
        <f>+IFERROR(VLOOKUP(FZ1505,Auxiliar!$A:$C,3,0),"")</f>
        <v/>
      </c>
      <c r="GD1505" s="1"/>
      <c r="GE1505" s="12"/>
      <c r="GF1505" s="6" t="str">
        <f>+IFERROR(VALUE(RIGHT(Tabla33[[#This Row],[B2B]],6)),"")</f>
        <v/>
      </c>
      <c r="GG1505" s="6" t="str">
        <f>+IFERROR(VLOOKUP(GE1505,Auxiliar!$A:$C,2,0),"")</f>
        <v/>
      </c>
      <c r="GH1505" s="7" t="str">
        <f>+IFERROR(VLOOKUP(GE1505,Auxiliar!$A:$C,3,0),"")</f>
        <v/>
      </c>
    </row>
    <row r="1506" spans="79:190" x14ac:dyDescent="0.25">
      <c r="CA1506" s="1">
        <v>20224</v>
      </c>
      <c r="CB1506" s="1" t="s">
        <v>35</v>
      </c>
      <c r="CC1506" s="6">
        <f>+IFERROR(VALUE(RIGHT(Tabla14[[#This Row],[B2B]],6)),"")</f>
        <v>20224</v>
      </c>
      <c r="CD1506" s="6" t="str">
        <f>+IFERROR(VLOOKUP(CB1506,Auxiliar!$A:$C,2,0),"")</f>
        <v>Corona 710cc</v>
      </c>
      <c r="CE1506" s="7" t="str">
        <f>+IFERROR(VLOOKUP(CB1506,Auxiliar!$A:$C,3,0),"")</f>
        <v>1b 10% | 85b 0%</v>
      </c>
      <c r="CM1506" s="1">
        <v>20239</v>
      </c>
      <c r="CN1506" s="1" t="s">
        <v>20</v>
      </c>
      <c r="CO1506" s="6">
        <v>20239</v>
      </c>
      <c r="CP1506" s="6" t="s">
        <v>20</v>
      </c>
      <c r="CQ1506" s="7" t="s">
        <v>21</v>
      </c>
      <c r="CY1506" s="1">
        <v>20239</v>
      </c>
      <c r="CZ1506" s="1" t="s">
        <v>16</v>
      </c>
      <c r="DA1506" s="6">
        <f>+IFERROR(VALUE(RIGHT(Tabla18[[#This Row],[B2B]],6)),"")</f>
        <v>20239</v>
      </c>
      <c r="DB1506" s="6" t="str">
        <f>+IFERROR(VLOOKUP(CZ1506,Auxiliar!$A:$C,2,0),"")</f>
        <v>PREMIUM</v>
      </c>
      <c r="DC1506" s="7" t="str">
        <f>+IFERROR(VLOOKUP(CZ1506,Auxiliar!$A:$C,3,0),"")</f>
        <v>0b 0% | 2b 2% | 5b 3,5% | 10b 5%</v>
      </c>
      <c r="DE1506" s="1">
        <v>20239</v>
      </c>
      <c r="DF1506" s="1" t="s">
        <v>19</v>
      </c>
      <c r="DG1506" s="6">
        <f>+IFERROR(VALUE(RIGHT(Tabla19[[#This Row],[B2B]],6)),"")</f>
        <v>20239</v>
      </c>
      <c r="DH1506" s="6" t="str">
        <f>+IFERROR(VLOOKUP(DF1506,Auxiliar!$A:$C,2,0),"")</f>
        <v>MICHELOB</v>
      </c>
      <c r="DI1506" s="7" t="str">
        <f>+IFERROR(VLOOKUP(DF1506,Auxiliar!$A:$C,3,0),"")</f>
        <v>1b 7% | 3b 22% | 8b 27%</v>
      </c>
      <c r="DK1506" s="1"/>
      <c r="DL1506" s="1"/>
      <c r="DM1506" s="6" t="str">
        <f>+IFERROR(VALUE(RIGHT(Tabla20[[#This Row],[B2B]],6)),"")</f>
        <v/>
      </c>
      <c r="DN1506" s="6" t="str">
        <f>+IFERROR(VLOOKUP(DL1506,Auxiliar!$A:$C,2,0),"")</f>
        <v/>
      </c>
      <c r="DO1506" s="7" t="str">
        <f>+IFERROR(VLOOKUP(DL1506,Auxiliar!$A:$C,3,0),"")</f>
        <v/>
      </c>
      <c r="DQ1506" s="1">
        <v>20211</v>
      </c>
      <c r="DR1506" s="12" t="s">
        <v>24</v>
      </c>
      <c r="DS1506" s="6">
        <f>+IFERROR(VALUE(RIGHT(Tabla21[[#This Row],[B2B]],6)),"")</f>
        <v>20211</v>
      </c>
      <c r="DT1506" s="6" t="str">
        <f>+IFERROR(VLOOKUP(DR1506,Auxiliar!$A:$C,2,0),"")</f>
        <v>CORONA PORRON</v>
      </c>
      <c r="DU1506" s="7" t="str">
        <f>+IFERROR(VLOOKUP(DR1506,Auxiliar!$A:$C,3,0),"")</f>
        <v>1b 5% | 20b 0%</v>
      </c>
      <c r="DW1506" s="1"/>
      <c r="DX1506" s="12"/>
      <c r="DY1506" s="6" t="str">
        <f>+IFERROR(VALUE(RIGHT(Tabla22[[#This Row],[B2B]],6)),"")</f>
        <v/>
      </c>
      <c r="DZ1506" s="6" t="str">
        <f>+IFERROR(VLOOKUP(DX1506,Auxiliar!$A:$C,2,0),"")</f>
        <v/>
      </c>
      <c r="EA1506" s="7" t="str">
        <f>+IFERROR(VLOOKUP(DX1506,Auxiliar!$A:$C,3,0),"")</f>
        <v/>
      </c>
      <c r="EC1506" s="1"/>
      <c r="ED1506" s="12"/>
      <c r="EE1506" s="6" t="str">
        <f>+IFERROR(VALUE(RIGHT(Tabla23[[#This Row],[B2B]],6)),"")</f>
        <v/>
      </c>
      <c r="EF1506" s="6" t="str">
        <f>+IFERROR(VLOOKUP(ED1506,Auxiliar!$A:$C,2,0),"")</f>
        <v/>
      </c>
      <c r="EG1506" s="7" t="str">
        <f>+IFERROR(VLOOKUP(ED1506,Auxiliar!$A:$C,3,0),"")</f>
        <v/>
      </c>
      <c r="EI1506" s="1"/>
      <c r="EJ1506" s="12"/>
      <c r="EK1506" s="6" t="str">
        <f>+IFERROR(VALUE(RIGHT(Tabla24[[#This Row],[B2B]],6)),"")</f>
        <v/>
      </c>
      <c r="EL1506" s="6" t="str">
        <f>+IFERROR(VLOOKUP(EJ1506,Auxiliar!$A:$C,2,0),"")</f>
        <v/>
      </c>
      <c r="EM1506" s="7" t="str">
        <f>+IFERROR(VLOOKUP(EJ1506,Auxiliar!$A:$C,3,0),"")</f>
        <v/>
      </c>
      <c r="EO1506" s="1"/>
      <c r="EP1506" s="12"/>
      <c r="EQ1506" s="6" t="str">
        <f>+IFERROR(VALUE(RIGHT(Tabla25[[#This Row],[B2B]],6)),"")</f>
        <v/>
      </c>
      <c r="ER1506" s="6" t="str">
        <f>+IFERROR(VLOOKUP(EP1506,Auxiliar!$A:$C,2,0),"")</f>
        <v/>
      </c>
      <c r="ES1506" s="7" t="str">
        <f>+IFERROR(VLOOKUP(EP1506,Auxiliar!$A:$C,3,0),"")</f>
        <v/>
      </c>
      <c r="EU1506" s="1"/>
      <c r="EV1506" s="12"/>
      <c r="EW1506" s="6" t="str">
        <f>+IFERROR(VALUE(RIGHT(Tabla26[[#This Row],[B2B]],6)),"")</f>
        <v/>
      </c>
      <c r="EX1506" s="6" t="str">
        <f>+IFERROR(VLOOKUP(EV1506,Auxiliar!$A:$C,2,0),"")</f>
        <v/>
      </c>
      <c r="EY1506" s="7" t="str">
        <f>+IFERROR(VLOOKUP(EV1506,Auxiliar!$A:$C,3,0),"")</f>
        <v/>
      </c>
      <c r="EZ1506" s="1"/>
      <c r="FA1506" s="12"/>
      <c r="FB1506" s="6" t="str">
        <f>+IFERROR(VALUE(RIGHT(Tabla27[[#This Row],[B2B]],6)),"")</f>
        <v/>
      </c>
      <c r="FC1506" s="6" t="str">
        <f>+IFERROR(VLOOKUP(FA1506,Auxiliar!$A:$C,2,0),"")</f>
        <v/>
      </c>
      <c r="FD1506" s="7" t="str">
        <f>+IFERROR(VLOOKUP(FA1506,Auxiliar!$A:$C,3,0),"")</f>
        <v/>
      </c>
      <c r="FE1506" s="1"/>
      <c r="FF1506" s="12"/>
      <c r="FG1506" s="6" t="str">
        <f>+IFERROR(VALUE(RIGHT(Tabla28[[#This Row],[B2B]],6)),"")</f>
        <v/>
      </c>
      <c r="FH1506" s="6" t="str">
        <f>+IFERROR(VLOOKUP(FF1506,Auxiliar!$A:$C,2,0),"")</f>
        <v/>
      </c>
      <c r="FI1506" s="7" t="str">
        <f>+IFERROR(VLOOKUP(FF1506,Auxiliar!$A:$C,3,0),"")</f>
        <v/>
      </c>
      <c r="FJ1506" s="1"/>
      <c r="FK1506" s="12"/>
      <c r="FL1506" s="6" t="str">
        <f>+IFERROR(VALUE(RIGHT(Tabla29[[#This Row],[B2B]],6)),"")</f>
        <v/>
      </c>
      <c r="FM1506" s="6" t="str">
        <f>+IFERROR(VLOOKUP(FK1506,Auxiliar!$A:$C,2,0),"")</f>
        <v/>
      </c>
      <c r="FN1506" s="7" t="str">
        <f>+IFERROR(VLOOKUP(FK1506,Auxiliar!$A:$C,3,0),"")</f>
        <v/>
      </c>
      <c r="FO1506" s="1"/>
      <c r="FP1506" s="12"/>
      <c r="FQ1506" s="6" t="str">
        <f>+IFERROR(VALUE(RIGHT(Tabla30[[#This Row],[B2B]],6)),"")</f>
        <v/>
      </c>
      <c r="FR1506" s="6" t="str">
        <f>+IFERROR(VLOOKUP(FP1506,Auxiliar!$A:$C,2,0),"")</f>
        <v/>
      </c>
      <c r="FS1506" s="7"/>
      <c r="FT1506" s="1"/>
      <c r="FU1506" s="12"/>
      <c r="FV1506" s="6" t="str">
        <f>+IFERROR(VALUE(RIGHT(Tabla31[[#This Row],[B2B]],6)),"")</f>
        <v/>
      </c>
      <c r="FW1506" s="6" t="str">
        <f>+IFERROR(VLOOKUP(FU1506,Auxiliar!$A:$C,2,0),"")</f>
        <v/>
      </c>
      <c r="FX1506" s="7" t="str">
        <f>+IFERROR(VLOOKUP(FU1506,Auxiliar!$A:$C,3,0),"")</f>
        <v/>
      </c>
      <c r="FY1506" s="1"/>
      <c r="FZ1506" s="12"/>
      <c r="GA1506" s="6" t="str">
        <f>+IFERROR(VALUE(RIGHT(Tabla32[[#This Row],[B2B]],6)),"")</f>
        <v/>
      </c>
      <c r="GB1506" s="6" t="str">
        <f>+IFERROR(VLOOKUP(FZ1506,Auxiliar!$A:$C,2,0),"")</f>
        <v/>
      </c>
      <c r="GC1506" s="7" t="str">
        <f>+IFERROR(VLOOKUP(FZ1506,Auxiliar!$A:$C,3,0),"")</f>
        <v/>
      </c>
      <c r="GD1506" s="1"/>
      <c r="GE1506" s="12"/>
      <c r="GF1506" s="6" t="str">
        <f>+IFERROR(VALUE(RIGHT(Tabla33[[#This Row],[B2B]],6)),"")</f>
        <v/>
      </c>
      <c r="GG1506" s="6" t="str">
        <f>+IFERROR(VLOOKUP(GE1506,Auxiliar!$A:$C,2,0),"")</f>
        <v/>
      </c>
      <c r="GH1506" s="7" t="str">
        <f>+IFERROR(VLOOKUP(GE1506,Auxiliar!$A:$C,3,0),"")</f>
        <v/>
      </c>
    </row>
    <row r="1507" spans="79:190" x14ac:dyDescent="0.25">
      <c r="CA1507" s="1">
        <v>20225</v>
      </c>
      <c r="CB1507" s="1" t="s">
        <v>35</v>
      </c>
      <c r="CC1507" s="6">
        <f>+IFERROR(VALUE(RIGHT(Tabla14[[#This Row],[B2B]],6)),"")</f>
        <v>20225</v>
      </c>
      <c r="CD1507" s="6" t="str">
        <f>+IFERROR(VLOOKUP(CB1507,Auxiliar!$A:$C,2,0),"")</f>
        <v>Corona 710cc</v>
      </c>
      <c r="CE1507" s="7" t="str">
        <f>+IFERROR(VLOOKUP(CB1507,Auxiliar!$A:$C,3,0),"")</f>
        <v>1b 10% | 85b 0%</v>
      </c>
      <c r="CM1507" s="1">
        <v>20241</v>
      </c>
      <c r="CN1507" s="1" t="s">
        <v>20</v>
      </c>
      <c r="CO1507" s="6">
        <v>20241</v>
      </c>
      <c r="CP1507" s="6" t="s">
        <v>20</v>
      </c>
      <c r="CQ1507" s="7" t="s">
        <v>21</v>
      </c>
      <c r="CY1507" s="1">
        <v>20241</v>
      </c>
      <c r="CZ1507" s="1" t="s">
        <v>16</v>
      </c>
      <c r="DA1507" s="6">
        <f>+IFERROR(VALUE(RIGHT(Tabla18[[#This Row],[B2B]],6)),"")</f>
        <v>20241</v>
      </c>
      <c r="DB1507" s="6" t="str">
        <f>+IFERROR(VLOOKUP(CZ1507,Auxiliar!$A:$C,2,0),"")</f>
        <v>PREMIUM</v>
      </c>
      <c r="DC1507" s="7" t="str">
        <f>+IFERROR(VLOOKUP(CZ1507,Auxiliar!$A:$C,3,0),"")</f>
        <v>0b 0% | 2b 2% | 5b 3,5% | 10b 5%</v>
      </c>
      <c r="DE1507" s="1">
        <v>20241</v>
      </c>
      <c r="DF1507" s="1" t="s">
        <v>19</v>
      </c>
      <c r="DG1507" s="6">
        <f>+IFERROR(VALUE(RIGHT(Tabla19[[#This Row],[B2B]],6)),"")</f>
        <v>20241</v>
      </c>
      <c r="DH1507" s="6" t="str">
        <f>+IFERROR(VLOOKUP(DF1507,Auxiliar!$A:$C,2,0),"")</f>
        <v>MICHELOB</v>
      </c>
      <c r="DI1507" s="7" t="str">
        <f>+IFERROR(VLOOKUP(DF1507,Auxiliar!$A:$C,3,0),"")</f>
        <v>1b 7% | 3b 22% | 8b 27%</v>
      </c>
      <c r="DK1507" s="1"/>
      <c r="DL1507" s="1"/>
      <c r="DM1507" s="6" t="str">
        <f>+IFERROR(VALUE(RIGHT(Tabla20[[#This Row],[B2B]],6)),"")</f>
        <v/>
      </c>
      <c r="DN1507" s="6" t="str">
        <f>+IFERROR(VLOOKUP(DL1507,Auxiliar!$A:$C,2,0),"")</f>
        <v/>
      </c>
      <c r="DO1507" s="7" t="str">
        <f>+IFERROR(VLOOKUP(DL1507,Auxiliar!$A:$C,3,0),"")</f>
        <v/>
      </c>
      <c r="DQ1507" s="1">
        <v>20213</v>
      </c>
      <c r="DR1507" s="12" t="s">
        <v>24</v>
      </c>
      <c r="DS1507" s="6">
        <f>+IFERROR(VALUE(RIGHT(Tabla21[[#This Row],[B2B]],6)),"")</f>
        <v>20213</v>
      </c>
      <c r="DT1507" s="6" t="str">
        <f>+IFERROR(VLOOKUP(DR1507,Auxiliar!$A:$C,2,0),"")</f>
        <v>CORONA PORRON</v>
      </c>
      <c r="DU1507" s="7" t="str">
        <f>+IFERROR(VLOOKUP(DR1507,Auxiliar!$A:$C,3,0),"")</f>
        <v>1b 5% | 20b 0%</v>
      </c>
      <c r="DW1507" s="1"/>
      <c r="DX1507" s="12"/>
      <c r="DY1507" s="6" t="str">
        <f>+IFERROR(VALUE(RIGHT(Tabla22[[#This Row],[B2B]],6)),"")</f>
        <v/>
      </c>
      <c r="DZ1507" s="6" t="str">
        <f>+IFERROR(VLOOKUP(DX1507,Auxiliar!$A:$C,2,0),"")</f>
        <v/>
      </c>
      <c r="EA1507" s="7" t="str">
        <f>+IFERROR(VLOOKUP(DX1507,Auxiliar!$A:$C,3,0),"")</f>
        <v/>
      </c>
      <c r="EC1507" s="1"/>
      <c r="ED1507" s="12"/>
      <c r="EE1507" s="6" t="str">
        <f>+IFERROR(VALUE(RIGHT(Tabla23[[#This Row],[B2B]],6)),"")</f>
        <v/>
      </c>
      <c r="EF1507" s="6" t="str">
        <f>+IFERROR(VLOOKUP(ED1507,Auxiliar!$A:$C,2,0),"")</f>
        <v/>
      </c>
      <c r="EG1507" s="7" t="str">
        <f>+IFERROR(VLOOKUP(ED1507,Auxiliar!$A:$C,3,0),"")</f>
        <v/>
      </c>
      <c r="EI1507" s="1"/>
      <c r="EJ1507" s="12"/>
      <c r="EK1507" s="6" t="str">
        <f>+IFERROR(VALUE(RIGHT(Tabla24[[#This Row],[B2B]],6)),"")</f>
        <v/>
      </c>
      <c r="EL1507" s="6" t="str">
        <f>+IFERROR(VLOOKUP(EJ1507,Auxiliar!$A:$C,2,0),"")</f>
        <v/>
      </c>
      <c r="EM1507" s="7" t="str">
        <f>+IFERROR(VLOOKUP(EJ1507,Auxiliar!$A:$C,3,0),"")</f>
        <v/>
      </c>
      <c r="EO1507" s="1"/>
      <c r="EP1507" s="12"/>
      <c r="EQ1507" s="6" t="str">
        <f>+IFERROR(VALUE(RIGHT(Tabla25[[#This Row],[B2B]],6)),"")</f>
        <v/>
      </c>
      <c r="ER1507" s="6" t="str">
        <f>+IFERROR(VLOOKUP(EP1507,Auxiliar!$A:$C,2,0),"")</f>
        <v/>
      </c>
      <c r="ES1507" s="7" t="str">
        <f>+IFERROR(VLOOKUP(EP1507,Auxiliar!$A:$C,3,0),"")</f>
        <v/>
      </c>
      <c r="EU1507" s="1"/>
      <c r="EV1507" s="12"/>
      <c r="EW1507" s="6" t="str">
        <f>+IFERROR(VALUE(RIGHT(Tabla26[[#This Row],[B2B]],6)),"")</f>
        <v/>
      </c>
      <c r="EX1507" s="6" t="str">
        <f>+IFERROR(VLOOKUP(EV1507,Auxiliar!$A:$C,2,0),"")</f>
        <v/>
      </c>
      <c r="EY1507" s="7" t="str">
        <f>+IFERROR(VLOOKUP(EV1507,Auxiliar!$A:$C,3,0),"")</f>
        <v/>
      </c>
      <c r="EZ1507" s="1"/>
      <c r="FA1507" s="12"/>
      <c r="FB1507" s="6" t="str">
        <f>+IFERROR(VALUE(RIGHT(Tabla27[[#This Row],[B2B]],6)),"")</f>
        <v/>
      </c>
      <c r="FC1507" s="6" t="str">
        <f>+IFERROR(VLOOKUP(FA1507,Auxiliar!$A:$C,2,0),"")</f>
        <v/>
      </c>
      <c r="FD1507" s="7" t="str">
        <f>+IFERROR(VLOOKUP(FA1507,Auxiliar!$A:$C,3,0),"")</f>
        <v/>
      </c>
      <c r="FE1507" s="1"/>
      <c r="FF1507" s="12"/>
      <c r="FG1507" s="6" t="str">
        <f>+IFERROR(VALUE(RIGHT(Tabla28[[#This Row],[B2B]],6)),"")</f>
        <v/>
      </c>
      <c r="FH1507" s="6" t="str">
        <f>+IFERROR(VLOOKUP(FF1507,Auxiliar!$A:$C,2,0),"")</f>
        <v/>
      </c>
      <c r="FI1507" s="7" t="str">
        <f>+IFERROR(VLOOKUP(FF1507,Auxiliar!$A:$C,3,0),"")</f>
        <v/>
      </c>
      <c r="FJ1507" s="1"/>
      <c r="FK1507" s="12"/>
      <c r="FL1507" s="6" t="str">
        <f>+IFERROR(VALUE(RIGHT(Tabla29[[#This Row],[B2B]],6)),"")</f>
        <v/>
      </c>
      <c r="FM1507" s="6" t="str">
        <f>+IFERROR(VLOOKUP(FK1507,Auxiliar!$A:$C,2,0),"")</f>
        <v/>
      </c>
      <c r="FN1507" s="7" t="str">
        <f>+IFERROR(VLOOKUP(FK1507,Auxiliar!$A:$C,3,0),"")</f>
        <v/>
      </c>
      <c r="FO1507" s="1"/>
      <c r="FP1507" s="12"/>
      <c r="FQ1507" s="6" t="str">
        <f>+IFERROR(VALUE(RIGHT(Tabla30[[#This Row],[B2B]],6)),"")</f>
        <v/>
      </c>
      <c r="FR1507" s="6" t="str">
        <f>+IFERROR(VLOOKUP(FP1507,Auxiliar!$A:$C,2,0),"")</f>
        <v/>
      </c>
      <c r="FS1507" s="7"/>
      <c r="FT1507" s="1"/>
      <c r="FU1507" s="12"/>
      <c r="FV1507" s="6" t="str">
        <f>+IFERROR(VALUE(RIGHT(Tabla31[[#This Row],[B2B]],6)),"")</f>
        <v/>
      </c>
      <c r="FW1507" s="6" t="str">
        <f>+IFERROR(VLOOKUP(FU1507,Auxiliar!$A:$C,2,0),"")</f>
        <v/>
      </c>
      <c r="FX1507" s="7" t="str">
        <f>+IFERROR(VLOOKUP(FU1507,Auxiliar!$A:$C,3,0),"")</f>
        <v/>
      </c>
      <c r="FY1507" s="1"/>
      <c r="FZ1507" s="12"/>
      <c r="GA1507" s="6" t="str">
        <f>+IFERROR(VALUE(RIGHT(Tabla32[[#This Row],[B2B]],6)),"")</f>
        <v/>
      </c>
      <c r="GB1507" s="6" t="str">
        <f>+IFERROR(VLOOKUP(FZ1507,Auxiliar!$A:$C,2,0),"")</f>
        <v/>
      </c>
      <c r="GC1507" s="7" t="str">
        <f>+IFERROR(VLOOKUP(FZ1507,Auxiliar!$A:$C,3,0),"")</f>
        <v/>
      </c>
      <c r="GD1507" s="1"/>
      <c r="GE1507" s="12"/>
      <c r="GF1507" s="6" t="str">
        <f>+IFERROR(VALUE(RIGHT(Tabla33[[#This Row],[B2B]],6)),"")</f>
        <v/>
      </c>
      <c r="GG1507" s="6" t="str">
        <f>+IFERROR(VLOOKUP(GE1507,Auxiliar!$A:$C,2,0),"")</f>
        <v/>
      </c>
      <c r="GH1507" s="7" t="str">
        <f>+IFERROR(VLOOKUP(GE1507,Auxiliar!$A:$C,3,0),"")</f>
        <v/>
      </c>
    </row>
    <row r="1508" spans="79:190" x14ac:dyDescent="0.25">
      <c r="CA1508" s="1">
        <v>20228</v>
      </c>
      <c r="CB1508" s="1" t="s">
        <v>35</v>
      </c>
      <c r="CC1508" s="6">
        <f>+IFERROR(VALUE(RIGHT(Tabla14[[#This Row],[B2B]],6)),"")</f>
        <v>20228</v>
      </c>
      <c r="CD1508" s="6" t="str">
        <f>+IFERROR(VLOOKUP(CB1508,Auxiliar!$A:$C,2,0),"")</f>
        <v>Corona 710cc</v>
      </c>
      <c r="CE1508" s="7" t="str">
        <f>+IFERROR(VLOOKUP(CB1508,Auxiliar!$A:$C,3,0),"")</f>
        <v>1b 10% | 85b 0%</v>
      </c>
      <c r="CM1508" s="1">
        <v>20242</v>
      </c>
      <c r="CN1508" s="1" t="s">
        <v>20</v>
      </c>
      <c r="CO1508" s="6">
        <v>20242</v>
      </c>
      <c r="CP1508" s="6" t="s">
        <v>20</v>
      </c>
      <c r="CQ1508" s="7" t="s">
        <v>21</v>
      </c>
      <c r="CY1508" s="1">
        <v>20242</v>
      </c>
      <c r="CZ1508" s="1" t="s">
        <v>16</v>
      </c>
      <c r="DA1508" s="6">
        <f>+IFERROR(VALUE(RIGHT(Tabla18[[#This Row],[B2B]],6)),"")</f>
        <v>20242</v>
      </c>
      <c r="DB1508" s="6" t="str">
        <f>+IFERROR(VLOOKUP(CZ1508,Auxiliar!$A:$C,2,0),"")</f>
        <v>PREMIUM</v>
      </c>
      <c r="DC1508" s="7" t="str">
        <f>+IFERROR(VLOOKUP(CZ1508,Auxiliar!$A:$C,3,0),"")</f>
        <v>0b 0% | 2b 2% | 5b 3,5% | 10b 5%</v>
      </c>
      <c r="DE1508" s="1">
        <v>20242</v>
      </c>
      <c r="DF1508" s="1" t="s">
        <v>19</v>
      </c>
      <c r="DG1508" s="6">
        <f>+IFERROR(VALUE(RIGHT(Tabla19[[#This Row],[B2B]],6)),"")</f>
        <v>20242</v>
      </c>
      <c r="DH1508" s="6" t="str">
        <f>+IFERROR(VLOOKUP(DF1508,Auxiliar!$A:$C,2,0),"")</f>
        <v>MICHELOB</v>
      </c>
      <c r="DI1508" s="7" t="str">
        <f>+IFERROR(VLOOKUP(DF1508,Auxiliar!$A:$C,3,0),"")</f>
        <v>1b 7% | 3b 22% | 8b 27%</v>
      </c>
      <c r="DK1508" s="1"/>
      <c r="DL1508" s="1"/>
      <c r="DM1508" s="6" t="str">
        <f>+IFERROR(VALUE(RIGHT(Tabla20[[#This Row],[B2B]],6)),"")</f>
        <v/>
      </c>
      <c r="DN1508" s="6" t="str">
        <f>+IFERROR(VLOOKUP(DL1508,Auxiliar!$A:$C,2,0),"")</f>
        <v/>
      </c>
      <c r="DO1508" s="7" t="str">
        <f>+IFERROR(VLOOKUP(DL1508,Auxiliar!$A:$C,3,0),"")</f>
        <v/>
      </c>
      <c r="DQ1508" s="1">
        <v>20220</v>
      </c>
      <c r="DR1508" s="12" t="s">
        <v>24</v>
      </c>
      <c r="DS1508" s="6">
        <f>+IFERROR(VALUE(RIGHT(Tabla21[[#This Row],[B2B]],6)),"")</f>
        <v>20220</v>
      </c>
      <c r="DT1508" s="6" t="str">
        <f>+IFERROR(VLOOKUP(DR1508,Auxiliar!$A:$C,2,0),"")</f>
        <v>CORONA PORRON</v>
      </c>
      <c r="DU1508" s="7" t="str">
        <f>+IFERROR(VLOOKUP(DR1508,Auxiliar!$A:$C,3,0),"")</f>
        <v>1b 5% | 20b 0%</v>
      </c>
      <c r="DW1508" s="1"/>
      <c r="DX1508" s="12"/>
      <c r="DY1508" s="6" t="str">
        <f>+IFERROR(VALUE(RIGHT(Tabla22[[#This Row],[B2B]],6)),"")</f>
        <v/>
      </c>
      <c r="DZ1508" s="6" t="str">
        <f>+IFERROR(VLOOKUP(DX1508,Auxiliar!$A:$C,2,0),"")</f>
        <v/>
      </c>
      <c r="EA1508" s="7" t="str">
        <f>+IFERROR(VLOOKUP(DX1508,Auxiliar!$A:$C,3,0),"")</f>
        <v/>
      </c>
      <c r="EC1508" s="1"/>
      <c r="ED1508" s="12"/>
      <c r="EE1508" s="6" t="str">
        <f>+IFERROR(VALUE(RIGHT(Tabla23[[#This Row],[B2B]],6)),"")</f>
        <v/>
      </c>
      <c r="EF1508" s="6" t="str">
        <f>+IFERROR(VLOOKUP(ED1508,Auxiliar!$A:$C,2,0),"")</f>
        <v/>
      </c>
      <c r="EG1508" s="7" t="str">
        <f>+IFERROR(VLOOKUP(ED1508,Auxiliar!$A:$C,3,0),"")</f>
        <v/>
      </c>
      <c r="EI1508" s="1"/>
      <c r="EJ1508" s="12"/>
      <c r="EK1508" s="6" t="str">
        <f>+IFERROR(VALUE(RIGHT(Tabla24[[#This Row],[B2B]],6)),"")</f>
        <v/>
      </c>
      <c r="EL1508" s="6" t="str">
        <f>+IFERROR(VLOOKUP(EJ1508,Auxiliar!$A:$C,2,0),"")</f>
        <v/>
      </c>
      <c r="EM1508" s="7" t="str">
        <f>+IFERROR(VLOOKUP(EJ1508,Auxiliar!$A:$C,3,0),"")</f>
        <v/>
      </c>
      <c r="EO1508" s="1"/>
      <c r="EP1508" s="12"/>
      <c r="EQ1508" s="6" t="str">
        <f>+IFERROR(VALUE(RIGHT(Tabla25[[#This Row],[B2B]],6)),"")</f>
        <v/>
      </c>
      <c r="ER1508" s="6" t="str">
        <f>+IFERROR(VLOOKUP(EP1508,Auxiliar!$A:$C,2,0),"")</f>
        <v/>
      </c>
      <c r="ES1508" s="7" t="str">
        <f>+IFERROR(VLOOKUP(EP1508,Auxiliar!$A:$C,3,0),"")</f>
        <v/>
      </c>
      <c r="EU1508" s="1"/>
      <c r="EV1508" s="12"/>
      <c r="EW1508" s="6" t="str">
        <f>+IFERROR(VALUE(RIGHT(Tabla26[[#This Row],[B2B]],6)),"")</f>
        <v/>
      </c>
      <c r="EX1508" s="6" t="str">
        <f>+IFERROR(VLOOKUP(EV1508,Auxiliar!$A:$C,2,0),"")</f>
        <v/>
      </c>
      <c r="EY1508" s="7" t="str">
        <f>+IFERROR(VLOOKUP(EV1508,Auxiliar!$A:$C,3,0),"")</f>
        <v/>
      </c>
      <c r="EZ1508" s="1"/>
      <c r="FA1508" s="12"/>
      <c r="FB1508" s="6" t="str">
        <f>+IFERROR(VALUE(RIGHT(Tabla27[[#This Row],[B2B]],6)),"")</f>
        <v/>
      </c>
      <c r="FC1508" s="6" t="str">
        <f>+IFERROR(VLOOKUP(FA1508,Auxiliar!$A:$C,2,0),"")</f>
        <v/>
      </c>
      <c r="FD1508" s="7" t="str">
        <f>+IFERROR(VLOOKUP(FA1508,Auxiliar!$A:$C,3,0),"")</f>
        <v/>
      </c>
      <c r="FE1508" s="1"/>
      <c r="FF1508" s="12"/>
      <c r="FG1508" s="6" t="str">
        <f>+IFERROR(VALUE(RIGHT(Tabla28[[#This Row],[B2B]],6)),"")</f>
        <v/>
      </c>
      <c r="FH1508" s="6" t="str">
        <f>+IFERROR(VLOOKUP(FF1508,Auxiliar!$A:$C,2,0),"")</f>
        <v/>
      </c>
      <c r="FI1508" s="7" t="str">
        <f>+IFERROR(VLOOKUP(FF1508,Auxiliar!$A:$C,3,0),"")</f>
        <v/>
      </c>
      <c r="FJ1508" s="1"/>
      <c r="FK1508" s="12"/>
      <c r="FL1508" s="6" t="str">
        <f>+IFERROR(VALUE(RIGHT(Tabla29[[#This Row],[B2B]],6)),"")</f>
        <v/>
      </c>
      <c r="FM1508" s="6" t="str">
        <f>+IFERROR(VLOOKUP(FK1508,Auxiliar!$A:$C,2,0),"")</f>
        <v/>
      </c>
      <c r="FN1508" s="7" t="str">
        <f>+IFERROR(VLOOKUP(FK1508,Auxiliar!$A:$C,3,0),"")</f>
        <v/>
      </c>
      <c r="FO1508" s="1"/>
      <c r="FP1508" s="12"/>
      <c r="FQ1508" s="6" t="str">
        <f>+IFERROR(VALUE(RIGHT(Tabla30[[#This Row],[B2B]],6)),"")</f>
        <v/>
      </c>
      <c r="FR1508" s="6" t="str">
        <f>+IFERROR(VLOOKUP(FP1508,Auxiliar!$A:$C,2,0),"")</f>
        <v/>
      </c>
      <c r="FS1508" s="7"/>
      <c r="FT1508" s="1"/>
      <c r="FU1508" s="12"/>
      <c r="FV1508" s="6" t="str">
        <f>+IFERROR(VALUE(RIGHT(Tabla31[[#This Row],[B2B]],6)),"")</f>
        <v/>
      </c>
      <c r="FW1508" s="6" t="str">
        <f>+IFERROR(VLOOKUP(FU1508,Auxiliar!$A:$C,2,0),"")</f>
        <v/>
      </c>
      <c r="FX1508" s="7" t="str">
        <f>+IFERROR(VLOOKUP(FU1508,Auxiliar!$A:$C,3,0),"")</f>
        <v/>
      </c>
      <c r="FY1508" s="1"/>
      <c r="FZ1508" s="12"/>
      <c r="GA1508" s="6" t="str">
        <f>+IFERROR(VALUE(RIGHT(Tabla32[[#This Row],[B2B]],6)),"")</f>
        <v/>
      </c>
      <c r="GB1508" s="6" t="str">
        <f>+IFERROR(VLOOKUP(FZ1508,Auxiliar!$A:$C,2,0),"")</f>
        <v/>
      </c>
      <c r="GC1508" s="7" t="str">
        <f>+IFERROR(VLOOKUP(FZ1508,Auxiliar!$A:$C,3,0),"")</f>
        <v/>
      </c>
      <c r="GD1508" s="1"/>
      <c r="GE1508" s="12"/>
      <c r="GF1508" s="6" t="str">
        <f>+IFERROR(VALUE(RIGHT(Tabla33[[#This Row],[B2B]],6)),"")</f>
        <v/>
      </c>
      <c r="GG1508" s="6" t="str">
        <f>+IFERROR(VLOOKUP(GE1508,Auxiliar!$A:$C,2,0),"")</f>
        <v/>
      </c>
      <c r="GH1508" s="7" t="str">
        <f>+IFERROR(VLOOKUP(GE1508,Auxiliar!$A:$C,3,0),"")</f>
        <v/>
      </c>
    </row>
    <row r="1509" spans="79:190" x14ac:dyDescent="0.25">
      <c r="CA1509" s="1">
        <v>20232</v>
      </c>
      <c r="CB1509" s="1" t="s">
        <v>35</v>
      </c>
      <c r="CC1509" s="6">
        <f>+IFERROR(VALUE(RIGHT(Tabla14[[#This Row],[B2B]],6)),"")</f>
        <v>20232</v>
      </c>
      <c r="CD1509" s="6" t="str">
        <f>+IFERROR(VLOOKUP(CB1509,Auxiliar!$A:$C,2,0),"")</f>
        <v>Corona 710cc</v>
      </c>
      <c r="CE1509" s="7" t="str">
        <f>+IFERROR(VLOOKUP(CB1509,Auxiliar!$A:$C,3,0),"")</f>
        <v>1b 10% | 85b 0%</v>
      </c>
      <c r="CM1509" s="1">
        <v>20245</v>
      </c>
      <c r="CN1509" s="1" t="s">
        <v>20</v>
      </c>
      <c r="CO1509" s="6">
        <v>20245</v>
      </c>
      <c r="CP1509" s="6" t="s">
        <v>20</v>
      </c>
      <c r="CQ1509" s="7" t="s">
        <v>21</v>
      </c>
      <c r="CY1509" s="1">
        <v>20245</v>
      </c>
      <c r="CZ1509" s="1" t="s">
        <v>16</v>
      </c>
      <c r="DA1509" s="6">
        <f>+IFERROR(VALUE(RIGHT(Tabla18[[#This Row],[B2B]],6)),"")</f>
        <v>20245</v>
      </c>
      <c r="DB1509" s="6" t="str">
        <f>+IFERROR(VLOOKUP(CZ1509,Auxiliar!$A:$C,2,0),"")</f>
        <v>PREMIUM</v>
      </c>
      <c r="DC1509" s="7" t="str">
        <f>+IFERROR(VLOOKUP(CZ1509,Auxiliar!$A:$C,3,0),"")</f>
        <v>0b 0% | 2b 2% | 5b 3,5% | 10b 5%</v>
      </c>
      <c r="DE1509" s="1">
        <v>20245</v>
      </c>
      <c r="DF1509" s="1" t="s">
        <v>19</v>
      </c>
      <c r="DG1509" s="6">
        <f>+IFERROR(VALUE(RIGHT(Tabla19[[#This Row],[B2B]],6)),"")</f>
        <v>20245</v>
      </c>
      <c r="DH1509" s="6" t="str">
        <f>+IFERROR(VLOOKUP(DF1509,Auxiliar!$A:$C,2,0),"")</f>
        <v>MICHELOB</v>
      </c>
      <c r="DI1509" s="7" t="str">
        <f>+IFERROR(VLOOKUP(DF1509,Auxiliar!$A:$C,3,0),"")</f>
        <v>1b 7% | 3b 22% | 8b 27%</v>
      </c>
      <c r="DK1509" s="1"/>
      <c r="DL1509" s="1"/>
      <c r="DM1509" s="6" t="str">
        <f>+IFERROR(VALUE(RIGHT(Tabla20[[#This Row],[B2B]],6)),"")</f>
        <v/>
      </c>
      <c r="DN1509" s="6" t="str">
        <f>+IFERROR(VLOOKUP(DL1509,Auxiliar!$A:$C,2,0),"")</f>
        <v/>
      </c>
      <c r="DO1509" s="7" t="str">
        <f>+IFERROR(VLOOKUP(DL1509,Auxiliar!$A:$C,3,0),"")</f>
        <v/>
      </c>
      <c r="DQ1509" s="1">
        <v>20221</v>
      </c>
      <c r="DR1509" s="12" t="s">
        <v>24</v>
      </c>
      <c r="DS1509" s="6">
        <f>+IFERROR(VALUE(RIGHT(Tabla21[[#This Row],[B2B]],6)),"")</f>
        <v>20221</v>
      </c>
      <c r="DT1509" s="6" t="str">
        <f>+IFERROR(VLOOKUP(DR1509,Auxiliar!$A:$C,2,0),"")</f>
        <v>CORONA PORRON</v>
      </c>
      <c r="DU1509" s="7" t="str">
        <f>+IFERROR(VLOOKUP(DR1509,Auxiliar!$A:$C,3,0),"")</f>
        <v>1b 5% | 20b 0%</v>
      </c>
      <c r="DW1509" s="1"/>
      <c r="DX1509" s="12"/>
      <c r="DY1509" s="6" t="str">
        <f>+IFERROR(VALUE(RIGHT(Tabla22[[#This Row],[B2B]],6)),"")</f>
        <v/>
      </c>
      <c r="DZ1509" s="6" t="str">
        <f>+IFERROR(VLOOKUP(DX1509,Auxiliar!$A:$C,2,0),"")</f>
        <v/>
      </c>
      <c r="EA1509" s="7" t="str">
        <f>+IFERROR(VLOOKUP(DX1509,Auxiliar!$A:$C,3,0),"")</f>
        <v/>
      </c>
      <c r="EC1509" s="1"/>
      <c r="ED1509" s="12"/>
      <c r="EE1509" s="6" t="str">
        <f>+IFERROR(VALUE(RIGHT(Tabla23[[#This Row],[B2B]],6)),"")</f>
        <v/>
      </c>
      <c r="EF1509" s="6" t="str">
        <f>+IFERROR(VLOOKUP(ED1509,Auxiliar!$A:$C,2,0),"")</f>
        <v/>
      </c>
      <c r="EG1509" s="7" t="str">
        <f>+IFERROR(VLOOKUP(ED1509,Auxiliar!$A:$C,3,0),"")</f>
        <v/>
      </c>
      <c r="EI1509" s="1"/>
      <c r="EJ1509" s="12"/>
      <c r="EK1509" s="6" t="str">
        <f>+IFERROR(VALUE(RIGHT(Tabla24[[#This Row],[B2B]],6)),"")</f>
        <v/>
      </c>
      <c r="EL1509" s="6" t="str">
        <f>+IFERROR(VLOOKUP(EJ1509,Auxiliar!$A:$C,2,0),"")</f>
        <v/>
      </c>
      <c r="EM1509" s="7" t="str">
        <f>+IFERROR(VLOOKUP(EJ1509,Auxiliar!$A:$C,3,0),"")</f>
        <v/>
      </c>
      <c r="EO1509" s="1"/>
      <c r="EP1509" s="12"/>
      <c r="EQ1509" s="6" t="str">
        <f>+IFERROR(VALUE(RIGHT(Tabla25[[#This Row],[B2B]],6)),"")</f>
        <v/>
      </c>
      <c r="ER1509" s="6" t="str">
        <f>+IFERROR(VLOOKUP(EP1509,Auxiliar!$A:$C,2,0),"")</f>
        <v/>
      </c>
      <c r="ES1509" s="7" t="str">
        <f>+IFERROR(VLOOKUP(EP1509,Auxiliar!$A:$C,3,0),"")</f>
        <v/>
      </c>
      <c r="EU1509" s="1"/>
      <c r="EV1509" s="12"/>
      <c r="EW1509" s="6" t="str">
        <f>+IFERROR(VALUE(RIGHT(Tabla26[[#This Row],[B2B]],6)),"")</f>
        <v/>
      </c>
      <c r="EX1509" s="6" t="str">
        <f>+IFERROR(VLOOKUP(EV1509,Auxiliar!$A:$C,2,0),"")</f>
        <v/>
      </c>
      <c r="EY1509" s="7" t="str">
        <f>+IFERROR(VLOOKUP(EV1509,Auxiliar!$A:$C,3,0),"")</f>
        <v/>
      </c>
      <c r="EZ1509" s="1"/>
      <c r="FA1509" s="12"/>
      <c r="FB1509" s="6" t="str">
        <f>+IFERROR(VALUE(RIGHT(Tabla27[[#This Row],[B2B]],6)),"")</f>
        <v/>
      </c>
      <c r="FC1509" s="6" t="str">
        <f>+IFERROR(VLOOKUP(FA1509,Auxiliar!$A:$C,2,0),"")</f>
        <v/>
      </c>
      <c r="FD1509" s="7" t="str">
        <f>+IFERROR(VLOOKUP(FA1509,Auxiliar!$A:$C,3,0),"")</f>
        <v/>
      </c>
      <c r="FE1509" s="1"/>
      <c r="FF1509" s="12"/>
      <c r="FG1509" s="6" t="str">
        <f>+IFERROR(VALUE(RIGHT(Tabla28[[#This Row],[B2B]],6)),"")</f>
        <v/>
      </c>
      <c r="FH1509" s="6" t="str">
        <f>+IFERROR(VLOOKUP(FF1509,Auxiliar!$A:$C,2,0),"")</f>
        <v/>
      </c>
      <c r="FI1509" s="7" t="str">
        <f>+IFERROR(VLOOKUP(FF1509,Auxiliar!$A:$C,3,0),"")</f>
        <v/>
      </c>
      <c r="FJ1509" s="1"/>
      <c r="FK1509" s="12"/>
      <c r="FL1509" s="6" t="str">
        <f>+IFERROR(VALUE(RIGHT(Tabla29[[#This Row],[B2B]],6)),"")</f>
        <v/>
      </c>
      <c r="FM1509" s="6" t="str">
        <f>+IFERROR(VLOOKUP(FK1509,Auxiliar!$A:$C,2,0),"")</f>
        <v/>
      </c>
      <c r="FN1509" s="7" t="str">
        <f>+IFERROR(VLOOKUP(FK1509,Auxiliar!$A:$C,3,0),"")</f>
        <v/>
      </c>
      <c r="FO1509" s="1"/>
      <c r="FP1509" s="12"/>
      <c r="FQ1509" s="6" t="str">
        <f>+IFERROR(VALUE(RIGHT(Tabla30[[#This Row],[B2B]],6)),"")</f>
        <v/>
      </c>
      <c r="FR1509" s="6" t="str">
        <f>+IFERROR(VLOOKUP(FP1509,Auxiliar!$A:$C,2,0),"")</f>
        <v/>
      </c>
      <c r="FS1509" s="7"/>
      <c r="FT1509" s="1"/>
      <c r="FU1509" s="12"/>
      <c r="FV1509" s="6" t="str">
        <f>+IFERROR(VALUE(RIGHT(Tabla31[[#This Row],[B2B]],6)),"")</f>
        <v/>
      </c>
      <c r="FW1509" s="6" t="str">
        <f>+IFERROR(VLOOKUP(FU1509,Auxiliar!$A:$C,2,0),"")</f>
        <v/>
      </c>
      <c r="FX1509" s="7" t="str">
        <f>+IFERROR(VLOOKUP(FU1509,Auxiliar!$A:$C,3,0),"")</f>
        <v/>
      </c>
      <c r="FY1509" s="1"/>
      <c r="FZ1509" s="12"/>
      <c r="GA1509" s="6" t="str">
        <f>+IFERROR(VALUE(RIGHT(Tabla32[[#This Row],[B2B]],6)),"")</f>
        <v/>
      </c>
      <c r="GB1509" s="6" t="str">
        <f>+IFERROR(VLOOKUP(FZ1509,Auxiliar!$A:$C,2,0),"")</f>
        <v/>
      </c>
      <c r="GC1509" s="7" t="str">
        <f>+IFERROR(VLOOKUP(FZ1509,Auxiliar!$A:$C,3,0),"")</f>
        <v/>
      </c>
      <c r="GD1509" s="1"/>
      <c r="GE1509" s="12"/>
      <c r="GF1509" s="6" t="str">
        <f>+IFERROR(VALUE(RIGHT(Tabla33[[#This Row],[B2B]],6)),"")</f>
        <v/>
      </c>
      <c r="GG1509" s="6" t="str">
        <f>+IFERROR(VLOOKUP(GE1509,Auxiliar!$A:$C,2,0),"")</f>
        <v/>
      </c>
      <c r="GH1509" s="7" t="str">
        <f>+IFERROR(VLOOKUP(GE1509,Auxiliar!$A:$C,3,0),"")</f>
        <v/>
      </c>
    </row>
    <row r="1510" spans="79:190" x14ac:dyDescent="0.25">
      <c r="CA1510" s="1">
        <v>20233</v>
      </c>
      <c r="CB1510" s="1" t="s">
        <v>35</v>
      </c>
      <c r="CC1510" s="6">
        <f>+IFERROR(VALUE(RIGHT(Tabla14[[#This Row],[B2B]],6)),"")</f>
        <v>20233</v>
      </c>
      <c r="CD1510" s="6" t="str">
        <f>+IFERROR(VLOOKUP(CB1510,Auxiliar!$A:$C,2,0),"")</f>
        <v>Corona 710cc</v>
      </c>
      <c r="CE1510" s="7" t="str">
        <f>+IFERROR(VLOOKUP(CB1510,Auxiliar!$A:$C,3,0),"")</f>
        <v>1b 10% | 85b 0%</v>
      </c>
      <c r="CM1510" s="1">
        <v>20247</v>
      </c>
      <c r="CN1510" s="1" t="s">
        <v>20</v>
      </c>
      <c r="CO1510" s="6">
        <v>20247</v>
      </c>
      <c r="CP1510" s="6" t="s">
        <v>20</v>
      </c>
      <c r="CQ1510" s="7" t="s">
        <v>21</v>
      </c>
      <c r="CY1510" s="1">
        <v>20247</v>
      </c>
      <c r="CZ1510" s="1" t="s">
        <v>16</v>
      </c>
      <c r="DA1510" s="6">
        <f>+IFERROR(VALUE(RIGHT(Tabla18[[#This Row],[B2B]],6)),"")</f>
        <v>20247</v>
      </c>
      <c r="DB1510" s="6" t="str">
        <f>+IFERROR(VLOOKUP(CZ1510,Auxiliar!$A:$C,2,0),"")</f>
        <v>PREMIUM</v>
      </c>
      <c r="DC1510" s="7" t="str">
        <f>+IFERROR(VLOOKUP(CZ1510,Auxiliar!$A:$C,3,0),"")</f>
        <v>0b 0% | 2b 2% | 5b 3,5% | 10b 5%</v>
      </c>
      <c r="DE1510" s="1">
        <v>20247</v>
      </c>
      <c r="DF1510" s="1" t="s">
        <v>19</v>
      </c>
      <c r="DG1510" s="6">
        <f>+IFERROR(VALUE(RIGHT(Tabla19[[#This Row],[B2B]],6)),"")</f>
        <v>20247</v>
      </c>
      <c r="DH1510" s="6" t="str">
        <f>+IFERROR(VLOOKUP(DF1510,Auxiliar!$A:$C,2,0),"")</f>
        <v>MICHELOB</v>
      </c>
      <c r="DI1510" s="7" t="str">
        <f>+IFERROR(VLOOKUP(DF1510,Auxiliar!$A:$C,3,0),"")</f>
        <v>1b 7% | 3b 22% | 8b 27%</v>
      </c>
      <c r="DK1510" s="1"/>
      <c r="DL1510" s="1"/>
      <c r="DM1510" s="6" t="str">
        <f>+IFERROR(VALUE(RIGHT(Tabla20[[#This Row],[B2B]],6)),"")</f>
        <v/>
      </c>
      <c r="DN1510" s="6" t="str">
        <f>+IFERROR(VLOOKUP(DL1510,Auxiliar!$A:$C,2,0),"")</f>
        <v/>
      </c>
      <c r="DO1510" s="7" t="str">
        <f>+IFERROR(VLOOKUP(DL1510,Auxiliar!$A:$C,3,0),"")</f>
        <v/>
      </c>
      <c r="DQ1510" s="1">
        <v>20224</v>
      </c>
      <c r="DR1510" s="12" t="s">
        <v>24</v>
      </c>
      <c r="DS1510" s="6">
        <f>+IFERROR(VALUE(RIGHT(Tabla21[[#This Row],[B2B]],6)),"")</f>
        <v>20224</v>
      </c>
      <c r="DT1510" s="6" t="str">
        <f>+IFERROR(VLOOKUP(DR1510,Auxiliar!$A:$C,2,0),"")</f>
        <v>CORONA PORRON</v>
      </c>
      <c r="DU1510" s="7" t="str">
        <f>+IFERROR(VLOOKUP(DR1510,Auxiliar!$A:$C,3,0),"")</f>
        <v>1b 5% | 20b 0%</v>
      </c>
      <c r="DW1510" s="1"/>
      <c r="DX1510" s="12"/>
      <c r="DY1510" s="6" t="str">
        <f>+IFERROR(VALUE(RIGHT(Tabla22[[#This Row],[B2B]],6)),"")</f>
        <v/>
      </c>
      <c r="DZ1510" s="6" t="str">
        <f>+IFERROR(VLOOKUP(DX1510,Auxiliar!$A:$C,2,0),"")</f>
        <v/>
      </c>
      <c r="EA1510" s="7" t="str">
        <f>+IFERROR(VLOOKUP(DX1510,Auxiliar!$A:$C,3,0),"")</f>
        <v/>
      </c>
      <c r="EC1510" s="1"/>
      <c r="ED1510" s="12"/>
      <c r="EE1510" s="6" t="str">
        <f>+IFERROR(VALUE(RIGHT(Tabla23[[#This Row],[B2B]],6)),"")</f>
        <v/>
      </c>
      <c r="EF1510" s="6" t="str">
        <f>+IFERROR(VLOOKUP(ED1510,Auxiliar!$A:$C,2,0),"")</f>
        <v/>
      </c>
      <c r="EG1510" s="7" t="str">
        <f>+IFERROR(VLOOKUP(ED1510,Auxiliar!$A:$C,3,0),"")</f>
        <v/>
      </c>
      <c r="EI1510" s="1"/>
      <c r="EJ1510" s="12"/>
      <c r="EK1510" s="6" t="str">
        <f>+IFERROR(VALUE(RIGHT(Tabla24[[#This Row],[B2B]],6)),"")</f>
        <v/>
      </c>
      <c r="EL1510" s="6" t="str">
        <f>+IFERROR(VLOOKUP(EJ1510,Auxiliar!$A:$C,2,0),"")</f>
        <v/>
      </c>
      <c r="EM1510" s="7" t="str">
        <f>+IFERROR(VLOOKUP(EJ1510,Auxiliar!$A:$C,3,0),"")</f>
        <v/>
      </c>
      <c r="EO1510" s="1"/>
      <c r="EP1510" s="12"/>
      <c r="EQ1510" s="6" t="str">
        <f>+IFERROR(VALUE(RIGHT(Tabla25[[#This Row],[B2B]],6)),"")</f>
        <v/>
      </c>
      <c r="ER1510" s="6" t="str">
        <f>+IFERROR(VLOOKUP(EP1510,Auxiliar!$A:$C,2,0),"")</f>
        <v/>
      </c>
      <c r="ES1510" s="7" t="str">
        <f>+IFERROR(VLOOKUP(EP1510,Auxiliar!$A:$C,3,0),"")</f>
        <v/>
      </c>
      <c r="EU1510" s="1"/>
      <c r="EV1510" s="12"/>
      <c r="EW1510" s="6" t="str">
        <f>+IFERROR(VALUE(RIGHT(Tabla26[[#This Row],[B2B]],6)),"")</f>
        <v/>
      </c>
      <c r="EX1510" s="6" t="str">
        <f>+IFERROR(VLOOKUP(EV1510,Auxiliar!$A:$C,2,0),"")</f>
        <v/>
      </c>
      <c r="EY1510" s="7" t="str">
        <f>+IFERROR(VLOOKUP(EV1510,Auxiliar!$A:$C,3,0),"")</f>
        <v/>
      </c>
      <c r="EZ1510" s="1"/>
      <c r="FA1510" s="12"/>
      <c r="FB1510" s="6" t="str">
        <f>+IFERROR(VALUE(RIGHT(Tabla27[[#This Row],[B2B]],6)),"")</f>
        <v/>
      </c>
      <c r="FC1510" s="6" t="str">
        <f>+IFERROR(VLOOKUP(FA1510,Auxiliar!$A:$C,2,0),"")</f>
        <v/>
      </c>
      <c r="FD1510" s="7" t="str">
        <f>+IFERROR(VLOOKUP(FA1510,Auxiliar!$A:$C,3,0),"")</f>
        <v/>
      </c>
      <c r="FE1510" s="1"/>
      <c r="FF1510" s="12"/>
      <c r="FG1510" s="6" t="str">
        <f>+IFERROR(VALUE(RIGHT(Tabla28[[#This Row],[B2B]],6)),"")</f>
        <v/>
      </c>
      <c r="FH1510" s="6" t="str">
        <f>+IFERROR(VLOOKUP(FF1510,Auxiliar!$A:$C,2,0),"")</f>
        <v/>
      </c>
      <c r="FI1510" s="7" t="str">
        <f>+IFERROR(VLOOKUP(FF1510,Auxiliar!$A:$C,3,0),"")</f>
        <v/>
      </c>
      <c r="FJ1510" s="1"/>
      <c r="FK1510" s="12"/>
      <c r="FL1510" s="6" t="str">
        <f>+IFERROR(VALUE(RIGHT(Tabla29[[#This Row],[B2B]],6)),"")</f>
        <v/>
      </c>
      <c r="FM1510" s="6" t="str">
        <f>+IFERROR(VLOOKUP(FK1510,Auxiliar!$A:$C,2,0),"")</f>
        <v/>
      </c>
      <c r="FN1510" s="7" t="str">
        <f>+IFERROR(VLOOKUP(FK1510,Auxiliar!$A:$C,3,0),"")</f>
        <v/>
      </c>
      <c r="FO1510" s="1"/>
      <c r="FP1510" s="12"/>
      <c r="FQ1510" s="6" t="str">
        <f>+IFERROR(VALUE(RIGHT(Tabla30[[#This Row],[B2B]],6)),"")</f>
        <v/>
      </c>
      <c r="FR1510" s="6" t="str">
        <f>+IFERROR(VLOOKUP(FP1510,Auxiliar!$A:$C,2,0),"")</f>
        <v/>
      </c>
      <c r="FS1510" s="7"/>
      <c r="FT1510" s="1"/>
      <c r="FU1510" s="12"/>
      <c r="FV1510" s="6" t="str">
        <f>+IFERROR(VALUE(RIGHT(Tabla31[[#This Row],[B2B]],6)),"")</f>
        <v/>
      </c>
      <c r="FW1510" s="6" t="str">
        <f>+IFERROR(VLOOKUP(FU1510,Auxiliar!$A:$C,2,0),"")</f>
        <v/>
      </c>
      <c r="FX1510" s="7" t="str">
        <f>+IFERROR(VLOOKUP(FU1510,Auxiliar!$A:$C,3,0),"")</f>
        <v/>
      </c>
      <c r="FY1510" s="1"/>
      <c r="FZ1510" s="12"/>
      <c r="GA1510" s="6" t="str">
        <f>+IFERROR(VALUE(RIGHT(Tabla32[[#This Row],[B2B]],6)),"")</f>
        <v/>
      </c>
      <c r="GB1510" s="6" t="str">
        <f>+IFERROR(VLOOKUP(FZ1510,Auxiliar!$A:$C,2,0),"")</f>
        <v/>
      </c>
      <c r="GC1510" s="7" t="str">
        <f>+IFERROR(VLOOKUP(FZ1510,Auxiliar!$A:$C,3,0),"")</f>
        <v/>
      </c>
      <c r="GD1510" s="1"/>
      <c r="GE1510" s="12"/>
      <c r="GF1510" s="6" t="str">
        <f>+IFERROR(VALUE(RIGHT(Tabla33[[#This Row],[B2B]],6)),"")</f>
        <v/>
      </c>
      <c r="GG1510" s="6" t="str">
        <f>+IFERROR(VLOOKUP(GE1510,Auxiliar!$A:$C,2,0),"")</f>
        <v/>
      </c>
      <c r="GH1510" s="7" t="str">
        <f>+IFERROR(VLOOKUP(GE1510,Auxiliar!$A:$C,3,0),"")</f>
        <v/>
      </c>
    </row>
    <row r="1511" spans="79:190" x14ac:dyDescent="0.25">
      <c r="CA1511" s="1">
        <v>20235</v>
      </c>
      <c r="CB1511" s="1" t="s">
        <v>35</v>
      </c>
      <c r="CC1511" s="6">
        <f>+IFERROR(VALUE(RIGHT(Tabla14[[#This Row],[B2B]],6)),"")</f>
        <v>20235</v>
      </c>
      <c r="CD1511" s="6" t="str">
        <f>+IFERROR(VLOOKUP(CB1511,Auxiliar!$A:$C,2,0),"")</f>
        <v>Corona 710cc</v>
      </c>
      <c r="CE1511" s="7" t="str">
        <f>+IFERROR(VLOOKUP(CB1511,Auxiliar!$A:$C,3,0),"")</f>
        <v>1b 10% | 85b 0%</v>
      </c>
      <c r="CM1511" s="1">
        <v>20249</v>
      </c>
      <c r="CN1511" s="1" t="s">
        <v>20</v>
      </c>
      <c r="CO1511" s="6">
        <v>20249</v>
      </c>
      <c r="CP1511" s="6" t="s">
        <v>20</v>
      </c>
      <c r="CQ1511" s="7" t="s">
        <v>21</v>
      </c>
      <c r="CY1511" s="1">
        <v>20249</v>
      </c>
      <c r="CZ1511" s="1" t="s">
        <v>16</v>
      </c>
      <c r="DA1511" s="6">
        <f>+IFERROR(VALUE(RIGHT(Tabla18[[#This Row],[B2B]],6)),"")</f>
        <v>20249</v>
      </c>
      <c r="DB1511" s="6" t="str">
        <f>+IFERROR(VLOOKUP(CZ1511,Auxiliar!$A:$C,2,0),"")</f>
        <v>PREMIUM</v>
      </c>
      <c r="DC1511" s="7" t="str">
        <f>+IFERROR(VLOOKUP(CZ1511,Auxiliar!$A:$C,3,0),"")</f>
        <v>0b 0% | 2b 2% | 5b 3,5% | 10b 5%</v>
      </c>
      <c r="DE1511" s="1">
        <v>20249</v>
      </c>
      <c r="DF1511" s="1" t="s">
        <v>19</v>
      </c>
      <c r="DG1511" s="6">
        <f>+IFERROR(VALUE(RIGHT(Tabla19[[#This Row],[B2B]],6)),"")</f>
        <v>20249</v>
      </c>
      <c r="DH1511" s="6" t="str">
        <f>+IFERROR(VLOOKUP(DF1511,Auxiliar!$A:$C,2,0),"")</f>
        <v>MICHELOB</v>
      </c>
      <c r="DI1511" s="7" t="str">
        <f>+IFERROR(VLOOKUP(DF1511,Auxiliar!$A:$C,3,0),"")</f>
        <v>1b 7% | 3b 22% | 8b 27%</v>
      </c>
      <c r="DK1511" s="1"/>
      <c r="DL1511" s="1"/>
      <c r="DM1511" s="6" t="str">
        <f>+IFERROR(VALUE(RIGHT(Tabla20[[#This Row],[B2B]],6)),"")</f>
        <v/>
      </c>
      <c r="DN1511" s="6" t="str">
        <f>+IFERROR(VLOOKUP(DL1511,Auxiliar!$A:$C,2,0),"")</f>
        <v/>
      </c>
      <c r="DO1511" s="7" t="str">
        <f>+IFERROR(VLOOKUP(DL1511,Auxiliar!$A:$C,3,0),"")</f>
        <v/>
      </c>
      <c r="DQ1511" s="1">
        <v>20225</v>
      </c>
      <c r="DR1511" s="12" t="s">
        <v>24</v>
      </c>
      <c r="DS1511" s="6">
        <f>+IFERROR(VALUE(RIGHT(Tabla21[[#This Row],[B2B]],6)),"")</f>
        <v>20225</v>
      </c>
      <c r="DT1511" s="6" t="str">
        <f>+IFERROR(VLOOKUP(DR1511,Auxiliar!$A:$C,2,0),"")</f>
        <v>CORONA PORRON</v>
      </c>
      <c r="DU1511" s="7" t="str">
        <f>+IFERROR(VLOOKUP(DR1511,Auxiliar!$A:$C,3,0),"")</f>
        <v>1b 5% | 20b 0%</v>
      </c>
      <c r="DW1511" s="1"/>
      <c r="DX1511" s="12"/>
      <c r="DY1511" s="6" t="str">
        <f>+IFERROR(VALUE(RIGHT(Tabla22[[#This Row],[B2B]],6)),"")</f>
        <v/>
      </c>
      <c r="DZ1511" s="6" t="str">
        <f>+IFERROR(VLOOKUP(DX1511,Auxiliar!$A:$C,2,0),"")</f>
        <v/>
      </c>
      <c r="EA1511" s="7" t="str">
        <f>+IFERROR(VLOOKUP(DX1511,Auxiliar!$A:$C,3,0),"")</f>
        <v/>
      </c>
      <c r="EC1511" s="1"/>
      <c r="ED1511" s="12"/>
      <c r="EE1511" s="6" t="str">
        <f>+IFERROR(VALUE(RIGHT(Tabla23[[#This Row],[B2B]],6)),"")</f>
        <v/>
      </c>
      <c r="EF1511" s="6" t="str">
        <f>+IFERROR(VLOOKUP(ED1511,Auxiliar!$A:$C,2,0),"")</f>
        <v/>
      </c>
      <c r="EG1511" s="7" t="str">
        <f>+IFERROR(VLOOKUP(ED1511,Auxiliar!$A:$C,3,0),"")</f>
        <v/>
      </c>
      <c r="EI1511" s="1"/>
      <c r="EJ1511" s="12"/>
      <c r="EK1511" s="6" t="str">
        <f>+IFERROR(VALUE(RIGHT(Tabla24[[#This Row],[B2B]],6)),"")</f>
        <v/>
      </c>
      <c r="EL1511" s="6" t="str">
        <f>+IFERROR(VLOOKUP(EJ1511,Auxiliar!$A:$C,2,0),"")</f>
        <v/>
      </c>
      <c r="EM1511" s="7" t="str">
        <f>+IFERROR(VLOOKUP(EJ1511,Auxiliar!$A:$C,3,0),"")</f>
        <v/>
      </c>
      <c r="EO1511" s="1"/>
      <c r="EP1511" s="12"/>
      <c r="EQ1511" s="6" t="str">
        <f>+IFERROR(VALUE(RIGHT(Tabla25[[#This Row],[B2B]],6)),"")</f>
        <v/>
      </c>
      <c r="ER1511" s="6" t="str">
        <f>+IFERROR(VLOOKUP(EP1511,Auxiliar!$A:$C,2,0),"")</f>
        <v/>
      </c>
      <c r="ES1511" s="7" t="str">
        <f>+IFERROR(VLOOKUP(EP1511,Auxiliar!$A:$C,3,0),"")</f>
        <v/>
      </c>
      <c r="EU1511" s="1"/>
      <c r="EV1511" s="12"/>
      <c r="EW1511" s="6" t="str">
        <f>+IFERROR(VALUE(RIGHT(Tabla26[[#This Row],[B2B]],6)),"")</f>
        <v/>
      </c>
      <c r="EX1511" s="6" t="str">
        <f>+IFERROR(VLOOKUP(EV1511,Auxiliar!$A:$C,2,0),"")</f>
        <v/>
      </c>
      <c r="EY1511" s="7" t="str">
        <f>+IFERROR(VLOOKUP(EV1511,Auxiliar!$A:$C,3,0),"")</f>
        <v/>
      </c>
      <c r="EZ1511" s="1"/>
      <c r="FA1511" s="12"/>
      <c r="FB1511" s="6" t="str">
        <f>+IFERROR(VALUE(RIGHT(Tabla27[[#This Row],[B2B]],6)),"")</f>
        <v/>
      </c>
      <c r="FC1511" s="6" t="str">
        <f>+IFERROR(VLOOKUP(FA1511,Auxiliar!$A:$C,2,0),"")</f>
        <v/>
      </c>
      <c r="FD1511" s="7" t="str">
        <f>+IFERROR(VLOOKUP(FA1511,Auxiliar!$A:$C,3,0),"")</f>
        <v/>
      </c>
      <c r="FE1511" s="1"/>
      <c r="FF1511" s="12"/>
      <c r="FG1511" s="6" t="str">
        <f>+IFERROR(VALUE(RIGHT(Tabla28[[#This Row],[B2B]],6)),"")</f>
        <v/>
      </c>
      <c r="FH1511" s="6" t="str">
        <f>+IFERROR(VLOOKUP(FF1511,Auxiliar!$A:$C,2,0),"")</f>
        <v/>
      </c>
      <c r="FI1511" s="7" t="str">
        <f>+IFERROR(VLOOKUP(FF1511,Auxiliar!$A:$C,3,0),"")</f>
        <v/>
      </c>
      <c r="FJ1511" s="1"/>
      <c r="FK1511" s="12"/>
      <c r="FL1511" s="6" t="str">
        <f>+IFERROR(VALUE(RIGHT(Tabla29[[#This Row],[B2B]],6)),"")</f>
        <v/>
      </c>
      <c r="FM1511" s="6" t="str">
        <f>+IFERROR(VLOOKUP(FK1511,Auxiliar!$A:$C,2,0),"")</f>
        <v/>
      </c>
      <c r="FN1511" s="7" t="str">
        <f>+IFERROR(VLOOKUP(FK1511,Auxiliar!$A:$C,3,0),"")</f>
        <v/>
      </c>
      <c r="FO1511" s="1"/>
      <c r="FP1511" s="12"/>
      <c r="FQ1511" s="6" t="str">
        <f>+IFERROR(VALUE(RIGHT(Tabla30[[#This Row],[B2B]],6)),"")</f>
        <v/>
      </c>
      <c r="FR1511" s="6" t="str">
        <f>+IFERROR(VLOOKUP(FP1511,Auxiliar!$A:$C,2,0),"")</f>
        <v/>
      </c>
      <c r="FS1511" s="7"/>
      <c r="FT1511" s="1"/>
      <c r="FU1511" s="12"/>
      <c r="FV1511" s="6" t="str">
        <f>+IFERROR(VALUE(RIGHT(Tabla31[[#This Row],[B2B]],6)),"")</f>
        <v/>
      </c>
      <c r="FW1511" s="6" t="str">
        <f>+IFERROR(VLOOKUP(FU1511,Auxiliar!$A:$C,2,0),"")</f>
        <v/>
      </c>
      <c r="FX1511" s="7" t="str">
        <f>+IFERROR(VLOOKUP(FU1511,Auxiliar!$A:$C,3,0),"")</f>
        <v/>
      </c>
      <c r="FY1511" s="1"/>
      <c r="FZ1511" s="12"/>
      <c r="GA1511" s="6" t="str">
        <f>+IFERROR(VALUE(RIGHT(Tabla32[[#This Row],[B2B]],6)),"")</f>
        <v/>
      </c>
      <c r="GB1511" s="6" t="str">
        <f>+IFERROR(VLOOKUP(FZ1511,Auxiliar!$A:$C,2,0),"")</f>
        <v/>
      </c>
      <c r="GC1511" s="7" t="str">
        <f>+IFERROR(VLOOKUP(FZ1511,Auxiliar!$A:$C,3,0),"")</f>
        <v/>
      </c>
      <c r="GD1511" s="1"/>
      <c r="GE1511" s="12"/>
      <c r="GF1511" s="6" t="str">
        <f>+IFERROR(VALUE(RIGHT(Tabla33[[#This Row],[B2B]],6)),"")</f>
        <v/>
      </c>
      <c r="GG1511" s="6" t="str">
        <f>+IFERROR(VLOOKUP(GE1511,Auxiliar!$A:$C,2,0),"")</f>
        <v/>
      </c>
      <c r="GH1511" s="7" t="str">
        <f>+IFERROR(VLOOKUP(GE1511,Auxiliar!$A:$C,3,0),"")</f>
        <v/>
      </c>
    </row>
    <row r="1512" spans="79:190" x14ac:dyDescent="0.25">
      <c r="CA1512" s="1">
        <v>20236</v>
      </c>
      <c r="CB1512" s="1" t="s">
        <v>35</v>
      </c>
      <c r="CC1512" s="6">
        <f>+IFERROR(VALUE(RIGHT(Tabla14[[#This Row],[B2B]],6)),"")</f>
        <v>20236</v>
      </c>
      <c r="CD1512" s="6" t="str">
        <f>+IFERROR(VLOOKUP(CB1512,Auxiliar!$A:$C,2,0),"")</f>
        <v>Corona 710cc</v>
      </c>
      <c r="CE1512" s="7" t="str">
        <f>+IFERROR(VLOOKUP(CB1512,Auxiliar!$A:$C,3,0),"")</f>
        <v>1b 10% | 85b 0%</v>
      </c>
      <c r="CM1512" s="1">
        <v>20250</v>
      </c>
      <c r="CN1512" s="1" t="s">
        <v>20</v>
      </c>
      <c r="CO1512" s="6">
        <v>20250</v>
      </c>
      <c r="CP1512" s="6" t="s">
        <v>20</v>
      </c>
      <c r="CQ1512" s="7" t="s">
        <v>21</v>
      </c>
      <c r="CY1512" s="1">
        <v>20250</v>
      </c>
      <c r="CZ1512" s="1" t="s">
        <v>16</v>
      </c>
      <c r="DA1512" s="6">
        <f>+IFERROR(VALUE(RIGHT(Tabla18[[#This Row],[B2B]],6)),"")</f>
        <v>20250</v>
      </c>
      <c r="DB1512" s="6" t="str">
        <f>+IFERROR(VLOOKUP(CZ1512,Auxiliar!$A:$C,2,0),"")</f>
        <v>PREMIUM</v>
      </c>
      <c r="DC1512" s="7" t="str">
        <f>+IFERROR(VLOOKUP(CZ1512,Auxiliar!$A:$C,3,0),"")</f>
        <v>0b 0% | 2b 2% | 5b 3,5% | 10b 5%</v>
      </c>
      <c r="DE1512" s="1">
        <v>20250</v>
      </c>
      <c r="DF1512" s="1" t="s">
        <v>19</v>
      </c>
      <c r="DG1512" s="6">
        <f>+IFERROR(VALUE(RIGHT(Tabla19[[#This Row],[B2B]],6)),"")</f>
        <v>20250</v>
      </c>
      <c r="DH1512" s="6" t="str">
        <f>+IFERROR(VLOOKUP(DF1512,Auxiliar!$A:$C,2,0),"")</f>
        <v>MICHELOB</v>
      </c>
      <c r="DI1512" s="7" t="str">
        <f>+IFERROR(VLOOKUP(DF1512,Auxiliar!$A:$C,3,0),"")</f>
        <v>1b 7% | 3b 22% | 8b 27%</v>
      </c>
      <c r="DK1512" s="1"/>
      <c r="DL1512" s="1"/>
      <c r="DM1512" s="6" t="str">
        <f>+IFERROR(VALUE(RIGHT(Tabla20[[#This Row],[B2B]],6)),"")</f>
        <v/>
      </c>
      <c r="DN1512" s="6" t="str">
        <f>+IFERROR(VLOOKUP(DL1512,Auxiliar!$A:$C,2,0),"")</f>
        <v/>
      </c>
      <c r="DO1512" s="7" t="str">
        <f>+IFERROR(VLOOKUP(DL1512,Auxiliar!$A:$C,3,0),"")</f>
        <v/>
      </c>
      <c r="DQ1512" s="1">
        <v>20228</v>
      </c>
      <c r="DR1512" s="12" t="s">
        <v>24</v>
      </c>
      <c r="DS1512" s="6">
        <f>+IFERROR(VALUE(RIGHT(Tabla21[[#This Row],[B2B]],6)),"")</f>
        <v>20228</v>
      </c>
      <c r="DT1512" s="6" t="str">
        <f>+IFERROR(VLOOKUP(DR1512,Auxiliar!$A:$C,2,0),"")</f>
        <v>CORONA PORRON</v>
      </c>
      <c r="DU1512" s="7" t="str">
        <f>+IFERROR(VLOOKUP(DR1512,Auxiliar!$A:$C,3,0),"")</f>
        <v>1b 5% | 20b 0%</v>
      </c>
      <c r="DW1512" s="1"/>
      <c r="DX1512" s="12"/>
      <c r="DY1512" s="6" t="str">
        <f>+IFERROR(VALUE(RIGHT(Tabla22[[#This Row],[B2B]],6)),"")</f>
        <v/>
      </c>
      <c r="DZ1512" s="6" t="str">
        <f>+IFERROR(VLOOKUP(DX1512,Auxiliar!$A:$C,2,0),"")</f>
        <v/>
      </c>
      <c r="EA1512" s="7" t="str">
        <f>+IFERROR(VLOOKUP(DX1512,Auxiliar!$A:$C,3,0),"")</f>
        <v/>
      </c>
      <c r="EC1512" s="1"/>
      <c r="ED1512" s="12"/>
      <c r="EE1512" s="6" t="str">
        <f>+IFERROR(VALUE(RIGHT(Tabla23[[#This Row],[B2B]],6)),"")</f>
        <v/>
      </c>
      <c r="EF1512" s="6" t="str">
        <f>+IFERROR(VLOOKUP(ED1512,Auxiliar!$A:$C,2,0),"")</f>
        <v/>
      </c>
      <c r="EG1512" s="7" t="str">
        <f>+IFERROR(VLOOKUP(ED1512,Auxiliar!$A:$C,3,0),"")</f>
        <v/>
      </c>
      <c r="EI1512" s="1"/>
      <c r="EJ1512" s="12"/>
      <c r="EK1512" s="6" t="str">
        <f>+IFERROR(VALUE(RIGHT(Tabla24[[#This Row],[B2B]],6)),"")</f>
        <v/>
      </c>
      <c r="EL1512" s="6" t="str">
        <f>+IFERROR(VLOOKUP(EJ1512,Auxiliar!$A:$C,2,0),"")</f>
        <v/>
      </c>
      <c r="EM1512" s="7" t="str">
        <f>+IFERROR(VLOOKUP(EJ1512,Auxiliar!$A:$C,3,0),"")</f>
        <v/>
      </c>
      <c r="EO1512" s="1"/>
      <c r="EP1512" s="12"/>
      <c r="EQ1512" s="6" t="str">
        <f>+IFERROR(VALUE(RIGHT(Tabla25[[#This Row],[B2B]],6)),"")</f>
        <v/>
      </c>
      <c r="ER1512" s="6" t="str">
        <f>+IFERROR(VLOOKUP(EP1512,Auxiliar!$A:$C,2,0),"")</f>
        <v/>
      </c>
      <c r="ES1512" s="7" t="str">
        <f>+IFERROR(VLOOKUP(EP1512,Auxiliar!$A:$C,3,0),"")</f>
        <v/>
      </c>
      <c r="EU1512" s="1"/>
      <c r="EV1512" s="12"/>
      <c r="EW1512" s="6" t="str">
        <f>+IFERROR(VALUE(RIGHT(Tabla26[[#This Row],[B2B]],6)),"")</f>
        <v/>
      </c>
      <c r="EX1512" s="6" t="str">
        <f>+IFERROR(VLOOKUP(EV1512,Auxiliar!$A:$C,2,0),"")</f>
        <v/>
      </c>
      <c r="EY1512" s="7" t="str">
        <f>+IFERROR(VLOOKUP(EV1512,Auxiliar!$A:$C,3,0),"")</f>
        <v/>
      </c>
      <c r="EZ1512" s="1"/>
      <c r="FA1512" s="12"/>
      <c r="FB1512" s="6" t="str">
        <f>+IFERROR(VALUE(RIGHT(Tabla27[[#This Row],[B2B]],6)),"")</f>
        <v/>
      </c>
      <c r="FC1512" s="6" t="str">
        <f>+IFERROR(VLOOKUP(FA1512,Auxiliar!$A:$C,2,0),"")</f>
        <v/>
      </c>
      <c r="FD1512" s="7" t="str">
        <f>+IFERROR(VLOOKUP(FA1512,Auxiliar!$A:$C,3,0),"")</f>
        <v/>
      </c>
      <c r="FE1512" s="1"/>
      <c r="FF1512" s="12"/>
      <c r="FG1512" s="6" t="str">
        <f>+IFERROR(VALUE(RIGHT(Tabla28[[#This Row],[B2B]],6)),"")</f>
        <v/>
      </c>
      <c r="FH1512" s="6" t="str">
        <f>+IFERROR(VLOOKUP(FF1512,Auxiliar!$A:$C,2,0),"")</f>
        <v/>
      </c>
      <c r="FI1512" s="7" t="str">
        <f>+IFERROR(VLOOKUP(FF1512,Auxiliar!$A:$C,3,0),"")</f>
        <v/>
      </c>
      <c r="FJ1512" s="1"/>
      <c r="FK1512" s="12"/>
      <c r="FL1512" s="6" t="str">
        <f>+IFERROR(VALUE(RIGHT(Tabla29[[#This Row],[B2B]],6)),"")</f>
        <v/>
      </c>
      <c r="FM1512" s="6" t="str">
        <f>+IFERROR(VLOOKUP(FK1512,Auxiliar!$A:$C,2,0),"")</f>
        <v/>
      </c>
      <c r="FN1512" s="7" t="str">
        <f>+IFERROR(VLOOKUP(FK1512,Auxiliar!$A:$C,3,0),"")</f>
        <v/>
      </c>
      <c r="FO1512" s="1"/>
      <c r="FP1512" s="12"/>
      <c r="FQ1512" s="6" t="str">
        <f>+IFERROR(VALUE(RIGHT(Tabla30[[#This Row],[B2B]],6)),"")</f>
        <v/>
      </c>
      <c r="FR1512" s="6" t="str">
        <f>+IFERROR(VLOOKUP(FP1512,Auxiliar!$A:$C,2,0),"")</f>
        <v/>
      </c>
      <c r="FS1512" s="7"/>
      <c r="FT1512" s="1"/>
      <c r="FU1512" s="12"/>
      <c r="FV1512" s="6" t="str">
        <f>+IFERROR(VALUE(RIGHT(Tabla31[[#This Row],[B2B]],6)),"")</f>
        <v/>
      </c>
      <c r="FW1512" s="6" t="str">
        <f>+IFERROR(VLOOKUP(FU1512,Auxiliar!$A:$C,2,0),"")</f>
        <v/>
      </c>
      <c r="FX1512" s="7" t="str">
        <f>+IFERROR(VLOOKUP(FU1512,Auxiliar!$A:$C,3,0),"")</f>
        <v/>
      </c>
      <c r="FY1512" s="1"/>
      <c r="FZ1512" s="12"/>
      <c r="GA1512" s="6" t="str">
        <f>+IFERROR(VALUE(RIGHT(Tabla32[[#This Row],[B2B]],6)),"")</f>
        <v/>
      </c>
      <c r="GB1512" s="6" t="str">
        <f>+IFERROR(VLOOKUP(FZ1512,Auxiliar!$A:$C,2,0),"")</f>
        <v/>
      </c>
      <c r="GC1512" s="7" t="str">
        <f>+IFERROR(VLOOKUP(FZ1512,Auxiliar!$A:$C,3,0),"")</f>
        <v/>
      </c>
      <c r="GD1512" s="1"/>
      <c r="GE1512" s="12"/>
      <c r="GF1512" s="6" t="str">
        <f>+IFERROR(VALUE(RIGHT(Tabla33[[#This Row],[B2B]],6)),"")</f>
        <v/>
      </c>
      <c r="GG1512" s="6" t="str">
        <f>+IFERROR(VLOOKUP(GE1512,Auxiliar!$A:$C,2,0),"")</f>
        <v/>
      </c>
      <c r="GH1512" s="7" t="str">
        <f>+IFERROR(VLOOKUP(GE1512,Auxiliar!$A:$C,3,0),"")</f>
        <v/>
      </c>
    </row>
    <row r="1513" spans="79:190" x14ac:dyDescent="0.25">
      <c r="CA1513" s="1">
        <v>20239</v>
      </c>
      <c r="CB1513" s="1" t="s">
        <v>35</v>
      </c>
      <c r="CC1513" s="6">
        <f>+IFERROR(VALUE(RIGHT(Tabla14[[#This Row],[B2B]],6)),"")</f>
        <v>20239</v>
      </c>
      <c r="CD1513" s="6" t="str">
        <f>+IFERROR(VLOOKUP(CB1513,Auxiliar!$A:$C,2,0),"")</f>
        <v>Corona 710cc</v>
      </c>
      <c r="CE1513" s="7" t="str">
        <f>+IFERROR(VLOOKUP(CB1513,Auxiliar!$A:$C,3,0),"")</f>
        <v>1b 10% | 85b 0%</v>
      </c>
      <c r="CM1513" s="1">
        <v>20252</v>
      </c>
      <c r="CN1513" s="1" t="s">
        <v>20</v>
      </c>
      <c r="CO1513" s="6">
        <v>20252</v>
      </c>
      <c r="CP1513" s="6" t="s">
        <v>20</v>
      </c>
      <c r="CQ1513" s="7" t="s">
        <v>21</v>
      </c>
      <c r="CY1513" s="1">
        <v>20252</v>
      </c>
      <c r="CZ1513" s="1" t="s">
        <v>16</v>
      </c>
      <c r="DA1513" s="6">
        <f>+IFERROR(VALUE(RIGHT(Tabla18[[#This Row],[B2B]],6)),"")</f>
        <v>20252</v>
      </c>
      <c r="DB1513" s="6" t="str">
        <f>+IFERROR(VLOOKUP(CZ1513,Auxiliar!$A:$C,2,0),"")</f>
        <v>PREMIUM</v>
      </c>
      <c r="DC1513" s="7" t="str">
        <f>+IFERROR(VLOOKUP(CZ1513,Auxiliar!$A:$C,3,0),"")</f>
        <v>0b 0% | 2b 2% | 5b 3,5% | 10b 5%</v>
      </c>
      <c r="DE1513" s="1">
        <v>20252</v>
      </c>
      <c r="DF1513" s="1" t="s">
        <v>19</v>
      </c>
      <c r="DG1513" s="6">
        <f>+IFERROR(VALUE(RIGHT(Tabla19[[#This Row],[B2B]],6)),"")</f>
        <v>20252</v>
      </c>
      <c r="DH1513" s="6" t="str">
        <f>+IFERROR(VLOOKUP(DF1513,Auxiliar!$A:$C,2,0),"")</f>
        <v>MICHELOB</v>
      </c>
      <c r="DI1513" s="7" t="str">
        <f>+IFERROR(VLOOKUP(DF1513,Auxiliar!$A:$C,3,0),"")</f>
        <v>1b 7% | 3b 22% | 8b 27%</v>
      </c>
      <c r="DK1513" s="1"/>
      <c r="DL1513" s="1"/>
      <c r="DM1513" s="6" t="str">
        <f>+IFERROR(VALUE(RIGHT(Tabla20[[#This Row],[B2B]],6)),"")</f>
        <v/>
      </c>
      <c r="DN1513" s="6" t="str">
        <f>+IFERROR(VLOOKUP(DL1513,Auxiliar!$A:$C,2,0),"")</f>
        <v/>
      </c>
      <c r="DO1513" s="7" t="str">
        <f>+IFERROR(VLOOKUP(DL1513,Auxiliar!$A:$C,3,0),"")</f>
        <v/>
      </c>
      <c r="DQ1513" s="1">
        <v>20232</v>
      </c>
      <c r="DR1513" s="12" t="s">
        <v>24</v>
      </c>
      <c r="DS1513" s="6">
        <f>+IFERROR(VALUE(RIGHT(Tabla21[[#This Row],[B2B]],6)),"")</f>
        <v>20232</v>
      </c>
      <c r="DT1513" s="6" t="str">
        <f>+IFERROR(VLOOKUP(DR1513,Auxiliar!$A:$C,2,0),"")</f>
        <v>CORONA PORRON</v>
      </c>
      <c r="DU1513" s="7" t="str">
        <f>+IFERROR(VLOOKUP(DR1513,Auxiliar!$A:$C,3,0),"")</f>
        <v>1b 5% | 20b 0%</v>
      </c>
      <c r="DW1513" s="1"/>
      <c r="DX1513" s="12"/>
      <c r="DY1513" s="6" t="str">
        <f>+IFERROR(VALUE(RIGHT(Tabla22[[#This Row],[B2B]],6)),"")</f>
        <v/>
      </c>
      <c r="DZ1513" s="6" t="str">
        <f>+IFERROR(VLOOKUP(DX1513,Auxiliar!$A:$C,2,0),"")</f>
        <v/>
      </c>
      <c r="EA1513" s="7" t="str">
        <f>+IFERROR(VLOOKUP(DX1513,Auxiliar!$A:$C,3,0),"")</f>
        <v/>
      </c>
      <c r="EC1513" s="1"/>
      <c r="ED1513" s="12"/>
      <c r="EE1513" s="6" t="str">
        <f>+IFERROR(VALUE(RIGHT(Tabla23[[#This Row],[B2B]],6)),"")</f>
        <v/>
      </c>
      <c r="EF1513" s="6" t="str">
        <f>+IFERROR(VLOOKUP(ED1513,Auxiliar!$A:$C,2,0),"")</f>
        <v/>
      </c>
      <c r="EG1513" s="7" t="str">
        <f>+IFERROR(VLOOKUP(ED1513,Auxiliar!$A:$C,3,0),"")</f>
        <v/>
      </c>
      <c r="EI1513" s="1"/>
      <c r="EJ1513" s="12"/>
      <c r="EK1513" s="6" t="str">
        <f>+IFERROR(VALUE(RIGHT(Tabla24[[#This Row],[B2B]],6)),"")</f>
        <v/>
      </c>
      <c r="EL1513" s="6" t="str">
        <f>+IFERROR(VLOOKUP(EJ1513,Auxiliar!$A:$C,2,0),"")</f>
        <v/>
      </c>
      <c r="EM1513" s="7" t="str">
        <f>+IFERROR(VLOOKUP(EJ1513,Auxiliar!$A:$C,3,0),"")</f>
        <v/>
      </c>
      <c r="EO1513" s="1"/>
      <c r="EP1513" s="12"/>
      <c r="EQ1513" s="6" t="str">
        <f>+IFERROR(VALUE(RIGHT(Tabla25[[#This Row],[B2B]],6)),"")</f>
        <v/>
      </c>
      <c r="ER1513" s="6" t="str">
        <f>+IFERROR(VLOOKUP(EP1513,Auxiliar!$A:$C,2,0),"")</f>
        <v/>
      </c>
      <c r="ES1513" s="7" t="str">
        <f>+IFERROR(VLOOKUP(EP1513,Auxiliar!$A:$C,3,0),"")</f>
        <v/>
      </c>
      <c r="EU1513" s="1"/>
      <c r="EV1513" s="12"/>
      <c r="EW1513" s="6" t="str">
        <f>+IFERROR(VALUE(RIGHT(Tabla26[[#This Row],[B2B]],6)),"")</f>
        <v/>
      </c>
      <c r="EX1513" s="6" t="str">
        <f>+IFERROR(VLOOKUP(EV1513,Auxiliar!$A:$C,2,0),"")</f>
        <v/>
      </c>
      <c r="EY1513" s="7" t="str">
        <f>+IFERROR(VLOOKUP(EV1513,Auxiliar!$A:$C,3,0),"")</f>
        <v/>
      </c>
      <c r="EZ1513" s="1"/>
      <c r="FA1513" s="12"/>
      <c r="FB1513" s="6" t="str">
        <f>+IFERROR(VALUE(RIGHT(Tabla27[[#This Row],[B2B]],6)),"")</f>
        <v/>
      </c>
      <c r="FC1513" s="6" t="str">
        <f>+IFERROR(VLOOKUP(FA1513,Auxiliar!$A:$C,2,0),"")</f>
        <v/>
      </c>
      <c r="FD1513" s="7" t="str">
        <f>+IFERROR(VLOOKUP(FA1513,Auxiliar!$A:$C,3,0),"")</f>
        <v/>
      </c>
      <c r="FE1513" s="1"/>
      <c r="FF1513" s="12"/>
      <c r="FG1513" s="6" t="str">
        <f>+IFERROR(VALUE(RIGHT(Tabla28[[#This Row],[B2B]],6)),"")</f>
        <v/>
      </c>
      <c r="FH1513" s="6" t="str">
        <f>+IFERROR(VLOOKUP(FF1513,Auxiliar!$A:$C,2,0),"")</f>
        <v/>
      </c>
      <c r="FI1513" s="7" t="str">
        <f>+IFERROR(VLOOKUP(FF1513,Auxiliar!$A:$C,3,0),"")</f>
        <v/>
      </c>
      <c r="FJ1513" s="1"/>
      <c r="FK1513" s="12"/>
      <c r="FL1513" s="6" t="str">
        <f>+IFERROR(VALUE(RIGHT(Tabla29[[#This Row],[B2B]],6)),"")</f>
        <v/>
      </c>
      <c r="FM1513" s="6" t="str">
        <f>+IFERROR(VLOOKUP(FK1513,Auxiliar!$A:$C,2,0),"")</f>
        <v/>
      </c>
      <c r="FN1513" s="7" t="str">
        <f>+IFERROR(VLOOKUP(FK1513,Auxiliar!$A:$C,3,0),"")</f>
        <v/>
      </c>
      <c r="FO1513" s="1"/>
      <c r="FP1513" s="12"/>
      <c r="FQ1513" s="6" t="str">
        <f>+IFERROR(VALUE(RIGHT(Tabla30[[#This Row],[B2B]],6)),"")</f>
        <v/>
      </c>
      <c r="FR1513" s="6" t="str">
        <f>+IFERROR(VLOOKUP(FP1513,Auxiliar!$A:$C,2,0),"")</f>
        <v/>
      </c>
      <c r="FS1513" s="7"/>
      <c r="FT1513" s="1"/>
      <c r="FU1513" s="12"/>
      <c r="FV1513" s="6" t="str">
        <f>+IFERROR(VALUE(RIGHT(Tabla31[[#This Row],[B2B]],6)),"")</f>
        <v/>
      </c>
      <c r="FW1513" s="6" t="str">
        <f>+IFERROR(VLOOKUP(FU1513,Auxiliar!$A:$C,2,0),"")</f>
        <v/>
      </c>
      <c r="FX1513" s="7" t="str">
        <f>+IFERROR(VLOOKUP(FU1513,Auxiliar!$A:$C,3,0),"")</f>
        <v/>
      </c>
      <c r="FY1513" s="1"/>
      <c r="FZ1513" s="12"/>
      <c r="GA1513" s="6" t="str">
        <f>+IFERROR(VALUE(RIGHT(Tabla32[[#This Row],[B2B]],6)),"")</f>
        <v/>
      </c>
      <c r="GB1513" s="6" t="str">
        <f>+IFERROR(VLOOKUP(FZ1513,Auxiliar!$A:$C,2,0),"")</f>
        <v/>
      </c>
      <c r="GC1513" s="7" t="str">
        <f>+IFERROR(VLOOKUP(FZ1513,Auxiliar!$A:$C,3,0),"")</f>
        <v/>
      </c>
      <c r="GD1513" s="1"/>
      <c r="GE1513" s="12"/>
      <c r="GF1513" s="6" t="str">
        <f>+IFERROR(VALUE(RIGHT(Tabla33[[#This Row],[B2B]],6)),"")</f>
        <v/>
      </c>
      <c r="GG1513" s="6" t="str">
        <f>+IFERROR(VLOOKUP(GE1513,Auxiliar!$A:$C,2,0),"")</f>
        <v/>
      </c>
      <c r="GH1513" s="7" t="str">
        <f>+IFERROR(VLOOKUP(GE1513,Auxiliar!$A:$C,3,0),"")</f>
        <v/>
      </c>
    </row>
    <row r="1514" spans="79:190" x14ac:dyDescent="0.25">
      <c r="CA1514" s="1">
        <v>20241</v>
      </c>
      <c r="CB1514" s="1" t="s">
        <v>35</v>
      </c>
      <c r="CC1514" s="6">
        <f>+IFERROR(VALUE(RIGHT(Tabla14[[#This Row],[B2B]],6)),"")</f>
        <v>20241</v>
      </c>
      <c r="CD1514" s="6" t="str">
        <f>+IFERROR(VLOOKUP(CB1514,Auxiliar!$A:$C,2,0),"")</f>
        <v>Corona 710cc</v>
      </c>
      <c r="CE1514" s="7" t="str">
        <f>+IFERROR(VLOOKUP(CB1514,Auxiliar!$A:$C,3,0),"")</f>
        <v>1b 10% | 85b 0%</v>
      </c>
      <c r="CM1514" s="1">
        <v>246</v>
      </c>
      <c r="CN1514" s="1" t="s">
        <v>20</v>
      </c>
      <c r="CO1514" s="6">
        <v>246</v>
      </c>
      <c r="CP1514" s="6" t="s">
        <v>20</v>
      </c>
      <c r="CQ1514" s="7" t="s">
        <v>21</v>
      </c>
      <c r="DE1514" s="1">
        <v>246</v>
      </c>
      <c r="DF1514" s="1" t="s">
        <v>19</v>
      </c>
      <c r="DG1514" s="6">
        <f>+IFERROR(VALUE(RIGHT(Tabla19[[#This Row],[B2B]],6)),"")</f>
        <v>246</v>
      </c>
      <c r="DH1514" s="6" t="str">
        <f>+IFERROR(VLOOKUP(DF1514,Auxiliar!$A:$C,2,0),"")</f>
        <v>MICHELOB</v>
      </c>
      <c r="DI1514" s="7" t="str">
        <f>+IFERROR(VLOOKUP(DF1514,Auxiliar!$A:$C,3,0),"")</f>
        <v>1b 7% | 3b 22% | 8b 27%</v>
      </c>
      <c r="DK1514" s="1"/>
      <c r="DL1514" s="1"/>
      <c r="DM1514" s="6" t="str">
        <f>+IFERROR(VALUE(RIGHT(Tabla20[[#This Row],[B2B]],6)),"")</f>
        <v/>
      </c>
      <c r="DN1514" s="6" t="str">
        <f>+IFERROR(VLOOKUP(DL1514,Auxiliar!$A:$C,2,0),"")</f>
        <v/>
      </c>
      <c r="DO1514" s="7" t="str">
        <f>+IFERROR(VLOOKUP(DL1514,Auxiliar!$A:$C,3,0),"")</f>
        <v/>
      </c>
      <c r="DQ1514" s="1">
        <v>20233</v>
      </c>
      <c r="DR1514" s="12" t="s">
        <v>24</v>
      </c>
      <c r="DS1514" s="6">
        <f>+IFERROR(VALUE(RIGHT(Tabla21[[#This Row],[B2B]],6)),"")</f>
        <v>20233</v>
      </c>
      <c r="DT1514" s="6" t="str">
        <f>+IFERROR(VLOOKUP(DR1514,Auxiliar!$A:$C,2,0),"")</f>
        <v>CORONA PORRON</v>
      </c>
      <c r="DU1514" s="7" t="str">
        <f>+IFERROR(VLOOKUP(DR1514,Auxiliar!$A:$C,3,0),"")</f>
        <v>1b 5% | 20b 0%</v>
      </c>
      <c r="DW1514" s="1"/>
      <c r="DX1514" s="12"/>
      <c r="DY1514" s="6" t="str">
        <f>+IFERROR(VALUE(RIGHT(Tabla22[[#This Row],[B2B]],6)),"")</f>
        <v/>
      </c>
      <c r="DZ1514" s="6" t="str">
        <f>+IFERROR(VLOOKUP(DX1514,Auxiliar!$A:$C,2,0),"")</f>
        <v/>
      </c>
      <c r="EA1514" s="7" t="str">
        <f>+IFERROR(VLOOKUP(DX1514,Auxiliar!$A:$C,3,0),"")</f>
        <v/>
      </c>
      <c r="EC1514" s="1"/>
      <c r="ED1514" s="12"/>
      <c r="EE1514" s="6" t="str">
        <f>+IFERROR(VALUE(RIGHT(Tabla23[[#This Row],[B2B]],6)),"")</f>
        <v/>
      </c>
      <c r="EF1514" s="6" t="str">
        <f>+IFERROR(VLOOKUP(ED1514,Auxiliar!$A:$C,2,0),"")</f>
        <v/>
      </c>
      <c r="EG1514" s="7" t="str">
        <f>+IFERROR(VLOOKUP(ED1514,Auxiliar!$A:$C,3,0),"")</f>
        <v/>
      </c>
      <c r="EI1514" s="1"/>
      <c r="EJ1514" s="12"/>
      <c r="EK1514" s="6" t="str">
        <f>+IFERROR(VALUE(RIGHT(Tabla24[[#This Row],[B2B]],6)),"")</f>
        <v/>
      </c>
      <c r="EL1514" s="6" t="str">
        <f>+IFERROR(VLOOKUP(EJ1514,Auxiliar!$A:$C,2,0),"")</f>
        <v/>
      </c>
      <c r="EM1514" s="7" t="str">
        <f>+IFERROR(VLOOKUP(EJ1514,Auxiliar!$A:$C,3,0),"")</f>
        <v/>
      </c>
      <c r="EO1514" s="1"/>
      <c r="EP1514" s="12"/>
      <c r="EQ1514" s="6" t="str">
        <f>+IFERROR(VALUE(RIGHT(Tabla25[[#This Row],[B2B]],6)),"")</f>
        <v/>
      </c>
      <c r="ER1514" s="6" t="str">
        <f>+IFERROR(VLOOKUP(EP1514,Auxiliar!$A:$C,2,0),"")</f>
        <v/>
      </c>
      <c r="ES1514" s="7" t="str">
        <f>+IFERROR(VLOOKUP(EP1514,Auxiliar!$A:$C,3,0),"")</f>
        <v/>
      </c>
      <c r="EU1514" s="1"/>
      <c r="EV1514" s="12"/>
      <c r="EW1514" s="6" t="str">
        <f>+IFERROR(VALUE(RIGHT(Tabla26[[#This Row],[B2B]],6)),"")</f>
        <v/>
      </c>
      <c r="EX1514" s="6" t="str">
        <f>+IFERROR(VLOOKUP(EV1514,Auxiliar!$A:$C,2,0),"")</f>
        <v/>
      </c>
      <c r="EY1514" s="7" t="str">
        <f>+IFERROR(VLOOKUP(EV1514,Auxiliar!$A:$C,3,0),"")</f>
        <v/>
      </c>
      <c r="EZ1514" s="1"/>
      <c r="FA1514" s="12"/>
      <c r="FB1514" s="6" t="str">
        <f>+IFERROR(VALUE(RIGHT(Tabla27[[#This Row],[B2B]],6)),"")</f>
        <v/>
      </c>
      <c r="FC1514" s="6" t="str">
        <f>+IFERROR(VLOOKUP(FA1514,Auxiliar!$A:$C,2,0),"")</f>
        <v/>
      </c>
      <c r="FD1514" s="7" t="str">
        <f>+IFERROR(VLOOKUP(FA1514,Auxiliar!$A:$C,3,0),"")</f>
        <v/>
      </c>
      <c r="FE1514" s="1"/>
      <c r="FF1514" s="12"/>
      <c r="FG1514" s="6" t="str">
        <f>+IFERROR(VALUE(RIGHT(Tabla28[[#This Row],[B2B]],6)),"")</f>
        <v/>
      </c>
      <c r="FH1514" s="6" t="str">
        <f>+IFERROR(VLOOKUP(FF1514,Auxiliar!$A:$C,2,0),"")</f>
        <v/>
      </c>
      <c r="FI1514" s="7" t="str">
        <f>+IFERROR(VLOOKUP(FF1514,Auxiliar!$A:$C,3,0),"")</f>
        <v/>
      </c>
      <c r="FJ1514" s="1"/>
      <c r="FK1514" s="12"/>
      <c r="FL1514" s="6" t="str">
        <f>+IFERROR(VALUE(RIGHT(Tabla29[[#This Row],[B2B]],6)),"")</f>
        <v/>
      </c>
      <c r="FM1514" s="6" t="str">
        <f>+IFERROR(VLOOKUP(FK1514,Auxiliar!$A:$C,2,0),"")</f>
        <v/>
      </c>
      <c r="FN1514" s="7" t="str">
        <f>+IFERROR(VLOOKUP(FK1514,Auxiliar!$A:$C,3,0),"")</f>
        <v/>
      </c>
      <c r="FO1514" s="1"/>
      <c r="FP1514" s="12"/>
      <c r="FQ1514" s="6" t="str">
        <f>+IFERROR(VALUE(RIGHT(Tabla30[[#This Row],[B2B]],6)),"")</f>
        <v/>
      </c>
      <c r="FR1514" s="6" t="str">
        <f>+IFERROR(VLOOKUP(FP1514,Auxiliar!$A:$C,2,0),"")</f>
        <v/>
      </c>
      <c r="FS1514" s="7"/>
      <c r="FT1514" s="1"/>
      <c r="FU1514" s="12"/>
      <c r="FV1514" s="6" t="str">
        <f>+IFERROR(VALUE(RIGHT(Tabla31[[#This Row],[B2B]],6)),"")</f>
        <v/>
      </c>
      <c r="FW1514" s="6" t="str">
        <f>+IFERROR(VLOOKUP(FU1514,Auxiliar!$A:$C,2,0),"")</f>
        <v/>
      </c>
      <c r="FX1514" s="7" t="str">
        <f>+IFERROR(VLOOKUP(FU1514,Auxiliar!$A:$C,3,0),"")</f>
        <v/>
      </c>
      <c r="FY1514" s="1"/>
      <c r="FZ1514" s="12"/>
      <c r="GA1514" s="6" t="str">
        <f>+IFERROR(VALUE(RIGHT(Tabla32[[#This Row],[B2B]],6)),"")</f>
        <v/>
      </c>
      <c r="GB1514" s="6" t="str">
        <f>+IFERROR(VLOOKUP(FZ1514,Auxiliar!$A:$C,2,0),"")</f>
        <v/>
      </c>
      <c r="GC1514" s="7" t="str">
        <f>+IFERROR(VLOOKUP(FZ1514,Auxiliar!$A:$C,3,0),"")</f>
        <v/>
      </c>
      <c r="GD1514" s="1"/>
      <c r="GE1514" s="12"/>
      <c r="GF1514" s="6" t="str">
        <f>+IFERROR(VALUE(RIGHT(Tabla33[[#This Row],[B2B]],6)),"")</f>
        <v/>
      </c>
      <c r="GG1514" s="6" t="str">
        <f>+IFERROR(VLOOKUP(GE1514,Auxiliar!$A:$C,2,0),"")</f>
        <v/>
      </c>
      <c r="GH1514" s="7" t="str">
        <f>+IFERROR(VLOOKUP(GE1514,Auxiliar!$A:$C,3,0),"")</f>
        <v/>
      </c>
    </row>
    <row r="1515" spans="79:190" x14ac:dyDescent="0.25">
      <c r="CA1515" s="1">
        <v>20242</v>
      </c>
      <c r="CB1515" s="1" t="s">
        <v>35</v>
      </c>
      <c r="CC1515" s="6">
        <f>+IFERROR(VALUE(RIGHT(Tabla14[[#This Row],[B2B]],6)),"")</f>
        <v>20242</v>
      </c>
      <c r="CD1515" s="6" t="str">
        <f>+IFERROR(VLOOKUP(CB1515,Auxiliar!$A:$C,2,0),"")</f>
        <v>Corona 710cc</v>
      </c>
      <c r="CE1515" s="7" t="str">
        <f>+IFERROR(VLOOKUP(CB1515,Auxiliar!$A:$C,3,0),"")</f>
        <v>1b 10% | 85b 0%</v>
      </c>
      <c r="CM1515" s="1">
        <v>437</v>
      </c>
      <c r="CN1515" s="1" t="s">
        <v>20</v>
      </c>
      <c r="CO1515" s="6">
        <v>437</v>
      </c>
      <c r="CP1515" s="6" t="s">
        <v>20</v>
      </c>
      <c r="CQ1515" s="7" t="s">
        <v>21</v>
      </c>
      <c r="DE1515" s="1">
        <v>437</v>
      </c>
      <c r="DF1515" s="1" t="s">
        <v>19</v>
      </c>
      <c r="DG1515" s="6">
        <f>+IFERROR(VALUE(RIGHT(Tabla19[[#This Row],[B2B]],6)),"")</f>
        <v>437</v>
      </c>
      <c r="DH1515" s="6" t="str">
        <f>+IFERROR(VLOOKUP(DF1515,Auxiliar!$A:$C,2,0),"")</f>
        <v>MICHELOB</v>
      </c>
      <c r="DI1515" s="7" t="str">
        <f>+IFERROR(VLOOKUP(DF1515,Auxiliar!$A:$C,3,0),"")</f>
        <v>1b 7% | 3b 22% | 8b 27%</v>
      </c>
      <c r="DK1515" s="1"/>
      <c r="DL1515" s="1"/>
      <c r="DM1515" s="6" t="str">
        <f>+IFERROR(VALUE(RIGHT(Tabla20[[#This Row],[B2B]],6)),"")</f>
        <v/>
      </c>
      <c r="DN1515" s="6" t="str">
        <f>+IFERROR(VLOOKUP(DL1515,Auxiliar!$A:$C,2,0),"")</f>
        <v/>
      </c>
      <c r="DO1515" s="7" t="str">
        <f>+IFERROR(VLOOKUP(DL1515,Auxiliar!$A:$C,3,0),"")</f>
        <v/>
      </c>
      <c r="DQ1515" s="1">
        <v>20235</v>
      </c>
      <c r="DR1515" s="12" t="s">
        <v>24</v>
      </c>
      <c r="DS1515" s="6">
        <f>+IFERROR(VALUE(RIGHT(Tabla21[[#This Row],[B2B]],6)),"")</f>
        <v>20235</v>
      </c>
      <c r="DT1515" s="6" t="str">
        <f>+IFERROR(VLOOKUP(DR1515,Auxiliar!$A:$C,2,0),"")</f>
        <v>CORONA PORRON</v>
      </c>
      <c r="DU1515" s="7" t="str">
        <f>+IFERROR(VLOOKUP(DR1515,Auxiliar!$A:$C,3,0),"")</f>
        <v>1b 5% | 20b 0%</v>
      </c>
      <c r="DW1515" s="1"/>
      <c r="DX1515" s="12"/>
      <c r="DY1515" s="6" t="str">
        <f>+IFERROR(VALUE(RIGHT(Tabla22[[#This Row],[B2B]],6)),"")</f>
        <v/>
      </c>
      <c r="DZ1515" s="6" t="str">
        <f>+IFERROR(VLOOKUP(DX1515,Auxiliar!$A:$C,2,0),"")</f>
        <v/>
      </c>
      <c r="EA1515" s="7" t="str">
        <f>+IFERROR(VLOOKUP(DX1515,Auxiliar!$A:$C,3,0),"")</f>
        <v/>
      </c>
      <c r="EC1515" s="1"/>
      <c r="ED1515" s="12"/>
      <c r="EE1515" s="6" t="str">
        <f>+IFERROR(VALUE(RIGHT(Tabla23[[#This Row],[B2B]],6)),"")</f>
        <v/>
      </c>
      <c r="EF1515" s="6" t="str">
        <f>+IFERROR(VLOOKUP(ED1515,Auxiliar!$A:$C,2,0),"")</f>
        <v/>
      </c>
      <c r="EG1515" s="7" t="str">
        <f>+IFERROR(VLOOKUP(ED1515,Auxiliar!$A:$C,3,0),"")</f>
        <v/>
      </c>
      <c r="EI1515" s="1"/>
      <c r="EJ1515" s="12"/>
      <c r="EK1515" s="6" t="str">
        <f>+IFERROR(VALUE(RIGHT(Tabla24[[#This Row],[B2B]],6)),"")</f>
        <v/>
      </c>
      <c r="EL1515" s="6" t="str">
        <f>+IFERROR(VLOOKUP(EJ1515,Auxiliar!$A:$C,2,0),"")</f>
        <v/>
      </c>
      <c r="EM1515" s="7" t="str">
        <f>+IFERROR(VLOOKUP(EJ1515,Auxiliar!$A:$C,3,0),"")</f>
        <v/>
      </c>
      <c r="EO1515" s="1"/>
      <c r="EP1515" s="12"/>
      <c r="EQ1515" s="6" t="str">
        <f>+IFERROR(VALUE(RIGHT(Tabla25[[#This Row],[B2B]],6)),"")</f>
        <v/>
      </c>
      <c r="ER1515" s="6" t="str">
        <f>+IFERROR(VLOOKUP(EP1515,Auxiliar!$A:$C,2,0),"")</f>
        <v/>
      </c>
      <c r="ES1515" s="7" t="str">
        <f>+IFERROR(VLOOKUP(EP1515,Auxiliar!$A:$C,3,0),"")</f>
        <v/>
      </c>
      <c r="EU1515" s="1"/>
      <c r="EV1515" s="12"/>
      <c r="EW1515" s="6" t="str">
        <f>+IFERROR(VALUE(RIGHT(Tabla26[[#This Row],[B2B]],6)),"")</f>
        <v/>
      </c>
      <c r="EX1515" s="6" t="str">
        <f>+IFERROR(VLOOKUP(EV1515,Auxiliar!$A:$C,2,0),"")</f>
        <v/>
      </c>
      <c r="EY1515" s="7" t="str">
        <f>+IFERROR(VLOOKUP(EV1515,Auxiliar!$A:$C,3,0),"")</f>
        <v/>
      </c>
      <c r="EZ1515" s="1"/>
      <c r="FA1515" s="12"/>
      <c r="FB1515" s="6" t="str">
        <f>+IFERROR(VALUE(RIGHT(Tabla27[[#This Row],[B2B]],6)),"")</f>
        <v/>
      </c>
      <c r="FC1515" s="6" t="str">
        <f>+IFERROR(VLOOKUP(FA1515,Auxiliar!$A:$C,2,0),"")</f>
        <v/>
      </c>
      <c r="FD1515" s="7" t="str">
        <f>+IFERROR(VLOOKUP(FA1515,Auxiliar!$A:$C,3,0),"")</f>
        <v/>
      </c>
      <c r="FE1515" s="1"/>
      <c r="FF1515" s="12"/>
      <c r="FG1515" s="6" t="str">
        <f>+IFERROR(VALUE(RIGHT(Tabla28[[#This Row],[B2B]],6)),"")</f>
        <v/>
      </c>
      <c r="FH1515" s="6" t="str">
        <f>+IFERROR(VLOOKUP(FF1515,Auxiliar!$A:$C,2,0),"")</f>
        <v/>
      </c>
      <c r="FI1515" s="7" t="str">
        <f>+IFERROR(VLOOKUP(FF1515,Auxiliar!$A:$C,3,0),"")</f>
        <v/>
      </c>
      <c r="FJ1515" s="1"/>
      <c r="FK1515" s="12"/>
      <c r="FL1515" s="6" t="str">
        <f>+IFERROR(VALUE(RIGHT(Tabla29[[#This Row],[B2B]],6)),"")</f>
        <v/>
      </c>
      <c r="FM1515" s="6" t="str">
        <f>+IFERROR(VLOOKUP(FK1515,Auxiliar!$A:$C,2,0),"")</f>
        <v/>
      </c>
      <c r="FN1515" s="7" t="str">
        <f>+IFERROR(VLOOKUP(FK1515,Auxiliar!$A:$C,3,0),"")</f>
        <v/>
      </c>
      <c r="FO1515" s="1"/>
      <c r="FP1515" s="12"/>
      <c r="FQ1515" s="6" t="str">
        <f>+IFERROR(VALUE(RIGHT(Tabla30[[#This Row],[B2B]],6)),"")</f>
        <v/>
      </c>
      <c r="FR1515" s="6" t="str">
        <f>+IFERROR(VLOOKUP(FP1515,Auxiliar!$A:$C,2,0),"")</f>
        <v/>
      </c>
      <c r="FS1515" s="7"/>
      <c r="FT1515" s="1"/>
      <c r="FU1515" s="12"/>
      <c r="FV1515" s="6" t="str">
        <f>+IFERROR(VALUE(RIGHT(Tabla31[[#This Row],[B2B]],6)),"")</f>
        <v/>
      </c>
      <c r="FW1515" s="6" t="str">
        <f>+IFERROR(VLOOKUP(FU1515,Auxiliar!$A:$C,2,0),"")</f>
        <v/>
      </c>
      <c r="FX1515" s="7" t="str">
        <f>+IFERROR(VLOOKUP(FU1515,Auxiliar!$A:$C,3,0),"")</f>
        <v/>
      </c>
      <c r="FY1515" s="1"/>
      <c r="FZ1515" s="12"/>
      <c r="GA1515" s="6" t="str">
        <f>+IFERROR(VALUE(RIGHT(Tabla32[[#This Row],[B2B]],6)),"")</f>
        <v/>
      </c>
      <c r="GB1515" s="6" t="str">
        <f>+IFERROR(VLOOKUP(FZ1515,Auxiliar!$A:$C,2,0),"")</f>
        <v/>
      </c>
      <c r="GC1515" s="7" t="str">
        <f>+IFERROR(VLOOKUP(FZ1515,Auxiliar!$A:$C,3,0),"")</f>
        <v/>
      </c>
      <c r="GD1515" s="1"/>
      <c r="GE1515" s="12"/>
      <c r="GF1515" s="6" t="str">
        <f>+IFERROR(VALUE(RIGHT(Tabla33[[#This Row],[B2B]],6)),"")</f>
        <v/>
      </c>
      <c r="GG1515" s="6" t="str">
        <f>+IFERROR(VLOOKUP(GE1515,Auxiliar!$A:$C,2,0),"")</f>
        <v/>
      </c>
      <c r="GH1515" s="7" t="str">
        <f>+IFERROR(VLOOKUP(GE1515,Auxiliar!$A:$C,3,0),"")</f>
        <v/>
      </c>
    </row>
    <row r="1516" spans="79:190" x14ac:dyDescent="0.25">
      <c r="CA1516" s="1">
        <v>20245</v>
      </c>
      <c r="CB1516" s="1" t="s">
        <v>35</v>
      </c>
      <c r="CC1516" s="6">
        <f>+IFERROR(VALUE(RIGHT(Tabla14[[#This Row],[B2B]],6)),"")</f>
        <v>20245</v>
      </c>
      <c r="CD1516" s="6" t="str">
        <f>+IFERROR(VLOOKUP(CB1516,Auxiliar!$A:$C,2,0),"")</f>
        <v>Corona 710cc</v>
      </c>
      <c r="CE1516" s="7" t="str">
        <f>+IFERROR(VLOOKUP(CB1516,Auxiliar!$A:$C,3,0),"")</f>
        <v>1b 10% | 85b 0%</v>
      </c>
      <c r="CM1516" s="1">
        <v>649</v>
      </c>
      <c r="CN1516" s="1" t="s">
        <v>20</v>
      </c>
      <c r="CO1516" s="6">
        <v>649</v>
      </c>
      <c r="CP1516" s="6" t="s">
        <v>20</v>
      </c>
      <c r="CQ1516" s="7" t="s">
        <v>21</v>
      </c>
      <c r="DE1516" s="1">
        <v>649</v>
      </c>
      <c r="DF1516" s="1" t="s">
        <v>19</v>
      </c>
      <c r="DG1516" s="6">
        <f>+IFERROR(VALUE(RIGHT(Tabla19[[#This Row],[B2B]],6)),"")</f>
        <v>649</v>
      </c>
      <c r="DH1516" s="6" t="str">
        <f>+IFERROR(VLOOKUP(DF1516,Auxiliar!$A:$C,2,0),"")</f>
        <v>MICHELOB</v>
      </c>
      <c r="DI1516" s="7" t="str">
        <f>+IFERROR(VLOOKUP(DF1516,Auxiliar!$A:$C,3,0),"")</f>
        <v>1b 7% | 3b 22% | 8b 27%</v>
      </c>
      <c r="DK1516" s="1"/>
      <c r="DL1516" s="1"/>
      <c r="DM1516" s="6" t="str">
        <f>+IFERROR(VALUE(RIGHT(Tabla20[[#This Row],[B2B]],6)),"")</f>
        <v/>
      </c>
      <c r="DN1516" s="6" t="str">
        <f>+IFERROR(VLOOKUP(DL1516,Auxiliar!$A:$C,2,0),"")</f>
        <v/>
      </c>
      <c r="DO1516" s="7" t="str">
        <f>+IFERROR(VLOOKUP(DL1516,Auxiliar!$A:$C,3,0),"")</f>
        <v/>
      </c>
      <c r="DQ1516" s="1">
        <v>20236</v>
      </c>
      <c r="DR1516" s="12" t="s">
        <v>24</v>
      </c>
      <c r="DS1516" s="6">
        <f>+IFERROR(VALUE(RIGHT(Tabla21[[#This Row],[B2B]],6)),"")</f>
        <v>20236</v>
      </c>
      <c r="DT1516" s="6" t="str">
        <f>+IFERROR(VLOOKUP(DR1516,Auxiliar!$A:$C,2,0),"")</f>
        <v>CORONA PORRON</v>
      </c>
      <c r="DU1516" s="7" t="str">
        <f>+IFERROR(VLOOKUP(DR1516,Auxiliar!$A:$C,3,0),"")</f>
        <v>1b 5% | 20b 0%</v>
      </c>
      <c r="DW1516" s="1"/>
      <c r="DX1516" s="12"/>
      <c r="DY1516" s="6" t="str">
        <f>+IFERROR(VALUE(RIGHT(Tabla22[[#This Row],[B2B]],6)),"")</f>
        <v/>
      </c>
      <c r="DZ1516" s="6" t="str">
        <f>+IFERROR(VLOOKUP(DX1516,Auxiliar!$A:$C,2,0),"")</f>
        <v/>
      </c>
      <c r="EA1516" s="7" t="str">
        <f>+IFERROR(VLOOKUP(DX1516,Auxiliar!$A:$C,3,0),"")</f>
        <v/>
      </c>
      <c r="EC1516" s="1"/>
      <c r="ED1516" s="12"/>
      <c r="EE1516" s="6" t="str">
        <f>+IFERROR(VALUE(RIGHT(Tabla23[[#This Row],[B2B]],6)),"")</f>
        <v/>
      </c>
      <c r="EF1516" s="6" t="str">
        <f>+IFERROR(VLOOKUP(ED1516,Auxiliar!$A:$C,2,0),"")</f>
        <v/>
      </c>
      <c r="EG1516" s="7" t="str">
        <f>+IFERROR(VLOOKUP(ED1516,Auxiliar!$A:$C,3,0),"")</f>
        <v/>
      </c>
      <c r="EI1516" s="1"/>
      <c r="EJ1516" s="12"/>
      <c r="EK1516" s="6" t="str">
        <f>+IFERROR(VALUE(RIGHT(Tabla24[[#This Row],[B2B]],6)),"")</f>
        <v/>
      </c>
      <c r="EL1516" s="6" t="str">
        <f>+IFERROR(VLOOKUP(EJ1516,Auxiliar!$A:$C,2,0),"")</f>
        <v/>
      </c>
      <c r="EM1516" s="7" t="str">
        <f>+IFERROR(VLOOKUP(EJ1516,Auxiliar!$A:$C,3,0),"")</f>
        <v/>
      </c>
      <c r="EO1516" s="1"/>
      <c r="EP1516" s="12"/>
      <c r="EQ1516" s="6" t="str">
        <f>+IFERROR(VALUE(RIGHT(Tabla25[[#This Row],[B2B]],6)),"")</f>
        <v/>
      </c>
      <c r="ER1516" s="6" t="str">
        <f>+IFERROR(VLOOKUP(EP1516,Auxiliar!$A:$C,2,0),"")</f>
        <v/>
      </c>
      <c r="ES1516" s="7" t="str">
        <f>+IFERROR(VLOOKUP(EP1516,Auxiliar!$A:$C,3,0),"")</f>
        <v/>
      </c>
      <c r="EU1516" s="1"/>
      <c r="EV1516" s="12"/>
      <c r="EW1516" s="6" t="str">
        <f>+IFERROR(VALUE(RIGHT(Tabla26[[#This Row],[B2B]],6)),"")</f>
        <v/>
      </c>
      <c r="EX1516" s="6" t="str">
        <f>+IFERROR(VLOOKUP(EV1516,Auxiliar!$A:$C,2,0),"")</f>
        <v/>
      </c>
      <c r="EY1516" s="7" t="str">
        <f>+IFERROR(VLOOKUP(EV1516,Auxiliar!$A:$C,3,0),"")</f>
        <v/>
      </c>
      <c r="EZ1516" s="1"/>
      <c r="FA1516" s="12"/>
      <c r="FB1516" s="6" t="str">
        <f>+IFERROR(VALUE(RIGHT(Tabla27[[#This Row],[B2B]],6)),"")</f>
        <v/>
      </c>
      <c r="FC1516" s="6" t="str">
        <f>+IFERROR(VLOOKUP(FA1516,Auxiliar!$A:$C,2,0),"")</f>
        <v/>
      </c>
      <c r="FD1516" s="7" t="str">
        <f>+IFERROR(VLOOKUP(FA1516,Auxiliar!$A:$C,3,0),"")</f>
        <v/>
      </c>
      <c r="FE1516" s="1"/>
      <c r="FF1516" s="12"/>
      <c r="FG1516" s="6" t="str">
        <f>+IFERROR(VALUE(RIGHT(Tabla28[[#This Row],[B2B]],6)),"")</f>
        <v/>
      </c>
      <c r="FH1516" s="6" t="str">
        <f>+IFERROR(VLOOKUP(FF1516,Auxiliar!$A:$C,2,0),"")</f>
        <v/>
      </c>
      <c r="FI1516" s="7" t="str">
        <f>+IFERROR(VLOOKUP(FF1516,Auxiliar!$A:$C,3,0),"")</f>
        <v/>
      </c>
      <c r="FJ1516" s="1"/>
      <c r="FK1516" s="12"/>
      <c r="FL1516" s="6" t="str">
        <f>+IFERROR(VALUE(RIGHT(Tabla29[[#This Row],[B2B]],6)),"")</f>
        <v/>
      </c>
      <c r="FM1516" s="6" t="str">
        <f>+IFERROR(VLOOKUP(FK1516,Auxiliar!$A:$C,2,0),"")</f>
        <v/>
      </c>
      <c r="FN1516" s="7" t="str">
        <f>+IFERROR(VLOOKUP(FK1516,Auxiliar!$A:$C,3,0),"")</f>
        <v/>
      </c>
      <c r="FO1516" s="1"/>
      <c r="FP1516" s="12"/>
      <c r="FQ1516" s="6" t="str">
        <f>+IFERROR(VALUE(RIGHT(Tabla30[[#This Row],[B2B]],6)),"")</f>
        <v/>
      </c>
      <c r="FR1516" s="6" t="str">
        <f>+IFERROR(VLOOKUP(FP1516,Auxiliar!$A:$C,2,0),"")</f>
        <v/>
      </c>
      <c r="FS1516" s="7"/>
      <c r="FT1516" s="1"/>
      <c r="FU1516" s="12"/>
      <c r="FV1516" s="6" t="str">
        <f>+IFERROR(VALUE(RIGHT(Tabla31[[#This Row],[B2B]],6)),"")</f>
        <v/>
      </c>
      <c r="FW1516" s="6" t="str">
        <f>+IFERROR(VLOOKUP(FU1516,Auxiliar!$A:$C,2,0),"")</f>
        <v/>
      </c>
      <c r="FX1516" s="7" t="str">
        <f>+IFERROR(VLOOKUP(FU1516,Auxiliar!$A:$C,3,0),"")</f>
        <v/>
      </c>
      <c r="FY1516" s="1"/>
      <c r="FZ1516" s="12"/>
      <c r="GA1516" s="6" t="str">
        <f>+IFERROR(VALUE(RIGHT(Tabla32[[#This Row],[B2B]],6)),"")</f>
        <v/>
      </c>
      <c r="GB1516" s="6" t="str">
        <f>+IFERROR(VLOOKUP(FZ1516,Auxiliar!$A:$C,2,0),"")</f>
        <v/>
      </c>
      <c r="GC1516" s="7" t="str">
        <f>+IFERROR(VLOOKUP(FZ1516,Auxiliar!$A:$C,3,0),"")</f>
        <v/>
      </c>
      <c r="GD1516" s="1"/>
      <c r="GE1516" s="12"/>
      <c r="GF1516" s="6" t="str">
        <f>+IFERROR(VALUE(RIGHT(Tabla33[[#This Row],[B2B]],6)),"")</f>
        <v/>
      </c>
      <c r="GG1516" s="6" t="str">
        <f>+IFERROR(VLOOKUP(GE1516,Auxiliar!$A:$C,2,0),"")</f>
        <v/>
      </c>
      <c r="GH1516" s="7" t="str">
        <f>+IFERROR(VLOOKUP(GE1516,Auxiliar!$A:$C,3,0),"")</f>
        <v/>
      </c>
    </row>
    <row r="1517" spans="79:190" x14ac:dyDescent="0.25">
      <c r="CA1517" s="1">
        <v>20247</v>
      </c>
      <c r="CB1517" s="1" t="s">
        <v>35</v>
      </c>
      <c r="CC1517" s="6">
        <f>+IFERROR(VALUE(RIGHT(Tabla14[[#This Row],[B2B]],6)),"")</f>
        <v>20247</v>
      </c>
      <c r="CD1517" s="6" t="str">
        <f>+IFERROR(VLOOKUP(CB1517,Auxiliar!$A:$C,2,0),"")</f>
        <v>Corona 710cc</v>
      </c>
      <c r="CE1517" s="7" t="str">
        <f>+IFERROR(VLOOKUP(CB1517,Auxiliar!$A:$C,3,0),"")</f>
        <v>1b 10% | 85b 0%</v>
      </c>
      <c r="CM1517" s="1">
        <v>1000</v>
      </c>
      <c r="CN1517" s="1" t="s">
        <v>20</v>
      </c>
      <c r="CO1517" s="6">
        <v>1000</v>
      </c>
      <c r="CP1517" s="6" t="s">
        <v>20</v>
      </c>
      <c r="CQ1517" s="7" t="s">
        <v>21</v>
      </c>
      <c r="DE1517" s="1">
        <v>1000</v>
      </c>
      <c r="DF1517" s="1" t="s">
        <v>19</v>
      </c>
      <c r="DG1517" s="6">
        <f>+IFERROR(VALUE(RIGHT(Tabla19[[#This Row],[B2B]],6)),"")</f>
        <v>1000</v>
      </c>
      <c r="DH1517" s="6" t="str">
        <f>+IFERROR(VLOOKUP(DF1517,Auxiliar!$A:$C,2,0),"")</f>
        <v>MICHELOB</v>
      </c>
      <c r="DI1517" s="7" t="str">
        <f>+IFERROR(VLOOKUP(DF1517,Auxiliar!$A:$C,3,0),"")</f>
        <v>1b 7% | 3b 22% | 8b 27%</v>
      </c>
      <c r="DK1517" s="1"/>
      <c r="DL1517" s="1"/>
      <c r="DM1517" s="6" t="str">
        <f>+IFERROR(VALUE(RIGHT(Tabla20[[#This Row],[B2B]],6)),"")</f>
        <v/>
      </c>
      <c r="DN1517" s="6" t="str">
        <f>+IFERROR(VLOOKUP(DL1517,Auxiliar!$A:$C,2,0),"")</f>
        <v/>
      </c>
      <c r="DO1517" s="7" t="str">
        <f>+IFERROR(VLOOKUP(DL1517,Auxiliar!$A:$C,3,0),"")</f>
        <v/>
      </c>
      <c r="DQ1517" s="1">
        <v>20239</v>
      </c>
      <c r="DR1517" s="12" t="s">
        <v>24</v>
      </c>
      <c r="DS1517" s="6">
        <f>+IFERROR(VALUE(RIGHT(Tabla21[[#This Row],[B2B]],6)),"")</f>
        <v>20239</v>
      </c>
      <c r="DT1517" s="6" t="str">
        <f>+IFERROR(VLOOKUP(DR1517,Auxiliar!$A:$C,2,0),"")</f>
        <v>CORONA PORRON</v>
      </c>
      <c r="DU1517" s="7" t="str">
        <f>+IFERROR(VLOOKUP(DR1517,Auxiliar!$A:$C,3,0),"")</f>
        <v>1b 5% | 20b 0%</v>
      </c>
      <c r="DW1517" s="1"/>
      <c r="DX1517" s="12"/>
      <c r="DY1517" s="6" t="str">
        <f>+IFERROR(VALUE(RIGHT(Tabla22[[#This Row],[B2B]],6)),"")</f>
        <v/>
      </c>
      <c r="DZ1517" s="6" t="str">
        <f>+IFERROR(VLOOKUP(DX1517,Auxiliar!$A:$C,2,0),"")</f>
        <v/>
      </c>
      <c r="EA1517" s="7" t="str">
        <f>+IFERROR(VLOOKUP(DX1517,Auxiliar!$A:$C,3,0),"")</f>
        <v/>
      </c>
      <c r="EC1517" s="1"/>
      <c r="ED1517" s="12"/>
      <c r="EE1517" s="6" t="str">
        <f>+IFERROR(VALUE(RIGHT(Tabla23[[#This Row],[B2B]],6)),"")</f>
        <v/>
      </c>
      <c r="EF1517" s="6" t="str">
        <f>+IFERROR(VLOOKUP(ED1517,Auxiliar!$A:$C,2,0),"")</f>
        <v/>
      </c>
      <c r="EG1517" s="7" t="str">
        <f>+IFERROR(VLOOKUP(ED1517,Auxiliar!$A:$C,3,0),"")</f>
        <v/>
      </c>
      <c r="EI1517" s="1"/>
      <c r="EJ1517" s="12"/>
      <c r="EK1517" s="6" t="str">
        <f>+IFERROR(VALUE(RIGHT(Tabla24[[#This Row],[B2B]],6)),"")</f>
        <v/>
      </c>
      <c r="EL1517" s="6" t="str">
        <f>+IFERROR(VLOOKUP(EJ1517,Auxiliar!$A:$C,2,0),"")</f>
        <v/>
      </c>
      <c r="EM1517" s="7" t="str">
        <f>+IFERROR(VLOOKUP(EJ1517,Auxiliar!$A:$C,3,0),"")</f>
        <v/>
      </c>
      <c r="EO1517" s="1"/>
      <c r="EP1517" s="12"/>
      <c r="EQ1517" s="6" t="str">
        <f>+IFERROR(VALUE(RIGHT(Tabla25[[#This Row],[B2B]],6)),"")</f>
        <v/>
      </c>
      <c r="ER1517" s="6" t="str">
        <f>+IFERROR(VLOOKUP(EP1517,Auxiliar!$A:$C,2,0),"")</f>
        <v/>
      </c>
      <c r="ES1517" s="7" t="str">
        <f>+IFERROR(VLOOKUP(EP1517,Auxiliar!$A:$C,3,0),"")</f>
        <v/>
      </c>
      <c r="EU1517" s="1"/>
      <c r="EV1517" s="12"/>
      <c r="EW1517" s="6" t="str">
        <f>+IFERROR(VALUE(RIGHT(Tabla26[[#This Row],[B2B]],6)),"")</f>
        <v/>
      </c>
      <c r="EX1517" s="6" t="str">
        <f>+IFERROR(VLOOKUP(EV1517,Auxiliar!$A:$C,2,0),"")</f>
        <v/>
      </c>
      <c r="EY1517" s="7" t="str">
        <f>+IFERROR(VLOOKUP(EV1517,Auxiliar!$A:$C,3,0),"")</f>
        <v/>
      </c>
      <c r="EZ1517" s="1"/>
      <c r="FA1517" s="12"/>
      <c r="FB1517" s="6" t="str">
        <f>+IFERROR(VALUE(RIGHT(Tabla27[[#This Row],[B2B]],6)),"")</f>
        <v/>
      </c>
      <c r="FC1517" s="6" t="str">
        <f>+IFERROR(VLOOKUP(FA1517,Auxiliar!$A:$C,2,0),"")</f>
        <v/>
      </c>
      <c r="FD1517" s="7" t="str">
        <f>+IFERROR(VLOOKUP(FA1517,Auxiliar!$A:$C,3,0),"")</f>
        <v/>
      </c>
      <c r="FE1517" s="1"/>
      <c r="FF1517" s="12"/>
      <c r="FG1517" s="6" t="str">
        <f>+IFERROR(VALUE(RIGHT(Tabla28[[#This Row],[B2B]],6)),"")</f>
        <v/>
      </c>
      <c r="FH1517" s="6" t="str">
        <f>+IFERROR(VLOOKUP(FF1517,Auxiliar!$A:$C,2,0),"")</f>
        <v/>
      </c>
      <c r="FI1517" s="7" t="str">
        <f>+IFERROR(VLOOKUP(FF1517,Auxiliar!$A:$C,3,0),"")</f>
        <v/>
      </c>
      <c r="FJ1517" s="1"/>
      <c r="FK1517" s="12"/>
      <c r="FL1517" s="6" t="str">
        <f>+IFERROR(VALUE(RIGHT(Tabla29[[#This Row],[B2B]],6)),"")</f>
        <v/>
      </c>
      <c r="FM1517" s="6" t="str">
        <f>+IFERROR(VLOOKUP(FK1517,Auxiliar!$A:$C,2,0),"")</f>
        <v/>
      </c>
      <c r="FN1517" s="7" t="str">
        <f>+IFERROR(VLOOKUP(FK1517,Auxiliar!$A:$C,3,0),"")</f>
        <v/>
      </c>
      <c r="FO1517" s="1"/>
      <c r="FP1517" s="12"/>
      <c r="FQ1517" s="6" t="str">
        <f>+IFERROR(VALUE(RIGHT(Tabla30[[#This Row],[B2B]],6)),"")</f>
        <v/>
      </c>
      <c r="FR1517" s="6" t="str">
        <f>+IFERROR(VLOOKUP(FP1517,Auxiliar!$A:$C,2,0),"")</f>
        <v/>
      </c>
      <c r="FS1517" s="7"/>
      <c r="FT1517" s="1"/>
      <c r="FU1517" s="12"/>
      <c r="FV1517" s="6" t="str">
        <f>+IFERROR(VALUE(RIGHT(Tabla31[[#This Row],[B2B]],6)),"")</f>
        <v/>
      </c>
      <c r="FW1517" s="6" t="str">
        <f>+IFERROR(VLOOKUP(FU1517,Auxiliar!$A:$C,2,0),"")</f>
        <v/>
      </c>
      <c r="FX1517" s="7" t="str">
        <f>+IFERROR(VLOOKUP(FU1517,Auxiliar!$A:$C,3,0),"")</f>
        <v/>
      </c>
      <c r="FY1517" s="1"/>
      <c r="FZ1517" s="12"/>
      <c r="GA1517" s="6" t="str">
        <f>+IFERROR(VALUE(RIGHT(Tabla32[[#This Row],[B2B]],6)),"")</f>
        <v/>
      </c>
      <c r="GB1517" s="6" t="str">
        <f>+IFERROR(VLOOKUP(FZ1517,Auxiliar!$A:$C,2,0),"")</f>
        <v/>
      </c>
      <c r="GC1517" s="7" t="str">
        <f>+IFERROR(VLOOKUP(FZ1517,Auxiliar!$A:$C,3,0),"")</f>
        <v/>
      </c>
      <c r="GD1517" s="1"/>
      <c r="GE1517" s="12"/>
      <c r="GF1517" s="6" t="str">
        <f>+IFERROR(VALUE(RIGHT(Tabla33[[#This Row],[B2B]],6)),"")</f>
        <v/>
      </c>
      <c r="GG1517" s="6" t="str">
        <f>+IFERROR(VLOOKUP(GE1517,Auxiliar!$A:$C,2,0),"")</f>
        <v/>
      </c>
      <c r="GH1517" s="7" t="str">
        <f>+IFERROR(VLOOKUP(GE1517,Auxiliar!$A:$C,3,0),"")</f>
        <v/>
      </c>
    </row>
    <row r="1518" spans="79:190" x14ac:dyDescent="0.25">
      <c r="CA1518" s="1">
        <v>20249</v>
      </c>
      <c r="CB1518" s="1" t="s">
        <v>35</v>
      </c>
      <c r="CC1518" s="6">
        <f>+IFERROR(VALUE(RIGHT(Tabla14[[#This Row],[B2B]],6)),"")</f>
        <v>20249</v>
      </c>
      <c r="CD1518" s="6" t="str">
        <f>+IFERROR(VLOOKUP(CB1518,Auxiliar!$A:$C,2,0),"")</f>
        <v>Corona 710cc</v>
      </c>
      <c r="CE1518" s="7" t="str">
        <f>+IFERROR(VLOOKUP(CB1518,Auxiliar!$A:$C,3,0),"")</f>
        <v>1b 10% | 85b 0%</v>
      </c>
      <c r="CM1518" s="1">
        <v>1226</v>
      </c>
      <c r="CN1518" s="1" t="s">
        <v>20</v>
      </c>
      <c r="CO1518" s="6">
        <v>1226</v>
      </c>
      <c r="CP1518" s="6" t="s">
        <v>20</v>
      </c>
      <c r="CQ1518" s="7" t="s">
        <v>21</v>
      </c>
      <c r="DE1518" s="1">
        <v>1226</v>
      </c>
      <c r="DF1518" s="1" t="s">
        <v>19</v>
      </c>
      <c r="DG1518" s="6">
        <f>+IFERROR(VALUE(RIGHT(Tabla19[[#This Row],[B2B]],6)),"")</f>
        <v>1226</v>
      </c>
      <c r="DH1518" s="6" t="str">
        <f>+IFERROR(VLOOKUP(DF1518,Auxiliar!$A:$C,2,0),"")</f>
        <v>MICHELOB</v>
      </c>
      <c r="DI1518" s="7" t="str">
        <f>+IFERROR(VLOOKUP(DF1518,Auxiliar!$A:$C,3,0),"")</f>
        <v>1b 7% | 3b 22% | 8b 27%</v>
      </c>
      <c r="DK1518" s="1"/>
      <c r="DL1518" s="1"/>
      <c r="DM1518" s="6" t="str">
        <f>+IFERROR(VALUE(RIGHT(Tabla20[[#This Row],[B2B]],6)),"")</f>
        <v/>
      </c>
      <c r="DN1518" s="6" t="str">
        <f>+IFERROR(VLOOKUP(DL1518,Auxiliar!$A:$C,2,0),"")</f>
        <v/>
      </c>
      <c r="DO1518" s="7" t="str">
        <f>+IFERROR(VLOOKUP(DL1518,Auxiliar!$A:$C,3,0),"")</f>
        <v/>
      </c>
      <c r="DQ1518" s="1">
        <v>20241</v>
      </c>
      <c r="DR1518" s="12" t="s">
        <v>24</v>
      </c>
      <c r="DS1518" s="6">
        <f>+IFERROR(VALUE(RIGHT(Tabla21[[#This Row],[B2B]],6)),"")</f>
        <v>20241</v>
      </c>
      <c r="DT1518" s="6" t="str">
        <f>+IFERROR(VLOOKUP(DR1518,Auxiliar!$A:$C,2,0),"")</f>
        <v>CORONA PORRON</v>
      </c>
      <c r="DU1518" s="7" t="str">
        <f>+IFERROR(VLOOKUP(DR1518,Auxiliar!$A:$C,3,0),"")</f>
        <v>1b 5% | 20b 0%</v>
      </c>
      <c r="DW1518" s="1"/>
      <c r="DX1518" s="12"/>
      <c r="DY1518" s="6" t="str">
        <f>+IFERROR(VALUE(RIGHT(Tabla22[[#This Row],[B2B]],6)),"")</f>
        <v/>
      </c>
      <c r="DZ1518" s="6" t="str">
        <f>+IFERROR(VLOOKUP(DX1518,Auxiliar!$A:$C,2,0),"")</f>
        <v/>
      </c>
      <c r="EA1518" s="7" t="str">
        <f>+IFERROR(VLOOKUP(DX1518,Auxiliar!$A:$C,3,0),"")</f>
        <v/>
      </c>
      <c r="EC1518" s="1"/>
      <c r="ED1518" s="12"/>
      <c r="EE1518" s="6" t="str">
        <f>+IFERROR(VALUE(RIGHT(Tabla23[[#This Row],[B2B]],6)),"")</f>
        <v/>
      </c>
      <c r="EF1518" s="6" t="str">
        <f>+IFERROR(VLOOKUP(ED1518,Auxiliar!$A:$C,2,0),"")</f>
        <v/>
      </c>
      <c r="EG1518" s="7" t="str">
        <f>+IFERROR(VLOOKUP(ED1518,Auxiliar!$A:$C,3,0),"")</f>
        <v/>
      </c>
      <c r="EI1518" s="1"/>
      <c r="EJ1518" s="12"/>
      <c r="EK1518" s="6" t="str">
        <f>+IFERROR(VALUE(RIGHT(Tabla24[[#This Row],[B2B]],6)),"")</f>
        <v/>
      </c>
      <c r="EL1518" s="6" t="str">
        <f>+IFERROR(VLOOKUP(EJ1518,Auxiliar!$A:$C,2,0),"")</f>
        <v/>
      </c>
      <c r="EM1518" s="7" t="str">
        <f>+IFERROR(VLOOKUP(EJ1518,Auxiliar!$A:$C,3,0),"")</f>
        <v/>
      </c>
      <c r="EO1518" s="1"/>
      <c r="EP1518" s="12"/>
      <c r="EQ1518" s="6" t="str">
        <f>+IFERROR(VALUE(RIGHT(Tabla25[[#This Row],[B2B]],6)),"")</f>
        <v/>
      </c>
      <c r="ER1518" s="6" t="str">
        <f>+IFERROR(VLOOKUP(EP1518,Auxiliar!$A:$C,2,0),"")</f>
        <v/>
      </c>
      <c r="ES1518" s="7" t="str">
        <f>+IFERROR(VLOOKUP(EP1518,Auxiliar!$A:$C,3,0),"")</f>
        <v/>
      </c>
      <c r="EU1518" s="1"/>
      <c r="EV1518" s="12"/>
      <c r="EW1518" s="6" t="str">
        <f>+IFERROR(VALUE(RIGHT(Tabla26[[#This Row],[B2B]],6)),"")</f>
        <v/>
      </c>
      <c r="EX1518" s="6" t="str">
        <f>+IFERROR(VLOOKUP(EV1518,Auxiliar!$A:$C,2,0),"")</f>
        <v/>
      </c>
      <c r="EY1518" s="7" t="str">
        <f>+IFERROR(VLOOKUP(EV1518,Auxiliar!$A:$C,3,0),"")</f>
        <v/>
      </c>
      <c r="EZ1518" s="1"/>
      <c r="FA1518" s="12"/>
      <c r="FB1518" s="6" t="str">
        <f>+IFERROR(VALUE(RIGHT(Tabla27[[#This Row],[B2B]],6)),"")</f>
        <v/>
      </c>
      <c r="FC1518" s="6" t="str">
        <f>+IFERROR(VLOOKUP(FA1518,Auxiliar!$A:$C,2,0),"")</f>
        <v/>
      </c>
      <c r="FD1518" s="7" t="str">
        <f>+IFERROR(VLOOKUP(FA1518,Auxiliar!$A:$C,3,0),"")</f>
        <v/>
      </c>
      <c r="FE1518" s="1"/>
      <c r="FF1518" s="12"/>
      <c r="FG1518" s="6" t="str">
        <f>+IFERROR(VALUE(RIGHT(Tabla28[[#This Row],[B2B]],6)),"")</f>
        <v/>
      </c>
      <c r="FH1518" s="6" t="str">
        <f>+IFERROR(VLOOKUP(FF1518,Auxiliar!$A:$C,2,0),"")</f>
        <v/>
      </c>
      <c r="FI1518" s="7" t="str">
        <f>+IFERROR(VLOOKUP(FF1518,Auxiliar!$A:$C,3,0),"")</f>
        <v/>
      </c>
      <c r="FJ1518" s="1"/>
      <c r="FK1518" s="12"/>
      <c r="FL1518" s="6" t="str">
        <f>+IFERROR(VALUE(RIGHT(Tabla29[[#This Row],[B2B]],6)),"")</f>
        <v/>
      </c>
      <c r="FM1518" s="6" t="str">
        <f>+IFERROR(VLOOKUP(FK1518,Auxiliar!$A:$C,2,0),"")</f>
        <v/>
      </c>
      <c r="FN1518" s="7" t="str">
        <f>+IFERROR(VLOOKUP(FK1518,Auxiliar!$A:$C,3,0),"")</f>
        <v/>
      </c>
      <c r="FO1518" s="1"/>
      <c r="FP1518" s="12"/>
      <c r="FQ1518" s="6" t="str">
        <f>+IFERROR(VALUE(RIGHT(Tabla30[[#This Row],[B2B]],6)),"")</f>
        <v/>
      </c>
      <c r="FR1518" s="6" t="str">
        <f>+IFERROR(VLOOKUP(FP1518,Auxiliar!$A:$C,2,0),"")</f>
        <v/>
      </c>
      <c r="FS1518" s="7"/>
      <c r="FT1518" s="1"/>
      <c r="FU1518" s="12"/>
      <c r="FV1518" s="6" t="str">
        <f>+IFERROR(VALUE(RIGHT(Tabla31[[#This Row],[B2B]],6)),"")</f>
        <v/>
      </c>
      <c r="FW1518" s="6" t="str">
        <f>+IFERROR(VLOOKUP(FU1518,Auxiliar!$A:$C,2,0),"")</f>
        <v/>
      </c>
      <c r="FX1518" s="7" t="str">
        <f>+IFERROR(VLOOKUP(FU1518,Auxiliar!$A:$C,3,0),"")</f>
        <v/>
      </c>
      <c r="FY1518" s="1"/>
      <c r="FZ1518" s="12"/>
      <c r="GA1518" s="6" t="str">
        <f>+IFERROR(VALUE(RIGHT(Tabla32[[#This Row],[B2B]],6)),"")</f>
        <v/>
      </c>
      <c r="GB1518" s="6" t="str">
        <f>+IFERROR(VLOOKUP(FZ1518,Auxiliar!$A:$C,2,0),"")</f>
        <v/>
      </c>
      <c r="GC1518" s="7" t="str">
        <f>+IFERROR(VLOOKUP(FZ1518,Auxiliar!$A:$C,3,0),"")</f>
        <v/>
      </c>
      <c r="GD1518" s="1"/>
      <c r="GE1518" s="12"/>
      <c r="GF1518" s="6" t="str">
        <f>+IFERROR(VALUE(RIGHT(Tabla33[[#This Row],[B2B]],6)),"")</f>
        <v/>
      </c>
      <c r="GG1518" s="6" t="str">
        <f>+IFERROR(VLOOKUP(GE1518,Auxiliar!$A:$C,2,0),"")</f>
        <v/>
      </c>
      <c r="GH1518" s="7" t="str">
        <f>+IFERROR(VLOOKUP(GE1518,Auxiliar!$A:$C,3,0),"")</f>
        <v/>
      </c>
    </row>
    <row r="1519" spans="79:190" x14ac:dyDescent="0.25">
      <c r="CA1519" s="1">
        <v>20250</v>
      </c>
      <c r="CB1519" s="1" t="s">
        <v>35</v>
      </c>
      <c r="CC1519" s="6">
        <f>+IFERROR(VALUE(RIGHT(Tabla14[[#This Row],[B2B]],6)),"")</f>
        <v>20250</v>
      </c>
      <c r="CD1519" s="6" t="str">
        <f>+IFERROR(VLOOKUP(CB1519,Auxiliar!$A:$C,2,0),"")</f>
        <v>Corona 710cc</v>
      </c>
      <c r="CE1519" s="7" t="str">
        <f>+IFERROR(VLOOKUP(CB1519,Auxiliar!$A:$C,3,0),"")</f>
        <v>1b 10% | 85b 0%</v>
      </c>
      <c r="CM1519" s="1">
        <v>1962</v>
      </c>
      <c r="CN1519" s="1" t="s">
        <v>20</v>
      </c>
      <c r="CO1519" s="6">
        <v>1962</v>
      </c>
      <c r="CP1519" s="6" t="s">
        <v>20</v>
      </c>
      <c r="CQ1519" s="7" t="s">
        <v>21</v>
      </c>
      <c r="DE1519" s="1">
        <v>1962</v>
      </c>
      <c r="DF1519" s="1" t="s">
        <v>19</v>
      </c>
      <c r="DG1519" s="6">
        <f>+IFERROR(VALUE(RIGHT(Tabla19[[#This Row],[B2B]],6)),"")</f>
        <v>1962</v>
      </c>
      <c r="DH1519" s="6" t="str">
        <f>+IFERROR(VLOOKUP(DF1519,Auxiliar!$A:$C,2,0),"")</f>
        <v>MICHELOB</v>
      </c>
      <c r="DI1519" s="7" t="str">
        <f>+IFERROR(VLOOKUP(DF1519,Auxiliar!$A:$C,3,0),"")</f>
        <v>1b 7% | 3b 22% | 8b 27%</v>
      </c>
      <c r="DK1519" s="1"/>
      <c r="DL1519" s="1"/>
      <c r="DM1519" s="6" t="str">
        <f>+IFERROR(VALUE(RIGHT(Tabla20[[#This Row],[B2B]],6)),"")</f>
        <v/>
      </c>
      <c r="DN1519" s="6" t="str">
        <f>+IFERROR(VLOOKUP(DL1519,Auxiliar!$A:$C,2,0),"")</f>
        <v/>
      </c>
      <c r="DO1519" s="7" t="str">
        <f>+IFERROR(VLOOKUP(DL1519,Auxiliar!$A:$C,3,0),"")</f>
        <v/>
      </c>
      <c r="DQ1519" s="1">
        <v>20242</v>
      </c>
      <c r="DR1519" s="12" t="s">
        <v>24</v>
      </c>
      <c r="DS1519" s="6">
        <f>+IFERROR(VALUE(RIGHT(Tabla21[[#This Row],[B2B]],6)),"")</f>
        <v>20242</v>
      </c>
      <c r="DT1519" s="6" t="str">
        <f>+IFERROR(VLOOKUP(DR1519,Auxiliar!$A:$C,2,0),"")</f>
        <v>CORONA PORRON</v>
      </c>
      <c r="DU1519" s="7" t="str">
        <f>+IFERROR(VLOOKUP(DR1519,Auxiliar!$A:$C,3,0),"")</f>
        <v>1b 5% | 20b 0%</v>
      </c>
      <c r="DW1519" s="1"/>
      <c r="DX1519" s="12"/>
      <c r="DY1519" s="6" t="str">
        <f>+IFERROR(VALUE(RIGHT(Tabla22[[#This Row],[B2B]],6)),"")</f>
        <v/>
      </c>
      <c r="DZ1519" s="6" t="str">
        <f>+IFERROR(VLOOKUP(DX1519,Auxiliar!$A:$C,2,0),"")</f>
        <v/>
      </c>
      <c r="EA1519" s="7" t="str">
        <f>+IFERROR(VLOOKUP(DX1519,Auxiliar!$A:$C,3,0),"")</f>
        <v/>
      </c>
      <c r="EC1519" s="1"/>
      <c r="ED1519" s="12"/>
      <c r="EE1519" s="6" t="str">
        <f>+IFERROR(VALUE(RIGHT(Tabla23[[#This Row],[B2B]],6)),"")</f>
        <v/>
      </c>
      <c r="EF1519" s="6" t="str">
        <f>+IFERROR(VLOOKUP(ED1519,Auxiliar!$A:$C,2,0),"")</f>
        <v/>
      </c>
      <c r="EG1519" s="7" t="str">
        <f>+IFERROR(VLOOKUP(ED1519,Auxiliar!$A:$C,3,0),"")</f>
        <v/>
      </c>
      <c r="EI1519" s="1"/>
      <c r="EJ1519" s="12"/>
      <c r="EK1519" s="6" t="str">
        <f>+IFERROR(VALUE(RIGHT(Tabla24[[#This Row],[B2B]],6)),"")</f>
        <v/>
      </c>
      <c r="EL1519" s="6" t="str">
        <f>+IFERROR(VLOOKUP(EJ1519,Auxiliar!$A:$C,2,0),"")</f>
        <v/>
      </c>
      <c r="EM1519" s="7" t="str">
        <f>+IFERROR(VLOOKUP(EJ1519,Auxiliar!$A:$C,3,0),"")</f>
        <v/>
      </c>
      <c r="EO1519" s="1"/>
      <c r="EP1519" s="12"/>
      <c r="EQ1519" s="6" t="str">
        <f>+IFERROR(VALUE(RIGHT(Tabla25[[#This Row],[B2B]],6)),"")</f>
        <v/>
      </c>
      <c r="ER1519" s="6" t="str">
        <f>+IFERROR(VLOOKUP(EP1519,Auxiliar!$A:$C,2,0),"")</f>
        <v/>
      </c>
      <c r="ES1519" s="7" t="str">
        <f>+IFERROR(VLOOKUP(EP1519,Auxiliar!$A:$C,3,0),"")</f>
        <v/>
      </c>
      <c r="EU1519" s="1"/>
      <c r="EV1519" s="12"/>
      <c r="EW1519" s="6" t="str">
        <f>+IFERROR(VALUE(RIGHT(Tabla26[[#This Row],[B2B]],6)),"")</f>
        <v/>
      </c>
      <c r="EX1519" s="6" t="str">
        <f>+IFERROR(VLOOKUP(EV1519,Auxiliar!$A:$C,2,0),"")</f>
        <v/>
      </c>
      <c r="EY1519" s="7" t="str">
        <f>+IFERROR(VLOOKUP(EV1519,Auxiliar!$A:$C,3,0),"")</f>
        <v/>
      </c>
      <c r="EZ1519" s="1"/>
      <c r="FA1519" s="12"/>
      <c r="FB1519" s="6" t="str">
        <f>+IFERROR(VALUE(RIGHT(Tabla27[[#This Row],[B2B]],6)),"")</f>
        <v/>
      </c>
      <c r="FC1519" s="6" t="str">
        <f>+IFERROR(VLOOKUP(FA1519,Auxiliar!$A:$C,2,0),"")</f>
        <v/>
      </c>
      <c r="FD1519" s="7" t="str">
        <f>+IFERROR(VLOOKUP(FA1519,Auxiliar!$A:$C,3,0),"")</f>
        <v/>
      </c>
      <c r="FE1519" s="1"/>
      <c r="FF1519" s="12"/>
      <c r="FG1519" s="6" t="str">
        <f>+IFERROR(VALUE(RIGHT(Tabla28[[#This Row],[B2B]],6)),"")</f>
        <v/>
      </c>
      <c r="FH1519" s="6" t="str">
        <f>+IFERROR(VLOOKUP(FF1519,Auxiliar!$A:$C,2,0),"")</f>
        <v/>
      </c>
      <c r="FI1519" s="7" t="str">
        <f>+IFERROR(VLOOKUP(FF1519,Auxiliar!$A:$C,3,0),"")</f>
        <v/>
      </c>
      <c r="FJ1519" s="1"/>
      <c r="FK1519" s="12"/>
      <c r="FL1519" s="6" t="str">
        <f>+IFERROR(VALUE(RIGHT(Tabla29[[#This Row],[B2B]],6)),"")</f>
        <v/>
      </c>
      <c r="FM1519" s="6" t="str">
        <f>+IFERROR(VLOOKUP(FK1519,Auxiliar!$A:$C,2,0),"")</f>
        <v/>
      </c>
      <c r="FN1519" s="7" t="str">
        <f>+IFERROR(VLOOKUP(FK1519,Auxiliar!$A:$C,3,0),"")</f>
        <v/>
      </c>
      <c r="FO1519" s="1"/>
      <c r="FP1519" s="12"/>
      <c r="FQ1519" s="6" t="str">
        <f>+IFERROR(VALUE(RIGHT(Tabla30[[#This Row],[B2B]],6)),"")</f>
        <v/>
      </c>
      <c r="FR1519" s="6" t="str">
        <f>+IFERROR(VLOOKUP(FP1519,Auxiliar!$A:$C,2,0),"")</f>
        <v/>
      </c>
      <c r="FS1519" s="7"/>
      <c r="FT1519" s="1"/>
      <c r="FU1519" s="12"/>
      <c r="FV1519" s="6" t="str">
        <f>+IFERROR(VALUE(RIGHT(Tabla31[[#This Row],[B2B]],6)),"")</f>
        <v/>
      </c>
      <c r="FW1519" s="6" t="str">
        <f>+IFERROR(VLOOKUP(FU1519,Auxiliar!$A:$C,2,0),"")</f>
        <v/>
      </c>
      <c r="FX1519" s="7" t="str">
        <f>+IFERROR(VLOOKUP(FU1519,Auxiliar!$A:$C,3,0),"")</f>
        <v/>
      </c>
      <c r="FY1519" s="1"/>
      <c r="FZ1519" s="12"/>
      <c r="GA1519" s="6" t="str">
        <f>+IFERROR(VALUE(RIGHT(Tabla32[[#This Row],[B2B]],6)),"")</f>
        <v/>
      </c>
      <c r="GB1519" s="6" t="str">
        <f>+IFERROR(VLOOKUP(FZ1519,Auxiliar!$A:$C,2,0),"")</f>
        <v/>
      </c>
      <c r="GC1519" s="7" t="str">
        <f>+IFERROR(VLOOKUP(FZ1519,Auxiliar!$A:$C,3,0),"")</f>
        <v/>
      </c>
      <c r="GD1519" s="1"/>
      <c r="GE1519" s="12"/>
      <c r="GF1519" s="6" t="str">
        <f>+IFERROR(VALUE(RIGHT(Tabla33[[#This Row],[B2B]],6)),"")</f>
        <v/>
      </c>
      <c r="GG1519" s="6" t="str">
        <f>+IFERROR(VLOOKUP(GE1519,Auxiliar!$A:$C,2,0),"")</f>
        <v/>
      </c>
      <c r="GH1519" s="7" t="str">
        <f>+IFERROR(VLOOKUP(GE1519,Auxiliar!$A:$C,3,0),"")</f>
        <v/>
      </c>
    </row>
    <row r="1520" spans="79:190" x14ac:dyDescent="0.25">
      <c r="CA1520" s="1">
        <v>20252</v>
      </c>
      <c r="CB1520" s="1" t="s">
        <v>35</v>
      </c>
      <c r="CC1520" s="6">
        <f>+IFERROR(VALUE(RIGHT(Tabla14[[#This Row],[B2B]],6)),"")</f>
        <v>20252</v>
      </c>
      <c r="CD1520" s="6" t="str">
        <f>+IFERROR(VLOOKUP(CB1520,Auxiliar!$A:$C,2,0),"")</f>
        <v>Corona 710cc</v>
      </c>
      <c r="CE1520" s="7" t="str">
        <f>+IFERROR(VLOOKUP(CB1520,Auxiliar!$A:$C,3,0),"")</f>
        <v>1b 10% | 85b 0%</v>
      </c>
      <c r="CM1520" s="1">
        <v>2451</v>
      </c>
      <c r="CN1520" s="1" t="s">
        <v>20</v>
      </c>
      <c r="CO1520" s="6">
        <v>2451</v>
      </c>
      <c r="CP1520" s="6" t="s">
        <v>20</v>
      </c>
      <c r="CQ1520" s="7" t="s">
        <v>21</v>
      </c>
      <c r="DE1520" s="1">
        <v>2451</v>
      </c>
      <c r="DF1520" s="1" t="s">
        <v>19</v>
      </c>
      <c r="DG1520" s="6">
        <f>+IFERROR(VALUE(RIGHT(Tabla19[[#This Row],[B2B]],6)),"")</f>
        <v>2451</v>
      </c>
      <c r="DH1520" s="6" t="str">
        <f>+IFERROR(VLOOKUP(DF1520,Auxiliar!$A:$C,2,0),"")</f>
        <v>MICHELOB</v>
      </c>
      <c r="DI1520" s="7" t="str">
        <f>+IFERROR(VLOOKUP(DF1520,Auxiliar!$A:$C,3,0),"")</f>
        <v>1b 7% | 3b 22% | 8b 27%</v>
      </c>
      <c r="DK1520" s="1"/>
      <c r="DL1520" s="1"/>
      <c r="DM1520" s="6" t="str">
        <f>+IFERROR(VALUE(RIGHT(Tabla20[[#This Row],[B2B]],6)),"")</f>
        <v/>
      </c>
      <c r="DN1520" s="6" t="str">
        <f>+IFERROR(VLOOKUP(DL1520,Auxiliar!$A:$C,2,0),"")</f>
        <v/>
      </c>
      <c r="DO1520" s="7" t="str">
        <f>+IFERROR(VLOOKUP(DL1520,Auxiliar!$A:$C,3,0),"")</f>
        <v/>
      </c>
      <c r="DQ1520" s="1">
        <v>20245</v>
      </c>
      <c r="DR1520" s="12" t="s">
        <v>24</v>
      </c>
      <c r="DS1520" s="6">
        <f>+IFERROR(VALUE(RIGHT(Tabla21[[#This Row],[B2B]],6)),"")</f>
        <v>20245</v>
      </c>
      <c r="DT1520" s="6" t="str">
        <f>+IFERROR(VLOOKUP(DR1520,Auxiliar!$A:$C,2,0),"")</f>
        <v>CORONA PORRON</v>
      </c>
      <c r="DU1520" s="7" t="str">
        <f>+IFERROR(VLOOKUP(DR1520,Auxiliar!$A:$C,3,0),"")</f>
        <v>1b 5% | 20b 0%</v>
      </c>
      <c r="DW1520" s="1"/>
      <c r="DX1520" s="12"/>
      <c r="DY1520" s="6" t="str">
        <f>+IFERROR(VALUE(RIGHT(Tabla22[[#This Row],[B2B]],6)),"")</f>
        <v/>
      </c>
      <c r="DZ1520" s="6" t="str">
        <f>+IFERROR(VLOOKUP(DX1520,Auxiliar!$A:$C,2,0),"")</f>
        <v/>
      </c>
      <c r="EA1520" s="7" t="str">
        <f>+IFERROR(VLOOKUP(DX1520,Auxiliar!$A:$C,3,0),"")</f>
        <v/>
      </c>
      <c r="EC1520" s="1"/>
      <c r="ED1520" s="12"/>
      <c r="EE1520" s="6" t="str">
        <f>+IFERROR(VALUE(RIGHT(Tabla23[[#This Row],[B2B]],6)),"")</f>
        <v/>
      </c>
      <c r="EF1520" s="6" t="str">
        <f>+IFERROR(VLOOKUP(ED1520,Auxiliar!$A:$C,2,0),"")</f>
        <v/>
      </c>
      <c r="EG1520" s="7" t="str">
        <f>+IFERROR(VLOOKUP(ED1520,Auxiliar!$A:$C,3,0),"")</f>
        <v/>
      </c>
      <c r="EI1520" s="1"/>
      <c r="EJ1520" s="12"/>
      <c r="EK1520" s="6" t="str">
        <f>+IFERROR(VALUE(RIGHT(Tabla24[[#This Row],[B2B]],6)),"")</f>
        <v/>
      </c>
      <c r="EL1520" s="6" t="str">
        <f>+IFERROR(VLOOKUP(EJ1520,Auxiliar!$A:$C,2,0),"")</f>
        <v/>
      </c>
      <c r="EM1520" s="7" t="str">
        <f>+IFERROR(VLOOKUP(EJ1520,Auxiliar!$A:$C,3,0),"")</f>
        <v/>
      </c>
      <c r="EO1520" s="1"/>
      <c r="EP1520" s="12"/>
      <c r="EQ1520" s="6" t="str">
        <f>+IFERROR(VALUE(RIGHT(Tabla25[[#This Row],[B2B]],6)),"")</f>
        <v/>
      </c>
      <c r="ER1520" s="6" t="str">
        <f>+IFERROR(VLOOKUP(EP1520,Auxiliar!$A:$C,2,0),"")</f>
        <v/>
      </c>
      <c r="ES1520" s="7" t="str">
        <f>+IFERROR(VLOOKUP(EP1520,Auxiliar!$A:$C,3,0),"")</f>
        <v/>
      </c>
      <c r="EU1520" s="1"/>
      <c r="EV1520" s="12"/>
      <c r="EW1520" s="6" t="str">
        <f>+IFERROR(VALUE(RIGHT(Tabla26[[#This Row],[B2B]],6)),"")</f>
        <v/>
      </c>
      <c r="EX1520" s="6" t="str">
        <f>+IFERROR(VLOOKUP(EV1520,Auxiliar!$A:$C,2,0),"")</f>
        <v/>
      </c>
      <c r="EY1520" s="7" t="str">
        <f>+IFERROR(VLOOKUP(EV1520,Auxiliar!$A:$C,3,0),"")</f>
        <v/>
      </c>
      <c r="EZ1520" s="1"/>
      <c r="FA1520" s="12"/>
      <c r="FB1520" s="6" t="str">
        <f>+IFERROR(VALUE(RIGHT(Tabla27[[#This Row],[B2B]],6)),"")</f>
        <v/>
      </c>
      <c r="FC1520" s="6" t="str">
        <f>+IFERROR(VLOOKUP(FA1520,Auxiliar!$A:$C,2,0),"")</f>
        <v/>
      </c>
      <c r="FD1520" s="7" t="str">
        <f>+IFERROR(VLOOKUP(FA1520,Auxiliar!$A:$C,3,0),"")</f>
        <v/>
      </c>
      <c r="FE1520" s="1"/>
      <c r="FF1520" s="12"/>
      <c r="FG1520" s="6" t="str">
        <f>+IFERROR(VALUE(RIGHT(Tabla28[[#This Row],[B2B]],6)),"")</f>
        <v/>
      </c>
      <c r="FH1520" s="6" t="str">
        <f>+IFERROR(VLOOKUP(FF1520,Auxiliar!$A:$C,2,0),"")</f>
        <v/>
      </c>
      <c r="FI1520" s="7" t="str">
        <f>+IFERROR(VLOOKUP(FF1520,Auxiliar!$A:$C,3,0),"")</f>
        <v/>
      </c>
      <c r="FJ1520" s="1"/>
      <c r="FK1520" s="12"/>
      <c r="FL1520" s="6" t="str">
        <f>+IFERROR(VALUE(RIGHT(Tabla29[[#This Row],[B2B]],6)),"")</f>
        <v/>
      </c>
      <c r="FM1520" s="6" t="str">
        <f>+IFERROR(VLOOKUP(FK1520,Auxiliar!$A:$C,2,0),"")</f>
        <v/>
      </c>
      <c r="FN1520" s="7" t="str">
        <f>+IFERROR(VLOOKUP(FK1520,Auxiliar!$A:$C,3,0),"")</f>
        <v/>
      </c>
      <c r="FO1520" s="1"/>
      <c r="FP1520" s="12"/>
      <c r="FQ1520" s="6" t="str">
        <f>+IFERROR(VALUE(RIGHT(Tabla30[[#This Row],[B2B]],6)),"")</f>
        <v/>
      </c>
      <c r="FR1520" s="6" t="str">
        <f>+IFERROR(VLOOKUP(FP1520,Auxiliar!$A:$C,2,0),"")</f>
        <v/>
      </c>
      <c r="FS1520" s="7"/>
      <c r="FT1520" s="1"/>
      <c r="FU1520" s="12"/>
      <c r="FV1520" s="6" t="str">
        <f>+IFERROR(VALUE(RIGHT(Tabla31[[#This Row],[B2B]],6)),"")</f>
        <v/>
      </c>
      <c r="FW1520" s="6" t="str">
        <f>+IFERROR(VLOOKUP(FU1520,Auxiliar!$A:$C,2,0),"")</f>
        <v/>
      </c>
      <c r="FX1520" s="7" t="str">
        <f>+IFERROR(VLOOKUP(FU1520,Auxiliar!$A:$C,3,0),"")</f>
        <v/>
      </c>
      <c r="FY1520" s="1"/>
      <c r="FZ1520" s="12"/>
      <c r="GA1520" s="6" t="str">
        <f>+IFERROR(VALUE(RIGHT(Tabla32[[#This Row],[B2B]],6)),"")</f>
        <v/>
      </c>
      <c r="GB1520" s="6" t="str">
        <f>+IFERROR(VLOOKUP(FZ1520,Auxiliar!$A:$C,2,0),"")</f>
        <v/>
      </c>
      <c r="GC1520" s="7" t="str">
        <f>+IFERROR(VLOOKUP(FZ1520,Auxiliar!$A:$C,3,0),"")</f>
        <v/>
      </c>
      <c r="GD1520" s="1"/>
      <c r="GE1520" s="12"/>
      <c r="GF1520" s="6" t="str">
        <f>+IFERROR(VALUE(RIGHT(Tabla33[[#This Row],[B2B]],6)),"")</f>
        <v/>
      </c>
      <c r="GG1520" s="6" t="str">
        <f>+IFERROR(VLOOKUP(GE1520,Auxiliar!$A:$C,2,0),"")</f>
        <v/>
      </c>
      <c r="GH1520" s="7" t="str">
        <f>+IFERROR(VLOOKUP(GE1520,Auxiliar!$A:$C,3,0),"")</f>
        <v/>
      </c>
    </row>
    <row r="1521" spans="91:190" x14ac:dyDescent="0.25">
      <c r="CM1521" s="1">
        <v>2669</v>
      </c>
      <c r="CN1521" s="1" t="s">
        <v>20</v>
      </c>
      <c r="CO1521" s="6">
        <v>2669</v>
      </c>
      <c r="CP1521" s="6" t="s">
        <v>20</v>
      </c>
      <c r="CQ1521" s="7" t="s">
        <v>21</v>
      </c>
      <c r="DE1521" s="1">
        <v>2669</v>
      </c>
      <c r="DF1521" s="1" t="s">
        <v>19</v>
      </c>
      <c r="DG1521" s="6">
        <f>+IFERROR(VALUE(RIGHT(Tabla19[[#This Row],[B2B]],6)),"")</f>
        <v>2669</v>
      </c>
      <c r="DH1521" s="6" t="str">
        <f>+IFERROR(VLOOKUP(DF1521,Auxiliar!$A:$C,2,0),"")</f>
        <v>MICHELOB</v>
      </c>
      <c r="DI1521" s="7" t="str">
        <f>+IFERROR(VLOOKUP(DF1521,Auxiliar!$A:$C,3,0),"")</f>
        <v>1b 7% | 3b 22% | 8b 27%</v>
      </c>
      <c r="DK1521" s="1"/>
      <c r="DL1521" s="1"/>
      <c r="DM1521" s="6" t="str">
        <f>+IFERROR(VALUE(RIGHT(Tabla20[[#This Row],[B2B]],6)),"")</f>
        <v/>
      </c>
      <c r="DN1521" s="6" t="str">
        <f>+IFERROR(VLOOKUP(DL1521,Auxiliar!$A:$C,2,0),"")</f>
        <v/>
      </c>
      <c r="DO1521" s="7" t="str">
        <f>+IFERROR(VLOOKUP(DL1521,Auxiliar!$A:$C,3,0),"")</f>
        <v/>
      </c>
      <c r="DQ1521" s="1">
        <v>20247</v>
      </c>
      <c r="DR1521" s="12" t="s">
        <v>24</v>
      </c>
      <c r="DS1521" s="6">
        <f>+IFERROR(VALUE(RIGHT(Tabla21[[#This Row],[B2B]],6)),"")</f>
        <v>20247</v>
      </c>
      <c r="DT1521" s="6" t="str">
        <f>+IFERROR(VLOOKUP(DR1521,Auxiliar!$A:$C,2,0),"")</f>
        <v>CORONA PORRON</v>
      </c>
      <c r="DU1521" s="7" t="str">
        <f>+IFERROR(VLOOKUP(DR1521,Auxiliar!$A:$C,3,0),"")</f>
        <v>1b 5% | 20b 0%</v>
      </c>
      <c r="DW1521" s="1"/>
      <c r="DX1521" s="12"/>
      <c r="DY1521" s="6" t="str">
        <f>+IFERROR(VALUE(RIGHT(Tabla22[[#This Row],[B2B]],6)),"")</f>
        <v/>
      </c>
      <c r="DZ1521" s="6" t="str">
        <f>+IFERROR(VLOOKUP(DX1521,Auxiliar!$A:$C,2,0),"")</f>
        <v/>
      </c>
      <c r="EA1521" s="7" t="str">
        <f>+IFERROR(VLOOKUP(DX1521,Auxiliar!$A:$C,3,0),"")</f>
        <v/>
      </c>
      <c r="EC1521" s="1"/>
      <c r="ED1521" s="12"/>
      <c r="EE1521" s="6" t="str">
        <f>+IFERROR(VALUE(RIGHT(Tabla23[[#This Row],[B2B]],6)),"")</f>
        <v/>
      </c>
      <c r="EF1521" s="6" t="str">
        <f>+IFERROR(VLOOKUP(ED1521,Auxiliar!$A:$C,2,0),"")</f>
        <v/>
      </c>
      <c r="EG1521" s="7" t="str">
        <f>+IFERROR(VLOOKUP(ED1521,Auxiliar!$A:$C,3,0),"")</f>
        <v/>
      </c>
      <c r="EI1521" s="1"/>
      <c r="EJ1521" s="12"/>
      <c r="EK1521" s="6" t="str">
        <f>+IFERROR(VALUE(RIGHT(Tabla24[[#This Row],[B2B]],6)),"")</f>
        <v/>
      </c>
      <c r="EL1521" s="6" t="str">
        <f>+IFERROR(VLOOKUP(EJ1521,Auxiliar!$A:$C,2,0),"")</f>
        <v/>
      </c>
      <c r="EM1521" s="7" t="str">
        <f>+IFERROR(VLOOKUP(EJ1521,Auxiliar!$A:$C,3,0),"")</f>
        <v/>
      </c>
      <c r="EO1521" s="1"/>
      <c r="EP1521" s="12"/>
      <c r="EQ1521" s="6" t="str">
        <f>+IFERROR(VALUE(RIGHT(Tabla25[[#This Row],[B2B]],6)),"")</f>
        <v/>
      </c>
      <c r="ER1521" s="6" t="str">
        <f>+IFERROR(VLOOKUP(EP1521,Auxiliar!$A:$C,2,0),"")</f>
        <v/>
      </c>
      <c r="ES1521" s="7" t="str">
        <f>+IFERROR(VLOOKUP(EP1521,Auxiliar!$A:$C,3,0),"")</f>
        <v/>
      </c>
      <c r="EU1521" s="1"/>
      <c r="EV1521" s="12"/>
      <c r="EW1521" s="6" t="str">
        <f>+IFERROR(VALUE(RIGHT(Tabla26[[#This Row],[B2B]],6)),"")</f>
        <v/>
      </c>
      <c r="EX1521" s="6" t="str">
        <f>+IFERROR(VLOOKUP(EV1521,Auxiliar!$A:$C,2,0),"")</f>
        <v/>
      </c>
      <c r="EY1521" s="7" t="str">
        <f>+IFERROR(VLOOKUP(EV1521,Auxiliar!$A:$C,3,0),"")</f>
        <v/>
      </c>
      <c r="EZ1521" s="1"/>
      <c r="FA1521" s="12"/>
      <c r="FB1521" s="6" t="str">
        <f>+IFERROR(VALUE(RIGHT(Tabla27[[#This Row],[B2B]],6)),"")</f>
        <v/>
      </c>
      <c r="FC1521" s="6" t="str">
        <f>+IFERROR(VLOOKUP(FA1521,Auxiliar!$A:$C,2,0),"")</f>
        <v/>
      </c>
      <c r="FD1521" s="7" t="str">
        <f>+IFERROR(VLOOKUP(FA1521,Auxiliar!$A:$C,3,0),"")</f>
        <v/>
      </c>
      <c r="FE1521" s="1"/>
      <c r="FF1521" s="12"/>
      <c r="FG1521" s="6" t="str">
        <f>+IFERROR(VALUE(RIGHT(Tabla28[[#This Row],[B2B]],6)),"")</f>
        <v/>
      </c>
      <c r="FH1521" s="6" t="str">
        <f>+IFERROR(VLOOKUP(FF1521,Auxiliar!$A:$C,2,0),"")</f>
        <v/>
      </c>
      <c r="FI1521" s="7" t="str">
        <f>+IFERROR(VLOOKUP(FF1521,Auxiliar!$A:$C,3,0),"")</f>
        <v/>
      </c>
      <c r="FJ1521" s="1"/>
      <c r="FK1521" s="12"/>
      <c r="FL1521" s="6" t="str">
        <f>+IFERROR(VALUE(RIGHT(Tabla29[[#This Row],[B2B]],6)),"")</f>
        <v/>
      </c>
      <c r="FM1521" s="6" t="str">
        <f>+IFERROR(VLOOKUP(FK1521,Auxiliar!$A:$C,2,0),"")</f>
        <v/>
      </c>
      <c r="FN1521" s="7" t="str">
        <f>+IFERROR(VLOOKUP(FK1521,Auxiliar!$A:$C,3,0),"")</f>
        <v/>
      </c>
      <c r="FO1521" s="1"/>
      <c r="FP1521" s="12"/>
      <c r="FQ1521" s="6" t="str">
        <f>+IFERROR(VALUE(RIGHT(Tabla30[[#This Row],[B2B]],6)),"")</f>
        <v/>
      </c>
      <c r="FR1521" s="6" t="str">
        <f>+IFERROR(VLOOKUP(FP1521,Auxiliar!$A:$C,2,0),"")</f>
        <v/>
      </c>
      <c r="FS1521" s="7"/>
      <c r="FT1521" s="1"/>
      <c r="FU1521" s="12"/>
      <c r="FV1521" s="6" t="str">
        <f>+IFERROR(VALUE(RIGHT(Tabla31[[#This Row],[B2B]],6)),"")</f>
        <v/>
      </c>
      <c r="FW1521" s="6" t="str">
        <f>+IFERROR(VLOOKUP(FU1521,Auxiliar!$A:$C,2,0),"")</f>
        <v/>
      </c>
      <c r="FX1521" s="7" t="str">
        <f>+IFERROR(VLOOKUP(FU1521,Auxiliar!$A:$C,3,0),"")</f>
        <v/>
      </c>
      <c r="FY1521" s="1"/>
      <c r="FZ1521" s="12"/>
      <c r="GA1521" s="6" t="str">
        <f>+IFERROR(VALUE(RIGHT(Tabla32[[#This Row],[B2B]],6)),"")</f>
        <v/>
      </c>
      <c r="GB1521" s="6" t="str">
        <f>+IFERROR(VLOOKUP(FZ1521,Auxiliar!$A:$C,2,0),"")</f>
        <v/>
      </c>
      <c r="GC1521" s="7" t="str">
        <f>+IFERROR(VLOOKUP(FZ1521,Auxiliar!$A:$C,3,0),"")</f>
        <v/>
      </c>
      <c r="GD1521" s="1"/>
      <c r="GE1521" s="12"/>
      <c r="GF1521" s="6" t="str">
        <f>+IFERROR(VALUE(RIGHT(Tabla33[[#This Row],[B2B]],6)),"")</f>
        <v/>
      </c>
      <c r="GG1521" s="6" t="str">
        <f>+IFERROR(VLOOKUP(GE1521,Auxiliar!$A:$C,2,0),"")</f>
        <v/>
      </c>
      <c r="GH1521" s="7" t="str">
        <f>+IFERROR(VLOOKUP(GE1521,Auxiliar!$A:$C,3,0),"")</f>
        <v/>
      </c>
    </row>
    <row r="1522" spans="91:190" x14ac:dyDescent="0.25">
      <c r="CM1522" s="1">
        <v>2767</v>
      </c>
      <c r="CN1522" s="1" t="s">
        <v>20</v>
      </c>
      <c r="CO1522" s="6">
        <v>2767</v>
      </c>
      <c r="CP1522" s="6" t="s">
        <v>20</v>
      </c>
      <c r="CQ1522" s="7" t="s">
        <v>21</v>
      </c>
      <c r="DE1522" s="1">
        <v>2767</v>
      </c>
      <c r="DF1522" s="1" t="s">
        <v>19</v>
      </c>
      <c r="DG1522" s="6">
        <f>+IFERROR(VALUE(RIGHT(Tabla19[[#This Row],[B2B]],6)),"")</f>
        <v>2767</v>
      </c>
      <c r="DH1522" s="6" t="str">
        <f>+IFERROR(VLOOKUP(DF1522,Auxiliar!$A:$C,2,0),"")</f>
        <v>MICHELOB</v>
      </c>
      <c r="DI1522" s="7" t="str">
        <f>+IFERROR(VLOOKUP(DF1522,Auxiliar!$A:$C,3,0),"")</f>
        <v>1b 7% | 3b 22% | 8b 27%</v>
      </c>
      <c r="DK1522" s="1"/>
      <c r="DL1522" s="1"/>
      <c r="DM1522" s="6" t="str">
        <f>+IFERROR(VALUE(RIGHT(Tabla20[[#This Row],[B2B]],6)),"")</f>
        <v/>
      </c>
      <c r="DN1522" s="6" t="str">
        <f>+IFERROR(VLOOKUP(DL1522,Auxiliar!$A:$C,2,0),"")</f>
        <v/>
      </c>
      <c r="DO1522" s="7" t="str">
        <f>+IFERROR(VLOOKUP(DL1522,Auxiliar!$A:$C,3,0),"")</f>
        <v/>
      </c>
      <c r="DQ1522" s="1">
        <v>20249</v>
      </c>
      <c r="DR1522" s="12" t="s">
        <v>24</v>
      </c>
      <c r="DS1522" s="6">
        <f>+IFERROR(VALUE(RIGHT(Tabla21[[#This Row],[B2B]],6)),"")</f>
        <v>20249</v>
      </c>
      <c r="DT1522" s="6" t="str">
        <f>+IFERROR(VLOOKUP(DR1522,Auxiliar!$A:$C,2,0),"")</f>
        <v>CORONA PORRON</v>
      </c>
      <c r="DU1522" s="7" t="str">
        <f>+IFERROR(VLOOKUP(DR1522,Auxiliar!$A:$C,3,0),"")</f>
        <v>1b 5% | 20b 0%</v>
      </c>
      <c r="DW1522" s="1"/>
      <c r="DX1522" s="12"/>
      <c r="DY1522" s="6" t="str">
        <f>+IFERROR(VALUE(RIGHT(Tabla22[[#This Row],[B2B]],6)),"")</f>
        <v/>
      </c>
      <c r="DZ1522" s="6" t="str">
        <f>+IFERROR(VLOOKUP(DX1522,Auxiliar!$A:$C,2,0),"")</f>
        <v/>
      </c>
      <c r="EA1522" s="7" t="str">
        <f>+IFERROR(VLOOKUP(DX1522,Auxiliar!$A:$C,3,0),"")</f>
        <v/>
      </c>
      <c r="EC1522" s="1"/>
      <c r="ED1522" s="12"/>
      <c r="EE1522" s="6" t="str">
        <f>+IFERROR(VALUE(RIGHT(Tabla23[[#This Row],[B2B]],6)),"")</f>
        <v/>
      </c>
      <c r="EF1522" s="6" t="str">
        <f>+IFERROR(VLOOKUP(ED1522,Auxiliar!$A:$C,2,0),"")</f>
        <v/>
      </c>
      <c r="EG1522" s="7" t="str">
        <f>+IFERROR(VLOOKUP(ED1522,Auxiliar!$A:$C,3,0),"")</f>
        <v/>
      </c>
      <c r="EI1522" s="1"/>
      <c r="EJ1522" s="12"/>
      <c r="EK1522" s="6" t="str">
        <f>+IFERROR(VALUE(RIGHT(Tabla24[[#This Row],[B2B]],6)),"")</f>
        <v/>
      </c>
      <c r="EL1522" s="6" t="str">
        <f>+IFERROR(VLOOKUP(EJ1522,Auxiliar!$A:$C,2,0),"")</f>
        <v/>
      </c>
      <c r="EM1522" s="7" t="str">
        <f>+IFERROR(VLOOKUP(EJ1522,Auxiliar!$A:$C,3,0),"")</f>
        <v/>
      </c>
      <c r="EO1522" s="1"/>
      <c r="EP1522" s="12"/>
      <c r="EQ1522" s="6" t="str">
        <f>+IFERROR(VALUE(RIGHT(Tabla25[[#This Row],[B2B]],6)),"")</f>
        <v/>
      </c>
      <c r="ER1522" s="6" t="str">
        <f>+IFERROR(VLOOKUP(EP1522,Auxiliar!$A:$C,2,0),"")</f>
        <v/>
      </c>
      <c r="ES1522" s="7" t="str">
        <f>+IFERROR(VLOOKUP(EP1522,Auxiliar!$A:$C,3,0),"")</f>
        <v/>
      </c>
      <c r="EU1522" s="1"/>
      <c r="EV1522" s="12"/>
      <c r="EW1522" s="6" t="str">
        <f>+IFERROR(VALUE(RIGHT(Tabla26[[#This Row],[B2B]],6)),"")</f>
        <v/>
      </c>
      <c r="EX1522" s="6" t="str">
        <f>+IFERROR(VLOOKUP(EV1522,Auxiliar!$A:$C,2,0),"")</f>
        <v/>
      </c>
      <c r="EY1522" s="7" t="str">
        <f>+IFERROR(VLOOKUP(EV1522,Auxiliar!$A:$C,3,0),"")</f>
        <v/>
      </c>
      <c r="EZ1522" s="1"/>
      <c r="FA1522" s="12"/>
      <c r="FB1522" s="6" t="str">
        <f>+IFERROR(VALUE(RIGHT(Tabla27[[#This Row],[B2B]],6)),"")</f>
        <v/>
      </c>
      <c r="FC1522" s="6" t="str">
        <f>+IFERROR(VLOOKUP(FA1522,Auxiliar!$A:$C,2,0),"")</f>
        <v/>
      </c>
      <c r="FD1522" s="7" t="str">
        <f>+IFERROR(VLOOKUP(FA1522,Auxiliar!$A:$C,3,0),"")</f>
        <v/>
      </c>
      <c r="FE1522" s="1"/>
      <c r="FF1522" s="12"/>
      <c r="FG1522" s="6" t="str">
        <f>+IFERROR(VALUE(RIGHT(Tabla28[[#This Row],[B2B]],6)),"")</f>
        <v/>
      </c>
      <c r="FH1522" s="6" t="str">
        <f>+IFERROR(VLOOKUP(FF1522,Auxiliar!$A:$C,2,0),"")</f>
        <v/>
      </c>
      <c r="FI1522" s="7" t="str">
        <f>+IFERROR(VLOOKUP(FF1522,Auxiliar!$A:$C,3,0),"")</f>
        <v/>
      </c>
      <c r="FJ1522" s="1"/>
      <c r="FK1522" s="12"/>
      <c r="FL1522" s="6" t="str">
        <f>+IFERROR(VALUE(RIGHT(Tabla29[[#This Row],[B2B]],6)),"")</f>
        <v/>
      </c>
      <c r="FM1522" s="6" t="str">
        <f>+IFERROR(VLOOKUP(FK1522,Auxiliar!$A:$C,2,0),"")</f>
        <v/>
      </c>
      <c r="FN1522" s="7" t="str">
        <f>+IFERROR(VLOOKUP(FK1522,Auxiliar!$A:$C,3,0),"")</f>
        <v/>
      </c>
      <c r="FO1522" s="1"/>
      <c r="FP1522" s="12"/>
      <c r="FQ1522" s="6" t="str">
        <f>+IFERROR(VALUE(RIGHT(Tabla30[[#This Row],[B2B]],6)),"")</f>
        <v/>
      </c>
      <c r="FR1522" s="6" t="str">
        <f>+IFERROR(VLOOKUP(FP1522,Auxiliar!$A:$C,2,0),"")</f>
        <v/>
      </c>
      <c r="FS1522" s="7"/>
      <c r="FT1522" s="1"/>
      <c r="FU1522" s="12"/>
      <c r="FV1522" s="6" t="str">
        <f>+IFERROR(VALUE(RIGHT(Tabla31[[#This Row],[B2B]],6)),"")</f>
        <v/>
      </c>
      <c r="FW1522" s="6" t="str">
        <f>+IFERROR(VLOOKUP(FU1522,Auxiliar!$A:$C,2,0),"")</f>
        <v/>
      </c>
      <c r="FX1522" s="7" t="str">
        <f>+IFERROR(VLOOKUP(FU1522,Auxiliar!$A:$C,3,0),"")</f>
        <v/>
      </c>
      <c r="FY1522" s="1"/>
      <c r="FZ1522" s="12"/>
      <c r="GA1522" s="6" t="str">
        <f>+IFERROR(VALUE(RIGHT(Tabla32[[#This Row],[B2B]],6)),"")</f>
        <v/>
      </c>
      <c r="GB1522" s="6" t="str">
        <f>+IFERROR(VLOOKUP(FZ1522,Auxiliar!$A:$C,2,0),"")</f>
        <v/>
      </c>
      <c r="GC1522" s="7" t="str">
        <f>+IFERROR(VLOOKUP(FZ1522,Auxiliar!$A:$C,3,0),"")</f>
        <v/>
      </c>
      <c r="GD1522" s="1"/>
      <c r="GE1522" s="12"/>
      <c r="GF1522" s="6" t="str">
        <f>+IFERROR(VALUE(RIGHT(Tabla33[[#This Row],[B2B]],6)),"")</f>
        <v/>
      </c>
      <c r="GG1522" s="6" t="str">
        <f>+IFERROR(VLOOKUP(GE1522,Auxiliar!$A:$C,2,0),"")</f>
        <v/>
      </c>
      <c r="GH1522" s="7" t="str">
        <f>+IFERROR(VLOOKUP(GE1522,Auxiliar!$A:$C,3,0),"")</f>
        <v/>
      </c>
    </row>
    <row r="1523" spans="91:190" x14ac:dyDescent="0.25">
      <c r="CM1523" s="1">
        <v>2822</v>
      </c>
      <c r="CN1523" s="1" t="s">
        <v>20</v>
      </c>
      <c r="CO1523" s="6">
        <v>2822</v>
      </c>
      <c r="CP1523" s="6" t="s">
        <v>20</v>
      </c>
      <c r="CQ1523" s="7" t="s">
        <v>21</v>
      </c>
      <c r="DE1523" s="1">
        <v>2822</v>
      </c>
      <c r="DF1523" s="1" t="s">
        <v>19</v>
      </c>
      <c r="DG1523" s="6">
        <f>+IFERROR(VALUE(RIGHT(Tabla19[[#This Row],[B2B]],6)),"")</f>
        <v>2822</v>
      </c>
      <c r="DH1523" s="6" t="str">
        <f>+IFERROR(VLOOKUP(DF1523,Auxiliar!$A:$C,2,0),"")</f>
        <v>MICHELOB</v>
      </c>
      <c r="DI1523" s="7" t="str">
        <f>+IFERROR(VLOOKUP(DF1523,Auxiliar!$A:$C,3,0),"")</f>
        <v>1b 7% | 3b 22% | 8b 27%</v>
      </c>
      <c r="DK1523" s="1"/>
      <c r="DL1523" s="1"/>
      <c r="DM1523" s="6" t="str">
        <f>+IFERROR(VALUE(RIGHT(Tabla20[[#This Row],[B2B]],6)),"")</f>
        <v/>
      </c>
      <c r="DN1523" s="6" t="str">
        <f>+IFERROR(VLOOKUP(DL1523,Auxiliar!$A:$C,2,0),"")</f>
        <v/>
      </c>
      <c r="DO1523" s="7" t="str">
        <f>+IFERROR(VLOOKUP(DL1523,Auxiliar!$A:$C,3,0),"")</f>
        <v/>
      </c>
      <c r="DQ1523" s="1">
        <v>20250</v>
      </c>
      <c r="DR1523" s="12" t="s">
        <v>24</v>
      </c>
      <c r="DS1523" s="6">
        <f>+IFERROR(VALUE(RIGHT(Tabla21[[#This Row],[B2B]],6)),"")</f>
        <v>20250</v>
      </c>
      <c r="DT1523" s="6" t="str">
        <f>+IFERROR(VLOOKUP(DR1523,Auxiliar!$A:$C,2,0),"")</f>
        <v>CORONA PORRON</v>
      </c>
      <c r="DU1523" s="7" t="str">
        <f>+IFERROR(VLOOKUP(DR1523,Auxiliar!$A:$C,3,0),"")</f>
        <v>1b 5% | 20b 0%</v>
      </c>
      <c r="DW1523" s="1"/>
      <c r="DX1523" s="12"/>
      <c r="DY1523" s="6" t="str">
        <f>+IFERROR(VALUE(RIGHT(Tabla22[[#This Row],[B2B]],6)),"")</f>
        <v/>
      </c>
      <c r="DZ1523" s="6" t="str">
        <f>+IFERROR(VLOOKUP(DX1523,Auxiliar!$A:$C,2,0),"")</f>
        <v/>
      </c>
      <c r="EA1523" s="7" t="str">
        <f>+IFERROR(VLOOKUP(DX1523,Auxiliar!$A:$C,3,0),"")</f>
        <v/>
      </c>
      <c r="EC1523" s="1"/>
      <c r="ED1523" s="12"/>
      <c r="EE1523" s="6" t="str">
        <f>+IFERROR(VALUE(RIGHT(Tabla23[[#This Row],[B2B]],6)),"")</f>
        <v/>
      </c>
      <c r="EF1523" s="6" t="str">
        <f>+IFERROR(VLOOKUP(ED1523,Auxiliar!$A:$C,2,0),"")</f>
        <v/>
      </c>
      <c r="EG1523" s="7" t="str">
        <f>+IFERROR(VLOOKUP(ED1523,Auxiliar!$A:$C,3,0),"")</f>
        <v/>
      </c>
      <c r="EI1523" s="1"/>
      <c r="EJ1523" s="12"/>
      <c r="EK1523" s="6" t="str">
        <f>+IFERROR(VALUE(RIGHT(Tabla24[[#This Row],[B2B]],6)),"")</f>
        <v/>
      </c>
      <c r="EL1523" s="6" t="str">
        <f>+IFERROR(VLOOKUP(EJ1523,Auxiliar!$A:$C,2,0),"")</f>
        <v/>
      </c>
      <c r="EM1523" s="7" t="str">
        <f>+IFERROR(VLOOKUP(EJ1523,Auxiliar!$A:$C,3,0),"")</f>
        <v/>
      </c>
      <c r="EO1523" s="1"/>
      <c r="EP1523" s="12"/>
      <c r="EQ1523" s="6" t="str">
        <f>+IFERROR(VALUE(RIGHT(Tabla25[[#This Row],[B2B]],6)),"")</f>
        <v/>
      </c>
      <c r="ER1523" s="6" t="str">
        <f>+IFERROR(VLOOKUP(EP1523,Auxiliar!$A:$C,2,0),"")</f>
        <v/>
      </c>
      <c r="ES1523" s="7" t="str">
        <f>+IFERROR(VLOOKUP(EP1523,Auxiliar!$A:$C,3,0),"")</f>
        <v/>
      </c>
      <c r="EU1523" s="1"/>
      <c r="EV1523" s="12"/>
      <c r="EW1523" s="6" t="str">
        <f>+IFERROR(VALUE(RIGHT(Tabla26[[#This Row],[B2B]],6)),"")</f>
        <v/>
      </c>
      <c r="EX1523" s="6" t="str">
        <f>+IFERROR(VLOOKUP(EV1523,Auxiliar!$A:$C,2,0),"")</f>
        <v/>
      </c>
      <c r="EY1523" s="7" t="str">
        <f>+IFERROR(VLOOKUP(EV1523,Auxiliar!$A:$C,3,0),"")</f>
        <v/>
      </c>
      <c r="EZ1523" s="1"/>
      <c r="FA1523" s="12"/>
      <c r="FB1523" s="6" t="str">
        <f>+IFERROR(VALUE(RIGHT(Tabla27[[#This Row],[B2B]],6)),"")</f>
        <v/>
      </c>
      <c r="FC1523" s="6" t="str">
        <f>+IFERROR(VLOOKUP(FA1523,Auxiliar!$A:$C,2,0),"")</f>
        <v/>
      </c>
      <c r="FD1523" s="7" t="str">
        <f>+IFERROR(VLOOKUP(FA1523,Auxiliar!$A:$C,3,0),"")</f>
        <v/>
      </c>
      <c r="FE1523" s="1"/>
      <c r="FF1523" s="12"/>
      <c r="FG1523" s="6" t="str">
        <f>+IFERROR(VALUE(RIGHT(Tabla28[[#This Row],[B2B]],6)),"")</f>
        <v/>
      </c>
      <c r="FH1523" s="6" t="str">
        <f>+IFERROR(VLOOKUP(FF1523,Auxiliar!$A:$C,2,0),"")</f>
        <v/>
      </c>
      <c r="FI1523" s="7" t="str">
        <f>+IFERROR(VLOOKUP(FF1523,Auxiliar!$A:$C,3,0),"")</f>
        <v/>
      </c>
      <c r="FJ1523" s="1"/>
      <c r="FK1523" s="12"/>
      <c r="FL1523" s="6" t="str">
        <f>+IFERROR(VALUE(RIGHT(Tabla29[[#This Row],[B2B]],6)),"")</f>
        <v/>
      </c>
      <c r="FM1523" s="6" t="str">
        <f>+IFERROR(VLOOKUP(FK1523,Auxiliar!$A:$C,2,0),"")</f>
        <v/>
      </c>
      <c r="FN1523" s="7" t="str">
        <f>+IFERROR(VLOOKUP(FK1523,Auxiliar!$A:$C,3,0),"")</f>
        <v/>
      </c>
      <c r="FO1523" s="1"/>
      <c r="FP1523" s="12"/>
      <c r="FQ1523" s="6" t="str">
        <f>+IFERROR(VALUE(RIGHT(Tabla30[[#This Row],[B2B]],6)),"")</f>
        <v/>
      </c>
      <c r="FR1523" s="6" t="str">
        <f>+IFERROR(VLOOKUP(FP1523,Auxiliar!$A:$C,2,0),"")</f>
        <v/>
      </c>
      <c r="FS1523" s="7"/>
      <c r="FT1523" s="1"/>
      <c r="FU1523" s="12"/>
      <c r="FV1523" s="6" t="str">
        <f>+IFERROR(VALUE(RIGHT(Tabla31[[#This Row],[B2B]],6)),"")</f>
        <v/>
      </c>
      <c r="FW1523" s="6" t="str">
        <f>+IFERROR(VLOOKUP(FU1523,Auxiliar!$A:$C,2,0),"")</f>
        <v/>
      </c>
      <c r="FX1523" s="7" t="str">
        <f>+IFERROR(VLOOKUP(FU1523,Auxiliar!$A:$C,3,0),"")</f>
        <v/>
      </c>
      <c r="FY1523" s="1"/>
      <c r="FZ1523" s="12"/>
      <c r="GA1523" s="6" t="str">
        <f>+IFERROR(VALUE(RIGHT(Tabla32[[#This Row],[B2B]],6)),"")</f>
        <v/>
      </c>
      <c r="GB1523" s="6" t="str">
        <f>+IFERROR(VLOOKUP(FZ1523,Auxiliar!$A:$C,2,0),"")</f>
        <v/>
      </c>
      <c r="GC1523" s="7" t="str">
        <f>+IFERROR(VLOOKUP(FZ1523,Auxiliar!$A:$C,3,0),"")</f>
        <v/>
      </c>
      <c r="GD1523" s="1"/>
      <c r="GE1523" s="12"/>
      <c r="GF1523" s="6" t="str">
        <f>+IFERROR(VALUE(RIGHT(Tabla33[[#This Row],[B2B]],6)),"")</f>
        <v/>
      </c>
      <c r="GG1523" s="6" t="str">
        <f>+IFERROR(VLOOKUP(GE1523,Auxiliar!$A:$C,2,0),"")</f>
        <v/>
      </c>
      <c r="GH1523" s="7" t="str">
        <f>+IFERROR(VLOOKUP(GE1523,Auxiliar!$A:$C,3,0),"")</f>
        <v/>
      </c>
    </row>
    <row r="1524" spans="91:190" x14ac:dyDescent="0.25">
      <c r="CM1524" s="1">
        <v>2905</v>
      </c>
      <c r="CN1524" s="1" t="s">
        <v>20</v>
      </c>
      <c r="CO1524" s="6">
        <v>2905</v>
      </c>
      <c r="CP1524" s="6" t="s">
        <v>20</v>
      </c>
      <c r="CQ1524" s="7" t="s">
        <v>21</v>
      </c>
      <c r="DE1524" s="1">
        <v>2905</v>
      </c>
      <c r="DF1524" s="1" t="s">
        <v>19</v>
      </c>
      <c r="DG1524" s="6">
        <f>+IFERROR(VALUE(RIGHT(Tabla19[[#This Row],[B2B]],6)),"")</f>
        <v>2905</v>
      </c>
      <c r="DH1524" s="6" t="str">
        <f>+IFERROR(VLOOKUP(DF1524,Auxiliar!$A:$C,2,0),"")</f>
        <v>MICHELOB</v>
      </c>
      <c r="DI1524" s="7" t="str">
        <f>+IFERROR(VLOOKUP(DF1524,Auxiliar!$A:$C,3,0),"")</f>
        <v>1b 7% | 3b 22% | 8b 27%</v>
      </c>
      <c r="DK1524" s="1"/>
      <c r="DL1524" s="1"/>
      <c r="DM1524" s="6" t="str">
        <f>+IFERROR(VALUE(RIGHT(Tabla20[[#This Row],[B2B]],6)),"")</f>
        <v/>
      </c>
      <c r="DN1524" s="6" t="str">
        <f>+IFERROR(VLOOKUP(DL1524,Auxiliar!$A:$C,2,0),"")</f>
        <v/>
      </c>
      <c r="DO1524" s="7" t="str">
        <f>+IFERROR(VLOOKUP(DL1524,Auxiliar!$A:$C,3,0),"")</f>
        <v/>
      </c>
      <c r="DQ1524" s="1">
        <v>20252</v>
      </c>
      <c r="DR1524" s="12" t="s">
        <v>24</v>
      </c>
      <c r="DS1524" s="6">
        <f>+IFERROR(VALUE(RIGHT(Tabla21[[#This Row],[B2B]],6)),"")</f>
        <v>20252</v>
      </c>
      <c r="DT1524" s="6" t="str">
        <f>+IFERROR(VLOOKUP(DR1524,Auxiliar!$A:$C,2,0),"")</f>
        <v>CORONA PORRON</v>
      </c>
      <c r="DU1524" s="7" t="str">
        <f>+IFERROR(VLOOKUP(DR1524,Auxiliar!$A:$C,3,0),"")</f>
        <v>1b 5% | 20b 0%</v>
      </c>
      <c r="DW1524" s="1"/>
      <c r="DX1524" s="12"/>
      <c r="DY1524" s="6" t="str">
        <f>+IFERROR(VALUE(RIGHT(Tabla22[[#This Row],[B2B]],6)),"")</f>
        <v/>
      </c>
      <c r="DZ1524" s="6" t="str">
        <f>+IFERROR(VLOOKUP(DX1524,Auxiliar!$A:$C,2,0),"")</f>
        <v/>
      </c>
      <c r="EA1524" s="7" t="str">
        <f>+IFERROR(VLOOKUP(DX1524,Auxiliar!$A:$C,3,0),"")</f>
        <v/>
      </c>
      <c r="EC1524" s="1"/>
      <c r="ED1524" s="12"/>
      <c r="EE1524" s="6" t="str">
        <f>+IFERROR(VALUE(RIGHT(Tabla23[[#This Row],[B2B]],6)),"")</f>
        <v/>
      </c>
      <c r="EF1524" s="6" t="str">
        <f>+IFERROR(VLOOKUP(ED1524,Auxiliar!$A:$C,2,0),"")</f>
        <v/>
      </c>
      <c r="EG1524" s="7" t="str">
        <f>+IFERROR(VLOOKUP(ED1524,Auxiliar!$A:$C,3,0),"")</f>
        <v/>
      </c>
      <c r="EI1524" s="1"/>
      <c r="EJ1524" s="12"/>
      <c r="EK1524" s="6" t="str">
        <f>+IFERROR(VALUE(RIGHT(Tabla24[[#This Row],[B2B]],6)),"")</f>
        <v/>
      </c>
      <c r="EL1524" s="6" t="str">
        <f>+IFERROR(VLOOKUP(EJ1524,Auxiliar!$A:$C,2,0),"")</f>
        <v/>
      </c>
      <c r="EM1524" s="7" t="str">
        <f>+IFERROR(VLOOKUP(EJ1524,Auxiliar!$A:$C,3,0),"")</f>
        <v/>
      </c>
      <c r="EO1524" s="1"/>
      <c r="EP1524" s="12"/>
      <c r="EQ1524" s="6" t="str">
        <f>+IFERROR(VALUE(RIGHT(Tabla25[[#This Row],[B2B]],6)),"")</f>
        <v/>
      </c>
      <c r="ER1524" s="6" t="str">
        <f>+IFERROR(VLOOKUP(EP1524,Auxiliar!$A:$C,2,0),"")</f>
        <v/>
      </c>
      <c r="ES1524" s="7" t="str">
        <f>+IFERROR(VLOOKUP(EP1524,Auxiliar!$A:$C,3,0),"")</f>
        <v/>
      </c>
      <c r="EU1524" s="1"/>
      <c r="EV1524" s="12"/>
      <c r="EW1524" s="6" t="str">
        <f>+IFERROR(VALUE(RIGHT(Tabla26[[#This Row],[B2B]],6)),"")</f>
        <v/>
      </c>
      <c r="EX1524" s="6" t="str">
        <f>+IFERROR(VLOOKUP(EV1524,Auxiliar!$A:$C,2,0),"")</f>
        <v/>
      </c>
      <c r="EY1524" s="7" t="str">
        <f>+IFERROR(VLOOKUP(EV1524,Auxiliar!$A:$C,3,0),"")</f>
        <v/>
      </c>
      <c r="EZ1524" s="1"/>
      <c r="FA1524" s="12"/>
      <c r="FB1524" s="6" t="str">
        <f>+IFERROR(VALUE(RIGHT(Tabla27[[#This Row],[B2B]],6)),"")</f>
        <v/>
      </c>
      <c r="FC1524" s="6" t="str">
        <f>+IFERROR(VLOOKUP(FA1524,Auxiliar!$A:$C,2,0),"")</f>
        <v/>
      </c>
      <c r="FD1524" s="7" t="str">
        <f>+IFERROR(VLOOKUP(FA1524,Auxiliar!$A:$C,3,0),"")</f>
        <v/>
      </c>
      <c r="FE1524" s="1"/>
      <c r="FF1524" s="12"/>
      <c r="FG1524" s="6" t="str">
        <f>+IFERROR(VALUE(RIGHT(Tabla28[[#This Row],[B2B]],6)),"")</f>
        <v/>
      </c>
      <c r="FH1524" s="6" t="str">
        <f>+IFERROR(VLOOKUP(FF1524,Auxiliar!$A:$C,2,0),"")</f>
        <v/>
      </c>
      <c r="FI1524" s="7" t="str">
        <f>+IFERROR(VLOOKUP(FF1524,Auxiliar!$A:$C,3,0),"")</f>
        <v/>
      </c>
      <c r="FJ1524" s="1"/>
      <c r="FK1524" s="12"/>
      <c r="FL1524" s="6" t="str">
        <f>+IFERROR(VALUE(RIGHT(Tabla29[[#This Row],[B2B]],6)),"")</f>
        <v/>
      </c>
      <c r="FM1524" s="6" t="str">
        <f>+IFERROR(VLOOKUP(FK1524,Auxiliar!$A:$C,2,0),"")</f>
        <v/>
      </c>
      <c r="FN1524" s="7" t="str">
        <f>+IFERROR(VLOOKUP(FK1524,Auxiliar!$A:$C,3,0),"")</f>
        <v/>
      </c>
      <c r="FO1524" s="1"/>
      <c r="FP1524" s="12"/>
      <c r="FQ1524" s="6" t="str">
        <f>+IFERROR(VALUE(RIGHT(Tabla30[[#This Row],[B2B]],6)),"")</f>
        <v/>
      </c>
      <c r="FR1524" s="6" t="str">
        <f>+IFERROR(VLOOKUP(FP1524,Auxiliar!$A:$C,2,0),"")</f>
        <v/>
      </c>
      <c r="FS1524" s="7"/>
      <c r="FT1524" s="1"/>
      <c r="FU1524" s="12"/>
      <c r="FV1524" s="6" t="str">
        <f>+IFERROR(VALUE(RIGHT(Tabla31[[#This Row],[B2B]],6)),"")</f>
        <v/>
      </c>
      <c r="FW1524" s="6" t="str">
        <f>+IFERROR(VLOOKUP(FU1524,Auxiliar!$A:$C,2,0),"")</f>
        <v/>
      </c>
      <c r="FX1524" s="7" t="str">
        <f>+IFERROR(VLOOKUP(FU1524,Auxiliar!$A:$C,3,0),"")</f>
        <v/>
      </c>
      <c r="FY1524" s="1"/>
      <c r="FZ1524" s="12"/>
      <c r="GA1524" s="6" t="str">
        <f>+IFERROR(VALUE(RIGHT(Tabla32[[#This Row],[B2B]],6)),"")</f>
        <v/>
      </c>
      <c r="GB1524" s="6" t="str">
        <f>+IFERROR(VLOOKUP(FZ1524,Auxiliar!$A:$C,2,0),"")</f>
        <v/>
      </c>
      <c r="GC1524" s="7" t="str">
        <f>+IFERROR(VLOOKUP(FZ1524,Auxiliar!$A:$C,3,0),"")</f>
        <v/>
      </c>
      <c r="GD1524" s="1"/>
      <c r="GE1524" s="12"/>
      <c r="GF1524" s="6" t="str">
        <f>+IFERROR(VALUE(RIGHT(Tabla33[[#This Row],[B2B]],6)),"")</f>
        <v/>
      </c>
      <c r="GG1524" s="6" t="str">
        <f>+IFERROR(VLOOKUP(GE1524,Auxiliar!$A:$C,2,0),"")</f>
        <v/>
      </c>
      <c r="GH1524" s="7" t="str">
        <f>+IFERROR(VLOOKUP(GE1524,Auxiliar!$A:$C,3,0),"")</f>
        <v/>
      </c>
    </row>
    <row r="1525" spans="91:190" x14ac:dyDescent="0.25">
      <c r="CM1525" s="1">
        <v>2940</v>
      </c>
      <c r="CN1525" s="1" t="s">
        <v>20</v>
      </c>
      <c r="CO1525" s="6">
        <v>2940</v>
      </c>
      <c r="CP1525" s="6" t="s">
        <v>20</v>
      </c>
      <c r="CQ1525" s="7" t="s">
        <v>21</v>
      </c>
      <c r="DE1525" s="1">
        <v>2940</v>
      </c>
      <c r="DF1525" s="1" t="s">
        <v>19</v>
      </c>
      <c r="DG1525" s="6">
        <f>+IFERROR(VALUE(RIGHT(Tabla19[[#This Row],[B2B]],6)),"")</f>
        <v>2940</v>
      </c>
      <c r="DH1525" s="6" t="str">
        <f>+IFERROR(VLOOKUP(DF1525,Auxiliar!$A:$C,2,0),"")</f>
        <v>MICHELOB</v>
      </c>
      <c r="DI1525" s="7" t="str">
        <f>+IFERROR(VLOOKUP(DF1525,Auxiliar!$A:$C,3,0),"")</f>
        <v>1b 7% | 3b 22% | 8b 27%</v>
      </c>
      <c r="DK1525" s="1"/>
      <c r="DL1525" s="1"/>
      <c r="DM1525" s="6" t="str">
        <f>+IFERROR(VALUE(RIGHT(Tabla20[[#This Row],[B2B]],6)),"")</f>
        <v/>
      </c>
      <c r="DN1525" s="6" t="str">
        <f>+IFERROR(VLOOKUP(DL1525,Auxiliar!$A:$C,2,0),"")</f>
        <v/>
      </c>
      <c r="DO1525" s="7" t="str">
        <f>+IFERROR(VLOOKUP(DL1525,Auxiliar!$A:$C,3,0),"")</f>
        <v/>
      </c>
      <c r="DQ1525" s="1"/>
      <c r="DR1525" s="12"/>
      <c r="DS1525" s="6" t="str">
        <f>+IFERROR(VALUE(RIGHT(Tabla21[[#This Row],[B2B]],6)),"")</f>
        <v/>
      </c>
      <c r="DT1525" s="6" t="str">
        <f>+IFERROR(VLOOKUP(DR1525,Auxiliar!$A:$C,2,0),"")</f>
        <v/>
      </c>
      <c r="DU1525" s="7" t="str">
        <f>+IFERROR(VLOOKUP(DR1525,Auxiliar!$A:$C,3,0),"")</f>
        <v/>
      </c>
      <c r="DW1525" s="1"/>
      <c r="DX1525" s="12"/>
      <c r="DY1525" s="6" t="str">
        <f>+IFERROR(VALUE(RIGHT(Tabla22[[#This Row],[B2B]],6)),"")</f>
        <v/>
      </c>
      <c r="DZ1525" s="6" t="str">
        <f>+IFERROR(VLOOKUP(DX1525,Auxiliar!$A:$C,2,0),"")</f>
        <v/>
      </c>
      <c r="EA1525" s="7" t="str">
        <f>+IFERROR(VLOOKUP(DX1525,Auxiliar!$A:$C,3,0),"")</f>
        <v/>
      </c>
      <c r="EC1525" s="1"/>
      <c r="ED1525" s="12"/>
      <c r="EE1525" s="6" t="str">
        <f>+IFERROR(VALUE(RIGHT(Tabla23[[#This Row],[B2B]],6)),"")</f>
        <v/>
      </c>
      <c r="EF1525" s="6" t="str">
        <f>+IFERROR(VLOOKUP(ED1525,Auxiliar!$A:$C,2,0),"")</f>
        <v/>
      </c>
      <c r="EG1525" s="7" t="str">
        <f>+IFERROR(VLOOKUP(ED1525,Auxiliar!$A:$C,3,0),"")</f>
        <v/>
      </c>
      <c r="EI1525" s="1"/>
      <c r="EJ1525" s="12"/>
      <c r="EK1525" s="6" t="str">
        <f>+IFERROR(VALUE(RIGHT(Tabla24[[#This Row],[B2B]],6)),"")</f>
        <v/>
      </c>
      <c r="EL1525" s="6" t="str">
        <f>+IFERROR(VLOOKUP(EJ1525,Auxiliar!$A:$C,2,0),"")</f>
        <v/>
      </c>
      <c r="EM1525" s="7" t="str">
        <f>+IFERROR(VLOOKUP(EJ1525,Auxiliar!$A:$C,3,0),"")</f>
        <v/>
      </c>
      <c r="EO1525" s="1"/>
      <c r="EP1525" s="12"/>
      <c r="EQ1525" s="6" t="str">
        <f>+IFERROR(VALUE(RIGHT(Tabla25[[#This Row],[B2B]],6)),"")</f>
        <v/>
      </c>
      <c r="ER1525" s="6" t="str">
        <f>+IFERROR(VLOOKUP(EP1525,Auxiliar!$A:$C,2,0),"")</f>
        <v/>
      </c>
      <c r="ES1525" s="7" t="str">
        <f>+IFERROR(VLOOKUP(EP1525,Auxiliar!$A:$C,3,0),"")</f>
        <v/>
      </c>
      <c r="EU1525" s="1"/>
      <c r="EV1525" s="12"/>
      <c r="EW1525" s="6" t="str">
        <f>+IFERROR(VALUE(RIGHT(Tabla26[[#This Row],[B2B]],6)),"")</f>
        <v/>
      </c>
      <c r="EX1525" s="6" t="str">
        <f>+IFERROR(VLOOKUP(EV1525,Auxiliar!$A:$C,2,0),"")</f>
        <v/>
      </c>
      <c r="EY1525" s="7" t="str">
        <f>+IFERROR(VLOOKUP(EV1525,Auxiliar!$A:$C,3,0),"")</f>
        <v/>
      </c>
      <c r="EZ1525" s="1"/>
      <c r="FA1525" s="12"/>
      <c r="FB1525" s="6" t="str">
        <f>+IFERROR(VALUE(RIGHT(Tabla27[[#This Row],[B2B]],6)),"")</f>
        <v/>
      </c>
      <c r="FC1525" s="6" t="str">
        <f>+IFERROR(VLOOKUP(FA1525,Auxiliar!$A:$C,2,0),"")</f>
        <v/>
      </c>
      <c r="FD1525" s="7" t="str">
        <f>+IFERROR(VLOOKUP(FA1525,Auxiliar!$A:$C,3,0),"")</f>
        <v/>
      </c>
      <c r="FE1525" s="1"/>
      <c r="FF1525" s="12"/>
      <c r="FG1525" s="6" t="str">
        <f>+IFERROR(VALUE(RIGHT(Tabla28[[#This Row],[B2B]],6)),"")</f>
        <v/>
      </c>
      <c r="FH1525" s="6" t="str">
        <f>+IFERROR(VLOOKUP(FF1525,Auxiliar!$A:$C,2,0),"")</f>
        <v/>
      </c>
      <c r="FI1525" s="7" t="str">
        <f>+IFERROR(VLOOKUP(FF1525,Auxiliar!$A:$C,3,0),"")</f>
        <v/>
      </c>
      <c r="FJ1525" s="1"/>
      <c r="FK1525" s="12"/>
      <c r="FL1525" s="6" t="str">
        <f>+IFERROR(VALUE(RIGHT(Tabla29[[#This Row],[B2B]],6)),"")</f>
        <v/>
      </c>
      <c r="FM1525" s="6" t="str">
        <f>+IFERROR(VLOOKUP(FK1525,Auxiliar!$A:$C,2,0),"")</f>
        <v/>
      </c>
      <c r="FN1525" s="7" t="str">
        <f>+IFERROR(VLOOKUP(FK1525,Auxiliar!$A:$C,3,0),"")</f>
        <v/>
      </c>
      <c r="FO1525" s="1"/>
      <c r="FP1525" s="12"/>
      <c r="FQ1525" s="6" t="str">
        <f>+IFERROR(VALUE(RIGHT(Tabla30[[#This Row],[B2B]],6)),"")</f>
        <v/>
      </c>
      <c r="FR1525" s="6" t="str">
        <f>+IFERROR(VLOOKUP(FP1525,Auxiliar!$A:$C,2,0),"")</f>
        <v/>
      </c>
      <c r="FS1525" s="7"/>
      <c r="FT1525" s="1"/>
      <c r="FU1525" s="12"/>
      <c r="FV1525" s="6" t="str">
        <f>+IFERROR(VALUE(RIGHT(Tabla31[[#This Row],[B2B]],6)),"")</f>
        <v/>
      </c>
      <c r="FW1525" s="6" t="str">
        <f>+IFERROR(VLOOKUP(FU1525,Auxiliar!$A:$C,2,0),"")</f>
        <v/>
      </c>
      <c r="FX1525" s="7" t="str">
        <f>+IFERROR(VLOOKUP(FU1525,Auxiliar!$A:$C,3,0),"")</f>
        <v/>
      </c>
      <c r="FY1525" s="1"/>
      <c r="FZ1525" s="12"/>
      <c r="GA1525" s="6" t="str">
        <f>+IFERROR(VALUE(RIGHT(Tabla32[[#This Row],[B2B]],6)),"")</f>
        <v/>
      </c>
      <c r="GB1525" s="6" t="str">
        <f>+IFERROR(VLOOKUP(FZ1525,Auxiliar!$A:$C,2,0),"")</f>
        <v/>
      </c>
      <c r="GC1525" s="7" t="str">
        <f>+IFERROR(VLOOKUP(FZ1525,Auxiliar!$A:$C,3,0),"")</f>
        <v/>
      </c>
      <c r="GD1525" s="1"/>
      <c r="GE1525" s="12"/>
      <c r="GF1525" s="6" t="str">
        <f>+IFERROR(VALUE(RIGHT(Tabla33[[#This Row],[B2B]],6)),"")</f>
        <v/>
      </c>
      <c r="GG1525" s="6" t="str">
        <f>+IFERROR(VLOOKUP(GE1525,Auxiliar!$A:$C,2,0),"")</f>
        <v/>
      </c>
      <c r="GH1525" s="7" t="str">
        <f>+IFERROR(VLOOKUP(GE1525,Auxiliar!$A:$C,3,0),"")</f>
        <v/>
      </c>
    </row>
    <row r="1526" spans="91:190" x14ac:dyDescent="0.25">
      <c r="CM1526" s="1">
        <v>3114</v>
      </c>
      <c r="CN1526" s="1" t="s">
        <v>20</v>
      </c>
      <c r="CO1526" s="6">
        <v>3114</v>
      </c>
      <c r="CP1526" s="6" t="s">
        <v>20</v>
      </c>
      <c r="CQ1526" s="7" t="s">
        <v>21</v>
      </c>
      <c r="DE1526" s="1">
        <v>3114</v>
      </c>
      <c r="DF1526" s="1" t="s">
        <v>19</v>
      </c>
      <c r="DG1526" s="6">
        <f>+IFERROR(VALUE(RIGHT(Tabla19[[#This Row],[B2B]],6)),"")</f>
        <v>3114</v>
      </c>
      <c r="DH1526" s="6" t="str">
        <f>+IFERROR(VLOOKUP(DF1526,Auxiliar!$A:$C,2,0),"")</f>
        <v>MICHELOB</v>
      </c>
      <c r="DI1526" s="7" t="str">
        <f>+IFERROR(VLOOKUP(DF1526,Auxiliar!$A:$C,3,0),"")</f>
        <v>1b 7% | 3b 22% | 8b 27%</v>
      </c>
      <c r="DK1526" s="1"/>
      <c r="DL1526" s="1"/>
      <c r="DM1526" s="6" t="str">
        <f>+IFERROR(VALUE(RIGHT(Tabla20[[#This Row],[B2B]],6)),"")</f>
        <v/>
      </c>
      <c r="DN1526" s="6" t="str">
        <f>+IFERROR(VLOOKUP(DL1526,Auxiliar!$A:$C,2,0),"")</f>
        <v/>
      </c>
      <c r="DO1526" s="7" t="str">
        <f>+IFERROR(VLOOKUP(DL1526,Auxiliar!$A:$C,3,0),"")</f>
        <v/>
      </c>
      <c r="DQ1526" s="1"/>
      <c r="DR1526" s="12"/>
      <c r="DS1526" s="6" t="str">
        <f>+IFERROR(VALUE(RIGHT(Tabla21[[#This Row],[B2B]],6)),"")</f>
        <v/>
      </c>
      <c r="DT1526" s="6" t="str">
        <f>+IFERROR(VLOOKUP(DR1526,Auxiliar!$A:$C,2,0),"")</f>
        <v/>
      </c>
      <c r="DU1526" s="7" t="str">
        <f>+IFERROR(VLOOKUP(DR1526,Auxiliar!$A:$C,3,0),"")</f>
        <v/>
      </c>
      <c r="DW1526" s="1"/>
      <c r="DX1526" s="12"/>
      <c r="DY1526" s="6" t="str">
        <f>+IFERROR(VALUE(RIGHT(Tabla22[[#This Row],[B2B]],6)),"")</f>
        <v/>
      </c>
      <c r="DZ1526" s="6" t="str">
        <f>+IFERROR(VLOOKUP(DX1526,Auxiliar!$A:$C,2,0),"")</f>
        <v/>
      </c>
      <c r="EA1526" s="7" t="str">
        <f>+IFERROR(VLOOKUP(DX1526,Auxiliar!$A:$C,3,0),"")</f>
        <v/>
      </c>
      <c r="EC1526" s="1"/>
      <c r="ED1526" s="12"/>
      <c r="EE1526" s="6" t="str">
        <f>+IFERROR(VALUE(RIGHT(Tabla23[[#This Row],[B2B]],6)),"")</f>
        <v/>
      </c>
      <c r="EF1526" s="6" t="str">
        <f>+IFERROR(VLOOKUP(ED1526,Auxiliar!$A:$C,2,0),"")</f>
        <v/>
      </c>
      <c r="EG1526" s="7" t="str">
        <f>+IFERROR(VLOOKUP(ED1526,Auxiliar!$A:$C,3,0),"")</f>
        <v/>
      </c>
      <c r="EI1526" s="1"/>
      <c r="EJ1526" s="12"/>
      <c r="EK1526" s="6" t="str">
        <f>+IFERROR(VALUE(RIGHT(Tabla24[[#This Row],[B2B]],6)),"")</f>
        <v/>
      </c>
      <c r="EL1526" s="6" t="str">
        <f>+IFERROR(VLOOKUP(EJ1526,Auxiliar!$A:$C,2,0),"")</f>
        <v/>
      </c>
      <c r="EM1526" s="7" t="str">
        <f>+IFERROR(VLOOKUP(EJ1526,Auxiliar!$A:$C,3,0),"")</f>
        <v/>
      </c>
      <c r="EO1526" s="1"/>
      <c r="EP1526" s="12"/>
      <c r="EQ1526" s="6" t="str">
        <f>+IFERROR(VALUE(RIGHT(Tabla25[[#This Row],[B2B]],6)),"")</f>
        <v/>
      </c>
      <c r="ER1526" s="6" t="str">
        <f>+IFERROR(VLOOKUP(EP1526,Auxiliar!$A:$C,2,0),"")</f>
        <v/>
      </c>
      <c r="ES1526" s="7" t="str">
        <f>+IFERROR(VLOOKUP(EP1526,Auxiliar!$A:$C,3,0),"")</f>
        <v/>
      </c>
      <c r="EU1526" s="1"/>
      <c r="EV1526" s="12"/>
      <c r="EW1526" s="6" t="str">
        <f>+IFERROR(VALUE(RIGHT(Tabla26[[#This Row],[B2B]],6)),"")</f>
        <v/>
      </c>
      <c r="EX1526" s="6" t="str">
        <f>+IFERROR(VLOOKUP(EV1526,Auxiliar!$A:$C,2,0),"")</f>
        <v/>
      </c>
      <c r="EY1526" s="7" t="str">
        <f>+IFERROR(VLOOKUP(EV1526,Auxiliar!$A:$C,3,0),"")</f>
        <v/>
      </c>
      <c r="EZ1526" s="1"/>
      <c r="FA1526" s="12"/>
      <c r="FB1526" s="6" t="str">
        <f>+IFERROR(VALUE(RIGHT(Tabla27[[#This Row],[B2B]],6)),"")</f>
        <v/>
      </c>
      <c r="FC1526" s="6" t="str">
        <f>+IFERROR(VLOOKUP(FA1526,Auxiliar!$A:$C,2,0),"")</f>
        <v/>
      </c>
      <c r="FD1526" s="7" t="str">
        <f>+IFERROR(VLOOKUP(FA1526,Auxiliar!$A:$C,3,0),"")</f>
        <v/>
      </c>
      <c r="FE1526" s="1"/>
      <c r="FF1526" s="12"/>
      <c r="FG1526" s="6" t="str">
        <f>+IFERROR(VALUE(RIGHT(Tabla28[[#This Row],[B2B]],6)),"")</f>
        <v/>
      </c>
      <c r="FH1526" s="6" t="str">
        <f>+IFERROR(VLOOKUP(FF1526,Auxiliar!$A:$C,2,0),"")</f>
        <v/>
      </c>
      <c r="FI1526" s="7" t="str">
        <f>+IFERROR(VLOOKUP(FF1526,Auxiliar!$A:$C,3,0),"")</f>
        <v/>
      </c>
      <c r="FJ1526" s="1"/>
      <c r="FK1526" s="12"/>
      <c r="FL1526" s="6" t="str">
        <f>+IFERROR(VALUE(RIGHT(Tabla29[[#This Row],[B2B]],6)),"")</f>
        <v/>
      </c>
      <c r="FM1526" s="6" t="str">
        <f>+IFERROR(VLOOKUP(FK1526,Auxiliar!$A:$C,2,0),"")</f>
        <v/>
      </c>
      <c r="FN1526" s="7" t="str">
        <f>+IFERROR(VLOOKUP(FK1526,Auxiliar!$A:$C,3,0),"")</f>
        <v/>
      </c>
      <c r="FO1526" s="1"/>
      <c r="FP1526" s="12"/>
      <c r="FQ1526" s="6" t="str">
        <f>+IFERROR(VALUE(RIGHT(Tabla30[[#This Row],[B2B]],6)),"")</f>
        <v/>
      </c>
      <c r="FR1526" s="6" t="str">
        <f>+IFERROR(VLOOKUP(FP1526,Auxiliar!$A:$C,2,0),"")</f>
        <v/>
      </c>
      <c r="FS1526" s="7"/>
      <c r="FT1526" s="1"/>
      <c r="FU1526" s="12"/>
      <c r="FV1526" s="6" t="str">
        <f>+IFERROR(VALUE(RIGHT(Tabla31[[#This Row],[B2B]],6)),"")</f>
        <v/>
      </c>
      <c r="FW1526" s="6" t="str">
        <f>+IFERROR(VLOOKUP(FU1526,Auxiliar!$A:$C,2,0),"")</f>
        <v/>
      </c>
      <c r="FX1526" s="7" t="str">
        <f>+IFERROR(VLOOKUP(FU1526,Auxiliar!$A:$C,3,0),"")</f>
        <v/>
      </c>
      <c r="FY1526" s="1"/>
      <c r="FZ1526" s="12"/>
      <c r="GA1526" s="6" t="str">
        <f>+IFERROR(VALUE(RIGHT(Tabla32[[#This Row],[B2B]],6)),"")</f>
        <v/>
      </c>
      <c r="GB1526" s="6" t="str">
        <f>+IFERROR(VLOOKUP(FZ1526,Auxiliar!$A:$C,2,0),"")</f>
        <v/>
      </c>
      <c r="GC1526" s="7" t="str">
        <f>+IFERROR(VLOOKUP(FZ1526,Auxiliar!$A:$C,3,0),"")</f>
        <v/>
      </c>
      <c r="GD1526" s="1"/>
      <c r="GE1526" s="12"/>
      <c r="GF1526" s="6" t="str">
        <f>+IFERROR(VALUE(RIGHT(Tabla33[[#This Row],[B2B]],6)),"")</f>
        <v/>
      </c>
      <c r="GG1526" s="6" t="str">
        <f>+IFERROR(VLOOKUP(GE1526,Auxiliar!$A:$C,2,0),"")</f>
        <v/>
      </c>
      <c r="GH1526" s="7" t="str">
        <f>+IFERROR(VLOOKUP(GE1526,Auxiliar!$A:$C,3,0),"")</f>
        <v/>
      </c>
    </row>
    <row r="1527" spans="91:190" x14ac:dyDescent="0.25">
      <c r="CM1527" s="1">
        <v>3360</v>
      </c>
      <c r="CN1527" s="1" t="s">
        <v>20</v>
      </c>
      <c r="CO1527" s="6">
        <v>3360</v>
      </c>
      <c r="CP1527" s="6" t="s">
        <v>20</v>
      </c>
      <c r="CQ1527" s="7" t="s">
        <v>21</v>
      </c>
      <c r="DE1527" s="1">
        <v>3360</v>
      </c>
      <c r="DF1527" s="1" t="s">
        <v>19</v>
      </c>
      <c r="DG1527" s="6">
        <f>+IFERROR(VALUE(RIGHT(Tabla19[[#This Row],[B2B]],6)),"")</f>
        <v>3360</v>
      </c>
      <c r="DH1527" s="6" t="str">
        <f>+IFERROR(VLOOKUP(DF1527,Auxiliar!$A:$C,2,0),"")</f>
        <v>MICHELOB</v>
      </c>
      <c r="DI1527" s="7" t="str">
        <f>+IFERROR(VLOOKUP(DF1527,Auxiliar!$A:$C,3,0),"")</f>
        <v>1b 7% | 3b 22% | 8b 27%</v>
      </c>
      <c r="DK1527" s="1"/>
      <c r="DL1527" s="1"/>
      <c r="DM1527" s="6" t="str">
        <f>+IFERROR(VALUE(RIGHT(Tabla20[[#This Row],[B2B]],6)),"")</f>
        <v/>
      </c>
      <c r="DN1527" s="6" t="str">
        <f>+IFERROR(VLOOKUP(DL1527,Auxiliar!$A:$C,2,0),"")</f>
        <v/>
      </c>
      <c r="DO1527" s="7" t="str">
        <f>+IFERROR(VLOOKUP(DL1527,Auxiliar!$A:$C,3,0),"")</f>
        <v/>
      </c>
      <c r="DQ1527" s="1"/>
      <c r="DR1527" s="12"/>
      <c r="DS1527" s="6" t="str">
        <f>+IFERROR(VALUE(RIGHT(Tabla21[[#This Row],[B2B]],6)),"")</f>
        <v/>
      </c>
      <c r="DT1527" s="6" t="str">
        <f>+IFERROR(VLOOKUP(DR1527,Auxiliar!$A:$C,2,0),"")</f>
        <v/>
      </c>
      <c r="DU1527" s="7" t="str">
        <f>+IFERROR(VLOOKUP(DR1527,Auxiliar!$A:$C,3,0),"")</f>
        <v/>
      </c>
      <c r="DW1527" s="1"/>
      <c r="DX1527" s="12"/>
      <c r="DY1527" s="6" t="str">
        <f>+IFERROR(VALUE(RIGHT(Tabla22[[#This Row],[B2B]],6)),"")</f>
        <v/>
      </c>
      <c r="DZ1527" s="6" t="str">
        <f>+IFERROR(VLOOKUP(DX1527,Auxiliar!$A:$C,2,0),"")</f>
        <v/>
      </c>
      <c r="EA1527" s="7" t="str">
        <f>+IFERROR(VLOOKUP(DX1527,Auxiliar!$A:$C,3,0),"")</f>
        <v/>
      </c>
      <c r="EC1527" s="1"/>
      <c r="ED1527" s="12"/>
      <c r="EE1527" s="6" t="str">
        <f>+IFERROR(VALUE(RIGHT(Tabla23[[#This Row],[B2B]],6)),"")</f>
        <v/>
      </c>
      <c r="EF1527" s="6" t="str">
        <f>+IFERROR(VLOOKUP(ED1527,Auxiliar!$A:$C,2,0),"")</f>
        <v/>
      </c>
      <c r="EG1527" s="7" t="str">
        <f>+IFERROR(VLOOKUP(ED1527,Auxiliar!$A:$C,3,0),"")</f>
        <v/>
      </c>
      <c r="EI1527" s="1"/>
      <c r="EJ1527" s="12"/>
      <c r="EK1527" s="6" t="str">
        <f>+IFERROR(VALUE(RIGHT(Tabla24[[#This Row],[B2B]],6)),"")</f>
        <v/>
      </c>
      <c r="EL1527" s="6" t="str">
        <f>+IFERROR(VLOOKUP(EJ1527,Auxiliar!$A:$C,2,0),"")</f>
        <v/>
      </c>
      <c r="EM1527" s="7" t="str">
        <f>+IFERROR(VLOOKUP(EJ1527,Auxiliar!$A:$C,3,0),"")</f>
        <v/>
      </c>
      <c r="EO1527" s="1"/>
      <c r="EP1527" s="12"/>
      <c r="EQ1527" s="6" t="str">
        <f>+IFERROR(VALUE(RIGHT(Tabla25[[#This Row],[B2B]],6)),"")</f>
        <v/>
      </c>
      <c r="ER1527" s="6" t="str">
        <f>+IFERROR(VLOOKUP(EP1527,Auxiliar!$A:$C,2,0),"")</f>
        <v/>
      </c>
      <c r="ES1527" s="7" t="str">
        <f>+IFERROR(VLOOKUP(EP1527,Auxiliar!$A:$C,3,0),"")</f>
        <v/>
      </c>
      <c r="EU1527" s="1"/>
      <c r="EV1527" s="12"/>
      <c r="EW1527" s="6" t="str">
        <f>+IFERROR(VALUE(RIGHT(Tabla26[[#This Row],[B2B]],6)),"")</f>
        <v/>
      </c>
      <c r="EX1527" s="6" t="str">
        <f>+IFERROR(VLOOKUP(EV1527,Auxiliar!$A:$C,2,0),"")</f>
        <v/>
      </c>
      <c r="EY1527" s="7" t="str">
        <f>+IFERROR(VLOOKUP(EV1527,Auxiliar!$A:$C,3,0),"")</f>
        <v/>
      </c>
      <c r="EZ1527" s="1"/>
      <c r="FA1527" s="12"/>
      <c r="FB1527" s="6" t="str">
        <f>+IFERROR(VALUE(RIGHT(Tabla27[[#This Row],[B2B]],6)),"")</f>
        <v/>
      </c>
      <c r="FC1527" s="6" t="str">
        <f>+IFERROR(VLOOKUP(FA1527,Auxiliar!$A:$C,2,0),"")</f>
        <v/>
      </c>
      <c r="FD1527" s="7" t="str">
        <f>+IFERROR(VLOOKUP(FA1527,Auxiliar!$A:$C,3,0),"")</f>
        <v/>
      </c>
      <c r="FE1527" s="1"/>
      <c r="FF1527" s="12"/>
      <c r="FG1527" s="6" t="str">
        <f>+IFERROR(VALUE(RIGHT(Tabla28[[#This Row],[B2B]],6)),"")</f>
        <v/>
      </c>
      <c r="FH1527" s="6" t="str">
        <f>+IFERROR(VLOOKUP(FF1527,Auxiliar!$A:$C,2,0),"")</f>
        <v/>
      </c>
      <c r="FI1527" s="7" t="str">
        <f>+IFERROR(VLOOKUP(FF1527,Auxiliar!$A:$C,3,0),"")</f>
        <v/>
      </c>
      <c r="FJ1527" s="1"/>
      <c r="FK1527" s="12"/>
      <c r="FL1527" s="6" t="str">
        <f>+IFERROR(VALUE(RIGHT(Tabla29[[#This Row],[B2B]],6)),"")</f>
        <v/>
      </c>
      <c r="FM1527" s="6" t="str">
        <f>+IFERROR(VLOOKUP(FK1527,Auxiliar!$A:$C,2,0),"")</f>
        <v/>
      </c>
      <c r="FN1527" s="7" t="str">
        <f>+IFERROR(VLOOKUP(FK1527,Auxiliar!$A:$C,3,0),"")</f>
        <v/>
      </c>
      <c r="FO1527" s="1"/>
      <c r="FP1527" s="12"/>
      <c r="FQ1527" s="6" t="str">
        <f>+IFERROR(VALUE(RIGHT(Tabla30[[#This Row],[B2B]],6)),"")</f>
        <v/>
      </c>
      <c r="FR1527" s="6" t="str">
        <f>+IFERROR(VLOOKUP(FP1527,Auxiliar!$A:$C,2,0),"")</f>
        <v/>
      </c>
      <c r="FS1527" s="7"/>
      <c r="FT1527" s="1"/>
      <c r="FU1527" s="12"/>
      <c r="FV1527" s="6" t="str">
        <f>+IFERROR(VALUE(RIGHT(Tabla31[[#This Row],[B2B]],6)),"")</f>
        <v/>
      </c>
      <c r="FW1527" s="6" t="str">
        <f>+IFERROR(VLOOKUP(FU1527,Auxiliar!$A:$C,2,0),"")</f>
        <v/>
      </c>
      <c r="FX1527" s="7" t="str">
        <f>+IFERROR(VLOOKUP(FU1527,Auxiliar!$A:$C,3,0),"")</f>
        <v/>
      </c>
      <c r="FY1527" s="1"/>
      <c r="FZ1527" s="12"/>
      <c r="GA1527" s="6" t="str">
        <f>+IFERROR(VALUE(RIGHT(Tabla32[[#This Row],[B2B]],6)),"")</f>
        <v/>
      </c>
      <c r="GB1527" s="6" t="str">
        <f>+IFERROR(VLOOKUP(FZ1527,Auxiliar!$A:$C,2,0),"")</f>
        <v/>
      </c>
      <c r="GC1527" s="7" t="str">
        <f>+IFERROR(VLOOKUP(FZ1527,Auxiliar!$A:$C,3,0),"")</f>
        <v/>
      </c>
      <c r="GD1527" s="1"/>
      <c r="GE1527" s="12"/>
      <c r="GF1527" s="6" t="str">
        <f>+IFERROR(VALUE(RIGHT(Tabla33[[#This Row],[B2B]],6)),"")</f>
        <v/>
      </c>
      <c r="GG1527" s="6" t="str">
        <f>+IFERROR(VLOOKUP(GE1527,Auxiliar!$A:$C,2,0),"")</f>
        <v/>
      </c>
      <c r="GH1527" s="7" t="str">
        <f>+IFERROR(VLOOKUP(GE1527,Auxiliar!$A:$C,3,0),"")</f>
        <v/>
      </c>
    </row>
    <row r="1528" spans="91:190" x14ac:dyDescent="0.25">
      <c r="CM1528" s="1">
        <v>3376</v>
      </c>
      <c r="CN1528" s="1" t="s">
        <v>20</v>
      </c>
      <c r="CO1528" s="6">
        <v>3376</v>
      </c>
      <c r="CP1528" s="6" t="s">
        <v>20</v>
      </c>
      <c r="CQ1528" s="7" t="s">
        <v>21</v>
      </c>
      <c r="DE1528" s="1">
        <v>3376</v>
      </c>
      <c r="DF1528" s="1" t="s">
        <v>19</v>
      </c>
      <c r="DG1528" s="6">
        <f>+IFERROR(VALUE(RIGHT(Tabla19[[#This Row],[B2B]],6)),"")</f>
        <v>3376</v>
      </c>
      <c r="DH1528" s="6" t="str">
        <f>+IFERROR(VLOOKUP(DF1528,Auxiliar!$A:$C,2,0),"")</f>
        <v>MICHELOB</v>
      </c>
      <c r="DI1528" s="7" t="str">
        <f>+IFERROR(VLOOKUP(DF1528,Auxiliar!$A:$C,3,0),"")</f>
        <v>1b 7% | 3b 22% | 8b 27%</v>
      </c>
      <c r="DK1528" s="1"/>
      <c r="DL1528" s="1"/>
      <c r="DM1528" s="6" t="str">
        <f>+IFERROR(VALUE(RIGHT(Tabla20[[#This Row],[B2B]],6)),"")</f>
        <v/>
      </c>
      <c r="DN1528" s="6" t="str">
        <f>+IFERROR(VLOOKUP(DL1528,Auxiliar!$A:$C,2,0),"")</f>
        <v/>
      </c>
      <c r="DO1528" s="7" t="str">
        <f>+IFERROR(VLOOKUP(DL1528,Auxiliar!$A:$C,3,0),"")</f>
        <v/>
      </c>
      <c r="DQ1528" s="1"/>
      <c r="DR1528" s="12"/>
      <c r="DS1528" s="6" t="str">
        <f>+IFERROR(VALUE(RIGHT(Tabla21[[#This Row],[B2B]],6)),"")</f>
        <v/>
      </c>
      <c r="DT1528" s="6" t="str">
        <f>+IFERROR(VLOOKUP(DR1528,Auxiliar!$A:$C,2,0),"")</f>
        <v/>
      </c>
      <c r="DU1528" s="7" t="str">
        <f>+IFERROR(VLOOKUP(DR1528,Auxiliar!$A:$C,3,0),"")</f>
        <v/>
      </c>
      <c r="DW1528" s="1"/>
      <c r="DX1528" s="12"/>
      <c r="DY1528" s="6" t="str">
        <f>+IFERROR(VALUE(RIGHT(Tabla22[[#This Row],[B2B]],6)),"")</f>
        <v/>
      </c>
      <c r="DZ1528" s="6" t="str">
        <f>+IFERROR(VLOOKUP(DX1528,Auxiliar!$A:$C,2,0),"")</f>
        <v/>
      </c>
      <c r="EA1528" s="7" t="str">
        <f>+IFERROR(VLOOKUP(DX1528,Auxiliar!$A:$C,3,0),"")</f>
        <v/>
      </c>
      <c r="EC1528" s="1"/>
      <c r="ED1528" s="12"/>
      <c r="EE1528" s="6" t="str">
        <f>+IFERROR(VALUE(RIGHT(Tabla23[[#This Row],[B2B]],6)),"")</f>
        <v/>
      </c>
      <c r="EF1528" s="6" t="str">
        <f>+IFERROR(VLOOKUP(ED1528,Auxiliar!$A:$C,2,0),"")</f>
        <v/>
      </c>
      <c r="EG1528" s="7" t="str">
        <f>+IFERROR(VLOOKUP(ED1528,Auxiliar!$A:$C,3,0),"")</f>
        <v/>
      </c>
      <c r="EI1528" s="1"/>
      <c r="EJ1528" s="12"/>
      <c r="EK1528" s="6" t="str">
        <f>+IFERROR(VALUE(RIGHT(Tabla24[[#This Row],[B2B]],6)),"")</f>
        <v/>
      </c>
      <c r="EL1528" s="6" t="str">
        <f>+IFERROR(VLOOKUP(EJ1528,Auxiliar!$A:$C,2,0),"")</f>
        <v/>
      </c>
      <c r="EM1528" s="7" t="str">
        <f>+IFERROR(VLOOKUP(EJ1528,Auxiliar!$A:$C,3,0),"")</f>
        <v/>
      </c>
      <c r="EO1528" s="1"/>
      <c r="EP1528" s="12"/>
      <c r="EQ1528" s="6" t="str">
        <f>+IFERROR(VALUE(RIGHT(Tabla25[[#This Row],[B2B]],6)),"")</f>
        <v/>
      </c>
      <c r="ER1528" s="6" t="str">
        <f>+IFERROR(VLOOKUP(EP1528,Auxiliar!$A:$C,2,0),"")</f>
        <v/>
      </c>
      <c r="ES1528" s="7" t="str">
        <f>+IFERROR(VLOOKUP(EP1528,Auxiliar!$A:$C,3,0),"")</f>
        <v/>
      </c>
      <c r="EU1528" s="1"/>
      <c r="EV1528" s="12"/>
      <c r="EW1528" s="6" t="str">
        <f>+IFERROR(VALUE(RIGHT(Tabla26[[#This Row],[B2B]],6)),"")</f>
        <v/>
      </c>
      <c r="EX1528" s="6" t="str">
        <f>+IFERROR(VLOOKUP(EV1528,Auxiliar!$A:$C,2,0),"")</f>
        <v/>
      </c>
      <c r="EY1528" s="7" t="str">
        <f>+IFERROR(VLOOKUP(EV1528,Auxiliar!$A:$C,3,0),"")</f>
        <v/>
      </c>
      <c r="EZ1528" s="1"/>
      <c r="FA1528" s="12"/>
      <c r="FB1528" s="6" t="str">
        <f>+IFERROR(VALUE(RIGHT(Tabla27[[#This Row],[B2B]],6)),"")</f>
        <v/>
      </c>
      <c r="FC1528" s="6" t="str">
        <f>+IFERROR(VLOOKUP(FA1528,Auxiliar!$A:$C,2,0),"")</f>
        <v/>
      </c>
      <c r="FD1528" s="7" t="str">
        <f>+IFERROR(VLOOKUP(FA1528,Auxiliar!$A:$C,3,0),"")</f>
        <v/>
      </c>
      <c r="FE1528" s="1"/>
      <c r="FF1528" s="12"/>
      <c r="FG1528" s="6" t="str">
        <f>+IFERROR(VALUE(RIGHT(Tabla28[[#This Row],[B2B]],6)),"")</f>
        <v/>
      </c>
      <c r="FH1528" s="6" t="str">
        <f>+IFERROR(VLOOKUP(FF1528,Auxiliar!$A:$C,2,0),"")</f>
        <v/>
      </c>
      <c r="FI1528" s="7" t="str">
        <f>+IFERROR(VLOOKUP(FF1528,Auxiliar!$A:$C,3,0),"")</f>
        <v/>
      </c>
      <c r="FJ1528" s="1"/>
      <c r="FK1528" s="12"/>
      <c r="FL1528" s="6" t="str">
        <f>+IFERROR(VALUE(RIGHT(Tabla29[[#This Row],[B2B]],6)),"")</f>
        <v/>
      </c>
      <c r="FM1528" s="6" t="str">
        <f>+IFERROR(VLOOKUP(FK1528,Auxiliar!$A:$C,2,0),"")</f>
        <v/>
      </c>
      <c r="FN1528" s="7" t="str">
        <f>+IFERROR(VLOOKUP(FK1528,Auxiliar!$A:$C,3,0),"")</f>
        <v/>
      </c>
      <c r="FO1528" s="1"/>
      <c r="FP1528" s="12"/>
      <c r="FQ1528" s="6" t="str">
        <f>+IFERROR(VALUE(RIGHT(Tabla30[[#This Row],[B2B]],6)),"")</f>
        <v/>
      </c>
      <c r="FR1528" s="6" t="str">
        <f>+IFERROR(VLOOKUP(FP1528,Auxiliar!$A:$C,2,0),"")</f>
        <v/>
      </c>
      <c r="FS1528" s="7"/>
      <c r="FT1528" s="1"/>
      <c r="FU1528" s="12"/>
      <c r="FV1528" s="6" t="str">
        <f>+IFERROR(VALUE(RIGHT(Tabla31[[#This Row],[B2B]],6)),"")</f>
        <v/>
      </c>
      <c r="FW1528" s="6" t="str">
        <f>+IFERROR(VLOOKUP(FU1528,Auxiliar!$A:$C,2,0),"")</f>
        <v/>
      </c>
      <c r="FX1528" s="7" t="str">
        <f>+IFERROR(VLOOKUP(FU1528,Auxiliar!$A:$C,3,0),"")</f>
        <v/>
      </c>
      <c r="FY1528" s="1"/>
      <c r="FZ1528" s="12"/>
      <c r="GA1528" s="6" t="str">
        <f>+IFERROR(VALUE(RIGHT(Tabla32[[#This Row],[B2B]],6)),"")</f>
        <v/>
      </c>
      <c r="GB1528" s="6" t="str">
        <f>+IFERROR(VLOOKUP(FZ1528,Auxiliar!$A:$C,2,0),"")</f>
        <v/>
      </c>
      <c r="GC1528" s="7" t="str">
        <f>+IFERROR(VLOOKUP(FZ1528,Auxiliar!$A:$C,3,0),"")</f>
        <v/>
      </c>
      <c r="GD1528" s="1"/>
      <c r="GE1528" s="12"/>
      <c r="GF1528" s="6" t="str">
        <f>+IFERROR(VALUE(RIGHT(Tabla33[[#This Row],[B2B]],6)),"")</f>
        <v/>
      </c>
      <c r="GG1528" s="6" t="str">
        <f>+IFERROR(VLOOKUP(GE1528,Auxiliar!$A:$C,2,0),"")</f>
        <v/>
      </c>
      <c r="GH1528" s="7" t="str">
        <f>+IFERROR(VLOOKUP(GE1528,Auxiliar!$A:$C,3,0),"")</f>
        <v/>
      </c>
    </row>
    <row r="1529" spans="91:190" x14ac:dyDescent="0.25">
      <c r="CM1529" s="1">
        <v>3474</v>
      </c>
      <c r="CN1529" s="1" t="s">
        <v>20</v>
      </c>
      <c r="CO1529" s="6">
        <v>3474</v>
      </c>
      <c r="CP1529" s="6" t="s">
        <v>20</v>
      </c>
      <c r="CQ1529" s="7" t="s">
        <v>21</v>
      </c>
      <c r="DE1529" s="1">
        <v>3474</v>
      </c>
      <c r="DF1529" s="1" t="s">
        <v>19</v>
      </c>
      <c r="DG1529" s="6">
        <f>+IFERROR(VALUE(RIGHT(Tabla19[[#This Row],[B2B]],6)),"")</f>
        <v>3474</v>
      </c>
      <c r="DH1529" s="6" t="str">
        <f>+IFERROR(VLOOKUP(DF1529,Auxiliar!$A:$C,2,0),"")</f>
        <v>MICHELOB</v>
      </c>
      <c r="DI1529" s="7" t="str">
        <f>+IFERROR(VLOOKUP(DF1529,Auxiliar!$A:$C,3,0),"")</f>
        <v>1b 7% | 3b 22% | 8b 27%</v>
      </c>
      <c r="DK1529" s="1"/>
      <c r="DL1529" s="1"/>
      <c r="DM1529" s="6" t="str">
        <f>+IFERROR(VALUE(RIGHT(Tabla20[[#This Row],[B2B]],6)),"")</f>
        <v/>
      </c>
      <c r="DN1529" s="6" t="str">
        <f>+IFERROR(VLOOKUP(DL1529,Auxiliar!$A:$C,2,0),"")</f>
        <v/>
      </c>
      <c r="DO1529" s="7" t="str">
        <f>+IFERROR(VLOOKUP(DL1529,Auxiliar!$A:$C,3,0),"")</f>
        <v/>
      </c>
      <c r="DQ1529" s="1"/>
      <c r="DR1529" s="12"/>
      <c r="DS1529" s="6" t="str">
        <f>+IFERROR(VALUE(RIGHT(Tabla21[[#This Row],[B2B]],6)),"")</f>
        <v/>
      </c>
      <c r="DT1529" s="6" t="str">
        <f>+IFERROR(VLOOKUP(DR1529,Auxiliar!$A:$C,2,0),"")</f>
        <v/>
      </c>
      <c r="DU1529" s="7" t="str">
        <f>+IFERROR(VLOOKUP(DR1529,Auxiliar!$A:$C,3,0),"")</f>
        <v/>
      </c>
      <c r="DW1529" s="1"/>
      <c r="DX1529" s="12"/>
      <c r="DY1529" s="6" t="str">
        <f>+IFERROR(VALUE(RIGHT(Tabla22[[#This Row],[B2B]],6)),"")</f>
        <v/>
      </c>
      <c r="DZ1529" s="6" t="str">
        <f>+IFERROR(VLOOKUP(DX1529,Auxiliar!$A:$C,2,0),"")</f>
        <v/>
      </c>
      <c r="EA1529" s="7" t="str">
        <f>+IFERROR(VLOOKUP(DX1529,Auxiliar!$A:$C,3,0),"")</f>
        <v/>
      </c>
      <c r="EC1529" s="1"/>
      <c r="ED1529" s="12"/>
      <c r="EE1529" s="6" t="str">
        <f>+IFERROR(VALUE(RIGHT(Tabla23[[#This Row],[B2B]],6)),"")</f>
        <v/>
      </c>
      <c r="EF1529" s="6" t="str">
        <f>+IFERROR(VLOOKUP(ED1529,Auxiliar!$A:$C,2,0),"")</f>
        <v/>
      </c>
      <c r="EG1529" s="7" t="str">
        <f>+IFERROR(VLOOKUP(ED1529,Auxiliar!$A:$C,3,0),"")</f>
        <v/>
      </c>
      <c r="EI1529" s="1"/>
      <c r="EJ1529" s="12"/>
      <c r="EK1529" s="6" t="str">
        <f>+IFERROR(VALUE(RIGHT(Tabla24[[#This Row],[B2B]],6)),"")</f>
        <v/>
      </c>
      <c r="EL1529" s="6" t="str">
        <f>+IFERROR(VLOOKUP(EJ1529,Auxiliar!$A:$C,2,0),"")</f>
        <v/>
      </c>
      <c r="EM1529" s="7" t="str">
        <f>+IFERROR(VLOOKUP(EJ1529,Auxiliar!$A:$C,3,0),"")</f>
        <v/>
      </c>
      <c r="EO1529" s="1"/>
      <c r="EP1529" s="12"/>
      <c r="EQ1529" s="6" t="str">
        <f>+IFERROR(VALUE(RIGHT(Tabla25[[#This Row],[B2B]],6)),"")</f>
        <v/>
      </c>
      <c r="ER1529" s="6" t="str">
        <f>+IFERROR(VLOOKUP(EP1529,Auxiliar!$A:$C,2,0),"")</f>
        <v/>
      </c>
      <c r="ES1529" s="7" t="str">
        <f>+IFERROR(VLOOKUP(EP1529,Auxiliar!$A:$C,3,0),"")</f>
        <v/>
      </c>
      <c r="EU1529" s="1"/>
      <c r="EV1529" s="12"/>
      <c r="EW1529" s="6" t="str">
        <f>+IFERROR(VALUE(RIGHT(Tabla26[[#This Row],[B2B]],6)),"")</f>
        <v/>
      </c>
      <c r="EX1529" s="6" t="str">
        <f>+IFERROR(VLOOKUP(EV1529,Auxiliar!$A:$C,2,0),"")</f>
        <v/>
      </c>
      <c r="EY1529" s="7" t="str">
        <f>+IFERROR(VLOOKUP(EV1529,Auxiliar!$A:$C,3,0),"")</f>
        <v/>
      </c>
      <c r="EZ1529" s="1"/>
      <c r="FA1529" s="12"/>
      <c r="FB1529" s="6" t="str">
        <f>+IFERROR(VALUE(RIGHT(Tabla27[[#This Row],[B2B]],6)),"")</f>
        <v/>
      </c>
      <c r="FC1529" s="6" t="str">
        <f>+IFERROR(VLOOKUP(FA1529,Auxiliar!$A:$C,2,0),"")</f>
        <v/>
      </c>
      <c r="FD1529" s="7" t="str">
        <f>+IFERROR(VLOOKUP(FA1529,Auxiliar!$A:$C,3,0),"")</f>
        <v/>
      </c>
      <c r="FE1529" s="1"/>
      <c r="FF1529" s="12"/>
      <c r="FG1529" s="6" t="str">
        <f>+IFERROR(VALUE(RIGHT(Tabla28[[#This Row],[B2B]],6)),"")</f>
        <v/>
      </c>
      <c r="FH1529" s="6" t="str">
        <f>+IFERROR(VLOOKUP(FF1529,Auxiliar!$A:$C,2,0),"")</f>
        <v/>
      </c>
      <c r="FI1529" s="7" t="str">
        <f>+IFERROR(VLOOKUP(FF1529,Auxiliar!$A:$C,3,0),"")</f>
        <v/>
      </c>
      <c r="FJ1529" s="1"/>
      <c r="FK1529" s="12"/>
      <c r="FL1529" s="6" t="str">
        <f>+IFERROR(VALUE(RIGHT(Tabla29[[#This Row],[B2B]],6)),"")</f>
        <v/>
      </c>
      <c r="FM1529" s="6" t="str">
        <f>+IFERROR(VLOOKUP(FK1529,Auxiliar!$A:$C,2,0),"")</f>
        <v/>
      </c>
      <c r="FN1529" s="7" t="str">
        <f>+IFERROR(VLOOKUP(FK1529,Auxiliar!$A:$C,3,0),"")</f>
        <v/>
      </c>
      <c r="FO1529" s="1"/>
      <c r="FP1529" s="12"/>
      <c r="FQ1529" s="6" t="str">
        <f>+IFERROR(VALUE(RIGHT(Tabla30[[#This Row],[B2B]],6)),"")</f>
        <v/>
      </c>
      <c r="FR1529" s="6" t="str">
        <f>+IFERROR(VLOOKUP(FP1529,Auxiliar!$A:$C,2,0),"")</f>
        <v/>
      </c>
      <c r="FS1529" s="7"/>
      <c r="FT1529" s="1"/>
      <c r="FU1529" s="12"/>
      <c r="FV1529" s="6" t="str">
        <f>+IFERROR(VALUE(RIGHT(Tabla31[[#This Row],[B2B]],6)),"")</f>
        <v/>
      </c>
      <c r="FW1529" s="6" t="str">
        <f>+IFERROR(VLOOKUP(FU1529,Auxiliar!$A:$C,2,0),"")</f>
        <v/>
      </c>
      <c r="FX1529" s="7" t="str">
        <f>+IFERROR(VLOOKUP(FU1529,Auxiliar!$A:$C,3,0),"")</f>
        <v/>
      </c>
      <c r="FY1529" s="1"/>
      <c r="FZ1529" s="12"/>
      <c r="GA1529" s="6" t="str">
        <f>+IFERROR(VALUE(RIGHT(Tabla32[[#This Row],[B2B]],6)),"")</f>
        <v/>
      </c>
      <c r="GB1529" s="6" t="str">
        <f>+IFERROR(VLOOKUP(FZ1529,Auxiliar!$A:$C,2,0),"")</f>
        <v/>
      </c>
      <c r="GC1529" s="7" t="str">
        <f>+IFERROR(VLOOKUP(FZ1529,Auxiliar!$A:$C,3,0),"")</f>
        <v/>
      </c>
      <c r="GD1529" s="1"/>
      <c r="GE1529" s="12"/>
      <c r="GF1529" s="6" t="str">
        <f>+IFERROR(VALUE(RIGHT(Tabla33[[#This Row],[B2B]],6)),"")</f>
        <v/>
      </c>
      <c r="GG1529" s="6" t="str">
        <f>+IFERROR(VLOOKUP(GE1529,Auxiliar!$A:$C,2,0),"")</f>
        <v/>
      </c>
      <c r="GH1529" s="7" t="str">
        <f>+IFERROR(VLOOKUP(GE1529,Auxiliar!$A:$C,3,0),"")</f>
        <v/>
      </c>
    </row>
    <row r="1530" spans="91:190" x14ac:dyDescent="0.25">
      <c r="CM1530" s="1">
        <v>3498</v>
      </c>
      <c r="CN1530" s="1" t="s">
        <v>20</v>
      </c>
      <c r="CO1530" s="6">
        <v>3498</v>
      </c>
      <c r="CP1530" s="6" t="s">
        <v>20</v>
      </c>
      <c r="CQ1530" s="7" t="s">
        <v>21</v>
      </c>
      <c r="DE1530" s="1">
        <v>3498</v>
      </c>
      <c r="DF1530" s="1" t="s">
        <v>19</v>
      </c>
      <c r="DG1530" s="6">
        <f>+IFERROR(VALUE(RIGHT(Tabla19[[#This Row],[B2B]],6)),"")</f>
        <v>3498</v>
      </c>
      <c r="DH1530" s="6" t="str">
        <f>+IFERROR(VLOOKUP(DF1530,Auxiliar!$A:$C,2,0),"")</f>
        <v>MICHELOB</v>
      </c>
      <c r="DI1530" s="7" t="str">
        <f>+IFERROR(VLOOKUP(DF1530,Auxiliar!$A:$C,3,0),"")</f>
        <v>1b 7% | 3b 22% | 8b 27%</v>
      </c>
      <c r="DK1530" s="1"/>
      <c r="DL1530" s="1"/>
      <c r="DM1530" s="6" t="str">
        <f>+IFERROR(VALUE(RIGHT(Tabla20[[#This Row],[B2B]],6)),"")</f>
        <v/>
      </c>
      <c r="DN1530" s="6" t="str">
        <f>+IFERROR(VLOOKUP(DL1530,Auxiliar!$A:$C,2,0),"")</f>
        <v/>
      </c>
      <c r="DO1530" s="7" t="str">
        <f>+IFERROR(VLOOKUP(DL1530,Auxiliar!$A:$C,3,0),"")</f>
        <v/>
      </c>
      <c r="DQ1530" s="1"/>
      <c r="DR1530" s="12"/>
      <c r="DS1530" s="6" t="str">
        <f>+IFERROR(VALUE(RIGHT(Tabla21[[#This Row],[B2B]],6)),"")</f>
        <v/>
      </c>
      <c r="DT1530" s="6" t="str">
        <f>+IFERROR(VLOOKUP(DR1530,Auxiliar!$A:$C,2,0),"")</f>
        <v/>
      </c>
      <c r="DU1530" s="7" t="str">
        <f>+IFERROR(VLOOKUP(DR1530,Auxiliar!$A:$C,3,0),"")</f>
        <v/>
      </c>
      <c r="DW1530" s="1"/>
      <c r="DX1530" s="12"/>
      <c r="DY1530" s="6" t="str">
        <f>+IFERROR(VALUE(RIGHT(Tabla22[[#This Row],[B2B]],6)),"")</f>
        <v/>
      </c>
      <c r="DZ1530" s="6" t="str">
        <f>+IFERROR(VLOOKUP(DX1530,Auxiliar!$A:$C,2,0),"")</f>
        <v/>
      </c>
      <c r="EA1530" s="7" t="str">
        <f>+IFERROR(VLOOKUP(DX1530,Auxiliar!$A:$C,3,0),"")</f>
        <v/>
      </c>
      <c r="EC1530" s="1"/>
      <c r="ED1530" s="12"/>
      <c r="EE1530" s="6" t="str">
        <f>+IFERROR(VALUE(RIGHT(Tabla23[[#This Row],[B2B]],6)),"")</f>
        <v/>
      </c>
      <c r="EF1530" s="6" t="str">
        <f>+IFERROR(VLOOKUP(ED1530,Auxiliar!$A:$C,2,0),"")</f>
        <v/>
      </c>
      <c r="EG1530" s="7" t="str">
        <f>+IFERROR(VLOOKUP(ED1530,Auxiliar!$A:$C,3,0),"")</f>
        <v/>
      </c>
      <c r="EI1530" s="1"/>
      <c r="EJ1530" s="12"/>
      <c r="EK1530" s="6" t="str">
        <f>+IFERROR(VALUE(RIGHT(Tabla24[[#This Row],[B2B]],6)),"")</f>
        <v/>
      </c>
      <c r="EL1530" s="6" t="str">
        <f>+IFERROR(VLOOKUP(EJ1530,Auxiliar!$A:$C,2,0),"")</f>
        <v/>
      </c>
      <c r="EM1530" s="7" t="str">
        <f>+IFERROR(VLOOKUP(EJ1530,Auxiliar!$A:$C,3,0),"")</f>
        <v/>
      </c>
      <c r="EO1530" s="1"/>
      <c r="EP1530" s="12"/>
      <c r="EQ1530" s="6" t="str">
        <f>+IFERROR(VALUE(RIGHT(Tabla25[[#This Row],[B2B]],6)),"")</f>
        <v/>
      </c>
      <c r="ER1530" s="6" t="str">
        <f>+IFERROR(VLOOKUP(EP1530,Auxiliar!$A:$C,2,0),"")</f>
        <v/>
      </c>
      <c r="ES1530" s="7" t="str">
        <f>+IFERROR(VLOOKUP(EP1530,Auxiliar!$A:$C,3,0),"")</f>
        <v/>
      </c>
      <c r="EU1530" s="1"/>
      <c r="EV1530" s="12"/>
      <c r="EW1530" s="6" t="str">
        <f>+IFERROR(VALUE(RIGHT(Tabla26[[#This Row],[B2B]],6)),"")</f>
        <v/>
      </c>
      <c r="EX1530" s="6" t="str">
        <f>+IFERROR(VLOOKUP(EV1530,Auxiliar!$A:$C,2,0),"")</f>
        <v/>
      </c>
      <c r="EY1530" s="7" t="str">
        <f>+IFERROR(VLOOKUP(EV1530,Auxiliar!$A:$C,3,0),"")</f>
        <v/>
      </c>
      <c r="EZ1530" s="1"/>
      <c r="FA1530" s="12"/>
      <c r="FB1530" s="6" t="str">
        <f>+IFERROR(VALUE(RIGHT(Tabla27[[#This Row],[B2B]],6)),"")</f>
        <v/>
      </c>
      <c r="FC1530" s="6" t="str">
        <f>+IFERROR(VLOOKUP(FA1530,Auxiliar!$A:$C,2,0),"")</f>
        <v/>
      </c>
      <c r="FD1530" s="7" t="str">
        <f>+IFERROR(VLOOKUP(FA1530,Auxiliar!$A:$C,3,0),"")</f>
        <v/>
      </c>
      <c r="FE1530" s="1"/>
      <c r="FF1530" s="12"/>
      <c r="FG1530" s="6" t="str">
        <f>+IFERROR(VALUE(RIGHT(Tabla28[[#This Row],[B2B]],6)),"")</f>
        <v/>
      </c>
      <c r="FH1530" s="6" t="str">
        <f>+IFERROR(VLOOKUP(FF1530,Auxiliar!$A:$C,2,0),"")</f>
        <v/>
      </c>
      <c r="FI1530" s="7" t="str">
        <f>+IFERROR(VLOOKUP(FF1530,Auxiliar!$A:$C,3,0),"")</f>
        <v/>
      </c>
      <c r="FJ1530" s="1"/>
      <c r="FK1530" s="12"/>
      <c r="FL1530" s="6" t="str">
        <f>+IFERROR(VALUE(RIGHT(Tabla29[[#This Row],[B2B]],6)),"")</f>
        <v/>
      </c>
      <c r="FM1530" s="6" t="str">
        <f>+IFERROR(VLOOKUP(FK1530,Auxiliar!$A:$C,2,0),"")</f>
        <v/>
      </c>
      <c r="FN1530" s="7" t="str">
        <f>+IFERROR(VLOOKUP(FK1530,Auxiliar!$A:$C,3,0),"")</f>
        <v/>
      </c>
      <c r="FO1530" s="1"/>
      <c r="FP1530" s="12"/>
      <c r="FQ1530" s="6" t="str">
        <f>+IFERROR(VALUE(RIGHT(Tabla30[[#This Row],[B2B]],6)),"")</f>
        <v/>
      </c>
      <c r="FR1530" s="6" t="str">
        <f>+IFERROR(VLOOKUP(FP1530,Auxiliar!$A:$C,2,0),"")</f>
        <v/>
      </c>
      <c r="FS1530" s="7"/>
      <c r="FT1530" s="1"/>
      <c r="FU1530" s="12"/>
      <c r="FV1530" s="6" t="str">
        <f>+IFERROR(VALUE(RIGHT(Tabla31[[#This Row],[B2B]],6)),"")</f>
        <v/>
      </c>
      <c r="FW1530" s="6" t="str">
        <f>+IFERROR(VLOOKUP(FU1530,Auxiliar!$A:$C,2,0),"")</f>
        <v/>
      </c>
      <c r="FX1530" s="7" t="str">
        <f>+IFERROR(VLOOKUP(FU1530,Auxiliar!$A:$C,3,0),"")</f>
        <v/>
      </c>
      <c r="FY1530" s="1"/>
      <c r="FZ1530" s="12"/>
      <c r="GA1530" s="6" t="str">
        <f>+IFERROR(VALUE(RIGHT(Tabla32[[#This Row],[B2B]],6)),"")</f>
        <v/>
      </c>
      <c r="GB1530" s="6" t="str">
        <f>+IFERROR(VLOOKUP(FZ1530,Auxiliar!$A:$C,2,0),"")</f>
        <v/>
      </c>
      <c r="GC1530" s="7" t="str">
        <f>+IFERROR(VLOOKUP(FZ1530,Auxiliar!$A:$C,3,0),"")</f>
        <v/>
      </c>
      <c r="GD1530" s="1"/>
      <c r="GE1530" s="12"/>
      <c r="GF1530" s="6" t="str">
        <f>+IFERROR(VALUE(RIGHT(Tabla33[[#This Row],[B2B]],6)),"")</f>
        <v/>
      </c>
      <c r="GG1530" s="6" t="str">
        <f>+IFERROR(VLOOKUP(GE1530,Auxiliar!$A:$C,2,0),"")</f>
        <v/>
      </c>
      <c r="GH1530" s="7" t="str">
        <f>+IFERROR(VLOOKUP(GE1530,Auxiliar!$A:$C,3,0),"")</f>
        <v/>
      </c>
    </row>
    <row r="1531" spans="91:190" x14ac:dyDescent="0.25">
      <c r="CM1531" s="1">
        <v>3658</v>
      </c>
      <c r="CN1531" s="1" t="s">
        <v>20</v>
      </c>
      <c r="CO1531" s="6">
        <v>3658</v>
      </c>
      <c r="CP1531" s="6" t="s">
        <v>20</v>
      </c>
      <c r="CQ1531" s="7" t="s">
        <v>21</v>
      </c>
      <c r="DE1531" s="1">
        <v>3658</v>
      </c>
      <c r="DF1531" s="1" t="s">
        <v>19</v>
      </c>
      <c r="DG1531" s="6">
        <f>+IFERROR(VALUE(RIGHT(Tabla19[[#This Row],[B2B]],6)),"")</f>
        <v>3658</v>
      </c>
      <c r="DH1531" s="6" t="str">
        <f>+IFERROR(VLOOKUP(DF1531,Auxiliar!$A:$C,2,0),"")</f>
        <v>MICHELOB</v>
      </c>
      <c r="DI1531" s="7" t="str">
        <f>+IFERROR(VLOOKUP(DF1531,Auxiliar!$A:$C,3,0),"")</f>
        <v>1b 7% | 3b 22% | 8b 27%</v>
      </c>
      <c r="DK1531" s="1"/>
      <c r="DL1531" s="1"/>
      <c r="DM1531" s="6" t="str">
        <f>+IFERROR(VALUE(RIGHT(Tabla20[[#This Row],[B2B]],6)),"")</f>
        <v/>
      </c>
      <c r="DN1531" s="6" t="str">
        <f>+IFERROR(VLOOKUP(DL1531,Auxiliar!$A:$C,2,0),"")</f>
        <v/>
      </c>
      <c r="DO1531" s="7" t="str">
        <f>+IFERROR(VLOOKUP(DL1531,Auxiliar!$A:$C,3,0),"")</f>
        <v/>
      </c>
      <c r="DQ1531" s="1"/>
      <c r="DR1531" s="12"/>
      <c r="DS1531" s="6" t="str">
        <f>+IFERROR(VALUE(RIGHT(Tabla21[[#This Row],[B2B]],6)),"")</f>
        <v/>
      </c>
      <c r="DT1531" s="6" t="str">
        <f>+IFERROR(VLOOKUP(DR1531,Auxiliar!$A:$C,2,0),"")</f>
        <v/>
      </c>
      <c r="DU1531" s="7" t="str">
        <f>+IFERROR(VLOOKUP(DR1531,Auxiliar!$A:$C,3,0),"")</f>
        <v/>
      </c>
      <c r="DW1531" s="1"/>
      <c r="DX1531" s="12"/>
      <c r="DY1531" s="6" t="str">
        <f>+IFERROR(VALUE(RIGHT(Tabla22[[#This Row],[B2B]],6)),"")</f>
        <v/>
      </c>
      <c r="DZ1531" s="6" t="str">
        <f>+IFERROR(VLOOKUP(DX1531,Auxiliar!$A:$C,2,0),"")</f>
        <v/>
      </c>
      <c r="EA1531" s="7" t="str">
        <f>+IFERROR(VLOOKUP(DX1531,Auxiliar!$A:$C,3,0),"")</f>
        <v/>
      </c>
      <c r="EC1531" s="1"/>
      <c r="ED1531" s="12"/>
      <c r="EE1531" s="6" t="str">
        <f>+IFERROR(VALUE(RIGHT(Tabla23[[#This Row],[B2B]],6)),"")</f>
        <v/>
      </c>
      <c r="EF1531" s="6" t="str">
        <f>+IFERROR(VLOOKUP(ED1531,Auxiliar!$A:$C,2,0),"")</f>
        <v/>
      </c>
      <c r="EG1531" s="7" t="str">
        <f>+IFERROR(VLOOKUP(ED1531,Auxiliar!$A:$C,3,0),"")</f>
        <v/>
      </c>
      <c r="EI1531" s="1"/>
      <c r="EJ1531" s="12"/>
      <c r="EK1531" s="6" t="str">
        <f>+IFERROR(VALUE(RIGHT(Tabla24[[#This Row],[B2B]],6)),"")</f>
        <v/>
      </c>
      <c r="EL1531" s="6" t="str">
        <f>+IFERROR(VLOOKUP(EJ1531,Auxiliar!$A:$C,2,0),"")</f>
        <v/>
      </c>
      <c r="EM1531" s="7" t="str">
        <f>+IFERROR(VLOOKUP(EJ1531,Auxiliar!$A:$C,3,0),"")</f>
        <v/>
      </c>
      <c r="EO1531" s="1"/>
      <c r="EP1531" s="12"/>
      <c r="EQ1531" s="6" t="str">
        <f>+IFERROR(VALUE(RIGHT(Tabla25[[#This Row],[B2B]],6)),"")</f>
        <v/>
      </c>
      <c r="ER1531" s="6" t="str">
        <f>+IFERROR(VLOOKUP(EP1531,Auxiliar!$A:$C,2,0),"")</f>
        <v/>
      </c>
      <c r="ES1531" s="7" t="str">
        <f>+IFERROR(VLOOKUP(EP1531,Auxiliar!$A:$C,3,0),"")</f>
        <v/>
      </c>
      <c r="EU1531" s="1"/>
      <c r="EV1531" s="12"/>
      <c r="EW1531" s="6" t="str">
        <f>+IFERROR(VALUE(RIGHT(Tabla26[[#This Row],[B2B]],6)),"")</f>
        <v/>
      </c>
      <c r="EX1531" s="6" t="str">
        <f>+IFERROR(VLOOKUP(EV1531,Auxiliar!$A:$C,2,0),"")</f>
        <v/>
      </c>
      <c r="EY1531" s="7" t="str">
        <f>+IFERROR(VLOOKUP(EV1531,Auxiliar!$A:$C,3,0),"")</f>
        <v/>
      </c>
      <c r="EZ1531" s="1"/>
      <c r="FA1531" s="12"/>
      <c r="FB1531" s="6" t="str">
        <f>+IFERROR(VALUE(RIGHT(Tabla27[[#This Row],[B2B]],6)),"")</f>
        <v/>
      </c>
      <c r="FC1531" s="6" t="str">
        <f>+IFERROR(VLOOKUP(FA1531,Auxiliar!$A:$C,2,0),"")</f>
        <v/>
      </c>
      <c r="FD1531" s="7" t="str">
        <f>+IFERROR(VLOOKUP(FA1531,Auxiliar!$A:$C,3,0),"")</f>
        <v/>
      </c>
      <c r="FE1531" s="1"/>
      <c r="FF1531" s="12"/>
      <c r="FG1531" s="6" t="str">
        <f>+IFERROR(VALUE(RIGHT(Tabla28[[#This Row],[B2B]],6)),"")</f>
        <v/>
      </c>
      <c r="FH1531" s="6" t="str">
        <f>+IFERROR(VLOOKUP(FF1531,Auxiliar!$A:$C,2,0),"")</f>
        <v/>
      </c>
      <c r="FI1531" s="7" t="str">
        <f>+IFERROR(VLOOKUP(FF1531,Auxiliar!$A:$C,3,0),"")</f>
        <v/>
      </c>
      <c r="FJ1531" s="1"/>
      <c r="FK1531" s="12"/>
      <c r="FL1531" s="6" t="str">
        <f>+IFERROR(VALUE(RIGHT(Tabla29[[#This Row],[B2B]],6)),"")</f>
        <v/>
      </c>
      <c r="FM1531" s="6" t="str">
        <f>+IFERROR(VLOOKUP(FK1531,Auxiliar!$A:$C,2,0),"")</f>
        <v/>
      </c>
      <c r="FN1531" s="7" t="str">
        <f>+IFERROR(VLOOKUP(FK1531,Auxiliar!$A:$C,3,0),"")</f>
        <v/>
      </c>
      <c r="FO1531" s="1"/>
      <c r="FP1531" s="12"/>
      <c r="FQ1531" s="6" t="str">
        <f>+IFERROR(VALUE(RIGHT(Tabla30[[#This Row],[B2B]],6)),"")</f>
        <v/>
      </c>
      <c r="FR1531" s="6" t="str">
        <f>+IFERROR(VLOOKUP(FP1531,Auxiliar!$A:$C,2,0),"")</f>
        <v/>
      </c>
      <c r="FS1531" s="7"/>
      <c r="FT1531" s="1"/>
      <c r="FU1531" s="12"/>
      <c r="FV1531" s="6" t="str">
        <f>+IFERROR(VALUE(RIGHT(Tabla31[[#This Row],[B2B]],6)),"")</f>
        <v/>
      </c>
      <c r="FW1531" s="6" t="str">
        <f>+IFERROR(VLOOKUP(FU1531,Auxiliar!$A:$C,2,0),"")</f>
        <v/>
      </c>
      <c r="FX1531" s="7" t="str">
        <f>+IFERROR(VLOOKUP(FU1531,Auxiliar!$A:$C,3,0),"")</f>
        <v/>
      </c>
      <c r="FY1531" s="1"/>
      <c r="FZ1531" s="12"/>
      <c r="GA1531" s="6" t="str">
        <f>+IFERROR(VALUE(RIGHT(Tabla32[[#This Row],[B2B]],6)),"")</f>
        <v/>
      </c>
      <c r="GB1531" s="6" t="str">
        <f>+IFERROR(VLOOKUP(FZ1531,Auxiliar!$A:$C,2,0),"")</f>
        <v/>
      </c>
      <c r="GC1531" s="7" t="str">
        <f>+IFERROR(VLOOKUP(FZ1531,Auxiliar!$A:$C,3,0),"")</f>
        <v/>
      </c>
      <c r="GD1531" s="1"/>
      <c r="GE1531" s="12"/>
      <c r="GF1531" s="6" t="str">
        <f>+IFERROR(VALUE(RIGHT(Tabla33[[#This Row],[B2B]],6)),"")</f>
        <v/>
      </c>
      <c r="GG1531" s="6" t="str">
        <f>+IFERROR(VLOOKUP(GE1531,Auxiliar!$A:$C,2,0),"")</f>
        <v/>
      </c>
      <c r="GH1531" s="7" t="str">
        <f>+IFERROR(VLOOKUP(GE1531,Auxiliar!$A:$C,3,0),"")</f>
        <v/>
      </c>
    </row>
    <row r="1532" spans="91:190" x14ac:dyDescent="0.25">
      <c r="CM1532" s="1">
        <v>3850</v>
      </c>
      <c r="CN1532" s="1" t="s">
        <v>20</v>
      </c>
      <c r="CO1532" s="6">
        <v>3850</v>
      </c>
      <c r="CP1532" s="6" t="s">
        <v>20</v>
      </c>
      <c r="CQ1532" s="7" t="s">
        <v>21</v>
      </c>
      <c r="DE1532" s="1">
        <v>3850</v>
      </c>
      <c r="DF1532" s="1" t="s">
        <v>19</v>
      </c>
      <c r="DG1532" s="6">
        <f>+IFERROR(VALUE(RIGHT(Tabla19[[#This Row],[B2B]],6)),"")</f>
        <v>3850</v>
      </c>
      <c r="DH1532" s="6" t="str">
        <f>+IFERROR(VLOOKUP(DF1532,Auxiliar!$A:$C,2,0),"")</f>
        <v>MICHELOB</v>
      </c>
      <c r="DI1532" s="7" t="str">
        <f>+IFERROR(VLOOKUP(DF1532,Auxiliar!$A:$C,3,0),"")</f>
        <v>1b 7% | 3b 22% | 8b 27%</v>
      </c>
      <c r="DK1532" s="1"/>
      <c r="DL1532" s="1"/>
      <c r="DM1532" s="6" t="str">
        <f>+IFERROR(VALUE(RIGHT(Tabla20[[#This Row],[B2B]],6)),"")</f>
        <v/>
      </c>
      <c r="DN1532" s="6" t="str">
        <f>+IFERROR(VLOOKUP(DL1532,Auxiliar!$A:$C,2,0),"")</f>
        <v/>
      </c>
      <c r="DO1532" s="7" t="str">
        <f>+IFERROR(VLOOKUP(DL1532,Auxiliar!$A:$C,3,0),"")</f>
        <v/>
      </c>
      <c r="DQ1532" s="1"/>
      <c r="DR1532" s="12"/>
      <c r="DS1532" s="6" t="str">
        <f>+IFERROR(VALUE(RIGHT(Tabla21[[#This Row],[B2B]],6)),"")</f>
        <v/>
      </c>
      <c r="DT1532" s="6" t="str">
        <f>+IFERROR(VLOOKUP(DR1532,Auxiliar!$A:$C,2,0),"")</f>
        <v/>
      </c>
      <c r="DU1532" s="7" t="str">
        <f>+IFERROR(VLOOKUP(DR1532,Auxiliar!$A:$C,3,0),"")</f>
        <v/>
      </c>
      <c r="DW1532" s="1"/>
      <c r="DX1532" s="12"/>
      <c r="DY1532" s="6" t="str">
        <f>+IFERROR(VALUE(RIGHT(Tabla22[[#This Row],[B2B]],6)),"")</f>
        <v/>
      </c>
      <c r="DZ1532" s="6" t="str">
        <f>+IFERROR(VLOOKUP(DX1532,Auxiliar!$A:$C,2,0),"")</f>
        <v/>
      </c>
      <c r="EA1532" s="7" t="str">
        <f>+IFERROR(VLOOKUP(DX1532,Auxiliar!$A:$C,3,0),"")</f>
        <v/>
      </c>
      <c r="EC1532" s="1"/>
      <c r="ED1532" s="12"/>
      <c r="EE1532" s="6" t="str">
        <f>+IFERROR(VALUE(RIGHT(Tabla23[[#This Row],[B2B]],6)),"")</f>
        <v/>
      </c>
      <c r="EF1532" s="6" t="str">
        <f>+IFERROR(VLOOKUP(ED1532,Auxiliar!$A:$C,2,0),"")</f>
        <v/>
      </c>
      <c r="EG1532" s="7" t="str">
        <f>+IFERROR(VLOOKUP(ED1532,Auxiliar!$A:$C,3,0),"")</f>
        <v/>
      </c>
      <c r="EI1532" s="1"/>
      <c r="EJ1532" s="12"/>
      <c r="EK1532" s="6" t="str">
        <f>+IFERROR(VALUE(RIGHT(Tabla24[[#This Row],[B2B]],6)),"")</f>
        <v/>
      </c>
      <c r="EL1532" s="6" t="str">
        <f>+IFERROR(VLOOKUP(EJ1532,Auxiliar!$A:$C,2,0),"")</f>
        <v/>
      </c>
      <c r="EM1532" s="7" t="str">
        <f>+IFERROR(VLOOKUP(EJ1532,Auxiliar!$A:$C,3,0),"")</f>
        <v/>
      </c>
      <c r="EO1532" s="1"/>
      <c r="EP1532" s="12"/>
      <c r="EQ1532" s="6" t="str">
        <f>+IFERROR(VALUE(RIGHT(Tabla25[[#This Row],[B2B]],6)),"")</f>
        <v/>
      </c>
      <c r="ER1532" s="6" t="str">
        <f>+IFERROR(VLOOKUP(EP1532,Auxiliar!$A:$C,2,0),"")</f>
        <v/>
      </c>
      <c r="ES1532" s="7" t="str">
        <f>+IFERROR(VLOOKUP(EP1532,Auxiliar!$A:$C,3,0),"")</f>
        <v/>
      </c>
      <c r="EU1532" s="1"/>
      <c r="EV1532" s="12"/>
      <c r="EW1532" s="6" t="str">
        <f>+IFERROR(VALUE(RIGHT(Tabla26[[#This Row],[B2B]],6)),"")</f>
        <v/>
      </c>
      <c r="EX1532" s="6" t="str">
        <f>+IFERROR(VLOOKUP(EV1532,Auxiliar!$A:$C,2,0),"")</f>
        <v/>
      </c>
      <c r="EY1532" s="7" t="str">
        <f>+IFERROR(VLOOKUP(EV1532,Auxiliar!$A:$C,3,0),"")</f>
        <v/>
      </c>
      <c r="EZ1532" s="1"/>
      <c r="FA1532" s="12"/>
      <c r="FB1532" s="6" t="str">
        <f>+IFERROR(VALUE(RIGHT(Tabla27[[#This Row],[B2B]],6)),"")</f>
        <v/>
      </c>
      <c r="FC1532" s="6" t="str">
        <f>+IFERROR(VLOOKUP(FA1532,Auxiliar!$A:$C,2,0),"")</f>
        <v/>
      </c>
      <c r="FD1532" s="7" t="str">
        <f>+IFERROR(VLOOKUP(FA1532,Auxiliar!$A:$C,3,0),"")</f>
        <v/>
      </c>
      <c r="FE1532" s="1"/>
      <c r="FF1532" s="12"/>
      <c r="FG1532" s="6" t="str">
        <f>+IFERROR(VALUE(RIGHT(Tabla28[[#This Row],[B2B]],6)),"")</f>
        <v/>
      </c>
      <c r="FH1532" s="6" t="str">
        <f>+IFERROR(VLOOKUP(FF1532,Auxiliar!$A:$C,2,0),"")</f>
        <v/>
      </c>
      <c r="FI1532" s="7" t="str">
        <f>+IFERROR(VLOOKUP(FF1532,Auxiliar!$A:$C,3,0),"")</f>
        <v/>
      </c>
      <c r="FJ1532" s="1"/>
      <c r="FK1532" s="12"/>
      <c r="FL1532" s="6" t="str">
        <f>+IFERROR(VALUE(RIGHT(Tabla29[[#This Row],[B2B]],6)),"")</f>
        <v/>
      </c>
      <c r="FM1532" s="6" t="str">
        <f>+IFERROR(VLOOKUP(FK1532,Auxiliar!$A:$C,2,0),"")</f>
        <v/>
      </c>
      <c r="FN1532" s="7" t="str">
        <f>+IFERROR(VLOOKUP(FK1532,Auxiliar!$A:$C,3,0),"")</f>
        <v/>
      </c>
      <c r="FO1532" s="1"/>
      <c r="FP1532" s="12"/>
      <c r="FQ1532" s="6" t="str">
        <f>+IFERROR(VALUE(RIGHT(Tabla30[[#This Row],[B2B]],6)),"")</f>
        <v/>
      </c>
      <c r="FR1532" s="6" t="str">
        <f>+IFERROR(VLOOKUP(FP1532,Auxiliar!$A:$C,2,0),"")</f>
        <v/>
      </c>
      <c r="FS1532" s="7"/>
      <c r="FT1532" s="1"/>
      <c r="FU1532" s="12"/>
      <c r="FV1532" s="6" t="str">
        <f>+IFERROR(VALUE(RIGHT(Tabla31[[#This Row],[B2B]],6)),"")</f>
        <v/>
      </c>
      <c r="FW1532" s="6" t="str">
        <f>+IFERROR(VLOOKUP(FU1532,Auxiliar!$A:$C,2,0),"")</f>
        <v/>
      </c>
      <c r="FX1532" s="7" t="str">
        <f>+IFERROR(VLOOKUP(FU1532,Auxiliar!$A:$C,3,0),"")</f>
        <v/>
      </c>
      <c r="FY1532" s="1"/>
      <c r="FZ1532" s="12"/>
      <c r="GA1532" s="6" t="str">
        <f>+IFERROR(VALUE(RIGHT(Tabla32[[#This Row],[B2B]],6)),"")</f>
        <v/>
      </c>
      <c r="GB1532" s="6" t="str">
        <f>+IFERROR(VLOOKUP(FZ1532,Auxiliar!$A:$C,2,0),"")</f>
        <v/>
      </c>
      <c r="GC1532" s="7" t="str">
        <f>+IFERROR(VLOOKUP(FZ1532,Auxiliar!$A:$C,3,0),"")</f>
        <v/>
      </c>
      <c r="GD1532" s="1"/>
      <c r="GE1532" s="12"/>
      <c r="GF1532" s="6" t="str">
        <f>+IFERROR(VALUE(RIGHT(Tabla33[[#This Row],[B2B]],6)),"")</f>
        <v/>
      </c>
      <c r="GG1532" s="6" t="str">
        <f>+IFERROR(VLOOKUP(GE1532,Auxiliar!$A:$C,2,0),"")</f>
        <v/>
      </c>
      <c r="GH1532" s="7" t="str">
        <f>+IFERROR(VLOOKUP(GE1532,Auxiliar!$A:$C,3,0),"")</f>
        <v/>
      </c>
    </row>
    <row r="1533" spans="91:190" x14ac:dyDescent="0.25">
      <c r="CM1533" s="1">
        <v>3859</v>
      </c>
      <c r="CN1533" s="1" t="s">
        <v>20</v>
      </c>
      <c r="CO1533" s="6">
        <v>3859</v>
      </c>
      <c r="CP1533" s="6" t="s">
        <v>20</v>
      </c>
      <c r="CQ1533" s="7" t="s">
        <v>21</v>
      </c>
      <c r="DE1533" s="1">
        <v>3859</v>
      </c>
      <c r="DF1533" s="1" t="s">
        <v>19</v>
      </c>
      <c r="DG1533" s="6">
        <f>+IFERROR(VALUE(RIGHT(Tabla19[[#This Row],[B2B]],6)),"")</f>
        <v>3859</v>
      </c>
      <c r="DH1533" s="6" t="str">
        <f>+IFERROR(VLOOKUP(DF1533,Auxiliar!$A:$C,2,0),"")</f>
        <v>MICHELOB</v>
      </c>
      <c r="DI1533" s="7" t="str">
        <f>+IFERROR(VLOOKUP(DF1533,Auxiliar!$A:$C,3,0),"")</f>
        <v>1b 7% | 3b 22% | 8b 27%</v>
      </c>
      <c r="DK1533" s="1"/>
      <c r="DL1533" s="1"/>
      <c r="DM1533" s="6" t="str">
        <f>+IFERROR(VALUE(RIGHT(Tabla20[[#This Row],[B2B]],6)),"")</f>
        <v/>
      </c>
      <c r="DN1533" s="6" t="str">
        <f>+IFERROR(VLOOKUP(DL1533,Auxiliar!$A:$C,2,0),"")</f>
        <v/>
      </c>
      <c r="DO1533" s="7" t="str">
        <f>+IFERROR(VLOOKUP(DL1533,Auxiliar!$A:$C,3,0),"")</f>
        <v/>
      </c>
      <c r="DQ1533" s="1"/>
      <c r="DR1533" s="12"/>
      <c r="DS1533" s="6" t="str">
        <f>+IFERROR(VALUE(RIGHT(Tabla21[[#This Row],[B2B]],6)),"")</f>
        <v/>
      </c>
      <c r="DT1533" s="6" t="str">
        <f>+IFERROR(VLOOKUP(DR1533,Auxiliar!$A:$C,2,0),"")</f>
        <v/>
      </c>
      <c r="DU1533" s="7" t="str">
        <f>+IFERROR(VLOOKUP(DR1533,Auxiliar!$A:$C,3,0),"")</f>
        <v/>
      </c>
      <c r="DW1533" s="1"/>
      <c r="DX1533" s="12"/>
      <c r="DY1533" s="6" t="str">
        <f>+IFERROR(VALUE(RIGHT(Tabla22[[#This Row],[B2B]],6)),"")</f>
        <v/>
      </c>
      <c r="DZ1533" s="6" t="str">
        <f>+IFERROR(VLOOKUP(DX1533,Auxiliar!$A:$C,2,0),"")</f>
        <v/>
      </c>
      <c r="EA1533" s="7" t="str">
        <f>+IFERROR(VLOOKUP(DX1533,Auxiliar!$A:$C,3,0),"")</f>
        <v/>
      </c>
      <c r="EC1533" s="1"/>
      <c r="ED1533" s="12"/>
      <c r="EE1533" s="6" t="str">
        <f>+IFERROR(VALUE(RIGHT(Tabla23[[#This Row],[B2B]],6)),"")</f>
        <v/>
      </c>
      <c r="EF1533" s="6" t="str">
        <f>+IFERROR(VLOOKUP(ED1533,Auxiliar!$A:$C,2,0),"")</f>
        <v/>
      </c>
      <c r="EG1533" s="7" t="str">
        <f>+IFERROR(VLOOKUP(ED1533,Auxiliar!$A:$C,3,0),"")</f>
        <v/>
      </c>
      <c r="EI1533" s="1"/>
      <c r="EJ1533" s="12"/>
      <c r="EK1533" s="6" t="str">
        <f>+IFERROR(VALUE(RIGHT(Tabla24[[#This Row],[B2B]],6)),"")</f>
        <v/>
      </c>
      <c r="EL1533" s="6" t="str">
        <f>+IFERROR(VLOOKUP(EJ1533,Auxiliar!$A:$C,2,0),"")</f>
        <v/>
      </c>
      <c r="EM1533" s="7" t="str">
        <f>+IFERROR(VLOOKUP(EJ1533,Auxiliar!$A:$C,3,0),"")</f>
        <v/>
      </c>
      <c r="EO1533" s="1"/>
      <c r="EP1533" s="12"/>
      <c r="EQ1533" s="6" t="str">
        <f>+IFERROR(VALUE(RIGHT(Tabla25[[#This Row],[B2B]],6)),"")</f>
        <v/>
      </c>
      <c r="ER1533" s="6" t="str">
        <f>+IFERROR(VLOOKUP(EP1533,Auxiliar!$A:$C,2,0),"")</f>
        <v/>
      </c>
      <c r="ES1533" s="7" t="str">
        <f>+IFERROR(VLOOKUP(EP1533,Auxiliar!$A:$C,3,0),"")</f>
        <v/>
      </c>
      <c r="EU1533" s="1"/>
      <c r="EV1533" s="12"/>
      <c r="EW1533" s="6" t="str">
        <f>+IFERROR(VALUE(RIGHT(Tabla26[[#This Row],[B2B]],6)),"")</f>
        <v/>
      </c>
      <c r="EX1533" s="6" t="str">
        <f>+IFERROR(VLOOKUP(EV1533,Auxiliar!$A:$C,2,0),"")</f>
        <v/>
      </c>
      <c r="EY1533" s="7" t="str">
        <f>+IFERROR(VLOOKUP(EV1533,Auxiliar!$A:$C,3,0),"")</f>
        <v/>
      </c>
      <c r="EZ1533" s="1"/>
      <c r="FA1533" s="12"/>
      <c r="FB1533" s="6" t="str">
        <f>+IFERROR(VALUE(RIGHT(Tabla27[[#This Row],[B2B]],6)),"")</f>
        <v/>
      </c>
      <c r="FC1533" s="6" t="str">
        <f>+IFERROR(VLOOKUP(FA1533,Auxiliar!$A:$C,2,0),"")</f>
        <v/>
      </c>
      <c r="FD1533" s="7" t="str">
        <f>+IFERROR(VLOOKUP(FA1533,Auxiliar!$A:$C,3,0),"")</f>
        <v/>
      </c>
      <c r="FE1533" s="1"/>
      <c r="FF1533" s="12"/>
      <c r="FG1533" s="6" t="str">
        <f>+IFERROR(VALUE(RIGHT(Tabla28[[#This Row],[B2B]],6)),"")</f>
        <v/>
      </c>
      <c r="FH1533" s="6" t="str">
        <f>+IFERROR(VLOOKUP(FF1533,Auxiliar!$A:$C,2,0),"")</f>
        <v/>
      </c>
      <c r="FI1533" s="7" t="str">
        <f>+IFERROR(VLOOKUP(FF1533,Auxiliar!$A:$C,3,0),"")</f>
        <v/>
      </c>
      <c r="FJ1533" s="1"/>
      <c r="FK1533" s="12"/>
      <c r="FL1533" s="6" t="str">
        <f>+IFERROR(VALUE(RIGHT(Tabla29[[#This Row],[B2B]],6)),"")</f>
        <v/>
      </c>
      <c r="FM1533" s="6" t="str">
        <f>+IFERROR(VLOOKUP(FK1533,Auxiliar!$A:$C,2,0),"")</f>
        <v/>
      </c>
      <c r="FN1533" s="7" t="str">
        <f>+IFERROR(VLOOKUP(FK1533,Auxiliar!$A:$C,3,0),"")</f>
        <v/>
      </c>
      <c r="FO1533" s="1"/>
      <c r="FP1533" s="12"/>
      <c r="FQ1533" s="6" t="str">
        <f>+IFERROR(VALUE(RIGHT(Tabla30[[#This Row],[B2B]],6)),"")</f>
        <v/>
      </c>
      <c r="FR1533" s="6" t="str">
        <f>+IFERROR(VLOOKUP(FP1533,Auxiliar!$A:$C,2,0),"")</f>
        <v/>
      </c>
      <c r="FS1533" s="7"/>
      <c r="FT1533" s="1"/>
      <c r="FU1533" s="12"/>
      <c r="FV1533" s="6" t="str">
        <f>+IFERROR(VALUE(RIGHT(Tabla31[[#This Row],[B2B]],6)),"")</f>
        <v/>
      </c>
      <c r="FW1533" s="6" t="str">
        <f>+IFERROR(VLOOKUP(FU1533,Auxiliar!$A:$C,2,0),"")</f>
        <v/>
      </c>
      <c r="FX1533" s="7" t="str">
        <f>+IFERROR(VLOOKUP(FU1533,Auxiliar!$A:$C,3,0),"")</f>
        <v/>
      </c>
      <c r="FY1533" s="1"/>
      <c r="FZ1533" s="12"/>
      <c r="GA1533" s="6" t="str">
        <f>+IFERROR(VALUE(RIGHT(Tabla32[[#This Row],[B2B]],6)),"")</f>
        <v/>
      </c>
      <c r="GB1533" s="6" t="str">
        <f>+IFERROR(VLOOKUP(FZ1533,Auxiliar!$A:$C,2,0),"")</f>
        <v/>
      </c>
      <c r="GC1533" s="7" t="str">
        <f>+IFERROR(VLOOKUP(FZ1533,Auxiliar!$A:$C,3,0),"")</f>
        <v/>
      </c>
      <c r="GD1533" s="1"/>
      <c r="GE1533" s="12"/>
      <c r="GF1533" s="6" t="str">
        <f>+IFERROR(VALUE(RIGHT(Tabla33[[#This Row],[B2B]],6)),"")</f>
        <v/>
      </c>
      <c r="GG1533" s="6" t="str">
        <f>+IFERROR(VLOOKUP(GE1533,Auxiliar!$A:$C,2,0),"")</f>
        <v/>
      </c>
      <c r="GH1533" s="7" t="str">
        <f>+IFERROR(VLOOKUP(GE1533,Auxiliar!$A:$C,3,0),"")</f>
        <v/>
      </c>
    </row>
    <row r="1534" spans="91:190" x14ac:dyDescent="0.25">
      <c r="CM1534" s="1">
        <v>3897</v>
      </c>
      <c r="CN1534" s="1" t="s">
        <v>20</v>
      </c>
      <c r="CO1534" s="6">
        <v>3897</v>
      </c>
      <c r="CP1534" s="6" t="s">
        <v>20</v>
      </c>
      <c r="CQ1534" s="7" t="s">
        <v>21</v>
      </c>
      <c r="DE1534" s="1">
        <v>3897</v>
      </c>
      <c r="DF1534" s="1" t="s">
        <v>19</v>
      </c>
      <c r="DG1534" s="6">
        <f>+IFERROR(VALUE(RIGHT(Tabla19[[#This Row],[B2B]],6)),"")</f>
        <v>3897</v>
      </c>
      <c r="DH1534" s="6" t="str">
        <f>+IFERROR(VLOOKUP(DF1534,Auxiliar!$A:$C,2,0),"")</f>
        <v>MICHELOB</v>
      </c>
      <c r="DI1534" s="7" t="str">
        <f>+IFERROR(VLOOKUP(DF1534,Auxiliar!$A:$C,3,0),"")</f>
        <v>1b 7% | 3b 22% | 8b 27%</v>
      </c>
      <c r="DK1534" s="1"/>
      <c r="DL1534" s="1"/>
      <c r="DM1534" s="6" t="str">
        <f>+IFERROR(VALUE(RIGHT(Tabla20[[#This Row],[B2B]],6)),"")</f>
        <v/>
      </c>
      <c r="DN1534" s="6" t="str">
        <f>+IFERROR(VLOOKUP(DL1534,Auxiliar!$A:$C,2,0),"")</f>
        <v/>
      </c>
      <c r="DO1534" s="7" t="str">
        <f>+IFERROR(VLOOKUP(DL1534,Auxiliar!$A:$C,3,0),"")</f>
        <v/>
      </c>
      <c r="DQ1534" s="1"/>
      <c r="DR1534" s="12"/>
      <c r="DS1534" s="6" t="str">
        <f>+IFERROR(VALUE(RIGHT(Tabla21[[#This Row],[B2B]],6)),"")</f>
        <v/>
      </c>
      <c r="DT1534" s="6" t="str">
        <f>+IFERROR(VLOOKUP(DR1534,Auxiliar!$A:$C,2,0),"")</f>
        <v/>
      </c>
      <c r="DU1534" s="7" t="str">
        <f>+IFERROR(VLOOKUP(DR1534,Auxiliar!$A:$C,3,0),"")</f>
        <v/>
      </c>
      <c r="DW1534" s="1"/>
      <c r="DX1534" s="12"/>
      <c r="DY1534" s="6" t="str">
        <f>+IFERROR(VALUE(RIGHT(Tabla22[[#This Row],[B2B]],6)),"")</f>
        <v/>
      </c>
      <c r="DZ1534" s="6" t="str">
        <f>+IFERROR(VLOOKUP(DX1534,Auxiliar!$A:$C,2,0),"")</f>
        <v/>
      </c>
      <c r="EA1534" s="7" t="str">
        <f>+IFERROR(VLOOKUP(DX1534,Auxiliar!$A:$C,3,0),"")</f>
        <v/>
      </c>
      <c r="EC1534" s="1"/>
      <c r="ED1534" s="12"/>
      <c r="EE1534" s="6" t="str">
        <f>+IFERROR(VALUE(RIGHT(Tabla23[[#This Row],[B2B]],6)),"")</f>
        <v/>
      </c>
      <c r="EF1534" s="6" t="str">
        <f>+IFERROR(VLOOKUP(ED1534,Auxiliar!$A:$C,2,0),"")</f>
        <v/>
      </c>
      <c r="EG1534" s="7" t="str">
        <f>+IFERROR(VLOOKUP(ED1534,Auxiliar!$A:$C,3,0),"")</f>
        <v/>
      </c>
      <c r="EI1534" s="1"/>
      <c r="EJ1534" s="12"/>
      <c r="EK1534" s="6" t="str">
        <f>+IFERROR(VALUE(RIGHT(Tabla24[[#This Row],[B2B]],6)),"")</f>
        <v/>
      </c>
      <c r="EL1534" s="6" t="str">
        <f>+IFERROR(VLOOKUP(EJ1534,Auxiliar!$A:$C,2,0),"")</f>
        <v/>
      </c>
      <c r="EM1534" s="7" t="str">
        <f>+IFERROR(VLOOKUP(EJ1534,Auxiliar!$A:$C,3,0),"")</f>
        <v/>
      </c>
      <c r="EO1534" s="1"/>
      <c r="EP1534" s="12"/>
      <c r="EQ1534" s="6" t="str">
        <f>+IFERROR(VALUE(RIGHT(Tabla25[[#This Row],[B2B]],6)),"")</f>
        <v/>
      </c>
      <c r="ER1534" s="6" t="str">
        <f>+IFERROR(VLOOKUP(EP1534,Auxiliar!$A:$C,2,0),"")</f>
        <v/>
      </c>
      <c r="ES1534" s="7" t="str">
        <f>+IFERROR(VLOOKUP(EP1534,Auxiliar!$A:$C,3,0),"")</f>
        <v/>
      </c>
      <c r="EU1534" s="1"/>
      <c r="EV1534" s="12"/>
      <c r="EW1534" s="6" t="str">
        <f>+IFERROR(VALUE(RIGHT(Tabla26[[#This Row],[B2B]],6)),"")</f>
        <v/>
      </c>
      <c r="EX1534" s="6" t="str">
        <f>+IFERROR(VLOOKUP(EV1534,Auxiliar!$A:$C,2,0),"")</f>
        <v/>
      </c>
      <c r="EY1534" s="7" t="str">
        <f>+IFERROR(VLOOKUP(EV1534,Auxiliar!$A:$C,3,0),"")</f>
        <v/>
      </c>
      <c r="EZ1534" s="1"/>
      <c r="FA1534" s="12"/>
      <c r="FB1534" s="6" t="str">
        <f>+IFERROR(VALUE(RIGHT(Tabla27[[#This Row],[B2B]],6)),"")</f>
        <v/>
      </c>
      <c r="FC1534" s="6" t="str">
        <f>+IFERROR(VLOOKUP(FA1534,Auxiliar!$A:$C,2,0),"")</f>
        <v/>
      </c>
      <c r="FD1534" s="7" t="str">
        <f>+IFERROR(VLOOKUP(FA1534,Auxiliar!$A:$C,3,0),"")</f>
        <v/>
      </c>
      <c r="FE1534" s="1"/>
      <c r="FF1534" s="12"/>
      <c r="FG1534" s="6" t="str">
        <f>+IFERROR(VALUE(RIGHT(Tabla28[[#This Row],[B2B]],6)),"")</f>
        <v/>
      </c>
      <c r="FH1534" s="6" t="str">
        <f>+IFERROR(VLOOKUP(FF1534,Auxiliar!$A:$C,2,0),"")</f>
        <v/>
      </c>
      <c r="FI1534" s="7" t="str">
        <f>+IFERROR(VLOOKUP(FF1534,Auxiliar!$A:$C,3,0),"")</f>
        <v/>
      </c>
      <c r="FJ1534" s="1"/>
      <c r="FK1534" s="12"/>
      <c r="FL1534" s="6" t="str">
        <f>+IFERROR(VALUE(RIGHT(Tabla29[[#This Row],[B2B]],6)),"")</f>
        <v/>
      </c>
      <c r="FM1534" s="6" t="str">
        <f>+IFERROR(VLOOKUP(FK1534,Auxiliar!$A:$C,2,0),"")</f>
        <v/>
      </c>
      <c r="FN1534" s="7" t="str">
        <f>+IFERROR(VLOOKUP(FK1534,Auxiliar!$A:$C,3,0),"")</f>
        <v/>
      </c>
      <c r="FO1534" s="1"/>
      <c r="FP1534" s="12"/>
      <c r="FQ1534" s="6" t="str">
        <f>+IFERROR(VALUE(RIGHT(Tabla30[[#This Row],[B2B]],6)),"")</f>
        <v/>
      </c>
      <c r="FR1534" s="6" t="str">
        <f>+IFERROR(VLOOKUP(FP1534,Auxiliar!$A:$C,2,0),"")</f>
        <v/>
      </c>
      <c r="FS1534" s="7"/>
      <c r="FT1534" s="1"/>
      <c r="FU1534" s="12"/>
      <c r="FV1534" s="6" t="str">
        <f>+IFERROR(VALUE(RIGHT(Tabla31[[#This Row],[B2B]],6)),"")</f>
        <v/>
      </c>
      <c r="FW1534" s="6" t="str">
        <f>+IFERROR(VLOOKUP(FU1534,Auxiliar!$A:$C,2,0),"")</f>
        <v/>
      </c>
      <c r="FX1534" s="7" t="str">
        <f>+IFERROR(VLOOKUP(FU1534,Auxiliar!$A:$C,3,0),"")</f>
        <v/>
      </c>
      <c r="FY1534" s="1"/>
      <c r="FZ1534" s="12"/>
      <c r="GA1534" s="6" t="str">
        <f>+IFERROR(VALUE(RIGHT(Tabla32[[#This Row],[B2B]],6)),"")</f>
        <v/>
      </c>
      <c r="GB1534" s="6" t="str">
        <f>+IFERROR(VLOOKUP(FZ1534,Auxiliar!$A:$C,2,0),"")</f>
        <v/>
      </c>
      <c r="GC1534" s="7" t="str">
        <f>+IFERROR(VLOOKUP(FZ1534,Auxiliar!$A:$C,3,0),"")</f>
        <v/>
      </c>
      <c r="GD1534" s="1"/>
      <c r="GE1534" s="12"/>
      <c r="GF1534" s="6" t="str">
        <f>+IFERROR(VALUE(RIGHT(Tabla33[[#This Row],[B2B]],6)),"")</f>
        <v/>
      </c>
      <c r="GG1534" s="6" t="str">
        <f>+IFERROR(VLOOKUP(GE1534,Auxiliar!$A:$C,2,0),"")</f>
        <v/>
      </c>
      <c r="GH1534" s="7" t="str">
        <f>+IFERROR(VLOOKUP(GE1534,Auxiliar!$A:$C,3,0),"")</f>
        <v/>
      </c>
    </row>
    <row r="1535" spans="91:190" x14ac:dyDescent="0.25">
      <c r="CM1535" s="1">
        <v>3924</v>
      </c>
      <c r="CN1535" s="1" t="s">
        <v>20</v>
      </c>
      <c r="CO1535" s="6">
        <v>3924</v>
      </c>
      <c r="CP1535" s="6" t="s">
        <v>20</v>
      </c>
      <c r="CQ1535" s="7" t="s">
        <v>21</v>
      </c>
      <c r="DE1535" s="1">
        <v>3924</v>
      </c>
      <c r="DF1535" s="1" t="s">
        <v>19</v>
      </c>
      <c r="DG1535" s="6">
        <f>+IFERROR(VALUE(RIGHT(Tabla19[[#This Row],[B2B]],6)),"")</f>
        <v>3924</v>
      </c>
      <c r="DH1535" s="6" t="str">
        <f>+IFERROR(VLOOKUP(DF1535,Auxiliar!$A:$C,2,0),"")</f>
        <v>MICHELOB</v>
      </c>
      <c r="DI1535" s="7" t="str">
        <f>+IFERROR(VLOOKUP(DF1535,Auxiliar!$A:$C,3,0),"")</f>
        <v>1b 7% | 3b 22% | 8b 27%</v>
      </c>
      <c r="DK1535" s="1"/>
      <c r="DL1535" s="1"/>
      <c r="DM1535" s="6" t="str">
        <f>+IFERROR(VALUE(RIGHT(Tabla20[[#This Row],[B2B]],6)),"")</f>
        <v/>
      </c>
      <c r="DN1535" s="6" t="str">
        <f>+IFERROR(VLOOKUP(DL1535,Auxiliar!$A:$C,2,0),"")</f>
        <v/>
      </c>
      <c r="DO1535" s="7" t="str">
        <f>+IFERROR(VLOOKUP(DL1535,Auxiliar!$A:$C,3,0),"")</f>
        <v/>
      </c>
      <c r="DQ1535" s="1"/>
      <c r="DR1535" s="12"/>
      <c r="DS1535" s="6" t="str">
        <f>+IFERROR(VALUE(RIGHT(Tabla21[[#This Row],[B2B]],6)),"")</f>
        <v/>
      </c>
      <c r="DT1535" s="6" t="str">
        <f>+IFERROR(VLOOKUP(DR1535,Auxiliar!$A:$C,2,0),"")</f>
        <v/>
      </c>
      <c r="DU1535" s="7" t="str">
        <f>+IFERROR(VLOOKUP(DR1535,Auxiliar!$A:$C,3,0),"")</f>
        <v/>
      </c>
      <c r="DW1535" s="1"/>
      <c r="DX1535" s="12"/>
      <c r="DY1535" s="6" t="str">
        <f>+IFERROR(VALUE(RIGHT(Tabla22[[#This Row],[B2B]],6)),"")</f>
        <v/>
      </c>
      <c r="DZ1535" s="6" t="str">
        <f>+IFERROR(VLOOKUP(DX1535,Auxiliar!$A:$C,2,0),"")</f>
        <v/>
      </c>
      <c r="EA1535" s="7" t="str">
        <f>+IFERROR(VLOOKUP(DX1535,Auxiliar!$A:$C,3,0),"")</f>
        <v/>
      </c>
      <c r="EC1535" s="1"/>
      <c r="ED1535" s="12"/>
      <c r="EE1535" s="6" t="str">
        <f>+IFERROR(VALUE(RIGHT(Tabla23[[#This Row],[B2B]],6)),"")</f>
        <v/>
      </c>
      <c r="EF1535" s="6" t="str">
        <f>+IFERROR(VLOOKUP(ED1535,Auxiliar!$A:$C,2,0),"")</f>
        <v/>
      </c>
      <c r="EG1535" s="7" t="str">
        <f>+IFERROR(VLOOKUP(ED1535,Auxiliar!$A:$C,3,0),"")</f>
        <v/>
      </c>
      <c r="EI1535" s="1"/>
      <c r="EJ1535" s="12"/>
      <c r="EK1535" s="6" t="str">
        <f>+IFERROR(VALUE(RIGHT(Tabla24[[#This Row],[B2B]],6)),"")</f>
        <v/>
      </c>
      <c r="EL1535" s="6" t="str">
        <f>+IFERROR(VLOOKUP(EJ1535,Auxiliar!$A:$C,2,0),"")</f>
        <v/>
      </c>
      <c r="EM1535" s="7" t="str">
        <f>+IFERROR(VLOOKUP(EJ1535,Auxiliar!$A:$C,3,0),"")</f>
        <v/>
      </c>
      <c r="EO1535" s="1"/>
      <c r="EP1535" s="12"/>
      <c r="EQ1535" s="6" t="str">
        <f>+IFERROR(VALUE(RIGHT(Tabla25[[#This Row],[B2B]],6)),"")</f>
        <v/>
      </c>
      <c r="ER1535" s="6" t="str">
        <f>+IFERROR(VLOOKUP(EP1535,Auxiliar!$A:$C,2,0),"")</f>
        <v/>
      </c>
      <c r="ES1535" s="7" t="str">
        <f>+IFERROR(VLOOKUP(EP1535,Auxiliar!$A:$C,3,0),"")</f>
        <v/>
      </c>
      <c r="EU1535" s="1"/>
      <c r="EV1535" s="12"/>
      <c r="EW1535" s="6" t="str">
        <f>+IFERROR(VALUE(RIGHT(Tabla26[[#This Row],[B2B]],6)),"")</f>
        <v/>
      </c>
      <c r="EX1535" s="6" t="str">
        <f>+IFERROR(VLOOKUP(EV1535,Auxiliar!$A:$C,2,0),"")</f>
        <v/>
      </c>
      <c r="EY1535" s="7" t="str">
        <f>+IFERROR(VLOOKUP(EV1535,Auxiliar!$A:$C,3,0),"")</f>
        <v/>
      </c>
      <c r="EZ1535" s="1"/>
      <c r="FA1535" s="12"/>
      <c r="FB1535" s="6" t="str">
        <f>+IFERROR(VALUE(RIGHT(Tabla27[[#This Row],[B2B]],6)),"")</f>
        <v/>
      </c>
      <c r="FC1535" s="6" t="str">
        <f>+IFERROR(VLOOKUP(FA1535,Auxiliar!$A:$C,2,0),"")</f>
        <v/>
      </c>
      <c r="FD1535" s="7" t="str">
        <f>+IFERROR(VLOOKUP(FA1535,Auxiliar!$A:$C,3,0),"")</f>
        <v/>
      </c>
      <c r="FE1535" s="1"/>
      <c r="FF1535" s="12"/>
      <c r="FG1535" s="6" t="str">
        <f>+IFERROR(VALUE(RIGHT(Tabla28[[#This Row],[B2B]],6)),"")</f>
        <v/>
      </c>
      <c r="FH1535" s="6" t="str">
        <f>+IFERROR(VLOOKUP(FF1535,Auxiliar!$A:$C,2,0),"")</f>
        <v/>
      </c>
      <c r="FI1535" s="7" t="str">
        <f>+IFERROR(VLOOKUP(FF1535,Auxiliar!$A:$C,3,0),"")</f>
        <v/>
      </c>
      <c r="FJ1535" s="1"/>
      <c r="FK1535" s="12"/>
      <c r="FL1535" s="6" t="str">
        <f>+IFERROR(VALUE(RIGHT(Tabla29[[#This Row],[B2B]],6)),"")</f>
        <v/>
      </c>
      <c r="FM1535" s="6" t="str">
        <f>+IFERROR(VLOOKUP(FK1535,Auxiliar!$A:$C,2,0),"")</f>
        <v/>
      </c>
      <c r="FN1535" s="7" t="str">
        <f>+IFERROR(VLOOKUP(FK1535,Auxiliar!$A:$C,3,0),"")</f>
        <v/>
      </c>
      <c r="FO1535" s="1"/>
      <c r="FP1535" s="12"/>
      <c r="FQ1535" s="6" t="str">
        <f>+IFERROR(VALUE(RIGHT(Tabla30[[#This Row],[B2B]],6)),"")</f>
        <v/>
      </c>
      <c r="FR1535" s="6" t="str">
        <f>+IFERROR(VLOOKUP(FP1535,Auxiliar!$A:$C,2,0),"")</f>
        <v/>
      </c>
      <c r="FS1535" s="7"/>
      <c r="FT1535" s="1"/>
      <c r="FU1535" s="12"/>
      <c r="FV1535" s="6" t="str">
        <f>+IFERROR(VALUE(RIGHT(Tabla31[[#This Row],[B2B]],6)),"")</f>
        <v/>
      </c>
      <c r="FW1535" s="6" t="str">
        <f>+IFERROR(VLOOKUP(FU1535,Auxiliar!$A:$C,2,0),"")</f>
        <v/>
      </c>
      <c r="FX1535" s="7" t="str">
        <f>+IFERROR(VLOOKUP(FU1535,Auxiliar!$A:$C,3,0),"")</f>
        <v/>
      </c>
      <c r="FY1535" s="1"/>
      <c r="FZ1535" s="12"/>
      <c r="GA1535" s="6" t="str">
        <f>+IFERROR(VALUE(RIGHT(Tabla32[[#This Row],[B2B]],6)),"")</f>
        <v/>
      </c>
      <c r="GB1535" s="6" t="str">
        <f>+IFERROR(VLOOKUP(FZ1535,Auxiliar!$A:$C,2,0),"")</f>
        <v/>
      </c>
      <c r="GC1535" s="7" t="str">
        <f>+IFERROR(VLOOKUP(FZ1535,Auxiliar!$A:$C,3,0),"")</f>
        <v/>
      </c>
      <c r="GD1535" s="1"/>
      <c r="GE1535" s="12"/>
      <c r="GF1535" s="6" t="str">
        <f>+IFERROR(VALUE(RIGHT(Tabla33[[#This Row],[B2B]],6)),"")</f>
        <v/>
      </c>
      <c r="GG1535" s="6" t="str">
        <f>+IFERROR(VLOOKUP(GE1535,Auxiliar!$A:$C,2,0),"")</f>
        <v/>
      </c>
      <c r="GH1535" s="7" t="str">
        <f>+IFERROR(VLOOKUP(GE1535,Auxiliar!$A:$C,3,0),"")</f>
        <v/>
      </c>
    </row>
    <row r="1536" spans="91:190" x14ac:dyDescent="0.25">
      <c r="CM1536" s="1">
        <v>4057</v>
      </c>
      <c r="CN1536" s="1" t="s">
        <v>20</v>
      </c>
      <c r="CO1536" s="6">
        <v>4057</v>
      </c>
      <c r="CP1536" s="6" t="s">
        <v>20</v>
      </c>
      <c r="CQ1536" s="7" t="s">
        <v>21</v>
      </c>
      <c r="DE1536" s="1">
        <v>4057</v>
      </c>
      <c r="DF1536" s="1" t="s">
        <v>19</v>
      </c>
      <c r="DG1536" s="6">
        <f>+IFERROR(VALUE(RIGHT(Tabla19[[#This Row],[B2B]],6)),"")</f>
        <v>4057</v>
      </c>
      <c r="DH1536" s="6" t="str">
        <f>+IFERROR(VLOOKUP(DF1536,Auxiliar!$A:$C,2,0),"")</f>
        <v>MICHELOB</v>
      </c>
      <c r="DI1536" s="7" t="str">
        <f>+IFERROR(VLOOKUP(DF1536,Auxiliar!$A:$C,3,0),"")</f>
        <v>1b 7% | 3b 22% | 8b 27%</v>
      </c>
      <c r="DK1536" s="1"/>
      <c r="DL1536" s="1"/>
      <c r="DM1536" s="6" t="str">
        <f>+IFERROR(VALUE(RIGHT(Tabla20[[#This Row],[B2B]],6)),"")</f>
        <v/>
      </c>
      <c r="DN1536" s="6" t="str">
        <f>+IFERROR(VLOOKUP(DL1536,Auxiliar!$A:$C,2,0),"")</f>
        <v/>
      </c>
      <c r="DO1536" s="7" t="str">
        <f>+IFERROR(VLOOKUP(DL1536,Auxiliar!$A:$C,3,0),"")</f>
        <v/>
      </c>
      <c r="DQ1536" s="1"/>
      <c r="DR1536" s="12"/>
      <c r="DS1536" s="6" t="str">
        <f>+IFERROR(VALUE(RIGHT(Tabla21[[#This Row],[B2B]],6)),"")</f>
        <v/>
      </c>
      <c r="DT1536" s="6" t="str">
        <f>+IFERROR(VLOOKUP(DR1536,Auxiliar!$A:$C,2,0),"")</f>
        <v/>
      </c>
      <c r="DU1536" s="7" t="str">
        <f>+IFERROR(VLOOKUP(DR1536,Auxiliar!$A:$C,3,0),"")</f>
        <v/>
      </c>
      <c r="DW1536" s="1"/>
      <c r="DX1536" s="12"/>
      <c r="DY1536" s="6" t="str">
        <f>+IFERROR(VALUE(RIGHT(Tabla22[[#This Row],[B2B]],6)),"")</f>
        <v/>
      </c>
      <c r="DZ1536" s="6" t="str">
        <f>+IFERROR(VLOOKUP(DX1536,Auxiliar!$A:$C,2,0),"")</f>
        <v/>
      </c>
      <c r="EA1536" s="7" t="str">
        <f>+IFERROR(VLOOKUP(DX1536,Auxiliar!$A:$C,3,0),"")</f>
        <v/>
      </c>
      <c r="EC1536" s="1"/>
      <c r="ED1536" s="12"/>
      <c r="EE1536" s="6" t="str">
        <f>+IFERROR(VALUE(RIGHT(Tabla23[[#This Row],[B2B]],6)),"")</f>
        <v/>
      </c>
      <c r="EF1536" s="6" t="str">
        <f>+IFERROR(VLOOKUP(ED1536,Auxiliar!$A:$C,2,0),"")</f>
        <v/>
      </c>
      <c r="EG1536" s="7" t="str">
        <f>+IFERROR(VLOOKUP(ED1536,Auxiliar!$A:$C,3,0),"")</f>
        <v/>
      </c>
      <c r="EI1536" s="1"/>
      <c r="EJ1536" s="12"/>
      <c r="EK1536" s="6" t="str">
        <f>+IFERROR(VALUE(RIGHT(Tabla24[[#This Row],[B2B]],6)),"")</f>
        <v/>
      </c>
      <c r="EL1536" s="6" t="str">
        <f>+IFERROR(VLOOKUP(EJ1536,Auxiliar!$A:$C,2,0),"")</f>
        <v/>
      </c>
      <c r="EM1536" s="7" t="str">
        <f>+IFERROR(VLOOKUP(EJ1536,Auxiliar!$A:$C,3,0),"")</f>
        <v/>
      </c>
      <c r="EO1536" s="1"/>
      <c r="EP1536" s="12"/>
      <c r="EQ1536" s="6" t="str">
        <f>+IFERROR(VALUE(RIGHT(Tabla25[[#This Row],[B2B]],6)),"")</f>
        <v/>
      </c>
      <c r="ER1536" s="6" t="str">
        <f>+IFERROR(VLOOKUP(EP1536,Auxiliar!$A:$C,2,0),"")</f>
        <v/>
      </c>
      <c r="ES1536" s="7" t="str">
        <f>+IFERROR(VLOOKUP(EP1536,Auxiliar!$A:$C,3,0),"")</f>
        <v/>
      </c>
      <c r="EU1536" s="1"/>
      <c r="EV1536" s="12"/>
      <c r="EW1536" s="6" t="str">
        <f>+IFERROR(VALUE(RIGHT(Tabla26[[#This Row],[B2B]],6)),"")</f>
        <v/>
      </c>
      <c r="EX1536" s="6" t="str">
        <f>+IFERROR(VLOOKUP(EV1536,Auxiliar!$A:$C,2,0),"")</f>
        <v/>
      </c>
      <c r="EY1536" s="7" t="str">
        <f>+IFERROR(VLOOKUP(EV1536,Auxiliar!$A:$C,3,0),"")</f>
        <v/>
      </c>
      <c r="EZ1536" s="1"/>
      <c r="FA1536" s="12"/>
      <c r="FB1536" s="6" t="str">
        <f>+IFERROR(VALUE(RIGHT(Tabla27[[#This Row],[B2B]],6)),"")</f>
        <v/>
      </c>
      <c r="FC1536" s="6" t="str">
        <f>+IFERROR(VLOOKUP(FA1536,Auxiliar!$A:$C,2,0),"")</f>
        <v/>
      </c>
      <c r="FD1536" s="7" t="str">
        <f>+IFERROR(VLOOKUP(FA1536,Auxiliar!$A:$C,3,0),"")</f>
        <v/>
      </c>
      <c r="FE1536" s="1"/>
      <c r="FF1536" s="12"/>
      <c r="FG1536" s="6" t="str">
        <f>+IFERROR(VALUE(RIGHT(Tabla28[[#This Row],[B2B]],6)),"")</f>
        <v/>
      </c>
      <c r="FH1536" s="6" t="str">
        <f>+IFERROR(VLOOKUP(FF1536,Auxiliar!$A:$C,2,0),"")</f>
        <v/>
      </c>
      <c r="FI1536" s="7" t="str">
        <f>+IFERROR(VLOOKUP(FF1536,Auxiliar!$A:$C,3,0),"")</f>
        <v/>
      </c>
      <c r="FJ1536" s="1"/>
      <c r="FK1536" s="12"/>
      <c r="FL1536" s="6" t="str">
        <f>+IFERROR(VALUE(RIGHT(Tabla29[[#This Row],[B2B]],6)),"")</f>
        <v/>
      </c>
      <c r="FM1536" s="6" t="str">
        <f>+IFERROR(VLOOKUP(FK1536,Auxiliar!$A:$C,2,0),"")</f>
        <v/>
      </c>
      <c r="FN1536" s="7" t="str">
        <f>+IFERROR(VLOOKUP(FK1536,Auxiliar!$A:$C,3,0),"")</f>
        <v/>
      </c>
      <c r="FO1536" s="1"/>
      <c r="FP1536" s="12"/>
      <c r="FQ1536" s="6" t="str">
        <f>+IFERROR(VALUE(RIGHT(Tabla30[[#This Row],[B2B]],6)),"")</f>
        <v/>
      </c>
      <c r="FR1536" s="6" t="str">
        <f>+IFERROR(VLOOKUP(FP1536,Auxiliar!$A:$C,2,0),"")</f>
        <v/>
      </c>
      <c r="FS1536" s="7"/>
      <c r="FT1536" s="1"/>
      <c r="FU1536" s="12"/>
      <c r="FV1536" s="6" t="str">
        <f>+IFERROR(VALUE(RIGHT(Tabla31[[#This Row],[B2B]],6)),"")</f>
        <v/>
      </c>
      <c r="FW1536" s="6" t="str">
        <f>+IFERROR(VLOOKUP(FU1536,Auxiliar!$A:$C,2,0),"")</f>
        <v/>
      </c>
      <c r="FX1536" s="7" t="str">
        <f>+IFERROR(VLOOKUP(FU1536,Auxiliar!$A:$C,3,0),"")</f>
        <v/>
      </c>
      <c r="FY1536" s="1"/>
      <c r="FZ1536" s="12"/>
      <c r="GA1536" s="6" t="str">
        <f>+IFERROR(VALUE(RIGHT(Tabla32[[#This Row],[B2B]],6)),"")</f>
        <v/>
      </c>
      <c r="GB1536" s="6" t="str">
        <f>+IFERROR(VLOOKUP(FZ1536,Auxiliar!$A:$C,2,0),"")</f>
        <v/>
      </c>
      <c r="GC1536" s="7" t="str">
        <f>+IFERROR(VLOOKUP(FZ1536,Auxiliar!$A:$C,3,0),"")</f>
        <v/>
      </c>
      <c r="GD1536" s="1"/>
      <c r="GE1536" s="12"/>
      <c r="GF1536" s="6" t="str">
        <f>+IFERROR(VALUE(RIGHT(Tabla33[[#This Row],[B2B]],6)),"")</f>
        <v/>
      </c>
      <c r="GG1536" s="6" t="str">
        <f>+IFERROR(VLOOKUP(GE1536,Auxiliar!$A:$C,2,0),"")</f>
        <v/>
      </c>
      <c r="GH1536" s="7" t="str">
        <f>+IFERROR(VLOOKUP(GE1536,Auxiliar!$A:$C,3,0),"")</f>
        <v/>
      </c>
    </row>
    <row r="1537" spans="91:190" x14ac:dyDescent="0.25">
      <c r="CM1537" s="1">
        <v>4328</v>
      </c>
      <c r="CN1537" s="1" t="s">
        <v>20</v>
      </c>
      <c r="CO1537" s="6">
        <v>4328</v>
      </c>
      <c r="CP1537" s="6" t="s">
        <v>20</v>
      </c>
      <c r="CQ1537" s="7" t="s">
        <v>21</v>
      </c>
      <c r="DE1537" s="1">
        <v>4328</v>
      </c>
      <c r="DF1537" s="1" t="s">
        <v>19</v>
      </c>
      <c r="DG1537" s="6">
        <f>+IFERROR(VALUE(RIGHT(Tabla19[[#This Row],[B2B]],6)),"")</f>
        <v>4328</v>
      </c>
      <c r="DH1537" s="6" t="str">
        <f>+IFERROR(VLOOKUP(DF1537,Auxiliar!$A:$C,2,0),"")</f>
        <v>MICHELOB</v>
      </c>
      <c r="DI1537" s="7" t="str">
        <f>+IFERROR(VLOOKUP(DF1537,Auxiliar!$A:$C,3,0),"")</f>
        <v>1b 7% | 3b 22% | 8b 27%</v>
      </c>
      <c r="DK1537" s="1"/>
      <c r="DL1537" s="1"/>
      <c r="DM1537" s="6" t="str">
        <f>+IFERROR(VALUE(RIGHT(Tabla20[[#This Row],[B2B]],6)),"")</f>
        <v/>
      </c>
      <c r="DN1537" s="6" t="str">
        <f>+IFERROR(VLOOKUP(DL1537,Auxiliar!$A:$C,2,0),"")</f>
        <v/>
      </c>
      <c r="DO1537" s="7" t="str">
        <f>+IFERROR(VLOOKUP(DL1537,Auxiliar!$A:$C,3,0),"")</f>
        <v/>
      </c>
      <c r="DQ1537" s="1"/>
      <c r="DR1537" s="12"/>
      <c r="DS1537" s="6" t="str">
        <f>+IFERROR(VALUE(RIGHT(Tabla21[[#This Row],[B2B]],6)),"")</f>
        <v/>
      </c>
      <c r="DT1537" s="6" t="str">
        <f>+IFERROR(VLOOKUP(DR1537,Auxiliar!$A:$C,2,0),"")</f>
        <v/>
      </c>
      <c r="DU1537" s="7" t="str">
        <f>+IFERROR(VLOOKUP(DR1537,Auxiliar!$A:$C,3,0),"")</f>
        <v/>
      </c>
      <c r="DW1537" s="1"/>
      <c r="DX1537" s="12"/>
      <c r="DY1537" s="6" t="str">
        <f>+IFERROR(VALUE(RIGHT(Tabla22[[#This Row],[B2B]],6)),"")</f>
        <v/>
      </c>
      <c r="DZ1537" s="6" t="str">
        <f>+IFERROR(VLOOKUP(DX1537,Auxiliar!$A:$C,2,0),"")</f>
        <v/>
      </c>
      <c r="EA1537" s="7" t="str">
        <f>+IFERROR(VLOOKUP(DX1537,Auxiliar!$A:$C,3,0),"")</f>
        <v/>
      </c>
      <c r="EC1537" s="1"/>
      <c r="ED1537" s="12"/>
      <c r="EE1537" s="6" t="str">
        <f>+IFERROR(VALUE(RIGHT(Tabla23[[#This Row],[B2B]],6)),"")</f>
        <v/>
      </c>
      <c r="EF1537" s="6" t="str">
        <f>+IFERROR(VLOOKUP(ED1537,Auxiliar!$A:$C,2,0),"")</f>
        <v/>
      </c>
      <c r="EG1537" s="7" t="str">
        <f>+IFERROR(VLOOKUP(ED1537,Auxiliar!$A:$C,3,0),"")</f>
        <v/>
      </c>
      <c r="EI1537" s="1"/>
      <c r="EJ1537" s="12"/>
      <c r="EK1537" s="6" t="str">
        <f>+IFERROR(VALUE(RIGHT(Tabla24[[#This Row],[B2B]],6)),"")</f>
        <v/>
      </c>
      <c r="EL1537" s="6" t="str">
        <f>+IFERROR(VLOOKUP(EJ1537,Auxiliar!$A:$C,2,0),"")</f>
        <v/>
      </c>
      <c r="EM1537" s="7" t="str">
        <f>+IFERROR(VLOOKUP(EJ1537,Auxiliar!$A:$C,3,0),"")</f>
        <v/>
      </c>
      <c r="EO1537" s="1"/>
      <c r="EP1537" s="12"/>
      <c r="EQ1537" s="6" t="str">
        <f>+IFERROR(VALUE(RIGHT(Tabla25[[#This Row],[B2B]],6)),"")</f>
        <v/>
      </c>
      <c r="ER1537" s="6" t="str">
        <f>+IFERROR(VLOOKUP(EP1537,Auxiliar!$A:$C,2,0),"")</f>
        <v/>
      </c>
      <c r="ES1537" s="7" t="str">
        <f>+IFERROR(VLOOKUP(EP1537,Auxiliar!$A:$C,3,0),"")</f>
        <v/>
      </c>
      <c r="EU1537" s="1"/>
      <c r="EV1537" s="12"/>
      <c r="EW1537" s="6" t="str">
        <f>+IFERROR(VALUE(RIGHT(Tabla26[[#This Row],[B2B]],6)),"")</f>
        <v/>
      </c>
      <c r="EX1537" s="6" t="str">
        <f>+IFERROR(VLOOKUP(EV1537,Auxiliar!$A:$C,2,0),"")</f>
        <v/>
      </c>
      <c r="EY1537" s="7" t="str">
        <f>+IFERROR(VLOOKUP(EV1537,Auxiliar!$A:$C,3,0),"")</f>
        <v/>
      </c>
      <c r="EZ1537" s="1"/>
      <c r="FA1537" s="12"/>
      <c r="FB1537" s="6" t="str">
        <f>+IFERROR(VALUE(RIGHT(Tabla27[[#This Row],[B2B]],6)),"")</f>
        <v/>
      </c>
      <c r="FC1537" s="6" t="str">
        <f>+IFERROR(VLOOKUP(FA1537,Auxiliar!$A:$C,2,0),"")</f>
        <v/>
      </c>
      <c r="FD1537" s="7" t="str">
        <f>+IFERROR(VLOOKUP(FA1537,Auxiliar!$A:$C,3,0),"")</f>
        <v/>
      </c>
      <c r="FE1537" s="1"/>
      <c r="FF1537" s="12"/>
      <c r="FG1537" s="6" t="str">
        <f>+IFERROR(VALUE(RIGHT(Tabla28[[#This Row],[B2B]],6)),"")</f>
        <v/>
      </c>
      <c r="FH1537" s="6" t="str">
        <f>+IFERROR(VLOOKUP(FF1537,Auxiliar!$A:$C,2,0),"")</f>
        <v/>
      </c>
      <c r="FI1537" s="7" t="str">
        <f>+IFERROR(VLOOKUP(FF1537,Auxiliar!$A:$C,3,0),"")</f>
        <v/>
      </c>
      <c r="FJ1537" s="1"/>
      <c r="FK1537" s="12"/>
      <c r="FL1537" s="6" t="str">
        <f>+IFERROR(VALUE(RIGHT(Tabla29[[#This Row],[B2B]],6)),"")</f>
        <v/>
      </c>
      <c r="FM1537" s="6" t="str">
        <f>+IFERROR(VLOOKUP(FK1537,Auxiliar!$A:$C,2,0),"")</f>
        <v/>
      </c>
      <c r="FN1537" s="7" t="str">
        <f>+IFERROR(VLOOKUP(FK1537,Auxiliar!$A:$C,3,0),"")</f>
        <v/>
      </c>
      <c r="FO1537" s="1"/>
      <c r="FP1537" s="12"/>
      <c r="FQ1537" s="6" t="str">
        <f>+IFERROR(VALUE(RIGHT(Tabla30[[#This Row],[B2B]],6)),"")</f>
        <v/>
      </c>
      <c r="FR1537" s="6" t="str">
        <f>+IFERROR(VLOOKUP(FP1537,Auxiliar!$A:$C,2,0),"")</f>
        <v/>
      </c>
      <c r="FS1537" s="7"/>
      <c r="FT1537" s="1"/>
      <c r="FU1537" s="12"/>
      <c r="FV1537" s="6" t="str">
        <f>+IFERROR(VALUE(RIGHT(Tabla31[[#This Row],[B2B]],6)),"")</f>
        <v/>
      </c>
      <c r="FW1537" s="6" t="str">
        <f>+IFERROR(VLOOKUP(FU1537,Auxiliar!$A:$C,2,0),"")</f>
        <v/>
      </c>
      <c r="FX1537" s="7" t="str">
        <f>+IFERROR(VLOOKUP(FU1537,Auxiliar!$A:$C,3,0),"")</f>
        <v/>
      </c>
      <c r="FY1537" s="1"/>
      <c r="FZ1537" s="12"/>
      <c r="GA1537" s="6" t="str">
        <f>+IFERROR(VALUE(RIGHT(Tabla32[[#This Row],[B2B]],6)),"")</f>
        <v/>
      </c>
      <c r="GB1537" s="6" t="str">
        <f>+IFERROR(VLOOKUP(FZ1537,Auxiliar!$A:$C,2,0),"")</f>
        <v/>
      </c>
      <c r="GC1537" s="7" t="str">
        <f>+IFERROR(VLOOKUP(FZ1537,Auxiliar!$A:$C,3,0),"")</f>
        <v/>
      </c>
      <c r="GD1537" s="1"/>
      <c r="GE1537" s="12"/>
      <c r="GF1537" s="6" t="str">
        <f>+IFERROR(VALUE(RIGHT(Tabla33[[#This Row],[B2B]],6)),"")</f>
        <v/>
      </c>
      <c r="GG1537" s="6" t="str">
        <f>+IFERROR(VLOOKUP(GE1537,Auxiliar!$A:$C,2,0),"")</f>
        <v/>
      </c>
      <c r="GH1537" s="7" t="str">
        <f>+IFERROR(VLOOKUP(GE1537,Auxiliar!$A:$C,3,0),"")</f>
        <v/>
      </c>
    </row>
    <row r="1538" spans="91:190" x14ac:dyDescent="0.25">
      <c r="CM1538" s="1">
        <v>4373</v>
      </c>
      <c r="CN1538" s="1" t="s">
        <v>20</v>
      </c>
      <c r="CO1538" s="6">
        <v>4373</v>
      </c>
      <c r="CP1538" s="6" t="s">
        <v>20</v>
      </c>
      <c r="CQ1538" s="7" t="s">
        <v>21</v>
      </c>
      <c r="DE1538" s="1">
        <v>4373</v>
      </c>
      <c r="DF1538" s="1" t="s">
        <v>19</v>
      </c>
      <c r="DG1538" s="6">
        <f>+IFERROR(VALUE(RIGHT(Tabla19[[#This Row],[B2B]],6)),"")</f>
        <v>4373</v>
      </c>
      <c r="DH1538" s="6" t="str">
        <f>+IFERROR(VLOOKUP(DF1538,Auxiliar!$A:$C,2,0),"")</f>
        <v>MICHELOB</v>
      </c>
      <c r="DI1538" s="7" t="str">
        <f>+IFERROR(VLOOKUP(DF1538,Auxiliar!$A:$C,3,0),"")</f>
        <v>1b 7% | 3b 22% | 8b 27%</v>
      </c>
      <c r="DK1538" s="1"/>
      <c r="DL1538" s="1"/>
      <c r="DM1538" s="6" t="str">
        <f>+IFERROR(VALUE(RIGHT(Tabla20[[#This Row],[B2B]],6)),"")</f>
        <v/>
      </c>
      <c r="DN1538" s="6" t="str">
        <f>+IFERROR(VLOOKUP(DL1538,Auxiliar!$A:$C,2,0),"")</f>
        <v/>
      </c>
      <c r="DO1538" s="7" t="str">
        <f>+IFERROR(VLOOKUP(DL1538,Auxiliar!$A:$C,3,0),"")</f>
        <v/>
      </c>
      <c r="DQ1538" s="1"/>
      <c r="DR1538" s="12"/>
      <c r="DS1538" s="6" t="str">
        <f>+IFERROR(VALUE(RIGHT(Tabla21[[#This Row],[B2B]],6)),"")</f>
        <v/>
      </c>
      <c r="DT1538" s="6" t="str">
        <f>+IFERROR(VLOOKUP(DR1538,Auxiliar!$A:$C,2,0),"")</f>
        <v/>
      </c>
      <c r="DU1538" s="7" t="str">
        <f>+IFERROR(VLOOKUP(DR1538,Auxiliar!$A:$C,3,0),"")</f>
        <v/>
      </c>
      <c r="DW1538" s="1"/>
      <c r="DX1538" s="12"/>
      <c r="DY1538" s="6" t="str">
        <f>+IFERROR(VALUE(RIGHT(Tabla22[[#This Row],[B2B]],6)),"")</f>
        <v/>
      </c>
      <c r="DZ1538" s="6" t="str">
        <f>+IFERROR(VLOOKUP(DX1538,Auxiliar!$A:$C,2,0),"")</f>
        <v/>
      </c>
      <c r="EA1538" s="7" t="str">
        <f>+IFERROR(VLOOKUP(DX1538,Auxiliar!$A:$C,3,0),"")</f>
        <v/>
      </c>
      <c r="EC1538" s="1"/>
      <c r="ED1538" s="12"/>
      <c r="EE1538" s="6" t="str">
        <f>+IFERROR(VALUE(RIGHT(Tabla23[[#This Row],[B2B]],6)),"")</f>
        <v/>
      </c>
      <c r="EF1538" s="6" t="str">
        <f>+IFERROR(VLOOKUP(ED1538,Auxiliar!$A:$C,2,0),"")</f>
        <v/>
      </c>
      <c r="EG1538" s="7" t="str">
        <f>+IFERROR(VLOOKUP(ED1538,Auxiliar!$A:$C,3,0),"")</f>
        <v/>
      </c>
      <c r="EI1538" s="1"/>
      <c r="EJ1538" s="12"/>
      <c r="EK1538" s="6" t="str">
        <f>+IFERROR(VALUE(RIGHT(Tabla24[[#This Row],[B2B]],6)),"")</f>
        <v/>
      </c>
      <c r="EL1538" s="6" t="str">
        <f>+IFERROR(VLOOKUP(EJ1538,Auxiliar!$A:$C,2,0),"")</f>
        <v/>
      </c>
      <c r="EM1538" s="7" t="str">
        <f>+IFERROR(VLOOKUP(EJ1538,Auxiliar!$A:$C,3,0),"")</f>
        <v/>
      </c>
      <c r="EO1538" s="1"/>
      <c r="EP1538" s="12"/>
      <c r="EQ1538" s="6" t="str">
        <f>+IFERROR(VALUE(RIGHT(Tabla25[[#This Row],[B2B]],6)),"")</f>
        <v/>
      </c>
      <c r="ER1538" s="6" t="str">
        <f>+IFERROR(VLOOKUP(EP1538,Auxiliar!$A:$C,2,0),"")</f>
        <v/>
      </c>
      <c r="ES1538" s="7" t="str">
        <f>+IFERROR(VLOOKUP(EP1538,Auxiliar!$A:$C,3,0),"")</f>
        <v/>
      </c>
      <c r="EU1538" s="1"/>
      <c r="EV1538" s="12"/>
      <c r="EW1538" s="6" t="str">
        <f>+IFERROR(VALUE(RIGHT(Tabla26[[#This Row],[B2B]],6)),"")</f>
        <v/>
      </c>
      <c r="EX1538" s="6" t="str">
        <f>+IFERROR(VLOOKUP(EV1538,Auxiliar!$A:$C,2,0),"")</f>
        <v/>
      </c>
      <c r="EY1538" s="7" t="str">
        <f>+IFERROR(VLOOKUP(EV1538,Auxiliar!$A:$C,3,0),"")</f>
        <v/>
      </c>
      <c r="EZ1538" s="1"/>
      <c r="FA1538" s="12"/>
      <c r="FB1538" s="6" t="str">
        <f>+IFERROR(VALUE(RIGHT(Tabla27[[#This Row],[B2B]],6)),"")</f>
        <v/>
      </c>
      <c r="FC1538" s="6" t="str">
        <f>+IFERROR(VLOOKUP(FA1538,Auxiliar!$A:$C,2,0),"")</f>
        <v/>
      </c>
      <c r="FD1538" s="7" t="str">
        <f>+IFERROR(VLOOKUP(FA1538,Auxiliar!$A:$C,3,0),"")</f>
        <v/>
      </c>
      <c r="FE1538" s="1"/>
      <c r="FF1538" s="12"/>
      <c r="FG1538" s="6" t="str">
        <f>+IFERROR(VALUE(RIGHT(Tabla28[[#This Row],[B2B]],6)),"")</f>
        <v/>
      </c>
      <c r="FH1538" s="6" t="str">
        <f>+IFERROR(VLOOKUP(FF1538,Auxiliar!$A:$C,2,0),"")</f>
        <v/>
      </c>
      <c r="FI1538" s="7" t="str">
        <f>+IFERROR(VLOOKUP(FF1538,Auxiliar!$A:$C,3,0),"")</f>
        <v/>
      </c>
      <c r="FJ1538" s="1"/>
      <c r="FK1538" s="12"/>
      <c r="FL1538" s="6" t="str">
        <f>+IFERROR(VALUE(RIGHT(Tabla29[[#This Row],[B2B]],6)),"")</f>
        <v/>
      </c>
      <c r="FM1538" s="6" t="str">
        <f>+IFERROR(VLOOKUP(FK1538,Auxiliar!$A:$C,2,0),"")</f>
        <v/>
      </c>
      <c r="FN1538" s="7" t="str">
        <f>+IFERROR(VLOOKUP(FK1538,Auxiliar!$A:$C,3,0),"")</f>
        <v/>
      </c>
      <c r="FO1538" s="1"/>
      <c r="FP1538" s="12"/>
      <c r="FQ1538" s="6" t="str">
        <f>+IFERROR(VALUE(RIGHT(Tabla30[[#This Row],[B2B]],6)),"")</f>
        <v/>
      </c>
      <c r="FR1538" s="6" t="str">
        <f>+IFERROR(VLOOKUP(FP1538,Auxiliar!$A:$C,2,0),"")</f>
        <v/>
      </c>
      <c r="FS1538" s="7"/>
      <c r="FT1538" s="1"/>
      <c r="FU1538" s="12"/>
      <c r="FV1538" s="6" t="str">
        <f>+IFERROR(VALUE(RIGHT(Tabla31[[#This Row],[B2B]],6)),"")</f>
        <v/>
      </c>
      <c r="FW1538" s="6" t="str">
        <f>+IFERROR(VLOOKUP(FU1538,Auxiliar!$A:$C,2,0),"")</f>
        <v/>
      </c>
      <c r="FX1538" s="7" t="str">
        <f>+IFERROR(VLOOKUP(FU1538,Auxiliar!$A:$C,3,0),"")</f>
        <v/>
      </c>
      <c r="FY1538" s="1"/>
      <c r="FZ1538" s="12"/>
      <c r="GA1538" s="6" t="str">
        <f>+IFERROR(VALUE(RIGHT(Tabla32[[#This Row],[B2B]],6)),"")</f>
        <v/>
      </c>
      <c r="GB1538" s="6" t="str">
        <f>+IFERROR(VLOOKUP(FZ1538,Auxiliar!$A:$C,2,0),"")</f>
        <v/>
      </c>
      <c r="GC1538" s="7" t="str">
        <f>+IFERROR(VLOOKUP(FZ1538,Auxiliar!$A:$C,3,0),"")</f>
        <v/>
      </c>
      <c r="GD1538" s="1"/>
      <c r="GE1538" s="12"/>
      <c r="GF1538" s="6" t="str">
        <f>+IFERROR(VALUE(RIGHT(Tabla33[[#This Row],[B2B]],6)),"")</f>
        <v/>
      </c>
      <c r="GG1538" s="6" t="str">
        <f>+IFERROR(VLOOKUP(GE1538,Auxiliar!$A:$C,2,0),"")</f>
        <v/>
      </c>
      <c r="GH1538" s="7" t="str">
        <f>+IFERROR(VLOOKUP(GE1538,Auxiliar!$A:$C,3,0),"")</f>
        <v/>
      </c>
    </row>
    <row r="1539" spans="91:190" x14ac:dyDescent="0.25">
      <c r="CM1539" s="1">
        <v>4400</v>
      </c>
      <c r="CN1539" s="1" t="s">
        <v>20</v>
      </c>
      <c r="CO1539" s="6">
        <v>4400</v>
      </c>
      <c r="CP1539" s="6" t="s">
        <v>20</v>
      </c>
      <c r="CQ1539" s="7" t="s">
        <v>21</v>
      </c>
      <c r="DE1539" s="1">
        <v>4400</v>
      </c>
      <c r="DF1539" s="1" t="s">
        <v>19</v>
      </c>
      <c r="DG1539" s="6">
        <f>+IFERROR(VALUE(RIGHT(Tabla19[[#This Row],[B2B]],6)),"")</f>
        <v>4400</v>
      </c>
      <c r="DH1539" s="6" t="str">
        <f>+IFERROR(VLOOKUP(DF1539,Auxiliar!$A:$C,2,0),"")</f>
        <v>MICHELOB</v>
      </c>
      <c r="DI1539" s="7" t="str">
        <f>+IFERROR(VLOOKUP(DF1539,Auxiliar!$A:$C,3,0),"")</f>
        <v>1b 7% | 3b 22% | 8b 27%</v>
      </c>
      <c r="DK1539" s="1"/>
      <c r="DL1539" s="1"/>
      <c r="DM1539" s="6" t="str">
        <f>+IFERROR(VALUE(RIGHT(Tabla20[[#This Row],[B2B]],6)),"")</f>
        <v/>
      </c>
      <c r="DN1539" s="6" t="str">
        <f>+IFERROR(VLOOKUP(DL1539,Auxiliar!$A:$C,2,0),"")</f>
        <v/>
      </c>
      <c r="DO1539" s="7" t="str">
        <f>+IFERROR(VLOOKUP(DL1539,Auxiliar!$A:$C,3,0),"")</f>
        <v/>
      </c>
      <c r="DQ1539" s="1"/>
      <c r="DR1539" s="12"/>
      <c r="DS1539" s="6" t="str">
        <f>+IFERROR(VALUE(RIGHT(Tabla21[[#This Row],[B2B]],6)),"")</f>
        <v/>
      </c>
      <c r="DT1539" s="6" t="str">
        <f>+IFERROR(VLOOKUP(DR1539,Auxiliar!$A:$C,2,0),"")</f>
        <v/>
      </c>
      <c r="DU1539" s="7" t="str">
        <f>+IFERROR(VLOOKUP(DR1539,Auxiliar!$A:$C,3,0),"")</f>
        <v/>
      </c>
      <c r="DW1539" s="1"/>
      <c r="DX1539" s="12"/>
      <c r="DY1539" s="6" t="str">
        <f>+IFERROR(VALUE(RIGHT(Tabla22[[#This Row],[B2B]],6)),"")</f>
        <v/>
      </c>
      <c r="DZ1539" s="6" t="str">
        <f>+IFERROR(VLOOKUP(DX1539,Auxiliar!$A:$C,2,0),"")</f>
        <v/>
      </c>
      <c r="EA1539" s="7" t="str">
        <f>+IFERROR(VLOOKUP(DX1539,Auxiliar!$A:$C,3,0),"")</f>
        <v/>
      </c>
      <c r="EC1539" s="1"/>
      <c r="ED1539" s="12"/>
      <c r="EE1539" s="6" t="str">
        <f>+IFERROR(VALUE(RIGHT(Tabla23[[#This Row],[B2B]],6)),"")</f>
        <v/>
      </c>
      <c r="EF1539" s="6" t="str">
        <f>+IFERROR(VLOOKUP(ED1539,Auxiliar!$A:$C,2,0),"")</f>
        <v/>
      </c>
      <c r="EG1539" s="7" t="str">
        <f>+IFERROR(VLOOKUP(ED1539,Auxiliar!$A:$C,3,0),"")</f>
        <v/>
      </c>
      <c r="EI1539" s="1"/>
      <c r="EJ1539" s="12"/>
      <c r="EK1539" s="6" t="str">
        <f>+IFERROR(VALUE(RIGHT(Tabla24[[#This Row],[B2B]],6)),"")</f>
        <v/>
      </c>
      <c r="EL1539" s="6" t="str">
        <f>+IFERROR(VLOOKUP(EJ1539,Auxiliar!$A:$C,2,0),"")</f>
        <v/>
      </c>
      <c r="EM1539" s="7" t="str">
        <f>+IFERROR(VLOOKUP(EJ1539,Auxiliar!$A:$C,3,0),"")</f>
        <v/>
      </c>
      <c r="EO1539" s="1"/>
      <c r="EP1539" s="12"/>
      <c r="EQ1539" s="6" t="str">
        <f>+IFERROR(VALUE(RIGHT(Tabla25[[#This Row],[B2B]],6)),"")</f>
        <v/>
      </c>
      <c r="ER1539" s="6" t="str">
        <f>+IFERROR(VLOOKUP(EP1539,Auxiliar!$A:$C,2,0),"")</f>
        <v/>
      </c>
      <c r="ES1539" s="7" t="str">
        <f>+IFERROR(VLOOKUP(EP1539,Auxiliar!$A:$C,3,0),"")</f>
        <v/>
      </c>
      <c r="EU1539" s="1"/>
      <c r="EV1539" s="12"/>
      <c r="EW1539" s="6" t="str">
        <f>+IFERROR(VALUE(RIGHT(Tabla26[[#This Row],[B2B]],6)),"")</f>
        <v/>
      </c>
      <c r="EX1539" s="6" t="str">
        <f>+IFERROR(VLOOKUP(EV1539,Auxiliar!$A:$C,2,0),"")</f>
        <v/>
      </c>
      <c r="EY1539" s="7" t="str">
        <f>+IFERROR(VLOOKUP(EV1539,Auxiliar!$A:$C,3,0),"")</f>
        <v/>
      </c>
      <c r="EZ1539" s="1"/>
      <c r="FA1539" s="12"/>
      <c r="FB1539" s="6" t="str">
        <f>+IFERROR(VALUE(RIGHT(Tabla27[[#This Row],[B2B]],6)),"")</f>
        <v/>
      </c>
      <c r="FC1539" s="6" t="str">
        <f>+IFERROR(VLOOKUP(FA1539,Auxiliar!$A:$C,2,0),"")</f>
        <v/>
      </c>
      <c r="FD1539" s="7" t="str">
        <f>+IFERROR(VLOOKUP(FA1539,Auxiliar!$A:$C,3,0),"")</f>
        <v/>
      </c>
      <c r="FE1539" s="1"/>
      <c r="FF1539" s="12"/>
      <c r="FG1539" s="6" t="str">
        <f>+IFERROR(VALUE(RIGHT(Tabla28[[#This Row],[B2B]],6)),"")</f>
        <v/>
      </c>
      <c r="FH1539" s="6" t="str">
        <f>+IFERROR(VLOOKUP(FF1539,Auxiliar!$A:$C,2,0),"")</f>
        <v/>
      </c>
      <c r="FI1539" s="7" t="str">
        <f>+IFERROR(VLOOKUP(FF1539,Auxiliar!$A:$C,3,0),"")</f>
        <v/>
      </c>
      <c r="FJ1539" s="1"/>
      <c r="FK1539" s="12"/>
      <c r="FL1539" s="6" t="str">
        <f>+IFERROR(VALUE(RIGHT(Tabla29[[#This Row],[B2B]],6)),"")</f>
        <v/>
      </c>
      <c r="FM1539" s="6" t="str">
        <f>+IFERROR(VLOOKUP(FK1539,Auxiliar!$A:$C,2,0),"")</f>
        <v/>
      </c>
      <c r="FN1539" s="7" t="str">
        <f>+IFERROR(VLOOKUP(FK1539,Auxiliar!$A:$C,3,0),"")</f>
        <v/>
      </c>
      <c r="FO1539" s="1"/>
      <c r="FP1539" s="12"/>
      <c r="FQ1539" s="6" t="str">
        <f>+IFERROR(VALUE(RIGHT(Tabla30[[#This Row],[B2B]],6)),"")</f>
        <v/>
      </c>
      <c r="FR1539" s="6" t="str">
        <f>+IFERROR(VLOOKUP(FP1539,Auxiliar!$A:$C,2,0),"")</f>
        <v/>
      </c>
      <c r="FS1539" s="7"/>
      <c r="FT1539" s="1"/>
      <c r="FU1539" s="12"/>
      <c r="FV1539" s="6" t="str">
        <f>+IFERROR(VALUE(RIGHT(Tabla31[[#This Row],[B2B]],6)),"")</f>
        <v/>
      </c>
      <c r="FW1539" s="6" t="str">
        <f>+IFERROR(VLOOKUP(FU1539,Auxiliar!$A:$C,2,0),"")</f>
        <v/>
      </c>
      <c r="FX1539" s="7" t="str">
        <f>+IFERROR(VLOOKUP(FU1539,Auxiliar!$A:$C,3,0),"")</f>
        <v/>
      </c>
      <c r="FY1539" s="1"/>
      <c r="FZ1539" s="12"/>
      <c r="GA1539" s="6" t="str">
        <f>+IFERROR(VALUE(RIGHT(Tabla32[[#This Row],[B2B]],6)),"")</f>
        <v/>
      </c>
      <c r="GB1539" s="6" t="str">
        <f>+IFERROR(VLOOKUP(FZ1539,Auxiliar!$A:$C,2,0),"")</f>
        <v/>
      </c>
      <c r="GC1539" s="7" t="str">
        <f>+IFERROR(VLOOKUP(FZ1539,Auxiliar!$A:$C,3,0),"")</f>
        <v/>
      </c>
      <c r="GD1539" s="1"/>
      <c r="GE1539" s="12"/>
      <c r="GF1539" s="6" t="str">
        <f>+IFERROR(VALUE(RIGHT(Tabla33[[#This Row],[B2B]],6)),"")</f>
        <v/>
      </c>
      <c r="GG1539" s="6" t="str">
        <f>+IFERROR(VLOOKUP(GE1539,Auxiliar!$A:$C,2,0),"")</f>
        <v/>
      </c>
      <c r="GH1539" s="7" t="str">
        <f>+IFERROR(VLOOKUP(GE1539,Auxiliar!$A:$C,3,0),"")</f>
        <v/>
      </c>
    </row>
    <row r="1540" spans="91:190" x14ac:dyDescent="0.25">
      <c r="CM1540" s="1">
        <v>4488</v>
      </c>
      <c r="CN1540" s="1" t="s">
        <v>20</v>
      </c>
      <c r="CO1540" s="6">
        <v>4488</v>
      </c>
      <c r="CP1540" s="6" t="s">
        <v>20</v>
      </c>
      <c r="CQ1540" s="7" t="s">
        <v>21</v>
      </c>
      <c r="DE1540" s="1">
        <v>4488</v>
      </c>
      <c r="DF1540" s="1" t="s">
        <v>19</v>
      </c>
      <c r="DG1540" s="6">
        <f>+IFERROR(VALUE(RIGHT(Tabla19[[#This Row],[B2B]],6)),"")</f>
        <v>4488</v>
      </c>
      <c r="DH1540" s="6" t="str">
        <f>+IFERROR(VLOOKUP(DF1540,Auxiliar!$A:$C,2,0),"")</f>
        <v>MICHELOB</v>
      </c>
      <c r="DI1540" s="7" t="str">
        <f>+IFERROR(VLOOKUP(DF1540,Auxiliar!$A:$C,3,0),"")</f>
        <v>1b 7% | 3b 22% | 8b 27%</v>
      </c>
      <c r="DK1540" s="1"/>
      <c r="DL1540" s="1"/>
      <c r="DM1540" s="6" t="str">
        <f>+IFERROR(VALUE(RIGHT(Tabla20[[#This Row],[B2B]],6)),"")</f>
        <v/>
      </c>
      <c r="DN1540" s="6" t="str">
        <f>+IFERROR(VLOOKUP(DL1540,Auxiliar!$A:$C,2,0),"")</f>
        <v/>
      </c>
      <c r="DO1540" s="7" t="str">
        <f>+IFERROR(VLOOKUP(DL1540,Auxiliar!$A:$C,3,0),"")</f>
        <v/>
      </c>
      <c r="DQ1540" s="1"/>
      <c r="DR1540" s="12"/>
      <c r="DS1540" s="6" t="str">
        <f>+IFERROR(VALUE(RIGHT(Tabla21[[#This Row],[B2B]],6)),"")</f>
        <v/>
      </c>
      <c r="DT1540" s="6" t="str">
        <f>+IFERROR(VLOOKUP(DR1540,Auxiliar!$A:$C,2,0),"")</f>
        <v/>
      </c>
      <c r="DU1540" s="7" t="str">
        <f>+IFERROR(VLOOKUP(DR1540,Auxiliar!$A:$C,3,0),"")</f>
        <v/>
      </c>
      <c r="DW1540" s="1"/>
      <c r="DX1540" s="12"/>
      <c r="DY1540" s="6" t="str">
        <f>+IFERROR(VALUE(RIGHT(Tabla22[[#This Row],[B2B]],6)),"")</f>
        <v/>
      </c>
      <c r="DZ1540" s="6" t="str">
        <f>+IFERROR(VLOOKUP(DX1540,Auxiliar!$A:$C,2,0),"")</f>
        <v/>
      </c>
      <c r="EA1540" s="7" t="str">
        <f>+IFERROR(VLOOKUP(DX1540,Auxiliar!$A:$C,3,0),"")</f>
        <v/>
      </c>
      <c r="EC1540" s="1"/>
      <c r="ED1540" s="12"/>
      <c r="EE1540" s="6" t="str">
        <f>+IFERROR(VALUE(RIGHT(Tabla23[[#This Row],[B2B]],6)),"")</f>
        <v/>
      </c>
      <c r="EF1540" s="6" t="str">
        <f>+IFERROR(VLOOKUP(ED1540,Auxiliar!$A:$C,2,0),"")</f>
        <v/>
      </c>
      <c r="EG1540" s="7" t="str">
        <f>+IFERROR(VLOOKUP(ED1540,Auxiliar!$A:$C,3,0),"")</f>
        <v/>
      </c>
      <c r="EI1540" s="1"/>
      <c r="EJ1540" s="12"/>
      <c r="EK1540" s="6" t="str">
        <f>+IFERROR(VALUE(RIGHT(Tabla24[[#This Row],[B2B]],6)),"")</f>
        <v/>
      </c>
      <c r="EL1540" s="6" t="str">
        <f>+IFERROR(VLOOKUP(EJ1540,Auxiliar!$A:$C,2,0),"")</f>
        <v/>
      </c>
      <c r="EM1540" s="7" t="str">
        <f>+IFERROR(VLOOKUP(EJ1540,Auxiliar!$A:$C,3,0),"")</f>
        <v/>
      </c>
      <c r="EO1540" s="1"/>
      <c r="EP1540" s="12"/>
      <c r="EQ1540" s="6" t="str">
        <f>+IFERROR(VALUE(RIGHT(Tabla25[[#This Row],[B2B]],6)),"")</f>
        <v/>
      </c>
      <c r="ER1540" s="6" t="str">
        <f>+IFERROR(VLOOKUP(EP1540,Auxiliar!$A:$C,2,0),"")</f>
        <v/>
      </c>
      <c r="ES1540" s="7" t="str">
        <f>+IFERROR(VLOOKUP(EP1540,Auxiliar!$A:$C,3,0),"")</f>
        <v/>
      </c>
      <c r="EU1540" s="1"/>
      <c r="EV1540" s="12"/>
      <c r="EW1540" s="6" t="str">
        <f>+IFERROR(VALUE(RIGHT(Tabla26[[#This Row],[B2B]],6)),"")</f>
        <v/>
      </c>
      <c r="EX1540" s="6" t="str">
        <f>+IFERROR(VLOOKUP(EV1540,Auxiliar!$A:$C,2,0),"")</f>
        <v/>
      </c>
      <c r="EY1540" s="7" t="str">
        <f>+IFERROR(VLOOKUP(EV1540,Auxiliar!$A:$C,3,0),"")</f>
        <v/>
      </c>
      <c r="EZ1540" s="1"/>
      <c r="FA1540" s="12"/>
      <c r="FB1540" s="6" t="str">
        <f>+IFERROR(VALUE(RIGHT(Tabla27[[#This Row],[B2B]],6)),"")</f>
        <v/>
      </c>
      <c r="FC1540" s="6" t="str">
        <f>+IFERROR(VLOOKUP(FA1540,Auxiliar!$A:$C,2,0),"")</f>
        <v/>
      </c>
      <c r="FD1540" s="7" t="str">
        <f>+IFERROR(VLOOKUP(FA1540,Auxiliar!$A:$C,3,0),"")</f>
        <v/>
      </c>
      <c r="FE1540" s="1"/>
      <c r="FF1540" s="12"/>
      <c r="FG1540" s="6" t="str">
        <f>+IFERROR(VALUE(RIGHT(Tabla28[[#This Row],[B2B]],6)),"")</f>
        <v/>
      </c>
      <c r="FH1540" s="6" t="str">
        <f>+IFERROR(VLOOKUP(FF1540,Auxiliar!$A:$C,2,0),"")</f>
        <v/>
      </c>
      <c r="FI1540" s="7" t="str">
        <f>+IFERROR(VLOOKUP(FF1540,Auxiliar!$A:$C,3,0),"")</f>
        <v/>
      </c>
      <c r="FJ1540" s="1"/>
      <c r="FK1540" s="12"/>
      <c r="FL1540" s="6" t="str">
        <f>+IFERROR(VALUE(RIGHT(Tabla29[[#This Row],[B2B]],6)),"")</f>
        <v/>
      </c>
      <c r="FM1540" s="6" t="str">
        <f>+IFERROR(VLOOKUP(FK1540,Auxiliar!$A:$C,2,0),"")</f>
        <v/>
      </c>
      <c r="FN1540" s="7" t="str">
        <f>+IFERROR(VLOOKUP(FK1540,Auxiliar!$A:$C,3,0),"")</f>
        <v/>
      </c>
      <c r="FO1540" s="1"/>
      <c r="FP1540" s="12"/>
      <c r="FQ1540" s="6" t="str">
        <f>+IFERROR(VALUE(RIGHT(Tabla30[[#This Row],[B2B]],6)),"")</f>
        <v/>
      </c>
      <c r="FR1540" s="6" t="str">
        <f>+IFERROR(VLOOKUP(FP1540,Auxiliar!$A:$C,2,0),"")</f>
        <v/>
      </c>
      <c r="FS1540" s="7"/>
      <c r="FT1540" s="1"/>
      <c r="FU1540" s="12"/>
      <c r="FV1540" s="6" t="str">
        <f>+IFERROR(VALUE(RIGHT(Tabla31[[#This Row],[B2B]],6)),"")</f>
        <v/>
      </c>
      <c r="FW1540" s="6" t="str">
        <f>+IFERROR(VLOOKUP(FU1540,Auxiliar!$A:$C,2,0),"")</f>
        <v/>
      </c>
      <c r="FX1540" s="7" t="str">
        <f>+IFERROR(VLOOKUP(FU1540,Auxiliar!$A:$C,3,0),"")</f>
        <v/>
      </c>
      <c r="FY1540" s="1"/>
      <c r="FZ1540" s="12"/>
      <c r="GA1540" s="6" t="str">
        <f>+IFERROR(VALUE(RIGHT(Tabla32[[#This Row],[B2B]],6)),"")</f>
        <v/>
      </c>
      <c r="GB1540" s="6" t="str">
        <f>+IFERROR(VLOOKUP(FZ1540,Auxiliar!$A:$C,2,0),"")</f>
        <v/>
      </c>
      <c r="GC1540" s="7" t="str">
        <f>+IFERROR(VLOOKUP(FZ1540,Auxiliar!$A:$C,3,0),"")</f>
        <v/>
      </c>
      <c r="GD1540" s="1"/>
      <c r="GE1540" s="12"/>
      <c r="GF1540" s="6" t="str">
        <f>+IFERROR(VALUE(RIGHT(Tabla33[[#This Row],[B2B]],6)),"")</f>
        <v/>
      </c>
      <c r="GG1540" s="6" t="str">
        <f>+IFERROR(VLOOKUP(GE1540,Auxiliar!$A:$C,2,0),"")</f>
        <v/>
      </c>
      <c r="GH1540" s="7" t="str">
        <f>+IFERROR(VLOOKUP(GE1540,Auxiliar!$A:$C,3,0),"")</f>
        <v/>
      </c>
    </row>
    <row r="1541" spans="91:190" x14ac:dyDescent="0.25">
      <c r="CM1541" s="1">
        <v>4550</v>
      </c>
      <c r="CN1541" s="1" t="s">
        <v>20</v>
      </c>
      <c r="CO1541" s="6">
        <v>4550</v>
      </c>
      <c r="CP1541" s="6" t="s">
        <v>20</v>
      </c>
      <c r="CQ1541" s="7" t="s">
        <v>21</v>
      </c>
      <c r="DE1541" s="1">
        <v>4550</v>
      </c>
      <c r="DF1541" s="1" t="s">
        <v>19</v>
      </c>
      <c r="DG1541" s="6">
        <f>+IFERROR(VALUE(RIGHT(Tabla19[[#This Row],[B2B]],6)),"")</f>
        <v>4550</v>
      </c>
      <c r="DH1541" s="6" t="str">
        <f>+IFERROR(VLOOKUP(DF1541,Auxiliar!$A:$C,2,0),"")</f>
        <v>MICHELOB</v>
      </c>
      <c r="DI1541" s="7" t="str">
        <f>+IFERROR(VLOOKUP(DF1541,Auxiliar!$A:$C,3,0),"")</f>
        <v>1b 7% | 3b 22% | 8b 27%</v>
      </c>
      <c r="DQ1541" s="1"/>
      <c r="DR1541" s="12"/>
      <c r="DS1541" s="6" t="str">
        <f>+IFERROR(VALUE(RIGHT(Tabla21[[#This Row],[B2B]],6)),"")</f>
        <v/>
      </c>
      <c r="DT1541" s="6" t="str">
        <f>+IFERROR(VLOOKUP(DR1541,Auxiliar!$A:$C,2,0),"")</f>
        <v/>
      </c>
      <c r="DU1541" s="7" t="str">
        <f>+IFERROR(VLOOKUP(DR1541,Auxiliar!$A:$C,3,0),"")</f>
        <v/>
      </c>
      <c r="DW1541" s="1"/>
      <c r="DX1541" s="12"/>
      <c r="DY1541" s="6" t="str">
        <f>+IFERROR(VALUE(RIGHT(Tabla22[[#This Row],[B2B]],6)),"")</f>
        <v/>
      </c>
      <c r="DZ1541" s="6" t="str">
        <f>+IFERROR(VLOOKUP(DX1541,Auxiliar!$A:$C,2,0),"")</f>
        <v/>
      </c>
      <c r="EA1541" s="7" t="str">
        <f>+IFERROR(VLOOKUP(DX1541,Auxiliar!$A:$C,3,0),"")</f>
        <v/>
      </c>
      <c r="EC1541" s="1"/>
      <c r="ED1541" s="12"/>
      <c r="EE1541" s="6" t="str">
        <f>+IFERROR(VALUE(RIGHT(Tabla23[[#This Row],[B2B]],6)),"")</f>
        <v/>
      </c>
      <c r="EF1541" s="6" t="str">
        <f>+IFERROR(VLOOKUP(ED1541,Auxiliar!$A:$C,2,0),"")</f>
        <v/>
      </c>
      <c r="EG1541" s="7" t="str">
        <f>+IFERROR(VLOOKUP(ED1541,Auxiliar!$A:$C,3,0),"")</f>
        <v/>
      </c>
      <c r="EI1541" s="1"/>
      <c r="EJ1541" s="12"/>
      <c r="EK1541" s="6" t="str">
        <f>+IFERROR(VALUE(RIGHT(Tabla24[[#This Row],[B2B]],6)),"")</f>
        <v/>
      </c>
      <c r="EL1541" s="6" t="str">
        <f>+IFERROR(VLOOKUP(EJ1541,Auxiliar!$A:$C,2,0),"")</f>
        <v/>
      </c>
      <c r="EM1541" s="7" t="str">
        <f>+IFERROR(VLOOKUP(EJ1541,Auxiliar!$A:$C,3,0),"")</f>
        <v/>
      </c>
      <c r="EO1541" s="1"/>
      <c r="EP1541" s="12"/>
      <c r="EQ1541" s="6" t="str">
        <f>+IFERROR(VALUE(RIGHT(Tabla25[[#This Row],[B2B]],6)),"")</f>
        <v/>
      </c>
      <c r="ER1541" s="6" t="str">
        <f>+IFERROR(VLOOKUP(EP1541,Auxiliar!$A:$C,2,0),"")</f>
        <v/>
      </c>
      <c r="ES1541" s="7" t="str">
        <f>+IFERROR(VLOOKUP(EP1541,Auxiliar!$A:$C,3,0),"")</f>
        <v/>
      </c>
      <c r="EU1541" s="1"/>
      <c r="EV1541" s="12"/>
      <c r="EW1541" s="6" t="str">
        <f>+IFERROR(VALUE(RIGHT(Tabla26[[#This Row],[B2B]],6)),"")</f>
        <v/>
      </c>
      <c r="EX1541" s="6" t="str">
        <f>+IFERROR(VLOOKUP(EV1541,Auxiliar!$A:$C,2,0),"")</f>
        <v/>
      </c>
      <c r="EY1541" s="7" t="str">
        <f>+IFERROR(VLOOKUP(EV1541,Auxiliar!$A:$C,3,0),"")</f>
        <v/>
      </c>
      <c r="EZ1541" s="1"/>
      <c r="FA1541" s="12"/>
      <c r="FB1541" s="6" t="str">
        <f>+IFERROR(VALUE(RIGHT(Tabla27[[#This Row],[B2B]],6)),"")</f>
        <v/>
      </c>
      <c r="FC1541" s="6" t="str">
        <f>+IFERROR(VLOOKUP(FA1541,Auxiliar!$A:$C,2,0),"")</f>
        <v/>
      </c>
      <c r="FD1541" s="7" t="str">
        <f>+IFERROR(VLOOKUP(FA1541,Auxiliar!$A:$C,3,0),"")</f>
        <v/>
      </c>
      <c r="FE1541" s="1"/>
      <c r="FF1541" s="12"/>
      <c r="FG1541" s="6" t="str">
        <f>+IFERROR(VALUE(RIGHT(Tabla28[[#This Row],[B2B]],6)),"")</f>
        <v/>
      </c>
      <c r="FH1541" s="6" t="str">
        <f>+IFERROR(VLOOKUP(FF1541,Auxiliar!$A:$C,2,0),"")</f>
        <v/>
      </c>
      <c r="FI1541" s="7" t="str">
        <f>+IFERROR(VLOOKUP(FF1541,Auxiliar!$A:$C,3,0),"")</f>
        <v/>
      </c>
      <c r="FJ1541" s="1"/>
      <c r="FK1541" s="12"/>
      <c r="FL1541" s="6" t="str">
        <f>+IFERROR(VALUE(RIGHT(Tabla29[[#This Row],[B2B]],6)),"")</f>
        <v/>
      </c>
      <c r="FM1541" s="6" t="str">
        <f>+IFERROR(VLOOKUP(FK1541,Auxiliar!$A:$C,2,0),"")</f>
        <v/>
      </c>
      <c r="FN1541" s="7" t="str">
        <f>+IFERROR(VLOOKUP(FK1541,Auxiliar!$A:$C,3,0),"")</f>
        <v/>
      </c>
      <c r="FO1541" s="1"/>
      <c r="FP1541" s="12"/>
      <c r="FQ1541" s="6" t="str">
        <f>+IFERROR(VALUE(RIGHT(Tabla30[[#This Row],[B2B]],6)),"")</f>
        <v/>
      </c>
      <c r="FR1541" s="6" t="str">
        <f>+IFERROR(VLOOKUP(FP1541,Auxiliar!$A:$C,2,0),"")</f>
        <v/>
      </c>
      <c r="FS1541" s="7"/>
      <c r="FT1541" s="1"/>
      <c r="FU1541" s="12"/>
      <c r="FV1541" s="6" t="str">
        <f>+IFERROR(VALUE(RIGHT(Tabla31[[#This Row],[B2B]],6)),"")</f>
        <v/>
      </c>
      <c r="FW1541" s="6" t="str">
        <f>+IFERROR(VLOOKUP(FU1541,Auxiliar!$A:$C,2,0),"")</f>
        <v/>
      </c>
      <c r="FX1541" s="7" t="str">
        <f>+IFERROR(VLOOKUP(FU1541,Auxiliar!$A:$C,3,0),"")</f>
        <v/>
      </c>
      <c r="FY1541" s="1"/>
      <c r="FZ1541" s="12"/>
      <c r="GA1541" s="6" t="str">
        <f>+IFERROR(VALUE(RIGHT(Tabla32[[#This Row],[B2B]],6)),"")</f>
        <v/>
      </c>
      <c r="GB1541" s="6" t="str">
        <f>+IFERROR(VLOOKUP(FZ1541,Auxiliar!$A:$C,2,0),"")</f>
        <v/>
      </c>
      <c r="GC1541" s="7" t="str">
        <f>+IFERROR(VLOOKUP(FZ1541,Auxiliar!$A:$C,3,0),"")</f>
        <v/>
      </c>
      <c r="GD1541" s="1"/>
      <c r="GE1541" s="12"/>
      <c r="GF1541" s="6" t="str">
        <f>+IFERROR(VALUE(RIGHT(Tabla33[[#This Row],[B2B]],6)),"")</f>
        <v/>
      </c>
      <c r="GG1541" s="6" t="str">
        <f>+IFERROR(VLOOKUP(GE1541,Auxiliar!$A:$C,2,0),"")</f>
        <v/>
      </c>
      <c r="GH1541" s="7" t="str">
        <f>+IFERROR(VLOOKUP(GE1541,Auxiliar!$A:$C,3,0),"")</f>
        <v/>
      </c>
    </row>
    <row r="1542" spans="91:190" x14ac:dyDescent="0.25">
      <c r="CM1542" s="1">
        <v>4727</v>
      </c>
      <c r="CN1542" s="1" t="s">
        <v>20</v>
      </c>
      <c r="CO1542" s="6">
        <v>4727</v>
      </c>
      <c r="CP1542" s="6" t="s">
        <v>20</v>
      </c>
      <c r="CQ1542" s="7" t="s">
        <v>21</v>
      </c>
      <c r="DE1542" s="1">
        <v>4727</v>
      </c>
      <c r="DF1542" s="1" t="s">
        <v>19</v>
      </c>
      <c r="DG1542" s="6">
        <f>+IFERROR(VALUE(RIGHT(Tabla19[[#This Row],[B2B]],6)),"")</f>
        <v>4727</v>
      </c>
      <c r="DH1542" s="6" t="str">
        <f>+IFERROR(VLOOKUP(DF1542,Auxiliar!$A:$C,2,0),"")</f>
        <v>MICHELOB</v>
      </c>
      <c r="DI1542" s="7" t="str">
        <f>+IFERROR(VLOOKUP(DF1542,Auxiliar!$A:$C,3,0),"")</f>
        <v>1b 7% | 3b 22% | 8b 27%</v>
      </c>
      <c r="DQ1542" s="1"/>
      <c r="DR1542" s="12"/>
      <c r="DS1542" s="6" t="str">
        <f>+IFERROR(VALUE(RIGHT(Tabla21[[#This Row],[B2B]],6)),"")</f>
        <v/>
      </c>
      <c r="DT1542" s="6" t="str">
        <f>+IFERROR(VLOOKUP(DR1542,Auxiliar!$A:$C,2,0),"")</f>
        <v/>
      </c>
      <c r="DU1542" s="7" t="str">
        <f>+IFERROR(VLOOKUP(DR1542,Auxiliar!$A:$C,3,0),"")</f>
        <v/>
      </c>
      <c r="DW1542" s="1"/>
      <c r="DX1542" s="12"/>
      <c r="DY1542" s="6" t="str">
        <f>+IFERROR(VALUE(RIGHT(Tabla22[[#This Row],[B2B]],6)),"")</f>
        <v/>
      </c>
      <c r="DZ1542" s="6" t="str">
        <f>+IFERROR(VLOOKUP(DX1542,Auxiliar!$A:$C,2,0),"")</f>
        <v/>
      </c>
      <c r="EA1542" s="7" t="str">
        <f>+IFERROR(VLOOKUP(DX1542,Auxiliar!$A:$C,3,0),"")</f>
        <v/>
      </c>
      <c r="EC1542" s="1"/>
      <c r="ED1542" s="12"/>
      <c r="EE1542" s="6" t="str">
        <f>+IFERROR(VALUE(RIGHT(Tabla23[[#This Row],[B2B]],6)),"")</f>
        <v/>
      </c>
      <c r="EF1542" s="6" t="str">
        <f>+IFERROR(VLOOKUP(ED1542,Auxiliar!$A:$C,2,0),"")</f>
        <v/>
      </c>
      <c r="EG1542" s="7" t="str">
        <f>+IFERROR(VLOOKUP(ED1542,Auxiliar!$A:$C,3,0),"")</f>
        <v/>
      </c>
      <c r="EI1542" s="1"/>
      <c r="EJ1542" s="12"/>
      <c r="EK1542" s="6" t="str">
        <f>+IFERROR(VALUE(RIGHT(Tabla24[[#This Row],[B2B]],6)),"")</f>
        <v/>
      </c>
      <c r="EL1542" s="6" t="str">
        <f>+IFERROR(VLOOKUP(EJ1542,Auxiliar!$A:$C,2,0),"")</f>
        <v/>
      </c>
      <c r="EM1542" s="7" t="str">
        <f>+IFERROR(VLOOKUP(EJ1542,Auxiliar!$A:$C,3,0),"")</f>
        <v/>
      </c>
      <c r="EO1542" s="1"/>
      <c r="EP1542" s="12"/>
      <c r="EQ1542" s="6" t="str">
        <f>+IFERROR(VALUE(RIGHT(Tabla25[[#This Row],[B2B]],6)),"")</f>
        <v/>
      </c>
      <c r="ER1542" s="6" t="str">
        <f>+IFERROR(VLOOKUP(EP1542,Auxiliar!$A:$C,2,0),"")</f>
        <v/>
      </c>
      <c r="ES1542" s="7" t="str">
        <f>+IFERROR(VLOOKUP(EP1542,Auxiliar!$A:$C,3,0),"")</f>
        <v/>
      </c>
      <c r="EU1542" s="1"/>
      <c r="EV1542" s="12"/>
      <c r="EW1542" s="6" t="str">
        <f>+IFERROR(VALUE(RIGHT(Tabla26[[#This Row],[B2B]],6)),"")</f>
        <v/>
      </c>
      <c r="EX1542" s="6" t="str">
        <f>+IFERROR(VLOOKUP(EV1542,Auxiliar!$A:$C,2,0),"")</f>
        <v/>
      </c>
      <c r="EY1542" s="7" t="str">
        <f>+IFERROR(VLOOKUP(EV1542,Auxiliar!$A:$C,3,0),"")</f>
        <v/>
      </c>
      <c r="EZ1542" s="1"/>
      <c r="FA1542" s="12"/>
      <c r="FB1542" s="6" t="str">
        <f>+IFERROR(VALUE(RIGHT(Tabla27[[#This Row],[B2B]],6)),"")</f>
        <v/>
      </c>
      <c r="FC1542" s="6" t="str">
        <f>+IFERROR(VLOOKUP(FA1542,Auxiliar!$A:$C,2,0),"")</f>
        <v/>
      </c>
      <c r="FD1542" s="7" t="str">
        <f>+IFERROR(VLOOKUP(FA1542,Auxiliar!$A:$C,3,0),"")</f>
        <v/>
      </c>
      <c r="FE1542" s="1"/>
      <c r="FF1542" s="12"/>
      <c r="FG1542" s="6" t="str">
        <f>+IFERROR(VALUE(RIGHT(Tabla28[[#This Row],[B2B]],6)),"")</f>
        <v/>
      </c>
      <c r="FH1542" s="6" t="str">
        <f>+IFERROR(VLOOKUP(FF1542,Auxiliar!$A:$C,2,0),"")</f>
        <v/>
      </c>
      <c r="FI1542" s="7" t="str">
        <f>+IFERROR(VLOOKUP(FF1542,Auxiliar!$A:$C,3,0),"")</f>
        <v/>
      </c>
      <c r="FJ1542" s="1"/>
      <c r="FK1542" s="12"/>
      <c r="FL1542" s="6" t="str">
        <f>+IFERROR(VALUE(RIGHT(Tabla29[[#This Row],[B2B]],6)),"")</f>
        <v/>
      </c>
      <c r="FM1542" s="6" t="str">
        <f>+IFERROR(VLOOKUP(FK1542,Auxiliar!$A:$C,2,0),"")</f>
        <v/>
      </c>
      <c r="FN1542" s="7" t="str">
        <f>+IFERROR(VLOOKUP(FK1542,Auxiliar!$A:$C,3,0),"")</f>
        <v/>
      </c>
      <c r="FO1542" s="1"/>
      <c r="FP1542" s="12"/>
      <c r="FQ1542" s="6" t="str">
        <f>+IFERROR(VALUE(RIGHT(Tabla30[[#This Row],[B2B]],6)),"")</f>
        <v/>
      </c>
      <c r="FR1542" s="6" t="str">
        <f>+IFERROR(VLOOKUP(FP1542,Auxiliar!$A:$C,2,0),"")</f>
        <v/>
      </c>
      <c r="FS1542" s="7"/>
      <c r="FT1542" s="1"/>
      <c r="FU1542" s="12"/>
      <c r="FV1542" s="6" t="str">
        <f>+IFERROR(VALUE(RIGHT(Tabla31[[#This Row],[B2B]],6)),"")</f>
        <v/>
      </c>
      <c r="FW1542" s="6" t="str">
        <f>+IFERROR(VLOOKUP(FU1542,Auxiliar!$A:$C,2,0),"")</f>
        <v/>
      </c>
      <c r="FX1542" s="7" t="str">
        <f>+IFERROR(VLOOKUP(FU1542,Auxiliar!$A:$C,3,0),"")</f>
        <v/>
      </c>
      <c r="FY1542" s="1"/>
      <c r="FZ1542" s="12"/>
      <c r="GA1542" s="6" t="str">
        <f>+IFERROR(VALUE(RIGHT(Tabla32[[#This Row],[B2B]],6)),"")</f>
        <v/>
      </c>
      <c r="GB1542" s="6" t="str">
        <f>+IFERROR(VLOOKUP(FZ1542,Auxiliar!$A:$C,2,0),"")</f>
        <v/>
      </c>
      <c r="GC1542" s="7" t="str">
        <f>+IFERROR(VLOOKUP(FZ1542,Auxiliar!$A:$C,3,0),"")</f>
        <v/>
      </c>
      <c r="GD1542" s="1"/>
      <c r="GE1542" s="12"/>
      <c r="GF1542" s="6" t="str">
        <f>+IFERROR(VALUE(RIGHT(Tabla33[[#This Row],[B2B]],6)),"")</f>
        <v/>
      </c>
      <c r="GG1542" s="6" t="str">
        <f>+IFERROR(VLOOKUP(GE1542,Auxiliar!$A:$C,2,0),"")</f>
        <v/>
      </c>
      <c r="GH1542" s="7" t="str">
        <f>+IFERROR(VLOOKUP(GE1542,Auxiliar!$A:$C,3,0),"")</f>
        <v/>
      </c>
    </row>
    <row r="1543" spans="91:190" x14ac:dyDescent="0.25">
      <c r="CM1543" s="1">
        <v>4937</v>
      </c>
      <c r="CN1543" s="1" t="s">
        <v>20</v>
      </c>
      <c r="CO1543" s="6">
        <v>4937</v>
      </c>
      <c r="CP1543" s="6" t="s">
        <v>20</v>
      </c>
      <c r="CQ1543" s="7" t="s">
        <v>21</v>
      </c>
      <c r="DE1543" s="1">
        <v>4937</v>
      </c>
      <c r="DF1543" s="1" t="s">
        <v>19</v>
      </c>
      <c r="DG1543" s="6">
        <f>+IFERROR(VALUE(RIGHT(Tabla19[[#This Row],[B2B]],6)),"")</f>
        <v>4937</v>
      </c>
      <c r="DH1543" s="6" t="str">
        <f>+IFERROR(VLOOKUP(DF1543,Auxiliar!$A:$C,2,0),"")</f>
        <v>MICHELOB</v>
      </c>
      <c r="DI1543" s="7" t="str">
        <f>+IFERROR(VLOOKUP(DF1543,Auxiliar!$A:$C,3,0),"")</f>
        <v>1b 7% | 3b 22% | 8b 27%</v>
      </c>
      <c r="DQ1543" s="1"/>
      <c r="DR1543" s="12"/>
      <c r="DS1543" s="6" t="str">
        <f>+IFERROR(VALUE(RIGHT(Tabla21[[#This Row],[B2B]],6)),"")</f>
        <v/>
      </c>
      <c r="DT1543" s="6" t="str">
        <f>+IFERROR(VLOOKUP(DR1543,Auxiliar!$A:$C,2,0),"")</f>
        <v/>
      </c>
      <c r="DU1543" s="7" t="str">
        <f>+IFERROR(VLOOKUP(DR1543,Auxiliar!$A:$C,3,0),"")</f>
        <v/>
      </c>
      <c r="DW1543" s="1"/>
      <c r="DX1543" s="12"/>
      <c r="DY1543" s="6" t="str">
        <f>+IFERROR(VALUE(RIGHT(Tabla22[[#This Row],[B2B]],6)),"")</f>
        <v/>
      </c>
      <c r="DZ1543" s="6" t="str">
        <f>+IFERROR(VLOOKUP(DX1543,Auxiliar!$A:$C,2,0),"")</f>
        <v/>
      </c>
      <c r="EA1543" s="7" t="str">
        <f>+IFERROR(VLOOKUP(DX1543,Auxiliar!$A:$C,3,0),"")</f>
        <v/>
      </c>
      <c r="EC1543" s="1"/>
      <c r="ED1543" s="12"/>
      <c r="EE1543" s="6" t="str">
        <f>+IFERROR(VALUE(RIGHT(Tabla23[[#This Row],[B2B]],6)),"")</f>
        <v/>
      </c>
      <c r="EF1543" s="6" t="str">
        <f>+IFERROR(VLOOKUP(ED1543,Auxiliar!$A:$C,2,0),"")</f>
        <v/>
      </c>
      <c r="EG1543" s="7" t="str">
        <f>+IFERROR(VLOOKUP(ED1543,Auxiliar!$A:$C,3,0),"")</f>
        <v/>
      </c>
      <c r="EI1543" s="1"/>
      <c r="EJ1543" s="12"/>
      <c r="EK1543" s="6" t="str">
        <f>+IFERROR(VALUE(RIGHT(Tabla24[[#This Row],[B2B]],6)),"")</f>
        <v/>
      </c>
      <c r="EL1543" s="6" t="str">
        <f>+IFERROR(VLOOKUP(EJ1543,Auxiliar!$A:$C,2,0),"")</f>
        <v/>
      </c>
      <c r="EM1543" s="7" t="str">
        <f>+IFERROR(VLOOKUP(EJ1543,Auxiliar!$A:$C,3,0),"")</f>
        <v/>
      </c>
      <c r="EO1543" s="1"/>
      <c r="EP1543" s="12"/>
      <c r="EQ1543" s="6" t="str">
        <f>+IFERROR(VALUE(RIGHT(Tabla25[[#This Row],[B2B]],6)),"")</f>
        <v/>
      </c>
      <c r="ER1543" s="6" t="str">
        <f>+IFERROR(VLOOKUP(EP1543,Auxiliar!$A:$C,2,0),"")</f>
        <v/>
      </c>
      <c r="ES1543" s="7" t="str">
        <f>+IFERROR(VLOOKUP(EP1543,Auxiliar!$A:$C,3,0),"")</f>
        <v/>
      </c>
      <c r="EU1543" s="1"/>
      <c r="EV1543" s="12"/>
      <c r="EW1543" s="6" t="str">
        <f>+IFERROR(VALUE(RIGHT(Tabla26[[#This Row],[B2B]],6)),"")</f>
        <v/>
      </c>
      <c r="EX1543" s="6" t="str">
        <f>+IFERROR(VLOOKUP(EV1543,Auxiliar!$A:$C,2,0),"")</f>
        <v/>
      </c>
      <c r="EY1543" s="7" t="str">
        <f>+IFERROR(VLOOKUP(EV1543,Auxiliar!$A:$C,3,0),"")</f>
        <v/>
      </c>
      <c r="EZ1543" s="1"/>
      <c r="FA1543" s="12"/>
      <c r="FB1543" s="6" t="str">
        <f>+IFERROR(VALUE(RIGHT(Tabla27[[#This Row],[B2B]],6)),"")</f>
        <v/>
      </c>
      <c r="FC1543" s="6" t="str">
        <f>+IFERROR(VLOOKUP(FA1543,Auxiliar!$A:$C,2,0),"")</f>
        <v/>
      </c>
      <c r="FD1543" s="7" t="str">
        <f>+IFERROR(VLOOKUP(FA1543,Auxiliar!$A:$C,3,0),"")</f>
        <v/>
      </c>
      <c r="FE1543" s="1"/>
      <c r="FF1543" s="12"/>
      <c r="FG1543" s="6" t="str">
        <f>+IFERROR(VALUE(RIGHT(Tabla28[[#This Row],[B2B]],6)),"")</f>
        <v/>
      </c>
      <c r="FH1543" s="6" t="str">
        <f>+IFERROR(VLOOKUP(FF1543,Auxiliar!$A:$C,2,0),"")</f>
        <v/>
      </c>
      <c r="FI1543" s="7" t="str">
        <f>+IFERROR(VLOOKUP(FF1543,Auxiliar!$A:$C,3,0),"")</f>
        <v/>
      </c>
      <c r="FJ1543" s="1"/>
      <c r="FK1543" s="12"/>
      <c r="FL1543" s="6" t="str">
        <f>+IFERROR(VALUE(RIGHT(Tabla29[[#This Row],[B2B]],6)),"")</f>
        <v/>
      </c>
      <c r="FM1543" s="6" t="str">
        <f>+IFERROR(VLOOKUP(FK1543,Auxiliar!$A:$C,2,0),"")</f>
        <v/>
      </c>
      <c r="FN1543" s="7" t="str">
        <f>+IFERROR(VLOOKUP(FK1543,Auxiliar!$A:$C,3,0),"")</f>
        <v/>
      </c>
      <c r="FO1543" s="1"/>
      <c r="FP1543" s="12"/>
      <c r="FQ1543" s="6" t="str">
        <f>+IFERROR(VALUE(RIGHT(Tabla30[[#This Row],[B2B]],6)),"")</f>
        <v/>
      </c>
      <c r="FR1543" s="6" t="str">
        <f>+IFERROR(VLOOKUP(FP1543,Auxiliar!$A:$C,2,0),"")</f>
        <v/>
      </c>
      <c r="FS1543" s="7"/>
      <c r="FT1543" s="1"/>
      <c r="FU1543" s="12"/>
      <c r="FV1543" s="6" t="str">
        <f>+IFERROR(VALUE(RIGHT(Tabla31[[#This Row],[B2B]],6)),"")</f>
        <v/>
      </c>
      <c r="FW1543" s="6" t="str">
        <f>+IFERROR(VLOOKUP(FU1543,Auxiliar!$A:$C,2,0),"")</f>
        <v/>
      </c>
      <c r="FX1543" s="7" t="str">
        <f>+IFERROR(VLOOKUP(FU1543,Auxiliar!$A:$C,3,0),"")</f>
        <v/>
      </c>
      <c r="FY1543" s="1"/>
      <c r="FZ1543" s="12"/>
      <c r="GA1543" s="6" t="str">
        <f>+IFERROR(VALUE(RIGHT(Tabla32[[#This Row],[B2B]],6)),"")</f>
        <v/>
      </c>
      <c r="GB1543" s="6" t="str">
        <f>+IFERROR(VLOOKUP(FZ1543,Auxiliar!$A:$C,2,0),"")</f>
        <v/>
      </c>
      <c r="GC1543" s="7" t="str">
        <f>+IFERROR(VLOOKUP(FZ1543,Auxiliar!$A:$C,3,0),"")</f>
        <v/>
      </c>
      <c r="GD1543" s="1"/>
      <c r="GE1543" s="12"/>
      <c r="GF1543" s="6" t="str">
        <f>+IFERROR(VALUE(RIGHT(Tabla33[[#This Row],[B2B]],6)),"")</f>
        <v/>
      </c>
      <c r="GG1543" s="6" t="str">
        <f>+IFERROR(VLOOKUP(GE1543,Auxiliar!$A:$C,2,0),"")</f>
        <v/>
      </c>
      <c r="GH1543" s="7" t="str">
        <f>+IFERROR(VLOOKUP(GE1543,Auxiliar!$A:$C,3,0),"")</f>
        <v/>
      </c>
    </row>
    <row r="1544" spans="91:190" x14ac:dyDescent="0.25">
      <c r="CM1544" s="1">
        <v>4982</v>
      </c>
      <c r="CN1544" s="1" t="s">
        <v>20</v>
      </c>
      <c r="CO1544" s="6">
        <v>4982</v>
      </c>
      <c r="CP1544" s="6" t="s">
        <v>20</v>
      </c>
      <c r="CQ1544" s="7" t="s">
        <v>21</v>
      </c>
      <c r="DE1544" s="1">
        <v>4982</v>
      </c>
      <c r="DF1544" s="1" t="s">
        <v>19</v>
      </c>
      <c r="DG1544" s="6">
        <f>+IFERROR(VALUE(RIGHT(Tabla19[[#This Row],[B2B]],6)),"")</f>
        <v>4982</v>
      </c>
      <c r="DH1544" s="6" t="str">
        <f>+IFERROR(VLOOKUP(DF1544,Auxiliar!$A:$C,2,0),"")</f>
        <v>MICHELOB</v>
      </c>
      <c r="DI1544" s="7" t="str">
        <f>+IFERROR(VLOOKUP(DF1544,Auxiliar!$A:$C,3,0),"")</f>
        <v>1b 7% | 3b 22% | 8b 27%</v>
      </c>
      <c r="DQ1544" s="1"/>
      <c r="DR1544" s="12"/>
      <c r="DS1544" s="6" t="str">
        <f>+IFERROR(VALUE(RIGHT(Tabla21[[#This Row],[B2B]],6)),"")</f>
        <v/>
      </c>
      <c r="DT1544" s="6" t="str">
        <f>+IFERROR(VLOOKUP(DR1544,Auxiliar!$A:$C,2,0),"")</f>
        <v/>
      </c>
      <c r="DU1544" s="7" t="str">
        <f>+IFERROR(VLOOKUP(DR1544,Auxiliar!$A:$C,3,0),"")</f>
        <v/>
      </c>
      <c r="DW1544" s="1"/>
      <c r="DX1544" s="12"/>
      <c r="DY1544" s="6" t="str">
        <f>+IFERROR(VALUE(RIGHT(Tabla22[[#This Row],[B2B]],6)),"")</f>
        <v/>
      </c>
      <c r="DZ1544" s="6" t="str">
        <f>+IFERROR(VLOOKUP(DX1544,Auxiliar!$A:$C,2,0),"")</f>
        <v/>
      </c>
      <c r="EA1544" s="7" t="str">
        <f>+IFERROR(VLOOKUP(DX1544,Auxiliar!$A:$C,3,0),"")</f>
        <v/>
      </c>
      <c r="EC1544" s="1"/>
      <c r="ED1544" s="12"/>
      <c r="EE1544" s="6" t="str">
        <f>+IFERROR(VALUE(RIGHT(Tabla23[[#This Row],[B2B]],6)),"")</f>
        <v/>
      </c>
      <c r="EF1544" s="6" t="str">
        <f>+IFERROR(VLOOKUP(ED1544,Auxiliar!$A:$C,2,0),"")</f>
        <v/>
      </c>
      <c r="EG1544" s="7" t="str">
        <f>+IFERROR(VLOOKUP(ED1544,Auxiliar!$A:$C,3,0),"")</f>
        <v/>
      </c>
      <c r="EI1544" s="1"/>
      <c r="EJ1544" s="12"/>
      <c r="EK1544" s="6" t="str">
        <f>+IFERROR(VALUE(RIGHT(Tabla24[[#This Row],[B2B]],6)),"")</f>
        <v/>
      </c>
      <c r="EL1544" s="6" t="str">
        <f>+IFERROR(VLOOKUP(EJ1544,Auxiliar!$A:$C,2,0),"")</f>
        <v/>
      </c>
      <c r="EM1544" s="7" t="str">
        <f>+IFERROR(VLOOKUP(EJ1544,Auxiliar!$A:$C,3,0),"")</f>
        <v/>
      </c>
      <c r="EO1544" s="1"/>
      <c r="EP1544" s="12"/>
      <c r="EQ1544" s="6" t="str">
        <f>+IFERROR(VALUE(RIGHT(Tabla25[[#This Row],[B2B]],6)),"")</f>
        <v/>
      </c>
      <c r="ER1544" s="6" t="str">
        <f>+IFERROR(VLOOKUP(EP1544,Auxiliar!$A:$C,2,0),"")</f>
        <v/>
      </c>
      <c r="ES1544" s="7" t="str">
        <f>+IFERROR(VLOOKUP(EP1544,Auxiliar!$A:$C,3,0),"")</f>
        <v/>
      </c>
      <c r="EU1544" s="1"/>
      <c r="EV1544" s="12"/>
      <c r="EW1544" s="6" t="str">
        <f>+IFERROR(VALUE(RIGHT(Tabla26[[#This Row],[B2B]],6)),"")</f>
        <v/>
      </c>
      <c r="EX1544" s="6" t="str">
        <f>+IFERROR(VLOOKUP(EV1544,Auxiliar!$A:$C,2,0),"")</f>
        <v/>
      </c>
      <c r="EY1544" s="7" t="str">
        <f>+IFERROR(VLOOKUP(EV1544,Auxiliar!$A:$C,3,0),"")</f>
        <v/>
      </c>
      <c r="EZ1544" s="1"/>
      <c r="FA1544" s="12"/>
      <c r="FB1544" s="6" t="str">
        <f>+IFERROR(VALUE(RIGHT(Tabla27[[#This Row],[B2B]],6)),"")</f>
        <v/>
      </c>
      <c r="FC1544" s="6" t="str">
        <f>+IFERROR(VLOOKUP(FA1544,Auxiliar!$A:$C,2,0),"")</f>
        <v/>
      </c>
      <c r="FD1544" s="7" t="str">
        <f>+IFERROR(VLOOKUP(FA1544,Auxiliar!$A:$C,3,0),"")</f>
        <v/>
      </c>
      <c r="FE1544" s="1"/>
      <c r="FF1544" s="12"/>
      <c r="FG1544" s="6" t="str">
        <f>+IFERROR(VALUE(RIGHT(Tabla28[[#This Row],[B2B]],6)),"")</f>
        <v/>
      </c>
      <c r="FH1544" s="6" t="str">
        <f>+IFERROR(VLOOKUP(FF1544,Auxiliar!$A:$C,2,0),"")</f>
        <v/>
      </c>
      <c r="FI1544" s="7" t="str">
        <f>+IFERROR(VLOOKUP(FF1544,Auxiliar!$A:$C,3,0),"")</f>
        <v/>
      </c>
      <c r="FJ1544" s="1"/>
      <c r="FK1544" s="12"/>
      <c r="FL1544" s="6" t="str">
        <f>+IFERROR(VALUE(RIGHT(Tabla29[[#This Row],[B2B]],6)),"")</f>
        <v/>
      </c>
      <c r="FM1544" s="6" t="str">
        <f>+IFERROR(VLOOKUP(FK1544,Auxiliar!$A:$C,2,0),"")</f>
        <v/>
      </c>
      <c r="FN1544" s="7" t="str">
        <f>+IFERROR(VLOOKUP(FK1544,Auxiliar!$A:$C,3,0),"")</f>
        <v/>
      </c>
      <c r="FO1544" s="1"/>
      <c r="FP1544" s="12"/>
      <c r="FQ1544" s="6" t="str">
        <f>+IFERROR(VALUE(RIGHT(Tabla30[[#This Row],[B2B]],6)),"")</f>
        <v/>
      </c>
      <c r="FR1544" s="6" t="str">
        <f>+IFERROR(VLOOKUP(FP1544,Auxiliar!$A:$C,2,0),"")</f>
        <v/>
      </c>
      <c r="FS1544" s="7"/>
      <c r="FT1544" s="1"/>
      <c r="FU1544" s="12"/>
      <c r="FV1544" s="6" t="str">
        <f>+IFERROR(VALUE(RIGHT(Tabla31[[#This Row],[B2B]],6)),"")</f>
        <v/>
      </c>
      <c r="FW1544" s="6" t="str">
        <f>+IFERROR(VLOOKUP(FU1544,Auxiliar!$A:$C,2,0),"")</f>
        <v/>
      </c>
      <c r="FX1544" s="7" t="str">
        <f>+IFERROR(VLOOKUP(FU1544,Auxiliar!$A:$C,3,0),"")</f>
        <v/>
      </c>
      <c r="FY1544" s="1"/>
      <c r="FZ1544" s="12"/>
      <c r="GA1544" s="6" t="str">
        <f>+IFERROR(VALUE(RIGHT(Tabla32[[#This Row],[B2B]],6)),"")</f>
        <v/>
      </c>
      <c r="GB1544" s="6" t="str">
        <f>+IFERROR(VLOOKUP(FZ1544,Auxiliar!$A:$C,2,0),"")</f>
        <v/>
      </c>
      <c r="GC1544" s="7" t="str">
        <f>+IFERROR(VLOOKUP(FZ1544,Auxiliar!$A:$C,3,0),"")</f>
        <v/>
      </c>
      <c r="GD1544" s="1"/>
      <c r="GE1544" s="12"/>
      <c r="GF1544" s="6" t="str">
        <f>+IFERROR(VALUE(RIGHT(Tabla33[[#This Row],[B2B]],6)),"")</f>
        <v/>
      </c>
      <c r="GG1544" s="6" t="str">
        <f>+IFERROR(VLOOKUP(GE1544,Auxiliar!$A:$C,2,0),"")</f>
        <v/>
      </c>
      <c r="GH1544" s="7" t="str">
        <f>+IFERROR(VLOOKUP(GE1544,Auxiliar!$A:$C,3,0),"")</f>
        <v/>
      </c>
    </row>
    <row r="1545" spans="91:190" x14ac:dyDescent="0.25">
      <c r="CM1545" s="1">
        <v>5041</v>
      </c>
      <c r="CN1545" s="1" t="s">
        <v>20</v>
      </c>
      <c r="CO1545" s="6">
        <v>5041</v>
      </c>
      <c r="CP1545" s="6" t="s">
        <v>20</v>
      </c>
      <c r="CQ1545" s="7" t="s">
        <v>21</v>
      </c>
      <c r="DE1545" s="1">
        <v>5041</v>
      </c>
      <c r="DF1545" s="1" t="s">
        <v>19</v>
      </c>
      <c r="DG1545" s="6">
        <f>+IFERROR(VALUE(RIGHT(Tabla19[[#This Row],[B2B]],6)),"")</f>
        <v>5041</v>
      </c>
      <c r="DH1545" s="6" t="str">
        <f>+IFERROR(VLOOKUP(DF1545,Auxiliar!$A:$C,2,0),"")</f>
        <v>MICHELOB</v>
      </c>
      <c r="DI1545" s="7" t="str">
        <f>+IFERROR(VLOOKUP(DF1545,Auxiliar!$A:$C,3,0),"")</f>
        <v>1b 7% | 3b 22% | 8b 27%</v>
      </c>
      <c r="DQ1545" s="1"/>
      <c r="DR1545" s="12"/>
      <c r="DS1545" s="6" t="str">
        <f>+IFERROR(VALUE(RIGHT(Tabla21[[#This Row],[B2B]],6)),"")</f>
        <v/>
      </c>
      <c r="DT1545" s="6" t="str">
        <f>+IFERROR(VLOOKUP(DR1545,Auxiliar!$A:$C,2,0),"")</f>
        <v/>
      </c>
      <c r="DU1545" s="7" t="str">
        <f>+IFERROR(VLOOKUP(DR1545,Auxiliar!$A:$C,3,0),"")</f>
        <v/>
      </c>
      <c r="DW1545" s="1"/>
      <c r="DX1545" s="12"/>
      <c r="DY1545" s="6" t="str">
        <f>+IFERROR(VALUE(RIGHT(Tabla22[[#This Row],[B2B]],6)),"")</f>
        <v/>
      </c>
      <c r="DZ1545" s="6" t="str">
        <f>+IFERROR(VLOOKUP(DX1545,Auxiliar!$A:$C,2,0),"")</f>
        <v/>
      </c>
      <c r="EA1545" s="7" t="str">
        <f>+IFERROR(VLOOKUP(DX1545,Auxiliar!$A:$C,3,0),"")</f>
        <v/>
      </c>
      <c r="EC1545" s="1"/>
      <c r="ED1545" s="12"/>
      <c r="EE1545" s="6" t="str">
        <f>+IFERROR(VALUE(RIGHT(Tabla23[[#This Row],[B2B]],6)),"")</f>
        <v/>
      </c>
      <c r="EF1545" s="6" t="str">
        <f>+IFERROR(VLOOKUP(ED1545,Auxiliar!$A:$C,2,0),"")</f>
        <v/>
      </c>
      <c r="EG1545" s="7" t="str">
        <f>+IFERROR(VLOOKUP(ED1545,Auxiliar!$A:$C,3,0),"")</f>
        <v/>
      </c>
      <c r="EI1545" s="1"/>
      <c r="EJ1545" s="12"/>
      <c r="EK1545" s="6" t="str">
        <f>+IFERROR(VALUE(RIGHT(Tabla24[[#This Row],[B2B]],6)),"")</f>
        <v/>
      </c>
      <c r="EL1545" s="6" t="str">
        <f>+IFERROR(VLOOKUP(EJ1545,Auxiliar!$A:$C,2,0),"")</f>
        <v/>
      </c>
      <c r="EM1545" s="7" t="str">
        <f>+IFERROR(VLOOKUP(EJ1545,Auxiliar!$A:$C,3,0),"")</f>
        <v/>
      </c>
      <c r="EO1545" s="1"/>
      <c r="EP1545" s="12"/>
      <c r="EQ1545" s="6" t="str">
        <f>+IFERROR(VALUE(RIGHT(Tabla25[[#This Row],[B2B]],6)),"")</f>
        <v/>
      </c>
      <c r="ER1545" s="6" t="str">
        <f>+IFERROR(VLOOKUP(EP1545,Auxiliar!$A:$C,2,0),"")</f>
        <v/>
      </c>
      <c r="ES1545" s="7" t="str">
        <f>+IFERROR(VLOOKUP(EP1545,Auxiliar!$A:$C,3,0),"")</f>
        <v/>
      </c>
      <c r="EU1545" s="1"/>
      <c r="EV1545" s="12"/>
      <c r="EW1545" s="6" t="str">
        <f>+IFERROR(VALUE(RIGHT(Tabla26[[#This Row],[B2B]],6)),"")</f>
        <v/>
      </c>
      <c r="EX1545" s="6" t="str">
        <f>+IFERROR(VLOOKUP(EV1545,Auxiliar!$A:$C,2,0),"")</f>
        <v/>
      </c>
      <c r="EY1545" s="7" t="str">
        <f>+IFERROR(VLOOKUP(EV1545,Auxiliar!$A:$C,3,0),"")</f>
        <v/>
      </c>
      <c r="EZ1545" s="1"/>
      <c r="FA1545" s="12"/>
      <c r="FB1545" s="6" t="str">
        <f>+IFERROR(VALUE(RIGHT(Tabla27[[#This Row],[B2B]],6)),"")</f>
        <v/>
      </c>
      <c r="FC1545" s="6" t="str">
        <f>+IFERROR(VLOOKUP(FA1545,Auxiliar!$A:$C,2,0),"")</f>
        <v/>
      </c>
      <c r="FD1545" s="7" t="str">
        <f>+IFERROR(VLOOKUP(FA1545,Auxiliar!$A:$C,3,0),"")</f>
        <v/>
      </c>
      <c r="FE1545" s="1"/>
      <c r="FF1545" s="12"/>
      <c r="FG1545" s="6" t="str">
        <f>+IFERROR(VALUE(RIGHT(Tabla28[[#This Row],[B2B]],6)),"")</f>
        <v/>
      </c>
      <c r="FH1545" s="6" t="str">
        <f>+IFERROR(VLOOKUP(FF1545,Auxiliar!$A:$C,2,0),"")</f>
        <v/>
      </c>
      <c r="FI1545" s="7" t="str">
        <f>+IFERROR(VLOOKUP(FF1545,Auxiliar!$A:$C,3,0),"")</f>
        <v/>
      </c>
      <c r="FJ1545" s="1"/>
      <c r="FK1545" s="12"/>
      <c r="FL1545" s="6" t="str">
        <f>+IFERROR(VALUE(RIGHT(Tabla29[[#This Row],[B2B]],6)),"")</f>
        <v/>
      </c>
      <c r="FM1545" s="6" t="str">
        <f>+IFERROR(VLOOKUP(FK1545,Auxiliar!$A:$C,2,0),"")</f>
        <v/>
      </c>
      <c r="FN1545" s="7" t="str">
        <f>+IFERROR(VLOOKUP(FK1545,Auxiliar!$A:$C,3,0),"")</f>
        <v/>
      </c>
      <c r="FO1545" s="1"/>
      <c r="FP1545" s="12"/>
      <c r="FQ1545" s="6" t="str">
        <f>+IFERROR(VALUE(RIGHT(Tabla30[[#This Row],[B2B]],6)),"")</f>
        <v/>
      </c>
      <c r="FR1545" s="6" t="str">
        <f>+IFERROR(VLOOKUP(FP1545,Auxiliar!$A:$C,2,0),"")</f>
        <v/>
      </c>
      <c r="FS1545" s="7"/>
      <c r="FT1545" s="1"/>
      <c r="FU1545" s="12"/>
      <c r="FV1545" s="6" t="str">
        <f>+IFERROR(VALUE(RIGHT(Tabla31[[#This Row],[B2B]],6)),"")</f>
        <v/>
      </c>
      <c r="FW1545" s="6" t="str">
        <f>+IFERROR(VLOOKUP(FU1545,Auxiliar!$A:$C,2,0),"")</f>
        <v/>
      </c>
      <c r="FX1545" s="7" t="str">
        <f>+IFERROR(VLOOKUP(FU1545,Auxiliar!$A:$C,3,0),"")</f>
        <v/>
      </c>
      <c r="FY1545" s="1"/>
      <c r="FZ1545" s="12"/>
      <c r="GA1545" s="6" t="str">
        <f>+IFERROR(VALUE(RIGHT(Tabla32[[#This Row],[B2B]],6)),"")</f>
        <v/>
      </c>
      <c r="GB1545" s="6" t="str">
        <f>+IFERROR(VLOOKUP(FZ1545,Auxiliar!$A:$C,2,0),"")</f>
        <v/>
      </c>
      <c r="GC1545" s="7" t="str">
        <f>+IFERROR(VLOOKUP(FZ1545,Auxiliar!$A:$C,3,0),"")</f>
        <v/>
      </c>
      <c r="GD1545" s="1"/>
      <c r="GE1545" s="12"/>
      <c r="GF1545" s="6" t="str">
        <f>+IFERROR(VALUE(RIGHT(Tabla33[[#This Row],[B2B]],6)),"")</f>
        <v/>
      </c>
      <c r="GG1545" s="6" t="str">
        <f>+IFERROR(VLOOKUP(GE1545,Auxiliar!$A:$C,2,0),"")</f>
        <v/>
      </c>
      <c r="GH1545" s="7" t="str">
        <f>+IFERROR(VLOOKUP(GE1545,Auxiliar!$A:$C,3,0),"")</f>
        <v/>
      </c>
    </row>
    <row r="1546" spans="91:190" x14ac:dyDescent="0.25">
      <c r="CM1546" s="1">
        <v>5484</v>
      </c>
      <c r="CN1546" s="1" t="s">
        <v>20</v>
      </c>
      <c r="CO1546" s="6">
        <v>5484</v>
      </c>
      <c r="CP1546" s="6" t="s">
        <v>20</v>
      </c>
      <c r="CQ1546" s="7" t="s">
        <v>21</v>
      </c>
      <c r="DE1546" s="1">
        <v>5484</v>
      </c>
      <c r="DF1546" s="1" t="s">
        <v>19</v>
      </c>
      <c r="DG1546" s="6">
        <f>+IFERROR(VALUE(RIGHT(Tabla19[[#This Row],[B2B]],6)),"")</f>
        <v>5484</v>
      </c>
      <c r="DH1546" s="6" t="str">
        <f>+IFERROR(VLOOKUP(DF1546,Auxiliar!$A:$C,2,0),"")</f>
        <v>MICHELOB</v>
      </c>
      <c r="DI1546" s="7" t="str">
        <f>+IFERROR(VLOOKUP(DF1546,Auxiliar!$A:$C,3,0),"")</f>
        <v>1b 7% | 3b 22% | 8b 27%</v>
      </c>
      <c r="DQ1546" s="1"/>
      <c r="DR1546" s="12"/>
      <c r="DS1546" s="6" t="str">
        <f>+IFERROR(VALUE(RIGHT(Tabla21[[#This Row],[B2B]],6)),"")</f>
        <v/>
      </c>
      <c r="DT1546" s="6" t="str">
        <f>+IFERROR(VLOOKUP(DR1546,Auxiliar!$A:$C,2,0),"")</f>
        <v/>
      </c>
      <c r="DU1546" s="7" t="str">
        <f>+IFERROR(VLOOKUP(DR1546,Auxiliar!$A:$C,3,0),"")</f>
        <v/>
      </c>
      <c r="DW1546" s="1"/>
      <c r="DX1546" s="12"/>
      <c r="DY1546" s="6" t="str">
        <f>+IFERROR(VALUE(RIGHT(Tabla22[[#This Row],[B2B]],6)),"")</f>
        <v/>
      </c>
      <c r="DZ1546" s="6" t="str">
        <f>+IFERROR(VLOOKUP(DX1546,Auxiliar!$A:$C,2,0),"")</f>
        <v/>
      </c>
      <c r="EA1546" s="7" t="str">
        <f>+IFERROR(VLOOKUP(DX1546,Auxiliar!$A:$C,3,0),"")</f>
        <v/>
      </c>
      <c r="EC1546" s="1"/>
      <c r="ED1546" s="12"/>
      <c r="EE1546" s="6" t="str">
        <f>+IFERROR(VALUE(RIGHT(Tabla23[[#This Row],[B2B]],6)),"")</f>
        <v/>
      </c>
      <c r="EF1546" s="6" t="str">
        <f>+IFERROR(VLOOKUP(ED1546,Auxiliar!$A:$C,2,0),"")</f>
        <v/>
      </c>
      <c r="EG1546" s="7" t="str">
        <f>+IFERROR(VLOOKUP(ED1546,Auxiliar!$A:$C,3,0),"")</f>
        <v/>
      </c>
      <c r="EI1546" s="1"/>
      <c r="EJ1546" s="12"/>
      <c r="EK1546" s="6" t="str">
        <f>+IFERROR(VALUE(RIGHT(Tabla24[[#This Row],[B2B]],6)),"")</f>
        <v/>
      </c>
      <c r="EL1546" s="6" t="str">
        <f>+IFERROR(VLOOKUP(EJ1546,Auxiliar!$A:$C,2,0),"")</f>
        <v/>
      </c>
      <c r="EM1546" s="7" t="str">
        <f>+IFERROR(VLOOKUP(EJ1546,Auxiliar!$A:$C,3,0),"")</f>
        <v/>
      </c>
      <c r="EO1546" s="1"/>
      <c r="EP1546" s="12"/>
      <c r="EQ1546" s="6" t="str">
        <f>+IFERROR(VALUE(RIGHT(Tabla25[[#This Row],[B2B]],6)),"")</f>
        <v/>
      </c>
      <c r="ER1546" s="6" t="str">
        <f>+IFERROR(VLOOKUP(EP1546,Auxiliar!$A:$C,2,0),"")</f>
        <v/>
      </c>
      <c r="ES1546" s="7" t="str">
        <f>+IFERROR(VLOOKUP(EP1546,Auxiliar!$A:$C,3,0),"")</f>
        <v/>
      </c>
      <c r="EU1546" s="1"/>
      <c r="EV1546" s="12"/>
      <c r="EW1546" s="6" t="str">
        <f>+IFERROR(VALUE(RIGHT(Tabla26[[#This Row],[B2B]],6)),"")</f>
        <v/>
      </c>
      <c r="EX1546" s="6" t="str">
        <f>+IFERROR(VLOOKUP(EV1546,Auxiliar!$A:$C,2,0),"")</f>
        <v/>
      </c>
      <c r="EY1546" s="7" t="str">
        <f>+IFERROR(VLOOKUP(EV1546,Auxiliar!$A:$C,3,0),"")</f>
        <v/>
      </c>
      <c r="EZ1546" s="1"/>
      <c r="FA1546" s="12"/>
      <c r="FB1546" s="6" t="str">
        <f>+IFERROR(VALUE(RIGHT(Tabla27[[#This Row],[B2B]],6)),"")</f>
        <v/>
      </c>
      <c r="FC1546" s="6" t="str">
        <f>+IFERROR(VLOOKUP(FA1546,Auxiliar!$A:$C,2,0),"")</f>
        <v/>
      </c>
      <c r="FD1546" s="7" t="str">
        <f>+IFERROR(VLOOKUP(FA1546,Auxiliar!$A:$C,3,0),"")</f>
        <v/>
      </c>
      <c r="FE1546" s="1"/>
      <c r="FF1546" s="12"/>
      <c r="FG1546" s="6" t="str">
        <f>+IFERROR(VALUE(RIGHT(Tabla28[[#This Row],[B2B]],6)),"")</f>
        <v/>
      </c>
      <c r="FH1546" s="6" t="str">
        <f>+IFERROR(VLOOKUP(FF1546,Auxiliar!$A:$C,2,0),"")</f>
        <v/>
      </c>
      <c r="FI1546" s="7" t="str">
        <f>+IFERROR(VLOOKUP(FF1546,Auxiliar!$A:$C,3,0),"")</f>
        <v/>
      </c>
      <c r="FJ1546" s="1"/>
      <c r="FK1546" s="12"/>
      <c r="FL1546" s="6" t="str">
        <f>+IFERROR(VALUE(RIGHT(Tabla29[[#This Row],[B2B]],6)),"")</f>
        <v/>
      </c>
      <c r="FM1546" s="6" t="str">
        <f>+IFERROR(VLOOKUP(FK1546,Auxiliar!$A:$C,2,0),"")</f>
        <v/>
      </c>
      <c r="FN1546" s="7" t="str">
        <f>+IFERROR(VLOOKUP(FK1546,Auxiliar!$A:$C,3,0),"")</f>
        <v/>
      </c>
      <c r="FO1546" s="1"/>
      <c r="FP1546" s="12"/>
      <c r="FQ1546" s="6" t="str">
        <f>+IFERROR(VALUE(RIGHT(Tabla30[[#This Row],[B2B]],6)),"")</f>
        <v/>
      </c>
      <c r="FR1546" s="6" t="str">
        <f>+IFERROR(VLOOKUP(FP1546,Auxiliar!$A:$C,2,0),"")</f>
        <v/>
      </c>
      <c r="FS1546" s="7"/>
      <c r="FT1546" s="1"/>
      <c r="FU1546" s="12"/>
      <c r="FV1546" s="6" t="str">
        <f>+IFERROR(VALUE(RIGHT(Tabla31[[#This Row],[B2B]],6)),"")</f>
        <v/>
      </c>
      <c r="FW1546" s="6" t="str">
        <f>+IFERROR(VLOOKUP(FU1546,Auxiliar!$A:$C,2,0),"")</f>
        <v/>
      </c>
      <c r="FX1546" s="7" t="str">
        <f>+IFERROR(VLOOKUP(FU1546,Auxiliar!$A:$C,3,0),"")</f>
        <v/>
      </c>
      <c r="FY1546" s="1"/>
      <c r="FZ1546" s="12"/>
      <c r="GA1546" s="6" t="str">
        <f>+IFERROR(VALUE(RIGHT(Tabla32[[#This Row],[B2B]],6)),"")</f>
        <v/>
      </c>
      <c r="GB1546" s="6" t="str">
        <f>+IFERROR(VLOOKUP(FZ1546,Auxiliar!$A:$C,2,0),"")</f>
        <v/>
      </c>
      <c r="GC1546" s="7" t="str">
        <f>+IFERROR(VLOOKUP(FZ1546,Auxiliar!$A:$C,3,0),"")</f>
        <v/>
      </c>
      <c r="GD1546" s="1"/>
      <c r="GE1546" s="12"/>
      <c r="GF1546" s="6" t="str">
        <f>+IFERROR(VALUE(RIGHT(Tabla33[[#This Row],[B2B]],6)),"")</f>
        <v/>
      </c>
      <c r="GG1546" s="6" t="str">
        <f>+IFERROR(VLOOKUP(GE1546,Auxiliar!$A:$C,2,0),"")</f>
        <v/>
      </c>
      <c r="GH1546" s="7" t="str">
        <f>+IFERROR(VLOOKUP(GE1546,Auxiliar!$A:$C,3,0),"")</f>
        <v/>
      </c>
    </row>
    <row r="1547" spans="91:190" x14ac:dyDescent="0.25">
      <c r="CM1547" s="1">
        <v>5827</v>
      </c>
      <c r="CN1547" s="1" t="s">
        <v>20</v>
      </c>
      <c r="CO1547" s="6">
        <v>5827</v>
      </c>
      <c r="CP1547" s="6" t="s">
        <v>20</v>
      </c>
      <c r="CQ1547" s="7" t="s">
        <v>21</v>
      </c>
      <c r="DE1547" s="1">
        <v>5827</v>
      </c>
      <c r="DF1547" s="1" t="s">
        <v>19</v>
      </c>
      <c r="DG1547" s="6">
        <f>+IFERROR(VALUE(RIGHT(Tabla19[[#This Row],[B2B]],6)),"")</f>
        <v>5827</v>
      </c>
      <c r="DH1547" s="6" t="str">
        <f>+IFERROR(VLOOKUP(DF1547,Auxiliar!$A:$C,2,0),"")</f>
        <v>MICHELOB</v>
      </c>
      <c r="DI1547" s="7" t="str">
        <f>+IFERROR(VLOOKUP(DF1547,Auxiliar!$A:$C,3,0),"")</f>
        <v>1b 7% | 3b 22% | 8b 27%</v>
      </c>
      <c r="DQ1547" s="1"/>
      <c r="DR1547" s="12"/>
      <c r="DS1547" s="6" t="str">
        <f>+IFERROR(VALUE(RIGHT(Tabla21[[#This Row],[B2B]],6)),"")</f>
        <v/>
      </c>
      <c r="DT1547" s="6" t="str">
        <f>+IFERROR(VLOOKUP(DR1547,Auxiliar!$A:$C,2,0),"")</f>
        <v/>
      </c>
      <c r="DU1547" s="7" t="str">
        <f>+IFERROR(VLOOKUP(DR1547,Auxiliar!$A:$C,3,0),"")</f>
        <v/>
      </c>
      <c r="DW1547" s="1"/>
      <c r="DX1547" s="12"/>
      <c r="DY1547" s="6" t="str">
        <f>+IFERROR(VALUE(RIGHT(Tabla22[[#This Row],[B2B]],6)),"")</f>
        <v/>
      </c>
      <c r="DZ1547" s="6" t="str">
        <f>+IFERROR(VLOOKUP(DX1547,Auxiliar!$A:$C,2,0),"")</f>
        <v/>
      </c>
      <c r="EA1547" s="7" t="str">
        <f>+IFERROR(VLOOKUP(DX1547,Auxiliar!$A:$C,3,0),"")</f>
        <v/>
      </c>
      <c r="EC1547" s="1"/>
      <c r="ED1547" s="12"/>
      <c r="EE1547" s="6" t="str">
        <f>+IFERROR(VALUE(RIGHT(Tabla23[[#This Row],[B2B]],6)),"")</f>
        <v/>
      </c>
      <c r="EF1547" s="6" t="str">
        <f>+IFERROR(VLOOKUP(ED1547,Auxiliar!$A:$C,2,0),"")</f>
        <v/>
      </c>
      <c r="EG1547" s="7" t="str">
        <f>+IFERROR(VLOOKUP(ED1547,Auxiliar!$A:$C,3,0),"")</f>
        <v/>
      </c>
      <c r="EI1547" s="1"/>
      <c r="EJ1547" s="12"/>
      <c r="EK1547" s="6" t="str">
        <f>+IFERROR(VALUE(RIGHT(Tabla24[[#This Row],[B2B]],6)),"")</f>
        <v/>
      </c>
      <c r="EL1547" s="6" t="str">
        <f>+IFERROR(VLOOKUP(EJ1547,Auxiliar!$A:$C,2,0),"")</f>
        <v/>
      </c>
      <c r="EM1547" s="7" t="str">
        <f>+IFERROR(VLOOKUP(EJ1547,Auxiliar!$A:$C,3,0),"")</f>
        <v/>
      </c>
      <c r="EO1547" s="1"/>
      <c r="EP1547" s="12"/>
      <c r="EQ1547" s="6" t="str">
        <f>+IFERROR(VALUE(RIGHT(Tabla25[[#This Row],[B2B]],6)),"")</f>
        <v/>
      </c>
      <c r="ER1547" s="6" t="str">
        <f>+IFERROR(VLOOKUP(EP1547,Auxiliar!$A:$C,2,0),"")</f>
        <v/>
      </c>
      <c r="ES1547" s="7" t="str">
        <f>+IFERROR(VLOOKUP(EP1547,Auxiliar!$A:$C,3,0),"")</f>
        <v/>
      </c>
      <c r="EU1547" s="1"/>
      <c r="EV1547" s="12"/>
      <c r="EW1547" s="6" t="str">
        <f>+IFERROR(VALUE(RIGHT(Tabla26[[#This Row],[B2B]],6)),"")</f>
        <v/>
      </c>
      <c r="EX1547" s="6" t="str">
        <f>+IFERROR(VLOOKUP(EV1547,Auxiliar!$A:$C,2,0),"")</f>
        <v/>
      </c>
      <c r="EY1547" s="7" t="str">
        <f>+IFERROR(VLOOKUP(EV1547,Auxiliar!$A:$C,3,0),"")</f>
        <v/>
      </c>
      <c r="EZ1547" s="1"/>
      <c r="FA1547" s="12"/>
      <c r="FB1547" s="6" t="str">
        <f>+IFERROR(VALUE(RIGHT(Tabla27[[#This Row],[B2B]],6)),"")</f>
        <v/>
      </c>
      <c r="FC1547" s="6" t="str">
        <f>+IFERROR(VLOOKUP(FA1547,Auxiliar!$A:$C,2,0),"")</f>
        <v/>
      </c>
      <c r="FD1547" s="7" t="str">
        <f>+IFERROR(VLOOKUP(FA1547,Auxiliar!$A:$C,3,0),"")</f>
        <v/>
      </c>
      <c r="FE1547" s="1"/>
      <c r="FF1547" s="12"/>
      <c r="FG1547" s="6" t="str">
        <f>+IFERROR(VALUE(RIGHT(Tabla28[[#This Row],[B2B]],6)),"")</f>
        <v/>
      </c>
      <c r="FH1547" s="6" t="str">
        <f>+IFERROR(VLOOKUP(FF1547,Auxiliar!$A:$C,2,0),"")</f>
        <v/>
      </c>
      <c r="FI1547" s="7" t="str">
        <f>+IFERROR(VLOOKUP(FF1547,Auxiliar!$A:$C,3,0),"")</f>
        <v/>
      </c>
      <c r="FJ1547" s="1"/>
      <c r="FK1547" s="12"/>
      <c r="FL1547" s="6" t="str">
        <f>+IFERROR(VALUE(RIGHT(Tabla29[[#This Row],[B2B]],6)),"")</f>
        <v/>
      </c>
      <c r="FM1547" s="6" t="str">
        <f>+IFERROR(VLOOKUP(FK1547,Auxiliar!$A:$C,2,0),"")</f>
        <v/>
      </c>
      <c r="FN1547" s="7" t="str">
        <f>+IFERROR(VLOOKUP(FK1547,Auxiliar!$A:$C,3,0),"")</f>
        <v/>
      </c>
      <c r="FO1547" s="1"/>
      <c r="FP1547" s="12"/>
      <c r="FQ1547" s="6" t="str">
        <f>+IFERROR(VALUE(RIGHT(Tabla30[[#This Row],[B2B]],6)),"")</f>
        <v/>
      </c>
      <c r="FR1547" s="6" t="str">
        <f>+IFERROR(VLOOKUP(FP1547,Auxiliar!$A:$C,2,0),"")</f>
        <v/>
      </c>
      <c r="FS1547" s="7"/>
      <c r="FT1547" s="1"/>
      <c r="FU1547" s="12"/>
      <c r="FV1547" s="6" t="str">
        <f>+IFERROR(VALUE(RIGHT(Tabla31[[#This Row],[B2B]],6)),"")</f>
        <v/>
      </c>
      <c r="FW1547" s="6" t="str">
        <f>+IFERROR(VLOOKUP(FU1547,Auxiliar!$A:$C,2,0),"")</f>
        <v/>
      </c>
      <c r="FX1547" s="7" t="str">
        <f>+IFERROR(VLOOKUP(FU1547,Auxiliar!$A:$C,3,0),"")</f>
        <v/>
      </c>
      <c r="FY1547" s="1"/>
      <c r="FZ1547" s="12"/>
      <c r="GA1547" s="6" t="str">
        <f>+IFERROR(VALUE(RIGHT(Tabla32[[#This Row],[B2B]],6)),"")</f>
        <v/>
      </c>
      <c r="GB1547" s="6" t="str">
        <f>+IFERROR(VLOOKUP(FZ1547,Auxiliar!$A:$C,2,0),"")</f>
        <v/>
      </c>
      <c r="GC1547" s="7" t="str">
        <f>+IFERROR(VLOOKUP(FZ1547,Auxiliar!$A:$C,3,0),"")</f>
        <v/>
      </c>
      <c r="GD1547" s="1"/>
      <c r="GE1547" s="12"/>
      <c r="GF1547" s="6" t="str">
        <f>+IFERROR(VALUE(RIGHT(Tabla33[[#This Row],[B2B]],6)),"")</f>
        <v/>
      </c>
      <c r="GG1547" s="6" t="str">
        <f>+IFERROR(VLOOKUP(GE1547,Auxiliar!$A:$C,2,0),"")</f>
        <v/>
      </c>
      <c r="GH1547" s="7" t="str">
        <f>+IFERROR(VLOOKUP(GE1547,Auxiliar!$A:$C,3,0),"")</f>
        <v/>
      </c>
    </row>
    <row r="1548" spans="91:190" x14ac:dyDescent="0.25">
      <c r="CM1548" s="1">
        <v>6129</v>
      </c>
      <c r="CN1548" s="1" t="s">
        <v>20</v>
      </c>
      <c r="CO1548" s="6">
        <v>6129</v>
      </c>
      <c r="CP1548" s="6" t="s">
        <v>20</v>
      </c>
      <c r="CQ1548" s="7" t="s">
        <v>21</v>
      </c>
      <c r="DE1548" s="1">
        <v>6129</v>
      </c>
      <c r="DF1548" s="1" t="s">
        <v>19</v>
      </c>
      <c r="DG1548" s="6">
        <f>+IFERROR(VALUE(RIGHT(Tabla19[[#This Row],[B2B]],6)),"")</f>
        <v>6129</v>
      </c>
      <c r="DH1548" s="6" t="str">
        <f>+IFERROR(VLOOKUP(DF1548,Auxiliar!$A:$C,2,0),"")</f>
        <v>MICHELOB</v>
      </c>
      <c r="DI1548" s="7" t="str">
        <f>+IFERROR(VLOOKUP(DF1548,Auxiliar!$A:$C,3,0),"")</f>
        <v>1b 7% | 3b 22% | 8b 27%</v>
      </c>
      <c r="DQ1548" s="1"/>
      <c r="DR1548" s="12"/>
      <c r="DS1548" s="6" t="str">
        <f>+IFERROR(VALUE(RIGHT(Tabla21[[#This Row],[B2B]],6)),"")</f>
        <v/>
      </c>
      <c r="DT1548" s="6" t="str">
        <f>+IFERROR(VLOOKUP(DR1548,Auxiliar!$A:$C,2,0),"")</f>
        <v/>
      </c>
      <c r="DU1548" s="7" t="str">
        <f>+IFERROR(VLOOKUP(DR1548,Auxiliar!$A:$C,3,0),"")</f>
        <v/>
      </c>
      <c r="DW1548" s="1"/>
      <c r="DX1548" s="12"/>
      <c r="DY1548" s="6" t="str">
        <f>+IFERROR(VALUE(RIGHT(Tabla22[[#This Row],[B2B]],6)),"")</f>
        <v/>
      </c>
      <c r="DZ1548" s="6" t="str">
        <f>+IFERROR(VLOOKUP(DX1548,Auxiliar!$A:$C,2,0),"")</f>
        <v/>
      </c>
      <c r="EA1548" s="7" t="str">
        <f>+IFERROR(VLOOKUP(DX1548,Auxiliar!$A:$C,3,0),"")</f>
        <v/>
      </c>
      <c r="EC1548" s="1"/>
      <c r="ED1548" s="12"/>
      <c r="EE1548" s="6" t="str">
        <f>+IFERROR(VALUE(RIGHT(Tabla23[[#This Row],[B2B]],6)),"")</f>
        <v/>
      </c>
      <c r="EF1548" s="6" t="str">
        <f>+IFERROR(VLOOKUP(ED1548,Auxiliar!$A:$C,2,0),"")</f>
        <v/>
      </c>
      <c r="EG1548" s="7" t="str">
        <f>+IFERROR(VLOOKUP(ED1548,Auxiliar!$A:$C,3,0),"")</f>
        <v/>
      </c>
      <c r="EI1548" s="1"/>
      <c r="EJ1548" s="12"/>
      <c r="EK1548" s="6" t="str">
        <f>+IFERROR(VALUE(RIGHT(Tabla24[[#This Row],[B2B]],6)),"")</f>
        <v/>
      </c>
      <c r="EL1548" s="6" t="str">
        <f>+IFERROR(VLOOKUP(EJ1548,Auxiliar!$A:$C,2,0),"")</f>
        <v/>
      </c>
      <c r="EM1548" s="7" t="str">
        <f>+IFERROR(VLOOKUP(EJ1548,Auxiliar!$A:$C,3,0),"")</f>
        <v/>
      </c>
      <c r="EO1548" s="1"/>
      <c r="EP1548" s="12"/>
      <c r="EQ1548" s="6" t="str">
        <f>+IFERROR(VALUE(RIGHT(Tabla25[[#This Row],[B2B]],6)),"")</f>
        <v/>
      </c>
      <c r="ER1548" s="6" t="str">
        <f>+IFERROR(VLOOKUP(EP1548,Auxiliar!$A:$C,2,0),"")</f>
        <v/>
      </c>
      <c r="ES1548" s="7" t="str">
        <f>+IFERROR(VLOOKUP(EP1548,Auxiliar!$A:$C,3,0),"")</f>
        <v/>
      </c>
      <c r="EU1548" s="1"/>
      <c r="EV1548" s="12"/>
      <c r="EW1548" s="6" t="str">
        <f>+IFERROR(VALUE(RIGHT(Tabla26[[#This Row],[B2B]],6)),"")</f>
        <v/>
      </c>
      <c r="EX1548" s="6" t="str">
        <f>+IFERROR(VLOOKUP(EV1548,Auxiliar!$A:$C,2,0),"")</f>
        <v/>
      </c>
      <c r="EY1548" s="7" t="str">
        <f>+IFERROR(VLOOKUP(EV1548,Auxiliar!$A:$C,3,0),"")</f>
        <v/>
      </c>
      <c r="EZ1548" s="1"/>
      <c r="FA1548" s="12"/>
      <c r="FB1548" s="6" t="str">
        <f>+IFERROR(VALUE(RIGHT(Tabla27[[#This Row],[B2B]],6)),"")</f>
        <v/>
      </c>
      <c r="FC1548" s="6" t="str">
        <f>+IFERROR(VLOOKUP(FA1548,Auxiliar!$A:$C,2,0),"")</f>
        <v/>
      </c>
      <c r="FD1548" s="7" t="str">
        <f>+IFERROR(VLOOKUP(FA1548,Auxiliar!$A:$C,3,0),"")</f>
        <v/>
      </c>
      <c r="FE1548" s="1"/>
      <c r="FF1548" s="12"/>
      <c r="FG1548" s="6" t="str">
        <f>+IFERROR(VALUE(RIGHT(Tabla28[[#This Row],[B2B]],6)),"")</f>
        <v/>
      </c>
      <c r="FH1548" s="6" t="str">
        <f>+IFERROR(VLOOKUP(FF1548,Auxiliar!$A:$C,2,0),"")</f>
        <v/>
      </c>
      <c r="FI1548" s="7" t="str">
        <f>+IFERROR(VLOOKUP(FF1548,Auxiliar!$A:$C,3,0),"")</f>
        <v/>
      </c>
      <c r="FJ1548" s="1"/>
      <c r="FK1548" s="12"/>
      <c r="FL1548" s="6" t="str">
        <f>+IFERROR(VALUE(RIGHT(Tabla29[[#This Row],[B2B]],6)),"")</f>
        <v/>
      </c>
      <c r="FM1548" s="6" t="str">
        <f>+IFERROR(VLOOKUP(FK1548,Auxiliar!$A:$C,2,0),"")</f>
        <v/>
      </c>
      <c r="FN1548" s="7" t="str">
        <f>+IFERROR(VLOOKUP(FK1548,Auxiliar!$A:$C,3,0),"")</f>
        <v/>
      </c>
      <c r="FO1548" s="1"/>
      <c r="FP1548" s="12"/>
      <c r="FQ1548" s="6" t="str">
        <f>+IFERROR(VALUE(RIGHT(Tabla30[[#This Row],[B2B]],6)),"")</f>
        <v/>
      </c>
      <c r="FR1548" s="6" t="str">
        <f>+IFERROR(VLOOKUP(FP1548,Auxiliar!$A:$C,2,0),"")</f>
        <v/>
      </c>
      <c r="FS1548" s="7"/>
      <c r="FT1548" s="1"/>
      <c r="FU1548" s="12"/>
      <c r="FV1548" s="6" t="str">
        <f>+IFERROR(VALUE(RIGHT(Tabla31[[#This Row],[B2B]],6)),"")</f>
        <v/>
      </c>
      <c r="FW1548" s="6" t="str">
        <f>+IFERROR(VLOOKUP(FU1548,Auxiliar!$A:$C,2,0),"")</f>
        <v/>
      </c>
      <c r="FX1548" s="7" t="str">
        <f>+IFERROR(VLOOKUP(FU1548,Auxiliar!$A:$C,3,0),"")</f>
        <v/>
      </c>
      <c r="FY1548" s="1"/>
      <c r="FZ1548" s="12"/>
      <c r="GA1548" s="6" t="str">
        <f>+IFERROR(VALUE(RIGHT(Tabla32[[#This Row],[B2B]],6)),"")</f>
        <v/>
      </c>
      <c r="GB1548" s="6" t="str">
        <f>+IFERROR(VLOOKUP(FZ1548,Auxiliar!$A:$C,2,0),"")</f>
        <v/>
      </c>
      <c r="GC1548" s="7" t="str">
        <f>+IFERROR(VLOOKUP(FZ1548,Auxiliar!$A:$C,3,0),"")</f>
        <v/>
      </c>
      <c r="GD1548" s="1"/>
      <c r="GE1548" s="12"/>
      <c r="GF1548" s="6" t="str">
        <f>+IFERROR(VALUE(RIGHT(Tabla33[[#This Row],[B2B]],6)),"")</f>
        <v/>
      </c>
      <c r="GG1548" s="6" t="str">
        <f>+IFERROR(VLOOKUP(GE1548,Auxiliar!$A:$C,2,0),"")</f>
        <v/>
      </c>
      <c r="GH1548" s="7" t="str">
        <f>+IFERROR(VLOOKUP(GE1548,Auxiliar!$A:$C,3,0),"")</f>
        <v/>
      </c>
    </row>
    <row r="1549" spans="91:190" x14ac:dyDescent="0.25">
      <c r="CM1549" s="1">
        <v>6215</v>
      </c>
      <c r="CN1549" s="1" t="s">
        <v>20</v>
      </c>
      <c r="CO1549" s="6">
        <v>6215</v>
      </c>
      <c r="CP1549" s="6" t="s">
        <v>20</v>
      </c>
      <c r="CQ1549" s="7" t="s">
        <v>21</v>
      </c>
      <c r="DE1549" s="1">
        <v>6215</v>
      </c>
      <c r="DF1549" s="1" t="s">
        <v>19</v>
      </c>
      <c r="DG1549" s="6">
        <f>+IFERROR(VALUE(RIGHT(Tabla19[[#This Row],[B2B]],6)),"")</f>
        <v>6215</v>
      </c>
      <c r="DH1549" s="6" t="str">
        <f>+IFERROR(VLOOKUP(DF1549,Auxiliar!$A:$C,2,0),"")</f>
        <v>MICHELOB</v>
      </c>
      <c r="DI1549" s="7" t="str">
        <f>+IFERROR(VLOOKUP(DF1549,Auxiliar!$A:$C,3,0),"")</f>
        <v>1b 7% | 3b 22% | 8b 27%</v>
      </c>
      <c r="DQ1549" s="1"/>
      <c r="DR1549" s="12"/>
      <c r="DS1549" s="6" t="str">
        <f>+IFERROR(VALUE(RIGHT(Tabla21[[#This Row],[B2B]],6)),"")</f>
        <v/>
      </c>
      <c r="DT1549" s="6" t="str">
        <f>+IFERROR(VLOOKUP(DR1549,Auxiliar!$A:$C,2,0),"")</f>
        <v/>
      </c>
      <c r="DU1549" s="7" t="str">
        <f>+IFERROR(VLOOKUP(DR1549,Auxiliar!$A:$C,3,0),"")</f>
        <v/>
      </c>
      <c r="DW1549" s="1"/>
      <c r="DX1549" s="12"/>
      <c r="DY1549" s="6" t="str">
        <f>+IFERROR(VALUE(RIGHT(Tabla22[[#This Row],[B2B]],6)),"")</f>
        <v/>
      </c>
      <c r="DZ1549" s="6" t="str">
        <f>+IFERROR(VLOOKUP(DX1549,Auxiliar!$A:$C,2,0),"")</f>
        <v/>
      </c>
      <c r="EA1549" s="7" t="str">
        <f>+IFERROR(VLOOKUP(DX1549,Auxiliar!$A:$C,3,0),"")</f>
        <v/>
      </c>
      <c r="EC1549" s="1"/>
      <c r="ED1549" s="12"/>
      <c r="EE1549" s="6" t="str">
        <f>+IFERROR(VALUE(RIGHT(Tabla23[[#This Row],[B2B]],6)),"")</f>
        <v/>
      </c>
      <c r="EF1549" s="6" t="str">
        <f>+IFERROR(VLOOKUP(ED1549,Auxiliar!$A:$C,2,0),"")</f>
        <v/>
      </c>
      <c r="EG1549" s="7" t="str">
        <f>+IFERROR(VLOOKUP(ED1549,Auxiliar!$A:$C,3,0),"")</f>
        <v/>
      </c>
      <c r="EI1549" s="1"/>
      <c r="EJ1549" s="12"/>
      <c r="EK1549" s="6" t="str">
        <f>+IFERROR(VALUE(RIGHT(Tabla24[[#This Row],[B2B]],6)),"")</f>
        <v/>
      </c>
      <c r="EL1549" s="6" t="str">
        <f>+IFERROR(VLOOKUP(EJ1549,Auxiliar!$A:$C,2,0),"")</f>
        <v/>
      </c>
      <c r="EM1549" s="7" t="str">
        <f>+IFERROR(VLOOKUP(EJ1549,Auxiliar!$A:$C,3,0),"")</f>
        <v/>
      </c>
      <c r="EO1549" s="1"/>
      <c r="EP1549" s="12"/>
      <c r="EQ1549" s="6" t="str">
        <f>+IFERROR(VALUE(RIGHT(Tabla25[[#This Row],[B2B]],6)),"")</f>
        <v/>
      </c>
      <c r="ER1549" s="6" t="str">
        <f>+IFERROR(VLOOKUP(EP1549,Auxiliar!$A:$C,2,0),"")</f>
        <v/>
      </c>
      <c r="ES1549" s="7" t="str">
        <f>+IFERROR(VLOOKUP(EP1549,Auxiliar!$A:$C,3,0),"")</f>
        <v/>
      </c>
      <c r="EU1549" s="1"/>
      <c r="EV1549" s="12"/>
      <c r="EW1549" s="6" t="str">
        <f>+IFERROR(VALUE(RIGHT(Tabla26[[#This Row],[B2B]],6)),"")</f>
        <v/>
      </c>
      <c r="EX1549" s="6" t="str">
        <f>+IFERROR(VLOOKUP(EV1549,Auxiliar!$A:$C,2,0),"")</f>
        <v/>
      </c>
      <c r="EY1549" s="7" t="str">
        <f>+IFERROR(VLOOKUP(EV1549,Auxiliar!$A:$C,3,0),"")</f>
        <v/>
      </c>
      <c r="EZ1549" s="1"/>
      <c r="FA1549" s="12"/>
      <c r="FB1549" s="6" t="str">
        <f>+IFERROR(VALUE(RIGHT(Tabla27[[#This Row],[B2B]],6)),"")</f>
        <v/>
      </c>
      <c r="FC1549" s="6" t="str">
        <f>+IFERROR(VLOOKUP(FA1549,Auxiliar!$A:$C,2,0),"")</f>
        <v/>
      </c>
      <c r="FD1549" s="7" t="str">
        <f>+IFERROR(VLOOKUP(FA1549,Auxiliar!$A:$C,3,0),"")</f>
        <v/>
      </c>
      <c r="FE1549" s="1"/>
      <c r="FF1549" s="12"/>
      <c r="FG1549" s="6" t="str">
        <f>+IFERROR(VALUE(RIGHT(Tabla28[[#This Row],[B2B]],6)),"")</f>
        <v/>
      </c>
      <c r="FH1549" s="6" t="str">
        <f>+IFERROR(VLOOKUP(FF1549,Auxiliar!$A:$C,2,0),"")</f>
        <v/>
      </c>
      <c r="FI1549" s="7" t="str">
        <f>+IFERROR(VLOOKUP(FF1549,Auxiliar!$A:$C,3,0),"")</f>
        <v/>
      </c>
      <c r="FJ1549" s="1"/>
      <c r="FK1549" s="12"/>
      <c r="FL1549" s="6" t="str">
        <f>+IFERROR(VALUE(RIGHT(Tabla29[[#This Row],[B2B]],6)),"")</f>
        <v/>
      </c>
      <c r="FM1549" s="6" t="str">
        <f>+IFERROR(VLOOKUP(FK1549,Auxiliar!$A:$C,2,0),"")</f>
        <v/>
      </c>
      <c r="FN1549" s="7" t="str">
        <f>+IFERROR(VLOOKUP(FK1549,Auxiliar!$A:$C,3,0),"")</f>
        <v/>
      </c>
      <c r="FO1549" s="1"/>
      <c r="FP1549" s="12"/>
      <c r="FQ1549" s="6" t="str">
        <f>+IFERROR(VALUE(RIGHT(Tabla30[[#This Row],[B2B]],6)),"")</f>
        <v/>
      </c>
      <c r="FR1549" s="6" t="str">
        <f>+IFERROR(VLOOKUP(FP1549,Auxiliar!$A:$C,2,0),"")</f>
        <v/>
      </c>
      <c r="FS1549" s="7"/>
      <c r="FT1549" s="1"/>
      <c r="FU1549" s="12"/>
      <c r="FV1549" s="6" t="str">
        <f>+IFERROR(VALUE(RIGHT(Tabla31[[#This Row],[B2B]],6)),"")</f>
        <v/>
      </c>
      <c r="FW1549" s="6" t="str">
        <f>+IFERROR(VLOOKUP(FU1549,Auxiliar!$A:$C,2,0),"")</f>
        <v/>
      </c>
      <c r="FX1549" s="7" t="str">
        <f>+IFERROR(VLOOKUP(FU1549,Auxiliar!$A:$C,3,0),"")</f>
        <v/>
      </c>
      <c r="FY1549" s="1"/>
      <c r="FZ1549" s="12"/>
      <c r="GA1549" s="6" t="str">
        <f>+IFERROR(VALUE(RIGHT(Tabla32[[#This Row],[B2B]],6)),"")</f>
        <v/>
      </c>
      <c r="GB1549" s="6" t="str">
        <f>+IFERROR(VLOOKUP(FZ1549,Auxiliar!$A:$C,2,0),"")</f>
        <v/>
      </c>
      <c r="GC1549" s="7" t="str">
        <f>+IFERROR(VLOOKUP(FZ1549,Auxiliar!$A:$C,3,0),"")</f>
        <v/>
      </c>
      <c r="GD1549" s="1"/>
      <c r="GE1549" s="12"/>
      <c r="GF1549" s="6" t="str">
        <f>+IFERROR(VALUE(RIGHT(Tabla33[[#This Row],[B2B]],6)),"")</f>
        <v/>
      </c>
      <c r="GG1549" s="6" t="str">
        <f>+IFERROR(VLOOKUP(GE1549,Auxiliar!$A:$C,2,0),"")</f>
        <v/>
      </c>
      <c r="GH1549" s="7" t="str">
        <f>+IFERROR(VLOOKUP(GE1549,Auxiliar!$A:$C,3,0),"")</f>
        <v/>
      </c>
    </row>
    <row r="1550" spans="91:190" x14ac:dyDescent="0.25">
      <c r="CM1550" s="1">
        <v>6218</v>
      </c>
      <c r="CN1550" s="1" t="s">
        <v>20</v>
      </c>
      <c r="CO1550" s="6">
        <v>6218</v>
      </c>
      <c r="CP1550" s="6" t="s">
        <v>20</v>
      </c>
      <c r="CQ1550" s="7" t="s">
        <v>21</v>
      </c>
      <c r="DE1550" s="1">
        <v>6218</v>
      </c>
      <c r="DF1550" s="1" t="s">
        <v>19</v>
      </c>
      <c r="DG1550" s="6">
        <f>+IFERROR(VALUE(RIGHT(Tabla19[[#This Row],[B2B]],6)),"")</f>
        <v>6218</v>
      </c>
      <c r="DH1550" s="6" t="str">
        <f>+IFERROR(VLOOKUP(DF1550,Auxiliar!$A:$C,2,0),"")</f>
        <v>MICHELOB</v>
      </c>
      <c r="DI1550" s="7" t="str">
        <f>+IFERROR(VLOOKUP(DF1550,Auxiliar!$A:$C,3,0),"")</f>
        <v>1b 7% | 3b 22% | 8b 27%</v>
      </c>
      <c r="DQ1550" s="1"/>
      <c r="DR1550" s="12"/>
      <c r="DS1550" s="6" t="str">
        <f>+IFERROR(VALUE(RIGHT(Tabla21[[#This Row],[B2B]],6)),"")</f>
        <v/>
      </c>
      <c r="DT1550" s="6" t="str">
        <f>+IFERROR(VLOOKUP(DR1550,Auxiliar!$A:$C,2,0),"")</f>
        <v/>
      </c>
      <c r="DU1550" s="7" t="str">
        <f>+IFERROR(VLOOKUP(DR1550,Auxiliar!$A:$C,3,0),"")</f>
        <v/>
      </c>
      <c r="DW1550" s="1"/>
      <c r="DX1550" s="12"/>
      <c r="DY1550" s="6" t="str">
        <f>+IFERROR(VALUE(RIGHT(Tabla22[[#This Row],[B2B]],6)),"")</f>
        <v/>
      </c>
      <c r="DZ1550" s="6" t="str">
        <f>+IFERROR(VLOOKUP(DX1550,Auxiliar!$A:$C,2,0),"")</f>
        <v/>
      </c>
      <c r="EA1550" s="7" t="str">
        <f>+IFERROR(VLOOKUP(DX1550,Auxiliar!$A:$C,3,0),"")</f>
        <v/>
      </c>
      <c r="EC1550" s="1"/>
      <c r="ED1550" s="12"/>
      <c r="EE1550" s="6" t="str">
        <f>+IFERROR(VALUE(RIGHT(Tabla23[[#This Row],[B2B]],6)),"")</f>
        <v/>
      </c>
      <c r="EF1550" s="6" t="str">
        <f>+IFERROR(VLOOKUP(ED1550,Auxiliar!$A:$C,2,0),"")</f>
        <v/>
      </c>
      <c r="EG1550" s="7" t="str">
        <f>+IFERROR(VLOOKUP(ED1550,Auxiliar!$A:$C,3,0),"")</f>
        <v/>
      </c>
      <c r="EI1550" s="1"/>
      <c r="EJ1550" s="12"/>
      <c r="EK1550" s="6" t="str">
        <f>+IFERROR(VALUE(RIGHT(Tabla24[[#This Row],[B2B]],6)),"")</f>
        <v/>
      </c>
      <c r="EL1550" s="6" t="str">
        <f>+IFERROR(VLOOKUP(EJ1550,Auxiliar!$A:$C,2,0),"")</f>
        <v/>
      </c>
      <c r="EM1550" s="7" t="str">
        <f>+IFERROR(VLOOKUP(EJ1550,Auxiliar!$A:$C,3,0),"")</f>
        <v/>
      </c>
      <c r="EO1550" s="1"/>
      <c r="EP1550" s="12"/>
      <c r="EQ1550" s="6" t="str">
        <f>+IFERROR(VALUE(RIGHT(Tabla25[[#This Row],[B2B]],6)),"")</f>
        <v/>
      </c>
      <c r="ER1550" s="6" t="str">
        <f>+IFERROR(VLOOKUP(EP1550,Auxiliar!$A:$C,2,0),"")</f>
        <v/>
      </c>
      <c r="ES1550" s="7" t="str">
        <f>+IFERROR(VLOOKUP(EP1550,Auxiliar!$A:$C,3,0),"")</f>
        <v/>
      </c>
      <c r="EU1550" s="1"/>
      <c r="EV1550" s="12"/>
      <c r="EW1550" s="6" t="str">
        <f>+IFERROR(VALUE(RIGHT(Tabla26[[#This Row],[B2B]],6)),"")</f>
        <v/>
      </c>
      <c r="EX1550" s="6" t="str">
        <f>+IFERROR(VLOOKUP(EV1550,Auxiliar!$A:$C,2,0),"")</f>
        <v/>
      </c>
      <c r="EY1550" s="7" t="str">
        <f>+IFERROR(VLOOKUP(EV1550,Auxiliar!$A:$C,3,0),"")</f>
        <v/>
      </c>
      <c r="EZ1550" s="1"/>
      <c r="FA1550" s="12"/>
      <c r="FB1550" s="6" t="str">
        <f>+IFERROR(VALUE(RIGHT(Tabla27[[#This Row],[B2B]],6)),"")</f>
        <v/>
      </c>
      <c r="FC1550" s="6" t="str">
        <f>+IFERROR(VLOOKUP(FA1550,Auxiliar!$A:$C,2,0),"")</f>
        <v/>
      </c>
      <c r="FD1550" s="7" t="str">
        <f>+IFERROR(VLOOKUP(FA1550,Auxiliar!$A:$C,3,0),"")</f>
        <v/>
      </c>
      <c r="FE1550" s="1"/>
      <c r="FF1550" s="12"/>
      <c r="FG1550" s="6" t="str">
        <f>+IFERROR(VALUE(RIGHT(Tabla28[[#This Row],[B2B]],6)),"")</f>
        <v/>
      </c>
      <c r="FH1550" s="6" t="str">
        <f>+IFERROR(VLOOKUP(FF1550,Auxiliar!$A:$C,2,0),"")</f>
        <v/>
      </c>
      <c r="FI1550" s="7" t="str">
        <f>+IFERROR(VLOOKUP(FF1550,Auxiliar!$A:$C,3,0),"")</f>
        <v/>
      </c>
      <c r="FJ1550" s="1"/>
      <c r="FK1550" s="12"/>
      <c r="FL1550" s="6" t="str">
        <f>+IFERROR(VALUE(RIGHT(Tabla29[[#This Row],[B2B]],6)),"")</f>
        <v/>
      </c>
      <c r="FM1550" s="6" t="str">
        <f>+IFERROR(VLOOKUP(FK1550,Auxiliar!$A:$C,2,0),"")</f>
        <v/>
      </c>
      <c r="FN1550" s="7" t="str">
        <f>+IFERROR(VLOOKUP(FK1550,Auxiliar!$A:$C,3,0),"")</f>
        <v/>
      </c>
      <c r="FO1550" s="1"/>
      <c r="FP1550" s="12"/>
      <c r="FQ1550" s="6" t="str">
        <f>+IFERROR(VALUE(RIGHT(Tabla30[[#This Row],[B2B]],6)),"")</f>
        <v/>
      </c>
      <c r="FR1550" s="6" t="str">
        <f>+IFERROR(VLOOKUP(FP1550,Auxiliar!$A:$C,2,0),"")</f>
        <v/>
      </c>
      <c r="FS1550" s="7"/>
      <c r="FT1550" s="1"/>
      <c r="FU1550" s="12"/>
      <c r="FV1550" s="6" t="str">
        <f>+IFERROR(VALUE(RIGHT(Tabla31[[#This Row],[B2B]],6)),"")</f>
        <v/>
      </c>
      <c r="FW1550" s="6" t="str">
        <f>+IFERROR(VLOOKUP(FU1550,Auxiliar!$A:$C,2,0),"")</f>
        <v/>
      </c>
      <c r="FX1550" s="7" t="str">
        <f>+IFERROR(VLOOKUP(FU1550,Auxiliar!$A:$C,3,0),"")</f>
        <v/>
      </c>
      <c r="FY1550" s="1"/>
      <c r="FZ1550" s="12"/>
      <c r="GA1550" s="6" t="str">
        <f>+IFERROR(VALUE(RIGHT(Tabla32[[#This Row],[B2B]],6)),"")</f>
        <v/>
      </c>
      <c r="GB1550" s="6" t="str">
        <f>+IFERROR(VLOOKUP(FZ1550,Auxiliar!$A:$C,2,0),"")</f>
        <v/>
      </c>
      <c r="GC1550" s="7" t="str">
        <f>+IFERROR(VLOOKUP(FZ1550,Auxiliar!$A:$C,3,0),"")</f>
        <v/>
      </c>
      <c r="GD1550" s="1"/>
      <c r="GE1550" s="12"/>
      <c r="GF1550" s="6" t="str">
        <f>+IFERROR(VALUE(RIGHT(Tabla33[[#This Row],[B2B]],6)),"")</f>
        <v/>
      </c>
      <c r="GG1550" s="6" t="str">
        <f>+IFERROR(VLOOKUP(GE1550,Auxiliar!$A:$C,2,0),"")</f>
        <v/>
      </c>
      <c r="GH1550" s="7" t="str">
        <f>+IFERROR(VLOOKUP(GE1550,Auxiliar!$A:$C,3,0),"")</f>
        <v/>
      </c>
    </row>
    <row r="1551" spans="91:190" x14ac:dyDescent="0.25">
      <c r="CM1551" s="1">
        <v>6221</v>
      </c>
      <c r="CN1551" s="1" t="s">
        <v>20</v>
      </c>
      <c r="CO1551" s="6">
        <v>6221</v>
      </c>
      <c r="CP1551" s="6" t="s">
        <v>20</v>
      </c>
      <c r="CQ1551" s="7" t="s">
        <v>21</v>
      </c>
      <c r="DE1551" s="1">
        <v>6221</v>
      </c>
      <c r="DF1551" s="1" t="s">
        <v>19</v>
      </c>
      <c r="DG1551" s="6">
        <f>+IFERROR(VALUE(RIGHT(Tabla19[[#This Row],[B2B]],6)),"")</f>
        <v>6221</v>
      </c>
      <c r="DH1551" s="6" t="str">
        <f>+IFERROR(VLOOKUP(DF1551,Auxiliar!$A:$C,2,0),"")</f>
        <v>MICHELOB</v>
      </c>
      <c r="DI1551" s="7" t="str">
        <f>+IFERROR(VLOOKUP(DF1551,Auxiliar!$A:$C,3,0),"")</f>
        <v>1b 7% | 3b 22% | 8b 27%</v>
      </c>
      <c r="DQ1551" s="1"/>
      <c r="DR1551" s="12"/>
      <c r="DS1551" s="6" t="str">
        <f>+IFERROR(VALUE(RIGHT(Tabla21[[#This Row],[B2B]],6)),"")</f>
        <v/>
      </c>
      <c r="DT1551" s="6" t="str">
        <f>+IFERROR(VLOOKUP(DR1551,Auxiliar!$A:$C,2,0),"")</f>
        <v/>
      </c>
      <c r="DU1551" s="7" t="str">
        <f>+IFERROR(VLOOKUP(DR1551,Auxiliar!$A:$C,3,0),"")</f>
        <v/>
      </c>
      <c r="DW1551" s="1"/>
      <c r="DX1551" s="12"/>
      <c r="DY1551" s="6" t="str">
        <f>+IFERROR(VALUE(RIGHT(Tabla22[[#This Row],[B2B]],6)),"")</f>
        <v/>
      </c>
      <c r="DZ1551" s="6" t="str">
        <f>+IFERROR(VLOOKUP(DX1551,Auxiliar!$A:$C,2,0),"")</f>
        <v/>
      </c>
      <c r="EA1551" s="7" t="str">
        <f>+IFERROR(VLOOKUP(DX1551,Auxiliar!$A:$C,3,0),"")</f>
        <v/>
      </c>
      <c r="EC1551" s="1"/>
      <c r="ED1551" s="12"/>
      <c r="EE1551" s="6" t="str">
        <f>+IFERROR(VALUE(RIGHT(Tabla23[[#This Row],[B2B]],6)),"")</f>
        <v/>
      </c>
      <c r="EF1551" s="6" t="str">
        <f>+IFERROR(VLOOKUP(ED1551,Auxiliar!$A:$C,2,0),"")</f>
        <v/>
      </c>
      <c r="EG1551" s="7" t="str">
        <f>+IFERROR(VLOOKUP(ED1551,Auxiliar!$A:$C,3,0),"")</f>
        <v/>
      </c>
      <c r="EI1551" s="1"/>
      <c r="EJ1551" s="12"/>
      <c r="EK1551" s="6" t="str">
        <f>+IFERROR(VALUE(RIGHT(Tabla24[[#This Row],[B2B]],6)),"")</f>
        <v/>
      </c>
      <c r="EL1551" s="6" t="str">
        <f>+IFERROR(VLOOKUP(EJ1551,Auxiliar!$A:$C,2,0),"")</f>
        <v/>
      </c>
      <c r="EM1551" s="7" t="str">
        <f>+IFERROR(VLOOKUP(EJ1551,Auxiliar!$A:$C,3,0),"")</f>
        <v/>
      </c>
      <c r="EO1551" s="1"/>
      <c r="EP1551" s="12"/>
      <c r="EQ1551" s="6" t="str">
        <f>+IFERROR(VALUE(RIGHT(Tabla25[[#This Row],[B2B]],6)),"")</f>
        <v/>
      </c>
      <c r="ER1551" s="6" t="str">
        <f>+IFERROR(VLOOKUP(EP1551,Auxiliar!$A:$C,2,0),"")</f>
        <v/>
      </c>
      <c r="ES1551" s="7" t="str">
        <f>+IFERROR(VLOOKUP(EP1551,Auxiliar!$A:$C,3,0),"")</f>
        <v/>
      </c>
      <c r="EU1551" s="1"/>
      <c r="EV1551" s="12"/>
      <c r="EW1551" s="6" t="str">
        <f>+IFERROR(VALUE(RIGHT(Tabla26[[#This Row],[B2B]],6)),"")</f>
        <v/>
      </c>
      <c r="EX1551" s="6" t="str">
        <f>+IFERROR(VLOOKUP(EV1551,Auxiliar!$A:$C,2,0),"")</f>
        <v/>
      </c>
      <c r="EY1551" s="7" t="str">
        <f>+IFERROR(VLOOKUP(EV1551,Auxiliar!$A:$C,3,0),"")</f>
        <v/>
      </c>
      <c r="EZ1551" s="1"/>
      <c r="FA1551" s="12"/>
      <c r="FB1551" s="6" t="str">
        <f>+IFERROR(VALUE(RIGHT(Tabla27[[#This Row],[B2B]],6)),"")</f>
        <v/>
      </c>
      <c r="FC1551" s="6" t="str">
        <f>+IFERROR(VLOOKUP(FA1551,Auxiliar!$A:$C,2,0),"")</f>
        <v/>
      </c>
      <c r="FD1551" s="7" t="str">
        <f>+IFERROR(VLOOKUP(FA1551,Auxiliar!$A:$C,3,0),"")</f>
        <v/>
      </c>
      <c r="FE1551" s="1"/>
      <c r="FF1551" s="12"/>
      <c r="FG1551" s="6" t="str">
        <f>+IFERROR(VALUE(RIGHT(Tabla28[[#This Row],[B2B]],6)),"")</f>
        <v/>
      </c>
      <c r="FH1551" s="6" t="str">
        <f>+IFERROR(VLOOKUP(FF1551,Auxiliar!$A:$C,2,0),"")</f>
        <v/>
      </c>
      <c r="FI1551" s="7" t="str">
        <f>+IFERROR(VLOOKUP(FF1551,Auxiliar!$A:$C,3,0),"")</f>
        <v/>
      </c>
      <c r="FJ1551" s="1"/>
      <c r="FK1551" s="12"/>
      <c r="FL1551" s="6" t="str">
        <f>+IFERROR(VALUE(RIGHT(Tabla29[[#This Row],[B2B]],6)),"")</f>
        <v/>
      </c>
      <c r="FM1551" s="6" t="str">
        <f>+IFERROR(VLOOKUP(FK1551,Auxiliar!$A:$C,2,0),"")</f>
        <v/>
      </c>
      <c r="FN1551" s="7" t="str">
        <f>+IFERROR(VLOOKUP(FK1551,Auxiliar!$A:$C,3,0),"")</f>
        <v/>
      </c>
      <c r="FO1551" s="1"/>
      <c r="FP1551" s="12"/>
      <c r="FQ1551" s="6" t="str">
        <f>+IFERROR(VALUE(RIGHT(Tabla30[[#This Row],[B2B]],6)),"")</f>
        <v/>
      </c>
      <c r="FR1551" s="6" t="str">
        <f>+IFERROR(VLOOKUP(FP1551,Auxiliar!$A:$C,2,0),"")</f>
        <v/>
      </c>
      <c r="FS1551" s="7"/>
      <c r="FT1551" s="1"/>
      <c r="FU1551" s="12"/>
      <c r="FV1551" s="6" t="str">
        <f>+IFERROR(VALUE(RIGHT(Tabla31[[#This Row],[B2B]],6)),"")</f>
        <v/>
      </c>
      <c r="FW1551" s="6" t="str">
        <f>+IFERROR(VLOOKUP(FU1551,Auxiliar!$A:$C,2,0),"")</f>
        <v/>
      </c>
      <c r="FX1551" s="7" t="str">
        <f>+IFERROR(VLOOKUP(FU1551,Auxiliar!$A:$C,3,0),"")</f>
        <v/>
      </c>
      <c r="FY1551" s="1"/>
      <c r="FZ1551" s="12"/>
      <c r="GA1551" s="6" t="str">
        <f>+IFERROR(VALUE(RIGHT(Tabla32[[#This Row],[B2B]],6)),"")</f>
        <v/>
      </c>
      <c r="GB1551" s="6" t="str">
        <f>+IFERROR(VLOOKUP(FZ1551,Auxiliar!$A:$C,2,0),"")</f>
        <v/>
      </c>
      <c r="GC1551" s="7" t="str">
        <f>+IFERROR(VLOOKUP(FZ1551,Auxiliar!$A:$C,3,0),"")</f>
        <v/>
      </c>
      <c r="GD1551" s="1"/>
      <c r="GE1551" s="12"/>
      <c r="GF1551" s="6" t="str">
        <f>+IFERROR(VALUE(RIGHT(Tabla33[[#This Row],[B2B]],6)),"")</f>
        <v/>
      </c>
      <c r="GG1551" s="6" t="str">
        <f>+IFERROR(VLOOKUP(GE1551,Auxiliar!$A:$C,2,0),"")</f>
        <v/>
      </c>
      <c r="GH1551" s="7" t="str">
        <f>+IFERROR(VLOOKUP(GE1551,Auxiliar!$A:$C,3,0),"")</f>
        <v/>
      </c>
    </row>
    <row r="1552" spans="91:190" x14ac:dyDescent="0.25">
      <c r="CM1552" s="1">
        <v>6311</v>
      </c>
      <c r="CN1552" s="1" t="s">
        <v>20</v>
      </c>
      <c r="CO1552" s="6">
        <v>6311</v>
      </c>
      <c r="CP1552" s="6" t="s">
        <v>20</v>
      </c>
      <c r="CQ1552" s="7" t="s">
        <v>21</v>
      </c>
      <c r="DE1552" s="1">
        <v>6311</v>
      </c>
      <c r="DF1552" s="1" t="s">
        <v>19</v>
      </c>
      <c r="DG1552" s="6">
        <f>+IFERROR(VALUE(RIGHT(Tabla19[[#This Row],[B2B]],6)),"")</f>
        <v>6311</v>
      </c>
      <c r="DH1552" s="6" t="str">
        <f>+IFERROR(VLOOKUP(DF1552,Auxiliar!$A:$C,2,0),"")</f>
        <v>MICHELOB</v>
      </c>
      <c r="DI1552" s="7" t="str">
        <f>+IFERROR(VLOOKUP(DF1552,Auxiliar!$A:$C,3,0),"")</f>
        <v>1b 7% | 3b 22% | 8b 27%</v>
      </c>
      <c r="DQ1552" s="1"/>
      <c r="DR1552" s="12"/>
      <c r="DS1552" s="6" t="str">
        <f>+IFERROR(VALUE(RIGHT(Tabla21[[#This Row],[B2B]],6)),"")</f>
        <v/>
      </c>
      <c r="DT1552" s="6" t="str">
        <f>+IFERROR(VLOOKUP(DR1552,Auxiliar!$A:$C,2,0),"")</f>
        <v/>
      </c>
      <c r="DU1552" s="7" t="str">
        <f>+IFERROR(VLOOKUP(DR1552,Auxiliar!$A:$C,3,0),"")</f>
        <v/>
      </c>
      <c r="DW1552" s="1"/>
      <c r="DX1552" s="12"/>
      <c r="DY1552" s="6" t="str">
        <f>+IFERROR(VALUE(RIGHT(Tabla22[[#This Row],[B2B]],6)),"")</f>
        <v/>
      </c>
      <c r="DZ1552" s="6" t="str">
        <f>+IFERROR(VLOOKUP(DX1552,Auxiliar!$A:$C,2,0),"")</f>
        <v/>
      </c>
      <c r="EA1552" s="7" t="str">
        <f>+IFERROR(VLOOKUP(DX1552,Auxiliar!$A:$C,3,0),"")</f>
        <v/>
      </c>
      <c r="EC1552" s="1"/>
      <c r="ED1552" s="12"/>
      <c r="EE1552" s="6" t="str">
        <f>+IFERROR(VALUE(RIGHT(Tabla23[[#This Row],[B2B]],6)),"")</f>
        <v/>
      </c>
      <c r="EF1552" s="6" t="str">
        <f>+IFERROR(VLOOKUP(ED1552,Auxiliar!$A:$C,2,0),"")</f>
        <v/>
      </c>
      <c r="EG1552" s="7" t="str">
        <f>+IFERROR(VLOOKUP(ED1552,Auxiliar!$A:$C,3,0),"")</f>
        <v/>
      </c>
      <c r="EI1552" s="1"/>
      <c r="EJ1552" s="12"/>
      <c r="EK1552" s="6" t="str">
        <f>+IFERROR(VALUE(RIGHT(Tabla24[[#This Row],[B2B]],6)),"")</f>
        <v/>
      </c>
      <c r="EL1552" s="6" t="str">
        <f>+IFERROR(VLOOKUP(EJ1552,Auxiliar!$A:$C,2,0),"")</f>
        <v/>
      </c>
      <c r="EM1552" s="7" t="str">
        <f>+IFERROR(VLOOKUP(EJ1552,Auxiliar!$A:$C,3,0),"")</f>
        <v/>
      </c>
      <c r="EO1552" s="1"/>
      <c r="EP1552" s="12"/>
      <c r="EQ1552" s="6" t="str">
        <f>+IFERROR(VALUE(RIGHT(Tabla25[[#This Row],[B2B]],6)),"")</f>
        <v/>
      </c>
      <c r="ER1552" s="6" t="str">
        <f>+IFERROR(VLOOKUP(EP1552,Auxiliar!$A:$C,2,0),"")</f>
        <v/>
      </c>
      <c r="ES1552" s="7" t="str">
        <f>+IFERROR(VLOOKUP(EP1552,Auxiliar!$A:$C,3,0),"")</f>
        <v/>
      </c>
      <c r="EU1552" s="1"/>
      <c r="EV1552" s="12"/>
      <c r="EW1552" s="6" t="str">
        <f>+IFERROR(VALUE(RIGHT(Tabla26[[#This Row],[B2B]],6)),"")</f>
        <v/>
      </c>
      <c r="EX1552" s="6" t="str">
        <f>+IFERROR(VLOOKUP(EV1552,Auxiliar!$A:$C,2,0),"")</f>
        <v/>
      </c>
      <c r="EY1552" s="7" t="str">
        <f>+IFERROR(VLOOKUP(EV1552,Auxiliar!$A:$C,3,0),"")</f>
        <v/>
      </c>
      <c r="EZ1552" s="1"/>
      <c r="FA1552" s="12"/>
      <c r="FB1552" s="6" t="str">
        <f>+IFERROR(VALUE(RIGHT(Tabla27[[#This Row],[B2B]],6)),"")</f>
        <v/>
      </c>
      <c r="FC1552" s="6" t="str">
        <f>+IFERROR(VLOOKUP(FA1552,Auxiliar!$A:$C,2,0),"")</f>
        <v/>
      </c>
      <c r="FD1552" s="7" t="str">
        <f>+IFERROR(VLOOKUP(FA1552,Auxiliar!$A:$C,3,0),"")</f>
        <v/>
      </c>
      <c r="FE1552" s="1"/>
      <c r="FF1552" s="12"/>
      <c r="FG1552" s="6" t="str">
        <f>+IFERROR(VALUE(RIGHT(Tabla28[[#This Row],[B2B]],6)),"")</f>
        <v/>
      </c>
      <c r="FH1552" s="6" t="str">
        <f>+IFERROR(VLOOKUP(FF1552,Auxiliar!$A:$C,2,0),"")</f>
        <v/>
      </c>
      <c r="FI1552" s="7" t="str">
        <f>+IFERROR(VLOOKUP(FF1552,Auxiliar!$A:$C,3,0),"")</f>
        <v/>
      </c>
      <c r="FJ1552" s="1"/>
      <c r="FK1552" s="12"/>
      <c r="FL1552" s="6" t="str">
        <f>+IFERROR(VALUE(RIGHT(Tabla29[[#This Row],[B2B]],6)),"")</f>
        <v/>
      </c>
      <c r="FM1552" s="6" t="str">
        <f>+IFERROR(VLOOKUP(FK1552,Auxiliar!$A:$C,2,0),"")</f>
        <v/>
      </c>
      <c r="FN1552" s="7" t="str">
        <f>+IFERROR(VLOOKUP(FK1552,Auxiliar!$A:$C,3,0),"")</f>
        <v/>
      </c>
      <c r="FO1552" s="1"/>
      <c r="FP1552" s="12"/>
      <c r="FQ1552" s="6" t="str">
        <f>+IFERROR(VALUE(RIGHT(Tabla30[[#This Row],[B2B]],6)),"")</f>
        <v/>
      </c>
      <c r="FR1552" s="6" t="str">
        <f>+IFERROR(VLOOKUP(FP1552,Auxiliar!$A:$C,2,0),"")</f>
        <v/>
      </c>
      <c r="FS1552" s="7"/>
      <c r="FT1552" s="1"/>
      <c r="FU1552" s="12"/>
      <c r="FV1552" s="6" t="str">
        <f>+IFERROR(VALUE(RIGHT(Tabla31[[#This Row],[B2B]],6)),"")</f>
        <v/>
      </c>
      <c r="FW1552" s="6" t="str">
        <f>+IFERROR(VLOOKUP(FU1552,Auxiliar!$A:$C,2,0),"")</f>
        <v/>
      </c>
      <c r="FX1552" s="7" t="str">
        <f>+IFERROR(VLOOKUP(FU1552,Auxiliar!$A:$C,3,0),"")</f>
        <v/>
      </c>
      <c r="FY1552" s="1"/>
      <c r="FZ1552" s="12"/>
      <c r="GA1552" s="6" t="str">
        <f>+IFERROR(VALUE(RIGHT(Tabla32[[#This Row],[B2B]],6)),"")</f>
        <v/>
      </c>
      <c r="GB1552" s="6" t="str">
        <f>+IFERROR(VLOOKUP(FZ1552,Auxiliar!$A:$C,2,0),"")</f>
        <v/>
      </c>
      <c r="GC1552" s="7" t="str">
        <f>+IFERROR(VLOOKUP(FZ1552,Auxiliar!$A:$C,3,0),"")</f>
        <v/>
      </c>
      <c r="GD1552" s="1"/>
      <c r="GE1552" s="12"/>
      <c r="GF1552" s="6" t="str">
        <f>+IFERROR(VALUE(RIGHT(Tabla33[[#This Row],[B2B]],6)),"")</f>
        <v/>
      </c>
      <c r="GG1552" s="6" t="str">
        <f>+IFERROR(VLOOKUP(GE1552,Auxiliar!$A:$C,2,0),"")</f>
        <v/>
      </c>
      <c r="GH1552" s="7" t="str">
        <f>+IFERROR(VLOOKUP(GE1552,Auxiliar!$A:$C,3,0),"")</f>
        <v/>
      </c>
    </row>
    <row r="1553" spans="91:190" x14ac:dyDescent="0.25">
      <c r="CM1553" s="1">
        <v>6360</v>
      </c>
      <c r="CN1553" s="1" t="s">
        <v>20</v>
      </c>
      <c r="CO1553" s="6">
        <v>6360</v>
      </c>
      <c r="CP1553" s="6" t="s">
        <v>20</v>
      </c>
      <c r="CQ1553" s="7" t="s">
        <v>21</v>
      </c>
      <c r="DE1553" s="1">
        <v>6360</v>
      </c>
      <c r="DF1553" s="1" t="s">
        <v>19</v>
      </c>
      <c r="DG1553" s="6">
        <f>+IFERROR(VALUE(RIGHT(Tabla19[[#This Row],[B2B]],6)),"")</f>
        <v>6360</v>
      </c>
      <c r="DH1553" s="6" t="str">
        <f>+IFERROR(VLOOKUP(DF1553,Auxiliar!$A:$C,2,0),"")</f>
        <v>MICHELOB</v>
      </c>
      <c r="DI1553" s="7" t="str">
        <f>+IFERROR(VLOOKUP(DF1553,Auxiliar!$A:$C,3,0),"")</f>
        <v>1b 7% | 3b 22% | 8b 27%</v>
      </c>
      <c r="DQ1553" s="1"/>
      <c r="DR1553" s="12"/>
      <c r="DS1553" s="6" t="str">
        <f>+IFERROR(VALUE(RIGHT(Tabla21[[#This Row],[B2B]],6)),"")</f>
        <v/>
      </c>
      <c r="DT1553" s="6" t="str">
        <f>+IFERROR(VLOOKUP(DR1553,Auxiliar!$A:$C,2,0),"")</f>
        <v/>
      </c>
      <c r="DU1553" s="7" t="str">
        <f>+IFERROR(VLOOKUP(DR1553,Auxiliar!$A:$C,3,0),"")</f>
        <v/>
      </c>
      <c r="DW1553" s="1"/>
      <c r="DX1553" s="12"/>
      <c r="DY1553" s="6" t="str">
        <f>+IFERROR(VALUE(RIGHT(Tabla22[[#This Row],[B2B]],6)),"")</f>
        <v/>
      </c>
      <c r="DZ1553" s="6" t="str">
        <f>+IFERROR(VLOOKUP(DX1553,Auxiliar!$A:$C,2,0),"")</f>
        <v/>
      </c>
      <c r="EA1553" s="7" t="str">
        <f>+IFERROR(VLOOKUP(DX1553,Auxiliar!$A:$C,3,0),"")</f>
        <v/>
      </c>
      <c r="EC1553" s="1"/>
      <c r="ED1553" s="12"/>
      <c r="EE1553" s="6" t="str">
        <f>+IFERROR(VALUE(RIGHT(Tabla23[[#This Row],[B2B]],6)),"")</f>
        <v/>
      </c>
      <c r="EF1553" s="6" t="str">
        <f>+IFERROR(VLOOKUP(ED1553,Auxiliar!$A:$C,2,0),"")</f>
        <v/>
      </c>
      <c r="EG1553" s="7" t="str">
        <f>+IFERROR(VLOOKUP(ED1553,Auxiliar!$A:$C,3,0),"")</f>
        <v/>
      </c>
      <c r="EI1553" s="1"/>
      <c r="EJ1553" s="12"/>
      <c r="EK1553" s="6" t="str">
        <f>+IFERROR(VALUE(RIGHT(Tabla24[[#This Row],[B2B]],6)),"")</f>
        <v/>
      </c>
      <c r="EL1553" s="6" t="str">
        <f>+IFERROR(VLOOKUP(EJ1553,Auxiliar!$A:$C,2,0),"")</f>
        <v/>
      </c>
      <c r="EM1553" s="7" t="str">
        <f>+IFERROR(VLOOKUP(EJ1553,Auxiliar!$A:$C,3,0),"")</f>
        <v/>
      </c>
      <c r="EO1553" s="1"/>
      <c r="EP1553" s="12"/>
      <c r="EQ1553" s="6" t="str">
        <f>+IFERROR(VALUE(RIGHT(Tabla25[[#This Row],[B2B]],6)),"")</f>
        <v/>
      </c>
      <c r="ER1553" s="6" t="str">
        <f>+IFERROR(VLOOKUP(EP1553,Auxiliar!$A:$C,2,0),"")</f>
        <v/>
      </c>
      <c r="ES1553" s="7" t="str">
        <f>+IFERROR(VLOOKUP(EP1553,Auxiliar!$A:$C,3,0),"")</f>
        <v/>
      </c>
      <c r="EU1553" s="1"/>
      <c r="EV1553" s="12"/>
      <c r="EW1553" s="6" t="str">
        <f>+IFERROR(VALUE(RIGHT(Tabla26[[#This Row],[B2B]],6)),"")</f>
        <v/>
      </c>
      <c r="EX1553" s="6" t="str">
        <f>+IFERROR(VLOOKUP(EV1553,Auxiliar!$A:$C,2,0),"")</f>
        <v/>
      </c>
      <c r="EY1553" s="7" t="str">
        <f>+IFERROR(VLOOKUP(EV1553,Auxiliar!$A:$C,3,0),"")</f>
        <v/>
      </c>
      <c r="EZ1553" s="1"/>
      <c r="FA1553" s="12"/>
      <c r="FB1553" s="6" t="str">
        <f>+IFERROR(VALUE(RIGHT(Tabla27[[#This Row],[B2B]],6)),"")</f>
        <v/>
      </c>
      <c r="FC1553" s="6" t="str">
        <f>+IFERROR(VLOOKUP(FA1553,Auxiliar!$A:$C,2,0),"")</f>
        <v/>
      </c>
      <c r="FD1553" s="7" t="str">
        <f>+IFERROR(VLOOKUP(FA1553,Auxiliar!$A:$C,3,0),"")</f>
        <v/>
      </c>
      <c r="FE1553" s="1"/>
      <c r="FF1553" s="12"/>
      <c r="FG1553" s="6" t="str">
        <f>+IFERROR(VALUE(RIGHT(Tabla28[[#This Row],[B2B]],6)),"")</f>
        <v/>
      </c>
      <c r="FH1553" s="6" t="str">
        <f>+IFERROR(VLOOKUP(FF1553,Auxiliar!$A:$C,2,0),"")</f>
        <v/>
      </c>
      <c r="FI1553" s="7" t="str">
        <f>+IFERROR(VLOOKUP(FF1553,Auxiliar!$A:$C,3,0),"")</f>
        <v/>
      </c>
      <c r="FJ1553" s="1"/>
      <c r="FK1553" s="12"/>
      <c r="FL1553" s="6" t="str">
        <f>+IFERROR(VALUE(RIGHT(Tabla29[[#This Row],[B2B]],6)),"")</f>
        <v/>
      </c>
      <c r="FM1553" s="6" t="str">
        <f>+IFERROR(VLOOKUP(FK1553,Auxiliar!$A:$C,2,0),"")</f>
        <v/>
      </c>
      <c r="FN1553" s="7" t="str">
        <f>+IFERROR(VLOOKUP(FK1553,Auxiliar!$A:$C,3,0),"")</f>
        <v/>
      </c>
      <c r="FO1553" s="1"/>
      <c r="FP1553" s="12"/>
      <c r="FQ1553" s="6" t="str">
        <f>+IFERROR(VALUE(RIGHT(Tabla30[[#This Row],[B2B]],6)),"")</f>
        <v/>
      </c>
      <c r="FR1553" s="6" t="str">
        <f>+IFERROR(VLOOKUP(FP1553,Auxiliar!$A:$C,2,0),"")</f>
        <v/>
      </c>
      <c r="FS1553" s="7"/>
      <c r="FT1553" s="1"/>
      <c r="FU1553" s="12"/>
      <c r="FV1553" s="6" t="str">
        <f>+IFERROR(VALUE(RIGHT(Tabla31[[#This Row],[B2B]],6)),"")</f>
        <v/>
      </c>
      <c r="FW1553" s="6" t="str">
        <f>+IFERROR(VLOOKUP(FU1553,Auxiliar!$A:$C,2,0),"")</f>
        <v/>
      </c>
      <c r="FX1553" s="7" t="str">
        <f>+IFERROR(VLOOKUP(FU1553,Auxiliar!$A:$C,3,0),"")</f>
        <v/>
      </c>
      <c r="FY1553" s="1"/>
      <c r="FZ1553" s="12"/>
      <c r="GA1553" s="6" t="str">
        <f>+IFERROR(VALUE(RIGHT(Tabla32[[#This Row],[B2B]],6)),"")</f>
        <v/>
      </c>
      <c r="GB1553" s="6" t="str">
        <f>+IFERROR(VLOOKUP(FZ1553,Auxiliar!$A:$C,2,0),"")</f>
        <v/>
      </c>
      <c r="GC1553" s="7" t="str">
        <f>+IFERROR(VLOOKUP(FZ1553,Auxiliar!$A:$C,3,0),"")</f>
        <v/>
      </c>
      <c r="GD1553" s="1"/>
      <c r="GE1553" s="12"/>
      <c r="GF1553" s="6" t="str">
        <f>+IFERROR(VALUE(RIGHT(Tabla33[[#This Row],[B2B]],6)),"")</f>
        <v/>
      </c>
      <c r="GG1553" s="6" t="str">
        <f>+IFERROR(VLOOKUP(GE1553,Auxiliar!$A:$C,2,0),"")</f>
        <v/>
      </c>
      <c r="GH1553" s="7" t="str">
        <f>+IFERROR(VLOOKUP(GE1553,Auxiliar!$A:$C,3,0),"")</f>
        <v/>
      </c>
    </row>
    <row r="1554" spans="91:190" x14ac:dyDescent="0.25">
      <c r="CM1554" s="1">
        <v>6406</v>
      </c>
      <c r="CN1554" s="1" t="s">
        <v>20</v>
      </c>
      <c r="CO1554" s="6">
        <v>6406</v>
      </c>
      <c r="CP1554" s="6" t="s">
        <v>20</v>
      </c>
      <c r="CQ1554" s="7" t="s">
        <v>21</v>
      </c>
      <c r="DE1554" s="1">
        <v>6406</v>
      </c>
      <c r="DF1554" s="1" t="s">
        <v>19</v>
      </c>
      <c r="DG1554" s="6">
        <f>+IFERROR(VALUE(RIGHT(Tabla19[[#This Row],[B2B]],6)),"")</f>
        <v>6406</v>
      </c>
      <c r="DH1554" s="6" t="str">
        <f>+IFERROR(VLOOKUP(DF1554,Auxiliar!$A:$C,2,0),"")</f>
        <v>MICHELOB</v>
      </c>
      <c r="DI1554" s="7" t="str">
        <f>+IFERROR(VLOOKUP(DF1554,Auxiliar!$A:$C,3,0),"")</f>
        <v>1b 7% | 3b 22% | 8b 27%</v>
      </c>
      <c r="DQ1554" s="1"/>
      <c r="DR1554" s="12"/>
      <c r="DS1554" s="6" t="str">
        <f>+IFERROR(VALUE(RIGHT(Tabla21[[#This Row],[B2B]],6)),"")</f>
        <v/>
      </c>
      <c r="DT1554" s="6" t="str">
        <f>+IFERROR(VLOOKUP(DR1554,Auxiliar!$A:$C,2,0),"")</f>
        <v/>
      </c>
      <c r="DU1554" s="7" t="str">
        <f>+IFERROR(VLOOKUP(DR1554,Auxiliar!$A:$C,3,0),"")</f>
        <v/>
      </c>
      <c r="DW1554" s="1"/>
      <c r="DX1554" s="12"/>
      <c r="DY1554" s="6" t="str">
        <f>+IFERROR(VALUE(RIGHT(Tabla22[[#This Row],[B2B]],6)),"")</f>
        <v/>
      </c>
      <c r="DZ1554" s="6" t="str">
        <f>+IFERROR(VLOOKUP(DX1554,Auxiliar!$A:$C,2,0),"")</f>
        <v/>
      </c>
      <c r="EA1554" s="7" t="str">
        <f>+IFERROR(VLOOKUP(DX1554,Auxiliar!$A:$C,3,0),"")</f>
        <v/>
      </c>
      <c r="EC1554" s="1"/>
      <c r="ED1554" s="12"/>
      <c r="EE1554" s="6" t="str">
        <f>+IFERROR(VALUE(RIGHT(Tabla23[[#This Row],[B2B]],6)),"")</f>
        <v/>
      </c>
      <c r="EF1554" s="6" t="str">
        <f>+IFERROR(VLOOKUP(ED1554,Auxiliar!$A:$C,2,0),"")</f>
        <v/>
      </c>
      <c r="EG1554" s="7" t="str">
        <f>+IFERROR(VLOOKUP(ED1554,Auxiliar!$A:$C,3,0),"")</f>
        <v/>
      </c>
      <c r="EI1554" s="1"/>
      <c r="EJ1554" s="12"/>
      <c r="EK1554" s="6" t="str">
        <f>+IFERROR(VALUE(RIGHT(Tabla24[[#This Row],[B2B]],6)),"")</f>
        <v/>
      </c>
      <c r="EL1554" s="6" t="str">
        <f>+IFERROR(VLOOKUP(EJ1554,Auxiliar!$A:$C,2,0),"")</f>
        <v/>
      </c>
      <c r="EM1554" s="7" t="str">
        <f>+IFERROR(VLOOKUP(EJ1554,Auxiliar!$A:$C,3,0),"")</f>
        <v/>
      </c>
      <c r="EO1554" s="1"/>
      <c r="EP1554" s="12"/>
      <c r="EQ1554" s="6" t="str">
        <f>+IFERROR(VALUE(RIGHT(Tabla25[[#This Row],[B2B]],6)),"")</f>
        <v/>
      </c>
      <c r="ER1554" s="6" t="str">
        <f>+IFERROR(VLOOKUP(EP1554,Auxiliar!$A:$C,2,0),"")</f>
        <v/>
      </c>
      <c r="ES1554" s="7" t="str">
        <f>+IFERROR(VLOOKUP(EP1554,Auxiliar!$A:$C,3,0),"")</f>
        <v/>
      </c>
      <c r="EU1554" s="1"/>
      <c r="EV1554" s="12"/>
      <c r="EW1554" s="6" t="str">
        <f>+IFERROR(VALUE(RIGHT(Tabla26[[#This Row],[B2B]],6)),"")</f>
        <v/>
      </c>
      <c r="EX1554" s="6" t="str">
        <f>+IFERROR(VLOOKUP(EV1554,Auxiliar!$A:$C,2,0),"")</f>
        <v/>
      </c>
      <c r="EY1554" s="7" t="str">
        <f>+IFERROR(VLOOKUP(EV1554,Auxiliar!$A:$C,3,0),"")</f>
        <v/>
      </c>
      <c r="EZ1554" s="1"/>
      <c r="FA1554" s="12"/>
      <c r="FB1554" s="6" t="str">
        <f>+IFERROR(VALUE(RIGHT(Tabla27[[#This Row],[B2B]],6)),"")</f>
        <v/>
      </c>
      <c r="FC1554" s="6" t="str">
        <f>+IFERROR(VLOOKUP(FA1554,Auxiliar!$A:$C,2,0),"")</f>
        <v/>
      </c>
      <c r="FD1554" s="7" t="str">
        <f>+IFERROR(VLOOKUP(FA1554,Auxiliar!$A:$C,3,0),"")</f>
        <v/>
      </c>
      <c r="FE1554" s="1"/>
      <c r="FF1554" s="12"/>
      <c r="FG1554" s="6" t="str">
        <f>+IFERROR(VALUE(RIGHT(Tabla28[[#This Row],[B2B]],6)),"")</f>
        <v/>
      </c>
      <c r="FH1554" s="6" t="str">
        <f>+IFERROR(VLOOKUP(FF1554,Auxiliar!$A:$C,2,0),"")</f>
        <v/>
      </c>
      <c r="FI1554" s="7" t="str">
        <f>+IFERROR(VLOOKUP(FF1554,Auxiliar!$A:$C,3,0),"")</f>
        <v/>
      </c>
      <c r="FJ1554" s="1"/>
      <c r="FK1554" s="12"/>
      <c r="FL1554" s="6" t="str">
        <f>+IFERROR(VALUE(RIGHT(Tabla29[[#This Row],[B2B]],6)),"")</f>
        <v/>
      </c>
      <c r="FM1554" s="6" t="str">
        <f>+IFERROR(VLOOKUP(FK1554,Auxiliar!$A:$C,2,0),"")</f>
        <v/>
      </c>
      <c r="FN1554" s="7" t="str">
        <f>+IFERROR(VLOOKUP(FK1554,Auxiliar!$A:$C,3,0),"")</f>
        <v/>
      </c>
      <c r="FO1554" s="1"/>
      <c r="FP1554" s="12"/>
      <c r="FQ1554" s="6" t="str">
        <f>+IFERROR(VALUE(RIGHT(Tabla30[[#This Row],[B2B]],6)),"")</f>
        <v/>
      </c>
      <c r="FR1554" s="6" t="str">
        <f>+IFERROR(VLOOKUP(FP1554,Auxiliar!$A:$C,2,0),"")</f>
        <v/>
      </c>
      <c r="FS1554" s="7"/>
      <c r="FT1554" s="1"/>
      <c r="FU1554" s="12"/>
      <c r="FV1554" s="6" t="str">
        <f>+IFERROR(VALUE(RIGHT(Tabla31[[#This Row],[B2B]],6)),"")</f>
        <v/>
      </c>
      <c r="FW1554" s="6" t="str">
        <f>+IFERROR(VLOOKUP(FU1554,Auxiliar!$A:$C,2,0),"")</f>
        <v/>
      </c>
      <c r="FX1554" s="7" t="str">
        <f>+IFERROR(VLOOKUP(FU1554,Auxiliar!$A:$C,3,0),"")</f>
        <v/>
      </c>
      <c r="FY1554" s="1"/>
      <c r="FZ1554" s="12"/>
      <c r="GA1554" s="6" t="str">
        <f>+IFERROR(VALUE(RIGHT(Tabla32[[#This Row],[B2B]],6)),"")</f>
        <v/>
      </c>
      <c r="GB1554" s="6" t="str">
        <f>+IFERROR(VLOOKUP(FZ1554,Auxiliar!$A:$C,2,0),"")</f>
        <v/>
      </c>
      <c r="GC1554" s="7" t="str">
        <f>+IFERROR(VLOOKUP(FZ1554,Auxiliar!$A:$C,3,0),"")</f>
        <v/>
      </c>
      <c r="GD1554" s="1"/>
      <c r="GE1554" s="12"/>
      <c r="GF1554" s="6" t="str">
        <f>+IFERROR(VALUE(RIGHT(Tabla33[[#This Row],[B2B]],6)),"")</f>
        <v/>
      </c>
      <c r="GG1554" s="6" t="str">
        <f>+IFERROR(VLOOKUP(GE1554,Auxiliar!$A:$C,2,0),"")</f>
        <v/>
      </c>
      <c r="GH1554" s="7" t="str">
        <f>+IFERROR(VLOOKUP(GE1554,Auxiliar!$A:$C,3,0),"")</f>
        <v/>
      </c>
    </row>
    <row r="1555" spans="91:190" x14ac:dyDescent="0.25">
      <c r="CM1555" s="1">
        <v>6438</v>
      </c>
      <c r="CN1555" s="1" t="s">
        <v>20</v>
      </c>
      <c r="CO1555" s="6">
        <v>6438</v>
      </c>
      <c r="CP1555" s="6" t="s">
        <v>20</v>
      </c>
      <c r="CQ1555" s="7" t="s">
        <v>21</v>
      </c>
      <c r="DE1555" s="1">
        <v>6438</v>
      </c>
      <c r="DF1555" s="1" t="s">
        <v>19</v>
      </c>
      <c r="DG1555" s="6">
        <f>+IFERROR(VALUE(RIGHT(Tabla19[[#This Row],[B2B]],6)),"")</f>
        <v>6438</v>
      </c>
      <c r="DH1555" s="6" t="str">
        <f>+IFERROR(VLOOKUP(DF1555,Auxiliar!$A:$C,2,0),"")</f>
        <v>MICHELOB</v>
      </c>
      <c r="DI1555" s="7" t="str">
        <f>+IFERROR(VLOOKUP(DF1555,Auxiliar!$A:$C,3,0),"")</f>
        <v>1b 7% | 3b 22% | 8b 27%</v>
      </c>
      <c r="DQ1555" s="1"/>
      <c r="DR1555" s="12"/>
      <c r="DS1555" s="6" t="str">
        <f>+IFERROR(VALUE(RIGHT(Tabla21[[#This Row],[B2B]],6)),"")</f>
        <v/>
      </c>
      <c r="DT1555" s="6" t="str">
        <f>+IFERROR(VLOOKUP(DR1555,Auxiliar!$A:$C,2,0),"")</f>
        <v/>
      </c>
      <c r="DU1555" s="7" t="str">
        <f>+IFERROR(VLOOKUP(DR1555,Auxiliar!$A:$C,3,0),"")</f>
        <v/>
      </c>
      <c r="DW1555" s="1"/>
      <c r="DX1555" s="12"/>
      <c r="DY1555" s="6" t="str">
        <f>+IFERROR(VALUE(RIGHT(Tabla22[[#This Row],[B2B]],6)),"")</f>
        <v/>
      </c>
      <c r="DZ1555" s="6" t="str">
        <f>+IFERROR(VLOOKUP(DX1555,Auxiliar!$A:$C,2,0),"")</f>
        <v/>
      </c>
      <c r="EA1555" s="7" t="str">
        <f>+IFERROR(VLOOKUP(DX1555,Auxiliar!$A:$C,3,0),"")</f>
        <v/>
      </c>
      <c r="EC1555" s="1"/>
      <c r="ED1555" s="12"/>
      <c r="EE1555" s="6" t="str">
        <f>+IFERROR(VALUE(RIGHT(Tabla23[[#This Row],[B2B]],6)),"")</f>
        <v/>
      </c>
      <c r="EF1555" s="6" t="str">
        <f>+IFERROR(VLOOKUP(ED1555,Auxiliar!$A:$C,2,0),"")</f>
        <v/>
      </c>
      <c r="EG1555" s="7" t="str">
        <f>+IFERROR(VLOOKUP(ED1555,Auxiliar!$A:$C,3,0),"")</f>
        <v/>
      </c>
      <c r="EI1555" s="1"/>
      <c r="EJ1555" s="12"/>
      <c r="EK1555" s="6" t="str">
        <f>+IFERROR(VALUE(RIGHT(Tabla24[[#This Row],[B2B]],6)),"")</f>
        <v/>
      </c>
      <c r="EL1555" s="6" t="str">
        <f>+IFERROR(VLOOKUP(EJ1555,Auxiliar!$A:$C,2,0),"")</f>
        <v/>
      </c>
      <c r="EM1555" s="7" t="str">
        <f>+IFERROR(VLOOKUP(EJ1555,Auxiliar!$A:$C,3,0),"")</f>
        <v/>
      </c>
      <c r="EO1555" s="1"/>
      <c r="EP1555" s="12"/>
      <c r="EQ1555" s="6" t="str">
        <f>+IFERROR(VALUE(RIGHT(Tabla25[[#This Row],[B2B]],6)),"")</f>
        <v/>
      </c>
      <c r="ER1555" s="6" t="str">
        <f>+IFERROR(VLOOKUP(EP1555,Auxiliar!$A:$C,2,0),"")</f>
        <v/>
      </c>
      <c r="ES1555" s="7" t="str">
        <f>+IFERROR(VLOOKUP(EP1555,Auxiliar!$A:$C,3,0),"")</f>
        <v/>
      </c>
      <c r="EU1555" s="1"/>
      <c r="EV1555" s="12"/>
      <c r="EW1555" s="6" t="str">
        <f>+IFERROR(VALUE(RIGHT(Tabla26[[#This Row],[B2B]],6)),"")</f>
        <v/>
      </c>
      <c r="EX1555" s="6" t="str">
        <f>+IFERROR(VLOOKUP(EV1555,Auxiliar!$A:$C,2,0),"")</f>
        <v/>
      </c>
      <c r="EY1555" s="7" t="str">
        <f>+IFERROR(VLOOKUP(EV1555,Auxiliar!$A:$C,3,0),"")</f>
        <v/>
      </c>
      <c r="EZ1555" s="1"/>
      <c r="FA1555" s="12"/>
      <c r="FB1555" s="6" t="str">
        <f>+IFERROR(VALUE(RIGHT(Tabla27[[#This Row],[B2B]],6)),"")</f>
        <v/>
      </c>
      <c r="FC1555" s="6" t="str">
        <f>+IFERROR(VLOOKUP(FA1555,Auxiliar!$A:$C,2,0),"")</f>
        <v/>
      </c>
      <c r="FD1555" s="7" t="str">
        <f>+IFERROR(VLOOKUP(FA1555,Auxiliar!$A:$C,3,0),"")</f>
        <v/>
      </c>
      <c r="FE1555" s="1"/>
      <c r="FF1555" s="12"/>
      <c r="FG1555" s="6" t="str">
        <f>+IFERROR(VALUE(RIGHT(Tabla28[[#This Row],[B2B]],6)),"")</f>
        <v/>
      </c>
      <c r="FH1555" s="6" t="str">
        <f>+IFERROR(VLOOKUP(FF1555,Auxiliar!$A:$C,2,0),"")</f>
        <v/>
      </c>
      <c r="FI1555" s="7" t="str">
        <f>+IFERROR(VLOOKUP(FF1555,Auxiliar!$A:$C,3,0),"")</f>
        <v/>
      </c>
      <c r="FJ1555" s="1"/>
      <c r="FK1555" s="12"/>
      <c r="FL1555" s="6" t="str">
        <f>+IFERROR(VALUE(RIGHT(Tabla29[[#This Row],[B2B]],6)),"")</f>
        <v/>
      </c>
      <c r="FM1555" s="6" t="str">
        <f>+IFERROR(VLOOKUP(FK1555,Auxiliar!$A:$C,2,0),"")</f>
        <v/>
      </c>
      <c r="FN1555" s="7" t="str">
        <f>+IFERROR(VLOOKUP(FK1555,Auxiliar!$A:$C,3,0),"")</f>
        <v/>
      </c>
      <c r="FO1555" s="1"/>
      <c r="FP1555" s="12"/>
      <c r="FQ1555" s="6" t="str">
        <f>+IFERROR(VALUE(RIGHT(Tabla30[[#This Row],[B2B]],6)),"")</f>
        <v/>
      </c>
      <c r="FR1555" s="6" t="str">
        <f>+IFERROR(VLOOKUP(FP1555,Auxiliar!$A:$C,2,0),"")</f>
        <v/>
      </c>
      <c r="FS1555" s="7"/>
      <c r="FT1555" s="1"/>
      <c r="FU1555" s="12"/>
      <c r="FV1555" s="6" t="str">
        <f>+IFERROR(VALUE(RIGHT(Tabla31[[#This Row],[B2B]],6)),"")</f>
        <v/>
      </c>
      <c r="FW1555" s="6" t="str">
        <f>+IFERROR(VLOOKUP(FU1555,Auxiliar!$A:$C,2,0),"")</f>
        <v/>
      </c>
      <c r="FX1555" s="7" t="str">
        <f>+IFERROR(VLOOKUP(FU1555,Auxiliar!$A:$C,3,0),"")</f>
        <v/>
      </c>
      <c r="FY1555" s="1"/>
      <c r="FZ1555" s="12"/>
      <c r="GA1555" s="6" t="str">
        <f>+IFERROR(VALUE(RIGHT(Tabla32[[#This Row],[B2B]],6)),"")</f>
        <v/>
      </c>
      <c r="GB1555" s="6" t="str">
        <f>+IFERROR(VLOOKUP(FZ1555,Auxiliar!$A:$C,2,0),"")</f>
        <v/>
      </c>
      <c r="GC1555" s="7" t="str">
        <f>+IFERROR(VLOOKUP(FZ1555,Auxiliar!$A:$C,3,0),"")</f>
        <v/>
      </c>
      <c r="GD1555" s="1"/>
      <c r="GE1555" s="12"/>
      <c r="GF1555" s="6" t="str">
        <f>+IFERROR(VALUE(RIGHT(Tabla33[[#This Row],[B2B]],6)),"")</f>
        <v/>
      </c>
      <c r="GG1555" s="6" t="str">
        <f>+IFERROR(VLOOKUP(GE1555,Auxiliar!$A:$C,2,0),"")</f>
        <v/>
      </c>
      <c r="GH1555" s="7" t="str">
        <f>+IFERROR(VLOOKUP(GE1555,Auxiliar!$A:$C,3,0),"")</f>
        <v/>
      </c>
    </row>
    <row r="1556" spans="91:190" x14ac:dyDescent="0.25">
      <c r="CM1556" s="1">
        <v>6965</v>
      </c>
      <c r="CN1556" s="1" t="s">
        <v>20</v>
      </c>
      <c r="CO1556" s="6">
        <v>6965</v>
      </c>
      <c r="CP1556" s="6" t="s">
        <v>20</v>
      </c>
      <c r="CQ1556" s="7" t="s">
        <v>21</v>
      </c>
      <c r="DE1556" s="1">
        <v>6965</v>
      </c>
      <c r="DF1556" s="1" t="s">
        <v>19</v>
      </c>
      <c r="DG1556" s="6">
        <f>+IFERROR(VALUE(RIGHT(Tabla19[[#This Row],[B2B]],6)),"")</f>
        <v>6965</v>
      </c>
      <c r="DH1556" s="6" t="str">
        <f>+IFERROR(VLOOKUP(DF1556,Auxiliar!$A:$C,2,0),"")</f>
        <v>MICHELOB</v>
      </c>
      <c r="DI1556" s="7" t="str">
        <f>+IFERROR(VLOOKUP(DF1556,Auxiliar!$A:$C,3,0),"")</f>
        <v>1b 7% | 3b 22% | 8b 27%</v>
      </c>
      <c r="DQ1556" s="1"/>
      <c r="DR1556" s="12"/>
      <c r="DS1556" s="6" t="str">
        <f>+IFERROR(VALUE(RIGHT(Tabla21[[#This Row],[B2B]],6)),"")</f>
        <v/>
      </c>
      <c r="DT1556" s="6" t="str">
        <f>+IFERROR(VLOOKUP(DR1556,Auxiliar!$A:$C,2,0),"")</f>
        <v/>
      </c>
      <c r="DU1556" s="7" t="str">
        <f>+IFERROR(VLOOKUP(DR1556,Auxiliar!$A:$C,3,0),"")</f>
        <v/>
      </c>
      <c r="DW1556" s="1"/>
      <c r="DX1556" s="12"/>
      <c r="DY1556" s="6" t="str">
        <f>+IFERROR(VALUE(RIGHT(Tabla22[[#This Row],[B2B]],6)),"")</f>
        <v/>
      </c>
      <c r="DZ1556" s="6" t="str">
        <f>+IFERROR(VLOOKUP(DX1556,Auxiliar!$A:$C,2,0),"")</f>
        <v/>
      </c>
      <c r="EA1556" s="7" t="str">
        <f>+IFERROR(VLOOKUP(DX1556,Auxiliar!$A:$C,3,0),"")</f>
        <v/>
      </c>
      <c r="EC1556" s="1"/>
      <c r="ED1556" s="12"/>
      <c r="EE1556" s="6" t="str">
        <f>+IFERROR(VALUE(RIGHT(Tabla23[[#This Row],[B2B]],6)),"")</f>
        <v/>
      </c>
      <c r="EF1556" s="6" t="str">
        <f>+IFERROR(VLOOKUP(ED1556,Auxiliar!$A:$C,2,0),"")</f>
        <v/>
      </c>
      <c r="EG1556" s="7" t="str">
        <f>+IFERROR(VLOOKUP(ED1556,Auxiliar!$A:$C,3,0),"")</f>
        <v/>
      </c>
      <c r="EI1556" s="1"/>
      <c r="EJ1556" s="12"/>
      <c r="EK1556" s="6" t="str">
        <f>+IFERROR(VALUE(RIGHT(Tabla24[[#This Row],[B2B]],6)),"")</f>
        <v/>
      </c>
      <c r="EL1556" s="6" t="str">
        <f>+IFERROR(VLOOKUP(EJ1556,Auxiliar!$A:$C,2,0),"")</f>
        <v/>
      </c>
      <c r="EM1556" s="7" t="str">
        <f>+IFERROR(VLOOKUP(EJ1556,Auxiliar!$A:$C,3,0),"")</f>
        <v/>
      </c>
      <c r="EO1556" s="1"/>
      <c r="EP1556" s="12"/>
      <c r="EQ1556" s="6" t="str">
        <f>+IFERROR(VALUE(RIGHT(Tabla25[[#This Row],[B2B]],6)),"")</f>
        <v/>
      </c>
      <c r="ER1556" s="6" t="str">
        <f>+IFERROR(VLOOKUP(EP1556,Auxiliar!$A:$C,2,0),"")</f>
        <v/>
      </c>
      <c r="ES1556" s="7" t="str">
        <f>+IFERROR(VLOOKUP(EP1556,Auxiliar!$A:$C,3,0),"")</f>
        <v/>
      </c>
      <c r="EU1556" s="1"/>
      <c r="EV1556" s="12"/>
      <c r="EW1556" s="6" t="str">
        <f>+IFERROR(VALUE(RIGHT(Tabla26[[#This Row],[B2B]],6)),"")</f>
        <v/>
      </c>
      <c r="EX1556" s="6" t="str">
        <f>+IFERROR(VLOOKUP(EV1556,Auxiliar!$A:$C,2,0),"")</f>
        <v/>
      </c>
      <c r="EY1556" s="7" t="str">
        <f>+IFERROR(VLOOKUP(EV1556,Auxiliar!$A:$C,3,0),"")</f>
        <v/>
      </c>
      <c r="EZ1556" s="1"/>
      <c r="FA1556" s="12"/>
      <c r="FB1556" s="6" t="str">
        <f>+IFERROR(VALUE(RIGHT(Tabla27[[#This Row],[B2B]],6)),"")</f>
        <v/>
      </c>
      <c r="FC1556" s="6" t="str">
        <f>+IFERROR(VLOOKUP(FA1556,Auxiliar!$A:$C,2,0),"")</f>
        <v/>
      </c>
      <c r="FD1556" s="7" t="str">
        <f>+IFERROR(VLOOKUP(FA1556,Auxiliar!$A:$C,3,0),"")</f>
        <v/>
      </c>
      <c r="FE1556" s="1"/>
      <c r="FF1556" s="12"/>
      <c r="FG1556" s="6" t="str">
        <f>+IFERROR(VALUE(RIGHT(Tabla28[[#This Row],[B2B]],6)),"")</f>
        <v/>
      </c>
      <c r="FH1556" s="6" t="str">
        <f>+IFERROR(VLOOKUP(FF1556,Auxiliar!$A:$C,2,0),"")</f>
        <v/>
      </c>
      <c r="FI1556" s="7" t="str">
        <f>+IFERROR(VLOOKUP(FF1556,Auxiliar!$A:$C,3,0),"")</f>
        <v/>
      </c>
      <c r="FJ1556" s="1"/>
      <c r="FK1556" s="12"/>
      <c r="FL1556" s="6" t="str">
        <f>+IFERROR(VALUE(RIGHT(Tabla29[[#This Row],[B2B]],6)),"")</f>
        <v/>
      </c>
      <c r="FM1556" s="6" t="str">
        <f>+IFERROR(VLOOKUP(FK1556,Auxiliar!$A:$C,2,0),"")</f>
        <v/>
      </c>
      <c r="FN1556" s="7" t="str">
        <f>+IFERROR(VLOOKUP(FK1556,Auxiliar!$A:$C,3,0),"")</f>
        <v/>
      </c>
      <c r="FO1556" s="1"/>
      <c r="FP1556" s="12"/>
      <c r="FQ1556" s="6" t="str">
        <f>+IFERROR(VALUE(RIGHT(Tabla30[[#This Row],[B2B]],6)),"")</f>
        <v/>
      </c>
      <c r="FR1556" s="6" t="str">
        <f>+IFERROR(VLOOKUP(FP1556,Auxiliar!$A:$C,2,0),"")</f>
        <v/>
      </c>
      <c r="FS1556" s="7"/>
      <c r="FT1556" s="1"/>
      <c r="FU1556" s="12"/>
      <c r="FV1556" s="6" t="str">
        <f>+IFERROR(VALUE(RIGHT(Tabla31[[#This Row],[B2B]],6)),"")</f>
        <v/>
      </c>
      <c r="FW1556" s="6" t="str">
        <f>+IFERROR(VLOOKUP(FU1556,Auxiliar!$A:$C,2,0),"")</f>
        <v/>
      </c>
      <c r="FX1556" s="7" t="str">
        <f>+IFERROR(VLOOKUP(FU1556,Auxiliar!$A:$C,3,0),"")</f>
        <v/>
      </c>
      <c r="FY1556" s="1"/>
      <c r="FZ1556" s="12"/>
      <c r="GA1556" s="6" t="str">
        <f>+IFERROR(VALUE(RIGHT(Tabla32[[#This Row],[B2B]],6)),"")</f>
        <v/>
      </c>
      <c r="GB1556" s="6" t="str">
        <f>+IFERROR(VLOOKUP(FZ1556,Auxiliar!$A:$C,2,0),"")</f>
        <v/>
      </c>
      <c r="GC1556" s="7" t="str">
        <f>+IFERROR(VLOOKUP(FZ1556,Auxiliar!$A:$C,3,0),"")</f>
        <v/>
      </c>
      <c r="GD1556" s="1"/>
      <c r="GE1556" s="12"/>
      <c r="GF1556" s="6" t="str">
        <f>+IFERROR(VALUE(RIGHT(Tabla33[[#This Row],[B2B]],6)),"")</f>
        <v/>
      </c>
      <c r="GG1556" s="6" t="str">
        <f>+IFERROR(VLOOKUP(GE1556,Auxiliar!$A:$C,2,0),"")</f>
        <v/>
      </c>
      <c r="GH1556" s="7" t="str">
        <f>+IFERROR(VLOOKUP(GE1556,Auxiliar!$A:$C,3,0),"")</f>
        <v/>
      </c>
    </row>
    <row r="1557" spans="91:190" x14ac:dyDescent="0.25">
      <c r="CM1557" s="1">
        <v>10152</v>
      </c>
      <c r="CN1557" s="1" t="s">
        <v>20</v>
      </c>
      <c r="CO1557" s="6">
        <v>10152</v>
      </c>
      <c r="CP1557" s="6" t="s">
        <v>20</v>
      </c>
      <c r="CQ1557" s="7" t="s">
        <v>21</v>
      </c>
      <c r="DE1557" s="1">
        <v>10152</v>
      </c>
      <c r="DF1557" s="1" t="s">
        <v>19</v>
      </c>
      <c r="DG1557" s="6">
        <f>+IFERROR(VALUE(RIGHT(Tabla19[[#This Row],[B2B]],6)),"")</f>
        <v>10152</v>
      </c>
      <c r="DH1557" s="6" t="str">
        <f>+IFERROR(VLOOKUP(DF1557,Auxiliar!$A:$C,2,0),"")</f>
        <v>MICHELOB</v>
      </c>
      <c r="DI1557" s="7" t="str">
        <f>+IFERROR(VLOOKUP(DF1557,Auxiliar!$A:$C,3,0),"")</f>
        <v>1b 7% | 3b 22% | 8b 27%</v>
      </c>
      <c r="DQ1557" s="1"/>
      <c r="DR1557" s="12"/>
      <c r="DS1557" s="6" t="str">
        <f>+IFERROR(VALUE(RIGHT(Tabla21[[#This Row],[B2B]],6)),"")</f>
        <v/>
      </c>
      <c r="DT1557" s="6" t="str">
        <f>+IFERROR(VLOOKUP(DR1557,Auxiliar!$A:$C,2,0),"")</f>
        <v/>
      </c>
      <c r="DU1557" s="7" t="str">
        <f>+IFERROR(VLOOKUP(DR1557,Auxiliar!$A:$C,3,0),"")</f>
        <v/>
      </c>
      <c r="DW1557" s="1"/>
      <c r="DX1557" s="12"/>
      <c r="DY1557" s="6" t="str">
        <f>+IFERROR(VALUE(RIGHT(Tabla22[[#This Row],[B2B]],6)),"")</f>
        <v/>
      </c>
      <c r="DZ1557" s="6" t="str">
        <f>+IFERROR(VLOOKUP(DX1557,Auxiliar!$A:$C,2,0),"")</f>
        <v/>
      </c>
      <c r="EA1557" s="7" t="str">
        <f>+IFERROR(VLOOKUP(DX1557,Auxiliar!$A:$C,3,0),"")</f>
        <v/>
      </c>
      <c r="EC1557" s="1"/>
      <c r="ED1557" s="12"/>
      <c r="EE1557" s="6" t="str">
        <f>+IFERROR(VALUE(RIGHT(Tabla23[[#This Row],[B2B]],6)),"")</f>
        <v/>
      </c>
      <c r="EF1557" s="6" t="str">
        <f>+IFERROR(VLOOKUP(ED1557,Auxiliar!$A:$C,2,0),"")</f>
        <v/>
      </c>
      <c r="EG1557" s="7" t="str">
        <f>+IFERROR(VLOOKUP(ED1557,Auxiliar!$A:$C,3,0),"")</f>
        <v/>
      </c>
      <c r="EI1557" s="1"/>
      <c r="EJ1557" s="12"/>
      <c r="EK1557" s="6" t="str">
        <f>+IFERROR(VALUE(RIGHT(Tabla24[[#This Row],[B2B]],6)),"")</f>
        <v/>
      </c>
      <c r="EL1557" s="6" t="str">
        <f>+IFERROR(VLOOKUP(EJ1557,Auxiliar!$A:$C,2,0),"")</f>
        <v/>
      </c>
      <c r="EM1557" s="7" t="str">
        <f>+IFERROR(VLOOKUP(EJ1557,Auxiliar!$A:$C,3,0),"")</f>
        <v/>
      </c>
      <c r="EO1557" s="1"/>
      <c r="EP1557" s="12"/>
      <c r="EQ1557" s="6" t="str">
        <f>+IFERROR(VALUE(RIGHT(Tabla25[[#This Row],[B2B]],6)),"")</f>
        <v/>
      </c>
      <c r="ER1557" s="6" t="str">
        <f>+IFERROR(VLOOKUP(EP1557,Auxiliar!$A:$C,2,0),"")</f>
        <v/>
      </c>
      <c r="ES1557" s="7" t="str">
        <f>+IFERROR(VLOOKUP(EP1557,Auxiliar!$A:$C,3,0),"")</f>
        <v/>
      </c>
      <c r="EU1557" s="1"/>
      <c r="EV1557" s="12"/>
      <c r="EW1557" s="6" t="str">
        <f>+IFERROR(VALUE(RIGHT(Tabla26[[#This Row],[B2B]],6)),"")</f>
        <v/>
      </c>
      <c r="EX1557" s="6" t="str">
        <f>+IFERROR(VLOOKUP(EV1557,Auxiliar!$A:$C,2,0),"")</f>
        <v/>
      </c>
      <c r="EY1557" s="7" t="str">
        <f>+IFERROR(VLOOKUP(EV1557,Auxiliar!$A:$C,3,0),"")</f>
        <v/>
      </c>
      <c r="EZ1557" s="1"/>
      <c r="FA1557" s="12"/>
      <c r="FB1557" s="6" t="str">
        <f>+IFERROR(VALUE(RIGHT(Tabla27[[#This Row],[B2B]],6)),"")</f>
        <v/>
      </c>
      <c r="FC1557" s="6" t="str">
        <f>+IFERROR(VLOOKUP(FA1557,Auxiliar!$A:$C,2,0),"")</f>
        <v/>
      </c>
      <c r="FD1557" s="7" t="str">
        <f>+IFERROR(VLOOKUP(FA1557,Auxiliar!$A:$C,3,0),"")</f>
        <v/>
      </c>
      <c r="FE1557" s="1"/>
      <c r="FF1557" s="12"/>
      <c r="FG1557" s="6" t="str">
        <f>+IFERROR(VALUE(RIGHT(Tabla28[[#This Row],[B2B]],6)),"")</f>
        <v/>
      </c>
      <c r="FH1557" s="6" t="str">
        <f>+IFERROR(VLOOKUP(FF1557,Auxiliar!$A:$C,2,0),"")</f>
        <v/>
      </c>
      <c r="FI1557" s="7" t="str">
        <f>+IFERROR(VLOOKUP(FF1557,Auxiliar!$A:$C,3,0),"")</f>
        <v/>
      </c>
      <c r="FJ1557" s="1"/>
      <c r="FK1557" s="12"/>
      <c r="FL1557" s="6" t="str">
        <f>+IFERROR(VALUE(RIGHT(Tabla29[[#This Row],[B2B]],6)),"")</f>
        <v/>
      </c>
      <c r="FM1557" s="6" t="str">
        <f>+IFERROR(VLOOKUP(FK1557,Auxiliar!$A:$C,2,0),"")</f>
        <v/>
      </c>
      <c r="FN1557" s="7" t="str">
        <f>+IFERROR(VLOOKUP(FK1557,Auxiliar!$A:$C,3,0),"")</f>
        <v/>
      </c>
      <c r="FO1557" s="1"/>
      <c r="FP1557" s="12"/>
      <c r="FQ1557" s="6" t="str">
        <f>+IFERROR(VALUE(RIGHT(Tabla30[[#This Row],[B2B]],6)),"")</f>
        <v/>
      </c>
      <c r="FR1557" s="6" t="str">
        <f>+IFERROR(VLOOKUP(FP1557,Auxiliar!$A:$C,2,0),"")</f>
        <v/>
      </c>
      <c r="FS1557" s="7"/>
      <c r="FT1557" s="1"/>
      <c r="FU1557" s="12"/>
      <c r="FV1557" s="6" t="str">
        <f>+IFERROR(VALUE(RIGHT(Tabla31[[#This Row],[B2B]],6)),"")</f>
        <v/>
      </c>
      <c r="FW1557" s="6" t="str">
        <f>+IFERROR(VLOOKUP(FU1557,Auxiliar!$A:$C,2,0),"")</f>
        <v/>
      </c>
      <c r="FX1557" s="7" t="str">
        <f>+IFERROR(VLOOKUP(FU1557,Auxiliar!$A:$C,3,0),"")</f>
        <v/>
      </c>
      <c r="FY1557" s="1"/>
      <c r="FZ1557" s="12"/>
      <c r="GA1557" s="6" t="str">
        <f>+IFERROR(VALUE(RIGHT(Tabla32[[#This Row],[B2B]],6)),"")</f>
        <v/>
      </c>
      <c r="GB1557" s="6" t="str">
        <f>+IFERROR(VLOOKUP(FZ1557,Auxiliar!$A:$C,2,0),"")</f>
        <v/>
      </c>
      <c r="GC1557" s="7" t="str">
        <f>+IFERROR(VLOOKUP(FZ1557,Auxiliar!$A:$C,3,0),"")</f>
        <v/>
      </c>
      <c r="GD1557" s="1"/>
      <c r="GE1557" s="12"/>
      <c r="GF1557" s="6" t="str">
        <f>+IFERROR(VALUE(RIGHT(Tabla33[[#This Row],[B2B]],6)),"")</f>
        <v/>
      </c>
      <c r="GG1557" s="6" t="str">
        <f>+IFERROR(VLOOKUP(GE1557,Auxiliar!$A:$C,2,0),"")</f>
        <v/>
      </c>
      <c r="GH1557" s="7" t="str">
        <f>+IFERROR(VLOOKUP(GE1557,Auxiliar!$A:$C,3,0),"")</f>
        <v/>
      </c>
    </row>
    <row r="1558" spans="91:190" x14ac:dyDescent="0.25">
      <c r="CM1558" s="1">
        <v>10544</v>
      </c>
      <c r="CN1558" s="1" t="s">
        <v>20</v>
      </c>
      <c r="CO1558" s="6">
        <v>10544</v>
      </c>
      <c r="CP1558" s="6" t="s">
        <v>20</v>
      </c>
      <c r="CQ1558" s="7" t="s">
        <v>21</v>
      </c>
      <c r="DE1558" s="1">
        <v>10544</v>
      </c>
      <c r="DF1558" s="1" t="s">
        <v>19</v>
      </c>
      <c r="DG1558" s="6">
        <f>+IFERROR(VALUE(RIGHT(Tabla19[[#This Row],[B2B]],6)),"")</f>
        <v>10544</v>
      </c>
      <c r="DH1558" s="6" t="str">
        <f>+IFERROR(VLOOKUP(DF1558,Auxiliar!$A:$C,2,0),"")</f>
        <v>MICHELOB</v>
      </c>
      <c r="DI1558" s="7" t="str">
        <f>+IFERROR(VLOOKUP(DF1558,Auxiliar!$A:$C,3,0),"")</f>
        <v>1b 7% | 3b 22% | 8b 27%</v>
      </c>
      <c r="DQ1558" s="1"/>
      <c r="DR1558" s="12"/>
      <c r="DS1558" s="6" t="str">
        <f>+IFERROR(VALUE(RIGHT(Tabla21[[#This Row],[B2B]],6)),"")</f>
        <v/>
      </c>
      <c r="DT1558" s="6" t="str">
        <f>+IFERROR(VLOOKUP(DR1558,Auxiliar!$A:$C,2,0),"")</f>
        <v/>
      </c>
      <c r="DU1558" s="7" t="str">
        <f>+IFERROR(VLOOKUP(DR1558,Auxiliar!$A:$C,3,0),"")</f>
        <v/>
      </c>
      <c r="DW1558" s="1"/>
      <c r="DX1558" s="12"/>
      <c r="DY1558" s="6" t="str">
        <f>+IFERROR(VALUE(RIGHT(Tabla22[[#This Row],[B2B]],6)),"")</f>
        <v/>
      </c>
      <c r="DZ1558" s="6" t="str">
        <f>+IFERROR(VLOOKUP(DX1558,Auxiliar!$A:$C,2,0),"")</f>
        <v/>
      </c>
      <c r="EA1558" s="7" t="str">
        <f>+IFERROR(VLOOKUP(DX1558,Auxiliar!$A:$C,3,0),"")</f>
        <v/>
      </c>
      <c r="EC1558" s="1"/>
      <c r="ED1558" s="12"/>
      <c r="EE1558" s="6" t="str">
        <f>+IFERROR(VALUE(RIGHT(Tabla23[[#This Row],[B2B]],6)),"")</f>
        <v/>
      </c>
      <c r="EF1558" s="6" t="str">
        <f>+IFERROR(VLOOKUP(ED1558,Auxiliar!$A:$C,2,0),"")</f>
        <v/>
      </c>
      <c r="EG1558" s="7" t="str">
        <f>+IFERROR(VLOOKUP(ED1558,Auxiliar!$A:$C,3,0),"")</f>
        <v/>
      </c>
      <c r="EI1558" s="1"/>
      <c r="EJ1558" s="12"/>
      <c r="EK1558" s="6" t="str">
        <f>+IFERROR(VALUE(RIGHT(Tabla24[[#This Row],[B2B]],6)),"")</f>
        <v/>
      </c>
      <c r="EL1558" s="6" t="str">
        <f>+IFERROR(VLOOKUP(EJ1558,Auxiliar!$A:$C,2,0),"")</f>
        <v/>
      </c>
      <c r="EM1558" s="7" t="str">
        <f>+IFERROR(VLOOKUP(EJ1558,Auxiliar!$A:$C,3,0),"")</f>
        <v/>
      </c>
      <c r="EO1558" s="1"/>
      <c r="EP1558" s="12"/>
      <c r="EQ1558" s="6" t="str">
        <f>+IFERROR(VALUE(RIGHT(Tabla25[[#This Row],[B2B]],6)),"")</f>
        <v/>
      </c>
      <c r="ER1558" s="6" t="str">
        <f>+IFERROR(VLOOKUP(EP1558,Auxiliar!$A:$C,2,0),"")</f>
        <v/>
      </c>
      <c r="ES1558" s="7" t="str">
        <f>+IFERROR(VLOOKUP(EP1558,Auxiliar!$A:$C,3,0),"")</f>
        <v/>
      </c>
      <c r="EU1558" s="1"/>
      <c r="EV1558" s="12"/>
      <c r="EW1558" s="6" t="str">
        <f>+IFERROR(VALUE(RIGHT(Tabla26[[#This Row],[B2B]],6)),"")</f>
        <v/>
      </c>
      <c r="EX1558" s="6" t="str">
        <f>+IFERROR(VLOOKUP(EV1558,Auxiliar!$A:$C,2,0),"")</f>
        <v/>
      </c>
      <c r="EY1558" s="7" t="str">
        <f>+IFERROR(VLOOKUP(EV1558,Auxiliar!$A:$C,3,0),"")</f>
        <v/>
      </c>
      <c r="EZ1558" s="1"/>
      <c r="FA1558" s="12"/>
      <c r="FB1558" s="6" t="str">
        <f>+IFERROR(VALUE(RIGHT(Tabla27[[#This Row],[B2B]],6)),"")</f>
        <v/>
      </c>
      <c r="FC1558" s="6" t="str">
        <f>+IFERROR(VLOOKUP(FA1558,Auxiliar!$A:$C,2,0),"")</f>
        <v/>
      </c>
      <c r="FD1558" s="7" t="str">
        <f>+IFERROR(VLOOKUP(FA1558,Auxiliar!$A:$C,3,0),"")</f>
        <v/>
      </c>
      <c r="FE1558" s="1"/>
      <c r="FF1558" s="12"/>
      <c r="FG1558" s="6" t="str">
        <f>+IFERROR(VALUE(RIGHT(Tabla28[[#This Row],[B2B]],6)),"")</f>
        <v/>
      </c>
      <c r="FH1558" s="6" t="str">
        <f>+IFERROR(VLOOKUP(FF1558,Auxiliar!$A:$C,2,0),"")</f>
        <v/>
      </c>
      <c r="FI1558" s="7" t="str">
        <f>+IFERROR(VLOOKUP(FF1558,Auxiliar!$A:$C,3,0),"")</f>
        <v/>
      </c>
      <c r="FJ1558" s="1"/>
      <c r="FK1558" s="12"/>
      <c r="FL1558" s="6" t="str">
        <f>+IFERROR(VALUE(RIGHT(Tabla29[[#This Row],[B2B]],6)),"")</f>
        <v/>
      </c>
      <c r="FM1558" s="6" t="str">
        <f>+IFERROR(VLOOKUP(FK1558,Auxiliar!$A:$C,2,0),"")</f>
        <v/>
      </c>
      <c r="FN1558" s="7" t="str">
        <f>+IFERROR(VLOOKUP(FK1558,Auxiliar!$A:$C,3,0),"")</f>
        <v/>
      </c>
      <c r="FO1558" s="1"/>
      <c r="FP1558" s="12"/>
      <c r="FQ1558" s="6" t="str">
        <f>+IFERROR(VALUE(RIGHT(Tabla30[[#This Row],[B2B]],6)),"")</f>
        <v/>
      </c>
      <c r="FR1558" s="6" t="str">
        <f>+IFERROR(VLOOKUP(FP1558,Auxiliar!$A:$C,2,0),"")</f>
        <v/>
      </c>
      <c r="FS1558" s="7"/>
      <c r="FT1558" s="1"/>
      <c r="FU1558" s="12"/>
      <c r="FV1558" s="6" t="str">
        <f>+IFERROR(VALUE(RIGHT(Tabla31[[#This Row],[B2B]],6)),"")</f>
        <v/>
      </c>
      <c r="FW1558" s="6" t="str">
        <f>+IFERROR(VLOOKUP(FU1558,Auxiliar!$A:$C,2,0),"")</f>
        <v/>
      </c>
      <c r="FX1558" s="7" t="str">
        <f>+IFERROR(VLOOKUP(FU1558,Auxiliar!$A:$C,3,0),"")</f>
        <v/>
      </c>
      <c r="FY1558" s="1"/>
      <c r="FZ1558" s="12"/>
      <c r="GA1558" s="6" t="str">
        <f>+IFERROR(VALUE(RIGHT(Tabla32[[#This Row],[B2B]],6)),"")</f>
        <v/>
      </c>
      <c r="GB1558" s="6" t="str">
        <f>+IFERROR(VLOOKUP(FZ1558,Auxiliar!$A:$C,2,0),"")</f>
        <v/>
      </c>
      <c r="GC1558" s="7" t="str">
        <f>+IFERROR(VLOOKUP(FZ1558,Auxiliar!$A:$C,3,0),"")</f>
        <v/>
      </c>
      <c r="GD1558" s="1"/>
      <c r="GE1558" s="12"/>
      <c r="GF1558" s="6" t="str">
        <f>+IFERROR(VALUE(RIGHT(Tabla33[[#This Row],[B2B]],6)),"")</f>
        <v/>
      </c>
      <c r="GG1558" s="6" t="str">
        <f>+IFERROR(VLOOKUP(GE1558,Auxiliar!$A:$C,2,0),"")</f>
        <v/>
      </c>
      <c r="GH1558" s="7" t="str">
        <f>+IFERROR(VLOOKUP(GE1558,Auxiliar!$A:$C,3,0),"")</f>
        <v/>
      </c>
    </row>
    <row r="1559" spans="91:190" x14ac:dyDescent="0.25">
      <c r="CM1559" s="1">
        <v>10621</v>
      </c>
      <c r="CN1559" s="1" t="s">
        <v>20</v>
      </c>
      <c r="CO1559" s="6">
        <v>10621</v>
      </c>
      <c r="CP1559" s="6" t="s">
        <v>20</v>
      </c>
      <c r="CQ1559" s="7" t="s">
        <v>21</v>
      </c>
      <c r="DE1559" s="1">
        <v>10621</v>
      </c>
      <c r="DF1559" s="1" t="s">
        <v>19</v>
      </c>
      <c r="DG1559" s="6">
        <f>+IFERROR(VALUE(RIGHT(Tabla19[[#This Row],[B2B]],6)),"")</f>
        <v>10621</v>
      </c>
      <c r="DH1559" s="6" t="str">
        <f>+IFERROR(VLOOKUP(DF1559,Auxiliar!$A:$C,2,0),"")</f>
        <v>MICHELOB</v>
      </c>
      <c r="DI1559" s="7" t="str">
        <f>+IFERROR(VLOOKUP(DF1559,Auxiliar!$A:$C,3,0),"")</f>
        <v>1b 7% | 3b 22% | 8b 27%</v>
      </c>
      <c r="DQ1559" s="1"/>
      <c r="DR1559" s="12"/>
      <c r="DS1559" s="6" t="str">
        <f>+IFERROR(VALUE(RIGHT(Tabla21[[#This Row],[B2B]],6)),"")</f>
        <v/>
      </c>
      <c r="DT1559" s="6" t="str">
        <f>+IFERROR(VLOOKUP(DR1559,Auxiliar!$A:$C,2,0),"")</f>
        <v/>
      </c>
      <c r="DU1559" s="7" t="str">
        <f>+IFERROR(VLOOKUP(DR1559,Auxiliar!$A:$C,3,0),"")</f>
        <v/>
      </c>
      <c r="DW1559" s="1"/>
      <c r="DX1559" s="12"/>
      <c r="DY1559" s="6" t="str">
        <f>+IFERROR(VALUE(RIGHT(Tabla22[[#This Row],[B2B]],6)),"")</f>
        <v/>
      </c>
      <c r="DZ1559" s="6" t="str">
        <f>+IFERROR(VLOOKUP(DX1559,Auxiliar!$A:$C,2,0),"")</f>
        <v/>
      </c>
      <c r="EA1559" s="7" t="str">
        <f>+IFERROR(VLOOKUP(DX1559,Auxiliar!$A:$C,3,0),"")</f>
        <v/>
      </c>
      <c r="EC1559" s="1"/>
      <c r="ED1559" s="12"/>
      <c r="EE1559" s="6" t="str">
        <f>+IFERROR(VALUE(RIGHT(Tabla23[[#This Row],[B2B]],6)),"")</f>
        <v/>
      </c>
      <c r="EF1559" s="6" t="str">
        <f>+IFERROR(VLOOKUP(ED1559,Auxiliar!$A:$C,2,0),"")</f>
        <v/>
      </c>
      <c r="EG1559" s="7" t="str">
        <f>+IFERROR(VLOOKUP(ED1559,Auxiliar!$A:$C,3,0),"")</f>
        <v/>
      </c>
      <c r="EI1559" s="1"/>
      <c r="EJ1559" s="12"/>
      <c r="EK1559" s="6" t="str">
        <f>+IFERROR(VALUE(RIGHT(Tabla24[[#This Row],[B2B]],6)),"")</f>
        <v/>
      </c>
      <c r="EL1559" s="6" t="str">
        <f>+IFERROR(VLOOKUP(EJ1559,Auxiliar!$A:$C,2,0),"")</f>
        <v/>
      </c>
      <c r="EM1559" s="7" t="str">
        <f>+IFERROR(VLOOKUP(EJ1559,Auxiliar!$A:$C,3,0),"")</f>
        <v/>
      </c>
      <c r="EO1559" s="1"/>
      <c r="EP1559" s="12"/>
      <c r="EQ1559" s="6" t="str">
        <f>+IFERROR(VALUE(RIGHT(Tabla25[[#This Row],[B2B]],6)),"")</f>
        <v/>
      </c>
      <c r="ER1559" s="6" t="str">
        <f>+IFERROR(VLOOKUP(EP1559,Auxiliar!$A:$C,2,0),"")</f>
        <v/>
      </c>
      <c r="ES1559" s="7" t="str">
        <f>+IFERROR(VLOOKUP(EP1559,Auxiliar!$A:$C,3,0),"")</f>
        <v/>
      </c>
      <c r="EU1559" s="1"/>
      <c r="EV1559" s="12"/>
      <c r="EW1559" s="6" t="str">
        <f>+IFERROR(VALUE(RIGHT(Tabla26[[#This Row],[B2B]],6)),"")</f>
        <v/>
      </c>
      <c r="EX1559" s="6" t="str">
        <f>+IFERROR(VLOOKUP(EV1559,Auxiliar!$A:$C,2,0),"")</f>
        <v/>
      </c>
      <c r="EY1559" s="7" t="str">
        <f>+IFERROR(VLOOKUP(EV1559,Auxiliar!$A:$C,3,0),"")</f>
        <v/>
      </c>
      <c r="EZ1559" s="1"/>
      <c r="FA1559" s="12"/>
      <c r="FB1559" s="6" t="str">
        <f>+IFERROR(VALUE(RIGHT(Tabla27[[#This Row],[B2B]],6)),"")</f>
        <v/>
      </c>
      <c r="FC1559" s="6" t="str">
        <f>+IFERROR(VLOOKUP(FA1559,Auxiliar!$A:$C,2,0),"")</f>
        <v/>
      </c>
      <c r="FD1559" s="7" t="str">
        <f>+IFERROR(VLOOKUP(FA1559,Auxiliar!$A:$C,3,0),"")</f>
        <v/>
      </c>
      <c r="FE1559" s="1"/>
      <c r="FF1559" s="12"/>
      <c r="FG1559" s="6" t="str">
        <f>+IFERROR(VALUE(RIGHT(Tabla28[[#This Row],[B2B]],6)),"")</f>
        <v/>
      </c>
      <c r="FH1559" s="6" t="str">
        <f>+IFERROR(VLOOKUP(FF1559,Auxiliar!$A:$C,2,0),"")</f>
        <v/>
      </c>
      <c r="FI1559" s="7" t="str">
        <f>+IFERROR(VLOOKUP(FF1559,Auxiliar!$A:$C,3,0),"")</f>
        <v/>
      </c>
      <c r="FJ1559" s="1"/>
      <c r="FK1559" s="12"/>
      <c r="FL1559" s="6" t="str">
        <f>+IFERROR(VALUE(RIGHT(Tabla29[[#This Row],[B2B]],6)),"")</f>
        <v/>
      </c>
      <c r="FM1559" s="6" t="str">
        <f>+IFERROR(VLOOKUP(FK1559,Auxiliar!$A:$C,2,0),"")</f>
        <v/>
      </c>
      <c r="FN1559" s="7" t="str">
        <f>+IFERROR(VLOOKUP(FK1559,Auxiliar!$A:$C,3,0),"")</f>
        <v/>
      </c>
      <c r="FO1559" s="1"/>
      <c r="FP1559" s="12"/>
      <c r="FQ1559" s="6" t="str">
        <f>+IFERROR(VALUE(RIGHT(Tabla30[[#This Row],[B2B]],6)),"")</f>
        <v/>
      </c>
      <c r="FR1559" s="6" t="str">
        <f>+IFERROR(VLOOKUP(FP1559,Auxiliar!$A:$C,2,0),"")</f>
        <v/>
      </c>
      <c r="FS1559" s="7"/>
      <c r="FT1559" s="1"/>
      <c r="FU1559" s="12"/>
      <c r="FV1559" s="6" t="str">
        <f>+IFERROR(VALUE(RIGHT(Tabla31[[#This Row],[B2B]],6)),"")</f>
        <v/>
      </c>
      <c r="FW1559" s="6" t="str">
        <f>+IFERROR(VLOOKUP(FU1559,Auxiliar!$A:$C,2,0),"")</f>
        <v/>
      </c>
      <c r="FX1559" s="7" t="str">
        <f>+IFERROR(VLOOKUP(FU1559,Auxiliar!$A:$C,3,0),"")</f>
        <v/>
      </c>
      <c r="FY1559" s="1"/>
      <c r="FZ1559" s="12"/>
      <c r="GA1559" s="6" t="str">
        <f>+IFERROR(VALUE(RIGHT(Tabla32[[#This Row],[B2B]],6)),"")</f>
        <v/>
      </c>
      <c r="GB1559" s="6" t="str">
        <f>+IFERROR(VLOOKUP(FZ1559,Auxiliar!$A:$C,2,0),"")</f>
        <v/>
      </c>
      <c r="GC1559" s="7" t="str">
        <f>+IFERROR(VLOOKUP(FZ1559,Auxiliar!$A:$C,3,0),"")</f>
        <v/>
      </c>
      <c r="GD1559" s="1"/>
      <c r="GE1559" s="12"/>
      <c r="GF1559" s="6" t="str">
        <f>+IFERROR(VALUE(RIGHT(Tabla33[[#This Row],[B2B]],6)),"")</f>
        <v/>
      </c>
      <c r="GG1559" s="6" t="str">
        <f>+IFERROR(VLOOKUP(GE1559,Auxiliar!$A:$C,2,0),"")</f>
        <v/>
      </c>
      <c r="GH1559" s="7" t="str">
        <f>+IFERROR(VLOOKUP(GE1559,Auxiliar!$A:$C,3,0),"")</f>
        <v/>
      </c>
    </row>
    <row r="1560" spans="91:190" x14ac:dyDescent="0.25">
      <c r="CM1560" s="1">
        <v>10784</v>
      </c>
      <c r="CN1560" s="1" t="s">
        <v>20</v>
      </c>
      <c r="CO1560" s="6">
        <v>10784</v>
      </c>
      <c r="CP1560" s="6" t="s">
        <v>20</v>
      </c>
      <c r="CQ1560" s="7" t="s">
        <v>21</v>
      </c>
      <c r="DE1560" s="1">
        <v>10784</v>
      </c>
      <c r="DF1560" s="1" t="s">
        <v>19</v>
      </c>
      <c r="DG1560" s="6">
        <f>+IFERROR(VALUE(RIGHT(Tabla19[[#This Row],[B2B]],6)),"")</f>
        <v>10784</v>
      </c>
      <c r="DH1560" s="6" t="str">
        <f>+IFERROR(VLOOKUP(DF1560,Auxiliar!$A:$C,2,0),"")</f>
        <v>MICHELOB</v>
      </c>
      <c r="DI1560" s="7" t="str">
        <f>+IFERROR(VLOOKUP(DF1560,Auxiliar!$A:$C,3,0),"")</f>
        <v>1b 7% | 3b 22% | 8b 27%</v>
      </c>
      <c r="DQ1560" s="1"/>
      <c r="DR1560" s="12"/>
      <c r="DS1560" s="6" t="str">
        <f>+IFERROR(VALUE(RIGHT(Tabla21[[#This Row],[B2B]],6)),"")</f>
        <v/>
      </c>
      <c r="DT1560" s="6" t="str">
        <f>+IFERROR(VLOOKUP(DR1560,Auxiliar!$A:$C,2,0),"")</f>
        <v/>
      </c>
      <c r="DU1560" s="7" t="str">
        <f>+IFERROR(VLOOKUP(DR1560,Auxiliar!$A:$C,3,0),"")</f>
        <v/>
      </c>
      <c r="DW1560" s="1"/>
      <c r="DX1560" s="12"/>
      <c r="DY1560" s="6" t="str">
        <f>+IFERROR(VALUE(RIGHT(Tabla22[[#This Row],[B2B]],6)),"")</f>
        <v/>
      </c>
      <c r="DZ1560" s="6" t="str">
        <f>+IFERROR(VLOOKUP(DX1560,Auxiliar!$A:$C,2,0),"")</f>
        <v/>
      </c>
      <c r="EA1560" s="7" t="str">
        <f>+IFERROR(VLOOKUP(DX1560,Auxiliar!$A:$C,3,0),"")</f>
        <v/>
      </c>
      <c r="EC1560" s="1"/>
      <c r="ED1560" s="12"/>
      <c r="EE1560" s="6" t="str">
        <f>+IFERROR(VALUE(RIGHT(Tabla23[[#This Row],[B2B]],6)),"")</f>
        <v/>
      </c>
      <c r="EF1560" s="6" t="str">
        <f>+IFERROR(VLOOKUP(ED1560,Auxiliar!$A:$C,2,0),"")</f>
        <v/>
      </c>
      <c r="EG1560" s="7" t="str">
        <f>+IFERROR(VLOOKUP(ED1560,Auxiliar!$A:$C,3,0),"")</f>
        <v/>
      </c>
      <c r="EI1560" s="1"/>
      <c r="EJ1560" s="12"/>
      <c r="EK1560" s="6" t="str">
        <f>+IFERROR(VALUE(RIGHT(Tabla24[[#This Row],[B2B]],6)),"")</f>
        <v/>
      </c>
      <c r="EL1560" s="6" t="str">
        <f>+IFERROR(VLOOKUP(EJ1560,Auxiliar!$A:$C,2,0),"")</f>
        <v/>
      </c>
      <c r="EM1560" s="7" t="str">
        <f>+IFERROR(VLOOKUP(EJ1560,Auxiliar!$A:$C,3,0),"")</f>
        <v/>
      </c>
      <c r="EO1560" s="1"/>
      <c r="EP1560" s="12"/>
      <c r="EQ1560" s="6" t="str">
        <f>+IFERROR(VALUE(RIGHT(Tabla25[[#This Row],[B2B]],6)),"")</f>
        <v/>
      </c>
      <c r="ER1560" s="6" t="str">
        <f>+IFERROR(VLOOKUP(EP1560,Auxiliar!$A:$C,2,0),"")</f>
        <v/>
      </c>
      <c r="ES1560" s="7" t="str">
        <f>+IFERROR(VLOOKUP(EP1560,Auxiliar!$A:$C,3,0),"")</f>
        <v/>
      </c>
      <c r="EU1560" s="1"/>
      <c r="EV1560" s="12"/>
      <c r="EW1560" s="6" t="str">
        <f>+IFERROR(VALUE(RIGHT(Tabla26[[#This Row],[B2B]],6)),"")</f>
        <v/>
      </c>
      <c r="EX1560" s="6" t="str">
        <f>+IFERROR(VLOOKUP(EV1560,Auxiliar!$A:$C,2,0),"")</f>
        <v/>
      </c>
      <c r="EY1560" s="7" t="str">
        <f>+IFERROR(VLOOKUP(EV1560,Auxiliar!$A:$C,3,0),"")</f>
        <v/>
      </c>
      <c r="EZ1560" s="1"/>
      <c r="FA1560" s="12"/>
      <c r="FB1560" s="6" t="str">
        <f>+IFERROR(VALUE(RIGHT(Tabla27[[#This Row],[B2B]],6)),"")</f>
        <v/>
      </c>
      <c r="FC1560" s="6" t="str">
        <f>+IFERROR(VLOOKUP(FA1560,Auxiliar!$A:$C,2,0),"")</f>
        <v/>
      </c>
      <c r="FD1560" s="7" t="str">
        <f>+IFERROR(VLOOKUP(FA1560,Auxiliar!$A:$C,3,0),"")</f>
        <v/>
      </c>
      <c r="FE1560" s="1"/>
      <c r="FF1560" s="12"/>
      <c r="FG1560" s="6" t="str">
        <f>+IFERROR(VALUE(RIGHT(Tabla28[[#This Row],[B2B]],6)),"")</f>
        <v/>
      </c>
      <c r="FH1560" s="6" t="str">
        <f>+IFERROR(VLOOKUP(FF1560,Auxiliar!$A:$C,2,0),"")</f>
        <v/>
      </c>
      <c r="FI1560" s="7" t="str">
        <f>+IFERROR(VLOOKUP(FF1560,Auxiliar!$A:$C,3,0),"")</f>
        <v/>
      </c>
      <c r="FJ1560" s="1"/>
      <c r="FK1560" s="12"/>
      <c r="FL1560" s="6" t="str">
        <f>+IFERROR(VALUE(RIGHT(Tabla29[[#This Row],[B2B]],6)),"")</f>
        <v/>
      </c>
      <c r="FM1560" s="6" t="str">
        <f>+IFERROR(VLOOKUP(FK1560,Auxiliar!$A:$C,2,0),"")</f>
        <v/>
      </c>
      <c r="FN1560" s="7" t="str">
        <f>+IFERROR(VLOOKUP(FK1560,Auxiliar!$A:$C,3,0),"")</f>
        <v/>
      </c>
      <c r="FO1560" s="1"/>
      <c r="FP1560" s="12"/>
      <c r="FQ1560" s="6" t="str">
        <f>+IFERROR(VALUE(RIGHT(Tabla30[[#This Row],[B2B]],6)),"")</f>
        <v/>
      </c>
      <c r="FR1560" s="6" t="str">
        <f>+IFERROR(VLOOKUP(FP1560,Auxiliar!$A:$C,2,0),"")</f>
        <v/>
      </c>
      <c r="FS1560" s="7"/>
      <c r="FT1560" s="1"/>
      <c r="FU1560" s="12"/>
      <c r="FV1560" s="6" t="str">
        <f>+IFERROR(VALUE(RIGHT(Tabla31[[#This Row],[B2B]],6)),"")</f>
        <v/>
      </c>
      <c r="FW1560" s="6" t="str">
        <f>+IFERROR(VLOOKUP(FU1560,Auxiliar!$A:$C,2,0),"")</f>
        <v/>
      </c>
      <c r="FX1560" s="7" t="str">
        <f>+IFERROR(VLOOKUP(FU1560,Auxiliar!$A:$C,3,0),"")</f>
        <v/>
      </c>
      <c r="FY1560" s="1"/>
      <c r="FZ1560" s="12"/>
      <c r="GA1560" s="6" t="str">
        <f>+IFERROR(VALUE(RIGHT(Tabla32[[#This Row],[B2B]],6)),"")</f>
        <v/>
      </c>
      <c r="GB1560" s="6" t="str">
        <f>+IFERROR(VLOOKUP(FZ1560,Auxiliar!$A:$C,2,0),"")</f>
        <v/>
      </c>
      <c r="GC1560" s="7" t="str">
        <f>+IFERROR(VLOOKUP(FZ1560,Auxiliar!$A:$C,3,0),"")</f>
        <v/>
      </c>
      <c r="GD1560" s="1"/>
      <c r="GE1560" s="12"/>
      <c r="GF1560" s="6" t="str">
        <f>+IFERROR(VALUE(RIGHT(Tabla33[[#This Row],[B2B]],6)),"")</f>
        <v/>
      </c>
      <c r="GG1560" s="6" t="str">
        <f>+IFERROR(VLOOKUP(GE1560,Auxiliar!$A:$C,2,0),"")</f>
        <v/>
      </c>
      <c r="GH1560" s="7" t="str">
        <f>+IFERROR(VLOOKUP(GE1560,Auxiliar!$A:$C,3,0),"")</f>
        <v/>
      </c>
    </row>
    <row r="1561" spans="91:190" x14ac:dyDescent="0.25">
      <c r="CM1561" s="1">
        <v>11417</v>
      </c>
      <c r="CN1561" s="1" t="s">
        <v>20</v>
      </c>
      <c r="CO1561" s="6">
        <v>11417</v>
      </c>
      <c r="CP1561" s="6" t="s">
        <v>20</v>
      </c>
      <c r="CQ1561" s="7" t="s">
        <v>21</v>
      </c>
      <c r="DE1561" s="1">
        <v>11417</v>
      </c>
      <c r="DF1561" s="1" t="s">
        <v>19</v>
      </c>
      <c r="DG1561" s="6">
        <f>+IFERROR(VALUE(RIGHT(Tabla19[[#This Row],[B2B]],6)),"")</f>
        <v>11417</v>
      </c>
      <c r="DH1561" s="6" t="str">
        <f>+IFERROR(VLOOKUP(DF1561,Auxiliar!$A:$C,2,0),"")</f>
        <v>MICHELOB</v>
      </c>
      <c r="DI1561" s="7" t="str">
        <f>+IFERROR(VLOOKUP(DF1561,Auxiliar!$A:$C,3,0),"")</f>
        <v>1b 7% | 3b 22% | 8b 27%</v>
      </c>
      <c r="DQ1561" s="1"/>
      <c r="DR1561" s="12"/>
      <c r="DS1561" s="6" t="str">
        <f>+IFERROR(VALUE(RIGHT(Tabla21[[#This Row],[B2B]],6)),"")</f>
        <v/>
      </c>
      <c r="DT1561" s="6" t="str">
        <f>+IFERROR(VLOOKUP(DR1561,Auxiliar!$A:$C,2,0),"")</f>
        <v/>
      </c>
      <c r="DU1561" s="7" t="str">
        <f>+IFERROR(VLOOKUP(DR1561,Auxiliar!$A:$C,3,0),"")</f>
        <v/>
      </c>
      <c r="DW1561" s="1"/>
      <c r="DX1561" s="12"/>
      <c r="DY1561" s="6" t="str">
        <f>+IFERROR(VALUE(RIGHT(Tabla22[[#This Row],[B2B]],6)),"")</f>
        <v/>
      </c>
      <c r="DZ1561" s="6" t="str">
        <f>+IFERROR(VLOOKUP(DX1561,Auxiliar!$A:$C,2,0),"")</f>
        <v/>
      </c>
      <c r="EA1561" s="7" t="str">
        <f>+IFERROR(VLOOKUP(DX1561,Auxiliar!$A:$C,3,0),"")</f>
        <v/>
      </c>
      <c r="EC1561" s="1"/>
      <c r="ED1561" s="12"/>
      <c r="EE1561" s="6" t="str">
        <f>+IFERROR(VALUE(RIGHT(Tabla23[[#This Row],[B2B]],6)),"")</f>
        <v/>
      </c>
      <c r="EF1561" s="6" t="str">
        <f>+IFERROR(VLOOKUP(ED1561,Auxiliar!$A:$C,2,0),"")</f>
        <v/>
      </c>
      <c r="EG1561" s="7" t="str">
        <f>+IFERROR(VLOOKUP(ED1561,Auxiliar!$A:$C,3,0),"")</f>
        <v/>
      </c>
      <c r="EI1561" s="1"/>
      <c r="EJ1561" s="12"/>
      <c r="EK1561" s="6" t="str">
        <f>+IFERROR(VALUE(RIGHT(Tabla24[[#This Row],[B2B]],6)),"")</f>
        <v/>
      </c>
      <c r="EL1561" s="6" t="str">
        <f>+IFERROR(VLOOKUP(EJ1561,Auxiliar!$A:$C,2,0),"")</f>
        <v/>
      </c>
      <c r="EM1561" s="7" t="str">
        <f>+IFERROR(VLOOKUP(EJ1561,Auxiliar!$A:$C,3,0),"")</f>
        <v/>
      </c>
      <c r="EO1561" s="1"/>
      <c r="EP1561" s="12"/>
      <c r="EQ1561" s="6" t="str">
        <f>+IFERROR(VALUE(RIGHT(Tabla25[[#This Row],[B2B]],6)),"")</f>
        <v/>
      </c>
      <c r="ER1561" s="6" t="str">
        <f>+IFERROR(VLOOKUP(EP1561,Auxiliar!$A:$C,2,0),"")</f>
        <v/>
      </c>
      <c r="ES1561" s="7" t="str">
        <f>+IFERROR(VLOOKUP(EP1561,Auxiliar!$A:$C,3,0),"")</f>
        <v/>
      </c>
      <c r="EU1561" s="1"/>
      <c r="EV1561" s="12"/>
      <c r="EW1561" s="6" t="str">
        <f>+IFERROR(VALUE(RIGHT(Tabla26[[#This Row],[B2B]],6)),"")</f>
        <v/>
      </c>
      <c r="EX1561" s="6" t="str">
        <f>+IFERROR(VLOOKUP(EV1561,Auxiliar!$A:$C,2,0),"")</f>
        <v/>
      </c>
      <c r="EY1561" s="7" t="str">
        <f>+IFERROR(VLOOKUP(EV1561,Auxiliar!$A:$C,3,0),"")</f>
        <v/>
      </c>
      <c r="EZ1561" s="1"/>
      <c r="FA1561" s="12"/>
      <c r="FB1561" s="6" t="str">
        <f>+IFERROR(VALUE(RIGHT(Tabla27[[#This Row],[B2B]],6)),"")</f>
        <v/>
      </c>
      <c r="FC1561" s="6" t="str">
        <f>+IFERROR(VLOOKUP(FA1561,Auxiliar!$A:$C,2,0),"")</f>
        <v/>
      </c>
      <c r="FD1561" s="7" t="str">
        <f>+IFERROR(VLOOKUP(FA1561,Auxiliar!$A:$C,3,0),"")</f>
        <v/>
      </c>
      <c r="FE1561" s="1"/>
      <c r="FF1561" s="12"/>
      <c r="FG1561" s="6" t="str">
        <f>+IFERROR(VALUE(RIGHT(Tabla28[[#This Row],[B2B]],6)),"")</f>
        <v/>
      </c>
      <c r="FH1561" s="6" t="str">
        <f>+IFERROR(VLOOKUP(FF1561,Auxiliar!$A:$C,2,0),"")</f>
        <v/>
      </c>
      <c r="FI1561" s="7" t="str">
        <f>+IFERROR(VLOOKUP(FF1561,Auxiliar!$A:$C,3,0),"")</f>
        <v/>
      </c>
      <c r="FJ1561" s="1"/>
      <c r="FK1561" s="12"/>
      <c r="FL1561" s="6" t="str">
        <f>+IFERROR(VALUE(RIGHT(Tabla29[[#This Row],[B2B]],6)),"")</f>
        <v/>
      </c>
      <c r="FM1561" s="6" t="str">
        <f>+IFERROR(VLOOKUP(FK1561,Auxiliar!$A:$C,2,0),"")</f>
        <v/>
      </c>
      <c r="FN1561" s="7" t="str">
        <f>+IFERROR(VLOOKUP(FK1561,Auxiliar!$A:$C,3,0),"")</f>
        <v/>
      </c>
      <c r="FO1561" s="1"/>
      <c r="FP1561" s="12"/>
      <c r="FQ1561" s="6" t="str">
        <f>+IFERROR(VALUE(RIGHT(Tabla30[[#This Row],[B2B]],6)),"")</f>
        <v/>
      </c>
      <c r="FR1561" s="6" t="str">
        <f>+IFERROR(VLOOKUP(FP1561,Auxiliar!$A:$C,2,0),"")</f>
        <v/>
      </c>
      <c r="FS1561" s="7"/>
      <c r="FT1561" s="1"/>
      <c r="FU1561" s="12"/>
      <c r="FV1561" s="6" t="str">
        <f>+IFERROR(VALUE(RIGHT(Tabla31[[#This Row],[B2B]],6)),"")</f>
        <v/>
      </c>
      <c r="FW1561" s="6" t="str">
        <f>+IFERROR(VLOOKUP(FU1561,Auxiliar!$A:$C,2,0),"")</f>
        <v/>
      </c>
      <c r="FX1561" s="7" t="str">
        <f>+IFERROR(VLOOKUP(FU1561,Auxiliar!$A:$C,3,0),"")</f>
        <v/>
      </c>
      <c r="FY1561" s="1"/>
      <c r="FZ1561" s="12"/>
      <c r="GA1561" s="6" t="str">
        <f>+IFERROR(VALUE(RIGHT(Tabla32[[#This Row],[B2B]],6)),"")</f>
        <v/>
      </c>
      <c r="GB1561" s="6" t="str">
        <f>+IFERROR(VLOOKUP(FZ1561,Auxiliar!$A:$C,2,0),"")</f>
        <v/>
      </c>
      <c r="GC1561" s="7" t="str">
        <f>+IFERROR(VLOOKUP(FZ1561,Auxiliar!$A:$C,3,0),"")</f>
        <v/>
      </c>
      <c r="GD1561" s="1"/>
      <c r="GE1561" s="12"/>
      <c r="GF1561" s="6" t="str">
        <f>+IFERROR(VALUE(RIGHT(Tabla33[[#This Row],[B2B]],6)),"")</f>
        <v/>
      </c>
      <c r="GG1561" s="6" t="str">
        <f>+IFERROR(VLOOKUP(GE1561,Auxiliar!$A:$C,2,0),"")</f>
        <v/>
      </c>
      <c r="GH1561" s="7" t="str">
        <f>+IFERROR(VLOOKUP(GE1561,Auxiliar!$A:$C,3,0),"")</f>
        <v/>
      </c>
    </row>
    <row r="1562" spans="91:190" x14ac:dyDescent="0.25">
      <c r="CM1562" s="1">
        <v>11421</v>
      </c>
      <c r="CN1562" s="1" t="s">
        <v>20</v>
      </c>
      <c r="CO1562" s="6">
        <v>11421</v>
      </c>
      <c r="CP1562" s="6" t="s">
        <v>20</v>
      </c>
      <c r="CQ1562" s="7" t="s">
        <v>21</v>
      </c>
      <c r="DE1562" s="1">
        <v>11421</v>
      </c>
      <c r="DF1562" s="1" t="s">
        <v>19</v>
      </c>
      <c r="DG1562" s="6">
        <f>+IFERROR(VALUE(RIGHT(Tabla19[[#This Row],[B2B]],6)),"")</f>
        <v>11421</v>
      </c>
      <c r="DH1562" s="6" t="str">
        <f>+IFERROR(VLOOKUP(DF1562,Auxiliar!$A:$C,2,0),"")</f>
        <v>MICHELOB</v>
      </c>
      <c r="DI1562" s="7" t="str">
        <f>+IFERROR(VLOOKUP(DF1562,Auxiliar!$A:$C,3,0),"")</f>
        <v>1b 7% | 3b 22% | 8b 27%</v>
      </c>
      <c r="DQ1562" s="1"/>
      <c r="DR1562" s="12"/>
      <c r="DS1562" s="6" t="str">
        <f>+IFERROR(VALUE(RIGHT(Tabla21[[#This Row],[B2B]],6)),"")</f>
        <v/>
      </c>
      <c r="DT1562" s="6" t="str">
        <f>+IFERROR(VLOOKUP(DR1562,Auxiliar!$A:$C,2,0),"")</f>
        <v/>
      </c>
      <c r="DU1562" s="7" t="str">
        <f>+IFERROR(VLOOKUP(DR1562,Auxiliar!$A:$C,3,0),"")</f>
        <v/>
      </c>
      <c r="DW1562" s="1"/>
      <c r="DX1562" s="12"/>
      <c r="DY1562" s="6" t="str">
        <f>+IFERROR(VALUE(RIGHT(Tabla22[[#This Row],[B2B]],6)),"")</f>
        <v/>
      </c>
      <c r="DZ1562" s="6" t="str">
        <f>+IFERROR(VLOOKUP(DX1562,Auxiliar!$A:$C,2,0),"")</f>
        <v/>
      </c>
      <c r="EA1562" s="7" t="str">
        <f>+IFERROR(VLOOKUP(DX1562,Auxiliar!$A:$C,3,0),"")</f>
        <v/>
      </c>
      <c r="EC1562" s="1"/>
      <c r="ED1562" s="12"/>
      <c r="EE1562" s="6" t="str">
        <f>+IFERROR(VALUE(RIGHT(Tabla23[[#This Row],[B2B]],6)),"")</f>
        <v/>
      </c>
      <c r="EF1562" s="6" t="str">
        <f>+IFERROR(VLOOKUP(ED1562,Auxiliar!$A:$C,2,0),"")</f>
        <v/>
      </c>
      <c r="EG1562" s="7" t="str">
        <f>+IFERROR(VLOOKUP(ED1562,Auxiliar!$A:$C,3,0),"")</f>
        <v/>
      </c>
      <c r="EI1562" s="1"/>
      <c r="EJ1562" s="12"/>
      <c r="EK1562" s="6" t="str">
        <f>+IFERROR(VALUE(RIGHT(Tabla24[[#This Row],[B2B]],6)),"")</f>
        <v/>
      </c>
      <c r="EL1562" s="6" t="str">
        <f>+IFERROR(VLOOKUP(EJ1562,Auxiliar!$A:$C,2,0),"")</f>
        <v/>
      </c>
      <c r="EM1562" s="7" t="str">
        <f>+IFERROR(VLOOKUP(EJ1562,Auxiliar!$A:$C,3,0),"")</f>
        <v/>
      </c>
      <c r="EO1562" s="1"/>
      <c r="EP1562" s="12"/>
      <c r="EQ1562" s="6" t="str">
        <f>+IFERROR(VALUE(RIGHT(Tabla25[[#This Row],[B2B]],6)),"")</f>
        <v/>
      </c>
      <c r="ER1562" s="6" t="str">
        <f>+IFERROR(VLOOKUP(EP1562,Auxiliar!$A:$C,2,0),"")</f>
        <v/>
      </c>
      <c r="ES1562" s="7" t="str">
        <f>+IFERROR(VLOOKUP(EP1562,Auxiliar!$A:$C,3,0),"")</f>
        <v/>
      </c>
      <c r="EU1562" s="1"/>
      <c r="EV1562" s="12"/>
      <c r="EW1562" s="6" t="str">
        <f>+IFERROR(VALUE(RIGHT(Tabla26[[#This Row],[B2B]],6)),"")</f>
        <v/>
      </c>
      <c r="EX1562" s="6" t="str">
        <f>+IFERROR(VLOOKUP(EV1562,Auxiliar!$A:$C,2,0),"")</f>
        <v/>
      </c>
      <c r="EY1562" s="7" t="str">
        <f>+IFERROR(VLOOKUP(EV1562,Auxiliar!$A:$C,3,0),"")</f>
        <v/>
      </c>
      <c r="EZ1562" s="1"/>
      <c r="FA1562" s="12"/>
      <c r="FB1562" s="6" t="str">
        <f>+IFERROR(VALUE(RIGHT(Tabla27[[#This Row],[B2B]],6)),"")</f>
        <v/>
      </c>
      <c r="FC1562" s="6" t="str">
        <f>+IFERROR(VLOOKUP(FA1562,Auxiliar!$A:$C,2,0),"")</f>
        <v/>
      </c>
      <c r="FD1562" s="7" t="str">
        <f>+IFERROR(VLOOKUP(FA1562,Auxiliar!$A:$C,3,0),"")</f>
        <v/>
      </c>
      <c r="FE1562" s="1"/>
      <c r="FF1562" s="12"/>
      <c r="FG1562" s="6" t="str">
        <f>+IFERROR(VALUE(RIGHT(Tabla28[[#This Row],[B2B]],6)),"")</f>
        <v/>
      </c>
      <c r="FH1562" s="6" t="str">
        <f>+IFERROR(VLOOKUP(FF1562,Auxiliar!$A:$C,2,0),"")</f>
        <v/>
      </c>
      <c r="FI1562" s="7" t="str">
        <f>+IFERROR(VLOOKUP(FF1562,Auxiliar!$A:$C,3,0),"")</f>
        <v/>
      </c>
      <c r="FJ1562" s="1"/>
      <c r="FK1562" s="12"/>
      <c r="FL1562" s="6" t="str">
        <f>+IFERROR(VALUE(RIGHT(Tabla29[[#This Row],[B2B]],6)),"")</f>
        <v/>
      </c>
      <c r="FM1562" s="6" t="str">
        <f>+IFERROR(VLOOKUP(FK1562,Auxiliar!$A:$C,2,0),"")</f>
        <v/>
      </c>
      <c r="FN1562" s="7" t="str">
        <f>+IFERROR(VLOOKUP(FK1562,Auxiliar!$A:$C,3,0),"")</f>
        <v/>
      </c>
      <c r="FO1562" s="1"/>
      <c r="FP1562" s="12"/>
      <c r="FQ1562" s="6" t="str">
        <f>+IFERROR(VALUE(RIGHT(Tabla30[[#This Row],[B2B]],6)),"")</f>
        <v/>
      </c>
      <c r="FR1562" s="6" t="str">
        <f>+IFERROR(VLOOKUP(FP1562,Auxiliar!$A:$C,2,0),"")</f>
        <v/>
      </c>
      <c r="FS1562" s="7"/>
      <c r="FT1562" s="1"/>
      <c r="FU1562" s="12"/>
      <c r="FV1562" s="6" t="str">
        <f>+IFERROR(VALUE(RIGHT(Tabla31[[#This Row],[B2B]],6)),"")</f>
        <v/>
      </c>
      <c r="FW1562" s="6" t="str">
        <f>+IFERROR(VLOOKUP(FU1562,Auxiliar!$A:$C,2,0),"")</f>
        <v/>
      </c>
      <c r="FX1562" s="7" t="str">
        <f>+IFERROR(VLOOKUP(FU1562,Auxiliar!$A:$C,3,0),"")</f>
        <v/>
      </c>
      <c r="FY1562" s="1"/>
      <c r="FZ1562" s="12"/>
      <c r="GA1562" s="6" t="str">
        <f>+IFERROR(VALUE(RIGHT(Tabla32[[#This Row],[B2B]],6)),"")</f>
        <v/>
      </c>
      <c r="GB1562" s="6" t="str">
        <f>+IFERROR(VLOOKUP(FZ1562,Auxiliar!$A:$C,2,0),"")</f>
        <v/>
      </c>
      <c r="GC1562" s="7" t="str">
        <f>+IFERROR(VLOOKUP(FZ1562,Auxiliar!$A:$C,3,0),"")</f>
        <v/>
      </c>
      <c r="GD1562" s="1"/>
      <c r="GE1562" s="12"/>
      <c r="GF1562" s="6" t="str">
        <f>+IFERROR(VALUE(RIGHT(Tabla33[[#This Row],[B2B]],6)),"")</f>
        <v/>
      </c>
      <c r="GG1562" s="6" t="str">
        <f>+IFERROR(VLOOKUP(GE1562,Auxiliar!$A:$C,2,0),"")</f>
        <v/>
      </c>
      <c r="GH1562" s="7" t="str">
        <f>+IFERROR(VLOOKUP(GE1562,Auxiliar!$A:$C,3,0),"")</f>
        <v/>
      </c>
    </row>
    <row r="1563" spans="91:190" x14ac:dyDescent="0.25">
      <c r="CM1563" s="1">
        <v>11548</v>
      </c>
      <c r="CN1563" s="1" t="s">
        <v>20</v>
      </c>
      <c r="CO1563" s="6">
        <v>11548</v>
      </c>
      <c r="CP1563" s="6" t="s">
        <v>20</v>
      </c>
      <c r="CQ1563" s="7" t="s">
        <v>21</v>
      </c>
      <c r="DE1563" s="1">
        <v>11548</v>
      </c>
      <c r="DF1563" s="1" t="s">
        <v>19</v>
      </c>
      <c r="DG1563" s="6">
        <f>+IFERROR(VALUE(RIGHT(Tabla19[[#This Row],[B2B]],6)),"")</f>
        <v>11548</v>
      </c>
      <c r="DH1563" s="6" t="str">
        <f>+IFERROR(VLOOKUP(DF1563,Auxiliar!$A:$C,2,0),"")</f>
        <v>MICHELOB</v>
      </c>
      <c r="DI1563" s="7" t="str">
        <f>+IFERROR(VLOOKUP(DF1563,Auxiliar!$A:$C,3,0),"")</f>
        <v>1b 7% | 3b 22% | 8b 27%</v>
      </c>
      <c r="DQ1563" s="1"/>
      <c r="DR1563" s="12"/>
      <c r="DS1563" s="6" t="str">
        <f>+IFERROR(VALUE(RIGHT(Tabla21[[#This Row],[B2B]],6)),"")</f>
        <v/>
      </c>
      <c r="DT1563" s="6" t="str">
        <f>+IFERROR(VLOOKUP(DR1563,Auxiliar!$A:$C,2,0),"")</f>
        <v/>
      </c>
      <c r="DU1563" s="7" t="str">
        <f>+IFERROR(VLOOKUP(DR1563,Auxiliar!$A:$C,3,0),"")</f>
        <v/>
      </c>
      <c r="DW1563" s="1"/>
      <c r="DX1563" s="12"/>
      <c r="DY1563" s="6" t="str">
        <f>+IFERROR(VALUE(RIGHT(Tabla22[[#This Row],[B2B]],6)),"")</f>
        <v/>
      </c>
      <c r="DZ1563" s="6" t="str">
        <f>+IFERROR(VLOOKUP(DX1563,Auxiliar!$A:$C,2,0),"")</f>
        <v/>
      </c>
      <c r="EA1563" s="7" t="str">
        <f>+IFERROR(VLOOKUP(DX1563,Auxiliar!$A:$C,3,0),"")</f>
        <v/>
      </c>
      <c r="EC1563" s="1"/>
      <c r="ED1563" s="12"/>
      <c r="EE1563" s="6" t="str">
        <f>+IFERROR(VALUE(RIGHT(Tabla23[[#This Row],[B2B]],6)),"")</f>
        <v/>
      </c>
      <c r="EF1563" s="6" t="str">
        <f>+IFERROR(VLOOKUP(ED1563,Auxiliar!$A:$C,2,0),"")</f>
        <v/>
      </c>
      <c r="EG1563" s="7" t="str">
        <f>+IFERROR(VLOOKUP(ED1563,Auxiliar!$A:$C,3,0),"")</f>
        <v/>
      </c>
      <c r="EI1563" s="1"/>
      <c r="EJ1563" s="12"/>
      <c r="EK1563" s="6" t="str">
        <f>+IFERROR(VALUE(RIGHT(Tabla24[[#This Row],[B2B]],6)),"")</f>
        <v/>
      </c>
      <c r="EL1563" s="6" t="str">
        <f>+IFERROR(VLOOKUP(EJ1563,Auxiliar!$A:$C,2,0),"")</f>
        <v/>
      </c>
      <c r="EM1563" s="7" t="str">
        <f>+IFERROR(VLOOKUP(EJ1563,Auxiliar!$A:$C,3,0),"")</f>
        <v/>
      </c>
      <c r="EO1563" s="1"/>
      <c r="EP1563" s="12"/>
      <c r="EQ1563" s="6" t="str">
        <f>+IFERROR(VALUE(RIGHT(Tabla25[[#This Row],[B2B]],6)),"")</f>
        <v/>
      </c>
      <c r="ER1563" s="6" t="str">
        <f>+IFERROR(VLOOKUP(EP1563,Auxiliar!$A:$C,2,0),"")</f>
        <v/>
      </c>
      <c r="ES1563" s="7" t="str">
        <f>+IFERROR(VLOOKUP(EP1563,Auxiliar!$A:$C,3,0),"")</f>
        <v/>
      </c>
      <c r="EU1563" s="1"/>
      <c r="EV1563" s="12"/>
      <c r="EW1563" s="6" t="str">
        <f>+IFERROR(VALUE(RIGHT(Tabla26[[#This Row],[B2B]],6)),"")</f>
        <v/>
      </c>
      <c r="EX1563" s="6" t="str">
        <f>+IFERROR(VLOOKUP(EV1563,Auxiliar!$A:$C,2,0),"")</f>
        <v/>
      </c>
      <c r="EY1563" s="7" t="str">
        <f>+IFERROR(VLOOKUP(EV1563,Auxiliar!$A:$C,3,0),"")</f>
        <v/>
      </c>
      <c r="EZ1563" s="1"/>
      <c r="FA1563" s="12"/>
      <c r="FB1563" s="6" t="str">
        <f>+IFERROR(VALUE(RIGHT(Tabla27[[#This Row],[B2B]],6)),"")</f>
        <v/>
      </c>
      <c r="FC1563" s="6" t="str">
        <f>+IFERROR(VLOOKUP(FA1563,Auxiliar!$A:$C,2,0),"")</f>
        <v/>
      </c>
      <c r="FD1563" s="7" t="str">
        <f>+IFERROR(VLOOKUP(FA1563,Auxiliar!$A:$C,3,0),"")</f>
        <v/>
      </c>
      <c r="FE1563" s="1"/>
      <c r="FF1563" s="12"/>
      <c r="FG1563" s="6" t="str">
        <f>+IFERROR(VALUE(RIGHT(Tabla28[[#This Row],[B2B]],6)),"")</f>
        <v/>
      </c>
      <c r="FH1563" s="6" t="str">
        <f>+IFERROR(VLOOKUP(FF1563,Auxiliar!$A:$C,2,0),"")</f>
        <v/>
      </c>
      <c r="FI1563" s="7" t="str">
        <f>+IFERROR(VLOOKUP(FF1563,Auxiliar!$A:$C,3,0),"")</f>
        <v/>
      </c>
      <c r="FJ1563" s="1"/>
      <c r="FK1563" s="12"/>
      <c r="FL1563" s="6" t="str">
        <f>+IFERROR(VALUE(RIGHT(Tabla29[[#This Row],[B2B]],6)),"")</f>
        <v/>
      </c>
      <c r="FM1563" s="6" t="str">
        <f>+IFERROR(VLOOKUP(FK1563,Auxiliar!$A:$C,2,0),"")</f>
        <v/>
      </c>
      <c r="FN1563" s="7" t="str">
        <f>+IFERROR(VLOOKUP(FK1563,Auxiliar!$A:$C,3,0),"")</f>
        <v/>
      </c>
      <c r="FO1563" s="1"/>
      <c r="FP1563" s="12"/>
      <c r="FQ1563" s="6" t="str">
        <f>+IFERROR(VALUE(RIGHT(Tabla30[[#This Row],[B2B]],6)),"")</f>
        <v/>
      </c>
      <c r="FR1563" s="6" t="str">
        <f>+IFERROR(VLOOKUP(FP1563,Auxiliar!$A:$C,2,0),"")</f>
        <v/>
      </c>
      <c r="FS1563" s="7"/>
      <c r="FT1563" s="1"/>
      <c r="FU1563" s="12"/>
      <c r="FV1563" s="6" t="str">
        <f>+IFERROR(VALUE(RIGHT(Tabla31[[#This Row],[B2B]],6)),"")</f>
        <v/>
      </c>
      <c r="FW1563" s="6" t="str">
        <f>+IFERROR(VLOOKUP(FU1563,Auxiliar!$A:$C,2,0),"")</f>
        <v/>
      </c>
      <c r="FX1563" s="7" t="str">
        <f>+IFERROR(VLOOKUP(FU1563,Auxiliar!$A:$C,3,0),"")</f>
        <v/>
      </c>
      <c r="FY1563" s="1"/>
      <c r="FZ1563" s="12"/>
      <c r="GA1563" s="6" t="str">
        <f>+IFERROR(VALUE(RIGHT(Tabla32[[#This Row],[B2B]],6)),"")</f>
        <v/>
      </c>
      <c r="GB1563" s="6" t="str">
        <f>+IFERROR(VLOOKUP(FZ1563,Auxiliar!$A:$C,2,0),"")</f>
        <v/>
      </c>
      <c r="GC1563" s="7" t="str">
        <f>+IFERROR(VLOOKUP(FZ1563,Auxiliar!$A:$C,3,0),"")</f>
        <v/>
      </c>
      <c r="GD1563" s="1"/>
      <c r="GE1563" s="12"/>
      <c r="GF1563" s="6" t="str">
        <f>+IFERROR(VALUE(RIGHT(Tabla33[[#This Row],[B2B]],6)),"")</f>
        <v/>
      </c>
      <c r="GG1563" s="6" t="str">
        <f>+IFERROR(VLOOKUP(GE1563,Auxiliar!$A:$C,2,0),"")</f>
        <v/>
      </c>
      <c r="GH1563" s="7" t="str">
        <f>+IFERROR(VLOOKUP(GE1563,Auxiliar!$A:$C,3,0),"")</f>
        <v/>
      </c>
    </row>
    <row r="1564" spans="91:190" x14ac:dyDescent="0.25">
      <c r="CM1564" s="1">
        <v>11664</v>
      </c>
      <c r="CN1564" s="1" t="s">
        <v>20</v>
      </c>
      <c r="CO1564" s="6">
        <v>11664</v>
      </c>
      <c r="CP1564" s="6" t="s">
        <v>20</v>
      </c>
      <c r="CQ1564" s="7" t="s">
        <v>21</v>
      </c>
      <c r="DE1564" s="1">
        <v>11664</v>
      </c>
      <c r="DF1564" s="1" t="s">
        <v>19</v>
      </c>
      <c r="DG1564" s="6">
        <f>+IFERROR(VALUE(RIGHT(Tabla19[[#This Row],[B2B]],6)),"")</f>
        <v>11664</v>
      </c>
      <c r="DH1564" s="6" t="str">
        <f>+IFERROR(VLOOKUP(DF1564,Auxiliar!$A:$C,2,0),"")</f>
        <v>MICHELOB</v>
      </c>
      <c r="DI1564" s="7" t="str">
        <f>+IFERROR(VLOOKUP(DF1564,Auxiliar!$A:$C,3,0),"")</f>
        <v>1b 7% | 3b 22% | 8b 27%</v>
      </c>
      <c r="DQ1564" s="1"/>
      <c r="DR1564" s="12"/>
      <c r="DS1564" s="6" t="str">
        <f>+IFERROR(VALUE(RIGHT(Tabla21[[#This Row],[B2B]],6)),"")</f>
        <v/>
      </c>
      <c r="DT1564" s="6" t="str">
        <f>+IFERROR(VLOOKUP(DR1564,Auxiliar!$A:$C,2,0),"")</f>
        <v/>
      </c>
      <c r="DU1564" s="7" t="str">
        <f>+IFERROR(VLOOKUP(DR1564,Auxiliar!$A:$C,3,0),"")</f>
        <v/>
      </c>
      <c r="DW1564" s="1"/>
      <c r="DX1564" s="12"/>
      <c r="DY1564" s="6" t="str">
        <f>+IFERROR(VALUE(RIGHT(Tabla22[[#This Row],[B2B]],6)),"")</f>
        <v/>
      </c>
      <c r="DZ1564" s="6" t="str">
        <f>+IFERROR(VLOOKUP(DX1564,Auxiliar!$A:$C,2,0),"")</f>
        <v/>
      </c>
      <c r="EA1564" s="7" t="str">
        <f>+IFERROR(VLOOKUP(DX1564,Auxiliar!$A:$C,3,0),"")</f>
        <v/>
      </c>
      <c r="EC1564" s="1"/>
      <c r="ED1564" s="12"/>
      <c r="EE1564" s="6" t="str">
        <f>+IFERROR(VALUE(RIGHT(Tabla23[[#This Row],[B2B]],6)),"")</f>
        <v/>
      </c>
      <c r="EF1564" s="6" t="str">
        <f>+IFERROR(VLOOKUP(ED1564,Auxiliar!$A:$C,2,0),"")</f>
        <v/>
      </c>
      <c r="EG1564" s="7" t="str">
        <f>+IFERROR(VLOOKUP(ED1564,Auxiliar!$A:$C,3,0),"")</f>
        <v/>
      </c>
      <c r="EI1564" s="1"/>
      <c r="EJ1564" s="12"/>
      <c r="EK1564" s="6" t="str">
        <f>+IFERROR(VALUE(RIGHT(Tabla24[[#This Row],[B2B]],6)),"")</f>
        <v/>
      </c>
      <c r="EL1564" s="6" t="str">
        <f>+IFERROR(VLOOKUP(EJ1564,Auxiliar!$A:$C,2,0),"")</f>
        <v/>
      </c>
      <c r="EM1564" s="7" t="str">
        <f>+IFERROR(VLOOKUP(EJ1564,Auxiliar!$A:$C,3,0),"")</f>
        <v/>
      </c>
      <c r="EO1564" s="1"/>
      <c r="EP1564" s="12"/>
      <c r="EQ1564" s="6" t="str">
        <f>+IFERROR(VALUE(RIGHT(Tabla25[[#This Row],[B2B]],6)),"")</f>
        <v/>
      </c>
      <c r="ER1564" s="6" t="str">
        <f>+IFERROR(VLOOKUP(EP1564,Auxiliar!$A:$C,2,0),"")</f>
        <v/>
      </c>
      <c r="ES1564" s="7" t="str">
        <f>+IFERROR(VLOOKUP(EP1564,Auxiliar!$A:$C,3,0),"")</f>
        <v/>
      </c>
      <c r="EU1564" s="1"/>
      <c r="EV1564" s="12"/>
      <c r="EW1564" s="6" t="str">
        <f>+IFERROR(VALUE(RIGHT(Tabla26[[#This Row],[B2B]],6)),"")</f>
        <v/>
      </c>
      <c r="EX1564" s="6" t="str">
        <f>+IFERROR(VLOOKUP(EV1564,Auxiliar!$A:$C,2,0),"")</f>
        <v/>
      </c>
      <c r="EY1564" s="7" t="str">
        <f>+IFERROR(VLOOKUP(EV1564,Auxiliar!$A:$C,3,0),"")</f>
        <v/>
      </c>
      <c r="EZ1564" s="1"/>
      <c r="FA1564" s="12"/>
      <c r="FB1564" s="6" t="str">
        <f>+IFERROR(VALUE(RIGHT(Tabla27[[#This Row],[B2B]],6)),"")</f>
        <v/>
      </c>
      <c r="FC1564" s="6" t="str">
        <f>+IFERROR(VLOOKUP(FA1564,Auxiliar!$A:$C,2,0),"")</f>
        <v/>
      </c>
      <c r="FD1564" s="7" t="str">
        <f>+IFERROR(VLOOKUP(FA1564,Auxiliar!$A:$C,3,0),"")</f>
        <v/>
      </c>
      <c r="FE1564" s="1"/>
      <c r="FF1564" s="12"/>
      <c r="FG1564" s="6" t="str">
        <f>+IFERROR(VALUE(RIGHT(Tabla28[[#This Row],[B2B]],6)),"")</f>
        <v/>
      </c>
      <c r="FH1564" s="6" t="str">
        <f>+IFERROR(VLOOKUP(FF1564,Auxiliar!$A:$C,2,0),"")</f>
        <v/>
      </c>
      <c r="FI1564" s="7" t="str">
        <f>+IFERROR(VLOOKUP(FF1564,Auxiliar!$A:$C,3,0),"")</f>
        <v/>
      </c>
      <c r="FJ1564" s="1"/>
      <c r="FK1564" s="12"/>
      <c r="FL1564" s="6" t="str">
        <f>+IFERROR(VALUE(RIGHT(Tabla29[[#This Row],[B2B]],6)),"")</f>
        <v/>
      </c>
      <c r="FM1564" s="6" t="str">
        <f>+IFERROR(VLOOKUP(FK1564,Auxiliar!$A:$C,2,0),"")</f>
        <v/>
      </c>
      <c r="FN1564" s="7" t="str">
        <f>+IFERROR(VLOOKUP(FK1564,Auxiliar!$A:$C,3,0),"")</f>
        <v/>
      </c>
      <c r="FO1564" s="1"/>
      <c r="FP1564" s="12"/>
      <c r="FQ1564" s="6" t="str">
        <f>+IFERROR(VALUE(RIGHT(Tabla30[[#This Row],[B2B]],6)),"")</f>
        <v/>
      </c>
      <c r="FR1564" s="6" t="str">
        <f>+IFERROR(VLOOKUP(FP1564,Auxiliar!$A:$C,2,0),"")</f>
        <v/>
      </c>
      <c r="FS1564" s="7"/>
      <c r="FT1564" s="1"/>
      <c r="FU1564" s="12"/>
      <c r="FV1564" s="6" t="str">
        <f>+IFERROR(VALUE(RIGHT(Tabla31[[#This Row],[B2B]],6)),"")</f>
        <v/>
      </c>
      <c r="FW1564" s="6" t="str">
        <f>+IFERROR(VLOOKUP(FU1564,Auxiliar!$A:$C,2,0),"")</f>
        <v/>
      </c>
      <c r="FX1564" s="7" t="str">
        <f>+IFERROR(VLOOKUP(FU1564,Auxiliar!$A:$C,3,0),"")</f>
        <v/>
      </c>
      <c r="FY1564" s="1"/>
      <c r="FZ1564" s="12"/>
      <c r="GA1564" s="6" t="str">
        <f>+IFERROR(VALUE(RIGHT(Tabla32[[#This Row],[B2B]],6)),"")</f>
        <v/>
      </c>
      <c r="GB1564" s="6" t="str">
        <f>+IFERROR(VLOOKUP(FZ1564,Auxiliar!$A:$C,2,0),"")</f>
        <v/>
      </c>
      <c r="GC1564" s="7" t="str">
        <f>+IFERROR(VLOOKUP(FZ1564,Auxiliar!$A:$C,3,0),"")</f>
        <v/>
      </c>
      <c r="GD1564" s="1"/>
      <c r="GE1564" s="12"/>
      <c r="GF1564" s="6" t="str">
        <f>+IFERROR(VALUE(RIGHT(Tabla33[[#This Row],[B2B]],6)),"")</f>
        <v/>
      </c>
      <c r="GG1564" s="6" t="str">
        <f>+IFERROR(VLOOKUP(GE1564,Auxiliar!$A:$C,2,0),"")</f>
        <v/>
      </c>
      <c r="GH1564" s="7" t="str">
        <f>+IFERROR(VLOOKUP(GE1564,Auxiliar!$A:$C,3,0),"")</f>
        <v/>
      </c>
    </row>
    <row r="1565" spans="91:190" x14ac:dyDescent="0.25">
      <c r="CM1565" s="1">
        <v>11743</v>
      </c>
      <c r="CN1565" s="1" t="s">
        <v>20</v>
      </c>
      <c r="CO1565" s="6">
        <v>11743</v>
      </c>
      <c r="CP1565" s="6" t="s">
        <v>20</v>
      </c>
      <c r="CQ1565" s="7" t="s">
        <v>21</v>
      </c>
      <c r="DE1565" s="1">
        <v>11743</v>
      </c>
      <c r="DF1565" s="1" t="s">
        <v>19</v>
      </c>
      <c r="DG1565" s="6">
        <f>+IFERROR(VALUE(RIGHT(Tabla19[[#This Row],[B2B]],6)),"")</f>
        <v>11743</v>
      </c>
      <c r="DH1565" s="6" t="str">
        <f>+IFERROR(VLOOKUP(DF1565,Auxiliar!$A:$C,2,0),"")</f>
        <v>MICHELOB</v>
      </c>
      <c r="DI1565" s="7" t="str">
        <f>+IFERROR(VLOOKUP(DF1565,Auxiliar!$A:$C,3,0),"")</f>
        <v>1b 7% | 3b 22% | 8b 27%</v>
      </c>
      <c r="DQ1565" s="1"/>
      <c r="DR1565" s="12"/>
      <c r="DS1565" s="6" t="str">
        <f>+IFERROR(VALUE(RIGHT(Tabla21[[#This Row],[B2B]],6)),"")</f>
        <v/>
      </c>
      <c r="DT1565" s="6" t="str">
        <f>+IFERROR(VLOOKUP(DR1565,Auxiliar!$A:$C,2,0),"")</f>
        <v/>
      </c>
      <c r="DU1565" s="7" t="str">
        <f>+IFERROR(VLOOKUP(DR1565,Auxiliar!$A:$C,3,0),"")</f>
        <v/>
      </c>
      <c r="DW1565" s="1"/>
      <c r="DX1565" s="12"/>
      <c r="DY1565" s="6" t="str">
        <f>+IFERROR(VALUE(RIGHT(Tabla22[[#This Row],[B2B]],6)),"")</f>
        <v/>
      </c>
      <c r="DZ1565" s="6" t="str">
        <f>+IFERROR(VLOOKUP(DX1565,Auxiliar!$A:$C,2,0),"")</f>
        <v/>
      </c>
      <c r="EA1565" s="7" t="str">
        <f>+IFERROR(VLOOKUP(DX1565,Auxiliar!$A:$C,3,0),"")</f>
        <v/>
      </c>
      <c r="EC1565" s="1"/>
      <c r="ED1565" s="12"/>
      <c r="EE1565" s="6" t="str">
        <f>+IFERROR(VALUE(RIGHT(Tabla23[[#This Row],[B2B]],6)),"")</f>
        <v/>
      </c>
      <c r="EF1565" s="6" t="str">
        <f>+IFERROR(VLOOKUP(ED1565,Auxiliar!$A:$C,2,0),"")</f>
        <v/>
      </c>
      <c r="EG1565" s="7" t="str">
        <f>+IFERROR(VLOOKUP(ED1565,Auxiliar!$A:$C,3,0),"")</f>
        <v/>
      </c>
      <c r="EI1565" s="1"/>
      <c r="EJ1565" s="12"/>
      <c r="EK1565" s="6" t="str">
        <f>+IFERROR(VALUE(RIGHT(Tabla24[[#This Row],[B2B]],6)),"")</f>
        <v/>
      </c>
      <c r="EL1565" s="6" t="str">
        <f>+IFERROR(VLOOKUP(EJ1565,Auxiliar!$A:$C,2,0),"")</f>
        <v/>
      </c>
      <c r="EM1565" s="7" t="str">
        <f>+IFERROR(VLOOKUP(EJ1565,Auxiliar!$A:$C,3,0),"")</f>
        <v/>
      </c>
      <c r="EO1565" s="1"/>
      <c r="EP1565" s="12"/>
      <c r="EQ1565" s="6" t="str">
        <f>+IFERROR(VALUE(RIGHT(Tabla25[[#This Row],[B2B]],6)),"")</f>
        <v/>
      </c>
      <c r="ER1565" s="6" t="str">
        <f>+IFERROR(VLOOKUP(EP1565,Auxiliar!$A:$C,2,0),"")</f>
        <v/>
      </c>
      <c r="ES1565" s="7" t="str">
        <f>+IFERROR(VLOOKUP(EP1565,Auxiliar!$A:$C,3,0),"")</f>
        <v/>
      </c>
      <c r="EU1565" s="1"/>
      <c r="EV1565" s="12"/>
      <c r="EW1565" s="6" t="str">
        <f>+IFERROR(VALUE(RIGHT(Tabla26[[#This Row],[B2B]],6)),"")</f>
        <v/>
      </c>
      <c r="EX1565" s="6" t="str">
        <f>+IFERROR(VLOOKUP(EV1565,Auxiliar!$A:$C,2,0),"")</f>
        <v/>
      </c>
      <c r="EY1565" s="7" t="str">
        <f>+IFERROR(VLOOKUP(EV1565,Auxiliar!$A:$C,3,0),"")</f>
        <v/>
      </c>
      <c r="EZ1565" s="1"/>
      <c r="FA1565" s="12"/>
      <c r="FB1565" s="6" t="str">
        <f>+IFERROR(VALUE(RIGHT(Tabla27[[#This Row],[B2B]],6)),"")</f>
        <v/>
      </c>
      <c r="FC1565" s="6" t="str">
        <f>+IFERROR(VLOOKUP(FA1565,Auxiliar!$A:$C,2,0),"")</f>
        <v/>
      </c>
      <c r="FD1565" s="7" t="str">
        <f>+IFERROR(VLOOKUP(FA1565,Auxiliar!$A:$C,3,0),"")</f>
        <v/>
      </c>
      <c r="FE1565" s="1"/>
      <c r="FF1565" s="12"/>
      <c r="FG1565" s="6" t="str">
        <f>+IFERROR(VALUE(RIGHT(Tabla28[[#This Row],[B2B]],6)),"")</f>
        <v/>
      </c>
      <c r="FH1565" s="6" t="str">
        <f>+IFERROR(VLOOKUP(FF1565,Auxiliar!$A:$C,2,0),"")</f>
        <v/>
      </c>
      <c r="FI1565" s="7" t="str">
        <f>+IFERROR(VLOOKUP(FF1565,Auxiliar!$A:$C,3,0),"")</f>
        <v/>
      </c>
      <c r="FJ1565" s="1"/>
      <c r="FK1565" s="12"/>
      <c r="FL1565" s="6" t="str">
        <f>+IFERROR(VALUE(RIGHT(Tabla29[[#This Row],[B2B]],6)),"")</f>
        <v/>
      </c>
      <c r="FM1565" s="6" t="str">
        <f>+IFERROR(VLOOKUP(FK1565,Auxiliar!$A:$C,2,0),"")</f>
        <v/>
      </c>
      <c r="FN1565" s="7" t="str">
        <f>+IFERROR(VLOOKUP(FK1565,Auxiliar!$A:$C,3,0),"")</f>
        <v/>
      </c>
      <c r="FO1565" s="1"/>
      <c r="FP1565" s="12"/>
      <c r="FQ1565" s="6" t="str">
        <f>+IFERROR(VALUE(RIGHT(Tabla30[[#This Row],[B2B]],6)),"")</f>
        <v/>
      </c>
      <c r="FR1565" s="6" t="str">
        <f>+IFERROR(VLOOKUP(FP1565,Auxiliar!$A:$C,2,0),"")</f>
        <v/>
      </c>
      <c r="FS1565" s="7"/>
      <c r="FT1565" s="1"/>
      <c r="FU1565" s="12"/>
      <c r="FV1565" s="6" t="str">
        <f>+IFERROR(VALUE(RIGHT(Tabla31[[#This Row],[B2B]],6)),"")</f>
        <v/>
      </c>
      <c r="FW1565" s="6" t="str">
        <f>+IFERROR(VLOOKUP(FU1565,Auxiliar!$A:$C,2,0),"")</f>
        <v/>
      </c>
      <c r="FX1565" s="7" t="str">
        <f>+IFERROR(VLOOKUP(FU1565,Auxiliar!$A:$C,3,0),"")</f>
        <v/>
      </c>
      <c r="FY1565" s="1"/>
      <c r="FZ1565" s="12"/>
      <c r="GA1565" s="6" t="str">
        <f>+IFERROR(VALUE(RIGHT(Tabla32[[#This Row],[B2B]],6)),"")</f>
        <v/>
      </c>
      <c r="GB1565" s="6" t="str">
        <f>+IFERROR(VLOOKUP(FZ1565,Auxiliar!$A:$C,2,0),"")</f>
        <v/>
      </c>
      <c r="GC1565" s="7" t="str">
        <f>+IFERROR(VLOOKUP(FZ1565,Auxiliar!$A:$C,3,0),"")</f>
        <v/>
      </c>
      <c r="GD1565" s="1"/>
      <c r="GE1565" s="12"/>
      <c r="GF1565" s="6" t="str">
        <f>+IFERROR(VALUE(RIGHT(Tabla33[[#This Row],[B2B]],6)),"")</f>
        <v/>
      </c>
      <c r="GG1565" s="6" t="str">
        <f>+IFERROR(VLOOKUP(GE1565,Auxiliar!$A:$C,2,0),"")</f>
        <v/>
      </c>
      <c r="GH1565" s="7" t="str">
        <f>+IFERROR(VLOOKUP(GE1565,Auxiliar!$A:$C,3,0),"")</f>
        <v/>
      </c>
    </row>
    <row r="1566" spans="91:190" x14ac:dyDescent="0.25">
      <c r="CM1566" s="1">
        <v>11755</v>
      </c>
      <c r="CN1566" s="1" t="s">
        <v>20</v>
      </c>
      <c r="CO1566" s="6">
        <v>11755</v>
      </c>
      <c r="CP1566" s="6" t="s">
        <v>20</v>
      </c>
      <c r="CQ1566" s="7" t="s">
        <v>21</v>
      </c>
      <c r="DE1566" s="1">
        <v>11755</v>
      </c>
      <c r="DF1566" s="1" t="s">
        <v>19</v>
      </c>
      <c r="DG1566" s="6">
        <f>+IFERROR(VALUE(RIGHT(Tabla19[[#This Row],[B2B]],6)),"")</f>
        <v>11755</v>
      </c>
      <c r="DH1566" s="6" t="str">
        <f>+IFERROR(VLOOKUP(DF1566,Auxiliar!$A:$C,2,0),"")</f>
        <v>MICHELOB</v>
      </c>
      <c r="DI1566" s="7" t="str">
        <f>+IFERROR(VLOOKUP(DF1566,Auxiliar!$A:$C,3,0),"")</f>
        <v>1b 7% | 3b 22% | 8b 27%</v>
      </c>
      <c r="DQ1566" s="1"/>
      <c r="DR1566" s="12"/>
      <c r="DS1566" s="6" t="str">
        <f>+IFERROR(VALUE(RIGHT(Tabla21[[#This Row],[B2B]],6)),"")</f>
        <v/>
      </c>
      <c r="DT1566" s="6" t="str">
        <f>+IFERROR(VLOOKUP(DR1566,Auxiliar!$A:$C,2,0),"")</f>
        <v/>
      </c>
      <c r="DU1566" s="7" t="str">
        <f>+IFERROR(VLOOKUP(DR1566,Auxiliar!$A:$C,3,0),"")</f>
        <v/>
      </c>
      <c r="DW1566" s="1"/>
      <c r="DX1566" s="12"/>
      <c r="DY1566" s="6" t="str">
        <f>+IFERROR(VALUE(RIGHT(Tabla22[[#This Row],[B2B]],6)),"")</f>
        <v/>
      </c>
      <c r="DZ1566" s="6" t="str">
        <f>+IFERROR(VLOOKUP(DX1566,Auxiliar!$A:$C,2,0),"")</f>
        <v/>
      </c>
      <c r="EA1566" s="7" t="str">
        <f>+IFERROR(VLOOKUP(DX1566,Auxiliar!$A:$C,3,0),"")</f>
        <v/>
      </c>
      <c r="EC1566" s="1"/>
      <c r="ED1566" s="12"/>
      <c r="EE1566" s="6" t="str">
        <f>+IFERROR(VALUE(RIGHT(Tabla23[[#This Row],[B2B]],6)),"")</f>
        <v/>
      </c>
      <c r="EF1566" s="6" t="str">
        <f>+IFERROR(VLOOKUP(ED1566,Auxiliar!$A:$C,2,0),"")</f>
        <v/>
      </c>
      <c r="EG1566" s="7" t="str">
        <f>+IFERROR(VLOOKUP(ED1566,Auxiliar!$A:$C,3,0),"")</f>
        <v/>
      </c>
      <c r="EI1566" s="1"/>
      <c r="EJ1566" s="12"/>
      <c r="EK1566" s="6" t="str">
        <f>+IFERROR(VALUE(RIGHT(Tabla24[[#This Row],[B2B]],6)),"")</f>
        <v/>
      </c>
      <c r="EL1566" s="6" t="str">
        <f>+IFERROR(VLOOKUP(EJ1566,Auxiliar!$A:$C,2,0),"")</f>
        <v/>
      </c>
      <c r="EM1566" s="7" t="str">
        <f>+IFERROR(VLOOKUP(EJ1566,Auxiliar!$A:$C,3,0),"")</f>
        <v/>
      </c>
      <c r="EO1566" s="1"/>
      <c r="EP1566" s="12"/>
      <c r="EQ1566" s="6" t="str">
        <f>+IFERROR(VALUE(RIGHT(Tabla25[[#This Row],[B2B]],6)),"")</f>
        <v/>
      </c>
      <c r="ER1566" s="6" t="str">
        <f>+IFERROR(VLOOKUP(EP1566,Auxiliar!$A:$C,2,0),"")</f>
        <v/>
      </c>
      <c r="ES1566" s="7" t="str">
        <f>+IFERROR(VLOOKUP(EP1566,Auxiliar!$A:$C,3,0),"")</f>
        <v/>
      </c>
      <c r="EU1566" s="1"/>
      <c r="EV1566" s="12"/>
      <c r="EW1566" s="6" t="str">
        <f>+IFERROR(VALUE(RIGHT(Tabla26[[#This Row],[B2B]],6)),"")</f>
        <v/>
      </c>
      <c r="EX1566" s="6" t="str">
        <f>+IFERROR(VLOOKUP(EV1566,Auxiliar!$A:$C,2,0),"")</f>
        <v/>
      </c>
      <c r="EY1566" s="7" t="str">
        <f>+IFERROR(VLOOKUP(EV1566,Auxiliar!$A:$C,3,0),"")</f>
        <v/>
      </c>
      <c r="EZ1566" s="1"/>
      <c r="FA1566" s="12"/>
      <c r="FB1566" s="6" t="str">
        <f>+IFERROR(VALUE(RIGHT(Tabla27[[#This Row],[B2B]],6)),"")</f>
        <v/>
      </c>
      <c r="FC1566" s="6" t="str">
        <f>+IFERROR(VLOOKUP(FA1566,Auxiliar!$A:$C,2,0),"")</f>
        <v/>
      </c>
      <c r="FD1566" s="7" t="str">
        <f>+IFERROR(VLOOKUP(FA1566,Auxiliar!$A:$C,3,0),"")</f>
        <v/>
      </c>
      <c r="FE1566" s="1"/>
      <c r="FF1566" s="12"/>
      <c r="FG1566" s="6" t="str">
        <f>+IFERROR(VALUE(RIGHT(Tabla28[[#This Row],[B2B]],6)),"")</f>
        <v/>
      </c>
      <c r="FH1566" s="6" t="str">
        <f>+IFERROR(VLOOKUP(FF1566,Auxiliar!$A:$C,2,0),"")</f>
        <v/>
      </c>
      <c r="FI1566" s="7" t="str">
        <f>+IFERROR(VLOOKUP(FF1566,Auxiliar!$A:$C,3,0),"")</f>
        <v/>
      </c>
      <c r="FJ1566" s="1"/>
      <c r="FK1566" s="12"/>
      <c r="FL1566" s="6" t="str">
        <f>+IFERROR(VALUE(RIGHT(Tabla29[[#This Row],[B2B]],6)),"")</f>
        <v/>
      </c>
      <c r="FM1566" s="6" t="str">
        <f>+IFERROR(VLOOKUP(FK1566,Auxiliar!$A:$C,2,0),"")</f>
        <v/>
      </c>
      <c r="FN1566" s="7" t="str">
        <f>+IFERROR(VLOOKUP(FK1566,Auxiliar!$A:$C,3,0),"")</f>
        <v/>
      </c>
      <c r="FO1566" s="1"/>
      <c r="FP1566" s="12"/>
      <c r="FQ1566" s="6" t="str">
        <f>+IFERROR(VALUE(RIGHT(Tabla30[[#This Row],[B2B]],6)),"")</f>
        <v/>
      </c>
      <c r="FR1566" s="6" t="str">
        <f>+IFERROR(VLOOKUP(FP1566,Auxiliar!$A:$C,2,0),"")</f>
        <v/>
      </c>
      <c r="FS1566" s="7"/>
      <c r="FT1566" s="1"/>
      <c r="FU1566" s="12"/>
      <c r="FV1566" s="6" t="str">
        <f>+IFERROR(VALUE(RIGHT(Tabla31[[#This Row],[B2B]],6)),"")</f>
        <v/>
      </c>
      <c r="FW1566" s="6" t="str">
        <f>+IFERROR(VLOOKUP(FU1566,Auxiliar!$A:$C,2,0),"")</f>
        <v/>
      </c>
      <c r="FX1566" s="7" t="str">
        <f>+IFERROR(VLOOKUP(FU1566,Auxiliar!$A:$C,3,0),"")</f>
        <v/>
      </c>
      <c r="FY1566" s="1"/>
      <c r="FZ1566" s="12"/>
      <c r="GA1566" s="6" t="str">
        <f>+IFERROR(VALUE(RIGHT(Tabla32[[#This Row],[B2B]],6)),"")</f>
        <v/>
      </c>
      <c r="GB1566" s="6" t="str">
        <f>+IFERROR(VLOOKUP(FZ1566,Auxiliar!$A:$C,2,0),"")</f>
        <v/>
      </c>
      <c r="GC1566" s="7" t="str">
        <f>+IFERROR(VLOOKUP(FZ1566,Auxiliar!$A:$C,3,0),"")</f>
        <v/>
      </c>
      <c r="GD1566" s="1"/>
      <c r="GE1566" s="12"/>
      <c r="GF1566" s="6" t="str">
        <f>+IFERROR(VALUE(RIGHT(Tabla33[[#This Row],[B2B]],6)),"")</f>
        <v/>
      </c>
      <c r="GG1566" s="6" t="str">
        <f>+IFERROR(VLOOKUP(GE1566,Auxiliar!$A:$C,2,0),"")</f>
        <v/>
      </c>
      <c r="GH1566" s="7" t="str">
        <f>+IFERROR(VLOOKUP(GE1566,Auxiliar!$A:$C,3,0),"")</f>
        <v/>
      </c>
    </row>
    <row r="1567" spans="91:190" x14ac:dyDescent="0.25">
      <c r="CM1567" s="1">
        <v>11953</v>
      </c>
      <c r="CN1567" s="1" t="s">
        <v>20</v>
      </c>
      <c r="CO1567" s="6">
        <v>11953</v>
      </c>
      <c r="CP1567" s="6" t="s">
        <v>20</v>
      </c>
      <c r="CQ1567" s="7" t="s">
        <v>21</v>
      </c>
      <c r="DE1567" s="1">
        <v>11953</v>
      </c>
      <c r="DF1567" s="1" t="s">
        <v>19</v>
      </c>
      <c r="DG1567" s="6">
        <f>+IFERROR(VALUE(RIGHT(Tabla19[[#This Row],[B2B]],6)),"")</f>
        <v>11953</v>
      </c>
      <c r="DH1567" s="6" t="str">
        <f>+IFERROR(VLOOKUP(DF1567,Auxiliar!$A:$C,2,0),"")</f>
        <v>MICHELOB</v>
      </c>
      <c r="DI1567" s="7" t="str">
        <f>+IFERROR(VLOOKUP(DF1567,Auxiliar!$A:$C,3,0),"")</f>
        <v>1b 7% | 3b 22% | 8b 27%</v>
      </c>
      <c r="DQ1567" s="1"/>
      <c r="DR1567" s="12"/>
      <c r="DS1567" s="6" t="str">
        <f>+IFERROR(VALUE(RIGHT(Tabla21[[#This Row],[B2B]],6)),"")</f>
        <v/>
      </c>
      <c r="DT1567" s="6" t="str">
        <f>+IFERROR(VLOOKUP(DR1567,Auxiliar!$A:$C,2,0),"")</f>
        <v/>
      </c>
      <c r="DU1567" s="7" t="str">
        <f>+IFERROR(VLOOKUP(DR1567,Auxiliar!$A:$C,3,0),"")</f>
        <v/>
      </c>
      <c r="DW1567" s="1"/>
      <c r="DX1567" s="12"/>
      <c r="DY1567" s="6" t="str">
        <f>+IFERROR(VALUE(RIGHT(Tabla22[[#This Row],[B2B]],6)),"")</f>
        <v/>
      </c>
      <c r="DZ1567" s="6" t="str">
        <f>+IFERROR(VLOOKUP(DX1567,Auxiliar!$A:$C,2,0),"")</f>
        <v/>
      </c>
      <c r="EA1567" s="7" t="str">
        <f>+IFERROR(VLOOKUP(DX1567,Auxiliar!$A:$C,3,0),"")</f>
        <v/>
      </c>
      <c r="EC1567" s="1"/>
      <c r="ED1567" s="12"/>
      <c r="EE1567" s="6" t="str">
        <f>+IFERROR(VALUE(RIGHT(Tabla23[[#This Row],[B2B]],6)),"")</f>
        <v/>
      </c>
      <c r="EF1567" s="6" t="str">
        <f>+IFERROR(VLOOKUP(ED1567,Auxiliar!$A:$C,2,0),"")</f>
        <v/>
      </c>
      <c r="EG1567" s="7" t="str">
        <f>+IFERROR(VLOOKUP(ED1567,Auxiliar!$A:$C,3,0),"")</f>
        <v/>
      </c>
      <c r="EI1567" s="1"/>
      <c r="EJ1567" s="12"/>
      <c r="EK1567" s="6" t="str">
        <f>+IFERROR(VALUE(RIGHT(Tabla24[[#This Row],[B2B]],6)),"")</f>
        <v/>
      </c>
      <c r="EL1567" s="6" t="str">
        <f>+IFERROR(VLOOKUP(EJ1567,Auxiliar!$A:$C,2,0),"")</f>
        <v/>
      </c>
      <c r="EM1567" s="7" t="str">
        <f>+IFERROR(VLOOKUP(EJ1567,Auxiliar!$A:$C,3,0),"")</f>
        <v/>
      </c>
      <c r="EO1567" s="1"/>
      <c r="EP1567" s="12"/>
      <c r="EQ1567" s="6" t="str">
        <f>+IFERROR(VALUE(RIGHT(Tabla25[[#This Row],[B2B]],6)),"")</f>
        <v/>
      </c>
      <c r="ER1567" s="6" t="str">
        <f>+IFERROR(VLOOKUP(EP1567,Auxiliar!$A:$C,2,0),"")</f>
        <v/>
      </c>
      <c r="ES1567" s="7" t="str">
        <f>+IFERROR(VLOOKUP(EP1567,Auxiliar!$A:$C,3,0),"")</f>
        <v/>
      </c>
      <c r="EU1567" s="1"/>
      <c r="EV1567" s="12"/>
      <c r="EW1567" s="6" t="str">
        <f>+IFERROR(VALUE(RIGHT(Tabla26[[#This Row],[B2B]],6)),"")</f>
        <v/>
      </c>
      <c r="EX1567" s="6" t="str">
        <f>+IFERROR(VLOOKUP(EV1567,Auxiliar!$A:$C,2,0),"")</f>
        <v/>
      </c>
      <c r="EY1567" s="7" t="str">
        <f>+IFERROR(VLOOKUP(EV1567,Auxiliar!$A:$C,3,0),"")</f>
        <v/>
      </c>
      <c r="EZ1567" s="1"/>
      <c r="FA1567" s="12"/>
      <c r="FB1567" s="6" t="str">
        <f>+IFERROR(VALUE(RIGHT(Tabla27[[#This Row],[B2B]],6)),"")</f>
        <v/>
      </c>
      <c r="FC1567" s="6" t="str">
        <f>+IFERROR(VLOOKUP(FA1567,Auxiliar!$A:$C,2,0),"")</f>
        <v/>
      </c>
      <c r="FD1567" s="7" t="str">
        <f>+IFERROR(VLOOKUP(FA1567,Auxiliar!$A:$C,3,0),"")</f>
        <v/>
      </c>
      <c r="FE1567" s="1"/>
      <c r="FF1567" s="12"/>
      <c r="FG1567" s="6" t="str">
        <f>+IFERROR(VALUE(RIGHT(Tabla28[[#This Row],[B2B]],6)),"")</f>
        <v/>
      </c>
      <c r="FH1567" s="6" t="str">
        <f>+IFERROR(VLOOKUP(FF1567,Auxiliar!$A:$C,2,0),"")</f>
        <v/>
      </c>
      <c r="FI1567" s="7" t="str">
        <f>+IFERROR(VLOOKUP(FF1567,Auxiliar!$A:$C,3,0),"")</f>
        <v/>
      </c>
      <c r="FJ1567" s="1"/>
      <c r="FK1567" s="12"/>
      <c r="FL1567" s="6" t="str">
        <f>+IFERROR(VALUE(RIGHT(Tabla29[[#This Row],[B2B]],6)),"")</f>
        <v/>
      </c>
      <c r="FM1567" s="6" t="str">
        <f>+IFERROR(VLOOKUP(FK1567,Auxiliar!$A:$C,2,0),"")</f>
        <v/>
      </c>
      <c r="FN1567" s="7" t="str">
        <f>+IFERROR(VLOOKUP(FK1567,Auxiliar!$A:$C,3,0),"")</f>
        <v/>
      </c>
      <c r="FO1567" s="1"/>
      <c r="FP1567" s="12"/>
      <c r="FQ1567" s="6" t="str">
        <f>+IFERROR(VALUE(RIGHT(Tabla30[[#This Row],[B2B]],6)),"")</f>
        <v/>
      </c>
      <c r="FR1567" s="6" t="str">
        <f>+IFERROR(VLOOKUP(FP1567,Auxiliar!$A:$C,2,0),"")</f>
        <v/>
      </c>
      <c r="FS1567" s="7"/>
      <c r="FT1567" s="1"/>
      <c r="FU1567" s="12"/>
      <c r="FV1567" s="6" t="str">
        <f>+IFERROR(VALUE(RIGHT(Tabla31[[#This Row],[B2B]],6)),"")</f>
        <v/>
      </c>
      <c r="FW1567" s="6" t="str">
        <f>+IFERROR(VLOOKUP(FU1567,Auxiliar!$A:$C,2,0),"")</f>
        <v/>
      </c>
      <c r="FX1567" s="7" t="str">
        <f>+IFERROR(VLOOKUP(FU1567,Auxiliar!$A:$C,3,0),"")</f>
        <v/>
      </c>
      <c r="FY1567" s="1"/>
      <c r="FZ1567" s="12"/>
      <c r="GA1567" s="6" t="str">
        <f>+IFERROR(VALUE(RIGHT(Tabla32[[#This Row],[B2B]],6)),"")</f>
        <v/>
      </c>
      <c r="GB1567" s="6" t="str">
        <f>+IFERROR(VLOOKUP(FZ1567,Auxiliar!$A:$C,2,0),"")</f>
        <v/>
      </c>
      <c r="GC1567" s="7" t="str">
        <f>+IFERROR(VLOOKUP(FZ1567,Auxiliar!$A:$C,3,0),"")</f>
        <v/>
      </c>
      <c r="GD1567" s="1"/>
      <c r="GE1567" s="12"/>
      <c r="GF1567" s="6" t="str">
        <f>+IFERROR(VALUE(RIGHT(Tabla33[[#This Row],[B2B]],6)),"")</f>
        <v/>
      </c>
      <c r="GG1567" s="6" t="str">
        <f>+IFERROR(VLOOKUP(GE1567,Auxiliar!$A:$C,2,0),"")</f>
        <v/>
      </c>
      <c r="GH1567" s="7" t="str">
        <f>+IFERROR(VLOOKUP(GE1567,Auxiliar!$A:$C,3,0),"")</f>
        <v/>
      </c>
    </row>
    <row r="1568" spans="91:190" x14ac:dyDescent="0.25">
      <c r="CM1568" s="1">
        <v>11983</v>
      </c>
      <c r="CN1568" s="1" t="s">
        <v>20</v>
      </c>
      <c r="CO1568" s="6">
        <v>11983</v>
      </c>
      <c r="CP1568" s="6" t="s">
        <v>20</v>
      </c>
      <c r="CQ1568" s="7" t="s">
        <v>21</v>
      </c>
      <c r="DE1568" s="1">
        <v>11983</v>
      </c>
      <c r="DF1568" s="1" t="s">
        <v>19</v>
      </c>
      <c r="DG1568" s="6">
        <f>+IFERROR(VALUE(RIGHT(Tabla19[[#This Row],[B2B]],6)),"")</f>
        <v>11983</v>
      </c>
      <c r="DH1568" s="6" t="str">
        <f>+IFERROR(VLOOKUP(DF1568,Auxiliar!$A:$C,2,0),"")</f>
        <v>MICHELOB</v>
      </c>
      <c r="DI1568" s="7" t="str">
        <f>+IFERROR(VLOOKUP(DF1568,Auxiliar!$A:$C,3,0),"")</f>
        <v>1b 7% | 3b 22% | 8b 27%</v>
      </c>
      <c r="DQ1568" s="1"/>
      <c r="DR1568" s="12"/>
      <c r="DS1568" s="6" t="str">
        <f>+IFERROR(VALUE(RIGHT(Tabla21[[#This Row],[B2B]],6)),"")</f>
        <v/>
      </c>
      <c r="DT1568" s="6" t="str">
        <f>+IFERROR(VLOOKUP(DR1568,Auxiliar!$A:$C,2,0),"")</f>
        <v/>
      </c>
      <c r="DU1568" s="7" t="str">
        <f>+IFERROR(VLOOKUP(DR1568,Auxiliar!$A:$C,3,0),"")</f>
        <v/>
      </c>
      <c r="DW1568" s="1"/>
      <c r="DX1568" s="12"/>
      <c r="DY1568" s="6" t="str">
        <f>+IFERROR(VALUE(RIGHT(Tabla22[[#This Row],[B2B]],6)),"")</f>
        <v/>
      </c>
      <c r="DZ1568" s="6" t="str">
        <f>+IFERROR(VLOOKUP(DX1568,Auxiliar!$A:$C,2,0),"")</f>
        <v/>
      </c>
      <c r="EA1568" s="7" t="str">
        <f>+IFERROR(VLOOKUP(DX1568,Auxiliar!$A:$C,3,0),"")</f>
        <v/>
      </c>
      <c r="EC1568" s="1"/>
      <c r="ED1568" s="12"/>
      <c r="EE1568" s="6" t="str">
        <f>+IFERROR(VALUE(RIGHT(Tabla23[[#This Row],[B2B]],6)),"")</f>
        <v/>
      </c>
      <c r="EF1568" s="6" t="str">
        <f>+IFERROR(VLOOKUP(ED1568,Auxiliar!$A:$C,2,0),"")</f>
        <v/>
      </c>
      <c r="EG1568" s="7" t="str">
        <f>+IFERROR(VLOOKUP(ED1568,Auxiliar!$A:$C,3,0),"")</f>
        <v/>
      </c>
      <c r="EI1568" s="1"/>
      <c r="EJ1568" s="12"/>
      <c r="EK1568" s="6" t="str">
        <f>+IFERROR(VALUE(RIGHT(Tabla24[[#This Row],[B2B]],6)),"")</f>
        <v/>
      </c>
      <c r="EL1568" s="6" t="str">
        <f>+IFERROR(VLOOKUP(EJ1568,Auxiliar!$A:$C,2,0),"")</f>
        <v/>
      </c>
      <c r="EM1568" s="7" t="str">
        <f>+IFERROR(VLOOKUP(EJ1568,Auxiliar!$A:$C,3,0),"")</f>
        <v/>
      </c>
      <c r="EO1568" s="1"/>
      <c r="EP1568" s="12"/>
      <c r="EQ1568" s="6" t="str">
        <f>+IFERROR(VALUE(RIGHT(Tabla25[[#This Row],[B2B]],6)),"")</f>
        <v/>
      </c>
      <c r="ER1568" s="6" t="str">
        <f>+IFERROR(VLOOKUP(EP1568,Auxiliar!$A:$C,2,0),"")</f>
        <v/>
      </c>
      <c r="ES1568" s="7" t="str">
        <f>+IFERROR(VLOOKUP(EP1568,Auxiliar!$A:$C,3,0),"")</f>
        <v/>
      </c>
      <c r="EU1568" s="1"/>
      <c r="EV1568" s="12"/>
      <c r="EW1568" s="6" t="str">
        <f>+IFERROR(VALUE(RIGHT(Tabla26[[#This Row],[B2B]],6)),"")</f>
        <v/>
      </c>
      <c r="EX1568" s="6" t="str">
        <f>+IFERROR(VLOOKUP(EV1568,Auxiliar!$A:$C,2,0),"")</f>
        <v/>
      </c>
      <c r="EY1568" s="7" t="str">
        <f>+IFERROR(VLOOKUP(EV1568,Auxiliar!$A:$C,3,0),"")</f>
        <v/>
      </c>
      <c r="EZ1568" s="1"/>
      <c r="FA1568" s="12"/>
      <c r="FB1568" s="6" t="str">
        <f>+IFERROR(VALUE(RIGHT(Tabla27[[#This Row],[B2B]],6)),"")</f>
        <v/>
      </c>
      <c r="FC1568" s="6" t="str">
        <f>+IFERROR(VLOOKUP(FA1568,Auxiliar!$A:$C,2,0),"")</f>
        <v/>
      </c>
      <c r="FD1568" s="7" t="str">
        <f>+IFERROR(VLOOKUP(FA1568,Auxiliar!$A:$C,3,0),"")</f>
        <v/>
      </c>
      <c r="FE1568" s="1"/>
      <c r="FF1568" s="12"/>
      <c r="FG1568" s="6" t="str">
        <f>+IFERROR(VALUE(RIGHT(Tabla28[[#This Row],[B2B]],6)),"")</f>
        <v/>
      </c>
      <c r="FH1568" s="6" t="str">
        <f>+IFERROR(VLOOKUP(FF1568,Auxiliar!$A:$C,2,0),"")</f>
        <v/>
      </c>
      <c r="FI1568" s="7" t="str">
        <f>+IFERROR(VLOOKUP(FF1568,Auxiliar!$A:$C,3,0),"")</f>
        <v/>
      </c>
      <c r="FJ1568" s="1"/>
      <c r="FK1568" s="12"/>
      <c r="FL1568" s="6" t="str">
        <f>+IFERROR(VALUE(RIGHT(Tabla29[[#This Row],[B2B]],6)),"")</f>
        <v/>
      </c>
      <c r="FM1568" s="6" t="str">
        <f>+IFERROR(VLOOKUP(FK1568,Auxiliar!$A:$C,2,0),"")</f>
        <v/>
      </c>
      <c r="FN1568" s="7" t="str">
        <f>+IFERROR(VLOOKUP(FK1568,Auxiliar!$A:$C,3,0),"")</f>
        <v/>
      </c>
      <c r="FO1568" s="1"/>
      <c r="FP1568" s="12"/>
      <c r="FQ1568" s="6" t="str">
        <f>+IFERROR(VALUE(RIGHT(Tabla30[[#This Row],[B2B]],6)),"")</f>
        <v/>
      </c>
      <c r="FR1568" s="6" t="str">
        <f>+IFERROR(VLOOKUP(FP1568,Auxiliar!$A:$C,2,0),"")</f>
        <v/>
      </c>
      <c r="FS1568" s="7"/>
      <c r="FT1568" s="1"/>
      <c r="FU1568" s="12"/>
      <c r="FV1568" s="6" t="str">
        <f>+IFERROR(VALUE(RIGHT(Tabla31[[#This Row],[B2B]],6)),"")</f>
        <v/>
      </c>
      <c r="FW1568" s="6" t="str">
        <f>+IFERROR(VLOOKUP(FU1568,Auxiliar!$A:$C,2,0),"")</f>
        <v/>
      </c>
      <c r="FX1568" s="7" t="str">
        <f>+IFERROR(VLOOKUP(FU1568,Auxiliar!$A:$C,3,0),"")</f>
        <v/>
      </c>
      <c r="FY1568" s="1"/>
      <c r="FZ1568" s="12"/>
      <c r="GA1568" s="6" t="str">
        <f>+IFERROR(VALUE(RIGHT(Tabla32[[#This Row],[B2B]],6)),"")</f>
        <v/>
      </c>
      <c r="GB1568" s="6" t="str">
        <f>+IFERROR(VLOOKUP(FZ1568,Auxiliar!$A:$C,2,0),"")</f>
        <v/>
      </c>
      <c r="GC1568" s="7" t="str">
        <f>+IFERROR(VLOOKUP(FZ1568,Auxiliar!$A:$C,3,0),"")</f>
        <v/>
      </c>
      <c r="GD1568" s="1"/>
      <c r="GE1568" s="12"/>
      <c r="GF1568" s="6" t="str">
        <f>+IFERROR(VALUE(RIGHT(Tabla33[[#This Row],[B2B]],6)),"")</f>
        <v/>
      </c>
      <c r="GG1568" s="6" t="str">
        <f>+IFERROR(VLOOKUP(GE1568,Auxiliar!$A:$C,2,0),"")</f>
        <v/>
      </c>
      <c r="GH1568" s="7" t="str">
        <f>+IFERROR(VLOOKUP(GE1568,Auxiliar!$A:$C,3,0),"")</f>
        <v/>
      </c>
    </row>
    <row r="1569" spans="91:190" x14ac:dyDescent="0.25">
      <c r="CM1569" s="1">
        <v>20021</v>
      </c>
      <c r="CN1569" s="1" t="s">
        <v>20</v>
      </c>
      <c r="CO1569" s="6">
        <v>20021</v>
      </c>
      <c r="CP1569" s="6" t="s">
        <v>20</v>
      </c>
      <c r="CQ1569" s="7" t="s">
        <v>21</v>
      </c>
      <c r="DE1569" s="1">
        <v>20021</v>
      </c>
      <c r="DF1569" s="1" t="s">
        <v>19</v>
      </c>
      <c r="DG1569" s="6">
        <f>+IFERROR(VALUE(RIGHT(Tabla19[[#This Row],[B2B]],6)),"")</f>
        <v>20021</v>
      </c>
      <c r="DH1569" s="6" t="str">
        <f>+IFERROR(VLOOKUP(DF1569,Auxiliar!$A:$C,2,0),"")</f>
        <v>MICHELOB</v>
      </c>
      <c r="DI1569" s="7" t="str">
        <f>+IFERROR(VLOOKUP(DF1569,Auxiliar!$A:$C,3,0),"")</f>
        <v>1b 7% | 3b 22% | 8b 27%</v>
      </c>
      <c r="DQ1569" s="1"/>
      <c r="DR1569" s="12"/>
      <c r="DS1569" s="6" t="str">
        <f>+IFERROR(VALUE(RIGHT(Tabla21[[#This Row],[B2B]],6)),"")</f>
        <v/>
      </c>
      <c r="DT1569" s="6" t="str">
        <f>+IFERROR(VLOOKUP(DR1569,Auxiliar!$A:$C,2,0),"")</f>
        <v/>
      </c>
      <c r="DU1569" s="7" t="str">
        <f>+IFERROR(VLOOKUP(DR1569,Auxiliar!$A:$C,3,0),"")</f>
        <v/>
      </c>
      <c r="DW1569" s="1"/>
      <c r="DX1569" s="12"/>
      <c r="DY1569" s="6" t="str">
        <f>+IFERROR(VALUE(RIGHT(Tabla22[[#This Row],[B2B]],6)),"")</f>
        <v/>
      </c>
      <c r="DZ1569" s="6" t="str">
        <f>+IFERROR(VLOOKUP(DX1569,Auxiliar!$A:$C,2,0),"")</f>
        <v/>
      </c>
      <c r="EA1569" s="7" t="str">
        <f>+IFERROR(VLOOKUP(DX1569,Auxiliar!$A:$C,3,0),"")</f>
        <v/>
      </c>
      <c r="EC1569" s="1"/>
      <c r="ED1569" s="12"/>
      <c r="EE1569" s="6" t="str">
        <f>+IFERROR(VALUE(RIGHT(Tabla23[[#This Row],[B2B]],6)),"")</f>
        <v/>
      </c>
      <c r="EF1569" s="6" t="str">
        <f>+IFERROR(VLOOKUP(ED1569,Auxiliar!$A:$C,2,0),"")</f>
        <v/>
      </c>
      <c r="EG1569" s="7" t="str">
        <f>+IFERROR(VLOOKUP(ED1569,Auxiliar!$A:$C,3,0),"")</f>
        <v/>
      </c>
      <c r="EI1569" s="1"/>
      <c r="EJ1569" s="12"/>
      <c r="EK1569" s="6" t="str">
        <f>+IFERROR(VALUE(RIGHT(Tabla24[[#This Row],[B2B]],6)),"")</f>
        <v/>
      </c>
      <c r="EL1569" s="6" t="str">
        <f>+IFERROR(VLOOKUP(EJ1569,Auxiliar!$A:$C,2,0),"")</f>
        <v/>
      </c>
      <c r="EM1569" s="7" t="str">
        <f>+IFERROR(VLOOKUP(EJ1569,Auxiliar!$A:$C,3,0),"")</f>
        <v/>
      </c>
      <c r="EO1569" s="1"/>
      <c r="EP1569" s="12"/>
      <c r="EQ1569" s="6" t="str">
        <f>+IFERROR(VALUE(RIGHT(Tabla25[[#This Row],[B2B]],6)),"")</f>
        <v/>
      </c>
      <c r="ER1569" s="6" t="str">
        <f>+IFERROR(VLOOKUP(EP1569,Auxiliar!$A:$C,2,0),"")</f>
        <v/>
      </c>
      <c r="ES1569" s="7" t="str">
        <f>+IFERROR(VLOOKUP(EP1569,Auxiliar!$A:$C,3,0),"")</f>
        <v/>
      </c>
      <c r="EU1569" s="1"/>
      <c r="EV1569" s="12"/>
      <c r="EW1569" s="6" t="str">
        <f>+IFERROR(VALUE(RIGHT(Tabla26[[#This Row],[B2B]],6)),"")</f>
        <v/>
      </c>
      <c r="EX1569" s="6" t="str">
        <f>+IFERROR(VLOOKUP(EV1569,Auxiliar!$A:$C,2,0),"")</f>
        <v/>
      </c>
      <c r="EY1569" s="7" t="str">
        <f>+IFERROR(VLOOKUP(EV1569,Auxiliar!$A:$C,3,0),"")</f>
        <v/>
      </c>
      <c r="EZ1569" s="1"/>
      <c r="FA1569" s="12"/>
      <c r="FB1569" s="6" t="str">
        <f>+IFERROR(VALUE(RIGHT(Tabla27[[#This Row],[B2B]],6)),"")</f>
        <v/>
      </c>
      <c r="FC1569" s="6" t="str">
        <f>+IFERROR(VLOOKUP(FA1569,Auxiliar!$A:$C,2,0),"")</f>
        <v/>
      </c>
      <c r="FD1569" s="7" t="str">
        <f>+IFERROR(VLOOKUP(FA1569,Auxiliar!$A:$C,3,0),"")</f>
        <v/>
      </c>
      <c r="FE1569" s="1"/>
      <c r="FF1569" s="12"/>
      <c r="FG1569" s="6" t="str">
        <f>+IFERROR(VALUE(RIGHT(Tabla28[[#This Row],[B2B]],6)),"")</f>
        <v/>
      </c>
      <c r="FH1569" s="6" t="str">
        <f>+IFERROR(VLOOKUP(FF1569,Auxiliar!$A:$C,2,0),"")</f>
        <v/>
      </c>
      <c r="FI1569" s="7" t="str">
        <f>+IFERROR(VLOOKUP(FF1569,Auxiliar!$A:$C,3,0),"")</f>
        <v/>
      </c>
      <c r="FJ1569" s="1"/>
      <c r="FK1569" s="12"/>
      <c r="FL1569" s="6" t="str">
        <f>+IFERROR(VALUE(RIGHT(Tabla29[[#This Row],[B2B]],6)),"")</f>
        <v/>
      </c>
      <c r="FM1569" s="6" t="str">
        <f>+IFERROR(VLOOKUP(FK1569,Auxiliar!$A:$C,2,0),"")</f>
        <v/>
      </c>
      <c r="FN1569" s="7" t="str">
        <f>+IFERROR(VLOOKUP(FK1569,Auxiliar!$A:$C,3,0),"")</f>
        <v/>
      </c>
      <c r="FO1569" s="1"/>
      <c r="FP1569" s="12"/>
      <c r="FQ1569" s="6" t="str">
        <f>+IFERROR(VALUE(RIGHT(Tabla30[[#This Row],[B2B]],6)),"")</f>
        <v/>
      </c>
      <c r="FR1569" s="6" t="str">
        <f>+IFERROR(VLOOKUP(FP1569,Auxiliar!$A:$C,2,0),"")</f>
        <v/>
      </c>
      <c r="FS1569" s="7"/>
      <c r="FT1569" s="1"/>
      <c r="FU1569" s="12"/>
      <c r="FV1569" s="6" t="str">
        <f>+IFERROR(VALUE(RIGHT(Tabla31[[#This Row],[B2B]],6)),"")</f>
        <v/>
      </c>
      <c r="FW1569" s="6" t="str">
        <f>+IFERROR(VLOOKUP(FU1569,Auxiliar!$A:$C,2,0),"")</f>
        <v/>
      </c>
      <c r="FX1569" s="7" t="str">
        <f>+IFERROR(VLOOKUP(FU1569,Auxiliar!$A:$C,3,0),"")</f>
        <v/>
      </c>
      <c r="FY1569" s="1"/>
      <c r="FZ1569" s="12"/>
      <c r="GA1569" s="6" t="str">
        <f>+IFERROR(VALUE(RIGHT(Tabla32[[#This Row],[B2B]],6)),"")</f>
        <v/>
      </c>
      <c r="GB1569" s="6" t="str">
        <f>+IFERROR(VLOOKUP(FZ1569,Auxiliar!$A:$C,2,0),"")</f>
        <v/>
      </c>
      <c r="GC1569" s="7" t="str">
        <f>+IFERROR(VLOOKUP(FZ1569,Auxiliar!$A:$C,3,0),"")</f>
        <v/>
      </c>
      <c r="GD1569" s="1"/>
      <c r="GE1569" s="12"/>
      <c r="GF1569" s="6" t="str">
        <f>+IFERROR(VALUE(RIGHT(Tabla33[[#This Row],[B2B]],6)),"")</f>
        <v/>
      </c>
      <c r="GG1569" s="6" t="str">
        <f>+IFERROR(VLOOKUP(GE1569,Auxiliar!$A:$C,2,0),"")</f>
        <v/>
      </c>
      <c r="GH1569" s="7" t="str">
        <f>+IFERROR(VLOOKUP(GE1569,Auxiliar!$A:$C,3,0),"")</f>
        <v/>
      </c>
    </row>
    <row r="1570" spans="91:190" x14ac:dyDescent="0.25">
      <c r="CM1570" s="1">
        <v>20048</v>
      </c>
      <c r="CN1570" s="1" t="s">
        <v>20</v>
      </c>
      <c r="CO1570" s="6">
        <v>20048</v>
      </c>
      <c r="CP1570" s="6" t="s">
        <v>20</v>
      </c>
      <c r="CQ1570" s="7" t="s">
        <v>21</v>
      </c>
      <c r="DE1570" s="1">
        <v>20048</v>
      </c>
      <c r="DF1570" s="1" t="s">
        <v>19</v>
      </c>
      <c r="DG1570" s="10">
        <f>+IFERROR(VALUE(RIGHT(Tabla19[[#This Row],[B2B]],6)),"")</f>
        <v>20048</v>
      </c>
      <c r="DH1570" s="10" t="str">
        <f>+IFERROR(VLOOKUP(DF1570,Auxiliar!$A:$C,2,0),"")</f>
        <v>MICHELOB</v>
      </c>
      <c r="DI1570" s="11" t="str">
        <f>+IFERROR(VLOOKUP(DF1570,Auxiliar!$A:$C,3,0),"")</f>
        <v>1b 7% | 3b 22% | 8b 27%</v>
      </c>
      <c r="DQ1570" s="1"/>
      <c r="DR1570" s="12"/>
      <c r="DS1570" s="10" t="str">
        <f>+IFERROR(VALUE(RIGHT(Tabla21[[#This Row],[B2B]],6)),"")</f>
        <v/>
      </c>
      <c r="DT1570" s="10" t="str">
        <f>+IFERROR(VLOOKUP(DR1570,Auxiliar!$A:$C,2,0),"")</f>
        <v/>
      </c>
      <c r="DU1570" s="11" t="str">
        <f>+IFERROR(VLOOKUP(DR1570,Auxiliar!$A:$C,3,0),"")</f>
        <v/>
      </c>
      <c r="DW1570" s="1"/>
      <c r="DX1570" s="12"/>
      <c r="DY1570" s="10" t="str">
        <f>+IFERROR(VALUE(RIGHT(Tabla22[[#This Row],[B2B]],6)),"")</f>
        <v/>
      </c>
      <c r="DZ1570" s="10" t="str">
        <f>+IFERROR(VLOOKUP(DX1570,Auxiliar!$A:$C,2,0),"")</f>
        <v/>
      </c>
      <c r="EA1570" s="11" t="str">
        <f>+IFERROR(VLOOKUP(DX1570,Auxiliar!$A:$C,3,0),"")</f>
        <v/>
      </c>
      <c r="EC1570" s="1"/>
      <c r="ED1570" s="12"/>
      <c r="EE1570" s="10" t="str">
        <f>+IFERROR(VALUE(RIGHT(Tabla23[[#This Row],[B2B]],6)),"")</f>
        <v/>
      </c>
      <c r="EF1570" s="10" t="str">
        <f>+IFERROR(VLOOKUP(ED1570,Auxiliar!$A:$C,2,0),"")</f>
        <v/>
      </c>
      <c r="EG1570" s="11" t="str">
        <f>+IFERROR(VLOOKUP(ED1570,Auxiliar!$A:$C,3,0),"")</f>
        <v/>
      </c>
      <c r="EI1570" s="1"/>
      <c r="EJ1570" s="12"/>
      <c r="EK1570" s="10" t="str">
        <f>+IFERROR(VALUE(RIGHT(Tabla24[[#This Row],[B2B]],6)),"")</f>
        <v/>
      </c>
      <c r="EL1570" s="10" t="str">
        <f>+IFERROR(VLOOKUP(EJ1570,Auxiliar!$A:$C,2,0),"")</f>
        <v/>
      </c>
      <c r="EM1570" s="11" t="str">
        <f>+IFERROR(VLOOKUP(EJ1570,Auxiliar!$A:$C,3,0),"")</f>
        <v/>
      </c>
      <c r="EO1570" s="1"/>
      <c r="EP1570" s="12"/>
      <c r="EQ1570" s="10" t="str">
        <f>+IFERROR(VALUE(RIGHT(Tabla25[[#This Row],[B2B]],6)),"")</f>
        <v/>
      </c>
      <c r="ER1570" s="10" t="str">
        <f>+IFERROR(VLOOKUP(EP1570,Auxiliar!$A:$C,2,0),"")</f>
        <v/>
      </c>
      <c r="ES1570" s="11" t="str">
        <f>+IFERROR(VLOOKUP(EP1570,Auxiliar!$A:$C,3,0),"")</f>
        <v/>
      </c>
      <c r="EU1570" s="1"/>
      <c r="EV1570" s="12"/>
      <c r="EW1570" s="10" t="str">
        <f>+IFERROR(VALUE(RIGHT(Tabla26[[#This Row],[B2B]],6)),"")</f>
        <v/>
      </c>
      <c r="EX1570" s="6" t="str">
        <f>+IFERROR(VLOOKUP(EV1570,Auxiliar!$A:$C,2,0),"")</f>
        <v/>
      </c>
      <c r="EY1570" s="11" t="str">
        <f>+IFERROR(VLOOKUP(EV1570,Auxiliar!$A:$C,3,0),"")</f>
        <v/>
      </c>
      <c r="EZ1570" s="1"/>
      <c r="FA1570" s="12"/>
      <c r="FB1570" s="10" t="str">
        <f>+IFERROR(VALUE(RIGHT(Tabla27[[#This Row],[B2B]],6)),"")</f>
        <v/>
      </c>
      <c r="FC1570" s="10" t="str">
        <f>+IFERROR(VLOOKUP(FA1570,Auxiliar!$A:$C,2,0),"")</f>
        <v/>
      </c>
      <c r="FD1570" s="11" t="str">
        <f>+IFERROR(VLOOKUP(FA1570,Auxiliar!$A:$C,3,0),"")</f>
        <v/>
      </c>
      <c r="FE1570" s="1"/>
      <c r="FF1570" s="12"/>
      <c r="FG1570" s="10" t="str">
        <f>+IFERROR(VALUE(RIGHT(Tabla28[[#This Row],[B2B]],6)),"")</f>
        <v/>
      </c>
      <c r="FH1570" s="10" t="str">
        <f>+IFERROR(VLOOKUP(FF1570,Auxiliar!$A:$C,2,0),"")</f>
        <v/>
      </c>
      <c r="FI1570" s="11" t="str">
        <f>+IFERROR(VLOOKUP(FF1570,Auxiliar!$A:$C,3,0),"")</f>
        <v/>
      </c>
      <c r="FJ1570" s="1"/>
      <c r="FK1570" s="12"/>
      <c r="FL1570" s="10" t="str">
        <f>+IFERROR(VALUE(RIGHT(Tabla29[[#This Row],[B2B]],6)),"")</f>
        <v/>
      </c>
      <c r="FM1570" s="10" t="str">
        <f>+IFERROR(VLOOKUP(FK1570,Auxiliar!$A:$C,2,0),"")</f>
        <v/>
      </c>
      <c r="FN1570" s="11" t="str">
        <f>+IFERROR(VLOOKUP(FK1570,Auxiliar!$A:$C,3,0),"")</f>
        <v/>
      </c>
      <c r="FO1570" s="1"/>
      <c r="FP1570" s="12"/>
      <c r="FQ1570" s="10" t="str">
        <f>+IFERROR(VALUE(RIGHT(Tabla30[[#This Row],[B2B]],6)),"")</f>
        <v/>
      </c>
      <c r="FR1570" s="10" t="str">
        <f>+IFERROR(VLOOKUP(FP1570,Auxiliar!$A:$C,2,0),"")</f>
        <v/>
      </c>
      <c r="FS1570" s="11"/>
      <c r="FT1570" s="1"/>
      <c r="FU1570" s="12"/>
      <c r="FV1570" s="10" t="str">
        <f>+IFERROR(VALUE(RIGHT(Tabla31[[#This Row],[B2B]],6)),"")</f>
        <v/>
      </c>
      <c r="FW1570" s="10" t="str">
        <f>+IFERROR(VLOOKUP(FU1570,Auxiliar!$A:$C,2,0),"")</f>
        <v/>
      </c>
      <c r="FX1570" s="11" t="str">
        <f>+IFERROR(VLOOKUP(FU1570,Auxiliar!$A:$C,3,0),"")</f>
        <v/>
      </c>
      <c r="FY1570" s="1"/>
      <c r="FZ1570" s="12"/>
      <c r="GA1570" s="10" t="str">
        <f>+IFERROR(VALUE(RIGHT(Tabla32[[#This Row],[B2B]],6)),"")</f>
        <v/>
      </c>
      <c r="GB1570" s="10" t="str">
        <f>+IFERROR(VLOOKUP(FZ1570,Auxiliar!$A:$C,2,0),"")</f>
        <v/>
      </c>
      <c r="GC1570" s="11" t="str">
        <f>+IFERROR(VLOOKUP(FZ1570,Auxiliar!$A:$C,3,0),"")</f>
        <v/>
      </c>
      <c r="GD1570" s="1"/>
      <c r="GE1570" s="12"/>
      <c r="GF1570" s="10" t="str">
        <f>+IFERROR(VALUE(RIGHT(Tabla33[[#This Row],[B2B]],6)),"")</f>
        <v/>
      </c>
      <c r="GG1570" s="10" t="str">
        <f>+IFERROR(VLOOKUP(GE1570,Auxiliar!$A:$C,2,0),"")</f>
        <v/>
      </c>
      <c r="GH1570" s="11" t="str">
        <f>+IFERROR(VLOOKUP(GE1570,Auxiliar!$A:$C,3,0),"")</f>
        <v/>
      </c>
    </row>
  </sheetData>
  <phoneticPr fontId="4" type="noConversion"/>
  <pageMargins left="0.7" right="0.7" top="0.75" bottom="0.75" header="0.3" footer="0.3"/>
  <pageSetup paperSize="9" orientation="portrait" r:id="rId1"/>
  <tableParts count="3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>
      <selection activeCell="A2" sqref="A2"/>
    </sheetView>
  </sheetViews>
  <sheetFormatPr baseColWidth="10" defaultRowHeight="15" x14ac:dyDescent="0.25"/>
  <cols>
    <col min="1" max="1" width="25.85546875" style="4" bestFit="1" customWidth="1"/>
    <col min="2" max="2" width="17.85546875" style="4" bestFit="1" customWidth="1"/>
    <col min="3" max="3" width="38.140625" style="4" bestFit="1" customWidth="1"/>
  </cols>
  <sheetData>
    <row r="1" spans="1:3" x14ac:dyDescent="0.25">
      <c r="A1" s="4" t="s">
        <v>4</v>
      </c>
      <c r="B1" s="4" t="s">
        <v>1</v>
      </c>
      <c r="C1" s="4" t="s">
        <v>2</v>
      </c>
    </row>
    <row r="2" spans="1:3" x14ac:dyDescent="0.25">
      <c r="A2" s="4" t="s">
        <v>5</v>
      </c>
      <c r="B2" s="4" t="s">
        <v>6</v>
      </c>
      <c r="C2" s="3" t="s">
        <v>52</v>
      </c>
    </row>
    <row r="3" spans="1:3" x14ac:dyDescent="0.25">
      <c r="A3" s="4" t="s">
        <v>7</v>
      </c>
      <c r="B3" s="4" t="s">
        <v>6</v>
      </c>
      <c r="C3" s="3" t="s">
        <v>53</v>
      </c>
    </row>
    <row r="4" spans="1:3" x14ac:dyDescent="0.25">
      <c r="A4" s="4" t="s">
        <v>8</v>
      </c>
      <c r="B4" s="4" t="s">
        <v>6</v>
      </c>
      <c r="C4" s="3" t="s">
        <v>54</v>
      </c>
    </row>
    <row r="5" spans="1:3" x14ac:dyDescent="0.25">
      <c r="A5" s="4" t="s">
        <v>9</v>
      </c>
      <c r="B5" s="4" t="s">
        <v>6</v>
      </c>
      <c r="C5" s="3" t="s">
        <v>27</v>
      </c>
    </row>
    <row r="6" spans="1:3" x14ac:dyDescent="0.25">
      <c r="A6" s="4" t="s">
        <v>10</v>
      </c>
      <c r="B6" s="4" t="s">
        <v>6</v>
      </c>
      <c r="C6" s="3" t="s">
        <v>66</v>
      </c>
    </row>
    <row r="7" spans="1:3" x14ac:dyDescent="0.25">
      <c r="A7" s="4" t="s">
        <v>11</v>
      </c>
      <c r="B7" s="4" t="s">
        <v>6</v>
      </c>
      <c r="C7" s="3" t="s">
        <v>67</v>
      </c>
    </row>
    <row r="8" spans="1:3" x14ac:dyDescent="0.25">
      <c r="A8" s="4" t="s">
        <v>38</v>
      </c>
      <c r="B8" s="4" t="s">
        <v>12</v>
      </c>
      <c r="C8" s="4" t="s">
        <v>40</v>
      </c>
    </row>
    <row r="9" spans="1:3" x14ac:dyDescent="0.25">
      <c r="A9" s="4" t="s">
        <v>39</v>
      </c>
      <c r="B9" s="4" t="s">
        <v>12</v>
      </c>
      <c r="C9" s="4" t="s">
        <v>41</v>
      </c>
    </row>
    <row r="10" spans="1:3" x14ac:dyDescent="0.25">
      <c r="A10" s="4" t="s">
        <v>42</v>
      </c>
      <c r="B10" s="4" t="s">
        <v>44</v>
      </c>
      <c r="C10" s="4" t="s">
        <v>45</v>
      </c>
    </row>
    <row r="11" spans="1:3" x14ac:dyDescent="0.25">
      <c r="A11" s="4" t="s">
        <v>43</v>
      </c>
      <c r="B11" s="4" t="s">
        <v>44</v>
      </c>
      <c r="C11" s="4" t="s">
        <v>46</v>
      </c>
    </row>
    <row r="12" spans="1:3" x14ac:dyDescent="0.25">
      <c r="A12" s="4" t="s">
        <v>47</v>
      </c>
      <c r="B12" s="4" t="s">
        <v>48</v>
      </c>
      <c r="C12" s="4" t="s">
        <v>68</v>
      </c>
    </row>
    <row r="13" spans="1:3" x14ac:dyDescent="0.25">
      <c r="A13" s="4" t="s">
        <v>56</v>
      </c>
      <c r="B13" s="4" t="s">
        <v>48</v>
      </c>
      <c r="C13" s="4" t="s">
        <v>58</v>
      </c>
    </row>
    <row r="14" spans="1:3" x14ac:dyDescent="0.25">
      <c r="A14" s="4" t="s">
        <v>34</v>
      </c>
      <c r="B14" s="4" t="s">
        <v>13</v>
      </c>
      <c r="C14" s="4" t="s">
        <v>36</v>
      </c>
    </row>
    <row r="15" spans="1:3" x14ac:dyDescent="0.25">
      <c r="A15" s="4" t="s">
        <v>35</v>
      </c>
      <c r="B15" s="4" t="s">
        <v>13</v>
      </c>
      <c r="C15" s="4" t="s">
        <v>37</v>
      </c>
    </row>
    <row r="16" spans="1:3" x14ac:dyDescent="0.25">
      <c r="A16" s="4" t="s">
        <v>15</v>
      </c>
      <c r="B16" s="4" t="s">
        <v>14</v>
      </c>
      <c r="C16" s="4" t="s">
        <v>17</v>
      </c>
    </row>
    <row r="17" spans="1:3" x14ac:dyDescent="0.25">
      <c r="A17" s="4" t="s">
        <v>16</v>
      </c>
      <c r="B17" s="4" t="s">
        <v>14</v>
      </c>
      <c r="C17" s="4" t="s">
        <v>18</v>
      </c>
    </row>
    <row r="18" spans="1:3" x14ac:dyDescent="0.25">
      <c r="A18" s="4" t="s">
        <v>19</v>
      </c>
      <c r="B18" s="4" t="s">
        <v>19</v>
      </c>
      <c r="C18" s="4" t="s">
        <v>28</v>
      </c>
    </row>
    <row r="19" spans="1:3" x14ac:dyDescent="0.25">
      <c r="A19" s="4" t="s">
        <v>20</v>
      </c>
      <c r="B19" s="3" t="s">
        <v>20</v>
      </c>
      <c r="C19" s="3" t="s">
        <v>21</v>
      </c>
    </row>
    <row r="20" spans="1:3" x14ac:dyDescent="0.25">
      <c r="A20" s="4" t="s">
        <v>23</v>
      </c>
      <c r="B20" s="4" t="s">
        <v>22</v>
      </c>
      <c r="C20" s="4" t="s">
        <v>25</v>
      </c>
    </row>
    <row r="21" spans="1:3" x14ac:dyDescent="0.25">
      <c r="A21" s="4" t="s">
        <v>24</v>
      </c>
      <c r="B21" s="4" t="s">
        <v>22</v>
      </c>
      <c r="C21" s="4" t="s">
        <v>26</v>
      </c>
    </row>
    <row r="22" spans="1:3" x14ac:dyDescent="0.25">
      <c r="A22" s="4" t="s">
        <v>30</v>
      </c>
      <c r="B22" s="4" t="s">
        <v>29</v>
      </c>
      <c r="C22" s="4" t="s">
        <v>49</v>
      </c>
    </row>
    <row r="23" spans="1:3" x14ac:dyDescent="0.25">
      <c r="A23" s="4" t="s">
        <v>31</v>
      </c>
      <c r="B23" s="4" t="s">
        <v>29</v>
      </c>
      <c r="C23" s="4" t="s">
        <v>50</v>
      </c>
    </row>
    <row r="24" spans="1:3" x14ac:dyDescent="0.25">
      <c r="A24" s="4" t="s">
        <v>32</v>
      </c>
      <c r="B24" s="4" t="s">
        <v>29</v>
      </c>
      <c r="C24" s="4" t="s">
        <v>55</v>
      </c>
    </row>
    <row r="25" spans="1:3" x14ac:dyDescent="0.25">
      <c r="A25" s="4" t="s">
        <v>33</v>
      </c>
      <c r="B25" s="4" t="s">
        <v>29</v>
      </c>
      <c r="C25" s="4" t="s">
        <v>51</v>
      </c>
    </row>
    <row r="26" spans="1:3" x14ac:dyDescent="0.25">
      <c r="A26" s="4" t="s">
        <v>59</v>
      </c>
      <c r="B26" s="4" t="s">
        <v>62</v>
      </c>
      <c r="C26" s="4" t="s">
        <v>63</v>
      </c>
    </row>
    <row r="27" spans="1:3" x14ac:dyDescent="0.25">
      <c r="A27" s="4" t="s">
        <v>60</v>
      </c>
      <c r="B27" s="4" t="s">
        <v>62</v>
      </c>
      <c r="C27" s="4" t="s">
        <v>64</v>
      </c>
    </row>
    <row r="28" spans="1:3" x14ac:dyDescent="0.25">
      <c r="A28" s="4" t="s">
        <v>61</v>
      </c>
      <c r="B28" s="4" t="s">
        <v>62</v>
      </c>
      <c r="C28" s="4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DDC986-4D78-4B3F-8E22-9FC8BB44F3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PQ</vt:lpstr>
      <vt:lpstr>Listados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Mendoza, Gaston</dc:creator>
  <cp:lastModifiedBy>Mendoza, Gaston</cp:lastModifiedBy>
  <cp:lastPrinted>2026-04-06T11:34:01Z</cp:lastPrinted>
  <dcterms:created xsi:type="dcterms:W3CDTF">2026-02-10T21:09:22Z</dcterms:created>
  <dcterms:modified xsi:type="dcterms:W3CDTF">2026-06-17T12:34:46Z</dcterms:modified>
</cp:coreProperties>
</file>